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Ex1.xml" ContentType="application/vnd.ms-office.chartex+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hidePivotFieldList="1" defaultThemeVersion="166925"/>
  <mc:AlternateContent xmlns:mc="http://schemas.openxmlformats.org/markup-compatibility/2006">
    <mc:Choice Requires="x15">
      <x15ac:absPath xmlns:x15ac="http://schemas.microsoft.com/office/spreadsheetml/2010/11/ac" url="C:\Users\Adigvijay\Downloads\data analytics\Project\"/>
    </mc:Choice>
  </mc:AlternateContent>
  <xr:revisionPtr revIDLastSave="0" documentId="13_ncr:1_{D1976036-F187-4CD8-9421-23091B99B759}" xr6:coauthVersionLast="47" xr6:coauthVersionMax="47" xr10:uidLastSave="{00000000-0000-0000-0000-000000000000}"/>
  <workbookProtection workbookAlgorithmName="SHA-512" workbookHashValue="cY6YTooKTAarhNHZN/5HzHw7L5C574i2DuwgthIuRJD1PUxWIWfRt+VNFIXY69lYJfByZyfjuT71nmplIag/iw==" workbookSaltValue="PYPZOBk+CjV7JreWQ+2sjg==" workbookSpinCount="100000" lockStructure="1"/>
  <bookViews>
    <workbookView xWindow="-110" yWindow="-110" windowWidth="19420" windowHeight="10300" xr2:uid="{D4BB75C0-7DFE-4533-9B84-36237DB7B4B7}"/>
  </bookViews>
  <sheets>
    <sheet name="Salary_dashboard" sheetId="5" r:id="rId1"/>
    <sheet name="ai_job_dataset1 (2)" sheetId="3" r:id="rId2"/>
    <sheet name="pivot_base" sheetId="11" state="hidden" r:id="rId3"/>
    <sheet name="median_salary" sheetId="12" state="hidden" r:id="rId4"/>
    <sheet name="job_title_median_salary" sheetId="13" state="hidden" r:id="rId5"/>
    <sheet name="country" sheetId="14" state="hidden" r:id="rId6"/>
    <sheet name="type" sheetId="15" state="hidden" r:id="rId7"/>
    <sheet name="data_jobs_skills" sheetId="18" state="hidden" r:id="rId8"/>
  </sheets>
  <definedNames>
    <definedName name="_xlchart.v5.0" hidden="1">country!$D$5</definedName>
    <definedName name="_xlchart.v5.1" hidden="1">country!$D$6:$D$25</definedName>
    <definedName name="_xlchart.v5.10" hidden="1">country!$F$5</definedName>
    <definedName name="_xlchart.v5.11" hidden="1">country!$F$6:$F$25</definedName>
    <definedName name="_xlchart.v5.2" hidden="1">country!$F$5</definedName>
    <definedName name="_xlchart.v5.3" hidden="1">country!$F$6:$F$25</definedName>
    <definedName name="_xlchart.v5.4" hidden="1">country!$D$5</definedName>
    <definedName name="_xlchart.v5.5" hidden="1">country!$D$6:$D$25</definedName>
    <definedName name="_xlchart.v5.6" hidden="1">country!$F$5</definedName>
    <definedName name="_xlchart.v5.7" hidden="1">country!$F$6:$F$25</definedName>
    <definedName name="_xlchart.v5.8" hidden="1">country!$D$5</definedName>
    <definedName name="_xlchart.v5.9" hidden="1">country!$D$6:$D$25</definedName>
    <definedName name="_xlcn.WorksheetConnection_Salary_dashboard.xlsxjobs1" hidden="1">jobs[]</definedName>
    <definedName name="country">Salary_dashboard!$G$4</definedName>
    <definedName name="exp">Salary_dashboard!$J$4</definedName>
    <definedName name="ExternalData_1" localSheetId="1" hidden="1">'ai_job_dataset1 (2)'!$A$1:$T$15001</definedName>
    <definedName name="Slicer_company_location">#N/A</definedName>
    <definedName name="Slicer_employment_type">#N/A</definedName>
    <definedName name="Slicer_experience_level">#N/A</definedName>
    <definedName name="Slicer_job_title">#N/A</definedName>
    <definedName name="title">Salary_dashboard!$C$4</definedName>
    <definedName name="type">Salary_dashboard!$N$4</definedName>
  </definedNames>
  <calcPr calcId="191028"/>
  <pivotCaches>
    <pivotCache cacheId="348" r:id="rId9"/>
    <pivotCache cacheId="603" r:id="rId10"/>
    <pivotCache cacheId="654" r:id="rId11"/>
    <pivotCache cacheId="657" r:id="rId12"/>
    <pivotCache cacheId="660" r:id="rId13"/>
    <pivotCache cacheId="663" r:id="rId14"/>
    <pivotCache cacheId="666" r:id="rId15"/>
    <pivotCache cacheId="669" r:id="rId16"/>
  </pivotCaches>
  <extLst>
    <ext xmlns:x14="http://schemas.microsoft.com/office/spreadsheetml/2009/9/main" uri="{876F7934-8845-4945-9796-88D515C7AA90}">
      <x14:pivotCaches>
        <pivotCache cacheId="7" r:id="rId17"/>
      </x14:pivotCaches>
    </ext>
    <ext xmlns:x14="http://schemas.microsoft.com/office/spreadsheetml/2009/9/main" uri="{BBE1A952-AA13-448e-AADC-164F8A28A991}">
      <x14:slicerCaches>
        <x14:slicerCache r:id="rId18"/>
        <x14:slicerCache r:id="rId19"/>
        <x14:slicerCache r:id="rId20"/>
        <x14:slicerCache r:id="rId2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skills_8704dfbe-a718-401f-9ca1-08e5d79eadf4" name="data_jobs_skills" connection="Query - data_jobs_skills"/>
          <x15:modelTable id="jobs" name="jobs" connection="WorksheetConnection_Salary_dashboard.xlsx!jobs"/>
        </x15:modelTables>
        <x15:modelRelationships>
          <x15:modelRelationship fromTable="data_jobs_skills" fromColumn="job_id" toTable="jobs" toColumn="job_id"/>
        </x15:modelRelationships>
      </x15:dataModel>
    </ext>
  </extLst>
</workbook>
</file>

<file path=xl/calcChain.xml><?xml version="1.0" encoding="utf-8"?>
<calcChain xmlns="http://schemas.openxmlformats.org/spreadsheetml/2006/main">
  <c r="F7" i="12" l="1"/>
  <c r="D2" i="11"/>
  <c r="D3" i="11" s="1"/>
  <c r="K7" i="14"/>
  <c r="K8" i="14"/>
  <c r="K9" i="14"/>
  <c r="K10" i="14"/>
  <c r="K11" i="14"/>
  <c r="K12" i="14"/>
  <c r="K13" i="14"/>
  <c r="K14" i="14"/>
  <c r="K15" i="14"/>
  <c r="K16" i="14"/>
  <c r="K17" i="14"/>
  <c r="K18" i="14"/>
  <c r="K19" i="14"/>
  <c r="K20" i="14"/>
  <c r="K21" i="14"/>
  <c r="K22" i="14"/>
  <c r="K23" i="14"/>
  <c r="K24" i="14"/>
  <c r="K25" i="14"/>
  <c r="K6" i="14"/>
  <c r="H12" i="14"/>
  <c r="H13" i="14"/>
  <c r="H14" i="14"/>
  <c r="H15" i="14"/>
  <c r="H16" i="14"/>
  <c r="H17" i="14"/>
  <c r="H18" i="14"/>
  <c r="H19" i="14"/>
  <c r="H20" i="14"/>
  <c r="H21" i="14"/>
  <c r="H22" i="14"/>
  <c r="H23" i="14"/>
  <c r="H24" i="14"/>
  <c r="H25" i="14"/>
  <c r="E7" i="12"/>
  <c r="B7" i="12"/>
  <c r="E8" i="18"/>
  <c r="E9" i="18"/>
  <c r="E10" i="18"/>
  <c r="E11" i="18"/>
  <c r="G7" i="14"/>
  <c r="G8" i="14"/>
  <c r="G9" i="14"/>
  <c r="G10" i="14"/>
  <c r="G11" i="14"/>
  <c r="G12" i="14"/>
  <c r="G13" i="14"/>
  <c r="G14" i="14"/>
  <c r="G15" i="14"/>
  <c r="G16" i="14"/>
  <c r="G17" i="14"/>
  <c r="G18" i="14"/>
  <c r="G19" i="14"/>
  <c r="G20" i="14"/>
  <c r="G21" i="14"/>
  <c r="G22" i="14"/>
  <c r="G23" i="14"/>
  <c r="G24" i="14"/>
  <c r="G25" i="14"/>
  <c r="G6" i="14"/>
  <c r="D11" i="18"/>
  <c r="D10" i="18"/>
  <c r="D9" i="18"/>
  <c r="D8" i="18"/>
  <c r="D7" i="18"/>
  <c r="F7" i="14"/>
  <c r="F8" i="14"/>
  <c r="F9" i="14"/>
  <c r="F10" i="14"/>
  <c r="F11" i="14"/>
  <c r="F12" i="14"/>
  <c r="F13" i="14"/>
  <c r="F14" i="14"/>
  <c r="F15" i="14"/>
  <c r="F16" i="14"/>
  <c r="F17" i="14"/>
  <c r="F18" i="14"/>
  <c r="F19" i="14"/>
  <c r="F20" i="14"/>
  <c r="F21" i="14"/>
  <c r="F22" i="14"/>
  <c r="F23" i="14"/>
  <c r="F24" i="14"/>
  <c r="F25" i="14"/>
  <c r="F6" i="14"/>
  <c r="C7" i="14" a="1"/>
  <c r="C7" i="14" s="1"/>
  <c r="C8" i="14" a="1"/>
  <c r="C8" i="14" s="1"/>
  <c r="C9" i="14" a="1"/>
  <c r="C9" i="14" s="1"/>
  <c r="C10" i="14" a="1"/>
  <c r="C10" i="14" s="1"/>
  <c r="C11" i="14" a="1"/>
  <c r="C11" i="14" s="1"/>
  <c r="C12" i="14" a="1"/>
  <c r="C12" i="14" s="1"/>
  <c r="C13" i="14" a="1"/>
  <c r="C13" i="14" s="1"/>
  <c r="C14" i="14" a="1"/>
  <c r="C14" i="14" s="1"/>
  <c r="C15" i="14" a="1"/>
  <c r="C15" i="14" s="1"/>
  <c r="C16" i="14" a="1"/>
  <c r="C16" i="14" s="1"/>
  <c r="C17" i="14" a="1"/>
  <c r="C17" i="14" s="1"/>
  <c r="C18" i="14" a="1"/>
  <c r="C18" i="14" s="1"/>
  <c r="C19" i="14" a="1"/>
  <c r="C19" i="14" s="1"/>
  <c r="C20" i="14" a="1"/>
  <c r="C20" i="14" s="1"/>
  <c r="C21" i="14" a="1"/>
  <c r="C21" i="14" s="1"/>
  <c r="C22" i="14" a="1"/>
  <c r="C22" i="14" s="1"/>
  <c r="C23" i="14" a="1"/>
  <c r="C23" i="14" s="1"/>
  <c r="C24" i="14" a="1"/>
  <c r="C24" i="14" s="1"/>
  <c r="C25" i="14" a="1"/>
  <c r="C25" i="14" s="1"/>
  <c r="C6" i="14" a="1"/>
  <c r="C6" i="14" s="1"/>
  <c r="C7" i="15" a="1"/>
  <c r="C7" i="15" s="1"/>
  <c r="F7" i="15" s="1"/>
  <c r="C8" i="15" a="1"/>
  <c r="C8" i="15" s="1"/>
  <c r="F8" i="15" s="1"/>
  <c r="C9" i="15" a="1"/>
  <c r="C9" i="15" s="1"/>
  <c r="F9" i="15" s="1"/>
  <c r="C6" i="15" a="1"/>
  <c r="C6" i="15" s="1"/>
  <c r="F6" i="15"/>
  <c r="C2" i="13"/>
  <c r="I8" i="13" s="1"/>
  <c r="H22" i="13"/>
  <c r="H9" i="13"/>
  <c r="H10" i="13"/>
  <c r="H12" i="13"/>
  <c r="H7" i="13"/>
  <c r="H18" i="13"/>
  <c r="H16" i="13"/>
  <c r="H15" i="13"/>
  <c r="H21" i="13"/>
  <c r="H19" i="13"/>
  <c r="H24" i="13"/>
  <c r="H8" i="13"/>
  <c r="H14" i="13"/>
  <c r="H23" i="13"/>
  <c r="H13" i="13"/>
  <c r="H17" i="13"/>
  <c r="H11" i="13"/>
  <c r="H20" i="13"/>
  <c r="J7" i="13" l="1"/>
  <c r="J21" i="13"/>
  <c r="J17" i="13"/>
  <c r="J13" i="13"/>
  <c r="J9" i="13"/>
  <c r="I23" i="13"/>
  <c r="I19" i="13"/>
  <c r="I15" i="13"/>
  <c r="I11" i="13"/>
  <c r="J24" i="13"/>
  <c r="J20" i="13"/>
  <c r="J16" i="13"/>
  <c r="J12" i="13"/>
  <c r="J8" i="13"/>
  <c r="I22" i="13"/>
  <c r="I18" i="13"/>
  <c r="I14" i="13"/>
  <c r="I10" i="13"/>
  <c r="J23" i="13"/>
  <c r="J19" i="13"/>
  <c r="J15" i="13"/>
  <c r="J11" i="13"/>
  <c r="I7" i="13"/>
  <c r="I21" i="13"/>
  <c r="I17" i="13"/>
  <c r="I13" i="13"/>
  <c r="I9" i="13"/>
  <c r="J22" i="13"/>
  <c r="J18" i="13"/>
  <c r="J14" i="13"/>
  <c r="J10" i="13"/>
  <c r="I24" i="13"/>
  <c r="I20" i="13"/>
  <c r="I16" i="13"/>
  <c r="I12" i="13"/>
  <c r="G8" i="13"/>
  <c r="G9" i="13"/>
  <c r="G10" i="13"/>
  <c r="G11" i="13"/>
  <c r="G12" i="13"/>
  <c r="G13" i="13"/>
  <c r="G14" i="13"/>
  <c r="G15" i="13"/>
  <c r="G16" i="13"/>
  <c r="G17" i="13"/>
  <c r="G18" i="13"/>
  <c r="G19" i="13"/>
  <c r="G20" i="13"/>
  <c r="G21" i="13"/>
  <c r="G22" i="13"/>
  <c r="G7" i="13"/>
  <c r="E11" i="14"/>
  <c r="E25" i="14"/>
  <c r="E6" i="15"/>
  <c r="E17" i="14"/>
  <c r="E23" i="14"/>
  <c r="E18" i="14"/>
  <c r="E6" i="14"/>
  <c r="E19" i="14"/>
  <c r="E8" i="14"/>
  <c r="E7" i="15"/>
  <c r="E9" i="15"/>
  <c r="E16" i="14"/>
  <c r="E12" i="14"/>
  <c r="E8" i="15"/>
  <c r="E9" i="14"/>
  <c r="E15" i="14"/>
  <c r="E10" i="14"/>
  <c r="E20" i="14"/>
  <c r="E7" i="14"/>
  <c r="E21" i="14"/>
  <c r="E22" i="14"/>
  <c r="E14" i="14"/>
  <c r="E13" i="14"/>
  <c r="E24" i="14"/>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62DB262-289F-456F-8C7B-13A1228434EC}" keepAlive="1" name="Query - ai_job_dataset1 (2)" description="Connection to the 'ai_job_dataset1 (2)' query in the workbook." type="5" refreshedVersion="8" background="1" saveData="1">
    <dbPr connection="Provider=Microsoft.Mashup.OleDb.1;Data Source=$Workbook$;Location=&quot;ai_job_dataset1 (2)&quot;;Extended Properties=&quot;&quot;" command="SELECT * FROM [ai_job_dataset1 (2)]"/>
  </connection>
  <connection id="2" xr16:uid="{D0EE3ED7-ABE1-4AFE-B989-7750AF2AD9BC}" name="Query - data_jobs_skills" description="Connection to the 'data_jobs_skills' query in the workbook." type="100" refreshedVersion="8" minRefreshableVersion="5">
    <extLst>
      <ext xmlns:x15="http://schemas.microsoft.com/office/spreadsheetml/2010/11/main" uri="{DE250136-89BD-433C-8126-D09CA5730AF9}">
        <x15:connection id="74e93c50-c0f5-48e1-b3fa-97388833a3b3"/>
      </ext>
    </extLst>
  </connection>
  <connection id="3" xr16:uid="{D4B667E0-F5E1-438E-AFE2-F8ED4DE13276}"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4" xr16:uid="{01A25820-B5AD-4660-9C5B-23F7DF34ADBA}" name="WorksheetConnection_Salary_dashboard.xlsx!jobs" type="102" refreshedVersion="8" minRefreshableVersion="5">
    <extLst>
      <ext xmlns:x15="http://schemas.microsoft.com/office/spreadsheetml/2010/11/main" uri="{DE250136-89BD-433C-8126-D09CA5730AF9}">
        <x15:connection id="jobs">
          <x15:rangePr sourceName="_xlcn.WorksheetConnection_Salary_dashboard.xlsxjobs1"/>
        </x15:connection>
      </ext>
    </extLst>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8">
    <s v="ThisWorkbookDataModel"/>
    <s v="{[jobs].[employment_type].&amp;[Full Time]}"/>
    <s v="{[jobs].[company_location].&amp;[Sweden]}"/>
    <s v="{[jobs].[experience_level].&amp;[Executive]}"/>
    <s v="{[jobs].[company_location].[All]}"/>
    <s v="{[jobs].[job_title].&amp;[Data Scientist]}"/>
    <s v="{[jobs].[company_location].&amp;[United States]}"/>
    <s v="{[jobs].[employment_type].&amp;[Contract]}"/>
  </metadataStrings>
  <mdxMetadata count="7">
    <mdx n="0" f="s">
      <ms ns="1" c="0"/>
    </mdx>
    <mdx n="0" f="s">
      <ms ns="2" c="0"/>
    </mdx>
    <mdx n="0" f="s">
      <ms ns="3" c="0"/>
    </mdx>
    <mdx n="0" f="s">
      <ms ns="4" c="0"/>
    </mdx>
    <mdx n="0" f="s">
      <ms ns="5" c="0"/>
    </mdx>
    <mdx n="0" f="s">
      <ms ns="6" c="0"/>
    </mdx>
    <mdx n="0" f="s">
      <ms ns="7" c="0"/>
    </mdx>
  </mdxMetadata>
  <valueMetadata count="7">
    <bk>
      <rc t="1" v="0"/>
    </bk>
    <bk>
      <rc t="1" v="1"/>
    </bk>
    <bk>
      <rc t="1" v="2"/>
    </bk>
    <bk>
      <rc t="1" v="3"/>
    </bk>
    <bk>
      <rc t="1" v="4"/>
    </bk>
    <bk>
      <rc t="1" v="5"/>
    </bk>
    <bk>
      <rc t="1" v="6"/>
    </bk>
  </valueMetadata>
</metadata>
</file>

<file path=xl/sharedStrings.xml><?xml version="1.0" encoding="utf-8"?>
<sst xmlns="http://schemas.openxmlformats.org/spreadsheetml/2006/main" count="180160" uniqueCount="28820">
  <si>
    <t>job_id</t>
  </si>
  <si>
    <t>job_title</t>
  </si>
  <si>
    <t>salary_usd</t>
  </si>
  <si>
    <t>salary_currency</t>
  </si>
  <si>
    <t>salary_local</t>
  </si>
  <si>
    <t>experience_level</t>
  </si>
  <si>
    <t>employment_type</t>
  </si>
  <si>
    <t>company_location</t>
  </si>
  <si>
    <t>company_size</t>
  </si>
  <si>
    <t>employee_residence</t>
  </si>
  <si>
    <t>remote_ratio</t>
  </si>
  <si>
    <t>required_skills</t>
  </si>
  <si>
    <t>education_required</t>
  </si>
  <si>
    <t>years_Executiveperience</t>
  </si>
  <si>
    <t>industry</t>
  </si>
  <si>
    <t>posting_date</t>
  </si>
  <si>
    <t>application_deadline</t>
  </si>
  <si>
    <t>job_descriPart Timeion_length</t>
  </si>
  <si>
    <t>benefits_score</t>
  </si>
  <si>
    <t>company_name</t>
  </si>
  <si>
    <t>AI00001</t>
  </si>
  <si>
    <t>Data Scientist</t>
  </si>
  <si>
    <t>USD</t>
  </si>
  <si>
    <t>Executive</t>
  </si>
  <si>
    <t>Part Time</t>
  </si>
  <si>
    <t>Sweden</t>
  </si>
  <si>
    <t>M</t>
  </si>
  <si>
    <t>Python, Computer Vision, R, Docker</t>
  </si>
  <si>
    <t>Associate</t>
  </si>
  <si>
    <t>Transportation</t>
  </si>
  <si>
    <t>TechCorp Inc</t>
  </si>
  <si>
    <t>AI00002</t>
  </si>
  <si>
    <t>Head of AI</t>
  </si>
  <si>
    <t>JPY</t>
  </si>
  <si>
    <t>Japan</t>
  </si>
  <si>
    <t>L</t>
  </si>
  <si>
    <t>Kubernetes, MLOps, Tableau, Python</t>
  </si>
  <si>
    <t>Bachelor</t>
  </si>
  <si>
    <t>Cloud AI Solutions</t>
  </si>
  <si>
    <t>AI00003</t>
  </si>
  <si>
    <t>Data Engineer</t>
  </si>
  <si>
    <t>EUR</t>
  </si>
  <si>
    <t>Contract</t>
  </si>
  <si>
    <t>Germany</t>
  </si>
  <si>
    <t>S</t>
  </si>
  <si>
    <t>Spark, Scala, Hadoop, PyTorch, GCP</t>
  </si>
  <si>
    <t>Automotive</t>
  </si>
  <si>
    <t>Quantum Computing Inc</t>
  </si>
  <si>
    <t>AI00004</t>
  </si>
  <si>
    <t>Computer Vision Engineer</t>
  </si>
  <si>
    <t>Mid Level</t>
  </si>
  <si>
    <t>Freelance</t>
  </si>
  <si>
    <t>Finland</t>
  </si>
  <si>
    <t>MLOps, Linux, Tableau, Python</t>
  </si>
  <si>
    <t>PhD</t>
  </si>
  <si>
    <t>Cognitive Computing</t>
  </si>
  <si>
    <t>AI00005</t>
  </si>
  <si>
    <t>Robotics Engineer</t>
  </si>
  <si>
    <t>Entry Level</t>
  </si>
  <si>
    <t>Full Time</t>
  </si>
  <si>
    <t>France</t>
  </si>
  <si>
    <t>R, Scala, SQL, GCP, Python</t>
  </si>
  <si>
    <t>Finance</t>
  </si>
  <si>
    <t>Advanced Robotics</t>
  </si>
  <si>
    <t>AI00006</t>
  </si>
  <si>
    <t>SGD</t>
  </si>
  <si>
    <t>Senior Level</t>
  </si>
  <si>
    <t>Singapore</t>
  </si>
  <si>
    <t>Norway</t>
  </si>
  <si>
    <t>NLP, MLOps, TensorFreelanceow</t>
  </si>
  <si>
    <t>Master</t>
  </si>
  <si>
    <t>Technology</t>
  </si>
  <si>
    <t>AI00007</t>
  </si>
  <si>
    <t>AI Consultant</t>
  </si>
  <si>
    <t>CAD</t>
  </si>
  <si>
    <t>Canada</t>
  </si>
  <si>
    <t>Poland</t>
  </si>
  <si>
    <t>PyTorch, Linux, NLP</t>
  </si>
  <si>
    <t>GaMid Levelng</t>
  </si>
  <si>
    <t>AI Innovations</t>
  </si>
  <si>
    <t>AI00008</t>
  </si>
  <si>
    <t>AUD</t>
  </si>
  <si>
    <t>Australia</t>
  </si>
  <si>
    <t>Vietnam</t>
  </si>
  <si>
    <t>Spark, SQL, Tableau, Computer Vision, Linux</t>
  </si>
  <si>
    <t>Consulting</t>
  </si>
  <si>
    <t>AI00009</t>
  </si>
  <si>
    <t>Kubernetes, SQL, Docker, Deep Learning</t>
  </si>
  <si>
    <t>Government</t>
  </si>
  <si>
    <t>DataVision Ltd</t>
  </si>
  <si>
    <t>AI00010</t>
  </si>
  <si>
    <t>Machine Learning Engineer</t>
  </si>
  <si>
    <t>GBP</t>
  </si>
  <si>
    <t>United Kingdom</t>
  </si>
  <si>
    <t>Git, Scala, GCP</t>
  </si>
  <si>
    <t>DeePart Timeech Ventures</t>
  </si>
  <si>
    <t>AI00011</t>
  </si>
  <si>
    <t>Denmark</t>
  </si>
  <si>
    <t>SQL, PyTorch, Statistics, TensorFreelanceow, NLP</t>
  </si>
  <si>
    <t>AI00012</t>
  </si>
  <si>
    <t>Deep Learning Engineer</t>
  </si>
  <si>
    <t>United States</t>
  </si>
  <si>
    <t>Data Visualization, Mathematics, PyTorch, GCP</t>
  </si>
  <si>
    <t>Machine Intelligence Group</t>
  </si>
  <si>
    <t>AI00013</t>
  </si>
  <si>
    <t>Principal Data Scientist</t>
  </si>
  <si>
    <t>Linux, Data Visualization, Python, TensorFreelanceow</t>
  </si>
  <si>
    <t>Telecommunications</t>
  </si>
  <si>
    <t>Autonomous Tech</t>
  </si>
  <si>
    <t>AI00014</t>
  </si>
  <si>
    <t>Belgium</t>
  </si>
  <si>
    <t>Linux, MLOps, Deep Learning</t>
  </si>
  <si>
    <t>Healthcare</t>
  </si>
  <si>
    <t>AI00015</t>
  </si>
  <si>
    <t>Kubernetes, SQL, AWS, Git, Computer Vision</t>
  </si>
  <si>
    <t>AI00016</t>
  </si>
  <si>
    <t>India</t>
  </si>
  <si>
    <t>Hadoop, Git, Computer Vision, Kubernetes, Data Visualization</t>
  </si>
  <si>
    <t>PrediContractive Systems</t>
  </si>
  <si>
    <t>AI00017</t>
  </si>
  <si>
    <t>CHF</t>
  </si>
  <si>
    <t>Switzerland</t>
  </si>
  <si>
    <t>Tableau, Git, Python, Java</t>
  </si>
  <si>
    <t>AI00018</t>
  </si>
  <si>
    <t>Azure, GCP, Computer Vision</t>
  </si>
  <si>
    <t>AI00019</t>
  </si>
  <si>
    <t>Netherlands</t>
  </si>
  <si>
    <t>Git, Kubernetes, MLOps, Spark</t>
  </si>
  <si>
    <t>AI00020</t>
  </si>
  <si>
    <t>Ireland</t>
  </si>
  <si>
    <t>AWS, Python, Azure, SQL, Computer Vision</t>
  </si>
  <si>
    <t>Education</t>
  </si>
  <si>
    <t>AI00021</t>
  </si>
  <si>
    <t>Argentina</t>
  </si>
  <si>
    <t>Spark, NLP, AWS</t>
  </si>
  <si>
    <t>Energy</t>
  </si>
  <si>
    <t>Neural Networks Co</t>
  </si>
  <si>
    <t>AI00022</t>
  </si>
  <si>
    <t>GCP, Linux, Mathematics</t>
  </si>
  <si>
    <t>AI00023</t>
  </si>
  <si>
    <t>Mathematics, Spark, Linux</t>
  </si>
  <si>
    <t>Real Estate</t>
  </si>
  <si>
    <t>AI00024</t>
  </si>
  <si>
    <t>Data Visualization, Azure, Statistics</t>
  </si>
  <si>
    <t>AI00025</t>
  </si>
  <si>
    <t>ML Ops Engineer</t>
  </si>
  <si>
    <t>Python, GCP, Linux, SQL, Deep Learning</t>
  </si>
  <si>
    <t>Media</t>
  </si>
  <si>
    <t>AI00026</t>
  </si>
  <si>
    <t>SQL, TensorFreelanceow, Computer Vision, Kubernetes</t>
  </si>
  <si>
    <t>AI00027</t>
  </si>
  <si>
    <t>Austria</t>
  </si>
  <si>
    <t>Spark, Deep Learning, SQL, NLP, Python</t>
  </si>
  <si>
    <t>Future Systems</t>
  </si>
  <si>
    <t>AI00028</t>
  </si>
  <si>
    <t>Scala, Mathematics, SQL</t>
  </si>
  <si>
    <t>AI00029</t>
  </si>
  <si>
    <t>China</t>
  </si>
  <si>
    <t>PyTorch, Kubernetes, Deep Learning, Hadoop</t>
  </si>
  <si>
    <t>AI00030</t>
  </si>
  <si>
    <t>Linux, AWS, Python</t>
  </si>
  <si>
    <t>AI00031</t>
  </si>
  <si>
    <t>AI Specialist</t>
  </si>
  <si>
    <t>Python, Git, TensorFreelanceow</t>
  </si>
  <si>
    <t>AI00032</t>
  </si>
  <si>
    <t>South Korea</t>
  </si>
  <si>
    <t>Data Visualization, NLP, Computer Vision</t>
  </si>
  <si>
    <t>Retail</t>
  </si>
  <si>
    <t>AI00033</t>
  </si>
  <si>
    <t>Python, Spark, Git, Data Visualization, Docker</t>
  </si>
  <si>
    <t>AI00034</t>
  </si>
  <si>
    <t>Kubernetes, Data Visualization, Deep Learning, Azure, Computer Vision</t>
  </si>
  <si>
    <t>ManufaContracturing</t>
  </si>
  <si>
    <t>AI00035</t>
  </si>
  <si>
    <t>Data Analyst</t>
  </si>
  <si>
    <t>PyTorch, SQL, R, Azure</t>
  </si>
  <si>
    <t>AI00036</t>
  </si>
  <si>
    <t>Scala, PyTorch, Deep Learning, Kubernetes, Java</t>
  </si>
  <si>
    <t>AI00037</t>
  </si>
  <si>
    <t>Autonomous Systems Engineer</t>
  </si>
  <si>
    <t>PyTorch, Java, TensorFreelanceow, Computer Vision, SQL</t>
  </si>
  <si>
    <t>AI00038</t>
  </si>
  <si>
    <t>Spark, Python, Statistics, Hadoop, TensorFreelanceow</t>
  </si>
  <si>
    <t>AI00039</t>
  </si>
  <si>
    <t>TensorFreelanceow, SQL, Computer Vision, Kubernetes</t>
  </si>
  <si>
    <t>AI00040</t>
  </si>
  <si>
    <t>Hungary</t>
  </si>
  <si>
    <t>Java, Docker, Python</t>
  </si>
  <si>
    <t>AI00041</t>
  </si>
  <si>
    <t>MLOps, Hadoop, TensorFreelanceow, Kubernetes</t>
  </si>
  <si>
    <t>AI00042</t>
  </si>
  <si>
    <t>Israel</t>
  </si>
  <si>
    <t>Luxembourg</t>
  </si>
  <si>
    <t>Statistics, SQL, Tableau, Hadoop, R</t>
  </si>
  <si>
    <t>AI00043</t>
  </si>
  <si>
    <t>Python, SQL, Git</t>
  </si>
  <si>
    <t>AI00044</t>
  </si>
  <si>
    <t>Mathematics, Hadoop, TensorFreelanceow</t>
  </si>
  <si>
    <t>AI00045</t>
  </si>
  <si>
    <t>Hadoop, Python, Deep Learning</t>
  </si>
  <si>
    <t>AI00046</t>
  </si>
  <si>
    <t>Python, Statistics, TensorFreelanceow, Computer Vision</t>
  </si>
  <si>
    <t>AI00047</t>
  </si>
  <si>
    <t>Git, Data Visualization, Spark, Computer Vision, Azure</t>
  </si>
  <si>
    <t>AI00048</t>
  </si>
  <si>
    <t>Kubernetes, Mathematics, TensorFreelanceow, MLOps</t>
  </si>
  <si>
    <t>AI00049</t>
  </si>
  <si>
    <t>AWS, SQL, R, Scala</t>
  </si>
  <si>
    <t>AI00050</t>
  </si>
  <si>
    <t>TensorFreelanceow, Mathematics, NLP, Docker</t>
  </si>
  <si>
    <t>Smart Analytics</t>
  </si>
  <si>
    <t>AI00051</t>
  </si>
  <si>
    <t>Malaysia</t>
  </si>
  <si>
    <t>SQL, PyTorch, Hadoop</t>
  </si>
  <si>
    <t>AI00052</t>
  </si>
  <si>
    <t>Scala, Spark, PyTorch</t>
  </si>
  <si>
    <t>AI00053</t>
  </si>
  <si>
    <t>NLP Engineer</t>
  </si>
  <si>
    <t>Python, TensorFreelanceow, Data Visualization</t>
  </si>
  <si>
    <t>AI00054</t>
  </si>
  <si>
    <t>Deep Learning, Linux, Python, SQL</t>
  </si>
  <si>
    <t>AI00055</t>
  </si>
  <si>
    <t>SQL, Kubernetes, Azure</t>
  </si>
  <si>
    <t>AI00056</t>
  </si>
  <si>
    <t>Kubernetes, MLOps, Scala</t>
  </si>
  <si>
    <t>AI00057</t>
  </si>
  <si>
    <t>Scala, PyTorch, Data Visualization, Linux, Mathematics</t>
  </si>
  <si>
    <t>AI00058</t>
  </si>
  <si>
    <t>Deep Learning, NLP, R, Linux, SQL</t>
  </si>
  <si>
    <t>AI00059</t>
  </si>
  <si>
    <t>SQL, Scala, PyTorch</t>
  </si>
  <si>
    <t>AI00060</t>
  </si>
  <si>
    <t>Hadoop, Kubernetes, Data Visualization, Python, Linux</t>
  </si>
  <si>
    <t>AI00061</t>
  </si>
  <si>
    <t>Linux, GCP, Deep Learning</t>
  </si>
  <si>
    <t>AI00062</t>
  </si>
  <si>
    <t>SQL, Statistics, MLOps, PyTorch, Kubernetes</t>
  </si>
  <si>
    <t>AI00063</t>
  </si>
  <si>
    <t>NLP, Statistics, Scala</t>
  </si>
  <si>
    <t>AI00064</t>
  </si>
  <si>
    <t>Git, Computer Vision, Docker, SQL, Hadoop</t>
  </si>
  <si>
    <t>AI00065</t>
  </si>
  <si>
    <t>Azure, MLOps, Python, Linux, TensorFreelanceow</t>
  </si>
  <si>
    <t>AlgorithMid Levelc Solutions</t>
  </si>
  <si>
    <t>AI00066</t>
  </si>
  <si>
    <t>Java, Kubernetes, GCP, Linux, Data Visualization</t>
  </si>
  <si>
    <t>AI00067</t>
  </si>
  <si>
    <t>Ghana</t>
  </si>
  <si>
    <t>Python, R, MLOps</t>
  </si>
  <si>
    <t>AI00068</t>
  </si>
  <si>
    <t>TensorFreelanceow, Deep Learning, Spark</t>
  </si>
  <si>
    <t>AI00069</t>
  </si>
  <si>
    <t>GCP, SQL, MLOps</t>
  </si>
  <si>
    <t>AI00070</t>
  </si>
  <si>
    <t>SQL, R, GCP, PyTorch, AWS</t>
  </si>
  <si>
    <t>AI00071</t>
  </si>
  <si>
    <t>Java, Scala, TensorFreelanceow</t>
  </si>
  <si>
    <t>AI00072</t>
  </si>
  <si>
    <t>Scala, Python, Tableau, Mathematics</t>
  </si>
  <si>
    <t>AI00073</t>
  </si>
  <si>
    <t>Python, NLP, GCP</t>
  </si>
  <si>
    <t>AI00074</t>
  </si>
  <si>
    <t>TensorFreelanceow, Java, NLP, Hadoop, GCP</t>
  </si>
  <si>
    <t>AI00075</t>
  </si>
  <si>
    <t>Java, Spark, Data Visualization, AWS, Git</t>
  </si>
  <si>
    <t>AI00076</t>
  </si>
  <si>
    <t>Python, TensorFreelanceow, MLOps, PyTorch</t>
  </si>
  <si>
    <t>AI00077</t>
  </si>
  <si>
    <t>Mathematics, Tableau, R, NLP, SQL</t>
  </si>
  <si>
    <t>AI00078</t>
  </si>
  <si>
    <t>PyTorch, Python, TensorFreelanceow</t>
  </si>
  <si>
    <t>AI00079</t>
  </si>
  <si>
    <t>Linux, Azure, Scala, Python</t>
  </si>
  <si>
    <t>AI00080</t>
  </si>
  <si>
    <t>PyTorch, Spark, Linux</t>
  </si>
  <si>
    <t>AI00081</t>
  </si>
  <si>
    <t>Kubernetes, Scala, PyTorch, Mathematics</t>
  </si>
  <si>
    <t>Digital Transformation LLC</t>
  </si>
  <si>
    <t>AI00082</t>
  </si>
  <si>
    <t>Tableau, SQL, R, Scala</t>
  </si>
  <si>
    <t>AI00083</t>
  </si>
  <si>
    <t>Azure, Linux, TensorFreelanceow, GCP</t>
  </si>
  <si>
    <t>AI00084</t>
  </si>
  <si>
    <t>Python, Statistics, Mathematics, Docker, TensorFreelanceow</t>
  </si>
  <si>
    <t>AI00085</t>
  </si>
  <si>
    <t>MLOps, Azure, Java</t>
  </si>
  <si>
    <t>AI00086</t>
  </si>
  <si>
    <t>Java, Git, R, Azure</t>
  </si>
  <si>
    <t>AI00087</t>
  </si>
  <si>
    <t>R, Java, Hadoop, Mathematics</t>
  </si>
  <si>
    <t>AI00088</t>
  </si>
  <si>
    <t>Portugal</t>
  </si>
  <si>
    <t>Computer Vision, Docker, Linux, GCP</t>
  </si>
  <si>
    <t>AI00089</t>
  </si>
  <si>
    <t>Czech Republic</t>
  </si>
  <si>
    <t>R, Python, Scala, TensorFreelanceow</t>
  </si>
  <si>
    <t>AI00090</t>
  </si>
  <si>
    <t>Hadoop, Scala, NLP, PyTorch, SQL</t>
  </si>
  <si>
    <t>AI00091</t>
  </si>
  <si>
    <t>Philippines</t>
  </si>
  <si>
    <t>MLOps, Deep Learning, Kubernetes, Azure, GCP</t>
  </si>
  <si>
    <t>AI00092</t>
  </si>
  <si>
    <t>NLP, Azure, SQL</t>
  </si>
  <si>
    <t>AI00093</t>
  </si>
  <si>
    <t>Italy</t>
  </si>
  <si>
    <t>Python, NLP, AWS, Spark</t>
  </si>
  <si>
    <t>AI00094</t>
  </si>
  <si>
    <t>Scala, Kubernetes, Deep Learning, AWS</t>
  </si>
  <si>
    <t>AI00095</t>
  </si>
  <si>
    <t>Data Visualization, MLOps, GCP, PyTorch</t>
  </si>
  <si>
    <t>AI00096</t>
  </si>
  <si>
    <t>SQL, Mathematics, Data Visualization, Kubernetes</t>
  </si>
  <si>
    <t>AI00097</t>
  </si>
  <si>
    <t>Estonia</t>
  </si>
  <si>
    <t>Spark, Linux, MLOps, R</t>
  </si>
  <si>
    <t>AI00098</t>
  </si>
  <si>
    <t>Tableau, MLOps, Python</t>
  </si>
  <si>
    <t>AI00099</t>
  </si>
  <si>
    <t>NLP, Git, Kubernetes, Azure</t>
  </si>
  <si>
    <t>AI00100</t>
  </si>
  <si>
    <t>Git, R, Statistics, PyTorch, Deep Learning</t>
  </si>
  <si>
    <t>AI00101</t>
  </si>
  <si>
    <t>Hadoop, Java, Azure, Spark, Statistics</t>
  </si>
  <si>
    <t>AI00102</t>
  </si>
  <si>
    <t>Linux, Azure, SQL, R, Java</t>
  </si>
  <si>
    <t>AI00103</t>
  </si>
  <si>
    <t>Mathematics, SQL, Kubernetes</t>
  </si>
  <si>
    <t>AI00104</t>
  </si>
  <si>
    <t>Python, TensorFreelanceow, MLOps, Data Visualization</t>
  </si>
  <si>
    <t>AI00105</t>
  </si>
  <si>
    <t>PyTorch, Java, Spark, Statistics</t>
  </si>
  <si>
    <t>AI00106</t>
  </si>
  <si>
    <t>Tableau, R, Kubernetes</t>
  </si>
  <si>
    <t>AI00107</t>
  </si>
  <si>
    <t>Azure, GCP, Scala, R, Python</t>
  </si>
  <si>
    <t>AI00108</t>
  </si>
  <si>
    <t>AWS, Git, NLP, Java, Computer Vision</t>
  </si>
  <si>
    <t>AI00109</t>
  </si>
  <si>
    <t>Deep Learning, TensorFreelanceow, Spark, Python</t>
  </si>
  <si>
    <t>AI00110</t>
  </si>
  <si>
    <t>Java, SQL, PyTorch, TensorFreelanceow, AWS</t>
  </si>
  <si>
    <t>AI00111</t>
  </si>
  <si>
    <t>Linux, SQL, Mathematics</t>
  </si>
  <si>
    <t>AI00112</t>
  </si>
  <si>
    <t>Spark, Scala, Azure</t>
  </si>
  <si>
    <t>AI00113</t>
  </si>
  <si>
    <t>TensorFreelanceow, Hadoop, Spark</t>
  </si>
  <si>
    <t>AI00114</t>
  </si>
  <si>
    <t>SQL, Tableau, PyTorch, NLP</t>
  </si>
  <si>
    <t>AI00115</t>
  </si>
  <si>
    <t>Kubernetes, GCP, Git, SQL</t>
  </si>
  <si>
    <t>AI00116</t>
  </si>
  <si>
    <t>Statistics, Kubernetes, Spark, GCP</t>
  </si>
  <si>
    <t>AI00117</t>
  </si>
  <si>
    <t>Thailand</t>
  </si>
  <si>
    <t>Azure, Linux, Kubernetes</t>
  </si>
  <si>
    <t>AI00118</t>
  </si>
  <si>
    <t>Spark, GCP, Hadoop</t>
  </si>
  <si>
    <t>AI00119</t>
  </si>
  <si>
    <t>Colombia</t>
  </si>
  <si>
    <t>SQL, Azure, Computer Vision</t>
  </si>
  <si>
    <t>AI00120</t>
  </si>
  <si>
    <t>TensorFreelanceow, R, Data Visualization</t>
  </si>
  <si>
    <t>AI00121</t>
  </si>
  <si>
    <t>Data Visualization, PyTorch, Python, Mathematics, Git</t>
  </si>
  <si>
    <t>AI00122</t>
  </si>
  <si>
    <t>MLOps, Statistics, Hadoop, SQL</t>
  </si>
  <si>
    <t>AI00123</t>
  </si>
  <si>
    <t>Git, Deep Learning, Python, Statistics, TensorFreelanceow</t>
  </si>
  <si>
    <t>AI00124</t>
  </si>
  <si>
    <t>Tableau, Python, Docker, Azure</t>
  </si>
  <si>
    <t>AI00125</t>
  </si>
  <si>
    <t>Java, Hadoop, SQL, Statistics, TensorFreelanceow</t>
  </si>
  <si>
    <t>AI00126</t>
  </si>
  <si>
    <t>MLOps, Java, NLP</t>
  </si>
  <si>
    <t>AI00127</t>
  </si>
  <si>
    <t>R, Data Visualization, SQL, NLP</t>
  </si>
  <si>
    <t>AI00128</t>
  </si>
  <si>
    <t>AWS, GCP, NLP, SQL, Statistics</t>
  </si>
  <si>
    <t>AI00129</t>
  </si>
  <si>
    <t>MLOps, Docker, Linux, Computer Vision</t>
  </si>
  <si>
    <t>AI00130</t>
  </si>
  <si>
    <t>PyTorch, Mathematics, TensorFreelanceow</t>
  </si>
  <si>
    <t>AI00131</t>
  </si>
  <si>
    <t>Azure, Computer Vision, Statistics</t>
  </si>
  <si>
    <t>AI00132</t>
  </si>
  <si>
    <t>PyTorch, Docker, Data Visualization, Scala, Computer Vision</t>
  </si>
  <si>
    <t>AI00133</t>
  </si>
  <si>
    <t>SQL, Git, R, Hadoop, Docker</t>
  </si>
  <si>
    <t>AI00134</t>
  </si>
  <si>
    <t>Linux, Deep Learning, Hadoop, Kubernetes, Docker</t>
  </si>
  <si>
    <t>AI00135</t>
  </si>
  <si>
    <t>SQL, PyTorch, Tableau, NLP</t>
  </si>
  <si>
    <t>AI00136</t>
  </si>
  <si>
    <t>PyTorch, R, Scala</t>
  </si>
  <si>
    <t>AI00137</t>
  </si>
  <si>
    <t>Kubernetes, AWS, GCP</t>
  </si>
  <si>
    <t>AI00138</t>
  </si>
  <si>
    <t>PyTorch, SQL, Azure, Docker</t>
  </si>
  <si>
    <t>AI00139</t>
  </si>
  <si>
    <t>Kubernetes, R, GCP</t>
  </si>
  <si>
    <t>AI00140</t>
  </si>
  <si>
    <t>Docker, Linux, Kubernetes, Data Visualization</t>
  </si>
  <si>
    <t>AI00141</t>
  </si>
  <si>
    <t>SQL, Kubernetes, NLP, MLOps</t>
  </si>
  <si>
    <t>AI00142</t>
  </si>
  <si>
    <t>Kubernetes, GCP, Mathematics, Python</t>
  </si>
  <si>
    <t>AI00143</t>
  </si>
  <si>
    <t>Python, TensorFreelanceow, Deep Learning, Docker, PyTorch</t>
  </si>
  <si>
    <t>AI00144</t>
  </si>
  <si>
    <t>Indonesia</t>
  </si>
  <si>
    <t>AWS, Hadoop, PyTorch, Statistics, Azure</t>
  </si>
  <si>
    <t>AI00145</t>
  </si>
  <si>
    <t>Python, Azure, Statistics</t>
  </si>
  <si>
    <t>AI00146</t>
  </si>
  <si>
    <t>Computer Vision, AWS, Kubernetes</t>
  </si>
  <si>
    <t>AI00147</t>
  </si>
  <si>
    <t>Docker, Tableau, Kubernetes, Data Visualization, GCP</t>
  </si>
  <si>
    <t>AI00148</t>
  </si>
  <si>
    <t>PyTorch, R, Mathematics, Kubernetes</t>
  </si>
  <si>
    <t>AI00149</t>
  </si>
  <si>
    <t>Deep Learning, Computer Vision, PyTorch, Statistics, Spark</t>
  </si>
  <si>
    <t>AI00150</t>
  </si>
  <si>
    <t>Kenya</t>
  </si>
  <si>
    <t>SQL, Spark, MLOps</t>
  </si>
  <si>
    <t>AI00151</t>
  </si>
  <si>
    <t>Chile</t>
  </si>
  <si>
    <t>Hadoop, Java, NLP, Mathematics, Python</t>
  </si>
  <si>
    <t>AI00152</t>
  </si>
  <si>
    <t>TensorFreelanceow, GCP, MLOps, NLP</t>
  </si>
  <si>
    <t>AI00153</t>
  </si>
  <si>
    <t>Linux, Tableau, Spark, Scala</t>
  </si>
  <si>
    <t>AI00154</t>
  </si>
  <si>
    <t>Docker, SQL, MLOps, GCP, Hadoop</t>
  </si>
  <si>
    <t>AI00155</t>
  </si>
  <si>
    <t>Java, GCP, PyTorch</t>
  </si>
  <si>
    <t>AI00156</t>
  </si>
  <si>
    <t>Mathematics, Computer Vision, MLOps, Git, Deep Learning</t>
  </si>
  <si>
    <t>AI00157</t>
  </si>
  <si>
    <t>SQL, Linux, GCP</t>
  </si>
  <si>
    <t>AI00158</t>
  </si>
  <si>
    <t>NLP, R, Git, MLOps</t>
  </si>
  <si>
    <t>AI00159</t>
  </si>
  <si>
    <t>Python, TensorFreelanceow, NLP</t>
  </si>
  <si>
    <t>AI00160</t>
  </si>
  <si>
    <t>Python, TensorFreelanceow, NLP, Kubernetes</t>
  </si>
  <si>
    <t>AI00161</t>
  </si>
  <si>
    <t>GCP, Docker, NLP, Data Visualization</t>
  </si>
  <si>
    <t>AI00162</t>
  </si>
  <si>
    <t>PyTorch, Spark, TensorFreelanceow</t>
  </si>
  <si>
    <t>AI00163</t>
  </si>
  <si>
    <t>Linux, Scala, Tableau</t>
  </si>
  <si>
    <t>AI00164</t>
  </si>
  <si>
    <t>Kubernetes, Scala, Azure, Computer Vision</t>
  </si>
  <si>
    <t>AI00165</t>
  </si>
  <si>
    <t>Git, Statistics, Data Visualization</t>
  </si>
  <si>
    <t>AI00166</t>
  </si>
  <si>
    <t>Linux, GCP, Tableau, Java</t>
  </si>
  <si>
    <t>AI00167</t>
  </si>
  <si>
    <t>Python, Docker, Tableau</t>
  </si>
  <si>
    <t>AI00168</t>
  </si>
  <si>
    <t>Kubernetes, GCP, Data Visualization</t>
  </si>
  <si>
    <t>AI00169</t>
  </si>
  <si>
    <t>Data Visualization, Linux, Azure, Java</t>
  </si>
  <si>
    <t>AI00170</t>
  </si>
  <si>
    <t>Docker, Scala, Java, Data Visualization, Kubernetes</t>
  </si>
  <si>
    <t>AI00171</t>
  </si>
  <si>
    <t>Russia</t>
  </si>
  <si>
    <t>SQL, Kubernetes, GCP</t>
  </si>
  <si>
    <t>AI00172</t>
  </si>
  <si>
    <t>Git, GCP, Computer Vision, Kubernetes, Docker</t>
  </si>
  <si>
    <t>AI00173</t>
  </si>
  <si>
    <t>AWS, Linux, Scala, GCP, Python</t>
  </si>
  <si>
    <t>AI00174</t>
  </si>
  <si>
    <t>Kubernetes, SQL, Git, PyTorch, Computer Vision</t>
  </si>
  <si>
    <t>AI00175</t>
  </si>
  <si>
    <t>Statistics, Kubernetes, GCP, Spark</t>
  </si>
  <si>
    <t>AI00176</t>
  </si>
  <si>
    <t>AWS, R, MLOps</t>
  </si>
  <si>
    <t>AI00177</t>
  </si>
  <si>
    <t>South Africa</t>
  </si>
  <si>
    <t>PyTorch, NLP, Computer Vision</t>
  </si>
  <si>
    <t>AI00178</t>
  </si>
  <si>
    <t>Deep Learning, Mathematics, Data Visualization, NLP</t>
  </si>
  <si>
    <t>AI00179</t>
  </si>
  <si>
    <t>SQL, Spark, Mathematics, Linux, TensorFreelanceow</t>
  </si>
  <si>
    <t>AI00180</t>
  </si>
  <si>
    <t>SQL, AWS, Computer Vision</t>
  </si>
  <si>
    <t>AI00181</t>
  </si>
  <si>
    <t>Docker, Linux, Java</t>
  </si>
  <si>
    <t>AI00182</t>
  </si>
  <si>
    <t>Spain</t>
  </si>
  <si>
    <t>Git, Hadoop, Linux</t>
  </si>
  <si>
    <t>AI00183</t>
  </si>
  <si>
    <t>Java, Statistics, AWS, Scala</t>
  </si>
  <si>
    <t>AI00184</t>
  </si>
  <si>
    <t>Git, Scala, MLOps, Docker, Hadoop</t>
  </si>
  <si>
    <t>AI00185</t>
  </si>
  <si>
    <t>Deep Learning, MLOps, Linux</t>
  </si>
  <si>
    <t>AI00186</t>
  </si>
  <si>
    <t>Spark, TensorFreelanceow, Hadoop</t>
  </si>
  <si>
    <t>AI00187</t>
  </si>
  <si>
    <t>Git, Spark, NLP, MLOps</t>
  </si>
  <si>
    <t>AI00188</t>
  </si>
  <si>
    <t>Hadoop, Docker, Computer Vision, Linux</t>
  </si>
  <si>
    <t>AI00189</t>
  </si>
  <si>
    <t>Git, AWS, Linux, Tableau, Java</t>
  </si>
  <si>
    <t>AI00190</t>
  </si>
  <si>
    <t>AWS, NLP, Tableau, SQL, PyTorch</t>
  </si>
  <si>
    <t>AI00191</t>
  </si>
  <si>
    <t>AWS, Kubernetes, Tableau</t>
  </si>
  <si>
    <t>AI00192</t>
  </si>
  <si>
    <t>Python, R, MLOps, GCP</t>
  </si>
  <si>
    <t>AI00193</t>
  </si>
  <si>
    <t>Data Visualization, Linux, SQL</t>
  </si>
  <si>
    <t>AI00194</t>
  </si>
  <si>
    <t>MLOps, Python, Scala, Docker</t>
  </si>
  <si>
    <t>AI00195</t>
  </si>
  <si>
    <t>NLP, AWS, Tableau, Scala, Computer Vision</t>
  </si>
  <si>
    <t>AI00196</t>
  </si>
  <si>
    <t>Java, Data Visualization, Scala, R</t>
  </si>
  <si>
    <t>AI00197</t>
  </si>
  <si>
    <t>Turkey</t>
  </si>
  <si>
    <t>TensorFreelanceow, Kubernetes, NLP, PyTorch</t>
  </si>
  <si>
    <t>AI00198</t>
  </si>
  <si>
    <t>Azure, Statistics, Kubernetes, Java</t>
  </si>
  <si>
    <t>AI00199</t>
  </si>
  <si>
    <t>Spark, Scala, PyTorch, Statistics</t>
  </si>
  <si>
    <t>AI00200</t>
  </si>
  <si>
    <t>Linux, Kubernetes, SQL, Git</t>
  </si>
  <si>
    <t>AI00201</t>
  </si>
  <si>
    <t>R, AWS, Hadoop, Spark</t>
  </si>
  <si>
    <t>AI00202</t>
  </si>
  <si>
    <t>Java, Linux, R</t>
  </si>
  <si>
    <t>AI00203</t>
  </si>
  <si>
    <t>R, Python, Data Visualization, Scala</t>
  </si>
  <si>
    <t>AI00204</t>
  </si>
  <si>
    <t>NLP, AWS, Docker, Python</t>
  </si>
  <si>
    <t>AI00205</t>
  </si>
  <si>
    <t>Scala, Python, Mathematics</t>
  </si>
  <si>
    <t>AI00206</t>
  </si>
  <si>
    <t>PyTorch, Computer Vision, SQL, AWS</t>
  </si>
  <si>
    <t>AI00207</t>
  </si>
  <si>
    <t>Kubernetes, R, GCP, MLOps, Mathematics</t>
  </si>
  <si>
    <t>AI00208</t>
  </si>
  <si>
    <t>Azure, Tableau, Kubernetes, Deep Learning, Computer Vision</t>
  </si>
  <si>
    <t>AI00209</t>
  </si>
  <si>
    <t>NLP, Kubernetes, Tableau, Linux, R</t>
  </si>
  <si>
    <t>AI00210</t>
  </si>
  <si>
    <t>Spark, Python, Azure</t>
  </si>
  <si>
    <t>AI00211</t>
  </si>
  <si>
    <t>Python, Linux, R</t>
  </si>
  <si>
    <t>AI00212</t>
  </si>
  <si>
    <t>Java, PyTorch, Scala</t>
  </si>
  <si>
    <t>AI00213</t>
  </si>
  <si>
    <t>AWS, MLOps, Python, Tableau, Azure</t>
  </si>
  <si>
    <t>AI00214</t>
  </si>
  <si>
    <t>Data Visualization, NLP, Python, R, Computer Vision</t>
  </si>
  <si>
    <t>AI00215</t>
  </si>
  <si>
    <t>TensorFreelanceow, Java, MLOps</t>
  </si>
  <si>
    <t>AI00216</t>
  </si>
  <si>
    <t>Data Visualization, Linux, Tableau, Mathematics, Kubernetes</t>
  </si>
  <si>
    <t>AI00217</t>
  </si>
  <si>
    <t>Python, Scala, Java, Computer Vision, Azure</t>
  </si>
  <si>
    <t>AI00218</t>
  </si>
  <si>
    <t>Python, Mathematics, Tableau, Kubernetes</t>
  </si>
  <si>
    <t>AI00219</t>
  </si>
  <si>
    <t>Hadoop, Spark, Kubernetes, PyTorch, Azure</t>
  </si>
  <si>
    <t>AI00220</t>
  </si>
  <si>
    <t>R, Tableau, Data Visualization, Spark</t>
  </si>
  <si>
    <t>AI00221</t>
  </si>
  <si>
    <t>Computer Vision, Linux, TensorFreelanceow</t>
  </si>
  <si>
    <t>AI00222</t>
  </si>
  <si>
    <t>Computer Vision, NLP, GCP</t>
  </si>
  <si>
    <t>AI00223</t>
  </si>
  <si>
    <t>SQL, Python, Linux, Computer Vision, Hadoop</t>
  </si>
  <si>
    <t>AI00224</t>
  </si>
  <si>
    <t>Git, Linux, Java, Statistics</t>
  </si>
  <si>
    <t>AI00225</t>
  </si>
  <si>
    <t>Data Visualization, Java, Docker, Kubernetes</t>
  </si>
  <si>
    <t>AI00226</t>
  </si>
  <si>
    <t>NLP, Java, TensorFreelanceow</t>
  </si>
  <si>
    <t>AI00227</t>
  </si>
  <si>
    <t>Tableau, Java, TensorFreelanceow</t>
  </si>
  <si>
    <t>AI00228</t>
  </si>
  <si>
    <t>Scala, SQL, Hadoop, Statistics, GCP</t>
  </si>
  <si>
    <t>AI00229</t>
  </si>
  <si>
    <t>Linux, Java, R, SQL, Mathematics</t>
  </si>
  <si>
    <t>AI00230</t>
  </si>
  <si>
    <t>Kubernetes, Git, Statistics</t>
  </si>
  <si>
    <t>AI00231</t>
  </si>
  <si>
    <t>MLOps, Scala, Java</t>
  </si>
  <si>
    <t>AI00232</t>
  </si>
  <si>
    <t>Python, Hadoop, Git</t>
  </si>
  <si>
    <t>AI00233</t>
  </si>
  <si>
    <t>MLOps, Scala, Docker</t>
  </si>
  <si>
    <t>AI00234</t>
  </si>
  <si>
    <t>SQL, Azure, Deep Learning</t>
  </si>
  <si>
    <t>AI00235</t>
  </si>
  <si>
    <t>Tableau, Python, MLOps, Statistics, Computer Vision</t>
  </si>
  <si>
    <t>AI00236</t>
  </si>
  <si>
    <t>Python, TensorFreelanceow, Deep Learning, MLOps</t>
  </si>
  <si>
    <t>AI00237</t>
  </si>
  <si>
    <t>Docker, Data Visualization, Python</t>
  </si>
  <si>
    <t>AI00238</t>
  </si>
  <si>
    <t>Git, Linux, Statistics, Mathematics</t>
  </si>
  <si>
    <t>AI00239</t>
  </si>
  <si>
    <t>Computer Vision, Kubernetes, Git</t>
  </si>
  <si>
    <t>AI00240</t>
  </si>
  <si>
    <t>Python, Data Visualization, Linux, Azure</t>
  </si>
  <si>
    <t>AI00241</t>
  </si>
  <si>
    <t>Computer Vision, GCP, NLP, Statistics</t>
  </si>
  <si>
    <t>AI00242</t>
  </si>
  <si>
    <t>TensorFreelanceow, Mathematics, Deep Learning, Computer Vision, R</t>
  </si>
  <si>
    <t>AI00243</t>
  </si>
  <si>
    <t>Deep Learning, SQL, Git, PyTorch</t>
  </si>
  <si>
    <t>AI00244</t>
  </si>
  <si>
    <t>AWS, Java, Python, Mathematics</t>
  </si>
  <si>
    <t>AI00245</t>
  </si>
  <si>
    <t>PyTorch, Git, R, Azure</t>
  </si>
  <si>
    <t>AI00246</t>
  </si>
  <si>
    <t>PyTorch, Docker, Data Visualization, GCP, TensorFreelanceow</t>
  </si>
  <si>
    <t>AI00247</t>
  </si>
  <si>
    <t>SQL, Kubernetes, Computer Vision, GCP</t>
  </si>
  <si>
    <t>AI00248</t>
  </si>
  <si>
    <t>Hadoop, Data Visualization, Python, TensorFreelanceow, Mathematics</t>
  </si>
  <si>
    <t>AI00249</t>
  </si>
  <si>
    <t>R, Azure, Computer Vision, Deep Learning</t>
  </si>
  <si>
    <t>AI00250</t>
  </si>
  <si>
    <t>Brazil</t>
  </si>
  <si>
    <t>Kubernetes, Scala, MLOps, Statistics</t>
  </si>
  <si>
    <t>AI00251</t>
  </si>
  <si>
    <t>Spark, Python, Deep Learning, TensorFreelanceow, Mathematics</t>
  </si>
  <si>
    <t>AI00252</t>
  </si>
  <si>
    <t>Scala, Linux, Java, Data Visualization</t>
  </si>
  <si>
    <t>AI00253</t>
  </si>
  <si>
    <t>SQL, Python, Scala</t>
  </si>
  <si>
    <t>AI00254</t>
  </si>
  <si>
    <t>Kubernetes, Mathematics, Data Visualization, SQL</t>
  </si>
  <si>
    <t>AI00255</t>
  </si>
  <si>
    <t>Mathematics, GCP, AWS, SQL, NLP</t>
  </si>
  <si>
    <t>AI00256</t>
  </si>
  <si>
    <t>Hadoop, Scala, MLOps</t>
  </si>
  <si>
    <t>AI00257</t>
  </si>
  <si>
    <t>Azure, Kubernetes, PyTorch</t>
  </si>
  <si>
    <t>AI00258</t>
  </si>
  <si>
    <t>SQL, Hadoop, Tableau, Spark</t>
  </si>
  <si>
    <t>AI00259</t>
  </si>
  <si>
    <t>TensorFreelanceow, Statistics, Mathematics</t>
  </si>
  <si>
    <t>AI00260</t>
  </si>
  <si>
    <t>PyTorch, Java, Spark, NLP</t>
  </si>
  <si>
    <t>AI00261</t>
  </si>
  <si>
    <t>TensorFreelanceow, Kubernetes, Docker, Tableau, Scala</t>
  </si>
  <si>
    <t>AI00262</t>
  </si>
  <si>
    <t>Scala, Data Visualization, Python, GCP</t>
  </si>
  <si>
    <t>AI00263</t>
  </si>
  <si>
    <t>Data Visualization, R, Kubernetes</t>
  </si>
  <si>
    <t>AI00264</t>
  </si>
  <si>
    <t>MLOps, Deep Learning, Azure, Kubernetes</t>
  </si>
  <si>
    <t>AI00265</t>
  </si>
  <si>
    <t>PyTorch, Hadoop, Tableau, Docker</t>
  </si>
  <si>
    <t>AI00266</t>
  </si>
  <si>
    <t>Java, Python, Data Visualization, Docker</t>
  </si>
  <si>
    <t>AI00267</t>
  </si>
  <si>
    <t>Git, Statistics, Spark</t>
  </si>
  <si>
    <t>AI00268</t>
  </si>
  <si>
    <t>Tableau, Hadoop, Statistics, MLOps</t>
  </si>
  <si>
    <t>AI00269</t>
  </si>
  <si>
    <t>GCP, Deep Learning, Java, Statistics, Spark</t>
  </si>
  <si>
    <t>AI00270</t>
  </si>
  <si>
    <t>Python, Java, SQL</t>
  </si>
  <si>
    <t>AI00271</t>
  </si>
  <si>
    <t>Statistics, Java, Data Visualization, Azure</t>
  </si>
  <si>
    <t>AI00272</t>
  </si>
  <si>
    <t>GCP, Azure, Tableau, Computer Vision, Scala</t>
  </si>
  <si>
    <t>AI00273</t>
  </si>
  <si>
    <t>R, SQL, Kubernetes, Statistics, Linux</t>
  </si>
  <si>
    <t>AI00274</t>
  </si>
  <si>
    <t>Python, TensorFreelanceow, Hadoop, R</t>
  </si>
  <si>
    <t>AI00275</t>
  </si>
  <si>
    <t>Deep Learning, Spark, Git</t>
  </si>
  <si>
    <t>AI00276</t>
  </si>
  <si>
    <t>Spark, Kubernetes, SQL</t>
  </si>
  <si>
    <t>AI00277</t>
  </si>
  <si>
    <t>TensorFreelanceow, Spark, Computer Vision</t>
  </si>
  <si>
    <t>AI00278</t>
  </si>
  <si>
    <t>Java, Git, AWS</t>
  </si>
  <si>
    <t>AI00279</t>
  </si>
  <si>
    <t>Git, PyTorch, NLP</t>
  </si>
  <si>
    <t>AI00280</t>
  </si>
  <si>
    <t>Scala, Java, Linux, AWS</t>
  </si>
  <si>
    <t>AI00281</t>
  </si>
  <si>
    <t>Python, TensorFreelanceow, Kubernetes, Mathematics, MLOps</t>
  </si>
  <si>
    <t>AI00282</t>
  </si>
  <si>
    <t>Python, Linux, TensorFreelanceow, Java</t>
  </si>
  <si>
    <t>AI00283</t>
  </si>
  <si>
    <t>Deep Learning, Computer Vision, Tableau</t>
  </si>
  <si>
    <t>AI00284</t>
  </si>
  <si>
    <t>MLOps, Python, Computer Vision, AWS</t>
  </si>
  <si>
    <t>AI00285</t>
  </si>
  <si>
    <t>Scala, Python, Tableau</t>
  </si>
  <si>
    <t>AI00286</t>
  </si>
  <si>
    <t>Python, TensorFreelanceow, Spark, GCP</t>
  </si>
  <si>
    <t>AI00287</t>
  </si>
  <si>
    <t>TensorFreelanceow, Kubernetes, Python, Data Visualization, GCP</t>
  </si>
  <si>
    <t>AI00288</t>
  </si>
  <si>
    <t>Scala, Kubernetes, Data Visualization</t>
  </si>
  <si>
    <t>AI00289</t>
  </si>
  <si>
    <t>R, Kubernetes, AWS, SQL, TensorFreelanceow</t>
  </si>
  <si>
    <t>AI00290</t>
  </si>
  <si>
    <t>AWS, Java, Statistics</t>
  </si>
  <si>
    <t>AI00291</t>
  </si>
  <si>
    <t>Spark, MLOps, SQL, PyTorch, Computer Vision</t>
  </si>
  <si>
    <t>AI00292</t>
  </si>
  <si>
    <t>PyTorch, Linux, Deep Learning</t>
  </si>
  <si>
    <t>AI00293</t>
  </si>
  <si>
    <t>Docker, Python, Kubernetes, GCP, TensorFreelanceow</t>
  </si>
  <si>
    <t>AI00294</t>
  </si>
  <si>
    <t>Python, Linux, Kubernetes, Hadoop</t>
  </si>
  <si>
    <t>AI00295</t>
  </si>
  <si>
    <t>Computer Vision, Azure, Data Visualization, NLP</t>
  </si>
  <si>
    <t>AI00296</t>
  </si>
  <si>
    <t>Python, SQL, NLP</t>
  </si>
  <si>
    <t>AI00297</t>
  </si>
  <si>
    <t>R, AWS, Hadoop, NLP, Spark</t>
  </si>
  <si>
    <t>AI00298</t>
  </si>
  <si>
    <t>Python, Data Visualization, Kubernetes</t>
  </si>
  <si>
    <t>AI00299</t>
  </si>
  <si>
    <t>Java, NLP, Python, Deep Learning, Computer Vision</t>
  </si>
  <si>
    <t>AI00300</t>
  </si>
  <si>
    <t>GCP, Linux, Deep Learning, Java, Kubernetes</t>
  </si>
  <si>
    <t>AI00301</t>
  </si>
  <si>
    <t>GCP, Data Visualization, Azure</t>
  </si>
  <si>
    <t>AI00302</t>
  </si>
  <si>
    <t>Data Visualization, Java, Mathematics, AWS</t>
  </si>
  <si>
    <t>AI00303</t>
  </si>
  <si>
    <t>Docker, TensorFreelanceow, GCP</t>
  </si>
  <si>
    <t>AI00304</t>
  </si>
  <si>
    <t>Scala, Tableau, Java</t>
  </si>
  <si>
    <t>AI00305</t>
  </si>
  <si>
    <t>Linux, Python, TensorFreelanceow</t>
  </si>
  <si>
    <t>AI00306</t>
  </si>
  <si>
    <t>Git, Java, Deep Learning, Linux, Mathematics</t>
  </si>
  <si>
    <t>AI00307</t>
  </si>
  <si>
    <t>GCP, Git, Statistics</t>
  </si>
  <si>
    <t>AI00308</t>
  </si>
  <si>
    <t>Java, SQL, Scala, PyTorch, NLP</t>
  </si>
  <si>
    <t>AI00309</t>
  </si>
  <si>
    <t>Computer Vision, Scala, Mathematics</t>
  </si>
  <si>
    <t>AI00310</t>
  </si>
  <si>
    <t>R, PyTorch, Docker</t>
  </si>
  <si>
    <t>AI00311</t>
  </si>
  <si>
    <t>Hadoop, AWS, Docker</t>
  </si>
  <si>
    <t>AI00312</t>
  </si>
  <si>
    <t>Python, GCP, TensorFreelanceow, Mathematics, PyTorch</t>
  </si>
  <si>
    <t>AI00313</t>
  </si>
  <si>
    <t>Hadoop, Tableau, Java, Git</t>
  </si>
  <si>
    <t>AI00314</t>
  </si>
  <si>
    <t>Deep Learning, Docker, Hadoop, Data Visualization</t>
  </si>
  <si>
    <t>AI00315</t>
  </si>
  <si>
    <t>SQL, Git, AWS</t>
  </si>
  <si>
    <t>AI00316</t>
  </si>
  <si>
    <t>Data Visualization, NLP, PyTorch</t>
  </si>
  <si>
    <t>AI00317</t>
  </si>
  <si>
    <t>Scala, MLOps, GCP, Java</t>
  </si>
  <si>
    <t>AI00318</t>
  </si>
  <si>
    <t>Docker, GCP, SQL</t>
  </si>
  <si>
    <t>AI00319</t>
  </si>
  <si>
    <t>Romania</t>
  </si>
  <si>
    <t>Java, SQL, Kubernetes, Git</t>
  </si>
  <si>
    <t>AI00320</t>
  </si>
  <si>
    <t>Hadoop, Git, Statistics</t>
  </si>
  <si>
    <t>AI00321</t>
  </si>
  <si>
    <t>R, SQL, Mathematics</t>
  </si>
  <si>
    <t>AI00322</t>
  </si>
  <si>
    <t>Computer Vision, Python, TensorFreelanceow, Docker</t>
  </si>
  <si>
    <t>AI00323</t>
  </si>
  <si>
    <t>Python, AWS, Git</t>
  </si>
  <si>
    <t>AI00324</t>
  </si>
  <si>
    <t>PyTorch, TensorFreelanceow, Azure, Computer Vision, Java</t>
  </si>
  <si>
    <t>AI00325</t>
  </si>
  <si>
    <t>Scala, Python, TensorFreelanceow</t>
  </si>
  <si>
    <t>AI00326</t>
  </si>
  <si>
    <t>Kubernetes, PyTorch, Tableau, Docker, Computer Vision</t>
  </si>
  <si>
    <t>AI00327</t>
  </si>
  <si>
    <t>SQL, PyTorch, Data Visualization, Computer Vision</t>
  </si>
  <si>
    <t>AI00328</t>
  </si>
  <si>
    <t>Kubernetes, R, Git, AWS</t>
  </si>
  <si>
    <t>AI00329</t>
  </si>
  <si>
    <t>Deep Learning, Statistics, Spark</t>
  </si>
  <si>
    <t>AI00330</t>
  </si>
  <si>
    <t>Scala, Git, MLOps</t>
  </si>
  <si>
    <t>AI00331</t>
  </si>
  <si>
    <t>Scala, Git, Deep Learning, SQL, Kubernetes</t>
  </si>
  <si>
    <t>AI00332</t>
  </si>
  <si>
    <t>PyTorch, Python, Computer Vision</t>
  </si>
  <si>
    <t>AI00333</t>
  </si>
  <si>
    <t>Linux, Hadoop, GCP</t>
  </si>
  <si>
    <t>AI00334</t>
  </si>
  <si>
    <t>R, Scala, Kubernetes, Git</t>
  </si>
  <si>
    <t>AI00335</t>
  </si>
  <si>
    <t>Git, Statistics, Azure</t>
  </si>
  <si>
    <t>AI00336</t>
  </si>
  <si>
    <t>TensorFreelanceow, Docker, Spark, Python</t>
  </si>
  <si>
    <t>AI00337</t>
  </si>
  <si>
    <t>Python, Kubernetes, MLOps</t>
  </si>
  <si>
    <t>AI00338</t>
  </si>
  <si>
    <t>Spark, AWS, Linux, SQL, PyTorch</t>
  </si>
  <si>
    <t>AI00339</t>
  </si>
  <si>
    <t>Python, TensorFreelanceow, PyTorch, SQL</t>
  </si>
  <si>
    <t>AI00340</t>
  </si>
  <si>
    <t>Mathematics, Linux, NLP</t>
  </si>
  <si>
    <t>AI00341</t>
  </si>
  <si>
    <t>MLOps, SQL, Kubernetes, Spark, Java</t>
  </si>
  <si>
    <t>AI00342</t>
  </si>
  <si>
    <t>MLOps, Python, TensorFreelanceow, GCP</t>
  </si>
  <si>
    <t>AI00343</t>
  </si>
  <si>
    <t>MLOps, Spark, Git, Deep Learning</t>
  </si>
  <si>
    <t>AI00344</t>
  </si>
  <si>
    <t>Hadoop, Spark, Statistics, Tableau</t>
  </si>
  <si>
    <t>AI00345</t>
  </si>
  <si>
    <t>SQL, Mathematics, Scala, Hadoop</t>
  </si>
  <si>
    <t>AI00346</t>
  </si>
  <si>
    <t>PyTorch, Kubernetes, Azure, GCP</t>
  </si>
  <si>
    <t>AI00347</t>
  </si>
  <si>
    <t>Hadoop, Java, Docker, Deep Learning</t>
  </si>
  <si>
    <t>AI00348</t>
  </si>
  <si>
    <t>Python, TensorFreelanceow, SQL, NLP</t>
  </si>
  <si>
    <t>AI00349</t>
  </si>
  <si>
    <t>AWS, Python, Git, Statistics</t>
  </si>
  <si>
    <t>AI00350</t>
  </si>
  <si>
    <t>Java, Kubernetes, Python, SQL</t>
  </si>
  <si>
    <t>AI00351</t>
  </si>
  <si>
    <t>SQL, Azure, Data Visualization, NLP</t>
  </si>
  <si>
    <t>AI00352</t>
  </si>
  <si>
    <t>Docker, Statistics, Data Visualization</t>
  </si>
  <si>
    <t>AI00353</t>
  </si>
  <si>
    <t>TensorFreelanceow, Python, Data Visualization, NLP, Tableau</t>
  </si>
  <si>
    <t>AI00354</t>
  </si>
  <si>
    <t>Computer Vision, Git, Tableau, Data Visualization</t>
  </si>
  <si>
    <t>AI00355</t>
  </si>
  <si>
    <t>Linux, MLOps, Tableau</t>
  </si>
  <si>
    <t>AI00356</t>
  </si>
  <si>
    <t>Spark, Mathematics, Linux</t>
  </si>
  <si>
    <t>AI00357</t>
  </si>
  <si>
    <t>Kubernetes, Linux, Tableau, Mathematics</t>
  </si>
  <si>
    <t>AI00358</t>
  </si>
  <si>
    <t>Statistics, Python, GCP</t>
  </si>
  <si>
    <t>AI00359</t>
  </si>
  <si>
    <t>Scala, Kubernetes, SQL, Hadoop, Docker</t>
  </si>
  <si>
    <t>AI00360</t>
  </si>
  <si>
    <t>Spark, Statistics, MLOps, R</t>
  </si>
  <si>
    <t>AI00361</t>
  </si>
  <si>
    <t>NLP, Statistics, Hadoop</t>
  </si>
  <si>
    <t>AI00362</t>
  </si>
  <si>
    <t>PyTorch, GCP, NLP, Spark</t>
  </si>
  <si>
    <t>AI00363</t>
  </si>
  <si>
    <t>SQL, Hadoop, Tableau, Data Visualization</t>
  </si>
  <si>
    <t>AI00364</t>
  </si>
  <si>
    <t>GCP, MLOps, Scala, Kubernetes, Docker</t>
  </si>
  <si>
    <t>AI00365</t>
  </si>
  <si>
    <t>Kubernetes, Mathematics, Scala</t>
  </si>
  <si>
    <t>AI00366</t>
  </si>
  <si>
    <t>Scala, Linux, NLP, R, Computer Vision</t>
  </si>
  <si>
    <t>AI00367</t>
  </si>
  <si>
    <t>Deep Learning, Python, Tableau, Computer Vision, Statistics</t>
  </si>
  <si>
    <t>AI00368</t>
  </si>
  <si>
    <t>Python, TensorFreelanceow, Java</t>
  </si>
  <si>
    <t>AI00369</t>
  </si>
  <si>
    <t>Docker, NLP, AWS</t>
  </si>
  <si>
    <t>AI00370</t>
  </si>
  <si>
    <t>Linux, PyTorch, Tableau, Mathematics</t>
  </si>
  <si>
    <t>AI00371</t>
  </si>
  <si>
    <t>Git, SQL, NLP, PyTorch</t>
  </si>
  <si>
    <t>AI00372</t>
  </si>
  <si>
    <t>Scala, Tableau, Python, Docker, Hadoop</t>
  </si>
  <si>
    <t>AI00373</t>
  </si>
  <si>
    <t>Azure, Deep Learning, MLOps, Linux</t>
  </si>
  <si>
    <t>AI00374</t>
  </si>
  <si>
    <t>Statistics, GCP, AWS, SQL</t>
  </si>
  <si>
    <t>AI00375</t>
  </si>
  <si>
    <t>Python, TensorFreelanceow, PyTorch, SQL, Deep Learning</t>
  </si>
  <si>
    <t>AI00376</t>
  </si>
  <si>
    <t>SQL, MLOps, Scala</t>
  </si>
  <si>
    <t>AI00377</t>
  </si>
  <si>
    <t>SQL, Spark, TensorFreelanceow, Deep Learning, Kubernetes</t>
  </si>
  <si>
    <t>AI00378</t>
  </si>
  <si>
    <t>SQL, Linux, Tableau, Azure, Scala</t>
  </si>
  <si>
    <t>AI00379</t>
  </si>
  <si>
    <t>Scala, PyTorch, Docker, Deep Learning, SQL</t>
  </si>
  <si>
    <t>AI00380</t>
  </si>
  <si>
    <t>SQL, Kubernetes, Docker, NLP</t>
  </si>
  <si>
    <t>AI00381</t>
  </si>
  <si>
    <t>SQL, Hadoop, Tableau, Kubernetes</t>
  </si>
  <si>
    <t>AI00382</t>
  </si>
  <si>
    <t>Computer Vision, AWS, GCP, Deep Learning, Spark</t>
  </si>
  <si>
    <t>AI00383</t>
  </si>
  <si>
    <t>Python, Mathematics, Kubernetes</t>
  </si>
  <si>
    <t>AI00384</t>
  </si>
  <si>
    <t>Mathematics, Linux, SQL</t>
  </si>
  <si>
    <t>AI00385</t>
  </si>
  <si>
    <t>Spark, TensorFreelanceow, Deep Learning, GCP</t>
  </si>
  <si>
    <t>AI00386</t>
  </si>
  <si>
    <t>Linux, SQL, Git</t>
  </si>
  <si>
    <t>AI00387</t>
  </si>
  <si>
    <t>GCP, Hadoop, Java</t>
  </si>
  <si>
    <t>AI00388</t>
  </si>
  <si>
    <t>AWS, Java, GCP</t>
  </si>
  <si>
    <t>AI00389</t>
  </si>
  <si>
    <t>Java, NLP, TensorFreelanceow, PyTorch, Git</t>
  </si>
  <si>
    <t>AI00390</t>
  </si>
  <si>
    <t>Python, PyTorch, Computer Vision</t>
  </si>
  <si>
    <t>AI00391</t>
  </si>
  <si>
    <t>Kubernetes, MLOps, PyTorch, Linux, AWS</t>
  </si>
  <si>
    <t>AI00392</t>
  </si>
  <si>
    <t>Ukraine</t>
  </si>
  <si>
    <t>Python, TensorFreelanceow, Azure, NLP, Data Visualization</t>
  </si>
  <si>
    <t>AI00393</t>
  </si>
  <si>
    <t>Scala, SQL, NLP</t>
  </si>
  <si>
    <t>AI00394</t>
  </si>
  <si>
    <t>Python, Azure, R, Kubernetes</t>
  </si>
  <si>
    <t>AI00395</t>
  </si>
  <si>
    <t>Scala, GCP, Mathematics</t>
  </si>
  <si>
    <t>AI00396</t>
  </si>
  <si>
    <t>Hadoop, AWS, Scala</t>
  </si>
  <si>
    <t>AI00397</t>
  </si>
  <si>
    <t>Python, Mathematics, Data Visualization</t>
  </si>
  <si>
    <t>AI00398</t>
  </si>
  <si>
    <t>Azure, PyTorch, Kubernetes, NLP, Java</t>
  </si>
  <si>
    <t>AI00399</t>
  </si>
  <si>
    <t>Kubernetes, TensorFreelanceow, SQL</t>
  </si>
  <si>
    <t>AI00400</t>
  </si>
  <si>
    <t>SQL, Git, Statistics</t>
  </si>
  <si>
    <t>AI00401</t>
  </si>
  <si>
    <t>Python, Spark, Linux, TensorFreelanceow, Java</t>
  </si>
  <si>
    <t>AI00402</t>
  </si>
  <si>
    <t>SQL, Scala, Linux</t>
  </si>
  <si>
    <t>AI00403</t>
  </si>
  <si>
    <t>Linux, Deep Learning, Statistics</t>
  </si>
  <si>
    <t>AI00404</t>
  </si>
  <si>
    <t>MExecutiveico</t>
  </si>
  <si>
    <t>MLOps, Tableau, Hadoop, AWS</t>
  </si>
  <si>
    <t>AI00405</t>
  </si>
  <si>
    <t>Spark, Azure, TensorFreelanceow, Mathematics</t>
  </si>
  <si>
    <t>AI00406</t>
  </si>
  <si>
    <t>NLP, SQL, GCP, Kubernetes</t>
  </si>
  <si>
    <t>AI00407</t>
  </si>
  <si>
    <t>SQL, Java, TensorFreelanceow, MLOps</t>
  </si>
  <si>
    <t>AI00408</t>
  </si>
  <si>
    <t>Scala, Data Visualization, TensorFreelanceow, Azure, Statistics</t>
  </si>
  <si>
    <t>AI00409</t>
  </si>
  <si>
    <t>Docker, Scala, Git, R</t>
  </si>
  <si>
    <t>AI00410</t>
  </si>
  <si>
    <t>PyTorch, MLOps, R, Scala, Tableau</t>
  </si>
  <si>
    <t>AI00411</t>
  </si>
  <si>
    <t>Docker, SQL, AWS, Computer Vision, Deep Learning</t>
  </si>
  <si>
    <t>AI00412</t>
  </si>
  <si>
    <t>PyTorch, SQL, GCP, AWS, TensorFreelanceow</t>
  </si>
  <si>
    <t>AI00413</t>
  </si>
  <si>
    <t>Data Visualization, Git, Computer Vision, Kubernetes</t>
  </si>
  <si>
    <t>AI00414</t>
  </si>
  <si>
    <t>Git, Kubernetes, Linux</t>
  </si>
  <si>
    <t>AI00415</t>
  </si>
  <si>
    <t>Computer Vision, Spark, SQL, GCP</t>
  </si>
  <si>
    <t>AI00416</t>
  </si>
  <si>
    <t>Python, Kubernetes, Docker, GCP</t>
  </si>
  <si>
    <t>AI00417</t>
  </si>
  <si>
    <t>GCP, TensorFreelanceow, Linux</t>
  </si>
  <si>
    <t>AI00418</t>
  </si>
  <si>
    <t>TensorFreelanceow, AWS, Python, Mathematics, Deep Learning</t>
  </si>
  <si>
    <t>AI00419</t>
  </si>
  <si>
    <t>TensorFreelanceow, SQL, Deep Learning</t>
  </si>
  <si>
    <t>AI00420</t>
  </si>
  <si>
    <t>Python, TensorFreelanceow, Java, Linux</t>
  </si>
  <si>
    <t>AI00421</t>
  </si>
  <si>
    <t>Python, Azure, Deep Learning, TensorFreelanceow, Data Visualization</t>
  </si>
  <si>
    <t>AI00422</t>
  </si>
  <si>
    <t>Python, Spark, TensorFreelanceow, Statistics, Java</t>
  </si>
  <si>
    <t>AI00423</t>
  </si>
  <si>
    <t>AWS, Deep Learning, R, Computer Vision</t>
  </si>
  <si>
    <t>AI00424</t>
  </si>
  <si>
    <t>R, GCP, MLOps, Azure, Python</t>
  </si>
  <si>
    <t>AI00425</t>
  </si>
  <si>
    <t>Kubernetes, Spark, Docker, Scala, Hadoop</t>
  </si>
  <si>
    <t>AI00426</t>
  </si>
  <si>
    <t>GCP, Kubernetes, SQL, Azure, Computer Vision</t>
  </si>
  <si>
    <t>AI00427</t>
  </si>
  <si>
    <t>Scala, TensorFreelanceow, Spark, SQL</t>
  </si>
  <si>
    <t>AI00428</t>
  </si>
  <si>
    <t>Python, R, MLOps, Kubernetes</t>
  </si>
  <si>
    <t>AI00429</t>
  </si>
  <si>
    <t>Linux, Hadoop, Kubernetes, Computer Vision, Deep Learning</t>
  </si>
  <si>
    <t>AI00430</t>
  </si>
  <si>
    <t>Git, PyTorch, TensorFreelanceow, SQL, Python</t>
  </si>
  <si>
    <t>AI00431</t>
  </si>
  <si>
    <t>Azure, Hadoop, R</t>
  </si>
  <si>
    <t>AI00432</t>
  </si>
  <si>
    <t>SQL, NLP, Python, Java</t>
  </si>
  <si>
    <t>AI00433</t>
  </si>
  <si>
    <t>Kubernetes, Python, Computer Vision, Deep Learning</t>
  </si>
  <si>
    <t>AI00434</t>
  </si>
  <si>
    <t>TensorFreelanceow, Spark, Deep Learning</t>
  </si>
  <si>
    <t>AI00435</t>
  </si>
  <si>
    <t>SQL, Hadoop, AWS, Mathematics</t>
  </si>
  <si>
    <t>AI00436</t>
  </si>
  <si>
    <t>Computer Vision, MLOps, R</t>
  </si>
  <si>
    <t>AI00437</t>
  </si>
  <si>
    <t>Spark, Computer Vision, Mathematics</t>
  </si>
  <si>
    <t>AI00438</t>
  </si>
  <si>
    <t>R, MLOps, AWS, Python</t>
  </si>
  <si>
    <t>AI00439</t>
  </si>
  <si>
    <t>Git, Mathematics, Docker</t>
  </si>
  <si>
    <t>AI00440</t>
  </si>
  <si>
    <t>Docker, Spark, Data Visualization, GCP</t>
  </si>
  <si>
    <t>AI00441</t>
  </si>
  <si>
    <t>Docker, Hadoop, Azure, Python, Scala</t>
  </si>
  <si>
    <t>AI00442</t>
  </si>
  <si>
    <t>Data Visualization, R, Java</t>
  </si>
  <si>
    <t>AI00443</t>
  </si>
  <si>
    <t>Git, AWS, SQL, Kubernetes</t>
  </si>
  <si>
    <t>AI00444</t>
  </si>
  <si>
    <t>GCP, Python, Mathematics</t>
  </si>
  <si>
    <t>AI00445</t>
  </si>
  <si>
    <t>SQL, Linux, Git, PyTorch, NLP</t>
  </si>
  <si>
    <t>AI00446</t>
  </si>
  <si>
    <t>Scala, Python, Hadoop, Docker</t>
  </si>
  <si>
    <t>AI00447</t>
  </si>
  <si>
    <t>SQL, Python, Kubernetes, TensorFreelanceow, Docker</t>
  </si>
  <si>
    <t>AI00448</t>
  </si>
  <si>
    <t>Git, NLP, GCP, TensorFreelanceow, Python</t>
  </si>
  <si>
    <t>AI00449</t>
  </si>
  <si>
    <t>Azure, Scala, GCP, MLOps</t>
  </si>
  <si>
    <t>AI00450</t>
  </si>
  <si>
    <t>Git, Azure, Kubernetes, R, SQL</t>
  </si>
  <si>
    <t>AI00451</t>
  </si>
  <si>
    <t>Azure, AWS, Spark</t>
  </si>
  <si>
    <t>AI00452</t>
  </si>
  <si>
    <t>Python, Scala, NLP, Spark</t>
  </si>
  <si>
    <t>AI00453</t>
  </si>
  <si>
    <t>Mathematics, Computer Vision, Git</t>
  </si>
  <si>
    <t>AI00454</t>
  </si>
  <si>
    <t>Tableau, Scala, Python</t>
  </si>
  <si>
    <t>AI00455</t>
  </si>
  <si>
    <t>NLP, Linux, TensorFreelanceow, Data Visualization</t>
  </si>
  <si>
    <t>AI00456</t>
  </si>
  <si>
    <t>AI00457</t>
  </si>
  <si>
    <t>Azure, NLP, PyTorch</t>
  </si>
  <si>
    <t>AI00458</t>
  </si>
  <si>
    <t>Mathematics, Java, R</t>
  </si>
  <si>
    <t>AI00459</t>
  </si>
  <si>
    <t>MLOps, Linux, Docker, PyTorch</t>
  </si>
  <si>
    <t>AI00460</t>
  </si>
  <si>
    <t>Java, Spark, AWS, Linux, MLOps</t>
  </si>
  <si>
    <t>AI00461</t>
  </si>
  <si>
    <t>AWS, TensorFreelanceow, Statistics, Mathematics</t>
  </si>
  <si>
    <t>AI00462</t>
  </si>
  <si>
    <t>Java, Spark, TensorFreelanceow</t>
  </si>
  <si>
    <t>AI00463</t>
  </si>
  <si>
    <t>Spark, Azure, PyTorch, Python, TensorFreelanceow</t>
  </si>
  <si>
    <t>AI00464</t>
  </si>
  <si>
    <t>Kubernetes, Linux, Data Visualization, PyTorch</t>
  </si>
  <si>
    <t>AI00465</t>
  </si>
  <si>
    <t>Python, Scala, Azure, Hadoop</t>
  </si>
  <si>
    <t>AI00466</t>
  </si>
  <si>
    <t>Scala, SQL, Data Visualization</t>
  </si>
  <si>
    <t>AI00467</t>
  </si>
  <si>
    <t>Kubernetes, PyTorch, Linux</t>
  </si>
  <si>
    <t>AI00468</t>
  </si>
  <si>
    <t>Python, Spark, NLP, R</t>
  </si>
  <si>
    <t>AI00469</t>
  </si>
  <si>
    <t>Python, Tableau, TensorFreelanceow, GCP</t>
  </si>
  <si>
    <t>AI00470</t>
  </si>
  <si>
    <t>Computer Vision, NLP, Kubernetes</t>
  </si>
  <si>
    <t>AI00471</t>
  </si>
  <si>
    <t>Git, Docker, Mathematics, SQL</t>
  </si>
  <si>
    <t>AI00472</t>
  </si>
  <si>
    <t>Linux, Python, Data Visualization, Mathematics</t>
  </si>
  <si>
    <t>AI00473</t>
  </si>
  <si>
    <t>NLP, Scala, AWS, SQL, Hadoop</t>
  </si>
  <si>
    <t>AI00474</t>
  </si>
  <si>
    <t>TensorFreelanceow, Python, Data Visualization, Deep Learning, AWS</t>
  </si>
  <si>
    <t>AI00475</t>
  </si>
  <si>
    <t>Python, TensorFreelanceow, NLP, Kubernetes, Statistics</t>
  </si>
  <si>
    <t>AI00476</t>
  </si>
  <si>
    <t>Java, Hadoop, Data Visualization, MLOps, TensorFreelanceow</t>
  </si>
  <si>
    <t>AI00477</t>
  </si>
  <si>
    <t>Linux, TensorFreelanceow, Hadoop, Docker</t>
  </si>
  <si>
    <t>AI00478</t>
  </si>
  <si>
    <t>Mathematics, GCP, Python, TensorFreelanceow, NLP</t>
  </si>
  <si>
    <t>AI00479</t>
  </si>
  <si>
    <t>EgyPart Time</t>
  </si>
  <si>
    <t>TensorFreelanceow, PyTorch, Scala, AWS</t>
  </si>
  <si>
    <t>AI00480</t>
  </si>
  <si>
    <t>Docker, Linux, Tableau, Git</t>
  </si>
  <si>
    <t>AI00481</t>
  </si>
  <si>
    <t>Linux, SQL, R, Git, AWS</t>
  </si>
  <si>
    <t>AI00482</t>
  </si>
  <si>
    <t>Hadoop, Linux, R</t>
  </si>
  <si>
    <t>AI00483</t>
  </si>
  <si>
    <t>Python, Computer Vision, Hadoop, GCP, SQL</t>
  </si>
  <si>
    <t>AI00484</t>
  </si>
  <si>
    <t>Tableau, Data Visualization, Git, Linux, Hadoop</t>
  </si>
  <si>
    <t>AI00485</t>
  </si>
  <si>
    <t>Docker, Deep Learning, Kubernetes, Spark</t>
  </si>
  <si>
    <t>AI00486</t>
  </si>
  <si>
    <t>Spark, SQL, PyTorch, Java</t>
  </si>
  <si>
    <t>AI00487</t>
  </si>
  <si>
    <t>SQL, PyTorch, TensorFreelanceow, Computer Vision, Hadoop</t>
  </si>
  <si>
    <t>AI00488</t>
  </si>
  <si>
    <t>Tableau, Linux, TensorFreelanceow, Data Visualization</t>
  </si>
  <si>
    <t>AI00489</t>
  </si>
  <si>
    <t>Hadoop, Computer Vision, Mathematics, GCP, Git</t>
  </si>
  <si>
    <t>AI00490</t>
  </si>
  <si>
    <t>Azure, TensorFreelanceow, Kubernetes, Computer Vision, Hadoop</t>
  </si>
  <si>
    <t>AI00491</t>
  </si>
  <si>
    <t>Git, Scala, SQL</t>
  </si>
  <si>
    <t>AI00492</t>
  </si>
  <si>
    <t>Azure, Scala, Deep Learning, Computer Vision, Statistics</t>
  </si>
  <si>
    <t>AI00493</t>
  </si>
  <si>
    <t>Linux, GCP, NLP</t>
  </si>
  <si>
    <t>AI00494</t>
  </si>
  <si>
    <t>Java, Mathematics, Tableau, Spark, PyTorch</t>
  </si>
  <si>
    <t>AI00495</t>
  </si>
  <si>
    <t>Statistics, Mathematics, Data Visualization</t>
  </si>
  <si>
    <t>AI00496</t>
  </si>
  <si>
    <t>MLOps, NLP, SQL, Data Visualization</t>
  </si>
  <si>
    <t>AI00497</t>
  </si>
  <si>
    <t>Computer Vision, Scala, Data Visualization</t>
  </si>
  <si>
    <t>AI00498</t>
  </si>
  <si>
    <t>Spark, Hadoop, Scala, Linux</t>
  </si>
  <si>
    <t>AI00499</t>
  </si>
  <si>
    <t>Python, GCP, Spark</t>
  </si>
  <si>
    <t>AI00500</t>
  </si>
  <si>
    <t>AI00501</t>
  </si>
  <si>
    <t>TensorFreelanceow, GCP, PyTorch</t>
  </si>
  <si>
    <t>AI00502</t>
  </si>
  <si>
    <t>Git, Python, Azure, Statistics, AWS</t>
  </si>
  <si>
    <t>AI00503</t>
  </si>
  <si>
    <t>Mathematics, AWS, Git, Kubernetes, SQL</t>
  </si>
  <si>
    <t>AI00504</t>
  </si>
  <si>
    <t>Git, Computer Vision, NLP, R</t>
  </si>
  <si>
    <t>AI00505</t>
  </si>
  <si>
    <t>Computer Vision, Azure, Data Visualization, Scala</t>
  </si>
  <si>
    <t>AI00506</t>
  </si>
  <si>
    <t>Data Visualization, Azure, Python, Linux, Docker</t>
  </si>
  <si>
    <t>AI00507</t>
  </si>
  <si>
    <t>Docker, Tableau, Kubernetes</t>
  </si>
  <si>
    <t>AI00508</t>
  </si>
  <si>
    <t>Git, TensorFreelanceow, Tableau</t>
  </si>
  <si>
    <t>AI00509</t>
  </si>
  <si>
    <t>GCP, Java, AWS, Data Visualization</t>
  </si>
  <si>
    <t>AI00510</t>
  </si>
  <si>
    <t>Spark, Python, GCP, SQL</t>
  </si>
  <si>
    <t>AI00511</t>
  </si>
  <si>
    <t>AWS, R, Deep Learning, Kubernetes</t>
  </si>
  <si>
    <t>AI00512</t>
  </si>
  <si>
    <t>AWS, Azure, Linux, Mathematics</t>
  </si>
  <si>
    <t>AI00513</t>
  </si>
  <si>
    <t>Linux, Java, Tableau</t>
  </si>
  <si>
    <t>AI00514</t>
  </si>
  <si>
    <t>Spark, Python, Java, NLP, TensorFreelanceow</t>
  </si>
  <si>
    <t>AI00515</t>
  </si>
  <si>
    <t>TensorFreelanceow, Hadoop, Data Visualization</t>
  </si>
  <si>
    <t>AI00516</t>
  </si>
  <si>
    <t>R, AWS, Hadoop, Kubernetes</t>
  </si>
  <si>
    <t>AI00517</t>
  </si>
  <si>
    <t>Mathematics, Spark, Python</t>
  </si>
  <si>
    <t>AI00518</t>
  </si>
  <si>
    <t>Azure, Docker, Java, MLOps</t>
  </si>
  <si>
    <t>AI00519</t>
  </si>
  <si>
    <t>Mathematics, Spark, Docker, Hadoop</t>
  </si>
  <si>
    <t>AI00520</t>
  </si>
  <si>
    <t>Java, Python, MLOps, Linux, Azure</t>
  </si>
  <si>
    <t>AI00521</t>
  </si>
  <si>
    <t>Mathematics, Hadoop, Docker</t>
  </si>
  <si>
    <t>AI00522</t>
  </si>
  <si>
    <t>NLP, AWS, Data Visualization, MLOps</t>
  </si>
  <si>
    <t>AI00523</t>
  </si>
  <si>
    <t>GCP, Azure, Linux</t>
  </si>
  <si>
    <t>AI00524</t>
  </si>
  <si>
    <t>SQL, Docker, NLP, Python</t>
  </si>
  <si>
    <t>AI00525</t>
  </si>
  <si>
    <t>Linux, Spark, Tableau, Mathematics, Azure</t>
  </si>
  <si>
    <t>AI00526</t>
  </si>
  <si>
    <t>Docker, Kubernetes, Azure</t>
  </si>
  <si>
    <t>AI00527</t>
  </si>
  <si>
    <t>Git, R, Python, Mathematics</t>
  </si>
  <si>
    <t>AI00528</t>
  </si>
  <si>
    <t>MLOps, Python, Kubernetes, TensorFreelanceow</t>
  </si>
  <si>
    <t>AI00529</t>
  </si>
  <si>
    <t>Spark, Java, Deep Learning, R</t>
  </si>
  <si>
    <t>AI00530</t>
  </si>
  <si>
    <t>Nigeria</t>
  </si>
  <si>
    <t>PyTorch, SQL, Docker, TensorFreelanceow</t>
  </si>
  <si>
    <t>AI00531</t>
  </si>
  <si>
    <t>Azure, TensorFreelanceow, Statistics, PyTorch, R</t>
  </si>
  <si>
    <t>AI00532</t>
  </si>
  <si>
    <t>Azure, Hadoop, Scala, Computer Vision, Python</t>
  </si>
  <si>
    <t>AI00533</t>
  </si>
  <si>
    <t>Azure, Deep Learning, GCP, TensorFreelanceow</t>
  </si>
  <si>
    <t>AI00534</t>
  </si>
  <si>
    <t>Scala, Python, Computer Vision, Deep Learning</t>
  </si>
  <si>
    <t>AI00535</t>
  </si>
  <si>
    <t>PyTorch, R, Data Visualization</t>
  </si>
  <si>
    <t>AI00536</t>
  </si>
  <si>
    <t>Computer Vision, Data Visualization, Python, Spark, TensorFreelanceow</t>
  </si>
  <si>
    <t>AI00537</t>
  </si>
  <si>
    <t>GCP, Deep Learning, R</t>
  </si>
  <si>
    <t>AI00538</t>
  </si>
  <si>
    <t>Statistics, Kubernetes, R, SQL</t>
  </si>
  <si>
    <t>AI00539</t>
  </si>
  <si>
    <t>New Zealand</t>
  </si>
  <si>
    <t>R, PyTorch, GCP, NLP, Git</t>
  </si>
  <si>
    <t>AI00540</t>
  </si>
  <si>
    <t>Git, Spark, R, SQL, Tableau</t>
  </si>
  <si>
    <t>AI00541</t>
  </si>
  <si>
    <t>SQL, Python, Data Visualization</t>
  </si>
  <si>
    <t>AI00542</t>
  </si>
  <si>
    <t>Scala, Statistics, MLOps, Deep Learning</t>
  </si>
  <si>
    <t>AI00543</t>
  </si>
  <si>
    <t>Linux, Python, NLP, TensorFreelanceow</t>
  </si>
  <si>
    <t>AI00544</t>
  </si>
  <si>
    <t>Spark, PyTorch, TensorFreelanceow, Deep Learning, Azure</t>
  </si>
  <si>
    <t>AI00545</t>
  </si>
  <si>
    <t>Deep Learning, Kubernetes, Hadoop</t>
  </si>
  <si>
    <t>AI00546</t>
  </si>
  <si>
    <t>Data Visualization, AWS, TensorFreelanceow, R, Linux</t>
  </si>
  <si>
    <t>AI00547</t>
  </si>
  <si>
    <t>PyTorch, Git, Python, AWS</t>
  </si>
  <si>
    <t>AI00548</t>
  </si>
  <si>
    <t>Git, Kubernetes, Python, Linux</t>
  </si>
  <si>
    <t>AI00549</t>
  </si>
  <si>
    <t>TensorFreelanceow, Spark, Computer Vision, NLP</t>
  </si>
  <si>
    <t>AI00550</t>
  </si>
  <si>
    <t>Linux, Scala, Git</t>
  </si>
  <si>
    <t>AI00551</t>
  </si>
  <si>
    <t>Python, Docker, TensorFreelanceow</t>
  </si>
  <si>
    <t>AI00552</t>
  </si>
  <si>
    <t>TensorFreelanceow, Java, AWS, R</t>
  </si>
  <si>
    <t>AI00553</t>
  </si>
  <si>
    <t>R, TensorFreelanceow, Kubernetes, Scala, Statistics</t>
  </si>
  <si>
    <t>AI00554</t>
  </si>
  <si>
    <t>Python, Spark, Scala, Deep Learning, Mathematics</t>
  </si>
  <si>
    <t>AI00555</t>
  </si>
  <si>
    <t>MLOps, Tableau, SQL</t>
  </si>
  <si>
    <t>AI00556</t>
  </si>
  <si>
    <t>Git, Java, Hadoop</t>
  </si>
  <si>
    <t>AI00557</t>
  </si>
  <si>
    <t>Java, Data Visualization, Deep Learning, MLOps, Spark</t>
  </si>
  <si>
    <t>AI00558</t>
  </si>
  <si>
    <t>PyTorch, GCP, TensorFreelanceow</t>
  </si>
  <si>
    <t>AI00559</t>
  </si>
  <si>
    <t>AWS, Git, Docker, Azure, Computer Vision</t>
  </si>
  <si>
    <t>AI00560</t>
  </si>
  <si>
    <t>Scala, Spark, GCP, Azure, NLP</t>
  </si>
  <si>
    <t>AI00561</t>
  </si>
  <si>
    <t>Tableau, Mathematics, AWS, NLP, Deep Learning</t>
  </si>
  <si>
    <t>AI00562</t>
  </si>
  <si>
    <t>Python, Computer Vision, Git, Scala</t>
  </si>
  <si>
    <t>AI00563</t>
  </si>
  <si>
    <t>Linux, Computer Vision, Data Visualization</t>
  </si>
  <si>
    <t>AI00564</t>
  </si>
  <si>
    <t>Tableau, Azure, AWS</t>
  </si>
  <si>
    <t>AI00565</t>
  </si>
  <si>
    <t>Deep Learning, AWS, Azure</t>
  </si>
  <si>
    <t>AI00566</t>
  </si>
  <si>
    <t>AWS, Kubernetes, Hadoop, Spark</t>
  </si>
  <si>
    <t>AI00567</t>
  </si>
  <si>
    <t>GCP, R, Computer Vision, PyTorch, Git</t>
  </si>
  <si>
    <t>AI00568</t>
  </si>
  <si>
    <t>Docker, Python, AWS, Spark, TensorFreelanceow</t>
  </si>
  <si>
    <t>AI00569</t>
  </si>
  <si>
    <t>Python, Kubernetes, TensorFreelanceow, Azure</t>
  </si>
  <si>
    <t>AI00570</t>
  </si>
  <si>
    <t>GCP, Azure, NLP</t>
  </si>
  <si>
    <t>AI00571</t>
  </si>
  <si>
    <t>SQL, Computer Vision, Python, AWS, Java</t>
  </si>
  <si>
    <t>AI00572</t>
  </si>
  <si>
    <t>Docker, Kubernetes, Python, GCP</t>
  </si>
  <si>
    <t>AI00573</t>
  </si>
  <si>
    <t>Java, Python, Data Visualization, MLOps</t>
  </si>
  <si>
    <t>AI00574</t>
  </si>
  <si>
    <t>MLOps, NLP, Hadoop, Scala, SQL</t>
  </si>
  <si>
    <t>AI00575</t>
  </si>
  <si>
    <t>TensorFreelanceow, Hadoop, Kubernetes, SQL</t>
  </si>
  <si>
    <t>AI00576</t>
  </si>
  <si>
    <t>Computer Vision, Linux, Spark, Hadoop</t>
  </si>
  <si>
    <t>AI00577</t>
  </si>
  <si>
    <t>Linux, PyTorch, Git, R</t>
  </si>
  <si>
    <t>AI00578</t>
  </si>
  <si>
    <t>Scala, Python, Deep Learning</t>
  </si>
  <si>
    <t>AI00579</t>
  </si>
  <si>
    <t>Kubernetes, R, Mathematics</t>
  </si>
  <si>
    <t>AI00580</t>
  </si>
  <si>
    <t>Spark, Scala, Hadoop, Computer Vision</t>
  </si>
  <si>
    <t>AI00581</t>
  </si>
  <si>
    <t>Data Visualization, Hadoop, PyTorch, NLP</t>
  </si>
  <si>
    <t>AI00582</t>
  </si>
  <si>
    <t>Scala, Tableau, Linux, PyTorch, Spark</t>
  </si>
  <si>
    <t>AI00583</t>
  </si>
  <si>
    <t>AWS, Spark, PyTorch, Kubernetes, Tableau</t>
  </si>
  <si>
    <t>AI00584</t>
  </si>
  <si>
    <t>GCP, PyTorch, Tableau, Git</t>
  </si>
  <si>
    <t>AI00585</t>
  </si>
  <si>
    <t>Scala, Hadoop, Docker</t>
  </si>
  <si>
    <t>AI00586</t>
  </si>
  <si>
    <t>Data Visualization, Docker, Python, TensorFreelanceow</t>
  </si>
  <si>
    <t>AI00587</t>
  </si>
  <si>
    <t>TensorFreelanceow, Git, SQL, Kubernetes, Java</t>
  </si>
  <si>
    <t>AI00588</t>
  </si>
  <si>
    <t>Scala, AWS, Git</t>
  </si>
  <si>
    <t>AI00589</t>
  </si>
  <si>
    <t>Java, Docker, Computer Vision, Linux, Mathematics</t>
  </si>
  <si>
    <t>AI00590</t>
  </si>
  <si>
    <t>SQL, PyTorch, Tableau</t>
  </si>
  <si>
    <t>AI00591</t>
  </si>
  <si>
    <t>Python, TensorFreelanceow, GCP</t>
  </si>
  <si>
    <t>AI00592</t>
  </si>
  <si>
    <t>Python, Mathematics, GCP, Computer Vision, AWS</t>
  </si>
  <si>
    <t>AI00593</t>
  </si>
  <si>
    <t>Python, Kubernetes, TensorFreelanceow, Computer Vision, PyTorch</t>
  </si>
  <si>
    <t>AI00594</t>
  </si>
  <si>
    <t>GCP, Scala, Azure, Statistics</t>
  </si>
  <si>
    <t>AI00595</t>
  </si>
  <si>
    <t>GCP, SQL, Spark, Linux</t>
  </si>
  <si>
    <t>AI00596</t>
  </si>
  <si>
    <t>Mathematics, Statistics, Deep Learning, Java, Kubernetes</t>
  </si>
  <si>
    <t>AI00597</t>
  </si>
  <si>
    <t>AWS, Kubernetes, Deep Learning</t>
  </si>
  <si>
    <t>AI00598</t>
  </si>
  <si>
    <t>Docker, Scala, NLP, TensorFreelanceow, Spark</t>
  </si>
  <si>
    <t>AI00599</t>
  </si>
  <si>
    <t>Python, GCP, Git, Java, Mathematics</t>
  </si>
  <si>
    <t>AI00600</t>
  </si>
  <si>
    <t>MLOps, Mathematics, Git</t>
  </si>
  <si>
    <t>AI00601</t>
  </si>
  <si>
    <t>Python, SQL, Computer Vision, Java</t>
  </si>
  <si>
    <t>AI00602</t>
  </si>
  <si>
    <t>GCP, TensorFreelanceow, Computer Vision, AWS</t>
  </si>
  <si>
    <t>AI00603</t>
  </si>
  <si>
    <t>Docker, Mathematics, Scala</t>
  </si>
  <si>
    <t>AI00604</t>
  </si>
  <si>
    <t>Git, TensorFreelanceow, Deep Learning, Azure, Computer Vision</t>
  </si>
  <si>
    <t>AI00605</t>
  </si>
  <si>
    <t>MLOps, Deep Learning, PyTorch</t>
  </si>
  <si>
    <t>AI00606</t>
  </si>
  <si>
    <t>Kubernetes, Statistics, Scala</t>
  </si>
  <si>
    <t>AI00607</t>
  </si>
  <si>
    <t>Docker, Git, Python, Mathematics</t>
  </si>
  <si>
    <t>AI00608</t>
  </si>
  <si>
    <t>Python, SQL, Tableau, Data Visualization</t>
  </si>
  <si>
    <t>AI00609</t>
  </si>
  <si>
    <t>Computer Vision, Spark, Data Visualization, Java</t>
  </si>
  <si>
    <t>AI00610</t>
  </si>
  <si>
    <t>AWS, PyTorch, Computer Vision, GCP, Scala</t>
  </si>
  <si>
    <t>AI00611</t>
  </si>
  <si>
    <t>TensorFreelanceow, PyTorch, GCP, NLP</t>
  </si>
  <si>
    <t>AI00612</t>
  </si>
  <si>
    <t>AWS, Mathematics, GCP, Git</t>
  </si>
  <si>
    <t>AI00613</t>
  </si>
  <si>
    <t>Mathematics, Scala, PyTorch</t>
  </si>
  <si>
    <t>AI00614</t>
  </si>
  <si>
    <t>Python, Spark, Deep Learning, Azure, TensorFreelanceow</t>
  </si>
  <si>
    <t>AI00615</t>
  </si>
  <si>
    <t>PyTorch, Mathematics, Deep Learning, Linux, AWS</t>
  </si>
  <si>
    <t>AI00616</t>
  </si>
  <si>
    <t>Azure, SQL, Kubernetes, NLP</t>
  </si>
  <si>
    <t>AI00617</t>
  </si>
  <si>
    <t>NLP, MLOps, SQL, Linux</t>
  </si>
  <si>
    <t>AI00618</t>
  </si>
  <si>
    <t>Kubernetes, SQL, PyTorch</t>
  </si>
  <si>
    <t>AI00619</t>
  </si>
  <si>
    <t>AI00620</t>
  </si>
  <si>
    <t>Python, AWS, TensorFreelanceow, Data Visualization, Computer Vision</t>
  </si>
  <si>
    <t>AI00621</t>
  </si>
  <si>
    <t>Computer Vision, Python, Statistics, TensorFreelanceow</t>
  </si>
  <si>
    <t>AI00622</t>
  </si>
  <si>
    <t>Computer Vision, AWS, PyTorch, Deep Learning, Data Visualization</t>
  </si>
  <si>
    <t>AI00623</t>
  </si>
  <si>
    <t>Spark, Scala, Statistics, Computer Vision</t>
  </si>
  <si>
    <t>AI00624</t>
  </si>
  <si>
    <t>Python, Mathematics, Deep Learning, Linux, GCP</t>
  </si>
  <si>
    <t>AI00625</t>
  </si>
  <si>
    <t>MLOps, Java, Linux, Hadoop, PyTorch</t>
  </si>
  <si>
    <t>AI00626</t>
  </si>
  <si>
    <t>R, AWS, Mathematics</t>
  </si>
  <si>
    <t>AI00627</t>
  </si>
  <si>
    <t>Python, Azure, Scala, AWS</t>
  </si>
  <si>
    <t>AI00628</t>
  </si>
  <si>
    <t>MLOps, Java, Statistics, Deep Learning, SQL</t>
  </si>
  <si>
    <t>AI00629</t>
  </si>
  <si>
    <t>Python, NLP, GCP, Docker, Java</t>
  </si>
  <si>
    <t>AI00630</t>
  </si>
  <si>
    <t>SQL, MLOps, Java</t>
  </si>
  <si>
    <t>AI00631</t>
  </si>
  <si>
    <t>PyTorch, NLP, MLOps</t>
  </si>
  <si>
    <t>AI00632</t>
  </si>
  <si>
    <t>SQL, Linux, Deep Learning, Scala</t>
  </si>
  <si>
    <t>AI00633</t>
  </si>
  <si>
    <t>Computer Vision, Mathematics, NLP</t>
  </si>
  <si>
    <t>AI00634</t>
  </si>
  <si>
    <t>Azure, TensorFreelanceow, NLP, Python, PyTorch</t>
  </si>
  <si>
    <t>AI00635</t>
  </si>
  <si>
    <t>NLP, Git, Scala, Hadoop, Docker</t>
  </si>
  <si>
    <t>AI00636</t>
  </si>
  <si>
    <t>Git, Python, TensorFreelanceow</t>
  </si>
  <si>
    <t>AI00637</t>
  </si>
  <si>
    <t>Scala, Git, Azure</t>
  </si>
  <si>
    <t>AI00638</t>
  </si>
  <si>
    <t>Hadoop, Python, Statistics, Scala</t>
  </si>
  <si>
    <t>AI00639</t>
  </si>
  <si>
    <t>R, Docker, Git, GCP, Statistics</t>
  </si>
  <si>
    <t>AI00640</t>
  </si>
  <si>
    <t>Python, SQL, Docker, TensorFreelanceow, Tableau</t>
  </si>
  <si>
    <t>AI00641</t>
  </si>
  <si>
    <t>NLP, SQL, GCP, Tableau</t>
  </si>
  <si>
    <t>AI00642</t>
  </si>
  <si>
    <t>Python, Kubernetes, TensorFreelanceow</t>
  </si>
  <si>
    <t>AI00643</t>
  </si>
  <si>
    <t>Java, GCP, Computer Vision</t>
  </si>
  <si>
    <t>AI00644</t>
  </si>
  <si>
    <t>NLP, Java, Computer Vision, R, Deep Learning</t>
  </si>
  <si>
    <t>AI00645</t>
  </si>
  <si>
    <t>Java, Azure, Kubernetes, PyTorch, Docker</t>
  </si>
  <si>
    <t>AI00646</t>
  </si>
  <si>
    <t>Scala, Python, MLOps</t>
  </si>
  <si>
    <t>AI00647</t>
  </si>
  <si>
    <t>R, Kubernetes, Mathematics, Hadoop, SQL</t>
  </si>
  <si>
    <t>AI00648</t>
  </si>
  <si>
    <t>Git, Spark, AWS, Scala</t>
  </si>
  <si>
    <t>AI00649</t>
  </si>
  <si>
    <t>R, Kubernetes, Data Visualization</t>
  </si>
  <si>
    <t>AI00650</t>
  </si>
  <si>
    <t>Deep Learning, Python, Git, Kubernetes, GCP</t>
  </si>
  <si>
    <t>AI00651</t>
  </si>
  <si>
    <t>SQL, AWS, NLP, PyTorch, Computer Vision</t>
  </si>
  <si>
    <t>AI00652</t>
  </si>
  <si>
    <t>AWS, Deep Learning, TensorFreelanceow</t>
  </si>
  <si>
    <t>AI00653</t>
  </si>
  <si>
    <t>AWS, GCP, Git, SQL</t>
  </si>
  <si>
    <t>AI00654</t>
  </si>
  <si>
    <t>R, Deep Learning, MLOps</t>
  </si>
  <si>
    <t>AI00655</t>
  </si>
  <si>
    <t>SQL, TensorFreelanceow, Docker, Python, GCP</t>
  </si>
  <si>
    <t>AI00656</t>
  </si>
  <si>
    <t>MLOps, Kubernetes, Tableau, Scala</t>
  </si>
  <si>
    <t>AI00657</t>
  </si>
  <si>
    <t>Git, Linux, Data Visualization, Deep Learning</t>
  </si>
  <si>
    <t>AI00658</t>
  </si>
  <si>
    <t>Latvia</t>
  </si>
  <si>
    <t>Python, TensorFreelanceow, Linux, PyTorch</t>
  </si>
  <si>
    <t>AI00659</t>
  </si>
  <si>
    <t>Spark, Kubernetes, Data Visualization, Hadoop</t>
  </si>
  <si>
    <t>AI00660</t>
  </si>
  <si>
    <t>Spark, Deep Learning, NLP, PyTorch, Data Visualization</t>
  </si>
  <si>
    <t>AI00661</t>
  </si>
  <si>
    <t>PyTorch, Spark, Tableau, Data Visualization</t>
  </si>
  <si>
    <t>AI00662</t>
  </si>
  <si>
    <t>Scala, Azure, Deep Learning, Spark, Git</t>
  </si>
  <si>
    <t>AI00663</t>
  </si>
  <si>
    <t>Python, MLOps, TensorFreelanceow, NLP, Tableau</t>
  </si>
  <si>
    <t>AI00664</t>
  </si>
  <si>
    <t>Hadoop, Scala, Linux, Python</t>
  </si>
  <si>
    <t>AI00665</t>
  </si>
  <si>
    <t>Hadoop, R, Tableau, Python</t>
  </si>
  <si>
    <t>AI00666</t>
  </si>
  <si>
    <t>Docker, Hadoop, Linux</t>
  </si>
  <si>
    <t>AI00667</t>
  </si>
  <si>
    <t>Scala, Tableau, NLP</t>
  </si>
  <si>
    <t>AI00668</t>
  </si>
  <si>
    <t>Java, Scala, MLOps, R, Linux</t>
  </si>
  <si>
    <t>AI00669</t>
  </si>
  <si>
    <t>Data Visualization, SQL, Linux, Scala</t>
  </si>
  <si>
    <t>AI00670</t>
  </si>
  <si>
    <t>Linux, PyTorch, Python, Statistics, Deep Learning</t>
  </si>
  <si>
    <t>AI00671</t>
  </si>
  <si>
    <t>SQL, Scala, Data Visualization</t>
  </si>
  <si>
    <t>AI00672</t>
  </si>
  <si>
    <t>R, Mathematics, Python, Data Visualization, Docker</t>
  </si>
  <si>
    <t>AI00673</t>
  </si>
  <si>
    <t>NLP, PyTorch, Hadoop, Tableau, SQL</t>
  </si>
  <si>
    <t>AI00674</t>
  </si>
  <si>
    <t>Linux, R, SQL, AWS</t>
  </si>
  <si>
    <t>AI00675</t>
  </si>
  <si>
    <t>Azure, TensorFreelanceow, SQL</t>
  </si>
  <si>
    <t>AI00676</t>
  </si>
  <si>
    <t>SQL, Deep Learning, MLOps, Linux</t>
  </si>
  <si>
    <t>AI00677</t>
  </si>
  <si>
    <t>Deep Learning, TensorFreelanceow, Kubernetes</t>
  </si>
  <si>
    <t>AI00678</t>
  </si>
  <si>
    <t>Python, Azure, Deep Learning, SQL</t>
  </si>
  <si>
    <t>AI00679</t>
  </si>
  <si>
    <t>Scala, Java, Mathematics</t>
  </si>
  <si>
    <t>AI00680</t>
  </si>
  <si>
    <t>R, SQL, Kubernetes, Java</t>
  </si>
  <si>
    <t>AI00681</t>
  </si>
  <si>
    <t>Azure, SQL, MLOps</t>
  </si>
  <si>
    <t>AI00682</t>
  </si>
  <si>
    <t>AI00683</t>
  </si>
  <si>
    <t>Tableau, Java, AWS, Data Visualization, Scala</t>
  </si>
  <si>
    <t>AI00684</t>
  </si>
  <si>
    <t>Data Visualization, Scala, Statistics, NLP, Hadoop</t>
  </si>
  <si>
    <t>AI00685</t>
  </si>
  <si>
    <t>Kubernetes, Deep Learning, Scala, PyTorch, R</t>
  </si>
  <si>
    <t>AI00686</t>
  </si>
  <si>
    <t>TensorFreelanceow, AWS, Kubernetes</t>
  </si>
  <si>
    <t>AI00687</t>
  </si>
  <si>
    <t>Scala, Mathematics, Spark, Kubernetes</t>
  </si>
  <si>
    <t>AI00688</t>
  </si>
  <si>
    <t>AI00689</t>
  </si>
  <si>
    <t>Tableau, MLOps, Data Visualization</t>
  </si>
  <si>
    <t>AI00690</t>
  </si>
  <si>
    <t>Tableau, Mathematics, Kubernetes, Git</t>
  </si>
  <si>
    <t>AI00691</t>
  </si>
  <si>
    <t>Hadoop, Java, GCP</t>
  </si>
  <si>
    <t>AI00692</t>
  </si>
  <si>
    <t>Python, Azure, MLOps</t>
  </si>
  <si>
    <t>AI00693</t>
  </si>
  <si>
    <t>Java, Kubernetes, R, Azure</t>
  </si>
  <si>
    <t>AI00694</t>
  </si>
  <si>
    <t>Docker, Tableau, Hadoop, Computer Vision</t>
  </si>
  <si>
    <t>AI00695</t>
  </si>
  <si>
    <t>Java, Spark, AWS</t>
  </si>
  <si>
    <t>AI00696</t>
  </si>
  <si>
    <t>TensorFreelanceow, Kubernetes, Linux, NLP</t>
  </si>
  <si>
    <t>AI00697</t>
  </si>
  <si>
    <t>Python, Computer Vision, Scala, Spark, TensorFreelanceow</t>
  </si>
  <si>
    <t>AI00698</t>
  </si>
  <si>
    <t>Kubernetes, TensorFreelanceow, GCP</t>
  </si>
  <si>
    <t>AI00699</t>
  </si>
  <si>
    <t>Mathematics, Python, Tableau, AWS</t>
  </si>
  <si>
    <t>AI00700</t>
  </si>
  <si>
    <t>Mathematics, NLP, Tableau, Java</t>
  </si>
  <si>
    <t>AI00701</t>
  </si>
  <si>
    <t>GCP, PyTorch, AWS, Tableau, Kubernetes</t>
  </si>
  <si>
    <t>AI00702</t>
  </si>
  <si>
    <t>Spark, Deep Learning, Python, AWS</t>
  </si>
  <si>
    <t>AI00703</t>
  </si>
  <si>
    <t>Deep Learning, SQL, Mathematics, Kubernetes, Tableau</t>
  </si>
  <si>
    <t>AI00704</t>
  </si>
  <si>
    <t>Java, R, NLP</t>
  </si>
  <si>
    <t>AI00705</t>
  </si>
  <si>
    <t>Scala, Tableau, Kubernetes, Deep Learning</t>
  </si>
  <si>
    <t>AI00706</t>
  </si>
  <si>
    <t>Scala, PyTorch, Data Visualization, SQL, Java</t>
  </si>
  <si>
    <t>AI00707</t>
  </si>
  <si>
    <t>Spark, Python, TensorFreelanceow, NLP</t>
  </si>
  <si>
    <t>AI00708</t>
  </si>
  <si>
    <t>Docker, R, GCP, Scala, Hadoop</t>
  </si>
  <si>
    <t>AI00709</t>
  </si>
  <si>
    <t>Statistics, Git, Linux, Hadoop, Kubernetes</t>
  </si>
  <si>
    <t>AI00710</t>
  </si>
  <si>
    <t>Statistics, AWS, Azure</t>
  </si>
  <si>
    <t>AI00711</t>
  </si>
  <si>
    <t>MLOps, Deep Learning, Docker, Spark</t>
  </si>
  <si>
    <t>AI00712</t>
  </si>
  <si>
    <t>Computer Vision, Data Visualization, Java</t>
  </si>
  <si>
    <t>AI00713</t>
  </si>
  <si>
    <t>R, Docker, Scala, Mathematics, PyTorch</t>
  </si>
  <si>
    <t>AI00714</t>
  </si>
  <si>
    <t>PyTorch, Python, TensorFreelanceow, Mathematics, AWS</t>
  </si>
  <si>
    <t>AI00715</t>
  </si>
  <si>
    <t>Deep Learning, MLOps, Python</t>
  </si>
  <si>
    <t>AI00716</t>
  </si>
  <si>
    <t>R, SQL, Kubernetes, Azure, TensorFreelanceow</t>
  </si>
  <si>
    <t>AI00717</t>
  </si>
  <si>
    <t>Hadoop, Kubernetes, Git, Docker</t>
  </si>
  <si>
    <t>AI00718</t>
  </si>
  <si>
    <t>AWS, PyTorch, Tableau</t>
  </si>
  <si>
    <t>AI00719</t>
  </si>
  <si>
    <t>R, Statistics, SQL, Deep Learning</t>
  </si>
  <si>
    <t>AI00720</t>
  </si>
  <si>
    <t>Git, Python, GCP, SQL, Java</t>
  </si>
  <si>
    <t>AI00721</t>
  </si>
  <si>
    <t>Deep Learning, Data Visualization, NLP, R</t>
  </si>
  <si>
    <t>AI00722</t>
  </si>
  <si>
    <t>Computer Vision, MLOps, SQL, Docker, PyTorch</t>
  </si>
  <si>
    <t>AI00723</t>
  </si>
  <si>
    <t>Scala, MLOps, Data Visualization</t>
  </si>
  <si>
    <t>AI00724</t>
  </si>
  <si>
    <t>NLP, Kubernetes, Git</t>
  </si>
  <si>
    <t>AI00725</t>
  </si>
  <si>
    <t>Git, MLOps, Spark, Linux, Hadoop</t>
  </si>
  <si>
    <t>AI00726</t>
  </si>
  <si>
    <t>R, Kubernetes, Spark</t>
  </si>
  <si>
    <t>AI00727</t>
  </si>
  <si>
    <t>Scala, R, Tableau</t>
  </si>
  <si>
    <t>AI00728</t>
  </si>
  <si>
    <t>Linux, Git, Statistics, Deep Learning, Java</t>
  </si>
  <si>
    <t>AI00729</t>
  </si>
  <si>
    <t>Kubernetes, Mathematics, Hadoop, Deep Learning</t>
  </si>
  <si>
    <t>AI00730</t>
  </si>
  <si>
    <t>Linux, Scala, Git, SQL</t>
  </si>
  <si>
    <t>AI00731</t>
  </si>
  <si>
    <t>PyTorch, AWS, MLOps</t>
  </si>
  <si>
    <t>AI00732</t>
  </si>
  <si>
    <t>PyTorch, Hadoop, Computer Vision</t>
  </si>
  <si>
    <t>AI00733</t>
  </si>
  <si>
    <t>Python, NLP, Hadoop, Docker, Tableau</t>
  </si>
  <si>
    <t>AI00734</t>
  </si>
  <si>
    <t>Git, Data Visualization, Hadoop</t>
  </si>
  <si>
    <t>AI00735</t>
  </si>
  <si>
    <t>Azure, MLOps, Mathematics, Docker</t>
  </si>
  <si>
    <t>AI00736</t>
  </si>
  <si>
    <t>Deep Learning, Kubernetes, AWS, Mathematics, GCP</t>
  </si>
  <si>
    <t>AI00737</t>
  </si>
  <si>
    <t>NLP, SQL, Statistics, Data Visualization, Scala</t>
  </si>
  <si>
    <t>AI00738</t>
  </si>
  <si>
    <t>Azure, MLOps, Python, Data Visualization, Mathematics</t>
  </si>
  <si>
    <t>AI00739</t>
  </si>
  <si>
    <t>Python, MLOps, Git</t>
  </si>
  <si>
    <t>AI00740</t>
  </si>
  <si>
    <t>Docker, Git, Hadoop</t>
  </si>
  <si>
    <t>AI00741</t>
  </si>
  <si>
    <t>TensorFreelanceow, Azure, Scala, Kubernetes, Spark</t>
  </si>
  <si>
    <t>AI00742</t>
  </si>
  <si>
    <t>Statistics, Kubernetes, Deep Learning, Scala, AWS</t>
  </si>
  <si>
    <t>AI00743</t>
  </si>
  <si>
    <t>Computer Vision, Git, SQL</t>
  </si>
  <si>
    <t>AI00744</t>
  </si>
  <si>
    <t>GCP, Linux, Kubernetes</t>
  </si>
  <si>
    <t>AI00745</t>
  </si>
  <si>
    <t>Linux, Kubernetes, AWS, Data Visualization</t>
  </si>
  <si>
    <t>AI00746</t>
  </si>
  <si>
    <t>Spark, Kubernetes, SQL, AWS</t>
  </si>
  <si>
    <t>AI00747</t>
  </si>
  <si>
    <t>Azure, Python, Git, Docker</t>
  </si>
  <si>
    <t>AI00748</t>
  </si>
  <si>
    <t>TensorFreelanceow, Kubernetes, Git, Java, Docker</t>
  </si>
  <si>
    <t>AI00749</t>
  </si>
  <si>
    <t>Hadoop, MLOps, Python, Computer Vision, Docker</t>
  </si>
  <si>
    <t>AI00750</t>
  </si>
  <si>
    <t>SQL, Docker, Python, Mathematics</t>
  </si>
  <si>
    <t>AI00751</t>
  </si>
  <si>
    <t>PyTorch, Computer Vision, Mathematics, R</t>
  </si>
  <si>
    <t>AI00752</t>
  </si>
  <si>
    <t>Computer Vision, TensorFreelanceow, Java</t>
  </si>
  <si>
    <t>AI00753</t>
  </si>
  <si>
    <t>Scala, Java, Kubernetes, Data Visualization, Git</t>
  </si>
  <si>
    <t>AI00754</t>
  </si>
  <si>
    <t>Computer Vision, SQL, Linux, AWS, Mathematics</t>
  </si>
  <si>
    <t>AI00755</t>
  </si>
  <si>
    <t>Kubernetes, Scala, Computer Vision</t>
  </si>
  <si>
    <t>AI00756</t>
  </si>
  <si>
    <t>Azure, Spark, Linux, Scala, SQL</t>
  </si>
  <si>
    <t>AI00757</t>
  </si>
  <si>
    <t>Computer Vision, Hadoop, Kubernetes, Spark, Statistics</t>
  </si>
  <si>
    <t>AI00758</t>
  </si>
  <si>
    <t>Deep Learning, Kubernetes, Hadoop, Linux</t>
  </si>
  <si>
    <t>AI00759</t>
  </si>
  <si>
    <t>Linux, R, Hadoop, Computer Vision, Python</t>
  </si>
  <si>
    <t>AI00760</t>
  </si>
  <si>
    <t>Statistics, Computer Vision, NLP, Python, TensorFreelanceow</t>
  </si>
  <si>
    <t>AI00761</t>
  </si>
  <si>
    <t>Tableau, R, SQL, GCP, Docker</t>
  </si>
  <si>
    <t>AI00762</t>
  </si>
  <si>
    <t>Kubernetes, Hadoop, GCP, Scala, Azure</t>
  </si>
  <si>
    <t>AI00763</t>
  </si>
  <si>
    <t>GCP, Docker, MLOps, Tableau, PyTorch</t>
  </si>
  <si>
    <t>AI00764</t>
  </si>
  <si>
    <t>Azure, Linux, Statistics, NLP</t>
  </si>
  <si>
    <t>AI00765</t>
  </si>
  <si>
    <t>SQL, Python, Mathematics</t>
  </si>
  <si>
    <t>AI00766</t>
  </si>
  <si>
    <t>Scala, Docker, Spark, MLOps, NLP</t>
  </si>
  <si>
    <t>AI00767</t>
  </si>
  <si>
    <t>Scala, Python, Tableau, Statistics</t>
  </si>
  <si>
    <t>AI00768</t>
  </si>
  <si>
    <t>Linux, Python, Scala</t>
  </si>
  <si>
    <t>AI00769</t>
  </si>
  <si>
    <t>AI00770</t>
  </si>
  <si>
    <t>R, AWS, Mathematics, Deep Learning, MLOps</t>
  </si>
  <si>
    <t>AI00771</t>
  </si>
  <si>
    <t>Kubernetes, MLOps, SQL, Python</t>
  </si>
  <si>
    <t>AI00772</t>
  </si>
  <si>
    <t>Kubernetes, GCP, Java, Deep Learning, Statistics</t>
  </si>
  <si>
    <t>AI00773</t>
  </si>
  <si>
    <t>Azure, Scala, Python, Git</t>
  </si>
  <si>
    <t>AI00774</t>
  </si>
  <si>
    <t>TensorFreelanceow, Spark, NLP, Mathematics</t>
  </si>
  <si>
    <t>AI00775</t>
  </si>
  <si>
    <t>Mathematics, Scala, Java</t>
  </si>
  <si>
    <t>AI00776</t>
  </si>
  <si>
    <t>Statistics, SQL, Python, AWS, Computer Vision</t>
  </si>
  <si>
    <t>AI00777</t>
  </si>
  <si>
    <t>Scala, Java, Deep Learning</t>
  </si>
  <si>
    <t>AI00778</t>
  </si>
  <si>
    <t>Kubernetes, PyTorch, SQL, Computer Vision, Tableau</t>
  </si>
  <si>
    <t>AI00779</t>
  </si>
  <si>
    <t>Statistics, Docker, TensorFreelanceow</t>
  </si>
  <si>
    <t>AI00780</t>
  </si>
  <si>
    <t>Mathematics, NLP, MLOps, Linux</t>
  </si>
  <si>
    <t>AI00781</t>
  </si>
  <si>
    <t>Deep Learning, Scala, Python</t>
  </si>
  <si>
    <t>AI00782</t>
  </si>
  <si>
    <t>GCP, Scala, PyTorch, SQL</t>
  </si>
  <si>
    <t>AI00783</t>
  </si>
  <si>
    <t>Kubernetes, Docker, Python, TensorFreelanceow</t>
  </si>
  <si>
    <t>AI00784</t>
  </si>
  <si>
    <t>Docker, Git, Scala, Mathematics</t>
  </si>
  <si>
    <t>AI00785</t>
  </si>
  <si>
    <t>Kubernetes, Azure, Spark</t>
  </si>
  <si>
    <t>AI00786</t>
  </si>
  <si>
    <t>Python, TensorFreelanceow, Statistics, PyTorch, Deep Learning</t>
  </si>
  <si>
    <t>AI00787</t>
  </si>
  <si>
    <t>Hadoop, TensorFreelanceow, Tableau</t>
  </si>
  <si>
    <t>AI00788</t>
  </si>
  <si>
    <t>Azure, Spark, Data Visualization, R, Python</t>
  </si>
  <si>
    <t>AI00789</t>
  </si>
  <si>
    <t>Hadoop, Scala, R, Python</t>
  </si>
  <si>
    <t>AI00790</t>
  </si>
  <si>
    <t>Docker, Tableau, SQL, Deep Learning, MLOps</t>
  </si>
  <si>
    <t>AI00791</t>
  </si>
  <si>
    <t>Scala, Deep Learning, Git, TensorFreelanceow</t>
  </si>
  <si>
    <t>AI00792</t>
  </si>
  <si>
    <t>Azure, SQL, Python, AWS</t>
  </si>
  <si>
    <t>AI00793</t>
  </si>
  <si>
    <t>Kubernetes, Linux, Scala, Deep Learning, Azure</t>
  </si>
  <si>
    <t>AI00794</t>
  </si>
  <si>
    <t>TensorFreelanceow, AWS, NLP, Data Visualization</t>
  </si>
  <si>
    <t>AI00795</t>
  </si>
  <si>
    <t>Scala, Java, MLOps, Azure</t>
  </si>
  <si>
    <t>AI00796</t>
  </si>
  <si>
    <t>Java, R, Statistics, Linux, Mathematics</t>
  </si>
  <si>
    <t>AI00797</t>
  </si>
  <si>
    <t>PyTorch, Hadoop, AWS, Python</t>
  </si>
  <si>
    <t>AI00798</t>
  </si>
  <si>
    <t>Docker, Java, Tableau, Hadoop</t>
  </si>
  <si>
    <t>AI00799</t>
  </si>
  <si>
    <t>Spark, Kubernetes, SQL, Data Visualization</t>
  </si>
  <si>
    <t>AI00800</t>
  </si>
  <si>
    <t>Python, Docker, Linux, Spark, Scala</t>
  </si>
  <si>
    <t>AI00801</t>
  </si>
  <si>
    <t>Git, Python, Tableau, Spark</t>
  </si>
  <si>
    <t>AI00802</t>
  </si>
  <si>
    <t>SQL, Deep Learning, Data Visualization, TensorFreelanceow</t>
  </si>
  <si>
    <t>AI00803</t>
  </si>
  <si>
    <t>Kubernetes, Data Visualization, MLOps, Python, GCP</t>
  </si>
  <si>
    <t>AI00804</t>
  </si>
  <si>
    <t>Spark, Kubernetes, MLOps, Git</t>
  </si>
  <si>
    <t>AI00805</t>
  </si>
  <si>
    <t>Data Visualization, Hadoop, MLOps, SQL</t>
  </si>
  <si>
    <t>AI00806</t>
  </si>
  <si>
    <t>Python, Git, R, NLP, PyTorch</t>
  </si>
  <si>
    <t>AI00807</t>
  </si>
  <si>
    <t>Linux, Python, Java, Azure, Git</t>
  </si>
  <si>
    <t>AI00808</t>
  </si>
  <si>
    <t>NLP, Linux, PyTorch</t>
  </si>
  <si>
    <t>AI00809</t>
  </si>
  <si>
    <t>SQL, Git, TensorFreelanceow, Statistics</t>
  </si>
  <si>
    <t>AI00810</t>
  </si>
  <si>
    <t>R, SQL, PyTorch, Docker, Deep Learning</t>
  </si>
  <si>
    <t>AI00811</t>
  </si>
  <si>
    <t>Mathematics, SQL, MLOps, TensorFreelanceow, Kubernetes</t>
  </si>
  <si>
    <t>AI00812</t>
  </si>
  <si>
    <t>SQL, Deep Learning, Data Visualization</t>
  </si>
  <si>
    <t>AI00813</t>
  </si>
  <si>
    <t>Statistics, Spark, Python, AWS, Azure</t>
  </si>
  <si>
    <t>AI00814</t>
  </si>
  <si>
    <t>Statistics, Azure, NLP, Data Visualization, Deep Learning</t>
  </si>
  <si>
    <t>AI00815</t>
  </si>
  <si>
    <t>Deep Learning, PyTorch, SQL, Mathematics, Scala</t>
  </si>
  <si>
    <t>AI00816</t>
  </si>
  <si>
    <t>GCP, Docker, Azure, Tableau, PyTorch</t>
  </si>
  <si>
    <t>AI00817</t>
  </si>
  <si>
    <t>MLOps, Scala, Azure</t>
  </si>
  <si>
    <t>AI00818</t>
  </si>
  <si>
    <t>MLOps, Java, Scala, R</t>
  </si>
  <si>
    <t>AI00819</t>
  </si>
  <si>
    <t>Spark, Hadoop, TensorFreelanceow, Data Visualization, Computer Vision</t>
  </si>
  <si>
    <t>AI00820</t>
  </si>
  <si>
    <t>Mathematics, SQL, Spark, Kubernetes, PyTorch</t>
  </si>
  <si>
    <t>AI00821</t>
  </si>
  <si>
    <t>Git, Computer Vision, Tableau, Azure</t>
  </si>
  <si>
    <t>AI00822</t>
  </si>
  <si>
    <t>Scala, MLOps, SQL</t>
  </si>
  <si>
    <t>AI00823</t>
  </si>
  <si>
    <t>Python, TensorFreelanceow, Computer Vision, AWS, Statistics</t>
  </si>
  <si>
    <t>AI00824</t>
  </si>
  <si>
    <t>SQL, Kubernetes, MLOps, NLP, GCP</t>
  </si>
  <si>
    <t>AI00825</t>
  </si>
  <si>
    <t>Azure, MLOps, R, Python, TensorFreelanceow</t>
  </si>
  <si>
    <t>AI00826</t>
  </si>
  <si>
    <t>Computer Vision, Linux, GCP, Scala</t>
  </si>
  <si>
    <t>AI00827</t>
  </si>
  <si>
    <t>Hadoop, Kubernetes, Docker, Statistics, SQL</t>
  </si>
  <si>
    <t>AI00828</t>
  </si>
  <si>
    <t>Docker, Computer Vision, AWS, Python, TensorFreelanceow</t>
  </si>
  <si>
    <t>AI00829</t>
  </si>
  <si>
    <t>Java, R, SQL</t>
  </si>
  <si>
    <t>AI00830</t>
  </si>
  <si>
    <t>AI00831</t>
  </si>
  <si>
    <t>Spark, PyTorch, MLOps, NLP, Kubernetes</t>
  </si>
  <si>
    <t>AI00832</t>
  </si>
  <si>
    <t>Git, Scala, Python</t>
  </si>
  <si>
    <t>AI00833</t>
  </si>
  <si>
    <t>TensorFreelanceow, Python, Computer Vision, Statistics, Scala</t>
  </si>
  <si>
    <t>AI00834</t>
  </si>
  <si>
    <t>Docker, Kubernetes, Python, NLP</t>
  </si>
  <si>
    <t>AI00835</t>
  </si>
  <si>
    <t>Kubernetes, NLP, MLOps</t>
  </si>
  <si>
    <t>AI00836</t>
  </si>
  <si>
    <t>Scala, Spark, Deep Learning</t>
  </si>
  <si>
    <t>AI00837</t>
  </si>
  <si>
    <t>PyTorch, Java, GCP, Python, Hadoop</t>
  </si>
  <si>
    <t>AI00838</t>
  </si>
  <si>
    <t>Python, Deep Learning, AWS, Statistics</t>
  </si>
  <si>
    <t>AI00839</t>
  </si>
  <si>
    <t>Kubernetes, Java, Docker, Hadoop</t>
  </si>
  <si>
    <t>AI00840</t>
  </si>
  <si>
    <t>PyTorch, GCP, MLOps, AWS, Mathematics</t>
  </si>
  <si>
    <t>AI00841</t>
  </si>
  <si>
    <t>Docker, Git, Linux</t>
  </si>
  <si>
    <t>AI00842</t>
  </si>
  <si>
    <t>AWS, Python, GCP</t>
  </si>
  <si>
    <t>AI00843</t>
  </si>
  <si>
    <t>Java, Azure, Data Visualization, NLP</t>
  </si>
  <si>
    <t>AI00844</t>
  </si>
  <si>
    <t>Python, PyTorch, Spark, TensorFreelanceow</t>
  </si>
  <si>
    <t>AI00845</t>
  </si>
  <si>
    <t>NLP, R, TensorFreelanceow</t>
  </si>
  <si>
    <t>AI00846</t>
  </si>
  <si>
    <t>NLP, SQL, PyTorch, Git, Spark</t>
  </si>
  <si>
    <t>AI00847</t>
  </si>
  <si>
    <t>AWS, Git, Python, NLP, Scala</t>
  </si>
  <si>
    <t>AI00848</t>
  </si>
  <si>
    <t>Python, MLOps, Data Visualization, Spark</t>
  </si>
  <si>
    <t>AI00849</t>
  </si>
  <si>
    <t>Hadoop, MLOps, Spark, Kubernetes</t>
  </si>
  <si>
    <t>AI00850</t>
  </si>
  <si>
    <t>Scala, Statistics, Java</t>
  </si>
  <si>
    <t>AI00851</t>
  </si>
  <si>
    <t>AWS, Linux, R</t>
  </si>
  <si>
    <t>AI00852</t>
  </si>
  <si>
    <t>SQL, Docker, Python</t>
  </si>
  <si>
    <t>AI00853</t>
  </si>
  <si>
    <t>Kubernetes, GCP, PyTorch</t>
  </si>
  <si>
    <t>AI00854</t>
  </si>
  <si>
    <t>Python, Scala, TensorFreelanceow</t>
  </si>
  <si>
    <t>AI00855</t>
  </si>
  <si>
    <t>Deep Learning, SQL, PyTorch</t>
  </si>
  <si>
    <t>AI00856</t>
  </si>
  <si>
    <t>Git, NLP, Tableau, Python</t>
  </si>
  <si>
    <t>AI00857</t>
  </si>
  <si>
    <t>Docker, MLOps, Python, Statistics, SQL</t>
  </si>
  <si>
    <t>AI00858</t>
  </si>
  <si>
    <t>AWS, Data Visualization, Python</t>
  </si>
  <si>
    <t>AI00859</t>
  </si>
  <si>
    <t>SQL, Kubernetes, Azure, Hadoop</t>
  </si>
  <si>
    <t>AI00860</t>
  </si>
  <si>
    <t>Hadoop, MLOps, Docker, Deep Learning, Statistics</t>
  </si>
  <si>
    <t>AI00861</t>
  </si>
  <si>
    <t>Tableau, SQL, Linux, NLP, Kubernetes</t>
  </si>
  <si>
    <t>AI00862</t>
  </si>
  <si>
    <t>Spark, Python, Data Visualization</t>
  </si>
  <si>
    <t>AI00863</t>
  </si>
  <si>
    <t>Data Visualization, GCP, SQL</t>
  </si>
  <si>
    <t>AI00864</t>
  </si>
  <si>
    <t>TensorFreelanceow, Git, Python, Hadoop</t>
  </si>
  <si>
    <t>AI00865</t>
  </si>
  <si>
    <t>PyTorch, Scala, Deep Learning, Computer Vision</t>
  </si>
  <si>
    <t>AI00866</t>
  </si>
  <si>
    <t>AI00867</t>
  </si>
  <si>
    <t>Kubernetes, Python, Mathematics, Java</t>
  </si>
  <si>
    <t>AI00868</t>
  </si>
  <si>
    <t>R, GCP, Git</t>
  </si>
  <si>
    <t>AI00869</t>
  </si>
  <si>
    <t>R, NLP, Java, Hadoop</t>
  </si>
  <si>
    <t>AI00870</t>
  </si>
  <si>
    <t>PyTorch, Linux, NLP, MLOps, Java</t>
  </si>
  <si>
    <t>AI00871</t>
  </si>
  <si>
    <t>AWS, Kubernetes, Tableau, Azure, Java</t>
  </si>
  <si>
    <t>AI00872</t>
  </si>
  <si>
    <t>Java, R, NLP, Azure</t>
  </si>
  <si>
    <t>AI00873</t>
  </si>
  <si>
    <t>Data Visualization, SQL, Scala, Deep Learning, Hadoop</t>
  </si>
  <si>
    <t>AI00874</t>
  </si>
  <si>
    <t>Kubernetes, SQL, Mathematics, Deep Learning, Computer Vision</t>
  </si>
  <si>
    <t>AI00875</t>
  </si>
  <si>
    <t>Tableau, Linux, AWS, Python, Mathematics</t>
  </si>
  <si>
    <t>AI00876</t>
  </si>
  <si>
    <t>Git, Python, NLP</t>
  </si>
  <si>
    <t>AI00877</t>
  </si>
  <si>
    <t>Kubernetes, NLP, SQL</t>
  </si>
  <si>
    <t>AI00878</t>
  </si>
  <si>
    <t>Spark, Docker, Computer Vision, NLP, Data Visualization</t>
  </si>
  <si>
    <t>AI00879</t>
  </si>
  <si>
    <t>Hadoop, SQL, Computer Vision, PyTorch, Docker</t>
  </si>
  <si>
    <t>AI00880</t>
  </si>
  <si>
    <t>Scala, Azure, Data Visualization, PyTorch, Git</t>
  </si>
  <si>
    <t>AI00881</t>
  </si>
  <si>
    <t>AWS, Tableau, Kubernetes, Python</t>
  </si>
  <si>
    <t>AI00882</t>
  </si>
  <si>
    <t>SQL, Java, Git, Scala, Spark</t>
  </si>
  <si>
    <t>AI00883</t>
  </si>
  <si>
    <t>Spark, Git, Data Visualization, Kubernetes, SQL</t>
  </si>
  <si>
    <t>AI00884</t>
  </si>
  <si>
    <t>Tableau, Hadoop, Python, AWS</t>
  </si>
  <si>
    <t>AI00885</t>
  </si>
  <si>
    <t>TensorFreelanceow, Azure, Python, Deep Learning</t>
  </si>
  <si>
    <t>AI00886</t>
  </si>
  <si>
    <t>Data Visualization, Python, Tableau</t>
  </si>
  <si>
    <t>AI00887</t>
  </si>
  <si>
    <t>R, Scala, AWS, Data Visualization</t>
  </si>
  <si>
    <t>AI00888</t>
  </si>
  <si>
    <t>Python, TensorFreelanceow, Docker, Azure</t>
  </si>
  <si>
    <t>AI00889</t>
  </si>
  <si>
    <t>Scala, SQL, GCP, Git, Linux</t>
  </si>
  <si>
    <t>AI00890</t>
  </si>
  <si>
    <t>Hadoop, Docker, Scala</t>
  </si>
  <si>
    <t>AI00891</t>
  </si>
  <si>
    <t>PyTorch, Hadoop, TensorFreelanceow</t>
  </si>
  <si>
    <t>AI00892</t>
  </si>
  <si>
    <t>Statistics, PyTorch, NLP, Git</t>
  </si>
  <si>
    <t>AI00893</t>
  </si>
  <si>
    <t>Linux, AWS, R, Deep Learning, Docker</t>
  </si>
  <si>
    <t>AI00894</t>
  </si>
  <si>
    <t>SQL, PyTorch, Linux</t>
  </si>
  <si>
    <t>AI00895</t>
  </si>
  <si>
    <t>Git, Scala, Tableau, Spark</t>
  </si>
  <si>
    <t>AI00896</t>
  </si>
  <si>
    <t>Azure, AWS, GCP, Git, Kubernetes</t>
  </si>
  <si>
    <t>AI00897</t>
  </si>
  <si>
    <t>R, Scala, Computer Vision, Azure</t>
  </si>
  <si>
    <t>AI00898</t>
  </si>
  <si>
    <t>Kubernetes, Linux, Hadoop</t>
  </si>
  <si>
    <t>AI00899</t>
  </si>
  <si>
    <t>R, Scala, GCP</t>
  </si>
  <si>
    <t>AI00900</t>
  </si>
  <si>
    <t>Spark, TensorFreelanceow, Java, Azure</t>
  </si>
  <si>
    <t>AI00901</t>
  </si>
  <si>
    <t>Statistics, Git, Kubernetes, Python, Azure</t>
  </si>
  <si>
    <t>AI00902</t>
  </si>
  <si>
    <t>SQL, Deep Learning, GCP, MLOps, Spark</t>
  </si>
  <si>
    <t>AI00903</t>
  </si>
  <si>
    <t>SQL, Hadoop, Kubernetes</t>
  </si>
  <si>
    <t>AI00904</t>
  </si>
  <si>
    <t>Statistics, Spark, Tableau, Java</t>
  </si>
  <si>
    <t>AI00905</t>
  </si>
  <si>
    <t>Scala, Kubernetes, Computer Vision, SQL</t>
  </si>
  <si>
    <t>AI00906</t>
  </si>
  <si>
    <t>Git, Data Visualization, Spark</t>
  </si>
  <si>
    <t>AI00907</t>
  </si>
  <si>
    <t>Scala, Hadoop, Java</t>
  </si>
  <si>
    <t>AI00908</t>
  </si>
  <si>
    <t>Scala, Azure, Kubernetes, Java, Statistics</t>
  </si>
  <si>
    <t>AI00909</t>
  </si>
  <si>
    <t>Mathematics, Git, Data Visualization, Scala</t>
  </si>
  <si>
    <t>AI00910</t>
  </si>
  <si>
    <t>Statistics, Java, NLP, Git</t>
  </si>
  <si>
    <t>AI00911</t>
  </si>
  <si>
    <t>Computer Vision, GCP, Statistics, Azure, TensorFreelanceow</t>
  </si>
  <si>
    <t>AI00912</t>
  </si>
  <si>
    <t>Data Visualization, Scala, PyTorch</t>
  </si>
  <si>
    <t>AI00913</t>
  </si>
  <si>
    <t>Scala, TensorFreelanceow, Linux</t>
  </si>
  <si>
    <t>AI00914</t>
  </si>
  <si>
    <t>Kubernetes, Scala, Hadoop, Java, NLP</t>
  </si>
  <si>
    <t>AI00915</t>
  </si>
  <si>
    <t>AI00916</t>
  </si>
  <si>
    <t>Linux, PyTorch, SQL</t>
  </si>
  <si>
    <t>AI00917</t>
  </si>
  <si>
    <t>MLOps, PyTorch, Tableau, SQL</t>
  </si>
  <si>
    <t>AI00918</t>
  </si>
  <si>
    <t>Kubernetes, Scala, AWS</t>
  </si>
  <si>
    <t>AI00919</t>
  </si>
  <si>
    <t>Git, SQL, Kubernetes, Mathematics, PyTorch</t>
  </si>
  <si>
    <t>AI00920</t>
  </si>
  <si>
    <t>GCP, Git, MLOps, Mathematics, Scala</t>
  </si>
  <si>
    <t>AI00921</t>
  </si>
  <si>
    <t>Hadoop, Azure, Java, Linux, Deep Learning</t>
  </si>
  <si>
    <t>AI00922</t>
  </si>
  <si>
    <t>Python, Git, TensorFreelanceow, Deep Learning</t>
  </si>
  <si>
    <t>AI00923</t>
  </si>
  <si>
    <t>Python, PyTorch, Git, Linux</t>
  </si>
  <si>
    <t>AI00924</t>
  </si>
  <si>
    <t>Git, SQL, Spark</t>
  </si>
  <si>
    <t>AI00925</t>
  </si>
  <si>
    <t>Spark, Data Visualization, PyTorch</t>
  </si>
  <si>
    <t>AI00926</t>
  </si>
  <si>
    <t>R, TensorFreelanceow, GCP, Linux, Statistics</t>
  </si>
  <si>
    <t>AI00927</t>
  </si>
  <si>
    <t>Python, TensorFreelanceow, Java, Tableau</t>
  </si>
  <si>
    <t>AI00928</t>
  </si>
  <si>
    <t>Azure, Java, Spark, Linux, R</t>
  </si>
  <si>
    <t>AI00929</t>
  </si>
  <si>
    <t>Docker, Scala, Azure, Mathematics, MLOps</t>
  </si>
  <si>
    <t>AI00930</t>
  </si>
  <si>
    <t>Data Visualization, MLOps, Hadoop, Docker</t>
  </si>
  <si>
    <t>AI00931</t>
  </si>
  <si>
    <t>Java, Statistics, GCP, Kubernetes, NLP</t>
  </si>
  <si>
    <t>AI00932</t>
  </si>
  <si>
    <t>Python, GCP, TensorFreelanceow, Mathematics</t>
  </si>
  <si>
    <t>AI00933</t>
  </si>
  <si>
    <t>Spark, GCP, Data Visualization</t>
  </si>
  <si>
    <t>AI00934</t>
  </si>
  <si>
    <t>PyTorch, Spark, Azure, Kubernetes, Java</t>
  </si>
  <si>
    <t>AI00935</t>
  </si>
  <si>
    <t>Python, Hadoop, TensorFreelanceow, Computer Vision</t>
  </si>
  <si>
    <t>AI00936</t>
  </si>
  <si>
    <t>Java, Scala, Docker</t>
  </si>
  <si>
    <t>AI00937</t>
  </si>
  <si>
    <t>Kubernetes, Git, PyTorch</t>
  </si>
  <si>
    <t>AI00938</t>
  </si>
  <si>
    <t>Hadoop, Spark, MLOps, GCP, R</t>
  </si>
  <si>
    <t>AI00939</t>
  </si>
  <si>
    <t>TensorFreelanceow, Azure, NLP</t>
  </si>
  <si>
    <t>AI00940</t>
  </si>
  <si>
    <t>MLOps, Deep Learning, Python, Tableau</t>
  </si>
  <si>
    <t>AI00941</t>
  </si>
  <si>
    <t>Deep Learning, Python, Azure, TensorFreelanceow</t>
  </si>
  <si>
    <t>AI00942</t>
  </si>
  <si>
    <t>AWS, Kubernetes, MLOps</t>
  </si>
  <si>
    <t>AI00943</t>
  </si>
  <si>
    <t>TensorFreelanceow, Docker, Python, Hadoop</t>
  </si>
  <si>
    <t>AI00944</t>
  </si>
  <si>
    <t>R, Data Visualization, Java</t>
  </si>
  <si>
    <t>AI00945</t>
  </si>
  <si>
    <t>Kubernetes, Java, SQL, NLP</t>
  </si>
  <si>
    <t>AI00946</t>
  </si>
  <si>
    <t>PyTorch, Data Visualization, Azure</t>
  </si>
  <si>
    <t>AI00947</t>
  </si>
  <si>
    <t>SQL, GCP, Spark, Azure, Linux</t>
  </si>
  <si>
    <t>AI00948</t>
  </si>
  <si>
    <t>MLOps, Data Visualization, Scala, Python, AWS</t>
  </si>
  <si>
    <t>AI00949</t>
  </si>
  <si>
    <t>Data Visualization, Java, Hadoop</t>
  </si>
  <si>
    <t>AI00950</t>
  </si>
  <si>
    <t>PyTorch, Data Visualization, Azure, Computer Vision</t>
  </si>
  <si>
    <t>AI00951</t>
  </si>
  <si>
    <t>MLOps, TensorFreelanceow, Scala</t>
  </si>
  <si>
    <t>AI00952</t>
  </si>
  <si>
    <t>Statistics, Spark, GCP</t>
  </si>
  <si>
    <t>AI00953</t>
  </si>
  <si>
    <t>SQL, PyTorch, Computer Vision</t>
  </si>
  <si>
    <t>AI00954</t>
  </si>
  <si>
    <t>Python, Scala, Data Visualization</t>
  </si>
  <si>
    <t>AI00955</t>
  </si>
  <si>
    <t>Data Visualization, Kubernetes, Scala, NLP</t>
  </si>
  <si>
    <t>AI00956</t>
  </si>
  <si>
    <t>Python, TensorFreelanceow, GCP, Computer Vision, Java</t>
  </si>
  <si>
    <t>AI00957</t>
  </si>
  <si>
    <t>Computer Vision, Docker, TensorFreelanceow</t>
  </si>
  <si>
    <t>AI00958</t>
  </si>
  <si>
    <t>Python, NLP, TensorFreelanceow</t>
  </si>
  <si>
    <t>AI00959</t>
  </si>
  <si>
    <t>PyTorch, R, Docker</t>
  </si>
  <si>
    <t>AI00960</t>
  </si>
  <si>
    <t>Python, Hadoop, PyTorch, Git, TensorFreelanceow</t>
  </si>
  <si>
    <t>AI00961</t>
  </si>
  <si>
    <t>Python, Hadoop, Kubernetes</t>
  </si>
  <si>
    <t>AI00962</t>
  </si>
  <si>
    <t>Scala, SQL, GCP, Computer Vision, Mathematics</t>
  </si>
  <si>
    <t>AI00963</t>
  </si>
  <si>
    <t>SQL, Docker, PyTorch, GCP, Kubernetes</t>
  </si>
  <si>
    <t>AI00964</t>
  </si>
  <si>
    <t>Spark, R, AWS, GCP, MLOps</t>
  </si>
  <si>
    <t>AI00965</t>
  </si>
  <si>
    <t>Kubernetes, Git, Java, Azure, Tableau</t>
  </si>
  <si>
    <t>AI00966</t>
  </si>
  <si>
    <t>Computer Vision, TensorFreelanceow, Statistics, Python</t>
  </si>
  <si>
    <t>AI00967</t>
  </si>
  <si>
    <t>AWS, SQL, Python</t>
  </si>
  <si>
    <t>AI00968</t>
  </si>
  <si>
    <t>Spark, MLOps, Tableau, Git</t>
  </si>
  <si>
    <t>AI00969</t>
  </si>
  <si>
    <t>Git, Docker, Tableau, PyTorch</t>
  </si>
  <si>
    <t>AI00970</t>
  </si>
  <si>
    <t>Statistics, Linux, Git, Hadoop, Mathematics</t>
  </si>
  <si>
    <t>AI00971</t>
  </si>
  <si>
    <t>Data Visualization, Linux, Docker, Python, GCP</t>
  </si>
  <si>
    <t>AI00972</t>
  </si>
  <si>
    <t>Java, SQL, Tableau, GCP</t>
  </si>
  <si>
    <t>AI00973</t>
  </si>
  <si>
    <t>Kubernetes, Mathematics, Data Visualization, MLOps, Hadoop</t>
  </si>
  <si>
    <t>AI00974</t>
  </si>
  <si>
    <t>AWS, NLP, Kubernetes</t>
  </si>
  <si>
    <t>AI00975</t>
  </si>
  <si>
    <t>PyTorch, R, TensorFreelanceow, AWS, Statistics</t>
  </si>
  <si>
    <t>AI00976</t>
  </si>
  <si>
    <t>TensorFreelanceow, PyTorch, SQL, AWS</t>
  </si>
  <si>
    <t>AI00977</t>
  </si>
  <si>
    <t>MLOps, Computer Vision, Data Visualization, Java</t>
  </si>
  <si>
    <t>AI00978</t>
  </si>
  <si>
    <t>Docker, Hadoop, Kubernetes, AWS</t>
  </si>
  <si>
    <t>AI00979</t>
  </si>
  <si>
    <t>Azure, Docker, Scala</t>
  </si>
  <si>
    <t>AI00980</t>
  </si>
  <si>
    <t>Scala, Hadoop, Linux, GCP</t>
  </si>
  <si>
    <t>AI00981</t>
  </si>
  <si>
    <t>TensorFreelanceow, Tableau, Git, Scala</t>
  </si>
  <si>
    <t>AI00982</t>
  </si>
  <si>
    <t>Scala, Azure, Git, Python, R</t>
  </si>
  <si>
    <t>AI00983</t>
  </si>
  <si>
    <t>GCP, Hadoop, Python, Tableau, Mathematics</t>
  </si>
  <si>
    <t>AI00984</t>
  </si>
  <si>
    <t>SQL, Linux, Data Visualization, NLP</t>
  </si>
  <si>
    <t>AI00985</t>
  </si>
  <si>
    <t>SQL, Scala, Kubernetes</t>
  </si>
  <si>
    <t>AI00986</t>
  </si>
  <si>
    <t>Scala, Java, Git, Azure, R</t>
  </si>
  <si>
    <t>AI00987</t>
  </si>
  <si>
    <t>TensorFreelanceow, PyTorch, AWS</t>
  </si>
  <si>
    <t>AI00988</t>
  </si>
  <si>
    <t>AI00989</t>
  </si>
  <si>
    <t>Python, TensorFreelanceow, Hadoop, PyTorch</t>
  </si>
  <si>
    <t>AI00990</t>
  </si>
  <si>
    <t>Data Visualization, Python, R, Azure</t>
  </si>
  <si>
    <t>AI00991</t>
  </si>
  <si>
    <t>TensorFreelanceow, PyTorch, MLOps, Computer Vision</t>
  </si>
  <si>
    <t>AI00992</t>
  </si>
  <si>
    <t>Python, Git, MLOps, NLP, Spark</t>
  </si>
  <si>
    <t>AI00993</t>
  </si>
  <si>
    <t>TensorFreelanceow, Data Visualization, R</t>
  </si>
  <si>
    <t>AI00994</t>
  </si>
  <si>
    <t>Computer Vision, Hadoop, Statistics, Deep Learning</t>
  </si>
  <si>
    <t>AI00995</t>
  </si>
  <si>
    <t>Data Visualization, Spark, Kubernetes</t>
  </si>
  <si>
    <t>AI00996</t>
  </si>
  <si>
    <t>Java, Linux, MLOps, Tableau</t>
  </si>
  <si>
    <t>AI00997</t>
  </si>
  <si>
    <t>Azure, PyTorch, GCP, Deep Learning, Kubernetes</t>
  </si>
  <si>
    <t>AI00998</t>
  </si>
  <si>
    <t>AWS, R, PyTorch</t>
  </si>
  <si>
    <t>AI00999</t>
  </si>
  <si>
    <t>Azure, Hadoop, Git</t>
  </si>
  <si>
    <t>AI01000</t>
  </si>
  <si>
    <t>Git, R, Python, Azure, Tableau</t>
  </si>
  <si>
    <t>AI01001</t>
  </si>
  <si>
    <t>GCP, Git, Data Visualization, PyTorch</t>
  </si>
  <si>
    <t>AI01002</t>
  </si>
  <si>
    <t>Python, GCP, Kubernetes, Deep Learning</t>
  </si>
  <si>
    <t>AI01003</t>
  </si>
  <si>
    <t>Kubernetes, Python, Scala, Computer Vision</t>
  </si>
  <si>
    <t>AI01004</t>
  </si>
  <si>
    <t>GCP, AWS, Hadoop, Statistics, Docker</t>
  </si>
  <si>
    <t>AI01005</t>
  </si>
  <si>
    <t>Computer Vision, Linux, Tableau, NLP</t>
  </si>
  <si>
    <t>AI01006</t>
  </si>
  <si>
    <t>Hadoop, Python, SQL, Azure, Kubernetes</t>
  </si>
  <si>
    <t>AI01007</t>
  </si>
  <si>
    <t>SQL, Python, GCP, Computer Vision</t>
  </si>
  <si>
    <t>AI01008</t>
  </si>
  <si>
    <t>Mathematics, SQL, Computer Vision</t>
  </si>
  <si>
    <t>AI01009</t>
  </si>
  <si>
    <t>NLP, Azure, Data Visualization, Kubernetes</t>
  </si>
  <si>
    <t>AI01010</t>
  </si>
  <si>
    <t>PyTorch, Git, Mathematics, SQL</t>
  </si>
  <si>
    <t>AI01011</t>
  </si>
  <si>
    <t>R, Tableau, Kubernetes</t>
  </si>
  <si>
    <t>AI01012</t>
  </si>
  <si>
    <t>SQL, R, Docker, Data Visualization</t>
  </si>
  <si>
    <t>AI01013</t>
  </si>
  <si>
    <t>AWS, PyTorch, MLOps, Deep Learning</t>
  </si>
  <si>
    <t>AI01014</t>
  </si>
  <si>
    <t>Mathematics, Python, TensorFreelanceow, Scala</t>
  </si>
  <si>
    <t>AI01015</t>
  </si>
  <si>
    <t>R, Hadoop, Python, Computer Vision</t>
  </si>
  <si>
    <t>AI01016</t>
  </si>
  <si>
    <t>Tableau, Spark, Python</t>
  </si>
  <si>
    <t>AI01017</t>
  </si>
  <si>
    <t>GCP, Python, Data Visualization, MLOps, TensorFreelanceow</t>
  </si>
  <si>
    <t>AI01018</t>
  </si>
  <si>
    <t>Python, TensorFreelanceow, Kubernetes</t>
  </si>
  <si>
    <t>AI01019</t>
  </si>
  <si>
    <t>Kubernetes, Scala, Mathematics, SQL</t>
  </si>
  <si>
    <t>AI01020</t>
  </si>
  <si>
    <t>Python, TensorFreelanceow, GCP, PyTorch</t>
  </si>
  <si>
    <t>AI01021</t>
  </si>
  <si>
    <t>R, Linux, Scala</t>
  </si>
  <si>
    <t>AI01022</t>
  </si>
  <si>
    <t>R, Deep Learning, TensorFreelanceow</t>
  </si>
  <si>
    <t>AI01023</t>
  </si>
  <si>
    <t>Git, Python, SQL</t>
  </si>
  <si>
    <t>AI01024</t>
  </si>
  <si>
    <t>AWS, Hadoop, NLP, Computer Vision, Statistics</t>
  </si>
  <si>
    <t>AI01025</t>
  </si>
  <si>
    <t>Scala, NLP, SQL, Linux, Docker</t>
  </si>
  <si>
    <t>AI01026</t>
  </si>
  <si>
    <t>TensorFreelanceow, Java, R</t>
  </si>
  <si>
    <t>AI01027</t>
  </si>
  <si>
    <t>MLOps, Java, Azure, Mathematics, PyTorch</t>
  </si>
  <si>
    <t>AI01028</t>
  </si>
  <si>
    <t>R, Docker, MLOps</t>
  </si>
  <si>
    <t>AI01029</t>
  </si>
  <si>
    <t>Azure, TensorFreelanceow, Data Visualization, NLP</t>
  </si>
  <si>
    <t>AI01030</t>
  </si>
  <si>
    <t>GCP, Scala, Hadoop</t>
  </si>
  <si>
    <t>AI01031</t>
  </si>
  <si>
    <t>Python, Git, Tableau, R</t>
  </si>
  <si>
    <t>AI01032</t>
  </si>
  <si>
    <t>Java, Computer Vision, GCP</t>
  </si>
  <si>
    <t>AI01033</t>
  </si>
  <si>
    <t>Java, GCP, Linux, Spark, Python</t>
  </si>
  <si>
    <t>AI01034</t>
  </si>
  <si>
    <t>Data Visualization, Computer Vision, Scala</t>
  </si>
  <si>
    <t>AI01035</t>
  </si>
  <si>
    <t>Linux, Statistics, Computer Vision</t>
  </si>
  <si>
    <t>AI01036</t>
  </si>
  <si>
    <t>NLP, Java, SQL, Spark, Mathematics</t>
  </si>
  <si>
    <t>AI01037</t>
  </si>
  <si>
    <t>Tableau, Azure, R, NLP</t>
  </si>
  <si>
    <t>AI01038</t>
  </si>
  <si>
    <t>Azure, Spark, Scala, SQL, Deep Learning</t>
  </si>
  <si>
    <t>AI01039</t>
  </si>
  <si>
    <t>GCP, Hadoop, Azure, Scala</t>
  </si>
  <si>
    <t>AI01040</t>
  </si>
  <si>
    <t>Scala, Tableau, Docker, SQL, Mathematics</t>
  </si>
  <si>
    <t>AI01041</t>
  </si>
  <si>
    <t>Git, Python, Java</t>
  </si>
  <si>
    <t>AI01042</t>
  </si>
  <si>
    <t>GCP, Docker, R, Git</t>
  </si>
  <si>
    <t>AI01043</t>
  </si>
  <si>
    <t>GCP, NLP, Deep Learning, Docker, R</t>
  </si>
  <si>
    <t>AI01044</t>
  </si>
  <si>
    <t>TensorFreelanceow, Kubernetes, AWS, Linux, Docker</t>
  </si>
  <si>
    <t>AI01045</t>
  </si>
  <si>
    <t>Kubernetes, Linux, Scala</t>
  </si>
  <si>
    <t>AI01046</t>
  </si>
  <si>
    <t>Java, Tableau, MLOps</t>
  </si>
  <si>
    <t>AI01047</t>
  </si>
  <si>
    <t>Mathematics, SQL, Hadoop, Spark, Deep Learning</t>
  </si>
  <si>
    <t>AI01048</t>
  </si>
  <si>
    <t>Azure, Scala, R, Tableau</t>
  </si>
  <si>
    <t>AI01049</t>
  </si>
  <si>
    <t>Linux, Mathematics, SQL</t>
  </si>
  <si>
    <t>AI01050</t>
  </si>
  <si>
    <t>PyTorch, AWS, Azure, Kubernetes, MLOps</t>
  </si>
  <si>
    <t>AI01051</t>
  </si>
  <si>
    <t>Java, SQL, Linux</t>
  </si>
  <si>
    <t>AI01052</t>
  </si>
  <si>
    <t>Tableau, Spark, Scala, NLP</t>
  </si>
  <si>
    <t>AI01053</t>
  </si>
  <si>
    <t>Azure, AWS, TensorFreelanceow, Hadoop</t>
  </si>
  <si>
    <t>AI01054</t>
  </si>
  <si>
    <t>Java, Linux, Kubernetes, Azure</t>
  </si>
  <si>
    <t>AI01055</t>
  </si>
  <si>
    <t>AI01056</t>
  </si>
  <si>
    <t>PyTorch, TensorFreelanceow, Statistics, Hadoop, Python</t>
  </si>
  <si>
    <t>AI01057</t>
  </si>
  <si>
    <t>Kubernetes, Docker, Mathematics, Spark</t>
  </si>
  <si>
    <t>AI01058</t>
  </si>
  <si>
    <t>Git, R, Python, Scala</t>
  </si>
  <si>
    <t>AI01059</t>
  </si>
  <si>
    <t>Git, Java, Tableau, Linux, Deep Learning</t>
  </si>
  <si>
    <t>AI01060</t>
  </si>
  <si>
    <t>MLOps, Hadoop, Linux, Scala</t>
  </si>
  <si>
    <t>AI01061</t>
  </si>
  <si>
    <t>Python, Spark, Mathematics, SQL</t>
  </si>
  <si>
    <t>AI01062</t>
  </si>
  <si>
    <t>Hadoop, SQL, Data Visualization, Deep Learning</t>
  </si>
  <si>
    <t>AI01063</t>
  </si>
  <si>
    <t>Data Visualization, Python, AWS</t>
  </si>
  <si>
    <t>AI01064</t>
  </si>
  <si>
    <t>Mathematics, Hadoop, MLOps, Linux</t>
  </si>
  <si>
    <t>AI01065</t>
  </si>
  <si>
    <t>Mathematics, Computer Vision, Python</t>
  </si>
  <si>
    <t>AI01066</t>
  </si>
  <si>
    <t>Azure, Python, Deep Learning, Spark</t>
  </si>
  <si>
    <t>AI01067</t>
  </si>
  <si>
    <t>Statistics, R, Computer Vision</t>
  </si>
  <si>
    <t>AI01068</t>
  </si>
  <si>
    <t>AWS, Mathematics, NLP</t>
  </si>
  <si>
    <t>AI01069</t>
  </si>
  <si>
    <t>NLP, Hadoop, Python, Data Visualization, R</t>
  </si>
  <si>
    <t>AI01070</t>
  </si>
  <si>
    <t>AWS, TensorFreelanceow, Data Visualization, Deep Learning</t>
  </si>
  <si>
    <t>AI01071</t>
  </si>
  <si>
    <t>Azure, Deep Learning, Python, Git, Docker</t>
  </si>
  <si>
    <t>AI01072</t>
  </si>
  <si>
    <t>Spark, Hadoop, Git, Python, R</t>
  </si>
  <si>
    <t>AI01073</t>
  </si>
  <si>
    <t>Hadoop, Data Visualization, Python</t>
  </si>
  <si>
    <t>AI01074</t>
  </si>
  <si>
    <t>MLOps, Python, Hadoop, Kubernetes, Deep Learning</t>
  </si>
  <si>
    <t>AI01075</t>
  </si>
  <si>
    <t>Java, AWS, R, Computer Vision, Git</t>
  </si>
  <si>
    <t>AI01076</t>
  </si>
  <si>
    <t>Data Visualization, MLOps, AWS</t>
  </si>
  <si>
    <t>AI01077</t>
  </si>
  <si>
    <t>SQL, Kubernetes, MLOps, Scala, Linux</t>
  </si>
  <si>
    <t>AI01078</t>
  </si>
  <si>
    <t>Python, Scala, Linux, GCP, Deep Learning</t>
  </si>
  <si>
    <t>AI01079</t>
  </si>
  <si>
    <t>GCP, SQL, Tableau, Spark, Mathematics</t>
  </si>
  <si>
    <t>AI01080</t>
  </si>
  <si>
    <t>R, PyTorch, Tableau, Deep Learning, GCP</t>
  </si>
  <si>
    <t>AI01081</t>
  </si>
  <si>
    <t>Azure, Linux, Data Visualization</t>
  </si>
  <si>
    <t>AI01082</t>
  </si>
  <si>
    <t>AWS, Docker, Kubernetes, Deep Learning, Tableau</t>
  </si>
  <si>
    <t>AI01083</t>
  </si>
  <si>
    <t>R, SQL, AWS</t>
  </si>
  <si>
    <t>AI01084</t>
  </si>
  <si>
    <t>Python, TensorFreelanceow, Tableau</t>
  </si>
  <si>
    <t>AI01085</t>
  </si>
  <si>
    <t>AWS, Spark, NLP, Azure</t>
  </si>
  <si>
    <t>AI01086</t>
  </si>
  <si>
    <t>Azure, MLOps, Hadoop</t>
  </si>
  <si>
    <t>AI01087</t>
  </si>
  <si>
    <t>Kubernetes, Spark, Azure, PyTorch</t>
  </si>
  <si>
    <t>AI01088</t>
  </si>
  <si>
    <t>Tableau, Java, Python, Azure, R</t>
  </si>
  <si>
    <t>AI01089</t>
  </si>
  <si>
    <t>Tableau, PyTorch, Scala, Azure</t>
  </si>
  <si>
    <t>AI01090</t>
  </si>
  <si>
    <t>Kubernetes, Spark, Scala</t>
  </si>
  <si>
    <t>AI01091</t>
  </si>
  <si>
    <t>Statistics, Git, Docker</t>
  </si>
  <si>
    <t>AI01092</t>
  </si>
  <si>
    <t>Java, Linux, Python, Hadoop, Azure</t>
  </si>
  <si>
    <t>AI01093</t>
  </si>
  <si>
    <t>Computer Vision, Java, MLOps, AWS</t>
  </si>
  <si>
    <t>AI01094</t>
  </si>
  <si>
    <t>Docker, Data Visualization, Tableau, TensorFreelanceow, AWS</t>
  </si>
  <si>
    <t>AI01095</t>
  </si>
  <si>
    <t>AWS, TensorFreelanceow, SQL, Computer Vision</t>
  </si>
  <si>
    <t>AI01096</t>
  </si>
  <si>
    <t>Mathematics, SQL, Data Visualization, MLOps</t>
  </si>
  <si>
    <t>AI01097</t>
  </si>
  <si>
    <t>Java, SQL, Spark</t>
  </si>
  <si>
    <t>AI01098</t>
  </si>
  <si>
    <t>AWS, PyTorch, Python, Spark</t>
  </si>
  <si>
    <t>AI01099</t>
  </si>
  <si>
    <t>Scala, Spark, TensorFreelanceow</t>
  </si>
  <si>
    <t>AI01100</t>
  </si>
  <si>
    <t>R, Java, Linux, GCP</t>
  </si>
  <si>
    <t>AI01101</t>
  </si>
  <si>
    <t>Spark, Azure, Python</t>
  </si>
  <si>
    <t>AI01102</t>
  </si>
  <si>
    <t>Deep Learning, Python, Java, GCP, TensorFreelanceow</t>
  </si>
  <si>
    <t>AI01103</t>
  </si>
  <si>
    <t>Mathematics, AWS, Data Visualization, Computer Vision</t>
  </si>
  <si>
    <t>AI01104</t>
  </si>
  <si>
    <t>SQL, Data Visualization, R, Spark, GCP</t>
  </si>
  <si>
    <t>AI01105</t>
  </si>
  <si>
    <t>MLOps, Scala, AWS</t>
  </si>
  <si>
    <t>AI01106</t>
  </si>
  <si>
    <t>Hadoop, R, Python, Git</t>
  </si>
  <si>
    <t>AI01107</t>
  </si>
  <si>
    <t>AWS, Linux, Azure</t>
  </si>
  <si>
    <t>AI01108</t>
  </si>
  <si>
    <t>SQL, NLP, Tableau</t>
  </si>
  <si>
    <t>AI01109</t>
  </si>
  <si>
    <t>Scala, Docker, MLOps</t>
  </si>
  <si>
    <t>AI01110</t>
  </si>
  <si>
    <t>SQL, Java, Computer Vision</t>
  </si>
  <si>
    <t>AI01111</t>
  </si>
  <si>
    <t>Data Visualization, TensorFreelanceow, Python, MLOps, Deep Learning</t>
  </si>
  <si>
    <t>AI01112</t>
  </si>
  <si>
    <t>AI01113</t>
  </si>
  <si>
    <t>Spark, Java, R, TensorFreelanceow, SQL</t>
  </si>
  <si>
    <t>AI01114</t>
  </si>
  <si>
    <t>Statistics, Spark, PyTorch</t>
  </si>
  <si>
    <t>AI01115</t>
  </si>
  <si>
    <t>NLP, Scala, Java</t>
  </si>
  <si>
    <t>AI01116</t>
  </si>
  <si>
    <t>SQL, Docker, AWS</t>
  </si>
  <si>
    <t>AI01117</t>
  </si>
  <si>
    <t>NLP, R, Azure, SQL, Java</t>
  </si>
  <si>
    <t>AI01118</t>
  </si>
  <si>
    <t>TensorFreelanceow, Azure, Python, Tableau</t>
  </si>
  <si>
    <t>AI01119</t>
  </si>
  <si>
    <t>Scala, Spark, Computer Vision, Python, Tableau</t>
  </si>
  <si>
    <t>AI01120</t>
  </si>
  <si>
    <t>TensorFreelanceow, Python, Kubernetes, MLOps, AWS</t>
  </si>
  <si>
    <t>AI01121</t>
  </si>
  <si>
    <t>Python, Deep Learning, R</t>
  </si>
  <si>
    <t>AI01122</t>
  </si>
  <si>
    <t>MLOps, Java, Python, Kubernetes, Computer Vision</t>
  </si>
  <si>
    <t>AI01123</t>
  </si>
  <si>
    <t>NLP, Data Visualization, AWS, Python, TensorFreelanceow</t>
  </si>
  <si>
    <t>AI01124</t>
  </si>
  <si>
    <t>Tableau, Python, TensorFreelanceow, Computer Vision, GCP</t>
  </si>
  <si>
    <t>AI01125</t>
  </si>
  <si>
    <t>Kubernetes, SQL, GCP</t>
  </si>
  <si>
    <t>AI01126</t>
  </si>
  <si>
    <t>Python, GCP, TensorFreelanceow, Computer Vision, Hadoop</t>
  </si>
  <si>
    <t>AI01127</t>
  </si>
  <si>
    <t>Computer Vision, PyTorch, Data Visualization</t>
  </si>
  <si>
    <t>AI01128</t>
  </si>
  <si>
    <t>GCP, R, Computer Vision, Linux, SQL</t>
  </si>
  <si>
    <t>AI01129</t>
  </si>
  <si>
    <t>Data Visualization, Kubernetes, MLOps, TensorFreelanceow</t>
  </si>
  <si>
    <t>AI01130</t>
  </si>
  <si>
    <t>Spark, PyTorch, Hadoop</t>
  </si>
  <si>
    <t>AI01131</t>
  </si>
  <si>
    <t>SQL, Git, Python</t>
  </si>
  <si>
    <t>AI01132</t>
  </si>
  <si>
    <t>PyTorch, R, Java, SQL</t>
  </si>
  <si>
    <t>AI01133</t>
  </si>
  <si>
    <t>GCP, Spark, AWS, Python, Mathematics</t>
  </si>
  <si>
    <t>AI01134</t>
  </si>
  <si>
    <t>Kubernetes, Data Visualization, Java, Scala, MLOps</t>
  </si>
  <si>
    <t>AI01135</t>
  </si>
  <si>
    <t>Linux, AWS, Deep Learning, Computer Vision</t>
  </si>
  <si>
    <t>AI01136</t>
  </si>
  <si>
    <t>Kubernetes, Statistics, Scala, Deep Learning</t>
  </si>
  <si>
    <t>AI01137</t>
  </si>
  <si>
    <t>Azure, PyTorch, Data Visualization, Computer Vision, Mathematics</t>
  </si>
  <si>
    <t>AI01138</t>
  </si>
  <si>
    <t>PyTorch, Git, Python</t>
  </si>
  <si>
    <t>AI01139</t>
  </si>
  <si>
    <t>NLP, Python, GCP, Mathematics</t>
  </si>
  <si>
    <t>AI01140</t>
  </si>
  <si>
    <t>PyTorch, TensorFreelanceow, GCP, NLP</t>
  </si>
  <si>
    <t>AI01141</t>
  </si>
  <si>
    <t>SQL, GCP, Git, Data Visualization</t>
  </si>
  <si>
    <t>AI01142</t>
  </si>
  <si>
    <t>Python, TensorFreelanceow, SQL, Kubernetes, AWS</t>
  </si>
  <si>
    <t>AI01143</t>
  </si>
  <si>
    <t>Python, Git, GCP, NLP, Hadoop</t>
  </si>
  <si>
    <t>AI01144</t>
  </si>
  <si>
    <t>Data Visualization, PyTorch, Git, Computer Vision</t>
  </si>
  <si>
    <t>AI01145</t>
  </si>
  <si>
    <t>Statistics, R, Tableau, Hadoop</t>
  </si>
  <si>
    <t>AI01146</t>
  </si>
  <si>
    <t>SQL, R, Hadoop, Docker</t>
  </si>
  <si>
    <t>AI01147</t>
  </si>
  <si>
    <t>Hadoop, SQL, Linux</t>
  </si>
  <si>
    <t>AI01148</t>
  </si>
  <si>
    <t>Spark, Linux, Hadoop</t>
  </si>
  <si>
    <t>AI01149</t>
  </si>
  <si>
    <t>SQL, Hadoop, Tableau</t>
  </si>
  <si>
    <t>AI01150</t>
  </si>
  <si>
    <t>Python, Spark, Data Visualization, NLP</t>
  </si>
  <si>
    <t>AI01151</t>
  </si>
  <si>
    <t>Hadoop, SQL, GCP, Scala, Computer Vision</t>
  </si>
  <si>
    <t>AI01152</t>
  </si>
  <si>
    <t>Tableau, GCP, Mathematics</t>
  </si>
  <si>
    <t>AI01153</t>
  </si>
  <si>
    <t>Python, Linux, TensorFreelanceow, AWS</t>
  </si>
  <si>
    <t>AI01154</t>
  </si>
  <si>
    <t>Linux, Python, MLOps, Spark, Mathematics</t>
  </si>
  <si>
    <t>AI01155</t>
  </si>
  <si>
    <t>SQL, Data Visualization, Scala</t>
  </si>
  <si>
    <t>AI01156</t>
  </si>
  <si>
    <t>TensorFreelanceow, Python, GCP, R</t>
  </si>
  <si>
    <t>AI01157</t>
  </si>
  <si>
    <t>Statistics, PyTorch, TensorFreelanceow, Computer Vision, Deep Learning</t>
  </si>
  <si>
    <t>AI01158</t>
  </si>
  <si>
    <t>Scala, Java, Computer Vision, AWS</t>
  </si>
  <si>
    <t>AI01159</t>
  </si>
  <si>
    <t>Java, TensorFreelanceow, Data Visualization</t>
  </si>
  <si>
    <t>AI01160</t>
  </si>
  <si>
    <t>Python, TensorFreelanceow, Linux, Statistics</t>
  </si>
  <si>
    <t>AI01161</t>
  </si>
  <si>
    <t>TensorFreelanceow, Python, PyTorch, AWS, R</t>
  </si>
  <si>
    <t>AI01162</t>
  </si>
  <si>
    <t>Kubernetes, SQL, Data Visualization</t>
  </si>
  <si>
    <t>AI01163</t>
  </si>
  <si>
    <t>Linux, Data Visualization, MLOps, Git</t>
  </si>
  <si>
    <t>AI01164</t>
  </si>
  <si>
    <t>Scala, Python, Tableau, Computer Vision</t>
  </si>
  <si>
    <t>AI01165</t>
  </si>
  <si>
    <t>Python, Tableau, Java, AWS, Statistics</t>
  </si>
  <si>
    <t>AI01166</t>
  </si>
  <si>
    <t>Spark, Linux, Kubernetes, Hadoop, Python</t>
  </si>
  <si>
    <t>AI01167</t>
  </si>
  <si>
    <t>GCP, Statistics, MLOps, Python, AWS</t>
  </si>
  <si>
    <t>AI01168</t>
  </si>
  <si>
    <t>AWS, MLOps, NLP</t>
  </si>
  <si>
    <t>AI01169</t>
  </si>
  <si>
    <t>Hadoop, Python, SQL</t>
  </si>
  <si>
    <t>AI01170</t>
  </si>
  <si>
    <t>Tableau, Deep Learning, Kubernetes, AWS</t>
  </si>
  <si>
    <t>AI01171</t>
  </si>
  <si>
    <t>Python, MLOps, Linux</t>
  </si>
  <si>
    <t>AI01172</t>
  </si>
  <si>
    <t>Scala, Spark, MLOps, Mathematics, Linux</t>
  </si>
  <si>
    <t>AI01173</t>
  </si>
  <si>
    <t>SQL, TensorFreelanceow, MLOps</t>
  </si>
  <si>
    <t>AI01174</t>
  </si>
  <si>
    <t>Scala, Python, TensorFreelanceow, Computer Vision</t>
  </si>
  <si>
    <t>AI01175</t>
  </si>
  <si>
    <t>SQL, TensorFreelanceow, GCP, Linux, R</t>
  </si>
  <si>
    <t>AI01176</t>
  </si>
  <si>
    <t>TensorFreelanceow, PyTorch, Kubernetes</t>
  </si>
  <si>
    <t>AI01177</t>
  </si>
  <si>
    <t>Java, SQL, Spark, TensorFreelanceow</t>
  </si>
  <si>
    <t>AI01178</t>
  </si>
  <si>
    <t>Scala, Statistics, SQL</t>
  </si>
  <si>
    <t>AI01179</t>
  </si>
  <si>
    <t>Tableau, AWS, Hadoop, Kubernetes, SQL</t>
  </si>
  <si>
    <t>AI01180</t>
  </si>
  <si>
    <t>Linux, GCP, AWS</t>
  </si>
  <si>
    <t>AI01181</t>
  </si>
  <si>
    <t>Linux, Data Visualization, Git, Scala</t>
  </si>
  <si>
    <t>AI01182</t>
  </si>
  <si>
    <t>TensorFreelanceow, NLP, Hadoop, Kubernetes, Python</t>
  </si>
  <si>
    <t>AI01183</t>
  </si>
  <si>
    <t>SQL, Linux, Git, Tableau</t>
  </si>
  <si>
    <t>AI01184</t>
  </si>
  <si>
    <t>Computer Vision, Java, Data Visualization</t>
  </si>
  <si>
    <t>AI01185</t>
  </si>
  <si>
    <t>MLOps, Tableau, Python, Docker</t>
  </si>
  <si>
    <t>AI01186</t>
  </si>
  <si>
    <t>Statistics, Mathematics, Tableau</t>
  </si>
  <si>
    <t>AI01187</t>
  </si>
  <si>
    <t>R, Azure, PyTorch</t>
  </si>
  <si>
    <t>AI01188</t>
  </si>
  <si>
    <t>Python, Java, Data Visualization, Deep Learning</t>
  </si>
  <si>
    <t>AI01189</t>
  </si>
  <si>
    <t>Python, R, Tableau, Data Visualization, AWS</t>
  </si>
  <si>
    <t>AI01190</t>
  </si>
  <si>
    <t>R, MLOps, Computer Vision, Git</t>
  </si>
  <si>
    <t>AI01191</t>
  </si>
  <si>
    <t>Hadoop, Spark, Mathematics</t>
  </si>
  <si>
    <t>AI01192</t>
  </si>
  <si>
    <t>PyTorch, Linux, Scala, Mathematics, GCP</t>
  </si>
  <si>
    <t>AI01193</t>
  </si>
  <si>
    <t>Linux, Spark, TensorFreelanceow, Python</t>
  </si>
  <si>
    <t>AI01194</t>
  </si>
  <si>
    <t>Spark, Kubernetes, TensorFreelanceow</t>
  </si>
  <si>
    <t>AI01195</t>
  </si>
  <si>
    <t>Java, Kubernetes, Azure, GCP</t>
  </si>
  <si>
    <t>AI01196</t>
  </si>
  <si>
    <t>Python, Docker, Data Visualization, MLOps, Deep Learning</t>
  </si>
  <si>
    <t>AI01197</t>
  </si>
  <si>
    <t>Java, Kubernetes, Docker</t>
  </si>
  <si>
    <t>AI01198</t>
  </si>
  <si>
    <t>GCP, Python, Git, Java, Computer Vision</t>
  </si>
  <si>
    <t>AI01199</t>
  </si>
  <si>
    <t>Kubernetes, Spark, MLOps</t>
  </si>
  <si>
    <t>AI01200</t>
  </si>
  <si>
    <t>AI01201</t>
  </si>
  <si>
    <t>Statistics, AWS, Scala, PyTorch</t>
  </si>
  <si>
    <t>AI01202</t>
  </si>
  <si>
    <t>Docker, Kubernetes, Statistics, Spark</t>
  </si>
  <si>
    <t>AI01203</t>
  </si>
  <si>
    <t>Azure, SQL, AWS</t>
  </si>
  <si>
    <t>AI01204</t>
  </si>
  <si>
    <t>Java, Python, PyTorch, SQL</t>
  </si>
  <si>
    <t>AI01205</t>
  </si>
  <si>
    <t>AI01206</t>
  </si>
  <si>
    <t>Kubernetes, Git, Mathematics, Hadoop, PyTorch</t>
  </si>
  <si>
    <t>AI01207</t>
  </si>
  <si>
    <t>R, Java, Linux</t>
  </si>
  <si>
    <t>AI01208</t>
  </si>
  <si>
    <t>GCP, Python, TensorFreelanceow, SQL</t>
  </si>
  <si>
    <t>AI01209</t>
  </si>
  <si>
    <t>Python, Git, TensorFreelanceow, Data Visualization, Linux</t>
  </si>
  <si>
    <t>AI01210</t>
  </si>
  <si>
    <t>Deep Learning, Scala, Data Visualization, TensorFreelanceow</t>
  </si>
  <si>
    <t>AI01211</t>
  </si>
  <si>
    <t>Statistics, NLP, Linux</t>
  </si>
  <si>
    <t>AI01212</t>
  </si>
  <si>
    <t>Azure, Kubernetes, Spark, Computer Vision</t>
  </si>
  <si>
    <t>AI01213</t>
  </si>
  <si>
    <t>NLP, Scala, Kubernetes, Python</t>
  </si>
  <si>
    <t>AI01214</t>
  </si>
  <si>
    <t>NLP, Scala, Python, Computer Vision</t>
  </si>
  <si>
    <t>AI01215</t>
  </si>
  <si>
    <t>Tableau, Kubernetes, SQL, Java</t>
  </si>
  <si>
    <t>AI01216</t>
  </si>
  <si>
    <t>R, Azure, Deep Learning, SQL, Java</t>
  </si>
  <si>
    <t>AI01217</t>
  </si>
  <si>
    <t>Java, Git, Data Visualization</t>
  </si>
  <si>
    <t>AI01218</t>
  </si>
  <si>
    <t>PyTorch, Deep Learning, TensorFreelanceow</t>
  </si>
  <si>
    <t>AI01219</t>
  </si>
  <si>
    <t>TensorFreelanceow, R, Spark, Python</t>
  </si>
  <si>
    <t>AI01220</t>
  </si>
  <si>
    <t>MLOps, AWS, SQL, NLP, Statistics</t>
  </si>
  <si>
    <t>AI01221</t>
  </si>
  <si>
    <t>Git, Linux, MLOps, Mathematics</t>
  </si>
  <si>
    <t>AI01222</t>
  </si>
  <si>
    <t>Spark, R, Deep Learning, Java, Git</t>
  </si>
  <si>
    <t>AI01223</t>
  </si>
  <si>
    <t>Python, Git, TensorFreelanceow, GCP, PyTorch</t>
  </si>
  <si>
    <t>AI01224</t>
  </si>
  <si>
    <t>Hadoop, Scala, Statistics, Git</t>
  </si>
  <si>
    <t>AI01225</t>
  </si>
  <si>
    <t>Data Visualization, SQL, Hadoop</t>
  </si>
  <si>
    <t>AI01226</t>
  </si>
  <si>
    <t>AWS, Data Visualization, PyTorch</t>
  </si>
  <si>
    <t>AI01227</t>
  </si>
  <si>
    <t>PyTorch, TensorFreelanceow, Tableau, GCP</t>
  </si>
  <si>
    <t>AI01228</t>
  </si>
  <si>
    <t>Data Visualization, Python, Scala, TensorFreelanceow, Statistics</t>
  </si>
  <si>
    <t>AI01229</t>
  </si>
  <si>
    <t>Python, Java, MLOps, Computer Vision, Deep Learning</t>
  </si>
  <si>
    <t>AI01230</t>
  </si>
  <si>
    <t>AWS, MLOps, Deep Learning, SQL</t>
  </si>
  <si>
    <t>AI01231</t>
  </si>
  <si>
    <t>PyTorch, TensorFreelanceow, Docker, Hadoop</t>
  </si>
  <si>
    <t>AI01232</t>
  </si>
  <si>
    <t>Azure, GCP, Statistics, PyTorch</t>
  </si>
  <si>
    <t>AI01233</t>
  </si>
  <si>
    <t>TensorFreelanceow, Data Visualization, Java, Azure</t>
  </si>
  <si>
    <t>AI01234</t>
  </si>
  <si>
    <t>Deep Learning, Statistics, AWS</t>
  </si>
  <si>
    <t>AI01235</t>
  </si>
  <si>
    <t>Python, TensorFreelanceow, GCP, SQL, Git</t>
  </si>
  <si>
    <t>AI01236</t>
  </si>
  <si>
    <t>Mathematics, TensorFreelanceow, Docker, NLP</t>
  </si>
  <si>
    <t>AI01237</t>
  </si>
  <si>
    <t>Linux, R, Deep Learning</t>
  </si>
  <si>
    <t>AI01238</t>
  </si>
  <si>
    <t>Mathematics, R, Data Visualization</t>
  </si>
  <si>
    <t>AI01239</t>
  </si>
  <si>
    <t>Kubernetes, Python, Data Visualization, TensorFreelanceow, AWS</t>
  </si>
  <si>
    <t>AI01240</t>
  </si>
  <si>
    <t>Git, Azure, PyTorch, Deep Learning</t>
  </si>
  <si>
    <t>AI01241</t>
  </si>
  <si>
    <t>Data Visualization, Java, Linux, AWS</t>
  </si>
  <si>
    <t>AI01242</t>
  </si>
  <si>
    <t>Tableau, Deep Learning, Spark, TensorFreelanceow, Hadoop</t>
  </si>
  <si>
    <t>AI01243</t>
  </si>
  <si>
    <t>Kubernetes, Python, Azure</t>
  </si>
  <si>
    <t>AI01244</t>
  </si>
  <si>
    <t>PyTorch, Linux, Spark</t>
  </si>
  <si>
    <t>AI01245</t>
  </si>
  <si>
    <t>Hadoop, TensorFreelanceow, Python</t>
  </si>
  <si>
    <t>AI01246</t>
  </si>
  <si>
    <t>Scala, Python, Kubernetes</t>
  </si>
  <si>
    <t>AI01247</t>
  </si>
  <si>
    <t>Python, AWS, Statistics, Computer Vision, SQL</t>
  </si>
  <si>
    <t>AI01248</t>
  </si>
  <si>
    <t>Data Visualization, Python, TensorFreelanceow</t>
  </si>
  <si>
    <t>AI01249</t>
  </si>
  <si>
    <t>R, Spark, Mathematics, TensorFreelanceow, Deep Learning</t>
  </si>
  <si>
    <t>AI01250</t>
  </si>
  <si>
    <t>Statistics, NLP, GCP, Python, PyTorch</t>
  </si>
  <si>
    <t>AI01251</t>
  </si>
  <si>
    <t>Git, PyTorch, Statistics</t>
  </si>
  <si>
    <t>AI01252</t>
  </si>
  <si>
    <t>Spark, Hadoop, PyTorch, TensorFreelanceow, NLP</t>
  </si>
  <si>
    <t>AI01253</t>
  </si>
  <si>
    <t>Azure, AWS, Computer Vision, Java</t>
  </si>
  <si>
    <t>AI01254</t>
  </si>
  <si>
    <t>PyTorch, NLP, Hadoop</t>
  </si>
  <si>
    <t>AI01255</t>
  </si>
  <si>
    <t>Python, Computer Vision, TensorFreelanceow</t>
  </si>
  <si>
    <t>AI01256</t>
  </si>
  <si>
    <t>NLP, Kubernetes, Python</t>
  </si>
  <si>
    <t>AI01257</t>
  </si>
  <si>
    <t>Java, SQL, Kubernetes, Computer Vision</t>
  </si>
  <si>
    <t>AI01258</t>
  </si>
  <si>
    <t>SQL, Hadoop, NLP, Deep Learning, GCP</t>
  </si>
  <si>
    <t>AI01259</t>
  </si>
  <si>
    <t>Git, Python, PyTorch, GCP, AWS</t>
  </si>
  <si>
    <t>AI01260</t>
  </si>
  <si>
    <t>Scala, Python, AWS</t>
  </si>
  <si>
    <t>AI01261</t>
  </si>
  <si>
    <t>Azure, Linux, Computer Vision, R, Java</t>
  </si>
  <si>
    <t>AI01262</t>
  </si>
  <si>
    <t>Azure, Hadoop, AWS, Docker</t>
  </si>
  <si>
    <t>AI01263</t>
  </si>
  <si>
    <t>Mathematics, Computer Vision, Linux, Scala, PyTorch</t>
  </si>
  <si>
    <t>AI01264</t>
  </si>
  <si>
    <t>Azure, R, TensorFreelanceow, AWS, Deep Learning</t>
  </si>
  <si>
    <t>AI01265</t>
  </si>
  <si>
    <t>Git, Python, R, MLOps, Statistics</t>
  </si>
  <si>
    <t>AI01266</t>
  </si>
  <si>
    <t>AI01267</t>
  </si>
  <si>
    <t>Python, Docker, Deep Learning, Kubernetes</t>
  </si>
  <si>
    <t>AI01268</t>
  </si>
  <si>
    <t>Spark, TensorFreelanceow, Python</t>
  </si>
  <si>
    <t>AI01269</t>
  </si>
  <si>
    <t>Spark, Statistics, Python</t>
  </si>
  <si>
    <t>AI01270</t>
  </si>
  <si>
    <t>Mathematics, R, NLP, Deep Learning</t>
  </si>
  <si>
    <t>AI01271</t>
  </si>
  <si>
    <t>SQL, Hadoop, Git, AWS</t>
  </si>
  <si>
    <t>AI01272</t>
  </si>
  <si>
    <t>Tableau, Azure, Scala, Computer Vision</t>
  </si>
  <si>
    <t>AI01273</t>
  </si>
  <si>
    <t>AWS, Scala, Hadoop</t>
  </si>
  <si>
    <t>AI01274</t>
  </si>
  <si>
    <t>NLP, Computer Vision, Python, Hadoop, TensorFreelanceow</t>
  </si>
  <si>
    <t>AI01275</t>
  </si>
  <si>
    <t>Tableau, Python, SQL</t>
  </si>
  <si>
    <t>AI01276</t>
  </si>
  <si>
    <t>GCP, R, Docker, SQL</t>
  </si>
  <si>
    <t>AI01277</t>
  </si>
  <si>
    <t>Java, Azure, Spark, Mathematics</t>
  </si>
  <si>
    <t>AI01278</t>
  </si>
  <si>
    <t>Linux, PyTorch, Hadoop</t>
  </si>
  <si>
    <t>AI01279</t>
  </si>
  <si>
    <t>AWS, Docker, Computer Vision, PyTorch, SQL</t>
  </si>
  <si>
    <t>AI01280</t>
  </si>
  <si>
    <t>Statistics, Spark, Data Visualization</t>
  </si>
  <si>
    <t>AI01281</t>
  </si>
  <si>
    <t>PyTorch, NLP, Scala, Linux</t>
  </si>
  <si>
    <t>AI01282</t>
  </si>
  <si>
    <t>Java, Deep Learning, Azure</t>
  </si>
  <si>
    <t>AI01283</t>
  </si>
  <si>
    <t>Docker, R, Linux, SQL</t>
  </si>
  <si>
    <t>AI01284</t>
  </si>
  <si>
    <t>Hadoop, GCP, PyTorch, MLOps, TensorFreelanceow</t>
  </si>
  <si>
    <t>AI01285</t>
  </si>
  <si>
    <t>Tableau, MLOps, Scala, Java, NLP</t>
  </si>
  <si>
    <t>AI01286</t>
  </si>
  <si>
    <t>GCP, Kubernetes, Data Visualization, Deep Learning</t>
  </si>
  <si>
    <t>AI01287</t>
  </si>
  <si>
    <t>R, Spark, NLP, Hadoop</t>
  </si>
  <si>
    <t>AI01288</t>
  </si>
  <si>
    <t>NLP, TensorFreelanceow, PyTorch, Deep Learning, AWS</t>
  </si>
  <si>
    <t>AI01289</t>
  </si>
  <si>
    <t>Scala, Java, Computer Vision, R, Tableau</t>
  </si>
  <si>
    <t>AI01290</t>
  </si>
  <si>
    <t>Java, Scala, Mathematics</t>
  </si>
  <si>
    <t>AI01291</t>
  </si>
  <si>
    <t>PyTorch, SQL, MLOps, Mathematics, GCP</t>
  </si>
  <si>
    <t>AI01292</t>
  </si>
  <si>
    <t>PyTorch, MLOps, Scala, Computer Vision</t>
  </si>
  <si>
    <t>AI01293</t>
  </si>
  <si>
    <t>TensorFreelanceow, Azure, Scala, Statistics</t>
  </si>
  <si>
    <t>AI01294</t>
  </si>
  <si>
    <t>Git, MLOps, Kubernetes, Java, Azure</t>
  </si>
  <si>
    <t>AI01295</t>
  </si>
  <si>
    <t>Python, Tableau, Azure, Statistics</t>
  </si>
  <si>
    <t>AI01296</t>
  </si>
  <si>
    <t>GCP, Linux, Data Visualization</t>
  </si>
  <si>
    <t>AI01297</t>
  </si>
  <si>
    <t>R, Kubernetes, NLP</t>
  </si>
  <si>
    <t>AI01298</t>
  </si>
  <si>
    <t>Kubernetes, Azure, AWS</t>
  </si>
  <si>
    <t>AI01299</t>
  </si>
  <si>
    <t>Data Visualization, Linux, MLOps, R, NLP</t>
  </si>
  <si>
    <t>AI01300</t>
  </si>
  <si>
    <t>Hadoop, Data Visualization, NLP, Python, Docker</t>
  </si>
  <si>
    <t>AI01301</t>
  </si>
  <si>
    <t>SQL, Tableau, Scala, Data Visualization</t>
  </si>
  <si>
    <t>AI01302</t>
  </si>
  <si>
    <t>Scala, Git, TensorFreelanceow, Linux</t>
  </si>
  <si>
    <t>AI01303</t>
  </si>
  <si>
    <t>TensorFreelanceow, Scala, Computer Vision</t>
  </si>
  <si>
    <t>AI01304</t>
  </si>
  <si>
    <t>Azure, Kubernetes, NLP, AWS</t>
  </si>
  <si>
    <t>AI01305</t>
  </si>
  <si>
    <t>Python, Hadoop, NLP</t>
  </si>
  <si>
    <t>AI01306</t>
  </si>
  <si>
    <t>NLP, Scala, Kubernetes</t>
  </si>
  <si>
    <t>AI01307</t>
  </si>
  <si>
    <t>TensorFreelanceow, Scala, PyTorch, GCP, Git</t>
  </si>
  <si>
    <t>AI01308</t>
  </si>
  <si>
    <t>Java, Docker, Tableau, Linux, Deep Learning</t>
  </si>
  <si>
    <t>AI01309</t>
  </si>
  <si>
    <t>GCP, Kubernetes, AWS, Docker</t>
  </si>
  <si>
    <t>AI01310</t>
  </si>
  <si>
    <t>Kubernetes, PyTorch, Computer Vision, GCP, Git</t>
  </si>
  <si>
    <t>AI01311</t>
  </si>
  <si>
    <t>Mathematics, Linux, Scala, GCP, Kubernetes</t>
  </si>
  <si>
    <t>AI01312</t>
  </si>
  <si>
    <t>Python, Java, Hadoop, Deep Learning</t>
  </si>
  <si>
    <t>AI01313</t>
  </si>
  <si>
    <t>Kubernetes, Docker, NLP, Python, Deep Learning</t>
  </si>
  <si>
    <t>AI01314</t>
  </si>
  <si>
    <t>SQL, Data Visualization, Scala, GCP</t>
  </si>
  <si>
    <t>AI01315</t>
  </si>
  <si>
    <t>Python, TensorFreelanceow, Spark, Deep Learning</t>
  </si>
  <si>
    <t>AI01316</t>
  </si>
  <si>
    <t>SQL, Mathematics, Python</t>
  </si>
  <si>
    <t>AI01317</t>
  </si>
  <si>
    <t>AWS, Spark, Computer Vision, PyTorch, Linux</t>
  </si>
  <si>
    <t>AI01318</t>
  </si>
  <si>
    <t>TensorFreelanceow, Computer Vision, NLP</t>
  </si>
  <si>
    <t>AI01319</t>
  </si>
  <si>
    <t>Kubernetes, GCP, Linux</t>
  </si>
  <si>
    <t>AI01320</t>
  </si>
  <si>
    <t>GCP, R, Tableau, Statistics, Data Visualization</t>
  </si>
  <si>
    <t>AI01321</t>
  </si>
  <si>
    <t>Scala, Computer Vision, Tableau, Statistics</t>
  </si>
  <si>
    <t>AI01322</t>
  </si>
  <si>
    <t>Kubernetes, Scala, Tableau, MLOps</t>
  </si>
  <si>
    <t>AI01323</t>
  </si>
  <si>
    <t>Tableau, TensorFreelanceow, R</t>
  </si>
  <si>
    <t>AI01324</t>
  </si>
  <si>
    <t>Linux, Deep Learning, PyTorch, Mathematics</t>
  </si>
  <si>
    <t>AI01325</t>
  </si>
  <si>
    <t>Spark, Linux, Tableau, Data Visualization</t>
  </si>
  <si>
    <t>AI01326</t>
  </si>
  <si>
    <t>Computer Vision, Mathematics, Spark</t>
  </si>
  <si>
    <t>AI01327</t>
  </si>
  <si>
    <t>Kubernetes, Tableau, SQL</t>
  </si>
  <si>
    <t>AI01328</t>
  </si>
  <si>
    <t>SQL, Spark, Mathematics</t>
  </si>
  <si>
    <t>AI01329</t>
  </si>
  <si>
    <t>SQL, Computer Vision, Docker, AWS, PyTorch</t>
  </si>
  <si>
    <t>AI01330</t>
  </si>
  <si>
    <t>GCP, Java, SQL, R, AWS</t>
  </si>
  <si>
    <t>AI01331</t>
  </si>
  <si>
    <t>Spark, Git, SQL, Python, TensorFreelanceow</t>
  </si>
  <si>
    <t>AI01332</t>
  </si>
  <si>
    <t>Data Visualization, MLOps, Tableau, Python, Kubernetes</t>
  </si>
  <si>
    <t>AI01333</t>
  </si>
  <si>
    <t>Scala, Linux, Computer Vision</t>
  </si>
  <si>
    <t>AI01334</t>
  </si>
  <si>
    <t>Python, Hadoop, TensorFreelanceow</t>
  </si>
  <si>
    <t>AI01335</t>
  </si>
  <si>
    <t>R, PyTorch, NLP, GCP</t>
  </si>
  <si>
    <t>AI01336</t>
  </si>
  <si>
    <t>Python, GCP, Scala</t>
  </si>
  <si>
    <t>AI01337</t>
  </si>
  <si>
    <t>SQL, Scala, Statistics, Git</t>
  </si>
  <si>
    <t>AI01338</t>
  </si>
  <si>
    <t>Scala, Spark, Hadoop, Python</t>
  </si>
  <si>
    <t>AI01339</t>
  </si>
  <si>
    <t>R, SQL, Java, Statistics, Linux</t>
  </si>
  <si>
    <t>AI01340</t>
  </si>
  <si>
    <t>R, Docker, PyTorch</t>
  </si>
  <si>
    <t>AI01341</t>
  </si>
  <si>
    <t>AI01342</t>
  </si>
  <si>
    <t>Git, GCP, Kubernetes, Computer Vision, R</t>
  </si>
  <si>
    <t>AI01343</t>
  </si>
  <si>
    <t>Python, TensorFreelanceow, Tableau, MLOps</t>
  </si>
  <si>
    <t>AI01344</t>
  </si>
  <si>
    <t>SQL, Java, Python, Scala, Deep Learning</t>
  </si>
  <si>
    <t>AI01345</t>
  </si>
  <si>
    <t>Azure, Python, Kubernetes, Statistics, Deep Learning</t>
  </si>
  <si>
    <t>AI01346</t>
  </si>
  <si>
    <t>PyTorch, Git, Tableau</t>
  </si>
  <si>
    <t>AI01347</t>
  </si>
  <si>
    <t>SQL, TensorFreelanceow, Mathematics, Python</t>
  </si>
  <si>
    <t>AI01348</t>
  </si>
  <si>
    <t>NLP, Azure, Data Visualization</t>
  </si>
  <si>
    <t>AI01349</t>
  </si>
  <si>
    <t>R, Data Visualization, Docker, Scala, Deep Learning</t>
  </si>
  <si>
    <t>AI01350</t>
  </si>
  <si>
    <t>Python, TensorFreelanceow, R, Computer Vision, PyTorch</t>
  </si>
  <si>
    <t>AI01351</t>
  </si>
  <si>
    <t>Deep Learning, NLP, Kubernetes, Hadoop</t>
  </si>
  <si>
    <t>AI01352</t>
  </si>
  <si>
    <t>Python, Azure, Linux, TensorFreelanceow, Java</t>
  </si>
  <si>
    <t>AI01353</t>
  </si>
  <si>
    <t>PyTorch, TensorFreelanceow, Spark, Tableau, Scala</t>
  </si>
  <si>
    <t>AI01354</t>
  </si>
  <si>
    <t>Python, Docker, AWS, GCP</t>
  </si>
  <si>
    <t>AI01355</t>
  </si>
  <si>
    <t>Statistics, MLOps, Python, Linux, Deep Learning</t>
  </si>
  <si>
    <t>AI01356</t>
  </si>
  <si>
    <t>R, Spark, TensorFreelanceow</t>
  </si>
  <si>
    <t>AI01357</t>
  </si>
  <si>
    <t>Tableau, PyTorch, TensorFreelanceow</t>
  </si>
  <si>
    <t>AI01358</t>
  </si>
  <si>
    <t>PyTorch, Azure, Hadoop, Java</t>
  </si>
  <si>
    <t>AI01359</t>
  </si>
  <si>
    <t>Python, Docker, TensorFreelanceow, PyTorch</t>
  </si>
  <si>
    <t>AI01360</t>
  </si>
  <si>
    <t>Scala, Computer Vision, SQL, PyTorch, Azure</t>
  </si>
  <si>
    <t>AI01361</t>
  </si>
  <si>
    <t>Data Visualization, GCP, AWS, SQL, NLP</t>
  </si>
  <si>
    <t>AI01362</t>
  </si>
  <si>
    <t>SQL, Hadoop, R, Computer Vision, Docker</t>
  </si>
  <si>
    <t>AI01363</t>
  </si>
  <si>
    <t>Git, GCP, Tableau, Kubernetes</t>
  </si>
  <si>
    <t>AI01364</t>
  </si>
  <si>
    <t>Java, Spark, GCP</t>
  </si>
  <si>
    <t>AI01365</t>
  </si>
  <si>
    <t>Spark, SQL, Azure, Git, Hadoop</t>
  </si>
  <si>
    <t>AI01366</t>
  </si>
  <si>
    <t>Python, Hadoop, Computer Vision, Spark, Kubernetes</t>
  </si>
  <si>
    <t>AI01367</t>
  </si>
  <si>
    <t>SQL, PyTorch, Mathematics, Hadoop, AWS</t>
  </si>
  <si>
    <t>AI01368</t>
  </si>
  <si>
    <t>Java, Python, Linux</t>
  </si>
  <si>
    <t>AI01369</t>
  </si>
  <si>
    <t>SQL, GCP, Mathematics, NLP</t>
  </si>
  <si>
    <t>AI01370</t>
  </si>
  <si>
    <t>PyTorch, SQL, Git, MLOps, AWS</t>
  </si>
  <si>
    <t>AI01371</t>
  </si>
  <si>
    <t>Mathematics, Docker, NLP</t>
  </si>
  <si>
    <t>AI01372</t>
  </si>
  <si>
    <t>Kubernetes, Scala, Statistics, GCP</t>
  </si>
  <si>
    <t>AI01373</t>
  </si>
  <si>
    <t>Linux, Kubernetes, SQL</t>
  </si>
  <si>
    <t>AI01374</t>
  </si>
  <si>
    <t>Azure, Tableau, SQL, GCP, Git</t>
  </si>
  <si>
    <t>AI01375</t>
  </si>
  <si>
    <t>Tableau, Java, Python, Azure</t>
  </si>
  <si>
    <t>AI01376</t>
  </si>
  <si>
    <t>Kubernetes, GCP, Mathematics, AWS</t>
  </si>
  <si>
    <t>AI01377</t>
  </si>
  <si>
    <t>R, Linux, Hadoop, Git, Computer Vision</t>
  </si>
  <si>
    <t>AI01378</t>
  </si>
  <si>
    <t>Docker, Linux, Data Visualization, R</t>
  </si>
  <si>
    <t>AI01379</t>
  </si>
  <si>
    <t>PyTorch, Spark, TensorFreelanceow, Azure, Hadoop</t>
  </si>
  <si>
    <t>AI01380</t>
  </si>
  <si>
    <t>Mathematics, Deep Learning, Scala, R, PyTorch</t>
  </si>
  <si>
    <t>AI01381</t>
  </si>
  <si>
    <t>Scala, R, Docker</t>
  </si>
  <si>
    <t>AI01382</t>
  </si>
  <si>
    <t>Spark, PyTorch, MLOps, Tableau</t>
  </si>
  <si>
    <t>AI01383</t>
  </si>
  <si>
    <t>Hadoop, R, Kubernetes</t>
  </si>
  <si>
    <t>AI01384</t>
  </si>
  <si>
    <t>Data Visualization, NLP, Mathematics</t>
  </si>
  <si>
    <t>AI01385</t>
  </si>
  <si>
    <t>R, Python, TensorFreelanceow, Tableau, Statistics</t>
  </si>
  <si>
    <t>AI01386</t>
  </si>
  <si>
    <t>Linux, SQL, Mathematics, Hadoop</t>
  </si>
  <si>
    <t>AI01387</t>
  </si>
  <si>
    <t>Python, TensorFreelanceow, Spark, PyTorch</t>
  </si>
  <si>
    <t>AI01388</t>
  </si>
  <si>
    <t>SQL, PyTorch, Python, Docker</t>
  </si>
  <si>
    <t>AI01389</t>
  </si>
  <si>
    <t>Docker, PyTorch, Data Visualization, Hadoop, Spark</t>
  </si>
  <si>
    <t>AI01390</t>
  </si>
  <si>
    <t>Azure, Hadoop, Java, Deep Learning</t>
  </si>
  <si>
    <t>AI01391</t>
  </si>
  <si>
    <t>Linux, AWS, Spark, SQL, PyTorch</t>
  </si>
  <si>
    <t>AI01392</t>
  </si>
  <si>
    <t>PyTorch, Tableau, Computer Vision, Git</t>
  </si>
  <si>
    <t>AI01393</t>
  </si>
  <si>
    <t>Mathematics, MLOps, Tableau, Kubernetes, Python</t>
  </si>
  <si>
    <t>AI01394</t>
  </si>
  <si>
    <t>NLP, Linux, Kubernetes</t>
  </si>
  <si>
    <t>AI01395</t>
  </si>
  <si>
    <t>Kubernetes, Python, Statistics</t>
  </si>
  <si>
    <t>AI01396</t>
  </si>
  <si>
    <t>Scala, Hadoop, AWS</t>
  </si>
  <si>
    <t>AI01397</t>
  </si>
  <si>
    <t>SQL, PyTorch, GCP</t>
  </si>
  <si>
    <t>AI01398</t>
  </si>
  <si>
    <t>Python, Linux, TensorFreelanceow, Computer Vision, PyTorch</t>
  </si>
  <si>
    <t>AI01399</t>
  </si>
  <si>
    <t>MLOps, Python, R, AWS, Docker</t>
  </si>
  <si>
    <t>AI01400</t>
  </si>
  <si>
    <t>Python, AWS, Scala</t>
  </si>
  <si>
    <t>AI01401</t>
  </si>
  <si>
    <t>Data Visualization, R, Linux, MLOps</t>
  </si>
  <si>
    <t>AI01402</t>
  </si>
  <si>
    <t>AWS, Hadoop, PyTorch</t>
  </si>
  <si>
    <t>AI01403</t>
  </si>
  <si>
    <t>Mathematics, Python, Data Visualization, Deep Learning, GCP</t>
  </si>
  <si>
    <t>AI01404</t>
  </si>
  <si>
    <t>TensorFreelanceow, Linux, Azure, Mathematics</t>
  </si>
  <si>
    <t>AI01405</t>
  </si>
  <si>
    <t>Azure, Java, Data Visualization</t>
  </si>
  <si>
    <t>AI01406</t>
  </si>
  <si>
    <t>PyTorch, Spark, R, TensorFreelanceow</t>
  </si>
  <si>
    <t>AI01407</t>
  </si>
  <si>
    <t>SQL, Python, Azure, Hadoop, Mathematics</t>
  </si>
  <si>
    <t>AI01408</t>
  </si>
  <si>
    <t>SQL, Statistics, PyTorch, AWS</t>
  </si>
  <si>
    <t>AI01409</t>
  </si>
  <si>
    <t>Python, Statistics, Computer Vision, Linux</t>
  </si>
  <si>
    <t>AI01410</t>
  </si>
  <si>
    <t>Deep Learning, TensorFreelanceow, Python, Linux, Java</t>
  </si>
  <si>
    <t>AI01411</t>
  </si>
  <si>
    <t>Java, GCP, AWS, Deep Learning, Spark</t>
  </si>
  <si>
    <t>AI01412</t>
  </si>
  <si>
    <t>Python, Docker, SQL, Linux</t>
  </si>
  <si>
    <t>AI01413</t>
  </si>
  <si>
    <t>Hadoop, Python, TensorFreelanceow, Deep Learning</t>
  </si>
  <si>
    <t>AI01414</t>
  </si>
  <si>
    <t>Python, SQL, Linux</t>
  </si>
  <si>
    <t>AI01415</t>
  </si>
  <si>
    <t>NLP, SQL, Java, MLOps, Kubernetes</t>
  </si>
  <si>
    <t>AI01416</t>
  </si>
  <si>
    <t>Java, TensorFreelanceow, GCP</t>
  </si>
  <si>
    <t>AI01417</t>
  </si>
  <si>
    <t>Hadoop, Scala, SQL</t>
  </si>
  <si>
    <t>AI01418</t>
  </si>
  <si>
    <t>Kubernetes, Linux, Git, SQL, R</t>
  </si>
  <si>
    <t>AI01419</t>
  </si>
  <si>
    <t>Tableau, Statistics, Spark, Kubernetes, Git</t>
  </si>
  <si>
    <t>AI01420</t>
  </si>
  <si>
    <t>Python, Git, Azure</t>
  </si>
  <si>
    <t>AI01421</t>
  </si>
  <si>
    <t>Azure, Kubernetes, Docker, SQL, Data Visualization</t>
  </si>
  <si>
    <t>AI01422</t>
  </si>
  <si>
    <t>Java, Python, Computer Vision</t>
  </si>
  <si>
    <t>AI01423</t>
  </si>
  <si>
    <t>Docker, SQL, Mathematics, Spark</t>
  </si>
  <si>
    <t>AI01424</t>
  </si>
  <si>
    <t>Java, R, Mathematics, Computer Vision</t>
  </si>
  <si>
    <t>AI01425</t>
  </si>
  <si>
    <t>Hadoop, PyTorch, Scala, GCP</t>
  </si>
  <si>
    <t>AI01426</t>
  </si>
  <si>
    <t>NLP, Kubernetes, Spark</t>
  </si>
  <si>
    <t>AI01427</t>
  </si>
  <si>
    <t>Tableau, Python, Hadoop, Kubernetes</t>
  </si>
  <si>
    <t>AI01428</t>
  </si>
  <si>
    <t>Java, Kubernetes, Tableau, Hadoop, Scala</t>
  </si>
  <si>
    <t>AI01429</t>
  </si>
  <si>
    <t>Mathematics, PyTorch, Statistics</t>
  </si>
  <si>
    <t>AI01430</t>
  </si>
  <si>
    <t>Mathematics, Data Visualization, MLOps, Tableau</t>
  </si>
  <si>
    <t>AI01431</t>
  </si>
  <si>
    <t>R, Python, Data Visualization, PyTorch</t>
  </si>
  <si>
    <t>AI01432</t>
  </si>
  <si>
    <t>R, Spark, Hadoop, Kubernetes, GCP</t>
  </si>
  <si>
    <t>AI01433</t>
  </si>
  <si>
    <t>Spark, PyTorch, Mathematics</t>
  </si>
  <si>
    <t>AI01434</t>
  </si>
  <si>
    <t>Scala, Spark, MLOps</t>
  </si>
  <si>
    <t>AI01435</t>
  </si>
  <si>
    <t>NLP, Mathematics, Kubernetes, Computer Vision, Tableau</t>
  </si>
  <si>
    <t>AI01436</t>
  </si>
  <si>
    <t>Deep Learning, Data Visualization, AWS, TensorFreelanceow, Scala</t>
  </si>
  <si>
    <t>AI01437</t>
  </si>
  <si>
    <t>AWS, Docker, NLP</t>
  </si>
  <si>
    <t>AI01438</t>
  </si>
  <si>
    <t>Hadoop, Kubernetes, TensorFreelanceow, GCP</t>
  </si>
  <si>
    <t>AI01439</t>
  </si>
  <si>
    <t>Scala, Kubernetes, Git, Docker</t>
  </si>
  <si>
    <t>AI01440</t>
  </si>
  <si>
    <t>SQL, Git, GCP</t>
  </si>
  <si>
    <t>AI01441</t>
  </si>
  <si>
    <t>PyTorch, Hadoop, Statistics, AWS, Computer Vision</t>
  </si>
  <si>
    <t>AI01442</t>
  </si>
  <si>
    <t>AI01443</t>
  </si>
  <si>
    <t>R, Data Visualization, Mathematics</t>
  </si>
  <si>
    <t>AI01444</t>
  </si>
  <si>
    <t>Python, TensorFreelanceow, NLP, Azure, AWS</t>
  </si>
  <si>
    <t>AI01445</t>
  </si>
  <si>
    <t>Hadoop, PyTorch, MLOps</t>
  </si>
  <si>
    <t>AI01446</t>
  </si>
  <si>
    <t>Java, Mathematics, TensorFreelanceow</t>
  </si>
  <si>
    <t>AI01447</t>
  </si>
  <si>
    <t>Python, Statistics, SQL, R, Linux</t>
  </si>
  <si>
    <t>AI01448</t>
  </si>
  <si>
    <t>Scala, Spark, Java</t>
  </si>
  <si>
    <t>AI01449</t>
  </si>
  <si>
    <t>TensorFreelanceow, Scala, GCP, Git</t>
  </si>
  <si>
    <t>AI01450</t>
  </si>
  <si>
    <t>Tableau, Hadoop, PyTorch</t>
  </si>
  <si>
    <t>AI01451</t>
  </si>
  <si>
    <t>Java, Linux, Statistics, Git</t>
  </si>
  <si>
    <t>AI01452</t>
  </si>
  <si>
    <t>Tableau, AWS, Hadoop, Kubernetes, Git</t>
  </si>
  <si>
    <t>AI01453</t>
  </si>
  <si>
    <t>R, Scala, NLP, Git, Docker</t>
  </si>
  <si>
    <t>AI01454</t>
  </si>
  <si>
    <t>Git, TensorFreelanceow, Deep Learning</t>
  </si>
  <si>
    <t>AI01455</t>
  </si>
  <si>
    <t>Python, TensorFreelanceow, PyTorch, Linux</t>
  </si>
  <si>
    <t>AI01456</t>
  </si>
  <si>
    <t>MLOps, Spark, Azure, TensorFreelanceow</t>
  </si>
  <si>
    <t>AI01457</t>
  </si>
  <si>
    <t>Spark, Docker, GCP, Statistics, Python</t>
  </si>
  <si>
    <t>AI01458</t>
  </si>
  <si>
    <t>Python, TensorFreelanceow, MLOps, Spark, R</t>
  </si>
  <si>
    <t>AI01459</t>
  </si>
  <si>
    <t>Linux, Data Visualization, Java, Hadoop, NLP</t>
  </si>
  <si>
    <t>AI01460</t>
  </si>
  <si>
    <t>MLOps, Hadoop, Python, Mathematics, Docker</t>
  </si>
  <si>
    <t>AI01461</t>
  </si>
  <si>
    <t>Scala, Kubernetes, Linux, AWS</t>
  </si>
  <si>
    <t>AI01462</t>
  </si>
  <si>
    <t>Linux, Kubernetes, Scala</t>
  </si>
  <si>
    <t>AI01463</t>
  </si>
  <si>
    <t>R, SQL, Tableau, MLOps, Kubernetes</t>
  </si>
  <si>
    <t>AI01464</t>
  </si>
  <si>
    <t>Git, NLP, SQL</t>
  </si>
  <si>
    <t>AI01465</t>
  </si>
  <si>
    <t>Spark, Python, TensorFreelanceow, Statistics, Java</t>
  </si>
  <si>
    <t>AI01466</t>
  </si>
  <si>
    <t>Tableau, R, MLOps</t>
  </si>
  <si>
    <t>AI01467</t>
  </si>
  <si>
    <t>Python, TensorFreelanceow, Mathematics, Kubernetes, Docker</t>
  </si>
  <si>
    <t>AI01468</t>
  </si>
  <si>
    <t>Mathematics, MLOps, Azure</t>
  </si>
  <si>
    <t>AI01469</t>
  </si>
  <si>
    <t>PyTorch, TensorFreelanceow, Scala, Git</t>
  </si>
  <si>
    <t>AI01470</t>
  </si>
  <si>
    <t>Deep Learning, Java, SQL, Git, Docker</t>
  </si>
  <si>
    <t>AI01471</t>
  </si>
  <si>
    <t>Computer Vision, PyTorch, Scala, GCP</t>
  </si>
  <si>
    <t>AI01472</t>
  </si>
  <si>
    <t>Data Visualization, Kubernetes, Python</t>
  </si>
  <si>
    <t>AI01473</t>
  </si>
  <si>
    <t>Git, Spark, Python, Java, GCP</t>
  </si>
  <si>
    <t>AI01474</t>
  </si>
  <si>
    <t>AI01475</t>
  </si>
  <si>
    <t>AWS, SQL, Tableau, PyTorch</t>
  </si>
  <si>
    <t>AI01476</t>
  </si>
  <si>
    <t>PyTorch, R, Docker, GCP, Azure</t>
  </si>
  <si>
    <t>AI01477</t>
  </si>
  <si>
    <t>TensorFreelanceow, Python, Hadoop, Tableau, Data Visualization</t>
  </si>
  <si>
    <t>AI01478</t>
  </si>
  <si>
    <t>Kubernetes, R, Statistics, GCP, Scala</t>
  </si>
  <si>
    <t>AI01479</t>
  </si>
  <si>
    <t>Scala, Java, Statistics, AWS, Kubernetes</t>
  </si>
  <si>
    <t>AI01480</t>
  </si>
  <si>
    <t>Git, PyTorch, AWS, Docker, GCP</t>
  </si>
  <si>
    <t>AI01481</t>
  </si>
  <si>
    <t>Python, GCP, MLOps, Azure, Hadoop</t>
  </si>
  <si>
    <t>AI01482</t>
  </si>
  <si>
    <t>PyTorch, Scala, TensorFreelanceow, AWS, Deep Learning</t>
  </si>
  <si>
    <t>AI01483</t>
  </si>
  <si>
    <t>AI01484</t>
  </si>
  <si>
    <t>Python, Computer Vision, NLP, Azure, Java</t>
  </si>
  <si>
    <t>AI01485</t>
  </si>
  <si>
    <t>Computer Vision, SQL, Linux</t>
  </si>
  <si>
    <t>AI01486</t>
  </si>
  <si>
    <t>R, AWS, Kubernetes, Linux, Mathematics</t>
  </si>
  <si>
    <t>AI01487</t>
  </si>
  <si>
    <t>AWS, Tableau, SQL, PyTorch</t>
  </si>
  <si>
    <t>AI01488</t>
  </si>
  <si>
    <t>Tableau, Kubernetes, Scala</t>
  </si>
  <si>
    <t>AI01489</t>
  </si>
  <si>
    <t>Data Visualization, Python, TensorFreelanceow, AWS</t>
  </si>
  <si>
    <t>AI01490</t>
  </si>
  <si>
    <t>Deep Learning, SQL, MLOps, Data Visualization, Git</t>
  </si>
  <si>
    <t>AI01491</t>
  </si>
  <si>
    <t>Hadoop, SQL, Data Visualization, TensorFreelanceow</t>
  </si>
  <si>
    <t>AI01492</t>
  </si>
  <si>
    <t>Tableau, SQL, Python</t>
  </si>
  <si>
    <t>AI01493</t>
  </si>
  <si>
    <t>SQL, PyTorch, Tableau, Kubernetes</t>
  </si>
  <si>
    <t>AI01494</t>
  </si>
  <si>
    <t>Statistics, SQL, Tableau, Computer Vision, Docker</t>
  </si>
  <si>
    <t>AI01495</t>
  </si>
  <si>
    <t>Scala, Data Visualization, SQL, MLOps</t>
  </si>
  <si>
    <t>AI01496</t>
  </si>
  <si>
    <t>Python, Scala, SQL</t>
  </si>
  <si>
    <t>AI01497</t>
  </si>
  <si>
    <t>SQL, Computer Vision, Git, GCP, PyTorch</t>
  </si>
  <si>
    <t>AI01498</t>
  </si>
  <si>
    <t>TensorFreelanceow, Tableau, GCP</t>
  </si>
  <si>
    <t>AI01499</t>
  </si>
  <si>
    <t>SQL, Java, Kubernetes, Deep Learning</t>
  </si>
  <si>
    <t>AI01500</t>
  </si>
  <si>
    <t>SQL, Computer Vision, PyTorch, Git, Tableau</t>
  </si>
  <si>
    <t>AI01501</t>
  </si>
  <si>
    <t>TensorFreelanceow, NLP, Mathematics, Tableau, Kubernetes</t>
  </si>
  <si>
    <t>AI01502</t>
  </si>
  <si>
    <t>Scala, AWS, NLP, Git, Python</t>
  </si>
  <si>
    <t>AI01503</t>
  </si>
  <si>
    <t>GCP, Deep Learning, PyTorch, AWS</t>
  </si>
  <si>
    <t>AI01504</t>
  </si>
  <si>
    <t>SQL, Python, Tableau, Statistics</t>
  </si>
  <si>
    <t>AI01505</t>
  </si>
  <si>
    <t>Spark, Hadoop, Data Visualization, MLOps, Azure</t>
  </si>
  <si>
    <t>AI01506</t>
  </si>
  <si>
    <t>Data Visualization, GCP, Linux, Computer Vision</t>
  </si>
  <si>
    <t>AI01507</t>
  </si>
  <si>
    <t>TensorFreelanceow, Python, Statistics</t>
  </si>
  <si>
    <t>AI01508</t>
  </si>
  <si>
    <t>Data Visualization, GCP, Scala, R, AWS</t>
  </si>
  <si>
    <t>AI01509</t>
  </si>
  <si>
    <t>NLP, PyTorch, Scala, Deep Learning</t>
  </si>
  <si>
    <t>AI01510</t>
  </si>
  <si>
    <t>Data Visualization, Linux, TensorFreelanceow, Statistics</t>
  </si>
  <si>
    <t>AI01511</t>
  </si>
  <si>
    <t>Computer Vision, PyTorch, SQL</t>
  </si>
  <si>
    <t>AI01512</t>
  </si>
  <si>
    <t>R, NLP, GCP</t>
  </si>
  <si>
    <t>AI01513</t>
  </si>
  <si>
    <t>Hadoop, Python, Computer Vision</t>
  </si>
  <si>
    <t>AI01514</t>
  </si>
  <si>
    <t>R, Linux, SQL, PyTorch</t>
  </si>
  <si>
    <t>AI01515</t>
  </si>
  <si>
    <t>Tableau, Scala, Spark</t>
  </si>
  <si>
    <t>AI01516</t>
  </si>
  <si>
    <t>TensorFreelanceow, Deep Learning, Computer Vision</t>
  </si>
  <si>
    <t>AI01517</t>
  </si>
  <si>
    <t>PyTorch, GCP, Computer Vision, AWS</t>
  </si>
  <si>
    <t>AI01518</t>
  </si>
  <si>
    <t>Hadoop, AWS, Scala, TensorFreelanceow</t>
  </si>
  <si>
    <t>AI01519</t>
  </si>
  <si>
    <t>Mathematics, Git, Java</t>
  </si>
  <si>
    <t>AI01520</t>
  </si>
  <si>
    <t>Statistics, Tableau, Data Visualization</t>
  </si>
  <si>
    <t>AI01521</t>
  </si>
  <si>
    <t>SQL, Spark, GCP, PyTorch, Azure</t>
  </si>
  <si>
    <t>AI01522</t>
  </si>
  <si>
    <t>GCP, Scala, Deep Learning</t>
  </si>
  <si>
    <t>AI01523</t>
  </si>
  <si>
    <t>Tableau, Spark, Python, MLOps</t>
  </si>
  <si>
    <t>AI01524</t>
  </si>
  <si>
    <t>Python, MLOps, Mathematics</t>
  </si>
  <si>
    <t>AI01525</t>
  </si>
  <si>
    <t>PyTorch, SQL, TensorFreelanceow, Scala, Python</t>
  </si>
  <si>
    <t>AI01526</t>
  </si>
  <si>
    <t>Git, TensorFreelanceow, Computer Vision, MLOps, Deep Learning</t>
  </si>
  <si>
    <t>AI01527</t>
  </si>
  <si>
    <t>Tableau, Mathematics, Scala, Java, Computer Vision</t>
  </si>
  <si>
    <t>AI01528</t>
  </si>
  <si>
    <t>Java, Tableau, PyTorch, Statistics, Azure</t>
  </si>
  <si>
    <t>AI01529</t>
  </si>
  <si>
    <t>Tableau, Linux, PyTorch, Docker, Deep Learning</t>
  </si>
  <si>
    <t>AI01530</t>
  </si>
  <si>
    <t>Statistics, Scala, Deep Learning, NLP</t>
  </si>
  <si>
    <t>AI01531</t>
  </si>
  <si>
    <t>Java, GCP, Computer Vision, Git, Hadoop</t>
  </si>
  <si>
    <t>AI01532</t>
  </si>
  <si>
    <t>Java, Python, Git, SQL, Computer Vision</t>
  </si>
  <si>
    <t>AI01533</t>
  </si>
  <si>
    <t>Git, NLP, Kubernetes, Statistics</t>
  </si>
  <si>
    <t>AI01534</t>
  </si>
  <si>
    <t>AWS, R, SQL, Mathematics</t>
  </si>
  <si>
    <t>AI01535</t>
  </si>
  <si>
    <t>Data Visualization, Spark, Linux</t>
  </si>
  <si>
    <t>AI01536</t>
  </si>
  <si>
    <t>Linux, SQL, R, Computer Vision, Spark</t>
  </si>
  <si>
    <t>AI01537</t>
  </si>
  <si>
    <t>Scala, Hadoop, Tableau, Git</t>
  </si>
  <si>
    <t>AI01538</t>
  </si>
  <si>
    <t>TensorFreelanceow, Computer Vision, Python, MLOps</t>
  </si>
  <si>
    <t>AI01539</t>
  </si>
  <si>
    <t>SQL, GCP, Linux, Tableau, Hadoop</t>
  </si>
  <si>
    <t>AI01540</t>
  </si>
  <si>
    <t>Mathematics, NLP, Docker, Tableau, Git</t>
  </si>
  <si>
    <t>AI01541</t>
  </si>
  <si>
    <t>Docker, Python, Kubernetes</t>
  </si>
  <si>
    <t>AI01542</t>
  </si>
  <si>
    <t>TensorFreelanceow, Computer Vision, SQL, Scala, Hadoop</t>
  </si>
  <si>
    <t>AI01543</t>
  </si>
  <si>
    <t>GCP, Python, Hadoop, TensorFreelanceow</t>
  </si>
  <si>
    <t>AI01544</t>
  </si>
  <si>
    <t>Kubernetes, Hadoop, Python, Data Visualization, Mathematics</t>
  </si>
  <si>
    <t>AI01545</t>
  </si>
  <si>
    <t>TensorFreelanceow, Azure, GCP, Java</t>
  </si>
  <si>
    <t>AI01546</t>
  </si>
  <si>
    <t>NLP, Java, MLOps, Kubernetes</t>
  </si>
  <si>
    <t>AI01547</t>
  </si>
  <si>
    <t>R, SQL, Linux, Mathematics</t>
  </si>
  <si>
    <t>AI01548</t>
  </si>
  <si>
    <t>GCP, Git, Data Visualization, Tableau, MLOps</t>
  </si>
  <si>
    <t>AI01549</t>
  </si>
  <si>
    <t>Python, TensorFreelanceow, Deep Learning, Scala, Computer Vision</t>
  </si>
  <si>
    <t>AI01550</t>
  </si>
  <si>
    <t>Kubernetes, NLP, MLOps, Spark, Hadoop</t>
  </si>
  <si>
    <t>AI01551</t>
  </si>
  <si>
    <t>Java, Mathematics, GCP</t>
  </si>
  <si>
    <t>AI01552</t>
  </si>
  <si>
    <t>Azure, TensorFreelanceow, Scala</t>
  </si>
  <si>
    <t>AI01553</t>
  </si>
  <si>
    <t>Git, GCP, Tableau, MLOps</t>
  </si>
  <si>
    <t>AI01554</t>
  </si>
  <si>
    <t>R, NLP, Python</t>
  </si>
  <si>
    <t>AI01555</t>
  </si>
  <si>
    <t>Deep Learning, MLOps, PyTorch, Git, Statistics</t>
  </si>
  <si>
    <t>AI01556</t>
  </si>
  <si>
    <t>Deep Learning, SQL, Tableau, Python</t>
  </si>
  <si>
    <t>AI01557</t>
  </si>
  <si>
    <t>Linux, Spark, Computer Vision</t>
  </si>
  <si>
    <t>AI01558</t>
  </si>
  <si>
    <t>Data Visualization, Scala, Tableau, Java, Mathematics</t>
  </si>
  <si>
    <t>AI01559</t>
  </si>
  <si>
    <t>Python, Data Visualization, TensorFreelanceow</t>
  </si>
  <si>
    <t>AI01560</t>
  </si>
  <si>
    <t>Java, GCP, Deep Learning, Docker, Spark</t>
  </si>
  <si>
    <t>AI01561</t>
  </si>
  <si>
    <t>Tableau, Computer Vision, Docker, Python</t>
  </si>
  <si>
    <t>AI01562</t>
  </si>
  <si>
    <t>PyTorch, Mathematics, Docker, Statistics, R</t>
  </si>
  <si>
    <t>AI01563</t>
  </si>
  <si>
    <t>Computer Vision, AWS, Data Visualization, Linux, R</t>
  </si>
  <si>
    <t>AI01564</t>
  </si>
  <si>
    <t>Docker, Git, Data Visualization, MLOps</t>
  </si>
  <si>
    <t>AI01565</t>
  </si>
  <si>
    <t>Azure, GCP, Linux, Python</t>
  </si>
  <si>
    <t>AI01566</t>
  </si>
  <si>
    <t>Linux, GCP, TensorFreelanceow, Docker, Python</t>
  </si>
  <si>
    <t>AI01567</t>
  </si>
  <si>
    <t>Spark, Data Visualization, Kubernetes, Python, Docker</t>
  </si>
  <si>
    <t>AI01568</t>
  </si>
  <si>
    <t>Java, R, MLOps, Spark</t>
  </si>
  <si>
    <t>AI01569</t>
  </si>
  <si>
    <t>SQL, Python, MLOps</t>
  </si>
  <si>
    <t>AI01570</t>
  </si>
  <si>
    <t>Spark, Kubernetes, MLOps, Azure, Data Visualization</t>
  </si>
  <si>
    <t>AI01571</t>
  </si>
  <si>
    <t>AI01572</t>
  </si>
  <si>
    <t>R, Git, MLOps, Spark</t>
  </si>
  <si>
    <t>AI01573</t>
  </si>
  <si>
    <t>TensorFreelanceow, Java, Git</t>
  </si>
  <si>
    <t>AI01574</t>
  </si>
  <si>
    <t>R, GCP, Mathematics</t>
  </si>
  <si>
    <t>AI01575</t>
  </si>
  <si>
    <t>Docker, Mathematics, Tableau, Linux</t>
  </si>
  <si>
    <t>AI01576</t>
  </si>
  <si>
    <t>Mathematics, GCP, Kubernetes</t>
  </si>
  <si>
    <t>AI01577</t>
  </si>
  <si>
    <t>Azure, Java, SQL, Python, Computer Vision</t>
  </si>
  <si>
    <t>AI01578</t>
  </si>
  <si>
    <t>Computer Vision, Linux, Data Visualization, Java, Azure</t>
  </si>
  <si>
    <t>AI01579</t>
  </si>
  <si>
    <t>Java, Tableau, Python, Deep Learning</t>
  </si>
  <si>
    <t>AI01580</t>
  </si>
  <si>
    <t>Python, Hadoop, Linux</t>
  </si>
  <si>
    <t>AI01581</t>
  </si>
  <si>
    <t>Spark, AWS, Statistics</t>
  </si>
  <si>
    <t>AI01582</t>
  </si>
  <si>
    <t>PyTorch, Java, MLOps</t>
  </si>
  <si>
    <t>AI01583</t>
  </si>
  <si>
    <t>R, SQL, Deep Learning, PyTorch, Git</t>
  </si>
  <si>
    <t>AI01584</t>
  </si>
  <si>
    <t>Statistics, Spark, TensorFreelanceow, Scala, GCP</t>
  </si>
  <si>
    <t>AI01585</t>
  </si>
  <si>
    <t>Java, Azure, Python, MLOps</t>
  </si>
  <si>
    <t>AI01586</t>
  </si>
  <si>
    <t>Git, Linux, Hadoop, GCP, Python</t>
  </si>
  <si>
    <t>AI01587</t>
  </si>
  <si>
    <t>Java, Python, TensorFreelanceow</t>
  </si>
  <si>
    <t>AI01588</t>
  </si>
  <si>
    <t>PyTorch, MLOps, Hadoop</t>
  </si>
  <si>
    <t>AI01589</t>
  </si>
  <si>
    <t>PyTorch, TensorFreelanceow, R, Linux</t>
  </si>
  <si>
    <t>AI01590</t>
  </si>
  <si>
    <t>NLP, Git, Tableau, GCP</t>
  </si>
  <si>
    <t>AI01591</t>
  </si>
  <si>
    <t>R, Linux, Python, Deep Learning</t>
  </si>
  <si>
    <t>AI01592</t>
  </si>
  <si>
    <t>SQL, Tableau, Azure, Kubernetes, Python</t>
  </si>
  <si>
    <t>AI01593</t>
  </si>
  <si>
    <t>Python, Java, Git, Hadoop, Statistics</t>
  </si>
  <si>
    <t>AI01594</t>
  </si>
  <si>
    <t>AWS, Mathematics, PyTorch, TensorFreelanceow</t>
  </si>
  <si>
    <t>AI01595</t>
  </si>
  <si>
    <t>Java, Data Visualization, SQL, MLOps, Python</t>
  </si>
  <si>
    <t>AI01596</t>
  </si>
  <si>
    <t>NLP, Hadoop, Kubernetes, Docker</t>
  </si>
  <si>
    <t>AI01597</t>
  </si>
  <si>
    <t>NLP, Spark, Hadoop, Python</t>
  </si>
  <si>
    <t>AI01598</t>
  </si>
  <si>
    <t>Linux, Azure, Python</t>
  </si>
  <si>
    <t>AI01599</t>
  </si>
  <si>
    <t>R, Git, Scala</t>
  </si>
  <si>
    <t>AI01600</t>
  </si>
  <si>
    <t>GCP, Azure, Data Visualization, Git</t>
  </si>
  <si>
    <t>AI01601</t>
  </si>
  <si>
    <t>AI01602</t>
  </si>
  <si>
    <t>Spark, GCP, Azure, Python, Tableau</t>
  </si>
  <si>
    <t>AI01603</t>
  </si>
  <si>
    <t>Hadoop, Azure, Python, TensorFreelanceow, Git</t>
  </si>
  <si>
    <t>AI01604</t>
  </si>
  <si>
    <t>TensorFreelanceow, PyTorch, SQL, Spark, Docker</t>
  </si>
  <si>
    <t>AI01605</t>
  </si>
  <si>
    <t>AI01606</t>
  </si>
  <si>
    <t>Hadoop, Python, Linux, TensorFreelanceow, Java</t>
  </si>
  <si>
    <t>AI01607</t>
  </si>
  <si>
    <t>Python, TensorFreelanceow, PyTorch</t>
  </si>
  <si>
    <t>AI01608</t>
  </si>
  <si>
    <t>Data Visualization, Deep Learning, PyTorch, TensorFreelanceow</t>
  </si>
  <si>
    <t>AI01609</t>
  </si>
  <si>
    <t>Linux, MLOps, GCP, TensorFreelanceow</t>
  </si>
  <si>
    <t>AI01610</t>
  </si>
  <si>
    <t>Statistics, SQL, AWS, Mathematics, Azure</t>
  </si>
  <si>
    <t>AI01611</t>
  </si>
  <si>
    <t>Spark, SQL, Statistics</t>
  </si>
  <si>
    <t>AI01612</t>
  </si>
  <si>
    <t>SQL, Python, Hadoop, Computer Vision, GCP</t>
  </si>
  <si>
    <t>AI01613</t>
  </si>
  <si>
    <t>Tableau, SQL, Scala, AWS, GCP</t>
  </si>
  <si>
    <t>AI01614</t>
  </si>
  <si>
    <t>Kubernetes, Docker, AWS, SQL, Python</t>
  </si>
  <si>
    <t>AI01615</t>
  </si>
  <si>
    <t>Azure, Scala, MLOps, Computer Vision, Data Visualization</t>
  </si>
  <si>
    <t>AI01616</t>
  </si>
  <si>
    <t>Linux, Python, Kubernetes, TensorFreelanceow, Git</t>
  </si>
  <si>
    <t>AI01617</t>
  </si>
  <si>
    <t>Tableau, PyTorch, Scala, GCP</t>
  </si>
  <si>
    <t>AI01618</t>
  </si>
  <si>
    <t>Computer Vision, Docker, SQL, Mathematics, Hadoop</t>
  </si>
  <si>
    <t>AI01619</t>
  </si>
  <si>
    <t>Git, Hadoop, Java</t>
  </si>
  <si>
    <t>AI01620</t>
  </si>
  <si>
    <t>Python, GCP, SQL</t>
  </si>
  <si>
    <t>AI01621</t>
  </si>
  <si>
    <t>Tableau, Git, SQL, Statistics</t>
  </si>
  <si>
    <t>AI01622</t>
  </si>
  <si>
    <t>TensorFreelanceow, Deep Learning, Python, Computer Vision, PyTorch</t>
  </si>
  <si>
    <t>AI01623</t>
  </si>
  <si>
    <t>Python, NLP, AWS, Computer Vision, R</t>
  </si>
  <si>
    <t>AI01624</t>
  </si>
  <si>
    <t>SQL, Statistics, PyTorch, Deep Learning</t>
  </si>
  <si>
    <t>AI01625</t>
  </si>
  <si>
    <t>NLP, Tableau, Scala, GCP</t>
  </si>
  <si>
    <t>AI01626</t>
  </si>
  <si>
    <t>GCP, Java, R</t>
  </si>
  <si>
    <t>AI01627</t>
  </si>
  <si>
    <t>Python, Azure, TensorFreelanceow, Hadoop</t>
  </si>
  <si>
    <t>AI01628</t>
  </si>
  <si>
    <t>Kubernetes, MLOps, Azure, Linux, Computer Vision</t>
  </si>
  <si>
    <t>AI01629</t>
  </si>
  <si>
    <t>SQL, Scala, Git</t>
  </si>
  <si>
    <t>AI01630</t>
  </si>
  <si>
    <t>PyTorch, Mathematics, Spark, Java, Hadoop</t>
  </si>
  <si>
    <t>AI01631</t>
  </si>
  <si>
    <t>GCP, Tableau, Data Visualization, MLOps, Python</t>
  </si>
  <si>
    <t>AI01632</t>
  </si>
  <si>
    <t>Deep Learning, PyTorch, TensorFreelanceow, AWS</t>
  </si>
  <si>
    <t>AI01633</t>
  </si>
  <si>
    <t>Hadoop, SQL, NLP</t>
  </si>
  <si>
    <t>AI01634</t>
  </si>
  <si>
    <t>Hadoop, Scala, Tableau</t>
  </si>
  <si>
    <t>AI01635</t>
  </si>
  <si>
    <t>Python, Tableau, Deep Learning, Data Visualization, Hadoop</t>
  </si>
  <si>
    <t>AI01636</t>
  </si>
  <si>
    <t>Scala, Python, GCP</t>
  </si>
  <si>
    <t>AI01637</t>
  </si>
  <si>
    <t>Python, Hadoop, Git, GCP</t>
  </si>
  <si>
    <t>AI01638</t>
  </si>
  <si>
    <t>Linux, TensorFreelanceow, PyTorch, Java, AWS</t>
  </si>
  <si>
    <t>AI01639</t>
  </si>
  <si>
    <t>Hadoop, Tableau, Kubernetes, PyTorch, Computer Vision</t>
  </si>
  <si>
    <t>AI01640</t>
  </si>
  <si>
    <t>Statistics, Python, TensorFreelanceow, GCP</t>
  </si>
  <si>
    <t>AI01641</t>
  </si>
  <si>
    <t>Java, Deep Learning, Python</t>
  </si>
  <si>
    <t>AI01642</t>
  </si>
  <si>
    <t>Linux, SQL, PyTorch, AWS, Hadoop</t>
  </si>
  <si>
    <t>AI01643</t>
  </si>
  <si>
    <t>SQL, Docker, Azure, MLOps</t>
  </si>
  <si>
    <t>AI01644</t>
  </si>
  <si>
    <t>MLOps, TensorFreelanceow, SQL, Linux</t>
  </si>
  <si>
    <t>AI01645</t>
  </si>
  <si>
    <t>Hadoop, Statistics, NLP, Python</t>
  </si>
  <si>
    <t>AI01646</t>
  </si>
  <si>
    <t>Kubernetes, Python, AWS, GCP</t>
  </si>
  <si>
    <t>AI01647</t>
  </si>
  <si>
    <t>SQL, Azure, Computer Vision, Statistics</t>
  </si>
  <si>
    <t>AI01648</t>
  </si>
  <si>
    <t>SQL, Docker, NLP</t>
  </si>
  <si>
    <t>AI01649</t>
  </si>
  <si>
    <t>Spark, PyTorch, Statistics</t>
  </si>
  <si>
    <t>AI01650</t>
  </si>
  <si>
    <t>R, Hadoop, Azure, Java, Docker</t>
  </si>
  <si>
    <t>AI01651</t>
  </si>
  <si>
    <t>Python, Computer Vision, Spark</t>
  </si>
  <si>
    <t>AI01652</t>
  </si>
  <si>
    <t>TensorFreelanceow, Python, Scala, Linux</t>
  </si>
  <si>
    <t>AI01653</t>
  </si>
  <si>
    <t>Spark, Git, SQL, TensorFreelanceow, Azure</t>
  </si>
  <si>
    <t>AI01654</t>
  </si>
  <si>
    <t>Statistics, Kubernetes, Tableau, Docker, Scala</t>
  </si>
  <si>
    <t>AI01655</t>
  </si>
  <si>
    <t>Python, Tableau, Azure</t>
  </si>
  <si>
    <t>AI01656</t>
  </si>
  <si>
    <t>SQL, Docker, GCP, Computer Vision</t>
  </si>
  <si>
    <t>AI01657</t>
  </si>
  <si>
    <t>Python, Git, Kubernetes, GCP</t>
  </si>
  <si>
    <t>AI01658</t>
  </si>
  <si>
    <t>Git, SQL, Data Visualization, PyTorch, Azure</t>
  </si>
  <si>
    <t>AI01659</t>
  </si>
  <si>
    <t>PyTorch, SQL, AWS</t>
  </si>
  <si>
    <t>AI01660</t>
  </si>
  <si>
    <t>Git, MLOps, Java, Mathematics</t>
  </si>
  <si>
    <t>AI01661</t>
  </si>
  <si>
    <t>SQL, Kubernetes, R</t>
  </si>
  <si>
    <t>AI01662</t>
  </si>
  <si>
    <t>Computer Vision, Azure, MLOps, NLP, Git</t>
  </si>
  <si>
    <t>AI01663</t>
  </si>
  <si>
    <t>Computer Vision, Kubernetes, Git, PyTorch</t>
  </si>
  <si>
    <t>AI01664</t>
  </si>
  <si>
    <t>AI01665</t>
  </si>
  <si>
    <t>Kubernetes, Spark, PyTorch, GCP</t>
  </si>
  <si>
    <t>AI01666</t>
  </si>
  <si>
    <t>R, SQL, Statistics, Java, Data Visualization</t>
  </si>
  <si>
    <t>AI01667</t>
  </si>
  <si>
    <t>Spark, Python, TensorFreelanceow, SQL, Linux</t>
  </si>
  <si>
    <t>AI01668</t>
  </si>
  <si>
    <t>Azure, Computer Vision, TensorFreelanceow, Python, GCP</t>
  </si>
  <si>
    <t>AI01669</t>
  </si>
  <si>
    <t>SQL, Computer Vision, Kubernetes, AWS, R</t>
  </si>
  <si>
    <t>AI01670</t>
  </si>
  <si>
    <t>Hadoop, Tableau, R, MLOps, AWS</t>
  </si>
  <si>
    <t>AI01671</t>
  </si>
  <si>
    <t>GCP, MLOps, Scala</t>
  </si>
  <si>
    <t>AI01672</t>
  </si>
  <si>
    <t>Scala, PyTorch, Docker, Mathematics, SQL</t>
  </si>
  <si>
    <t>AI01673</t>
  </si>
  <si>
    <t>Python, SQL, MLOps</t>
  </si>
  <si>
    <t>AI01674</t>
  </si>
  <si>
    <t>SQL, Mathematics, AWS, Linux, R</t>
  </si>
  <si>
    <t>AI01675</t>
  </si>
  <si>
    <t>Linux, PyTorch, Tableau</t>
  </si>
  <si>
    <t>AI01676</t>
  </si>
  <si>
    <t>SQL, Java, Deep Learning, MLOps</t>
  </si>
  <si>
    <t>AI01677</t>
  </si>
  <si>
    <t>Scala, GCP, NLP, PyTorch</t>
  </si>
  <si>
    <t>AI01678</t>
  </si>
  <si>
    <t>Scala, Spark, PyTorch, AWS</t>
  </si>
  <si>
    <t>AI01679</t>
  </si>
  <si>
    <t>Java, Mathematics, Tableau, NLP, Deep Learning</t>
  </si>
  <si>
    <t>AI01680</t>
  </si>
  <si>
    <t>Hadoop, Linux, SQL</t>
  </si>
  <si>
    <t>AI01681</t>
  </si>
  <si>
    <t>Python, Git, Java, Docker</t>
  </si>
  <si>
    <t>AI01682</t>
  </si>
  <si>
    <t>Scala, AWS, NLP, Statistics</t>
  </si>
  <si>
    <t>AI01683</t>
  </si>
  <si>
    <t>Tableau, SQL, Git, Python</t>
  </si>
  <si>
    <t>AI01684</t>
  </si>
  <si>
    <t>Python, Linux, R, Computer Vision</t>
  </si>
  <si>
    <t>AI01685</t>
  </si>
  <si>
    <t>Azure, Deep Learning, Scala, Mathematics</t>
  </si>
  <si>
    <t>AI01686</t>
  </si>
  <si>
    <t>NLP, Data Visualization, Python, TensorFreelanceow, Linux</t>
  </si>
  <si>
    <t>AI01687</t>
  </si>
  <si>
    <t>AI01688</t>
  </si>
  <si>
    <t>NLP, Azure, Python</t>
  </si>
  <si>
    <t>AI01689</t>
  </si>
  <si>
    <t>Kubernetes, MLOps, Java, TensorFreelanceow</t>
  </si>
  <si>
    <t>AI01690</t>
  </si>
  <si>
    <t>NLP, Scala, Python</t>
  </si>
  <si>
    <t>AI01691</t>
  </si>
  <si>
    <t>NLP, Java, PyTorch, GCP</t>
  </si>
  <si>
    <t>AI01692</t>
  </si>
  <si>
    <t>Statistics, Azure, Scala, GCP, NLP</t>
  </si>
  <si>
    <t>AI01693</t>
  </si>
  <si>
    <t>Azure, Mathematics, Python</t>
  </si>
  <si>
    <t>AI01694</t>
  </si>
  <si>
    <t>Azure, Deep Learning, GCP, Spark, R</t>
  </si>
  <si>
    <t>AI01695</t>
  </si>
  <si>
    <t>AI01696</t>
  </si>
  <si>
    <t>Scala, Kubernetes, Computer Vision, NLP, Git</t>
  </si>
  <si>
    <t>AI01697</t>
  </si>
  <si>
    <t>Mathematics, Java, Spark</t>
  </si>
  <si>
    <t>AI01698</t>
  </si>
  <si>
    <t>GCP, Computer Vision, Hadoop</t>
  </si>
  <si>
    <t>AI01699</t>
  </si>
  <si>
    <t>Java, Kubernetes, SQL, Mathematics</t>
  </si>
  <si>
    <t>AI01700</t>
  </si>
  <si>
    <t>Kubernetes, Java, Deep Learning, Mathematics, Computer Vision</t>
  </si>
  <si>
    <t>AI01701</t>
  </si>
  <si>
    <t>TensorFreelanceow, SQL, Mathematics, Linux</t>
  </si>
  <si>
    <t>AI01702</t>
  </si>
  <si>
    <t>Data Visualization, GCP, Scala, Docker</t>
  </si>
  <si>
    <t>AI01703</t>
  </si>
  <si>
    <t>Kubernetes, Python, TensorFreelanceow</t>
  </si>
  <si>
    <t>AI01704</t>
  </si>
  <si>
    <t>Kubernetes, Spark, Java</t>
  </si>
  <si>
    <t>AI01705</t>
  </si>
  <si>
    <t>Linux, Python, Tableau, Kubernetes, SQL</t>
  </si>
  <si>
    <t>AI01706</t>
  </si>
  <si>
    <t>Spark, Java, Computer Vision, Tableau</t>
  </si>
  <si>
    <t>AI01707</t>
  </si>
  <si>
    <t>Git, SQL, GCP</t>
  </si>
  <si>
    <t>AI01708</t>
  </si>
  <si>
    <t>Java, Kubernetes, Deep Learning</t>
  </si>
  <si>
    <t>AI01709</t>
  </si>
  <si>
    <t>SQL, Spark, Linux</t>
  </si>
  <si>
    <t>AI01710</t>
  </si>
  <si>
    <t>Mathematics, Computer Vision, Linux, Kubernetes</t>
  </si>
  <si>
    <t>AI01711</t>
  </si>
  <si>
    <t>Spark, TensorFreelanceow, Python, NLP, Statistics</t>
  </si>
  <si>
    <t>AI01712</t>
  </si>
  <si>
    <t>Java, Linux, Statistics, GCP</t>
  </si>
  <si>
    <t>AI01713</t>
  </si>
  <si>
    <t>PyTorch, SQL, Hadoop, Deep Learning, Kubernetes</t>
  </si>
  <si>
    <t>AI01714</t>
  </si>
  <si>
    <t>Azure, Python, TensorFreelanceow, Computer Vision, Docker</t>
  </si>
  <si>
    <t>AI01715</t>
  </si>
  <si>
    <t>Python, Statistics, Tableau</t>
  </si>
  <si>
    <t>AI01716</t>
  </si>
  <si>
    <t>Deep Learning, SQL, Data Visualization, PyTorch</t>
  </si>
  <si>
    <t>AI01717</t>
  </si>
  <si>
    <t>Azure, Deep Learning, R</t>
  </si>
  <si>
    <t>AI01718</t>
  </si>
  <si>
    <t>PyTorch, GCP, Tableau</t>
  </si>
  <si>
    <t>AI01719</t>
  </si>
  <si>
    <t>SQL, Azure, PyTorch</t>
  </si>
  <si>
    <t>AI01720</t>
  </si>
  <si>
    <t>Java, Python, Computer Vision, R</t>
  </si>
  <si>
    <t>AI01721</t>
  </si>
  <si>
    <t>Azure, Python, Computer Vision</t>
  </si>
  <si>
    <t>AI01722</t>
  </si>
  <si>
    <t>Linux, Scala, PyTorch, MLOps, Tableau</t>
  </si>
  <si>
    <t>AI01723</t>
  </si>
  <si>
    <t>Mathematics, Statistics, PyTorch</t>
  </si>
  <si>
    <t>AI01724</t>
  </si>
  <si>
    <t>Spark, Java, Deep Learning, AWS</t>
  </si>
  <si>
    <t>AI01725</t>
  </si>
  <si>
    <t>Scala, Kubernetes, MLOps, Azure, AWS</t>
  </si>
  <si>
    <t>AI01726</t>
  </si>
  <si>
    <t>Git, PyTorch, SQL, Scala</t>
  </si>
  <si>
    <t>AI01727</t>
  </si>
  <si>
    <t>Deep Learning, Python, Mathematics</t>
  </si>
  <si>
    <t>AI01728</t>
  </si>
  <si>
    <t>Computer Vision, R, Kubernetes, Tableau</t>
  </si>
  <si>
    <t>AI01729</t>
  </si>
  <si>
    <t>AI01730</t>
  </si>
  <si>
    <t>Java, Tableau, PyTorch, NLP, SQL</t>
  </si>
  <si>
    <t>AI01731</t>
  </si>
  <si>
    <t>Linux, Docker, SQL</t>
  </si>
  <si>
    <t>AI01732</t>
  </si>
  <si>
    <t>SQL, PyTorch, Git, Azure, AWS</t>
  </si>
  <si>
    <t>AI01733</t>
  </si>
  <si>
    <t>Spark, Data Visualization, Computer Vision</t>
  </si>
  <si>
    <t>AI01734</t>
  </si>
  <si>
    <t>SQL, Azure, Java, Spark, AWS</t>
  </si>
  <si>
    <t>AI01735</t>
  </si>
  <si>
    <t>Spark, R, Data Visualization</t>
  </si>
  <si>
    <t>AI01736</t>
  </si>
  <si>
    <t>SQL, PyTorch, GCP, Linux</t>
  </si>
  <si>
    <t>AI01737</t>
  </si>
  <si>
    <t>Spark, Python, Tableau, Kubernetes</t>
  </si>
  <si>
    <t>AI01738</t>
  </si>
  <si>
    <t>Git, Azure, Data Visualization</t>
  </si>
  <si>
    <t>AI01739</t>
  </si>
  <si>
    <t>Tableau, Deep Learning, GCP, Java</t>
  </si>
  <si>
    <t>AI01740</t>
  </si>
  <si>
    <t>Hadoop, Spark, Tableau</t>
  </si>
  <si>
    <t>AI01741</t>
  </si>
  <si>
    <t>GCP, Python, Mathematics, Linux, SQL</t>
  </si>
  <si>
    <t>AI01742</t>
  </si>
  <si>
    <t>TensorFreelanceow, GCP, Azure</t>
  </si>
  <si>
    <t>AI01743</t>
  </si>
  <si>
    <t>Java, Python, Git</t>
  </si>
  <si>
    <t>AI01744</t>
  </si>
  <si>
    <t>TensorFreelanceow, Spark, PyTorch</t>
  </si>
  <si>
    <t>AI01745</t>
  </si>
  <si>
    <t>PyTorch, TensorFreelanceow, NLP</t>
  </si>
  <si>
    <t>AI01746</t>
  </si>
  <si>
    <t>Deep Learning, Azure, Scala</t>
  </si>
  <si>
    <t>AI01747</t>
  </si>
  <si>
    <t>Statistics, TensorFreelanceow, PyTorch, Data Visualization, Hadoop</t>
  </si>
  <si>
    <t>AI01748</t>
  </si>
  <si>
    <t>Python, Azure, Tableau</t>
  </si>
  <si>
    <t>AI01749</t>
  </si>
  <si>
    <t>Statistics, Python, Mathematics, Linux, Hadoop</t>
  </si>
  <si>
    <t>AI01750</t>
  </si>
  <si>
    <t>Linux, Scala, Java, Deep Learning, Spark</t>
  </si>
  <si>
    <t>AI01751</t>
  </si>
  <si>
    <t>PyTorch, TensorFreelanceow, SQL, R</t>
  </si>
  <si>
    <t>AI01752</t>
  </si>
  <si>
    <t>Spark, NLP, GCP</t>
  </si>
  <si>
    <t>AI01753</t>
  </si>
  <si>
    <t>Python, Linux, Scala, TensorFreelanceow</t>
  </si>
  <si>
    <t>AI01754</t>
  </si>
  <si>
    <t>Scala, Data Visualization, SQL, Tableau, MLOps</t>
  </si>
  <si>
    <t>AI01755</t>
  </si>
  <si>
    <t>Computer Vision, Git, Tableau, Linux, Python</t>
  </si>
  <si>
    <t>AI01756</t>
  </si>
  <si>
    <t>Hadoop, Linux, Deep Learning, Mathematics, Git</t>
  </si>
  <si>
    <t>AI01757</t>
  </si>
  <si>
    <t>AI01758</t>
  </si>
  <si>
    <t>NLP, SQL, Tableau, Docker</t>
  </si>
  <si>
    <t>AI01759</t>
  </si>
  <si>
    <t>Linux, Kubernetes, Spark</t>
  </si>
  <si>
    <t>AI01760</t>
  </si>
  <si>
    <t>Java, NLP, AWS, R, SQL</t>
  </si>
  <si>
    <t>AI01761</t>
  </si>
  <si>
    <t>Azure, Tableau, Scala, NLP, SQL</t>
  </si>
  <si>
    <t>AI01762</t>
  </si>
  <si>
    <t>AWS, Git, PyTorch, Java</t>
  </si>
  <si>
    <t>AI01763</t>
  </si>
  <si>
    <t>GCP, Scala, NLP, Computer Vision, AWS</t>
  </si>
  <si>
    <t>AI01764</t>
  </si>
  <si>
    <t>Java, Linux, Scala</t>
  </si>
  <si>
    <t>AI01765</t>
  </si>
  <si>
    <t>R, Python, TensorFreelanceow, Computer Vision</t>
  </si>
  <si>
    <t>AI01766</t>
  </si>
  <si>
    <t>Data Visualization, Spark, R</t>
  </si>
  <si>
    <t>AI01767</t>
  </si>
  <si>
    <t>PyTorch, SQL, MLOps, Data Visualization, Statistics</t>
  </si>
  <si>
    <t>AI01768</t>
  </si>
  <si>
    <t>Linux, Kubernetes, Tableau, Java</t>
  </si>
  <si>
    <t>AI01769</t>
  </si>
  <si>
    <t>Java, SQL, Scala, Kubernetes</t>
  </si>
  <si>
    <t>AI01770</t>
  </si>
  <si>
    <t>Kubernetes, TensorFreelanceow, AWS, Linux, Azure</t>
  </si>
  <si>
    <t>AI01771</t>
  </si>
  <si>
    <t>GCP, R, Tableau, Spark</t>
  </si>
  <si>
    <t>AI01772</t>
  </si>
  <si>
    <t>Azure, Python, SQL</t>
  </si>
  <si>
    <t>AI01773</t>
  </si>
  <si>
    <t>GCP, SQL, Tableau, Data Visualization</t>
  </si>
  <si>
    <t>AI01774</t>
  </si>
  <si>
    <t>Linux, Computer Vision, SQL</t>
  </si>
  <si>
    <t>AI01775</t>
  </si>
  <si>
    <t>Azure, NLP, Deep Learning</t>
  </si>
  <si>
    <t>AI01776</t>
  </si>
  <si>
    <t>Data Visualization, SQL, Python, Computer Vision</t>
  </si>
  <si>
    <t>AI01777</t>
  </si>
  <si>
    <t>Python, MLOps, Linux, Deep Learning, Computer Vision</t>
  </si>
  <si>
    <t>AI01778</t>
  </si>
  <si>
    <t>Hadoop, Spark, Python, Kubernetes</t>
  </si>
  <si>
    <t>AI01779</t>
  </si>
  <si>
    <t>TensorFreelanceow, Tableau, Azure</t>
  </si>
  <si>
    <t>AI01780</t>
  </si>
  <si>
    <t>SQL, PyTorch, Deep Learning, Tableau</t>
  </si>
  <si>
    <t>AI01781</t>
  </si>
  <si>
    <t>AWS, Deep Learning, Python, SQL</t>
  </si>
  <si>
    <t>AI01782</t>
  </si>
  <si>
    <t>Linux, GCP, Tableau, Deep Learning</t>
  </si>
  <si>
    <t>AI01783</t>
  </si>
  <si>
    <t>Python, Java, GCP, TensorFreelanceow</t>
  </si>
  <si>
    <t>AI01784</t>
  </si>
  <si>
    <t>PyTorch, Kubernetes, NLP, Java</t>
  </si>
  <si>
    <t>AI01785</t>
  </si>
  <si>
    <t>Python, Spark, NLP, Mathematics, Deep Learning</t>
  </si>
  <si>
    <t>AI01786</t>
  </si>
  <si>
    <t>Spark, Python, Hadoop</t>
  </si>
  <si>
    <t>AI01787</t>
  </si>
  <si>
    <t>Spark, Tableau, GCP</t>
  </si>
  <si>
    <t>AI01788</t>
  </si>
  <si>
    <t>Hadoop, Statistics, Scala, Mathematics, Kubernetes</t>
  </si>
  <si>
    <t>AI01789</t>
  </si>
  <si>
    <t>MLOps, Java, Python</t>
  </si>
  <si>
    <t>AI01790</t>
  </si>
  <si>
    <t>TensorFreelanceow, Computer Vision, MLOps, Data Visualization, Python</t>
  </si>
  <si>
    <t>AI01791</t>
  </si>
  <si>
    <t>Tableau, TensorFreelanceow, Scala, Python, Mathematics</t>
  </si>
  <si>
    <t>AI01792</t>
  </si>
  <si>
    <t>PyTorch, Kubernetes, Computer Vision, GCP, Linux</t>
  </si>
  <si>
    <t>AI01793</t>
  </si>
  <si>
    <t>Azure, Spark, R, Statistics, SQL</t>
  </si>
  <si>
    <t>AI01794</t>
  </si>
  <si>
    <t>AWS, Python, PyTorch</t>
  </si>
  <si>
    <t>AI01795</t>
  </si>
  <si>
    <t>Docker, MLOps, Data Visualization</t>
  </si>
  <si>
    <t>AI01796</t>
  </si>
  <si>
    <t>Git, Python, Linux, Kubernetes, AWS</t>
  </si>
  <si>
    <t>AI01797</t>
  </si>
  <si>
    <t>Kubernetes, Git, Java, GCP, SQL</t>
  </si>
  <si>
    <t>AI01798</t>
  </si>
  <si>
    <t>Scala, R, TensorFreelanceow</t>
  </si>
  <si>
    <t>AI01799</t>
  </si>
  <si>
    <t>Scala, Java, R, Deep Learning, SQL</t>
  </si>
  <si>
    <t>AI01800</t>
  </si>
  <si>
    <t>Azure, Spark, SQL, Mathematics</t>
  </si>
  <si>
    <t>AI01801</t>
  </si>
  <si>
    <t>TensorFreelanceow, SQL, Deep Learning, R</t>
  </si>
  <si>
    <t>AI01802</t>
  </si>
  <si>
    <t>MLOps, Docker, Data Visualization, PyTorch</t>
  </si>
  <si>
    <t>AI01803</t>
  </si>
  <si>
    <t>Mathematics, Docker, Tableau</t>
  </si>
  <si>
    <t>AI01804</t>
  </si>
  <si>
    <t>Java, Data Visualization, Git, Statistics</t>
  </si>
  <si>
    <t>AI01805</t>
  </si>
  <si>
    <t>Java, Spark, MLOps, Statistics, Python</t>
  </si>
  <si>
    <t>AI01806</t>
  </si>
  <si>
    <t>GCP, Mathematics, Hadoop</t>
  </si>
  <si>
    <t>AI01807</t>
  </si>
  <si>
    <t>TensorFreelanceow, Docker, Git, R</t>
  </si>
  <si>
    <t>AI01808</t>
  </si>
  <si>
    <t>GCP, Kubernetes, Docker, Spark, Azure</t>
  </si>
  <si>
    <t>AI01809</t>
  </si>
  <si>
    <t>Scala, Python, Data Visualization</t>
  </si>
  <si>
    <t>AI01810</t>
  </si>
  <si>
    <t>Python, Scala, Computer Vision, MLOps, Linux</t>
  </si>
  <si>
    <t>AI01811</t>
  </si>
  <si>
    <t>Spark, R, Scala, Java</t>
  </si>
  <si>
    <t>AI01812</t>
  </si>
  <si>
    <t>Statistics, Computer Vision, NLP, Linux</t>
  </si>
  <si>
    <t>AI01813</t>
  </si>
  <si>
    <t>Statistics, MLOps, Mathematics, GCP</t>
  </si>
  <si>
    <t>AI01814</t>
  </si>
  <si>
    <t>Java, R, PyTorch</t>
  </si>
  <si>
    <t>AI01815</t>
  </si>
  <si>
    <t>PyTorch, Kubernetes, TensorFreelanceow, Git</t>
  </si>
  <si>
    <t>AI01816</t>
  </si>
  <si>
    <t>PyTorch, SQL, NLP</t>
  </si>
  <si>
    <t>AI01817</t>
  </si>
  <si>
    <t>Statistics, Linux, Tableau, R</t>
  </si>
  <si>
    <t>AI01818</t>
  </si>
  <si>
    <t>TensorFreelanceow, Statistics, Scala, Python</t>
  </si>
  <si>
    <t>AI01819</t>
  </si>
  <si>
    <t>PyTorch, R, GCP, Java, Linux</t>
  </si>
  <si>
    <t>AI01820</t>
  </si>
  <si>
    <t>Deep Learning, Scala, TensorFreelanceow, MLOps</t>
  </si>
  <si>
    <t>AI01821</t>
  </si>
  <si>
    <t>Kubernetes, Azure, SQL, R, Docker</t>
  </si>
  <si>
    <t>AI01822</t>
  </si>
  <si>
    <t>Linux, Tableau, MLOps, Azure</t>
  </si>
  <si>
    <t>AI01823</t>
  </si>
  <si>
    <t>Tableau, Docker, Spark, Kubernetes</t>
  </si>
  <si>
    <t>AI01824</t>
  </si>
  <si>
    <t>Azure, AWS, Docker</t>
  </si>
  <si>
    <t>AI01825</t>
  </si>
  <si>
    <t>Spark, Java, Deep Learning, Kubernetes, AWS</t>
  </si>
  <si>
    <t>AI01826</t>
  </si>
  <si>
    <t>R, Git, Deep Learning</t>
  </si>
  <si>
    <t>AI01827</t>
  </si>
  <si>
    <t>MLOps, Python, NLP, Linux, Hadoop</t>
  </si>
  <si>
    <t>AI01828</t>
  </si>
  <si>
    <t>Azure, Tableau, Spark</t>
  </si>
  <si>
    <t>AI01829</t>
  </si>
  <si>
    <t>Scala, Docker, SQL, Git, MLOps</t>
  </si>
  <si>
    <t>AI01830</t>
  </si>
  <si>
    <t>Python, Scala, GCP</t>
  </si>
  <si>
    <t>AI01831</t>
  </si>
  <si>
    <t>R, Hadoop, Scala</t>
  </si>
  <si>
    <t>AI01832</t>
  </si>
  <si>
    <t>SQL, Statistics, MLOps</t>
  </si>
  <si>
    <t>AI01833</t>
  </si>
  <si>
    <t>Java, PyTorch, Spark</t>
  </si>
  <si>
    <t>AI01834</t>
  </si>
  <si>
    <t>Python, R, NLP, MLOps, Java</t>
  </si>
  <si>
    <t>AI01835</t>
  </si>
  <si>
    <t>Data Visualization, R, Hadoop, PyTorch</t>
  </si>
  <si>
    <t>AI01836</t>
  </si>
  <si>
    <t>Data Visualization, PyTorch, Tableau, Git</t>
  </si>
  <si>
    <t>AI01837</t>
  </si>
  <si>
    <t>Azure, NLP, GCP, PyTorch</t>
  </si>
  <si>
    <t>AI01838</t>
  </si>
  <si>
    <t>Data Visualization, Docker, Git, PyTorch, Java</t>
  </si>
  <si>
    <t>AI01839</t>
  </si>
  <si>
    <t>Statistics, Docker, Hadoop, R</t>
  </si>
  <si>
    <t>AI01840</t>
  </si>
  <si>
    <t>Tableau, GCP, MLOps, PyTorch, Git</t>
  </si>
  <si>
    <t>AI01841</t>
  </si>
  <si>
    <t>Hadoop, PyTorch, Data Visualization, TensorFreelanceow, Scala</t>
  </si>
  <si>
    <t>AI01842</t>
  </si>
  <si>
    <t>TensorFreelanceow, Git, Computer Vision</t>
  </si>
  <si>
    <t>AI01843</t>
  </si>
  <si>
    <t>Python, TensorFreelanceow, MLOps, Statistics, Scala</t>
  </si>
  <si>
    <t>AI01844</t>
  </si>
  <si>
    <t>Mathematics, Linux, TensorFreelanceow</t>
  </si>
  <si>
    <t>AI01845</t>
  </si>
  <si>
    <t>AI01846</t>
  </si>
  <si>
    <t>PyTorch, Hadoop, Kubernetes</t>
  </si>
  <si>
    <t>AI01847</t>
  </si>
  <si>
    <t>Hadoop, Docker, SQL, TensorFreelanceow, Tableau</t>
  </si>
  <si>
    <t>AI01848</t>
  </si>
  <si>
    <t>Python, Azure, TensorFreelanceow, GCP</t>
  </si>
  <si>
    <t>AI01849</t>
  </si>
  <si>
    <t>R, Docker, Computer Vision, Deep Learning, Hadoop</t>
  </si>
  <si>
    <t>AI01850</t>
  </si>
  <si>
    <t>Kubernetes, Linux, Java</t>
  </si>
  <si>
    <t>AI01851</t>
  </si>
  <si>
    <t>GCP, R, Data Visualization</t>
  </si>
  <si>
    <t>AI01852</t>
  </si>
  <si>
    <t>Scala, SQL, PyTorch, Computer Vision, Deep Learning</t>
  </si>
  <si>
    <t>AI01853</t>
  </si>
  <si>
    <t>Hadoop, Spark, PyTorch</t>
  </si>
  <si>
    <t>AI01854</t>
  </si>
  <si>
    <t>Spark, AWS, Hadoop, Java</t>
  </si>
  <si>
    <t>AI01855</t>
  </si>
  <si>
    <t>Git, Kubernetes, Python, TensorFreelanceow, Hadoop</t>
  </si>
  <si>
    <t>AI01856</t>
  </si>
  <si>
    <t>Kubernetes, Data Visualization, SQL, Mathematics, GCP</t>
  </si>
  <si>
    <t>AI01857</t>
  </si>
  <si>
    <t>Linux, Computer Vision, Tableau, Kubernetes</t>
  </si>
  <si>
    <t>AI01858</t>
  </si>
  <si>
    <t>MLOps, R, Computer Vision</t>
  </si>
  <si>
    <t>AI01859</t>
  </si>
  <si>
    <t>Deep Learning, MLOps, Java, Git</t>
  </si>
  <si>
    <t>AI01860</t>
  </si>
  <si>
    <t>TensorFreelanceow, Python, Spark, MLOps</t>
  </si>
  <si>
    <t>AI01861</t>
  </si>
  <si>
    <t>R, AWS, Spark, Linux, Computer Vision</t>
  </si>
  <si>
    <t>AI01862</t>
  </si>
  <si>
    <t>Kubernetes, Tableau, GCP</t>
  </si>
  <si>
    <t>AI01863</t>
  </si>
  <si>
    <t>Linux, Data Visualization, NLP</t>
  </si>
  <si>
    <t>AI01864</t>
  </si>
  <si>
    <t>Computer Vision, R, Tableau, Linux</t>
  </si>
  <si>
    <t>AI01865</t>
  </si>
  <si>
    <t>Scala, Kubernetes, Computer Vision, TensorFreelanceow</t>
  </si>
  <si>
    <t>AI01866</t>
  </si>
  <si>
    <t>Hadoop, Python, TensorFreelanceow</t>
  </si>
  <si>
    <t>AI01867</t>
  </si>
  <si>
    <t>R, Java, Statistics, GCP, Git</t>
  </si>
  <si>
    <t>AI01868</t>
  </si>
  <si>
    <t>AWS, Computer Vision, Data Visualization, NLP</t>
  </si>
  <si>
    <t>AI01869</t>
  </si>
  <si>
    <t>Python, NLP, Kubernetes, Mathematics</t>
  </si>
  <si>
    <t>AI01870</t>
  </si>
  <si>
    <t>Statistics, Scala, Tableau, Computer Vision</t>
  </si>
  <si>
    <t>AI01871</t>
  </si>
  <si>
    <t>AI01872</t>
  </si>
  <si>
    <t>Git, TensorFreelanceow, Java</t>
  </si>
  <si>
    <t>AI01873</t>
  </si>
  <si>
    <t>Data Visualization, Linux, AWS, MLOps, Kubernetes</t>
  </si>
  <si>
    <t>AI01874</t>
  </si>
  <si>
    <t>Python, TensorFreelanceow, Scala, Java</t>
  </si>
  <si>
    <t>AI01875</t>
  </si>
  <si>
    <t>Git, TensorFreelanceow, Data Visualization, Computer Vision, Kubernetes</t>
  </si>
  <si>
    <t>AI01876</t>
  </si>
  <si>
    <t>Git, Docker, Kubernetes, GCP, Tableau</t>
  </si>
  <si>
    <t>AI01877</t>
  </si>
  <si>
    <t>R, GCP, Linux, Data Visualization, Azure</t>
  </si>
  <si>
    <t>AI01878</t>
  </si>
  <si>
    <t>Mathematics, Kubernetes, Computer Vision, R</t>
  </si>
  <si>
    <t>AI01879</t>
  </si>
  <si>
    <t>Java, Docker, Computer Vision, Linux, PyTorch</t>
  </si>
  <si>
    <t>AI01880</t>
  </si>
  <si>
    <t>SQL, Python, AWS, Java</t>
  </si>
  <si>
    <t>AI01881</t>
  </si>
  <si>
    <t>Scala, Hadoop, Data Visualization, Azure</t>
  </si>
  <si>
    <t>AI01882</t>
  </si>
  <si>
    <t>Scala, SQL, PyTorch, Statistics</t>
  </si>
  <si>
    <t>AI01883</t>
  </si>
  <si>
    <t>Computer Vision, PyTorch, Kubernetes</t>
  </si>
  <si>
    <t>AI01884</t>
  </si>
  <si>
    <t>Hadoop, Git, Data Visualization, PyTorch</t>
  </si>
  <si>
    <t>AI01885</t>
  </si>
  <si>
    <t>GCP, MLOps, AWS</t>
  </si>
  <si>
    <t>AI01886</t>
  </si>
  <si>
    <t>PyTorch, SQL, MLOps, TensorFreelanceow, Computer Vision</t>
  </si>
  <si>
    <t>AI01887</t>
  </si>
  <si>
    <t>Python, R, Computer Vision, Hadoop, NLP</t>
  </si>
  <si>
    <t>AI01888</t>
  </si>
  <si>
    <t>SQL, Git, Java, Mathematics</t>
  </si>
  <si>
    <t>AI01889</t>
  </si>
  <si>
    <t>Python, MLOps, Git, Java</t>
  </si>
  <si>
    <t>AI01890</t>
  </si>
  <si>
    <t>NLP, Linux, Scala</t>
  </si>
  <si>
    <t>AI01891</t>
  </si>
  <si>
    <t>R, Mathematics, SQL</t>
  </si>
  <si>
    <t>AI01892</t>
  </si>
  <si>
    <t>PyTorch, Scala, TensorFreelanceow</t>
  </si>
  <si>
    <t>AI01893</t>
  </si>
  <si>
    <t>SQL, TensorFreelanceow, Python, Computer Vision</t>
  </si>
  <si>
    <t>AI01894</t>
  </si>
  <si>
    <t>NLP, Linux, MLOps, TensorFreelanceow, Python</t>
  </si>
  <si>
    <t>AI01895</t>
  </si>
  <si>
    <t>PyTorch, Linux, Tableau, Kubernetes, Spark</t>
  </si>
  <si>
    <t>AI01896</t>
  </si>
  <si>
    <t>Spark, AWS, Python, Deep Learning</t>
  </si>
  <si>
    <t>AI01897</t>
  </si>
  <si>
    <t>Kubernetes, Python, NLP, Deep Learning, Mathematics</t>
  </si>
  <si>
    <t>AI01898</t>
  </si>
  <si>
    <t>SQL, AWS, Statistics, PyTorch</t>
  </si>
  <si>
    <t>AI01899</t>
  </si>
  <si>
    <t>Mathematics, Kubernetes, R</t>
  </si>
  <si>
    <t>AI01900</t>
  </si>
  <si>
    <t>R, Scala, PyTorch, Git, Python</t>
  </si>
  <si>
    <t>AI01901</t>
  </si>
  <si>
    <t>Tableau, Docker, AWS, NLP</t>
  </si>
  <si>
    <t>AI01902</t>
  </si>
  <si>
    <t>MLOps, Data Visualization, Java</t>
  </si>
  <si>
    <t>AI01903</t>
  </si>
  <si>
    <t>Hadoop, Linux, Java</t>
  </si>
  <si>
    <t>AI01904</t>
  </si>
  <si>
    <t>AWS, Spark, Data Visualization, Git, Scala</t>
  </si>
  <si>
    <t>AI01905</t>
  </si>
  <si>
    <t>Tableau, Linux, Python, Statistics, R</t>
  </si>
  <si>
    <t>AI01906</t>
  </si>
  <si>
    <t>SQL, PyTorch, Tableau, Statistics</t>
  </si>
  <si>
    <t>AI01907</t>
  </si>
  <si>
    <t>Azure, Linux, Computer Vision, Tableau</t>
  </si>
  <si>
    <t>AI01908</t>
  </si>
  <si>
    <t>Tableau, Python, TensorFreelanceow, Computer Vision, Azure</t>
  </si>
  <si>
    <t>AI01909</t>
  </si>
  <si>
    <t>AI01910</t>
  </si>
  <si>
    <t>Hadoop, Scala, Linux</t>
  </si>
  <si>
    <t>AI01911</t>
  </si>
  <si>
    <t>R, MLOps, SQL, Computer Vision, Docker</t>
  </si>
  <si>
    <t>AI01912</t>
  </si>
  <si>
    <t>Tableau, TensorFreelanceow, Docker, Spark, SQL</t>
  </si>
  <si>
    <t>AI01913</t>
  </si>
  <si>
    <t>Java, Deep Learning, Computer Vision, Hadoop</t>
  </si>
  <si>
    <t>AI01914</t>
  </si>
  <si>
    <t>Mathematics, Linux, Kubernetes, Python</t>
  </si>
  <si>
    <t>AI01915</t>
  </si>
  <si>
    <t>Data Visualization, GCP, TensorFreelanceow</t>
  </si>
  <si>
    <t>AI01916</t>
  </si>
  <si>
    <t>Hadoop, Kubernetes, Scala, Statistics, GCP</t>
  </si>
  <si>
    <t>AI01917</t>
  </si>
  <si>
    <t>NLP, Data Visualization, MLOps, Hadoop</t>
  </si>
  <si>
    <t>AI01918</t>
  </si>
  <si>
    <t>Python, Scala, Linux</t>
  </si>
  <si>
    <t>AI01919</t>
  </si>
  <si>
    <t>Scala, R, Hadoop, AWS, Python</t>
  </si>
  <si>
    <t>AI01920</t>
  </si>
  <si>
    <t>Hadoop, Kubernetes, Data Visualization, Mathematics, Tableau</t>
  </si>
  <si>
    <t>AI01921</t>
  </si>
  <si>
    <t>Computer Vision, Data Visualization, Python, NLP, AWS</t>
  </si>
  <si>
    <t>AI01922</t>
  </si>
  <si>
    <t>Computer Vision, R, Scala, GCP, SQL</t>
  </si>
  <si>
    <t>AI01923</t>
  </si>
  <si>
    <t>PyTorch, SQL, Computer Vision, NLP, TensorFreelanceow</t>
  </si>
  <si>
    <t>AI01924</t>
  </si>
  <si>
    <t>Spark, SQL, MLOps</t>
  </si>
  <si>
    <t>AI01925</t>
  </si>
  <si>
    <t>Java, AWS, Mathematics</t>
  </si>
  <si>
    <t>AI01926</t>
  </si>
  <si>
    <t>Python, TensorFreelanceow, Deep Learning</t>
  </si>
  <si>
    <t>AI01927</t>
  </si>
  <si>
    <t>Python, Docker, Mathematics, Linux, Hadoop</t>
  </si>
  <si>
    <t>AI01928</t>
  </si>
  <si>
    <t>Kubernetes, Docker, Tableau, Azure</t>
  </si>
  <si>
    <t>AI01929</t>
  </si>
  <si>
    <t>GCP, PyTorch, Linux, Azure</t>
  </si>
  <si>
    <t>AI01930</t>
  </si>
  <si>
    <t>Kubernetes, Scala, R, Computer Vision</t>
  </si>
  <si>
    <t>AI01931</t>
  </si>
  <si>
    <t>Azure, Python, TensorFreelanceow</t>
  </si>
  <si>
    <t>AI01932</t>
  </si>
  <si>
    <t>Scala, Python, Linux, Tableau, Computer Vision</t>
  </si>
  <si>
    <t>AI01933</t>
  </si>
  <si>
    <t>SQL, Java, Docker</t>
  </si>
  <si>
    <t>AI01934</t>
  </si>
  <si>
    <t>MLOps, TensorFreelanceow, SQL, Scala</t>
  </si>
  <si>
    <t>AI01935</t>
  </si>
  <si>
    <t>Linux, PyTorch, TensorFreelanceow, AWS</t>
  </si>
  <si>
    <t>AI01936</t>
  </si>
  <si>
    <t>Data Visualization, Spark, Mathematics</t>
  </si>
  <si>
    <t>AI01937</t>
  </si>
  <si>
    <t>Python, Git, Kubernetes</t>
  </si>
  <si>
    <t>AI01938</t>
  </si>
  <si>
    <t>Data Visualization, PyTorch, Hadoop, Linux</t>
  </si>
  <si>
    <t>AI01939</t>
  </si>
  <si>
    <t>AWS, SQL, Data Visualization, Computer Vision</t>
  </si>
  <si>
    <t>AI01940</t>
  </si>
  <si>
    <t>SQL, Spark, R</t>
  </si>
  <si>
    <t>AI01941</t>
  </si>
  <si>
    <t>Linux, Kubernetes, Python, TensorFreelanceow, Data Visualization</t>
  </si>
  <si>
    <t>AI01942</t>
  </si>
  <si>
    <t>Scala, Spark, Linux, TensorFreelanceow</t>
  </si>
  <si>
    <t>AI01943</t>
  </si>
  <si>
    <t>TensorFreelanceow, Kubernetes, NLP, Linux</t>
  </si>
  <si>
    <t>AI01944</t>
  </si>
  <si>
    <t>MLOps, Linux, SQL, NLP</t>
  </si>
  <si>
    <t>AI01945</t>
  </si>
  <si>
    <t>Java, Python, Azure, NLP</t>
  </si>
  <si>
    <t>AI01946</t>
  </si>
  <si>
    <t>AWS, Java, NLP</t>
  </si>
  <si>
    <t>AI01947</t>
  </si>
  <si>
    <t>Hadoop, NLP, R</t>
  </si>
  <si>
    <t>AI01948</t>
  </si>
  <si>
    <t>Kubernetes, R, Tableau</t>
  </si>
  <si>
    <t>AI01949</t>
  </si>
  <si>
    <t>Python, Deep Learning, Computer Vision, Spark, TensorFreelanceow</t>
  </si>
  <si>
    <t>AI01950</t>
  </si>
  <si>
    <t>SQL, Kubernetes, Git, Statistics, Docker</t>
  </si>
  <si>
    <t>AI01951</t>
  </si>
  <si>
    <t>R, Hadoop, Mathematics, Tableau</t>
  </si>
  <si>
    <t>AI01952</t>
  </si>
  <si>
    <t>SQL, PyTorch, AWS, Linux, Computer Vision</t>
  </si>
  <si>
    <t>AI01953</t>
  </si>
  <si>
    <t>Python, Scala, Computer Vision, Mathematics, TensorFreelanceow</t>
  </si>
  <si>
    <t>AI01954</t>
  </si>
  <si>
    <t>Mathematics, Azure, Kubernetes, Git</t>
  </si>
  <si>
    <t>AI01955</t>
  </si>
  <si>
    <t>R, PyTorch, GCP, Tableau, Java</t>
  </si>
  <si>
    <t>AI01956</t>
  </si>
  <si>
    <t>Data Visualization, PyTorch, Spark, GCP</t>
  </si>
  <si>
    <t>AI01957</t>
  </si>
  <si>
    <t>TensorFreelanceow, Azure, MLOps</t>
  </si>
  <si>
    <t>AI01958</t>
  </si>
  <si>
    <t>Hadoop, TensorFreelanceow, Spark, Computer Vision, SQL</t>
  </si>
  <si>
    <t>AI01959</t>
  </si>
  <si>
    <t>PyTorch, Tableau, Linux, Python</t>
  </si>
  <si>
    <t>AI01960</t>
  </si>
  <si>
    <t>Spark, Kubernetes, Azure, Deep Learning</t>
  </si>
  <si>
    <t>AI01961</t>
  </si>
  <si>
    <t>R, Kubernetes, Git</t>
  </si>
  <si>
    <t>AI01962</t>
  </si>
  <si>
    <t>Linux, TensorFreelanceow, SQL</t>
  </si>
  <si>
    <t>AI01963</t>
  </si>
  <si>
    <t>Statistics, Python, Deep Learning, Git, TensorFreelanceow</t>
  </si>
  <si>
    <t>AI01964</t>
  </si>
  <si>
    <t>MLOps, Spark, SQL, NLP</t>
  </si>
  <si>
    <t>AI01965</t>
  </si>
  <si>
    <t>Git, MLOps, Java</t>
  </si>
  <si>
    <t>AI01966</t>
  </si>
  <si>
    <t>MLOps, Scala, Kubernetes, Python, TensorFreelanceow</t>
  </si>
  <si>
    <t>AI01967</t>
  </si>
  <si>
    <t>Tableau, Git, Azure, Scala, GCP</t>
  </si>
  <si>
    <t>AI01968</t>
  </si>
  <si>
    <t>Mathematics, TensorFreelanceow, Tableau, Linux, R</t>
  </si>
  <si>
    <t>AI01969</t>
  </si>
  <si>
    <t>Kubernetes, PyTorch, Java, AWS, Deep Learning</t>
  </si>
  <si>
    <t>AI01970</t>
  </si>
  <si>
    <t>MLOps, Data Visualization, TensorFreelanceow, Tableau, SQL</t>
  </si>
  <si>
    <t>AI01971</t>
  </si>
  <si>
    <t>Hadoop, PyTorch, Deep Learning, TensorFreelanceow</t>
  </si>
  <si>
    <t>AI01972</t>
  </si>
  <si>
    <t>Git, Computer Vision, PyTorch</t>
  </si>
  <si>
    <t>AI01973</t>
  </si>
  <si>
    <t>Python, Data Visualization, TensorFreelanceow, Deep Learning</t>
  </si>
  <si>
    <t>AI01974</t>
  </si>
  <si>
    <t>Java, Tableau, Kubernetes</t>
  </si>
  <si>
    <t>AI01975</t>
  </si>
  <si>
    <t>Kubernetes, Python, AWS</t>
  </si>
  <si>
    <t>AI01976</t>
  </si>
  <si>
    <t>Tableau, Azure, Java</t>
  </si>
  <si>
    <t>AI01977</t>
  </si>
  <si>
    <t>SQL, Git, MLOps</t>
  </si>
  <si>
    <t>AI01978</t>
  </si>
  <si>
    <t>R, Data Visualization, Java, GCP, Python</t>
  </si>
  <si>
    <t>AI01979</t>
  </si>
  <si>
    <t>NLP, Docker, PyTorch</t>
  </si>
  <si>
    <t>AI01980</t>
  </si>
  <si>
    <t>Linux, GCP, MLOps, Data Visualization, Git</t>
  </si>
  <si>
    <t>AI01981</t>
  </si>
  <si>
    <t>Python, Statistics, Mathematics, TensorFreelanceow, Java</t>
  </si>
  <si>
    <t>AI01982</t>
  </si>
  <si>
    <t>Linux, Hadoop, R, Mathematics, Kubernetes</t>
  </si>
  <si>
    <t>AI01983</t>
  </si>
  <si>
    <t>TensorFreelanceow, Data Visualization, Statistics</t>
  </si>
  <si>
    <t>AI01984</t>
  </si>
  <si>
    <t>Azure, Linux, Deep Learning</t>
  </si>
  <si>
    <t>AI01985</t>
  </si>
  <si>
    <t>AI01986</t>
  </si>
  <si>
    <t>Statistics, Azure, TensorFreelanceow</t>
  </si>
  <si>
    <t>AI01987</t>
  </si>
  <si>
    <t>SQL, Tableau, PyTorch</t>
  </si>
  <si>
    <t>AI01988</t>
  </si>
  <si>
    <t>TensorFreelanceow, Python, GCP</t>
  </si>
  <si>
    <t>AI01989</t>
  </si>
  <si>
    <t>Kubernetes, Mathematics, Tableau</t>
  </si>
  <si>
    <t>AI01990</t>
  </si>
  <si>
    <t>AI01991</t>
  </si>
  <si>
    <t>Mathematics, PyTorch, NLP</t>
  </si>
  <si>
    <t>AI01992</t>
  </si>
  <si>
    <t>R, Spark, Statistics</t>
  </si>
  <si>
    <t>AI01993</t>
  </si>
  <si>
    <t>TensorFreelanceow, R, SQL, Data Visualization, AWS</t>
  </si>
  <si>
    <t>AI01994</t>
  </si>
  <si>
    <t>Linux, Git, MLOps</t>
  </si>
  <si>
    <t>AI01995</t>
  </si>
  <si>
    <t>TensorFreelanceow, AWS, Linux</t>
  </si>
  <si>
    <t>AI01996</t>
  </si>
  <si>
    <t>Kubernetes, PyTorch, Statistics, NLP, TensorFreelanceow</t>
  </si>
  <si>
    <t>AI01997</t>
  </si>
  <si>
    <t>Spark, Mathematics, Java, Statistics, Python</t>
  </si>
  <si>
    <t>AI01998</t>
  </si>
  <si>
    <t>PyTorch, R, Tableau, Deep Learning</t>
  </si>
  <si>
    <t>AI01999</t>
  </si>
  <si>
    <t>SQL, Scala, Tableau, R</t>
  </si>
  <si>
    <t>AI02000</t>
  </si>
  <si>
    <t>Mathematics, R, TensorFreelanceow, Hadoop</t>
  </si>
  <si>
    <t>AI02001</t>
  </si>
  <si>
    <t>Azure, R, Deep Learning, Scala, Java</t>
  </si>
  <si>
    <t>AI02002</t>
  </si>
  <si>
    <t>Linux, Hadoop, Deep Learning, PyTorch, Computer Vision</t>
  </si>
  <si>
    <t>AI02003</t>
  </si>
  <si>
    <t>Statistics, SQL, PyTorch, Deep Learning, Azure</t>
  </si>
  <si>
    <t>AI02004</t>
  </si>
  <si>
    <t>Data Visualization, SQL, MLOps, PyTorch</t>
  </si>
  <si>
    <t>AI02005</t>
  </si>
  <si>
    <t>Kubernetes, Deep Learning, SQL, Python, NLP</t>
  </si>
  <si>
    <t>AI02006</t>
  </si>
  <si>
    <t>Python, Git, Data Visualization, Mathematics, GCP</t>
  </si>
  <si>
    <t>AI02007</t>
  </si>
  <si>
    <t>Python, Kubernetes, NLP, Linux</t>
  </si>
  <si>
    <t>AI02008</t>
  </si>
  <si>
    <t>Computer Vision, Java, R</t>
  </si>
  <si>
    <t>AI02009</t>
  </si>
  <si>
    <t>MLOps, Docker, GCP, Scala, PyTorch</t>
  </si>
  <si>
    <t>AI02010</t>
  </si>
  <si>
    <t>AI02011</t>
  </si>
  <si>
    <t>GCP, PyTorch, TensorFreelanceow, Python, Data Visualization</t>
  </si>
  <si>
    <t>AI02012</t>
  </si>
  <si>
    <t>PyTorch, Java, Python, Mathematics, SQL</t>
  </si>
  <si>
    <t>AI02013</t>
  </si>
  <si>
    <t>PyTorch, SQL, Computer Vision, Spark, Azure</t>
  </si>
  <si>
    <t>AI02014</t>
  </si>
  <si>
    <t>TensorFreelanceow, Docker, SQL</t>
  </si>
  <si>
    <t>AI02015</t>
  </si>
  <si>
    <t>Mathematics, Scala, Data Visualization</t>
  </si>
  <si>
    <t>AI02016</t>
  </si>
  <si>
    <t>AI02017</t>
  </si>
  <si>
    <t>Java, TensorFreelanceow, PyTorch, Azure, GCP</t>
  </si>
  <si>
    <t>AI02018</t>
  </si>
  <si>
    <t>R, GCP, Kubernetes, Spark, Linux</t>
  </si>
  <si>
    <t>AI02019</t>
  </si>
  <si>
    <t>Deep Learning, Azure, Hadoop, SQL, Git</t>
  </si>
  <si>
    <t>AI02020</t>
  </si>
  <si>
    <t>AI02021</t>
  </si>
  <si>
    <t>MLOps, Kubernetes, TensorFreelanceow, Python</t>
  </si>
  <si>
    <t>AI02022</t>
  </si>
  <si>
    <t>Azure, Kubernetes, AWS, MLOps, TensorFreelanceow</t>
  </si>
  <si>
    <t>AI02023</t>
  </si>
  <si>
    <t>Linux, Git, Deep Learning, SQL, Azure</t>
  </si>
  <si>
    <t>AI02024</t>
  </si>
  <si>
    <t>Git, Python, Mathematics</t>
  </si>
  <si>
    <t>AI02025</t>
  </si>
  <si>
    <t>Scala, Mathematics, Data Visualization, Git, Python</t>
  </si>
  <si>
    <t>AI02026</t>
  </si>
  <si>
    <t>Hadoop, Git, Tableau, Scala</t>
  </si>
  <si>
    <t>AI02027</t>
  </si>
  <si>
    <t>AWS, MLOps, Kubernetes, Azure, Spark</t>
  </si>
  <si>
    <t>AI02028</t>
  </si>
  <si>
    <t>Java, SQL, PyTorch</t>
  </si>
  <si>
    <t>AI02029</t>
  </si>
  <si>
    <t>Java, Kubernetes, Scala, Computer Vision, Git</t>
  </si>
  <si>
    <t>AI02030</t>
  </si>
  <si>
    <t>SQL, Azure, PyTorch, Docker, TensorFreelanceow</t>
  </si>
  <si>
    <t>AI02031</t>
  </si>
  <si>
    <t>Azure, Java, NLP, Hadoop</t>
  </si>
  <si>
    <t>AI02032</t>
  </si>
  <si>
    <t>Kubernetes, Statistics, Tableau</t>
  </si>
  <si>
    <t>AI02033</t>
  </si>
  <si>
    <t>AWS, Python, Kubernetes, TensorFreelanceow, Docker</t>
  </si>
  <si>
    <t>AI02034</t>
  </si>
  <si>
    <t>R, Kubernetes, MLOps, AWS, PyTorch</t>
  </si>
  <si>
    <t>AI02035</t>
  </si>
  <si>
    <t>Azure, Scala, Data Visualization, Mathematics</t>
  </si>
  <si>
    <t>AI02036</t>
  </si>
  <si>
    <t>R, MLOps, TensorFreelanceow, Hadoop</t>
  </si>
  <si>
    <t>AI02037</t>
  </si>
  <si>
    <t>Statistics, MLOps, Tableau, SQL, Linux</t>
  </si>
  <si>
    <t>AI02038</t>
  </si>
  <si>
    <t>NLP, Docker, Python, AWS</t>
  </si>
  <si>
    <t>AI02039</t>
  </si>
  <si>
    <t>Kubernetes, Mathematics, Tableau, MLOps</t>
  </si>
  <si>
    <t>AI02040</t>
  </si>
  <si>
    <t>Computer Vision, Python, Git, TensorFreelanceow</t>
  </si>
  <si>
    <t>AI02041</t>
  </si>
  <si>
    <t>SQL, Deep Learning, NLP, Python</t>
  </si>
  <si>
    <t>AI02042</t>
  </si>
  <si>
    <t>Docker, Kubernetes, Data Visualization, Mathematics, Hadoop</t>
  </si>
  <si>
    <t>AI02043</t>
  </si>
  <si>
    <t>Mathematics, Git, Tableau</t>
  </si>
  <si>
    <t>AI02044</t>
  </si>
  <si>
    <t>NLP, Scala, SQL, Deep Learning, Azure</t>
  </si>
  <si>
    <t>AI02045</t>
  </si>
  <si>
    <t>Deep Learning, PyTorch, Scala, Computer Vision</t>
  </si>
  <si>
    <t>AI02046</t>
  </si>
  <si>
    <t>SQL, Docker, Tableau</t>
  </si>
  <si>
    <t>AI02047</t>
  </si>
  <si>
    <t>Scala, Kubernetes, Data Visualization, SQL, R</t>
  </si>
  <si>
    <t>AI02048</t>
  </si>
  <si>
    <t>Git, Mathematics, Hadoop, AWS, Azure</t>
  </si>
  <si>
    <t>AI02049</t>
  </si>
  <si>
    <t>Java, TensorFreelanceow, Spark, AWS</t>
  </si>
  <si>
    <t>AI02050</t>
  </si>
  <si>
    <t>Python, Java, Tableau, TensorFreelanceow</t>
  </si>
  <si>
    <t>AI02051</t>
  </si>
  <si>
    <t>Kubernetes, MLOps, Statistics</t>
  </si>
  <si>
    <t>AI02052</t>
  </si>
  <si>
    <t>Python, TensorFreelanceow, MLOps, Hadoop</t>
  </si>
  <si>
    <t>AI02053</t>
  </si>
  <si>
    <t>R, Computer Vision, PyTorch, GCP</t>
  </si>
  <si>
    <t>AI02054</t>
  </si>
  <si>
    <t>PyTorch, Kubernetes, Python, SQL, TensorFreelanceow</t>
  </si>
  <si>
    <t>AI02055</t>
  </si>
  <si>
    <t>Python, R, GCP, Spark</t>
  </si>
  <si>
    <t>AI02056</t>
  </si>
  <si>
    <t>Azure, AWS, Tableau</t>
  </si>
  <si>
    <t>AI02057</t>
  </si>
  <si>
    <t>Python, SQL, Tableau</t>
  </si>
  <si>
    <t>AI02058</t>
  </si>
  <si>
    <t>NLP, Kubernetes, Scala, Git, Tableau</t>
  </si>
  <si>
    <t>AI02059</t>
  </si>
  <si>
    <t>Python, SQL, Java, Computer Vision</t>
  </si>
  <si>
    <t>AI02060</t>
  </si>
  <si>
    <t>Kubernetes, Azure, Python, Hadoop</t>
  </si>
  <si>
    <t>AI02061</t>
  </si>
  <si>
    <t>Scala, Java, Kubernetes</t>
  </si>
  <si>
    <t>AI02062</t>
  </si>
  <si>
    <t>Azure, Scala, Kubernetes</t>
  </si>
  <si>
    <t>AI02063</t>
  </si>
  <si>
    <t>Git, Python, Computer Vision, Mathematics, AWS</t>
  </si>
  <si>
    <t>AI02064</t>
  </si>
  <si>
    <t>Java, GCP, AWS, Hadoop</t>
  </si>
  <si>
    <t>AI02065</t>
  </si>
  <si>
    <t>Tableau, Git, Kubernetes, MLOps, Computer Vision</t>
  </si>
  <si>
    <t>AI02066</t>
  </si>
  <si>
    <t>NLP, Scala, Data Visualization</t>
  </si>
  <si>
    <t>AI02067</t>
  </si>
  <si>
    <t>Data Visualization, Linux, Python, TensorFreelanceow, PyTorch</t>
  </si>
  <si>
    <t>AI02068</t>
  </si>
  <si>
    <t>MLOps, Azure, AWS, Deep Learning, R</t>
  </si>
  <si>
    <t>AI02069</t>
  </si>
  <si>
    <t>Deep Learning, Docker, NLP, Hadoop</t>
  </si>
  <si>
    <t>AI02070</t>
  </si>
  <si>
    <t>PyTorch, AWS, MLOps, Python</t>
  </si>
  <si>
    <t>AI02071</t>
  </si>
  <si>
    <t>Kubernetes, Scala, NLP, Mathematics, TensorFreelanceow</t>
  </si>
  <si>
    <t>AI02072</t>
  </si>
  <si>
    <t>PyTorch, Python, Git, Spark, Azure</t>
  </si>
  <si>
    <t>AI02073</t>
  </si>
  <si>
    <t>Data Visualization, Kubernetes, Mathematics</t>
  </si>
  <si>
    <t>AI02074</t>
  </si>
  <si>
    <t>Data Visualization, Python, Azure, Scala, GCP</t>
  </si>
  <si>
    <t>AI02075</t>
  </si>
  <si>
    <t>Java, Python, Data Visualization, Linux</t>
  </si>
  <si>
    <t>AI02076</t>
  </si>
  <si>
    <t>Mathematics, SQL, PyTorch</t>
  </si>
  <si>
    <t>AI02077</t>
  </si>
  <si>
    <t>Tableau, Hadoop, R, Docker</t>
  </si>
  <si>
    <t>AI02078</t>
  </si>
  <si>
    <t>Python, TensorFreelanceow, Data Visualization, PyTorch, Hadoop</t>
  </si>
  <si>
    <t>AI02079</t>
  </si>
  <si>
    <t>Spark, Scala, Python, Kubernetes, Docker</t>
  </si>
  <si>
    <t>AI02080</t>
  </si>
  <si>
    <t>TensorFreelanceow, Scala, Deep Learning, Statistics, AWS</t>
  </si>
  <si>
    <t>AI02081</t>
  </si>
  <si>
    <t>Python, R, TensorFreelanceow</t>
  </si>
  <si>
    <t>AI02082</t>
  </si>
  <si>
    <t>Docker, Scala, Git, AWS</t>
  </si>
  <si>
    <t>AI02083</t>
  </si>
  <si>
    <t>SQL, Git, PyTorch, Spark, GCP</t>
  </si>
  <si>
    <t>AI02084</t>
  </si>
  <si>
    <t>TensorFreelanceow, Kubernetes, Statistics, SQL, AWS</t>
  </si>
  <si>
    <t>AI02085</t>
  </si>
  <si>
    <t>PyTorch, Kubernetes, Tableau, SQL, Spark</t>
  </si>
  <si>
    <t>AI02086</t>
  </si>
  <si>
    <t>Docker, Tableau, GCP</t>
  </si>
  <si>
    <t>AI02087</t>
  </si>
  <si>
    <t>Python, Kubernetes, Computer Vision</t>
  </si>
  <si>
    <t>AI02088</t>
  </si>
  <si>
    <t>Statistics, Kubernetes, GCP, NLP, TensorFreelanceow</t>
  </si>
  <si>
    <t>AI02089</t>
  </si>
  <si>
    <t>PyTorch, Kubernetes, Hadoop, R</t>
  </si>
  <si>
    <t>AI02090</t>
  </si>
  <si>
    <t>GCP, PyTorch, Data Visualization, Computer Vision</t>
  </si>
  <si>
    <t>AI02091</t>
  </si>
  <si>
    <t>SQL, Docker, PyTorch, Kubernetes</t>
  </si>
  <si>
    <t>AI02092</t>
  </si>
  <si>
    <t>Computer Vision, Linux, PyTorch, Scala</t>
  </si>
  <si>
    <t>AI02093</t>
  </si>
  <si>
    <t>SQL, Linux, Java, TensorFreelanceow</t>
  </si>
  <si>
    <t>AI02094</t>
  </si>
  <si>
    <t>Docker, Tableau, Git, Kubernetes</t>
  </si>
  <si>
    <t>AI02095</t>
  </si>
  <si>
    <t>Linux, PyTorch, Git, Mathematics, Statistics</t>
  </si>
  <si>
    <t>AI02096</t>
  </si>
  <si>
    <t>Spark, Linux, Statistics, PyTorch</t>
  </si>
  <si>
    <t>AI02097</t>
  </si>
  <si>
    <t>SQL, Kubernetes, TensorFreelanceow, Scala</t>
  </si>
  <si>
    <t>AI02098</t>
  </si>
  <si>
    <t>Deep Learning, Java, Scala</t>
  </si>
  <si>
    <t>AI02099</t>
  </si>
  <si>
    <t>R, PyTorch, SQL, Scala</t>
  </si>
  <si>
    <t>AI02100</t>
  </si>
  <si>
    <t>Python, NLP, SQL, Linux, Kubernetes</t>
  </si>
  <si>
    <t>AI02101</t>
  </si>
  <si>
    <t>Python, GCP, Scala, Docker, Computer Vision</t>
  </si>
  <si>
    <t>AI02102</t>
  </si>
  <si>
    <t>Azure, MLOps, Scala, Computer Vision</t>
  </si>
  <si>
    <t>AI02103</t>
  </si>
  <si>
    <t>PyTorch, Python, Statistics</t>
  </si>
  <si>
    <t>AI02104</t>
  </si>
  <si>
    <t>SQL, PyTorch, Linux, Tableau</t>
  </si>
  <si>
    <t>AI02105</t>
  </si>
  <si>
    <t>Docker, Computer Vision, Python, NLP, Deep Learning</t>
  </si>
  <si>
    <t>AI02106</t>
  </si>
  <si>
    <t>Computer Vision, TensorFreelanceow, GCP</t>
  </si>
  <si>
    <t>AI02107</t>
  </si>
  <si>
    <t>Tableau, Linux, MLOps, Spark, Mathematics</t>
  </si>
  <si>
    <t>AI02108</t>
  </si>
  <si>
    <t>Docker, Linux, SQL</t>
  </si>
  <si>
    <t>AI02109</t>
  </si>
  <si>
    <t>SQL, Spark, Git</t>
  </si>
  <si>
    <t>AI02110</t>
  </si>
  <si>
    <t>R, Linux, Git, GCP, Deep Learning</t>
  </si>
  <si>
    <t>AI02111</t>
  </si>
  <si>
    <t>Hadoop, Java, Data Visualization</t>
  </si>
  <si>
    <t>AI02112</t>
  </si>
  <si>
    <t>MLOps, Kubernetes, Python, TensorFreelanceow, PyTorch</t>
  </si>
  <si>
    <t>AI02113</t>
  </si>
  <si>
    <t>Spark, TensorFreelanceow, Data Visualization</t>
  </si>
  <si>
    <t>AI02114</t>
  </si>
  <si>
    <t>R, SQL, Git, PyTorch</t>
  </si>
  <si>
    <t>AI02115</t>
  </si>
  <si>
    <t>AI02116</t>
  </si>
  <si>
    <t>PyTorch, Scala, R</t>
  </si>
  <si>
    <t>AI02117</t>
  </si>
  <si>
    <t>Git, SQL, TensorFreelanceow</t>
  </si>
  <si>
    <t>AI02118</t>
  </si>
  <si>
    <t>SQL, Computer Vision, Tableau, Python</t>
  </si>
  <si>
    <t>AI02119</t>
  </si>
  <si>
    <t>NLP, Hadoop, Tableau, TensorFreelanceow, SQL</t>
  </si>
  <si>
    <t>AI02120</t>
  </si>
  <si>
    <t>Azure, Java, Statistics</t>
  </si>
  <si>
    <t>AI02121</t>
  </si>
  <si>
    <t>TensorFreelanceow, SQL, Python, GCP</t>
  </si>
  <si>
    <t>AI02122</t>
  </si>
  <si>
    <t>Java, Git, Kubernetes, Scala, Mathematics</t>
  </si>
  <si>
    <t>AI02123</t>
  </si>
  <si>
    <t>Spark, Python, Computer Vision, Data Visualization</t>
  </si>
  <si>
    <t>AI02124</t>
  </si>
  <si>
    <t>Python, R, Statistics, GCP</t>
  </si>
  <si>
    <t>AI02125</t>
  </si>
  <si>
    <t>Linux, Hadoop, NLP, Kubernetes</t>
  </si>
  <si>
    <t>AI02126</t>
  </si>
  <si>
    <t>AWS, Data Visualization, Tableau, TensorFreelanceow</t>
  </si>
  <si>
    <t>AI02127</t>
  </si>
  <si>
    <t>SQL, PyTorch, Statistics, NLP</t>
  </si>
  <si>
    <t>AI02128</t>
  </si>
  <si>
    <t>Git, R, Computer Vision</t>
  </si>
  <si>
    <t>AI02129</t>
  </si>
  <si>
    <t>Kubernetes, Azure, Spark, GCP</t>
  </si>
  <si>
    <t>AI02130</t>
  </si>
  <si>
    <t>Python, Statistics, Scala, Git</t>
  </si>
  <si>
    <t>AI02131</t>
  </si>
  <si>
    <t>Python, R, Tableau, Mathematics, GCP</t>
  </si>
  <si>
    <t>AI02132</t>
  </si>
  <si>
    <t>Git, MLOps, Python, Scala, Computer Vision</t>
  </si>
  <si>
    <t>AI02133</t>
  </si>
  <si>
    <t>Python, AWS, Data Visualization, NLP</t>
  </si>
  <si>
    <t>AI02134</t>
  </si>
  <si>
    <t>GCP, PyTorch, Tableau</t>
  </si>
  <si>
    <t>AI02135</t>
  </si>
  <si>
    <t>R, Scala, Data Visualization, Linux, PyTorch</t>
  </si>
  <si>
    <t>AI02136</t>
  </si>
  <si>
    <t>AI02137</t>
  </si>
  <si>
    <t>Computer Vision, SQL, Java</t>
  </si>
  <si>
    <t>AI02138</t>
  </si>
  <si>
    <t>Java, R, Mathematics</t>
  </si>
  <si>
    <t>AI02139</t>
  </si>
  <si>
    <t>Scala, Python, Docker, Linux, NLP</t>
  </si>
  <si>
    <t>AI02140</t>
  </si>
  <si>
    <t>Mathematics, PyTorch, SQL, Linux</t>
  </si>
  <si>
    <t>AI02141</t>
  </si>
  <si>
    <t>Scala, Hadoop, MLOps, NLP, Java</t>
  </si>
  <si>
    <t>AI02142</t>
  </si>
  <si>
    <t>Tableau, Kubernetes, Data Visualization</t>
  </si>
  <si>
    <t>AI02143</t>
  </si>
  <si>
    <t>NLP, Tableau, Scala, PyTorch, SQL</t>
  </si>
  <si>
    <t>AI02144</t>
  </si>
  <si>
    <t>Deep Learning, Docker, Tableau</t>
  </si>
  <si>
    <t>AI02145</t>
  </si>
  <si>
    <t>MLOps, PyTorch, Kubernetes, Azure</t>
  </si>
  <si>
    <t>AI02146</t>
  </si>
  <si>
    <t>Python, R, Azure</t>
  </si>
  <si>
    <t>AI02147</t>
  </si>
  <si>
    <t>Data Visualization, Hadoop, Spark, Azure</t>
  </si>
  <si>
    <t>AI02148</t>
  </si>
  <si>
    <t>Statistics, Kubernetes, Mathematics</t>
  </si>
  <si>
    <t>AI02149</t>
  </si>
  <si>
    <t>Data Visualization, Python, TensorFreelanceow, GCP, PyTorch</t>
  </si>
  <si>
    <t>AI02150</t>
  </si>
  <si>
    <t>Docker, Python, TensorFreelanceow</t>
  </si>
  <si>
    <t>AI02151</t>
  </si>
  <si>
    <t>Data Visualization, TensorFreelanceow, Docker, Git</t>
  </si>
  <si>
    <t>AI02152</t>
  </si>
  <si>
    <t>Azure, PyTorch, Docker, Kubernetes</t>
  </si>
  <si>
    <t>AI02153</t>
  </si>
  <si>
    <t>Kubernetes, Python, Java, Linux</t>
  </si>
  <si>
    <t>AI02154</t>
  </si>
  <si>
    <t>Kubernetes, Git, Scala, Statistics, GCP</t>
  </si>
  <si>
    <t>AI02155</t>
  </si>
  <si>
    <t>Azure, Scala, SQL, Git</t>
  </si>
  <si>
    <t>AI02156</t>
  </si>
  <si>
    <t>Python, AWS, Git, MLOps</t>
  </si>
  <si>
    <t>AI02157</t>
  </si>
  <si>
    <t>AI02158</t>
  </si>
  <si>
    <t>Hadoop, Scala, Tableau, GCP</t>
  </si>
  <si>
    <t>AI02159</t>
  </si>
  <si>
    <t>Git, NLP, Azure</t>
  </si>
  <si>
    <t>AI02160</t>
  </si>
  <si>
    <t>Git, Java, Deep Learning, Scala, Mathematics</t>
  </si>
  <si>
    <t>AI02161</t>
  </si>
  <si>
    <t>Azure, GCP, Python, TensorFreelanceow</t>
  </si>
  <si>
    <t>AI02162</t>
  </si>
  <si>
    <t>Linux, SQL, Kubernetes, Azure, Python</t>
  </si>
  <si>
    <t>AI02163</t>
  </si>
  <si>
    <t>Kubernetes, Spark, Computer Vision, PyTorch</t>
  </si>
  <si>
    <t>AI02164</t>
  </si>
  <si>
    <t>Kubernetes, SQL, Docker, Spark, R</t>
  </si>
  <si>
    <t>AI02165</t>
  </si>
  <si>
    <t>Java, GCP, Kubernetes</t>
  </si>
  <si>
    <t>AI02166</t>
  </si>
  <si>
    <t>Data Visualization, SQL, R, PyTorch</t>
  </si>
  <si>
    <t>AI02167</t>
  </si>
  <si>
    <t>Spark, Deep Learning, Computer Vision</t>
  </si>
  <si>
    <t>AI02168</t>
  </si>
  <si>
    <t>R, Computer Vision, Linux, Deep Learning</t>
  </si>
  <si>
    <t>AI02169</t>
  </si>
  <si>
    <t>AWS, Tableau, Git, Deep Learning</t>
  </si>
  <si>
    <t>AI02170</t>
  </si>
  <si>
    <t>Kubernetes, Java, Python</t>
  </si>
  <si>
    <t>AI02171</t>
  </si>
  <si>
    <t>Docker, Python, Scala</t>
  </si>
  <si>
    <t>AI02172</t>
  </si>
  <si>
    <t>Kubernetes, Docker, Hadoop, GCP, Linux</t>
  </si>
  <si>
    <t>AI02173</t>
  </si>
  <si>
    <t>SQL, Azure, Tableau, Java, Statistics</t>
  </si>
  <si>
    <t>AI02174</t>
  </si>
  <si>
    <t>Linux, Git, Statistics, R</t>
  </si>
  <si>
    <t>AI02175</t>
  </si>
  <si>
    <t>Kubernetes, R, SQL, AWS</t>
  </si>
  <si>
    <t>AI02176</t>
  </si>
  <si>
    <t>TensorFreelanceow, Deep Learning, MLOps, Git, Kubernetes</t>
  </si>
  <si>
    <t>AI02177</t>
  </si>
  <si>
    <t>Python, Git, Scala, NLP</t>
  </si>
  <si>
    <t>AI02178</t>
  </si>
  <si>
    <t>Statistics, SQL, Spark, Tableau</t>
  </si>
  <si>
    <t>AI02179</t>
  </si>
  <si>
    <t>Data Visualization, Docker, Python, Kubernetes</t>
  </si>
  <si>
    <t>AI02180</t>
  </si>
  <si>
    <t>Python, SQL, Computer Vision, Docker, Java</t>
  </si>
  <si>
    <t>AI02181</t>
  </si>
  <si>
    <t>Docker, Data Visualization, Python, Mathematics, R</t>
  </si>
  <si>
    <t>AI02182</t>
  </si>
  <si>
    <t>Azure, Computer Vision, TensorFreelanceow</t>
  </si>
  <si>
    <t>AI02183</t>
  </si>
  <si>
    <t>Python, Azure, TensorFreelanceow, Statistics, AWS</t>
  </si>
  <si>
    <t>AI02184</t>
  </si>
  <si>
    <t>Git, PyTorch, SQL, Python</t>
  </si>
  <si>
    <t>AI02185</t>
  </si>
  <si>
    <t>Tableau, Hadoop, Deep Learning</t>
  </si>
  <si>
    <t>AI02186</t>
  </si>
  <si>
    <t>GCP, Azure, Linux, Scala</t>
  </si>
  <si>
    <t>AI02187</t>
  </si>
  <si>
    <t>Scala, Linux, Java</t>
  </si>
  <si>
    <t>AI02188</t>
  </si>
  <si>
    <t>SQL, Linux, PyTorch, NLP</t>
  </si>
  <si>
    <t>AI02189</t>
  </si>
  <si>
    <t>Scala, Statistics, NLP</t>
  </si>
  <si>
    <t>AI02190</t>
  </si>
  <si>
    <t>Python, Data Visualization, Docker, NLP</t>
  </si>
  <si>
    <t>AI02191</t>
  </si>
  <si>
    <t>Java, AWS, Mathematics, Hadoop</t>
  </si>
  <si>
    <t>AI02192</t>
  </si>
  <si>
    <t>Java, MLOps, R, Linux, NLP</t>
  </si>
  <si>
    <t>AI02193</t>
  </si>
  <si>
    <t>PyTorch, Computer Vision, Git, Azure, Scala</t>
  </si>
  <si>
    <t>AI02194</t>
  </si>
  <si>
    <t>Linux, Hadoop, Python, Computer Vision, Git</t>
  </si>
  <si>
    <t>AI02195</t>
  </si>
  <si>
    <t>Scala, SQL, Statistics, Hadoop</t>
  </si>
  <si>
    <t>AI02196</t>
  </si>
  <si>
    <t>Hadoop, Python, Deep Learning, Azure</t>
  </si>
  <si>
    <t>AI02197</t>
  </si>
  <si>
    <t>Docker, Azure, Computer Vision</t>
  </si>
  <si>
    <t>AI02198</t>
  </si>
  <si>
    <t>Tableau, Java, Kubernetes</t>
  </si>
  <si>
    <t>AI02199</t>
  </si>
  <si>
    <t>Python, GCP, TensorFreelanceow, Computer Vision, PyTorch</t>
  </si>
  <si>
    <t>AI02200</t>
  </si>
  <si>
    <t>Scala, TensorFreelanceow, Python, Computer Vision, Kubernetes</t>
  </si>
  <si>
    <t>AI02201</t>
  </si>
  <si>
    <t>Python, Kubernetes, Deep Learning, AWS, MLOps</t>
  </si>
  <si>
    <t>AI02202</t>
  </si>
  <si>
    <t>Data Visualization, NLP, Python</t>
  </si>
  <si>
    <t>AI02203</t>
  </si>
  <si>
    <t>PyTorch, NLP, Hadoop, Statistics, Kubernetes</t>
  </si>
  <si>
    <t>AI02204</t>
  </si>
  <si>
    <t>PyTorch, Java, Spark, Hadoop, GCP</t>
  </si>
  <si>
    <t>AI02205</t>
  </si>
  <si>
    <t>Data Visualization, Python, Azure, Scala, Spark</t>
  </si>
  <si>
    <t>AI02206</t>
  </si>
  <si>
    <t>Tableau, PyTorch, Statistics</t>
  </si>
  <si>
    <t>AI02207</t>
  </si>
  <si>
    <t>Spark, Git, Statistics, PyTorch</t>
  </si>
  <si>
    <t>AI02208</t>
  </si>
  <si>
    <t>Azure, GCP, Data Visualization</t>
  </si>
  <si>
    <t>AI02209</t>
  </si>
  <si>
    <t>Scala, Java, Mathematics, AWS, TensorFreelanceow</t>
  </si>
  <si>
    <t>AI02210</t>
  </si>
  <si>
    <t>Scala, NLP, Hadoop</t>
  </si>
  <si>
    <t>AI02211</t>
  </si>
  <si>
    <t>GCP, R, Tableau, Data Visualization, Scala</t>
  </si>
  <si>
    <t>AI02212</t>
  </si>
  <si>
    <t>TensorFreelanceow, Azure, Java, PyTorch, Computer Vision</t>
  </si>
  <si>
    <t>AI02213</t>
  </si>
  <si>
    <t>Hadoop, Mathematics, Tableau</t>
  </si>
  <si>
    <t>AI02214</t>
  </si>
  <si>
    <t>Git, Computer Vision, Python, TensorFreelanceow, NLP</t>
  </si>
  <si>
    <t>AI02215</t>
  </si>
  <si>
    <t>Kubernetes, SQL, NLP, Statistics</t>
  </si>
  <si>
    <t>AI02216</t>
  </si>
  <si>
    <t>Git, Python, TensorFreelanceow, Linux</t>
  </si>
  <si>
    <t>AI02217</t>
  </si>
  <si>
    <t>SQL, Hadoop, PyTorch, Deep Learning</t>
  </si>
  <si>
    <t>AI02218</t>
  </si>
  <si>
    <t>MLOps, Statistics, GCP, PyTorch, Scala</t>
  </si>
  <si>
    <t>AI02219</t>
  </si>
  <si>
    <t>Python, TensorFreelanceow, Docker</t>
  </si>
  <si>
    <t>AI02220</t>
  </si>
  <si>
    <t>TensorFreelanceow, R, Computer Vision</t>
  </si>
  <si>
    <t>AI02221</t>
  </si>
  <si>
    <t>Java, Linux, Azure, GCP</t>
  </si>
  <si>
    <t>AI02222</t>
  </si>
  <si>
    <t>Kubernetes, TensorFreelanceow, Data Visualization, Python, Spark</t>
  </si>
  <si>
    <t>AI02223</t>
  </si>
  <si>
    <t>Scala, R, Data Visualization, NLP, Python</t>
  </si>
  <si>
    <t>AI02224</t>
  </si>
  <si>
    <t>Kubernetes, Hadoop, Tableau, PyTorch</t>
  </si>
  <si>
    <t>AI02225</t>
  </si>
  <si>
    <t>PyTorch, Linux, Git, TensorFreelanceow, Deep Learning</t>
  </si>
  <si>
    <t>AI02226</t>
  </si>
  <si>
    <t>SQL, Tableau, MLOps</t>
  </si>
  <si>
    <t>AI02227</t>
  </si>
  <si>
    <t>Azure, AWS, Statistics, GCP, Tableau</t>
  </si>
  <si>
    <t>AI02228</t>
  </si>
  <si>
    <t>SQL, TensorFreelanceow, Mathematics</t>
  </si>
  <si>
    <t>AI02229</t>
  </si>
  <si>
    <t>Kubernetes, Java, Data Visualization, MLOps</t>
  </si>
  <si>
    <t>AI02230</t>
  </si>
  <si>
    <t>PyTorch, Data Visualization, Deep Learning</t>
  </si>
  <si>
    <t>AI02231</t>
  </si>
  <si>
    <t>Tableau, Hadoop, R, Linux</t>
  </si>
  <si>
    <t>AI02232</t>
  </si>
  <si>
    <t>Azure, AWS, Computer Vision</t>
  </si>
  <si>
    <t>AI02233</t>
  </si>
  <si>
    <t>Java, PyTorch, Mathematics, Data Visualization, SQL</t>
  </si>
  <si>
    <t>AI02234</t>
  </si>
  <si>
    <t>Git, SQL, GCP, Tableau</t>
  </si>
  <si>
    <t>AI02235</t>
  </si>
  <si>
    <t>R, NLP, MLOps, Scala, Docker</t>
  </si>
  <si>
    <t>AI02236</t>
  </si>
  <si>
    <t>Python, NLP, Tableau</t>
  </si>
  <si>
    <t>AI02237</t>
  </si>
  <si>
    <t>Java, GCP, Kubernetes, MLOps</t>
  </si>
  <si>
    <t>AI02238</t>
  </si>
  <si>
    <t>Hadoop, Deep Learning, Data Visualization, Java</t>
  </si>
  <si>
    <t>AI02239</t>
  </si>
  <si>
    <t>GCP, SQL, Data Visualization, Linux, Scala</t>
  </si>
  <si>
    <t>AI02240</t>
  </si>
  <si>
    <t>PyTorch, Tableau, MLOps, Linux</t>
  </si>
  <si>
    <t>AI02241</t>
  </si>
  <si>
    <t>Data Visualization, R, AWS, Azure</t>
  </si>
  <si>
    <t>AI02242</t>
  </si>
  <si>
    <t>TensorFreelanceow, MLOps, Python, AWS</t>
  </si>
  <si>
    <t>AI02243</t>
  </si>
  <si>
    <t>Kubernetes, Statistics, MLOps</t>
  </si>
  <si>
    <t>AI02244</t>
  </si>
  <si>
    <t>Spark, Kubernetes, Data Visualization, Python, Linux</t>
  </si>
  <si>
    <t>AI02245</t>
  </si>
  <si>
    <t>Linux, Hadoop, SQL</t>
  </si>
  <si>
    <t>AI02246</t>
  </si>
  <si>
    <t>Git, Python, SQL, Deep Learning, Spark</t>
  </si>
  <si>
    <t>AI02247</t>
  </si>
  <si>
    <t>TensorFreelanceow, Mathematics, Tableau, Kubernetes, Linux</t>
  </si>
  <si>
    <t>AI02248</t>
  </si>
  <si>
    <t>Azure, Git, Hadoop</t>
  </si>
  <si>
    <t>AI02249</t>
  </si>
  <si>
    <t>Scala, Hadoop, Computer Vision, GCP</t>
  </si>
  <si>
    <t>AI02250</t>
  </si>
  <si>
    <t>Linux, Git, Tableau</t>
  </si>
  <si>
    <t>AI02251</t>
  </si>
  <si>
    <t>Kubernetes, Java, Docker</t>
  </si>
  <si>
    <t>AI02252</t>
  </si>
  <si>
    <t>Tableau, Azure, Git</t>
  </si>
  <si>
    <t>AI02253</t>
  </si>
  <si>
    <t>Computer Vision, Python, TensorFreelanceow</t>
  </si>
  <si>
    <t>AI02254</t>
  </si>
  <si>
    <t>Tableau, Python, GCP, TensorFreelanceow</t>
  </si>
  <si>
    <t>AI02255</t>
  </si>
  <si>
    <t>Python, Computer Vision, GCP, MLOps, Data Visualization</t>
  </si>
  <si>
    <t>AI02256</t>
  </si>
  <si>
    <t>SQL, Java, Python</t>
  </si>
  <si>
    <t>AI02257</t>
  </si>
  <si>
    <t>Spark, TensorFreelanceow, NLP, Computer Vision</t>
  </si>
  <si>
    <t>AI02258</t>
  </si>
  <si>
    <t>Python, Docker, Tableau, Kubernetes</t>
  </si>
  <si>
    <t>AI02259</t>
  </si>
  <si>
    <t>Azure, Git, Computer Vision, SQL, Scala</t>
  </si>
  <si>
    <t>AI02260</t>
  </si>
  <si>
    <t>AWS, Spark, PyTorch, Linux</t>
  </si>
  <si>
    <t>AI02261</t>
  </si>
  <si>
    <t>AWS, Deep Learning, Java, Linux</t>
  </si>
  <si>
    <t>AI02262</t>
  </si>
  <si>
    <t>Spark, Git, Scala</t>
  </si>
  <si>
    <t>AI02263</t>
  </si>
  <si>
    <t>TensorFreelanceow, Data Visualization, Spark</t>
  </si>
  <si>
    <t>AI02264</t>
  </si>
  <si>
    <t>Docker, Git, R, Linux, Scala</t>
  </si>
  <si>
    <t>AI02265</t>
  </si>
  <si>
    <t>Linux, PyTorch, TensorFreelanceow</t>
  </si>
  <si>
    <t>AI02266</t>
  </si>
  <si>
    <t>TensorFreelanceow, Python, Spark, Java</t>
  </si>
  <si>
    <t>AI02267</t>
  </si>
  <si>
    <t>Git, Scala, Computer Vision, Java, Deep Learning</t>
  </si>
  <si>
    <t>AI02268</t>
  </si>
  <si>
    <t>SQL, MLOps, PyTorch, TensorFreelanceow, Tableau</t>
  </si>
  <si>
    <t>AI02269</t>
  </si>
  <si>
    <t>Statistics, Tableau, Linux</t>
  </si>
  <si>
    <t>AI02270</t>
  </si>
  <si>
    <t>PyTorch, TensorFreelanceow, Hadoop, Kubernetes, R</t>
  </si>
  <si>
    <t>AI02271</t>
  </si>
  <si>
    <t>PyTorch, NLP, Git, Azure, Mathematics</t>
  </si>
  <si>
    <t>AI02272</t>
  </si>
  <si>
    <t>Data Visualization, TensorFreelanceow, Java, SQL, Azure</t>
  </si>
  <si>
    <t>AI02273</t>
  </si>
  <si>
    <t>Linux, MLOps, NLP</t>
  </si>
  <si>
    <t>AI02274</t>
  </si>
  <si>
    <t>TensorFreelanceow, Kubernetes, Deep Learning, Scala, Azure</t>
  </si>
  <si>
    <t>AI02275</t>
  </si>
  <si>
    <t>Kubernetes, SQL, GCP, Computer Vision</t>
  </si>
  <si>
    <t>AI02276</t>
  </si>
  <si>
    <t>Scala, PyTorch, MLOps, SQL</t>
  </si>
  <si>
    <t>AI02277</t>
  </si>
  <si>
    <t>Python, Linux, Deep Learning</t>
  </si>
  <si>
    <t>AI02278</t>
  </si>
  <si>
    <t>Deep Learning, TensorFreelanceow, Kubernetes, Statistics</t>
  </si>
  <si>
    <t>AI02279</t>
  </si>
  <si>
    <t>Deep Learning, TensorFreelanceow, Linux</t>
  </si>
  <si>
    <t>AI02280</t>
  </si>
  <si>
    <t>GCP, Python, Docker</t>
  </si>
  <si>
    <t>AI02281</t>
  </si>
  <si>
    <t>Mathematics, Python, AWS, TensorFreelanceow, Scala</t>
  </si>
  <si>
    <t>AI02282</t>
  </si>
  <si>
    <t>Python, Linux, MLOps, TensorFreelanceow, Azure</t>
  </si>
  <si>
    <t>AI02283</t>
  </si>
  <si>
    <t>Mathematics, Data Visualization, TensorFreelanceow</t>
  </si>
  <si>
    <t>AI02284</t>
  </si>
  <si>
    <t>TensorFreelanceow, SQL, Mathematics, NLP</t>
  </si>
  <si>
    <t>AI02285</t>
  </si>
  <si>
    <t>Docker, SQL, NLP, GCP, MLOps</t>
  </si>
  <si>
    <t>AI02286</t>
  </si>
  <si>
    <t>PyTorch, GCP, Python, Spark, MLOps</t>
  </si>
  <si>
    <t>AI02287</t>
  </si>
  <si>
    <t>NLP, Mathematics, Java, R</t>
  </si>
  <si>
    <t>AI02288</t>
  </si>
  <si>
    <t>Statistics, SQL, Computer Vision, Linux, Deep Learning</t>
  </si>
  <si>
    <t>AI02289</t>
  </si>
  <si>
    <t>GCP, Computer Vision, Java</t>
  </si>
  <si>
    <t>AI02290</t>
  </si>
  <si>
    <t>TensorFreelanceow, Statistics, Kubernetes, PyTorch, R</t>
  </si>
  <si>
    <t>AI02291</t>
  </si>
  <si>
    <t>TensorFreelanceow, Hadoop, Linux, Scala</t>
  </si>
  <si>
    <t>AI02292</t>
  </si>
  <si>
    <t>Kubernetes, PyTorch, Java</t>
  </si>
  <si>
    <t>AI02293</t>
  </si>
  <si>
    <t>Hadoop, Python, SQL, Deep Learning, Azure</t>
  </si>
  <si>
    <t>AI02294</t>
  </si>
  <si>
    <t>TensorFreelanceow, Python, AWS, R, PyTorch</t>
  </si>
  <si>
    <t>AI02295</t>
  </si>
  <si>
    <t>MLOps, Tableau, AWS, Linux</t>
  </si>
  <si>
    <t>AI02296</t>
  </si>
  <si>
    <t>Spark, R, MLOps, Kubernetes, Azure</t>
  </si>
  <si>
    <t>AI02297</t>
  </si>
  <si>
    <t>Java, Docker, Tableau, Statistics, MLOps</t>
  </si>
  <si>
    <t>AI02298</t>
  </si>
  <si>
    <t>Linux, Spark, Hadoop</t>
  </si>
  <si>
    <t>AI02299</t>
  </si>
  <si>
    <t>Scala, Java, MLOps</t>
  </si>
  <si>
    <t>AI02300</t>
  </si>
  <si>
    <t>MLOps, Python, GCP, SQL, Linux</t>
  </si>
  <si>
    <t>AI02301</t>
  </si>
  <si>
    <t>Kubernetes, R, Java, SQL, NLP</t>
  </si>
  <si>
    <t>AI02302</t>
  </si>
  <si>
    <t>Deep Learning, MLOps, Hadoop, GCP</t>
  </si>
  <si>
    <t>AI02303</t>
  </si>
  <si>
    <t>Spark, Scala, Mathematics</t>
  </si>
  <si>
    <t>AI02304</t>
  </si>
  <si>
    <t>Linux, R, MLOps</t>
  </si>
  <si>
    <t>AI02305</t>
  </si>
  <si>
    <t>Computer Vision, R, PyTorch, GCP</t>
  </si>
  <si>
    <t>AI02306</t>
  </si>
  <si>
    <t>GCP, Linux, MLOps, Tableau</t>
  </si>
  <si>
    <t>AI02307</t>
  </si>
  <si>
    <t>Git, SQL, PyTorch</t>
  </si>
  <si>
    <t>AI02308</t>
  </si>
  <si>
    <t>Java, NLP, AWS</t>
  </si>
  <si>
    <t>AI02309</t>
  </si>
  <si>
    <t>Statistics, SQL, GCP, NLP</t>
  </si>
  <si>
    <t>AI02310</t>
  </si>
  <si>
    <t>Kubernetes, Hadoop, Java, Computer Vision, Tableau</t>
  </si>
  <si>
    <t>AI02311</t>
  </si>
  <si>
    <t>Linux, Git, GCP, AWS, Spark</t>
  </si>
  <si>
    <t>AI02312</t>
  </si>
  <si>
    <t>MLOps, Tableau, Git, Python, Scala</t>
  </si>
  <si>
    <t>AI02313</t>
  </si>
  <si>
    <t>R, Tableau, Azure, SQL</t>
  </si>
  <si>
    <t>AI02314</t>
  </si>
  <si>
    <t>Scala, Azure, MLOps, Python</t>
  </si>
  <si>
    <t>AI02315</t>
  </si>
  <si>
    <t>R, Computer Vision, GCP</t>
  </si>
  <si>
    <t>AI02316</t>
  </si>
  <si>
    <t>Data Visualization, Python, PyTorch</t>
  </si>
  <si>
    <t>AI02317</t>
  </si>
  <si>
    <t>SQL, Statistics, R, MLOps, Hadoop</t>
  </si>
  <si>
    <t>AI02318</t>
  </si>
  <si>
    <t>AWS, Java, Python, GCP, Tableau</t>
  </si>
  <si>
    <t>AI02319</t>
  </si>
  <si>
    <t>Computer Vision, PyTorch, Linux, AWS, SQL</t>
  </si>
  <si>
    <t>AI02320</t>
  </si>
  <si>
    <t>Azure, Git, NLP, Deep Learning, TensorFreelanceow</t>
  </si>
  <si>
    <t>AI02321</t>
  </si>
  <si>
    <t>PyTorch, Kubernetes, Mathematics</t>
  </si>
  <si>
    <t>AI02322</t>
  </si>
  <si>
    <t>Tableau, Python, TensorFreelanceow, Hadoop</t>
  </si>
  <si>
    <t>AI02323</t>
  </si>
  <si>
    <t>Java, R, SQL, Git</t>
  </si>
  <si>
    <t>AI02324</t>
  </si>
  <si>
    <t>SQL, Python, Java</t>
  </si>
  <si>
    <t>AI02325</t>
  </si>
  <si>
    <t>GCP, MLOps, PyTorch</t>
  </si>
  <si>
    <t>AI02326</t>
  </si>
  <si>
    <t>NLP, Mathematics, MLOps, Docker</t>
  </si>
  <si>
    <t>AI02327</t>
  </si>
  <si>
    <t>GCP, Linux, MLOps, Mathematics, AWS</t>
  </si>
  <si>
    <t>AI02328</t>
  </si>
  <si>
    <t>Java, Scala, GCP, Mathematics, MLOps</t>
  </si>
  <si>
    <t>AI02329</t>
  </si>
  <si>
    <t>Statistics, Linux, Azure, Kubernetes, Computer Vision</t>
  </si>
  <si>
    <t>AI02330</t>
  </si>
  <si>
    <t>Python, Kubernetes, Data Visualization, TensorFreelanceow</t>
  </si>
  <si>
    <t>AI02331</t>
  </si>
  <si>
    <t>NLP, Python, TensorFreelanceow</t>
  </si>
  <si>
    <t>AI02332</t>
  </si>
  <si>
    <t>MLOps, Mathematics, Python, TensorFreelanceow, Git</t>
  </si>
  <si>
    <t>AI02333</t>
  </si>
  <si>
    <t>SQL, GCP, Tableau, TensorFreelanceow, Python</t>
  </si>
  <si>
    <t>AI02334</t>
  </si>
  <si>
    <t>AWS, Hadoop, Deep Learning, Mathematics, SQL</t>
  </si>
  <si>
    <t>AI02335</t>
  </si>
  <si>
    <t>Data Visualization, Computer Vision, GCP, Scala, NLP</t>
  </si>
  <si>
    <t>AI02336</t>
  </si>
  <si>
    <t>Azure, Hadoop, Data Visualization, Spark</t>
  </si>
  <si>
    <t>AI02337</t>
  </si>
  <si>
    <t>PyTorch, Kubernetes, Java, Azure, MLOps</t>
  </si>
  <si>
    <t>AI02338</t>
  </si>
  <si>
    <t>Computer Vision, AWS, Python, TensorFreelanceow, Data Visualization</t>
  </si>
  <si>
    <t>AI02339</t>
  </si>
  <si>
    <t>Python, Kubernetes, Git</t>
  </si>
  <si>
    <t>AI02340</t>
  </si>
  <si>
    <t>SQL, R, AWS, Python</t>
  </si>
  <si>
    <t>AI02341</t>
  </si>
  <si>
    <t>TensorFreelanceow, Deep Learning, SQL, NLP</t>
  </si>
  <si>
    <t>AI02342</t>
  </si>
  <si>
    <t>Scala, AWS, MLOps, Data Visualization, Statistics</t>
  </si>
  <si>
    <t>AI02343</t>
  </si>
  <si>
    <t>Java, Python, GCP</t>
  </si>
  <si>
    <t>AI02344</t>
  </si>
  <si>
    <t>R, SQL, Kubernetes, Git, Tableau</t>
  </si>
  <si>
    <t>AI02345</t>
  </si>
  <si>
    <t>PyTorch, R, Tableau, Git</t>
  </si>
  <si>
    <t>AI02346</t>
  </si>
  <si>
    <t>AI02347</t>
  </si>
  <si>
    <t>Python, Linux, Scala, TensorFreelanceow, R</t>
  </si>
  <si>
    <t>AI02348</t>
  </si>
  <si>
    <t>Python, Git, Kubernetes, TensorFreelanceow, Scala</t>
  </si>
  <si>
    <t>AI02349</t>
  </si>
  <si>
    <t>Python, TensorFreelanceow, PyTorch, SQL, Hadoop</t>
  </si>
  <si>
    <t>AI02350</t>
  </si>
  <si>
    <t>Scala, NLP, Python, Deep Learning</t>
  </si>
  <si>
    <t>AI02351</t>
  </si>
  <si>
    <t>Linux, Kubernetes, MLOps, PyTorch</t>
  </si>
  <si>
    <t>AI02352</t>
  </si>
  <si>
    <t>Deep Learning, Git, Mathematics, Data Visualization, R</t>
  </si>
  <si>
    <t>AI02353</t>
  </si>
  <si>
    <t>Python, TensorFreelanceow, Computer Vision, Kubernetes</t>
  </si>
  <si>
    <t>AI02354</t>
  </si>
  <si>
    <t>Java, R, Tableau</t>
  </si>
  <si>
    <t>AI02355</t>
  </si>
  <si>
    <t>Git, Docker, MLOps</t>
  </si>
  <si>
    <t>AI02356</t>
  </si>
  <si>
    <t>R, AWS, Azure</t>
  </si>
  <si>
    <t>AI02357</t>
  </si>
  <si>
    <t>Git, Kubernetes, Spark</t>
  </si>
  <si>
    <t>AI02358</t>
  </si>
  <si>
    <t>Hadoop, Scala, PyTorch, TensorFreelanceow, Python</t>
  </si>
  <si>
    <t>AI02359</t>
  </si>
  <si>
    <t>Java, AWS, Linux, GCP, Docker</t>
  </si>
  <si>
    <t>AI02360</t>
  </si>
  <si>
    <t>GCP, Statistics, Hadoop</t>
  </si>
  <si>
    <t>AI02361</t>
  </si>
  <si>
    <t>Kubernetes, SQL, Docker, Java, Python</t>
  </si>
  <si>
    <t>AI02362</t>
  </si>
  <si>
    <t>Linux, Tableau, Python, Deep Learning, TensorFreelanceow</t>
  </si>
  <si>
    <t>AI02363</t>
  </si>
  <si>
    <t>Scala, Linux, Docker, Statistics</t>
  </si>
  <si>
    <t>AI02364</t>
  </si>
  <si>
    <t>GCP, Java, SQL</t>
  </si>
  <si>
    <t>AI02365</t>
  </si>
  <si>
    <t>TensorFreelanceow, Java, Deep Learning, Spark</t>
  </si>
  <si>
    <t>AI02366</t>
  </si>
  <si>
    <t>SQL, TensorFreelanceow, AWS, NLP</t>
  </si>
  <si>
    <t>AI02367</t>
  </si>
  <si>
    <t>Statistics, AWS, PyTorch, Data Visualization, Spark</t>
  </si>
  <si>
    <t>AI02368</t>
  </si>
  <si>
    <t>Deep Learning, Tableau, SQL</t>
  </si>
  <si>
    <t>AI02369</t>
  </si>
  <si>
    <t>Azure, Scala, AWS, TensorFreelanceow, Statistics</t>
  </si>
  <si>
    <t>AI02370</t>
  </si>
  <si>
    <t>TensorFreelanceow, Linux, R</t>
  </si>
  <si>
    <t>AI02371</t>
  </si>
  <si>
    <t>AWS, MLOps, Python, TensorFreelanceow</t>
  </si>
  <si>
    <t>AI02372</t>
  </si>
  <si>
    <t>Statistics, Scala, Java</t>
  </si>
  <si>
    <t>AI02373</t>
  </si>
  <si>
    <t>Scala, Linux, Python</t>
  </si>
  <si>
    <t>AI02374</t>
  </si>
  <si>
    <t>Hadoop, Data Visualization, Python, PyTorch, Deep Learning</t>
  </si>
  <si>
    <t>AI02375</t>
  </si>
  <si>
    <t>Azure, PyTorch, Spark, SQL</t>
  </si>
  <si>
    <t>AI02376</t>
  </si>
  <si>
    <t>Docker, Tableau, Kubernetes, SQL, GCP</t>
  </si>
  <si>
    <t>AI02377</t>
  </si>
  <si>
    <t>Scala, Azure, Computer Vision, GCP</t>
  </si>
  <si>
    <t>AI02378</t>
  </si>
  <si>
    <t>Statistics, AWS, Kubernetes, Computer Vision, GCP</t>
  </si>
  <si>
    <t>AI02379</t>
  </si>
  <si>
    <t>SQL, Data Visualization, Tableau, TensorFreelanceow</t>
  </si>
  <si>
    <t>AI02380</t>
  </si>
  <si>
    <t>Git, TensorFreelanceow, Linux, NLP, Docker</t>
  </si>
  <si>
    <t>AI02381</t>
  </si>
  <si>
    <t>Python, Kubernetes, Tableau, AWS, Computer Vision</t>
  </si>
  <si>
    <t>AI02382</t>
  </si>
  <si>
    <t>Tableau, GCP, Hadoop</t>
  </si>
  <si>
    <t>AI02383</t>
  </si>
  <si>
    <t>Statistics, Python, MLOps, Data Visualization</t>
  </si>
  <si>
    <t>AI02384</t>
  </si>
  <si>
    <t>Hadoop, SQL, Mathematics</t>
  </si>
  <si>
    <t>AI02385</t>
  </si>
  <si>
    <t>R, PyTorch, Mathematics</t>
  </si>
  <si>
    <t>AI02386</t>
  </si>
  <si>
    <t>Java, PyTorch, SQL, NLP</t>
  </si>
  <si>
    <t>AI02387</t>
  </si>
  <si>
    <t>PyTorch, Tableau, Java, GCP, R</t>
  </si>
  <si>
    <t>AI02388</t>
  </si>
  <si>
    <t>Linux, GCP, R, Mathematics</t>
  </si>
  <si>
    <t>AI02389</t>
  </si>
  <si>
    <t>Linux, Statistics, Data Visualization</t>
  </si>
  <si>
    <t>AI02390</t>
  </si>
  <si>
    <t>Data Visualization, Kubernetes, Spark</t>
  </si>
  <si>
    <t>AI02391</t>
  </si>
  <si>
    <t>Data Visualization, PyTorch, Kubernetes, Azure</t>
  </si>
  <si>
    <t>AI02392</t>
  </si>
  <si>
    <t>Spark, SQL, Computer Vision</t>
  </si>
  <si>
    <t>AI02393</t>
  </si>
  <si>
    <t>Data Visualization, R, Linux, GCP</t>
  </si>
  <si>
    <t>AI02394</t>
  </si>
  <si>
    <t>GCP, SQL, Git</t>
  </si>
  <si>
    <t>AI02395</t>
  </si>
  <si>
    <t>GCP, Hadoop, TensorFreelanceow, Deep Learning, AWS</t>
  </si>
  <si>
    <t>AI02396</t>
  </si>
  <si>
    <t>PyTorch, Computer Vision, Kubernetes, Data Visualization, Java</t>
  </si>
  <si>
    <t>AI02397</t>
  </si>
  <si>
    <t>PyTorch, SQL, NLP, R</t>
  </si>
  <si>
    <t>AI02398</t>
  </si>
  <si>
    <t>Mathematics, Git, SQL, TensorFreelanceow</t>
  </si>
  <si>
    <t>AI02399</t>
  </si>
  <si>
    <t>SQL, Deep Learning, Tableau</t>
  </si>
  <si>
    <t>AI02400</t>
  </si>
  <si>
    <t>Python, Mathematics, Data Visualization, Scala, Azure</t>
  </si>
  <si>
    <t>AI02401</t>
  </si>
  <si>
    <t>Python, Azure, TensorFreelanceow</t>
  </si>
  <si>
    <t>AI02402</t>
  </si>
  <si>
    <t>Tableau, TensorFreelanceow, GCP, Data Visualization</t>
  </si>
  <si>
    <t>AI02403</t>
  </si>
  <si>
    <t>Docker, Kubernetes, Statistics, Tableau, Python</t>
  </si>
  <si>
    <t>AI02404</t>
  </si>
  <si>
    <t>AWS, Linux, Kubernetes, Data Visualization</t>
  </si>
  <si>
    <t>AI02405</t>
  </si>
  <si>
    <t>TensorFreelanceow, Statistics, Spark, Linux</t>
  </si>
  <si>
    <t>AI02406</t>
  </si>
  <si>
    <t>Kubernetes, PyTorch, Linux, AWS</t>
  </si>
  <si>
    <t>AI02407</t>
  </si>
  <si>
    <t>Deep Learning, Mathematics, PyTorch</t>
  </si>
  <si>
    <t>AI02408</t>
  </si>
  <si>
    <t>R, Python, Computer Vision, Deep Learning</t>
  </si>
  <si>
    <t>AI02409</t>
  </si>
  <si>
    <t>AWS, Git, SQL, Docker, Statistics</t>
  </si>
  <si>
    <t>AI02410</t>
  </si>
  <si>
    <t>Tableau, Hadoop, Python</t>
  </si>
  <si>
    <t>AI02411</t>
  </si>
  <si>
    <t>GCP, Python, NLP, Computer Vision, Data Visualization</t>
  </si>
  <si>
    <t>AI02412</t>
  </si>
  <si>
    <t>Docker, Spark, Hadoop, Git, SQL</t>
  </si>
  <si>
    <t>AI02413</t>
  </si>
  <si>
    <t>Scala, Python, Java, Linux</t>
  </si>
  <si>
    <t>AI02414</t>
  </si>
  <si>
    <t>Scala, Azure, Computer Vision, Python</t>
  </si>
  <si>
    <t>AI02415</t>
  </si>
  <si>
    <t>Python, SQL, TensorFreelanceow</t>
  </si>
  <si>
    <t>AI02416</t>
  </si>
  <si>
    <t>Linux, Docker, Data Visualization, PyTorch, Deep Learning</t>
  </si>
  <si>
    <t>AI02417</t>
  </si>
  <si>
    <t>NLP, Python, Java, Statistics</t>
  </si>
  <si>
    <t>AI02418</t>
  </si>
  <si>
    <t>Statistics, Java, Data Visualization, Computer Vision, Linux</t>
  </si>
  <si>
    <t>AI02419</t>
  </si>
  <si>
    <t>Linux, R, Git, Kubernetes, Statistics</t>
  </si>
  <si>
    <t>AI02420</t>
  </si>
  <si>
    <t>Git, Scala, Tableau</t>
  </si>
  <si>
    <t>AI02421</t>
  </si>
  <si>
    <t>AWS, Java, Tableau, Python</t>
  </si>
  <si>
    <t>AI02422</t>
  </si>
  <si>
    <t>Scala, TensorFreelanceow, MLOps, Spark, Deep Learning</t>
  </si>
  <si>
    <t>AI02423</t>
  </si>
  <si>
    <t>Mathematics, PyTorch, Spark, Scala, AWS</t>
  </si>
  <si>
    <t>AI02424</t>
  </si>
  <si>
    <t>Scala, Mathematics, Computer Vision, Deep Learning</t>
  </si>
  <si>
    <t>AI02425</t>
  </si>
  <si>
    <t>GCP, Scala, Spark, Python</t>
  </si>
  <si>
    <t>AI02426</t>
  </si>
  <si>
    <t>Scala, Tableau, Azure, Spark, SQL</t>
  </si>
  <si>
    <t>AI02427</t>
  </si>
  <si>
    <t>Java, AWS, R</t>
  </si>
  <si>
    <t>AI02428</t>
  </si>
  <si>
    <t>TensorFreelanceow, Python, Git, Hadoop</t>
  </si>
  <si>
    <t>AI02429</t>
  </si>
  <si>
    <t>R, Tableau, Spark, SQL, Computer Vision</t>
  </si>
  <si>
    <t>AI02430</t>
  </si>
  <si>
    <t>Python, NLP, TensorFreelanceow, AWS</t>
  </si>
  <si>
    <t>AI02431</t>
  </si>
  <si>
    <t>PyTorch, NLP, Java, Python, Docker</t>
  </si>
  <si>
    <t>AI02432</t>
  </si>
  <si>
    <t>SQL, GCP, PyTorch, Kubernetes</t>
  </si>
  <si>
    <t>AI02433</t>
  </si>
  <si>
    <t>Linux, SQL, PyTorch</t>
  </si>
  <si>
    <t>AI02434</t>
  </si>
  <si>
    <t>Deep Learning, Python, NLP, GCP, Git</t>
  </si>
  <si>
    <t>AI02435</t>
  </si>
  <si>
    <t>Kubernetes, Python, Data Visualization</t>
  </si>
  <si>
    <t>AI02436</t>
  </si>
  <si>
    <t>Git, Docker, Deep Learning, Kubernetes, Statistics</t>
  </si>
  <si>
    <t>AI02437</t>
  </si>
  <si>
    <t>Spark, Python, TensorFreelanceow, SQL</t>
  </si>
  <si>
    <t>AI02438</t>
  </si>
  <si>
    <t>Data Visualization, NLP, Java, R, Mathematics</t>
  </si>
  <si>
    <t>AI02439</t>
  </si>
  <si>
    <t>TensorFreelanceow, Mathematics, MLOps, Computer Vision</t>
  </si>
  <si>
    <t>AI02440</t>
  </si>
  <si>
    <t>PyTorch, TensorFreelanceow, Deep Learning</t>
  </si>
  <si>
    <t>AI02441</t>
  </si>
  <si>
    <t>Kubernetes, Data Visualization, Python, Statistics, AWS</t>
  </si>
  <si>
    <t>AI02442</t>
  </si>
  <si>
    <t>Python, SQL, TensorFreelanceow, GCP</t>
  </si>
  <si>
    <t>AI02443</t>
  </si>
  <si>
    <t>AI02444</t>
  </si>
  <si>
    <t>GCP, Kubernetes, Docker</t>
  </si>
  <si>
    <t>AI02445</t>
  </si>
  <si>
    <t>Python, Azure, Scala, Hadoop</t>
  </si>
  <si>
    <t>AI02446</t>
  </si>
  <si>
    <t>AI02447</t>
  </si>
  <si>
    <t>AI02448</t>
  </si>
  <si>
    <t>Scala, Statistics, PyTorch</t>
  </si>
  <si>
    <t>AI02449</t>
  </si>
  <si>
    <t>Python, Kubernetes, Tableau, PyTorch</t>
  </si>
  <si>
    <t>AI02450</t>
  </si>
  <si>
    <t>SQL, Kubernetes, Statistics, Hadoop</t>
  </si>
  <si>
    <t>AI02451</t>
  </si>
  <si>
    <t>Spark, Docker, Python, Kubernetes</t>
  </si>
  <si>
    <t>AI02452</t>
  </si>
  <si>
    <t>Kubernetes, R, Azure, AWS</t>
  </si>
  <si>
    <t>AI02453</t>
  </si>
  <si>
    <t>Tableau, TensorFreelanceow, Scala</t>
  </si>
  <si>
    <t>AI02454</t>
  </si>
  <si>
    <t>R, Python, Git, NLP, Java</t>
  </si>
  <si>
    <t>AI02455</t>
  </si>
  <si>
    <t>Scala, Docker, Kubernetes</t>
  </si>
  <si>
    <t>AI02456</t>
  </si>
  <si>
    <t>Scala, Python, Data Visualization, NLP</t>
  </si>
  <si>
    <t>AI02457</t>
  </si>
  <si>
    <t>Hadoop, MLOps, Spark, Git</t>
  </si>
  <si>
    <t>AI02458</t>
  </si>
  <si>
    <t>Data Visualization, Kubernetes, Scala, AWS, TensorFreelanceow</t>
  </si>
  <si>
    <t>AI02459</t>
  </si>
  <si>
    <t>R, Data Visualization, AWS, Scala</t>
  </si>
  <si>
    <t>AI02460</t>
  </si>
  <si>
    <t>AWS, Azure, Docker, Hadoop, TensorFreelanceow</t>
  </si>
  <si>
    <t>AI02461</t>
  </si>
  <si>
    <t>Linux, PyTorch, Kubernetes</t>
  </si>
  <si>
    <t>AI02462</t>
  </si>
  <si>
    <t>Computer Vision, Spark, Linux, Deep Learning</t>
  </si>
  <si>
    <t>AI02463</t>
  </si>
  <si>
    <t>Hadoop, SQL, Computer Vision, PyTorch</t>
  </si>
  <si>
    <t>AI02464</t>
  </si>
  <si>
    <t>PyTorch, Linux, TensorFreelanceow, Azure, Hadoop</t>
  </si>
  <si>
    <t>AI02465</t>
  </si>
  <si>
    <t>Spark, Python, Tableau</t>
  </si>
  <si>
    <t>AI02466</t>
  </si>
  <si>
    <t>Git, PyTorch, TensorFreelanceow, Hadoop</t>
  </si>
  <si>
    <t>AI02467</t>
  </si>
  <si>
    <t>Computer Vision, Hadoop, SQL</t>
  </si>
  <si>
    <t>AI02468</t>
  </si>
  <si>
    <t>Azure, Kubernetes, Tableau, Computer Vision, Statistics</t>
  </si>
  <si>
    <t>AI02469</t>
  </si>
  <si>
    <t>Computer Vision, SQL, PyTorch, Docker, TensorFreelanceow</t>
  </si>
  <si>
    <t>AI02470</t>
  </si>
  <si>
    <t>Docker, Java, Hadoop</t>
  </si>
  <si>
    <t>AI02471</t>
  </si>
  <si>
    <t>NLP, Git, Python, Java</t>
  </si>
  <si>
    <t>AI02472</t>
  </si>
  <si>
    <t>Scala, Hadoop, Tableau, SQL, Deep Learning</t>
  </si>
  <si>
    <t>AI02473</t>
  </si>
  <si>
    <t>Docker, Hadoop, GCP</t>
  </si>
  <si>
    <t>AI02474</t>
  </si>
  <si>
    <t>Kubernetes, Deep Learning, Scala, Java</t>
  </si>
  <si>
    <t>AI02475</t>
  </si>
  <si>
    <t>MLOps, NLP, PyTorch, Kubernetes</t>
  </si>
  <si>
    <t>AI02476</t>
  </si>
  <si>
    <t>Tableau, Java, SQL, Computer Vision, Kubernetes</t>
  </si>
  <si>
    <t>AI02477</t>
  </si>
  <si>
    <t>Kubernetes, Hadoop, Java, Mathematics, Deep Learning</t>
  </si>
  <si>
    <t>AI02478</t>
  </si>
  <si>
    <t>PyTorch, GCP, Kubernetes, Statistics, Computer Vision</t>
  </si>
  <si>
    <t>AI02479</t>
  </si>
  <si>
    <t>NLP, Azure, Tableau</t>
  </si>
  <si>
    <t>AI02480</t>
  </si>
  <si>
    <t>NLP, Spark, Scala</t>
  </si>
  <si>
    <t>AI02481</t>
  </si>
  <si>
    <t>Python, AWS, Statistics, TensorFreelanceow, NLP</t>
  </si>
  <si>
    <t>AI02482</t>
  </si>
  <si>
    <t>AI02483</t>
  </si>
  <si>
    <t>Hadoop, Linux, SQL, Computer Vision</t>
  </si>
  <si>
    <t>AI02484</t>
  </si>
  <si>
    <t>Tableau, Python, Mathematics, Scala</t>
  </si>
  <si>
    <t>AI02485</t>
  </si>
  <si>
    <t>SQL, Scala, AWS, MLOps, NLP</t>
  </si>
  <si>
    <t>AI02486</t>
  </si>
  <si>
    <t>Deep Learning, PyTorch, R</t>
  </si>
  <si>
    <t>AI02487</t>
  </si>
  <si>
    <t>Spark, PyTorch, Tableau, Statistics, AWS</t>
  </si>
  <si>
    <t>AI02488</t>
  </si>
  <si>
    <t>Docker, Scala, Data Visualization, NLP</t>
  </si>
  <si>
    <t>AI02489</t>
  </si>
  <si>
    <t>GCP, Linux, SQL</t>
  </si>
  <si>
    <t>AI02490</t>
  </si>
  <si>
    <t>SQL, AWS, Tableau, Java, R</t>
  </si>
  <si>
    <t>AI02491</t>
  </si>
  <si>
    <t>Statistics, GCP, TensorFreelanceow, Tableau</t>
  </si>
  <si>
    <t>AI02492</t>
  </si>
  <si>
    <t>Azure, Deep Learning, Docker</t>
  </si>
  <si>
    <t>AI02493</t>
  </si>
  <si>
    <t>AWS, MLOps, Data Visualization</t>
  </si>
  <si>
    <t>AI02494</t>
  </si>
  <si>
    <t>Scala, Python, TensorFreelanceow, Spark, Linux</t>
  </si>
  <si>
    <t>AI02495</t>
  </si>
  <si>
    <t>TensorFreelanceow, Statistics, Hadoop</t>
  </si>
  <si>
    <t>AI02496</t>
  </si>
  <si>
    <t>NLP, Scala, PyTorch</t>
  </si>
  <si>
    <t>AI02497</t>
  </si>
  <si>
    <t>Kubernetes, AWS, Python, Git</t>
  </si>
  <si>
    <t>AI02498</t>
  </si>
  <si>
    <t>Java, Kubernetes, Tableau</t>
  </si>
  <si>
    <t>AI02499</t>
  </si>
  <si>
    <t>Computer Vision, AWS, Data Visualization, Hadoop, PyTorch</t>
  </si>
  <si>
    <t>AI02500</t>
  </si>
  <si>
    <t>AWS, Spark, Git</t>
  </si>
  <si>
    <t>AI02501</t>
  </si>
  <si>
    <t>Java, Git, Mathematics, GCP, Hadoop</t>
  </si>
  <si>
    <t>AI02502</t>
  </si>
  <si>
    <t>Python, MLOps, TensorFreelanceow</t>
  </si>
  <si>
    <t>AI02503</t>
  </si>
  <si>
    <t>Docker, SQL, Kubernetes, Java</t>
  </si>
  <si>
    <t>AI02504</t>
  </si>
  <si>
    <t>AI02505</t>
  </si>
  <si>
    <t>Java, Statistics, Git, Hadoop</t>
  </si>
  <si>
    <t>AI02506</t>
  </si>
  <si>
    <t>Scala, Spark, Tableau, SQL</t>
  </si>
  <si>
    <t>AI02507</t>
  </si>
  <si>
    <t>Python, Linux, Kubernetes</t>
  </si>
  <si>
    <t>AI02508</t>
  </si>
  <si>
    <t>Docker, Java, PyTorch</t>
  </si>
  <si>
    <t>AI02509</t>
  </si>
  <si>
    <t>Computer Vision, Tableau, GCP</t>
  </si>
  <si>
    <t>AI02510</t>
  </si>
  <si>
    <t>Linux, Git, Kubernetes</t>
  </si>
  <si>
    <t>AI02511</t>
  </si>
  <si>
    <t>Java, Linux, Tableau, Scala</t>
  </si>
  <si>
    <t>AI02512</t>
  </si>
  <si>
    <t>R, Python, Linux</t>
  </si>
  <si>
    <t>AI02513</t>
  </si>
  <si>
    <t>SQL, MLOps, Java, Azure</t>
  </si>
  <si>
    <t>AI02514</t>
  </si>
  <si>
    <t>Kubernetes, SQL, AWS, GCP</t>
  </si>
  <si>
    <t>AI02515</t>
  </si>
  <si>
    <t>Java, Python, Tableau, Linux, Deep Learning</t>
  </si>
  <si>
    <t>AI02516</t>
  </si>
  <si>
    <t>Python, AWS, Statistics</t>
  </si>
  <si>
    <t>AI02517</t>
  </si>
  <si>
    <t>Hadoop, Java, Spark</t>
  </si>
  <si>
    <t>AI02518</t>
  </si>
  <si>
    <t>Git, Azure, Computer Vision, Mathematics, PyTorch</t>
  </si>
  <si>
    <t>AI02519</t>
  </si>
  <si>
    <t>MLOps, GCP, SQL</t>
  </si>
  <si>
    <t>AI02520</t>
  </si>
  <si>
    <t>NLP, Git, Python, Mathematics</t>
  </si>
  <si>
    <t>AI02521</t>
  </si>
  <si>
    <t>Mathematics, Deep Learning, Kubernetes</t>
  </si>
  <si>
    <t>AI02522</t>
  </si>
  <si>
    <t>Git, Hadoop, Scala, Spark</t>
  </si>
  <si>
    <t>AI02523</t>
  </si>
  <si>
    <t>GCP, Kubernetes, R</t>
  </si>
  <si>
    <t>AI02524</t>
  </si>
  <si>
    <t>Mathematics, Linux, MLOps</t>
  </si>
  <si>
    <t>AI02525</t>
  </si>
  <si>
    <t>Git, Java, Data Visualization</t>
  </si>
  <si>
    <t>AI02526</t>
  </si>
  <si>
    <t>Git, PyTorch, Statistics, Docker, Python</t>
  </si>
  <si>
    <t>AI02527</t>
  </si>
  <si>
    <t>Tableau, GCP, Linux, Computer Vision, Java</t>
  </si>
  <si>
    <t>AI02528</t>
  </si>
  <si>
    <t>AI02529</t>
  </si>
  <si>
    <t>Python, NLP, SQL, Linux, Git</t>
  </si>
  <si>
    <t>AI02530</t>
  </si>
  <si>
    <t>MLOps, Python, Deep Learning</t>
  </si>
  <si>
    <t>AI02531</t>
  </si>
  <si>
    <t>Data Visualization, SQL, GCP, Python, Mathematics</t>
  </si>
  <si>
    <t>AI02532</t>
  </si>
  <si>
    <t>AWS, Data Visualization, Azure</t>
  </si>
  <si>
    <t>AI02533</t>
  </si>
  <si>
    <t>Statistics, SQL, Python</t>
  </si>
  <si>
    <t>AI02534</t>
  </si>
  <si>
    <t>PyTorch, Python, Docker, Kubernetes, Hadoop</t>
  </si>
  <si>
    <t>AI02535</t>
  </si>
  <si>
    <t>Java, NLP, MLOps, TensorFreelanceow</t>
  </si>
  <si>
    <t>AI02536</t>
  </si>
  <si>
    <t>Statistics, SQL, Docker</t>
  </si>
  <si>
    <t>AI02537</t>
  </si>
  <si>
    <t>Tableau, Azure, Linux, Data Visualization</t>
  </si>
  <si>
    <t>AI02538</t>
  </si>
  <si>
    <t>SQL, Linux, Computer Vision, AWS</t>
  </si>
  <si>
    <t>AI02539</t>
  </si>
  <si>
    <t>Tableau, Git, PyTorch</t>
  </si>
  <si>
    <t>AI02540</t>
  </si>
  <si>
    <t>AWS, Kubernetes, R, Python, Statistics</t>
  </si>
  <si>
    <t>AI02541</t>
  </si>
  <si>
    <t>Python, SQL, Kubernetes</t>
  </si>
  <si>
    <t>AI02542</t>
  </si>
  <si>
    <t>R, Docker, Java</t>
  </si>
  <si>
    <t>AI02543</t>
  </si>
  <si>
    <t>Spark, Statistics, Data Visualization, Azure, Computer Vision</t>
  </si>
  <si>
    <t>AI02544</t>
  </si>
  <si>
    <t>NLP, Deep Learning, Git, Azure, R</t>
  </si>
  <si>
    <t>AI02545</t>
  </si>
  <si>
    <t>PyTorch, Computer Vision, MLOps, Statistics, Mathematics</t>
  </si>
  <si>
    <t>AI02546</t>
  </si>
  <si>
    <t>GCP, Java, NLP, Computer Vision, Statistics</t>
  </si>
  <si>
    <t>AI02547</t>
  </si>
  <si>
    <t>Docker, Git, R, SQL</t>
  </si>
  <si>
    <t>AI02548</t>
  </si>
  <si>
    <t>R, Mathematics, Data Visualization, Deep Learning</t>
  </si>
  <si>
    <t>AI02549</t>
  </si>
  <si>
    <t>TensorFreelanceow, Spark, R, AWS, Linux</t>
  </si>
  <si>
    <t>AI02550</t>
  </si>
  <si>
    <t>Kubernetes, Scala, Deep Learning, GCP</t>
  </si>
  <si>
    <t>AI02551</t>
  </si>
  <si>
    <t>GCP, Mathematics, Java, PyTorch</t>
  </si>
  <si>
    <t>AI02552</t>
  </si>
  <si>
    <t>AWS, R, Kubernetes</t>
  </si>
  <si>
    <t>AI02553</t>
  </si>
  <si>
    <t>Linux, Java, R, Tableau</t>
  </si>
  <si>
    <t>AI02554</t>
  </si>
  <si>
    <t>Tableau, R, Linux</t>
  </si>
  <si>
    <t>AI02555</t>
  </si>
  <si>
    <t>Mathematics, Tableau, Azure, Linux</t>
  </si>
  <si>
    <t>AI02556</t>
  </si>
  <si>
    <t>Scala, PyTorch, AWS, SQL</t>
  </si>
  <si>
    <t>AI02557</t>
  </si>
  <si>
    <t>Linux, Kubernetes, PyTorch, Deep Learning, Docker</t>
  </si>
  <si>
    <t>AI02558</t>
  </si>
  <si>
    <t>GCP, Kubernetes, Data Visualization, Scala</t>
  </si>
  <si>
    <t>AI02559</t>
  </si>
  <si>
    <t>Computer Vision, Mathematics, Scala, Data Visualization, Python</t>
  </si>
  <si>
    <t>AI02560</t>
  </si>
  <si>
    <t>TensorFreelanceow, Kubernetes, PyTorch, Azure</t>
  </si>
  <si>
    <t>AI02561</t>
  </si>
  <si>
    <t>Data Visualization, Python, Spark</t>
  </si>
  <si>
    <t>AI02562</t>
  </si>
  <si>
    <t>MLOps, GCP, Java, Hadoop</t>
  </si>
  <si>
    <t>AI02563</t>
  </si>
  <si>
    <t>AI02564</t>
  </si>
  <si>
    <t>SQL, Mathematics, Tableau, Git</t>
  </si>
  <si>
    <t>AI02565</t>
  </si>
  <si>
    <t>Python, TensorFreelanceow, Scala, Deep Learning</t>
  </si>
  <si>
    <t>AI02566</t>
  </si>
  <si>
    <t>Java, MLOps, Statistics, Tableau, Linux</t>
  </si>
  <si>
    <t>AI02567</t>
  </si>
  <si>
    <t>Hadoop, Computer Vision, Kubernetes, R, Docker</t>
  </si>
  <si>
    <t>AI02568</t>
  </si>
  <si>
    <t>Computer Vision, Git, Kubernetes, PyTorch</t>
  </si>
  <si>
    <t>AI02569</t>
  </si>
  <si>
    <t>SQL, Scala, Python, AWS, Hadoop</t>
  </si>
  <si>
    <t>AI02570</t>
  </si>
  <si>
    <t>MLOps, Mathematics, Data Visualization</t>
  </si>
  <si>
    <t>AI02571</t>
  </si>
  <si>
    <t>Statistics, Java, Spark</t>
  </si>
  <si>
    <t>AI02572</t>
  </si>
  <si>
    <t>AI02573</t>
  </si>
  <si>
    <t>Python, Deep Learning, Kubernetes, Computer Vision</t>
  </si>
  <si>
    <t>AI02574</t>
  </si>
  <si>
    <t>PyTorch, Computer Vision, Deep Learning</t>
  </si>
  <si>
    <t>AI02575</t>
  </si>
  <si>
    <t>Kubernetes, Statistics, R, Python, Mathematics</t>
  </si>
  <si>
    <t>AI02576</t>
  </si>
  <si>
    <t>TensorFreelanceow, SQL, Git, AWS</t>
  </si>
  <si>
    <t>AI02577</t>
  </si>
  <si>
    <t>R, Spark, TensorFreelanceow, Data Visualization, SQL</t>
  </si>
  <si>
    <t>AI02578</t>
  </si>
  <si>
    <t>Deep Learning, Computer Vision, TensorFreelanceow, Scala</t>
  </si>
  <si>
    <t>AI02579</t>
  </si>
  <si>
    <t>Statistics, PyTorch, SQL, Scala, Data Visualization</t>
  </si>
  <si>
    <t>AI02580</t>
  </si>
  <si>
    <t>TensorFreelanceow, Java, GCP</t>
  </si>
  <si>
    <t>AI02581</t>
  </si>
  <si>
    <t>Linux, Tableau, Spark, Java</t>
  </si>
  <si>
    <t>AI02582</t>
  </si>
  <si>
    <t>GCP, Kubernetes, Java, SQL, Deep Learning</t>
  </si>
  <si>
    <t>AI02583</t>
  </si>
  <si>
    <t>AI02584</t>
  </si>
  <si>
    <t>AI02585</t>
  </si>
  <si>
    <t>Linux, Spark, Deep Learning, Kubernetes</t>
  </si>
  <si>
    <t>AI02586</t>
  </si>
  <si>
    <t>Kubernetes, Statistics, GCP, Tableau</t>
  </si>
  <si>
    <t>AI02587</t>
  </si>
  <si>
    <t>NLP, GCP, Tableau</t>
  </si>
  <si>
    <t>AI02588</t>
  </si>
  <si>
    <t>PyTorch, AWS, NLP, Java, Azure</t>
  </si>
  <si>
    <t>AI02589</t>
  </si>
  <si>
    <t>PyTorch, Tableau, NLP, TensorFreelanceow</t>
  </si>
  <si>
    <t>AI02590</t>
  </si>
  <si>
    <t>Hadoop, Azure, Deep Learning</t>
  </si>
  <si>
    <t>AI02591</t>
  </si>
  <si>
    <t>SQL, MLOps, PyTorch, Data Visualization, TensorFreelanceow</t>
  </si>
  <si>
    <t>AI02592</t>
  </si>
  <si>
    <t>TensorFreelanceow, Linux, PyTorch, GCP, Azure</t>
  </si>
  <si>
    <t>AI02593</t>
  </si>
  <si>
    <t>Kubernetes, Python, Hadoop</t>
  </si>
  <si>
    <t>AI02594</t>
  </si>
  <si>
    <t>Python, Deep Learning, Kubernetes, Linux</t>
  </si>
  <si>
    <t>AI02595</t>
  </si>
  <si>
    <t>AI02596</t>
  </si>
  <si>
    <t>Spark, Kubernetes, Tableau, Python, Statistics</t>
  </si>
  <si>
    <t>AI02597</t>
  </si>
  <si>
    <t>Statistics, Linux, Scala, Kubernetes</t>
  </si>
  <si>
    <t>AI02598</t>
  </si>
  <si>
    <t>R, Python, Mathematics</t>
  </si>
  <si>
    <t>AI02599</t>
  </si>
  <si>
    <t>Docker, Python, Hadoop, SQL</t>
  </si>
  <si>
    <t>AI02600</t>
  </si>
  <si>
    <t>AI02601</t>
  </si>
  <si>
    <t>Computer Vision, R, Docker</t>
  </si>
  <si>
    <t>AI02602</t>
  </si>
  <si>
    <t>Computer Vision, Deep Learning, Tableau, Linux</t>
  </si>
  <si>
    <t>AI02603</t>
  </si>
  <si>
    <t>Docker, R, Linux</t>
  </si>
  <si>
    <t>AI02604</t>
  </si>
  <si>
    <t>Kubernetes, TensorFreelanceow, Spark, SQL</t>
  </si>
  <si>
    <t>AI02605</t>
  </si>
  <si>
    <t>Java, TensorFreelanceow, AWS, Computer Vision</t>
  </si>
  <si>
    <t>AI02606</t>
  </si>
  <si>
    <t>GCP, Linux, Statistics</t>
  </si>
  <si>
    <t>AI02607</t>
  </si>
  <si>
    <t>Azure, SQL, TensorFreelanceow, Tableau, Deep Learning</t>
  </si>
  <si>
    <t>AI02608</t>
  </si>
  <si>
    <t>Python, PyTorch, Data Visualization, Kubernetes</t>
  </si>
  <si>
    <t>AI02609</t>
  </si>
  <si>
    <t>Tableau, Deep Learning, Kubernetes</t>
  </si>
  <si>
    <t>AI02610</t>
  </si>
  <si>
    <t>Hadoop, Linux, Azure, MLOps, Kubernetes</t>
  </si>
  <si>
    <t>AI02611</t>
  </si>
  <si>
    <t>Azure, Hadoop, Kubernetes, TensorFreelanceow, Statistics</t>
  </si>
  <si>
    <t>AI02612</t>
  </si>
  <si>
    <t>Docker, GCP, SQL, AWS</t>
  </si>
  <si>
    <t>AI02613</t>
  </si>
  <si>
    <t>Scala, Spark, Data Visualization, R, Git</t>
  </si>
  <si>
    <t>AI02614</t>
  </si>
  <si>
    <t>Linux, AWS, Scala, PyTorch, Docker</t>
  </si>
  <si>
    <t>AI02615</t>
  </si>
  <si>
    <t>PyTorch, AWS, Tableau</t>
  </si>
  <si>
    <t>AI02616</t>
  </si>
  <si>
    <t>Scala, TensorFreelanceow, SQL, NLP</t>
  </si>
  <si>
    <t>AI02617</t>
  </si>
  <si>
    <t>Data Visualization, Python, Java</t>
  </si>
  <si>
    <t>AI02618</t>
  </si>
  <si>
    <t>Docker, Java, Computer Vision</t>
  </si>
  <si>
    <t>AI02619</t>
  </si>
  <si>
    <t>MLOps, GCP, Python, TensorFreelanceow, Scala</t>
  </si>
  <si>
    <t>AI02620</t>
  </si>
  <si>
    <t>MLOps, Deep Learning, Python, NLP, Scala</t>
  </si>
  <si>
    <t>AI02621</t>
  </si>
  <si>
    <t>Python, SQL, Data Visualization</t>
  </si>
  <si>
    <t>AI02622</t>
  </si>
  <si>
    <t>Statistics, Git, Linux, GCP, Computer Vision</t>
  </si>
  <si>
    <t>AI02623</t>
  </si>
  <si>
    <t>AWS, Hadoop, NLP, Python, Scala</t>
  </si>
  <si>
    <t>AI02624</t>
  </si>
  <si>
    <t>Python, Scala, Java</t>
  </si>
  <si>
    <t>AI02625</t>
  </si>
  <si>
    <t>Linux, TensorFreelanceow, Deep Learning</t>
  </si>
  <si>
    <t>AI02626</t>
  </si>
  <si>
    <t>TensorFreelanceow, Python, R, Statistics, Spark</t>
  </si>
  <si>
    <t>AI02627</t>
  </si>
  <si>
    <t>TensorFreelanceow, SQL, Mathematics</t>
  </si>
  <si>
    <t>AI02628</t>
  </si>
  <si>
    <t>TensorFreelanceow, AWS, Python, Computer Vision, Scala</t>
  </si>
  <si>
    <t>AI02629</t>
  </si>
  <si>
    <t>Deep Learning, MLOps, Azure, Java</t>
  </si>
  <si>
    <t>AI02630</t>
  </si>
  <si>
    <t>Java, Git, Kubernetes, PyTorch, Data Visualization</t>
  </si>
  <si>
    <t>AI02631</t>
  </si>
  <si>
    <t>Spark, Python, Git, Linux</t>
  </si>
  <si>
    <t>AI02632</t>
  </si>
  <si>
    <t>AWS, Python, TensorFreelanceow, Statistics, Deep Learning</t>
  </si>
  <si>
    <t>AI02633</t>
  </si>
  <si>
    <t>Hadoop, Python, Statistics</t>
  </si>
  <si>
    <t>AI02634</t>
  </si>
  <si>
    <t>SQL, Computer Vision, Tableau, PyTorch, Scala</t>
  </si>
  <si>
    <t>AI02635</t>
  </si>
  <si>
    <t>Kubernetes, NLP, Linux</t>
  </si>
  <si>
    <t>AI02636</t>
  </si>
  <si>
    <t>MLOps, R, Kubernetes</t>
  </si>
  <si>
    <t>AI02637</t>
  </si>
  <si>
    <t>Data Visualization, Kubernetes, Scala, Python</t>
  </si>
  <si>
    <t>AI02638</t>
  </si>
  <si>
    <t>Python, TensorFreelanceow, Docker, Mathematics</t>
  </si>
  <si>
    <t>AI02639</t>
  </si>
  <si>
    <t>Data Visualization, Linux, Kubernetes, Spark, SQL</t>
  </si>
  <si>
    <t>AI02640</t>
  </si>
  <si>
    <t>TensorFreelanceow, Data Visualization, Python</t>
  </si>
  <si>
    <t>AI02641</t>
  </si>
  <si>
    <t>Docker, Deep Learning, Python, GCP, Mathematics</t>
  </si>
  <si>
    <t>AI02642</t>
  </si>
  <si>
    <t>R, SQL, Scala, Tableau, AWS</t>
  </si>
  <si>
    <t>AI02643</t>
  </si>
  <si>
    <t>Azure, Python, GCP, TensorFreelanceow, MLOps</t>
  </si>
  <si>
    <t>AI02644</t>
  </si>
  <si>
    <t>Scala, Deep Learning, Computer Vision, Data Visualization, Docker</t>
  </si>
  <si>
    <t>AI02645</t>
  </si>
  <si>
    <t>MLOps, Spark, Azure</t>
  </si>
  <si>
    <t>AI02646</t>
  </si>
  <si>
    <t>Scala, Hadoop, Linux, SQL</t>
  </si>
  <si>
    <t>AI02647</t>
  </si>
  <si>
    <t>Kubernetes, Scala, Deep Learning</t>
  </si>
  <si>
    <t>AI02648</t>
  </si>
  <si>
    <t>Scala, Tableau, Python</t>
  </si>
  <si>
    <t>AI02649</t>
  </si>
  <si>
    <t>Hadoop, Python, Tableau, SQL</t>
  </si>
  <si>
    <t>AI02650</t>
  </si>
  <si>
    <t>AWS, Spark, Tableau, NLP, Kubernetes</t>
  </si>
  <si>
    <t>AI02651</t>
  </si>
  <si>
    <t>Scala, Spark, Hadoop</t>
  </si>
  <si>
    <t>AI02652</t>
  </si>
  <si>
    <t>Computer Vision, SQL, Docker, Python, Hadoop</t>
  </si>
  <si>
    <t>AI02653</t>
  </si>
  <si>
    <t>Python, Scala, TensorFreelanceow, Java, AWS</t>
  </si>
  <si>
    <t>AI02654</t>
  </si>
  <si>
    <t>R, Linux, Statistics, Spark</t>
  </si>
  <si>
    <t>AI02655</t>
  </si>
  <si>
    <t>PyTorch, Mathematics, SQL, Scala, NLP</t>
  </si>
  <si>
    <t>AI02656</t>
  </si>
  <si>
    <t>Hadoop, Java, Git, Statistics, Spark</t>
  </si>
  <si>
    <t>AI02657</t>
  </si>
  <si>
    <t>Spark, Hadoop, Tableau, MLOps, Linux</t>
  </si>
  <si>
    <t>AI02658</t>
  </si>
  <si>
    <t>AWS, R, SQL</t>
  </si>
  <si>
    <t>AI02659</t>
  </si>
  <si>
    <t>Azure, Data Visualization, Statistics</t>
  </si>
  <si>
    <t>AI02660</t>
  </si>
  <si>
    <t>MLOps, Git, Kubernetes</t>
  </si>
  <si>
    <t>AI02661</t>
  </si>
  <si>
    <t>Hadoop, Data Visualization, SQL, MLOps</t>
  </si>
  <si>
    <t>AI02662</t>
  </si>
  <si>
    <t>Scala, GCP, Computer Vision, Statistics, Tableau</t>
  </si>
  <si>
    <t>AI02663</t>
  </si>
  <si>
    <t>Python, TensorFreelanceow, Deep Learning, R</t>
  </si>
  <si>
    <t>AI02664</t>
  </si>
  <si>
    <t>AI02665</t>
  </si>
  <si>
    <t>PyTorch, Spark, Mathematics</t>
  </si>
  <si>
    <t>AI02666</t>
  </si>
  <si>
    <t>Statistics, TensorFreelanceow, Deep Learning</t>
  </si>
  <si>
    <t>AI02667</t>
  </si>
  <si>
    <t>Deep Learning, Spark, MLOps, Hadoop, SQL</t>
  </si>
  <si>
    <t>AI02668</t>
  </si>
  <si>
    <t>Mathematics, Data Visualization, MLOps, Docker</t>
  </si>
  <si>
    <t>AI02669</t>
  </si>
  <si>
    <t>Python, Git, SQL, Docker</t>
  </si>
  <si>
    <t>AI02670</t>
  </si>
  <si>
    <t>Spark, Scala, AWS, Deep Learning</t>
  </si>
  <si>
    <t>AI02671</t>
  </si>
  <si>
    <t>Docker, Spark, Python, Java</t>
  </si>
  <si>
    <t>AI02672</t>
  </si>
  <si>
    <t>Kubernetes, Spark, Git, Computer Vision, Java</t>
  </si>
  <si>
    <t>AI02673</t>
  </si>
  <si>
    <t>Linux, Kubernetes, Mathematics, SQL</t>
  </si>
  <si>
    <t>AI02674</t>
  </si>
  <si>
    <t>R, SQL, Tableau, PyTorch, Java</t>
  </si>
  <si>
    <t>AI02675</t>
  </si>
  <si>
    <t>SQL, Python, Deep Learning, Kubernetes</t>
  </si>
  <si>
    <t>AI02676</t>
  </si>
  <si>
    <t>Statistics, NLP, MLOps, Linux</t>
  </si>
  <si>
    <t>AI02677</t>
  </si>
  <si>
    <t>Scala, MLOps, Hadoop, SQL</t>
  </si>
  <si>
    <t>AI02678</t>
  </si>
  <si>
    <t>Deep Learning, Python, Data Visualization</t>
  </si>
  <si>
    <t>AI02679</t>
  </si>
  <si>
    <t>Git, MLOps, Tableau</t>
  </si>
  <si>
    <t>AI02680</t>
  </si>
  <si>
    <t>Python, Git, NLP, Mathematics, TensorFreelanceow</t>
  </si>
  <si>
    <t>AI02681</t>
  </si>
  <si>
    <t>Kubernetes, Statistics, Python, Java</t>
  </si>
  <si>
    <t>AI02682</t>
  </si>
  <si>
    <t>Linux, SQL, R</t>
  </si>
  <si>
    <t>AI02683</t>
  </si>
  <si>
    <t>PyTorch, Mathematics, Git, R</t>
  </si>
  <si>
    <t>AI02684</t>
  </si>
  <si>
    <t>Git, AWS, Python, Kubernetes, Docker</t>
  </si>
  <si>
    <t>AI02685</t>
  </si>
  <si>
    <t>GCP, Docker, Mathematics</t>
  </si>
  <si>
    <t>AI02686</t>
  </si>
  <si>
    <t>Spark, SQL, Linux, Azure, AWS</t>
  </si>
  <si>
    <t>AI02687</t>
  </si>
  <si>
    <t>Git, Azure, MLOps, Python</t>
  </si>
  <si>
    <t>AI02688</t>
  </si>
  <si>
    <t>Computer Vision, Python, Deep Learning</t>
  </si>
  <si>
    <t>AI02689</t>
  </si>
  <si>
    <t>NLP, Python, Mathematics, GCP</t>
  </si>
  <si>
    <t>AI02690</t>
  </si>
  <si>
    <t>Spark, Git, Deep Learning, Docker</t>
  </si>
  <si>
    <t>AI02691</t>
  </si>
  <si>
    <t>Statistics, Tableau, SQL, Data Visualization, PyTorch</t>
  </si>
  <si>
    <t>AI02692</t>
  </si>
  <si>
    <t>Linux, Mathematics, Deep Learning, PyTorch, Azure</t>
  </si>
  <si>
    <t>AI02693</t>
  </si>
  <si>
    <t>Deep Learning, Python, Spark</t>
  </si>
  <si>
    <t>AI02694</t>
  </si>
  <si>
    <t>NLP, GCP, R</t>
  </si>
  <si>
    <t>AI02695</t>
  </si>
  <si>
    <t>Hadoop, AWS, Linux</t>
  </si>
  <si>
    <t>AI02696</t>
  </si>
  <si>
    <t>Java, Scala, Hadoop</t>
  </si>
  <si>
    <t>AI02697</t>
  </si>
  <si>
    <t>Linux, Git, TensorFreelanceow, PyTorch, R</t>
  </si>
  <si>
    <t>AI02698</t>
  </si>
  <si>
    <t>AI02699</t>
  </si>
  <si>
    <t>Spark, Kubernetes, PyTorch, Mathematics, TensorFreelanceow</t>
  </si>
  <si>
    <t>AI02700</t>
  </si>
  <si>
    <t>Java, SQL, Mathematics</t>
  </si>
  <si>
    <t>AI02701</t>
  </si>
  <si>
    <t>MLOps, Docker, TensorFreelanceow, Statistics</t>
  </si>
  <si>
    <t>AI02702</t>
  </si>
  <si>
    <t>Data Visualization, Java, TensorFreelanceow</t>
  </si>
  <si>
    <t>AI02703</t>
  </si>
  <si>
    <t>Spark, Kubernetes, Linux, Deep Learning</t>
  </si>
  <si>
    <t>AI02704</t>
  </si>
  <si>
    <t>Scala, Mathematics, Deep Learning</t>
  </si>
  <si>
    <t>AI02705</t>
  </si>
  <si>
    <t>SQL, PyTorch, MLOps, Scala</t>
  </si>
  <si>
    <t>AI02706</t>
  </si>
  <si>
    <t>AWS, Spark, NLP</t>
  </si>
  <si>
    <t>AI02707</t>
  </si>
  <si>
    <t>Deep Learning, AWS, SQL, Kubernetes</t>
  </si>
  <si>
    <t>AI02708</t>
  </si>
  <si>
    <t>Python, SQL, MLOps, Azure</t>
  </si>
  <si>
    <t>AI02709</t>
  </si>
  <si>
    <t>Java, R, Computer Vision, Git, GCP</t>
  </si>
  <si>
    <t>AI02710</t>
  </si>
  <si>
    <t>SQL, Deep Learning, Linux, Python, PyTorch</t>
  </si>
  <si>
    <t>AI02711</t>
  </si>
  <si>
    <t>R, PyTorch, Tableau, Scala</t>
  </si>
  <si>
    <t>AI02712</t>
  </si>
  <si>
    <t>AWS, Java, Data Visualization</t>
  </si>
  <si>
    <t>AI02713</t>
  </si>
  <si>
    <t>Deep Learning, Linux, Computer Vision</t>
  </si>
  <si>
    <t>AI02714</t>
  </si>
  <si>
    <t>Hadoop, Kubernetes, Tableau, Spark</t>
  </si>
  <si>
    <t>AI02715</t>
  </si>
  <si>
    <t>Data Visualization, Docker, Spark, TensorFreelanceow, Statistics</t>
  </si>
  <si>
    <t>AI02716</t>
  </si>
  <si>
    <t>Kubernetes, Java, Statistics, Mathematics</t>
  </si>
  <si>
    <t>AI02717</t>
  </si>
  <si>
    <t>TensorFreelanceow, Java, Azure, Tableau, R</t>
  </si>
  <si>
    <t>AI02718</t>
  </si>
  <si>
    <t>Statistics, PyTorch, Tableau, Scala</t>
  </si>
  <si>
    <t>AI02719</t>
  </si>
  <si>
    <t>AWS, Linux, Docker</t>
  </si>
  <si>
    <t>AI02720</t>
  </si>
  <si>
    <t>R, Docker, Statistics, SQL</t>
  </si>
  <si>
    <t>AI02721</t>
  </si>
  <si>
    <t>Linux, Computer Vision, Data Visualization, Git</t>
  </si>
  <si>
    <t>AI02722</t>
  </si>
  <si>
    <t>Kubernetes, SQL, TensorFreelanceow, NLP</t>
  </si>
  <si>
    <t>AI02723</t>
  </si>
  <si>
    <t>Python, Spark, Java, TensorFreelanceow</t>
  </si>
  <si>
    <t>AI02724</t>
  </si>
  <si>
    <t>PyTorch, Statistics, Data Visualization, SQL</t>
  </si>
  <si>
    <t>AI02725</t>
  </si>
  <si>
    <t>MLOps, Git, PyTorch</t>
  </si>
  <si>
    <t>AI02726</t>
  </si>
  <si>
    <t>Kubernetes, Statistics, Tableau, Data Visualization</t>
  </si>
  <si>
    <t>AI02727</t>
  </si>
  <si>
    <t>Spark, Python, Data Visualization, Kubernetes, Deep Learning</t>
  </si>
  <si>
    <t>AI02728</t>
  </si>
  <si>
    <t>R, Linux, SQL, Mathematics, MLOps</t>
  </si>
  <si>
    <t>AI02729</t>
  </si>
  <si>
    <t>Data Visualization, TensorFreelanceow, Statistics</t>
  </si>
  <si>
    <t>AI02730</t>
  </si>
  <si>
    <t>Azure, Kubernetes, Scala</t>
  </si>
  <si>
    <t>AI02731</t>
  </si>
  <si>
    <t>R, SQL, Azure</t>
  </si>
  <si>
    <t>AI02732</t>
  </si>
  <si>
    <t>Hadoop, Kubernetes, MLOps, Docker</t>
  </si>
  <si>
    <t>AI02733</t>
  </si>
  <si>
    <t>Java, Hadoop, Tableau, Kubernetes, AWS</t>
  </si>
  <si>
    <t>AI02734</t>
  </si>
  <si>
    <t>PyTorch, TensorFreelanceow, Azure, Git</t>
  </si>
  <si>
    <t>AI02735</t>
  </si>
  <si>
    <t>TensorFreelanceow, AWS, Hadoop</t>
  </si>
  <si>
    <t>AI02736</t>
  </si>
  <si>
    <t>Scala, PyTorch, MLOps, SQL, Computer Vision</t>
  </si>
  <si>
    <t>AI02737</t>
  </si>
  <si>
    <t>SQL, Spark, PyTorch</t>
  </si>
  <si>
    <t>AI02738</t>
  </si>
  <si>
    <t>Deep Learning, R, Hadoop, Kubernetes, SQL</t>
  </si>
  <si>
    <t>AI02739</t>
  </si>
  <si>
    <t>Tableau, Computer Vision, Python, TensorFreelanceow, Java</t>
  </si>
  <si>
    <t>AI02740</t>
  </si>
  <si>
    <t>Python, TensorFreelanceow, Tableau, PyTorch</t>
  </si>
  <si>
    <t>AI02741</t>
  </si>
  <si>
    <t>Data Visualization, Spark, NLP</t>
  </si>
  <si>
    <t>AI02742</t>
  </si>
  <si>
    <t>Python, GCP, TensorFreelanceow, NLP, PyTorch</t>
  </si>
  <si>
    <t>AI02743</t>
  </si>
  <si>
    <t>PyTorch, TensorFreelanceow, Computer Vision, Mathematics</t>
  </si>
  <si>
    <t>AI02744</t>
  </si>
  <si>
    <t>Spark, Tableau, Linux</t>
  </si>
  <si>
    <t>AI02745</t>
  </si>
  <si>
    <t>Python, TensorFreelanceow, NLP, Mathematics</t>
  </si>
  <si>
    <t>AI02746</t>
  </si>
  <si>
    <t>R, Hadoop, Linux</t>
  </si>
  <si>
    <t>AI02747</t>
  </si>
  <si>
    <t>AWS, Hadoop, SQL, PyTorch</t>
  </si>
  <si>
    <t>AI02748</t>
  </si>
  <si>
    <t>SQL, PyTorch, TensorFreelanceow, NLP, MLOps</t>
  </si>
  <si>
    <t>AI02749</t>
  </si>
  <si>
    <t>AI02750</t>
  </si>
  <si>
    <t>Scala, Deep Learning, Computer Vision, PyTorch, SQL</t>
  </si>
  <si>
    <t>AI02751</t>
  </si>
  <si>
    <t>Docker, Statistics, Python</t>
  </si>
  <si>
    <t>AI02752</t>
  </si>
  <si>
    <t>PyTorch, Git, Deep Learning, Data Visualization</t>
  </si>
  <si>
    <t>AI02753</t>
  </si>
  <si>
    <t>Kubernetes, Python, SQL</t>
  </si>
  <si>
    <t>AI02754</t>
  </si>
  <si>
    <t>SQL, Data Visualization, TensorFreelanceow, MLOps</t>
  </si>
  <si>
    <t>AI02755</t>
  </si>
  <si>
    <t>NLP, Java, Computer Vision</t>
  </si>
  <si>
    <t>AI02756</t>
  </si>
  <si>
    <t>PyTorch, Java, Spark</t>
  </si>
  <si>
    <t>AI02757</t>
  </si>
  <si>
    <t>AI02758</t>
  </si>
  <si>
    <t>Linux, MLOps, SQL, R</t>
  </si>
  <si>
    <t>AI02759</t>
  </si>
  <si>
    <t>Java, SQL, GCP</t>
  </si>
  <si>
    <t>AI02760</t>
  </si>
  <si>
    <t>Scala, Python, Docker, Computer Vision</t>
  </si>
  <si>
    <t>AI02761</t>
  </si>
  <si>
    <t>Scala, Data Visualization, Git, Spark</t>
  </si>
  <si>
    <t>AI02762</t>
  </si>
  <si>
    <t>AWS, PyTorch, Computer Vision, Hadoop, SQL</t>
  </si>
  <si>
    <t>AI02763</t>
  </si>
  <si>
    <t>Scala, Tableau, Python, Linux</t>
  </si>
  <si>
    <t>AI02764</t>
  </si>
  <si>
    <t>Python, Hadoop, Linux, Scala, Computer Vision</t>
  </si>
  <si>
    <t>AI02765</t>
  </si>
  <si>
    <t>Python, TensorFreelanceow, Git, Mathematics, Spark</t>
  </si>
  <si>
    <t>AI02766</t>
  </si>
  <si>
    <t>Linux, Spark, Scala, MLOps</t>
  </si>
  <si>
    <t>AI02767</t>
  </si>
  <si>
    <t>Git, Statistics, TensorFreelanceow, SQL, Kubernetes</t>
  </si>
  <si>
    <t>AI02768</t>
  </si>
  <si>
    <t>Spark, Tableau, Computer Vision, NLP</t>
  </si>
  <si>
    <t>AI02769</t>
  </si>
  <si>
    <t>Spark, Mathematics, MLOps</t>
  </si>
  <si>
    <t>AI02770</t>
  </si>
  <si>
    <t>Mathematics, Computer Vision, Data Visualization, Statistics</t>
  </si>
  <si>
    <t>AI02771</t>
  </si>
  <si>
    <t>Kubernetes, Deep Learning, Git</t>
  </si>
  <si>
    <t>AI02772</t>
  </si>
  <si>
    <t>Deep Learning, Linux, Java</t>
  </si>
  <si>
    <t>AI02773</t>
  </si>
  <si>
    <t>NLP, SQL, Scala</t>
  </si>
  <si>
    <t>AI02774</t>
  </si>
  <si>
    <t>Python, Java, Tableau, TensorFreelanceow, Mathematics</t>
  </si>
  <si>
    <t>AI02775</t>
  </si>
  <si>
    <t>MLOps, Kubernetes, R</t>
  </si>
  <si>
    <t>AI02776</t>
  </si>
  <si>
    <t>TensorFreelanceow, AWS, Data Visualization, Python</t>
  </si>
  <si>
    <t>AI02777</t>
  </si>
  <si>
    <t>Python, NLP, Docker, GCP</t>
  </si>
  <si>
    <t>AI02778</t>
  </si>
  <si>
    <t>Statistics, Computer Vision, Data Visualization</t>
  </si>
  <si>
    <t>AI02779</t>
  </si>
  <si>
    <t>Linux, Kubernetes, Scala, Java</t>
  </si>
  <si>
    <t>AI02780</t>
  </si>
  <si>
    <t>Hadoop, R, SQL, PyTorch, Git</t>
  </si>
  <si>
    <t>AI02781</t>
  </si>
  <si>
    <t>Tableau, AWS, Hadoop, Docker, Statistics</t>
  </si>
  <si>
    <t>AI02782</t>
  </si>
  <si>
    <t>Linux, Deep Learning, Java, SQL, AWS</t>
  </si>
  <si>
    <t>AI02783</t>
  </si>
  <si>
    <t>AWS, Kubernetes, NLP, Statistics</t>
  </si>
  <si>
    <t>AI02784</t>
  </si>
  <si>
    <t>Kubernetes, Tableau, Hadoop</t>
  </si>
  <si>
    <t>AI02785</t>
  </si>
  <si>
    <t>R, Hadoop, Linux, SQL, Computer Vision</t>
  </si>
  <si>
    <t>AI02786</t>
  </si>
  <si>
    <t>Computer Vision, Kubernetes, SQL, Docker</t>
  </si>
  <si>
    <t>AI02787</t>
  </si>
  <si>
    <t>MLOps, AWS, Spark, R</t>
  </si>
  <si>
    <t>AI02788</t>
  </si>
  <si>
    <t>PyTorch, TensorFreelanceow, R, SQL, Spark</t>
  </si>
  <si>
    <t>AI02789</t>
  </si>
  <si>
    <t>Python, Spark, MLOps, TensorFreelanceow, Scala</t>
  </si>
  <si>
    <t>AI02790</t>
  </si>
  <si>
    <t>PyTorch, Hadoop, Deep Learning, Linux</t>
  </si>
  <si>
    <t>AI02791</t>
  </si>
  <si>
    <t>Python, R, Docker, Linux</t>
  </si>
  <si>
    <t>AI02792</t>
  </si>
  <si>
    <t>PyTorch, Spark, Statistics, Python</t>
  </si>
  <si>
    <t>AI02793</t>
  </si>
  <si>
    <t>Scala, PyTorch, Data Visualization, Git</t>
  </si>
  <si>
    <t>AI02794</t>
  </si>
  <si>
    <t>MLOps, Spark, Tableau, Scala, Statistics</t>
  </si>
  <si>
    <t>AI02795</t>
  </si>
  <si>
    <t>Computer Vision, Deep Learning, Linux</t>
  </si>
  <si>
    <t>AI02796</t>
  </si>
  <si>
    <t>R, Hadoop, Tableau</t>
  </si>
  <si>
    <t>AI02797</t>
  </si>
  <si>
    <t>Docker, Hadoop, Statistics, Linux</t>
  </si>
  <si>
    <t>AI02798</t>
  </si>
  <si>
    <t>NLP, Kubernetes, PyTorch, Docker, SQL</t>
  </si>
  <si>
    <t>AI02799</t>
  </si>
  <si>
    <t>Kubernetes, Scala, AWS, TensorFreelanceow</t>
  </si>
  <si>
    <t>AI02800</t>
  </si>
  <si>
    <t>Docker, R, AWS, Python, Kubernetes</t>
  </si>
  <si>
    <t>AI02801</t>
  </si>
  <si>
    <t>R, SQL, Tableau</t>
  </si>
  <si>
    <t>AI02802</t>
  </si>
  <si>
    <t>AI02803</t>
  </si>
  <si>
    <t>R, Git, Deep Learning, GCP</t>
  </si>
  <si>
    <t>AI02804</t>
  </si>
  <si>
    <t>PyTorch, Data Visualization, Kubernetes</t>
  </si>
  <si>
    <t>AI02805</t>
  </si>
  <si>
    <t>Azure, GCP, Spark, Statistics, Computer Vision</t>
  </si>
  <si>
    <t>AI02806</t>
  </si>
  <si>
    <t>Kubernetes, GCP, Spark, Tableau, Python</t>
  </si>
  <si>
    <t>AI02807</t>
  </si>
  <si>
    <t>Computer Vision, Azure, Data Visualization, Java</t>
  </si>
  <si>
    <t>AI02808</t>
  </si>
  <si>
    <t>Azure, Kubernetes, Tableau, Python, Hadoop</t>
  </si>
  <si>
    <t>AI02809</t>
  </si>
  <si>
    <t>Tableau, Statistics, Spark</t>
  </si>
  <si>
    <t>AI02810</t>
  </si>
  <si>
    <t>Java, AWS, SQL, NLP, Deep Learning</t>
  </si>
  <si>
    <t>AI02811</t>
  </si>
  <si>
    <t>Docker, Python, AWS</t>
  </si>
  <si>
    <t>AI02812</t>
  </si>
  <si>
    <t>Scala, Mathematics, Tableau, Statistics, MLOps</t>
  </si>
  <si>
    <t>AI02813</t>
  </si>
  <si>
    <t>Kubernetes, Hadoop, Python, Azure</t>
  </si>
  <si>
    <t>AI02814</t>
  </si>
  <si>
    <t>Kubernetes, Data Visualization, Mathematics</t>
  </si>
  <si>
    <t>AI02815</t>
  </si>
  <si>
    <t>GCP, Java, PyTorch</t>
  </si>
  <si>
    <t>AI02816</t>
  </si>
  <si>
    <t>R, Statistics, Hadoop, Docker</t>
  </si>
  <si>
    <t>AI02817</t>
  </si>
  <si>
    <t>AWS, Scala, Docker</t>
  </si>
  <si>
    <t>AI02818</t>
  </si>
  <si>
    <t>SQL, NLP, PyTorch</t>
  </si>
  <si>
    <t>AI02819</t>
  </si>
  <si>
    <t>Spark, Java, MLOps, PyTorch</t>
  </si>
  <si>
    <t>AI02820</t>
  </si>
  <si>
    <t>SQL, TensorFreelanceow, Tableau</t>
  </si>
  <si>
    <t>AI02821</t>
  </si>
  <si>
    <t>Scala, Deep Learning, R, Hadoop, Statistics</t>
  </si>
  <si>
    <t>AI02822</t>
  </si>
  <si>
    <t>Data Visualization, SQL, PyTorch</t>
  </si>
  <si>
    <t>AI02823</t>
  </si>
  <si>
    <t>Git, PyTorch, Tableau, MLOps</t>
  </si>
  <si>
    <t>AI02824</t>
  </si>
  <si>
    <t>Python, Hadoop, SQL</t>
  </si>
  <si>
    <t>AI02825</t>
  </si>
  <si>
    <t>Git, NLP, PyTorch, Python</t>
  </si>
  <si>
    <t>AI02826</t>
  </si>
  <si>
    <t>SQL, Scala, Hadoop, Azure</t>
  </si>
  <si>
    <t>AI02827</t>
  </si>
  <si>
    <t>Python, MLOps, SQL, Java, Kubernetes</t>
  </si>
  <si>
    <t>AI02828</t>
  </si>
  <si>
    <t>PyTorch, SQL, Linux, Hadoop</t>
  </si>
  <si>
    <t>AI02829</t>
  </si>
  <si>
    <t>SQL, Tableau, Kubernetes, GCP</t>
  </si>
  <si>
    <t>AI02830</t>
  </si>
  <si>
    <t>Kubernetes, Java, GCP, SQL, AWS</t>
  </si>
  <si>
    <t>AI02831</t>
  </si>
  <si>
    <t>Computer Vision, Hadoop, Deep Learning</t>
  </si>
  <si>
    <t>AI02832</t>
  </si>
  <si>
    <t>Hadoop, NLP, SQL, Scala</t>
  </si>
  <si>
    <t>AI02833</t>
  </si>
  <si>
    <t>Mathematics, Data Visualization, Scala, SQL, Tableau</t>
  </si>
  <si>
    <t>AI02834</t>
  </si>
  <si>
    <t>PyTorch, GCP, NLP, Java</t>
  </si>
  <si>
    <t>AI02835</t>
  </si>
  <si>
    <t>SQL, Python, AWS, TensorFreelanceow</t>
  </si>
  <si>
    <t>AI02836</t>
  </si>
  <si>
    <t>Spark, PyTorch, Python, MLOps</t>
  </si>
  <si>
    <t>AI02837</t>
  </si>
  <si>
    <t>Spark, Azure, Computer Vision, Data Visualization, SQL</t>
  </si>
  <si>
    <t>AI02838</t>
  </si>
  <si>
    <t>AI02839</t>
  </si>
  <si>
    <t>AI02840</t>
  </si>
  <si>
    <t>AWS, NLP, Docker, Linux</t>
  </si>
  <si>
    <t>AI02841</t>
  </si>
  <si>
    <t>Linux, SQL, Scala</t>
  </si>
  <si>
    <t>AI02842</t>
  </si>
  <si>
    <t>Kubernetes, Scala, Mathematics</t>
  </si>
  <si>
    <t>AI02843</t>
  </si>
  <si>
    <t>PyTorch, SQL, Java, Linux, Statistics</t>
  </si>
  <si>
    <t>AI02844</t>
  </si>
  <si>
    <t>GCP, Spark, TensorFreelanceow, Git</t>
  </si>
  <si>
    <t>AI02845</t>
  </si>
  <si>
    <t>Hadoop, Data Visualization, SQL</t>
  </si>
  <si>
    <t>AI02846</t>
  </si>
  <si>
    <t>Python, TensorFreelanceow, Mathematics, Hadoop</t>
  </si>
  <si>
    <t>AI02847</t>
  </si>
  <si>
    <t>Linux, Python, TensorFreelanceow, AWS, Tableau</t>
  </si>
  <si>
    <t>AI02848</t>
  </si>
  <si>
    <t>Docker, SQL, Computer Vision</t>
  </si>
  <si>
    <t>AI02849</t>
  </si>
  <si>
    <t>Python, TensorFreelanceow, Mathematics, MLOps, SQL</t>
  </si>
  <si>
    <t>AI02850</t>
  </si>
  <si>
    <t>Computer Vision, Java, Git, TensorFreelanceow</t>
  </si>
  <si>
    <t>AI02851</t>
  </si>
  <si>
    <t>Kubernetes, Python, AWS, SQL</t>
  </si>
  <si>
    <t>AI02852</t>
  </si>
  <si>
    <t>PyTorch, GCP, Linux, Spark</t>
  </si>
  <si>
    <t>AI02853</t>
  </si>
  <si>
    <t>Statistics, Kubernetes, Azure</t>
  </si>
  <si>
    <t>AI02854</t>
  </si>
  <si>
    <t>PyTorch, MLOps, GCP</t>
  </si>
  <si>
    <t>AI02855</t>
  </si>
  <si>
    <t>NLP, Python, Computer Vision, Mathematics</t>
  </si>
  <si>
    <t>AI02856</t>
  </si>
  <si>
    <t>Java, Computer Vision, AWS</t>
  </si>
  <si>
    <t>AI02857</t>
  </si>
  <si>
    <t>Linux, Spark, Deep Learning</t>
  </si>
  <si>
    <t>AI02858</t>
  </si>
  <si>
    <t>Python, R, Mathematics, Scala, NLP</t>
  </si>
  <si>
    <t>AI02859</t>
  </si>
  <si>
    <t>GCP, Python, MLOps, Kubernetes</t>
  </si>
  <si>
    <t>AI02860</t>
  </si>
  <si>
    <t>Kubernetes, Computer Vision, Hadoop</t>
  </si>
  <si>
    <t>AI02861</t>
  </si>
  <si>
    <t>Spark, Java, GCP</t>
  </si>
  <si>
    <t>AI02862</t>
  </si>
  <si>
    <t>Python, Git, Mathematics, TensorFreelanceow, Statistics</t>
  </si>
  <si>
    <t>AI02863</t>
  </si>
  <si>
    <t>Linux, Deep Learning, Python, NLP</t>
  </si>
  <si>
    <t>AI02864</t>
  </si>
  <si>
    <t>Spark, Tableau, Linux, Python, R</t>
  </si>
  <si>
    <t>AI02865</t>
  </si>
  <si>
    <t>Python, Kubernetes, Computer Vision, TensorFreelanceow, Statistics</t>
  </si>
  <si>
    <t>AI02866</t>
  </si>
  <si>
    <t>Scala, SQL, TensorFreelanceow, Java</t>
  </si>
  <si>
    <t>AI02867</t>
  </si>
  <si>
    <t>Linux, PyTorch, R, Computer Vision, Python</t>
  </si>
  <si>
    <t>AI02868</t>
  </si>
  <si>
    <t>Mathematics, TensorFreelanceow, Git, Python</t>
  </si>
  <si>
    <t>AI02869</t>
  </si>
  <si>
    <t>Statistics, SQL, Azure</t>
  </si>
  <si>
    <t>AI02870</t>
  </si>
  <si>
    <t>Kubernetes, R, MLOps</t>
  </si>
  <si>
    <t>AI02871</t>
  </si>
  <si>
    <t>Python, Spark, NLP, Java, SQL</t>
  </si>
  <si>
    <t>AI02872</t>
  </si>
  <si>
    <t>Python, TensorFreelanceow, MLOps, Computer Vision</t>
  </si>
  <si>
    <t>AI02873</t>
  </si>
  <si>
    <t>Linux, Statistics, SQL</t>
  </si>
  <si>
    <t>AI02874</t>
  </si>
  <si>
    <t>Deep Learning, SQL, Data Visualization, PyTorch, Hadoop</t>
  </si>
  <si>
    <t>AI02875</t>
  </si>
  <si>
    <t>MLOps, Python, Linux, Deep Learning</t>
  </si>
  <si>
    <t>AI02876</t>
  </si>
  <si>
    <t>GCP, Statistics, Tableau, Data Visualization, NLP</t>
  </si>
  <si>
    <t>AI02877</t>
  </si>
  <si>
    <t>Kubernetes, Hadoop, PyTorch, Azure, Git</t>
  </si>
  <si>
    <t>AI02878</t>
  </si>
  <si>
    <t>Git, R, Mathematics, Linux</t>
  </si>
  <si>
    <t>AI02879</t>
  </si>
  <si>
    <t>Java, MLOps, R, Scala</t>
  </si>
  <si>
    <t>AI02880</t>
  </si>
  <si>
    <t>NLP, TensorFreelanceow, Data Visualization</t>
  </si>
  <si>
    <t>AI02881</t>
  </si>
  <si>
    <t>PyTorch, TensorFreelanceow, Python, Statistics, Azure</t>
  </si>
  <si>
    <t>AI02882</t>
  </si>
  <si>
    <t>Python, Tableau, TensorFreelanceow, Mathematics, PyTorch</t>
  </si>
  <si>
    <t>AI02883</t>
  </si>
  <si>
    <t>Data Visualization, Linux, Scala, Azure</t>
  </si>
  <si>
    <t>AI02884</t>
  </si>
  <si>
    <t>R, Python, TensorFreelanceow, Spark, Computer Vision</t>
  </si>
  <si>
    <t>AI02885</t>
  </si>
  <si>
    <t>Scala, Spark, Python, Statistics</t>
  </si>
  <si>
    <t>AI02886</t>
  </si>
  <si>
    <t>GCP, PyTorch, Computer Vision</t>
  </si>
  <si>
    <t>AI02887</t>
  </si>
  <si>
    <t>PyTorch, Computer Vision, Mathematics</t>
  </si>
  <si>
    <t>AI02888</t>
  </si>
  <si>
    <t>Scala, Mathematics, Linux, MLOps</t>
  </si>
  <si>
    <t>AI02889</t>
  </si>
  <si>
    <t>Docker, Mathematics, Hadoop</t>
  </si>
  <si>
    <t>AI02890</t>
  </si>
  <si>
    <t>Spark, GCP, Git, Python</t>
  </si>
  <si>
    <t>AI02891</t>
  </si>
  <si>
    <t>Tableau, Scala, Java, Spark, Linux</t>
  </si>
  <si>
    <t>AI02892</t>
  </si>
  <si>
    <t>R, SQL, PyTorch, Statistics, Kubernetes</t>
  </si>
  <si>
    <t>AI02893</t>
  </si>
  <si>
    <t>Java, AWS, Computer Vision, Deep Learning</t>
  </si>
  <si>
    <t>AI02894</t>
  </si>
  <si>
    <t>Scala, PyTorch, Mathematics, Deep Learning</t>
  </si>
  <si>
    <t>AI02895</t>
  </si>
  <si>
    <t>Data Visualization, Java, R</t>
  </si>
  <si>
    <t>AI02896</t>
  </si>
  <si>
    <t>Java, Linux, Computer Vision, Python</t>
  </si>
  <si>
    <t>AI02897</t>
  </si>
  <si>
    <t>GCP, Docker, Statistics, Kubernetes</t>
  </si>
  <si>
    <t>AI02898</t>
  </si>
  <si>
    <t>AWS, Spark, Python</t>
  </si>
  <si>
    <t>AI02899</t>
  </si>
  <si>
    <t>Git, Scala, AWS</t>
  </si>
  <si>
    <t>AI02900</t>
  </si>
  <si>
    <t>NLP, Hadoop, Python</t>
  </si>
  <si>
    <t>AI02901</t>
  </si>
  <si>
    <t>Deep Learning, Tableau, Python, TensorFreelanceow, Data Visualization</t>
  </si>
  <si>
    <t>AI02902</t>
  </si>
  <si>
    <t>Python, Spark, Deep Learning</t>
  </si>
  <si>
    <t>AI02903</t>
  </si>
  <si>
    <t>Scala, R, Tableau, SQL, GCP</t>
  </si>
  <si>
    <t>AI02904</t>
  </si>
  <si>
    <t>Scala, Java, Statistics, Tableau</t>
  </si>
  <si>
    <t>AI02905</t>
  </si>
  <si>
    <t>R, Docker, NLP, AWS, Hadoop</t>
  </si>
  <si>
    <t>AI02906</t>
  </si>
  <si>
    <t>Hadoop, MLOps, Statistics, PyTorch</t>
  </si>
  <si>
    <t>AI02907</t>
  </si>
  <si>
    <t>Mathematics, Scala, Git, Data Visualization, SQL</t>
  </si>
  <si>
    <t>AI02908</t>
  </si>
  <si>
    <t>Azure, SQL, Tableau, Computer Vision</t>
  </si>
  <si>
    <t>AI02909</t>
  </si>
  <si>
    <t>Azure, Hadoop, Kubernetes, Python, TensorFreelanceow</t>
  </si>
  <si>
    <t>AI02910</t>
  </si>
  <si>
    <t>Linux, Azure, SQL, Statistics</t>
  </si>
  <si>
    <t>AI02911</t>
  </si>
  <si>
    <t>Deep Learning, Git, Statistics, PyTorch, Computer Vision</t>
  </si>
  <si>
    <t>AI02912</t>
  </si>
  <si>
    <t>Azure, Spark, Tableau, GCP, AWS</t>
  </si>
  <si>
    <t>AI02913</t>
  </si>
  <si>
    <t>AWS, Tableau, Kubernetes, Docker</t>
  </si>
  <si>
    <t>AI02914</t>
  </si>
  <si>
    <t>Statistics, Azure, Git, AWS</t>
  </si>
  <si>
    <t>AI02915</t>
  </si>
  <si>
    <t>Deep Learning, Python, Data Visualization, Hadoop, TensorFreelanceow</t>
  </si>
  <si>
    <t>AI02916</t>
  </si>
  <si>
    <t>TensorFreelanceow, GCP, Azure, Scala</t>
  </si>
  <si>
    <t>AI02917</t>
  </si>
  <si>
    <t>Git, Kubernetes, NLP, Hadoop</t>
  </si>
  <si>
    <t>AI02918</t>
  </si>
  <si>
    <t>Hadoop, Kubernetes, Scala, Java, PyTorch</t>
  </si>
  <si>
    <t>AI02919</t>
  </si>
  <si>
    <t>R, GCP, SQL, Docker</t>
  </si>
  <si>
    <t>AI02920</t>
  </si>
  <si>
    <t>SQL, TensorFreelanceow, Git</t>
  </si>
  <si>
    <t>AI02921</t>
  </si>
  <si>
    <t>TensorFreelanceow, Python, Azure, Scala, NLP</t>
  </si>
  <si>
    <t>AI02922</t>
  </si>
  <si>
    <t>Computer Vision, SQL, PyTorch, R</t>
  </si>
  <si>
    <t>AI02923</t>
  </si>
  <si>
    <t>TensorFreelanceow, MLOps, R, AWS</t>
  </si>
  <si>
    <t>AI02924</t>
  </si>
  <si>
    <t>Data Visualization, Python, Tableau, Spark, Hadoop</t>
  </si>
  <si>
    <t>AI02925</t>
  </si>
  <si>
    <t>Scala, Kubernetes, Statistics</t>
  </si>
  <si>
    <t>AI02926</t>
  </si>
  <si>
    <t>PyTorch, Python, Data Visualization</t>
  </si>
  <si>
    <t>AI02927</t>
  </si>
  <si>
    <t>MLOps, Linux, Docker, Deep Learning, Computer Vision</t>
  </si>
  <si>
    <t>AI02928</t>
  </si>
  <si>
    <t>MLOps, AWS, Python</t>
  </si>
  <si>
    <t>AI02929</t>
  </si>
  <si>
    <t>Java, Kubernetes, NLP</t>
  </si>
  <si>
    <t>AI02930</t>
  </si>
  <si>
    <t>Java, Computer Vision, Python, Data Visualization</t>
  </si>
  <si>
    <t>AI02931</t>
  </si>
  <si>
    <t>TensorFreelanceow, Azure, Deep Learning, Python, Linux</t>
  </si>
  <si>
    <t>AI02932</t>
  </si>
  <si>
    <t>AWS, R, Statistics</t>
  </si>
  <si>
    <t>AI02933</t>
  </si>
  <si>
    <t>Kubernetes, Scala, PyTorch</t>
  </si>
  <si>
    <t>AI02934</t>
  </si>
  <si>
    <t>Scala, Statistics, PyTorch, Docker</t>
  </si>
  <si>
    <t>AI02935</t>
  </si>
  <si>
    <t>GCP, Tableau, Python</t>
  </si>
  <si>
    <t>AI02936</t>
  </si>
  <si>
    <t>Java, Scala, Tableau, Data Visualization</t>
  </si>
  <si>
    <t>AI02937</t>
  </si>
  <si>
    <t>AI02938</t>
  </si>
  <si>
    <t>Python, Scala, Statistics, Spark, Docker</t>
  </si>
  <si>
    <t>AI02939</t>
  </si>
  <si>
    <t>SQL, PyTorch, Mathematics, Azure</t>
  </si>
  <si>
    <t>AI02940</t>
  </si>
  <si>
    <t>Tableau, Python, R, Docker</t>
  </si>
  <si>
    <t>AI02941</t>
  </si>
  <si>
    <t>TensorFreelanceow, Linux, Mathematics</t>
  </si>
  <si>
    <t>AI02942</t>
  </si>
  <si>
    <t>Linux, PyTorch, Data Visualization, Kubernetes</t>
  </si>
  <si>
    <t>AI02943</t>
  </si>
  <si>
    <t>PyTorch, TensorFreelanceow, Data Visualization</t>
  </si>
  <si>
    <t>AI02944</t>
  </si>
  <si>
    <t>Linux, Statistics, Git</t>
  </si>
  <si>
    <t>AI02945</t>
  </si>
  <si>
    <t>AI02946</t>
  </si>
  <si>
    <t>SQL, Scala, Git, GCP</t>
  </si>
  <si>
    <t>AI02947</t>
  </si>
  <si>
    <t>Kubernetes, Git, Mathematics</t>
  </si>
  <si>
    <t>AI02948</t>
  </si>
  <si>
    <t>AWS, NLP, Python, Mathematics, Scala</t>
  </si>
  <si>
    <t>AI02949</t>
  </si>
  <si>
    <t>Deep Learning, Python, Docker</t>
  </si>
  <si>
    <t>AI02950</t>
  </si>
  <si>
    <t>Tableau, Deep Learning, TensorFreelanceow, Python, Java</t>
  </si>
  <si>
    <t>AI02951</t>
  </si>
  <si>
    <t>GCP, Python, TensorFreelanceow, Docker, Statistics</t>
  </si>
  <si>
    <t>AI02952</t>
  </si>
  <si>
    <t>PyTorch, Git, AWS, R, Java</t>
  </si>
  <si>
    <t>AI02953</t>
  </si>
  <si>
    <t>Hadoop, R, GCP, Deep Learning</t>
  </si>
  <si>
    <t>AI02954</t>
  </si>
  <si>
    <t>NLP, R, SQL</t>
  </si>
  <si>
    <t>AI02955</t>
  </si>
  <si>
    <t>SQL, Azure, Git</t>
  </si>
  <si>
    <t>AI02956</t>
  </si>
  <si>
    <t>SQL, R, Java, AWS</t>
  </si>
  <si>
    <t>AI02957</t>
  </si>
  <si>
    <t>PyTorch, Computer Vision, R</t>
  </si>
  <si>
    <t>AI02958</t>
  </si>
  <si>
    <t>GCP, Python, TensorFreelanceow, NLP, Computer Vision</t>
  </si>
  <si>
    <t>AI02959</t>
  </si>
  <si>
    <t>Mathematics, Hadoop, GCP, Azure</t>
  </si>
  <si>
    <t>AI02960</t>
  </si>
  <si>
    <t>Tableau, Spark, Python, Computer Vision, Kubernetes</t>
  </si>
  <si>
    <t>AI02961</t>
  </si>
  <si>
    <t>Python, Hadoop, Scala, TensorFreelanceow</t>
  </si>
  <si>
    <t>AI02962</t>
  </si>
  <si>
    <t>SQL, Spark, Data Visualization</t>
  </si>
  <si>
    <t>AI02963</t>
  </si>
  <si>
    <t>TensorFreelanceow, R, Statistics</t>
  </si>
  <si>
    <t>AI02964</t>
  </si>
  <si>
    <t>Kubernetes, Python, Spark</t>
  </si>
  <si>
    <t>AI02965</t>
  </si>
  <si>
    <t>Spark, Azure, Docker</t>
  </si>
  <si>
    <t>AI02966</t>
  </si>
  <si>
    <t>Deep Learning, Git, Data Visualization, Statistics</t>
  </si>
  <si>
    <t>AI02967</t>
  </si>
  <si>
    <t>SQL, PyTorch, Deep Learning</t>
  </si>
  <si>
    <t>AI02968</t>
  </si>
  <si>
    <t>Spark, Mathematics, Java</t>
  </si>
  <si>
    <t>AI02969</t>
  </si>
  <si>
    <t>Linux, SQL, AWS</t>
  </si>
  <si>
    <t>AI02970</t>
  </si>
  <si>
    <t>Git, Data Visualization, AWS, SQL</t>
  </si>
  <si>
    <t>AI02971</t>
  </si>
  <si>
    <t>R, Kubernetes, AWS, Python, Computer Vision</t>
  </si>
  <si>
    <t>AI02972</t>
  </si>
  <si>
    <t>AI02973</t>
  </si>
  <si>
    <t>Statistics, Kubernetes, Git, GCP, Python</t>
  </si>
  <si>
    <t>AI02974</t>
  </si>
  <si>
    <t>Python, Kubernetes, MLOps, Azure</t>
  </si>
  <si>
    <t>AI02975</t>
  </si>
  <si>
    <t>Linux, Kubernetes, Tableau</t>
  </si>
  <si>
    <t>AI02976</t>
  </si>
  <si>
    <t>Python, GCP, Hadoop</t>
  </si>
  <si>
    <t>AI02977</t>
  </si>
  <si>
    <t>Java, Linux, TensorFreelanceow, Hadoop</t>
  </si>
  <si>
    <t>AI02978</t>
  </si>
  <si>
    <t>Azure, PyTorch, Data Visualization, Kubernetes</t>
  </si>
  <si>
    <t>AI02979</t>
  </si>
  <si>
    <t>AWS, Linux, Scala, MLOps, Mathematics</t>
  </si>
  <si>
    <t>AI02980</t>
  </si>
  <si>
    <t>Spark, Docker, Data Visualization, PyTorch</t>
  </si>
  <si>
    <t>AI02981</t>
  </si>
  <si>
    <t>Docker, Java, Linux, Statistics, Computer Vision</t>
  </si>
  <si>
    <t>AI02982</t>
  </si>
  <si>
    <t>TensorFreelanceow, Data Visualization, SQL, Scala</t>
  </si>
  <si>
    <t>AI02983</t>
  </si>
  <si>
    <t>Git, SQL, Computer Vision, Hadoop, Java</t>
  </si>
  <si>
    <t>AI02984</t>
  </si>
  <si>
    <t>R, Hadoop, Docker, Computer Vision, Python</t>
  </si>
  <si>
    <t>AI02985</t>
  </si>
  <si>
    <t>Linux, Spark, NLP, Kubernetes</t>
  </si>
  <si>
    <t>AI02986</t>
  </si>
  <si>
    <t>R, NLP, Kubernetes</t>
  </si>
  <si>
    <t>AI02987</t>
  </si>
  <si>
    <t>Scala, PyTorch, GCP</t>
  </si>
  <si>
    <t>AI02988</t>
  </si>
  <si>
    <t>Hadoop, Python, R</t>
  </si>
  <si>
    <t>AI02989</t>
  </si>
  <si>
    <t>Tableau, Git, Python, Computer Vision</t>
  </si>
  <si>
    <t>AI02990</t>
  </si>
  <si>
    <t>AWS, Python, Tableau</t>
  </si>
  <si>
    <t>AI02991</t>
  </si>
  <si>
    <t>Git, NLP, Scala</t>
  </si>
  <si>
    <t>AI02992</t>
  </si>
  <si>
    <t>Python, Java, TensorFreelanceow</t>
  </si>
  <si>
    <t>AI02993</t>
  </si>
  <si>
    <t>AWS, Java, Statistics, Mathematics</t>
  </si>
  <si>
    <t>AI02994</t>
  </si>
  <si>
    <t>NLP, Python, SQL, Git</t>
  </si>
  <si>
    <t>AI02995</t>
  </si>
  <si>
    <t>Azure, Spark, MLOps</t>
  </si>
  <si>
    <t>AI02996</t>
  </si>
  <si>
    <t>Hadoop, PyTorch, Java, Computer Vision, Mathematics</t>
  </si>
  <si>
    <t>AI02997</t>
  </si>
  <si>
    <t>R, Tableau, Linux</t>
  </si>
  <si>
    <t>AI02998</t>
  </si>
  <si>
    <t>R, Python, Git, GCP, Linux</t>
  </si>
  <si>
    <t>AI02999</t>
  </si>
  <si>
    <t>AWS, Linux, Deep Learning, R</t>
  </si>
  <si>
    <t>AI03000</t>
  </si>
  <si>
    <t>Linux, R, TensorFreelanceow, Git, Tableau</t>
  </si>
  <si>
    <t>AI03001</t>
  </si>
  <si>
    <t>Spark, Kubernetes, GCP, TensorFreelanceow</t>
  </si>
  <si>
    <t>AI03002</t>
  </si>
  <si>
    <t>Scala, SQL, Java, Docker, PyTorch</t>
  </si>
  <si>
    <t>AI03003</t>
  </si>
  <si>
    <t>Computer Vision, Python, Docker, Data Visualization</t>
  </si>
  <si>
    <t>AI03004</t>
  </si>
  <si>
    <t>Azure, Kubernetes, Python</t>
  </si>
  <si>
    <t>AI03005</t>
  </si>
  <si>
    <t>Kubernetes, Computer Vision, SQL</t>
  </si>
  <si>
    <t>AI03006</t>
  </si>
  <si>
    <t>Python, AWS, TensorFreelanceow</t>
  </si>
  <si>
    <t>AI03007</t>
  </si>
  <si>
    <t>Hadoop, Python, Tableau, Deep Learning</t>
  </si>
  <si>
    <t>AI03008</t>
  </si>
  <si>
    <t>Tableau, Deep Learning, Hadoop, MLOps</t>
  </si>
  <si>
    <t>AI03009</t>
  </si>
  <si>
    <t>Deep Learning, Spark, Data Visualization, SQL, Kubernetes</t>
  </si>
  <si>
    <t>AI03010</t>
  </si>
  <si>
    <t>Java, R, Hadoop, Linux</t>
  </si>
  <si>
    <t>AI03011</t>
  </si>
  <si>
    <t>Java, R, Tableau, SQL, Scala</t>
  </si>
  <si>
    <t>AI03012</t>
  </si>
  <si>
    <t>SQL, PyTorch, R, Hadoop, Python</t>
  </si>
  <si>
    <t>AI03013</t>
  </si>
  <si>
    <t>Deep Learning, SQL, Mathematics</t>
  </si>
  <si>
    <t>AI03014</t>
  </si>
  <si>
    <t>Kubernetes, Scala, Java, Spark</t>
  </si>
  <si>
    <t>AI03015</t>
  </si>
  <si>
    <t>Linux, Kubernetes, Git, Docker, Python</t>
  </si>
  <si>
    <t>AI03016</t>
  </si>
  <si>
    <t>Java, Hadoop, Scala, GCP</t>
  </si>
  <si>
    <t>AI03017</t>
  </si>
  <si>
    <t>PyTorch, Scala, NLP, Computer Vision</t>
  </si>
  <si>
    <t>AI03018</t>
  </si>
  <si>
    <t>Azure, Linux, Docker, SQL</t>
  </si>
  <si>
    <t>AI03019</t>
  </si>
  <si>
    <t>Computer Vision, Java, SQL</t>
  </si>
  <si>
    <t>AI03020</t>
  </si>
  <si>
    <t>TensorFreelanceow, GCP, Tableau, Computer Vision</t>
  </si>
  <si>
    <t>AI03021</t>
  </si>
  <si>
    <t>MLOps, R, Computer Vision, Scala</t>
  </si>
  <si>
    <t>AI03022</t>
  </si>
  <si>
    <t>R, Kubernetes, Mathematics</t>
  </si>
  <si>
    <t>AI03023</t>
  </si>
  <si>
    <t>SQL, Java, PyTorch, Git, Spark</t>
  </si>
  <si>
    <t>AI03024</t>
  </si>
  <si>
    <t>Git, R, Kubernetes, Spark</t>
  </si>
  <si>
    <t>AI03025</t>
  </si>
  <si>
    <t>AWS, Java, Deep Learning, Python, TensorFreelanceow</t>
  </si>
  <si>
    <t>AI03026</t>
  </si>
  <si>
    <t>Data Visualization, AWS, TensorFreelanceow, SQL, NLP</t>
  </si>
  <si>
    <t>AI03027</t>
  </si>
  <si>
    <t>Hadoop, Computer Vision, Mathematics, MLOps</t>
  </si>
  <si>
    <t>AI03028</t>
  </si>
  <si>
    <t>GCP, Java, SQL, Deep Learning</t>
  </si>
  <si>
    <t>AI03029</t>
  </si>
  <si>
    <t>Python, Computer Vision, Java</t>
  </si>
  <si>
    <t>AI03030</t>
  </si>
  <si>
    <t>PyTorch, SQL, Computer Vision</t>
  </si>
  <si>
    <t>AI03031</t>
  </si>
  <si>
    <t>Tableau, Computer Vision, NLP, Python, MLOps</t>
  </si>
  <si>
    <t>AI03032</t>
  </si>
  <si>
    <t>PyTorch, AWS, Data Visualization, Deep Learning</t>
  </si>
  <si>
    <t>AI03033</t>
  </si>
  <si>
    <t>AI03034</t>
  </si>
  <si>
    <t>Scala, Linux, Computer Vision, Java</t>
  </si>
  <si>
    <t>AI03035</t>
  </si>
  <si>
    <t>GCP, R, Tableau</t>
  </si>
  <si>
    <t>AI03036</t>
  </si>
  <si>
    <t>Data Visualization, R, Java, Tableau</t>
  </si>
  <si>
    <t>AI03037</t>
  </si>
  <si>
    <t>Data Visualization, Linux, Tableau</t>
  </si>
  <si>
    <t>AI03038</t>
  </si>
  <si>
    <t>Tableau, Azure, AWS, SQL</t>
  </si>
  <si>
    <t>AI03039</t>
  </si>
  <si>
    <t>R, Deep Learning, SQL, Data Visualization, Kubernetes</t>
  </si>
  <si>
    <t>AI03040</t>
  </si>
  <si>
    <t>MLOps, Hadoop, Java, Spark, Tableau</t>
  </si>
  <si>
    <t>AI03041</t>
  </si>
  <si>
    <t>Kubernetes, Deep Learning, SQL, PyTorch</t>
  </si>
  <si>
    <t>AI03042</t>
  </si>
  <si>
    <t>Python, R, SQL, Kubernetes, Mathematics</t>
  </si>
  <si>
    <t>AI03043</t>
  </si>
  <si>
    <t>Git, Scala, Hadoop, SQL</t>
  </si>
  <si>
    <t>AI03044</t>
  </si>
  <si>
    <t>Kubernetes, Deep Learning, Mathematics, AWS</t>
  </si>
  <si>
    <t>AI03045</t>
  </si>
  <si>
    <t>Linux, R, TensorFreelanceow, Deep Learning, Data Visualization</t>
  </si>
  <si>
    <t>AI03046</t>
  </si>
  <si>
    <t>Docker, Statistics, Deep Learning, R, SQL</t>
  </si>
  <si>
    <t>AI03047</t>
  </si>
  <si>
    <t>Kubernetes, Azure, Data Visualization</t>
  </si>
  <si>
    <t>AI03048</t>
  </si>
  <si>
    <t>Java, Git, R, Linux, SQL</t>
  </si>
  <si>
    <t>AI03049</t>
  </si>
  <si>
    <t>SQL, Java, Linux, NLP, Tableau</t>
  </si>
  <si>
    <t>AI03050</t>
  </si>
  <si>
    <t>Python, Hadoop, SQL, Docker</t>
  </si>
  <si>
    <t>AI03051</t>
  </si>
  <si>
    <t>SQL, R, Data Visualization, Docker</t>
  </si>
  <si>
    <t>AI03052</t>
  </si>
  <si>
    <t>R, Linux, Python, Tableau, Mathematics</t>
  </si>
  <si>
    <t>AI03053</t>
  </si>
  <si>
    <t>Kubernetes, Hadoop, NLP, Statistics, Python</t>
  </si>
  <si>
    <t>AI03054</t>
  </si>
  <si>
    <t>TensorFreelanceow, Linux, PyTorch, Tableau</t>
  </si>
  <si>
    <t>AI03055</t>
  </si>
  <si>
    <t>R, Mathematics, Data Visualization, Linux, Kubernetes</t>
  </si>
  <si>
    <t>AI03056</t>
  </si>
  <si>
    <t>Scala, Git, Statistics, Computer Vision, Python</t>
  </si>
  <si>
    <t>AI03057</t>
  </si>
  <si>
    <t>Tableau, Azure, Hadoop</t>
  </si>
  <si>
    <t>AI03058</t>
  </si>
  <si>
    <t>NLP, AWS, Git, GCP, Mathematics</t>
  </si>
  <si>
    <t>AI03059</t>
  </si>
  <si>
    <t>Tableau, Git, Computer Vision, Python, Statistics</t>
  </si>
  <si>
    <t>AI03060</t>
  </si>
  <si>
    <t>Data Visualization, Spark, Computer Vision, SQL, PyTorch</t>
  </si>
  <si>
    <t>AI03061</t>
  </si>
  <si>
    <t>GCP, Computer Vision, Python, R, TensorFreelanceow</t>
  </si>
  <si>
    <t>AI03062</t>
  </si>
  <si>
    <t>Python, Git, TensorFreelanceow, NLP</t>
  </si>
  <si>
    <t>AI03063</t>
  </si>
  <si>
    <t>MLOps, TensorFreelanceow, Tableau, Linux</t>
  </si>
  <si>
    <t>AI03064</t>
  </si>
  <si>
    <t>SQL, Python, NLP, Statistics</t>
  </si>
  <si>
    <t>AI03065</t>
  </si>
  <si>
    <t>Kubernetes, Statistics, Tableau, Mathematics, Java</t>
  </si>
  <si>
    <t>AI03066</t>
  </si>
  <si>
    <t>Data Visualization, Python, TensorFreelanceow, Docker</t>
  </si>
  <si>
    <t>AI03067</t>
  </si>
  <si>
    <t>SQL, Kubernetes, Scala, Mathematics</t>
  </si>
  <si>
    <t>AI03068</t>
  </si>
  <si>
    <t>Tableau, Data Visualization, SQL, PyTorch</t>
  </si>
  <si>
    <t>AI03069</t>
  </si>
  <si>
    <t>Python, Java, Hadoop, AWS, Kubernetes</t>
  </si>
  <si>
    <t>AI03070</t>
  </si>
  <si>
    <t>AI03071</t>
  </si>
  <si>
    <t>Data Visualization, R, NLP, Azure, Linux</t>
  </si>
  <si>
    <t>AI03072</t>
  </si>
  <si>
    <t>Docker, Hadoop, Mathematics, Kubernetes</t>
  </si>
  <si>
    <t>AI03073</t>
  </si>
  <si>
    <t>Java, R, SQL, Data Visualization, Linux</t>
  </si>
  <si>
    <t>AI03074</t>
  </si>
  <si>
    <t>Computer Vision, Python, Tableau, Data Visualization</t>
  </si>
  <si>
    <t>AI03075</t>
  </si>
  <si>
    <t>Mathematics, Kubernetes, Data Visualization, GCP, PyTorch</t>
  </si>
  <si>
    <t>AI03076</t>
  </si>
  <si>
    <t>Java, R, Computer Vision, Tableau, Statistics</t>
  </si>
  <si>
    <t>AI03077</t>
  </si>
  <si>
    <t>NLP, GCP, Scala, Python</t>
  </si>
  <si>
    <t>AI03078</t>
  </si>
  <si>
    <t>Scala, TensorFreelanceow, SQL, Kubernetes</t>
  </si>
  <si>
    <t>AI03079</t>
  </si>
  <si>
    <t>Java, Data Visualization, R, Scala</t>
  </si>
  <si>
    <t>AI03080</t>
  </si>
  <si>
    <t>R, Git, Hadoop</t>
  </si>
  <si>
    <t>AI03081</t>
  </si>
  <si>
    <t>Kubernetes, PyTorch, Azure, SQL</t>
  </si>
  <si>
    <t>AI03082</t>
  </si>
  <si>
    <t>Git, Azure, Statistics, GCP</t>
  </si>
  <si>
    <t>AI03083</t>
  </si>
  <si>
    <t>R, Java, Data Visualization</t>
  </si>
  <si>
    <t>AI03084</t>
  </si>
  <si>
    <t>Python, Scala, Kubernetes, Docker</t>
  </si>
  <si>
    <t>AI03085</t>
  </si>
  <si>
    <t>GCP, Java, MLOps</t>
  </si>
  <si>
    <t>AI03086</t>
  </si>
  <si>
    <t>GCP, Statistics, Git, Hadoop</t>
  </si>
  <si>
    <t>AI03087</t>
  </si>
  <si>
    <t>Azure, Docker, MLOps</t>
  </si>
  <si>
    <t>AI03088</t>
  </si>
  <si>
    <t>Spark, TensorFreelanceow, Git, Docker, Java</t>
  </si>
  <si>
    <t>AI03089</t>
  </si>
  <si>
    <t>Git, Linux, Mathematics, Kubernetes, Spark</t>
  </si>
  <si>
    <t>AI03090</t>
  </si>
  <si>
    <t>Mathematics, Docker, Statistics</t>
  </si>
  <si>
    <t>AI03091</t>
  </si>
  <si>
    <t>PyTorch, NLP, Spark</t>
  </si>
  <si>
    <t>AI03092</t>
  </si>
  <si>
    <t>AWS, Deep Learning, Docker</t>
  </si>
  <si>
    <t>AI03093</t>
  </si>
  <si>
    <t>Scala, SQL, MLOps, Azure, Kubernetes</t>
  </si>
  <si>
    <t>AI03094</t>
  </si>
  <si>
    <t>Scala, Deep Learning, Java, Azure, PyTorch</t>
  </si>
  <si>
    <t>AI03095</t>
  </si>
  <si>
    <t>GCP, Kubernetes, PyTorch</t>
  </si>
  <si>
    <t>AI03096</t>
  </si>
  <si>
    <t>Spark, Linux, NLP, SQL, Python</t>
  </si>
  <si>
    <t>AI03097</t>
  </si>
  <si>
    <t>Python, Deep Learning, Data Visualization, R</t>
  </si>
  <si>
    <t>AI03098</t>
  </si>
  <si>
    <t>Linux, Docker, Data Visualization, GCP, SQL</t>
  </si>
  <si>
    <t>AI03099</t>
  </si>
  <si>
    <t>GCP, Kubernetes, Azure</t>
  </si>
  <si>
    <t>AI03100</t>
  </si>
  <si>
    <t>Hadoop, TensorFreelanceow, Git</t>
  </si>
  <si>
    <t>AI03101</t>
  </si>
  <si>
    <t>R, SQL, Linux, Kubernetes, Hadoop</t>
  </si>
  <si>
    <t>AI03102</t>
  </si>
  <si>
    <t>Hadoop, Mathematics, Kubernetes, PyTorch</t>
  </si>
  <si>
    <t>AI03103</t>
  </si>
  <si>
    <t>Linux, AWS, MLOps, Scala, Python</t>
  </si>
  <si>
    <t>AI03104</t>
  </si>
  <si>
    <t>Hadoop, Computer Vision, Java, Linux, R</t>
  </si>
  <si>
    <t>AI03105</t>
  </si>
  <si>
    <t>AWS, Data Visualization, MLOps</t>
  </si>
  <si>
    <t>AI03106</t>
  </si>
  <si>
    <t>SQL, R, Linux, PyTorch</t>
  </si>
  <si>
    <t>AI03107</t>
  </si>
  <si>
    <t>R, SQL, Data Visualization, Computer Vision, Java</t>
  </si>
  <si>
    <t>AI03108</t>
  </si>
  <si>
    <t>Azure, Scala, Java, Mathematics</t>
  </si>
  <si>
    <t>AI03109</t>
  </si>
  <si>
    <t>Kubernetes, Linux, Mathematics, Hadoop, Scala</t>
  </si>
  <si>
    <t>AI03110</t>
  </si>
  <si>
    <t>Computer Vision, Tableau, Azure, Kubernetes, Spark</t>
  </si>
  <si>
    <t>AI03111</t>
  </si>
  <si>
    <t>Linux, Docker, TensorFreelanceow</t>
  </si>
  <si>
    <t>AI03112</t>
  </si>
  <si>
    <t>Spark, TensorFreelanceow, SQL</t>
  </si>
  <si>
    <t>AI03113</t>
  </si>
  <si>
    <t>Docker, Mathematics, PyTorch, Scala</t>
  </si>
  <si>
    <t>AI03114</t>
  </si>
  <si>
    <t>Git, Hadoop, Computer Vision</t>
  </si>
  <si>
    <t>AI03115</t>
  </si>
  <si>
    <t>Python, R, Computer Vision, Data Visualization, Statistics</t>
  </si>
  <si>
    <t>AI03116</t>
  </si>
  <si>
    <t>Kubernetes, Spark, Tableau, Statistics</t>
  </si>
  <si>
    <t>AI03117</t>
  </si>
  <si>
    <t>Hadoop, MLOps, Spark, Linux, R</t>
  </si>
  <si>
    <t>AI03118</t>
  </si>
  <si>
    <t>Python, Computer Vision, Scala</t>
  </si>
  <si>
    <t>AI03119</t>
  </si>
  <si>
    <t>Java, Python, Tableau, Kubernetes, Docker</t>
  </si>
  <si>
    <t>AI03120</t>
  </si>
  <si>
    <t>Linux, AWS, SQL, Kubernetes</t>
  </si>
  <si>
    <t>AI03121</t>
  </si>
  <si>
    <t>Hadoop, Azure, NLP</t>
  </si>
  <si>
    <t>AI03122</t>
  </si>
  <si>
    <t>Kubernetes, PyTorch, GCP</t>
  </si>
  <si>
    <t>AI03123</t>
  </si>
  <si>
    <t>Scala, Computer Vision, Tableau, AWS</t>
  </si>
  <si>
    <t>AI03124</t>
  </si>
  <si>
    <t>Tableau, Hadoop, Azure, PyTorch, TensorFreelanceow</t>
  </si>
  <si>
    <t>AI03125</t>
  </si>
  <si>
    <t>AI03126</t>
  </si>
  <si>
    <t>Deep Learning, PyTorch, MLOps, TensorFreelanceow</t>
  </si>
  <si>
    <t>AI03127</t>
  </si>
  <si>
    <t>Java, Python, NLP</t>
  </si>
  <si>
    <t>AI03128</t>
  </si>
  <si>
    <t>Kubernetes, MLOps, PyTorch</t>
  </si>
  <si>
    <t>AI03129</t>
  </si>
  <si>
    <t>AI03130</t>
  </si>
  <si>
    <t>AI03131</t>
  </si>
  <si>
    <t>SQL, R, Scala</t>
  </si>
  <si>
    <t>AI03132</t>
  </si>
  <si>
    <t>SQL, Java, Docker, Tableau, Computer Vision</t>
  </si>
  <si>
    <t>AI03133</t>
  </si>
  <si>
    <t>MLOps, AWS, Kubernetes</t>
  </si>
  <si>
    <t>AI03134</t>
  </si>
  <si>
    <t>Hadoop, Python, MLOps, NLP</t>
  </si>
  <si>
    <t>AI03135</t>
  </si>
  <si>
    <t>Mathematics, Linux, SQL, AWS, Tableau</t>
  </si>
  <si>
    <t>AI03136</t>
  </si>
  <si>
    <t>Spark, Git, Data Visualization, MLOps</t>
  </si>
  <si>
    <t>AI03137</t>
  </si>
  <si>
    <t>Tableau, Azure, PyTorch, SQL, Deep Learning</t>
  </si>
  <si>
    <t>AI03138</t>
  </si>
  <si>
    <t>SQL, Scala, GCP</t>
  </si>
  <si>
    <t>AI03139</t>
  </si>
  <si>
    <t>Scala, Linux, Kubernetes, Python</t>
  </si>
  <si>
    <t>AI03140</t>
  </si>
  <si>
    <t>Scala, SQL, Azure</t>
  </si>
  <si>
    <t>AI03141</t>
  </si>
  <si>
    <t>Computer Vision, Git, Python, TensorFreelanceow</t>
  </si>
  <si>
    <t>AI03142</t>
  </si>
  <si>
    <t>TensorFreelanceow, NLP, Azure, Linux, Mathematics</t>
  </si>
  <si>
    <t>AI03143</t>
  </si>
  <si>
    <t>AI03144</t>
  </si>
  <si>
    <t>GCP, SQL, Tableau</t>
  </si>
  <si>
    <t>AI03145</t>
  </si>
  <si>
    <t>AI03146</t>
  </si>
  <si>
    <t>Spark, TensorFreelanceow, Tableau, AWS, Python</t>
  </si>
  <si>
    <t>AI03147</t>
  </si>
  <si>
    <t>SQL, Scala, Spark, Azure</t>
  </si>
  <si>
    <t>AI03148</t>
  </si>
  <si>
    <t>Python, MLOps, Kubernetes</t>
  </si>
  <si>
    <t>AI03149</t>
  </si>
  <si>
    <t>Spark, Statistics, Docker, Linux, Hadoop</t>
  </si>
  <si>
    <t>AI03150</t>
  </si>
  <si>
    <t>TensorFreelanceow, PyTorch, AWS, Deep Learning</t>
  </si>
  <si>
    <t>AI03151</t>
  </si>
  <si>
    <t>Tableau, Statistics, Python, NLP, Computer Vision</t>
  </si>
  <si>
    <t>AI03152</t>
  </si>
  <si>
    <t>Python, GCP, Deep Learning</t>
  </si>
  <si>
    <t>AI03153</t>
  </si>
  <si>
    <t>Statistics, Git, Deep Learning, Data Visualization, GCP</t>
  </si>
  <si>
    <t>AI03154</t>
  </si>
  <si>
    <t>Statistics, Python, Kubernetes, Git, TensorFreelanceow</t>
  </si>
  <si>
    <t>AI03155</t>
  </si>
  <si>
    <t>Python, Kubernetes, Azure, Spark, TensorFreelanceow</t>
  </si>
  <si>
    <t>AI03156</t>
  </si>
  <si>
    <t>PyTorch, NLP, Python, GCP</t>
  </si>
  <si>
    <t>AI03157</t>
  </si>
  <si>
    <t>SQL, Linux, NLP, Azure, PyTorch</t>
  </si>
  <si>
    <t>AI03158</t>
  </si>
  <si>
    <t>R, Git, SQL, Docker</t>
  </si>
  <si>
    <t>AI03159</t>
  </si>
  <si>
    <t>Scala, AWS, SQL, MLOps</t>
  </si>
  <si>
    <t>AI03160</t>
  </si>
  <si>
    <t>Kubernetes, Java, Spark</t>
  </si>
  <si>
    <t>AI03161</t>
  </si>
  <si>
    <t>NLP, Kubernetes, Hadoop, R</t>
  </si>
  <si>
    <t>AI03162</t>
  </si>
  <si>
    <t>Scala, Git, Spark, Python</t>
  </si>
  <si>
    <t>AI03163</t>
  </si>
  <si>
    <t>Azure, R, GCP</t>
  </si>
  <si>
    <t>AI03164</t>
  </si>
  <si>
    <t>TensorFreelanceow, Mathematics, Computer Vision, Python, GCP</t>
  </si>
  <si>
    <t>AI03165</t>
  </si>
  <si>
    <t>Python, MLOps, GCP, Mathematics</t>
  </si>
  <si>
    <t>AI03166</t>
  </si>
  <si>
    <t>MLOps, Tableau, GCP, PyTorch, TensorFreelanceow</t>
  </si>
  <si>
    <t>AI03167</t>
  </si>
  <si>
    <t>Linux, R, Data Visualization</t>
  </si>
  <si>
    <t>AI03168</t>
  </si>
  <si>
    <t>Git, AWS, SQL</t>
  </si>
  <si>
    <t>AI03169</t>
  </si>
  <si>
    <t>NLP, SQL, Tableau</t>
  </si>
  <si>
    <t>AI03170</t>
  </si>
  <si>
    <t>SQL, Linux, PyTorch</t>
  </si>
  <si>
    <t>AI03171</t>
  </si>
  <si>
    <t>SQL, Docker, Azure</t>
  </si>
  <si>
    <t>AI03172</t>
  </si>
  <si>
    <t>SQL, PyTorch, GCP, Tableau, Deep Learning</t>
  </si>
  <si>
    <t>AI03173</t>
  </si>
  <si>
    <t>MLOps, Linux, SQL, Statistics</t>
  </si>
  <si>
    <t>AI03174</t>
  </si>
  <si>
    <t>Spark, Computer Vision, R, SQL</t>
  </si>
  <si>
    <t>AI03175</t>
  </si>
  <si>
    <t>Python, Java, MLOps, GCP, Deep Learning</t>
  </si>
  <si>
    <t>AI03176</t>
  </si>
  <si>
    <t>Azure, SQL, Linux, Data Visualization, Git</t>
  </si>
  <si>
    <t>AI03177</t>
  </si>
  <si>
    <t>SQL, Tableau, GCP, AWS</t>
  </si>
  <si>
    <t>AI03178</t>
  </si>
  <si>
    <t>Data Visualization, Python, MLOps, Kubernetes</t>
  </si>
  <si>
    <t>AI03179</t>
  </si>
  <si>
    <t>Git, Statistics, Spark, Python, MLOps</t>
  </si>
  <si>
    <t>AI03180</t>
  </si>
  <si>
    <t>NLP, Docker, SQL, Python</t>
  </si>
  <si>
    <t>AI03181</t>
  </si>
  <si>
    <t>Python, Azure, GCP, Mathematics, R</t>
  </si>
  <si>
    <t>AI03182</t>
  </si>
  <si>
    <t>Linux, Kubernetes, Tableau, Python, TensorFreelanceow</t>
  </si>
  <si>
    <t>AI03183</t>
  </si>
  <si>
    <t>NLP, Computer Vision, Data Visualization, Docker, SQL</t>
  </si>
  <si>
    <t>AI03184</t>
  </si>
  <si>
    <t>Python, Docker, Hadoop, Deep Learning</t>
  </si>
  <si>
    <t>AI03185</t>
  </si>
  <si>
    <t>Kubernetes, AWS, PyTorch</t>
  </si>
  <si>
    <t>AI03186</t>
  </si>
  <si>
    <t>Spark, Deep Learning, Azure, Java, Tableau</t>
  </si>
  <si>
    <t>AI03187</t>
  </si>
  <si>
    <t>AI03188</t>
  </si>
  <si>
    <t>AI03189</t>
  </si>
  <si>
    <t>MLOps, Azure, Tableau, NLP, PyTorch</t>
  </si>
  <si>
    <t>AI03190</t>
  </si>
  <si>
    <t>Spark, Tableau, MLOps</t>
  </si>
  <si>
    <t>AI03191</t>
  </si>
  <si>
    <t>GCP, Docker, Scala, Python</t>
  </si>
  <si>
    <t>AI03192</t>
  </si>
  <si>
    <t>Java, Linux, Scala, Kubernetes</t>
  </si>
  <si>
    <t>AI03193</t>
  </si>
  <si>
    <t>SQL, Python, Deep Learning, Linux</t>
  </si>
  <si>
    <t>AI03194</t>
  </si>
  <si>
    <t>Linux, Scala, Docker</t>
  </si>
  <si>
    <t>AI03195</t>
  </si>
  <si>
    <t>PyTorch, TensorFreelanceow, Docker, Hadoop, Linux</t>
  </si>
  <si>
    <t>AI03196</t>
  </si>
  <si>
    <t>Azure, Kubernetes, AWS</t>
  </si>
  <si>
    <t>AI03197</t>
  </si>
  <si>
    <t>NLP, GCP, Scala</t>
  </si>
  <si>
    <t>AI03198</t>
  </si>
  <si>
    <t>Tableau, SQL, Hadoop, Computer Vision, PyTorch</t>
  </si>
  <si>
    <t>AI03199</t>
  </si>
  <si>
    <t>SQL, Tableau, Docker, PyTorch</t>
  </si>
  <si>
    <t>AI03200</t>
  </si>
  <si>
    <t>SQL, Scala, Hadoop, Computer Vision, Python</t>
  </si>
  <si>
    <t>AI03201</t>
  </si>
  <si>
    <t>MLOps, Linux, TensorFreelanceow</t>
  </si>
  <si>
    <t>AI03202</t>
  </si>
  <si>
    <t>AI03203</t>
  </si>
  <si>
    <t>Scala, Kubernetes, NLP, Azure</t>
  </si>
  <si>
    <t>AI03204</t>
  </si>
  <si>
    <t>Linux, Scala, Java, Docker</t>
  </si>
  <si>
    <t>AI03205</t>
  </si>
  <si>
    <t>Tableau, R, Linux, Git, Java</t>
  </si>
  <si>
    <t>AI03206</t>
  </si>
  <si>
    <t>NLP, Tableau, Docker, MLOps, Data Visualization</t>
  </si>
  <si>
    <t>AI03207</t>
  </si>
  <si>
    <t>Spark, R, Hadoop, Kubernetes</t>
  </si>
  <si>
    <t>AI03208</t>
  </si>
  <si>
    <t>Python, MLOps, Data Visualization, AWS</t>
  </si>
  <si>
    <t>AI03209</t>
  </si>
  <si>
    <t>Python, PyTorch, TensorFreelanceow, R</t>
  </si>
  <si>
    <t>AI03210</t>
  </si>
  <si>
    <t>PyTorch, Azure, MLOps, GCP</t>
  </si>
  <si>
    <t>AI03211</t>
  </si>
  <si>
    <t>Tableau, NLP, GCP, Java</t>
  </si>
  <si>
    <t>AI03212</t>
  </si>
  <si>
    <t>TensorFreelanceow, Python, Docker, Java</t>
  </si>
  <si>
    <t>AI03213</t>
  </si>
  <si>
    <t>Java, Azure, MLOps</t>
  </si>
  <si>
    <t>AI03214</t>
  </si>
  <si>
    <t>AI03215</t>
  </si>
  <si>
    <t>R, Kubernetes, Docker</t>
  </si>
  <si>
    <t>AI03216</t>
  </si>
  <si>
    <t>NLP, Scala, R, Tableau, Python</t>
  </si>
  <si>
    <t>AI03217</t>
  </si>
  <si>
    <t>AI03218</t>
  </si>
  <si>
    <t>MLOps, R, Kubernetes, Deep Learning</t>
  </si>
  <si>
    <t>AI03219</t>
  </si>
  <si>
    <t>Python, Deep Learning, Java</t>
  </si>
  <si>
    <t>AI03220</t>
  </si>
  <si>
    <t>PyTorch, Statistics, Spark, SQL, GCP</t>
  </si>
  <si>
    <t>AI03221</t>
  </si>
  <si>
    <t>Azure, AWS, GCP, Spark</t>
  </si>
  <si>
    <t>AI03222</t>
  </si>
  <si>
    <t>Tableau, SQL, Scala, Azure</t>
  </si>
  <si>
    <t>AI03223</t>
  </si>
  <si>
    <t>Kubernetes, AWS, Scala, GCP</t>
  </si>
  <si>
    <t>AI03224</t>
  </si>
  <si>
    <t>Mathematics, Docker, Azure</t>
  </si>
  <si>
    <t>AI03225</t>
  </si>
  <si>
    <t>Linux, Java, Scala</t>
  </si>
  <si>
    <t>AI03226</t>
  </si>
  <si>
    <t>Linux, Python, NLP</t>
  </si>
  <si>
    <t>AI03227</t>
  </si>
  <si>
    <t>Hadoop, AWS, Spark</t>
  </si>
  <si>
    <t>AI03228</t>
  </si>
  <si>
    <t>Scala, Java, NLP, R</t>
  </si>
  <si>
    <t>AI03229</t>
  </si>
  <si>
    <t>TensorFreelanceow, Scala, Tableau, R, Python</t>
  </si>
  <si>
    <t>AI03230</t>
  </si>
  <si>
    <t>TensorFreelanceow, Kubernetes, NLP</t>
  </si>
  <si>
    <t>AI03231</t>
  </si>
  <si>
    <t>Linux, R, NLP</t>
  </si>
  <si>
    <t>AI03232</t>
  </si>
  <si>
    <t>Hadoop, SQL, Docker</t>
  </si>
  <si>
    <t>AI03233</t>
  </si>
  <si>
    <t>R, Hadoop, PyTorch</t>
  </si>
  <si>
    <t>AI03234</t>
  </si>
  <si>
    <t>Statistics, R, Python, GCP</t>
  </si>
  <si>
    <t>AI03235</t>
  </si>
  <si>
    <t>AI03236</t>
  </si>
  <si>
    <t>Linux, Kubernetes, GCP, Python</t>
  </si>
  <si>
    <t>AI03237</t>
  </si>
  <si>
    <t>Scala, Statistics, Python</t>
  </si>
  <si>
    <t>AI03238</t>
  </si>
  <si>
    <t>AI03239</t>
  </si>
  <si>
    <t>SQL, Hadoop, Java</t>
  </si>
  <si>
    <t>AI03240</t>
  </si>
  <si>
    <t>Data Visualization, NLP, Azure</t>
  </si>
  <si>
    <t>AI03241</t>
  </si>
  <si>
    <t>TensorFreelanceow, Git, Java, Azure, NLP</t>
  </si>
  <si>
    <t>AI03242</t>
  </si>
  <si>
    <t>Python, AWS, Kubernetes, Scala, Statistics</t>
  </si>
  <si>
    <t>AI03243</t>
  </si>
  <si>
    <t>GCP, Scala, Mathematics</t>
  </si>
  <si>
    <t>AI03244</t>
  </si>
  <si>
    <t>MLOps, Data Visualization, PyTorch, Kubernetes, Python</t>
  </si>
  <si>
    <t>AI03245</t>
  </si>
  <si>
    <t>Kubernetes, MLOps, Spark, R, SQL</t>
  </si>
  <si>
    <t>AI03246</t>
  </si>
  <si>
    <t>Kubernetes, Data Visualization, Scala, Tableau</t>
  </si>
  <si>
    <t>AI03247</t>
  </si>
  <si>
    <t>Java, Python, Docker</t>
  </si>
  <si>
    <t>AI03248</t>
  </si>
  <si>
    <t>NLP, Deep Learning, PyTorch, Mathematics, Scala</t>
  </si>
  <si>
    <t>AI03249</t>
  </si>
  <si>
    <t>Docker, Azure, Kubernetes</t>
  </si>
  <si>
    <t>AI03250</t>
  </si>
  <si>
    <t>PyTorch, TensorFreelanceow, Java, MLOps, AWS</t>
  </si>
  <si>
    <t>AI03251</t>
  </si>
  <si>
    <t>Kubernetes, Java, MLOps</t>
  </si>
  <si>
    <t>AI03252</t>
  </si>
  <si>
    <t>R, SQL, Statistics, PyTorch</t>
  </si>
  <si>
    <t>AI03253</t>
  </si>
  <si>
    <t>Azure, R, NLP, Hadoop, Git</t>
  </si>
  <si>
    <t>AI03254</t>
  </si>
  <si>
    <t>TensorFreelanceow, Python, Java, Linux</t>
  </si>
  <si>
    <t>AI03255</t>
  </si>
  <si>
    <t>Spark, SQL, Azure, GCP, Deep Learning</t>
  </si>
  <si>
    <t>AI03256</t>
  </si>
  <si>
    <t>Docker, MLOps, Spark</t>
  </si>
  <si>
    <t>AI03257</t>
  </si>
  <si>
    <t>TensorFreelanceow, Python, Tableau, Deep Learning</t>
  </si>
  <si>
    <t>AI03258</t>
  </si>
  <si>
    <t>Deep Learning, SQL, Hadoop</t>
  </si>
  <si>
    <t>AI03259</t>
  </si>
  <si>
    <t>SQL, Java, Statistics, Computer Vision, Deep Learning</t>
  </si>
  <si>
    <t>AI03260</t>
  </si>
  <si>
    <t>Computer Vision, SQL, NLP, PyTorch, AWS</t>
  </si>
  <si>
    <t>AI03261</t>
  </si>
  <si>
    <t>Kubernetes, PyTorch, GCP, Azure</t>
  </si>
  <si>
    <t>AI03262</t>
  </si>
  <si>
    <t>Hadoop, TensorFreelanceow, PyTorch, Azure</t>
  </si>
  <si>
    <t>AI03263</t>
  </si>
  <si>
    <t>Computer Vision, Mathematics, Azure, R</t>
  </si>
  <si>
    <t>AI03264</t>
  </si>
  <si>
    <t>MLOps, GCP, Docker, Python</t>
  </si>
  <si>
    <t>AI03265</t>
  </si>
  <si>
    <t>Spark, Git, Mathematics, Kubernetes, Python</t>
  </si>
  <si>
    <t>AI03266</t>
  </si>
  <si>
    <t>Data Visualization, Linux, Hadoop, Tableau</t>
  </si>
  <si>
    <t>AI03267</t>
  </si>
  <si>
    <t>PyTorch, Scala, Spark, SQL</t>
  </si>
  <si>
    <t>AI03268</t>
  </si>
  <si>
    <t>TensorFreelanceow, Kubernetes, Python, R</t>
  </si>
  <si>
    <t>AI03269</t>
  </si>
  <si>
    <t>Docker, Scala, GCP, AWS</t>
  </si>
  <si>
    <t>AI03270</t>
  </si>
  <si>
    <t>MLOps, R, Hadoop, SQL</t>
  </si>
  <si>
    <t>AI03271</t>
  </si>
  <si>
    <t>MLOps, PyTorch, Tableau, Data Visualization</t>
  </si>
  <si>
    <t>AI03272</t>
  </si>
  <si>
    <t>Python, Tableau, SQL, MLOps</t>
  </si>
  <si>
    <t>AI03273</t>
  </si>
  <si>
    <t>Hadoop, Spark, Kubernetes</t>
  </si>
  <si>
    <t>AI03274</t>
  </si>
  <si>
    <t>Python, Git, NLP, Mathematics</t>
  </si>
  <si>
    <t>AI03275</t>
  </si>
  <si>
    <t>Git, Azure, Computer Vision, Python</t>
  </si>
  <si>
    <t>AI03276</t>
  </si>
  <si>
    <t>R, Hadoop, Computer Vision, TensorFreelanceow</t>
  </si>
  <si>
    <t>AI03277</t>
  </si>
  <si>
    <t>Hadoop, MLOps, TensorFreelanceow</t>
  </si>
  <si>
    <t>AI03278</t>
  </si>
  <si>
    <t>Azure, Python, Linux</t>
  </si>
  <si>
    <t>AI03279</t>
  </si>
  <si>
    <t>Data Visualization, SQL, R, NLP</t>
  </si>
  <si>
    <t>AI03280</t>
  </si>
  <si>
    <t>Data Visualization, Kubernetes, Computer Vision</t>
  </si>
  <si>
    <t>AI03281</t>
  </si>
  <si>
    <t>AI03282</t>
  </si>
  <si>
    <t>Mathematics, Java, Scala, Docker</t>
  </si>
  <si>
    <t>AI03283</t>
  </si>
  <si>
    <t>R, PyTorch, Linux, Mathematics</t>
  </si>
  <si>
    <t>AI03284</t>
  </si>
  <si>
    <t>Git, Kubernetes, PyTorch</t>
  </si>
  <si>
    <t>AI03285</t>
  </si>
  <si>
    <t>GCP, Python, AWS</t>
  </si>
  <si>
    <t>AI03286</t>
  </si>
  <si>
    <t>Statistics, Scala, Mathematics, Kubernetes</t>
  </si>
  <si>
    <t>AI03287</t>
  </si>
  <si>
    <t>Azure, R, Mathematics, NLP</t>
  </si>
  <si>
    <t>AI03288</t>
  </si>
  <si>
    <t>Scala, Git, SQL, Java, Mathematics</t>
  </si>
  <si>
    <t>AI03289</t>
  </si>
  <si>
    <t>Git, Statistics, Scala</t>
  </si>
  <si>
    <t>AI03290</t>
  </si>
  <si>
    <t>SQL, AWS, Python</t>
  </si>
  <si>
    <t>AI03291</t>
  </si>
  <si>
    <t>Linux, Mathematics, MLOps, Java, PyTorch</t>
  </si>
  <si>
    <t>AI03292</t>
  </si>
  <si>
    <t>PyTorch, Python, Linux, Mathematics</t>
  </si>
  <si>
    <t>AI03293</t>
  </si>
  <si>
    <t>R, Statistics, Data Visualization, Deep Learning</t>
  </si>
  <si>
    <t>AI03294</t>
  </si>
  <si>
    <t>Scala, TensorFreelanceow, Kubernetes, Docker, Mathematics</t>
  </si>
  <si>
    <t>AI03295</t>
  </si>
  <si>
    <t>Spark, PyTorch, Java, GCP</t>
  </si>
  <si>
    <t>AI03296</t>
  </si>
  <si>
    <t>R, Hadoop, SQL, Data Visualization</t>
  </si>
  <si>
    <t>AI03297</t>
  </si>
  <si>
    <t>Azure, PyTorch, NLP</t>
  </si>
  <si>
    <t>AI03298</t>
  </si>
  <si>
    <t>Docker, Computer Vision, Python, Spark</t>
  </si>
  <si>
    <t>AI03299</t>
  </si>
  <si>
    <t>Mathematics, Deep Learning, Python, Java, TensorFreelanceow</t>
  </si>
  <si>
    <t>AI03300</t>
  </si>
  <si>
    <t>AI03301</t>
  </si>
  <si>
    <t>Scala, GCP, MLOps, Linux, Spark</t>
  </si>
  <si>
    <t>AI03302</t>
  </si>
  <si>
    <t>Linux, Computer Vision, Tableau, NLP</t>
  </si>
  <si>
    <t>AI03303</t>
  </si>
  <si>
    <t>Data Visualization, Python, Kubernetes</t>
  </si>
  <si>
    <t>AI03304</t>
  </si>
  <si>
    <t>R, Spark, GCP, Azure</t>
  </si>
  <si>
    <t>AI03305</t>
  </si>
  <si>
    <t>Data Visualization, NLP, AWS, Spark, Computer Vision</t>
  </si>
  <si>
    <t>AI03306</t>
  </si>
  <si>
    <t>Deep Learning, Python, TensorFreelanceow</t>
  </si>
  <si>
    <t>AI03307</t>
  </si>
  <si>
    <t>PyTorch, GCP, MLOps, R, Deep Learning</t>
  </si>
  <si>
    <t>AI03308</t>
  </si>
  <si>
    <t>Statistics, Spark, SQL, PyTorch, GCP</t>
  </si>
  <si>
    <t>AI03309</t>
  </si>
  <si>
    <t>Linux, TensorFreelanceow, Python, Scala</t>
  </si>
  <si>
    <t>AI03310</t>
  </si>
  <si>
    <t>Hadoop, MLOps, Git, Linux, NLP</t>
  </si>
  <si>
    <t>AI03311</t>
  </si>
  <si>
    <t>Deep Learning, Git, R</t>
  </si>
  <si>
    <t>AI03312</t>
  </si>
  <si>
    <t>PyTorch, SQL, Scala</t>
  </si>
  <si>
    <t>AI03313</t>
  </si>
  <si>
    <t>NLP, Spark, Scala, Git</t>
  </si>
  <si>
    <t>AI03314</t>
  </si>
  <si>
    <t>Computer Vision, Tableau, Scala</t>
  </si>
  <si>
    <t>AI03315</t>
  </si>
  <si>
    <t>SQL, Docker, Mathematics, GCP</t>
  </si>
  <si>
    <t>AI03316</t>
  </si>
  <si>
    <t>Java, Tableau, Statistics, Mathematics</t>
  </si>
  <si>
    <t>AI03317</t>
  </si>
  <si>
    <t>Python, PyTorch, GCP, Java, Deep Learning</t>
  </si>
  <si>
    <t>AI03318</t>
  </si>
  <si>
    <t>Data Visualization, Python, Linux, Mathematics</t>
  </si>
  <si>
    <t>AI03319</t>
  </si>
  <si>
    <t>Kubernetes, NLP, PyTorch</t>
  </si>
  <si>
    <t>AI03320</t>
  </si>
  <si>
    <t>Mathematics, R, Java, Git, Linux</t>
  </si>
  <si>
    <t>AI03321</t>
  </si>
  <si>
    <t>AI03322</t>
  </si>
  <si>
    <t>Python, Hadoop, MLOps, Deep Learning</t>
  </si>
  <si>
    <t>AI03323</t>
  </si>
  <si>
    <t>Docker, Python, Computer Vision, Scala</t>
  </si>
  <si>
    <t>AI03324</t>
  </si>
  <si>
    <t>Python, Docker, Spark, Azure, Linux</t>
  </si>
  <si>
    <t>AI03325</t>
  </si>
  <si>
    <t>Kubernetes, Scala, NLP, Deep Learning</t>
  </si>
  <si>
    <t>AI03326</t>
  </si>
  <si>
    <t>TensorFreelanceow, Computer Vision, Data Visualization</t>
  </si>
  <si>
    <t>AI03327</t>
  </si>
  <si>
    <t>Statistics, Scala, Data Visualization, Spark, Java</t>
  </si>
  <si>
    <t>AI03328</t>
  </si>
  <si>
    <t>PyTorch, Scala, Hadoop, GCP</t>
  </si>
  <si>
    <t>AI03329</t>
  </si>
  <si>
    <t>Python, GCP, Mathematics</t>
  </si>
  <si>
    <t>AI03330</t>
  </si>
  <si>
    <t>Spark, Mathematics, Data Visualization, PyTorch, MLOps</t>
  </si>
  <si>
    <t>AI03331</t>
  </si>
  <si>
    <t>Kubernetes, Data Visualization, Git, SQL</t>
  </si>
  <si>
    <t>AI03332</t>
  </si>
  <si>
    <t>PyTorch, AWS, MLOps, Docker</t>
  </si>
  <si>
    <t>AI03333</t>
  </si>
  <si>
    <t>Data Visualization, AWS, Tableau, SQL</t>
  </si>
  <si>
    <t>AI03334</t>
  </si>
  <si>
    <t>Scala, SQL, NLP, Mathematics</t>
  </si>
  <si>
    <t>AI03335</t>
  </si>
  <si>
    <t>AI03336</t>
  </si>
  <si>
    <t>PyTorch, Spark, SQL, Hadoop, Mathematics</t>
  </si>
  <si>
    <t>AI03337</t>
  </si>
  <si>
    <t>Computer Vision, AWS, Python, TensorFreelanceow</t>
  </si>
  <si>
    <t>AI03338</t>
  </si>
  <si>
    <t>AI03339</t>
  </si>
  <si>
    <t>Python, Kubernetes, SQL</t>
  </si>
  <si>
    <t>AI03340</t>
  </si>
  <si>
    <t>PyTorch, AWS, Azure, Git, TensorFreelanceow</t>
  </si>
  <si>
    <t>AI03341</t>
  </si>
  <si>
    <t>Statistics, Git, Data Visualization</t>
  </si>
  <si>
    <t>AI03342</t>
  </si>
  <si>
    <t>Spark, Hadoop, NLP</t>
  </si>
  <si>
    <t>AI03343</t>
  </si>
  <si>
    <t>NLP, Scala, Mathematics, Java, SQL</t>
  </si>
  <si>
    <t>AI03344</t>
  </si>
  <si>
    <t>GCP, Tableau, SQL, Computer Vision, Azure</t>
  </si>
  <si>
    <t>AI03345</t>
  </si>
  <si>
    <t>Python, GCP, Statistics</t>
  </si>
  <si>
    <t>AI03346</t>
  </si>
  <si>
    <t>Scala, TensorFreelanceow, Tableau</t>
  </si>
  <si>
    <t>AI03347</t>
  </si>
  <si>
    <t>Statistics, Tableau, PyTorch, NLP</t>
  </si>
  <si>
    <t>AI03348</t>
  </si>
  <si>
    <t>Linux, TensorFreelanceow, SQL, Deep Learning, Java</t>
  </si>
  <si>
    <t>AI03349</t>
  </si>
  <si>
    <t>AWS, Hadoop, Spark, NLP, Git</t>
  </si>
  <si>
    <t>AI03350</t>
  </si>
  <si>
    <t>PyTorch, Statistics, Azure</t>
  </si>
  <si>
    <t>AI03351</t>
  </si>
  <si>
    <t>TensorFreelanceow, Kubernetes, Hadoop, Azure, Scala</t>
  </si>
  <si>
    <t>AI03352</t>
  </si>
  <si>
    <t>Python, Git, TensorFreelanceow, Hadoop, Mathematics</t>
  </si>
  <si>
    <t>AI03353</t>
  </si>
  <si>
    <t>AWS, Python, Tableau, R</t>
  </si>
  <si>
    <t>AI03354</t>
  </si>
  <si>
    <t>PyTorch, Statistics, SQL, AWS</t>
  </si>
  <si>
    <t>AI03355</t>
  </si>
  <si>
    <t>Python, Linux, Java, R</t>
  </si>
  <si>
    <t>AI03356</t>
  </si>
  <si>
    <t>Spark, MLOps, Deep Learning</t>
  </si>
  <si>
    <t>AI03357</t>
  </si>
  <si>
    <t>SQL, PyTorch, R</t>
  </si>
  <si>
    <t>AI03358</t>
  </si>
  <si>
    <t>Python, R, GCP, Docker</t>
  </si>
  <si>
    <t>AI03359</t>
  </si>
  <si>
    <t>Git, PyTorch, MLOps, Spark, Kubernetes</t>
  </si>
  <si>
    <t>AI03360</t>
  </si>
  <si>
    <t>Linux, Scala, Mathematics, AWS, SQL</t>
  </si>
  <si>
    <t>AI03361</t>
  </si>
  <si>
    <t>Spark, Scala, Tableau, SQL</t>
  </si>
  <si>
    <t>AI03362</t>
  </si>
  <si>
    <t>Mathematics, Scala, Python, Kubernetes</t>
  </si>
  <si>
    <t>AI03363</t>
  </si>
  <si>
    <t>R, Java, Azure, Mathematics, NLP</t>
  </si>
  <si>
    <t>AI03364</t>
  </si>
  <si>
    <t>R, Linux, Git</t>
  </si>
  <si>
    <t>AI03365</t>
  </si>
  <si>
    <t>Linux, SQL, Git, Data Visualization</t>
  </si>
  <si>
    <t>AI03366</t>
  </si>
  <si>
    <t>Azure, R, Tableau, Hadoop</t>
  </si>
  <si>
    <t>AI03367</t>
  </si>
  <si>
    <t>R, Kubernetes, Tableau</t>
  </si>
  <si>
    <t>AI03368</t>
  </si>
  <si>
    <t>Hadoop, Python, Statistics, Linux, AWS</t>
  </si>
  <si>
    <t>AI03369</t>
  </si>
  <si>
    <t>Computer Vision, Azure, MLOps, NLP</t>
  </si>
  <si>
    <t>AI03370</t>
  </si>
  <si>
    <t>Python, Spark, Tableau</t>
  </si>
  <si>
    <t>AI03371</t>
  </si>
  <si>
    <t>Scala, NLP, TensorFreelanceow, Java, Git</t>
  </si>
  <si>
    <t>AI03372</t>
  </si>
  <si>
    <t>Scala, Hadoop, Azure, Java</t>
  </si>
  <si>
    <t>AI03373</t>
  </si>
  <si>
    <t>Mathematics, Spark, PyTorch, Java, SQL</t>
  </si>
  <si>
    <t>AI03374</t>
  </si>
  <si>
    <t>AWS, Git, NLP, Spark</t>
  </si>
  <si>
    <t>AI03375</t>
  </si>
  <si>
    <t>Azure, Linux, Data Visualization, Tableau</t>
  </si>
  <si>
    <t>AI03376</t>
  </si>
  <si>
    <t>Java, GCP, Mathematics</t>
  </si>
  <si>
    <t>AI03377</t>
  </si>
  <si>
    <t>Tableau, SQL, Linux</t>
  </si>
  <si>
    <t>AI03378</t>
  </si>
  <si>
    <t>AWS, SQL, R, Computer Vision</t>
  </si>
  <si>
    <t>AI03379</t>
  </si>
  <si>
    <t>Deep Learning, AWS, Mathematics, Python</t>
  </si>
  <si>
    <t>AI03380</t>
  </si>
  <si>
    <t>AWS, Kubernetes, R</t>
  </si>
  <si>
    <t>AI03381</t>
  </si>
  <si>
    <t>Kubernetes, Python, Data Visualization, Statistics, Deep Learning</t>
  </si>
  <si>
    <t>AI03382</t>
  </si>
  <si>
    <t>Java, Kubernetes, Azure</t>
  </si>
  <si>
    <t>AI03383</t>
  </si>
  <si>
    <t>Python, Data Visualization, Linux, MLOps</t>
  </si>
  <si>
    <t>AI03384</t>
  </si>
  <si>
    <t>Python, Scala, Hadoop, AWS</t>
  </si>
  <si>
    <t>AI03385</t>
  </si>
  <si>
    <t>Tableau, Kubernetes, Scala, AWS, Git</t>
  </si>
  <si>
    <t>AI03386</t>
  </si>
  <si>
    <t>Statistics, NLP, Linux, Kubernetes, Hadoop</t>
  </si>
  <si>
    <t>AI03387</t>
  </si>
  <si>
    <t>PyTorch, Computer Vision, Scala, Azure, Linux</t>
  </si>
  <si>
    <t>AI03388</t>
  </si>
  <si>
    <t>Tableau, Docker, NLP, Kubernetes</t>
  </si>
  <si>
    <t>AI03389</t>
  </si>
  <si>
    <t>PyTorch, Spark, Docker</t>
  </si>
  <si>
    <t>AI03390</t>
  </si>
  <si>
    <t>Computer Vision, Git, Python</t>
  </si>
  <si>
    <t>AI03391</t>
  </si>
  <si>
    <t>Azure, Linux, Mathematics, Data Visualization</t>
  </si>
  <si>
    <t>AI03392</t>
  </si>
  <si>
    <t>Kubernetes, Scala, Mathematics, Azure</t>
  </si>
  <si>
    <t>AI03393</t>
  </si>
  <si>
    <t>Scala, PyTorch, TensorFreelanceow, NLP</t>
  </si>
  <si>
    <t>AI03394</t>
  </si>
  <si>
    <t>PyTorch, Kubernetes, GCP, Statistics, AWS</t>
  </si>
  <si>
    <t>AI03395</t>
  </si>
  <si>
    <t>Spark, GCP, Scala</t>
  </si>
  <si>
    <t>AI03396</t>
  </si>
  <si>
    <t>AWS, Kubernetes, Azure</t>
  </si>
  <si>
    <t>AI03397</t>
  </si>
  <si>
    <t>Kubernetes, Computer Vision, Python, Git, Mathematics</t>
  </si>
  <si>
    <t>AI03398</t>
  </si>
  <si>
    <t>Kubernetes, Python, Scala, Git, TensorFreelanceow</t>
  </si>
  <si>
    <t>AI03399</t>
  </si>
  <si>
    <t>Kubernetes, Deep Learning, Data Visualization</t>
  </si>
  <si>
    <t>AI03400</t>
  </si>
  <si>
    <t>SQL, Tableau, Linux, Scala, Deep Learning</t>
  </si>
  <si>
    <t>AI03401</t>
  </si>
  <si>
    <t>Spark, Statistics, AWS, GCP, Scala</t>
  </si>
  <si>
    <t>AI03402</t>
  </si>
  <si>
    <t>GCP, SQL, Deep Learning, Python</t>
  </si>
  <si>
    <t>AI03403</t>
  </si>
  <si>
    <t>Python, Spark, Git, Deep Learning, Tableau</t>
  </si>
  <si>
    <t>AI03404</t>
  </si>
  <si>
    <t>Linux, AWS, R</t>
  </si>
  <si>
    <t>AI03405</t>
  </si>
  <si>
    <t>Data Visualization, Linux, Git, PyTorch</t>
  </si>
  <si>
    <t>AI03406</t>
  </si>
  <si>
    <t>Linux, Python, TensorFreelanceow, MLOps</t>
  </si>
  <si>
    <t>AI03407</t>
  </si>
  <si>
    <t>SQL, Data Visualization, Scala, Computer Vision, Azure</t>
  </si>
  <si>
    <t>AI03408</t>
  </si>
  <si>
    <t>PyTorch, MLOps, TensorFreelanceow, SQL, Computer Vision</t>
  </si>
  <si>
    <t>AI03409</t>
  </si>
  <si>
    <t>Data Visualization, NLP, Java, PyTorch</t>
  </si>
  <si>
    <t>AI03410</t>
  </si>
  <si>
    <t>AWS, Hadoop, Mathematics</t>
  </si>
  <si>
    <t>AI03411</t>
  </si>
  <si>
    <t>NLP, Scala, Hadoop, Data Visualization</t>
  </si>
  <si>
    <t>AI03412</t>
  </si>
  <si>
    <t>Deep Learning, Data Visualization, PyTorch, Kubernetes, Tableau</t>
  </si>
  <si>
    <t>AI03413</t>
  </si>
  <si>
    <t>Hadoop, Python, TensorFreelanceow, PyTorch, Statistics</t>
  </si>
  <si>
    <t>AI03414</t>
  </si>
  <si>
    <t>SQL, PyTorch, TensorFreelanceow</t>
  </si>
  <si>
    <t>AI03415</t>
  </si>
  <si>
    <t>Linux, Hadoop, Git</t>
  </si>
  <si>
    <t>AI03416</t>
  </si>
  <si>
    <t>Python, TensorFreelanceow, Hadoop, Java</t>
  </si>
  <si>
    <t>AI03417</t>
  </si>
  <si>
    <t>Spark, Linux, R</t>
  </si>
  <si>
    <t>AI03418</t>
  </si>
  <si>
    <t>Git, Python, TensorFreelanceow, NLP</t>
  </si>
  <si>
    <t>AI03419</t>
  </si>
  <si>
    <t>AI03420</t>
  </si>
  <si>
    <t>NLP, Python, Computer Vision, R, Deep Learning</t>
  </si>
  <si>
    <t>AI03421</t>
  </si>
  <si>
    <t>AI03422</t>
  </si>
  <si>
    <t>AI03423</t>
  </si>
  <si>
    <t>Tableau, Python, Statistics</t>
  </si>
  <si>
    <t>AI03424</t>
  </si>
  <si>
    <t>Python, Git, TensorFreelanceow, Linux</t>
  </si>
  <si>
    <t>AI03425</t>
  </si>
  <si>
    <t>Python, Docker, Tableau, GCP</t>
  </si>
  <si>
    <t>AI03426</t>
  </si>
  <si>
    <t>PyTorch, Hadoop, MLOps, Kubernetes, Linux</t>
  </si>
  <si>
    <t>AI03427</t>
  </si>
  <si>
    <t>Python, MLOps, SQL, NLP</t>
  </si>
  <si>
    <t>AI03428</t>
  </si>
  <si>
    <t>Scala, R, Deep Learning, Azure</t>
  </si>
  <si>
    <t>AI03429</t>
  </si>
  <si>
    <t>Scala, SQL, Python, Tableau</t>
  </si>
  <si>
    <t>AI03430</t>
  </si>
  <si>
    <t>Git, Spark, Docker, TensorFreelanceow, Linux</t>
  </si>
  <si>
    <t>AI03431</t>
  </si>
  <si>
    <t>Kubernetes, Scala, Python</t>
  </si>
  <si>
    <t>AI03432</t>
  </si>
  <si>
    <t>Docker, SQL, Computer Vision, Java</t>
  </si>
  <si>
    <t>AI03433</t>
  </si>
  <si>
    <t>Computer Vision, Python, Kubernetes, AWS</t>
  </si>
  <si>
    <t>AI03434</t>
  </si>
  <si>
    <t>Docker, Python, Computer Vision</t>
  </si>
  <si>
    <t>AI03435</t>
  </si>
  <si>
    <t>Linux, TensorFreelanceow, GCP, AWS, Deep Learning</t>
  </si>
  <si>
    <t>AI03436</t>
  </si>
  <si>
    <t>Git, Azure, SQL, Mathematics</t>
  </si>
  <si>
    <t>AI03437</t>
  </si>
  <si>
    <t>Data Visualization, Python, Linux, Statistics, TensorFreelanceow</t>
  </si>
  <si>
    <t>AI03438</t>
  </si>
  <si>
    <t>Linux, PyTorch, AWS, Deep Learning, MLOps</t>
  </si>
  <si>
    <t>AI03439</t>
  </si>
  <si>
    <t>Statistics, Spark, Kubernetes, R, SQL</t>
  </si>
  <si>
    <t>AI03440</t>
  </si>
  <si>
    <t>Data Visualization, Spark, MLOps</t>
  </si>
  <si>
    <t>AI03441</t>
  </si>
  <si>
    <t>Scala, Hadoop, Deep Learning, AWS</t>
  </si>
  <si>
    <t>AI03442</t>
  </si>
  <si>
    <t>MLOps, Kubernetes, GCP</t>
  </si>
  <si>
    <t>AI03443</t>
  </si>
  <si>
    <t>AWS, Tableau, Linux, Data Visualization</t>
  </si>
  <si>
    <t>AI03444</t>
  </si>
  <si>
    <t>TensorFreelanceow, NLP, Git</t>
  </si>
  <si>
    <t>AI03445</t>
  </si>
  <si>
    <t>Kubernetes, R, PyTorch, GCP, Java</t>
  </si>
  <si>
    <t>AI03446</t>
  </si>
  <si>
    <t>TensorFreelanceow, Mathematics, Kubernetes, SQL, Statistics</t>
  </si>
  <si>
    <t>AI03447</t>
  </si>
  <si>
    <t>GCP, SQL, Data Visualization, Mathematics</t>
  </si>
  <si>
    <t>AI03448</t>
  </si>
  <si>
    <t>Python, Mathematics, Data Visualization, Computer Vision</t>
  </si>
  <si>
    <t>AI03449</t>
  </si>
  <si>
    <t>Kubernetes, TensorFreelanceow, Hadoop, Linux</t>
  </si>
  <si>
    <t>AI03450</t>
  </si>
  <si>
    <t>Git, Java, Linux, Python</t>
  </si>
  <si>
    <t>AI03451</t>
  </si>
  <si>
    <t>Tableau, Python, R, Kubernetes</t>
  </si>
  <si>
    <t>AI03452</t>
  </si>
  <si>
    <t>Deep Learning, Spark, Docker</t>
  </si>
  <si>
    <t>AI03453</t>
  </si>
  <si>
    <t>Docker, Kubernetes, Hadoop, Java</t>
  </si>
  <si>
    <t>AI03454</t>
  </si>
  <si>
    <t>Kubernetes, R, PyTorch, Git</t>
  </si>
  <si>
    <t>AI03455</t>
  </si>
  <si>
    <t>Azure, Kubernetes, NLP, Computer Vision</t>
  </si>
  <si>
    <t>AI03456</t>
  </si>
  <si>
    <t>AI03457</t>
  </si>
  <si>
    <t>Docker, Kubernetes, Git, SQL</t>
  </si>
  <si>
    <t>AI03458</t>
  </si>
  <si>
    <t>Statistics, GCP, MLOps</t>
  </si>
  <si>
    <t>AI03459</t>
  </si>
  <si>
    <t>Tableau, Linux, TensorFreelanceow, MLOps</t>
  </si>
  <si>
    <t>AI03460</t>
  </si>
  <si>
    <t>AI03461</t>
  </si>
  <si>
    <t>Data Visualization, GCP, Computer Vision, Kubernetes</t>
  </si>
  <si>
    <t>AI03462</t>
  </si>
  <si>
    <t>Spark, GCP, Hadoop, SQL</t>
  </si>
  <si>
    <t>AI03463</t>
  </si>
  <si>
    <t>Deep Learning, AWS, Docker</t>
  </si>
  <si>
    <t>AI03464</t>
  </si>
  <si>
    <t>MLOps, Scala, SQL, PyTorch, NLP</t>
  </si>
  <si>
    <t>AI03465</t>
  </si>
  <si>
    <t>Azure, SQL, NLP, Deep Learning</t>
  </si>
  <si>
    <t>AI03466</t>
  </si>
  <si>
    <t>Hadoop, Statistics, GCP, MLOps, Spark</t>
  </si>
  <si>
    <t>AI03467</t>
  </si>
  <si>
    <t>Deep Learning, R, PyTorch, Docker, Linux</t>
  </si>
  <si>
    <t>AI03468</t>
  </si>
  <si>
    <t>SQL, GCP, Java</t>
  </si>
  <si>
    <t>AI03469</t>
  </si>
  <si>
    <t>GCP, Hadoop, PyTorch</t>
  </si>
  <si>
    <t>AI03470</t>
  </si>
  <si>
    <t>Scala, Python, SQL</t>
  </si>
  <si>
    <t>AI03471</t>
  </si>
  <si>
    <t>Deep Learning, R, Spark</t>
  </si>
  <si>
    <t>AI03472</t>
  </si>
  <si>
    <t>GCP, Tableau, AWS, SQL</t>
  </si>
  <si>
    <t>AI03473</t>
  </si>
  <si>
    <t>PyTorch, Java, Git, Computer Vision</t>
  </si>
  <si>
    <t>AI03474</t>
  </si>
  <si>
    <t>Linux, PyTorch, Tableau, Java, Git</t>
  </si>
  <si>
    <t>AI03475</t>
  </si>
  <si>
    <t>Kubernetes, Tableau, Azure, NLP, Python</t>
  </si>
  <si>
    <t>AI03476</t>
  </si>
  <si>
    <t>Python, Java, GCP, NLP</t>
  </si>
  <si>
    <t>AI03477</t>
  </si>
  <si>
    <t>Git, Linux, Data Visualization, PyTorch</t>
  </si>
  <si>
    <t>AI03478</t>
  </si>
  <si>
    <t>TensorFreelanceow, Deep Learning, Kubernetes, Python</t>
  </si>
  <si>
    <t>AI03479</t>
  </si>
  <si>
    <t>Statistics, R, Scala</t>
  </si>
  <si>
    <t>AI03480</t>
  </si>
  <si>
    <t>Spark, Scala, Computer Vision, Mathematics</t>
  </si>
  <si>
    <t>AI03481</t>
  </si>
  <si>
    <t>MLOps, Spark, Data Visualization, Hadoop</t>
  </si>
  <si>
    <t>AI03482</t>
  </si>
  <si>
    <t>NLP, PyTorch, Tableau, Git, Docker</t>
  </si>
  <si>
    <t>AI03483</t>
  </si>
  <si>
    <t>AWS, Statistics, Hadoop</t>
  </si>
  <si>
    <t>AI03484</t>
  </si>
  <si>
    <t>Data Visualization, Docker, R</t>
  </si>
  <si>
    <t>AI03485</t>
  </si>
  <si>
    <t>PyTorch, AWS, Computer Vision, NLP, GCP</t>
  </si>
  <si>
    <t>AI03486</t>
  </si>
  <si>
    <t>Hadoop, Mathematics, GCP, Kubernetes, MLOps</t>
  </si>
  <si>
    <t>AI03487</t>
  </si>
  <si>
    <t>AI03488</t>
  </si>
  <si>
    <t>NLP, Data Visualization, Tableau, Mathematics, MLOps</t>
  </si>
  <si>
    <t>AI03489</t>
  </si>
  <si>
    <t>Azure, Tableau, Linux, AWS, Docker</t>
  </si>
  <si>
    <t>AI03490</t>
  </si>
  <si>
    <t>Spark, Python, Git, Azure</t>
  </si>
  <si>
    <t>AI03491</t>
  </si>
  <si>
    <t>SQL, Mathematics, TensorFreelanceow</t>
  </si>
  <si>
    <t>AI03492</t>
  </si>
  <si>
    <t>Spark, Hadoop, Scala, MLOps, R</t>
  </si>
  <si>
    <t>AI03493</t>
  </si>
  <si>
    <t>Deep Learning, GCP, SQL, Python</t>
  </si>
  <si>
    <t>AI03494</t>
  </si>
  <si>
    <t>Python, Hadoop, SQL, Git, AWS</t>
  </si>
  <si>
    <t>AI03495</t>
  </si>
  <si>
    <t>TensorFreelanceow, Hadoop, Python, Linux</t>
  </si>
  <si>
    <t>AI03496</t>
  </si>
  <si>
    <t>Python, NLP, Data Visualization</t>
  </si>
  <si>
    <t>AI03497</t>
  </si>
  <si>
    <t>Python, Hadoop, SQL, Computer Vision</t>
  </si>
  <si>
    <t>AI03498</t>
  </si>
  <si>
    <t>PyTorch, Python, Scala</t>
  </si>
  <si>
    <t>AI03499</t>
  </si>
  <si>
    <t>SQL, Statistics, Data Visualization, Python, Mathematics</t>
  </si>
  <si>
    <t>AI03500</t>
  </si>
  <si>
    <t>Python, Scala, AWS</t>
  </si>
  <si>
    <t>AI03501</t>
  </si>
  <si>
    <t>AI03502</t>
  </si>
  <si>
    <t>SQL, GCP, Statistics, Hadoop, Linux</t>
  </si>
  <si>
    <t>AI03503</t>
  </si>
  <si>
    <t>PyTorch, Deep Learning, Spark</t>
  </si>
  <si>
    <t>AI03504</t>
  </si>
  <si>
    <t>R, Scala, NLP</t>
  </si>
  <si>
    <t>AI03505</t>
  </si>
  <si>
    <t>Spark, Kubernetes, Computer Vision</t>
  </si>
  <si>
    <t>AI03506</t>
  </si>
  <si>
    <t>TensorFreelanceow, Data Visualization, Git</t>
  </si>
  <si>
    <t>AI03507</t>
  </si>
  <si>
    <t>Python, Hadoop, Linux, NLP, Statistics</t>
  </si>
  <si>
    <t>AI03508</t>
  </si>
  <si>
    <t>AWS, Azure, MLOps</t>
  </si>
  <si>
    <t>AI03509</t>
  </si>
  <si>
    <t>GCP, Git, Hadoop</t>
  </si>
  <si>
    <t>AI03510</t>
  </si>
  <si>
    <t>Java, SQL, MLOps, Mathematics, Hadoop</t>
  </si>
  <si>
    <t>AI03511</t>
  </si>
  <si>
    <t>R, Git, MLOps</t>
  </si>
  <si>
    <t>AI03512</t>
  </si>
  <si>
    <t>SQL, Azure, Scala, MLOps, Python</t>
  </si>
  <si>
    <t>AI03513</t>
  </si>
  <si>
    <t>Spark, Python, Linux, Statistics, Tableau</t>
  </si>
  <si>
    <t>AI03514</t>
  </si>
  <si>
    <t>AWS, Python, TensorFreelanceow, PyTorch, Scala</t>
  </si>
  <si>
    <t>AI03515</t>
  </si>
  <si>
    <t>NLP, Linux, Python, R, TensorFreelanceow</t>
  </si>
  <si>
    <t>AI03516</t>
  </si>
  <si>
    <t>Python, Kubernetes, GCP</t>
  </si>
  <si>
    <t>AI03517</t>
  </si>
  <si>
    <t>MLOps, Java, R</t>
  </si>
  <si>
    <t>AI03518</t>
  </si>
  <si>
    <t>Linux, Statistics, SQL, Git, Mathematics</t>
  </si>
  <si>
    <t>AI03519</t>
  </si>
  <si>
    <t>Git, Java, R, GCP, SQL</t>
  </si>
  <si>
    <t>AI03520</t>
  </si>
  <si>
    <t>GCP, Python, Linux, SQL</t>
  </si>
  <si>
    <t>AI03521</t>
  </si>
  <si>
    <t>PyTorch, Tableau, TensorFreelanceow</t>
  </si>
  <si>
    <t>AI03522</t>
  </si>
  <si>
    <t>PyTorch, Scala, Computer Vision, Spark</t>
  </si>
  <si>
    <t>AI03523</t>
  </si>
  <si>
    <t>Python, AWS, Computer Vision, Docker, Data Visualization</t>
  </si>
  <si>
    <t>AI03524</t>
  </si>
  <si>
    <t>Docker, Scala, Data Visualization, Azure, Spark</t>
  </si>
  <si>
    <t>AI03525</t>
  </si>
  <si>
    <t>Mathematics, PyTorch, TensorFreelanceow</t>
  </si>
  <si>
    <t>AI03526</t>
  </si>
  <si>
    <t>NLP, Python, Spark, TensorFreelanceow</t>
  </si>
  <si>
    <t>AI03527</t>
  </si>
  <si>
    <t>AWS, Docker, Statistics</t>
  </si>
  <si>
    <t>AI03528</t>
  </si>
  <si>
    <t>PyTorch, Docker, TensorFreelanceow, Deep Learning</t>
  </si>
  <si>
    <t>AI03529</t>
  </si>
  <si>
    <t>AI03530</t>
  </si>
  <si>
    <t>Hadoop, MLOps, Linux, Spark</t>
  </si>
  <si>
    <t>AI03531</t>
  </si>
  <si>
    <t>Data Visualization, Deep Learning, SQL, MLOps, Java</t>
  </si>
  <si>
    <t>AI03532</t>
  </si>
  <si>
    <t>GCP, Git, NLP, PyTorch, Statistics</t>
  </si>
  <si>
    <t>AI03533</t>
  </si>
  <si>
    <t>Kubernetes, R, Python, AWS</t>
  </si>
  <si>
    <t>AI03534</t>
  </si>
  <si>
    <t>Mathematics, R, Python, Docker, PyTorch</t>
  </si>
  <si>
    <t>AI03535</t>
  </si>
  <si>
    <t>Hadoop, Scala, Python, Docker</t>
  </si>
  <si>
    <t>AI03536</t>
  </si>
  <si>
    <t>Git, Linux, GCP, AWS, SQL</t>
  </si>
  <si>
    <t>AI03537</t>
  </si>
  <si>
    <t>R, Python, Azure, SQL</t>
  </si>
  <si>
    <t>AI03538</t>
  </si>
  <si>
    <t>Scala, Docker, Data Visualization, Kubernetes, PyTorch</t>
  </si>
  <si>
    <t>AI03539</t>
  </si>
  <si>
    <t>AI03540</t>
  </si>
  <si>
    <t>AWS, SQL, Mathematics</t>
  </si>
  <si>
    <t>AI03541</t>
  </si>
  <si>
    <t>Azure, Deep Learning, TensorFreelanceow</t>
  </si>
  <si>
    <t>AI03542</t>
  </si>
  <si>
    <t>AWS, MLOps, Hadoop, NLP, R</t>
  </si>
  <si>
    <t>AI03543</t>
  </si>
  <si>
    <t>Scala, Kubernetes, Python</t>
  </si>
  <si>
    <t>AI03544</t>
  </si>
  <si>
    <t>Hadoop, Statistics, Azure</t>
  </si>
  <si>
    <t>AI03545</t>
  </si>
  <si>
    <t>Linux, Azure, Spark</t>
  </si>
  <si>
    <t>AI03546</t>
  </si>
  <si>
    <t>Spark, Kubernetes, NLP, Hadoop</t>
  </si>
  <si>
    <t>AI03547</t>
  </si>
  <si>
    <t>MLOps, PyTorch, TensorFreelanceow</t>
  </si>
  <si>
    <t>AI03548</t>
  </si>
  <si>
    <t>AI03549</t>
  </si>
  <si>
    <t>SQL, Python, MLOps, Java, Mathematics</t>
  </si>
  <si>
    <t>AI03550</t>
  </si>
  <si>
    <t>SQL, Git, Linux, AWS</t>
  </si>
  <si>
    <t>AI03551</t>
  </si>
  <si>
    <t>Azure, Mathematics, Kubernetes, Deep Learning, Data Visualization</t>
  </si>
  <si>
    <t>AI03552</t>
  </si>
  <si>
    <t>MLOps, Data Visualization, Python, TensorFreelanceow, Deep Learning</t>
  </si>
  <si>
    <t>AI03553</t>
  </si>
  <si>
    <t>Spark, Linux, Java, PyTorch</t>
  </si>
  <si>
    <t>AI03554</t>
  </si>
  <si>
    <t>Scala, PyTorch, AWS, Spark, SQL</t>
  </si>
  <si>
    <t>AI03555</t>
  </si>
  <si>
    <t>Scala, Deep Learning, Hadoop, R, AWS</t>
  </si>
  <si>
    <t>AI03556</t>
  </si>
  <si>
    <t>GCP, Java, SQL, Git</t>
  </si>
  <si>
    <t>AI03557</t>
  </si>
  <si>
    <t>SQL, Linux, Hadoop, Mathematics</t>
  </si>
  <si>
    <t>AI03558</t>
  </si>
  <si>
    <t>Git, Azure, Tableau, MLOps</t>
  </si>
  <si>
    <t>AI03559</t>
  </si>
  <si>
    <t>R, Java, Tableau, MLOps</t>
  </si>
  <si>
    <t>AI03560</t>
  </si>
  <si>
    <t>R, TensorFreelanceow, Data Visualization, Tableau, NLP</t>
  </si>
  <si>
    <t>AI03561</t>
  </si>
  <si>
    <t>Python, TensorFreelanceow, Azure, GCP, Scala</t>
  </si>
  <si>
    <t>AI03562</t>
  </si>
  <si>
    <t>SQL, Statistics, Tableau</t>
  </si>
  <si>
    <t>AI03563</t>
  </si>
  <si>
    <t>Python, Computer Vision, Git</t>
  </si>
  <si>
    <t>AI03564</t>
  </si>
  <si>
    <t>GCP, Hadoop, Statistics, Computer Vision</t>
  </si>
  <si>
    <t>AI03565</t>
  </si>
  <si>
    <t>Scala, R, Kubernetes, Python, Docker</t>
  </si>
  <si>
    <t>AI03566</t>
  </si>
  <si>
    <t>SQL, Python, TensorFreelanceow, Statistics, PyTorch</t>
  </si>
  <si>
    <t>AI03567</t>
  </si>
  <si>
    <t>Hadoop, SQL, Statistics</t>
  </si>
  <si>
    <t>AI03568</t>
  </si>
  <si>
    <t>Kubernetes, Mathematics, Linux, SQL</t>
  </si>
  <si>
    <t>AI03569</t>
  </si>
  <si>
    <t>Docker, Python, Tableau</t>
  </si>
  <si>
    <t>AI03570</t>
  </si>
  <si>
    <t>Python, TensorFreelanceow, Azure, NLP</t>
  </si>
  <si>
    <t>AI03571</t>
  </si>
  <si>
    <t>Linux, AWS, MLOps, SQL</t>
  </si>
  <si>
    <t>AI03572</t>
  </si>
  <si>
    <t>PyTorch, Git, Computer Vision, Java, MLOps</t>
  </si>
  <si>
    <t>AI03573</t>
  </si>
  <si>
    <t>Java, Statistics, R, SQL, MLOps</t>
  </si>
  <si>
    <t>AI03574</t>
  </si>
  <si>
    <t>Hadoop, Scala, Tableau, PyTorch, Mathematics</t>
  </si>
  <si>
    <t>AI03575</t>
  </si>
  <si>
    <t>Kubernetes, Git, Python, Docker</t>
  </si>
  <si>
    <t>AI03576</t>
  </si>
  <si>
    <t>Python, AWS, Tableau, Computer Vision</t>
  </si>
  <si>
    <t>AI03577</t>
  </si>
  <si>
    <t>Python, MLOps, R, Java</t>
  </si>
  <si>
    <t>AI03578</t>
  </si>
  <si>
    <t>Kubernetes, Deep Learning, Scala, Linux</t>
  </si>
  <si>
    <t>AI03579</t>
  </si>
  <si>
    <t>AWS, Hadoop, MLOps</t>
  </si>
  <si>
    <t>AI03580</t>
  </si>
  <si>
    <t>Git, Linux, Spark, Python, GCP</t>
  </si>
  <si>
    <t>AI03581</t>
  </si>
  <si>
    <t>Kubernetes, NLP, Azure</t>
  </si>
  <si>
    <t>AI03582</t>
  </si>
  <si>
    <t>Python, TensorFreelanceow, GCP, Statistics</t>
  </si>
  <si>
    <t>AI03583</t>
  </si>
  <si>
    <t>R, Spark, Statistics, Deep Learning</t>
  </si>
  <si>
    <t>AI03584</t>
  </si>
  <si>
    <t>Statistics, Deep Learning, Java, Docker</t>
  </si>
  <si>
    <t>AI03585</t>
  </si>
  <si>
    <t>TensorFreelanceow, Python, NLP</t>
  </si>
  <si>
    <t>AI03586</t>
  </si>
  <si>
    <t>Deep Learning, Kubernetes, Linux, Mathematics, Hadoop</t>
  </si>
  <si>
    <t>AI03587</t>
  </si>
  <si>
    <t>Python, Computer Vision, SQL</t>
  </si>
  <si>
    <t>AI03588</t>
  </si>
  <si>
    <t>SQL, Python, Git, Statistics, MLOps</t>
  </si>
  <si>
    <t>AI03589</t>
  </si>
  <si>
    <t>Computer Vision, Hadoop, Python, GCP</t>
  </si>
  <si>
    <t>AI03590</t>
  </si>
  <si>
    <t>GCP, Java, SQL, R</t>
  </si>
  <si>
    <t>AI03591</t>
  </si>
  <si>
    <t>AWS, Scala, NLP, PyTorch</t>
  </si>
  <si>
    <t>AI03592</t>
  </si>
  <si>
    <t>R, NLP, Java</t>
  </si>
  <si>
    <t>AI03593</t>
  </si>
  <si>
    <t>AI03594</t>
  </si>
  <si>
    <t>MLOps, Python, TensorFreelanceow, Data Visualization, GCP</t>
  </si>
  <si>
    <t>AI03595</t>
  </si>
  <si>
    <t>MLOps, Git, Statistics</t>
  </si>
  <si>
    <t>AI03596</t>
  </si>
  <si>
    <t>Deep Learning, AWS, Tableau, Azure</t>
  </si>
  <si>
    <t>AI03597</t>
  </si>
  <si>
    <t>Spark, R, Statistics</t>
  </si>
  <si>
    <t>AI03598</t>
  </si>
  <si>
    <t>PyTorch, MLOps, TensorFreelanceow</t>
  </si>
  <si>
    <t>AI03599</t>
  </si>
  <si>
    <t>Deep Learning, Computer Vision, Tableau, Spark</t>
  </si>
  <si>
    <t>AI03600</t>
  </si>
  <si>
    <t>Deep Learning, Mathematics, TensorFreelanceow</t>
  </si>
  <si>
    <t>AI03601</t>
  </si>
  <si>
    <t>Kubernetes, TensorFreelanceow, MLOps</t>
  </si>
  <si>
    <t>AI03602</t>
  </si>
  <si>
    <t>Docker, NLP, Python</t>
  </si>
  <si>
    <t>AI03603</t>
  </si>
  <si>
    <t>Scala, Python, TensorFreelanceow, Kubernetes, Statistics</t>
  </si>
  <si>
    <t>AI03604</t>
  </si>
  <si>
    <t>Linux, Computer Vision, Git</t>
  </si>
  <si>
    <t>AI03605</t>
  </si>
  <si>
    <t>Docker, Azure, Tableau, Kubernetes</t>
  </si>
  <si>
    <t>AI03606</t>
  </si>
  <si>
    <t>Docker, Scala, Computer Vision, Git</t>
  </si>
  <si>
    <t>AI03607</t>
  </si>
  <si>
    <t>Java, Git, GCP</t>
  </si>
  <si>
    <t>AI03608</t>
  </si>
  <si>
    <t>Python, Java, AWS, NLP</t>
  </si>
  <si>
    <t>AI03609</t>
  </si>
  <si>
    <t>Python, TensorFreelanceow, Azure, SQL, PyTorch</t>
  </si>
  <si>
    <t>AI03610</t>
  </si>
  <si>
    <t>AWS, R, Deep Learning, Python, Scala</t>
  </si>
  <si>
    <t>AI03611</t>
  </si>
  <si>
    <t>Deep Learning, SQL, Statistics, Mathematics, Java</t>
  </si>
  <si>
    <t>AI03612</t>
  </si>
  <si>
    <t>AI03613</t>
  </si>
  <si>
    <t>Hadoop, Computer Vision, Python, MLOps, Kubernetes</t>
  </si>
  <si>
    <t>AI03614</t>
  </si>
  <si>
    <t>Computer Vision, Python, Tableau</t>
  </si>
  <si>
    <t>AI03615</t>
  </si>
  <si>
    <t>Deep Learning, Azure, PyTorch</t>
  </si>
  <si>
    <t>AI03616</t>
  </si>
  <si>
    <t>Azure, Docker, Git, NLP</t>
  </si>
  <si>
    <t>AI03617</t>
  </si>
  <si>
    <t>Scala, R, Data Visualization, Computer Vision</t>
  </si>
  <si>
    <t>AI03618</t>
  </si>
  <si>
    <t>Tableau, Hadoop, R, Python</t>
  </si>
  <si>
    <t>AI03619</t>
  </si>
  <si>
    <t>Python, Git, TensorFreelanceow, Docker, Linux</t>
  </si>
  <si>
    <t>AI03620</t>
  </si>
  <si>
    <t>GCP, Kubernetes, SQL, Hadoop, Docker</t>
  </si>
  <si>
    <t>AI03621</t>
  </si>
  <si>
    <t>Docker, Scala, GCP, Deep Learning</t>
  </si>
  <si>
    <t>AI03622</t>
  </si>
  <si>
    <t>Statistics, Linux, SQL, Scala</t>
  </si>
  <si>
    <t>AI03623</t>
  </si>
  <si>
    <t>Tableau, Linux, Kubernetes</t>
  </si>
  <si>
    <t>AI03624</t>
  </si>
  <si>
    <t>MLOps, GCP, Data Visualization, Git</t>
  </si>
  <si>
    <t>AI03625</t>
  </si>
  <si>
    <t>Linux, Git, Statistics</t>
  </si>
  <si>
    <t>AI03626</t>
  </si>
  <si>
    <t>NLP, Kubernetes, Docker, Deep Learning, GCP</t>
  </si>
  <si>
    <t>AI03627</t>
  </si>
  <si>
    <t>Hadoop, Statistics, Mathematics, Kubernetes, R</t>
  </si>
  <si>
    <t>AI03628</t>
  </si>
  <si>
    <t>MLOps, SQL, Kubernetes, Mathematics</t>
  </si>
  <si>
    <t>AI03629</t>
  </si>
  <si>
    <t>Mathematics, Java, Git, Linux, Computer Vision</t>
  </si>
  <si>
    <t>AI03630</t>
  </si>
  <si>
    <t>Scala, Tableau, Computer Vision, Java, Git</t>
  </si>
  <si>
    <t>AI03631</t>
  </si>
  <si>
    <t>Data Visualization, Spark, AWS</t>
  </si>
  <si>
    <t>AI03632</t>
  </si>
  <si>
    <t>Python, Java, SQL, Linux</t>
  </si>
  <si>
    <t>AI03633</t>
  </si>
  <si>
    <t>R, SQL, Tableau, AWS, Java</t>
  </si>
  <si>
    <t>AI03634</t>
  </si>
  <si>
    <t>MLOps, R, Linux, Python</t>
  </si>
  <si>
    <t>AI03635</t>
  </si>
  <si>
    <t>AWS, Linux, Kubernetes</t>
  </si>
  <si>
    <t>AI03636</t>
  </si>
  <si>
    <t>PyTorch, Hadoop, TensorFreelanceow, Java</t>
  </si>
  <si>
    <t>AI03637</t>
  </si>
  <si>
    <t>Kubernetes, SQL, Tableau</t>
  </si>
  <si>
    <t>AI03638</t>
  </si>
  <si>
    <t>Linux, AWS, Tableau, Spark, Git</t>
  </si>
  <si>
    <t>AI03639</t>
  </si>
  <si>
    <t>Docker, Python, Mathematics, Kubernetes, Git</t>
  </si>
  <si>
    <t>AI03640</t>
  </si>
  <si>
    <t>Mathematics, Tableau, Scala</t>
  </si>
  <si>
    <t>AI03641</t>
  </si>
  <si>
    <t>R, PyTorch, Azure, SQL, Statistics</t>
  </si>
  <si>
    <t>AI03642</t>
  </si>
  <si>
    <t>Deep Learning, GCP, Git, Python</t>
  </si>
  <si>
    <t>AI03643</t>
  </si>
  <si>
    <t>Python, Scala, Azure, Deep Learning, Computer Vision</t>
  </si>
  <si>
    <t>AI03644</t>
  </si>
  <si>
    <t>Tableau, Deep Learning, GCP, Python, TensorFreelanceow</t>
  </si>
  <si>
    <t>AI03645</t>
  </si>
  <si>
    <t>Hadoop, R, Java</t>
  </si>
  <si>
    <t>AI03646</t>
  </si>
  <si>
    <t>Deep Learning, Kubernetes, Linux</t>
  </si>
  <si>
    <t>AI03647</t>
  </si>
  <si>
    <t>Docker, Linux, TensorFreelanceow</t>
  </si>
  <si>
    <t>AI03648</t>
  </si>
  <si>
    <t>PyTorch, TensorFreelanceow, Azure</t>
  </si>
  <si>
    <t>AI03649</t>
  </si>
  <si>
    <t>Docker, Kubernetes, AWS, Java</t>
  </si>
  <si>
    <t>AI03650</t>
  </si>
  <si>
    <t>Spark, Statistics, Hadoop</t>
  </si>
  <si>
    <t>AI03651</t>
  </si>
  <si>
    <t>Kubernetes, R, Tableau, Data Visualization, AWS</t>
  </si>
  <si>
    <t>AI03652</t>
  </si>
  <si>
    <t>Linux, Kubernetes, Data Visualization, MLOps</t>
  </si>
  <si>
    <t>AI03653</t>
  </si>
  <si>
    <t>Docker, SQL, PyTorch</t>
  </si>
  <si>
    <t>AI03654</t>
  </si>
  <si>
    <t>Scala, NLP, Git, Kubernetes</t>
  </si>
  <si>
    <t>AI03655</t>
  </si>
  <si>
    <t>Linux, PyTorch, NLP</t>
  </si>
  <si>
    <t>AI03656</t>
  </si>
  <si>
    <t>Docker, Data Visualization, Hadoop, Statistics</t>
  </si>
  <si>
    <t>AI03657</t>
  </si>
  <si>
    <t>SQL, MLOps, PyTorch, Hadoop</t>
  </si>
  <si>
    <t>AI03658</t>
  </si>
  <si>
    <t>Git, Hadoop, Mathematics, SQL, R</t>
  </si>
  <si>
    <t>AI03659</t>
  </si>
  <si>
    <t>NLP, Java, Deep Learning, Git</t>
  </si>
  <si>
    <t>AI03660</t>
  </si>
  <si>
    <t>Git, Hadoop, MLOps</t>
  </si>
  <si>
    <t>AI03661</t>
  </si>
  <si>
    <t>R, Git, Linux</t>
  </si>
  <si>
    <t>AI03662</t>
  </si>
  <si>
    <t>Kubernetes, Python, Tableau</t>
  </si>
  <si>
    <t>AI03663</t>
  </si>
  <si>
    <t>R, Spark, Data Visualization, Statistics, Azure</t>
  </si>
  <si>
    <t>AI03664</t>
  </si>
  <si>
    <t>AI03665</t>
  </si>
  <si>
    <t>Spark, Kubernetes, Git, Tableau, Python</t>
  </si>
  <si>
    <t>AI03666</t>
  </si>
  <si>
    <t>NLP, Deep Learning, Spark, MLOps</t>
  </si>
  <si>
    <t>AI03667</t>
  </si>
  <si>
    <t>Tableau, Kubernetes, AWS, GCP</t>
  </si>
  <si>
    <t>AI03668</t>
  </si>
  <si>
    <t>Deep Learning, Java, Spark, Git</t>
  </si>
  <si>
    <t>AI03669</t>
  </si>
  <si>
    <t>Scala, PyTorch, Computer Vision, Hadoop</t>
  </si>
  <si>
    <t>AI03670</t>
  </si>
  <si>
    <t>AWS, Linux, MLOps</t>
  </si>
  <si>
    <t>AI03671</t>
  </si>
  <si>
    <t>Kubernetes, Java, MLOps, GCP, Mathematics</t>
  </si>
  <si>
    <t>AI03672</t>
  </si>
  <si>
    <t>Docker, Data Visualization, NLP</t>
  </si>
  <si>
    <t>AI03673</t>
  </si>
  <si>
    <t>Git, Java, MLOps</t>
  </si>
  <si>
    <t>AI03674</t>
  </si>
  <si>
    <t>Data Visualization, Java, Git, Python, SQL</t>
  </si>
  <si>
    <t>AI03675</t>
  </si>
  <si>
    <t>Computer Vision, Tableau, Python, TensorFreelanceow</t>
  </si>
  <si>
    <t>AI03676</t>
  </si>
  <si>
    <t>Linux, Hadoop, Python, TensorFreelanceow</t>
  </si>
  <si>
    <t>AI03677</t>
  </si>
  <si>
    <t>Scala, Mathematics, Java, Spark, AWS</t>
  </si>
  <si>
    <t>AI03678</t>
  </si>
  <si>
    <t>NLP, Linux, SQL</t>
  </si>
  <si>
    <t>AI03679</t>
  </si>
  <si>
    <t>Scala, R, Tableau, Mathematics, Linux</t>
  </si>
  <si>
    <t>AI03680</t>
  </si>
  <si>
    <t>Deep Learning, R, Java</t>
  </si>
  <si>
    <t>AI03681</t>
  </si>
  <si>
    <t>R, Kubernetes, Docker, GCP</t>
  </si>
  <si>
    <t>AI03682</t>
  </si>
  <si>
    <t>Scala, SQL, Hadoop</t>
  </si>
  <si>
    <t>AI03683</t>
  </si>
  <si>
    <t>Scala, SQL, R</t>
  </si>
  <si>
    <t>AI03684</t>
  </si>
  <si>
    <t>GCP, SQL, MLOps, Data Visualization</t>
  </si>
  <si>
    <t>AI03685</t>
  </si>
  <si>
    <t>Hadoop, Scala, SQL, Kubernetes, AWS</t>
  </si>
  <si>
    <t>AI03686</t>
  </si>
  <si>
    <t>Docker, Spark, Hadoop, NLP</t>
  </si>
  <si>
    <t>AI03687</t>
  </si>
  <si>
    <t>Spark, Python, Tableau, Azure</t>
  </si>
  <si>
    <t>AI03688</t>
  </si>
  <si>
    <t>R, TensorFreelanceow, Linux, Spark, Mathematics</t>
  </si>
  <si>
    <t>AI03689</t>
  </si>
  <si>
    <t>Python, Linux, Git, TensorFreelanceow</t>
  </si>
  <si>
    <t>AI03690</t>
  </si>
  <si>
    <t>Computer Vision, R, Azure</t>
  </si>
  <si>
    <t>AI03691</t>
  </si>
  <si>
    <t>Kubernetes, Java, Azure</t>
  </si>
  <si>
    <t>AI03692</t>
  </si>
  <si>
    <t>R, SQL, Scala, Mathematics</t>
  </si>
  <si>
    <t>AI03693</t>
  </si>
  <si>
    <t>Computer Vision, Git, Kubernetes</t>
  </si>
  <si>
    <t>AI03694</t>
  </si>
  <si>
    <t>Git, Azure, Statistics, R</t>
  </si>
  <si>
    <t>AI03695</t>
  </si>
  <si>
    <t>Python, Git, Deep Learning, Spark</t>
  </si>
  <si>
    <t>AI03696</t>
  </si>
  <si>
    <t>Python, PyTorch, NLP</t>
  </si>
  <si>
    <t>AI03697</t>
  </si>
  <si>
    <t>Python, Computer Vision, Azure, Java</t>
  </si>
  <si>
    <t>AI03698</t>
  </si>
  <si>
    <t>Docker, Python, R, Kubernetes</t>
  </si>
  <si>
    <t>AI03699</t>
  </si>
  <si>
    <t>PyTorch, AWS, Python, NLP</t>
  </si>
  <si>
    <t>AI03700</t>
  </si>
  <si>
    <t>Computer Vision, PyTorch, Spark</t>
  </si>
  <si>
    <t>AI03701</t>
  </si>
  <si>
    <t>Spark, AWS, Linux, TensorFreelanceow, Azure</t>
  </si>
  <si>
    <t>AI03702</t>
  </si>
  <si>
    <t>Docker, Scala, GCP, Mathematics</t>
  </si>
  <si>
    <t>AI03703</t>
  </si>
  <si>
    <t>Java, R, NLP, GCP, Linux</t>
  </si>
  <si>
    <t>AI03704</t>
  </si>
  <si>
    <t>R, Hadoop, TensorFreelanceow, Git, SQL</t>
  </si>
  <si>
    <t>AI03705</t>
  </si>
  <si>
    <t>NLP, R, Java, Azure</t>
  </si>
  <si>
    <t>AI03706</t>
  </si>
  <si>
    <t>Computer Vision, Azure, PyTorch</t>
  </si>
  <si>
    <t>AI03707</t>
  </si>
  <si>
    <t>AI03708</t>
  </si>
  <si>
    <t>Git, Python, Tableau, Computer Vision</t>
  </si>
  <si>
    <t>AI03709</t>
  </si>
  <si>
    <t>PyTorch, Scala, MLOps, Linux</t>
  </si>
  <si>
    <t>AI03710</t>
  </si>
  <si>
    <t>SQL, Deep Learning, Kubernetes, Scala</t>
  </si>
  <si>
    <t>AI03711</t>
  </si>
  <si>
    <t>Deep Learning, Hadoop, Tableau, MLOps</t>
  </si>
  <si>
    <t>AI03712</t>
  </si>
  <si>
    <t>Mathematics, PyTorch, Tableau, Computer Vision, Git</t>
  </si>
  <si>
    <t>AI03713</t>
  </si>
  <si>
    <t>Linux, TensorFreelanceow, Scala, SQL, Spark</t>
  </si>
  <si>
    <t>AI03714</t>
  </si>
  <si>
    <t>Linux, Hadoop, Tableau</t>
  </si>
  <si>
    <t>AI03715</t>
  </si>
  <si>
    <t>Scala, TensorFreelanceow, Azure</t>
  </si>
  <si>
    <t>AI03716</t>
  </si>
  <si>
    <t>Azure, Scala, Data Visualization</t>
  </si>
  <si>
    <t>AI03717</t>
  </si>
  <si>
    <t>NLP, Deep Learning, Scala, AWS</t>
  </si>
  <si>
    <t>AI03718</t>
  </si>
  <si>
    <t>SQL, Azure, Linux</t>
  </si>
  <si>
    <t>AI03719</t>
  </si>
  <si>
    <t>Statistics, Kubernetes, MLOps, R</t>
  </si>
  <si>
    <t>AI03720</t>
  </si>
  <si>
    <t>NLP, SQL, PyTorch, Java, Computer Vision</t>
  </si>
  <si>
    <t>AI03721</t>
  </si>
  <si>
    <t>Statistics, Kubernetes, GCP, AWS</t>
  </si>
  <si>
    <t>AI03722</t>
  </si>
  <si>
    <t>Mathematics, Tableau, Linux, Data Visualization</t>
  </si>
  <si>
    <t>AI03723</t>
  </si>
  <si>
    <t>Spark, Tableau, TensorFreelanceow, Data Visualization</t>
  </si>
  <si>
    <t>AI03724</t>
  </si>
  <si>
    <t>Kubernetes, Mathematics, Python</t>
  </si>
  <si>
    <t>AI03725</t>
  </si>
  <si>
    <t>Python, TensorFreelanceow, Spark, PyTorch, NLP</t>
  </si>
  <si>
    <t>AI03726</t>
  </si>
  <si>
    <t>SQL, Java, Kubernetes, TensorFreelanceow, Tableau</t>
  </si>
  <si>
    <t>AI03727</t>
  </si>
  <si>
    <t>Data Visualization, Java, Spark</t>
  </si>
  <si>
    <t>AI03728</t>
  </si>
  <si>
    <t>Git, Docker, MLOps, Mathematics, Kubernetes</t>
  </si>
  <si>
    <t>AI03729</t>
  </si>
  <si>
    <t>Kubernetes, Python, Azure, R, Mathematics</t>
  </si>
  <si>
    <t>AI03730</t>
  </si>
  <si>
    <t>GCP, Python, NLP</t>
  </si>
  <si>
    <t>AI03731</t>
  </si>
  <si>
    <t>Git, TensorFreelanceow, Tableau, Docker</t>
  </si>
  <si>
    <t>AI03732</t>
  </si>
  <si>
    <t>Python, Kubernetes, Tableau, Computer Vision</t>
  </si>
  <si>
    <t>AI03733</t>
  </si>
  <si>
    <t>GCP, MLOps, Tableau, R, Hadoop</t>
  </si>
  <si>
    <t>AI03734</t>
  </si>
  <si>
    <t>TensorFreelanceow, Python, Git</t>
  </si>
  <si>
    <t>AI03735</t>
  </si>
  <si>
    <t>Linux, Tableau, AWS</t>
  </si>
  <si>
    <t>AI03736</t>
  </si>
  <si>
    <t>Python, Data Visualization, TensorFreelanceow, Deep Learning, AWS</t>
  </si>
  <si>
    <t>AI03737</t>
  </si>
  <si>
    <t>SQL, Spark, MLOps, Statistics, Python</t>
  </si>
  <si>
    <t>AI03738</t>
  </si>
  <si>
    <t>SQL, Python, MLOps, Deep Learning</t>
  </si>
  <si>
    <t>AI03739</t>
  </si>
  <si>
    <t>Python, Deep Learning, Scala, Azure, Git</t>
  </si>
  <si>
    <t>AI03740</t>
  </si>
  <si>
    <t>MLOps, Hadoop, Python</t>
  </si>
  <si>
    <t>AI03741</t>
  </si>
  <si>
    <t>PyTorch, TensorFreelanceow, R, Git, Data Visualization</t>
  </si>
  <si>
    <t>AI03742</t>
  </si>
  <si>
    <t>Statistics, PyTorch, Azure, Linux, TensorFreelanceow</t>
  </si>
  <si>
    <t>AI03743</t>
  </si>
  <si>
    <t>Statistics, TensorFreelanceow, Hadoop</t>
  </si>
  <si>
    <t>AI03744</t>
  </si>
  <si>
    <t>PyTorch, TensorFreelanceow, Kubernetes, Scala, Java</t>
  </si>
  <si>
    <t>AI03745</t>
  </si>
  <si>
    <t>Deep Learning, Kubernetes, AWS, Scala, NLP</t>
  </si>
  <si>
    <t>AI03746</t>
  </si>
  <si>
    <t>Mathematics, Git, Docker</t>
  </si>
  <si>
    <t>AI03747</t>
  </si>
  <si>
    <t>Spark, Java, Docker, Computer Vision</t>
  </si>
  <si>
    <t>AI03748</t>
  </si>
  <si>
    <t>Spark, Tableau, Python</t>
  </si>
  <si>
    <t>AI03749</t>
  </si>
  <si>
    <t>Git, Docker, SQL, Kubernetes</t>
  </si>
  <si>
    <t>AI03750</t>
  </si>
  <si>
    <t>Git, Scala, Spark</t>
  </si>
  <si>
    <t>AI03751</t>
  </si>
  <si>
    <t>Statistics, Tableau, SQL, Hadoop</t>
  </si>
  <si>
    <t>AI03752</t>
  </si>
  <si>
    <t>AI03753</t>
  </si>
  <si>
    <t>Hadoop, Docker, Data Visualization</t>
  </si>
  <si>
    <t>AI03754</t>
  </si>
  <si>
    <t>Linux, AWS, MLOps, Azure, Kubernetes</t>
  </si>
  <si>
    <t>AI03755</t>
  </si>
  <si>
    <t>Docker, MLOps, Computer Vision, Statistics</t>
  </si>
  <si>
    <t>AI03756</t>
  </si>
  <si>
    <t>Data Visualization, Scala, R</t>
  </si>
  <si>
    <t>AI03757</t>
  </si>
  <si>
    <t>MLOps, SQL, AWS, NLP, Spark</t>
  </si>
  <si>
    <t>AI03758</t>
  </si>
  <si>
    <t>Java, SQL, Deep Learning, PyTorch, Azure</t>
  </si>
  <si>
    <t>AI03759</t>
  </si>
  <si>
    <t>Spark, R, MLOps</t>
  </si>
  <si>
    <t>AI03760</t>
  </si>
  <si>
    <t>TensorFreelanceow, Kubernetes, NLP, Deep Learning, Statistics</t>
  </si>
  <si>
    <t>AI03761</t>
  </si>
  <si>
    <t>Deep Learning, NLP, MLOps, Statistics, Kubernetes</t>
  </si>
  <si>
    <t>AI03762</t>
  </si>
  <si>
    <t>Tableau, Computer Vision, R</t>
  </si>
  <si>
    <t>AI03763</t>
  </si>
  <si>
    <t>Git, Deep Learning, Python, Tableau</t>
  </si>
  <si>
    <t>AI03764</t>
  </si>
  <si>
    <t>Java, Scala, Statistics, Data Visualization</t>
  </si>
  <si>
    <t>AI03765</t>
  </si>
  <si>
    <t>Python, TensorFreelanceow, R, SQL</t>
  </si>
  <si>
    <t>AI03766</t>
  </si>
  <si>
    <t>Hadoop, PyTorch, SQL, R, MLOps</t>
  </si>
  <si>
    <t>AI03767</t>
  </si>
  <si>
    <t>Java, Git, Statistics, R</t>
  </si>
  <si>
    <t>AI03768</t>
  </si>
  <si>
    <t>NLP, Python, Linux, Data Visualization</t>
  </si>
  <si>
    <t>AI03769</t>
  </si>
  <si>
    <t>R, SQL, Spark</t>
  </si>
  <si>
    <t>AI03770</t>
  </si>
  <si>
    <t>Spark, NLP, Linux, Kubernetes</t>
  </si>
  <si>
    <t>AI03771</t>
  </si>
  <si>
    <t>Git, SQL, Deep Learning, Scala</t>
  </si>
  <si>
    <t>AI03772</t>
  </si>
  <si>
    <t>R, Linux, SQL, Statistics, Deep Learning</t>
  </si>
  <si>
    <t>AI03773</t>
  </si>
  <si>
    <t>TensorFreelanceow, Python, SQL, R, GCP</t>
  </si>
  <si>
    <t>AI03774</t>
  </si>
  <si>
    <t>PyTorch, Computer Vision, Linux, SQL</t>
  </si>
  <si>
    <t>AI03775</t>
  </si>
  <si>
    <t>SQL, Git, TensorFreelanceow, NLP, AWS</t>
  </si>
  <si>
    <t>AI03776</t>
  </si>
  <si>
    <t>Python, Azure, NLP</t>
  </si>
  <si>
    <t>AI03777</t>
  </si>
  <si>
    <t>Scala, PyTorch, SQL, AWS</t>
  </si>
  <si>
    <t>AI03778</t>
  </si>
  <si>
    <t>GCP, Data Visualization, MLOps, SQL, Linux</t>
  </si>
  <si>
    <t>AI03779</t>
  </si>
  <si>
    <t>Linux, Data Visualization, Kubernetes</t>
  </si>
  <si>
    <t>AI03780</t>
  </si>
  <si>
    <t>Python, GCP, TensorFreelanceow, Linux, PyTorch</t>
  </si>
  <si>
    <t>AI03781</t>
  </si>
  <si>
    <t>Mathematics, Python, MLOps, SQL, Linux</t>
  </si>
  <si>
    <t>AI03782</t>
  </si>
  <si>
    <t>Scala, Mathematics, Data Visualization, Deep Learning, Java</t>
  </si>
  <si>
    <t>AI03783</t>
  </si>
  <si>
    <t>MLOps, Statistics, Linux</t>
  </si>
  <si>
    <t>AI03784</t>
  </si>
  <si>
    <t>R, NLP, TensorFreelanceow, Data Visualization</t>
  </si>
  <si>
    <t>AI03785</t>
  </si>
  <si>
    <t>Azure, Linux, Computer Vision, AWS, Docker</t>
  </si>
  <si>
    <t>AI03786</t>
  </si>
  <si>
    <t>Java, GCP, Azure, PyTorch, Mathematics</t>
  </si>
  <si>
    <t>AI03787</t>
  </si>
  <si>
    <t>Git, PyTorch, Azure, Data Visualization</t>
  </si>
  <si>
    <t>AI03788</t>
  </si>
  <si>
    <t>Scala, Computer Vision, GCP, Git</t>
  </si>
  <si>
    <t>AI03789</t>
  </si>
  <si>
    <t>SQL, MLOps, PyTorch</t>
  </si>
  <si>
    <t>AI03790</t>
  </si>
  <si>
    <t>Deep Learning, Kubernetes, Python, AWS</t>
  </si>
  <si>
    <t>AI03791</t>
  </si>
  <si>
    <t>Kubernetes, Hadoop, SQL</t>
  </si>
  <si>
    <t>AI03792</t>
  </si>
  <si>
    <t>Kubernetes, Deep Learning, Python</t>
  </si>
  <si>
    <t>AI03793</t>
  </si>
  <si>
    <t>Statistics, AWS, Spark, Deep Learning</t>
  </si>
  <si>
    <t>AI03794</t>
  </si>
  <si>
    <t>Git, Java, GCP, Deep Learning</t>
  </si>
  <si>
    <t>AI03795</t>
  </si>
  <si>
    <t>Statistics, PyTorch, Git, Mathematics</t>
  </si>
  <si>
    <t>AI03796</t>
  </si>
  <si>
    <t>Mathematics, Python, TensorFreelanceow, MLOps, NLP</t>
  </si>
  <si>
    <t>AI03797</t>
  </si>
  <si>
    <t>Hadoop, SQL, PyTorch, Scala, R</t>
  </si>
  <si>
    <t>AI03798</t>
  </si>
  <si>
    <t>MLOps, SQL, Python</t>
  </si>
  <si>
    <t>AI03799</t>
  </si>
  <si>
    <t>GCP, Python, TensorFreelanceow, Hadoop, Deep Learning</t>
  </si>
  <si>
    <t>AI03800</t>
  </si>
  <si>
    <t>GCP, PyTorch, Azure, R</t>
  </si>
  <si>
    <t>AI03801</t>
  </si>
  <si>
    <t>SQL, Data Visualization, R, Computer Vision, NLP</t>
  </si>
  <si>
    <t>AI03802</t>
  </si>
  <si>
    <t>Kubernetes, PyTorch, SQL, Docker</t>
  </si>
  <si>
    <t>AI03803</t>
  </si>
  <si>
    <t>Python, Scala, GCP, R</t>
  </si>
  <si>
    <t>AI03804</t>
  </si>
  <si>
    <t>Computer Vision, PyTorch, Scala</t>
  </si>
  <si>
    <t>AI03805</t>
  </si>
  <si>
    <t>Python, TensorFreelanceow, AWS, NLP, Computer Vision</t>
  </si>
  <si>
    <t>AI03806</t>
  </si>
  <si>
    <t>Linux, Tableau, TensorFreelanceow, Deep Learning, Git</t>
  </si>
  <si>
    <t>AI03807</t>
  </si>
  <si>
    <t>Hadoop, SQL, Python, Tableau, Deep Learning</t>
  </si>
  <si>
    <t>AI03808</t>
  </si>
  <si>
    <t>GCP, R, Tableau, Data Visualization, PyTorch</t>
  </si>
  <si>
    <t>AI03809</t>
  </si>
  <si>
    <t>NLP, R, AWS, Linux, Deep Learning</t>
  </si>
  <si>
    <t>AI03810</t>
  </si>
  <si>
    <t>Python, Scala, Git</t>
  </si>
  <si>
    <t>AI03811</t>
  </si>
  <si>
    <t>Azure, Python, MLOps, R</t>
  </si>
  <si>
    <t>AI03812</t>
  </si>
  <si>
    <t>Deep Learning, Tableau, TensorFreelanceow, R</t>
  </si>
  <si>
    <t>AI03813</t>
  </si>
  <si>
    <t>SQL, Hadoop, TensorFreelanceow, Data Visualization, Linux</t>
  </si>
  <si>
    <t>AI03814</t>
  </si>
  <si>
    <t>AI03815</t>
  </si>
  <si>
    <t>Deep Learning, Python, GCP, TensorFreelanceow, Linux</t>
  </si>
  <si>
    <t>AI03816</t>
  </si>
  <si>
    <t>Spark, Python, Tableau, TensorFreelanceow, GCP</t>
  </si>
  <si>
    <t>AI03817</t>
  </si>
  <si>
    <t>Scala, Spark, PyTorch, GCP</t>
  </si>
  <si>
    <t>AI03818</t>
  </si>
  <si>
    <t>Git, Python, MLOps, NLP</t>
  </si>
  <si>
    <t>AI03819</t>
  </si>
  <si>
    <t>NLP, Kubernetes, Data Visualization</t>
  </si>
  <si>
    <t>AI03820</t>
  </si>
  <si>
    <t>MLOps, GCP, Python, TensorFreelanceow, Computer Vision</t>
  </si>
  <si>
    <t>AI03821</t>
  </si>
  <si>
    <t>PyTorch, Kubernetes, NLP</t>
  </si>
  <si>
    <t>AI03822</t>
  </si>
  <si>
    <t>Hadoop, Scala, Spark, TensorFreelanceow, Tableau</t>
  </si>
  <si>
    <t>AI03823</t>
  </si>
  <si>
    <t>Linux, Azure, Python, Computer Vision</t>
  </si>
  <si>
    <t>AI03824</t>
  </si>
  <si>
    <t>Scala, Python, Computer Vision</t>
  </si>
  <si>
    <t>AI03825</t>
  </si>
  <si>
    <t>AWS, Azure, Python, TensorFreelanceow, MLOps</t>
  </si>
  <si>
    <t>AI03826</t>
  </si>
  <si>
    <t>AI03827</t>
  </si>
  <si>
    <t>Linux, Java, Tableau, Spark</t>
  </si>
  <si>
    <t>AI03828</t>
  </si>
  <si>
    <t>Tableau, Computer Vision, Git, MLOps, GCP</t>
  </si>
  <si>
    <t>AI03829</t>
  </si>
  <si>
    <t>Scala, GCP, Data Visualization, Deep Learning, Mathematics</t>
  </si>
  <si>
    <t>AI03830</t>
  </si>
  <si>
    <t>AI03831</t>
  </si>
  <si>
    <t>TensorFreelanceow, Statistics, Linux</t>
  </si>
  <si>
    <t>AI03832</t>
  </si>
  <si>
    <t>AI03833</t>
  </si>
  <si>
    <t>Azure, Mathematics, GCP</t>
  </si>
  <si>
    <t>AI03834</t>
  </si>
  <si>
    <t>SQL, Data Visualization, Spark, PyTorch</t>
  </si>
  <si>
    <t>AI03835</t>
  </si>
  <si>
    <t>Python, TensorFreelanceow, MLOps, Tableau</t>
  </si>
  <si>
    <t>AI03836</t>
  </si>
  <si>
    <t>Azure, AWS, Spark, Hadoop, GCP</t>
  </si>
  <si>
    <t>AI03837</t>
  </si>
  <si>
    <t>TensorFreelanceow, SQL, Spark, Mathematics</t>
  </si>
  <si>
    <t>AI03838</t>
  </si>
  <si>
    <t>Statistics, Mathematics, Deep Learning, Python, TensorFreelanceow</t>
  </si>
  <si>
    <t>AI03839</t>
  </si>
  <si>
    <t>Tableau, SQL, Computer Vision</t>
  </si>
  <si>
    <t>AI03840</t>
  </si>
  <si>
    <t>NLP, TensorFreelanceow, Scala, Mathematics, R</t>
  </si>
  <si>
    <t>AI03841</t>
  </si>
  <si>
    <t>R, Docker, Python, Scala, Kubernetes</t>
  </si>
  <si>
    <t>AI03842</t>
  </si>
  <si>
    <t>Deep Learning, SQL, PyTorch, Git</t>
  </si>
  <si>
    <t>AI03843</t>
  </si>
  <si>
    <t>Computer Vision, Hadoop, R</t>
  </si>
  <si>
    <t>AI03844</t>
  </si>
  <si>
    <t>Azure, PyTorch, MLOps, Python</t>
  </si>
  <si>
    <t>AI03845</t>
  </si>
  <si>
    <t>Kubernetes, Deep Learning, PyTorch, TensorFreelanceow</t>
  </si>
  <si>
    <t>AI03846</t>
  </si>
  <si>
    <t>Hadoop, Linux, SQL, Python, Java</t>
  </si>
  <si>
    <t>AI03847</t>
  </si>
  <si>
    <t>GCP, TensorFreelanceow, MLOps</t>
  </si>
  <si>
    <t>AI03848</t>
  </si>
  <si>
    <t>Spark, Kubernetes, Linux, Mathematics</t>
  </si>
  <si>
    <t>AI03849</t>
  </si>
  <si>
    <t>Python, TensorFreelanceow, Linux, PyTorch, Mathematics</t>
  </si>
  <si>
    <t>AI03850</t>
  </si>
  <si>
    <t>PyTorch, NLP, Statistics, TensorFreelanceow</t>
  </si>
  <si>
    <t>AI03851</t>
  </si>
  <si>
    <t>GCP, Java, Python, Tableau</t>
  </si>
  <si>
    <t>AI03852</t>
  </si>
  <si>
    <t>AWS, Mathematics, Python</t>
  </si>
  <si>
    <t>AI03853</t>
  </si>
  <si>
    <t>SQL, Spark, NLP</t>
  </si>
  <si>
    <t>AI03854</t>
  </si>
  <si>
    <t>AI03855</t>
  </si>
  <si>
    <t>Kubernetes, MLOps, Computer Vision, Azure</t>
  </si>
  <si>
    <t>AI03856</t>
  </si>
  <si>
    <t>PyTorch, Kubernetes, Scala, Java, AWS</t>
  </si>
  <si>
    <t>AI03857</t>
  </si>
  <si>
    <t>Python, SQL, Java, GCP, Docker</t>
  </si>
  <si>
    <t>AI03858</t>
  </si>
  <si>
    <t>Statistics, Docker, PyTorch, AWS, Python</t>
  </si>
  <si>
    <t>AI03859</t>
  </si>
  <si>
    <t>GCP, Mathematics, Kubernetes, Statistics</t>
  </si>
  <si>
    <t>AI03860</t>
  </si>
  <si>
    <t>NLP, GCP, AWS, SQL, Python</t>
  </si>
  <si>
    <t>AI03861</t>
  </si>
  <si>
    <t>Data Visualization, Kubernetes, Docker, Statistics</t>
  </si>
  <si>
    <t>AI03862</t>
  </si>
  <si>
    <t>Tableau, Azure, R</t>
  </si>
  <si>
    <t>AI03863</t>
  </si>
  <si>
    <t>AI03864</t>
  </si>
  <si>
    <t>Python, Java, GCP</t>
  </si>
  <si>
    <t>AI03865</t>
  </si>
  <si>
    <t>AI03866</t>
  </si>
  <si>
    <t>Spark, TensorFreelanceow, SQL, Python</t>
  </si>
  <si>
    <t>AI03867</t>
  </si>
  <si>
    <t>Computer Vision, Java, Docker</t>
  </si>
  <si>
    <t>AI03868</t>
  </si>
  <si>
    <t>Python, Tableau, Git, TensorFreelanceow</t>
  </si>
  <si>
    <t>AI03869</t>
  </si>
  <si>
    <t>TensorFreelanceow, Hadoop, PyTorch, Azure, GCP</t>
  </si>
  <si>
    <t>AI03870</t>
  </si>
  <si>
    <t>Hadoop, TensorFreelanceow, Kubernetes</t>
  </si>
  <si>
    <t>AI03871</t>
  </si>
  <si>
    <t>Mathematics, Linux, R, Docker</t>
  </si>
  <si>
    <t>AI03872</t>
  </si>
  <si>
    <t>Java, Spark, Tableau, Hadoop, R</t>
  </si>
  <si>
    <t>AI03873</t>
  </si>
  <si>
    <t>Python, Statistics, Computer Vision, TensorFreelanceow, Spark</t>
  </si>
  <si>
    <t>AI03874</t>
  </si>
  <si>
    <t>GCP, Python, Docker, Computer Vision</t>
  </si>
  <si>
    <t>AI03875</t>
  </si>
  <si>
    <t>NLP, Mathematics, Linux</t>
  </si>
  <si>
    <t>AI03876</t>
  </si>
  <si>
    <t>Python, Deep Learning, MLOps, Scala, Linux</t>
  </si>
  <si>
    <t>AI03877</t>
  </si>
  <si>
    <t>AWS, TensorFreelanceow, Scala, Tableau</t>
  </si>
  <si>
    <t>AI03878</t>
  </si>
  <si>
    <t>MLOps, Statistics, Kubernetes</t>
  </si>
  <si>
    <t>AI03879</t>
  </si>
  <si>
    <t>Linux, Docker, AWS, Python</t>
  </si>
  <si>
    <t>AI03880</t>
  </si>
  <si>
    <t>NLP, R, SQL, Tableau</t>
  </si>
  <si>
    <t>AI03881</t>
  </si>
  <si>
    <t>Kubernetes, Statistics, MLOps, SQL</t>
  </si>
  <si>
    <t>AI03882</t>
  </si>
  <si>
    <t>TensorFreelanceow, Scala, Linux, PyTorch</t>
  </si>
  <si>
    <t>AI03883</t>
  </si>
  <si>
    <t>PyTorch, SQL, Java, Statistics, Azure</t>
  </si>
  <si>
    <t>AI03884</t>
  </si>
  <si>
    <t>Python, Git, Hadoop, Scala</t>
  </si>
  <si>
    <t>AI03885</t>
  </si>
  <si>
    <t>Python, MLOps, Docker</t>
  </si>
  <si>
    <t>AI03886</t>
  </si>
  <si>
    <t>Data Visualization, Kubernetes, GCP, Scala</t>
  </si>
  <si>
    <t>AI03887</t>
  </si>
  <si>
    <t>Kubernetes, Hadoop, Computer Vision, Python, Statistics</t>
  </si>
  <si>
    <t>AI03888</t>
  </si>
  <si>
    <t>TensorFreelanceow, SQL, Deep Learning, MLOps, Spark</t>
  </si>
  <si>
    <t>AI03889</t>
  </si>
  <si>
    <t>Hadoop, Kubernetes, Java, R</t>
  </si>
  <si>
    <t>AI03890</t>
  </si>
  <si>
    <t>Kubernetes, SQL, Linux, Java, PyTorch</t>
  </si>
  <si>
    <t>AI03891</t>
  </si>
  <si>
    <t>Docker, Scala, Hadoop, Git</t>
  </si>
  <si>
    <t>AI03892</t>
  </si>
  <si>
    <t>Hadoop, Tableau, Docker</t>
  </si>
  <si>
    <t>AI03893</t>
  </si>
  <si>
    <t>GCP, Python, Mathematics, MLOps</t>
  </si>
  <si>
    <t>AI03894</t>
  </si>
  <si>
    <t>SQL, Python, TensorFreelanceow</t>
  </si>
  <si>
    <t>AI03895</t>
  </si>
  <si>
    <t>PyTorch, MLOps, Java, NLP, Scala</t>
  </si>
  <si>
    <t>AI03896</t>
  </si>
  <si>
    <t>Tableau, Python, Hadoop, Mathematics</t>
  </si>
  <si>
    <t>AI03897</t>
  </si>
  <si>
    <t>PyTorch, Mathematics, MLOps, SQL</t>
  </si>
  <si>
    <t>AI03898</t>
  </si>
  <si>
    <t>Python, TensorFreelanceow, Spark, Azure</t>
  </si>
  <si>
    <t>AI03899</t>
  </si>
  <si>
    <t>AI03900</t>
  </si>
  <si>
    <t>Git, Data Visualization, TensorFreelanceow</t>
  </si>
  <si>
    <t>AI03901</t>
  </si>
  <si>
    <t>GCP, TensorFreelanceow, MLOps, Mathematics, SQL</t>
  </si>
  <si>
    <t>AI03902</t>
  </si>
  <si>
    <t>Git, Kubernetes, Computer Vision, Deep Learning</t>
  </si>
  <si>
    <t>AI03903</t>
  </si>
  <si>
    <t>Spark, SQL, Mathematics, Docker, Deep Learning</t>
  </si>
  <si>
    <t>AI03904</t>
  </si>
  <si>
    <t>Hadoop, SQL, Deep Learning</t>
  </si>
  <si>
    <t>AI03905</t>
  </si>
  <si>
    <t>Python, Git, GCP, Spark</t>
  </si>
  <si>
    <t>AI03906</t>
  </si>
  <si>
    <t>Scala, Azure, Statistics, R, PyTorch</t>
  </si>
  <si>
    <t>AI03907</t>
  </si>
  <si>
    <t>AI03908</t>
  </si>
  <si>
    <t>Git, Azure, Data Visualization, R, Computer Vision</t>
  </si>
  <si>
    <t>AI03909</t>
  </si>
  <si>
    <t>Kubernetes, MLOps, SQL, TensorFreelanceow, R</t>
  </si>
  <si>
    <t>AI03910</t>
  </si>
  <si>
    <t>GCP, Mathematics, Data Visualization</t>
  </si>
  <si>
    <t>AI03911</t>
  </si>
  <si>
    <t>Git, AWS, GCP, Deep Learning, Docker</t>
  </si>
  <si>
    <t>AI03912</t>
  </si>
  <si>
    <t>Python, TensorFreelanceow, Tableau, PyTorch, Azure</t>
  </si>
  <si>
    <t>AI03913</t>
  </si>
  <si>
    <t>Python, TensorFreelanceow, Spark</t>
  </si>
  <si>
    <t>AI03914</t>
  </si>
  <si>
    <t>Mathematics, GCP, Computer Vision, TensorFreelanceow, Spark</t>
  </si>
  <si>
    <t>AI03915</t>
  </si>
  <si>
    <t>Tableau, MLOps, GCP, Scala</t>
  </si>
  <si>
    <t>AI03916</t>
  </si>
  <si>
    <t>SQL, Linux, AWS</t>
  </si>
  <si>
    <t>AI03917</t>
  </si>
  <si>
    <t>Python, Kubernetes, Java, Hadoop</t>
  </si>
  <si>
    <t>AI03918</t>
  </si>
  <si>
    <t>SQL, Scala, GCP, Kubernetes, Tableau</t>
  </si>
  <si>
    <t>AI03919</t>
  </si>
  <si>
    <t>AWS, Azure, Spark, Data Visualization, Deep Learning</t>
  </si>
  <si>
    <t>AI03920</t>
  </si>
  <si>
    <t>Spark, Linux, Tableau, TensorFreelanceow, Data Visualization</t>
  </si>
  <si>
    <t>AI03921</t>
  </si>
  <si>
    <t>Docker, Statistics, Scala, Kubernetes</t>
  </si>
  <si>
    <t>AI03922</t>
  </si>
  <si>
    <t>Computer Vision, SQL, Git, Deep Learning, GCP</t>
  </si>
  <si>
    <t>AI03923</t>
  </si>
  <si>
    <t>SQL, Deep Learning, Python, NLP</t>
  </si>
  <si>
    <t>AI03924</t>
  </si>
  <si>
    <t>Kubernetes, Azure, Python, Deep Learning</t>
  </si>
  <si>
    <t>AI03925</t>
  </si>
  <si>
    <t>Hadoop, Linux, Data Visualization</t>
  </si>
  <si>
    <t>AI03926</t>
  </si>
  <si>
    <t>Python, TensorFreelanceow, AWS, Docker</t>
  </si>
  <si>
    <t>AI03927</t>
  </si>
  <si>
    <t>MLOps, Mathematics, Tableau, Docker, Azure</t>
  </si>
  <si>
    <t>AI03928</t>
  </si>
  <si>
    <t>PyTorch, Python, Azure</t>
  </si>
  <si>
    <t>AI03929</t>
  </si>
  <si>
    <t>Git, PyTorch, Hadoop, Azure, Deep Learning</t>
  </si>
  <si>
    <t>AI03930</t>
  </si>
  <si>
    <t>SQL, GCP, NLP, Statistics</t>
  </si>
  <si>
    <t>AI03931</t>
  </si>
  <si>
    <t>Hadoop, R, SQL</t>
  </si>
  <si>
    <t>AI03932</t>
  </si>
  <si>
    <t>PyTorch, TensorFreelanceow, Tableau, SQL</t>
  </si>
  <si>
    <t>AI03933</t>
  </si>
  <si>
    <t>Java, Computer Vision, Mathematics, Hadoop</t>
  </si>
  <si>
    <t>AI03934</t>
  </si>
  <si>
    <t>PyTorch, Statistics, TensorFreelanceow</t>
  </si>
  <si>
    <t>AI03935</t>
  </si>
  <si>
    <t>Mathematics, AWS, Data Visualization, Azure, Git</t>
  </si>
  <si>
    <t>AI03936</t>
  </si>
  <si>
    <t>NLP, Hadoop, Linux</t>
  </si>
  <si>
    <t>AI03937</t>
  </si>
  <si>
    <t>Kubernetes, SQL, Spark, Python, Statistics</t>
  </si>
  <si>
    <t>AI03938</t>
  </si>
  <si>
    <t>Hadoop, Tableau, Python, Mathematics</t>
  </si>
  <si>
    <t>AI03939</t>
  </si>
  <si>
    <t>AI03940</t>
  </si>
  <si>
    <t>SQL, AWS, Git, MLOps, GCP</t>
  </si>
  <si>
    <t>AI03941</t>
  </si>
  <si>
    <t>SQL, Data Visualization, Scala, Azure, Linux</t>
  </si>
  <si>
    <t>AI03942</t>
  </si>
  <si>
    <t>Spark, NLP, Python, Deep Learning</t>
  </si>
  <si>
    <t>AI03943</t>
  </si>
  <si>
    <t>Mathematics, Kubernetes, Statistics, GCP, Tableau</t>
  </si>
  <si>
    <t>AI03944</t>
  </si>
  <si>
    <t>TensorFreelanceow, R, Azure, GCP, Hadoop</t>
  </si>
  <si>
    <t>AI03945</t>
  </si>
  <si>
    <t>Python, Linux, Scala, Kubernetes, TensorFreelanceow</t>
  </si>
  <si>
    <t>AI03946</t>
  </si>
  <si>
    <t>Scala, Statistics, Python, Git</t>
  </si>
  <si>
    <t>AI03947</t>
  </si>
  <si>
    <t>Docker, R, Deep Learning, Statistics, Mathematics</t>
  </si>
  <si>
    <t>AI03948</t>
  </si>
  <si>
    <t>R, GCP, Statistics, SQL, Tableau</t>
  </si>
  <si>
    <t>AI03949</t>
  </si>
  <si>
    <t>Hadoop, TensorFreelanceow, Tableau, Data Visualization, Kubernetes</t>
  </si>
  <si>
    <t>AI03950</t>
  </si>
  <si>
    <t>SQL, Spark, PyTorch, AWS, Java</t>
  </si>
  <si>
    <t>AI03951</t>
  </si>
  <si>
    <t>AI03952</t>
  </si>
  <si>
    <t>SQL, Python, NLP, Scala, Git</t>
  </si>
  <si>
    <t>AI03953</t>
  </si>
  <si>
    <t>Tableau, PyTorch, Azure, Linux, NLP</t>
  </si>
  <si>
    <t>AI03954</t>
  </si>
  <si>
    <t>R, PyTorch, Computer Vision</t>
  </si>
  <si>
    <t>AI03955</t>
  </si>
  <si>
    <t>GCP, Scala, Data Visualization, TensorFreelanceow</t>
  </si>
  <si>
    <t>AI03956</t>
  </si>
  <si>
    <t>Python, Azure, Mathematics</t>
  </si>
  <si>
    <t>AI03957</t>
  </si>
  <si>
    <t>Deep Learning, Python, Mathematics, MLOps</t>
  </si>
  <si>
    <t>AI03958</t>
  </si>
  <si>
    <t>Python, PyTorch, Kubernetes, Azure, SQL</t>
  </si>
  <si>
    <t>AI03959</t>
  </si>
  <si>
    <t>SQL, R, Tableau, Statistics, Scala</t>
  </si>
  <si>
    <t>AI03960</t>
  </si>
  <si>
    <t>Mathematics, SQL, Linux</t>
  </si>
  <si>
    <t>AI03961</t>
  </si>
  <si>
    <t>TensorFreelanceow, Azure, NLP, Git, SQL</t>
  </si>
  <si>
    <t>AI03962</t>
  </si>
  <si>
    <t>Linux, Computer Vision, Python, Data Visualization, Git</t>
  </si>
  <si>
    <t>AI03963</t>
  </si>
  <si>
    <t>Computer Vision, Kubernetes, SQL, Deep Learning</t>
  </si>
  <si>
    <t>AI03964</t>
  </si>
  <si>
    <t>PyTorch, Linux, Data Visualization</t>
  </si>
  <si>
    <t>AI03965</t>
  </si>
  <si>
    <t>GCP, TensorFreelanceow, Scala, Python, Data Visualization</t>
  </si>
  <si>
    <t>AI03966</t>
  </si>
  <si>
    <t>Scala, Data Visualization, Tableau, Java</t>
  </si>
  <si>
    <t>AI03967</t>
  </si>
  <si>
    <t>Data Visualization, Scala, Linux, Java</t>
  </si>
  <si>
    <t>AI03968</t>
  </si>
  <si>
    <t>Python, Azure, SQL, Computer Vision</t>
  </si>
  <si>
    <t>AI03969</t>
  </si>
  <si>
    <t>Docker, SQL, Java, PyTorch, Linux</t>
  </si>
  <si>
    <t>AI03970</t>
  </si>
  <si>
    <t>R, SQL, Data Visualization</t>
  </si>
  <si>
    <t>AI03971</t>
  </si>
  <si>
    <t>R, PyTorch, Scala</t>
  </si>
  <si>
    <t>AI03972</t>
  </si>
  <si>
    <t>AWS, Spark, MLOps, Scala</t>
  </si>
  <si>
    <t>AI03973</t>
  </si>
  <si>
    <t>Data Visualization, Python, TensorFreelanceow, Docker, Statistics</t>
  </si>
  <si>
    <t>AI03974</t>
  </si>
  <si>
    <t>Azure, AWS, NLP, Spark</t>
  </si>
  <si>
    <t>AI03975</t>
  </si>
  <si>
    <t>Git, MLOps, Deep Learning, Python</t>
  </si>
  <si>
    <t>AI03976</t>
  </si>
  <si>
    <t>Statistics, Hadoop, R, TensorFreelanceow</t>
  </si>
  <si>
    <t>AI03977</t>
  </si>
  <si>
    <t>MLOps, Python, TensorFreelanceow</t>
  </si>
  <si>
    <t>AI03978</t>
  </si>
  <si>
    <t>Scala, Kubernetes, Deep Learning, Java</t>
  </si>
  <si>
    <t>AI03979</t>
  </si>
  <si>
    <t>Mathematics, PyTorch, Statistics, Kubernetes, Hadoop</t>
  </si>
  <si>
    <t>AI03980</t>
  </si>
  <si>
    <t>AWS, Git, NLP</t>
  </si>
  <si>
    <t>AI03981</t>
  </si>
  <si>
    <t>PyTorch, TensorFreelanceow, Java, SQL, Mathematics</t>
  </si>
  <si>
    <t>AI03982</t>
  </si>
  <si>
    <t>Spark, Statistics, Data Visualization</t>
  </si>
  <si>
    <t>AI03983</t>
  </si>
  <si>
    <t>Python, Kubernetes, Deep Learning, Hadoop, R</t>
  </si>
  <si>
    <t>AI03984</t>
  </si>
  <si>
    <t>Git, SQL, Python</t>
  </si>
  <si>
    <t>AI03985</t>
  </si>
  <si>
    <t>Git, Kubernetes, SQL, PyTorch, Hadoop</t>
  </si>
  <si>
    <t>AI03986</t>
  </si>
  <si>
    <t>Azure, Java, Docker</t>
  </si>
  <si>
    <t>AI03987</t>
  </si>
  <si>
    <t>Kubernetes, PyTorch, Linux, Computer Vision, MLOps</t>
  </si>
  <si>
    <t>AI03988</t>
  </si>
  <si>
    <t>Java, Scala, Deep Learning, Azure</t>
  </si>
  <si>
    <t>AI03989</t>
  </si>
  <si>
    <t>Scala, NLP, Docker</t>
  </si>
  <si>
    <t>AI03990</t>
  </si>
  <si>
    <t>R, MLOps, AWS</t>
  </si>
  <si>
    <t>AI03991</t>
  </si>
  <si>
    <t>Java, GCP, Scala</t>
  </si>
  <si>
    <t>AI03992</t>
  </si>
  <si>
    <t>Hadoop, Python, Spark, TensorFreelanceow</t>
  </si>
  <si>
    <t>AI03993</t>
  </si>
  <si>
    <t>Tableau, TensorFreelanceow, Kubernetes, Azure</t>
  </si>
  <si>
    <t>AI03994</t>
  </si>
  <si>
    <t>MLOps, Kubernetes, Deep Learning, Git</t>
  </si>
  <si>
    <t>AI03995</t>
  </si>
  <si>
    <t>Python, TensorFreelanceow, AWS</t>
  </si>
  <si>
    <t>AI03996</t>
  </si>
  <si>
    <t>Python, Kubernetes, GCP, Spark</t>
  </si>
  <si>
    <t>AI03997</t>
  </si>
  <si>
    <t>SQL, Docker, Tableau, PyTorch</t>
  </si>
  <si>
    <t>AI03998</t>
  </si>
  <si>
    <t>Python, TensorFreelanceow, MLOps, GCP, Data Visualization</t>
  </si>
  <si>
    <t>AI03999</t>
  </si>
  <si>
    <t>Data Visualization, Tableau, Hadoop, MLOps</t>
  </si>
  <si>
    <t>AI04000</t>
  </si>
  <si>
    <t>Scala, Python, Hadoop, TensorFreelanceow</t>
  </si>
  <si>
    <t>AI04001</t>
  </si>
  <si>
    <t>Java, R, Data Visualization, NLP</t>
  </si>
  <si>
    <t>AI04002</t>
  </si>
  <si>
    <t>Linux, Git, Spark</t>
  </si>
  <si>
    <t>AI04003</t>
  </si>
  <si>
    <t>Git, Linux, Deep Learning</t>
  </si>
  <si>
    <t>AI04004</t>
  </si>
  <si>
    <t>Data Visualization, Java, GCP</t>
  </si>
  <si>
    <t>AI04005</t>
  </si>
  <si>
    <t>TensorFreelanceow, Hadoop, Kubernetes</t>
  </si>
  <si>
    <t>AI04006</t>
  </si>
  <si>
    <t>Data Visualization, Python, SQL, Hadoop</t>
  </si>
  <si>
    <t>AI04007</t>
  </si>
  <si>
    <t>Hadoop, TensorFreelanceow, Python, NLP</t>
  </si>
  <si>
    <t>AI04008</t>
  </si>
  <si>
    <t>Scala, PyTorch, Java, Deep Learning, Mathematics</t>
  </si>
  <si>
    <t>AI04009</t>
  </si>
  <si>
    <t>Computer Vision, Tableau, Hadoop, R, Deep Learning</t>
  </si>
  <si>
    <t>AI04010</t>
  </si>
  <si>
    <t>PyTorch, Hadoop, SQL, Azure</t>
  </si>
  <si>
    <t>AI04011</t>
  </si>
  <si>
    <t>Python, Spark, Hadoop, Computer Vision, TensorFreelanceow</t>
  </si>
  <si>
    <t>AI04012</t>
  </si>
  <si>
    <t>Linux, R, Statistics, SQL, Java</t>
  </si>
  <si>
    <t>AI04013</t>
  </si>
  <si>
    <t>R, Python, Tableau, Git</t>
  </si>
  <si>
    <t>AI04014</t>
  </si>
  <si>
    <t>MLOps, Python, Docker</t>
  </si>
  <si>
    <t>AI04015</t>
  </si>
  <si>
    <t>Scala, Linux, Java, Git, Statistics</t>
  </si>
  <si>
    <t>AI04016</t>
  </si>
  <si>
    <t>Python, TensorFreelanceow, Hadoop, Mathematics, Computer Vision</t>
  </si>
  <si>
    <t>AI04017</t>
  </si>
  <si>
    <t>PyTorch, Tableau, Deep Learning, Statistics</t>
  </si>
  <si>
    <t>AI04018</t>
  </si>
  <si>
    <t>Linux, Data Visualization, Scala</t>
  </si>
  <si>
    <t>AI04019</t>
  </si>
  <si>
    <t>Linux, Java, NLP</t>
  </si>
  <si>
    <t>AI04020</t>
  </si>
  <si>
    <t>Computer Vision, GCP, Python, Spark, TensorFreelanceow</t>
  </si>
  <si>
    <t>AI04021</t>
  </si>
  <si>
    <t>GCP, Azure, Data Visualization, AWS</t>
  </si>
  <si>
    <t>AI04022</t>
  </si>
  <si>
    <t>Git, Statistics, MLOps, Azure</t>
  </si>
  <si>
    <t>AI04023</t>
  </si>
  <si>
    <t>MLOps, PyTorch, Git, AWS</t>
  </si>
  <si>
    <t>AI04024</t>
  </si>
  <si>
    <t>Java, Linux, Hadoop</t>
  </si>
  <si>
    <t>AI04025</t>
  </si>
  <si>
    <t>NLP, Git, Hadoop, Docker</t>
  </si>
  <si>
    <t>AI04026</t>
  </si>
  <si>
    <t>Python, GCP, Tableau</t>
  </si>
  <si>
    <t>AI04027</t>
  </si>
  <si>
    <t>NLP, SQL, MLOps</t>
  </si>
  <si>
    <t>AI04028</t>
  </si>
  <si>
    <t>Docker, AWS, Tableau, GCP, TensorFreelanceow</t>
  </si>
  <si>
    <t>AI04029</t>
  </si>
  <si>
    <t>Tableau, Statistics, Linux, Mathematics, Deep Learning</t>
  </si>
  <si>
    <t>AI04030</t>
  </si>
  <si>
    <t>SQL, Spark, GCP</t>
  </si>
  <si>
    <t>AI04031</t>
  </si>
  <si>
    <t>AWS, MLOps, SQL, PyTorch, Git</t>
  </si>
  <si>
    <t>AI04032</t>
  </si>
  <si>
    <t>SQL, AWS, MLOps</t>
  </si>
  <si>
    <t>AI04033</t>
  </si>
  <si>
    <t>Python, Git, SQL, AWS</t>
  </si>
  <si>
    <t>AI04034</t>
  </si>
  <si>
    <t>Data Visualization, Statistics, Hadoop, Deep Learning, Docker</t>
  </si>
  <si>
    <t>AI04035</t>
  </si>
  <si>
    <t>Data Visualization, AWS, SQL, PyTorch, Java</t>
  </si>
  <si>
    <t>AI04036</t>
  </si>
  <si>
    <t>AI04037</t>
  </si>
  <si>
    <t>Java, Hadoop, Computer Vision, R, Python</t>
  </si>
  <si>
    <t>AI04038</t>
  </si>
  <si>
    <t>GCP, Python, SQL, R</t>
  </si>
  <si>
    <t>AI04039</t>
  </si>
  <si>
    <t>Kubernetes, Linux, Data Visualization, NLP, Docker</t>
  </si>
  <si>
    <t>AI04040</t>
  </si>
  <si>
    <t>PyTorch, Kubernetes, Docker, TensorFreelanceow</t>
  </si>
  <si>
    <t>AI04041</t>
  </si>
  <si>
    <t>Java, MLOps, R</t>
  </si>
  <si>
    <t>AI04042</t>
  </si>
  <si>
    <t>Linux, Python, Kubernetes, MLOps, Data Visualization</t>
  </si>
  <si>
    <t>AI04043</t>
  </si>
  <si>
    <t>Git, Tableau, PyTorch, Kubernetes, Spark</t>
  </si>
  <si>
    <t>AI04044</t>
  </si>
  <si>
    <t>Git, Linux, Data Visualization, Azure</t>
  </si>
  <si>
    <t>AI04045</t>
  </si>
  <si>
    <t>GCP, Computer Vision, Linux, Tableau</t>
  </si>
  <si>
    <t>AI04046</t>
  </si>
  <si>
    <t>Python, Azure, Tableau, Mathematics</t>
  </si>
  <si>
    <t>AI04047</t>
  </si>
  <si>
    <t>Linux, Azure, TensorFreelanceow</t>
  </si>
  <si>
    <t>AI04048</t>
  </si>
  <si>
    <t>Spark, R, Computer Vision, Deep Learning, Python</t>
  </si>
  <si>
    <t>AI04049</t>
  </si>
  <si>
    <t>Mathematics, Git, Spark, SQL, PyTorch</t>
  </si>
  <si>
    <t>AI04050</t>
  </si>
  <si>
    <t>Statistics, MLOps, Python, TensorFreelanceow</t>
  </si>
  <si>
    <t>AI04051</t>
  </si>
  <si>
    <t>Azure, Scala, Statistics, SQL, Deep Learning</t>
  </si>
  <si>
    <t>AI04052</t>
  </si>
  <si>
    <t>Scala, Data Visualization, Computer Vision</t>
  </si>
  <si>
    <t>AI04053</t>
  </si>
  <si>
    <t>TensorFreelanceow, GCP, Scala</t>
  </si>
  <si>
    <t>AI04054</t>
  </si>
  <si>
    <t>Python, Linux, Kubernetes, Git, GCP</t>
  </si>
  <si>
    <t>AI04055</t>
  </si>
  <si>
    <t>Deep Learning, SQL, Scala</t>
  </si>
  <si>
    <t>AI04056</t>
  </si>
  <si>
    <t>Mathematics, Hadoop, SQL, Python, Data Visualization</t>
  </si>
  <si>
    <t>AI04057</t>
  </si>
  <si>
    <t>AI04058</t>
  </si>
  <si>
    <t>Computer Vision, TensorFreelanceow, Linux, Tableau</t>
  </si>
  <si>
    <t>AI04059</t>
  </si>
  <si>
    <t>Python, TensorFreelanceow, Tableau, NLP</t>
  </si>
  <si>
    <t>AI04060</t>
  </si>
  <si>
    <t>Spark, PyTorch, SQL, Computer Vision</t>
  </si>
  <si>
    <t>AI04061</t>
  </si>
  <si>
    <t>Computer Vision, Spark, Python, Scala</t>
  </si>
  <si>
    <t>AI04062</t>
  </si>
  <si>
    <t>Linux, Java, Docker, SQL, Git</t>
  </si>
  <si>
    <t>AI04063</t>
  </si>
  <si>
    <t>Git, MLOps, Kubernetes, Hadoop</t>
  </si>
  <si>
    <t>AI04064</t>
  </si>
  <si>
    <t>Git, Hadoop, Mathematics</t>
  </si>
  <si>
    <t>AI04065</t>
  </si>
  <si>
    <t>AI04066</t>
  </si>
  <si>
    <t>Docker, Mathematics, R, SQL, Computer Vision</t>
  </si>
  <si>
    <t>AI04067</t>
  </si>
  <si>
    <t>Scala, Spark, SQL, Mathematics</t>
  </si>
  <si>
    <t>AI04068</t>
  </si>
  <si>
    <t>Kubernetes, PyTorch, MLOps</t>
  </si>
  <si>
    <t>AI04069</t>
  </si>
  <si>
    <t>NLP, Linux, Python</t>
  </si>
  <si>
    <t>AI04070</t>
  </si>
  <si>
    <t>GCP, Kubernetes, Data Visualization, SQL</t>
  </si>
  <si>
    <t>AI04071</t>
  </si>
  <si>
    <t>NLP, R, Kubernetes, Linux, TensorFreelanceow</t>
  </si>
  <si>
    <t>AI04072</t>
  </si>
  <si>
    <t>Deep Learning, Java, Computer Vision, AWS, Kubernetes</t>
  </si>
  <si>
    <t>AI04073</t>
  </si>
  <si>
    <t>TensorFreelanceow, Linux, Python, SQL, AWS</t>
  </si>
  <si>
    <t>AI04074</t>
  </si>
  <si>
    <t>Python, NLP, GCP, Mathematics, Git</t>
  </si>
  <si>
    <t>AI04075</t>
  </si>
  <si>
    <t>Hadoop, Python, Azure, Spark, Statistics</t>
  </si>
  <si>
    <t>AI04076</t>
  </si>
  <si>
    <t>Docker, Scala, Linux</t>
  </si>
  <si>
    <t>AI04077</t>
  </si>
  <si>
    <t>Azure, Git, Hadoop, Data Visualization, Mathematics</t>
  </si>
  <si>
    <t>AI04078</t>
  </si>
  <si>
    <t>Java, Hadoop, MLOps</t>
  </si>
  <si>
    <t>AI04079</t>
  </si>
  <si>
    <t>PyTorch, Git, Java, Scala, TensorFreelanceow</t>
  </si>
  <si>
    <t>AI04080</t>
  </si>
  <si>
    <t>Spark, Tableau, GCP, Linux, Hadoop</t>
  </si>
  <si>
    <t>AI04081</t>
  </si>
  <si>
    <t>Kubernetes, Python, Data Visualization, Computer Vision, Azure</t>
  </si>
  <si>
    <t>AI04082</t>
  </si>
  <si>
    <t>Mathematics, Azure, PyTorch</t>
  </si>
  <si>
    <t>AI04083</t>
  </si>
  <si>
    <t>MLOps, R, TensorFreelanceow, SQL, GCP</t>
  </si>
  <si>
    <t>AI04084</t>
  </si>
  <si>
    <t>Mathematics, R, SQL, Spark</t>
  </si>
  <si>
    <t>AI04085</t>
  </si>
  <si>
    <t>Java, Scala, NLP, Azure</t>
  </si>
  <si>
    <t>AI04086</t>
  </si>
  <si>
    <t>SQL, Hadoop, PyTorch, Linux</t>
  </si>
  <si>
    <t>AI04087</t>
  </si>
  <si>
    <t>Linux, Java, Git, Mathematics, NLP</t>
  </si>
  <si>
    <t>AI04088</t>
  </si>
  <si>
    <t>Hadoop, Python, PyTorch</t>
  </si>
  <si>
    <t>AI04089</t>
  </si>
  <si>
    <t>Java, Statistics, SQL, Python, Kubernetes</t>
  </si>
  <si>
    <t>AI04090</t>
  </si>
  <si>
    <t>Python, PyTorch, TensorFreelanceow</t>
  </si>
  <si>
    <t>AI04091</t>
  </si>
  <si>
    <t>NLP, AWS, Linux, Statistics, Computer Vision</t>
  </si>
  <si>
    <t>AI04092</t>
  </si>
  <si>
    <t>TensorFreelanceow, Scala, Hadoop, Deep Learning, PyTorch</t>
  </si>
  <si>
    <t>AI04093</t>
  </si>
  <si>
    <t>GCP, Kubernetes, SQL</t>
  </si>
  <si>
    <t>AI04094</t>
  </si>
  <si>
    <t>Azure, PyTorch, Git</t>
  </si>
  <si>
    <t>AI04095</t>
  </si>
  <si>
    <t>Git, Azure, Spark, Mathematics, AWS</t>
  </si>
  <si>
    <t>AI04096</t>
  </si>
  <si>
    <t>R, SQL, NLP, Azure</t>
  </si>
  <si>
    <t>AI04097</t>
  </si>
  <si>
    <t>Git, R, Tableau, SQL</t>
  </si>
  <si>
    <t>AI04098</t>
  </si>
  <si>
    <t>PyTorch, Hadoop, Git</t>
  </si>
  <si>
    <t>AI04099</t>
  </si>
  <si>
    <t>Scala, AWS, Git, Hadoop</t>
  </si>
  <si>
    <t>AI04100</t>
  </si>
  <si>
    <t>Java, PyTorch, Kubernetes, Mathematics, Data Visualization</t>
  </si>
  <si>
    <t>AI04101</t>
  </si>
  <si>
    <t>Data Visualization, Deep Learning, Python, Statistics</t>
  </si>
  <si>
    <t>AI04102</t>
  </si>
  <si>
    <t>Linux, NLP, Python</t>
  </si>
  <si>
    <t>AI04103</t>
  </si>
  <si>
    <t>Scala, Git, SQL, Python</t>
  </si>
  <si>
    <t>AI04104</t>
  </si>
  <si>
    <t>TensorFreelanceow, Docker, GCP</t>
  </si>
  <si>
    <t>AI04105</t>
  </si>
  <si>
    <t>Docker, R, Deep Learning, Java, Computer Vision</t>
  </si>
  <si>
    <t>AI04106</t>
  </si>
  <si>
    <t>PyTorch, Linux, SQL, GCP, R</t>
  </si>
  <si>
    <t>AI04107</t>
  </si>
  <si>
    <t>Python, NLP, Statistics</t>
  </si>
  <si>
    <t>AI04108</t>
  </si>
  <si>
    <t>GCP, PyTorch, NLP</t>
  </si>
  <si>
    <t>AI04109</t>
  </si>
  <si>
    <t>Tableau, Kubernetes, Azure, R, Statistics</t>
  </si>
  <si>
    <t>AI04110</t>
  </si>
  <si>
    <t>AI04111</t>
  </si>
  <si>
    <t>NLP, Git, Docker, Hadoop, Spark</t>
  </si>
  <si>
    <t>AI04112</t>
  </si>
  <si>
    <t>R, Python, Computer Vision</t>
  </si>
  <si>
    <t>AI04113</t>
  </si>
  <si>
    <t>Kubernetes, AWS, GCP, Scala</t>
  </si>
  <si>
    <t>AI04114</t>
  </si>
  <si>
    <t>SQL, AWS, Scala, Tableau</t>
  </si>
  <si>
    <t>AI04115</t>
  </si>
  <si>
    <t>Data Visualization, GCP, R, Hadoop</t>
  </si>
  <si>
    <t>AI04116</t>
  </si>
  <si>
    <t>Linux, Scala, Python, NLP, Mathematics</t>
  </si>
  <si>
    <t>AI04117</t>
  </si>
  <si>
    <t>Python, R, Mathematics</t>
  </si>
  <si>
    <t>AI04118</t>
  </si>
  <si>
    <t>Scala, Computer Vision, NLP, PyTorch, Spark</t>
  </si>
  <si>
    <t>AI04119</t>
  </si>
  <si>
    <t>Git, Scala, SQL, Mathematics</t>
  </si>
  <si>
    <t>AI04120</t>
  </si>
  <si>
    <t>Azure, Deep Learning, Java</t>
  </si>
  <si>
    <t>AI04121</t>
  </si>
  <si>
    <t>Data Visualization, NLP, Kubernetes, Python</t>
  </si>
  <si>
    <t>AI04122</t>
  </si>
  <si>
    <t>PyTorch, Computer Vision, Data Visualization, R</t>
  </si>
  <si>
    <t>AI04123</t>
  </si>
  <si>
    <t>Git, Python, Mathematics, Tableau, Docker</t>
  </si>
  <si>
    <t>AI04124</t>
  </si>
  <si>
    <t>Python, TensorFreelanceow, Git, Computer Vision, Azure</t>
  </si>
  <si>
    <t>AI04125</t>
  </si>
  <si>
    <t>AI04126</t>
  </si>
  <si>
    <t>PyTorch, Scala, Hadoop, Computer Vision</t>
  </si>
  <si>
    <t>AI04127</t>
  </si>
  <si>
    <t>AWS, MLOps, SQL, Azure</t>
  </si>
  <si>
    <t>AI04128</t>
  </si>
  <si>
    <t>GCP, Docker, Python, Azure, Data Visualization</t>
  </si>
  <si>
    <t>AI04129</t>
  </si>
  <si>
    <t>Statistics, PyTorch, Java, Scala, Azure</t>
  </si>
  <si>
    <t>AI04130</t>
  </si>
  <si>
    <t>Scala, AWS, Tableau</t>
  </si>
  <si>
    <t>AI04131</t>
  </si>
  <si>
    <t>Python, Kubernetes, Mathematics, Statistics, GCP</t>
  </si>
  <si>
    <t>AI04132</t>
  </si>
  <si>
    <t>Git, GCP, Python, AWS, NLP</t>
  </si>
  <si>
    <t>AI04133</t>
  </si>
  <si>
    <t>Kubernetes, Docker, R, Azure</t>
  </si>
  <si>
    <t>AI04134</t>
  </si>
  <si>
    <t>AI04135</t>
  </si>
  <si>
    <t>AI04136</t>
  </si>
  <si>
    <t>Kubernetes, Scala, GCP</t>
  </si>
  <si>
    <t>AI04137</t>
  </si>
  <si>
    <t>Linux, Kubernetes, NLP, Deep Learning, Scala</t>
  </si>
  <si>
    <t>AI04138</t>
  </si>
  <si>
    <t>Linux, Hadoop, R</t>
  </si>
  <si>
    <t>AI04139</t>
  </si>
  <si>
    <t>Scala, Deep Learning, Data Visualization, Kubernetes, Statistics</t>
  </si>
  <si>
    <t>AI04140</t>
  </si>
  <si>
    <t>Linux, TensorFreelanceow, Statistics, Python, Computer Vision</t>
  </si>
  <si>
    <t>AI04141</t>
  </si>
  <si>
    <t>AI04142</t>
  </si>
  <si>
    <t>Scala, NLP, Java, Kubernetes, Linux</t>
  </si>
  <si>
    <t>AI04143</t>
  </si>
  <si>
    <t>PyTorch, GCP, Mathematics, Deep Learning</t>
  </si>
  <si>
    <t>AI04144</t>
  </si>
  <si>
    <t>R, SQL, NLP</t>
  </si>
  <si>
    <t>AI04145</t>
  </si>
  <si>
    <t>Git, Tableau, Hadoop, Java, Linux</t>
  </si>
  <si>
    <t>AI04146</t>
  </si>
  <si>
    <t>Kubernetes, R, SQL</t>
  </si>
  <si>
    <t>AI04147</t>
  </si>
  <si>
    <t>Kubernetes, Git, Python</t>
  </si>
  <si>
    <t>AI04148</t>
  </si>
  <si>
    <t>SQL, Python, Kubernetes</t>
  </si>
  <si>
    <t>AI04149</t>
  </si>
  <si>
    <t>Scala, Python, Statistics, Deep Learning</t>
  </si>
  <si>
    <t>AI04150</t>
  </si>
  <si>
    <t>Spark, Kubernetes, Statistics</t>
  </si>
  <si>
    <t>AI04151</t>
  </si>
  <si>
    <t>Linux, Python, Git, Spark</t>
  </si>
  <si>
    <t>AI04152</t>
  </si>
  <si>
    <t>AI04153</t>
  </si>
  <si>
    <t>Docker, SQL, Spark, Linux</t>
  </si>
  <si>
    <t>AI04154</t>
  </si>
  <si>
    <t>Azure, SQL, Data Visualization, Python, Kubernetes</t>
  </si>
  <si>
    <t>AI04155</t>
  </si>
  <si>
    <t>AI04156</t>
  </si>
  <si>
    <t>Python, R, MLOps, GCP, Kubernetes</t>
  </si>
  <si>
    <t>AI04157</t>
  </si>
  <si>
    <t>R, Java, Mathematics, MLOps, NLP</t>
  </si>
  <si>
    <t>AI04158</t>
  </si>
  <si>
    <t>Java, R, Spark, MLOps</t>
  </si>
  <si>
    <t>AI04159</t>
  </si>
  <si>
    <t>Data Visualization, Deep Learning, Docker</t>
  </si>
  <si>
    <t>AI04160</t>
  </si>
  <si>
    <t>SQL, Java, PyTorch</t>
  </si>
  <si>
    <t>AI04161</t>
  </si>
  <si>
    <t>Python, R, GCP, MLOps, TensorFreelanceow</t>
  </si>
  <si>
    <t>AI04162</t>
  </si>
  <si>
    <t>SQL, Scala, Python</t>
  </si>
  <si>
    <t>AI04163</t>
  </si>
  <si>
    <t>AI04164</t>
  </si>
  <si>
    <t>AWS, Hadoop, Data Visualization</t>
  </si>
  <si>
    <t>AI04165</t>
  </si>
  <si>
    <t>Kubernetes, Hadoop, Statistics</t>
  </si>
  <si>
    <t>AI04166</t>
  </si>
  <si>
    <t>Python, TensorFreelanceow, Computer Vision, PyTorch, SQL</t>
  </si>
  <si>
    <t>AI04167</t>
  </si>
  <si>
    <t>TensorFreelanceow, Linux, Java</t>
  </si>
  <si>
    <t>AI04168</t>
  </si>
  <si>
    <t>NLP, Data Visualization, TensorFreelanceow, Linux</t>
  </si>
  <si>
    <t>AI04169</t>
  </si>
  <si>
    <t>TensorFreelanceow, Mathematics, Docker, Tableau, Deep Learning</t>
  </si>
  <si>
    <t>AI04170</t>
  </si>
  <si>
    <t>Hadoop, Scala, Python, Computer Vision, Deep Learning</t>
  </si>
  <si>
    <t>AI04171</t>
  </si>
  <si>
    <t>Scala, Spark, Data Visualization</t>
  </si>
  <si>
    <t>AI04172</t>
  </si>
  <si>
    <t>GCP, Hadoop, PyTorch, Spark, R</t>
  </si>
  <si>
    <t>AI04173</t>
  </si>
  <si>
    <t>Kubernetes, SQL, Python, Deep Learning</t>
  </si>
  <si>
    <t>AI04174</t>
  </si>
  <si>
    <t>Docker, GCP, Java, Mathematics</t>
  </si>
  <si>
    <t>AI04175</t>
  </si>
  <si>
    <t>Python, SQL, Scala, Tableau</t>
  </si>
  <si>
    <t>AI04176</t>
  </si>
  <si>
    <t>GCP, Git, SQL, NLP</t>
  </si>
  <si>
    <t>AI04177</t>
  </si>
  <si>
    <t>Scala, TensorFreelanceow, SQL</t>
  </si>
  <si>
    <t>AI04178</t>
  </si>
  <si>
    <t>Python, Deep Learning, TensorFreelanceow, Hadoop, GCP</t>
  </si>
  <si>
    <t>AI04179</t>
  </si>
  <si>
    <t>Scala, Data Visualization, Git, AWS, Hadoop</t>
  </si>
  <si>
    <t>AI04180</t>
  </si>
  <si>
    <t>R, Kubernetes, AWS</t>
  </si>
  <si>
    <t>AI04181</t>
  </si>
  <si>
    <t>AI04182</t>
  </si>
  <si>
    <t>Data Visualization, Kubernetes, SQL, Deep Learning, GCP</t>
  </si>
  <si>
    <t>AI04183</t>
  </si>
  <si>
    <t>NLP, Kubernetes, PyTorch, Azure, Tableau</t>
  </si>
  <si>
    <t>AI04184</t>
  </si>
  <si>
    <t>Python, AWS, Data Visualization, TensorFreelanceow, Spark</t>
  </si>
  <si>
    <t>AI04185</t>
  </si>
  <si>
    <t>Kubernetes, Azure, Statistics, R, Tableau</t>
  </si>
  <si>
    <t>AI04186</t>
  </si>
  <si>
    <t>Spark, Kubernetes, NLP, Python, Linux</t>
  </si>
  <si>
    <t>AI04187</t>
  </si>
  <si>
    <t>GCP, Scala, SQL, Deep Learning</t>
  </si>
  <si>
    <t>AI04188</t>
  </si>
  <si>
    <t>Java, PyTorch, AWS, R, Hadoop</t>
  </si>
  <si>
    <t>AI04189</t>
  </si>
  <si>
    <t>Python, Linux, Computer Vision, Azure</t>
  </si>
  <si>
    <t>AI04190</t>
  </si>
  <si>
    <t>Data Visualization, Kubernetes, R, AWS, NLP</t>
  </si>
  <si>
    <t>AI04191</t>
  </si>
  <si>
    <t>R, Scala, Linux</t>
  </si>
  <si>
    <t>AI04192</t>
  </si>
  <si>
    <t>Azure, PyTorch, Hadoop</t>
  </si>
  <si>
    <t>AI04193</t>
  </si>
  <si>
    <t>Tableau, AWS, PyTorch</t>
  </si>
  <si>
    <t>AI04194</t>
  </si>
  <si>
    <t>Python, Statistics, Azure, Tableau, Scala</t>
  </si>
  <si>
    <t>AI04195</t>
  </si>
  <si>
    <t>AI04196</t>
  </si>
  <si>
    <t>PyTorch, AWS, Data Visualization, Git, Deep Learning</t>
  </si>
  <si>
    <t>AI04197</t>
  </si>
  <si>
    <t>TensorFreelanceow, Computer Vision, Python</t>
  </si>
  <si>
    <t>AI04198</t>
  </si>
  <si>
    <t>TensorFreelanceow, Docker, Spark, NLP</t>
  </si>
  <si>
    <t>AI04199</t>
  </si>
  <si>
    <t>AWS, Scala, Kubernetes, Mathematics</t>
  </si>
  <si>
    <t>AI04200</t>
  </si>
  <si>
    <t>Kubernetes, GCP, Docker</t>
  </si>
  <si>
    <t>AI04201</t>
  </si>
  <si>
    <t>Scala, PyTorch, NLP</t>
  </si>
  <si>
    <t>AI04202</t>
  </si>
  <si>
    <t>AI04203</t>
  </si>
  <si>
    <t>Git, Computer Vision, Statistics, Kubernetes, Java</t>
  </si>
  <si>
    <t>AI04204</t>
  </si>
  <si>
    <t>SQL, Linux, Scala</t>
  </si>
  <si>
    <t>AI04205</t>
  </si>
  <si>
    <t>Java, Python, Mathematics, GCP, Spark</t>
  </si>
  <si>
    <t>AI04206</t>
  </si>
  <si>
    <t>Scala, Kubernetes, Mathematics, Tableau, Hadoop</t>
  </si>
  <si>
    <t>AI04207</t>
  </si>
  <si>
    <t>GCP, SQL, PyTorch, Data Visualization</t>
  </si>
  <si>
    <t>AI04208</t>
  </si>
  <si>
    <t>TensorFreelanceow, Linux, Azure, Kubernetes, Spark</t>
  </si>
  <si>
    <t>AI04209</t>
  </si>
  <si>
    <t>SQL, Scala, Azure</t>
  </si>
  <si>
    <t>AI04210</t>
  </si>
  <si>
    <t>NLP, MLOps, Python, Deep Learning</t>
  </si>
  <si>
    <t>AI04211</t>
  </si>
  <si>
    <t>GCP, R, Spark, Data Visualization, Docker</t>
  </si>
  <si>
    <t>AI04212</t>
  </si>
  <si>
    <t>SQL, Kubernetes, TensorFreelanceow, AWS, R</t>
  </si>
  <si>
    <t>AI04213</t>
  </si>
  <si>
    <t>NLP, Linux, Python, Deep Learning, Java</t>
  </si>
  <si>
    <t>AI04214</t>
  </si>
  <si>
    <t>Mathematics, SQL, MLOps, PyTorch</t>
  </si>
  <si>
    <t>AI04215</t>
  </si>
  <si>
    <t>Kubernetes, Azure, Computer Vision</t>
  </si>
  <si>
    <t>AI04216</t>
  </si>
  <si>
    <t>AI04217</t>
  </si>
  <si>
    <t>AI04218</t>
  </si>
  <si>
    <t>Linux, Statistics, GCP, Python, Computer Vision</t>
  </si>
  <si>
    <t>AI04219</t>
  </si>
  <si>
    <t>Deep Learning, MLOps, Statistics, Spark</t>
  </si>
  <si>
    <t>AI04220</t>
  </si>
  <si>
    <t>Hadoop, Docker, NLP</t>
  </si>
  <si>
    <t>AI04221</t>
  </si>
  <si>
    <t>Java, Python, Kubernetes, GCP</t>
  </si>
  <si>
    <t>AI04222</t>
  </si>
  <si>
    <t>Data Visualization, Hadoop, Tableau, Mathematics, Linux</t>
  </si>
  <si>
    <t>AI04223</t>
  </si>
  <si>
    <t>SQL, Python, Tableau</t>
  </si>
  <si>
    <t>AI04224</t>
  </si>
  <si>
    <t>GCP, AWS, NLP</t>
  </si>
  <si>
    <t>AI04225</t>
  </si>
  <si>
    <t>Spark, PyTorch, Java, NLP</t>
  </si>
  <si>
    <t>AI04226</t>
  </si>
  <si>
    <t>AI04227</t>
  </si>
  <si>
    <t>Git, Scala, NLP, SQL, Azure</t>
  </si>
  <si>
    <t>AI04228</t>
  </si>
  <si>
    <t>Azure, GCP, Mathematics, Scala, TensorFreelanceow</t>
  </si>
  <si>
    <t>AI04229</t>
  </si>
  <si>
    <t>Git, Spark, Deep Learning, AWS</t>
  </si>
  <si>
    <t>AI04230</t>
  </si>
  <si>
    <t>Spark, Linux, Kubernetes, Mathematics</t>
  </si>
  <si>
    <t>AI04231</t>
  </si>
  <si>
    <t>Python, Java, Deep Learning</t>
  </si>
  <si>
    <t>AI04232</t>
  </si>
  <si>
    <t>GCP, SQL, Tableau, MLOps</t>
  </si>
  <si>
    <t>AI04233</t>
  </si>
  <si>
    <t>PyTorch, Tableau, Hadoop, TensorFreelanceow, Statistics</t>
  </si>
  <si>
    <t>AI04234</t>
  </si>
  <si>
    <t>PyTorch, Python, Spark, Azure, SQL</t>
  </si>
  <si>
    <t>AI04235</t>
  </si>
  <si>
    <t>R, Java, GCP, Python, Hadoop</t>
  </si>
  <si>
    <t>AI04236</t>
  </si>
  <si>
    <t>Kubernetes, PyTorch, Docker, TensorFreelanceow, Python</t>
  </si>
  <si>
    <t>AI04237</t>
  </si>
  <si>
    <t>Python, TensorFreelanceow, Tableau, Azure</t>
  </si>
  <si>
    <t>AI04238</t>
  </si>
  <si>
    <t>AI04239</t>
  </si>
  <si>
    <t>Hadoop, Git, Python, Kubernetes</t>
  </si>
  <si>
    <t>AI04240</t>
  </si>
  <si>
    <t>Spark, Data Visualization, AWS, R</t>
  </si>
  <si>
    <t>AI04241</t>
  </si>
  <si>
    <t>Spark, Kubernetes, Deep Learning</t>
  </si>
  <si>
    <t>AI04242</t>
  </si>
  <si>
    <t>Python, Scala, Linux, Tableau, TensorFreelanceow</t>
  </si>
  <si>
    <t>AI04243</t>
  </si>
  <si>
    <t>Hadoop, Azure, Computer Vision, SQL, R</t>
  </si>
  <si>
    <t>AI04244</t>
  </si>
  <si>
    <t>NLP, R, Computer Vision, Python, Azure</t>
  </si>
  <si>
    <t>AI04245</t>
  </si>
  <si>
    <t>Python, Scala, Computer Vision, Hadoop</t>
  </si>
  <si>
    <t>AI04246</t>
  </si>
  <si>
    <t>Scala, Git, SQL, NLP</t>
  </si>
  <si>
    <t>AI04247</t>
  </si>
  <si>
    <t>Java, Deep Learning, PyTorch, Data Visualization, Tableau</t>
  </si>
  <si>
    <t>AI04248</t>
  </si>
  <si>
    <t>Kubernetes, SQL, Deep Learning</t>
  </si>
  <si>
    <t>AI04249</t>
  </si>
  <si>
    <t>Java, Docker, Deep Learning</t>
  </si>
  <si>
    <t>AI04250</t>
  </si>
  <si>
    <t>Deep Learning, R, MLOps, Tableau, Scala</t>
  </si>
  <si>
    <t>AI04251</t>
  </si>
  <si>
    <t>Statistics, Spark, SQL</t>
  </si>
  <si>
    <t>AI04252</t>
  </si>
  <si>
    <t>GCP, R, NLP, Deep Learning</t>
  </si>
  <si>
    <t>AI04253</t>
  </si>
  <si>
    <t>Scala, Kubernetes, SQL, NLP</t>
  </si>
  <si>
    <t>AI04254</t>
  </si>
  <si>
    <t>Computer Vision, NLP, Kubernetes, Scala, Java</t>
  </si>
  <si>
    <t>AI04255</t>
  </si>
  <si>
    <t>Java, PyTorch, Docker, Computer Vision, GCP</t>
  </si>
  <si>
    <t>AI04256</t>
  </si>
  <si>
    <t>Linux, Mathematics, MLOps</t>
  </si>
  <si>
    <t>AI04257</t>
  </si>
  <si>
    <t>Python, Java, Git, AWS, TensorFreelanceow</t>
  </si>
  <si>
    <t>AI04258</t>
  </si>
  <si>
    <t>Mathematics, TensorFreelanceow, Deep Learning, Git, Spark</t>
  </si>
  <si>
    <t>AI04259</t>
  </si>
  <si>
    <t>NLP, PyTorch, Kubernetes, Linux, SQL</t>
  </si>
  <si>
    <t>AI04260</t>
  </si>
  <si>
    <t>Statistics, R, Python, Git</t>
  </si>
  <si>
    <t>AI04261</t>
  </si>
  <si>
    <t>Statistics, Python, PyTorch, R, Spark</t>
  </si>
  <si>
    <t>AI04262</t>
  </si>
  <si>
    <t>Statistics, Tableau, R, Spark, GCP</t>
  </si>
  <si>
    <t>AI04263</t>
  </si>
  <si>
    <t>SQL, PyTorch, NLP, Python</t>
  </si>
  <si>
    <t>AI04264</t>
  </si>
  <si>
    <t>PyTorch, Spark, Data Visualization, Kubernetes</t>
  </si>
  <si>
    <t>AI04265</t>
  </si>
  <si>
    <t>Git, GCP, AWS, Mathematics</t>
  </si>
  <si>
    <t>AI04266</t>
  </si>
  <si>
    <t>Kubernetes, Python, Scala, GCP</t>
  </si>
  <si>
    <t>AI04267</t>
  </si>
  <si>
    <t>Linux, Hadoop, Statistics, Scala, Mathematics</t>
  </si>
  <si>
    <t>AI04268</t>
  </si>
  <si>
    <t>Tableau, Python, TensorFreelanceow</t>
  </si>
  <si>
    <t>AI04269</t>
  </si>
  <si>
    <t>R, AWS, Git, Data Visualization</t>
  </si>
  <si>
    <t>AI04270</t>
  </si>
  <si>
    <t>Spark, Python, Java, Docker, Scala</t>
  </si>
  <si>
    <t>AI04271</t>
  </si>
  <si>
    <t>Java, Python, Mathematics, Git</t>
  </si>
  <si>
    <t>AI04272</t>
  </si>
  <si>
    <t>Spark, Git, Linux, Statistics</t>
  </si>
  <si>
    <t>AI04273</t>
  </si>
  <si>
    <t>Kubernetes, Python, PyTorch</t>
  </si>
  <si>
    <t>AI04274</t>
  </si>
  <si>
    <t>Spark, Computer Vision, AWS, SQL</t>
  </si>
  <si>
    <t>AI04275</t>
  </si>
  <si>
    <t>MLOps, Python, Tableau</t>
  </si>
  <si>
    <t>AI04276</t>
  </si>
  <si>
    <t>Scala, Git, Data Visualization, Mathematics, Tableau</t>
  </si>
  <si>
    <t>AI04277</t>
  </si>
  <si>
    <t>Java, Python, AWS</t>
  </si>
  <si>
    <t>AI04278</t>
  </si>
  <si>
    <t>Python, TensorFreelanceow, Mathematics, Scala</t>
  </si>
  <si>
    <t>AI04279</t>
  </si>
  <si>
    <t>Git, AWS, Docker</t>
  </si>
  <si>
    <t>AI04280</t>
  </si>
  <si>
    <t>PyTorch, Mathematics, MLOps, SQL, Deep Learning</t>
  </si>
  <si>
    <t>AI04281</t>
  </si>
  <si>
    <t>Tableau, Scala, Hadoop, SQL, Kubernetes</t>
  </si>
  <si>
    <t>AI04282</t>
  </si>
  <si>
    <t>SQL, Docker, PyTorch, Git</t>
  </si>
  <si>
    <t>AI04283</t>
  </si>
  <si>
    <t>Java, Computer Vision, SQL, NLP, Linux</t>
  </si>
  <si>
    <t>AI04284</t>
  </si>
  <si>
    <t>NLP, SQL, Linux, Scala</t>
  </si>
  <si>
    <t>AI04285</t>
  </si>
  <si>
    <t>Spark, SQL, Python, Computer Vision</t>
  </si>
  <si>
    <t>AI04286</t>
  </si>
  <si>
    <t>Kubernetes, Data Visualization, Python, TensorFreelanceow, GCP</t>
  </si>
  <si>
    <t>AI04287</t>
  </si>
  <si>
    <t>Spark, Kubernetes, NLP, TensorFreelanceow, Deep Learning</t>
  </si>
  <si>
    <t>AI04288</t>
  </si>
  <si>
    <t>Hadoop, Kubernetes, Scala, Computer Vision</t>
  </si>
  <si>
    <t>AI04289</t>
  </si>
  <si>
    <t>Linux, Kubernetes, Data Visualization, Hadoop, Computer Vision</t>
  </si>
  <si>
    <t>AI04290</t>
  </si>
  <si>
    <t>SQL, PyTorch, TensorFreelanceow, Azure</t>
  </si>
  <si>
    <t>AI04291</t>
  </si>
  <si>
    <t>SQL, PyTorch, Data Visualization, Scala</t>
  </si>
  <si>
    <t>AI04292</t>
  </si>
  <si>
    <t>Linux, SQL, Hadoop, Python, Computer Vision</t>
  </si>
  <si>
    <t>AI04293</t>
  </si>
  <si>
    <t>Python, Deep Learning, NLP, Mathematics, Spark</t>
  </si>
  <si>
    <t>AI04294</t>
  </si>
  <si>
    <t>Kubernetes, Statistics, Spark</t>
  </si>
  <si>
    <t>AI04295</t>
  </si>
  <si>
    <t>Deep Learning, Git, Python</t>
  </si>
  <si>
    <t>AI04296</t>
  </si>
  <si>
    <t>Data Visualization, Computer Vision, Kubernetes</t>
  </si>
  <si>
    <t>AI04297</t>
  </si>
  <si>
    <t>Linux, PyTorch, R, Java, Git</t>
  </si>
  <si>
    <t>AI04298</t>
  </si>
  <si>
    <t>Docker, Python, MLOps, Linux, TensorFreelanceow</t>
  </si>
  <si>
    <t>AI04299</t>
  </si>
  <si>
    <t>Kubernetes, Hadoop, Scala</t>
  </si>
  <si>
    <t>AI04300</t>
  </si>
  <si>
    <t>Kubernetes, Data Visualization, Spark, Docker</t>
  </si>
  <si>
    <t>AI04301</t>
  </si>
  <si>
    <t>Computer Vision, AWS, Scala</t>
  </si>
  <si>
    <t>AI04302</t>
  </si>
  <si>
    <t>Python, Kubernetes, Tableau</t>
  </si>
  <si>
    <t>AI04303</t>
  </si>
  <si>
    <t>Statistics, PyTorch, Computer Vision, Mathematics, TensorFreelanceow</t>
  </si>
  <si>
    <t>AI04304</t>
  </si>
  <si>
    <t>Git, Scala, TensorFreelanceow, AWS, R</t>
  </si>
  <si>
    <t>AI04305</t>
  </si>
  <si>
    <t>Python, Azure, Tableau, Hadoop</t>
  </si>
  <si>
    <t>AI04306</t>
  </si>
  <si>
    <t>Data Visualization, Git, Hadoop, SQL</t>
  </si>
  <si>
    <t>AI04307</t>
  </si>
  <si>
    <t>TensorFreelanceow, Statistics, Deep Learning</t>
  </si>
  <si>
    <t>AI04308</t>
  </si>
  <si>
    <t>TensorFreelanceow, Kubernetes, Computer Vision, Tableau, Data Visualization</t>
  </si>
  <si>
    <t>AI04309</t>
  </si>
  <si>
    <t>Spark, PyTorch, Tableau</t>
  </si>
  <si>
    <t>AI04310</t>
  </si>
  <si>
    <t>SQL, Git, PyTorch, Linux, Data Visualization</t>
  </si>
  <si>
    <t>AI04311</t>
  </si>
  <si>
    <t>Docker, Linux, Data Visualization, SQL</t>
  </si>
  <si>
    <t>AI04312</t>
  </si>
  <si>
    <t>Docker, Kubernetes, Spark</t>
  </si>
  <si>
    <t>AI04313</t>
  </si>
  <si>
    <t>SQL, TensorFreelanceow, Hadoop</t>
  </si>
  <si>
    <t>AI04314</t>
  </si>
  <si>
    <t>Data Visualization, Scala, GCP, Python, PyTorch</t>
  </si>
  <si>
    <t>AI04315</t>
  </si>
  <si>
    <t>Tableau, Linux, Azure</t>
  </si>
  <si>
    <t>AI04316</t>
  </si>
  <si>
    <t>Docker, SQL, Hadoop, PyTorch</t>
  </si>
  <si>
    <t>AI04317</t>
  </si>
  <si>
    <t>Mathematics, Kubernetes, MLOps, Hadoop</t>
  </si>
  <si>
    <t>AI04318</t>
  </si>
  <si>
    <t>Hadoop, Linux, Docker</t>
  </si>
  <si>
    <t>AI04319</t>
  </si>
  <si>
    <t>Linux, MLOps, Computer Vision</t>
  </si>
  <si>
    <t>AI04320</t>
  </si>
  <si>
    <t>Java, Kubernetes, Python, Git</t>
  </si>
  <si>
    <t>AI04321</t>
  </si>
  <si>
    <t>Azure, TensorFreelanceow, Tableau, Hadoop</t>
  </si>
  <si>
    <t>AI04322</t>
  </si>
  <si>
    <t>Azure, Deep Learning, Linux, Tableau, SQL</t>
  </si>
  <si>
    <t>AI04323</t>
  </si>
  <si>
    <t>AI04324</t>
  </si>
  <si>
    <t>Tableau, Docker, Kubernetes, Scala, Deep Learning</t>
  </si>
  <si>
    <t>AI04325</t>
  </si>
  <si>
    <t>Data Visualization, TensorFreelanceow, Java, Docker</t>
  </si>
  <si>
    <t>AI04326</t>
  </si>
  <si>
    <t>AI04327</t>
  </si>
  <si>
    <t>AI04328</t>
  </si>
  <si>
    <t>Scala, TensorFreelanceow, Azure, Mathematics</t>
  </si>
  <si>
    <t>AI04329</t>
  </si>
  <si>
    <t>Kubernetes, Spark, PyTorch, Docker, AWS</t>
  </si>
  <si>
    <t>AI04330</t>
  </si>
  <si>
    <t>Scala, SQL, PyTorch</t>
  </si>
  <si>
    <t>AI04331</t>
  </si>
  <si>
    <t>Mathematics, Python, NLP</t>
  </si>
  <si>
    <t>AI04332</t>
  </si>
  <si>
    <t>Python, GCP, Docker, Data Visualization, Linux</t>
  </si>
  <si>
    <t>AI04333</t>
  </si>
  <si>
    <t>Docker, Tableau, Python, Linux, Mathematics</t>
  </si>
  <si>
    <t>AI04334</t>
  </si>
  <si>
    <t>Python, Computer Vision, Scala, Docker</t>
  </si>
  <si>
    <t>AI04335</t>
  </si>
  <si>
    <t>Data Visualization, R, Java, Spark, Linux</t>
  </si>
  <si>
    <t>AI04336</t>
  </si>
  <si>
    <t>Python, Docker, AWS, TensorFreelanceow</t>
  </si>
  <si>
    <t>AI04337</t>
  </si>
  <si>
    <t>Git, Deep Learning, Statistics</t>
  </si>
  <si>
    <t>AI04338</t>
  </si>
  <si>
    <t>Deep Learning, SQL, Tableau, Linux</t>
  </si>
  <si>
    <t>AI04339</t>
  </si>
  <si>
    <t>Spark, GCP, Tableau</t>
  </si>
  <si>
    <t>AI04340</t>
  </si>
  <si>
    <t>Java, Python, GCP, Mathematics, TensorFreelanceow</t>
  </si>
  <si>
    <t>AI04341</t>
  </si>
  <si>
    <t>Data Visualization, Python, SQL</t>
  </si>
  <si>
    <t>AI04342</t>
  </si>
  <si>
    <t>Deep Learning, Mathematics, GCP, Kubernetes, Git</t>
  </si>
  <si>
    <t>AI04343</t>
  </si>
  <si>
    <t>Hadoop, Deep Learning, Computer Vision, PyTorch, R</t>
  </si>
  <si>
    <t>AI04344</t>
  </si>
  <si>
    <t>R, Spark, SQL, Deep Learning, Python</t>
  </si>
  <si>
    <t>AI04345</t>
  </si>
  <si>
    <t>TensorFreelanceow, Kubernetes, Mathematics, NLP</t>
  </si>
  <si>
    <t>AI04346</t>
  </si>
  <si>
    <t>Data Visualization, Scala, Deep Learning, Docker</t>
  </si>
  <si>
    <t>AI04347</t>
  </si>
  <si>
    <t>AI04348</t>
  </si>
  <si>
    <t>AI04349</t>
  </si>
  <si>
    <t>Deep Learning, Java, Tableau, PyTorch, Git</t>
  </si>
  <si>
    <t>AI04350</t>
  </si>
  <si>
    <t>AI04351</t>
  </si>
  <si>
    <t>AI04352</t>
  </si>
  <si>
    <t>R, Mathematics, Tableau, NLP, Data Visualization</t>
  </si>
  <si>
    <t>AI04353</t>
  </si>
  <si>
    <t>Azure, TensorFreelanceow, GCP</t>
  </si>
  <si>
    <t>AI04354</t>
  </si>
  <si>
    <t>Hadoop, Tableau, Azure, MLOps, PyTorch</t>
  </si>
  <si>
    <t>AI04355</t>
  </si>
  <si>
    <t>Azure, Scala, Docker</t>
  </si>
  <si>
    <t>AI04356</t>
  </si>
  <si>
    <t>Kubernetes, TensorFreelanceow, NLP</t>
  </si>
  <si>
    <t>AI04357</t>
  </si>
  <si>
    <t>GCP, Deep Learning, Git, Python</t>
  </si>
  <si>
    <t>AI04358</t>
  </si>
  <si>
    <t>AI04359</t>
  </si>
  <si>
    <t>Scala, SQL, Computer Vision</t>
  </si>
  <si>
    <t>AI04360</t>
  </si>
  <si>
    <t>Spark, AWS, GCP</t>
  </si>
  <si>
    <t>AI04361</t>
  </si>
  <si>
    <t>PyTorch, Kubernetes, Spark, Java, Mathematics</t>
  </si>
  <si>
    <t>AI04362</t>
  </si>
  <si>
    <t>Python, SQL, Java, R, AWS</t>
  </si>
  <si>
    <t>AI04363</t>
  </si>
  <si>
    <t>NLP, Computer Vision, Data Visualization, Deep Learning</t>
  </si>
  <si>
    <t>AI04364</t>
  </si>
  <si>
    <t>TensorFreelanceow, Linux, Spark, Python, Azure</t>
  </si>
  <si>
    <t>AI04365</t>
  </si>
  <si>
    <t>Python, Scala, Docker, Mathematics, AWS</t>
  </si>
  <si>
    <t>AI04366</t>
  </si>
  <si>
    <t>R, MLOps, PyTorch, NLP</t>
  </si>
  <si>
    <t>AI04367</t>
  </si>
  <si>
    <t>Hadoop, Linux, Azure, Computer Vision</t>
  </si>
  <si>
    <t>AI04368</t>
  </si>
  <si>
    <t>AI04369</t>
  </si>
  <si>
    <t>Kubernetes, Java, Data Visualization</t>
  </si>
  <si>
    <t>AI04370</t>
  </si>
  <si>
    <t>TensorFreelanceow, Tableau, Python, GCP</t>
  </si>
  <si>
    <t>AI04371</t>
  </si>
  <si>
    <t>Java, AWS, GCP, Computer Vision</t>
  </si>
  <si>
    <t>AI04372</t>
  </si>
  <si>
    <t>Spark, Mathematics, Deep Learning, Computer Vision</t>
  </si>
  <si>
    <t>AI04373</t>
  </si>
  <si>
    <t>Data Visualization, GCP, AWS, Docker</t>
  </si>
  <si>
    <t>AI04374</t>
  </si>
  <si>
    <t>Spark, Linux, Data Visualization, Scala</t>
  </si>
  <si>
    <t>AI04375</t>
  </si>
  <si>
    <t>Tableau, NLP, SQL</t>
  </si>
  <si>
    <t>AI04376</t>
  </si>
  <si>
    <t>Tableau, Azure, PyTorch, AWS</t>
  </si>
  <si>
    <t>AI04377</t>
  </si>
  <si>
    <t>PyTorch, Linux, TensorFreelanceow, Spark</t>
  </si>
  <si>
    <t>AI04378</t>
  </si>
  <si>
    <t>Python, Scala, Azure, AWS</t>
  </si>
  <si>
    <t>AI04379</t>
  </si>
  <si>
    <t>Hadoop, Linux, Mathematics</t>
  </si>
  <si>
    <t>AI04380</t>
  </si>
  <si>
    <t>Java, R, Tableau, AWS</t>
  </si>
  <si>
    <t>AI04381</t>
  </si>
  <si>
    <t>R, SQL, Tableau, Docker, Deep Learning</t>
  </si>
  <si>
    <t>AI04382</t>
  </si>
  <si>
    <t>Hadoop, Azure, Statistics</t>
  </si>
  <si>
    <t>AI04383</t>
  </si>
  <si>
    <t>Hadoop, Scala, PyTorch</t>
  </si>
  <si>
    <t>AI04384</t>
  </si>
  <si>
    <t>Tableau, Python, Spark, Statistics</t>
  </si>
  <si>
    <t>AI04385</t>
  </si>
  <si>
    <t>Python, GCP, TensorFreelanceow, Spark, AWS</t>
  </si>
  <si>
    <t>AI04386</t>
  </si>
  <si>
    <t>PyTorch, TensorFreelanceow, Tableau, Data Visualization, Python</t>
  </si>
  <si>
    <t>AI04387</t>
  </si>
  <si>
    <t>Python, TensorFreelanceow, Azure</t>
  </si>
  <si>
    <t>AI04388</t>
  </si>
  <si>
    <t>Mathematics, PyTorch, SQL, Git, Docker</t>
  </si>
  <si>
    <t>AI04389</t>
  </si>
  <si>
    <t>AWS, NLP, Statistics, Python, Deep Learning</t>
  </si>
  <si>
    <t>AI04390</t>
  </si>
  <si>
    <t>Python, Scala, Hadoop, Computer Vision, TensorFreelanceow</t>
  </si>
  <si>
    <t>AI04391</t>
  </si>
  <si>
    <t>Data Visualization, Azure, Git</t>
  </si>
  <si>
    <t>AI04392</t>
  </si>
  <si>
    <t>Linux, Docker, NLP, Computer Vision, Kubernetes</t>
  </si>
  <si>
    <t>AI04393</t>
  </si>
  <si>
    <t>Scala, Hadoop, TensorFreelanceow, GCP</t>
  </si>
  <si>
    <t>AI04394</t>
  </si>
  <si>
    <t>Tableau, Scala, SQL</t>
  </si>
  <si>
    <t>AI04395</t>
  </si>
  <si>
    <t>Linux, MLOps, Data Visualization</t>
  </si>
  <si>
    <t>AI04396</t>
  </si>
  <si>
    <t>R, SQL, MLOps, Linux</t>
  </si>
  <si>
    <t>AI04397</t>
  </si>
  <si>
    <t>Deep Learning, Python, NLP</t>
  </si>
  <si>
    <t>AI04398</t>
  </si>
  <si>
    <t>Scala, SQL, Statistics</t>
  </si>
  <si>
    <t>AI04399</t>
  </si>
  <si>
    <t>R, SQL, TensorFreelanceow</t>
  </si>
  <si>
    <t>AI04400</t>
  </si>
  <si>
    <t>SQL, R, Data Visualization</t>
  </si>
  <si>
    <t>AI04401</t>
  </si>
  <si>
    <t>Scala, Azure, NLP</t>
  </si>
  <si>
    <t>AI04402</t>
  </si>
  <si>
    <t>Azure, Hadoop, Tableau</t>
  </si>
  <si>
    <t>AI04403</t>
  </si>
  <si>
    <t>Azure, Python, AWS, TensorFreelanceow</t>
  </si>
  <si>
    <t>AI04404</t>
  </si>
  <si>
    <t>Git, Statistics, Azure, SQL, Computer Vision</t>
  </si>
  <si>
    <t>AI04405</t>
  </si>
  <si>
    <t>Kubernetes, Tableau, TensorFreelanceow, MLOps, Python</t>
  </si>
  <si>
    <t>AI04406</t>
  </si>
  <si>
    <t>SQL, MLOps, Git, Docker</t>
  </si>
  <si>
    <t>AI04407</t>
  </si>
  <si>
    <t>Spark, Computer Vision, NLP, R</t>
  </si>
  <si>
    <t>AI04408</t>
  </si>
  <si>
    <t>AWS, Tableau, Linux</t>
  </si>
  <si>
    <t>AI04409</t>
  </si>
  <si>
    <t>TensorFreelanceow, Python, Tableau, Docker</t>
  </si>
  <si>
    <t>AI04410</t>
  </si>
  <si>
    <t>Java, Kubernetes, Tableau, SQL</t>
  </si>
  <si>
    <t>AI04411</t>
  </si>
  <si>
    <t>Mathematics, Computer Vision, NLP, TensorFreelanceow</t>
  </si>
  <si>
    <t>AI04412</t>
  </si>
  <si>
    <t>Git, Kubernetes, Python</t>
  </si>
  <si>
    <t>AI04413</t>
  </si>
  <si>
    <t>TensorFreelanceow, Docker, MLOps, Kubernetes, Data Visualization</t>
  </si>
  <si>
    <t>AI04414</t>
  </si>
  <si>
    <t>NLP, TensorFreelanceow, Mathematics, MLOps</t>
  </si>
  <si>
    <t>AI04415</t>
  </si>
  <si>
    <t>NLP, Docker, Mathematics, Computer Vision, PyTorch</t>
  </si>
  <si>
    <t>AI04416</t>
  </si>
  <si>
    <t>Docker, Python, Mathematics</t>
  </si>
  <si>
    <t>AI04417</t>
  </si>
  <si>
    <t>Kubernetes, Git, GCP, Linux</t>
  </si>
  <si>
    <t>AI04418</t>
  </si>
  <si>
    <t>Linux, Computer Vision, Deep Learning, Kubernetes</t>
  </si>
  <si>
    <t>AI04419</t>
  </si>
  <si>
    <t>Azure, NLP, SQL</t>
  </si>
  <si>
    <t>AI04420</t>
  </si>
  <si>
    <t>Scala, Spark, Docker, Kubernetes</t>
  </si>
  <si>
    <t>AI04421</t>
  </si>
  <si>
    <t>TensorFreelanceow, Kubernetes, Tableau</t>
  </si>
  <si>
    <t>AI04422</t>
  </si>
  <si>
    <t>Kubernetes, PyTorch, Computer Vision</t>
  </si>
  <si>
    <t>AI04423</t>
  </si>
  <si>
    <t>SQL, NLP, PyTorch, Computer Vision, Hadoop</t>
  </si>
  <si>
    <t>AI04424</t>
  </si>
  <si>
    <t>Azure, Java, Python, Linux, Statistics</t>
  </si>
  <si>
    <t>AI04425</t>
  </si>
  <si>
    <t>Spark, Kubernetes, Git, Java, GCP</t>
  </si>
  <si>
    <t>AI04426</t>
  </si>
  <si>
    <t>GCP, Computer Vision, SQL, Azure</t>
  </si>
  <si>
    <t>AI04427</t>
  </si>
  <si>
    <t>Git, Java, Kubernetes, R, Mathematics</t>
  </si>
  <si>
    <t>AI04428</t>
  </si>
  <si>
    <t>Spark, R, Tableau, Python, Linux</t>
  </si>
  <si>
    <t>AI04429</t>
  </si>
  <si>
    <t>Python, Hadoop, Statistics</t>
  </si>
  <si>
    <t>AI04430</t>
  </si>
  <si>
    <t>AWS, SQL, Deep Learning, Kubernetes</t>
  </si>
  <si>
    <t>AI04431</t>
  </si>
  <si>
    <t>Linux, MLOps, NLP, PyTorch</t>
  </si>
  <si>
    <t>AI04432</t>
  </si>
  <si>
    <t>TensorFreelanceow, Python, Java, Scala, Azure</t>
  </si>
  <si>
    <t>AI04433</t>
  </si>
  <si>
    <t>PyTorch, TensorFreelanceow, Git</t>
  </si>
  <si>
    <t>AI04434</t>
  </si>
  <si>
    <t>SQL, Java, MLOps</t>
  </si>
  <si>
    <t>AI04435</t>
  </si>
  <si>
    <t>Java, Linux, Spark</t>
  </si>
  <si>
    <t>AI04436</t>
  </si>
  <si>
    <t>NLP, Linux, Java</t>
  </si>
  <si>
    <t>AI04437</t>
  </si>
  <si>
    <t>Computer Vision, Hadoop, Python, SQL</t>
  </si>
  <si>
    <t>AI04438</t>
  </si>
  <si>
    <t>Mathematics, PyTorch, MLOps</t>
  </si>
  <si>
    <t>AI04439</t>
  </si>
  <si>
    <t>Python, Linux, R, TensorFreelanceow</t>
  </si>
  <si>
    <t>AI04440</t>
  </si>
  <si>
    <t>Java, SQL, Mathematics, Deep Learning</t>
  </si>
  <si>
    <t>AI04441</t>
  </si>
  <si>
    <t>Azure, Mathematics, MLOps, Scala, Git</t>
  </si>
  <si>
    <t>AI04442</t>
  </si>
  <si>
    <t>Azure, Python, Data Visualization, Mathematics, Computer Vision</t>
  </si>
  <si>
    <t>AI04443</t>
  </si>
  <si>
    <t>GCP, Spark, Azure, PyTorch</t>
  </si>
  <si>
    <t>AI04444</t>
  </si>
  <si>
    <t>Statistics, Kubernetes, R, Java</t>
  </si>
  <si>
    <t>AI04445</t>
  </si>
  <si>
    <t>Python, Kubernetes, Docker</t>
  </si>
  <si>
    <t>AI04446</t>
  </si>
  <si>
    <t>PyTorch, Python, NLP, Hadoop</t>
  </si>
  <si>
    <t>AI04447</t>
  </si>
  <si>
    <t>Azure, AWS, Linux, Scala, R</t>
  </si>
  <si>
    <t>AI04448</t>
  </si>
  <si>
    <t>GCP, R, Statistics</t>
  </si>
  <si>
    <t>AI04449</t>
  </si>
  <si>
    <t>Docker, Hadoop, GCP, Java, Scala</t>
  </si>
  <si>
    <t>AI04450</t>
  </si>
  <si>
    <t>SQL, Scala, Linux, Azure</t>
  </si>
  <si>
    <t>AI04451</t>
  </si>
  <si>
    <t>Hadoop, Git, Tableau, NLP, Azure</t>
  </si>
  <si>
    <t>AI04452</t>
  </si>
  <si>
    <t>Python, TensorFreelanceow, Azure, Linux</t>
  </si>
  <si>
    <t>AI04453</t>
  </si>
  <si>
    <t>Mathematics, Scala, Deep Learning</t>
  </si>
  <si>
    <t>AI04454</t>
  </si>
  <si>
    <t>R, Tableau, Python, Azure, TensorFreelanceow</t>
  </si>
  <si>
    <t>AI04455</t>
  </si>
  <si>
    <t>Computer Vision, Spark, Docker, Hadoop, Python</t>
  </si>
  <si>
    <t>AI04456</t>
  </si>
  <si>
    <t>Hadoop, Python, PyTorch, Git</t>
  </si>
  <si>
    <t>AI04457</t>
  </si>
  <si>
    <t>Scala, GCP, AWS</t>
  </si>
  <si>
    <t>AI04458</t>
  </si>
  <si>
    <t>AI04459</t>
  </si>
  <si>
    <t>Git, Spark, Computer Vision, Tableau, Java</t>
  </si>
  <si>
    <t>AI04460</t>
  </si>
  <si>
    <t>Mathematics, TensorFreelanceow, PyTorch</t>
  </si>
  <si>
    <t>AI04461</t>
  </si>
  <si>
    <t>Linux, Git, Kubernetes, NLP, Python</t>
  </si>
  <si>
    <t>AI04462</t>
  </si>
  <si>
    <t>AI04463</t>
  </si>
  <si>
    <t>Java, SQL, Kubernetes, PyTorch</t>
  </si>
  <si>
    <t>AI04464</t>
  </si>
  <si>
    <t>R, Docker, TensorFreelanceow, Git</t>
  </si>
  <si>
    <t>AI04465</t>
  </si>
  <si>
    <t>Data Visualization, Git, Linux</t>
  </si>
  <si>
    <t>AI04466</t>
  </si>
  <si>
    <t>AI04467</t>
  </si>
  <si>
    <t>Deep Learning, Scala, Data Visualization</t>
  </si>
  <si>
    <t>AI04468</t>
  </si>
  <si>
    <t>Linux, AWS, NLP, Git</t>
  </si>
  <si>
    <t>AI04469</t>
  </si>
  <si>
    <t>GCP, Statistics, SQL, TensorFreelanceow</t>
  </si>
  <si>
    <t>AI04470</t>
  </si>
  <si>
    <t>Kubernetes, SQL, TensorFreelanceow, PyTorch</t>
  </si>
  <si>
    <t>AI04471</t>
  </si>
  <si>
    <t>MLOps, Python, TensorFreelanceow, Docker</t>
  </si>
  <si>
    <t>AI04472</t>
  </si>
  <si>
    <t>Spark, PyTorch, Data Visualization, Computer Vision</t>
  </si>
  <si>
    <t>AI04473</t>
  </si>
  <si>
    <t>Computer Vision, R, Azure, Deep Learning, MLOps</t>
  </si>
  <si>
    <t>AI04474</t>
  </si>
  <si>
    <t>Git, GCP, Linux, Computer Vision</t>
  </si>
  <si>
    <t>AI04475</t>
  </si>
  <si>
    <t>AI04476</t>
  </si>
  <si>
    <t>Scala, Azure, Docker, AWS, Mathematics</t>
  </si>
  <si>
    <t>AI04477</t>
  </si>
  <si>
    <t>R, Java, Tableau, Docker</t>
  </si>
  <si>
    <t>AI04478</t>
  </si>
  <si>
    <t>Spark, TensorFreelanceow, MLOps, Python</t>
  </si>
  <si>
    <t>AI04479</t>
  </si>
  <si>
    <t>Scala, Git, MLOps, Statistics</t>
  </si>
  <si>
    <t>AI04480</t>
  </si>
  <si>
    <t>Java, Computer Vision, MLOps</t>
  </si>
  <si>
    <t>AI04481</t>
  </si>
  <si>
    <t>Scala, Mathematics, Java</t>
  </si>
  <si>
    <t>AI04482</t>
  </si>
  <si>
    <t>Kubernetes, Python, NLP, TensorFreelanceow, Java</t>
  </si>
  <si>
    <t>AI04483</t>
  </si>
  <si>
    <t>Data Visualization, MLOps, TensorFreelanceow</t>
  </si>
  <si>
    <t>AI04484</t>
  </si>
  <si>
    <t>R, Tableau, Statistics, Hadoop, SQL</t>
  </si>
  <si>
    <t>AI04485</t>
  </si>
  <si>
    <t>Docker, MLOps, Hadoop, R, Azure</t>
  </si>
  <si>
    <t>AI04486</t>
  </si>
  <si>
    <t>Azure, NLP, Spark, Tableau</t>
  </si>
  <si>
    <t>AI04487</t>
  </si>
  <si>
    <t>Azure, Docker, Deep Learning, Data Visualization, Python</t>
  </si>
  <si>
    <t>AI04488</t>
  </si>
  <si>
    <t>PyTorch, Git, Hadoop</t>
  </si>
  <si>
    <t>AI04489</t>
  </si>
  <si>
    <t>Python, Linux, Spark, NLP</t>
  </si>
  <si>
    <t>AI04490</t>
  </si>
  <si>
    <t>R, Python, TensorFreelanceow, PyTorch</t>
  </si>
  <si>
    <t>AI04491</t>
  </si>
  <si>
    <t>Hadoop, PyTorch, Git, R</t>
  </si>
  <si>
    <t>AI04492</t>
  </si>
  <si>
    <t>Scala, Azure, Deep Learning, Data Visualization</t>
  </si>
  <si>
    <t>AI04493</t>
  </si>
  <si>
    <t>NLP, Scala, Data Visualization, Kubernetes</t>
  </si>
  <si>
    <t>AI04494</t>
  </si>
  <si>
    <t>Kubernetes, PyTorch, GCP, Scala</t>
  </si>
  <si>
    <t>AI04495</t>
  </si>
  <si>
    <t>Java, PyTorch, Data Visualization, Deep Learning, GCP</t>
  </si>
  <si>
    <t>AI04496</t>
  </si>
  <si>
    <t>Python, Git, Tableau, PyTorch</t>
  </si>
  <si>
    <t>AI04497</t>
  </si>
  <si>
    <t>PyTorch, SQL, Docker, Deep Learning</t>
  </si>
  <si>
    <t>AI04498</t>
  </si>
  <si>
    <t>Computer Vision, R, Java, Azure</t>
  </si>
  <si>
    <t>AI04499</t>
  </si>
  <si>
    <t>R, Linux, MLOps, Mathematics, Git</t>
  </si>
  <si>
    <t>AI04500</t>
  </si>
  <si>
    <t>AWS, Statistics, Data Visualization</t>
  </si>
  <si>
    <t>AI04501</t>
  </si>
  <si>
    <t>PyTorch, GCP, TensorFreelanceow, NLP, Python</t>
  </si>
  <si>
    <t>AI04502</t>
  </si>
  <si>
    <t>GCP, PyTorch, Spark</t>
  </si>
  <si>
    <t>AI04503</t>
  </si>
  <si>
    <t>Python, Spark, Azure, Linux</t>
  </si>
  <si>
    <t>AI04504</t>
  </si>
  <si>
    <t>TensorFreelanceow, Computer Vision, Hadoop, Python, MLOps</t>
  </si>
  <si>
    <t>AI04505</t>
  </si>
  <si>
    <t>Git, Docker, Hadoop</t>
  </si>
  <si>
    <t>AI04506</t>
  </si>
  <si>
    <t>AI04507</t>
  </si>
  <si>
    <t>Spark, SQL, Java, MLOps, Linux</t>
  </si>
  <si>
    <t>AI04508</t>
  </si>
  <si>
    <t>Spark, NLP, Git, Computer Vision</t>
  </si>
  <si>
    <t>AI04509</t>
  </si>
  <si>
    <t>MLOps, Python, Data Visualization, Mathematics, Linux</t>
  </si>
  <si>
    <t>AI04510</t>
  </si>
  <si>
    <t>Data Visualization, Linux, Python, MLOps, SQL</t>
  </si>
  <si>
    <t>AI04511</t>
  </si>
  <si>
    <t>Deep Learning, Git, Mathematics</t>
  </si>
  <si>
    <t>AI04512</t>
  </si>
  <si>
    <t>Spark, PyTorch, NLP, TensorFreelanceow</t>
  </si>
  <si>
    <t>AI04513</t>
  </si>
  <si>
    <t>AI04514</t>
  </si>
  <si>
    <t>PyTorch, SQL, Spark, TensorFreelanceow, Data Visualization</t>
  </si>
  <si>
    <t>AI04515</t>
  </si>
  <si>
    <t>Python, AWS, GCP, R</t>
  </si>
  <si>
    <t>AI04516</t>
  </si>
  <si>
    <t>AWS, MLOps, PyTorch, TensorFreelanceow</t>
  </si>
  <si>
    <t>AI04517</t>
  </si>
  <si>
    <t>Java, MLOps, TensorFreelanceow, Statistics</t>
  </si>
  <si>
    <t>AI04518</t>
  </si>
  <si>
    <t>Linux, Deep Learning, NLP</t>
  </si>
  <si>
    <t>AI04519</t>
  </si>
  <si>
    <t>Tableau, SQL, Docker</t>
  </si>
  <si>
    <t>AI04520</t>
  </si>
  <si>
    <t>Scala, R, SQL, Data Visualization, Git</t>
  </si>
  <si>
    <t>AI04521</t>
  </si>
  <si>
    <t>Linux, Computer Vision, Kubernetes</t>
  </si>
  <si>
    <t>AI04522</t>
  </si>
  <si>
    <t>PyTorch, TensorFreelanceow, Docker</t>
  </si>
  <si>
    <t>AI04523</t>
  </si>
  <si>
    <t>Hadoop, TensorFreelanceow, Linux, MLOps, GCP</t>
  </si>
  <si>
    <t>AI04524</t>
  </si>
  <si>
    <t>Git, PyTorch, GCP, AWS, Mathematics</t>
  </si>
  <si>
    <t>AI04525</t>
  </si>
  <si>
    <t>TensorFreelanceow, Java, Deep Learning, Tableau</t>
  </si>
  <si>
    <t>AI04526</t>
  </si>
  <si>
    <t>SQL, Spark, Tableau, Scala</t>
  </si>
  <si>
    <t>AI04527</t>
  </si>
  <si>
    <t>SQL, GCP, PyTorch, Java</t>
  </si>
  <si>
    <t>AI04528</t>
  </si>
  <si>
    <t>Computer Vision, Java, MLOps, Kubernetes, Docker</t>
  </si>
  <si>
    <t>AI04529</t>
  </si>
  <si>
    <t>MLOps, Linux, Data Visualization, Computer Vision</t>
  </si>
  <si>
    <t>AI04530</t>
  </si>
  <si>
    <t>TensorFreelanceow, Python, Linux, Hadoop, Statistics</t>
  </si>
  <si>
    <t>AI04531</t>
  </si>
  <si>
    <t>PyTorch, Data Visualization, SQL, Kubernetes</t>
  </si>
  <si>
    <t>AI04532</t>
  </si>
  <si>
    <t>Docker, SQL, Scala, MLOps, Kubernetes</t>
  </si>
  <si>
    <t>AI04533</t>
  </si>
  <si>
    <t>Hadoop, Python, AWS, Linux</t>
  </si>
  <si>
    <t>AI04534</t>
  </si>
  <si>
    <t>Docker, Git, SQL, Spark, Linux</t>
  </si>
  <si>
    <t>AI04535</t>
  </si>
  <si>
    <t>Azure, Kubernetes, Linux, SQL</t>
  </si>
  <si>
    <t>AI04536</t>
  </si>
  <si>
    <t>Kubernetes, Mathematics, Hadoop, MLOps</t>
  </si>
  <si>
    <t>AI04537</t>
  </si>
  <si>
    <t>Tableau, Kubernetes, Java, MLOps</t>
  </si>
  <si>
    <t>AI04538</t>
  </si>
  <si>
    <t>SQL, Mathematics, Kubernetes, Python</t>
  </si>
  <si>
    <t>AI04539</t>
  </si>
  <si>
    <t>Scala, GCP, SQL, MLOps</t>
  </si>
  <si>
    <t>AI04540</t>
  </si>
  <si>
    <t>Tableau, Azure, Java, Data Visualization</t>
  </si>
  <si>
    <t>AI04541</t>
  </si>
  <si>
    <t>Data Visualization, GCP, SQL, NLP, Linux</t>
  </si>
  <si>
    <t>AI04542</t>
  </si>
  <si>
    <t>Spark, Data Visualization, Linux, Deep Learning</t>
  </si>
  <si>
    <t>AI04543</t>
  </si>
  <si>
    <t>Scala, Java, Spark, Mathematics</t>
  </si>
  <si>
    <t>AI04544</t>
  </si>
  <si>
    <t>Git, TensorFreelanceow, Scala, GCP, Python</t>
  </si>
  <si>
    <t>AI04545</t>
  </si>
  <si>
    <t>Python, Java, TensorFreelanceow, Computer Vision, AWS</t>
  </si>
  <si>
    <t>AI04546</t>
  </si>
  <si>
    <t>Python, Scala, Statistics, NLP, Git</t>
  </si>
  <si>
    <t>AI04547</t>
  </si>
  <si>
    <t>MLOps, PyTorch, Python, Spark</t>
  </si>
  <si>
    <t>AI04548</t>
  </si>
  <si>
    <t>AI04549</t>
  </si>
  <si>
    <t>Java, Docker, Azure, Computer Vision, AWS</t>
  </si>
  <si>
    <t>AI04550</t>
  </si>
  <si>
    <t>Mathematics, Hadoop, Data Visualization, R</t>
  </si>
  <si>
    <t>AI04551</t>
  </si>
  <si>
    <t>Docker, AWS, Computer Vision, Java</t>
  </si>
  <si>
    <t>AI04552</t>
  </si>
  <si>
    <t>Data Visualization, Python, GCP</t>
  </si>
  <si>
    <t>AI04553</t>
  </si>
  <si>
    <t>NLP, Hadoop, GCP</t>
  </si>
  <si>
    <t>AI04554</t>
  </si>
  <si>
    <t>Java, TensorFreelanceow, R, GCP</t>
  </si>
  <si>
    <t>AI04555</t>
  </si>
  <si>
    <t>Java, Computer Vision, MLOps, Tableau</t>
  </si>
  <si>
    <t>AI04556</t>
  </si>
  <si>
    <t>MLOps, Python, Java, AWS, TensorFreelanceow</t>
  </si>
  <si>
    <t>AI04557</t>
  </si>
  <si>
    <t>Linux, Computer Vision, Statistics, Deep Learning</t>
  </si>
  <si>
    <t>AI04558</t>
  </si>
  <si>
    <t>NLP, SQL, Spark, TensorFreelanceow, MLOps</t>
  </si>
  <si>
    <t>AI04559</t>
  </si>
  <si>
    <t>Scala, Java, Python, Kubernetes</t>
  </si>
  <si>
    <t>AI04560</t>
  </si>
  <si>
    <t>SQL, MLOps, Spark, Computer Vision</t>
  </si>
  <si>
    <t>AI04561</t>
  </si>
  <si>
    <t>Scala, Java, Deep Learning, NLP</t>
  </si>
  <si>
    <t>AI04562</t>
  </si>
  <si>
    <t>SQL, MLOps, Python, NLP</t>
  </si>
  <si>
    <t>AI04563</t>
  </si>
  <si>
    <t>AWS, TensorFreelanceow, Python, Tableau, Statistics</t>
  </si>
  <si>
    <t>AI04564</t>
  </si>
  <si>
    <t>R, Mathematics, Computer Vision</t>
  </si>
  <si>
    <t>AI04565</t>
  </si>
  <si>
    <t>Docker, Kubernetes, GCP</t>
  </si>
  <si>
    <t>AI04566</t>
  </si>
  <si>
    <t>MLOps, NLP, SQL</t>
  </si>
  <si>
    <t>AI04567</t>
  </si>
  <si>
    <t>Computer Vision, SQL, NLP</t>
  </si>
  <si>
    <t>AI04568</t>
  </si>
  <si>
    <t>Hadoop, Scala, GCP, PyTorch</t>
  </si>
  <si>
    <t>AI04569</t>
  </si>
  <si>
    <t>Java, Kubernetes, AWS</t>
  </si>
  <si>
    <t>AI04570</t>
  </si>
  <si>
    <t>Python, TensorFreelanceow, Azure, Deep Learning, Tableau</t>
  </si>
  <si>
    <t>AI04571</t>
  </si>
  <si>
    <t>Statistics, SQL, Hadoop, Scala, Data Visualization</t>
  </si>
  <si>
    <t>AI04572</t>
  </si>
  <si>
    <t>Java, AWS, Computer Vision</t>
  </si>
  <si>
    <t>AI04573</t>
  </si>
  <si>
    <t>Java, GCP, Kubernetes, AWS, NLP</t>
  </si>
  <si>
    <t>AI04574</t>
  </si>
  <si>
    <t>Tableau, AWS, MLOps</t>
  </si>
  <si>
    <t>AI04575</t>
  </si>
  <si>
    <t>Scala, Computer Vision, Statistics</t>
  </si>
  <si>
    <t>AI04576</t>
  </si>
  <si>
    <t>PyTorch, TensorFreelanceow, R</t>
  </si>
  <si>
    <t>AI04577</t>
  </si>
  <si>
    <t>MLOps, Git, Java, TensorFreelanceow</t>
  </si>
  <si>
    <t>AI04578</t>
  </si>
  <si>
    <t>NLP, Linux, Kubernetes, SQL, MLOps</t>
  </si>
  <si>
    <t>AI04579</t>
  </si>
  <si>
    <t>AI04580</t>
  </si>
  <si>
    <t>Linux, R, Python</t>
  </si>
  <si>
    <t>AI04581</t>
  </si>
  <si>
    <t>Git, Linux, Deep Learning, MLOps, AWS</t>
  </si>
  <si>
    <t>AI04582</t>
  </si>
  <si>
    <t>Java, Linux, Python, Hadoop, MLOps</t>
  </si>
  <si>
    <t>AI04583</t>
  </si>
  <si>
    <t>Python, Azure, Data Visualization, Deep Learning</t>
  </si>
  <si>
    <t>AI04584</t>
  </si>
  <si>
    <t>Computer Vision, AWS, Kubernetes, MLOps, Deep Learning</t>
  </si>
  <si>
    <t>AI04585</t>
  </si>
  <si>
    <t>Kubernetes, Linux, Computer Vision, TensorFreelanceow, NLP</t>
  </si>
  <si>
    <t>AI04586</t>
  </si>
  <si>
    <t>R, Azure, SQL</t>
  </si>
  <si>
    <t>AI04587</t>
  </si>
  <si>
    <t>Tableau, SQL, Kubernetes, Hadoop</t>
  </si>
  <si>
    <t>AI04588</t>
  </si>
  <si>
    <t>Linux, Docker, Kubernetes</t>
  </si>
  <si>
    <t>AI04589</t>
  </si>
  <si>
    <t>Git, R, Spark, Deep Learning, Data Visualization</t>
  </si>
  <si>
    <t>AI04590</t>
  </si>
  <si>
    <t>Hadoop, Git, SQL</t>
  </si>
  <si>
    <t>AI04591</t>
  </si>
  <si>
    <t>TensorFreelanceow, MLOps, Data Visualization, Java</t>
  </si>
  <si>
    <t>AI04592</t>
  </si>
  <si>
    <t>Scala, Tableau, SQL</t>
  </si>
  <si>
    <t>AI04593</t>
  </si>
  <si>
    <t>Python, PyTorch, Tableau</t>
  </si>
  <si>
    <t>AI04594</t>
  </si>
  <si>
    <t>Git, AWS, R, Mathematics, Kubernetes</t>
  </si>
  <si>
    <t>AI04595</t>
  </si>
  <si>
    <t>AI04596</t>
  </si>
  <si>
    <t>TensorFreelanceow, SQL, R, Tableau</t>
  </si>
  <si>
    <t>AI04597</t>
  </si>
  <si>
    <t>Java, Azure, R</t>
  </si>
  <si>
    <t>AI04598</t>
  </si>
  <si>
    <t>Data Visualization, Spark, R, Mathematics, Linux</t>
  </si>
  <si>
    <t>AI04599</t>
  </si>
  <si>
    <t>AI04600</t>
  </si>
  <si>
    <t>AI04601</t>
  </si>
  <si>
    <t>TensorFreelanceow, Python, PyTorch, Linux, NLP</t>
  </si>
  <si>
    <t>AI04602</t>
  </si>
  <si>
    <t>MLOps, SQL, Computer Vision</t>
  </si>
  <si>
    <t>AI04603</t>
  </si>
  <si>
    <t>Python, AWS, MLOps, GCP, SQL</t>
  </si>
  <si>
    <t>AI04604</t>
  </si>
  <si>
    <t>GCP, Azure, Spark</t>
  </si>
  <si>
    <t>AI04605</t>
  </si>
  <si>
    <t>Mathematics, Deep Learning, MLOps, PyTorch, AWS</t>
  </si>
  <si>
    <t>AI04606</t>
  </si>
  <si>
    <t>Scala, GCP, Spark, SQL, Mathematics</t>
  </si>
  <si>
    <t>AI04607</t>
  </si>
  <si>
    <t>Docker, AWS, GCP, Computer Vision, Azure</t>
  </si>
  <si>
    <t>AI04608</t>
  </si>
  <si>
    <t>Python, TensorFreelanceow, AWS, Computer Vision, SQL</t>
  </si>
  <si>
    <t>AI04609</t>
  </si>
  <si>
    <t>Python, Kubernetes, NLP, Tableau</t>
  </si>
  <si>
    <t>AI04610</t>
  </si>
  <si>
    <t>Scala, PyTorch, AWS</t>
  </si>
  <si>
    <t>AI04611</t>
  </si>
  <si>
    <t>AWS, Kubernetes, TensorFreelanceow, Statistics, SQL</t>
  </si>
  <si>
    <t>AI04612</t>
  </si>
  <si>
    <t>Hadoop, Java, Computer Vision, Spark</t>
  </si>
  <si>
    <t>AI04613</t>
  </si>
  <si>
    <t>R, Mathematics, Scala, PyTorch</t>
  </si>
  <si>
    <t>AI04614</t>
  </si>
  <si>
    <t>NLP, Docker, GCP</t>
  </si>
  <si>
    <t>AI04615</t>
  </si>
  <si>
    <t>Spark, Docker, Scala, Computer Vision, Tableau</t>
  </si>
  <si>
    <t>AI04616</t>
  </si>
  <si>
    <t>SQL, Spark, NLP, Data Visualization, Computer Vision</t>
  </si>
  <si>
    <t>AI04617</t>
  </si>
  <si>
    <t>Spark, Kubernetes, MLOps, NLP, PyTorch</t>
  </si>
  <si>
    <t>AI04618</t>
  </si>
  <si>
    <t>Kubernetes, SQL, NLP</t>
  </si>
  <si>
    <t>AI04619</t>
  </si>
  <si>
    <t>TensorFreelanceow, Git, Python, R</t>
  </si>
  <si>
    <t>AI04620</t>
  </si>
  <si>
    <t>R, Java, NLP</t>
  </si>
  <si>
    <t>AI04621</t>
  </si>
  <si>
    <t>TensorFreelanceow, NLP, Linux</t>
  </si>
  <si>
    <t>AI04622</t>
  </si>
  <si>
    <t>Docker, GCP, Tableau, Computer Vision, Statistics</t>
  </si>
  <si>
    <t>AI04623</t>
  </si>
  <si>
    <t>Java, Data Visualization, AWS</t>
  </si>
  <si>
    <t>AI04624</t>
  </si>
  <si>
    <t>Spark, TensorFreelanceow, Mathematics</t>
  </si>
  <si>
    <t>AI04625</t>
  </si>
  <si>
    <t>Scala, Deep Learning, Tableau, R, Python</t>
  </si>
  <si>
    <t>AI04626</t>
  </si>
  <si>
    <t>Computer Vision, Kubernetes, SQL</t>
  </si>
  <si>
    <t>AI04627</t>
  </si>
  <si>
    <t>Git, Kubernetes, Hadoop</t>
  </si>
  <si>
    <t>AI04628</t>
  </si>
  <si>
    <t>Spark, Statistics, Linux, Java, Deep Learning</t>
  </si>
  <si>
    <t>AI04629</t>
  </si>
  <si>
    <t>R, Azure, MLOps, Tableau, AWS</t>
  </si>
  <si>
    <t>AI04630</t>
  </si>
  <si>
    <t>Python, Spark, Deep Learning, Statistics</t>
  </si>
  <si>
    <t>AI04631</t>
  </si>
  <si>
    <t>Kubernetes, R, Data Visualization</t>
  </si>
  <si>
    <t>AI04632</t>
  </si>
  <si>
    <t>Java, PyTorch, Tableau</t>
  </si>
  <si>
    <t>AI04633</t>
  </si>
  <si>
    <t>R, MLOps, SQL, NLP</t>
  </si>
  <si>
    <t>AI04634</t>
  </si>
  <si>
    <t>TensorFreelanceow, Git, Spark, Data Visualization</t>
  </si>
  <si>
    <t>AI04635</t>
  </si>
  <si>
    <t>Scala, Kubernetes, Azure, Python</t>
  </si>
  <si>
    <t>AI04636</t>
  </si>
  <si>
    <t>Linux, Java, MLOps, Azure</t>
  </si>
  <si>
    <t>AI04637</t>
  </si>
  <si>
    <t>SQL, Git, PyTorch, TensorFreelanceow, Tableau</t>
  </si>
  <si>
    <t>AI04638</t>
  </si>
  <si>
    <t>Spark, Linux, PyTorch, Mathematics, Python</t>
  </si>
  <si>
    <t>AI04639</t>
  </si>
  <si>
    <t>TensorFreelanceow, GCP, Mathematics, Java, Linux</t>
  </si>
  <si>
    <t>AI04640</t>
  </si>
  <si>
    <t>Hadoop, Git, Spark, PyTorch, Linux</t>
  </si>
  <si>
    <t>AI04641</t>
  </si>
  <si>
    <t>PyTorch, Java, Scala, Computer Vision, R</t>
  </si>
  <si>
    <t>AI04642</t>
  </si>
  <si>
    <t>Kubernetes, PyTorch, Mathematics, Linux, Git</t>
  </si>
  <si>
    <t>AI04643</t>
  </si>
  <si>
    <t>Linux, MLOps, SQL, Scala</t>
  </si>
  <si>
    <t>AI04644</t>
  </si>
  <si>
    <t>PyTorch, TensorFreelanceow, Python, R, Data Visualization</t>
  </si>
  <si>
    <t>AI04645</t>
  </si>
  <si>
    <t>Kubernetes, SQL, Tableau, MLOps, Deep Learning</t>
  </si>
  <si>
    <t>AI04646</t>
  </si>
  <si>
    <t>Hadoop, Data Visualization, GCP</t>
  </si>
  <si>
    <t>AI04647</t>
  </si>
  <si>
    <t>R, Azure, Kubernetes, Hadoop</t>
  </si>
  <si>
    <t>AI04648</t>
  </si>
  <si>
    <t>Data Visualization, NLP, Scala, Python</t>
  </si>
  <si>
    <t>AI04649</t>
  </si>
  <si>
    <t>NLP, PyTorch, GCP, Azure, AWS</t>
  </si>
  <si>
    <t>AI04650</t>
  </si>
  <si>
    <t>Git, SQL, AWS</t>
  </si>
  <si>
    <t>AI04651</t>
  </si>
  <si>
    <t>AWS, Linux, PyTorch, Spark</t>
  </si>
  <si>
    <t>AI04652</t>
  </si>
  <si>
    <t>Deep Learning, Data Visualization, Python, Linux, Java</t>
  </si>
  <si>
    <t>AI04653</t>
  </si>
  <si>
    <t>Computer Vision, Java, Git, Hadoop</t>
  </si>
  <si>
    <t>AI04654</t>
  </si>
  <si>
    <t>R, Java, Data Visualization, Git, TensorFreelanceow</t>
  </si>
  <si>
    <t>AI04655</t>
  </si>
  <si>
    <t>Tableau, GCP, Python, Azure</t>
  </si>
  <si>
    <t>AI04656</t>
  </si>
  <si>
    <t>Python, R, Computer Vision, NLP, Java</t>
  </si>
  <si>
    <t>AI04657</t>
  </si>
  <si>
    <t>Git, Scala, Deep Learning, Linux, R</t>
  </si>
  <si>
    <t>AI04658</t>
  </si>
  <si>
    <t>SQL, AWS, MLOps, Linux, Python</t>
  </si>
  <si>
    <t>AI04659</t>
  </si>
  <si>
    <t>SQL, GCP, TensorFreelanceow, Mathematics, Python</t>
  </si>
  <si>
    <t>AI04660</t>
  </si>
  <si>
    <t>Kubernetes, Linux, Tableau</t>
  </si>
  <si>
    <t>AI04661</t>
  </si>
  <si>
    <t>TensorFreelanceow, Python, Azure, GCP</t>
  </si>
  <si>
    <t>AI04662</t>
  </si>
  <si>
    <t>Scala, TensorFreelanceow, Deep Learning</t>
  </si>
  <si>
    <t>AI04663</t>
  </si>
  <si>
    <t>Computer Vision, Git, Azure, Kubernetes, Statistics</t>
  </si>
  <si>
    <t>AI04664</t>
  </si>
  <si>
    <t>Scala, Kubernetes, PyTorch, TensorFreelanceow</t>
  </si>
  <si>
    <t>AI04665</t>
  </si>
  <si>
    <t>Linux, Python, GCP</t>
  </si>
  <si>
    <t>AI04666</t>
  </si>
  <si>
    <t>Python, Kubernetes, TensorFreelanceow, GCP, Scala</t>
  </si>
  <si>
    <t>AI04667</t>
  </si>
  <si>
    <t>Python, TensorFreelanceow, Docker, Linux</t>
  </si>
  <si>
    <t>AI04668</t>
  </si>
  <si>
    <t>PyTorch, Mathematics, Linux, Git, Deep Learning</t>
  </si>
  <si>
    <t>AI04669</t>
  </si>
  <si>
    <t>TensorFreelanceow, PyTorch, Docker, NLP, Computer Vision</t>
  </si>
  <si>
    <t>AI04670</t>
  </si>
  <si>
    <t>Kubernetes, Scala, Java, Git, MLOps</t>
  </si>
  <si>
    <t>AI04671</t>
  </si>
  <si>
    <t>Scala, Git, Computer Vision</t>
  </si>
  <si>
    <t>AI04672</t>
  </si>
  <si>
    <t>PyTorch, Kubernetes, Azure</t>
  </si>
  <si>
    <t>AI04673</t>
  </si>
  <si>
    <t>Java, Tableau, Mathematics, Scala</t>
  </si>
  <si>
    <t>AI04674</t>
  </si>
  <si>
    <t>SQL, NLP, MLOps</t>
  </si>
  <si>
    <t>AI04675</t>
  </si>
  <si>
    <t>TensorFreelanceow, Python, AWS</t>
  </si>
  <si>
    <t>AI04676</t>
  </si>
  <si>
    <t>R, Hadoop, Python</t>
  </si>
  <si>
    <t>AI04677</t>
  </si>
  <si>
    <t>TensorFreelanceow, SQL, Azure, AWS</t>
  </si>
  <si>
    <t>AI04678</t>
  </si>
  <si>
    <t>Deep Learning, Kubernetes, R</t>
  </si>
  <si>
    <t>AI04679</t>
  </si>
  <si>
    <t>Python, TensorFreelanceow, Deep Learning, NLP</t>
  </si>
  <si>
    <t>AI04680</t>
  </si>
  <si>
    <t>GCP, Java, Python</t>
  </si>
  <si>
    <t>AI04681</t>
  </si>
  <si>
    <t>PyTorch, Data Visualization, Scala, GCP, Mathematics</t>
  </si>
  <si>
    <t>AI04682</t>
  </si>
  <si>
    <t>Mathematics, Git, Statistics</t>
  </si>
  <si>
    <t>AI04683</t>
  </si>
  <si>
    <t>SQL, Mathematics, Tableau, Azure, MLOps</t>
  </si>
  <si>
    <t>AI04684</t>
  </si>
  <si>
    <t>Data Visualization, Python, TensorFreelanceow, Computer Vision</t>
  </si>
  <si>
    <t>AI04685</t>
  </si>
  <si>
    <t>Java, R, Linux, Git, MLOps</t>
  </si>
  <si>
    <t>AI04686</t>
  </si>
  <si>
    <t>Linux, Kubernetes, Computer Vision, Deep Learning, Data Visualization</t>
  </si>
  <si>
    <t>AI04687</t>
  </si>
  <si>
    <t>Statistics, AWS, SQL, MLOps</t>
  </si>
  <si>
    <t>AI04688</t>
  </si>
  <si>
    <t>NLP, AWS, Scala</t>
  </si>
  <si>
    <t>AI04689</t>
  </si>
  <si>
    <t>TensorFreelanceow, SQL, Linux, Python</t>
  </si>
  <si>
    <t>AI04690</t>
  </si>
  <si>
    <t>Data Visualization, SQL, Git</t>
  </si>
  <si>
    <t>AI04691</t>
  </si>
  <si>
    <t>GCP, Git, Tableau</t>
  </si>
  <si>
    <t>AI04692</t>
  </si>
  <si>
    <t>SQL, R, Computer Vision, Statistics</t>
  </si>
  <si>
    <t>AI04693</t>
  </si>
  <si>
    <t>Computer Vision, MLOps, Python</t>
  </si>
  <si>
    <t>AI04694</t>
  </si>
  <si>
    <t>PyTorch, Deep Learning, Azure</t>
  </si>
  <si>
    <t>AI04695</t>
  </si>
  <si>
    <t>Linux, Scala, Statistics, Python, Computer Vision</t>
  </si>
  <si>
    <t>AI04696</t>
  </si>
  <si>
    <t>Hadoop, Python, NLP</t>
  </si>
  <si>
    <t>AI04697</t>
  </si>
  <si>
    <t>SQL, Data Visualization, Java, Docker, Linux</t>
  </si>
  <si>
    <t>AI04698</t>
  </si>
  <si>
    <t>Git, AWS, Kubernetes, Hadoop</t>
  </si>
  <si>
    <t>AI04699</t>
  </si>
  <si>
    <t>Python, Data Visualization, TensorFreelanceow, Java, Mathematics</t>
  </si>
  <si>
    <t>AI04700</t>
  </si>
  <si>
    <t>Spark, NLP, Deep Learning, Hadoop, Kubernetes</t>
  </si>
  <si>
    <t>AI04701</t>
  </si>
  <si>
    <t>Data Visualization, Kubernetes, NLP, Python, Deep Learning</t>
  </si>
  <si>
    <t>AI04702</t>
  </si>
  <si>
    <t>SQL, Kubernetes, Python</t>
  </si>
  <si>
    <t>AI04703</t>
  </si>
  <si>
    <t>Data Visualization, PyTorch, AWS, Python, Hadoop</t>
  </si>
  <si>
    <t>AI04704</t>
  </si>
  <si>
    <t>Hadoop, Mathematics, Kubernetes</t>
  </si>
  <si>
    <t>AI04705</t>
  </si>
  <si>
    <t>Tableau, GCP, Docker, Kubernetes, Statistics</t>
  </si>
  <si>
    <t>AI04706</t>
  </si>
  <si>
    <t>R, SQL, AWS, GCP, Data Visualization</t>
  </si>
  <si>
    <t>AI04707</t>
  </si>
  <si>
    <t>MLOps, Kubernetes, SQL, R</t>
  </si>
  <si>
    <t>AI04708</t>
  </si>
  <si>
    <t>Hadoop, Spark, Data Visualization, Statistics</t>
  </si>
  <si>
    <t>AI04709</t>
  </si>
  <si>
    <t>Mathematics, R, NLP</t>
  </si>
  <si>
    <t>AI04710</t>
  </si>
  <si>
    <t>Python, GCP, Linux, TensorFreelanceow, R</t>
  </si>
  <si>
    <t>AI04711</t>
  </si>
  <si>
    <t>PyTorch, Docker, Kubernetes, SQL</t>
  </si>
  <si>
    <t>AI04712</t>
  </si>
  <si>
    <t>Deep Learning, Azure, Spark, Python</t>
  </si>
  <si>
    <t>AI04713</t>
  </si>
  <si>
    <t>PyTorch, MLOps, Docker</t>
  </si>
  <si>
    <t>AI04714</t>
  </si>
  <si>
    <t>Kubernetes, TensorFreelanceow, Docker, Statistics, Computer Vision</t>
  </si>
  <si>
    <t>AI04715</t>
  </si>
  <si>
    <t>SQL, TensorFreelanceow, GCP, Kubernetes</t>
  </si>
  <si>
    <t>AI04716</t>
  </si>
  <si>
    <t>Mathematics, GCP, Data Visualization, Spark, Java</t>
  </si>
  <si>
    <t>AI04717</t>
  </si>
  <si>
    <t>Computer Vision, Python, TensorFreelanceow, Spark, Deep Learning</t>
  </si>
  <si>
    <t>AI04718</t>
  </si>
  <si>
    <t>SQL, GCP, MLOps, Deep Learning</t>
  </si>
  <si>
    <t>AI04719</t>
  </si>
  <si>
    <t>Kubernetes, Deep Learning, TensorFreelanceow</t>
  </si>
  <si>
    <t>AI04720</t>
  </si>
  <si>
    <t>Python, Linux, GCP, Hadoop</t>
  </si>
  <si>
    <t>AI04721</t>
  </si>
  <si>
    <t>Git, Hadoop, Azure, Tableau, Java</t>
  </si>
  <si>
    <t>AI04722</t>
  </si>
  <si>
    <t>Docker, Python, MLOps, Git</t>
  </si>
  <si>
    <t>AI04723</t>
  </si>
  <si>
    <t>Scala, Deep Learning, Statistics</t>
  </si>
  <si>
    <t>AI04724</t>
  </si>
  <si>
    <t>Kubernetes, Python, Data Visualization, MLOps</t>
  </si>
  <si>
    <t>AI04725</t>
  </si>
  <si>
    <t>Python, TensorFreelanceow, Computer Vision, Azure</t>
  </si>
  <si>
    <t>AI04726</t>
  </si>
  <si>
    <t>GCP, Hadoop, Deep Learning, Computer Vision</t>
  </si>
  <si>
    <t>AI04727</t>
  </si>
  <si>
    <t>GCP, SQL, Statistics, Java</t>
  </si>
  <si>
    <t>AI04728</t>
  </si>
  <si>
    <t>Python, Kubernetes, Hadoop</t>
  </si>
  <si>
    <t>AI04729</t>
  </si>
  <si>
    <t>AI04730</t>
  </si>
  <si>
    <t>R, NLP, AWS, Java</t>
  </si>
  <si>
    <t>AI04731</t>
  </si>
  <si>
    <t>AI04732</t>
  </si>
  <si>
    <t>R, Java, Deep Learning, Statistics, Docker</t>
  </si>
  <si>
    <t>AI04733</t>
  </si>
  <si>
    <t>Tableau, Linux, Git</t>
  </si>
  <si>
    <t>AI04734</t>
  </si>
  <si>
    <t>Spark, SQL, Azure</t>
  </si>
  <si>
    <t>AI04735</t>
  </si>
  <si>
    <t>Kubernetes, Python, Linux, Docker</t>
  </si>
  <si>
    <t>AI04736</t>
  </si>
  <si>
    <t>Python, NLP, Azure</t>
  </si>
  <si>
    <t>AI04737</t>
  </si>
  <si>
    <t>SQL, Kubernetes, Tableau</t>
  </si>
  <si>
    <t>AI04738</t>
  </si>
  <si>
    <t>Azure, Data Visualization, Python, TensorFreelanceow, AWS</t>
  </si>
  <si>
    <t>AI04739</t>
  </si>
  <si>
    <t>Mathematics, Data Visualization, Java, Docker</t>
  </si>
  <si>
    <t>AI04740</t>
  </si>
  <si>
    <t>Tableau, Mathematics, GCP</t>
  </si>
  <si>
    <t>AI04741</t>
  </si>
  <si>
    <t>NLP, TensorFreelanceow, Azure</t>
  </si>
  <si>
    <t>AI04742</t>
  </si>
  <si>
    <t>AI04743</t>
  </si>
  <si>
    <t>Linux, R, Scala, Azure, SQL</t>
  </si>
  <si>
    <t>AI04744</t>
  </si>
  <si>
    <t>Spark, Docker, Python</t>
  </si>
  <si>
    <t>AI04745</t>
  </si>
  <si>
    <t>AI04746</t>
  </si>
  <si>
    <t>Computer Vision, Python, Docker, Deep Learning, Linux</t>
  </si>
  <si>
    <t>AI04747</t>
  </si>
  <si>
    <t>GCP, Computer Vision, Data Visualization, Python</t>
  </si>
  <si>
    <t>AI04748</t>
  </si>
  <si>
    <t>Tableau, Hadoop, Computer Vision, Azure, Deep Learning</t>
  </si>
  <si>
    <t>AI04749</t>
  </si>
  <si>
    <t>Hadoop, Spark, SQL, NLP, Docker</t>
  </si>
  <si>
    <t>AI04750</t>
  </si>
  <si>
    <t>Python, Tableau, Hadoop</t>
  </si>
  <si>
    <t>AI04751</t>
  </si>
  <si>
    <t>GCP, Git, NLP, Python, SQL</t>
  </si>
  <si>
    <t>AI04752</t>
  </si>
  <si>
    <t>AI04753</t>
  </si>
  <si>
    <t>Python, SQL, Java, Spark</t>
  </si>
  <si>
    <t>AI04754</t>
  </si>
  <si>
    <t>PyTorch, Git, MLOps, TensorFreelanceow</t>
  </si>
  <si>
    <t>AI04755</t>
  </si>
  <si>
    <t>NLP, Deep Learning, Git, Kubernetes</t>
  </si>
  <si>
    <t>AI04756</t>
  </si>
  <si>
    <t>Python, Deep Learning, MLOps, Azure</t>
  </si>
  <si>
    <t>AI04757</t>
  </si>
  <si>
    <t>AI04758</t>
  </si>
  <si>
    <t>Azure, Linux, Hadoop, Java, Python</t>
  </si>
  <si>
    <t>AI04759</t>
  </si>
  <si>
    <t>Azure, Kubernetes, Deep Learning</t>
  </si>
  <si>
    <t>AI04760</t>
  </si>
  <si>
    <t>SQL, NLP, Tableau, Computer Vision, PyTorch</t>
  </si>
  <si>
    <t>AI04761</t>
  </si>
  <si>
    <t>TensorFreelanceow, SQL, NLP, Git</t>
  </si>
  <si>
    <t>AI04762</t>
  </si>
  <si>
    <t>Scala, Kubernetes, Tableau</t>
  </si>
  <si>
    <t>AI04763</t>
  </si>
  <si>
    <t>Java, Tableau, Docker</t>
  </si>
  <si>
    <t>AI04764</t>
  </si>
  <si>
    <t>Data Visualization, GCP, Scala, MLOps</t>
  </si>
  <si>
    <t>AI04765</t>
  </si>
  <si>
    <t>Linux, Spark, Tableau</t>
  </si>
  <si>
    <t>AI04766</t>
  </si>
  <si>
    <t>Spark, SQL, Docker, Linux</t>
  </si>
  <si>
    <t>AI04767</t>
  </si>
  <si>
    <t>PyTorch, AWS, SQL, Python</t>
  </si>
  <si>
    <t>AI04768</t>
  </si>
  <si>
    <t>Azure, MLOps, Python</t>
  </si>
  <si>
    <t>AI04769</t>
  </si>
  <si>
    <t>MLOps, SQL, Python, Tableau, Git</t>
  </si>
  <si>
    <t>AI04770</t>
  </si>
  <si>
    <t>SQL, Azure, R</t>
  </si>
  <si>
    <t>AI04771</t>
  </si>
  <si>
    <t>Kubernetes, Python, TensorFreelanceow, Statistics</t>
  </si>
  <si>
    <t>AI04772</t>
  </si>
  <si>
    <t>AI04773</t>
  </si>
  <si>
    <t>Statistics, Python, TensorFreelanceow, PyTorch</t>
  </si>
  <si>
    <t>AI04774</t>
  </si>
  <si>
    <t>Kubernetes, TensorFreelanceow, Docker</t>
  </si>
  <si>
    <t>AI04775</t>
  </si>
  <si>
    <t>Data Visualization, Docker, PyTorch, MLOps, AWS</t>
  </si>
  <si>
    <t>AI04776</t>
  </si>
  <si>
    <t>TensorFreelanceow, Hadoop, MLOps, Statistics</t>
  </si>
  <si>
    <t>AI04777</t>
  </si>
  <si>
    <t>Linux, Azure, Docker, Computer Vision</t>
  </si>
  <si>
    <t>AI04778</t>
  </si>
  <si>
    <t>AI04779</t>
  </si>
  <si>
    <t>SQL, PyTorch, NLP, Computer Vision, Deep Learning</t>
  </si>
  <si>
    <t>AI04780</t>
  </si>
  <si>
    <t>Scala, PyTorch, Spark</t>
  </si>
  <si>
    <t>AI04781</t>
  </si>
  <si>
    <t>Python, Linux, Computer Vision, Tableau</t>
  </si>
  <si>
    <t>AI04782</t>
  </si>
  <si>
    <t>SQL, R, Kubernetes</t>
  </si>
  <si>
    <t>AI04783</t>
  </si>
  <si>
    <t>GCP, AWS, Hadoop</t>
  </si>
  <si>
    <t>AI04784</t>
  </si>
  <si>
    <t>Data Visualization, Deep Learning, TensorFreelanceow, SQL, Git</t>
  </si>
  <si>
    <t>AI04785</t>
  </si>
  <si>
    <t>Git, NLP, Tableau, SQL, Linux</t>
  </si>
  <si>
    <t>AI04786</t>
  </si>
  <si>
    <t>R, Git, AWS</t>
  </si>
  <si>
    <t>AI04787</t>
  </si>
  <si>
    <t>Git, Linux, Python</t>
  </si>
  <si>
    <t>AI04788</t>
  </si>
  <si>
    <t>Python, Mathematics, Java, Computer Vision</t>
  </si>
  <si>
    <t>AI04789</t>
  </si>
  <si>
    <t>NLP, Kubernetes, Java</t>
  </si>
  <si>
    <t>AI04790</t>
  </si>
  <si>
    <t>Spark, R, SQL, Hadoop</t>
  </si>
  <si>
    <t>AI04791</t>
  </si>
  <si>
    <t>Tableau, Mathematics, MLOps, Python, TensorFreelanceow</t>
  </si>
  <si>
    <t>AI04792</t>
  </si>
  <si>
    <t>Spark, Java, Statistics, Linux</t>
  </si>
  <si>
    <t>AI04793</t>
  </si>
  <si>
    <t>Python, Tableau, TensorFreelanceow, Data Visualization, Mathematics</t>
  </si>
  <si>
    <t>AI04794</t>
  </si>
  <si>
    <t>SQL, Git, Spark, Linux</t>
  </si>
  <si>
    <t>AI04795</t>
  </si>
  <si>
    <t>Scala, Deep Learning, Java</t>
  </si>
  <si>
    <t>AI04796</t>
  </si>
  <si>
    <t>NLP, Docker, Tableau, R</t>
  </si>
  <si>
    <t>AI04797</t>
  </si>
  <si>
    <t>Linux, Data Visualization, PyTorch, Statistics</t>
  </si>
  <si>
    <t>AI04798</t>
  </si>
  <si>
    <t>Deep Learning, R, PyTorch</t>
  </si>
  <si>
    <t>AI04799</t>
  </si>
  <si>
    <t>SQL, Spark, Tableau</t>
  </si>
  <si>
    <t>AI04800</t>
  </si>
  <si>
    <t>Java, SQL, Hadoop</t>
  </si>
  <si>
    <t>AI04801</t>
  </si>
  <si>
    <t>Azure, SQL, TensorFreelanceow, Python</t>
  </si>
  <si>
    <t>AI04802</t>
  </si>
  <si>
    <t>SQL, AWS, Computer Vision, GCP, Data Visualization</t>
  </si>
  <si>
    <t>AI04803</t>
  </si>
  <si>
    <t>Computer Vision, Docker, AWS, Python</t>
  </si>
  <si>
    <t>AI04804</t>
  </si>
  <si>
    <t>GCP, Git, Hadoop, Tableau, PyTorch</t>
  </si>
  <si>
    <t>AI04805</t>
  </si>
  <si>
    <t>SQL, MLOps, PyTorch, Azure</t>
  </si>
  <si>
    <t>AI04806</t>
  </si>
  <si>
    <t>Java, Docker, GCP</t>
  </si>
  <si>
    <t>AI04807</t>
  </si>
  <si>
    <t>Python, Azure, MLOps, TensorFreelanceow, Docker</t>
  </si>
  <si>
    <t>AI04808</t>
  </si>
  <si>
    <t>Azure, Linux, PyTorch</t>
  </si>
  <si>
    <t>AI04809</t>
  </si>
  <si>
    <t>Deep Learning, Hadoop, GCP</t>
  </si>
  <si>
    <t>AI04810</t>
  </si>
  <si>
    <t>Python, Spark, Git, Deep Learning</t>
  </si>
  <si>
    <t>AI04811</t>
  </si>
  <si>
    <t>Python, Azure, Scala</t>
  </si>
  <si>
    <t>AI04812</t>
  </si>
  <si>
    <t>Linux, Spark, GCP</t>
  </si>
  <si>
    <t>AI04813</t>
  </si>
  <si>
    <t>Azure, Kubernetes, Statistics</t>
  </si>
  <si>
    <t>AI04814</t>
  </si>
  <si>
    <t>MLOps, Java, Spark, Azure</t>
  </si>
  <si>
    <t>AI04815</t>
  </si>
  <si>
    <t>PyTorch, Statistics, Azure, SQL</t>
  </si>
  <si>
    <t>AI04816</t>
  </si>
  <si>
    <t>MLOps, Hadoop, Statistics, PyTorch, Mathematics</t>
  </si>
  <si>
    <t>AI04817</t>
  </si>
  <si>
    <t>PyTorch, TensorFreelanceow, Statistics</t>
  </si>
  <si>
    <t>AI04818</t>
  </si>
  <si>
    <t>Java, Computer Vision, Spark, GCP, Kubernetes</t>
  </si>
  <si>
    <t>AI04819</t>
  </si>
  <si>
    <t>Python, Git, Tableau</t>
  </si>
  <si>
    <t>AI04820</t>
  </si>
  <si>
    <t>Git, PyTorch, Azure</t>
  </si>
  <si>
    <t>AI04821</t>
  </si>
  <si>
    <t>Docker, PyTorch, Computer Vision</t>
  </si>
  <si>
    <t>AI04822</t>
  </si>
  <si>
    <t>PyTorch, Computer Vision, AWS, Scala, Kubernetes</t>
  </si>
  <si>
    <t>AI04823</t>
  </si>
  <si>
    <t>MLOps, Scala, Spark</t>
  </si>
  <si>
    <t>AI04824</t>
  </si>
  <si>
    <t>Python, TensorFreelanceow, MLOps</t>
  </si>
  <si>
    <t>AI04825</t>
  </si>
  <si>
    <t>GCP, SQL, Kubernetes, AWS</t>
  </si>
  <si>
    <t>AI04826</t>
  </si>
  <si>
    <t>Java, PyTorch, Azure, SQL</t>
  </si>
  <si>
    <t>AI04827</t>
  </si>
  <si>
    <t>Linux, Deep Learning, Mathematics, Docker</t>
  </si>
  <si>
    <t>AI04828</t>
  </si>
  <si>
    <t>Python, TensorFreelanceow, Computer Vision, Git</t>
  </si>
  <si>
    <t>AI04829</t>
  </si>
  <si>
    <t>GCP, Hadoop, Deep Learning</t>
  </si>
  <si>
    <t>AI04830</t>
  </si>
  <si>
    <t>AI04831</t>
  </si>
  <si>
    <t>Python, Docker, Statistics</t>
  </si>
  <si>
    <t>AI04832</t>
  </si>
  <si>
    <t>AWS, R, Azure, Python, Git</t>
  </si>
  <si>
    <t>AI04833</t>
  </si>
  <si>
    <t>Mathematics, R, Deep Learning</t>
  </si>
  <si>
    <t>AI04834</t>
  </si>
  <si>
    <t>TensorFreelanceow, Git, Java, Computer Vision, Scala</t>
  </si>
  <si>
    <t>AI04835</t>
  </si>
  <si>
    <t>Git, Docker, Data Visualization, Kubernetes, Scala</t>
  </si>
  <si>
    <t>AI04836</t>
  </si>
  <si>
    <t>Python, Statistics, Deep Learning, Scala</t>
  </si>
  <si>
    <t>AI04837</t>
  </si>
  <si>
    <t>Git, Python, Deep Learning, Computer Vision</t>
  </si>
  <si>
    <t>AI04838</t>
  </si>
  <si>
    <t>AI04839</t>
  </si>
  <si>
    <t>AI04840</t>
  </si>
  <si>
    <t>SQL, Data Visualization, Linux, Scala</t>
  </si>
  <si>
    <t>AI04841</t>
  </si>
  <si>
    <t>Data Visualization, Linux, PyTorch</t>
  </si>
  <si>
    <t>AI04842</t>
  </si>
  <si>
    <t>Git, Mathematics, Computer Vision, Java, Deep Learning</t>
  </si>
  <si>
    <t>AI04843</t>
  </si>
  <si>
    <t>Statistics, Computer Vision, NLP, SQL, Data Visualization</t>
  </si>
  <si>
    <t>AI04844</t>
  </si>
  <si>
    <t>Python, GCP, Tableau, TensorFreelanceow</t>
  </si>
  <si>
    <t>AI04845</t>
  </si>
  <si>
    <t>PyTorch, Azure, TensorFreelanceow, SQL</t>
  </si>
  <si>
    <t>AI04846</t>
  </si>
  <si>
    <t>PyTorch, Spark, Computer Vision</t>
  </si>
  <si>
    <t>AI04847</t>
  </si>
  <si>
    <t>Java, R, Spark, Docker, Deep Learning</t>
  </si>
  <si>
    <t>AI04848</t>
  </si>
  <si>
    <t>Spark, Python, R, AWS, Statistics</t>
  </si>
  <si>
    <t>AI04849</t>
  </si>
  <si>
    <t>R, GCP, Azure, Linux, Kubernetes</t>
  </si>
  <si>
    <t>AI04850</t>
  </si>
  <si>
    <t>Tableau, Deep Learning, Hadoop</t>
  </si>
  <si>
    <t>AI04851</t>
  </si>
  <si>
    <t>Spark, NLP, Python, Kubernetes, Mathematics</t>
  </si>
  <si>
    <t>AI04852</t>
  </si>
  <si>
    <t>Deep Learning, AWS, Mathematics, GCP, Python</t>
  </si>
  <si>
    <t>AI04853</t>
  </si>
  <si>
    <t>SQL, NLP, R</t>
  </si>
  <si>
    <t>AI04854</t>
  </si>
  <si>
    <t>Tableau, Git, Docker, PyTorch, Linux</t>
  </si>
  <si>
    <t>AI04855</t>
  </si>
  <si>
    <t>Data Visualization, PyTorch, TensorFreelanceow, Statistics, Java</t>
  </si>
  <si>
    <t>AI04856</t>
  </si>
  <si>
    <t>Deep Learning, TensorFreelanceow, R, MLOps, Git</t>
  </si>
  <si>
    <t>AI04857</t>
  </si>
  <si>
    <t>R, PyTorch, GCP</t>
  </si>
  <si>
    <t>AI04858</t>
  </si>
  <si>
    <t>Spark, R, Computer Vision, Data Visualization</t>
  </si>
  <si>
    <t>AI04859</t>
  </si>
  <si>
    <t>Kubernetes, Python, AWS, GCP, Linux</t>
  </si>
  <si>
    <t>AI04860</t>
  </si>
  <si>
    <t>Spark, NLP, Data Visualization, Statistics, R</t>
  </si>
  <si>
    <t>AI04861</t>
  </si>
  <si>
    <t>Java, Docker, GCP, Computer Vision, Git</t>
  </si>
  <si>
    <t>AI04862</t>
  </si>
  <si>
    <t>Kubernetes, AWS, GCP, SQL</t>
  </si>
  <si>
    <t>AI04863</t>
  </si>
  <si>
    <t>AI04864</t>
  </si>
  <si>
    <t>SQL, Python, R, AWS, Tableau</t>
  </si>
  <si>
    <t>AI04865</t>
  </si>
  <si>
    <t>AI04866</t>
  </si>
  <si>
    <t>Scala, Kubernetes, NLP</t>
  </si>
  <si>
    <t>AI04867</t>
  </si>
  <si>
    <t>Java, Mathematics, R</t>
  </si>
  <si>
    <t>AI04868</t>
  </si>
  <si>
    <t>R, MLOps, Git, Linux</t>
  </si>
  <si>
    <t>AI04869</t>
  </si>
  <si>
    <t>SQL, TensorFreelanceow, PyTorch, Computer Vision, Mathematics</t>
  </si>
  <si>
    <t>AI04870</t>
  </si>
  <si>
    <t>Kubernetes, Java, SQL, Statistics</t>
  </si>
  <si>
    <t>AI04871</t>
  </si>
  <si>
    <t>Spark, Azure, Scala, Deep Learning</t>
  </si>
  <si>
    <t>AI04872</t>
  </si>
  <si>
    <t>Python, Docker, NLP, AWS, Computer Vision</t>
  </si>
  <si>
    <t>AI04873</t>
  </si>
  <si>
    <t>GCP, Scala, Python</t>
  </si>
  <si>
    <t>AI04874</t>
  </si>
  <si>
    <t>Scala, Python, Kubernetes, Hadoop</t>
  </si>
  <si>
    <t>AI04875</t>
  </si>
  <si>
    <t>Spark, SQL, Python</t>
  </si>
  <si>
    <t>AI04876</t>
  </si>
  <si>
    <t>AWS, Computer Vision, Spark, Java</t>
  </si>
  <si>
    <t>AI04877</t>
  </si>
  <si>
    <t>Statistics, PyTorch, Mathematics</t>
  </si>
  <si>
    <t>AI04878</t>
  </si>
  <si>
    <t>Hadoop, Git, Mathematics, Computer Vision</t>
  </si>
  <si>
    <t>AI04879</t>
  </si>
  <si>
    <t>Kubernetes, Docker, Statistics, Azure, SQL</t>
  </si>
  <si>
    <t>AI04880</t>
  </si>
  <si>
    <t>Azure, SQL, TensorFreelanceow, R, Statistics</t>
  </si>
  <si>
    <t>AI04881</t>
  </si>
  <si>
    <t>Python, TensorFreelanceow, Java, PyTorch</t>
  </si>
  <si>
    <t>AI04882</t>
  </si>
  <si>
    <t>TensorFreelanceow, SQL, Linux, Git</t>
  </si>
  <si>
    <t>AI04883</t>
  </si>
  <si>
    <t>AI04884</t>
  </si>
  <si>
    <t>Git, Spark, Python</t>
  </si>
  <si>
    <t>AI04885</t>
  </si>
  <si>
    <t>Statistics, Python, Computer Vision</t>
  </si>
  <si>
    <t>AI04886</t>
  </si>
  <si>
    <t>Spark, Docker, MLOps, GCP, Kubernetes</t>
  </si>
  <si>
    <t>AI04887</t>
  </si>
  <si>
    <t>GCP, Tableau, SQL, Git</t>
  </si>
  <si>
    <t>AI04888</t>
  </si>
  <si>
    <t>PyTorch, Computer Vision, Tableau, TensorFreelanceow</t>
  </si>
  <si>
    <t>AI04889</t>
  </si>
  <si>
    <t>AWS, Spark, Hadoop, Azure, Scala</t>
  </si>
  <si>
    <t>AI04890</t>
  </si>
  <si>
    <t>PyTorch, TensorFreelanceow, Kubernetes, NLP, GCP</t>
  </si>
  <si>
    <t>AI04891</t>
  </si>
  <si>
    <t>GCP, Kubernetes, Docker, Mathematics</t>
  </si>
  <si>
    <t>AI04892</t>
  </si>
  <si>
    <t>PyTorch, Hadoop, Data Visualization, AWS, SQL</t>
  </si>
  <si>
    <t>AI04893</t>
  </si>
  <si>
    <t>Python, Data Visualization, Mathematics, TensorFreelanceow</t>
  </si>
  <si>
    <t>AI04894</t>
  </si>
  <si>
    <t>Spark, Python, TensorFreelanceow, GCP</t>
  </si>
  <si>
    <t>AI04895</t>
  </si>
  <si>
    <t>Deep Learning, MLOps, TensorFreelanceow</t>
  </si>
  <si>
    <t>AI04896</t>
  </si>
  <si>
    <t>SQL, MLOps, Tableau, AWS, Azure</t>
  </si>
  <si>
    <t>AI04897</t>
  </si>
  <si>
    <t>SQL, Data Visualization, Python, Kubernetes</t>
  </si>
  <si>
    <t>AI04898</t>
  </si>
  <si>
    <t>Mathematics, Linux, Azure, Python, TensorFreelanceow</t>
  </si>
  <si>
    <t>AI04899</t>
  </si>
  <si>
    <t>AI04900</t>
  </si>
  <si>
    <t>Mathematics, NLP, Scala, PyTorch, Docker</t>
  </si>
  <si>
    <t>AI04901</t>
  </si>
  <si>
    <t>Linux, PyTorch, TensorFreelanceow, Data Visualization, SQL</t>
  </si>
  <si>
    <t>AI04902</t>
  </si>
  <si>
    <t>Kubernetes, SQL, R</t>
  </si>
  <si>
    <t>AI04903</t>
  </si>
  <si>
    <t>Scala, Python, TensorFreelanceow, AWS</t>
  </si>
  <si>
    <t>AI04904</t>
  </si>
  <si>
    <t>Mathematics, Docker, AWS</t>
  </si>
  <si>
    <t>AI04905</t>
  </si>
  <si>
    <t>Java, Python, GCP, AWS</t>
  </si>
  <si>
    <t>AI04906</t>
  </si>
  <si>
    <t>Hadoop, Scala, Spark</t>
  </si>
  <si>
    <t>AI04907</t>
  </si>
  <si>
    <t>Python, NLP, GCP, Computer Vision</t>
  </si>
  <si>
    <t>AI04908</t>
  </si>
  <si>
    <t>Python, Data Visualization, R</t>
  </si>
  <si>
    <t>AI04909</t>
  </si>
  <si>
    <t>Git, PyTorch, Hadoop</t>
  </si>
  <si>
    <t>AI04910</t>
  </si>
  <si>
    <t>Docker, Linux, Computer Vision</t>
  </si>
  <si>
    <t>AI04911</t>
  </si>
  <si>
    <t>PyTorch, R, AWS</t>
  </si>
  <si>
    <t>AI04912</t>
  </si>
  <si>
    <t>Computer Vision, Python, Linux</t>
  </si>
  <si>
    <t>AI04913</t>
  </si>
  <si>
    <t>Git, Hadoop, Data Visualization, GCP</t>
  </si>
  <si>
    <t>AI04914</t>
  </si>
  <si>
    <t>SQL, NLP, Statistics, Hadoop</t>
  </si>
  <si>
    <t>AI04915</t>
  </si>
  <si>
    <t>Mathematics, PyTorch, Computer Vision, Azure, NLP</t>
  </si>
  <si>
    <t>AI04916</t>
  </si>
  <si>
    <t>Azure, Kubernetes, Docker</t>
  </si>
  <si>
    <t>AI04917</t>
  </si>
  <si>
    <t>R, MLOps, Hadoop, Computer Vision</t>
  </si>
  <si>
    <t>AI04918</t>
  </si>
  <si>
    <t>Kubernetes, PyTorch, Statistics, Docker, Azure</t>
  </si>
  <si>
    <t>AI04919</t>
  </si>
  <si>
    <t>Linux, GCP, Mathematics, Deep Learning</t>
  </si>
  <si>
    <t>AI04920</t>
  </si>
  <si>
    <t>Kubernetes, Tableau, Java, Computer Vision</t>
  </si>
  <si>
    <t>AI04921</t>
  </si>
  <si>
    <t>Hadoop, Docker, PyTorch, Spark, Tableau</t>
  </si>
  <si>
    <t>AI04922</t>
  </si>
  <si>
    <t>Statistics, TensorFreelanceow, R, MLOps</t>
  </si>
  <si>
    <t>AI04923</t>
  </si>
  <si>
    <t>GCP, Spark, Deep Learning, TensorFreelanceow, Hadoop</t>
  </si>
  <si>
    <t>AI04924</t>
  </si>
  <si>
    <t>AWS, Azure, PyTorch</t>
  </si>
  <si>
    <t>AI04925</t>
  </si>
  <si>
    <t>Scala, AWS, R</t>
  </si>
  <si>
    <t>AI04926</t>
  </si>
  <si>
    <t>MLOps, Hadoop, Java</t>
  </si>
  <si>
    <t>AI04927</t>
  </si>
  <si>
    <t>Hadoop, Docker, NLP, Kubernetes, Computer Vision</t>
  </si>
  <si>
    <t>AI04928</t>
  </si>
  <si>
    <t>Tableau, Statistics, TensorFreelanceow, Data Visualization, AWS</t>
  </si>
  <si>
    <t>AI04929</t>
  </si>
  <si>
    <t>Deep Learning, SQL, MLOps</t>
  </si>
  <si>
    <t>AI04930</t>
  </si>
  <si>
    <t>AWS, PyTorch, Linux, Mathematics, Data Visualization</t>
  </si>
  <si>
    <t>AI04931</t>
  </si>
  <si>
    <t>Python, Azure, SQL</t>
  </si>
  <si>
    <t>AI04932</t>
  </si>
  <si>
    <t>AWS, Python, TensorFreelanceow, Statistics</t>
  </si>
  <si>
    <t>AI04933</t>
  </si>
  <si>
    <t>GCP, R, Mathematics, Hadoop</t>
  </si>
  <si>
    <t>AI04934</t>
  </si>
  <si>
    <t>PyTorch, TensorFreelanceow, Mathematics, Docker</t>
  </si>
  <si>
    <t>AI04935</t>
  </si>
  <si>
    <t>SQL, PyTorch, Git</t>
  </si>
  <si>
    <t>AI04936</t>
  </si>
  <si>
    <t>Kubernetes, GCP, Scala</t>
  </si>
  <si>
    <t>AI04937</t>
  </si>
  <si>
    <t>Kubernetes, GCP, SQL, Azure</t>
  </si>
  <si>
    <t>AI04938</t>
  </si>
  <si>
    <t>SQL, R, Tableau</t>
  </si>
  <si>
    <t>AI04939</t>
  </si>
  <si>
    <t>Kubernetes, Scala, Azure</t>
  </si>
  <si>
    <t>AI04940</t>
  </si>
  <si>
    <t>Computer Vision, Kubernetes, GCP, R</t>
  </si>
  <si>
    <t>AI04941</t>
  </si>
  <si>
    <t>R, SQL, Azure, Deep Learning, Linux</t>
  </si>
  <si>
    <t>AI04942</t>
  </si>
  <si>
    <t>Docker, Hadoop, Tableau</t>
  </si>
  <si>
    <t>AI04943</t>
  </si>
  <si>
    <t>MLOps, Statistics, AWS, NLP, Computer Vision</t>
  </si>
  <si>
    <t>AI04944</t>
  </si>
  <si>
    <t>AI04945</t>
  </si>
  <si>
    <t>Git, Azure, GCP, Python, AWS</t>
  </si>
  <si>
    <t>AI04946</t>
  </si>
  <si>
    <t>Kubernetes, PyTorch, MLOps, SQL</t>
  </si>
  <si>
    <t>AI04947</t>
  </si>
  <si>
    <t>Java, Azure, PyTorch, Scala</t>
  </si>
  <si>
    <t>AI04948</t>
  </si>
  <si>
    <t>Computer Vision, R, SQL</t>
  </si>
  <si>
    <t>AI04949</t>
  </si>
  <si>
    <t>Spark, Tableau, R, SQL</t>
  </si>
  <si>
    <t>AI04950</t>
  </si>
  <si>
    <t>R, Kubernetes, Python</t>
  </si>
  <si>
    <t>AI04951</t>
  </si>
  <si>
    <t>Statistics, Kubernetes, Computer Vision, Python, Git</t>
  </si>
  <si>
    <t>AI04952</t>
  </si>
  <si>
    <t>Azure, Python, Docker, Hadoop, Linux</t>
  </si>
  <si>
    <t>AI04953</t>
  </si>
  <si>
    <t>Tableau, SQL, Scala, Computer Vision, Java</t>
  </si>
  <si>
    <t>AI04954</t>
  </si>
  <si>
    <t>AI04955</t>
  </si>
  <si>
    <t>Python, Kubernetes, Scala, Deep Learning</t>
  </si>
  <si>
    <t>AI04956</t>
  </si>
  <si>
    <t>AWS, Linux, SQL</t>
  </si>
  <si>
    <t>AI04957</t>
  </si>
  <si>
    <t>AWS, Git, Python, Deep Learning, Spark</t>
  </si>
  <si>
    <t>AI04958</t>
  </si>
  <si>
    <t>Data Visualization, PyTorch, MLOps</t>
  </si>
  <si>
    <t>AI04959</t>
  </si>
  <si>
    <t>TensorFreelanceow, Hadoop, Mathematics, SQL</t>
  </si>
  <si>
    <t>AI04960</t>
  </si>
  <si>
    <t>Hadoop, Java, SQL, AWS</t>
  </si>
  <si>
    <t>AI04961</t>
  </si>
  <si>
    <t>MLOps, TensorFreelanceow, Kubernetes, Data Visualization</t>
  </si>
  <si>
    <t>AI04962</t>
  </si>
  <si>
    <t>SQL, Data Visualization, TensorFreelanceow, Scala, R</t>
  </si>
  <si>
    <t>AI04963</t>
  </si>
  <si>
    <t>Python, Deep Learning, Mathematics, PyTorch, AWS</t>
  </si>
  <si>
    <t>AI04964</t>
  </si>
  <si>
    <t>PyTorch, Git, TensorFreelanceow</t>
  </si>
  <si>
    <t>AI04965</t>
  </si>
  <si>
    <t>GCP, Data Visualization, Scala, Git</t>
  </si>
  <si>
    <t>AI04966</t>
  </si>
  <si>
    <t>R, Tableau, Data Visualization, Python, PyTorch</t>
  </si>
  <si>
    <t>AI04967</t>
  </si>
  <si>
    <t>Kubernetes, Spark, PyTorch, TensorFreelanceow</t>
  </si>
  <si>
    <t>AI04968</t>
  </si>
  <si>
    <t>Deep Learning, SQL, Spark</t>
  </si>
  <si>
    <t>AI04969</t>
  </si>
  <si>
    <t>Deep Learning, Scala, Tableau, Computer Vision</t>
  </si>
  <si>
    <t>AI04970</t>
  </si>
  <si>
    <t>Computer Vision, Hadoop, Tableau, TensorFreelanceow, Python</t>
  </si>
  <si>
    <t>AI04971</t>
  </si>
  <si>
    <t>AWS, Scala, Mathematics, TensorFreelanceow, Hadoop</t>
  </si>
  <si>
    <t>AI04972</t>
  </si>
  <si>
    <t>AWS, Azure, GCP, Statistics</t>
  </si>
  <si>
    <t>AI04973</t>
  </si>
  <si>
    <t>Computer Vision, Git, AWS</t>
  </si>
  <si>
    <t>AI04974</t>
  </si>
  <si>
    <t>Scala, Mathematics, Deep Learning, Computer Vision</t>
  </si>
  <si>
    <t>AI04975</t>
  </si>
  <si>
    <t>MLOps, Linux, Kubernetes</t>
  </si>
  <si>
    <t>AI04976</t>
  </si>
  <si>
    <t>Kubernetes, Git, Spark</t>
  </si>
  <si>
    <t>AI04977</t>
  </si>
  <si>
    <t>Python, Git, Docker, Hadoop, Statistics</t>
  </si>
  <si>
    <t>AI04978</t>
  </si>
  <si>
    <t>Java, Data Visualization, PyTorch, AWS</t>
  </si>
  <si>
    <t>AI04979</t>
  </si>
  <si>
    <t>Java, R, Computer Vision, Statistics, Kubernetes</t>
  </si>
  <si>
    <t>AI04980</t>
  </si>
  <si>
    <t>MLOps, SQL, Git, PyTorch</t>
  </si>
  <si>
    <t>AI04981</t>
  </si>
  <si>
    <t>PyTorch, Spark, Tableau, MLOps, SQL</t>
  </si>
  <si>
    <t>AI04982</t>
  </si>
  <si>
    <t>Git, TensorFreelanceow, SQL</t>
  </si>
  <si>
    <t>AI04983</t>
  </si>
  <si>
    <t>Python, Kubernetes, NLP, Statistics</t>
  </si>
  <si>
    <t>AI04984</t>
  </si>
  <si>
    <t>Kubernetes, Linux, Python</t>
  </si>
  <si>
    <t>AI04985</t>
  </si>
  <si>
    <t>Hadoop, TensorFreelanceow, AWS</t>
  </si>
  <si>
    <t>AI04986</t>
  </si>
  <si>
    <t>Java, R, MLOps, SQL, Statistics</t>
  </si>
  <si>
    <t>AI04987</t>
  </si>
  <si>
    <t>Hadoop, Linux, PyTorch, Java, Mathematics</t>
  </si>
  <si>
    <t>AI04988</t>
  </si>
  <si>
    <t>NLP, Tableau, Spark, TensorFreelanceow, Statistics</t>
  </si>
  <si>
    <t>AI04989</t>
  </si>
  <si>
    <t>Data Visualization, Scala, Java, R, Computer Vision</t>
  </si>
  <si>
    <t>AI04990</t>
  </si>
  <si>
    <t>Hadoop, SQL, Computer Vision, Scala</t>
  </si>
  <si>
    <t>AI04991</t>
  </si>
  <si>
    <t>Linux, Python, Deep Learning, Hadoop</t>
  </si>
  <si>
    <t>AI04992</t>
  </si>
  <si>
    <t>Python, Hadoop, TensorFreelanceow, PyTorch</t>
  </si>
  <si>
    <t>AI04993</t>
  </si>
  <si>
    <t>Python, Linux, Git, R, TensorFreelanceow</t>
  </si>
  <si>
    <t>AI04994</t>
  </si>
  <si>
    <t>Spark, Kubernetes, Scala, Mathematics, Linux</t>
  </si>
  <si>
    <t>AI04995</t>
  </si>
  <si>
    <t>Git, Python, Computer Vision, TensorFreelanceow, PyTorch</t>
  </si>
  <si>
    <t>AI04996</t>
  </si>
  <si>
    <t>GCP, Computer Vision, SQL</t>
  </si>
  <si>
    <t>AI04997</t>
  </si>
  <si>
    <t>MLOps, PyTorch, Python, TensorFreelanceow</t>
  </si>
  <si>
    <t>AI04998</t>
  </si>
  <si>
    <t>Mathematics, Linux, Git, PyTorch</t>
  </si>
  <si>
    <t>AI04999</t>
  </si>
  <si>
    <t>Python, Hadoop, MLOps</t>
  </si>
  <si>
    <t>AI05000</t>
  </si>
  <si>
    <t>Scala, SQL, PyTorch, R</t>
  </si>
  <si>
    <t>AI05001</t>
  </si>
  <si>
    <t>PyTorch, Azure, Tableau, Scala</t>
  </si>
  <si>
    <t>AI05002</t>
  </si>
  <si>
    <t>Kubernetes, Tableau, Python, Hadoop</t>
  </si>
  <si>
    <t>AI05003</t>
  </si>
  <si>
    <t>R, Azure, Kubernetes, Linux</t>
  </si>
  <si>
    <t>AI05004</t>
  </si>
  <si>
    <t>PyTorch, SQL, Kubernetes, Java, AWS</t>
  </si>
  <si>
    <t>AI05005</t>
  </si>
  <si>
    <t>R, Java, Data Visualization, NLP</t>
  </si>
  <si>
    <t>AI05006</t>
  </si>
  <si>
    <t>Python, TensorFreelanceow, AWS, Mathematics, Git</t>
  </si>
  <si>
    <t>AI05007</t>
  </si>
  <si>
    <t>Kubernetes, Docker, Data Visualization</t>
  </si>
  <si>
    <t>AI05008</t>
  </si>
  <si>
    <t>AI05009</t>
  </si>
  <si>
    <t>Docker, Scala, GCP, MLOps</t>
  </si>
  <si>
    <t>AI05010</t>
  </si>
  <si>
    <t>Computer Vision, Tableau, Linux, Git, Deep Learning</t>
  </si>
  <si>
    <t>AI05011</t>
  </si>
  <si>
    <t>SQL, TensorFreelanceow, Data Visualization, NLP, Linux</t>
  </si>
  <si>
    <t>AI05012</t>
  </si>
  <si>
    <t>Hadoop, Data Visualization, Python, Statistics, Mathematics</t>
  </si>
  <si>
    <t>AI05013</t>
  </si>
  <si>
    <t>Hadoop, SQL, Java</t>
  </si>
  <si>
    <t>AI05014</t>
  </si>
  <si>
    <t>NLP, R, Statistics, SQL, Data Visualization</t>
  </si>
  <si>
    <t>AI05015</t>
  </si>
  <si>
    <t>AWS, Linux, Python, TensorFreelanceow, Computer Vision</t>
  </si>
  <si>
    <t>AI05016</t>
  </si>
  <si>
    <t>Linux, Scala, Mathematics, Hadoop, Java</t>
  </si>
  <si>
    <t>AI05017</t>
  </si>
  <si>
    <t>Data Visualization, Git, R</t>
  </si>
  <si>
    <t>AI05018</t>
  </si>
  <si>
    <t>Python, Linux, TensorFreelanceow, Mathematics</t>
  </si>
  <si>
    <t>AI05019</t>
  </si>
  <si>
    <t>Computer Vision, NLP, Tableau, Data Visualization, MLOps</t>
  </si>
  <si>
    <t>AI05020</t>
  </si>
  <si>
    <t>Scala, Linux, Data Visualization</t>
  </si>
  <si>
    <t>AI05021</t>
  </si>
  <si>
    <t>TensorFreelanceow, Data Visualization, SQL, Hadoop, R</t>
  </si>
  <si>
    <t>AI05022</t>
  </si>
  <si>
    <t>TensorFreelanceow, Tableau, GCP, Spark, Linux</t>
  </si>
  <si>
    <t>AI05023</t>
  </si>
  <si>
    <t>Tableau, Linux, PyTorch, TensorFreelanceow, Computer Vision</t>
  </si>
  <si>
    <t>AI05024</t>
  </si>
  <si>
    <t>Computer Vision, MLOps, Git</t>
  </si>
  <si>
    <t>AI05025</t>
  </si>
  <si>
    <t>Spark, Tableau, Docker, Deep Learning, NLP</t>
  </si>
  <si>
    <t>AI05026</t>
  </si>
  <si>
    <t>PyTorch, AWS, Computer Vision</t>
  </si>
  <si>
    <t>AI05027</t>
  </si>
  <si>
    <t>MLOps, Java, Data Visualization, Linux, Scala</t>
  </si>
  <si>
    <t>AI05028</t>
  </si>
  <si>
    <t>Tableau, Spark, Python, SQL</t>
  </si>
  <si>
    <t>AI05029</t>
  </si>
  <si>
    <t>Deep Learning, Git, GCP, Linux</t>
  </si>
  <si>
    <t>AI05030</t>
  </si>
  <si>
    <t>TensorFreelanceow, Git, Data Visualization, Kubernetes</t>
  </si>
  <si>
    <t>AI05031</t>
  </si>
  <si>
    <t>Linux, Spark, SQL, PyTorch</t>
  </si>
  <si>
    <t>AI05032</t>
  </si>
  <si>
    <t>Kubernetes, Computer Vision, R, GCP, Hadoop</t>
  </si>
  <si>
    <t>AI05033</t>
  </si>
  <si>
    <t>R, PyTorch, TensorFreelanceow, Statistics</t>
  </si>
  <si>
    <t>AI05034</t>
  </si>
  <si>
    <t>Python, TensorFreelanceow, Statistics, PyTorch, Mathematics</t>
  </si>
  <si>
    <t>AI05035</t>
  </si>
  <si>
    <t>Linux, TensorFreelanceow, MLOps, Git, NLP</t>
  </si>
  <si>
    <t>AI05036</t>
  </si>
  <si>
    <t>Python, Git, Deep Learning, Data Visualization</t>
  </si>
  <si>
    <t>AI05037</t>
  </si>
  <si>
    <t>Scala, Deep Learning, Computer Vision, GCP, Git</t>
  </si>
  <si>
    <t>AI05038</t>
  </si>
  <si>
    <t>AWS, Linux, PyTorch, GCP</t>
  </si>
  <si>
    <t>AI05039</t>
  </si>
  <si>
    <t>SQL, PyTorch, Java, Hadoop</t>
  </si>
  <si>
    <t>AI05040</t>
  </si>
  <si>
    <t>Spark, R, Hadoop, Linux, Mathematics</t>
  </si>
  <si>
    <t>AI05041</t>
  </si>
  <si>
    <t>Python, TensorFreelanceow, Azure, Kubernetes</t>
  </si>
  <si>
    <t>AI05042</t>
  </si>
  <si>
    <t>Linux, Hadoop, Python</t>
  </si>
  <si>
    <t>AI05043</t>
  </si>
  <si>
    <t>Spark, PyTorch, GCP, Scala, Statistics</t>
  </si>
  <si>
    <t>AI05044</t>
  </si>
  <si>
    <t>SQL, Scala, NLP</t>
  </si>
  <si>
    <t>AI05045</t>
  </si>
  <si>
    <t>AI05046</t>
  </si>
  <si>
    <t>Java, MLOps, Git, Computer Vision, Kubernetes</t>
  </si>
  <si>
    <t>AI05047</t>
  </si>
  <si>
    <t>Azure, Docker, Mathematics, Statistics, GCP</t>
  </si>
  <si>
    <t>AI05048</t>
  </si>
  <si>
    <t>Python, Kubernetes, Data Visualization</t>
  </si>
  <si>
    <t>AI05049</t>
  </si>
  <si>
    <t>Docker, Python, Data Visualization, Deep Learning</t>
  </si>
  <si>
    <t>AI05050</t>
  </si>
  <si>
    <t>AWS, Statistics, Git, SQL</t>
  </si>
  <si>
    <t>AI05051</t>
  </si>
  <si>
    <t>AI05052</t>
  </si>
  <si>
    <t>NLP, SQL, TensorFreelanceow, Linux, Computer Vision</t>
  </si>
  <si>
    <t>AI05053</t>
  </si>
  <si>
    <t>Data Visualization, Scala, Java, Computer Vision, Tableau</t>
  </si>
  <si>
    <t>AI05054</t>
  </si>
  <si>
    <t>Scala, Deep Learning, MLOps, Python</t>
  </si>
  <si>
    <t>AI05055</t>
  </si>
  <si>
    <t>Git, Deep Learning, TensorFreelanceow</t>
  </si>
  <si>
    <t>AI05056</t>
  </si>
  <si>
    <t>Git, Docker, Statistics</t>
  </si>
  <si>
    <t>AI05057</t>
  </si>
  <si>
    <t>Tableau, Java, Git</t>
  </si>
  <si>
    <t>AI05058</t>
  </si>
  <si>
    <t>Java, SQL, Python, Docker</t>
  </si>
  <si>
    <t>AI05059</t>
  </si>
  <si>
    <t>PyTorch, Kubernetes, Docker</t>
  </si>
  <si>
    <t>AI05060</t>
  </si>
  <si>
    <t>Python, TensorFreelanceow, Scala</t>
  </si>
  <si>
    <t>AI05061</t>
  </si>
  <si>
    <t>GCP, Java, Azure</t>
  </si>
  <si>
    <t>AI05062</t>
  </si>
  <si>
    <t>AI05063</t>
  </si>
  <si>
    <t>PyTorch, TensorFreelanceow, Python, Git</t>
  </si>
  <si>
    <t>AI05064</t>
  </si>
  <si>
    <t>NLP, PyTorch, Statistics, Hadoop</t>
  </si>
  <si>
    <t>AI05065</t>
  </si>
  <si>
    <t>Git, Azure, Statistics, NLP</t>
  </si>
  <si>
    <t>AI05066</t>
  </si>
  <si>
    <t>Hadoop, PyTorch, Git, Data Visualization, Docker</t>
  </si>
  <si>
    <t>AI05067</t>
  </si>
  <si>
    <t>Python, SQL, PyTorch</t>
  </si>
  <si>
    <t>AI05068</t>
  </si>
  <si>
    <t>Scala, Docker, MLOps, AWS, SQL</t>
  </si>
  <si>
    <t>AI05069</t>
  </si>
  <si>
    <t>Kubernetes, Spark, AWS</t>
  </si>
  <si>
    <t>AI05070</t>
  </si>
  <si>
    <t>Scala, TensorFreelanceow, Mathematics, NLP, Linux</t>
  </si>
  <si>
    <t>AI05071</t>
  </si>
  <si>
    <t>SQL, Python, Tableau, Java, Docker</t>
  </si>
  <si>
    <t>AI05072</t>
  </si>
  <si>
    <t>Statistics, Python, TensorFreelanceow, PyTorch, Hadoop</t>
  </si>
  <si>
    <t>AI05073</t>
  </si>
  <si>
    <t>Git, Scala, Tableau, Computer Vision</t>
  </si>
  <si>
    <t>AI05074</t>
  </si>
  <si>
    <t>TensorFreelanceow, Git, Statistics, SQL</t>
  </si>
  <si>
    <t>AI05075</t>
  </si>
  <si>
    <t>Statistics, Hadoop, MLOps, Azure</t>
  </si>
  <si>
    <t>AI05076</t>
  </si>
  <si>
    <t>Data Visualization, PyTorch, Spark, TensorFreelanceow, SQL</t>
  </si>
  <si>
    <t>AI05077</t>
  </si>
  <si>
    <t>NLP, Docker, Python, Azure</t>
  </si>
  <si>
    <t>AI05078</t>
  </si>
  <si>
    <t>PyTorch, NLP, Data Visualization</t>
  </si>
  <si>
    <t>AI05079</t>
  </si>
  <si>
    <t>Git, Hadoop, Python</t>
  </si>
  <si>
    <t>AI05080</t>
  </si>
  <si>
    <t>R, Azure, Tableau, NLP, Linux</t>
  </si>
  <si>
    <t>AI05081</t>
  </si>
  <si>
    <t>Statistics, NLP, TensorFreelanceow, Git</t>
  </si>
  <si>
    <t>AI05082</t>
  </si>
  <si>
    <t>Java, Python, Hadoop</t>
  </si>
  <si>
    <t>AI05083</t>
  </si>
  <si>
    <t>PyTorch, TensorFreelanceow, NLP, Git, Spark</t>
  </si>
  <si>
    <t>AI05084</t>
  </si>
  <si>
    <t>R, Python, NLP, TensorFreelanceow</t>
  </si>
  <si>
    <t>AI05085</t>
  </si>
  <si>
    <t>Deep Learning, Python, MLOps, Java, TensorFreelanceow</t>
  </si>
  <si>
    <t>AI05086</t>
  </si>
  <si>
    <t>AI05087</t>
  </si>
  <si>
    <t>Kubernetes, Java, Statistics, NLP, Docker</t>
  </si>
  <si>
    <t>AI05088</t>
  </si>
  <si>
    <t>Java, Azure, NLP, SQL, AWS</t>
  </si>
  <si>
    <t>AI05089</t>
  </si>
  <si>
    <t>AI05090</t>
  </si>
  <si>
    <t>Hadoop, Tableau, Spark, MLOps</t>
  </si>
  <si>
    <t>AI05091</t>
  </si>
  <si>
    <t>MLOps, PyTorch, NLP, Mathematics</t>
  </si>
  <si>
    <t>AI05092</t>
  </si>
  <si>
    <t>Docker, MLOps, Git</t>
  </si>
  <si>
    <t>AI05093</t>
  </si>
  <si>
    <t>TensorFreelanceow, Computer Vision, Tableau, Python, Azure</t>
  </si>
  <si>
    <t>AI05094</t>
  </si>
  <si>
    <t>Git, AWS, R</t>
  </si>
  <si>
    <t>AI05095</t>
  </si>
  <si>
    <t>AI05096</t>
  </si>
  <si>
    <t>Azure, GCP, Spark, MLOps, AWS</t>
  </si>
  <si>
    <t>AI05097</t>
  </si>
  <si>
    <t>SQL, TensorFreelanceow, Tableau, AWS</t>
  </si>
  <si>
    <t>AI05098</t>
  </si>
  <si>
    <t>Computer Vision, PyTorch, Python, AWS</t>
  </si>
  <si>
    <t>AI05099</t>
  </si>
  <si>
    <t>Scala, Java, AWS, PyTorch</t>
  </si>
  <si>
    <t>AI05100</t>
  </si>
  <si>
    <t>Scala, Spark, Git, Computer Vision</t>
  </si>
  <si>
    <t>AI05101</t>
  </si>
  <si>
    <t>AI05102</t>
  </si>
  <si>
    <t>Kubernetes, TensorFreelanceow, Git</t>
  </si>
  <si>
    <t>AI05103</t>
  </si>
  <si>
    <t>AWS, Computer Vision, R</t>
  </si>
  <si>
    <t>AI05104</t>
  </si>
  <si>
    <t>Scala, Java, AWS, Computer Vision</t>
  </si>
  <si>
    <t>AI05105</t>
  </si>
  <si>
    <t>Computer Vision, Tableau, TensorFreelanceow, GCP</t>
  </si>
  <si>
    <t>AI05106</t>
  </si>
  <si>
    <t>Data Visualization, Azure, Tableau, Docker, PyTorch</t>
  </si>
  <si>
    <t>AI05107</t>
  </si>
  <si>
    <t>Mathematics, Linux, PyTorch</t>
  </si>
  <si>
    <t>AI05108</t>
  </si>
  <si>
    <t>Java, SQL, Mathematics, MLOps, Deep Learning</t>
  </si>
  <si>
    <t>AI05109</t>
  </si>
  <si>
    <t>PyTorch, Docker, Tableau, Mathematics, Azure</t>
  </si>
  <si>
    <t>AI05110</t>
  </si>
  <si>
    <t>Deep Learning, TensorFreelanceow, Linux, MLOps, Python</t>
  </si>
  <si>
    <t>AI05111</t>
  </si>
  <si>
    <t>Tableau, GCP, Git, MLOps, Java</t>
  </si>
  <si>
    <t>AI05112</t>
  </si>
  <si>
    <t>AI05113</t>
  </si>
  <si>
    <t>Computer Vision, GCP, Hadoop</t>
  </si>
  <si>
    <t>AI05114</t>
  </si>
  <si>
    <t>Deep Learning, Python, Linux, Kubernetes</t>
  </si>
  <si>
    <t>AI05115</t>
  </si>
  <si>
    <t>AI05116</t>
  </si>
  <si>
    <t>Data Visualization, Docker, Mathematics</t>
  </si>
  <si>
    <t>AI05117</t>
  </si>
  <si>
    <t>Python, Deep Learning, Kubernetes, Statistics, Hadoop</t>
  </si>
  <si>
    <t>AI05118</t>
  </si>
  <si>
    <t>Data Visualization, AWS, Azure</t>
  </si>
  <si>
    <t>AI05119</t>
  </si>
  <si>
    <t>Spark, TensorFreelanceow, Deep Learning, Tableau</t>
  </si>
  <si>
    <t>AI05120</t>
  </si>
  <si>
    <t>TensorFreelanceow, NLP, Git, GCP, Spark</t>
  </si>
  <si>
    <t>AI05121</t>
  </si>
  <si>
    <t>AI05122</t>
  </si>
  <si>
    <t>Python, Linux, Data Visualization, Deep Learning</t>
  </si>
  <si>
    <t>AI05123</t>
  </si>
  <si>
    <t>Java, Scala, MLOps, Statistics</t>
  </si>
  <si>
    <t>AI05124</t>
  </si>
  <si>
    <t>Hadoop, AWS, Java, Computer Vision</t>
  </si>
  <si>
    <t>AI05125</t>
  </si>
  <si>
    <t>AI05126</t>
  </si>
  <si>
    <t>PyTorch, Git, NLP</t>
  </si>
  <si>
    <t>AI05127</t>
  </si>
  <si>
    <t>Scala, SQL, MLOps, Kubernetes</t>
  </si>
  <si>
    <t>AI05128</t>
  </si>
  <si>
    <t>Git, Java, Hadoop, AWS</t>
  </si>
  <si>
    <t>AI05129</t>
  </si>
  <si>
    <t>AI05130</t>
  </si>
  <si>
    <t>Statistics, GCP, Mathematics, R, NLP</t>
  </si>
  <si>
    <t>AI05131</t>
  </si>
  <si>
    <t>Java, Linux, Data Visualization, TensorFreelanceow</t>
  </si>
  <si>
    <t>AI05132</t>
  </si>
  <si>
    <t>GCP, Linux, Hadoop, TensorFreelanceow, Data Visualization</t>
  </si>
  <si>
    <t>AI05133</t>
  </si>
  <si>
    <t>PyTorch, AWS, SQL, R, MLOps</t>
  </si>
  <si>
    <t>AI05134</t>
  </si>
  <si>
    <t>Mathematics, Linux, R, Java</t>
  </si>
  <si>
    <t>AI05135</t>
  </si>
  <si>
    <t>R, Git, Data Visualization, Python, Spark</t>
  </si>
  <si>
    <t>AI05136</t>
  </si>
  <si>
    <t>Python, Git, Azure, Deep Learning, TensorFreelanceow</t>
  </si>
  <si>
    <t>AI05137</t>
  </si>
  <si>
    <t>Java, Kubernetes, NLP, Spark</t>
  </si>
  <si>
    <t>AI05138</t>
  </si>
  <si>
    <t>Git, Python, MLOps</t>
  </si>
  <si>
    <t>AI05139</t>
  </si>
  <si>
    <t>Azure, AWS, Deep Learning, Git</t>
  </si>
  <si>
    <t>AI05140</t>
  </si>
  <si>
    <t>Computer Vision, Docker, PyTorch</t>
  </si>
  <si>
    <t>AI05141</t>
  </si>
  <si>
    <t>Hadoop, SQL, Data Visualization, PyTorch</t>
  </si>
  <si>
    <t>AI05142</t>
  </si>
  <si>
    <t>Data Visualization, R, GCP, Python, Computer Vision</t>
  </si>
  <si>
    <t>AI05143</t>
  </si>
  <si>
    <t>Mathematics, Scala, Kubernetes</t>
  </si>
  <si>
    <t>AI05144</t>
  </si>
  <si>
    <t>NLP, Deep Learning, Azure, Python</t>
  </si>
  <si>
    <t>AI05145</t>
  </si>
  <si>
    <t>AI05146</t>
  </si>
  <si>
    <t>Kubernetes, GCP, MLOps, Docker</t>
  </si>
  <si>
    <t>AI05147</t>
  </si>
  <si>
    <t>GCP, Python, Statistics</t>
  </si>
  <si>
    <t>AI05148</t>
  </si>
  <si>
    <t>Tableau, Kubernetes, AWS, Mathematics, Scala</t>
  </si>
  <si>
    <t>AI05149</t>
  </si>
  <si>
    <t>Spark, Scala, MLOps</t>
  </si>
  <si>
    <t>AI05150</t>
  </si>
  <si>
    <t>SQL, MLOps, Computer Vision, Python, GCP</t>
  </si>
  <si>
    <t>AI05151</t>
  </si>
  <si>
    <t>Data Visualization, Linux, Spark</t>
  </si>
  <si>
    <t>AI05152</t>
  </si>
  <si>
    <t>Python, Hadoop, GCP</t>
  </si>
  <si>
    <t>AI05153</t>
  </si>
  <si>
    <t>MLOps, R, Scala</t>
  </si>
  <si>
    <t>AI05154</t>
  </si>
  <si>
    <t>Scala, Git, Python</t>
  </si>
  <si>
    <t>AI05155</t>
  </si>
  <si>
    <t>Java, SQL, PyTorch, Computer Vision, Hadoop</t>
  </si>
  <si>
    <t>AI05156</t>
  </si>
  <si>
    <t>NLP, Linux, Azure, Deep Learning</t>
  </si>
  <si>
    <t>AI05157</t>
  </si>
  <si>
    <t>PyTorch, TensorFreelanceow, Tableau, AWS, Hadoop</t>
  </si>
  <si>
    <t>AI05158</t>
  </si>
  <si>
    <t>Linux, SQL, Tableau, Java</t>
  </si>
  <si>
    <t>AI05159</t>
  </si>
  <si>
    <t>AWS, Azure, Git, Mathematics</t>
  </si>
  <si>
    <t>AI05160</t>
  </si>
  <si>
    <t>AI05161</t>
  </si>
  <si>
    <t>Java, Tableau, PyTorch, Computer Vision</t>
  </si>
  <si>
    <t>AI05162</t>
  </si>
  <si>
    <t>Mathematics, Linux, Python, Deep Learning, Kubernetes</t>
  </si>
  <si>
    <t>AI05163</t>
  </si>
  <si>
    <t>Git, Python, Spark</t>
  </si>
  <si>
    <t>AI05164</t>
  </si>
  <si>
    <t>SQL, R, PyTorch</t>
  </si>
  <si>
    <t>AI05165</t>
  </si>
  <si>
    <t>Git, Spark, Kubernetes, Statistics, Azure</t>
  </si>
  <si>
    <t>AI05166</t>
  </si>
  <si>
    <t>PyTorch, Computer Vision, AWS, SQL, MLOps</t>
  </si>
  <si>
    <t>AI05167</t>
  </si>
  <si>
    <t>Data Visualization, TensorFreelanceow, Azure</t>
  </si>
  <si>
    <t>AI05168</t>
  </si>
  <si>
    <t>R, SQL, Tableau, MLOps, Docker</t>
  </si>
  <si>
    <t>AI05169</t>
  </si>
  <si>
    <t>Java, SQL, Data Visualization, PyTorch, Computer Vision</t>
  </si>
  <si>
    <t>AI05170</t>
  </si>
  <si>
    <t>Statistics, Spark, Python</t>
  </si>
  <si>
    <t>AI05171</t>
  </si>
  <si>
    <t>Mathematics, Python, Tableau</t>
  </si>
  <si>
    <t>AI05172</t>
  </si>
  <si>
    <t>Spark, GCP, Scala, Computer Vision, Deep Learning</t>
  </si>
  <si>
    <t>AI05173</t>
  </si>
  <si>
    <t>SQL, TensorFreelanceow, Data Visualization</t>
  </si>
  <si>
    <t>AI05174</t>
  </si>
  <si>
    <t>Statistics, Data Visualization, Git</t>
  </si>
  <si>
    <t>AI05175</t>
  </si>
  <si>
    <t>GCP, Java, Azure, Linux</t>
  </si>
  <si>
    <t>AI05176</t>
  </si>
  <si>
    <t>Deep Learning, Docker, Computer Vision, Azure, Kubernetes</t>
  </si>
  <si>
    <t>AI05177</t>
  </si>
  <si>
    <t>Mathematics, TensorFreelanceow, Computer Vision</t>
  </si>
  <si>
    <t>AI05178</t>
  </si>
  <si>
    <t>Hadoop, Spark, NLP, Computer Vision</t>
  </si>
  <si>
    <t>AI05179</t>
  </si>
  <si>
    <t>Scala, Java, Azure, Data Visualization, TensorFreelanceow</t>
  </si>
  <si>
    <t>AI05180</t>
  </si>
  <si>
    <t>Scala, R, Linux, Mathematics</t>
  </si>
  <si>
    <t>AI05181</t>
  </si>
  <si>
    <t>PyTorch, Scala, GCP, Mathematics</t>
  </si>
  <si>
    <t>AI05182</t>
  </si>
  <si>
    <t>Java, Scala, Kubernetes, NLP</t>
  </si>
  <si>
    <t>AI05183</t>
  </si>
  <si>
    <t>GCP, NLP, Azure</t>
  </si>
  <si>
    <t>AI05184</t>
  </si>
  <si>
    <t>Data Visualization, PyTorch, TensorFreelanceow</t>
  </si>
  <si>
    <t>AI05185</t>
  </si>
  <si>
    <t>PyTorch, TensorFreelanceow, Docker, Hadoop, Mathematics</t>
  </si>
  <si>
    <t>AI05186</t>
  </si>
  <si>
    <t>AI05187</t>
  </si>
  <si>
    <t>SQL, GCP, Computer Vision</t>
  </si>
  <si>
    <t>AI05188</t>
  </si>
  <si>
    <t>Kubernetes, Spark, Java, TensorFreelanceow, Statistics</t>
  </si>
  <si>
    <t>AI05189</t>
  </si>
  <si>
    <t>Docker, Tableau, Java</t>
  </si>
  <si>
    <t>AI05190</t>
  </si>
  <si>
    <t>PyTorch, Tableau, GCP</t>
  </si>
  <si>
    <t>AI05191</t>
  </si>
  <si>
    <t>Python, AWS, MLOps</t>
  </si>
  <si>
    <t>AI05192</t>
  </si>
  <si>
    <t>R, Deep Learning, SQL, Statistics</t>
  </si>
  <si>
    <t>AI05193</t>
  </si>
  <si>
    <t>Linux, Python, Tableau, Hadoop</t>
  </si>
  <si>
    <t>AI05194</t>
  </si>
  <si>
    <t>Python, Java, Computer Vision</t>
  </si>
  <si>
    <t>AI05195</t>
  </si>
  <si>
    <t>MLOps, Deep Learning, R</t>
  </si>
  <si>
    <t>AI05196</t>
  </si>
  <si>
    <t>SQL, Python, NLP, Scala</t>
  </si>
  <si>
    <t>AI05197</t>
  </si>
  <si>
    <t>Statistics, Kubernetes, Linux</t>
  </si>
  <si>
    <t>AI05198</t>
  </si>
  <si>
    <t>Mathematics, TensorFreelanceow, Linux, Docker, R</t>
  </si>
  <si>
    <t>AI05199</t>
  </si>
  <si>
    <t>Python, AWS, GCP, Java</t>
  </si>
  <si>
    <t>AI05200</t>
  </si>
  <si>
    <t>Computer Vision, MLOps, Statistics</t>
  </si>
  <si>
    <t>AI05201</t>
  </si>
  <si>
    <t>Spark, Tableau, Deep Learning, Python</t>
  </si>
  <si>
    <t>AI05202</t>
  </si>
  <si>
    <t>Spark, Python, Java, Linux</t>
  </si>
  <si>
    <t>AI05203</t>
  </si>
  <si>
    <t>Scala, Git, GCP, Hadoop</t>
  </si>
  <si>
    <t>AI05204</t>
  </si>
  <si>
    <t>NLP, Tableau, Spark</t>
  </si>
  <si>
    <t>AI05205</t>
  </si>
  <si>
    <t>R, Python, Kubernetes, GCP</t>
  </si>
  <si>
    <t>AI05206</t>
  </si>
  <si>
    <t>Java, Python, Data Visualization, Kubernetes</t>
  </si>
  <si>
    <t>AI05207</t>
  </si>
  <si>
    <t>Spark, Azure, Computer Vision</t>
  </si>
  <si>
    <t>AI05208</t>
  </si>
  <si>
    <t>Hadoop, Python, Linux, NLP</t>
  </si>
  <si>
    <t>AI05209</t>
  </si>
  <si>
    <t>Python, PyTorch, Java, Computer Vision</t>
  </si>
  <si>
    <t>AI05210</t>
  </si>
  <si>
    <t>Spark, PyTorch, NLP</t>
  </si>
  <si>
    <t>AI05211</t>
  </si>
  <si>
    <t>Kubernetes, Python, Statistics, TensorFreelanceow, Data Visualization</t>
  </si>
  <si>
    <t>AI05212</t>
  </si>
  <si>
    <t>Scala, Hadoop, Kubernetes, SQL</t>
  </si>
  <si>
    <t>AI05213</t>
  </si>
  <si>
    <t>Python, Deep Learning, TensorFreelanceow, Docker</t>
  </si>
  <si>
    <t>AI05214</t>
  </si>
  <si>
    <t>AI05215</t>
  </si>
  <si>
    <t>Linux, SQL, Kubernetes</t>
  </si>
  <si>
    <t>AI05216</t>
  </si>
  <si>
    <t>AI05217</t>
  </si>
  <si>
    <t>Spark, Scala, Java, GCP, Git</t>
  </si>
  <si>
    <t>AI05218</t>
  </si>
  <si>
    <t>Statistics, TensorFreelanceow, Deep Learning, Kubernetes, Mathematics</t>
  </si>
  <si>
    <t>AI05219</t>
  </si>
  <si>
    <t>Linux, Python, Docker, Deep Learning, MLOps</t>
  </si>
  <si>
    <t>AI05220</t>
  </si>
  <si>
    <t>Kubernetes, Scala, Data Visualization</t>
  </si>
  <si>
    <t>AI05221</t>
  </si>
  <si>
    <t>AWS, Python, MLOps, TensorFreelanceow, PyTorch</t>
  </si>
  <si>
    <t>AI05222</t>
  </si>
  <si>
    <t>Linux, Statistics, Hadoop, Spark, MLOps</t>
  </si>
  <si>
    <t>AI05223</t>
  </si>
  <si>
    <t>Python, Computer Vision, TensorFreelanceow, Linux</t>
  </si>
  <si>
    <t>AI05224</t>
  </si>
  <si>
    <t>Kubernetes, Scala, Tableau, Mathematics, AWS</t>
  </si>
  <si>
    <t>AI05225</t>
  </si>
  <si>
    <t>Linux, GCP, Mathematics, Computer Vision, MLOps</t>
  </si>
  <si>
    <t>AI05226</t>
  </si>
  <si>
    <t>TensorFreelanceow, Azure, PyTorch</t>
  </si>
  <si>
    <t>AI05227</t>
  </si>
  <si>
    <t>R, MLOps, SQL</t>
  </si>
  <si>
    <t>AI05228</t>
  </si>
  <si>
    <t>R, Spark, Statistics, GCP</t>
  </si>
  <si>
    <t>AI05229</t>
  </si>
  <si>
    <t>PyTorch, NLP, Scala, GCP, Azure</t>
  </si>
  <si>
    <t>AI05230</t>
  </si>
  <si>
    <t>AI05231</t>
  </si>
  <si>
    <t>Python, AWS, Data Visualization, Docker, Computer Vision</t>
  </si>
  <si>
    <t>AI05232</t>
  </si>
  <si>
    <t>Kubernetes, SQL, Scala, GCP, TensorFreelanceow</t>
  </si>
  <si>
    <t>AI05233</t>
  </si>
  <si>
    <t>Deep Learning, Azure, Spark</t>
  </si>
  <si>
    <t>AI05234</t>
  </si>
  <si>
    <t>Azure, R, Git</t>
  </si>
  <si>
    <t>AI05235</t>
  </si>
  <si>
    <t>SQL, Python, Git</t>
  </si>
  <si>
    <t>AI05236</t>
  </si>
  <si>
    <t>AI05237</t>
  </si>
  <si>
    <t>Git, Spark, Java, SQL, GCP</t>
  </si>
  <si>
    <t>AI05238</t>
  </si>
  <si>
    <t>R, Git, Tableau</t>
  </si>
  <si>
    <t>AI05239</t>
  </si>
  <si>
    <t>Spark, GCP, Data Visualization, Kubernetes, Python</t>
  </si>
  <si>
    <t>AI05240</t>
  </si>
  <si>
    <t>Python, R, SQL, Linux</t>
  </si>
  <si>
    <t>AI05241</t>
  </si>
  <si>
    <t>AI05242</t>
  </si>
  <si>
    <t>AI05243</t>
  </si>
  <si>
    <t>AWS, TensorFreelanceow, Linux</t>
  </si>
  <si>
    <t>AI05244</t>
  </si>
  <si>
    <t>Linux, Deep Learning, R</t>
  </si>
  <si>
    <t>AI05245</t>
  </si>
  <si>
    <t>Python, Computer Vision, TensorFreelanceow, Linux, Statistics</t>
  </si>
  <si>
    <t>AI05246</t>
  </si>
  <si>
    <t>Computer Vision, GCP, Scala, Statistics</t>
  </si>
  <si>
    <t>AI05247</t>
  </si>
  <si>
    <t>PyTorch, Hadoop, TensorFreelanceow, Docker</t>
  </si>
  <si>
    <t>AI05248</t>
  </si>
  <si>
    <t>Azure, Tableau, Mathematics, Data Visualization, Python</t>
  </si>
  <si>
    <t>AI05249</t>
  </si>
  <si>
    <t>Azure, Kubernetes, Spark, Scala</t>
  </si>
  <si>
    <t>AI05250</t>
  </si>
  <si>
    <t>Linux, Git, R, SQL</t>
  </si>
  <si>
    <t>AI05251</t>
  </si>
  <si>
    <t>Hadoop, TensorFreelanceow, PyTorch, GCP, Linux</t>
  </si>
  <si>
    <t>AI05252</t>
  </si>
  <si>
    <t>SQL, Spark, Tableau, AWS, Git</t>
  </si>
  <si>
    <t>AI05253</t>
  </si>
  <si>
    <t>Kubernetes, Docker, Java</t>
  </si>
  <si>
    <t>AI05254</t>
  </si>
  <si>
    <t>Linux, R, SQL, PyTorch, Java</t>
  </si>
  <si>
    <t>AI05255</t>
  </si>
  <si>
    <t>Deep Learning, PyTorch, Linux</t>
  </si>
  <si>
    <t>AI05256</t>
  </si>
  <si>
    <t>Spark, Azure, Java, TensorFreelanceow, Kubernetes</t>
  </si>
  <si>
    <t>AI05257</t>
  </si>
  <si>
    <t>AWS, R, Tableau, Deep Learning</t>
  </si>
  <si>
    <t>AI05258</t>
  </si>
  <si>
    <t>Kubernetes, Docker, Tableau, Java, NLP</t>
  </si>
  <si>
    <t>AI05259</t>
  </si>
  <si>
    <t>Kubernetes, Docker, Java, R</t>
  </si>
  <si>
    <t>AI05260</t>
  </si>
  <si>
    <t>AI05261</t>
  </si>
  <si>
    <t>Scala, GCP, NLP, Python, Kubernetes</t>
  </si>
  <si>
    <t>AI05262</t>
  </si>
  <si>
    <t>Python, TensorFreelanceow, Tableau, Data Visualization</t>
  </si>
  <si>
    <t>AI05263</t>
  </si>
  <si>
    <t>Scala, Hadoop, SQL, Kubernetes, Azure</t>
  </si>
  <si>
    <t>AI05264</t>
  </si>
  <si>
    <t>R, Linux, Scala, SQL</t>
  </si>
  <si>
    <t>AI05265</t>
  </si>
  <si>
    <t>Kubernetes, TensorFreelanceow, Deep Learning</t>
  </si>
  <si>
    <t>AI05266</t>
  </si>
  <si>
    <t>Java, Git, Kubernetes, Python</t>
  </si>
  <si>
    <t>AI05267</t>
  </si>
  <si>
    <t>Linux, Kubernetes, Scala, GCP, Statistics</t>
  </si>
  <si>
    <t>AI05268</t>
  </si>
  <si>
    <t>R, SQL, Scala, PyTorch</t>
  </si>
  <si>
    <t>AI05269</t>
  </si>
  <si>
    <t>Git, Hadoop, SQL, Linux, Azure</t>
  </si>
  <si>
    <t>AI05270</t>
  </si>
  <si>
    <t>Data Visualization, SQL, Tableau, Java, GCP</t>
  </si>
  <si>
    <t>AI05271</t>
  </si>
  <si>
    <t>Java, Azure, SQL</t>
  </si>
  <si>
    <t>AI05272</t>
  </si>
  <si>
    <t>R, Scala, Java, Docker, Kubernetes</t>
  </si>
  <si>
    <t>AI05273</t>
  </si>
  <si>
    <t>Spark, Data Visualization, SQL</t>
  </si>
  <si>
    <t>AI05274</t>
  </si>
  <si>
    <t>SQL, Docker, Data Visualization, GCP</t>
  </si>
  <si>
    <t>AI05275</t>
  </si>
  <si>
    <t>SQL, Scala, Docker, Kubernetes, Computer Vision</t>
  </si>
  <si>
    <t>AI05276</t>
  </si>
  <si>
    <t>Kubernetes, Scala, TensorFreelanceow, Linux, Deep Learning</t>
  </si>
  <si>
    <t>AI05277</t>
  </si>
  <si>
    <t>SQL, Git, Mathematics</t>
  </si>
  <si>
    <t>AI05278</t>
  </si>
  <si>
    <t>GCP, Spark, Linux, Computer Vision</t>
  </si>
  <si>
    <t>AI05279</t>
  </si>
  <si>
    <t>Git, AWS, MLOps, Data Visualization</t>
  </si>
  <si>
    <t>AI05280</t>
  </si>
  <si>
    <t>Azure, Hadoop, TensorFreelanceow</t>
  </si>
  <si>
    <t>AI05281</t>
  </si>
  <si>
    <t>Deep Learning, Docker, Scala, Tableau, TensorFreelanceow</t>
  </si>
  <si>
    <t>AI05282</t>
  </si>
  <si>
    <t>Linux, TensorFreelanceow, Python</t>
  </si>
  <si>
    <t>AI05283</t>
  </si>
  <si>
    <t>PyTorch, Statistics, SQL, Deep Learning</t>
  </si>
  <si>
    <t>AI05284</t>
  </si>
  <si>
    <t>Linux, Spark, MLOps</t>
  </si>
  <si>
    <t>AI05285</t>
  </si>
  <si>
    <t>PyTorch, Hadoop, Scala, GCP</t>
  </si>
  <si>
    <t>AI05286</t>
  </si>
  <si>
    <t>R, Statistics, PyTorch</t>
  </si>
  <si>
    <t>AI05287</t>
  </si>
  <si>
    <t>Hadoop, Mathematics, Data Visualization, SQL, Statistics</t>
  </si>
  <si>
    <t>AI05288</t>
  </si>
  <si>
    <t>Java, Deep Learning, Statistics</t>
  </si>
  <si>
    <t>AI05289</t>
  </si>
  <si>
    <t>PyTorch, Azure, Tableau, Spark</t>
  </si>
  <si>
    <t>AI05290</t>
  </si>
  <si>
    <t>R, Python, Deep Learning, Computer Vision, Mathematics</t>
  </si>
  <si>
    <t>AI05291</t>
  </si>
  <si>
    <t>AI05292</t>
  </si>
  <si>
    <t>Mathematics, PyTorch, GCP</t>
  </si>
  <si>
    <t>AI05293</t>
  </si>
  <si>
    <t>Python, AWS, Tableau</t>
  </si>
  <si>
    <t>AI05294</t>
  </si>
  <si>
    <t>MLOps, R, Docker</t>
  </si>
  <si>
    <t>AI05295</t>
  </si>
  <si>
    <t>Mathematics, TensorFreelanceow, PyTorch, AWS</t>
  </si>
  <si>
    <t>AI05296</t>
  </si>
  <si>
    <t>AWS, PyTorch, GCP, Statistics</t>
  </si>
  <si>
    <t>AI05297</t>
  </si>
  <si>
    <t>Data Visualization, MLOps, Tableau, PyTorch</t>
  </si>
  <si>
    <t>AI05298</t>
  </si>
  <si>
    <t>Computer Vision, NLP, Spark, GCP</t>
  </si>
  <si>
    <t>AI05299</t>
  </si>
  <si>
    <t>Spark, TensorFreelanceow, Git, Hadoop, PyTorch</t>
  </si>
  <si>
    <t>AI05300</t>
  </si>
  <si>
    <t>R, Python, Git</t>
  </si>
  <si>
    <t>AI05301</t>
  </si>
  <si>
    <t>Data Visualization, Java, Scala, MLOps</t>
  </si>
  <si>
    <t>AI05302</t>
  </si>
  <si>
    <t>SQL, R, AWS, Deep Learning, Hadoop</t>
  </si>
  <si>
    <t>AI05303</t>
  </si>
  <si>
    <t>Tableau, GCP, NLP, Spark, Java</t>
  </si>
  <si>
    <t>AI05304</t>
  </si>
  <si>
    <t>Kubernetes, Statistics, PyTorch, GCP, Linux</t>
  </si>
  <si>
    <t>AI05305</t>
  </si>
  <si>
    <t>NLP, R, Tableau, Docker, AWS</t>
  </si>
  <si>
    <t>AI05306</t>
  </si>
  <si>
    <t>Deep Learning, Git, Scala, Python</t>
  </si>
  <si>
    <t>AI05307</t>
  </si>
  <si>
    <t>SQL, Kubernetes, PyTorch</t>
  </si>
  <si>
    <t>AI05308</t>
  </si>
  <si>
    <t>TensorFreelanceow, Azure, Linux</t>
  </si>
  <si>
    <t>AI05309</t>
  </si>
  <si>
    <t>PyTorch, Azure, Data Visualization</t>
  </si>
  <si>
    <t>AI05310</t>
  </si>
  <si>
    <t>Mathematics, Hadoop, Data Visualization</t>
  </si>
  <si>
    <t>AI05311</t>
  </si>
  <si>
    <t>AI05312</t>
  </si>
  <si>
    <t>Linux, PyTorch, Git</t>
  </si>
  <si>
    <t>AI05313</t>
  </si>
  <si>
    <t>AI05314</t>
  </si>
  <si>
    <t>Python, Spark, Hadoop</t>
  </si>
  <si>
    <t>AI05315</t>
  </si>
  <si>
    <t>TensorFreelanceow, Computer Vision, Tableau</t>
  </si>
  <si>
    <t>AI05316</t>
  </si>
  <si>
    <t>GCP, R, Git, Kubernetes</t>
  </si>
  <si>
    <t>AI05317</t>
  </si>
  <si>
    <t>SQL, R, Tableau, Azure, PyTorch</t>
  </si>
  <si>
    <t>AI05318</t>
  </si>
  <si>
    <t>Deep Learning, GCP, Python, Data Visualization, Docker</t>
  </si>
  <si>
    <t>AI05319</t>
  </si>
  <si>
    <t>R, SQL, AWS, MLOps, Docker</t>
  </si>
  <si>
    <t>AI05320</t>
  </si>
  <si>
    <t>Hadoop, Tableau, GCP, Deep Learning</t>
  </si>
  <si>
    <t>AI05321</t>
  </si>
  <si>
    <t>NLP, Docker, Git</t>
  </si>
  <si>
    <t>AI05322</t>
  </si>
  <si>
    <t>Linux, TensorFreelanceow, Hadoop, Computer Vision, Tableau</t>
  </si>
  <si>
    <t>AI05323</t>
  </si>
  <si>
    <t>SQL, Python, TensorFreelanceow, Git, PyTorch</t>
  </si>
  <si>
    <t>AI05324</t>
  </si>
  <si>
    <t>AI05325</t>
  </si>
  <si>
    <t>AI05326</t>
  </si>
  <si>
    <t>Hadoop, Spark, Linux</t>
  </si>
  <si>
    <t>AI05327</t>
  </si>
  <si>
    <t>Kubernetes, SQL, Azure, Linux, PyTorch</t>
  </si>
  <si>
    <t>AI05328</t>
  </si>
  <si>
    <t>R, Docker, Data Visualization, MLOps, Spark</t>
  </si>
  <si>
    <t>AI05329</t>
  </si>
  <si>
    <t>R, Hadoop, SQL, Azure, Tableau</t>
  </si>
  <si>
    <t>AI05330</t>
  </si>
  <si>
    <t>SQL, PyTorch, MLOps, NLP, GCP</t>
  </si>
  <si>
    <t>AI05331</t>
  </si>
  <si>
    <t>Python, SQL, R, Git, TensorFreelanceow</t>
  </si>
  <si>
    <t>AI05332</t>
  </si>
  <si>
    <t>AI05333</t>
  </si>
  <si>
    <t>Python, GCP, Scala, SQL</t>
  </si>
  <si>
    <t>AI05334</t>
  </si>
  <si>
    <t>Kubernetes, NLP, PyTorch, Git</t>
  </si>
  <si>
    <t>AI05335</t>
  </si>
  <si>
    <t>Java, Linux, Computer Vision</t>
  </si>
  <si>
    <t>AI05336</t>
  </si>
  <si>
    <t>Hadoop, Python, Kubernetes</t>
  </si>
  <si>
    <t>AI05337</t>
  </si>
  <si>
    <t>Scala, Docker, Mathematics, Spark</t>
  </si>
  <si>
    <t>AI05338</t>
  </si>
  <si>
    <t>Linux, Scala, Mathematics, GCP, Deep Learning</t>
  </si>
  <si>
    <t>AI05339</t>
  </si>
  <si>
    <t>R, MLOps, SQL, AWS, Scala</t>
  </si>
  <si>
    <t>AI05340</t>
  </si>
  <si>
    <t>AI05341</t>
  </si>
  <si>
    <t>Spark, Hadoop, R</t>
  </si>
  <si>
    <t>AI05342</t>
  </si>
  <si>
    <t>Mathematics, Python, Linux, Hadoop, TensorFreelanceow</t>
  </si>
  <si>
    <t>AI05343</t>
  </si>
  <si>
    <t>GCP, Python, Spark</t>
  </si>
  <si>
    <t>AI05344</t>
  </si>
  <si>
    <t>TensorFreelanceow, Java, Scala</t>
  </si>
  <si>
    <t>AI05345</t>
  </si>
  <si>
    <t>Scala, AWS, Git, Computer Vision, Azure</t>
  </si>
  <si>
    <t>AI05346</t>
  </si>
  <si>
    <t>NLP, Deep Learning, Git</t>
  </si>
  <si>
    <t>AI05347</t>
  </si>
  <si>
    <t>TensorFreelanceow, Deep Learning, PyTorch, MLOps, Hadoop</t>
  </si>
  <si>
    <t>AI05348</t>
  </si>
  <si>
    <t>Data Visualization, Docker, Spark, Python, Java</t>
  </si>
  <si>
    <t>AI05349</t>
  </si>
  <si>
    <t>MLOps, Scala, Linux, Azure</t>
  </si>
  <si>
    <t>AI05350</t>
  </si>
  <si>
    <t>Computer Vision, R, GCP</t>
  </si>
  <si>
    <t>AI05351</t>
  </si>
  <si>
    <t>Python, Docker, Linux, Statistics, GCP</t>
  </si>
  <si>
    <t>AI05352</t>
  </si>
  <si>
    <t>Git, Python, GCP</t>
  </si>
  <si>
    <t>AI05353</t>
  </si>
  <si>
    <t>Azure, Python, Spark, GCP</t>
  </si>
  <si>
    <t>AI05354</t>
  </si>
  <si>
    <t>Scala, Data Visualization, AWS, Computer Vision</t>
  </si>
  <si>
    <t>AI05355</t>
  </si>
  <si>
    <t>Mathematics, R, NLP, Linux, SQL</t>
  </si>
  <si>
    <t>AI05356</t>
  </si>
  <si>
    <t>Kubernetes, Deep Learning, Git, Hadoop</t>
  </si>
  <si>
    <t>AI05357</t>
  </si>
  <si>
    <t>AI05358</t>
  </si>
  <si>
    <t>AI05359</t>
  </si>
  <si>
    <t>Spark, Scala, PyTorch, NLP, GCP</t>
  </si>
  <si>
    <t>AI05360</t>
  </si>
  <si>
    <t>PyTorch, Scala, Tableau, Linux, NLP</t>
  </si>
  <si>
    <t>AI05361</t>
  </si>
  <si>
    <t>PyTorch, Git, MLOps, SQL, Java</t>
  </si>
  <si>
    <t>AI05362</t>
  </si>
  <si>
    <t>Computer Vision, TensorFreelanceow, NLP, SQL, Mathematics</t>
  </si>
  <si>
    <t>AI05363</t>
  </si>
  <si>
    <t>Java, PyTorch, Statistics</t>
  </si>
  <si>
    <t>AI05364</t>
  </si>
  <si>
    <t>Kubernetes, PyTorch, NLP, TensorFreelanceow</t>
  </si>
  <si>
    <t>AI05365</t>
  </si>
  <si>
    <t>SQL, Data Visualization, Java, GCP</t>
  </si>
  <si>
    <t>AI05366</t>
  </si>
  <si>
    <t>Linux, AWS, Java</t>
  </si>
  <si>
    <t>AI05367</t>
  </si>
  <si>
    <t>SQL, Linux, Git, PyTorch, Deep Learning</t>
  </si>
  <si>
    <t>AI05368</t>
  </si>
  <si>
    <t>MLOps, Python, Tableau, Kubernetes, Data Visualization</t>
  </si>
  <si>
    <t>AI05369</t>
  </si>
  <si>
    <t>Spark, GCP, Python, Mathematics</t>
  </si>
  <si>
    <t>AI05370</t>
  </si>
  <si>
    <t>Python, Linux, MLOps, Kubernetes, TensorFreelanceow</t>
  </si>
  <si>
    <t>AI05371</t>
  </si>
  <si>
    <t>Docker, Hadoop, SQL, Azure, Java</t>
  </si>
  <si>
    <t>AI05372</t>
  </si>
  <si>
    <t>Statistics, Scala, Deep Learning</t>
  </si>
  <si>
    <t>AI05373</t>
  </si>
  <si>
    <t>Python, Docker, Mathematics</t>
  </si>
  <si>
    <t>AI05374</t>
  </si>
  <si>
    <t>Scala, Hadoop, Computer Vision, Deep Learning</t>
  </si>
  <si>
    <t>AI05375</t>
  </si>
  <si>
    <t>PyTorch, Python, Linux</t>
  </si>
  <si>
    <t>AI05376</t>
  </si>
  <si>
    <t>Python, Java, AWS, Scala, SQL</t>
  </si>
  <si>
    <t>AI05377</t>
  </si>
  <si>
    <t>Spark, Linux, Statistics, Mathematics</t>
  </si>
  <si>
    <t>AI05378</t>
  </si>
  <si>
    <t>Java, PyTorch, AWS</t>
  </si>
  <si>
    <t>AI05379</t>
  </si>
  <si>
    <t>Spark, MLOps, Scala, AWS</t>
  </si>
  <si>
    <t>AI05380</t>
  </si>
  <si>
    <t>Git, Spark, R, PyTorch</t>
  </si>
  <si>
    <t>AI05381</t>
  </si>
  <si>
    <t>Azure, R, Hadoop</t>
  </si>
  <si>
    <t>AI05382</t>
  </si>
  <si>
    <t>NLP, SQL, TensorFreelanceow, Scala, PyTorch</t>
  </si>
  <si>
    <t>AI05383</t>
  </si>
  <si>
    <t>Java, Git, Tableau, Scala</t>
  </si>
  <si>
    <t>AI05384</t>
  </si>
  <si>
    <t>AI05385</t>
  </si>
  <si>
    <t>NLP, Git, Mathematics</t>
  </si>
  <si>
    <t>AI05386</t>
  </si>
  <si>
    <t>Git, Mathematics, NLP</t>
  </si>
  <si>
    <t>AI05387</t>
  </si>
  <si>
    <t>Deep Learning, Scala, Computer Vision</t>
  </si>
  <si>
    <t>AI05388</t>
  </si>
  <si>
    <t>Python, TensorFreelanceow, Computer Vision, PyTorch, Git</t>
  </si>
  <si>
    <t>AI05389</t>
  </si>
  <si>
    <t>Python, Kubernetes, Scala</t>
  </si>
  <si>
    <t>AI05390</t>
  </si>
  <si>
    <t>R, Scala, Python</t>
  </si>
  <si>
    <t>AI05391</t>
  </si>
  <si>
    <t>R, Mathematics, Python, Statistics</t>
  </si>
  <si>
    <t>AI05392</t>
  </si>
  <si>
    <t>TensorFreelanceow, Tableau, Computer Vision, Scala</t>
  </si>
  <si>
    <t>AI05393</t>
  </si>
  <si>
    <t>MLOps, Data Visualization, Linux, Docker, GCP</t>
  </si>
  <si>
    <t>AI05394</t>
  </si>
  <si>
    <t>Kubernetes, R, Hadoop, SQL, Deep Learning</t>
  </si>
  <si>
    <t>AI05395</t>
  </si>
  <si>
    <t>Kubernetes, Docker, NLP, Statistics, GCP</t>
  </si>
  <si>
    <t>AI05396</t>
  </si>
  <si>
    <t>NLP, Java, Kubernetes, Git</t>
  </si>
  <si>
    <t>AI05397</t>
  </si>
  <si>
    <t>TensorFreelanceow, Git, Data Visualization</t>
  </si>
  <si>
    <t>AI05398</t>
  </si>
  <si>
    <t>Statistics, PyTorch, Java, Azure, TensorFreelanceow</t>
  </si>
  <si>
    <t>AI05399</t>
  </si>
  <si>
    <t>GCP, NLP, Deep Learning, Spark</t>
  </si>
  <si>
    <t>AI05400</t>
  </si>
  <si>
    <t>SQL, Java, Spark, TensorFreelanceow, R</t>
  </si>
  <si>
    <t>AI05401</t>
  </si>
  <si>
    <t>Azure, MLOps, Scala</t>
  </si>
  <si>
    <t>AI05402</t>
  </si>
  <si>
    <t>SQL, Python, Statistics, Git</t>
  </si>
  <si>
    <t>AI05403</t>
  </si>
  <si>
    <t>Spark, Git, Scala, Computer Vision</t>
  </si>
  <si>
    <t>AI05404</t>
  </si>
  <si>
    <t>MLOps, SQL, Scala, GCP, Python</t>
  </si>
  <si>
    <t>AI05405</t>
  </si>
  <si>
    <t>Kubernetes, MLOps, Git, NLP, Scala</t>
  </si>
  <si>
    <t>AI05406</t>
  </si>
  <si>
    <t>Scala, NLP, Kubernetes</t>
  </si>
  <si>
    <t>AI05407</t>
  </si>
  <si>
    <t>NLP, MLOps, Scala, Python, Java</t>
  </si>
  <si>
    <t>AI05408</t>
  </si>
  <si>
    <t>AI05409</t>
  </si>
  <si>
    <t>Statistics, Kubernetes, Spark, R</t>
  </si>
  <si>
    <t>AI05410</t>
  </si>
  <si>
    <t>Git, MLOps, Scala, Python</t>
  </si>
  <si>
    <t>AI05411</t>
  </si>
  <si>
    <t>PyTorch, Data Visualization, MLOps</t>
  </si>
  <si>
    <t>AI05412</t>
  </si>
  <si>
    <t>PyTorch, TensorFreelanceow, MLOps, Hadoop, Python</t>
  </si>
  <si>
    <t>AI05413</t>
  </si>
  <si>
    <t>R, Scala, SQL, Azure</t>
  </si>
  <si>
    <t>AI05414</t>
  </si>
  <si>
    <t>Mathematics, AWS, NLP, PyTorch</t>
  </si>
  <si>
    <t>AI05415</t>
  </si>
  <si>
    <t>Python, TensorFreelanceow, Deep Learning, Tableau, Azure</t>
  </si>
  <si>
    <t>AI05416</t>
  </si>
  <si>
    <t>PyTorch, Java, TensorFreelanceow, Docker</t>
  </si>
  <si>
    <t>AI05417</t>
  </si>
  <si>
    <t>SQL, Kubernetes, Tableau, Git</t>
  </si>
  <si>
    <t>AI05418</t>
  </si>
  <si>
    <t>Scala, Tableau, PyTorch, Data Visualization</t>
  </si>
  <si>
    <t>AI05419</t>
  </si>
  <si>
    <t>Spark, Statistics, Computer Vision, Python, MLOps</t>
  </si>
  <si>
    <t>AI05420</t>
  </si>
  <si>
    <t>TensorFreelanceow, Kubernetes, Computer Vision, Docker</t>
  </si>
  <si>
    <t>AI05421</t>
  </si>
  <si>
    <t>Kubernetes, Docker, AWS</t>
  </si>
  <si>
    <t>AI05422</t>
  </si>
  <si>
    <t>NLP, Docker, Azure, Hadoop</t>
  </si>
  <si>
    <t>AI05423</t>
  </si>
  <si>
    <t>R, Kubernetes, Java, SQL, Docker</t>
  </si>
  <si>
    <t>AI05424</t>
  </si>
  <si>
    <t>AWS, Tableau, Docker, Computer Vision</t>
  </si>
  <si>
    <t>AI05425</t>
  </si>
  <si>
    <t>Java, Kubernetes, Hadoop, Mathematics, Scala</t>
  </si>
  <si>
    <t>AI05426</t>
  </si>
  <si>
    <t>Statistics, TensorFreelanceow, Python, GCP</t>
  </si>
  <si>
    <t>AI05427</t>
  </si>
  <si>
    <t>Git, Deep Learning, Hadoop, NLP, Kubernetes</t>
  </si>
  <si>
    <t>AI05428</t>
  </si>
  <si>
    <t>Hadoop, Linux, Computer Vision, Deep Learning, Kubernetes</t>
  </si>
  <si>
    <t>AI05429</t>
  </si>
  <si>
    <t>Linux, Kubernetes, Data Visualization, AWS</t>
  </si>
  <si>
    <t>AI05430</t>
  </si>
  <si>
    <t>Java, TensorFreelanceow, Azure, Computer Vision</t>
  </si>
  <si>
    <t>AI05431</t>
  </si>
  <si>
    <t>SQL, Hadoop, R, Java, Python</t>
  </si>
  <si>
    <t>AI05432</t>
  </si>
  <si>
    <t>AI05433</t>
  </si>
  <si>
    <t>Python, Spark, SQL, Hadoop, Mathematics</t>
  </si>
  <si>
    <t>AI05434</t>
  </si>
  <si>
    <t>Python, Scala, Data Visualization, Hadoop, Linux</t>
  </si>
  <si>
    <t>AI05435</t>
  </si>
  <si>
    <t>Hadoop, Python, GCP</t>
  </si>
  <si>
    <t>AI05436</t>
  </si>
  <si>
    <t>Python, SQL, Statistics</t>
  </si>
  <si>
    <t>AI05437</t>
  </si>
  <si>
    <t>Git, AWS, Kubernetes, MLOps, Tableau</t>
  </si>
  <si>
    <t>AI05438</t>
  </si>
  <si>
    <t>AI05439</t>
  </si>
  <si>
    <t>Spark, NLP, Python, TensorFreelanceow, Data Visualization</t>
  </si>
  <si>
    <t>AI05440</t>
  </si>
  <si>
    <t>SQL, Git, Hadoop, PyTorch, AWS</t>
  </si>
  <si>
    <t>AI05441</t>
  </si>
  <si>
    <t>Python, Linux, Deep Learning, Scala</t>
  </si>
  <si>
    <t>AI05442</t>
  </si>
  <si>
    <t>SQL, Kubernetes, Linux, Hadoop</t>
  </si>
  <si>
    <t>AI05443</t>
  </si>
  <si>
    <t>NLP, Azure, Hadoop, Python</t>
  </si>
  <si>
    <t>AI05444</t>
  </si>
  <si>
    <t>AWS, GCP, MLOps, PyTorch, SQL</t>
  </si>
  <si>
    <t>AI05445</t>
  </si>
  <si>
    <t>SQL, R, PyTorch, NLP, Computer Vision</t>
  </si>
  <si>
    <t>AI05446</t>
  </si>
  <si>
    <t>Python, Git, Mathematics</t>
  </si>
  <si>
    <t>AI05447</t>
  </si>
  <si>
    <t>Tableau, Docker, Hadoop, MLOps, GCP</t>
  </si>
  <si>
    <t>AI05448</t>
  </si>
  <si>
    <t>GCP, Spark, PyTorch</t>
  </si>
  <si>
    <t>AI05449</t>
  </si>
  <si>
    <t>Data Visualization, Python, Git, TensorFreelanceow</t>
  </si>
  <si>
    <t>AI05450</t>
  </si>
  <si>
    <t>Statistics, Data Visualization, Python</t>
  </si>
  <si>
    <t>AI05451</t>
  </si>
  <si>
    <t>Java, Hadoop, R, AWS</t>
  </si>
  <si>
    <t>AI05452</t>
  </si>
  <si>
    <t>Kubernetes, Hadoop, Data Visualization</t>
  </si>
  <si>
    <t>AI05453</t>
  </si>
  <si>
    <t>Mathematics, Spark, Python, TensorFreelanceow, PyTorch</t>
  </si>
  <si>
    <t>AI05454</t>
  </si>
  <si>
    <t>Git, GCP, Docker, Mathematics</t>
  </si>
  <si>
    <t>AI05455</t>
  </si>
  <si>
    <t>Linux, R, Git</t>
  </si>
  <si>
    <t>AI05456</t>
  </si>
  <si>
    <t>GCP, Kubernetes, Java</t>
  </si>
  <si>
    <t>AI05457</t>
  </si>
  <si>
    <t>GCP, AWS, PyTorch</t>
  </si>
  <si>
    <t>AI05458</t>
  </si>
  <si>
    <t>AWS, Git, Spark</t>
  </si>
  <si>
    <t>AI05459</t>
  </si>
  <si>
    <t>Computer Vision, SQL, Kubernetes, GCP</t>
  </si>
  <si>
    <t>AI05460</t>
  </si>
  <si>
    <t>Statistics, Kubernetes, Linux, SQL, Data Visualization</t>
  </si>
  <si>
    <t>AI05461</t>
  </si>
  <si>
    <t>Scala, R, MLOps, Spark</t>
  </si>
  <si>
    <t>AI05462</t>
  </si>
  <si>
    <t>R, GCP, Git, Statistics</t>
  </si>
  <si>
    <t>AI05463</t>
  </si>
  <si>
    <t>AI05464</t>
  </si>
  <si>
    <t>Scala, TensorFreelanceow, Tableau, MLOps, Kubernetes</t>
  </si>
  <si>
    <t>AI05465</t>
  </si>
  <si>
    <t>Linux, Kubernetes, Statistics, Python</t>
  </si>
  <si>
    <t>AI05466</t>
  </si>
  <si>
    <t>Statistics, Docker, Python</t>
  </si>
  <si>
    <t>AI05467</t>
  </si>
  <si>
    <t>TensorFreelanceow, Deep Learning, Computer Vision, Tableau, SQL</t>
  </si>
  <si>
    <t>AI05468</t>
  </si>
  <si>
    <t>Python, Azure, SQL, R, Mathematics</t>
  </si>
  <si>
    <t>AI05469</t>
  </si>
  <si>
    <t>Python, SQL, Tableau, AWS, Kubernetes</t>
  </si>
  <si>
    <t>AI05470</t>
  </si>
  <si>
    <t>AI05471</t>
  </si>
  <si>
    <t>Statistics, PyTorch, Computer Vision, R, Git</t>
  </si>
  <si>
    <t>AI05472</t>
  </si>
  <si>
    <t>R, Kubernetes, Mathematics, NLP</t>
  </si>
  <si>
    <t>AI05473</t>
  </si>
  <si>
    <t>Python, Data Visualization, R, Spark, Java</t>
  </si>
  <si>
    <t>AI05474</t>
  </si>
  <si>
    <t>Python, R, NLP</t>
  </si>
  <si>
    <t>AI05475</t>
  </si>
  <si>
    <t>Scala, Spark, SQL</t>
  </si>
  <si>
    <t>AI05476</t>
  </si>
  <si>
    <t>PyTorch, Spark, SQL, Mathematics</t>
  </si>
  <si>
    <t>AI05477</t>
  </si>
  <si>
    <t>AWS, Scala, Data Visualization, Java</t>
  </si>
  <si>
    <t>AI05478</t>
  </si>
  <si>
    <t>Statistics, Azure, Git</t>
  </si>
  <si>
    <t>AI05479</t>
  </si>
  <si>
    <t>Java, Tableau, Docker, Statistics</t>
  </si>
  <si>
    <t>AI05480</t>
  </si>
  <si>
    <t>Mathematics, MLOps, Python, PyTorch, Tableau</t>
  </si>
  <si>
    <t>AI05481</t>
  </si>
  <si>
    <t>Azure, SQL, Python, Kubernetes, Deep Learning</t>
  </si>
  <si>
    <t>AI05482</t>
  </si>
  <si>
    <t>Azure, SQL, R, Mathematics</t>
  </si>
  <si>
    <t>AI05483</t>
  </si>
  <si>
    <t>Azure, SQL, GCP</t>
  </si>
  <si>
    <t>AI05484</t>
  </si>
  <si>
    <t>R, SQL, Docker</t>
  </si>
  <si>
    <t>AI05485</t>
  </si>
  <si>
    <t>Python, Scala, Deep Learning</t>
  </si>
  <si>
    <t>AI05486</t>
  </si>
  <si>
    <t>Data Visualization, Computer Vision, TensorFreelanceow</t>
  </si>
  <si>
    <t>AI05487</t>
  </si>
  <si>
    <t>Computer Vision, PyTorch, Kubernetes, Java, Spark</t>
  </si>
  <si>
    <t>AI05488</t>
  </si>
  <si>
    <t>PyTorch, Tableau, R, Data Visualization</t>
  </si>
  <si>
    <t>AI05489</t>
  </si>
  <si>
    <t>AI05490</t>
  </si>
  <si>
    <t>AI05491</t>
  </si>
  <si>
    <t>TensorFreelanceow, Azure, Git</t>
  </si>
  <si>
    <t>AI05492</t>
  </si>
  <si>
    <t>Data Visualization, Statistics, Linux</t>
  </si>
  <si>
    <t>AI05493</t>
  </si>
  <si>
    <t>SQL, MLOps, TensorFreelanceow, AWS</t>
  </si>
  <si>
    <t>AI05494</t>
  </si>
  <si>
    <t>NLP, R, Linux, SQL</t>
  </si>
  <si>
    <t>AI05495</t>
  </si>
  <si>
    <t>Git, SQL, Computer Vision, Mathematics</t>
  </si>
  <si>
    <t>AI05496</t>
  </si>
  <si>
    <t>MLOps, Python, Computer Vision, Spark</t>
  </si>
  <si>
    <t>AI05497</t>
  </si>
  <si>
    <t>Scala, Tableau, AWS, Computer Vision, TensorFreelanceow</t>
  </si>
  <si>
    <t>AI05498</t>
  </si>
  <si>
    <t>Hadoop, Linux, SQL, NLP, Kubernetes</t>
  </si>
  <si>
    <t>AI05499</t>
  </si>
  <si>
    <t>Linux, Azure, Scala</t>
  </si>
  <si>
    <t>AI05500</t>
  </si>
  <si>
    <t>Scala, Python, Data Visualization, Deep Learning, TensorFreelanceow</t>
  </si>
  <si>
    <t>AI05501</t>
  </si>
  <si>
    <t>Linux, Spark, TensorFreelanceow, Python, Tableau</t>
  </si>
  <si>
    <t>AI05502</t>
  </si>
  <si>
    <t>AI05503</t>
  </si>
  <si>
    <t>Computer Vision, Statistics, Kubernetes</t>
  </si>
  <si>
    <t>AI05504</t>
  </si>
  <si>
    <t>Azure, Computer Vision, NLP, SQL, Mathematics</t>
  </si>
  <si>
    <t>AI05505</t>
  </si>
  <si>
    <t>Statistics, Python, Tableau, Docker, AWS</t>
  </si>
  <si>
    <t>AI05506</t>
  </si>
  <si>
    <t>PyTorch, SQL, Data Visualization, Hadoop</t>
  </si>
  <si>
    <t>AI05507</t>
  </si>
  <si>
    <t>Tableau, Kubernetes, Python, Deep Learning, Azure</t>
  </si>
  <si>
    <t>AI05508</t>
  </si>
  <si>
    <t>Computer Vision, GCP, MLOps, Statistics, Deep Learning</t>
  </si>
  <si>
    <t>AI05509</t>
  </si>
  <si>
    <t>SQL, PyTorch, NLP, Docker</t>
  </si>
  <si>
    <t>AI05510</t>
  </si>
  <si>
    <t>Data Visualization, Git, Spark, Computer Vision</t>
  </si>
  <si>
    <t>AI05511</t>
  </si>
  <si>
    <t>Python, Docker, GCP</t>
  </si>
  <si>
    <t>AI05512</t>
  </si>
  <si>
    <t>Kubernetes, SQL, Git, Statistics</t>
  </si>
  <si>
    <t>AI05513</t>
  </si>
  <si>
    <t>MLOps, Hadoop, NLP, Mathematics</t>
  </si>
  <si>
    <t>AI05514</t>
  </si>
  <si>
    <t>NLP, Java, Spark, Kubernetes</t>
  </si>
  <si>
    <t>AI05515</t>
  </si>
  <si>
    <t>Kubernetes, Java, R, Deep Learning</t>
  </si>
  <si>
    <t>AI05516</t>
  </si>
  <si>
    <t>Tableau, R, PyTorch</t>
  </si>
  <si>
    <t>AI05517</t>
  </si>
  <si>
    <t>Git, TensorFreelanceow, Computer Vision, Linux, Python</t>
  </si>
  <si>
    <t>AI05518</t>
  </si>
  <si>
    <t>Azure, Tableau, Python</t>
  </si>
  <si>
    <t>AI05519</t>
  </si>
  <si>
    <t>Python, Kubernetes, NLP</t>
  </si>
  <si>
    <t>AI05520</t>
  </si>
  <si>
    <t>Data Visualization, Git, Linux, AWS</t>
  </si>
  <si>
    <t>AI05521</t>
  </si>
  <si>
    <t>SQL, PyTorch, Mathematics, Git</t>
  </si>
  <si>
    <t>AI05522</t>
  </si>
  <si>
    <t>SQL, Computer Vision, Statistics</t>
  </si>
  <si>
    <t>AI05523</t>
  </si>
  <si>
    <t>Docker, MLOps, Python, Java, Tableau</t>
  </si>
  <si>
    <t>AI05524</t>
  </si>
  <si>
    <t>Git, MLOps, Tableau, Scala, Kubernetes</t>
  </si>
  <si>
    <t>AI05525</t>
  </si>
  <si>
    <t>Tableau, Python, AWS, TensorFreelanceow, Deep Learning</t>
  </si>
  <si>
    <t>AI05526</t>
  </si>
  <si>
    <t>PyTorch, Azure, Tableau, Kubernetes, TensorFreelanceow</t>
  </si>
  <si>
    <t>AI05527</t>
  </si>
  <si>
    <t>Docker, Kubernetes, NLP, PyTorch, TensorFreelanceow</t>
  </si>
  <si>
    <t>AI05528</t>
  </si>
  <si>
    <t>Data Visualization, NLP, Python, Hadoop</t>
  </si>
  <si>
    <t>AI05529</t>
  </si>
  <si>
    <t>AI05530</t>
  </si>
  <si>
    <t>Scala, Data Visualization, Azure, PyTorch</t>
  </si>
  <si>
    <t>AI05531</t>
  </si>
  <si>
    <t>Scala, Linux, Spark, PyTorch, MLOps</t>
  </si>
  <si>
    <t>AI05532</t>
  </si>
  <si>
    <t>R, GCP, Mathematics, Deep Learning</t>
  </si>
  <si>
    <t>AI05533</t>
  </si>
  <si>
    <t>Kubernetes, Deep Learning, R, Tableau</t>
  </si>
  <si>
    <t>AI05534</t>
  </si>
  <si>
    <t>Mathematics, Azure, Computer Vision</t>
  </si>
  <si>
    <t>AI05535</t>
  </si>
  <si>
    <t>Python, Computer Vision, SQL, Docker</t>
  </si>
  <si>
    <t>AI05536</t>
  </si>
  <si>
    <t>MLOps, NLP, R, Data Visualization</t>
  </si>
  <si>
    <t>AI05537</t>
  </si>
  <si>
    <t>PyTorch, AWS, TensorFreelanceow, Mathematics, Scala</t>
  </si>
  <si>
    <t>AI05538</t>
  </si>
  <si>
    <t>PyTorch, Scala, Java</t>
  </si>
  <si>
    <t>AI05539</t>
  </si>
  <si>
    <t>R, SQL, PyTorch</t>
  </si>
  <si>
    <t>AI05540</t>
  </si>
  <si>
    <t>PyTorch, TensorFreelanceow, Hadoop</t>
  </si>
  <si>
    <t>AI05541</t>
  </si>
  <si>
    <t>NLP, Kubernetes, TensorFreelanceow, Docker</t>
  </si>
  <si>
    <t>AI05542</t>
  </si>
  <si>
    <t>Tableau, SQL, Azure, PyTorch</t>
  </si>
  <si>
    <t>AI05543</t>
  </si>
  <si>
    <t>Java, Spark, NLP</t>
  </si>
  <si>
    <t>AI05544</t>
  </si>
  <si>
    <t>Git, GCP, Hadoop, Azure, Statistics</t>
  </si>
  <si>
    <t>AI05545</t>
  </si>
  <si>
    <t>Statistics, Tableau, Computer Vision, Java, Python</t>
  </si>
  <si>
    <t>AI05546</t>
  </si>
  <si>
    <t>SQL, AWS, Scala</t>
  </si>
  <si>
    <t>AI05547</t>
  </si>
  <si>
    <t>Kubernetes, GCP, Mathematics, Computer Vision, Hadoop</t>
  </si>
  <si>
    <t>AI05548</t>
  </si>
  <si>
    <t>Spark, Python, R, Computer Vision</t>
  </si>
  <si>
    <t>AI05549</t>
  </si>
  <si>
    <t>R, Statistics, Hadoop</t>
  </si>
  <si>
    <t>AI05550</t>
  </si>
  <si>
    <t>TensorFreelanceow, R, Azure</t>
  </si>
  <si>
    <t>AI05551</t>
  </si>
  <si>
    <t>Git, Java, Computer Vision, Mathematics, Spark</t>
  </si>
  <si>
    <t>AI05552</t>
  </si>
  <si>
    <t>Linux, Kubernetes, Python, Mathematics</t>
  </si>
  <si>
    <t>AI05553</t>
  </si>
  <si>
    <t>Tableau, Spark, Python, Computer Vision</t>
  </si>
  <si>
    <t>AI05554</t>
  </si>
  <si>
    <t>Python, MLOps, Scala</t>
  </si>
  <si>
    <t>AI05555</t>
  </si>
  <si>
    <t>Data Visualization, SQL, Statistics</t>
  </si>
  <si>
    <t>AI05556</t>
  </si>
  <si>
    <t>Data Visualization, Python, Hadoop, MLOps, TensorFreelanceow</t>
  </si>
  <si>
    <t>AI05557</t>
  </si>
  <si>
    <t>Docker, Deep Learning, Java</t>
  </si>
  <si>
    <t>AI05558</t>
  </si>
  <si>
    <t>Python, SQL, Linux, Azure</t>
  </si>
  <si>
    <t>AI05559</t>
  </si>
  <si>
    <t>Python, Mathematics, Scala</t>
  </si>
  <si>
    <t>AI05560</t>
  </si>
  <si>
    <t>Java, Kubernetes, TensorFreelanceow, GCP, Spark</t>
  </si>
  <si>
    <t>AI05561</t>
  </si>
  <si>
    <t>PyTorch, Java, Docker, Kubernetes, GCP</t>
  </si>
  <si>
    <t>AI05562</t>
  </si>
  <si>
    <t>Python, MLOps, NLP, TensorFreelanceow</t>
  </si>
  <si>
    <t>AI05563</t>
  </si>
  <si>
    <t>AI05564</t>
  </si>
  <si>
    <t>Hadoop, TensorFreelanceow, Data Visualization, MLOps</t>
  </si>
  <si>
    <t>AI05565</t>
  </si>
  <si>
    <t>Spark, SQL, Kubernetes</t>
  </si>
  <si>
    <t>AI05566</t>
  </si>
  <si>
    <t>Azure, Java, Computer Vision, Kubernetes, R</t>
  </si>
  <si>
    <t>AI05567</t>
  </si>
  <si>
    <t>SQL, Scala, Hadoop, Statistics</t>
  </si>
  <si>
    <t>AI05568</t>
  </si>
  <si>
    <t>Linux, GCP, PyTorch</t>
  </si>
  <si>
    <t>AI05569</t>
  </si>
  <si>
    <t>Scala, NLP, Java, R, Kubernetes</t>
  </si>
  <si>
    <t>AI05570</t>
  </si>
  <si>
    <t>NLP, Docker, Java</t>
  </si>
  <si>
    <t>AI05571</t>
  </si>
  <si>
    <t>SQL, Computer Vision, Git, Python, Azure</t>
  </si>
  <si>
    <t>AI05572</t>
  </si>
  <si>
    <t>SQL, R, Python</t>
  </si>
  <si>
    <t>AI05573</t>
  </si>
  <si>
    <t>Linux, NLP, Kubernetes, Scala, SQL</t>
  </si>
  <si>
    <t>AI05574</t>
  </si>
  <si>
    <t>NLP, Python, Scala, GCP</t>
  </si>
  <si>
    <t>AI05575</t>
  </si>
  <si>
    <t>Spark, Azure, SQL</t>
  </si>
  <si>
    <t>AI05576</t>
  </si>
  <si>
    <t>AI05577</t>
  </si>
  <si>
    <t>Docker, AWS, GCP, PyTorch, Scala</t>
  </si>
  <si>
    <t>AI05578</t>
  </si>
  <si>
    <t>TensorFreelanceow, Git, NLP</t>
  </si>
  <si>
    <t>AI05579</t>
  </si>
  <si>
    <t>Data Visualization, Python, GCP, MLOps, Deep Learning</t>
  </si>
  <si>
    <t>AI05580</t>
  </si>
  <si>
    <t>Hadoop, Kubernetes, Computer Vision, TensorFreelanceow, GCP</t>
  </si>
  <si>
    <t>AI05581</t>
  </si>
  <si>
    <t>Python, Hadoop, Git, TensorFreelanceow, PyTorch</t>
  </si>
  <si>
    <t>AI05582</t>
  </si>
  <si>
    <t>Statistics, Git, SQL</t>
  </si>
  <si>
    <t>AI05583</t>
  </si>
  <si>
    <t>Git, GCP, MLOps, Deep Learning, Kubernetes</t>
  </si>
  <si>
    <t>AI05584</t>
  </si>
  <si>
    <t>Python, TensorFreelanceow, Kubernetes, PyTorch</t>
  </si>
  <si>
    <t>AI05585</t>
  </si>
  <si>
    <t>Data Visualization, Kubernetes, Docker</t>
  </si>
  <si>
    <t>AI05586</t>
  </si>
  <si>
    <t>Python, R, Computer Vision, Git, Azure</t>
  </si>
  <si>
    <t>AI05587</t>
  </si>
  <si>
    <t>Data Visualization, TensorFreelanceow, Python</t>
  </si>
  <si>
    <t>AI05588</t>
  </si>
  <si>
    <t>Tableau, Python, Azure, Statistics, Scala</t>
  </si>
  <si>
    <t>AI05589</t>
  </si>
  <si>
    <t>AI05590</t>
  </si>
  <si>
    <t>AWS, PyTorch, Linux, GCP, Computer Vision</t>
  </si>
  <si>
    <t>AI05591</t>
  </si>
  <si>
    <t>MLOps, Tableau, Hadoop, SQL, R</t>
  </si>
  <si>
    <t>AI05592</t>
  </si>
  <si>
    <t>Hadoop, Scala, Data Visualization, PyTorch</t>
  </si>
  <si>
    <t>AI05593</t>
  </si>
  <si>
    <t>SQL, Linux, Python, AWS</t>
  </si>
  <si>
    <t>AI05594</t>
  </si>
  <si>
    <t>AWS, Kubernetes, TensorFreelanceow</t>
  </si>
  <si>
    <t>AI05595</t>
  </si>
  <si>
    <t>MLOps, R, Python</t>
  </si>
  <si>
    <t>AI05596</t>
  </si>
  <si>
    <t>Deep Learning, Linux, Spark, GCP</t>
  </si>
  <si>
    <t>AI05597</t>
  </si>
  <si>
    <t>AI05598</t>
  </si>
  <si>
    <t>Python, GCP, NLP, Spark</t>
  </si>
  <si>
    <t>AI05599</t>
  </si>
  <si>
    <t>Spark, Docker, Data Visualization</t>
  </si>
  <si>
    <t>AI05600</t>
  </si>
  <si>
    <t>R, Scala, PyTorch, Mathematics</t>
  </si>
  <si>
    <t>AI05601</t>
  </si>
  <si>
    <t>AI05602</t>
  </si>
  <si>
    <t>GCP, Tableau, Hadoop</t>
  </si>
  <si>
    <t>AI05603</t>
  </si>
  <si>
    <t>Linux, Java, Data Visualization</t>
  </si>
  <si>
    <t>AI05604</t>
  </si>
  <si>
    <t>Scala, PyTorch, Data Visualization, MLOps</t>
  </si>
  <si>
    <t>AI05605</t>
  </si>
  <si>
    <t>Linux, SQL, Docker, PyTorch, Deep Learning</t>
  </si>
  <si>
    <t>AI05606</t>
  </si>
  <si>
    <t>AI05607</t>
  </si>
  <si>
    <t>Python, Spark, MLOps</t>
  </si>
  <si>
    <t>AI05608</t>
  </si>
  <si>
    <t>AI05609</t>
  </si>
  <si>
    <t>R, Kubernetes, Docker, Tableau, TensorFreelanceow</t>
  </si>
  <si>
    <t>AI05610</t>
  </si>
  <si>
    <t>Kubernetes, Deep Learning, Computer Vision, Java</t>
  </si>
  <si>
    <t>AI05611</t>
  </si>
  <si>
    <t>Linux, Python, Git, TensorFreelanceow</t>
  </si>
  <si>
    <t>AI05612</t>
  </si>
  <si>
    <t>AI05613</t>
  </si>
  <si>
    <t>SQL, Statistics, PyTorch, Deep Learning, R</t>
  </si>
  <si>
    <t>AI05614</t>
  </si>
  <si>
    <t>Spark, Kubernetes, Linux, Hadoop</t>
  </si>
  <si>
    <t>AI05615</t>
  </si>
  <si>
    <t>R, Kubernetes, MLOps</t>
  </si>
  <si>
    <t>AI05616</t>
  </si>
  <si>
    <t>TensorFreelanceow, Python, MLOps, Spark</t>
  </si>
  <si>
    <t>AI05617</t>
  </si>
  <si>
    <t>Linux, AWS, Tableau, Docker, Mathematics</t>
  </si>
  <si>
    <t>AI05618</t>
  </si>
  <si>
    <t>Java, PyTorch, Hadoop, Git</t>
  </si>
  <si>
    <t>AI05619</t>
  </si>
  <si>
    <t>Git, Spark, Kubernetes, TensorFreelanceow</t>
  </si>
  <si>
    <t>AI05620</t>
  </si>
  <si>
    <t>PyTorch, Python, NLP, Azure, Spark</t>
  </si>
  <si>
    <t>AI05621</t>
  </si>
  <si>
    <t>Hadoop, Spark, Python, Git</t>
  </si>
  <si>
    <t>AI05622</t>
  </si>
  <si>
    <t>AWS, Kubernetes, SQL</t>
  </si>
  <si>
    <t>AI05623</t>
  </si>
  <si>
    <t>Scala, Kubernetes, NLP, Statistics, R</t>
  </si>
  <si>
    <t>AI05624</t>
  </si>
  <si>
    <t>Kubernetes, Java, R</t>
  </si>
  <si>
    <t>AI05625</t>
  </si>
  <si>
    <t>Scala, Spark, Java, Computer Vision, Git</t>
  </si>
  <si>
    <t>AI05626</t>
  </si>
  <si>
    <t>AI05627</t>
  </si>
  <si>
    <t>Kubernetes, GCP, Computer Vision, MLOps</t>
  </si>
  <si>
    <t>AI05628</t>
  </si>
  <si>
    <t>GCP, Azure, SQL, Docker</t>
  </si>
  <si>
    <t>AI05629</t>
  </si>
  <si>
    <t>Git, Python, Kubernetes, MLOps</t>
  </si>
  <si>
    <t>AI05630</t>
  </si>
  <si>
    <t>Java, TensorFreelanceow, Tableau, NLP, Mathematics</t>
  </si>
  <si>
    <t>AI05631</t>
  </si>
  <si>
    <t>Spark, SQL, TensorFreelanceow, Computer Vision, Python</t>
  </si>
  <si>
    <t>AI05632</t>
  </si>
  <si>
    <t>Tableau, Hadoop, Python, TensorFreelanceow, Deep Learning</t>
  </si>
  <si>
    <t>AI05633</t>
  </si>
  <si>
    <t>AI05634</t>
  </si>
  <si>
    <t>Kubernetes, Data Visualization, Tableau, MLOps, Deep Learning</t>
  </si>
  <si>
    <t>AI05635</t>
  </si>
  <si>
    <t>Spark, SQL, TensorFreelanceow, Azure</t>
  </si>
  <si>
    <t>AI05636</t>
  </si>
  <si>
    <t>Kubernetes, TensorFreelanceow, Azure, Tableau</t>
  </si>
  <si>
    <t>AI05637</t>
  </si>
  <si>
    <t>AWS, Hadoop, Deep Learning, PyTorch</t>
  </si>
  <si>
    <t>AI05638</t>
  </si>
  <si>
    <t>AI05639</t>
  </si>
  <si>
    <t>Hadoop, Deep Learning, Azure, Python, NLP</t>
  </si>
  <si>
    <t>AI05640</t>
  </si>
  <si>
    <t>Azure, Deep Learning, Python</t>
  </si>
  <si>
    <t>AI05641</t>
  </si>
  <si>
    <t>Python, Hadoop, Linux, Computer Vision</t>
  </si>
  <si>
    <t>AI05642</t>
  </si>
  <si>
    <t>AWS, Java, TensorFreelanceow, Azure, SQL</t>
  </si>
  <si>
    <t>AI05643</t>
  </si>
  <si>
    <t>AWS, Scala, R, Git</t>
  </si>
  <si>
    <t>AI05644</t>
  </si>
  <si>
    <t>Git, Mathematics, TensorFreelanceow, Linux</t>
  </si>
  <si>
    <t>AI05645</t>
  </si>
  <si>
    <t>Kubernetes, Git, MLOps, R, Computer Vision</t>
  </si>
  <si>
    <t>AI05646</t>
  </si>
  <si>
    <t>TensorFreelanceow, Scala, MLOps</t>
  </si>
  <si>
    <t>AI05647</t>
  </si>
  <si>
    <t>Computer Vision, Data Visualization, Hadoop, Kubernetes, Deep Learning</t>
  </si>
  <si>
    <t>AI05648</t>
  </si>
  <si>
    <t>Hadoop, PyTorch, Spark</t>
  </si>
  <si>
    <t>AI05649</t>
  </si>
  <si>
    <t>Scala, Azure, Python</t>
  </si>
  <si>
    <t>AI05650</t>
  </si>
  <si>
    <t>Python, Spark, Computer Vision</t>
  </si>
  <si>
    <t>AI05651</t>
  </si>
  <si>
    <t>AI05652</t>
  </si>
  <si>
    <t>Data Visualization, Computer Vision, Docker, R</t>
  </si>
  <si>
    <t>AI05653</t>
  </si>
  <si>
    <t>R, SQL, Deep Learning, Spark, Linux</t>
  </si>
  <si>
    <t>AI05654</t>
  </si>
  <si>
    <t>Tableau, Linux, TensorFreelanceow, Data Visualization, Hadoop</t>
  </si>
  <si>
    <t>AI05655</t>
  </si>
  <si>
    <t>Scala, R, Docker, Computer Vision</t>
  </si>
  <si>
    <t>AI05656</t>
  </si>
  <si>
    <t>Git, SQL, GCP, Azure</t>
  </si>
  <si>
    <t>AI05657</t>
  </si>
  <si>
    <t>AI05658</t>
  </si>
  <si>
    <t>MLOps, PyTorch, Kubernetes</t>
  </si>
  <si>
    <t>AI05659</t>
  </si>
  <si>
    <t>SQL, PyTorch, TensorFreelanceow, Hadoop, Tableau</t>
  </si>
  <si>
    <t>AI05660</t>
  </si>
  <si>
    <t>Linux, Python, MLOps</t>
  </si>
  <si>
    <t>AI05661</t>
  </si>
  <si>
    <t>Tableau, Scala, R</t>
  </si>
  <si>
    <t>AI05662</t>
  </si>
  <si>
    <t>PyTorch, Hadoop, Tableau, Azure, TensorFreelanceow</t>
  </si>
  <si>
    <t>AI05663</t>
  </si>
  <si>
    <t>SQL, Kubernetes, Scala, Data Visualization, PyTorch</t>
  </si>
  <si>
    <t>AI05664</t>
  </si>
  <si>
    <t>Hadoop, Java, Tableau, Deep Learning</t>
  </si>
  <si>
    <t>AI05665</t>
  </si>
  <si>
    <t>AI05666</t>
  </si>
  <si>
    <t>Java, Scala, Hadoop, Linux, AWS</t>
  </si>
  <si>
    <t>AI05667</t>
  </si>
  <si>
    <t>PyTorch, NLP, MLOps, Mathematics, Kubernetes</t>
  </si>
  <si>
    <t>AI05668</t>
  </si>
  <si>
    <t>TensorFreelanceow, Scala, Kubernetes, NLP, Python</t>
  </si>
  <si>
    <t>AI05669</t>
  </si>
  <si>
    <t>Python, Docker, NLP</t>
  </si>
  <si>
    <t>AI05670</t>
  </si>
  <si>
    <t>MLOps, GCP, Kubernetes, Hadoop, SQL</t>
  </si>
  <si>
    <t>AI05671</t>
  </si>
  <si>
    <t>Scala, Hadoop, Computer Vision, Data Visualization</t>
  </si>
  <si>
    <t>AI05672</t>
  </si>
  <si>
    <t>PyTorch, Docker, Tableau</t>
  </si>
  <si>
    <t>AI05673</t>
  </si>
  <si>
    <t>Statistics, PyTorch, R</t>
  </si>
  <si>
    <t>AI05674</t>
  </si>
  <si>
    <t>R, GCP, SQL</t>
  </si>
  <si>
    <t>AI05675</t>
  </si>
  <si>
    <t>GCP, Docker, PyTorch, SQL</t>
  </si>
  <si>
    <t>AI05676</t>
  </si>
  <si>
    <t>Data Visualization, Azure, Git, Python, Spark</t>
  </si>
  <si>
    <t>AI05677</t>
  </si>
  <si>
    <t>Statistics, Data Visualization, SQL, Python, Tableau</t>
  </si>
  <si>
    <t>AI05678</t>
  </si>
  <si>
    <t>Python, SQL, Tableau, R, AWS</t>
  </si>
  <si>
    <t>AI05679</t>
  </si>
  <si>
    <t>Linux, TensorFreelanceow, PyTorch, Data Visualization</t>
  </si>
  <si>
    <t>AI05680</t>
  </si>
  <si>
    <t>Python, Computer Vision, AWS</t>
  </si>
  <si>
    <t>AI05681</t>
  </si>
  <si>
    <t>Linux, Scala, R</t>
  </si>
  <si>
    <t>AI05682</t>
  </si>
  <si>
    <t>SQL, Spark, Computer Vision</t>
  </si>
  <si>
    <t>AI05683</t>
  </si>
  <si>
    <t>AWS, Data Visualization, Tableau, Hadoop, Statistics</t>
  </si>
  <si>
    <t>AI05684</t>
  </si>
  <si>
    <t>Scala, Spark, Kubernetes, Docker, NLP</t>
  </si>
  <si>
    <t>AI05685</t>
  </si>
  <si>
    <t>Hadoop, Scala, TensorFreelanceow</t>
  </si>
  <si>
    <t>AI05686</t>
  </si>
  <si>
    <t>Git, TensorFreelanceow, Tableau, Data Visualization</t>
  </si>
  <si>
    <t>AI05687</t>
  </si>
  <si>
    <t>PyTorch, Azure, Kubernetes, Deep Learning, TensorFreelanceow</t>
  </si>
  <si>
    <t>AI05688</t>
  </si>
  <si>
    <t>Docker, Scala, AWS, Python</t>
  </si>
  <si>
    <t>AI05689</t>
  </si>
  <si>
    <t>AWS, PyTorch, Scala, Hadoop</t>
  </si>
  <si>
    <t>AI05690</t>
  </si>
  <si>
    <t>Azure, SQL, TensorFreelanceow, Kubernetes</t>
  </si>
  <si>
    <t>AI05691</t>
  </si>
  <si>
    <t>Hadoop, Computer Vision, Kubernetes, Tableau, Azure</t>
  </si>
  <si>
    <t>AI05692</t>
  </si>
  <si>
    <t>Linux, Tableau, TensorFreelanceow, Computer Vision</t>
  </si>
  <si>
    <t>AI05693</t>
  </si>
  <si>
    <t>Data Visualization, Python, SQL, Kubernetes</t>
  </si>
  <si>
    <t>AI05694</t>
  </si>
  <si>
    <t>R, Data Visualization, Python, Docker</t>
  </si>
  <si>
    <t>AI05695</t>
  </si>
  <si>
    <t>SQL, Linux, Python</t>
  </si>
  <si>
    <t>AI05696</t>
  </si>
  <si>
    <t>Linux, Azure, MLOps, Kubernetes</t>
  </si>
  <si>
    <t>AI05697</t>
  </si>
  <si>
    <t>Tableau, Spark, NLP, PyTorch, Computer Vision</t>
  </si>
  <si>
    <t>AI05698</t>
  </si>
  <si>
    <t>Kubernetes, GCP, Computer Vision, AWS</t>
  </si>
  <si>
    <t>AI05699</t>
  </si>
  <si>
    <t>PyTorch, Computer Vision, Tableau</t>
  </si>
  <si>
    <t>AI05700</t>
  </si>
  <si>
    <t>Scala, Data Visualization, Docker, R</t>
  </si>
  <si>
    <t>AI05701</t>
  </si>
  <si>
    <t>Git, Hadoop, SQL, Python, Kubernetes</t>
  </si>
  <si>
    <t>AI05702</t>
  </si>
  <si>
    <t>Linux, Java, Kubernetes, TensorFreelanceow</t>
  </si>
  <si>
    <t>AI05703</t>
  </si>
  <si>
    <t>Java, PyTorch, Statistics, Deep Learning</t>
  </si>
  <si>
    <t>AI05704</t>
  </si>
  <si>
    <t>Java, Hadoop, NLP, Linux</t>
  </si>
  <si>
    <t>AI05705</t>
  </si>
  <si>
    <t>Spark, Tableau, Hadoop, Computer Vision</t>
  </si>
  <si>
    <t>AI05706</t>
  </si>
  <si>
    <t>Kubernetes, PyTorch, MLOps, GCP, R</t>
  </si>
  <si>
    <t>AI05707</t>
  </si>
  <si>
    <t>PyTorch, Kubernetes, SQL, Scala</t>
  </si>
  <si>
    <t>AI05708</t>
  </si>
  <si>
    <t>MLOps, Computer Vision, R, PyTorch</t>
  </si>
  <si>
    <t>AI05709</t>
  </si>
  <si>
    <t>Scala, GCP, SQL, Hadoop, Data Visualization</t>
  </si>
  <si>
    <t>AI05710</t>
  </si>
  <si>
    <t>MLOps, Data Visualization, Azure, AWS</t>
  </si>
  <si>
    <t>AI05711</t>
  </si>
  <si>
    <t>Deep Learning, Docker, Git, Mathematics</t>
  </si>
  <si>
    <t>AI05712</t>
  </si>
  <si>
    <t>MLOps, AWS, SQL</t>
  </si>
  <si>
    <t>AI05713</t>
  </si>
  <si>
    <t>SQL, PyTorch, GCP, R, Computer Vision</t>
  </si>
  <si>
    <t>AI05714</t>
  </si>
  <si>
    <t>Kubernetes, NLP, Spark, Deep Learning</t>
  </si>
  <si>
    <t>AI05715</t>
  </si>
  <si>
    <t>MLOps, Python, Computer Vision, Linux, TensorFreelanceow</t>
  </si>
  <si>
    <t>AI05716</t>
  </si>
  <si>
    <t>Azure, Python, GCP, TensorFreelanceow</t>
  </si>
  <si>
    <t>AI05717</t>
  </si>
  <si>
    <t>NLP, Python, TensorFreelanceow, Linux</t>
  </si>
  <si>
    <t>AI05718</t>
  </si>
  <si>
    <t>TensorFreelanceow, Tableau, Docker, NLP</t>
  </si>
  <si>
    <t>AI05719</t>
  </si>
  <si>
    <t>Python, Linux, Statistics, Computer Vision</t>
  </si>
  <si>
    <t>AI05720</t>
  </si>
  <si>
    <t>GCP, Data Visualization, Spark, R</t>
  </si>
  <si>
    <t>AI05721</t>
  </si>
  <si>
    <t>Python, SQL, Deep Learning, Git, Docker</t>
  </si>
  <si>
    <t>AI05722</t>
  </si>
  <si>
    <t>Mathematics, Git, NLP</t>
  </si>
  <si>
    <t>AI05723</t>
  </si>
  <si>
    <t>Spark, Scala, Linux, Deep Learning, SQL</t>
  </si>
  <si>
    <t>AI05724</t>
  </si>
  <si>
    <t>AI05725</t>
  </si>
  <si>
    <t>R, Python, Statistics, Scala, Deep Learning</t>
  </si>
  <si>
    <t>AI05726</t>
  </si>
  <si>
    <t>Docker, Linux, AWS, Scala</t>
  </si>
  <si>
    <t>AI05727</t>
  </si>
  <si>
    <t>Statistics, Scala, NLP, MLOps, Azure</t>
  </si>
  <si>
    <t>AI05728</t>
  </si>
  <si>
    <t>Docker, Spark, AWS</t>
  </si>
  <si>
    <t>AI05729</t>
  </si>
  <si>
    <t>AI05730</t>
  </si>
  <si>
    <t>Statistics, Mathematics, Java</t>
  </si>
  <si>
    <t>AI05731</t>
  </si>
  <si>
    <t>Python, Kubernetes, Spark, GCP</t>
  </si>
  <si>
    <t>AI05732</t>
  </si>
  <si>
    <t>Computer Vision, GCP, Kubernetes, SQL</t>
  </si>
  <si>
    <t>AI05733</t>
  </si>
  <si>
    <t>AI05734</t>
  </si>
  <si>
    <t>Hadoop, NLP, MLOps</t>
  </si>
  <si>
    <t>AI05735</t>
  </si>
  <si>
    <t>GCP, Python, Tableau, Kubernetes</t>
  </si>
  <si>
    <t>AI05736</t>
  </si>
  <si>
    <t>Linux, SQL, Computer Vision, Kubernetes, PyTorch</t>
  </si>
  <si>
    <t>AI05737</t>
  </si>
  <si>
    <t>GCP, Linux, Spark</t>
  </si>
  <si>
    <t>AI05738</t>
  </si>
  <si>
    <t>SQL, Docker, Mathematics, Computer Vision, AWS</t>
  </si>
  <si>
    <t>AI05739</t>
  </si>
  <si>
    <t>AI05740</t>
  </si>
  <si>
    <t>Java, SQL, Git, Docker</t>
  </si>
  <si>
    <t>AI05741</t>
  </si>
  <si>
    <t>TensorFreelanceow, Python, Data Visualization, Statistics</t>
  </si>
  <si>
    <t>AI05742</t>
  </si>
  <si>
    <t>Python, SQL, Computer Vision, Git, Linux</t>
  </si>
  <si>
    <t>AI05743</t>
  </si>
  <si>
    <t>NLP, Kubernetes, Python, Git</t>
  </si>
  <si>
    <t>AI05744</t>
  </si>
  <si>
    <t>Git, Java, Scala</t>
  </si>
  <si>
    <t>AI05745</t>
  </si>
  <si>
    <t>Scala, Hadoop, TensorFreelanceow</t>
  </si>
  <si>
    <t>AI05746</t>
  </si>
  <si>
    <t>Kubernetes, Docker, Data Visualization, Git, Hadoop</t>
  </si>
  <si>
    <t>AI05747</t>
  </si>
  <si>
    <t>TensorFreelanceow, Spark, Tableau, Computer Vision, MLOps</t>
  </si>
  <si>
    <t>AI05748</t>
  </si>
  <si>
    <t>Java, Kubernetes, Statistics</t>
  </si>
  <si>
    <t>AI05749</t>
  </si>
  <si>
    <t>SQL, Linux, Git, Mathematics</t>
  </si>
  <si>
    <t>AI05750</t>
  </si>
  <si>
    <t>Data Visualization, GCP, Computer Vision, Azure, Kubernetes</t>
  </si>
  <si>
    <t>AI05751</t>
  </si>
  <si>
    <t>MLOps, Statistics, PyTorch, Spark, Java</t>
  </si>
  <si>
    <t>AI05752</t>
  </si>
  <si>
    <t>AI05753</t>
  </si>
  <si>
    <t>AWS, Docker, Mathematics, Python</t>
  </si>
  <si>
    <t>AI05754</t>
  </si>
  <si>
    <t>Python, SQL, Azure</t>
  </si>
  <si>
    <t>AI05755</t>
  </si>
  <si>
    <t>Deep Learning, Java, NLP</t>
  </si>
  <si>
    <t>AI05756</t>
  </si>
  <si>
    <t>MLOps, PyTorch, Git, Scala, Linux</t>
  </si>
  <si>
    <t>AI05757</t>
  </si>
  <si>
    <t>Hadoop, Deep Learning, NLP, Python, TensorFreelanceow</t>
  </si>
  <si>
    <t>AI05758</t>
  </si>
  <si>
    <t>Data Visualization, Kubernetes, Java, Deep Learning, Docker</t>
  </si>
  <si>
    <t>AI05759</t>
  </si>
  <si>
    <t>Python, R, Tableau, AWS, Hadoop</t>
  </si>
  <si>
    <t>AI05760</t>
  </si>
  <si>
    <t>Spark, TensorFreelanceow, PyTorch, NLP, Docker</t>
  </si>
  <si>
    <t>AI05761</t>
  </si>
  <si>
    <t>GCP, Scala, Data Visualization</t>
  </si>
  <si>
    <t>AI05762</t>
  </si>
  <si>
    <t>Statistics, Mathematics, PyTorch, AWS, Computer Vision</t>
  </si>
  <si>
    <t>AI05763</t>
  </si>
  <si>
    <t>Python, GCP, Azure</t>
  </si>
  <si>
    <t>AI05764</t>
  </si>
  <si>
    <t>Kubernetes, Python, Mathematics, Docker</t>
  </si>
  <si>
    <t>AI05765</t>
  </si>
  <si>
    <t>Kubernetes, Azure, Data Visualization, Python</t>
  </si>
  <si>
    <t>AI05766</t>
  </si>
  <si>
    <t>NLP, SQL, Python, TensorFreelanceow</t>
  </si>
  <si>
    <t>AI05767</t>
  </si>
  <si>
    <t>AI05768</t>
  </si>
  <si>
    <t>GCP, Git, Java</t>
  </si>
  <si>
    <t>AI05769</t>
  </si>
  <si>
    <t>Spark, AWS, Deep Learning</t>
  </si>
  <si>
    <t>AI05770</t>
  </si>
  <si>
    <t>Java, PyTorch, AWS, Spark</t>
  </si>
  <si>
    <t>AI05771</t>
  </si>
  <si>
    <t>Kubernetes, AWS, Spark, Computer Vision</t>
  </si>
  <si>
    <t>AI05772</t>
  </si>
  <si>
    <t>Linux, AWS, Git, Scala</t>
  </si>
  <si>
    <t>AI05773</t>
  </si>
  <si>
    <t>PyTorch, Spark, TensorFreelanceow, Deep Learning</t>
  </si>
  <si>
    <t>AI05774</t>
  </si>
  <si>
    <t>Spark, Python, Docker, Tableau</t>
  </si>
  <si>
    <t>AI05775</t>
  </si>
  <si>
    <t>Data Visualization, Tableau, Computer Vision</t>
  </si>
  <si>
    <t>AI05776</t>
  </si>
  <si>
    <t>NLP, Python, PyTorch, AWS</t>
  </si>
  <si>
    <t>AI05777</t>
  </si>
  <si>
    <t>AWS, Data Visualization, Linux</t>
  </si>
  <si>
    <t>AI05778</t>
  </si>
  <si>
    <t>SQL, PyTorch, GCP, R, Linux</t>
  </si>
  <si>
    <t>AI05779</t>
  </si>
  <si>
    <t>Data Visualization, Computer Vision, GCP, TensorFreelanceow, Tableau</t>
  </si>
  <si>
    <t>AI05780</t>
  </si>
  <si>
    <t>Computer Vision, Git, Hadoop, NLP, Linux</t>
  </si>
  <si>
    <t>AI05781</t>
  </si>
  <si>
    <t>AWS, Kubernetes, Git, Java</t>
  </si>
  <si>
    <t>AI05782</t>
  </si>
  <si>
    <t>Spark, NLP, Python, TensorFreelanceow</t>
  </si>
  <si>
    <t>AI05783</t>
  </si>
  <si>
    <t>Git, Spark, Data Visualization, SQL</t>
  </si>
  <si>
    <t>AI05784</t>
  </si>
  <si>
    <t>NLP, TensorFreelanceow, Scala</t>
  </si>
  <si>
    <t>AI05785</t>
  </si>
  <si>
    <t>Python, TensorFreelanceow, Hadoop, NLP, Statistics</t>
  </si>
  <si>
    <t>AI05786</t>
  </si>
  <si>
    <t>Scala, Azure, GCP, SQL, Mathematics</t>
  </si>
  <si>
    <t>AI05787</t>
  </si>
  <si>
    <t>SQL, Spark, TensorFreelanceow, Linux</t>
  </si>
  <si>
    <t>AI05788</t>
  </si>
  <si>
    <t>Spark, Statistics, Git</t>
  </si>
  <si>
    <t>AI05789</t>
  </si>
  <si>
    <t>R, Linux, Tableau, Kubernetes, AWS</t>
  </si>
  <si>
    <t>AI05790</t>
  </si>
  <si>
    <t>Hadoop, Python, Mathematics, Data Visualization</t>
  </si>
  <si>
    <t>AI05791</t>
  </si>
  <si>
    <t>TensorFreelanceow, Tableau, Mathematics</t>
  </si>
  <si>
    <t>AI05792</t>
  </si>
  <si>
    <t>NLP, Linux, Statistics</t>
  </si>
  <si>
    <t>AI05793</t>
  </si>
  <si>
    <t>R, TensorFreelanceow, Git</t>
  </si>
  <si>
    <t>AI05794</t>
  </si>
  <si>
    <t>Java, GCP, Hadoop, Deep Learning</t>
  </si>
  <si>
    <t>AI05795</t>
  </si>
  <si>
    <t>Git, Data Visualization, SQL</t>
  </si>
  <si>
    <t>AI05796</t>
  </si>
  <si>
    <t>Git, Data Visualization, Spark, R, Computer Vision</t>
  </si>
  <si>
    <t>AI05797</t>
  </si>
  <si>
    <t>Deep Learning, Azure, PyTorch, Kubernetes</t>
  </si>
  <si>
    <t>AI05798</t>
  </si>
  <si>
    <t>AI05799</t>
  </si>
  <si>
    <t>AWS, Computer Vision, MLOps, Python, Mathematics</t>
  </si>
  <si>
    <t>AI05800</t>
  </si>
  <si>
    <t>Kubernetes, Mathematics, GCP, Scala, NLP</t>
  </si>
  <si>
    <t>AI05801</t>
  </si>
  <si>
    <t>AI05802</t>
  </si>
  <si>
    <t>Scala, Docker, GCP, Git</t>
  </si>
  <si>
    <t>AI05803</t>
  </si>
  <si>
    <t>Data Visualization, Python, Docker, Java</t>
  </si>
  <si>
    <t>AI05804</t>
  </si>
  <si>
    <t>Kubernetes, SQL, Docker, Tableau</t>
  </si>
  <si>
    <t>AI05805</t>
  </si>
  <si>
    <t>Azure, Spark, TensorFreelanceow, SQL</t>
  </si>
  <si>
    <t>AI05806</t>
  </si>
  <si>
    <t>NLP, MLOps, Data Visualization</t>
  </si>
  <si>
    <t>AI05807</t>
  </si>
  <si>
    <t>Azure, Kubernetes, Linux, Docker, Mathematics</t>
  </si>
  <si>
    <t>AI05808</t>
  </si>
  <si>
    <t>MLOps, Hadoop, Spark, Deep Learning, Python</t>
  </si>
  <si>
    <t>AI05809</t>
  </si>
  <si>
    <t>Scala, Java, Azure, Deep Learning</t>
  </si>
  <si>
    <t>AI05810</t>
  </si>
  <si>
    <t>Scala, Statistics, Data Visualization</t>
  </si>
  <si>
    <t>AI05811</t>
  </si>
  <si>
    <t>Docker, Scala, Linux, Java</t>
  </si>
  <si>
    <t>AI05812</t>
  </si>
  <si>
    <t>Kubernetes, Java, NLP, AWS</t>
  </si>
  <si>
    <t>AI05813</t>
  </si>
  <si>
    <t>TensorFreelanceow, Spark, Git, Java, AWS</t>
  </si>
  <si>
    <t>AI05814</t>
  </si>
  <si>
    <t>Kubernetes, Docker, SQL, PyTorch</t>
  </si>
  <si>
    <t>AI05815</t>
  </si>
  <si>
    <t>SQL, MLOps, Java, AWS, TensorFreelanceow</t>
  </si>
  <si>
    <t>AI05816</t>
  </si>
  <si>
    <t>Scala, Hadoop, Git, Azure, MLOps</t>
  </si>
  <si>
    <t>AI05817</t>
  </si>
  <si>
    <t>Tableau, Python, Kubernetes, Mathematics</t>
  </si>
  <si>
    <t>AI05818</t>
  </si>
  <si>
    <t>PyTorch, Computer Vision, Python, Spark</t>
  </si>
  <si>
    <t>AI05819</t>
  </si>
  <si>
    <t>GCP, Spark, Tableau</t>
  </si>
  <si>
    <t>AI05820</t>
  </si>
  <si>
    <t>PyTorch, Mathematics, Azure</t>
  </si>
  <si>
    <t>AI05821</t>
  </si>
  <si>
    <t>Scala, AWS, MLOps</t>
  </si>
  <si>
    <t>AI05822</t>
  </si>
  <si>
    <t>Tableau, Azure, NLP, Linux, Python</t>
  </si>
  <si>
    <t>AI05823</t>
  </si>
  <si>
    <t>Linux, SQL, NLP, PyTorch, Hadoop</t>
  </si>
  <si>
    <t>AI05824</t>
  </si>
  <si>
    <t>MLOps, Hadoop, Scala, Computer Vision, TensorFreelanceow</t>
  </si>
  <si>
    <t>AI05825</t>
  </si>
  <si>
    <t>AWS, PyTorch, Mathematics, TensorFreelanceow</t>
  </si>
  <si>
    <t>AI05826</t>
  </si>
  <si>
    <t>Spark, Tableau, SQL, PyTorch, Computer Vision</t>
  </si>
  <si>
    <t>AI05827</t>
  </si>
  <si>
    <t>TensorFreelanceow, AWS, Spark, Statistics</t>
  </si>
  <si>
    <t>AI05828</t>
  </si>
  <si>
    <t>MLOps, Deep Learning, Linux, Hadoop</t>
  </si>
  <si>
    <t>AI05829</t>
  </si>
  <si>
    <t>Docker, Computer Vision, Azure, Tableau</t>
  </si>
  <si>
    <t>AI05830</t>
  </si>
  <si>
    <t>Docker, Statistics, Git, Spark</t>
  </si>
  <si>
    <t>AI05831</t>
  </si>
  <si>
    <t>Data Visualization, Scala, Python, Tableau</t>
  </si>
  <si>
    <t>AI05832</t>
  </si>
  <si>
    <t>AI05833</t>
  </si>
  <si>
    <t>TensorFreelanceow, Azure, Kubernetes, Deep Learning, MLOps</t>
  </si>
  <si>
    <t>AI05834</t>
  </si>
  <si>
    <t>Kubernetes, Git, Hadoop, TensorFreelanceow</t>
  </si>
  <si>
    <t>AI05835</t>
  </si>
  <si>
    <t>Java, PyTorch, Azure, GCP</t>
  </si>
  <si>
    <t>AI05836</t>
  </si>
  <si>
    <t>Docker, Data Visualization, PyTorch</t>
  </si>
  <si>
    <t>AI05837</t>
  </si>
  <si>
    <t>Spark, R, Java, Mathematics, Azure</t>
  </si>
  <si>
    <t>AI05838</t>
  </si>
  <si>
    <t>PyTorch, Docker, Azure, Hadoop</t>
  </si>
  <si>
    <t>AI05839</t>
  </si>
  <si>
    <t>Deep Learning, MLOps, Linux, Kubernetes</t>
  </si>
  <si>
    <t>AI05840</t>
  </si>
  <si>
    <t>Git, Kubernetes, AWS</t>
  </si>
  <si>
    <t>AI05841</t>
  </si>
  <si>
    <t>PyTorch, Scala, Computer Vision, AWS, Deep Learning</t>
  </si>
  <si>
    <t>AI05842</t>
  </si>
  <si>
    <t>R, Kubernetes, Linux, Tableau, Hadoop</t>
  </si>
  <si>
    <t>AI05843</t>
  </si>
  <si>
    <t>MLOps, SQL, Linux</t>
  </si>
  <si>
    <t>AI05844</t>
  </si>
  <si>
    <t>R, SQL, Java</t>
  </si>
  <si>
    <t>AI05845</t>
  </si>
  <si>
    <t>AI05846</t>
  </si>
  <si>
    <t>AI05847</t>
  </si>
  <si>
    <t>Java, SQL, Data Visualization, Docker</t>
  </si>
  <si>
    <t>AI05848</t>
  </si>
  <si>
    <t>Git, Deep Learning, Data Visualization, Computer Vision</t>
  </si>
  <si>
    <t>AI05849</t>
  </si>
  <si>
    <t>Git, Azure, Spark, Kubernetes</t>
  </si>
  <si>
    <t>AI05850</t>
  </si>
  <si>
    <t>AI05851</t>
  </si>
  <si>
    <t>Mathematics, Tableau, MLOps, SQL, Linux</t>
  </si>
  <si>
    <t>AI05852</t>
  </si>
  <si>
    <t>Python, TensorFreelanceow, PyTorch, AWS</t>
  </si>
  <si>
    <t>AI05853</t>
  </si>
  <si>
    <t>Linux, PyTorch, Deep Learning, Python</t>
  </si>
  <si>
    <t>AI05854</t>
  </si>
  <si>
    <t>Python, Docker, Linux, Kubernetes, Git</t>
  </si>
  <si>
    <t>AI05855</t>
  </si>
  <si>
    <t>NLP, Scala, Linux</t>
  </si>
  <si>
    <t>AI05856</t>
  </si>
  <si>
    <t>Hadoop, SQL, Data Visualization, Tableau</t>
  </si>
  <si>
    <t>AI05857</t>
  </si>
  <si>
    <t>Linux, PyTorch, SQL, Java</t>
  </si>
  <si>
    <t>AI05858</t>
  </si>
  <si>
    <t>AI05859</t>
  </si>
  <si>
    <t>Java, SQL, Data Visualization, Git, Deep Learning</t>
  </si>
  <si>
    <t>AI05860</t>
  </si>
  <si>
    <t>Java, Kubernetes, Scala, Python</t>
  </si>
  <si>
    <t>AI05861</t>
  </si>
  <si>
    <t>SQL, Azure, Mathematics, AWS</t>
  </si>
  <si>
    <t>AI05862</t>
  </si>
  <si>
    <t>GCP, Kubernetes, Tableau, Docker</t>
  </si>
  <si>
    <t>AI05863</t>
  </si>
  <si>
    <t>NLP, Azure, AWS</t>
  </si>
  <si>
    <t>AI05864</t>
  </si>
  <si>
    <t>NLP, Tableau, Mathematics</t>
  </si>
  <si>
    <t>AI05865</t>
  </si>
  <si>
    <t>SQL, Computer Vision, TensorFreelanceow</t>
  </si>
  <si>
    <t>AI05866</t>
  </si>
  <si>
    <t>Mathematics, Git, Docker, SQL</t>
  </si>
  <si>
    <t>AI05867</t>
  </si>
  <si>
    <t>Kubernetes, Java, Linux</t>
  </si>
  <si>
    <t>AI05868</t>
  </si>
  <si>
    <t>AI05869</t>
  </si>
  <si>
    <t>MLOps, Git, Azure, NLP, Statistics</t>
  </si>
  <si>
    <t>AI05870</t>
  </si>
  <si>
    <t>Azure, Scala, Java, Kubernetes</t>
  </si>
  <si>
    <t>AI05871</t>
  </si>
  <si>
    <t>AI05872</t>
  </si>
  <si>
    <t>SQL, Deep Learning, Hadoop, GCP, PyTorch</t>
  </si>
  <si>
    <t>AI05873</t>
  </si>
  <si>
    <t>MLOps, Azure, Spark, Python, PyTorch</t>
  </si>
  <si>
    <t>AI05874</t>
  </si>
  <si>
    <t>AI05875</t>
  </si>
  <si>
    <t>Hadoop, NLP, SQL, Kubernetes</t>
  </si>
  <si>
    <t>AI05876</t>
  </si>
  <si>
    <t>AI05877</t>
  </si>
  <si>
    <t>Python, TensorFreelanceow, Tableau, SQL</t>
  </si>
  <si>
    <t>AI05878</t>
  </si>
  <si>
    <t>R, Java, AWS, Computer Vision, GCP</t>
  </si>
  <si>
    <t>AI05879</t>
  </si>
  <si>
    <t>NLP, Kubernetes, SQL, TensorFreelanceow, Tableau</t>
  </si>
  <si>
    <t>AI05880</t>
  </si>
  <si>
    <t>Hadoop, R, Deep Learning, NLP, GCP</t>
  </si>
  <si>
    <t>AI05881</t>
  </si>
  <si>
    <t>AWS, Spark, SQL</t>
  </si>
  <si>
    <t>AI05882</t>
  </si>
  <si>
    <t>Hadoop, Kubernetes, Java, Mathematics</t>
  </si>
  <si>
    <t>AI05883</t>
  </si>
  <si>
    <t>Docker, Scala, Git, Tableau, GCP</t>
  </si>
  <si>
    <t>AI05884</t>
  </si>
  <si>
    <t>GCP, SQL, PyTorch</t>
  </si>
  <si>
    <t>AI05885</t>
  </si>
  <si>
    <t>Docker, Python, Spark, Git</t>
  </si>
  <si>
    <t>AI05886</t>
  </si>
  <si>
    <t>PyTorch, SQL, Linux, Docker, Azure</t>
  </si>
  <si>
    <t>AI05887</t>
  </si>
  <si>
    <t>MLOps, Kubernetes, NLP, Git, Hadoop</t>
  </si>
  <si>
    <t>AI05888</t>
  </si>
  <si>
    <t>Computer Vision, Hadoop, Tableau, Spark, Data Visualization</t>
  </si>
  <si>
    <t>AI05889</t>
  </si>
  <si>
    <t>Statistics, Python, Data Visualization, MLOps, TensorFreelanceow</t>
  </si>
  <si>
    <t>AI05890</t>
  </si>
  <si>
    <t>Deep Learning, Docker, Data Visualization, Computer Vision, Azure</t>
  </si>
  <si>
    <t>AI05891</t>
  </si>
  <si>
    <t>Docker, Hadoop, Git, PyTorch, Deep Learning</t>
  </si>
  <si>
    <t>AI05892</t>
  </si>
  <si>
    <t>Git, Python, AWS</t>
  </si>
  <si>
    <t>AI05893</t>
  </si>
  <si>
    <t>Python, Spark, Kubernetes</t>
  </si>
  <si>
    <t>AI05894</t>
  </si>
  <si>
    <t>Git, GCP, Linux</t>
  </si>
  <si>
    <t>AI05895</t>
  </si>
  <si>
    <t>R, Tableau, Kubernetes, SQL, Deep Learning</t>
  </si>
  <si>
    <t>AI05896</t>
  </si>
  <si>
    <t>PyTorch, Hadoop, Python, Deep Learning, MLOps</t>
  </si>
  <si>
    <t>AI05897</t>
  </si>
  <si>
    <t>Python, Data Visualization, Spark</t>
  </si>
  <si>
    <t>AI05898</t>
  </si>
  <si>
    <t>Scala, Hadoop, NLP</t>
  </si>
  <si>
    <t>AI05899</t>
  </si>
  <si>
    <t>Git, Java, TensorFreelanceow, Statistics</t>
  </si>
  <si>
    <t>AI05900</t>
  </si>
  <si>
    <t>Python, TensorFreelanceow, Kubernetes, Azure, Data Visualization</t>
  </si>
  <si>
    <t>AI05901</t>
  </si>
  <si>
    <t>Statistics, TensorFreelanceow, SQL, MLOps</t>
  </si>
  <si>
    <t>AI05902</t>
  </si>
  <si>
    <t>Java, Kubernetes, PyTorch, Statistics</t>
  </si>
  <si>
    <t>AI05903</t>
  </si>
  <si>
    <t>AWS, Git, SQL</t>
  </si>
  <si>
    <t>AI05904</t>
  </si>
  <si>
    <t>AI05905</t>
  </si>
  <si>
    <t>Azure, Kubernetes, Tableau, Computer Vision, Deep Learning</t>
  </si>
  <si>
    <t>AI05906</t>
  </si>
  <si>
    <t>Python, TensorFreelanceow, PyTorch, Computer Vision</t>
  </si>
  <si>
    <t>AI05907</t>
  </si>
  <si>
    <t>Kubernetes, Linux, NLP</t>
  </si>
  <si>
    <t>AI05908</t>
  </si>
  <si>
    <t>Spark, TensorFreelanceow, Git, Mathematics</t>
  </si>
  <si>
    <t>AI05909</t>
  </si>
  <si>
    <t>MLOps, GCP, AWS, Azure, Git</t>
  </si>
  <si>
    <t>AI05910</t>
  </si>
  <si>
    <t>Linux, SQL, Data Visualization, PyTorch</t>
  </si>
  <si>
    <t>AI05911</t>
  </si>
  <si>
    <t>R, Linux, Mathematics, Java</t>
  </si>
  <si>
    <t>AI05912</t>
  </si>
  <si>
    <t>GCP, Data Visualization, Scala, PyTorch</t>
  </si>
  <si>
    <t>AI05913</t>
  </si>
  <si>
    <t>R, Java, Azure, Computer Vision</t>
  </si>
  <si>
    <t>AI05914</t>
  </si>
  <si>
    <t>GCP, PyTorch, Data Visualization, TensorFreelanceow</t>
  </si>
  <si>
    <t>AI05915</t>
  </si>
  <si>
    <t>Git, SQL, MLOps, Mathematics</t>
  </si>
  <si>
    <t>AI05916</t>
  </si>
  <si>
    <t>MLOps, PyTorch, Tableau, AWS, Scala</t>
  </si>
  <si>
    <t>AI05917</t>
  </si>
  <si>
    <t>Computer Vision, Docker, Mathematics, AWS</t>
  </si>
  <si>
    <t>AI05918</t>
  </si>
  <si>
    <t>Python, Azure, Deep Learning</t>
  </si>
  <si>
    <t>AI05919</t>
  </si>
  <si>
    <t>Spark, Linux, NLP</t>
  </si>
  <si>
    <t>AI05920</t>
  </si>
  <si>
    <t>Data Visualization, SQL, Python, Spark, Deep Learning</t>
  </si>
  <si>
    <t>AI05921</t>
  </si>
  <si>
    <t>Kubernetes, Git, Azure, NLP, Scala</t>
  </si>
  <si>
    <t>AI05922</t>
  </si>
  <si>
    <t>AI05923</t>
  </si>
  <si>
    <t>GCP, R, PyTorch, SQL</t>
  </si>
  <si>
    <t>AI05924</t>
  </si>
  <si>
    <t>TensorFreelanceow, Spark, Computer Vision, Linux</t>
  </si>
  <si>
    <t>AI05925</t>
  </si>
  <si>
    <t>TensorFreelanceow, Docker, Computer Vision, Linux</t>
  </si>
  <si>
    <t>AI05926</t>
  </si>
  <si>
    <t>Azure, TensorFreelanceow, Tableau, Mathematics, PyTorch</t>
  </si>
  <si>
    <t>AI05927</t>
  </si>
  <si>
    <t>Tableau, Mathematics, Scala, Computer Vision</t>
  </si>
  <si>
    <t>AI05928</t>
  </si>
  <si>
    <t>Python, Deep Learning, Spark, Mathematics</t>
  </si>
  <si>
    <t>AI05929</t>
  </si>
  <si>
    <t>SQL, Kubernetes, MLOps</t>
  </si>
  <si>
    <t>AI05930</t>
  </si>
  <si>
    <t>Python, Kubernetes, Data Visualization, Java</t>
  </si>
  <si>
    <t>AI05931</t>
  </si>
  <si>
    <t>Git, SQL, Scala, MLOps</t>
  </si>
  <si>
    <t>AI05932</t>
  </si>
  <si>
    <t>Java, Hadoop, Mathematics</t>
  </si>
  <si>
    <t>AI05933</t>
  </si>
  <si>
    <t>Linux, Docker, NLP, Kubernetes, Tableau</t>
  </si>
  <si>
    <t>AI05934</t>
  </si>
  <si>
    <t>Python, Data Visualization, Git, Spark, GCP</t>
  </si>
  <si>
    <t>AI05935</t>
  </si>
  <si>
    <t>AI05936</t>
  </si>
  <si>
    <t>Python, TensorFreelanceow, Docker, Data Visualization</t>
  </si>
  <si>
    <t>AI05937</t>
  </si>
  <si>
    <t>TensorFreelanceow, Kubernetes, GCP</t>
  </si>
  <si>
    <t>AI05938</t>
  </si>
  <si>
    <t>Docker, Java, Mathematics, PyTorch, TensorFreelanceow</t>
  </si>
  <si>
    <t>AI05939</t>
  </si>
  <si>
    <t>SQL, Git, Tableau, Statistics</t>
  </si>
  <si>
    <t>AI05940</t>
  </si>
  <si>
    <t>PyTorch, Linux, Hadoop</t>
  </si>
  <si>
    <t>AI05941</t>
  </si>
  <si>
    <t>Linux, Kubernetes, Python, TensorFreelanceow</t>
  </si>
  <si>
    <t>AI05942</t>
  </si>
  <si>
    <t>Java, TensorFreelanceow, Docker, GCP</t>
  </si>
  <si>
    <t>AI05943</t>
  </si>
  <si>
    <t>AWS, Tableau, Kubernetes</t>
  </si>
  <si>
    <t>AI05944</t>
  </si>
  <si>
    <t>MLOps, GCP, Python, Mathematics, TensorFreelanceow</t>
  </si>
  <si>
    <t>AI05945</t>
  </si>
  <si>
    <t>Scala, Git, Kubernetes, SQL</t>
  </si>
  <si>
    <t>AI05946</t>
  </si>
  <si>
    <t>NLP, Spark, SQL, Python</t>
  </si>
  <si>
    <t>AI05947</t>
  </si>
  <si>
    <t>Spark, Git, Linux</t>
  </si>
  <si>
    <t>AI05948</t>
  </si>
  <si>
    <t>AI05949</t>
  </si>
  <si>
    <t>Python, Data Visualization, TensorFreelanceow, Scala</t>
  </si>
  <si>
    <t>AI05950</t>
  </si>
  <si>
    <t>Git, Java, Python</t>
  </si>
  <si>
    <t>AI05951</t>
  </si>
  <si>
    <t>GCP, R, Deep Learning, Tableau</t>
  </si>
  <si>
    <t>AI05952</t>
  </si>
  <si>
    <t>TensorFreelanceow, Python, Mathematics, Statistics, AWS</t>
  </si>
  <si>
    <t>AI05953</t>
  </si>
  <si>
    <t>SQL, AWS, Data Visualization, R</t>
  </si>
  <si>
    <t>AI05954</t>
  </si>
  <si>
    <t>Java, Azure, Hadoop, Spark</t>
  </si>
  <si>
    <t>AI05955</t>
  </si>
  <si>
    <t>GCP, Kubernetes, Python, Azure, Statistics</t>
  </si>
  <si>
    <t>AI05956</t>
  </si>
  <si>
    <t>Java, Kubernetes, Mathematics</t>
  </si>
  <si>
    <t>AI05957</t>
  </si>
  <si>
    <t>Mathematics, Kubernetes, Docker, Azure, Scala</t>
  </si>
  <si>
    <t>AI05958</t>
  </si>
  <si>
    <t>Azure, Mathematics, Linux, MLOps, Tableau</t>
  </si>
  <si>
    <t>AI05959</t>
  </si>
  <si>
    <t>Scala, Kubernetes, Git</t>
  </si>
  <si>
    <t>AI05960</t>
  </si>
  <si>
    <t>AWS, Spark, MLOps, Python</t>
  </si>
  <si>
    <t>AI05961</t>
  </si>
  <si>
    <t>PyTorch, Spark, Tableau, MLOps</t>
  </si>
  <si>
    <t>AI05962</t>
  </si>
  <si>
    <t>GCP, R, PyTorch, Spark, Mathematics</t>
  </si>
  <si>
    <t>AI05963</t>
  </si>
  <si>
    <t>Python, TensorFreelanceow, Kubernetes, Azure, Tableau</t>
  </si>
  <si>
    <t>AI05964</t>
  </si>
  <si>
    <t>AI05965</t>
  </si>
  <si>
    <t>Azure, Git, Scala, Java</t>
  </si>
  <si>
    <t>AI05966</t>
  </si>
  <si>
    <t>PyTorch, Tableau, TensorFreelanceow, Azure</t>
  </si>
  <si>
    <t>AI05967</t>
  </si>
  <si>
    <t>GCP, PyTorch, Data Visualization, Statistics, R</t>
  </si>
  <si>
    <t>AI05968</t>
  </si>
  <si>
    <t>Spark, SQL, R, Deep Learning</t>
  </si>
  <si>
    <t>AI05969</t>
  </si>
  <si>
    <t>Spark, Git, NLP</t>
  </si>
  <si>
    <t>AI05970</t>
  </si>
  <si>
    <t>Java, AWS, PyTorch</t>
  </si>
  <si>
    <t>AI05971</t>
  </si>
  <si>
    <t>Kubernetes, Git, Computer Vision, Deep Learning, Mathematics</t>
  </si>
  <si>
    <t>AI05972</t>
  </si>
  <si>
    <t>AWS, Hadoop, NLP</t>
  </si>
  <si>
    <t>AI05973</t>
  </si>
  <si>
    <t>Python, MLOps, Data Visualization, Deep Learning, R</t>
  </si>
  <si>
    <t>AI05974</t>
  </si>
  <si>
    <t>Kubernetes, AWS, Azure</t>
  </si>
  <si>
    <t>AI05975</t>
  </si>
  <si>
    <t>R, SQL, PyTorch, NLP</t>
  </si>
  <si>
    <t>AI05976</t>
  </si>
  <si>
    <t>Statistics, PyTorch, Kubernetes</t>
  </si>
  <si>
    <t>AI05977</t>
  </si>
  <si>
    <t>Computer Vision, Kubernetes, R</t>
  </si>
  <si>
    <t>AI05978</t>
  </si>
  <si>
    <t>Spark, Java, Hadoop, Scala</t>
  </si>
  <si>
    <t>AI05979</t>
  </si>
  <si>
    <t>Python, Linux, Hadoop</t>
  </si>
  <si>
    <t>AI05980</t>
  </si>
  <si>
    <t>Data Visualization, Azure, R, MLOps</t>
  </si>
  <si>
    <t>AI05981</t>
  </si>
  <si>
    <t>AWS, Linux, Spark, Java</t>
  </si>
  <si>
    <t>AI05982</t>
  </si>
  <si>
    <t>Scala, MLOps, NLP</t>
  </si>
  <si>
    <t>AI05983</t>
  </si>
  <si>
    <t>NLP, Git, Hadoop, Computer Vision, Scala</t>
  </si>
  <si>
    <t>AI05984</t>
  </si>
  <si>
    <t>GCP, Scala, NLP, Spark</t>
  </si>
  <si>
    <t>AI05985</t>
  </si>
  <si>
    <t>GCP, Docker, Python</t>
  </si>
  <si>
    <t>AI05986</t>
  </si>
  <si>
    <t>Tableau, Kubernetes, TensorFreelanceow</t>
  </si>
  <si>
    <t>AI05987</t>
  </si>
  <si>
    <t>AI05988</t>
  </si>
  <si>
    <t>Git, SQL, Azure, Spark, Scala</t>
  </si>
  <si>
    <t>AI05989</t>
  </si>
  <si>
    <t>Scala, Kubernetes, Mathematics, Python</t>
  </si>
  <si>
    <t>AI05990</t>
  </si>
  <si>
    <t>NLP, Deep Learning, Statistics</t>
  </si>
  <si>
    <t>AI05991</t>
  </si>
  <si>
    <t>Statistics, TensorFreelanceow, Data Visualization, Mathematics, Computer Vision</t>
  </si>
  <si>
    <t>AI05992</t>
  </si>
  <si>
    <t>AI05993</t>
  </si>
  <si>
    <t>GCP, MLOps, Hadoop, NLP</t>
  </si>
  <si>
    <t>AI05994</t>
  </si>
  <si>
    <t>Python, R, Git</t>
  </si>
  <si>
    <t>AI05995</t>
  </si>
  <si>
    <t>TensorFreelanceow, Hadoop, Data Visualization, Docker</t>
  </si>
  <si>
    <t>AI05996</t>
  </si>
  <si>
    <t>SQL, MLOps, Kubernetes, Azure</t>
  </si>
  <si>
    <t>AI05997</t>
  </si>
  <si>
    <t>TensorFreelanceow, Kubernetes, GCP, Statistics, PyTorch</t>
  </si>
  <si>
    <t>AI05998</t>
  </si>
  <si>
    <t>MLOps, SQL, PyTorch, AWS, Linux</t>
  </si>
  <si>
    <t>AI05999</t>
  </si>
  <si>
    <t>Linux, Git, R, Python</t>
  </si>
  <si>
    <t>AI06000</t>
  </si>
  <si>
    <t>R, SQL, Computer Vision</t>
  </si>
  <si>
    <t>AI06001</t>
  </si>
  <si>
    <t>Python, Git, R</t>
  </si>
  <si>
    <t>AI06002</t>
  </si>
  <si>
    <t>Deep Learning, Python, Linux, SQL</t>
  </si>
  <si>
    <t>AI06003</t>
  </si>
  <si>
    <t>Hadoop, Spark, R, Data Visualization, Git</t>
  </si>
  <si>
    <t>AI06004</t>
  </si>
  <si>
    <t>Azure, Docker, Java, Computer Vision, AWS</t>
  </si>
  <si>
    <t>AI06005</t>
  </si>
  <si>
    <t>Python, Hadoop, Data Visualization, Scala, Kubernetes</t>
  </si>
  <si>
    <t>AI06006</t>
  </si>
  <si>
    <t>PyTorch, SQL, Tableau, TensorFreelanceow, R</t>
  </si>
  <si>
    <t>AI06007</t>
  </si>
  <si>
    <t>NLP, Docker, TensorFreelanceow, Python, Azure</t>
  </si>
  <si>
    <t>AI06008</t>
  </si>
  <si>
    <t>AI06009</t>
  </si>
  <si>
    <t>TensorFreelanceow, Statistics, Computer Vision</t>
  </si>
  <si>
    <t>AI06010</t>
  </si>
  <si>
    <t>R, Tableau, Python, TensorFreelanceow</t>
  </si>
  <si>
    <t>AI06011</t>
  </si>
  <si>
    <t>Kubernetes, Linux, Deep Learning, Mathematics, Tableau</t>
  </si>
  <si>
    <t>AI06012</t>
  </si>
  <si>
    <t>Scala, Linux, SQL, PyTorch</t>
  </si>
  <si>
    <t>AI06013</t>
  </si>
  <si>
    <t>R, Scala, Statistics, Kubernetes, SQL</t>
  </si>
  <si>
    <t>AI06014</t>
  </si>
  <si>
    <t>PyTorch, SQL, R, Hadoop, Git</t>
  </si>
  <si>
    <t>AI06015</t>
  </si>
  <si>
    <t>Computer Vision, Python, Azure</t>
  </si>
  <si>
    <t>AI06016</t>
  </si>
  <si>
    <t>SQL, Python, Data Visualization, Mathematics, Linux</t>
  </si>
  <si>
    <t>AI06017</t>
  </si>
  <si>
    <t>MLOps, AWS, R</t>
  </si>
  <si>
    <t>AI06018</t>
  </si>
  <si>
    <t>Tableau, MLOps, R, SQL</t>
  </si>
  <si>
    <t>AI06019</t>
  </si>
  <si>
    <t>Tableau, Java, Deep Learning, Python, Mathematics</t>
  </si>
  <si>
    <t>AI06020</t>
  </si>
  <si>
    <t>PyTorch, Kubernetes, Git, TensorFreelanceow</t>
  </si>
  <si>
    <t>AI06021</t>
  </si>
  <si>
    <t>AI06022</t>
  </si>
  <si>
    <t>Computer Vision, TensorFreelanceow, Mathematics, NLP</t>
  </si>
  <si>
    <t>AI06023</t>
  </si>
  <si>
    <t>R, Python, Tableau</t>
  </si>
  <si>
    <t>AI06024</t>
  </si>
  <si>
    <t>GCP, Python, AWS, SQL, TensorFreelanceow</t>
  </si>
  <si>
    <t>AI06025</t>
  </si>
  <si>
    <t>Java, Linux, Mathematics, Data Visualization</t>
  </si>
  <si>
    <t>AI06026</t>
  </si>
  <si>
    <t>Git, SQL, Computer Vision</t>
  </si>
  <si>
    <t>AI06027</t>
  </si>
  <si>
    <t>Git, MLOps, TensorFreelanceow, Python, Tableau</t>
  </si>
  <si>
    <t>AI06028</t>
  </si>
  <si>
    <t>GCP, Hadoop, Python, TensorFreelanceow, Kubernetes</t>
  </si>
  <si>
    <t>AI06029</t>
  </si>
  <si>
    <t>Linux, Java, Data Visualization, Tableau, Kubernetes</t>
  </si>
  <si>
    <t>AI06030</t>
  </si>
  <si>
    <t>Hadoop, NLP, Java, Computer Vision</t>
  </si>
  <si>
    <t>AI06031</t>
  </si>
  <si>
    <t>Data Visualization, Hadoop, Spark</t>
  </si>
  <si>
    <t>AI06032</t>
  </si>
  <si>
    <t>GCP, Spark, Data Visualization</t>
  </si>
  <si>
    <t>AI06033</t>
  </si>
  <si>
    <t>Python, NLP, Kubernetes</t>
  </si>
  <si>
    <t>AI06034</t>
  </si>
  <si>
    <t>GCP, Scala, TensorFreelanceow, Python, Mathematics</t>
  </si>
  <si>
    <t>AI06035</t>
  </si>
  <si>
    <t>R, Java, Tableau, Python, Linux</t>
  </si>
  <si>
    <t>AI06036</t>
  </si>
  <si>
    <t>PyTorch, Spark, Scala, Java</t>
  </si>
  <si>
    <t>AI06037</t>
  </si>
  <si>
    <t>SQL, NLP, MLOps, GCP, Tableau</t>
  </si>
  <si>
    <t>AI06038</t>
  </si>
  <si>
    <t>Java, PyTorch, Mathematics, AWS</t>
  </si>
  <si>
    <t>AI06039</t>
  </si>
  <si>
    <t>Deep Learning, Kubernetes, GCP, Statistics, Computer Vision</t>
  </si>
  <si>
    <t>AI06040</t>
  </si>
  <si>
    <t>Data Visualization, Python, TensorFreelanceow, Spark</t>
  </si>
  <si>
    <t>AI06041</t>
  </si>
  <si>
    <t>Scala, GCP, Java, Linux</t>
  </si>
  <si>
    <t>AI06042</t>
  </si>
  <si>
    <t>GCP, Java, SQL, NLP, Docker</t>
  </si>
  <si>
    <t>AI06043</t>
  </si>
  <si>
    <t>Python, Mathematics, TensorFreelanceow, Azure, Linux</t>
  </si>
  <si>
    <t>AI06044</t>
  </si>
  <si>
    <t>Git, Linux, Tableau</t>
  </si>
  <si>
    <t>AI06045</t>
  </si>
  <si>
    <t>R, Python, Docker</t>
  </si>
  <si>
    <t>AI06046</t>
  </si>
  <si>
    <t>Mathematics, TensorFreelanceow, NLP, Scala</t>
  </si>
  <si>
    <t>AI06047</t>
  </si>
  <si>
    <t>Python, Statistics, Linux, Spark, Deep Learning</t>
  </si>
  <si>
    <t>AI06048</t>
  </si>
  <si>
    <t>Mathematics, PyTorch, Tableau, Linux</t>
  </si>
  <si>
    <t>AI06049</t>
  </si>
  <si>
    <t>AI06050</t>
  </si>
  <si>
    <t>Deep Learning, Data Visualization, Linux</t>
  </si>
  <si>
    <t>AI06051</t>
  </si>
  <si>
    <t>Data Visualization, Git, Kubernetes, NLP, Python</t>
  </si>
  <si>
    <t>AI06052</t>
  </si>
  <si>
    <t>Mathematics, Python, Azure, Linux</t>
  </si>
  <si>
    <t>AI06053</t>
  </si>
  <si>
    <t>MLOps, Kubernetes, R, SQL</t>
  </si>
  <si>
    <t>AI06054</t>
  </si>
  <si>
    <t>Python, Statistics, TensorFreelanceow, Kubernetes, Azure</t>
  </si>
  <si>
    <t>AI06055</t>
  </si>
  <si>
    <t>PyTorch, Python, TensorFreelanceow, Statistics, Data Visualization</t>
  </si>
  <si>
    <t>AI06056</t>
  </si>
  <si>
    <t>Mathematics, Azure, Tableau, NLP</t>
  </si>
  <si>
    <t>AI06057</t>
  </si>
  <si>
    <t>Kubernetes, NLP, R, Computer Vision</t>
  </si>
  <si>
    <t>AI06058</t>
  </si>
  <si>
    <t>R, SQL, Hadoop, Docker</t>
  </si>
  <si>
    <t>AI06059</t>
  </si>
  <si>
    <t>Kubernetes, Computer Vision, TensorFreelanceow</t>
  </si>
  <si>
    <t>AI06060</t>
  </si>
  <si>
    <t>Hadoop, Data Visualization, Git</t>
  </si>
  <si>
    <t>AI06061</t>
  </si>
  <si>
    <t>Hadoop, Deep Learning, TensorFreelanceow, SQL</t>
  </si>
  <si>
    <t>AI06062</t>
  </si>
  <si>
    <t>SQL, Scala, MLOps</t>
  </si>
  <si>
    <t>AI06063</t>
  </si>
  <si>
    <t>Git, Java, NLP</t>
  </si>
  <si>
    <t>AI06064</t>
  </si>
  <si>
    <t>Git, AWS, Data Visualization, Java</t>
  </si>
  <si>
    <t>AI06065</t>
  </si>
  <si>
    <t>AI06066</t>
  </si>
  <si>
    <t>AI06067</t>
  </si>
  <si>
    <t>TensorFreelanceow, Kubernetes, Mathematics, PyTorch, AWS</t>
  </si>
  <si>
    <t>AI06068</t>
  </si>
  <si>
    <t>SQL, GCP, Statistics</t>
  </si>
  <si>
    <t>AI06069</t>
  </si>
  <si>
    <t>Docker, Hadoop, NLP, Kubernetes, Scala</t>
  </si>
  <si>
    <t>AI06070</t>
  </si>
  <si>
    <t>R, Spark, SQL, GCP</t>
  </si>
  <si>
    <t>AI06071</t>
  </si>
  <si>
    <t>Tableau, Computer Vision, GCP, Data Visualization</t>
  </si>
  <si>
    <t>AI06072</t>
  </si>
  <si>
    <t>AI06073</t>
  </si>
  <si>
    <t>AI06074</t>
  </si>
  <si>
    <t>Kubernetes, Computer Vision, GCP, SQL</t>
  </si>
  <si>
    <t>AI06075</t>
  </si>
  <si>
    <t>Python, Docker, Linux</t>
  </si>
  <si>
    <t>AI06076</t>
  </si>
  <si>
    <t>PyTorch, Java, TensorFreelanceow</t>
  </si>
  <si>
    <t>AI06077</t>
  </si>
  <si>
    <t>Hadoop, Linux, Deep Learning, Scala, R</t>
  </si>
  <si>
    <t>AI06078</t>
  </si>
  <si>
    <t>AI06079</t>
  </si>
  <si>
    <t>Java, Kubernetes, GCP, Deep Learning, MLOps</t>
  </si>
  <si>
    <t>AI06080</t>
  </si>
  <si>
    <t>TensorFreelanceow, Mathematics, GCP, Python</t>
  </si>
  <si>
    <t>AI06081</t>
  </si>
  <si>
    <t>Python, Tableau, Kubernetes, Scala</t>
  </si>
  <si>
    <t>AI06082</t>
  </si>
  <si>
    <t>Git, AWS, Data Visualization, Hadoop, Tableau</t>
  </si>
  <si>
    <t>AI06083</t>
  </si>
  <si>
    <t>Kubernetes, Linux, Scala, Mathematics, MLOps</t>
  </si>
  <si>
    <t>AI06084</t>
  </si>
  <si>
    <t>Computer Vision, Kubernetes, NLP</t>
  </si>
  <si>
    <t>AI06085</t>
  </si>
  <si>
    <t>Git, Deep Learning, Kubernetes, SQL</t>
  </si>
  <si>
    <t>AI06086</t>
  </si>
  <si>
    <t>AI06087</t>
  </si>
  <si>
    <t>SQL, Hadoop, R, GCP</t>
  </si>
  <si>
    <t>AI06088</t>
  </si>
  <si>
    <t>Data Visualization, MLOps, Git</t>
  </si>
  <si>
    <t>AI06089</t>
  </si>
  <si>
    <t>Scala, PyTorch, SQL</t>
  </si>
  <si>
    <t>AI06090</t>
  </si>
  <si>
    <t>Kubernetes, Docker, Tableau, PyTorch, Java</t>
  </si>
  <si>
    <t>AI06091</t>
  </si>
  <si>
    <t>Hadoop, Spark, NLP</t>
  </si>
  <si>
    <t>AI06092</t>
  </si>
  <si>
    <t>Hadoop, Scala, MLOps, Python</t>
  </si>
  <si>
    <t>AI06093</t>
  </si>
  <si>
    <t>Hadoop, Computer Vision, NLP, Azure, Spark</t>
  </si>
  <si>
    <t>AI06094</t>
  </si>
  <si>
    <t>Hadoop, Python, TensorFreelanceow, MLOps</t>
  </si>
  <si>
    <t>AI06095</t>
  </si>
  <si>
    <t>SQL, TensorFreelanceow, GCP</t>
  </si>
  <si>
    <t>AI06096</t>
  </si>
  <si>
    <t>SQL, Hadoop, MLOps, Git</t>
  </si>
  <si>
    <t>AI06097</t>
  </si>
  <si>
    <t>MLOps, Spark, Docker</t>
  </si>
  <si>
    <t>AI06098</t>
  </si>
  <si>
    <t>Data Visualization, Spark, PyTorch, Hadoop, Python</t>
  </si>
  <si>
    <t>AI06099</t>
  </si>
  <si>
    <t>SQL, Hadoop, NLP, Deep Learning</t>
  </si>
  <si>
    <t>AI06100</t>
  </si>
  <si>
    <t>AI06101</t>
  </si>
  <si>
    <t>Python, Scala, R, Hadoop, SQL</t>
  </si>
  <si>
    <t>AI06102</t>
  </si>
  <si>
    <t>Scala, Spark, R</t>
  </si>
  <si>
    <t>AI06103</t>
  </si>
  <si>
    <t>R, Java, Tableau</t>
  </si>
  <si>
    <t>AI06104</t>
  </si>
  <si>
    <t>NLP, SQL, R, PyTorch</t>
  </si>
  <si>
    <t>AI06105</t>
  </si>
  <si>
    <t>Azure, Python, Spark</t>
  </si>
  <si>
    <t>AI06106</t>
  </si>
  <si>
    <t>AI06107</t>
  </si>
  <si>
    <t>SQL, Python, Azure, Deep Learning</t>
  </si>
  <si>
    <t>AI06108</t>
  </si>
  <si>
    <t>TensorFreelanceow, Docker, PyTorch</t>
  </si>
  <si>
    <t>AI06109</t>
  </si>
  <si>
    <t>TensorFreelanceow, Docker, Python</t>
  </si>
  <si>
    <t>AI06110</t>
  </si>
  <si>
    <t>R, SQL, MLOps, AWS</t>
  </si>
  <si>
    <t>AI06111</t>
  </si>
  <si>
    <t>Python, Mathematics, TensorFreelanceow, Data Visualization, Computer Vision</t>
  </si>
  <si>
    <t>AI06112</t>
  </si>
  <si>
    <t>Spark, PyTorch, TensorFreelanceow, Hadoop</t>
  </si>
  <si>
    <t>AI06113</t>
  </si>
  <si>
    <t>Deep Learning, R, MLOps, Computer Vision, Azure</t>
  </si>
  <si>
    <t>AI06114</t>
  </si>
  <si>
    <t>Linux, Docker, Computer Vision</t>
  </si>
  <si>
    <t>AI06115</t>
  </si>
  <si>
    <t>Spark, Statistics, MLOps</t>
  </si>
  <si>
    <t>AI06116</t>
  </si>
  <si>
    <t>TensorFreelanceow, PyTorch, MLOps, GCP</t>
  </si>
  <si>
    <t>AI06117</t>
  </si>
  <si>
    <t>Python, R, GCP, TensorFreelanceow, Linux</t>
  </si>
  <si>
    <t>AI06118</t>
  </si>
  <si>
    <t>SQL, TensorFreelanceow, Data Visualization, Hadoop</t>
  </si>
  <si>
    <t>AI06119</t>
  </si>
  <si>
    <t>Computer Vision, Tableau, SQL, Deep Learning, Linux</t>
  </si>
  <si>
    <t>AI06120</t>
  </si>
  <si>
    <t>AWS, GCP, Git, Computer Vision, Hadoop</t>
  </si>
  <si>
    <t>AI06121</t>
  </si>
  <si>
    <t>GCP, Statistics, NLP, Computer Vision, Spark</t>
  </si>
  <si>
    <t>AI06122</t>
  </si>
  <si>
    <t>Scala, TensorFreelanceow, GCP</t>
  </si>
  <si>
    <t>AI06123</t>
  </si>
  <si>
    <t>PyTorch, Computer Vision, Tableau, AWS, SQL</t>
  </si>
  <si>
    <t>AI06124</t>
  </si>
  <si>
    <t>Spark, Statistics, Data Visualization, Linux</t>
  </si>
  <si>
    <t>AI06125</t>
  </si>
  <si>
    <t>AWS, MLOps, Mathematics</t>
  </si>
  <si>
    <t>AI06126</t>
  </si>
  <si>
    <t>AI06127</t>
  </si>
  <si>
    <t>Hadoop, Azure, Mathematics, TensorFreelanceow, MLOps</t>
  </si>
  <si>
    <t>AI06128</t>
  </si>
  <si>
    <t>SQL, Kubernetes, Linux</t>
  </si>
  <si>
    <t>AI06129</t>
  </si>
  <si>
    <t>Python, Spark, TensorFreelanceow, Data Visualization, AWS</t>
  </si>
  <si>
    <t>AI06130</t>
  </si>
  <si>
    <t>GCP, SQL, AWS</t>
  </si>
  <si>
    <t>AI06131</t>
  </si>
  <si>
    <t>Python, Spark, R, Data Visualization, Scala</t>
  </si>
  <si>
    <t>AI06132</t>
  </si>
  <si>
    <t>AWS, Scala, GCP</t>
  </si>
  <si>
    <t>AI06133</t>
  </si>
  <si>
    <t>Kubernetes, Mathematics, Spark</t>
  </si>
  <si>
    <t>AI06134</t>
  </si>
  <si>
    <t>SQL, PyTorch, Docker, Statistics</t>
  </si>
  <si>
    <t>AI06135</t>
  </si>
  <si>
    <t>SQL, AWS, Tableau, R, NLP</t>
  </si>
  <si>
    <t>AI06136</t>
  </si>
  <si>
    <t>Tableau, GCP, TensorFreelanceow, Docker</t>
  </si>
  <si>
    <t>AI06137</t>
  </si>
  <si>
    <t>Kubernetes, SQL, Deep Learning, Statistics, MLOps</t>
  </si>
  <si>
    <t>AI06138</t>
  </si>
  <si>
    <t>R, Java, Data Visualization, Python, AWS</t>
  </si>
  <si>
    <t>AI06139</t>
  </si>
  <si>
    <t>AI06140</t>
  </si>
  <si>
    <t>Linux, Tableau, NLP, Azure</t>
  </si>
  <si>
    <t>AI06141</t>
  </si>
  <si>
    <t>Python, Docker, Deep Learning, Java, NLP</t>
  </si>
  <si>
    <t>AI06142</t>
  </si>
  <si>
    <t>GCP, Hadoop, SQL</t>
  </si>
  <si>
    <t>AI06143</t>
  </si>
  <si>
    <t>Python, Docker, Deep Learning, Azure, GCP</t>
  </si>
  <si>
    <t>AI06144</t>
  </si>
  <si>
    <t>Docker, TensorFreelanceow, Hadoop</t>
  </si>
  <si>
    <t>AI06145</t>
  </si>
  <si>
    <t>Statistics, Kubernetes, R, GCP</t>
  </si>
  <si>
    <t>AI06146</t>
  </si>
  <si>
    <t>Hadoop, PyTorch, Java, Statistics</t>
  </si>
  <si>
    <t>AI06147</t>
  </si>
  <si>
    <t>Azure, Kubernetes, Python, Deep Learning</t>
  </si>
  <si>
    <t>AI06148</t>
  </si>
  <si>
    <t>NLP, Python, SQL, TensorFreelanceow</t>
  </si>
  <si>
    <t>AI06149</t>
  </si>
  <si>
    <t>Statistics, Git, Spark</t>
  </si>
  <si>
    <t>AI06150</t>
  </si>
  <si>
    <t>Python, AWS, Azure</t>
  </si>
  <si>
    <t>AI06151</t>
  </si>
  <si>
    <t>Linux, SQL, Computer Vision, PyTorch</t>
  </si>
  <si>
    <t>AI06152</t>
  </si>
  <si>
    <t>NLP, Python, Linux, GCP, Git</t>
  </si>
  <si>
    <t>AI06153</t>
  </si>
  <si>
    <t>Mathematics, GCP, Computer Vision, Python</t>
  </si>
  <si>
    <t>AI06154</t>
  </si>
  <si>
    <t>Deep Learning, Mathematics, Data Visualization, SQL, Azure</t>
  </si>
  <si>
    <t>AI06155</t>
  </si>
  <si>
    <t>Azure, Java, AWS, Mathematics</t>
  </si>
  <si>
    <t>AI06156</t>
  </si>
  <si>
    <t>Python, Java, Azure</t>
  </si>
  <si>
    <t>AI06157</t>
  </si>
  <si>
    <t>Scala, Python, Git, AWS, Spark</t>
  </si>
  <si>
    <t>AI06158</t>
  </si>
  <si>
    <t>Deep Learning, Data Visualization, Statistics, Computer Vision, Azure</t>
  </si>
  <si>
    <t>AI06159</t>
  </si>
  <si>
    <t>Scala, TensorFreelanceow, Spark</t>
  </si>
  <si>
    <t>AI06160</t>
  </si>
  <si>
    <t>AWS, Azure, Git, Data Visualization, SQL</t>
  </si>
  <si>
    <t>AI06161</t>
  </si>
  <si>
    <t>GCP, Scala, SQL</t>
  </si>
  <si>
    <t>AI06162</t>
  </si>
  <si>
    <t>AI06163</t>
  </si>
  <si>
    <t>MLOps, NLP, Python, SQL, R</t>
  </si>
  <si>
    <t>AI06164</t>
  </si>
  <si>
    <t>Scala, Statistics, Git, SQL, Linux</t>
  </si>
  <si>
    <t>AI06165</t>
  </si>
  <si>
    <t>Git, Linux, Deep Learning, Data Visualization</t>
  </si>
  <si>
    <t>AI06166</t>
  </si>
  <si>
    <t>Hadoop, MLOps, Docker, Git, Spark</t>
  </si>
  <si>
    <t>AI06167</t>
  </si>
  <si>
    <t>Spark, PyTorch, Linux</t>
  </si>
  <si>
    <t>AI06168</t>
  </si>
  <si>
    <t>MLOps, GCP, Docker, Statistics</t>
  </si>
  <si>
    <t>AI06169</t>
  </si>
  <si>
    <t>Linux, SQL, Spark</t>
  </si>
  <si>
    <t>AI06170</t>
  </si>
  <si>
    <t>AI06171</t>
  </si>
  <si>
    <t>Computer Vision, MLOps, NLP, Statistics, PyTorch</t>
  </si>
  <si>
    <t>AI06172</t>
  </si>
  <si>
    <t>AI06173</t>
  </si>
  <si>
    <t>Python, Azure, TensorFreelanceow, Java, Docker</t>
  </si>
  <si>
    <t>AI06174</t>
  </si>
  <si>
    <t>TensorFreelanceow, Linux, Python, MLOps</t>
  </si>
  <si>
    <t>AI06175</t>
  </si>
  <si>
    <t>Python, Kubernetes, Tableau, TensorFreelanceow, Deep Learning</t>
  </si>
  <si>
    <t>AI06176</t>
  </si>
  <si>
    <t>Python, MLOps, SQL, Spark</t>
  </si>
  <si>
    <t>AI06177</t>
  </si>
  <si>
    <t>Hadoop, Docker, Linux</t>
  </si>
  <si>
    <t>AI06178</t>
  </si>
  <si>
    <t>Java, Kubernetes, Data Visualization, Docker, GCP</t>
  </si>
  <si>
    <t>AI06179</t>
  </si>
  <si>
    <t>GCP, R, Git, NLP</t>
  </si>
  <si>
    <t>AI06180</t>
  </si>
  <si>
    <t>SQL, PyTorch, Git, Deep Learning, Azure</t>
  </si>
  <si>
    <t>AI06181</t>
  </si>
  <si>
    <t>R, Tableau, SQL</t>
  </si>
  <si>
    <t>AI06182</t>
  </si>
  <si>
    <t>NLP, MLOps, Statistics, Scala</t>
  </si>
  <si>
    <t>AI06183</t>
  </si>
  <si>
    <t>Azure, Deep Learning, MLOps, TensorFreelanceow, Kubernetes</t>
  </si>
  <si>
    <t>AI06184</t>
  </si>
  <si>
    <t>Git, Scala, Tableau, Linux, Statistics</t>
  </si>
  <si>
    <t>AI06185</t>
  </si>
  <si>
    <t>PyTorch, Linux, Spark, Tableau, Deep Learning</t>
  </si>
  <si>
    <t>AI06186</t>
  </si>
  <si>
    <t>AWS, Python, Scala, Spark, Deep Learning</t>
  </si>
  <si>
    <t>AI06187</t>
  </si>
  <si>
    <t>Kubernetes, Hadoop, Docker, Deep Learning, Statistics</t>
  </si>
  <si>
    <t>AI06188</t>
  </si>
  <si>
    <t>Kubernetes, AWS, Python</t>
  </si>
  <si>
    <t>AI06189</t>
  </si>
  <si>
    <t>Hadoop, GCP, Scala, Python, TensorFreelanceow</t>
  </si>
  <si>
    <t>AI06190</t>
  </si>
  <si>
    <t>Spark, Java, PyTorch, Docker, AWS</t>
  </si>
  <si>
    <t>AI06191</t>
  </si>
  <si>
    <t>Java, MLOps, Linux, Python, GCP</t>
  </si>
  <si>
    <t>AI06192</t>
  </si>
  <si>
    <t>AI06193</t>
  </si>
  <si>
    <t>Scala, Git, Data Visualization</t>
  </si>
  <si>
    <t>AI06194</t>
  </si>
  <si>
    <t>Statistics, Java, Git</t>
  </si>
  <si>
    <t>AI06195</t>
  </si>
  <si>
    <t>Git, Kubernetes, Scala</t>
  </si>
  <si>
    <t>AI06196</t>
  </si>
  <si>
    <t>SQL, Java, Python, Data Visualization</t>
  </si>
  <si>
    <t>AI06197</t>
  </si>
  <si>
    <t>Azure, Python, MLOps, Scala</t>
  </si>
  <si>
    <t>AI06198</t>
  </si>
  <si>
    <t>Statistics, Linux, Mathematics, Tableau, Kubernetes</t>
  </si>
  <si>
    <t>AI06199</t>
  </si>
  <si>
    <t>PyTorch, Java, TensorFreelanceow, R, GCP</t>
  </si>
  <si>
    <t>AI06200</t>
  </si>
  <si>
    <t>NLP, Python, Hadoop, Kubernetes</t>
  </si>
  <si>
    <t>AI06201</t>
  </si>
  <si>
    <t>Python, TensorFreelanceow, SQL</t>
  </si>
  <si>
    <t>AI06202</t>
  </si>
  <si>
    <t>Python, Computer Vision, Scala, TensorFreelanceow, Git</t>
  </si>
  <si>
    <t>AI06203</t>
  </si>
  <si>
    <t>NLP, TensorFreelanceow, Java, Data Visualization, Mathematics</t>
  </si>
  <si>
    <t>AI06204</t>
  </si>
  <si>
    <t>Docker, Azure, NLP, Linux</t>
  </si>
  <si>
    <t>AI06205</t>
  </si>
  <si>
    <t>TensorFreelanceow, Spark, Hadoop, Python</t>
  </si>
  <si>
    <t>AI06206</t>
  </si>
  <si>
    <t>AI06207</t>
  </si>
  <si>
    <t>Kubernetes, Data Visualization, SQL, Python</t>
  </si>
  <si>
    <t>AI06208</t>
  </si>
  <si>
    <t>Deep Learning, TensorFreelanceow, Computer Vision</t>
  </si>
  <si>
    <t>AI06209</t>
  </si>
  <si>
    <t>Scala, NLP, GCP, Hadoop</t>
  </si>
  <si>
    <t>AI06210</t>
  </si>
  <si>
    <t>AI06211</t>
  </si>
  <si>
    <t>Python, Java, SQL, PyTorch</t>
  </si>
  <si>
    <t>AI06212</t>
  </si>
  <si>
    <t>Python, Linux, Azure, AWS, Java</t>
  </si>
  <si>
    <t>AI06213</t>
  </si>
  <si>
    <t>Git, NLP, SQL, PyTorch</t>
  </si>
  <si>
    <t>AI06214</t>
  </si>
  <si>
    <t>SQL, Spark, Data Visualization, TensorFreelanceow, GCP</t>
  </si>
  <si>
    <t>AI06215</t>
  </si>
  <si>
    <t>Scala, Java, NLP</t>
  </si>
  <si>
    <t>AI06216</t>
  </si>
  <si>
    <t>Kubernetes, Docker, Deep Learning</t>
  </si>
  <si>
    <t>AI06217</t>
  </si>
  <si>
    <t>Computer Vision, GCP, Deep Learning, PyTorch</t>
  </si>
  <si>
    <t>AI06218</t>
  </si>
  <si>
    <t>SQL, TensorFreelanceow, Linux</t>
  </si>
  <si>
    <t>AI06219</t>
  </si>
  <si>
    <t>GCP, Deep Learning, Python, Kubernetes, TensorFreelanceow</t>
  </si>
  <si>
    <t>AI06220</t>
  </si>
  <si>
    <t>GCP, Tableau, NLP</t>
  </si>
  <si>
    <t>AI06221</t>
  </si>
  <si>
    <t>AWS, Java, Mathematics</t>
  </si>
  <si>
    <t>AI06222</t>
  </si>
  <si>
    <t>Java, Statistics, Tableau</t>
  </si>
  <si>
    <t>AI06223</t>
  </si>
  <si>
    <t>GCP, Linux, Statistics, Mathematics</t>
  </si>
  <si>
    <t>AI06224</t>
  </si>
  <si>
    <t>Hadoop, MLOps, Java, Python, TensorFreelanceow</t>
  </si>
  <si>
    <t>AI06225</t>
  </si>
  <si>
    <t>PyTorch, Git, Kubernetes, Statistics, Deep Learning</t>
  </si>
  <si>
    <t>AI06226</t>
  </si>
  <si>
    <t>TensorFreelanceow, Spark, Linux, Deep Learning, Java</t>
  </si>
  <si>
    <t>AI06227</t>
  </si>
  <si>
    <t>Docker, Git, Kubernetes, TensorFreelanceow</t>
  </si>
  <si>
    <t>AI06228</t>
  </si>
  <si>
    <t>Statistics, SQL, Data Visualization</t>
  </si>
  <si>
    <t>AI06229</t>
  </si>
  <si>
    <t>Linux, Computer Vision, SQL, Spark, PyTorch</t>
  </si>
  <si>
    <t>AI06230</t>
  </si>
  <si>
    <t>Git, NLP, Docker, TensorFreelanceow, AWS</t>
  </si>
  <si>
    <t>AI06231</t>
  </si>
  <si>
    <t>Kubernetes, Scala, Linux, Spark</t>
  </si>
  <si>
    <t>AI06232</t>
  </si>
  <si>
    <t>PyTorch, Azure, MLOps</t>
  </si>
  <si>
    <t>AI06233</t>
  </si>
  <si>
    <t>SQL, PyTorch, R, Java</t>
  </si>
  <si>
    <t>AI06234</t>
  </si>
  <si>
    <t>Spark, Hadoop, Git, SQL</t>
  </si>
  <si>
    <t>AI06235</t>
  </si>
  <si>
    <t>Tableau, Linux, R, Azure, Scala</t>
  </si>
  <si>
    <t>AI06236</t>
  </si>
  <si>
    <t>NLP, Python, SQL, Docker, GCP</t>
  </si>
  <si>
    <t>AI06237</t>
  </si>
  <si>
    <t>Linux, Data Visualization, TensorFreelanceow</t>
  </si>
  <si>
    <t>AI06238</t>
  </si>
  <si>
    <t>Python, MLOps, Java, Computer Vision, Git</t>
  </si>
  <si>
    <t>AI06239</t>
  </si>
  <si>
    <t>SQL, PyTorch, MLOps, Computer Vision, AWS</t>
  </si>
  <si>
    <t>AI06240</t>
  </si>
  <si>
    <t>Python, Spark, TensorFreelanceow</t>
  </si>
  <si>
    <t>AI06241</t>
  </si>
  <si>
    <t>Kubernetes, Statistics, R, Docker, Computer Vision</t>
  </si>
  <si>
    <t>AI06242</t>
  </si>
  <si>
    <t>Mathematics, Python, GCP, Azure</t>
  </si>
  <si>
    <t>AI06243</t>
  </si>
  <si>
    <t>Python, MLOps, Data Visualization</t>
  </si>
  <si>
    <t>AI06244</t>
  </si>
  <si>
    <t>SQL, PyTorch, Mathematics, Java</t>
  </si>
  <si>
    <t>AI06245</t>
  </si>
  <si>
    <t>Git, TensorFreelanceow, Python</t>
  </si>
  <si>
    <t>AI06246</t>
  </si>
  <si>
    <t>AI06247</t>
  </si>
  <si>
    <t>NLP, Java, Docker, Deep Learning</t>
  </si>
  <si>
    <t>AI06248</t>
  </si>
  <si>
    <t>MLOps, Java, R, Kubernetes, Data Visualization</t>
  </si>
  <si>
    <t>AI06249</t>
  </si>
  <si>
    <t>PyTorch, SQL, AWS, Python, Deep Learning</t>
  </si>
  <si>
    <t>AI06250</t>
  </si>
  <si>
    <t>Deep Learning, Docker, R, Linux, MLOps</t>
  </si>
  <si>
    <t>AI06251</t>
  </si>
  <si>
    <t>Statistics, Spark, Java, Deep Learning</t>
  </si>
  <si>
    <t>AI06252</t>
  </si>
  <si>
    <t>Git, Mathematics, Scala, PyTorch</t>
  </si>
  <si>
    <t>AI06253</t>
  </si>
  <si>
    <t>Statistics, Python, Tableau, Linux</t>
  </si>
  <si>
    <t>AI06254</t>
  </si>
  <si>
    <t>Kubernetes, GCP, Hadoop, Statistics</t>
  </si>
  <si>
    <t>AI06255</t>
  </si>
  <si>
    <t>Scala, Python, TensorFreelanceow, PyTorch</t>
  </si>
  <si>
    <t>AI06256</t>
  </si>
  <si>
    <t>Azure, Hadoop, AWS, Statistics</t>
  </si>
  <si>
    <t>AI06257</t>
  </si>
  <si>
    <t>Docker, Hadoop, Data Visualization, Java, R</t>
  </si>
  <si>
    <t>AI06258</t>
  </si>
  <si>
    <t>GCP, Linux, Git</t>
  </si>
  <si>
    <t>AI06259</t>
  </si>
  <si>
    <t>Spark, Scala, Git, Python, Azure</t>
  </si>
  <si>
    <t>AI06260</t>
  </si>
  <si>
    <t>Linux, Scala, Computer Vision</t>
  </si>
  <si>
    <t>AI06261</t>
  </si>
  <si>
    <t>Git, Mathematics, Spark</t>
  </si>
  <si>
    <t>AI06262</t>
  </si>
  <si>
    <t>Linux, Deep Learning, Python, TensorFreelanceow</t>
  </si>
  <si>
    <t>AI06263</t>
  </si>
  <si>
    <t>Java, Docker, Kubernetes, Scala</t>
  </si>
  <si>
    <t>AI06264</t>
  </si>
  <si>
    <t>Docker, MLOps, NLP, Java, R</t>
  </si>
  <si>
    <t>AI06265</t>
  </si>
  <si>
    <t>Mathematics, AWS, Data Visualization, Docker</t>
  </si>
  <si>
    <t>AI06266</t>
  </si>
  <si>
    <t>PyTorch, Linux, Tableau, Computer Vision</t>
  </si>
  <si>
    <t>AI06267</t>
  </si>
  <si>
    <t>Azure, AWS, GCP</t>
  </si>
  <si>
    <t>AI06268</t>
  </si>
  <si>
    <t>SQL, Spark, Scala, Azure</t>
  </si>
  <si>
    <t>AI06269</t>
  </si>
  <si>
    <t>AI06270</t>
  </si>
  <si>
    <t>Python, NLP, Git</t>
  </si>
  <si>
    <t>AI06271</t>
  </si>
  <si>
    <t>AWS, Docker, Git, Data Visualization</t>
  </si>
  <si>
    <t>AI06272</t>
  </si>
  <si>
    <t>Statistics, Kubernetes, Linux, NLP</t>
  </si>
  <si>
    <t>AI06273</t>
  </si>
  <si>
    <t>R, Scala, Data Visualization, Java, Statistics</t>
  </si>
  <si>
    <t>AI06274</t>
  </si>
  <si>
    <t>Spark, PyTorch, Mathematics, Data Visualization, MLOps</t>
  </si>
  <si>
    <t>AI06275</t>
  </si>
  <si>
    <t>NLP, Scala, Git</t>
  </si>
  <si>
    <t>AI06276</t>
  </si>
  <si>
    <t>Python, Docker, Computer Vision, Statistics, GCP</t>
  </si>
  <si>
    <t>AI06277</t>
  </si>
  <si>
    <t>AI06278</t>
  </si>
  <si>
    <t>Docker, Linux, Data Visualization, Statistics</t>
  </si>
  <si>
    <t>AI06279</t>
  </si>
  <si>
    <t>Kubernetes, Spark, Tableau, Hadoop, Docker</t>
  </si>
  <si>
    <t>AI06280</t>
  </si>
  <si>
    <t>Spark, AWS, Azure, Mathematics</t>
  </si>
  <si>
    <t>AI06281</t>
  </si>
  <si>
    <t>Docker, Kubernetes, Data Visualization, GCP, Deep Learning</t>
  </si>
  <si>
    <t>AI06282</t>
  </si>
  <si>
    <t>PyTorch, Spark, Data Visualization, AWS</t>
  </si>
  <si>
    <t>AI06283</t>
  </si>
  <si>
    <t>TensorFreelanceow, Java, NLP, Docker, Computer Vision</t>
  </si>
  <si>
    <t>AI06284</t>
  </si>
  <si>
    <t>Docker, PyTorch, Statistics</t>
  </si>
  <si>
    <t>AI06285</t>
  </si>
  <si>
    <t>Python, PyTorch, GCP, Deep Learning</t>
  </si>
  <si>
    <t>AI06286</t>
  </si>
  <si>
    <t>Hadoop, Scala, Python, R, Statistics</t>
  </si>
  <si>
    <t>AI06287</t>
  </si>
  <si>
    <t>Tableau, Deep Learning, Git, SQL</t>
  </si>
  <si>
    <t>AI06288</t>
  </si>
  <si>
    <t>Linux, SQL, Hadoop, PyTorch, Kubernetes</t>
  </si>
  <si>
    <t>AI06289</t>
  </si>
  <si>
    <t>AI06290</t>
  </si>
  <si>
    <t>Kubernetes, AWS, Deep Learning, MLOps, SQL</t>
  </si>
  <si>
    <t>AI06291</t>
  </si>
  <si>
    <t>Data Visualization, MLOps, SQL</t>
  </si>
  <si>
    <t>AI06292</t>
  </si>
  <si>
    <t>Python, MLOps, Scala, R</t>
  </si>
  <si>
    <t>AI06293</t>
  </si>
  <si>
    <t>Python, Git, Hadoop, Spark</t>
  </si>
  <si>
    <t>AI06294</t>
  </si>
  <si>
    <t>Mathematics, Java, Python</t>
  </si>
  <si>
    <t>AI06295</t>
  </si>
  <si>
    <t>Spark, Scala, Tableau, Linux, Statistics</t>
  </si>
  <si>
    <t>AI06296</t>
  </si>
  <si>
    <t>Git, SQL, Data Visualization, Linux, AWS</t>
  </si>
  <si>
    <t>AI06297</t>
  </si>
  <si>
    <t>Java, R, GCP, SQL, Docker</t>
  </si>
  <si>
    <t>AI06298</t>
  </si>
  <si>
    <t>Kubernetes, Python, R, Java</t>
  </si>
  <si>
    <t>AI06299</t>
  </si>
  <si>
    <t>Azure, Mathematics, Python, TensorFreelanceow</t>
  </si>
  <si>
    <t>AI06300</t>
  </si>
  <si>
    <t>Mathematics, Git, Python, TensorFreelanceow</t>
  </si>
  <si>
    <t>AI06301</t>
  </si>
  <si>
    <t>Linux, Computer Vision, R, Statistics</t>
  </si>
  <si>
    <t>AI06302</t>
  </si>
  <si>
    <t>Git, SQL, R, NLP</t>
  </si>
  <si>
    <t>AI06303</t>
  </si>
  <si>
    <t>Azure, AWS, MLOps</t>
  </si>
  <si>
    <t>AI06304</t>
  </si>
  <si>
    <t>PyTorch, GCP, Kubernetes, AWS</t>
  </si>
  <si>
    <t>AI06305</t>
  </si>
  <si>
    <t>Azure, R, Deep Learning, Linux</t>
  </si>
  <si>
    <t>AI06306</t>
  </si>
  <si>
    <t>SQL, Kubernetes, MLOps, Computer Vision, NLP</t>
  </si>
  <si>
    <t>AI06307</t>
  </si>
  <si>
    <t>Python, Kubernetes, Azure</t>
  </si>
  <si>
    <t>AI06308</t>
  </si>
  <si>
    <t>Spark, Git, Tableau, Python</t>
  </si>
  <si>
    <t>AI06309</t>
  </si>
  <si>
    <t>AWS, Git, Python, Tableau, GCP</t>
  </si>
  <si>
    <t>AI06310</t>
  </si>
  <si>
    <t>SQL, Linux, MLOps, TensorFreelanceow</t>
  </si>
  <si>
    <t>AI06311</t>
  </si>
  <si>
    <t>Data Visualization, Git, Python, Kubernetes</t>
  </si>
  <si>
    <t>AI06312</t>
  </si>
  <si>
    <t>Tableau, AWS, Azure, Python</t>
  </si>
  <si>
    <t>AI06313</t>
  </si>
  <si>
    <t>AI06314</t>
  </si>
  <si>
    <t>Tableau, Kubernetes, Azure, Scala</t>
  </si>
  <si>
    <t>AI06315</t>
  </si>
  <si>
    <t>Python, Scala, TensorFreelanceow, Linux, GCP</t>
  </si>
  <si>
    <t>AI06316</t>
  </si>
  <si>
    <t>NLP, R, Scala, Linux</t>
  </si>
  <si>
    <t>AI06317</t>
  </si>
  <si>
    <t>R, TensorFreelanceow, Tableau, Computer Vision</t>
  </si>
  <si>
    <t>AI06318</t>
  </si>
  <si>
    <t>AI06319</t>
  </si>
  <si>
    <t>R, Hadoop, SQL</t>
  </si>
  <si>
    <t>AI06320</t>
  </si>
  <si>
    <t>Statistics, Git, MLOps</t>
  </si>
  <si>
    <t>AI06321</t>
  </si>
  <si>
    <t>Git, Kubernetes, GCP, Mathematics, Azure</t>
  </si>
  <si>
    <t>AI06322</t>
  </si>
  <si>
    <t>R, Mathematics, Kubernetes, Deep Learning, NLP</t>
  </si>
  <si>
    <t>AI06323</t>
  </si>
  <si>
    <t>SQL, GCP, Linux, Tableau</t>
  </si>
  <si>
    <t>AI06324</t>
  </si>
  <si>
    <t>Git, PyTorch, Mathematics, Hadoop, Azure</t>
  </si>
  <si>
    <t>AI06325</t>
  </si>
  <si>
    <t>SQL, R, Data Visualization, Azure</t>
  </si>
  <si>
    <t>AI06326</t>
  </si>
  <si>
    <t>R, Computer Vision, Data Visualization</t>
  </si>
  <si>
    <t>AI06327</t>
  </si>
  <si>
    <t>AI06328</t>
  </si>
  <si>
    <t>Azure, Python, MLOps, Kubernetes</t>
  </si>
  <si>
    <t>AI06329</t>
  </si>
  <si>
    <t>Spark, Python, SQL</t>
  </si>
  <si>
    <t>AI06330</t>
  </si>
  <si>
    <t>SQL, Deep Learning, Hadoop, TensorFreelanceow, Mathematics</t>
  </si>
  <si>
    <t>AI06331</t>
  </si>
  <si>
    <t>PyTorch, NLP, GCP</t>
  </si>
  <si>
    <t>AI06332</t>
  </si>
  <si>
    <t>Linux, PyTorch, Spark, NLP</t>
  </si>
  <si>
    <t>AI06333</t>
  </si>
  <si>
    <t>AI06334</t>
  </si>
  <si>
    <t>Python, R, Kubernetes, Computer Vision</t>
  </si>
  <si>
    <t>AI06335</t>
  </si>
  <si>
    <t>Scala, Kubernetes, Spark, Hadoop</t>
  </si>
  <si>
    <t>AI06336</t>
  </si>
  <si>
    <t>AWS, Azure, Python, Java</t>
  </si>
  <si>
    <t>AI06337</t>
  </si>
  <si>
    <t>Java, Scala, Azure, Hadoop, Computer Vision</t>
  </si>
  <si>
    <t>AI06338</t>
  </si>
  <si>
    <t>R, Git, Statistics, MLOps</t>
  </si>
  <si>
    <t>AI06339</t>
  </si>
  <si>
    <t>AI06340</t>
  </si>
  <si>
    <t>Hadoop, Git, Python</t>
  </si>
  <si>
    <t>AI06341</t>
  </si>
  <si>
    <t>Spark, Statistics, PyTorch, Kubernetes</t>
  </si>
  <si>
    <t>AI06342</t>
  </si>
  <si>
    <t>Kubernetes, TensorFreelanceow, PyTorch</t>
  </si>
  <si>
    <t>AI06343</t>
  </si>
  <si>
    <t>NLP, R, Hadoop, Java</t>
  </si>
  <si>
    <t>AI06344</t>
  </si>
  <si>
    <t>Computer Vision, Spark, MLOps</t>
  </si>
  <si>
    <t>AI06345</t>
  </si>
  <si>
    <t>Hadoop, MLOps, Computer Vision, SQL, Java</t>
  </si>
  <si>
    <t>AI06346</t>
  </si>
  <si>
    <t>TensorFreelanceow, Scala, Kubernetes, Tableau</t>
  </si>
  <si>
    <t>AI06347</t>
  </si>
  <si>
    <t>PyTorch, Computer Vision, Java, AWS</t>
  </si>
  <si>
    <t>AI06348</t>
  </si>
  <si>
    <t>AI06349</t>
  </si>
  <si>
    <t>NLP, Git, Hadoop, PyTorch</t>
  </si>
  <si>
    <t>AI06350</t>
  </si>
  <si>
    <t>PyTorch, SQL, TensorFreelanceow, Kubernetes</t>
  </si>
  <si>
    <t>AI06351</t>
  </si>
  <si>
    <t>Mathematics, Computer Vision, GCP, PyTorch, SQL</t>
  </si>
  <si>
    <t>AI06352</t>
  </si>
  <si>
    <t>Deep Learning, Data Visualization, PyTorch, MLOps, Computer Vision</t>
  </si>
  <si>
    <t>AI06353</t>
  </si>
  <si>
    <t>R, Linux, Mathematics, TensorFreelanceow</t>
  </si>
  <si>
    <t>AI06354</t>
  </si>
  <si>
    <t>Hadoop, Python, Azure, Linux, Java</t>
  </si>
  <si>
    <t>AI06355</t>
  </si>
  <si>
    <t>Tableau, Deep Learning, Git</t>
  </si>
  <si>
    <t>AI06356</t>
  </si>
  <si>
    <t>Git, Linux, Python, Tableau</t>
  </si>
  <si>
    <t>AI06357</t>
  </si>
  <si>
    <t>MLOps, Mathematics, Statistics, Scala</t>
  </si>
  <si>
    <t>AI06358</t>
  </si>
  <si>
    <t>Azure, R, Statistics, Spark, TensorFreelanceow</t>
  </si>
  <si>
    <t>AI06359</t>
  </si>
  <si>
    <t>Git, Java, AWS</t>
  </si>
  <si>
    <t>AI06360</t>
  </si>
  <si>
    <t>Azure, GCP, Statistics, SQL, Deep Learning</t>
  </si>
  <si>
    <t>AI06361</t>
  </si>
  <si>
    <t>Python, GCP, Data Visualization</t>
  </si>
  <si>
    <t>AI06362</t>
  </si>
  <si>
    <t>Python, Data Visualization, Mathematics, SQL, Java</t>
  </si>
  <si>
    <t>AI06363</t>
  </si>
  <si>
    <t>Tableau, Docker, SQL</t>
  </si>
  <si>
    <t>AI06364</t>
  </si>
  <si>
    <t>Scala, Java, R, SQL</t>
  </si>
  <si>
    <t>AI06365</t>
  </si>
  <si>
    <t>Java, Mathematics, TensorFreelanceow, Python</t>
  </si>
  <si>
    <t>AI06366</t>
  </si>
  <si>
    <t>Kubernetes, Python, Spark, Linux, SQL</t>
  </si>
  <si>
    <t>AI06367</t>
  </si>
  <si>
    <t>MLOps, SQL, Statistics, Scala</t>
  </si>
  <si>
    <t>AI06368</t>
  </si>
  <si>
    <t>PyTorch, Mathematics, Hadoop, NLP</t>
  </si>
  <si>
    <t>AI06369</t>
  </si>
  <si>
    <t>Kubernetes, R, Computer Vision, Deep Learning, Statistics</t>
  </si>
  <si>
    <t>AI06370</t>
  </si>
  <si>
    <t>NLP, SQL, Git, PyTorch</t>
  </si>
  <si>
    <t>AI06371</t>
  </si>
  <si>
    <t>Python, R, Data Visualization, Computer Vision</t>
  </si>
  <si>
    <t>AI06372</t>
  </si>
  <si>
    <t>Deep Learning, SQL, MLOps, R, Docker</t>
  </si>
  <si>
    <t>AI06373</t>
  </si>
  <si>
    <t>Java, Hadoop, Kubernetes, Computer Vision, Statistics</t>
  </si>
  <si>
    <t>AI06374</t>
  </si>
  <si>
    <t>Linux, GCP, Data Visualization</t>
  </si>
  <si>
    <t>AI06375</t>
  </si>
  <si>
    <t>Mathematics, Docker, Python, TensorFreelanceow, Tableau</t>
  </si>
  <si>
    <t>AI06376</t>
  </si>
  <si>
    <t>Kubernetes, PyTorch, Tableau, Mathematics</t>
  </si>
  <si>
    <t>AI06377</t>
  </si>
  <si>
    <t>AI06378</t>
  </si>
  <si>
    <t>Spark, Git, MLOps, Scala</t>
  </si>
  <si>
    <t>AI06379</t>
  </si>
  <si>
    <t>Git, R, Docker, AWS</t>
  </si>
  <si>
    <t>AI06380</t>
  </si>
  <si>
    <t>Linux, Data Visualization, Spark</t>
  </si>
  <si>
    <t>AI06381</t>
  </si>
  <si>
    <t>AWS, Data Visualization, Tableau</t>
  </si>
  <si>
    <t>AI06382</t>
  </si>
  <si>
    <t>AI06383</t>
  </si>
  <si>
    <t>Deep Learning, Scala, Python, Mathematics</t>
  </si>
  <si>
    <t>AI06384</t>
  </si>
  <si>
    <t>Scala, Kubernetes, Deep Learning, NLP</t>
  </si>
  <si>
    <t>AI06385</t>
  </si>
  <si>
    <t>Kubernetes, PyTorch, Hadoop, Computer Vision</t>
  </si>
  <si>
    <t>AI06386</t>
  </si>
  <si>
    <t>Python, SQL, Statistics, Spark</t>
  </si>
  <si>
    <t>AI06387</t>
  </si>
  <si>
    <t>Java, SQL, Python, R, Linux</t>
  </si>
  <si>
    <t>AI06388</t>
  </si>
  <si>
    <t>NLP, Data Visualization, Tableau</t>
  </si>
  <si>
    <t>AI06389</t>
  </si>
  <si>
    <t>SQL, Computer Vision, R, Hadoop</t>
  </si>
  <si>
    <t>AI06390</t>
  </si>
  <si>
    <t>SQL, Data Visualization, GCP, MLOps</t>
  </si>
  <si>
    <t>AI06391</t>
  </si>
  <si>
    <t>Azure, Java, Hadoop, PyTorch</t>
  </si>
  <si>
    <t>AI06392</t>
  </si>
  <si>
    <t>Docker, Azure, SQL, Computer Vision</t>
  </si>
  <si>
    <t>AI06393</t>
  </si>
  <si>
    <t>GCP, Docker, Computer Vision</t>
  </si>
  <si>
    <t>AI06394</t>
  </si>
  <si>
    <t>Mathematics, Python, TensorFreelanceow, Spark, Hadoop</t>
  </si>
  <si>
    <t>AI06395</t>
  </si>
  <si>
    <t>AWS, Docker, Linux, Kubernetes</t>
  </si>
  <si>
    <t>AI06396</t>
  </si>
  <si>
    <t>Tableau, PyTorch, Statistics, NLP</t>
  </si>
  <si>
    <t>AI06397</t>
  </si>
  <si>
    <t>Computer Vision, AWS, GCP, Kubernetes</t>
  </si>
  <si>
    <t>AI06398</t>
  </si>
  <si>
    <t>Python, Docker, Mathematics, Kubernetes</t>
  </si>
  <si>
    <t>AI06399</t>
  </si>
  <si>
    <t>Kubernetes, Spark, Statistics</t>
  </si>
  <si>
    <t>AI06400</t>
  </si>
  <si>
    <t>Hadoop, GCP, NLP</t>
  </si>
  <si>
    <t>AI06401</t>
  </si>
  <si>
    <t>Scala, Python, Spark, MLOps</t>
  </si>
  <si>
    <t>AI06402</t>
  </si>
  <si>
    <t>Python, AWS, SQL, NLP</t>
  </si>
  <si>
    <t>AI06403</t>
  </si>
  <si>
    <t>AWS, Python, TensorFreelanceow, PyTorch, GCP</t>
  </si>
  <si>
    <t>AI06404</t>
  </si>
  <si>
    <t>Scala, Docker, Mathematics, AWS, Java</t>
  </si>
  <si>
    <t>AI06405</t>
  </si>
  <si>
    <t>Git, Mathematics, PyTorch, Java</t>
  </si>
  <si>
    <t>AI06406</t>
  </si>
  <si>
    <t>Statistics, Git, PyTorch</t>
  </si>
  <si>
    <t>AI06407</t>
  </si>
  <si>
    <t>AI06408</t>
  </si>
  <si>
    <t>NLP, AWS, Azure, Python</t>
  </si>
  <si>
    <t>AI06409</t>
  </si>
  <si>
    <t>GCP, SQL, Linux</t>
  </si>
  <si>
    <t>AI06410</t>
  </si>
  <si>
    <t>Statistics, MLOps, TensorFreelanceow, Data Visualization, Spark</t>
  </si>
  <si>
    <t>AI06411</t>
  </si>
  <si>
    <t>R, Data Visualization, Docker</t>
  </si>
  <si>
    <t>AI06412</t>
  </si>
  <si>
    <t>AI06413</t>
  </si>
  <si>
    <t>Statistics, Scala, Linux</t>
  </si>
  <si>
    <t>AI06414</t>
  </si>
  <si>
    <t>NLP, Python, Mathematics, AWS, Scala</t>
  </si>
  <si>
    <t>AI06415</t>
  </si>
  <si>
    <t>SQL, Linux, Kubernetes, Java, PyTorch</t>
  </si>
  <si>
    <t>AI06416</t>
  </si>
  <si>
    <t>PyTorch, TensorFreelanceow, GCP, Statistics</t>
  </si>
  <si>
    <t>AI06417</t>
  </si>
  <si>
    <t>Python, Git, NLP, AWS</t>
  </si>
  <si>
    <t>AI06418</t>
  </si>
  <si>
    <t>Python, R, Docker</t>
  </si>
  <si>
    <t>AI06419</t>
  </si>
  <si>
    <t>Computer Vision, Python, GCP</t>
  </si>
  <si>
    <t>AI06420</t>
  </si>
  <si>
    <t>Spark, Git, Python, Computer Vision, NLP</t>
  </si>
  <si>
    <t>AI06421</t>
  </si>
  <si>
    <t>SQL, GCP, NLP, Spark</t>
  </si>
  <si>
    <t>AI06422</t>
  </si>
  <si>
    <t>SQL, Linux, GCP, Hadoop, R</t>
  </si>
  <si>
    <t>AI06423</t>
  </si>
  <si>
    <t>Hadoop, Git, Java</t>
  </si>
  <si>
    <t>AI06424</t>
  </si>
  <si>
    <t>Hadoop, Data Visualization, Scala</t>
  </si>
  <si>
    <t>AI06425</t>
  </si>
  <si>
    <t>MLOps, AWS, Python, Scala</t>
  </si>
  <si>
    <t>AI06426</t>
  </si>
  <si>
    <t>TensorFreelanceow, Azure, Linux, Git</t>
  </si>
  <si>
    <t>AI06427</t>
  </si>
  <si>
    <t>AWS, Kubernetes, PyTorch</t>
  </si>
  <si>
    <t>AI06428</t>
  </si>
  <si>
    <t>Kubernetes, R, SQL, Python</t>
  </si>
  <si>
    <t>AI06429</t>
  </si>
  <si>
    <t>TensorFreelanceow, Statistics, Spark</t>
  </si>
  <si>
    <t>AI06430</t>
  </si>
  <si>
    <t>AI06431</t>
  </si>
  <si>
    <t>Linux, TensorFreelanceow, Computer Vision, Python, Hadoop</t>
  </si>
  <si>
    <t>AI06432</t>
  </si>
  <si>
    <t>Mathematics, Hadoop, Scala</t>
  </si>
  <si>
    <t>AI06433</t>
  </si>
  <si>
    <t>Mathematics, GCP, Linux, MLOps, Python</t>
  </si>
  <si>
    <t>AI06434</t>
  </si>
  <si>
    <t>Python, Kubernetes, Deep Learning, Computer Vision, Hadoop</t>
  </si>
  <si>
    <t>AI06435</t>
  </si>
  <si>
    <t>Kubernetes, AWS, Hadoop</t>
  </si>
  <si>
    <t>AI06436</t>
  </si>
  <si>
    <t>Statistics, TensorFreelanceow, Azure, GCP</t>
  </si>
  <si>
    <t>AI06437</t>
  </si>
  <si>
    <t>GCP, TensorFreelanceow, SQL, Computer Vision, Hadoop</t>
  </si>
  <si>
    <t>AI06438</t>
  </si>
  <si>
    <t>Git, Tableau, Python</t>
  </si>
  <si>
    <t>AI06439</t>
  </si>
  <si>
    <t>Hadoop, Python, Git, AWS, Docker</t>
  </si>
  <si>
    <t>AI06440</t>
  </si>
  <si>
    <t>NLP, Tableau, Python</t>
  </si>
  <si>
    <t>AI06441</t>
  </si>
  <si>
    <t>Python, TensorFreelanceow, Statistics, Git</t>
  </si>
  <si>
    <t>AI06442</t>
  </si>
  <si>
    <t>R, Spark, MLOps, TensorFreelanceow</t>
  </si>
  <si>
    <t>AI06443</t>
  </si>
  <si>
    <t>Computer Vision, Python, Tableau, NLP</t>
  </si>
  <si>
    <t>AI06444</t>
  </si>
  <si>
    <t>Kubernetes, TensorFreelanceow, Computer Vision, Git, NLP</t>
  </si>
  <si>
    <t>AI06445</t>
  </si>
  <si>
    <t>Hadoop, Scala, Mathematics</t>
  </si>
  <si>
    <t>AI06446</t>
  </si>
  <si>
    <t>Python, Spark, GCP, Deep Learning, MLOps</t>
  </si>
  <si>
    <t>AI06447</t>
  </si>
  <si>
    <t>Data Visualization, Git, Spark</t>
  </si>
  <si>
    <t>AI06448</t>
  </si>
  <si>
    <t>PyTorch, GCP, SQL, Data Visualization</t>
  </si>
  <si>
    <t>AI06449</t>
  </si>
  <si>
    <t>Git, Mathematics, R, Python, Azure</t>
  </si>
  <si>
    <t>AI06450</t>
  </si>
  <si>
    <t>GCP, Git, Tableau, MLOps</t>
  </si>
  <si>
    <t>AI06451</t>
  </si>
  <si>
    <t>Hadoop, Computer Vision, Python</t>
  </si>
  <si>
    <t>AI06452</t>
  </si>
  <si>
    <t>AI06453</t>
  </si>
  <si>
    <t>Python, Git, Statistics, Computer Vision, Linux</t>
  </si>
  <si>
    <t>AI06454</t>
  </si>
  <si>
    <t>Python, Spark, Tableau, Mathematics, Linux</t>
  </si>
  <si>
    <t>AI06455</t>
  </si>
  <si>
    <t>AI06456</t>
  </si>
  <si>
    <t>Computer Vision, GCP, Tableau</t>
  </si>
  <si>
    <t>AI06457</t>
  </si>
  <si>
    <t>AI06458</t>
  </si>
  <si>
    <t>Deep Learning, Computer Vision, PyTorch</t>
  </si>
  <si>
    <t>AI06459</t>
  </si>
  <si>
    <t>Python, GCP, Tableau, SQL</t>
  </si>
  <si>
    <t>AI06460</t>
  </si>
  <si>
    <t>Tableau, Python, AWS, Spark, TensorFreelanceow</t>
  </si>
  <si>
    <t>AI06461</t>
  </si>
  <si>
    <t>R, GCP, Tableau, Python, AWS</t>
  </si>
  <si>
    <t>AI06462</t>
  </si>
  <si>
    <t>Java, Data Visualization, PyTorch, Kubernetes, TensorFreelanceow</t>
  </si>
  <si>
    <t>AI06463</t>
  </si>
  <si>
    <t>Statistics, NLP, Scala, Data Visualization</t>
  </si>
  <si>
    <t>AI06464</t>
  </si>
  <si>
    <t>Tableau, Kubernetes, GCP, R, Deep Learning</t>
  </si>
  <si>
    <t>AI06465</t>
  </si>
  <si>
    <t>Spark, Scala, SQL, Java</t>
  </si>
  <si>
    <t>AI06466</t>
  </si>
  <si>
    <t>Azure, GCP, Java</t>
  </si>
  <si>
    <t>AI06467</t>
  </si>
  <si>
    <t>Scala, Git, Statistics</t>
  </si>
  <si>
    <t>AI06468</t>
  </si>
  <si>
    <t>Mathematics, Linux, Hadoop, Deep Learning</t>
  </si>
  <si>
    <t>AI06469</t>
  </si>
  <si>
    <t>R, SQL, Statistics</t>
  </si>
  <si>
    <t>AI06470</t>
  </si>
  <si>
    <t>PyTorch, Computer Vision, TensorFreelanceow, SQL, Java</t>
  </si>
  <si>
    <t>AI06471</t>
  </si>
  <si>
    <t>Azure, Linux, MLOps</t>
  </si>
  <si>
    <t>AI06472</t>
  </si>
  <si>
    <t>Mathematics, Azure, TensorFreelanceow, Computer Vision, Hadoop</t>
  </si>
  <si>
    <t>AI06473</t>
  </si>
  <si>
    <t>Scala, Tableau, Hadoop, MLOps, NLP</t>
  </si>
  <si>
    <t>AI06474</t>
  </si>
  <si>
    <t>PyTorch, R, Kubernetes, Azure</t>
  </si>
  <si>
    <t>AI06475</t>
  </si>
  <si>
    <t>AWS, Linux, PyTorch, Azure</t>
  </si>
  <si>
    <t>AI06476</t>
  </si>
  <si>
    <t>SQL, Scala, Deep Learning, GCP</t>
  </si>
  <si>
    <t>AI06477</t>
  </si>
  <si>
    <t>Python, TensorFreelanceow, Computer Vision, Spark</t>
  </si>
  <si>
    <t>AI06478</t>
  </si>
  <si>
    <t>Java, PyTorch, Azure</t>
  </si>
  <si>
    <t>AI06479</t>
  </si>
  <si>
    <t>Python, Kubernetes, TensorFreelanceow, Mathematics, Docker</t>
  </si>
  <si>
    <t>AI06480</t>
  </si>
  <si>
    <t>Computer Vision, Azure, Kubernetes, Scala, MLOps</t>
  </si>
  <si>
    <t>AI06481</t>
  </si>
  <si>
    <t>Linux, Tableau, R, Docker, Statistics</t>
  </si>
  <si>
    <t>AI06482</t>
  </si>
  <si>
    <t>AI06483</t>
  </si>
  <si>
    <t>PyTorch, Docker, Linux, TensorFreelanceow</t>
  </si>
  <si>
    <t>AI06484</t>
  </si>
  <si>
    <t>GCP, Kubernetes, Python</t>
  </si>
  <si>
    <t>AI06485</t>
  </si>
  <si>
    <t>Git, NLP, Linux, Scala, Data Visualization</t>
  </si>
  <si>
    <t>AI06486</t>
  </si>
  <si>
    <t>AI06487</t>
  </si>
  <si>
    <t>Git, Python, Azure</t>
  </si>
  <si>
    <t>AI06488</t>
  </si>
  <si>
    <t>Statistics, TensorFreelanceow, Kubernetes, Linux</t>
  </si>
  <si>
    <t>AI06489</t>
  </si>
  <si>
    <t>Data Visualization, Docker, Tableau</t>
  </si>
  <si>
    <t>AI06490</t>
  </si>
  <si>
    <t>SQL, Git, Kubernetes, Deep Learning</t>
  </si>
  <si>
    <t>AI06491</t>
  </si>
  <si>
    <t>PyTorch, Computer Vision, Deep Learning, TensorFreelanceow, Azure</t>
  </si>
  <si>
    <t>AI06492</t>
  </si>
  <si>
    <t>PyTorch, SQL, Deep Learning, Tableau, NLP</t>
  </si>
  <si>
    <t>AI06493</t>
  </si>
  <si>
    <t>Spark, Linux, Git, R, Deep Learning</t>
  </si>
  <si>
    <t>AI06494</t>
  </si>
  <si>
    <t>Hadoop, SQL, Azure, Kubernetes, Tableau</t>
  </si>
  <si>
    <t>AI06495</t>
  </si>
  <si>
    <t>Mathematics, Docker, Kubernetes, SQL, TensorFreelanceow</t>
  </si>
  <si>
    <t>AI06496</t>
  </si>
  <si>
    <t>Scala, Python, Computer Vision, Deep Learning, TensorFreelanceow</t>
  </si>
  <si>
    <t>AI06497</t>
  </si>
  <si>
    <t>AI06498</t>
  </si>
  <si>
    <t>Mathematics, Scala, MLOps, Statistics, Linux</t>
  </si>
  <si>
    <t>AI06499</t>
  </si>
  <si>
    <t>Git, Kubernetes, NLP</t>
  </si>
  <si>
    <t>AI06500</t>
  </si>
  <si>
    <t>TensorFreelanceow, Java, Azure, Mathematics, AWS</t>
  </si>
  <si>
    <t>AI06501</t>
  </si>
  <si>
    <t>Azure, Kubernetes, SQL</t>
  </si>
  <si>
    <t>AI06502</t>
  </si>
  <si>
    <t>Linux, Hadoop, Azure, Deep Learning</t>
  </si>
  <si>
    <t>AI06503</t>
  </si>
  <si>
    <t>Python, Linux, Deep Learning, Git, Computer Vision</t>
  </si>
  <si>
    <t>AI06504</t>
  </si>
  <si>
    <t>AI06505</t>
  </si>
  <si>
    <t>AWS, Kubernetes, Mathematics</t>
  </si>
  <si>
    <t>AI06506</t>
  </si>
  <si>
    <t>AWS, TensorFreelanceow, Scala, Tableau, Deep Learning</t>
  </si>
  <si>
    <t>AI06507</t>
  </si>
  <si>
    <t>PyTorch, Data Visualization, Spark, NLP, Java</t>
  </si>
  <si>
    <t>AI06508</t>
  </si>
  <si>
    <t>Tableau, Python, Java</t>
  </si>
  <si>
    <t>AI06509</t>
  </si>
  <si>
    <t>AWS, Deep Learning, SQL, Scala</t>
  </si>
  <si>
    <t>AI06510</t>
  </si>
  <si>
    <t>Scala, R, Hadoop, Deep Learning</t>
  </si>
  <si>
    <t>AI06511</t>
  </si>
  <si>
    <t>Azure, Java, Linux</t>
  </si>
  <si>
    <t>AI06512</t>
  </si>
  <si>
    <t>AI06513</t>
  </si>
  <si>
    <t>Computer Vision, AWS, Linux, Spark</t>
  </si>
  <si>
    <t>AI06514</t>
  </si>
  <si>
    <t>Python, MLOps, Azure, Tableau</t>
  </si>
  <si>
    <t>AI06515</t>
  </si>
  <si>
    <t>Spark, Docker, Computer Vision</t>
  </si>
  <si>
    <t>AI06516</t>
  </si>
  <si>
    <t>Kubernetes, MLOps, Hadoop</t>
  </si>
  <si>
    <t>AI06517</t>
  </si>
  <si>
    <t>Linux, Data Visualization, Hadoop</t>
  </si>
  <si>
    <t>AI06518</t>
  </si>
  <si>
    <t>AI06519</t>
  </si>
  <si>
    <t>Java, Kubernetes, Tableau, NLP</t>
  </si>
  <si>
    <t>AI06520</t>
  </si>
  <si>
    <t>Python, Mathematics, Data Visualization, Spark, TensorFreelanceow</t>
  </si>
  <si>
    <t>AI06521</t>
  </si>
  <si>
    <t>SQL, Tableau, Python</t>
  </si>
  <si>
    <t>AI06522</t>
  </si>
  <si>
    <t>TensorFreelanceow, Python, Hadoop, Docker</t>
  </si>
  <si>
    <t>AI06523</t>
  </si>
  <si>
    <t>Python, Kubernetes, PyTorch</t>
  </si>
  <si>
    <t>AI06524</t>
  </si>
  <si>
    <t>AI06525</t>
  </si>
  <si>
    <t>Python, Azure, Computer Vision, Docker</t>
  </si>
  <si>
    <t>AI06526</t>
  </si>
  <si>
    <t>SQL, Scala, Computer Vision, Data Visualization, PyTorch</t>
  </si>
  <si>
    <t>AI06527</t>
  </si>
  <si>
    <t>Linux, MLOps, Java, SQL, PyTorch</t>
  </si>
  <si>
    <t>AI06528</t>
  </si>
  <si>
    <t>R, SQL, PyTorch, TensorFreelanceow, Tableau</t>
  </si>
  <si>
    <t>AI06529</t>
  </si>
  <si>
    <t>SQL, PyTorch, Java, Data Visualization, AWS</t>
  </si>
  <si>
    <t>AI06530</t>
  </si>
  <si>
    <t>Spark, Mathematics, R, TensorFreelanceow, GCP</t>
  </si>
  <si>
    <t>AI06531</t>
  </si>
  <si>
    <t>Hadoop, AWS, Computer Vision, Azure</t>
  </si>
  <si>
    <t>AI06532</t>
  </si>
  <si>
    <t>SQL, Deep Learning, Kubernetes</t>
  </si>
  <si>
    <t>AI06533</t>
  </si>
  <si>
    <t>Linux, Deep Learning, Data Visualization</t>
  </si>
  <si>
    <t>AI06534</t>
  </si>
  <si>
    <t>TensorFreelanceow, Kubernetes, Data Visualization, Spark, SQL</t>
  </si>
  <si>
    <t>AI06535</t>
  </si>
  <si>
    <t>AI06536</t>
  </si>
  <si>
    <t>Tableau, R, AWS</t>
  </si>
  <si>
    <t>AI06537</t>
  </si>
  <si>
    <t>Tableau, Scala, Java, Azure</t>
  </si>
  <si>
    <t>AI06538</t>
  </si>
  <si>
    <t>Kubernetes, Spark, SQL, Statistics, Mathematics</t>
  </si>
  <si>
    <t>AI06539</t>
  </si>
  <si>
    <t>Linux, Azure, Mathematics</t>
  </si>
  <si>
    <t>AI06540</t>
  </si>
  <si>
    <t>AI06541</t>
  </si>
  <si>
    <t>Git, PyTorch, SQL, AWS, Mathematics</t>
  </si>
  <si>
    <t>AI06542</t>
  </si>
  <si>
    <t>Hadoop, Java, PyTorch, TensorFreelanceow</t>
  </si>
  <si>
    <t>AI06543</t>
  </si>
  <si>
    <t>Data Visualization, Computer Vision, Statistics, Python, R</t>
  </si>
  <si>
    <t>AI06544</t>
  </si>
  <si>
    <t>SQL, Computer Vision, Java, R</t>
  </si>
  <si>
    <t>AI06545</t>
  </si>
  <si>
    <t>Statistics, Kubernetes, Data Visualization, Git, PyTorch</t>
  </si>
  <si>
    <t>AI06546</t>
  </si>
  <si>
    <t>AI06547</t>
  </si>
  <si>
    <t>Linux, Azure, Kubernetes</t>
  </si>
  <si>
    <t>AI06548</t>
  </si>
  <si>
    <t>Kubernetes, Git, Azure, NLP, Deep Learning</t>
  </si>
  <si>
    <t>AI06549</t>
  </si>
  <si>
    <t>SQL, Python, GCP, NLP, Mathematics</t>
  </si>
  <si>
    <t>AI06550</t>
  </si>
  <si>
    <t>SQL, Azure, Tableau</t>
  </si>
  <si>
    <t>AI06551</t>
  </si>
  <si>
    <t>AI06552</t>
  </si>
  <si>
    <t>PyTorch, Docker, Tableau, MLOps, Linux</t>
  </si>
  <si>
    <t>AI06553</t>
  </si>
  <si>
    <t>Tableau, Deep Learning, Computer Vision, Python, R</t>
  </si>
  <si>
    <t>AI06554</t>
  </si>
  <si>
    <t>Azure, Python, Scala</t>
  </si>
  <si>
    <t>AI06555</t>
  </si>
  <si>
    <t>AWS, Git, TensorFreelanceow, SQL, Mathematics</t>
  </si>
  <si>
    <t>AI06556</t>
  </si>
  <si>
    <t>Python, TensorFreelanceow, Spark, Linux</t>
  </si>
  <si>
    <t>AI06557</t>
  </si>
  <si>
    <t>GCP, PyTorch, MLOps</t>
  </si>
  <si>
    <t>AI06558</t>
  </si>
  <si>
    <t>Spark, Git, Tableau</t>
  </si>
  <si>
    <t>AI06559</t>
  </si>
  <si>
    <t>MLOps, Python, TensorFreelanceow, PyTorch</t>
  </si>
  <si>
    <t>AI06560</t>
  </si>
  <si>
    <t>Hadoop, Python, Computer Vision, Kubernetes, Docker</t>
  </si>
  <si>
    <t>AI06561</t>
  </si>
  <si>
    <t>Python, TensorFreelanceow, Hadoop</t>
  </si>
  <si>
    <t>AI06562</t>
  </si>
  <si>
    <t>Scala, Hadoop, Docker, Computer Vision, GCP</t>
  </si>
  <si>
    <t>AI06563</t>
  </si>
  <si>
    <t>Git, Python, Statistics, TensorFreelanceow, Mathematics</t>
  </si>
  <si>
    <t>AI06564</t>
  </si>
  <si>
    <t>AI06565</t>
  </si>
  <si>
    <t>PyTorch, TensorFreelanceow, Kubernetes, Statistics, Docker</t>
  </si>
  <si>
    <t>AI06566</t>
  </si>
  <si>
    <t>Kubernetes, Scala, Data Visualization, MLOps, GCP</t>
  </si>
  <si>
    <t>AI06567</t>
  </si>
  <si>
    <t>Hadoop, Java, Linux</t>
  </si>
  <si>
    <t>AI06568</t>
  </si>
  <si>
    <t>AWS, Linux, NLP</t>
  </si>
  <si>
    <t>AI06569</t>
  </si>
  <si>
    <t>Mathematics, PyTorch, MLOps, AWS, TensorFreelanceow</t>
  </si>
  <si>
    <t>AI06570</t>
  </si>
  <si>
    <t>MLOps, Scala, TensorFreelanceow, SQL</t>
  </si>
  <si>
    <t>AI06571</t>
  </si>
  <si>
    <t>Docker, GCP, SQL, Git, Statistics</t>
  </si>
  <si>
    <t>AI06572</t>
  </si>
  <si>
    <t>MLOps, R, Docker, Python, AWS</t>
  </si>
  <si>
    <t>AI06573</t>
  </si>
  <si>
    <t>Python, GCP, Statistics, Computer Vision, Kubernetes</t>
  </si>
  <si>
    <t>AI06574</t>
  </si>
  <si>
    <t>Python, Kubernetes, TensorFreelanceow, Scala, Git</t>
  </si>
  <si>
    <t>AI06575</t>
  </si>
  <si>
    <t>Kubernetes, Data Visualization, Hadoop</t>
  </si>
  <si>
    <t>AI06576</t>
  </si>
  <si>
    <t>AI06577</t>
  </si>
  <si>
    <t>Java, SQL, Tableau</t>
  </si>
  <si>
    <t>AI06578</t>
  </si>
  <si>
    <t>AWS, Python, GCP, Scala, Computer Vision</t>
  </si>
  <si>
    <t>AI06579</t>
  </si>
  <si>
    <t>GCP, Computer Vision, SQL, Deep Learning</t>
  </si>
  <si>
    <t>AI06580</t>
  </si>
  <si>
    <t>TensorFreelanceow, Tableau, SQL, NLP</t>
  </si>
  <si>
    <t>AI06581</t>
  </si>
  <si>
    <t>Python, R, Data Visualization</t>
  </si>
  <si>
    <t>AI06582</t>
  </si>
  <si>
    <t>AI06583</t>
  </si>
  <si>
    <t>Deep Learning, Hadoop, PyTorch</t>
  </si>
  <si>
    <t>AI06584</t>
  </si>
  <si>
    <t>Scala, Kubernetes, Tableau, MLOps, GCP</t>
  </si>
  <si>
    <t>AI06585</t>
  </si>
  <si>
    <t>AI06586</t>
  </si>
  <si>
    <t>Python, Data Visualization, Scala</t>
  </si>
  <si>
    <t>AI06587</t>
  </si>
  <si>
    <t>Deep Learning, Tableau, MLOps</t>
  </si>
  <si>
    <t>AI06588</t>
  </si>
  <si>
    <t>Python, Java, Azure, Scala, R</t>
  </si>
  <si>
    <t>AI06589</t>
  </si>
  <si>
    <t>Spark, Python, Computer Vision, Data Visualization, Docker</t>
  </si>
  <si>
    <t>AI06590</t>
  </si>
  <si>
    <t>Scala, Kubernetes, SQL, Linux</t>
  </si>
  <si>
    <t>AI06591</t>
  </si>
  <si>
    <t>MLOps, Hadoop, Statistics</t>
  </si>
  <si>
    <t>AI06592</t>
  </si>
  <si>
    <t>Java, SQL, Git, Hadoop</t>
  </si>
  <si>
    <t>AI06593</t>
  </si>
  <si>
    <t>AI06594</t>
  </si>
  <si>
    <t>Kubernetes, Java, NLP, R</t>
  </si>
  <si>
    <t>AI06595</t>
  </si>
  <si>
    <t>SQL, TensorFreelanceow, AWS, Python, Linux</t>
  </si>
  <si>
    <t>AI06596</t>
  </si>
  <si>
    <t>Scala, Kubernetes, Deep Learning, Mathematics, Data Visualization</t>
  </si>
  <si>
    <t>AI06597</t>
  </si>
  <si>
    <t>Scala, SQL, Mathematics, Java, Python</t>
  </si>
  <si>
    <t>AI06598</t>
  </si>
  <si>
    <t>Java, NLP, Data Visualization</t>
  </si>
  <si>
    <t>AI06599</t>
  </si>
  <si>
    <t>Linux, Git, Data Visualization, Python, Computer Vision</t>
  </si>
  <si>
    <t>AI06600</t>
  </si>
  <si>
    <t>Python, R, GCP, AWS, Kubernetes</t>
  </si>
  <si>
    <t>AI06601</t>
  </si>
  <si>
    <t>R, Scala, TensorFreelanceow, Git</t>
  </si>
  <si>
    <t>AI06602</t>
  </si>
  <si>
    <t>Java, PyTorch, Hadoop</t>
  </si>
  <si>
    <t>AI06603</t>
  </si>
  <si>
    <t>SQL, Hadoop, Statistics, PyTorch</t>
  </si>
  <si>
    <t>AI06604</t>
  </si>
  <si>
    <t>AI06605</t>
  </si>
  <si>
    <t>Python, Scala, Hadoop</t>
  </si>
  <si>
    <t>AI06606</t>
  </si>
  <si>
    <t>Kubernetes, Statistics, AWS</t>
  </si>
  <si>
    <t>AI06607</t>
  </si>
  <si>
    <t>AI06608</t>
  </si>
  <si>
    <t>Mathematics, SQL, Python</t>
  </si>
  <si>
    <t>AI06609</t>
  </si>
  <si>
    <t>Git, Tableau, Linux, Python</t>
  </si>
  <si>
    <t>AI06610</t>
  </si>
  <si>
    <t>MLOps, PyTorch, GCP</t>
  </si>
  <si>
    <t>AI06611</t>
  </si>
  <si>
    <t>Python, TensorFreelanceow, NLP, Deep Learning, Statistics</t>
  </si>
  <si>
    <t>AI06612</t>
  </si>
  <si>
    <t>Hadoop, GCP, Tableau, Docker, PyTorch</t>
  </si>
  <si>
    <t>AI06613</t>
  </si>
  <si>
    <t>Java, Tableau, Azure</t>
  </si>
  <si>
    <t>AI06614</t>
  </si>
  <si>
    <t>SQL, Kubernetes, Python, AWS</t>
  </si>
  <si>
    <t>AI06615</t>
  </si>
  <si>
    <t>Deep Learning, Kubernetes, Mathematics</t>
  </si>
  <si>
    <t>AI06616</t>
  </si>
  <si>
    <t>MLOps, Java, Data Visualization</t>
  </si>
  <si>
    <t>AI06617</t>
  </si>
  <si>
    <t>Kubernetes, GCP, Azure, Java, R</t>
  </si>
  <si>
    <t>AI06618</t>
  </si>
  <si>
    <t>Tableau, Java, Deep Learning</t>
  </si>
  <si>
    <t>AI06619</t>
  </si>
  <si>
    <t>Spark, SQL, Linux</t>
  </si>
  <si>
    <t>AI06620</t>
  </si>
  <si>
    <t>TensorFreelanceow, Tableau, R, Java, Linux</t>
  </si>
  <si>
    <t>AI06621</t>
  </si>
  <si>
    <t>Scala, Data Visualization, R</t>
  </si>
  <si>
    <t>AI06622</t>
  </si>
  <si>
    <t>Linux, NLP, Tableau, Spark</t>
  </si>
  <si>
    <t>AI06623</t>
  </si>
  <si>
    <t>GCP, Scala, Statistics, Python</t>
  </si>
  <si>
    <t>AI06624</t>
  </si>
  <si>
    <t>AI06625</t>
  </si>
  <si>
    <t>Spark, PyTorch, Kubernetes, Hadoop</t>
  </si>
  <si>
    <t>AI06626</t>
  </si>
  <si>
    <t>MLOps, Mathematics, AWS, NLP, Linux</t>
  </si>
  <si>
    <t>AI06627</t>
  </si>
  <si>
    <t>Hadoop, Docker, Mathematics, Computer Vision, Scala</t>
  </si>
  <si>
    <t>AI06628</t>
  </si>
  <si>
    <t>Data Visualization, Docker, Linux</t>
  </si>
  <si>
    <t>AI06629</t>
  </si>
  <si>
    <t>Linux, Java, Python, TensorFreelanceow</t>
  </si>
  <si>
    <t>AI06630</t>
  </si>
  <si>
    <t>Spark, Python, Tableau, Git, TensorFreelanceow</t>
  </si>
  <si>
    <t>AI06631</t>
  </si>
  <si>
    <t>MLOps, Docker, AWS, SQL</t>
  </si>
  <si>
    <t>AI06632</t>
  </si>
  <si>
    <t>TensorFreelanceow, Python, Computer Vision, PyTorch, Git</t>
  </si>
  <si>
    <t>AI06633</t>
  </si>
  <si>
    <t>Azure, NLP, Scala</t>
  </si>
  <si>
    <t>AI06634</t>
  </si>
  <si>
    <t>Linux, Docker, Data Visualization</t>
  </si>
  <si>
    <t>AI06635</t>
  </si>
  <si>
    <t>SQL, Docker, Java, NLP</t>
  </si>
  <si>
    <t>AI06636</t>
  </si>
  <si>
    <t>SQL, Hadoop, PyTorch</t>
  </si>
  <si>
    <t>AI06637</t>
  </si>
  <si>
    <t>Scala, Linux, Statistics, Java, Docker</t>
  </si>
  <si>
    <t>AI06638</t>
  </si>
  <si>
    <t>Hadoop, Computer Vision, PyTorch, Data Visualization, R</t>
  </si>
  <si>
    <t>AI06639</t>
  </si>
  <si>
    <t>GCP, Azure, SQL, TensorFreelanceow, Statistics</t>
  </si>
  <si>
    <t>AI06640</t>
  </si>
  <si>
    <t>AI06641</t>
  </si>
  <si>
    <t>Scala, Deep Learning, MLOps</t>
  </si>
  <si>
    <t>AI06642</t>
  </si>
  <si>
    <t>Computer Vision, GCP, Azure</t>
  </si>
  <si>
    <t>AI06643</t>
  </si>
  <si>
    <t>Kubernetes, Spark, Python</t>
  </si>
  <si>
    <t>AI06644</t>
  </si>
  <si>
    <t>Java, Tableau, Scala</t>
  </si>
  <si>
    <t>AI06645</t>
  </si>
  <si>
    <t>Azure, Data Visualization, Git, Java, R</t>
  </si>
  <si>
    <t>AI06646</t>
  </si>
  <si>
    <t>Java, MLOps, Azure</t>
  </si>
  <si>
    <t>AI06647</t>
  </si>
  <si>
    <t>Kubernetes, Azure, Deep Learning, PyTorch, R</t>
  </si>
  <si>
    <t>AI06648</t>
  </si>
  <si>
    <t>SQL, Data Visualization, Kubernetes, Spark</t>
  </si>
  <si>
    <t>AI06649</t>
  </si>
  <si>
    <t>Spark, Azure, Statistics, Docker</t>
  </si>
  <si>
    <t>AI06650</t>
  </si>
  <si>
    <t>Python, Git, Tableau, TensorFreelanceow, Deep Learning</t>
  </si>
  <si>
    <t>AI06651</t>
  </si>
  <si>
    <t>Hadoop, SQL, AWS, MLOps</t>
  </si>
  <si>
    <t>AI06652</t>
  </si>
  <si>
    <t>Tableau, GCP, AWS, MLOps, Data Visualization</t>
  </si>
  <si>
    <t>AI06653</t>
  </si>
  <si>
    <t>Docker, Git, Statistics, Python</t>
  </si>
  <si>
    <t>AI06654</t>
  </si>
  <si>
    <t>Java, GCP, Azure</t>
  </si>
  <si>
    <t>AI06655</t>
  </si>
  <si>
    <t>Linux, Statistics, GCP, PyTorch</t>
  </si>
  <si>
    <t>AI06656</t>
  </si>
  <si>
    <t>Python, Azure, Git, GCP</t>
  </si>
  <si>
    <t>AI06657</t>
  </si>
  <si>
    <t>Azure, PyTorch, Mathematics, GCP, TensorFreelanceow</t>
  </si>
  <si>
    <t>AI06658</t>
  </si>
  <si>
    <t>Tableau, NLP, Scala</t>
  </si>
  <si>
    <t>AI06659</t>
  </si>
  <si>
    <t>Statistics, GCP, Azure, Hadoop, Mathematics</t>
  </si>
  <si>
    <t>AI06660</t>
  </si>
  <si>
    <t>PyTorch, Docker, AWS, Tableau</t>
  </si>
  <si>
    <t>AI06661</t>
  </si>
  <si>
    <t>AI06662</t>
  </si>
  <si>
    <t>Data Visualization, Azure, Tableau</t>
  </si>
  <si>
    <t>AI06663</t>
  </si>
  <si>
    <t>Git, Spark, AWS</t>
  </si>
  <si>
    <t>AI06664</t>
  </si>
  <si>
    <t>Spark, SQL, R, Docker</t>
  </si>
  <si>
    <t>AI06665</t>
  </si>
  <si>
    <t>Data Visualization, Scala, PyTorch, Git</t>
  </si>
  <si>
    <t>AI06666</t>
  </si>
  <si>
    <t>AI06667</t>
  </si>
  <si>
    <t>MLOps, AWS, Java</t>
  </si>
  <si>
    <t>AI06668</t>
  </si>
  <si>
    <t>Python, Linux, Computer Vision</t>
  </si>
  <si>
    <t>AI06669</t>
  </si>
  <si>
    <t>Statistics, AWS, Azure, MLOps, Java</t>
  </si>
  <si>
    <t>AI06670</t>
  </si>
  <si>
    <t>Kubernetes, Spark, Data Visualization, Docker</t>
  </si>
  <si>
    <t>AI06671</t>
  </si>
  <si>
    <t>Kubernetes, Deep Learning, Computer Vision</t>
  </si>
  <si>
    <t>AI06672</t>
  </si>
  <si>
    <t>Python, TensorFreelanceow, PyTorch, NLP, Spark</t>
  </si>
  <si>
    <t>AI06673</t>
  </si>
  <si>
    <t>R, Kubernetes, Spark, SQL</t>
  </si>
  <si>
    <t>AI06674</t>
  </si>
  <si>
    <t>Kubernetes, Scala, NLP, PyTorch</t>
  </si>
  <si>
    <t>AI06675</t>
  </si>
  <si>
    <t>MLOps, Spark, Computer Vision, Linux, AWS</t>
  </si>
  <si>
    <t>AI06676</t>
  </si>
  <si>
    <t>Python, PyTorch, Git, Java, Mathematics</t>
  </si>
  <si>
    <t>AI06677</t>
  </si>
  <si>
    <t>SQL, Hadoop, MLOps</t>
  </si>
  <si>
    <t>AI06678</t>
  </si>
  <si>
    <t>Azure, TensorFreelanceow, SQL, Java</t>
  </si>
  <si>
    <t>AI06679</t>
  </si>
  <si>
    <t>AI06680</t>
  </si>
  <si>
    <t>Tableau, Data Visualization, Docker</t>
  </si>
  <si>
    <t>AI06681</t>
  </si>
  <si>
    <t>SQL, Tableau, Mathematics, MLOps, R</t>
  </si>
  <si>
    <t>AI06682</t>
  </si>
  <si>
    <t>Python, TensorFreelanceow, Hadoop, Computer Vision</t>
  </si>
  <si>
    <t>AI06683</t>
  </si>
  <si>
    <t>Hadoop, Docker, NLP, MLOps</t>
  </si>
  <si>
    <t>AI06684</t>
  </si>
  <si>
    <t>Git, Deep Learning, Docker</t>
  </si>
  <si>
    <t>AI06685</t>
  </si>
  <si>
    <t>PyTorch, Linux, Mathematics, Data Visualization, Hadoop</t>
  </si>
  <si>
    <t>AI06686</t>
  </si>
  <si>
    <t>PyTorch, Mathematics, Spark, Data Visualization, Kubernetes</t>
  </si>
  <si>
    <t>AI06687</t>
  </si>
  <si>
    <t>PyTorch, Kubernetes, Java, TensorFreelanceow, Mathematics</t>
  </si>
  <si>
    <t>AI06688</t>
  </si>
  <si>
    <t>Kubernetes, GCP, MLOps</t>
  </si>
  <si>
    <t>AI06689</t>
  </si>
  <si>
    <t>AWS, Git, SQL, Scala</t>
  </si>
  <si>
    <t>AI06690</t>
  </si>
  <si>
    <t>Linux, Git, MLOps, R, NLP</t>
  </si>
  <si>
    <t>AI06691</t>
  </si>
  <si>
    <t>R, AWS, SQL, Git</t>
  </si>
  <si>
    <t>AI06692</t>
  </si>
  <si>
    <t>Scala, Tableau, R, MLOps, Java</t>
  </si>
  <si>
    <t>AI06693</t>
  </si>
  <si>
    <t>NLP, Docker, Scala, Azure</t>
  </si>
  <si>
    <t>AI06694</t>
  </si>
  <si>
    <t>NLP, PyTorch, Kubernetes</t>
  </si>
  <si>
    <t>AI06695</t>
  </si>
  <si>
    <t>Computer Vision, Statistics, Linux, Git, Data Visualization</t>
  </si>
  <si>
    <t>AI06696</t>
  </si>
  <si>
    <t>TensorFreelanceow, PyTorch, Statistics</t>
  </si>
  <si>
    <t>AI06697</t>
  </si>
  <si>
    <t>GCP, Python, NLP, SQL</t>
  </si>
  <si>
    <t>AI06698</t>
  </si>
  <si>
    <t>Kubernetes, Git, Linux, Computer Vision, Azure</t>
  </si>
  <si>
    <t>AI06699</t>
  </si>
  <si>
    <t>SQL, Hadoop, Tableau, Deep Learning</t>
  </si>
  <si>
    <t>AI06700</t>
  </si>
  <si>
    <t>Git, Python, Deep Learning, Mathematics</t>
  </si>
  <si>
    <t>AI06701</t>
  </si>
  <si>
    <t>SQL, Docker, Statistics, Tableau</t>
  </si>
  <si>
    <t>AI06702</t>
  </si>
  <si>
    <t>Scala, Azure, Tableau, Python</t>
  </si>
  <si>
    <t>AI06703</t>
  </si>
  <si>
    <t>Kubernetes, Git, Mathematics, PyTorch</t>
  </si>
  <si>
    <t>AI06704</t>
  </si>
  <si>
    <t>Docker, PyTorch, Git, Deep Learning</t>
  </si>
  <si>
    <t>AI06705</t>
  </si>
  <si>
    <t>AI06706</t>
  </si>
  <si>
    <t>Computer Vision, Docker, Git, Spark</t>
  </si>
  <si>
    <t>AI06707</t>
  </si>
  <si>
    <t>Java, Kubernetes, Tableau, Scala, Computer Vision</t>
  </si>
  <si>
    <t>AI06708</t>
  </si>
  <si>
    <t>Java, SQL, GCP, Docker</t>
  </si>
  <si>
    <t>AI06709</t>
  </si>
  <si>
    <t>MLOps, Deep Learning, Linux</t>
  </si>
  <si>
    <t>AI06710</t>
  </si>
  <si>
    <t>AWS, Python, Deep Learning, Computer Vision, TensorFreelanceow</t>
  </si>
  <si>
    <t>AI06711</t>
  </si>
  <si>
    <t>Mathematics, Computer Vision, PyTorch</t>
  </si>
  <si>
    <t>AI06712</t>
  </si>
  <si>
    <t>SQL, Spark, Deep Learning, Computer Vision</t>
  </si>
  <si>
    <t>AI06713</t>
  </si>
  <si>
    <t>Computer Vision, Scala, SQL, Azure</t>
  </si>
  <si>
    <t>AI06714</t>
  </si>
  <si>
    <t>AI06715</t>
  </si>
  <si>
    <t>Kubernetes, Data Visualization, Scala, MLOps, Docker</t>
  </si>
  <si>
    <t>AI06716</t>
  </si>
  <si>
    <t>Hadoop, SQL, TensorFreelanceow, Python, Tableau</t>
  </si>
  <si>
    <t>AI06717</t>
  </si>
  <si>
    <t>Docker, Computer Vision, MLOps, Python</t>
  </si>
  <si>
    <t>AI06718</t>
  </si>
  <si>
    <t>SQL, Hadoop, Python, Computer Vision, Statistics</t>
  </si>
  <si>
    <t>AI06719</t>
  </si>
  <si>
    <t>Python, Java, Spark, Linux, Hadoop</t>
  </si>
  <si>
    <t>AI06720</t>
  </si>
  <si>
    <t>Hadoop, SQL, Linux, Java, AWS</t>
  </si>
  <si>
    <t>AI06721</t>
  </si>
  <si>
    <t>SQL, Python, Docker, TensorFreelanceow, Statistics</t>
  </si>
  <si>
    <t>AI06722</t>
  </si>
  <si>
    <t>Statistics, Python, TensorFreelanceow</t>
  </si>
  <si>
    <t>AI06723</t>
  </si>
  <si>
    <t>Mathematics, SQL, Azure, PyTorch, Scala</t>
  </si>
  <si>
    <t>AI06724</t>
  </si>
  <si>
    <t>PyTorch, Scala, AWS</t>
  </si>
  <si>
    <t>AI06725</t>
  </si>
  <si>
    <t>Computer Vision, Kubernetes, NLP, Hadoop, Mathematics</t>
  </si>
  <si>
    <t>AI06726</t>
  </si>
  <si>
    <t>Statistics, Linux, Computer Vision, Deep Learning</t>
  </si>
  <si>
    <t>AI06727</t>
  </si>
  <si>
    <t>Tableau, Scala, Kubernetes, Data Visualization</t>
  </si>
  <si>
    <t>AI06728</t>
  </si>
  <si>
    <t>AWS, Kubernetes, Hadoop, Tableau</t>
  </si>
  <si>
    <t>AI06729</t>
  </si>
  <si>
    <t>AI06730</t>
  </si>
  <si>
    <t>Scala, Kubernetes, MLOps, Computer Vision, Git</t>
  </si>
  <si>
    <t>AI06731</t>
  </si>
  <si>
    <t>Scala, Linux, Git, TensorFreelanceow, Deep Learning</t>
  </si>
  <si>
    <t>AI06732</t>
  </si>
  <si>
    <t>Hadoop, Spark, MLOps</t>
  </si>
  <si>
    <t>AI06733</t>
  </si>
  <si>
    <t>Git, Statistics, SQL, Deep Learning</t>
  </si>
  <si>
    <t>AI06734</t>
  </si>
  <si>
    <t>AI06735</t>
  </si>
  <si>
    <t>Python, Git, TensorFreelanceow, SQL, MLOps</t>
  </si>
  <si>
    <t>AI06736</t>
  </si>
  <si>
    <t>PyTorch, Data Visualization, Tableau, Deep Learning, Scala</t>
  </si>
  <si>
    <t>AI06737</t>
  </si>
  <si>
    <t>PyTorch, Kubernetes, Hadoop, Mathematics, SQL</t>
  </si>
  <si>
    <t>AI06738</t>
  </si>
  <si>
    <t>Java, Data Visualization, Hadoop, Python</t>
  </si>
  <si>
    <t>AI06739</t>
  </si>
  <si>
    <t>R, MLOps, Data Visualization, Kubernetes</t>
  </si>
  <si>
    <t>AI06740</t>
  </si>
  <si>
    <t>Mathematics, MLOps, Data Visualization</t>
  </si>
  <si>
    <t>AI06741</t>
  </si>
  <si>
    <t>SQL, AWS, NLP</t>
  </si>
  <si>
    <t>AI06742</t>
  </si>
  <si>
    <t>R, Python, Java, GCP</t>
  </si>
  <si>
    <t>AI06743</t>
  </si>
  <si>
    <t>Azure, Tableau, GCP</t>
  </si>
  <si>
    <t>AI06744</t>
  </si>
  <si>
    <t>Kubernetes, Python, MLOps</t>
  </si>
  <si>
    <t>AI06745</t>
  </si>
  <si>
    <t>AI06746</t>
  </si>
  <si>
    <t>AWS, Scala, Statistics, Spark</t>
  </si>
  <si>
    <t>AI06747</t>
  </si>
  <si>
    <t>AWS, Python, MLOps</t>
  </si>
  <si>
    <t>AI06748</t>
  </si>
  <si>
    <t>MLOps, Tableau, Python</t>
  </si>
  <si>
    <t>AI06749</t>
  </si>
  <si>
    <t>Kubernetes, Deep Learning, PyTorch, TensorFreelanceow, SQL</t>
  </si>
  <si>
    <t>AI06750</t>
  </si>
  <si>
    <t>AI06751</t>
  </si>
  <si>
    <t>Git, PyTorch, SQL, TensorFreelanceow</t>
  </si>
  <si>
    <t>AI06752</t>
  </si>
  <si>
    <t>Python, AWS, TensorFreelanceow, Data Visualization, GCP</t>
  </si>
  <si>
    <t>AI06753</t>
  </si>
  <si>
    <t>PyTorch, Kubernetes, AWS, Azure, Computer Vision</t>
  </si>
  <si>
    <t>AI06754</t>
  </si>
  <si>
    <t>SQL, Linux, Azure, Spark, Deep Learning</t>
  </si>
  <si>
    <t>AI06755</t>
  </si>
  <si>
    <t>Docker, Java, Python, Azure</t>
  </si>
  <si>
    <t>AI06756</t>
  </si>
  <si>
    <t>AI06757</t>
  </si>
  <si>
    <t>Python, Docker, Computer Vision, Mathematics, Statistics</t>
  </si>
  <si>
    <t>AI06758</t>
  </si>
  <si>
    <t>Kubernetes, Mathematics, NLP, TensorFreelanceow, Computer Vision</t>
  </si>
  <si>
    <t>AI06759</t>
  </si>
  <si>
    <t>PyTorch, Scala, Tableau</t>
  </si>
  <si>
    <t>AI06760</t>
  </si>
  <si>
    <t>Scala, Java, Docker, Deep Learning</t>
  </si>
  <si>
    <t>AI06761</t>
  </si>
  <si>
    <t>R, Kubernetes, NLP, SQL</t>
  </si>
  <si>
    <t>AI06762</t>
  </si>
  <si>
    <t>Python, Scala, MLOps, Linux</t>
  </si>
  <si>
    <t>AI06763</t>
  </si>
  <si>
    <t>Computer Vision, Java, Kubernetes, MLOps, Deep Learning</t>
  </si>
  <si>
    <t>AI06764</t>
  </si>
  <si>
    <t>Hadoop, SQL, Computer Vision</t>
  </si>
  <si>
    <t>AI06765</t>
  </si>
  <si>
    <t>GCP, AWS, Deep Learning, PyTorch</t>
  </si>
  <si>
    <t>AI06766</t>
  </si>
  <si>
    <t>SQL, Git, Computer Vision, Statistics</t>
  </si>
  <si>
    <t>AI06767</t>
  </si>
  <si>
    <t>PyTorch, Python, Deep Learning, GCP, NLP</t>
  </si>
  <si>
    <t>AI06768</t>
  </si>
  <si>
    <t>Java, Kubernetes, SQL, Python</t>
  </si>
  <si>
    <t>AI06769</t>
  </si>
  <si>
    <t>TensorFreelanceow, Python, Scala, Java</t>
  </si>
  <si>
    <t>AI06770</t>
  </si>
  <si>
    <t>Statistics, Spark, Python, PyTorch</t>
  </si>
  <si>
    <t>AI06771</t>
  </si>
  <si>
    <t>AI06772</t>
  </si>
  <si>
    <t>PyTorch, Kubernetes, Statistics</t>
  </si>
  <si>
    <t>AI06773</t>
  </si>
  <si>
    <t>Azure, Deep Learning, Computer Vision</t>
  </si>
  <si>
    <t>AI06774</t>
  </si>
  <si>
    <t>Hadoop, Docker, NLP, Git, PyTorch</t>
  </si>
  <si>
    <t>AI06775</t>
  </si>
  <si>
    <t>Spark, Java, Mathematics</t>
  </si>
  <si>
    <t>AI06776</t>
  </si>
  <si>
    <t>AI06777</t>
  </si>
  <si>
    <t>Git, AWS, MLOps, Statistics</t>
  </si>
  <si>
    <t>AI06778</t>
  </si>
  <si>
    <t>R, Spark, Linux, Data Visualization</t>
  </si>
  <si>
    <t>AI06779</t>
  </si>
  <si>
    <t>Computer Vision, Docker, Azure</t>
  </si>
  <si>
    <t>AI06780</t>
  </si>
  <si>
    <t>Spark, AWS, Docker</t>
  </si>
  <si>
    <t>AI06781</t>
  </si>
  <si>
    <t>Spark, Statistics, PyTorch, SQL, TensorFreelanceow</t>
  </si>
  <si>
    <t>AI06782</t>
  </si>
  <si>
    <t>AWS, PyTorch, Statistics</t>
  </si>
  <si>
    <t>AI06783</t>
  </si>
  <si>
    <t>Azure, Spark, Scala, Linux</t>
  </si>
  <si>
    <t>AI06784</t>
  </si>
  <si>
    <t>Azure, MLOps, Data Visualization, Hadoop</t>
  </si>
  <si>
    <t>AI06785</t>
  </si>
  <si>
    <t>Linux, Spark, NLP, Python</t>
  </si>
  <si>
    <t>AI06786</t>
  </si>
  <si>
    <t>Hadoop, Deep Learning, Java, Kubernetes</t>
  </si>
  <si>
    <t>AI06787</t>
  </si>
  <si>
    <t>SQL, NLP, Statistics, Deep Learning, R</t>
  </si>
  <si>
    <t>AI06788</t>
  </si>
  <si>
    <t>Git, AWS, Mathematics, NLP</t>
  </si>
  <si>
    <t>AI06789</t>
  </si>
  <si>
    <t>Scala, TensorFreelanceow, Kubernetes, Statistics, R</t>
  </si>
  <si>
    <t>AI06790</t>
  </si>
  <si>
    <t>AI06791</t>
  </si>
  <si>
    <t>Spark, Azure, Data Visualization, Computer Vision</t>
  </si>
  <si>
    <t>AI06792</t>
  </si>
  <si>
    <t>Computer Vision, Git, Python, Deep Learning</t>
  </si>
  <si>
    <t>AI06793</t>
  </si>
  <si>
    <t>AI06794</t>
  </si>
  <si>
    <t>AI06795</t>
  </si>
  <si>
    <t>SQL, PyTorch, Data Visualization</t>
  </si>
  <si>
    <t>AI06796</t>
  </si>
  <si>
    <t>Azure, Scala, Linux</t>
  </si>
  <si>
    <t>AI06797</t>
  </si>
  <si>
    <t>AI06798</t>
  </si>
  <si>
    <t>AI06799</t>
  </si>
  <si>
    <t>Python, MLOps, TensorFreelanceow, NLP</t>
  </si>
  <si>
    <t>AI06800</t>
  </si>
  <si>
    <t>PyTorch, Spark, Computer Vision, SQL, GCP</t>
  </si>
  <si>
    <t>AI06801</t>
  </si>
  <si>
    <t>Python, Java, NLP, Azure</t>
  </si>
  <si>
    <t>AI06802</t>
  </si>
  <si>
    <t>SQL, Git, Deep Learning</t>
  </si>
  <si>
    <t>AI06803</t>
  </si>
  <si>
    <t>SQL, Git, NLP, Deep Learning</t>
  </si>
  <si>
    <t>AI06804</t>
  </si>
  <si>
    <t>AI06805</t>
  </si>
  <si>
    <t>NLP, Spark, Python, Hadoop</t>
  </si>
  <si>
    <t>AI06806</t>
  </si>
  <si>
    <t>AI06807</t>
  </si>
  <si>
    <t>AI06808</t>
  </si>
  <si>
    <t>TensorFreelanceow, Hadoop, AWS, SQL</t>
  </si>
  <si>
    <t>AI06809</t>
  </si>
  <si>
    <t>Kubernetes, Python, R</t>
  </si>
  <si>
    <t>AI06810</t>
  </si>
  <si>
    <t>Mathematics, Tableau, Kubernetes</t>
  </si>
  <si>
    <t>AI06811</t>
  </si>
  <si>
    <t>AI06812</t>
  </si>
  <si>
    <t>Linux, Python, Data Visualization, Computer Vision, Scala</t>
  </si>
  <si>
    <t>AI06813</t>
  </si>
  <si>
    <t>Deep Learning, PyTorch, SQL</t>
  </si>
  <si>
    <t>AI06814</t>
  </si>
  <si>
    <t>Statistics, Python, NLP, Spark, Data Visualization</t>
  </si>
  <si>
    <t>AI06815</t>
  </si>
  <si>
    <t>AI06816</t>
  </si>
  <si>
    <t>Kubernetes, GCP, Java</t>
  </si>
  <si>
    <t>AI06817</t>
  </si>
  <si>
    <t>SQL, NLP, Kubernetes, R</t>
  </si>
  <si>
    <t>AI06818</t>
  </si>
  <si>
    <t>Data Visualization, Tableau, Python, TensorFreelanceow, Linux</t>
  </si>
  <si>
    <t>AI06819</t>
  </si>
  <si>
    <t>Azure, PyTorch, Tableau, Data Visualization, Scala</t>
  </si>
  <si>
    <t>AI06820</t>
  </si>
  <si>
    <t>PyTorch, Hadoop, Tableau, MLOps</t>
  </si>
  <si>
    <t>AI06821</t>
  </si>
  <si>
    <t>Computer Vision, GCP, Statistics, Python, Mathematics</t>
  </si>
  <si>
    <t>AI06822</t>
  </si>
  <si>
    <t>PyTorch, Computer Vision, Linux, Deep Learning, NLP</t>
  </si>
  <si>
    <t>AI06823</t>
  </si>
  <si>
    <t>AI06824</t>
  </si>
  <si>
    <t>Docker, Kubernetes, Data Visualization, TensorFreelanceow, Azure</t>
  </si>
  <si>
    <t>AI06825</t>
  </si>
  <si>
    <t>SQL, Spark, PyTorch, R, TensorFreelanceow</t>
  </si>
  <si>
    <t>AI06826</t>
  </si>
  <si>
    <t>AI06827</t>
  </si>
  <si>
    <t>Computer Vision, Statistics, MLOps, NLP, Kubernetes</t>
  </si>
  <si>
    <t>AI06828</t>
  </si>
  <si>
    <t>AWS, Hadoop, Deep Learning</t>
  </si>
  <si>
    <t>AI06829</t>
  </si>
  <si>
    <t>Python, Linux, Tableau, Java, NLP</t>
  </si>
  <si>
    <t>AI06830</t>
  </si>
  <si>
    <t>Kubernetes, SQL, Java</t>
  </si>
  <si>
    <t>AI06831</t>
  </si>
  <si>
    <t>Azure, SQL, NLP, Python</t>
  </si>
  <si>
    <t>AI06832</t>
  </si>
  <si>
    <t>PyTorch, Computer Vision, GCP, Linux</t>
  </si>
  <si>
    <t>AI06833</t>
  </si>
  <si>
    <t>Java, Python, Tableau</t>
  </si>
  <si>
    <t>AI06834</t>
  </si>
  <si>
    <t>AWS, Hadoop, NLP, Java</t>
  </si>
  <si>
    <t>AI06835</t>
  </si>
  <si>
    <t>PyTorch, TensorFreelanceow, SQL, Azure</t>
  </si>
  <si>
    <t>AI06836</t>
  </si>
  <si>
    <t>Spark, Python, Computer Vision, Kubernetes</t>
  </si>
  <si>
    <t>AI06837</t>
  </si>
  <si>
    <t>Docker, Deep Learning, Scala, Spark</t>
  </si>
  <si>
    <t>AI06838</t>
  </si>
  <si>
    <t>Linux, Statistics, TensorFreelanceow</t>
  </si>
  <si>
    <t>AI06839</t>
  </si>
  <si>
    <t>AI06840</t>
  </si>
  <si>
    <t>Tableau, Python, Scala</t>
  </si>
  <si>
    <t>AI06841</t>
  </si>
  <si>
    <t>Python, Azure, Deep Learning, Java, Scala</t>
  </si>
  <si>
    <t>AI06842</t>
  </si>
  <si>
    <t>Deep Learning, Python, Data Visualization, Statistics, Linux</t>
  </si>
  <si>
    <t>AI06843</t>
  </si>
  <si>
    <t>GCP, Linux, NLP, Data Visualization, Mathematics</t>
  </si>
  <si>
    <t>AI06844</t>
  </si>
  <si>
    <t>Spark, Scala, GCP</t>
  </si>
  <si>
    <t>AI06845</t>
  </si>
  <si>
    <t>TensorFreelanceow, Linux, PyTorch, Spark, SQL</t>
  </si>
  <si>
    <t>AI06846</t>
  </si>
  <si>
    <t>Computer Vision, Scala, MLOps, NLP</t>
  </si>
  <si>
    <t>AI06847</t>
  </si>
  <si>
    <t>Python, Hadoop, Linux, TensorFreelanceow</t>
  </si>
  <si>
    <t>AI06848</t>
  </si>
  <si>
    <t>Data Visualization, Python, TensorFreelanceow, Git, Computer Vision</t>
  </si>
  <si>
    <t>AI06849</t>
  </si>
  <si>
    <t>Computer Vision, MLOps, Data Visualization</t>
  </si>
  <si>
    <t>AI06850</t>
  </si>
  <si>
    <t>Deep Learning, Computer Vision, Azure</t>
  </si>
  <si>
    <t>AI06851</t>
  </si>
  <si>
    <t>Computer Vision, Azure, AWS</t>
  </si>
  <si>
    <t>AI06852</t>
  </si>
  <si>
    <t>AI06853</t>
  </si>
  <si>
    <t>Scala, SQL, Linux, AWS</t>
  </si>
  <si>
    <t>AI06854</t>
  </si>
  <si>
    <t>Kubernetes, MLOps, Docker, AWS</t>
  </si>
  <si>
    <t>AI06855</t>
  </si>
  <si>
    <t>AI06856</t>
  </si>
  <si>
    <t>Statistics, AWS, R, GCP, Azure</t>
  </si>
  <si>
    <t>AI06857</t>
  </si>
  <si>
    <t>Data Visualization, Spark, Python</t>
  </si>
  <si>
    <t>AI06858</t>
  </si>
  <si>
    <t>Python, TensorFreelanceow, Mathematics</t>
  </si>
  <si>
    <t>AI06859</t>
  </si>
  <si>
    <t>Deep Learning, GCP, Statistics, Kubernetes, PyTorch</t>
  </si>
  <si>
    <t>AI06860</t>
  </si>
  <si>
    <t>R, MLOps, Azure, NLP, Linux</t>
  </si>
  <si>
    <t>AI06861</t>
  </si>
  <si>
    <t>TensorFreelanceow, Docker, Kubernetes</t>
  </si>
  <si>
    <t>AI06862</t>
  </si>
  <si>
    <t>AI06863</t>
  </si>
  <si>
    <t>Data Visualization, Deep Learning, MLOps, Python</t>
  </si>
  <si>
    <t>AI06864</t>
  </si>
  <si>
    <t>Hadoop, GCP, Linux, Kubernetes</t>
  </si>
  <si>
    <t>AI06865</t>
  </si>
  <si>
    <t>AI06866</t>
  </si>
  <si>
    <t>Statistics, GCP, Computer Vision</t>
  </si>
  <si>
    <t>AI06867</t>
  </si>
  <si>
    <t>Deep Learning, Computer Vision, Data Visualization</t>
  </si>
  <si>
    <t>AI06868</t>
  </si>
  <si>
    <t>Spark, Python, Docker, TensorFreelanceow</t>
  </si>
  <si>
    <t>AI06869</t>
  </si>
  <si>
    <t>AI06870</t>
  </si>
  <si>
    <t>Python, Java, Mathematics, Linux</t>
  </si>
  <si>
    <t>AI06871</t>
  </si>
  <si>
    <t>GCP, AWS, Data Visualization, Statistics, Spark</t>
  </si>
  <si>
    <t>AI06872</t>
  </si>
  <si>
    <t>Spark, Scala, Git, NLP, Hadoop</t>
  </si>
  <si>
    <t>AI06873</t>
  </si>
  <si>
    <t>PyTorch, Statistics, Kubernetes</t>
  </si>
  <si>
    <t>AI06874</t>
  </si>
  <si>
    <t>Python, TensorFreelanceow, Computer Vision</t>
  </si>
  <si>
    <t>AI06875</t>
  </si>
  <si>
    <t>Hadoop, Deep Learning, Spark, PyTorch, Statistics</t>
  </si>
  <si>
    <t>AI06876</t>
  </si>
  <si>
    <t>Data Visualization, Mathematics, R</t>
  </si>
  <si>
    <t>AI06877</t>
  </si>
  <si>
    <t>Linux, Data Visualization, Docker</t>
  </si>
  <si>
    <t>AI06878</t>
  </si>
  <si>
    <t>Statistics, Computer Vision, NLP, Git, Kubernetes</t>
  </si>
  <si>
    <t>AI06879</t>
  </si>
  <si>
    <t>Computer Vision, SQL, Statistics, Git</t>
  </si>
  <si>
    <t>AI06880</t>
  </si>
  <si>
    <t>Git, Kubernetes, SQL</t>
  </si>
  <si>
    <t>AI06881</t>
  </si>
  <si>
    <t>Git, R, TensorFreelanceow, Python, PyTorch</t>
  </si>
  <si>
    <t>AI06882</t>
  </si>
  <si>
    <t>R, AWS, Python, Mathematics</t>
  </si>
  <si>
    <t>AI06883</t>
  </si>
  <si>
    <t>Python, TensorFreelanceow, Azure, Hadoop</t>
  </si>
  <si>
    <t>AI06884</t>
  </si>
  <si>
    <t>Kubernetes, PyTorch, Statistics, R, Java</t>
  </si>
  <si>
    <t>AI06885</t>
  </si>
  <si>
    <t>PyTorch, SQL, Linux, Statistics</t>
  </si>
  <si>
    <t>AI06886</t>
  </si>
  <si>
    <t>Spark, Tableau, Python, Scala, GCP</t>
  </si>
  <si>
    <t>AI06887</t>
  </si>
  <si>
    <t>Python, Spark, NLP, Data Visualization</t>
  </si>
  <si>
    <t>AI06888</t>
  </si>
  <si>
    <t>Mathematics, Kubernetes, Python, Docker, Data Visualization</t>
  </si>
  <si>
    <t>AI06889</t>
  </si>
  <si>
    <t>PyTorch, SQL, GCP</t>
  </si>
  <si>
    <t>AI06890</t>
  </si>
  <si>
    <t>Azure, PyTorch, TensorFreelanceow, Docker, Git</t>
  </si>
  <si>
    <t>AI06891</t>
  </si>
  <si>
    <t>Data Visualization, Java, Linux</t>
  </si>
  <si>
    <t>AI06892</t>
  </si>
  <si>
    <t>NLP, Kubernetes, PyTorch, Git, Tableau</t>
  </si>
  <si>
    <t>AI06893</t>
  </si>
  <si>
    <t>PyTorch, Linux, TensorFreelanceow, Mathematics</t>
  </si>
  <si>
    <t>AI06894</t>
  </si>
  <si>
    <t>Python, Tableau, Java, Statistics</t>
  </si>
  <si>
    <t>AI06895</t>
  </si>
  <si>
    <t>Python, Azure, Statistics, Linux</t>
  </si>
  <si>
    <t>AI06896</t>
  </si>
  <si>
    <t>Git, Docker, Scala</t>
  </si>
  <si>
    <t>AI06897</t>
  </si>
  <si>
    <t>Git, Scala, Java</t>
  </si>
  <si>
    <t>AI06898</t>
  </si>
  <si>
    <t>SQL, Spark, PyTorch, Linux</t>
  </si>
  <si>
    <t>AI06899</t>
  </si>
  <si>
    <t>AWS, Linux, Deep Learning, Mathematics</t>
  </si>
  <si>
    <t>AI06900</t>
  </si>
  <si>
    <t>Git, Tableau, SQL, Mathematics, Kubernetes</t>
  </si>
  <si>
    <t>AI06901</t>
  </si>
  <si>
    <t>MLOps, Python, Kubernetes</t>
  </si>
  <si>
    <t>AI06902</t>
  </si>
  <si>
    <t>R, Git, Tableau, Azure</t>
  </si>
  <si>
    <t>AI06903</t>
  </si>
  <si>
    <t>Java, Kubernetes, PyTorch, MLOps</t>
  </si>
  <si>
    <t>AI06904</t>
  </si>
  <si>
    <t>Python, Azure, Tableau, SQL</t>
  </si>
  <si>
    <t>AI06905</t>
  </si>
  <si>
    <t>Tableau, TensorFreelanceow, Kubernetes</t>
  </si>
  <si>
    <t>AI06906</t>
  </si>
  <si>
    <t>Scala, AWS, Data Visualization, NLP</t>
  </si>
  <si>
    <t>AI06907</t>
  </si>
  <si>
    <t>Python, SQL, Linux, Deep Learning, Mathematics</t>
  </si>
  <si>
    <t>AI06908</t>
  </si>
  <si>
    <t>PyTorch, SQL, Kubernetes, R</t>
  </si>
  <si>
    <t>AI06909</t>
  </si>
  <si>
    <t>Git, TensorFreelanceow, Tableau, SQL, Deep Learning</t>
  </si>
  <si>
    <t>AI06910</t>
  </si>
  <si>
    <t>Computer Vision, Hadoop, Azure</t>
  </si>
  <si>
    <t>AI06911</t>
  </si>
  <si>
    <t>Kubernetes, Git, Hadoop</t>
  </si>
  <si>
    <t>AI06912</t>
  </si>
  <si>
    <t>AI06913</t>
  </si>
  <si>
    <t>Linux, Python, R, Java</t>
  </si>
  <si>
    <t>AI06914</t>
  </si>
  <si>
    <t>Azure, Java, Scala, Kubernetes</t>
  </si>
  <si>
    <t>AI06915</t>
  </si>
  <si>
    <t>AI06916</t>
  </si>
  <si>
    <t>Computer Vision, Tableau, Linux</t>
  </si>
  <si>
    <t>AI06917</t>
  </si>
  <si>
    <t>SQL, Java, Git, Deep Learning</t>
  </si>
  <si>
    <t>AI06918</t>
  </si>
  <si>
    <t>MLOps, Kubernetes, SQL, PyTorch</t>
  </si>
  <si>
    <t>AI06919</t>
  </si>
  <si>
    <t>Java, SQL, MLOps, Azure</t>
  </si>
  <si>
    <t>AI06920</t>
  </si>
  <si>
    <t>Java, PyTorch, Tableau, Deep Learning</t>
  </si>
  <si>
    <t>AI06921</t>
  </si>
  <si>
    <t>Azure, Python, Computer Vision, NLP, Tableau</t>
  </si>
  <si>
    <t>AI06922</t>
  </si>
  <si>
    <t>Kubernetes, Statistics, NLP, Azure</t>
  </si>
  <si>
    <t>AI06923</t>
  </si>
  <si>
    <t>Hadoop, TensorFreelanceow, Kubernetes, PyTorch, Git</t>
  </si>
  <si>
    <t>AI06924</t>
  </si>
  <si>
    <t>Spark, Hadoop, Linux</t>
  </si>
  <si>
    <t>AI06925</t>
  </si>
  <si>
    <t>Deep Learning, Python, Git, TensorFreelanceow, AWS</t>
  </si>
  <si>
    <t>AI06926</t>
  </si>
  <si>
    <t>PyTorch, SQL, AWS, R, Java</t>
  </si>
  <si>
    <t>AI06927</t>
  </si>
  <si>
    <t>AI06928</t>
  </si>
  <si>
    <t>Deep Learning, Docker, Java, AWS</t>
  </si>
  <si>
    <t>AI06929</t>
  </si>
  <si>
    <t>Kubernetes, Scala, Spark</t>
  </si>
  <si>
    <t>AI06930</t>
  </si>
  <si>
    <t>Azure, Hadoop, Java</t>
  </si>
  <si>
    <t>AI06931</t>
  </si>
  <si>
    <t>GCP, MLOps, Git, Computer Vision, Java</t>
  </si>
  <si>
    <t>AI06932</t>
  </si>
  <si>
    <t>Kubernetes, Linux, Tableau, SQL, Statistics</t>
  </si>
  <si>
    <t>AI06933</t>
  </si>
  <si>
    <t>AI06934</t>
  </si>
  <si>
    <t>Docker, Java, Tableau, Hadoop, NLP</t>
  </si>
  <si>
    <t>AI06935</t>
  </si>
  <si>
    <t>GCP, MLOps, R</t>
  </si>
  <si>
    <t>AI06936</t>
  </si>
  <si>
    <t>Tableau, PyTorch, Kubernetes</t>
  </si>
  <si>
    <t>AI06937</t>
  </si>
  <si>
    <t>TensorFreelanceow, SQL, R</t>
  </si>
  <si>
    <t>AI06938</t>
  </si>
  <si>
    <t>Hadoop, Linux, Docker, Data Visualization</t>
  </si>
  <si>
    <t>AI06939</t>
  </si>
  <si>
    <t>TensorFreelanceow, Scala, Linux</t>
  </si>
  <si>
    <t>AI06940</t>
  </si>
  <si>
    <t>Kubernetes, Mathematics, Data Visualization</t>
  </si>
  <si>
    <t>AI06941</t>
  </si>
  <si>
    <t>TensorFreelanceow, Hadoop, Linux, AWS, Computer Vision</t>
  </si>
  <si>
    <t>AI06942</t>
  </si>
  <si>
    <t>Scala, GCP, Data Visualization, Computer Vision</t>
  </si>
  <si>
    <t>AI06943</t>
  </si>
  <si>
    <t>AI06944</t>
  </si>
  <si>
    <t>Java, Data Visualization, Python</t>
  </si>
  <si>
    <t>AI06945</t>
  </si>
  <si>
    <t>Git, SQL, Java</t>
  </si>
  <si>
    <t>AI06946</t>
  </si>
  <si>
    <t>Scala, R, PyTorch</t>
  </si>
  <si>
    <t>AI06947</t>
  </si>
  <si>
    <t>Kubernetes, Spark, Python, Tableau, Linux</t>
  </si>
  <si>
    <t>AI06948</t>
  </si>
  <si>
    <t>AI06949</t>
  </si>
  <si>
    <t>Azure, Kubernetes, Git</t>
  </si>
  <si>
    <t>AI06950</t>
  </si>
  <si>
    <t>Python, Kubernetes, AWS, Azure, GCP</t>
  </si>
  <si>
    <t>AI06951</t>
  </si>
  <si>
    <t>Computer Vision, R, Tableau</t>
  </si>
  <si>
    <t>AI06952</t>
  </si>
  <si>
    <t>AI06953</t>
  </si>
  <si>
    <t>AI06954</t>
  </si>
  <si>
    <t>SQL, Python, Computer Vision, Deep Learning</t>
  </si>
  <si>
    <t>AI06955</t>
  </si>
  <si>
    <t>Scala, Docker, Spark, Statistics</t>
  </si>
  <si>
    <t>AI06956</t>
  </si>
  <si>
    <t>SQL, NLP, Spark, Hadoop</t>
  </si>
  <si>
    <t>AI06957</t>
  </si>
  <si>
    <t>Kubernetes, NLP, Data Visualization</t>
  </si>
  <si>
    <t>AI06958</t>
  </si>
  <si>
    <t>TensorFreelanceow, Mathematics, Java, Linux</t>
  </si>
  <si>
    <t>AI06959</t>
  </si>
  <si>
    <t>GCP, Scala, R</t>
  </si>
  <si>
    <t>AI06960</t>
  </si>
  <si>
    <t>Kubernetes, Linux, Azure, GCP, Git</t>
  </si>
  <si>
    <t>AI06961</t>
  </si>
  <si>
    <t>Tableau, MLOps, NLP, Linux</t>
  </si>
  <si>
    <t>AI06962</t>
  </si>
  <si>
    <t>MLOps, Git, GCP, R, Python</t>
  </si>
  <si>
    <t>AI06963</t>
  </si>
  <si>
    <t>Scala, Data Visualization, Linux, SQL</t>
  </si>
  <si>
    <t>AI06964</t>
  </si>
  <si>
    <t>Docker, Statistics, Computer Vision, Linux, Deep Learning</t>
  </si>
  <si>
    <t>AI06965</t>
  </si>
  <si>
    <t>AI06966</t>
  </si>
  <si>
    <t>Statistics, Python, Git, Linux, SQL</t>
  </si>
  <si>
    <t>AI06967</t>
  </si>
  <si>
    <t>Azure, Mathematics, Kubernetes, Deep Learning</t>
  </si>
  <si>
    <t>AI06968</t>
  </si>
  <si>
    <t>Scala, MLOps, Docker, Hadoop, Statistics</t>
  </si>
  <si>
    <t>AI06969</t>
  </si>
  <si>
    <t>AI06970</t>
  </si>
  <si>
    <t>Python, AWS, Kubernetes, MLOps</t>
  </si>
  <si>
    <t>AI06971</t>
  </si>
  <si>
    <t>Tableau, SQL, Kubernetes, PyTorch</t>
  </si>
  <si>
    <t>AI06972</t>
  </si>
  <si>
    <t>PyTorch, Scala, Azure, AWS, TensorFreelanceow</t>
  </si>
  <si>
    <t>AI06973</t>
  </si>
  <si>
    <t>Spark, Git, Computer Vision, Data Visualization</t>
  </si>
  <si>
    <t>AI06974</t>
  </si>
  <si>
    <t>Python, SQL, R</t>
  </si>
  <si>
    <t>AI06975</t>
  </si>
  <si>
    <t>Deep Learning, MLOps, PyTorch, Tableau</t>
  </si>
  <si>
    <t>AI06976</t>
  </si>
  <si>
    <t>SQL, TensorFreelanceow, Linux, Tableau, Java</t>
  </si>
  <si>
    <t>AI06977</t>
  </si>
  <si>
    <t>R, PyTorch, Mathematics, Hadoop, Azure</t>
  </si>
  <si>
    <t>AI06978</t>
  </si>
  <si>
    <t>TensorFreelanceow, Docker, Mathematics, Linux, AWS</t>
  </si>
  <si>
    <t>AI06979</t>
  </si>
  <si>
    <t>Tableau, Git, Docker, PyTorch, Data Visualization</t>
  </si>
  <si>
    <t>AI06980</t>
  </si>
  <si>
    <t>AI06981</t>
  </si>
  <si>
    <t>Kubernetes, Git, Deep Learning, PyTorch, Docker</t>
  </si>
  <si>
    <t>AI06982</t>
  </si>
  <si>
    <t>TensorFreelanceow, Git, Azure, Spark</t>
  </si>
  <si>
    <t>AI06983</t>
  </si>
  <si>
    <t>Linux, PyTorch, Git, Mathematics, Deep Learning</t>
  </si>
  <si>
    <t>AI06984</t>
  </si>
  <si>
    <t>AI06985</t>
  </si>
  <si>
    <t>Git, Data Visualization, Scala, Azure, Kubernetes</t>
  </si>
  <si>
    <t>AI06986</t>
  </si>
  <si>
    <t>NLP, Git, Java</t>
  </si>
  <si>
    <t>AI06987</t>
  </si>
  <si>
    <t>Scala, Azure, Mathematics, PyTorch, Statistics</t>
  </si>
  <si>
    <t>AI06988</t>
  </si>
  <si>
    <t>Data Visualization, Spark, R, SQL</t>
  </si>
  <si>
    <t>AI06989</t>
  </si>
  <si>
    <t>PyTorch, Kubernetes, Git</t>
  </si>
  <si>
    <t>AI06990</t>
  </si>
  <si>
    <t>TensorFreelanceow, SQL, R, Deep Learning, NLP</t>
  </si>
  <si>
    <t>AI06991</t>
  </si>
  <si>
    <t>Data Visualization, MLOps, Kubernetes, PyTorch, NLP</t>
  </si>
  <si>
    <t>AI06992</t>
  </si>
  <si>
    <t>R, Git, Statistics</t>
  </si>
  <si>
    <t>AI06993</t>
  </si>
  <si>
    <t>TensorFreelanceow, Git, SQL, Hadoop</t>
  </si>
  <si>
    <t>AI06994</t>
  </si>
  <si>
    <t>Git, R, Computer Vision, Java</t>
  </si>
  <si>
    <t>AI06995</t>
  </si>
  <si>
    <t>Hadoop, Linux, Data Visualization, Tableau</t>
  </si>
  <si>
    <t>AI06996</t>
  </si>
  <si>
    <t>Git, SQL, Spark, Tableau, Kubernetes</t>
  </si>
  <si>
    <t>AI06997</t>
  </si>
  <si>
    <t>Git, Java, Kubernetes</t>
  </si>
  <si>
    <t>AI06998</t>
  </si>
  <si>
    <t>Java, Scala, Tableau, NLP</t>
  </si>
  <si>
    <t>AI06999</t>
  </si>
  <si>
    <t>GCP, PyTorch, Python</t>
  </si>
  <si>
    <t>AI07000</t>
  </si>
  <si>
    <t>AI07001</t>
  </si>
  <si>
    <t>Tableau, TensorFreelanceow, Scala, Git, Azure</t>
  </si>
  <si>
    <t>AI07002</t>
  </si>
  <si>
    <t>TensorFreelanceow, AWS, Azure</t>
  </si>
  <si>
    <t>AI07003</t>
  </si>
  <si>
    <t>AI07004</t>
  </si>
  <si>
    <t>PyTorch, TensorFreelanceow, Azure, AWS</t>
  </si>
  <si>
    <t>AI07005</t>
  </si>
  <si>
    <t>Java, SQL, Hadoop, Git, GCP</t>
  </si>
  <si>
    <t>AI07006</t>
  </si>
  <si>
    <t>Data Visualization, Kubernetes, Azure</t>
  </si>
  <si>
    <t>AI07007</t>
  </si>
  <si>
    <t>TensorFreelanceow, Python, Tableau, GCP</t>
  </si>
  <si>
    <t>AI07008</t>
  </si>
  <si>
    <t>Git, Deep Learning, SQL, Linux, Kubernetes</t>
  </si>
  <si>
    <t>AI07009</t>
  </si>
  <si>
    <t>Deep Learning, AWS, MLOps</t>
  </si>
  <si>
    <t>AI07010</t>
  </si>
  <si>
    <t>MLOps, SQL, PyTorch, GCP</t>
  </si>
  <si>
    <t>AI07011</t>
  </si>
  <si>
    <t>Hadoop, GCP, Tableau, Docker, Scala</t>
  </si>
  <si>
    <t>AI07012</t>
  </si>
  <si>
    <t>AI07013</t>
  </si>
  <si>
    <t>TensorFreelanceow, Mathematics, Python</t>
  </si>
  <si>
    <t>AI07014</t>
  </si>
  <si>
    <t>Hadoop, Data Visualization, Spark, Deep Learning, Statistics</t>
  </si>
  <si>
    <t>AI07015</t>
  </si>
  <si>
    <t>Kubernetes, Python, Linux, GCP</t>
  </si>
  <si>
    <t>AI07016</t>
  </si>
  <si>
    <t>Data Visualization, Git, R, AWS</t>
  </si>
  <si>
    <t>AI07017</t>
  </si>
  <si>
    <t>AI07018</t>
  </si>
  <si>
    <t>Hadoop, Computer Vision, Java, R, Statistics</t>
  </si>
  <si>
    <t>AI07019</t>
  </si>
  <si>
    <t>PyTorch, Hadoop, R, Linux</t>
  </si>
  <si>
    <t>AI07020</t>
  </si>
  <si>
    <t>Git, NLP, Tableau, Hadoop</t>
  </si>
  <si>
    <t>AI07021</t>
  </si>
  <si>
    <t>PyTorch, Computer Vision, Hadoop, Scala</t>
  </si>
  <si>
    <t>AI07022</t>
  </si>
  <si>
    <t>Kubernetes, TensorFreelanceow, NLP, MLOps, Git</t>
  </si>
  <si>
    <t>AI07023</t>
  </si>
  <si>
    <t>Git, Mathematics, Python, Data Visualization</t>
  </si>
  <si>
    <t>AI07024</t>
  </si>
  <si>
    <t>Git, Tableau, R, SQL, Scala</t>
  </si>
  <si>
    <t>AI07025</t>
  </si>
  <si>
    <t>Spark, MLOps, Python, Tableau</t>
  </si>
  <si>
    <t>AI07026</t>
  </si>
  <si>
    <t>MLOps, Azure, Docker, AWS, NLP</t>
  </si>
  <si>
    <t>AI07027</t>
  </si>
  <si>
    <t>PyTorch, Docker, Mathematics</t>
  </si>
  <si>
    <t>AI07028</t>
  </si>
  <si>
    <t>Java, Python, Statistics</t>
  </si>
  <si>
    <t>AI07029</t>
  </si>
  <si>
    <t>AI07030</t>
  </si>
  <si>
    <t>AI07031</t>
  </si>
  <si>
    <t>Git, Python, Statistics, Azure</t>
  </si>
  <si>
    <t>AI07032</t>
  </si>
  <si>
    <t>Azure, Kubernetes, SQL, PyTorch</t>
  </si>
  <si>
    <t>AI07033</t>
  </si>
  <si>
    <t>MLOps, Mathematics, SQL, Computer Vision, Kubernetes</t>
  </si>
  <si>
    <t>AI07034</t>
  </si>
  <si>
    <t>TensorFreelanceow, Python, Azure, Kubernetes</t>
  </si>
  <si>
    <t>AI07035</t>
  </si>
  <si>
    <t>Java, R, GCP</t>
  </si>
  <si>
    <t>AI07036</t>
  </si>
  <si>
    <t>TensorFreelanceow, MLOps, Hadoop</t>
  </si>
  <si>
    <t>AI07037</t>
  </si>
  <si>
    <t>Statistics, Python, Computer Vision, Kubernetes</t>
  </si>
  <si>
    <t>AI07038</t>
  </si>
  <si>
    <t>PyTorch, Spark, SQL</t>
  </si>
  <si>
    <t>AI07039</t>
  </si>
  <si>
    <t>SQL, Deep Learning, PyTorch, Java</t>
  </si>
  <si>
    <t>AI07040</t>
  </si>
  <si>
    <t>R, Data Visualization, Linux</t>
  </si>
  <si>
    <t>AI07041</t>
  </si>
  <si>
    <t>MLOps, Git, R</t>
  </si>
  <si>
    <t>AI07042</t>
  </si>
  <si>
    <t>Python, Linux, Data Visualization, Tableau, R</t>
  </si>
  <si>
    <t>AI07043</t>
  </si>
  <si>
    <t>AI07044</t>
  </si>
  <si>
    <t>Java, Git, Mathematics</t>
  </si>
  <si>
    <t>AI07045</t>
  </si>
  <si>
    <t>Deep Learning, Python, TensorFreelanceow, Computer Vision</t>
  </si>
  <si>
    <t>AI07046</t>
  </si>
  <si>
    <t>Scala, Python, Azure, NLP</t>
  </si>
  <si>
    <t>AI07047</t>
  </si>
  <si>
    <t>Deep Learning, Data Visualization, R</t>
  </si>
  <si>
    <t>AI07048</t>
  </si>
  <si>
    <t>SQL, AWS, Deep Learning, Linux</t>
  </si>
  <si>
    <t>AI07049</t>
  </si>
  <si>
    <t>AI07050</t>
  </si>
  <si>
    <t>Statistics, Tableau, Java, SQL, Python</t>
  </si>
  <si>
    <t>AI07051</t>
  </si>
  <si>
    <t>Spark, SQL, Python, Statistics</t>
  </si>
  <si>
    <t>AI07052</t>
  </si>
  <si>
    <t>AWS, TensorFreelanceow, Mathematics, SQL</t>
  </si>
  <si>
    <t>AI07053</t>
  </si>
  <si>
    <t>Scala, Python, Java, Hadoop</t>
  </si>
  <si>
    <t>AI07054</t>
  </si>
  <si>
    <t>R, Java, GCP, Spark, Mathematics</t>
  </si>
  <si>
    <t>AI07055</t>
  </si>
  <si>
    <t>AI07056</t>
  </si>
  <si>
    <t>Python, MLOps, TensorFreelanceow, Git</t>
  </si>
  <si>
    <t>AI07057</t>
  </si>
  <si>
    <t>Scala, Tableau, Python, Computer Vision, Deep Learning</t>
  </si>
  <si>
    <t>AI07058</t>
  </si>
  <si>
    <t>Spark, Statistics, Computer Vision, Git</t>
  </si>
  <si>
    <t>AI07059</t>
  </si>
  <si>
    <t>Spark, SQL, PyTorch</t>
  </si>
  <si>
    <t>AI07060</t>
  </si>
  <si>
    <t>Linux, GCP, Python, Data Visualization, Mathematics</t>
  </si>
  <si>
    <t>AI07061</t>
  </si>
  <si>
    <t>Scala, MLOps, Docker</t>
  </si>
  <si>
    <t>AI07062</t>
  </si>
  <si>
    <t>NLP, PyTorch, TensorFreelanceow</t>
  </si>
  <si>
    <t>AI07063</t>
  </si>
  <si>
    <t>Docker, Deep Learning, SQL</t>
  </si>
  <si>
    <t>AI07064</t>
  </si>
  <si>
    <t>Java, Python, Kubernetes, Mathematics</t>
  </si>
  <si>
    <t>AI07065</t>
  </si>
  <si>
    <t>Kubernetes, Linux, Mathematics, Java</t>
  </si>
  <si>
    <t>AI07066</t>
  </si>
  <si>
    <t>Git, Scala, GCP, Computer Vision</t>
  </si>
  <si>
    <t>AI07067</t>
  </si>
  <si>
    <t>PyTorch, Linux, Java</t>
  </si>
  <si>
    <t>AI07068</t>
  </si>
  <si>
    <t>R, Docker, Scala, Statistics, MLOps</t>
  </si>
  <si>
    <t>AI07069</t>
  </si>
  <si>
    <t>Scala, TensorFreelanceow, Python, PyTorch</t>
  </si>
  <si>
    <t>AI07070</t>
  </si>
  <si>
    <t>Kubernetes, Scala, Statistics</t>
  </si>
  <si>
    <t>AI07071</t>
  </si>
  <si>
    <t>MLOps, Git, PyTorch, Java, Scala</t>
  </si>
  <si>
    <t>AI07072</t>
  </si>
  <si>
    <t>Kubernetes, PyTorch, Docker</t>
  </si>
  <si>
    <t>AI07073</t>
  </si>
  <si>
    <t>Computer Vision, Hadoop, Git, Kubernetes</t>
  </si>
  <si>
    <t>AI07074</t>
  </si>
  <si>
    <t>SQL, Python, Docker, AWS</t>
  </si>
  <si>
    <t>AI07075</t>
  </si>
  <si>
    <t>Kubernetes, Azure, AWS, Deep Learning, Java</t>
  </si>
  <si>
    <t>AI07076</t>
  </si>
  <si>
    <t>Kubernetes, Python, NLP</t>
  </si>
  <si>
    <t>AI07077</t>
  </si>
  <si>
    <t>Hadoop, Kubernetes, Statistics</t>
  </si>
  <si>
    <t>AI07078</t>
  </si>
  <si>
    <t>MLOps, Git, Java, Kubernetes, Computer Vision</t>
  </si>
  <si>
    <t>AI07079</t>
  </si>
  <si>
    <t>Hadoop, Python, Statistics, Linux, Data Visualization</t>
  </si>
  <si>
    <t>AI07080</t>
  </si>
  <si>
    <t>Python, GCP, TensorFreelanceow</t>
  </si>
  <si>
    <t>AI07081</t>
  </si>
  <si>
    <t>AI07082</t>
  </si>
  <si>
    <t>Scala, Tableau, Java, SQL</t>
  </si>
  <si>
    <t>AI07083</t>
  </si>
  <si>
    <t>Scala, GCP, Tableau, Mathematics</t>
  </si>
  <si>
    <t>AI07084</t>
  </si>
  <si>
    <t>R, GCP, Azure, SQL</t>
  </si>
  <si>
    <t>AI07085</t>
  </si>
  <si>
    <t>NLP, Data Visualization, Java</t>
  </si>
  <si>
    <t>AI07086</t>
  </si>
  <si>
    <t>Python, SQL, TensorFreelanceow, NLP, Deep Learning</t>
  </si>
  <si>
    <t>AI07087</t>
  </si>
  <si>
    <t>Statistics, Hadoop, NLP</t>
  </si>
  <si>
    <t>AI07088</t>
  </si>
  <si>
    <t>AI07089</t>
  </si>
  <si>
    <t>R, Hadoop, MLOps, Java</t>
  </si>
  <si>
    <t>AI07090</t>
  </si>
  <si>
    <t>Python, Java, Data Visualization, Statistics, Tableau</t>
  </si>
  <si>
    <t>AI07091</t>
  </si>
  <si>
    <t>SQL, AWS, NLP, Scala</t>
  </si>
  <si>
    <t>AI07092</t>
  </si>
  <si>
    <t>MLOps, Scala, R, Azure, Computer Vision</t>
  </si>
  <si>
    <t>AI07093</t>
  </si>
  <si>
    <t>SQL, Mathematics, Spark, Kubernetes, Git</t>
  </si>
  <si>
    <t>AI07094</t>
  </si>
  <si>
    <t>Python, TensorFreelanceow, Git, AWS</t>
  </si>
  <si>
    <t>AI07095</t>
  </si>
  <si>
    <t>NLP, Data Visualization, Tableau, Linux, PyTorch</t>
  </si>
  <si>
    <t>AI07096</t>
  </si>
  <si>
    <t>Azure, Java, R, Data Visualization, Computer Vision</t>
  </si>
  <si>
    <t>AI07097</t>
  </si>
  <si>
    <t>Docker, Azure, Deep Learning</t>
  </si>
  <si>
    <t>AI07098</t>
  </si>
  <si>
    <t>Git, Data Visualization, Kubernetes, Mathematics, PyTorch</t>
  </si>
  <si>
    <t>AI07099</t>
  </si>
  <si>
    <t>SQL, AWS, Data Visualization, Docker, PyTorch</t>
  </si>
  <si>
    <t>AI07100</t>
  </si>
  <si>
    <t>AI07101</t>
  </si>
  <si>
    <t>Kubernetes, Python, Spark, Data Visualization, Deep Learning</t>
  </si>
  <si>
    <t>AI07102</t>
  </si>
  <si>
    <t>Scala, Linux, Docker, Spark</t>
  </si>
  <si>
    <t>AI07103</t>
  </si>
  <si>
    <t>SQL, Scala, Computer Vision</t>
  </si>
  <si>
    <t>AI07104</t>
  </si>
  <si>
    <t>Docker, Kubernetes, Tableau, Mathematics</t>
  </si>
  <si>
    <t>AI07105</t>
  </si>
  <si>
    <t>R, SQL, TensorFreelanceow, Tableau, NLP</t>
  </si>
  <si>
    <t>AI07106</t>
  </si>
  <si>
    <t>Python, MLOps, Deep Learning, Computer Vision, GCP</t>
  </si>
  <si>
    <t>AI07107</t>
  </si>
  <si>
    <t>AI07108</t>
  </si>
  <si>
    <t>Data Visualization, Hadoop, Python, Git</t>
  </si>
  <si>
    <t>AI07109</t>
  </si>
  <si>
    <t>Data Visualization, GCP, Linux, PyTorch, Git</t>
  </si>
  <si>
    <t>AI07110</t>
  </si>
  <si>
    <t>Python, GCP, Scala, R</t>
  </si>
  <si>
    <t>AI07111</t>
  </si>
  <si>
    <t>PyTorch, Azure, AWS</t>
  </si>
  <si>
    <t>AI07112</t>
  </si>
  <si>
    <t>AI07113</t>
  </si>
  <si>
    <t>Azure, Git, PyTorch</t>
  </si>
  <si>
    <t>AI07114</t>
  </si>
  <si>
    <t>R, MLOps, Scala, Mathematics</t>
  </si>
  <si>
    <t>AI07115</t>
  </si>
  <si>
    <t>Python, Deep Learning, MLOps, TensorFreelanceow</t>
  </si>
  <si>
    <t>AI07116</t>
  </si>
  <si>
    <t>SQL, AWS, PyTorch</t>
  </si>
  <si>
    <t>AI07117</t>
  </si>
  <si>
    <t>Deep Learning, PyTorch, Mathematics</t>
  </si>
  <si>
    <t>AI07118</t>
  </si>
  <si>
    <t>Scala, Docker, Azure, Python</t>
  </si>
  <si>
    <t>AI07119</t>
  </si>
  <si>
    <t>NLP, Kubernetes, AWS</t>
  </si>
  <si>
    <t>AI07120</t>
  </si>
  <si>
    <t>TensorFreelanceow, Scala, Deep Learning, Git</t>
  </si>
  <si>
    <t>AI07121</t>
  </si>
  <si>
    <t>Azure, Git, Python</t>
  </si>
  <si>
    <t>AI07122</t>
  </si>
  <si>
    <t>Scala, R, SQL, AWS, Tableau</t>
  </si>
  <si>
    <t>AI07123</t>
  </si>
  <si>
    <t>R, AWS, Linux</t>
  </si>
  <si>
    <t>AI07124</t>
  </si>
  <si>
    <t>PyTorch, Scala, Computer Vision, Mathematics</t>
  </si>
  <si>
    <t>AI07125</t>
  </si>
  <si>
    <t>AI07126</t>
  </si>
  <si>
    <t>Scala, PyTorch, Statistics, Spark</t>
  </si>
  <si>
    <t>AI07127</t>
  </si>
  <si>
    <t>Python, Linux, Hadoop, Statistics, Mathematics</t>
  </si>
  <si>
    <t>AI07128</t>
  </si>
  <si>
    <t>SQL, GCP, Python, Java, Git</t>
  </si>
  <si>
    <t>AI07129</t>
  </si>
  <si>
    <t>Computer Vision, Python, MLOps</t>
  </si>
  <si>
    <t>AI07130</t>
  </si>
  <si>
    <t>Scala, Hadoop, AWS, Spark</t>
  </si>
  <si>
    <t>AI07131</t>
  </si>
  <si>
    <t>AWS, Python, Scala, Data Visualization</t>
  </si>
  <si>
    <t>AI07132</t>
  </si>
  <si>
    <t>GCP, Computer Vision, NLP</t>
  </si>
  <si>
    <t>AI07133</t>
  </si>
  <si>
    <t>Java, TensorFreelanceow, Statistics</t>
  </si>
  <si>
    <t>AI07134</t>
  </si>
  <si>
    <t>SQL, Python, TensorFreelanceow, PyTorch</t>
  </si>
  <si>
    <t>AI07135</t>
  </si>
  <si>
    <t>Scala, Mathematics, Git</t>
  </si>
  <si>
    <t>AI07136</t>
  </si>
  <si>
    <t>Hadoop, R, Linux, Computer Vision</t>
  </si>
  <si>
    <t>AI07137</t>
  </si>
  <si>
    <t>AWS, Docker, GCP</t>
  </si>
  <si>
    <t>AI07138</t>
  </si>
  <si>
    <t>Scala, PyTorch, Statistics</t>
  </si>
  <si>
    <t>AI07139</t>
  </si>
  <si>
    <t>GCP, TensorFreelanceow, Python, Kubernetes</t>
  </si>
  <si>
    <t>AI07140</t>
  </si>
  <si>
    <t>AWS, PyTorch, Java</t>
  </si>
  <si>
    <t>AI07141</t>
  </si>
  <si>
    <t>NLP, SQL, Mathematics, MLOps, PyTorch</t>
  </si>
  <si>
    <t>AI07142</t>
  </si>
  <si>
    <t>Kubernetes, PyTorch, Git, Linux</t>
  </si>
  <si>
    <t>AI07143</t>
  </si>
  <si>
    <t>Data Visualization, TensorFreelanceow, SQL, Git, Scala</t>
  </si>
  <si>
    <t>AI07144</t>
  </si>
  <si>
    <t>AI07145</t>
  </si>
  <si>
    <t>Java, Computer Vision, Python, Hadoop, Scala</t>
  </si>
  <si>
    <t>AI07146</t>
  </si>
  <si>
    <t>Git, TensorFreelanceow, Mathematics, Spark</t>
  </si>
  <si>
    <t>AI07147</t>
  </si>
  <si>
    <t>Python, MLOps, GCP, Statistics, Linux</t>
  </si>
  <si>
    <t>AI07148</t>
  </si>
  <si>
    <t>MLOps, Hadoop, NLP, Data Visualization, R</t>
  </si>
  <si>
    <t>AI07149</t>
  </si>
  <si>
    <t>R, SQL, Git, Mathematics, Kubernetes</t>
  </si>
  <si>
    <t>AI07150</t>
  </si>
  <si>
    <t>Spark, Mathematics, Data Visualization</t>
  </si>
  <si>
    <t>AI07151</t>
  </si>
  <si>
    <t>AI07152</t>
  </si>
  <si>
    <t>MLOps, Scala, Statistics</t>
  </si>
  <si>
    <t>AI07153</t>
  </si>
  <si>
    <t>PyTorch, Scala, Statistics</t>
  </si>
  <si>
    <t>AI07154</t>
  </si>
  <si>
    <t>Tableau, PyTorch, Kubernetes, GCP, AWS</t>
  </si>
  <si>
    <t>AI07155</t>
  </si>
  <si>
    <t>Azure, Deep Learning, Git, Hadoop</t>
  </si>
  <si>
    <t>AI07156</t>
  </si>
  <si>
    <t>Spark, Docker, GCP, AWS, Hadoop</t>
  </si>
  <si>
    <t>AI07157</t>
  </si>
  <si>
    <t>Linux, SQL, Deep Learning, Python, R</t>
  </si>
  <si>
    <t>AI07158</t>
  </si>
  <si>
    <t>Python, Docker, Hadoop, Git</t>
  </si>
  <si>
    <t>AI07159</t>
  </si>
  <si>
    <t>Python, Docker, MLOps</t>
  </si>
  <si>
    <t>AI07160</t>
  </si>
  <si>
    <t>Statistics, Spark, TensorFreelanceow, Linux, Docker</t>
  </si>
  <si>
    <t>AI07161</t>
  </si>
  <si>
    <t>PyTorch, TensorFreelanceow, Statistics, Mathematics</t>
  </si>
  <si>
    <t>AI07162</t>
  </si>
  <si>
    <t>SQL, GCP, Kubernetes, Docker, Mathematics</t>
  </si>
  <si>
    <t>AI07163</t>
  </si>
  <si>
    <t>Python, Computer Vision, Linux, Azure, Deep Learning</t>
  </si>
  <si>
    <t>AI07164</t>
  </si>
  <si>
    <t>Docker, SQL, PyTorch, Java</t>
  </si>
  <si>
    <t>AI07165</t>
  </si>
  <si>
    <t>Computer Vision, Tableau, Data Visualization</t>
  </si>
  <si>
    <t>AI07166</t>
  </si>
  <si>
    <t>Python, SQL, Spark, MLOps, TensorFreelanceow</t>
  </si>
  <si>
    <t>AI07167</t>
  </si>
  <si>
    <t>Tableau, Scala, NLP, TensorFreelanceow</t>
  </si>
  <si>
    <t>AI07168</t>
  </si>
  <si>
    <t>Azure, AWS, NLP, Deep Learning, GCP</t>
  </si>
  <si>
    <t>AI07169</t>
  </si>
  <si>
    <t>Kubernetes, GCP, SQL</t>
  </si>
  <si>
    <t>AI07170</t>
  </si>
  <si>
    <t>Java, Azure, Kubernetes</t>
  </si>
  <si>
    <t>AI07171</t>
  </si>
  <si>
    <t>AI07172</t>
  </si>
  <si>
    <t>R, Java, SQL</t>
  </si>
  <si>
    <t>AI07173</t>
  </si>
  <si>
    <t>Python, GCP, TensorFreelanceow, AWS, Deep Learning</t>
  </si>
  <si>
    <t>AI07174</t>
  </si>
  <si>
    <t>Azure, AWS, Deep Learning, Computer Vision, GCP</t>
  </si>
  <si>
    <t>AI07175</t>
  </si>
  <si>
    <t>Spark, NLP, Scala, PyTorch</t>
  </si>
  <si>
    <t>AI07176</t>
  </si>
  <si>
    <t>Azure, TensorFreelanceow, SQL, Tableau, Deep Learning</t>
  </si>
  <si>
    <t>AI07177</t>
  </si>
  <si>
    <t>Mathematics, Data Visualization, Git, Linux</t>
  </si>
  <si>
    <t>AI07178</t>
  </si>
  <si>
    <t>NLP, Docker, Tableau, TensorFreelanceow</t>
  </si>
  <si>
    <t>AI07179</t>
  </si>
  <si>
    <t>Azure, TensorFreelanceow, AWS, Linux</t>
  </si>
  <si>
    <t>AI07180</t>
  </si>
  <si>
    <t>Data Visualization, Python, Spark, MLOps</t>
  </si>
  <si>
    <t>AI07181</t>
  </si>
  <si>
    <t>Git, Azure, Scala</t>
  </si>
  <si>
    <t>AI07182</t>
  </si>
  <si>
    <t>Java, Spark, Kubernetes</t>
  </si>
  <si>
    <t>AI07183</t>
  </si>
  <si>
    <t>Python, MLOps, Statistics, Mathematics, Kubernetes</t>
  </si>
  <si>
    <t>AI07184</t>
  </si>
  <si>
    <t>Scala, Tableau, SQL, AWS</t>
  </si>
  <si>
    <t>AI07185</t>
  </si>
  <si>
    <t>Mathematics, Spark, NLP, Linux, Git</t>
  </si>
  <si>
    <t>AI07186</t>
  </si>
  <si>
    <t>AI07187</t>
  </si>
  <si>
    <t>Mathematics, R, SQL</t>
  </si>
  <si>
    <t>AI07188</t>
  </si>
  <si>
    <t>Python, Spark, NLP, SQL, AWS</t>
  </si>
  <si>
    <t>AI07189</t>
  </si>
  <si>
    <t>AI07190</t>
  </si>
  <si>
    <t>Python, TensorFreelanceow, MLOps, Linux, Hadoop</t>
  </si>
  <si>
    <t>AI07191</t>
  </si>
  <si>
    <t>Statistics, AWS, Hadoop, Docker, GCP</t>
  </si>
  <si>
    <t>AI07192</t>
  </si>
  <si>
    <t>AI07193</t>
  </si>
  <si>
    <t>Azure, Python, NLP, Docker</t>
  </si>
  <si>
    <t>AI07194</t>
  </si>
  <si>
    <t>Scala, Java, Kubernetes, Mathematics</t>
  </si>
  <si>
    <t>AI07195</t>
  </si>
  <si>
    <t>SQL, Mathematics, R, PyTorch</t>
  </si>
  <si>
    <t>AI07196</t>
  </si>
  <si>
    <t>MLOps, Python, Statistics</t>
  </si>
  <si>
    <t>AI07197</t>
  </si>
  <si>
    <t>MLOps, Linux, Azure</t>
  </si>
  <si>
    <t>AI07198</t>
  </si>
  <si>
    <t>Spark, Python, Docker, GCP</t>
  </si>
  <si>
    <t>AI07199</t>
  </si>
  <si>
    <t>TensorFreelanceow, Spark, PyTorch, Git</t>
  </si>
  <si>
    <t>AI07200</t>
  </si>
  <si>
    <t>Java, SQL, Tableau, Azure, Spark</t>
  </si>
  <si>
    <t>AI07201</t>
  </si>
  <si>
    <t>R, Java, Spark, TensorFreelanceow, Kubernetes</t>
  </si>
  <si>
    <t>AI07202</t>
  </si>
  <si>
    <t>Mathematics, Kubernetes, MLOps</t>
  </si>
  <si>
    <t>AI07203</t>
  </si>
  <si>
    <t>MLOps, Docker, Linux, Tableau, Data Visualization</t>
  </si>
  <si>
    <t>AI07204</t>
  </si>
  <si>
    <t>PyTorch, Tableau, Hadoop, AWS</t>
  </si>
  <si>
    <t>AI07205</t>
  </si>
  <si>
    <t>Kubernetes, Data Visualization, SQL, GCP</t>
  </si>
  <si>
    <t>AI07206</t>
  </si>
  <si>
    <t>Python, Java, Deep Learning, TensorFreelanceow</t>
  </si>
  <si>
    <t>AI07207</t>
  </si>
  <si>
    <t>MLOps, Spark, Python, Git</t>
  </si>
  <si>
    <t>AI07208</t>
  </si>
  <si>
    <t>Computer Vision, Hadoop, Statistics, TensorFreelanceow</t>
  </si>
  <si>
    <t>AI07209</t>
  </si>
  <si>
    <t>TensorFreelanceow, Scala, SQL, NLP</t>
  </si>
  <si>
    <t>AI07210</t>
  </si>
  <si>
    <t>PyTorch, SQL, Git, Hadoop, Mathematics</t>
  </si>
  <si>
    <t>AI07211</t>
  </si>
  <si>
    <t>PyTorch, NLP, Deep Learning, Python, MLOps</t>
  </si>
  <si>
    <t>AI07212</t>
  </si>
  <si>
    <t>Tableau, Java, MLOps, Hadoop, Azure</t>
  </si>
  <si>
    <t>AI07213</t>
  </si>
  <si>
    <t>MLOps, PyTorch, Mathematics, TensorFreelanceow</t>
  </si>
  <si>
    <t>AI07214</t>
  </si>
  <si>
    <t>Scala, Tableau, Python, Data Visualization</t>
  </si>
  <si>
    <t>AI07215</t>
  </si>
  <si>
    <t>NLP, Docker, SQL, Git</t>
  </si>
  <si>
    <t>AI07216</t>
  </si>
  <si>
    <t>Python, Tableau, Deep Learning</t>
  </si>
  <si>
    <t>AI07217</t>
  </si>
  <si>
    <t>SQL, Linux, Tableau</t>
  </si>
  <si>
    <t>AI07218</t>
  </si>
  <si>
    <t>Deep Learning, Scala, SQL, Git</t>
  </si>
  <si>
    <t>AI07219</t>
  </si>
  <si>
    <t>Java, Python, Hadoop, Spark</t>
  </si>
  <si>
    <t>AI07220</t>
  </si>
  <si>
    <t>TensorFreelanceow, PyTorch, Mathematics</t>
  </si>
  <si>
    <t>AI07221</t>
  </si>
  <si>
    <t>Data Visualization, Spark, Scala, Deep Learning</t>
  </si>
  <si>
    <t>AI07222</t>
  </si>
  <si>
    <t>AWS, Docker, Azure, Computer Vision</t>
  </si>
  <si>
    <t>AI07223</t>
  </si>
  <si>
    <t>AWS, Mathematics, Hadoop</t>
  </si>
  <si>
    <t>AI07224</t>
  </si>
  <si>
    <t>Python, Hadoop, Linux, Scala, Java</t>
  </si>
  <si>
    <t>AI07225</t>
  </si>
  <si>
    <t>Scala, Git, Statistics, Computer Vision, Kubernetes</t>
  </si>
  <si>
    <t>AI07226</t>
  </si>
  <si>
    <t>Deep Learning, Java, Git, Mathematics, R</t>
  </si>
  <si>
    <t>AI07227</t>
  </si>
  <si>
    <t>NLP, Python, Deep Learning</t>
  </si>
  <si>
    <t>AI07228</t>
  </si>
  <si>
    <t>Hadoop, SQL, Spark</t>
  </si>
  <si>
    <t>AI07229</t>
  </si>
  <si>
    <t>Mathematics, Docker, Python, Hadoop</t>
  </si>
  <si>
    <t>AI07230</t>
  </si>
  <si>
    <t>GCP, R, Mathematics</t>
  </si>
  <si>
    <t>AI07231</t>
  </si>
  <si>
    <t>MLOps, Mathematics, SQL, AWS</t>
  </si>
  <si>
    <t>AI07232</t>
  </si>
  <si>
    <t>TensorFreelanceow, PyTorch, Data Visualization, Spark</t>
  </si>
  <si>
    <t>AI07233</t>
  </si>
  <si>
    <t>Linux, Java, Data Visualization, MLOps, Hadoop</t>
  </si>
  <si>
    <t>AI07234</t>
  </si>
  <si>
    <t>Spark, SQL, Kubernetes, Python, Computer Vision</t>
  </si>
  <si>
    <t>AI07235</t>
  </si>
  <si>
    <t>SQL, Java, R, Scala</t>
  </si>
  <si>
    <t>AI07236</t>
  </si>
  <si>
    <t>Python, Docker, AWS</t>
  </si>
  <si>
    <t>AI07237</t>
  </si>
  <si>
    <t>Python, SQL, Hadoop</t>
  </si>
  <si>
    <t>AI07238</t>
  </si>
  <si>
    <t>PyTorch, AWS, NLP, SQL</t>
  </si>
  <si>
    <t>AI07239</t>
  </si>
  <si>
    <t>GCP, TensorFreelanceow, NLP, SQL, Tableau</t>
  </si>
  <si>
    <t>AI07240</t>
  </si>
  <si>
    <t>Data Visualization, R, Deep Learning</t>
  </si>
  <si>
    <t>AI07241</t>
  </si>
  <si>
    <t>SQL, NLP, Git, PyTorch</t>
  </si>
  <si>
    <t>AI07242</t>
  </si>
  <si>
    <t>Scala, Spark, Kubernetes, TensorFreelanceow, Statistics</t>
  </si>
  <si>
    <t>AI07243</t>
  </si>
  <si>
    <t>Java, GCP, Tableau, Scala</t>
  </si>
  <si>
    <t>AI07244</t>
  </si>
  <si>
    <t>Linux, PyTorch, R, Python, Mathematics</t>
  </si>
  <si>
    <t>AI07245</t>
  </si>
  <si>
    <t>Spark, NLP, Tableau, Docker</t>
  </si>
  <si>
    <t>AI07246</t>
  </si>
  <si>
    <t>GCP, Hadoop, Docker, Deep Learning, SQL</t>
  </si>
  <si>
    <t>AI07247</t>
  </si>
  <si>
    <t>Git, Spark, NLP, Kubernetes</t>
  </si>
  <si>
    <t>AI07248</t>
  </si>
  <si>
    <t>Kubernetes, Data Visualization, Python, AWS, MLOps</t>
  </si>
  <si>
    <t>AI07249</t>
  </si>
  <si>
    <t>SQL, Kubernetes, PyTorch, Git</t>
  </si>
  <si>
    <t>AI07250</t>
  </si>
  <si>
    <t>Spark, Scala, SQL</t>
  </si>
  <si>
    <t>AI07251</t>
  </si>
  <si>
    <t>TensorFreelanceow, Java, PyTorch, GCP</t>
  </si>
  <si>
    <t>AI07252</t>
  </si>
  <si>
    <t>Linux, R, SQL, Deep Learning</t>
  </si>
  <si>
    <t>AI07253</t>
  </si>
  <si>
    <t>Statistics, Computer Vision, Data Visualization, Scala, MLOps</t>
  </si>
  <si>
    <t>AI07254</t>
  </si>
  <si>
    <t>Linux, Spark, TensorFreelanceow</t>
  </si>
  <si>
    <t>AI07255</t>
  </si>
  <si>
    <t>Deep Learning, Kubernetes, Java, Hadoop</t>
  </si>
  <si>
    <t>AI07256</t>
  </si>
  <si>
    <t>Java, Linux, TensorFreelanceow, AWS, NLP</t>
  </si>
  <si>
    <t>AI07257</t>
  </si>
  <si>
    <t>AI07258</t>
  </si>
  <si>
    <t>Computer Vision, Mathematics, Kubernetes, Tableau</t>
  </si>
  <si>
    <t>AI07259</t>
  </si>
  <si>
    <t>SQL, GCP, Tableau, TensorFreelanceow, Data Visualization</t>
  </si>
  <si>
    <t>AI07260</t>
  </si>
  <si>
    <t>Deep Learning, Scala, Computer Vision, SQL, PyTorch</t>
  </si>
  <si>
    <t>AI07261</t>
  </si>
  <si>
    <t>Git, Azure, Python, TensorFreelanceow</t>
  </si>
  <si>
    <t>AI07262</t>
  </si>
  <si>
    <t>AI07263</t>
  </si>
  <si>
    <t>AI07264</t>
  </si>
  <si>
    <t>TensorFreelanceow, Tableau, Python, Computer Vision</t>
  </si>
  <si>
    <t>AI07265</t>
  </si>
  <si>
    <t>R, GCP, Deep Learning</t>
  </si>
  <si>
    <t>AI07266</t>
  </si>
  <si>
    <t>Kubernetes, Python, Deep Learning, Data Visualization, Java</t>
  </si>
  <si>
    <t>AI07267</t>
  </si>
  <si>
    <t>Computer Vision, MLOps, Deep Learning, Spark, PyTorch</t>
  </si>
  <si>
    <t>AI07268</t>
  </si>
  <si>
    <t>Mathematics, Hadoop, GCP, PyTorch</t>
  </si>
  <si>
    <t>AI07269</t>
  </si>
  <si>
    <t>Python, TensorFreelanceow, Linux</t>
  </si>
  <si>
    <t>AI07270</t>
  </si>
  <si>
    <t>Hadoop, GCP, Kubernetes, Tableau</t>
  </si>
  <si>
    <t>AI07271</t>
  </si>
  <si>
    <t>AI07272</t>
  </si>
  <si>
    <t>Docker, Deep Learning, PyTorch</t>
  </si>
  <si>
    <t>AI07273</t>
  </si>
  <si>
    <t>Kubernetes, Docker, Python, Computer Vision</t>
  </si>
  <si>
    <t>AI07274</t>
  </si>
  <si>
    <t>Python, Kubernetes, AWS</t>
  </si>
  <si>
    <t>AI07275</t>
  </si>
  <si>
    <t>Statistics, TensorFreelanceow, R, Deep Learning, Tableau</t>
  </si>
  <si>
    <t>AI07276</t>
  </si>
  <si>
    <t>Spark, Kubernetes, Mathematics, Tableau</t>
  </si>
  <si>
    <t>AI07277</t>
  </si>
  <si>
    <t>SQL, Python, PyTorch</t>
  </si>
  <si>
    <t>AI07278</t>
  </si>
  <si>
    <t>NLP, Azure, Spark, Scala, Tableau</t>
  </si>
  <si>
    <t>AI07279</t>
  </si>
  <si>
    <t>NLP, R, Kubernetes, Mathematics</t>
  </si>
  <si>
    <t>AI07280</t>
  </si>
  <si>
    <t>SQL, Tableau, Spark</t>
  </si>
  <si>
    <t>AI07281</t>
  </si>
  <si>
    <t>Linux, Kubernetes, Docker, Hadoop</t>
  </si>
  <si>
    <t>AI07282</t>
  </si>
  <si>
    <t>GCP, Linux, Spark, PyTorch, R</t>
  </si>
  <si>
    <t>AI07283</t>
  </si>
  <si>
    <t>Data Visualization, Mathematics, Python, Git</t>
  </si>
  <si>
    <t>AI07284</t>
  </si>
  <si>
    <t>Git, TensorFreelanceow, Tableau, Docker, PyTorch</t>
  </si>
  <si>
    <t>AI07285</t>
  </si>
  <si>
    <t>SQL, Scala, Deep Learning, Tableau</t>
  </si>
  <si>
    <t>AI07286</t>
  </si>
  <si>
    <t>Docker, Git, MLOps</t>
  </si>
  <si>
    <t>AI07287</t>
  </si>
  <si>
    <t>Python, Mathematics, SQL</t>
  </si>
  <si>
    <t>AI07288</t>
  </si>
  <si>
    <t>Deep Learning, Computer Vision, PyTorch, Java, MLOps</t>
  </si>
  <si>
    <t>AI07289</t>
  </si>
  <si>
    <t>Hadoop, AWS, MLOps, Scala</t>
  </si>
  <si>
    <t>AI07290</t>
  </si>
  <si>
    <t>Computer Vision, AWS, Git, Tableau</t>
  </si>
  <si>
    <t>AI07291</t>
  </si>
  <si>
    <t>Kubernetes, SQL, GCP, PyTorch, Mathematics</t>
  </si>
  <si>
    <t>AI07292</t>
  </si>
  <si>
    <t>Kubernetes, R, Computer Vision, Deep Learning</t>
  </si>
  <si>
    <t>AI07293</t>
  </si>
  <si>
    <t>Deep Learning, Statistics, NLP, Kubernetes</t>
  </si>
  <si>
    <t>AI07294</t>
  </si>
  <si>
    <t>SQL, PyTorch, AWS, Scala, Java</t>
  </si>
  <si>
    <t>AI07295</t>
  </si>
  <si>
    <t>SQL, AWS, Deep Learning, NLP, PyTorch</t>
  </si>
  <si>
    <t>AI07296</t>
  </si>
  <si>
    <t>Hadoop, PyTorch, Data Visualization, NLP</t>
  </si>
  <si>
    <t>AI07297</t>
  </si>
  <si>
    <t>Azure, Kubernetes, GCP</t>
  </si>
  <si>
    <t>AI07298</t>
  </si>
  <si>
    <t>AI07299</t>
  </si>
  <si>
    <t>Statistics, Hadoop, Azure, Java</t>
  </si>
  <si>
    <t>AI07300</t>
  </si>
  <si>
    <t>TensorFreelanceow, Statistics, Docker</t>
  </si>
  <si>
    <t>AI07301</t>
  </si>
  <si>
    <t>Azure, Linux, NLP</t>
  </si>
  <si>
    <t>AI07302</t>
  </si>
  <si>
    <t>Deep Learning, Python, GCP</t>
  </si>
  <si>
    <t>AI07303</t>
  </si>
  <si>
    <t>Python, Mathematics, Tableau, Deep Learning, SQL</t>
  </si>
  <si>
    <t>AI07304</t>
  </si>
  <si>
    <t>Statistics, Kubernetes, SQL</t>
  </si>
  <si>
    <t>AI07305</t>
  </si>
  <si>
    <t>Python, Spark, Statistics, Deep Learning, Java</t>
  </si>
  <si>
    <t>AI07306</t>
  </si>
  <si>
    <t>Data Visualization, SQL, Azure, Kubernetes, Mathematics</t>
  </si>
  <si>
    <t>AI07307</t>
  </si>
  <si>
    <t>R, SQL, NLP, Hadoop</t>
  </si>
  <si>
    <t>AI07308</t>
  </si>
  <si>
    <t>Tableau, Linux, SQL, PyTorch</t>
  </si>
  <si>
    <t>AI07309</t>
  </si>
  <si>
    <t>AWS, Data Visualization, MLOps, Spark</t>
  </si>
  <si>
    <t>AI07310</t>
  </si>
  <si>
    <t>Python, Scala, Hadoop, Linux, GCP</t>
  </si>
  <si>
    <t>AI07311</t>
  </si>
  <si>
    <t>TensorFreelanceow, Java, Tableau</t>
  </si>
  <si>
    <t>AI07312</t>
  </si>
  <si>
    <t>Hadoop, Computer Vision, SQL, R, PyTorch</t>
  </si>
  <si>
    <t>AI07313</t>
  </si>
  <si>
    <t>Hadoop, AWS, Kubernetes, NLP, Azure</t>
  </si>
  <si>
    <t>AI07314</t>
  </si>
  <si>
    <t>PyTorch, GCP, Deep Learning, Docker, Tableau</t>
  </si>
  <si>
    <t>AI07315</t>
  </si>
  <si>
    <t>Kubernetes, Python, Scala</t>
  </si>
  <si>
    <t>AI07316</t>
  </si>
  <si>
    <t>Python, Tableau, Linux, Hadoop</t>
  </si>
  <si>
    <t>AI07317</t>
  </si>
  <si>
    <t>Data Visualization, PyTorch, Tableau, GCP</t>
  </si>
  <si>
    <t>AI07318</t>
  </si>
  <si>
    <t>AI07319</t>
  </si>
  <si>
    <t>PyTorch, TensorFreelanceow, Scala</t>
  </si>
  <si>
    <t>AI07320</t>
  </si>
  <si>
    <t>Docker, GCP, Hadoop, Computer Vision</t>
  </si>
  <si>
    <t>AI07321</t>
  </si>
  <si>
    <t>PyTorch, NLP, Java, GCP</t>
  </si>
  <si>
    <t>AI07322</t>
  </si>
  <si>
    <t>Azure, Tableau, AWS, Linux</t>
  </si>
  <si>
    <t>AI07323</t>
  </si>
  <si>
    <t>Python, PyTorch, Docker</t>
  </si>
  <si>
    <t>AI07324</t>
  </si>
  <si>
    <t>SQL, Tableau, Deep Learning</t>
  </si>
  <si>
    <t>AI07325</t>
  </si>
  <si>
    <t>AI07326</t>
  </si>
  <si>
    <t>Azure, TensorFreelanceow, R, Tableau</t>
  </si>
  <si>
    <t>AI07327</t>
  </si>
  <si>
    <t>GCP, R, Python</t>
  </si>
  <si>
    <t>AI07328</t>
  </si>
  <si>
    <t>Data Visualization, Kubernetes, Scala, Python, Mathematics</t>
  </si>
  <si>
    <t>AI07329</t>
  </si>
  <si>
    <t>GCP, R, SQL, TensorFreelanceow, Java</t>
  </si>
  <si>
    <t>AI07330</t>
  </si>
  <si>
    <t>Mathematics, MLOps, Data Visualization, TensorFreelanceow</t>
  </si>
  <si>
    <t>AI07331</t>
  </si>
  <si>
    <t>R, AWS, MLOps, Git</t>
  </si>
  <si>
    <t>AI07332</t>
  </si>
  <si>
    <t>SQL, Data Visualization, MLOps, Mathematics, Java</t>
  </si>
  <si>
    <t>AI07333</t>
  </si>
  <si>
    <t>AWS, Linux, Kubernetes, Git</t>
  </si>
  <si>
    <t>AI07334</t>
  </si>
  <si>
    <t>SQL, TensorFreelanceow, Java, Scala</t>
  </si>
  <si>
    <t>AI07335</t>
  </si>
  <si>
    <t>Mathematics, GCP, SQL</t>
  </si>
  <si>
    <t>AI07336</t>
  </si>
  <si>
    <t>Data Visualization, Statistics, NLP, Python, Computer Vision</t>
  </si>
  <si>
    <t>AI07337</t>
  </si>
  <si>
    <t>AI07338</t>
  </si>
  <si>
    <t>Python, Java, NLP, AWS</t>
  </si>
  <si>
    <t>AI07339</t>
  </si>
  <si>
    <t>GCP, Java, Python, Deep Learning</t>
  </si>
  <si>
    <t>AI07340</t>
  </si>
  <si>
    <t>PyTorch, TensorFreelanceow, MLOps</t>
  </si>
  <si>
    <t>AI07341</t>
  </si>
  <si>
    <t>MLOps, Tableau, Python, Docker, Linux</t>
  </si>
  <si>
    <t>AI07342</t>
  </si>
  <si>
    <t>MLOps, Mathematics, Python, TensorFreelanceow</t>
  </si>
  <si>
    <t>AI07343</t>
  </si>
  <si>
    <t>PyTorch, SQL, Spark, Computer Vision, Mathematics</t>
  </si>
  <si>
    <t>AI07344</t>
  </si>
  <si>
    <t>Computer Vision, Kubernetes, Mathematics</t>
  </si>
  <si>
    <t>AI07345</t>
  </si>
  <si>
    <t>Kubernetes, SQL, Docker</t>
  </si>
  <si>
    <t>AI07346</t>
  </si>
  <si>
    <t>Deep Learning, Data Visualization, Hadoop</t>
  </si>
  <si>
    <t>AI07347</t>
  </si>
  <si>
    <t>Linux, Hadoop, Mathematics</t>
  </si>
  <si>
    <t>AI07348</t>
  </si>
  <si>
    <t>AWS, Azure, Hadoop, Spark</t>
  </si>
  <si>
    <t>AI07349</t>
  </si>
  <si>
    <t>SQL, AWS, Computer Vision, Kubernetes, Spark</t>
  </si>
  <si>
    <t>AI07350</t>
  </si>
  <si>
    <t>GCP, Linux, Hadoop</t>
  </si>
  <si>
    <t>AI07351</t>
  </si>
  <si>
    <t>Computer Vision, Linux, SQL, TensorFreelanceow</t>
  </si>
  <si>
    <t>AI07352</t>
  </si>
  <si>
    <t>PyTorch, Deep Learning, Azure, Computer Vision</t>
  </si>
  <si>
    <t>AI07353</t>
  </si>
  <si>
    <t>Linux, Java, Computer Vision</t>
  </si>
  <si>
    <t>AI07354</t>
  </si>
  <si>
    <t>Spark, Deep Learning, Python, Computer Vision</t>
  </si>
  <si>
    <t>AI07355</t>
  </si>
  <si>
    <t>Kubernetes, Linux, Tableau, TensorFreelanceow</t>
  </si>
  <si>
    <t>AI07356</t>
  </si>
  <si>
    <t>Azure, Deep Learning, Tableau, R</t>
  </si>
  <si>
    <t>AI07357</t>
  </si>
  <si>
    <t>Kubernetes, Git, Mathematics, Python</t>
  </si>
  <si>
    <t>AI07358</t>
  </si>
  <si>
    <t>Kubernetes, Linux, GCP, Java, R</t>
  </si>
  <si>
    <t>AI07359</t>
  </si>
  <si>
    <t>Kubernetes, MLOps, Deep Learning, Python</t>
  </si>
  <si>
    <t>AI07360</t>
  </si>
  <si>
    <t>Git, Statistics, Computer Vision, Deep Learning, R</t>
  </si>
  <si>
    <t>AI07361</t>
  </si>
  <si>
    <t>TensorFreelanceow, R, AWS, Mathematics, Computer Vision</t>
  </si>
  <si>
    <t>AI07362</t>
  </si>
  <si>
    <t>MLOps, Kubernetes, Tableau, Hadoop, Mathematics</t>
  </si>
  <si>
    <t>AI07363</t>
  </si>
  <si>
    <t>Python, TensorFreelanceow, MLOps, GCP</t>
  </si>
  <si>
    <t>AI07364</t>
  </si>
  <si>
    <t>PyTorch, Hadoop, Deep Learning</t>
  </si>
  <si>
    <t>AI07365</t>
  </si>
  <si>
    <t>Linux, R, SQL, Spark, TensorFreelanceow</t>
  </si>
  <si>
    <t>AI07366</t>
  </si>
  <si>
    <t>AI07367</t>
  </si>
  <si>
    <t>Data Visualization, Azure, PyTorch</t>
  </si>
  <si>
    <t>AI07368</t>
  </si>
  <si>
    <t>Kubernetes, GCP, AWS, Git, NLP</t>
  </si>
  <si>
    <t>AI07369</t>
  </si>
  <si>
    <t>Python, R, SQL</t>
  </si>
  <si>
    <t>AI07370</t>
  </si>
  <si>
    <t>AWS, Git, Java, Azure, Python</t>
  </si>
  <si>
    <t>AI07371</t>
  </si>
  <si>
    <t>Computer Vision, Data Visualization, Python</t>
  </si>
  <si>
    <t>AI07372</t>
  </si>
  <si>
    <t>Scala, NLP, R, GCP, Python</t>
  </si>
  <si>
    <t>AI07373</t>
  </si>
  <si>
    <t>SQL, Linux, Statistics</t>
  </si>
  <si>
    <t>AI07374</t>
  </si>
  <si>
    <t>Linux, GCP, Computer Vision</t>
  </si>
  <si>
    <t>AI07375</t>
  </si>
  <si>
    <t>R, Spark, Linux, Java</t>
  </si>
  <si>
    <t>AI07376</t>
  </si>
  <si>
    <t>AWS, Azure, SQL, Statistics, Git</t>
  </si>
  <si>
    <t>AI07377</t>
  </si>
  <si>
    <t>TensorFreelanceow, NLP, Linux, GCP, Data Visualization</t>
  </si>
  <si>
    <t>AI07378</t>
  </si>
  <si>
    <t>Hadoop, Python, R, SQL</t>
  </si>
  <si>
    <t>AI07379</t>
  </si>
  <si>
    <t>TensorFreelanceow, Java, PyTorch, Spark, Docker</t>
  </si>
  <si>
    <t>AI07380</t>
  </si>
  <si>
    <t>MLOps, SQL, Azure, Mathematics</t>
  </si>
  <si>
    <t>AI07381</t>
  </si>
  <si>
    <t>GCP, Data Visualization, Python</t>
  </si>
  <si>
    <t>AI07382</t>
  </si>
  <si>
    <t>Kubernetes, PyTorch, Git</t>
  </si>
  <si>
    <t>AI07383</t>
  </si>
  <si>
    <t>SQL, AWS, Linux, Spark</t>
  </si>
  <si>
    <t>AI07384</t>
  </si>
  <si>
    <t>Azure, Linux, Data Visualization, Git, Kubernetes</t>
  </si>
  <si>
    <t>AI07385</t>
  </si>
  <si>
    <t>Linux, Hadoop, Computer Vision</t>
  </si>
  <si>
    <t>AI07386</t>
  </si>
  <si>
    <t>Kubernetes, Mathematics, Statistics</t>
  </si>
  <si>
    <t>AI07387</t>
  </si>
  <si>
    <t>Scala, Hadoop, Deep Learning</t>
  </si>
  <si>
    <t>AI07388</t>
  </si>
  <si>
    <t>Computer Vision, Scala, Python, TensorFreelanceow</t>
  </si>
  <si>
    <t>AI07389</t>
  </si>
  <si>
    <t>Docker, Linux, Python, Data Visualization, TensorFreelanceow</t>
  </si>
  <si>
    <t>AI07390</t>
  </si>
  <si>
    <t>Docker, Spark, R, Hadoop</t>
  </si>
  <si>
    <t>AI07391</t>
  </si>
  <si>
    <t>MLOps, Linux, Mathematics</t>
  </si>
  <si>
    <t>AI07392</t>
  </si>
  <si>
    <t>AI07393</t>
  </si>
  <si>
    <t>Spark, Data Visualization, AWS, Kubernetes, Hadoop</t>
  </si>
  <si>
    <t>AI07394</t>
  </si>
  <si>
    <t>Python, Scala, MLOps, Statistics</t>
  </si>
  <si>
    <t>AI07395</t>
  </si>
  <si>
    <t>Python, TensorFreelanceow, Data Visualization, Computer Vision, Azure</t>
  </si>
  <si>
    <t>AI07396</t>
  </si>
  <si>
    <t>Kubernetes, Linux, R</t>
  </si>
  <si>
    <t>AI07397</t>
  </si>
  <si>
    <t>Git, Azure, SQL, Kubernetes</t>
  </si>
  <si>
    <t>AI07398</t>
  </si>
  <si>
    <t>Linux, Git, Computer Vision, PyTorch</t>
  </si>
  <si>
    <t>AI07399</t>
  </si>
  <si>
    <t>SQL, Kubernetes, PyTorch, GCP, Computer Vision</t>
  </si>
  <si>
    <t>AI07400</t>
  </si>
  <si>
    <t>Python, TensorFreelanceow, Data Visualization, MLOps</t>
  </si>
  <si>
    <t>AI07401</t>
  </si>
  <si>
    <t>Linux, SQL, Statistics, R</t>
  </si>
  <si>
    <t>AI07402</t>
  </si>
  <si>
    <t>SQL, TensorFreelanceow, PyTorch</t>
  </si>
  <si>
    <t>AI07403</t>
  </si>
  <si>
    <t>GCP, Computer Vision, Spark, Java, R</t>
  </si>
  <si>
    <t>AI07404</t>
  </si>
  <si>
    <t>GCP, Computer Vision, Data Visualization, Scala</t>
  </si>
  <si>
    <t>AI07405</t>
  </si>
  <si>
    <t>NLP, Computer Vision, PyTorch, TensorFreelanceow</t>
  </si>
  <si>
    <t>AI07406</t>
  </si>
  <si>
    <t>Kubernetes, Hadoop, Mathematics, Git</t>
  </si>
  <si>
    <t>AI07407</t>
  </si>
  <si>
    <t>Hadoop, Mathematics, MLOps</t>
  </si>
  <si>
    <t>AI07408</t>
  </si>
  <si>
    <t>Python, Computer Vision, MLOps, SQL, Deep Learning</t>
  </si>
  <si>
    <t>AI07409</t>
  </si>
  <si>
    <t>Scala, PyTorch, Data Visualization, Tableau</t>
  </si>
  <si>
    <t>AI07410</t>
  </si>
  <si>
    <t>Docker, Mathematics, TensorFreelanceow</t>
  </si>
  <si>
    <t>AI07411</t>
  </si>
  <si>
    <t>SQL, PyTorch, Kubernetes</t>
  </si>
  <si>
    <t>AI07412</t>
  </si>
  <si>
    <t>TensorFreelanceow, Azure, AWS, GCP, MLOps</t>
  </si>
  <si>
    <t>AI07413</t>
  </si>
  <si>
    <t>Hadoop, Mathematics, Azure, Computer Vision, NLP</t>
  </si>
  <si>
    <t>AI07414</t>
  </si>
  <si>
    <t>NLP, Deep Learning, SQL, Tableau, Hadoop</t>
  </si>
  <si>
    <t>AI07415</t>
  </si>
  <si>
    <t>Kubernetes, Deep Learning, Data Visualization, GCP</t>
  </si>
  <si>
    <t>AI07416</t>
  </si>
  <si>
    <t>Hadoop, Scala, Data Visualization, SQL</t>
  </si>
  <si>
    <t>AI07417</t>
  </si>
  <si>
    <t>Spark, SQL, Hadoop, AWS</t>
  </si>
  <si>
    <t>AI07418</t>
  </si>
  <si>
    <t>Java, Statistics, Deep Learning, Tableau</t>
  </si>
  <si>
    <t>AI07419</t>
  </si>
  <si>
    <t>Statistics, R, Spark, Deep Learning, Linux</t>
  </si>
  <si>
    <t>AI07420</t>
  </si>
  <si>
    <t>Linux, Spark, Data Visualization, NLP</t>
  </si>
  <si>
    <t>AI07421</t>
  </si>
  <si>
    <t>Tableau, Computer Vision, PyTorch, SQL, Python</t>
  </si>
  <si>
    <t>AI07422</t>
  </si>
  <si>
    <t>Hadoop, MLOps, Deep Learning, GCP</t>
  </si>
  <si>
    <t>AI07423</t>
  </si>
  <si>
    <t>Linux, Kubernetes, SQL, Java, Deep Learning</t>
  </si>
  <si>
    <t>AI07424</t>
  </si>
  <si>
    <t>SQL, R, Mathematics, Linux</t>
  </si>
  <si>
    <t>AI07425</t>
  </si>
  <si>
    <t>SQL, Spark, Hadoop</t>
  </si>
  <si>
    <t>AI07426</t>
  </si>
  <si>
    <t>Git, Spark, NLP, Computer Vision</t>
  </si>
  <si>
    <t>AI07427</t>
  </si>
  <si>
    <t>PyTorch, NLP, Kubernetes, Azure</t>
  </si>
  <si>
    <t>AI07428</t>
  </si>
  <si>
    <t>AI07429</t>
  </si>
  <si>
    <t>Hadoop, Kubernetes, NLP</t>
  </si>
  <si>
    <t>AI07430</t>
  </si>
  <si>
    <t>Data Visualization, Linux, SQL, R</t>
  </si>
  <si>
    <t>AI07431</t>
  </si>
  <si>
    <t>TensorFreelanceow, R, Git, AWS, Computer Vision</t>
  </si>
  <si>
    <t>AI07432</t>
  </si>
  <si>
    <t>Data Visualization, TensorFreelanceow, Kubernetes, NLP, Deep Learning</t>
  </si>
  <si>
    <t>AI07433</t>
  </si>
  <si>
    <t>Scala, Computer Vision, Python, Docker, TensorFreelanceow</t>
  </si>
  <si>
    <t>AI07434</t>
  </si>
  <si>
    <t>Git, Azure, Data Visualization, PyTorch</t>
  </si>
  <si>
    <t>AI07435</t>
  </si>
  <si>
    <t>Docker, GCP, Linux</t>
  </si>
  <si>
    <t>AI07436</t>
  </si>
  <si>
    <t>Spark, R, Git</t>
  </si>
  <si>
    <t>AI07437</t>
  </si>
  <si>
    <t>TensorFreelanceow, SQL, NLP, MLOps, Deep Learning</t>
  </si>
  <si>
    <t>AI07438</t>
  </si>
  <si>
    <t>MLOps, Deep Learning, TensorFreelanceow, NLP</t>
  </si>
  <si>
    <t>AI07439</t>
  </si>
  <si>
    <t>Spark, MLOps, Kubernetes, Linux</t>
  </si>
  <si>
    <t>AI07440</t>
  </si>
  <si>
    <t>TensorFreelanceow, SQL, AWS</t>
  </si>
  <si>
    <t>AI07441</t>
  </si>
  <si>
    <t>Python, NLP, TensorFreelanceow, Deep Learning</t>
  </si>
  <si>
    <t>AI07442</t>
  </si>
  <si>
    <t>MLOps, Java, Data Visualization, Hadoop, Python</t>
  </si>
  <si>
    <t>AI07443</t>
  </si>
  <si>
    <t>Spark, Mathematics, Python</t>
  </si>
  <si>
    <t>AI07444</t>
  </si>
  <si>
    <t>Java, Python, Git, Spark, TensorFreelanceow</t>
  </si>
  <si>
    <t>AI07445</t>
  </si>
  <si>
    <t>Spark, MLOps, Docker, NLP, TensorFreelanceow</t>
  </si>
  <si>
    <t>AI07446</t>
  </si>
  <si>
    <t>PyTorch, TensorFreelanceow, Data Visualization, Computer Vision</t>
  </si>
  <si>
    <t>AI07447</t>
  </si>
  <si>
    <t>Tableau, Python, TensorFreelanceow, NLP, Computer Vision</t>
  </si>
  <si>
    <t>AI07448</t>
  </si>
  <si>
    <t>Kubernetes, Scala, GCP, Docker, Hadoop</t>
  </si>
  <si>
    <t>AI07449</t>
  </si>
  <si>
    <t>SQL, Data Visualization, Python</t>
  </si>
  <si>
    <t>AI07450</t>
  </si>
  <si>
    <t>Docker, GCP, NLP, Azure, Kubernetes</t>
  </si>
  <si>
    <t>AI07451</t>
  </si>
  <si>
    <t>Linux, Java, Statistics</t>
  </si>
  <si>
    <t>AI07452</t>
  </si>
  <si>
    <t>MLOps, Spark, Linux, Data Visualization, NLP</t>
  </si>
  <si>
    <t>AI07453</t>
  </si>
  <si>
    <t>Computer Vision, R, Linux</t>
  </si>
  <si>
    <t>AI07454</t>
  </si>
  <si>
    <t>MLOps, Spark, Java, NLP, SQL</t>
  </si>
  <si>
    <t>AI07455</t>
  </si>
  <si>
    <t>SQL, AWS, Spark</t>
  </si>
  <si>
    <t>AI07456</t>
  </si>
  <si>
    <t>SQL, Mathematics, Spark, TensorFreelanceow</t>
  </si>
  <si>
    <t>AI07457</t>
  </si>
  <si>
    <t>Python, Linux, Java, TensorFreelanceow</t>
  </si>
  <si>
    <t>AI07458</t>
  </si>
  <si>
    <t>Python, Linux, Hadoop, Data Visualization</t>
  </si>
  <si>
    <t>AI07459</t>
  </si>
  <si>
    <t>Tableau, GCP, Azure</t>
  </si>
  <si>
    <t>AI07460</t>
  </si>
  <si>
    <t>Scala, Spark, Java, SQL</t>
  </si>
  <si>
    <t>AI07461</t>
  </si>
  <si>
    <t>Linux, Azure, TensorFreelanceow, Tableau, PyTorch</t>
  </si>
  <si>
    <t>AI07462</t>
  </si>
  <si>
    <t>PyTorch, Java, Mathematics, Deep Learning</t>
  </si>
  <si>
    <t>AI07463</t>
  </si>
  <si>
    <t>AI07464</t>
  </si>
  <si>
    <t>Linux, Azure, Statistics</t>
  </si>
  <si>
    <t>AI07465</t>
  </si>
  <si>
    <t>SQL, Statistics, AWS, Docker</t>
  </si>
  <si>
    <t>AI07466</t>
  </si>
  <si>
    <t>GCP, NLP, Python, Data Visualization, Spark</t>
  </si>
  <si>
    <t>AI07467</t>
  </si>
  <si>
    <t>NLP, R, MLOps</t>
  </si>
  <si>
    <t>AI07468</t>
  </si>
  <si>
    <t>Spark, Docker, PyTorch, Computer Vision</t>
  </si>
  <si>
    <t>AI07469</t>
  </si>
  <si>
    <t>MLOps, Java, AWS, Deep Learning</t>
  </si>
  <si>
    <t>AI07470</t>
  </si>
  <si>
    <t>R, Computer Vision, Scala, Java</t>
  </si>
  <si>
    <t>AI07471</t>
  </si>
  <si>
    <t>Computer Vision, Data Visualization, Linux, MLOps</t>
  </si>
  <si>
    <t>AI07472</t>
  </si>
  <si>
    <t>NLP, MLOps, Python, Spark, Mathematics</t>
  </si>
  <si>
    <t>AI07473</t>
  </si>
  <si>
    <t>SQL, Hadoop, Statistics, Spark</t>
  </si>
  <si>
    <t>AI07474</t>
  </si>
  <si>
    <t>AI07475</t>
  </si>
  <si>
    <t>Kubernetes, Git, Spark, Linux, SQL</t>
  </si>
  <si>
    <t>AI07476</t>
  </si>
  <si>
    <t>Java, Data Visualization, MLOps</t>
  </si>
  <si>
    <t>AI07477</t>
  </si>
  <si>
    <t>Linux, Hadoop, AWS, Python, Deep Learning</t>
  </si>
  <si>
    <t>AI07478</t>
  </si>
  <si>
    <t>Docker, Git, GCP, Scala</t>
  </si>
  <si>
    <t>AI07479</t>
  </si>
  <si>
    <t>GCP, Python, Computer Vision</t>
  </si>
  <si>
    <t>AI07480</t>
  </si>
  <si>
    <t>Git, Linux, Statistics</t>
  </si>
  <si>
    <t>AI07481</t>
  </si>
  <si>
    <t>Spark, Kubernetes, Linux, GCP, AWS</t>
  </si>
  <si>
    <t>AI07482</t>
  </si>
  <si>
    <t>AI07483</t>
  </si>
  <si>
    <t>MLOps, Linux, Java, TensorFreelanceow, Python</t>
  </si>
  <si>
    <t>AI07484</t>
  </si>
  <si>
    <t>Scala, Kubernetes, Deep Learning</t>
  </si>
  <si>
    <t>AI07485</t>
  </si>
  <si>
    <t>AI07486</t>
  </si>
  <si>
    <t>SQL, TensorFreelanceow, Tableau, AWS, Mathematics</t>
  </si>
  <si>
    <t>AI07487</t>
  </si>
  <si>
    <t>Azure, Scala, Tableau</t>
  </si>
  <si>
    <t>AI07488</t>
  </si>
  <si>
    <t>Python, Java, Linux, Statistics, Deep Learning</t>
  </si>
  <si>
    <t>AI07489</t>
  </si>
  <si>
    <t>Java, PyTorch, GCP, Tableau</t>
  </si>
  <si>
    <t>AI07490</t>
  </si>
  <si>
    <t>PyTorch, Kubernetes, Computer Vision</t>
  </si>
  <si>
    <t>AI07491</t>
  </si>
  <si>
    <t>SQL, GCP, Java, Hadoop, Data Visualization</t>
  </si>
  <si>
    <t>AI07492</t>
  </si>
  <si>
    <t>Kubernetes, Python, NLP, R</t>
  </si>
  <si>
    <t>AI07493</t>
  </si>
  <si>
    <t>AI07494</t>
  </si>
  <si>
    <t>AWS, MLOps, Java, Scala</t>
  </si>
  <si>
    <t>AI07495</t>
  </si>
  <si>
    <t>TensorFreelanceow, Azure, MLOps, Linux</t>
  </si>
  <si>
    <t>AI07496</t>
  </si>
  <si>
    <t>NLP, Docker, Data Visualization, Python</t>
  </si>
  <si>
    <t>AI07497</t>
  </si>
  <si>
    <t>Python, Kubernetes, MLOps, Linux, Mathematics</t>
  </si>
  <si>
    <t>AI07498</t>
  </si>
  <si>
    <t>AI07499</t>
  </si>
  <si>
    <t>Statistics, Tableau, Python, Computer Vision, TensorFreelanceow</t>
  </si>
  <si>
    <t>AI07500</t>
  </si>
  <si>
    <t>Computer Vision, Git, Hadoop</t>
  </si>
  <si>
    <t>AI07501</t>
  </si>
  <si>
    <t>AWS, Statistics, R, Hadoop, TensorFreelanceow</t>
  </si>
  <si>
    <t>AI07502</t>
  </si>
  <si>
    <t>Git, Linux, Python, Deep Learning, MLOps</t>
  </si>
  <si>
    <t>AI07503</t>
  </si>
  <si>
    <t>SQL, Java, Scala, Spark</t>
  </si>
  <si>
    <t>AI07504</t>
  </si>
  <si>
    <t>MLOps, Azure, Scala, AWS</t>
  </si>
  <si>
    <t>AI07505</t>
  </si>
  <si>
    <t>PyTorch, Hadoop, TensorFreelanceow, Computer Vision</t>
  </si>
  <si>
    <t>AI07506</t>
  </si>
  <si>
    <t>Mathematics, Spark, Docker, Statistics</t>
  </si>
  <si>
    <t>AI07507</t>
  </si>
  <si>
    <t>Kubernetes, GCP, Computer Vision</t>
  </si>
  <si>
    <t>AI07508</t>
  </si>
  <si>
    <t>AI07509</t>
  </si>
  <si>
    <t>NLP, GCP, Docker, Git, Azure</t>
  </si>
  <si>
    <t>AI07510</t>
  </si>
  <si>
    <t>Spark, Scala, Deep Learning, Hadoop</t>
  </si>
  <si>
    <t>AI07511</t>
  </si>
  <si>
    <t>Spark, GCP, Java, R</t>
  </si>
  <si>
    <t>AI07512</t>
  </si>
  <si>
    <t>Scala, Computer Vision, Docker, Java</t>
  </si>
  <si>
    <t>AI07513</t>
  </si>
  <si>
    <t>PyTorch, SQL, Spark, TensorFreelanceow</t>
  </si>
  <si>
    <t>AI07514</t>
  </si>
  <si>
    <t>Computer Vision, SQL, Tableau</t>
  </si>
  <si>
    <t>AI07515</t>
  </si>
  <si>
    <t>Kubernetes, Git, SQL</t>
  </si>
  <si>
    <t>AI07516</t>
  </si>
  <si>
    <t>Computer Vision, Python, Java, Tableau</t>
  </si>
  <si>
    <t>AI07517</t>
  </si>
  <si>
    <t>GCP, PyTorch, Docker</t>
  </si>
  <si>
    <t>AI07518</t>
  </si>
  <si>
    <t>Linux, Deep Learning, Data Visualization, TensorFreelanceow, Kubernetes</t>
  </si>
  <si>
    <t>AI07519</t>
  </si>
  <si>
    <t>PyTorch, AWS, Scala, Java</t>
  </si>
  <si>
    <t>AI07520</t>
  </si>
  <si>
    <t>AWS, Git, Python, GCP, Scala</t>
  </si>
  <si>
    <t>AI07521</t>
  </si>
  <si>
    <t>Kubernetes, Git, Scala, Computer Vision, Python</t>
  </si>
  <si>
    <t>AI07522</t>
  </si>
  <si>
    <t>Java, Spark, Hadoop, Mathematics</t>
  </si>
  <si>
    <t>AI07523</t>
  </si>
  <si>
    <t>Spark, Tableau, Azure, NLP, Mathematics</t>
  </si>
  <si>
    <t>AI07524</t>
  </si>
  <si>
    <t>AI07525</t>
  </si>
  <si>
    <t>Python, Deep Learning, Linux, Mathematics, Kubernetes</t>
  </si>
  <si>
    <t>AI07526</t>
  </si>
  <si>
    <t>TensorFreelanceow, Kubernetes, Spark, Azure, Git</t>
  </si>
  <si>
    <t>AI07527</t>
  </si>
  <si>
    <t>Azure, Git, NLP, GCP, Scala</t>
  </si>
  <si>
    <t>AI07528</t>
  </si>
  <si>
    <t>Docker, Java, Data Visualization, TensorFreelanceow, MLOps</t>
  </si>
  <si>
    <t>AI07529</t>
  </si>
  <si>
    <t>GCP, Linux, Azure, Git</t>
  </si>
  <si>
    <t>AI07530</t>
  </si>
  <si>
    <t>SQL, GCP, Deep Learning</t>
  </si>
  <si>
    <t>AI07531</t>
  </si>
  <si>
    <t>Git, Data Visualization, R, Java, GCP</t>
  </si>
  <si>
    <t>AI07532</t>
  </si>
  <si>
    <t>AI07533</t>
  </si>
  <si>
    <t>Spark, Computer Vision, Scala, SQL</t>
  </si>
  <si>
    <t>AI07534</t>
  </si>
  <si>
    <t>NLP, Data Visualization, Python, Tableau</t>
  </si>
  <si>
    <t>AI07535</t>
  </si>
  <si>
    <t>NLP, Mathematics, Git, TensorFreelanceow</t>
  </si>
  <si>
    <t>AI07536</t>
  </si>
  <si>
    <t>Docker, MLOps, TensorFreelanceow, Data Visualization, Linux</t>
  </si>
  <si>
    <t>AI07537</t>
  </si>
  <si>
    <t>Azure, Python, Linux, Java</t>
  </si>
  <si>
    <t>AI07538</t>
  </si>
  <si>
    <t>Computer Vision, GCP, Git, SQL, Hadoop</t>
  </si>
  <si>
    <t>AI07539</t>
  </si>
  <si>
    <t>NLP, Kubernetes, Mathematics</t>
  </si>
  <si>
    <t>AI07540</t>
  </si>
  <si>
    <t>SQL, PyTorch, AWS, TensorFreelanceow</t>
  </si>
  <si>
    <t>AI07541</t>
  </si>
  <si>
    <t>Statistics, Azure, Computer Vision, Deep Learning, SQL</t>
  </si>
  <si>
    <t>AI07542</t>
  </si>
  <si>
    <t>Java, Scala, Spark</t>
  </si>
  <si>
    <t>AI07543</t>
  </si>
  <si>
    <t>AI07544</t>
  </si>
  <si>
    <t>Azure, SQL, Data Visualization, Linux</t>
  </si>
  <si>
    <t>AI07545</t>
  </si>
  <si>
    <t>Python, Linux, AWS, Deep Learning</t>
  </si>
  <si>
    <t>AI07546</t>
  </si>
  <si>
    <t>NLP, Linux, Tableau</t>
  </si>
  <si>
    <t>AI07547</t>
  </si>
  <si>
    <t>Hadoop, Spark, Java, Scala</t>
  </si>
  <si>
    <t>AI07548</t>
  </si>
  <si>
    <t>NLP, Computer Vision, Linux</t>
  </si>
  <si>
    <t>AI07549</t>
  </si>
  <si>
    <t>SQL, TensorFreelanceow, Statistics, Git</t>
  </si>
  <si>
    <t>AI07550</t>
  </si>
  <si>
    <t>SQL, Java, Azure</t>
  </si>
  <si>
    <t>AI07551</t>
  </si>
  <si>
    <t>MLOps, Tableau, Spark</t>
  </si>
  <si>
    <t>AI07552</t>
  </si>
  <si>
    <t>PyTorch, Hadoop, Python, SQL</t>
  </si>
  <si>
    <t>AI07553</t>
  </si>
  <si>
    <t>Docker, TensorFreelanceow, Tableau, SQL</t>
  </si>
  <si>
    <t>AI07554</t>
  </si>
  <si>
    <t>Tableau, Deep Learning, Git, Python, Scala</t>
  </si>
  <si>
    <t>AI07555</t>
  </si>
  <si>
    <t>AI07556</t>
  </si>
  <si>
    <t>Spark, Hadoop, SQL, Tableau</t>
  </si>
  <si>
    <t>AI07557</t>
  </si>
  <si>
    <t>Scala, Kubernetes, R, MLOps</t>
  </si>
  <si>
    <t>AI07558</t>
  </si>
  <si>
    <t>AI07559</t>
  </si>
  <si>
    <t>NLP, Kubernetes, Scala, GCP</t>
  </si>
  <si>
    <t>AI07560</t>
  </si>
  <si>
    <t>Azure, NLP, Kubernetes, Scala</t>
  </si>
  <si>
    <t>AI07561</t>
  </si>
  <si>
    <t>Computer Vision, Java, Scala</t>
  </si>
  <si>
    <t>AI07562</t>
  </si>
  <si>
    <t>Deep Learning, R, MLOps</t>
  </si>
  <si>
    <t>AI07563</t>
  </si>
  <si>
    <t>Linux, Statistics, NLP</t>
  </si>
  <si>
    <t>AI07564</t>
  </si>
  <si>
    <t>SQL, Scala, Kubernetes, MLOps, Spark</t>
  </si>
  <si>
    <t>AI07565</t>
  </si>
  <si>
    <t>PyTorch, Scala, Mathematics</t>
  </si>
  <si>
    <t>AI07566</t>
  </si>
  <si>
    <t>Linux, Python, Scala, Computer Vision</t>
  </si>
  <si>
    <t>AI07567</t>
  </si>
  <si>
    <t>Scala, Deep Learning, Git, NLP</t>
  </si>
  <si>
    <t>AI07568</t>
  </si>
  <si>
    <t>Docker, Kubernetes, AWS, Tableau</t>
  </si>
  <si>
    <t>AI07569</t>
  </si>
  <si>
    <t>AI07570</t>
  </si>
  <si>
    <t>Java, NLP, R, Docker, Tableau</t>
  </si>
  <si>
    <t>AI07571</t>
  </si>
  <si>
    <t>Python, Spark, Docker, Computer Vision</t>
  </si>
  <si>
    <t>AI07572</t>
  </si>
  <si>
    <t>Computer Vision, Java, PyTorch, Git, Linux</t>
  </si>
  <si>
    <t>AI07573</t>
  </si>
  <si>
    <t>Mathematics, Hadoop, R</t>
  </si>
  <si>
    <t>AI07574</t>
  </si>
  <si>
    <t>AI07575</t>
  </si>
  <si>
    <t>NLP, Deep Learning, R, SQL, MLOps</t>
  </si>
  <si>
    <t>AI07576</t>
  </si>
  <si>
    <t>Deep Learning, NLP, Python</t>
  </si>
  <si>
    <t>AI07577</t>
  </si>
  <si>
    <t>Kubernetes, Linux, Git, Python</t>
  </si>
  <si>
    <t>AI07578</t>
  </si>
  <si>
    <t>GCP, PyTorch, Tableau, Deep Learning</t>
  </si>
  <si>
    <t>AI07579</t>
  </si>
  <si>
    <t>Python, Hadoop, Data Visualization, Git, Docker</t>
  </si>
  <si>
    <t>AI07580</t>
  </si>
  <si>
    <t>SQL, NLP, MLOps, Hadoop</t>
  </si>
  <si>
    <t>AI07581</t>
  </si>
  <si>
    <t>Java, GCP, Hadoop, Data Visualization, R</t>
  </si>
  <si>
    <t>AI07582</t>
  </si>
  <si>
    <t>Git, Spark, TensorFreelanceow, SQL, Deep Learning</t>
  </si>
  <si>
    <t>AI07583</t>
  </si>
  <si>
    <t>Mathematics, Kubernetes, Tableau, NLP</t>
  </si>
  <si>
    <t>AI07584</t>
  </si>
  <si>
    <t>Python, Computer Vision, Git, TensorFreelanceow</t>
  </si>
  <si>
    <t>AI07585</t>
  </si>
  <si>
    <t>AI07586</t>
  </si>
  <si>
    <t>AI07587</t>
  </si>
  <si>
    <t>Hadoop, Spark, Docker, Azure, Scala</t>
  </si>
  <si>
    <t>AI07588</t>
  </si>
  <si>
    <t>Java, TensorFreelanceow, Docker, Computer Vision</t>
  </si>
  <si>
    <t>AI07589</t>
  </si>
  <si>
    <t>AI07590</t>
  </si>
  <si>
    <t>Data Visualization, Java, Docker, Python</t>
  </si>
  <si>
    <t>AI07591</t>
  </si>
  <si>
    <t>Spark, SQL, Data Visualization, Deep Learning</t>
  </si>
  <si>
    <t>AI07592</t>
  </si>
  <si>
    <t>Linux, TensorFreelanceow, Statistics, Azure, Scala</t>
  </si>
  <si>
    <t>AI07593</t>
  </si>
  <si>
    <t>MLOps, Hadoop, SQL, Git, AWS</t>
  </si>
  <si>
    <t>AI07594</t>
  </si>
  <si>
    <t>Computer Vision, Tableau, MLOps, SQL</t>
  </si>
  <si>
    <t>AI07595</t>
  </si>
  <si>
    <t>Java, Kubernetes, Spark, Mathematics</t>
  </si>
  <si>
    <t>AI07596</t>
  </si>
  <si>
    <t>Java, Docker, PyTorch, AWS, Hadoop</t>
  </si>
  <si>
    <t>AI07597</t>
  </si>
  <si>
    <t>Data Visualization, PyTorch, NLP, Docker</t>
  </si>
  <si>
    <t>AI07598</t>
  </si>
  <si>
    <t>TensorFreelanceow, PyTorch, Statistics, Scala</t>
  </si>
  <si>
    <t>AI07599</t>
  </si>
  <si>
    <t>Data Visualization, Docker, Computer Vision, NLP</t>
  </si>
  <si>
    <t>AI07600</t>
  </si>
  <si>
    <t>PyTorch, GCP, Azure, Mathematics, Statistics</t>
  </si>
  <si>
    <t>AI07601</t>
  </si>
  <si>
    <t>SQL, Statistics, MLOps, R</t>
  </si>
  <si>
    <t>AI07602</t>
  </si>
  <si>
    <t>Computer Vision, GCP, Linux, AWS, Tableau</t>
  </si>
  <si>
    <t>AI07603</t>
  </si>
  <si>
    <t>Azure, MLOps, Kubernetes, Docker</t>
  </si>
  <si>
    <t>AI07604</t>
  </si>
  <si>
    <t>Mathematics, GCP, MLOps, Docker</t>
  </si>
  <si>
    <t>AI07605</t>
  </si>
  <si>
    <t>Scala, NLP, Java, R</t>
  </si>
  <si>
    <t>AI07606</t>
  </si>
  <si>
    <t>Scala, PyTorch, Tableau, Mathematics, Kubernetes</t>
  </si>
  <si>
    <t>AI07607</t>
  </si>
  <si>
    <t>AI07608</t>
  </si>
  <si>
    <t>R, TensorFreelanceow, SQL, Azure, Spark</t>
  </si>
  <si>
    <t>AI07609</t>
  </si>
  <si>
    <t>AI07610</t>
  </si>
  <si>
    <t>R, PyTorch, Docker, TensorFreelanceow, SQL</t>
  </si>
  <si>
    <t>AI07611</t>
  </si>
  <si>
    <t>Python, PyTorch, Linux</t>
  </si>
  <si>
    <t>AI07612</t>
  </si>
  <si>
    <t>Statistics, GCP, R, Git</t>
  </si>
  <si>
    <t>AI07613</t>
  </si>
  <si>
    <t>Spark, TensorFreelanceow, Linux</t>
  </si>
  <si>
    <t>AI07614</t>
  </si>
  <si>
    <t>PyTorch, SQL, TensorFreelanceow</t>
  </si>
  <si>
    <t>AI07615</t>
  </si>
  <si>
    <t>AI07616</t>
  </si>
  <si>
    <t>R, NLP, Azure, Git, SQL</t>
  </si>
  <si>
    <t>AI07617</t>
  </si>
  <si>
    <t>Computer Vision, Git, MLOps, NLP, TensorFreelanceow</t>
  </si>
  <si>
    <t>AI07618</t>
  </si>
  <si>
    <t>AWS, PyTorch, Docker, TensorFreelanceow, Scala</t>
  </si>
  <si>
    <t>AI07619</t>
  </si>
  <si>
    <t>Hadoop, Computer Vision, Python, Docker, GCP</t>
  </si>
  <si>
    <t>AI07620</t>
  </si>
  <si>
    <t>Scala, Git, Python, Azure</t>
  </si>
  <si>
    <t>AI07621</t>
  </si>
  <si>
    <t>Azure, NLP, Spark, Hadoop</t>
  </si>
  <si>
    <t>AI07622</t>
  </si>
  <si>
    <t>Spark, Tableau, Kubernetes</t>
  </si>
  <si>
    <t>AI07623</t>
  </si>
  <si>
    <t>Python, NLP, AWS</t>
  </si>
  <si>
    <t>AI07624</t>
  </si>
  <si>
    <t>Kubernetes, Tableau, Mathematics, MLOps, Git</t>
  </si>
  <si>
    <t>AI07625</t>
  </si>
  <si>
    <t>Python, Azure, Mathematics, GCP, Statistics</t>
  </si>
  <si>
    <t>AI07626</t>
  </si>
  <si>
    <t>TensorFreelanceow, NLP, Git, Hadoop</t>
  </si>
  <si>
    <t>AI07627</t>
  </si>
  <si>
    <t>Azure, PyTorch, GCP</t>
  </si>
  <si>
    <t>AI07628</t>
  </si>
  <si>
    <t>Scala, Git, Data Visualization, AWS</t>
  </si>
  <si>
    <t>AI07629</t>
  </si>
  <si>
    <t>Linux, Deep Learning, Python, SQL</t>
  </si>
  <si>
    <t>AI07630</t>
  </si>
  <si>
    <t>GCP, Docker, MLOps</t>
  </si>
  <si>
    <t>AI07631</t>
  </si>
  <si>
    <t>AI07632</t>
  </si>
  <si>
    <t>Python, TensorFreelanceow, Data Visualization, Spark</t>
  </si>
  <si>
    <t>AI07633</t>
  </si>
  <si>
    <t>AI07634</t>
  </si>
  <si>
    <t>GCP, Kubernetes, Data Visualization, Deep Learning, Hadoop</t>
  </si>
  <si>
    <t>AI07635</t>
  </si>
  <si>
    <t>AI07636</t>
  </si>
  <si>
    <t>Mathematics, Python, Tableau, TensorFreelanceow, PyTorch</t>
  </si>
  <si>
    <t>AI07637</t>
  </si>
  <si>
    <t>Docker, NLP, Python, Kubernetes, Mathematics</t>
  </si>
  <si>
    <t>AI07638</t>
  </si>
  <si>
    <t>Spark, Python, TensorFreelanceow, Linux</t>
  </si>
  <si>
    <t>AI07639</t>
  </si>
  <si>
    <t>Git, Hadoop, SQL, Computer Vision</t>
  </si>
  <si>
    <t>AI07640</t>
  </si>
  <si>
    <t>AI07641</t>
  </si>
  <si>
    <t>Linux, GCP, TensorFreelanceow, Kubernetes, Statistics</t>
  </si>
  <si>
    <t>AI07642</t>
  </si>
  <si>
    <t>Tableau, Python, TensorFreelanceow, Mathematics</t>
  </si>
  <si>
    <t>AI07643</t>
  </si>
  <si>
    <t>Python, SQL, Docker, Mathematics</t>
  </si>
  <si>
    <t>AI07644</t>
  </si>
  <si>
    <t>Spark, TensorFreelanceow, Scala, Hadoop, MLOps</t>
  </si>
  <si>
    <t>AI07645</t>
  </si>
  <si>
    <t>PyTorch, R, Hadoop</t>
  </si>
  <si>
    <t>AI07646</t>
  </si>
  <si>
    <t>GCP, SQL, PyTorch, R</t>
  </si>
  <si>
    <t>AI07647</t>
  </si>
  <si>
    <t>Tableau, Kubernetes, PyTorch</t>
  </si>
  <si>
    <t>AI07648</t>
  </si>
  <si>
    <t>AI07649</t>
  </si>
  <si>
    <t>Linux, Scala, Kubernetes, GCP, Mathematics</t>
  </si>
  <si>
    <t>AI07650</t>
  </si>
  <si>
    <t>Docker, Statistics, GCP, Mathematics, PyTorch</t>
  </si>
  <si>
    <t>AI07651</t>
  </si>
  <si>
    <t>GCP, Scala, Tableau, PyTorch, Statistics</t>
  </si>
  <si>
    <t>AI07652</t>
  </si>
  <si>
    <t>Docker, AWS, MLOps</t>
  </si>
  <si>
    <t>AI07653</t>
  </si>
  <si>
    <t>Python, TensorFreelanceow, Computer Vision, MLOps</t>
  </si>
  <si>
    <t>AI07654</t>
  </si>
  <si>
    <t>AI07655</t>
  </si>
  <si>
    <t>Git, AWS, Python, Tableau, Linux</t>
  </si>
  <si>
    <t>AI07656</t>
  </si>
  <si>
    <t>Data Visualization, SQL, Azure</t>
  </si>
  <si>
    <t>AI07657</t>
  </si>
  <si>
    <t>Scala, Data Visualization, Kubernetes, SQL, AWS</t>
  </si>
  <si>
    <t>AI07658</t>
  </si>
  <si>
    <t>SQL, Java, Data Visualization</t>
  </si>
  <si>
    <t>AI07659</t>
  </si>
  <si>
    <t>AI07660</t>
  </si>
  <si>
    <t>PyTorch, TensorFreelanceow, Mathematics, Azure, R</t>
  </si>
  <si>
    <t>AI07661</t>
  </si>
  <si>
    <t>Scala, SQL, Data Visualization, TensorFreelanceow, Git</t>
  </si>
  <si>
    <t>AI07662</t>
  </si>
  <si>
    <t>GCP, AWS, Python, Linux</t>
  </si>
  <si>
    <t>AI07663</t>
  </si>
  <si>
    <t>Hadoop, Python, TensorFreelanceow, Linux</t>
  </si>
  <si>
    <t>AI07664</t>
  </si>
  <si>
    <t>AI07665</t>
  </si>
  <si>
    <t>R, Tableau, Azure, Python, Hadoop</t>
  </si>
  <si>
    <t>AI07666</t>
  </si>
  <si>
    <t>Statistics, SQL, Linux, NLP, Hadoop</t>
  </si>
  <si>
    <t>AI07667</t>
  </si>
  <si>
    <t>AWS, Scala, Docker, NLP, Linux</t>
  </si>
  <si>
    <t>AI07668</t>
  </si>
  <si>
    <t>TensorFreelanceow, NLP, R, Python</t>
  </si>
  <si>
    <t>AI07669</t>
  </si>
  <si>
    <t>Java, GCP, Statistics, Python, TensorFreelanceow</t>
  </si>
  <si>
    <t>AI07670</t>
  </si>
  <si>
    <t>NLP, Kubernetes, MLOps, Java</t>
  </si>
  <si>
    <t>AI07671</t>
  </si>
  <si>
    <t>Scala, Hadoop, Data Visualization, Git, Python</t>
  </si>
  <si>
    <t>AI07672</t>
  </si>
  <si>
    <t>AI07673</t>
  </si>
  <si>
    <t>Kubernetes, Scala, Statistics, PyTorch, NLP</t>
  </si>
  <si>
    <t>AI07674</t>
  </si>
  <si>
    <t>GCP, R, Data Visualization, SQL, Linux</t>
  </si>
  <si>
    <t>AI07675</t>
  </si>
  <si>
    <t>AWS, MLOps, GCP, Scala</t>
  </si>
  <si>
    <t>AI07676</t>
  </si>
  <si>
    <t>PyTorch, TensorFreelanceow, GCP, Statistics, Java</t>
  </si>
  <si>
    <t>AI07677</t>
  </si>
  <si>
    <t>AWS, Git, Data Visualization</t>
  </si>
  <si>
    <t>AI07678</t>
  </si>
  <si>
    <t>Scala, GCP, Deep Learning, Data Visualization, Hadoop</t>
  </si>
  <si>
    <t>AI07679</t>
  </si>
  <si>
    <t>Java, Kubernetes, Scala, Deep Learning, Computer Vision</t>
  </si>
  <si>
    <t>AI07680</t>
  </si>
  <si>
    <t>Java, NLP, Linux, TensorFreelanceow</t>
  </si>
  <si>
    <t>AI07681</t>
  </si>
  <si>
    <t>Python, MLOps, PyTorch, R</t>
  </si>
  <si>
    <t>AI07682</t>
  </si>
  <si>
    <t>SQL, Python, MLOps, AWS</t>
  </si>
  <si>
    <t>AI07683</t>
  </si>
  <si>
    <t>Spark, Kubernetes, Statistics, Computer Vision, PyTorch</t>
  </si>
  <si>
    <t>AI07684</t>
  </si>
  <si>
    <t>Mathematics, SQL, Data Visualization, Python, R</t>
  </si>
  <si>
    <t>AI07685</t>
  </si>
  <si>
    <t>Hadoop, Linux, Mathematics, Python</t>
  </si>
  <si>
    <t>AI07686</t>
  </si>
  <si>
    <t>AI07687</t>
  </si>
  <si>
    <t>Python, Hadoop, Kubernetes, Scala, Git</t>
  </si>
  <si>
    <t>AI07688</t>
  </si>
  <si>
    <t>Azure, GCP, Spark, Scala, Hadoop</t>
  </si>
  <si>
    <t>AI07689</t>
  </si>
  <si>
    <t>Kubernetes, Java, Git, AWS, Computer Vision</t>
  </si>
  <si>
    <t>AI07690</t>
  </si>
  <si>
    <t>Python, TensorFreelanceow, SQL, Linux</t>
  </si>
  <si>
    <t>AI07691</t>
  </si>
  <si>
    <t>PyTorch, Tableau, SQL, Git</t>
  </si>
  <si>
    <t>AI07692</t>
  </si>
  <si>
    <t>AI07693</t>
  </si>
  <si>
    <t>Python, Linux, SQL</t>
  </si>
  <si>
    <t>AI07694</t>
  </si>
  <si>
    <t>Git, Kubernetes, GCP, Spark, NLP</t>
  </si>
  <si>
    <t>AI07695</t>
  </si>
  <si>
    <t>Python, Hadoop, SQL, Data Visualization, NLP</t>
  </si>
  <si>
    <t>AI07696</t>
  </si>
  <si>
    <t>Kubernetes, AWS, Azure, R</t>
  </si>
  <si>
    <t>AI07697</t>
  </si>
  <si>
    <t>TensorFreelanceow, AWS, Mathematics, NLP</t>
  </si>
  <si>
    <t>AI07698</t>
  </si>
  <si>
    <t>NLP, Statistics, SQL, Data Visualization</t>
  </si>
  <si>
    <t>AI07699</t>
  </si>
  <si>
    <t>SQL, Tableau, NLP, Data Visualization, Azure</t>
  </si>
  <si>
    <t>AI07700</t>
  </si>
  <si>
    <t>Scala, R, Deep Learning, Computer Vision, GCP</t>
  </si>
  <si>
    <t>AI07701</t>
  </si>
  <si>
    <t>Hadoop, Statistics, Scala, TensorFreelanceow, NLP</t>
  </si>
  <si>
    <t>AI07702</t>
  </si>
  <si>
    <t>Spark, Python, Statistics</t>
  </si>
  <si>
    <t>AI07703</t>
  </si>
  <si>
    <t>Azure, Hadoop, SQL, Python</t>
  </si>
  <si>
    <t>AI07704</t>
  </si>
  <si>
    <t>Linux, Statistics, Python</t>
  </si>
  <si>
    <t>AI07705</t>
  </si>
  <si>
    <t>R, Deep Learning, SQL</t>
  </si>
  <si>
    <t>AI07706</t>
  </si>
  <si>
    <t>Python, Statistics, Java, TensorFreelanceow</t>
  </si>
  <si>
    <t>AI07707</t>
  </si>
  <si>
    <t>Mathematics, Python, MLOps, Kubernetes, Linux</t>
  </si>
  <si>
    <t>AI07708</t>
  </si>
  <si>
    <t>AI07709</t>
  </si>
  <si>
    <t>TensorFreelanceow, Tableau, Statistics, Java, Linux</t>
  </si>
  <si>
    <t>AI07710</t>
  </si>
  <si>
    <t>Tableau, Statistics, Hadoop, Scala, Python</t>
  </si>
  <si>
    <t>AI07711</t>
  </si>
  <si>
    <t>Python, MLOps, GCP, TensorFreelanceow, Tableau</t>
  </si>
  <si>
    <t>AI07712</t>
  </si>
  <si>
    <t>NLP, PyTorch, SQL, R, Kubernetes</t>
  </si>
  <si>
    <t>AI07713</t>
  </si>
  <si>
    <t>Git, Data Visualization, Scala, Python</t>
  </si>
  <si>
    <t>AI07714</t>
  </si>
  <si>
    <t>Git, Java, Tableau</t>
  </si>
  <si>
    <t>AI07715</t>
  </si>
  <si>
    <t>SQL, Java, Hadoop, Azure, Python</t>
  </si>
  <si>
    <t>AI07716</t>
  </si>
  <si>
    <t>Deep Learning, Python, Spark, Hadoop, Mathematics</t>
  </si>
  <si>
    <t>AI07717</t>
  </si>
  <si>
    <t>Git, Hadoop, Spark, TensorFreelanceow, Java</t>
  </si>
  <si>
    <t>AI07718</t>
  </si>
  <si>
    <t>Docker, Linux, Computer Vision, SQL, PyTorch</t>
  </si>
  <si>
    <t>AI07719</t>
  </si>
  <si>
    <t>Python, Hadoop, SQL, Azure</t>
  </si>
  <si>
    <t>AI07720</t>
  </si>
  <si>
    <t>SQL, NLP, Azure, Statistics, Python</t>
  </si>
  <si>
    <t>AI07721</t>
  </si>
  <si>
    <t>PyTorch, Computer Vision, MLOps, Docker</t>
  </si>
  <si>
    <t>AI07722</t>
  </si>
  <si>
    <t>Python, Kubernetes, Linux</t>
  </si>
  <si>
    <t>AI07723</t>
  </si>
  <si>
    <t>Linux, Git, Tableau, Data Visualization</t>
  </si>
  <si>
    <t>AI07724</t>
  </si>
  <si>
    <t>Linux, PyTorch, Computer Vision, Git</t>
  </si>
  <si>
    <t>AI07725</t>
  </si>
  <si>
    <t>Deep Learning, Linux, MLOps, NLP, Tableau</t>
  </si>
  <si>
    <t>AI07726</t>
  </si>
  <si>
    <t>Git, Linux, NLP, Spark</t>
  </si>
  <si>
    <t>AI07727</t>
  </si>
  <si>
    <t>Azure, Python, GCP, Deep Learning, TensorFreelanceow</t>
  </si>
  <si>
    <t>AI07728</t>
  </si>
  <si>
    <t>Azure, Python, Kubernetes, Tableau, TensorFreelanceow</t>
  </si>
  <si>
    <t>AI07729</t>
  </si>
  <si>
    <t>Spark, AWS, Git, MLOps</t>
  </si>
  <si>
    <t>AI07730</t>
  </si>
  <si>
    <t>R, Deep Learning, Data Visualization, Hadoop, AWS</t>
  </si>
  <si>
    <t>AI07731</t>
  </si>
  <si>
    <t>Computer Vision, GCP, NLP, Kubernetes, Java</t>
  </si>
  <si>
    <t>AI07732</t>
  </si>
  <si>
    <t>SQL, Computer Vision, PyTorch, Statistics, Kubernetes</t>
  </si>
  <si>
    <t>AI07733</t>
  </si>
  <si>
    <t>Kubernetes, Hadoop, Computer Vision</t>
  </si>
  <si>
    <t>AI07734</t>
  </si>
  <si>
    <t>Python, Hadoop, Deep Learning, TensorFreelanceow</t>
  </si>
  <si>
    <t>AI07735</t>
  </si>
  <si>
    <t>Hadoop, Python, Tableau</t>
  </si>
  <si>
    <t>AI07736</t>
  </si>
  <si>
    <t>Scala, Git, Tableau, Computer Vision</t>
  </si>
  <si>
    <t>AI07737</t>
  </si>
  <si>
    <t>Scala, SQL, Git, Linux</t>
  </si>
  <si>
    <t>AI07738</t>
  </si>
  <si>
    <t>TensorFreelanceow, AWS, PyTorch</t>
  </si>
  <si>
    <t>AI07739</t>
  </si>
  <si>
    <t>Kubernetes, Data Visualization, GCP, Scala, Computer Vision</t>
  </si>
  <si>
    <t>AI07740</t>
  </si>
  <si>
    <t>SQL, Docker, NLP, Mathematics, Computer Vision</t>
  </si>
  <si>
    <t>AI07741</t>
  </si>
  <si>
    <t>AI07742</t>
  </si>
  <si>
    <t>AI07743</t>
  </si>
  <si>
    <t>Hadoop, Linux, R, Git, SQL</t>
  </si>
  <si>
    <t>AI07744</t>
  </si>
  <si>
    <t>Python, AWS, Java</t>
  </si>
  <si>
    <t>AI07745</t>
  </si>
  <si>
    <t>Docker, Kubernetes, Azure, MLOps</t>
  </si>
  <si>
    <t>AI07746</t>
  </si>
  <si>
    <t>R, TensorFreelanceow, Deep Learning, Git, Docker</t>
  </si>
  <si>
    <t>AI07747</t>
  </si>
  <si>
    <t>Hadoop, Deep Learning, Java, Tableau</t>
  </si>
  <si>
    <t>AI07748</t>
  </si>
  <si>
    <t>SQL, AWS, Deep Learning, Statistics, Data Visualization</t>
  </si>
  <si>
    <t>AI07749</t>
  </si>
  <si>
    <t>AI07750</t>
  </si>
  <si>
    <t>SQL, Git, Data Visualization, PyTorch</t>
  </si>
  <si>
    <t>AI07751</t>
  </si>
  <si>
    <t>AI07752</t>
  </si>
  <si>
    <t>Linux, Python, Data Visualization, MLOps</t>
  </si>
  <si>
    <t>AI07753</t>
  </si>
  <si>
    <t>GCP, Scala, Java, Azure</t>
  </si>
  <si>
    <t>AI07754</t>
  </si>
  <si>
    <t>PyTorch, Java, SQL, MLOps, Deep Learning</t>
  </si>
  <si>
    <t>AI07755</t>
  </si>
  <si>
    <t>TensorFreelanceow, Kubernetes, Statistics, R, MLOps</t>
  </si>
  <si>
    <t>AI07756</t>
  </si>
  <si>
    <t>Computer Vision, SQL, PyTorch</t>
  </si>
  <si>
    <t>AI07757</t>
  </si>
  <si>
    <t>Tableau, AWS, Python</t>
  </si>
  <si>
    <t>AI07758</t>
  </si>
  <si>
    <t>Computer Vision, GCP, TensorFreelanceow, Deep Learning, Java</t>
  </si>
  <si>
    <t>AI07759</t>
  </si>
  <si>
    <t>AWS, GCP, Data Visualization, Computer Vision</t>
  </si>
  <si>
    <t>AI07760</t>
  </si>
  <si>
    <t>TensorFreelanceow, Linux, MLOps, R</t>
  </si>
  <si>
    <t>AI07761</t>
  </si>
  <si>
    <t>Python, AWS, Computer Vision, TensorFreelanceow, Mathematics</t>
  </si>
  <si>
    <t>AI07762</t>
  </si>
  <si>
    <t>Data Visualization, MLOps, Java, R, NLP</t>
  </si>
  <si>
    <t>AI07763</t>
  </si>
  <si>
    <t>Linux, Git, AWS, Tableau, SQL</t>
  </si>
  <si>
    <t>AI07764</t>
  </si>
  <si>
    <t>Scala, Spark, Computer Vision</t>
  </si>
  <si>
    <t>AI07765</t>
  </si>
  <si>
    <t>MLOps, Data Visualization, Statistics, PyTorch</t>
  </si>
  <si>
    <t>AI07766</t>
  </si>
  <si>
    <t>Python, GCP, Computer Vision</t>
  </si>
  <si>
    <t>AI07767</t>
  </si>
  <si>
    <t>NLP, Spark, Git</t>
  </si>
  <si>
    <t>AI07768</t>
  </si>
  <si>
    <t>R, Python, Tableau, Scala</t>
  </si>
  <si>
    <t>AI07769</t>
  </si>
  <si>
    <t>Python, Kubernetes, Docker, TensorFreelanceow, SQL</t>
  </si>
  <si>
    <t>AI07770</t>
  </si>
  <si>
    <t>Scala, PyTorch, Hadoop, Git, GCP</t>
  </si>
  <si>
    <t>AI07771</t>
  </si>
  <si>
    <t>Linux, Java, GCP, TensorFreelanceow, NLP</t>
  </si>
  <si>
    <t>AI07772</t>
  </si>
  <si>
    <t>Python, Hadoop, MLOps, TensorFreelanceow, Mathematics</t>
  </si>
  <si>
    <t>AI07773</t>
  </si>
  <si>
    <t>NLP, Docker, Tableau</t>
  </si>
  <si>
    <t>AI07774</t>
  </si>
  <si>
    <t>Scala, Linux, MLOps, Spark, Git</t>
  </si>
  <si>
    <t>AI07775</t>
  </si>
  <si>
    <t>AI07776</t>
  </si>
  <si>
    <t>AI07777</t>
  </si>
  <si>
    <t>Kubernetes, TensorFreelanceow, Python, Linux, Computer Vision</t>
  </si>
  <si>
    <t>AI07778</t>
  </si>
  <si>
    <t>NLP, PyTorch, AWS, Linux, Computer Vision</t>
  </si>
  <si>
    <t>AI07779</t>
  </si>
  <si>
    <t>Scala, Java, Spark, Docker</t>
  </si>
  <si>
    <t>AI07780</t>
  </si>
  <si>
    <t>Linux, Hadoop, SQL, Spark, Java</t>
  </si>
  <si>
    <t>AI07781</t>
  </si>
  <si>
    <t>Kubernetes, Spark, MLOps, NLP</t>
  </si>
  <si>
    <t>AI07782</t>
  </si>
  <si>
    <t>Docker, Hadoop, PyTorch, Git</t>
  </si>
  <si>
    <t>AI07783</t>
  </si>
  <si>
    <t>NLP, Git, Kubernetes, Tableau</t>
  </si>
  <si>
    <t>AI07784</t>
  </si>
  <si>
    <t>Git, R, Spark, Data Visualization</t>
  </si>
  <si>
    <t>AI07785</t>
  </si>
  <si>
    <t>AI07786</t>
  </si>
  <si>
    <t>AWS, SQL, Hadoop, Docker, Computer Vision</t>
  </si>
  <si>
    <t>AI07787</t>
  </si>
  <si>
    <t>Git, Hadoop, PyTorch</t>
  </si>
  <si>
    <t>AI07788</t>
  </si>
  <si>
    <t>Data Visualization, Azure, Kubernetes, GCP, SQL</t>
  </si>
  <si>
    <t>AI07789</t>
  </si>
  <si>
    <t>Docker, Linux, AWS</t>
  </si>
  <si>
    <t>AI07790</t>
  </si>
  <si>
    <t>Azure, PyTorch, SQL, Docker, R</t>
  </si>
  <si>
    <t>AI07791</t>
  </si>
  <si>
    <t>Spark, Computer Vision, Linux, AWS, Statistics</t>
  </si>
  <si>
    <t>AI07792</t>
  </si>
  <si>
    <t>R, AWS, Deep Learning</t>
  </si>
  <si>
    <t>AI07793</t>
  </si>
  <si>
    <t>Statistics, MLOps, TensorFreelanceow, Java</t>
  </si>
  <si>
    <t>AI07794</t>
  </si>
  <si>
    <t>Deep Learning, TensorFreelanceow, Data Visualization, PyTorch</t>
  </si>
  <si>
    <t>AI07795</t>
  </si>
  <si>
    <t>R, Java, Python, Statistics, TensorFreelanceow</t>
  </si>
  <si>
    <t>AI07796</t>
  </si>
  <si>
    <t>Kubernetes, Hadoop, Deep Learning</t>
  </si>
  <si>
    <t>AI07797</t>
  </si>
  <si>
    <t>Hadoop, Python, Tableau, MLOps, Computer Vision</t>
  </si>
  <si>
    <t>AI07798</t>
  </si>
  <si>
    <t>Kubernetes, SQL, Linux, PyTorch</t>
  </si>
  <si>
    <t>AI07799</t>
  </si>
  <si>
    <t>Deep Learning, Kubernetes, Spark, Git</t>
  </si>
  <si>
    <t>AI07800</t>
  </si>
  <si>
    <t>Deep Learning, TensorFreelanceow, SQL, Hadoop</t>
  </si>
  <si>
    <t>AI07801</t>
  </si>
  <si>
    <t>Java, R, SQL, Deep Learning, Docker</t>
  </si>
  <si>
    <t>AI07802</t>
  </si>
  <si>
    <t>R, TensorFreelanceow, Mathematics</t>
  </si>
  <si>
    <t>AI07803</t>
  </si>
  <si>
    <t>Java, NLP, Mathematics</t>
  </si>
  <si>
    <t>AI07804</t>
  </si>
  <si>
    <t>R, Data Visualization, Git, Docker</t>
  </si>
  <si>
    <t>AI07805</t>
  </si>
  <si>
    <t>Git, Java, GCP, SQL, AWS</t>
  </si>
  <si>
    <t>AI07806</t>
  </si>
  <si>
    <t>AI07807</t>
  </si>
  <si>
    <t>Java, Scala, R, SQL, Kubernetes</t>
  </si>
  <si>
    <t>AI07808</t>
  </si>
  <si>
    <t>PyTorch, GCP, Mathematics</t>
  </si>
  <si>
    <t>AI07809</t>
  </si>
  <si>
    <t>PyTorch, Statistics, Deep Learning</t>
  </si>
  <si>
    <t>AI07810</t>
  </si>
  <si>
    <t>Docker, Deep Learning, Python, Git, Kubernetes</t>
  </si>
  <si>
    <t>AI07811</t>
  </si>
  <si>
    <t>Tableau, PyTorch, GCP</t>
  </si>
  <si>
    <t>AI07812</t>
  </si>
  <si>
    <t>Java, Linux, Scala, NLP, Tableau</t>
  </si>
  <si>
    <t>AI07813</t>
  </si>
  <si>
    <t>Azure, Kubernetes, Tableau</t>
  </si>
  <si>
    <t>AI07814</t>
  </si>
  <si>
    <t>Linux, AWS, GCP</t>
  </si>
  <si>
    <t>AI07815</t>
  </si>
  <si>
    <t>Scala, Spark, AWS, Statistics</t>
  </si>
  <si>
    <t>AI07816</t>
  </si>
  <si>
    <t>AI07817</t>
  </si>
  <si>
    <t>Hadoop, Spark, Python, GCP, SQL</t>
  </si>
  <si>
    <t>AI07818</t>
  </si>
  <si>
    <t>Statistics, Kubernetes, Tableau, Linux</t>
  </si>
  <si>
    <t>AI07819</t>
  </si>
  <si>
    <t>Mathematics, Hadoop, Spark, Tableau, GCP</t>
  </si>
  <si>
    <t>AI07820</t>
  </si>
  <si>
    <t>PyTorch, Kubernetes, Deep Learning, Git</t>
  </si>
  <si>
    <t>AI07821</t>
  </si>
  <si>
    <t>GCP, Computer Vision, Hadoop, Azure</t>
  </si>
  <si>
    <t>AI07822</t>
  </si>
  <si>
    <t>Python, Tableau, SQL, PyTorch, Hadoop</t>
  </si>
  <si>
    <t>AI07823</t>
  </si>
  <si>
    <t>Linux, Computer Vision, R, Python</t>
  </si>
  <si>
    <t>AI07824</t>
  </si>
  <si>
    <t>PyTorch, Kubernetes, MLOps, Scala, Java</t>
  </si>
  <si>
    <t>AI07825</t>
  </si>
  <si>
    <t>GCP, AWS, MLOps</t>
  </si>
  <si>
    <t>AI07826</t>
  </si>
  <si>
    <t>Docker, Azure, Git, Deep Learning</t>
  </si>
  <si>
    <t>AI07827</t>
  </si>
  <si>
    <t>Spark, Hadoop, Tableau</t>
  </si>
  <si>
    <t>AI07828</t>
  </si>
  <si>
    <t>AI07829</t>
  </si>
  <si>
    <t>Python, Azure, Tableau, Statistics</t>
  </si>
  <si>
    <t>AI07830</t>
  </si>
  <si>
    <t>AI07831</t>
  </si>
  <si>
    <t>Python, Git, Computer Vision, Java, GCP</t>
  </si>
  <si>
    <t>AI07832</t>
  </si>
  <si>
    <t>Git, Tableau, Computer Vision, SQL</t>
  </si>
  <si>
    <t>AI07833</t>
  </si>
  <si>
    <t>Python, MLOps, R</t>
  </si>
  <si>
    <t>AI07834</t>
  </si>
  <si>
    <t>Python, Data Visualization, TensorFreelanceow, Statistics</t>
  </si>
  <si>
    <t>AI07835</t>
  </si>
  <si>
    <t>Tableau, Docker, Hadoop, Scala, R</t>
  </si>
  <si>
    <t>AI07836</t>
  </si>
  <si>
    <t>Data Visualization, Java, NLP</t>
  </si>
  <si>
    <t>AI07837</t>
  </si>
  <si>
    <t>AI07838</t>
  </si>
  <si>
    <t>Java, Scala, Python</t>
  </si>
  <si>
    <t>AI07839</t>
  </si>
  <si>
    <t>PyTorch, Linux, Computer Vision, Azure</t>
  </si>
  <si>
    <t>AI07840</t>
  </si>
  <si>
    <t>Python, Linux, Hadoop, MLOps, Azure</t>
  </si>
  <si>
    <t>AI07841</t>
  </si>
  <si>
    <t>Git, R, AWS, SQL</t>
  </si>
  <si>
    <t>AI07842</t>
  </si>
  <si>
    <t>Kubernetes, SQL, Computer Vision, MLOps, Deep Learning</t>
  </si>
  <si>
    <t>AI07843</t>
  </si>
  <si>
    <t>Kubernetes, Docker, Linux, Azure, Scala</t>
  </si>
  <si>
    <t>AI07844</t>
  </si>
  <si>
    <t>PyTorch, Java, GCP, Mathematics</t>
  </si>
  <si>
    <t>AI07845</t>
  </si>
  <si>
    <t>AI07846</t>
  </si>
  <si>
    <t>Data Visualization, TensorFreelanceow, Java, Deep Learning</t>
  </si>
  <si>
    <t>AI07847</t>
  </si>
  <si>
    <t>Git, Python, Scala</t>
  </si>
  <si>
    <t>AI07848</t>
  </si>
  <si>
    <t>Tableau, Scala, AWS</t>
  </si>
  <si>
    <t>AI07849</t>
  </si>
  <si>
    <t>TensorFreelanceow, Git, AWS, GCP, Deep Learning</t>
  </si>
  <si>
    <t>AI07850</t>
  </si>
  <si>
    <t>Statistics, Git, Spark, R</t>
  </si>
  <si>
    <t>AI07851</t>
  </si>
  <si>
    <t>Hadoop, Tableau, Scala</t>
  </si>
  <si>
    <t>AI07852</t>
  </si>
  <si>
    <t>GCP, Docker, Python, Spark, NLP</t>
  </si>
  <si>
    <t>AI07853</t>
  </si>
  <si>
    <t>Docker, PyTorch, Kubernetes, MLOps</t>
  </si>
  <si>
    <t>AI07854</t>
  </si>
  <si>
    <t>Linux, Python, Data Visualization</t>
  </si>
  <si>
    <t>AI07855</t>
  </si>
  <si>
    <t>Hadoop, Azure, NLP, PyTorch, TensorFreelanceow</t>
  </si>
  <si>
    <t>AI07856</t>
  </si>
  <si>
    <t>Hadoop, PyTorch, Computer Vision, SQL</t>
  </si>
  <si>
    <t>AI07857</t>
  </si>
  <si>
    <t>SQL, Mathematics, Java</t>
  </si>
  <si>
    <t>AI07858</t>
  </si>
  <si>
    <t>Hadoop, Linux, Computer Vision, Spark, PyTorch</t>
  </si>
  <si>
    <t>AI07859</t>
  </si>
  <si>
    <t>Docker, Scala, Java, Deep Learning, R</t>
  </si>
  <si>
    <t>AI07860</t>
  </si>
  <si>
    <t>AI07861</t>
  </si>
  <si>
    <t>Computer Vision, Linux, MLOps, Scala, Kubernetes</t>
  </si>
  <si>
    <t>AI07862</t>
  </si>
  <si>
    <t>R, Spark, GCP</t>
  </si>
  <si>
    <t>AI07863</t>
  </si>
  <si>
    <t>Python, MLOps, Data Visualization, Deep Learning</t>
  </si>
  <si>
    <t>AI07864</t>
  </si>
  <si>
    <t>Java, PyTorch, TensorFreelanceow, SQL</t>
  </si>
  <si>
    <t>AI07865</t>
  </si>
  <si>
    <t>R, Statistics, Mathematics, Data Visualization</t>
  </si>
  <si>
    <t>AI07866</t>
  </si>
  <si>
    <t>AI07867</t>
  </si>
  <si>
    <t>Statistics, Spark, Scala, Linux</t>
  </si>
  <si>
    <t>AI07868</t>
  </si>
  <si>
    <t>Spark, SQL, Python, Scala, Deep Learning</t>
  </si>
  <si>
    <t>AI07869</t>
  </si>
  <si>
    <t>Spark, Linux, Python</t>
  </si>
  <si>
    <t>AI07870</t>
  </si>
  <si>
    <t>Mathematics, Azure, Scala</t>
  </si>
  <si>
    <t>AI07871</t>
  </si>
  <si>
    <t>TensorFreelanceow, Python, SQL, Deep Learning</t>
  </si>
  <si>
    <t>AI07872</t>
  </si>
  <si>
    <t>Kubernetes, Scala, Linux, Docker, NLP</t>
  </si>
  <si>
    <t>AI07873</t>
  </si>
  <si>
    <t>Hadoop, Scala, MLOps, SQL, Deep Learning</t>
  </si>
  <si>
    <t>AI07874</t>
  </si>
  <si>
    <t>Linux, Hadoop, MLOps</t>
  </si>
  <si>
    <t>AI07875</t>
  </si>
  <si>
    <t>GCP, Computer Vision, Python</t>
  </si>
  <si>
    <t>AI07876</t>
  </si>
  <si>
    <t>MLOps, Azure, TensorFreelanceow, Python</t>
  </si>
  <si>
    <t>AI07877</t>
  </si>
  <si>
    <t>GCP, SQL, Azure, R</t>
  </si>
  <si>
    <t>AI07878</t>
  </si>
  <si>
    <t>Python, Git, Tableau, TensorFreelanceow, Statistics</t>
  </si>
  <si>
    <t>AI07879</t>
  </si>
  <si>
    <t>SQL, Scala, Statistics</t>
  </si>
  <si>
    <t>AI07880</t>
  </si>
  <si>
    <t>Hadoop, MLOps, Tableau, GCP</t>
  </si>
  <si>
    <t>AI07881</t>
  </si>
  <si>
    <t>Azure, R, Statistics, NLP</t>
  </si>
  <si>
    <t>AI07882</t>
  </si>
  <si>
    <t>NLP, AWS, R, Python, TensorFreelanceow</t>
  </si>
  <si>
    <t>AI07883</t>
  </si>
  <si>
    <t>GCP, Linux, MLOps</t>
  </si>
  <si>
    <t>AI07884</t>
  </si>
  <si>
    <t>AI07885</t>
  </si>
  <si>
    <t>Docker, Scala, Python, Statistics, Hadoop</t>
  </si>
  <si>
    <t>AI07886</t>
  </si>
  <si>
    <t>Hadoop, Linux, NLP</t>
  </si>
  <si>
    <t>AI07887</t>
  </si>
  <si>
    <t>Python, Deep Learning, Hadoop, Docker</t>
  </si>
  <si>
    <t>AI07888</t>
  </si>
  <si>
    <t>Spark, Computer Vision, Azure, SQL, Scala</t>
  </si>
  <si>
    <t>AI07889</t>
  </si>
  <si>
    <t>AI07890</t>
  </si>
  <si>
    <t>Mathematics, Azure, Scala, SQL, Git</t>
  </si>
  <si>
    <t>AI07891</t>
  </si>
  <si>
    <t>Deep Learning, R, Kubernetes</t>
  </si>
  <si>
    <t>AI07892</t>
  </si>
  <si>
    <t>NLP, Scala, Python, PyTorch</t>
  </si>
  <si>
    <t>AI07893</t>
  </si>
  <si>
    <t>Scala, AWS, Hadoop, Python, Git</t>
  </si>
  <si>
    <t>AI07894</t>
  </si>
  <si>
    <t>AI07895</t>
  </si>
  <si>
    <t>Data Visualization, Azure, SQL, Hadoop, Java</t>
  </si>
  <si>
    <t>AI07896</t>
  </si>
  <si>
    <t>Java, Python, Data Visualization, AWS</t>
  </si>
  <si>
    <t>AI07897</t>
  </si>
  <si>
    <t>MLOps, AWS, Tableau, SQL, Python</t>
  </si>
  <si>
    <t>AI07898</t>
  </si>
  <si>
    <t>Python, Linux, MLOps</t>
  </si>
  <si>
    <t>AI07899</t>
  </si>
  <si>
    <t>SQL, PyTorch, AWS, Linux</t>
  </si>
  <si>
    <t>AI07900</t>
  </si>
  <si>
    <t>Data Visualization, Linux, R, Python, Azure</t>
  </si>
  <si>
    <t>AI07901</t>
  </si>
  <si>
    <t>Java, R, SQL, Git, Deep Learning</t>
  </si>
  <si>
    <t>AI07902</t>
  </si>
  <si>
    <t>Statistics, Linux, Mathematics</t>
  </si>
  <si>
    <t>AI07903</t>
  </si>
  <si>
    <t>AI07904</t>
  </si>
  <si>
    <t>SQL, GCP, Kubernetes</t>
  </si>
  <si>
    <t>AI07905</t>
  </si>
  <si>
    <t>Azure, SQL, Computer Vision, R</t>
  </si>
  <si>
    <t>AI07906</t>
  </si>
  <si>
    <t>Docker, Statistics, Python, NLP, Tableau</t>
  </si>
  <si>
    <t>AI07907</t>
  </si>
  <si>
    <t>Tableau, SQL, TensorFreelanceow</t>
  </si>
  <si>
    <t>AI07908</t>
  </si>
  <si>
    <t>Python, Azure, Data Visualization, SQL</t>
  </si>
  <si>
    <t>AI07909</t>
  </si>
  <si>
    <t>AI07910</t>
  </si>
  <si>
    <t>MLOps, Python, Linux, TensorFreelanceow, GCP</t>
  </si>
  <si>
    <t>AI07911</t>
  </si>
  <si>
    <t>AWS, Deep Learning, Computer Vision</t>
  </si>
  <si>
    <t>AI07912</t>
  </si>
  <si>
    <t>Kubernetes, NLP, Tableau, Python, Computer Vision</t>
  </si>
  <si>
    <t>AI07913</t>
  </si>
  <si>
    <t>Python, SQL, Docker</t>
  </si>
  <si>
    <t>AI07914</t>
  </si>
  <si>
    <t>Hadoop, AWS, MLOps, R, GCP</t>
  </si>
  <si>
    <t>AI07915</t>
  </si>
  <si>
    <t>Statistics, Python, Tableau, Kubernetes</t>
  </si>
  <si>
    <t>AI07916</t>
  </si>
  <si>
    <t>TensorFreelanceow, AWS, MLOps, Azure, Linux</t>
  </si>
  <si>
    <t>AI07917</t>
  </si>
  <si>
    <t>Azure, TensorFreelanceow, Tableau, Python</t>
  </si>
  <si>
    <t>AI07918</t>
  </si>
  <si>
    <t>R, Data Visualization, SQL, Docker</t>
  </si>
  <si>
    <t>AI07919</t>
  </si>
  <si>
    <t>Spark, Computer Vision, Data Visualization, GCP, AWS</t>
  </si>
  <si>
    <t>AI07920</t>
  </si>
  <si>
    <t>AI07921</t>
  </si>
  <si>
    <t>Kubernetes, AWS, NLP</t>
  </si>
  <si>
    <t>AI07922</t>
  </si>
  <si>
    <t>Scala, R, Git</t>
  </si>
  <si>
    <t>AI07923</t>
  </si>
  <si>
    <t>PyTorch, Python, GCP</t>
  </si>
  <si>
    <t>AI07924</t>
  </si>
  <si>
    <t>Java, SQL, Statistics</t>
  </si>
  <si>
    <t>AI07925</t>
  </si>
  <si>
    <t>AI07926</t>
  </si>
  <si>
    <t>MLOps, R, Statistics</t>
  </si>
  <si>
    <t>AI07927</t>
  </si>
  <si>
    <t>PyTorch, Data Visualization, Spark</t>
  </si>
  <si>
    <t>AI07928</t>
  </si>
  <si>
    <t>TensorFreelanceow, Python, Kubernetes, AWS</t>
  </si>
  <si>
    <t>AI07929</t>
  </si>
  <si>
    <t>AI07930</t>
  </si>
  <si>
    <t>Computer Vision, Hadoop, Git, MLOps</t>
  </si>
  <si>
    <t>AI07931</t>
  </si>
  <si>
    <t>MLOps, Hadoop, Spark, NLP, Mathematics</t>
  </si>
  <si>
    <t>AI07932</t>
  </si>
  <si>
    <t>Docker, Git, TensorFreelanceow, GCP</t>
  </si>
  <si>
    <t>AI07933</t>
  </si>
  <si>
    <t>AI07934</t>
  </si>
  <si>
    <t>Mathematics, Kubernetes, Docker</t>
  </si>
  <si>
    <t>AI07935</t>
  </si>
  <si>
    <t>Hadoop, Mathematics, Docker, Data Visualization, Kubernetes</t>
  </si>
  <si>
    <t>AI07936</t>
  </si>
  <si>
    <t>AI07937</t>
  </si>
  <si>
    <t>Docker, PyTorch, NLP, Python</t>
  </si>
  <si>
    <t>AI07938</t>
  </si>
  <si>
    <t>PyTorch, Java, Statistics</t>
  </si>
  <si>
    <t>AI07939</t>
  </si>
  <si>
    <t>Hadoop, Python, Azure, TensorFreelanceow</t>
  </si>
  <si>
    <t>AI07940</t>
  </si>
  <si>
    <t>NLP, Java, PyTorch, TensorFreelanceow</t>
  </si>
  <si>
    <t>AI07941</t>
  </si>
  <si>
    <t>Linux, MLOps, Python</t>
  </si>
  <si>
    <t>AI07942</t>
  </si>
  <si>
    <t>SQL, Statistics, Git, Data Visualization, Java</t>
  </si>
  <si>
    <t>AI07943</t>
  </si>
  <si>
    <t>Git, Computer Vision, Tableau</t>
  </si>
  <si>
    <t>AI07944</t>
  </si>
  <si>
    <t>Scala, Python, MLOps, SQL</t>
  </si>
  <si>
    <t>AI07945</t>
  </si>
  <si>
    <t>Deep Learning, Spark, Tableau, Python</t>
  </si>
  <si>
    <t>AI07946</t>
  </si>
  <si>
    <t>MLOps, Kubernetes, Tableau</t>
  </si>
  <si>
    <t>AI07947</t>
  </si>
  <si>
    <t>Data Visualization, Docker, Computer Vision, Git</t>
  </si>
  <si>
    <t>AI07948</t>
  </si>
  <si>
    <t>AI07949</t>
  </si>
  <si>
    <t>Hadoop, R, Scala, Azure</t>
  </si>
  <si>
    <t>AI07950</t>
  </si>
  <si>
    <t>Python, Data Visualization, Git, PyTorch</t>
  </si>
  <si>
    <t>AI07951</t>
  </si>
  <si>
    <t>MLOps, Hadoop, R, TensorFreelanceow, Tableau</t>
  </si>
  <si>
    <t>AI07952</t>
  </si>
  <si>
    <t>Statistics, Linux, Docker, Deep Learning</t>
  </si>
  <si>
    <t>AI07953</t>
  </si>
  <si>
    <t>SQL, AWS, TensorFreelanceow, Mathematics, Linux</t>
  </si>
  <si>
    <t>AI07954</t>
  </si>
  <si>
    <t>SQL, PyTorch, Hadoop, Kubernetes</t>
  </si>
  <si>
    <t>AI07955</t>
  </si>
  <si>
    <t>AI07956</t>
  </si>
  <si>
    <t>Python, AWS, Azure, Linux</t>
  </si>
  <si>
    <t>AI07957</t>
  </si>
  <si>
    <t>Git, Docker, Python, GCP, Linux</t>
  </si>
  <si>
    <t>AI07958</t>
  </si>
  <si>
    <t>Kubernetes, Azure, Deep Learning</t>
  </si>
  <si>
    <t>AI07959</t>
  </si>
  <si>
    <t>Tableau, Azure, AWS, Kubernetes, Java</t>
  </si>
  <si>
    <t>AI07960</t>
  </si>
  <si>
    <t>AI07961</t>
  </si>
  <si>
    <t>Scala, Java, Tableau</t>
  </si>
  <si>
    <t>AI07962</t>
  </si>
  <si>
    <t>Kubernetes, PyTorch, R</t>
  </si>
  <si>
    <t>AI07963</t>
  </si>
  <si>
    <t>Python, GCP, Docker</t>
  </si>
  <si>
    <t>AI07964</t>
  </si>
  <si>
    <t>MLOps, Spark, TensorFreelanceow, Kubernetes, SQL</t>
  </si>
  <si>
    <t>AI07965</t>
  </si>
  <si>
    <t>Git, Statistics, Linux, Azure</t>
  </si>
  <si>
    <t>AI07966</t>
  </si>
  <si>
    <t>Hadoop, Kubernetes, Python, Deep Learning, Mathematics</t>
  </si>
  <si>
    <t>AI07967</t>
  </si>
  <si>
    <t>PyTorch, GCP, Statistics, Docker</t>
  </si>
  <si>
    <t>AI07968</t>
  </si>
  <si>
    <t>Computer Vision, MLOps, TensorFreelanceow, Python, PyTorch</t>
  </si>
  <si>
    <t>AI07969</t>
  </si>
  <si>
    <t>AI07970</t>
  </si>
  <si>
    <t>AI07971</t>
  </si>
  <si>
    <t>Python, TensorFreelanceow, Scala, Kubernetes, Java</t>
  </si>
  <si>
    <t>AI07972</t>
  </si>
  <si>
    <t>Python, Data Visualization, Spark, SQL, Java</t>
  </si>
  <si>
    <t>AI07973</t>
  </si>
  <si>
    <t>PyTorch, SQL, Hadoop</t>
  </si>
  <si>
    <t>AI07974</t>
  </si>
  <si>
    <t>Java, PyTorch, Scala, Statistics</t>
  </si>
  <si>
    <t>AI07975</t>
  </si>
  <si>
    <t>Python, Computer Vision, Kubernetes, R, TensorFreelanceow</t>
  </si>
  <si>
    <t>AI07976</t>
  </si>
  <si>
    <t>Deep Learning, NLP, Data Visualization, Scala, Mathematics</t>
  </si>
  <si>
    <t>AI07977</t>
  </si>
  <si>
    <t>Hadoop, NLP, Linux, Scala, Python</t>
  </si>
  <si>
    <t>AI07978</t>
  </si>
  <si>
    <t>Deep Learning, AWS, NLP, Docker, GCP</t>
  </si>
  <si>
    <t>AI07979</t>
  </si>
  <si>
    <t>AWS, R, MLOps, Azure</t>
  </si>
  <si>
    <t>AI07980</t>
  </si>
  <si>
    <t>Linux, Tableau, SQL, Spark, Scala</t>
  </si>
  <si>
    <t>AI07981</t>
  </si>
  <si>
    <t>R, TensorFreelanceow, Java, Git, Python</t>
  </si>
  <si>
    <t>AI07982</t>
  </si>
  <si>
    <t>Python, Computer Vision, Mathematics</t>
  </si>
  <si>
    <t>AI07983</t>
  </si>
  <si>
    <t>Computer Vision, Java, Git, Docker</t>
  </si>
  <si>
    <t>AI07984</t>
  </si>
  <si>
    <t>TensorFreelanceow, PyTorch, Tableau, Computer Vision</t>
  </si>
  <si>
    <t>AI07985</t>
  </si>
  <si>
    <t>Docker, AWS, PyTorch, SQL</t>
  </si>
  <si>
    <t>AI07986</t>
  </si>
  <si>
    <t>MLOps, Docker, SQL</t>
  </si>
  <si>
    <t>AI07987</t>
  </si>
  <si>
    <t>SQL, MLOps, AWS, Hadoop</t>
  </si>
  <si>
    <t>AI07988</t>
  </si>
  <si>
    <t>Git, Kubernetes, Computer Vision</t>
  </si>
  <si>
    <t>AI07989</t>
  </si>
  <si>
    <t>MLOps, Azure, Python, Kubernetes, Data Visualization</t>
  </si>
  <si>
    <t>AI07990</t>
  </si>
  <si>
    <t>AI07991</t>
  </si>
  <si>
    <t>SQL, Computer Vision, Tableau</t>
  </si>
  <si>
    <t>AI07992</t>
  </si>
  <si>
    <t>Scala, NLP, Mathematics, Docker, Java</t>
  </si>
  <si>
    <t>AI07993</t>
  </si>
  <si>
    <t>Docker, Scala, MLOps, Linux, SQL</t>
  </si>
  <si>
    <t>AI07994</t>
  </si>
  <si>
    <t>Scala, Java, TensorFreelanceow, GCP, Deep Learning</t>
  </si>
  <si>
    <t>AI07995</t>
  </si>
  <si>
    <t>AI07996</t>
  </si>
  <si>
    <t>Azure, Python, Mathematics</t>
  </si>
  <si>
    <t>AI07997</t>
  </si>
  <si>
    <t>TensorFreelanceow, NLP, Kubernetes, Data Visualization, AWS</t>
  </si>
  <si>
    <t>AI07998</t>
  </si>
  <si>
    <t>Docker, AWS, Hadoop, Java, Azure</t>
  </si>
  <si>
    <t>AI07999</t>
  </si>
  <si>
    <t>GCP, SQL, Tableau, Kubernetes</t>
  </si>
  <si>
    <t>AI08000</t>
  </si>
  <si>
    <t>Python, Java, NLP, Linux</t>
  </si>
  <si>
    <t>AI08001</t>
  </si>
  <si>
    <t>GCP, Statistics, Tableau, Scala</t>
  </si>
  <si>
    <t>AI08002</t>
  </si>
  <si>
    <t>SQL, TensorFreelanceow, Git, AWS</t>
  </si>
  <si>
    <t>AI08003</t>
  </si>
  <si>
    <t>NLP, Mathematics, Deep Learning, Python</t>
  </si>
  <si>
    <t>AI08004</t>
  </si>
  <si>
    <t>NLP, Spark, TensorFreelanceow</t>
  </si>
  <si>
    <t>AI08005</t>
  </si>
  <si>
    <t>Hadoop, Tableau, Spark, GCP</t>
  </si>
  <si>
    <t>AI08006</t>
  </si>
  <si>
    <t>Kubernetes, GCP, Linux, SQL, Data Visualization</t>
  </si>
  <si>
    <t>AI08007</t>
  </si>
  <si>
    <t>Data Visualization, AWS, PyTorch, Spark, Hadoop</t>
  </si>
  <si>
    <t>AI08008</t>
  </si>
  <si>
    <t>Linux, Java, Tableau, GCP, Kubernetes</t>
  </si>
  <si>
    <t>AI08009</t>
  </si>
  <si>
    <t>Tableau, Deep Learning, Data Visualization, SQL, Linux</t>
  </si>
  <si>
    <t>AI08010</t>
  </si>
  <si>
    <t>Statistics, SQL, MLOps</t>
  </si>
  <si>
    <t>AI08011</t>
  </si>
  <si>
    <t>AWS, TensorFreelanceow, GCP, Deep Learning, SQL</t>
  </si>
  <si>
    <t>AI08012</t>
  </si>
  <si>
    <t>Statistics, Tableau, Scala</t>
  </si>
  <si>
    <t>AI08013</t>
  </si>
  <si>
    <t>Java, SQL, Deep Learning, Computer Vision, Spark</t>
  </si>
  <si>
    <t>AI08014</t>
  </si>
  <si>
    <t>Spark, Statistics, PyTorch</t>
  </si>
  <si>
    <t>AI08015</t>
  </si>
  <si>
    <t>Scala, PyTorch, Statistics, GCP</t>
  </si>
  <si>
    <t>AI08016</t>
  </si>
  <si>
    <t>Java, Scala, MLOps, NLP</t>
  </si>
  <si>
    <t>AI08017</t>
  </si>
  <si>
    <t>AI08018</t>
  </si>
  <si>
    <t>TensorFreelanceow, Python, Mathematics</t>
  </si>
  <si>
    <t>AI08019</t>
  </si>
  <si>
    <t>AI08020</t>
  </si>
  <si>
    <t>PyTorch, Linux, Statistics</t>
  </si>
  <si>
    <t>AI08021</t>
  </si>
  <si>
    <t>NLP, Linux, Azure</t>
  </si>
  <si>
    <t>AI08022</t>
  </si>
  <si>
    <t>AI08023</t>
  </si>
  <si>
    <t>R, Azure, TensorFreelanceow, Tableau, Git</t>
  </si>
  <si>
    <t>AI08024</t>
  </si>
  <si>
    <t>Kubernetes, Azure, TensorFreelanceow, Java, Scala</t>
  </si>
  <si>
    <t>AI08025</t>
  </si>
  <si>
    <t>Git, GCP, Scala, Deep Learning, TensorFreelanceow</t>
  </si>
  <si>
    <t>AI08026</t>
  </si>
  <si>
    <t>Mathematics, Statistics, Java</t>
  </si>
  <si>
    <t>AI08027</t>
  </si>
  <si>
    <t>PyTorch, Azure, Java, Spark</t>
  </si>
  <si>
    <t>AI08028</t>
  </si>
  <si>
    <t>Python, Linux, NLP</t>
  </si>
  <si>
    <t>AI08029</t>
  </si>
  <si>
    <t>AI08030</t>
  </si>
  <si>
    <t>Git, Hadoop, Tableau, Data Visualization</t>
  </si>
  <si>
    <t>AI08031</t>
  </si>
  <si>
    <t>GCP, Tableau, Scala</t>
  </si>
  <si>
    <t>AI08032</t>
  </si>
  <si>
    <t>Spark, AWS, Git, PyTorch</t>
  </si>
  <si>
    <t>AI08033</t>
  </si>
  <si>
    <t>Data Visualization, AWS, Python, Spark, TensorFreelanceow</t>
  </si>
  <si>
    <t>AI08034</t>
  </si>
  <si>
    <t>Kubernetes, PyTorch, TensorFreelanceow, Statistics</t>
  </si>
  <si>
    <t>AI08035</t>
  </si>
  <si>
    <t>AWS, Data Visualization, Scala, Tableau, MLOps</t>
  </si>
  <si>
    <t>AI08036</t>
  </si>
  <si>
    <t>SQL, Azure, Hadoop, Computer Vision, Kubernetes</t>
  </si>
  <si>
    <t>AI08037</t>
  </si>
  <si>
    <t>Java, GCP, Tableau, Deep Learning</t>
  </si>
  <si>
    <t>AI08038</t>
  </si>
  <si>
    <t>R, Mathematics, Tableau</t>
  </si>
  <si>
    <t>AI08039</t>
  </si>
  <si>
    <t>Hadoop, Scala, GCP, Docker, R</t>
  </si>
  <si>
    <t>AI08040</t>
  </si>
  <si>
    <t>Linux, Python, Computer Vision, AWS</t>
  </si>
  <si>
    <t>AI08041</t>
  </si>
  <si>
    <t>Linux, PyTorch, Git, Computer Vision</t>
  </si>
  <si>
    <t>AI08042</t>
  </si>
  <si>
    <t>Hadoop, Java, SQL, Computer Vision</t>
  </si>
  <si>
    <t>AI08043</t>
  </si>
  <si>
    <t>AWS, Data Visualization, Tableau, Scala</t>
  </si>
  <si>
    <t>AI08044</t>
  </si>
  <si>
    <t>AI08045</t>
  </si>
  <si>
    <t>Hadoop, GCP, Scala, Tableau</t>
  </si>
  <si>
    <t>AI08046</t>
  </si>
  <si>
    <t>Azure, MLOps, Statistics, R, GCP</t>
  </si>
  <si>
    <t>AI08047</t>
  </si>
  <si>
    <t>PyTorch, Kubernetes, Computer Vision, TensorFreelanceow, Spark</t>
  </si>
  <si>
    <t>AI08048</t>
  </si>
  <si>
    <t>Python, Mathematics, Linux, TensorFreelanceow, Deep Learning</t>
  </si>
  <si>
    <t>AI08049</t>
  </si>
  <si>
    <t>R, PyTorch, GCP, Computer Vision, Git</t>
  </si>
  <si>
    <t>AI08050</t>
  </si>
  <si>
    <t>Azure, Python, MLOps, Kubernetes, Hadoop</t>
  </si>
  <si>
    <t>AI08051</t>
  </si>
  <si>
    <t>Kubernetes, Docker, Spark, Linux, Computer Vision</t>
  </si>
  <si>
    <t>AI08052</t>
  </si>
  <si>
    <t>Statistics, Computer Vision, Python</t>
  </si>
  <si>
    <t>AI08053</t>
  </si>
  <si>
    <t>Statistics, Python, AWS, PyTorch</t>
  </si>
  <si>
    <t>AI08054</t>
  </si>
  <si>
    <t>Git, Python, Mathematics, Linux</t>
  </si>
  <si>
    <t>AI08055</t>
  </si>
  <si>
    <t>Azure, Tableau, Statistics</t>
  </si>
  <si>
    <t>AI08056</t>
  </si>
  <si>
    <t>Git, Scala, Data Visualization</t>
  </si>
  <si>
    <t>AI08057</t>
  </si>
  <si>
    <t>Java, PyTorch, AWS, Computer Vision</t>
  </si>
  <si>
    <t>AI08058</t>
  </si>
  <si>
    <t>SQL, NLP, Python</t>
  </si>
  <si>
    <t>AI08059</t>
  </si>
  <si>
    <t>NLP, PyTorch, MLOps, Kubernetes, TensorFreelanceow</t>
  </si>
  <si>
    <t>AI08060</t>
  </si>
  <si>
    <t>Python, Spark, TensorFreelanceow, Tableau, PyTorch</t>
  </si>
  <si>
    <t>AI08061</t>
  </si>
  <si>
    <t>PyTorch, Spark, Hadoop</t>
  </si>
  <si>
    <t>AI08062</t>
  </si>
  <si>
    <t>Scala, Tableau, Kubernetes</t>
  </si>
  <si>
    <t>AI08063</t>
  </si>
  <si>
    <t>R, AWS, Statistics, Linux, Deep Learning</t>
  </si>
  <si>
    <t>AI08064</t>
  </si>
  <si>
    <t>Java, AWS, Computer Vision, Docker, Deep Learning</t>
  </si>
  <si>
    <t>AI08065</t>
  </si>
  <si>
    <t>Java, Hadoop, Linux</t>
  </si>
  <si>
    <t>AI08066</t>
  </si>
  <si>
    <t>Computer Vision, Scala, SQL</t>
  </si>
  <si>
    <t>AI08067</t>
  </si>
  <si>
    <t>GCP, Tableau, PyTorch</t>
  </si>
  <si>
    <t>AI08068</t>
  </si>
  <si>
    <t>AI08069</t>
  </si>
  <si>
    <t>Hadoop, Linux, Git, Scala, Java</t>
  </si>
  <si>
    <t>AI08070</t>
  </si>
  <si>
    <t>TensorFreelanceow, Azure, Spark, Kubernetes</t>
  </si>
  <si>
    <t>AI08071</t>
  </si>
  <si>
    <t>SQL, PyTorch, Java, Docker, Linux</t>
  </si>
  <si>
    <t>AI08072</t>
  </si>
  <si>
    <t>Python, Scala, AWS, Spark</t>
  </si>
  <si>
    <t>AI08073</t>
  </si>
  <si>
    <t>Python, Linux, SQL, R, Statistics</t>
  </si>
  <si>
    <t>AI08074</t>
  </si>
  <si>
    <t>AI08075</t>
  </si>
  <si>
    <t>Docker, R, Data Visualization, Deep Learning, Git</t>
  </si>
  <si>
    <t>AI08076</t>
  </si>
  <si>
    <t>NLP, Python, Data Visualization, Azure, Java</t>
  </si>
  <si>
    <t>AI08077</t>
  </si>
  <si>
    <t>Docker, Kubernetes, AWS</t>
  </si>
  <si>
    <t>AI08078</t>
  </si>
  <si>
    <t>Java, PyTorch, NLP, R, TensorFreelanceow</t>
  </si>
  <si>
    <t>AI08079</t>
  </si>
  <si>
    <t>Linux, PyTorch, Java, Tableau, TensorFreelanceow</t>
  </si>
  <si>
    <t>AI08080</t>
  </si>
  <si>
    <t>SQL, Computer Vision, Scala, GCP</t>
  </si>
  <si>
    <t>AI08081</t>
  </si>
  <si>
    <t>AWS, Hadoop, Java, Statistics, Deep Learning</t>
  </si>
  <si>
    <t>AI08082</t>
  </si>
  <si>
    <t>Linux, Python, Data Visualization, Java</t>
  </si>
  <si>
    <t>AI08083</t>
  </si>
  <si>
    <t>AI08084</t>
  </si>
  <si>
    <t>Python, Data Visualization, Kubernetes, MLOps</t>
  </si>
  <si>
    <t>AI08085</t>
  </si>
  <si>
    <t>Tableau, Deep Learning, SQL</t>
  </si>
  <si>
    <t>AI08086</t>
  </si>
  <si>
    <t>Kubernetes, Tableau, MLOps</t>
  </si>
  <si>
    <t>AI08087</t>
  </si>
  <si>
    <t>Linux, SQL, Deep Learning, PyTorch, Hadoop</t>
  </si>
  <si>
    <t>AI08088</t>
  </si>
  <si>
    <t>MLOps, SQL, TensorFreelanceow, Hadoop</t>
  </si>
  <si>
    <t>AI08089</t>
  </si>
  <si>
    <t>PyTorch, Linux, Python, Statistics, GCP</t>
  </si>
  <si>
    <t>AI08090</t>
  </si>
  <si>
    <t>AI08091</t>
  </si>
  <si>
    <t>Linux, Azure, Deep Learning</t>
  </si>
  <si>
    <t>AI08092</t>
  </si>
  <si>
    <t>Kubernetes, TensorFreelanceow, Azure, Tableau, MLOps</t>
  </si>
  <si>
    <t>AI08093</t>
  </si>
  <si>
    <t>Kubernetes, Java, Git, SQL</t>
  </si>
  <si>
    <t>AI08094</t>
  </si>
  <si>
    <t>NLP, SQL, Azure, Scala</t>
  </si>
  <si>
    <t>AI08095</t>
  </si>
  <si>
    <t>AI08096</t>
  </si>
  <si>
    <t>NLP, R, Kubernetes</t>
  </si>
  <si>
    <t>AI08097</t>
  </si>
  <si>
    <t>AI08098</t>
  </si>
  <si>
    <t>Statistics, Kubernetes, NLP, Linux</t>
  </si>
  <si>
    <t>AI08099</t>
  </si>
  <si>
    <t>Statistics, Git, NLP, Python</t>
  </si>
  <si>
    <t>AI08100</t>
  </si>
  <si>
    <t>TensorFreelanceow, Linux, Tableau, Hadoop, Kubernetes</t>
  </si>
  <si>
    <t>AI08101</t>
  </si>
  <si>
    <t>GCP, NLP, Hadoop</t>
  </si>
  <si>
    <t>AI08102</t>
  </si>
  <si>
    <t>AI08103</t>
  </si>
  <si>
    <t>GCP, Computer Vision, Hadoop, Deep Learning, Spark</t>
  </si>
  <si>
    <t>AI08104</t>
  </si>
  <si>
    <t>Kubernetes, Spark, NLP, Statistics</t>
  </si>
  <si>
    <t>AI08105</t>
  </si>
  <si>
    <t>Computer Vision, Python, NLP, Spark, TensorFreelanceow</t>
  </si>
  <si>
    <t>AI08106</t>
  </si>
  <si>
    <t>MLOps, Kubernetes, Deep Learning</t>
  </si>
  <si>
    <t>AI08107</t>
  </si>
  <si>
    <t>Mathematics, Deep Learning, Computer Vision, PyTorch, Kubernetes</t>
  </si>
  <si>
    <t>AI08108</t>
  </si>
  <si>
    <t>Git, Azure, Linux</t>
  </si>
  <si>
    <t>AI08109</t>
  </si>
  <si>
    <t>GCP, R, Kubernetes</t>
  </si>
  <si>
    <t>AI08110</t>
  </si>
  <si>
    <t>Java, R, Spark, SQL, MLOps</t>
  </si>
  <si>
    <t>AI08111</t>
  </si>
  <si>
    <t>Deep Learning, R, Tableau, GCP</t>
  </si>
  <si>
    <t>AI08112</t>
  </si>
  <si>
    <t>Scala, Git, Computer Vision, NLP, AWS</t>
  </si>
  <si>
    <t>AI08113</t>
  </si>
  <si>
    <t>Java, R, Azure, Hadoop, Git</t>
  </si>
  <si>
    <t>AI08114</t>
  </si>
  <si>
    <t>Kubernetes, TensorFreelanceow, Azure</t>
  </si>
  <si>
    <t>AI08115</t>
  </si>
  <si>
    <t>Linux, NLP, Tableau, Scala</t>
  </si>
  <si>
    <t>AI08116</t>
  </si>
  <si>
    <t>GCP, PyTorch, TensorFreelanceow, Kubernetes, AWS</t>
  </si>
  <si>
    <t>AI08117</t>
  </si>
  <si>
    <t>Computer Vision, Deep Learning, SQL, Linux, Python</t>
  </si>
  <si>
    <t>AI08118</t>
  </si>
  <si>
    <t>Linux, Deep Learning, Spark, Hadoop</t>
  </si>
  <si>
    <t>AI08119</t>
  </si>
  <si>
    <t>GCP, Statistics, Linux, PyTorch</t>
  </si>
  <si>
    <t>AI08120</t>
  </si>
  <si>
    <t>SQL, Kubernetes, Data Visualization</t>
  </si>
  <si>
    <t>AI08121</t>
  </si>
  <si>
    <t>SQL, Linux, Spark, Azure, Hadoop</t>
  </si>
  <si>
    <t>AI08122</t>
  </si>
  <si>
    <t>Linux, PyTorch, R, NLP</t>
  </si>
  <si>
    <t>AI08123</t>
  </si>
  <si>
    <t>Python, SQL, AWS</t>
  </si>
  <si>
    <t>AI08124</t>
  </si>
  <si>
    <t>GCP, Deep Learning, PyTorch</t>
  </si>
  <si>
    <t>AI08125</t>
  </si>
  <si>
    <t>MLOps, Data Visualization, Python</t>
  </si>
  <si>
    <t>AI08126</t>
  </si>
  <si>
    <t>MLOps, Mathematics, Linux</t>
  </si>
  <si>
    <t>AI08127</t>
  </si>
  <si>
    <t>Hadoop, Statistics, Git</t>
  </si>
  <si>
    <t>AI08128</t>
  </si>
  <si>
    <t>GCP, Deep Learning, MLOps, Linux, SQL</t>
  </si>
  <si>
    <t>AI08129</t>
  </si>
  <si>
    <t>Scala, R, Statistics</t>
  </si>
  <si>
    <t>AI08130</t>
  </si>
  <si>
    <t>AI08131</t>
  </si>
  <si>
    <t>Mathematics, Git, NLP, Python</t>
  </si>
  <si>
    <t>AI08132</t>
  </si>
  <si>
    <t>SQL, Python, GCP, Azure</t>
  </si>
  <si>
    <t>AI08133</t>
  </si>
  <si>
    <t>Python, Hadoop, Deep Learning, SQL</t>
  </si>
  <si>
    <t>AI08134</t>
  </si>
  <si>
    <t>GCP, Statistics, Tableau</t>
  </si>
  <si>
    <t>AI08135</t>
  </si>
  <si>
    <t>Docker, Spark, Scala</t>
  </si>
  <si>
    <t>AI08136</t>
  </si>
  <si>
    <t>R, Scala, Data Visualization</t>
  </si>
  <si>
    <t>AI08137</t>
  </si>
  <si>
    <t>AI08138</t>
  </si>
  <si>
    <t>Java, SQL, Hadoop, Kubernetes</t>
  </si>
  <si>
    <t>AI08139</t>
  </si>
  <si>
    <t>AI08140</t>
  </si>
  <si>
    <t>Deep Learning, GCP, Kubernetes</t>
  </si>
  <si>
    <t>AI08141</t>
  </si>
  <si>
    <t>Python, Spark, Scala, AWS, R</t>
  </si>
  <si>
    <t>AI08142</t>
  </si>
  <si>
    <t>PyTorch, SQL, Tableau</t>
  </si>
  <si>
    <t>AI08143</t>
  </si>
  <si>
    <t>Azure, SQL, Java</t>
  </si>
  <si>
    <t>AI08144</t>
  </si>
  <si>
    <t>Tableau, Azure, Kubernetes, Mathematics</t>
  </si>
  <si>
    <t>AI08145</t>
  </si>
  <si>
    <t>Python, TensorFreelanceow, PyTorch, Tableau, Mathematics</t>
  </si>
  <si>
    <t>AI08146</t>
  </si>
  <si>
    <t>Mathematics, Hadoop, Python, Spark</t>
  </si>
  <si>
    <t>AI08147</t>
  </si>
  <si>
    <t>TensorFreelanceow, Deep Learning, Tableau, Kubernetes, SQL</t>
  </si>
  <si>
    <t>AI08148</t>
  </si>
  <si>
    <t>TensorFreelanceow, Docker, Kubernetes, GCP, Data Visualization</t>
  </si>
  <si>
    <t>AI08149</t>
  </si>
  <si>
    <t>AI08150</t>
  </si>
  <si>
    <t>Tableau, GCP, Scala, NLP</t>
  </si>
  <si>
    <t>AI08151</t>
  </si>
  <si>
    <t>Mathematics, Hadoop, Data Visualization, AWS</t>
  </si>
  <si>
    <t>AI08152</t>
  </si>
  <si>
    <t>Mathematics, SQL, AWS, Kubernetes, Linux</t>
  </si>
  <si>
    <t>AI08153</t>
  </si>
  <si>
    <t>R, Deep Learning, Tableau, PyTorch, Mathematics</t>
  </si>
  <si>
    <t>AI08154</t>
  </si>
  <si>
    <t>AI08155</t>
  </si>
  <si>
    <t>Python, Hadoop, Mathematics, Tableau, Computer Vision</t>
  </si>
  <si>
    <t>AI08156</t>
  </si>
  <si>
    <t>Docker, Python, Statistics</t>
  </si>
  <si>
    <t>AI08157</t>
  </si>
  <si>
    <t>PyTorch, Scala, MLOps, Computer Vision</t>
  </si>
  <si>
    <t>AI08158</t>
  </si>
  <si>
    <t>AWS, Docker, Data Visualization, Deep Learning</t>
  </si>
  <si>
    <t>AI08159</t>
  </si>
  <si>
    <t>Kubernetes, Scala, Computer Vision, Hadoop</t>
  </si>
  <si>
    <t>AI08160</t>
  </si>
  <si>
    <t>Tableau, Python, Hadoop</t>
  </si>
  <si>
    <t>AI08161</t>
  </si>
  <si>
    <t>Python, Kubernetes, Git, Linux</t>
  </si>
  <si>
    <t>AI08162</t>
  </si>
  <si>
    <t>R, PyTorch, Spark, Statistics</t>
  </si>
  <si>
    <t>AI08163</t>
  </si>
  <si>
    <t>Linux, Data Visualization, Hadoop, Azure, Tableau</t>
  </si>
  <si>
    <t>AI08164</t>
  </si>
  <si>
    <t>Data Visualization, Git, Python, Scala, Computer Vision</t>
  </si>
  <si>
    <t>AI08165</t>
  </si>
  <si>
    <t>SQL, GCP, Git</t>
  </si>
  <si>
    <t>AI08166</t>
  </si>
  <si>
    <t>SQL, Deep Learning, Scala, Computer Vision, PyTorch</t>
  </si>
  <si>
    <t>AI08167</t>
  </si>
  <si>
    <t>AI08168</t>
  </si>
  <si>
    <t>PyTorch, Linux, Statistics, GCP, Python</t>
  </si>
  <si>
    <t>AI08169</t>
  </si>
  <si>
    <t>AWS, Kubernetes, NLP, Azure</t>
  </si>
  <si>
    <t>AI08170</t>
  </si>
  <si>
    <t>PyTorch, Python, Computer Vision, Scala</t>
  </si>
  <si>
    <t>AI08171</t>
  </si>
  <si>
    <t>PyTorch, Data Visualization, Scala, Linux, TensorFreelanceow</t>
  </si>
  <si>
    <t>AI08172</t>
  </si>
  <si>
    <t>Java, Tableau, R, Statistics, GCP</t>
  </si>
  <si>
    <t>AI08173</t>
  </si>
  <si>
    <t>Statistics, Data Visualization, GCP, Hadoop</t>
  </si>
  <si>
    <t>AI08174</t>
  </si>
  <si>
    <t>Statistics, R, Mathematics</t>
  </si>
  <si>
    <t>AI08175</t>
  </si>
  <si>
    <t>NLP, SQL, Data Visualization, Azure</t>
  </si>
  <si>
    <t>AI08176</t>
  </si>
  <si>
    <t>Linux, Python, Java, Spark</t>
  </si>
  <si>
    <t>AI08177</t>
  </si>
  <si>
    <t>Python, MLOps, Computer Vision</t>
  </si>
  <si>
    <t>AI08178</t>
  </si>
  <si>
    <t>Python, Git, TensorFreelanceow, MLOps</t>
  </si>
  <si>
    <t>AI08179</t>
  </si>
  <si>
    <t>Spark, Tableau, Azure, GCP</t>
  </si>
  <si>
    <t>AI08180</t>
  </si>
  <si>
    <t>R, PyTorch, Docker, Linux</t>
  </si>
  <si>
    <t>AI08181</t>
  </si>
  <si>
    <t>NLP, Spark, Deep Learning, MLOps</t>
  </si>
  <si>
    <t>AI08182</t>
  </si>
  <si>
    <t>Python, Kubernetes, Spark</t>
  </si>
  <si>
    <t>AI08183</t>
  </si>
  <si>
    <t>AI08184</t>
  </si>
  <si>
    <t>AI08185</t>
  </si>
  <si>
    <t>Computer Vision, Hadoop, Mathematics</t>
  </si>
  <si>
    <t>AI08186</t>
  </si>
  <si>
    <t>MLOps, Tableau, SQL, Data Visualization, R</t>
  </si>
  <si>
    <t>AI08187</t>
  </si>
  <si>
    <t>Deep Learning, PyTorch, TensorFreelanceow, GCP</t>
  </si>
  <si>
    <t>AI08188</t>
  </si>
  <si>
    <t>TensorFreelanceow, SQL, MLOps, GCP</t>
  </si>
  <si>
    <t>AI08189</t>
  </si>
  <si>
    <t>GCP, SQL, Azure</t>
  </si>
  <si>
    <t>AI08190</t>
  </si>
  <si>
    <t>SQL, Docker, Data Visualization</t>
  </si>
  <si>
    <t>AI08191</t>
  </si>
  <si>
    <t>SQL, TensorFreelanceow, Data Visualization, Linux</t>
  </si>
  <si>
    <t>AI08192</t>
  </si>
  <si>
    <t>GCP, Git, Deep Learning, Docker</t>
  </si>
  <si>
    <t>AI08193</t>
  </si>
  <si>
    <t>Mathematics, Data Visualization, Tableau, Linux, Hadoop</t>
  </si>
  <si>
    <t>AI08194</t>
  </si>
  <si>
    <t>Java, Computer Vision, Python, Tableau, Data Visualization</t>
  </si>
  <si>
    <t>AI08195</t>
  </si>
  <si>
    <t>Git, Deep Learning, Data Visualization</t>
  </si>
  <si>
    <t>AI08196</t>
  </si>
  <si>
    <t>SQL, Deep Learning, Java, Python</t>
  </si>
  <si>
    <t>AI08197</t>
  </si>
  <si>
    <t>Azure, Java, MLOps, SQL, R</t>
  </si>
  <si>
    <t>AI08198</t>
  </si>
  <si>
    <t>Scala, Git, Computer Vision, Spark</t>
  </si>
  <si>
    <t>AI08199</t>
  </si>
  <si>
    <t>Linux, Statistics, PyTorch, Mathematics, Tableau</t>
  </si>
  <si>
    <t>AI08200</t>
  </si>
  <si>
    <t>Deep Learning, AWS, Computer Vision, Scala</t>
  </si>
  <si>
    <t>AI08201</t>
  </si>
  <si>
    <t>Azure, Scala, PyTorch</t>
  </si>
  <si>
    <t>AI08202</t>
  </si>
  <si>
    <t>TensorFreelanceow, Azure, Mathematics, Kubernetes, AWS</t>
  </si>
  <si>
    <t>AI08203</t>
  </si>
  <si>
    <t>Linux, Scala, Mathematics, Kubernetes, Tableau</t>
  </si>
  <si>
    <t>AI08204</t>
  </si>
  <si>
    <t>Tableau, PyTorch, Git</t>
  </si>
  <si>
    <t>AI08205</t>
  </si>
  <si>
    <t>Kubernetes, R, AWS, Mathematics, Statistics</t>
  </si>
  <si>
    <t>AI08206</t>
  </si>
  <si>
    <t>Hadoop, TensorFreelanceow, Java, GCP, Docker</t>
  </si>
  <si>
    <t>AI08207</t>
  </si>
  <si>
    <t>Data Visualization, Hadoop, Computer Vision</t>
  </si>
  <si>
    <t>AI08208</t>
  </si>
  <si>
    <t>Python, Java, Hadoop, GCP, NLP</t>
  </si>
  <si>
    <t>AI08209</t>
  </si>
  <si>
    <t>TensorFreelanceow, Python, Hadoop, Tableau</t>
  </si>
  <si>
    <t>AI08210</t>
  </si>
  <si>
    <t>Git, Deep Learning, Azure</t>
  </si>
  <si>
    <t>AI08211</t>
  </si>
  <si>
    <t>AI08212</t>
  </si>
  <si>
    <t>Python, SQL, TensorFreelanceow, AWS, Java</t>
  </si>
  <si>
    <t>AI08213</t>
  </si>
  <si>
    <t>PyTorch, Hadoop, Docker, Computer Vision</t>
  </si>
  <si>
    <t>AI08214</t>
  </si>
  <si>
    <t>PyTorch, Python, Java, NLP, Hadoop</t>
  </si>
  <si>
    <t>AI08215</t>
  </si>
  <si>
    <t>Tableau, TensorFreelanceow, Python</t>
  </si>
  <si>
    <t>AI08216</t>
  </si>
  <si>
    <t>AWS, PyTorch, SQL</t>
  </si>
  <si>
    <t>AI08217</t>
  </si>
  <si>
    <t>TensorFreelanceow, Deep Learning, Azure</t>
  </si>
  <si>
    <t>AI08218</t>
  </si>
  <si>
    <t>Data Visualization, Git, GCP</t>
  </si>
  <si>
    <t>AI08219</t>
  </si>
  <si>
    <t>Azure, R, Scala, SQL, Git</t>
  </si>
  <si>
    <t>AI08220</t>
  </si>
  <si>
    <t>Java, Computer Vision, SQL</t>
  </si>
  <si>
    <t>AI08221</t>
  </si>
  <si>
    <t>SQL, Kubernetes, NLP</t>
  </si>
  <si>
    <t>AI08222</t>
  </si>
  <si>
    <t>Docker, NLP, Data Visualization, Linux</t>
  </si>
  <si>
    <t>AI08223</t>
  </si>
  <si>
    <t>SQL, PyTorch, Deep Learning, Azure, AWS</t>
  </si>
  <si>
    <t>AI08224</t>
  </si>
  <si>
    <t>R, Python, Statistics, Spark, GCP</t>
  </si>
  <si>
    <t>AI08225</t>
  </si>
  <si>
    <t>Python, Git, Spark</t>
  </si>
  <si>
    <t>AI08226</t>
  </si>
  <si>
    <t>Python, Tableau, Git</t>
  </si>
  <si>
    <t>AI08227</t>
  </si>
  <si>
    <t>AI08228</t>
  </si>
  <si>
    <t>Hadoop, Kubernetes, MLOps</t>
  </si>
  <si>
    <t>AI08229</t>
  </si>
  <si>
    <t>TensorFreelanceow, Spark, Data Visualization, SQL, Docker</t>
  </si>
  <si>
    <t>AI08230</t>
  </si>
  <si>
    <t>AI08231</t>
  </si>
  <si>
    <t>Python, SQL, Tableau, Git, Java</t>
  </si>
  <si>
    <t>AI08232</t>
  </si>
  <si>
    <t>Data Visualization, Spark, PyTorch, Git, Statistics</t>
  </si>
  <si>
    <t>AI08233</t>
  </si>
  <si>
    <t>Computer Vision, PyTorch, Tableau</t>
  </si>
  <si>
    <t>AI08234</t>
  </si>
  <si>
    <t>Java, Azure, Tableau, Python</t>
  </si>
  <si>
    <t>AI08235</t>
  </si>
  <si>
    <t>Git, Python, Hadoop</t>
  </si>
  <si>
    <t>AI08236</t>
  </si>
  <si>
    <t>Docker, R, NLP</t>
  </si>
  <si>
    <t>AI08237</t>
  </si>
  <si>
    <t>Spark, PyTorch, R, Computer Vision</t>
  </si>
  <si>
    <t>AI08238</t>
  </si>
  <si>
    <t>SQL, Scala, Kubernetes, Deep Learning</t>
  </si>
  <si>
    <t>AI08239</t>
  </si>
  <si>
    <t>SQL, TensorFreelanceow, Computer Vision, Statistics</t>
  </si>
  <si>
    <t>AI08240</t>
  </si>
  <si>
    <t>Data Visualization, Hadoop, Python, R</t>
  </si>
  <si>
    <t>AI08241</t>
  </si>
  <si>
    <t>PyTorch, Python, Docker, Mathematics, SQL</t>
  </si>
  <si>
    <t>AI08242</t>
  </si>
  <si>
    <t>Python, Data Visualization, SQL, Computer Vision, Hadoop</t>
  </si>
  <si>
    <t>AI08243</t>
  </si>
  <si>
    <t>Statistics, Git, MLOps, GCP</t>
  </si>
  <si>
    <t>AI08244</t>
  </si>
  <si>
    <t>Hadoop, Kubernetes, Git, PyTorch, Linux</t>
  </si>
  <si>
    <t>AI08245</t>
  </si>
  <si>
    <t>Java, SQL, Data Visualization</t>
  </si>
  <si>
    <t>AI08246</t>
  </si>
  <si>
    <t>Python, Git, TensorFreelanceow, Computer Vision</t>
  </si>
  <si>
    <t>AI08247</t>
  </si>
  <si>
    <t>AI08248</t>
  </si>
  <si>
    <t>Data Visualization, R, Python, TensorFreelanceow</t>
  </si>
  <si>
    <t>AI08249</t>
  </si>
  <si>
    <t>Git, AWS, Hadoop, R</t>
  </si>
  <si>
    <t>AI08250</t>
  </si>
  <si>
    <t>AI08251</t>
  </si>
  <si>
    <t>Statistics, Data Visualization, AWS, Mathematics, Python</t>
  </si>
  <si>
    <t>AI08252</t>
  </si>
  <si>
    <t>GCP, Java, Hadoop, Scala</t>
  </si>
  <si>
    <t>AI08253</t>
  </si>
  <si>
    <t>Tableau, Git, PyTorch, TensorFreelanceow</t>
  </si>
  <si>
    <t>AI08254</t>
  </si>
  <si>
    <t>Deep Learning, Python, Tableau, Hadoop</t>
  </si>
  <si>
    <t>AI08255</t>
  </si>
  <si>
    <t>SQL, MLOps, PyTorch, Statistics, Python</t>
  </si>
  <si>
    <t>AI08256</t>
  </si>
  <si>
    <t>Scala, Python, TensorFreelanceow, AWS, Mathematics</t>
  </si>
  <si>
    <t>AI08257</t>
  </si>
  <si>
    <t>AWS, Java, Python</t>
  </si>
  <si>
    <t>AI08258</t>
  </si>
  <si>
    <t>PyTorch, Hadoop, Kubernetes, Azure</t>
  </si>
  <si>
    <t>AI08259</t>
  </si>
  <si>
    <t>SQL, Azure, Kubernetes, GCP, NLP</t>
  </si>
  <si>
    <t>AI08260</t>
  </si>
  <si>
    <t>R, NLP, Data Visualization, Kubernetes</t>
  </si>
  <si>
    <t>AI08261</t>
  </si>
  <si>
    <t>Tableau, Java, Python</t>
  </si>
  <si>
    <t>AI08262</t>
  </si>
  <si>
    <t>Python, Docker, Hadoop, Statistics</t>
  </si>
  <si>
    <t>AI08263</t>
  </si>
  <si>
    <t>AWS, Azure, Deep Learning, Python</t>
  </si>
  <si>
    <t>AI08264</t>
  </si>
  <si>
    <t>Python, Kubernetes, R</t>
  </si>
  <si>
    <t>AI08265</t>
  </si>
  <si>
    <t>Python, Statistics, Mathematics</t>
  </si>
  <si>
    <t>AI08266</t>
  </si>
  <si>
    <t>Deep Learning, Mathematics, Data Visualization</t>
  </si>
  <si>
    <t>AI08267</t>
  </si>
  <si>
    <t>Hadoop, Java, Scala, Azure</t>
  </si>
  <si>
    <t>AI08268</t>
  </si>
  <si>
    <t>Scala, Data Visualization, Statistics</t>
  </si>
  <si>
    <t>AI08269</t>
  </si>
  <si>
    <t>AI08270</t>
  </si>
  <si>
    <t>Java, Git, AWS, Linux, Computer Vision</t>
  </si>
  <si>
    <t>AI08271</t>
  </si>
  <si>
    <t>Kubernetes, TensorFreelanceow, Tableau, MLOps, Data Visualization</t>
  </si>
  <si>
    <t>AI08272</t>
  </si>
  <si>
    <t>AI08273</t>
  </si>
  <si>
    <t>Data Visualization, Scala, Tableau</t>
  </si>
  <si>
    <t>AI08274</t>
  </si>
  <si>
    <t>Data Visualization, Tableau, SQL, NLP, Python</t>
  </si>
  <si>
    <t>AI08275</t>
  </si>
  <si>
    <t>Docker, Git, Data Visualization</t>
  </si>
  <si>
    <t>AI08276</t>
  </si>
  <si>
    <t>Hadoop, Computer Vision, AWS, PyTorch</t>
  </si>
  <si>
    <t>AI08277</t>
  </si>
  <si>
    <t>Hadoop, R, SQL, MLOps, NLP</t>
  </si>
  <si>
    <t>AI08278</t>
  </si>
  <si>
    <t>Data Visualization, PyTorch, Scala, AWS</t>
  </si>
  <si>
    <t>AI08279</t>
  </si>
  <si>
    <t>AI08280</t>
  </si>
  <si>
    <t>Deep Learning, Data Visualization, Tableau, Spark, Computer Vision</t>
  </si>
  <si>
    <t>AI08281</t>
  </si>
  <si>
    <t>Linux, Deep Learning, SQL</t>
  </si>
  <si>
    <t>AI08282</t>
  </si>
  <si>
    <t>Python, Deep Learning, Java, SQL</t>
  </si>
  <si>
    <t>AI08283</t>
  </si>
  <si>
    <t>Kubernetes, Docker, SQL, Tableau</t>
  </si>
  <si>
    <t>AI08284</t>
  </si>
  <si>
    <t>Docker, Azure, Mathematics, Java</t>
  </si>
  <si>
    <t>AI08285</t>
  </si>
  <si>
    <t>Deep Learning, AWS, R, Python</t>
  </si>
  <si>
    <t>AI08286</t>
  </si>
  <si>
    <t>R, Tableau, Scala</t>
  </si>
  <si>
    <t>AI08287</t>
  </si>
  <si>
    <t>MLOps, Git, SQL</t>
  </si>
  <si>
    <t>AI08288</t>
  </si>
  <si>
    <t>Linux, Hadoop, Kubernetes</t>
  </si>
  <si>
    <t>AI08289</t>
  </si>
  <si>
    <t>Git, GCP, MLOps, Python, Azure</t>
  </si>
  <si>
    <t>AI08290</t>
  </si>
  <si>
    <t>Azure, PyTorch, Scala, Git, TensorFreelanceow</t>
  </si>
  <si>
    <t>AI08291</t>
  </si>
  <si>
    <t>Statistics, PyTorch, NLP, Azure</t>
  </si>
  <si>
    <t>AI08292</t>
  </si>
  <si>
    <t>Python, SQL, Linux, GCP, Hadoop</t>
  </si>
  <si>
    <t>AI08293</t>
  </si>
  <si>
    <t>Tableau, SQL, Scala</t>
  </si>
  <si>
    <t>AI08294</t>
  </si>
  <si>
    <t>GCP, Mathematics, Git, SQL</t>
  </si>
  <si>
    <t>AI08295</t>
  </si>
  <si>
    <t>MLOps, Spark, Deep Learning, AWS, R</t>
  </si>
  <si>
    <t>AI08296</t>
  </si>
  <si>
    <t>R, Deep Learning, Statistics, Python, TensorFreelanceow</t>
  </si>
  <si>
    <t>AI08297</t>
  </si>
  <si>
    <t>TensorFreelanceow, Python, Java</t>
  </si>
  <si>
    <t>AI08298</t>
  </si>
  <si>
    <t>Spark, TensorFreelanceow, Python, Git</t>
  </si>
  <si>
    <t>AI08299</t>
  </si>
  <si>
    <t>Kubernetes, SQL, Statistics, MLOps, Azure</t>
  </si>
  <si>
    <t>AI08300</t>
  </si>
  <si>
    <t>Data Visualization, Scala, AWS, Computer Vision, SQL</t>
  </si>
  <si>
    <t>AI08301</t>
  </si>
  <si>
    <t>Linux, Kubernetes, Docker, Tableau</t>
  </si>
  <si>
    <t>AI08302</t>
  </si>
  <si>
    <t>Deep Learning, Hadoop, R, SQL, NLP</t>
  </si>
  <si>
    <t>AI08303</t>
  </si>
  <si>
    <t>Data Visualization, Python, Hadoop, Linux, Java</t>
  </si>
  <si>
    <t>AI08304</t>
  </si>
  <si>
    <t>Azure, TensorFreelanceow, Tableau, Data Visualization, GCP</t>
  </si>
  <si>
    <t>AI08305</t>
  </si>
  <si>
    <t>Kubernetes, Python, Spark, Data Visualization</t>
  </si>
  <si>
    <t>AI08306</t>
  </si>
  <si>
    <t>Azure, Python, Data Visualization, Java, GCP</t>
  </si>
  <si>
    <t>AI08307</t>
  </si>
  <si>
    <t>Data Visualization, Mathematics, SQL</t>
  </si>
  <si>
    <t>AI08308</t>
  </si>
  <si>
    <t>AWS, Hadoop, Java</t>
  </si>
  <si>
    <t>AI08309</t>
  </si>
  <si>
    <t>PyTorch, Git, Data Visualization, Scala, Hadoop</t>
  </si>
  <si>
    <t>AI08310</t>
  </si>
  <si>
    <t>Linux, SQL, NLP</t>
  </si>
  <si>
    <t>AI08311</t>
  </si>
  <si>
    <t>Git, AWS, Kubernetes</t>
  </si>
  <si>
    <t>AI08312</t>
  </si>
  <si>
    <t>Spark, GCP, PyTorch, Mathematics</t>
  </si>
  <si>
    <t>AI08313</t>
  </si>
  <si>
    <t>MLOps, Azure, Deep Learning</t>
  </si>
  <si>
    <t>AI08314</t>
  </si>
  <si>
    <t>Linux, Python, TensorFreelanceow, PyTorch</t>
  </si>
  <si>
    <t>AI08315</t>
  </si>
  <si>
    <t>Python, Spark, PyTorch, Kubernetes</t>
  </si>
  <si>
    <t>AI08316</t>
  </si>
  <si>
    <t>Spark, Python, SQL, GCP</t>
  </si>
  <si>
    <t>AI08317</t>
  </si>
  <si>
    <t>Kubernetes, Java, Hadoop</t>
  </si>
  <si>
    <t>AI08318</t>
  </si>
  <si>
    <t>Deep Learning, Git, Java, SQL</t>
  </si>
  <si>
    <t>AI08319</t>
  </si>
  <si>
    <t>AI08320</t>
  </si>
  <si>
    <t>Tableau, SQL, Scala, PyTorch, Python</t>
  </si>
  <si>
    <t>AI08321</t>
  </si>
  <si>
    <t>AI08322</t>
  </si>
  <si>
    <t>PyTorch, MLOps, SQL</t>
  </si>
  <si>
    <t>AI08323</t>
  </si>
  <si>
    <t>Kubernetes, Git, Spark, Scala</t>
  </si>
  <si>
    <t>AI08324</t>
  </si>
  <si>
    <t>AWS, Python, Git, Deep Learning, TensorFreelanceow</t>
  </si>
  <si>
    <t>AI08325</t>
  </si>
  <si>
    <t>Spark, Git, R, Java</t>
  </si>
  <si>
    <t>AI08326</t>
  </si>
  <si>
    <t>Scala, Git, Kubernetes, SQL, AWS</t>
  </si>
  <si>
    <t>AI08327</t>
  </si>
  <si>
    <t>Computer Vision, Spark, Deep Learning, SQL</t>
  </si>
  <si>
    <t>AI08328</t>
  </si>
  <si>
    <t>Hadoop, NLP, Deep Learning, Tableau, Kubernetes</t>
  </si>
  <si>
    <t>AI08329</t>
  </si>
  <si>
    <t>Docker, Scala, SQL, Kubernetes</t>
  </si>
  <si>
    <t>AI08330</t>
  </si>
  <si>
    <t>NLP, SQL, Linux, Git, GCP</t>
  </si>
  <si>
    <t>AI08331</t>
  </si>
  <si>
    <t>Hadoop, Java, Data Visualization, NLP</t>
  </si>
  <si>
    <t>AI08332</t>
  </si>
  <si>
    <t>Spark, Data Visualization, Kubernetes</t>
  </si>
  <si>
    <t>AI08333</t>
  </si>
  <si>
    <t>SQL, PyTorch, TensorFreelanceow, Linux</t>
  </si>
  <si>
    <t>AI08334</t>
  </si>
  <si>
    <t>Git, MLOps, Data Visualization</t>
  </si>
  <si>
    <t>AI08335</t>
  </si>
  <si>
    <t>SQL, PyTorch, Linux, Scala</t>
  </si>
  <si>
    <t>AI08336</t>
  </si>
  <si>
    <t>Python, Computer Vision, Tableau, TensorFreelanceow, Git</t>
  </si>
  <si>
    <t>AI08337</t>
  </si>
  <si>
    <t>PyTorch, Java, Tableau, Docker, Statistics</t>
  </si>
  <si>
    <t>AI08338</t>
  </si>
  <si>
    <t>Git, Azure, Computer Vision, Kubernetes</t>
  </si>
  <si>
    <t>AI08339</t>
  </si>
  <si>
    <t>Python, TensorFreelanceow, Computer Vision, Statistics</t>
  </si>
  <si>
    <t>AI08340</t>
  </si>
  <si>
    <t>Computer Vision, Azure, Statistics, SQL, Spark</t>
  </si>
  <si>
    <t>AI08341</t>
  </si>
  <si>
    <t>NLP, AWS, SQL, Computer Vision</t>
  </si>
  <si>
    <t>AI08342</t>
  </si>
  <si>
    <t>MLOps, AWS, Kubernetes, Scala, Hadoop</t>
  </si>
  <si>
    <t>AI08343</t>
  </si>
  <si>
    <t>Git, AWS, Python, Computer Vision, Statistics</t>
  </si>
  <si>
    <t>AI08344</t>
  </si>
  <si>
    <t>Spark, Docker, Computer Vision, Statistics, Python</t>
  </si>
  <si>
    <t>AI08345</t>
  </si>
  <si>
    <t>PyTorch, Docker, Git</t>
  </si>
  <si>
    <t>AI08346</t>
  </si>
  <si>
    <t>Data Visualization, AWS, Spark, Mathematics</t>
  </si>
  <si>
    <t>AI08347</t>
  </si>
  <si>
    <t>Kubernetes, SQL, Mathematics</t>
  </si>
  <si>
    <t>AI08348</t>
  </si>
  <si>
    <t>AI08349</t>
  </si>
  <si>
    <t>Kubernetes, SQL, Statistics, Computer Vision, Java</t>
  </si>
  <si>
    <t>AI08350</t>
  </si>
  <si>
    <t>SQL, Tableau, Linux</t>
  </si>
  <si>
    <t>AI08351</t>
  </si>
  <si>
    <t>Computer Vision, Spark, Statistics, Python</t>
  </si>
  <si>
    <t>AI08352</t>
  </si>
  <si>
    <t>Git, Data Visualization, NLP</t>
  </si>
  <si>
    <t>AI08353</t>
  </si>
  <si>
    <t>Python, Computer Vision, Statistics</t>
  </si>
  <si>
    <t>AI08354</t>
  </si>
  <si>
    <t>Git, NLP, GCP</t>
  </si>
  <si>
    <t>AI08355</t>
  </si>
  <si>
    <t>SQL, AWS, Mathematics, NLP</t>
  </si>
  <si>
    <t>AI08356</t>
  </si>
  <si>
    <t>Linux, NLP, Kubernetes, AWS, Python</t>
  </si>
  <si>
    <t>AI08357</t>
  </si>
  <si>
    <t>GCP, Mathematics, SQL, Scala, Deep Learning</t>
  </si>
  <si>
    <t>AI08358</t>
  </si>
  <si>
    <t>Statistics, NLP, SQL, Kubernetes</t>
  </si>
  <si>
    <t>AI08359</t>
  </si>
  <si>
    <t>Spark, NLP, Python</t>
  </si>
  <si>
    <t>AI08360</t>
  </si>
  <si>
    <t>Mathematics, Spark, Deep Learning, NLP</t>
  </si>
  <si>
    <t>AI08361</t>
  </si>
  <si>
    <t>Python, Spark, Statistics, Data Visualization</t>
  </si>
  <si>
    <t>AI08362</t>
  </si>
  <si>
    <t>Python, Mathematics, Kubernetes, Hadoop</t>
  </si>
  <si>
    <t>AI08363</t>
  </si>
  <si>
    <t>NLP, TensorFreelanceow, Java, Linux, R</t>
  </si>
  <si>
    <t>AI08364</t>
  </si>
  <si>
    <t>NLP, Java, Mathematics, Python</t>
  </si>
  <si>
    <t>AI08365</t>
  </si>
  <si>
    <t>MLOps, Python, Data Visualization</t>
  </si>
  <si>
    <t>AI08366</t>
  </si>
  <si>
    <t>AI08367</t>
  </si>
  <si>
    <t>AI08368</t>
  </si>
  <si>
    <t>Scala, GCP, Hadoop, SQL</t>
  </si>
  <si>
    <t>AI08369</t>
  </si>
  <si>
    <t>Kubernetes, Deep Learning, Data Visualization, Spark</t>
  </si>
  <si>
    <t>AI08370</t>
  </si>
  <si>
    <t>Data Visualization, Scala, Spark, Computer Vision</t>
  </si>
  <si>
    <t>AI08371</t>
  </si>
  <si>
    <t>Deep Learning, Kubernetes, NLP, Spark</t>
  </si>
  <si>
    <t>AI08372</t>
  </si>
  <si>
    <t>Tableau, Azure, Hadoop, R, NLP</t>
  </si>
  <si>
    <t>AI08373</t>
  </si>
  <si>
    <t>Python, Statistics, Git</t>
  </si>
  <si>
    <t>AI08374</t>
  </si>
  <si>
    <t>Java, MLOps, TensorFreelanceow</t>
  </si>
  <si>
    <t>AI08375</t>
  </si>
  <si>
    <t>Linux, Mathematics, Deep Learning</t>
  </si>
  <si>
    <t>AI08376</t>
  </si>
  <si>
    <t>Data Visualization, GCP, Spark, TensorFreelanceow</t>
  </si>
  <si>
    <t>AI08377</t>
  </si>
  <si>
    <t>Computer Vision, Linux, Mathematics, Git, Kubernetes</t>
  </si>
  <si>
    <t>AI08378</t>
  </si>
  <si>
    <t>Python, Java, Git, Linux, GCP</t>
  </si>
  <si>
    <t>AI08379</t>
  </si>
  <si>
    <t>Scala, NLP, Java, Hadoop</t>
  </si>
  <si>
    <t>AI08380</t>
  </si>
  <si>
    <t>Java, Computer Vision, R</t>
  </si>
  <si>
    <t>AI08381</t>
  </si>
  <si>
    <t>Hadoop, Java, AWS, R, MLOps</t>
  </si>
  <si>
    <t>AI08382</t>
  </si>
  <si>
    <t>AI08383</t>
  </si>
  <si>
    <t>Python, Computer Vision, Deep Learning</t>
  </si>
  <si>
    <t>AI08384</t>
  </si>
  <si>
    <t>Hadoop, SQL, Linux, Data Visualization, GCP</t>
  </si>
  <si>
    <t>AI08385</t>
  </si>
  <si>
    <t>NLP, Scala, Java, Linux</t>
  </si>
  <si>
    <t>AI08386</t>
  </si>
  <si>
    <t>MLOps, AWS, Java, SQL, Git</t>
  </si>
  <si>
    <t>AI08387</t>
  </si>
  <si>
    <t>Linux, Statistics, Deep Learning, MLOps</t>
  </si>
  <si>
    <t>AI08388</t>
  </si>
  <si>
    <t>Data Visualization, Scala, SQL, AWS</t>
  </si>
  <si>
    <t>AI08389</t>
  </si>
  <si>
    <t>Deep Learning, PyTorch, MLOps</t>
  </si>
  <si>
    <t>AI08390</t>
  </si>
  <si>
    <t>SQL, PyTorch, GCP, Hadoop</t>
  </si>
  <si>
    <t>AI08391</t>
  </si>
  <si>
    <t>Java, R, Python, Azure, Mathematics</t>
  </si>
  <si>
    <t>AI08392</t>
  </si>
  <si>
    <t>Kubernetes, Hadoop, Java</t>
  </si>
  <si>
    <t>AI08393</t>
  </si>
  <si>
    <t>Spark, Java, PyTorch, GCP</t>
  </si>
  <si>
    <t>AI08394</t>
  </si>
  <si>
    <t>R, GCP, Computer Vision, Spark, SQL</t>
  </si>
  <si>
    <t>AI08395</t>
  </si>
  <si>
    <t>Hadoop, Statistics, SQL, Tableau</t>
  </si>
  <si>
    <t>AI08396</t>
  </si>
  <si>
    <t>SQL, Python, Git, Kubernetes</t>
  </si>
  <si>
    <t>AI08397</t>
  </si>
  <si>
    <t>AI08398</t>
  </si>
  <si>
    <t>SQL, Scala, Azure, Computer Vision, GCP</t>
  </si>
  <si>
    <t>AI08399</t>
  </si>
  <si>
    <t>SQL, Docker, Data Visualization, Hadoop, Deep Learning</t>
  </si>
  <si>
    <t>AI08400</t>
  </si>
  <si>
    <t>Docker, AWS, NLP</t>
  </si>
  <si>
    <t>AI08401</t>
  </si>
  <si>
    <t>Java, MLOps, R, NLP</t>
  </si>
  <si>
    <t>AI08402</t>
  </si>
  <si>
    <t>AI08403</t>
  </si>
  <si>
    <t>SQL, Python, Deep Learning, AWS, Statistics</t>
  </si>
  <si>
    <t>AI08404</t>
  </si>
  <si>
    <t>Java, R, Hadoop</t>
  </si>
  <si>
    <t>AI08405</t>
  </si>
  <si>
    <t>Docker, Linux, Azure, Statistics, Tableau</t>
  </si>
  <si>
    <t>AI08406</t>
  </si>
  <si>
    <t>Scala, PyTorch, GCP, Spark, Computer Vision</t>
  </si>
  <si>
    <t>AI08407</t>
  </si>
  <si>
    <t>Tableau, Java, Scala, Data Visualization, TensorFreelanceow</t>
  </si>
  <si>
    <t>AI08408</t>
  </si>
  <si>
    <t>GCP, Git, PyTorch</t>
  </si>
  <si>
    <t>AI08409</t>
  </si>
  <si>
    <t>Linux, PyTorch, Data Visualization</t>
  </si>
  <si>
    <t>AI08410</t>
  </si>
  <si>
    <t>Linux, Azure, MLOps, Git</t>
  </si>
  <si>
    <t>AI08411</t>
  </si>
  <si>
    <t>Computer Vision, MLOps, GCP</t>
  </si>
  <si>
    <t>AI08412</t>
  </si>
  <si>
    <t>Scala, SQL, Spark, GCP</t>
  </si>
  <si>
    <t>AI08413</t>
  </si>
  <si>
    <t>SQL, AWS, Scala, GCP, Azure</t>
  </si>
  <si>
    <t>AI08414</t>
  </si>
  <si>
    <t>Spark, PyTorch, Java, TensorFreelanceow</t>
  </si>
  <si>
    <t>AI08415</t>
  </si>
  <si>
    <t>SQL, Hadoop, Azure</t>
  </si>
  <si>
    <t>AI08416</t>
  </si>
  <si>
    <t>Python, GCP, Azure, SQL, TensorFreelanceow</t>
  </si>
  <si>
    <t>AI08417</t>
  </si>
  <si>
    <t>AI08418</t>
  </si>
  <si>
    <t>MLOps, SQL, AWS, NLP, Data Visualization</t>
  </si>
  <si>
    <t>AI08419</t>
  </si>
  <si>
    <t>Python, Kubernetes, Statistics, AWS</t>
  </si>
  <si>
    <t>AI08420</t>
  </si>
  <si>
    <t>AI08421</t>
  </si>
  <si>
    <t>Mathematics, PyTorch, Scala</t>
  </si>
  <si>
    <t>AI08422</t>
  </si>
  <si>
    <t>Azure, Java, Git</t>
  </si>
  <si>
    <t>AI08423</t>
  </si>
  <si>
    <t>Scala, Kubernetes, R, GCP, Hadoop</t>
  </si>
  <si>
    <t>AI08424</t>
  </si>
  <si>
    <t>GCP, Python, TensorFreelanceow, Deep Learning</t>
  </si>
  <si>
    <t>AI08425</t>
  </si>
  <si>
    <t>Computer Vision, Statistics, NLP, Kubernetes</t>
  </si>
  <si>
    <t>AI08426</t>
  </si>
  <si>
    <t>Python, Hadoop, R, Linux</t>
  </si>
  <si>
    <t>AI08427</t>
  </si>
  <si>
    <t>Hadoop, Tableau, AWS, PyTorch</t>
  </si>
  <si>
    <t>AI08428</t>
  </si>
  <si>
    <t>Spark, SQL, Azure, MLOps</t>
  </si>
  <si>
    <t>AI08429</t>
  </si>
  <si>
    <t>TensorFreelanceow, Docker, Tableau, Java</t>
  </si>
  <si>
    <t>AI08430</t>
  </si>
  <si>
    <t>AI08431</t>
  </si>
  <si>
    <t>Tableau, Python, NLP, Spark, Computer Vision</t>
  </si>
  <si>
    <t>AI08432</t>
  </si>
  <si>
    <t>Java, Scala, MLOps</t>
  </si>
  <si>
    <t>AI08433</t>
  </si>
  <si>
    <t>TensorFreelanceow, SQL, Data Visualization, Mathematics</t>
  </si>
  <si>
    <t>AI08434</t>
  </si>
  <si>
    <t>Deep Learning, Python, Linux</t>
  </si>
  <si>
    <t>AI08435</t>
  </si>
  <si>
    <t>SQL, Docker, PyTorch, Hadoop, Scala</t>
  </si>
  <si>
    <t>AI08436</t>
  </si>
  <si>
    <t>Computer Vision, Tableau, Scala, Deep Learning, Azure</t>
  </si>
  <si>
    <t>AI08437</t>
  </si>
  <si>
    <t>AI08438</t>
  </si>
  <si>
    <t>GCP, Python, Deep Learning, TensorFreelanceow</t>
  </si>
  <si>
    <t>AI08439</t>
  </si>
  <si>
    <t>Scala, Azure, Tableau</t>
  </si>
  <si>
    <t>AI08440</t>
  </si>
  <si>
    <t>Mathematics, SQL, Data Visualization, Linux</t>
  </si>
  <si>
    <t>AI08441</t>
  </si>
  <si>
    <t>AI08442</t>
  </si>
  <si>
    <t>Java, SQL, Kubernetes, AWS</t>
  </si>
  <si>
    <t>AI08443</t>
  </si>
  <si>
    <t>R, Scala, GCP, Linux</t>
  </si>
  <si>
    <t>AI08444</t>
  </si>
  <si>
    <t>SQL, Scala, NLP, Statistics, PyTorch</t>
  </si>
  <si>
    <t>AI08445</t>
  </si>
  <si>
    <t>Hadoop, Mathematics, NLP, AWS</t>
  </si>
  <si>
    <t>AI08446</t>
  </si>
  <si>
    <t>SQL, Data Visualization, Linux</t>
  </si>
  <si>
    <t>AI08447</t>
  </si>
  <si>
    <t>Python, Mathematics, GCP, AWS</t>
  </si>
  <si>
    <t>AI08448</t>
  </si>
  <si>
    <t>Data Visualization, AWS, SQL, Statistics</t>
  </si>
  <si>
    <t>AI08449</t>
  </si>
  <si>
    <t>Deep Learning, Scala, PyTorch, Mathematics, GCP</t>
  </si>
  <si>
    <t>AI08450</t>
  </si>
  <si>
    <t>Java, Scala, Linux, Deep Learning</t>
  </si>
  <si>
    <t>AI08451</t>
  </si>
  <si>
    <t>Scala, Hadoop, Statistics, TensorFreelanceow</t>
  </si>
  <si>
    <t>AI08452</t>
  </si>
  <si>
    <t>SQL, Linux, Java, PyTorch</t>
  </si>
  <si>
    <t>AI08453</t>
  </si>
  <si>
    <t>Tableau, GCP, TensorFreelanceow, PyTorch, Azure</t>
  </si>
  <si>
    <t>AI08454</t>
  </si>
  <si>
    <t>R, AWS, NLP, MLOps, Spark</t>
  </si>
  <si>
    <t>AI08455</t>
  </si>
  <si>
    <t>Python, NLP, Kubernetes, Computer Vision</t>
  </si>
  <si>
    <t>AI08456</t>
  </si>
  <si>
    <t>Java, Linux, SQL, Deep Learning</t>
  </si>
  <si>
    <t>AI08457</t>
  </si>
  <si>
    <t>Kubernetes, SQL, Tableau, TensorFreelanceow, Mathematics</t>
  </si>
  <si>
    <t>AI08458</t>
  </si>
  <si>
    <t>AI08459</t>
  </si>
  <si>
    <t>NLP, Data Visualization, PyTorch, MLOps, TensorFreelanceow</t>
  </si>
  <si>
    <t>AI08460</t>
  </si>
  <si>
    <t>Linux, Tableau, PyTorch</t>
  </si>
  <si>
    <t>AI08461</t>
  </si>
  <si>
    <t>AI08462</t>
  </si>
  <si>
    <t>Statistics, Kubernetes, Java, GCP, Scala</t>
  </si>
  <si>
    <t>AI08463</t>
  </si>
  <si>
    <t>Scala, Hadoop, Java, Mathematics, Statistics</t>
  </si>
  <si>
    <t>AI08464</t>
  </si>
  <si>
    <t>AI08465</t>
  </si>
  <si>
    <t>SQL, Kubernetes, Spark, Hadoop</t>
  </si>
  <si>
    <t>AI08466</t>
  </si>
  <si>
    <t>AWS, Linux, Scala</t>
  </si>
  <si>
    <t>AI08467</t>
  </si>
  <si>
    <t>SQL, Tableau, Java, Kubernetes</t>
  </si>
  <si>
    <t>AI08468</t>
  </si>
  <si>
    <t>TensorFreelanceow, SQL, Scala, Azure</t>
  </si>
  <si>
    <t>AI08469</t>
  </si>
  <si>
    <t>Statistics, Hadoop, Computer Vision</t>
  </si>
  <si>
    <t>AI08470</t>
  </si>
  <si>
    <t>AI08471</t>
  </si>
  <si>
    <t>Linux, Docker, Data Visualization, Git</t>
  </si>
  <si>
    <t>AI08472</t>
  </si>
  <si>
    <t>Git, Scala, Deep Learning, R, Azure</t>
  </si>
  <si>
    <t>AI08473</t>
  </si>
  <si>
    <t>Deep Learning, Java, Mathematics, Hadoop, PyTorch</t>
  </si>
  <si>
    <t>AI08474</t>
  </si>
  <si>
    <t>PyTorch, GCP, SQL</t>
  </si>
  <si>
    <t>AI08475</t>
  </si>
  <si>
    <t>Python, Deep Learning, Docker</t>
  </si>
  <si>
    <t>AI08476</t>
  </si>
  <si>
    <t>Data Visualization, Python, SQL, Git</t>
  </si>
  <si>
    <t>AI08477</t>
  </si>
  <si>
    <t>PyTorch, Python, Git</t>
  </si>
  <si>
    <t>AI08478</t>
  </si>
  <si>
    <t>NLP, Java, Git, Kubernetes</t>
  </si>
  <si>
    <t>AI08479</t>
  </si>
  <si>
    <t>Python, Statistics, Docker</t>
  </si>
  <si>
    <t>AI08480</t>
  </si>
  <si>
    <t>Docker, MLOps, AWS, Deep Learning</t>
  </si>
  <si>
    <t>AI08481</t>
  </si>
  <si>
    <t>Computer Vision, SQL, PyTorch, Mathematics, AWS</t>
  </si>
  <si>
    <t>AI08482</t>
  </si>
  <si>
    <t>Data Visualization, R, Java, MLOps</t>
  </si>
  <si>
    <t>AI08483</t>
  </si>
  <si>
    <t>Mathematics, Deep Learning, Hadoop, Docker, Java</t>
  </si>
  <si>
    <t>AI08484</t>
  </si>
  <si>
    <t>Git, SQL, Python, NLP, Deep Learning</t>
  </si>
  <si>
    <t>AI08485</t>
  </si>
  <si>
    <t>Python, Java, MLOps</t>
  </si>
  <si>
    <t>AI08486</t>
  </si>
  <si>
    <t>Azure, SQL, Kubernetes, Computer Vision, Statistics</t>
  </si>
  <si>
    <t>AI08487</t>
  </si>
  <si>
    <t>Hadoop, Linux, AWS, PyTorch, MLOps</t>
  </si>
  <si>
    <t>AI08488</t>
  </si>
  <si>
    <t>Azure, Computer Vision, Git, AWS, Docker</t>
  </si>
  <si>
    <t>AI08489</t>
  </si>
  <si>
    <t>Java, TensorFreelanceow, Mathematics</t>
  </si>
  <si>
    <t>AI08490</t>
  </si>
  <si>
    <t>PyTorch, MLOps, Spark</t>
  </si>
  <si>
    <t>AI08491</t>
  </si>
  <si>
    <t>TensorFreelanceow, Tableau, R</t>
  </si>
  <si>
    <t>AI08492</t>
  </si>
  <si>
    <t>Spark, SQL, PyTorch, Deep Learning</t>
  </si>
  <si>
    <t>AI08493</t>
  </si>
  <si>
    <t>Mathematics, AWS, MLOps, Java</t>
  </si>
  <si>
    <t>AI08494</t>
  </si>
  <si>
    <t>Python, Java, Mathematics, Spark</t>
  </si>
  <si>
    <t>AI08495</t>
  </si>
  <si>
    <t>Scala, Spark, Azure, Tableau, Kubernetes</t>
  </si>
  <si>
    <t>AI08496</t>
  </si>
  <si>
    <t>AI08497</t>
  </si>
  <si>
    <t>Scala, Computer Vision, SQL, Data Visualization</t>
  </si>
  <si>
    <t>AI08498</t>
  </si>
  <si>
    <t>NLP, Hadoop, MLOps, Scala</t>
  </si>
  <si>
    <t>AI08499</t>
  </si>
  <si>
    <t>PyTorch, Docker, TensorFreelanceow, Scala, AWS</t>
  </si>
  <si>
    <t>AI08500</t>
  </si>
  <si>
    <t>Spark, Scala, Kubernetes, Hadoop, Java</t>
  </si>
  <si>
    <t>AI08501</t>
  </si>
  <si>
    <t>Azure, Scala, Deep Learning</t>
  </si>
  <si>
    <t>AI08502</t>
  </si>
  <si>
    <t>Hadoop, Kubernetes, Python, Linux</t>
  </si>
  <si>
    <t>AI08503</t>
  </si>
  <si>
    <t>PyTorch, SQL, MLOps, Spark</t>
  </si>
  <si>
    <t>AI08504</t>
  </si>
  <si>
    <t>Azure, SQL, Mathematics, Docker, AWS</t>
  </si>
  <si>
    <t>AI08505</t>
  </si>
  <si>
    <t>Azure, Hadoop, SQL, PyTorch</t>
  </si>
  <si>
    <t>AI08506</t>
  </si>
  <si>
    <t>Python, TensorFreelanceow, Linux, PyTorch, Deep Learning</t>
  </si>
  <si>
    <t>AI08507</t>
  </si>
  <si>
    <t>AI08508</t>
  </si>
  <si>
    <t>Python, R, Mathematics, TensorFreelanceow</t>
  </si>
  <si>
    <t>AI08509</t>
  </si>
  <si>
    <t>GCP, Python, MLOps</t>
  </si>
  <si>
    <t>AI08510</t>
  </si>
  <si>
    <t>R, TensorFreelanceow, Scala, Linux, Mathematics</t>
  </si>
  <si>
    <t>AI08511</t>
  </si>
  <si>
    <t>AI08512</t>
  </si>
  <si>
    <t>Data Visualization, Azure, GCP, Java</t>
  </si>
  <si>
    <t>AI08513</t>
  </si>
  <si>
    <t>Python, Azure, Spark</t>
  </si>
  <si>
    <t>AI08514</t>
  </si>
  <si>
    <t>Kubernetes, Scala, Git, Azure, AWS</t>
  </si>
  <si>
    <t>AI08515</t>
  </si>
  <si>
    <t>Linux, Kubernetes, Python, TensorFreelanceow, Scala</t>
  </si>
  <si>
    <t>AI08516</t>
  </si>
  <si>
    <t>Java, SQL, Kubernetes, Hadoop</t>
  </si>
  <si>
    <t>AI08517</t>
  </si>
  <si>
    <t>Statistics, Python, Computer Vision, Spark, Kubernetes</t>
  </si>
  <si>
    <t>AI08518</t>
  </si>
  <si>
    <t>Spark, NLP, GCP, Tableau</t>
  </si>
  <si>
    <t>AI08519</t>
  </si>
  <si>
    <t>NLP, SQL, Java, GCP</t>
  </si>
  <si>
    <t>AI08520</t>
  </si>
  <si>
    <t>Python, TensorFreelanceow, Statistics, Azure, GCP</t>
  </si>
  <si>
    <t>AI08521</t>
  </si>
  <si>
    <t>Kubernetes, Python, Azure, TensorFreelanceow</t>
  </si>
  <si>
    <t>AI08522</t>
  </si>
  <si>
    <t>Deep Learning, Azure, Python</t>
  </si>
  <si>
    <t>AI08523</t>
  </si>
  <si>
    <t>Python, Computer Vision, Linux, TensorFreelanceow, Kubernetes</t>
  </si>
  <si>
    <t>AI08524</t>
  </si>
  <si>
    <t>Scala, GCP, Python, Statistics, MLOps</t>
  </si>
  <si>
    <t>AI08525</t>
  </si>
  <si>
    <t>Kubernetes, Hadoop, GCP, TensorFreelanceow, Python</t>
  </si>
  <si>
    <t>AI08526</t>
  </si>
  <si>
    <t>Scala, Tableau, Azure, Docker</t>
  </si>
  <si>
    <t>AI08527</t>
  </si>
  <si>
    <t>Linux, NLP, Docker, Hadoop, Computer Vision</t>
  </si>
  <si>
    <t>AI08528</t>
  </si>
  <si>
    <t>Statistics, TensorFreelanceow, Scala, Python</t>
  </si>
  <si>
    <t>AI08529</t>
  </si>
  <si>
    <t>Python, Linux, MLOps, Statistics, Git</t>
  </si>
  <si>
    <t>AI08530</t>
  </si>
  <si>
    <t>PyTorch, Mathematics, Deep Learning</t>
  </si>
  <si>
    <t>AI08531</t>
  </si>
  <si>
    <t>TensorFreelanceow, Docker, Linux</t>
  </si>
  <si>
    <t>AI08532</t>
  </si>
  <si>
    <t>TensorFreelanceow, GCP, Statistics, Python</t>
  </si>
  <si>
    <t>AI08533</t>
  </si>
  <si>
    <t>MLOps, Spark, GCP</t>
  </si>
  <si>
    <t>AI08534</t>
  </si>
  <si>
    <t>Git, Hadoop, Tableau, AWS</t>
  </si>
  <si>
    <t>AI08535</t>
  </si>
  <si>
    <t>PyTorch, GCP, Deep Learning</t>
  </si>
  <si>
    <t>AI08536</t>
  </si>
  <si>
    <t>Mathematics, SQL, Docker, TensorFreelanceow</t>
  </si>
  <si>
    <t>AI08537</t>
  </si>
  <si>
    <t>Deep Learning, Scala, MLOps</t>
  </si>
  <si>
    <t>AI08538</t>
  </si>
  <si>
    <t>AI08539</t>
  </si>
  <si>
    <t>AI08540</t>
  </si>
  <si>
    <t>Mathematics, Linux, AWS, Docker, SQL</t>
  </si>
  <si>
    <t>AI08541</t>
  </si>
  <si>
    <t>Data Visualization, Python, NLP</t>
  </si>
  <si>
    <t>AI08542</t>
  </si>
  <si>
    <t>Data Visualization, Spark, Deep Learning</t>
  </si>
  <si>
    <t>AI08543</t>
  </si>
  <si>
    <t>AI08544</t>
  </si>
  <si>
    <t>SQL, Spark, PyTorch, Hadoop</t>
  </si>
  <si>
    <t>AI08545</t>
  </si>
  <si>
    <t>Java, Deep Learning, TensorFreelanceow, Statistics</t>
  </si>
  <si>
    <t>AI08546</t>
  </si>
  <si>
    <t>Git, Linux, Python, Kubernetes</t>
  </si>
  <si>
    <t>AI08547</t>
  </si>
  <si>
    <t>Git, AWS, Azure, Statistics, Scala</t>
  </si>
  <si>
    <t>AI08548</t>
  </si>
  <si>
    <t>Linux, Azure, TensorFreelanceow, Git</t>
  </si>
  <si>
    <t>AI08549</t>
  </si>
  <si>
    <t>TensorFreelanceow, PyTorch, AWS, Statistics</t>
  </si>
  <si>
    <t>AI08550</t>
  </si>
  <si>
    <t>Docker, Python, NLP, MLOps</t>
  </si>
  <si>
    <t>AI08551</t>
  </si>
  <si>
    <t>SQL, Spark, Python, R</t>
  </si>
  <si>
    <t>AI08552</t>
  </si>
  <si>
    <t>Hadoop, Linux, GCP, Tableau, Mathematics</t>
  </si>
  <si>
    <t>AI08553</t>
  </si>
  <si>
    <t>Spark, Linux, Python, Azure</t>
  </si>
  <si>
    <t>AI08554</t>
  </si>
  <si>
    <t>TensorFreelanceow, Mathematics, Data Visualization</t>
  </si>
  <si>
    <t>AI08555</t>
  </si>
  <si>
    <t>R, SQL, MLOps, Statistics, Hadoop</t>
  </si>
  <si>
    <t>AI08556</t>
  </si>
  <si>
    <t>Docker, NLP, Kubernetes, Statistics, Mathematics</t>
  </si>
  <si>
    <t>AI08557</t>
  </si>
  <si>
    <t>Data Visualization, Linux, Python, TensorFreelanceow, AWS</t>
  </si>
  <si>
    <t>AI08558</t>
  </si>
  <si>
    <t>AI08559</t>
  </si>
  <si>
    <t>R, Git, Kubernetes, Computer Vision</t>
  </si>
  <si>
    <t>AI08560</t>
  </si>
  <si>
    <t>Git, PyTorch, AWS, Data Visualization</t>
  </si>
  <si>
    <t>AI08561</t>
  </si>
  <si>
    <t>TensorFreelanceow, MLOps, Scala</t>
  </si>
  <si>
    <t>AI08562</t>
  </si>
  <si>
    <t>Scala, PyTorch, AWS, TensorFreelanceow</t>
  </si>
  <si>
    <t>AI08563</t>
  </si>
  <si>
    <t>Kubernetes, Python, Statistics, Docker, Scala</t>
  </si>
  <si>
    <t>AI08564</t>
  </si>
  <si>
    <t>Tableau, TensorFreelanceow, Java, Kubernetes</t>
  </si>
  <si>
    <t>AI08565</t>
  </si>
  <si>
    <t>NLP, GCP, Docker</t>
  </si>
  <si>
    <t>AI08566</t>
  </si>
  <si>
    <t>Java, Computer Vision, Python, AWS, TensorFreelanceow</t>
  </si>
  <si>
    <t>AI08567</t>
  </si>
  <si>
    <t>AI08568</t>
  </si>
  <si>
    <t>Scala, R, Tableau, TensorFreelanceow, Docker</t>
  </si>
  <si>
    <t>AI08569</t>
  </si>
  <si>
    <t>GCP, Kubernetes, SQL, Computer Vision</t>
  </si>
  <si>
    <t>AI08570</t>
  </si>
  <si>
    <t>Java, Python, Deep Learning</t>
  </si>
  <si>
    <t>AI08571</t>
  </si>
  <si>
    <t>Computer Vision, Linux, GCP, Statistics</t>
  </si>
  <si>
    <t>AI08572</t>
  </si>
  <si>
    <t>Python, Java, Docker</t>
  </si>
  <si>
    <t>AI08573</t>
  </si>
  <si>
    <t>Linux, SQL, Git, MLOps, Hadoop</t>
  </si>
  <si>
    <t>AI08574</t>
  </si>
  <si>
    <t>Kubernetes, Git, GCP, NLP, SQL</t>
  </si>
  <si>
    <t>AI08575</t>
  </si>
  <si>
    <t>TensorFreelanceow, Tableau, Python</t>
  </si>
  <si>
    <t>AI08576</t>
  </si>
  <si>
    <t>Scala, R, NLP, Linux, Deep Learning</t>
  </si>
  <si>
    <t>AI08577</t>
  </si>
  <si>
    <t>Azure, SQL, Scala, Data Visualization, Git</t>
  </si>
  <si>
    <t>AI08578</t>
  </si>
  <si>
    <t>Hadoop, PyTorch, Java</t>
  </si>
  <si>
    <t>AI08579</t>
  </si>
  <si>
    <t>R, Tableau, Azure</t>
  </si>
  <si>
    <t>AI08580</t>
  </si>
  <si>
    <t>Hadoop, Git, PyTorch, AWS, Linux</t>
  </si>
  <si>
    <t>AI08581</t>
  </si>
  <si>
    <t>Kubernetes, Python, Azure, Spark</t>
  </si>
  <si>
    <t>AI08582</t>
  </si>
  <si>
    <t>Git, R, Tableau</t>
  </si>
  <si>
    <t>AI08583</t>
  </si>
  <si>
    <t>TensorFreelanceow, AWS, Tableau, Kubernetes, NLP</t>
  </si>
  <si>
    <t>AI08584</t>
  </si>
  <si>
    <t>Tableau, Python, TensorFreelanceow, PyTorch</t>
  </si>
  <si>
    <t>AI08585</t>
  </si>
  <si>
    <t>AI08586</t>
  </si>
  <si>
    <t>Spark, Linux, Git, Azure</t>
  </si>
  <si>
    <t>AI08587</t>
  </si>
  <si>
    <t>AI08588</t>
  </si>
  <si>
    <t>SQL, Statistics, PyTorch, R</t>
  </si>
  <si>
    <t>AI08589</t>
  </si>
  <si>
    <t>Python, Spark, NLP</t>
  </si>
  <si>
    <t>AI08590</t>
  </si>
  <si>
    <t>NLP, GCP, Spark, Kubernetes</t>
  </si>
  <si>
    <t>AI08591</t>
  </si>
  <si>
    <t>PyTorch, Kubernetes, SQL, GCP</t>
  </si>
  <si>
    <t>AI08592</t>
  </si>
  <si>
    <t>Docker, Spark, Data Visualization, Git, Python</t>
  </si>
  <si>
    <t>AI08593</t>
  </si>
  <si>
    <t>AWS, R, SQL, Deep Learning</t>
  </si>
  <si>
    <t>AI08594</t>
  </si>
  <si>
    <t>GCP, Azure, Tableau, Computer Vision, Git</t>
  </si>
  <si>
    <t>AI08595</t>
  </si>
  <si>
    <t>TensorFreelanceow, GCP, NLP, Spark, Scala</t>
  </si>
  <si>
    <t>AI08596</t>
  </si>
  <si>
    <t>R, Python, Mathematics, NLP</t>
  </si>
  <si>
    <t>AI08597</t>
  </si>
  <si>
    <t>GCP, Deep Learning, Tableau</t>
  </si>
  <si>
    <t>AI08598</t>
  </si>
  <si>
    <t>Kubernetes, PyTorch, Azure, GCP, MLOps</t>
  </si>
  <si>
    <t>AI08599</t>
  </si>
  <si>
    <t>Data Visualization, Spark, Kubernetes, Java, Statistics</t>
  </si>
  <si>
    <t>AI08600</t>
  </si>
  <si>
    <t>SQL, Statistics, Spark, Git</t>
  </si>
  <si>
    <t>AI08601</t>
  </si>
  <si>
    <t>Azure, Java, Git, Computer Vision, Python</t>
  </si>
  <si>
    <t>AI08602</t>
  </si>
  <si>
    <t>Java, Python, R, Docker, AWS</t>
  </si>
  <si>
    <t>AI08603</t>
  </si>
  <si>
    <t>Kubernetes, NLP, Statistics, Deep Learning</t>
  </si>
  <si>
    <t>AI08604</t>
  </si>
  <si>
    <t>AWS, Statistics, Tableau</t>
  </si>
  <si>
    <t>AI08605</t>
  </si>
  <si>
    <t>Git, Kubernetes, Statistics, Tableau</t>
  </si>
  <si>
    <t>AI08606</t>
  </si>
  <si>
    <t>AWS, Linux, Python, TensorFreelanceow, Java</t>
  </si>
  <si>
    <t>AI08607</t>
  </si>
  <si>
    <t>AI08608</t>
  </si>
  <si>
    <t>Hadoop, GCP, PyTorch, SQL, Linux</t>
  </si>
  <si>
    <t>AI08609</t>
  </si>
  <si>
    <t>Kubernetes, AWS, R</t>
  </si>
  <si>
    <t>AI08610</t>
  </si>
  <si>
    <t>AI08611</t>
  </si>
  <si>
    <t>AI08612</t>
  </si>
  <si>
    <t>Python, TensorFreelanceow, Docker, R, Computer Vision</t>
  </si>
  <si>
    <t>AI08613</t>
  </si>
  <si>
    <t>AWS, MLOps, GCP, Mathematics</t>
  </si>
  <si>
    <t>AI08614</t>
  </si>
  <si>
    <t>Scala, Git, Kubernetes, PyTorch, Python</t>
  </si>
  <si>
    <t>AI08615</t>
  </si>
  <si>
    <t>AWS, Statistics, NLP, Tableau</t>
  </si>
  <si>
    <t>AI08616</t>
  </si>
  <si>
    <t>Computer Vision, PyTorch, Python, Azure, AWS</t>
  </si>
  <si>
    <t>AI08617</t>
  </si>
  <si>
    <t>AWS, R, Statistics, PyTorch</t>
  </si>
  <si>
    <t>AI08618</t>
  </si>
  <si>
    <t>Python, Hadoop, Git, TensorFreelanceow</t>
  </si>
  <si>
    <t>AI08619</t>
  </si>
  <si>
    <t>Python, SQL, AWS, Computer Vision</t>
  </si>
  <si>
    <t>AI08620</t>
  </si>
  <si>
    <t>Computer Vision, Docker, R</t>
  </si>
  <si>
    <t>AI08621</t>
  </si>
  <si>
    <t>Linux, Git, Computer Vision, Hadoop, Java</t>
  </si>
  <si>
    <t>AI08622</t>
  </si>
  <si>
    <t>R, Statistics, NLP, Spark</t>
  </si>
  <si>
    <t>AI08623</t>
  </si>
  <si>
    <t>Java, Hadoop, NLP</t>
  </si>
  <si>
    <t>AI08624</t>
  </si>
  <si>
    <t>Linux, Azure, Mathematics, SQL, Hadoop</t>
  </si>
  <si>
    <t>AI08625</t>
  </si>
  <si>
    <t>Scala, Computer Vision, Linux, Python, Kubernetes</t>
  </si>
  <si>
    <t>AI08626</t>
  </si>
  <si>
    <t>Kubernetes, Git, R, PyTorch</t>
  </si>
  <si>
    <t>AI08627</t>
  </si>
  <si>
    <t>AI08628</t>
  </si>
  <si>
    <t>Linux, MLOps, Data Visualization, Python, NLP</t>
  </si>
  <si>
    <t>AI08629</t>
  </si>
  <si>
    <t>R, Linux, Deep Learning</t>
  </si>
  <si>
    <t>AI08630</t>
  </si>
  <si>
    <t>Git, Scala, Statistics, MLOps, SQL</t>
  </si>
  <si>
    <t>AI08631</t>
  </si>
  <si>
    <t>Kubernetes, Python, GCP</t>
  </si>
  <si>
    <t>AI08632</t>
  </si>
  <si>
    <t>Java, Linux, Mathematics, Azure, Scala</t>
  </si>
  <si>
    <t>AI08633</t>
  </si>
  <si>
    <t>Tableau, PyTorch, Git, Python, Linux</t>
  </si>
  <si>
    <t>AI08634</t>
  </si>
  <si>
    <t>AWS, Java, Azure</t>
  </si>
  <si>
    <t>AI08635</t>
  </si>
  <si>
    <t>Spark, Kubernetes, GCP, Tableau</t>
  </si>
  <si>
    <t>AI08636</t>
  </si>
  <si>
    <t>Hadoop, Linux, Kubernetes</t>
  </si>
  <si>
    <t>AI08637</t>
  </si>
  <si>
    <t>Linux, Docker, R, Mathematics</t>
  </si>
  <si>
    <t>AI08638</t>
  </si>
  <si>
    <t>PyTorch, TensorFreelanceow, Mathematics, Java, Spark</t>
  </si>
  <si>
    <t>AI08639</t>
  </si>
  <si>
    <t>Scala, Tableau, Deep Learning</t>
  </si>
  <si>
    <t>AI08640</t>
  </si>
  <si>
    <t>PyTorch, SQL, AWS, Docker</t>
  </si>
  <si>
    <t>AI08641</t>
  </si>
  <si>
    <t>AI08642</t>
  </si>
  <si>
    <t>Tableau, TensorFreelanceow, NLP, SQL</t>
  </si>
  <si>
    <t>AI08643</t>
  </si>
  <si>
    <t>Python, TensorFreelanceow, Kubernetes, Hadoop, Docker</t>
  </si>
  <si>
    <t>AI08644</t>
  </si>
  <si>
    <t>Kubernetes, TensorFreelanceow, Mathematics, AWS, PyTorch</t>
  </si>
  <si>
    <t>AI08645</t>
  </si>
  <si>
    <t>Spark, Java, Docker, GCP, Statistics</t>
  </si>
  <si>
    <t>AI08646</t>
  </si>
  <si>
    <t>R, Linux, Java</t>
  </si>
  <si>
    <t>AI08647</t>
  </si>
  <si>
    <t>GCP, Java, Tableau, Statistics</t>
  </si>
  <si>
    <t>AI08648</t>
  </si>
  <si>
    <t>Statistics, Python, NLP</t>
  </si>
  <si>
    <t>AI08649</t>
  </si>
  <si>
    <t>Docker, Spark, R, MLOps, Azure</t>
  </si>
  <si>
    <t>AI08650</t>
  </si>
  <si>
    <t>SQL, GCP, Docker, Computer Vision, Hadoop</t>
  </si>
  <si>
    <t>AI08651</t>
  </si>
  <si>
    <t>AI08652</t>
  </si>
  <si>
    <t>Linux, Java, Python, Kubernetes, Deep Learning</t>
  </si>
  <si>
    <t>AI08653</t>
  </si>
  <si>
    <t>Java, GCP, AWS</t>
  </si>
  <si>
    <t>AI08654</t>
  </si>
  <si>
    <t>TensorFreelanceow, Linux, Computer Vision</t>
  </si>
  <si>
    <t>AI08655</t>
  </si>
  <si>
    <t>PyTorch, Tableau, Scala</t>
  </si>
  <si>
    <t>AI08656</t>
  </si>
  <si>
    <t>Python, Git, R, TensorFreelanceow, Statistics</t>
  </si>
  <si>
    <t>AI08657</t>
  </si>
  <si>
    <t>Azure, Java, GCP, TensorFreelanceow, MLOps</t>
  </si>
  <si>
    <t>AI08658</t>
  </si>
  <si>
    <t>SQL, Java, Mathematics, PyTorch</t>
  </si>
  <si>
    <t>AI08659</t>
  </si>
  <si>
    <t>Scala, Azure, PyTorch, SQL</t>
  </si>
  <si>
    <t>AI08660</t>
  </si>
  <si>
    <t>R, Git, Python, NLP, TensorFreelanceow</t>
  </si>
  <si>
    <t>AI08661</t>
  </si>
  <si>
    <t>Python, Git, Scala</t>
  </si>
  <si>
    <t>AI08662</t>
  </si>
  <si>
    <t>AI08663</t>
  </si>
  <si>
    <t>AI08664</t>
  </si>
  <si>
    <t>Python, NLP, TensorFreelanceow, Git, Java</t>
  </si>
  <si>
    <t>AI08665</t>
  </si>
  <si>
    <t>R, Computer Vision, Python, Kubernetes, MLOps</t>
  </si>
  <si>
    <t>AI08666</t>
  </si>
  <si>
    <t>Linux, PyTorch, Python, Hadoop</t>
  </si>
  <si>
    <t>AI08667</t>
  </si>
  <si>
    <t>PyTorch, GCP, SQL, Data Visualization, Tableau</t>
  </si>
  <si>
    <t>AI08668</t>
  </si>
  <si>
    <t>Tableau, R, Git, Data Visualization, Computer Vision</t>
  </si>
  <si>
    <t>AI08669</t>
  </si>
  <si>
    <t>SQL, PyTorch, Mathematics</t>
  </si>
  <si>
    <t>AI08670</t>
  </si>
  <si>
    <t>R, AWS, Azure, Deep Learning</t>
  </si>
  <si>
    <t>AI08671</t>
  </si>
  <si>
    <t>AI08672</t>
  </si>
  <si>
    <t>Kubernetes, Spark, GCP</t>
  </si>
  <si>
    <t>AI08673</t>
  </si>
  <si>
    <t>Python, Linux, TensorFreelanceow, Data Visualization</t>
  </si>
  <si>
    <t>AI08674</t>
  </si>
  <si>
    <t>NLP, GCP, Python, Tableau</t>
  </si>
  <si>
    <t>AI08675</t>
  </si>
  <si>
    <t>Computer Vision, Hadoop, Python</t>
  </si>
  <si>
    <t>AI08676</t>
  </si>
  <si>
    <t>Git, Linux, Hadoop, GCP, Kubernetes</t>
  </si>
  <si>
    <t>AI08677</t>
  </si>
  <si>
    <t>Hadoop, SQL, Python</t>
  </si>
  <si>
    <t>AI08678</t>
  </si>
  <si>
    <t>R, Hadoop, Kubernetes, GCP</t>
  </si>
  <si>
    <t>AI08679</t>
  </si>
  <si>
    <t>Spark, Linux, PyTorch</t>
  </si>
  <si>
    <t>AI08680</t>
  </si>
  <si>
    <t>Spark, Java, TensorFreelanceow, Statistics, AWS</t>
  </si>
  <si>
    <t>AI08681</t>
  </si>
  <si>
    <t>Java, Spark, Mathematics, R</t>
  </si>
  <si>
    <t>AI08682</t>
  </si>
  <si>
    <t>AI08683</t>
  </si>
  <si>
    <t>R, Statistics, Data Visualization</t>
  </si>
  <si>
    <t>AI08684</t>
  </si>
  <si>
    <t>Mathematics, Tableau, GCP</t>
  </si>
  <si>
    <t>AI08685</t>
  </si>
  <si>
    <t>AI08686</t>
  </si>
  <si>
    <t>PyTorch, NLP, Java, Mathematics</t>
  </si>
  <si>
    <t>AI08687</t>
  </si>
  <si>
    <t>Kubernetes, TensorFreelanceow, Python</t>
  </si>
  <si>
    <t>AI08688</t>
  </si>
  <si>
    <t>GCP, Python, TensorFreelanceow, Git, PyTorch</t>
  </si>
  <si>
    <t>AI08689</t>
  </si>
  <si>
    <t>Git, Kubernetes, R, NLP, Deep Learning</t>
  </si>
  <si>
    <t>AI08690</t>
  </si>
  <si>
    <t>Statistics, Azure, Computer Vision</t>
  </si>
  <si>
    <t>AI08691</t>
  </si>
  <si>
    <t>GCP, Scala, Data Visualization, Spark, Mathematics</t>
  </si>
  <si>
    <t>AI08692</t>
  </si>
  <si>
    <t>AI08693</t>
  </si>
  <si>
    <t>AI08694</t>
  </si>
  <si>
    <t>Linux, Data Visualization, Python, Deep Learning</t>
  </si>
  <si>
    <t>AI08695</t>
  </si>
  <si>
    <t>Scala, Computer Vision, Linux, Spark</t>
  </si>
  <si>
    <t>AI08696</t>
  </si>
  <si>
    <t>Scala, Data Visualization, Python, Statistics</t>
  </si>
  <si>
    <t>AI08697</t>
  </si>
  <si>
    <t>Spark, AWS, R, Computer Vision, PyTorch</t>
  </si>
  <si>
    <t>AI08698</t>
  </si>
  <si>
    <t>SQL, Python, NLP, Statistics, Deep Learning</t>
  </si>
  <si>
    <t>AI08699</t>
  </si>
  <si>
    <t>AWS, SQL, MLOps</t>
  </si>
  <si>
    <t>AI08700</t>
  </si>
  <si>
    <t>Azure, Tableau, SQL, Git</t>
  </si>
  <si>
    <t>AI08701</t>
  </si>
  <si>
    <t>R, NLP, Python, Azure</t>
  </si>
  <si>
    <t>AI08702</t>
  </si>
  <si>
    <t>Python, SQL, Computer Vision, Statistics</t>
  </si>
  <si>
    <t>AI08703</t>
  </si>
  <si>
    <t>NLP, GCP, Spark, Linux</t>
  </si>
  <si>
    <t>AI08704</t>
  </si>
  <si>
    <t>Python, TensorFreelanceow, NLP, Deep Learning, MLOps</t>
  </si>
  <si>
    <t>AI08705</t>
  </si>
  <si>
    <t>Azure, SQL, Java, PyTorch</t>
  </si>
  <si>
    <t>AI08706</t>
  </si>
  <si>
    <t>Python, R, Computer Vision, Hadoop</t>
  </si>
  <si>
    <t>AI08707</t>
  </si>
  <si>
    <t>Scala, Kubernetes, Azure, Deep Learning, SQL</t>
  </si>
  <si>
    <t>AI08708</t>
  </si>
  <si>
    <t>Spark, Data Visualization, TensorFreelanceow, Mathematics, Azure</t>
  </si>
  <si>
    <t>AI08709</t>
  </si>
  <si>
    <t>Python, Mathematics, NLP, TensorFreelanceow, Spark</t>
  </si>
  <si>
    <t>AI08710</t>
  </si>
  <si>
    <t>Kubernetes, R, Hadoop, Azure</t>
  </si>
  <si>
    <t>AI08711</t>
  </si>
  <si>
    <t>Hadoop, Tableau, GCP, Java</t>
  </si>
  <si>
    <t>AI08712</t>
  </si>
  <si>
    <t>Python, TensorFreelanceow, Docker, Mathematics, Java</t>
  </si>
  <si>
    <t>AI08713</t>
  </si>
  <si>
    <t>AWS, MLOps, Docker</t>
  </si>
  <si>
    <t>AI08714</t>
  </si>
  <si>
    <t>Deep Learning, Kubernetes, Tableau, Python</t>
  </si>
  <si>
    <t>AI08715</t>
  </si>
  <si>
    <t>Kubernetes, TensorFreelanceow, SQL, Deep Learning, Hadoop</t>
  </si>
  <si>
    <t>AI08716</t>
  </si>
  <si>
    <t>AI08717</t>
  </si>
  <si>
    <t>AI08718</t>
  </si>
  <si>
    <t>SQL, PyTorch, Tableau, Docker</t>
  </si>
  <si>
    <t>AI08719</t>
  </si>
  <si>
    <t>GCP, NLP, AWS, SQL, Kubernetes</t>
  </si>
  <si>
    <t>AI08720</t>
  </si>
  <si>
    <t>GCP, Data Visualization, Linux, Computer Vision, Kubernetes</t>
  </si>
  <si>
    <t>AI08721</t>
  </si>
  <si>
    <t>Mathematics, Java, Data Visualization, R</t>
  </si>
  <si>
    <t>AI08722</t>
  </si>
  <si>
    <t>Kubernetes, GCP, MLOps, Statistics, Git</t>
  </si>
  <si>
    <t>AI08723</t>
  </si>
  <si>
    <t>R, Scala, Computer Vision, Mathematics, Python</t>
  </si>
  <si>
    <t>AI08724</t>
  </si>
  <si>
    <t>Hadoop, SQL, R, NLP, Scala</t>
  </si>
  <si>
    <t>AI08725</t>
  </si>
  <si>
    <t>AI08726</t>
  </si>
  <si>
    <t>Computer Vision, Git, Python, Spark</t>
  </si>
  <si>
    <t>AI08727</t>
  </si>
  <si>
    <t>SQL, Mathematics, MLOps, Statistics, Azure</t>
  </si>
  <si>
    <t>AI08728</t>
  </si>
  <si>
    <t>AWS, Python, TensorFreelanceow, NLP</t>
  </si>
  <si>
    <t>AI08729</t>
  </si>
  <si>
    <t>Hadoop, Python, Deep Learning, Linux, Mathematics</t>
  </si>
  <si>
    <t>AI08730</t>
  </si>
  <si>
    <t>Spark, Python, MLOps</t>
  </si>
  <si>
    <t>AI08731</t>
  </si>
  <si>
    <t>Linux, Docker, R, Git, AWS</t>
  </si>
  <si>
    <t>AI08732</t>
  </si>
  <si>
    <t>Scala, R, SQL</t>
  </si>
  <si>
    <t>AI08733</t>
  </si>
  <si>
    <t>AI08734</t>
  </si>
  <si>
    <t>Java, Hadoop, Tableau, Statistics, Spark</t>
  </si>
  <si>
    <t>AI08735</t>
  </si>
  <si>
    <t>Spark, Java, PyTorch, Azure, Linux</t>
  </si>
  <si>
    <t>AI08736</t>
  </si>
  <si>
    <t>Deep Learning, Hadoop, Computer Vision</t>
  </si>
  <si>
    <t>AI08737</t>
  </si>
  <si>
    <t>Azure, Java, AWS, Python</t>
  </si>
  <si>
    <t>AI08738</t>
  </si>
  <si>
    <t>AWS, Linux, R, NLP, Docker</t>
  </si>
  <si>
    <t>AI08739</t>
  </si>
  <si>
    <t>Git, Kubernetes, R, Spark, Deep Learning</t>
  </si>
  <si>
    <t>AI08740</t>
  </si>
  <si>
    <t>PyTorch, Scala, Docker</t>
  </si>
  <si>
    <t>AI08741</t>
  </si>
  <si>
    <t>Deep Learning, Azure, Data Visualization</t>
  </si>
  <si>
    <t>AI08742</t>
  </si>
  <si>
    <t>Python, Docker, Azure, AWS</t>
  </si>
  <si>
    <t>AI08743</t>
  </si>
  <si>
    <t>Git, Scala, Computer Vision, PyTorch</t>
  </si>
  <si>
    <t>AI08744</t>
  </si>
  <si>
    <t>Scala, Kubernetes, R, Mathematics</t>
  </si>
  <si>
    <t>AI08745</t>
  </si>
  <si>
    <t>AWS, Deep Learning, Git, Docker, Azure</t>
  </si>
  <si>
    <t>AI08746</t>
  </si>
  <si>
    <t>Python, Kubernetes, Tableau, Deep Learning, Docker</t>
  </si>
  <si>
    <t>AI08747</t>
  </si>
  <si>
    <t>Linux, Python, Spark, Scala, Deep Learning</t>
  </si>
  <si>
    <t>AI08748</t>
  </si>
  <si>
    <t>Spark, Mathematics, Deep Learning, Computer Vision, AWS</t>
  </si>
  <si>
    <t>AI08749</t>
  </si>
  <si>
    <t>Data Visualization, Java, Tableau, TensorFreelanceow, GCP</t>
  </si>
  <si>
    <t>AI08750</t>
  </si>
  <si>
    <t>Tableau, Mathematics, Python, TensorFreelanceow, Deep Learning</t>
  </si>
  <si>
    <t>AI08751</t>
  </si>
  <si>
    <t>AI08752</t>
  </si>
  <si>
    <t>Kubernetes, AWS, Statistics, Computer Vision</t>
  </si>
  <si>
    <t>AI08753</t>
  </si>
  <si>
    <t>GCP, AWS, Hadoop, Tableau, Statistics</t>
  </si>
  <si>
    <t>AI08754</t>
  </si>
  <si>
    <t>Git, Linux, Spark, Mathematics</t>
  </si>
  <si>
    <t>AI08755</t>
  </si>
  <si>
    <t>AI08756</t>
  </si>
  <si>
    <t>Python, TensorFreelanceow, R, NLP, Deep Learning</t>
  </si>
  <si>
    <t>AI08757</t>
  </si>
  <si>
    <t>Tableau, Spark, GCP</t>
  </si>
  <si>
    <t>AI08758</t>
  </si>
  <si>
    <t>AI08759</t>
  </si>
  <si>
    <t>Python, R, Deep Learning, NLP, AWS</t>
  </si>
  <si>
    <t>AI08760</t>
  </si>
  <si>
    <t>Hadoop, Python, Kubernetes, Computer Vision, TensorFreelanceow</t>
  </si>
  <si>
    <t>AI08761</t>
  </si>
  <si>
    <t>Azure, Java, NLP, R, Deep Learning</t>
  </si>
  <si>
    <t>AI08762</t>
  </si>
  <si>
    <t>Java, SQL, PyTorch, Deep Learning, Docker</t>
  </si>
  <si>
    <t>AI08763</t>
  </si>
  <si>
    <t>Git, Kubernetes, Scala, Spark, Computer Vision</t>
  </si>
  <si>
    <t>AI08764</t>
  </si>
  <si>
    <t>Spark, Data Visualization, Java, MLOps, Linux</t>
  </si>
  <si>
    <t>AI08765</t>
  </si>
  <si>
    <t>TensorFreelanceow, Python, Tableau, SQL</t>
  </si>
  <si>
    <t>AI08766</t>
  </si>
  <si>
    <t>Python, Hadoop, Data Visualization, Scala</t>
  </si>
  <si>
    <t>AI08767</t>
  </si>
  <si>
    <t>Linux, Tableau, SQL, Kubernetes</t>
  </si>
  <si>
    <t>AI08768</t>
  </si>
  <si>
    <t>Hadoop, Spark, Deep Learning, Python</t>
  </si>
  <si>
    <t>AI08769</t>
  </si>
  <si>
    <t>Linux, Git, PyTorch, Hadoop</t>
  </si>
  <si>
    <t>AI08770</t>
  </si>
  <si>
    <t>Tableau, GCP, Git</t>
  </si>
  <si>
    <t>AI08771</t>
  </si>
  <si>
    <t>Data Visualization, PyTorch, Hadoop</t>
  </si>
  <si>
    <t>AI08772</t>
  </si>
  <si>
    <t>Scala, Azure, Spark</t>
  </si>
  <si>
    <t>AI08773</t>
  </si>
  <si>
    <t>Data Visualization, R, SQL</t>
  </si>
  <si>
    <t>AI08774</t>
  </si>
  <si>
    <t>AWS, Python, MLOps, TensorFreelanceow, Hadoop</t>
  </si>
  <si>
    <t>AI08775</t>
  </si>
  <si>
    <t>Deep Learning, Kubernetes, GCP</t>
  </si>
  <si>
    <t>AI08776</t>
  </si>
  <si>
    <t>Linux, Mathematics, Hadoop</t>
  </si>
  <si>
    <t>AI08777</t>
  </si>
  <si>
    <t>Mathematics, Kubernetes, SQL</t>
  </si>
  <si>
    <t>AI08778</t>
  </si>
  <si>
    <t>AI08779</t>
  </si>
  <si>
    <t>MLOps, NLP, Docker, Git</t>
  </si>
  <si>
    <t>AI08780</t>
  </si>
  <si>
    <t>Docker, Git, Hadoop, SQL, Computer Vision</t>
  </si>
  <si>
    <t>AI08781</t>
  </si>
  <si>
    <t>Java, GCP, Python</t>
  </si>
  <si>
    <t>AI08782</t>
  </si>
  <si>
    <t>AI08783</t>
  </si>
  <si>
    <t>Scala, TensorFreelanceow, MLOps, Python</t>
  </si>
  <si>
    <t>AI08784</t>
  </si>
  <si>
    <t>AI08785</t>
  </si>
  <si>
    <t>Python, Computer Vision, TensorFreelanceow, Java, Hadoop</t>
  </si>
  <si>
    <t>AI08786</t>
  </si>
  <si>
    <t>NLP, Git, Azure, R, Python</t>
  </si>
  <si>
    <t>AI08787</t>
  </si>
  <si>
    <t>AWS, R, Python, Git, Scala</t>
  </si>
  <si>
    <t>AI08788</t>
  </si>
  <si>
    <t>AI08789</t>
  </si>
  <si>
    <t>Scala, Spark, Docker</t>
  </si>
  <si>
    <t>AI08790</t>
  </si>
  <si>
    <t>R, GCP, Python, Java, Mathematics</t>
  </si>
  <si>
    <t>AI08791</t>
  </si>
  <si>
    <t>AI08792</t>
  </si>
  <si>
    <t>Tableau, Spark, Python, Linux</t>
  </si>
  <si>
    <t>AI08793</t>
  </si>
  <si>
    <t>Git, R, Deep Learning, Mathematics, Java</t>
  </si>
  <si>
    <t>AI08794</t>
  </si>
  <si>
    <t>MLOps, Java, Statistics, Data Visualization</t>
  </si>
  <si>
    <t>AI08795</t>
  </si>
  <si>
    <t>SQL, Linux, Tableau, Computer Vision</t>
  </si>
  <si>
    <t>AI08796</t>
  </si>
  <si>
    <t>TensorFreelanceow, Scala, Python, Docker, R</t>
  </si>
  <si>
    <t>AI08797</t>
  </si>
  <si>
    <t>AI08798</t>
  </si>
  <si>
    <t>TensorFreelanceow, Data Visualization, Linux</t>
  </si>
  <si>
    <t>AI08799</t>
  </si>
  <si>
    <t>Kubernetes, Data Visualization, PyTorch, GCP</t>
  </si>
  <si>
    <t>AI08800</t>
  </si>
  <si>
    <t>Tableau, NLP, Computer Vision, R</t>
  </si>
  <si>
    <t>AI08801</t>
  </si>
  <si>
    <t>AI08802</t>
  </si>
  <si>
    <t>Python, GCP, Computer Vision, TensorFreelanceow, Azure</t>
  </si>
  <si>
    <t>AI08803</t>
  </si>
  <si>
    <t>R, Azure, Linux, Computer Vision, Java</t>
  </si>
  <si>
    <t>AI08804</t>
  </si>
  <si>
    <t>AI08805</t>
  </si>
  <si>
    <t>Spark, Java, Tableau, Python, Statistics</t>
  </si>
  <si>
    <t>AI08806</t>
  </si>
  <si>
    <t>Scala, Python, Spark, Data Visualization</t>
  </si>
  <si>
    <t>AI08807</t>
  </si>
  <si>
    <t>Data Visualization, Python, Deep Learning</t>
  </si>
  <si>
    <t>AI08808</t>
  </si>
  <si>
    <t>AI08809</t>
  </si>
  <si>
    <t>R, Deep Learning, GCP, Computer Vision, Scala</t>
  </si>
  <si>
    <t>AI08810</t>
  </si>
  <si>
    <t>Data Visualization, Scala, Linux, Python, Hadoop</t>
  </si>
  <si>
    <t>AI08811</t>
  </si>
  <si>
    <t>SQL, Linux, Java, Git</t>
  </si>
  <si>
    <t>AI08812</t>
  </si>
  <si>
    <t>SQL, Java, R</t>
  </si>
  <si>
    <t>AI08813</t>
  </si>
  <si>
    <t>Statistics, R, Tableau</t>
  </si>
  <si>
    <t>AI08814</t>
  </si>
  <si>
    <t>Azure, Python, Deep Learning</t>
  </si>
  <si>
    <t>AI08815</t>
  </si>
  <si>
    <t>Kubernetes, Python, SQL, MLOps, Statistics</t>
  </si>
  <si>
    <t>AI08816</t>
  </si>
  <si>
    <t>PyTorch, Tableau, TensorFreelanceow, Computer Vision</t>
  </si>
  <si>
    <t>AI08817</t>
  </si>
  <si>
    <t>Deep Learning, Linux, GCP, Mathematics</t>
  </si>
  <si>
    <t>AI08818</t>
  </si>
  <si>
    <t>AI08819</t>
  </si>
  <si>
    <t>Tableau, Spark, PyTorch, SQL, Data Visualization</t>
  </si>
  <si>
    <t>AI08820</t>
  </si>
  <si>
    <t>AWS, Docker, MLOps, SQL, Kubernetes</t>
  </si>
  <si>
    <t>AI08821</t>
  </si>
  <si>
    <t>Python, Git, Linux, AWS</t>
  </si>
  <si>
    <t>AI08822</t>
  </si>
  <si>
    <t>Data Visualization, Mathematics, Python, NLP</t>
  </si>
  <si>
    <t>AI08823</t>
  </si>
  <si>
    <t>Scala, Git, Mathematics, Spark</t>
  </si>
  <si>
    <t>AI08824</t>
  </si>
  <si>
    <t>NLP, Data Visualization, Docker, Python, Spark</t>
  </si>
  <si>
    <t>AI08825</t>
  </si>
  <si>
    <t>AI08826</t>
  </si>
  <si>
    <t>SQL, Computer Vision, Java, Mathematics, AWS</t>
  </si>
  <si>
    <t>AI08827</t>
  </si>
  <si>
    <t>AI08828</t>
  </si>
  <si>
    <t>Python, TensorFreelanceow, Linux, AWS, R</t>
  </si>
  <si>
    <t>AI08829</t>
  </si>
  <si>
    <t>Python, Java, Computer Vision, AWS</t>
  </si>
  <si>
    <t>AI08830</t>
  </si>
  <si>
    <t>Kubernetes, Computer Vision, Python, GCP, Statistics</t>
  </si>
  <si>
    <t>AI08831</t>
  </si>
  <si>
    <t>AI08832</t>
  </si>
  <si>
    <t>PyTorch, Mathematics, Deep Learning, TensorFreelanceow</t>
  </si>
  <si>
    <t>AI08833</t>
  </si>
  <si>
    <t>Linux, Spark, Git, SQL, Hadoop</t>
  </si>
  <si>
    <t>AI08834</t>
  </si>
  <si>
    <t>R, Java, Azure, Deep Learning, AWS</t>
  </si>
  <si>
    <t>AI08835</t>
  </si>
  <si>
    <t>Java, PyTorch, TensorFreelanceow, Linux</t>
  </si>
  <si>
    <t>AI08836</t>
  </si>
  <si>
    <t>R, SQL, Deep Learning</t>
  </si>
  <si>
    <t>AI08837</t>
  </si>
  <si>
    <t>Docker, Spark, Python, AWS</t>
  </si>
  <si>
    <t>AI08838</t>
  </si>
  <si>
    <t>Linux, PyTorch, Data Visualization, SQL</t>
  </si>
  <si>
    <t>AI08839</t>
  </si>
  <si>
    <t>AI08840</t>
  </si>
  <si>
    <t>Mathematics, Kubernetes, NLP, Computer Vision, Linux</t>
  </si>
  <si>
    <t>AI08841</t>
  </si>
  <si>
    <t>Python, TensorFreelanceow, PyTorch, Tableau</t>
  </si>
  <si>
    <t>AI08842</t>
  </si>
  <si>
    <t>AWS, Spark, Computer Vision, Docker, Mathematics</t>
  </si>
  <si>
    <t>AI08843</t>
  </si>
  <si>
    <t>Deep Learning, Hadoop, Linux</t>
  </si>
  <si>
    <t>AI08844</t>
  </si>
  <si>
    <t>Mathematics, Kubernetes, Docker, Scala</t>
  </si>
  <si>
    <t>AI08845</t>
  </si>
  <si>
    <t>Python, Git, Tableau, NLP</t>
  </si>
  <si>
    <t>AI08846</t>
  </si>
  <si>
    <t>Kubernetes, Computer Vision, Azure</t>
  </si>
  <si>
    <t>AI08847</t>
  </si>
  <si>
    <t>MLOps, Linux, NLP</t>
  </si>
  <si>
    <t>AI08848</t>
  </si>
  <si>
    <t>Spark, Git, Python, TensorFreelanceow</t>
  </si>
  <si>
    <t>AI08849</t>
  </si>
  <si>
    <t>Spark, Python, TensorFreelanceow, R</t>
  </si>
  <si>
    <t>AI08850</t>
  </si>
  <si>
    <t>Spark, Linux, Kubernetes</t>
  </si>
  <si>
    <t>AI08851</t>
  </si>
  <si>
    <t>Hadoop, NLP, Python</t>
  </si>
  <si>
    <t>AI08852</t>
  </si>
  <si>
    <t>Python, Java, Data Visualization</t>
  </si>
  <si>
    <t>AI08853</t>
  </si>
  <si>
    <t>PyTorch, R, Computer Vision, Scala</t>
  </si>
  <si>
    <t>AI08854</t>
  </si>
  <si>
    <t>Git, Python, TensorFreelanceow, PyTorch</t>
  </si>
  <si>
    <t>AI08855</t>
  </si>
  <si>
    <t>Statistics, Mathematics, NLP, Docker, Computer Vision</t>
  </si>
  <si>
    <t>AI08856</t>
  </si>
  <si>
    <t>PyTorch, Mathematics, MLOps, TensorFreelanceow, NLP</t>
  </si>
  <si>
    <t>AI08857</t>
  </si>
  <si>
    <t>Statistics, R, Java</t>
  </si>
  <si>
    <t>AI08858</t>
  </si>
  <si>
    <t>Hadoop, MLOps, Linux, Spark, Git</t>
  </si>
  <si>
    <t>AI08859</t>
  </si>
  <si>
    <t>Python, Java, Hadoop, Statistics, Computer Vision</t>
  </si>
  <si>
    <t>AI08860</t>
  </si>
  <si>
    <t>AI08861</t>
  </si>
  <si>
    <t>R, GCP, Git, Spark</t>
  </si>
  <si>
    <t>AI08862</t>
  </si>
  <si>
    <t>Git, R, GCP, Kubernetes, Java</t>
  </si>
  <si>
    <t>AI08863</t>
  </si>
  <si>
    <t>AI08864</t>
  </si>
  <si>
    <t>Deep Learning, Docker, AWS, SQL</t>
  </si>
  <si>
    <t>AI08865</t>
  </si>
  <si>
    <t>AWS, R, Deep Learning</t>
  </si>
  <si>
    <t>AI08866</t>
  </si>
  <si>
    <t>Java, TensorFreelanceow, Mathematics, Tableau</t>
  </si>
  <si>
    <t>AI08867</t>
  </si>
  <si>
    <t>TensorFreelanceow, Azure, Scala</t>
  </si>
  <si>
    <t>AI08868</t>
  </si>
  <si>
    <t>PyTorch, GCP, Spark</t>
  </si>
  <si>
    <t>AI08869</t>
  </si>
  <si>
    <t>Scala, Computer Vision, Kubernetes, Deep Learning, Docker</t>
  </si>
  <si>
    <t>AI08870</t>
  </si>
  <si>
    <t>Statistics, MLOps, Spark, Computer Vision, TensorFreelanceow</t>
  </si>
  <si>
    <t>AI08871</t>
  </si>
  <si>
    <t>Python, SQL, Computer Vision, Mathematics, TensorFreelanceow</t>
  </si>
  <si>
    <t>AI08872</t>
  </si>
  <si>
    <t>Kubernetes, Azure, Tableau, R, NLP</t>
  </si>
  <si>
    <t>AI08873</t>
  </si>
  <si>
    <t>Linux, MLOps, TensorFreelanceow, PyTorch, Mathematics</t>
  </si>
  <si>
    <t>AI08874</t>
  </si>
  <si>
    <t>Linux, Java, SQL, Kubernetes, PyTorch</t>
  </si>
  <si>
    <t>AI08875</t>
  </si>
  <si>
    <t>AI08876</t>
  </si>
  <si>
    <t>SQL, Kubernetes, Azure, Computer Vision</t>
  </si>
  <si>
    <t>AI08877</t>
  </si>
  <si>
    <t>Kubernetes, SQL, Linux</t>
  </si>
  <si>
    <t>AI08878</t>
  </si>
  <si>
    <t>Data Visualization, Azure, NLP</t>
  </si>
  <si>
    <t>AI08879</t>
  </si>
  <si>
    <t>Scala, PyTorch, TensorFreelanceow, Tableau, Deep Learning</t>
  </si>
  <si>
    <t>AI08880</t>
  </si>
  <si>
    <t>NLP, Deep Learning, MLOps, PyTorch</t>
  </si>
  <si>
    <t>AI08881</t>
  </si>
  <si>
    <t>Computer Vision, Java, TensorFreelanceow</t>
  </si>
  <si>
    <t>AI08882</t>
  </si>
  <si>
    <t>Deep Learning, Spark, GCP</t>
  </si>
  <si>
    <t>AI08883</t>
  </si>
  <si>
    <t>Docker, Python, Spark, Hadoop</t>
  </si>
  <si>
    <t>AI08884</t>
  </si>
  <si>
    <t>AI08885</t>
  </si>
  <si>
    <t>Linux, Computer Vision, PyTorch, Azure, TensorFreelanceow</t>
  </si>
  <si>
    <t>AI08886</t>
  </si>
  <si>
    <t>AI08887</t>
  </si>
  <si>
    <t>AWS, Tableau, Mathematics</t>
  </si>
  <si>
    <t>AI08888</t>
  </si>
  <si>
    <t>AI08889</t>
  </si>
  <si>
    <t>PyTorch, Mathematics, AWS, Azure, Deep Learning</t>
  </si>
  <si>
    <t>AI08890</t>
  </si>
  <si>
    <t>Python, Computer Vision, Statistics, Tableau</t>
  </si>
  <si>
    <t>AI08891</t>
  </si>
  <si>
    <t>Git, Kubernetes, Computer Vision, Python</t>
  </si>
  <si>
    <t>AI08892</t>
  </si>
  <si>
    <t>Git, PyTorch, TensorFreelanceow</t>
  </si>
  <si>
    <t>AI08893</t>
  </si>
  <si>
    <t>Computer Vision, Git, Docker, Azure, TensorFreelanceow</t>
  </si>
  <si>
    <t>AI08894</t>
  </si>
  <si>
    <t>PyTorch, Docker, GCP</t>
  </si>
  <si>
    <t>AI08895</t>
  </si>
  <si>
    <t>SQL, Git, Docker, Deep Learning</t>
  </si>
  <si>
    <t>AI08896</t>
  </si>
  <si>
    <t>Tableau, Git, Java, NLP, Mathematics</t>
  </si>
  <si>
    <t>AI08897</t>
  </si>
  <si>
    <t>AI08898</t>
  </si>
  <si>
    <t>Deep Learning, SQL, TensorFreelanceow, Computer Vision</t>
  </si>
  <si>
    <t>AI08899</t>
  </si>
  <si>
    <t>SQL, Mathematics, Docker, Python, Linux</t>
  </si>
  <si>
    <t>AI08900</t>
  </si>
  <si>
    <t>SQL, Docker, Hadoop, GCP, Azure</t>
  </si>
  <si>
    <t>AI08901</t>
  </si>
  <si>
    <t>SQL, Scala, PyTorch, TensorFreelanceow</t>
  </si>
  <si>
    <t>AI08902</t>
  </si>
  <si>
    <t>Data Visualization, Git, Computer Vision</t>
  </si>
  <si>
    <t>AI08903</t>
  </si>
  <si>
    <t>Tableau, R, Deep Learning, Computer Vision, Azure</t>
  </si>
  <si>
    <t>AI08904</t>
  </si>
  <si>
    <t>Python, TensorFreelanceow, Git, Spark</t>
  </si>
  <si>
    <t>AI08905</t>
  </si>
  <si>
    <t>Python, Computer Vision, Linux</t>
  </si>
  <si>
    <t>AI08906</t>
  </si>
  <si>
    <t>Hadoop, GCP, Tableau, Java, Azure</t>
  </si>
  <si>
    <t>AI08907</t>
  </si>
  <si>
    <t>Python, SQL, Java</t>
  </si>
  <si>
    <t>AI08908</t>
  </si>
  <si>
    <t>TensorFreelanceow, Hadoop, SQL, Scala, Python</t>
  </si>
  <si>
    <t>AI08909</t>
  </si>
  <si>
    <t>Mathematics, Deep Learning, R, SQL, Linux</t>
  </si>
  <si>
    <t>AI08910</t>
  </si>
  <si>
    <t>Kubernetes, GCP, NLP, MLOps</t>
  </si>
  <si>
    <t>AI08911</t>
  </si>
  <si>
    <t>Java, TensorFreelanceow, NLP, Mathematics, PyTorch</t>
  </si>
  <si>
    <t>AI08912</t>
  </si>
  <si>
    <t>PyTorch, Python, NLP</t>
  </si>
  <si>
    <t>AI08913</t>
  </si>
  <si>
    <t>PyTorch, Data Visualization, Linux, MLOps</t>
  </si>
  <si>
    <t>AI08914</t>
  </si>
  <si>
    <t>GCP, Git, Data Visualization</t>
  </si>
  <si>
    <t>AI08915</t>
  </si>
  <si>
    <t>SQL, Hadoop, PyTorch, Docker, Git</t>
  </si>
  <si>
    <t>AI08916</t>
  </si>
  <si>
    <t>AI08917</t>
  </si>
  <si>
    <t>TensorFreelanceow, PyTorch, Linux, Statistics</t>
  </si>
  <si>
    <t>AI08918</t>
  </si>
  <si>
    <t>Deep Learning, Data Visualization, Python, Hadoop</t>
  </si>
  <si>
    <t>AI08919</t>
  </si>
  <si>
    <t>Docker, Java, Data Visualization, Azure</t>
  </si>
  <si>
    <t>AI08920</t>
  </si>
  <si>
    <t>Tableau, MLOps, Kubernetes, Hadoop, Computer Vision</t>
  </si>
  <si>
    <t>AI08921</t>
  </si>
  <si>
    <t>Deep Learning, Statistics, Git, Kubernetes, NLP</t>
  </si>
  <si>
    <t>AI08922</t>
  </si>
  <si>
    <t>PyTorch, Scala, Spark, Deep Learning, Azure</t>
  </si>
  <si>
    <t>AI08923</t>
  </si>
  <si>
    <t>PyTorch, GCP, MLOps, Spark</t>
  </si>
  <si>
    <t>AI08924</t>
  </si>
  <si>
    <t>Deep Learning, Tableau, R, NLP</t>
  </si>
  <si>
    <t>AI08925</t>
  </si>
  <si>
    <t>Java, Statistics, Spark, Computer Vision, TensorFreelanceow</t>
  </si>
  <si>
    <t>AI08926</t>
  </si>
  <si>
    <t>MLOps, Linux, Scala</t>
  </si>
  <si>
    <t>AI08927</t>
  </si>
  <si>
    <t>TensorFreelanceow, PyTorch, Docker</t>
  </si>
  <si>
    <t>AI08928</t>
  </si>
  <si>
    <t>Java, R, Kubernetes, Git</t>
  </si>
  <si>
    <t>AI08929</t>
  </si>
  <si>
    <t>Java, PyTorch, NLP</t>
  </si>
  <si>
    <t>AI08930</t>
  </si>
  <si>
    <t>Scala, Kubernetes, Docker, Java</t>
  </si>
  <si>
    <t>AI08931</t>
  </si>
  <si>
    <t>GCP, Azure, AWS</t>
  </si>
  <si>
    <t>AI08932</t>
  </si>
  <si>
    <t>AI08933</t>
  </si>
  <si>
    <t>Java, Git, Python</t>
  </si>
  <si>
    <t>AI08934</t>
  </si>
  <si>
    <t>TensorFreelanceow, Linux, Mathematics, Kubernetes</t>
  </si>
  <si>
    <t>AI08935</t>
  </si>
  <si>
    <t>AWS, Hadoop, Scala</t>
  </si>
  <si>
    <t>AI08936</t>
  </si>
  <si>
    <t>Kubernetes, Azure, Scala, SQL</t>
  </si>
  <si>
    <t>AI08937</t>
  </si>
  <si>
    <t>Mathematics, Spark, NLP, R, Python</t>
  </si>
  <si>
    <t>AI08938</t>
  </si>
  <si>
    <t>Deep Learning, SQL, PyTorch, AWS</t>
  </si>
  <si>
    <t>AI08939</t>
  </si>
  <si>
    <t>AI08940</t>
  </si>
  <si>
    <t>Scala, Kubernetes, SQL, MLOps, Spark</t>
  </si>
  <si>
    <t>AI08941</t>
  </si>
  <si>
    <t>AWS, Linux, Java, Hadoop</t>
  </si>
  <si>
    <t>AI08942</t>
  </si>
  <si>
    <t>NLP, MLOps, Statistics</t>
  </si>
  <si>
    <t>AI08943</t>
  </si>
  <si>
    <t>Kubernetes, Python, MLOps, Azure</t>
  </si>
  <si>
    <t>AI08944</t>
  </si>
  <si>
    <t>R, GCP, Hadoop, Kubernetes</t>
  </si>
  <si>
    <t>AI08945</t>
  </si>
  <si>
    <t>Kubernetes, NLP, Git, Mathematics, Hadoop</t>
  </si>
  <si>
    <t>AI08946</t>
  </si>
  <si>
    <t>SQL, Hadoop, GCP</t>
  </si>
  <si>
    <t>AI08947</t>
  </si>
  <si>
    <t>Java, Kubernetes, Data Visualization, NLP</t>
  </si>
  <si>
    <t>AI08948</t>
  </si>
  <si>
    <t>PyTorch, TensorFreelanceow, Data Visualization, Kubernetes, AWS</t>
  </si>
  <si>
    <t>AI08949</t>
  </si>
  <si>
    <t>Python, Scala, MLOps, AWS, NLP</t>
  </si>
  <si>
    <t>AI08950</t>
  </si>
  <si>
    <t>AI08951</t>
  </si>
  <si>
    <t>Python, Scala, Computer Vision, SQL</t>
  </si>
  <si>
    <t>AI08952</t>
  </si>
  <si>
    <t>Hadoop, GCP, NLP, AWS, Tableau</t>
  </si>
  <si>
    <t>AI08953</t>
  </si>
  <si>
    <t>SQL, Kubernetes, Mathematics, Linux, Deep Learning</t>
  </si>
  <si>
    <t>AI08954</t>
  </si>
  <si>
    <t>Kubernetes, SQL, PyTorch, Git</t>
  </si>
  <si>
    <t>AI08955</t>
  </si>
  <si>
    <t>Git, PyTorch, R</t>
  </si>
  <si>
    <t>AI08956</t>
  </si>
  <si>
    <t>Spark, Hadoop, Azure, Tableau</t>
  </si>
  <si>
    <t>AI08957</t>
  </si>
  <si>
    <t>AI08958</t>
  </si>
  <si>
    <t>AI08959</t>
  </si>
  <si>
    <t>Azure, Hadoop, Python</t>
  </si>
  <si>
    <t>AI08960</t>
  </si>
  <si>
    <t>SQL, Deep Learning, AWS, Kubernetes, Mathematics</t>
  </si>
  <si>
    <t>AI08961</t>
  </si>
  <si>
    <t>Data Visualization, PyTorch, Kubernetes, Statistics</t>
  </si>
  <si>
    <t>AI08962</t>
  </si>
  <si>
    <t>Azure, Spark, Tableau, NLP</t>
  </si>
  <si>
    <t>AI08963</t>
  </si>
  <si>
    <t>AWS, Tableau, Computer Vision, Hadoop, NLP</t>
  </si>
  <si>
    <t>AI08964</t>
  </si>
  <si>
    <t>Python, SQL, GCP</t>
  </si>
  <si>
    <t>AI08965</t>
  </si>
  <si>
    <t>Computer Vision, Hadoop, AWS, Scala, Spark</t>
  </si>
  <si>
    <t>AI08966</t>
  </si>
  <si>
    <t>Scala, Kubernetes, MLOps, NLP, Mathematics</t>
  </si>
  <si>
    <t>AI08967</t>
  </si>
  <si>
    <t>Python, Docker, GCP, TensorFreelanceow</t>
  </si>
  <si>
    <t>AI08968</t>
  </si>
  <si>
    <t>Spark, Deep Learning, Mathematics</t>
  </si>
  <si>
    <t>AI08969</t>
  </si>
  <si>
    <t>Mathematics, Data Visualization, PyTorch, MLOps</t>
  </si>
  <si>
    <t>AI08970</t>
  </si>
  <si>
    <t>Data Visualization, Git, R, Scala</t>
  </si>
  <si>
    <t>AI08971</t>
  </si>
  <si>
    <t>Scala, Java, Data Visualization, Git</t>
  </si>
  <si>
    <t>AI08972</t>
  </si>
  <si>
    <t>R, Deep Learning, Spark</t>
  </si>
  <si>
    <t>AI08973</t>
  </si>
  <si>
    <t>TensorFreelanceow, AWS, Statistics, Mathematics, Spark</t>
  </si>
  <si>
    <t>AI08974</t>
  </si>
  <si>
    <t>AI08975</t>
  </si>
  <si>
    <t>Scala, Tableau, Spark, Statistics</t>
  </si>
  <si>
    <t>AI08976</t>
  </si>
  <si>
    <t>PyTorch, Git, GCP</t>
  </si>
  <si>
    <t>AI08977</t>
  </si>
  <si>
    <t>R, Tableau, Python, Statistics</t>
  </si>
  <si>
    <t>AI08978</t>
  </si>
  <si>
    <t>AWS, Computer Vision, Data Visualization, R</t>
  </si>
  <si>
    <t>AI08979</t>
  </si>
  <si>
    <t>Linux, Java, Spark, Scala, Computer Vision</t>
  </si>
  <si>
    <t>AI08980</t>
  </si>
  <si>
    <t>Docker, Data Visualization, Spark</t>
  </si>
  <si>
    <t>AI08981</t>
  </si>
  <si>
    <t>Data Visualization, Python, Statistics, Computer Vision</t>
  </si>
  <si>
    <t>AI08982</t>
  </si>
  <si>
    <t>Hadoop, PyTorch, Tableau, TensorFreelanceow, NLP</t>
  </si>
  <si>
    <t>AI08983</t>
  </si>
  <si>
    <t>Data Visualization, Azure, Scala, R</t>
  </si>
  <si>
    <t>AI08984</t>
  </si>
  <si>
    <t>NLP, TensorFreelanceow, Spark</t>
  </si>
  <si>
    <t>AI08985</t>
  </si>
  <si>
    <t>Tableau, TensorFreelanceow, GCP, Statistics</t>
  </si>
  <si>
    <t>AI08986</t>
  </si>
  <si>
    <t>AI08987</t>
  </si>
  <si>
    <t>GCP, R, SQL, Statistics, Data Visualization</t>
  </si>
  <si>
    <t>AI08988</t>
  </si>
  <si>
    <t>Scala, R, Computer Vision, Kubernetes</t>
  </si>
  <si>
    <t>AI08989</t>
  </si>
  <si>
    <t>R, Statistics, Computer Vision, GCP</t>
  </si>
  <si>
    <t>AI08990</t>
  </si>
  <si>
    <t>Linux, R, Git, Hadoop, Docker</t>
  </si>
  <si>
    <t>AI08991</t>
  </si>
  <si>
    <t>Kubernetes, Statistics, Mathematics, Linux, Java</t>
  </si>
  <si>
    <t>AI08992</t>
  </si>
  <si>
    <t>Computer Vision, Data Visualization, R, NLP, Deep Learning</t>
  </si>
  <si>
    <t>AI08993</t>
  </si>
  <si>
    <t>AI08994</t>
  </si>
  <si>
    <t>AWS, Kubernetes, SQL, Scala</t>
  </si>
  <si>
    <t>AI08995</t>
  </si>
  <si>
    <t>Hadoop, GCP, Computer Vision, Mathematics</t>
  </si>
  <si>
    <t>AI08996</t>
  </si>
  <si>
    <t>Deep Learning, Python, MLOps</t>
  </si>
  <si>
    <t>AI08997</t>
  </si>
  <si>
    <t>Linux, SQL, MLOps, Mathematics, Spark</t>
  </si>
  <si>
    <t>AI08998</t>
  </si>
  <si>
    <t>AWS, R, NLP, Data Visualization, Tableau</t>
  </si>
  <si>
    <t>AI08999</t>
  </si>
  <si>
    <t>Deep Learning, TensorFreelanceow, R</t>
  </si>
  <si>
    <t>AI09000</t>
  </si>
  <si>
    <t>Kubernetes, Java, Mathematics, Scala, GCP</t>
  </si>
  <si>
    <t>AI09001</t>
  </si>
  <si>
    <t>Hadoop, Git, Computer Vision</t>
  </si>
  <si>
    <t>AI09002</t>
  </si>
  <si>
    <t>TensorFreelanceow, Statistics, SQL, Git</t>
  </si>
  <si>
    <t>AI09003</t>
  </si>
  <si>
    <t>AI09004</t>
  </si>
  <si>
    <t>Docker, Python, Mathematics, Kubernetes</t>
  </si>
  <si>
    <t>AI09005</t>
  </si>
  <si>
    <t>Computer Vision, R, Scala</t>
  </si>
  <si>
    <t>AI09006</t>
  </si>
  <si>
    <t>Mathematics, AWS, Deep Learning, Computer Vision</t>
  </si>
  <si>
    <t>AI09007</t>
  </si>
  <si>
    <t>Computer Vision, GCP, Scala, Linux, PyTorch</t>
  </si>
  <si>
    <t>AI09008</t>
  </si>
  <si>
    <t>Java, AWS, Tableau</t>
  </si>
  <si>
    <t>AI09009</t>
  </si>
  <si>
    <t>Spark, PyTorch, Git</t>
  </si>
  <si>
    <t>AI09010</t>
  </si>
  <si>
    <t>Spark, R, Hadoop, Statistics, SQL</t>
  </si>
  <si>
    <t>AI09011</t>
  </si>
  <si>
    <t>Deep Learning, Kubernetes, Python, Git</t>
  </si>
  <si>
    <t>AI09012</t>
  </si>
  <si>
    <t>MLOps, Java, Python, Computer Vision, Docker</t>
  </si>
  <si>
    <t>AI09013</t>
  </si>
  <si>
    <t>Tableau, PyTorch, Docker, GCP, TensorFreelanceow</t>
  </si>
  <si>
    <t>AI09014</t>
  </si>
  <si>
    <t>AWS, Scala, Mathematics, GCP, Docker</t>
  </si>
  <si>
    <t>AI09015</t>
  </si>
  <si>
    <t>NLP, SQL, Tableau, AWS</t>
  </si>
  <si>
    <t>AI09016</t>
  </si>
  <si>
    <t>Computer Vision, SQL, Kubernetes, Git</t>
  </si>
  <si>
    <t>AI09017</t>
  </si>
  <si>
    <t>Linux, R, Spark</t>
  </si>
  <si>
    <t>AI09018</t>
  </si>
  <si>
    <t>Computer Vision, Spark, Tableau</t>
  </si>
  <si>
    <t>AI09019</t>
  </si>
  <si>
    <t>Hadoop, SQL, TensorFreelanceow, Spark</t>
  </si>
  <si>
    <t>AI09020</t>
  </si>
  <si>
    <t>Tableau, NLP, PyTorch, Kubernetes</t>
  </si>
  <si>
    <t>AI09021</t>
  </si>
  <si>
    <t>Docker, Python, Kubernetes, MLOps, Mathematics</t>
  </si>
  <si>
    <t>AI09022</t>
  </si>
  <si>
    <t>SQL, Deep Learning, Git, PyTorch</t>
  </si>
  <si>
    <t>AI09023</t>
  </si>
  <si>
    <t>Azure, Tableau, TensorFreelanceow, Data Visualization, Deep Learning</t>
  </si>
  <si>
    <t>AI09024</t>
  </si>
  <si>
    <t>NLP, AWS, Computer Vision, Python</t>
  </si>
  <si>
    <t>AI09025</t>
  </si>
  <si>
    <t>Scala, Hadoop, Java, Linux</t>
  </si>
  <si>
    <t>AI09026</t>
  </si>
  <si>
    <t>Kubernetes, PyTorch, TensorFreelanceow, Python</t>
  </si>
  <si>
    <t>AI09027</t>
  </si>
  <si>
    <t>MLOps, TensorFreelanceow, Kubernetes</t>
  </si>
  <si>
    <t>AI09028</t>
  </si>
  <si>
    <t>Statistics, NLP, Deep Learning</t>
  </si>
  <si>
    <t>AI09029</t>
  </si>
  <si>
    <t>Azure, Spark, Python, MLOps, Computer Vision</t>
  </si>
  <si>
    <t>AI09030</t>
  </si>
  <si>
    <t>Docker, Python, Azure, Hadoop, Deep Learning</t>
  </si>
  <si>
    <t>AI09031</t>
  </si>
  <si>
    <t>TensorFreelanceow, Java, Scala, Statistics</t>
  </si>
  <si>
    <t>AI09032</t>
  </si>
  <si>
    <t>GCP, Java, TensorFreelanceow, Deep Learning, Computer Vision</t>
  </si>
  <si>
    <t>AI09033</t>
  </si>
  <si>
    <t>Java, Mathematics, Deep Learning, Data Visualization, TensorFreelanceow</t>
  </si>
  <si>
    <t>AI09034</t>
  </si>
  <si>
    <t>AWS, Scala, Data Visualization</t>
  </si>
  <si>
    <t>AI09035</t>
  </si>
  <si>
    <t>Statistics, R, Deep Learning</t>
  </si>
  <si>
    <t>AI09036</t>
  </si>
  <si>
    <t>Kubernetes, Java, AWS, Azure</t>
  </si>
  <si>
    <t>AI09037</t>
  </si>
  <si>
    <t>PyTorch, SQL, Java</t>
  </si>
  <si>
    <t>AI09038</t>
  </si>
  <si>
    <t>Kubernetes, SQL, Deep Learning, Hadoop, PyTorch</t>
  </si>
  <si>
    <t>AI09039</t>
  </si>
  <si>
    <t>TensorFreelanceow, Spark, NLP, PyTorch, Data Visualization</t>
  </si>
  <si>
    <t>AI09040</t>
  </si>
  <si>
    <t>Git, Spark, Computer Vision</t>
  </si>
  <si>
    <t>AI09041</t>
  </si>
  <si>
    <t>Computer Vision, AWS, Docker, PyTorch, Hadoop</t>
  </si>
  <si>
    <t>AI09042</t>
  </si>
  <si>
    <t>R, Linux, Computer Vision</t>
  </si>
  <si>
    <t>AI09043</t>
  </si>
  <si>
    <t>Git, Linux, AWS, Statistics, Hadoop</t>
  </si>
  <si>
    <t>AI09044</t>
  </si>
  <si>
    <t>AI09045</t>
  </si>
  <si>
    <t>AI09046</t>
  </si>
  <si>
    <t>AI09047</t>
  </si>
  <si>
    <t>Scala, Spark, Git, Azure</t>
  </si>
  <si>
    <t>AI09048</t>
  </si>
  <si>
    <t>AI09049</t>
  </si>
  <si>
    <t>Computer Vision, R, SQL, Linux, Docker</t>
  </si>
  <si>
    <t>AI09050</t>
  </si>
  <si>
    <t>SQL, Tableau, Computer Vision, MLOps</t>
  </si>
  <si>
    <t>AI09051</t>
  </si>
  <si>
    <t>Mathematics, Hadoop, Python</t>
  </si>
  <si>
    <t>AI09052</t>
  </si>
  <si>
    <t>AWS, Git, PyTorch</t>
  </si>
  <si>
    <t>AI09053</t>
  </si>
  <si>
    <t>Python, Linux, Spark, Deep Learning</t>
  </si>
  <si>
    <t>AI09054</t>
  </si>
  <si>
    <t>Tableau, Python, Kubernetes, Computer Vision</t>
  </si>
  <si>
    <t>AI09055</t>
  </si>
  <si>
    <t>Deep Learning, Azure, Kubernetes, Java, SQL</t>
  </si>
  <si>
    <t>AI09056</t>
  </si>
  <si>
    <t>Python, Hadoop, Data Visualization</t>
  </si>
  <si>
    <t>AI09057</t>
  </si>
  <si>
    <t>Azure, Spark, Computer Vision</t>
  </si>
  <si>
    <t>AI09058</t>
  </si>
  <si>
    <t>Hadoop, Spark, TensorFreelanceow, Linux</t>
  </si>
  <si>
    <t>AI09059</t>
  </si>
  <si>
    <t>Scala, GCP, Tableau, Kubernetes, Java</t>
  </si>
  <si>
    <t>AI09060</t>
  </si>
  <si>
    <t>Java, Statistics, Computer Vision, R, SQL</t>
  </si>
  <si>
    <t>AI09061</t>
  </si>
  <si>
    <t>Python, Tableau, SQL</t>
  </si>
  <si>
    <t>AI09062</t>
  </si>
  <si>
    <t>TensorFreelanceow, Python, Hadoop, Kubernetes</t>
  </si>
  <si>
    <t>AI09063</t>
  </si>
  <si>
    <t>Data Visualization, Scala, AWS, TensorFreelanceow, Kubernetes</t>
  </si>
  <si>
    <t>AI09064</t>
  </si>
  <si>
    <t>AI09065</t>
  </si>
  <si>
    <t>SQL, Spark, MLOps, Data Visualization</t>
  </si>
  <si>
    <t>AI09066</t>
  </si>
  <si>
    <t>Python, Docker, Tableau, AWS</t>
  </si>
  <si>
    <t>AI09067</t>
  </si>
  <si>
    <t>Azure, Statistics, Hadoop, R</t>
  </si>
  <si>
    <t>AI09068</t>
  </si>
  <si>
    <t>Statistics, Tableau, SQL, Spark, Data Visualization</t>
  </si>
  <si>
    <t>AI09069</t>
  </si>
  <si>
    <t>Linux, GCP, Python, Mathematics, Azure</t>
  </si>
  <si>
    <t>AI09070</t>
  </si>
  <si>
    <t>Java, Kubernetes, Mathematics, SQL</t>
  </si>
  <si>
    <t>AI09071</t>
  </si>
  <si>
    <t>Data Visualization, Statistics, NLP, MLOps</t>
  </si>
  <si>
    <t>AI09072</t>
  </si>
  <si>
    <t>Python, Statistics, AWS, Kubernetes, NLP</t>
  </si>
  <si>
    <t>AI09073</t>
  </si>
  <si>
    <t>PyTorch, Linux, R</t>
  </si>
  <si>
    <t>AI09074</t>
  </si>
  <si>
    <t>Python, Java, NLP</t>
  </si>
  <si>
    <t>AI09075</t>
  </si>
  <si>
    <t>GCP, Azure, NLP, SQL, R</t>
  </si>
  <si>
    <t>AI09076</t>
  </si>
  <si>
    <t>Statistics, MLOps, Java</t>
  </si>
  <si>
    <t>AI09077</t>
  </si>
  <si>
    <t>Hadoop, Tableau, R, Deep Learning</t>
  </si>
  <si>
    <t>AI09078</t>
  </si>
  <si>
    <t>Tableau, Linux, Java, R</t>
  </si>
  <si>
    <t>AI09079</t>
  </si>
  <si>
    <t>Python, TensorFreelanceow, GCP, Java</t>
  </si>
  <si>
    <t>AI09080</t>
  </si>
  <si>
    <t>PyTorch, Scala, MLOps</t>
  </si>
  <si>
    <t>AI09081</t>
  </si>
  <si>
    <t>Hadoop, Linux, GCP, Statistics</t>
  </si>
  <si>
    <t>AI09082</t>
  </si>
  <si>
    <t>Spark, R, Deep Learning</t>
  </si>
  <si>
    <t>AI09083</t>
  </si>
  <si>
    <t>Docker, Scala, Statistics, Data Visualization</t>
  </si>
  <si>
    <t>AI09084</t>
  </si>
  <si>
    <t>Azure, Scala, NLP, Deep Learning, Git</t>
  </si>
  <si>
    <t>AI09085</t>
  </si>
  <si>
    <t>Linux, Mathematics, Deep Learning, Python, Statistics</t>
  </si>
  <si>
    <t>AI09086</t>
  </si>
  <si>
    <t>Java, Tableau, AWS, Scala, Linux</t>
  </si>
  <si>
    <t>AI09087</t>
  </si>
  <si>
    <t>Linux, Mathematics, SQL, MLOps</t>
  </si>
  <si>
    <t>AI09088</t>
  </si>
  <si>
    <t>Kubernetes, Java, MLOps, Scala, GCP</t>
  </si>
  <si>
    <t>AI09089</t>
  </si>
  <si>
    <t>AI09090</t>
  </si>
  <si>
    <t>AI09091</t>
  </si>
  <si>
    <t>Linux, Scala, Spark, Git</t>
  </si>
  <si>
    <t>AI09092</t>
  </si>
  <si>
    <t>MLOps, NLP, R</t>
  </si>
  <si>
    <t>AI09093</t>
  </si>
  <si>
    <t>AI09094</t>
  </si>
  <si>
    <t>Python, Deep Learning, Data Visualization, Java</t>
  </si>
  <si>
    <t>AI09095</t>
  </si>
  <si>
    <t>TensorFreelanceow, Java, Linux</t>
  </si>
  <si>
    <t>AI09096</t>
  </si>
  <si>
    <t>Linux, Mathematics, Tableau, MLOps</t>
  </si>
  <si>
    <t>AI09097</t>
  </si>
  <si>
    <t>Tableau, Git, Linux</t>
  </si>
  <si>
    <t>AI09098</t>
  </si>
  <si>
    <t>Spark, Azure, SQL, Hadoop, Statistics</t>
  </si>
  <si>
    <t>AI09099</t>
  </si>
  <si>
    <t>AI09100</t>
  </si>
  <si>
    <t>Azure, Git, R, Java, Scala</t>
  </si>
  <si>
    <t>AI09101</t>
  </si>
  <si>
    <t>PyTorch, TensorFreelanceow, R, Scala</t>
  </si>
  <si>
    <t>AI09102</t>
  </si>
  <si>
    <t>AI09103</t>
  </si>
  <si>
    <t>Spark, Azure, NLP, Mathematics, SQL</t>
  </si>
  <si>
    <t>AI09104</t>
  </si>
  <si>
    <t>Linux, Python, Deep Learning, Statistics, Computer Vision</t>
  </si>
  <si>
    <t>AI09105</t>
  </si>
  <si>
    <t>Deep Learning, Hadoop, PyTorch, NLP</t>
  </si>
  <si>
    <t>AI09106</t>
  </si>
  <si>
    <t>Docker, Tableau, NLP</t>
  </si>
  <si>
    <t>AI09107</t>
  </si>
  <si>
    <t>NLP, Deep Learning, Scala</t>
  </si>
  <si>
    <t>AI09108</t>
  </si>
  <si>
    <t>Docker, Git, Mathematics</t>
  </si>
  <si>
    <t>AI09109</t>
  </si>
  <si>
    <t>Python, Spark, Java</t>
  </si>
  <si>
    <t>AI09110</t>
  </si>
  <si>
    <t>AI09111</t>
  </si>
  <si>
    <t>Deep Learning, MLOps, GCP, NLP</t>
  </si>
  <si>
    <t>AI09112</t>
  </si>
  <si>
    <t>AWS, Git, Data Visualization, Statistics</t>
  </si>
  <si>
    <t>AI09113</t>
  </si>
  <si>
    <t>Scala, R, Azure, SQL</t>
  </si>
  <si>
    <t>AI09114</t>
  </si>
  <si>
    <t>NLP, Spark, Scala, TensorFreelanceow, Deep Learning</t>
  </si>
  <si>
    <t>AI09115</t>
  </si>
  <si>
    <t>MLOps, Scala, TensorFreelanceow</t>
  </si>
  <si>
    <t>AI09116</t>
  </si>
  <si>
    <t>Deep Learning, Python, Data Visualization, Git, R</t>
  </si>
  <si>
    <t>AI09117</t>
  </si>
  <si>
    <t>Kubernetes, TensorFreelanceow, Computer Vision, Data Visualization</t>
  </si>
  <si>
    <t>AI09118</t>
  </si>
  <si>
    <t>Computer Vision, GCP, Hadoop, Python, Data Visualization</t>
  </si>
  <si>
    <t>AI09119</t>
  </si>
  <si>
    <t>Computer Vision, TensorFreelanceow, Hadoop</t>
  </si>
  <si>
    <t>AI09120</t>
  </si>
  <si>
    <t>Linux, Docker, PyTorch</t>
  </si>
  <si>
    <t>AI09121</t>
  </si>
  <si>
    <t>AI09122</t>
  </si>
  <si>
    <t>SQL, R, Linux, GCP</t>
  </si>
  <si>
    <t>AI09123</t>
  </si>
  <si>
    <t>AI09124</t>
  </si>
  <si>
    <t>Hadoop, Java, Tableau</t>
  </si>
  <si>
    <t>AI09125</t>
  </si>
  <si>
    <t>Hadoop, PyTorch, Deep Learning</t>
  </si>
  <si>
    <t>AI09126</t>
  </si>
  <si>
    <t>Python, TensorFreelanceow, PyTorch, Deep Learning</t>
  </si>
  <si>
    <t>AI09127</t>
  </si>
  <si>
    <t>Scala, AWS, Azure, R</t>
  </si>
  <si>
    <t>AI09128</t>
  </si>
  <si>
    <t>Hadoop, Scala, Deep Learning, R, AWS</t>
  </si>
  <si>
    <t>AI09129</t>
  </si>
  <si>
    <t>Kubernetes, Deep Learning, TensorFreelanceow, Scala</t>
  </si>
  <si>
    <t>AI09130</t>
  </si>
  <si>
    <t>Python, Docker, Hadoop, Deep Learning, Mathematics</t>
  </si>
  <si>
    <t>AI09131</t>
  </si>
  <si>
    <t>MLOps, Deep Learning, PyTorch, GCP</t>
  </si>
  <si>
    <t>AI09132</t>
  </si>
  <si>
    <t>SQL, Azure, Kubernetes, Docker</t>
  </si>
  <si>
    <t>AI09133</t>
  </si>
  <si>
    <t>Data Visualization, Azure, Python</t>
  </si>
  <si>
    <t>AI09134</t>
  </si>
  <si>
    <t>MLOps, SQL, TensorFreelanceow, Data Visualization, Statistics</t>
  </si>
  <si>
    <t>AI09135</t>
  </si>
  <si>
    <t>AI09136</t>
  </si>
  <si>
    <t>Kubernetes, Spark, SQL, NLP</t>
  </si>
  <si>
    <t>AI09137</t>
  </si>
  <si>
    <t>PyTorch, Java, Scala, Docker, TensorFreelanceow</t>
  </si>
  <si>
    <t>AI09138</t>
  </si>
  <si>
    <t>Hadoop, AWS, SQL</t>
  </si>
  <si>
    <t>AI09139</t>
  </si>
  <si>
    <t>SQL, Docker, Data Visualization, MLOps</t>
  </si>
  <si>
    <t>AI09140</t>
  </si>
  <si>
    <t>Git, Python, Data Visualization, Azure, Tableau</t>
  </si>
  <si>
    <t>AI09141</t>
  </si>
  <si>
    <t>Mathematics, Spark, TensorFreelanceow</t>
  </si>
  <si>
    <t>AI09142</t>
  </si>
  <si>
    <t>Spark, Scala, Statistics, Hadoop</t>
  </si>
  <si>
    <t>AI09143</t>
  </si>
  <si>
    <t>Tableau, NLP, GCP, Computer Vision</t>
  </si>
  <si>
    <t>AI09144</t>
  </si>
  <si>
    <t>Git, Statistics, Tableau, TensorFreelanceow</t>
  </si>
  <si>
    <t>AI09145</t>
  </si>
  <si>
    <t>R, AWS, Data Visualization</t>
  </si>
  <si>
    <t>AI09146</t>
  </si>
  <si>
    <t>Python, PyTorch, Deep Learning, GCP</t>
  </si>
  <si>
    <t>AI09147</t>
  </si>
  <si>
    <t>Data Visualization, NLP, Tableau</t>
  </si>
  <si>
    <t>AI09148</t>
  </si>
  <si>
    <t>NLP, Spark, Deep Learning</t>
  </si>
  <si>
    <t>AI09149</t>
  </si>
  <si>
    <t>Data Visualization, NLP, TensorFreelanceow, Azure</t>
  </si>
  <si>
    <t>AI09150</t>
  </si>
  <si>
    <t>PyTorch, SQL, Deep Learning, Scala, Tableau</t>
  </si>
  <si>
    <t>AI09151</t>
  </si>
  <si>
    <t>MLOps, AWS, SQL, Mathematics, Azure</t>
  </si>
  <si>
    <t>AI09152</t>
  </si>
  <si>
    <t>Hadoop, Tableau, Spark, Linux, Computer Vision</t>
  </si>
  <si>
    <t>AI09153</t>
  </si>
  <si>
    <t>Azure, Git, Tableau, SQL</t>
  </si>
  <si>
    <t>AI09154</t>
  </si>
  <si>
    <t>GCP, Java, MLOps, Computer Vision</t>
  </si>
  <si>
    <t>AI09155</t>
  </si>
  <si>
    <t>SQL, PyTorch, Mathematics, Docker</t>
  </si>
  <si>
    <t>AI09156</t>
  </si>
  <si>
    <t>Docker, Git, AWS</t>
  </si>
  <si>
    <t>AI09157</t>
  </si>
  <si>
    <t>PyTorch, Scala, Python</t>
  </si>
  <si>
    <t>AI09158</t>
  </si>
  <si>
    <t>AI09159</t>
  </si>
  <si>
    <t>Statistics, SQL, Deep Learning, MLOps</t>
  </si>
  <si>
    <t>AI09160</t>
  </si>
  <si>
    <t>Computer Vision, GCP, Tableau, NLP</t>
  </si>
  <si>
    <t>AI09161</t>
  </si>
  <si>
    <t>Spark, Hadoop, TensorFreelanceow, MLOps</t>
  </si>
  <si>
    <t>AI09162</t>
  </si>
  <si>
    <t>Linux, MLOps, Tableau, AWS, Git</t>
  </si>
  <si>
    <t>AI09163</t>
  </si>
  <si>
    <t>Python, GCP, Mathematics, MLOps</t>
  </si>
  <si>
    <t>AI09164</t>
  </si>
  <si>
    <t>Azure, Mathematics, Data Visualization</t>
  </si>
  <si>
    <t>AI09165</t>
  </si>
  <si>
    <t>Python, Kubernetes, Computer Vision, NLP</t>
  </si>
  <si>
    <t>AI09166</t>
  </si>
  <si>
    <t>AI09167</t>
  </si>
  <si>
    <t>Docker, MLOps, Scala, Computer Vision, Azure</t>
  </si>
  <si>
    <t>AI09168</t>
  </si>
  <si>
    <t>AI09169</t>
  </si>
  <si>
    <t>GCP, TensorFreelanceow, MLOps, Python</t>
  </si>
  <si>
    <t>AI09170</t>
  </si>
  <si>
    <t>Spark, SQL, MLOps, Hadoop, Statistics</t>
  </si>
  <si>
    <t>AI09171</t>
  </si>
  <si>
    <t>Computer Vision, SQL, Deep Learning, Git, Hadoop</t>
  </si>
  <si>
    <t>AI09172</t>
  </si>
  <si>
    <t>NLP, Kubernetes, TensorFreelanceow, MLOps, Git</t>
  </si>
  <si>
    <t>AI09173</t>
  </si>
  <si>
    <t>Docker, PyTorch, Java, Python, Scala</t>
  </si>
  <si>
    <t>AI09174</t>
  </si>
  <si>
    <t>Scala, Azure, Tableau, NLP</t>
  </si>
  <si>
    <t>AI09175</t>
  </si>
  <si>
    <t>NLP, GCP, Deep Learning, Python, Hadoop</t>
  </si>
  <si>
    <t>AI09176</t>
  </si>
  <si>
    <t>Linux, Kubernetes, PyTorch</t>
  </si>
  <si>
    <t>AI09177</t>
  </si>
  <si>
    <t>Hadoop, Python, Azure, Kubernetes, Scala</t>
  </si>
  <si>
    <t>AI09178</t>
  </si>
  <si>
    <t>AI09179</t>
  </si>
  <si>
    <t>Linux, Git, Data Visualization, Deep Learning</t>
  </si>
  <si>
    <t>AI09180</t>
  </si>
  <si>
    <t>R, Linux, SQL, Git, AWS</t>
  </si>
  <si>
    <t>AI09181</t>
  </si>
  <si>
    <t>NLP, GCP, Scala, Tableau</t>
  </si>
  <si>
    <t>AI09182</t>
  </si>
  <si>
    <t>Scala, PyTorch, Hadoop</t>
  </si>
  <si>
    <t>AI09183</t>
  </si>
  <si>
    <t>Kubernetes, Deep Learning, MLOps, Azure</t>
  </si>
  <si>
    <t>AI09184</t>
  </si>
  <si>
    <t>AI09185</t>
  </si>
  <si>
    <t>Spark, Git, NLP, Statistics</t>
  </si>
  <si>
    <t>AI09186</t>
  </si>
  <si>
    <t>Python, TensorFreelanceow, Git, Linux, Azure</t>
  </si>
  <si>
    <t>AI09187</t>
  </si>
  <si>
    <t>Docker, Spark, NLP, Kubernetes, Computer Vision</t>
  </si>
  <si>
    <t>AI09188</t>
  </si>
  <si>
    <t>R, SQL, Linux</t>
  </si>
  <si>
    <t>AI09189</t>
  </si>
  <si>
    <t>Linux, Python, Tableau</t>
  </si>
  <si>
    <t>AI09190</t>
  </si>
  <si>
    <t>PyTorch, Linux, MLOps</t>
  </si>
  <si>
    <t>AI09191</t>
  </si>
  <si>
    <t>AWS, TensorFreelanceow, SQL, Azure</t>
  </si>
  <si>
    <t>AI09192</t>
  </si>
  <si>
    <t>SQL, TensorFreelanceow, NLP, AWS, Tableau</t>
  </si>
  <si>
    <t>AI09193</t>
  </si>
  <si>
    <t>GCP, TensorFreelanceow, NLP, Statistics, Computer Vision</t>
  </si>
  <si>
    <t>AI09194</t>
  </si>
  <si>
    <t>Java, TensorFreelanceow, Azure, Tableau, Kubernetes</t>
  </si>
  <si>
    <t>AI09195</t>
  </si>
  <si>
    <t>Java, Data Visualization, PyTorch</t>
  </si>
  <si>
    <t>AI09196</t>
  </si>
  <si>
    <t>Mathematics, Computer Vision, Spark, Hadoop, SQL</t>
  </si>
  <si>
    <t>AI09197</t>
  </si>
  <si>
    <t>AWS, Tableau, TensorFreelanceow, Git</t>
  </si>
  <si>
    <t>AI09198</t>
  </si>
  <si>
    <t>AI09199</t>
  </si>
  <si>
    <t>AI09200</t>
  </si>
  <si>
    <t>PyTorch, TensorFreelanceow, Deep Learning, Scala, Java</t>
  </si>
  <si>
    <t>AI09201</t>
  </si>
  <si>
    <t>R, Git, Azure, Scala, Python</t>
  </si>
  <si>
    <t>AI09202</t>
  </si>
  <si>
    <t>Scala, Tableau, Python, SQL, Kubernetes</t>
  </si>
  <si>
    <t>AI09203</t>
  </si>
  <si>
    <t>Azure, Java, Computer Vision</t>
  </si>
  <si>
    <t>AI09204</t>
  </si>
  <si>
    <t>PyTorch, Computer Vision, Git</t>
  </si>
  <si>
    <t>AI09205</t>
  </si>
  <si>
    <t>AI09206</t>
  </si>
  <si>
    <t>Git, SQL, Hadoop, Mathematics, Scala</t>
  </si>
  <si>
    <t>AI09207</t>
  </si>
  <si>
    <t>Scala, Spark, Java, Computer Vision, Docker</t>
  </si>
  <si>
    <t>AI09208</t>
  </si>
  <si>
    <t>Data Visualization, PyTorch, SQL</t>
  </si>
  <si>
    <t>AI09209</t>
  </si>
  <si>
    <t>Hadoop, Python, TensorFreelanceow, Git</t>
  </si>
  <si>
    <t>AI09210</t>
  </si>
  <si>
    <t>AI09211</t>
  </si>
  <si>
    <t>Tableau, TensorFreelanceow, Scala, Statistics</t>
  </si>
  <si>
    <t>AI09212</t>
  </si>
  <si>
    <t>AWS, NLP, SQL</t>
  </si>
  <si>
    <t>AI09213</t>
  </si>
  <si>
    <t>Linux, Tableau, Spark, AWS, Azure</t>
  </si>
  <si>
    <t>AI09214</t>
  </si>
  <si>
    <t>AI09215</t>
  </si>
  <si>
    <t>SQL, PyTorch, Data Visualization, MLOps</t>
  </si>
  <si>
    <t>AI09216</t>
  </si>
  <si>
    <t>Hadoop, MLOps, TensorFreelanceow, Mathematics</t>
  </si>
  <si>
    <t>AI09217</t>
  </si>
  <si>
    <t>AI09218</t>
  </si>
  <si>
    <t>AI09219</t>
  </si>
  <si>
    <t>AI09220</t>
  </si>
  <si>
    <t>AI09221</t>
  </si>
  <si>
    <t>MLOps, Python, TensorFreelanceow, PyTorch, Data Visualization</t>
  </si>
  <si>
    <t>AI09222</t>
  </si>
  <si>
    <t>Statistics, Scala, Python, GCP, R</t>
  </si>
  <si>
    <t>AI09223</t>
  </si>
  <si>
    <t>Hadoop, Tableau, Spark, Mathematics, Scala</t>
  </si>
  <si>
    <t>AI09224</t>
  </si>
  <si>
    <t>GCP, Hadoop, Git, Computer Vision, R</t>
  </si>
  <si>
    <t>AI09225</t>
  </si>
  <si>
    <t>Java, MLOps, AWS</t>
  </si>
  <si>
    <t>AI09226</t>
  </si>
  <si>
    <t>SQL, TensorFreelanceow, AWS</t>
  </si>
  <si>
    <t>AI09227</t>
  </si>
  <si>
    <t>Python, Spark, Mathematics</t>
  </si>
  <si>
    <t>AI09228</t>
  </si>
  <si>
    <t>Kubernetes, PyTorch, TensorFreelanceow, Spark, Computer Vision</t>
  </si>
  <si>
    <t>AI09229</t>
  </si>
  <si>
    <t>Hadoop, SQL, AWS</t>
  </si>
  <si>
    <t>AI09230</t>
  </si>
  <si>
    <t>Azure, SQL, Python, TensorFreelanceow</t>
  </si>
  <si>
    <t>AI09231</t>
  </si>
  <si>
    <t>GCP, Spark, Data Visualization, SQL</t>
  </si>
  <si>
    <t>AI09232</t>
  </si>
  <si>
    <t>Deep Learning, Java, MLOps, Kubernetes, AWS</t>
  </si>
  <si>
    <t>AI09233</t>
  </si>
  <si>
    <t>R, Python, Spark</t>
  </si>
  <si>
    <t>AI09234</t>
  </si>
  <si>
    <t>GCP, PyTorch, TensorFreelanceow, SQL</t>
  </si>
  <si>
    <t>AI09235</t>
  </si>
  <si>
    <t>Python, Spark, Kubernetes, PyTorch, Tableau</t>
  </si>
  <si>
    <t>AI09236</t>
  </si>
  <si>
    <t>MLOps, TensorFreelanceow, Python</t>
  </si>
  <si>
    <t>AI09237</t>
  </si>
  <si>
    <t>SQL, PyTorch, AWS, Kubernetes</t>
  </si>
  <si>
    <t>AI09238</t>
  </si>
  <si>
    <t>Git, Data Visualization, AWS</t>
  </si>
  <si>
    <t>AI09239</t>
  </si>
  <si>
    <t>MLOps, Java, Docker, Scala</t>
  </si>
  <si>
    <t>AI09240</t>
  </si>
  <si>
    <t>Kubernetes, Statistics, Data Visualization, Azure, Computer Vision</t>
  </si>
  <si>
    <t>AI09241</t>
  </si>
  <si>
    <t>Linux, Scala, Java, Azure</t>
  </si>
  <si>
    <t>AI09242</t>
  </si>
  <si>
    <t>AWS, Scala, Statistics, R</t>
  </si>
  <si>
    <t>AI09243</t>
  </si>
  <si>
    <t>Kubernetes, Tableau, Docker</t>
  </si>
  <si>
    <t>AI09244</t>
  </si>
  <si>
    <t>R, Mathematics, PyTorch, Deep Learning</t>
  </si>
  <si>
    <t>AI09245</t>
  </si>
  <si>
    <t>Data Visualization, Linux, Computer Vision, Kubernetes, Mathematics</t>
  </si>
  <si>
    <t>AI09246</t>
  </si>
  <si>
    <t>GCP, Python, SQL, Kubernetes, Docker</t>
  </si>
  <si>
    <t>AI09247</t>
  </si>
  <si>
    <t>Deep Learning, Kubernetes, Tableau, NLP</t>
  </si>
  <si>
    <t>AI09248</t>
  </si>
  <si>
    <t>Docker, Mathematics, Tableau, GCP</t>
  </si>
  <si>
    <t>AI09249</t>
  </si>
  <si>
    <t>GCP, Python, Data Visualization, Computer Vision, Deep Learning</t>
  </si>
  <si>
    <t>AI09250</t>
  </si>
  <si>
    <t>TensorFreelanceow, Computer Vision, PyTorch, Deep Learning, Statistics</t>
  </si>
  <si>
    <t>AI09251</t>
  </si>
  <si>
    <t>Computer Vision, GCP, Git, Tableau</t>
  </si>
  <si>
    <t>AI09252</t>
  </si>
  <si>
    <t>Mathematics, Azure, Tableau, TensorFreelanceow, Java</t>
  </si>
  <si>
    <t>AI09253</t>
  </si>
  <si>
    <t>Mathematics, Docker, GCP, Spark</t>
  </si>
  <si>
    <t>AI09254</t>
  </si>
  <si>
    <t>Python, GCP, Kubernetes, Scala, Linux</t>
  </si>
  <si>
    <t>AI09255</t>
  </si>
  <si>
    <t>Linux, AWS, Hadoop</t>
  </si>
  <si>
    <t>AI09256</t>
  </si>
  <si>
    <t>R, Python, Statistics, Docker, Deep Learning</t>
  </si>
  <si>
    <t>AI09257</t>
  </si>
  <si>
    <t>Kubernetes, Python, Azure, TensorFreelanceow, PyTorch</t>
  </si>
  <si>
    <t>AI09258</t>
  </si>
  <si>
    <t>Azure, Docker, Deep Learning, SQL, MLOps</t>
  </si>
  <si>
    <t>AI09259</t>
  </si>
  <si>
    <t>Scala, Kubernetes, Git, GCP, Hadoop</t>
  </si>
  <si>
    <t>AI09260</t>
  </si>
  <si>
    <t>Hadoop, Scala, Java</t>
  </si>
  <si>
    <t>AI09261</t>
  </si>
  <si>
    <t>Hadoop, Git, R, GCP</t>
  </si>
  <si>
    <t>AI09262</t>
  </si>
  <si>
    <t>AWS, Hadoop, R</t>
  </si>
  <si>
    <t>AI09263</t>
  </si>
  <si>
    <t>Deep Learning, Spark, TensorFreelanceow</t>
  </si>
  <si>
    <t>AI09264</t>
  </si>
  <si>
    <t>Kubernetes, Data Visualization, NLP</t>
  </si>
  <si>
    <t>AI09265</t>
  </si>
  <si>
    <t>NLP, Hadoop, MLOps</t>
  </si>
  <si>
    <t>AI09266</t>
  </si>
  <si>
    <t>MLOps, TensorFreelanceow, Mathematics, AWS</t>
  </si>
  <si>
    <t>AI09267</t>
  </si>
  <si>
    <t>Java, Kubernetes, SQL</t>
  </si>
  <si>
    <t>AI09268</t>
  </si>
  <si>
    <t>SQL, Hadoop, Scala, Data Visualization</t>
  </si>
  <si>
    <t>AI09269</t>
  </si>
  <si>
    <t>AI09270</t>
  </si>
  <si>
    <t>GCP, PyTorch, SQL</t>
  </si>
  <si>
    <t>AI09271</t>
  </si>
  <si>
    <t>Deep Learning, Computer Vision, Linux, SQL</t>
  </si>
  <si>
    <t>AI09272</t>
  </si>
  <si>
    <t>Kubernetes, PyTorch, SQL</t>
  </si>
  <si>
    <t>AI09273</t>
  </si>
  <si>
    <t>Kubernetes, Linux, Azure, Scala, PyTorch</t>
  </si>
  <si>
    <t>AI09274</t>
  </si>
  <si>
    <t>Spark, NLP, Java, PyTorch</t>
  </si>
  <si>
    <t>AI09275</t>
  </si>
  <si>
    <t>Data Visualization, Azure, Python, Kubernetes, Linux</t>
  </si>
  <si>
    <t>AI09276</t>
  </si>
  <si>
    <t>R, Statistics, Java</t>
  </si>
  <si>
    <t>AI09277</t>
  </si>
  <si>
    <t>Python, Scala, GCP, TensorFreelanceow</t>
  </si>
  <si>
    <t>AI09278</t>
  </si>
  <si>
    <t>Scala, Git, Docker, Data Visualization, NLP</t>
  </si>
  <si>
    <t>AI09279</t>
  </si>
  <si>
    <t>PyTorch, Kubernetes, Linux</t>
  </si>
  <si>
    <t>AI09280</t>
  </si>
  <si>
    <t>GCP, TensorFreelanceow, Java</t>
  </si>
  <si>
    <t>AI09281</t>
  </si>
  <si>
    <t>PyTorch, Linux, Tableau</t>
  </si>
  <si>
    <t>AI09282</t>
  </si>
  <si>
    <t>Python, Deep Learning, Tableau, Kubernetes, GCP</t>
  </si>
  <si>
    <t>AI09283</t>
  </si>
  <si>
    <t>AI09284</t>
  </si>
  <si>
    <t>Azure, Git, Hadoop, Spark</t>
  </si>
  <si>
    <t>AI09285</t>
  </si>
  <si>
    <t>Spark, TensorFreelanceow, NLP, Kubernetes</t>
  </si>
  <si>
    <t>AI09286</t>
  </si>
  <si>
    <t>AI09287</t>
  </si>
  <si>
    <t>Git, Docker, R, Statistics</t>
  </si>
  <si>
    <t>AI09288</t>
  </si>
  <si>
    <t>R, Hadoop, Tableau, Java</t>
  </si>
  <si>
    <t>AI09289</t>
  </si>
  <si>
    <t>AI09290</t>
  </si>
  <si>
    <t>Git, R, MLOps, Python</t>
  </si>
  <si>
    <t>AI09291</t>
  </si>
  <si>
    <t>R, TensorFreelanceow, Spark, Git</t>
  </si>
  <si>
    <t>AI09292</t>
  </si>
  <si>
    <t>PyTorch, NLP, Kubernetes, Deep Learning, GCP</t>
  </si>
  <si>
    <t>AI09293</t>
  </si>
  <si>
    <t>Mathematics, R, Data Visualization, SQL, Kubernetes</t>
  </si>
  <si>
    <t>AI09294</t>
  </si>
  <si>
    <t>Hadoop, Docker, Java, Tableau</t>
  </si>
  <si>
    <t>AI09295</t>
  </si>
  <si>
    <t>Hadoop, R, Python, TensorFreelanceow, PyTorch</t>
  </si>
  <si>
    <t>AI09296</t>
  </si>
  <si>
    <t>Scala, Python, Deep Learning, Spark, Git</t>
  </si>
  <si>
    <t>AI09297</t>
  </si>
  <si>
    <t>Scala, SQL, MLOps, Data Visualization</t>
  </si>
  <si>
    <t>AI09298</t>
  </si>
  <si>
    <t>Spark, Linux, SQL</t>
  </si>
  <si>
    <t>AI09299</t>
  </si>
  <si>
    <t>AI09300</t>
  </si>
  <si>
    <t>Spark, TensorFreelanceow, Tableau</t>
  </si>
  <si>
    <t>AI09301</t>
  </si>
  <si>
    <t>GCP, Kubernetes, SQL, Deep Learning</t>
  </si>
  <si>
    <t>AI09302</t>
  </si>
  <si>
    <t>GCP, Scala, Linux</t>
  </si>
  <si>
    <t>AI09303</t>
  </si>
  <si>
    <t>AI09304</t>
  </si>
  <si>
    <t>AI09305</t>
  </si>
  <si>
    <t>Computer Vision, TensorFreelanceow, Kubernetes</t>
  </si>
  <si>
    <t>AI09306</t>
  </si>
  <si>
    <t>Git, SQL, Statistics, Linux</t>
  </si>
  <si>
    <t>AI09307</t>
  </si>
  <si>
    <t>AI09308</t>
  </si>
  <si>
    <t>Kubernetes, Git, Deep Learning, TensorFreelanceow, Spark</t>
  </si>
  <si>
    <t>AI09309</t>
  </si>
  <si>
    <t>Docker, R, Statistics, Hadoop, GCP</t>
  </si>
  <si>
    <t>AI09310</t>
  </si>
  <si>
    <t>Docker, Python, Data Visualization</t>
  </si>
  <si>
    <t>AI09311</t>
  </si>
  <si>
    <t>Data Visualization, TensorFreelanceow, Git, Deep Learning</t>
  </si>
  <si>
    <t>AI09312</t>
  </si>
  <si>
    <t>Tableau, TensorFreelanceow, Git, Kubernetes, Docker</t>
  </si>
  <si>
    <t>AI09313</t>
  </si>
  <si>
    <t>NLP, Python, GCP, Deep Learning, MLOps</t>
  </si>
  <si>
    <t>AI09314</t>
  </si>
  <si>
    <t>AI09315</t>
  </si>
  <si>
    <t>Python, NLP, Mathematics</t>
  </si>
  <si>
    <t>AI09316</t>
  </si>
  <si>
    <t>Azure, AWS, GCP, Git</t>
  </si>
  <si>
    <t>AI09317</t>
  </si>
  <si>
    <t>Statistics, Git, Kubernetes</t>
  </si>
  <si>
    <t>AI09318</t>
  </si>
  <si>
    <t>AI09319</t>
  </si>
  <si>
    <t>GCP, Hadoop, Docker, Computer Vision</t>
  </si>
  <si>
    <t>AI09320</t>
  </si>
  <si>
    <t>Kubernetes, Scala, Tableau</t>
  </si>
  <si>
    <t>AI09321</t>
  </si>
  <si>
    <t>PyTorch, Git, Scala</t>
  </si>
  <si>
    <t>AI09322</t>
  </si>
  <si>
    <t>Java, Kubernetes, Azure, Computer Vision</t>
  </si>
  <si>
    <t>AI09323</t>
  </si>
  <si>
    <t>PyTorch, Deep Learning, Mathematics, Spark</t>
  </si>
  <si>
    <t>AI09324</t>
  </si>
  <si>
    <t>TensorFreelanceow, SQL, Mathematics, Tableau, AWS</t>
  </si>
  <si>
    <t>AI09325</t>
  </si>
  <si>
    <t>Kubernetes, Docker, R, Tableau</t>
  </si>
  <si>
    <t>AI09326</t>
  </si>
  <si>
    <t>Python, Computer Vision, Data Visualization, TensorFreelanceow, Docker</t>
  </si>
  <si>
    <t>AI09327</t>
  </si>
  <si>
    <t>Azure, Python, TensorFreelanceow, MLOps, Computer Vision</t>
  </si>
  <si>
    <t>AI09328</t>
  </si>
  <si>
    <t>AWS, Tableau, Spark, Mathematics, Computer Vision</t>
  </si>
  <si>
    <t>AI09329</t>
  </si>
  <si>
    <t>AI09330</t>
  </si>
  <si>
    <t>NLP, GCP, Mathematics, Kubernetes</t>
  </si>
  <si>
    <t>AI09331</t>
  </si>
  <si>
    <t>Hadoop, PyTorch, GCP, AWS</t>
  </si>
  <si>
    <t>AI09332</t>
  </si>
  <si>
    <t>AI09333</t>
  </si>
  <si>
    <t>Git, PyTorch, Kubernetes, Scala, Hadoop</t>
  </si>
  <si>
    <t>AI09334</t>
  </si>
  <si>
    <t>Hadoop, GCP, Linux</t>
  </si>
  <si>
    <t>AI09335</t>
  </si>
  <si>
    <t>NLP, SQL, Kubernetes</t>
  </si>
  <si>
    <t>AI09336</t>
  </si>
  <si>
    <t>Mathematics, MLOps, GCP</t>
  </si>
  <si>
    <t>AI09337</t>
  </si>
  <si>
    <t>PyTorch, Mathematics, Kubernetes</t>
  </si>
  <si>
    <t>AI09338</t>
  </si>
  <si>
    <t>R, GCP, PyTorch, AWS</t>
  </si>
  <si>
    <t>AI09339</t>
  </si>
  <si>
    <t>Docker, Python, Computer Vision, R</t>
  </si>
  <si>
    <t>AI09340</t>
  </si>
  <si>
    <t>Scala, MLOps, Java</t>
  </si>
  <si>
    <t>AI09341</t>
  </si>
  <si>
    <t>TensorFreelanceow, R, Linux</t>
  </si>
  <si>
    <t>AI09342</t>
  </si>
  <si>
    <t>AWS, Python, Data Visualization</t>
  </si>
  <si>
    <t>AI09343</t>
  </si>
  <si>
    <t>SQL, Docker, TensorFreelanceow, Linux, Tableau</t>
  </si>
  <si>
    <t>AI09344</t>
  </si>
  <si>
    <t>GCP, SQL, Scala, Python</t>
  </si>
  <si>
    <t>AI09345</t>
  </si>
  <si>
    <t>Linux, Scala, TensorFreelanceow</t>
  </si>
  <si>
    <t>AI09346</t>
  </si>
  <si>
    <t>Java, R, Statistics, SQL</t>
  </si>
  <si>
    <t>AI09347</t>
  </si>
  <si>
    <t>Mathematics, Scala, Azure</t>
  </si>
  <si>
    <t>AI09348</t>
  </si>
  <si>
    <t>Kubernetes, Data Visualization, MLOps, Python</t>
  </si>
  <si>
    <t>AI09349</t>
  </si>
  <si>
    <t>Python, Scala, Java, TensorFreelanceow</t>
  </si>
  <si>
    <t>AI09350</t>
  </si>
  <si>
    <t>Linux, Spark, Data Visualization, Java, Mathematics</t>
  </si>
  <si>
    <t>AI09351</t>
  </si>
  <si>
    <t>Linux, Hadoop, Data Visualization, MLOps</t>
  </si>
  <si>
    <t>AI09352</t>
  </si>
  <si>
    <t>Python, AWS, SQL, Data Visualization</t>
  </si>
  <si>
    <t>AI09353</t>
  </si>
  <si>
    <t>Kubernetes, Deep Learning, Data Visualization, Python</t>
  </si>
  <si>
    <t>AI09354</t>
  </si>
  <si>
    <t>Scala, Azure, Statistics, Linux, PyTorch</t>
  </si>
  <si>
    <t>AI09355</t>
  </si>
  <si>
    <t>SQL, Azure, Scala, Tableau, Spark</t>
  </si>
  <si>
    <t>AI09356</t>
  </si>
  <si>
    <t>PyTorch, TensorFreelanceow, Python</t>
  </si>
  <si>
    <t>AI09357</t>
  </si>
  <si>
    <t>Java, R, Python, AWS</t>
  </si>
  <si>
    <t>AI09358</t>
  </si>
  <si>
    <t>Deep Learning, Scala, Statistics, Computer Vision, Docker</t>
  </si>
  <si>
    <t>AI09359</t>
  </si>
  <si>
    <t>PyTorch, Hadoop, Java, Kubernetes, MLOps</t>
  </si>
  <si>
    <t>AI09360</t>
  </si>
  <si>
    <t>Python, AWS, Mathematics, SQL, Java</t>
  </si>
  <si>
    <t>AI09361</t>
  </si>
  <si>
    <t>Statistics, Computer Vision, Kubernetes, TensorFreelanceow</t>
  </si>
  <si>
    <t>AI09362</t>
  </si>
  <si>
    <t>R, Git, Scala, Kubernetes</t>
  </si>
  <si>
    <t>AI09363</t>
  </si>
  <si>
    <t>Statistics, R, Kubernetes, Computer Vision, SQL</t>
  </si>
  <si>
    <t>AI09364</t>
  </si>
  <si>
    <t>Kubernetes, Python, Statistics, GCP</t>
  </si>
  <si>
    <t>AI09365</t>
  </si>
  <si>
    <t>AWS, Docker, GCP, Python</t>
  </si>
  <si>
    <t>AI09366</t>
  </si>
  <si>
    <t>Spark, Java, NLP, Computer Vision</t>
  </si>
  <si>
    <t>AI09367</t>
  </si>
  <si>
    <t>Hadoop, Scala, Deep Learning, NLP, TensorFreelanceow</t>
  </si>
  <si>
    <t>AI09368</t>
  </si>
  <si>
    <t>Deep Learning, MLOps, Git, SQL, Kubernetes</t>
  </si>
  <si>
    <t>AI09369</t>
  </si>
  <si>
    <t>Linux, Spark, Kubernetes</t>
  </si>
  <si>
    <t>AI09370</t>
  </si>
  <si>
    <t>Linux, Python, Deep Learning, AWS</t>
  </si>
  <si>
    <t>AI09371</t>
  </si>
  <si>
    <t>AI09372</t>
  </si>
  <si>
    <t>Statistics, Hadoop, Python</t>
  </si>
  <si>
    <t>AI09373</t>
  </si>
  <si>
    <t>Scala, AWS, Azure, Computer Vision, Statistics</t>
  </si>
  <si>
    <t>AI09374</t>
  </si>
  <si>
    <t>GCP, NLP, Data Visualization, Python, Linux</t>
  </si>
  <si>
    <t>AI09375</t>
  </si>
  <si>
    <t>Statistics, Kubernetes, R, Scala</t>
  </si>
  <si>
    <t>AI09376</t>
  </si>
  <si>
    <t>Hadoop, GCP, Statistics, Deep Learning</t>
  </si>
  <si>
    <t>AI09377</t>
  </si>
  <si>
    <t>AI09378</t>
  </si>
  <si>
    <t>AWS, Kubernetes, GCP, NLP</t>
  </si>
  <si>
    <t>AI09379</t>
  </si>
  <si>
    <t>Python, Java, Kubernetes, TensorFreelanceow, Docker</t>
  </si>
  <si>
    <t>AI09380</t>
  </si>
  <si>
    <t>AI09381</t>
  </si>
  <si>
    <t>AI09382</t>
  </si>
  <si>
    <t>AWS, Kubernetes, Java, GCP, Azure</t>
  </si>
  <si>
    <t>AI09383</t>
  </si>
  <si>
    <t>Python, Tableau, Statistics, Deep Learning</t>
  </si>
  <si>
    <t>AI09384</t>
  </si>
  <si>
    <t>TensorFreelanceow, Mathematics, Data Visualization, Linux</t>
  </si>
  <si>
    <t>AI09385</t>
  </si>
  <si>
    <t>Kubernetes, Java, Docker, R, Statistics</t>
  </si>
  <si>
    <t>AI09386</t>
  </si>
  <si>
    <t>AI09387</t>
  </si>
  <si>
    <t>Linux, Hadoop, Data Visualization, Spark</t>
  </si>
  <si>
    <t>AI09388</t>
  </si>
  <si>
    <t>Kubernetes, Python, Spark, Docker, Git</t>
  </si>
  <si>
    <t>AI09389</t>
  </si>
  <si>
    <t>Mathematics, Python, Statistics, Git, TensorFreelanceow</t>
  </si>
  <si>
    <t>AI09390</t>
  </si>
  <si>
    <t>Python, Spark, TensorFreelanceow, GCP, PyTorch</t>
  </si>
  <si>
    <t>AI09391</t>
  </si>
  <si>
    <t>Hadoop, Deep Learning, Tableau</t>
  </si>
  <si>
    <t>AI09392</t>
  </si>
  <si>
    <t>SQL, R, Python, Statistics</t>
  </si>
  <si>
    <t>AI09393</t>
  </si>
  <si>
    <t>Kubernetes, Deep Learning, Java, Azure, R</t>
  </si>
  <si>
    <t>AI09394</t>
  </si>
  <si>
    <t>Computer Vision, Statistics, Docker</t>
  </si>
  <si>
    <t>AI09395</t>
  </si>
  <si>
    <t>Docker, SQL, Azure, AWS</t>
  </si>
  <si>
    <t>AI09396</t>
  </si>
  <si>
    <t>Git, Computer Vision, Data Visualization</t>
  </si>
  <si>
    <t>AI09397</t>
  </si>
  <si>
    <t>PyTorch, GCP, Java, Docker, Tableau</t>
  </si>
  <si>
    <t>AI09398</t>
  </si>
  <si>
    <t>SQL, Azure, TensorFreelanceow, Computer Vision, R</t>
  </si>
  <si>
    <t>AI09399</t>
  </si>
  <si>
    <t>MLOps, Kubernetes, Python</t>
  </si>
  <si>
    <t>AI09400</t>
  </si>
  <si>
    <t>PyTorch, Java, AWS, GCP, TensorFreelanceow</t>
  </si>
  <si>
    <t>AI09401</t>
  </si>
  <si>
    <t>Java, GCP, Python, Linux, MLOps</t>
  </si>
  <si>
    <t>AI09402</t>
  </si>
  <si>
    <t>Linux, Statistics, Java</t>
  </si>
  <si>
    <t>AI09403</t>
  </si>
  <si>
    <t>Python, GCP, TensorFreelanceow, Data Visualization</t>
  </si>
  <si>
    <t>AI09404</t>
  </si>
  <si>
    <t>Linux, Azure, Kubernetes, Docker, Git</t>
  </si>
  <si>
    <t>AI09405</t>
  </si>
  <si>
    <t>MLOps, PyTorch, Mathematics, Kubernetes</t>
  </si>
  <si>
    <t>AI09406</t>
  </si>
  <si>
    <t>Python, NLP, Tableau, TensorFreelanceow</t>
  </si>
  <si>
    <t>AI09407</t>
  </si>
  <si>
    <t>Hadoop, Statistics, TensorFreelanceow, Spark</t>
  </si>
  <si>
    <t>AI09408</t>
  </si>
  <si>
    <t>MLOps, Git, AWS, Docker</t>
  </si>
  <si>
    <t>AI09409</t>
  </si>
  <si>
    <t>AI09410</t>
  </si>
  <si>
    <t>Git, Linux, Data Visualization</t>
  </si>
  <si>
    <t>AI09411</t>
  </si>
  <si>
    <t>NLP, Python, SQL, Linux, GCP</t>
  </si>
  <si>
    <t>AI09412</t>
  </si>
  <si>
    <t>TensorFreelanceow, Python, GCP, Java, PyTorch</t>
  </si>
  <si>
    <t>AI09413</t>
  </si>
  <si>
    <t>Linux, Docker, R</t>
  </si>
  <si>
    <t>AI09414</t>
  </si>
  <si>
    <t>Hadoop, GCP, Data Visualization, Java, MLOps</t>
  </si>
  <si>
    <t>AI09415</t>
  </si>
  <si>
    <t>Azure, Java, TensorFreelanceow, Linux, Git</t>
  </si>
  <si>
    <t>AI09416</t>
  </si>
  <si>
    <t>Data Visualization, Linux, Python, Statistics, Mathematics</t>
  </si>
  <si>
    <t>AI09417</t>
  </si>
  <si>
    <t>Linux, GCP, MLOps</t>
  </si>
  <si>
    <t>AI09418</t>
  </si>
  <si>
    <t>Mathematics, Java, Data Visualization</t>
  </si>
  <si>
    <t>AI09419</t>
  </si>
  <si>
    <t>Scala, Docker, Data Visualization</t>
  </si>
  <si>
    <t>AI09420</t>
  </si>
  <si>
    <t>SQL, PyTorch, Azure, Git, R</t>
  </si>
  <si>
    <t>AI09421</t>
  </si>
  <si>
    <t>NLP, AWS, Java</t>
  </si>
  <si>
    <t>AI09422</t>
  </si>
  <si>
    <t>Java, Deep Learning, Data Visualization</t>
  </si>
  <si>
    <t>AI09423</t>
  </si>
  <si>
    <t>Azure, Docker, Tableau</t>
  </si>
  <si>
    <t>AI09424</t>
  </si>
  <si>
    <t>Linux, SQL, Computer Vision, Kubernetes</t>
  </si>
  <si>
    <t>AI09425</t>
  </si>
  <si>
    <t>AI09426</t>
  </si>
  <si>
    <t>TensorFreelanceow, Python, Scala, Azure, MLOps</t>
  </si>
  <si>
    <t>AI09427</t>
  </si>
  <si>
    <t>AI09428</t>
  </si>
  <si>
    <t>Computer Vision, TensorFreelanceow, NLP, Python, Data Visualization</t>
  </si>
  <si>
    <t>AI09429</t>
  </si>
  <si>
    <t>Azure, Spark, SQL, Docker, Hadoop</t>
  </si>
  <si>
    <t>AI09430</t>
  </si>
  <si>
    <t>Docker, Python, GCP, TensorFreelanceow, AWS</t>
  </si>
  <si>
    <t>AI09431</t>
  </si>
  <si>
    <t>R, PyTorch, Hadoop</t>
  </si>
  <si>
    <t>AI09432</t>
  </si>
  <si>
    <t>Data Visualization, Mathematics, Java, Computer Vision, Scala</t>
  </si>
  <si>
    <t>AI09433</t>
  </si>
  <si>
    <t>R, Scala, Computer Vision</t>
  </si>
  <si>
    <t>AI09434</t>
  </si>
  <si>
    <t>Hadoop, MLOps, Git</t>
  </si>
  <si>
    <t>AI09435</t>
  </si>
  <si>
    <t>Data Visualization, Hadoop, Statistics</t>
  </si>
  <si>
    <t>AI09436</t>
  </si>
  <si>
    <t>TensorFreelanceow, Computer Vision, MLOps, Tableau, Kubernetes</t>
  </si>
  <si>
    <t>AI09437</t>
  </si>
  <si>
    <t>SQL, Scala, AWS</t>
  </si>
  <si>
    <t>AI09438</t>
  </si>
  <si>
    <t>SQL, PyTorch, R, Mathematics</t>
  </si>
  <si>
    <t>AI09439</t>
  </si>
  <si>
    <t>Linux, R, Statistics, Kubernetes</t>
  </si>
  <si>
    <t>AI09440</t>
  </si>
  <si>
    <t>AI09441</t>
  </si>
  <si>
    <t>Tableau, NLP, Hadoop, Python</t>
  </si>
  <si>
    <t>AI09442</t>
  </si>
  <si>
    <t>Computer Vision, Kubernetes, Java</t>
  </si>
  <si>
    <t>AI09443</t>
  </si>
  <si>
    <t>PyTorch, AWS, Data Visualization, GCP</t>
  </si>
  <si>
    <t>AI09444</t>
  </si>
  <si>
    <t>NLP, Statistics, Kubernetes, Python, GCP</t>
  </si>
  <si>
    <t>AI09445</t>
  </si>
  <si>
    <t>Kubernetes, SQL, Java, Git</t>
  </si>
  <si>
    <t>AI09446</t>
  </si>
  <si>
    <t>PyTorch, Mathematics, Scala</t>
  </si>
  <si>
    <t>AI09447</t>
  </si>
  <si>
    <t>Python, Linux, TensorFreelanceow, Hadoop, PyTorch</t>
  </si>
  <si>
    <t>AI09448</t>
  </si>
  <si>
    <t>Statistics, PyTorch, Tableau</t>
  </si>
  <si>
    <t>AI09449</t>
  </si>
  <si>
    <t>GCP, PyTorch, Deep Learning, Mathematics, Computer Vision</t>
  </si>
  <si>
    <t>AI09450</t>
  </si>
  <si>
    <t>Azure, Python, SQL, Tableau, TensorFreelanceow</t>
  </si>
  <si>
    <t>AI09451</t>
  </si>
  <si>
    <t>AWS, Tableau, Python</t>
  </si>
  <si>
    <t>AI09452</t>
  </si>
  <si>
    <t>AI09453</t>
  </si>
  <si>
    <t>Java, MLOps, GCP, AWS, PyTorch</t>
  </si>
  <si>
    <t>AI09454</t>
  </si>
  <si>
    <t>Data Visualization, SQL, NLP, Kubernetes, Python</t>
  </si>
  <si>
    <t>AI09455</t>
  </si>
  <si>
    <t>TensorFreelanceow, Scala, Statistics</t>
  </si>
  <si>
    <t>AI09456</t>
  </si>
  <si>
    <t>Kubernetes, GCP, Python, Mathematics</t>
  </si>
  <si>
    <t>AI09457</t>
  </si>
  <si>
    <t>Deep Learning, Python, Azure, SQL</t>
  </si>
  <si>
    <t>AI09458</t>
  </si>
  <si>
    <t>Python, Tableau, Computer Vision</t>
  </si>
  <si>
    <t>AI09459</t>
  </si>
  <si>
    <t>MLOps, Data Visualization, AWS, Python, TensorFreelanceow</t>
  </si>
  <si>
    <t>AI09460</t>
  </si>
  <si>
    <t>SQL, AWS, Kubernetes, Hadoop</t>
  </si>
  <si>
    <t>AI09461</t>
  </si>
  <si>
    <t>Python, TensorFreelanceow, Data Visualization, Git, Statistics</t>
  </si>
  <si>
    <t>AI09462</t>
  </si>
  <si>
    <t>R, Python, TensorFreelanceow, Java</t>
  </si>
  <si>
    <t>AI09463</t>
  </si>
  <si>
    <t>Data Visualization, R, Linux, Tableau</t>
  </si>
  <si>
    <t>AI09464</t>
  </si>
  <si>
    <t>AI09465</t>
  </si>
  <si>
    <t>Computer Vision, SQL, Python</t>
  </si>
  <si>
    <t>AI09466</t>
  </si>
  <si>
    <t>Tableau, Python, NLP, Git, MLOps</t>
  </si>
  <si>
    <t>AI09467</t>
  </si>
  <si>
    <t>PyTorch, GCP, TensorFreelanceow, AWS, Deep Learning</t>
  </si>
  <si>
    <t>AI09468</t>
  </si>
  <si>
    <t>GCP, Linux, Docker, Hadoop</t>
  </si>
  <si>
    <t>AI09469</t>
  </si>
  <si>
    <t>MLOps, Data Visualization, Hadoop, Java, TensorFreelanceow</t>
  </si>
  <si>
    <t>AI09470</t>
  </si>
  <si>
    <t>Python, Git, Computer Vision, NLP, R</t>
  </si>
  <si>
    <t>AI09471</t>
  </si>
  <si>
    <t>Spark, Computer Vision, Kubernetes, Python, Linux</t>
  </si>
  <si>
    <t>AI09472</t>
  </si>
  <si>
    <t>Data Visualization, AWS, Hadoop, Computer Vision</t>
  </si>
  <si>
    <t>AI09473</t>
  </si>
  <si>
    <t>AI09474</t>
  </si>
  <si>
    <t>Docker, Azure, GCP, Python</t>
  </si>
  <si>
    <t>AI09475</t>
  </si>
  <si>
    <t>AI09476</t>
  </si>
  <si>
    <t>PyTorch, GCP, Scala, Linux, Deep Learning</t>
  </si>
  <si>
    <t>AI09477</t>
  </si>
  <si>
    <t>Docker, Tableau, Python, GCP, Azure</t>
  </si>
  <si>
    <t>AI09478</t>
  </si>
  <si>
    <t>AI09479</t>
  </si>
  <si>
    <t>GCP, Computer Vision, Kubernetes, Linux, Data Visualization</t>
  </si>
  <si>
    <t>AI09480</t>
  </si>
  <si>
    <t>AI09481</t>
  </si>
  <si>
    <t>NLP, GCP, Hadoop</t>
  </si>
  <si>
    <t>AI09482</t>
  </si>
  <si>
    <t>Kubernetes, Python, TensorFreelanceow, Docker, PyTorch</t>
  </si>
  <si>
    <t>AI09483</t>
  </si>
  <si>
    <t>Statistics, Azure, PyTorch, MLOps, SQL</t>
  </si>
  <si>
    <t>AI09484</t>
  </si>
  <si>
    <t>AI09485</t>
  </si>
  <si>
    <t>Scala, Python, NLP</t>
  </si>
  <si>
    <t>AI09486</t>
  </si>
  <si>
    <t>SQL, Hadoop, Kubernetes, PyTorch, AWS</t>
  </si>
  <si>
    <t>AI09487</t>
  </si>
  <si>
    <t>Hadoop, Java, PyTorch</t>
  </si>
  <si>
    <t>AI09488</t>
  </si>
  <si>
    <t>Git, Azure, Statistics, TensorFreelanceow, Kubernetes</t>
  </si>
  <si>
    <t>AI09489</t>
  </si>
  <si>
    <t>Data Visualization, Spark, Hadoop, MLOps, Scala</t>
  </si>
  <si>
    <t>AI09490</t>
  </si>
  <si>
    <t>Statistics, GCP, Azure</t>
  </si>
  <si>
    <t>AI09491</t>
  </si>
  <si>
    <t>R, Mathematics, PyTorch, Kubernetes, Azure</t>
  </si>
  <si>
    <t>AI09492</t>
  </si>
  <si>
    <t>Git, Computer Vision, Deep Learning, Python, TensorFreelanceow</t>
  </si>
  <si>
    <t>AI09493</t>
  </si>
  <si>
    <t>Java, Data Visualization, Hadoop, R</t>
  </si>
  <si>
    <t>AI09494</t>
  </si>
  <si>
    <t>AI09495</t>
  </si>
  <si>
    <t>Linux, PyTorch, Kubernetes, Tableau, Git</t>
  </si>
  <si>
    <t>AI09496</t>
  </si>
  <si>
    <t>Kubernetes, Mathematics, Scala, Docker</t>
  </si>
  <si>
    <t>AI09497</t>
  </si>
  <si>
    <t>R, Statistics, SQL, Azure</t>
  </si>
  <si>
    <t>AI09498</t>
  </si>
  <si>
    <t>Scala, Docker, NLP</t>
  </si>
  <si>
    <t>AI09499</t>
  </si>
  <si>
    <t>Docker, SQL, GCP, TensorFreelanceow</t>
  </si>
  <si>
    <t>AI09500</t>
  </si>
  <si>
    <t>Spark, Hadoop, AWS, Data Visualization, Java</t>
  </si>
  <si>
    <t>AI09501</t>
  </si>
  <si>
    <t>SQL, TensorFreelanceow, MLOps, Docker, Python</t>
  </si>
  <si>
    <t>AI09502</t>
  </si>
  <si>
    <t>AI09503</t>
  </si>
  <si>
    <t>R, Python, Hadoop</t>
  </si>
  <si>
    <t>AI09504</t>
  </si>
  <si>
    <t>SQL, Python, Azure</t>
  </si>
  <si>
    <t>AI09505</t>
  </si>
  <si>
    <t>TensorFreelanceow, Statistics, MLOps, Tableau, Linux</t>
  </si>
  <si>
    <t>AI09506</t>
  </si>
  <si>
    <t>SQL, Hadoop, Data Visualization</t>
  </si>
  <si>
    <t>AI09507</t>
  </si>
  <si>
    <t>Tableau, Scala, R, Statistics, TensorFreelanceow</t>
  </si>
  <si>
    <t>AI09508</t>
  </si>
  <si>
    <t>Java, SQL, Mathematics, Kubernetes</t>
  </si>
  <si>
    <t>AI09509</t>
  </si>
  <si>
    <t>Java, Kubernetes, TensorFreelanceow, NLP</t>
  </si>
  <si>
    <t>AI09510</t>
  </si>
  <si>
    <t>AI09511</t>
  </si>
  <si>
    <t>Hadoop, Data Visualization, Kubernetes, MLOps, AWS</t>
  </si>
  <si>
    <t>AI09512</t>
  </si>
  <si>
    <t>Computer Vision, Spark, Tableau, Python</t>
  </si>
  <si>
    <t>AI09513</t>
  </si>
  <si>
    <t>AI09514</t>
  </si>
  <si>
    <t>AWS, Python, Kubernetes, Mathematics, Deep Learning</t>
  </si>
  <si>
    <t>AI09515</t>
  </si>
  <si>
    <t>NLP, Python, Spark, Linux, Java</t>
  </si>
  <si>
    <t>AI09516</t>
  </si>
  <si>
    <t>Data Visualization, R, PyTorch</t>
  </si>
  <si>
    <t>AI09517</t>
  </si>
  <si>
    <t>Scala, Git, Python, Mathematics, Azure</t>
  </si>
  <si>
    <t>AI09518</t>
  </si>
  <si>
    <t>Kubernetes, MLOps, SQL, Java, PyTorch</t>
  </si>
  <si>
    <t>AI09519</t>
  </si>
  <si>
    <t>Mathematics, R, Scala, Hadoop</t>
  </si>
  <si>
    <t>AI09520</t>
  </si>
  <si>
    <t>AI09521</t>
  </si>
  <si>
    <t>Computer Vision, Linux, SQL</t>
  </si>
  <si>
    <t>AI09522</t>
  </si>
  <si>
    <t>Scala, Docker, GCP</t>
  </si>
  <si>
    <t>AI09523</t>
  </si>
  <si>
    <t>Mathematics, Azure, SQL</t>
  </si>
  <si>
    <t>AI09524</t>
  </si>
  <si>
    <t>Java, MLOps, Spark</t>
  </si>
  <si>
    <t>AI09525</t>
  </si>
  <si>
    <t>MLOps, Azure, Tableau, Python, TensorFreelanceow</t>
  </si>
  <si>
    <t>AI09526</t>
  </si>
  <si>
    <t>Python, AWS, NLP</t>
  </si>
  <si>
    <t>AI09527</t>
  </si>
  <si>
    <t>Tableau, Computer Vision, PyTorch</t>
  </si>
  <si>
    <t>AI09528</t>
  </si>
  <si>
    <t>AWS, SQL, Tableau</t>
  </si>
  <si>
    <t>AI09529</t>
  </si>
  <si>
    <t>AWS, Docker, Mathematics</t>
  </si>
  <si>
    <t>AI09530</t>
  </si>
  <si>
    <t>Statistics, Data Visualization, Azure, Linux</t>
  </si>
  <si>
    <t>AI09531</t>
  </si>
  <si>
    <t>Python, TensorFreelanceow, Kubernetes, Hadoop</t>
  </si>
  <si>
    <t>AI09532</t>
  </si>
  <si>
    <t>SQL, Git, Tableau</t>
  </si>
  <si>
    <t>AI09533</t>
  </si>
  <si>
    <t>Linux, Statistics, MLOps</t>
  </si>
  <si>
    <t>AI09534</t>
  </si>
  <si>
    <t>MLOps, Statistics, Python</t>
  </si>
  <si>
    <t>AI09535</t>
  </si>
  <si>
    <t>R, Scala, SQL, PyTorch</t>
  </si>
  <si>
    <t>AI09536</t>
  </si>
  <si>
    <t>Spark, Python, SQL, Azure</t>
  </si>
  <si>
    <t>AI09537</t>
  </si>
  <si>
    <t>SQL, GCP, Statistics, Mathematics, PyTorch</t>
  </si>
  <si>
    <t>AI09538</t>
  </si>
  <si>
    <t>Hadoop, Deep Learning, Docker, Mathematics, Scala</t>
  </si>
  <si>
    <t>AI09539</t>
  </si>
  <si>
    <t>Git, Data Visualization, Scala, Azure, Statistics</t>
  </si>
  <si>
    <t>AI09540</t>
  </si>
  <si>
    <t>Docker, Linux, Spark, Mathematics, NLP</t>
  </si>
  <si>
    <t>AI09541</t>
  </si>
  <si>
    <t>PyTorch, NLP, Java, R, Computer Vision</t>
  </si>
  <si>
    <t>AI09542</t>
  </si>
  <si>
    <t>TensorFreelanceow, R, Docker, Mathematics, Data Visualization</t>
  </si>
  <si>
    <t>AI09543</t>
  </si>
  <si>
    <t>GCP, Linux, Docker, Python</t>
  </si>
  <si>
    <t>AI09544</t>
  </si>
  <si>
    <t>Scala, Kubernetes, Hadoop, Git, Computer Vision</t>
  </si>
  <si>
    <t>AI09545</t>
  </si>
  <si>
    <t>MLOps, Python, TensorFreelanceow, Kubernetes</t>
  </si>
  <si>
    <t>AI09546</t>
  </si>
  <si>
    <t>Scala, Tableau, Mathematics, Azure</t>
  </si>
  <si>
    <t>AI09547</t>
  </si>
  <si>
    <t>GCP, Scala, MLOps</t>
  </si>
  <si>
    <t>AI09548</t>
  </si>
  <si>
    <t>Tableau, Python, Linux, Hadoop, TensorFreelanceow</t>
  </si>
  <si>
    <t>AI09549</t>
  </si>
  <si>
    <t>Python, Docker, Data Visualization</t>
  </si>
  <si>
    <t>AI09550</t>
  </si>
  <si>
    <t>Tableau, Linux, TensorFreelanceow</t>
  </si>
  <si>
    <t>AI09551</t>
  </si>
  <si>
    <t>Python, Data Visualization, Java, Azure</t>
  </si>
  <si>
    <t>AI09552</t>
  </si>
  <si>
    <t>Kubernetes, Computer Vision, Scala, Python</t>
  </si>
  <si>
    <t>AI09553</t>
  </si>
  <si>
    <t>Kubernetes, Python, Scala, Computer Vision, TensorFreelanceow</t>
  </si>
  <si>
    <t>AI09554</t>
  </si>
  <si>
    <t>GCP, Scala, Deep Learning, SQL, Computer Vision</t>
  </si>
  <si>
    <t>AI09555</t>
  </si>
  <si>
    <t>Spark, Scala, Deep Learning, Data Visualization, TensorFreelanceow</t>
  </si>
  <si>
    <t>AI09556</t>
  </si>
  <si>
    <t>Scala, Linux, Computer Vision, Kubernetes, Git</t>
  </si>
  <si>
    <t>AI09557</t>
  </si>
  <si>
    <t>Java, R, Kubernetes, Docker</t>
  </si>
  <si>
    <t>AI09558</t>
  </si>
  <si>
    <t>AI09559</t>
  </si>
  <si>
    <t>Linux, Spark, AWS, Deep Learning</t>
  </si>
  <si>
    <t>AI09560</t>
  </si>
  <si>
    <t>Git, Kubernetes, SQL, GCP, Azure</t>
  </si>
  <si>
    <t>AI09561</t>
  </si>
  <si>
    <t>Statistics, SQL, Azure, Python</t>
  </si>
  <si>
    <t>AI09562</t>
  </si>
  <si>
    <t>Python, Scala, NLP, Git</t>
  </si>
  <si>
    <t>AI09563</t>
  </si>
  <si>
    <t>Kubernetes, PyTorch, Statistics</t>
  </si>
  <si>
    <t>AI09564</t>
  </si>
  <si>
    <t>AI09565</t>
  </si>
  <si>
    <t>PyTorch, Linux, MLOps, TensorFreelanceow</t>
  </si>
  <si>
    <t>AI09566</t>
  </si>
  <si>
    <t>AI09567</t>
  </si>
  <si>
    <t>Computer Vision, Java, MLOps</t>
  </si>
  <si>
    <t>AI09568</t>
  </si>
  <si>
    <t>Git, R, Scala, Docker, MLOps</t>
  </si>
  <si>
    <t>AI09569</t>
  </si>
  <si>
    <t>AI09570</t>
  </si>
  <si>
    <t>PyTorch, Spark, Git, Kubernetes</t>
  </si>
  <si>
    <t>AI09571</t>
  </si>
  <si>
    <t>Kubernetes, R, PyTorch</t>
  </si>
  <si>
    <t>AI09572</t>
  </si>
  <si>
    <t>Kubernetes, MLOps, Python, Spark</t>
  </si>
  <si>
    <t>AI09573</t>
  </si>
  <si>
    <t>Mathematics, AWS, Computer Vision, TensorFreelanceow</t>
  </si>
  <si>
    <t>AI09574</t>
  </si>
  <si>
    <t>Scala, PyTorch, MLOps</t>
  </si>
  <si>
    <t>AI09575</t>
  </si>
  <si>
    <t>Data Visualization, Scala, Docker, Python, TensorFreelanceow</t>
  </si>
  <si>
    <t>AI09576</t>
  </si>
  <si>
    <t>Linux, SQL, Java</t>
  </si>
  <si>
    <t>AI09577</t>
  </si>
  <si>
    <t>AI09578</t>
  </si>
  <si>
    <t>Mathematics, TensorFreelanceow, Python, Computer Vision, Azure</t>
  </si>
  <si>
    <t>AI09579</t>
  </si>
  <si>
    <t>Scala, NLP, GCP</t>
  </si>
  <si>
    <t>AI09580</t>
  </si>
  <si>
    <t>Data Visualization, Git, TensorFreelanceow</t>
  </si>
  <si>
    <t>AI09581</t>
  </si>
  <si>
    <t>AI09582</t>
  </si>
  <si>
    <t>AWS, NLP, Tableau, Docker</t>
  </si>
  <si>
    <t>AI09583</t>
  </si>
  <si>
    <t>Docker, Mathematics, MLOps</t>
  </si>
  <si>
    <t>AI09584</t>
  </si>
  <si>
    <t>Hadoop, Git, Computer Vision, R, Java</t>
  </si>
  <si>
    <t>AI09585</t>
  </si>
  <si>
    <t>PyTorch, AWS, Hadoop, Azure, Deep Learning</t>
  </si>
  <si>
    <t>AI09586</t>
  </si>
  <si>
    <t>Linux, GCP, PyTorch, NLP, Scala</t>
  </si>
  <si>
    <t>AI09587</t>
  </si>
  <si>
    <t>Tableau, GCP, Java</t>
  </si>
  <si>
    <t>AI09588</t>
  </si>
  <si>
    <t>Mathematics, Python, TensorFreelanceow, GCP</t>
  </si>
  <si>
    <t>AI09589</t>
  </si>
  <si>
    <t>TensorFreelanceow, Python, GCP, Deep Learning, NLP</t>
  </si>
  <si>
    <t>AI09590</t>
  </si>
  <si>
    <t>Data Visualization, Python, AWS, GCP, TensorFreelanceow</t>
  </si>
  <si>
    <t>AI09591</t>
  </si>
  <si>
    <t>TensorFreelanceow, Deep Learning, Data Visualization, Hadoop</t>
  </si>
  <si>
    <t>AI09592</t>
  </si>
  <si>
    <t>Docker, Tableau, GCP, PyTorch, Statistics</t>
  </si>
  <si>
    <t>AI09593</t>
  </si>
  <si>
    <t>Python, Computer Vision, Linux, Spark, TensorFreelanceow</t>
  </si>
  <si>
    <t>AI09594</t>
  </si>
  <si>
    <t>TensorFreelanceow, Kubernetes, Git</t>
  </si>
  <si>
    <t>AI09595</t>
  </si>
  <si>
    <t>Azure, Python, Docker</t>
  </si>
  <si>
    <t>AI09596</t>
  </si>
  <si>
    <t>AI09597</t>
  </si>
  <si>
    <t>Tableau, PyTorch, Deep Learning, Git, TensorFreelanceow</t>
  </si>
  <si>
    <t>AI09598</t>
  </si>
  <si>
    <t>Git, Scala, Computer Vision</t>
  </si>
  <si>
    <t>AI09599</t>
  </si>
  <si>
    <t>Kubernetes, Deep Learning, Spark</t>
  </si>
  <si>
    <t>AI09600</t>
  </si>
  <si>
    <t>SQL, Kubernetes, Scala, AWS</t>
  </si>
  <si>
    <t>AI09601</t>
  </si>
  <si>
    <t>Kubernetes, Spark, Hadoop, Git</t>
  </si>
  <si>
    <t>AI09602</t>
  </si>
  <si>
    <t>Scala, Linux, MLOps</t>
  </si>
  <si>
    <t>AI09603</t>
  </si>
  <si>
    <t>Azure, Scala, Hadoop, Git</t>
  </si>
  <si>
    <t>AI09604</t>
  </si>
  <si>
    <t>AI09605</t>
  </si>
  <si>
    <t>Java, Computer Vision, SQL, Deep Learning, PyTorch</t>
  </si>
  <si>
    <t>AI09606</t>
  </si>
  <si>
    <t>Scala, GCP, PyTorch</t>
  </si>
  <si>
    <t>AI09607</t>
  </si>
  <si>
    <t>Mathematics, MLOps, Data Visualization, Kubernetes</t>
  </si>
  <si>
    <t>AI09608</t>
  </si>
  <si>
    <t>AI09609</t>
  </si>
  <si>
    <t>TensorFreelanceow, Docker, Git</t>
  </si>
  <si>
    <t>AI09610</t>
  </si>
  <si>
    <t>AWS, Computer Vision, SQL</t>
  </si>
  <si>
    <t>AI09611</t>
  </si>
  <si>
    <t>Python, Git, Computer Vision, Deep Learning, Linux</t>
  </si>
  <si>
    <t>AI09612</t>
  </si>
  <si>
    <t>Git, Tableau, TensorFreelanceow</t>
  </si>
  <si>
    <t>AI09613</t>
  </si>
  <si>
    <t>SQL, TensorFreelanceow, Tableau, Hadoop, Spark</t>
  </si>
  <si>
    <t>AI09614</t>
  </si>
  <si>
    <t>Git, Deep Learning, Scala, Java, Tableau</t>
  </si>
  <si>
    <t>AI09615</t>
  </si>
  <si>
    <t>TensorFreelanceow, Python, Spark, SQL, AWS</t>
  </si>
  <si>
    <t>AI09616</t>
  </si>
  <si>
    <t>AWS, Tableau, Hadoop</t>
  </si>
  <si>
    <t>AI09617</t>
  </si>
  <si>
    <t>Deep Learning, GCP, Data Visualization, MLOps, NLP</t>
  </si>
  <si>
    <t>AI09618</t>
  </si>
  <si>
    <t>Python, Docker, Azure, Spark</t>
  </si>
  <si>
    <t>AI09619</t>
  </si>
  <si>
    <t>Hadoop, Azure, Data Visualization, NLP</t>
  </si>
  <si>
    <t>AI09620</t>
  </si>
  <si>
    <t>TensorFreelanceow, Mathematics, Azure, SQL</t>
  </si>
  <si>
    <t>AI09621</t>
  </si>
  <si>
    <t>Azure, Java, Deep Learning</t>
  </si>
  <si>
    <t>AI09622</t>
  </si>
  <si>
    <t>Mathematics, Python, TensorFreelanceow, Tableau</t>
  </si>
  <si>
    <t>AI09623</t>
  </si>
  <si>
    <t>Scala, SQL, PyTorch, Spark</t>
  </si>
  <si>
    <t>AI09624</t>
  </si>
  <si>
    <t>Python, Kubernetes, Spark, TensorFreelanceow</t>
  </si>
  <si>
    <t>AI09625</t>
  </si>
  <si>
    <t>AWS, SQL, Data Visualization, Statistics, Git</t>
  </si>
  <si>
    <t>AI09626</t>
  </si>
  <si>
    <t>Spark, PyTorch, Statistics, Data Visualization, R</t>
  </si>
  <si>
    <t>AI09627</t>
  </si>
  <si>
    <t>TensorFreelanceow, Python, Deep Learning</t>
  </si>
  <si>
    <t>AI09628</t>
  </si>
  <si>
    <t>Docker, AWS, PyTorch, GCP</t>
  </si>
  <si>
    <t>AI09629</t>
  </si>
  <si>
    <t>Python, Azure, Data Visualization, TensorFreelanceow</t>
  </si>
  <si>
    <t>AI09630</t>
  </si>
  <si>
    <t>Python, AWS, Computer Vision, Linux, TensorFreelanceow</t>
  </si>
  <si>
    <t>AI09631</t>
  </si>
  <si>
    <t>Hadoop, Java, NLP, Deep Learning</t>
  </si>
  <si>
    <t>AI09632</t>
  </si>
  <si>
    <t>AI09633</t>
  </si>
  <si>
    <t>Computer Vision, Git, Mathematics</t>
  </si>
  <si>
    <t>AI09634</t>
  </si>
  <si>
    <t>Python, PyTorch, Spark, Mathematics, AWS</t>
  </si>
  <si>
    <t>AI09635</t>
  </si>
  <si>
    <t>Git, Python, NLP, Data Visualization</t>
  </si>
  <si>
    <t>AI09636</t>
  </si>
  <si>
    <t>Python, Tableau, MLOps, Azure, Computer Vision</t>
  </si>
  <si>
    <t>AI09637</t>
  </si>
  <si>
    <t>Mathematics, AWS, Tableau</t>
  </si>
  <si>
    <t>AI09638</t>
  </si>
  <si>
    <t>Java, MLOps, Python, Linux</t>
  </si>
  <si>
    <t>AI09639</t>
  </si>
  <si>
    <t>Python, TensorFreelanceow, Deep Learning, Linux, Computer Vision</t>
  </si>
  <si>
    <t>AI09640</t>
  </si>
  <si>
    <t>R, Tableau, SQL, Computer Vision, Linux</t>
  </si>
  <si>
    <t>AI09641</t>
  </si>
  <si>
    <t>PyTorch, GCP, Statistics, Tableau</t>
  </si>
  <si>
    <t>AI09642</t>
  </si>
  <si>
    <t>AWS, SQL, Kubernetes</t>
  </si>
  <si>
    <t>AI09643</t>
  </si>
  <si>
    <t>Python, SQL, Hadoop, Statistics</t>
  </si>
  <si>
    <t>AI09644</t>
  </si>
  <si>
    <t>Mathematics, Computer Vision, Spark</t>
  </si>
  <si>
    <t>AI09645</t>
  </si>
  <si>
    <t>PyTorch, TensorFreelanceow, Deep Learning, Data Visualization, SQL</t>
  </si>
  <si>
    <t>AI09646</t>
  </si>
  <si>
    <t>R, Hadoop, Tableau, SQL, GCP</t>
  </si>
  <si>
    <t>AI09647</t>
  </si>
  <si>
    <t>Hadoop, Python, MLOps</t>
  </si>
  <si>
    <t>AI09648</t>
  </si>
  <si>
    <t>TensorFreelanceow, Scala, Docker, Hadoop</t>
  </si>
  <si>
    <t>AI09649</t>
  </si>
  <si>
    <t>AI09650</t>
  </si>
  <si>
    <t>Git, R, Python, Deep Learning, Java</t>
  </si>
  <si>
    <t>AI09651</t>
  </si>
  <si>
    <t>Data Visualization, MLOps, Scala, Statistics, R</t>
  </si>
  <si>
    <t>AI09652</t>
  </si>
  <si>
    <t>Spark, TensorFreelanceow, NLP</t>
  </si>
  <si>
    <t>AI09653</t>
  </si>
  <si>
    <t>Mathematics, Python, Kubernetes</t>
  </si>
  <si>
    <t>AI09654</t>
  </si>
  <si>
    <t>Scala, Deep Learning, MLOps, Hadoop</t>
  </si>
  <si>
    <t>AI09655</t>
  </si>
  <si>
    <t>Kubernetes, R, MLOps, Deep Learning, Scala</t>
  </si>
  <si>
    <t>AI09656</t>
  </si>
  <si>
    <t>Spark, Git, Kubernetes, Python</t>
  </si>
  <si>
    <t>AI09657</t>
  </si>
  <si>
    <t>AI09658</t>
  </si>
  <si>
    <t>Python, Hadoop, AWS</t>
  </si>
  <si>
    <t>AI09659</t>
  </si>
  <si>
    <t>Tableau, Statistics, TensorFreelanceow, Python</t>
  </si>
  <si>
    <t>AI09660</t>
  </si>
  <si>
    <t>Python, Linux, Tableau</t>
  </si>
  <si>
    <t>AI09661</t>
  </si>
  <si>
    <t>Computer Vision, Spark, R, Hadoop, Docker</t>
  </si>
  <si>
    <t>AI09662</t>
  </si>
  <si>
    <t>Statistics, Scala, SQL, Hadoop</t>
  </si>
  <si>
    <t>AI09663</t>
  </si>
  <si>
    <t>Azure, Statistics, Python, Data Visualization</t>
  </si>
  <si>
    <t>AI09664</t>
  </si>
  <si>
    <t>AI09665</t>
  </si>
  <si>
    <t>R, Tableau, Java</t>
  </si>
  <si>
    <t>AI09666</t>
  </si>
  <si>
    <t>Linux, Kubernetes, Deep Learning, SQL, Git</t>
  </si>
  <si>
    <t>AI09667</t>
  </si>
  <si>
    <t>NLP, SQL, Statistics, Tableau</t>
  </si>
  <si>
    <t>AI09668</t>
  </si>
  <si>
    <t>Hadoop, Python, Kubernetes, Statistics, TensorFreelanceow</t>
  </si>
  <si>
    <t>AI09669</t>
  </si>
  <si>
    <t>AI09670</t>
  </si>
  <si>
    <t>AI09671</t>
  </si>
  <si>
    <t>AI09672</t>
  </si>
  <si>
    <t>Python, Scala, NLP, Docker, Kubernetes</t>
  </si>
  <si>
    <t>AI09673</t>
  </si>
  <si>
    <t>PyTorch, TensorFreelanceow, Azure, Kubernetes, Git</t>
  </si>
  <si>
    <t>AI09674</t>
  </si>
  <si>
    <t>Spark, Statistics, SQL, Git</t>
  </si>
  <si>
    <t>AI09675</t>
  </si>
  <si>
    <t>Tableau, Computer Vision, PyTorch, Linux, Mathematics</t>
  </si>
  <si>
    <t>AI09676</t>
  </si>
  <si>
    <t>PyTorch, Java, GCP</t>
  </si>
  <si>
    <t>AI09677</t>
  </si>
  <si>
    <t>Python, Scala, TensorFreelanceow, Statistics, Computer Vision</t>
  </si>
  <si>
    <t>AI09678</t>
  </si>
  <si>
    <t>Scala, GCP, Python</t>
  </si>
  <si>
    <t>AI09679</t>
  </si>
  <si>
    <t>Scala, TensorFreelanceow, NLP</t>
  </si>
  <si>
    <t>AI09680</t>
  </si>
  <si>
    <t>AI09681</t>
  </si>
  <si>
    <t>Linux, Hadoop, GCP, Tableau, Computer Vision</t>
  </si>
  <si>
    <t>AI09682</t>
  </si>
  <si>
    <t>Linux, Computer Vision, Docker, SQL</t>
  </si>
  <si>
    <t>AI09683</t>
  </si>
  <si>
    <t>Data Visualization, GCP, MLOps, NLP</t>
  </si>
  <si>
    <t>AI09684</t>
  </si>
  <si>
    <t>Azure, Scala, Python</t>
  </si>
  <si>
    <t>AI09685</t>
  </si>
  <si>
    <t>PyTorch, Tableau, Hadoop</t>
  </si>
  <si>
    <t>AI09686</t>
  </si>
  <si>
    <t>AI09687</t>
  </si>
  <si>
    <t>Kubernetes, Tableau, Scala</t>
  </si>
  <si>
    <t>AI09688</t>
  </si>
  <si>
    <t>Tableau, Data Visualization, Computer Vision</t>
  </si>
  <si>
    <t>AI09689</t>
  </si>
  <si>
    <t>Python, Linux, TensorFreelanceow, Hadoop, Azure</t>
  </si>
  <si>
    <t>AI09690</t>
  </si>
  <si>
    <t>R, SQL, TensorFreelanceow, GCP, Computer Vision</t>
  </si>
  <si>
    <t>AI09691</t>
  </si>
  <si>
    <t>Docker, Azure, Computer Vision, AWS, GCP</t>
  </si>
  <si>
    <t>AI09692</t>
  </si>
  <si>
    <t>SQL, NLP, Hadoop</t>
  </si>
  <si>
    <t>AI09693</t>
  </si>
  <si>
    <t>Python, Spark, Data Visualization</t>
  </si>
  <si>
    <t>AI09694</t>
  </si>
  <si>
    <t>PyTorch, NLP, Computer Vision, Java</t>
  </si>
  <si>
    <t>AI09695</t>
  </si>
  <si>
    <t>AI09696</t>
  </si>
  <si>
    <t>GCP, Docker, Tableau, Git</t>
  </si>
  <si>
    <t>AI09697</t>
  </si>
  <si>
    <t>MLOps, Docker, Kubernetes, R</t>
  </si>
  <si>
    <t>AI09698</t>
  </si>
  <si>
    <t>AI09699</t>
  </si>
  <si>
    <t>TensorFreelanceow, Linux, Tableau, SQL</t>
  </si>
  <si>
    <t>AI09700</t>
  </si>
  <si>
    <t>AI09701</t>
  </si>
  <si>
    <t>Computer Vision, Python, NLP, GCP, Scala</t>
  </si>
  <si>
    <t>AI09702</t>
  </si>
  <si>
    <t>Python, AWS, Deep Learning</t>
  </si>
  <si>
    <t>AI09703</t>
  </si>
  <si>
    <t>R, AWS, MLOps, Scala, Deep Learning</t>
  </si>
  <si>
    <t>AI09704</t>
  </si>
  <si>
    <t>AI09705</t>
  </si>
  <si>
    <t>AI09706</t>
  </si>
  <si>
    <t>Azure, Tableau, Git</t>
  </si>
  <si>
    <t>AI09707</t>
  </si>
  <si>
    <t>Git, SQL, Kubernetes, Deep Learning, Hadoop</t>
  </si>
  <si>
    <t>AI09708</t>
  </si>
  <si>
    <t>SQL, Data Visualization, Scala, Azure</t>
  </si>
  <si>
    <t>AI09709</t>
  </si>
  <si>
    <t>Scala, Kubernetes, Docker</t>
  </si>
  <si>
    <t>AI09710</t>
  </si>
  <si>
    <t>Python, TensorFreelanceow, Scala, PyTorch</t>
  </si>
  <si>
    <t>AI09711</t>
  </si>
  <si>
    <t>SQL, Statistics, GCP, Hadoop, Deep Learning</t>
  </si>
  <si>
    <t>AI09712</t>
  </si>
  <si>
    <t>Statistics, PyTorch, Hadoop, Scala, AWS</t>
  </si>
  <si>
    <t>AI09713</t>
  </si>
  <si>
    <t>Hadoop, R, Tableau, GCP, Kubernetes</t>
  </si>
  <si>
    <t>AI09714</t>
  </si>
  <si>
    <t>Data Visualization, SQL, Docker, TensorFreelanceow</t>
  </si>
  <si>
    <t>AI09715</t>
  </si>
  <si>
    <t>Data Visualization, Kubernetes, Deep Learning</t>
  </si>
  <si>
    <t>AI09716</t>
  </si>
  <si>
    <t>AWS, SQL, Git, Kubernetes</t>
  </si>
  <si>
    <t>AI09717</t>
  </si>
  <si>
    <t>AI09718</t>
  </si>
  <si>
    <t>Hadoop, Statistics, Mathematics, Docker, AWS</t>
  </si>
  <si>
    <t>AI09719</t>
  </si>
  <si>
    <t>Kubernetes, Scala, Git</t>
  </si>
  <si>
    <t>AI09720</t>
  </si>
  <si>
    <t>AI09721</t>
  </si>
  <si>
    <t>Scala, Tableau, Data Visualization, Deep Learning</t>
  </si>
  <si>
    <t>AI09722</t>
  </si>
  <si>
    <t>Mathematics, TensorFreelanceow, MLOps, NLP</t>
  </si>
  <si>
    <t>AI09723</t>
  </si>
  <si>
    <t>SQL, Python, Deep Learning, NLP, Spark</t>
  </si>
  <si>
    <t>AI09724</t>
  </si>
  <si>
    <t>Scala, R, Data Visualization, Azure</t>
  </si>
  <si>
    <t>AI09725</t>
  </si>
  <si>
    <t>Azure, Git, GCP, TensorFreelanceow</t>
  </si>
  <si>
    <t>AI09726</t>
  </si>
  <si>
    <t>Deep Learning, Kubernetes, Computer Vision, Hadoop, Data Visualization</t>
  </si>
  <si>
    <t>AI09727</t>
  </si>
  <si>
    <t>Scala, Statistics, AWS, TensorFreelanceow</t>
  </si>
  <si>
    <t>AI09728</t>
  </si>
  <si>
    <t>Python, Azure, Docker</t>
  </si>
  <si>
    <t>AI09729</t>
  </si>
  <si>
    <t>Python, MLOps, TensorFreelanceow, AWS, Deep Learning</t>
  </si>
  <si>
    <t>AI09730</t>
  </si>
  <si>
    <t>R, Java, Docker</t>
  </si>
  <si>
    <t>AI09731</t>
  </si>
  <si>
    <t>R, PyTorch, Tableau, Computer Vision</t>
  </si>
  <si>
    <t>AI09732</t>
  </si>
  <si>
    <t>Tableau, TensorFreelanceow, Linux, AWS, Computer Vision</t>
  </si>
  <si>
    <t>AI09733</t>
  </si>
  <si>
    <t>Scala, SQL, MLOps</t>
  </si>
  <si>
    <t>AI09734</t>
  </si>
  <si>
    <t>Python, TensorFreelanceow, Statistics</t>
  </si>
  <si>
    <t>AI09735</t>
  </si>
  <si>
    <t>Scala, R, Data Visualization</t>
  </si>
  <si>
    <t>AI09736</t>
  </si>
  <si>
    <t>NLP, Python, Statistics, SQL</t>
  </si>
  <si>
    <t>AI09737</t>
  </si>
  <si>
    <t>Computer Vision, PyTorch, Git</t>
  </si>
  <si>
    <t>AI09738</t>
  </si>
  <si>
    <t>SQL, PyTorch, Spark, TensorFreelanceow, Tableau</t>
  </si>
  <si>
    <t>AI09739</t>
  </si>
  <si>
    <t>MLOps, NLP, Tableau, TensorFreelanceow, Java</t>
  </si>
  <si>
    <t>AI09740</t>
  </si>
  <si>
    <t>TensorFreelanceow, SQL, Statistics</t>
  </si>
  <si>
    <t>AI09741</t>
  </si>
  <si>
    <t>Spark, TensorFreelanceow, R</t>
  </si>
  <si>
    <t>AI09742</t>
  </si>
  <si>
    <t>PyTorch, Hadoop, Statistics, Git, Deep Learning</t>
  </si>
  <si>
    <t>AI09743</t>
  </si>
  <si>
    <t>AI09744</t>
  </si>
  <si>
    <t>Python, Spark, Statistics, Linux</t>
  </si>
  <si>
    <t>AI09745</t>
  </si>
  <si>
    <t>PyTorch, TensorFreelanceow, Docker, SQL, Statistics</t>
  </si>
  <si>
    <t>AI09746</t>
  </si>
  <si>
    <t>TensorFreelanceow, SQL, Data Visualization</t>
  </si>
  <si>
    <t>AI09747</t>
  </si>
  <si>
    <t>Python, Java, Azure, AWS</t>
  </si>
  <si>
    <t>AI09748</t>
  </si>
  <si>
    <t>PyTorch, Spark, R, Git, Tableau</t>
  </si>
  <si>
    <t>AI09749</t>
  </si>
  <si>
    <t>Python, Spark, Tableau, TensorFreelanceow, Deep Learning</t>
  </si>
  <si>
    <t>AI09750</t>
  </si>
  <si>
    <t>Java, PyTorch, NLP, SQL, Scala</t>
  </si>
  <si>
    <t>AI09751</t>
  </si>
  <si>
    <t>MLOps, Deep Learning, Data Visualization</t>
  </si>
  <si>
    <t>AI09752</t>
  </si>
  <si>
    <t>PyTorch, SQL, Data Visualization, Deep Learning</t>
  </si>
  <si>
    <t>AI09753</t>
  </si>
  <si>
    <t>Scala, Python, Azure</t>
  </si>
  <si>
    <t>AI09754</t>
  </si>
  <si>
    <t>Kubernetes, Docker, Mathematics</t>
  </si>
  <si>
    <t>AI09755</t>
  </si>
  <si>
    <t>PyTorch, Deep Learning, Hadoop, Computer Vision, Linux</t>
  </si>
  <si>
    <t>AI09756</t>
  </si>
  <si>
    <t>Azure, Java, PyTorch, Deep Learning, AWS</t>
  </si>
  <si>
    <t>AI09757</t>
  </si>
  <si>
    <t>PyTorch, TensorFreelanceow, Kubernetes</t>
  </si>
  <si>
    <t>AI09758</t>
  </si>
  <si>
    <t>AI09759</t>
  </si>
  <si>
    <t>Hadoop, Tableau, Python, Kubernetes, Mathematics</t>
  </si>
  <si>
    <t>AI09760</t>
  </si>
  <si>
    <t>GCP, Statistics, MLOps</t>
  </si>
  <si>
    <t>AI09761</t>
  </si>
  <si>
    <t>Linux, Kubernetes, Hadoop, Docker, R</t>
  </si>
  <si>
    <t>AI09762</t>
  </si>
  <si>
    <t>R, NLP, SQL</t>
  </si>
  <si>
    <t>AI09763</t>
  </si>
  <si>
    <t>Python, Git, Computer Vision, TensorFreelanceow</t>
  </si>
  <si>
    <t>AI09764</t>
  </si>
  <si>
    <t>Python, TensorFreelanceow, PyTorch, Data Visualization, Azure</t>
  </si>
  <si>
    <t>AI09765</t>
  </si>
  <si>
    <t>PyTorch, TensorFreelanceow, AWS</t>
  </si>
  <si>
    <t>AI09766</t>
  </si>
  <si>
    <t>Python, SQL, Mathematics, Java</t>
  </si>
  <si>
    <t>AI09767</t>
  </si>
  <si>
    <t>Python, SQL, Mathematics</t>
  </si>
  <si>
    <t>AI09768</t>
  </si>
  <si>
    <t>AI09769</t>
  </si>
  <si>
    <t>TensorFreelanceow, SQL, Docker, Statistics</t>
  </si>
  <si>
    <t>AI09770</t>
  </si>
  <si>
    <t>PyTorch, R, TensorFreelanceow, Computer Vision, GCP</t>
  </si>
  <si>
    <t>AI09771</t>
  </si>
  <si>
    <t>AI09772</t>
  </si>
  <si>
    <t>Python, Scala, Computer Vision, Tableau</t>
  </si>
  <si>
    <t>AI09773</t>
  </si>
  <si>
    <t>Computer Vision, GCP, Linux</t>
  </si>
  <si>
    <t>AI09774</t>
  </si>
  <si>
    <t>PyTorch, Docker, SQL, Deep Learning</t>
  </si>
  <si>
    <t>AI09775</t>
  </si>
  <si>
    <t>AI09776</t>
  </si>
  <si>
    <t>Linux, Spark, Scala, Python</t>
  </si>
  <si>
    <t>AI09777</t>
  </si>
  <si>
    <t>Computer Vision, Java, MLOps, Spark</t>
  </si>
  <si>
    <t>AI09778</t>
  </si>
  <si>
    <t>AI09779</t>
  </si>
  <si>
    <t>Java, Linux, Kubernetes, Deep Learning, Git</t>
  </si>
  <si>
    <t>AI09780</t>
  </si>
  <si>
    <t>NLP, Hadoop, Spark, PyTorch</t>
  </si>
  <si>
    <t>AI09781</t>
  </si>
  <si>
    <t>Kubernetes, Data Visualization, Linux, Python, Scala</t>
  </si>
  <si>
    <t>AI09782</t>
  </si>
  <si>
    <t>MLOps, Docker, Kubernetes, Tableau, PyTorch</t>
  </si>
  <si>
    <t>AI09783</t>
  </si>
  <si>
    <t>PyTorch, SQL, GCP, Docker</t>
  </si>
  <si>
    <t>AI09784</t>
  </si>
  <si>
    <t>Scala, MLOps, SQL, Hadoop</t>
  </si>
  <si>
    <t>AI09785</t>
  </si>
  <si>
    <t>Scala, Spark, Computer Vision, AWS</t>
  </si>
  <si>
    <t>AI09786</t>
  </si>
  <si>
    <t>Statistics, MLOps, Python, Hadoop</t>
  </si>
  <si>
    <t>AI09787</t>
  </si>
  <si>
    <t>Python, TensorFreelanceow, Linux, PyTorch, Scala</t>
  </si>
  <si>
    <t>AI09788</t>
  </si>
  <si>
    <t>AWS, NLP, Git</t>
  </si>
  <si>
    <t>AI09789</t>
  </si>
  <si>
    <t>PyTorch, Hadoop, Mathematics, NLP</t>
  </si>
  <si>
    <t>AI09790</t>
  </si>
  <si>
    <t>SQL, NLP, Docker</t>
  </si>
  <si>
    <t>AI09791</t>
  </si>
  <si>
    <t>AI09792</t>
  </si>
  <si>
    <t>Kubernetes, Git, TensorFreelanceow</t>
  </si>
  <si>
    <t>AI09793</t>
  </si>
  <si>
    <t>Spark, Hadoop, Linux, Scala</t>
  </si>
  <si>
    <t>AI09794</t>
  </si>
  <si>
    <t>AI09795</t>
  </si>
  <si>
    <t>Git, NLP, AWS</t>
  </si>
  <si>
    <t>AI09796</t>
  </si>
  <si>
    <t>SQL, Hadoop, Mathematics</t>
  </si>
  <si>
    <t>AI09797</t>
  </si>
  <si>
    <t>MLOps, SQL, TensorFreelanceow, R</t>
  </si>
  <si>
    <t>AI09798</t>
  </si>
  <si>
    <t>Computer Vision, Spark, Statistics</t>
  </si>
  <si>
    <t>AI09799</t>
  </si>
  <si>
    <t>SQL, MLOps, Scala, TensorFreelanceow</t>
  </si>
  <si>
    <t>AI09800</t>
  </si>
  <si>
    <t>Git, AWS, Scala, Data Visualization</t>
  </si>
  <si>
    <t>AI09801</t>
  </si>
  <si>
    <t>Python, Statistics, Spark</t>
  </si>
  <si>
    <t>AI09802</t>
  </si>
  <si>
    <t>Java, Spark, Mathematics, PyTorch</t>
  </si>
  <si>
    <t>AI09803</t>
  </si>
  <si>
    <t>Python, Data Visualization, Linux, GCP</t>
  </si>
  <si>
    <t>AI09804</t>
  </si>
  <si>
    <t>Tableau, Java, Azure, NLP, Python</t>
  </si>
  <si>
    <t>AI09805</t>
  </si>
  <si>
    <t>Spark, Linux, Scala</t>
  </si>
  <si>
    <t>AI09806</t>
  </si>
  <si>
    <t>Hadoop, Docker, Deep Learning, GCP, SQL</t>
  </si>
  <si>
    <t>AI09807</t>
  </si>
  <si>
    <t>Git, Tableau, Kubernetes, Data Visualization</t>
  </si>
  <si>
    <t>AI09808</t>
  </si>
  <si>
    <t>Kubernetes, Docker, R</t>
  </si>
  <si>
    <t>AI09809</t>
  </si>
  <si>
    <t>Statistics, SQL, Deep Learning</t>
  </si>
  <si>
    <t>AI09810</t>
  </si>
  <si>
    <t>Linux, Scala, Computer Vision, PyTorch</t>
  </si>
  <si>
    <t>AI09811</t>
  </si>
  <si>
    <t>SQL, Java, Mathematics</t>
  </si>
  <si>
    <t>AI09812</t>
  </si>
  <si>
    <t>Computer Vision, Statistics, Kubernetes, Java</t>
  </si>
  <si>
    <t>AI09813</t>
  </si>
  <si>
    <t>Git, Deep Learning, Python, Computer Vision</t>
  </si>
  <si>
    <t>AI09814</t>
  </si>
  <si>
    <t>Computer Vision, Tableau, Git, MLOps, NLP</t>
  </si>
  <si>
    <t>AI09815</t>
  </si>
  <si>
    <t>SQL, PyTorch, Git, AWS, TensorFreelanceow</t>
  </si>
  <si>
    <t>AI09816</t>
  </si>
  <si>
    <t>Spark, R, Kubernetes</t>
  </si>
  <si>
    <t>AI09817</t>
  </si>
  <si>
    <t>Azure, PyTorch, Linux</t>
  </si>
  <si>
    <t>AI09818</t>
  </si>
  <si>
    <t>Python, Azure, Deep Learning, NLP</t>
  </si>
  <si>
    <t>AI09819</t>
  </si>
  <si>
    <t>Computer Vision, MLOps, Tableau</t>
  </si>
  <si>
    <t>AI09820</t>
  </si>
  <si>
    <t>Hadoop, PyTorch, AWS, Linux, NLP</t>
  </si>
  <si>
    <t>AI09821</t>
  </si>
  <si>
    <t>Computer Vision, Python, Mathematics</t>
  </si>
  <si>
    <t>AI09822</t>
  </si>
  <si>
    <t>Azure, Linux, MLOps, Scala</t>
  </si>
  <si>
    <t>AI09823</t>
  </si>
  <si>
    <t>Mathematics, GCP, Docker, AWS</t>
  </si>
  <si>
    <t>AI09824</t>
  </si>
  <si>
    <t>Kubernetes, Statistics, PyTorch</t>
  </si>
  <si>
    <t>AI09825</t>
  </si>
  <si>
    <t>Mathematics, R, Spark, Computer Vision</t>
  </si>
  <si>
    <t>AI09826</t>
  </si>
  <si>
    <t>Spark, Java, Statistics, Mathematics</t>
  </si>
  <si>
    <t>AI09827</t>
  </si>
  <si>
    <t>TensorFreelanceow, SQL, Python, NLP, AWS</t>
  </si>
  <si>
    <t>AI09828</t>
  </si>
  <si>
    <t>Python, SQL, NLP, Hadoop</t>
  </si>
  <si>
    <t>AI09829</t>
  </si>
  <si>
    <t>Deep Learning, Spark, Java, Computer Vision</t>
  </si>
  <si>
    <t>AI09830</t>
  </si>
  <si>
    <t>Java, Spark, Azure, Linux</t>
  </si>
  <si>
    <t>AI09831</t>
  </si>
  <si>
    <t>Data Visualization, PyTorch, TensorFreelanceow, SQL</t>
  </si>
  <si>
    <t>AI09832</t>
  </si>
  <si>
    <t>Python, TensorFreelanceow, PyTorch, Azure</t>
  </si>
  <si>
    <t>AI09833</t>
  </si>
  <si>
    <t>Spark, Kubernetes, Tableau, R, Linux</t>
  </si>
  <si>
    <t>AI09834</t>
  </si>
  <si>
    <t>Data Visualization, Scala, NLP, Python, Mathematics</t>
  </si>
  <si>
    <t>AI09835</t>
  </si>
  <si>
    <t>Java, Computer Vision, PyTorch, TensorFreelanceow</t>
  </si>
  <si>
    <t>AI09836</t>
  </si>
  <si>
    <t>Scala, R, Kubernetes</t>
  </si>
  <si>
    <t>AI09837</t>
  </si>
  <si>
    <t>AI09838</t>
  </si>
  <si>
    <t>Linux, Kubernetes, MLOps, AWS, Azure</t>
  </si>
  <si>
    <t>AI09839</t>
  </si>
  <si>
    <t>Python, Mathematics, TensorFreelanceow</t>
  </si>
  <si>
    <t>AI09840</t>
  </si>
  <si>
    <t>AI09841</t>
  </si>
  <si>
    <t>Git, R, Python, Computer Vision</t>
  </si>
  <si>
    <t>AI09842</t>
  </si>
  <si>
    <t>Git, SQL, NLP, PyTorch, Computer Vision</t>
  </si>
  <si>
    <t>AI09843</t>
  </si>
  <si>
    <t>AI09844</t>
  </si>
  <si>
    <t>AI09845</t>
  </si>
  <si>
    <t>AWS, Git, PyTorch, Deep Learning</t>
  </si>
  <si>
    <t>AI09846</t>
  </si>
  <si>
    <t>AWS, MLOps, Azure</t>
  </si>
  <si>
    <t>AI09847</t>
  </si>
  <si>
    <t>Scala, Computer Vision, Python, Git, NLP</t>
  </si>
  <si>
    <t>AI09848</t>
  </si>
  <si>
    <t>AI09849</t>
  </si>
  <si>
    <t>Linux, GCP, Scala</t>
  </si>
  <si>
    <t>AI09850</t>
  </si>
  <si>
    <t>SQL, Tableau, Scala, Git</t>
  </si>
  <si>
    <t>AI09851</t>
  </si>
  <si>
    <t>Tableau, AWS, TensorFreelanceow, Python, SQL</t>
  </si>
  <si>
    <t>AI09852</t>
  </si>
  <si>
    <t>Hadoop, Python, Data Visualization, Kubernetes</t>
  </si>
  <si>
    <t>AI09853</t>
  </si>
  <si>
    <t>Hadoop, SQL, Data Visualization</t>
  </si>
  <si>
    <t>AI09854</t>
  </si>
  <si>
    <t>Linux, Kubernetes, GCP, NLP</t>
  </si>
  <si>
    <t>AI09855</t>
  </si>
  <si>
    <t>R, Git, SQL, Java, Data Visualization</t>
  </si>
  <si>
    <t>AI09856</t>
  </si>
  <si>
    <t>AI09857</t>
  </si>
  <si>
    <t>Linux, Python, Tableau, Data Visualization</t>
  </si>
  <si>
    <t>AI09858</t>
  </si>
  <si>
    <t>R, Deep Learning, Azure, Linux, Kubernetes</t>
  </si>
  <si>
    <t>AI09859</t>
  </si>
  <si>
    <t>Azure, R, Java, Python, SQL</t>
  </si>
  <si>
    <t>AI09860</t>
  </si>
  <si>
    <t>Git, Java, R</t>
  </si>
  <si>
    <t>AI09861</t>
  </si>
  <si>
    <t>Mathematics, Data Visualization, Linux</t>
  </si>
  <si>
    <t>AI09862</t>
  </si>
  <si>
    <t>SQL, Scala, Deep Learning</t>
  </si>
  <si>
    <t>AI09863</t>
  </si>
  <si>
    <t>Python, NLP, Git, Kubernetes</t>
  </si>
  <si>
    <t>AI09864</t>
  </si>
  <si>
    <t>Git, Linux, Computer Vision</t>
  </si>
  <si>
    <t>AI09865</t>
  </si>
  <si>
    <t>Linux, SQL, Tableau</t>
  </si>
  <si>
    <t>AI09866</t>
  </si>
  <si>
    <t>AWS, Git, Java</t>
  </si>
  <si>
    <t>AI09867</t>
  </si>
  <si>
    <t>SQL, Scala, Data Visualization, Linux, TensorFreelanceow</t>
  </si>
  <si>
    <t>AI09868</t>
  </si>
  <si>
    <t>SQL, Git, R, PyTorch, Computer Vision</t>
  </si>
  <si>
    <t>AI09869</t>
  </si>
  <si>
    <t>Kubernetes, Hadoop, MLOps</t>
  </si>
  <si>
    <t>AI09870</t>
  </si>
  <si>
    <t>Java, Computer Vision, NLP, PyTorch, Statistics</t>
  </si>
  <si>
    <t>AI09871</t>
  </si>
  <si>
    <t>R, Azure, SQL, Computer Vision</t>
  </si>
  <si>
    <t>AI09872</t>
  </si>
  <si>
    <t>Scala, Java, Python, Mathematics, AWS</t>
  </si>
  <si>
    <t>AI09873</t>
  </si>
  <si>
    <t>Spark, Azure, R, AWS</t>
  </si>
  <si>
    <t>AI09874</t>
  </si>
  <si>
    <t>Hadoop, Kubernetes, SQL</t>
  </si>
  <si>
    <t>AI09875</t>
  </si>
  <si>
    <t>Spark, Data Visualization, MLOps, Kubernetes, Scala</t>
  </si>
  <si>
    <t>AI09876</t>
  </si>
  <si>
    <t>PyTorch, MLOps, Deep Learning</t>
  </si>
  <si>
    <t>AI09877</t>
  </si>
  <si>
    <t>Scala, Azure, Deep Learning, Linux</t>
  </si>
  <si>
    <t>AI09878</t>
  </si>
  <si>
    <t>Java, R, Azure, Data Visualization</t>
  </si>
  <si>
    <t>AI09879</t>
  </si>
  <si>
    <t>AWS, R, Tableau, Mathematics</t>
  </si>
  <si>
    <t>AI09880</t>
  </si>
  <si>
    <t>Kubernetes, NLP, TensorFreelanceow, GCP, AWS</t>
  </si>
  <si>
    <t>AI09881</t>
  </si>
  <si>
    <t>Docker, MLOps, Python, Mathematics, R</t>
  </si>
  <si>
    <t>AI09882</t>
  </si>
  <si>
    <t>AI09883</t>
  </si>
  <si>
    <t>AI09884</t>
  </si>
  <si>
    <t>GCP, Deep Learning, Tableau, AWS</t>
  </si>
  <si>
    <t>AI09885</t>
  </si>
  <si>
    <t>TensorFreelanceow, Hadoop, Linux, Kubernetes</t>
  </si>
  <si>
    <t>AI09886</t>
  </si>
  <si>
    <t>Python, Git, Scala, TensorFreelanceow</t>
  </si>
  <si>
    <t>AI09887</t>
  </si>
  <si>
    <t>Spark, Python, TensorFreelanceow, Tableau</t>
  </si>
  <si>
    <t>AI09888</t>
  </si>
  <si>
    <t>MLOps, Linux, AWS, Deep Learning, PyTorch</t>
  </si>
  <si>
    <t>AI09889</t>
  </si>
  <si>
    <t>PyTorch, R, Java, Python, Spark</t>
  </si>
  <si>
    <t>AI09890</t>
  </si>
  <si>
    <t>Docker, Tableau, Python</t>
  </si>
  <si>
    <t>AI09891</t>
  </si>
  <si>
    <t>Deep Learning, SQL, Mathematics, AWS</t>
  </si>
  <si>
    <t>AI09892</t>
  </si>
  <si>
    <t>R, SQL, TensorFreelanceow, Azure, Tableau</t>
  </si>
  <si>
    <t>AI09893</t>
  </si>
  <si>
    <t>Kubernetes, Git, NLP, Mathematics, GCP</t>
  </si>
  <si>
    <t>AI09894</t>
  </si>
  <si>
    <t>SQL, Kubernetes, Python, Spark, R</t>
  </si>
  <si>
    <t>AI09895</t>
  </si>
  <si>
    <t>GCP, Java, Kubernetes, Spark</t>
  </si>
  <si>
    <t>AI09896</t>
  </si>
  <si>
    <t>Deep Learning, Kubernetes, R, TensorFreelanceow, Java</t>
  </si>
  <si>
    <t>AI09897</t>
  </si>
  <si>
    <t>MLOps, Linux, Docker, Kubernetes</t>
  </si>
  <si>
    <t>AI09898</t>
  </si>
  <si>
    <t>Java, Git, PyTorch, AWS, Kubernetes</t>
  </si>
  <si>
    <t>AI09899</t>
  </si>
  <si>
    <t>AI09900</t>
  </si>
  <si>
    <t>AWS, Computer Vision, Kubernetes, Java, Spark</t>
  </si>
  <si>
    <t>AI09901</t>
  </si>
  <si>
    <t>Data Visualization, Deep Learning, Spark, AWS</t>
  </si>
  <si>
    <t>AI09902</t>
  </si>
  <si>
    <t>Azure, NLP, SQL, GCP, Docker</t>
  </si>
  <si>
    <t>AI09903</t>
  </si>
  <si>
    <t>Git, Python, AWS, GCP</t>
  </si>
  <si>
    <t>AI09904</t>
  </si>
  <si>
    <t>Mathematics, Linux, Tableau, Azure</t>
  </si>
  <si>
    <t>AI09905</t>
  </si>
  <si>
    <t>Statistics, NLP, SQL, PyTorch</t>
  </si>
  <si>
    <t>AI09906</t>
  </si>
  <si>
    <t>Java, SQL, Linux, AWS</t>
  </si>
  <si>
    <t>AI09907</t>
  </si>
  <si>
    <t>Java, Kubernetes, Hadoop</t>
  </si>
  <si>
    <t>AI09908</t>
  </si>
  <si>
    <t>Azure, GCP, SQL, TensorFreelanceow, Data Visualization</t>
  </si>
  <si>
    <t>AI09909</t>
  </si>
  <si>
    <t>Mathematics, MLOps, Azure, Linux, SQL</t>
  </si>
  <si>
    <t>AI09910</t>
  </si>
  <si>
    <t>Spark, Statistics, PyTorch, Azure, Mathematics</t>
  </si>
  <si>
    <t>AI09911</t>
  </si>
  <si>
    <t>Python, Linux, TensorFreelanceow</t>
  </si>
  <si>
    <t>AI09912</t>
  </si>
  <si>
    <t>Tableau, Computer Vision, Python, AWS</t>
  </si>
  <si>
    <t>AI09913</t>
  </si>
  <si>
    <t>AI09914</t>
  </si>
  <si>
    <t>AI09915</t>
  </si>
  <si>
    <t>NLP, Hadoop, Kubernetes</t>
  </si>
  <si>
    <t>AI09916</t>
  </si>
  <si>
    <t>SQL, Data Visualization, PyTorch, Linux</t>
  </si>
  <si>
    <t>AI09917</t>
  </si>
  <si>
    <t>Java, Computer Vision, Git</t>
  </si>
  <si>
    <t>AI09918</t>
  </si>
  <si>
    <t>Spark, Hadoop, Mathematics, TensorFreelanceow</t>
  </si>
  <si>
    <t>AI09919</t>
  </si>
  <si>
    <t>TensorFreelanceow, Docker, MLOps, Git, GCP</t>
  </si>
  <si>
    <t>AI09920</t>
  </si>
  <si>
    <t>Hadoop, Git, Kubernetes, AWS, Python</t>
  </si>
  <si>
    <t>AI09921</t>
  </si>
  <si>
    <t>Data Visualization, NLP, Java, SQL, TensorFreelanceow</t>
  </si>
  <si>
    <t>AI09922</t>
  </si>
  <si>
    <t>SQL, TensorFreelanceow, Python, R, Data Visualization</t>
  </si>
  <si>
    <t>AI09923</t>
  </si>
  <si>
    <t>Git, Mathematics, Linux</t>
  </si>
  <si>
    <t>AI09924</t>
  </si>
  <si>
    <t>Python, NLP, Mathematics, Spark</t>
  </si>
  <si>
    <t>AI09925</t>
  </si>
  <si>
    <t>Docker, Python, Computer Vision, SQL, Linux</t>
  </si>
  <si>
    <t>AI09926</t>
  </si>
  <si>
    <t>Java, Computer Vision, Kubernetes, Spark</t>
  </si>
  <si>
    <t>AI09927</t>
  </si>
  <si>
    <t>TensorFreelanceow, PyTorch, SQL, Docker, Linux</t>
  </si>
  <si>
    <t>AI09928</t>
  </si>
  <si>
    <t>MLOps, SQL, Azure, PyTorch</t>
  </si>
  <si>
    <t>AI09929</t>
  </si>
  <si>
    <t>AWS, R, Tableau, Hadoop</t>
  </si>
  <si>
    <t>AI09930</t>
  </si>
  <si>
    <t>Python, R, GCP, MLOps, Deep Learning</t>
  </si>
  <si>
    <t>AI09931</t>
  </si>
  <si>
    <t>Spark, GCP, Docker, R, Kubernetes</t>
  </si>
  <si>
    <t>AI09932</t>
  </si>
  <si>
    <t>Tableau, Linux, GCP, TensorFreelanceow, Spark</t>
  </si>
  <si>
    <t>AI09933</t>
  </si>
  <si>
    <t>AWS, R, Deep Learning, Computer Vision</t>
  </si>
  <si>
    <t>AI09934</t>
  </si>
  <si>
    <t>Scala, MLOps, TensorFreelanceow</t>
  </si>
  <si>
    <t>AI09935</t>
  </si>
  <si>
    <t>Tableau, Azure, SQL, Statistics, AWS</t>
  </si>
  <si>
    <t>AI09936</t>
  </si>
  <si>
    <t>Deep Learning, Linux, Computer Vision, GCP, Docker</t>
  </si>
  <si>
    <t>AI09937</t>
  </si>
  <si>
    <t>R, AWS, Azure, Deep Learning, Python</t>
  </si>
  <si>
    <t>AI09938</t>
  </si>
  <si>
    <t>Hadoop, Python, GCP, Deep Learning</t>
  </si>
  <si>
    <t>AI09939</t>
  </si>
  <si>
    <t>Docker, SQL, AWS, Mathematics</t>
  </si>
  <si>
    <t>AI09940</t>
  </si>
  <si>
    <t>Python, GCP, Mathematics, AWS</t>
  </si>
  <si>
    <t>AI09941</t>
  </si>
  <si>
    <t>Scala, Tableau, Hadoop, Linux</t>
  </si>
  <si>
    <t>AI09942</t>
  </si>
  <si>
    <t>Hadoop, Java, SQL, Computer Vision, Azure</t>
  </si>
  <si>
    <t>AI09943</t>
  </si>
  <si>
    <t>Hadoop, SQL, Kubernetes</t>
  </si>
  <si>
    <t>AI09944</t>
  </si>
  <si>
    <t>Data Visualization, GCP, PyTorch, AWS</t>
  </si>
  <si>
    <t>AI09945</t>
  </si>
  <si>
    <t>Hadoop, Kubernetes, GCP</t>
  </si>
  <si>
    <t>AI09946</t>
  </si>
  <si>
    <t>TensorFreelanceow, Deep Learning, Data Visualization</t>
  </si>
  <si>
    <t>AI09947</t>
  </si>
  <si>
    <t>Python, TensorFreelanceow, SQL, Linux, Hadoop</t>
  </si>
  <si>
    <t>AI09948</t>
  </si>
  <si>
    <t>Azure, Spark, Hadoop, Linux, SQL</t>
  </si>
  <si>
    <t>AI09949</t>
  </si>
  <si>
    <t>AWS, SQL, Azure</t>
  </si>
  <si>
    <t>AI09950</t>
  </si>
  <si>
    <t>SQL, Data Visualization, Spark, MLOps, Statistics</t>
  </si>
  <si>
    <t>AI09951</t>
  </si>
  <si>
    <t>Python, Spark, SQL, Deep Learning, Linux</t>
  </si>
  <si>
    <t>AI09952</t>
  </si>
  <si>
    <t>R, Python, Git, Statistics, Azure</t>
  </si>
  <si>
    <t>AI09953</t>
  </si>
  <si>
    <t>TensorFreelanceow, GCP, Python, Linux</t>
  </si>
  <si>
    <t>AI09954</t>
  </si>
  <si>
    <t>Spark, MLOps, Java, Kubernetes, Statistics</t>
  </si>
  <si>
    <t>AI09955</t>
  </si>
  <si>
    <t>Java, AWS, Mathematics, Deep Learning</t>
  </si>
  <si>
    <t>AI09956</t>
  </si>
  <si>
    <t>AI09957</t>
  </si>
  <si>
    <t>Linux, Computer Vision, R</t>
  </si>
  <si>
    <t>AI09958</t>
  </si>
  <si>
    <t>Statistics, Tableau, GCP</t>
  </si>
  <si>
    <t>AI09959</t>
  </si>
  <si>
    <t>Kubernetes, Docker, Spark</t>
  </si>
  <si>
    <t>AI09960</t>
  </si>
  <si>
    <t>Computer Vision, Data Visualization, Kubernetes, Scala, Tableau</t>
  </si>
  <si>
    <t>AI09961</t>
  </si>
  <si>
    <t>R, Deep Learning, TensorFreelanceow, Docker</t>
  </si>
  <si>
    <t>AI09962</t>
  </si>
  <si>
    <t>AI09963</t>
  </si>
  <si>
    <t>AWS, Docker, Java, R</t>
  </si>
  <si>
    <t>AI09964</t>
  </si>
  <si>
    <t>PyTorch, Computer Vision, Linux</t>
  </si>
  <si>
    <t>AI09965</t>
  </si>
  <si>
    <t>Java, MLOps, SQL</t>
  </si>
  <si>
    <t>AI09966</t>
  </si>
  <si>
    <t>Kubernetes, Linux, Computer Vision, Python, Spark</t>
  </si>
  <si>
    <t>AI09967</t>
  </si>
  <si>
    <t>Python, NLP, Statistics, Spark, Mathematics</t>
  </si>
  <si>
    <t>AI09968</t>
  </si>
  <si>
    <t>Python, Java, Spark, Computer Vision, TensorFreelanceow</t>
  </si>
  <si>
    <t>AI09969</t>
  </si>
  <si>
    <t>PyTorch, Tableau, Python, Docker, AWS</t>
  </si>
  <si>
    <t>AI09970</t>
  </si>
  <si>
    <t>Computer Vision, Azure, Python, Linux</t>
  </si>
  <si>
    <t>AI09971</t>
  </si>
  <si>
    <t>Spark, GCP, Deep Learning, Python</t>
  </si>
  <si>
    <t>AI09972</t>
  </si>
  <si>
    <t>Statistics, MLOps, AWS</t>
  </si>
  <si>
    <t>AI09973</t>
  </si>
  <si>
    <t>Scala, TensorFreelanceow, Tableau, R</t>
  </si>
  <si>
    <t>AI09974</t>
  </si>
  <si>
    <t>AI09975</t>
  </si>
  <si>
    <t>GCP, R, Spark, SQL</t>
  </si>
  <si>
    <t>AI09976</t>
  </si>
  <si>
    <t>Python, Git, Computer Vision, Tableau</t>
  </si>
  <si>
    <t>AI09977</t>
  </si>
  <si>
    <t>Python, Computer Vision, Docker, Kubernetes, Git</t>
  </si>
  <si>
    <t>AI09978</t>
  </si>
  <si>
    <t>Spark, PyTorch, Kubernetes, Deep Learning, Tableau</t>
  </si>
  <si>
    <t>AI09979</t>
  </si>
  <si>
    <t>Scala, SQL, Kubernetes, Tableau</t>
  </si>
  <si>
    <t>AI09980</t>
  </si>
  <si>
    <t>Docker, Spark, NLP, SQL, R</t>
  </si>
  <si>
    <t>AI09981</t>
  </si>
  <si>
    <t>Spark, AWS, Python</t>
  </si>
  <si>
    <t>AI09982</t>
  </si>
  <si>
    <t>AI09983</t>
  </si>
  <si>
    <t>R, Statistics, Scala, AWS, Azure</t>
  </si>
  <si>
    <t>AI09984</t>
  </si>
  <si>
    <t>Docker, Data Visualization, Linux</t>
  </si>
  <si>
    <t>AI09985</t>
  </si>
  <si>
    <t>Mathematics, AWS, Hadoop</t>
  </si>
  <si>
    <t>AI09986</t>
  </si>
  <si>
    <t>GCP, Linux, Computer Vision, Java, Deep Learning</t>
  </si>
  <si>
    <t>AI09987</t>
  </si>
  <si>
    <t>Java, NLP, GCP, Kubernetes</t>
  </si>
  <si>
    <t>AI09988</t>
  </si>
  <si>
    <t>Azure, Scala, Java</t>
  </si>
  <si>
    <t>AI09989</t>
  </si>
  <si>
    <t>Python, Tableau, NLP, Computer Vision</t>
  </si>
  <si>
    <t>AI09990</t>
  </si>
  <si>
    <t>Python, Statistics, MLOps, TensorFreelanceow, Computer Vision</t>
  </si>
  <si>
    <t>AI09991</t>
  </si>
  <si>
    <t>R, Python, NLP, Data Visualization</t>
  </si>
  <si>
    <t>AI09992</t>
  </si>
  <si>
    <t>AI09993</t>
  </si>
  <si>
    <t>Docker, Scala, Hadoop, TensorFreelanceow, NLP</t>
  </si>
  <si>
    <t>AI09994</t>
  </si>
  <si>
    <t>Linux, SQL, GCP</t>
  </si>
  <si>
    <t>AI09995</t>
  </si>
  <si>
    <t>AI09996</t>
  </si>
  <si>
    <t>Docker, Statistics, Linux, Python</t>
  </si>
  <si>
    <t>AI09997</t>
  </si>
  <si>
    <t>Python, SQL, Data Visualization, MLOps</t>
  </si>
  <si>
    <t>AI09998</t>
  </si>
  <si>
    <t>PyTorch, GCP, Kubernetes</t>
  </si>
  <si>
    <t>AI09999</t>
  </si>
  <si>
    <t>PyTorch, R, Tableau</t>
  </si>
  <si>
    <t>AI10000</t>
  </si>
  <si>
    <t>Git, Python, Docker</t>
  </si>
  <si>
    <t>AI10001</t>
  </si>
  <si>
    <t>Linux, Python, Hadoop</t>
  </si>
  <si>
    <t>AI10002</t>
  </si>
  <si>
    <t>Python, TensorFreelanceow, MLOps, Azure</t>
  </si>
  <si>
    <t>AI10003</t>
  </si>
  <si>
    <t>Spark, MLOps, TensorFreelanceow, NLP, Mathematics</t>
  </si>
  <si>
    <t>AI10004</t>
  </si>
  <si>
    <t>Computer Vision, Statistics, SQL, Python</t>
  </si>
  <si>
    <t>AI10005</t>
  </si>
  <si>
    <t>Hadoop, Docker, Data Visualization, Python</t>
  </si>
  <si>
    <t>AI10006</t>
  </si>
  <si>
    <t>Git, Scala, Java, Computer Vision</t>
  </si>
  <si>
    <t>AI10007</t>
  </si>
  <si>
    <t>Computer Vision, Python, Hadoop, MLOps</t>
  </si>
  <si>
    <t>AI10008</t>
  </si>
  <si>
    <t>Python, GCP, AWS</t>
  </si>
  <si>
    <t>AI10009</t>
  </si>
  <si>
    <t>TensorFreelanceow, Azure, Kubernetes, Python, MLOps</t>
  </si>
  <si>
    <t>AI10010</t>
  </si>
  <si>
    <t>SQL, Scala, Tableau</t>
  </si>
  <si>
    <t>AI10011</t>
  </si>
  <si>
    <t>Kubernetes, Tableau, Python</t>
  </si>
  <si>
    <t>AI10012</t>
  </si>
  <si>
    <t>R, GCP, Java</t>
  </si>
  <si>
    <t>AI10013</t>
  </si>
  <si>
    <t>PyTorch, Azure, Git</t>
  </si>
  <si>
    <t>AI10014</t>
  </si>
  <si>
    <t>PyTorch, R, SQL, Statistics</t>
  </si>
  <si>
    <t>AI10015</t>
  </si>
  <si>
    <t>GCP, MLOps, Scala, Kubernetes</t>
  </si>
  <si>
    <t>AI10016</t>
  </si>
  <si>
    <t>AI10017</t>
  </si>
  <si>
    <t>AWS, Kubernetes, Statistics, R</t>
  </si>
  <si>
    <t>AI10018</t>
  </si>
  <si>
    <t>Tableau, Linux, AWS, TensorFreelanceow, Deep Learning</t>
  </si>
  <si>
    <t>AI10019</t>
  </si>
  <si>
    <t>Docker, R, MLOps, Kubernetes</t>
  </si>
  <si>
    <t>AI10020</t>
  </si>
  <si>
    <t>Docker, MLOps, Tableau, Python, Kubernetes</t>
  </si>
  <si>
    <t>AI10021</t>
  </si>
  <si>
    <t>Scala, AWS, SQL, Python</t>
  </si>
  <si>
    <t>AI10022</t>
  </si>
  <si>
    <t>TensorFreelanceow, Hadoop, AWS, Java, Deep Learning</t>
  </si>
  <si>
    <t>AI10023</t>
  </si>
  <si>
    <t>Data Visualization, Python, Git</t>
  </si>
  <si>
    <t>AI10024</t>
  </si>
  <si>
    <t>Java, Linux, TensorFreelanceow, SQL, MLOps</t>
  </si>
  <si>
    <t>AI10025</t>
  </si>
  <si>
    <t>GCP, Data Visualization, Linux, Computer Vision, SQL</t>
  </si>
  <si>
    <t>AI10026</t>
  </si>
  <si>
    <t>Scala, Data Visualization, Git</t>
  </si>
  <si>
    <t>AI10027</t>
  </si>
  <si>
    <t>Linux, Python, PyTorch, Scala, AWS</t>
  </si>
  <si>
    <t>AI10028</t>
  </si>
  <si>
    <t>Scala, Linux, TensorFreelanceow, GCP, Statistics</t>
  </si>
  <si>
    <t>AI10029</t>
  </si>
  <si>
    <t>Scala, Docker, Computer Vision, SQL</t>
  </si>
  <si>
    <t>AI10030</t>
  </si>
  <si>
    <t>R, SQL, Kubernetes</t>
  </si>
  <si>
    <t>AI10031</t>
  </si>
  <si>
    <t>Spark, TensorFreelanceow, Kubernetes</t>
  </si>
  <si>
    <t>AI10032</t>
  </si>
  <si>
    <t>Docker, MLOps, GCP, Python</t>
  </si>
  <si>
    <t>AI10033</t>
  </si>
  <si>
    <t>AI10034</t>
  </si>
  <si>
    <t>Python, Tableau, NLP, MLOps</t>
  </si>
  <si>
    <t>AI10035</t>
  </si>
  <si>
    <t>Kubernetes, Statistics, MLOps, R</t>
  </si>
  <si>
    <t>AI10036</t>
  </si>
  <si>
    <t>Linux, AWS, Python, TensorFreelanceow, Deep Learning</t>
  </si>
  <si>
    <t>AI10037</t>
  </si>
  <si>
    <t>Kubernetes, Computer Vision, Git, NLP, Deep Learning</t>
  </si>
  <si>
    <t>AI10038</t>
  </si>
  <si>
    <t>Kubernetes, PyTorch, Mathematics</t>
  </si>
  <si>
    <t>AI10039</t>
  </si>
  <si>
    <t>Statistics, R, Python, Mathematics, Data Visualization</t>
  </si>
  <si>
    <t>AI10040</t>
  </si>
  <si>
    <t>AI10041</t>
  </si>
  <si>
    <t>AI10042</t>
  </si>
  <si>
    <t>MLOps, NLP, TensorFreelanceow</t>
  </si>
  <si>
    <t>AI10043</t>
  </si>
  <si>
    <t>R, Azure, Tableau, SQL</t>
  </si>
  <si>
    <t>AI10044</t>
  </si>
  <si>
    <t>Mathematics, PyTorch, Docker</t>
  </si>
  <si>
    <t>AI10045</t>
  </si>
  <si>
    <t>AI10046</t>
  </si>
  <si>
    <t>MLOps, Azure, Tableau, Data Visualization</t>
  </si>
  <si>
    <t>AI10047</t>
  </si>
  <si>
    <t>AI10048</t>
  </si>
  <si>
    <t>Python, TensorFreelanceow, Statistics, Docker</t>
  </si>
  <si>
    <t>AI10049</t>
  </si>
  <si>
    <t>GCP, AWS, Docker, Computer Vision, Python</t>
  </si>
  <si>
    <t>AI10050</t>
  </si>
  <si>
    <t>Kubernetes, Docker, Statistics, Scala, Mathematics</t>
  </si>
  <si>
    <t>AI10051</t>
  </si>
  <si>
    <t>Scala, Python, Git, GCP, Computer Vision</t>
  </si>
  <si>
    <t>AI10052</t>
  </si>
  <si>
    <t>Python, Spark, Git, TensorFreelanceow, Java</t>
  </si>
  <si>
    <t>AI10053</t>
  </si>
  <si>
    <t>Mathematics, Python, Hadoop, Tableau</t>
  </si>
  <si>
    <t>AI10054</t>
  </si>
  <si>
    <t>SQL, PyTorch, MLOps, TensorFreelanceow</t>
  </si>
  <si>
    <t>AI10055</t>
  </si>
  <si>
    <t>SQL, Linux, TensorFreelanceow, Deep Learning</t>
  </si>
  <si>
    <t>AI10056</t>
  </si>
  <si>
    <t>SQL, AWS, Hadoop, Python</t>
  </si>
  <si>
    <t>AI10057</t>
  </si>
  <si>
    <t>Statistics, Git, GCP, Azure</t>
  </si>
  <si>
    <t>AI10058</t>
  </si>
  <si>
    <t>AI10059</t>
  </si>
  <si>
    <t>AI10060</t>
  </si>
  <si>
    <t>NLP, Git, MLOps</t>
  </si>
  <si>
    <t>AI10061</t>
  </si>
  <si>
    <t>GCP, Tableau, Scala, Java, AWS</t>
  </si>
  <si>
    <t>AI10062</t>
  </si>
  <si>
    <t>Python, Scala, Tableau, MLOps, Azure</t>
  </si>
  <si>
    <t>AI10063</t>
  </si>
  <si>
    <t>Spark, Statistics, Linux, Mathematics</t>
  </si>
  <si>
    <t>AI10064</t>
  </si>
  <si>
    <t>Linux, TensorFreelanceow, Azure</t>
  </si>
  <si>
    <t>AI10065</t>
  </si>
  <si>
    <t>SQL, PyTorch, Azure</t>
  </si>
  <si>
    <t>AI10066</t>
  </si>
  <si>
    <t>AI10067</t>
  </si>
  <si>
    <t>Statistics, GCP, NLP, MLOps</t>
  </si>
  <si>
    <t>AI10068</t>
  </si>
  <si>
    <t>Scala, R, Hadoop, GCP</t>
  </si>
  <si>
    <t>AI10069</t>
  </si>
  <si>
    <t>R, Data Visualization, PyTorch, Java, Statistics</t>
  </si>
  <si>
    <t>AI10070</t>
  </si>
  <si>
    <t>SQL, Java, Statistics, Computer Vision, GCP</t>
  </si>
  <si>
    <t>AI10071</t>
  </si>
  <si>
    <t>AI10072</t>
  </si>
  <si>
    <t>Mathematics, Java, Scala</t>
  </si>
  <si>
    <t>AI10073</t>
  </si>
  <si>
    <t>Spark, R, Scala</t>
  </si>
  <si>
    <t>AI10074</t>
  </si>
  <si>
    <t>Java, Mathematics, Kubernetes, TensorFreelanceow</t>
  </si>
  <si>
    <t>AI10075</t>
  </si>
  <si>
    <t>Computer Vision, Linux, Statistics</t>
  </si>
  <si>
    <t>AI10076</t>
  </si>
  <si>
    <t>R, PyTorch, Statistics, Git</t>
  </si>
  <si>
    <t>AI10077</t>
  </si>
  <si>
    <t>Computer Vision, Deep Learning, Data Visualization</t>
  </si>
  <si>
    <t>AI10078</t>
  </si>
  <si>
    <t>Hadoop, Tableau, Java, Deep Learning</t>
  </si>
  <si>
    <t>AI10079</t>
  </si>
  <si>
    <t>Linux, R, Kubernetes, Deep Learning</t>
  </si>
  <si>
    <t>AI10080</t>
  </si>
  <si>
    <t>SQL, TensorFreelanceow, Computer Vision, AWS, Tableau</t>
  </si>
  <si>
    <t>AI10081</t>
  </si>
  <si>
    <t>Data Visualization, TensorFreelanceow, Docker, GCP, Deep Learning</t>
  </si>
  <si>
    <t>AI10082</t>
  </si>
  <si>
    <t>PyTorch, Git, Scala, GCP</t>
  </si>
  <si>
    <t>AI10083</t>
  </si>
  <si>
    <t>NLP, Spark, Python, Mathematics</t>
  </si>
  <si>
    <t>AI10084</t>
  </si>
  <si>
    <t>Docker, Tableau, Linux, Kubernetes</t>
  </si>
  <si>
    <t>AI10085</t>
  </si>
  <si>
    <t>Hadoop, Kubernetes, Python</t>
  </si>
  <si>
    <t>AI10086</t>
  </si>
  <si>
    <t>Hadoop, Java, Azure</t>
  </si>
  <si>
    <t>AI10087</t>
  </si>
  <si>
    <t>Scala, Java, AWS</t>
  </si>
  <si>
    <t>AI10088</t>
  </si>
  <si>
    <t>AWS, Deep Learning, Spark, SQL, Scala</t>
  </si>
  <si>
    <t>AI10089</t>
  </si>
  <si>
    <t>Java, Kubernetes, Linux</t>
  </si>
  <si>
    <t>AI10090</t>
  </si>
  <si>
    <t>R, Docker, Deep Learning</t>
  </si>
  <si>
    <t>AI10091</t>
  </si>
  <si>
    <t>MLOps, NLP, Spark</t>
  </si>
  <si>
    <t>AI10092</t>
  </si>
  <si>
    <t>R, GCP, Computer Vision, Data Visualization, Hadoop</t>
  </si>
  <si>
    <t>AI10093</t>
  </si>
  <si>
    <t>Kubernetes, GCP, AWS, Tableau</t>
  </si>
  <si>
    <t>AI10094</t>
  </si>
  <si>
    <t>Python, Mathematics, Hadoop, Java</t>
  </si>
  <si>
    <t>AI10095</t>
  </si>
  <si>
    <t>SQL, Hadoop, Mathematics, Git, Docker</t>
  </si>
  <si>
    <t>AI10096</t>
  </si>
  <si>
    <t>Scala, GCP, Java, Git</t>
  </si>
  <si>
    <t>AI10097</t>
  </si>
  <si>
    <t>Computer Vision, AWS, Docker</t>
  </si>
  <si>
    <t>AI10098</t>
  </si>
  <si>
    <t>AI10099</t>
  </si>
  <si>
    <t>Statistics, NLP, Scala</t>
  </si>
  <si>
    <t>AI10100</t>
  </si>
  <si>
    <t>Spark, Kubernetes, Tableau, Linux, Scala</t>
  </si>
  <si>
    <t>AI10101</t>
  </si>
  <si>
    <t>Spark, SQL, Kubernetes, Deep Learning, Mathematics</t>
  </si>
  <si>
    <t>AI10102</t>
  </si>
  <si>
    <t>SQL, GCP, Statistics, Docker</t>
  </si>
  <si>
    <t>AI10103</t>
  </si>
  <si>
    <t>Git, PyTorch, Tableau, R</t>
  </si>
  <si>
    <t>AI10104</t>
  </si>
  <si>
    <t>AI10105</t>
  </si>
  <si>
    <t>AI10106</t>
  </si>
  <si>
    <t>MLOps, TensorFreelanceow, Scala, Hadoop</t>
  </si>
  <si>
    <t>AI10107</t>
  </si>
  <si>
    <t>Java, AWS, Azure, Python</t>
  </si>
  <si>
    <t>AI10108</t>
  </si>
  <si>
    <t>MLOps, TensorFreelanceow, Docker</t>
  </si>
  <si>
    <t>AI10109</t>
  </si>
  <si>
    <t>AI10110</t>
  </si>
  <si>
    <t>R, SQL, Docker, MLOps, PyTorch</t>
  </si>
  <si>
    <t>AI10111</t>
  </si>
  <si>
    <t>AI10112</t>
  </si>
  <si>
    <t>Hadoop, GCP, Scala, TensorFreelanceow</t>
  </si>
  <si>
    <t>AI10113</t>
  </si>
  <si>
    <t>Java, Computer Vision, Data Visualization, GCP, PyTorch</t>
  </si>
  <si>
    <t>AI10114</t>
  </si>
  <si>
    <t>PyTorch, Spark, SQL, Linux</t>
  </si>
  <si>
    <t>AI10115</t>
  </si>
  <si>
    <t>Git, Python, Linux, Azure</t>
  </si>
  <si>
    <t>AI10116</t>
  </si>
  <si>
    <t>PyTorch, SQL, Data Visualization, Computer Vision</t>
  </si>
  <si>
    <t>AI10117</t>
  </si>
  <si>
    <t>AI10118</t>
  </si>
  <si>
    <t>AI10119</t>
  </si>
  <si>
    <t>Tableau, Linux, Kubernetes, PyTorch, Mathematics</t>
  </si>
  <si>
    <t>AI10120</t>
  </si>
  <si>
    <t>PyTorch, Python, Java, Tableau, R</t>
  </si>
  <si>
    <t>AI10121</t>
  </si>
  <si>
    <t>Mathematics, Python, R, Git, TensorFreelanceow</t>
  </si>
  <si>
    <t>AI10122</t>
  </si>
  <si>
    <t>Deep Learning, Mathematics, Hadoop, PyTorch</t>
  </si>
  <si>
    <t>AI10123</t>
  </si>
  <si>
    <t>AI10124</t>
  </si>
  <si>
    <t>Git, SQL, NLP, Azure, Linux</t>
  </si>
  <si>
    <t>AI10125</t>
  </si>
  <si>
    <t>Kubernetes, Java, R, SQL</t>
  </si>
  <si>
    <t>AI10126</t>
  </si>
  <si>
    <t>AI10127</t>
  </si>
  <si>
    <t>GCP, Azure, Python, PyTorch, Java</t>
  </si>
  <si>
    <t>AI10128</t>
  </si>
  <si>
    <t>Python, Scala, AWS, TensorFreelanceow, Linux</t>
  </si>
  <si>
    <t>AI10129</t>
  </si>
  <si>
    <t>Statistics, Hadoop, SQL</t>
  </si>
  <si>
    <t>AI10130</t>
  </si>
  <si>
    <t>Linux, Kubernetes, Data Visualization</t>
  </si>
  <si>
    <t>AI10131</t>
  </si>
  <si>
    <t>AWS, Git, SQL, Azure, Linux</t>
  </si>
  <si>
    <t>AI10132</t>
  </si>
  <si>
    <t>Python, SQL, Mathematics, Deep Learning</t>
  </si>
  <si>
    <t>AI10133</t>
  </si>
  <si>
    <t>Git, Java, Python, TensorFreelanceow, Mathematics</t>
  </si>
  <si>
    <t>AI10134</t>
  </si>
  <si>
    <t>Kubernetes, Docker, R, Hadoop, PyTorch</t>
  </si>
  <si>
    <t>AI10135</t>
  </si>
  <si>
    <t>Spark, Git, Computer Vision, PyTorch, Kubernetes</t>
  </si>
  <si>
    <t>AI10136</t>
  </si>
  <si>
    <t>Mathematics, Python, Linux, SQL</t>
  </si>
  <si>
    <t>AI10137</t>
  </si>
  <si>
    <t>Python, Tableau, Data Visualization, NLP</t>
  </si>
  <si>
    <t>AI10138</t>
  </si>
  <si>
    <t>Computer Vision, R, MLOps, SQL, PyTorch</t>
  </si>
  <si>
    <t>AI10139</t>
  </si>
  <si>
    <t>PyTorch, AWS, Hadoop, NLP, Spark</t>
  </si>
  <si>
    <t>AI10140</t>
  </si>
  <si>
    <t>MLOps, Data Visualization, AWS, Scala</t>
  </si>
  <si>
    <t>AI10141</t>
  </si>
  <si>
    <t>Linux, Azure, Git, Computer Vision, TensorFreelanceow</t>
  </si>
  <si>
    <t>AI10142</t>
  </si>
  <si>
    <t>Python, Git, TensorFreelanceow, Azure, PyTorch</t>
  </si>
  <si>
    <t>AI10143</t>
  </si>
  <si>
    <t>AI10144</t>
  </si>
  <si>
    <t>AI10145</t>
  </si>
  <si>
    <t>AWS, Deep Learning, SQL, Azure, PyTorch</t>
  </si>
  <si>
    <t>AI10146</t>
  </si>
  <si>
    <t>Spark, Kubernetes, MLOps, Python, Computer Vision</t>
  </si>
  <si>
    <t>AI10147</t>
  </si>
  <si>
    <t>Hadoop, Azure, Git, Computer Vision, Scala</t>
  </si>
  <si>
    <t>AI10148</t>
  </si>
  <si>
    <t>GCP, Kubernetes, Computer Vision</t>
  </si>
  <si>
    <t>AI10149</t>
  </si>
  <si>
    <t>Scala, Deep Learning, Computer Vision</t>
  </si>
  <si>
    <t>AI10150</t>
  </si>
  <si>
    <t>Docker, MLOps, Kubernetes</t>
  </si>
  <si>
    <t>AI10151</t>
  </si>
  <si>
    <t>Computer Vision, Python, Azure, Data Visualization</t>
  </si>
  <si>
    <t>AI10152</t>
  </si>
  <si>
    <t>TensorFreelanceow, MLOps, Java</t>
  </si>
  <si>
    <t>AI10153</t>
  </si>
  <si>
    <t>Computer Vision, Spark, Python, Mathematics, MLOps</t>
  </si>
  <si>
    <t>AI10154</t>
  </si>
  <si>
    <t>PyTorch, MLOps, SQL, Spark</t>
  </si>
  <si>
    <t>AI10155</t>
  </si>
  <si>
    <t>NLP, SQL, TensorFreelanceow, Spark</t>
  </si>
  <si>
    <t>AI10156</t>
  </si>
  <si>
    <t>Mathematics, NLP, Data Visualization, Deep Learning, Hadoop</t>
  </si>
  <si>
    <t>AI10157</t>
  </si>
  <si>
    <t>AWS, Kubernetes, NLP</t>
  </si>
  <si>
    <t>AI10158</t>
  </si>
  <si>
    <t>Deep Learning, Scala, Tableau</t>
  </si>
  <si>
    <t>AI10159</t>
  </si>
  <si>
    <t>Python, Azure, Tableau, Java</t>
  </si>
  <si>
    <t>AI10160</t>
  </si>
  <si>
    <t>Docker, Tableau, GCP, R</t>
  </si>
  <si>
    <t>AI10161</t>
  </si>
  <si>
    <t>Java, Azure, AWS, Statistics, Computer Vision</t>
  </si>
  <si>
    <t>AI10162</t>
  </si>
  <si>
    <t>Hadoop, R, NLP</t>
  </si>
  <si>
    <t>AI10163</t>
  </si>
  <si>
    <t>SQL, Docker, Data Visualization, Mathematics</t>
  </si>
  <si>
    <t>AI10164</t>
  </si>
  <si>
    <t>Python, GCP, Data Visualization, MLOps</t>
  </si>
  <si>
    <t>AI10165</t>
  </si>
  <si>
    <t>SQL, NLP, Statistics, GCP, Java</t>
  </si>
  <si>
    <t>AI10166</t>
  </si>
  <si>
    <t>PyTorch, Docker, R, Deep Learning, Java</t>
  </si>
  <si>
    <t>AI10167</t>
  </si>
  <si>
    <t>Azure, NLP, Python, Statistics, Scala</t>
  </si>
  <si>
    <t>AI10168</t>
  </si>
  <si>
    <t>SQL, Spark, Tableau, PyTorch, Hadoop</t>
  </si>
  <si>
    <t>AI10169</t>
  </si>
  <si>
    <t>Kubernetes, Git, Deep Learning, Computer Vision, Scala</t>
  </si>
  <si>
    <t>AI10170</t>
  </si>
  <si>
    <t>Deep Learning, Spark, TensorFreelanceow, PyTorch, Azure</t>
  </si>
  <si>
    <t>AI10171</t>
  </si>
  <si>
    <t>TensorFreelanceow, Data Visualization, Java</t>
  </si>
  <si>
    <t>AI10172</t>
  </si>
  <si>
    <t>TensorFreelanceow, Python, Computer Vision, SQL, Scala</t>
  </si>
  <si>
    <t>AI10173</t>
  </si>
  <si>
    <t>Python, TensorFreelanceow, Azure, Computer Vision</t>
  </si>
  <si>
    <t>AI10174</t>
  </si>
  <si>
    <t>AI10175</t>
  </si>
  <si>
    <t>Git, SQL, Spark, PyTorch</t>
  </si>
  <si>
    <t>AI10176</t>
  </si>
  <si>
    <t>AI10177</t>
  </si>
  <si>
    <t>Spark, GCP, Linux</t>
  </si>
  <si>
    <t>AI10178</t>
  </si>
  <si>
    <t>Linux, Python, Tableau, Mathematics</t>
  </si>
  <si>
    <t>AI10179</t>
  </si>
  <si>
    <t>AI10180</t>
  </si>
  <si>
    <t>Deep Learning, Git, Spark, GCP, Azure</t>
  </si>
  <si>
    <t>AI10181</t>
  </si>
  <si>
    <t>SQL, NLP, TensorFreelanceow</t>
  </si>
  <si>
    <t>AI10182</t>
  </si>
  <si>
    <t>Git, Kubernetes, PyTorch, R, SQL</t>
  </si>
  <si>
    <t>AI10183</t>
  </si>
  <si>
    <t>Computer Vision, Python, TensorFreelanceow, Mathematics, Linux</t>
  </si>
  <si>
    <t>AI10184</t>
  </si>
  <si>
    <t>Git, R, Statistics, Data Visualization</t>
  </si>
  <si>
    <t>AI10185</t>
  </si>
  <si>
    <t>PyTorch, TensorFreelanceow, Data Visualization, Kubernetes</t>
  </si>
  <si>
    <t>AI10186</t>
  </si>
  <si>
    <t>Deep Learning, AWS, Kubernetes, SQL, PyTorch</t>
  </si>
  <si>
    <t>AI10187</t>
  </si>
  <si>
    <t>Spark, Computer Vision, Hadoop</t>
  </si>
  <si>
    <t>AI10188</t>
  </si>
  <si>
    <t>Python, Kubernetes, Spark, Mathematics</t>
  </si>
  <si>
    <t>AI10189</t>
  </si>
  <si>
    <t>Python, Tableau, Azure, PyTorch</t>
  </si>
  <si>
    <t>AI10190</t>
  </si>
  <si>
    <t>Data Visualization, Deep Learning, MLOps, Spark</t>
  </si>
  <si>
    <t>AI10191</t>
  </si>
  <si>
    <t>R, Hadoop, Docker</t>
  </si>
  <si>
    <t>AI10192</t>
  </si>
  <si>
    <t>TensorFreelanceow, Python, Scala</t>
  </si>
  <si>
    <t>AI10193</t>
  </si>
  <si>
    <t>AI10194</t>
  </si>
  <si>
    <t>AI10195</t>
  </si>
  <si>
    <t>Java, Linux, Python, Spark</t>
  </si>
  <si>
    <t>AI10196</t>
  </si>
  <si>
    <t>Tableau, Kubernetes, Git</t>
  </si>
  <si>
    <t>AI10197</t>
  </si>
  <si>
    <t>Python, Azure, Tableau, Linux</t>
  </si>
  <si>
    <t>AI10198</t>
  </si>
  <si>
    <t>Computer Vision, Docker, Statistics</t>
  </si>
  <si>
    <t>AI10199</t>
  </si>
  <si>
    <t>Kubernetes, Docker, Python</t>
  </si>
  <si>
    <t>AI10200</t>
  </si>
  <si>
    <t>Mathematics, Tableau, R, Java</t>
  </si>
  <si>
    <t>AI10201</t>
  </si>
  <si>
    <t>GCP, Deep Learning, Python, Linux</t>
  </si>
  <si>
    <t>AI10202</t>
  </si>
  <si>
    <t>Git, Azure, Deep Learning</t>
  </si>
  <si>
    <t>AI10203</t>
  </si>
  <si>
    <t>Scala, Python, NLP, Docker, AWS</t>
  </si>
  <si>
    <t>AI10204</t>
  </si>
  <si>
    <t>NLP, Kubernetes, GCP, Python, Java</t>
  </si>
  <si>
    <t>AI10205</t>
  </si>
  <si>
    <t>Docker, Statistics, Python, Tableau</t>
  </si>
  <si>
    <t>AI10206</t>
  </si>
  <si>
    <t>AI10207</t>
  </si>
  <si>
    <t>AI10208</t>
  </si>
  <si>
    <t>PyTorch, Kubernetes, Docker, SQL</t>
  </si>
  <si>
    <t>AI10209</t>
  </si>
  <si>
    <t>R, Hadoop, Scala, PyTorch</t>
  </si>
  <si>
    <t>AI10210</t>
  </si>
  <si>
    <t>Docker, Tableau, Data Visualization</t>
  </si>
  <si>
    <t>AI10211</t>
  </si>
  <si>
    <t>GCP, Mathematics, AWS</t>
  </si>
  <si>
    <t>AI10212</t>
  </si>
  <si>
    <t>AI10213</t>
  </si>
  <si>
    <t>AI10214</t>
  </si>
  <si>
    <t>Kubernetes, GCP, Data Visualization, SQL</t>
  </si>
  <si>
    <t>AI10215</t>
  </si>
  <si>
    <t>AI10216</t>
  </si>
  <si>
    <t>AWS, Linux, Hadoop, R, MLOps</t>
  </si>
  <si>
    <t>AI10217</t>
  </si>
  <si>
    <t>TensorFreelanceow, AWS, Statistics</t>
  </si>
  <si>
    <t>AI10218</t>
  </si>
  <si>
    <t>Python, Java, Git, Spark, Azure</t>
  </si>
  <si>
    <t>AI10219</t>
  </si>
  <si>
    <t>Python, Kubernetes, TensorFreelanceow, Hadoop</t>
  </si>
  <si>
    <t>AI10220</t>
  </si>
  <si>
    <t>Data Visualization, Scala, Kubernetes, Deep Learning, GCP</t>
  </si>
  <si>
    <t>AI10221</t>
  </si>
  <si>
    <t>Kubernetes, Java, SQL, PyTorch, Azure</t>
  </si>
  <si>
    <t>AI10222</t>
  </si>
  <si>
    <t>Git, Java, Spark, Python, GCP</t>
  </si>
  <si>
    <t>AI10223</t>
  </si>
  <si>
    <t>Git, Tableau, Deep Learning, Docker</t>
  </si>
  <si>
    <t>AI10224</t>
  </si>
  <si>
    <t>Hadoop, Kubernetes, Scala, Azure</t>
  </si>
  <si>
    <t>AI10225</t>
  </si>
  <si>
    <t>Data Visualization, Linux, PyTorch, TensorFreelanceow</t>
  </si>
  <si>
    <t>AI10226</t>
  </si>
  <si>
    <t>SQL, Tableau, AWS, Java, R</t>
  </si>
  <si>
    <t>AI10227</t>
  </si>
  <si>
    <t>GCP, NLP, PyTorch, Python</t>
  </si>
  <si>
    <t>AI10228</t>
  </si>
  <si>
    <t>Java, Linux, NLP, Git, Spark</t>
  </si>
  <si>
    <t>AI10229</t>
  </si>
  <si>
    <t>Git, Python, SQL, GCP</t>
  </si>
  <si>
    <t>AI10230</t>
  </si>
  <si>
    <t>GCP, Spark, Linux</t>
  </si>
  <si>
    <t>AI10231</t>
  </si>
  <si>
    <t>Azure, SQL, Data Visualization</t>
  </si>
  <si>
    <t>AI10232</t>
  </si>
  <si>
    <t>Tableau, TensorFreelanceow, Kubernetes, SQL, GCP</t>
  </si>
  <si>
    <t>AI10233</t>
  </si>
  <si>
    <t>NLP, SQL, PyTorch, Deep Learning, MLOps</t>
  </si>
  <si>
    <t>AI10234</t>
  </si>
  <si>
    <t>PyTorch, Kubernetes, TensorFreelanceow, Linux</t>
  </si>
  <si>
    <t>AI10235</t>
  </si>
  <si>
    <t>AI10236</t>
  </si>
  <si>
    <t>AI10237</t>
  </si>
  <si>
    <t>AI10238</t>
  </si>
  <si>
    <t>AI10239</t>
  </si>
  <si>
    <t>Kubernetes, PyTorch, GCP, Computer Vision</t>
  </si>
  <si>
    <t>AI10240</t>
  </si>
  <si>
    <t>Tableau, Kubernetes, Linux, AWS</t>
  </si>
  <si>
    <t>AI10241</t>
  </si>
  <si>
    <t>Scala, Kubernetes, Deep Learning, GCP, SQL</t>
  </si>
  <si>
    <t>AI10242</t>
  </si>
  <si>
    <t>Git, Hadoop, GCP</t>
  </si>
  <si>
    <t>AI10243</t>
  </si>
  <si>
    <t>Spark, R, Java, Data Visualization, Tableau</t>
  </si>
  <si>
    <t>AI10244</t>
  </si>
  <si>
    <t>Spark, Git, SQL</t>
  </si>
  <si>
    <t>AI10245</t>
  </si>
  <si>
    <t>Spark, Tableau, Java</t>
  </si>
  <si>
    <t>AI10246</t>
  </si>
  <si>
    <t>Git, Python, NLP, Deep Learning, R</t>
  </si>
  <si>
    <t>AI10247</t>
  </si>
  <si>
    <t>AWS, Computer Vision, Data Visualization, MLOps, Statistics</t>
  </si>
  <si>
    <t>AI10248</t>
  </si>
  <si>
    <t>Python, Kubernetes, SQL, Linux, Hadoop</t>
  </si>
  <si>
    <t>AI10249</t>
  </si>
  <si>
    <t>Python, Git, NLP, GCP, Hadoop</t>
  </si>
  <si>
    <t>AI10250</t>
  </si>
  <si>
    <t>Docker, SQL, PyTorch, Spark</t>
  </si>
  <si>
    <t>AI10251</t>
  </si>
  <si>
    <t>Statistics, Azure, Python</t>
  </si>
  <si>
    <t>AI10252</t>
  </si>
  <si>
    <t>GCP, Azure, NLP, TensorFreelanceow</t>
  </si>
  <si>
    <t>AI10253</t>
  </si>
  <si>
    <t>Scala, Computer Vision, GCP, NLP, Git</t>
  </si>
  <si>
    <t>AI10254</t>
  </si>
  <si>
    <t>Deep Learning, Hadoop, Java</t>
  </si>
  <si>
    <t>AI10255</t>
  </si>
  <si>
    <t>SQL, R, NLP</t>
  </si>
  <si>
    <t>AI10256</t>
  </si>
  <si>
    <t>AI10257</t>
  </si>
  <si>
    <t>Docker, SQL, Mathematics</t>
  </si>
  <si>
    <t>AI10258</t>
  </si>
  <si>
    <t>NLP, Azure, Deep Learning</t>
  </si>
  <si>
    <t>AI10259</t>
  </si>
  <si>
    <t>AI10260</t>
  </si>
  <si>
    <t>Mathematics, Computer Vision, Kubernetes</t>
  </si>
  <si>
    <t>AI10261</t>
  </si>
  <si>
    <t>AI10262</t>
  </si>
  <si>
    <t>Linux, NLP, TensorFreelanceow, Docker, Mathematics</t>
  </si>
  <si>
    <t>AI10263</t>
  </si>
  <si>
    <t>Kubernetes, Data Visualization, Git</t>
  </si>
  <si>
    <t>AI10264</t>
  </si>
  <si>
    <t>Docker, Python, Deep Learning, SQL, Statistics</t>
  </si>
  <si>
    <t>AI10265</t>
  </si>
  <si>
    <t>Deep Learning, Hadoop, Python, Docker, Git</t>
  </si>
  <si>
    <t>AI10266</t>
  </si>
  <si>
    <t>SQL, PyTorch, R, Spark</t>
  </si>
  <si>
    <t>AI10267</t>
  </si>
  <si>
    <t>Scala, Azure, Linux</t>
  </si>
  <si>
    <t>AI10268</t>
  </si>
  <si>
    <t>R, SQL, PyTorch, Hadoop, Mathematics</t>
  </si>
  <si>
    <t>AI10269</t>
  </si>
  <si>
    <t>Python, Kubernetes, MLOps, NLP, TensorFreelanceow</t>
  </si>
  <si>
    <t>AI10270</t>
  </si>
  <si>
    <t>SQL, PyTorch, NLP, TensorFreelanceow, Statistics</t>
  </si>
  <si>
    <t>AI10271</t>
  </si>
  <si>
    <t>Mathematics, SQL, Git</t>
  </si>
  <si>
    <t>AI10272</t>
  </si>
  <si>
    <t>Data Visualization, TensorFreelanceow, MLOps</t>
  </si>
  <si>
    <t>AI10273</t>
  </si>
  <si>
    <t>Kubernetes, Deep Learning, GCP</t>
  </si>
  <si>
    <t>AI10274</t>
  </si>
  <si>
    <t>Linux, Mathematics, Hadoop, Spark, Java</t>
  </si>
  <si>
    <t>AI10275</t>
  </si>
  <si>
    <t>AI10276</t>
  </si>
  <si>
    <t>TensorFreelanceow, Azure, Computer Vision</t>
  </si>
  <si>
    <t>AI10277</t>
  </si>
  <si>
    <t>NLP, Scala, R, Azure</t>
  </si>
  <si>
    <t>AI10278</t>
  </si>
  <si>
    <t>Azure, TensorFreelanceow, Data Visualization</t>
  </si>
  <si>
    <t>AI10279</t>
  </si>
  <si>
    <t>AWS, SQL, Hadoop</t>
  </si>
  <si>
    <t>AI10280</t>
  </si>
  <si>
    <t>AI10281</t>
  </si>
  <si>
    <t>Scala, Python, Deep Learning, Azure, Linux</t>
  </si>
  <si>
    <t>AI10282</t>
  </si>
  <si>
    <t>Docker, Spark, R, Linux</t>
  </si>
  <si>
    <t>AI10283</t>
  </si>
  <si>
    <t>AI10284</t>
  </si>
  <si>
    <t>Git, Statistics, Mathematics, Spark, Azure</t>
  </si>
  <si>
    <t>AI10285</t>
  </si>
  <si>
    <t>Git, Hadoop, TensorFreelanceow, Scala</t>
  </si>
  <si>
    <t>AI10286</t>
  </si>
  <si>
    <t>Kubernetes, AWS, Java</t>
  </si>
  <si>
    <t>AI10287</t>
  </si>
  <si>
    <t>Kubernetes, Python, Computer Vision, TensorFreelanceow</t>
  </si>
  <si>
    <t>AI10288</t>
  </si>
  <si>
    <t>PyTorch, Computer Vision, Statistics</t>
  </si>
  <si>
    <t>AI10289</t>
  </si>
  <si>
    <t>Scala, Linux, Kubernetes</t>
  </si>
  <si>
    <t>AI10290</t>
  </si>
  <si>
    <t>Java, GCP, R</t>
  </si>
  <si>
    <t>AI10291</t>
  </si>
  <si>
    <t>Azure, Spark, Git</t>
  </si>
  <si>
    <t>AI10292</t>
  </si>
  <si>
    <t>AI10293</t>
  </si>
  <si>
    <t>Computer Vision, R, Tableau, Data Visualization</t>
  </si>
  <si>
    <t>AI10294</t>
  </si>
  <si>
    <t>Java, AWS, Statistics, Hadoop</t>
  </si>
  <si>
    <t>AI10295</t>
  </si>
  <si>
    <t>SQL, Hadoop, Git, Linux</t>
  </si>
  <si>
    <t>AI10296</t>
  </si>
  <si>
    <t>Deep Learning, MLOps, Python, Tableau, Scala</t>
  </si>
  <si>
    <t>AI10297</t>
  </si>
  <si>
    <t>Deep Learning, Java, Python</t>
  </si>
  <si>
    <t>AI10298</t>
  </si>
  <si>
    <t>AWS, Python, Git, Statistics, TensorFreelanceow</t>
  </si>
  <si>
    <t>AI10299</t>
  </si>
  <si>
    <t>Linux, PyTorch, TensorFreelanceow, Docker, Mathematics</t>
  </si>
  <si>
    <t>AI10300</t>
  </si>
  <si>
    <t>Python, Spark, Tableau, Scala, Mathematics</t>
  </si>
  <si>
    <t>AI10301</t>
  </si>
  <si>
    <t>GCP, Spark, NLP, TensorFreelanceow, MLOps</t>
  </si>
  <si>
    <t>AI10302</t>
  </si>
  <si>
    <t>R, Git, Kubernetes</t>
  </si>
  <si>
    <t>AI10303</t>
  </si>
  <si>
    <t>Tableau, GCP, Linux</t>
  </si>
  <si>
    <t>AI10304</t>
  </si>
  <si>
    <t>Linux, Deep Learning, MLOps, PyTorch</t>
  </si>
  <si>
    <t>AI10305</t>
  </si>
  <si>
    <t>Kubernetes, Spark, Computer Vision, TensorFreelanceow, Scala</t>
  </si>
  <si>
    <t>AI10306</t>
  </si>
  <si>
    <t>AI10307</t>
  </si>
  <si>
    <t>Spark, Deep Learning, Data Visualization</t>
  </si>
  <si>
    <t>AI10308</t>
  </si>
  <si>
    <t>PyTorch, Mathematics, NLP, Kubernetes</t>
  </si>
  <si>
    <t>AI10309</t>
  </si>
  <si>
    <t>SQL, Python, Tableau, Scala, Statistics</t>
  </si>
  <si>
    <t>AI10310</t>
  </si>
  <si>
    <t>Python, TensorFreelanceow, Mathematics, Azure, PyTorch</t>
  </si>
  <si>
    <t>AI10311</t>
  </si>
  <si>
    <t>Linux, Java, R</t>
  </si>
  <si>
    <t>AI10312</t>
  </si>
  <si>
    <t>Deep Learning, Data Visualization, Scala, AWS, Linux</t>
  </si>
  <si>
    <t>AI10313</t>
  </si>
  <si>
    <t>Scala, R, AWS</t>
  </si>
  <si>
    <t>AI10314</t>
  </si>
  <si>
    <t>Scala, Hadoop, Docker, Deep Learning</t>
  </si>
  <si>
    <t>AI10315</t>
  </si>
  <si>
    <t>AWS, Kubernetes, R, Computer Vision, Statistics</t>
  </si>
  <si>
    <t>AI10316</t>
  </si>
  <si>
    <t>MLOps, Data Visualization, Mathematics, Azure, Java</t>
  </si>
  <si>
    <t>AI10317</t>
  </si>
  <si>
    <t>SQL, Git, R, Deep Learning</t>
  </si>
  <si>
    <t>AI10318</t>
  </si>
  <si>
    <t>AI10319</t>
  </si>
  <si>
    <t>Hadoop, Docker, MLOps, Linux, Data Visualization</t>
  </si>
  <si>
    <t>AI10320</t>
  </si>
  <si>
    <t>Scala, Statistics, Python, Mathematics</t>
  </si>
  <si>
    <t>AI10321</t>
  </si>
  <si>
    <t>R, TensorFreelanceow, PyTorch, Spark</t>
  </si>
  <si>
    <t>AI10322</t>
  </si>
  <si>
    <t>TensorFreelanceow, Python, Git, Computer Vision, AWS</t>
  </si>
  <si>
    <t>AI10323</t>
  </si>
  <si>
    <t>NLP, Data Visualization, TensorFreelanceow, Hadoop</t>
  </si>
  <si>
    <t>AI10324</t>
  </si>
  <si>
    <t>Azure, Linux, NLP, GCP</t>
  </si>
  <si>
    <t>AI10325</t>
  </si>
  <si>
    <t>Kubernetes, Statistics, Docker, Spark</t>
  </si>
  <si>
    <t>AI10326</t>
  </si>
  <si>
    <t>Hadoop, SQL, MLOps, Statistics, PyTorch</t>
  </si>
  <si>
    <t>AI10327</t>
  </si>
  <si>
    <t>Git, MLOps, Java, GCP</t>
  </si>
  <si>
    <t>AI10328</t>
  </si>
  <si>
    <t>TensorFreelanceow, R, GCP</t>
  </si>
  <si>
    <t>AI10329</t>
  </si>
  <si>
    <t>Statistics, R, AWS, PyTorch, TensorFreelanceow</t>
  </si>
  <si>
    <t>AI10330</t>
  </si>
  <si>
    <t>SQL, Hadoop, PyTorch, Scala, Kubernetes</t>
  </si>
  <si>
    <t>AI10331</t>
  </si>
  <si>
    <t>SQL, Scala, Docker, Azure, Mathematics</t>
  </si>
  <si>
    <t>AI10332</t>
  </si>
  <si>
    <t>GCP, Data Visualization, PyTorch, Computer Vision, Deep Learning</t>
  </si>
  <si>
    <t>AI10333</t>
  </si>
  <si>
    <t>Java, Deep Learning, Hadoop</t>
  </si>
  <si>
    <t>AI10334</t>
  </si>
  <si>
    <t>PyTorch, Python, GCP, TensorFreelanceow, Hadoop</t>
  </si>
  <si>
    <t>AI10335</t>
  </si>
  <si>
    <t>Java, PyTorch, Tableau, TensorFreelanceow, Deep Learning</t>
  </si>
  <si>
    <t>AI10336</t>
  </si>
  <si>
    <t>Python, NLP, Hadoop, Computer Vision</t>
  </si>
  <si>
    <t>AI10337</t>
  </si>
  <si>
    <t>Docker, Tableau, Data Visualization, Azure</t>
  </si>
  <si>
    <t>AI10338</t>
  </si>
  <si>
    <t>NLP, MLOps, SQL</t>
  </si>
  <si>
    <t>AI10339</t>
  </si>
  <si>
    <t>Statistics, Azure, Python, SQL</t>
  </si>
  <si>
    <t>AI10340</t>
  </si>
  <si>
    <t>Scala, PyTorch, Git, Linux</t>
  </si>
  <si>
    <t>AI10341</t>
  </si>
  <si>
    <t>TensorFreelanceow, R, Linux, Hadoop</t>
  </si>
  <si>
    <t>AI10342</t>
  </si>
  <si>
    <t>Mathematics, Spark, Data Visualization</t>
  </si>
  <si>
    <t>AI10343</t>
  </si>
  <si>
    <t>GCP, Linux, Deep Learning</t>
  </si>
  <si>
    <t>AI10344</t>
  </si>
  <si>
    <t>Python, Computer Vision, R, Deep Learning</t>
  </si>
  <si>
    <t>AI10345</t>
  </si>
  <si>
    <t>Linux, GCP, R, AWS</t>
  </si>
  <si>
    <t>AI10346</t>
  </si>
  <si>
    <t>AWS, Python, Kubernetes</t>
  </si>
  <si>
    <t>AI10347</t>
  </si>
  <si>
    <t>Python, Docker, Data Visualization, MLOps, Statistics</t>
  </si>
  <si>
    <t>AI10348</t>
  </si>
  <si>
    <t>SQL, Data Visualization, Tableau, Spark, Java</t>
  </si>
  <si>
    <t>AI10349</t>
  </si>
  <si>
    <t>NLP, MLOps, Python, Scala, Docker</t>
  </si>
  <si>
    <t>AI10350</t>
  </si>
  <si>
    <t>Linux, Scala, Python, PyTorch</t>
  </si>
  <si>
    <t>AI10351</t>
  </si>
  <si>
    <t>Kubernetes, R, Statistics, Tableau, MLOps</t>
  </si>
  <si>
    <t>AI10352</t>
  </si>
  <si>
    <t>SQL, PyTorch, Java, Computer Vision, Deep Learning</t>
  </si>
  <si>
    <t>AI10353</t>
  </si>
  <si>
    <t>AI10354</t>
  </si>
  <si>
    <t>TensorFreelanceow, Linux, Git, Kubernetes, Mathematics</t>
  </si>
  <si>
    <t>AI10355</t>
  </si>
  <si>
    <t>MLOps, Statistics, AWS</t>
  </si>
  <si>
    <t>AI10356</t>
  </si>
  <si>
    <t>AI10357</t>
  </si>
  <si>
    <t>Java, Computer Vision, Data Visualization, MLOps</t>
  </si>
  <si>
    <t>AI10358</t>
  </si>
  <si>
    <t>AWS, Python, Docker, Deep Learning, Hadoop</t>
  </si>
  <si>
    <t>AI10359</t>
  </si>
  <si>
    <t>Hadoop, Linux, Python, Deep Learning</t>
  </si>
  <si>
    <t>AI10360</t>
  </si>
  <si>
    <t>Python, Kubernetes, Tableau, TensorFreelanceow</t>
  </si>
  <si>
    <t>AI10361</t>
  </si>
  <si>
    <t>Tableau, Java, Python, SQL, AWS</t>
  </si>
  <si>
    <t>AI10362</t>
  </si>
  <si>
    <t>Linux, Kubernetes, R, AWS</t>
  </si>
  <si>
    <t>AI10363</t>
  </si>
  <si>
    <t>NLP, Kubernetes, AWS, SQL</t>
  </si>
  <si>
    <t>AI10364</t>
  </si>
  <si>
    <t>Tableau, SQL, Spark, Computer Vision</t>
  </si>
  <si>
    <t>AI10365</t>
  </si>
  <si>
    <t>AI10366</t>
  </si>
  <si>
    <t>AI10367</t>
  </si>
  <si>
    <t>NLP, Scala, Spark, PyTorch, Linux</t>
  </si>
  <si>
    <t>AI10368</t>
  </si>
  <si>
    <t>Linux, Java, Computer Vision, Kubernetes, Mathematics</t>
  </si>
  <si>
    <t>AI10369</t>
  </si>
  <si>
    <t>Python, Git, Linux, TensorFreelanceow, R</t>
  </si>
  <si>
    <t>AI10370</t>
  </si>
  <si>
    <t>MLOps, SQL, Azure, TensorFreelanceow, GCP</t>
  </si>
  <si>
    <t>AI10371</t>
  </si>
  <si>
    <t>Docker, Tableau, Data Visualization, Python, Statistics</t>
  </si>
  <si>
    <t>AI10372</t>
  </si>
  <si>
    <t>Java, Hadoop, R</t>
  </si>
  <si>
    <t>AI10373</t>
  </si>
  <si>
    <t>AI10374</t>
  </si>
  <si>
    <t>Python, TensorFreelanceow, Computer Vision, AWS, Java</t>
  </si>
  <si>
    <t>AI10375</t>
  </si>
  <si>
    <t>Azure, NLP, Python, Computer Vision, Docker</t>
  </si>
  <si>
    <t>AI10376</t>
  </si>
  <si>
    <t>MLOps, Spark, Data Visualization, R</t>
  </si>
  <si>
    <t>AI10377</t>
  </si>
  <si>
    <t>Hadoop, Linux, PyTorch</t>
  </si>
  <si>
    <t>AI10378</t>
  </si>
  <si>
    <t>GCP, Azure, Mathematics</t>
  </si>
  <si>
    <t>AI10379</t>
  </si>
  <si>
    <t>Kubernetes, Docker, Tableau, Azure, Git</t>
  </si>
  <si>
    <t>AI10380</t>
  </si>
  <si>
    <t>Scala, TensorFreelanceow, Kubernetes, SQL, PyTorch</t>
  </si>
  <si>
    <t>AI10381</t>
  </si>
  <si>
    <t>R, Scala, Mathematics, Deep Learning</t>
  </si>
  <si>
    <t>AI10382</t>
  </si>
  <si>
    <t>Deep Learning, Statistics, Scala, Azure</t>
  </si>
  <si>
    <t>AI10383</t>
  </si>
  <si>
    <t>R, Java, Deep Learning</t>
  </si>
  <si>
    <t>AI10384</t>
  </si>
  <si>
    <t>Linux, Docker, AWS, R</t>
  </si>
  <si>
    <t>AI10385</t>
  </si>
  <si>
    <t>Docker, TensorFreelanceow, NLP, GCP</t>
  </si>
  <si>
    <t>AI10386</t>
  </si>
  <si>
    <t>Linux, Python, Deep Learning, TensorFreelanceow, Git</t>
  </si>
  <si>
    <t>AI10387</t>
  </si>
  <si>
    <t>AI10388</t>
  </si>
  <si>
    <t>Computer Vision, Hadoop, MLOps, SQL</t>
  </si>
  <si>
    <t>AI10389</t>
  </si>
  <si>
    <t>Kubernetes, Linux, GCP, Spark</t>
  </si>
  <si>
    <t>AI10390</t>
  </si>
  <si>
    <t>Kubernetes, Spark, Python, Git, AWS</t>
  </si>
  <si>
    <t>AI10391</t>
  </si>
  <si>
    <t>AWS, Tableau, Java, Azure, Python</t>
  </si>
  <si>
    <t>AI10392</t>
  </si>
  <si>
    <t>SQL, Kubernetes, Deep Learning, NLP</t>
  </si>
  <si>
    <t>AI10393</t>
  </si>
  <si>
    <t>Linux, AWS, Deep Learning</t>
  </si>
  <si>
    <t>AI10394</t>
  </si>
  <si>
    <t>Deep Learning, GCP, Scala</t>
  </si>
  <si>
    <t>AI10395</t>
  </si>
  <si>
    <t>Deep Learning, Python, TensorFreelanceow, Mathematics, PyTorch</t>
  </si>
  <si>
    <t>AI10396</t>
  </si>
  <si>
    <t>SQL, Scala, Computer Vision, PyTorch, TensorFreelanceow</t>
  </si>
  <si>
    <t>AI10397</t>
  </si>
  <si>
    <t>AI10398</t>
  </si>
  <si>
    <t>Python, Git, Statistics</t>
  </si>
  <si>
    <t>AI10399</t>
  </si>
  <si>
    <t>GCP, Tableau, Azure, Mathematics, Spark</t>
  </si>
  <si>
    <t>AI10400</t>
  </si>
  <si>
    <t>AWS, R, PyTorch, Docker, Tableau</t>
  </si>
  <si>
    <t>AI10401</t>
  </si>
  <si>
    <t>NLP, Python, TensorFreelanceow, Hadoop, Spark</t>
  </si>
  <si>
    <t>AI10402</t>
  </si>
  <si>
    <t>R, Tableau, NLP, MLOps, Docker</t>
  </si>
  <si>
    <t>AI10403</t>
  </si>
  <si>
    <t>TensorFreelanceow, PyTorch, Deep Learning</t>
  </si>
  <si>
    <t>AI10404</t>
  </si>
  <si>
    <t>Python, Git, Docker, GCP, Tableau</t>
  </si>
  <si>
    <t>AI10405</t>
  </si>
  <si>
    <t>Mathematics, Scala, R, Kubernetes</t>
  </si>
  <si>
    <t>AI10406</t>
  </si>
  <si>
    <t>SQL, Python, NLP</t>
  </si>
  <si>
    <t>AI10407</t>
  </si>
  <si>
    <t>Deep Learning, Data Visualization, Python, GCP, Statistics</t>
  </si>
  <si>
    <t>AI10408</t>
  </si>
  <si>
    <t>SQL, Linux, NLP, Scala</t>
  </si>
  <si>
    <t>AI10409</t>
  </si>
  <si>
    <t>AI10410</t>
  </si>
  <si>
    <t>Spark, Kubernetes, Data Visualization</t>
  </si>
  <si>
    <t>AI10411</t>
  </si>
  <si>
    <t>AI10412</t>
  </si>
  <si>
    <t>SQL, Git, Computer Vision, AWS</t>
  </si>
  <si>
    <t>AI10413</t>
  </si>
  <si>
    <t>AI10414</t>
  </si>
  <si>
    <t>AI10415</t>
  </si>
  <si>
    <t>MLOps, Deep Learning, TensorFreelanceow, Python, Computer Vision</t>
  </si>
  <si>
    <t>AI10416</t>
  </si>
  <si>
    <t>AI10417</t>
  </si>
  <si>
    <t>Git, Deep Learning, MLOps, PyTorch</t>
  </si>
  <si>
    <t>AI10418</t>
  </si>
  <si>
    <t>SQL, Tableau, PyTorch, AWS, MLOps</t>
  </si>
  <si>
    <t>AI10419</t>
  </si>
  <si>
    <t>Mathematics, Git, MLOps, Kubernetes</t>
  </si>
  <si>
    <t>AI10420</t>
  </si>
  <si>
    <t>Git, SQL, Python, GCP</t>
  </si>
  <si>
    <t>AI10421</t>
  </si>
  <si>
    <t>Hadoop, Git, R, Java</t>
  </si>
  <si>
    <t>AI10422</t>
  </si>
  <si>
    <t>AI10423</t>
  </si>
  <si>
    <t>NLP, PyTorch, R, Java</t>
  </si>
  <si>
    <t>AI10424</t>
  </si>
  <si>
    <t>Docker, Kubernetes, Scala</t>
  </si>
  <si>
    <t>AI10425</t>
  </si>
  <si>
    <t>NLP, Scala, Statistics, Deep Learning</t>
  </si>
  <si>
    <t>AI10426</t>
  </si>
  <si>
    <t>AI10427</t>
  </si>
  <si>
    <t>AI10428</t>
  </si>
  <si>
    <t>PyTorch, NLP, Docker, AWS</t>
  </si>
  <si>
    <t>AI10429</t>
  </si>
  <si>
    <t>Python, Java, Azure, Kubernetes, Git</t>
  </si>
  <si>
    <t>AI10430</t>
  </si>
  <si>
    <t>Kubernetes, Git, Tableau</t>
  </si>
  <si>
    <t>AI10431</t>
  </si>
  <si>
    <t>Scala, Mathematics, SQL, Azure, Data Visualization</t>
  </si>
  <si>
    <t>AI10432</t>
  </si>
  <si>
    <t>Computer Vision, Java, PyTorch</t>
  </si>
  <si>
    <t>AI10433</t>
  </si>
  <si>
    <t>AI10434</t>
  </si>
  <si>
    <t>Statistics, PyTorch, MLOps</t>
  </si>
  <si>
    <t>AI10435</t>
  </si>
  <si>
    <t>AWS, R, Data Visualization</t>
  </si>
  <si>
    <t>AI10436</t>
  </si>
  <si>
    <t>AI10437</t>
  </si>
  <si>
    <t>Deep Learning, Tableau, Kubernetes, Git</t>
  </si>
  <si>
    <t>AI10438</t>
  </si>
  <si>
    <t>Linux, Java, Mathematics, Computer Vision, PyTorch</t>
  </si>
  <si>
    <t>AI10439</t>
  </si>
  <si>
    <t>Linux, Kubernetes, Hadoop, Statistics</t>
  </si>
  <si>
    <t>AI10440</t>
  </si>
  <si>
    <t>Azure, SQL, PyTorch</t>
  </si>
  <si>
    <t>AI10441</t>
  </si>
  <si>
    <t>AI10442</t>
  </si>
  <si>
    <t>AI10443</t>
  </si>
  <si>
    <t>Docker, R, Java</t>
  </si>
  <si>
    <t>AI10444</t>
  </si>
  <si>
    <t>TensorFreelanceow, Spark, NLP</t>
  </si>
  <si>
    <t>AI10445</t>
  </si>
  <si>
    <t>TensorFreelanceow, Docker, R</t>
  </si>
  <si>
    <t>AI10446</t>
  </si>
  <si>
    <t>TensorFreelanceow, Java, Deep Learning, Linux</t>
  </si>
  <si>
    <t>AI10447</t>
  </si>
  <si>
    <t>Mathematics, Docker, Python, Scala, Computer Vision</t>
  </si>
  <si>
    <t>AI10448</t>
  </si>
  <si>
    <t>AI10449</t>
  </si>
  <si>
    <t>Python, Git, TensorFreelanceow, Docker, PyTorch</t>
  </si>
  <si>
    <t>AI10450</t>
  </si>
  <si>
    <t>MLOps, Java, Azure</t>
  </si>
  <si>
    <t>AI10451</t>
  </si>
  <si>
    <t>Spark, GCP, Mathematics</t>
  </si>
  <si>
    <t>AI10452</t>
  </si>
  <si>
    <t>NLP, Python, Kubernetes, AWS</t>
  </si>
  <si>
    <t>AI10453</t>
  </si>
  <si>
    <t>Scala, Deep Learning, MLOps, Data Visualization</t>
  </si>
  <si>
    <t>AI10454</t>
  </si>
  <si>
    <t>SQL, Deep Learning, NLP</t>
  </si>
  <si>
    <t>AI10455</t>
  </si>
  <si>
    <t>AI10456</t>
  </si>
  <si>
    <t>Python, Docker, TensorFreelanceow, SQL, AWS</t>
  </si>
  <si>
    <t>AI10457</t>
  </si>
  <si>
    <t>Statistics, Spark, Tableau</t>
  </si>
  <si>
    <t>AI10458</t>
  </si>
  <si>
    <t>SQL, NLP, Azure, Scala, Python</t>
  </si>
  <si>
    <t>AI10459</t>
  </si>
  <si>
    <t>Computer Vision, Statistics, PyTorch, Java</t>
  </si>
  <si>
    <t>AI10460</t>
  </si>
  <si>
    <t>Deep Learning, GCP, Computer Vision</t>
  </si>
  <si>
    <t>AI10461</t>
  </si>
  <si>
    <t>Linux, SQL, Kubernetes, GCP</t>
  </si>
  <si>
    <t>AI10462</t>
  </si>
  <si>
    <t>Spark, Hadoop, Tableau, Mathematics</t>
  </si>
  <si>
    <t>AI10463</t>
  </si>
  <si>
    <t>Tableau, NLP, Scala, Deep Learning, PyTorch</t>
  </si>
  <si>
    <t>AI10464</t>
  </si>
  <si>
    <t>Kubernetes, Deep Learning, NLP, TensorFreelanceow</t>
  </si>
  <si>
    <t>AI10465</t>
  </si>
  <si>
    <t>Python, Scala, Hadoop, Docker, TensorFreelanceow</t>
  </si>
  <si>
    <t>AI10466</t>
  </si>
  <si>
    <t>Git, Scala, Linux, SQL</t>
  </si>
  <si>
    <t>AI10467</t>
  </si>
  <si>
    <t>Docker, Spark, Deep Learning, TensorFreelanceow, PyTorch</t>
  </si>
  <si>
    <t>AI10468</t>
  </si>
  <si>
    <t>Statistics, Hadoop, Tableau, Kubernetes</t>
  </si>
  <si>
    <t>AI10469</t>
  </si>
  <si>
    <t>Git, PyTorch, Scala, Azure</t>
  </si>
  <si>
    <t>AI10470</t>
  </si>
  <si>
    <t>Kubernetes, Azure, SQL, Java, Spark</t>
  </si>
  <si>
    <t>AI10471</t>
  </si>
  <si>
    <t>Data Visualization, Azure, Mathematics, PyTorch</t>
  </si>
  <si>
    <t>AI10472</t>
  </si>
  <si>
    <t>Mathematics, Kubernetes, Hadoop, Statistics</t>
  </si>
  <si>
    <t>AI10473</t>
  </si>
  <si>
    <t>Java, Spark, Statistics, Mathematics</t>
  </si>
  <si>
    <t>AI10474</t>
  </si>
  <si>
    <t>Tableau, NLP, MLOps, Data Visualization</t>
  </si>
  <si>
    <t>AI10475</t>
  </si>
  <si>
    <t>NLP, Hadoop, GCP, Azure, Java</t>
  </si>
  <si>
    <t>AI10476</t>
  </si>
  <si>
    <t>Data Visualization, NLP, Docker</t>
  </si>
  <si>
    <t>AI10477</t>
  </si>
  <si>
    <t>Data Visualization, Docker, Kubernetes, Scala</t>
  </si>
  <si>
    <t>AI10478</t>
  </si>
  <si>
    <t>NLP, Java, Kubernetes</t>
  </si>
  <si>
    <t>AI10479</t>
  </si>
  <si>
    <t>R, TensorFreelanceow, Docker, Data Visualization</t>
  </si>
  <si>
    <t>AI10480</t>
  </si>
  <si>
    <t>Docker, Kubernetes, AWS, Tableau, Git</t>
  </si>
  <si>
    <t>AI10481</t>
  </si>
  <si>
    <t>Data Visualization, Git, Scala</t>
  </si>
  <si>
    <t>AI10482</t>
  </si>
  <si>
    <t>AWS, GCP, Statistics, Java</t>
  </si>
  <si>
    <t>AI10483</t>
  </si>
  <si>
    <t>Scala, Spark, AWS, PyTorch, Linux</t>
  </si>
  <si>
    <t>AI10484</t>
  </si>
  <si>
    <t>AI10485</t>
  </si>
  <si>
    <t>Computer Vision, AWS, NLP</t>
  </si>
  <si>
    <t>AI10486</t>
  </si>
  <si>
    <t>PyTorch, MLOps, Python, R</t>
  </si>
  <si>
    <t>AI10487</t>
  </si>
  <si>
    <t>AI10488</t>
  </si>
  <si>
    <t>Python, GCP, Git, TensorFreelanceow, Statistics</t>
  </si>
  <si>
    <t>AI10489</t>
  </si>
  <si>
    <t>Azure, PyTorch, Mathematics, Python</t>
  </si>
  <si>
    <t>AI10490</t>
  </si>
  <si>
    <t>Java, MLOps, Python, R</t>
  </si>
  <si>
    <t>AI10491</t>
  </si>
  <si>
    <t>Statistics, Java, PyTorch, Deep Learning</t>
  </si>
  <si>
    <t>AI10492</t>
  </si>
  <si>
    <t>Data Visualization, Computer Vision, Tableau</t>
  </si>
  <si>
    <t>AI10493</t>
  </si>
  <si>
    <t>Statistics, TensorFreelanceow, Hadoop, GCP, Deep Learning</t>
  </si>
  <si>
    <t>AI10494</t>
  </si>
  <si>
    <t>Python, SQL, Linux, GCP, Scala</t>
  </si>
  <si>
    <t>AI10495</t>
  </si>
  <si>
    <t>Java, R, GCP, Mathematics, Hadoop</t>
  </si>
  <si>
    <t>AI10496</t>
  </si>
  <si>
    <t>PyTorch, Hadoop, Linux, Azure, Scala</t>
  </si>
  <si>
    <t>AI10497</t>
  </si>
  <si>
    <t>Linux, AWS, Computer Vision</t>
  </si>
  <si>
    <t>AI10498</t>
  </si>
  <si>
    <t>Azure, Python, GCP</t>
  </si>
  <si>
    <t>AI10499</t>
  </si>
  <si>
    <t>Python, Kubernetes, Computer Vision, Hadoop</t>
  </si>
  <si>
    <t>AI10500</t>
  </si>
  <si>
    <t>Azure, Scala, AWS</t>
  </si>
  <si>
    <t>AI10501</t>
  </si>
  <si>
    <t>Tableau, PyTorch, AWS, Statistics, Git</t>
  </si>
  <si>
    <t>AI10502</t>
  </si>
  <si>
    <t>SQL, Scala, Statistics, Kubernetes, GCP</t>
  </si>
  <si>
    <t>AI10503</t>
  </si>
  <si>
    <t>Kubernetes, Spark, R, Deep Learning</t>
  </si>
  <si>
    <t>AI10504</t>
  </si>
  <si>
    <t>Python, Azure, NLP, TensorFreelanceow, AWS</t>
  </si>
  <si>
    <t>AI10505</t>
  </si>
  <si>
    <t>Hadoop, Spark, Computer Vision</t>
  </si>
  <si>
    <t>AI10506</t>
  </si>
  <si>
    <t>Linux, PyTorch, SQL, Statistics, MLOps</t>
  </si>
  <si>
    <t>AI10507</t>
  </si>
  <si>
    <t>Java, PyTorch, R, Tableau</t>
  </si>
  <si>
    <t>AI10508</t>
  </si>
  <si>
    <t>Spark, Linux, PyTorch, Java</t>
  </si>
  <si>
    <t>AI10509</t>
  </si>
  <si>
    <t>GCP, Deep Learning, R, TensorFreelanceow</t>
  </si>
  <si>
    <t>AI10510</t>
  </si>
  <si>
    <t>AI10511</t>
  </si>
  <si>
    <t>AI10512</t>
  </si>
  <si>
    <t>Hadoop, Kubernetes, Data Visualization, NLP, Spark</t>
  </si>
  <si>
    <t>AI10513</t>
  </si>
  <si>
    <t>NLP, GCP, Tableau, Azure, Docker</t>
  </si>
  <si>
    <t>AI10514</t>
  </si>
  <si>
    <t>AI10515</t>
  </si>
  <si>
    <t>Python, Scala, Java, Deep Learning</t>
  </si>
  <si>
    <t>AI10516</t>
  </si>
  <si>
    <t>Tableau, Spark, AWS, Scala, SQL</t>
  </si>
  <si>
    <t>AI10517</t>
  </si>
  <si>
    <t>Statistics, Spark, Mathematics</t>
  </si>
  <si>
    <t>AI10518</t>
  </si>
  <si>
    <t>Git, Python, NLP, Statistics, Kubernetes</t>
  </si>
  <si>
    <t>AI10519</t>
  </si>
  <si>
    <t>Git, Java, SQL, Azure</t>
  </si>
  <si>
    <t>AI10520</t>
  </si>
  <si>
    <t>Python, TensorFreelanceow, Kubernetes, Linux, MLOps</t>
  </si>
  <si>
    <t>AI10521</t>
  </si>
  <si>
    <t>AI10522</t>
  </si>
  <si>
    <t>SQL, PyTorch, NLP, Hadoop, MLOps</t>
  </si>
  <si>
    <t>AI10523</t>
  </si>
  <si>
    <t>Java, Git, Tableau, GCP</t>
  </si>
  <si>
    <t>AI10524</t>
  </si>
  <si>
    <t>Java, SQL, Computer Vision, R</t>
  </si>
  <si>
    <t>AI10525</t>
  </si>
  <si>
    <t>Docker, Git, Statistics, R</t>
  </si>
  <si>
    <t>AI10526</t>
  </si>
  <si>
    <t>Python, Kubernetes, Linux, NLP, PyTorch</t>
  </si>
  <si>
    <t>AI10527</t>
  </si>
  <si>
    <t>Scala, Spark, Tableau, MLOps</t>
  </si>
  <si>
    <t>AI10528</t>
  </si>
  <si>
    <t>AI10529</t>
  </si>
  <si>
    <t>Kubernetes, Python, TensorFreelanceow, Java</t>
  </si>
  <si>
    <t>AI10530</t>
  </si>
  <si>
    <t>R, SQL, Data Visualization, Linux, Deep Learning</t>
  </si>
  <si>
    <t>AI10531</t>
  </si>
  <si>
    <t>SQL, GCP, Azure</t>
  </si>
  <si>
    <t>AI10532</t>
  </si>
  <si>
    <t>PyTorch, Docker, AWS, Deep Learning</t>
  </si>
  <si>
    <t>AI10533</t>
  </si>
  <si>
    <t>PyTorch, Statistics, TensorFreelanceow, NLP, Deep Learning</t>
  </si>
  <si>
    <t>AI10534</t>
  </si>
  <si>
    <t>Tableau, Git, Deep Learning, Python, SQL</t>
  </si>
  <si>
    <t>AI10535</t>
  </si>
  <si>
    <t>GCP, Java, NLP, Data Visualization</t>
  </si>
  <si>
    <t>AI10536</t>
  </si>
  <si>
    <t>Python, Computer Vision, Tableau, Linux</t>
  </si>
  <si>
    <t>AI10537</t>
  </si>
  <si>
    <t>Hadoop, SQL, TensorFreelanceow, NLP</t>
  </si>
  <si>
    <t>AI10538</t>
  </si>
  <si>
    <t>MLOps, Git, Java, Kubernetes</t>
  </si>
  <si>
    <t>AI10539</t>
  </si>
  <si>
    <t>R, Scala, SQL, Data Visualization</t>
  </si>
  <si>
    <t>AI10540</t>
  </si>
  <si>
    <t>Azure, Python, GCP, Scala</t>
  </si>
  <si>
    <t>AI10541</t>
  </si>
  <si>
    <t>R, Python, Data Visualization, TensorFreelanceow, Git</t>
  </si>
  <si>
    <t>AI10542</t>
  </si>
  <si>
    <t>AI10543</t>
  </si>
  <si>
    <t>AI10544</t>
  </si>
  <si>
    <t>AI10545</t>
  </si>
  <si>
    <t>Spark, Deep Learning, Computer Vision, Python</t>
  </si>
  <si>
    <t>AI10546</t>
  </si>
  <si>
    <t>PyTorch, Data Visualization, TensorFreelanceow, GCP, Python</t>
  </si>
  <si>
    <t>AI10547</t>
  </si>
  <si>
    <t>Data Visualization, Linux, Python</t>
  </si>
  <si>
    <t>AI10548</t>
  </si>
  <si>
    <t>Git, Data Visualization, Java, NLP</t>
  </si>
  <si>
    <t>AI10549</t>
  </si>
  <si>
    <t>Linux, NLP, Mathematics</t>
  </si>
  <si>
    <t>AI10550</t>
  </si>
  <si>
    <t>MLOps, Python, Hadoop, TensorFreelanceow, Git</t>
  </si>
  <si>
    <t>AI10551</t>
  </si>
  <si>
    <t>TensorFreelanceow, Linux, Hadoop</t>
  </si>
  <si>
    <t>AI10552</t>
  </si>
  <si>
    <t>Scala, Deep Learning, Java, PyTorch</t>
  </si>
  <si>
    <t>AI10553</t>
  </si>
  <si>
    <t>Linux, Statistics, Spark</t>
  </si>
  <si>
    <t>AI10554</t>
  </si>
  <si>
    <t>SQL, AWS, MLOps, Azure</t>
  </si>
  <si>
    <t>AI10555</t>
  </si>
  <si>
    <t>Scala, Java, Computer Vision, Python, TensorFreelanceow</t>
  </si>
  <si>
    <t>AI10556</t>
  </si>
  <si>
    <t>Mathematics, Git, NLP, SQL</t>
  </si>
  <si>
    <t>AI10557</t>
  </si>
  <si>
    <t>Scala, MLOps, Java, TensorFreelanceow</t>
  </si>
  <si>
    <t>AI10558</t>
  </si>
  <si>
    <t>MLOps, Docker, Data Visualization, R</t>
  </si>
  <si>
    <t>AI10559</t>
  </si>
  <si>
    <t>Hadoop, Data Visualization, Scala, Docker</t>
  </si>
  <si>
    <t>AI10560</t>
  </si>
  <si>
    <t>Java, Kubernetes, Python, Tableau</t>
  </si>
  <si>
    <t>AI10561</t>
  </si>
  <si>
    <t>Kubernetes, TensorFreelanceow, Mathematics, AWS</t>
  </si>
  <si>
    <t>AI10562</t>
  </si>
  <si>
    <t>AI10563</t>
  </si>
  <si>
    <t>Computer Vision, NLP, Statistics</t>
  </si>
  <si>
    <t>AI10564</t>
  </si>
  <si>
    <t>Statistics, PyTorch, Deep Learning, TensorFreelanceow</t>
  </si>
  <si>
    <t>AI10565</t>
  </si>
  <si>
    <t>Mathematics, Hadoop, Git, Computer Vision, Data Visualization</t>
  </si>
  <si>
    <t>AI10566</t>
  </si>
  <si>
    <t>Statistics, Linux, Python, Git, Tableau</t>
  </si>
  <si>
    <t>AI10567</t>
  </si>
  <si>
    <t>Python, TensorFreelanceow, Mathematics, Git</t>
  </si>
  <si>
    <t>AI10568</t>
  </si>
  <si>
    <t>NLP, Tableau, Computer Vision</t>
  </si>
  <si>
    <t>AI10569</t>
  </si>
  <si>
    <t>PyTorch, TensorFreelanceow, GCP, Spark</t>
  </si>
  <si>
    <t>AI10570</t>
  </si>
  <si>
    <t>GCP, Python, Data Visualization, TensorFreelanceow, Computer Vision</t>
  </si>
  <si>
    <t>AI10571</t>
  </si>
  <si>
    <t>R, Python, NLP, Hadoop, Deep Learning</t>
  </si>
  <si>
    <t>AI10572</t>
  </si>
  <si>
    <t>SQL, Deep Learning, PyTorch, Git, GCP</t>
  </si>
  <si>
    <t>AI10573</t>
  </si>
  <si>
    <t>Kubernetes, Docker, Git</t>
  </si>
  <si>
    <t>AI10574</t>
  </si>
  <si>
    <t>AI10575</t>
  </si>
  <si>
    <t>AWS, Azure, Python, Java, MLOps</t>
  </si>
  <si>
    <t>AI10576</t>
  </si>
  <si>
    <t>R, GCP, PyTorch, Computer Vision, Statistics</t>
  </si>
  <si>
    <t>AI10577</t>
  </si>
  <si>
    <t>Git, Kubernetes, Java</t>
  </si>
  <si>
    <t>AI10578</t>
  </si>
  <si>
    <t>AI10579</t>
  </si>
  <si>
    <t>Statistics, Kubernetes, NLP, GCP</t>
  </si>
  <si>
    <t>AI10580</t>
  </si>
  <si>
    <t>Spark, Kubernetes, Mathematics</t>
  </si>
  <si>
    <t>AI10581</t>
  </si>
  <si>
    <t>Docker, Data Visualization, Java, Spark</t>
  </si>
  <si>
    <t>AI10582</t>
  </si>
  <si>
    <t>GCP, Kubernetes, PyTorch, Scala, Deep Learning</t>
  </si>
  <si>
    <t>AI10583</t>
  </si>
  <si>
    <t>Computer Vision, GCP, Data Visualization</t>
  </si>
  <si>
    <t>AI10584</t>
  </si>
  <si>
    <t>AI10585</t>
  </si>
  <si>
    <t>AI10586</t>
  </si>
  <si>
    <t>Python, Kubernetes, TensorFreelanceow, Scala</t>
  </si>
  <si>
    <t>AI10587</t>
  </si>
  <si>
    <t>TensorFreelanceow, Scala, GCP, SQL</t>
  </si>
  <si>
    <t>AI10588</t>
  </si>
  <si>
    <t>AI10589</t>
  </si>
  <si>
    <t>Tableau, Python, Kubernetes, Scala</t>
  </si>
  <si>
    <t>AI10590</t>
  </si>
  <si>
    <t>Azure, Spark, MLOps, Tableau</t>
  </si>
  <si>
    <t>AI10591</t>
  </si>
  <si>
    <t>MLOps, Scala, TensorFreelanceow, Mathematics</t>
  </si>
  <si>
    <t>AI10592</t>
  </si>
  <si>
    <t>AI10593</t>
  </si>
  <si>
    <t>Hadoop, NLP, Scala</t>
  </si>
  <si>
    <t>AI10594</t>
  </si>
  <si>
    <t>Java, Kubernetes, MLOps, Computer Vision</t>
  </si>
  <si>
    <t>AI10595</t>
  </si>
  <si>
    <t>PyTorch, Git, Kubernetes, Deep Learning, Scala</t>
  </si>
  <si>
    <t>AI10596</t>
  </si>
  <si>
    <t>SQL, Python, GCP, Java, TensorFreelanceow</t>
  </si>
  <si>
    <t>AI10597</t>
  </si>
  <si>
    <t>Spark, Tableau, Deep Learning, SQL</t>
  </si>
  <si>
    <t>AI10598</t>
  </si>
  <si>
    <t>AI10599</t>
  </si>
  <si>
    <t>Scala, Git, SQL</t>
  </si>
  <si>
    <t>AI10600</t>
  </si>
  <si>
    <t>Linux, Python, R</t>
  </si>
  <si>
    <t>AI10601</t>
  </si>
  <si>
    <t>Docker, Linux, PyTorch, Data Visualization</t>
  </si>
  <si>
    <t>AI10602</t>
  </si>
  <si>
    <t>Scala, Git, Data Visualization, Mathematics, SQL</t>
  </si>
  <si>
    <t>AI10603</t>
  </si>
  <si>
    <t>AI10604</t>
  </si>
  <si>
    <t>Linux, Scala, Git, Python, TensorFreelanceow</t>
  </si>
  <si>
    <t>AI10605</t>
  </si>
  <si>
    <t>AI10606</t>
  </si>
  <si>
    <t>Python, TensorFreelanceow, Git, PyTorch, NLP</t>
  </si>
  <si>
    <t>AI10607</t>
  </si>
  <si>
    <t>NLP, Azure, Java</t>
  </si>
  <si>
    <t>AI10608</t>
  </si>
  <si>
    <t>Python, MLOps, TensorFreelanceow, Computer Vision, Statistics</t>
  </si>
  <si>
    <t>AI10609</t>
  </si>
  <si>
    <t>Azure, Spark, Scala, Mathematics, Python</t>
  </si>
  <si>
    <t>AI10610</t>
  </si>
  <si>
    <t>Hadoop, R, PyTorch, SQL</t>
  </si>
  <si>
    <t>AI10611</t>
  </si>
  <si>
    <t>NLP, AWS, Java, Computer Vision, Python</t>
  </si>
  <si>
    <t>AI10612</t>
  </si>
  <si>
    <t>Python, Scala, TensorFreelanceow, Deep Learning, Java</t>
  </si>
  <si>
    <t>AI10613</t>
  </si>
  <si>
    <t>R, Spark, Data Visualization, Deep Learning, Azure</t>
  </si>
  <si>
    <t>AI10614</t>
  </si>
  <si>
    <t>Docker, Spark, R, GCP</t>
  </si>
  <si>
    <t>AI10615</t>
  </si>
  <si>
    <t>AI10616</t>
  </si>
  <si>
    <t>AI10617</t>
  </si>
  <si>
    <t>Java, Spark, TensorFreelanceow, Hadoop, Scala</t>
  </si>
  <si>
    <t>AI10618</t>
  </si>
  <si>
    <t>AI10619</t>
  </si>
  <si>
    <t>GCP, NLP, Hadoop, Python, Scala</t>
  </si>
  <si>
    <t>AI10620</t>
  </si>
  <si>
    <t>Scala, Java, NLP, PyTorch, SQL</t>
  </si>
  <si>
    <t>AI10621</t>
  </si>
  <si>
    <t>NLP, Azure, Linux, Kubernetes, Data Visualization</t>
  </si>
  <si>
    <t>AI10622</t>
  </si>
  <si>
    <t>Python, Scala, Spark, GCP, Linux</t>
  </si>
  <si>
    <t>AI10623</t>
  </si>
  <si>
    <t>MLOps, Git, Kubernetes, NLP</t>
  </si>
  <si>
    <t>AI10624</t>
  </si>
  <si>
    <t>Scala, Spark, Git</t>
  </si>
  <si>
    <t>AI10625</t>
  </si>
  <si>
    <t>Python, Deep Learning, Tableau</t>
  </si>
  <si>
    <t>AI10626</t>
  </si>
  <si>
    <t>AI10627</t>
  </si>
  <si>
    <t>Azure, SQL, Tableau</t>
  </si>
  <si>
    <t>AI10628</t>
  </si>
  <si>
    <t>TensorFreelanceow, GCP, SQL, Docker, Git</t>
  </si>
  <si>
    <t>AI10629</t>
  </si>
  <si>
    <t>SQL, Linux, PyTorch, Git</t>
  </si>
  <si>
    <t>AI10630</t>
  </si>
  <si>
    <t>Docker, Linux, Spark, Python</t>
  </si>
  <si>
    <t>AI10631</t>
  </si>
  <si>
    <t>Linux, Spark, Python, NLP, TensorFreelanceow</t>
  </si>
  <si>
    <t>AI10632</t>
  </si>
  <si>
    <t>PyTorch, Computer Vision, R, Scala, AWS</t>
  </si>
  <si>
    <t>AI10633</t>
  </si>
  <si>
    <t>AI10634</t>
  </si>
  <si>
    <t>Spark, Docker, Python, Deep Learning</t>
  </si>
  <si>
    <t>AI10635</t>
  </si>
  <si>
    <t>Azure, Scala, MLOps, Python</t>
  </si>
  <si>
    <t>AI10636</t>
  </si>
  <si>
    <t>SQL, Scala, R, Docker, Deep Learning</t>
  </si>
  <si>
    <t>AI10637</t>
  </si>
  <si>
    <t>AI10638</t>
  </si>
  <si>
    <t>Docker, MLOps, Mathematics, Linux</t>
  </si>
  <si>
    <t>AI10639</t>
  </si>
  <si>
    <t>NLP, Azure, Mathematics</t>
  </si>
  <si>
    <t>AI10640</t>
  </si>
  <si>
    <t>AWS, Java, Azure, TensorFreelanceow, Linux</t>
  </si>
  <si>
    <t>AI10641</t>
  </si>
  <si>
    <t>Statistics, R, Python, MLOps, GCP</t>
  </si>
  <si>
    <t>AI10642</t>
  </si>
  <si>
    <t>R, GCP, Computer Vision</t>
  </si>
  <si>
    <t>AI10643</t>
  </si>
  <si>
    <t>Tableau, Java, SQL, Azure</t>
  </si>
  <si>
    <t>AI10644</t>
  </si>
  <si>
    <t>Hadoop, SQL, Spark, Kubernetes</t>
  </si>
  <si>
    <t>AI10645</t>
  </si>
  <si>
    <t>Java, Python, Mathematics, GCP, Linux</t>
  </si>
  <si>
    <t>AI10646</t>
  </si>
  <si>
    <t>GCP, Azure, Spark, Data Visualization</t>
  </si>
  <si>
    <t>AI10647</t>
  </si>
  <si>
    <t>Python, GCP, Deep Learning, TensorFreelanceow, Data Visualization</t>
  </si>
  <si>
    <t>AI10648</t>
  </si>
  <si>
    <t>AI10649</t>
  </si>
  <si>
    <t>Java, PyTorch, MLOps, Data Visualization, Linux</t>
  </si>
  <si>
    <t>AI10650</t>
  </si>
  <si>
    <t>GCP, SQL, Tableau, PyTorch</t>
  </si>
  <si>
    <t>AI10651</t>
  </si>
  <si>
    <t>Python, TensorFreelanceow, Docker, Statistics, SQL</t>
  </si>
  <si>
    <t>AI10652</t>
  </si>
  <si>
    <t>R, Hadoop, AWS, Docker</t>
  </si>
  <si>
    <t>AI10653</t>
  </si>
  <si>
    <t>Tableau, Kubernetes, Python</t>
  </si>
  <si>
    <t>AI10654</t>
  </si>
  <si>
    <t>SQL, PyTorch, Java, GCP</t>
  </si>
  <si>
    <t>AI10655</t>
  </si>
  <si>
    <t>Docker, Deep Learning, Kubernetes, R, SQL</t>
  </si>
  <si>
    <t>AI10656</t>
  </si>
  <si>
    <t>Java, Computer Vision, Kubernetes</t>
  </si>
  <si>
    <t>AI10657</t>
  </si>
  <si>
    <t>Python, SQL, GCP, Hadoop, Spark</t>
  </si>
  <si>
    <t>AI10658</t>
  </si>
  <si>
    <t>Java, Docker, Mathematics, Git, Data Visualization</t>
  </si>
  <si>
    <t>AI10659</t>
  </si>
  <si>
    <t>Java, Kubernetes, GCP, Mathematics, TensorFreelanceow</t>
  </si>
  <si>
    <t>AI10660</t>
  </si>
  <si>
    <t>TensorFreelanceow, Git, Python, GCP, SQL</t>
  </si>
  <si>
    <t>AI10661</t>
  </si>
  <si>
    <t>AI10662</t>
  </si>
  <si>
    <t>Hadoop, Spark, MLOps, Git, Linux</t>
  </si>
  <si>
    <t>AI10663</t>
  </si>
  <si>
    <t>GCP, Kubernetes, AWS, R, Spark</t>
  </si>
  <si>
    <t>AI10664</t>
  </si>
  <si>
    <t>PyTorch, AWS, Azure</t>
  </si>
  <si>
    <t>AI10665</t>
  </si>
  <si>
    <t>AI10666</t>
  </si>
  <si>
    <t>AI10667</t>
  </si>
  <si>
    <t>Git, Docker, Deep Learning, TensorFreelanceow</t>
  </si>
  <si>
    <t>AI10668</t>
  </si>
  <si>
    <t>Tableau, Spark, Hadoop</t>
  </si>
  <si>
    <t>AI10669</t>
  </si>
  <si>
    <t>AI10670</t>
  </si>
  <si>
    <t>Docker, MLOps, PyTorch, Spark</t>
  </si>
  <si>
    <t>AI10671</t>
  </si>
  <si>
    <t>MLOps, Git, GCP</t>
  </si>
  <si>
    <t>AI10672</t>
  </si>
  <si>
    <t>GCP, Mathematics, Computer Vision</t>
  </si>
  <si>
    <t>AI10673</t>
  </si>
  <si>
    <t>Data Visualization, Spark, NLP, Hadoop, Deep Learning</t>
  </si>
  <si>
    <t>AI10674</t>
  </si>
  <si>
    <t>Git, MLOps, TensorFreelanceow, Kubernetes</t>
  </si>
  <si>
    <t>AI10675</t>
  </si>
  <si>
    <t>Java, Python, Tableau, Azure, Hadoop</t>
  </si>
  <si>
    <t>AI10676</t>
  </si>
  <si>
    <t>Docker, AWS, Kubernetes, Tableau</t>
  </si>
  <si>
    <t>AI10677</t>
  </si>
  <si>
    <t>AWS, Data Visualization, Docker, GCP, Python</t>
  </si>
  <si>
    <t>AI10678</t>
  </si>
  <si>
    <t>Git, PyTorch, SQL, Linux</t>
  </si>
  <si>
    <t>AI10679</t>
  </si>
  <si>
    <t>Linux, Mathematics, NLP, Python</t>
  </si>
  <si>
    <t>AI10680</t>
  </si>
  <si>
    <t>Spark, SQL, Deep Learning, NLP</t>
  </si>
  <si>
    <t>AI10681</t>
  </si>
  <si>
    <t>Deep Learning, SQL, Computer Vision</t>
  </si>
  <si>
    <t>AI10682</t>
  </si>
  <si>
    <t>TensorFreelanceow, AWS, Linux, MLOps, Azure</t>
  </si>
  <si>
    <t>AI10683</t>
  </si>
  <si>
    <t>GCP, Java, Linux</t>
  </si>
  <si>
    <t>AI10684</t>
  </si>
  <si>
    <t>TensorFreelanceow, Docker, SQL, MLOps</t>
  </si>
  <si>
    <t>AI10685</t>
  </si>
  <si>
    <t>NLP, Git, Deep Learning, Python</t>
  </si>
  <si>
    <t>AI10686</t>
  </si>
  <si>
    <t>TensorFreelanceow, Scala, Java, Statistics</t>
  </si>
  <si>
    <t>AI10687</t>
  </si>
  <si>
    <t>AI10688</t>
  </si>
  <si>
    <t>Azure, Docker, Python</t>
  </si>
  <si>
    <t>AI10689</t>
  </si>
  <si>
    <t>Data Visualization, PyTorch, Git, Docker</t>
  </si>
  <si>
    <t>AI10690</t>
  </si>
  <si>
    <t>Data Visualization, TensorFreelanceow, Python, Scala</t>
  </si>
  <si>
    <t>AI10691</t>
  </si>
  <si>
    <t>SQL, GCP, Java, Statistics</t>
  </si>
  <si>
    <t>AI10692</t>
  </si>
  <si>
    <t>Data Visualization, Tableau, Spark, Python, Hadoop</t>
  </si>
  <si>
    <t>AI10693</t>
  </si>
  <si>
    <t>Docker, GCP, MLOps</t>
  </si>
  <si>
    <t>AI10694</t>
  </si>
  <si>
    <t>Scala, Hadoop, Statistics, Azure, PyTorch</t>
  </si>
  <si>
    <t>AI10695</t>
  </si>
  <si>
    <t>R, Scala, Statistics</t>
  </si>
  <si>
    <t>AI10696</t>
  </si>
  <si>
    <t>AI10697</t>
  </si>
  <si>
    <t>SQL, Docker, NLP, Statistics</t>
  </si>
  <si>
    <t>AI10698</t>
  </si>
  <si>
    <t>PyTorch, Docker, Data Visualization, AWS</t>
  </si>
  <si>
    <t>AI10699</t>
  </si>
  <si>
    <t>AWS, Python, Statistics</t>
  </si>
  <si>
    <t>AI10700</t>
  </si>
  <si>
    <t>Data Visualization, Azure, Java, NLP, Hadoop</t>
  </si>
  <si>
    <t>AI10701</t>
  </si>
  <si>
    <t>Kubernetes, Statistics, Azure, Deep Learning, SQL</t>
  </si>
  <si>
    <t>AI10702</t>
  </si>
  <si>
    <t>PyTorch, TensorFreelanceow, Tableau, Java, Mathematics</t>
  </si>
  <si>
    <t>AI10703</t>
  </si>
  <si>
    <t>Statistics, Scala, Kubernetes, GCP</t>
  </si>
  <si>
    <t>AI10704</t>
  </si>
  <si>
    <t>Mathematics, GCP, PyTorch, TensorFreelanceow</t>
  </si>
  <si>
    <t>AI10705</t>
  </si>
  <si>
    <t>AI10706</t>
  </si>
  <si>
    <t>Spark, PyTorch, NLP, Java</t>
  </si>
  <si>
    <t>AI10707</t>
  </si>
  <si>
    <t>AI10708</t>
  </si>
  <si>
    <t>Scala, MLOps, Linux, Kubernetes</t>
  </si>
  <si>
    <t>AI10709</t>
  </si>
  <si>
    <t>Azure, Scala, R</t>
  </si>
  <si>
    <t>AI10710</t>
  </si>
  <si>
    <t>Docker, Python, SQL</t>
  </si>
  <si>
    <t>AI10711</t>
  </si>
  <si>
    <t>Linux, Git, R, Docker</t>
  </si>
  <si>
    <t>AI10712</t>
  </si>
  <si>
    <t>Computer Vision, Hadoop, Tableau</t>
  </si>
  <si>
    <t>AI10713</t>
  </si>
  <si>
    <t>Python, Hadoop, AWS, Statistics</t>
  </si>
  <si>
    <t>AI10714</t>
  </si>
  <si>
    <t>Java, NLP, SQL</t>
  </si>
  <si>
    <t>AI10715</t>
  </si>
  <si>
    <t>NLP, Scala, R</t>
  </si>
  <si>
    <t>AI10716</t>
  </si>
  <si>
    <t>PyTorch, GCP, AWS</t>
  </si>
  <si>
    <t>AI10717</t>
  </si>
  <si>
    <t>Java, SQL, Docker</t>
  </si>
  <si>
    <t>AI10718</t>
  </si>
  <si>
    <t>Scala, Mathematics, Deep Learning, Data Visualization, PyTorch</t>
  </si>
  <si>
    <t>AI10719</t>
  </si>
  <si>
    <t>Python, Docker, Deep Learning, TensorFreelanceow, NLP</t>
  </si>
  <si>
    <t>AI10720</t>
  </si>
  <si>
    <t>Python, Git, Docker, Mathematics, Tableau</t>
  </si>
  <si>
    <t>AI10721</t>
  </si>
  <si>
    <t>Azure, MLOps, Statistics, Docker</t>
  </si>
  <si>
    <t>AI10722</t>
  </si>
  <si>
    <t>Python, Scala, MLOps, AWS</t>
  </si>
  <si>
    <t>AI10723</t>
  </si>
  <si>
    <t>PyTorch, TensorFreelanceow, R, Linux, Mathematics</t>
  </si>
  <si>
    <t>AI10724</t>
  </si>
  <si>
    <t>Scala, R, NLP, MLOps</t>
  </si>
  <si>
    <t>AI10725</t>
  </si>
  <si>
    <t>Java, Python, R, Mathematics, PyTorch</t>
  </si>
  <si>
    <t>AI10726</t>
  </si>
  <si>
    <t>Java, MLOps, TensorFreelanceow, Computer Vision</t>
  </si>
  <si>
    <t>AI10727</t>
  </si>
  <si>
    <t>TensorFreelanceow, Linux, Computer Vision, Git, Java</t>
  </si>
  <si>
    <t>AI10728</t>
  </si>
  <si>
    <t>Python, SQL, Scala, Computer Vision</t>
  </si>
  <si>
    <t>AI10729</t>
  </si>
  <si>
    <t>SQL, AWS, GCP</t>
  </si>
  <si>
    <t>AI10730</t>
  </si>
  <si>
    <t>Python, Mathematics, Tableau</t>
  </si>
  <si>
    <t>AI10731</t>
  </si>
  <si>
    <t>Kubernetes, Python, AWS, Deep Learning</t>
  </si>
  <si>
    <t>AI10732</t>
  </si>
  <si>
    <t>AI10733</t>
  </si>
  <si>
    <t>SQL, Scala, Computer Vision, Tableau, Linux</t>
  </si>
  <si>
    <t>AI10734</t>
  </si>
  <si>
    <t>AWS, PyTorch, Deep Learning</t>
  </si>
  <si>
    <t>AI10735</t>
  </si>
  <si>
    <t>NLP, R, Computer Vision, Azure</t>
  </si>
  <si>
    <t>AI10736</t>
  </si>
  <si>
    <t>AWS, MLOps, Mathematics, Tableau</t>
  </si>
  <si>
    <t>AI10737</t>
  </si>
  <si>
    <t>Git, Python, Kubernetes, Statistics, Data Visualization</t>
  </si>
  <si>
    <t>AI10738</t>
  </si>
  <si>
    <t>Linux, PyTorch, SQL, Java, Statistics</t>
  </si>
  <si>
    <t>AI10739</t>
  </si>
  <si>
    <t>AWS, Linux, Computer Vision</t>
  </si>
  <si>
    <t>AI10740</t>
  </si>
  <si>
    <t>MLOps, Spark, Data Visualization, GCP, Computer Vision</t>
  </si>
  <si>
    <t>AI10741</t>
  </si>
  <si>
    <t>Git, Deep Learning, Spark, Java</t>
  </si>
  <si>
    <t>AI10742</t>
  </si>
  <si>
    <t>R, Java, AWS</t>
  </si>
  <si>
    <t>AI10743</t>
  </si>
  <si>
    <t>SQL, Deep Learning, Java, Computer Vision</t>
  </si>
  <si>
    <t>AI10744</t>
  </si>
  <si>
    <t>AI10745</t>
  </si>
  <si>
    <t>SQL, Scala, Python, MLOps, R</t>
  </si>
  <si>
    <t>AI10746</t>
  </si>
  <si>
    <t>Kubernetes, Scala, Azure, TensorFreelanceow, SQL</t>
  </si>
  <si>
    <t>AI10747</t>
  </si>
  <si>
    <t>Spark, Git, Computer Vision, AWS</t>
  </si>
  <si>
    <t>AI10748</t>
  </si>
  <si>
    <t>AI10749</t>
  </si>
  <si>
    <t>SQL, Python, Kubernetes, Data Visualization</t>
  </si>
  <si>
    <t>AI10750</t>
  </si>
  <si>
    <t>SQL, Spark, Scala, Python, Data Visualization</t>
  </si>
  <si>
    <t>AI10751</t>
  </si>
  <si>
    <t>AI10752</t>
  </si>
  <si>
    <t>AI10753</t>
  </si>
  <si>
    <t>Statistics, NLP, Hadoop, Linux, Deep Learning</t>
  </si>
  <si>
    <t>AI10754</t>
  </si>
  <si>
    <t>AWS, Linux, Mathematics</t>
  </si>
  <si>
    <t>AI10755</t>
  </si>
  <si>
    <t>Linux, Hadoop, Deep Learning</t>
  </si>
  <si>
    <t>AI10756</t>
  </si>
  <si>
    <t>R, NLP, Python, Docker</t>
  </si>
  <si>
    <t>AI10757</t>
  </si>
  <si>
    <t>Spark, Linux, Deep Learning, MLOps, PyTorch</t>
  </si>
  <si>
    <t>AI10758</t>
  </si>
  <si>
    <t>NLP, AWS, Scala, Azure, Python</t>
  </si>
  <si>
    <t>AI10759</t>
  </si>
  <si>
    <t>Data Visualization, R, Scala, MLOps</t>
  </si>
  <si>
    <t>AI10760</t>
  </si>
  <si>
    <t>Statistics, R, Git</t>
  </si>
  <si>
    <t>AI10761</t>
  </si>
  <si>
    <t>Azure, Spark, Scala, Java, Git</t>
  </si>
  <si>
    <t>AI10762</t>
  </si>
  <si>
    <t>AI10763</t>
  </si>
  <si>
    <t>SQL, R, Java, Kubernetes, Git</t>
  </si>
  <si>
    <t>AI10764</t>
  </si>
  <si>
    <t>MLOps, Azure, Python</t>
  </si>
  <si>
    <t>AI10765</t>
  </si>
  <si>
    <t>Azure, SQL, Spark, Statistics, R</t>
  </si>
  <si>
    <t>AI10766</t>
  </si>
  <si>
    <t>GCP, R, Git, TensorFreelanceow</t>
  </si>
  <si>
    <t>AI10767</t>
  </si>
  <si>
    <t>AI10768</t>
  </si>
  <si>
    <t>Tableau, Computer Vision, GCP</t>
  </si>
  <si>
    <t>AI10769</t>
  </si>
  <si>
    <t>Tableau, Git, Hadoop, Spark, PyTorch</t>
  </si>
  <si>
    <t>AI10770</t>
  </si>
  <si>
    <t>MLOps, Scala, Azure, GCP, Kubernetes</t>
  </si>
  <si>
    <t>AI10771</t>
  </si>
  <si>
    <t>Kubernetes, Docker, Tableau, Hadoop, Java</t>
  </si>
  <si>
    <t>AI10772</t>
  </si>
  <si>
    <t>Hadoop, Kubernetes, SQL, Java, R</t>
  </si>
  <si>
    <t>AI10773</t>
  </si>
  <si>
    <t>Docker, Hadoop, Kubernetes, Python</t>
  </si>
  <si>
    <t>AI10774</t>
  </si>
  <si>
    <t>Python, Git, Kubernetes, Tableau</t>
  </si>
  <si>
    <t>AI10775</t>
  </si>
  <si>
    <t>Linux, Python, Java, Git</t>
  </si>
  <si>
    <t>AI10776</t>
  </si>
  <si>
    <t>Python, TensorFreelanceow, R, Java, Computer Vision</t>
  </si>
  <si>
    <t>AI10777</t>
  </si>
  <si>
    <t>Statistics, Linux, Scala</t>
  </si>
  <si>
    <t>AI10778</t>
  </si>
  <si>
    <t>MLOps, Git, Deep Learning, Mathematics</t>
  </si>
  <si>
    <t>AI10779</t>
  </si>
  <si>
    <t>Python, NLP, Mathematics, TensorFreelanceow</t>
  </si>
  <si>
    <t>AI10780</t>
  </si>
  <si>
    <t>Kubernetes, Python, Computer Vision</t>
  </si>
  <si>
    <t>AI10781</t>
  </si>
  <si>
    <t>Scala, Python, Kubernetes, Computer Vision, SQL</t>
  </si>
  <si>
    <t>AI10782</t>
  </si>
  <si>
    <t>AWS, Hadoop, Python, Scala, Spark</t>
  </si>
  <si>
    <t>AI10783</t>
  </si>
  <si>
    <t>R, Hadoop, Deep Learning, Java</t>
  </si>
  <si>
    <t>AI10784</t>
  </si>
  <si>
    <t>Tableau, Python, NLP, TensorFreelanceow, Scala</t>
  </si>
  <si>
    <t>AI10785</t>
  </si>
  <si>
    <t>R, Computer Vision, Azure, GCP</t>
  </si>
  <si>
    <t>AI10786</t>
  </si>
  <si>
    <t>SQL, Scala, Hadoop</t>
  </si>
  <si>
    <t>AI10787</t>
  </si>
  <si>
    <t>SQL, PyTorch, Java, Azure</t>
  </si>
  <si>
    <t>AI10788</t>
  </si>
  <si>
    <t>AI10789</t>
  </si>
  <si>
    <t>Kubernetes, Git, Data Visualization, Python, Linux</t>
  </si>
  <si>
    <t>AI10790</t>
  </si>
  <si>
    <t>SQL, Tableau, NLP, PyTorch, Mathematics</t>
  </si>
  <si>
    <t>AI10791</t>
  </si>
  <si>
    <t>Tableau, Kubernetes, Computer Vision</t>
  </si>
  <si>
    <t>AI10792</t>
  </si>
  <si>
    <t>AI10793</t>
  </si>
  <si>
    <t>Hadoop, NLP, Linux, GCP, SQL</t>
  </si>
  <si>
    <t>AI10794</t>
  </si>
  <si>
    <t>Computer Vision, NLP, Tableau, GCP</t>
  </si>
  <si>
    <t>AI10795</t>
  </si>
  <si>
    <t>Python, TensorFreelanceow, PyTorch, Spark, Kubernetes</t>
  </si>
  <si>
    <t>AI10796</t>
  </si>
  <si>
    <t>Python, TensorFreelanceow, Kubernetes, Spark, AWS</t>
  </si>
  <si>
    <t>AI10797</t>
  </si>
  <si>
    <t>Spark, NLP, Kubernetes, Data Visualization, Computer Vision</t>
  </si>
  <si>
    <t>AI10798</t>
  </si>
  <si>
    <t>Linux, GCP, Spark, MLOps</t>
  </si>
  <si>
    <t>AI10799</t>
  </si>
  <si>
    <t>R, SQL, Java, Kubernetes</t>
  </si>
  <si>
    <t>AI10800</t>
  </si>
  <si>
    <t>TensorFreelanceow, Hadoop, Tableau, Docker, GCP</t>
  </si>
  <si>
    <t>AI10801</t>
  </si>
  <si>
    <t>NLP, SQL, PyTorch</t>
  </si>
  <si>
    <t>AI10802</t>
  </si>
  <si>
    <t>Linux, Hadoop, Kubernetes, Python</t>
  </si>
  <si>
    <t>AI10803</t>
  </si>
  <si>
    <t>AI10804</t>
  </si>
  <si>
    <t>Git, Linux, AWS, TensorFreelanceow</t>
  </si>
  <si>
    <t>AI10805</t>
  </si>
  <si>
    <t>Scala, NLP, Computer Vision</t>
  </si>
  <si>
    <t>AI10806</t>
  </si>
  <si>
    <t>AI10807</t>
  </si>
  <si>
    <t>MLOps, Kubernetes, Git</t>
  </si>
  <si>
    <t>AI10808</t>
  </si>
  <si>
    <t>SQL, Mathematics, Tableau, MLOps</t>
  </si>
  <si>
    <t>AI10809</t>
  </si>
  <si>
    <t>MLOps, Computer Vision, Python, TensorFreelanceow, Git</t>
  </si>
  <si>
    <t>AI10810</t>
  </si>
  <si>
    <t>GCP, Spark, Scala, Kubernetes</t>
  </si>
  <si>
    <t>AI10811</t>
  </si>
  <si>
    <t>Python, Deep Learning, Computer Vision, R</t>
  </si>
  <si>
    <t>AI10812</t>
  </si>
  <si>
    <t>Linux, Mathematics, GCP</t>
  </si>
  <si>
    <t>AI10813</t>
  </si>
  <si>
    <t>R, Linux, SQL</t>
  </si>
  <si>
    <t>AI10814</t>
  </si>
  <si>
    <t>PyTorch, R, Linux, Hadoop</t>
  </si>
  <si>
    <t>AI10815</t>
  </si>
  <si>
    <t>Statistics, Azure, Python, Tableau, Scala</t>
  </si>
  <si>
    <t>AI10816</t>
  </si>
  <si>
    <t>Git, PyTorch, NLP, GCP</t>
  </si>
  <si>
    <t>AI10817</t>
  </si>
  <si>
    <t>Mathematics, Computer Vision, Statistics, SQL, Spark</t>
  </si>
  <si>
    <t>AI10818</t>
  </si>
  <si>
    <t>Mathematics, Kubernetes, Azure, Java</t>
  </si>
  <si>
    <t>AI10819</t>
  </si>
  <si>
    <t>AI10820</t>
  </si>
  <si>
    <t>NLP, SQL, PyTorch, Data Visualization</t>
  </si>
  <si>
    <t>AI10821</t>
  </si>
  <si>
    <t>NLP, SQL, PyTorch, AWS</t>
  </si>
  <si>
    <t>AI10822</t>
  </si>
  <si>
    <t>Scala, Python, Docker, Kubernetes, TensorFreelanceow</t>
  </si>
  <si>
    <t>AI10823</t>
  </si>
  <si>
    <t>TensorFreelanceow, Azure, Java, Docker, Git</t>
  </si>
  <si>
    <t>AI10824</t>
  </si>
  <si>
    <t>PyTorch, Spark, SQL, GCP, AWS</t>
  </si>
  <si>
    <t>AI10825</t>
  </si>
  <si>
    <t>NLP, Scala, SQL, PyTorch</t>
  </si>
  <si>
    <t>AI10826</t>
  </si>
  <si>
    <t>Java, Mathematics, Git</t>
  </si>
  <si>
    <t>AI10827</t>
  </si>
  <si>
    <t>Computer Vision, Linux, PyTorch, SQL, TensorFreelanceow</t>
  </si>
  <si>
    <t>AI10828</t>
  </si>
  <si>
    <t>SQL, Linux, Azure, NLP, Git</t>
  </si>
  <si>
    <t>AI10829</t>
  </si>
  <si>
    <t>Python, Data Visualization, Docker, Hadoop</t>
  </si>
  <si>
    <t>AI10830</t>
  </si>
  <si>
    <t>TensorFreelanceow, Git, Hadoop</t>
  </si>
  <si>
    <t>AI10831</t>
  </si>
  <si>
    <t>Git, Computer Vision, Python</t>
  </si>
  <si>
    <t>AI10832</t>
  </si>
  <si>
    <t>Spark, Data Visualization, Deep Learning, NLP, Scala</t>
  </si>
  <si>
    <t>AI10833</t>
  </si>
  <si>
    <t>Scala, Deep Learning, NLP, PyTorch</t>
  </si>
  <si>
    <t>AI10834</t>
  </si>
  <si>
    <t>AI10835</t>
  </si>
  <si>
    <t>Mathematics, TensorFreelanceow, Statistics, Linux, GCP</t>
  </si>
  <si>
    <t>AI10836</t>
  </si>
  <si>
    <t>PyTorch, Java, R, Statistics, Linux</t>
  </si>
  <si>
    <t>AI10837</t>
  </si>
  <si>
    <t>PyTorch, AWS, NLP, Linux</t>
  </si>
  <si>
    <t>AI10838</t>
  </si>
  <si>
    <t>TensorFreelanceow, Hadoop, PyTorch, Data Visualization, Spark</t>
  </si>
  <si>
    <t>AI10839</t>
  </si>
  <si>
    <t>R, NLP, Kubernetes, Python, Docker</t>
  </si>
  <si>
    <t>AI10840</t>
  </si>
  <si>
    <t>Hadoop, Kubernetes, Docker</t>
  </si>
  <si>
    <t>AI10841</t>
  </si>
  <si>
    <t>NLP, Azure, Spark, Deep Learning, GCP</t>
  </si>
  <si>
    <t>AI10842</t>
  </si>
  <si>
    <t>Python, Docker, Azure</t>
  </si>
  <si>
    <t>AI10843</t>
  </si>
  <si>
    <t>Python, TensorFreelanceow, Azure, PyTorch</t>
  </si>
  <si>
    <t>AI10844</t>
  </si>
  <si>
    <t>Scala, Kubernetes, R</t>
  </si>
  <si>
    <t>AI10845</t>
  </si>
  <si>
    <t>Data Visualization, Python, Deep Learning, Computer Vision</t>
  </si>
  <si>
    <t>AI10846</t>
  </si>
  <si>
    <t>Git, R, Tableau, PyTorch</t>
  </si>
  <si>
    <t>AI10847</t>
  </si>
  <si>
    <t>R, PyTorch, NLP</t>
  </si>
  <si>
    <t>AI10848</t>
  </si>
  <si>
    <t>Linux, Scala, TensorFreelanceow, Data Visualization, Python</t>
  </si>
  <si>
    <t>AI10849</t>
  </si>
  <si>
    <t>AWS, Scala, R, Tableau</t>
  </si>
  <si>
    <t>AI10850</t>
  </si>
  <si>
    <t>MLOps, Python, Data Visualization, Azure</t>
  </si>
  <si>
    <t>AI10851</t>
  </si>
  <si>
    <t>TensorFreelanceow, SQL, MLOps, Deep Learning</t>
  </si>
  <si>
    <t>AI10852</t>
  </si>
  <si>
    <t>Git, MLOps, SQL</t>
  </si>
  <si>
    <t>AI10853</t>
  </si>
  <si>
    <t>GCP, Tableau, Data Visualization, PyTorch</t>
  </si>
  <si>
    <t>AI10854</t>
  </si>
  <si>
    <t>Hadoop, PyTorch, GCP, Computer Vision</t>
  </si>
  <si>
    <t>AI10855</t>
  </si>
  <si>
    <t>Python, R, Spark, Linux</t>
  </si>
  <si>
    <t>AI10856</t>
  </si>
  <si>
    <t>SQL, MLOps, Python, Data Visualization, Azure</t>
  </si>
  <si>
    <t>AI10857</t>
  </si>
  <si>
    <t>Statistics, GCP, SQL, Python, Azure</t>
  </si>
  <si>
    <t>AI10858</t>
  </si>
  <si>
    <t>GCP, Kubernetes, Tableau</t>
  </si>
  <si>
    <t>AI10859</t>
  </si>
  <si>
    <t>Tableau, Scala, NLP, Python, Java</t>
  </si>
  <si>
    <t>AI10860</t>
  </si>
  <si>
    <t>PyTorch, TensorFreelanceow, Linux</t>
  </si>
  <si>
    <t>AI10861</t>
  </si>
  <si>
    <t>Deep Learning, Linux, GCP, Python</t>
  </si>
  <si>
    <t>AI10862</t>
  </si>
  <si>
    <t>Spark, Git, Data Visualization, Azure</t>
  </si>
  <si>
    <t>AI10863</t>
  </si>
  <si>
    <t>SQL, Hadoop, AWS</t>
  </si>
  <si>
    <t>AI10864</t>
  </si>
  <si>
    <t>Docker, SQL, Deep Learning, NLP</t>
  </si>
  <si>
    <t>AI10865</t>
  </si>
  <si>
    <t>Python, NLP, Kubernetes, Docker</t>
  </si>
  <si>
    <t>AI10866</t>
  </si>
  <si>
    <t>Python, Docker, Computer Vision, SQL, Kubernetes</t>
  </si>
  <si>
    <t>AI10867</t>
  </si>
  <si>
    <t>AI10868</t>
  </si>
  <si>
    <t>Azure, Data Visualization, Tableau, Git</t>
  </si>
  <si>
    <t>AI10869</t>
  </si>
  <si>
    <t>NLP, Deep Learning, Spark, Git</t>
  </si>
  <si>
    <t>AI10870</t>
  </si>
  <si>
    <t>Python, R, GCP, Scala, TensorFreelanceow</t>
  </si>
  <si>
    <t>AI10871</t>
  </si>
  <si>
    <t>SQL, Kubernetes, MLOps, Deep Learning</t>
  </si>
  <si>
    <t>AI10872</t>
  </si>
  <si>
    <t>Docker, SQL, AWS</t>
  </si>
  <si>
    <t>AI10873</t>
  </si>
  <si>
    <t>Mathematics, Tableau, Hadoop, Java</t>
  </si>
  <si>
    <t>AI10874</t>
  </si>
  <si>
    <t>Kubernetes, Python, TensorFreelanceow, AWS, NLP</t>
  </si>
  <si>
    <t>AI10875</t>
  </si>
  <si>
    <t>Computer Vision, Docker, Python, GCP, Linux</t>
  </si>
  <si>
    <t>AI10876</t>
  </si>
  <si>
    <t>Git, Data Visualization, SQL, Computer Vision</t>
  </si>
  <si>
    <t>AI10877</t>
  </si>
  <si>
    <t>Kubernetes, R, GCP, Statistics</t>
  </si>
  <si>
    <t>AI10878</t>
  </si>
  <si>
    <t>Hadoop, Docker, AWS, Data Visualization</t>
  </si>
  <si>
    <t>AI10879</t>
  </si>
  <si>
    <t>Git, NLP, Tableau, Data Visualization</t>
  </si>
  <si>
    <t>AI10880</t>
  </si>
  <si>
    <t>AWS, Computer Vision, Mathematics, R</t>
  </si>
  <si>
    <t>AI10881</t>
  </si>
  <si>
    <t>Spark, GCP, Deep Learning, Scala</t>
  </si>
  <si>
    <t>AI10882</t>
  </si>
  <si>
    <t>Linux, Spark, R</t>
  </si>
  <si>
    <t>AI10883</t>
  </si>
  <si>
    <t>AWS, Computer Vision, SQL, Spark</t>
  </si>
  <si>
    <t>AI10884</t>
  </si>
  <si>
    <t>AI10885</t>
  </si>
  <si>
    <t>Scala, R, Data Visualization, Python, TensorFreelanceow</t>
  </si>
  <si>
    <t>AI10886</t>
  </si>
  <si>
    <t>Git, TensorFreelanceow, Mathematics</t>
  </si>
  <si>
    <t>AI10887</t>
  </si>
  <si>
    <t>Hadoop, GCP, Data Visualization, Statistics, MLOps</t>
  </si>
  <si>
    <t>AI10888</t>
  </si>
  <si>
    <t>Hadoop, TensorFreelanceow, NLP</t>
  </si>
  <si>
    <t>AI10889</t>
  </si>
  <si>
    <t>AI10890</t>
  </si>
  <si>
    <t>Mathematics, NLP, Git, Computer Vision, Deep Learning</t>
  </si>
  <si>
    <t>AI10891</t>
  </si>
  <si>
    <t>Python, SQL, Java, MLOps</t>
  </si>
  <si>
    <t>AI10892</t>
  </si>
  <si>
    <t>Kubernetes, Azure, SQL, Computer Vision</t>
  </si>
  <si>
    <t>AI10893</t>
  </si>
  <si>
    <t>Java, Git, Tableau, Kubernetes, R</t>
  </si>
  <si>
    <t>AI10894</t>
  </si>
  <si>
    <t>Tableau, Kubernetes, Linux</t>
  </si>
  <si>
    <t>AI10895</t>
  </si>
  <si>
    <t>Spark, GCP, Scala, Docker, Hadoop</t>
  </si>
  <si>
    <t>AI10896</t>
  </si>
  <si>
    <t>Tableau, Azure, PyTorch, NLP, SQL</t>
  </si>
  <si>
    <t>AI10897</t>
  </si>
  <si>
    <t>Kubernetes, Git, Data Visualization, Python</t>
  </si>
  <si>
    <t>AI10898</t>
  </si>
  <si>
    <t>AWS, Data Visualization, Git</t>
  </si>
  <si>
    <t>AI10899</t>
  </si>
  <si>
    <t>Linux, Python, NLP, Java</t>
  </si>
  <si>
    <t>AI10900</t>
  </si>
  <si>
    <t>Scala, Data Visualization, Python</t>
  </si>
  <si>
    <t>AI10901</t>
  </si>
  <si>
    <t>Docker, MLOps, Kubernetes, GCP</t>
  </si>
  <si>
    <t>AI10902</t>
  </si>
  <si>
    <t>Azure, MLOps, Statistics</t>
  </si>
  <si>
    <t>AI10903</t>
  </si>
  <si>
    <t>AWS, Linux, Mathematics, Data Visualization, NLP</t>
  </si>
  <si>
    <t>AI10904</t>
  </si>
  <si>
    <t>GCP, Linux, SQL, Kubernetes</t>
  </si>
  <si>
    <t>AI10905</t>
  </si>
  <si>
    <t>Java, Deep Learning, R, Docker</t>
  </si>
  <si>
    <t>AI10906</t>
  </si>
  <si>
    <t>AI10907</t>
  </si>
  <si>
    <t>Linux, Scala, Data Visualization, Kubernetes</t>
  </si>
  <si>
    <t>AI10908</t>
  </si>
  <si>
    <t>SQL, Kubernetes, Data Visualization, Deep Learning</t>
  </si>
  <si>
    <t>AI10909</t>
  </si>
  <si>
    <t>AI10910</t>
  </si>
  <si>
    <t>Kubernetes, Scala, Spark, PyTorch, Java</t>
  </si>
  <si>
    <t>AI10911</t>
  </si>
  <si>
    <t>PyTorch, Deep Learning, Computer Vision</t>
  </si>
  <si>
    <t>AI10912</t>
  </si>
  <si>
    <t>Docker, SQL, Azure, TensorFreelanceow</t>
  </si>
  <si>
    <t>AI10913</t>
  </si>
  <si>
    <t>Azure, Python, Data Visualization, R, Statistics</t>
  </si>
  <si>
    <t>AI10914</t>
  </si>
  <si>
    <t>Python, AWS, Linux, Git</t>
  </si>
  <si>
    <t>AI10915</t>
  </si>
  <si>
    <t>Python, R, TensorFreelanceow, Docker</t>
  </si>
  <si>
    <t>AI10916</t>
  </si>
  <si>
    <t>Tableau, Mathematics, Python, SQL, AWS</t>
  </si>
  <si>
    <t>AI10917</t>
  </si>
  <si>
    <t>SQL, Data Visualization, PyTorch</t>
  </si>
  <si>
    <t>AI10918</t>
  </si>
  <si>
    <t>NLP, Kubernetes, Scala, Statistics, TensorFreelanceow</t>
  </si>
  <si>
    <t>AI10919</t>
  </si>
  <si>
    <t>SQL, GCP, Python, Hadoop</t>
  </si>
  <si>
    <t>AI10920</t>
  </si>
  <si>
    <t>Scala, SQL, Git, Deep Learning</t>
  </si>
  <si>
    <t>AI10921</t>
  </si>
  <si>
    <t>Scala, Java, R</t>
  </si>
  <si>
    <t>AI10922</t>
  </si>
  <si>
    <t>SQL, Linux, MLOps, GCP</t>
  </si>
  <si>
    <t>AI10923</t>
  </si>
  <si>
    <t>Kubernetes, Tableau, Python, Docker, Java</t>
  </si>
  <si>
    <t>AI10924</t>
  </si>
  <si>
    <t>SQL, Git, R</t>
  </si>
  <si>
    <t>AI10925</t>
  </si>
  <si>
    <t>SQL, Scala, Statistics, NLP</t>
  </si>
  <si>
    <t>AI10926</t>
  </si>
  <si>
    <t>SQL, Hadoop, Deep Learning</t>
  </si>
  <si>
    <t>AI10927</t>
  </si>
  <si>
    <t>AI10928</t>
  </si>
  <si>
    <t>Data Visualization, Azure, Java, MLOps, Scala</t>
  </si>
  <si>
    <t>AI10929</t>
  </si>
  <si>
    <t>Docker, Python, GCP</t>
  </si>
  <si>
    <t>AI10930</t>
  </si>
  <si>
    <t>SQL, Spark, AWS</t>
  </si>
  <si>
    <t>AI10931</t>
  </si>
  <si>
    <t>Python, TensorFreelanceow, AWS, PyTorch</t>
  </si>
  <si>
    <t>AI10932</t>
  </si>
  <si>
    <t>Scala, MLOps, Tableau, Kubernetes, Mathematics</t>
  </si>
  <si>
    <t>AI10933</t>
  </si>
  <si>
    <t>Git, Computer Vision, Java</t>
  </si>
  <si>
    <t>AI10934</t>
  </si>
  <si>
    <t>Linux, Data Visualization, Tableau, MLOps, Kubernetes</t>
  </si>
  <si>
    <t>AI10935</t>
  </si>
  <si>
    <t>PyTorch, Python, Linux, Scala</t>
  </si>
  <si>
    <t>AI10936</t>
  </si>
  <si>
    <t>Data Visualization, Mathematics, GCP</t>
  </si>
  <si>
    <t>AI10937</t>
  </si>
  <si>
    <t>Linux, Hadoop, AWS, Data Visualization, GCP</t>
  </si>
  <si>
    <t>AI10938</t>
  </si>
  <si>
    <t>SQL, Linux, Mathematics</t>
  </si>
  <si>
    <t>AI10939</t>
  </si>
  <si>
    <t>Spark, Python, Docker</t>
  </si>
  <si>
    <t>AI10940</t>
  </si>
  <si>
    <t>R, GCP, PyTorch</t>
  </si>
  <si>
    <t>AI10941</t>
  </si>
  <si>
    <t>Python, Scala, Computer Vision</t>
  </si>
  <si>
    <t>AI10942</t>
  </si>
  <si>
    <t>Python, GCP, Computer Vision, Azure</t>
  </si>
  <si>
    <t>AI10943</t>
  </si>
  <si>
    <t>Scala, Computer Vision, Kubernetes, GCP</t>
  </si>
  <si>
    <t>AI10944</t>
  </si>
  <si>
    <t>GCP, Java, NLP</t>
  </si>
  <si>
    <t>AI10945</t>
  </si>
  <si>
    <t>PyTorch, Kubernetes, GCP, NLP</t>
  </si>
  <si>
    <t>AI10946</t>
  </si>
  <si>
    <t>Docker, Hadoop, Computer Vision</t>
  </si>
  <si>
    <t>AI10947</t>
  </si>
  <si>
    <t>Git, Python, Kubernetes</t>
  </si>
  <si>
    <t>AI10948</t>
  </si>
  <si>
    <t>R, PyTorch, Mathematics, TensorFreelanceow</t>
  </si>
  <si>
    <t>AI10949</t>
  </si>
  <si>
    <t>Python, Data Visualization, TensorFreelanceow, Hadoop</t>
  </si>
  <si>
    <t>AI10950</t>
  </si>
  <si>
    <t>AI10951</t>
  </si>
  <si>
    <t>Kubernetes, NLP, Python, Mathematics</t>
  </si>
  <si>
    <t>AI10952</t>
  </si>
  <si>
    <t>Tableau, GCP, Git, Azure, Kubernetes</t>
  </si>
  <si>
    <t>AI10953</t>
  </si>
  <si>
    <t>AI10954</t>
  </si>
  <si>
    <t>AI10955</t>
  </si>
  <si>
    <t>GCP, R, Azure, Linux</t>
  </si>
  <si>
    <t>AI10956</t>
  </si>
  <si>
    <t>AI10957</t>
  </si>
  <si>
    <t>Docker, Computer Vision, Git, R, GCP</t>
  </si>
  <si>
    <t>AI10958</t>
  </si>
  <si>
    <t>AI10959</t>
  </si>
  <si>
    <t>AI10960</t>
  </si>
  <si>
    <t>Data Visualization, MLOps, Kubernetes, SQL, Python</t>
  </si>
  <si>
    <t>AI10961</t>
  </si>
  <si>
    <t>R, Mathematics, Linux</t>
  </si>
  <si>
    <t>AI10962</t>
  </si>
  <si>
    <t>Java, SQL, Azure, Git, GCP</t>
  </si>
  <si>
    <t>AI10963</t>
  </si>
  <si>
    <t>MLOps, Tableau, Scala, Hadoop, AWS</t>
  </si>
  <si>
    <t>AI10964</t>
  </si>
  <si>
    <t>Hadoop, GCP, Tableau</t>
  </si>
  <si>
    <t>AI10965</t>
  </si>
  <si>
    <t>Kubernetes, Hadoop, Python, AWS</t>
  </si>
  <si>
    <t>AI10966</t>
  </si>
  <si>
    <t>AI10967</t>
  </si>
  <si>
    <t>AI10968</t>
  </si>
  <si>
    <t>AI10969</t>
  </si>
  <si>
    <t>Computer Vision, MLOps, Mathematics, Docker</t>
  </si>
  <si>
    <t>AI10970</t>
  </si>
  <si>
    <t>AI10971</t>
  </si>
  <si>
    <t>AI10972</t>
  </si>
  <si>
    <t>AI10973</t>
  </si>
  <si>
    <t>SQL, Python, R</t>
  </si>
  <si>
    <t>AI10974</t>
  </si>
  <si>
    <t>AI10975</t>
  </si>
  <si>
    <t>Git, Linux, Kubernetes, Deep Learning, NLP</t>
  </si>
  <si>
    <t>AI10976</t>
  </si>
  <si>
    <t>AWS, Kubernetes, Computer Vision</t>
  </si>
  <si>
    <t>AI10977</t>
  </si>
  <si>
    <t>Git, MLOps, Scala, GCP, Spark</t>
  </si>
  <si>
    <t>AI10978</t>
  </si>
  <si>
    <t>SQL, Git, TensorFreelanceow, Python</t>
  </si>
  <si>
    <t>AI10979</t>
  </si>
  <si>
    <t>TensorFreelanceow, Python, MLOps, Git</t>
  </si>
  <si>
    <t>AI10980</t>
  </si>
  <si>
    <t>SQL, Computer Vision, Scala</t>
  </si>
  <si>
    <t>AI10981</t>
  </si>
  <si>
    <t>TensorFreelanceow, Python, Kubernetes, R</t>
  </si>
  <si>
    <t>AI10982</t>
  </si>
  <si>
    <t>PyTorch, Deep Learning, NLP, Git</t>
  </si>
  <si>
    <t>AI10983</t>
  </si>
  <si>
    <t>Python, Scala, Kubernetes, Deep Learning, AWS</t>
  </si>
  <si>
    <t>AI10984</t>
  </si>
  <si>
    <t>TensorFreelanceow, R, Deep Learning, GCP, Git</t>
  </si>
  <si>
    <t>AI10985</t>
  </si>
  <si>
    <t>AI10986</t>
  </si>
  <si>
    <t>Data Visualization, Kubernetes, Java</t>
  </si>
  <si>
    <t>AI10987</t>
  </si>
  <si>
    <t>R, Statistics, SQL, Python, Linux</t>
  </si>
  <si>
    <t>AI10988</t>
  </si>
  <si>
    <t>SQL, Statistics, Linux</t>
  </si>
  <si>
    <t>AI10989</t>
  </si>
  <si>
    <t>Kubernetes, SQL, Azure, Hadoop</t>
  </si>
  <si>
    <t>AI10990</t>
  </si>
  <si>
    <t>MLOps, Git, PyTorch, Mathematics</t>
  </si>
  <si>
    <t>AI10991</t>
  </si>
  <si>
    <t>AI10992</t>
  </si>
  <si>
    <t>Deep Learning, Linux, MLOps, SQL, Kubernetes</t>
  </si>
  <si>
    <t>AI10993</t>
  </si>
  <si>
    <t>Git, Docker, Spark, R, Mathematics</t>
  </si>
  <si>
    <t>AI10994</t>
  </si>
  <si>
    <t>PyTorch, Tableau, Mathematics, MLOps</t>
  </si>
  <si>
    <t>AI10995</t>
  </si>
  <si>
    <t>AI10996</t>
  </si>
  <si>
    <t>Tableau, TensorFreelanceow, Git, Statistics</t>
  </si>
  <si>
    <t>AI10997</t>
  </si>
  <si>
    <t>AWS, MLOps, Deep Learning</t>
  </si>
  <si>
    <t>AI10998</t>
  </si>
  <si>
    <t>AWS, Data Visualization, Linux, TensorFreelanceow</t>
  </si>
  <si>
    <t>AI10999</t>
  </si>
  <si>
    <t>AI11000</t>
  </si>
  <si>
    <t>AI11001</t>
  </si>
  <si>
    <t>Kubernetes, Git, PyTorch, SQL, Deep Learning</t>
  </si>
  <si>
    <t>AI11002</t>
  </si>
  <si>
    <t>TensorFreelanceow, Docker, Scala</t>
  </si>
  <si>
    <t>AI11003</t>
  </si>
  <si>
    <t>Tableau, TensorFreelanceow, Linux, Python</t>
  </si>
  <si>
    <t>AI11004</t>
  </si>
  <si>
    <t>AI11005</t>
  </si>
  <si>
    <t>SQL, Deep Learning, Python, Hadoop</t>
  </si>
  <si>
    <t>AI11006</t>
  </si>
  <si>
    <t>Python, TensorFreelanceow, PyTorch, Tableau, Docker</t>
  </si>
  <si>
    <t>AI11007</t>
  </si>
  <si>
    <t>Python, Data Visualization, MLOps, Hadoop, AWS</t>
  </si>
  <si>
    <t>AI11008</t>
  </si>
  <si>
    <t>TensorFreelanceow, Tableau, GCP, PyTorch, Statistics</t>
  </si>
  <si>
    <t>AI11009</t>
  </si>
  <si>
    <t>MLOps, Scala, GCP, AWS, Kubernetes</t>
  </si>
  <si>
    <t>AI11010</t>
  </si>
  <si>
    <t>SQL, PyTorch, Linux, Deep Learning</t>
  </si>
  <si>
    <t>AI11011</t>
  </si>
  <si>
    <t>Git, PyTorch, TensorFreelanceow, Docker</t>
  </si>
  <si>
    <t>AI11012</t>
  </si>
  <si>
    <t>Spark, Kubernetes, Computer Vision, AWS</t>
  </si>
  <si>
    <t>AI11013</t>
  </si>
  <si>
    <t>Hadoop, Deep Learning, Kubernetes, Spark, Python</t>
  </si>
  <si>
    <t>AI11014</t>
  </si>
  <si>
    <t>GCP, Git, Computer Vision</t>
  </si>
  <si>
    <t>AI11015</t>
  </si>
  <si>
    <t>AI11016</t>
  </si>
  <si>
    <t>Python, Data Visualization, Hadoop, Scala</t>
  </si>
  <si>
    <t>AI11017</t>
  </si>
  <si>
    <t>GCP, Data Visualization, PyTorch, R, Spark</t>
  </si>
  <si>
    <t>AI11018</t>
  </si>
  <si>
    <t>R, GCP, MLOps, Python</t>
  </si>
  <si>
    <t>AI11019</t>
  </si>
  <si>
    <t>Data Visualization, TensorFreelanceow, NLP, Statistics</t>
  </si>
  <si>
    <t>AI11020</t>
  </si>
  <si>
    <t>AI11021</t>
  </si>
  <si>
    <t>AI11022</t>
  </si>
  <si>
    <t>Kubernetes, Java, Scala</t>
  </si>
  <si>
    <t>AI11023</t>
  </si>
  <si>
    <t>AI11024</t>
  </si>
  <si>
    <t>Java, Hadoop, NLP, Computer Vision</t>
  </si>
  <si>
    <t>AI11025</t>
  </si>
  <si>
    <t>Docker, PyTorch, R, Azure</t>
  </si>
  <si>
    <t>AI11026</t>
  </si>
  <si>
    <t>AI11027</t>
  </si>
  <si>
    <t>SQL, MLOps, Data Visualization</t>
  </si>
  <si>
    <t>AI11028</t>
  </si>
  <si>
    <t>AI11029</t>
  </si>
  <si>
    <t>R, SQL, Java, Hadoop, Git</t>
  </si>
  <si>
    <t>AI11030</t>
  </si>
  <si>
    <t>AWS, Python, GCP, Spark, TensorFreelanceow</t>
  </si>
  <si>
    <t>AI11031</t>
  </si>
  <si>
    <t>Hadoop, Spark, PyTorch, Scala</t>
  </si>
  <si>
    <t>AI11032</t>
  </si>
  <si>
    <t>Java, Kubernetes, Data Visualization, GCP, NLP</t>
  </si>
  <si>
    <t>AI11033</t>
  </si>
  <si>
    <t>Linux, Scala, MLOps</t>
  </si>
  <si>
    <t>AI11034</t>
  </si>
  <si>
    <t>PyTorch, R, GCP, Tableau</t>
  </si>
  <si>
    <t>AI11035</t>
  </si>
  <si>
    <t>Python, PyTorch, Scala, SQL</t>
  </si>
  <si>
    <t>AI11036</t>
  </si>
  <si>
    <t>Kubernetes, Statistics, GCP</t>
  </si>
  <si>
    <t>AI11037</t>
  </si>
  <si>
    <t>Java, MLOps, Tableau</t>
  </si>
  <si>
    <t>AI11038</t>
  </si>
  <si>
    <t>Scala, Docker, Computer Vision, Python, Mathematics</t>
  </si>
  <si>
    <t>AI11039</t>
  </si>
  <si>
    <t>Tableau, Docker, Python, Git</t>
  </si>
  <si>
    <t>AI11040</t>
  </si>
  <si>
    <t>PyTorch, R, Spark, MLOps, Git</t>
  </si>
  <si>
    <t>AI11041</t>
  </si>
  <si>
    <t>Hadoop, Git, Data Visualization</t>
  </si>
  <si>
    <t>AI11042</t>
  </si>
  <si>
    <t>Kubernetes, Statistics, Deep Learning, Tableau, MLOps</t>
  </si>
  <si>
    <t>AI11043</t>
  </si>
  <si>
    <t>R, Git, Java, Linux</t>
  </si>
  <si>
    <t>AI11044</t>
  </si>
  <si>
    <t>AWS, PyTorch, SQL, TensorFreelanceow</t>
  </si>
  <si>
    <t>AI11045</t>
  </si>
  <si>
    <t>Python, Computer Vision, Azure</t>
  </si>
  <si>
    <t>AI11046</t>
  </si>
  <si>
    <t>Python, Azure, Data Visualization</t>
  </si>
  <si>
    <t>AI11047</t>
  </si>
  <si>
    <t>Java, Linux, Python</t>
  </si>
  <si>
    <t>AI11048</t>
  </si>
  <si>
    <t>Python, NLP, Mathematics, PyTorch, Spark</t>
  </si>
  <si>
    <t>AI11049</t>
  </si>
  <si>
    <t>Python, PyTorch, Statistics</t>
  </si>
  <si>
    <t>AI11050</t>
  </si>
  <si>
    <t>PyTorch, Kubernetes, Scala, R, Data Visualization</t>
  </si>
  <si>
    <t>AI11051</t>
  </si>
  <si>
    <t>NLP, GCP, Python, Linux, Azure</t>
  </si>
  <si>
    <t>AI11052</t>
  </si>
  <si>
    <t>Data Visualization, Linux, Java</t>
  </si>
  <si>
    <t>AI11053</t>
  </si>
  <si>
    <t>Java, NLP, Azure</t>
  </si>
  <si>
    <t>AI11054</t>
  </si>
  <si>
    <t>GCP, Tableau, Computer Vision, Linux</t>
  </si>
  <si>
    <t>AI11055</t>
  </si>
  <si>
    <t>MLOps, Scala, NLP, PyTorch</t>
  </si>
  <si>
    <t>AI11056</t>
  </si>
  <si>
    <t>SQL, Kubernetes, Docker, Tableau</t>
  </si>
  <si>
    <t>AI11057</t>
  </si>
  <si>
    <t>Linux, Data Visualization, PyTorch</t>
  </si>
  <si>
    <t>AI11058</t>
  </si>
  <si>
    <t>Python, Java, Spark</t>
  </si>
  <si>
    <t>AI11059</t>
  </si>
  <si>
    <t>GCP, Scala, NLP, Kubernetes</t>
  </si>
  <si>
    <t>AI11060</t>
  </si>
  <si>
    <t>TensorFreelanceow, Python, Docker</t>
  </si>
  <si>
    <t>AI11061</t>
  </si>
  <si>
    <t>Java, R, Mathematics, Data Visualization, NLP</t>
  </si>
  <si>
    <t>AI11062</t>
  </si>
  <si>
    <t>AI11063</t>
  </si>
  <si>
    <t>TensorFreelanceow, GCP, Azure, Hadoop</t>
  </si>
  <si>
    <t>AI11064</t>
  </si>
  <si>
    <t>Data Visualization, AWS, Linux, Computer Vision, Statistics</t>
  </si>
  <si>
    <t>AI11065</t>
  </si>
  <si>
    <t>Kubernetes, Computer Vision, Git, Mathematics</t>
  </si>
  <si>
    <t>AI11066</t>
  </si>
  <si>
    <t>Tableau, Java, Computer Vision</t>
  </si>
  <si>
    <t>AI11067</t>
  </si>
  <si>
    <t>Git, Java, MLOps, Computer Vision</t>
  </si>
  <si>
    <t>AI11068</t>
  </si>
  <si>
    <t>Scala, GCP, Deep Learning</t>
  </si>
  <si>
    <t>AI11069</t>
  </si>
  <si>
    <t>Python, Git, Kubernetes, Deep Learning, R</t>
  </si>
  <si>
    <t>AI11070</t>
  </si>
  <si>
    <t>Python, AWS, Docker</t>
  </si>
  <si>
    <t>AI11071</t>
  </si>
  <si>
    <t>Java, Hadoop, SQL, Mathematics, GCP</t>
  </si>
  <si>
    <t>AI11072</t>
  </si>
  <si>
    <t>SQL, Hadoop, Linux</t>
  </si>
  <si>
    <t>AI11073</t>
  </si>
  <si>
    <t>TensorFreelanceow, Tableau, Mathematics, Java</t>
  </si>
  <si>
    <t>AI11074</t>
  </si>
  <si>
    <t>AI11075</t>
  </si>
  <si>
    <t>Python, TensorFreelanceow, Docker, PyTorch, Scala</t>
  </si>
  <si>
    <t>AI11076</t>
  </si>
  <si>
    <t>Git, Kubernetes, GCP, Tableau, MLOps</t>
  </si>
  <si>
    <t>AI11077</t>
  </si>
  <si>
    <t>Python, Git, NLP, Scala</t>
  </si>
  <si>
    <t>AI11078</t>
  </si>
  <si>
    <t>Git, Scala, MLOps, R</t>
  </si>
  <si>
    <t>AI11079</t>
  </si>
  <si>
    <t>GCP, AWS, Data Visualization, Python, TensorFreelanceow</t>
  </si>
  <si>
    <t>AI11080</t>
  </si>
  <si>
    <t>MLOps, Mathematics, TensorFreelanceow, GCP, AWS</t>
  </si>
  <si>
    <t>AI11081</t>
  </si>
  <si>
    <t>Python, Azure, Kubernetes</t>
  </si>
  <si>
    <t>AI11082</t>
  </si>
  <si>
    <t>Scala, R, Spark</t>
  </si>
  <si>
    <t>AI11083</t>
  </si>
  <si>
    <t>Data Visualization, Hadoop, Linux</t>
  </si>
  <si>
    <t>AI11084</t>
  </si>
  <si>
    <t>Java, Deep Learning, MLOps, Git</t>
  </si>
  <si>
    <t>AI11085</t>
  </si>
  <si>
    <t>TensorFreelanceow, Statistics, Spark, SQL</t>
  </si>
  <si>
    <t>AI11086</t>
  </si>
  <si>
    <t>Tableau, Azure, Java, NLP, R</t>
  </si>
  <si>
    <t>AI11087</t>
  </si>
  <si>
    <t>AI11088</t>
  </si>
  <si>
    <t>Deep Learning, TensorFreelanceow, Scala, Computer Vision, Linux</t>
  </si>
  <si>
    <t>AI11089</t>
  </si>
  <si>
    <t>Tableau, AWS, TensorFreelanceow</t>
  </si>
  <si>
    <t>AI11090</t>
  </si>
  <si>
    <t>Spark, MLOps, Linux</t>
  </si>
  <si>
    <t>AI11091</t>
  </si>
  <si>
    <t>Linux, GCP, Tableau</t>
  </si>
  <si>
    <t>AI11092</t>
  </si>
  <si>
    <t>R, Kubernetes, Tableau, Computer Vision, Azure</t>
  </si>
  <si>
    <t>AI11093</t>
  </si>
  <si>
    <t>Statistics, Mathematics, Data Visualization, Hadoop, Python</t>
  </si>
  <si>
    <t>AI11094</t>
  </si>
  <si>
    <t>AI11095</t>
  </si>
  <si>
    <t>R, GCP, Computer Vision, Statistics</t>
  </si>
  <si>
    <t>AI11096</t>
  </si>
  <si>
    <t>Kubernetes, R, Computer Vision, Java, Git</t>
  </si>
  <si>
    <t>AI11097</t>
  </si>
  <si>
    <t>Linux, Tableau, Docker, Deep Learning</t>
  </si>
  <si>
    <t>AI11098</t>
  </si>
  <si>
    <t>Mathematics, Git, Scala</t>
  </si>
  <si>
    <t>AI11099</t>
  </si>
  <si>
    <t>AWS, Hadoop, MLOps, TensorFreelanceow</t>
  </si>
  <si>
    <t>AI11100</t>
  </si>
  <si>
    <t>Git, PyTorch, SQL</t>
  </si>
  <si>
    <t>AI11101</t>
  </si>
  <si>
    <t>Scala, Deep Learning, Data Visualization, Tableau, Docker</t>
  </si>
  <si>
    <t>AI11102</t>
  </si>
  <si>
    <t>Python, AWS, Deep Learning, Kubernetes, Statistics</t>
  </si>
  <si>
    <t>AI11103</t>
  </si>
  <si>
    <t>Computer Vision, Mathematics, Linux, AWS</t>
  </si>
  <si>
    <t>AI11104</t>
  </si>
  <si>
    <t>NLP, SQL, Java, PyTorch</t>
  </si>
  <si>
    <t>AI11105</t>
  </si>
  <si>
    <t>Data Visualization, Python, Kubernetes, Deep Learning, Tableau</t>
  </si>
  <si>
    <t>AI11106</t>
  </si>
  <si>
    <t>Azure, TensorFreelanceow, Scala, Python, Java</t>
  </si>
  <si>
    <t>AI11107</t>
  </si>
  <si>
    <t>Deep Learning, Linux, Data Visualization</t>
  </si>
  <si>
    <t>AI11108</t>
  </si>
  <si>
    <t>Python, TensorFreelanceow, NLP, Scala</t>
  </si>
  <si>
    <t>AI11109</t>
  </si>
  <si>
    <t>GCP, Java, Scala, Data Visualization, Computer Vision</t>
  </si>
  <si>
    <t>AI11110</t>
  </si>
  <si>
    <t>Docker, Azure, Data Visualization, Spark, Kubernetes</t>
  </si>
  <si>
    <t>AI11111</t>
  </si>
  <si>
    <t>Data Visualization, Kubernetes, Scala, Statistics</t>
  </si>
  <si>
    <t>AI11112</t>
  </si>
  <si>
    <t>GCP, Kubernetes, Java, Spark</t>
  </si>
  <si>
    <t>AI11113</t>
  </si>
  <si>
    <t>AI11114</t>
  </si>
  <si>
    <t>Python, Java, AWS, MLOps, Statistics</t>
  </si>
  <si>
    <t>AI11115</t>
  </si>
  <si>
    <t>TensorFreelanceow, GCP, Statistics, AWS</t>
  </si>
  <si>
    <t>AI11116</t>
  </si>
  <si>
    <t>Data Visualization, Docker, Computer Vision, Hadoop</t>
  </si>
  <si>
    <t>AI11117</t>
  </si>
  <si>
    <t>SQL, Scala, Mathematics, R</t>
  </si>
  <si>
    <t>AI11118</t>
  </si>
  <si>
    <t>AI11119</t>
  </si>
  <si>
    <t>Mathematics, Statistics, Python</t>
  </si>
  <si>
    <t>AI11120</t>
  </si>
  <si>
    <t>Python, TensorFreelanceow, R, Computer Vision</t>
  </si>
  <si>
    <t>AI11121</t>
  </si>
  <si>
    <t>Docker, Linux, PyTorch</t>
  </si>
  <si>
    <t>AI11122</t>
  </si>
  <si>
    <t>PyTorch, Linux, TensorFreelanceow, SQL</t>
  </si>
  <si>
    <t>AI11123</t>
  </si>
  <si>
    <t>Docker, Azure, Data Visualization</t>
  </si>
  <si>
    <t>AI11124</t>
  </si>
  <si>
    <t>Hadoop, R, Linux, Java, SQL</t>
  </si>
  <si>
    <t>AI11125</t>
  </si>
  <si>
    <t>R, Java, MLOps, Kubernetes</t>
  </si>
  <si>
    <t>AI11126</t>
  </si>
  <si>
    <t>Python, GCP, Tableau, R</t>
  </si>
  <si>
    <t>AI11127</t>
  </si>
  <si>
    <t>Data Visualization, TensorFreelanceow, MLOps, Python</t>
  </si>
  <si>
    <t>AI11128</t>
  </si>
  <si>
    <t>TensorFreelanceow, Python, PyTorch</t>
  </si>
  <si>
    <t>AI11129</t>
  </si>
  <si>
    <t>Hadoop, PyTorch, Statistics, Mathematics, Deep Learning</t>
  </si>
  <si>
    <t>AI11130</t>
  </si>
  <si>
    <t>Docker, Python, Data Visualization, Scala</t>
  </si>
  <si>
    <t>AI11131</t>
  </si>
  <si>
    <t>Mathematics, GCP, Deep Learning</t>
  </si>
  <si>
    <t>AI11132</t>
  </si>
  <si>
    <t>AI11133</t>
  </si>
  <si>
    <t>Kubernetes, GCP, SQL, Git</t>
  </si>
  <si>
    <t>AI11134</t>
  </si>
  <si>
    <t>Tableau, PyTorch, NLP</t>
  </si>
  <si>
    <t>AI11135</t>
  </si>
  <si>
    <t>Statistics, R, PyTorch, TensorFreelanceow</t>
  </si>
  <si>
    <t>AI11136</t>
  </si>
  <si>
    <t>AI11137</t>
  </si>
  <si>
    <t>AI11138</t>
  </si>
  <si>
    <t>Azure, Hadoop, SQL</t>
  </si>
  <si>
    <t>AI11139</t>
  </si>
  <si>
    <t>R, SQL, Data Visualization, Git</t>
  </si>
  <si>
    <t>AI11140</t>
  </si>
  <si>
    <t>Azure, Python, Tableau</t>
  </si>
  <si>
    <t>AI11141</t>
  </si>
  <si>
    <t>SQL, Kubernetes, AWS</t>
  </si>
  <si>
    <t>AI11142</t>
  </si>
  <si>
    <t>NLP, SQL, R</t>
  </si>
  <si>
    <t>AI11143</t>
  </si>
  <si>
    <t>Data Visualization, MLOps, SQL, R</t>
  </si>
  <si>
    <t>AI11144</t>
  </si>
  <si>
    <t>Azure, Hadoop, Computer Vision, Kubernetes</t>
  </si>
  <si>
    <t>AI11145</t>
  </si>
  <si>
    <t>Java, TensorFreelanceow, AWS, Linux</t>
  </si>
  <si>
    <t>AI11146</t>
  </si>
  <si>
    <t>Python, Kubernetes, Mathematics, MLOps</t>
  </si>
  <si>
    <t>AI11147</t>
  </si>
  <si>
    <t>R, PyTorch, Azure, TensorFreelanceow</t>
  </si>
  <si>
    <t>AI11148</t>
  </si>
  <si>
    <t>Hadoop, Java, Mathematics</t>
  </si>
  <si>
    <t>AI11149</t>
  </si>
  <si>
    <t>Docker, SQL, Python, AWS</t>
  </si>
  <si>
    <t>AI11150</t>
  </si>
  <si>
    <t>GCP, NLP, AWS</t>
  </si>
  <si>
    <t>AI11151</t>
  </si>
  <si>
    <t>Python, Tableau, TensorFreelanceow</t>
  </si>
  <si>
    <t>AI11152</t>
  </si>
  <si>
    <t>SQL, PyTorch, TensorFreelanceow, Deep Learning, Statistics</t>
  </si>
  <si>
    <t>AI11153</t>
  </si>
  <si>
    <t>Java, Hadoop, SQL, Computer Vision, Mathematics</t>
  </si>
  <si>
    <t>AI11154</t>
  </si>
  <si>
    <t>PyTorch, GCP, Scala, Hadoop</t>
  </si>
  <si>
    <t>AI11155</t>
  </si>
  <si>
    <t>R, Deep Learning, Python, Statistics, Computer Vision</t>
  </si>
  <si>
    <t>AI11156</t>
  </si>
  <si>
    <t>Linux, Computer Vision, GCP, Azure</t>
  </si>
  <si>
    <t>AI11157</t>
  </si>
  <si>
    <t>Kubernetes, Deep Learning, Docker, Statistics, Java</t>
  </si>
  <si>
    <t>AI11158</t>
  </si>
  <si>
    <t>GCP, R, MLOps, TensorFreelanceow</t>
  </si>
  <si>
    <t>AI11159</t>
  </si>
  <si>
    <t>Data Visualization, NLP, GCP</t>
  </si>
  <si>
    <t>AI11160</t>
  </si>
  <si>
    <t>NLP, GCP, R, Data Visualization, Computer Vision</t>
  </si>
  <si>
    <t>AI11161</t>
  </si>
  <si>
    <t>Git, Kubernetes, Hadoop, Java</t>
  </si>
  <si>
    <t>AI11162</t>
  </si>
  <si>
    <t>NLP, SQL, PyTorch, Tableau, Docker</t>
  </si>
  <si>
    <t>AI11163</t>
  </si>
  <si>
    <t>Computer Vision, Scala, Linux, Docker, MLOps</t>
  </si>
  <si>
    <t>AI11164</t>
  </si>
  <si>
    <t>PyTorch, TensorFreelanceow, MLOps, Java, R</t>
  </si>
  <si>
    <t>AI11165</t>
  </si>
  <si>
    <t>Data Visualization, PyTorch, TensorFreelanceow, Statistics, Azure</t>
  </si>
  <si>
    <t>AI11166</t>
  </si>
  <si>
    <t>Python, Mathematics, Git, Computer Vision</t>
  </si>
  <si>
    <t>AI11167</t>
  </si>
  <si>
    <t>AI11168</t>
  </si>
  <si>
    <t>Data Visualization, Java, Tableau</t>
  </si>
  <si>
    <t>AI11169</t>
  </si>
  <si>
    <t>Azure, GCP, Deep Learning, Scala</t>
  </si>
  <si>
    <t>AI11170</t>
  </si>
  <si>
    <t>AI11171</t>
  </si>
  <si>
    <t>MLOps, Linux, Kubernetes, Python, Statistics</t>
  </si>
  <si>
    <t>AI11172</t>
  </si>
  <si>
    <t>Mathematics, Git, Python</t>
  </si>
  <si>
    <t>AI11173</t>
  </si>
  <si>
    <t>Deep Learning, TensorFreelanceow, Git, SQL, Java</t>
  </si>
  <si>
    <t>AI11174</t>
  </si>
  <si>
    <t>AWS, Python, Tableau, Git</t>
  </si>
  <si>
    <t>AI11175</t>
  </si>
  <si>
    <t>PyTorch, Statistics, NLP, R</t>
  </si>
  <si>
    <t>AI11176</t>
  </si>
  <si>
    <t>Docker, Scala, Computer Vision, Linux</t>
  </si>
  <si>
    <t>AI11177</t>
  </si>
  <si>
    <t>Statistics, Python, R, Linux, SQL</t>
  </si>
  <si>
    <t>AI11178</t>
  </si>
  <si>
    <t>R, Linux, Python, Java</t>
  </si>
  <si>
    <t>AI11179</t>
  </si>
  <si>
    <t>GCP, MLOps, Scala, Python</t>
  </si>
  <si>
    <t>AI11180</t>
  </si>
  <si>
    <t>Linux, NLP, PyTorch, Git</t>
  </si>
  <si>
    <t>AI11181</t>
  </si>
  <si>
    <t>Computer Vision, Kubernetes, Tableau, Linux, Mathematics</t>
  </si>
  <si>
    <t>AI11182</t>
  </si>
  <si>
    <t>Azure, Python, Mathematics, Kubernetes, AWS</t>
  </si>
  <si>
    <t>AI11183</t>
  </si>
  <si>
    <t>SQL, Docker, Kubernetes, MLOps</t>
  </si>
  <si>
    <t>AI11184</t>
  </si>
  <si>
    <t>Kubernetes, SQL, Computer Vision, Mathematics</t>
  </si>
  <si>
    <t>AI11185</t>
  </si>
  <si>
    <t>AI11186</t>
  </si>
  <si>
    <t>Spark, AWS, Azure, GCP</t>
  </si>
  <si>
    <t>AI11187</t>
  </si>
  <si>
    <t>AI11188</t>
  </si>
  <si>
    <t>PyTorch, GCP, TensorFreelanceow, Scala, Kubernetes</t>
  </si>
  <si>
    <t>AI11189</t>
  </si>
  <si>
    <t>Data Visualization, Azure, Tableau, TensorFreelanceow, Statistics</t>
  </si>
  <si>
    <t>AI11190</t>
  </si>
  <si>
    <t>Data Visualization, Hadoop, Scala, Tableau</t>
  </si>
  <si>
    <t>AI11191</t>
  </si>
  <si>
    <t>Docker, Spark, TensorFreelanceow, AWS, Computer Vision</t>
  </si>
  <si>
    <t>AI11192</t>
  </si>
  <si>
    <t>Java, MLOps, Data Visualization, Spark, Statistics</t>
  </si>
  <si>
    <t>AI11193</t>
  </si>
  <si>
    <t>AI11194</t>
  </si>
  <si>
    <t>Azure, Linux, Tableau, Docker</t>
  </si>
  <si>
    <t>AI11195</t>
  </si>
  <si>
    <t>Python, Kubernetes, TensorFreelanceow, MLOps, Tableau</t>
  </si>
  <si>
    <t>AI11196</t>
  </si>
  <si>
    <t>PyTorch, Git, Computer Vision, TensorFreelanceow</t>
  </si>
  <si>
    <t>AI11197</t>
  </si>
  <si>
    <t>TensorFreelanceow, Git, Python, Java</t>
  </si>
  <si>
    <t>AI11198</t>
  </si>
  <si>
    <t>Kubernetes, Linux, Scala, Java, Mathematics</t>
  </si>
  <si>
    <t>AI11199</t>
  </si>
  <si>
    <t>GCP, Kubernetes, Mathematics, AWS, Statistics</t>
  </si>
  <si>
    <t>AI11200</t>
  </si>
  <si>
    <t>Java, Python, R, Kubernetes</t>
  </si>
  <si>
    <t>AI11201</t>
  </si>
  <si>
    <t>Linux, Deep Learning, Computer Vision, GCP, Git</t>
  </si>
  <si>
    <t>AI11202</t>
  </si>
  <si>
    <t>Deep Learning, PyTorch, Kubernetes, Docker, TensorFreelanceow</t>
  </si>
  <si>
    <t>AI11203</t>
  </si>
  <si>
    <t>SQL, Git, Docker, TensorFreelanceow, NLP</t>
  </si>
  <si>
    <t>AI11204</t>
  </si>
  <si>
    <t>AI11205</t>
  </si>
  <si>
    <t>Linux, R, Azure, Deep Learning</t>
  </si>
  <si>
    <t>AI11206</t>
  </si>
  <si>
    <t>Python, Git, Hadoop, GCP, Deep Learning</t>
  </si>
  <si>
    <t>AI11207</t>
  </si>
  <si>
    <t>Python, Docker, TensorFreelanceow, Statistics, Java</t>
  </si>
  <si>
    <t>AI11208</t>
  </si>
  <si>
    <t>Mathematics, SQL, Deep Learning, PyTorch</t>
  </si>
  <si>
    <t>AI11209</t>
  </si>
  <si>
    <t>Computer Vision, Spark, Python</t>
  </si>
  <si>
    <t>AI11210</t>
  </si>
  <si>
    <t>Git, Statistics, Data Visualization, Python, Deep Learning</t>
  </si>
  <si>
    <t>AI11211</t>
  </si>
  <si>
    <t>AI11212</t>
  </si>
  <si>
    <t>PyTorch, Deep Learning, MLOps, Hadoop, Linux</t>
  </si>
  <si>
    <t>AI11213</t>
  </si>
  <si>
    <t>Spark, Git, Statistics, Deep Learning, PyTorch</t>
  </si>
  <si>
    <t>AI11214</t>
  </si>
  <si>
    <t>PyTorch, TensorFreelanceow, Docker, Mathematics</t>
  </si>
  <si>
    <t>AI11215</t>
  </si>
  <si>
    <t>Computer Vision, Mathematics, NLP, Git, MLOps</t>
  </si>
  <si>
    <t>AI11216</t>
  </si>
  <si>
    <t>Data Visualization, SQL, TensorFreelanceow, Azure, Statistics</t>
  </si>
  <si>
    <t>AI11217</t>
  </si>
  <si>
    <t>Mathematics, PyTorch, Scala, Azure</t>
  </si>
  <si>
    <t>AI11218</t>
  </si>
  <si>
    <t>AI11219</t>
  </si>
  <si>
    <t>Data Visualization, SQL, Hadoop, MLOps</t>
  </si>
  <si>
    <t>AI11220</t>
  </si>
  <si>
    <t>Spark, Hadoop, Statistics, Linux, Python</t>
  </si>
  <si>
    <t>AI11221</t>
  </si>
  <si>
    <t>Azure, Python, TensorFreelanceow, Docker</t>
  </si>
  <si>
    <t>AI11222</t>
  </si>
  <si>
    <t>Kubernetes, MLOps, Scala, AWS</t>
  </si>
  <si>
    <t>AI11223</t>
  </si>
  <si>
    <t>AI11224</t>
  </si>
  <si>
    <t>Mathematics, Docker, Kubernetes</t>
  </si>
  <si>
    <t>AI11225</t>
  </si>
  <si>
    <t>Java, Statistics, Data Visualization, Git, SQL</t>
  </si>
  <si>
    <t>AI11226</t>
  </si>
  <si>
    <t>Java, Mathematics, Kubernetes, Python, Scala</t>
  </si>
  <si>
    <t>AI11227</t>
  </si>
  <si>
    <t>TensorFreelanceow, Tableau, Spark, GCP, SQL</t>
  </si>
  <si>
    <t>AI11228</t>
  </si>
  <si>
    <t>AI11229</t>
  </si>
  <si>
    <t>Data Visualization, Docker, Tableau, Java</t>
  </si>
  <si>
    <t>AI11230</t>
  </si>
  <si>
    <t>TensorFreelanceow, Data Visualization, Tableau, Statistics, AWS</t>
  </si>
  <si>
    <t>AI11231</t>
  </si>
  <si>
    <t>Linux, Computer Vision, PyTorch, TensorFreelanceow</t>
  </si>
  <si>
    <t>AI11232</t>
  </si>
  <si>
    <t>AI11233</t>
  </si>
  <si>
    <t>Spark, Kubernetes, Java, Statistics, TensorFreelanceow</t>
  </si>
  <si>
    <t>AI11234</t>
  </si>
  <si>
    <t>Docker, Scala, NLP, AWS</t>
  </si>
  <si>
    <t>AI11235</t>
  </si>
  <si>
    <t>Statistics, Mathematics, PyTorch</t>
  </si>
  <si>
    <t>AI11236</t>
  </si>
  <si>
    <t>Azure, GCP, Git, AWS</t>
  </si>
  <si>
    <t>AI11237</t>
  </si>
  <si>
    <t>R, SQL, Python, Spark, Deep Learning</t>
  </si>
  <si>
    <t>AI11238</t>
  </si>
  <si>
    <t>Python, TensorFreelanceow, Java, Spark</t>
  </si>
  <si>
    <t>AI11239</t>
  </si>
  <si>
    <t>Linux, Python, Statistics, Kubernetes</t>
  </si>
  <si>
    <t>AI11240</t>
  </si>
  <si>
    <t>Linux, Python, Spark, Computer Vision, Statistics</t>
  </si>
  <si>
    <t>AI11241</t>
  </si>
  <si>
    <t>PyTorch, Deep Learning, MLOps</t>
  </si>
  <si>
    <t>AI11242</t>
  </si>
  <si>
    <t>Git, Java, SQL</t>
  </si>
  <si>
    <t>AI11243</t>
  </si>
  <si>
    <t>Java, Linux, Tableau, Mathematics</t>
  </si>
  <si>
    <t>AI11244</t>
  </si>
  <si>
    <t>Python, Tableau, AWS</t>
  </si>
  <si>
    <t>AI11245</t>
  </si>
  <si>
    <t>Data Visualization, Git, Kubernetes, Spark, R</t>
  </si>
  <si>
    <t>AI11246</t>
  </si>
  <si>
    <t>Kubernetes, Scala, Deep Learning, AWS, Linux</t>
  </si>
  <si>
    <t>AI11247</t>
  </si>
  <si>
    <t>Data Visualization, Kubernetes, Scala</t>
  </si>
  <si>
    <t>AI11248</t>
  </si>
  <si>
    <t>Hadoop, GCP, Tableau, Computer Vision</t>
  </si>
  <si>
    <t>AI11249</t>
  </si>
  <si>
    <t>Python, Git, TensorFreelanceow, Deep Learning, PyTorch</t>
  </si>
  <si>
    <t>AI11250</t>
  </si>
  <si>
    <t>Spark, Python, Computer Vision, Data Visualization, TensorFreelanceow</t>
  </si>
  <si>
    <t>AI11251</t>
  </si>
  <si>
    <t>AWS, R, PyTorch, Java, SQL</t>
  </si>
  <si>
    <t>AI11252</t>
  </si>
  <si>
    <t>Java, Hadoop, PyTorch, AWS, TensorFreelanceow</t>
  </si>
  <si>
    <t>AI11253</t>
  </si>
  <si>
    <t>Git, Python, R, Statistics</t>
  </si>
  <si>
    <t>AI11254</t>
  </si>
  <si>
    <t>Python, Hadoop, Spark, Docker</t>
  </si>
  <si>
    <t>AI11255</t>
  </si>
  <si>
    <t>NLP, Statistics, SQL, PyTorch, Linux</t>
  </si>
  <si>
    <t>AI11256</t>
  </si>
  <si>
    <t>Scala, Python, Statistics, Linux</t>
  </si>
  <si>
    <t>AI11257</t>
  </si>
  <si>
    <t>Git, GCP, SQL, Spark, Docker</t>
  </si>
  <si>
    <t>AI11258</t>
  </si>
  <si>
    <t>Kubernetes, AWS, GCP, Git, Spark</t>
  </si>
  <si>
    <t>AI11259</t>
  </si>
  <si>
    <t>Java, TensorFreelanceow, Hadoop</t>
  </si>
  <si>
    <t>AI11260</t>
  </si>
  <si>
    <t>Spark, AWS, SQL, Tableau</t>
  </si>
  <si>
    <t>AI11261</t>
  </si>
  <si>
    <t>AWS, Java, GCP, PyTorch</t>
  </si>
  <si>
    <t>AI11262</t>
  </si>
  <si>
    <t>Git, GCP, Java, Python, Computer Vision</t>
  </si>
  <si>
    <t>AI11263</t>
  </si>
  <si>
    <t>PyTorch, TensorFreelanceow, Mathematics, Deep Learning, Git</t>
  </si>
  <si>
    <t>AI11264</t>
  </si>
  <si>
    <t>Linux, Docker, Deep Learning, PyTorch</t>
  </si>
  <si>
    <t>AI11265</t>
  </si>
  <si>
    <t>AI11266</t>
  </si>
  <si>
    <t>MLOps, SQL, PyTorch, Linux</t>
  </si>
  <si>
    <t>AI11267</t>
  </si>
  <si>
    <t>AI11268</t>
  </si>
  <si>
    <t>SQL, Python, Java, Tableau, TensorFreelanceow</t>
  </si>
  <si>
    <t>AI11269</t>
  </si>
  <si>
    <t>Linux, PyTorch, Git, AWS, Java</t>
  </si>
  <si>
    <t>AI11270</t>
  </si>
  <si>
    <t>AWS, TensorFreelanceow, Computer Vision, NLP</t>
  </si>
  <si>
    <t>AI11271</t>
  </si>
  <si>
    <t>Scala, PyTorch, Computer Vision, TensorFreelanceow</t>
  </si>
  <si>
    <t>AI11272</t>
  </si>
  <si>
    <t>Git, Computer Vision, SQL, Python, MLOps</t>
  </si>
  <si>
    <t>AI11273</t>
  </si>
  <si>
    <t>AI11274</t>
  </si>
  <si>
    <t>AI11275</t>
  </si>
  <si>
    <t>Azure, MLOps, Statistics, PyTorch, Computer Vision</t>
  </si>
  <si>
    <t>AI11276</t>
  </si>
  <si>
    <t>PyTorch, Kubernetes, Deep Learning, Linux, Azure</t>
  </si>
  <si>
    <t>AI11277</t>
  </si>
  <si>
    <t>Deep Learning, Python, Hadoop</t>
  </si>
  <si>
    <t>AI11278</t>
  </si>
  <si>
    <t>AI11279</t>
  </si>
  <si>
    <t>Scala, Python, Mathematics, Kubernetes, Spark</t>
  </si>
  <si>
    <t>AI11280</t>
  </si>
  <si>
    <t>Data Visualization, Hadoop, Scala, PyTorch, Spark</t>
  </si>
  <si>
    <t>AI11281</t>
  </si>
  <si>
    <t>Linux, R, PyTorch, TensorFreelanceow, Spark</t>
  </si>
  <si>
    <t>AI11282</t>
  </si>
  <si>
    <t>PyTorch, GCP, Git</t>
  </si>
  <si>
    <t>AI11283</t>
  </si>
  <si>
    <t>Kubernetes, Scala, Tableau, Deep Learning</t>
  </si>
  <si>
    <t>AI11284</t>
  </si>
  <si>
    <t>Linux, Scala, Statistics, Python</t>
  </si>
  <si>
    <t>AI11285</t>
  </si>
  <si>
    <t>Python, Mathematics, Docker</t>
  </si>
  <si>
    <t>AI11286</t>
  </si>
  <si>
    <t>NLP, Kubernetes, Docker, Python</t>
  </si>
  <si>
    <t>AI11287</t>
  </si>
  <si>
    <t>Data Visualization, Python, Azure, Scala</t>
  </si>
  <si>
    <t>AI11288</t>
  </si>
  <si>
    <t>Scala, Java, Linux, R, SQL</t>
  </si>
  <si>
    <t>AI11289</t>
  </si>
  <si>
    <t>Java, Kubernetes, Scala</t>
  </si>
  <si>
    <t>AI11290</t>
  </si>
  <si>
    <t>AI11291</t>
  </si>
  <si>
    <t>Docker, Spark, Kubernetes, Scala, Mathematics</t>
  </si>
  <si>
    <t>AI11292</t>
  </si>
  <si>
    <t>AI11293</t>
  </si>
  <si>
    <t>TensorFreelanceow, Linux, GCP, Computer Vision, Deep Learning</t>
  </si>
  <si>
    <t>AI11294</t>
  </si>
  <si>
    <t>Python, Git, Spark, Scala, Azure</t>
  </si>
  <si>
    <t>AI11295</t>
  </si>
  <si>
    <t>Python, Data Visualization, Statistics</t>
  </si>
  <si>
    <t>AI11296</t>
  </si>
  <si>
    <t>Python, TensorFreelanceow, Linux, AWS</t>
  </si>
  <si>
    <t>AI11297</t>
  </si>
  <si>
    <t>SQL, Kubernetes, Python, MLOps, Scala</t>
  </si>
  <si>
    <t>AI11298</t>
  </si>
  <si>
    <t>GCP, Scala, Kubernetes, Deep Learning</t>
  </si>
  <si>
    <t>AI11299</t>
  </si>
  <si>
    <t>MLOps, Git, SQL, Azure, Statistics</t>
  </si>
  <si>
    <t>AI11300</t>
  </si>
  <si>
    <t>PyTorch, Statistics, Computer Vision, GCP, Mathematics</t>
  </si>
  <si>
    <t>AI11301</t>
  </si>
  <si>
    <t>Scala, Python, TensorFreelanceow, Git, Hadoop</t>
  </si>
  <si>
    <t>AI11302</t>
  </si>
  <si>
    <t>Java, Kubernetes, GCP, Docker</t>
  </si>
  <si>
    <t>AI11303</t>
  </si>
  <si>
    <t>Hadoop, MLOps, PyTorch, Scala, Kubernetes</t>
  </si>
  <si>
    <t>AI11304</t>
  </si>
  <si>
    <t>AWS, Mathematics, Scala</t>
  </si>
  <si>
    <t>AI11305</t>
  </si>
  <si>
    <t>Spark, Deep Learning, TensorFreelanceow, Python, Git</t>
  </si>
  <si>
    <t>AI11306</t>
  </si>
  <si>
    <t>AI11307</t>
  </si>
  <si>
    <t>PyTorch, Kubernetes, Mathematics, Git</t>
  </si>
  <si>
    <t>AI11308</t>
  </si>
  <si>
    <t>AI11309</t>
  </si>
  <si>
    <t>AI11310</t>
  </si>
  <si>
    <t>Deep Learning, Statistics, SQL</t>
  </si>
  <si>
    <t>AI11311</t>
  </si>
  <si>
    <t>Computer Vision, MLOps, Linux, TensorFreelanceow</t>
  </si>
  <si>
    <t>AI11312</t>
  </si>
  <si>
    <t>TensorFreelanceow, Mathematics, Java, MLOps, SQL</t>
  </si>
  <si>
    <t>AI11313</t>
  </si>
  <si>
    <t>Azure, GCP, Computer Vision, Deep Learning</t>
  </si>
  <si>
    <t>AI11314</t>
  </si>
  <si>
    <t>Scala, Computer Vision, Azure</t>
  </si>
  <si>
    <t>AI11315</t>
  </si>
  <si>
    <t>AI11316</t>
  </si>
  <si>
    <t>AI11317</t>
  </si>
  <si>
    <t>Python, TensorFreelanceow, Scala, Kubernetes</t>
  </si>
  <si>
    <t>AI11318</t>
  </si>
  <si>
    <t>AI11319</t>
  </si>
  <si>
    <t>Docker, Linux, Tableau, NLP, Mathematics</t>
  </si>
  <si>
    <t>AI11320</t>
  </si>
  <si>
    <t>Git, Python, Java, AWS, Scala</t>
  </si>
  <si>
    <t>AI11321</t>
  </si>
  <si>
    <t>Python, TensorFreelanceow, Git, Deep Learning</t>
  </si>
  <si>
    <t>AI11322</t>
  </si>
  <si>
    <t>SQL, Docker, Computer Vision</t>
  </si>
  <si>
    <t>AI11323</t>
  </si>
  <si>
    <t>PyTorch, Mathematics, Git, Kubernetes, Python</t>
  </si>
  <si>
    <t>AI11324</t>
  </si>
  <si>
    <t>Docker, Linux, Mathematics, Deep Learning</t>
  </si>
  <si>
    <t>AI11325</t>
  </si>
  <si>
    <t>Linux, Spark, NLP</t>
  </si>
  <si>
    <t>AI11326</t>
  </si>
  <si>
    <t>Tableau, GCP, PyTorch, MLOps, TensorFreelanceow</t>
  </si>
  <si>
    <t>AI11327</t>
  </si>
  <si>
    <t>R, Spark, Python, Azure</t>
  </si>
  <si>
    <t>AI11328</t>
  </si>
  <si>
    <t>Tableau, MLOps, Kubernetes, Scala, Mathematics</t>
  </si>
  <si>
    <t>AI11329</t>
  </si>
  <si>
    <t>R, Scala, PyTorch, Python, Linux</t>
  </si>
  <si>
    <t>AI11330</t>
  </si>
  <si>
    <t>Deep Learning, Spark, Computer Vision, Scala</t>
  </si>
  <si>
    <t>AI11331</t>
  </si>
  <si>
    <t>Git, NLP, Data Visualization, Mathematics, Linux</t>
  </si>
  <si>
    <t>AI11332</t>
  </si>
  <si>
    <t>MLOps, Deep Learning, R, SQL</t>
  </si>
  <si>
    <t>AI11333</t>
  </si>
  <si>
    <t>Computer Vision, SQL, Linux, Tableau, Git</t>
  </si>
  <si>
    <t>AI11334</t>
  </si>
  <si>
    <t>MLOps, Data Visualization, Azure, Docker</t>
  </si>
  <si>
    <t>AI11335</t>
  </si>
  <si>
    <t>Kubernetes, Tableau, NLP, Spark, Linux</t>
  </si>
  <si>
    <t>AI11336</t>
  </si>
  <si>
    <t>Tableau, Scala, GCP</t>
  </si>
  <si>
    <t>AI11337</t>
  </si>
  <si>
    <t>Linux, Java, Data Visualization, Computer Vision</t>
  </si>
  <si>
    <t>AI11338</t>
  </si>
  <si>
    <t>Computer Vision, SQL, R</t>
  </si>
  <si>
    <t>AI11339</t>
  </si>
  <si>
    <t>Computer Vision, Python, Tableau, TensorFreelanceow, Statistics</t>
  </si>
  <si>
    <t>AI11340</t>
  </si>
  <si>
    <t>AI11341</t>
  </si>
  <si>
    <t>Data Visualization, Hadoop, Mathematics, Kubernetes</t>
  </si>
  <si>
    <t>AI11342</t>
  </si>
  <si>
    <t>Python, Deep Learning, Git, Scala, MLOps</t>
  </si>
  <si>
    <t>AI11343</t>
  </si>
  <si>
    <t>R, GCP, Docker, Kubernetes</t>
  </si>
  <si>
    <t>AI11344</t>
  </si>
  <si>
    <t>AI11345</t>
  </si>
  <si>
    <t>Linux, Python, AWS, SQL</t>
  </si>
  <si>
    <t>AI11346</t>
  </si>
  <si>
    <t>Spark, Deep Learning, R</t>
  </si>
  <si>
    <t>AI11347</t>
  </si>
  <si>
    <t>Tableau, SQL, PyTorch, MLOps, Docker</t>
  </si>
  <si>
    <t>AI11348</t>
  </si>
  <si>
    <t>AI11349</t>
  </si>
  <si>
    <t>Linux, Azure, NLP, Statistics, AWS</t>
  </si>
  <si>
    <t>AI11350</t>
  </si>
  <si>
    <t>SQL, Spark, Statistics, Git, Python</t>
  </si>
  <si>
    <t>AI11351</t>
  </si>
  <si>
    <t>Scala, SQL, Python, Spark, GCP</t>
  </si>
  <si>
    <t>AI11352</t>
  </si>
  <si>
    <t>Hadoop, Data Visualization, AWS, TensorFreelanceow</t>
  </si>
  <si>
    <t>AI11353</t>
  </si>
  <si>
    <t>Deep Learning, Tableau, Python, Azure</t>
  </si>
  <si>
    <t>AI11354</t>
  </si>
  <si>
    <t>AI11355</t>
  </si>
  <si>
    <t>Azure, Linux, R, Tableau</t>
  </si>
  <si>
    <t>AI11356</t>
  </si>
  <si>
    <t>Tableau, Hadoop, Java</t>
  </si>
  <si>
    <t>AI11357</t>
  </si>
  <si>
    <t>Docker, Spark, MLOps, Scala</t>
  </si>
  <si>
    <t>AI11358</t>
  </si>
  <si>
    <t>Deep Learning, TensorFreelanceow, NLP, Hadoop</t>
  </si>
  <si>
    <t>AI11359</t>
  </si>
  <si>
    <t>MLOps, GCP, Java, PyTorch, Azure</t>
  </si>
  <si>
    <t>AI11360</t>
  </si>
  <si>
    <t>Data Visualization, Hadoop, Python</t>
  </si>
  <si>
    <t>AI11361</t>
  </si>
  <si>
    <t>Scala, Hadoop, Tableau, MLOps, Spark</t>
  </si>
  <si>
    <t>AI11362</t>
  </si>
  <si>
    <t>AWS, Data Visualization, GCP, Linux</t>
  </si>
  <si>
    <t>AI11363</t>
  </si>
  <si>
    <t>AWS, PyTorch, Computer Vision</t>
  </si>
  <si>
    <t>AI11364</t>
  </si>
  <si>
    <t>Computer Vision, Mathematics, TensorFreelanceow, Python</t>
  </si>
  <si>
    <t>AI11365</t>
  </si>
  <si>
    <t>Python, GCP, TensorFreelanceow, Java</t>
  </si>
  <si>
    <t>AI11366</t>
  </si>
  <si>
    <t>PyTorch, AWS, Linux</t>
  </si>
  <si>
    <t>AI11367</t>
  </si>
  <si>
    <t>PyTorch, SQL, Mathematics</t>
  </si>
  <si>
    <t>AI11368</t>
  </si>
  <si>
    <t>Azure, Git, AWS</t>
  </si>
  <si>
    <t>AI11369</t>
  </si>
  <si>
    <t>Java, SQL, PyTorch, AWS</t>
  </si>
  <si>
    <t>AI11370</t>
  </si>
  <si>
    <t>TensorFreelanceow, R, Mathematics, GCP, Deep Learning</t>
  </si>
  <si>
    <t>AI11371</t>
  </si>
  <si>
    <t>Scala, Java, GCP</t>
  </si>
  <si>
    <t>AI11372</t>
  </si>
  <si>
    <t>SQL, Python, Tableau, Deep Learning, AWS</t>
  </si>
  <si>
    <t>AI11373</t>
  </si>
  <si>
    <t>SQL, Git, PyTorch, Kubernetes, Java</t>
  </si>
  <si>
    <t>AI11374</t>
  </si>
  <si>
    <t>Git, Computer Vision, Spark</t>
  </si>
  <si>
    <t>AI11375</t>
  </si>
  <si>
    <t>AWS, Git, Python, TensorFreelanceow, R</t>
  </si>
  <si>
    <t>AI11376</t>
  </si>
  <si>
    <t>Scala, NLP, AWS, Azure, Git</t>
  </si>
  <si>
    <t>AI11377</t>
  </si>
  <si>
    <t>R, Deep Learning, Git, Python, Docker</t>
  </si>
  <si>
    <t>AI11378</t>
  </si>
  <si>
    <t>Mathematics, Python, Statistics</t>
  </si>
  <si>
    <t>AI11379</t>
  </si>
  <si>
    <t>Java, R, Hadoop, Scala</t>
  </si>
  <si>
    <t>AI11380</t>
  </si>
  <si>
    <t>Git, NLP, Kubernetes, AWS, Computer Vision</t>
  </si>
  <si>
    <t>AI11381</t>
  </si>
  <si>
    <t>PyTorch, TensorFreelanceow, Mathematics, Deep Learning, Data Visualization</t>
  </si>
  <si>
    <t>AI11382</t>
  </si>
  <si>
    <t>Java, R, GCP, MLOps, Docker</t>
  </si>
  <si>
    <t>AI11383</t>
  </si>
  <si>
    <t>Python, Java, Linux, TensorFreelanceow</t>
  </si>
  <si>
    <t>AI11384</t>
  </si>
  <si>
    <t>Python, Java, SQL, Linux, NLP</t>
  </si>
  <si>
    <t>AI11385</t>
  </si>
  <si>
    <t>AI11386</t>
  </si>
  <si>
    <t>Python, Docker, Hadoop</t>
  </si>
  <si>
    <t>AI11387</t>
  </si>
  <si>
    <t>Linux, Hadoop, Tableau, SQL, Python</t>
  </si>
  <si>
    <t>AI11388</t>
  </si>
  <si>
    <t>SQL, Git, Scala, Hadoop, NLP</t>
  </si>
  <si>
    <t>AI11389</t>
  </si>
  <si>
    <t>Kubernetes, AWS, Data Visualization</t>
  </si>
  <si>
    <t>AI11390</t>
  </si>
  <si>
    <t>AI11391</t>
  </si>
  <si>
    <t>MLOps, Azure, Data Visualization, Scala, SQL</t>
  </si>
  <si>
    <t>AI11392</t>
  </si>
  <si>
    <t>AI11393</t>
  </si>
  <si>
    <t>Docker, Statistics, Deep Learning, Azure, Scala</t>
  </si>
  <si>
    <t>AI11394</t>
  </si>
  <si>
    <t>AWS, Python, Spark</t>
  </si>
  <si>
    <t>AI11395</t>
  </si>
  <si>
    <t>Python, TensorFreelanceow, Git, Docker</t>
  </si>
  <si>
    <t>AI11396</t>
  </si>
  <si>
    <t>NLP, Tableau, SQL</t>
  </si>
  <si>
    <t>AI11397</t>
  </si>
  <si>
    <t>Mathematics, R, Computer Vision</t>
  </si>
  <si>
    <t>AI11398</t>
  </si>
  <si>
    <t>Java, SQL, Deep Learning, Azure, Computer Vision</t>
  </si>
  <si>
    <t>AI11399</t>
  </si>
  <si>
    <t>Python, Linux, Scala, Data Visualization</t>
  </si>
  <si>
    <t>AI11400</t>
  </si>
  <si>
    <t>AI11401</t>
  </si>
  <si>
    <t>Docker, Azure, Python</t>
  </si>
  <si>
    <t>AI11402</t>
  </si>
  <si>
    <t>R, SQL, GCP, Computer Vision</t>
  </si>
  <si>
    <t>AI11403</t>
  </si>
  <si>
    <t>Data Visualization, Spark, SQL</t>
  </si>
  <si>
    <t>AI11404</t>
  </si>
  <si>
    <t>Git, SQL, Tableau</t>
  </si>
  <si>
    <t>AI11405</t>
  </si>
  <si>
    <t>AWS, SQL, Kubernetes, Python</t>
  </si>
  <si>
    <t>AI11406</t>
  </si>
  <si>
    <t>GCP, Computer Vision, Mathematics, SQL, Scala</t>
  </si>
  <si>
    <t>AI11407</t>
  </si>
  <si>
    <t>Java, R, Computer Vision, Git</t>
  </si>
  <si>
    <t>AI11408</t>
  </si>
  <si>
    <t>Scala, Data Visualization, Spark</t>
  </si>
  <si>
    <t>AI11409</t>
  </si>
  <si>
    <t>Computer Vision, PyTorch, GCP, Data Visualization</t>
  </si>
  <si>
    <t>AI11410</t>
  </si>
  <si>
    <t>Data Visualization, Scala, AWS, Linux</t>
  </si>
  <si>
    <t>AI11411</t>
  </si>
  <si>
    <t>Python, NLP, Linux</t>
  </si>
  <si>
    <t>AI11412</t>
  </si>
  <si>
    <t>Hadoop, Deep Learning, Kubernetes, Spark, NLP</t>
  </si>
  <si>
    <t>AI11413</t>
  </si>
  <si>
    <t>GCP, Docker, R</t>
  </si>
  <si>
    <t>AI11414</t>
  </si>
  <si>
    <t>Scala, Python, Mathematics, SQL</t>
  </si>
  <si>
    <t>AI11415</t>
  </si>
  <si>
    <t>NLP, Python, Linux, Deep Learning, Scala</t>
  </si>
  <si>
    <t>AI11416</t>
  </si>
  <si>
    <t>R, PyTorch, Python, MLOps</t>
  </si>
  <si>
    <t>AI11417</t>
  </si>
  <si>
    <t>Tableau, Computer Vision, Statistics</t>
  </si>
  <si>
    <t>AI11418</t>
  </si>
  <si>
    <t>Docker, MLOps, GCP, R</t>
  </si>
  <si>
    <t>AI11419</t>
  </si>
  <si>
    <t>AWS, Spark, TensorFreelanceow, Docker</t>
  </si>
  <si>
    <t>AI11420</t>
  </si>
  <si>
    <t>Kubernetes, Git, Data Visualization</t>
  </si>
  <si>
    <t>AI11421</t>
  </si>
  <si>
    <t>Tableau, PyTorch, Kubernetes, R, Linux</t>
  </si>
  <si>
    <t>AI11422</t>
  </si>
  <si>
    <t>Python, SQL, Statistics, Docker, Java</t>
  </si>
  <si>
    <t>AI11423</t>
  </si>
  <si>
    <t>GCP, Git, Java, Azure</t>
  </si>
  <si>
    <t>AI11424</t>
  </si>
  <si>
    <t>Git, Hadoop, Tableau, Linux</t>
  </si>
  <si>
    <t>AI11425</t>
  </si>
  <si>
    <t>Tableau, Docker, Deep Learning, Python, Hadoop</t>
  </si>
  <si>
    <t>AI11426</t>
  </si>
  <si>
    <t>Tableau, Hadoop, NLP, GCP</t>
  </si>
  <si>
    <t>AI11427</t>
  </si>
  <si>
    <t>Java, SQL, AWS</t>
  </si>
  <si>
    <t>AI11428</t>
  </si>
  <si>
    <t>Java, SQL, Scala, Statistics, AWS</t>
  </si>
  <si>
    <t>AI11429</t>
  </si>
  <si>
    <t>Spark, Mathematics, Linux, Python</t>
  </si>
  <si>
    <t>AI11430</t>
  </si>
  <si>
    <t>Python, Java, MLOps, Git</t>
  </si>
  <si>
    <t>AI11431</t>
  </si>
  <si>
    <t>SQL, Mathematics, MLOps</t>
  </si>
  <si>
    <t>AI11432</t>
  </si>
  <si>
    <t>Python, PyTorch, Statistics, Data Visualization</t>
  </si>
  <si>
    <t>AI11433</t>
  </si>
  <si>
    <t>TensorFreelanceow, NLP, SQL, Hadoop, Spark</t>
  </si>
  <si>
    <t>AI11434</t>
  </si>
  <si>
    <t>Tableau, TensorFreelanceow, PyTorch</t>
  </si>
  <si>
    <t>AI11435</t>
  </si>
  <si>
    <t>Deep Learning, PyTorch, Statistics, Computer Vision, R</t>
  </si>
  <si>
    <t>AI11436</t>
  </si>
  <si>
    <t>Mathematics, Spark, Kubernetes</t>
  </si>
  <si>
    <t>AI11437</t>
  </si>
  <si>
    <t>PyTorch, Mathematics, Tableau, Spark</t>
  </si>
  <si>
    <t>AI11438</t>
  </si>
  <si>
    <t>GCP, Azure, Tableau, MLOps</t>
  </si>
  <si>
    <t>AI11439</t>
  </si>
  <si>
    <t>SQL, Java, Python, Azure, R</t>
  </si>
  <si>
    <t>AI11440</t>
  </si>
  <si>
    <t>Python, TensorFreelanceow, Docker, Deep Learning</t>
  </si>
  <si>
    <t>AI11441</t>
  </si>
  <si>
    <t>Python, TensorFreelanceow, MLOps, Scala, Java</t>
  </si>
  <si>
    <t>AI11442</t>
  </si>
  <si>
    <t>R, PyTorch, NLP, Scala</t>
  </si>
  <si>
    <t>AI11443</t>
  </si>
  <si>
    <t>Deep Learning, Computer Vision, Tableau, Python, Azure</t>
  </si>
  <si>
    <t>AI11444</t>
  </si>
  <si>
    <t>R, SQL, Computer Vision, GCP, Kubernetes</t>
  </si>
  <si>
    <t>AI11445</t>
  </si>
  <si>
    <t>Deep Learning, Java, Statistics, Hadoop, Scala</t>
  </si>
  <si>
    <t>AI11446</t>
  </si>
  <si>
    <t>Git, Docker, Python, Azure, Computer Vision</t>
  </si>
  <si>
    <t>AI11447</t>
  </si>
  <si>
    <t>Git, Kubernetes, MLOps, Tableau, GCP</t>
  </si>
  <si>
    <t>AI11448</t>
  </si>
  <si>
    <t>Kubernetes, MLOps, Azure, Deep Learning, Scala</t>
  </si>
  <si>
    <t>AI11449</t>
  </si>
  <si>
    <t>Data Visualization, MLOps, PyTorch, Deep Learning</t>
  </si>
  <si>
    <t>AI11450</t>
  </si>
  <si>
    <t>Scala, Kubernetes, Azure</t>
  </si>
  <si>
    <t>AI11451</t>
  </si>
  <si>
    <t>Spark, Deep Learning, Tableau</t>
  </si>
  <si>
    <t>AI11452</t>
  </si>
  <si>
    <t>AWS, Azure, R, Computer Vision</t>
  </si>
  <si>
    <t>AI11453</t>
  </si>
  <si>
    <t>TensorFreelanceow, Mathematics, Tableau</t>
  </si>
  <si>
    <t>AI11454</t>
  </si>
  <si>
    <t>PyTorch, Azure, Kubernetes, TensorFreelanceow</t>
  </si>
  <si>
    <t>AI11455</t>
  </si>
  <si>
    <t>Java, Git, Docker, MLOps</t>
  </si>
  <si>
    <t>AI11456</t>
  </si>
  <si>
    <t>Kubernetes, Spark, NLP, Git, Python</t>
  </si>
  <si>
    <t>AI11457</t>
  </si>
  <si>
    <t>R, Spark, Scala, Python</t>
  </si>
  <si>
    <t>AI11458</t>
  </si>
  <si>
    <t>AWS, Python, Tableau, TensorFreelanceow</t>
  </si>
  <si>
    <t>AI11459</t>
  </si>
  <si>
    <t>Spark, Scala, PyTorch, Linux</t>
  </si>
  <si>
    <t>AI11460</t>
  </si>
  <si>
    <t>TensorFreelanceow, R, Spark, Python, Azure</t>
  </si>
  <si>
    <t>AI11461</t>
  </si>
  <si>
    <t>TensorFreelanceow, Data Visualization, Linux, Mathematics, Kubernetes</t>
  </si>
  <si>
    <t>AI11462</t>
  </si>
  <si>
    <t>Spark, Linux, Data Visualization, Python</t>
  </si>
  <si>
    <t>AI11463</t>
  </si>
  <si>
    <t>Mathematics, Scala, SQL, Python</t>
  </si>
  <si>
    <t>AI11464</t>
  </si>
  <si>
    <t>Azure, SQL, Hadoop</t>
  </si>
  <si>
    <t>AI11465</t>
  </si>
  <si>
    <t>MLOps, Mathematics, Statistics, AWS</t>
  </si>
  <si>
    <t>AI11466</t>
  </si>
  <si>
    <t>Statistics, Hadoop, Deep Learning, R</t>
  </si>
  <si>
    <t>AI11467</t>
  </si>
  <si>
    <t>AI11468</t>
  </si>
  <si>
    <t>Java, SQL, Python, TensorFreelanceow, PyTorch</t>
  </si>
  <si>
    <t>AI11469</t>
  </si>
  <si>
    <t>Scala, AWS, Computer Vision, Statistics, Mathematics</t>
  </si>
  <si>
    <t>AI11470</t>
  </si>
  <si>
    <t>SQL, Statistics, R</t>
  </si>
  <si>
    <t>AI11471</t>
  </si>
  <si>
    <t>Kubernetes, Computer Vision, NLP</t>
  </si>
  <si>
    <t>AI11472</t>
  </si>
  <si>
    <t>Azure, Deep Learning, Spark, Linux, NLP</t>
  </si>
  <si>
    <t>AI11473</t>
  </si>
  <si>
    <t>Python, Java, Tableau, Spark</t>
  </si>
  <si>
    <t>AI11474</t>
  </si>
  <si>
    <t>AI11475</t>
  </si>
  <si>
    <t>Statistics, SQL, GCP</t>
  </si>
  <si>
    <t>AI11476</t>
  </si>
  <si>
    <t>Computer Vision, SQL, MLOps, Linux</t>
  </si>
  <si>
    <t>AI11477</t>
  </si>
  <si>
    <t>Scala, Hadoop, R, Linux, NLP</t>
  </si>
  <si>
    <t>AI11478</t>
  </si>
  <si>
    <t>Python, Kubernetes, Data Visualization, Azure</t>
  </si>
  <si>
    <t>AI11479</t>
  </si>
  <si>
    <t>AI11480</t>
  </si>
  <si>
    <t>AI11481</t>
  </si>
  <si>
    <t>SQL, Computer Vision, AWS</t>
  </si>
  <si>
    <t>AI11482</t>
  </si>
  <si>
    <t>Azure, Java, GCP</t>
  </si>
  <si>
    <t>AI11483</t>
  </si>
  <si>
    <t>Java, Docker, NLP</t>
  </si>
  <si>
    <t>AI11484</t>
  </si>
  <si>
    <t>Kubernetes, Hadoop, Linux, GCP</t>
  </si>
  <si>
    <t>AI11485</t>
  </si>
  <si>
    <t>Scala, Mathematics, Python, Spark, GCP</t>
  </si>
  <si>
    <t>AI11486</t>
  </si>
  <si>
    <t>AI11487</t>
  </si>
  <si>
    <t>Docker, Git, NLP, MLOps</t>
  </si>
  <si>
    <t>AI11488</t>
  </si>
  <si>
    <t>Scala, Python, SQL, Mathematics</t>
  </si>
  <si>
    <t>AI11489</t>
  </si>
  <si>
    <t>R, SQL, Tableau, Statistics, Azure</t>
  </si>
  <si>
    <t>AI11490</t>
  </si>
  <si>
    <t>Java, R, Statistics</t>
  </si>
  <si>
    <t>AI11491</t>
  </si>
  <si>
    <t>Hadoop, Tableau, GCP, MLOps</t>
  </si>
  <si>
    <t>AI11492</t>
  </si>
  <si>
    <t>Computer Vision, Python, Kubernetes, SQL</t>
  </si>
  <si>
    <t>AI11493</t>
  </si>
  <si>
    <t>Hadoop, Scala, Git, Deep Learning, Java</t>
  </si>
  <si>
    <t>AI11494</t>
  </si>
  <si>
    <t>Python, Mathematics, Git, Hadoop, Computer Vision</t>
  </si>
  <si>
    <t>AI11495</t>
  </si>
  <si>
    <t>Java, GCP, Data Visualization, Kubernetes, Python</t>
  </si>
  <si>
    <t>AI11496</t>
  </si>
  <si>
    <t>SQL, Scala, AWS, GCP</t>
  </si>
  <si>
    <t>AI11497</t>
  </si>
  <si>
    <t>Spark, SQL, Deep Learning</t>
  </si>
  <si>
    <t>AI11498</t>
  </si>
  <si>
    <t>AI11499</t>
  </si>
  <si>
    <t>Java, AWS, TensorFreelanceow, Spark, Tableau</t>
  </si>
  <si>
    <t>AI11500</t>
  </si>
  <si>
    <t>NLP, Python, Data Visualization</t>
  </si>
  <si>
    <t>AI11501</t>
  </si>
  <si>
    <t>Linux, R, Docker, Python</t>
  </si>
  <si>
    <t>AI11502</t>
  </si>
  <si>
    <t>Statistics, SQL, Scala, Kubernetes, Data Visualization</t>
  </si>
  <si>
    <t>AI11503</t>
  </si>
  <si>
    <t>MLOps, SQL, Python, Scala, Git</t>
  </si>
  <si>
    <t>AI11504</t>
  </si>
  <si>
    <t>Tableau, Kubernetes, AWS</t>
  </si>
  <si>
    <t>AI11505</t>
  </si>
  <si>
    <t>Hadoop, Docker, Mathematics</t>
  </si>
  <si>
    <t>AI11506</t>
  </si>
  <si>
    <t>TensorFreelanceow, NLP, Python, GCP</t>
  </si>
  <si>
    <t>AI11507</t>
  </si>
  <si>
    <t>Kubernetes, PyTorch, Data Visualization, SQL</t>
  </si>
  <si>
    <t>AI11508</t>
  </si>
  <si>
    <t>R, Hadoop, NLP</t>
  </si>
  <si>
    <t>AI11509</t>
  </si>
  <si>
    <t>Hadoop, GCP, AWS, Scala, Azure</t>
  </si>
  <si>
    <t>AI11510</t>
  </si>
  <si>
    <t>Hadoop, Scala, TensorFreelanceow, GCP</t>
  </si>
  <si>
    <t>AI11511</t>
  </si>
  <si>
    <t>Azure, SQL, Computer Vision, Spark, Statistics</t>
  </si>
  <si>
    <t>AI11512</t>
  </si>
  <si>
    <t>AI11513</t>
  </si>
  <si>
    <t>Mathematics, Data Visualization, GCP, Python, Git</t>
  </si>
  <si>
    <t>AI11514</t>
  </si>
  <si>
    <t>AWS, Computer Vision, Linux, NLP</t>
  </si>
  <si>
    <t>AI11515</t>
  </si>
  <si>
    <t>Azure, Git, Statistics</t>
  </si>
  <si>
    <t>AI11516</t>
  </si>
  <si>
    <t>AI11517</t>
  </si>
  <si>
    <t>AWS, Git, Python, GCP</t>
  </si>
  <si>
    <t>AI11518</t>
  </si>
  <si>
    <t>SQL, Scala, Kubernetes, Git</t>
  </si>
  <si>
    <t>AI11519</t>
  </si>
  <si>
    <t>AI11520</t>
  </si>
  <si>
    <t>AI11521</t>
  </si>
  <si>
    <t>Java, PyTorch, Linux</t>
  </si>
  <si>
    <t>AI11522</t>
  </si>
  <si>
    <t>AWS, Scala, Deep Learning</t>
  </si>
  <si>
    <t>AI11523</t>
  </si>
  <si>
    <t>Statistics, MLOps, Mathematics, Data Visualization</t>
  </si>
  <si>
    <t>AI11524</t>
  </si>
  <si>
    <t>Spark, GCP, TensorFreelanceow</t>
  </si>
  <si>
    <t>AI11525</t>
  </si>
  <si>
    <t>Hadoop, SQL, Scala, Data Visualization, AWS</t>
  </si>
  <si>
    <t>AI11526</t>
  </si>
  <si>
    <t>Data Visualization, R, GCP, SQL</t>
  </si>
  <si>
    <t>AI11527</t>
  </si>
  <si>
    <t>Kubernetes, Hadoop, PyTorch, Data Visualization, Computer Vision</t>
  </si>
  <si>
    <t>AI11528</t>
  </si>
  <si>
    <t>Azure, Computer Vision, SQL, Kubernetes, Statistics</t>
  </si>
  <si>
    <t>AI11529</t>
  </si>
  <si>
    <t>R, PyTorch, Git, Java</t>
  </si>
  <si>
    <t>AI11530</t>
  </si>
  <si>
    <t>Mathematics, Data Visualization, R, Computer Vision</t>
  </si>
  <si>
    <t>AI11531</t>
  </si>
  <si>
    <t>GCP, Kubernetes, AWS, Computer Vision</t>
  </si>
  <si>
    <t>AI11532</t>
  </si>
  <si>
    <t>MLOps, Docker, Java, Mathematics, PyTorch</t>
  </si>
  <si>
    <t>AI11533</t>
  </si>
  <si>
    <t>Tableau, Java, Docker, Scala</t>
  </si>
  <si>
    <t>AI11534</t>
  </si>
  <si>
    <t>Python, TensorFreelanceow, MLOps, Java, PyTorch</t>
  </si>
  <si>
    <t>AI11535</t>
  </si>
  <si>
    <t>Data Visualization, Scala, Linux, NLP</t>
  </si>
  <si>
    <t>AI11536</t>
  </si>
  <si>
    <t>Computer Vision, PyTorch, Tableau, Azure, GCP</t>
  </si>
  <si>
    <t>AI11537</t>
  </si>
  <si>
    <t>PyTorch, R, Docker, Hadoop, Mathematics</t>
  </si>
  <si>
    <t>AI11538</t>
  </si>
  <si>
    <t>AI11539</t>
  </si>
  <si>
    <t>SQL, Deep Learning, Tableau, TensorFreelanceow, Statistics</t>
  </si>
  <si>
    <t>AI11540</t>
  </si>
  <si>
    <t>TensorFreelanceow, GCP, Mathematics, Docker</t>
  </si>
  <si>
    <t>AI11541</t>
  </si>
  <si>
    <t>Python, Statistics, NLP</t>
  </si>
  <si>
    <t>AI11542</t>
  </si>
  <si>
    <t>GCP, Deep Learning, NLP</t>
  </si>
  <si>
    <t>AI11543</t>
  </si>
  <si>
    <t>Scala, Spark, Tableau, Mathematics, Python</t>
  </si>
  <si>
    <t>AI11544</t>
  </si>
  <si>
    <t>Deep Learning, Scala, Tableau, SQL, Computer Vision</t>
  </si>
  <si>
    <t>AI11545</t>
  </si>
  <si>
    <t>Deep Learning, R, MLOps, SQL, Spark</t>
  </si>
  <si>
    <t>AI11546</t>
  </si>
  <si>
    <t>Linux, Kubernetes, Scala, Python</t>
  </si>
  <si>
    <t>AI11547</t>
  </si>
  <si>
    <t>MLOps, Linux, Data Visualization, Spark</t>
  </si>
  <si>
    <t>AI11548</t>
  </si>
  <si>
    <t>Git, Azure, Python, Hadoop</t>
  </si>
  <si>
    <t>AI11549</t>
  </si>
  <si>
    <t>TensorFreelanceow, AWS, Deep Learning, Python, MLOps</t>
  </si>
  <si>
    <t>AI11550</t>
  </si>
  <si>
    <t>SQL, GCP, PyTorch, AWS</t>
  </si>
  <si>
    <t>AI11551</t>
  </si>
  <si>
    <t>Computer Vision, AWS, SQL</t>
  </si>
  <si>
    <t>AI11552</t>
  </si>
  <si>
    <t>Git, Hadoop, SQL, NLP</t>
  </si>
  <si>
    <t>AI11553</t>
  </si>
  <si>
    <t>Docker, Hadoop, Tableau, Statistics, GCP</t>
  </si>
  <si>
    <t>AI11554</t>
  </si>
  <si>
    <t>Statistics, R, Docker, Deep Learning</t>
  </si>
  <si>
    <t>AI11555</t>
  </si>
  <si>
    <t>TensorFreelanceow, Python, Data Visualization</t>
  </si>
  <si>
    <t>AI11556</t>
  </si>
  <si>
    <t>Mathematics, GCP, Scala, NLP</t>
  </si>
  <si>
    <t>AI11557</t>
  </si>
  <si>
    <t>AI11558</t>
  </si>
  <si>
    <t>Linux, PyTorch, R, MLOps, Statistics</t>
  </si>
  <si>
    <t>AI11559</t>
  </si>
  <si>
    <t>Git, MLOps, GCP</t>
  </si>
  <si>
    <t>AI11560</t>
  </si>
  <si>
    <t>SQL, Kubernetes, Tableau, Linux</t>
  </si>
  <si>
    <t>AI11561</t>
  </si>
  <si>
    <t>Git, Data Visualization, Hadoop, NLP, Deep Learning</t>
  </si>
  <si>
    <t>AI11562</t>
  </si>
  <si>
    <t>Python, AWS, Computer Vision, TensorFreelanceow</t>
  </si>
  <si>
    <t>AI11563</t>
  </si>
  <si>
    <t>AI11564</t>
  </si>
  <si>
    <t>Linux, SQL, Computer Vision, Data Visualization</t>
  </si>
  <si>
    <t>AI11565</t>
  </si>
  <si>
    <t>R, Tableau, Deep Learning, Kubernetes</t>
  </si>
  <si>
    <t>AI11566</t>
  </si>
  <si>
    <t>Python, NLP, MLOps</t>
  </si>
  <si>
    <t>AI11567</t>
  </si>
  <si>
    <t>NLP, Kubernetes, Spark, Mathematics, Python</t>
  </si>
  <si>
    <t>AI11568</t>
  </si>
  <si>
    <t>PyTorch, Azure, Linux, GCP</t>
  </si>
  <si>
    <t>AI11569</t>
  </si>
  <si>
    <t>TensorFreelanceow, GCP, SQL</t>
  </si>
  <si>
    <t>AI11570</t>
  </si>
  <si>
    <t>Scala, Deep Learning, Azure, Statistics, Data Visualization</t>
  </si>
  <si>
    <t>AI11571</t>
  </si>
  <si>
    <t>Scala, Python, Hadoop, Git</t>
  </si>
  <si>
    <t>AI11572</t>
  </si>
  <si>
    <t>Spark, PyTorch, Azure, R, Scala</t>
  </si>
  <si>
    <t>AI11573</t>
  </si>
  <si>
    <t>Docker, GCP, Java, PyTorch, Deep Learning</t>
  </si>
  <si>
    <t>AI11574</t>
  </si>
  <si>
    <t>Hadoop, TensorFreelanceow, GCP</t>
  </si>
  <si>
    <t>AI11575</t>
  </si>
  <si>
    <t>Python, GCP, AWS, Mathematics, TensorFreelanceow</t>
  </si>
  <si>
    <t>AI11576</t>
  </si>
  <si>
    <t>R, Python, Spark, Java, GCP</t>
  </si>
  <si>
    <t>AI11577</t>
  </si>
  <si>
    <t>Docker, SQL, Data Visualization</t>
  </si>
  <si>
    <t>AI11578</t>
  </si>
  <si>
    <t>Python, Scala, TensorFreelanceow, Tableau</t>
  </si>
  <si>
    <t>AI11579</t>
  </si>
  <si>
    <t>Hadoop, PyTorch, Kubernetes</t>
  </si>
  <si>
    <t>AI11580</t>
  </si>
  <si>
    <t>Data Visualization, Git, Scala, Computer Vision</t>
  </si>
  <si>
    <t>AI11581</t>
  </si>
  <si>
    <t>AI11582</t>
  </si>
  <si>
    <t>Git, PyTorch, GCP, Spark, Tableau</t>
  </si>
  <si>
    <t>AI11583</t>
  </si>
  <si>
    <t>AI11584</t>
  </si>
  <si>
    <t>AI11585</t>
  </si>
  <si>
    <t>PyTorch, Azure, NLP</t>
  </si>
  <si>
    <t>AI11586</t>
  </si>
  <si>
    <t>Mathematics, Scala, Python, Git, Computer Vision</t>
  </si>
  <si>
    <t>AI11587</t>
  </si>
  <si>
    <t>Hadoop, Tableau, Computer Vision</t>
  </si>
  <si>
    <t>AI11588</t>
  </si>
  <si>
    <t>AI11589</t>
  </si>
  <si>
    <t>Java, R, SQL, Docker</t>
  </si>
  <si>
    <t>AI11590</t>
  </si>
  <si>
    <t>Hadoop, Computer Vision, Python, Java, Kubernetes</t>
  </si>
  <si>
    <t>AI11591</t>
  </si>
  <si>
    <t>SQL, Git, Docker, PyTorch</t>
  </si>
  <si>
    <t>AI11592</t>
  </si>
  <si>
    <t>Data Visualization, Computer Vision, SQL, Hadoop</t>
  </si>
  <si>
    <t>AI11593</t>
  </si>
  <si>
    <t>TensorFreelanceow, SQL, Hadoop, Tableau</t>
  </si>
  <si>
    <t>AI11594</t>
  </si>
  <si>
    <t>AWS, Docker, NLP, Kubernetes, Azure</t>
  </si>
  <si>
    <t>AI11595</t>
  </si>
  <si>
    <t>SQL, Python, R, TensorFreelanceow</t>
  </si>
  <si>
    <t>AI11596</t>
  </si>
  <si>
    <t>AI11597</t>
  </si>
  <si>
    <t>Mathematics, Computer Vision, Data Visualization</t>
  </si>
  <si>
    <t>AI11598</t>
  </si>
  <si>
    <t>AI11599</t>
  </si>
  <si>
    <t>Mathematics, Computer Vision, AWS</t>
  </si>
  <si>
    <t>AI11600</t>
  </si>
  <si>
    <t>Statistics, AWS, PyTorch, Kubernetes, TensorFreelanceow</t>
  </si>
  <si>
    <t>AI11601</t>
  </si>
  <si>
    <t>Scala, AWS, Data Visualization, Computer Vision</t>
  </si>
  <si>
    <t>AI11602</t>
  </si>
  <si>
    <t>R, Tableau, Linux, GCP</t>
  </si>
  <si>
    <t>AI11603</t>
  </si>
  <si>
    <t>Git, NLP, R</t>
  </si>
  <si>
    <t>AI11604</t>
  </si>
  <si>
    <t>Statistics, MLOps, Hadoop, Kubernetes, Docker</t>
  </si>
  <si>
    <t>AI11605</t>
  </si>
  <si>
    <t>Python, TensorFreelanceow, Deep Learning, Hadoop, Linux</t>
  </si>
  <si>
    <t>AI11606</t>
  </si>
  <si>
    <t>AI11607</t>
  </si>
  <si>
    <t>NLP, Statistics, AWS, Kubernetes</t>
  </si>
  <si>
    <t>AI11608</t>
  </si>
  <si>
    <t>Python, Azure, Tableau, SQL, Deep Learning</t>
  </si>
  <si>
    <t>AI11609</t>
  </si>
  <si>
    <t>Hadoop, Python, MLOps, Docker, Tableau</t>
  </si>
  <si>
    <t>AI11610</t>
  </si>
  <si>
    <t>PyTorch, Hadoop, Kubernetes, TensorFreelanceow, Java</t>
  </si>
  <si>
    <t>AI11611</t>
  </si>
  <si>
    <t>R, Spark, AWS, Scala, NLP</t>
  </si>
  <si>
    <t>AI11612</t>
  </si>
  <si>
    <t>Statistics, Scala, Hadoop, Spark</t>
  </si>
  <si>
    <t>AI11613</t>
  </si>
  <si>
    <t>SQL, R, Tableau, PyTorch, Java</t>
  </si>
  <si>
    <t>AI11614</t>
  </si>
  <si>
    <t>AWS, Git, TensorFreelanceow, R</t>
  </si>
  <si>
    <t>AI11615</t>
  </si>
  <si>
    <t>Linux, Azure, Statistics, PyTorch</t>
  </si>
  <si>
    <t>AI11616</t>
  </si>
  <si>
    <t>MLOps, Computer Vision, Deep Learning, R</t>
  </si>
  <si>
    <t>AI11617</t>
  </si>
  <si>
    <t>AI11618</t>
  </si>
  <si>
    <t>Git, GCP, Java</t>
  </si>
  <si>
    <t>AI11619</t>
  </si>
  <si>
    <t>SQL, Mathematics, TensorFreelanceow, AWS</t>
  </si>
  <si>
    <t>AI11620</t>
  </si>
  <si>
    <t>Java, R, Scala, Linux</t>
  </si>
  <si>
    <t>AI11621</t>
  </si>
  <si>
    <t>Data Visualization, Docker, Azure, R, PyTorch</t>
  </si>
  <si>
    <t>AI11622</t>
  </si>
  <si>
    <t>PyTorch, Spark, Tableau, Computer Vision, Azure</t>
  </si>
  <si>
    <t>AI11623</t>
  </si>
  <si>
    <t>Kubernetes, Scala, Java</t>
  </si>
  <si>
    <t>AI11624</t>
  </si>
  <si>
    <t>Spark, PyTorch, Statistics, Docker, Mathematics</t>
  </si>
  <si>
    <t>AI11625</t>
  </si>
  <si>
    <t>SQL, Kubernetes, Computer Vision, Java</t>
  </si>
  <si>
    <t>AI11626</t>
  </si>
  <si>
    <t>TensorFreelanceow, NLP, GCP, AWS, PyTorch</t>
  </si>
  <si>
    <t>AI11627</t>
  </si>
  <si>
    <t>NLP, Python, AWS</t>
  </si>
  <si>
    <t>AI11628</t>
  </si>
  <si>
    <t>AI11629</t>
  </si>
  <si>
    <t>Mathematics, TensorFreelanceow, Tableau, MLOps, Kubernetes</t>
  </si>
  <si>
    <t>AI11630</t>
  </si>
  <si>
    <t>AI11631</t>
  </si>
  <si>
    <t>SQL, Linux, Data Visualization</t>
  </si>
  <si>
    <t>AI11632</t>
  </si>
  <si>
    <t>AWS, Scala, Java, Statistics</t>
  </si>
  <si>
    <t>AI11633</t>
  </si>
  <si>
    <t>TensorFreelanceow, Hadoop, NLP</t>
  </si>
  <si>
    <t>AI11634</t>
  </si>
  <si>
    <t>Spark, PyTorch, SQL</t>
  </si>
  <si>
    <t>AI11635</t>
  </si>
  <si>
    <t>Tableau, Python, Spark, Mathematics</t>
  </si>
  <si>
    <t>AI11636</t>
  </si>
  <si>
    <t>R, MLOps, Spark, PyTorch, GCP</t>
  </si>
  <si>
    <t>AI11637</t>
  </si>
  <si>
    <t>Spark, NLP, Scala</t>
  </si>
  <si>
    <t>AI11638</t>
  </si>
  <si>
    <t>MLOps, Git, Scala, GCP</t>
  </si>
  <si>
    <t>AI11639</t>
  </si>
  <si>
    <t>Linux, SQL, MLOps</t>
  </si>
  <si>
    <t>AI11640</t>
  </si>
  <si>
    <t>NLP, Kubernetes, Deep Learning, Git</t>
  </si>
  <si>
    <t>AI11641</t>
  </si>
  <si>
    <t>Python, Linux, Data Visualization, Scala, Mathematics</t>
  </si>
  <si>
    <t>AI11642</t>
  </si>
  <si>
    <t>Hadoop, Java, R, Data Visualization, Kubernetes</t>
  </si>
  <si>
    <t>AI11643</t>
  </si>
  <si>
    <t>Azure, Git, Linux</t>
  </si>
  <si>
    <t>AI11644</t>
  </si>
  <si>
    <t>NLP, SQL, Java, Deep Learning</t>
  </si>
  <si>
    <t>AI11645</t>
  </si>
  <si>
    <t>MLOps, AWS, Python, Hadoop, Statistics</t>
  </si>
  <si>
    <t>AI11646</t>
  </si>
  <si>
    <t>Git, Hadoop, Python, Linux, Kubernetes</t>
  </si>
  <si>
    <t>AI11647</t>
  </si>
  <si>
    <t>Computer Vision, Scala, R, Mathematics, Azure</t>
  </si>
  <si>
    <t>AI11648</t>
  </si>
  <si>
    <t>TensorFreelanceow, R, NLP</t>
  </si>
  <si>
    <t>AI11649</t>
  </si>
  <si>
    <t>GCP, TensorFreelanceow, Deep Learning, Python, Git</t>
  </si>
  <si>
    <t>AI11650</t>
  </si>
  <si>
    <t>Python, Deep Learning, NLP</t>
  </si>
  <si>
    <t>AI11651</t>
  </si>
  <si>
    <t>Scala, Java, AWS, R, NLP</t>
  </si>
  <si>
    <t>AI11652</t>
  </si>
  <si>
    <t>R, PyTorch, Mathematics, Kubernetes</t>
  </si>
  <si>
    <t>AI11653</t>
  </si>
  <si>
    <t>PyTorch, Data Visualization, Spark, Scala, Deep Learning</t>
  </si>
  <si>
    <t>AI11654</t>
  </si>
  <si>
    <t>Python, Java, Mathematics</t>
  </si>
  <si>
    <t>AI11655</t>
  </si>
  <si>
    <t>Python, Docker, Linux, Git, Scala</t>
  </si>
  <si>
    <t>AI11656</t>
  </si>
  <si>
    <t>Git, PyTorch, MLOps, Computer Vision</t>
  </si>
  <si>
    <t>AI11657</t>
  </si>
  <si>
    <t>Git, GCP, Deep Learning, Python</t>
  </si>
  <si>
    <t>AI11658</t>
  </si>
  <si>
    <t>Hadoop, PyTorch, TensorFreelanceow</t>
  </si>
  <si>
    <t>AI11659</t>
  </si>
  <si>
    <t>Scala, PyTorch, Statistics, SQL, Spark</t>
  </si>
  <si>
    <t>AI11660</t>
  </si>
  <si>
    <t>Data Visualization, Hadoop, Azure</t>
  </si>
  <si>
    <t>AI11661</t>
  </si>
  <si>
    <t>Docker, Tableau, R</t>
  </si>
  <si>
    <t>AI11662</t>
  </si>
  <si>
    <t>Hadoop, Azure, Python</t>
  </si>
  <si>
    <t>AI11663</t>
  </si>
  <si>
    <t>Computer Vision, Data Visualization, Scala</t>
  </si>
  <si>
    <t>AI11664</t>
  </si>
  <si>
    <t>Tableau, Git, Computer Vision, TensorFreelanceow</t>
  </si>
  <si>
    <t>AI11665</t>
  </si>
  <si>
    <t>NLP, Python, Azure, TensorFreelanceow, PyTorch</t>
  </si>
  <si>
    <t>AI11666</t>
  </si>
  <si>
    <t>TensorFreelanceow, Mathematics, Kubernetes</t>
  </si>
  <si>
    <t>AI11667</t>
  </si>
  <si>
    <t>AI11668</t>
  </si>
  <si>
    <t>Tableau, Kubernetes, Mathematics</t>
  </si>
  <si>
    <t>AI11669</t>
  </si>
  <si>
    <t>Java, NLP, Hadoop, SQL, Mathematics</t>
  </si>
  <si>
    <t>AI11670</t>
  </si>
  <si>
    <t>Deep Learning, Git, Kubernetes, GCP</t>
  </si>
  <si>
    <t>AI11671</t>
  </si>
  <si>
    <t>Docker, Statistics, NLP, Scala, Python</t>
  </si>
  <si>
    <t>AI11672</t>
  </si>
  <si>
    <t>Git, AWS, Docker, SQL</t>
  </si>
  <si>
    <t>AI11673</t>
  </si>
  <si>
    <t>Tableau, Hadoop, PyTorch, NLP, Mathematics</t>
  </si>
  <si>
    <t>AI11674</t>
  </si>
  <si>
    <t>Java, Deep Learning, NLP, SQL, Python</t>
  </si>
  <si>
    <t>AI11675</t>
  </si>
  <si>
    <t>Deep Learning, Hadoop, Kubernetes, Java</t>
  </si>
  <si>
    <t>AI11676</t>
  </si>
  <si>
    <t>Data Visualization, Java, SQL</t>
  </si>
  <si>
    <t>AI11677</t>
  </si>
  <si>
    <t>Linux, R, PyTorch, GCP, Git</t>
  </si>
  <si>
    <t>AI11678</t>
  </si>
  <si>
    <t>TensorFreelanceow, Git, Python, Deep Learning</t>
  </si>
  <si>
    <t>AI11679</t>
  </si>
  <si>
    <t>AWS, Python, Statistics, TensorFreelanceow</t>
  </si>
  <si>
    <t>AI11680</t>
  </si>
  <si>
    <t>SQL, NLP, Tableau, Computer Vision</t>
  </si>
  <si>
    <t>AI11681</t>
  </si>
  <si>
    <t>AI11682</t>
  </si>
  <si>
    <t>Python, MLOps, Java, TensorFreelanceow, Git</t>
  </si>
  <si>
    <t>AI11683</t>
  </si>
  <si>
    <t>Git, Python, Java, Computer Vision, Scala</t>
  </si>
  <si>
    <t>AI11684</t>
  </si>
  <si>
    <t>Computer Vision, Kubernetes, TensorFreelanceow, Hadoop, Statistics</t>
  </si>
  <si>
    <t>AI11685</t>
  </si>
  <si>
    <t>NLP, Deep Learning, Spark</t>
  </si>
  <si>
    <t>AI11686</t>
  </si>
  <si>
    <t>Docker, Kubernetes, Deep Learning</t>
  </si>
  <si>
    <t>AI11687</t>
  </si>
  <si>
    <t>Mathematics, R, AWS</t>
  </si>
  <si>
    <t>AI11688</t>
  </si>
  <si>
    <t>MLOps, Java, AWS</t>
  </si>
  <si>
    <t>AI11689</t>
  </si>
  <si>
    <t>AI11690</t>
  </si>
  <si>
    <t>PyTorch, GCP, Computer Vision, NLP, AWS</t>
  </si>
  <si>
    <t>AI11691</t>
  </si>
  <si>
    <t>Kubernetes, Hadoop, NLP</t>
  </si>
  <si>
    <t>AI11692</t>
  </si>
  <si>
    <t>Linux, MLOps, Deep Learning, Hadoop</t>
  </si>
  <si>
    <t>AI11693</t>
  </si>
  <si>
    <t>Kubernetes, PyTorch, Git, Hadoop</t>
  </si>
  <si>
    <t>AI11694</t>
  </si>
  <si>
    <t>Linux, Data Visualization, Git, Deep Learning</t>
  </si>
  <si>
    <t>AI11695</t>
  </si>
  <si>
    <t>Scala, Python, NLP, Azure</t>
  </si>
  <si>
    <t>AI11696</t>
  </si>
  <si>
    <t>GCP, NLP, Git, Azure, MLOps</t>
  </si>
  <si>
    <t>AI11697</t>
  </si>
  <si>
    <t>Tableau, Python, TensorFreelanceow, Spark, Scala</t>
  </si>
  <si>
    <t>AI11698</t>
  </si>
  <si>
    <t>Data Visualization, PyTorch, Tableau, Spark</t>
  </si>
  <si>
    <t>AI11699</t>
  </si>
  <si>
    <t>Python, GCP, TensorFreelanceow, Docker, Mathematics</t>
  </si>
  <si>
    <t>AI11700</t>
  </si>
  <si>
    <t>AI11701</t>
  </si>
  <si>
    <t>Data Visualization, Tableau, Linux, MLOps</t>
  </si>
  <si>
    <t>AI11702</t>
  </si>
  <si>
    <t>AI11703</t>
  </si>
  <si>
    <t>AI11704</t>
  </si>
  <si>
    <t>Java, Linux, PyTorch, Azure, Spark</t>
  </si>
  <si>
    <t>AI11705</t>
  </si>
  <si>
    <t>Hadoop, Spark, TensorFreelanceow, Mathematics, NLP</t>
  </si>
  <si>
    <t>AI11706</t>
  </si>
  <si>
    <t>AI11707</t>
  </si>
  <si>
    <t>Tableau, Docker, MLOps, R, Kubernetes</t>
  </si>
  <si>
    <t>AI11708</t>
  </si>
  <si>
    <t>NLP, Git, PyTorch</t>
  </si>
  <si>
    <t>AI11709</t>
  </si>
  <si>
    <t>AI11710</t>
  </si>
  <si>
    <t>R, SQL, MLOps, Statistics, GCP</t>
  </si>
  <si>
    <t>AI11711</t>
  </si>
  <si>
    <t>Scala, R, MLOps, AWS, Tableau</t>
  </si>
  <si>
    <t>AI11712</t>
  </si>
  <si>
    <t>PyTorch, Data Visualization, Tableau, TensorFreelanceow, Docker</t>
  </si>
  <si>
    <t>AI11713</t>
  </si>
  <si>
    <t>Spark, R, TensorFreelanceow, Computer Vision</t>
  </si>
  <si>
    <t>AI11714</t>
  </si>
  <si>
    <t>AI11715</t>
  </si>
  <si>
    <t>Data Visualization, Spark, Python, TensorFreelanceow</t>
  </si>
  <si>
    <t>AI11716</t>
  </si>
  <si>
    <t>Java, Kubernetes, Data Visualization, Scala, AWS</t>
  </si>
  <si>
    <t>AI11717</t>
  </si>
  <si>
    <t>Docker, Mathematics, PyTorch</t>
  </si>
  <si>
    <t>AI11718</t>
  </si>
  <si>
    <t>MLOps, Python, Azure, Statistics</t>
  </si>
  <si>
    <t>AI11719</t>
  </si>
  <si>
    <t>Java, Python, R, TensorFreelanceow, Kubernetes</t>
  </si>
  <si>
    <t>AI11720</t>
  </si>
  <si>
    <t>Deep Learning, Git, Java</t>
  </si>
  <si>
    <t>AI11721</t>
  </si>
  <si>
    <t>Computer Vision, Git, R, Kubernetes</t>
  </si>
  <si>
    <t>AI11722</t>
  </si>
  <si>
    <t>AWS, Scala, Kubernetes, NLP</t>
  </si>
  <si>
    <t>AI11723</t>
  </si>
  <si>
    <t>Java, Scala, Tableau</t>
  </si>
  <si>
    <t>AI11724</t>
  </si>
  <si>
    <t>Linux, AWS, NLP, TensorFreelanceow</t>
  </si>
  <si>
    <t>AI11725</t>
  </si>
  <si>
    <t>Java, Data Visualization, Scala, TensorFreelanceow</t>
  </si>
  <si>
    <t>AI11726</t>
  </si>
  <si>
    <t>AI11727</t>
  </si>
  <si>
    <t>AWS, Azure, Tableau, SQL</t>
  </si>
  <si>
    <t>AI11728</t>
  </si>
  <si>
    <t>Hadoop, Data Visualization, SQL, AWS</t>
  </si>
  <si>
    <t>AI11729</t>
  </si>
  <si>
    <t>Kubernetes, PyTorch, Java, Spark, Computer Vision</t>
  </si>
  <si>
    <t>AI11730</t>
  </si>
  <si>
    <t>Linux, Java, Spark</t>
  </si>
  <si>
    <t>AI11731</t>
  </si>
  <si>
    <t>Tableau, TensorFreelanceow, Git, Python</t>
  </si>
  <si>
    <t>AI11732</t>
  </si>
  <si>
    <t>Python, GCP, PyTorch, MLOps, AWS</t>
  </si>
  <si>
    <t>AI11733</t>
  </si>
  <si>
    <t>AI11734</t>
  </si>
  <si>
    <t>Linux, Hadoop, Docker, Python, Kubernetes</t>
  </si>
  <si>
    <t>AI11735</t>
  </si>
  <si>
    <t>TensorFreelanceow, Java, AWS</t>
  </si>
  <si>
    <t>AI11736</t>
  </si>
  <si>
    <t>AI11737</t>
  </si>
  <si>
    <t>Kubernetes, Data Visualization, Computer Vision, MLOps, NLP</t>
  </si>
  <si>
    <t>AI11738</t>
  </si>
  <si>
    <t>MLOps, Hadoop, AWS, Scala, TensorFreelanceow</t>
  </si>
  <si>
    <t>AI11739</t>
  </si>
  <si>
    <t>MLOps, Azure, SQL, Kubernetes</t>
  </si>
  <si>
    <t>AI11740</t>
  </si>
  <si>
    <t>Azure, Scala, SQL, Spark</t>
  </si>
  <si>
    <t>AI11741</t>
  </si>
  <si>
    <t>Mathematics, TensorFreelanceow, Hadoop</t>
  </si>
  <si>
    <t>AI11742</t>
  </si>
  <si>
    <t>Kubernetes, Docker, Hadoop, MLOps</t>
  </si>
  <si>
    <t>AI11743</t>
  </si>
  <si>
    <t>Spark, Git, R, Computer Vision</t>
  </si>
  <si>
    <t>AI11744</t>
  </si>
  <si>
    <t>Computer Vision, Python, TensorFreelanceow, Mathematics, GCP</t>
  </si>
  <si>
    <t>AI11745</t>
  </si>
  <si>
    <t>Python, NLP, SQL</t>
  </si>
  <si>
    <t>AI11746</t>
  </si>
  <si>
    <t>NLP, SQL, Java, R, Tableau</t>
  </si>
  <si>
    <t>AI11747</t>
  </si>
  <si>
    <t>R, Hadoop, Java, GCP, NLP</t>
  </si>
  <si>
    <t>AI11748</t>
  </si>
  <si>
    <t>AI11749</t>
  </si>
  <si>
    <t>Docker, Linux, Tableau</t>
  </si>
  <si>
    <t>AI11750</t>
  </si>
  <si>
    <t>AI11751</t>
  </si>
  <si>
    <t>AI11752</t>
  </si>
  <si>
    <t>SQL, Kubernetes, Mathematics, PyTorch</t>
  </si>
  <si>
    <t>AI11753</t>
  </si>
  <si>
    <t>Tableau, Linux, Kubernetes, GCP, Spark</t>
  </si>
  <si>
    <t>AI11754</t>
  </si>
  <si>
    <t>Azure, Linux, Python, SQL</t>
  </si>
  <si>
    <t>AI11755</t>
  </si>
  <si>
    <t>Tableau, NLP, Scala, Java</t>
  </si>
  <si>
    <t>AI11756</t>
  </si>
  <si>
    <t>Java, Git, Computer Vision, Statistics, Data Visualization</t>
  </si>
  <si>
    <t>AI11757</t>
  </si>
  <si>
    <t>AI11758</t>
  </si>
  <si>
    <t>R, SQL, PyTorch, Mathematics</t>
  </si>
  <si>
    <t>AI11759</t>
  </si>
  <si>
    <t>NLP, AWS, PyTorch</t>
  </si>
  <si>
    <t>AI11760</t>
  </si>
  <si>
    <t>Tableau, MLOps, SQL, Mathematics, Git</t>
  </si>
  <si>
    <t>AI11761</t>
  </si>
  <si>
    <t>Hadoop, Data Visualization, Tableau, Deep Learning, Python</t>
  </si>
  <si>
    <t>AI11762</t>
  </si>
  <si>
    <t>MLOps, Computer Vision, SQL, Mathematics</t>
  </si>
  <si>
    <t>AI11763</t>
  </si>
  <si>
    <t>Mathematics, SQL, Python, Azure</t>
  </si>
  <si>
    <t>AI11764</t>
  </si>
  <si>
    <t>Linux, Data Visualization, Hadoop, Git</t>
  </si>
  <si>
    <t>AI11765</t>
  </si>
  <si>
    <t>GCP, Linux, Spark, Computer Vision, Mathematics</t>
  </si>
  <si>
    <t>AI11766</t>
  </si>
  <si>
    <t>Python, AWS, Data Visualization, PyTorch, Kubernetes</t>
  </si>
  <si>
    <t>AI11767</t>
  </si>
  <si>
    <t>Mathematics, Computer Vision, Tableau, MLOps, Hadoop</t>
  </si>
  <si>
    <t>AI11768</t>
  </si>
  <si>
    <t>AWS, R, MLOps, SQL</t>
  </si>
  <si>
    <t>AI11769</t>
  </si>
  <si>
    <t>AI11770</t>
  </si>
  <si>
    <t>SQL, Git, Hadoop, Docker, GCP</t>
  </si>
  <si>
    <t>AI11771</t>
  </si>
  <si>
    <t>Hadoop, SQL, Scala</t>
  </si>
  <si>
    <t>AI11772</t>
  </si>
  <si>
    <t>Statistics, Python, NLP, Deep Learning, R</t>
  </si>
  <si>
    <t>AI11773</t>
  </si>
  <si>
    <t>Hadoop, TensorFreelanceow, PyTorch</t>
  </si>
  <si>
    <t>AI11774</t>
  </si>
  <si>
    <t>AI11775</t>
  </si>
  <si>
    <t>Kubernetes, Statistics, Scala, PyTorch</t>
  </si>
  <si>
    <t>AI11776</t>
  </si>
  <si>
    <t>SQL, Scala, PyTorch, GCP, Java</t>
  </si>
  <si>
    <t>AI11777</t>
  </si>
  <si>
    <t>Deep Learning, Docker, Data Visualization, Tableau, R</t>
  </si>
  <si>
    <t>AI11778</t>
  </si>
  <si>
    <t>Kubernetes, PyTorch, Azure, Spark</t>
  </si>
  <si>
    <t>AI11779</t>
  </si>
  <si>
    <t>Data Visualization, NLP, SQL</t>
  </si>
  <si>
    <t>AI11780</t>
  </si>
  <si>
    <t>MLOps, Statistics, Mathematics, Scala, Data Visualization</t>
  </si>
  <si>
    <t>AI11781</t>
  </si>
  <si>
    <t>AI11782</t>
  </si>
  <si>
    <t>Computer Vision, Git, Tableau</t>
  </si>
  <si>
    <t>AI11783</t>
  </si>
  <si>
    <t>AI11784</t>
  </si>
  <si>
    <t>Docker, Azure, Mathematics</t>
  </si>
  <si>
    <t>AI11785</t>
  </si>
  <si>
    <t>Azure, R, Scala, Tableau, Statistics</t>
  </si>
  <si>
    <t>AI11786</t>
  </si>
  <si>
    <t>Computer Vision, Hadoop, GCP, Statistics</t>
  </si>
  <si>
    <t>AI11787</t>
  </si>
  <si>
    <t>AI11788</t>
  </si>
  <si>
    <t>AI11789</t>
  </si>
  <si>
    <t>Computer Vision, Mathematics, Tableau, Data Visualization</t>
  </si>
  <si>
    <t>AI11790</t>
  </si>
  <si>
    <t>PyTorch, Deep Learning, NLP, R, AWS</t>
  </si>
  <si>
    <t>AI11791</t>
  </si>
  <si>
    <t>AI11792</t>
  </si>
  <si>
    <t>GCP, R, Data Visualization, Hadoop, Kubernetes</t>
  </si>
  <si>
    <t>AI11793</t>
  </si>
  <si>
    <t>Computer Vision, Git, GCP, Data Visualization</t>
  </si>
  <si>
    <t>AI11794</t>
  </si>
  <si>
    <t>Java, R, Linux, SQL, NLP</t>
  </si>
  <si>
    <t>AI11795</t>
  </si>
  <si>
    <t>Mathematics, Deep Learning, Data Visualization</t>
  </si>
  <si>
    <t>AI11796</t>
  </si>
  <si>
    <t>AI11797</t>
  </si>
  <si>
    <t>AI11798</t>
  </si>
  <si>
    <t>Kubernetes, Docker, MLOps, Scala, Mathematics</t>
  </si>
  <si>
    <t>AI11799</t>
  </si>
  <si>
    <t>Statistics, AWS, Deep Learning</t>
  </si>
  <si>
    <t>AI11800</t>
  </si>
  <si>
    <t>GCP, Mathematics, Data Visualization, Python</t>
  </si>
  <si>
    <t>AI11801</t>
  </si>
  <si>
    <t>SQL, AWS, Tableau</t>
  </si>
  <si>
    <t>AI11802</t>
  </si>
  <si>
    <t>PyTorch, Kubernetes, Computer Vision, Python, Tableau</t>
  </si>
  <si>
    <t>AI11803</t>
  </si>
  <si>
    <t>Python, Docker, Azure, Mathematics, Java</t>
  </si>
  <si>
    <t>AI11804</t>
  </si>
  <si>
    <t>SQL, Git, Deep Learning, AWS</t>
  </si>
  <si>
    <t>AI11805</t>
  </si>
  <si>
    <t>Java, Computer Vision, Python, Mathematics</t>
  </si>
  <si>
    <t>AI11806</t>
  </si>
  <si>
    <t>Linux, SQL, Python, Scala</t>
  </si>
  <si>
    <t>AI11807</t>
  </si>
  <si>
    <t>Computer Vision, Azure, Spark</t>
  </si>
  <si>
    <t>AI11808</t>
  </si>
  <si>
    <t>PyTorch, Scala, Data Visualization</t>
  </si>
  <si>
    <t>AI11809</t>
  </si>
  <si>
    <t>Deep Learning, TensorFreelanceow, Hadoop, GCP</t>
  </si>
  <si>
    <t>AI11810</t>
  </si>
  <si>
    <t>Linux, NLP, Scala, Statistics</t>
  </si>
  <si>
    <t>AI11811</t>
  </si>
  <si>
    <t>Tableau, Kubernetes, TensorFreelanceow, Data Visualization, NLP</t>
  </si>
  <si>
    <t>AI11812</t>
  </si>
  <si>
    <t>Tableau, R, Azure</t>
  </si>
  <si>
    <t>AI11813</t>
  </si>
  <si>
    <t>AI11814</t>
  </si>
  <si>
    <t>PyTorch, Java, Data Visualization</t>
  </si>
  <si>
    <t>AI11815</t>
  </si>
  <si>
    <t>Linux, Hadoop, Python, Computer Vision</t>
  </si>
  <si>
    <t>AI11816</t>
  </si>
  <si>
    <t>AI11817</t>
  </si>
  <si>
    <t>GCP, Spark, Deep Learning</t>
  </si>
  <si>
    <t>AI11818</t>
  </si>
  <si>
    <t>R, Scala, Docker, GCP</t>
  </si>
  <si>
    <t>AI11819</t>
  </si>
  <si>
    <t>Kubernetes, Azure, PyTorch, Statistics, Mathematics</t>
  </si>
  <si>
    <t>AI11820</t>
  </si>
  <si>
    <t>Docker, NLP, Mathematics, Data Visualization</t>
  </si>
  <si>
    <t>AI11821</t>
  </si>
  <si>
    <t>Data Visualization, Linux, SQL, R, Deep Learning</t>
  </si>
  <si>
    <t>AI11822</t>
  </si>
  <si>
    <t>AI11823</t>
  </si>
  <si>
    <t>Spark, Computer Vision, PyTorch, Tableau</t>
  </si>
  <si>
    <t>AI11824</t>
  </si>
  <si>
    <t>PyTorch, Docker, Deep Learning</t>
  </si>
  <si>
    <t>AI11825</t>
  </si>
  <si>
    <t>Git, AWS, Python, TensorFreelanceow</t>
  </si>
  <si>
    <t>AI11826</t>
  </si>
  <si>
    <t>Docker, Python, Data Visualization, TensorFreelanceow</t>
  </si>
  <si>
    <t>AI11827</t>
  </si>
  <si>
    <t>Tableau, AWS, Mathematics, Linux</t>
  </si>
  <si>
    <t>AI11828</t>
  </si>
  <si>
    <t>Azure, Scala, SQL, PyTorch, Spark</t>
  </si>
  <si>
    <t>AI11829</t>
  </si>
  <si>
    <t>GCP, Spark, MLOps, NLP, SQL</t>
  </si>
  <si>
    <t>AI11830</t>
  </si>
  <si>
    <t>Git, R, Scala, Deep Learning, SQL</t>
  </si>
  <si>
    <t>AI11831</t>
  </si>
  <si>
    <t>PyTorch, Data Visualization, GCP, TensorFreelanceow, Linux</t>
  </si>
  <si>
    <t>AI11832</t>
  </si>
  <si>
    <t>AI11833</t>
  </si>
  <si>
    <t>Mathematics, Kubernetes, R, Spark, Scala</t>
  </si>
  <si>
    <t>AI11834</t>
  </si>
  <si>
    <t>Hadoop, PyTorch, Git, Computer Vision</t>
  </si>
  <si>
    <t>AI11835</t>
  </si>
  <si>
    <t>SQL, NLP, Kubernetes, PyTorch, GCP</t>
  </si>
  <si>
    <t>AI11836</t>
  </si>
  <si>
    <t>R, GCP, Tableau</t>
  </si>
  <si>
    <t>AI11837</t>
  </si>
  <si>
    <t>Kubernetes, SQL, PyTorch, R</t>
  </si>
  <si>
    <t>AI11838</t>
  </si>
  <si>
    <t>Statistics, Tableau, MLOps, Java</t>
  </si>
  <si>
    <t>AI11839</t>
  </si>
  <si>
    <t>Scala, Git, Tableau, Kubernetes, Azure</t>
  </si>
  <si>
    <t>AI11840</t>
  </si>
  <si>
    <t>AI11841</t>
  </si>
  <si>
    <t>SQL, TensorFreelanceow, Deep Learning</t>
  </si>
  <si>
    <t>AI11842</t>
  </si>
  <si>
    <t>Computer Vision, Hadoop, Linux</t>
  </si>
  <si>
    <t>AI11843</t>
  </si>
  <si>
    <t>TensorFreelanceow, Java, Mathematics, GCP</t>
  </si>
  <si>
    <t>AI11844</t>
  </si>
  <si>
    <t>AI11845</t>
  </si>
  <si>
    <t>AI11846</t>
  </si>
  <si>
    <t>Kubernetes, Scala, Computer Vision, Java, Docker</t>
  </si>
  <si>
    <t>AI11847</t>
  </si>
  <si>
    <t>R, SQL, Statistics, Azure, Computer Vision</t>
  </si>
  <si>
    <t>AI11848</t>
  </si>
  <si>
    <t>Git, Deep Learning, R</t>
  </si>
  <si>
    <t>AI11849</t>
  </si>
  <si>
    <t>Tableau, Hadoop, Deep Learning, Spark, GCP</t>
  </si>
  <si>
    <t>AI11850</t>
  </si>
  <si>
    <t>SQL, Git, NLP, Python, Kubernetes</t>
  </si>
  <si>
    <t>AI11851</t>
  </si>
  <si>
    <t>R, Azure, NLP, SQL, Data Visualization</t>
  </si>
  <si>
    <t>AI11852</t>
  </si>
  <si>
    <t>Computer Vision, Java, Python, Scala</t>
  </si>
  <si>
    <t>AI11853</t>
  </si>
  <si>
    <t>GCP, Scala, Data Visualization, Spark</t>
  </si>
  <si>
    <t>AI11854</t>
  </si>
  <si>
    <t>Azure, Docker, Deep Learning</t>
  </si>
  <si>
    <t>AI11855</t>
  </si>
  <si>
    <t>R, Hadoop, Spark, Mathematics, Computer Vision</t>
  </si>
  <si>
    <t>AI11856</t>
  </si>
  <si>
    <t>MLOps, R, Tableau</t>
  </si>
  <si>
    <t>AI11857</t>
  </si>
  <si>
    <t>AI11858</t>
  </si>
  <si>
    <t>Linux, R, Hadoop, Statistics, MLOps</t>
  </si>
  <si>
    <t>AI11859</t>
  </si>
  <si>
    <t>SQL, Hadoop, TensorFreelanceow, Spark</t>
  </si>
  <si>
    <t>AI11860</t>
  </si>
  <si>
    <t>SQL, Docker, MLOps, Azure</t>
  </si>
  <si>
    <t>AI11861</t>
  </si>
  <si>
    <t>Computer Vision, SQL, Kubernetes, Mathematics</t>
  </si>
  <si>
    <t>AI11862</t>
  </si>
  <si>
    <t>AI11863</t>
  </si>
  <si>
    <t>Python, Docker, MLOps, Azure</t>
  </si>
  <si>
    <t>AI11864</t>
  </si>
  <si>
    <t>R, Docker, Tableau, Azure, PyTorch</t>
  </si>
  <si>
    <t>AI11865</t>
  </si>
  <si>
    <t>Linux, Java, Scala, Kubernetes, MLOps</t>
  </si>
  <si>
    <t>AI11866</t>
  </si>
  <si>
    <t>Deep Learning, MLOps, Statistics, NLP</t>
  </si>
  <si>
    <t>AI11867</t>
  </si>
  <si>
    <t>AI11868</t>
  </si>
  <si>
    <t>AWS, Kubernetes, PyTorch, Docker</t>
  </si>
  <si>
    <t>AI11869</t>
  </si>
  <si>
    <t>Linux, GCP, Statistics, AWS, Hadoop</t>
  </si>
  <si>
    <t>AI11870</t>
  </si>
  <si>
    <t>SQL, Git, Tableau, Linux</t>
  </si>
  <si>
    <t>AI11871</t>
  </si>
  <si>
    <t>Python, Linux, Tableau, TensorFreelanceow</t>
  </si>
  <si>
    <t>AI11872</t>
  </si>
  <si>
    <t>PyTorch, Docker, Tableau, Spark, GCP</t>
  </si>
  <si>
    <t>AI11873</t>
  </si>
  <si>
    <t>Git, TensorFreelanceow, SQL, NLP</t>
  </si>
  <si>
    <t>AI11874</t>
  </si>
  <si>
    <t>Docker, Python, TensorFreelanceow, Tableau, Kubernetes</t>
  </si>
  <si>
    <t>AI11875</t>
  </si>
  <si>
    <t>Docker, R, GCP, SQL</t>
  </si>
  <si>
    <t>AI11876</t>
  </si>
  <si>
    <t>Python, TensorFreelanceow, MLOps, Deep Learning, Java</t>
  </si>
  <si>
    <t>AI11877</t>
  </si>
  <si>
    <t>AI11878</t>
  </si>
  <si>
    <t>Scala, Statistics, Linux, TensorFreelanceow, MLOps</t>
  </si>
  <si>
    <t>AI11879</t>
  </si>
  <si>
    <t>Tableau, Git, Computer Vision</t>
  </si>
  <si>
    <t>AI11880</t>
  </si>
  <si>
    <t>AI11881</t>
  </si>
  <si>
    <t>Linux, Scala, Mathematics, Computer Vision</t>
  </si>
  <si>
    <t>AI11882</t>
  </si>
  <si>
    <t>Kubernetes, PyTorch, Scala, Git, AWS</t>
  </si>
  <si>
    <t>AI11883</t>
  </si>
  <si>
    <t>AI11884</t>
  </si>
  <si>
    <t>Python, Scala, GCP, Computer Vision, AWS</t>
  </si>
  <si>
    <t>AI11885</t>
  </si>
  <si>
    <t>Mathematics, TensorFreelanceow, Kubernetes</t>
  </si>
  <si>
    <t>AI11886</t>
  </si>
  <si>
    <t>AWS, Linux, Tableau</t>
  </si>
  <si>
    <t>AI11887</t>
  </si>
  <si>
    <t>Hadoop, NLP, Scala, Azure, Spark</t>
  </si>
  <si>
    <t>AI11888</t>
  </si>
  <si>
    <t>Scala, Python, Mathematics, GCP</t>
  </si>
  <si>
    <t>AI11889</t>
  </si>
  <si>
    <t>NLP, PyTorch, SQL</t>
  </si>
  <si>
    <t>AI11890</t>
  </si>
  <si>
    <t>SQL, Docker, PyTorch</t>
  </si>
  <si>
    <t>AI11891</t>
  </si>
  <si>
    <t>Deep Learning, Spark, Python, Computer Vision, Linux</t>
  </si>
  <si>
    <t>AI11892</t>
  </si>
  <si>
    <t>TensorFreelanceow, Statistics, Git, MLOps</t>
  </si>
  <si>
    <t>AI11893</t>
  </si>
  <si>
    <t>Kubernetes, PyTorch, SQL, MLOps</t>
  </si>
  <si>
    <t>AI11894</t>
  </si>
  <si>
    <t>Kubernetes, SQL, Python</t>
  </si>
  <si>
    <t>AI11895</t>
  </si>
  <si>
    <t>GCP, Python, Data Visualization</t>
  </si>
  <si>
    <t>AI11896</t>
  </si>
  <si>
    <t>Java, TensorFreelanceow, Docker, SQL, AWS</t>
  </si>
  <si>
    <t>AI11897</t>
  </si>
  <si>
    <t>NLP, Spark, Python, TensorFreelanceow, Git</t>
  </si>
  <si>
    <t>AI11898</t>
  </si>
  <si>
    <t>Data Visualization, GCP, Linux</t>
  </si>
  <si>
    <t>AI11899</t>
  </si>
  <si>
    <t>Hadoop, Data Visualization, AWS, Java</t>
  </si>
  <si>
    <t>AI11900</t>
  </si>
  <si>
    <t>GCP, AWS, Mathematics, Tableau</t>
  </si>
  <si>
    <t>AI11901</t>
  </si>
  <si>
    <t>Git, GCP, Spark, R, AWS</t>
  </si>
  <si>
    <t>AI11902</t>
  </si>
  <si>
    <t>AI11903</t>
  </si>
  <si>
    <t>AI11904</t>
  </si>
  <si>
    <t>Linux, R, SQL, Spark, GCP</t>
  </si>
  <si>
    <t>AI11905</t>
  </si>
  <si>
    <t>Statistics, Tableau, SQL, Data Visualization, Python</t>
  </si>
  <si>
    <t>AI11906</t>
  </si>
  <si>
    <t>Mathematics, TensorFreelanceow, Tableau, Computer Vision</t>
  </si>
  <si>
    <t>AI11907</t>
  </si>
  <si>
    <t>SQL, Azure, AWS</t>
  </si>
  <si>
    <t>AI11908</t>
  </si>
  <si>
    <t>Deep Learning, Data Visualization, Java, GCP</t>
  </si>
  <si>
    <t>AI11909</t>
  </si>
  <si>
    <t>Java, Spark, GCP, Tableau, Computer Vision</t>
  </si>
  <si>
    <t>AI11910</t>
  </si>
  <si>
    <t>PyTorch, TensorFreelanceow, Computer Vision, GCP, Spark</t>
  </si>
  <si>
    <t>AI11911</t>
  </si>
  <si>
    <t>Java, Python, Kubernetes</t>
  </si>
  <si>
    <t>AI11912</t>
  </si>
  <si>
    <t>Kubernetes, AWS, Computer Vision</t>
  </si>
  <si>
    <t>AI11913</t>
  </si>
  <si>
    <t>Spark, Linux, Scala, Docker</t>
  </si>
  <si>
    <t>AI11914</t>
  </si>
  <si>
    <t>Python, Spark, TensorFreelanceow, MLOps, AWS</t>
  </si>
  <si>
    <t>AI11915</t>
  </si>
  <si>
    <t>Data Visualization, AWS, TensorFreelanceow</t>
  </si>
  <si>
    <t>AI11916</t>
  </si>
  <si>
    <t>PyTorch, Scala, Data Visualization, Statistics, AWS</t>
  </si>
  <si>
    <t>AI11917</t>
  </si>
  <si>
    <t>Java, Computer Vision, Tableau, Python</t>
  </si>
  <si>
    <t>AI11918</t>
  </si>
  <si>
    <t>GCP, Linux, Deep Learning, Scala, MLOps</t>
  </si>
  <si>
    <t>AI11919</t>
  </si>
  <si>
    <t>Data Visualization, Python, R</t>
  </si>
  <si>
    <t>AI11920</t>
  </si>
  <si>
    <t>Azure, Tableau, Linux</t>
  </si>
  <si>
    <t>AI11921</t>
  </si>
  <si>
    <t>MLOps, Scala, TensorFreelanceow, Deep Learning, GCP</t>
  </si>
  <si>
    <t>AI11922</t>
  </si>
  <si>
    <t>Java, Python, MLOps, TensorFreelanceow, Kubernetes</t>
  </si>
  <si>
    <t>AI11923</t>
  </si>
  <si>
    <t>SQL, Python, GCP, R, Hadoop</t>
  </si>
  <si>
    <t>AI11924</t>
  </si>
  <si>
    <t>AI11925</t>
  </si>
  <si>
    <t>Spark, MLOps, GCP, Docker, Java</t>
  </si>
  <si>
    <t>AI11926</t>
  </si>
  <si>
    <t>Spark, GCP, SQL, NLP</t>
  </si>
  <si>
    <t>AI11927</t>
  </si>
  <si>
    <t>NLP, SQL, Azure</t>
  </si>
  <si>
    <t>AI11928</t>
  </si>
  <si>
    <t>Java, Kubernetes, Data Visualization, Docker</t>
  </si>
  <si>
    <t>AI11929</t>
  </si>
  <si>
    <t>Linux, Scala, Mathematics, R, Azure</t>
  </si>
  <si>
    <t>AI11930</t>
  </si>
  <si>
    <t>Python, Hadoop, GCP, TensorFreelanceow</t>
  </si>
  <si>
    <t>AI11931</t>
  </si>
  <si>
    <t>Hadoop, Git, NLP, TensorFreelanceow</t>
  </si>
  <si>
    <t>AI11932</t>
  </si>
  <si>
    <t>Git, Azure, Kubernetes</t>
  </si>
  <si>
    <t>AI11933</t>
  </si>
  <si>
    <t>Git, Scala, Data Visualization, Python</t>
  </si>
  <si>
    <t>AI11934</t>
  </si>
  <si>
    <t>Mathematics, Linux, Git</t>
  </si>
  <si>
    <t>AI11935</t>
  </si>
  <si>
    <t>AI11936</t>
  </si>
  <si>
    <t>Linux, GCP, R, Hadoop, SQL</t>
  </si>
  <si>
    <t>AI11937</t>
  </si>
  <si>
    <t>Scala, AWS, Docker</t>
  </si>
  <si>
    <t>AI11938</t>
  </si>
  <si>
    <t>Java, R, Hadoop, Kubernetes, PyTorch</t>
  </si>
  <si>
    <t>AI11939</t>
  </si>
  <si>
    <t>PyTorch, TensorFreelanceow, Computer Vision, Docker, Mathematics</t>
  </si>
  <si>
    <t>AI11940</t>
  </si>
  <si>
    <t>AWS, SQL, PyTorch</t>
  </si>
  <si>
    <t>AI11941</t>
  </si>
  <si>
    <t>Hadoop, Deep Learning, Scala, Python</t>
  </si>
  <si>
    <t>AI11942</t>
  </si>
  <si>
    <t>Spark, SQL, R, Scala</t>
  </si>
  <si>
    <t>AI11943</t>
  </si>
  <si>
    <t>SQL, Tableau, Mathematics, Data Visualization</t>
  </si>
  <si>
    <t>AI11944</t>
  </si>
  <si>
    <t>SQL, Scala, MLOps, R, Git</t>
  </si>
  <si>
    <t>AI11945</t>
  </si>
  <si>
    <t>AI11946</t>
  </si>
  <si>
    <t>MLOps, Scala, Linux, Deep Learning, Computer Vision</t>
  </si>
  <si>
    <t>AI11947</t>
  </si>
  <si>
    <t>Python, MLOps, Tableau, TensorFreelanceow, GCP</t>
  </si>
  <si>
    <t>AI11948</t>
  </si>
  <si>
    <t>Computer Vision, NLP, GCP, Linux, Azure</t>
  </si>
  <si>
    <t>AI11949</t>
  </si>
  <si>
    <t>Kubernetes, Data Visualization, Azure</t>
  </si>
  <si>
    <t>AI11950</t>
  </si>
  <si>
    <t>Git, GCP, MLOps</t>
  </si>
  <si>
    <t>AI11951</t>
  </si>
  <si>
    <t>SQL, PyTorch, Azure, MLOps, Git</t>
  </si>
  <si>
    <t>AI11952</t>
  </si>
  <si>
    <t>AI11953</t>
  </si>
  <si>
    <t>SQL, Python, Spark, Scala</t>
  </si>
  <si>
    <t>AI11954</t>
  </si>
  <si>
    <t>TensorFreelanceow, Data Visualization, Python, Mathematics, Kubernetes</t>
  </si>
  <si>
    <t>AI11955</t>
  </si>
  <si>
    <t>Linux, TensorFreelanceow, Docker</t>
  </si>
  <si>
    <t>AI11956</t>
  </si>
  <si>
    <t>R, Azure, AWS</t>
  </si>
  <si>
    <t>AI11957</t>
  </si>
  <si>
    <t>NLP, Hadoop, Scala, Tableau</t>
  </si>
  <si>
    <t>AI11958</t>
  </si>
  <si>
    <t>Deep Learning, Kubernetes, Spark, NLP</t>
  </si>
  <si>
    <t>AI11959</t>
  </si>
  <si>
    <t>NLP, TensorFreelanceow, Tableau</t>
  </si>
  <si>
    <t>AI11960</t>
  </si>
  <si>
    <t>Hadoop, Scala, PyTorch, AWS, Data Visualization</t>
  </si>
  <si>
    <t>AI11961</t>
  </si>
  <si>
    <t>NLP, Git, Spark, AWS, Hadoop</t>
  </si>
  <si>
    <t>AI11962</t>
  </si>
  <si>
    <t>Java, GCP, Deep Learning</t>
  </si>
  <si>
    <t>AI11963</t>
  </si>
  <si>
    <t>Python, Deep Learning, Data Visualization</t>
  </si>
  <si>
    <t>AI11964</t>
  </si>
  <si>
    <t>Deep Learning, AWS, Statistics</t>
  </si>
  <si>
    <t>AI11965</t>
  </si>
  <si>
    <t>Docker, GCP, Data Visualization, Mathematics, Tableau</t>
  </si>
  <si>
    <t>AI11966</t>
  </si>
  <si>
    <t>AI11967</t>
  </si>
  <si>
    <t>GCP, Tableau, Python, Data Visualization, TensorFreelanceow</t>
  </si>
  <si>
    <t>AI11968</t>
  </si>
  <si>
    <t>Hadoop, Kubernetes, Python, R, SQL</t>
  </si>
  <si>
    <t>AI11969</t>
  </si>
  <si>
    <t>Spark, Azure, Kubernetes</t>
  </si>
  <si>
    <t>AI11970</t>
  </si>
  <si>
    <t>Git, Azure, Hadoop</t>
  </si>
  <si>
    <t>AI11971</t>
  </si>
  <si>
    <t>Kubernetes, Hadoop, PyTorch, Git, Data Visualization</t>
  </si>
  <si>
    <t>AI11972</t>
  </si>
  <si>
    <t>AI11973</t>
  </si>
  <si>
    <t>Scala, Computer Vision, SQL, GCP, MLOps</t>
  </si>
  <si>
    <t>AI11974</t>
  </si>
  <si>
    <t>Spark, Python, Statistics, Java, TensorFreelanceow</t>
  </si>
  <si>
    <t>AI11975</t>
  </si>
  <si>
    <t>Scala, GCP, Computer Vision, Docker</t>
  </si>
  <si>
    <t>AI11976</t>
  </si>
  <si>
    <t>Python, PyTorch, Git, Computer Vision, Statistics</t>
  </si>
  <si>
    <t>AI11977</t>
  </si>
  <si>
    <t>GCP, Git, Mathematics, Computer Vision, TensorFreelanceow</t>
  </si>
  <si>
    <t>AI11978</t>
  </si>
  <si>
    <t>TensorFreelanceow, SQL, MLOps</t>
  </si>
  <si>
    <t>AI11979</t>
  </si>
  <si>
    <t>Linux, AWS, Deep Learning, Scala</t>
  </si>
  <si>
    <t>AI11980</t>
  </si>
  <si>
    <t>AI11981</t>
  </si>
  <si>
    <t>Spark, SQL, Linux, Hadoop</t>
  </si>
  <si>
    <t>AI11982</t>
  </si>
  <si>
    <t>Kubernetes, SQL, PyTorch, Data Visualization, Computer Vision</t>
  </si>
  <si>
    <t>AI11983</t>
  </si>
  <si>
    <t>PyTorch, Spark, Data Visualization, SQL, Docker</t>
  </si>
  <si>
    <t>AI11984</t>
  </si>
  <si>
    <t>Python, Azure, Statistics, Java, Computer Vision</t>
  </si>
  <si>
    <t>AI11985</t>
  </si>
  <si>
    <t>AWS, Spark, Mathematics, Hadoop, GCP</t>
  </si>
  <si>
    <t>AI11986</t>
  </si>
  <si>
    <t>Linux, TensorFreelanceow, Scala, Azure</t>
  </si>
  <si>
    <t>AI11987</t>
  </si>
  <si>
    <t>TensorFreelanceow, Scala, GCP, R, Tableau</t>
  </si>
  <si>
    <t>AI11988</t>
  </si>
  <si>
    <t>Java, NLP, Git, Statistics</t>
  </si>
  <si>
    <t>AI11989</t>
  </si>
  <si>
    <t>R, Mathematics, SQL, Java</t>
  </si>
  <si>
    <t>AI11990</t>
  </si>
  <si>
    <t>Tableau, Docker, NLP, PyTorch</t>
  </si>
  <si>
    <t>AI11991</t>
  </si>
  <si>
    <t>TensorFreelanceow, GCP, Java, Scala, Python</t>
  </si>
  <si>
    <t>AI11992</t>
  </si>
  <si>
    <t>Azure, Linux, Scala</t>
  </si>
  <si>
    <t>AI11993</t>
  </si>
  <si>
    <t>Python, R, PyTorch, Deep Learning</t>
  </si>
  <si>
    <t>AI11994</t>
  </si>
  <si>
    <t>AI11995</t>
  </si>
  <si>
    <t>SQL, Tableau, TensorFreelanceow, Docker</t>
  </si>
  <si>
    <t>AI11996</t>
  </si>
  <si>
    <t>AI11997</t>
  </si>
  <si>
    <t>Mathematics, SQL, AWS, Deep Learning</t>
  </si>
  <si>
    <t>AI11998</t>
  </si>
  <si>
    <t>R, Statistics, Tableau</t>
  </si>
  <si>
    <t>AI11999</t>
  </si>
  <si>
    <t>SQL, Git, Spark</t>
  </si>
  <si>
    <t>AI12000</t>
  </si>
  <si>
    <t>Kubernetes, Mathematics, MLOps</t>
  </si>
  <si>
    <t>AI12001</t>
  </si>
  <si>
    <t>PyTorch, Python, Git, Kubernetes</t>
  </si>
  <si>
    <t>AI12002</t>
  </si>
  <si>
    <t>AI12003</t>
  </si>
  <si>
    <t>Python, Deep Learning, Computer Vision, Scala</t>
  </si>
  <si>
    <t>AI12004</t>
  </si>
  <si>
    <t>NLP, Docker, PyTorch, Azure, Mathematics</t>
  </si>
  <si>
    <t>AI12005</t>
  </si>
  <si>
    <t>SQL, R, MLOps, Docker</t>
  </si>
  <si>
    <t>AI12006</t>
  </si>
  <si>
    <t>Java, R, NLP, Computer Vision, Azure</t>
  </si>
  <si>
    <t>AI12007</t>
  </si>
  <si>
    <t>AI12008</t>
  </si>
  <si>
    <t>Kubernetes, Docker, Azure</t>
  </si>
  <si>
    <t>AI12009</t>
  </si>
  <si>
    <t>Java, TensorFreelanceow, Linux</t>
  </si>
  <si>
    <t>AI12010</t>
  </si>
  <si>
    <t>Scala, Python, Docker, SQL, Statistics</t>
  </si>
  <si>
    <t>AI12011</t>
  </si>
  <si>
    <t>Deep Learning, Python, Scala, GCP, SQL</t>
  </si>
  <si>
    <t>AI12012</t>
  </si>
  <si>
    <t>Java, Git, Mathematics, Statistics</t>
  </si>
  <si>
    <t>AI12013</t>
  </si>
  <si>
    <t>Python, PyTorch, Mathematics, Java, Tableau</t>
  </si>
  <si>
    <t>AI12014</t>
  </si>
  <si>
    <t>Docker, R, Computer Vision, Hadoop, MLOps</t>
  </si>
  <si>
    <t>AI12015</t>
  </si>
  <si>
    <t>Hadoop, R, Statistics, Git, Docker</t>
  </si>
  <si>
    <t>AI12016</t>
  </si>
  <si>
    <t>Docker, Tableau, Computer Vision, Java, Hadoop</t>
  </si>
  <si>
    <t>AI12017</t>
  </si>
  <si>
    <t>Data Visualization, TensorFreelanceow, Tableau</t>
  </si>
  <si>
    <t>AI12018</t>
  </si>
  <si>
    <t>Python, TensorFreelanceow, Mathematics, Hadoop, MLOps</t>
  </si>
  <si>
    <t>AI12019</t>
  </si>
  <si>
    <t>Scala, Mathematics, MLOps, Java</t>
  </si>
  <si>
    <t>AI12020</t>
  </si>
  <si>
    <t>Mathematics, AWS, MLOps, R, Java</t>
  </si>
  <si>
    <t>AI12021</t>
  </si>
  <si>
    <t>Azure, SQL, Linux</t>
  </si>
  <si>
    <t>AI12022</t>
  </si>
  <si>
    <t>Kubernetes, SQL, Computer Vision, PyTorch</t>
  </si>
  <si>
    <t>AI12023</t>
  </si>
  <si>
    <t>Scala, Python, Docker, Kubernetes, Tableau</t>
  </si>
  <si>
    <t>AI12024</t>
  </si>
  <si>
    <t>Python, AWS, Azure, Deep Learning, R</t>
  </si>
  <si>
    <t>AI12025</t>
  </si>
  <si>
    <t>SQL, Java, Tableau, Statistics</t>
  </si>
  <si>
    <t>AI12026</t>
  </si>
  <si>
    <t>Git, SQL, Kubernetes</t>
  </si>
  <si>
    <t>AI12027</t>
  </si>
  <si>
    <t>SQL, NLP, Azure, Mathematics, Python</t>
  </si>
  <si>
    <t>AI12028</t>
  </si>
  <si>
    <t>Scala, NLP, Java, Data Visualization</t>
  </si>
  <si>
    <t>AI12029</t>
  </si>
  <si>
    <t>Data Visualization, Python, Tableau, Docker, Deep Learning</t>
  </si>
  <si>
    <t>AI12030</t>
  </si>
  <si>
    <t>R, Deep Learning, Tableau</t>
  </si>
  <si>
    <t>AI12031</t>
  </si>
  <si>
    <t>PyTorch, Computer Vision, TensorFreelanceow</t>
  </si>
  <si>
    <t>AI12032</t>
  </si>
  <si>
    <t>Docker, Tableau, Statistics, GCP, Deep Learning</t>
  </si>
  <si>
    <t>AI12033</t>
  </si>
  <si>
    <t>Statistics, Spark, PyTorch, Data Visualization</t>
  </si>
  <si>
    <t>AI12034</t>
  </si>
  <si>
    <t>Data Visualization, Git, PyTorch, Hadoop</t>
  </si>
  <si>
    <t>AI12035</t>
  </si>
  <si>
    <t>Computer Vision, Tableau, GCP, Spark, PyTorch</t>
  </si>
  <si>
    <t>AI12036</t>
  </si>
  <si>
    <t>Computer Vision, Data Visualization, MLOps, Tableau, NLP</t>
  </si>
  <si>
    <t>AI12037</t>
  </si>
  <si>
    <t>AI12038</t>
  </si>
  <si>
    <t>AWS, Azure, SQL, PyTorch, NLP</t>
  </si>
  <si>
    <t>AI12039</t>
  </si>
  <si>
    <t>Linux, Hadoop, Data Visualization, Kubernetes</t>
  </si>
  <si>
    <t>AI12040</t>
  </si>
  <si>
    <t>PyTorch, NLP, Deep Learning</t>
  </si>
  <si>
    <t>AI12041</t>
  </si>
  <si>
    <t>Hadoop, Tableau, Linux, Scala, Python</t>
  </si>
  <si>
    <t>AI12042</t>
  </si>
  <si>
    <t>Java, R, NLP, GCP, Tableau</t>
  </si>
  <si>
    <t>AI12043</t>
  </si>
  <si>
    <t>Data Visualization, TensorFreelanceow, PyTorch</t>
  </si>
  <si>
    <t>AI12044</t>
  </si>
  <si>
    <t>AI12045</t>
  </si>
  <si>
    <t>Tableau, Java, Mathematics, SQL, R</t>
  </si>
  <si>
    <t>AI12046</t>
  </si>
  <si>
    <t>SQL, Git, Mathematics, AWS</t>
  </si>
  <si>
    <t>AI12047</t>
  </si>
  <si>
    <t>TensorFreelanceow, SQL, Java, Computer Vision, Git</t>
  </si>
  <si>
    <t>AI12048</t>
  </si>
  <si>
    <t>AI12049</t>
  </si>
  <si>
    <t>Computer Vision, NLP, Git, Kubernetes</t>
  </si>
  <si>
    <t>AI12050</t>
  </si>
  <si>
    <t>Computer Vision, Java, Spark, Statistics, Deep Learning</t>
  </si>
  <si>
    <t>AI12051</t>
  </si>
  <si>
    <t>PyTorch, Python, MLOps</t>
  </si>
  <si>
    <t>AI12052</t>
  </si>
  <si>
    <t>Tableau, NLP, Mathematics</t>
  </si>
  <si>
    <t>AI12053</t>
  </si>
  <si>
    <t>NLP, Linux, Mathematics</t>
  </si>
  <si>
    <t>AI12054</t>
  </si>
  <si>
    <t>AI12055</t>
  </si>
  <si>
    <t>Mathematics, AWS, Linux</t>
  </si>
  <si>
    <t>AI12056</t>
  </si>
  <si>
    <t>AI12057</t>
  </si>
  <si>
    <t>Python, NLP, SQL, AWS, TensorFreelanceow</t>
  </si>
  <si>
    <t>AI12058</t>
  </si>
  <si>
    <t>Tableau, Python, Data Visualization</t>
  </si>
  <si>
    <t>AI12059</t>
  </si>
  <si>
    <t>Scala, Java, Docker, Kubernetes, Data Visualization</t>
  </si>
  <si>
    <t>AI12060</t>
  </si>
  <si>
    <t>AI12061</t>
  </si>
  <si>
    <t>Linux, Git, SQL</t>
  </si>
  <si>
    <t>AI12062</t>
  </si>
  <si>
    <t>AI12063</t>
  </si>
  <si>
    <t>Scala, Linux, Python, AWS, Docker</t>
  </si>
  <si>
    <t>AI12064</t>
  </si>
  <si>
    <t>Python, AWS, Data Visualization</t>
  </si>
  <si>
    <t>AI12065</t>
  </si>
  <si>
    <t>Tableau, TensorFreelanceow, Python, Linux</t>
  </si>
  <si>
    <t>AI12066</t>
  </si>
  <si>
    <t>R, Mathematics, TensorFreelanceow</t>
  </si>
  <si>
    <t>AI12067</t>
  </si>
  <si>
    <t>Python, Scala, Docker, Deep Learning, NLP</t>
  </si>
  <si>
    <t>AI12068</t>
  </si>
  <si>
    <t>Java, PyTorch, TensorFreelanceow, Computer Vision, R</t>
  </si>
  <si>
    <t>AI12069</t>
  </si>
  <si>
    <t>Docker, Python, NLP, Computer Vision</t>
  </si>
  <si>
    <t>AI12070</t>
  </si>
  <si>
    <t>AWS, Scala, Computer Vision</t>
  </si>
  <si>
    <t>AI12071</t>
  </si>
  <si>
    <t>Java, Python, GCP, Spark, TensorFreelanceow</t>
  </si>
  <si>
    <t>AI12072</t>
  </si>
  <si>
    <t>Git, Linux, GCP, Spark</t>
  </si>
  <si>
    <t>AI12073</t>
  </si>
  <si>
    <t>AWS, Kubernetes, Docker</t>
  </si>
  <si>
    <t>AI12074</t>
  </si>
  <si>
    <t>Azure, SQL, Data Visualization, Deep Learning</t>
  </si>
  <si>
    <t>AI12075</t>
  </si>
  <si>
    <t>Scala, GCP, Docker</t>
  </si>
  <si>
    <t>AI12076</t>
  </si>
  <si>
    <t>R, SQL, Linux, Docker</t>
  </si>
  <si>
    <t>AI12077</t>
  </si>
  <si>
    <t>Azure, Python, MLOps, Scala, R</t>
  </si>
  <si>
    <t>AI12078</t>
  </si>
  <si>
    <t>Azure, NLP, Spark, AWS</t>
  </si>
  <si>
    <t>AI12079</t>
  </si>
  <si>
    <t>GCP, Kubernetes, Tableau, Mathematics, SQL</t>
  </si>
  <si>
    <t>AI12080</t>
  </si>
  <si>
    <t>Kubernetes, Python, Computer Vision, TensorFreelanceow, Linux</t>
  </si>
  <si>
    <t>AI12081</t>
  </si>
  <si>
    <t>Docker, Azure, Linux, GCP, Java</t>
  </si>
  <si>
    <t>AI12082</t>
  </si>
  <si>
    <t>AI12083</t>
  </si>
  <si>
    <t>Data Visualization, Linux, Mathematics, Python, Computer Vision</t>
  </si>
  <si>
    <t>AI12084</t>
  </si>
  <si>
    <t>Scala, Spark, TensorFreelanceow, AWS</t>
  </si>
  <si>
    <t>AI12085</t>
  </si>
  <si>
    <t>Git, Scala, Statistics, Mathematics</t>
  </si>
  <si>
    <t>AI12086</t>
  </si>
  <si>
    <t>R, Java, AWS, Deep Learning</t>
  </si>
  <si>
    <t>AI12087</t>
  </si>
  <si>
    <t>Deep Learning, Mathematics, NLP</t>
  </si>
  <si>
    <t>AI12088</t>
  </si>
  <si>
    <t>TensorFreelanceow, Python, MLOps</t>
  </si>
  <si>
    <t>AI12089</t>
  </si>
  <si>
    <t>PyTorch, AWS, Mathematics, Docker</t>
  </si>
  <si>
    <t>AI12090</t>
  </si>
  <si>
    <t>R, Docker, Statistics, GCP, Git</t>
  </si>
  <si>
    <t>AI12091</t>
  </si>
  <si>
    <t>Java, AWS, MLOps, Computer Vision</t>
  </si>
  <si>
    <t>AI12092</t>
  </si>
  <si>
    <t>Spark, NLP, Statistics, Linux, Python</t>
  </si>
  <si>
    <t>AI12093</t>
  </si>
  <si>
    <t>NLP, GCP, MLOps</t>
  </si>
  <si>
    <t>AI12094</t>
  </si>
  <si>
    <t>R, GCP, Scala</t>
  </si>
  <si>
    <t>AI12095</t>
  </si>
  <si>
    <t>Git, Spark, Computer Vision, Hadoop, AWS</t>
  </si>
  <si>
    <t>AI12096</t>
  </si>
  <si>
    <t>Mathematics, Statistics, Tableau, Spark</t>
  </si>
  <si>
    <t>AI12097</t>
  </si>
  <si>
    <t>Docker, SQL, Hadoop, AWS</t>
  </si>
  <si>
    <t>AI12098</t>
  </si>
  <si>
    <t>SQL, GCP, MLOps</t>
  </si>
  <si>
    <t>AI12099</t>
  </si>
  <si>
    <t>AWS, Kubernetes, Scala</t>
  </si>
  <si>
    <t>AI12100</t>
  </si>
  <si>
    <t>AI12101</t>
  </si>
  <si>
    <t>AI12102</t>
  </si>
  <si>
    <t>AWS, Spark, R, Statistics, Mathematics</t>
  </si>
  <si>
    <t>AI12103</t>
  </si>
  <si>
    <t>Kubernetes, TensorFreelanceow, SQL, Spark</t>
  </si>
  <si>
    <t>AI12104</t>
  </si>
  <si>
    <t>AI12105</t>
  </si>
  <si>
    <t>Azure, TensorFreelanceow, GCP, Kubernetes, Computer Vision</t>
  </si>
  <si>
    <t>AI12106</t>
  </si>
  <si>
    <t>Scala, Linux, PyTorch</t>
  </si>
  <si>
    <t>AI12107</t>
  </si>
  <si>
    <t>SQL, PyTorch, Azure, Computer Vision</t>
  </si>
  <si>
    <t>AI12108</t>
  </si>
  <si>
    <t>Java, Deep Learning, R</t>
  </si>
  <si>
    <t>AI12109</t>
  </si>
  <si>
    <t>Spark, Tableau, R, AWS</t>
  </si>
  <si>
    <t>AI12110</t>
  </si>
  <si>
    <t>Spark, TensorFreelanceow, PyTorch, Computer Vision, Docker</t>
  </si>
  <si>
    <t>AI12111</t>
  </si>
  <si>
    <t>AWS, MLOps, Tableau, Statistics, Computer Vision</t>
  </si>
  <si>
    <t>AI12112</t>
  </si>
  <si>
    <t>Python, Git, Tableau, Computer Vision</t>
  </si>
  <si>
    <t>AI12113</t>
  </si>
  <si>
    <t>AWS, R, Python, Statistics</t>
  </si>
  <si>
    <t>AI12114</t>
  </si>
  <si>
    <t>AWS, Tableau, Hadoop, TensorFreelanceow, Azure</t>
  </si>
  <si>
    <t>AI12115</t>
  </si>
  <si>
    <t>Scala, Kubernetes, MLOps, SQL</t>
  </si>
  <si>
    <t>AI12116</t>
  </si>
  <si>
    <t>AWS, Scala, PyTorch</t>
  </si>
  <si>
    <t>AI12117</t>
  </si>
  <si>
    <t>R, SQL, Docker, Computer Vision</t>
  </si>
  <si>
    <t>AI12118</t>
  </si>
  <si>
    <t>Python, Mathematics, Spark</t>
  </si>
  <si>
    <t>AI12119</t>
  </si>
  <si>
    <t>Scala, Statistics, R, Linux</t>
  </si>
  <si>
    <t>AI12120</t>
  </si>
  <si>
    <t>R, SQL, Python, TensorFreelanceow</t>
  </si>
  <si>
    <t>AI12121</t>
  </si>
  <si>
    <t>Deep Learning, NLP, PyTorch, GCP</t>
  </si>
  <si>
    <t>AI12122</t>
  </si>
  <si>
    <t>GCP, Python, PyTorch, Tableau</t>
  </si>
  <si>
    <t>AI12123</t>
  </si>
  <si>
    <t>AI12124</t>
  </si>
  <si>
    <t>SQL, Python, Kubernetes, Computer Vision, Data Visualization</t>
  </si>
  <si>
    <t>AI12125</t>
  </si>
  <si>
    <t>Azure, Tableau, Spark, Git</t>
  </si>
  <si>
    <t>AI12126</t>
  </si>
  <si>
    <t>Deep Learning, Linux, SQL, MLOps</t>
  </si>
  <si>
    <t>AI12127</t>
  </si>
  <si>
    <t>Data Visualization, Spark, SQL, Java, Deep Learning</t>
  </si>
  <si>
    <t>AI12128</t>
  </si>
  <si>
    <t>Docker, MLOps, R, Hadoop</t>
  </si>
  <si>
    <t>AI12129</t>
  </si>
  <si>
    <t>AI12130</t>
  </si>
  <si>
    <t>GCP, PyTorch, Kubernetes, AWS, Docker</t>
  </si>
  <si>
    <t>AI12131</t>
  </si>
  <si>
    <t>GCP, Mathematics, TensorFreelanceow, Python</t>
  </si>
  <si>
    <t>AI12132</t>
  </si>
  <si>
    <t>Azure, SQL, Git</t>
  </si>
  <si>
    <t>AI12133</t>
  </si>
  <si>
    <t>AWS, Docker, GCP, Tableau, PyTorch</t>
  </si>
  <si>
    <t>AI12134</t>
  </si>
  <si>
    <t>PyTorch, Kubernetes, GCP</t>
  </si>
  <si>
    <t>AI12135</t>
  </si>
  <si>
    <t>Scala, PyTorch, Mathematics, MLOps, Git</t>
  </si>
  <si>
    <t>AI12136</t>
  </si>
  <si>
    <t>Spark, Data Visualization, Java, TensorFreelanceow</t>
  </si>
  <si>
    <t>AI12137</t>
  </si>
  <si>
    <t>R, Computer Vision, Data Visualization, NLP</t>
  </si>
  <si>
    <t>AI12138</t>
  </si>
  <si>
    <t>Azure, TensorFreelanceow, GCP, Deep Learning</t>
  </si>
  <si>
    <t>AI12139</t>
  </si>
  <si>
    <t>Git, Scala, Docker, Tableau</t>
  </si>
  <si>
    <t>AI12140</t>
  </si>
  <si>
    <t>Deep Learning, Kubernetes, Scala</t>
  </si>
  <si>
    <t>AI12141</t>
  </si>
  <si>
    <t>Python, TensorFreelanceow, MLOps, Deep Learning</t>
  </si>
  <si>
    <t>AI12142</t>
  </si>
  <si>
    <t>AI12143</t>
  </si>
  <si>
    <t>Git, R, Tableau, NLP</t>
  </si>
  <si>
    <t>AI12144</t>
  </si>
  <si>
    <t>Docker, PyTorch, Spark</t>
  </si>
  <si>
    <t>AI12145</t>
  </si>
  <si>
    <t>Linux, Spark, MLOps, Mathematics, Python</t>
  </si>
  <si>
    <t>AI12146</t>
  </si>
  <si>
    <t>AI12147</t>
  </si>
  <si>
    <t>PyTorch, Statistics, Java, GCP</t>
  </si>
  <si>
    <t>AI12148</t>
  </si>
  <si>
    <t>SQL, Python, Git, Deep Learning</t>
  </si>
  <si>
    <t>AI12149</t>
  </si>
  <si>
    <t>SQL, AWS, Java, Azure, R</t>
  </si>
  <si>
    <t>AI12150</t>
  </si>
  <si>
    <t>TensorFreelanceow, Java, Data Visualization</t>
  </si>
  <si>
    <t>AI12151</t>
  </si>
  <si>
    <t>Mathematics, PyTorch, Spark</t>
  </si>
  <si>
    <t>AI12152</t>
  </si>
  <si>
    <t>Spark, Hadoop, GCP, Java, Mathematics</t>
  </si>
  <si>
    <t>AI12153</t>
  </si>
  <si>
    <t>Azure, Hadoop, Python, GCP</t>
  </si>
  <si>
    <t>AI12154</t>
  </si>
  <si>
    <t>Kubernetes, Scala, Git, Java, GCP</t>
  </si>
  <si>
    <t>AI12155</t>
  </si>
  <si>
    <t>Tableau, Docker, Azure, Scala, Python</t>
  </si>
  <si>
    <t>AI12156</t>
  </si>
  <si>
    <t>PyTorch, Python, Kubernetes, AWS</t>
  </si>
  <si>
    <t>AI12157</t>
  </si>
  <si>
    <t>Hadoop, Python, TensorFreelanceow, GCP, R</t>
  </si>
  <si>
    <t>AI12158</t>
  </si>
  <si>
    <t>AI12159</t>
  </si>
  <si>
    <t>TensorFreelanceow, Scala, Deep Learning</t>
  </si>
  <si>
    <t>AI12160</t>
  </si>
  <si>
    <t>Python, Kubernetes, SQL, Linux, Docker</t>
  </si>
  <si>
    <t>AI12161</t>
  </si>
  <si>
    <t>Spark, Java, Mathematics, PyTorch, Computer Vision</t>
  </si>
  <si>
    <t>AI12162</t>
  </si>
  <si>
    <t>PyTorch, TensorFreelanceow, Spark, Hadoop, Azure</t>
  </si>
  <si>
    <t>AI12163</t>
  </si>
  <si>
    <t>Spark, Python, Mathematics, TensorFreelanceow, Data Visualization</t>
  </si>
  <si>
    <t>AI12164</t>
  </si>
  <si>
    <t>Docker, AWS, Azure, Tableau, Spark</t>
  </si>
  <si>
    <t>AI12165</t>
  </si>
  <si>
    <t>Deep Learning, Scala, PyTorch, GCP, Azure</t>
  </si>
  <si>
    <t>AI12166</t>
  </si>
  <si>
    <t>Azure, Deep Learning, SQL</t>
  </si>
  <si>
    <t>AI12167</t>
  </si>
  <si>
    <t>AI12168</t>
  </si>
  <si>
    <t>PyTorch, Mathematics, NLP, Computer Vision, TensorFreelanceow</t>
  </si>
  <si>
    <t>AI12169</t>
  </si>
  <si>
    <t>SQL, Docker, Scala</t>
  </si>
  <si>
    <t>AI12170</t>
  </si>
  <si>
    <t>Python, TensorFreelanceow, Git, Tableau</t>
  </si>
  <si>
    <t>AI12171</t>
  </si>
  <si>
    <t>Scala, Kubernetes, Computer Vision</t>
  </si>
  <si>
    <t>AI12172</t>
  </si>
  <si>
    <t>AWS, Scala, Data Visualization, MLOps</t>
  </si>
  <si>
    <t>AI12173</t>
  </si>
  <si>
    <t>Java, SQL, GCP, NLP</t>
  </si>
  <si>
    <t>AI12174</t>
  </si>
  <si>
    <t>Git, Python, MLOps, Java</t>
  </si>
  <si>
    <t>AI12175</t>
  </si>
  <si>
    <t>PyTorch, Scala, Git, Mathematics</t>
  </si>
  <si>
    <t>AI12176</t>
  </si>
  <si>
    <t>R, Hadoop, NLP, SQL, Java</t>
  </si>
  <si>
    <t>AI12177</t>
  </si>
  <si>
    <t>PyTorch, Hadoop, AWS, R, Statistics</t>
  </si>
  <si>
    <t>AI12178</t>
  </si>
  <si>
    <t>TensorFreelanceow, Computer Vision, Scala, Tableau, Linux</t>
  </si>
  <si>
    <t>AI12179</t>
  </si>
  <si>
    <t>Azure, Python, Kubernetes, Deep Learning</t>
  </si>
  <si>
    <t>AI12180</t>
  </si>
  <si>
    <t>Linux, Docker, Statistics</t>
  </si>
  <si>
    <t>AI12181</t>
  </si>
  <si>
    <t>Kubernetes, SQL, PyTorch, MLOps</t>
  </si>
  <si>
    <t>AI12182</t>
  </si>
  <si>
    <t>Spark, AWS, MLOps</t>
  </si>
  <si>
    <t>AI12183</t>
  </si>
  <si>
    <t>AWS, Python, GCP, Hadoop</t>
  </si>
  <si>
    <t>AI12184</t>
  </si>
  <si>
    <t>SQL, Data Visualization, R</t>
  </si>
  <si>
    <t>AI12185</t>
  </si>
  <si>
    <t>SQL, Scala, NLP, Computer Vision, Deep Learning</t>
  </si>
  <si>
    <t>AI12186</t>
  </si>
  <si>
    <t>AI12187</t>
  </si>
  <si>
    <t>Python, Scala, Tableau, GCP</t>
  </si>
  <si>
    <t>AI12188</t>
  </si>
  <si>
    <t>TensorFreelanceow, AWS, MLOps</t>
  </si>
  <si>
    <t>AI12189</t>
  </si>
  <si>
    <t>AI12190</t>
  </si>
  <si>
    <t>NLP, TensorFreelanceow, AWS, Tableau, Java</t>
  </si>
  <si>
    <t>AI12191</t>
  </si>
  <si>
    <t>Linux, Python, Kubernetes, Spark, Hadoop</t>
  </si>
  <si>
    <t>AI12192</t>
  </si>
  <si>
    <t>PyTorch, GCP, Mathematics, Linux</t>
  </si>
  <si>
    <t>AI12193</t>
  </si>
  <si>
    <t>Computer Vision, Linux, GCP</t>
  </si>
  <si>
    <t>AI12194</t>
  </si>
  <si>
    <t>PyTorch, SQL, Computer Vision, Java</t>
  </si>
  <si>
    <t>AI12195</t>
  </si>
  <si>
    <t>Mathematics, Python, SQL, GCP</t>
  </si>
  <si>
    <t>AI12196</t>
  </si>
  <si>
    <t>Java, Scala, MLOps, Python, Computer Vision</t>
  </si>
  <si>
    <t>AI12197</t>
  </si>
  <si>
    <t>Kubernetes, Spark, PyTorch</t>
  </si>
  <si>
    <t>AI12198</t>
  </si>
  <si>
    <t>Tableau, Mathematics, MLOps, Hadoop, Python</t>
  </si>
  <si>
    <t>AI12199</t>
  </si>
  <si>
    <t>Scala, Mathematics, Docker, Kubernetes</t>
  </si>
  <si>
    <t>AI12200</t>
  </si>
  <si>
    <t>Git, Java, PyTorch, MLOps</t>
  </si>
  <si>
    <t>AI12201</t>
  </si>
  <si>
    <t>AWS, Deep Learning, Hadoop, Linux</t>
  </si>
  <si>
    <t>AI12202</t>
  </si>
  <si>
    <t>Computer Vision, Tableau, Deep Learning, MLOps</t>
  </si>
  <si>
    <t>AI12203</t>
  </si>
  <si>
    <t>Git, Spark, TensorFreelanceow, Docker</t>
  </si>
  <si>
    <t>AI12204</t>
  </si>
  <si>
    <t>Java, Python, Mathematics, Azure, Deep Learning</t>
  </si>
  <si>
    <t>AI12205</t>
  </si>
  <si>
    <t>Java, Spark, Tableau, Mathematics</t>
  </si>
  <si>
    <t>AI12206</t>
  </si>
  <si>
    <t>NLP, Statistics, Python</t>
  </si>
  <si>
    <t>AI12207</t>
  </si>
  <si>
    <t>AI12208</t>
  </si>
  <si>
    <t>Java, Scala, GCP, Kubernetes</t>
  </si>
  <si>
    <t>AI12209</t>
  </si>
  <si>
    <t>TensorFreelanceow, Python, Data Visualization, Azure</t>
  </si>
  <si>
    <t>AI12210</t>
  </si>
  <si>
    <t>Kubernetes, AWS, Deep Learning</t>
  </si>
  <si>
    <t>AI12211</t>
  </si>
  <si>
    <t>R, GCP, Kubernetes</t>
  </si>
  <si>
    <t>AI12212</t>
  </si>
  <si>
    <t>NLP, GCP, Spark</t>
  </si>
  <si>
    <t>AI12213</t>
  </si>
  <si>
    <t>Spark, Statistics, TensorFreelanceow, Tableau</t>
  </si>
  <si>
    <t>AI12214</t>
  </si>
  <si>
    <t>TensorFreelanceow, SQL, GCP, NLP, AWS</t>
  </si>
  <si>
    <t>AI12215</t>
  </si>
  <si>
    <t>Mathematics, Git, R, SQL</t>
  </si>
  <si>
    <t>AI12216</t>
  </si>
  <si>
    <t>Spark, SQL, Mathematics, PyTorch</t>
  </si>
  <si>
    <t>AI12217</t>
  </si>
  <si>
    <t>MLOps, GCP, Scala, Computer Vision</t>
  </si>
  <si>
    <t>AI12218</t>
  </si>
  <si>
    <t>Kubernetes, MLOps, Linux, PyTorch, Git</t>
  </si>
  <si>
    <t>AI12219</t>
  </si>
  <si>
    <t>Scala, PyTorch, Docker</t>
  </si>
  <si>
    <t>AI12220</t>
  </si>
  <si>
    <t>NLP, AWS, Python</t>
  </si>
  <si>
    <t>AI12221</t>
  </si>
  <si>
    <t>AI12222</t>
  </si>
  <si>
    <t>AI12223</t>
  </si>
  <si>
    <t>AI12224</t>
  </si>
  <si>
    <t>Hadoop, Deep Learning, Spark, AWS</t>
  </si>
  <si>
    <t>AI12225</t>
  </si>
  <si>
    <t>R, MLOps, PyTorch, TensorFreelanceow, Azure</t>
  </si>
  <si>
    <t>AI12226</t>
  </si>
  <si>
    <t>R, Statistics, Git, Mathematics, GCP</t>
  </si>
  <si>
    <t>AI12227</t>
  </si>
  <si>
    <t>SQL, Kubernetes, AWS, R</t>
  </si>
  <si>
    <t>AI12228</t>
  </si>
  <si>
    <t>Mathematics, Deep Learning, Python, Java</t>
  </si>
  <si>
    <t>AI12229</t>
  </si>
  <si>
    <t>SQL, Azure, Computer Vision, Scala</t>
  </si>
  <si>
    <t>AI12230</t>
  </si>
  <si>
    <t>Kubernetes, R, GCP, MLOps, Docker</t>
  </si>
  <si>
    <t>AI12231</t>
  </si>
  <si>
    <t>TensorFreelanceow, Docker, Deep Learning, Python</t>
  </si>
  <si>
    <t>AI12232</t>
  </si>
  <si>
    <t>MLOps, Data Visualization, R</t>
  </si>
  <si>
    <t>AI12233</t>
  </si>
  <si>
    <t>Scala, Azure, Hadoop, Docker</t>
  </si>
  <si>
    <t>AI12234</t>
  </si>
  <si>
    <t>Statistics, Computer Vision, PyTorch, Azure, Deep Learning</t>
  </si>
  <si>
    <t>AI12235</t>
  </si>
  <si>
    <t>TensorFreelanceow, Hadoop, Linux, Docker</t>
  </si>
  <si>
    <t>AI12236</t>
  </si>
  <si>
    <t>Linux, R, Spark, Python, GCP</t>
  </si>
  <si>
    <t>AI12237</t>
  </si>
  <si>
    <t>AI12238</t>
  </si>
  <si>
    <t>Computer Vision, Azure, Git, TensorFreelanceow, Mathematics</t>
  </si>
  <si>
    <t>AI12239</t>
  </si>
  <si>
    <t>Statistics, PyTorch, Java, MLOps, Deep Learning</t>
  </si>
  <si>
    <t>AI12240</t>
  </si>
  <si>
    <t>Computer Vision, Hadoop, R, Scala</t>
  </si>
  <si>
    <t>AI12241</t>
  </si>
  <si>
    <t>Mathematics, Python, Tableau, Data Visualization</t>
  </si>
  <si>
    <t>AI12242</t>
  </si>
  <si>
    <t>AI12243</t>
  </si>
  <si>
    <t>GCP, Azure, Scala, Data Visualization</t>
  </si>
  <si>
    <t>AI12244</t>
  </si>
  <si>
    <t>NLP, MLOps, Git</t>
  </si>
  <si>
    <t>AI12245</t>
  </si>
  <si>
    <t>Scala, Kubernetes, NLP, Statistics, Python</t>
  </si>
  <si>
    <t>AI12246</t>
  </si>
  <si>
    <t>Git, MLOps, R, Data Visualization</t>
  </si>
  <si>
    <t>AI12247</t>
  </si>
  <si>
    <t>AI12248</t>
  </si>
  <si>
    <t>AI12249</t>
  </si>
  <si>
    <t>Kubernetes, Linux, Docker</t>
  </si>
  <si>
    <t>AI12250</t>
  </si>
  <si>
    <t>Azure, Java, MLOps, Computer Vision</t>
  </si>
  <si>
    <t>AI12251</t>
  </si>
  <si>
    <t>GCP, Python, Git, Java</t>
  </si>
  <si>
    <t>AI12252</t>
  </si>
  <si>
    <t>SQL, Docker, Linux</t>
  </si>
  <si>
    <t>AI12253</t>
  </si>
  <si>
    <t>Python, Mathematics, MLOps, TensorFreelanceow, Deep Learning</t>
  </si>
  <si>
    <t>AI12254</t>
  </si>
  <si>
    <t>Python, GCP, Linux, Statistics, Hadoop</t>
  </si>
  <si>
    <t>AI12255</t>
  </si>
  <si>
    <t>Computer Vision, Python, TensorFreelanceow, Docker, Statistics</t>
  </si>
  <si>
    <t>AI12256</t>
  </si>
  <si>
    <t>Java, Scala, GCP, Spark</t>
  </si>
  <si>
    <t>AI12257</t>
  </si>
  <si>
    <t>NLP, Mathematics, Tableau, R, MLOps</t>
  </si>
  <si>
    <t>AI12258</t>
  </si>
  <si>
    <t>Deep Learning, Spark, Azure, Tableau, AWS</t>
  </si>
  <si>
    <t>AI12259</t>
  </si>
  <si>
    <t>Kubernetes, Spark, Deep Learning, Statistics, PyTorch</t>
  </si>
  <si>
    <t>AI12260</t>
  </si>
  <si>
    <t>Linux, Kubernetes, Statistics, Deep Learning, R</t>
  </si>
  <si>
    <t>AI12261</t>
  </si>
  <si>
    <t>Git, Python, Spark, Scala</t>
  </si>
  <si>
    <t>AI12262</t>
  </si>
  <si>
    <t>Python, Spark, Java, Data Visualization</t>
  </si>
  <si>
    <t>AI12263</t>
  </si>
  <si>
    <t>AI12264</t>
  </si>
  <si>
    <t>Mathematics, Python, Computer Vision</t>
  </si>
  <si>
    <t>AI12265</t>
  </si>
  <si>
    <t>R, Azure, Statistics</t>
  </si>
  <si>
    <t>AI12266</t>
  </si>
  <si>
    <t>SQL, TensorFreelanceow, Deep Learning, Hadoop</t>
  </si>
  <si>
    <t>AI12267</t>
  </si>
  <si>
    <t>Java, PyTorch, Docker, TensorFreelanceow</t>
  </si>
  <si>
    <t>AI12268</t>
  </si>
  <si>
    <t>AI12269</t>
  </si>
  <si>
    <t>Statistics, SQL, Linux, Spark, Computer Vision</t>
  </si>
  <si>
    <t>AI12270</t>
  </si>
  <si>
    <t>Git, Docker, Python</t>
  </si>
  <si>
    <t>AI12271</t>
  </si>
  <si>
    <t>PyTorch, GCP, Scala</t>
  </si>
  <si>
    <t>AI12272</t>
  </si>
  <si>
    <t>Hadoop, AWS, NLP</t>
  </si>
  <si>
    <t>AI12273</t>
  </si>
  <si>
    <t>Python, TensorFreelanceow, Deep Learning, AWS, Statistics</t>
  </si>
  <si>
    <t>AI12274</t>
  </si>
  <si>
    <t>Java, SQL, GCP, Deep Learning</t>
  </si>
  <si>
    <t>AI12275</t>
  </si>
  <si>
    <t>Git, GCP, MLOps, Computer Vision</t>
  </si>
  <si>
    <t>AI12276</t>
  </si>
  <si>
    <t>Linux, R, Mathematics, SQL</t>
  </si>
  <si>
    <t>AI12277</t>
  </si>
  <si>
    <t>Python, Azure, TensorFreelanceow, Statistics</t>
  </si>
  <si>
    <t>AI12278</t>
  </si>
  <si>
    <t>Docker, Tableau, NLP, Linux, AWS</t>
  </si>
  <si>
    <t>AI12279</t>
  </si>
  <si>
    <t>Java, GCP, Python, R, Computer Vision</t>
  </si>
  <si>
    <t>AI12280</t>
  </si>
  <si>
    <t>Kubernetes, Spark, Tableau</t>
  </si>
  <si>
    <t>AI12281</t>
  </si>
  <si>
    <t>Git, TensorFreelanceow, Data Visualization, Computer Vision, Docker</t>
  </si>
  <si>
    <t>AI12282</t>
  </si>
  <si>
    <t>SQL, TensorFreelanceow, NLP, Linux</t>
  </si>
  <si>
    <t>AI12283</t>
  </si>
  <si>
    <t>Python, TensorFreelanceow, Deep Learning, Git</t>
  </si>
  <si>
    <t>AI12284</t>
  </si>
  <si>
    <t>AI12285</t>
  </si>
  <si>
    <t>Docker, Scala, Python</t>
  </si>
  <si>
    <t>AI12286</t>
  </si>
  <si>
    <t>R, GCP, Python, Mathematics</t>
  </si>
  <si>
    <t>AI12287</t>
  </si>
  <si>
    <t>Python, Computer Vision, GCP, Java, MLOps</t>
  </si>
  <si>
    <t>AI12288</t>
  </si>
  <si>
    <t>Java, Azure, GCP, R</t>
  </si>
  <si>
    <t>AI12289</t>
  </si>
  <si>
    <t>Data Visualization, Computer Vision, PyTorch, Spark, GCP</t>
  </si>
  <si>
    <t>AI12290</t>
  </si>
  <si>
    <t>Python, Linux, MLOps, Statistics</t>
  </si>
  <si>
    <t>AI12291</t>
  </si>
  <si>
    <t>NLP, Docker, Mathematics, Hadoop</t>
  </si>
  <si>
    <t>AI12292</t>
  </si>
  <si>
    <t>NLP, SQL, Python, Kubernetes</t>
  </si>
  <si>
    <t>AI12293</t>
  </si>
  <si>
    <t>Python, Kubernetes, GCP, Statistics, Tableau</t>
  </si>
  <si>
    <t>AI12294</t>
  </si>
  <si>
    <t>R, Azure, MLOps, Spark, Python</t>
  </si>
  <si>
    <t>AI12295</t>
  </si>
  <si>
    <t>AI12296</t>
  </si>
  <si>
    <t>Linux, R, Azure, Python</t>
  </si>
  <si>
    <t>AI12297</t>
  </si>
  <si>
    <t>SQL, Java, Spark</t>
  </si>
  <si>
    <t>AI12298</t>
  </si>
  <si>
    <t>NLP, Azure, Scala</t>
  </si>
  <si>
    <t>AI12299</t>
  </si>
  <si>
    <t>Statistics, GCP, Linux, Hadoop</t>
  </si>
  <si>
    <t>AI12300</t>
  </si>
  <si>
    <t>Python, Java, Tableau</t>
  </si>
  <si>
    <t>AI12301</t>
  </si>
  <si>
    <t>Spark, Mathematics, R</t>
  </si>
  <si>
    <t>AI12302</t>
  </si>
  <si>
    <t>SQL, Python, Linux, Docker, Java</t>
  </si>
  <si>
    <t>AI12303</t>
  </si>
  <si>
    <t>PyTorch, SQL, Docker, Computer Vision, R</t>
  </si>
  <si>
    <t>AI12304</t>
  </si>
  <si>
    <t>Docker, MLOps, Scala, Python, AWS</t>
  </si>
  <si>
    <t>AI12305</t>
  </si>
  <si>
    <t>Statistics, Scala, Kubernetes</t>
  </si>
  <si>
    <t>AI12306</t>
  </si>
  <si>
    <t>Git, Docker, Azure, Tableau, Python</t>
  </si>
  <si>
    <t>AI12307</t>
  </si>
  <si>
    <t>Deep Learning, R, SQL, PyTorch</t>
  </si>
  <si>
    <t>AI12308</t>
  </si>
  <si>
    <t>MLOps, Linux, Hadoop, PyTorch</t>
  </si>
  <si>
    <t>AI12309</t>
  </si>
  <si>
    <t>Hadoop, R, PyTorch, Java, Docker</t>
  </si>
  <si>
    <t>AI12310</t>
  </si>
  <si>
    <t>Java, Python, R</t>
  </si>
  <si>
    <t>AI12311</t>
  </si>
  <si>
    <t>Git, Python, MLOps, Tableau</t>
  </si>
  <si>
    <t>AI12312</t>
  </si>
  <si>
    <t>Deep Learning, Mathematics, Scala, AWS</t>
  </si>
  <si>
    <t>AI12313</t>
  </si>
  <si>
    <t>Scala, Kubernetes, R, Computer Vision</t>
  </si>
  <si>
    <t>AI12314</t>
  </si>
  <si>
    <t>Git, Hadoop, Mathematics, PyTorch, Statistics</t>
  </si>
  <si>
    <t>AI12315</t>
  </si>
  <si>
    <t>Kubernetes, GCP, Python</t>
  </si>
  <si>
    <t>AI12316</t>
  </si>
  <si>
    <t>Tableau, TensorFreelanceow, Linux, Java</t>
  </si>
  <si>
    <t>AI12317</t>
  </si>
  <si>
    <t>Tableau, AWS, SQL, Computer Vision</t>
  </si>
  <si>
    <t>AI12318</t>
  </si>
  <si>
    <t>Kubernetes, Spark, TensorFreelanceow, Data Visualization, Mathematics</t>
  </si>
  <si>
    <t>AI12319</t>
  </si>
  <si>
    <t>NLP, Java, Git, SQL</t>
  </si>
  <si>
    <t>AI12320</t>
  </si>
  <si>
    <t>Linux, Java, SQL, Mathematics</t>
  </si>
  <si>
    <t>AI12321</t>
  </si>
  <si>
    <t>Statistics, GCP, Docker, Git, Computer Vision</t>
  </si>
  <si>
    <t>AI12322</t>
  </si>
  <si>
    <t>Scala, GCP, Linux, SQL, Hadoop</t>
  </si>
  <si>
    <t>AI12323</t>
  </si>
  <si>
    <t>GCP, Computer Vision, TensorFreelanceow, Tableau</t>
  </si>
  <si>
    <t>AI12324</t>
  </si>
  <si>
    <t>Tableau, Azure, Java, Kubernetes, MLOps</t>
  </si>
  <si>
    <t>AI12325</t>
  </si>
  <si>
    <t>Hadoop, PyTorch, Git, Azure, TensorFreelanceow</t>
  </si>
  <si>
    <t>AI12326</t>
  </si>
  <si>
    <t>MLOps, Java, Docker</t>
  </si>
  <si>
    <t>AI12327</t>
  </si>
  <si>
    <t>Computer Vision, GCP, Scala, Git</t>
  </si>
  <si>
    <t>AI12328</t>
  </si>
  <si>
    <t>Computer Vision, Kubernetes, NLP, R, Scala</t>
  </si>
  <si>
    <t>AI12329</t>
  </si>
  <si>
    <t>Python, Spark, GCP, AWS, Azure</t>
  </si>
  <si>
    <t>AI12330</t>
  </si>
  <si>
    <t>Kubernetes, Git, MLOps, GCP</t>
  </si>
  <si>
    <t>AI12331</t>
  </si>
  <si>
    <t>Deep Learning, PyTorch, Data Visualization, TensorFreelanceow, MLOps</t>
  </si>
  <si>
    <t>AI12332</t>
  </si>
  <si>
    <t>Scala, Git, PyTorch</t>
  </si>
  <si>
    <t>AI12333</t>
  </si>
  <si>
    <t>Azure, AWS, Data Visualization, Git, Computer Vision</t>
  </si>
  <si>
    <t>AI12334</t>
  </si>
  <si>
    <t>SQL, R, Python, AWS</t>
  </si>
  <si>
    <t>AI12335</t>
  </si>
  <si>
    <t>Spark, Python, Tableau, Statistics</t>
  </si>
  <si>
    <t>AI12336</t>
  </si>
  <si>
    <t>Azure, Scala, Python, Statistics, Mathematics</t>
  </si>
  <si>
    <t>AI12337</t>
  </si>
  <si>
    <t>Hadoop, Scala, Computer Vision, TensorFreelanceow, Docker</t>
  </si>
  <si>
    <t>AI12338</t>
  </si>
  <si>
    <t>R, GCP, Hadoop</t>
  </si>
  <si>
    <t>AI12339</t>
  </si>
  <si>
    <t>GCP, SQL, NLP, Statistics</t>
  </si>
  <si>
    <t>AI12340</t>
  </si>
  <si>
    <t>Hadoop, Tableau, AWS, Java, Data Visualization</t>
  </si>
  <si>
    <t>AI12341</t>
  </si>
  <si>
    <t>Spark, Hadoop, Statistics, Python</t>
  </si>
  <si>
    <t>AI12342</t>
  </si>
  <si>
    <t>Computer Vision, MLOps, Deep Learning, Python</t>
  </si>
  <si>
    <t>AI12343</t>
  </si>
  <si>
    <t>TensorFreelanceow, Spark, Tableau, Data Visualization, Scala</t>
  </si>
  <si>
    <t>AI12344</t>
  </si>
  <si>
    <t>Python, Java, AWS, Mathematics</t>
  </si>
  <si>
    <t>AI12345</t>
  </si>
  <si>
    <t>PyTorch, R, Mathematics, MLOps</t>
  </si>
  <si>
    <t>AI12346</t>
  </si>
  <si>
    <t>Python, Data Visualization, TensorFreelanceow, Spark, Hadoop</t>
  </si>
  <si>
    <t>AI12347</t>
  </si>
  <si>
    <t>Scala, MLOps, TensorFreelanceow, Hadoop</t>
  </si>
  <si>
    <t>AI12348</t>
  </si>
  <si>
    <t>Java, Statistics, Tableau, NLP, PyTorch</t>
  </si>
  <si>
    <t>AI12349</t>
  </si>
  <si>
    <t>Python, R, Git, GCP, Deep Learning</t>
  </si>
  <si>
    <t>AI12350</t>
  </si>
  <si>
    <t>Azure, Scala, Data Visualization, Java, Spark</t>
  </si>
  <si>
    <t>AI12351</t>
  </si>
  <si>
    <t>Spark, Tableau, MLOps, R, Computer Vision</t>
  </si>
  <si>
    <t>AI12352</t>
  </si>
  <si>
    <t>Computer Vision, Scala, Azure, SQL, Hadoop</t>
  </si>
  <si>
    <t>AI12353</t>
  </si>
  <si>
    <t>Computer Vision, Azure, Hadoop, Git</t>
  </si>
  <si>
    <t>AI12354</t>
  </si>
  <si>
    <t>AI12355</t>
  </si>
  <si>
    <t>Java, TensorFreelanceow, NLP, R, Linux</t>
  </si>
  <si>
    <t>AI12356</t>
  </si>
  <si>
    <t>AI12357</t>
  </si>
  <si>
    <t>PyTorch, MLOps, Scala, Mathematics, Computer Vision</t>
  </si>
  <si>
    <t>AI12358</t>
  </si>
  <si>
    <t>Azure, Python, AWS</t>
  </si>
  <si>
    <t>AI12359</t>
  </si>
  <si>
    <t>Docker, Data Visualization, Computer Vision</t>
  </si>
  <si>
    <t>AI12360</t>
  </si>
  <si>
    <t>AI12361</t>
  </si>
  <si>
    <t>AI12362</t>
  </si>
  <si>
    <t>NLP, Spark, Azure, Python</t>
  </si>
  <si>
    <t>AI12363</t>
  </si>
  <si>
    <t>AI12364</t>
  </si>
  <si>
    <t>Python, GCP, Kubernetes, TensorFreelanceow, Git</t>
  </si>
  <si>
    <t>AI12365</t>
  </si>
  <si>
    <t>Scala, AWS, Tableau, TensorFreelanceow, Spark</t>
  </si>
  <si>
    <t>AI12366</t>
  </si>
  <si>
    <t>Hadoop, SQL, TensorFreelanceow, Python</t>
  </si>
  <si>
    <t>AI12367</t>
  </si>
  <si>
    <t>Scala, Java, GCP, Spark</t>
  </si>
  <si>
    <t>AI12368</t>
  </si>
  <si>
    <t>Scala, R, NLP</t>
  </si>
  <si>
    <t>AI12369</t>
  </si>
  <si>
    <t>Hadoop, PyTorch, SQL, GCP</t>
  </si>
  <si>
    <t>AI12370</t>
  </si>
  <si>
    <t>Scala, Data Visualization, SQL, TensorFreelanceow</t>
  </si>
  <si>
    <t>AI12371</t>
  </si>
  <si>
    <t>Java, GCP, Azure, Tableau, AWS</t>
  </si>
  <si>
    <t>AI12372</t>
  </si>
  <si>
    <t>Kubernetes, Spark, Python, Java</t>
  </si>
  <si>
    <t>AI12373</t>
  </si>
  <si>
    <t>Python, Mathematics, PyTorch, SQL, Deep Learning</t>
  </si>
  <si>
    <t>AI12374</t>
  </si>
  <si>
    <t>Linux, Deep Learning, Python, Mathematics, Git</t>
  </si>
  <si>
    <t>AI12375</t>
  </si>
  <si>
    <t>MLOps, Azure, Git</t>
  </si>
  <si>
    <t>AI12376</t>
  </si>
  <si>
    <t>R, Tableau, Docker</t>
  </si>
  <si>
    <t>AI12377</t>
  </si>
  <si>
    <t>Python, Deep Learning, Computer Vision</t>
  </si>
  <si>
    <t>AI12378</t>
  </si>
  <si>
    <t>AI12379</t>
  </si>
  <si>
    <t>Python, PyTorch, Linux, Java, GCP</t>
  </si>
  <si>
    <t>AI12380</t>
  </si>
  <si>
    <t>AI12381</t>
  </si>
  <si>
    <t>AI12382</t>
  </si>
  <si>
    <t>Tableau, Hadoop, Java, Azure</t>
  </si>
  <si>
    <t>AI12383</t>
  </si>
  <si>
    <t>Java, Statistics, Python, Tableau</t>
  </si>
  <si>
    <t>AI12384</t>
  </si>
  <si>
    <t>Git, PyTorch, Tableau, Data Visualization, Docker</t>
  </si>
  <si>
    <t>AI12385</t>
  </si>
  <si>
    <t>Deep Learning, Git, MLOps</t>
  </si>
  <si>
    <t>AI12386</t>
  </si>
  <si>
    <t>Hadoop, Mathematics, TensorFreelanceow, R</t>
  </si>
  <si>
    <t>AI12387</t>
  </si>
  <si>
    <t>Statistics, Kubernetes, Python, Computer Vision, TensorFreelanceow</t>
  </si>
  <si>
    <t>AI12388</t>
  </si>
  <si>
    <t>Data Visualization, Scala, Python, Azure</t>
  </si>
  <si>
    <t>AI12389</t>
  </si>
  <si>
    <t>Docker, Linux, Spark, Deep Learning</t>
  </si>
  <si>
    <t>AI12390</t>
  </si>
  <si>
    <t>MLOps, Statistics, Hadoop</t>
  </si>
  <si>
    <t>AI12391</t>
  </si>
  <si>
    <t>Spark, Kubernetes, Data Visualization, SQL</t>
  </si>
  <si>
    <t>AI12392</t>
  </si>
  <si>
    <t>Mathematics, PyTorch, Data Visualization, Scala, Spark</t>
  </si>
  <si>
    <t>AI12393</t>
  </si>
  <si>
    <t>Git, Hadoop, Tableau</t>
  </si>
  <si>
    <t>AI12394</t>
  </si>
  <si>
    <t>Python, Azure, Scala, Linux</t>
  </si>
  <si>
    <t>AI12395</t>
  </si>
  <si>
    <t>Data Visualization, Tableau, Python</t>
  </si>
  <si>
    <t>AI12396</t>
  </si>
  <si>
    <t>Linux, Scala, Azure, Statistics, Kubernetes</t>
  </si>
  <si>
    <t>AI12397</t>
  </si>
  <si>
    <t>AI12398</t>
  </si>
  <si>
    <t>Spark, Linux, PyTorch, SQL</t>
  </si>
  <si>
    <t>AI12399</t>
  </si>
  <si>
    <t>Data Visualization, Computer Vision, Java, Spark, Statistics</t>
  </si>
  <si>
    <t>AI12400</t>
  </si>
  <si>
    <t>Azure, Scala, Python, TensorFreelanceow, Spark</t>
  </si>
  <si>
    <t>AI12401</t>
  </si>
  <si>
    <t>Docker, MLOps, Python, R, Statistics</t>
  </si>
  <si>
    <t>AI12402</t>
  </si>
  <si>
    <t>Statistics, Python, PyTorch</t>
  </si>
  <si>
    <t>AI12403</t>
  </si>
  <si>
    <t>AWS, Linux, TensorFreelanceow</t>
  </si>
  <si>
    <t>AI12404</t>
  </si>
  <si>
    <t>Spark, Mathematics, Linux, Deep Learning, TensorFreelanceow</t>
  </si>
  <si>
    <t>AI12405</t>
  </si>
  <si>
    <t>Java, Spark, Tableau, MLOps</t>
  </si>
  <si>
    <t>AI12406</t>
  </si>
  <si>
    <t>AI12407</t>
  </si>
  <si>
    <t>AWS, Docker, Spark, Java, Tableau</t>
  </si>
  <si>
    <t>AI12408</t>
  </si>
  <si>
    <t>AWS, Azure, PyTorch, Scala</t>
  </si>
  <si>
    <t>AI12409</t>
  </si>
  <si>
    <t>Statistics, TensorFreelanceow, NLP, Mathematics, Java</t>
  </si>
  <si>
    <t>AI12410</t>
  </si>
  <si>
    <t>Statistics, NLP, GCP</t>
  </si>
  <si>
    <t>AI12411</t>
  </si>
  <si>
    <t>Java, Git, Hadoop, Docker</t>
  </si>
  <si>
    <t>AI12412</t>
  </si>
  <si>
    <t>Java, Python, Statistics, Azure</t>
  </si>
  <si>
    <t>AI12413</t>
  </si>
  <si>
    <t>SQL, Mathematics, NLP, Spark, Python</t>
  </si>
  <si>
    <t>AI12414</t>
  </si>
  <si>
    <t>Scala, Linux, Computer Vision, Tableau, Java</t>
  </si>
  <si>
    <t>AI12415</t>
  </si>
  <si>
    <t>Scala, GCP, Spark, Java, Mathematics</t>
  </si>
  <si>
    <t>AI12416</t>
  </si>
  <si>
    <t>Docker, Linux, AWS, GCP</t>
  </si>
  <si>
    <t>AI12417</t>
  </si>
  <si>
    <t>Java, Tableau, SQL, GCP</t>
  </si>
  <si>
    <t>AI12418</t>
  </si>
  <si>
    <t>Python, Kubernetes, PyTorch, MLOps</t>
  </si>
  <si>
    <t>AI12419</t>
  </si>
  <si>
    <t>PyTorch, Linux, Java, R, Git</t>
  </si>
  <si>
    <t>AI12420</t>
  </si>
  <si>
    <t>AI12421</t>
  </si>
  <si>
    <t>AI12422</t>
  </si>
  <si>
    <t>Python, Statistics, Data Visualization, AWS</t>
  </si>
  <si>
    <t>AI12423</t>
  </si>
  <si>
    <t>Java, TensorFreelanceow, Statistics, Computer Vision</t>
  </si>
  <si>
    <t>AI12424</t>
  </si>
  <si>
    <t>Python, Mathematics, Azure</t>
  </si>
  <si>
    <t>AI12425</t>
  </si>
  <si>
    <t>Python, PyTorch, GCP</t>
  </si>
  <si>
    <t>AI12426</t>
  </si>
  <si>
    <t>AI12427</t>
  </si>
  <si>
    <t>Tableau, Scala, Python, Deep Learning</t>
  </si>
  <si>
    <t>AI12428</t>
  </si>
  <si>
    <t>PyTorch, SQL, Linux</t>
  </si>
  <si>
    <t>AI12429</t>
  </si>
  <si>
    <t>PyTorch, GCP, TensorFreelanceow, Azure, Python</t>
  </si>
  <si>
    <t>AI12430</t>
  </si>
  <si>
    <t>MLOps, Data Visualization, Java, Linux, R</t>
  </si>
  <si>
    <t>AI12431</t>
  </si>
  <si>
    <t>Python, MLOps, Spark, NLP, Kubernetes</t>
  </si>
  <si>
    <t>AI12432</t>
  </si>
  <si>
    <t>GCP, AWS, NLP, Python, Spark</t>
  </si>
  <si>
    <t>AI12433</t>
  </si>
  <si>
    <t>Statistics, Tableau, NLP</t>
  </si>
  <si>
    <t>AI12434</t>
  </si>
  <si>
    <t>R, GCP, Computer Vision, Linux</t>
  </si>
  <si>
    <t>AI12435</t>
  </si>
  <si>
    <t>Linux, TensorFreelanceow, SQL, Deep Learning</t>
  </si>
  <si>
    <t>AI12436</t>
  </si>
  <si>
    <t>Java, Python, NLP, Docker</t>
  </si>
  <si>
    <t>AI12437</t>
  </si>
  <si>
    <t>Computer Vision, Linux, Hadoop, Kubernetes, Scala</t>
  </si>
  <si>
    <t>AI12438</t>
  </si>
  <si>
    <t>R, Spark, SQL, Mathematics, Java</t>
  </si>
  <si>
    <t>AI12439</t>
  </si>
  <si>
    <t>Python, Statistics, PyTorch, Spark</t>
  </si>
  <si>
    <t>AI12440</t>
  </si>
  <si>
    <t>Scala, R, Kubernetes, Git, Python</t>
  </si>
  <si>
    <t>AI12441</t>
  </si>
  <si>
    <t>PyTorch, Scala, Deep Learning, MLOps</t>
  </si>
  <si>
    <t>AI12442</t>
  </si>
  <si>
    <t>Kubernetes, PyTorch, Statistics, Computer Vision, TensorFreelanceow</t>
  </si>
  <si>
    <t>AI12443</t>
  </si>
  <si>
    <t>PyTorch, SQL, Git, Statistics, GCP</t>
  </si>
  <si>
    <t>AI12444</t>
  </si>
  <si>
    <t>TensorFreelanceow, Tableau, AWS, MLOps</t>
  </si>
  <si>
    <t>AI12445</t>
  </si>
  <si>
    <t>PyTorch, Java, Git, Azure</t>
  </si>
  <si>
    <t>AI12446</t>
  </si>
  <si>
    <t>TensorFreelanceow, Python, Tableau</t>
  </si>
  <si>
    <t>AI12447</t>
  </si>
  <si>
    <t>SQL, NLP, Kubernetes, Git</t>
  </si>
  <si>
    <t>AI12448</t>
  </si>
  <si>
    <t>SQL, Deep Learning, Spark, R, Tableau</t>
  </si>
  <si>
    <t>AI12449</t>
  </si>
  <si>
    <t>PyTorch, Git, Mathematics, Scala</t>
  </si>
  <si>
    <t>AI12450</t>
  </si>
  <si>
    <t>AI12451</t>
  </si>
  <si>
    <t>AI12452</t>
  </si>
  <si>
    <t>Git, Mathematics, MLOps, Deep Learning, R</t>
  </si>
  <si>
    <t>AI12453</t>
  </si>
  <si>
    <t>AI12454</t>
  </si>
  <si>
    <t>MLOps, TensorFreelanceow, AWS, Hadoop</t>
  </si>
  <si>
    <t>AI12455</t>
  </si>
  <si>
    <t>AI12456</t>
  </si>
  <si>
    <t>Data Visualization, Scala, Kubernetes, SQL, R</t>
  </si>
  <si>
    <t>AI12457</t>
  </si>
  <si>
    <t>TensorFreelanceow, Azure, NLP, Computer Vision</t>
  </si>
  <si>
    <t>AI12458</t>
  </si>
  <si>
    <t>GCP, SQL, PyTorch, Kubernetes, Statistics</t>
  </si>
  <si>
    <t>AI12459</t>
  </si>
  <si>
    <t>Linux, Mathematics, NLP, PyTorch</t>
  </si>
  <si>
    <t>AI12460</t>
  </si>
  <si>
    <t>Hadoop, Python, Git</t>
  </si>
  <si>
    <t>AI12461</t>
  </si>
  <si>
    <t>Linux, Hadoop, R, Computer Vision, Statistics</t>
  </si>
  <si>
    <t>AI12462</t>
  </si>
  <si>
    <t>Statistics, PyTorch, Docker, Azure, SQL</t>
  </si>
  <si>
    <t>AI12463</t>
  </si>
  <si>
    <t>Docker, Python, Deep Learning, Spark</t>
  </si>
  <si>
    <t>AI12464</t>
  </si>
  <si>
    <t>R, Mathematics, Hadoop</t>
  </si>
  <si>
    <t>AI12465</t>
  </si>
  <si>
    <t>Docker, R, Deep Learning, SQL</t>
  </si>
  <si>
    <t>AI12466</t>
  </si>
  <si>
    <t>PyTorch, Azure, R, SQL</t>
  </si>
  <si>
    <t>AI12467</t>
  </si>
  <si>
    <t>Azure, SQL, Kubernetes, Spark, Linux</t>
  </si>
  <si>
    <t>AI12468</t>
  </si>
  <si>
    <t>Scala, NLP, Git</t>
  </si>
  <si>
    <t>AI12469</t>
  </si>
  <si>
    <t>Mathematics, Python, Tableau, Computer Vision, SQL</t>
  </si>
  <si>
    <t>AI12470</t>
  </si>
  <si>
    <t>SQL, Git, PyTorch, NLP</t>
  </si>
  <si>
    <t>AI12471</t>
  </si>
  <si>
    <t>AWS, Tableau, TensorFreelanceow, Spark</t>
  </si>
  <si>
    <t>AI12472</t>
  </si>
  <si>
    <t>Linux, MLOps, Git, Java</t>
  </si>
  <si>
    <t>AI12473</t>
  </si>
  <si>
    <t>SQL, Python, Hadoop, Mathematics, Computer Vision</t>
  </si>
  <si>
    <t>AI12474</t>
  </si>
  <si>
    <t>PyTorch, Hadoop, TensorFreelanceow, SQL</t>
  </si>
  <si>
    <t>AI12475</t>
  </si>
  <si>
    <t>SQL, AWS, Computer Vision, Spark, Linux</t>
  </si>
  <si>
    <t>AI12476</t>
  </si>
  <si>
    <t>AI12477</t>
  </si>
  <si>
    <t>AI12478</t>
  </si>
  <si>
    <t>AI12479</t>
  </si>
  <si>
    <t>AI12480</t>
  </si>
  <si>
    <t>Kubernetes, Scala, Data Visualization, Statistics, Git</t>
  </si>
  <si>
    <t>AI12481</t>
  </si>
  <si>
    <t>MLOps, Azure, Tableau</t>
  </si>
  <si>
    <t>AI12482</t>
  </si>
  <si>
    <t>Python, Azure, Git, R, Computer Vision</t>
  </si>
  <si>
    <t>AI12483</t>
  </si>
  <si>
    <t>Linux, Scala, PyTorch</t>
  </si>
  <si>
    <t>AI12484</t>
  </si>
  <si>
    <t>GCP, Python, Mathematics, Linux</t>
  </si>
  <si>
    <t>AI12485</t>
  </si>
  <si>
    <t>Deep Learning, Data Visualization, Docker</t>
  </si>
  <si>
    <t>AI12486</t>
  </si>
  <si>
    <t>Data Visualization, SQL, Scala, Tableau, Git</t>
  </si>
  <si>
    <t>AI12487</t>
  </si>
  <si>
    <t>Scala, AWS, Python</t>
  </si>
  <si>
    <t>AI12488</t>
  </si>
  <si>
    <t>Tableau, Scala, Docker</t>
  </si>
  <si>
    <t>AI12489</t>
  </si>
  <si>
    <t>AI12490</t>
  </si>
  <si>
    <t>Spark, Linux, GCP</t>
  </si>
  <si>
    <t>AI12491</t>
  </si>
  <si>
    <t>Java, Statistics, R, Docker, Scala</t>
  </si>
  <si>
    <t>AI12492</t>
  </si>
  <si>
    <t>Azure, AWS, TensorFreelanceow, Linux, Mathematics</t>
  </si>
  <si>
    <t>AI12493</t>
  </si>
  <si>
    <t>AI12494</t>
  </si>
  <si>
    <t>AI12495</t>
  </si>
  <si>
    <t>R, MLOps, Kubernetes, Statistics, Deep Learning</t>
  </si>
  <si>
    <t>AI12496</t>
  </si>
  <si>
    <t>Kubernetes, Mathematics, TensorFreelanceow, AWS</t>
  </si>
  <si>
    <t>AI12497</t>
  </si>
  <si>
    <t>GCP, MLOps, Statistics</t>
  </si>
  <si>
    <t>AI12498</t>
  </si>
  <si>
    <t>Python, Deep Learning, Kubernetes</t>
  </si>
  <si>
    <t>AI12499</t>
  </si>
  <si>
    <t>Kubernetes, TensorFreelanceow, Computer Vision, Hadoop, Linux</t>
  </si>
  <si>
    <t>AI12500</t>
  </si>
  <si>
    <t>Statistics, Python, Data Visualization, Scala</t>
  </si>
  <si>
    <t>AI12501</t>
  </si>
  <si>
    <t>Docker, R, Mathematics, Spark, Azure</t>
  </si>
  <si>
    <t>AI12502</t>
  </si>
  <si>
    <t>Data Visualization, Hadoop, Python, Linux</t>
  </si>
  <si>
    <t>AI12503</t>
  </si>
  <si>
    <t>GCP, Linux, Tableau, Spark, Data Visualization</t>
  </si>
  <si>
    <t>AI12504</t>
  </si>
  <si>
    <t>Kubernetes, Python, Data Visualization, Git</t>
  </si>
  <si>
    <t>AI12505</t>
  </si>
  <si>
    <t>Docker, MLOps, AWS</t>
  </si>
  <si>
    <t>AI12506</t>
  </si>
  <si>
    <t>Tableau, Kubernetes, TensorFreelanceow, Spark</t>
  </si>
  <si>
    <t>AI12507</t>
  </si>
  <si>
    <t>Mathematics, Computer Vision, Linux</t>
  </si>
  <si>
    <t>AI12508</t>
  </si>
  <si>
    <t>GCP, Hadoop, Tableau, Deep Learning</t>
  </si>
  <si>
    <t>AI12509</t>
  </si>
  <si>
    <t>Spark, Linux, Deep Learning, Git, TensorFreelanceow</t>
  </si>
  <si>
    <t>AI12510</t>
  </si>
  <si>
    <t>Linux, Tableau, Data Visualization, Hadoop</t>
  </si>
  <si>
    <t>AI12511</t>
  </si>
  <si>
    <t>SQL, NLP, Azure</t>
  </si>
  <si>
    <t>AI12512</t>
  </si>
  <si>
    <t>R, NLP, Linux, SQL</t>
  </si>
  <si>
    <t>AI12513</t>
  </si>
  <si>
    <t>GCP, NLP, Linux, R</t>
  </si>
  <si>
    <t>AI12514</t>
  </si>
  <si>
    <t>PyTorch, R, TensorFreelanceow</t>
  </si>
  <si>
    <t>AI12515</t>
  </si>
  <si>
    <t>Python, Azure, Docker, R, Git</t>
  </si>
  <si>
    <t>AI12516</t>
  </si>
  <si>
    <t>Python, Tableau, Docker</t>
  </si>
  <si>
    <t>AI12517</t>
  </si>
  <si>
    <t>Azure, AWS, Linux, Docker</t>
  </si>
  <si>
    <t>AI12518</t>
  </si>
  <si>
    <t>R, Linux, NLP</t>
  </si>
  <si>
    <t>AI12519</t>
  </si>
  <si>
    <t>Azure, Data Visualization, Kubernetes, Docker</t>
  </si>
  <si>
    <t>AI12520</t>
  </si>
  <si>
    <t>Hadoop, SQL, Linux, Scala</t>
  </si>
  <si>
    <t>AI12521</t>
  </si>
  <si>
    <t>Statistics, AWS, R</t>
  </si>
  <si>
    <t>AI12522</t>
  </si>
  <si>
    <t>MLOps, Docker, Java, Spark</t>
  </si>
  <si>
    <t>AI12523</t>
  </si>
  <si>
    <t>Java, Hadoop, Python, Spark, TensorFreelanceow</t>
  </si>
  <si>
    <t>AI12524</t>
  </si>
  <si>
    <t>Computer Vision, Kubernetes, Hadoop</t>
  </si>
  <si>
    <t>AI12525</t>
  </si>
  <si>
    <t>AWS, MLOps, Tableau</t>
  </si>
  <si>
    <t>AI12526</t>
  </si>
  <si>
    <t>AI12527</t>
  </si>
  <si>
    <t>PyTorch, Linux, Python, Scala</t>
  </si>
  <si>
    <t>AI12528</t>
  </si>
  <si>
    <t>Git, Spark, GCP</t>
  </si>
  <si>
    <t>AI12529</t>
  </si>
  <si>
    <t>Git, SQL, Scala</t>
  </si>
  <si>
    <t>AI12530</t>
  </si>
  <si>
    <t>Python, Git, SQL, Java, Computer Vision</t>
  </si>
  <si>
    <t>AI12531</t>
  </si>
  <si>
    <t>SQL, PyTorch, Computer Vision, Git</t>
  </si>
  <si>
    <t>AI12532</t>
  </si>
  <si>
    <t>Kubernetes, PyTorch, Mathematics, SQL, Tableau</t>
  </si>
  <si>
    <t>AI12533</t>
  </si>
  <si>
    <t>AI12534</t>
  </si>
  <si>
    <t>Scala, Statistics, Spark</t>
  </si>
  <si>
    <t>AI12535</t>
  </si>
  <si>
    <t>Computer Vision, NLP, Tableau, Python</t>
  </si>
  <si>
    <t>AI12536</t>
  </si>
  <si>
    <t>Linux, MLOps, AWS, Statistics</t>
  </si>
  <si>
    <t>AI12537</t>
  </si>
  <si>
    <t>AI12538</t>
  </si>
  <si>
    <t>Scala, R, Azure, Git, Kubernetes</t>
  </si>
  <si>
    <t>AI12539</t>
  </si>
  <si>
    <t>AI12540</t>
  </si>
  <si>
    <t>Scala, Linux, SQL, Statistics</t>
  </si>
  <si>
    <t>AI12541</t>
  </si>
  <si>
    <t>PyTorch, SQL, Docker, AWS, Linux</t>
  </si>
  <si>
    <t>AI12542</t>
  </si>
  <si>
    <t>Computer Vision, Java, Python, Azure, Git</t>
  </si>
  <si>
    <t>AI12543</t>
  </si>
  <si>
    <t>Java, PyTorch, MLOps, Hadoop, NLP</t>
  </si>
  <si>
    <t>AI12544</t>
  </si>
  <si>
    <t>Computer Vision, TensorFreelanceow, Python, Git, R</t>
  </si>
  <si>
    <t>AI12545</t>
  </si>
  <si>
    <t>Spark, TensorFreelanceow, Kubernetes, Java, Mathematics</t>
  </si>
  <si>
    <t>AI12546</t>
  </si>
  <si>
    <t>Git, SQL, R, GCP</t>
  </si>
  <si>
    <t>AI12547</t>
  </si>
  <si>
    <t>Tableau, TensorFreelanceow, Docker, GCP, Scala</t>
  </si>
  <si>
    <t>AI12548</t>
  </si>
  <si>
    <t>MLOps, SQL, Python, Computer Vision</t>
  </si>
  <si>
    <t>AI12549</t>
  </si>
  <si>
    <t>PyTorch, Linux, Tableau, GCP</t>
  </si>
  <si>
    <t>AI12550</t>
  </si>
  <si>
    <t>SQL, Tableau, Deep Learning, Java</t>
  </si>
  <si>
    <t>AI12551</t>
  </si>
  <si>
    <t>AWS, GCP, Kubernetes</t>
  </si>
  <si>
    <t>AI12552</t>
  </si>
  <si>
    <t>NLP, R, Scala</t>
  </si>
  <si>
    <t>AI12553</t>
  </si>
  <si>
    <t>Spark, Hadoop, PyTorch</t>
  </si>
  <si>
    <t>AI12554</t>
  </si>
  <si>
    <t>R, Python, Tableau, Deep Learning</t>
  </si>
  <si>
    <t>AI12555</t>
  </si>
  <si>
    <t>SQL, Java, Tableau, Statistics, PyTorch</t>
  </si>
  <si>
    <t>AI12556</t>
  </si>
  <si>
    <t>Hadoop, TensorFreelanceow, GCP, Spark</t>
  </si>
  <si>
    <t>AI12557</t>
  </si>
  <si>
    <t>Python, Deep Learning, TensorFreelanceow, Scala</t>
  </si>
  <si>
    <t>AI12558</t>
  </si>
  <si>
    <t>TensorFreelanceow, Git, Tableau, Statistics, Scala</t>
  </si>
  <si>
    <t>AI12559</t>
  </si>
  <si>
    <t>AWS, R, NLP, Kubernetes</t>
  </si>
  <si>
    <t>AI12560</t>
  </si>
  <si>
    <t>AI12561</t>
  </si>
  <si>
    <t>Git, PyTorch, Java</t>
  </si>
  <si>
    <t>AI12562</t>
  </si>
  <si>
    <t>AWS, PyTorch, TensorFreelanceow</t>
  </si>
  <si>
    <t>AI12563</t>
  </si>
  <si>
    <t>Git, PyTorch, Statistics, R</t>
  </si>
  <si>
    <t>AI12564</t>
  </si>
  <si>
    <t>PyTorch, Hadoop, Deep Learning, Statistics</t>
  </si>
  <si>
    <t>AI12565</t>
  </si>
  <si>
    <t>R, Linux, Spark, Scala, Python</t>
  </si>
  <si>
    <t>AI12566</t>
  </si>
  <si>
    <t>Java, Python, Spark</t>
  </si>
  <si>
    <t>AI12567</t>
  </si>
  <si>
    <t>AWS, PyTorch, Spark, Statistics</t>
  </si>
  <si>
    <t>AI12568</t>
  </si>
  <si>
    <t>Java, Docker, GCP, R</t>
  </si>
  <si>
    <t>AI12569</t>
  </si>
  <si>
    <t>AWS, Azure, Mathematics, Docker, Kubernetes</t>
  </si>
  <si>
    <t>AI12570</t>
  </si>
  <si>
    <t>PyTorch, SQL, NLP, Docker, Spark</t>
  </si>
  <si>
    <t>AI12571</t>
  </si>
  <si>
    <t>Deep Learning, Python, SQL, GCP, Hadoop</t>
  </si>
  <si>
    <t>AI12572</t>
  </si>
  <si>
    <t>PyTorch, Scala, Git, Data Visualization, Spark</t>
  </si>
  <si>
    <t>AI12573</t>
  </si>
  <si>
    <t>R, Deep Learning, Hadoop</t>
  </si>
  <si>
    <t>AI12574</t>
  </si>
  <si>
    <t>Python, Statistics, TensorFreelanceow, Tableau</t>
  </si>
  <si>
    <t>AI12575</t>
  </si>
  <si>
    <t>AI12576</t>
  </si>
  <si>
    <t>Statistics, R, Data Visualization, Tableau, Deep Learning</t>
  </si>
  <si>
    <t>AI12577</t>
  </si>
  <si>
    <t>SQL, NLP, Spark, Python</t>
  </si>
  <si>
    <t>AI12578</t>
  </si>
  <si>
    <t>R, Azure, Tableau, Docker</t>
  </si>
  <si>
    <t>AI12579</t>
  </si>
  <si>
    <t>R, Data Visualization, GCP</t>
  </si>
  <si>
    <t>AI12580</t>
  </si>
  <si>
    <t>AWS, NLP, Kubernetes, R</t>
  </si>
  <si>
    <t>AI12581</t>
  </si>
  <si>
    <t>R, SQL, NLP, Azure, Python</t>
  </si>
  <si>
    <t>AI12582</t>
  </si>
  <si>
    <t>TensorFreelanceow, Python, MLOps, PyTorch, Tableau</t>
  </si>
  <si>
    <t>AI12583</t>
  </si>
  <si>
    <t>R, MLOps, Java, Statistics, TensorFreelanceow</t>
  </si>
  <si>
    <t>AI12584</t>
  </si>
  <si>
    <t>AWS, Git, NLP, Linux</t>
  </si>
  <si>
    <t>AI12585</t>
  </si>
  <si>
    <t>TensorFreelanceow, Python, MLOps, Java, R</t>
  </si>
  <si>
    <t>AI12586</t>
  </si>
  <si>
    <t>Linux, Docker, Git, R</t>
  </si>
  <si>
    <t>AI12587</t>
  </si>
  <si>
    <t>AI12588</t>
  </si>
  <si>
    <t>Docker, Java, R, SQL, AWS</t>
  </si>
  <si>
    <t>AI12589</t>
  </si>
  <si>
    <t>Kubernetes, Data Visualization, TensorFreelanceow</t>
  </si>
  <si>
    <t>AI12590</t>
  </si>
  <si>
    <t>Git, GCP, Computer Vision, AWS, Hadoop</t>
  </si>
  <si>
    <t>AI12591</t>
  </si>
  <si>
    <t>Data Visualization, Docker, Java</t>
  </si>
  <si>
    <t>AI12592</t>
  </si>
  <si>
    <t>Deep Learning, GCP, Mathematics, R</t>
  </si>
  <si>
    <t>AI12593</t>
  </si>
  <si>
    <t>Mathematics, Git, Scala, Linux</t>
  </si>
  <si>
    <t>AI12594</t>
  </si>
  <si>
    <t>Linux, Java, Mathematics, Hadoop, SQL</t>
  </si>
  <si>
    <t>AI12595</t>
  </si>
  <si>
    <t>PyTorch, Linux, TensorFreelanceow, R, Mathematics</t>
  </si>
  <si>
    <t>AI12596</t>
  </si>
  <si>
    <t>Linux, PyTorch, Computer Vision</t>
  </si>
  <si>
    <t>AI12597</t>
  </si>
  <si>
    <t>AI12598</t>
  </si>
  <si>
    <t>Statistics, Mathematics, TensorFreelanceow</t>
  </si>
  <si>
    <t>AI12599</t>
  </si>
  <si>
    <t>Kubernetes, Azure, Deep Learning, Data Visualization, SQL</t>
  </si>
  <si>
    <t>AI12600</t>
  </si>
  <si>
    <t>Linux, Tableau, Python, Computer Vision, TensorFreelanceow</t>
  </si>
  <si>
    <t>AI12601</t>
  </si>
  <si>
    <t>Java, AWS, Git</t>
  </si>
  <si>
    <t>AI12602</t>
  </si>
  <si>
    <t>Tableau, Python, PyTorch</t>
  </si>
  <si>
    <t>AI12603</t>
  </si>
  <si>
    <t>AI12604</t>
  </si>
  <si>
    <t>GCP, Python, SQL</t>
  </si>
  <si>
    <t>AI12605</t>
  </si>
  <si>
    <t>Scala, Kubernetes, Computer Vision, Tableau, Docker</t>
  </si>
  <si>
    <t>AI12606</t>
  </si>
  <si>
    <t>Scala, Java, TensorFreelanceow, Tableau</t>
  </si>
  <si>
    <t>AI12607</t>
  </si>
  <si>
    <t>Spark, Azure, MLOps, R, GCP</t>
  </si>
  <si>
    <t>AI12608</t>
  </si>
  <si>
    <t>PyTorch, Tableau, SQL, NLP</t>
  </si>
  <si>
    <t>AI12609</t>
  </si>
  <si>
    <t>Scala, Linux, Python, AWS</t>
  </si>
  <si>
    <t>AI12610</t>
  </si>
  <si>
    <t>Tableau, Computer Vision, Kubernetes, R</t>
  </si>
  <si>
    <t>AI12611</t>
  </si>
  <si>
    <t>Scala, TensorFreelanceow, Hadoop</t>
  </si>
  <si>
    <t>AI12612</t>
  </si>
  <si>
    <t>Git, Kubernetes, Computer Vision, Python, Deep Learning</t>
  </si>
  <si>
    <t>AI12613</t>
  </si>
  <si>
    <t>Java, Kubernetes, Python, Computer Vision, TensorFreelanceow</t>
  </si>
  <si>
    <t>AI12614</t>
  </si>
  <si>
    <t>Python, Scala, Docker, Azure, Deep Learning</t>
  </si>
  <si>
    <t>AI12615</t>
  </si>
  <si>
    <t>Git, Python, NLP, TensorFreelanceow, AWS</t>
  </si>
  <si>
    <t>AI12616</t>
  </si>
  <si>
    <t>Computer Vision, Git, Hadoop, Java</t>
  </si>
  <si>
    <t>AI12617</t>
  </si>
  <si>
    <t>AI12618</t>
  </si>
  <si>
    <t>AI12619</t>
  </si>
  <si>
    <t>MLOps, Spark, Scala, Java, Azure</t>
  </si>
  <si>
    <t>AI12620</t>
  </si>
  <si>
    <t>AI12621</t>
  </si>
  <si>
    <t>SQL, MLOps, Computer Vision, Data Visualization</t>
  </si>
  <si>
    <t>AI12622</t>
  </si>
  <si>
    <t>AWS, Java, Docker</t>
  </si>
  <si>
    <t>AI12623</t>
  </si>
  <si>
    <t>Python, Kubernetes, Mathematics, Data Visualization, AWS</t>
  </si>
  <si>
    <t>AI12624</t>
  </si>
  <si>
    <t>Python, Hadoop, Linux, Tableau, Computer Vision</t>
  </si>
  <si>
    <t>AI12625</t>
  </si>
  <si>
    <t>Deep Learning, Spark, AWS, Azure</t>
  </si>
  <si>
    <t>AI12626</t>
  </si>
  <si>
    <t>R, Statistics, Scala, AWS, Computer Vision</t>
  </si>
  <si>
    <t>AI12627</t>
  </si>
  <si>
    <t>Python, Git, Scala, GCP, Kubernetes</t>
  </si>
  <si>
    <t>AI12628</t>
  </si>
  <si>
    <t>SQL, Linux, PyTorch, GCP, R</t>
  </si>
  <si>
    <t>AI12629</t>
  </si>
  <si>
    <t>R, Python, Docker, SQL</t>
  </si>
  <si>
    <t>AI12630</t>
  </si>
  <si>
    <t>Git, R, MLOps</t>
  </si>
  <si>
    <t>AI12631</t>
  </si>
  <si>
    <t>Docker, Linux, MLOps, SQL, Deep Learning</t>
  </si>
  <si>
    <t>AI12632</t>
  </si>
  <si>
    <t>AI12633</t>
  </si>
  <si>
    <t>Linux, Docker, PyTorch, Spark</t>
  </si>
  <si>
    <t>AI12634</t>
  </si>
  <si>
    <t>AI12635</t>
  </si>
  <si>
    <t>Python, Data Visualization, Tableau, Java</t>
  </si>
  <si>
    <t>AI12636</t>
  </si>
  <si>
    <t>Statistics, Linux, Python, Java, Scala</t>
  </si>
  <si>
    <t>AI12637</t>
  </si>
  <si>
    <t>Docker, Computer Vision, Python</t>
  </si>
  <si>
    <t>AI12638</t>
  </si>
  <si>
    <t>AI12639</t>
  </si>
  <si>
    <t>Python, Scala, PyTorch, Statistics</t>
  </si>
  <si>
    <t>AI12640</t>
  </si>
  <si>
    <t>MLOps, SQL, PyTorch, Mathematics</t>
  </si>
  <si>
    <t>AI12641</t>
  </si>
  <si>
    <t>Mathematics, Hadoop, AWS, Statistics</t>
  </si>
  <si>
    <t>AI12642</t>
  </si>
  <si>
    <t>Spark, Git, Deep Learning, Statistics</t>
  </si>
  <si>
    <t>AI12643</t>
  </si>
  <si>
    <t>Python, AWS, Data Visualization, Spark, MLOps</t>
  </si>
  <si>
    <t>AI12644</t>
  </si>
  <si>
    <t>PyTorch, Azure, Docker, GCP</t>
  </si>
  <si>
    <t>AI12645</t>
  </si>
  <si>
    <t>AI12646</t>
  </si>
  <si>
    <t>Statistics, TensorFreelanceow, AWS</t>
  </si>
  <si>
    <t>AI12647</t>
  </si>
  <si>
    <t>Statistics, SQL, Scala, PyTorch, Git</t>
  </si>
  <si>
    <t>AI12648</t>
  </si>
  <si>
    <t>Computer Vision, Scala, SQL, PyTorch, R</t>
  </si>
  <si>
    <t>AI12649</t>
  </si>
  <si>
    <t>Git, SQL, Tableau, Deep Learning</t>
  </si>
  <si>
    <t>AI12650</t>
  </si>
  <si>
    <t>PyTorch, Statistics, Docker, Kubernetes</t>
  </si>
  <si>
    <t>AI12651</t>
  </si>
  <si>
    <t>SQL, R, Tableau, Kubernetes</t>
  </si>
  <si>
    <t>AI12652</t>
  </si>
  <si>
    <t>Git, Azure, Statistics</t>
  </si>
  <si>
    <t>AI12653</t>
  </si>
  <si>
    <t>Kubernetes, Deep Learning, Python, Data Visualization, Mathematics</t>
  </si>
  <si>
    <t>AI12654</t>
  </si>
  <si>
    <t>Statistics, Docker, Python, Hadoop, Git</t>
  </si>
  <si>
    <t>AI12655</t>
  </si>
  <si>
    <t>AI12656</t>
  </si>
  <si>
    <t>PyTorch, Scala, Linux</t>
  </si>
  <si>
    <t>AI12657</t>
  </si>
  <si>
    <t>Python, TensorFreelanceow, Tableau, Azure, Statistics</t>
  </si>
  <si>
    <t>AI12658</t>
  </si>
  <si>
    <t>Deep Learning, AWS, Hadoop</t>
  </si>
  <si>
    <t>AI12659</t>
  </si>
  <si>
    <t>Spark, Docker, Data Visualization, NLP</t>
  </si>
  <si>
    <t>AI12660</t>
  </si>
  <si>
    <t>Linux, Docker, MLOps</t>
  </si>
  <si>
    <t>AI12661</t>
  </si>
  <si>
    <t>PyTorch, Python, Docker</t>
  </si>
  <si>
    <t>AI12662</t>
  </si>
  <si>
    <t>Python, Java, Git</t>
  </si>
  <si>
    <t>AI12663</t>
  </si>
  <si>
    <t>Deep Learning, Mathematics, Java, Spark, NLP</t>
  </si>
  <si>
    <t>AI12664</t>
  </si>
  <si>
    <t>Deep Learning, Linux, Kubernetes</t>
  </si>
  <si>
    <t>AI12665</t>
  </si>
  <si>
    <t>Docker, Kubernetes, Scala, Git, Mathematics</t>
  </si>
  <si>
    <t>AI12666</t>
  </si>
  <si>
    <t>Kubernetes, Spark, Scala, Data Visualization</t>
  </si>
  <si>
    <t>AI12667</t>
  </si>
  <si>
    <t>Deep Learning, TensorFreelanceow, Azure</t>
  </si>
  <si>
    <t>AI12668</t>
  </si>
  <si>
    <t>Tableau, Computer Vision, AWS, Git</t>
  </si>
  <si>
    <t>AI12669</t>
  </si>
  <si>
    <t>Scala, Azure, Statistics</t>
  </si>
  <si>
    <t>AI12670</t>
  </si>
  <si>
    <t>Azure, Spark, Mathematics, Java</t>
  </si>
  <si>
    <t>AI12671</t>
  </si>
  <si>
    <t>Git, Python, TensorFreelanceow, GCP, Linux</t>
  </si>
  <si>
    <t>AI12672</t>
  </si>
  <si>
    <t>Docker, Mathematics, Python</t>
  </si>
  <si>
    <t>AI12673</t>
  </si>
  <si>
    <t>Kubernetes, Git, Deep Learning, Python</t>
  </si>
  <si>
    <t>AI12674</t>
  </si>
  <si>
    <t>Statistics, AWS, Python</t>
  </si>
  <si>
    <t>AI12675</t>
  </si>
  <si>
    <t>AI12676</t>
  </si>
  <si>
    <t>R, PyTorch, Java, GCP, Deep Learning</t>
  </si>
  <si>
    <t>AI12677</t>
  </si>
  <si>
    <t>AI12678</t>
  </si>
  <si>
    <t>Scala, Python, Mathematics, GCP, Linux</t>
  </si>
  <si>
    <t>AI12679</t>
  </si>
  <si>
    <t>GCP, R, Linux, Mathematics, Java</t>
  </si>
  <si>
    <t>AI12680</t>
  </si>
  <si>
    <t>PyTorch, Docker, TensorFreelanceow, Java, AWS</t>
  </si>
  <si>
    <t>AI12681</t>
  </si>
  <si>
    <t>TensorFreelanceow, Java, Tableau, Computer Vision, R</t>
  </si>
  <si>
    <t>AI12682</t>
  </si>
  <si>
    <t>Python, Azure, Scala, Statistics, PyTorch</t>
  </si>
  <si>
    <t>AI12683</t>
  </si>
  <si>
    <t>Tableau, Spark, Linux, Python</t>
  </si>
  <si>
    <t>AI12684</t>
  </si>
  <si>
    <t>Spark, Java, Scala, AWS</t>
  </si>
  <si>
    <t>AI12685</t>
  </si>
  <si>
    <t>SQL, Hadoop, Scala</t>
  </si>
  <si>
    <t>AI12686</t>
  </si>
  <si>
    <t>Kubernetes, Python, Git</t>
  </si>
  <si>
    <t>AI12687</t>
  </si>
  <si>
    <t>Scala, Spark, NLP, Tableau</t>
  </si>
  <si>
    <t>AI12688</t>
  </si>
  <si>
    <t>Linux, Data Visualization, Spark, SQL</t>
  </si>
  <si>
    <t>AI12689</t>
  </si>
  <si>
    <t>Python, SQL, PyTorch, Deep Learning</t>
  </si>
  <si>
    <t>AI12690</t>
  </si>
  <si>
    <t>GCP, Kubernetes, Java, Python, SQL</t>
  </si>
  <si>
    <t>AI12691</t>
  </si>
  <si>
    <t>GCP, Linux, R, SQL</t>
  </si>
  <si>
    <t>AI12692</t>
  </si>
  <si>
    <t>Docker, Deep Learning, NLP, PyTorch, Scala</t>
  </si>
  <si>
    <t>AI12693</t>
  </si>
  <si>
    <t>R, Deep Learning, Mathematics, Statistics</t>
  </si>
  <si>
    <t>AI12694</t>
  </si>
  <si>
    <t>Linux, Spark, MLOps, PyTorch</t>
  </si>
  <si>
    <t>AI12695</t>
  </si>
  <si>
    <t>Linux, Scala, Mathematics</t>
  </si>
  <si>
    <t>AI12696</t>
  </si>
  <si>
    <t>Scala, Tableau, R, SQL</t>
  </si>
  <si>
    <t>AI12697</t>
  </si>
  <si>
    <t>Java, Scala, MLOps, NLP, TensorFreelanceow</t>
  </si>
  <si>
    <t>AI12698</t>
  </si>
  <si>
    <t>Kubernetes, Scala, MLOps</t>
  </si>
  <si>
    <t>AI12699</t>
  </si>
  <si>
    <t>Statistics, R, Git, Computer Vision</t>
  </si>
  <si>
    <t>AI12700</t>
  </si>
  <si>
    <t>Scala, Azure, NLP, Deep Learning</t>
  </si>
  <si>
    <t>AI12701</t>
  </si>
  <si>
    <t>Statistics, Docker, R, GCP</t>
  </si>
  <si>
    <t>AI12702</t>
  </si>
  <si>
    <t>MLOps, Python, Data Visualization, NLP, TensorFreelanceow</t>
  </si>
  <si>
    <t>AI12703</t>
  </si>
  <si>
    <t>Data Visualization, MLOps, R, Spark</t>
  </si>
  <si>
    <t>AI12704</t>
  </si>
  <si>
    <t>SQL, PyTorch, MLOps, Java, TensorFreelanceow</t>
  </si>
  <si>
    <t>AI12705</t>
  </si>
  <si>
    <t>AI12706</t>
  </si>
  <si>
    <t>TensorFreelanceow, Kubernetes, Linux, Tableau</t>
  </si>
  <si>
    <t>AI12707</t>
  </si>
  <si>
    <t>AI12708</t>
  </si>
  <si>
    <t>Python, NLP, Docker</t>
  </si>
  <si>
    <t>AI12709</t>
  </si>
  <si>
    <t>Statistics, Mathematics, Deep Learning, Linux</t>
  </si>
  <si>
    <t>AI12710</t>
  </si>
  <si>
    <t>SQL, Statistics, Mathematics, NLP</t>
  </si>
  <si>
    <t>AI12711</t>
  </si>
  <si>
    <t>Linux, AWS, SQL, Data Visualization</t>
  </si>
  <si>
    <t>AI12712</t>
  </si>
  <si>
    <t>NLP, Git, Kubernetes, Azure, AWS</t>
  </si>
  <si>
    <t>AI12713</t>
  </si>
  <si>
    <t>Statistics, R, Azure, GCP</t>
  </si>
  <si>
    <t>AI12714</t>
  </si>
  <si>
    <t>Spark, Tableau, Azure</t>
  </si>
  <si>
    <t>AI12715</t>
  </si>
  <si>
    <t>Python, Tableau, AWS, Azure</t>
  </si>
  <si>
    <t>AI12716</t>
  </si>
  <si>
    <t>NLP, Python, Kubernetes, Docker</t>
  </si>
  <si>
    <t>AI12717</t>
  </si>
  <si>
    <t>AI12718</t>
  </si>
  <si>
    <t>Mathematics, Python, SQL</t>
  </si>
  <si>
    <t>AI12719</t>
  </si>
  <si>
    <t>MLOps, SQL, Deep Learning, Kubernetes</t>
  </si>
  <si>
    <t>AI12720</t>
  </si>
  <si>
    <t>Data Visualization, AWS, Mathematics, Tableau, Deep Learning</t>
  </si>
  <si>
    <t>AI12721</t>
  </si>
  <si>
    <t>AI12722</t>
  </si>
  <si>
    <t>Computer Vision, Tableau, Kubernetes, Linux</t>
  </si>
  <si>
    <t>AI12723</t>
  </si>
  <si>
    <t>AI12724</t>
  </si>
  <si>
    <t>Tableau, Data Visualization, Mathematics</t>
  </si>
  <si>
    <t>AI12725</t>
  </si>
  <si>
    <t>Python, NLP, Azure, TensorFreelanceow</t>
  </si>
  <si>
    <t>AI12726</t>
  </si>
  <si>
    <t>Git, TensorFreelanceow, Python, AWS, Kubernetes</t>
  </si>
  <si>
    <t>AI12727</t>
  </si>
  <si>
    <t>PyTorch, Tableau, Hadoop, Kubernetes</t>
  </si>
  <si>
    <t>AI12728</t>
  </si>
  <si>
    <t>PyTorch, Hadoop, MLOps, Azure</t>
  </si>
  <si>
    <t>AI12729</t>
  </si>
  <si>
    <t>Python, TensorFreelanceow, Docker, Mathematics, Hadoop</t>
  </si>
  <si>
    <t>AI12730</t>
  </si>
  <si>
    <t>AI12731</t>
  </si>
  <si>
    <t>Hadoop, Git, GCP, Computer Vision</t>
  </si>
  <si>
    <t>AI12732</t>
  </si>
  <si>
    <t>Kubernetes, Docker, R, Linux, Statistics</t>
  </si>
  <si>
    <t>AI12733</t>
  </si>
  <si>
    <t>Java, Kubernetes, Data Visualization</t>
  </si>
  <si>
    <t>AI12734</t>
  </si>
  <si>
    <t>Kubernetes, Hadoop, Data Visualization, Scala, Java</t>
  </si>
  <si>
    <t>AI12735</t>
  </si>
  <si>
    <t>MLOps, Linux, Hadoop</t>
  </si>
  <si>
    <t>AI12736</t>
  </si>
  <si>
    <t>AI12737</t>
  </si>
  <si>
    <t>NLP, Hadoop, SQL, Statistics, R</t>
  </si>
  <si>
    <t>AI12738</t>
  </si>
  <si>
    <t>SQL, TensorFreelanceow, Linux, Java</t>
  </si>
  <si>
    <t>AI12739</t>
  </si>
  <si>
    <t>Python, Tableau, Scala</t>
  </si>
  <si>
    <t>AI12740</t>
  </si>
  <si>
    <t>Hadoop, Mathematics, Spark, Computer Vision, Python</t>
  </si>
  <si>
    <t>AI12741</t>
  </si>
  <si>
    <t>SQL, Tableau, Statistics, Linux, Mathematics</t>
  </si>
  <si>
    <t>AI12742</t>
  </si>
  <si>
    <t>Azure, R, SQL, AWS</t>
  </si>
  <si>
    <t>AI12743</t>
  </si>
  <si>
    <t>AI12744</t>
  </si>
  <si>
    <t>Azure, Data Visualization, Python</t>
  </si>
  <si>
    <t>AI12745</t>
  </si>
  <si>
    <t>Azure, PyTorch, Hadoop, Kubernetes, Spark</t>
  </si>
  <si>
    <t>AI12746</t>
  </si>
  <si>
    <t>R, SQL, Scala, AWS</t>
  </si>
  <si>
    <t>AI12747</t>
  </si>
  <si>
    <t>Scala, NLP, Java, GCP, Azure</t>
  </si>
  <si>
    <t>AI12748</t>
  </si>
  <si>
    <t>Statistics, PyTorch, Spark, Git, Data Visualization</t>
  </si>
  <si>
    <t>AI12749</t>
  </si>
  <si>
    <t>Python, Azure, Scala, Tableau</t>
  </si>
  <si>
    <t>AI12750</t>
  </si>
  <si>
    <t>Linux, Java, R, Mathematics, Kubernetes</t>
  </si>
  <si>
    <t>AI12751</t>
  </si>
  <si>
    <t>Azure, NLP, GCP, Java, Mathematics</t>
  </si>
  <si>
    <t>AI12752</t>
  </si>
  <si>
    <t>Mathematics, Spark, Java, PyTorch</t>
  </si>
  <si>
    <t>AI12753</t>
  </si>
  <si>
    <t>Python, Scala, NLP, Kubernetes, TensorFreelanceow</t>
  </si>
  <si>
    <t>AI12754</t>
  </si>
  <si>
    <t>AI12755</t>
  </si>
  <si>
    <t>Git, Mathematics, SQL, PyTorch, Azure</t>
  </si>
  <si>
    <t>AI12756</t>
  </si>
  <si>
    <t>R, Java, Computer Vision, Kubernetes</t>
  </si>
  <si>
    <t>AI12757</t>
  </si>
  <si>
    <t>AI12758</t>
  </si>
  <si>
    <t>AI12759</t>
  </si>
  <si>
    <t>SQL, NLP, Spark, MLOps</t>
  </si>
  <si>
    <t>AI12760</t>
  </si>
  <si>
    <t>Linux, R, SQL, Data Visualization, NLP</t>
  </si>
  <si>
    <t>AI12761</t>
  </si>
  <si>
    <t>Spark, Python, R, Linux</t>
  </si>
  <si>
    <t>AI12762</t>
  </si>
  <si>
    <t>Docker, AWS, Tableau, Computer Vision, Kubernetes</t>
  </si>
  <si>
    <t>AI12763</t>
  </si>
  <si>
    <t>AI12764</t>
  </si>
  <si>
    <t>Statistics, MLOps, Python</t>
  </si>
  <si>
    <t>AI12765</t>
  </si>
  <si>
    <t>TensorFreelanceow, Git, Computer Vision, Tableau</t>
  </si>
  <si>
    <t>AI12766</t>
  </si>
  <si>
    <t>AI12767</t>
  </si>
  <si>
    <t>Java, Docker, PyTorch, Computer Vision, Azure</t>
  </si>
  <si>
    <t>AI12768</t>
  </si>
  <si>
    <t>Kubernetes, NLP, GCP, Computer Vision</t>
  </si>
  <si>
    <t>AI12769</t>
  </si>
  <si>
    <t>Data Visualization, PyTorch, Tableau, Kubernetes</t>
  </si>
  <si>
    <t>AI12770</t>
  </si>
  <si>
    <t>Java, R, NLP, Computer Vision, Kubernetes</t>
  </si>
  <si>
    <t>AI12771</t>
  </si>
  <si>
    <t>Linux, AWS, Data Visualization</t>
  </si>
  <si>
    <t>AI12772</t>
  </si>
  <si>
    <t>NLP, Mathematics, SQL</t>
  </si>
  <si>
    <t>AI12773</t>
  </si>
  <si>
    <t>AI12774</t>
  </si>
  <si>
    <t>AWS, Azure, Mathematics</t>
  </si>
  <si>
    <t>AI12775</t>
  </si>
  <si>
    <t>Statistics, Spark, Python, Computer Vision, Git</t>
  </si>
  <si>
    <t>AI12776</t>
  </si>
  <si>
    <t>Linux, Data Visualization, GCP, TensorFreelanceow</t>
  </si>
  <si>
    <t>AI12777</t>
  </si>
  <si>
    <t>R, PyTorch, Spark, Git, SQL</t>
  </si>
  <si>
    <t>AI12778</t>
  </si>
  <si>
    <t>GCP, Kubernetes, Mathematics, Python</t>
  </si>
  <si>
    <t>AI12779</t>
  </si>
  <si>
    <t>AI12780</t>
  </si>
  <si>
    <t>R, Computer Vision, Linux, Hadoop, SQL</t>
  </si>
  <si>
    <t>AI12781</t>
  </si>
  <si>
    <t>Data Visualization, Linux, R, Tableau, NLP</t>
  </si>
  <si>
    <t>AI12782</t>
  </si>
  <si>
    <t>SQL, Git, Azure</t>
  </si>
  <si>
    <t>AI12783</t>
  </si>
  <si>
    <t>NLP, Git, Kubernetes</t>
  </si>
  <si>
    <t>AI12784</t>
  </si>
  <si>
    <t>TensorFreelanceow, Scala, PyTorch, MLOps</t>
  </si>
  <si>
    <t>AI12785</t>
  </si>
  <si>
    <t>PyTorch, Python, NLP, Azure</t>
  </si>
  <si>
    <t>AI12786</t>
  </si>
  <si>
    <t>Python, NLP, Linux, MLOps, AWS</t>
  </si>
  <si>
    <t>AI12787</t>
  </si>
  <si>
    <t>Mathematics, PyTorch, Tableau</t>
  </si>
  <si>
    <t>AI12788</t>
  </si>
  <si>
    <t>AI12789</t>
  </si>
  <si>
    <t>Python, Tableau, Statistics, TensorFreelanceow, Spark</t>
  </si>
  <si>
    <t>AI12790</t>
  </si>
  <si>
    <t>PyTorch, Statistics, Kubernetes, NLP</t>
  </si>
  <si>
    <t>AI12791</t>
  </si>
  <si>
    <t>SQL, Deep Learning, AWS, PyTorch, Spark</t>
  </si>
  <si>
    <t>AI12792</t>
  </si>
  <si>
    <t>Git, GCP, Scala, Linux, PyTorch</t>
  </si>
  <si>
    <t>AI12793</t>
  </si>
  <si>
    <t>Python, Java, AWS</t>
  </si>
  <si>
    <t>AI12794</t>
  </si>
  <si>
    <t>MLOps, Kubernetes, Scala</t>
  </si>
  <si>
    <t>AI12795</t>
  </si>
  <si>
    <t>Kubernetes, SQL, Hadoop, GCP, Computer Vision</t>
  </si>
  <si>
    <t>AI12796</t>
  </si>
  <si>
    <t>Scala, Git, Spark, SQL, Data Visualization</t>
  </si>
  <si>
    <t>AI12797</t>
  </si>
  <si>
    <t>Spark, Statistics, Python, Docker, Scala</t>
  </si>
  <si>
    <t>AI12798</t>
  </si>
  <si>
    <t>R, Scala, TensorFreelanceow, Java</t>
  </si>
  <si>
    <t>AI12799</t>
  </si>
  <si>
    <t>AI12800</t>
  </si>
  <si>
    <t>SQL, Hadoop, Git</t>
  </si>
  <si>
    <t>AI12801</t>
  </si>
  <si>
    <t>PyTorch, SQL, TensorFreelanceow, Python, Deep Learning</t>
  </si>
  <si>
    <t>AI12802</t>
  </si>
  <si>
    <t>Scala, Spark, Mathematics, Git</t>
  </si>
  <si>
    <t>AI12803</t>
  </si>
  <si>
    <t>Python, Hadoop, Mathematics</t>
  </si>
  <si>
    <t>AI12804</t>
  </si>
  <si>
    <t>Deep Learning, SQL, Azure</t>
  </si>
  <si>
    <t>AI12805</t>
  </si>
  <si>
    <t>Kubernetes, GCP, Tableau</t>
  </si>
  <si>
    <t>AI12806</t>
  </si>
  <si>
    <t>AWS, Python, Statistics, Tableau, Hadoop</t>
  </si>
  <si>
    <t>AI12807</t>
  </si>
  <si>
    <t>MLOps, AWS, GCP, NLP, Azure</t>
  </si>
  <si>
    <t>AI12808</t>
  </si>
  <si>
    <t>Spark, MLOps, Kubernetes, Linux, TensorFreelanceow</t>
  </si>
  <si>
    <t>AI12809</t>
  </si>
  <si>
    <t>Docker, Java, Statistics, SQL, Hadoop</t>
  </si>
  <si>
    <t>AI12810</t>
  </si>
  <si>
    <t>Git, Docker, Python, Tableau, Azure</t>
  </si>
  <si>
    <t>AI12811</t>
  </si>
  <si>
    <t>SQL, Hadoop, TensorFreelanceow, AWS</t>
  </si>
  <si>
    <t>AI12812</t>
  </si>
  <si>
    <t>Tableau, Hadoop, SQL, Data Visualization</t>
  </si>
  <si>
    <t>AI12813</t>
  </si>
  <si>
    <t>AI12814</t>
  </si>
  <si>
    <t>TensorFreelanceow, SQL, Deep Learning, Docker, NLP</t>
  </si>
  <si>
    <t>AI12815</t>
  </si>
  <si>
    <t>Linux, SQL, Azure, Hadoop</t>
  </si>
  <si>
    <t>AI12816</t>
  </si>
  <si>
    <t>Hadoop, Python, Java</t>
  </si>
  <si>
    <t>AI12817</t>
  </si>
  <si>
    <t>Python, Data Visualization, Kubernetes, Docker, Linux</t>
  </si>
  <si>
    <t>AI12818</t>
  </si>
  <si>
    <t>AWS, Spark, Statistics, SQL, R</t>
  </si>
  <si>
    <t>AI12819</t>
  </si>
  <si>
    <t>Git, TensorFreelanceow, AWS</t>
  </si>
  <si>
    <t>AI12820</t>
  </si>
  <si>
    <t>TensorFreelanceow, Git, Statistics, Tableau, MLOps</t>
  </si>
  <si>
    <t>AI12821</t>
  </si>
  <si>
    <t>Git, NLP, AWS, Hadoop</t>
  </si>
  <si>
    <t>AI12822</t>
  </si>
  <si>
    <t>Java, Linux, Python, GCP</t>
  </si>
  <si>
    <t>AI12823</t>
  </si>
  <si>
    <t>AWS, PyTorch, Java, TensorFreelanceow, Statistics</t>
  </si>
  <si>
    <t>AI12824</t>
  </si>
  <si>
    <t>Scala, Docker, Linux, Azure</t>
  </si>
  <si>
    <t>AI12825</t>
  </si>
  <si>
    <t>Kubernetes, SQL, Azure, Linux</t>
  </si>
  <si>
    <t>AI12826</t>
  </si>
  <si>
    <t>TensorFreelanceow, Java, Computer Vision</t>
  </si>
  <si>
    <t>AI12827</t>
  </si>
  <si>
    <t>Git, Java, Statistics</t>
  </si>
  <si>
    <t>AI12828</t>
  </si>
  <si>
    <t>Azure, AWS, GCP, Linux</t>
  </si>
  <si>
    <t>AI12829</t>
  </si>
  <si>
    <t>GCP, Spark, SQL, PyTorch, Computer Vision</t>
  </si>
  <si>
    <t>AI12830</t>
  </si>
  <si>
    <t>Docker, Java, Mathematics</t>
  </si>
  <si>
    <t>AI12831</t>
  </si>
  <si>
    <t>Scala, Python, TensorFreelanceow, Mathematics</t>
  </si>
  <si>
    <t>AI12832</t>
  </si>
  <si>
    <t>Tableau, Java, Azure, SQL, PyTorch</t>
  </si>
  <si>
    <t>AI12833</t>
  </si>
  <si>
    <t>AI12834</t>
  </si>
  <si>
    <t>Linux, Tableau, Git, R, Statistics</t>
  </si>
  <si>
    <t>AI12835</t>
  </si>
  <si>
    <t>Python, TensorFreelanceow, AWS, Scala, PyTorch</t>
  </si>
  <si>
    <t>AI12836</t>
  </si>
  <si>
    <t>Scala, Azure, PyTorch, Deep Learning, Tableau</t>
  </si>
  <si>
    <t>AI12837</t>
  </si>
  <si>
    <t>Deep Learning, NLP, MLOps, Scala, TensorFreelanceow</t>
  </si>
  <si>
    <t>AI12838</t>
  </si>
  <si>
    <t>SQL, R, MLOps, NLP</t>
  </si>
  <si>
    <t>AI12839</t>
  </si>
  <si>
    <t>AI12840</t>
  </si>
  <si>
    <t>AI12841</t>
  </si>
  <si>
    <t>SQL, Kubernetes, TensorFreelanceow, Git</t>
  </si>
  <si>
    <t>AI12842</t>
  </si>
  <si>
    <t>Python, R, Data Visualization, Java, MLOps</t>
  </si>
  <si>
    <t>AI12843</t>
  </si>
  <si>
    <t>Scala, Java, R, Computer Vision, Git</t>
  </si>
  <si>
    <t>AI12844</t>
  </si>
  <si>
    <t>Deep Learning, Azure, GCP</t>
  </si>
  <si>
    <t>AI12845</t>
  </si>
  <si>
    <t>Data Visualization, Linux, SQL, Deep Learning</t>
  </si>
  <si>
    <t>AI12846</t>
  </si>
  <si>
    <t>Linux, Tableau, Hadoop, Computer Vision</t>
  </si>
  <si>
    <t>AI12847</t>
  </si>
  <si>
    <t>AI12848</t>
  </si>
  <si>
    <t>Hadoop, Docker, Kubernetes, MLOps</t>
  </si>
  <si>
    <t>AI12849</t>
  </si>
  <si>
    <t>Linux, Data Visualization, Python</t>
  </si>
  <si>
    <t>AI12850</t>
  </si>
  <si>
    <t>Java, SQL, Deep Learning, Hadoop, Spark</t>
  </si>
  <si>
    <t>AI12851</t>
  </si>
  <si>
    <t>Deep Learning, Python, AWS, Tableau, Spark</t>
  </si>
  <si>
    <t>AI12852</t>
  </si>
  <si>
    <t>AI12853</t>
  </si>
  <si>
    <t>Python, NLP, Computer Vision, Git</t>
  </si>
  <si>
    <t>AI12854</t>
  </si>
  <si>
    <t>Python, Git, Hadoop</t>
  </si>
  <si>
    <t>AI12855</t>
  </si>
  <si>
    <t>Linux, Java, Git, Tableau</t>
  </si>
  <si>
    <t>AI12856</t>
  </si>
  <si>
    <t>Python, GCP, Computer Vision, TensorFreelanceow</t>
  </si>
  <si>
    <t>AI12857</t>
  </si>
  <si>
    <t>AWS, Azure, Python, TensorFreelanceow</t>
  </si>
  <si>
    <t>AI12858</t>
  </si>
  <si>
    <t>Python, Docker, Data Visualization, Azure</t>
  </si>
  <si>
    <t>AI12859</t>
  </si>
  <si>
    <t>Data Visualization, Docker, Tableau, SQL</t>
  </si>
  <si>
    <t>AI12860</t>
  </si>
  <si>
    <t>AI12861</t>
  </si>
  <si>
    <t>Git, Mathematics, Deep Learning, PyTorch</t>
  </si>
  <si>
    <t>AI12862</t>
  </si>
  <si>
    <t>AI12863</t>
  </si>
  <si>
    <t>Mathematics, AWS, PyTorch, Deep Learning, Java</t>
  </si>
  <si>
    <t>AI12864</t>
  </si>
  <si>
    <t>TensorFreelanceow, MLOps, Tableau</t>
  </si>
  <si>
    <t>AI12865</t>
  </si>
  <si>
    <t>GCP, Spark, Scala, Data Visualization, Python</t>
  </si>
  <si>
    <t>AI12866</t>
  </si>
  <si>
    <t>Scala, Docker, Statistics, Deep Learning, Computer Vision</t>
  </si>
  <si>
    <t>AI12867</t>
  </si>
  <si>
    <t>Scala, Kubernetes, Hadoop</t>
  </si>
  <si>
    <t>AI12868</t>
  </si>
  <si>
    <t>Python, TensorFreelanceow, Azure, Java, Tableau</t>
  </si>
  <si>
    <t>AI12869</t>
  </si>
  <si>
    <t>NLP, TensorFreelanceow, R, Computer Vision, Scala</t>
  </si>
  <si>
    <t>AI12870</t>
  </si>
  <si>
    <t>Java, MLOps, Computer Vision, AWS, Azure</t>
  </si>
  <si>
    <t>AI12871</t>
  </si>
  <si>
    <t>Linux, Python, NLP, Git</t>
  </si>
  <si>
    <t>AI12872</t>
  </si>
  <si>
    <t>AI12873</t>
  </si>
  <si>
    <t>MLOps, Mathematics, Docker, PyTorch, TensorFreelanceow</t>
  </si>
  <si>
    <t>AI12874</t>
  </si>
  <si>
    <t>Spark, Azure, Data Visualization, GCP</t>
  </si>
  <si>
    <t>AI12875</t>
  </si>
  <si>
    <t>Hadoop, NLP, Tableau</t>
  </si>
  <si>
    <t>AI12876</t>
  </si>
  <si>
    <t>PyTorch, GCP, Statistics</t>
  </si>
  <si>
    <t>AI12877</t>
  </si>
  <si>
    <t>Tableau, Java, Kubernetes, Azure, Scala</t>
  </si>
  <si>
    <t>AI12878</t>
  </si>
  <si>
    <t>Git, Java, Linux, TensorFreelanceow, Deep Learning</t>
  </si>
  <si>
    <t>AI12879</t>
  </si>
  <si>
    <t>Python, Spark, Scala, Data Visualization, SQL</t>
  </si>
  <si>
    <t>AI12880</t>
  </si>
  <si>
    <t>Tableau, Azure, Java, SQL, Computer Vision</t>
  </si>
  <si>
    <t>AI12881</t>
  </si>
  <si>
    <t>MLOps, Data Visualization, Python, SQL, GCP</t>
  </si>
  <si>
    <t>AI12882</t>
  </si>
  <si>
    <t>Python, Deep Learning, TensorFreelanceow, Java, Statistics</t>
  </si>
  <si>
    <t>AI12883</t>
  </si>
  <si>
    <t>AI12884</t>
  </si>
  <si>
    <t>Kubernetes, MLOps, Scala, Computer Vision</t>
  </si>
  <si>
    <t>AI12885</t>
  </si>
  <si>
    <t>SQL, R, Tableau, AWS, Computer Vision</t>
  </si>
  <si>
    <t>AI12886</t>
  </si>
  <si>
    <t>Computer Vision, Python, Git, Kubernetes, Docker</t>
  </si>
  <si>
    <t>AI12887</t>
  </si>
  <si>
    <t>Docker, Hadoop, MLOps, Git</t>
  </si>
  <si>
    <t>AI12888</t>
  </si>
  <si>
    <t>Deep Learning, NLP, Data Visualization, Kubernetes</t>
  </si>
  <si>
    <t>AI12889</t>
  </si>
  <si>
    <t>Azure, SQL, Data Visualization, Python</t>
  </si>
  <si>
    <t>AI12890</t>
  </si>
  <si>
    <t>AI12891</t>
  </si>
  <si>
    <t>SQL, Kubernetes, Mathematics, Computer Vision, Azure</t>
  </si>
  <si>
    <t>AI12892</t>
  </si>
  <si>
    <t>NLP, PyTorch, Tableau, Scala, Java</t>
  </si>
  <si>
    <t>AI12893</t>
  </si>
  <si>
    <t>Tableau, Statistics, Azure</t>
  </si>
  <si>
    <t>AI12894</t>
  </si>
  <si>
    <t>Scala, GCP, MLOps</t>
  </si>
  <si>
    <t>AI12895</t>
  </si>
  <si>
    <t>AI12896</t>
  </si>
  <si>
    <t>AI12897</t>
  </si>
  <si>
    <t>AI12898</t>
  </si>
  <si>
    <t>Git, Computer Vision, PyTorch, Hadoop</t>
  </si>
  <si>
    <t>AI12899</t>
  </si>
  <si>
    <t>AI12900</t>
  </si>
  <si>
    <t>AI12901</t>
  </si>
  <si>
    <t>Git, Computer Vision, Statistics, Data Visualization, Java</t>
  </si>
  <si>
    <t>AI12902</t>
  </si>
  <si>
    <t>Data Visualization, Tableau, Linux, TensorFreelanceow, Java</t>
  </si>
  <si>
    <t>AI12903</t>
  </si>
  <si>
    <t>Tableau, PyTorch, TensorFreelanceow, Python</t>
  </si>
  <si>
    <t>AI12904</t>
  </si>
  <si>
    <t>Spark, PyTorch, Azure</t>
  </si>
  <si>
    <t>AI12905</t>
  </si>
  <si>
    <t>Azure, Tableau, Scala</t>
  </si>
  <si>
    <t>AI12906</t>
  </si>
  <si>
    <t>Data Visualization, MLOps, Docker, Scala, R</t>
  </si>
  <si>
    <t>AI12907</t>
  </si>
  <si>
    <t>NLP, TensorFreelanceow, Java</t>
  </si>
  <si>
    <t>AI12908</t>
  </si>
  <si>
    <t>Scala, AWS, Computer Vision</t>
  </si>
  <si>
    <t>AI12909</t>
  </si>
  <si>
    <t>NLP, TensorFreelanceow, PyTorch, Linux</t>
  </si>
  <si>
    <t>AI12910</t>
  </si>
  <si>
    <t>SQL, Hadoop, Mathematics, MLOps, AWS</t>
  </si>
  <si>
    <t>AI12911</t>
  </si>
  <si>
    <t>Kubernetes, MLOps, Linux, Java</t>
  </si>
  <si>
    <t>AI12912</t>
  </si>
  <si>
    <t>Mathematics, Spark, MLOps, Computer Vision</t>
  </si>
  <si>
    <t>AI12913</t>
  </si>
  <si>
    <t>TensorFreelanceow, Python, Hadoop</t>
  </si>
  <si>
    <t>AI12914</t>
  </si>
  <si>
    <t>AI12915</t>
  </si>
  <si>
    <t>Data Visualization, Kubernetes, NLP, AWS</t>
  </si>
  <si>
    <t>AI12916</t>
  </si>
  <si>
    <t>Azure, Deep Learning, GCP, Docker</t>
  </si>
  <si>
    <t>AI12917</t>
  </si>
  <si>
    <t>Hadoop, R, Mathematics</t>
  </si>
  <si>
    <t>AI12918</t>
  </si>
  <si>
    <t>R, MLOps, PyTorch</t>
  </si>
  <si>
    <t>AI12919</t>
  </si>
  <si>
    <t>AI12920</t>
  </si>
  <si>
    <t>Scala, TensorFreelanceow, Kubernetes</t>
  </si>
  <si>
    <t>AI12921</t>
  </si>
  <si>
    <t>GCP, Spark, Statistics</t>
  </si>
  <si>
    <t>AI12922</t>
  </si>
  <si>
    <t>Docker, Deep Learning, Scala</t>
  </si>
  <si>
    <t>AI12923</t>
  </si>
  <si>
    <t>Data Visualization, Python, SQL, R, Java</t>
  </si>
  <si>
    <t>AI12924</t>
  </si>
  <si>
    <t>Linux, Docker, SQL, GCP</t>
  </si>
  <si>
    <t>AI12925</t>
  </si>
  <si>
    <t>Data Visualization, MLOps, Python, Java</t>
  </si>
  <si>
    <t>AI12926</t>
  </si>
  <si>
    <t>Scala, Hadoop, Data Visualization, NLP</t>
  </si>
  <si>
    <t>AI12927</t>
  </si>
  <si>
    <t>AI12928</t>
  </si>
  <si>
    <t>Mathematics, Tableau, Hadoop, PyTorch</t>
  </si>
  <si>
    <t>AI12929</t>
  </si>
  <si>
    <t>Docker, MLOps, Deep Learning, Kubernetes, GCP</t>
  </si>
  <si>
    <t>AI12930</t>
  </si>
  <si>
    <t>R, TensorFreelanceow, Hadoop</t>
  </si>
  <si>
    <t>AI12931</t>
  </si>
  <si>
    <t>Git, TensorFreelanceow, Data Visualization</t>
  </si>
  <si>
    <t>AI12932</t>
  </si>
  <si>
    <t>Hadoop, Tableau, Git</t>
  </si>
  <si>
    <t>AI12933</t>
  </si>
  <si>
    <t>Computer Vision, Python, SQL, Docker</t>
  </si>
  <si>
    <t>AI12934</t>
  </si>
  <si>
    <t>AI12935</t>
  </si>
  <si>
    <t>Hadoop, SQL, GCP, Git</t>
  </si>
  <si>
    <t>AI12936</t>
  </si>
  <si>
    <t>Python, Hadoop, MLOps, Data Visualization, PyTorch</t>
  </si>
  <si>
    <t>AI12937</t>
  </si>
  <si>
    <t>PyTorch, R, Linux, Kubernetes, Scala</t>
  </si>
  <si>
    <t>AI12938</t>
  </si>
  <si>
    <t>GCP, Python, Scala, Docker</t>
  </si>
  <si>
    <t>AI12939</t>
  </si>
  <si>
    <t>AI12940</t>
  </si>
  <si>
    <t>Scala, Java, Mathematics, Linux, Git</t>
  </si>
  <si>
    <t>AI12941</t>
  </si>
  <si>
    <t>TensorFreelanceow, Docker, Deep Learning, Python, Git</t>
  </si>
  <si>
    <t>AI12942</t>
  </si>
  <si>
    <t>SQL, Hadoop, R</t>
  </si>
  <si>
    <t>AI12943</t>
  </si>
  <si>
    <t>Kubernetes, Mathematics, NLP, SQL, Tableau</t>
  </si>
  <si>
    <t>AI12944</t>
  </si>
  <si>
    <t>SQL, Python, MLOps, Statistics</t>
  </si>
  <si>
    <t>AI12945</t>
  </si>
  <si>
    <t>AI12946</t>
  </si>
  <si>
    <t>Tableau, Java, NLP</t>
  </si>
  <si>
    <t>AI12947</t>
  </si>
  <si>
    <t>AI12948</t>
  </si>
  <si>
    <t>Mathematics, R, Python</t>
  </si>
  <si>
    <t>AI12949</t>
  </si>
  <si>
    <t>SQL, Computer Vision, Linux</t>
  </si>
  <si>
    <t>AI12950</t>
  </si>
  <si>
    <t>Java, Hadoop, Tableau, Computer Vision, Statistics</t>
  </si>
  <si>
    <t>AI12951</t>
  </si>
  <si>
    <t>Kubernetes, SQL, Azure, PyTorch, TensorFreelanceow</t>
  </si>
  <si>
    <t>AI12952</t>
  </si>
  <si>
    <t>Kubernetes, SQL, Git, Data Visualization, NLP</t>
  </si>
  <si>
    <t>AI12953</t>
  </si>
  <si>
    <t>PyTorch, NLP, Python, Hadoop, GCP</t>
  </si>
  <si>
    <t>AI12954</t>
  </si>
  <si>
    <t>SQL, Mathematics, TensorFreelanceow, Python, Kubernetes</t>
  </si>
  <si>
    <t>AI12955</t>
  </si>
  <si>
    <t>Data Visualization, Linux, Deep Learning, MLOps</t>
  </si>
  <si>
    <t>AI12956</t>
  </si>
  <si>
    <t>Spark, TensorFreelanceow, SQL, Data Visualization, Kubernetes</t>
  </si>
  <si>
    <t>AI12957</t>
  </si>
  <si>
    <t>AWS, Python, Computer Vision</t>
  </si>
  <si>
    <t>AI12958</t>
  </si>
  <si>
    <t>Kubernetes, Hadoop, TensorFreelanceow, Computer Vision</t>
  </si>
  <si>
    <t>AI12959</t>
  </si>
  <si>
    <t>Computer Vision, SQL, Scala, GCP, Spark</t>
  </si>
  <si>
    <t>AI12960</t>
  </si>
  <si>
    <t>Deep Learning, PyTorch, Hadoop, SQL, AWS</t>
  </si>
  <si>
    <t>AI12961</t>
  </si>
  <si>
    <t>Spark, Tableau, Java, Data Visualization</t>
  </si>
  <si>
    <t>AI12962</t>
  </si>
  <si>
    <t>Git, Kubernetes, Statistics</t>
  </si>
  <si>
    <t>AI12963</t>
  </si>
  <si>
    <t>Spark, R, SQL, Java, Mathematics</t>
  </si>
  <si>
    <t>AI12964</t>
  </si>
  <si>
    <t>Data Visualization, Computer Vision, AWS, GCP, Statistics</t>
  </si>
  <si>
    <t>AI12965</t>
  </si>
  <si>
    <t>Tableau, Azure, Python, Hadoop, Docker</t>
  </si>
  <si>
    <t>AI12966</t>
  </si>
  <si>
    <t>AI12967</t>
  </si>
  <si>
    <t>AI12968</t>
  </si>
  <si>
    <t>Hadoop, Data Visualization, MLOps, Deep Learning</t>
  </si>
  <si>
    <t>AI12969</t>
  </si>
  <si>
    <t>Docker, Python, AWS, TensorFreelanceow</t>
  </si>
  <si>
    <t>AI12970</t>
  </si>
  <si>
    <t>Scala, PyTorch, Spark, MLOps, Git</t>
  </si>
  <si>
    <t>AI12971</t>
  </si>
  <si>
    <t>Deep Learning, Linux, Java, Python, SQL</t>
  </si>
  <si>
    <t>AI12972</t>
  </si>
  <si>
    <t>Mathematics, Deep Learning, Git, Spark</t>
  </si>
  <si>
    <t>AI12973</t>
  </si>
  <si>
    <t>AI12974</t>
  </si>
  <si>
    <t>AI12975</t>
  </si>
  <si>
    <t>AI12976</t>
  </si>
  <si>
    <t>Scala, Java, Kubernetes, Spark, Statistics</t>
  </si>
  <si>
    <t>AI12977</t>
  </si>
  <si>
    <t>AI12978</t>
  </si>
  <si>
    <t>NLP, Docker, Tableau, Computer Vision</t>
  </si>
  <si>
    <t>AI12979</t>
  </si>
  <si>
    <t>AI12980</t>
  </si>
  <si>
    <t>Scala, Python, Statistics</t>
  </si>
  <si>
    <t>AI12981</t>
  </si>
  <si>
    <t>AI12982</t>
  </si>
  <si>
    <t>NLP, PyTorch, Statistics, Linux</t>
  </si>
  <si>
    <t>AI12983</t>
  </si>
  <si>
    <t>AI12984</t>
  </si>
  <si>
    <t>Java, Docker, Statistics, Linux</t>
  </si>
  <si>
    <t>AI12985</t>
  </si>
  <si>
    <t>MLOps, Git, NLP, Computer Vision</t>
  </si>
  <si>
    <t>AI12986</t>
  </si>
  <si>
    <t>Computer Vision, NLP, MLOps, PyTorch, Docker</t>
  </si>
  <si>
    <t>AI12987</t>
  </si>
  <si>
    <t>R, Kubernetes, Computer Vision, Hadoop, Docker</t>
  </si>
  <si>
    <t>AI12988</t>
  </si>
  <si>
    <t>Hadoop, Linux, Tableau, Docker, Kubernetes</t>
  </si>
  <si>
    <t>AI12989</t>
  </si>
  <si>
    <t>Git, SQL, Azure</t>
  </si>
  <si>
    <t>AI12990</t>
  </si>
  <si>
    <t>SQL, MLOps, R</t>
  </si>
  <si>
    <t>AI12991</t>
  </si>
  <si>
    <t>GCP, Java, Data Visualization</t>
  </si>
  <si>
    <t>AI12992</t>
  </si>
  <si>
    <t>TensorFreelanceow, Python, Computer Vision, R, Hadoop</t>
  </si>
  <si>
    <t>AI12993</t>
  </si>
  <si>
    <t>AI12994</t>
  </si>
  <si>
    <t>SQL, MLOps, Kubernetes, Mathematics, Computer Vision</t>
  </si>
  <si>
    <t>AI12995</t>
  </si>
  <si>
    <t>Spark, R, Hadoop</t>
  </si>
  <si>
    <t>AI12996</t>
  </si>
  <si>
    <t>Docker, Tableau, SQL</t>
  </si>
  <si>
    <t>AI12997</t>
  </si>
  <si>
    <t>Data Visualization, Tableau, SQL, Mathematics</t>
  </si>
  <si>
    <t>AI12998</t>
  </si>
  <si>
    <t>AI12999</t>
  </si>
  <si>
    <t>Git, TensorFreelanceow, Tableau, Scala</t>
  </si>
  <si>
    <t>AI13000</t>
  </si>
  <si>
    <t>PyTorch, Docker, Azure, TensorFreelanceow</t>
  </si>
  <si>
    <t>AI13001</t>
  </si>
  <si>
    <t>Mathematics, AWS, Docker, Statistics</t>
  </si>
  <si>
    <t>AI13002</t>
  </si>
  <si>
    <t>AI13003</t>
  </si>
  <si>
    <t>Linux, Tableau, Git</t>
  </si>
  <si>
    <t>AI13004</t>
  </si>
  <si>
    <t>AI13005</t>
  </si>
  <si>
    <t>Statistics, Java, TensorFreelanceow, PyTorch, Computer Vision</t>
  </si>
  <si>
    <t>AI13006</t>
  </si>
  <si>
    <t>TensorFreelanceow, Statistics, R, Docker, Java</t>
  </si>
  <si>
    <t>AI13007</t>
  </si>
  <si>
    <t>Git, AWS, Mathematics</t>
  </si>
  <si>
    <t>AI13008</t>
  </si>
  <si>
    <t>Java, Python, Statistics, GCP, NLP</t>
  </si>
  <si>
    <t>AI13009</t>
  </si>
  <si>
    <t>Azure, Kubernetes, GCP, SQL, Hadoop</t>
  </si>
  <si>
    <t>AI13010</t>
  </si>
  <si>
    <t>Hadoop, MLOps, Kubernetes, Java</t>
  </si>
  <si>
    <t>AI13011</t>
  </si>
  <si>
    <t>Java, Git, Azure</t>
  </si>
  <si>
    <t>AI13012</t>
  </si>
  <si>
    <t>TensorFreelanceow, Hadoop, Mathematics</t>
  </si>
  <si>
    <t>AI13013</t>
  </si>
  <si>
    <t>MLOps, Git, Mathematics, Spark</t>
  </si>
  <si>
    <t>AI13014</t>
  </si>
  <si>
    <t>NLP, Python, SQL, Data Visualization</t>
  </si>
  <si>
    <t>AI13015</t>
  </si>
  <si>
    <t>Linux, SQL, NLP, GCP</t>
  </si>
  <si>
    <t>AI13016</t>
  </si>
  <si>
    <t>Kubernetes, Computer Vision, SQL, Deep Learning, PyTorch</t>
  </si>
  <si>
    <t>AI13017</t>
  </si>
  <si>
    <t>AI13018</t>
  </si>
  <si>
    <t>Java, Data Visualization, Scala, Azure, GCP</t>
  </si>
  <si>
    <t>AI13019</t>
  </si>
  <si>
    <t>SQL, TensorFreelanceow, Java, MLOps</t>
  </si>
  <si>
    <t>AI13020</t>
  </si>
  <si>
    <t>TensorFreelanceow, Python, MLOps, Statistics</t>
  </si>
  <si>
    <t>AI13021</t>
  </si>
  <si>
    <t>AI13022</t>
  </si>
  <si>
    <t>SQL, Data Visualization, Python, Azure</t>
  </si>
  <si>
    <t>AI13023</t>
  </si>
  <si>
    <t>NLP, Tableau, Azure, Git, Linux</t>
  </si>
  <si>
    <t>AI13024</t>
  </si>
  <si>
    <t>Java, MLOps, TensorFreelanceow, NLP, SQL</t>
  </si>
  <si>
    <t>AI13025</t>
  </si>
  <si>
    <t>AI13026</t>
  </si>
  <si>
    <t>Spark, Data Visualization, Azure, Java, Docker</t>
  </si>
  <si>
    <t>AI13027</t>
  </si>
  <si>
    <t>Python, Data Visualization, AWS, Docker, TensorFreelanceow</t>
  </si>
  <si>
    <t>AI13028</t>
  </si>
  <si>
    <t>Python, TensorFreelanceow, Data Visualization, Scala, AWS</t>
  </si>
  <si>
    <t>AI13029</t>
  </si>
  <si>
    <t>R, Linux, Tableau, Git</t>
  </si>
  <si>
    <t>AI13030</t>
  </si>
  <si>
    <t>Kubernetes, Tableau, Computer Vision</t>
  </si>
  <si>
    <t>AI13031</t>
  </si>
  <si>
    <t>Git, MLOps, Data Visualization, PyTorch, Azure</t>
  </si>
  <si>
    <t>AI13032</t>
  </si>
  <si>
    <t>Scala, Linux, AWS</t>
  </si>
  <si>
    <t>AI13033</t>
  </si>
  <si>
    <t>AI13034</t>
  </si>
  <si>
    <t>AI13035</t>
  </si>
  <si>
    <t>AI13036</t>
  </si>
  <si>
    <t>GCP, PyTorch, Java</t>
  </si>
  <si>
    <t>AI13037</t>
  </si>
  <si>
    <t>PyTorch, TensorFreelanceow, Tableau, AWS, Linux</t>
  </si>
  <si>
    <t>AI13038</t>
  </si>
  <si>
    <t>AI13039</t>
  </si>
  <si>
    <t>PyTorch, TensorFreelanceow, Deep Learning, Java, R</t>
  </si>
  <si>
    <t>AI13040</t>
  </si>
  <si>
    <t>AI13041</t>
  </si>
  <si>
    <t>R, NLP, Java, Data Visualization, Scala</t>
  </si>
  <si>
    <t>AI13042</t>
  </si>
  <si>
    <t>SQL, Hadoop, Kubernetes, Java, NLP</t>
  </si>
  <si>
    <t>AI13043</t>
  </si>
  <si>
    <t>Git, Linux, Docker</t>
  </si>
  <si>
    <t>AI13044</t>
  </si>
  <si>
    <t>AI13045</t>
  </si>
  <si>
    <t>AI13046</t>
  </si>
  <si>
    <t>Linux, Python, Git</t>
  </si>
  <si>
    <t>AI13047</t>
  </si>
  <si>
    <t>Git, Python, SQL, Data Visualization, Spark</t>
  </si>
  <si>
    <t>AI13048</t>
  </si>
  <si>
    <t>Hadoop, Spark, Deep Learning</t>
  </si>
  <si>
    <t>AI13049</t>
  </si>
  <si>
    <t>Linux, Mathematics, Data Visualization, Docker, PyTorch</t>
  </si>
  <si>
    <t>AI13050</t>
  </si>
  <si>
    <t>Python, Mathematics, Scala, Java, TensorFreelanceow</t>
  </si>
  <si>
    <t>AI13051</t>
  </si>
  <si>
    <t>Spark, Java, Statistics, R</t>
  </si>
  <si>
    <t>AI13052</t>
  </si>
  <si>
    <t>AI13053</t>
  </si>
  <si>
    <t>SQL, GCP, Data Visualization, PyTorch, R</t>
  </si>
  <si>
    <t>AI13054</t>
  </si>
  <si>
    <t>AWS, Mathematics, Scala, Hadoop</t>
  </si>
  <si>
    <t>AI13055</t>
  </si>
  <si>
    <t>MLOps, PyTorch, Spark, NLP</t>
  </si>
  <si>
    <t>AI13056</t>
  </si>
  <si>
    <t>AI13057</t>
  </si>
  <si>
    <t>GCP, Python, Java, Docker</t>
  </si>
  <si>
    <t>AI13058</t>
  </si>
  <si>
    <t>Deep Learning, Linux, Python, Hadoop</t>
  </si>
  <si>
    <t>AI13059</t>
  </si>
  <si>
    <t>Kubernetes, SQL, MLOps, Docker</t>
  </si>
  <si>
    <t>AI13060</t>
  </si>
  <si>
    <t>Tableau, MLOps, SQL, Linux, Java</t>
  </si>
  <si>
    <t>AI13061</t>
  </si>
  <si>
    <t>AI13062</t>
  </si>
  <si>
    <t>Statistics, Python, Linux</t>
  </si>
  <si>
    <t>AI13063</t>
  </si>
  <si>
    <t>Statistics, GCP, Deep Learning, Java, Python</t>
  </si>
  <si>
    <t>AI13064</t>
  </si>
  <si>
    <t>Data Visualization, Docker, Python</t>
  </si>
  <si>
    <t>AI13065</t>
  </si>
  <si>
    <t>Python, Scala, Tableau</t>
  </si>
  <si>
    <t>AI13066</t>
  </si>
  <si>
    <t>PyTorch, Statistics, Azure, Python</t>
  </si>
  <si>
    <t>AI13067</t>
  </si>
  <si>
    <t>Git, GCP, Docker</t>
  </si>
  <si>
    <t>AI13068</t>
  </si>
  <si>
    <t>Git, Docker, SQL, Deep Learning, GCP</t>
  </si>
  <si>
    <t>AI13069</t>
  </si>
  <si>
    <t>Spark, Git, Kubernetes</t>
  </si>
  <si>
    <t>AI13070</t>
  </si>
  <si>
    <t>Linux, TensorFreelanceow, Hadoop, PyTorch</t>
  </si>
  <si>
    <t>AI13071</t>
  </si>
  <si>
    <t>Mathematics, Git, Deep Learning, Spark, Linux</t>
  </si>
  <si>
    <t>AI13072</t>
  </si>
  <si>
    <t>AI13073</t>
  </si>
  <si>
    <t>SQL, Docker, TensorFreelanceow</t>
  </si>
  <si>
    <t>AI13074</t>
  </si>
  <si>
    <t>GCP, Docker, Computer Vision, Kubernetes, Linux</t>
  </si>
  <si>
    <t>AI13075</t>
  </si>
  <si>
    <t>GCP, AWS, MLOps, TensorFreelanceow, Deep Learning</t>
  </si>
  <si>
    <t>AI13076</t>
  </si>
  <si>
    <t>GCP, SQL, Data Visualization, Hadoop</t>
  </si>
  <si>
    <t>AI13077</t>
  </si>
  <si>
    <t>Azure, Kubernetes, SQL, Docker</t>
  </si>
  <si>
    <t>AI13078</t>
  </si>
  <si>
    <t>Data Visualization, Spark, TensorFreelanceow, Java</t>
  </si>
  <si>
    <t>AI13079</t>
  </si>
  <si>
    <t>Statistics, PyTorch, SQL, GCP, Docker</t>
  </si>
  <si>
    <t>AI13080</t>
  </si>
  <si>
    <t>AI13081</t>
  </si>
  <si>
    <t>Python, Hadoop, TensorFreelanceow, Linux</t>
  </si>
  <si>
    <t>AI13082</t>
  </si>
  <si>
    <t>Hadoop, MLOps, R, Python</t>
  </si>
  <si>
    <t>AI13083</t>
  </si>
  <si>
    <t>Tableau, TensorFreelanceow, Python, NLP, R</t>
  </si>
  <si>
    <t>AI13084</t>
  </si>
  <si>
    <t>Python, Kubernetes, Azure, Statistics, Linux</t>
  </si>
  <si>
    <t>AI13085</t>
  </si>
  <si>
    <t>Computer Vision, PyTorch, NLP, TensorFreelanceow, Kubernetes</t>
  </si>
  <si>
    <t>AI13086</t>
  </si>
  <si>
    <t>SQL, GCP, Tableau, TensorFreelanceow</t>
  </si>
  <si>
    <t>AI13087</t>
  </si>
  <si>
    <t>Linux, AWS, Hadoop, SQL</t>
  </si>
  <si>
    <t>AI13088</t>
  </si>
  <si>
    <t>MLOps, Scala, Docker, AWS, Spark</t>
  </si>
  <si>
    <t>AI13089</t>
  </si>
  <si>
    <t>AI13090</t>
  </si>
  <si>
    <t>SQL, Spark, Python, Docker</t>
  </si>
  <si>
    <t>AI13091</t>
  </si>
  <si>
    <t>SQL, Java, AWS, Spark</t>
  </si>
  <si>
    <t>AI13092</t>
  </si>
  <si>
    <t>Hadoop, Mathematics, Python, Scala, TensorFreelanceow</t>
  </si>
  <si>
    <t>AI13093</t>
  </si>
  <si>
    <t>Linux, Azure, Kubernetes, AWS, SQL</t>
  </si>
  <si>
    <t>AI13094</t>
  </si>
  <si>
    <t>Tableau, Python, Linux, Computer Vision, TensorFreelanceow</t>
  </si>
  <si>
    <t>AI13095</t>
  </si>
  <si>
    <t>GCP, Kubernetes, TensorFreelanceow, Spark, Data Visualization</t>
  </si>
  <si>
    <t>AI13096</t>
  </si>
  <si>
    <t>GCP, Azure, Python</t>
  </si>
  <si>
    <t>AI13097</t>
  </si>
  <si>
    <t>Scala, Computer Vision, Azure, Mathematics, Data Visualization</t>
  </si>
  <si>
    <t>AI13098</t>
  </si>
  <si>
    <t>SQL, Kubernetes, Hadoop, PyTorch, GCP</t>
  </si>
  <si>
    <t>AI13099</t>
  </si>
  <si>
    <t>Spark, Linux, TensorFreelanceow, MLOps, Java</t>
  </si>
  <si>
    <t>AI13100</t>
  </si>
  <si>
    <t>AI13101</t>
  </si>
  <si>
    <t>Docker, Linux, Data Visualization, GCP</t>
  </si>
  <si>
    <t>AI13102</t>
  </si>
  <si>
    <t>Spark, Scala, SQL, Statistics, Deep Learning</t>
  </si>
  <si>
    <t>AI13103</t>
  </si>
  <si>
    <t>Data Visualization, NLP, R</t>
  </si>
  <si>
    <t>AI13104</t>
  </si>
  <si>
    <t>NLP, Docker, Computer Vision, SQL</t>
  </si>
  <si>
    <t>AI13105</t>
  </si>
  <si>
    <t>Mathematics, R, Linux, Java</t>
  </si>
  <si>
    <t>AI13106</t>
  </si>
  <si>
    <t>Linux, PyTorch, MLOps, Java, Kubernetes</t>
  </si>
  <si>
    <t>AI13107</t>
  </si>
  <si>
    <t>AI13108</t>
  </si>
  <si>
    <t>Docker, AWS, Tableau, Git</t>
  </si>
  <si>
    <t>AI13109</t>
  </si>
  <si>
    <t>Spark, Scala, MLOps, Linux</t>
  </si>
  <si>
    <t>AI13110</t>
  </si>
  <si>
    <t>AI13111</t>
  </si>
  <si>
    <t>Linux, Java, R, GCP</t>
  </si>
  <si>
    <t>AI13112</t>
  </si>
  <si>
    <t>Scala, SQL, Mathematics, Statistics, Linux</t>
  </si>
  <si>
    <t>AI13113</t>
  </si>
  <si>
    <t>Docker, Deep Learning, Python, Computer Vision, Git</t>
  </si>
  <si>
    <t>AI13114</t>
  </si>
  <si>
    <t>Docker, Statistics, R, PyTorch, TensorFreelanceow</t>
  </si>
  <si>
    <t>AI13115</t>
  </si>
  <si>
    <t>AI13116</t>
  </si>
  <si>
    <t>TensorFreelanceow, Data Visualization, Tableau, Scala</t>
  </si>
  <si>
    <t>AI13117</t>
  </si>
  <si>
    <t>Statistics, Spark, SQL, Hadoop</t>
  </si>
  <si>
    <t>AI13118</t>
  </si>
  <si>
    <t>GCP, PyTorch, TensorFreelanceow</t>
  </si>
  <si>
    <t>AI13119</t>
  </si>
  <si>
    <t>MLOps, Kubernetes, SQL</t>
  </si>
  <si>
    <t>AI13120</t>
  </si>
  <si>
    <t>AI13121</t>
  </si>
  <si>
    <t>Mathematics, AWS, SQL</t>
  </si>
  <si>
    <t>AI13122</t>
  </si>
  <si>
    <t>AI13123</t>
  </si>
  <si>
    <t>AI13124</t>
  </si>
  <si>
    <t>Python, MLOps, TensorFreelanceow, Kubernetes, Docker</t>
  </si>
  <si>
    <t>AI13125</t>
  </si>
  <si>
    <t>Linux, Python, TensorFreelanceow, Computer Vision</t>
  </si>
  <si>
    <t>AI13126</t>
  </si>
  <si>
    <t>Linux, Spark, Git, Mathematics, Python</t>
  </si>
  <si>
    <t>AI13127</t>
  </si>
  <si>
    <t>Tableau, AWS, Statistics</t>
  </si>
  <si>
    <t>AI13128</t>
  </si>
  <si>
    <t>Docker, Kubernetes, Java, R, Hadoop</t>
  </si>
  <si>
    <t>AI13129</t>
  </si>
  <si>
    <t>Python, Kubernetes, R, Mathematics</t>
  </si>
  <si>
    <t>AI13130</t>
  </si>
  <si>
    <t>AWS, Git, Python, SQL, Statistics</t>
  </si>
  <si>
    <t>AI13131</t>
  </si>
  <si>
    <t>Linux, Git, Scala, R</t>
  </si>
  <si>
    <t>AI13132</t>
  </si>
  <si>
    <t>Computer Vision, Git, MLOps, Tableau</t>
  </si>
  <si>
    <t>AI13133</t>
  </si>
  <si>
    <t>GCP, Tableau, Spark</t>
  </si>
  <si>
    <t>AI13134</t>
  </si>
  <si>
    <t>GCP, Docker, Tableau, Linux</t>
  </si>
  <si>
    <t>AI13135</t>
  </si>
  <si>
    <t>Docker, Python, NLP, Kubernetes, Data Visualization</t>
  </si>
  <si>
    <t>AI13136</t>
  </si>
  <si>
    <t>Scala, Spark, GCP, Deep Learning, MLOps</t>
  </si>
  <si>
    <t>AI13137</t>
  </si>
  <si>
    <t>AI13138</t>
  </si>
  <si>
    <t>Scala, MLOps, Spark, NLP</t>
  </si>
  <si>
    <t>AI13139</t>
  </si>
  <si>
    <t>Statistics, AWS, Java</t>
  </si>
  <si>
    <t>AI13140</t>
  </si>
  <si>
    <t>TensorFreelanceow, Scala, Java, Python</t>
  </si>
  <si>
    <t>AI13141</t>
  </si>
  <si>
    <t>PyTorch, AWS, TensorFreelanceow, SQL</t>
  </si>
  <si>
    <t>AI13142</t>
  </si>
  <si>
    <t>Linux, SQL, TensorFreelanceow, Deep Learning, AWS</t>
  </si>
  <si>
    <t>AI13143</t>
  </si>
  <si>
    <t>Kubernetes, Linux, Git, Azure, Mathematics</t>
  </si>
  <si>
    <t>AI13144</t>
  </si>
  <si>
    <t>AWS, Git, Python</t>
  </si>
  <si>
    <t>AI13145</t>
  </si>
  <si>
    <t>Deep Learning, Azure, NLP, Python</t>
  </si>
  <si>
    <t>AI13146</t>
  </si>
  <si>
    <t>Kubernetes, Statistics, Python</t>
  </si>
  <si>
    <t>AI13147</t>
  </si>
  <si>
    <t>Python, Spark, PyTorch, R</t>
  </si>
  <si>
    <t>AI13148</t>
  </si>
  <si>
    <t>Statistics, Data Visualization, Git, Linux</t>
  </si>
  <si>
    <t>AI13149</t>
  </si>
  <si>
    <t>Git, Docker, Azure</t>
  </si>
  <si>
    <t>AI13150</t>
  </si>
  <si>
    <t>Mathematics, SQL, NLP, Computer Vision</t>
  </si>
  <si>
    <t>AI13151</t>
  </si>
  <si>
    <t>Scala, Statistics, Azure</t>
  </si>
  <si>
    <t>AI13152</t>
  </si>
  <si>
    <t>Scala, Docker, Statistics, Spark</t>
  </si>
  <si>
    <t>AI13153</t>
  </si>
  <si>
    <t>Deep Learning, Python, Tableau</t>
  </si>
  <si>
    <t>AI13154</t>
  </si>
  <si>
    <t>AI13155</t>
  </si>
  <si>
    <t>AI13156</t>
  </si>
  <si>
    <t>Docker, R, AWS</t>
  </si>
  <si>
    <t>AI13157</t>
  </si>
  <si>
    <t>AI13158</t>
  </si>
  <si>
    <t>AI13159</t>
  </si>
  <si>
    <t>AI13160</t>
  </si>
  <si>
    <t>AWS, NLP, MLOps, Linux, GCP</t>
  </si>
  <si>
    <t>AI13161</t>
  </si>
  <si>
    <t>Tableau, R, Linux, Java, PyTorch</t>
  </si>
  <si>
    <t>AI13162</t>
  </si>
  <si>
    <t>Spark, Scala, Azure, Statistics, MLOps</t>
  </si>
  <si>
    <t>AI13163</t>
  </si>
  <si>
    <t>Python, MLOps, Scala, Computer Vision, Statistics</t>
  </si>
  <si>
    <t>AI13164</t>
  </si>
  <si>
    <t>Deep Learning, SQL, Data Visualization, MLOps, PyTorch</t>
  </si>
  <si>
    <t>AI13165</t>
  </si>
  <si>
    <t>Python, TensorFreelanceow, SQL, Docker, AWS</t>
  </si>
  <si>
    <t>AI13166</t>
  </si>
  <si>
    <t>Hadoop, Kubernetes, SQL, Computer Vision</t>
  </si>
  <si>
    <t>AI13167</t>
  </si>
  <si>
    <t>GCP, MLOps, Azure</t>
  </si>
  <si>
    <t>AI13168</t>
  </si>
  <si>
    <t>Data Visualization, PyTorch, NLP</t>
  </si>
  <si>
    <t>AI13169</t>
  </si>
  <si>
    <t>TensorFreelanceow, Linux, MLOps, Computer Vision</t>
  </si>
  <si>
    <t>AI13170</t>
  </si>
  <si>
    <t>Statistics, Mathematics, GCP, Spark</t>
  </si>
  <si>
    <t>AI13171</t>
  </si>
  <si>
    <t>PyTorch, Mathematics, NLP</t>
  </si>
  <si>
    <t>AI13172</t>
  </si>
  <si>
    <t>TensorFreelanceow, Scala, Mathematics</t>
  </si>
  <si>
    <t>AI13173</t>
  </si>
  <si>
    <t>AI13174</t>
  </si>
  <si>
    <t>AI13175</t>
  </si>
  <si>
    <t>Linux, TensorFreelanceow, Deep Learning, Python</t>
  </si>
  <si>
    <t>AI13176</t>
  </si>
  <si>
    <t>MLOps, Git, Python, Statistics, Linux</t>
  </si>
  <si>
    <t>AI13177</t>
  </si>
  <si>
    <t>Linux, Java, TensorFreelanceow, MLOps</t>
  </si>
  <si>
    <t>AI13178</t>
  </si>
  <si>
    <t>Spark, Docker, R, Deep Learning</t>
  </si>
  <si>
    <t>AI13179</t>
  </si>
  <si>
    <t>Scala, R, Python</t>
  </si>
  <si>
    <t>AI13180</t>
  </si>
  <si>
    <t>R, Python, Java, PyTorch, Tableau</t>
  </si>
  <si>
    <t>AI13181</t>
  </si>
  <si>
    <t>Docker, Git, Deep Learning, Statistics, Hadoop</t>
  </si>
  <si>
    <t>AI13182</t>
  </si>
  <si>
    <t>Computer Vision, NLP, Python</t>
  </si>
  <si>
    <t>AI13183</t>
  </si>
  <si>
    <t>MLOps, Kubernetes, GCP, R</t>
  </si>
  <si>
    <t>AI13184</t>
  </si>
  <si>
    <t>Python, Data Visualization, TensorFreelanceow, Java</t>
  </si>
  <si>
    <t>AI13185</t>
  </si>
  <si>
    <t>GCP, Hadoop, NLP, Tableau, Computer Vision</t>
  </si>
  <si>
    <t>AI13186</t>
  </si>
  <si>
    <t>Kubernetes, Tableau, AWS, Computer Vision</t>
  </si>
  <si>
    <t>AI13187</t>
  </si>
  <si>
    <t>AI13188</t>
  </si>
  <si>
    <t>Data Visualization, AWS, Tableau</t>
  </si>
  <si>
    <t>AI13189</t>
  </si>
  <si>
    <t>Python, Data Visualization, Statistics, MLOps</t>
  </si>
  <si>
    <t>AI13190</t>
  </si>
  <si>
    <t>AI13191</t>
  </si>
  <si>
    <t>Computer Vision, Python, MLOps, PyTorch</t>
  </si>
  <si>
    <t>AI13192</t>
  </si>
  <si>
    <t>PyTorch, Data Visualization, SQL</t>
  </si>
  <si>
    <t>AI13193</t>
  </si>
  <si>
    <t>AI13194</t>
  </si>
  <si>
    <t>Python, GCP, NLP, SQL</t>
  </si>
  <si>
    <t>AI13195</t>
  </si>
  <si>
    <t>GCP, Python, Git</t>
  </si>
  <si>
    <t>AI13196</t>
  </si>
  <si>
    <t>Git, Data Visualization, Deep Learning, MLOps</t>
  </si>
  <si>
    <t>AI13197</t>
  </si>
  <si>
    <t>Docker, Spark, Data Visualization</t>
  </si>
  <si>
    <t>AI13198</t>
  </si>
  <si>
    <t>NLP, Docker, Kubernetes, Statistics</t>
  </si>
  <si>
    <t>AI13199</t>
  </si>
  <si>
    <t>AI13200</t>
  </si>
  <si>
    <t>Git, Linux, Azure, Data Visualization</t>
  </si>
  <si>
    <t>AI13201</t>
  </si>
  <si>
    <t>SQL, GCP, Azure, NLP, Spark</t>
  </si>
  <si>
    <t>AI13202</t>
  </si>
  <si>
    <t>Kubernetes, TensorFreelanceow, GCP, Statistics, Azure</t>
  </si>
  <si>
    <t>AI13203</t>
  </si>
  <si>
    <t>Azure, AWS, Statistics, Scala</t>
  </si>
  <si>
    <t>AI13204</t>
  </si>
  <si>
    <t>Python, R, GCP, Azure, Spark</t>
  </si>
  <si>
    <t>AI13205</t>
  </si>
  <si>
    <t>Linux, Mathematics, Git, NLP, Spark</t>
  </si>
  <si>
    <t>AI13206</t>
  </si>
  <si>
    <t>Data Visualization, Azure, GCP, SQL</t>
  </si>
  <si>
    <t>AI13207</t>
  </si>
  <si>
    <t>PyTorch, TensorFreelanceow, GCP</t>
  </si>
  <si>
    <t>AI13208</t>
  </si>
  <si>
    <t>Linux, Deep Learning, Spark</t>
  </si>
  <si>
    <t>AI13209</t>
  </si>
  <si>
    <t>AI13210</t>
  </si>
  <si>
    <t>AI13211</t>
  </si>
  <si>
    <t>AI13212</t>
  </si>
  <si>
    <t>Java, Docker, NLP, Statistics, Scala</t>
  </si>
  <si>
    <t>AI13213</t>
  </si>
  <si>
    <t>Hadoop, Tableau, Computer Vision, Python</t>
  </si>
  <si>
    <t>AI13214</t>
  </si>
  <si>
    <t>AI13215</t>
  </si>
  <si>
    <t>Statistics, MLOps, Computer Vision, Java, AWS</t>
  </si>
  <si>
    <t>AI13216</t>
  </si>
  <si>
    <t>Azure, Spark, Docker</t>
  </si>
  <si>
    <t>AI13217</t>
  </si>
  <si>
    <t>Python, Data Visualization, SQL, AWS</t>
  </si>
  <si>
    <t>AI13218</t>
  </si>
  <si>
    <t>Linux, TensorFreelanceow, Data Visualization</t>
  </si>
  <si>
    <t>AI13219</t>
  </si>
  <si>
    <t>Docker, Tableau, PyTorch, TensorFreelanceow, NLP</t>
  </si>
  <si>
    <t>AI13220</t>
  </si>
  <si>
    <t>SQL, Linux, R</t>
  </si>
  <si>
    <t>AI13221</t>
  </si>
  <si>
    <t>MLOps, Data Visualization, Python, TensorFreelanceow, Docker</t>
  </si>
  <si>
    <t>AI13222</t>
  </si>
  <si>
    <t>Hadoop, Kubernetes, MLOps, SQL</t>
  </si>
  <si>
    <t>AI13223</t>
  </si>
  <si>
    <t>Python, AWS, R</t>
  </si>
  <si>
    <t>AI13224</t>
  </si>
  <si>
    <t>AI13225</t>
  </si>
  <si>
    <t>Python, Linux, Git, Computer Vision</t>
  </si>
  <si>
    <t>AI13226</t>
  </si>
  <si>
    <t>Linux, Kubernetes, PyTorch, Hadoop, Azure</t>
  </si>
  <si>
    <t>AI13227</t>
  </si>
  <si>
    <t>Python, NLP, Scala, Computer Vision</t>
  </si>
  <si>
    <t>AI13228</t>
  </si>
  <si>
    <t>Kubernetes, Azure, SQL, AWS</t>
  </si>
  <si>
    <t>AI13229</t>
  </si>
  <si>
    <t>Scala, Statistics, Data Visualization, Java, Mathematics</t>
  </si>
  <si>
    <t>AI13230</t>
  </si>
  <si>
    <t>Scala, Kubernetes, Spark, Docker</t>
  </si>
  <si>
    <t>AI13231</t>
  </si>
  <si>
    <t>AI13232</t>
  </si>
  <si>
    <t>Azure, R, PyTorch, AWS</t>
  </si>
  <si>
    <t>AI13233</t>
  </si>
  <si>
    <t>Tableau, Linux, AWS, MLOps</t>
  </si>
  <si>
    <t>AI13234</t>
  </si>
  <si>
    <t>AI13235</t>
  </si>
  <si>
    <t>Computer Vision, Tableau, TensorFreelanceow, Python, Statistics</t>
  </si>
  <si>
    <t>AI13236</t>
  </si>
  <si>
    <t>Java, PyTorch, Mathematics, NLP</t>
  </si>
  <si>
    <t>AI13237</t>
  </si>
  <si>
    <t>Linux, Python, MLOps, Hadoop, TensorFreelanceow</t>
  </si>
  <si>
    <t>AI13238</t>
  </si>
  <si>
    <t>Python, TensorFreelanceow, NLP, Hadoop</t>
  </si>
  <si>
    <t>AI13239</t>
  </si>
  <si>
    <t>AI13240</t>
  </si>
  <si>
    <t>AI13241</t>
  </si>
  <si>
    <t>Git, PyTorch, Kubernetes</t>
  </si>
  <si>
    <t>AI13242</t>
  </si>
  <si>
    <t>Azure, Docker, SQL, Python</t>
  </si>
  <si>
    <t>AI13243</t>
  </si>
  <si>
    <t>NLP, TensorFreelanceow, Docker, GCP, Python</t>
  </si>
  <si>
    <t>AI13244</t>
  </si>
  <si>
    <t>SQL, PyTorch, Tableau, MLOps</t>
  </si>
  <si>
    <t>AI13245</t>
  </si>
  <si>
    <t>GCP, TensorFreelanceow, Hadoop, Python, Kubernetes</t>
  </si>
  <si>
    <t>AI13246</t>
  </si>
  <si>
    <t>Python, Spark, Statistics, AWS, Mathematics</t>
  </si>
  <si>
    <t>AI13247</t>
  </si>
  <si>
    <t>Kubernetes, R, Docker, PyTorch, Git</t>
  </si>
  <si>
    <t>AI13248</t>
  </si>
  <si>
    <t>Tableau, Kubernetes, Java, Python</t>
  </si>
  <si>
    <t>AI13249</t>
  </si>
  <si>
    <t>Kubernetes, NLP, Tableau, Data Visualization</t>
  </si>
  <si>
    <t>AI13250</t>
  </si>
  <si>
    <t>Deep Learning, Docker, Tableau, Kubernetes, Spark</t>
  </si>
  <si>
    <t>AI13251</t>
  </si>
  <si>
    <t>TensorFreelanceow, MLOps, AWS, Java</t>
  </si>
  <si>
    <t>AI13252</t>
  </si>
  <si>
    <t>Azure, AWS, Computer Vision, Python, Docker</t>
  </si>
  <si>
    <t>AI13253</t>
  </si>
  <si>
    <t>Git, Mathematics, Spark, PyTorch, Statistics</t>
  </si>
  <si>
    <t>AI13254</t>
  </si>
  <si>
    <t>AI13255</t>
  </si>
  <si>
    <t>Python, Statistics, Hadoop</t>
  </si>
  <si>
    <t>AI13256</t>
  </si>
  <si>
    <t>Azure, Python, Java</t>
  </si>
  <si>
    <t>AI13257</t>
  </si>
  <si>
    <t>MLOps, Python, Tableau, AWS, Java</t>
  </si>
  <si>
    <t>AI13258</t>
  </si>
  <si>
    <t>Hadoop, R, Scala</t>
  </si>
  <si>
    <t>AI13259</t>
  </si>
  <si>
    <t>TensorFreelanceow, AWS, Spark, Kubernetes, SQL</t>
  </si>
  <si>
    <t>AI13260</t>
  </si>
  <si>
    <t>Python, TensorFreelanceow, Deep Learning, Statistics</t>
  </si>
  <si>
    <t>AI13261</t>
  </si>
  <si>
    <t>AI13262</t>
  </si>
  <si>
    <t>Hadoop, Scala, MLOps, R, Git</t>
  </si>
  <si>
    <t>AI13263</t>
  </si>
  <si>
    <t>GCP, Linux, NLP, Hadoop</t>
  </si>
  <si>
    <t>AI13264</t>
  </si>
  <si>
    <t>TensorFreelanceow, Python, SQL, Kubernetes</t>
  </si>
  <si>
    <t>AI13265</t>
  </si>
  <si>
    <t>Data Visualization, Hadoop, GCP, Computer Vision, Azure</t>
  </si>
  <si>
    <t>AI13266</t>
  </si>
  <si>
    <t>AI13267</t>
  </si>
  <si>
    <t>Computer Vision, SQL, Data Visualization, Kubernetes, Docker</t>
  </si>
  <si>
    <t>AI13268</t>
  </si>
  <si>
    <t>Kubernetes, Deep Learning, Linux</t>
  </si>
  <si>
    <t>AI13269</t>
  </si>
  <si>
    <t>R, Spark, MLOps, Mathematics</t>
  </si>
  <si>
    <t>AI13270</t>
  </si>
  <si>
    <t>NLP, Git, Java, MLOps</t>
  </si>
  <si>
    <t>AI13271</t>
  </si>
  <si>
    <t>AI13272</t>
  </si>
  <si>
    <t>AI13273</t>
  </si>
  <si>
    <t>Deep Learning, Scala, Spark, Python</t>
  </si>
  <si>
    <t>AI13274</t>
  </si>
  <si>
    <t>Java, SQL, Git, Data Visualization, Python</t>
  </si>
  <si>
    <t>AI13275</t>
  </si>
  <si>
    <t>GCP, Python, TensorFreelanceow, Deep Learning, Tableau</t>
  </si>
  <si>
    <t>AI13276</t>
  </si>
  <si>
    <t>TensorFreelanceow, NLP, Linux, Statistics, Deep Learning</t>
  </si>
  <si>
    <t>AI13277</t>
  </si>
  <si>
    <t>Data Visualization, Tableau, PyTorch, Python, Mathematics</t>
  </si>
  <si>
    <t>AI13278</t>
  </si>
  <si>
    <t>R, Statistics, Hadoop, Git</t>
  </si>
  <si>
    <t>AI13279</t>
  </si>
  <si>
    <t>AI13280</t>
  </si>
  <si>
    <t>Python, Linux, Azure, Deep Learning</t>
  </si>
  <si>
    <t>AI13281</t>
  </si>
  <si>
    <t>R, SQL, Scala, Python</t>
  </si>
  <si>
    <t>AI13282</t>
  </si>
  <si>
    <t>PyTorch, Java, NLP</t>
  </si>
  <si>
    <t>AI13283</t>
  </si>
  <si>
    <t>GCP, Linux, Hadoop, Java</t>
  </si>
  <si>
    <t>AI13284</t>
  </si>
  <si>
    <t>Kubernetes, Python, TensorFreelanceow, Deep Learning</t>
  </si>
  <si>
    <t>AI13285</t>
  </si>
  <si>
    <t>NLP, Python, Java, R, GCP</t>
  </si>
  <si>
    <t>AI13286</t>
  </si>
  <si>
    <t>Scala, PyTorch, Deep Learning, Python, NLP</t>
  </si>
  <si>
    <t>AI13287</t>
  </si>
  <si>
    <t>GCP, NLP, Scala, Java</t>
  </si>
  <si>
    <t>AI13288</t>
  </si>
  <si>
    <t>Computer Vision, R, Python, Kubernetes, MLOps</t>
  </si>
  <si>
    <t>AI13289</t>
  </si>
  <si>
    <t>GCP, Deep Learning, Linux</t>
  </si>
  <si>
    <t>AI13290</t>
  </si>
  <si>
    <t>Git, Statistics, Kubernetes, Linux, PyTorch</t>
  </si>
  <si>
    <t>AI13291</t>
  </si>
  <si>
    <t>Kubernetes, Python, AWS, TensorFreelanceow, Data Visualization</t>
  </si>
  <si>
    <t>AI13292</t>
  </si>
  <si>
    <t>Data Visualization, GCP, Kubernetes, R</t>
  </si>
  <si>
    <t>AI13293</t>
  </si>
  <si>
    <t>Tableau, Hadoop, Kubernetes, Mathematics, Scala</t>
  </si>
  <si>
    <t>AI13294</t>
  </si>
  <si>
    <t>MLOps, PyTorch, Docker, Mathematics</t>
  </si>
  <si>
    <t>AI13295</t>
  </si>
  <si>
    <t>Linux, Git, MLOps, Computer Vision, Python</t>
  </si>
  <si>
    <t>AI13296</t>
  </si>
  <si>
    <t>Python, Deep Learning, SQL, GCP</t>
  </si>
  <si>
    <t>AI13297</t>
  </si>
  <si>
    <t>MLOps, Hadoop, Scala, Linux, Java</t>
  </si>
  <si>
    <t>AI13298</t>
  </si>
  <si>
    <t>Mathematics, AWS, Hadoop, Deep Learning</t>
  </si>
  <si>
    <t>AI13299</t>
  </si>
  <si>
    <t>AI13300</t>
  </si>
  <si>
    <t>SQL, PyTorch, MLOps</t>
  </si>
  <si>
    <t>AI13301</t>
  </si>
  <si>
    <t>Python, Scala, NLP, Azure, Kubernetes</t>
  </si>
  <si>
    <t>AI13302</t>
  </si>
  <si>
    <t>Linux, GCP, R, Spark, Python</t>
  </si>
  <si>
    <t>AI13303</t>
  </si>
  <si>
    <t>PyTorch, Kubernetes, Hadoop, NLP, GCP</t>
  </si>
  <si>
    <t>AI13304</t>
  </si>
  <si>
    <t>Spark, Computer Vision, SQL</t>
  </si>
  <si>
    <t>AI13305</t>
  </si>
  <si>
    <t>AI13306</t>
  </si>
  <si>
    <t>Linux, Python, Azure, TensorFreelanceow, AWS</t>
  </si>
  <si>
    <t>AI13307</t>
  </si>
  <si>
    <t>Data Visualization, Spark, GCP, Docker</t>
  </si>
  <si>
    <t>AI13308</t>
  </si>
  <si>
    <t>Data Visualization, NLP, R, AWS</t>
  </si>
  <si>
    <t>AI13309</t>
  </si>
  <si>
    <t>AI13310</t>
  </si>
  <si>
    <t>Python, TensorFreelanceow, PyTorch, Docker, Statistics</t>
  </si>
  <si>
    <t>AI13311</t>
  </si>
  <si>
    <t>Scala, TensorFreelanceow, Azure, Python, PyTorch</t>
  </si>
  <si>
    <t>AI13312</t>
  </si>
  <si>
    <t>AI13313</t>
  </si>
  <si>
    <t>SQL, PyTorch, GCP, Tableau</t>
  </si>
  <si>
    <t>AI13314</t>
  </si>
  <si>
    <t>Scala, GCP, Deep Learning, R</t>
  </si>
  <si>
    <t>AI13315</t>
  </si>
  <si>
    <t>AWS, Kubernetes, Mathematics, Java</t>
  </si>
  <si>
    <t>AI13316</t>
  </si>
  <si>
    <t>Data Visualization, TensorFreelanceow, NLP, Kubernetes</t>
  </si>
  <si>
    <t>AI13317</t>
  </si>
  <si>
    <t>GCP, Scala, Git, R</t>
  </si>
  <si>
    <t>AI13318</t>
  </si>
  <si>
    <t>Git, Tableau, Python, Data Visualization, TensorFreelanceow</t>
  </si>
  <si>
    <t>AI13319</t>
  </si>
  <si>
    <t>Kubernetes, NLP, Data Visualization, GCP, Linux</t>
  </si>
  <si>
    <t>AI13320</t>
  </si>
  <si>
    <t>Git, Mathematics, Computer Vision</t>
  </si>
  <si>
    <t>AI13321</t>
  </si>
  <si>
    <t>SQL, PyTorch, Java</t>
  </si>
  <si>
    <t>AI13322</t>
  </si>
  <si>
    <t>MLOps, PyTorch, Hadoop</t>
  </si>
  <si>
    <t>AI13323</t>
  </si>
  <si>
    <t>GCP, Deep Learning, Kubernetes</t>
  </si>
  <si>
    <t>AI13324</t>
  </si>
  <si>
    <t>NLP, Scala, SQL</t>
  </si>
  <si>
    <t>AI13325</t>
  </si>
  <si>
    <t>AI13326</t>
  </si>
  <si>
    <t>Kubernetes, GCP, Data Visualization, Mathematics, SQL</t>
  </si>
  <si>
    <t>AI13327</t>
  </si>
  <si>
    <t>Kubernetes, Spark, Python, Linux, Mathematics</t>
  </si>
  <si>
    <t>AI13328</t>
  </si>
  <si>
    <t>Kubernetes, Spark, Tableau, Hadoop, Git</t>
  </si>
  <si>
    <t>AI13329</t>
  </si>
  <si>
    <t>Kubernetes, Scala, Statistics, Tableau, Spark</t>
  </si>
  <si>
    <t>AI13330</t>
  </si>
  <si>
    <t>Linux, Python, Mathematics, Kubernetes, Hadoop</t>
  </si>
  <si>
    <t>AI13331</t>
  </si>
  <si>
    <t>Git, Linux, Kubernetes, Python</t>
  </si>
  <si>
    <t>AI13332</t>
  </si>
  <si>
    <t>PyTorch, TensorFreelanceow, Spark, Python, Hadoop</t>
  </si>
  <si>
    <t>AI13333</t>
  </si>
  <si>
    <t>R, MLOps, Data Visualization, SQL, Mathematics</t>
  </si>
  <si>
    <t>AI13334</t>
  </si>
  <si>
    <t>Kubernetes, Docker, Scala, Hadoop, Statistics</t>
  </si>
  <si>
    <t>AI13335</t>
  </si>
  <si>
    <t>Java, Linux, Tableau, MLOps, Statistics</t>
  </si>
  <si>
    <t>AI13336</t>
  </si>
  <si>
    <t>Statistics, GCP, Data Visualization, Java</t>
  </si>
  <si>
    <t>AI13337</t>
  </si>
  <si>
    <t>Java, NLP, Python, Kubernetes</t>
  </si>
  <si>
    <t>AI13338</t>
  </si>
  <si>
    <t>AI13339</t>
  </si>
  <si>
    <t>Scala, SQL, Python, Java, NLP</t>
  </si>
  <si>
    <t>AI13340</t>
  </si>
  <si>
    <t>TensorFreelanceow, Azure, Deep Learning, Computer Vision, Linux</t>
  </si>
  <si>
    <t>AI13341</t>
  </si>
  <si>
    <t>Kubernetes, PyTorch, Mathematics, Computer Vision, GCP</t>
  </si>
  <si>
    <t>AI13342</t>
  </si>
  <si>
    <t>TensorFreelanceow, Python, Java, Spark, Kubernetes</t>
  </si>
  <si>
    <t>AI13343</t>
  </si>
  <si>
    <t>AWS, Spark, Data Visualization, Git</t>
  </si>
  <si>
    <t>AI13344</t>
  </si>
  <si>
    <t>AI13345</t>
  </si>
  <si>
    <t>Python, Data Visualization, AWS, Spark</t>
  </si>
  <si>
    <t>AI13346</t>
  </si>
  <si>
    <t>R, Tableau, Statistics, NLP</t>
  </si>
  <si>
    <t>AI13347</t>
  </si>
  <si>
    <t>Linux, Docker, PyTorch, R</t>
  </si>
  <si>
    <t>AI13348</t>
  </si>
  <si>
    <t>Docker, Deep Learning, SQL, MLOps</t>
  </si>
  <si>
    <t>AI13349</t>
  </si>
  <si>
    <t>Kubernetes, Java, R, Statistics</t>
  </si>
  <si>
    <t>AI13350</t>
  </si>
  <si>
    <t>MLOps, Computer Vision, GCP, Kubernetes</t>
  </si>
  <si>
    <t>AI13351</t>
  </si>
  <si>
    <t>AI13352</t>
  </si>
  <si>
    <t>Python, TensorFreelanceow, Azure, Spark, PyTorch</t>
  </si>
  <si>
    <t>AI13353</t>
  </si>
  <si>
    <t>Hadoop, Python, Scala, AWS</t>
  </si>
  <si>
    <t>AI13354</t>
  </si>
  <si>
    <t>Kubernetes, Scala, Java, Spark, R</t>
  </si>
  <si>
    <t>AI13355</t>
  </si>
  <si>
    <t>Computer Vision, Azure, Python, TensorFreelanceow, GCP</t>
  </si>
  <si>
    <t>AI13356</t>
  </si>
  <si>
    <t>Spark, Statistics, NLP, Python</t>
  </si>
  <si>
    <t>AI13357</t>
  </si>
  <si>
    <t>Kubernetes, Deep Learning, Python, Data Visualization</t>
  </si>
  <si>
    <t>AI13358</t>
  </si>
  <si>
    <t>Python, MLOps, Tableau, TensorFreelanceow</t>
  </si>
  <si>
    <t>AI13359</t>
  </si>
  <si>
    <t>PyTorch, TensorFreelanceow, Mathematics</t>
  </si>
  <si>
    <t>AI13360</t>
  </si>
  <si>
    <t>Java, Hadoop, Tableau</t>
  </si>
  <si>
    <t>AI13361</t>
  </si>
  <si>
    <t>AWS, Kubernetes, MLOps, Scala, Python</t>
  </si>
  <si>
    <t>AI13362</t>
  </si>
  <si>
    <t>Mathematics, SQL, PyTorch, GCP</t>
  </si>
  <si>
    <t>AI13363</t>
  </si>
  <si>
    <t>Spark, Computer Vision, Docker, Data Visualization, R</t>
  </si>
  <si>
    <t>AI13364</t>
  </si>
  <si>
    <t>Azure, Scala, Mathematics, Linux, SQL</t>
  </si>
  <si>
    <t>AI13365</t>
  </si>
  <si>
    <t>Azure, AWS, Git</t>
  </si>
  <si>
    <t>AI13366</t>
  </si>
  <si>
    <t>SQL, Kubernetes, PyTorch, Tableau, Deep Learning</t>
  </si>
  <si>
    <t>AI13367</t>
  </si>
  <si>
    <t>R, Git, TensorFreelanceow, Computer Vision, Spark</t>
  </si>
  <si>
    <t>AI13368</t>
  </si>
  <si>
    <t>Python, TensorFreelanceow, Scala, Azure</t>
  </si>
  <si>
    <t>AI13369</t>
  </si>
  <si>
    <t>Deep Learning, Azure, MLOps</t>
  </si>
  <si>
    <t>AI13370</t>
  </si>
  <si>
    <t>Spark, Python, TensorFreelanceow</t>
  </si>
  <si>
    <t>AI13371</t>
  </si>
  <si>
    <t>Computer Vision, NLP, Scala, Python, Kubernetes</t>
  </si>
  <si>
    <t>AI13372</t>
  </si>
  <si>
    <t>Python, Kubernetes, Tableau, Hadoop, Data Visualization</t>
  </si>
  <si>
    <t>AI13373</t>
  </si>
  <si>
    <t>Tableau, SQL, Statistics, TensorFreelanceow, Docker</t>
  </si>
  <si>
    <t>AI13374</t>
  </si>
  <si>
    <t>Python, TensorFreelanceow, Scala, Hadoop</t>
  </si>
  <si>
    <t>AI13375</t>
  </si>
  <si>
    <t>Azure, GCP, Scala, Mathematics, Spark</t>
  </si>
  <si>
    <t>AI13376</t>
  </si>
  <si>
    <t>Data Visualization, Linux, AWS, PyTorch, Java</t>
  </si>
  <si>
    <t>AI13377</t>
  </si>
  <si>
    <t>Hadoop, Data Visualization, TensorFreelanceow, Mathematics, Azure</t>
  </si>
  <si>
    <t>AI13378</t>
  </si>
  <si>
    <t>Scala, Linux, Tableau, Data Visualization</t>
  </si>
  <si>
    <t>AI13379</t>
  </si>
  <si>
    <t>Tableau, Spark, GCP, PyTorch, Data Visualization</t>
  </si>
  <si>
    <t>AI13380</t>
  </si>
  <si>
    <t>AI13381</t>
  </si>
  <si>
    <t>AI13382</t>
  </si>
  <si>
    <t>NLP, PyTorch, Statistics, Spark, Mathematics</t>
  </si>
  <si>
    <t>AI13383</t>
  </si>
  <si>
    <t>PyTorch, Mathematics, Python</t>
  </si>
  <si>
    <t>AI13384</t>
  </si>
  <si>
    <t>SQL, Mathematics, Spark, Kubernetes</t>
  </si>
  <si>
    <t>AI13385</t>
  </si>
  <si>
    <t>Git, Docker, Kubernetes, Spark, GCP</t>
  </si>
  <si>
    <t>AI13386</t>
  </si>
  <si>
    <t>PyTorch, GCP, Python</t>
  </si>
  <si>
    <t>AI13387</t>
  </si>
  <si>
    <t>AI13388</t>
  </si>
  <si>
    <t>Scala, Git, Hadoop</t>
  </si>
  <si>
    <t>AI13389</t>
  </si>
  <si>
    <t>SQL, Python, PyTorch, Azure, Mathematics</t>
  </si>
  <si>
    <t>AI13390</t>
  </si>
  <si>
    <t>R, Hadoop, Mathematics</t>
  </si>
  <si>
    <t>AI13391</t>
  </si>
  <si>
    <t>GCP, Python, Tableau, MLOps</t>
  </si>
  <si>
    <t>AI13392</t>
  </si>
  <si>
    <t>Deep Learning, Spark, Python</t>
  </si>
  <si>
    <t>AI13393</t>
  </si>
  <si>
    <t>SQL, Linux, MLOps, Python, GCP</t>
  </si>
  <si>
    <t>AI13394</t>
  </si>
  <si>
    <t>AI13395</t>
  </si>
  <si>
    <t>AI13396</t>
  </si>
  <si>
    <t>PyTorch, GCP, Azure, SQL, Mathematics</t>
  </si>
  <si>
    <t>AI13397</t>
  </si>
  <si>
    <t>NLP, Python, Java</t>
  </si>
  <si>
    <t>AI13398</t>
  </si>
  <si>
    <t>Computer Vision, Kubernetes, NLP, Java, TensorFreelanceow</t>
  </si>
  <si>
    <t>AI13399</t>
  </si>
  <si>
    <t>Spark, PyTorch, Docker, SQL</t>
  </si>
  <si>
    <t>AI13400</t>
  </si>
  <si>
    <t>AI13401</t>
  </si>
  <si>
    <t>R, Python, Mathematics, Java</t>
  </si>
  <si>
    <t>AI13402</t>
  </si>
  <si>
    <t>Mathematics, SQL, Data Visualization</t>
  </si>
  <si>
    <t>AI13403</t>
  </si>
  <si>
    <t>Scala, Docker, Statistics</t>
  </si>
  <si>
    <t>AI13404</t>
  </si>
  <si>
    <t>Python, TensorFreelanceow, AWS, Computer Vision, Statistics</t>
  </si>
  <si>
    <t>AI13405</t>
  </si>
  <si>
    <t>AI13406</t>
  </si>
  <si>
    <t>Python, Hadoop, Git, TensorFreelanceow, Statistics</t>
  </si>
  <si>
    <t>AI13407</t>
  </si>
  <si>
    <t>PyTorch, Data Visualization, SQL, TensorFreelanceow, Java</t>
  </si>
  <si>
    <t>AI13408</t>
  </si>
  <si>
    <t>TensorFreelanceow, Deep Learning, Tableau</t>
  </si>
  <si>
    <t>AI13409</t>
  </si>
  <si>
    <t>Hadoop, Java, NLP, TensorFreelanceow, Kubernetes</t>
  </si>
  <si>
    <t>AI13410</t>
  </si>
  <si>
    <t>Deep Learning, Docker, GCP, Data Visualization, AWS</t>
  </si>
  <si>
    <t>AI13411</t>
  </si>
  <si>
    <t>Mathematics, PyTorch, Hadoop, Spark, TensorFreelanceow</t>
  </si>
  <si>
    <t>AI13412</t>
  </si>
  <si>
    <t>NLP, Deep Learning, Hadoop, Computer Vision</t>
  </si>
  <si>
    <t>AI13413</t>
  </si>
  <si>
    <t>Python, TensorFreelanceow, Git, Hadoop</t>
  </si>
  <si>
    <t>AI13414</t>
  </si>
  <si>
    <t>AI13415</t>
  </si>
  <si>
    <t>GCP, PyTorch, NLP, MLOps, Java</t>
  </si>
  <si>
    <t>AI13416</t>
  </si>
  <si>
    <t>Git, Tableau, Data Visualization, Kubernetes</t>
  </si>
  <si>
    <t>AI13417</t>
  </si>
  <si>
    <t>AI13418</t>
  </si>
  <si>
    <t>AI13419</t>
  </si>
  <si>
    <t>Python, TensorFreelanceow, Data Visualization, Hadoop</t>
  </si>
  <si>
    <t>AI13420</t>
  </si>
  <si>
    <t>Kubernetes, SQL, Data Visualization, MLOps, PyTorch</t>
  </si>
  <si>
    <t>AI13421</t>
  </si>
  <si>
    <t>AI13422</t>
  </si>
  <si>
    <t>PyTorch, GCP, Hadoop</t>
  </si>
  <si>
    <t>AI13423</t>
  </si>
  <si>
    <t>PyTorch, Spark, Python</t>
  </si>
  <si>
    <t>AI13424</t>
  </si>
  <si>
    <t>Kubernetes, Tableau, TensorFreelanceow, GCP, Python</t>
  </si>
  <si>
    <t>AI13425</t>
  </si>
  <si>
    <t>Computer Vision, Scala, PyTorch, Linux</t>
  </si>
  <si>
    <t>AI13426</t>
  </si>
  <si>
    <t>GCP, Docker, Data Visualization, Scala</t>
  </si>
  <si>
    <t>AI13427</t>
  </si>
  <si>
    <t>Kubernetes, NLP, R, Deep Learning</t>
  </si>
  <si>
    <t>AI13428</t>
  </si>
  <si>
    <t>Kubernetes, Git, SQL, TensorFreelanceow</t>
  </si>
  <si>
    <t>AI13429</t>
  </si>
  <si>
    <t>TensorFreelanceow, Python, NLP, AWS, Git</t>
  </si>
  <si>
    <t>AI13430</t>
  </si>
  <si>
    <t>Java, Linux, PyTorch, NLP, Kubernetes</t>
  </si>
  <si>
    <t>AI13431</t>
  </si>
  <si>
    <t>Tableau, Data Visualization, Java, TensorFreelanceow</t>
  </si>
  <si>
    <t>AI13432</t>
  </si>
  <si>
    <t>MLOps, Hadoop, Spark</t>
  </si>
  <si>
    <t>AI13433</t>
  </si>
  <si>
    <t>Statistics, Azure, Spark, PyTorch, Deep Learning</t>
  </si>
  <si>
    <t>AI13434</t>
  </si>
  <si>
    <t>AI13435</t>
  </si>
  <si>
    <t>Java, GCP, MLOps, Deep Learning</t>
  </si>
  <si>
    <t>AI13436</t>
  </si>
  <si>
    <t>GCP, Deep Learning, Git</t>
  </si>
  <si>
    <t>AI13437</t>
  </si>
  <si>
    <t>Statistics, Linux, Data Visualization</t>
  </si>
  <si>
    <t>AI13438</t>
  </si>
  <si>
    <t>Git, Docker, Java, R, Hadoop</t>
  </si>
  <si>
    <t>AI13439</t>
  </si>
  <si>
    <t>AWS, MLOps, Python</t>
  </si>
  <si>
    <t>AI13440</t>
  </si>
  <si>
    <t>AI13441</t>
  </si>
  <si>
    <t>AI13442</t>
  </si>
  <si>
    <t>SQL, MLOps, Computer Vision, Linux, GCP</t>
  </si>
  <si>
    <t>AI13443</t>
  </si>
  <si>
    <t>AI13444</t>
  </si>
  <si>
    <t>Linux, Spark, Computer Vision, MLOps, Python</t>
  </si>
  <si>
    <t>AI13445</t>
  </si>
  <si>
    <t>Docker, Scala, Statistics</t>
  </si>
  <si>
    <t>AI13446</t>
  </si>
  <si>
    <t>Scala, Python, Computer Vision, Tableau</t>
  </si>
  <si>
    <t>AI13447</t>
  </si>
  <si>
    <t>AI13448</t>
  </si>
  <si>
    <t>Python, Java, Computer Vision, TensorFreelanceow, GCP</t>
  </si>
  <si>
    <t>AI13449</t>
  </si>
  <si>
    <t>AI13450</t>
  </si>
  <si>
    <t>Scala, Python, Tableau, NLP, MLOps</t>
  </si>
  <si>
    <t>AI13451</t>
  </si>
  <si>
    <t>SQL, MLOps, TensorFreelanceow, Git, Data Visualization</t>
  </si>
  <si>
    <t>AI13452</t>
  </si>
  <si>
    <t>Mathematics, Statistics, TensorFreelanceow, PyTorch</t>
  </si>
  <si>
    <t>AI13453</t>
  </si>
  <si>
    <t>Python, Kubernetes, GCP, R</t>
  </si>
  <si>
    <t>AI13454</t>
  </si>
  <si>
    <t>Hadoop, AWS, Tableau</t>
  </si>
  <si>
    <t>AI13455</t>
  </si>
  <si>
    <t>GCP, Docker, MLOps, Tableau, Hadoop</t>
  </si>
  <si>
    <t>AI13456</t>
  </si>
  <si>
    <t>Spark, R, Linux, SQL</t>
  </si>
  <si>
    <t>AI13457</t>
  </si>
  <si>
    <t>SQL, Scala, Data Visualization, Linux, AWS</t>
  </si>
  <si>
    <t>AI13458</t>
  </si>
  <si>
    <t>GCP, Hadoop, R</t>
  </si>
  <si>
    <t>AI13459</t>
  </si>
  <si>
    <t>Spark, Data Visualization, Hadoop, Docker</t>
  </si>
  <si>
    <t>AI13460</t>
  </si>
  <si>
    <t>GCP, TensorFreelanceow, Python, NLP</t>
  </si>
  <si>
    <t>AI13461</t>
  </si>
  <si>
    <t>AI13462</t>
  </si>
  <si>
    <t>AI13463</t>
  </si>
  <si>
    <t>SQL, Hadoop, Scala, Deep Learning</t>
  </si>
  <si>
    <t>AI13464</t>
  </si>
  <si>
    <t>Azure, Tableau, Linux, Docker</t>
  </si>
  <si>
    <t>AI13465</t>
  </si>
  <si>
    <t>Deep Learning, PyTorch, TensorFreelanceow, Statistics</t>
  </si>
  <si>
    <t>AI13466</t>
  </si>
  <si>
    <t>GCP, AWS, Linux, Deep Learning, SQL</t>
  </si>
  <si>
    <t>AI13467</t>
  </si>
  <si>
    <t>TensorFreelanceow, GCP, Deep Learning</t>
  </si>
  <si>
    <t>AI13468</t>
  </si>
  <si>
    <t>Hadoop, Scala, Kubernetes, Mathematics, Python</t>
  </si>
  <si>
    <t>AI13469</t>
  </si>
  <si>
    <t>Deep Learning, Kubernetes, Computer Vision</t>
  </si>
  <si>
    <t>AI13470</t>
  </si>
  <si>
    <t>Kubernetes, Deep Learning, Java, AWS, Computer Vision</t>
  </si>
  <si>
    <t>AI13471</t>
  </si>
  <si>
    <t>Hadoop, SQL, Tableau, Azure, Kubernetes</t>
  </si>
  <si>
    <t>AI13472</t>
  </si>
  <si>
    <t>AI13473</t>
  </si>
  <si>
    <t>AI13474</t>
  </si>
  <si>
    <t>AI13475</t>
  </si>
  <si>
    <t>Python, SQL, Linux, GCP</t>
  </si>
  <si>
    <t>AI13476</t>
  </si>
  <si>
    <t>Scala, PyTorch, Azure</t>
  </si>
  <si>
    <t>AI13477</t>
  </si>
  <si>
    <t>AWS, Azure, Spark, Computer Vision</t>
  </si>
  <si>
    <t>AI13478</t>
  </si>
  <si>
    <t>AI13479</t>
  </si>
  <si>
    <t>Hadoop, Java, NLP</t>
  </si>
  <si>
    <t>AI13480</t>
  </si>
  <si>
    <t>Git, R, TensorFreelanceow</t>
  </si>
  <si>
    <t>AI13481</t>
  </si>
  <si>
    <t>NLP, GCP, Tableau, PyTorch</t>
  </si>
  <si>
    <t>AI13482</t>
  </si>
  <si>
    <t>AI13483</t>
  </si>
  <si>
    <t>NLP, Hadoop, Scala, SQL, GCP</t>
  </si>
  <si>
    <t>AI13484</t>
  </si>
  <si>
    <t>Python, NLP, Mathematics, Git</t>
  </si>
  <si>
    <t>AI13485</t>
  </si>
  <si>
    <t>Python, MLOps, NLP, Linux, AWS</t>
  </si>
  <si>
    <t>AI13486</t>
  </si>
  <si>
    <t>Hadoop, Scala, Mathematics, Linux</t>
  </si>
  <si>
    <t>AI13487</t>
  </si>
  <si>
    <t>Deep Learning, AWS, Python, Mathematics, Hadoop</t>
  </si>
  <si>
    <t>AI13488</t>
  </si>
  <si>
    <t>SQL, Docker, MLOps, Hadoop</t>
  </si>
  <si>
    <t>AI13489</t>
  </si>
  <si>
    <t>Tableau, Computer Vision, Docker</t>
  </si>
  <si>
    <t>AI13490</t>
  </si>
  <si>
    <t>R, Tableau, SQL, Deep Learning</t>
  </si>
  <si>
    <t>AI13491</t>
  </si>
  <si>
    <t>Docker, SQL, Azure, Python, Mathematics</t>
  </si>
  <si>
    <t>AI13492</t>
  </si>
  <si>
    <t>Python, TensorFreelanceow, Deep Learning, SQL</t>
  </si>
  <si>
    <t>AI13493</t>
  </si>
  <si>
    <t>AI13494</t>
  </si>
  <si>
    <t>Deep Learning, Tableau, Statistics</t>
  </si>
  <si>
    <t>AI13495</t>
  </si>
  <si>
    <t>Statistics, Mathematics, AWS</t>
  </si>
  <si>
    <t>AI13496</t>
  </si>
  <si>
    <t>Docker, Kubernetes, MLOps, Deep Learning</t>
  </si>
  <si>
    <t>AI13497</t>
  </si>
  <si>
    <t>Python, NLP, TensorFreelanceow, GCP</t>
  </si>
  <si>
    <t>AI13498</t>
  </si>
  <si>
    <t>Computer Vision, Deep Learning, Scala, Python</t>
  </si>
  <si>
    <t>AI13499</t>
  </si>
  <si>
    <t>Linux, MLOps, Scala, Data Visualization</t>
  </si>
  <si>
    <t>AI13500</t>
  </si>
  <si>
    <t>PyTorch, Deep Learning, Kubernetes, AWS, Computer Vision</t>
  </si>
  <si>
    <t>AI13501</t>
  </si>
  <si>
    <t>AWS, Linux, Spark</t>
  </si>
  <si>
    <t>AI13502</t>
  </si>
  <si>
    <t>SQL, Docker, Python, MLOps</t>
  </si>
  <si>
    <t>AI13503</t>
  </si>
  <si>
    <t>Kubernetes, Azure, Java, Data Visualization, GCP</t>
  </si>
  <si>
    <t>AI13504</t>
  </si>
  <si>
    <t>Python, Mathematics, Hadoop, Scala, Azure</t>
  </si>
  <si>
    <t>AI13505</t>
  </si>
  <si>
    <t>Tableau, Python, Scala, Spark</t>
  </si>
  <si>
    <t>AI13506</t>
  </si>
  <si>
    <t>Kubernetes, Git, NLP, TensorFreelanceow, PyTorch</t>
  </si>
  <si>
    <t>AI13507</t>
  </si>
  <si>
    <t>SQL, Docker, Spark, Computer Vision, PyTorch</t>
  </si>
  <si>
    <t>AI13508</t>
  </si>
  <si>
    <t>Java, Scala, GCP</t>
  </si>
  <si>
    <t>AI13509</t>
  </si>
  <si>
    <t>TensorFreelanceow, Git, SQL</t>
  </si>
  <si>
    <t>AI13510</t>
  </si>
  <si>
    <t>Kubernetes, Java, Git</t>
  </si>
  <si>
    <t>AI13511</t>
  </si>
  <si>
    <t>Linux, SQL, PyTorch, GCP, TensorFreelanceow</t>
  </si>
  <si>
    <t>AI13512</t>
  </si>
  <si>
    <t>Hadoop, Statistics, Linux, Data Visualization</t>
  </si>
  <si>
    <t>AI13513</t>
  </si>
  <si>
    <t>SQL, Linux, R, Hadoop, Computer Vision</t>
  </si>
  <si>
    <t>AI13514</t>
  </si>
  <si>
    <t>Mathematics, R, Docker, Spark, SQL</t>
  </si>
  <si>
    <t>AI13515</t>
  </si>
  <si>
    <t>Java, MLOps, NLP, Git, Mathematics</t>
  </si>
  <si>
    <t>AI13516</t>
  </si>
  <si>
    <t>GCP, TensorFreelanceow, Mathematics, Computer Vision, AWS</t>
  </si>
  <si>
    <t>AI13517</t>
  </si>
  <si>
    <t>Spark, TensorFreelanceow, GCP</t>
  </si>
  <si>
    <t>AI13518</t>
  </si>
  <si>
    <t>GCP, Python, MLOps, Tableau, Kubernetes</t>
  </si>
  <si>
    <t>AI13519</t>
  </si>
  <si>
    <t>Python, Git, MLOps</t>
  </si>
  <si>
    <t>AI13520</t>
  </si>
  <si>
    <t>Python, Deep Learning, SQL</t>
  </si>
  <si>
    <t>AI13521</t>
  </si>
  <si>
    <t>TensorFreelanceow, R, MLOps, Java, AWS</t>
  </si>
  <si>
    <t>AI13522</t>
  </si>
  <si>
    <t>Statistics, Hadoop, Tableau, GCP</t>
  </si>
  <si>
    <t>AI13523</t>
  </si>
  <si>
    <t>Hadoop, Scala, Docker, Java, Deep Learning</t>
  </si>
  <si>
    <t>AI13524</t>
  </si>
  <si>
    <t>AI13525</t>
  </si>
  <si>
    <t>AI13526</t>
  </si>
  <si>
    <t>TensorFreelanceow, SQL, GCP, Java, Statistics</t>
  </si>
  <si>
    <t>AI13527</t>
  </si>
  <si>
    <t>Mathematics, Linux, Hadoop, TensorFreelanceow</t>
  </si>
  <si>
    <t>AI13528</t>
  </si>
  <si>
    <t>MLOps, R, Azure</t>
  </si>
  <si>
    <t>AI13529</t>
  </si>
  <si>
    <t>AI13530</t>
  </si>
  <si>
    <t>Python, Statistics, Hadoop, TensorFreelanceow</t>
  </si>
  <si>
    <t>AI13531</t>
  </si>
  <si>
    <t>AI13532</t>
  </si>
  <si>
    <t>MLOps, Azure, TensorFreelanceow, Deep Learning, Python</t>
  </si>
  <si>
    <t>AI13533</t>
  </si>
  <si>
    <t>Deep Learning, SQL, PyTorch, Linux</t>
  </si>
  <si>
    <t>AI13534</t>
  </si>
  <si>
    <t>AI13535</t>
  </si>
  <si>
    <t>Spark, GCP, SQL, MLOps</t>
  </si>
  <si>
    <t>AI13536</t>
  </si>
  <si>
    <t>R, Tableau, Java, Git, Computer Vision</t>
  </si>
  <si>
    <t>AI13537</t>
  </si>
  <si>
    <t>Computer Vision, Kubernetes, Deep Learning</t>
  </si>
  <si>
    <t>AI13538</t>
  </si>
  <si>
    <t>Java, Azure, MLOps, Hadoop, Spark</t>
  </si>
  <si>
    <t>AI13539</t>
  </si>
  <si>
    <t>Computer Vision, SQL, Python, Azure</t>
  </si>
  <si>
    <t>AI13540</t>
  </si>
  <si>
    <t>Scala, Kubernetes, PyTorch</t>
  </si>
  <si>
    <t>AI13541</t>
  </si>
  <si>
    <t>Python, TensorFreelanceow, Computer Vision, Git, Linux</t>
  </si>
  <si>
    <t>AI13542</t>
  </si>
  <si>
    <t>Python, Tableau, Kubernetes</t>
  </si>
  <si>
    <t>AI13543</t>
  </si>
  <si>
    <t>SQL, Spark, Scala, Git, Azure</t>
  </si>
  <si>
    <t>AI13544</t>
  </si>
  <si>
    <t>SQL, Tableau, Spark, PyTorch</t>
  </si>
  <si>
    <t>AI13545</t>
  </si>
  <si>
    <t>Computer Vision, R, Linux, PyTorch, Git</t>
  </si>
  <si>
    <t>AI13546</t>
  </si>
  <si>
    <t>SQL, Python, Tableau, MLOps, Spark</t>
  </si>
  <si>
    <t>AI13547</t>
  </si>
  <si>
    <t>MLOps, NLP, R, Python, Tableau</t>
  </si>
  <si>
    <t>AI13548</t>
  </si>
  <si>
    <t>SQL, Scala, Docker, Mathematics, Computer Vision</t>
  </si>
  <si>
    <t>AI13549</t>
  </si>
  <si>
    <t>Java, MLOps, Git, Spark, Scala</t>
  </si>
  <si>
    <t>AI13550</t>
  </si>
  <si>
    <t>Python, Data Visualization, PyTorch, Tableau, AWS</t>
  </si>
  <si>
    <t>AI13551</t>
  </si>
  <si>
    <t>Kubernetes, Spark, GCP, Python, Mathematics</t>
  </si>
  <si>
    <t>AI13552</t>
  </si>
  <si>
    <t>AI13553</t>
  </si>
  <si>
    <t>R, Kubernetes, SQL, Hadoop, Statistics</t>
  </si>
  <si>
    <t>AI13554</t>
  </si>
  <si>
    <t>TensorFreelanceow, Hadoop, Scala</t>
  </si>
  <si>
    <t>AI13555</t>
  </si>
  <si>
    <t>Git, NLP, Scala, Computer Vision</t>
  </si>
  <si>
    <t>AI13556</t>
  </si>
  <si>
    <t>Tableau, Data Visualization, AWS</t>
  </si>
  <si>
    <t>AI13557</t>
  </si>
  <si>
    <t>R, Tableau, Computer Vision</t>
  </si>
  <si>
    <t>AI13558</t>
  </si>
  <si>
    <t>AI13559</t>
  </si>
  <si>
    <t>NLP, Mathematics, Kubernetes, MLOps</t>
  </si>
  <si>
    <t>AI13560</t>
  </si>
  <si>
    <t>Computer Vision, Linux, MLOps</t>
  </si>
  <si>
    <t>AI13561</t>
  </si>
  <si>
    <t>Spark, Scala, Deep Learning, TensorFreelanceow, Azure</t>
  </si>
  <si>
    <t>AI13562</t>
  </si>
  <si>
    <t>NLP, Python, TensorFreelanceow, Spark</t>
  </si>
  <si>
    <t>AI13563</t>
  </si>
  <si>
    <t>Computer Vision, AWS, Kubernetes, Data Visualization, Git</t>
  </si>
  <si>
    <t>AI13564</t>
  </si>
  <si>
    <t>Kubernetes, R, SQL, Java</t>
  </si>
  <si>
    <t>AI13565</t>
  </si>
  <si>
    <t>Deep Learning, Mathematics, Scala</t>
  </si>
  <si>
    <t>AI13566</t>
  </si>
  <si>
    <t>AI13567</t>
  </si>
  <si>
    <t>Kubernetes, Azure, Deep Learning, R</t>
  </si>
  <si>
    <t>AI13568</t>
  </si>
  <si>
    <t>Scala, R, SQL, GCP, Mathematics</t>
  </si>
  <si>
    <t>AI13569</t>
  </si>
  <si>
    <t>Docker, Java, Statistics, Git</t>
  </si>
  <si>
    <t>AI13570</t>
  </si>
  <si>
    <t>Python, Deep Learning, TensorFreelanceow, Computer Vision, Kubernetes</t>
  </si>
  <si>
    <t>AI13571</t>
  </si>
  <si>
    <t>Data Visualization, Java, Deep Learning</t>
  </si>
  <si>
    <t>AI13572</t>
  </si>
  <si>
    <t>AI13573</t>
  </si>
  <si>
    <t>Java, NLP, AWS, Statistics</t>
  </si>
  <si>
    <t>AI13574</t>
  </si>
  <si>
    <t>R, TensorFreelanceow, Kubernetes</t>
  </si>
  <si>
    <t>AI13575</t>
  </si>
  <si>
    <t>Data Visualization, Java, Scala, Python, TensorFreelanceow</t>
  </si>
  <si>
    <t>AI13576</t>
  </si>
  <si>
    <t>Tableau, Kubernetes, TensorFreelanceow, Scala, AWS</t>
  </si>
  <si>
    <t>AI13577</t>
  </si>
  <si>
    <t>R, Computer Vision, NLP</t>
  </si>
  <si>
    <t>AI13578</t>
  </si>
  <si>
    <t>Tableau, Mathematics, Data Visualization, Python, Spark</t>
  </si>
  <si>
    <t>AI13579</t>
  </si>
  <si>
    <t>Python, Java, PyTorch</t>
  </si>
  <si>
    <t>AI13580</t>
  </si>
  <si>
    <t>Spark, Tableau, Scala, Linux</t>
  </si>
  <si>
    <t>AI13581</t>
  </si>
  <si>
    <t>SQL, Git, NLP, GCP, PyTorch</t>
  </si>
  <si>
    <t>AI13582</t>
  </si>
  <si>
    <t>AI13583</t>
  </si>
  <si>
    <t>SQL, Linux, Computer Vision, Scala</t>
  </si>
  <si>
    <t>AI13584</t>
  </si>
  <si>
    <t>AI13585</t>
  </si>
  <si>
    <t>Scala, MLOps, Tableau, SQL</t>
  </si>
  <si>
    <t>AI13586</t>
  </si>
  <si>
    <t>TensorFreelanceow, Data Visualization, Linux, PyTorch</t>
  </si>
  <si>
    <t>AI13587</t>
  </si>
  <si>
    <t>Hadoop, Git, PyTorch, Azure</t>
  </si>
  <si>
    <t>AI13588</t>
  </si>
  <si>
    <t>Scala, AWS, Java, Kubernetes, Deep Learning</t>
  </si>
  <si>
    <t>AI13589</t>
  </si>
  <si>
    <t>AI13590</t>
  </si>
  <si>
    <t>Kubernetes, Hadoop, PyTorch</t>
  </si>
  <si>
    <t>AI13591</t>
  </si>
  <si>
    <t>SQL, Hadoop, Tableau, Git, Scala</t>
  </si>
  <si>
    <t>AI13592</t>
  </si>
  <si>
    <t>AI13593</t>
  </si>
  <si>
    <t>Statistics, SQL, PyTorch, Deep Learning, Python</t>
  </si>
  <si>
    <t>AI13594</t>
  </si>
  <si>
    <t>Linux, Computer Vision, Deep Learning</t>
  </si>
  <si>
    <t>AI13595</t>
  </si>
  <si>
    <t>AI13596</t>
  </si>
  <si>
    <t>Mathematics, PyTorch, Python, Java, TensorFreelanceow</t>
  </si>
  <si>
    <t>AI13597</t>
  </si>
  <si>
    <t>Docker, PyTorch, Computer Vision, AWS</t>
  </si>
  <si>
    <t>AI13598</t>
  </si>
  <si>
    <t>AI13599</t>
  </si>
  <si>
    <t>Java, MLOps, Kubernetes, Mathematics</t>
  </si>
  <si>
    <t>AI13600</t>
  </si>
  <si>
    <t>Statistics, Hadoop, Spark</t>
  </si>
  <si>
    <t>AI13601</t>
  </si>
  <si>
    <t>MLOps, Mathematics, SQL</t>
  </si>
  <si>
    <t>AI13602</t>
  </si>
  <si>
    <t>Python, Linux, Docker, Git</t>
  </si>
  <si>
    <t>AI13603</t>
  </si>
  <si>
    <t>AI13604</t>
  </si>
  <si>
    <t>PyTorch, Scala, NLP, Tableau</t>
  </si>
  <si>
    <t>AI13605</t>
  </si>
  <si>
    <t>AI13606</t>
  </si>
  <si>
    <t>GCP, Azure, Computer Vision</t>
  </si>
  <si>
    <t>AI13607</t>
  </si>
  <si>
    <t>AI13608</t>
  </si>
  <si>
    <t>AI13609</t>
  </si>
  <si>
    <t>Kubernetes, Python, Scala, Deep Learning, Computer Vision</t>
  </si>
  <si>
    <t>AI13610</t>
  </si>
  <si>
    <t>Computer Vision, Deep Learning, R</t>
  </si>
  <si>
    <t>AI13611</t>
  </si>
  <si>
    <t>Git, NLP, Python</t>
  </si>
  <si>
    <t>AI13612</t>
  </si>
  <si>
    <t>TensorFreelanceow, Mathematics, GCP</t>
  </si>
  <si>
    <t>AI13613</t>
  </si>
  <si>
    <t>MLOps, Statistics, Scala, Data Visualization</t>
  </si>
  <si>
    <t>AI13614</t>
  </si>
  <si>
    <t>Azure, Computer Vision, Docker, PyTorch</t>
  </si>
  <si>
    <t>AI13615</t>
  </si>
  <si>
    <t>TensorFreelanceow, R, Azure, AWS, NLP</t>
  </si>
  <si>
    <t>AI13616</t>
  </si>
  <si>
    <t>AI13617</t>
  </si>
  <si>
    <t>Computer Vision, Statistics, MLOps</t>
  </si>
  <si>
    <t>AI13618</t>
  </si>
  <si>
    <t>Python, Linux, GCP, Hadoop, PyTorch</t>
  </si>
  <si>
    <t>AI13619</t>
  </si>
  <si>
    <t>SQL, GCP, Azure, NLP</t>
  </si>
  <si>
    <t>AI13620</t>
  </si>
  <si>
    <t>AI13621</t>
  </si>
  <si>
    <t>Hadoop, Kubernetes, Mathematics</t>
  </si>
  <si>
    <t>AI13622</t>
  </si>
  <si>
    <t>AI13623</t>
  </si>
  <si>
    <t>AI13624</t>
  </si>
  <si>
    <t>AI13625</t>
  </si>
  <si>
    <t>Java, AWS, NLP, Tableau, Azure</t>
  </si>
  <si>
    <t>AI13626</t>
  </si>
  <si>
    <t>Java, Spark, TensorFreelanceow, Kubernetes</t>
  </si>
  <si>
    <t>AI13627</t>
  </si>
  <si>
    <t>NLP, GCP, AWS, Git, Hadoop</t>
  </si>
  <si>
    <t>AI13628</t>
  </si>
  <si>
    <t>Kubernetes, Python, Statistics, GCP, Java</t>
  </si>
  <si>
    <t>AI13629</t>
  </si>
  <si>
    <t>Tableau, Linux, AWS</t>
  </si>
  <si>
    <t>AI13630</t>
  </si>
  <si>
    <t>Hadoop, Git, MLOps, Statistics</t>
  </si>
  <si>
    <t>AI13631</t>
  </si>
  <si>
    <t>Tableau, Statistics, Computer Vision</t>
  </si>
  <si>
    <t>AI13632</t>
  </si>
  <si>
    <t>TensorFreelanceow, Scala, PyTorch, Statistics, Data Visualization</t>
  </si>
  <si>
    <t>AI13633</t>
  </si>
  <si>
    <t>Kubernetes, Scala, Data Visualization, Hadoop</t>
  </si>
  <si>
    <t>AI13634</t>
  </si>
  <si>
    <t>Kubernetes, Hadoop, PyTorch, AWS</t>
  </si>
  <si>
    <t>AI13635</t>
  </si>
  <si>
    <t>Java, Scala, SQL, Git</t>
  </si>
  <si>
    <t>AI13636</t>
  </si>
  <si>
    <t>SQL, AWS, Hadoop</t>
  </si>
  <si>
    <t>AI13637</t>
  </si>
  <si>
    <t>Tableau, Deep Learning, R, Python, TensorFreelanceow</t>
  </si>
  <si>
    <t>AI13638</t>
  </si>
  <si>
    <t>AI13639</t>
  </si>
  <si>
    <t>Azure, Java, SQL</t>
  </si>
  <si>
    <t>AI13640</t>
  </si>
  <si>
    <t>MLOps, Tableau, Scala</t>
  </si>
  <si>
    <t>AI13641</t>
  </si>
  <si>
    <t>Python, Docker, Data Visualization, PyTorch</t>
  </si>
  <si>
    <t>AI13642</t>
  </si>
  <si>
    <t>AI13643</t>
  </si>
  <si>
    <t>R, AWS, TensorFreelanceow, Mathematics</t>
  </si>
  <si>
    <t>AI13644</t>
  </si>
  <si>
    <t>SQL, GCP, NLP</t>
  </si>
  <si>
    <t>AI13645</t>
  </si>
  <si>
    <t>Linux, Docker, Tableau, Scala, GCP</t>
  </si>
  <si>
    <t>AI13646</t>
  </si>
  <si>
    <t>Hadoop, Docker, Kubernetes</t>
  </si>
  <si>
    <t>AI13647</t>
  </si>
  <si>
    <t>AI13648</t>
  </si>
  <si>
    <t>Mathematics, Azure, Hadoop</t>
  </si>
  <si>
    <t>AI13649</t>
  </si>
  <si>
    <t>Kubernetes, NLP, R, PyTorch, Docker</t>
  </si>
  <si>
    <t>AI13650</t>
  </si>
  <si>
    <t>Java, Tableau, Hadoop, Scala, AWS</t>
  </si>
  <si>
    <t>AI13651</t>
  </si>
  <si>
    <t>Kubernetes, Deep Learning, Azure</t>
  </si>
  <si>
    <t>AI13652</t>
  </si>
  <si>
    <t>NLP, Kubernetes, R, Java</t>
  </si>
  <si>
    <t>AI13653</t>
  </si>
  <si>
    <t>Spark, Tableau, Java, Python</t>
  </si>
  <si>
    <t>AI13654</t>
  </si>
  <si>
    <t>Spark, Tableau, PyTorch, Deep Learning, GCP</t>
  </si>
  <si>
    <t>AI13655</t>
  </si>
  <si>
    <t>Tableau, SQL, GCP, Java</t>
  </si>
  <si>
    <t>AI13656</t>
  </si>
  <si>
    <t>Docker, SQL, Kubernetes</t>
  </si>
  <si>
    <t>AI13657</t>
  </si>
  <si>
    <t>AI13658</t>
  </si>
  <si>
    <t>Scala, Git, SQL, Python, R</t>
  </si>
  <si>
    <t>AI13659</t>
  </si>
  <si>
    <t>Git, SQL, GCP, Mathematics</t>
  </si>
  <si>
    <t>AI13660</t>
  </si>
  <si>
    <t>AI13661</t>
  </si>
  <si>
    <t>R, PyTorch, TensorFreelanceow, Git</t>
  </si>
  <si>
    <t>AI13662</t>
  </si>
  <si>
    <t>AI13663</t>
  </si>
  <si>
    <t>SQL, Linux, Git, Deep Learning, Statistics</t>
  </si>
  <si>
    <t>AI13664</t>
  </si>
  <si>
    <t>AI13665</t>
  </si>
  <si>
    <t>Deep Learning, Linux, Data Visualization, Statistics, Tableau</t>
  </si>
  <si>
    <t>AI13666</t>
  </si>
  <si>
    <t>Hadoop, Scala, Spark, Computer Vision</t>
  </si>
  <si>
    <t>AI13667</t>
  </si>
  <si>
    <t>Spark, Linux, Computer Vision, Python, Azure</t>
  </si>
  <si>
    <t>AI13668</t>
  </si>
  <si>
    <t>Java, Scala, Deep Learning, Docker</t>
  </si>
  <si>
    <t>AI13669</t>
  </si>
  <si>
    <t>Tableau, Data Visualization, Azure, Docker</t>
  </si>
  <si>
    <t>AI13670</t>
  </si>
  <si>
    <t>AI13671</t>
  </si>
  <si>
    <t>Spark, Java, Data Visualization, GCP</t>
  </si>
  <si>
    <t>AI13672</t>
  </si>
  <si>
    <t>AI13673</t>
  </si>
  <si>
    <t>R, PyTorch, Data Visualization</t>
  </si>
  <si>
    <t>AI13674</t>
  </si>
  <si>
    <t>Linux, Python, Git, Statistics</t>
  </si>
  <si>
    <t>AI13675</t>
  </si>
  <si>
    <t>Java, Data Visualization, Spark</t>
  </si>
  <si>
    <t>AI13676</t>
  </si>
  <si>
    <t>NLP, TensorFreelanceow, Hadoop</t>
  </si>
  <si>
    <t>AI13677</t>
  </si>
  <si>
    <t>Hadoop, AWS, Java, Statistics, Azure</t>
  </si>
  <si>
    <t>AI13678</t>
  </si>
  <si>
    <t>Spark, Python, Azure, Java</t>
  </si>
  <si>
    <t>AI13679</t>
  </si>
  <si>
    <t>Spark, Statistics, Python, Data Visualization</t>
  </si>
  <si>
    <t>AI13680</t>
  </si>
  <si>
    <t>Linux, TensorFreelanceow, Git, Kubernetes</t>
  </si>
  <si>
    <t>AI13681</t>
  </si>
  <si>
    <t>Java, R, AWS, Computer Vision, Statistics</t>
  </si>
  <si>
    <t>AI13682</t>
  </si>
  <si>
    <t>Hadoop, MLOps, Docker, Linux, TensorFreelanceow</t>
  </si>
  <si>
    <t>AI13683</t>
  </si>
  <si>
    <t>Git, TensorFreelanceow, Scala</t>
  </si>
  <si>
    <t>AI13684</t>
  </si>
  <si>
    <t>Azure, Java, R, Computer Vision, Hadoop</t>
  </si>
  <si>
    <t>AI13685</t>
  </si>
  <si>
    <t>AWS, Java, R, MLOps, SQL</t>
  </si>
  <si>
    <t>AI13686</t>
  </si>
  <si>
    <t>MLOps, Kubernetes, PyTorch</t>
  </si>
  <si>
    <t>AI13687</t>
  </si>
  <si>
    <t>Java, R, Data Visualization, Scala</t>
  </si>
  <si>
    <t>AI13688</t>
  </si>
  <si>
    <t>R, Spark, Kubernetes, Python, AWS</t>
  </si>
  <si>
    <t>AI13689</t>
  </si>
  <si>
    <t>AI13690</t>
  </si>
  <si>
    <t>Linux, Hadoop, SQL, PyTorch, GCP</t>
  </si>
  <si>
    <t>AI13691</t>
  </si>
  <si>
    <t>Azure, Linux, Java, SQL</t>
  </si>
  <si>
    <t>AI13692</t>
  </si>
  <si>
    <t>MLOps, Kubernetes, PyTorch, Statistics, SQL</t>
  </si>
  <si>
    <t>AI13693</t>
  </si>
  <si>
    <t>Hadoop, Python, SQL, NLP</t>
  </si>
  <si>
    <t>AI13694</t>
  </si>
  <si>
    <t>AI13695</t>
  </si>
  <si>
    <t>AI13696</t>
  </si>
  <si>
    <t>SQL, NLP, Git</t>
  </si>
  <si>
    <t>AI13697</t>
  </si>
  <si>
    <t>AI13698</t>
  </si>
  <si>
    <t>Azure, PyTorch, Statistics, Hadoop, Java</t>
  </si>
  <si>
    <t>AI13699</t>
  </si>
  <si>
    <t>Python, PyTorch, Git, Azure, Java</t>
  </si>
  <si>
    <t>AI13700</t>
  </si>
  <si>
    <t>Python, TensorFreelanceow, NLP, Java</t>
  </si>
  <si>
    <t>AI13701</t>
  </si>
  <si>
    <t>Tableau, AWS, NLP, Docker</t>
  </si>
  <si>
    <t>AI13702</t>
  </si>
  <si>
    <t>Computer Vision, Tableau, Data Visualization, NLP</t>
  </si>
  <si>
    <t>AI13703</t>
  </si>
  <si>
    <t>SQL, Hadoop, Computer Vision, R</t>
  </si>
  <si>
    <t>AI13704</t>
  </si>
  <si>
    <t>Java, TensorFreelanceow, Git, AWS</t>
  </si>
  <si>
    <t>AI13705</t>
  </si>
  <si>
    <t>Scala, Data Visualization, Kubernetes, Computer Vision, Spark</t>
  </si>
  <si>
    <t>AI13706</t>
  </si>
  <si>
    <t>GCP, Git, PyTorch, SQL, Mathematics</t>
  </si>
  <si>
    <t>AI13707</t>
  </si>
  <si>
    <t>Java, SQL, Azure, MLOps, PyTorch</t>
  </si>
  <si>
    <t>AI13708</t>
  </si>
  <si>
    <t>Azure, Kubernetes, Docker, AWS, Scala</t>
  </si>
  <si>
    <t>AI13709</t>
  </si>
  <si>
    <t>Java, PyTorch, GCP</t>
  </si>
  <si>
    <t>AI13710</t>
  </si>
  <si>
    <t>Azure, Spark, SQL, Python</t>
  </si>
  <si>
    <t>AI13711</t>
  </si>
  <si>
    <t>Kubernetes, Computer Vision, Data Visualization, Azure, R</t>
  </si>
  <si>
    <t>AI13712</t>
  </si>
  <si>
    <t>Git, Java, R, NLP, Kubernetes</t>
  </si>
  <si>
    <t>AI13713</t>
  </si>
  <si>
    <t>GCP, TensorFreelanceow, Data Visualization, PyTorch, MLOps</t>
  </si>
  <si>
    <t>AI13714</t>
  </si>
  <si>
    <t>Hadoop, Git, Spark, TensorFreelanceow, GCP</t>
  </si>
  <si>
    <t>AI13715</t>
  </si>
  <si>
    <t>Linux, Spark, Azure</t>
  </si>
  <si>
    <t>AI13716</t>
  </si>
  <si>
    <t>Spark, Kubernetes, SQL, NLP</t>
  </si>
  <si>
    <t>AI13717</t>
  </si>
  <si>
    <t>Spark, Python, TensorFreelanceow, Hadoop</t>
  </si>
  <si>
    <t>AI13718</t>
  </si>
  <si>
    <t>Linux, MLOps, Hadoop, GCP, Python</t>
  </si>
  <si>
    <t>AI13719</t>
  </si>
  <si>
    <t>Hadoop, Git, Docker, NLP</t>
  </si>
  <si>
    <t>AI13720</t>
  </si>
  <si>
    <t>Git, SQL, Python, R</t>
  </si>
  <si>
    <t>AI13721</t>
  </si>
  <si>
    <t>Scala, Kubernetes, Java, PyTorch</t>
  </si>
  <si>
    <t>AI13722</t>
  </si>
  <si>
    <t>Deep Learning, PyTorch, Java</t>
  </si>
  <si>
    <t>AI13723</t>
  </si>
  <si>
    <t>AWS, PyTorch, Scala, Linux</t>
  </si>
  <si>
    <t>AI13724</t>
  </si>
  <si>
    <t>Spark, Java, Git, Data Visualization, R</t>
  </si>
  <si>
    <t>AI13725</t>
  </si>
  <si>
    <t>Kubernetes, Mathematics, PyTorch, Spark</t>
  </si>
  <si>
    <t>AI13726</t>
  </si>
  <si>
    <t>Computer Vision, Mathematics, NLP, PyTorch</t>
  </si>
  <si>
    <t>AI13727</t>
  </si>
  <si>
    <t>Scala, Java, Docker</t>
  </si>
  <si>
    <t>AI13728</t>
  </si>
  <si>
    <t>Python, TensorFreelanceow, Git</t>
  </si>
  <si>
    <t>AI13729</t>
  </si>
  <si>
    <t>Data Visualization, Scala, AWS</t>
  </si>
  <si>
    <t>AI13730</t>
  </si>
  <si>
    <t>Scala, GCP, TensorFreelanceow</t>
  </si>
  <si>
    <t>AI13731</t>
  </si>
  <si>
    <t>Linux, Hadoop, Data Visualization, Python</t>
  </si>
  <si>
    <t>AI13732</t>
  </si>
  <si>
    <t>Deep Learning, Hadoop, SQL</t>
  </si>
  <si>
    <t>AI13733</t>
  </si>
  <si>
    <t>AI13734</t>
  </si>
  <si>
    <t>AI13735</t>
  </si>
  <si>
    <t>R, Git, SQL</t>
  </si>
  <si>
    <t>AI13736</t>
  </si>
  <si>
    <t>Computer Vision, Kubernetes, Git, Scala, Azure</t>
  </si>
  <si>
    <t>AI13737</t>
  </si>
  <si>
    <t>AI13738</t>
  </si>
  <si>
    <t>Scala, Statistics, AWS</t>
  </si>
  <si>
    <t>AI13739</t>
  </si>
  <si>
    <t>AI13740</t>
  </si>
  <si>
    <t>AI13741</t>
  </si>
  <si>
    <t>Docker, Python, PyTorch, Linux</t>
  </si>
  <si>
    <t>AI13742</t>
  </si>
  <si>
    <t>AWS, Scala, SQL</t>
  </si>
  <si>
    <t>AI13743</t>
  </si>
  <si>
    <t>PyTorch, R, Deep Learning, Mathematics, NLP</t>
  </si>
  <si>
    <t>AI13744</t>
  </si>
  <si>
    <t>Mathematics, PyTorch, Deep Learning, Data Visualization</t>
  </si>
  <si>
    <t>AI13745</t>
  </si>
  <si>
    <t>TensorFreelanceow, Scala, SQL</t>
  </si>
  <si>
    <t>AI13746</t>
  </si>
  <si>
    <t>Python, Azure, Tableau, MLOps, Computer Vision</t>
  </si>
  <si>
    <t>AI13747</t>
  </si>
  <si>
    <t>Data Visualization, Python, Azure, Linux, R</t>
  </si>
  <si>
    <t>AI13748</t>
  </si>
  <si>
    <t>Spark, SQL, Tableau, NLP, GCP</t>
  </si>
  <si>
    <t>AI13749</t>
  </si>
  <si>
    <t>AI13750</t>
  </si>
  <si>
    <t>SQL, GCP, Mathematics</t>
  </si>
  <si>
    <t>AI13751</t>
  </si>
  <si>
    <t>SQL, Statistics, PyTorch, Spark, Kubernetes</t>
  </si>
  <si>
    <t>AI13752</t>
  </si>
  <si>
    <t>MLOps, PyTorch, TensorFreelanceow, Docker</t>
  </si>
  <si>
    <t>AI13753</t>
  </si>
  <si>
    <t>Linux, Docker, GCP, Hadoop, R</t>
  </si>
  <si>
    <t>AI13754</t>
  </si>
  <si>
    <t>AWS, Kubernetes, Computer Vision, Python, Data Visualization</t>
  </si>
  <si>
    <t>AI13755</t>
  </si>
  <si>
    <t>Data Visualization, PyTorch, Python, Azure, Docker</t>
  </si>
  <si>
    <t>AI13756</t>
  </si>
  <si>
    <t>Kubernetes, Linux, TensorFreelanceow</t>
  </si>
  <si>
    <t>AI13757</t>
  </si>
  <si>
    <t>PyTorch, Kubernetes, Java, Deep Learning, Spark</t>
  </si>
  <si>
    <t>AI13758</t>
  </si>
  <si>
    <t>TensorFreelanceow, Python, Data Visualization, Git, Hadoop</t>
  </si>
  <si>
    <t>AI13759</t>
  </si>
  <si>
    <t>Git, Java, Hadoop, SQL, Spark</t>
  </si>
  <si>
    <t>AI13760</t>
  </si>
  <si>
    <t>AWS, Linux, Scala, Statistics</t>
  </si>
  <si>
    <t>AI13761</t>
  </si>
  <si>
    <t>Git, Spark, MLOps, Docker</t>
  </si>
  <si>
    <t>AI13762</t>
  </si>
  <si>
    <t>Hadoop, PyTorch, SQL, Deep Learning</t>
  </si>
  <si>
    <t>AI13763</t>
  </si>
  <si>
    <t>PyTorch, Tableau, Deep Learning</t>
  </si>
  <si>
    <t>AI13764</t>
  </si>
  <si>
    <t>Hadoop, NLP, Mathematics, GCP</t>
  </si>
  <si>
    <t>AI13765</t>
  </si>
  <si>
    <t>Java, Kubernetes, GCP, SQL</t>
  </si>
  <si>
    <t>AI13766</t>
  </si>
  <si>
    <t>AI13767</t>
  </si>
  <si>
    <t>Mathematics, Kubernetes, Scala, Spark, TensorFreelanceow</t>
  </si>
  <si>
    <t>AI13768</t>
  </si>
  <si>
    <t>AWS, Java, TensorFreelanceow</t>
  </si>
  <si>
    <t>AI13769</t>
  </si>
  <si>
    <t>Hadoop, Computer Vision, Azure</t>
  </si>
  <si>
    <t>AI13770</t>
  </si>
  <si>
    <t>Linux, NLP, Mathematics, Tableau, Spark</t>
  </si>
  <si>
    <t>AI13771</t>
  </si>
  <si>
    <t>Computer Vision, PyTorch, Deep Learning, TensorFreelanceow, MLOps</t>
  </si>
  <si>
    <t>AI13772</t>
  </si>
  <si>
    <t>SQL, Kubernetes, TensorFreelanceow</t>
  </si>
  <si>
    <t>AI13773</t>
  </si>
  <si>
    <t>NLP, Java, Data Visualization, Python, Deep Learning</t>
  </si>
  <si>
    <t>AI13774</t>
  </si>
  <si>
    <t>AI13775</t>
  </si>
  <si>
    <t>Git, Docker, Azure, GCP, Java</t>
  </si>
  <si>
    <t>AI13776</t>
  </si>
  <si>
    <t>Java, R, MLOps, Linux</t>
  </si>
  <si>
    <t>AI13777</t>
  </si>
  <si>
    <t>Python, Java, NLP, GCP</t>
  </si>
  <si>
    <t>AI13778</t>
  </si>
  <si>
    <t>Statistics, Kubernetes, R, Linux</t>
  </si>
  <si>
    <t>AI13779</t>
  </si>
  <si>
    <t>Computer Vision, NLP, Data Visualization, Python</t>
  </si>
  <si>
    <t>AI13780</t>
  </si>
  <si>
    <t>AI13781</t>
  </si>
  <si>
    <t>Deep Learning, Linux, Tableau, AWS</t>
  </si>
  <si>
    <t>AI13782</t>
  </si>
  <si>
    <t>Git, Data Visualization, PyTorch, NLP, Java</t>
  </si>
  <si>
    <t>AI13783</t>
  </si>
  <si>
    <t>Scala, SQL, AWS, Docker</t>
  </si>
  <si>
    <t>AI13784</t>
  </si>
  <si>
    <t>Python, PyTorch, R, Mathematics</t>
  </si>
  <si>
    <t>AI13785</t>
  </si>
  <si>
    <t>R, Hadoop, Computer Vision, Python, Scala</t>
  </si>
  <si>
    <t>AI13786</t>
  </si>
  <si>
    <t>Java, Linux, Mathematics</t>
  </si>
  <si>
    <t>AI13787</t>
  </si>
  <si>
    <t>SQL, PyTorch, Azure, R</t>
  </si>
  <si>
    <t>AI13788</t>
  </si>
  <si>
    <t>Java, MLOps, Scala</t>
  </si>
  <si>
    <t>AI13789</t>
  </si>
  <si>
    <t>Spark, Python, Tableau, Azure, GCP</t>
  </si>
  <si>
    <t>AI13790</t>
  </si>
  <si>
    <t>GCP, Linux, Kubernetes, Scala</t>
  </si>
  <si>
    <t>AI13791</t>
  </si>
  <si>
    <t>Spark, Kubernetes, MLOps</t>
  </si>
  <si>
    <t>AI13792</t>
  </si>
  <si>
    <t>GCP, Kubernetes, Deep Learning, Scala</t>
  </si>
  <si>
    <t>AI13793</t>
  </si>
  <si>
    <t>AI13794</t>
  </si>
  <si>
    <t>AI13795</t>
  </si>
  <si>
    <t>Docker, PyTorch, Data Visualization, Azure</t>
  </si>
  <si>
    <t>AI13796</t>
  </si>
  <si>
    <t>Spark, Mathematics, SQL, AWS</t>
  </si>
  <si>
    <t>AI13797</t>
  </si>
  <si>
    <t>Scala, Python, Java, Docker, Data Visualization</t>
  </si>
  <si>
    <t>AI13798</t>
  </si>
  <si>
    <t>AI13799</t>
  </si>
  <si>
    <t>Deep Learning, Docker, AWS, Mathematics, Statistics</t>
  </si>
  <si>
    <t>AI13800</t>
  </si>
  <si>
    <t>PyTorch, Linux, Azure, Hadoop, Kubernetes</t>
  </si>
  <si>
    <t>AI13801</t>
  </si>
  <si>
    <t>Kubernetes, SQL, Data Visualization, Tableau, Spark</t>
  </si>
  <si>
    <t>AI13802</t>
  </si>
  <si>
    <t>GCP, Python, Computer Vision, Kubernetes, MLOps</t>
  </si>
  <si>
    <t>AI13803</t>
  </si>
  <si>
    <t>Hadoop, Deep Learning, Linux, Java</t>
  </si>
  <si>
    <t>AI13804</t>
  </si>
  <si>
    <t>R, Computer Vision, Hadoop</t>
  </si>
  <si>
    <t>AI13805</t>
  </si>
  <si>
    <t>Statistics, Linux, Deep Learning</t>
  </si>
  <si>
    <t>AI13806</t>
  </si>
  <si>
    <t>Scala, TensorFreelanceow, Java, Docker, SQL</t>
  </si>
  <si>
    <t>AI13807</t>
  </si>
  <si>
    <t>GCP, Mathematics, Python</t>
  </si>
  <si>
    <t>AI13808</t>
  </si>
  <si>
    <t>Git, NLP, Linux, Hadoop</t>
  </si>
  <si>
    <t>AI13809</t>
  </si>
  <si>
    <t>Kubernetes, Python, Linux, NLP</t>
  </si>
  <si>
    <t>AI13810</t>
  </si>
  <si>
    <t>NLP, Python, Hadoop, Linux, Azure</t>
  </si>
  <si>
    <t>AI13811</t>
  </si>
  <si>
    <t>Linux, MLOps, Spark, Python, Git</t>
  </si>
  <si>
    <t>AI13812</t>
  </si>
  <si>
    <t>Python, TensorFreelanceow, GCP, Tableau</t>
  </si>
  <si>
    <t>AI13813</t>
  </si>
  <si>
    <t>Docker, Java, Linux</t>
  </si>
  <si>
    <t>AI13814</t>
  </si>
  <si>
    <t>Linux, NLP, Scala, Java</t>
  </si>
  <si>
    <t>AI13815</t>
  </si>
  <si>
    <t>Docker, Statistics, Scala, Java</t>
  </si>
  <si>
    <t>AI13816</t>
  </si>
  <si>
    <t>Spark, Data Visualization, Linux, GCP</t>
  </si>
  <si>
    <t>AI13817</t>
  </si>
  <si>
    <t>PyTorch, Linux, SQL, Data Visualization</t>
  </si>
  <si>
    <t>AI13818</t>
  </si>
  <si>
    <t>TensorFreelanceow, AWS, Python, NLP</t>
  </si>
  <si>
    <t>AI13819</t>
  </si>
  <si>
    <t>Spark, Git, Docker</t>
  </si>
  <si>
    <t>AI13820</t>
  </si>
  <si>
    <t>GCP, Scala, SQL, Tableau</t>
  </si>
  <si>
    <t>AI13821</t>
  </si>
  <si>
    <t>Azure, Git, Computer Vision, Tableau, Docker</t>
  </si>
  <si>
    <t>AI13822</t>
  </si>
  <si>
    <t>AI13823</t>
  </si>
  <si>
    <t>Kubernetes, MLOps, Mathematics, SQL</t>
  </si>
  <si>
    <t>AI13824</t>
  </si>
  <si>
    <t>NLP, SQL, R, Computer Vision, Docker</t>
  </si>
  <si>
    <t>AI13825</t>
  </si>
  <si>
    <t>Kubernetes, Computer Vision, Spark, Python, Docker</t>
  </si>
  <si>
    <t>AI13826</t>
  </si>
  <si>
    <t>SQL, Scala, Git, Computer Vision</t>
  </si>
  <si>
    <t>AI13827</t>
  </si>
  <si>
    <t>Azure, Git, Tableau, TensorFreelanceow</t>
  </si>
  <si>
    <t>AI13828</t>
  </si>
  <si>
    <t>Spark, Hadoop, SQL</t>
  </si>
  <si>
    <t>AI13829</t>
  </si>
  <si>
    <t>GCP, Kubernetes, Hadoop, MLOps, Scala</t>
  </si>
  <si>
    <t>AI13830</t>
  </si>
  <si>
    <t>Computer Vision, Hadoop, Linux, SQL, Statistics</t>
  </si>
  <si>
    <t>AI13831</t>
  </si>
  <si>
    <t>Python, NLP, Docker, Kubernetes, Git</t>
  </si>
  <si>
    <t>AI13832</t>
  </si>
  <si>
    <t>TensorFreelanceow, GCP, Scala, R</t>
  </si>
  <si>
    <t>AI13833</t>
  </si>
  <si>
    <t>Spark, Python, PyTorch, SQL</t>
  </si>
  <si>
    <t>AI13834</t>
  </si>
  <si>
    <t>GCP, Data Visualization, R</t>
  </si>
  <si>
    <t>AI13835</t>
  </si>
  <si>
    <t>Hadoop, Docker, TensorFreelanceow, Mathematics, Git</t>
  </si>
  <si>
    <t>AI13836</t>
  </si>
  <si>
    <t>Kubernetes, MLOps, R, GCP</t>
  </si>
  <si>
    <t>AI13837</t>
  </si>
  <si>
    <t>AI13838</t>
  </si>
  <si>
    <t>Azure, Data Visualization, Git</t>
  </si>
  <si>
    <t>AI13839</t>
  </si>
  <si>
    <t>Mathematics, Computer Vision, SQL, Kubernetes</t>
  </si>
  <si>
    <t>AI13840</t>
  </si>
  <si>
    <t>Data Visualization, Git, Mathematics, Deep Learning, NLP</t>
  </si>
  <si>
    <t>AI13841</t>
  </si>
  <si>
    <t>Kubernetes, Java, GCP, Mathematics, Scala</t>
  </si>
  <si>
    <t>AI13842</t>
  </si>
  <si>
    <t>AI13843</t>
  </si>
  <si>
    <t>R, Python, GCP</t>
  </si>
  <si>
    <t>AI13844</t>
  </si>
  <si>
    <t>PyTorch, TensorFreelanceow, Java, Hadoop</t>
  </si>
  <si>
    <t>AI13845</t>
  </si>
  <si>
    <t>Deep Learning, Data Visualization, Python</t>
  </si>
  <si>
    <t>AI13846</t>
  </si>
  <si>
    <t>AI13847</t>
  </si>
  <si>
    <t>AI13848</t>
  </si>
  <si>
    <t>R, Git, Tableau, Scala, Docker</t>
  </si>
  <si>
    <t>AI13849</t>
  </si>
  <si>
    <t>AI13850</t>
  </si>
  <si>
    <t>Tableau, Spark, Deep Learning, GCP, Python</t>
  </si>
  <si>
    <t>AI13851</t>
  </si>
  <si>
    <t>Mathematics, TensorFreelanceow, Git, Python, Linux</t>
  </si>
  <si>
    <t>AI13852</t>
  </si>
  <si>
    <t>Data Visualization, Scala, Statistics, NLP</t>
  </si>
  <si>
    <t>AI13853</t>
  </si>
  <si>
    <t>Java, Spark, Computer Vision, Docker</t>
  </si>
  <si>
    <t>AI13854</t>
  </si>
  <si>
    <t>Kubernetes, Computer Vision, Python, Scala</t>
  </si>
  <si>
    <t>AI13855</t>
  </si>
  <si>
    <t>R, Python, Data Visualization</t>
  </si>
  <si>
    <t>AI13856</t>
  </si>
  <si>
    <t>GCP, Python, Tableau, Statistics, Mathematics</t>
  </si>
  <si>
    <t>AI13857</t>
  </si>
  <si>
    <t>AI13858</t>
  </si>
  <si>
    <t>AI13859</t>
  </si>
  <si>
    <t>Hadoop, Azure, Tableau, Data Visualization, Git</t>
  </si>
  <si>
    <t>AI13860</t>
  </si>
  <si>
    <t>AWS, Hadoop, Tableau, Git</t>
  </si>
  <si>
    <t>AI13861</t>
  </si>
  <si>
    <t>AWS, R, Git</t>
  </si>
  <si>
    <t>AI13862</t>
  </si>
  <si>
    <t>TensorFreelanceow, Python, Docker, Statistics</t>
  </si>
  <si>
    <t>AI13863</t>
  </si>
  <si>
    <t>PyTorch, Linux, TensorFreelanceow, Data Visualization</t>
  </si>
  <si>
    <t>AI13864</t>
  </si>
  <si>
    <t>AI13865</t>
  </si>
  <si>
    <t>Python, SQL, Scala, TensorFreelanceow, AWS</t>
  </si>
  <si>
    <t>AI13866</t>
  </si>
  <si>
    <t>Azure, Python, GCP, Scala, Mathematics</t>
  </si>
  <si>
    <t>AI13867</t>
  </si>
  <si>
    <t>Spark, Statistics, Scala, Computer Vision, SQL</t>
  </si>
  <si>
    <t>AI13868</t>
  </si>
  <si>
    <t>Deep Learning, Python, NLP, Hadoop, Java</t>
  </si>
  <si>
    <t>AI13869</t>
  </si>
  <si>
    <t>AI13870</t>
  </si>
  <si>
    <t>AI13871</t>
  </si>
  <si>
    <t>R, Python, PyTorch, Git, SQL</t>
  </si>
  <si>
    <t>AI13872</t>
  </si>
  <si>
    <t>Python, Computer Vision, Linux, Azure</t>
  </si>
  <si>
    <t>AI13873</t>
  </si>
  <si>
    <t>Git, R, Java</t>
  </si>
  <si>
    <t>AI13874</t>
  </si>
  <si>
    <t>AI13875</t>
  </si>
  <si>
    <t>Linux, Python, TensorFreelanceow, Scala</t>
  </si>
  <si>
    <t>AI13876</t>
  </si>
  <si>
    <t>Computer Vision, MLOps, Java, Kubernetes, Docker</t>
  </si>
  <si>
    <t>AI13877</t>
  </si>
  <si>
    <t>AWS, R, Deep Learning, Python</t>
  </si>
  <si>
    <t>AI13878</t>
  </si>
  <si>
    <t>AI13879</t>
  </si>
  <si>
    <t>MLOps, SQL, Data Visualization, TensorFreelanceow</t>
  </si>
  <si>
    <t>AI13880</t>
  </si>
  <si>
    <t>SQL, Azure, NLP, Hadoop</t>
  </si>
  <si>
    <t>AI13881</t>
  </si>
  <si>
    <t>Git, Deep Learning, MLOps, Java</t>
  </si>
  <si>
    <t>AI13882</t>
  </si>
  <si>
    <t>PyTorch, Kubernetes, Deep Learning, MLOps, GCP</t>
  </si>
  <si>
    <t>AI13883</t>
  </si>
  <si>
    <t>Tableau, Data Visualization, SQL, Python, GCP</t>
  </si>
  <si>
    <t>AI13884</t>
  </si>
  <si>
    <t>Python, Computer Vision, Data Visualization</t>
  </si>
  <si>
    <t>AI13885</t>
  </si>
  <si>
    <t>GCP, Python, PyTorch, Computer Vision, Hadoop</t>
  </si>
  <si>
    <t>AI13886</t>
  </si>
  <si>
    <t>Python, Azure, GCP, Scala, Docker</t>
  </si>
  <si>
    <t>AI13887</t>
  </si>
  <si>
    <t>Azure, Data Visualization, AWS, Python, Computer Vision</t>
  </si>
  <si>
    <t>AI13888</t>
  </si>
  <si>
    <t>AI13889</t>
  </si>
  <si>
    <t>Linux, Kubernetes, Java, Computer Vision, NLP</t>
  </si>
  <si>
    <t>AI13890</t>
  </si>
  <si>
    <t>AI13891</t>
  </si>
  <si>
    <t>TensorFreelanceow, SQL, Azure</t>
  </si>
  <si>
    <t>AI13892</t>
  </si>
  <si>
    <t>Spark, Kubernetes, SQL, PyTorch</t>
  </si>
  <si>
    <t>AI13893</t>
  </si>
  <si>
    <t>R, Computer Vision, MLOps, Spark</t>
  </si>
  <si>
    <t>AI13894</t>
  </si>
  <si>
    <t>PyTorch, TensorFreelanceow, NLP, R, Python</t>
  </si>
  <si>
    <t>AI13895</t>
  </si>
  <si>
    <t>AI13896</t>
  </si>
  <si>
    <t>Azure, R, Docker</t>
  </si>
  <si>
    <t>AI13897</t>
  </si>
  <si>
    <t>Python, PyTorch, Hadoop, Java</t>
  </si>
  <si>
    <t>AI13898</t>
  </si>
  <si>
    <t>R, Docker, Data Visualization, NLP, PyTorch</t>
  </si>
  <si>
    <t>AI13899</t>
  </si>
  <si>
    <t>Azure, NLP, SQL, Computer Vision, PyTorch</t>
  </si>
  <si>
    <t>AI13900</t>
  </si>
  <si>
    <t>Python, R, TensorFreelanceow, Statistics, AWS</t>
  </si>
  <si>
    <t>AI13901</t>
  </si>
  <si>
    <t>AI13902</t>
  </si>
  <si>
    <t>Spark, Tableau, AWS, Java</t>
  </si>
  <si>
    <t>AI13903</t>
  </si>
  <si>
    <t>Kubernetes, PyTorch, Data Visualization, Computer Vision</t>
  </si>
  <si>
    <t>AI13904</t>
  </si>
  <si>
    <t>Git, PyTorch, Java, Spark</t>
  </si>
  <si>
    <t>AI13905</t>
  </si>
  <si>
    <t>Mathematics, Deep Learning, Python, Kubernetes, Azure</t>
  </si>
  <si>
    <t>AI13906</t>
  </si>
  <si>
    <t>SQL, Data Visualization, AWS, MLOps</t>
  </si>
  <si>
    <t>AI13907</t>
  </si>
  <si>
    <t>SQL, Java, Linux</t>
  </si>
  <si>
    <t>AI13908</t>
  </si>
  <si>
    <t>AI13909</t>
  </si>
  <si>
    <t>Spark, PyTorch, Git, Data Visualization</t>
  </si>
  <si>
    <t>AI13910</t>
  </si>
  <si>
    <t>Docker, Linux, Kubernetes, NLP</t>
  </si>
  <si>
    <t>AI13911</t>
  </si>
  <si>
    <t>Kubernetes, R, TensorFreelanceow, Statistics, Hadoop</t>
  </si>
  <si>
    <t>AI13912</t>
  </si>
  <si>
    <t>Spark, Linux, TensorFreelanceow, Java</t>
  </si>
  <si>
    <t>AI13913</t>
  </si>
  <si>
    <t>Git, GCP, Tableau, Spark, Scala</t>
  </si>
  <si>
    <t>AI13914</t>
  </si>
  <si>
    <t>GCP, Statistics, Linux, Scala, R</t>
  </si>
  <si>
    <t>AI13915</t>
  </si>
  <si>
    <t>SQL, Git, Data Visualization, PyTorch, MLOps</t>
  </si>
  <si>
    <t>AI13916</t>
  </si>
  <si>
    <t>Kubernetes, Java, Azure, Python, TensorFreelanceow</t>
  </si>
  <si>
    <t>AI13917</t>
  </si>
  <si>
    <t>R, Data Visualization, GCP, Tableau</t>
  </si>
  <si>
    <t>AI13918</t>
  </si>
  <si>
    <t>Python, TensorFreelanceow, Java, PyTorch, Mathematics</t>
  </si>
  <si>
    <t>AI13919</t>
  </si>
  <si>
    <t>AI13920</t>
  </si>
  <si>
    <t>MLOps, Tableau, Linux, Git</t>
  </si>
  <si>
    <t>AI13921</t>
  </si>
  <si>
    <t>TensorFreelanceow, MLOps, GCP, Java</t>
  </si>
  <si>
    <t>AI13922</t>
  </si>
  <si>
    <t>Computer Vision, AWS, TensorFreelanceow, Python, R</t>
  </si>
  <si>
    <t>AI13923</t>
  </si>
  <si>
    <t>TensorFreelanceow, AWS, Azure, PyTorch</t>
  </si>
  <si>
    <t>AI13924</t>
  </si>
  <si>
    <t>Tableau, SQL, R, Docker, Kubernetes</t>
  </si>
  <si>
    <t>AI13925</t>
  </si>
  <si>
    <t>PyTorch, R, Mathematics</t>
  </si>
  <si>
    <t>AI13926</t>
  </si>
  <si>
    <t>SQL, Data Visualization, Hadoop</t>
  </si>
  <si>
    <t>AI13927</t>
  </si>
  <si>
    <t>Statistics, R, Computer Vision, Hadoop, Git</t>
  </si>
  <si>
    <t>AI13928</t>
  </si>
  <si>
    <t>AWS, Spark, Linux, TensorFreelanceow, Python</t>
  </si>
  <si>
    <t>AI13929</t>
  </si>
  <si>
    <t>Python, PyTorch, Tableau, Mathematics, MLOps</t>
  </si>
  <si>
    <t>AI13930</t>
  </si>
  <si>
    <t>Java, Linux, TensorFreelanceow, R, Data Visualization</t>
  </si>
  <si>
    <t>AI13931</t>
  </si>
  <si>
    <t>Kubernetes, TensorFreelanceow, NLP, Statistics, Data Visualization</t>
  </si>
  <si>
    <t>AI13932</t>
  </si>
  <si>
    <t>Python, Data Visualization, TensorFreelanceow, PyTorch</t>
  </si>
  <si>
    <t>AI13933</t>
  </si>
  <si>
    <t>Python, Docker, Hadoop, Azure</t>
  </si>
  <si>
    <t>AI13934</t>
  </si>
  <si>
    <t>Hadoop, Python, Data Visualization</t>
  </si>
  <si>
    <t>AI13935</t>
  </si>
  <si>
    <t>Scala, PyTorch, Data Visualization, GCP</t>
  </si>
  <si>
    <t>AI13936</t>
  </si>
  <si>
    <t>Python, R, PyTorch</t>
  </si>
  <si>
    <t>AI13937</t>
  </si>
  <si>
    <t>PyTorch, TensorFreelanceow, Linux, NLP</t>
  </si>
  <si>
    <t>AI13938</t>
  </si>
  <si>
    <t>AI13939</t>
  </si>
  <si>
    <t>Azure, GCP, Python</t>
  </si>
  <si>
    <t>AI13940</t>
  </si>
  <si>
    <t>Linux, Git, Kubernetes, PyTorch, SQL</t>
  </si>
  <si>
    <t>AI13941</t>
  </si>
  <si>
    <t>Python, Data Visualization, Linux, Kubernetes, Computer Vision</t>
  </si>
  <si>
    <t>AI13942</t>
  </si>
  <si>
    <t>R, Computer Vision, Data Visualization, Java</t>
  </si>
  <si>
    <t>AI13943</t>
  </si>
  <si>
    <t>PyTorch, GCP, Scala, Java</t>
  </si>
  <si>
    <t>AI13944</t>
  </si>
  <si>
    <t>Docker, GCP, Statistics</t>
  </si>
  <si>
    <t>AI13945</t>
  </si>
  <si>
    <t>R, Spark, Mathematics</t>
  </si>
  <si>
    <t>AI13946</t>
  </si>
  <si>
    <t>GCP, Scala, MLOps, Python, Azure</t>
  </si>
  <si>
    <t>AI13947</t>
  </si>
  <si>
    <t>R, Azure, Git, Python</t>
  </si>
  <si>
    <t>AI13948</t>
  </si>
  <si>
    <t>Java, Deep Learning, NLP</t>
  </si>
  <si>
    <t>AI13949</t>
  </si>
  <si>
    <t>Data Visualization, Deep Learning, Java</t>
  </si>
  <si>
    <t>AI13950</t>
  </si>
  <si>
    <t>Linux, Java, R, Kubernetes</t>
  </si>
  <si>
    <t>AI13951</t>
  </si>
  <si>
    <t>Java, Python, Data Visualization, TensorFreelanceow, Git</t>
  </si>
  <si>
    <t>AI13952</t>
  </si>
  <si>
    <t>TensorFreelanceow, Python, Linux, Statistics</t>
  </si>
  <si>
    <t>AI13953</t>
  </si>
  <si>
    <t>Data Visualization, R, Azure</t>
  </si>
  <si>
    <t>AI13954</t>
  </si>
  <si>
    <t>Python, MLOps, Tableau</t>
  </si>
  <si>
    <t>AI13955</t>
  </si>
  <si>
    <t>Kubernetes, Data Visualization, NLP, R, TensorFreelanceow</t>
  </si>
  <si>
    <t>AI13956</t>
  </si>
  <si>
    <t>Git, Python, Data Visualization, Linux, Scala</t>
  </si>
  <si>
    <t>AI13957</t>
  </si>
  <si>
    <t>Azure, Python, Tableau, GCP</t>
  </si>
  <si>
    <t>AI13958</t>
  </si>
  <si>
    <t>TensorFreelanceow, Kubernetes, GCP, Spark</t>
  </si>
  <si>
    <t>AI13959</t>
  </si>
  <si>
    <t>AI13960</t>
  </si>
  <si>
    <t>Scala, Deep Learning, Hadoop</t>
  </si>
  <si>
    <t>AI13961</t>
  </si>
  <si>
    <t>MLOps, Spark, PyTorch</t>
  </si>
  <si>
    <t>AI13962</t>
  </si>
  <si>
    <t>MLOps, Docker, Kubernetes, Python, AWS</t>
  </si>
  <si>
    <t>AI13963</t>
  </si>
  <si>
    <t>Kubernetes, Spark, Tableau, Deep Learning</t>
  </si>
  <si>
    <t>AI13964</t>
  </si>
  <si>
    <t>Deep Learning, Computer Vision, Tableau, Azure, Docker</t>
  </si>
  <si>
    <t>AI13965</t>
  </si>
  <si>
    <t>Git, Azure, MLOps, Linux, R</t>
  </si>
  <si>
    <t>AI13966</t>
  </si>
  <si>
    <t>PyTorch, Kubernetes, TensorFreelanceow, SQL</t>
  </si>
  <si>
    <t>AI13967</t>
  </si>
  <si>
    <t>Scala, MLOps, Python</t>
  </si>
  <si>
    <t>AI13968</t>
  </si>
  <si>
    <t>AI13969</t>
  </si>
  <si>
    <t>Hadoop, Python, TensorFreelanceow, Computer Vision</t>
  </si>
  <si>
    <t>AI13970</t>
  </si>
  <si>
    <t>Kubernetes, Docker, NLP</t>
  </si>
  <si>
    <t>AI13971</t>
  </si>
  <si>
    <t>Linux, Tableau, Python, PyTorch</t>
  </si>
  <si>
    <t>AI13972</t>
  </si>
  <si>
    <t>Statistics, Scala, Java, MLOps, Deep Learning</t>
  </si>
  <si>
    <t>AI13973</t>
  </si>
  <si>
    <t>Kubernetes, Scala, Spark, Deep Learning, Statistics</t>
  </si>
  <si>
    <t>AI13974</t>
  </si>
  <si>
    <t>AI13975</t>
  </si>
  <si>
    <t>Computer Vision, Python, TensorFreelanceow, Java, R</t>
  </si>
  <si>
    <t>AI13976</t>
  </si>
  <si>
    <t>AWS, Linux, NLP, Kubernetes</t>
  </si>
  <si>
    <t>AI13977</t>
  </si>
  <si>
    <t>Docker, Hadoop, Kubernetes, Statistics, R</t>
  </si>
  <si>
    <t>AI13978</t>
  </si>
  <si>
    <t>AI13979</t>
  </si>
  <si>
    <t>AWS, Docker, Data Visualization, GCP, Kubernetes</t>
  </si>
  <si>
    <t>AI13980</t>
  </si>
  <si>
    <t>Deep Learning, Data Visualization, Python, Tableau, MLOps</t>
  </si>
  <si>
    <t>AI13981</t>
  </si>
  <si>
    <t>TensorFreelanceow, SQL, Tableau</t>
  </si>
  <si>
    <t>AI13982</t>
  </si>
  <si>
    <t>AWS, Data Visualization, R, NLP</t>
  </si>
  <si>
    <t>AI13983</t>
  </si>
  <si>
    <t>Deep Learning, Mathematics, MLOps, Java, GCP</t>
  </si>
  <si>
    <t>AI13984</t>
  </si>
  <si>
    <t>Statistics, Spark, GCP, Git</t>
  </si>
  <si>
    <t>AI13985</t>
  </si>
  <si>
    <t>NLP, Python, Tableau</t>
  </si>
  <si>
    <t>AI13986</t>
  </si>
  <si>
    <t>AWS, PyTorch, Deep Learning, Mathematics</t>
  </si>
  <si>
    <t>AI13987</t>
  </si>
  <si>
    <t>AI13988</t>
  </si>
  <si>
    <t>Scala, MLOps, Tableau, Data Visualization, R</t>
  </si>
  <si>
    <t>AI13989</t>
  </si>
  <si>
    <t>AI13990</t>
  </si>
  <si>
    <t>Computer Vision, Statistics, NLP, Tableau, Scala</t>
  </si>
  <si>
    <t>AI13991</t>
  </si>
  <si>
    <t>Data Visualization, PyTorch, Docker, Hadoop, AWS</t>
  </si>
  <si>
    <t>AI13992</t>
  </si>
  <si>
    <t>Data Visualization, Statistics, Python, Git</t>
  </si>
  <si>
    <t>AI13993</t>
  </si>
  <si>
    <t>Python, Java, PyTorch, Mathematics</t>
  </si>
  <si>
    <t>AI13994</t>
  </si>
  <si>
    <t>GCP, SQL, Kubernetes, Data Visualization</t>
  </si>
  <si>
    <t>AI13995</t>
  </si>
  <si>
    <t>AI13996</t>
  </si>
  <si>
    <t>PyTorch, AWS, TensorFreelanceow</t>
  </si>
  <si>
    <t>AI13997</t>
  </si>
  <si>
    <t>SQL, Python, Computer Vision, Mathematics</t>
  </si>
  <si>
    <t>AI13998</t>
  </si>
  <si>
    <t>Java, R, TensorFreelanceow</t>
  </si>
  <si>
    <t>AI13999</t>
  </si>
  <si>
    <t>MLOps, Git, Tableau, Scala</t>
  </si>
  <si>
    <t>AI14000</t>
  </si>
  <si>
    <t>PyTorch, Computer Vision, Hadoop, Python, Spark</t>
  </si>
  <si>
    <t>AI14001</t>
  </si>
  <si>
    <t>TensorFreelanceow, NLP, Data Visualization, Scala</t>
  </si>
  <si>
    <t>AI14002</t>
  </si>
  <si>
    <t>Azure, Data Visualization, AWS, Kubernetes</t>
  </si>
  <si>
    <t>AI14003</t>
  </si>
  <si>
    <t>SQL, GCP, Java, Deep Learning</t>
  </si>
  <si>
    <t>AI14004</t>
  </si>
  <si>
    <t>SQL, Python, Computer Vision, NLP, Spark</t>
  </si>
  <si>
    <t>AI14005</t>
  </si>
  <si>
    <t>AI14006</t>
  </si>
  <si>
    <t>SQL, Python, Statistics, GCP, Kubernetes</t>
  </si>
  <si>
    <t>AI14007</t>
  </si>
  <si>
    <t>AI14008</t>
  </si>
  <si>
    <t>Hadoop, Linux, Computer Vision</t>
  </si>
  <si>
    <t>AI14009</t>
  </si>
  <si>
    <t>Scala, Spark, Deep Learning, Git, PyTorch</t>
  </si>
  <si>
    <t>AI14010</t>
  </si>
  <si>
    <t>Python, MLOps, Data Visualization, Scala, Tableau</t>
  </si>
  <si>
    <t>AI14011</t>
  </si>
  <si>
    <t>Python, Data Visualization, Hadoop, GCP</t>
  </si>
  <si>
    <t>AI14012</t>
  </si>
  <si>
    <t>NLP, Data Visualization, Python</t>
  </si>
  <si>
    <t>AI14013</t>
  </si>
  <si>
    <t>Tableau, Spark, R</t>
  </si>
  <si>
    <t>AI14014</t>
  </si>
  <si>
    <t>AWS, SQL, Computer Vision, NLP, Azure</t>
  </si>
  <si>
    <t>AI14015</t>
  </si>
  <si>
    <t>AI14016</t>
  </si>
  <si>
    <t>AI14017</t>
  </si>
  <si>
    <t>AI14018</t>
  </si>
  <si>
    <t>Linux, GCP, Mathematics, NLP</t>
  </si>
  <si>
    <t>AI14019</t>
  </si>
  <si>
    <t>Azure, Deep Learning, Scala, Computer Vision</t>
  </si>
  <si>
    <t>AI14020</t>
  </si>
  <si>
    <t>GCP, Data Visualization, Spark</t>
  </si>
  <si>
    <t>AI14021</t>
  </si>
  <si>
    <t>Tableau, Hadoop, Java, Spark, Deep Learning</t>
  </si>
  <si>
    <t>AI14022</t>
  </si>
  <si>
    <t>AI14023</t>
  </si>
  <si>
    <t>R, SQL, Hadoop</t>
  </si>
  <si>
    <t>AI14024</t>
  </si>
  <si>
    <t>GCP, SQL, Hadoop</t>
  </si>
  <si>
    <t>AI14025</t>
  </si>
  <si>
    <t>Data Visualization, Kubernetes, AWS, MLOps, SQL</t>
  </si>
  <si>
    <t>AI14026</t>
  </si>
  <si>
    <t>Scala, PyTorch, Azure, AWS, Statistics</t>
  </si>
  <si>
    <t>AI14027</t>
  </si>
  <si>
    <t>Git, GCP, Mathematics, PyTorch, TensorFreelanceow</t>
  </si>
  <si>
    <t>AI14028</t>
  </si>
  <si>
    <t>AI14029</t>
  </si>
  <si>
    <t>PyTorch, Mathematics, Computer Vision, R</t>
  </si>
  <si>
    <t>AI14030</t>
  </si>
  <si>
    <t>AI14031</t>
  </si>
  <si>
    <t>Java, Scala, Azure</t>
  </si>
  <si>
    <t>AI14032</t>
  </si>
  <si>
    <t>Kubernetes, Computer Vision, Java</t>
  </si>
  <si>
    <t>AI14033</t>
  </si>
  <si>
    <t>AWS, SQL, GCP, Java</t>
  </si>
  <si>
    <t>AI14034</t>
  </si>
  <si>
    <t>Linux, MLOps, Azure, Hadoop, Spark</t>
  </si>
  <si>
    <t>AI14035</t>
  </si>
  <si>
    <t>Scala, Git, R, AWS</t>
  </si>
  <si>
    <t>AI14036</t>
  </si>
  <si>
    <t>Docker, Python, TensorFreelanceow, GCP</t>
  </si>
  <si>
    <t>AI14037</t>
  </si>
  <si>
    <t>SQL, Data Visualization, MLOps, Git, Kubernetes</t>
  </si>
  <si>
    <t>AI14038</t>
  </si>
  <si>
    <t>R, Data Visualization, Statistics, Scala</t>
  </si>
  <si>
    <t>AI14039</t>
  </si>
  <si>
    <t>AI14040</t>
  </si>
  <si>
    <t>Mathematics, Linux, Scala, Statistics, SQL</t>
  </si>
  <si>
    <t>AI14041</t>
  </si>
  <si>
    <t>AI14042</t>
  </si>
  <si>
    <t>Java, Azure, GCP</t>
  </si>
  <si>
    <t>AI14043</t>
  </si>
  <si>
    <t>Linux, TensorFreelanceow, Python, Deep Learning</t>
  </si>
  <si>
    <t>AI14044</t>
  </si>
  <si>
    <t>Statistics, Python, Computer Vision, PyTorch</t>
  </si>
  <si>
    <t>AI14045</t>
  </si>
  <si>
    <t>TensorFreelanceow, Kubernetes, Scala</t>
  </si>
  <si>
    <t>AI14046</t>
  </si>
  <si>
    <t>Deep Learning, Data Visualization, Tableau, Mathematics</t>
  </si>
  <si>
    <t>AI14047</t>
  </si>
  <si>
    <t>Scala, Data Visualization, Azure, NLP, Git</t>
  </si>
  <si>
    <t>AI14048</t>
  </si>
  <si>
    <t>SQL, Git, PyTorch, Tableau, Kubernetes</t>
  </si>
  <si>
    <t>AI14049</t>
  </si>
  <si>
    <t>TensorFreelanceow, Computer Vision, SQL, Java, Linux</t>
  </si>
  <si>
    <t>AI14050</t>
  </si>
  <si>
    <t>MLOps, Linux, Tableau, PyTorch, Hadoop</t>
  </si>
  <si>
    <t>AI14051</t>
  </si>
  <si>
    <t>Tableau, Deep Learning, PyTorch</t>
  </si>
  <si>
    <t>AI14052</t>
  </si>
  <si>
    <t>Java, Scala, Git, Statistics</t>
  </si>
  <si>
    <t>AI14053</t>
  </si>
  <si>
    <t>Java, NLP, Spark, TensorFreelanceow, Azure</t>
  </si>
  <si>
    <t>AI14054</t>
  </si>
  <si>
    <t>SQL, Java, Data Visualization, Hadoop, Computer Vision</t>
  </si>
  <si>
    <t>AI14055</t>
  </si>
  <si>
    <t>GCP, Python, TensorFreelanceow, R</t>
  </si>
  <si>
    <t>AI14056</t>
  </si>
  <si>
    <t>Computer Vision, Hadoop, Python, Kubernetes, Docker</t>
  </si>
  <si>
    <t>AI14057</t>
  </si>
  <si>
    <t>Python, TensorFreelanceow, Azure, Computer Vision, Git</t>
  </si>
  <si>
    <t>AI14058</t>
  </si>
  <si>
    <t>GCP, SQL, Spark, Java, Mathematics</t>
  </si>
  <si>
    <t>AI14059</t>
  </si>
  <si>
    <t>Git, Azure, MLOps, Linux</t>
  </si>
  <si>
    <t>AI14060</t>
  </si>
  <si>
    <t>SQL, Scala, Mathematics, Azure, Hadoop</t>
  </si>
  <si>
    <t>AI14061</t>
  </si>
  <si>
    <t>Java, PyTorch, Scala, SQL</t>
  </si>
  <si>
    <t>AI14062</t>
  </si>
  <si>
    <t>Linux, Data Visualization, Kubernetes, NLP, R</t>
  </si>
  <si>
    <t>AI14063</t>
  </si>
  <si>
    <t>AI14064</t>
  </si>
  <si>
    <t>Statistics, Kubernetes, Python, TensorFreelanceow</t>
  </si>
  <si>
    <t>AI14065</t>
  </si>
  <si>
    <t>Java, Data Visualization, AWS, Docker, Computer Vision</t>
  </si>
  <si>
    <t>AI14066</t>
  </si>
  <si>
    <t>Computer Vision, Azure, Spark, AWS</t>
  </si>
  <si>
    <t>AI14067</t>
  </si>
  <si>
    <t>AI14068</t>
  </si>
  <si>
    <t>Kubernetes, PyTorch, Hadoop, MLOps, Spark</t>
  </si>
  <si>
    <t>AI14069</t>
  </si>
  <si>
    <t>Mathematics, Statistics, Kubernetes, Azure</t>
  </si>
  <si>
    <t>AI14070</t>
  </si>
  <si>
    <t>TensorFreelanceow, SQL, Data Visualization, GCP, Azure</t>
  </si>
  <si>
    <t>AI14071</t>
  </si>
  <si>
    <t>Python, TensorFreelanceow, Scala, Kubernetes, Computer Vision</t>
  </si>
  <si>
    <t>AI14072</t>
  </si>
  <si>
    <t>Git, SQL, MLOps</t>
  </si>
  <si>
    <t>AI14073</t>
  </si>
  <si>
    <t>AI14074</t>
  </si>
  <si>
    <t>GCP, Docker, Statistics</t>
  </si>
  <si>
    <t>AI14075</t>
  </si>
  <si>
    <t>Azure, Linux, Git, Java, TensorFreelanceow</t>
  </si>
  <si>
    <t>AI14076</t>
  </si>
  <si>
    <t>Git, Data Visualization, AWS, Computer Vision</t>
  </si>
  <si>
    <t>AI14077</t>
  </si>
  <si>
    <t>PyTorch, R, Kubernetes</t>
  </si>
  <si>
    <t>AI14078</t>
  </si>
  <si>
    <t>Data Visualization, Statistics, Tableau</t>
  </si>
  <si>
    <t>AI14079</t>
  </si>
  <si>
    <t>AI14080</t>
  </si>
  <si>
    <t>Java, Linux, MLOps</t>
  </si>
  <si>
    <t>AI14081</t>
  </si>
  <si>
    <t>Java, GCP, Mathematics, Docker, Python</t>
  </si>
  <si>
    <t>AI14082</t>
  </si>
  <si>
    <t>NLP, GCP, Azure, Scala, Statistics</t>
  </si>
  <si>
    <t>AI14083</t>
  </si>
  <si>
    <t>Linux, Python, SQL, NLP, Computer Vision</t>
  </si>
  <si>
    <t>AI14084</t>
  </si>
  <si>
    <t>Git, Python, Statistics</t>
  </si>
  <si>
    <t>AI14085</t>
  </si>
  <si>
    <t>Java, Spark, Computer Vision</t>
  </si>
  <si>
    <t>AI14086</t>
  </si>
  <si>
    <t>Spark, Linux, NLP, AWS</t>
  </si>
  <si>
    <t>AI14087</t>
  </si>
  <si>
    <t>SQL, PyTorch, Azure, Scala, Java</t>
  </si>
  <si>
    <t>AI14088</t>
  </si>
  <si>
    <t>Tableau, Git, Kubernetes, AWS, GCP</t>
  </si>
  <si>
    <t>AI14089</t>
  </si>
  <si>
    <t>Scala, Hadoop, Data Visualization, Spark</t>
  </si>
  <si>
    <t>AI14090</t>
  </si>
  <si>
    <t>AI14091</t>
  </si>
  <si>
    <t>GCP, PyTorch, Statistics, Spark</t>
  </si>
  <si>
    <t>AI14092</t>
  </si>
  <si>
    <t>AI14093</t>
  </si>
  <si>
    <t>Python, TensorFreelanceow, Data Visualization, MLOps, NLP</t>
  </si>
  <si>
    <t>AI14094</t>
  </si>
  <si>
    <t>AI14095</t>
  </si>
  <si>
    <t>Hadoop, R, TensorFreelanceow</t>
  </si>
  <si>
    <t>AI14096</t>
  </si>
  <si>
    <t>GCP, R, Statistics, Spark</t>
  </si>
  <si>
    <t>AI14097</t>
  </si>
  <si>
    <t>Tableau, Scala, Kubernetes</t>
  </si>
  <si>
    <t>AI14098</t>
  </si>
  <si>
    <t>Hadoop, Java, R, Kubernetes</t>
  </si>
  <si>
    <t>AI14099</t>
  </si>
  <si>
    <t>TensorFreelanceow, PyTorch, Tableau, Statistics, Mathematics</t>
  </si>
  <si>
    <t>AI14100</t>
  </si>
  <si>
    <t>Linux, Deep Learning, Kubernetes</t>
  </si>
  <si>
    <t>AI14101</t>
  </si>
  <si>
    <t>Tableau, Python, TensorFreelanceow, AWS</t>
  </si>
  <si>
    <t>AI14102</t>
  </si>
  <si>
    <t>Scala, Computer Vision, Mathematics, R, NLP</t>
  </si>
  <si>
    <t>AI14103</t>
  </si>
  <si>
    <t>MLOps, SQL, Kubernetes</t>
  </si>
  <si>
    <t>AI14104</t>
  </si>
  <si>
    <t>Python, Kubernetes, Docker, TensorFreelanceow</t>
  </si>
  <si>
    <t>AI14105</t>
  </si>
  <si>
    <t>Azure, GCP, Statistics, MLOps, Python</t>
  </si>
  <si>
    <t>AI14106</t>
  </si>
  <si>
    <t>Kubernetes, Java, PyTorch, SQL, Spark</t>
  </si>
  <si>
    <t>AI14107</t>
  </si>
  <si>
    <t>GCP, Statistics, Hadoop, TensorFreelanceow</t>
  </si>
  <si>
    <t>AI14108</t>
  </si>
  <si>
    <t>SQL, Docker, Azure, R</t>
  </si>
  <si>
    <t>AI14109</t>
  </si>
  <si>
    <t>Linux, Hadoop, PyTorch, Scala, Kubernetes</t>
  </si>
  <si>
    <t>AI14110</t>
  </si>
  <si>
    <t>AWS, Spark, Kubernetes, SQL, Linux</t>
  </si>
  <si>
    <t>AI14111</t>
  </si>
  <si>
    <t>Python, Kubernetes, Computer Vision, Deep Learning, Tableau</t>
  </si>
  <si>
    <t>AI14112</t>
  </si>
  <si>
    <t>Docker, PyTorch, Data Visualization, Linux, Git</t>
  </si>
  <si>
    <t>AI14113</t>
  </si>
  <si>
    <t>GCP, Git, Mathematics, Data Visualization</t>
  </si>
  <si>
    <t>AI14114</t>
  </si>
  <si>
    <t>AI14115</t>
  </si>
  <si>
    <t>Azure, PyTorch, Tableau</t>
  </si>
  <si>
    <t>AI14116</t>
  </si>
  <si>
    <t>Python, GCP, NLP</t>
  </si>
  <si>
    <t>AI14117</t>
  </si>
  <si>
    <t>Linux, Computer Vision, Tableau, Azure, Python</t>
  </si>
  <si>
    <t>AI14118</t>
  </si>
  <si>
    <t>Scala, Hadoop, Python, TensorFreelanceow</t>
  </si>
  <si>
    <t>AI14119</t>
  </si>
  <si>
    <t>SQL, Git, AWS, GCP</t>
  </si>
  <si>
    <t>AI14120</t>
  </si>
  <si>
    <t>Mathematics, Deep Learning, Java, Python, AWS</t>
  </si>
  <si>
    <t>AI14121</t>
  </si>
  <si>
    <t>SQL, PyTorch, Tableau, Hadoop, Azure</t>
  </si>
  <si>
    <t>AI14122</t>
  </si>
  <si>
    <t>Linux, Java, Scala, Kubernetes</t>
  </si>
  <si>
    <t>AI14123</t>
  </si>
  <si>
    <t>Java, PyTorch, TensorFreelanceow, Deep Learning</t>
  </si>
  <si>
    <t>AI14124</t>
  </si>
  <si>
    <t>Kubernetes, PyTorch, TensorFreelanceow, Mathematics</t>
  </si>
  <si>
    <t>AI14125</t>
  </si>
  <si>
    <t>Python, Deep Learning, Java, Azure, GCP</t>
  </si>
  <si>
    <t>AI14126</t>
  </si>
  <si>
    <t>Scala, Java, Python, MLOps, TensorFreelanceow</t>
  </si>
  <si>
    <t>AI14127</t>
  </si>
  <si>
    <t>Kubernetes, SQL, AWS, Git</t>
  </si>
  <si>
    <t>AI14128</t>
  </si>
  <si>
    <t>Azure, SQL, TensorFreelanceow</t>
  </si>
  <si>
    <t>AI14129</t>
  </si>
  <si>
    <t>Azure, Python, Java, Computer Vision</t>
  </si>
  <si>
    <t>AI14130</t>
  </si>
  <si>
    <t>Scala, GCP, Hadoop, Statistics</t>
  </si>
  <si>
    <t>AI14131</t>
  </si>
  <si>
    <t>Mathematics, AWS, NLP</t>
  </si>
  <si>
    <t>AI14132</t>
  </si>
  <si>
    <t>AI14133</t>
  </si>
  <si>
    <t>Kubernetes, SQL, NLP, Java, Hadoop</t>
  </si>
  <si>
    <t>AI14134</t>
  </si>
  <si>
    <t>Kubernetes, Git, Computer Vision, Hadoop</t>
  </si>
  <si>
    <t>AI14135</t>
  </si>
  <si>
    <t>Linux, Mathematics, Java</t>
  </si>
  <si>
    <t>AI14136</t>
  </si>
  <si>
    <t>R, Git, Scala, Python, Mathematics</t>
  </si>
  <si>
    <t>AI14137</t>
  </si>
  <si>
    <t>Java, R, Data Visualization, Azure</t>
  </si>
  <si>
    <t>AI14138</t>
  </si>
  <si>
    <t>PyTorch, TensorFreelanceow, Computer Vision, Azure, Git</t>
  </si>
  <si>
    <t>AI14139</t>
  </si>
  <si>
    <t>AI14140</t>
  </si>
  <si>
    <t>SQL, Java, Git, Kubernetes, PyTorch</t>
  </si>
  <si>
    <t>AI14141</t>
  </si>
  <si>
    <t>AI14142</t>
  </si>
  <si>
    <t>Azure, Mathematics, Data Visualization, Git</t>
  </si>
  <si>
    <t>AI14143</t>
  </si>
  <si>
    <t>Tableau, Scala, Python, TensorFreelanceow</t>
  </si>
  <si>
    <t>AI14144</t>
  </si>
  <si>
    <t>GCP, Data Visualization, Computer Vision</t>
  </si>
  <si>
    <t>AI14145</t>
  </si>
  <si>
    <t>PyTorch, SQL, MLOps, TensorFreelanceow, AWS</t>
  </si>
  <si>
    <t>AI14146</t>
  </si>
  <si>
    <t>Git, Docker, Data Visualization</t>
  </si>
  <si>
    <t>AI14147</t>
  </si>
  <si>
    <t>TensorFreelanceow, Java, Mathematics</t>
  </si>
  <si>
    <t>AI14148</t>
  </si>
  <si>
    <t>Python, AWS, Scala, TensorFreelanceow, Git</t>
  </si>
  <si>
    <t>AI14149</t>
  </si>
  <si>
    <t>AI14150</t>
  </si>
  <si>
    <t>PyTorch, Git, TensorFreelanceow, R, Computer Vision</t>
  </si>
  <si>
    <t>AI14151</t>
  </si>
  <si>
    <t>Statistics, GCP, NLP</t>
  </si>
  <si>
    <t>AI14152</t>
  </si>
  <si>
    <t>Linux, Data Visualization, Kubernetes, TensorFreelanceow, Python</t>
  </si>
  <si>
    <t>AI14153</t>
  </si>
  <si>
    <t>Data Visualization, PyTorch, Spark, Kubernetes</t>
  </si>
  <si>
    <t>AI14154</t>
  </si>
  <si>
    <t>MLOps, Linux, Java</t>
  </si>
  <si>
    <t>AI14155</t>
  </si>
  <si>
    <t>Linux, GCP, Kubernetes, AWS</t>
  </si>
  <si>
    <t>AI14156</t>
  </si>
  <si>
    <t>Linux, Docker, Tableau</t>
  </si>
  <si>
    <t>AI14157</t>
  </si>
  <si>
    <t>R, NLP, Azure</t>
  </si>
  <si>
    <t>AI14158</t>
  </si>
  <si>
    <t>Linux, Java, Spark, Python</t>
  </si>
  <si>
    <t>AI14159</t>
  </si>
  <si>
    <t>Spark, Linux, Tableau, Computer Vision</t>
  </si>
  <si>
    <t>AI14160</t>
  </si>
  <si>
    <t>AI14161</t>
  </si>
  <si>
    <t>Python, GCP, MLOps, Scala, Hadoop</t>
  </si>
  <si>
    <t>AI14162</t>
  </si>
  <si>
    <t>GCP, Mathematics, Azure, Linux, NLP</t>
  </si>
  <si>
    <t>AI14163</t>
  </si>
  <si>
    <t>MLOps, Python, SQL, Statistics, Azure</t>
  </si>
  <si>
    <t>AI14164</t>
  </si>
  <si>
    <t>Docker, Mathematics, Scala, Statistics, Linux</t>
  </si>
  <si>
    <t>AI14165</t>
  </si>
  <si>
    <t>Git, Mathematics, Data Visualization, AWS</t>
  </si>
  <si>
    <t>AI14166</t>
  </si>
  <si>
    <t>Kubernetes, Azure, MLOps, Computer Vision, NLP</t>
  </si>
  <si>
    <t>AI14167</t>
  </si>
  <si>
    <t>Python, AWS, SQL</t>
  </si>
  <si>
    <t>AI14168</t>
  </si>
  <si>
    <t>Mathematics, Computer Vision, NLP, Tableau, Python</t>
  </si>
  <si>
    <t>AI14169</t>
  </si>
  <si>
    <t>Tableau, TensorFreelanceow, Computer Vision, Spark, Statistics</t>
  </si>
  <si>
    <t>AI14170</t>
  </si>
  <si>
    <t>Kubernetes, R, Python</t>
  </si>
  <si>
    <t>AI14171</t>
  </si>
  <si>
    <t>Kubernetes, Git, Computer Vision, Deep Learning, Spark</t>
  </si>
  <si>
    <t>AI14172</t>
  </si>
  <si>
    <t>AWS, MLOps, R</t>
  </si>
  <si>
    <t>AI14173</t>
  </si>
  <si>
    <t>Python, Spark, Docker</t>
  </si>
  <si>
    <t>AI14174</t>
  </si>
  <si>
    <t>Kubernetes, Scala, Statistics, Azure, Tableau</t>
  </si>
  <si>
    <t>AI14175</t>
  </si>
  <si>
    <t>Python, TensorFreelanceow, Mathematics, PyTorch, Spark</t>
  </si>
  <si>
    <t>AI14176</t>
  </si>
  <si>
    <t>Python, Deep Learning, Azure, SQL, Git</t>
  </si>
  <si>
    <t>AI14177</t>
  </si>
  <si>
    <t>TensorFreelanceow, Deep Learning, Tableau, Kubernetes</t>
  </si>
  <si>
    <t>AI14178</t>
  </si>
  <si>
    <t>MLOps, NLP, Linux, TensorFreelanceow</t>
  </si>
  <si>
    <t>AI14179</t>
  </si>
  <si>
    <t>Python, Kubernetes, Mathematics, Deep Learning</t>
  </si>
  <si>
    <t>AI14180</t>
  </si>
  <si>
    <t>PyTorch, R, NLP, Python</t>
  </si>
  <si>
    <t>AI14181</t>
  </si>
  <si>
    <t>Tableau, PyTorch, Spark, Deep Learning, Computer Vision</t>
  </si>
  <si>
    <t>AI14182</t>
  </si>
  <si>
    <t>Data Visualization, Docker, Python, Computer Vision, Hadoop</t>
  </si>
  <si>
    <t>AI14183</t>
  </si>
  <si>
    <t>AI14184</t>
  </si>
  <si>
    <t>AI14185</t>
  </si>
  <si>
    <t>R, Git, Deep Learning, SQL</t>
  </si>
  <si>
    <t>AI14186</t>
  </si>
  <si>
    <t>Hadoop, Scala, Computer Vision, Python</t>
  </si>
  <si>
    <t>AI14187</t>
  </si>
  <si>
    <t>Scala, Java, TensorFreelanceow, Statistics, Deep Learning</t>
  </si>
  <si>
    <t>AI14188</t>
  </si>
  <si>
    <t>PyTorch, TensorFreelanceow, Mathematics, Statistics</t>
  </si>
  <si>
    <t>AI14189</t>
  </si>
  <si>
    <t>Linux, Deep Learning, PyTorch, Mathematics, NLP</t>
  </si>
  <si>
    <t>AI14190</t>
  </si>
  <si>
    <t>AWS, Git, Statistics</t>
  </si>
  <si>
    <t>AI14191</t>
  </si>
  <si>
    <t>Git, Deep Learning, Kubernetes</t>
  </si>
  <si>
    <t>AI14192</t>
  </si>
  <si>
    <t>GCP, Java, R, Docker</t>
  </si>
  <si>
    <t>AI14193</t>
  </si>
  <si>
    <t>NLP, SQL, Java, AWS</t>
  </si>
  <si>
    <t>AI14194</t>
  </si>
  <si>
    <t>Data Visualization, AWS, Java, SQL</t>
  </si>
  <si>
    <t>AI14195</t>
  </si>
  <si>
    <t>Kubernetes, Scala, Tableau, GCP, Data Visualization</t>
  </si>
  <si>
    <t>AI14196</t>
  </si>
  <si>
    <t>Kubernetes, NLP, GCP, Linux, Computer Vision</t>
  </si>
  <si>
    <t>AI14197</t>
  </si>
  <si>
    <t>Azure, PyTorch, AWS, GCP</t>
  </si>
  <si>
    <t>AI14198</t>
  </si>
  <si>
    <t>AI14199</t>
  </si>
  <si>
    <t>Kubernetes, Python, Deep Learning, MLOps</t>
  </si>
  <si>
    <t>AI14200</t>
  </si>
  <si>
    <t>R, Azure, Java</t>
  </si>
  <si>
    <t>AI14201</t>
  </si>
  <si>
    <t>SQL, Java, AWS</t>
  </si>
  <si>
    <t>AI14202</t>
  </si>
  <si>
    <t>Python, Linux, Java, Docker</t>
  </si>
  <si>
    <t>AI14203</t>
  </si>
  <si>
    <t>Java, R, SQL, Spark, Mathematics</t>
  </si>
  <si>
    <t>AI14204</t>
  </si>
  <si>
    <t>Python, TensorFreelanceow, Linux, Azure</t>
  </si>
  <si>
    <t>AI14205</t>
  </si>
  <si>
    <t>GCP, Spark, Docker, NLP, PyTorch</t>
  </si>
  <si>
    <t>AI14206</t>
  </si>
  <si>
    <t>Scala, SQL, PyTorch, Hadoop, Azure</t>
  </si>
  <si>
    <t>AI14207</t>
  </si>
  <si>
    <t>PyTorch, MLOps, NLP, Python</t>
  </si>
  <si>
    <t>AI14208</t>
  </si>
  <si>
    <t>AI14209</t>
  </si>
  <si>
    <t>Git, PyTorch, TensorFreelanceow, Kubernetes</t>
  </si>
  <si>
    <t>AI14210</t>
  </si>
  <si>
    <t>Linux, Python, Hadoop, TensorFreelanceow</t>
  </si>
  <si>
    <t>AI14211</t>
  </si>
  <si>
    <t>AI14212</t>
  </si>
  <si>
    <t>Mathematics, Linux, Computer Vision, PyTorch</t>
  </si>
  <si>
    <t>AI14213</t>
  </si>
  <si>
    <t>AI14214</t>
  </si>
  <si>
    <t>AI14215</t>
  </si>
  <si>
    <t>Python, Kubernetes, Deep Learning, AWS, R</t>
  </si>
  <si>
    <t>AI14216</t>
  </si>
  <si>
    <t>Linux, AWS, GCP, Mathematics, Docker</t>
  </si>
  <si>
    <t>AI14217</t>
  </si>
  <si>
    <t>PyTorch, TensorFreelanceow, Computer Vision</t>
  </si>
  <si>
    <t>AI14218</t>
  </si>
  <si>
    <t>Java, MLOps, GCP</t>
  </si>
  <si>
    <t>AI14219</t>
  </si>
  <si>
    <t>GCP, Kubernetes, Linux, Computer Vision, Python</t>
  </si>
  <si>
    <t>AI14220</t>
  </si>
  <si>
    <t>Java, Hadoop, TensorFreelanceow</t>
  </si>
  <si>
    <t>AI14221</t>
  </si>
  <si>
    <t>Python, Mathematics, Computer Vision, NLP, TensorFreelanceow</t>
  </si>
  <si>
    <t>AI14222</t>
  </si>
  <si>
    <t>Data Visualization, Python, TensorFreelanceow, PyTorch</t>
  </si>
  <si>
    <t>AI14223</t>
  </si>
  <si>
    <t>Hadoop, Linux, Git, SQL, Java</t>
  </si>
  <si>
    <t>AI14224</t>
  </si>
  <si>
    <t>PyTorch, Kubernetes, GCP, NLP, Git</t>
  </si>
  <si>
    <t>AI14225</t>
  </si>
  <si>
    <t>Computer Vision, Azure, Data Visualization</t>
  </si>
  <si>
    <t>AI14226</t>
  </si>
  <si>
    <t>Spark, Azure, Tableau, SQL, PyTorch</t>
  </si>
  <si>
    <t>AI14227</t>
  </si>
  <si>
    <t>Scala, Computer Vision, SQL, Git, PyTorch</t>
  </si>
  <si>
    <t>AI14228</t>
  </si>
  <si>
    <t>Python, MLOps, Spark, Scala, TensorFreelanceow</t>
  </si>
  <si>
    <t>AI14229</t>
  </si>
  <si>
    <t>Kubernetes, Python, Linux</t>
  </si>
  <si>
    <t>AI14230</t>
  </si>
  <si>
    <t>Git, Scala, Kubernetes, Statistics</t>
  </si>
  <si>
    <t>AI14231</t>
  </si>
  <si>
    <t>PyTorch, Azure, Hadoop, Tableau</t>
  </si>
  <si>
    <t>AI14232</t>
  </si>
  <si>
    <t>Data Visualization, Tableau, Azure, Python, GCP</t>
  </si>
  <si>
    <t>AI14233</t>
  </si>
  <si>
    <t>Hadoop, Python, Spark, Kubernetes</t>
  </si>
  <si>
    <t>AI14234</t>
  </si>
  <si>
    <t>GCP, Azure, R, Data Visualization</t>
  </si>
  <si>
    <t>AI14235</t>
  </si>
  <si>
    <t>Hadoop, Python, Computer Vision, Git, Scala</t>
  </si>
  <si>
    <t>AI14236</t>
  </si>
  <si>
    <t>MLOps, Spark, Data Visualization</t>
  </si>
  <si>
    <t>AI14237</t>
  </si>
  <si>
    <t>Scala, Spark, PyTorch, TensorFreelanceow</t>
  </si>
  <si>
    <t>AI14238</t>
  </si>
  <si>
    <t>AI14239</t>
  </si>
  <si>
    <t>Scala, Python, MLOps, Kubernetes, TensorFreelanceow</t>
  </si>
  <si>
    <t>AI14240</t>
  </si>
  <si>
    <t>Hadoop, PyTorch, R, Tableau</t>
  </si>
  <si>
    <t>AI14241</t>
  </si>
  <si>
    <t>Scala, Python, PyTorch</t>
  </si>
  <si>
    <t>AI14242</t>
  </si>
  <si>
    <t>AI14243</t>
  </si>
  <si>
    <t>SQL, Spark, PyTorch, Deep Learning, Git</t>
  </si>
  <si>
    <t>AI14244</t>
  </si>
  <si>
    <t>Git, TensorFreelanceow, Deep Learning, MLOps, Scala</t>
  </si>
  <si>
    <t>AI14245</t>
  </si>
  <si>
    <t>R, Java, TensorFreelanceow, Computer Vision, Hadoop</t>
  </si>
  <si>
    <t>AI14246</t>
  </si>
  <si>
    <t>AI14247</t>
  </si>
  <si>
    <t>Scala, PyTorch, Azure, Hadoop, Linux</t>
  </si>
  <si>
    <t>AI14248</t>
  </si>
  <si>
    <t>Spark, SQL, Kubernetes, Git, AWS</t>
  </si>
  <si>
    <t>AI14249</t>
  </si>
  <si>
    <t>PyTorch, Kubernetes, Hadoop, AWS, SQL</t>
  </si>
  <si>
    <t>AI14250</t>
  </si>
  <si>
    <t>Git, NLP, Data Visualization</t>
  </si>
  <si>
    <t>AI14251</t>
  </si>
  <si>
    <t>Spark, Python, Tableau, MLOps, TensorFreelanceow</t>
  </si>
  <si>
    <t>AI14252</t>
  </si>
  <si>
    <t>GCP, Data Visualization, Java, Computer Vision</t>
  </si>
  <si>
    <t>AI14253</t>
  </si>
  <si>
    <t>GCP, Git, Kubernetes, AWS</t>
  </si>
  <si>
    <t>AI14254</t>
  </si>
  <si>
    <t>Linux, Data Visualization, Python, Scala</t>
  </si>
  <si>
    <t>AI14255</t>
  </si>
  <si>
    <t>Docker, Python, MLOps, TensorFreelanceow, SQL</t>
  </si>
  <si>
    <t>AI14256</t>
  </si>
  <si>
    <t>Git, Linux, TensorFreelanceow, R, Computer Vision</t>
  </si>
  <si>
    <t>AI14257</t>
  </si>
  <si>
    <t>Deep Learning, AWS, Data Visualization, TensorFreelanceow</t>
  </si>
  <si>
    <t>AI14258</t>
  </si>
  <si>
    <t>SQL, Kubernetes, MLOps, GCP, Azure</t>
  </si>
  <si>
    <t>AI14259</t>
  </si>
  <si>
    <t>Scala, Git, Kubernetes, TensorFreelanceow, Python</t>
  </si>
  <si>
    <t>AI14260</t>
  </si>
  <si>
    <t>Python, Kubernetes, Deep Learning, Docker</t>
  </si>
  <si>
    <t>AI14261</t>
  </si>
  <si>
    <t>PyTorch, SQL, TensorFreelanceow, Tableau, Computer Vision</t>
  </si>
  <si>
    <t>AI14262</t>
  </si>
  <si>
    <t>Spark, Linux, Data Visualization, Scala, PyTorch</t>
  </si>
  <si>
    <t>AI14263</t>
  </si>
  <si>
    <t>TensorFreelanceow, Tableau, PyTorch</t>
  </si>
  <si>
    <t>AI14264</t>
  </si>
  <si>
    <t>Deep Learning, Git, Kubernetes, Azure, Java</t>
  </si>
  <si>
    <t>AI14265</t>
  </si>
  <si>
    <t>Tableau, MLOps, Kubernetes, Hadoop, Azure</t>
  </si>
  <si>
    <t>AI14266</t>
  </si>
  <si>
    <t>Computer Vision, Python, Java, R</t>
  </si>
  <si>
    <t>AI14267</t>
  </si>
  <si>
    <t>Scala, R, Data Visualization, Linux</t>
  </si>
  <si>
    <t>AI14268</t>
  </si>
  <si>
    <t>SQL, Azure, Statistics</t>
  </si>
  <si>
    <t>AI14269</t>
  </si>
  <si>
    <t>Java, Azure, AWS, Spark, TensorFreelanceow</t>
  </si>
  <si>
    <t>AI14270</t>
  </si>
  <si>
    <t>Python, Computer Vision, Tableau, Scala, Azure</t>
  </si>
  <si>
    <t>AI14271</t>
  </si>
  <si>
    <t>Java, Kubernetes, PyTorch</t>
  </si>
  <si>
    <t>AI14272</t>
  </si>
  <si>
    <t>PyTorch, Computer Vision, Python, TensorFreelanceow</t>
  </si>
  <si>
    <t>AI14273</t>
  </si>
  <si>
    <t>AWS, Data Visualization, Hadoop</t>
  </si>
  <si>
    <t>AI14274</t>
  </si>
  <si>
    <t>AI14275</t>
  </si>
  <si>
    <t>PyTorch, Git, Kubernetes</t>
  </si>
  <si>
    <t>AI14276</t>
  </si>
  <si>
    <t>Computer Vision, SQL, Kubernetes, Docker</t>
  </si>
  <si>
    <t>AI14277</t>
  </si>
  <si>
    <t>Azure, Linux, Hadoop, Mathematics, Kubernetes</t>
  </si>
  <si>
    <t>AI14278</t>
  </si>
  <si>
    <t>TensorFreelanceow, Spark, Statistics, Linux, AWS</t>
  </si>
  <si>
    <t>AI14279</t>
  </si>
  <si>
    <t>Scala, Python, MLOps, Hadoop</t>
  </si>
  <si>
    <t>AI14280</t>
  </si>
  <si>
    <t>AI14281</t>
  </si>
  <si>
    <t>SQL, Python, Java, NLP, Spark</t>
  </si>
  <si>
    <t>AI14282</t>
  </si>
  <si>
    <t>AI14283</t>
  </si>
  <si>
    <t>Computer Vision, GCP, MLOps, NLP</t>
  </si>
  <si>
    <t>AI14284</t>
  </si>
  <si>
    <t>Spark, NLP, TensorFreelanceow</t>
  </si>
  <si>
    <t>AI14285</t>
  </si>
  <si>
    <t>MLOps, Azure, Kubernetes, NLP</t>
  </si>
  <si>
    <t>AI14286</t>
  </si>
  <si>
    <t>Docker, Linux, Hadoop, NLP, R</t>
  </si>
  <si>
    <t>AI14287</t>
  </si>
  <si>
    <t>GCP, Azure, AWS, Deep Learning, Mathematics</t>
  </si>
  <si>
    <t>AI14288</t>
  </si>
  <si>
    <t>Computer Vision, Java, NLP, Mathematics, Linux</t>
  </si>
  <si>
    <t>AI14289</t>
  </si>
  <si>
    <t>AI14290</t>
  </si>
  <si>
    <t>Kubernetes, Scala, GCP, Python</t>
  </si>
  <si>
    <t>AI14291</t>
  </si>
  <si>
    <t>AI14292</t>
  </si>
  <si>
    <t>Docker, Java, MLOps</t>
  </si>
  <si>
    <t>AI14293</t>
  </si>
  <si>
    <t>AWS, Kubernetes, SQL, GCP, Data Visualization</t>
  </si>
  <si>
    <t>AI14294</t>
  </si>
  <si>
    <t>Data Visualization, Statistics, Spark, Tableau</t>
  </si>
  <si>
    <t>AI14295</t>
  </si>
  <si>
    <t>AI14296</t>
  </si>
  <si>
    <t>AI14297</t>
  </si>
  <si>
    <t>TensorFreelanceow, Linux, Python, Hadoop</t>
  </si>
  <si>
    <t>AI14298</t>
  </si>
  <si>
    <t>PyTorch, Computer Vision, Kubernetes, GCP, AWS</t>
  </si>
  <si>
    <t>AI14299</t>
  </si>
  <si>
    <t>AI14300</t>
  </si>
  <si>
    <t>PyTorch, Deep Learning, SQL, GCP</t>
  </si>
  <si>
    <t>AI14301</t>
  </si>
  <si>
    <t>Mathematics, Scala, Tableau</t>
  </si>
  <si>
    <t>AI14302</t>
  </si>
  <si>
    <t>AI14303</t>
  </si>
  <si>
    <t>MLOps, R, GCP, Linux</t>
  </si>
  <si>
    <t>AI14304</t>
  </si>
  <si>
    <t>AI14305</t>
  </si>
  <si>
    <t>Python, Spark, TensorFreelanceow, Statistics, Git</t>
  </si>
  <si>
    <t>AI14306</t>
  </si>
  <si>
    <t>Azure, Git, Python, Linux</t>
  </si>
  <si>
    <t>AI14307</t>
  </si>
  <si>
    <t>Docker, Data Visualization, Tableau, TensorFreelanceow, Mathematics</t>
  </si>
  <si>
    <t>AI14308</t>
  </si>
  <si>
    <t>GCP, R, NLP</t>
  </si>
  <si>
    <t>AI14309</t>
  </si>
  <si>
    <t>Docker, Computer Vision, PyTorch</t>
  </si>
  <si>
    <t>AI14310</t>
  </si>
  <si>
    <t>TensorFreelanceow, Deep Learning, Data Visualization, Computer Vision, Java</t>
  </si>
  <si>
    <t>AI14311</t>
  </si>
  <si>
    <t>Statistics, PyTorch, Deep Learning</t>
  </si>
  <si>
    <t>AI14312</t>
  </si>
  <si>
    <t>AI14313</t>
  </si>
  <si>
    <t>R, SQL, NLP, Git, GCP</t>
  </si>
  <si>
    <t>AI14314</t>
  </si>
  <si>
    <t>Linux, GCP, Statistics, Deep Learning</t>
  </si>
  <si>
    <t>AI14315</t>
  </si>
  <si>
    <t>AI14316</t>
  </si>
  <si>
    <t>Python, Spark, Git, TensorFreelanceow</t>
  </si>
  <si>
    <t>AI14317</t>
  </si>
  <si>
    <t>PyTorch, Azure, Spark</t>
  </si>
  <si>
    <t>AI14318</t>
  </si>
  <si>
    <t>Python, Git, Deep Learning, PyTorch</t>
  </si>
  <si>
    <t>AI14319</t>
  </si>
  <si>
    <t>AI14320</t>
  </si>
  <si>
    <t>PyTorch, Scala, Git, NLP</t>
  </si>
  <si>
    <t>AI14321</t>
  </si>
  <si>
    <t>Spark, MLOps, SQL, Hadoop</t>
  </si>
  <si>
    <t>AI14322</t>
  </si>
  <si>
    <t>Deep Learning, Kubernetes, Git, Statistics</t>
  </si>
  <si>
    <t>AI14323</t>
  </si>
  <si>
    <t>SQL, Hadoop, PyTorch, Tableau</t>
  </si>
  <si>
    <t>AI14324</t>
  </si>
  <si>
    <t>SQL, Git, Docker</t>
  </si>
  <si>
    <t>AI14325</t>
  </si>
  <si>
    <t>Kubernetes, Hadoop, Spark, Docker, Git</t>
  </si>
  <si>
    <t>AI14326</t>
  </si>
  <si>
    <t>SQL, Git, Data Visualization, Java, Spark</t>
  </si>
  <si>
    <t>AI14327</t>
  </si>
  <si>
    <t>SQL, Computer Vision, Kubernetes, MLOps, Python</t>
  </si>
  <si>
    <t>AI14328</t>
  </si>
  <si>
    <t>GCP, Linux, Computer Vision</t>
  </si>
  <si>
    <t>AI14329</t>
  </si>
  <si>
    <t>Mathematics, Scala, Python, AWS, Data Visualization</t>
  </si>
  <si>
    <t>AI14330</t>
  </si>
  <si>
    <t>Java, MLOps, Linux, Deep Learning</t>
  </si>
  <si>
    <t>AI14331</t>
  </si>
  <si>
    <t>Scala, Tableau, Kubernetes, R</t>
  </si>
  <si>
    <t>AI14332</t>
  </si>
  <si>
    <t>AI14333</t>
  </si>
  <si>
    <t>Scala, Tableau, R, Azure, Linux</t>
  </si>
  <si>
    <t>AI14334</t>
  </si>
  <si>
    <t>PyTorch, Linux, TensorFreelanceow</t>
  </si>
  <si>
    <t>AI14335</t>
  </si>
  <si>
    <t>Hadoop, Scala, Linux, Computer Vision</t>
  </si>
  <si>
    <t>AI14336</t>
  </si>
  <si>
    <t>Git, TensorFreelanceow, PyTorch, Scala</t>
  </si>
  <si>
    <t>AI14337</t>
  </si>
  <si>
    <t>AI14338</t>
  </si>
  <si>
    <t>MLOps, Azure, Kubernetes, Tableau, Docker</t>
  </si>
  <si>
    <t>AI14339</t>
  </si>
  <si>
    <t>AI14340</t>
  </si>
  <si>
    <t>Scala, SQL, Data Visualization, GCP, PyTorch</t>
  </si>
  <si>
    <t>AI14341</t>
  </si>
  <si>
    <t>PyTorch, TensorFreelanceow, Git, GCP, Linux</t>
  </si>
  <si>
    <t>AI14342</t>
  </si>
  <si>
    <t>Python, AWS, Statistics, Computer Vision</t>
  </si>
  <si>
    <t>AI14343</t>
  </si>
  <si>
    <t>Kubernetes, Computer Vision, AWS, Azure</t>
  </si>
  <si>
    <t>AI14344</t>
  </si>
  <si>
    <t>SQL, Python, AWS, Java, TensorFreelanceow</t>
  </si>
  <si>
    <t>AI14345</t>
  </si>
  <si>
    <t>Hadoop, TensorFreelanceow, Computer Vision, MLOps</t>
  </si>
  <si>
    <t>AI14346</t>
  </si>
  <si>
    <t>AI14347</t>
  </si>
  <si>
    <t>SQL, Git, Kubernetes</t>
  </si>
  <si>
    <t>AI14348</t>
  </si>
  <si>
    <t>Deep Learning, Scala, AWS</t>
  </si>
  <si>
    <t>AI14349</t>
  </si>
  <si>
    <t>AWS, Docker, SQL, Git, Scala</t>
  </si>
  <si>
    <t>AI14350</t>
  </si>
  <si>
    <t>Statistics, Scala, Deep Learning, Data Visualization, Mathematics</t>
  </si>
  <si>
    <t>AI14351</t>
  </si>
  <si>
    <t>R, Deep Learning, Azure</t>
  </si>
  <si>
    <t>AI14352</t>
  </si>
  <si>
    <t>Linux, Data Visualization, TensorFreelanceow, Mathematics</t>
  </si>
  <si>
    <t>AI14353</t>
  </si>
  <si>
    <t>Python, TensorFreelanceow, PyTorch, Azure, Linux</t>
  </si>
  <si>
    <t>AI14354</t>
  </si>
  <si>
    <t>AI14355</t>
  </si>
  <si>
    <t>AI14356</t>
  </si>
  <si>
    <t>Python, NLP, TensorFreelanceow, PyTorch, Git</t>
  </si>
  <si>
    <t>AI14357</t>
  </si>
  <si>
    <t>SQL, Kubernetes, Deep Learning, Python</t>
  </si>
  <si>
    <t>AI14358</t>
  </si>
  <si>
    <t>AI14359</t>
  </si>
  <si>
    <t>Python, TensorFreelanceow, Deep Learning, Hadoop</t>
  </si>
  <si>
    <t>AI14360</t>
  </si>
  <si>
    <t>Spark, AWS, SQL</t>
  </si>
  <si>
    <t>AI14361</t>
  </si>
  <si>
    <t>Git, Mathematics, SQL, TensorFreelanceow, Computer Vision</t>
  </si>
  <si>
    <t>AI14362</t>
  </si>
  <si>
    <t>Docker, PyTorch, Azure, Hadoop, TensorFreelanceow</t>
  </si>
  <si>
    <t>AI14363</t>
  </si>
  <si>
    <t>AI14364</t>
  </si>
  <si>
    <t>PyTorch, TensorFreelanceow, Java</t>
  </si>
  <si>
    <t>AI14365</t>
  </si>
  <si>
    <t>SQL, Linux, Statistics, Hadoop</t>
  </si>
  <si>
    <t>AI14366</t>
  </si>
  <si>
    <t>Azure, Kubernetes, Mathematics, Docker</t>
  </si>
  <si>
    <t>AI14367</t>
  </si>
  <si>
    <t>PyTorch, Hadoop, Python, Git</t>
  </si>
  <si>
    <t>AI14368</t>
  </si>
  <si>
    <t>AI14369</t>
  </si>
  <si>
    <t>R, Mathematics, Scala, Statistics</t>
  </si>
  <si>
    <t>AI14370</t>
  </si>
  <si>
    <t>Linux, Java, PyTorch, Git, MLOps</t>
  </si>
  <si>
    <t>AI14371</t>
  </si>
  <si>
    <t>Spark, MLOps, Azure, SQL, Docker</t>
  </si>
  <si>
    <t>AI14372</t>
  </si>
  <si>
    <t>AI14373</t>
  </si>
  <si>
    <t>AI14374</t>
  </si>
  <si>
    <t>NLP, Deep Learning, Kubernetes</t>
  </si>
  <si>
    <t>AI14375</t>
  </si>
  <si>
    <t>R, Python, Linux, Docker, MLOps</t>
  </si>
  <si>
    <t>AI14376</t>
  </si>
  <si>
    <t>Data Visualization, TensorFreelanceow, Deep Learning, Tableau, Hadoop</t>
  </si>
  <si>
    <t>AI14377</t>
  </si>
  <si>
    <t>Docker, Data Visualization, Tableau, R</t>
  </si>
  <si>
    <t>AI14378</t>
  </si>
  <si>
    <t>Git, GCP, Tableau, PyTorch, Java</t>
  </si>
  <si>
    <t>AI14379</t>
  </si>
  <si>
    <t>NLP, Kubernetes, GCP</t>
  </si>
  <si>
    <t>AI14380</t>
  </si>
  <si>
    <t>Data Visualization, R, Python</t>
  </si>
  <si>
    <t>AI14381</t>
  </si>
  <si>
    <t>Python, Data Visualization, GCP, Mathematics</t>
  </si>
  <si>
    <t>AI14382</t>
  </si>
  <si>
    <t>Python, Azure, SQL, Spark, AWS</t>
  </si>
  <si>
    <t>AI14383</t>
  </si>
  <si>
    <t>AI14384</t>
  </si>
  <si>
    <t>Statistics, R, Kubernetes, PyTorch</t>
  </si>
  <si>
    <t>AI14385</t>
  </si>
  <si>
    <t>Deep Learning, Data Visualization, Java, Tableau</t>
  </si>
  <si>
    <t>AI14386</t>
  </si>
  <si>
    <t>GCP, Spark, PyTorch, MLOps</t>
  </si>
  <si>
    <t>AI14387</t>
  </si>
  <si>
    <t>Kubernetes, Azure, Linux, Statistics, Spark</t>
  </si>
  <si>
    <t>AI14388</t>
  </si>
  <si>
    <t>Statistics, PyTorch, Azure, Spark</t>
  </si>
  <si>
    <t>AI14389</t>
  </si>
  <si>
    <t>AI14390</t>
  </si>
  <si>
    <t>Git, PyTorch, Tableau, AWS</t>
  </si>
  <si>
    <t>AI14391</t>
  </si>
  <si>
    <t>SQL, PyTorch, R, Statistics</t>
  </si>
  <si>
    <t>AI14392</t>
  </si>
  <si>
    <t>Spark, TensorFreelanceow, Computer Vision</t>
  </si>
  <si>
    <t>AI14393</t>
  </si>
  <si>
    <t>MLOps, AWS, GCP, Spark, Tableau</t>
  </si>
  <si>
    <t>AI14394</t>
  </si>
  <si>
    <t>AI14395</t>
  </si>
  <si>
    <t>Hadoop, Docker, AWS, PyTorch</t>
  </si>
  <si>
    <t>AI14396</t>
  </si>
  <si>
    <t>SQL, Data Visualization, Azure, Spark</t>
  </si>
  <si>
    <t>AI14397</t>
  </si>
  <si>
    <t>Hadoop, Tableau, SQL, NLP</t>
  </si>
  <si>
    <t>AI14398</t>
  </si>
  <si>
    <t>AI14399</t>
  </si>
  <si>
    <t>AI14400</t>
  </si>
  <si>
    <t>AI14401</t>
  </si>
  <si>
    <t>Git, MLOps, Tableau, Kubernetes, Computer Vision</t>
  </si>
  <si>
    <t>AI14402</t>
  </si>
  <si>
    <t>Computer Vision, SQL, Kubernetes, Linux</t>
  </si>
  <si>
    <t>AI14403</t>
  </si>
  <si>
    <t>SQL, Kubernetes, MLOps, Hadoop</t>
  </si>
  <si>
    <t>AI14404</t>
  </si>
  <si>
    <t>Python, TensorFreelanceow, MLOps, Docker</t>
  </si>
  <si>
    <t>AI14405</t>
  </si>
  <si>
    <t>Spark, Linux, Data Visualization, Git</t>
  </si>
  <si>
    <t>AI14406</t>
  </si>
  <si>
    <t>SQL, Linux, Scala, Docker, Kubernetes</t>
  </si>
  <si>
    <t>AI14407</t>
  </si>
  <si>
    <t>Scala, Computer Vision, R, SQL</t>
  </si>
  <si>
    <t>AI14408</t>
  </si>
  <si>
    <t>Java, Spark, Data Visualization, MLOps, Mathematics</t>
  </si>
  <si>
    <t>AI14409</t>
  </si>
  <si>
    <t>Python, Hadoop, Data Visualization, Docker, Computer Vision</t>
  </si>
  <si>
    <t>AI14410</t>
  </si>
  <si>
    <t>Computer Vision, GCP, Docker</t>
  </si>
  <si>
    <t>AI14411</t>
  </si>
  <si>
    <t>Tableau, Git, GCP, PyTorch</t>
  </si>
  <si>
    <t>AI14412</t>
  </si>
  <si>
    <t>NLP, PyTorch, AWS, GCP, Java</t>
  </si>
  <si>
    <t>AI14413</t>
  </si>
  <si>
    <t>Java, Hadoop, Azure, Computer Vision, Git</t>
  </si>
  <si>
    <t>AI14414</t>
  </si>
  <si>
    <t>Deep Learning, SQL, Computer Vision, Scala, Azure</t>
  </si>
  <si>
    <t>AI14415</t>
  </si>
  <si>
    <t>Data Visualization, TensorFreelanceow, Scala</t>
  </si>
  <si>
    <t>AI14416</t>
  </si>
  <si>
    <t>TensorFreelanceow, Azure, PyTorch, Tableau, Python</t>
  </si>
  <si>
    <t>AI14417</t>
  </si>
  <si>
    <t>AI14418</t>
  </si>
  <si>
    <t>GCP, Data Visualization, AWS</t>
  </si>
  <si>
    <t>AI14419</t>
  </si>
  <si>
    <t>Scala, TensorFreelanceow, AWS, R</t>
  </si>
  <si>
    <t>AI14420</t>
  </si>
  <si>
    <t>Kubernetes, Azure, Statistics, Git</t>
  </si>
  <si>
    <t>AI14421</t>
  </si>
  <si>
    <t>Kubernetes, Linux, Data Visualization</t>
  </si>
  <si>
    <t>AI14422</t>
  </si>
  <si>
    <t>R, Python, AWS</t>
  </si>
  <si>
    <t>AI14423</t>
  </si>
  <si>
    <t>Tableau, Azure, Spark, Java</t>
  </si>
  <si>
    <t>AI14424</t>
  </si>
  <si>
    <t>Python, AWS, Data Visualization, Linux, GCP</t>
  </si>
  <si>
    <t>AI14425</t>
  </si>
  <si>
    <t>AI14426</t>
  </si>
  <si>
    <t>Tableau, Docker, Hadoop, PyTorch, R</t>
  </si>
  <si>
    <t>AI14427</t>
  </si>
  <si>
    <t>AWS, Linux, Kubernetes, Statistics, Mathematics</t>
  </si>
  <si>
    <t>AI14428</t>
  </si>
  <si>
    <t>Hadoop, Java, NLP, Mathematics, Deep Learning</t>
  </si>
  <si>
    <t>AI14429</t>
  </si>
  <si>
    <t>Data Visualization, AWS, TensorFreelanceow, Hadoop, Azure</t>
  </si>
  <si>
    <t>AI14430</t>
  </si>
  <si>
    <t>Linux, Kubernetes, NLP, Mathematics</t>
  </si>
  <si>
    <t>AI14431</t>
  </si>
  <si>
    <t>PyTorch, Java, MLOps, Scala, Azure</t>
  </si>
  <si>
    <t>AI14432</t>
  </si>
  <si>
    <t>AI14433</t>
  </si>
  <si>
    <t>AI14434</t>
  </si>
  <si>
    <t>Python, Kubernetes, Spark, Data Visualization</t>
  </si>
  <si>
    <t>AI14435</t>
  </si>
  <si>
    <t>AI14436</t>
  </si>
  <si>
    <t>Linux, Deep Learning, Docker, TensorFreelanceow</t>
  </si>
  <si>
    <t>AI14437</t>
  </si>
  <si>
    <t>SQL, Python, Git, Tableau</t>
  </si>
  <si>
    <t>AI14438</t>
  </si>
  <si>
    <t>Scala, PyTorch, SQL, Data Visualization</t>
  </si>
  <si>
    <t>AI14439</t>
  </si>
  <si>
    <t>GCP, Azure, PyTorch, TensorFreelanceow, AWS</t>
  </si>
  <si>
    <t>AI14440</t>
  </si>
  <si>
    <t>Python, GCP, Tableau, TensorFreelanceow, Spark</t>
  </si>
  <si>
    <t>AI14441</t>
  </si>
  <si>
    <t>Data Visualization, Scala, Mathematics, Java, AWS</t>
  </si>
  <si>
    <t>AI14442</t>
  </si>
  <si>
    <t>PyTorch, TensorFreelanceow, Scala, AWS, Java</t>
  </si>
  <si>
    <t>AI14443</t>
  </si>
  <si>
    <t>AI14444</t>
  </si>
  <si>
    <t>Spark, MLOps, Scala</t>
  </si>
  <si>
    <t>AI14445</t>
  </si>
  <si>
    <t>AI14446</t>
  </si>
  <si>
    <t>Python, TensorFreelanceow, Data Visualization, R</t>
  </si>
  <si>
    <t>AI14447</t>
  </si>
  <si>
    <t>Java, Azure, Deep Learning, Scala</t>
  </si>
  <si>
    <t>AI14448</t>
  </si>
  <si>
    <t>Python, GCP, Git, Deep Learning</t>
  </si>
  <si>
    <t>AI14449</t>
  </si>
  <si>
    <t>Spark, Git, Python</t>
  </si>
  <si>
    <t>AI14450</t>
  </si>
  <si>
    <t>R, MLOps, Hadoop, GCP</t>
  </si>
  <si>
    <t>AI14451</t>
  </si>
  <si>
    <t>AI14452</t>
  </si>
  <si>
    <t>SQL, R, Linux, Docker</t>
  </si>
  <si>
    <t>AI14453</t>
  </si>
  <si>
    <t>Java, AWS, MLOps, Python, Computer Vision</t>
  </si>
  <si>
    <t>AI14454</t>
  </si>
  <si>
    <t>Spark, Hadoop, Kubernetes, SQL</t>
  </si>
  <si>
    <t>AI14455</t>
  </si>
  <si>
    <t>Scala, GCP, MLOps, Computer Vision, Linux</t>
  </si>
  <si>
    <t>AI14456</t>
  </si>
  <si>
    <t>Linux, NLP, Spark, Python</t>
  </si>
  <si>
    <t>AI14457</t>
  </si>
  <si>
    <t>Scala, Hadoop, Docker, Computer Vision, Spark</t>
  </si>
  <si>
    <t>AI14458</t>
  </si>
  <si>
    <t>Kubernetes, Scala, Docker</t>
  </si>
  <si>
    <t>AI14459</t>
  </si>
  <si>
    <t>PyTorch, Python, Mathematics</t>
  </si>
  <si>
    <t>AI14460</t>
  </si>
  <si>
    <t>GCP, Hadoop, Git, Tableau, PyTorch</t>
  </si>
  <si>
    <t>AI14461</t>
  </si>
  <si>
    <t>AWS, Python, TensorFreelanceow, PyTorch</t>
  </si>
  <si>
    <t>AI14462</t>
  </si>
  <si>
    <t>AI14463</t>
  </si>
  <si>
    <t>Scala, Azure, Statistics, Python</t>
  </si>
  <si>
    <t>AI14464</t>
  </si>
  <si>
    <t>AI14465</t>
  </si>
  <si>
    <t>MLOps, Python, Kubernetes, TensorFreelanceow, Java</t>
  </si>
  <si>
    <t>AI14466</t>
  </si>
  <si>
    <t>Statistics, SQL, MLOps, Hadoop, Scala</t>
  </si>
  <si>
    <t>AI14467</t>
  </si>
  <si>
    <t>Python, Computer Vision, Java, Deep Learning</t>
  </si>
  <si>
    <t>AI14468</t>
  </si>
  <si>
    <t>Java, Kubernetes, AWS, PyTorch</t>
  </si>
  <si>
    <t>AI14469</t>
  </si>
  <si>
    <t>MLOps, AWS, Git, SQL</t>
  </si>
  <si>
    <t>AI14470</t>
  </si>
  <si>
    <t>SQL, PyTorch, Deep Learning, GCP, Mathematics</t>
  </si>
  <si>
    <t>AI14471</t>
  </si>
  <si>
    <t>Azure, Git, Data Visualization, TensorFreelanceow, Kubernetes</t>
  </si>
  <si>
    <t>AI14472</t>
  </si>
  <si>
    <t>Data Visualization, Azure, R, SQL</t>
  </si>
  <si>
    <t>AI14473</t>
  </si>
  <si>
    <t>AWS, Scala, Mathematics, MLOps</t>
  </si>
  <si>
    <t>AI14474</t>
  </si>
  <si>
    <t>AI14475</t>
  </si>
  <si>
    <t>Spark, Deep Learning, Python</t>
  </si>
  <si>
    <t>AI14476</t>
  </si>
  <si>
    <t>AI14477</t>
  </si>
  <si>
    <t>Computer Vision, Python, Data Visualization</t>
  </si>
  <si>
    <t>AI14478</t>
  </si>
  <si>
    <t>Deep Learning, Scala, SQL</t>
  </si>
  <si>
    <t>AI14479</t>
  </si>
  <si>
    <t>Kubernetes, Scala, MLOps, Mathematics, Statistics</t>
  </si>
  <si>
    <t>AI14480</t>
  </si>
  <si>
    <t>Tableau, Statistics, Spark, MLOps, Git</t>
  </si>
  <si>
    <t>AI14481</t>
  </si>
  <si>
    <t>Java, Hadoop, SQL, Git, Docker</t>
  </si>
  <si>
    <t>AI14482</t>
  </si>
  <si>
    <t>Azure, PyTorch, SQL, Computer Vision, Mathematics</t>
  </si>
  <si>
    <t>AI14483</t>
  </si>
  <si>
    <t>SQL, Azure, Scala, Python</t>
  </si>
  <si>
    <t>AI14484</t>
  </si>
  <si>
    <t>SQL, Hadoop, Mathematics, Computer Vision, Deep Learning</t>
  </si>
  <si>
    <t>AI14485</t>
  </si>
  <si>
    <t>Data Visualization, TensorFreelanceow, Statistics, R, Deep Learning</t>
  </si>
  <si>
    <t>AI14486</t>
  </si>
  <si>
    <t>AI14487</t>
  </si>
  <si>
    <t>Tableau, Computer Vision, Kubernetes</t>
  </si>
  <si>
    <t>AI14488</t>
  </si>
  <si>
    <t>Kubernetes, Docker, MLOps, Git</t>
  </si>
  <si>
    <t>AI14489</t>
  </si>
  <si>
    <t>SQL, Kubernetes, Statistics, Deep Learning, PyTorch</t>
  </si>
  <si>
    <t>AI14490</t>
  </si>
  <si>
    <t>MLOps, Git, Python</t>
  </si>
  <si>
    <t>AI14491</t>
  </si>
  <si>
    <t>Tableau, Kubernetes, Scala, R, Mathematics</t>
  </si>
  <si>
    <t>AI14492</t>
  </si>
  <si>
    <t>AI14493</t>
  </si>
  <si>
    <t>AWS, Java, Scala, Spark</t>
  </si>
  <si>
    <t>AI14494</t>
  </si>
  <si>
    <t>NLP, Java, Tableau, GCP</t>
  </si>
  <si>
    <t>AI14495</t>
  </si>
  <si>
    <t>Kubernetes, Docker, Data Visualization, GCP</t>
  </si>
  <si>
    <t>AI14496</t>
  </si>
  <si>
    <t>Data Visualization, Hadoop, TensorFreelanceow</t>
  </si>
  <si>
    <t>AI14497</t>
  </si>
  <si>
    <t>AI14498</t>
  </si>
  <si>
    <t>Data Visualization, SQL, Kubernetes</t>
  </si>
  <si>
    <t>AI14499</t>
  </si>
  <si>
    <t>Hadoop, Java, Azure, GCP, Scala</t>
  </si>
  <si>
    <t>AI14500</t>
  </si>
  <si>
    <t>Java, Kubernetes, Hadoop, Statistics</t>
  </si>
  <si>
    <t>AI14501</t>
  </si>
  <si>
    <t>AI14502</t>
  </si>
  <si>
    <t>AI14503</t>
  </si>
  <si>
    <t>AI14504</t>
  </si>
  <si>
    <t>Java, Linux, AWS</t>
  </si>
  <si>
    <t>AI14505</t>
  </si>
  <si>
    <t>AI14506</t>
  </si>
  <si>
    <t>Mathematics, PyTorch, Computer Vision</t>
  </si>
  <si>
    <t>AI14507</t>
  </si>
  <si>
    <t>AI14508</t>
  </si>
  <si>
    <t>GCP, Java, Python, Git, NLP</t>
  </si>
  <si>
    <t>AI14509</t>
  </si>
  <si>
    <t>Data Visualization, R, SQL, Computer Vision</t>
  </si>
  <si>
    <t>AI14510</t>
  </si>
  <si>
    <t>SQL, Java, GCP, PyTorch</t>
  </si>
  <si>
    <t>AI14511</t>
  </si>
  <si>
    <t>Hadoop, Data Visualization, Python, TensorFreelanceow, Kubernetes</t>
  </si>
  <si>
    <t>AI14512</t>
  </si>
  <si>
    <t>AI14513</t>
  </si>
  <si>
    <t>Git, Linux, NLP</t>
  </si>
  <si>
    <t>AI14514</t>
  </si>
  <si>
    <t>TensorFreelanceow, GCP, Linux</t>
  </si>
  <si>
    <t>AI14515</t>
  </si>
  <si>
    <t>Deep Learning, GCP, R</t>
  </si>
  <si>
    <t>AI14516</t>
  </si>
  <si>
    <t>Kubernetes, Deep Learning, Hadoop, Statistics</t>
  </si>
  <si>
    <t>AI14517</t>
  </si>
  <si>
    <t>GCP, PyTorch, Data Visualization, SQL</t>
  </si>
  <si>
    <t>AI14518</t>
  </si>
  <si>
    <t>Java, Mathematics, AWS, Computer Vision</t>
  </si>
  <si>
    <t>AI14519</t>
  </si>
  <si>
    <t>Hadoop, Spark, Java, Linux, MLOps</t>
  </si>
  <si>
    <t>AI14520</t>
  </si>
  <si>
    <t>Hadoop, MLOps, Git, Statistics</t>
  </si>
  <si>
    <t>AI14521</t>
  </si>
  <si>
    <t>Python, Docker, Git</t>
  </si>
  <si>
    <t>AI14522</t>
  </si>
  <si>
    <t>Hadoop, Mathematics, Linux, PyTorch, GCP</t>
  </si>
  <si>
    <t>AI14523</t>
  </si>
  <si>
    <t>Scala, Python, Deep Learning, TensorFreelanceow, AWS</t>
  </si>
  <si>
    <t>AI14524</t>
  </si>
  <si>
    <t>TensorFreelanceow, Azure, Data Visualization</t>
  </si>
  <si>
    <t>AI14525</t>
  </si>
  <si>
    <t>AI14526</t>
  </si>
  <si>
    <t>AI14527</t>
  </si>
  <si>
    <t>Data Visualization, Docker, Statistics, Azure, MLOps</t>
  </si>
  <si>
    <t>AI14528</t>
  </si>
  <si>
    <t>AI14529</t>
  </si>
  <si>
    <t>Linux, Python, Statistics, AWS</t>
  </si>
  <si>
    <t>AI14530</t>
  </si>
  <si>
    <t>GCP, Docker, SQL</t>
  </si>
  <si>
    <t>AI14531</t>
  </si>
  <si>
    <t>Python, Tableau, Kubernetes, Linux, Java</t>
  </si>
  <si>
    <t>AI14532</t>
  </si>
  <si>
    <t>Spark, PyTorch, R, AWS, MLOps</t>
  </si>
  <si>
    <t>AI14533</t>
  </si>
  <si>
    <t>Scala, Statistics, Java, Azure</t>
  </si>
  <si>
    <t>AI14534</t>
  </si>
  <si>
    <t>TensorFreelanceow, Git, SQL, Java, Python</t>
  </si>
  <si>
    <t>AI14535</t>
  </si>
  <si>
    <t>Tableau, PyTorch, MLOps, TensorFreelanceow, Linux</t>
  </si>
  <si>
    <t>AI14536</t>
  </si>
  <si>
    <t>R, Hadoop, Azure, GCP</t>
  </si>
  <si>
    <t>AI14537</t>
  </si>
  <si>
    <t>Linux, AWS, Mathematics</t>
  </si>
  <si>
    <t>AI14538</t>
  </si>
  <si>
    <t>Kubernetes, Java, Python, NLP, Spark</t>
  </si>
  <si>
    <t>AI14539</t>
  </si>
  <si>
    <t>AI14540</t>
  </si>
  <si>
    <t>NLP, SQL, R, Docker</t>
  </si>
  <si>
    <t>AI14541</t>
  </si>
  <si>
    <t>SQL, Scala, TensorFreelanceow, GCP, Git</t>
  </si>
  <si>
    <t>AI14542</t>
  </si>
  <si>
    <t>Tableau, PyTorch, R</t>
  </si>
  <si>
    <t>AI14543</t>
  </si>
  <si>
    <t>Hadoop, SQL, Java, GCP, PyTorch</t>
  </si>
  <si>
    <t>AI14544</t>
  </si>
  <si>
    <t>AI14545</t>
  </si>
  <si>
    <t>Data Visualization, Docker, AWS, SQL, Linux</t>
  </si>
  <si>
    <t>AI14546</t>
  </si>
  <si>
    <t>TensorFreelanceow, Linux, Azure</t>
  </si>
  <si>
    <t>AI14547</t>
  </si>
  <si>
    <t>Docker, Linux, Deep Learning, TensorFreelanceow, Git</t>
  </si>
  <si>
    <t>AI14548</t>
  </si>
  <si>
    <t>Kubernetes, Scala, NLP, GCP, Tableau</t>
  </si>
  <si>
    <t>AI14549</t>
  </si>
  <si>
    <t>Python, Scala, Statistics</t>
  </si>
  <si>
    <t>AI14550</t>
  </si>
  <si>
    <t>Deep Learning, Git, Scala, Java, Computer Vision</t>
  </si>
  <si>
    <t>AI14551</t>
  </si>
  <si>
    <t>Java, Hadoop, Data Visualization, Linux, Tableau</t>
  </si>
  <si>
    <t>AI14552</t>
  </si>
  <si>
    <t>NLP, Deep Learning, Data Visualization, Hadoop, SQL</t>
  </si>
  <si>
    <t>AI14553</t>
  </si>
  <si>
    <t>Scala, Python, NLP, R</t>
  </si>
  <si>
    <t>AI14554</t>
  </si>
  <si>
    <t>AI14555</t>
  </si>
  <si>
    <t>Python, Azure, TensorFreelanceow, R</t>
  </si>
  <si>
    <t>AI14556</t>
  </si>
  <si>
    <t>AI14557</t>
  </si>
  <si>
    <t>Azure, GCP, SQL, Deep Learning, PyTorch</t>
  </si>
  <si>
    <t>AI14558</t>
  </si>
  <si>
    <t>Scala, Python, Mathematics, Deep Learning</t>
  </si>
  <si>
    <t>AI14559</t>
  </si>
  <si>
    <t>SQL, NLP, Kubernetes, Mathematics</t>
  </si>
  <si>
    <t>AI14560</t>
  </si>
  <si>
    <t>GCP, Scala, SQL, Computer Vision</t>
  </si>
  <si>
    <t>AI14561</t>
  </si>
  <si>
    <t>TensorFreelanceow, GCP, MLOps</t>
  </si>
  <si>
    <t>AI14562</t>
  </si>
  <si>
    <t>NLP, SQL, Linux</t>
  </si>
  <si>
    <t>AI14563</t>
  </si>
  <si>
    <t>Mathematics, Kubernetes, Azure, Deep Learning</t>
  </si>
  <si>
    <t>AI14564</t>
  </si>
  <si>
    <t>Kubernetes, Azure, Spark, GCP, Java</t>
  </si>
  <si>
    <t>AI14565</t>
  </si>
  <si>
    <t>NLP, AWS, Kubernetes, SQL, GCP</t>
  </si>
  <si>
    <t>AI14566</t>
  </si>
  <si>
    <t>PyTorch, Spark, TensorFreelanceow, Kubernetes</t>
  </si>
  <si>
    <t>AI14567</t>
  </si>
  <si>
    <t>AI14568</t>
  </si>
  <si>
    <t>AI14569</t>
  </si>
  <si>
    <t>Linux, Azure, Deep Learning, GCP</t>
  </si>
  <si>
    <t>AI14570</t>
  </si>
  <si>
    <t>Python, TensorFreelanceow, Mathematics, AWS</t>
  </si>
  <si>
    <t>AI14571</t>
  </si>
  <si>
    <t>Linux, PyTorch, Statistics, Scala</t>
  </si>
  <si>
    <t>AI14572</t>
  </si>
  <si>
    <t>R, Computer Vision, Mathematics, SQL</t>
  </si>
  <si>
    <t>AI14573</t>
  </si>
  <si>
    <t>Git, Python, AWS, Deep Learning</t>
  </si>
  <si>
    <t>AI14574</t>
  </si>
  <si>
    <t>Hadoop, PyTorch, SQL</t>
  </si>
  <si>
    <t>AI14575</t>
  </si>
  <si>
    <t>Azure, Scala, NLP, Mathematics, PyTorch</t>
  </si>
  <si>
    <t>AI14576</t>
  </si>
  <si>
    <t>GCP, TensorFreelanceow, Deep Learning, Data Visualization, SQL</t>
  </si>
  <si>
    <t>AI14577</t>
  </si>
  <si>
    <t>Mathematics, R, Tableau, SQL</t>
  </si>
  <si>
    <t>AI14578</t>
  </si>
  <si>
    <t>NLP, Data Visualization, Java, R</t>
  </si>
  <si>
    <t>AI14579</t>
  </si>
  <si>
    <t>Java, PyTorch, TensorFreelanceow, Python</t>
  </si>
  <si>
    <t>AI14580</t>
  </si>
  <si>
    <t>SQL, Mathematics, GCP</t>
  </si>
  <si>
    <t>AI14581</t>
  </si>
  <si>
    <t>MLOps, Python, Spark, Scala</t>
  </si>
  <si>
    <t>AI14582</t>
  </si>
  <si>
    <t>AI14583</t>
  </si>
  <si>
    <t>Statistics, Scala, R, Kubernetes, Python</t>
  </si>
  <si>
    <t>AI14584</t>
  </si>
  <si>
    <t>Spark, Scala, Deep Learning, TensorFreelanceow, NLP</t>
  </si>
  <si>
    <t>AI14585</t>
  </si>
  <si>
    <t>Python, AWS, Computer Vision, Azure</t>
  </si>
  <si>
    <t>AI14586</t>
  </si>
  <si>
    <t>Java, R, MLOps, GCP, Scala</t>
  </si>
  <si>
    <t>AI14587</t>
  </si>
  <si>
    <t>Python, Scala, AWS, TensorFreelanceow, Java</t>
  </si>
  <si>
    <t>AI14588</t>
  </si>
  <si>
    <t>AI14589</t>
  </si>
  <si>
    <t>Python, Mathematics, Azure, TensorFreelanceow</t>
  </si>
  <si>
    <t>AI14590</t>
  </si>
  <si>
    <t>Kubernetes, Deep Learning, Computer Vision, GCP</t>
  </si>
  <si>
    <t>AI14591</t>
  </si>
  <si>
    <t>AWS, Java, R, Data Visualization</t>
  </si>
  <si>
    <t>AI14592</t>
  </si>
  <si>
    <t>Linux, Git, MLOps, Tableau, Computer Vision</t>
  </si>
  <si>
    <t>AI14593</t>
  </si>
  <si>
    <t>Computer Vision, Tableau, AWS, Data Visualization, Python</t>
  </si>
  <si>
    <t>AI14594</t>
  </si>
  <si>
    <t>Linux, Data Visualization, Deep Learning</t>
  </si>
  <si>
    <t>AI14595</t>
  </si>
  <si>
    <t>Scala, SQL, Linux, Azure</t>
  </si>
  <si>
    <t>AI14596</t>
  </si>
  <si>
    <t>Data Visualization, Statistics, SQL, Deep Learning, Mathematics</t>
  </si>
  <si>
    <t>AI14597</t>
  </si>
  <si>
    <t>Deep Learning, Python, Java, Computer Vision, SQL</t>
  </si>
  <si>
    <t>AI14598</t>
  </si>
  <si>
    <t>AI14599</t>
  </si>
  <si>
    <t>Linux, Azure, Deep Learning, Python</t>
  </si>
  <si>
    <t>AI14600</t>
  </si>
  <si>
    <t>Scala, Java, Kubernetes, TensorFreelanceow</t>
  </si>
  <si>
    <t>AI14601</t>
  </si>
  <si>
    <t>Data Visualization, Python, SQL, TensorFreelanceow</t>
  </si>
  <si>
    <t>AI14602</t>
  </si>
  <si>
    <t>Java, Hadoop, Computer Vision</t>
  </si>
  <si>
    <t>AI14603</t>
  </si>
  <si>
    <t>Computer Vision, Docker, Data Visualization, Linux, Statistics</t>
  </si>
  <si>
    <t>AI14604</t>
  </si>
  <si>
    <t>Python, TensorFreelanceow, NLP, Java, Scala</t>
  </si>
  <si>
    <t>AI14605</t>
  </si>
  <si>
    <t>Scala, Hadoop, Git, Data Visualization</t>
  </si>
  <si>
    <t>AI14606</t>
  </si>
  <si>
    <t>Tableau, Azure, SQL, Java, Spark</t>
  </si>
  <si>
    <t>AI14607</t>
  </si>
  <si>
    <t>Kubernetes, Java, NLP</t>
  </si>
  <si>
    <t>AI14608</t>
  </si>
  <si>
    <t>GCP, Git, MLOps</t>
  </si>
  <si>
    <t>AI14609</t>
  </si>
  <si>
    <t>AWS, Hadoop, MLOps, Python</t>
  </si>
  <si>
    <t>AI14610</t>
  </si>
  <si>
    <t>PyTorch, TensorFreelanceow, AWS, MLOps, Scala</t>
  </si>
  <si>
    <t>AI14611</t>
  </si>
  <si>
    <t>AI14612</t>
  </si>
  <si>
    <t>Kubernetes, Java, R, Docker, Statistics</t>
  </si>
  <si>
    <t>AI14613</t>
  </si>
  <si>
    <t>Linux, PyTorch, MLOps, R</t>
  </si>
  <si>
    <t>AI14614</t>
  </si>
  <si>
    <t>AI14615</t>
  </si>
  <si>
    <t>AI14616</t>
  </si>
  <si>
    <t>R, Linux, SQL, PyTorch, AWS</t>
  </si>
  <si>
    <t>AI14617</t>
  </si>
  <si>
    <t>Tableau, Hadoop, Kubernetes, SQL, NLP</t>
  </si>
  <si>
    <t>AI14618</t>
  </si>
  <si>
    <t>Python, Docker, Linux, Mathematics, Kubernetes</t>
  </si>
  <si>
    <t>AI14619</t>
  </si>
  <si>
    <t>Tableau, Data Visualization, AWS, Azure</t>
  </si>
  <si>
    <t>AI14620</t>
  </si>
  <si>
    <t>AWS, PyTorch, MLOps, NLP, Kubernetes</t>
  </si>
  <si>
    <t>AI14621</t>
  </si>
  <si>
    <t>AI14622</t>
  </si>
  <si>
    <t>Python, Mathematics, Deep Learning, Git</t>
  </si>
  <si>
    <t>AI14623</t>
  </si>
  <si>
    <t>AI14624</t>
  </si>
  <si>
    <t>AI14625</t>
  </si>
  <si>
    <t>Spark, TensorFreelanceow, Azure, Docker, Tableau</t>
  </si>
  <si>
    <t>AI14626</t>
  </si>
  <si>
    <t>Mathematics, Kubernetes, Python</t>
  </si>
  <si>
    <t>AI14627</t>
  </si>
  <si>
    <t>R, Tableau, Scala, Deep Learning</t>
  </si>
  <si>
    <t>AI14628</t>
  </si>
  <si>
    <t>Java, Scala, Statistics, Azure, Python</t>
  </si>
  <si>
    <t>AI14629</t>
  </si>
  <si>
    <t>AI14630</t>
  </si>
  <si>
    <t>SQL, Docker, GCP, AWS, R</t>
  </si>
  <si>
    <t>AI14631</t>
  </si>
  <si>
    <t>SQL, Docker, Statistics, Python</t>
  </si>
  <si>
    <t>AI14632</t>
  </si>
  <si>
    <t>Scala, Hadoop, Computer Vision, Java, Python</t>
  </si>
  <si>
    <t>AI14633</t>
  </si>
  <si>
    <t>Python, PyTorch, GCP, R</t>
  </si>
  <si>
    <t>AI14634</t>
  </si>
  <si>
    <t>TensorFreelanceow, GCP, SQL, Scala</t>
  </si>
  <si>
    <t>AI14635</t>
  </si>
  <si>
    <t>Docker, Scala, Tableau</t>
  </si>
  <si>
    <t>AI14636</t>
  </si>
  <si>
    <t>Mathematics, AWS, Python, Deep Learning, Azure</t>
  </si>
  <si>
    <t>AI14637</t>
  </si>
  <si>
    <t>PyTorch, Azure, Mathematics, GCP</t>
  </si>
  <si>
    <t>AI14638</t>
  </si>
  <si>
    <t>TensorFreelanceow, Python, Statistics, Git, Computer Vision</t>
  </si>
  <si>
    <t>AI14639</t>
  </si>
  <si>
    <t>Computer Vision, Mathematics, PyTorch, TensorFreelanceow</t>
  </si>
  <si>
    <t>AI14640</t>
  </si>
  <si>
    <t>MLOps, PyTorch, Data Visualization, Docker</t>
  </si>
  <si>
    <t>AI14641</t>
  </si>
  <si>
    <t>Python, Docker, SQL, Statistics</t>
  </si>
  <si>
    <t>AI14642</t>
  </si>
  <si>
    <t>Kubernetes, Java, Python, AWS</t>
  </si>
  <si>
    <t>AI14643</t>
  </si>
  <si>
    <t>R, AWS, Computer Vision</t>
  </si>
  <si>
    <t>AI14644</t>
  </si>
  <si>
    <t>AI14645</t>
  </si>
  <si>
    <t>R, SQL, Computer Vision, Hadoop, PyTorch</t>
  </si>
  <si>
    <t>AI14646</t>
  </si>
  <si>
    <t>Kubernetes, Spark, TensorFreelanceow</t>
  </si>
  <si>
    <t>AI14647</t>
  </si>
  <si>
    <t>Kubernetes, Azure, MLOps, Git, Statistics</t>
  </si>
  <si>
    <t>AI14648</t>
  </si>
  <si>
    <t>Python, Git, TensorFreelanceow, SQL</t>
  </si>
  <si>
    <t>AI14649</t>
  </si>
  <si>
    <t>Python, Scala, Statistics, GCP, Computer Vision</t>
  </si>
  <si>
    <t>AI14650</t>
  </si>
  <si>
    <t>Azure, Mathematics, NLP, Spark</t>
  </si>
  <si>
    <t>AI14651</t>
  </si>
  <si>
    <t>Python, Kubernetes, Git, Deep Learning</t>
  </si>
  <si>
    <t>AI14652</t>
  </si>
  <si>
    <t>GCP, Deep Learning, SQL, Kubernetes, Linux</t>
  </si>
  <si>
    <t>AI14653</t>
  </si>
  <si>
    <t>AI14654</t>
  </si>
  <si>
    <t>SQL, Scala, Hadoop, Deep Learning</t>
  </si>
  <si>
    <t>AI14655</t>
  </si>
  <si>
    <t>AI14656</t>
  </si>
  <si>
    <t>Deep Learning, Linux, NLP, Computer Vision, SQL</t>
  </si>
  <si>
    <t>AI14657</t>
  </si>
  <si>
    <t>Kubernetes, MLOps, Python, Data Visualization, Docker</t>
  </si>
  <si>
    <t>AI14658</t>
  </si>
  <si>
    <t>Hadoop, Data Visualization, Python, MLOps, NLP</t>
  </si>
  <si>
    <t>AI14659</t>
  </si>
  <si>
    <t>Tableau, Linux, Statistics</t>
  </si>
  <si>
    <t>AI14660</t>
  </si>
  <si>
    <t>Python, Kubernetes, MLOps, GCP, Spark</t>
  </si>
  <si>
    <t>AI14661</t>
  </si>
  <si>
    <t>Docker, Python, MLOps</t>
  </si>
  <si>
    <t>AI14662</t>
  </si>
  <si>
    <t>Java, Computer Vision, NLP, R, MLOps</t>
  </si>
  <si>
    <t>AI14663</t>
  </si>
  <si>
    <t>Spark, Git, Deep Learning, Computer Vision, Python</t>
  </si>
  <si>
    <t>AI14664</t>
  </si>
  <si>
    <t>Python, Data Visualization, TensorFreelanceow, Computer Vision, Deep Learning</t>
  </si>
  <si>
    <t>AI14665</t>
  </si>
  <si>
    <t>Tableau, Git, Data Visualization</t>
  </si>
  <si>
    <t>AI14666</t>
  </si>
  <si>
    <t>PyTorch, Python, Statistics, Git, Tableau</t>
  </si>
  <si>
    <t>AI14667</t>
  </si>
  <si>
    <t>Data Visualization, Kubernetes, Python, Spark, NLP</t>
  </si>
  <si>
    <t>AI14668</t>
  </si>
  <si>
    <t>Hadoop, SQL, Python, TensorFreelanceow, MLOps</t>
  </si>
  <si>
    <t>AI14669</t>
  </si>
  <si>
    <t>Java, Data Visualization, MLOps, R, AWS</t>
  </si>
  <si>
    <t>AI14670</t>
  </si>
  <si>
    <t>Tableau, GCP, Azure, Hadoop, Scala</t>
  </si>
  <si>
    <t>AI14671</t>
  </si>
  <si>
    <t>Data Visualization, PyTorch, Deep Learning, NLP</t>
  </si>
  <si>
    <t>AI14672</t>
  </si>
  <si>
    <t>Java, Data Visualization, MLOps, SQL</t>
  </si>
  <si>
    <t>AI14673</t>
  </si>
  <si>
    <t>Python, TensorFreelanceow, Kubernetes, Spark, Statistics</t>
  </si>
  <si>
    <t>AI14674</t>
  </si>
  <si>
    <t>SQL, Azure, Python</t>
  </si>
  <si>
    <t>AI14675</t>
  </si>
  <si>
    <t>TensorFreelanceow, Mathematics, Linux, SQL</t>
  </si>
  <si>
    <t>AI14676</t>
  </si>
  <si>
    <t>Linux, Python, Computer Vision</t>
  </si>
  <si>
    <t>AI14677</t>
  </si>
  <si>
    <t>Python, R, Java, Git, Tableau</t>
  </si>
  <si>
    <t>AI14678</t>
  </si>
  <si>
    <t>Java, PyTorch, Kubernetes, Azure, R</t>
  </si>
  <si>
    <t>AI14679</t>
  </si>
  <si>
    <t>Docker, PyTorch, Kubernetes</t>
  </si>
  <si>
    <t>AI14680</t>
  </si>
  <si>
    <t>SQL, Scala, Git, PyTorch</t>
  </si>
  <si>
    <t>AI14681</t>
  </si>
  <si>
    <t>SQL, Linux, TensorFreelanceow</t>
  </si>
  <si>
    <t>AI14682</t>
  </si>
  <si>
    <t>AWS, Mathematics, GCP, Azure</t>
  </si>
  <si>
    <t>AI14683</t>
  </si>
  <si>
    <t>Tableau, Java, Data Visualization, Python</t>
  </si>
  <si>
    <t>AI14684</t>
  </si>
  <si>
    <t>Python, Computer Vision, Hadoop, Scala, Git</t>
  </si>
  <si>
    <t>AI14685</t>
  </si>
  <si>
    <t>AI14686</t>
  </si>
  <si>
    <t>Kubernetes, NLP, Scala, MLOps, Spark</t>
  </si>
  <si>
    <t>AI14687</t>
  </si>
  <si>
    <t>Python, Spark, Mathematics, Git</t>
  </si>
  <si>
    <t>AI14688</t>
  </si>
  <si>
    <t>Linux, Tableau, Docker</t>
  </si>
  <si>
    <t>AI14689</t>
  </si>
  <si>
    <t>AI14690</t>
  </si>
  <si>
    <t>AWS, Kubernetes, Tableau, GCP, Linux</t>
  </si>
  <si>
    <t>AI14691</t>
  </si>
  <si>
    <t>Java, TensorFreelanceow, SQL, Deep Learning</t>
  </si>
  <si>
    <t>AI14692</t>
  </si>
  <si>
    <t>Docker, Python, TensorFreelanceow, R</t>
  </si>
  <si>
    <t>AI14693</t>
  </si>
  <si>
    <t>Tableau, Hadoop, SQL, MLOps, Git</t>
  </si>
  <si>
    <t>AI14694</t>
  </si>
  <si>
    <t>SQL, Python, Java, GCP, Computer Vision</t>
  </si>
  <si>
    <t>AI14695</t>
  </si>
  <si>
    <t>Java, Computer Vision, Mathematics</t>
  </si>
  <si>
    <t>AI14696</t>
  </si>
  <si>
    <t>AI14697</t>
  </si>
  <si>
    <t>Docker, Git, Python</t>
  </si>
  <si>
    <t>AI14698</t>
  </si>
  <si>
    <t>AI14699</t>
  </si>
  <si>
    <t>Kubernetes, Computer Vision, Git</t>
  </si>
  <si>
    <t>AI14700</t>
  </si>
  <si>
    <t>Java, Linux, Spark, Azure</t>
  </si>
  <si>
    <t>AI14701</t>
  </si>
  <si>
    <t>Git, MLOps, Linux, Data Visualization, Azure</t>
  </si>
  <si>
    <t>AI14702</t>
  </si>
  <si>
    <t>GCP, Data Visualization, Azure, AWS</t>
  </si>
  <si>
    <t>AI14703</t>
  </si>
  <si>
    <t>AI14704</t>
  </si>
  <si>
    <t>AI14705</t>
  </si>
  <si>
    <t>Data Visualization, R, Linux</t>
  </si>
  <si>
    <t>AI14706</t>
  </si>
  <si>
    <t>Azure, Scala, Deep Learning, GCP, AWS</t>
  </si>
  <si>
    <t>AI14707</t>
  </si>
  <si>
    <t>Hadoop, Git, Spark, SQL, Python</t>
  </si>
  <si>
    <t>AI14708</t>
  </si>
  <si>
    <t>Kubernetes, PyTorch, Data Visualization, Hadoop, Docker</t>
  </si>
  <si>
    <t>AI14709</t>
  </si>
  <si>
    <t>MLOps, PyTorch, Data Visualization, Scala</t>
  </si>
  <si>
    <t>AI14710</t>
  </si>
  <si>
    <t>Scala, Python, NLP, Tableau, Git</t>
  </si>
  <si>
    <t>AI14711</t>
  </si>
  <si>
    <t>NLP, Java, Python, Statistics, Deep Learning</t>
  </si>
  <si>
    <t>AI14712</t>
  </si>
  <si>
    <t>Spark, R, GCP, TensorFreelanceow, PyTorch</t>
  </si>
  <si>
    <t>AI14713</t>
  </si>
  <si>
    <t>SQL, Statistics, MLOps, Mathematics</t>
  </si>
  <si>
    <t>AI14714</t>
  </si>
  <si>
    <t>AI14715</t>
  </si>
  <si>
    <t>SQL, GCP, Kubernetes, PyTorch</t>
  </si>
  <si>
    <t>AI14716</t>
  </si>
  <si>
    <t>Docker, Hadoop, TensorFreelanceow, Spark</t>
  </si>
  <si>
    <t>AI14717</t>
  </si>
  <si>
    <t>Scala, GCP, Statistics, Python</t>
  </si>
  <si>
    <t>AI14718</t>
  </si>
  <si>
    <t>Git, Python, R</t>
  </si>
  <si>
    <t>AI14719</t>
  </si>
  <si>
    <t>AI14720</t>
  </si>
  <si>
    <t>Hadoop, Computer Vision, Git, Azure, Tableau</t>
  </si>
  <si>
    <t>AI14721</t>
  </si>
  <si>
    <t>MLOps, SQL, Linux, Git</t>
  </si>
  <si>
    <t>AI14722</t>
  </si>
  <si>
    <t>SQL, Scala, Hadoop, AWS</t>
  </si>
  <si>
    <t>AI14723</t>
  </si>
  <si>
    <t>MLOps, PyTorch, Kubernetes, TensorFreelanceow, AWS</t>
  </si>
  <si>
    <t>AI14724</t>
  </si>
  <si>
    <t>Python, Hadoop, Java, TensorFreelanceow, Computer Vision</t>
  </si>
  <si>
    <t>AI14725</t>
  </si>
  <si>
    <t>Computer Vision, Python, SQL, R</t>
  </si>
  <si>
    <t>AI14726</t>
  </si>
  <si>
    <t>Spark, Python, Git, Docker</t>
  </si>
  <si>
    <t>AI14727</t>
  </si>
  <si>
    <t>Kubernetes, Java, Computer Vision</t>
  </si>
  <si>
    <t>AI14728</t>
  </si>
  <si>
    <t>AI14729</t>
  </si>
  <si>
    <t>Linux, MLOps, Python, TensorFreelanceow, NLP</t>
  </si>
  <si>
    <t>AI14730</t>
  </si>
  <si>
    <t>Python, GCP, Tableau, Deep Learning</t>
  </si>
  <si>
    <t>AI14731</t>
  </si>
  <si>
    <t>Scala, Kubernetes, Linux, NLP</t>
  </si>
  <si>
    <t>AI14732</t>
  </si>
  <si>
    <t>Git, Docker, Deep Learning, Hadoop</t>
  </si>
  <si>
    <t>AI14733</t>
  </si>
  <si>
    <t>AI14734</t>
  </si>
  <si>
    <t>Java, Mathematics, Kubernetes</t>
  </si>
  <si>
    <t>AI14735</t>
  </si>
  <si>
    <t>Python, MLOps, Git, TensorFreelanceow</t>
  </si>
  <si>
    <t>AI14736</t>
  </si>
  <si>
    <t>Python, Spark, Hadoop, Statistics</t>
  </si>
  <si>
    <t>AI14737</t>
  </si>
  <si>
    <t>Deep Learning, PyTorch, Linux, Java, AWS</t>
  </si>
  <si>
    <t>AI14738</t>
  </si>
  <si>
    <t>Data Visualization, SQL, Statistics, MLOps, Spark</t>
  </si>
  <si>
    <t>AI14739</t>
  </si>
  <si>
    <t>Python, Mathematics, Scala, GCP</t>
  </si>
  <si>
    <t>AI14740</t>
  </si>
  <si>
    <t>Docker, TensorFreelanceow, Git, GCP, AWS</t>
  </si>
  <si>
    <t>AI14741</t>
  </si>
  <si>
    <t>Python, TensorFreelanceow, Statistics, PyTorch, Git</t>
  </si>
  <si>
    <t>AI14742</t>
  </si>
  <si>
    <t>SQL, GCP, Spark</t>
  </si>
  <si>
    <t>AI14743</t>
  </si>
  <si>
    <t>Python, SQL, Azure, TensorFreelanceow, Git</t>
  </si>
  <si>
    <t>AI14744</t>
  </si>
  <si>
    <t>Scala, R, Azure</t>
  </si>
  <si>
    <t>AI14745</t>
  </si>
  <si>
    <t>Python, SQL, Java, Docker</t>
  </si>
  <si>
    <t>AI14746</t>
  </si>
  <si>
    <t>SQL, Kubernetes, Docker</t>
  </si>
  <si>
    <t>AI14747</t>
  </si>
  <si>
    <t>Docker, NLP, Linux, Python</t>
  </si>
  <si>
    <t>AI14748</t>
  </si>
  <si>
    <t>Spark, Linux, GCP, Scala</t>
  </si>
  <si>
    <t>AI14749</t>
  </si>
  <si>
    <t>SQL, Docker, Java, R</t>
  </si>
  <si>
    <t>AI14750</t>
  </si>
  <si>
    <t>SQL, Kubernetes, Tableau, Hadoop</t>
  </si>
  <si>
    <t>AI14751</t>
  </si>
  <si>
    <t>R, SQL, GCP</t>
  </si>
  <si>
    <t>AI14752</t>
  </si>
  <si>
    <t>AI14753</t>
  </si>
  <si>
    <t>AWS, TensorFreelanceow, Git</t>
  </si>
  <si>
    <t>AI14754</t>
  </si>
  <si>
    <t>Hadoop, MLOps, Java, Computer Vision, Mathematics</t>
  </si>
  <si>
    <t>AI14755</t>
  </si>
  <si>
    <t>Linux, Spark, Computer Vision, Data Visualization, Python</t>
  </si>
  <si>
    <t>AI14756</t>
  </si>
  <si>
    <t>Python, Statistics, Computer Vision</t>
  </si>
  <si>
    <t>AI14757</t>
  </si>
  <si>
    <t>AI14758</t>
  </si>
  <si>
    <t>GCP, TensorFreelanceow, Azure</t>
  </si>
  <si>
    <t>AI14759</t>
  </si>
  <si>
    <t>Mathematics, Java, PyTorch, Azure</t>
  </si>
  <si>
    <t>AI14760</t>
  </si>
  <si>
    <t>Tableau, Computer Vision, Spark, Azure, SQL</t>
  </si>
  <si>
    <t>AI14761</t>
  </si>
  <si>
    <t>Scala, Spark, Python, TensorFreelanceow, Computer Vision</t>
  </si>
  <si>
    <t>AI14762</t>
  </si>
  <si>
    <t>SQL, Python, Spark, Deep Learning, MLOps</t>
  </si>
  <si>
    <t>AI14763</t>
  </si>
  <si>
    <t>Kubernetes, NLP, SQL, PyTorch, R</t>
  </si>
  <si>
    <t>AI14764</t>
  </si>
  <si>
    <t>Java, Spark, Python, Azure, AWS</t>
  </si>
  <si>
    <t>AI14765</t>
  </si>
  <si>
    <t>R, Kubernetes, Scala, Deep Learning, Mathematics</t>
  </si>
  <si>
    <t>AI14766</t>
  </si>
  <si>
    <t>Docker, SQL, Java, TensorFreelanceow</t>
  </si>
  <si>
    <t>AI14767</t>
  </si>
  <si>
    <t>SQL, Data Visualization, Java</t>
  </si>
  <si>
    <t>AI14768</t>
  </si>
  <si>
    <t>AI14769</t>
  </si>
  <si>
    <t>GCP, SQL, MLOps, NLP</t>
  </si>
  <si>
    <t>AI14770</t>
  </si>
  <si>
    <t>PyTorch, SQL, Kubernetes, Statistics</t>
  </si>
  <si>
    <t>AI14771</t>
  </si>
  <si>
    <t>Data Visualization, GCP, Hadoop, MLOps</t>
  </si>
  <si>
    <t>AI14772</t>
  </si>
  <si>
    <t>AI14773</t>
  </si>
  <si>
    <t>Spark, Python, Docker, Git</t>
  </si>
  <si>
    <t>AI14774</t>
  </si>
  <si>
    <t>Java, Linux, Deep Learning, Spark, Mathematics</t>
  </si>
  <si>
    <t>AI14775</t>
  </si>
  <si>
    <t>AI14776</t>
  </si>
  <si>
    <t>SQL, Kubernetes, Hadoop</t>
  </si>
  <si>
    <t>AI14777</t>
  </si>
  <si>
    <t>GCP, Data Visualization, Kubernetes, Docker</t>
  </si>
  <si>
    <t>AI14778</t>
  </si>
  <si>
    <t>Git, Mathematics, R</t>
  </si>
  <si>
    <t>AI14779</t>
  </si>
  <si>
    <t>R, Mathematics, Kubernetes, NLP</t>
  </si>
  <si>
    <t>AI14780</t>
  </si>
  <si>
    <t>SQL, AWS, GCP, Kubernetes</t>
  </si>
  <si>
    <t>AI14781</t>
  </si>
  <si>
    <t>Linux, Hadoop, Spark, Python</t>
  </si>
  <si>
    <t>AI14782</t>
  </si>
  <si>
    <t>Scala, TensorFreelanceow, MLOps, Git, Computer Vision</t>
  </si>
  <si>
    <t>AI14783</t>
  </si>
  <si>
    <t>GCP, Kubernetes, Mathematics, NLP</t>
  </si>
  <si>
    <t>AI14784</t>
  </si>
  <si>
    <t>Computer Vision, Python, TensorFreelanceow, Linux</t>
  </si>
  <si>
    <t>AI14785</t>
  </si>
  <si>
    <t>AI14786</t>
  </si>
  <si>
    <t>Kubernetes, Python, Linux, AWS, Deep Learning</t>
  </si>
  <si>
    <t>AI14787</t>
  </si>
  <si>
    <t>AWS, Azure, PyTorch, Data Visualization</t>
  </si>
  <si>
    <t>AI14788</t>
  </si>
  <si>
    <t>Tableau, Spark, Scala</t>
  </si>
  <si>
    <t>AI14789</t>
  </si>
  <si>
    <t>AI14790</t>
  </si>
  <si>
    <t>Kubernetes, Java, MLOps, Azure</t>
  </si>
  <si>
    <t>AI14791</t>
  </si>
  <si>
    <t>Tableau, Docker, Java, GCP</t>
  </si>
  <si>
    <t>AI14792</t>
  </si>
  <si>
    <t>Linux, R, Tableau</t>
  </si>
  <si>
    <t>AI14793</t>
  </si>
  <si>
    <t>NLP, TensorFreelanceow, Scala, Docker</t>
  </si>
  <si>
    <t>AI14794</t>
  </si>
  <si>
    <t>Kubernetes, Python, TensorFreelanceow, PyTorch, R</t>
  </si>
  <si>
    <t>AI14795</t>
  </si>
  <si>
    <t>R, Hadoop, Linux, Statistics, Spark</t>
  </si>
  <si>
    <t>AI14796</t>
  </si>
  <si>
    <t>Python, Git, Data Visualization, Java, Statistics</t>
  </si>
  <si>
    <t>AI14797</t>
  </si>
  <si>
    <t>PyTorch, Hadoop, Scala</t>
  </si>
  <si>
    <t>AI14798</t>
  </si>
  <si>
    <t>R, Mathematics, Deep Learning</t>
  </si>
  <si>
    <t>AI14799</t>
  </si>
  <si>
    <t>AI14800</t>
  </si>
  <si>
    <t>Python, R, TensorFreelanceow, Deep Learning</t>
  </si>
  <si>
    <t>AI14801</t>
  </si>
  <si>
    <t>Python, Mathematics, TensorFreelanceow, Kubernetes</t>
  </si>
  <si>
    <t>AI14802</t>
  </si>
  <si>
    <t>TensorFreelanceow, Hadoop, Data Visualization, NLP</t>
  </si>
  <si>
    <t>AI14803</t>
  </si>
  <si>
    <t>SQL, Azure, Kubernetes, Deep Learning</t>
  </si>
  <si>
    <t>AI14804</t>
  </si>
  <si>
    <t>Git, PyTorch, Deep Learning</t>
  </si>
  <si>
    <t>AI14805</t>
  </si>
  <si>
    <t>AI14806</t>
  </si>
  <si>
    <t>AI14807</t>
  </si>
  <si>
    <t>GCP, Git, Azure</t>
  </si>
  <si>
    <t>AI14808</t>
  </si>
  <si>
    <t>Java, Mathematics, SQL, PyTorch, Docker</t>
  </si>
  <si>
    <t>AI14809</t>
  </si>
  <si>
    <t>Mathematics, SQL, Tableau</t>
  </si>
  <si>
    <t>AI14810</t>
  </si>
  <si>
    <t>Java, PyTorch, Mathematics, Docker, Spark</t>
  </si>
  <si>
    <t>AI14811</t>
  </si>
  <si>
    <t>Statistics, SQL, PyTorch, AWS</t>
  </si>
  <si>
    <t>AI14812</t>
  </si>
  <si>
    <t>Java, Linux, Git, AWS</t>
  </si>
  <si>
    <t>AI14813</t>
  </si>
  <si>
    <t>Git, NLP, Java, Python</t>
  </si>
  <si>
    <t>AI14814</t>
  </si>
  <si>
    <t>Git, Python, Spark, Deep Learning</t>
  </si>
  <si>
    <t>AI14815</t>
  </si>
  <si>
    <t>AI14816</t>
  </si>
  <si>
    <t>PyTorch, R, Docker, Statistics, Computer Vision</t>
  </si>
  <si>
    <t>AI14817</t>
  </si>
  <si>
    <t>Azure, PyTorch, Mathematics, SQL, Python</t>
  </si>
  <si>
    <t>AI14818</t>
  </si>
  <si>
    <t>AI14819</t>
  </si>
  <si>
    <t>Git, R, Hadoop</t>
  </si>
  <si>
    <t>AI14820</t>
  </si>
  <si>
    <t>AI14821</t>
  </si>
  <si>
    <t>Spark, Tableau, Git, GCP</t>
  </si>
  <si>
    <t>AI14822</t>
  </si>
  <si>
    <t>Data Visualization, Python, Java, Statistics</t>
  </si>
  <si>
    <t>AI14823</t>
  </si>
  <si>
    <t>Scala, AWS, Azure, Python</t>
  </si>
  <si>
    <t>AI14824</t>
  </si>
  <si>
    <t>MLOps, PyTorch, Kubernetes, NLP, Mathematics</t>
  </si>
  <si>
    <t>AI14825</t>
  </si>
  <si>
    <t>Tableau, Linux, MLOps, Python</t>
  </si>
  <si>
    <t>AI14826</t>
  </si>
  <si>
    <t>AI14827</t>
  </si>
  <si>
    <t>Scala, Hadoop, Python</t>
  </si>
  <si>
    <t>AI14828</t>
  </si>
  <si>
    <t>AI14829</t>
  </si>
  <si>
    <t>PyTorch, Python, Data Visualization, Kubernetes</t>
  </si>
  <si>
    <t>AI14830</t>
  </si>
  <si>
    <t>Spark, Scala, GCP, Java, SQL</t>
  </si>
  <si>
    <t>AI14831</t>
  </si>
  <si>
    <t>TensorFreelanceow, Kubernetes, Spark</t>
  </si>
  <si>
    <t>AI14832</t>
  </si>
  <si>
    <t>SQL, Kubernetes, GCP, Statistics, Hadoop</t>
  </si>
  <si>
    <t>AI14833</t>
  </si>
  <si>
    <t>Python, Linux, NLP, TensorFreelanceow, Hadoop</t>
  </si>
  <si>
    <t>AI14834</t>
  </si>
  <si>
    <t>Kubernetes, Data Visualization, Java, PyTorch, NLP</t>
  </si>
  <si>
    <t>AI14835</t>
  </si>
  <si>
    <t>R, SQL, Computer Vision, Java, Deep Learning</t>
  </si>
  <si>
    <t>AI14836</t>
  </si>
  <si>
    <t>Git, Azure, Computer Vision</t>
  </si>
  <si>
    <t>AI14837</t>
  </si>
  <si>
    <t>GCP, TensorFreelanceow, Hadoop, Mathematics, SQL</t>
  </si>
  <si>
    <t>AI14838</t>
  </si>
  <si>
    <t>NLP, Git, Data Visualization</t>
  </si>
  <si>
    <t>AI14839</t>
  </si>
  <si>
    <t>AI14840</t>
  </si>
  <si>
    <t>Mathematics, SQL, Tableau, PyTorch</t>
  </si>
  <si>
    <t>AI14841</t>
  </si>
  <si>
    <t>PyTorch, Docker, Data Visualization, Java, Spark</t>
  </si>
  <si>
    <t>AI14842</t>
  </si>
  <si>
    <t>GCP, NLP, SQL, Python, Hadoop</t>
  </si>
  <si>
    <t>AI14843</t>
  </si>
  <si>
    <t>Python, SQL, NLP, Linux</t>
  </si>
  <si>
    <t>AI14844</t>
  </si>
  <si>
    <t>Computer Vision, Python, Hadoop, AWS</t>
  </si>
  <si>
    <t>AI14845</t>
  </si>
  <si>
    <t>Linux, Python, Data Visualization, TensorFreelanceow</t>
  </si>
  <si>
    <t>AI14846</t>
  </si>
  <si>
    <t>Docker, Mathematics, AWS</t>
  </si>
  <si>
    <t>AI14847</t>
  </si>
  <si>
    <t>Python, Tableau, Java, GCP, TensorFreelanceow</t>
  </si>
  <si>
    <t>AI14848</t>
  </si>
  <si>
    <t>SQL, Kubernetes, Git</t>
  </si>
  <si>
    <t>AI14849</t>
  </si>
  <si>
    <t>R, Python, Statistics, Docker</t>
  </si>
  <si>
    <t>AI14850</t>
  </si>
  <si>
    <t>Computer Vision, Scala, NLP</t>
  </si>
  <si>
    <t>AI14851</t>
  </si>
  <si>
    <t>Spark, AWS, Scala</t>
  </si>
  <si>
    <t>AI14852</t>
  </si>
  <si>
    <t>Git, NLP, Docker, Scala</t>
  </si>
  <si>
    <t>AI14853</t>
  </si>
  <si>
    <t>AI14854</t>
  </si>
  <si>
    <t>Scala, Python, AWS, TensorFreelanceow</t>
  </si>
  <si>
    <t>AI14855</t>
  </si>
  <si>
    <t>R, TensorFreelanceow, Scala, Git, Computer Vision</t>
  </si>
  <si>
    <t>AI14856</t>
  </si>
  <si>
    <t>MLOps, GCP, R, Azure</t>
  </si>
  <si>
    <t>AI14857</t>
  </si>
  <si>
    <t>SQL, PyTorch, Git, AWS</t>
  </si>
  <si>
    <t>AI14858</t>
  </si>
  <si>
    <t>TensorFreelanceow, Mathematics, Hadoop, Data Visualization</t>
  </si>
  <si>
    <t>AI14859</t>
  </si>
  <si>
    <t>SQL, Deep Learning, Tableau, GCP</t>
  </si>
  <si>
    <t>AI14860</t>
  </si>
  <si>
    <t>MLOps, Computer Vision, SQL, Mathematics, Data Visualization</t>
  </si>
  <si>
    <t>AI14861</t>
  </si>
  <si>
    <t>SQL, PyTorch, Data Visualization, Deep Learning</t>
  </si>
  <si>
    <t>AI14862</t>
  </si>
  <si>
    <t>AI14863</t>
  </si>
  <si>
    <t>Statistics, PyTorch, NLP, AWS, Linux</t>
  </si>
  <si>
    <t>AI14864</t>
  </si>
  <si>
    <t>TensorFreelanceow, Deep Learning, Docker</t>
  </si>
  <si>
    <t>AI14865</t>
  </si>
  <si>
    <t>Kubernetes, SQL, Data Visualization, Mathematics</t>
  </si>
  <si>
    <t>AI14866</t>
  </si>
  <si>
    <t>Git, SQL, Hadoop</t>
  </si>
  <si>
    <t>AI14867</t>
  </si>
  <si>
    <t>Hadoop, Python, Docker, Mathematics</t>
  </si>
  <si>
    <t>AI14868</t>
  </si>
  <si>
    <t>AI14869</t>
  </si>
  <si>
    <t>R, SQL, TensorFreelanceow, AWS, Python</t>
  </si>
  <si>
    <t>AI14870</t>
  </si>
  <si>
    <t>TensorFreelanceow, Git, Scala</t>
  </si>
  <si>
    <t>AI14871</t>
  </si>
  <si>
    <t>Spark, R, SQL, Python</t>
  </si>
  <si>
    <t>AI14872</t>
  </si>
  <si>
    <t>SQL, Python, Java, Git</t>
  </si>
  <si>
    <t>AI14873</t>
  </si>
  <si>
    <t>Scala, TensorFreelanceow, Mathematics, Java</t>
  </si>
  <si>
    <t>AI14874</t>
  </si>
  <si>
    <t>Java, PyTorch, Kubernetes</t>
  </si>
  <si>
    <t>AI14875</t>
  </si>
  <si>
    <t>AI14876</t>
  </si>
  <si>
    <t>Mathematics, Tableau, Python, Deep Learning, Kubernetes</t>
  </si>
  <si>
    <t>AI14877</t>
  </si>
  <si>
    <t>AI14878</t>
  </si>
  <si>
    <t>PyTorch, Mathematics, Spark, TensorFreelanceow</t>
  </si>
  <si>
    <t>AI14879</t>
  </si>
  <si>
    <t>Linux, MLOps, Hadoop, PyTorch</t>
  </si>
  <si>
    <t>AI14880</t>
  </si>
  <si>
    <t>Spark, TensorFreelanceow, Mathematics, MLOps, Data Visualization</t>
  </si>
  <si>
    <t>AI14881</t>
  </si>
  <si>
    <t>PyTorch, Python, Data Visualization, SQL, Docker</t>
  </si>
  <si>
    <t>AI14882</t>
  </si>
  <si>
    <t>Java, SQL, Hadoop, GCP</t>
  </si>
  <si>
    <t>AI14883</t>
  </si>
  <si>
    <t>Kubernetes, Scala, Linux</t>
  </si>
  <si>
    <t>AI14884</t>
  </si>
  <si>
    <t>Python, TensorFreelanceow, MLOps, PyTorch, Spark</t>
  </si>
  <si>
    <t>AI14885</t>
  </si>
  <si>
    <t>Python, Java, Scala, AWS</t>
  </si>
  <si>
    <t>AI14886</t>
  </si>
  <si>
    <t>PyTorch, Spark, Scala, SQL, TensorFreelanceow</t>
  </si>
  <si>
    <t>AI14887</t>
  </si>
  <si>
    <t>SQL, Java, Statistics</t>
  </si>
  <si>
    <t>AI14888</t>
  </si>
  <si>
    <t>Scala, Mathematics, R, Hadoop, Computer Vision</t>
  </si>
  <si>
    <t>AI14889</t>
  </si>
  <si>
    <t>Scala, Linux, NLP, Tableau</t>
  </si>
  <si>
    <t>AI14890</t>
  </si>
  <si>
    <t>Tableau, Python, Kubernetes, NLP</t>
  </si>
  <si>
    <t>AI14891</t>
  </si>
  <si>
    <t>AI14892</t>
  </si>
  <si>
    <t>SQL, PyTorch, AWS, Deep Learning, TensorFreelanceow</t>
  </si>
  <si>
    <t>AI14893</t>
  </si>
  <si>
    <t>MLOps, Python, PyTorch, Java, SQL</t>
  </si>
  <si>
    <t>AI14894</t>
  </si>
  <si>
    <t>Computer Vision, TensorFreelanceow, Python</t>
  </si>
  <si>
    <t>AI14895</t>
  </si>
  <si>
    <t>SQL, Spark, PyTorch, Mathematics</t>
  </si>
  <si>
    <t>AI14896</t>
  </si>
  <si>
    <t>AI14897</t>
  </si>
  <si>
    <t>Java, NLP, MLOps</t>
  </si>
  <si>
    <t>AI14898</t>
  </si>
  <si>
    <t>Mathematics, Hadoop, Kubernetes, Linux, Azure</t>
  </si>
  <si>
    <t>AI14899</t>
  </si>
  <si>
    <t>Hadoop, R, Scala, Data Visualization</t>
  </si>
  <si>
    <t>AI14900</t>
  </si>
  <si>
    <t>AWS, Hadoop, R, Kubernetes</t>
  </si>
  <si>
    <t>AI14901</t>
  </si>
  <si>
    <t>Linux, Statistics, Mathematics, Hadoop, PyTorch</t>
  </si>
  <si>
    <t>AI14902</t>
  </si>
  <si>
    <t>Scala, MLOps, Azure, Git, Computer Vision</t>
  </si>
  <si>
    <t>AI14903</t>
  </si>
  <si>
    <t>Java, Deep Learning, TensorFreelanceow</t>
  </si>
  <si>
    <t>AI14904</t>
  </si>
  <si>
    <t>Python, Tableau, Azure, Spark, Kubernetes</t>
  </si>
  <si>
    <t>AI14905</t>
  </si>
  <si>
    <t>Scala, Hadoop, AWS, Python, Statistics</t>
  </si>
  <si>
    <t>AI14906</t>
  </si>
  <si>
    <t>Deep Learning, Spark, Git, Kubernetes</t>
  </si>
  <si>
    <t>AI14907</t>
  </si>
  <si>
    <t>Python, TensorFreelanceow, Kubernetes, Data Visualization, Computer Vision</t>
  </si>
  <si>
    <t>AI14908</t>
  </si>
  <si>
    <t>Deep Learning, PyTorch, SQL, Java, Scala</t>
  </si>
  <si>
    <t>AI14909</t>
  </si>
  <si>
    <t>TensorFreelanceow, Java, SQL, R</t>
  </si>
  <si>
    <t>AI14910</t>
  </si>
  <si>
    <t>AI14911</t>
  </si>
  <si>
    <t>TensorFreelanceow, Mathematics, Azure, Scala, Java</t>
  </si>
  <si>
    <t>AI14912</t>
  </si>
  <si>
    <t>Python, MLOps, R, Statistics, Hadoop</t>
  </si>
  <si>
    <t>AI14913</t>
  </si>
  <si>
    <t>Spark, PyTorch, GCP, Azure, Statistics</t>
  </si>
  <si>
    <t>AI14914</t>
  </si>
  <si>
    <t>SQL, Scala, Computer Vision, Deep Learning</t>
  </si>
  <si>
    <t>AI14915</t>
  </si>
  <si>
    <t>Hadoop, Spark, Data Visualization, SQL</t>
  </si>
  <si>
    <t>AI14916</t>
  </si>
  <si>
    <t>PyTorch, Docker, Deep Learning, GCP</t>
  </si>
  <si>
    <t>AI14917</t>
  </si>
  <si>
    <t>AI14918</t>
  </si>
  <si>
    <t>TensorFreelanceow, Kubernetes, GCP, Linux</t>
  </si>
  <si>
    <t>AI14919</t>
  </si>
  <si>
    <t>Hadoop, MLOps, SQL, Data Visualization</t>
  </si>
  <si>
    <t>AI14920</t>
  </si>
  <si>
    <t>Kubernetes, AWS, Git, Data Visualization</t>
  </si>
  <si>
    <t>AI14921</t>
  </si>
  <si>
    <t>GCP, Spark, Java, Data Visualization</t>
  </si>
  <si>
    <t>AI14922</t>
  </si>
  <si>
    <t>GCP, SQL, Azure, Mathematics</t>
  </si>
  <si>
    <t>AI14923</t>
  </si>
  <si>
    <t>GCP, Spark, Git</t>
  </si>
  <si>
    <t>AI14924</t>
  </si>
  <si>
    <t>Azure, AWS, NLP, Computer Vision, TensorFreelanceow</t>
  </si>
  <si>
    <t>AI14925</t>
  </si>
  <si>
    <t>R, Linux, Mathematics, MLOps, SQL</t>
  </si>
  <si>
    <t>AI14926</t>
  </si>
  <si>
    <t>Python, NLP, Deep Learning, Hadoop, Computer Vision</t>
  </si>
  <si>
    <t>AI14927</t>
  </si>
  <si>
    <t>SQL, Linux, Kubernetes, Azure, NLP</t>
  </si>
  <si>
    <t>AI14928</t>
  </si>
  <si>
    <t>AWS, Hadoop, Data Visualization, NLP</t>
  </si>
  <si>
    <t>AI14929</t>
  </si>
  <si>
    <t>Docker, GCP, Computer Vision, Kubernetes</t>
  </si>
  <si>
    <t>AI14930</t>
  </si>
  <si>
    <t>Deep Learning, Docker, PyTorch, AWS</t>
  </si>
  <si>
    <t>AI14931</t>
  </si>
  <si>
    <t>R, Azure, TensorFreelanceow, MLOps</t>
  </si>
  <si>
    <t>AI14932</t>
  </si>
  <si>
    <t>Java, Computer Vision, Linux, Data Visualization, PyTorch</t>
  </si>
  <si>
    <t>AI14933</t>
  </si>
  <si>
    <t>Linux, SQL, Git, Python</t>
  </si>
  <si>
    <t>AI14934</t>
  </si>
  <si>
    <t>Statistics, MLOps, AWS, Computer Vision, Linux</t>
  </si>
  <si>
    <t>AI14935</t>
  </si>
  <si>
    <t>AI14936</t>
  </si>
  <si>
    <t>Linux, Computer Vision, Git, Spark, TensorFreelanceow</t>
  </si>
  <si>
    <t>AI14937</t>
  </si>
  <si>
    <t>Data Visualization, Python, Git, NLP</t>
  </si>
  <si>
    <t>AI14938</t>
  </si>
  <si>
    <t>Kubernetes, Data Visualization, Spark</t>
  </si>
  <si>
    <t>AI14939</t>
  </si>
  <si>
    <t>Hadoop, Kubernetes, Linux, Scala, Azure</t>
  </si>
  <si>
    <t>AI14940</t>
  </si>
  <si>
    <t>Java, Azure, AWS, Hadoop</t>
  </si>
  <si>
    <t>AI14941</t>
  </si>
  <si>
    <t>Java, Scala, MLOps, Kubernetes</t>
  </si>
  <si>
    <t>AI14942</t>
  </si>
  <si>
    <t>PyTorch, AWS, MLOps, Tableau</t>
  </si>
  <si>
    <t>AI14943</t>
  </si>
  <si>
    <t>Hadoop, Docker, Spark, Deep Learning</t>
  </si>
  <si>
    <t>AI14944</t>
  </si>
  <si>
    <t>Computer Vision, Docker, Python</t>
  </si>
  <si>
    <t>AI14945</t>
  </si>
  <si>
    <t>Git, Statistics, Python, Mathematics, Scala</t>
  </si>
  <si>
    <t>AI14946</t>
  </si>
  <si>
    <t>Azure, Python, Statistics</t>
  </si>
  <si>
    <t>AI14947</t>
  </si>
  <si>
    <t>Computer Vision, Python, Spark, R</t>
  </si>
  <si>
    <t>AI14948</t>
  </si>
  <si>
    <t>AI14949</t>
  </si>
  <si>
    <t>Linux, SQL, Python, Git</t>
  </si>
  <si>
    <t>AI14950</t>
  </si>
  <si>
    <t>GCP, Docker, Java, SQL</t>
  </si>
  <si>
    <t>AI14951</t>
  </si>
  <si>
    <t>Docker, Computer Vision, MLOps</t>
  </si>
  <si>
    <t>AI14952</t>
  </si>
  <si>
    <t>Python, TensorFreelanceow, R</t>
  </si>
  <si>
    <t>AI14953</t>
  </si>
  <si>
    <t>AI14954</t>
  </si>
  <si>
    <t>Data Visualization, GCP, Mathematics, Statistics, Scala</t>
  </si>
  <si>
    <t>AI14955</t>
  </si>
  <si>
    <t>MLOps, Deep Learning, NLP, PyTorch</t>
  </si>
  <si>
    <t>AI14956</t>
  </si>
  <si>
    <t>Python, TensorFreelanceow, AWS, PyTorch, SQL</t>
  </si>
  <si>
    <t>AI14957</t>
  </si>
  <si>
    <t>Statistics, Mathematics, Python</t>
  </si>
  <si>
    <t>AI14958</t>
  </si>
  <si>
    <t>SQL, MLOps, Mathematics, TensorFreelanceow, GCP</t>
  </si>
  <si>
    <t>AI14959</t>
  </si>
  <si>
    <t>Kubernetes, Scala, Mathematics, TensorFreelanceow, Linux</t>
  </si>
  <si>
    <t>AI14960</t>
  </si>
  <si>
    <t>GCP, Spark, Python</t>
  </si>
  <si>
    <t>AI14961</t>
  </si>
  <si>
    <t>Data Visualization, NLP, AWS, R</t>
  </si>
  <si>
    <t>AI14962</t>
  </si>
  <si>
    <t>Linux, Spark, Data Visualization</t>
  </si>
  <si>
    <t>AI14963</t>
  </si>
  <si>
    <t>GCP, NLP, Scala, R, Java</t>
  </si>
  <si>
    <t>AI14964</t>
  </si>
  <si>
    <t>Linux, TensorFreelanceow, Deep Learning, Scala</t>
  </si>
  <si>
    <t>AI14965</t>
  </si>
  <si>
    <t>AI14966</t>
  </si>
  <si>
    <t>Tableau, Kubernetes, TensorFreelanceow, Mathematics</t>
  </si>
  <si>
    <t>AI14967</t>
  </si>
  <si>
    <t>SQL, Python, Docker</t>
  </si>
  <si>
    <t>AI14968</t>
  </si>
  <si>
    <t>AI14969</t>
  </si>
  <si>
    <t>Python, Computer Vision, Tableau</t>
  </si>
  <si>
    <t>AI14970</t>
  </si>
  <si>
    <t>Docker, TensorFreelanceow, Mathematics, AWS, SQL</t>
  </si>
  <si>
    <t>AI14971</t>
  </si>
  <si>
    <t>Data Visualization, Scala, SQL, Kubernetes</t>
  </si>
  <si>
    <t>AI14972</t>
  </si>
  <si>
    <t>Python, NLP, TensorFreelanceow, Docker</t>
  </si>
  <si>
    <t>AI14973</t>
  </si>
  <si>
    <t>Java, GCP, SQL, Docker, PyTorch</t>
  </si>
  <si>
    <t>AI14974</t>
  </si>
  <si>
    <t>Data Visualization, Docker, Spark</t>
  </si>
  <si>
    <t>AI14975</t>
  </si>
  <si>
    <t>Tableau, Linux, PyTorch, GCP, Python</t>
  </si>
  <si>
    <t>AI14976</t>
  </si>
  <si>
    <t>Kubernetes, Hadoop, GCP, Spark, Java</t>
  </si>
  <si>
    <t>AI14977</t>
  </si>
  <si>
    <t>MLOps, Java, Linux</t>
  </si>
  <si>
    <t>AI14978</t>
  </si>
  <si>
    <t>Python, GCP, Hadoop, Statistics</t>
  </si>
  <si>
    <t>AI14979</t>
  </si>
  <si>
    <t>AI14980</t>
  </si>
  <si>
    <t>AI14981</t>
  </si>
  <si>
    <t>Java, AWS, Data Visualization, Statistics</t>
  </si>
  <si>
    <t>AI14982</t>
  </si>
  <si>
    <t>Spark, Docker, PyTorch, Kubernetes</t>
  </si>
  <si>
    <t>AI14983</t>
  </si>
  <si>
    <t>AI14984</t>
  </si>
  <si>
    <t>PyTorch, Data Visualization, NLP, Statistics</t>
  </si>
  <si>
    <t>AI14985</t>
  </si>
  <si>
    <t>PyTorch, Linux, TensorFreelanceow, GCP, Java</t>
  </si>
  <si>
    <t>AI14986</t>
  </si>
  <si>
    <t>Tableau, Python, Computer Vision, MLOps, Azure</t>
  </si>
  <si>
    <t>AI14987</t>
  </si>
  <si>
    <t>MLOps, Kubernetes, Mathematics</t>
  </si>
  <si>
    <t>AI14988</t>
  </si>
  <si>
    <t>SQL, Hadoop, Scala, Kubernetes, Mathematics</t>
  </si>
  <si>
    <t>AI14989</t>
  </si>
  <si>
    <t>Docker, Kubernetes, Azure, TensorFreelanceow, Deep Learning</t>
  </si>
  <si>
    <t>AI14990</t>
  </si>
  <si>
    <t>Scala, SQL, Java, R</t>
  </si>
  <si>
    <t>AI14991</t>
  </si>
  <si>
    <t>Deep Learning, Git, Data Visualization, Tableau</t>
  </si>
  <si>
    <t>AI14992</t>
  </si>
  <si>
    <t>Mathematics, AWS, Computer Vision, Docker, Hadoop</t>
  </si>
  <si>
    <t>AI14993</t>
  </si>
  <si>
    <t>Tableau, Docker, Java, Deep Learning</t>
  </si>
  <si>
    <t>AI14994</t>
  </si>
  <si>
    <t>AI14995</t>
  </si>
  <si>
    <t>AI14996</t>
  </si>
  <si>
    <t>Azure, R, NLP, Docker, Computer Vision</t>
  </si>
  <si>
    <t>AI14997</t>
  </si>
  <si>
    <t>Python, TensorFreelanceow, Mathematics, AWS, Computer Vision</t>
  </si>
  <si>
    <t>AI14998</t>
  </si>
  <si>
    <t>Azure, Kubernetes, Spark, Statistics, MLOps</t>
  </si>
  <si>
    <t>AI14999</t>
  </si>
  <si>
    <t>MLOps, Statistics, Data Visualization, R, Python</t>
  </si>
  <si>
    <t>AI15000</t>
  </si>
  <si>
    <t>AWS, Spark, Computer Vision, Data Visualization, Tableau</t>
  </si>
  <si>
    <t>Count of job_title</t>
  </si>
  <si>
    <t>Grand Total</t>
  </si>
  <si>
    <t>Row Labels</t>
  </si>
  <si>
    <t>Sum of salary_usd</t>
  </si>
  <si>
    <t>median</t>
  </si>
  <si>
    <t>Min of salary_usd</t>
  </si>
  <si>
    <t>Max of salary_usd</t>
  </si>
  <si>
    <t>job_title1</t>
  </si>
  <si>
    <t>country</t>
  </si>
  <si>
    <t>job_tiitle</t>
  </si>
  <si>
    <t>AI Product Manager</t>
  </si>
  <si>
    <t>ML Architect</t>
  </si>
  <si>
    <t>AI Software Engineer</t>
  </si>
  <si>
    <t>AI Architect</t>
  </si>
  <si>
    <t>type</t>
  </si>
  <si>
    <t xml:space="preserve">type </t>
  </si>
  <si>
    <t>other job title</t>
  </si>
  <si>
    <t>selected job title</t>
  </si>
  <si>
    <t xml:space="preserve"> Computer Vision</t>
  </si>
  <si>
    <t xml:space="preserve"> Scala</t>
  </si>
  <si>
    <t xml:space="preserve"> Deep Learning</t>
  </si>
  <si>
    <t xml:space="preserve"> Mathematics</t>
  </si>
  <si>
    <t xml:space="preserve"> Git</t>
  </si>
  <si>
    <t xml:space="preserve"> TensorFlow</t>
  </si>
  <si>
    <t>median3</t>
  </si>
  <si>
    <t xml:space="preserve"> Data Visualization</t>
  </si>
  <si>
    <t xml:space="preserve"> PyTorch</t>
  </si>
  <si>
    <t>All</t>
  </si>
  <si>
    <t xml:space="preserve"> Docker</t>
  </si>
  <si>
    <t xml:space="preserve"> Java</t>
  </si>
  <si>
    <t>AI and Data Science Salary Insights 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</si>
</sst>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 #,##0.00_ ;_ * \-#,##0.00_ ;_ * &quot;-&quot;??_ ;_ @_ "/>
    <numFmt numFmtId="164" formatCode="_-[$$-409]* #,##0_ ;_-[$$-409]* \-#,##0\ ;_-[$$-409]* &quot;-&quot;??_ ;_-@_ "/>
    <numFmt numFmtId="165" formatCode="\$#,##0;\(\$#,##0\);\$#,##0"/>
    <numFmt numFmtId="166" formatCode="[$$-409]#,##0"/>
    <numFmt numFmtId="170" formatCode="_ * #,##0_ ;_ * \-#,##0_ ;_ * &quot;-&quot;??_ ;_ @_ "/>
  </numFmts>
  <fonts count="5" x14ac:knownFonts="1">
    <font>
      <sz val="11"/>
      <color theme="1"/>
      <name val="Calibri"/>
      <family val="2"/>
      <scheme val="minor"/>
    </font>
    <font>
      <sz val="11"/>
      <color theme="1"/>
      <name val="Calibri"/>
      <family val="2"/>
      <scheme val="minor"/>
    </font>
    <font>
      <b/>
      <sz val="18"/>
      <color theme="4" tint="-0.499984740745262"/>
      <name val="Calibri"/>
      <family val="2"/>
      <scheme val="minor"/>
    </font>
    <font>
      <b/>
      <sz val="20"/>
      <color theme="4" tint="-0.499984740745262"/>
      <name val="Calibri"/>
      <family val="2"/>
      <scheme val="minor"/>
    </font>
    <font>
      <b/>
      <sz val="22"/>
      <color theme="4" tint="-0.499984740745262"/>
      <name val="Calibri"/>
      <family val="2"/>
      <scheme val="minor"/>
    </font>
  </fonts>
  <fills count="4">
    <fill>
      <patternFill patternType="none"/>
    </fill>
    <fill>
      <patternFill patternType="gray125"/>
    </fill>
    <fill>
      <patternFill patternType="solid">
        <fgColor theme="5" tint="0.79998168889431442"/>
        <bgColor indexed="65"/>
      </patternFill>
    </fill>
    <fill>
      <patternFill patternType="solid">
        <fgColor theme="4" tint="0.79998168889431442"/>
        <bgColor indexed="65"/>
      </patternFill>
    </fill>
  </fills>
  <borders count="2">
    <border>
      <left/>
      <right/>
      <top/>
      <bottom/>
      <diagonal/>
    </border>
    <border>
      <left/>
      <right/>
      <top/>
      <bottom style="thick">
        <color theme="4"/>
      </bottom>
      <diagonal/>
    </border>
  </borders>
  <cellStyleXfs count="4">
    <xf numFmtId="0" fontId="0" fillId="0" borderId="0"/>
    <xf numFmtId="0" fontId="1" fillId="2" borderId="0" applyNumberFormat="0" applyBorder="0" applyAlignment="0" applyProtection="0"/>
    <xf numFmtId="43" fontId="1" fillId="0" borderId="0" applyFont="0" applyFill="0" applyBorder="0" applyAlignment="0" applyProtection="0"/>
    <xf numFmtId="0" fontId="1" fillId="3" borderId="0" applyNumberFormat="0" applyAlignment="0" applyProtection="0"/>
  </cellStyleXfs>
  <cellXfs count="16">
    <xf numFmtId="0" fontId="0" fillId="0" borderId="0" xfId="0"/>
    <xf numFmtId="14" fontId="0" fillId="0" borderId="0" xfId="0" applyNumberFormat="1"/>
    <xf numFmtId="0" fontId="0" fillId="0" borderId="0" xfId="0" pivotButton="1"/>
    <xf numFmtId="0" fontId="0" fillId="0" borderId="0" xfId="0" applyAlignment="1">
      <alignment horizontal="left"/>
    </xf>
    <xf numFmtId="0" fontId="1" fillId="2" borderId="0" xfId="1"/>
    <xf numFmtId="0" fontId="1" fillId="2" borderId="0" xfId="1" applyNumberFormat="1"/>
    <xf numFmtId="164" fontId="1" fillId="2" borderId="0" xfId="1" applyNumberFormat="1"/>
    <xf numFmtId="164" fontId="0" fillId="0" borderId="0" xfId="0" applyNumberFormat="1"/>
    <xf numFmtId="165" fontId="0" fillId="0" borderId="0" xfId="0" applyNumberFormat="1"/>
    <xf numFmtId="166" fontId="0" fillId="0" borderId="0" xfId="0" applyNumberFormat="1"/>
    <xf numFmtId="164" fontId="0" fillId="0" borderId="0" xfId="0" applyNumberFormat="1" applyAlignment="1">
      <alignment wrapText="1"/>
    </xf>
    <xf numFmtId="0" fontId="0" fillId="0" borderId="0" xfId="0" applyNumberFormat="1"/>
    <xf numFmtId="0" fontId="3" fillId="0" borderId="0" xfId="0" applyFont="1"/>
    <xf numFmtId="164" fontId="2" fillId="0" borderId="0" xfId="0" applyNumberFormat="1" applyFont="1"/>
    <xf numFmtId="0" fontId="4" fillId="3" borderId="1" xfId="3" applyFont="1" applyBorder="1" applyAlignment="1">
      <alignment horizontal="center"/>
    </xf>
    <xf numFmtId="170" fontId="0" fillId="0" borderId="0" xfId="2" applyNumberFormat="1" applyFont="1"/>
  </cellXfs>
  <cellStyles count="4">
    <cellStyle name="20% - Accent1" xfId="3" builtinId="30" customBuiltin="1"/>
    <cellStyle name="20% - Accent2" xfId="1" builtinId="34"/>
    <cellStyle name="Comma" xfId="2" builtinId="3"/>
    <cellStyle name="Normal" xfId="0" builtinId="0"/>
  </cellStyles>
  <dxfs count="18">
    <dxf>
      <font>
        <b/>
        <i val="0"/>
        <sz val="12"/>
        <color theme="4" tint="-0.499984740745262"/>
        <name val="Calibri"/>
        <family val="2"/>
        <scheme val="minor"/>
      </font>
      <fill>
        <patternFill>
          <bgColor theme="4" tint="0.79998168889431442"/>
        </patternFill>
      </fill>
    </dxf>
    <dxf>
      <fill>
        <patternFill>
          <bgColor theme="4" tint="0.39994506668294322"/>
        </patternFill>
      </fill>
      <border diagonalUp="0" diagonalDown="0">
        <left/>
        <right/>
        <top/>
        <bottom/>
        <vertical/>
        <horizontal/>
      </border>
    </dxf>
    <dxf>
      <border diagonalUp="0" diagonalDown="0">
        <left/>
        <right/>
        <top/>
        <bottom/>
        <vertical/>
        <horizontal/>
      </border>
    </dxf>
    <dxf>
      <numFmt numFmtId="0" formatCode="General"/>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4" formatCode="_-[$$-409]* #,##0_ ;_-[$$-409]* \-#,##0\ ;_-[$$-409]* &quot;-&quot;??_ ;_-@_ "/>
    </dxf>
    <dxf>
      <numFmt numFmtId="0" formatCode="General"/>
    </dxf>
    <dxf>
      <numFmt numFmtId="0" formatCode="General"/>
    </dxf>
  </dxfs>
  <tableStyles count="4" defaultTableStyle="TableStyleMedium2" defaultPivotStyle="PivotStyleLight16">
    <tableStyle name="Slicer Style 1" pivot="0" table="0" count="0" xr9:uid="{E699BD50-C1F1-4C52-A057-57A1D5A02EAE}"/>
    <tableStyle name="Slicer Style 2" pivot="0" table="0" count="1" xr9:uid="{886E6E95-29B0-4CA0-BFA1-BBE6ADFE2F99}">
      <tableStyleElement type="wholeTable" dxfId="2"/>
    </tableStyle>
    <tableStyle name="Slicer Style 3" pivot="0" table="0" count="2" xr9:uid="{C2E7CE72-6241-4AED-A1D6-443EDE9310D2}">
      <tableStyleElement type="wholeTable" dxfId="1"/>
    </tableStyle>
    <tableStyle name="Slicer Style 4" pivot="0" table="0" count="1" xr9:uid="{AD32EDEE-0436-40FA-B236-F401F7EFEF7A}">
      <tableStyleElement type="headerRow" dxfId="0"/>
    </tableStyle>
  </tableStyles>
  <extLst>
    <ext xmlns:x14="http://schemas.microsoft.com/office/spreadsheetml/2009/9/main" uri="{46F421CA-312F-682f-3DD2-61675219B42D}">
      <x14:dxfs count="1">
        <dxf>
          <fill>
            <patternFill>
              <bgColor theme="4" tint="0.39994506668294322"/>
            </patternFill>
          </fill>
          <border diagonalUp="0" diagonalDown="0">
            <left/>
            <right/>
            <top/>
            <bottom/>
            <vertical/>
            <horizontal/>
          </border>
        </dxf>
      </x14:dxfs>
    </ext>
    <ext xmlns:x14="http://schemas.microsoft.com/office/spreadsheetml/2009/9/main" uri="{EB79DEF2-80B8-43e5-95BD-54CBDDF9020C}">
      <x14:slicerStyles defaultSlicerStyle="SlicerStyleLight1">
        <x14:slicerStyle name="Slicer Style 1"/>
        <x14:slicerStyle name="Slicer Style 2"/>
        <x14:slicerStyle name="Slicer Style 3">
          <x14:slicerStyleElements>
            <x14:slicerStyleElement type="selectedItemWithData" dxfId="0"/>
          </x14:slicerStyleElements>
        </x14:slicerStyle>
        <x14:slicerStyle name="Slicer Style 4"/>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5.xml"/><Relationship Id="rId18" Type="http://schemas.microsoft.com/office/2007/relationships/slicerCache" Target="slicerCaches/slicerCache1.xml"/><Relationship Id="rId26" Type="http://schemas.openxmlformats.org/officeDocument/2006/relationships/sheetMetadata" Target="metadata.xml"/><Relationship Id="rId39" Type="http://schemas.openxmlformats.org/officeDocument/2006/relationships/customXml" Target="../customXml/item11.xml"/><Relationship Id="rId21" Type="http://schemas.microsoft.com/office/2007/relationships/slicerCache" Target="slicerCaches/slicerCache4.xml"/><Relationship Id="rId34" Type="http://schemas.openxmlformats.org/officeDocument/2006/relationships/customXml" Target="../customXml/item6.xml"/><Relationship Id="rId42" Type="http://schemas.openxmlformats.org/officeDocument/2006/relationships/customXml" Target="../customXml/item14.xml"/><Relationship Id="rId47" Type="http://schemas.openxmlformats.org/officeDocument/2006/relationships/customXml" Target="../customXml/item19.xml"/><Relationship Id="rId50" Type="http://schemas.openxmlformats.org/officeDocument/2006/relationships/customXml" Target="../customXml/item22.xml"/><Relationship Id="rId55" Type="http://schemas.openxmlformats.org/officeDocument/2006/relationships/customXml" Target="../customXml/item27.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pivotCacheDefinition" Target="pivotCache/pivotCacheDefinition8.xml"/><Relationship Id="rId29" Type="http://schemas.openxmlformats.org/officeDocument/2006/relationships/customXml" Target="../customXml/item1.xml"/><Relationship Id="rId11" Type="http://schemas.openxmlformats.org/officeDocument/2006/relationships/pivotCacheDefinition" Target="pivotCache/pivotCacheDefinition3.xml"/><Relationship Id="rId24" Type="http://schemas.openxmlformats.org/officeDocument/2006/relationships/styles" Target="styles.xml"/><Relationship Id="rId32" Type="http://schemas.openxmlformats.org/officeDocument/2006/relationships/customXml" Target="../customXml/item4.xml"/><Relationship Id="rId37" Type="http://schemas.openxmlformats.org/officeDocument/2006/relationships/customXml" Target="../customXml/item9.xml"/><Relationship Id="rId40" Type="http://schemas.openxmlformats.org/officeDocument/2006/relationships/customXml" Target="../customXml/item12.xml"/><Relationship Id="rId45" Type="http://schemas.openxmlformats.org/officeDocument/2006/relationships/customXml" Target="../customXml/item17.xml"/><Relationship Id="rId53" Type="http://schemas.openxmlformats.org/officeDocument/2006/relationships/customXml" Target="../customXml/item25.xml"/><Relationship Id="rId5" Type="http://schemas.openxmlformats.org/officeDocument/2006/relationships/worksheet" Target="worksheets/sheet5.xml"/><Relationship Id="rId10" Type="http://schemas.openxmlformats.org/officeDocument/2006/relationships/pivotCacheDefinition" Target="pivotCache/pivotCacheDefinition2.xml"/><Relationship Id="rId19" Type="http://schemas.microsoft.com/office/2007/relationships/slicerCache" Target="slicerCaches/slicerCache2.xml"/><Relationship Id="rId31" Type="http://schemas.openxmlformats.org/officeDocument/2006/relationships/customXml" Target="../customXml/item3.xml"/><Relationship Id="rId44" Type="http://schemas.openxmlformats.org/officeDocument/2006/relationships/customXml" Target="../customXml/item16.xml"/><Relationship Id="rId52" Type="http://schemas.openxmlformats.org/officeDocument/2006/relationships/customXml" Target="../customXml/item24.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pivotCacheDefinition" Target="pivotCache/pivotCacheDefinition6.xml"/><Relationship Id="rId22" Type="http://schemas.openxmlformats.org/officeDocument/2006/relationships/theme" Target="theme/theme1.xml"/><Relationship Id="rId27" Type="http://schemas.openxmlformats.org/officeDocument/2006/relationships/powerPivotData" Target="model/item.data"/><Relationship Id="rId30" Type="http://schemas.openxmlformats.org/officeDocument/2006/relationships/customXml" Target="../customXml/item2.xml"/><Relationship Id="rId35" Type="http://schemas.openxmlformats.org/officeDocument/2006/relationships/customXml" Target="../customXml/item7.xml"/><Relationship Id="rId43" Type="http://schemas.openxmlformats.org/officeDocument/2006/relationships/customXml" Target="../customXml/item15.xml"/><Relationship Id="rId48" Type="http://schemas.openxmlformats.org/officeDocument/2006/relationships/customXml" Target="../customXml/item20.xml"/><Relationship Id="rId8" Type="http://schemas.openxmlformats.org/officeDocument/2006/relationships/worksheet" Target="worksheets/sheet8.xml"/><Relationship Id="rId51" Type="http://schemas.openxmlformats.org/officeDocument/2006/relationships/customXml" Target="../customXml/item23.xml"/><Relationship Id="rId3" Type="http://schemas.openxmlformats.org/officeDocument/2006/relationships/worksheet" Target="worksheets/sheet3.xml"/><Relationship Id="rId12" Type="http://schemas.openxmlformats.org/officeDocument/2006/relationships/pivotCacheDefinition" Target="pivotCache/pivotCacheDefinition4.xml"/><Relationship Id="rId17" Type="http://schemas.openxmlformats.org/officeDocument/2006/relationships/pivotCacheDefinition" Target="pivotCache/pivotCacheDefinition9.xml"/><Relationship Id="rId25" Type="http://schemas.openxmlformats.org/officeDocument/2006/relationships/sharedStrings" Target="sharedStrings.xml"/><Relationship Id="rId33" Type="http://schemas.openxmlformats.org/officeDocument/2006/relationships/customXml" Target="../customXml/item5.xml"/><Relationship Id="rId38" Type="http://schemas.openxmlformats.org/officeDocument/2006/relationships/customXml" Target="../customXml/item10.xml"/><Relationship Id="rId46" Type="http://schemas.openxmlformats.org/officeDocument/2006/relationships/customXml" Target="../customXml/item18.xml"/><Relationship Id="rId20" Type="http://schemas.microsoft.com/office/2007/relationships/slicerCache" Target="slicerCaches/slicerCache3.xml"/><Relationship Id="rId41" Type="http://schemas.openxmlformats.org/officeDocument/2006/relationships/customXml" Target="../customXml/item13.xml"/><Relationship Id="rId54" Type="http://schemas.openxmlformats.org/officeDocument/2006/relationships/customXml" Target="../customXml/item26.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7.xml"/><Relationship Id="rId23" Type="http://schemas.openxmlformats.org/officeDocument/2006/relationships/connections" Target="connections.xml"/><Relationship Id="rId28" Type="http://schemas.openxmlformats.org/officeDocument/2006/relationships/calcChain" Target="calcChain.xml"/><Relationship Id="rId36" Type="http://schemas.openxmlformats.org/officeDocument/2006/relationships/customXml" Target="../customXml/item8.xml"/><Relationship Id="rId49" Type="http://schemas.openxmlformats.org/officeDocument/2006/relationships/customXml" Target="../customXml/item2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hart>
    <c:title>
      <c:tx>
        <c:rich>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r>
              <a:rPr lang="en-IN" b="1">
                <a:solidFill>
                  <a:schemeClr val="accent1">
                    <a:lumMod val="50000"/>
                  </a:schemeClr>
                </a:solidFill>
              </a:rPr>
              <a:t>Salary</a:t>
            </a:r>
            <a:r>
              <a:rPr lang="en-IN" b="1" baseline="0">
                <a:solidFill>
                  <a:schemeClr val="accent1">
                    <a:lumMod val="50000"/>
                  </a:schemeClr>
                </a:solidFill>
              </a:rPr>
              <a:t> by Job Role</a:t>
            </a:r>
            <a:endParaRPr lang="en-IN" b="1">
              <a:solidFill>
                <a:schemeClr val="accent1">
                  <a:lumMod val="50000"/>
                </a:schemeClr>
              </a:solidFill>
            </a:endParaRPr>
          </a:p>
        </c:rich>
      </c:tx>
      <c:layout>
        <c:manualLayout>
          <c:xMode val="edge"/>
          <c:yMode val="edge"/>
          <c:x val="0.30129192495866192"/>
          <c:y val="3.8844869905413186E-2"/>
        </c:manualLayout>
      </c:layout>
      <c:overlay val="0"/>
      <c:spPr>
        <a:noFill/>
        <a:ln>
          <a:noFill/>
        </a:ln>
        <a:effectLst/>
      </c:spPr>
      <c:txPr>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tint val="77000"/>
              </a:schemeClr>
            </a:solidFill>
            <a:ln>
              <a:noFill/>
            </a:ln>
            <a:effectLst/>
          </c:spPr>
          <c:invertIfNegative val="0"/>
          <c:cat>
            <c:strRef>
              <c:f>job_title_median_salary!$G$7:$G$24</c:f>
              <c:strCache>
                <c:ptCount val="16"/>
                <c:pt idx="0">
                  <c:v>Data Scientist</c:v>
                </c:pt>
                <c:pt idx="1">
                  <c:v>Robotics Engineer</c:v>
                </c:pt>
                <c:pt idx="2">
                  <c:v>ML Architect</c:v>
                </c:pt>
                <c:pt idx="3">
                  <c:v>Data Analyst</c:v>
                </c:pt>
                <c:pt idx="4">
                  <c:v>Principal Data Scientist</c:v>
                </c:pt>
                <c:pt idx="5">
                  <c:v>Computer Vision Engineer</c:v>
                </c:pt>
                <c:pt idx="6">
                  <c:v>Machine Learning Engineer</c:v>
                </c:pt>
                <c:pt idx="7">
                  <c:v>AI Specialist</c:v>
                </c:pt>
                <c:pt idx="8">
                  <c:v>AI Architect</c:v>
                </c:pt>
                <c:pt idx="9">
                  <c:v>ML Ops Engineer</c:v>
                </c:pt>
                <c:pt idx="10">
                  <c:v>Autonomous Systems Engineer</c:v>
                </c:pt>
                <c:pt idx="11">
                  <c:v>AI Software Engineer</c:v>
                </c:pt>
                <c:pt idx="12">
                  <c:v>Data Engineer</c:v>
                </c:pt>
                <c:pt idx="13">
                  <c:v>AI Consultant</c:v>
                </c:pt>
                <c:pt idx="14">
                  <c:v>NLP Engineer</c:v>
                </c:pt>
                <c:pt idx="15">
                  <c:v>0</c:v>
                </c:pt>
              </c:strCache>
            </c:strRef>
          </c:cat>
          <c:val>
            <c:numRef>
              <c:f>job_title_median_salary!$I$7:$I$24</c:f>
              <c:numCache>
                <c:formatCode>_-[$$-409]* #,##0_ ;_-[$$-409]* \-#,##0\ ;_-[$$-409]* "-"??_ ;_-@_ </c:formatCode>
                <c:ptCount val="18"/>
                <c:pt idx="0">
                  <c:v>#N/A</c:v>
                </c:pt>
                <c:pt idx="1">
                  <c:v>278389</c:v>
                </c:pt>
                <c:pt idx="2">
                  <c:v>257240</c:v>
                </c:pt>
                <c:pt idx="3">
                  <c:v>257116</c:v>
                </c:pt>
                <c:pt idx="4">
                  <c:v>254752.5</c:v>
                </c:pt>
                <c:pt idx="5">
                  <c:v>249239</c:v>
                </c:pt>
                <c:pt idx="6">
                  <c:v>233309.5</c:v>
                </c:pt>
                <c:pt idx="7">
                  <c:v>230443</c:v>
                </c:pt>
                <c:pt idx="8">
                  <c:v>228120.5</c:v>
                </c:pt>
                <c:pt idx="9">
                  <c:v>218509</c:v>
                </c:pt>
                <c:pt idx="10">
                  <c:v>209929</c:v>
                </c:pt>
                <c:pt idx="11">
                  <c:v>205169</c:v>
                </c:pt>
                <c:pt idx="12">
                  <c:v>192161</c:v>
                </c:pt>
                <c:pt idx="13">
                  <c:v>179537</c:v>
                </c:pt>
                <c:pt idx="14">
                  <c:v>169752</c:v>
                </c:pt>
                <c:pt idx="15">
                  <c:v>0</c:v>
                </c:pt>
                <c:pt idx="16">
                  <c:v>0</c:v>
                </c:pt>
                <c:pt idx="17">
                  <c:v>0</c:v>
                </c:pt>
              </c:numCache>
            </c:numRef>
          </c:val>
          <c:extLst>
            <c:ext xmlns:c16="http://schemas.microsoft.com/office/drawing/2014/chart" uri="{C3380CC4-5D6E-409C-BE32-E72D297353CC}">
              <c16:uniqueId val="{00000000-5F3E-4F25-9769-84203E31EFDB}"/>
            </c:ext>
          </c:extLst>
        </c:ser>
        <c:ser>
          <c:idx val="1"/>
          <c:order val="1"/>
          <c:spPr>
            <a:solidFill>
              <a:schemeClr val="accent1">
                <a:shade val="76000"/>
              </a:schemeClr>
            </a:solidFill>
            <a:ln>
              <a:noFill/>
            </a:ln>
            <a:effectLst/>
          </c:spPr>
          <c:invertIfNegative val="0"/>
          <c:cat>
            <c:strRef>
              <c:f>job_title_median_salary!$G$7:$G$24</c:f>
              <c:strCache>
                <c:ptCount val="16"/>
                <c:pt idx="0">
                  <c:v>Data Scientist</c:v>
                </c:pt>
                <c:pt idx="1">
                  <c:v>Robotics Engineer</c:v>
                </c:pt>
                <c:pt idx="2">
                  <c:v>ML Architect</c:v>
                </c:pt>
                <c:pt idx="3">
                  <c:v>Data Analyst</c:v>
                </c:pt>
                <c:pt idx="4">
                  <c:v>Principal Data Scientist</c:v>
                </c:pt>
                <c:pt idx="5">
                  <c:v>Computer Vision Engineer</c:v>
                </c:pt>
                <c:pt idx="6">
                  <c:v>Machine Learning Engineer</c:v>
                </c:pt>
                <c:pt idx="7">
                  <c:v>AI Specialist</c:v>
                </c:pt>
                <c:pt idx="8">
                  <c:v>AI Architect</c:v>
                </c:pt>
                <c:pt idx="9">
                  <c:v>ML Ops Engineer</c:v>
                </c:pt>
                <c:pt idx="10">
                  <c:v>Autonomous Systems Engineer</c:v>
                </c:pt>
                <c:pt idx="11">
                  <c:v>AI Software Engineer</c:v>
                </c:pt>
                <c:pt idx="12">
                  <c:v>Data Engineer</c:v>
                </c:pt>
                <c:pt idx="13">
                  <c:v>AI Consultant</c:v>
                </c:pt>
                <c:pt idx="14">
                  <c:v>NLP Engineer</c:v>
                </c:pt>
                <c:pt idx="15">
                  <c:v>0</c:v>
                </c:pt>
              </c:strCache>
            </c:strRef>
          </c:cat>
          <c:val>
            <c:numRef>
              <c:f>job_title_median_salary!$J$7:$J$24</c:f>
              <c:numCache>
                <c:formatCode>_-[$$-409]* #,##0_ ;_-[$$-409]* \-#,##0\ ;_-[$$-409]* "-"??_ ;_-@_ </c:formatCode>
                <c:ptCount val="18"/>
                <c:pt idx="0">
                  <c:v>281503</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numCache>
            </c:numRef>
          </c:val>
          <c:extLst>
            <c:ext xmlns:c16="http://schemas.microsoft.com/office/drawing/2014/chart" uri="{C3380CC4-5D6E-409C-BE32-E72D297353CC}">
              <c16:uniqueId val="{00000001-5F3E-4F25-9769-84203E31EFDB}"/>
            </c:ext>
          </c:extLst>
        </c:ser>
        <c:dLbls>
          <c:showLegendKey val="0"/>
          <c:showVal val="0"/>
          <c:showCatName val="0"/>
          <c:showSerName val="0"/>
          <c:showPercent val="0"/>
          <c:showBubbleSize val="0"/>
        </c:dLbls>
        <c:gapWidth val="182"/>
        <c:axId val="1527447375"/>
        <c:axId val="1527449775"/>
      </c:barChart>
      <c:catAx>
        <c:axId val="152744737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7449775"/>
        <c:crosses val="autoZero"/>
        <c:auto val="1"/>
        <c:lblAlgn val="ctr"/>
        <c:lblOffset val="100"/>
        <c:noMultiLvlLbl val="0"/>
      </c:catAx>
      <c:valAx>
        <c:axId val="1527449775"/>
        <c:scaling>
          <c:orientation val="minMax"/>
        </c:scaling>
        <c:delete val="0"/>
        <c:axPos val="b"/>
        <c:majorGridlines>
          <c:spPr>
            <a:ln w="9525" cap="flat" cmpd="sng" algn="ctr">
              <a:solidFill>
                <a:schemeClr val="tx1">
                  <a:lumMod val="15000"/>
                  <a:lumOff val="85000"/>
                </a:schemeClr>
              </a:solidFill>
              <a:round/>
            </a:ln>
            <a:effectLst/>
          </c:spPr>
        </c:majorGridlines>
        <c:numFmt formatCode="\$#,##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7447375"/>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chart>
    <c:title>
      <c:tx>
        <c:rich>
          <a:bodyPr rot="0" spcFirstLastPara="1" vertOverflow="ellipsis" vert="horz" wrap="square" anchor="ctr" anchorCtr="1"/>
          <a:lstStyle/>
          <a:p>
            <a:pPr algn="ctr">
              <a:defRPr sz="1400" b="0" i="0" u="none" strike="noStrike" kern="1200" spc="0" baseline="0">
                <a:solidFill>
                  <a:schemeClr val="accent1">
                    <a:lumMod val="50000"/>
                  </a:schemeClr>
                </a:solidFill>
                <a:latin typeface="+mn-lt"/>
                <a:ea typeface="+mn-ea"/>
                <a:cs typeface="+mn-cs"/>
              </a:defRPr>
            </a:pPr>
            <a:r>
              <a:rPr lang="en-IN" sz="1600" b="1" baseline="0">
                <a:solidFill>
                  <a:schemeClr val="accent1">
                    <a:lumMod val="50000"/>
                  </a:schemeClr>
                </a:solidFill>
              </a:rPr>
              <a:t>Salary by Employment Type</a:t>
            </a:r>
          </a:p>
        </c:rich>
      </c:tx>
      <c:layout>
        <c:manualLayout>
          <c:xMode val="edge"/>
          <c:yMode val="edge"/>
          <c:x val="0.25343511062545238"/>
          <c:y val="2.0705866134892403E-2"/>
        </c:manualLayout>
      </c:layout>
      <c:overlay val="0"/>
      <c:spPr>
        <a:noFill/>
        <a:ln>
          <a:noFill/>
        </a:ln>
        <a:effectLst/>
      </c:spPr>
      <c:txPr>
        <a:bodyPr rot="0" spcFirstLastPara="1" vertOverflow="ellipsis" vert="horz" wrap="square" anchor="ctr" anchorCtr="1"/>
        <a:lstStyle/>
        <a:p>
          <a:pPr algn="ctr">
            <a:defRPr sz="1400" b="0" i="0" u="none" strike="noStrike" kern="1200" spc="0" baseline="0">
              <a:solidFill>
                <a:schemeClr val="accent1">
                  <a:lumMod val="50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5">
                <a:shade val="76000"/>
              </a:schemeClr>
            </a:solidFill>
            <a:ln>
              <a:noFill/>
            </a:ln>
            <a:effectLst/>
          </c:spPr>
          <c:invertIfNegative val="0"/>
          <c:cat>
            <c:strRef>
              <c:f>type!$D$6:$D$9</c:f>
              <c:strCache>
                <c:ptCount val="4"/>
                <c:pt idx="0">
                  <c:v>Part Time</c:v>
                </c:pt>
                <c:pt idx="1">
                  <c:v>Freelance</c:v>
                </c:pt>
                <c:pt idx="2">
                  <c:v>Full Time</c:v>
                </c:pt>
                <c:pt idx="3">
                  <c:v>Contract</c:v>
                </c:pt>
              </c:strCache>
            </c:strRef>
          </c:cat>
          <c:val>
            <c:numRef>
              <c:f>type!$E$6:$E$9</c:f>
              <c:numCache>
                <c:formatCode>_-[$$-409]* #,##0_ ;_-[$$-409]* \-#,##0\ ;_-[$$-409]* "-"??_ ;_-@_ </c:formatCode>
                <c:ptCount val="4"/>
                <c:pt idx="0">
                  <c:v>0</c:v>
                </c:pt>
                <c:pt idx="1">
                  <c:v>0</c:v>
                </c:pt>
                <c:pt idx="2">
                  <c:v>0</c:v>
                </c:pt>
                <c:pt idx="3">
                  <c:v>281503</c:v>
                </c:pt>
              </c:numCache>
            </c:numRef>
          </c:val>
          <c:extLst>
            <c:ext xmlns:c16="http://schemas.microsoft.com/office/drawing/2014/chart" uri="{C3380CC4-5D6E-409C-BE32-E72D297353CC}">
              <c16:uniqueId val="{00000000-9D40-4C0B-BA77-49552A8198CD}"/>
            </c:ext>
          </c:extLst>
        </c:ser>
        <c:ser>
          <c:idx val="1"/>
          <c:order val="1"/>
          <c:spPr>
            <a:solidFill>
              <a:schemeClr val="accent5">
                <a:tint val="77000"/>
              </a:schemeClr>
            </a:solidFill>
            <a:ln>
              <a:noFill/>
            </a:ln>
            <a:effectLst/>
          </c:spPr>
          <c:invertIfNegative val="0"/>
          <c:cat>
            <c:strRef>
              <c:f>type!$D$6:$D$9</c:f>
              <c:strCache>
                <c:ptCount val="4"/>
                <c:pt idx="0">
                  <c:v>Part Time</c:v>
                </c:pt>
                <c:pt idx="1">
                  <c:v>Freelance</c:v>
                </c:pt>
                <c:pt idx="2">
                  <c:v>Full Time</c:v>
                </c:pt>
                <c:pt idx="3">
                  <c:v>Contract</c:v>
                </c:pt>
              </c:strCache>
            </c:strRef>
          </c:cat>
          <c:val>
            <c:numRef>
              <c:f>type!$F$6:$F$9</c:f>
              <c:numCache>
                <c:formatCode>_-[$$-409]* #,##0_ ;_-[$$-409]* \-#,##0\ ;_-[$$-409]* "-"??_ ;_-@_ </c:formatCode>
                <c:ptCount val="4"/>
                <c:pt idx="0">
                  <c:v>109208</c:v>
                </c:pt>
                <c:pt idx="1">
                  <c:v>109091</c:v>
                </c:pt>
                <c:pt idx="2">
                  <c:v>107379</c:v>
                </c:pt>
                <c:pt idx="3">
                  <c:v>#N/A</c:v>
                </c:pt>
              </c:numCache>
            </c:numRef>
          </c:val>
          <c:extLst>
            <c:ext xmlns:c16="http://schemas.microsoft.com/office/drawing/2014/chart" uri="{C3380CC4-5D6E-409C-BE32-E72D297353CC}">
              <c16:uniqueId val="{00000001-9D40-4C0B-BA77-49552A8198CD}"/>
            </c:ext>
          </c:extLst>
        </c:ser>
        <c:dLbls>
          <c:showLegendKey val="0"/>
          <c:showVal val="0"/>
          <c:showCatName val="0"/>
          <c:showSerName val="0"/>
          <c:showPercent val="0"/>
          <c:showBubbleSize val="0"/>
        </c:dLbls>
        <c:gapWidth val="182"/>
        <c:axId val="1527444975"/>
        <c:axId val="1527437775"/>
      </c:barChart>
      <c:catAx>
        <c:axId val="152744497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7437775"/>
        <c:crosses val="autoZero"/>
        <c:auto val="1"/>
        <c:lblAlgn val="ctr"/>
        <c:lblOffset val="100"/>
        <c:noMultiLvlLbl val="0"/>
      </c:catAx>
      <c:valAx>
        <c:axId val="1527437775"/>
        <c:scaling>
          <c:orientation val="minMax"/>
        </c:scaling>
        <c:delete val="0"/>
        <c:axPos val="b"/>
        <c:majorGridlines>
          <c:spPr>
            <a:ln w="9525" cap="flat" cmpd="sng" algn="ctr">
              <a:solidFill>
                <a:schemeClr val="tx1">
                  <a:lumMod val="15000"/>
                  <a:lumOff val="85000"/>
                </a:schemeClr>
              </a:solidFill>
              <a:round/>
            </a:ln>
            <a:effectLst/>
          </c:spPr>
        </c:majorGridlines>
        <c:numFmt formatCode="\$#,##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7444975"/>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[Data Science Salary Dashboard.xlsx]data_jobs_skills!PivotTable3</c:name>
    <c:fmtId val="19"/>
  </c:pivotSource>
  <c:chart>
    <c:title>
      <c:tx>
        <c:rich>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r>
              <a:rPr lang="en-US" b="1">
                <a:solidFill>
                  <a:schemeClr val="accent1">
                    <a:lumMod val="50000"/>
                  </a:schemeClr>
                </a:solidFill>
              </a:rPr>
              <a:t>Skills</a:t>
            </a:r>
            <a:r>
              <a:rPr lang="en-US" b="1" baseline="0">
                <a:solidFill>
                  <a:schemeClr val="accent1">
                    <a:lumMod val="50000"/>
                  </a:schemeClr>
                </a:solidFill>
              </a:rPr>
              <a:t> Imapct on Salary</a:t>
            </a:r>
            <a:endParaRPr lang="en-US" b="1">
              <a:solidFill>
                <a:schemeClr val="accent1">
                  <a:lumMod val="50000"/>
                </a:schemeClr>
              </a:solidFill>
            </a:endParaRPr>
          </a:p>
        </c:rich>
      </c:tx>
      <c:layout>
        <c:manualLayout>
          <c:xMode val="edge"/>
          <c:yMode val="edge"/>
          <c:x val="0.33457797359764474"/>
          <c:y val="3.4353425256761903E-2"/>
        </c:manualLayout>
      </c:layout>
      <c:overlay val="0"/>
      <c:spPr>
        <a:noFill/>
        <a:ln>
          <a:noFill/>
        </a:ln>
        <a:effectLst/>
      </c:spPr>
      <c:txPr>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data_jobs_skills!$B$6</c:f>
              <c:strCache>
                <c:ptCount val="1"/>
                <c:pt idx="0">
                  <c:v>Total</c:v>
                </c:pt>
              </c:strCache>
            </c:strRef>
          </c:tx>
          <c:spPr>
            <a:solidFill>
              <a:schemeClr val="accent1"/>
            </a:solidFill>
            <a:ln>
              <a:noFill/>
            </a:ln>
            <a:effectLst/>
          </c:spPr>
          <c:invertIfNegative val="0"/>
          <c:cat>
            <c:strRef>
              <c:f>data_jobs_skills!$A$7:$A$16</c:f>
              <c:strCache>
                <c:ptCount val="10"/>
                <c:pt idx="0">
                  <c:v> Java</c:v>
                </c:pt>
                <c:pt idx="1">
                  <c:v> Docker</c:v>
                </c:pt>
                <c:pt idx="2">
                  <c:v> Mathematics</c:v>
                </c:pt>
                <c:pt idx="3">
                  <c:v> Data Visualization</c:v>
                </c:pt>
                <c:pt idx="4">
                  <c:v> Git</c:v>
                </c:pt>
                <c:pt idx="5">
                  <c:v> TensorFlow</c:v>
                </c:pt>
                <c:pt idx="6">
                  <c:v> Deep Learning</c:v>
                </c:pt>
                <c:pt idx="7">
                  <c:v> PyTorch</c:v>
                </c:pt>
                <c:pt idx="8">
                  <c:v> Computer Vision</c:v>
                </c:pt>
                <c:pt idx="9">
                  <c:v> Scala</c:v>
                </c:pt>
              </c:strCache>
            </c:strRef>
          </c:cat>
          <c:val>
            <c:numRef>
              <c:f>data_jobs_skills!$B$7:$B$16</c:f>
              <c:numCache>
                <c:formatCode>\$#,##0;\(\$#,##0\);\$#,##0</c:formatCode>
                <c:ptCount val="10"/>
                <c:pt idx="0">
                  <c:v>220260</c:v>
                </c:pt>
                <c:pt idx="1">
                  <c:v>220260</c:v>
                </c:pt>
                <c:pt idx="2">
                  <c:v>219263</c:v>
                </c:pt>
                <c:pt idx="3">
                  <c:v>219263</c:v>
                </c:pt>
                <c:pt idx="4">
                  <c:v>219263</c:v>
                </c:pt>
                <c:pt idx="5">
                  <c:v>209390</c:v>
                </c:pt>
                <c:pt idx="6">
                  <c:v>198520</c:v>
                </c:pt>
                <c:pt idx="7">
                  <c:v>198520</c:v>
                </c:pt>
                <c:pt idx="8">
                  <c:v>186264</c:v>
                </c:pt>
                <c:pt idx="9">
                  <c:v>186264</c:v>
                </c:pt>
              </c:numCache>
            </c:numRef>
          </c:val>
          <c:extLst>
            <c:ext xmlns:c16="http://schemas.microsoft.com/office/drawing/2014/chart" uri="{C3380CC4-5D6E-409C-BE32-E72D297353CC}">
              <c16:uniqueId val="{00000001-5CD4-42A3-878E-4843DEFD6CE5}"/>
            </c:ext>
          </c:extLst>
        </c:ser>
        <c:dLbls>
          <c:showLegendKey val="0"/>
          <c:showVal val="0"/>
          <c:showCatName val="0"/>
          <c:showSerName val="0"/>
          <c:showPercent val="0"/>
          <c:showBubbleSize val="0"/>
        </c:dLbls>
        <c:gapWidth val="219"/>
        <c:overlap val="-27"/>
        <c:axId val="1259036896"/>
        <c:axId val="1259050816"/>
      </c:barChart>
      <c:catAx>
        <c:axId val="12590368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9050816"/>
        <c:crosses val="autoZero"/>
        <c:auto val="1"/>
        <c:lblAlgn val="ctr"/>
        <c:lblOffset val="100"/>
        <c:noMultiLvlLbl val="0"/>
      </c:catAx>
      <c:valAx>
        <c:axId val="1259050816"/>
        <c:scaling>
          <c:orientation val="minMax"/>
        </c:scaling>
        <c:delete val="0"/>
        <c:axPos val="l"/>
        <c:majorGridlines>
          <c:spPr>
            <a:ln w="9525" cap="flat" cmpd="sng" algn="ctr">
              <a:solidFill>
                <a:schemeClr val="tx1">
                  <a:lumMod val="15000"/>
                  <a:lumOff val="85000"/>
                </a:schemeClr>
              </a:solidFill>
              <a:round/>
            </a:ln>
            <a:effectLst/>
          </c:spPr>
        </c:majorGridlines>
        <c:numFmt formatCode="\$#,##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903689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[Data Science Salary Dashboard.xlsx]data_jobs_skills!PivotTable3</c:name>
    <c:fmtId val="2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1">
                <a:solidFill>
                  <a:schemeClr val="accent1">
                    <a:lumMod val="50000"/>
                  </a:schemeClr>
                </a:solidFill>
              </a:rPr>
              <a:t>Required</a:t>
            </a:r>
            <a:r>
              <a:rPr lang="en-IN" sz="1400" b="1" baseline="0">
                <a:solidFill>
                  <a:schemeClr val="accent1">
                    <a:lumMod val="50000"/>
                  </a:schemeClr>
                </a:solidFill>
              </a:rPr>
              <a:t> Skills</a:t>
            </a:r>
            <a:endParaRPr lang="en-IN" sz="1400" b="1">
              <a:solidFill>
                <a:schemeClr val="accent1">
                  <a:lumMod val="50000"/>
                </a:schemeClr>
              </a:solidFill>
            </a:endParaRPr>
          </a:p>
        </c:rich>
      </c:tx>
      <c:layout>
        <c:manualLayout>
          <c:xMode val="edge"/>
          <c:yMode val="edge"/>
          <c:x val="0.3133460820427581"/>
          <c:y val="7.048661632759742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hade val="50000"/>
            </a:schemeClr>
          </a:solidFill>
          <a:ln w="19050">
            <a:solidFill>
              <a:schemeClr val="lt1"/>
            </a:solidFill>
          </a:ln>
          <a:effectLst/>
        </c:spPr>
      </c:pivotFmt>
      <c:pivotFmt>
        <c:idx val="3"/>
        <c:spPr>
          <a:solidFill>
            <a:schemeClr val="accent1">
              <a:shade val="70000"/>
            </a:schemeClr>
          </a:solidFill>
          <a:ln w="19050">
            <a:solidFill>
              <a:schemeClr val="lt1"/>
            </a:solidFill>
          </a:ln>
          <a:effectLst/>
        </c:spPr>
      </c:pivotFmt>
      <c:pivotFmt>
        <c:idx val="4"/>
        <c:spPr>
          <a:solidFill>
            <a:schemeClr val="accent1">
              <a:shade val="90000"/>
            </a:schemeClr>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tint val="70000"/>
            </a:schemeClr>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9"/>
        <c:spPr>
          <a:solidFill>
            <a:schemeClr val="accent1">
              <a:shade val="50000"/>
            </a:schemeClr>
          </a:solidFill>
          <a:ln w="19050">
            <a:solidFill>
              <a:schemeClr val="lt1"/>
            </a:solidFill>
          </a:ln>
          <a:effectLst/>
        </c:spPr>
      </c:pivotFmt>
      <c:pivotFmt>
        <c:idx val="10"/>
        <c:spPr>
          <a:solidFill>
            <a:schemeClr val="accent1">
              <a:shade val="70000"/>
            </a:schemeClr>
          </a:solidFill>
          <a:ln w="19050">
            <a:solidFill>
              <a:schemeClr val="lt1"/>
            </a:solidFill>
          </a:ln>
          <a:effectLst/>
        </c:spPr>
      </c:pivotFmt>
      <c:pivotFmt>
        <c:idx val="11"/>
        <c:spPr>
          <a:solidFill>
            <a:schemeClr val="accent1">
              <a:shade val="90000"/>
            </a:schemeClr>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tint val="70000"/>
            </a:schemeClr>
          </a:solidFill>
          <a:ln w="19050">
            <a:solidFill>
              <a:schemeClr val="lt1"/>
            </a:solidFill>
          </a:ln>
          <a:effectLst/>
        </c:spPr>
      </c:pivotFmt>
      <c:pivotFmt>
        <c:idx val="14"/>
        <c:spPr>
          <a:solidFill>
            <a:schemeClr val="accent1"/>
          </a:solidFill>
          <a:ln w="19050">
            <a:solidFill>
              <a:schemeClr val="lt1"/>
            </a:solidFill>
          </a:ln>
          <a:effectLst/>
        </c:spPr>
      </c:pivotFmt>
    </c:pivotFmts>
    <c:plotArea>
      <c:layout/>
      <c:pieChart>
        <c:varyColors val="1"/>
        <c:ser>
          <c:idx val="0"/>
          <c:order val="0"/>
          <c:tx>
            <c:strRef>
              <c:f>data_jobs_skills!$B$6</c:f>
              <c:strCache>
                <c:ptCount val="1"/>
                <c:pt idx="0">
                  <c:v>Total</c:v>
                </c:pt>
              </c:strCache>
            </c:strRef>
          </c:tx>
          <c:dPt>
            <c:idx val="0"/>
            <c:bubble3D val="0"/>
            <c:spPr>
              <a:solidFill>
                <a:schemeClr val="accent1">
                  <a:shade val="42000"/>
                </a:schemeClr>
              </a:solidFill>
              <a:ln w="19050">
                <a:solidFill>
                  <a:schemeClr val="lt1"/>
                </a:solidFill>
              </a:ln>
              <a:effectLst/>
            </c:spPr>
          </c:dPt>
          <c:dPt>
            <c:idx val="1"/>
            <c:bubble3D val="0"/>
            <c:spPr>
              <a:solidFill>
                <a:schemeClr val="accent1">
                  <a:shade val="55000"/>
                </a:schemeClr>
              </a:solidFill>
              <a:ln w="19050">
                <a:solidFill>
                  <a:schemeClr val="lt1"/>
                </a:solidFill>
              </a:ln>
              <a:effectLst/>
            </c:spPr>
          </c:dPt>
          <c:dPt>
            <c:idx val="2"/>
            <c:bubble3D val="0"/>
            <c:spPr>
              <a:solidFill>
                <a:schemeClr val="accent1">
                  <a:shade val="68000"/>
                </a:schemeClr>
              </a:solidFill>
              <a:ln w="19050">
                <a:solidFill>
                  <a:schemeClr val="lt1"/>
                </a:solidFill>
              </a:ln>
              <a:effectLst/>
            </c:spPr>
          </c:dPt>
          <c:dPt>
            <c:idx val="3"/>
            <c:bubble3D val="0"/>
            <c:spPr>
              <a:solidFill>
                <a:schemeClr val="accent1">
                  <a:shade val="90000"/>
                </a:schemeClr>
              </a:solidFill>
              <a:ln w="19050">
                <a:solidFill>
                  <a:schemeClr val="lt1"/>
                </a:solidFill>
              </a:ln>
              <a:effectLst/>
            </c:spPr>
          </c:dPt>
          <c:dPt>
            <c:idx val="4"/>
            <c:bubble3D val="0"/>
            <c:spPr>
              <a:solidFill>
                <a:schemeClr val="accent1">
                  <a:shade val="93000"/>
                </a:schemeClr>
              </a:solidFill>
              <a:ln w="19050">
                <a:solidFill>
                  <a:schemeClr val="lt1"/>
                </a:solidFill>
              </a:ln>
              <a:effectLst/>
            </c:spPr>
          </c:dPt>
          <c:dPt>
            <c:idx val="5"/>
            <c:bubble3D val="0"/>
            <c:spPr>
              <a:solidFill>
                <a:schemeClr val="accent1">
                  <a:tint val="94000"/>
                </a:schemeClr>
              </a:solidFill>
              <a:ln w="19050">
                <a:solidFill>
                  <a:schemeClr val="lt1"/>
                </a:solidFill>
              </a:ln>
              <a:effectLst/>
            </c:spPr>
          </c:dPt>
          <c:dPt>
            <c:idx val="6"/>
            <c:bubble3D val="0"/>
            <c:spPr>
              <a:solidFill>
                <a:schemeClr val="accent1">
                  <a:shade val="50000"/>
                </a:schemeClr>
              </a:solidFill>
              <a:ln w="19050">
                <a:solidFill>
                  <a:schemeClr val="lt1"/>
                </a:solidFill>
              </a:ln>
              <a:effectLst/>
            </c:spPr>
          </c:dPt>
          <c:dPt>
            <c:idx val="7"/>
            <c:bubble3D val="0"/>
            <c:spPr>
              <a:solidFill>
                <a:schemeClr val="accent1">
                  <a:tint val="69000"/>
                </a:schemeClr>
              </a:solidFill>
              <a:ln w="19050">
                <a:solidFill>
                  <a:schemeClr val="lt1"/>
                </a:solidFill>
              </a:ln>
              <a:effectLst/>
            </c:spPr>
          </c:dPt>
          <c:dPt>
            <c:idx val="8"/>
            <c:bubble3D val="0"/>
            <c:spPr>
              <a:solidFill>
                <a:schemeClr val="accent1">
                  <a:tint val="56000"/>
                </a:schemeClr>
              </a:solidFill>
              <a:ln w="19050">
                <a:solidFill>
                  <a:schemeClr val="lt1"/>
                </a:solidFill>
              </a:ln>
              <a:effectLst/>
            </c:spPr>
          </c:dPt>
          <c:dPt>
            <c:idx val="9"/>
            <c:bubble3D val="0"/>
            <c:spPr>
              <a:solidFill>
                <a:schemeClr val="accent1">
                  <a:tint val="43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data_jobs_skills!$A$7:$A$16</c:f>
              <c:strCache>
                <c:ptCount val="10"/>
                <c:pt idx="0">
                  <c:v> Java</c:v>
                </c:pt>
                <c:pt idx="1">
                  <c:v> Docker</c:v>
                </c:pt>
                <c:pt idx="2">
                  <c:v> Mathematics</c:v>
                </c:pt>
                <c:pt idx="3">
                  <c:v> Data Visualization</c:v>
                </c:pt>
                <c:pt idx="4">
                  <c:v> Git</c:v>
                </c:pt>
                <c:pt idx="5">
                  <c:v> TensorFlow</c:v>
                </c:pt>
                <c:pt idx="6">
                  <c:v> Deep Learning</c:v>
                </c:pt>
                <c:pt idx="7">
                  <c:v> PyTorch</c:v>
                </c:pt>
                <c:pt idx="8">
                  <c:v> Computer Vision</c:v>
                </c:pt>
                <c:pt idx="9">
                  <c:v> Scala</c:v>
                </c:pt>
              </c:strCache>
            </c:strRef>
          </c:cat>
          <c:val>
            <c:numRef>
              <c:f>data_jobs_skills!$B$7:$B$16</c:f>
              <c:numCache>
                <c:formatCode>\$#,##0;\(\$#,##0\);\$#,##0</c:formatCode>
                <c:ptCount val="10"/>
                <c:pt idx="0">
                  <c:v>220260</c:v>
                </c:pt>
                <c:pt idx="1">
                  <c:v>220260</c:v>
                </c:pt>
                <c:pt idx="2">
                  <c:v>219263</c:v>
                </c:pt>
                <c:pt idx="3">
                  <c:v>219263</c:v>
                </c:pt>
                <c:pt idx="4">
                  <c:v>219263</c:v>
                </c:pt>
                <c:pt idx="5">
                  <c:v>209390</c:v>
                </c:pt>
                <c:pt idx="6">
                  <c:v>198520</c:v>
                </c:pt>
                <c:pt idx="7">
                  <c:v>198520</c:v>
                </c:pt>
                <c:pt idx="8">
                  <c:v>186264</c:v>
                </c:pt>
                <c:pt idx="9">
                  <c:v>186264</c:v>
                </c:pt>
              </c:numCache>
            </c:numRef>
          </c:val>
          <c:extLst>
            <c:ext xmlns:c16="http://schemas.microsoft.com/office/drawing/2014/chart" uri="{C3380CC4-5D6E-409C-BE32-E72D297353CC}">
              <c16:uniqueId val="{0000000D-4DDC-4EB1-8FA9-8DEC442A1736}"/>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64936250515207561"/>
          <c:y val="0.23828247216702947"/>
          <c:w val="0.34631145446927658"/>
          <c:h val="0.6755032314441341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title pos="t" align="ctr" overlay="0">
      <cx:tx>
        <cx:txData>
          <cx:v>Country Salary Map</cx:v>
        </cx:txData>
      </cx:tx>
      <cx:txPr>
        <a:bodyPr spcFirstLastPara="1" vertOverflow="ellipsis" horzOverflow="overflow" wrap="square" lIns="0" tIns="0" rIns="0" bIns="0" anchor="ctr" anchorCtr="1"/>
        <a:lstStyle/>
        <a:p>
          <a:pPr algn="ctr" rtl="0">
            <a:defRPr/>
          </a:pPr>
          <a:r>
            <a:rPr lang="en-US" sz="1600" b="1" i="0" u="none" strike="noStrike" baseline="0">
              <a:solidFill>
                <a:schemeClr val="accent1">
                  <a:lumMod val="50000"/>
                </a:schemeClr>
              </a:solidFill>
              <a:latin typeface="Calibri" panose="020F0502020204030204"/>
            </a:rPr>
            <a:t>Country Salary Map</a:t>
          </a:r>
        </a:p>
      </cx:txPr>
    </cx:title>
    <cx:plotArea>
      <cx:plotAreaRegion>
        <cx:plotSurface>
          <cx:spPr>
            <a:noFill/>
            <a:ln>
              <a:noFill/>
            </a:ln>
          </cx:spPr>
        </cx:plotSurface>
        <cx:series layoutId="regionMap" uniqueId="{D520100A-0B0E-48AB-BD36-0D17B2753D93}">
          <cx:dataId val="0"/>
          <cx:layoutPr>
            <cx:geography cultureLanguage="en-US" cultureRegion="IN" attribution="Powered by Bing">
              <cx:geoCache provider="{E9337A44-BEBE-4D9F-B70C-5C5E7DAFC167}">
                <cx:binary>zHxpb9tI1vVfCfL5pbv2ZTA9wBQpyXu8ZP9COLbDvUgW1+Kvf65iJ20r7jj9ToBudwOBSFFVderW
uecu0r+v539dl7dX7sVclbb71/X8+8u075t//fZbd53eVlfdXpVdu7qrP/d713X1W/35c3Z9+9uN
u5oym/xGEGa/XadXrr+dX/7n3/BpyW19XF9f9Vltz4db5y9uu6Hsux/ce/LWi+t6sP328QQ+6feX
68yWV/bm5Ytb22e9f+2b299fPnrPyxe/7X7Sd6O+KGFi/XADzwq6R5iQUnCFvvyRly/K2ib3twnf
0wRpzMXdXYS/Dn16VcHjPzGfL7O5urlxt1334v7fBw8+mvyD61lXh3drD+vtRNcHX1b222Ns//Pv
nQuw1p0rD+DfBea5W7vo/3foendVZldfQfjf8Q8AYUkUYopifff3aAMwZXtMIywpZV+2YGcDfmpK
T2/Bg0d3NuHBnd1t+O+bf8g2/MpNYHKPK4kkYvIx+GwPM6SVovzO/J8C/8cT+QH02wefAn57/TvY
X//9sIdX9uoG5vbLqIfscUm1Euge3cfUE2ixJ5DCSHFyhz7cvxv7jnuen8/T4H99bgf7r5d3oQ//
+w+APs3sL0Seij3ONZVYsyc5B9E9yYFwNN1B/Llp/Angd4/t4n139Tu4T/9+uKNbW1254uvi/3eW
51s3KoTCD0z5gZdVe1pjJfQu3j8xj6cR//bgDubfru+iHh39/aiv3ZW9vv11oDPgD8IU0uQxq5M9
xhWVQsl749dfx7zXNM/O42nQv85/B/Ovl3chX1/8/ZBvbl11Zf3X9f8CQ8d7oBa1kgLdgfsYeoz2
qEIKSXWvNvHXoe+g/4n5PI39twd3wP92fRf9aPX3o385Zf1y636toAerVwgTCprxzmsChz+iGkKR
Fkzwe+OHDXroVH9yTk/vwqOHd3bi0b3d3Qj3/wG7AYHcVVO7X8hAeI9yibe68tEeYPCvaut7Bb5T
Pjun4PJnZvInO/DHo7v4/3FnF/3Lzd+P/oG9+bGQ/mthLSEAPWEa0P+m3B+cAqn3qKBCcXF/nz8+
Bc/O5mn07x/bQf7+6i7qB/8AoXPgbn8t+3CypwTHWgDLfPnb0fRyT0vNuAb/8G1fHtLPT0zoT6D/
upJd8L9e/w7+f4ADOOjc1W351fT+d+9LEfAKYQSyNXfsrh7xDqQSFNdM3vtehHbk/fPT+RPs75ex
C/395e+QP/776ebwqrmyvxB4kJqcYc4luXerj4DHdGv3gguywzPPTuNpwO8f28H7/uou3Idnfz/c
p7d9eid0ul8HOnANYVwwye5Bf2ztHNS/ACcr9T3V7Fj7T87p6R149PDOPjy6t7sbp/8A4z+t3XT1
K0W/3tOYUmD8P1T9A2cLol9SpYWG/XnI9c9P40+wv5/+Luz3l79D/NXfb/+X9dCnL45AXP7aLA6j
ihD1VcQ8VvqYyD1FCeQ12Q7wPzmbp9F/9PDOFjy6t7sPR/+AePdyur25/YW8z/WekEAxhD9JQZjt
QcJHQW75a7T1+AQ8P50/2YP7ZezCf395F/nLf4DUeWOz/vbmxRFEITd19RWG/13ycLqn4RRQCHif
kjwB5Jg5AifxNceMdpLIPz+vp7di9/mdLdm9vbs1G/P3k9P9HC/7q/72F7pnqvc4gviXUXnngB/T
U6D1HsIKwrCvSWgIkh+6h5+e1g835uuqnt6Xr3d3t+XN5a/Ylj8vRH6ryEZX/dXqSyn3QS3yx3e/
LBfKyzuP3mP35Im6g/Xg5veXkHD4srK7Kur2Ix5hfgIV7Mxm7XD7dS++PXR71fW/vwzENsSAjIaE
tCpRHArDL19Mt3e38B4hILakhIoxk5DvfvnC1q5PYViIPOSXBDciYlvKfPmi27rEL3fAAOAWlEDB
mVHCvtXPz+rSJ7X9hsb96xd2qM7qzPbd7y8VeLbm7m3biUJRAyaEJaQXobBBoGAKU2iury6AdeDd
+P+V3YDqvE5tlNp2To2WMt7PvZ0HI7xfXldjyg7oUMj1PNElSpNheieWjt1WIo2vmkDuD8yPNiJN
rivDZtK+wzTYWNfUZ2MxB5es79Txkjv9OstpG8opLzcDmXQ0F4392A4del1P2XDbNfw8SWQrjKdo
jGY7tkf5SNJXXcXjwzTgaShqJ6khvmOnytWxkZXurZlHhW9ENfD3VEh35keadmaZu8ukIV1p5r7i
qVky2l/mgSWz4U352Tedbk3rcc9NZhl6i0lLb5a8kqOZNM/P3VwNJqFNXxoyM1aHpKR0NDVXlSn7
kddrOnbqoKyxX8U0Wd4LEWcGqbI+qVs0foyrVhrtppkbpFO5HrxMvCn6Lj2odUFuynpMNm2h1/mA
zpp4wm+E7Zobmi39WxrURWVogtC+JFaH89I4EpWNtGac8/ZAq7xEpg0WdqjGtCxDPw+TSdMiu35g
yU/YBtjYjmlAVLy1Wkh/0m0W4rFp2GLBzCbaRlx0Osq4RAfIByp6yAT3w9yZ5HXdeJcl6X1Xx7eX
/3nV3NrL3t3e9idXzZd2hD/ubXtD/nj1arx1/eBuX8Abuxfrwd586RjZfWZLJN8egsHviWV7fB+9
+I5J/oQr7ppR/uTmTxIJ+iGRbIbM/qF1v5DI9oF7EpF7gioorAsM8RvZ1te/kQjmewiSQ1RTzAg4
DnDXXzmEgNaCtwPBaAT+fFvVuScRuQe9E3dxHhAA3KF/hUQwjPHQUkDQgcOC0jPFMDcK5enHlpL3
czLQKj0J3OSu5nK0SZgpNd7m/dKICGUVO+O4I3VUOBQPqw7OWQ3CJ88/cTVU/gAOxmTv7OqOh5+w
3h1i+zInTAUjRML/YsutD4mtqmyLyFyeLN43l1UZ8A/N5EsdCRYXH7VOpjd6KvV7zgeMwx8fnO1H
P+DUu6EhwAMsEOQ45A4c5USCeJT5iW3yYA0HiB9PFdBDQDJ01nucfvrrw0E/lUSCQCJLUkiOP1wp
rWaqZJmfKFbmEojAVdd5m9mPsarbaJSVvPnxeNvp7y7v4Xhba3jgMmgeCDfAeJgs6UoVqDkQbYc2
KoeXPx5pyzDfjUQAQPB1hFMMB+LhSGkGbsQvxUlQ2v4kD4rqIE/9eBe+/iVDAderFUQlalt9eDxI
0OV6EF12Uquh3vgxx59dm7ljn3flAYn79tPQiilypSDPrA6qpt+vblv4gywY5krt4NgVC7I2SU8S
AnI9bCyja1pMyYVauLoADzwezaUew6oQwUWc1+BR/j/Q1XhroozDOdk5IVo6X3AE4xc1WjUumzbJ
1Lq/fhYwY0AxENJBFVlsj+kDYym46vO+Tk8ylfHrAfzHBqMlP5+LIj0hjevPfrwmvDX2HZPBTFKE
Ib0Ig+Kd8cisCk54cpLPrj5ycxO8rzOSndWIxueKBPMH7atu4wXNDRoK1K0lHBsZosn69Y+n8sQx
geO4/Q+OJf1ue0c7AmvGyUk/lDjsm5JF8dBZM+h6fAbjJ0aiSkilEVQqOXDOY4wHFxS2iuXxSPrk
PZ2z/MDpRaynNs/3f7ymL4dhB16IGzki0GaHmSY78FYtMJnM6XGGMvy6Byg/yqZQnxpdLMPhJBPx
VsZp3oRDWhVXcTDoOfR5M3388TSeODkM/A2sVDEGnm/n5Mw847YR+Jg0gy8N76QPm3RgJ81SNKsK
LcuJx0n1dvFldVCVrLvr5fhTxniC3xnoeQEJI6gKI7bdjwc2XS1pLkdKj+ukUPvE635dlKmM8sK7
dYxtcvDj1T4FOoN+RrHtE4Dy29b5Pxxv0CwFx0uOGRatMpUreBUOUtfMFK0c3k8jnY9dqoZ3WaDw
fhBb+s7l/fAMXTwF+sNZ7FgZEH0sh4Ycu7lvXhHvk1OdxzQMciLOEe/Quc39uPG1bjY91ekzlveE
K2BYQWKCgtEJRXZYWtgizaYFH/dztRwWPeH7eExI9swanzhJDFwblhDngENlO660n1yMmgYfBzHq
VzEfyaZPKxR22PaHz2zqU0NBxZVCzp0gKABu4X5gRDJZxoCP+FjbJRfhmHrpjEzTfh3QUUkTp4k7
8aibDjLiSWRZVxzzPGiRsRVvX8uprk85a+npXE55agh3yj8DxvYs75x1xqAuCcUYtc1V75idsl0a
MD4f48b548l1bIWtLs9INomNT9L5YpEuuY1r2Txn8NtPfjwyRoJBpgOBY5QY74ys0z4Y20AcBT4r
XsVllkdJxoaVGEW3QbycwlR6ZuAUBmFuM38Oc6gOrCD1WgpnY9MgNT2jEp44hNBYiWGfKKMUJOUO
81EIsmql+NHo6nId+2I4SapMX2ZVQyIh0+TCSTnsa+zHaMETXmcDH98+YzPfOzcMCSDCoPtcQAIP
VPsjm8nTdtG1lUcBzbqTGi/ymCRxfMo7F0SOS3sRsIZt5jwnhzMbXVhZas9EPbXhMxP53ni/IKGF
AjC2ycKdiQwzHfHAjuKqy29iwZso4fMBLqyIhtGXTeirud8kvWv3aYuyzw2N6Xvm9BDilC4HKRLC
2JG5UzV59tzJesJ6CDiobaS0Le3uniyckQoApEecZEkQ6iHl0eA9OyDDPJy01VWMlnIFIstGbB7j
lQfGDZMhro/iuk9bU9PRXz2D19Yh7Rg0QRRLAU6TSyF38EpYPweFR0d0yIbYUFk1Z0vWuQgSDDJM
mqa88Lpz4TB0VymZa6NUrQ/isfbnqUtS+owyecqWYTrb1krYRtCfEBg+5J5m6vIslfQo8UWycTIW
2LgZMzPMrl8tdd+8ZszXF/MYuIg19jSg4Gt+DMn35IKB9jg0eELrw7br8PEUhp4z2U3kCI29XGdZ
2RuFB1REfUuLD4MX7mDC3YdCMrb/44G/kMd3ewFjQjcjRtt49fHIkO8ZUCnxUW67dp8FfbYZk1qu
JS/Reek0/ohn5W51lQIhFyiLD2ZdHshcMUgFuT6qIOv0DLd8jwUHEQH1Ps4pyNZdailtMMduyY+y
ul6ukMNgqgsk+owoEtaFtBc+NRIk3r6I3RD9GI7v/SrHIJaBTQAKDJ7vMRpBOrGC6vxI4Sa/6KfU
b2xJik8/HgQ/OQqkKzFwKOC+q5h41jekXdKjRfr61ItuPHBVUISjGzNYn2TrEsxhk5dxFsXFzEzF
Gxp6mdI5Kge6fKh7xnJjVZusfjyzJ6AHVwPNHyCcwelv+4kfnoQybkrhYGKADtmfa1ydVkxn63gm
SaisnI2vYxvCoX2GyrewPjZCoaHjB8SGQNs25h3Yi56q1FbBoRKFKqO5Vq4Pm2m0dpUOdZNF5RQn
YHBTMj8X9X0J63aHVluFAxoeHOzuknulFVvm9MhJXh/TNkCmgrbLkOf4bVcXY9gL3K6qZT5PxlYc
TZPjax74bh1AOGGawBVnrq2ysORxfylZ+0pju5wvmLuTqh3HsB2Ta4eG18OU00Ofx/nKNq0OneuC
lYCXz2iF77U4JNYpA38IagEE29byHsool5XAqfKQtNvzUTqnoiWN6cbxVtcrSpbk/McW870pbweE
JmkgToi6xM7OgblUZGHicJY6WSWDatdF0dpnHOwTq4JTici2FLeNcHYGQVneLEHOD6sAx2ejZFVs
Wpvkoce49GZa0uDyx6v63qFLEHqaQmVcbfl4e/8BjLaYHKgOd9j7Not0N4+rMsViHXBLnlkaSJUd
24ccFUheSBfCvsEC6c6Za205zHkpVmQpWL9uE07qsEuQfYes8DZU2cgbI+JqeUcaYC6zgNGRlZzo
aA9EF4sTMmGQvDzo6D6aioXsd564NFzmNh1Wg/D5Kzx1WRXlVolNKfUcH1Sdr2+Geqlugxl17aVn
pFhCNjRxE3ZtSd9OriyOR9rr667tfBpJnDZXeGayNz0R/bRiKuXTaopVee2aQVamiVPIuzOB89MG
tmuAmLfv9JoMpCpCKCDwlWZLkIR1V5bXfUKW4wq3UxdZRd1isrpDMThcTbCZmrI4k2hRhRENHa7h
8LvPbbnMR0UtxxHeOxXODOVQfu4aO/dRSr24rWWeX0CEij53dibnNJvKxKSNk1OYEIw/2R6XSRQU
y9IYCemrq7wWZDRjgOKPrMJ+NrUtSxrFE8qPbMGK86EsO2WkZMFrSAKQdBOXZdOYPLPdfLTkrJ5C
xwjOTEfmajJJrAczB3EO4NVlZvpmqA/yQduQ5G1w6yD4edPXLI1NOgsNFtx4PK6kLXu8gUpBLtZl
6t6RYbBjpHE/tes8Tdp21bI4XQyhuR6N73OZhUS4LDXVEPPPNEXuEI2leO9s0U8RBUepTF9ZeKTu
Fs1ClHnPDe6TxplA0emoDtiSRQNke7uwR+W4hOUYt5EMRDNA4GRTqJ5Yr1PTWXCFUUfVtN91Fa1M
36ZpENU0q+qQtzx+VTkoLxmhRNZGRZCRMxZXQbpx+Tgd9rkbF4O9b5NQkEwoUzQO5tOirkxWsUh4
HaZF0cxrHudKRhkVXW6GLrWbNCjUNc9JxkJre7CtjmbzaHRpx7dwGILazIj73Gjuun5FHfMHtKPV
B5BVpDHAP/GngafbjbFJMJgq88XBQKR7C9Q4z2HiZ/q6sjh9n3bt7FZFN9MbYcHbGp627MKVlMgo
7utsiKrFzx6QRMs2X2V5ATbq+eWEWPBBpRSGH4q0zcNGlNNRqdqSb8YMombj+rEt9pPR6ewwS3Wd
mbTIZW6CblgWE/cykAbJwl83Iuug+AZfKyYGJzXeZFNRBqaRS5WY0iWZjpJ6aVCIg9Ry04EJDUcs
z+psk+QSBLomdWs3Uz3T2njHpzKMXQVyqZp0XoUNlFXLsKyqYYha38cWtqHWpbFJMX4S+SiRgW81
ph/lwmkP20VLtNZuTI7ZhJaNngUqoM7Xxx9iXRXKJDYpXzUgCdMwqyssTKJSdkxLPbXRZHnSHuCa
0/3ZeVGbmKNMrRYfVJVBs3VHdVMsbVjDJo+rTKH4ExNJ3qxogVQRJa6reTS1VdDvk7rpP8RK5f0r
2SfTBZ8JKcM2zsbeUAAygbSAit/apsimsC3qlpl+Qo2KSpYB3cTT0BaRaykIqHJRszJZo1AV9dk4
FKC1UE3N2AlZraTL9HXj4evZq3KJlVzpRlbquPBNQI1v68mbvMQg+ZccmIfFjfqUtCwFIQSp8etF
FuSwQq16TXNWaIPBIpGpiyKoNjheiFu5VoxdWBQJkSEemu5SiEy6qHSQJjA9VjmFZJkFni7bwYKs
bbYyO8vI8CYbCl6EeKptDjnvHHTJgK0/XapgeUNVB+STjKTaT/J6URDVTcFnmTHuw4mJDBvB5+A8
j2cIr4QHoR3mHujXFKQbTwYfEAv0U9fngnYuM3LW0zuEx+kDJ46cAFKcGJGq/A1swHiRxBJdkqwM
aKgqO/qwSiyqV3VVs3ylRA6145jOnTazxqldkySTlxpiWmmWGmoJYUdzciwoXz7oAQSY6XUZD4aO
Glem4HhBRrkGJVGdTVDvHke1VJFn4FnCaYrpDVdTdkJzm/PQwwqbfR4s6SVhtHnXZQv5NKJ6vp5l
NYiVSIPqjRxiICIosb8NBJtOExorapLKBmJlOyQGk7NkyUxWjX0clr7lzbrPJnSOUqiFm77UsDNa
zlyErmEadiPp8GJAlgdntSI9OMC+nPYzTfN3hI34FhKy8VkJxTRvBJrFRR0DoYXtskioroHSPi5z
2LmIuSWTGxD3jTLjtICvhK8XxEm0INR+nhBoxH3g3rE2E8FDvmpUKYYo6zsofo9glHXUDK6oDzvO
p/d66gRfjdkoywME+aD3ba6LMYJzNfQHnmPhjrxKg9c+kHwVtANNN+VUJb0pF51rQ6wt3xR41LVJ
21i8QkELdfOhapLK5DPqcSgqqYawUlUORj94fAzSBdL2eTA3Lpx8ANzNeeq46YPYFdDoMNW3MxRu
bMhr8LuhX5gbQum4Hg+aubCHSw5yAvpCilfZBKWVWy7GYR+DxxmMRcgOh3NPSRGmGa3bkOFavXKs
zkqDaAKUTouGfmRBVbQRSKKlDltLfREVuRg/FE5kBxPp7GhaSq0N5xEHF7as2sR4QoobBdUyH87p
rIe1KqG73TiGXRxaWg0XEHMveQSDl0HYDLy67sQ4T2sm3didTJ57epCUWuzbtuywgfoqo0BoJb9O
lzg57RfRXE+ZK1oz2qE4Z5UMPtVUJyMkVCyroi5onDP9oCEHhFnJ+tCnbQuEo/NLKvr5tAKWh5oW
qHZwCkPvUuPipAvM0pboEEFMshzGsZyCd1XN52KD4lQPB/HU2NZY6+LOTDwO2AkG/gFl6CGsOGMM
jyikQVkXCbRbxOkUzWBRY9jltqSroukRMaQG0zRzmdfYpANkz1epXoa3oo5BWYxt1kAqDYpSq1Jw
975rcR5HiZRJvnZSpO8y5MSNiOGnLUI7gvgx85yRGzbI6ZxDsVCZlJQ4MYw7cT7GEgMDVknRGOcr
pAy1gGAYK1DThi8TuHO1+AaZUSYYZJGi/H0aZOmxT4S6XJbEX3pIvL6mOGX8ILCNBi8KBi9NheIm
W6l+HnmYpGNz1KPcZZGkkPFnvvC33E19E/Uj5a/nLp1fa5XQzEAyE/hvITG0t0jUxK9SqN5Ma10N
fXzRcpdMQEu83+osHrchNPp0mUk61YyhlbnG6628PoEWnLYJ59xufU/txnM5+fRjFbR91OuFnSjC
u1WDyz7dgKIHTpmmTuWGUUROAz2NyzpudYHCAq58JHXt5iidkZpXOdDvCR/G8fXCUdUe5Ih1zX47
+eq85LXcAMlkdpP7hi2rJBaQCIhJyqxhNYtv4xRVF00p01XDbDuYPlHFFKFpAT9JgT6nsMuCSoQs
9+1i8kA2er1UfZCuWTlhvCKoKBYQuoP+jLu2UeEcd1URVfUI2+d11eMTXTCSrBvNEhFa1TPoaBgW
Wxi/xPzSlmP5pknhqXUBLp+FY9D1H8Y0D5xhnWyrIxUnfgmhjczjEJKj/Cb3dQ5dLXOVQeIY9iQS
WHWfQO5qFOpuSuy69z0kfsaGwp6UXtVDpHsm39dBBkmBQCzVa9RWHGTaCIp9xUdIR6+QiJN3TTbh
EygfLx9nNRdvWW/poSqH1IUNmfyFrpwaw3rsho2YCzkZ3CwtyB8/+o2AtGm8D21Nr8c61xsauAqH
WQFia0MdCVYWpBc9mQGc80HmWb7fZFwdg79lKUQoSILETrt+AC2UjxV0kkFxo75oFje+tixBwkA4
vXSRmor+U8Xq8YMvrb+owKjKyOo+tyaYh9pGurW92Ad6jUH6eYyKcMnL9gjKMHFgNKSbYfd94zDw
NptvXNmDOaSsm0+WBBazarpu/ECTMQlMjhNyM/ukAIueabNuWh8DwLSPLwPP6zJMOl+cQkW6/CyX
HE2Rlgt7XxM+pqsgwzkJE1xbfpjl8zxFQePnad/JQmEIr9ouNXXrtAtV0xajCcq5hWSinnsR0WZ2
LAwGLipoxkD+mCE2gEWNMS/WsY2XxCxlXEW8zZNbSGnJMQTfK/qo7IP5vXD5wDZyQvHnEo/kgFMf
Q+YL+OjDtihxmvbeZwewC9MK+N0mq5SQ+a12cLS7sqteqaQcktAtLJ2OqQrKyziBCHhftmpOI6pH
cbIU8AMeIWi/bgrH1jMISobkU+o6lISsqYmIdAoNHaZjCe9CjcshVJPNoSGQVMHZQNjSmzaBqCaC
IGf6vBQuGNbO46AMoSFkmiFToeUHC1dO/NR2F91Y4rMyBmiMJUXFTCti/b4bgCTWTddLDG1tdVWa
RqRVEC7JELyHfiXfgquGgvd6oqj6XEgbvG5zlQN2g8xKkEtawyfxMtuKUKyKUPMkn0NKy6UMZQ5a
bVVN0zCug4rbQ+6gQrt2fADFXNWZ7yBGkm6r+RjI7M6mfDxxDc+nlajnRYf9kOqPjDjbrSD30hTg
VoL6VeISXYeuVdlkcuSa0wU4PjDzkEFMWc+B/9A72tKw7GdVr6c6V6+h2dO5NU5J8uZLwua+Ue3s
LmH3TNvcyddfWNptf4NK9rfutx831/0TG+W21aRvP8n0Xcft8VU//vHF1y+NctsH7hrliNojVEMz
D/xSAfQMiW27612zLUHwhTIMdVYmt7Uh6Bv41ifH1R5U9gSGH5yA7z9BmxFUb+775OBnKODrCgLC
aOiPxQQj/Vf65KBJ4FHqCwrKjEI+DxKs8Esh8IMhX7pXHqTZill6K1UuI8q5/QyVBP3BVixbojoZ
NiUNktsCGl+hSSSZ1Yd4KYthpfwwn6C2a9ka65K9hXQ1eKYABw6KxDmEkytPm2WTL41PQ6ckm0Oe
FRKtcE1wZ2pWljaKdVt/iKFnZljl8B1fcajnQeLQDSOBXK8sIMdS8NgPZvCoXkNNNiZHtC/EFBZT
WrwG1PrCOMhIXc+sdsGm4gzigqVRHTIQwqMpDCYICEIF3SfWpDxr81XdZnhdpAxNhs8xysK4KvP3
tFQMhJIYIbnT+dZBMExTyiE6Cij8kNTczsbOgtUQSjGH9slUBIcxph66PKblbNSx/dxB+vOwgGg8
isd2vpDl4s6BW2USoYV087qipLyqCujneufxAI6aDkif9KTypxz6Fgoz5cy/9X7m6f+xdyZLsuJc
tn6XO5cZiH5K43149O0Ei3MiA4QECAmE0NPX8r+qrt0qsxrU/I4yLfOYRbiDtvZe61v7VHaR7THL
OOt3aOP8z22I4JvGMjTZbkKt/lBtI9uSZ4P8tlyrOJ85oU3OAy+dS4jSAuoWbDK/wuSY/KgVV3Th
5jZU+YAL8i5ZYtT7aRJhU7JBLb9t1LC3JsSPqQTkZV4MGspI0a1NK3LhreTOb3ERnbpNNa9oeVSA
W29174aJUeYDzEybL6nGxMgaf5lRa3TzhjbQouj3YzbtlUm9KU+6GH24hPc7n5gO6rkIXRR61SBa
zFcb9z1Z1G5Ijus2zAsm687/WZYsOAWS9Gm++qqBPWP4ctVCtnQ/UXwcPN4gGvNwrW20k84sp62n
iyxUvdT4Smq2hoVPcdGVs06iphzULNXBjIv/kc3phPY7UWhHCcXkNpItqXy59F6+hdOYlR7Vy2Ux
AR9KLHbD72CSqVkPS5xsfwJ0zrCPuxHvTDraP6GEjJf74UxUtYRhy8p5CW2Nsl3jVVIbc0FBl2G4
KI/UbdlCcHoMScLfOwzfQzGKiP+s9UBmzF9J/Nr3XdxWPO08iUfVdLwy6zDnK1YSfMyGM8x7jYgN
DKnbox+t6DGhZYuaKjsuBJ33xOODwb37C1lnhYO2Ln1croEGvWA9eIj5mNFhKgcrt30LhCor/JoG
AjKhat/QEECY7MKuVvtGySzNuzlwb1J1HYb2jU6smDfty4IotbZF29Ok3REeLqLoQx8a1tKt80V3
4EAK3qyK5PGUzV92mYL3OlWqLgMf7UAhJcanuyDlpsv9gCf9njve9aexT4bw2DTjoo4IHPTdTosu
TIue2mjei25m3f22ksU7rInv/EJrh2cOcY7qIlT1lBZKZO6mVSQNOMkJ2YU9SUWdFDLL7FBMVDt7
sn5bv8D9w0n23Li2JZPMPKYqHf0TI6GIIKHZcH220uP+FxuCEFoVRjpbWOFbWU7K6Q+FFwHcx7ga
CwwqMH1Bt05NBfYIbV0KTbLjCh6VxgO6Z7yN6sdmpQmUyJpoU9JZZetl2Vjg73szhO0Vci/7nWOL
DrblmclQekSDZ8t4oPcmdt4bYOcsrTIuu79QTZN5t2JpEcXENQbNn5CY8EuNrvkxyxz8KKBComqH
JVwvbDFoIwxC/W/DTMNylKgjlYp9Eu1TGvJ3f8Q4DPnVQJ5Qady8Jz3V02XxPZbAMYvmdyB9YiuX
EGpvzqzlY9XYwccEGXVod8KRzrwKaho3j3TrIUsFcqh6Pbk/GfQAmyuMcW1h4xU6qEwjRzGGsuDF
xWGji8Xzl7EUXkKmfOyM4nsqvPo0j/4Q5Pix+n0KBWYSdOt1pcZJJ/lcj0TmtR+OQ6FnMm452qk0
LWtbL36VtPHIdovz2hJssN8diUeSXwm5OS4YMDH06wZV/FjHbRZU0eqjXrG6HRO8TtxAEAunpEoz
E6DISHkzFyBf3OTpeJ0PagjTD4YLwN+TgPp/FGZYheLRxV6J0cToE8SJ2R1axlV2NJBS/2o1LX5u
58m9wEKrXzQSMPrQp+knSRAdCfuwc3vRNvHJ1Wr9Ey1jc15ulm3e6aU2eURNsYx2fFFhOt+tsAN+
l2nL0r0Hq+CA8XFG/cSP+Cu7SP7am6mUC8g9uExWYWjhxw432Sq6Hv2waOwXyncSQ+6Mu49oDv31
hXR++uTSeH5PJx+rHQ2zywNwB7VW3NXrO2dk7IoasMLNJ+fRPunxXPKWbeLotnoixea127iD4Bq7
HHM6Ijs1hwBU+rCcBxggZh8qET2Pi7ANxg8+1lULyGFEg05iBFs8L/s0EpxDFUI0+eYQ6tN8lJ0n
csezUe/SOvUx0EobhDnKkfvF5zHqXJM0y/ZbZ9LwUg9eN5UbPJS5TAdl71vVbk0Vcd9ORdNkEBg9
NZi2GP3amwoGi8UvItK2rGjXeov/3Vz8/13x/7kZ2/9zU/yv/ZP/vSv+z6bYR9ojBkmXZj5gZtSn
/+yJkTcMwK9mMQIg//KzwSD+R3YkvGUNsZcEuY7/u4fhP3pi7EsCEIhAyQ0MpOBg/1fZEaTZ/quj
jnYc1LIfY7VPhJ+Hf9z+///TFHdYrdqmznaFl5n6pJe+yMRW2TX5qBtkp4JkOmUK4F+wD6R3YDac
q9B+JaxbCkNFXMCuaF+yaFu2PCQtf127ERrwVGwNTmD7stGWYxCP9nUwFlkfNIXPoHWjprNcUAv4
6EVvQViinTgaGJQKwmI8tg1OEMvTxhwXXMmUf8z6xktkf5RC30PTfGjrmxCseBlqhgaelyw58fae
LtnRxgYHjNK7Af75zO0THNNiCN8JOvI52wpBkuPUu64QnrsPYy6KoGPvtKY3rQKJroRURN2tBHeD
IyXckJMntk/rr3PeoVhPvtxNpCvUgMydrj/MRg6Uz21uu6ViUV2q5gs5wbxdT778mucslyz9iHkV
YpRdgk/EqkC54rZ7N2Sh5cZpcEiyvjSa8lzH+qQW73US/X7Q6+vCw7+uhYnMM/46uhPd0pJlyK6l
fL4IDACwKsaCBPaccXJIzAA5O9stIW9OK1WuyLr2EK5Pga1PazvYtwQTsk5fkuw+mRQ+Z5RCifcL
O9p71bVBMfj9sufwhhzcvscJNrFqvQMJEjSh/cWzX7c781H4mfc2ynR68Qlb7rx6fJtnmhM1fzX4
oNrzPvxZoqOe4JLK08zHfFTPXauLXjOoCM0q8r6dmzJuQpHXajyIEZBB9sel5I5rd56FNaW0stJu
PWFzUlpyaOOmhlqcTuxNLbpAJ9dDU/RU5aXjg9rqtzXspj9uWtZ/UvleLz0mnw17E8Gv1unD0okH
RddCTI8+jXIYCdCN6jILbuW5l2PRywTtS9K7C3Ui1yp8QdRIv9lleN0E17ntwbiwcet2Uwdfc/ZQ
qRcYqDbwoWsFZTKYIhpeoyStIAMyJx5pLM9xTSC4w0OYU2g9XXatfS+v+6bUCzv0XfQos/ptHPGV
QnPh/BQKmmuOiGEWw2Ttj3Xf5XFzJ2Nc3l0RoGH32vBgyVjevGZF+9cUL3eU/HRNX4zjGZ3lve7b
MQ9kCV42ostuM+ZM4Y9mmX6hLaBZ8dc1oA+7VyrP+KN3cYBJl5qwjM2X6/9k+hEy7yloF6BR+yWT
ZevbvOHnGy0BmRC/v7+dVzL/8Wu4yhgai7B9rCn+O1z7boLZobTCQx7yjehimNjrtHkPYOzetya9
wtveOSpyP4ZEnMEPwF2VJieRDuKSMZdPmXyZ0FfJ5BhYsH+1oWUf+Ydej3GByXzKATjInJpmyWVg
D0STX8sSdo7S7sHn6i6Ylt+Vsa9eLS3ck+5jbFyyhxhYTSa4ZrRD006AEMDi2/76bmo+nJTp44od
IXtRD3OJYBCthsB/aUNjTs6m+r53sHPUNIRQ1H0cLWVb2FOpyYdMPVAdPatgfOLpesczBZKuG365
26I3kayrDz0BYhmtX6KA488TkIyFZPqJN2wX6fbUePpgWnKHQEypUperRH85A8t77mOJXuiPL9RB
1PNZbeS5ntMOCttn2K9F1wxzZVPT7AYkiQuSbv6NiVrLkGDiAK3XTN/wZKERDAl0Z3o/BL8wvMu1
i+0H+OHRAcaQi3lPg7mpTNy0mMsgIQaRT2ju1JZtB8u3yoNaWQSJGmTeO+9rRSD54qu2LtohHSum
57lKIGvuNWIhxylNlpzriJR6uued3squCb0GDELD8mD66Gn60vrK23cZ0bgpnPfXwIQpslGEhXbT
VsVRUk3TO02mjy4RUV7XH6o/EZWlTxP7wXyB8wxwl09dvuGQdQeDwyGhXMQlSe6ZdwrnBkEf5CD+
jqqYGxwNjG/BdN7EeIT/9RV3fVvWaX0QTXDi2ttxvIZYtZe74Jshv9w2QxWwrfBAnfJVlPXmQWAM
78TKcntTkIEn7b3tQ6Oe0YR8IlJVwmtoct2HfB+5MalEMib5lq5Pfp1W3aouNHUX2XdPbRQ/I2rX
sMITozjLPr0mkn1pqNxwxuwlxcczSuRGPTN60YCn4zrHS0I9V7r0EfLNZ89Y2axDUbMUHuwlDJ+B
JOAF84rWa77CDtLwTRSf+b7BALdm2X0Wd3k6Yp/WRTcfCNV9EY1DPZ1MkOSRmPKlV7nxQSP0omzB
C3DSXCcz75OR3EVWfLLEImX42gv1kcoNA9G4AVkF1rE2wVYNHiCCtB4x+8Vi12Zzco1l02I8hRhl
1JS72V9zvZoLWfkjxc8+hk7O8PUbd5DWFX1yHZp1n7RZgfzyVYRohA2e8pb9hAj1NBMtU8yqeRfN
TYHM9X4x7HwLYy+0zRuJRgN7HWAFG3PMBt3kTHRbKUP+OZLxpV6HP6GQZwv3IEd+quzhLfR4gwlC
WuM8mudl8HctT3+o5XFJm/BnjrP32c/goTXzKcTJhx1HXe56FcOM8wl68LDOhwivSjakBdwXXCWf
NiYoeNYFmANhvK3iwwf6c7RwKzCFpzZPQXXkPT6MZ14m2yGLns3FTNgOuGjVJeojCvrbvPToT87f
TbPcwS7PcsMmBKycYPsQpaqd3Q5Y+Y6P0MldcJaxBS+7X4KuGCEMdPHyNsfmmPSw6FoJS84xZ3OP
ojNxI1QW/zyOw/3SHUOfIoS3Um8/Jfh2JuAEAz8NiTkIDm0zXBER3qM7GJeAHXGJ0YLreteJZO96
kAaW3Y+Q8BeP/GMCaF1ZUmYbe/T76VkG/eNGlnsa2yfSjpUN6v4zCHkulviZT/On5/32fbBfxl8A
QKdVn/3mu4mWog2G4+othSUrLBOx57NCRbhITwEEumvlnUm/agr+7M3Hia5h97G+WuUp2t6HbKgm
bzvw7pA5VFl/gPVtSpK9wbmHg/Kt+7SKlN1RfgWDXhhMwHiceHZhCbrrpRNRMYz2sALTGpv+Cwhd
B1xtoO8Y4kpaR8UYpHm6pnmU2g3CaNrkaLbP/s3vMFg+QJbnbk3jisFTH+sOWhSO0sLPzU2OGNMx
T5S5du0R8UkES7dyiHvvau1UsiX8q5apyKwXQsYcD/5MduAQUHXlQYobzwcieYoGH0f4MeYU7Zv9
A6r3AKpjyJUhhZ/SE9ygo2hEPnoOiFs8gqXRFWS/J1/fUYXXoKWPC/tNAPk7H37N6J10S0+BGx4g
vbPS9SlggJmjzi9vU+Oj/0AGi9WgEFRdDdG6kyx7C406MrROVyKY7AtdQ5DiKJxhBGBoszWvGtiP
MSCgqfCQpLB4Fl06prvZAxinT0F0t/TWQ9EJfuPavY4rPgLCjvDTl+Qp64L6EG8rhoqOPowTQCrT
P0ZS/YlTby4zi2cSW2TXO/IkhuzLbshL+OSeKv9+BnS3jj8RQtc1zHR0l+F4gqKLOcAWOuqeF/cK
KxRrIfCFjvoY8KxsHRSHZEzvPKFPvlJvc+hA2mzvUbu+8YTeCeafcU8UK0VfM3rnKfBKRts7+OcH
SrDOwnfL2eqJFpCsV9RsC3846XcDDXdt21EUYior2bXnKUbIN1xY7uItn5Rf9OPy0ml3yAgvMeq8
bPjKyQqEo0dR6dxwMQNNSz0Lkcdmfk17i1538dpqhXTShRJCXhOVspu/NcMUsC7eX7Su6jMeUP+5
9b1r08chiocZ9pCg4Wcv2CdRkgYOY+xzXxUkoVtOyHROgDUcGrrtJ+kHhxTRlaPoIJjDqhXQzx+E
JUNhtJKvyilU3Hbs1+SebBb6qutsHvvS24Vm6MsM6LBzXoheel/7Bv8nTst4yHbJItD6T/gy2oG8
w5+rH6BDV+A5KSCh2e62Ojg6FchDsgCeIOSa3hRrvDl4I+Vo050iK6QLLzbAidwBxD4vRwN/JmnJ
O8KXkHCHpP4icfbQeTD/aYSO3af8fusSt4OPoY+Cz2ku+YhyECYVcLQTz+onaOJA6EZ5bdkowX8O
D8rU0Hyw/7WLKqFm5MtCGVQT44i79cO3H3fdA+sa/eNHTh9SAXAMocZiZWjdgAS5Yk06sk9Hoi/A
r4YiBoCaa8aKiS3ZJZ5xkSkY5Kn1yCky4QslAt5wnI6FwKQVDUOZWPptqA5247BMBxZSAk5xzXKn
YWonRgVH9D976SsUPwks3ZNDrjNweUbv5AB3Pnb388SPMFkftZfd92j/WlbnPjc/iZvyNXTwk1VT
Jo7+Ewz8Mrj4Plkm9Jo4LHRJCgqcqZp9gulvZHHh1qG9Rx9PSoZhdz8DnsrhX8SFjHq921QAyS3a
QOx6+ksq+rEq/ymQ9LDp5DKCKZ6D4R7sgj5z9guF+vNGn61Z8jsgW8gH/o8y2ASj62+EVw60/5tm
b83qvwW+flYifIls357qrf1LkvgbDO7X2OvPhCxPLMCnJyG971slKuXib9ngKHisAk+MltnOR01l
CcYLjOMP5OHtfBNKy7QGLWRMEMPWirDyZgFzyjt8vWgkusW9Ky9qdsA90LVvouxSeSWEuFy7Rypt
ewjEl/SXJm884HMsmu9HLM6pIiFEGS8apA6Jrlh+0wNoG3cZBgU3ek/gmvNQ8BO18tSz5U9rhzVP
BidRZGJbTiJD0bvtu5lPY9O8A9J8BiB+rSN9lZSXkUAzJd2PYUAZcfEWrbrBS7wtpxnXtY3RtG1r
taVe6Yluj6n8SUizmwGWQ8/YvldiDovT5JKkzS9Dm+M33VlM5mHwzE82x1MJuhJDfwII2A0fqUt2
XtzKIsPOn2AaqkGlH+omp96ct/xfUBRNmiKhZdPBMOjmB9bWh8jFeXC7SGg8VQKbcqpbgsySphTU
nUSY7ZWO8Ob7p8EPzt665J5YXiOQDXnbJ/vaJjvsEyq5v5YMvk/CgiJCKwnmGOt74u2gZpsnDRSi
JaDvrgM5xULIG77GmA3ca52PLbDMLkm+QzZCb9anheEmnOVxCSBp2JqIPFuAz22ZuDRoUTdT+w9K
tdcIwNIckDeYX0B0iJxw43apl7doWw+NlsslGbcWrag9GgjBmFq7eX5HR7Rcson+DXHXzcSVSD6g
02411DTTRFezrbbBJG79Ywsc6romt+aEBNDVb/atBcTVICWwRvH62GnT3tSM52CSHf4l2D4Q2zqt
kkOUwhqZfDbtUCyd/jMBxszsDxCckvfzS8vs1bDgn3EIEeND3BQMqiSyiEK1vYLYWoEmNz2Epgk3
b1jBY4bTjPep2SXdNB46or2nqR7O+LXnovP08wCYM3c4JNW8wsqwgb0341yZQRfjnIocf/he4MmT
rC/WcboDz7bjfTzuvTkdyhQrtUr40/jOnQBxBCGa6aoV7VsdjVUaQpZZ1ii6gJtqrwZHA9Axmoxu
+5AiPSq5hTvEracykmt4ivX4pBbO4BvZrUrYsIMtSPf9bE8uwKUMSx87pYaOv0xKqrLfYGb48MwB
DPEUpwrYK+vt334Ep+XL+aFbtl1yUymGJMQkclhnkPfG7Pzea3ZYF8Gnilm89rNp4iuKPH9PKYS9
DrMA6jWSkXOfNyv6lznuEXICvIi/RWu7LpG2rxvA/28ivOaXD5A7lyvQ8gObmr8BRcqxQQg3B2M9
FmmLYQvF9CQQkeAkPhnxFvmYo8caYVTD83SJnpekLbzZHjgCPnsTHLUNfwMG7YNvpOoj9mjHYRd0
bmfAt215Nrm7dpHvJPCOPVFPKw4xuMr2SXumRlQk+gUJs7/1KEG8VrV3absz8b1yjMMijPTeV+Il
Df4GsykEE9UsgqcM6HXZTwFM9PWHrhNu0Wk8wgs5M3ghB+rqpy6c7ibq74Eh4xYy+K9mxqsvbt9L
K9gTyPe7HgGgndcYkHNTwN5F/ak7e6EzaLinKR4OzRrteun8ewhTcQT7j4u97LC5K0km/8vpTQMk
jYbKeF0pJ3G9wWas/iODZ+YSnXMHTU4FHxvsveiDQpeDpmddX6SmuzILognXEpmRIyFDXYWTNuhF
3AdEj1OSeAffhwSCnT6nZMT1J3wMA/70bGqCAY5Fn8TrAQzzGMkgdOjYNZKnPH1iMoJJHH8BYZhx
cWdVrCgr/LlPoKxgb1r0opukjFDMZtyxC8QE/P1lZ2wrQ94Qag+DAqS97tB4W0HQ7dF+hYxAYQJj
7NkyWtDVbPm8pe+27lQe1QACSAiaDbeNRDI/H+ZPTe41VOmtyVNJqxg3zxbZPRrwHKmWMkwc6pGr
MzAZjV0/2uaxJ1/jTKt10NBImt/bAYuNLLxh2hPlfQAxXzChc8j123Vtnm2SngARHOPWA0rIis7s
TfbO8f6AJXlc+vGLY+UVEIW6olIcsxkleZ2fR5SLenvp4roc4UmDIQUoON8ZE+4nuPtqzfYDIBZf
fOmsLV39EUOYACW2buk/HaYcAgGULz1iMNg3t3n7OFlO3M67tq+GpeL0ubX/0P5bpB8bCIS6/ZnT
/oz4SOUvtIj5p2avUDW8nu0lVGgvdCV0BTAU0U5rjA2+fw0zsuNGQFYb9LlvfrHhKOd+f6dqm48N
1igtGT7BpoC/haUXigIYXIHUXl7LLt2R9j2JOYhNqDcYJk60/WppcAT9fSTmQfhQkXm8HFQfHhjh
AOTih2h4ToHWLLfVeW1lRvrUCwz1KiT7hSJeEip+D1LhjFi8zbshqPwYidRAlYODSj2R5TF2K5hN
rCn1cRNaLR8ELHD8eg9R710cqt40sKNIwQVC1hpOyqPv0kdManqfzHWAE1Kvb37AdrL5tfATJsTj
6Puw3q9Yv5f1b+Nm8eUCJgDY+uAAGpzWcDgS+8QN7AirY8CqcyV4egqZuXhqhCjclCb4wLa8I5Pr
i6BfiCPAYU6ejA5BCg85PP3Sr89N9Bmy9DBIMA9zlrwuoPXzbRWXQXd7NonzON8jxTa++AyQDyGH
CRu0/BF0ATbeJfUzrOszVngUgyX7gG67Lmoqx0FFUYqLPy3m4WFqk8KRGhfh0xq+DMDaU0r7u5hV
zfy10NMGwXc+kgVZF2R8OSAN4yGtWvjqglkq9M+9vHMevjoIlO2Jp0dkPI6kOQ3okNuu4mgWWTUM
b8Ldi7jfRd4XwTXeXeR4sk1y6NBDAPQOTXe3skp4Gy4RIEmwzGSQM96U6TSVAq/MbTQMyXhg7gfh
lTLr7KMY+3yy72m4AWnVuRH6DhrzuN6kZ3f1I4yRa7DzhuYB6ehK+MG+Cw5tyK5quos4XKyRW4Ar
aJWgrrHUlNjIdEym6B5JhKx+xxWQ18lQedM5Gs6RuIu9N00O4wy5aBcwH17zP3Z4CzSMr4pR3IEy
eZp6/FF/vKsZJBEqDsIgheo40n/kTfldNYPeKEzP8imkyBzsNxkcxlUWoJxh8FwVxXvb7Kds/Qy6
RwDH20AQO4No3snLMOxTtgATOc4BCgtDmaK7MHNlaP0/vkuf22RoctU/gC2kMCtggaRIEmZYuEHJ
VDY9qCQa9ndGANoApfW+bWtQjW45IMSNPhHO/eiOFCExuAWl9kEm4yF67VXaWuBseAloXcZfTJtS
DAlLgnkdjVB7rGvh55OX9sdw0xjQxEX6EG3FctFuHg8Dkfcz1m2u8fgVAMJw8/Iehen03hkxnDKa
oS30ubzbMvXJ7YcDaJ17Wv9FKPOieldgfyfUngUxdlmlbTl76a4n97ye85tInm0bdkAQVOE4l9t9
7eEjb19kmDAJh8Uyjew1DD1IHIcwXMjB6r2lG8s3uLY3yfeFY76YnI6qvmNVv8BWk5dtQsMPHCV7
2/y3qbsGtM7RoueOTNWI9xOpu11NL31gHnz9dw3IkY3qSNPvbGZPHVRYyh6wggeujKoSt6GXmXYK
SjIfj604bkvV1h90PQ/RM1Tuq+oD9N+zK2gEPivyIELpaX52omsLMgefWbSWIvtMjbzIOCgzsAxo
IREDm1KUEiyVE+7O24KfAUgPxONygU6ZUQsCuU7YbkqGK/SCAFqUtEgvmIvx8EtqEI3DGh36SPP7
AaGgz9jV8Q4ExgPO1lx18Ekq1+5TKBIZ+cScjeOUwAXSyyd3A6hrtwtE8Nj0rcy9mP1TIxWpBb3L
TONOzA7VzJvDpAMFYQ5dSkpk2XV4kycf6jTk0BIE3cEkJIOxjCieVEjikOw6AA00xAuvgmfpOWWz
eTEu/I49nPAhs08+1CGbqd9lno6I5xPAgM0M2wuKP8J8FkEFeCLWPmZZ533PEYkP4L3SU4wRJXFz
MUXfCAkteRb6FlIRJJbGxP0xybY7vQRT5WMHWDnUjYUm2E6PJKqf3ILpA/nU14w2QQElUhZtLT2c
J90cut4PHnt/V2dBi/b6fm0nvFugSUFoB99Z6xhkVOxODWB/3E+oR3k6b+thxF9lg6qF9RzvGAwz
vEKZO4P4n/fpmpFTDzQnqmLA/7sE0nsZ9uogE/veWDyNaQ1tFar3dU0PpI2+syDacey4yYOQvjWe
wwhGwcAhFEPdfWymIxziXYOgv8L6Vkm9y5x51wTMmMAmxHyk1p46ZPrkkrUXiw2XSGASb5/hTXpI
4u3sj41JczE0zXHgkdh5MtlkbjohkH2WSBRSqCR7rUPaAoLsEsRWQbAS1JPmhfFF0jzRLcRL3uLn
lt3W7ddYVBrhkBMJorj6N+bOazlyJEnXT4Rj0OI2mZIikRRVRfImrFgCWms8/X7g7myzMETmTl0d
szFbm+5ZRiKEh4f7L+jiaDegIPsNuL2BGm0dCQHbKDC2QuTZrpLTB0NT04dMoUHqDMJycxgMOy0N
600E7eOLVeV3UZdoG56a2dVodSXEEN42bS73wOUpVYy+XD8WVF02VPSVUxfLvnfVD2a910YA93CE
kxHUhIoWU9EW9Mh15A22ucrbeFIxXiWa8hiJ/EdjN0p0TAE/UmzwMu2lS6zidzsVeeGsd0hgUGmK
o6L8PQbwcB1vbH5xBuFVC61xRwSA4c6WVFeSkGZwLhV3ycR1X6VDy7NqlPgTdGN0sKGK029oZf5s
c0BTsR+rp9K0vrYOJTI9R+IY8MbWb1LthZY7jeksb9xGHaWNLitEj7RT1jIg060xBs6zF4FpQve3
e0Xl7xdCyXq9T83OuC2qTvteejS9PfAOv/I07ADXFmT2sgLmpJP2joCavnLGgkqb6Te3Okd/38l6
emvCkG8zsWctamJjb1ynRfmrbpXcNRyflyPtSO7bHhglVxO1HsCG5HWdfPCxyCW+d80RMQjjuU0B
d18pVeX8loOJE63LUguer9xS9uiMTRBmw9rnRbPLfYDKV8Kf4Hwe/SzewfEQ/0L5IXqECpY/tGlf
0UAZszVaa69wp5OtnIzxLyfMgnJdUSyiFQstidsY9db7qvGslTSSuk2Kaiyyw+uuBZxIYqFeOUWn
vihpo7qFLNSXmnfNIUe6DvmGsdippaEeE94PZDg5GVU24Fqy1kLEWOsIhhkFcEH/MxZokPAPs9tw
ot0anW/v8qIPkGNIS9atpKEiotzcpfJdZA/AGZtet3/mRpts6GjLJfzJSHXlLHXe4lJSwMlL1qbN
S+NOWIa8lckPrqlQk0Rxl7pVK/XfrLYfrtRSNU+Vgu6JiZ4txcrcMG/KUnOOdqRZ6zavQcJoPCk0
R6Km0xfwwYn/7VvceUa5CySJN4uI5atSK1P5uqwAyw2qpzwgTJCsSM6sbCMc2rk8wAaYwFJmg7pA
tM/T6uoOSAgI8iwbvFNDARiQs9KeIrPn+2pboiutWPD30Au/g07M3tCigPJUwFMuUutdpHmGdyXl
8jdbiLHcItfS7/Uktl/bqIZ9KUfJiDKsHEgPagTsx7Kkn7KYSFvhIH4maDyskpSm00Rg2ATAqSAQ
tMI5Oh5VE8C+zRpVBptlCYyDUhmnXhQJt2aqBBu4Mh6lDVPhpZhZyjc9FtqJAg+04srMY+VoRlED
N0uIhPdBroBYlpqNJNmhwplVs1tqG9S/Q6NdW7qxttVMQuIhtO+t3Bt2vejCGxm1hU3WARnyUNra
2wiqP4i4D+5z3heFaiXHkEQS0Ecnfgd5OXQrUXj2XZ4Fp96ZANhReqWkpbxtLI1GLqz1/ZCr6lXQ
5t5zh+LUddgZ36ChFy78uf6kqvVIuFa1DZ+lMtdC7Cki1TdFJJTnKRRuDYc3lJqnw5dOblkE9sSD
F6nGbihz/n/7gF0Em+GAkvjwZDYmVZc+gTKA1Pc6oD5xL5dqc0+lKpdovQ9Bt7Ll1jHXfhfC8ggh
g+aww5IvPp0EYXfoI8VJdwPas762u6rgRHjSurcV+5cehHRpEF3dZjldX84QTZVCZ3sopPk/QwSe
7ijIvWUNHfPKznfO2NJJriPKMXE/pkcrc3g+hRXpfQ1Z6+CXkbw3e5Ut3Gk7OPXbsXLsg2VlVPxt
C3EDubh+52oiYNvc0bSEp1L0w502VMNGqlFXgKMKrw+/m4depKi32F3jDq3R75OsiL7a4I8jurcq
An9h1zdHjS4JBPtAFuQ7bXTq6z7Y+lM1tlb9hwHctzuwtlA9DUnb0E6y9rHffw1CO743TKe5bXVL
fINfIFNxi54hyshXiVQp67Hvs32ZJVun1but0pb5WpA1fnGM5hlPd3uTd1NxNBvi5qvdab4Fxc8z
we+aNeWk0arzfVn0xhW8ZPUuDHU6/14mb0l/6CPFdCVs4PCbkQapaxkKsCy4zlMn+aaPOu1YFWZ5
VUbjK4Ue6jNZ178JoclXetyDveig6femqmz6vBxb+LUNyFlOo7rJe7hxqDQJusVJBiwjtYKN1UHq
IWGouTRIRNKoyrdD0x4SqnlQ+lEWovjyqnoRMg9yawIacniDoKvhRN+VlKUTKsACLUHpdRUFE/6i
6DtEdzwwJ3WRiF+pp9i3aOkfCrA161GTQPKE8Vp2QGzLcidfs0GjvaN21lsSOYAzaUq6gDhgq6BA
s4tHKISwSFTpKKuwT8ss2gt03anAeL15kGEDF5R1PZ7OSHS47Dbe5bA0YrBOInioATaSYtpttglz
NdjX5B8rhrW/xXFZ7QuQdcMKnSCWxUPqql1XleqbK8qCvatGTU3JCBTb0ZJhHpZd2h9CFaoUohEN
mj9WFX5DfSEG81UE6jpXvP53lxSBq8ejeZXB018Zkd9XVC2c/hr8Kx0dhDARuHGMEcFO286LU6QP
4q3qLaYuMxvZHWKp+DnU2fg7iuPs2hllKLmWJ9Ep0NqpA9t7ryAwDFcikm9VClDXatsGGeAYw7+X
BoS/ILDWN6D11XXn18p+7NvqpfZGb+05Btm0FucPTlMEd9SwJm6jShbt9y8x7wdOYiZRMKwBeTw1
oh9/xxA77hwh2m2GAkKyUlUJcRjDkq8aGeTfmKECAxMqeXBUA3Rs7A/juhwLcKxJZ5du7zn7PowQ
U+FKOph2qlyrFjd81PXpXYEG0ToIh8HtM+A8ZWA9CPqT297SwhffjgrzyuDZetNIUAyk3tyUkj++
FqLPn6raAZ4VZrRcrb7+KldsqlUPuZ4CXW3dwKwAoNjda6b3TAUeMII8lMe4CLVdnaoNXBpBfxpy
m/OlNJt8n6FBs2tRVdpISKzca9J0MfRtzC1kJUTSekR5prQRBK3GwT6OKaArzox062uK/lZ6TKav
qR73p1fQZk8p49m0hlbCG7v7MQwr1g7WMgAfM0yveosQERmh8o1g8tbQVTzQFnZWKNPlm66Thm0a
9OGdGELOiPBCzkIH2/+76QzOve3dxYLWh3/jGCeR+Mm16XnlTwQ6uZ3EbQEHnXr2yjJrUoBSjFtL
mW7zUbopPOqUepPScLkxWlCHZb2SFR1IbXKj4yG0htVi8JwUY8+htzUP+QVJWHsSFOMHPQn9hZtD
oHHYxAHNEsv44RSS+NqgmLSPKWTQPadF36O8I0sk9qG5tnIUvdfQBjOUchAEV21/lyjl3ouCrzLl
P/jAo+KdbO3a0st9KSiv52VH8zgrx0NsUbwPPKQtZf0mQkjgqjG8FSpUt8JuvkoZ/0ZDTSZWqeQb
w6930Pt/BP9/yhL+c5YR+3/jze5+ZZPHcjX/U9Ov+V927f8f3hI6cm3L5AA66ymCpf942kz/8//m
ywJs+X+WiQKnSkXL0niK/YsbYGmYESnw+VhrGb9A8x9uAA5S+MbwgkMz8V9U2v/hBmBGAbjbtlF4
lGVLU3X1P+HL/smWlfjbFuok+lyMzuJXg/ioC1co4Q5Rjwn8jgASVYe2aM2dEyXrD/PxP1zqjy44
fyrS/TPQjHmAGoNMD8cvePoNVMjhAkQUBD0uRWo58fb8IO/k3uzdkWdiKf8zykzvLq3LugCpnru5
ZZ6UOtVd3P+MKymDG5AXvCydxLoqejjkGPXw/HZcOvm/zw++9IWTMO0HboVnqZFpIF3h5kJBiEgK
7mCS0VNQq30jX5B0ZUd80LT85/sm1eIPYwCa6QiLmu5KsvwUKv6B7u2RZ+JjAVRUAwAV5MMm/M8E
ZP8ZbSala4fI31D7ZbSG92EPNb+9DyH9iu4mpC2WD3fnZ27hq5Tpn3/4Kj9pqtySubGjwPiOIsne
DoLN1IdxIIXG5aNZF1/Q6T4/GAfxsymcuxaUkYfoJs5grhxR6qKaAbXb2I+t+uP835+J3/7vrCkz
QckO9ZvQaiXdHfIs+iapNcJKTrsv5Tp9dWQahZmtGZuOxGRDseF3klbqHj2K1z6n5W9lZnhhVmcS
xP/8kGmjfpjWRDh5hbqq7gZswUpCqucHPhtk1Kex7F4LyGQaJPUMJt2Fqf1T6fWfAacp/zAglN2B
Oz1WXWMwf/hKvE0q6aA16bVFPlv3ziGvu935WV5axVk4yRqkeyA1qm4mQUXBCEGH9iZBYrcpRJ8f
YulrZrEENa8YMelQdZ1O3Wf9S+aPB1PbtikspPQ4ip/nh1n6klnYqJXSwggsBa+P7xYFYlJGo7uj
OqdeCIraQmB6D5YflkWm2ZabRqe5Zm9sGs9Yxf02an4N8YSveQAWsqUQB4jiADvEUDcZvWbyIfPg
UbWqjGejm9Cvh7S+z8k3kxDyBvX8GIRCv7bLa6IA/7YMu/30Pxqvs5g9Fv6qrfCqyiE4Xwp9S/M0
C0YRr9hEtIrtRom/ooyEBFgDHhFRnHx/fiWmvfPJ5YEAxR/btx7bxDZtxzvJaddtgcpZtLvqS1L/
C6sgT9vswyooliHKvpa8k3AGEri0gURUAiWkBtBu6vyCbcfCpn1Xxfgwiqd6YxbWue0GLIUzUbRB
Je0QADy05rDt5OpQ5Zvz07UQteVZeDE0JIjBJ/qnxB8cinYCNUP5m2+Mt3Y3Pg+h7JoiZgdd2gDv
Ocln6zPtjA/fJjUiNVBX9U6pLd0LpTrZ0agDkNDTTdMaUwvLNykfRqr96jtQ+fvcg/88KsVeTaWb
kmr1Ki3ajZqJF2oXHXBY3iOmPPyy7Uis33HRvnZIcgNSlp9LB8g37dqQckrA52fs/Qr47AtmUcvQ
YlMGeBafpKi/KUAEKRLiSJJvWXvNTr/E9Zis7N9ArtZRvhWjIrDzew5bmZay/UxiD2pNrW7zjhrT
+V+0cKjgl/4xpdxNitpRZTuqsv6zGewdUnYptRijvDDA0pmaRTcHZGwcGwltO9UBgCzqJzmsLpzX
pRM1S4bsCMFVLTFit0WO6G5UC2kDxNi+H2XzicK6f2GYhRR5sor7uO0iHX7aaCoxJUrvWumVtdHe
d+Y3P/K2lRL9t6X2ot/N5/OE5O+fg/hoh0ZjJyJXEnG1S+jQy54iH86v8tIfn4Uef5R6XYGn4iLN
IwDDeCkg9wt/+/OA82/y2cE4pj22lqErd9VwnWcIg43SRKUKARlY5G6ALcHrG92FW/nzRUeA6M+J
KoVQI6EroRuiPMtb2m6i/Yg/Yxhc8LZYGmAWZZyhELmuq6FbwxuEWFRsUex+LjsCilQ/nV+QhXcK
JqN/fgUEn4hCuR64Sljrh5CS6BPUrOzNinRvY/nD1ZB3R+Gbu2qqAoveVQLpQua0tGCzI28DP8kH
EnvSUyhBqrTqQEP36iGnitiM1hra9PmPXBpodvSjopALua8j14Mdk1vxHQKqmwJQJ8CVmjKG+pdH
ZxYGJBTJOh3chTt4OW2rmtlra0ref/cVs9MvU1ZqNET/4Jp36jHXHPmmUZV6neECu6aT1O/CFAJ7
qSXiwvconwdl3On/3BxcXWbe9CJz0zSESKvuAmXfpdeKcJ5SMuuNKI1rvXGgd9TxBnzwOpSAKGFS
08Nfs+oLB23pV0zL+uG2la3WK6lepW6NQwYcOhVOjq3lt6ZzIXIsRCV79k5KTctRRznMXBi+5oQ8
bIZvpciLC/t86ffPAoUModChiJ+4APN2jay+oUH1s5eU9fl9sfTrZ2ECQXOUu2o9dnmr3nJmTMX4
uwBkz2JDZJcAwwc1dnudkmWAVDa1TBnpsQ5iiP37/M+f9tK/ZyKaPYsCSgE50NHN2C3rxoFmaV37
aQrh1R6wJKBVB/xLLoRGs0i7MGEL4WBuwaiESmV6VJvcoKqOkew2UbzSumIzQsgg/FwMO0sLMwsH
An0VepwW48AguaP1DtRTry68qfXpr3w2b7NwUGid7hgoCLg1LKgUse28WucZPIDKag5djvhoc9fq
w2uaIEiNdkW6z0YYG/0vSYDicIBxgVEQ4lDUd8CNj+C6B+XGDL8oFmTBaw2mV28+IQkGpRnFi1YD
77lN0i8ETBt8JP+nTH7hvfAgpSVo2yfTevjbm9yahZ1mDBRDSvrcTQOTBNPPQJWXcfnSdpG2SmwD
rTwVIVxQ7ChynN+FCyUKtE7+DDJBig7RCLGc/DO5tWL13lDs49SmCYP6NqQc2Vq5RgXbuWUezo+5
EBesWdjBICb3iqFiyAK3FUr4JoLdSMld2OYL28+ahR0zQ3AIFXdaIGHTXFU8vka9S/92vmZRJ4w6
dDkT5ojsp1FB5R56G6Rr/yTj86A8WpG2NfoLe31xcaZP/HADJG1VNVJlOUe9GL4IEl8JNGGh7CfV
VMPo78vEB/EES9rgCP/d4szCEqZLZaSiznvs20FdoTQ3Scz1+H3oaBqfH2Lxs2Z5SRUhjCfpsjia
9TbIH2WbRFWc+C8exxNsb6Dou7S5cMlNy/5JvLBm0choHJMuaCMdQXlRnc2KHWJocB3zb7n27fwH
LQ0xC0mGUwxIrNXSUfLjn7FPvtj1p7QC5C1bF75i4cxMDYqPO0EOzdbPfFk6Yg6v0Qu1JFrZdJjj
/sKpWRpgFgckW7W6phylI4oxGxCaWxnXdvjAzeb8HC39/dmh11MRG7mmMUcU2TLmxvdoOvcP5/+6
srAE7zY8H05KqsFW7siljx6Ep0J6nKSSEkh1zgN676P/ZNTbMDkYibJC7W7aY0P6UzUOZX9hfRbu
VnP67A/jx6oWmOiWSUcA7XcqtHJ4uWtsPK70zntRvHRfRffnP3XpS2cxAXcur8fgVzqaCRwK4IAR
KoOiu1XMC9nv0krNIkCUaEXRBJ107CHom2CmC/O7NFz49QvB2Zwd/Q7L56YUrXSkcWyspn2AHO2l
2DXtpU+Oujk76jgU1Diycg4bShIR0qaAi93IqOF0M1dGpVzID5cWe3be4x4Z7a7irFA3BvAL1VLY
ByyrTnXV7XIDa5rGejm/2tP5/uSTjNm5Nw3Ni0y5Z1/hiO2Pj7WxwwSh7Oh+T6x7gCUXl2YpLBuz
EED/Xa0Mh4XnapM6SuHpz4RBghCo+ZG7DXn0HWfm/IctbGNjFg9ULxTtQF3kWKBpg2HgYUoCFE3d
Jhf9xRa2gzEN/eFMtkrjGC0wyaOG0VafYvdjAToALNYcgItduC+XCgnG7OQrGGs3bcUovVfcTRdY
Wd8xAiEGrTe0f7+a8B81Wb66eKMtLtQsBLStE3jZoEtHUmDs37aV1a0YUgKkX3RfcyC+hDsJVun5
pVoICMYsIECyVszUZrhqSPAOfVLqr5UcX/3dH58FhNY2SqwFCGdqrd+3pbmu1f6HcC7cau89xc/O
zywklH2GErJhVa6vWT+1qD2isYFRjt29IJGO0PFbmyr1CvcjN0aQy3HAT8t6dPAK/0bQ9+yhBXk+
iRDZz3rsLvU51GnqPvtZswii6qnSynlbu/SsX9BZ/xKCGZM75TAK5VZJJVjnlX4VNlPjB1NOlJEx
SSz3neXBr4iavZT7m0yKkDlVkJoW2RqlWwr/bDjfROEiaKpvOLZdcO6c8BGf/Vp9FoQcvGrQcChq
d6zzjQXPHTQPcq4kN8jNPxp+cGg1QM1Jse/x7RgVDQ2AYK/L4XNqUeDXHgZKeO1P28JiqPyO4tFT
UaMlUQZ7NY42fZfepAHwKyVCwEM6DFp/V9jprSNjLtyoX036Jb6Jfo1d+KuU19+qG3sIwnp16nIU
0c7vQ20h0s49Ws0OKcG6zEpXyYejrxj4PPTRRo1stOdi2ZUlNFpEdeUZoZs4wOFi5T5s0r2dOj+y
1Fx1WXcclIrXQH+Tav0O+ULacZ3btIgmIL0KnRbpvT4r9niMYEArH5sBVfC6Nh/RddQxWbZdo8L8
REcSN8zkQzAZRMUDpjjaZACYeWaFBh3wSEnx2wuH79109ZN9qM+isO+1lWSht+6GsvcmcqVZYfCi
rAsxHss6docSn4NQL+mVcwukqf6lL7yffS4hIuXDiJK9vALkqO/6LrxuhnIfGdWT1crprh6cTcCi
pcVwE2HdB24P2WFJvh+Qdi+BvIvavGBUv7RwszCvhaYJYrIv3C7R8QDLfkcIa2aGf4r4Jei05ps6
Np/a/vn8Rlk6DLN4X3g6kMQkRGxNzwkJ6g4Jg2el0b40Mh6HfjxuHESY/m6sWaA3coUETzdz2Nre
m4JnLKpEQkpvvare57pB/zX7cn6khetYn8V4WgTK2AZW7kaRfvLS+N5BKS314EkNWN+dH2PhPgYu
9cd9XEG2ApiblK5vmYgbxr/sMbhPoNjZ8OC6rr4waUufMgv5Tu1RDlbG0o3GDKA0JKTBGh/wnhlW
Ht5mF97mSx8zi+CBPcBGK1HOkermCCHnLoSK39b2zWgYz6lU/jg/Z+rC7n4PVx+SGCsE9z2OQjoG
zrc+vXciAPxNv7F6yErmW2N+K5RHKjN1dM/7eWzx10mK1zrJ1moSwKR4NCIEoNvvGvInNXra6INE
tLyr3nl5N1rOxWvNrR4pU2y99OSejsInUeX9Hvnwm3OIL8RSz3MdLz2ZeaaxWYX8MCrh+HezP3cU
lnynNLqaLYp/3s6qk5vpa6tGuY0UH/pjf+FSWEASae+Ajg9fUgdjA480QUa0jY91KKHxmSPLrSBJ
X0OfT0+SGNeNgQgZ6upfHFE+hZL12KI5dH75F4KNNs3wh/H7osGVq4foWMDHRgXzAc7VrghxDlSr
+yEC1DP4T+eHWkqVtHmwKQrfVECZu7FwHSeGtl5tA+W1evGhiyQHZ4AWoB5IOUdUraXAxA31Oag1
hOG6tZpGu/zS9lmc9VkwChBK6WxRpG4eeHeRqRU7CAhPheq5VIa2WFteYZ9a1OEr6CksAp5KT/wc
UKU6XpiJhQiizQIVXJ6eBmSRu6acn/DMemrhlUqJI+Mk4oVrNCuve/SUoSuCeh5kOBP5Lp7MEbH5
9Na5r7FAcuBnqwo70QtX9dJvmkW1yDZ6bdBG+HIVbxfFV/wrpTEQ7PXS7/rkfnnh26c5/uzszuIa
+3wc5HbgyknLtzT1zQPdSSQoK5xK0WSBitmhBmI9t7h+UpCutygH9oC4I1j19YXTPXnRfPYj3oPh
h20fo6LdjQlQVSb1mGEyvAo0yK+GE09akojIDLH22GjdE8TEE6THpzi3o19GmRQXrsOZl/u/gHRg
Fv48eEmOJucImNQVul7hNIhg2LrAI1IyQ+wSUytH5RXZoDi/E1r7JQm6G0VBlUqGZAyZ0bC3fSrz
oD2/KAt3jTrL0rBVUQYlCODn+jSns1Z6HgDaGZOamwM9fUMP9CJAZjrtn6y/Ou2/D1MPiyfBpmoY
XUd7QIr3KvcjF8xIBO+xeneIRVO1OGooj5QQl7A43TRK/rWJL0ShhW0+R0Nng6YWmtJDo0QPEPTS
LTzRV89pruJLkNqFy0mdhbkug/pWqKPqBk34o+2Qi2z7Y19szy/V0tv8/cX3Yf5G5JAGeHEoJJIQ
AHb2BeIhwKsl+kuFDV8O06CbpNNBhKHthHxqcH9+5IVEQZ0FLT3KIy2oZcUV0fjUFPXeq7UEGyLv
YfCsa31wnrQMXyOkB8LN+RGX1moWkjTYu5IqAuCZ6I+g8mBMifZDECoIpKOL+ZebfxaQZEMPIWoA
ae3z/iYLjM2Q908Vcs1ZTGHv4sItfMwcAY2wFdYPetq7Ggz3Qsi/7c5DPNz/jRrYsDs/YUtRZY58
hpI8BkLyehdH8qdsaJ9lK/8aWP7eVn/gsnE3ivtaUq5xm7jKc3ie3wuv/84b2Pu7uZwDo5UyjHxv
lHuXDA3d2jjCuzjZFo6zoSfzcPEtvRCv3ov0H84AJuGYGSnV6AZWdq+29akJYEhH47daj/ZFc+Fj
llZslhs5koGXEtbdriyX29rTMPpReZXV6XUVXbiIFtKv93X88CEGZfbEy2UDnp32RGjf5Ei76+Yq
lnAhxHQvLB7O74ylb5llPFoHIcJ2KgtTgLK7Gn2BCBV+5Ne2FqECJ7ILU7a0MOqfwV3rfFHmhW66
ds6dOlSQzLlOgzWgpxf08JydAYHh/Bct1UXnmGc8jWxNWJXpJl1wpafWKxChqwB2cV4gvZTCE4Zw
pqErj8eZPVJXUS88M98j3idX2Hto/rBqbWvoTuYVpiv5eojZK4pLJaf5rUETZScwr29Kan6m0Esq
bCGKi22GqITqiFcI3PS8Qgkl/rKLdgAHfoxZjF6fGSNuraGpi3vWygkkpJya1tmoRYQP3fkJW1ib
OfbZGrE3HRB4cI1Wcp0g3o013gGp/FUfSLV7WK3nx1lamDkM2s+BAo6KorhmEn2VDDxVw8wJdn6v
hNAaoxJa/RgjiiRNJavsvsB0aJPk4tLzfAlcNQdIa7XTTHbBlqtKGkU237jpbAiv0K+FlG9DLf6p
Ka19SIJfUoiTb1GT65h6mKziBI2v2sAPJf51YS4WkoE5glroQVrAt7LcET78qjYl0L8aIjhefYMW
/l4EzvdYRW+5tK9Mx6cmN9xFVrFuiu7NArS7Cds2u9BUWnr1yLN4ZndxXJSFYrkGFhplui2HA8z2
rsZNqsLjABldaWOjGG+q2HKmWzt9Pj8JS3MwS4gSVUCx0Ig9sFmvCzV7VWx7P15KEtQpG/jkNM4B
zqLBbrL2DMstAv2tFveoXLhSbN/hbH9rpfWz7Vt3qt8Vq7IsboSH1cuzY+DILGPL3rf1D4t24apG
+PK77efGFY12e+873cFKL4FzF4KvPI+Komh9MfS2i8oJurKov1fJg594T7RVzk/x+8vxs0mYpUqm
ZOdCQxbDhRZNGSrIaUjVbY9pRP1o5j5Kxrp1VZqx/lgGDtJRgSVrj+SN11DHf6O8qu3g4o9fBq1C
A94pv3dVwwXRR+vay9E3DNvUvHY8RaOIjpcJVOno3quqN9mQIVfl2UOTBQc76BH8H5DjKes6RG7A
FMa1UQxv579xaRZneVoUmGZpaCGz6MCVD8vvYW7f6Hb8XcZv8/wQCyUKdY7R1gak/uCA25ALhZt4
FoU36TpPwXalvr8ysHFeBaVbOcpOGcp1V2WvTjfuQW9pGCoosbIW1QSwz14UBTHr8z9qoXGgOrOn
YuTnjZ2Omu22UWy9RIOhrAbMBIyBYJJDhVh7PC+3dWpk94FmFKuiyx76ekQEDy9NNx3rn0mF6raM
cV5tmt1t3yWYHWo5akta/upj9Iz5xUATNq4OgSZ99xCMDm0EDfRY2ehCepD97reu0GhRCkzD5e61
NcxnX3gI0XUruejQPzUBDvWG/ZoaaJrlYfrj/Ld/vuaqM91lH27acBICKg1huppoH8yEPLUeFZzp
GvpYF9AI7wn4vx8duLl/jpH6vWq1CmMY9LyE52GgqFzJyrPd3hT4XJV+hSsf0riVjCZ4u7WdHWIg
+5bui2dcoSh2UwTtSrOAgqlp3F1Y9M9jpupM//zDh9voGhiFHDqYMhQJjxDk9xGVtNr4rxJPdY5O
TwYwSmGfOW4rl3snC/co9D9IX9EOMeRho1xivn3+ZlSdWdoZp2mSDiPDgM4FNmPKO1G/oOs21NG+
avxbvW/v8+bCNy08jVFR/HPS2k7Dg1AqmDR2OTaQZILpNVecnbilre2irqakFd+a/Jvz23MBFaQ6
s7CrpBXiFnHpuJ0TYCSmZyPyPwisJzTLk8dQ+250rzX2Zyg3Cvy5C9T/Ozv53U2d+ypAOtt4aAdP
XPg5C1eh6sxCpOyjS8fT0qaoJP/CaDLdWJVyQB4YT6+26PVVp/1QahxpIHEcuOJb/6mzn1Gy/qGJ
Tt83VnXyqsdR0x+GNFgbcnyg83ixcjEtwycHbQ56bzzZsNKKa7DT2+dOEfjWtqDM5AbpyXqb6A15
EEWhxiomYW10kwcUqj2k/i9F94VDNdlZfzxUXa60em9ZRHeEM/GnCvdK6tyMufUUqRhI4AMUKyhy
l1td+iIjHtRZGlIj2aaqC2xIKiP9dX7bqNN6fDYTs7CG41cVahnmRhoeArj0mD/Ttj0iBofKL24e
uzyNfsbleI2tmsD5oqqvReiEa5S0rn1FQ1BIicY7HOV/4VD9RTNxtqxr5LHRx8SawRvLSwdqIfza
s9BYxXYUa5pNuV5qTphO3Ca2fUpp2SZ++5hbGrL+N/1PC5mbXjx2uf5cFyW40eA6Q2pkpXokEedn
bOFNodqzeDjiVmqGeYO4TdLHJ7MztaMiA8HDv7O5M5qO6l1qp/aDrlU49OLPt0OlIX+hKTfen/8J
S3Mxy2I9OH0ICYYVcgPq3skLhDi9U+c3O6Sk384PsRAt54j9pgG2TK++ckdbPSEBuBlSTDVE1V01
KZaxeMpSgbBPhWZeIr4tnYjpqH64ZupS7fQiTCpX9pofQoY2Lodf/Es8q6XwaM/CI7bPoZwmZYWv
iPcold4V+nd40X7LgWjq6TZKXkrq6zK2QF1452RoAiGWLKxu5yArV5Ntnp/Xz6ssiHP8+ZWq6QlJ
IM3l1p69ktLh3vESDE66Fzsb9ybO7UYZfjk/1NIdNIfYZ1ULth0jOVdOwje0wf3bUUHxLTC9XWdI
pwoPiU0gIxQ9ZBRtDTQPT+dH/vx5r85x9qmCt29Zi9A107beyyK+KSZotdM+1nTW9mMQXzqLCydh
Dq/P6FlGSkj3TPOAXGTaKal6+CXJ3qe4E6N33OTCzfPJ/yx10dXGl04GeR2cRqA96yFUd7UlfTv/
1QsbeI7F13TMj0dz5LeI4hQA9y87GTOj7sKhX6glqNYs7hhOb5hikPgOq3drwwtX2jpU9xM5JLzz
4sEtOyydo4FKBiaXyLM2ZCHUwDEbb6JLT9yFl7tqzWJP6rVqT70kczGvxFIhvwJKuYu9jT5A28CN
IUcwuULVWW7Mr2mn/k7xc2yBcZ+f46UM2ZplcQX6+WZROKWb4XJWUixE53Dv1FtGUQ3qBaMA/Zi4
uNWhhCYhS9mi3J22GDeZ1xKGV6LQUIg9+b65R6hxe+FXLVyi1ix2ZbxEh3IqqMeRjiy0/F+cXVlz
nDq3/UVUgRgkXqFnt7Hj2I6dF8qOE2aEhBh//V2d++KjzzRVeUrlnKqoJba2trbW8AZhtpu2VCDx
ypMv+tveLs4FfVvF+i3tMC2bWTBRVARazNjaYpuU0LbryzMVwz6di5fVlvDS7tKSlaqI3/ewbbzL
ne5eQU57zvsH02c/EzM5XF+6hU2jY/3xzpu3EIUD3M5jZ5NNZ7fpoUvsrMTLwgwuDsmfDxXHyarC
mqAk7TnFDv5pt0D9wjAmjmb6fH0CSyNo9VPTtWhdEFzPi2rgQZlMRjA23QHMQrBXVtplS4t0GfvT
0VhxztKaqwwkYf9RgHUD7MstM+fj9SkstRp0QD+FSYBhZxwk3eIPfNdOA43SGhzJWN7XLyPsdkh7
ZOTVsf0kcEiynyb3lc7bxhKPsjQeocH8azZXOtoLke1p+aXzFIUqhkjupCMf/DHfDkl2YI16NEof
+qd4+bg+6YWD2NMSSWs3IBTZZnoHD8azV3l/mOs8w6HxaWDFAU3zcPXrLZRSOg0AtE2S1y5mBIfI
rWMoqLDn5mtOY8CW3FsVmy9tPJzy0StWgn4pXLTkYLaWQ/t2Tu5EepG0BrGOjQlcG7i/EvNL30jL
C5Dg42j4tH6U8nFfABhKWHcqi+HWS6awlSuRsKBfQXQ+AMzb0rZnPTZr2W4y8GcMwTcSYpgKDp91
a28M8U3Uv+3AuvHH31AUvzXHAfJDyTu44PDlAhryeqwslfw6W6CHmknftBmLiml67Ab/burSkzDT
AJY8t6lPgjoHBl21G2jtvRsx6f8tSHXigJG0c8nxYgEHOVgCxVuXz3u7yM9pVW393sQe2azM8LK9
vrgG6vwBPNX6Dh+NGL6RMJyp6qhj8KNMoY+FpvW3vkOzpMBr0Rga82Of9PBamU/GVK4dAwsRpRML
YthaGYMa7Qicw6csM8DZN0LwGQ5ino5w/1qZ5WVzfzVLLbkQEJVyXNhIlI91mLT2LwVR3dInp1Kl
G7fdQBA9T6EK6lnjLdAheAjx7K3k6h8/p5ZzGqeGwENbeFFHXGC6PPu5gW/jHnyx7IbZl6YDoDf+
phqJXIvcpe/6P5WJaTVDmjuREv4uT8RrZaa3kj0pWPq578XFl6LY2lScapATwmo0DhYcZ7rC/3N9
yZc+rJaLOrgRYT8UQzS0/i8PYvq1n/6RvRW0sBfLhE1WJrqQ81wtJc1zEZucwZHHGdiN4UD/2h1P
3Hq7PoulBKCzAoSf106fWEPkTjA9hLCJe/FwAWHanWBlrpoKz6vw04RHRVOSH8LP7BvQv9Cybot2
f/03/MV7fhG8Omg/L/sWKgNNfndxa0grd6/4LYwWLu+VwMk/xz5O57z2cb87lHADxx9Qz/NcP5is
Fzq9uz3dyhpGePNe1ucYnOu6/15ANm1wfs0ygw0VrIOmWxAcfPy/yb88zKTwc/x1+cOF4wH+K/5W
jLvr8/mL6PpqPpeQ+VzVtDYkYfs0v3Nj8q030xCPG4cOTjg5faihDCZgJ57C5gEGW7y3Nn5thZAS
g/9pkBHYVcQqhD7aqN5mK9ugNxRQEGpGN1LQtRP9c05hdomfvPqutRgDWhXWuC50uImZ3TVQZVXj
bywfuB40l1v8LODW4N5X3vSZeVytLZduOxd5z/8sUdWg9dYzFH4TGrk+nCy9wwR3drD7+37cuGm+
mZtx4wE0mqnQLT7UdDRdGxKv1bYSx9F6wad2+Nqz/V+xjK8+mZ4/Cwtv5vAkvptauKGJIwLMju9x
zbv8RQzACHzY2T3ikvEfPVzPPNUGrpvj+Q6W9he1aPKjh9tlHfvhXP1ScB3j+Y+KTpCsB6q4/IMX
wlqlcIOjgZ39Los+GOQ2E3yv8teablry42LXOFavGayvKF4E+S0GRnzPEI3Hx4CXgYV39tSat6Py
IIoL73eGRkAZWpWzBzM6jFHl2YWA4k1/qM0NjFZy3w1zqD0DXaUgOgkFlhOFmx98Y7EFGDnFxp+x
Rw8h2wr4eEBg/Byn8oht0E3HIo33anhNCnrLErj27fAlLDgdwoIdHoK7bNxZgJGu7JeFS6ZOW/Cr
rDJMB/HnwG+vk+EI2qLiflDa08YB3si00ch5M1ICqYYdAmUuVWDjBZRYv5z4Hj+4tD841NXtZO08
W2qq6SyHZuKyrBtW3UOaBqgW4w/eAN+91r9oVb8ATADLIIfAKGe8j7PuLgN514JxoT2RXXMxRBj4
toQH0/X1WSjo/2pofEon0OxXaBETFRkctnUQDuyL+SHh5Z2bVqEFIwop3ZUCe2ko7bCZBGMcslAq
clP7d6xgXcS7m7T0v41SvsAw6WEVqbdwrOmMCIBHzHIWNkYq2QE6z7cwAf7tT+a/nc46eUHgBOtN
21LRUKlDPhg/LJs+T3YO6yh208Xdwz99Gp3B4BoiacZ6VFHDbNxDYIcECzKM4e5yRnYlce6BFny8
PtYlG3+RonQWQ2ozZ5R+qaKkrnde5b+UY3sYkxG45mbtLeJSvHw1hpaWs7ZXY0z9NrJUeaqR14RT
Rn6ThVyQG+JBidTzvhEI+U31fAcu7r/NTEu+vmV3c5HQNlK289TBVcsscWaK5kmotUbA0sS0AjXP
Og/yaqyNKqPazXb5RuDzKAt66kh+EI0TZkzCrHiATBOztt4MDML1uS01N3UaQjFI2VQ8hlYPXrR3
XQbrIenCqEvk5OeUAhFQpiAGkow9wlAYXtGD84ZqGh5+BCcHBG/Fxk+890m57spdYWGP21rhOgPT
OfQZLJIlHWFrL2G3B2MBvMff+hN0lvuu3QrDXcntC1WyrSUUqHE7oHiMdSRrAcUdJ/M/Blek56oY
CBiVeTUfWOu4a2JbC3PTKQcW6+EiQAse+eV4amvYCNhm8SEzD/Y/vmkFFLcibvCVwnVhcjq9oPO7
tOtnUkfEm2KY70J7Ejp9nXs2Ew6OrVEivwUTvJDmlfS8kDR1CsHMWni+CbuOVJve4ENFxcAPIA6v
xerCLtFpAw5MEJCYcx6JCai5KRjEwahf/OxwKZxHcbCtWwa3JhTT1zfHQgNJ5wl0flW5CmTPyLfK
t6Z1DwNSjYtSzyLqJjYKHlbJ2GwSaq+U5ktfTMs0OUuVhLIDj/BuAATo5R7RdG/+3G2GNdmxpWpa
5w6AT9gCuuPWUZ0yB5qaHAa4CthIRuFSP4EHDTuaTByc0nR/ENHlD6WwPmjBqpWvuLQHyH9La7sS
8Im1kioSMEY1pnkHmNmBQ/LBNsyA0vmYqxVK+cKJ9Bch8akwIWNil4YrqqhvwNIMJZRV4e2sfIBp
ahetzoAMlvnzeqhcvtAXJ9PfV/5PY1lzF+ONfOCoF3r+bDSxF/RGtYY2XlgznTfAEmAbiYlv5koB
S1BYa5v908VAs7OM23SEdcWa9NTCFtbJA55iScZiCF/DhcQPjKHtYdxajocW4hJrh91ClOsEAWPI
J4n7XBPhxsROZacMiOCC5VYP8Ri6E7NDWIjDe6USUNViAF/9KC9vtml738/FnqSvlrQCF1O2kJ9X
onLpN11i6NP3m0xDDSWxmgiyK8fOsd+aygubAt6zvJo3q3fvpWG0AqaxZ1ZkziCjrs26n/ZQPqtR
lL/t9OJd2cE1+pDx1p1ergflwgbQmQUoiGMDvjUdmEeHDiaU7jzja3431+RVloJFq1rAPuscOWRd
BAAZLKwdM1QE2FHIZl7//Uthr6WKWZS0gXwpXNenn4NrPef+PQ7QIJ6/sZSFdU5Wzq2lddJKjtyj
yUDqWEVx59a/0CsMqWP2D7ZHNmjOPl6fzMJhohMG4gpMulbOMvJ9QUJh55wHkCJ5g/2lu/WbGIaV
Q7yzWAuCE1zUrg+68IV0vL8ok943zVnBw7Q8uTPEyBNvEGGbla/XB1hYOh3nP9mQPRmSoYlmL7kz
e7gqum77CsFpD/6SK3l8IbfqWP65S+bUsBMRFcIev7GYzOGUN8k/LpG289Nc9aImmYgmaZ5lJ+7z
2T6OrbBXMsvSCmlbviOUg0xGmiilzb7LkhP0wQ5KqEdYO17/BkvdAPOycJ+SF3VnBfi70USAHTaw
CUyyV3h74+LdG+nNDLPUQ+vHZcSzFIaElaIdwC4dlAXNFA0gcLEbF2QZ+Ku50EqDzSQhNXi313/b
whbWgflzO8IWWFQiMkbLwRFc5htm9H+w1uVz76Td7yT38QY3mKm1MuJCitWB9rxLJ4Y6uo0MaOfW
RnZwazMkI9yZZXpaTU1Lo2gpwy35DJBW0UY1uPgh+uyPBZg+RJoAhw/9xjSfrq/fUvRoFxRWuVWX
z1UbUds6Z7iT+L3cy1ycim6N+LtwBbR0wDuLWW+nRiOiWnSzdxp9brJXUiWVD+P2/saZ8nvPqylA
L97UPjlTX5KdQRlAHgP0AVy3KdCfrsGTlHELvf2Bt/b2+uz/Vvb/W1bBB+m/kQ1fSmY6cSujpqAd
RcdZmHiAh43qCxkc1j1VnoA7agAsLa33MAsB3TZIpNk8DyYl8uRQDnpqZhltc0L/NAfRx5bdFKgG
x4g9WDak9v0cSuys6I3HWBRJGXXSfBxbCfIHrB5pdZPB77rbw8/0QqlI4AgmDABYVoJ1YevC+Py/
E8wZih6Y6oooVib3No1RDZGXtAC+ljmAjBl7a+Ku2ZspBH5qNg6QpB9bc+eLCcgaIyzqmmzhaBuh
PvtIhLT+qadn6Xh4YZCqYwVByu0yd2OlXQ6bblQQaBQ8WUXdwn68hfF2l7QrX/rrOLd0rLvJuQVn
PFtEbHY2LnVxO65HwF4ZTFjFqlDX1ycJlI//u9rEs2o3LxSo5XFxZkWE96IPZdf+1jcAPOzTsTvk
TgYGVPLeGj9SEz+Hp99bF4agZO7XEOML0F9LR8SjYId4R1wZMB7EY5IEGjD2SQdr3vrMZu+3IakX
yLpA9Qus14anaRvCUqsIjd7nuzhT6CVbCYclM/DcIV4v4eBH4lvY2rJQ4AIXUNa+X9+AS5+F/HfB
PKieFKZNi6i3s29AMh5zw4K9HfCigUezzfVBFhjLlo6gj6GQ7xdwGYyoY3thfsazDvGzNEgFUA0c
vta03AuXHaCHeEdT60z5xZ4ZjshBb69dvZdmqiXaDrfDxCiyFLDz6Ufr5vuybr+PTX8EIPb6NBeC
T4e+Z1QB7t7SBJ02WPURk5dnq/fXZPi/PpDAnvvvl4qbIambLCsj0Tmbgtt72BuUgVkAGjGA9zY4
KxfdS9nyRUb++0L1qdaQIIRBNyPhUQaNgQCCYnVoVBKmttVKMb4UDTrg3E6ruvHNlEfj3AEJjKbn
todNeWg1e5Tlrw1PE9AT3S1jXR/knXrgLVx6uXqg9fQ6eo3aX/9eCwIhlo43jyHHzvMC3RgIRhxb
nAVBo/xdUewU3bdCfsclpAwy0IHKAVhQD45OhXe4PvbSKmuJqk2K0QZXmkdFLHeyzt99Ej8OawCf
hVjXMeaTgHtungxQPfHkrbTSaCyMc8mth7Hx1uRtLvvmqzjRMkcLTKxf2SYctFL50RTFjWz8zXA5
Qmbyu4eyQqnQ9Rykf1rton99w7J0pHlmDJ6vRvQ7Hfhhd7R8gONy7j5zSMdkJqonUH+4Va+ckEtr
qOULx0VaLkoEh5m2A2x+6YFnMexAK7qhazo5C1Gg48gTuG43boG2D2qQd5omN2nOtqukt4UZ6GDx
2azKbmjRjLbjEQdgfmgQZ0VhbGpIPf5TGOsocfSfnSyNKx7B/ezDSYY8mLkxb1zPXNknl+z2RZTp
0G+HM9YyD/tkqGDOMYiTKuK9VHxfQ8aqq+f96iVrIbh0EPiccjcH0ZRHleXtHce2AtDzINZYvnh1
u5EA9wxtdTusrdxCOtfR3kkTjwP0TzmKQQ8KiHJT2B28j+RuNn/3o1zbpZfd+NX6aR0caLAbAvbO
PGrL7GB27gNM4x3rcfwYmPqAjMdjZZc4asGmzql720q59u60ND8tPaRZP3uGi8joWvps8moPE9xj
ZXYtxA2NG5auBOBSfU21e5oYFKyti4ZHBE7MsTAjFzwB2D9vR8FPo5f8NEpnY+RCBhBYR3/fgjc0
24uqsgNYDYke7c9xDU28UABQLWUICmNtOTZN5FjGCU3VvZTzGoF1Id3qcO4kAUeWu7KJ/LjwQ9fn
od2J58ngF8uS4l1l/gEPFx5QSN6LTcoVfPTSWa3DvG24ShoDJOIjrtwXMR1dkgaj3PDqJgdzEE1a
lHMdAR+NPEx+1Wy9nO2Hi7rFWu9jIQF4l/j6VI74sJCGWRwtUahDQ5Xl3bvB8ru4bn/7wo6SeN46
9vv1ZLaQL3X1d/Ru/cH38eBc48JoOPER4Jqzkdvb1cksjXA5Bz5NZoqbmsASJo8cU9pBm/AL2BYv
W8SEpV/wb7PQKot5BggfBvK4+5ipEdRQmpsb86UsyN1qW3ghVeoIb857WP5kIxbKn+/y+UfmhjF1
9wj/0HDZPd6eXrpspTe48Jxl6SDvySHCjzsMxpIc5eCMl4upBpqt/QFL2c1ll8HD/dSo6lSl1neL
r8kELH0rLbEwIauCMRN3ljz5xZz5wMG98UR3IAPbXv9US8nL0xIG7IyLtB9mQBySuPiTVqO/N+1s
3iYVULRlb2ytNn/P/RiqJaPfhrGy2UUb9s7Lf/aMACM5UhKYcULOKZ/WStOlnoyODmeKFCSpPZRZ
sb91eJfv4PMMYJeEVC1RAHE1AJsO3lG1e9LETzHvThlvQGDvCrqBYY5j1I8uTd2gc0YzGOj4W6oP
RgykiyoL7dzG3SU74Mml8O8rsDmuL+ZCUOpIcpnO9QSVRVQKnjw6Bjr7uEDDjiakhnq1/eZUQWp4
WrslLUSHjh+XKoFCLFBaUVPF9RHWlSKkfuzccpadHTr/uD6nhfpQx45DwBkLP8Q8Qg6ez7ln5kd7
IPzk1GX3cX2IBYqKpQPEOTq1FVrueNgcOqC3fSjMJ4FJ/U2HB3hZ3zQyv+mLGpBH7wCZgu+2aRyq
eJewx0r1YZHvmHOjmHxd+TmXwuSLgsXV0ldvxq41QUw2iqcnVVnnzua3fQNXZfVWtOmeMfItm8ct
R+NINvOLov0ZUnjXB184a3SJeppbQ8cTFy/XKDBhA3HB+B4qJ77xUfj7XD0BzLGCPFhcdq0+8qjR
Q6qHYyxutNDWTexw7nLYlKYncKs3MXcOaGRlgWohJg+j6deZz3cNnNdDxy3ssFVqD23c82Qm32e3
+4kSb61bs1C5uVriw5OoB3CMqiLp28Fo9a+TP9/7Iy5zsP68W22wL5BoLR1YXuZ1QmJa1NE0WVuz
zl5dV2x5VW86ap5jT4Wm04WWGjbJvLn+fRdmpmPNu5RWjdnUdWSbZG9TUwWNS0+T6HYJJBX/9ZTX
4eTQM6ynipIq8id/l/r+xkVRBA92OBLNK9eihfSjK65ntOgmCLdUkQfQNsntH0msNpaUSTCvKTmQ
SyR+sROdy9ifipUWrxKEpEkdDTCsm6uwLmP7Pimc7rfdc7EdY2dntl0Wgl8iQqeVcThZ8EaCu+pO
WhdTT7E1AVANMmbfTwLNlcErjXMlzARfdd/H5oYPa6T6pfXQCivgxruWjX0WCat5HKFzjfbKqeDF
P18PHS0v2XATzvG2YNwqWsCG8KLdDI8gy4jBZxdTEhRkhigCKmF75eq2kIx0UHJR1KT2nNG4LQEE
DknF7nvSzAF6w9s+h55uzU9d16/sjIWDRocblzVsVBzuFVGlGNtIFFOgObvQSTte33lLlc7/YIit
eczSLCsiM2921C8hlpIku6QEad75Zg53RvPOq+dB5ucWK9qRFu2j6QYEoh/KUr9slXy7/kOWJqpV
XAyqxLKSLI/a1Po5GLBM90DTt7Nm7Z62cH79D64YLgsFT5ICSutsn0BAtbOzNkCPbG/LIlQ92/QT
9Ladn/343RPbmtCd1ajd9dn9lZ/9Ys/qsOPS56kQpY0LBswioL63qf0og/Byl/2sEwt/ghuUx+au
rmDCA4rQJNKdq2bYH3ZPYGZ1ADAGtlLmEaTVi7186l8cTewAxdrcPcacPV3/oQuf4X9wy2kq8M6F
cPBN5gRezV/Kxj928cpXXjpbdKwymcGcaK26iEoFzUM4nfVlSBn96Vl2/jzxVJ0Hr3+Et7oZNHRS
m7Gzy+31qS2kIl1sHVJ+Q1OKqYjydL7P8pJucHI/x7HnhvDCy/bXR1k4ynSZ9Wa0pqlyBoxit2ju
iSQOuc/KI5mAj6xA5mnWAGNLI2kdJJtCa6anHVJDE99aANUJWsLNsrxxx/LB7fO36xNaKN91mPJg
4cpaQaY+ak2xNejTDHeHyek2CdQYYKr9lBsXJ7SVtsYlaX+1TbQSp8yrgUDRrIjakabbvuVdWOWQ
Wrg+lQV6raWDjuXIWtUTmUdjNXomMJAj88J0IA/EGykshj3rALYLC+d8MsNiMCBHXmY3QlFInzGS
effMs1sXFkIwsZpmBb91txL7sevilepzIUZ1mLIplCoqT+URSBBTaBu40Cmjf4OCygRcaL2SCxdO
MB2eXFdT6bN4xjI43q+qmQZ0PPapKrZOBV5Q0wRDYqxiHC6f7otPqkOTC7iMVCbEiCOn3DfwUwE3
/AMk6rOwxY2yzbv4B63vzZafq3RNsWOpQtLhyn2PBwK3FmVkCEF8oPfV2bOM0DA8tuPGdOZut289
f9Oiy8hd9ttWTxctzvZk8QEMZ+rtDWof/SomgaQwZUmzxAYUEUz8qZDy1q/dh+sRubCHdZxzltmx
T3leRQPr/3jSVLflkN2Pg7fJ4XV3IVqs8aoXdtbfg+lT0Tg10nfNGJ+hSOIXP/HPPnAj4fVZLBwa
OrC5whv6AIXEy7/d/3bM9JBK8zug9SspdSlctRuZYeZmPnj452Vbh5zRKPHR4fSUtXFoflTcCKq1
Ht3fn/xVtGoJqIZbEjVH/9L4ceFsDC7+nlb9LvVK6E/Tsgvgz+iH1Gzf1WwOx3oSY2AUE1TZp31c
A2KV9OgJTaW3MWD/5MUpgOoQdBwGBxq4fed+A0nPQy1ujTUOuPrfpB0sHQTtT0RwPqNDOjaw2AM7
1IKFrAmyOqQReTB1xnbui/vrX3shknRINJz2sskuMJZDK4hIAZVQS2flsFlCROkoaFgUwht57Kuo
UcBjTkP/E211wMWzChYs1V0tjB0sK2HV1gdG0+65mVWbPnHA7G4dcCnpT5Mnaw3OhXuWjpau47Sb
PGpWETiXNX0rclg0SnjyQG6pHW5w/d8JyCyBDrgfi+Rs2s236wu8EO9/S/VPW3WY02ms6wEdCIRQ
6Ri3yVwda95dLnN1SEUcFvTx+lB/664v4v3vd/g0Vp25ma1mp4oYmZUNKCKHyEN9pJzmz4OXQRmv
s7a8dDDmlBZHa57yoBraJ+l2oEjPBaoOa2hCJWEgRhPQCdLybHMJY2bKvuU4xIPEYsoJHKM/t5Zb
hiI10i3Cx4badmeL+9lPjGde5GrToiaHeP34MaaqPBd2DiHMdPxlTwK6CzAY25glnGmuz3upy/P3
WeXTvJU5Q3PaQUcpzeVHTtkfabJ73iaPRe/Agq8IcdlRpIEc2hQ4w0mebLe8SWz5VPv021CO931c
v9G2XGlwLT3n/NWe+vR7yopQWkvEfeWZQWs/wp3wxneLTU7fuM22Xg1AybeLSBBcUIK4AN67KY/D
ai9/4RHrLxDj0/A+SbKqFwZCLh5f8x5b2vIfBxxDEPOG4kcZsEvX2QMTeRWUs7jVtVQL4XHP7lAO
R6XI9gKtza7bkZrtfHA/lSluZt852KXZhGA3wfzJ2au23pf9sIFa3rZOxUooLBzBf28qn6Zeey7v
J5Vh6p350ovipXYtwCPmLLQMGD0lTvd0PeYWTkkdEW74BFTTHI3FqZXG9yR1sk3auhKPNM379REW
qkcdEg5AJjEshSDKFdn1ynj38haGpeb4C7pc14dYgubokHDXBXHIT1QRGTk2grJ/1UyeZR/jBTeP
+iQ5mNIPahq/QOI4GqX4/q/dO13MvXc4IS3Dzars0k0jzRPQOVvD5VBBS/+tMNY12gFsq70pxxAu
8U8NlfVdHAsnauDIBvnHW+aW1Y3yppXryNLnuhywnyJvSp0SDF2niGb7l8+hjm4nr9CjeV5dsaXm
jo4BF1YhqKBuETkk28bSg8r9dKuKISAwZZ67XyRBtSuP5J7m6bYZ7B+t0+1qj3634FJp0ZV5Lr0U
6sBwXOtzlkOvBFji5nvXtzcjGKyjmF8bgt4rs27JOO5MQzw6frFuurG037T8ElctTUlPCjxYdFU4
A2DQV/lrW9KVOmjhmDa1jpWFk3lsO4pZJVWg2C+VWWeAAYM2nbDW2c9VRvzC+pk6TBz4a6JE4wML
aqIGSOix8cgBYjoRK2En0jL7NmHl3iL0ZBkf64fCZaH+tzaAyN1/4zMhAD6hj1xA67V/bXyX3uKC
Um8guiy3Vda3D26LEtnPoGfO8EBqdcWj4/hrJ+KljfHV6Jd8/Wl39EMis0y2RVR4LGjpj0uHgw7+
xvF/wL9tX3FgmpChb2iKIsN2QDAcK3fXrgk9fH0smDoOe+jnhmQVOhFm6m4T0t7kbbU1SHJfGd6G
1k/X0+nXzRVTB19T5IBMZGiHzUm/kw0/K2xS1hgPLkx7HGLg2FfejeOKlQS3GEpazslL1onu0mCp
xjEcIGy/t6uPVM6vfZHWQHz7D8zjBxk3EiFdQ2TRwDXr+ly/3i+mjr2W0AmFSAs6vFLQjdemty7t
NpmE4J51h6bvZjXtLS2qdl+0ge02SuAso6KYnkQ73vMkrEfIgPssx7Rq61QQa7+6T5aG0/IMmJFG
CmuJPCKWAmIs5hij9LcCCm6ygStYoaCPOAzj1hDxStgstFFNXWq8En4J3+vxchb6m0SQzZwJ8CX4
6YJTLAgPWJHs2RAf+7Un2K+zqaljqJnTjmbHe7TPZXkx0ab7mVo/PVAFrkfHwirqKGoPbMzB6Uyg
Y6q62LUNRD55/tubIC1D4BpSmjxQOcgxaNmstBWW9oIOqBYXterOtwuUKcXd7BbtdmD5xnDn8+VZ
uRE+x3er4TXRvVFbnQu2KlH2dblt6kBr2vWAhicYWdLkkGVd/YpH/An9TlNtGHSog8T2ygCaGzIg
spUB9Weyss5fFx145/tvWh3qjBtejypUNf5v9EK3meOfmN9/rIKQFrpveCf47xBeIl3X9VIAdLqh
CLNmyI4d3buwtOUmpEG6TvRhZXG6JyO9SwcaJBAs2Q71tIWFwDfqKB6KonfPauxDvJrSGq7FO1x5
pQFpJJZ4365H3OL3v5w8n04Y7kyZdHJ0Ca2Sl4E14tZaG2iBpqWA4kcBRO4ud49p4iS7BnezICcU
oirXB184XpieoxRx8wkOd3gXzQ7M915ZYdxltXdvz+P7quTA0qbVUpM7DXDAskHv8BOT3sW9x+7b
rix3MiVr/d2liWhVkA8asgBQExzH4uTZ0gymDAhImB704BGFMNV6ub5gC6eHjsiWwKw6NawCAX6I
t4I2UL2S517573AgOnqoSFZ7Igs75H/Q2fXgtoVA24W7aAjHMkyg9uQV0/3qAbU0l8tafgo8Jjvf
I4ln3Gak/w7b5BEkEeM8VvsMir1x+x36UisxvjTSZY6fR2oHYdAyNm671u2OsoIwWZrY5sYcXPch
g1Emnm4AY0maZA0WuhAPOlqbztDrbqY5idzO2XWV8y4t+tFLi+9EPkFKcyUclj6SlmOqxIbGVZ9k
UelsWz49NO00BRQvuYG/9s6/NISWHpglG4RBkUGQgQZWJ79NXvcnASwwgM7SShpYGkNLA81YVqrM
wAMB22veADtEoTdk/PaphA91OdDD9c2zkAd0LDZwPGwg1MyjEgBaS43dfpw9dzOZ6Zq04VJFokOs
E9nnjd2gBxBDm40CKFVW9a3lFndooGziQbymhb01rTFa3UULk9KB15UAe1aQFnVXme5pU/aBaXlB
xas1d+6F67OpY6zTqQG2meMClPPhOFfCg/3UBbbonuLZ3FDg2anERNkUAhC2xyLjJ8zk7UJoCySX
OzcxgEhZ6/EvxIoOuE6bsXMT+NtELI2DOeuhTZkkcCPh7rZbu/UsjXH575/yhWfB7tgBmwZqWEZS
h4RNBApmAGdshLq8hxBhtHQl9hcyhS7Bzexq8HCXzC/zwYtcem+01bkh5R7KelBKW8mASzPSEkWN
ktLESZtHddIizyr/QYz8xS6sG0gVXt9dSxPREkUN5v+oCPn/RDFJ48bynPsqhxCj74WrBfgCd9XU
8dY93sYNP3WzaHZE5GRWUMOBuscLccbEPrGOVW1/jG5+iCeoOxY9P86d4ofU8fptKm8gFekZP6cE
QPBUgKzXe3cpb+yVu93SXtQKDdqAzzbVKb6lBz+yElgLWIr7uIV0++trvDSAVmZM/ZQ2rQkcFFzf
AFkeb6wC9zoAh6//8wseD6YOrabSnCUz0WKBzVl2soDI8S0I3LZyS5Jix6gIilzEO1CHNw3uVbAH
h/gov5GjGa78goVA1WHSBnVy+n+cXdeSnLoW/SKqEEFIr0CH6TQ52C/UeGwTRBBBpK+/Cz/5cJum
yo/Hp2rUgLS1wwpNIsXFMRwBI49sOyTsmKPvbdN6A0e790ZK7kHmO3JbUrxXReDKGOpRNYpO50tr
MTdgKM1u/5ylJH6Oo27ZCFmLAeiSsSq2FCz0cHAOQfRopFCaLDd2/2SfuEYe+75zexZvpZFtjSLb
a6I91pZxyMzM1QfmtvljgpK/Q4NfaHKtOTTtqyvNoTn+2qhix04q/Dpmw1nMgvFATO/gL+U52aU2
TPQ5YSitQzI9xyTdXFt1OtDXVp0251/RUXUFgN5mkl4M4NIkTA+qYx2JR2sogMhLI9heAKENeavG
jVBb3gli4rg5dfbDAS98nxeErsBElkqXORgbfp5VL4BhuqQF/OG5fGBOJL0spn5DnL2C8a6N+kuk
Orj2Gvx/WHB3e18snMM5EpsYadGWWYFWJMafZtKeVGF8JrAvvf3nF+Zguj1LiPRWdMK2hbgMIWJV
rRW/DQtKtbAbH9I234RBimKV76B7+jEq65dMf8HMtoEVowFe/mblRyztrlk04yZsdCYzn0toF9Jt
+42TBb9hUXsoAnxbOmZ7o7FOvQbYHqyNVUbWTt3CTAz+nf/dYXHUdU3qIOPorbe2OQ/lHrgUqDCm
0IEknhHXjyN8jCc8ttLSd73X/F4zvuC2+5YZ6evtx1/oxMzB2GFPIJht8+RSQhnM7qytltq+MXlJ
l+yRjPkerZLLasaxcHnOMdmdlbFwVOgKtjBZqaPCALBM38dJD+uVqKgxFoBezu0H+wOavXJ+5+Bs
vclsE0Qv5HMUrK4k1KPNMDRbgKnh7iai6DTQqvGzOPB7S/buOAT6W6HQeSogLm4JdUmZPKE9c6eM
36YN0ekioFBRFvCzdXAXHRGUXkNgYJ4jDZyMyWmjt+z7zCEbBUHnEBJXd50t9Ls0jbIN45McFCB7
E3cDe37bl5iy86QQe5icp26YjOcmt/ZNC4lFy+5PVrV2iBdfxCzNc8xx5GlVorPP8209tuohtyC2
K6A7U4zRzyoFnqIsUo9jMtuZY+WHNrf9EuCo96GlBzN8I2N9F+nsCVTyF9U02WaAzdc51HixkbTb
27bTuEBWXtR0HzA+ukjUN1So54J1H9wc9rFJ7+nYiT0T5gmQg6OOGnQv0GS3AgJ/AN2LqPmIy+0Y
KUW3kdV8h2m3uRLGlsqVucw45nvVmPRpfGmS9iHvt9M1htnmljfES1rnO7C3gxuJ/g7yiLd338L9
PsepG6qNMyVjJKI2ImYoABeK7kFz9VeP0tIK07X1n+vJApa7QPI+JNmdNtCtA8QgHC72trPms7J0
WmfhGeVBr5itoT6w5AFdJNjEjb6eQwWchTDl0h9vv6uFKbM+R6XbqZagHMviiyogqwU5vV3cAzg7
MsgXDBwRzzpR+zRksH3lMNUssgEoYhT/t5df6JpYsyhsYuOOEWz+MJjtkMAPHg+tt9gx7y2ZPUFd
fxXuugBI1eegdAdi1H2oeHyRfNxlAzBkOnMdWnjdo8mTD8yeDUhZhkDkCNyxIYs+kY6deWXVLiBR
Wwyl3yG+vBIfFz7uHKOu26RzoFuIAjNWW9aFl7jVj5oyD7VZeeaatOAC9AYaNv/dpraK25wrcG3h
we0NdJJsT5LXsIXldZ4cEEK20+kfdCtyJzfZXuz7fhPZH1r8m3SHbmzvLJt6hvN1+2Mvpf5zSHpu
DgyYPIyL8ujJCOLTmJvg1YXbvE72A8BmFrPPUxFACuMlD/Q7i7CLJtdcPhdInfoclh517TAEGhon
De8vmtNC5j4vA/ocFBl/L4uscsO26k+FGr7JMTPPHZymv1JH1IEXwF6J+U7cPcZIGqQnRr3Zw1Aa
JUMTaG9hKzJ0LFK4LgWmcWBD+YME5KmE+pYL8n/zq9CLZyGyfiXCLe2fWandGdKoNDUkF9qqF3uI
P5KkhVpRy176nDytcwgW0jNzFufSskxEWmIDJXYJTC/w2OMm4vm9MUZvPAUgU+fITTEtmKZ+d9Ls
31d2yhTlruQPcyi8M3CrS7IJnR0+DlK+D4Z97+CcKC28FFnykuj1Y9XHb9WofsHZ/T43Qa66vfaf
yHdt7VlOmoy0A3RUAwy/+iQMRH+q4KcMMTIIr19k3DjARUI+k6I0DpEwZIHFXHAQ0VyJzlZmbAz2
g9QBXOKzTZ8qAmIJFKw0Jf3aCQ5Gq6FSgevJDmu0l05TLlhgWQO0aoBM4JX3AhMbgP1qUlwCqv+w
jBYpoboTILa4kjrVvpB26gJPD8veqPXa4On2cy/UG3PEfsegUNUoUl5KmEG6ZsAOhIvP1R7itDWv
vNU53p464HibHGKC5gCxbB2ianjFxUo8Xfrj0/Xy132sQ/E7KvO+vNDEruHHa985WrGyFxeS9Dmq
fmwBwzKaAXpqpP6EwuwxgqhZGY07GliGWyf6i4XpugDUbGUDLi04SxkzBzo1nQMBN8AE0WLiGwLr
zUj3o3C401LmQ8pmu8r3XYgkc1i8CpqsDdqgvDhFRz24DEkP58uPHQqJtWmbmlkfrLSu/oSNa3tg
FraMNLV0Y4TinJbx7BMSe7+bbNgMRldtIYKI3FtIcbAtnBC9B2QeHudfZR4P2yY2E68EsKrv9QHz
wkztW87h8VGO4MkEvwYBr1t4gQYes3XnJOBB2zv4DxMKmXkvzL090Kdcr4BeiYvXvMu5x1MV1C6A
tnQb9DXxY1U83z5Hf6S3rz3lLGiiaR0Edl2Ul0rYO9QooI1XeyenlzHje6cSytUcOMOjtRPVdMt1
eMhiIqHsyC3op06epd7gacf4La0MTzCr3wS5+BL/mB3/aUP9dVbqqLII9EglaFMDKu7vwn6bZAFW
GcYLKd2f1/LX3xexnbQkb+XFsE2IB1nNgWYd4C2i2gt4MJESPdM1EtNS72yOxseUrU37fpCwwhV3
Tjn6gSjeQd7G2C3bGFW710FGibrYBxfOT3u0FYH6MXFeg2bcSR5BlZp4AXQJwz6BkssPxmAJhRJT
vNzeDEuDjTmEvyvCYNAFdH3DPvrew349b75lkBkSHVDZMdsQLdyVkIUw4RBfhQ+SHdRXMcSgFTDh
/WtFNMf6U1gzw/8CCpx1HJ+Z9mYRuUct8b5aEC2EkTmAP4QWQVtTXB68fxDdKaotdOcmHUfdM1d1
25d6cX9e8l9bK+cSMVhCsVNPwxPUWO8BZ3hLquRXD/lfmzQvLGs2hQSBtug+QUhe+YbG9avrTwvp
r2XTSsQ9eLJ4uGRqRcbfGZTvIVn2a+rEOrz/CRIiGNDljiGzlugUAsf2j0vPIqboaQFtEV5eYBgC
i883o9C3kQ76ACsdtQlxmOAPliNbqC2/MeNtiQGqBprO7eWnVa5EsjlU3jTbDAyJtLpYNt8oKo5p
kf+8/aeNpb89vey/Xmpk902lhWF1ARid3MGOId0PQQji+hNqMqs0A0+N39lw4GpoXatK90nZHdEo
fwOXV3cLyLFsyj6rQckvqAc5nsSrSvZUCvXIdT9s03NuRnRbd//Yq/uzJ//6vWTQCPZ4CKQ1F34Q
vwvqB6p+TbOidyUZNoaQn6s41D/177U3P6uL7XaE3bXDCiD2m+FjAK1OuFEWJBvFnfg4aRcHTdR7
rCWVK7UGhjaFkZ/NzDq3Td25Ulot+K/6c+Y4E6Gl9DuT50cNACg3qVj/RPNGeTJ2IKxLCuIJEmQ7
kSbDS1MN90ry+5YFuBNi58lMqtQrhBy9mnNxwtwc4EUhlV/Vku1iSKPsqq5j24wZnzaQ6XtLhK/6
0MMj+/ZOWei1zMH8tQBfwx5SCQiuelMDe8psOFFTbbNqWPAnB73ytudoflOiFZ7JDEtkhVcoSDkl
GPoFlXiwOIxyGLvUATSvtXQDEPI9DZ7yrn2iteVsGry+7YDix60MY5en1lNeyANCgdE0J5ZC7kd0
6F3moZsKfs7lY5U7Xh1lP1VGP3HNrHnVLyTvc65A3LSJRSpc6kMafARaeA508hU1axLOS99glpIq
UDdaRRWU1yr0Fq3oA+Hn3lQ6/AD/raKd8wHMlplNURXQ2DfeEpr+zGu1G1T1o0xtb/WWWrpA5iLy
kBaGnlAoJBQHw71hOlAoaJ94Zb4aSP8ibgJpOTzaaq+Vus+h8397By+NWubkAGar0NL0HClXrd0z
aK+YFFJ8Gxl+FU9dKDY6vOMHqz+WsUDPrYfFnozcuElWpmkLGdmcFADvMAC8Kd5tG4x7LWwvcrgr
E74LBvFUm+VXUlW7lSedove1kzSrnYfBoU2QQc3T6rTXdiQBPPn41hmn5hLUc1gG00WInyQmpERB
72rQ4R8Iebi9+kLhNKcJ1PGomX0E2d4B7B8XPtIPGMkjqT6FGa7JAO4+Nc/fq7UmzPXOtsPnZAFq
mVWTZtCvdPTftmnem6l5yM3wYDVovtfiSJP0rZKpu6qV+qcq+7/XixVnda7VdkTpsPG4aHHN9prO
jIsdpJmrouhHGgbyFOfAuHloFXiVldVPPNeMnUwdNroRwHZbuBZGaCJk6a4LcKqEkRyqsPnQCmK7
lqMZH/kQmwenFMMeVVbpG1jBKxyH+jDNWaOBXQ0meIgph/zrJrVMHHU7gZ5pzfWHKEzvaQi8Tw3M
2rqw0tUtjzVmAUtvZaXRIkcLJUwiQFt5Atvpt2S8q+rxhxrN56gxJKrMEW6Epf4t5rjjmvY+7MyT
WeqPUqV3ituwFoVLHHQKhrVIsPTsU/z+69lli8ZSU9TFJdKdn73WPEf1BnnLDrpt20GMg6cbbhCd
yvCXhP2diOmhItumOo+9dK1MrOhbL/2KWVZJeALhtgzKbVFhPgq72MS5lbglqGX/JryLDzArgofc
4ukAY4eLYRXHrjTukz56B/q2d1W+MrpY+sZTDPrrXeoQGjdkB9KwYebKrciJAwCmVf33usq+FaL3
lFP5tyPL9WkxHmcW1/RwwDC+B3k3YynUU+1zHj3ofbiJm9QvtPQoJDuVXfrdseU3WzqvmFyfqRmh
d4kDBGzb9vbvuJ4143fM8kJu53mEDZRdcsYPHOqZ7hiYfIskMcRmBRfeCcXg90G5D/vqLsSo0I2k
eugx9AS6Oto3DRqOSPY0QGpiZ9fAz1Ubg9IFhQternkSv8AEIz6xUPNFg87jOL7e/uVXC0SHz0kN
eW1blVWB+4kj9Q1m0x7JSx899ctoh5a7iihe2BNzboNNB1JjYJbBuwGILetVwk+ryS963GHMC0W9
zubvtx/oei6BJ5qFsbaAjUEVK6BgkGv5gvGnPuSu6uB7rv8ukuDAArXPYEmk1flmpPmP2+suPeEs
sjFT6zHg7WH4BkvtdqDveTtcQlEKV2uNJ8gTwQ9mVTr5alqJZ5yFq0gP0rIFD/qS2eFulIWvQsJ9
rpkQhLDiezbC+VblBLa/rXZCU2nfs8ZwIz0TLu3SbdMP32wNLsK3H/1P0+TK9TenOyRp5TiVDSHc
SYcUdf9mLAYf97lsDvCO8CGgNRGq7WzcxvFXb3b7vI63TfQuMenP+s5LymaHzulqq+t6Yof3M4ty
HYyhqEaq9NIFTLrEkN8gVwMyQx9tizL+RSGX7hopKTcNDqgXdnBzkHbxDpFQAQjZGhl58WfMImE0
0mLIBCgOEO23zR9acFAYXSJ/HYbYM8ZwNzGFEdpb4nanSc1jNQf6g5m79klmgTEe+1HXaJ+i8EC1
Q+MwwGHW2b6tG3VnVw13m7D/ZUpeZ56VahYERJzaVUlU77NSxafKMei2B69qF1QJ8yCRGD2YFPYO
g9JRysNkEz5YAdlL5AjbotGTbQAclAERiipvfGMYOyCVAnPbcZlucg5JPTcuG2sPQgxa9k0BJVlr
HF4jLc+2VdIXFkyzC9l7JucIe6rv4OccptJ4ETH05bweAKfWR6WtnY1ghEpCmgFLrdcSIm3wM95h
JCVhNBGNDnNZZKd3MKMiOd5zSYMPS5Hs2QIWFI7gcWS8MaMeHtDNN+4cZoJ1rzvyoU94vqLgtHCL
s9ldEELMq4EOR3AWoXzQcnXU7Hhj0UksCin27SO3EG3mXJDI0UUPuKl2hukxOTGYXG17hlG5o1vb
2igGtxSl8ljC6dpNO/36KxtqzglJqpLoGGZC80+nsWvjU7V9+oXf8MBH7VhY1lbU+rfMsp5WR1ML
L9KZRXJrrLABUjwkRG44Gjm0QZKCBoAAwd9nBg1WPtjCHTgX8o9GFCc8ikARIeK9D9FY6CSmefnG
atjT+px76ZvNgja6ym0nooGf9dHeViI5U5veVQ47tHYfu9RAugBh2dv7Y+nVzTJJQxGcztTg54gO
bm50pT+EDjSHAVjyGeEru3Dpxc3CLDUMgzGisbNmQ49XYnfnZQwvVcuNgugB0Wdt9La00CyQmuCe
EOW07GyFeginKjvsT0NI09+yDQiMuAu5rYJ0DfyycLvOuSJNrkVaRhN+TiuzQ1CMJOQ/IIhWWq60
aijI3/5GS/thFifEaFJRRhUcUJrymPPmEBujy+Lk1UraJzYC35Kma6d3elFXTu+cKVJk5ZjpBGux
ftiOLNwGaRi7ptC+WMruqU5dg5O7kDWIsfoR2Nrdul7GdOVcW3t6/r/qgV6N0JZriwgiEmje8Qx6
UMJNYMHaE452CyTF86yHyg8VXqQhc17t1i4cgjldhOZhChk3C6ZH0PQs2icJ0V7ILaz+/at9DYfP
RfkHmpN+qGl4keTNUoYP2QPhhrR/mbgweho8KLODGPUqbGghBM/pImHBM3jOp9q5B6CaFa30c/RO
jAIpdSx3iCSbBP8HnugRP8UtK1dagEtFFp0FE9XRSMDwLryYavhw4AFimmdrzNE2arpdj6dGRcc8
YbYNbOOZA1mN/otqBjQuwk0W1OcxXXPKnVa8tpVmAUcImoaGysNLltS6GyUaRRMStg+3D+R1zB0+
6CzMFG0fGVJn2tlWA8pGuaXQj3fqbaDd2QrLpCjXsrG7L5l2SYCxX50DLu2kWbbmNLFVgmqAmy6+
C+zeg9n8l2kFL6Z6VJPW5HZVOnkhts1l/dEV450gBrSCqwrAboC8oBR/7KP+7fY7vD5ld/icRsIg
jANnAg5r6EhhsntHgA/vSv0h1LpLS8Eh1pvvAfUHuLgN5ARnaS/toCXeg+lRdAAZpxwMTYi+Hyav
4EMmCJog9OH2j1vqDM4ZJsIMZVIgMT6jHfEBsX+Iq0LoKROHpIx7P9Mhya/RVPrQjf5mG6m9vb3u
wvU1Z5LA8NQMbGyuS8Rbv85cNuykwya2Svsylt3m9ipL5cacEmJlpRm2RodlEHNaJl+NsNiGDXDV
zsFWGVAFhiy8RinoajQPoJ4PQIADrTFoEEwdPld+xXQWr5zRuWh/Y4ZwlB7CCKREmbjJEHl8yI+w
EPxB4nLbhNlD64yfNNYMV3SV1whyaCA6sNqMXbhW58QQbmbMtjoZX8LyR2P/HOIfUb7t2shX1l2c
728/5XWAA7b5LBIxGSZ5EWMV0/xl5TUcwgXGb89jpe9hXr/NK2BlanMLxVS//0lrfk+K5gJAwVEP
jdyHYc590xHD5area/BRh65XS04j9BBu/76FgDInkWhExVFFQA42w37fFlA8Ep4dfeP6S2ln7thB
S1CsbO4/mqnXPvgseMnWgS0V0fDBmy53YxDJ3EF8slCgj5Q2YFCmnyR/sSDn6kLj6VWKJvQm3fB6
ROlf1yj/4TMjuuFeEwB70DJ5aWTm6y0n+9KGZDCkGeQR3QW/q0bXBPreLYgOTGiI6Z7hdGvEz6V9
M0vHNIJNU1oMJoxjgQJX+2Zq4yG3w9+NhApMSfrdarhfOqlzgoleAjugCRJOVOF9HaAQTeD4jopD
KohbJ073xk3b0874SJko4GgS/Ww0cAPW+JoL9+iccsIVnE86gvWBmMAZzcdvZrQqsLOQpsw5JkmX
aT0MicNLSMlv0eUw99lEOO1ll/t9POReDqZrFkE3cm3is3Cpze0AiGbIKuuRoIxV9hZYzWsXhI1X
g8J4+zQtJJJzqgQjedVlehvCVIiDghRO2I6to7QDEOgrB/Y6Dt7hc3KEHeYlDWGbcUED89y24DaT
Idp2TD5ahrwvkbqagQnTHed3XfcvZQzwRZt+TddmVsORGI5zwvTVmgrswmGYK/wzNAcpQIdI+eze
T3TrLhgBZB7N+Nkp831WAdmi+pVHX3q786wrL+GDDGLAOZDOiST11uiCXV+Qp/V+4NKWnIUozrsE
VA3Cz0Xut5o8h0Pymanaj8FoEoBYWNw+dil5tpMft3fMQvyd8ycI6AlR0aHWB2Wpgvqy2GRZs7UT
rrxqLF+LkWG6DEnPDQtWMUkLF++cSTGOcMoxZYGylSRPqkieIW7xmrfdvhkI39YVJF2oZh3b5BfU
eXdAVpxNBaGV8PX2Iy9smTl3AqwEMSSj5GjQKd+ovlgUnlKAUiJN7ZywAqhTrQ0tlpaa8qy/Kkrg
k7MAlAB8Tif0q3zHP+MSYsL28BRqcte1dK0TsJTNzpkRCZcYVwY9P+MSOkvMAYv+R29U3vA9Fbnb
N/DeiQofI0wgWiHd95Elzh20oB/rcPhVpPTMIvFVAsYK04gwiyctsX/rWc05E0bUG3HVUDR4QDvS
ytxPS0hygD/3MB3QuDYfb3/VhdA6F/N38DFTK9L4OVT9U6XpH2E6Tr3623996UPOsqheS6UZKoaW
mKUdOaAllImjRGzTMvIwBs7DKsRk4cabExdYyFmmSTRlgyHTNw2kyWCrrpne7edYCGHmLL50/QDS
TjQG5wiVlYjj5yCO4MACOyx4Hq5cQktfYpafjEmax70agrOjyu3kncd6Z3RzbPaVh1iqjuZUgCHu
AEiAbcwZauOYsTccHstvnU2OLOgeS1Y9gi6aefoAZ+yuWFOqv04+gjnftDf+OsyZIWDzJTtg97Nq
FzSB9Pq+9GP0wTKn7jZ9FP2qHV1DdphZnjZU1dGyqt+NMFI3qf+xkzknEwx2PA4toOfnFg0M7iaE
yEs5ojKGv2tGN2Mq5DuHskO+kjT/YW9cSZrn+vzgV+eiTRIQRltYa6GZf+ExHKdrY6w9masHdGqP
ilq/0lF4ocY+jSISPjpazSbRApfT8RCOclOH1ZbQz5SywIsE5LEhS45iGux3cFII4ZvOkdoGOrR3
jRFuhAzczGkgqZwiQnJb+9bXjVzZntfBeviO07796zsGlDiKShMasbrW7UKn+5BM5Afeofno5lp+
B2qWtcGcHloFDQIVrKfaEynjPeyz4x2luu05QXnXT1bJkR4Z70jyTUiOhXos/ZIxeQTXK/ZD4E33
rUrbQwkAlQcfwMRXJBkOWTjCwADsndjVo1jsiIA85u3jvRCm/kz9/3o0xA5oUzi4b1KxpR17J4Hc
kRiFCICy26q3fWegK8nQQqvgjyr/X0tFGZ56TGskDqkNGZ2pdnY1/cCNfG+SZOWkLy1i/PdTtdQ0
Krx1fu4ztp/CbV/Ee6n1fjzmLy03VhqHS69tFhVpYtRmTbBMbQwHJ7Q2pkZ3+PyAcYIbntqbOiFr
qp5La82iI6tioiIgds51AqtPG2jw41g9NJ2zBUY53wF/rHsQM66F3xXDZ+eABdKFljfmPX1prZ56
tnzsMwvkhIF5Vr5mo7nws+Y0g76JbKJ3Jjubdi680mZ7XvILzSEjXhO1jSN9ctVc+axL0Ic5nSBI
slFPq4xBTTi+L81s0zYSALts58SGxAQjO086FXHaQts92a7erQvJ7pxkUPcjxBJqwc5hYcAMZwLj
g0sOO1S/7QLP7EPItDvn1eJ16Z1Ol/DfRyQu66JNGTsTUztBA7dyA6XuVFt+m45jzNXjai9p6clm
Mc0yg6wvMNA9w3nBg5b/B4b2z9PpzLTh0dSCPecteE9rN/DScrNGe2bB1J1OuyUOrS+lD9tYkT0J
ui2uJ+HaRTIl0rvV7/anJXblEprzCNTohHGqkLKE6Mx65mS20GY1SOU9bMF0eIOxqtFdCiABdHak
T2n0Iex6EhtBVweozQCMDjv+aBxQABzyENTSH/V29GwN4m2OVd2nuR74UzdytI+QK45BZ26BhSn0
fRdw5gUs/lnZ6WaIcG7HXLqAGmziYnw2rLxwwwDamfBT/8ZtgpJ7kJEH+WrYAcl6k8bxKbcpcC9j
s6PR2LpgWeBeqfN9XbPHRgFEYEARBv8MF1ph5CdCssTTHfZ2+0pYCKFzuwDYPiigpBJ6dkxM6TQC
DR5ZvwBgs29BB6zb7On2OkubfRZDharL0VIUxCTgM891yjQvnTxVEhJZfhQBR8bRnLiDUF+4Fkqn
W+DarpiF0qRugJ1go3FWw5jvwnCs3vMe/PuQm/FmtILKN0LESFu5PWVQ3HmxYO/lMqlWXu10jq+s
PycWOIaIGyMwjPPQyF8digCII5w0U7yslh1LE605sSAcbWScUKE4G221dYYw2HU2TBVyFz4nib7L
1ODTCol1DkE/fzBhXAN+g94G91bKttBRX8MvLuyiOT2gGYMol1FsnFNJAmj9GJc0qD6S+luLwYeb
89zc3N5GS1n23DrA6HNI5sQBOdfSa00vrIXbBhKGUDJ+CYIc0ivgNAZ0O7YFBE6c7dCn4AemayqP
Sx3POY9AKui7tFZknHVbbYY8+EBBDVvTAFRPw0u4Be52CEGLOHaHih/GOvtOKdr2jeXpkNG6/RKW
NtYsvKYBlHYTSxrnHCQY3MUPeOHbDORnTKK6tSHi0iLmf2+nKi4YR2pIzrYBmxcrzoznIumSTaMc
+wiNmXYlUVwoaOfkgcpgtAoFXmis6ygM4IeSRtFaJrFQa+qzqAPL2YJYIPUBqmI9kKo5WoK+M0hC
/9uHmEWYvOQxH6yKnEUKO5ymeQmH+DemZEe7W2mPXH8A6GH99ysUwJ4Ik5RYwbJ/YSD+ZJWRv6qL
ev3Ysjnc32i7JAghIoE+ovXAJQ89Sz2OpjS8FAxjdwypXDu31z8zm4PyFdPrHs5i9rkMcXKRT3tW
Fu8q5OyOYFsrGvZapQu34+bbqE+qQaknIVwAhPomTe/+5XMBDP7flwk0GxnasbHPbV4dst72qJBQ
VGsviP23V1h6odNn/CulE2JsoBI6QGVEyFeK7Ltqx7tOw4zAYtmjzbuVJ1mY8DM+CwEFfINQ/Gb2
uWtZlaJfZjXbBIJuHqPlD9Sr6plpE+dANKObKOdLqkJsrSAbuEtycDT+7XFnMSJFJ9ru9RQfFWq3
0I0866iPkaqoM1Xw2railfbadZazw/h0xf/1Xoe8rQoicixk6l5clb+rxj5pDmpKltTP5pj+rBL+
qIUpCIODV0Fmyq3LBM6vxZk47bGtoiei0f3tp146k7OgAhSaI4F3Ms60BfyVxNovMtIdxIRu//nr
yTObQ/CLpov1IMzNczXmdzkFnD7rj518isov6pCfUTucV5GJC6dyjpo3q5FleldaZxPdChfecwea
jw+3n2PhLMyh8m1rjGgHFRb6iOlj1TSb3u7fdEtuAlt9rSq2Lp2EOUzeZo2ESURrnQcHCn85tFon
ehgNAIUmTu+zDohLXQwbu6t8ZpIHKDxKODzbb7efcuFrzfX/KQeEGLK6zpmXzrYvJls0aLdEaC6X
QGe7gaQw8mu+jRCnX9kf1zNpNsfM8w4kIh28j7Mo6VNF7W9GwD8xxHuC9H7jWgE9TEO120+3sNXn
gHgGIzMj0irnnCeZdG2q7i29ekugH3H77y+0atkc4N5rHN1JiB6ea4f7FWD/gWZtHASPwBj9KsEx
JhhwjVtKyO72ktfzGjaX66ecQTyQETjg2P1z7lSbFIGB6PyBZ/W/XdpsFiDgF8/HXmAJNgStD3e0
96ldgTmHWvksS88wyzvGBACYIMACdKqngyg75qbygDO24fO8ssZCZxfd4v/G3M5ElhslFN8+AuKE
ULox6EbV/aOZOpnXkp8ZJGRLeFIWaUdeTEREr7PKs7L5iUm4+9STDXeN4RKBdKx5qgBJ2NDG+paV
xJ1wRH5Dq8+hL/WNTdoKdIvupUorv6tNF3/MBWjq9gdf6CaxOeLbauFJBZV5HJi6JB7N88bNZATR
Pgr/bYloYDrimNcYUndoWqcVoTs9IWvuR386nv9fBrI5+juTOszOLIWuUtTVu47UbznkUBjkhu1e
uSLCbTwQWR1gZ6W7HXxt9xDS8HC3b6lD9d3Yq++s6bdJZ7m2nvlFER1avKfQSOC0xdscaifF66j9
I+6JzVHk1IkaYPwNdh5VR44aWDBixNg3VDvI9J86odL3GEEXzc/8KMWuQ23H4HA8WPnKxbEUFObG
Ayls3TEfUs7ZDBndq/yDNPrb/zi7kuW4cSX4RYjgDvLK3hdKsmXJywVhj20SJAguILh9/cv2ycYT
mxE6zYxnpkFsVYWqrEyCvggQeO5mZtubrBnbOAuLJ8lqe+XAL54TI6Zyb23UWdAjwwdKeN2inZiO
7Q4BMoyqf0Uf67GVIaA6zpPP0f6LpPb9A7pg0KkRReVV1rYBrZGCsYtDgVjRruUFfOofq2b85aN9
+53QoJA6/15pn2fgRqUlyrm59Uw72cdFmP6YAG0bqHuQAAHHq8H20qwMI6j7ykmnGUw0oE1yT8oC
hrbwQXTmwz8mtEndF3t2xngainR7fx0XghlTt0BYPG1sqLEklpr0zodM+0mBMWLl1xcyD6EJPUev
2uz4oeUn7WiD7bAJ4jlqQSzeP3bABYtIPZIUujd2AJnL4tnVswdyOTnFPJVrUf9t7d4wJaaKQdrK
uu1tfALUMTbItFixo73zHAb/1chkwSuEG5GzH6EuLy1Ae72sVkZecDgmAr0nbtCgbImX0wAqGksA
qZ2m3aNPYLLcks7vHOY2/F9hPoQQIJSWo/u1IOQTqxy8S50Dz7wzeKPvn5HFXTReaD4kA0AwPqLB
FlmAcoiOjGX7UKXApzmfRrT3b+wh+Fpwa6+HQwCy0vBMfHfNsi1cChOB3jZdVvfV7CecNPlG98GB
FWwvRXGAtEZXyY0Xqo8WEdc+aA4drLzt62+2DU2FF5fzHR+dn6BM3KkyWjnVN2f+1okybI+OZoHk
C9KykOU+R9z9UM96T24WVnuf2qz85tHpy2q+cgFiGZrAdN/SjtMVFU3GVDzbqRPtQGA4xMSRTTJ4
YBwWFCyEpd9fKsk3tP/me+nr6AGVP1IIanEiIZUhg/wSjeprBc7EXSnptp6cz34Uqg3r6//s2ftd
ZNB3793mC4GbPXdDh67wIK13vkvWvMXSwhnmjae2Vea5FyQMyiVQEXTBVz+Cc7h8nOt61xTWhJJu
B35ouuIllgY0Yj7hQIndYzRIGq4dnAY0/AGSdaadjfLwVPP2lJXzd11C2mwGaHEtDHyb45WGJg6+
uPEAhUODLWv8eHoI6GP4S0YhKhfV1rWaT5XzLUD4FyRux0BXX36ho5vM/fghFPkcd3y+emqV6OR2
LN84ribuHdUBQPCjyEuywnqBBTqn0t4Bq4SuH3JwZ3LIZXCGLHXSTONupvy50dMD3hjv2wMT/+5B
gMT2S4Lnsu03MSjl95o7uLfZr6nin6tK9zFEe+NVa7VgLkwgPHFQQYfIh5+o3lJbdOKDXIPQZoeH
urUhIFzyiuYyoVnnvnFcGs6wjSxLocQFcrHEQViJqFhtbv0jnV8+z2N+cOv56tprL8uF42yi24Hq
ZjZIOvyENOORzjdreyu2NulHQRw40OG3lvLb/XktBZQmyH1ubri9aAB5VRm9TPZXLKEawrNAZZch
fe85aE9x+cvqk2PBXZqode37KD0FlQ+WJPKrzfOvogBDYDXv35u48Q3zoz3WhByEHpfMclMgtBQI
5zkYED7dX7GFd78pXlC7UrS5jMZL2En6CCl3AtRB7iCvEPmT9y6Wahqa6PHABjVPSz3nUrhVwqpi
R4bhmPndS5B560HvwlxMjDgqFSKYZD1erAHN+7i/hR8XrlX/bm/sAvfXa+mEmVhxEjBuu55woWF7
1XJIejc6ODI7Auu2zXRzqDsXC5g9+NHHd45oxEqWkGnAWYjFs8GiW4NbJmgvfdN/4pocm5SiIaVH
ish6tEGyfn/Mt3WLsGGGgWhm8F9EU+9Az74Dfd5p6v0NSjfxKOtD034snbTdEsfeFaDFi706GaZX
OX7zg/pnbf0cJ1A8IxeNVpq6PgjQjMQDwvP3pXVM2Hk1FiG0a1hwaaV+yDIEFUKnW6Z8GMsP96e/
YLJMLHleO64rq9G5UPl1vqUWbfnVg4oYKsmbltcXgL+f2mlFF2bBhPzRe/grFM4jZqMoXlA03fef
aOl9tfI0gWrlFcmlNajb0ov3D0P1X4NYZQc4Wun7lxZgothOi4fMLz8o2W99fzpZHn/lxfTgRna3
4e68HZtpZbcWRzaiGYp6XJ35aXBRZ78FqmiYEhDxJmjr3ikPoWHn/YhgEIZhuiAtsjLqgiUwgeWt
T3KhqO1ewKvxNZV8r124cbL2tlj6+Ztb/Ws1u5JbbRPo6YJu6wYOrbrpGQZAiLxPKwmcDvTfEewZ
+RBUlSAjELUQYRqHfZ5lF2ghP2Yqhz4rHvTukJ6d2t8Cr3YUoPy+f/QXntYmfDwYGAkj1k0XqnH+
mYfecdS79UqGbuGsmxhwqxo9Nk3lfOln52RPoKIaxSAOtOAyHhqmT/cnsRDemBDw3lXCnhE6XWCF
Lo0MXiZuwVTJq9IQh7Gbz+WaJsltP94IU01a+9zSdSb9wr1E855lEBwDw+loPVZ0QBS91ia5dNyM
ZA4iXSbdKnAuvGbTlgXDawAMGZrQ9ErVbWkAI8YY0YI5lqhzXVKZ7ovxxgMiziL0VzzY0q4bJiBE
k2w1sQ4k98O4YVP4n6/9/wqnOzGiVusL7ts7YULBo37y3CB0nUtNnaOoqjPy/3EIusw2t5HImfeD
8M4uFPTCVJ/TrN1LYt+KqGrFjC+cBBMUHk0NDVGnCS5Q9/40dGxvYf+9KE/RKEwBTV+J3Be2yoR9
l9ql/ox+jUs6ekerRwQfgKZM/7x/cZZ+3Qg1+rKmRSoHerEz9wni78+D36338C2cAxNvLfkczDql
zkUh3+E24asa7A1g2S99vpLkWLBeJuw5oxX0FKoZNyWo29geKnDdCu99TsUEOqfCnUOitHPRY3+x
u+GoQRQ0kxWbtbT05iWHco4Yp2q8+E7A96C9VheS1WzLx1Ef37e7xjUvITXUgLAdth2USRFw9Gnz
yIp2LYGwtPjGNY8QZPfAtc8gB+5/lioCU/pqALNwu0xUMnPKdBoQRF4r1exk5Z0KJl9BeA98ZlpV
G6rpuHLBFg6piUi2IJ8F4WOMFLl024UK/r0OfjY0Qzuju3/XRpjw45kHAv17Exhh8uh5nMghQylt
1UQszeD2539HJ3SaoRWg8Ou6RMatix5pNQC4VJwga3B/Aku1+D8wxb/GmIUu2tnFGK502EaUnxTk
Lr1MgiEfwmrQRA6OXPBvlfgallHsoD85kM3LyuAL7v0PYu+vwVlWAApnqeGaIiGzTe2k8W569Ls6
/OEjZrcuzZSwcYo9FG9qH0IBGuIm3vDFnqH7EHZHJ+zHfdCAOvf+By0dzptL+ut7CNK4Tj1ZwxXq
Q8CfEXaidl1eUUhVHwKW28AtevXK0VmKp//syN+DuUxHocxG/Hy3K3n0oUb5CvAubPRDxzR4atj0
g5N6z2frAj261/tzXDBPfz7nr2G9VlUCer/YcAKwAzp/N9Vk/4D+wUoIsrSnhvHoGzdidan7q6WD
xCpOkacf2NgGcVSkn7Qck8z9/K6ZmGDd0orssC7C/hqEctvy9lHO0RUENO87DCZQl7th77KCTJce
wqpQCgsPCm12u0DYL1U3vxQkz1a2ZOkomFhcYFGiKmuUcynBMds7GxvtXwio92UwbmqL72kQ/naU
c8wrkeTpKqnPzV28EfOawNx0aKt8Ru7uAmIpXDCWgoSPxsxll8otQT9NkJD1wg+0hYzr1J8VESsh
1sKz3ETkhtLOZrtnI7jbMvGFBiD9DbuwQgMHtKIhbQQZrpj2GfnYQd3xSVvdHL5zU28u76/Tn/tZ
AXzpKK8897+HOWAqURD1p07l/sEbvQe7q1ZSDwv3wCT4dtEmYEOoVF4ZqhzKUTQGnznbIqrRuy6S
Alwd40/ZrtY6b/frrc10/p0ZZVEk54lX12gC4xRIoGSz88qkvYkiiC9d9YONw7GsVt5/C1bEROmK
yUNRGC20V8uqEjz5nZM71/mhTsGrcf92L+XnTOpuz0KrtajS+ppL/pLL7mRb1kvWuluA9MHt6H4g
vUqGlD4F+bSSdb451v9fQ3Dp/ruG9TAX2quH+opogW9U6GyjEmQYJXoY38cXAX7Qf4dwwESauwEV
V9relIxoGQfIENVqtZX27eCNmqjdILXmhoMOGFhL7R618reCzdGK03rbQYKm6t+vDyposFY6x4/r
8ldTRJ/nuW1jd+Q3lszfYDNs13b/7QMGlpt/R5K95+SBn8mr1chKx75biO9A0X0XozX/7Fi686Yu
31meCC6pAnE9JZC7TiNLQgsr/1DpYOM5EwWB8VDr3f0T+faNBk/Gv58ETb3IYV1XXgEZR/fVfLBJ
u22Y2kKa69sUsK+hVbwPpk5Nrmw2zUh8kKi8Nna7T1X6xfGbkz1XGx7ZX+5PZ+mwGwYjc2g+2UAl
X1XD4qqG0C5EvbdWaX1etRJ/0kFvXSjjoUKLCNgku4O5RcpZgH3WZ/tJZBsImPSRC3Gvs82uNffR
dZtA2TTGyGhb3NgZIGr8cPsXFlQUM/U6DJ9BSCOUiHET22y4Meq6aI4JdLrBf0l8P05H//Y/gXP2
wqvvo3ht1hLVf8L5t6ZhxDSWRt2r4TiMMzp8wYfmiUOOBi8wLKNzLURz5x5CebHj5ofesw8cLR75
lMetBCgfSdq2vXprLHQLVhG46n8PYQ8ZiDKgyICR8cFC9YvWyOUPfxah9F+9CC7b8T8GwbBy4//w
CLwxdxMTDJn1MMrHAn6s6/QxrUP/wbPL4QrxmBbAKu+B2hnf0hYk0E4t0CTN8Or1G3t+ageqky5X
qPhDUOYkWPHLIuEESjDanbqWi3KrCsbOkQvAGpgao8PgCaY2GZAUF5br3t75rQJzRe4AA1i6Gsvp
ga4088ppm4/S2wGyOa0YnLdDEvDk/ruugdSq82qrvYqObIcBhRGRxp4oLhONNoj6T7q2NqsXY2k0
w47OjSenEaWXKwO1cDTWR+17W6tRB1cjMLdEgru/YdZKW92CLTXhx2NRtTpAA8W1LvxkIu42lfOH
Kcqf32VITMSxbPK2GLqyveaEAEbwICZ1ClP/aGU/7g+wtFruv3ujG42XcIgBrDa/MuLveBuDU3zm
oFImzQ5MmI+rO7PQLUZNsHHfeN3oTASzKap9bkOBtv9Mw3Cb9+zAnWOap9tUuYlyezR+2hYYiggI
6+m4obxfCa4WHuXURCOD8aFoRJar65AnTvs43TSlXtzmmNM68XS5aYr5xMPyUgfTL3stb7U4qmHl
shKpad9PFXwOGm6l+griM1BauWd/pN9qUl5zT+ybyE0C6CvY6dEP/ZUDuuCKTNwyiXrLAzRDXaNU
xKDVR2o3e8yacJ/69en+GVoynCakuKHQus8tjNFndE99eYU/x8NH4SE3nSJAqWRw66VSMcSA7w+5
cO1MFLEDoeRezKO6epFd4M5VuzCoCOQb17A1C9GYCfudRlmmbY9jYmfofB7Y10C+Bt38kE7KPrUp
8vL3J7LQswptLeMC+iyrI4DhrzfiV7C3nRrin6y2RuUHqQrnEUmcB/BKwS8WF3esWNz6+QF5MeQX
ioDGAKm8r4+SUiMGm+e6gRa3X18JuinCgl8cGV1nz3rEA3rl4bYQQJvY3jFHlOuDzOkK2aVPjrST
rC4+3V/IpXNuhFxsQLtXOjrNdai7mLsSNdsrxTFcpVhdOhFGvFWhf8vVEZuSOm/GZqNaDVUBW9ph
tPHyUPRbz/VB7udXa/uxNKBhM4a+rBwlijEZXaV3UaP2Eice/fNoKtOk3K3Kei4E3yaU1yJtyaxR
jEmDBjF6EymZZQUcV8LbD14bknXq5iVLYUJ2QTcQ3JSmMSeZZnEw5q+DQ4HagTQxs5vLrIakEfkY
hwUCPT4WX+8fjoUsEDURu8IBkZOawyHprPAKzp1zUI3bwUKaXAyI8cJEROBA4iF9UnULnbmslivB
z+LQRjyCIrtXSbvpEwjB/ohApj/U0TEkeuspa9+q7JvOgZ0vJShaWHWuIS91f84Lnt2klYb+qAOu
h1EkxIMyFuT1JjAbpxO4TNmlLRuANLrK/wwV9ddqyh/vj7m4v4YNiUYNQlAnEAn1AuSdxo10my0E
rTY5BCSQfWV+PLd4OlrAtSpnZdSFixIYMYyTOxnPQlckaQTayzTsN7zLvsjWt+OAsefC5k/3p7fg
dUy8bsU6z83IbUnBB2tB5rGlKV5M7uF9P29YmNJpVBZyv0yiiOxHNW/nvnspx37F1SxYSJMjGowW
Fer9rE5A1bovPHoGeh5CimH53/hObiBqwmOtQee2El0N5tvXis4alFAcWQNxLWhz8HEMVws4C67E
xL7SyneaSHpV0lBr29rdEyuzz+/aBxPX6ghIcjM6yyQPwm9gb4GapFDnYhVYunAzTRxrFqLQL51I
JjXrjr3bPrWe9QNECZ8mMCnnPYQQKvscKrViCBauh8ncPI0ongEVVyfWED6Ttt1xD5qmfLpaA//N
17KWC07ERLBC1oz9MXWJN4oOaNnXGkDM1u+7eO6dXY+q6pFZ2e59O2Tc+CIfhRbErpJeAAQcqXpn
Vxa6yBq5MsDSmhnRRAse7ykXA9as8pAXSj8CTdfEJaNH8B/h4b29P4+lk2Dc+NpVJPKDsU4Qpm9D
T0bbvuiSAWLqEOUEBQAbtoP4ypWlV7zR0ryMmALEJJ1sc+BLp76d4pTaR0LaKo4yeg6atr861RqZ
58JIJpq1CErW22qqEi90PvlIJd5OnXambjMQvo78XTBqJpwVPBC8AaJeJ2DU0ScnzwAEU0Jfh7D3
tqFPV+7Q0jC3Wf5V25iCKgWBUdkmRdaDvMZKROrGlbSOo//5/lFY8C0m2bEA1GCcO7dNuqzzYtGD
lLRFBiOGKM4a6dDSJG5D/zUJ0s+g5HU6BVrOSwpqONnn6QZNcP+t8nMsvXNN3KnrDaAxgiJUcktK
AuqA7hWBCIdlv3ztSojJ0P3gaY4/ZR9mVOBAbnF2w2wlEFiaoGEWhtqeMB2glfzMOpbiFSitMzgu
HlaptRaMnAlDVS6Wb648lSC59tPiv0M1w7Pp8+Rk13z2P/pr4IelmRiGwStH2jPInSVtCkLQakeH
6GvjkX03WL/vn7elZIzJZSx6m6dZhtOQ9uUZmtaP0xB+AEvS1OxFpMGgUwYnvwl/d46OQ8gZbKZQ
/+g9dNbhn1YCqoVuYGpiUCcYI9/Rtkqium33eX2aaXMkut9rZ/iYtvN5Kt1wXxeo66X5TkBtkrFm
RziId8koj7MLodG6uzHvHW1y9aysh6h0V+0Le9qneXOQPHhdWa+FvTeJkFnoDnXvcZ0gYwnJYLmD
4IwC5UY6fpfuviHpJszAuTFsKE2a/JsY93OlXyvr1UdGu2lPq4dw6ZKZuFdXFraqKJrLZ3SmyeiI
TYv27dydfDJ+mx0opLNs/jh1bSyteZ2OfcFZmahXNIsh/+zwJulRvAajyY5QsQFH7rca3V3a5h9I
lX8fPGfFVS1VBkwc7BTNHlKTUZ3gr1VcpDTbc4s+eM2pa9KY2P6+Q94cRYsIumh98I33/Rw3dcRi
HCAYnqBHMSRgztbRP8ciCld89tIbxwTOauZWRVjf4miXHkJbnds6/1Tyh5bsfBC2SlIdeP95JOHz
/ZO30GdATfzsWKceb/KmSVxHBUc20mMz9Acb4un4lCcsxK6N6NdmcvdpldWnyZ2Ga2H7/zmgJfdA
N+C1CRseebHPy5tARL2bxpId3/lxRqREkQcJFKoKwKOcBzfJf7jh91ahldp1Es9FW+fYgHjXa+wY
iI/f4N3egpNmH7H56hSbHtru4hToPTQFE8daq28vmhXDfE7ZSP1wGJsktEEwGGelc4ws8qmoqs/S
kgd3bPeqCZ3/IlqBXZDNr50bVhv0KCWF3z9lColhvxxuWofTQ2n5bGfDV1m9CjakCJ9stP51SLvx
Jss/3F/GJeNixGWVT1xGSN8mEUiL5lDu8zw7uXa585rwY66tJl710QvX2MQAu6ogY9oNCGWG4ToM
ziUIIJ5ldUcSotdeFj+5np6HbiVRuzTabcJ/xRzouol6W8JjUrtDvcdHZDMeUtHgcWvpg/bZOXeC
enuzrSuh+1LCxUT/yjzT7VhjyNqpdxnzoNkVvAwIdwc6fUbaSUCrvN7oTFgxndEQL0gdHe5v44Lb
NumfWdS5ednnSJtGkNkM2GM55A+VLc+rxn9pPY0Yzia9jDjl5OqnFOp1JCCnRqXp1gvrb7OmeKwU
OmYVUXjhuSth1dKYRlIHQEzAQvoWkssMys9FG2vYX394Dkf3MBIFZOHwOV/vu1zybyaGmPVO5IFA
ILxmdrYTmQ2aUZDxV/0FOmiPKRgNIld/n4BXrOTXzHV3ow5/3N+/pZkaxszPSiTG5hE4U1fveoUL
oX3xCM6R88iiNhbSfZ0K56Wu1uSFF6L+PwIFf10PN6qBpB2QZ5/y6SvEdj6ULoA40ZoLXUiS/PEo
f/38MOPyFeBQuU4WOZRQZVLjDuTqdf2lHqHJVXifQKcXh78ENL0hFYuQpYAiiZfPfOXdtDA/E5Ic
VrSybKKjKyuqcN+5U3oolUbUoma9cueW4gQTjMxdQFhtfxJJ66b/kS7bj5krkymCskpIt7mXb266
3H3R7qJanyFlsQVuy+PZweIFyOYhno2mOCbQIehXKwt/exa+Udg3scuEuqCjCWYB/wN9lbb0j3Kq
HCh2tijBc2+Tz55cCUcWtvgPR9xfW9yCsLCfaikSIawD7fpnaGe+3L8NS5GOCWDuHOoqUDOIpJsa
Ep49x8/yTd1LetSTM4CPXTQHOyv5h0YW854EVrgXYb/yNliwpSaAOausGa8dyJnUXf4xjSAVm2bs
BGF4Bj1Edw3JvtDQj3a3fx1UyF3Am0hVJqkF/EM5BAcunV0UdgwQBXvf0VLEoX8M1QHxfjA617Av
wWNQgPxeIGM/RTtOVL+t65Ft27Jdy94vMHPQP8bxr32tBvS41xWS2kPW6ReAcaE5ic7DbZdXzx4a
Zggn/QmMdUPMBcX5ppJOJ+4NH8as/jTQtTroQmDyx8n+9RmlFgUYhpDQD1IAYubiEIbkootJobNK
nYEO80ALNO1WDtySuTDCINxi8LlMDhLsYwCZzQkqzoW1dQPv91DTblNG/mvQVGcLvTFxRUswWGCD
vlcsgdq2U6/E2wsfYWKfu2iYOCmVSPog/ZWR+sWl7b52VnCQS+GJiX3uUfSC4kwtEps0Tw4B4bZW
008++weLhZthFrsSKtxIre9ah10jv18BBi/cJxMIbZWBtlM7lYk73mjI5vBIy+bsYG1X2QcX3KcJ
eq7Tfh7CLpdJOffPnKDZAPzq4BcDNReoz9HfXGzFGgJg6YKYQOeOW30TDW6ZZAJTAbLI7TaWltvC
yo6u9g9UIgbynB91PR1lpY6jbR21WG0WXrgYlhEUDVWUorOMlcmg5X85OsJ2ldOwnaf9dkOGQYAS
aJAU+M1yExXtCddGxDwHXpk3zYOPlrpN5V+myN0MIBlPC5lvs3ntNbG01YZNA97DFuApKZORFDHv
u8+Ba5M4JeJ3NK+lrpfGMEIlKMdOLgPnO6I/8qlFvCmRBQDRycaNyApWZ2mJjVdcHuZzCi75KnFm
aKDMCjyLOsz2JfW7rc3lCAGuCNBvwKLum58Fr22iogeAkkG9MCB2mLqPKdjo5oy/Cn+OYlZkj13I
VyKWBd4fkGL+63M8TvyoBKk95Kea5gJdFXT/aOjF8CqSW8yzeb4tZEXVzm/KHemaH3xW6TH1Cblk
ZIB1IBCghMqrvcuFrmJ3HraVNR4mC2rFyO3bwzlqbbT2TFuA/D6z5gYlaeOg6HY0W+vqXUCuoFP0
31n4qrKGuellAmcZxeCOPLjSP9lOPIlNQAIkyaA5EH6xyukIIuBN2smT1i3yiK63twX/dX/TFuxA
YIKyK8WU1gyH3R8rMN+Q/sj7P5i/CexI+dh9od1neG9cuRjK0fAsaHkdWEtXenLevgeBCdu2uzSA
ZGVdJjS1P6G8cohI9UGzcG/5p/szfPtYBiZcu4yoWw7KLhPhDGivcw7oD/+hxmgL7bmknr7cH2Uh
HxyYEGzdEDWjfxDycVJbT9zOoBvjls1D6E72ZuqrCMERl9uoGzaZzfiFtzyNIQ8EjHAjH3iDN4Nv
V/v7X7M0Z8OC9aFEdWDuRDLm6heyvUec529h3mwogMCrWfaF4C8wiZRHKUCyVmAYQZ1wq0tYL2Fv
3EJ+hz/+OIp+z/piR71uQy3+XHmQLq2Li9OOD0VZuDtYpL3jSBDf26cqn94V0QeRYfY0jxqB1J3A
gc4fEHtAC6Ltvt9f14WQHt0//15alddQDIS0a8KAQEGT3CYF7acCc+oPh+iT54ebWgffiq5cieKX
BjRB1XJQ0dhZtUwK5oAPkB6yynmqhvRA5g9hA3/to9oNC9YFceE4YmUNF26liazuy561AP1I1FKb
Q9EiYc1maGmKKjtEzMs291dz4ZSawGYuZ4tWrC6SZih3KAxtshysx9Zwhljx5Z3xaGByKutJ5yG1
7DyRTQZGygb5/Tx3QD/yvrtmQpgJsi26oIDDVrdwrZ+rB69wN/5EXlJbneQaH8jCOz0wscwA//Ba
0YEneWFdoiHSX7SHMElBXvLopOOF9gDUsQDipAU/spT/N1iV/RTNM7QDM3uOh3AWKO72pymtu6dJ
5cf37aJha5ADHDs92zwB52Gcyi0KXueW+htdgLAtWGOweTuYCUzss8/yKeVQloSfeLECmt8k/i66
5oeMuXNMcBvb3CpXIoylg2mYkAjdRZJNmicpGgFmhke7Rxw81dm3obVPgDawlfzOAhV9EBr2JFOp
CPxi5gmksVFzqcEYObe8PEhFNr76DjxmYOV8y8bm1KsSN2NiIJKt+3PnoSWl6c7WFHxvoYG08kFv
P94CE+7cMRFC1DflCfpfcrs599WYoVIXqJWVXXi+BSbWWWceGizBx5IE7JlPfN/2AwTPht/F3B9S
nvM4yvWNA/qkx/Ah61dSsEtRDr3t9F/vcAuQY5C2hRVyn+mPcpw30ex/rX92LVKVI0RI2zN3ip3X
2deeChH7hbMt4L7u35C333XgWf53cCIiMTklBu9HYE9hVk+SQsjY/hQ5H8uIbBs9JoTVK4j1pUjE
hET7XRaMqKLVCVTATwFxx0uPQudcy29VyGIx6zPv3Me5PaM5GRSAEDRBnCkOig+3roHn+3NeXHHj
gZcX3VizUdWJCItHP3N2qp53w4jjKwaVoEHiS+F5m0B7u7ypdlHhXwInelotnCxcYRMqDYsPQi0/
qhLf/j2F2Ri7QctjocYT6MKaNer0pSDe5EAu2r5WzsDrxJbOAWHyzGLWlF98OjxZLL+Muj1KIb1N
45CfqUcymGtyjWx+rsh2Rm7m/mIv3VrDXhW0D2QPwabk5hWKrNw3k/dQrEHTlsI8kwoZxbuOgY0u
TXxRHqG99SGPim0HHW5F2I6C+Xaa5kdfDpu+gKZvWOxVxjYWSn5OO13TMPrK3DCPkbZeLeMsxCcm
5HpSw1irMsAXsf6x9jVovdsXu682KIe+a0lNpDXVQlMH8mEQt/RfmGofeDE+r0qzL5xOE0+dSpVW
QNuTK4GI26YOVbRvZoJKK8oxUzmpfarZh/sTWTIHgWl9SK8rDkbTqxxQPrQOAUJy23nC3+XuhHoi
CrHkZWqeUdCN0d9ie/0m9VeSZgte2wRR1+7Y1KimkSsVahuAh7+yv96qX65fb7xanKuf9ye5dB4M
Y8M8hDQhF9itITy2k3eibn/OAlyGtUtw+6X/L0kEJkgaPEWsV2mTJlwrK/a8uYxvZZH7n79QsgtM
ZHSDlGYf5DxNdOMU23IoD9n4MHPd7hRYuLMyb+Ip7R+igscNVy89SrMxk83KG3zpkREY9sMhgzX2
IbaJ2c5LINBzS6yPUbQLphR4jC+NtpO5TD+SdCVkXDKbJpa6UFMf2nog19x1p+91mpOPHJ8QZxBj
i5Ewf63SoPtdT+Vzw4ty27a/spT+8sHzF1Mm6K5qx9+z52crUcmC/TRh1/bY2+moNAHso/6usvQp
Fd5u9QYuHE4Tau3oIS27OsPmVm7/qBsIPmoSoowuIwdmUga7lVO0cEZN4HXGcQlKFwM1ztl16/q/
cnCRRvK6bIt2/vEEouWPgz8jtQXFZBUDE/NZ2gpsuVYptq6caBy55f7+xyx9i2F1AjDIyK5TsDqj
DcXMXI1xUc/b+z++tKK3ffwrmsu8qOcka8jVHusd5KKfRNEe0LAAZbyVXObSjTTx2BOhgw1xnzQZ
qxAJafroIBUcPUN0ZSrG17q2jyNHGvV/nF3Jbty6tv0iAZREqplKqr7KbWI7nhB2ckKqo/qG+vq3
ysADEl3LAjK5uCcDq0SRm7tZjVntyZSfVptVCwFzri0secHyssRj4zYLxNR9Sxkatb6RvdSyjMrB
KgL3mrX92zpaf69jR6EtycTAz2maH1Lh7JiEhp1d7Mc15ubSl5pHFmtsYsR9AzJKPIL8b5Rpnge0
ak+tp1ZuuKXTO6uhaNvGfATK6BxP1DhNdv9mxrLdt0p6K42KhbeYg7GdvG+6vJL8PHUFjpL47lCN
vNZ64uO4EoMXXmIOxC6pbMzKtvk5G9XBGIzDlDQXb0z/LcLNFYWz3HOmmGPMB+DhOebsu2rJOR2m
lQX6ACR8cj3O4delq2TaXX8++B7PtUW6Z+W5AbFMeOIMkODn1yufBQ3gIPBnBJRouHMaFeUMeqkk
M+H/UDRBDG2TjQ1AB9xbrTpC+ZCvZHML+dZcalj2A8T+fSUuuoZ41ZBBWR2iEuWgn7k17FYHeAun
dw7fJoMeQWZH0kiJPtqu87v35Klyh8DrmteR/Kfbld2ydIHO1YMb6dptL+D0PKnkbnBiDD2LA4UP
YSnQRXiUKaCKrJuepnLXJ2prjX6oJ+O9FnwrjWblwlmI8XM4t2aNA0svn58h7B4WAzqhnYXT/XVs
+qiOP9tSs9CRVYxCsvga5IsMjcisaveF2+371utumrodvLAvUeCWbcZeYjSHdhW82wKlij4oU3g8
ZFCyaUh527PSuTXbFFV3XX9XFQyk89E3YXUKJwFaW2+8cL6VmK4kPVQL6w4abn4r7iwT7fgAFjA0
FLHXBb7g8JUqQTD5VbDY3g4xNyK3sNOfKmniFH7QZXXfJQrQAZU7rYDii939jkF2eGlQHsm+cKO8
zwDeJ7y2t5nwAJnxSPcmvXLaoj8A878hz2+hNm10QZ2arYdJkFNjSneVn85TVJIieZpGT21kS/JL
4dAJQliWFebaK066Bp6AZQTmkPKK0Rswohka9SozgQFObE6Q6uviEBadfWRILz/EaIweG5qg49Ti
SFo6q28npfMXMfhrgL6lqDYLzQ0kOlhFHX42K7LjXvY4Mlxeq63dD83NT/bIHP9O7cZp0esQlyJ5
RtvKiuqhESCDkpu066DG0eA6UEPQK8C04jh5rlKUO6LLdMDdbArh5YWvVcdveQPPHdvvArsETwnS
IWbUGf69IHwHrZ+jKjKomRRr1kJLp3eOhacZcheL18gIE2/bcDjCN82OdzDgwSTS9OC8W06B3796
dnf0KYTHkX54954jQ8t+Xzlen9czcxC8BDmitFRGoC0/wTGh/06SdmeM9pPU6ZMBWMzXj1m4Oeeg
d8gDgSVhlgSQBnSGM+tM0fCRTb3L/bVaYiEKzXHuQ21V1cj4dCkLeR5FlxYBiD8wiOyLx5LRX73P
kdzWXmCmfQSgQ+D03WPlSyB/cru9ASjr37wUnTmynXNCiUCv7dJW7aHigKZ4zN6h+A56X2ztpjJg
INmulNZLDbY5rF2WcQ67lhaWyoQcTZMdcjHsnXS4y1ClykbvmTTv/ZH/Ek29oVDD/dBRWrMSXrhR
7Vnq2Ld+7kyJRWB8KNygdYfQBJQI6A07ILQmO9tbtVJb8A4E2OLvNDVvKffoQMgFBmqZy8vjYMkf
THCIRKJ7e6sUxeH2w9pkNgjTefbc27su2bW4i0jlPiawfYLgGAy+XT+QpXZui7KH4xzPdlb/NOVP
RucgJAK9xkF9msqw6o/ghGBAhFR4Tb9zAVPvfLzcHzVLVvh9piZBLkXvgWJtmVUZUMPep03rbww7
uSDB/GVm2X8ZyVWQTgW8P/3ywb8mLM3wnwvnpMHt0V+0WxDO3P8yqYgf+GaWBh6nbTQaLYFSsNA/
WSn/jSiKBuzfK1+ONgSdiD9dlFbjzpYqCXxnqPe5oGu13BKaYy5qrXrf1+5oTpemc4agHtIdsSA0
2agudKE6xA5pe55kq0OTaidwSdHt06FOQgh9bMk0WRC0Uh42wCGGepcFi0ME1ABw2XHXdRamv0ON
XIjYfXtq7My7I+69QjNqhCZb2z18HeU+sPGf3ENzzDy6N1XsJfEEQq13yFHshpPRx6HP3Pe+zKuL
OzJ3W3T84Ph19jqm0CjxykiRNHTcQeILu/clGSNLmkfDgdBM7UE1LDF/FJTs2eSZIavdbwb8kYM0
oXHY916xyzMQHXtI9m2/fomFu3oOvvf11MrYL/AOVL/mfX2KR/q78djKJHvpz1///Y/9r6jjDQJu
0ZeCpG8ooztbvlWj+28J/keC8Mdfz8gE701LTpfY5v5Rs5YF3lCWIURuOJx5+FOn/BVY1VJrYI6v
V6Cdl02DC2es5Ua1LwNSxBgqpbGMb7JB73juw/TMF0GpmrNgebDq07P46FnUJTh3Irbc6SIr5IsT
cA4b0/jmNfFJTd3N0Fa/DVyHWwTfQA0ysE37gVR2sTZFu6Ztn23zWSBuC3+ovamZLgn67UHKT3Be
1VEp7O7B5lufpFsx+kiASWZcmOetgYw/0rnPnjtLIwfDdEsXicoF9o5ZFHdwQM6GOrAIMaG2px5j
wAkDAHcxdK7VJk9lAPnuKYgJRN8c2n2Ptb/lpt4l2iPbImkjUutjT9zzRJJvnE4mggS0BAyAzu9F
bDzazXDytcqR7pdDpDvnCdRfYD28htx7tYEevc5cMwBXdgKtSR1Sq1GbpCR2HklTBdCJwP8009qy
L2Q4cxaAMMe2wCiCwCKcRm6MY0+hTRdTdxNnfUgQ9iShaLLlzr4cved8Gs8iKUNQnq6Mta+jw8J9
P2cJCKuWTZ8hkZvoLxiTwFW5ek4xUEid8l734+brpywEif8B/kvDR28YR8sw03PLk33r9VXAG2vl
LZYO0BzuD+17r/a9zLrEbuEdUQH1QTyBzuB0b5OkW5qbJWoq1p0bNN+2I2sid3wAI+n56/dbyvw/
/v2POMVo2TvM09alGrMq9LsEgrtFdAX/4TL34g3Qfg0MixHsYx3YcfKeGCzq2/o1llWK6YmxcmMt
zeHn9IDSrh2jbwcLqLhypwdyw7R7iU0awXTmVBDjaBQCX5cSLBA2mocp39dLcE0dPjnLH+nsHysw
VZmrk6KzLkSL45h4As0JsWNu/tjmv4cUc0Lx5oNLsNIqXvzis5BJbQ0WZVVZEJ2Js6DiVkBA5klh
5xRX7zL7BjnTw9Uq3O/6cjuVfZTKNb2bhXbQx9r/8aqa1NDUIni0C/wm412IVszNOMFOxxs3ZKh/
GWtl1tKQ72Oy88ejxMTzpC3hcdqzKbKhOk9jcUjVyZxuyMhArPXvBMQ+m6Lce3a7pxxibwKQsbhZ
WeeFGDVH/Ru5D754KuyLVOq7jWlR0CftP56aOea/470qwRieLl7cAR9blGGaOA8aGSJX3tYT4peL
uR980n9nPN/B6cgE5NjfENIdk45eqnJtcLXwRf+XBJCWfkXzCdTxepPYHOZkw+3YYdO48aGsLDtS
BeB4X5+Upa075wOkLQTFqgqvDYGvvfQh7D4y6NPCxoieWDE8MN88Trp5tHzy48q5XR1+L9WWc3KA
oQjXEkZ3F1rnt9AWLm8nO36e0FTaatq8xrGEz3rV3Lt5sZ3M7FA59yUnoZc2K1Hig8H3SZiY8wMK
5tEc7A59wcV8EZ44xjnZKNoHUwvgo81uh/wYNxsiiztfiOexd+Hw0rwZmdjUFaR4sUrQ4TXA2yY/
m/4/a1gr5Bbi11w8XaRJTWGlPV5AnA9yWjUAfBSnEiDmbW+I3RQbTyazHmw2fP96G3xMGT5bilkE
Q6llw/yvHS8AMIWUaRH5Qt0nQ/ozUXKKIDH3Xlti75bV+1CO9NBO1m3n9mEtPDeMswY63hV7nKiD
cZX1nIpyJxjdWDSDa4WG3zqxIDIlxrwJXJt/KwrjvfTAF4CWsNDhUBaghOw4xtKV1Rzs7JCrvZ93
+a72pwg6/P6PmDYA00PeGhdbAamiJGyuJ8KHfhgB68hzvIi1dlQ4U+Typ8xdY7gtpCRzoXfeVD0x
fA5K2ejeaEBSoMMbgIG57+PyaK3Bx5eO/Cz3JI4TgxZjW+fEhHbyCIngnQU9QebZuyHxAXhcOe2f
d8rYnNTQlqxsGLyHzwAZbIZGg5HgBAX49auzxYXkAx7GuJL/uCQaGmMm60v77BQlHFnlBoAl4MRg
HsHuEtfbTo2+r53x4coNNuEUG7hg6xtt8lKoHAQ2Y6US/PwEsTnjoLJihdLVsM6Yp0JxZEOSPgQm
/YpEKccDhBTDdPynmpbN2QVFMgAU2lLr3ObyJB1y71tTQIc13MDnO5DNqQWmzh1/7LV5brR+Spk8
KUo3IJecSnw7I6Nrw+jP02I25xY0XiLh+Sqc/9+DoJRH8J+BpDisAeV4C4tiBxoq+W1qfAeuh5fV
umvw0rPtvzfNKGMH2rvSOcMLEIoo5rCrq+QXNCs2X4e3BfAJm5MIMLjixE1iBwqudShZDwSZvGlU
EibjLXpwvNmBzHlfi5XyfembzWrY0pTmOE2JczaaZ5zlqUnPaQeyD5XHyatXDvPiS82ixshNDCHg
uXlmrf+KDd9trtubWfoMEfgLIRZUVuxhy2R/GGvAAlfW8voS/3tVIKv7+2Pl/mSZni7xsdrdiAEs
dggxnrCEcMU0+tfK7qMWLA2dvqw88HoHffbAWUjBWErqGsfg7FaAdIHo6iFomGEux5DGr7E7PlpV
dh7rIQOo94D+K/P+DZHF/oc9oGENZbTCPY+x2qnE7sPEk2sfcCEaz0kDqUyKxhSCnauePmaeeiQN
AGx+vOmBav967T7PmNmcN+D7wsnRuWHnuHf+6z30i6hd777+2wvlHZKlvzeCKvzKMS2fnTH5xUQ4
HqNe3EGYYJcxf1u6yFpEigm4DcsCB8JpMLHwVkbTSys3jxe+CX1Yx8Jr5X5oDc3ZswyI7tuPq3q7
C/fHnApgdBOEUAzKziOR0VRjRFbIq+nFSVaUhJmZvJkETOBipbJZCBhzxfOhVD4mKdo5m+Xwc4TQ
DtRRnlU2giqYR5qv3FQLIFvIUv/9xaYsNSvd9+yct/E2s5Cgyebky6jvtlP2khOgFO7roXqAHeMA
BGXMj2XzXMt+N1UMyuQusSPU1SvvvBD05zQAG26xzuBnWGJAM2pozgZe8W/bfk4AcERXQMgUfxqZ
FRzaeUECtUpqXtgac5g/dDjqIuux7WGXSwE4s5uggeYLACcw87BbrwrKri4iFoNCKZvyYDlu+WAZ
7olwq6xD3voAiUO3PIlaNbaboSp0WPqJFQrTzTHJy+jKKiywedgH6uGPXMzqeQkB7MkDCMfd8Czf
lZBvEsM7ZKs3kJCLNegdhASMpmHFBWS4gZUc2h+u62962v0m/nhpavvh63CxsMXnjAGIGbaGhLIH
1NoV2rn6JjXdrbDs16xN7+w1U6+FgDcXSIcAnFU5KKDPvfJolMZjdkN6ylbyiIUmMZsj/jtYW5a2
YN6ZoCOc8xzdHuXEO3QJSJhOEKdI6bBTVr5FBTRFcAlGg80aDmnTgI1YbjIbAicGrFPQMbCOAzF/
KCgUs656sItR3WgXQIuKAbspagzo6QAFQ6Pszwijw8axW3ZMoWJ+V4mhOiQT+VXW7V3eWvm9QY3h
iQMaFXWo4R58nvHQUe4DuKJJ5BDTXttR10DxyVU8pyJwC/yg2rLdc9KmadBwDm1Stmkp+1bJ6dAI
I4GIS/KQ5T9XZ+9LX3SWS3mAkDiq9OwzmuAsMBTEEdrEWYlBCxfJnHUQx1bR1rqjZwbjtaypvudl
cU61eUjXKNgL0WLOIiAsLgHkNDX8Y3zokbTyiTJ4fBbTGDkojVIufneofSsDvdmvD9pCS4fNaQV1
XatYeNV07nMtvie9e8hrhx/iZPovGypMtcdYXC13Yc0D/6NtR50q6ogB5wd4GHz9GxbWdc49sKBy
pd1uAh4opnwnINRR5k62M1tI7fQ+Xc1FF/bjnHfAsnGSXWlNZzhZnDzpHsqxg4A10W8VUd/Q1tk5
lANQ29+s6gEvxLE53cCwSwtq7ZKcNS/uVZmeO0c8cnTS20If4NW1EmqW9s31OPwRu6usSMZcZOO5
xpRlssLxfkqrG20ad20zwcIAut2rTJelSmJOPEisrqorUKuhLczPPLOOI5pOGBGg29Q+JjAmhVpS
EQw5Jp4kh+Ly15vkY8L/STSZMxJYPjqAl0DKq0Ul1kwPY682FhxeyU5QNCDddOPLi2k/eurOtt8N
jOeNUQY1VNHzWwqiRz354ZXwYVXkCHxljoIYNX5i70VeRVBoDmrbiyBA1phrWlkLMBE2ZzG4Rq06
OuAn++Kdqe/wSwzMwtiX5g+IiWo0GWAVBZ2FB6AKTL6Nx9thOBi2flDkafSf3RrYBvdWiW9SpGiO
U5hkbf0Splrlc5934ejLDV5Ee2OYVGStzXnNij9b5lnW18mxTjXgiGdYh4RY3Dy58VArSe/Bq/bF
8Ixf7kozaCfY23Q8IBgzwx86MOs0pJ6zhVpFXI03sYITIPTV8Z++NjZZMa78voW5ApszI66miaYx
mVB0yx5rV4WcVQFYt2Fa8B26NFdt1nSrlLnj12oWPYi6DbR/v7IJF8rZOXPCS80JFk6wTi2qNnAs
9MHN0EzfUM9e2x11vq+7X0iWBNWhZg8tbChkGpUasDoV4lvh44YM/rztiBn9WgRfCJ9zkgWb2sJM
ScvPniAvFWLcYezTMHHZ7to1RW/hN3LNOKxEQ7dpXEeOGI6UkDsNFT6I11B1ySiAuq3w12BnS6XD
XBC/Kd1ODlA8Ok/FNyxHX9xcz2jvZJsr12oo0w3KlIFBr1EaAemLbxMnW3D6kCCLmwQ7HWtl+iu5
5FLpOdfLF4kZa80N/2zk4yl2y6jn9xmQ5pQ+Q3h3azsXU0wRy93AxU7+eqd84Ak/OUdzuoZhVsLm
ikIor3/tJhGZCmrZXhwpmBY38tm1enR4nhOWhFcQUer8LDod5RjL4YDV7OVKrMJe1hCM6l9xisz0
5XrmsSjoQIEKjVdABYatPvXe7gqbv55LNQW2HgHSvV1/kYWrZc7/yMBpHN2S8HNv9d/B0oNM5IDj
RmJ1ZzTmBjLBwaq84Qey57NFs/6+x3pGG0+xhp9HWATm1UOtX3gPsjmOstEbYJsY4TXQT322GcF1
yzM3xCLh2OeALNX6QuQrvmYvplNiwYPXu3SdjFrnKheDpnWS/1z5uAtBks3STKAMaS0B7Dnjbkn6
MRD0hiUkqOpfVzhv2ZSB6d4kw3BbwWNQJwCaFhf8hsQuMQuqN1eoP2L89VhAEBNf+0rcQwwRrntw
MOLAJ9b6gSCkZpBxxAag0GKBsdsZx+LrN1jIk9ksyqsEdpEdb5AGjcEwqfhXnXGysjoLpfqcm+JK
X2Kr+vUpN4rn3Irva07hyL42WV746XNeig1Rm9zCXOfUxUAmNIIdqtRa62svfNg5K0W21wZ9xYqT
4GYbpkYdWCl0jCE8RAl6sXZ8Kx13Q8eDLOQBXDZ3w4yfLFtjb38+2gGd4O/9L3QnAcioYVaXDt8n
QGWo3UFf0jgYlmNuYk+7Vy/Pr7fAUlicU1AyMVJi5CY5Itd2ONmYojq5+U0ByQOHb5lp75VM4Byl
9qss46Xccc5HyXyRakG64mRD+x7pDAz5elpVG2sE/6U/Vk373laDv+kSiCB8/Z4LKfj/EFPSxkkg
6mQe/dKMDFqdk8LcqbQ4FUqFJiDuXz9mqZCac0+UnnowKqz+lGaxu6OFG5Zmvh+RE1VTsusKB+jP
5IdMXlO7TeGnEhunKnXHNY2FhcyEzkKSU9sOdBN68wih5GByZDDmbBcPXVB5fWBn7bm6to7hSWqs
K8AsbddZFNFx7Aj4QlUnlrI0HDJJTs0QJ6eqAfC9hAjn3Ug7cGiHac2PaiHXmdMr3DTLuwELfcJg
VQ9viWj2SdY+Obx6+/ozLrzSnAiRK8nho133Jx9uEFVZn6gLv2Y3vsU4+uRUHcRkVmLN0pOu+/WP
mm0SbmKbRQzT1OyJVlGOxtZk0WePDRdPd0+wDlo5AAuutGxOeYgLZ1CqNcjR97wHwz/5cXtIEyid
gHPjDikaTXQD6b+L63HYp72XebLTstkOTXs3FOXvZpBWyEQGg7OW1JHP72Ok8+XkhppC21I8dIOF
5C0LjbiQiFiOAazxmAZuZm3ttrkrlPz+9cdZuFnmxApu2mOm9PUo524G0ZkhbN3yeTWTXrhZ5mwJ
G22Nkrs+OcpOP/rU+O526crHXtq31/vmj49tt0QVk8vJEXlD0JP2CBzIVTQn8dds6RYQ32zOf0hh
hycpx+JMOQ/hQRQMKMrpQ5zYZ/u9hX2KiGzWbCayoxY8dV4SsIfa0oaFKHgnpoocTAAdIEwt9lNt
ehcAi++uoCGkcnmeR2wtG18Ix3PqhNGVtZVNIj0ZrvOesHrHzeKbDZufkMGxNhrIWvtx6XzNglOW
DaprPeDXpb6hLkyfoSLQt8jV+AhPXGu/um0Wvu2ckqDg8tcg+lenHr4HTeXvm/Ge6PTUeWt+eEtP
uL7iH7snwQXigTTfn7zB3DjEP/boDlbAcdPq33CubM4XGBjagMqv+hNjBuyO3TdI1QDssTLiXrr3
51D+1BrHVummP+VNHcmUh7H1CJJEFqqpfiknusENfSfxdtDP+jpWLOwz6xpD/lwzY9TMGTxyJAzw
jQlazohuVdPsYQR+o2swMr5+zlJDYg70jwcLreaakmPL9lYMl8Kr6SXIIts+fvYgHQVNzcBqsJb7
wnx2ELOmf6OysznsH417P/dShgSuFVsu8280NS/Eal7SNSPgpUWc1WNFTXukE3g3AhaVAZPjInmx
YuPZzfzDKp5pIarPJfNHkTY+a5CQJUn5WtvlTy+WPzOLr+y9hTgwl8wHd8nqM9MmR1RcjG87Cd+I
7mzZP+ss3vZr6rlLO3wOia8hnZtUHB8DjITbVBlQmBBh52xUs9VQ+h62Q/VsohL8etctoBHZHP2O
yNYpZWF7gx7jmlEKE3hbR7I6QBloCLgtYJ18p6Fw20BFeSyLG8zzAz99KtmPenRDKt5tRjZ8zELY
u0NWeSXXWOgWzOHySWw53BC5eazFg+vetn23I3YWdcVww9LxFWwxuMQk6crZW9iec+x83PZg/Qmg
nOxcHWr3WlA4w4tS4603Pny90IvfdRZHUtewMu5Z8pSZMmxS0NqqIuKNuh2JCxt62zuk2v5d+YCl
2/V4//VTFwL+HAuvitpMB3glHc2hfion9tyYE0R4CKCdaz73S4+YZSSezOp6srlzNNyCbl34oKIr
DjOfYWriEMKRa1JzS8+ZhZBWDJAjgZTuMVdPQ1sf/DwNbaGfcSj+ba1mhQ8H1T2pGmwCJ//laxnw
Pt+2udisutwv7bJZIuFiDN2psilOFiLhveD5D14AWgtw+53S5euwhutcSD/ngHU4NoMpOrnxKffb
d27U3yeTrkBgFkLsHK5e9pBzMuI4PmE337kGQWNe8efKWSmalv78deX+uGvzJC4o0APxCXqJRZBM
+lBeK1CoKK3E8KWluW6uPx4g2tzQYmqNo63jZ0sUJ5p1+6+3z8L1QGbnG86teSfVYBxL7UEm127Q
d2x+dhmkwGScB2qEMTCa918/bGErzTHk4IPCfLZIrCPqjINIXIhKajAmvT1QIv6t1bYrz1k4dHNI
eGNAp0F6vTwNRnMjyICxfnUP2PBt0pRrHe6lbzI72FDoZtSlpTgpC8rSXakAmxHTWjtj6bPMTrXn
t11htfF4amO2a5she2aQSW/T+lZ473o4mKIewxxCErJHI6mujrbDyqixdXEHdoAdlsJAdcizgCo6
BmW76sBzjY+ftKjnmvKA7lpwe0AHAr6+j0Olf1AXjtRxv6VXtaeR3g8yr2B3LjedNTzmZNjJGBap
a9Oez48anYOyi5SZmjMjPVVj/Rh73s3E4BUFC5V/2aB0DshGsx1TULPOTtxgr7Qr9K4FSTYcM+Om
9OSG8Jevn7P0GrOIQRrPKwpwro55PIAaWrRmH7E6ccGFSnr7n04BnWOtM4PnWT6q6QjlFgfmNh18
g1QTYDwd5muIjaUXuf77H5HJA9aEepD0OE2Dfs2S/BLr9kDk+9fL9Hk6Recw69SwQMLO7f4kRhH1
WXWyZLmlbhVeVW067mx8cB/Wu7OfhyfqX/f8Hy8j8xrObhBnOEmr/tUlGSThahzCSA/0yS/JkzYS
401CUGkD19By30L9LoQC9xAMOsnDVpT5VrntuXRHEhLDQX2qYdwefL0WSz9uFm9snhiVdCxyhDdH
UGYd/AlRWCVjAM7xXTUMK3fZ56GTzsXaLY2ZXR2j5JG52rRX764fCooGsZ2tXDgLfXc6V2yfqOsM
XYpLILXEt0y6jzn08AKtTRhG5zYYHXrLLfXTSvR/Lvdh8OCtFA0LrzbHYvsYWE3aGJITNLmjZrI3
jMHgVAHsTdZgmp+HbTqXadd2rBkdkIx5HfS9kwuScg0dcszGavU+rOmrfWjC/G8QpnOktduyZByH
TJ2yuMsjp8+zEA5Cz3ZB4RKbwd6Acl0FRMTvoioIJIYpRhyQRtoLCzbGdlKca0vdxm2ZRRTadiBb
Q7R6MAZQ51391kGNIzRsp9pag0V4lPRwgbJjrw7TXjpvY91iQmLWUmHyqNqwxhyqDEpPfB+Iq4Ci
t8rvDRmayCIM7dLCOtka4mFTw9aqv4WgM8eC27IzWh9h54gRHhhP1/NguDVcMR++Pmofw93P1ncW
1eBmplvApotTbKSkCS2WXcRVpjppfhqi6GCabkKtJ2wN12MhhH4xlqqrp943rA2LpzQQ0r3kowYk
J6/cl5pj9mBKsTVNdUs89lSnKg39RFSXGr5TJE+zh1KxB8PDMmW9+M7axIiszDOTADIT7NsgjQt8
HMgJOO48Ss3+VoqeRGliOzthAurvx8Wj5wOqIqRzR4yroGUNbZ3arnUEmj0+ktln9UbZ1HyyRQce
EVTnQH5g9aW2/GSTx5BhdjP0IKTsjxDD+LmykJ8mC3QOerc9wnwu/fjkJO6NQ0jotO6v1Vbqwu3g
zcJ1bo2uKrMyO12p2Bsz9vaWY2DqqnfIy5yQ5gBYpJ4BIQIY0qzEkIUxF7ze/74j6t42XIBGyDGV
YdGdZfqW28+9uocsCpfnySOBTtyI0ku25jOw9JqzVLDzqmG0ezRwMETHfLJvH43WCCV/RjNBxj9p
6u6+/loLTRU6R7wjyyG1KVx1iiG2c1VyK+tvMLbduXCZ8iv3Dd6zx2Q4pryHuJoVxA6UPEr7O+RU
Q11BR7zQ8ZsAyheKqifG/a0NbFJar4lOLJz6OQReJSOPvd5IUIcGJn8xm2Bsfqy8+bWW/eTAzzHw
Q0OatII4+Snh9TcOFkgIkTZn36bNC8maHaQ7jtNodUGLFAH4BmAKixaIBO7BvtP6neDaKqhxmyS4
yGBRFRHIrAVcGFGinTX83+f1Bp0j6SFH7wglMEKp/aNT/dK82RjOLeAf2BYFFJ+64Vuhzr0HVDw4
keKEEVZQmscU1LOcAT7P8Z/jk9VAjG/Ux8rMnkBNPVqdPHy9hku/b1ajSmkNNqlj6+h3/EfS+z+8
dHz++k8vnIA5Gh4CKoSbY6dQcyRIMEkGn0Bv06bZsLNMjG0gm/CcuMVD4a/JUiy9zPXf/8gEDWJY
yuAOO9KBv1RG8QiD8pVexEIWMkfFa+E2puto7zhw89Ye+7uEuq9+k9ZBlZr/NG6jc+T51JbeNKLl
cSxVXgKrqNKIFfUPzbi5z2sr+bcCw51FJmVDYdLAtjwBzJ8FBvT1g8LiXpB2010/ruyrpfWatZ9y
qWmVgJdxrOkIh9yEIUWMndtkcqewzv5NOZPOkee6AMizk6Z3bCf40OeYne1J7q9pXiykhXOQeVNr
aUHQ2juSDPKC5lTfcsN+hXJUH2ax2spBk8CU5O6fjsscT648f3RdKPAdU7vfl/A1wC4ARCevII7D
LOjuJRrqhU61N+NerXSoFgQK6BxcbisIISGpMK9oGr/sAUiG9s9QNSElB9K6TVCXMFgFZy/lPhRy
kvD6/1fZgUsLPEvYvNbMKo9o92jR+tCZ3o4X9rCB9sQYFVCNqbbFWsG7EIucWWSoStNIR0mcYwLk
YUBzPUVmZelvbpX8hpkaSvmEhVAEgtRgGr9+/UE/BvyfXE//x9m5LceNo1v6iRhBAgRA3pLMo86y
LFu+QahsGQBJEAR45tPPUs/NjGO7K2JfVlerpMxkAv9hrW/9KTmn++4pwmnF1TGm2OsO7voxTYT4
srR5XGCL8dBFwIu0o7OlFuoC0vIFANOxmL1sHtMuwIs5JNuXrF3Se6uSc6hDcq5XgBbrAERET5rh
ift6qeI9pAUoO3IrUgYki2xbemTg3T0LImMIyTNxhEsh/prYvDkBt5SXU+TMJdcx+A6rmV9ZTqv/
/rL/cuH/qXhPIkzlP0vI65R04YJn+LBnHtkw/F9FA3/7DX8cYCNhZjXrxK4JMpOO2YAlJWJno4No
9fAvk7y//Yo/ji/4iZHf4Bt2ZdT29yA+0rum/4RTgX379N/fp7/wKNI/NeFxsjdjvXT8uiu3J0fq
N5JULs3qUPahQ1/dBls6eBGKjTL3RaEwTqtxZSCot4mb9pIMIfDCEgEDFPoSxISw9MJxPn0zbFUv
TQMFuYu6AfhdZCOCceiel3j6EruO37a7hiMOLr9CGDodA9IYKuQXkEdTi7rkQU/negSHo26H5aUF
1OgCVBlqk1h1/Eas9utep8ga1a452VltAenEdE5OoH1tJ0+j7mtLXQT6E4vORiuORAyfnmE2w13T
muGbInXyL9fZXyYsf4rbhwaUDAfz5nVBhHY1GU3PM+hq5SotTB5j/6NDb/EvndFf0A+wMf3/FcY0
bYkyU5Je5T7fBFPbVxGPK8C2M78HO1MVxGxPCeXPKSqbwwAc93Hps+06aCqKlMjnTXhZ+C7+tzvq
L5u+9E/Ruouhoe9gWL8aavPnfq1fvV58CWz4DQgrqypD72a4klaI6mK46dqCp6T/l/f+r+/HHyc4
DXMwA2/4lROTlWSadRWiGQ8VaX+QHV4rHHrmwHacsNrlJeuIPLf5EM4QhOZ4vHOM4+8Gs/1biNrf
Gr0/Bewc2SLL3ojkKlt/iI2pTNrWBwcYWuWd2UuzDNgdw1yRLAivdnl0cDT4d2n+5Vv9F0FT+p/h
xP9Tg2oEwvku77GhjIB5uyjfPK8Omlgd8rkcd54iFER+6Wz8zQyK39nZLJXs5scQk7uUdPEXhdZ3
MPsFdBT+E4/NNzXhhxqiP9LNMsA25zuPqGGM03kpl3ANU3qzxDU6DP1vGc1/G/axP9rlDpTv1ni5
Xzk82sgyRSNpp6dhcdhX96/yNaYgmPa2m06fQFzG/nd5m+mfCvVE+03vo0WD078qv3bl0mSg88EY
U9icTIcF2THH/3780v+bEPs/3M9/ysl3KN5bQwzUCDHXEI1p7ABNKF1Mo5QUuYYz5XlfZj78Mmgy
wSKs93pF+B+plyhG3E9GGOJsQcrJasTIgF1Y80eV49ZuyzAk+C4ATI4EPghb8fwlTYkRfpu+wkO3
2RRmGkiKf6vJ52pFhYXJ433NG6Z+wlXbYNK5qtmDtt3vFrAzYpb2ELacnNSWsugwxC6+RxcymTOi
4kV20DRPvo/ShxPmwBArbJBDq25Dk4URVYyhimbVwkR7hR4A3/58tEt99lHGbtuaTk+JiSVkAbvB
VHxCyvDR5MlvEBz3XxI5bkU7jXXh43z8JsUq7x3C9t5svk4PHvDcoxYcaRef5LTf27AFV7Qrsm8e
AuJCv9ssAyVOO9bC3TENwSTFgHvVXkVq6qhoaOIfctOEarBxXdg9yku1NXNWhYnZgxipvzVIofhl
HDC/DW+/9M2e3uZ4DajU4AMu2yGRFY+aGiizyT4JyERglgteHHt8nI+xiTnyflq5OniuOvbQgnf8
EElhzu1kkUY9mYRAaNXK4bw3K4jqkYsA4Nc2/x7VASsxoTipqCVfQQyNf8qU/OYb0pD62gQUTRnS
BnHCxKaMdkwQ8rVlle1RI4d0nI6g8g3NITORNGchHMwe89C/9kOLMCLS6tXcBI3H+rzoncQPOeSn
8oSMBb+c6yBX+tW73otD5Dr8/LSxdS1hLMUQchbcnr3hyQUfgMNf2dUwL176RWWwuC6JiMbCgO1Q
v0qVLeRGDA00BocEhK16LKMOII7bJMOPYj7sZiQlKiTtWhVjL8I7cpTKfXLnpiWdogpbTIfSFPJw
/dCtUzgaPO+37RaW40T7AYQAMEWrbjCYTA5EdFXX2tA/iSZr4yMbvIiPyOeh/FizNQ+y6u2OJrfA
rNT1D6japuyOeen1a+c9jx9clnxmsErcXXHZ6a4BrnGefBudMIwkO/xo3dKkV552U3skCDALRxLB
tPQ+j7PZHyOA7MzJcBv138m8NUtySx3s6YDRY/I8w6k1z90tIXFLb9et781Ps6vE3CYG8QC3Fu8J
e4ItFU7hDR8GO2rDOg7kOGCX56WTISuBdIOKqejj1rFyHrY8u5OdyNWbSBUNR7kz2j1kDj9Q7dZF
4FphvTrKJzlzQY+QzvPlqH2fmo8Gaz34EHU6z+qhp3gQT9k0z/zqXF8DLNVbgy1xryDAvxuB2pkf
m2xShzpEckENoZCfWwz5svBvLUVM0ZvfWNM/YRvDzMHEGb6e6ZT09Lx3qVh/10RH8xNc9sbfYrkc
qQu1Ax7ZRNe1voxc9+MHzUNN77IYoYNvTchXbPgpQ6qZsmk/LkCxijU7rH1NIbAVSy9f8VPd9Nh7
hgRaMMSjDAnMIh6mUz1ufDqkdoBFuRXpOkHuhef6Rkw2EgdP+NZ/4xgOMTQjrcZzPNk4P/XNlPu7
naoRIJK6tv57vGfE3m1pP6iknIOPJ1V4PlJ+EfU4dr+CrBfSlS5ZyKlOWubO7QpH+E0P4XJy5jpH
iQ0vwdrulzW3M0aeDW4rU43xmn6erhOoFt8Q8uzGYz/5nt4SnEYbOzjjZH2F77CV32a0zc1Xy7uc
E+RiLEhJKyAG9vK+xVlhLyteU/0U4MJxB5nLAZatTrL2DdGng7hqsEiOJmiM/NoF//+q23cnEQnW
Zf5JEjfE6OaShqCHSWbkXlesm+P2HOe1WbvjnmdDd7u1+GDuI56acQRwZrL8hIsILowkN1DFL25a
ug8BWgw/E9eTuDCzbVQxBB6Aqx+aNvm1hzmaThaRHGtdhCDmreCaRZWCcTiy2GY4P707gh3oI4IW
m09AeQqLfYRWI/bqOiQc866hzet4L/bE4YLKmTXyH8XNEj0LnyTTtfNcr6cU/rbsNsG+I/tZO5Ik
X8eGRN2xBt1BfqdJACzVCkQXoUbGQ/p7Rn0hLhpbaB9jI0SS9J80JmM4U8QQwZrRzWtXMKxq/YeY
5xlaKTqDTwIvohmSozOQ1981I2ISbxePfALkYs4qa96ncZL5fZa0g36DnyOZIfIXyyC/ZhsSR461
XAg/ErGt6tZQZ6PSI2Cc6cqSlN60I6KDENg8eXazYMRs3qE7I9gNJMuc1EMlEQS4dEDKYbL7E/Z8
lPP4RbaBaxZfjmErJWqbbSkI8ndicYANijW3hsCGC9q0Unz+tUOv07zXHavH9xGwQ1Ew8Fy3r5mD
COOFunlpPqbWQBkCCXDEJ3bkhmJicRjHPgHtROOUfSJ1FA/6DMCJzpYSypPRnyftV6rOfQ6//oeF
nBzXg2E0lYdtd7k1Rdbynq0F361hvBLaxAzVCOmj+ZZkn7lxHaKpBW5bKQfMw3kYA4OLK9/Acqg0
7ZhLEQMwj9PbYOJlZadl98bMxZZijvyjnpiHiZ1Ps58OdkOUw1RkW6dmDpl+EsHVMyZmPSEf1w0N
3M6cq6QyqNmi7grtz0SfyGz5goT5Nef+vUaN2fcFbRKNrE89UoBkUpO0FjkjGUyVV7bOUG1V2Tx2
Qpc5NG/wl3ZR0zdFZGnNLnsWbc1ZRF0y/2Zxz8VpgRa4P2k09QAq7jxA9ixsjYJpNSD4mWPihFRt
sVmkgR54Pe/bqeVLQ94iqbvhsE5Z+htzzC75EHamDVjRSYM3MCVlO8JfSqIVGyzeJHV6Ap9HZTe5
IvF6HiKWrUiT2BN6zXrdQW62LLY5SjRM8deONmo/8DySrD4pArT97TZEc/IzsyQ+p2mS1qeM4f4+
qM4MbC7zeUdAEgCiCblz67YObSn3gWCt7Bf5qKzqsi+JnWf/Pqx0u0SfRG+1TLxs++lTi2/UeAKQ
1IYfkAlC+oqXTIfsEpp88Yh36AAgP2TIG83HAuuxvLssqCxxaiBbGCE+K9wCGUtyxHKjqlrS7rQ1
IyHPyc5XFR2piP16tdyZ+ilKBpbcpIwQlGv46iIOrhS0y/U/KqI+nDMjrkmWuosmiOPBCZu7t6XP
owmGrL0xVS02kl1YMmAE2uVDB7NzhPGS+afZJEwR+6wjfUVlzen3MeDmeqhdY8kzMLdxc0HKER5A
vjafA27M+EZ7AifO4y/JmnRHChJt1uZp52y4poM1v9bO4DKs5X5Wji2/hRj0NBTL3M39I+Wym25F
r7f6gUJUwh62dQ35l41u/Xbup9UauGRazeiNaOm2HUEeGdxHnoABiZyiMc7e0klMyxc2QQH/RSIt
Wf6s8bei3mmE2PUPOYqIx+Vqd80fdpvXzmFc0o4xXhkCDgsNEPuNoUMKuzQPw7x+SgZicDlcDK/I
JYM29livziMxRc7wJJBmFgPOirWpHySfVISKElxDz6O+NLmFIuCAEA0SXhiUdnMCe7QN0ZfJedMv
hyRHAdSf27bGaFhkuKpHIbNclyHvIoribGfil+yWjPqSzz3Q13xemLkQkJldQZZ5Pe02rb+I2sK+
h1fY7Sug8S41GeglyEq8S7PQ9RpRDJn190Q2LZC/EwcLB/cz+PsDPrhI1fudHRI9ubLut63A/x5B
atUyjX4UFwSOPyxaJdaVajBdRTdQxX4xuUVPfE/lMdhYDDcdyvRxx4lGwo6RWhqpFzy1CUIw654v
F7i3XYCh327xfTL6jHWFzFmubjmSnVOUDLPLpgP+w+0Z5OBsfdGiz5f1zudJ72E2k5uoWmgv4ycU
CgbpIVuzwdsQAdYhnqcc1cqxC3zKnkLe6+U0TELeptk4QDLL1Akll2qQYRI3OWCwBmXJw44y0B56
gufKHULMmgGx5cyx3qOi/hyz6WSOkKBa+xk+t3oU/yxJTV4XTrIPNKc4zI75ZpG5MhO5TlUPkd+v
jWP+YDDuP45DTDZZwlkCvEGJw4fO26FeYOrzp3TC4tVfFBhB/oB2PG+yKp2oXV40kjeXsfLI+vEK
jtQ9o+aYToFMjywfMDgEMCZ6M37JJIa96Ayykm6dabJXdMbZeDMBktC5EqKsDcKLOgI3HcsNzEBT
Vum0G7tiHfPxTq80fh+gYtF9udZRTWRF5h7BBYWt4Vf57hNwoCqEcXdTg3SXRWIasi41sFSjRCU7
IaYzbhGSvSrZ/8hMny2HBt8I9pzhRQBxhxQ51n4qxceq9v02FfDuYwhqIz7vZQ92UULQ7vbt/O4o
S5LTlhEJgatYoxC94pC1PKB3jZrtsOukRiJFHsiasgKmSzWdeKOZvtvWQOl5mfJsApCwU4jqGpXF
RH7YsZxkXwZWN+HWdinIgheC+v5tkDEtRGiQuTZiRoBtTNuU6ID65JAtE6s6qihCuZp4fYPyMDoB
opU+dNMWRVW04p8xBaQf3iJp+TjWvr7Ds8Jv0qzJkyoZt6gc555eLN3mF0QzuC+TgK0BmW2YaVQd
adKxSLBt2JDukgiXv/A0Xa8eRKoPWg90qRAj34ASALzhqnL+lM1osVCSgFOZoC08GZy0EhAIwA+G
pXkcaMAJv8qdXo2z4QbfriEpAYMC7cvn+6XJYgtFyT6i+l7mM4tHFChrAPdqy2wJH0Y41f0M9ATb
h/NAmTwJJRHBYHBAZZ/Z1L117C5JMLBJdF+jYIMKKktluAHmJD6IAbt+39ZNmRG6wAE6uNM8p/3b
MA84tFxLqloKGNIkjt3IdqKg2fItjHmDtixF4TSi5d7bIT7oGmfGhJSQshmB2MtcmmMSj4EH2Fyv
VM8jHjn4vXFQyAO2qCnBexDJ49jEAR2TGy+gOv8coWlB1ajQsFmBv8e4ZgXdZJB4/xVJhtICT34D
aiXydxIA6bznyde+xfGRmmh+ax1cWT4N/JGHvv5a01oinyrIa535DucJAJQ08ry0oCofNkN3FKIc
NgLILlA26dxH58WMU7X5GiUd5934Y9rqrOhlXsO5lIgXhO5hh8CpOmaSIJa8RxFY1HaFSJJFVt6g
q0ZtBzPJyc8jvyEid33BcDScFIbeYKFQOurDKtPM3nQTW/9JfUABjOY2ffSNM2j/xdp/NMzH5yGN
tucUXuUTpA+gvfBux5umDKsUWEBw9Pr+Zzcv2c3E+fBFrT3Bk08QCoj6ixUaD8PRM7XeoD3GMqFW
9rDnFA96gJ60NWFDjl8+LkcbeUSXxNC2fKjWmoc6p+q7WxpekDmy9kB14l7bTkKy2EAcxq8mds3R
2JFPVZK23RemVP/Upy17l0lvfs9qjR7DwlGYwYv8dUcQN72jPNMPc+jkBSlaeVSsYDBUbapRA2zN
5E4Ge5r3EeegP/MdY64KZlF5qplcl8/I7hhxgUZuZ5knSh8QFAHShIibOql65+CRzIZ5CxgdISGm
anB9HRA6uiVvg11xLxem3eKbJBX7+ErYuIibnM2RAbDIIpQS3TqgjcOe63u6C3VHE958jk5FiyGS
3X7G8Wbf+OoBO46Q3ofPDi0i2soZ8wTck9FhFFn4Avq5o0WY6ND+lqZu+hKw3exe1WTllcKq9BNr
vQ+PKkGJOe71hBQQ0n6SjTOv7rGw6pv7HeWvOjRjqh5Sknd5tStAuPDXo74oM1z175wjugheKHeE
CCz8lrBq75h5LqByZlSLAtDBnJV4OrDeahFZVZeEmPSBwgC+lmA8xn0lEtZ2RRuihSECg0FRGESe
Z+U0iN5WntbUX1qB2+9gLfWgVxPAqKLMsidN/MCRZzFmv2JhOl3yJqCgTUAle4v7VOAphrk8PhCE
In2+2gkNfptt4w/UeMM3uefyw/lAWZFkkSIlX1KUxnrqZnKdVnSZ5Tbn84QvyxB/N26Z7nEoJO8B
+5mPgO3Y45JNW44YDYSMHqJlH++WJefXRSv9k7cj+wclm/jWxRaUL1wic3SzLdr91hL1W0H6dKsr
hTrpft4HDSzQSvObRA0Eh/k4kOdmRPWGBKHPohTkGXVDUIHo0tcdGY5yHfbuCLTS7C48cRbCos8R
iMAvw/KBjN2IutNiqNF63ZaUtE58M5lK20qxCTpSAufjf4QCgMGMLG6ULUDbafbHYRU42bIU59/j
vk8y+r6iqruyAApoM+mBV3u8YuIKpwSCJbDtH7+QvkYcQ5yuGYMDUKr8acdS9IyJB3ozHIqxxGAo
a92tH+PYl6LborOQHueFdp6Tb1r1+cNOVvfiEoMOfBejDGUqNGYfo5fDDphEuw7+S4ugz5/jWE/n
Nc6G9BBttnumIKj/iJwVJxey0dxMnqL8Q9hmM5y3xZhX5P2C9hyjn30CL1Z91HvTNue0TvapDCtG
e0du4WctNtLatxay1od8mLv7XkD2dpDM6XDAzILPZYceRF0VpvLTGT+RXwk0Mt0JIRu8rlIeQCHY
Y+NhW8ji0B8Qbt8isj4WGj0HRARjNYaUPuXLhg8U/23tgaHq9ofYQtQKQHU0y+NKV1xZLnVZd7Oo
enk3bBigUNpa7DO4T7NTnAaI3dCcoAhPhwXC0tmAnIrhrNKVJlu0HwxdlbuavcU3tcESnFzwvil+
YGBSXgwgrtelG5P4QvDWvUcTombKFoXJXU5BVTvKuB+2i2gal166PIWMdnJz8yi4IV0xNXuHLwRu
Nu4vGB7o5hAEBmRnkBdmSD8nm91IvUJWQ7zANdTxeU4eUHttI7qEedRlNq+xQQtXz9iaefp5/xLp
8vyskL36LTWx7p/yMdHRk9gSgqy73rv1FA29Go/NJpLHae7q92bc0Ugzs2Gc2aFMwm4lSZOfULWj
AqEZGxSc3b3vyjgEOiGFOGUjetoZ0XLGG/HQ19H8TxgnQ8+sccgOSyIMVuJl7tsCH1j7zuaaVmKf
asBOsw1L0Y6jMghozNwxy8HND9DrC8TGgMOzQ4h8h4lExk+I2Nku2IHY+iftQ/w8B2XRCwVpb/sY
ydmPQtP4ghHko24X+pCoeL8maLuRkrU5LOkCkQLDxs5qeuqGFYa5zkzqrc/brS6ASJ0vSNSt05IY
RAXtZNFomXfLDrEfAgp8t9z2aZ2iS1/WDszWlan4FImk/+b7geQVqt7gIEd2U38CY7nBlTyhMUNM
MMkODoNKBHm4pBbPc6r7OxDU67EYUFl+AoHs+Kw7MEpwuizQOibt/kvTKQcBTOdQt/RkDuMhz2FK
vzKPox9T3gzVBTMd0oWTJUKxhnyNVPhiBHVYVyvf3YzwjTyvzw2PM15iOkoBpU21XZAIyBFkuaiY
VXxYOHYeG99cwQ0mNkD2fHITadrl9yyL1jJKM/NzpU0zo8cw8XysETgERFJYUfMgXenISZfXRZRT
iklz36sYSnFnx8ve9ZtHUs2ms6JtZ2CsrYem6dBi+nRBUiZ/wNyaVXVL1T2yJfGcECNe+UgwrwIs
hRegtUj7qqJxQETUmrco9eo8CeXq0hraP6wbP18KgsmKJZ+UL5YEPHradXtcWIQwHlbGYOsEDxeS
/wlNvx4s9ixzHp5BZ95+sHhirBIWC4RyCSi5D5MxOAlIBmz2o1Yrf2n3vQGOSvbNc9TMW3rvs3bd
0KwvCkkjWE1sByajFdNRy7oeGlVMcUt88URXDL00UYFV2vbslN+mCjN93ANkwvyvGPu4h6NIteJd
5brpfu+0B0IO7SWmBXHv8CZBM6FuEOEMKjSSR7u5qKWO9kfPlWxOwUUILEvVCPwdGtxHOSmpD7yD
d6wy0DXB0CzyBlJC6dXzCuX/jFxuIV+wWQsffSK27IBaqj4zYMxPuOdxMylvrxZzsfVI0TV+bhZm
/WAWPFNFUFvLbrRf9HDdjOBI/asxZzhPKrfroa239h05gfKgnDTfl5TPb9Qm268Njc0VA3g8dQDY
vaxtQihK1Qyyh0b69GFCa3PBVwsb/o2mHtiIAN8VuptW0GuraTS8JC4d+Ylb1/YQoudmK7EcWO67
tOb2BgusLv+xrTsSU+aA6hsHRrAf0HdvP8OuiTou8Zy81ArbMWU8iL64S24mcBN/oeFhw2ndpUGF
jmXMx8gDngKVrYk7WBDAsBjmyPex0m23jGPwN8OS/JIB/kYkSxEonzbALg0pjLFk06gp/Pgrd+sw
3ymJHeGh48DVNSknl8zTcDsu4DbpOEPqK8ZyGqmRm0BD5CHluzh80BiQugQtqBhwwaGaMzCsrimy
nxaMS6GmhBfwJOxKfmlQYaNijrCcGU09/0ZOeAKUngd73CkjX7fWr8jJ7QfhKhWFGQfP4sc7Fq3m
t01zFMFA2glWYJmJLYtQZrlDJrkHxmLMmi9rpLHkhPft64qrDZfxAEQd69YUi2CfdVdETibPW0Td
r05H8WHuiQP2DruyGmcMDjqKypCCwXugJFbXvZ86ZNvi1yfxqI+DcZj55Q0uGYslDxCpmT5iLIwo
+UXMBgBiTNaemyZHJ6Z2g9V7iOVdbxxK3rlZx/e5bnwlA2O4VaIWRL6M7EdpwLvDzkrJ0s05ADCi
m1/FOk2IPQ84Q2CsFHeLFf2ZbiA3YrcDmS06MOy7sTQru5YFDAGkom9DC78nPObqCcqBrBoRmVqt
PVu+TRFicghWzs9eRO2DZY0pMeZ0Zy0kUi88haIwzuCUxTQsOU0yxAjWwQABd6E6tXRq8A0yEm1J
pgRS1C1kNgE51SjhNvhH+KLfk8R3N5h/I+AJ4+P7YDPsISTq3jLBautMBswA4qDM3UQ7UmAk+omD
HJEivIY0AJiIGDvYDEHmtwD3xxurCIU7hq2Cna2T6zlNsIztum27RbOxQUffRo8zi8y55i27tK3L
jmNk9xO0+O0tgu7zA3ioPztYkkr8KHw2fZCmmFyDiPjNGYQG5Wv+2NQsfl2MIxUWk/EDhrrtPdKi
k5942Gm1p9qVlM5SVquLseVQABQ5qqHs7HZ5kM1cv1OFmSG1sToPJtGVUPuAUzyK3qERkhhomncE
ItgTX2R2nLMVmeq7SX8J6OYnfdgpxoNVzUX7pIUZj5hIYy0q17WiQUwnMW4iQn7B/M80RxjN1NN+
8S79hYL7A/h0/gz76FYBLB7frzV2Vgvm9C+xisUJa19SGUROXbI8RPfD4t957/pD4zW2KwoWkHTA
ag8tCGIdcZ+nL5gsgAPZhAZcGqmP0P55XORb/UHS0Z0xh+RPbRhfBtGa1zbmaVtOqAFOXg+y2GXT
wA89Zs8JEHMImsA84hjx3BYNNFEEiJnNFtsoYsigkp8Cqhy8nzOrdujDoF/RG9CF4O00oYSSBVzJ
hc1LqaGe0LjsoWOvfBNM5VegeNbIvJEaZo93vXR0ba6JiDueHpRwUTnpXVuETY0TLsKGR9jHPPqt
jtWtnQZCo+PGkQWGqdQ4qp3hC2DZ/G3e87U7o2zb1i8YpdYOy6otpPlXPczpT9ZsTj/EehX+4BAY
E36bje7g5K1LA1+3HjRCC/d8z8b3zPjYXfF21+1PRqAkwJo79PqB+IbT2z3YpkrVbMm3jSa7v5Im
sVg30nHR/jmHczrg2psT3JJx65Plaz4F7T+yaOF+K7reJOEtm/AvUG0A+7gUI9Q5upxSuNVO6Zbk
P6axRQ2dikzdY/3ZJIcwd/I/BrP6QMQ4vuhlAjhgGZDLepCzr7cSQ12B0jIdxwWdZDfC9FwwZCPq
9803KXZeEpDw9t4o6V/RUCLfoWhx3Fhkpe3ba7zClvSUm2zRRwDQkrjMW9/fYahCIGdoZNP/niM5
di99zbbuOYEnNpS5wcW/VkEsoEgbfFnrWzf0HjrBBDBR9J1YY6VItsy77qEbR3j2VrVjWls0GwbW
ZbskAasGUBpdd81zmm63EL1K9X2M3JY9oNqKzeu2IJu82Ke0X15N5/EwEdgrUbbRbSFvWLxmyWOD
IYv6rbOx+z0JCPAP1EECbKqZxRm6WYcJw8WFKaElJk179IjSZ1SHIdPRS77gKYGRL2008NZoSUUj
C+UZTFUqmmAbyMbRYG48svn/EHYeS5Ii2Rp+IsxQ7sAWQmdE6kq1wVJUocHROE9/v5jV3LbpbrNZ
jLLsjAxwP+eXi1tFfuqPy9OQQs5ssh7VkxF6DXpbayuagTDEnTRjc/xjzYoO0S18XnMtbCnTZAx7
ieGWKGRroHEhtozxrRBGPf8OgJR86h2Nbulq5jGSTZeo5VoHU+Z6yiD/+kUlr05uwIhjgHZ841ip
tPerTU6MXn0qbSRHV3tmMMQkYYvKOqD36fSx74y+ajZeX/nlbb90S7D30txX7XH2rISxKPHl+uFO
Y5VEZKJVDSK0EaZpU1WBN/9Kgbach2U0tWo3S++NMg6HSXSMv9Jaxa2RMedCWtsoNEyXv9AU4n3p
ZhUaRrKce8vxnOqGnZRtN6xtQvV+hBZCkIY8yWxF/pM2QBaECnlJ0+3QtYOBjWYiy0sLH1Z+Q2DV
62vPgSX+5NZgQkzKrJwz0jJ8Q7gVs4KHVg5uq+Czk5pYZb61XS1Z1+xO6WAMqEZXywBt2Fd8mUl5
5DxhgTvUdWOvb2YyEdTs9IOfFY+QBXpubn3T9ipz469Zu35JK5HLZ0nQNHkyi5bl1wIiMFJU4jhJ
ulN+trQq6m2xtpdkhcDGgSwxjS7AA9V+TabAeVSrw2iK3mmg+bavEVebKx8hHPwc4X04Iyn7A95f
eFvevtKfNv6gO2oWgckulmA1a3bcpR42+XgU7Cfa4ZzgL12V6ouXOXcv5mBnRLXNzky/C+443v6i
ddJosnof+94Q/ElSM/ucmH+WAZ4rFVjvCgd5QbJXbrKWj7Hsua5Xs+ruOUxkfoTcqsRTQfFofDeb
5TRcDGVO+kR61rCziH+iA6hGeJPzuDGbTK3/kwZ5gQvUyVte0YSxgpGxHYyXijObfsRhKsdtVtVW
uUGW5GwtadLdHbsAOp8iWaX6QPFl/7TOslL3OEKgAmvPPj0YkNTsHFAbzj6WHYIrqwnKR19lgVGF
i6RQh9QC0+4uQI3lW4rIZryj1h08EGLUay9pk/nZTju8v1sVQAKHzrisil6T1PbEy9wMs7MNLHPp
kc0u651umnltwgl/zxrlOfjrvYHqReygmAlezh0tNAPJ0t60djsuUUy3SXogeRGjjZlqoyBQn6gX
t7GXx5aEEPfVnKW5fJq1j2NAjyzkgKOTfllsa+oYjonFe5+soNkP9IyTWyS9Y0Cm5Q5EcC0iuyjF
EPq2yasEkEGulco8EOzAliIKuMdodaGhHGZ/Tb3hUPMA2M9xIUCJVGmU9Ojk5X3v+q2865l2GVrS
YVxgC/PqVBSZtx4ltuVj36zyWwSUS20RbJhvdARNTwnfbB8hUNdnUG6JGtQzu8cOjYD3I8Hmv+KY
t+VAw8Bcb2zhggx6JqPg0YN9d0+IEqYHN3OJYaqq2o/DUZjT7VwYeXGTF2nDtOFU46erAmehsDdQ
H3B5y08Ve+Q3BSpOUV+PrgurlxQbloHajOYgnvwIi2KKW94V3gGYkX87MglDNfFl0RG1GpR7lD6x
aEk17alQW/JNm83AEOb1RW7sADZEq+4jnYcVzw50OnfFpPB3+q5dXO2bze8SovCnmfF6PK2uaD+0
gVb8IS+LNr7pusLobkxtTBSsw5B3W4STq9oEdV8xmMxOWlMsTWhfVGeAKDv8Q7nxKNF3kE+/Ft0X
lNxVZ3yF6zHYLs0Iok+RO5QdfeddDBOT5E40Z1fTr9BO0IS+5TsFF6ow4zsAXOxAmIraov9jDWli
bVOkLAxbZjBSCFoLXVl7Q3WG/WY2cdO+8FZ5c2hVGoBrbs2ivAuAsbuQL67yfveBKr4yq2ktnqF1
THfeOit5g4aMqzrrcdTIoGi9aDUs+4BAKe/DMQVYGPpGPUzSbgE3O6QK2X1iN27yCFAlH4Fgi4TC
RHYKc8wnyjQH4wHPJCpxS3I+4JQbe85+YyyNx4Sz68GNl8SLPG8S/lYuaYHs1GsNN7uZ8T+Xr4Wr
ao7LJDXEYWYB8w6EiibmzqNZ3Nyh8MrGTWLOSFQq7eOsEUmLxscrc1M/tfyvS0eCSONyLnlu7et+
m00d0QlOkrT2MzkCbr3sS7tanU2BE+w+GRoz2LqokniuqADG86UDDTw72wHClVBMjdfcpbpI44+S
rh5xBhCaYj+SKvbdEBBpbbdOKz1x8RNG47uqmLtj1WSOCwndtZxLYx70p8HX8zNmZ0pDDGH3KR7w
CtahgeLcV3pMjl7FSX+Y9NjPIbCpzCA4OIdulO5X++bqvy+eGm4lRO01lgOE5Aqg8k2sY+Nu50C5
/BrTPHWErmV8CplVwVGOcf0ULLP3bAYyeLVbnuRosGbT+KMXRdT+IOr4tz043YdvTl6zW2CwyFiO
1ZJsyxXoOKLvRclvm7OPaI8xIC3i0Z+lWLdTlfbti0uumLEria6If2rGDO91VWKiz9IubwxGncee
3gg0KEXH91XGQsMxjKMXmoab9wDHnu556seybtN7t61L826y0KGey3gwCMRH0cLNWetbZTBWoc7O
i+K2HVI4FZSf+J6qtCy3wjOI7PfKYaVZyLQS57lGN3dsrEEm93XVpdHMlhAqlmm8lEIGh65G3znV
RvvmYEkPwpIsjztl4dm/F5yKFO/lQ/POZpIgAGhdpq4GEKe+FFXZldu6mTUlzHmRp5HpuwuHWG0H
cYjm0eaM8tP1XWqriZAt06WLXN6+L/veTB6qKe8Il/CaND92aUntByy/WsJVO8BLenLE4yKHDO21
jcBvnzL94zv0Yr2ifQGrfGIjCZpt29nTLa4UcUlU3B4D5gWEFgRmOI8oWhZ3w7LV9y9raSOv9GZZ
lc8ZBdb1NksWFDuoZ5f8VdapHtBuqUlkZ+R6OVDw1A7xH8iDfHhn7ZE2ReNAre6OaX81Is6Z6s2o
K5/O5aAZppnYTj/nRiq5lzmcbSeQyB7hstR+Qvs0NeDMVQPhaIw8tapIhkFFY2ZY84H2PfuzrvOA
3yCzERt2vkJPFGUrFapbzfFWUgS4DM7dTIaUSfbLPMn7pZJFeWg7CsfeFipj5xdIqqEF++QvWBVh
KrxgTUITGBdSFxfQsNdTbcWHJlhX6HC/GLJXbhDCOrMZBeu+vuIgpE/kiQ+8mhDPeMMeQJVzhRLY
+m5npIIHz83rPzNaa24Sa7GWo1WnKciCQDh0TsdWOjeOnHvm4bhg6/zm5Xf1NqWaz98S284O65aV
Pe2qOK/lixvUHfEBDAKzjGqJL463aQYxymNV7R1fsukFM2jUbYCQNOBvb2crL3XSOV/YCcAIfHuY
CsLg04AU8T5JwViswnS3QrmL/Qsz6mC5+xlLiv3WdXk24/RHansTt3ZVPa9GjkaKZBo530CwoR8v
TNEVP+Uw+nhQe67cN7tXgPzkkrXuqyzRIwCROu601UXJGBAifGVKzQZPrDuQ8ng4tcWgf/qsIuYo
5Azg/fZQFyMQyOMkPSJKKY1n2H3EkBqgbX7wfGU0B7cQubOzE4/f0HJnIC60aHMeaURbR/5g/fyF
24l3rAZ8hYpWXO2/miL13IinsnfuiC3TfAAbDYoao6SUxafl85mipBnN5YUFfd72Q23OCRyGtxob
d85Uu2zSsWNsNsY4+VURz4Pd3uo8J9mAYwdZ5JSN8lDJk0gxPAHijBUYZ6NK3DeJ0HeF1VWv2rDK
RxO9wJFsOLF35qa66SZMDGFDkMxN3Zn2LsvWQEbETEyPPGXLpfZM4z4Gh52OcR7nNADnZJ+EdRoE
NOsgDN3mCJEY5xsvWTb8+/JW55N67TGs4bYorNpDZ2EShRgXUh84faZ1HyCa+ZW1FGsWWet8s8Q5
2cPKy0wyRTlpc9h0I5vMhXMBjwiz2XkhJjz7w0Lp5tyAbUo8YVsYiO7cIRC/q8qV7S/P1pN9LtNy
heZvic/9jS8VZHkS9foDLrE4h076AR+hF2wzG1c2zTdngGnexdBk6Axr20PpErgj5kshnbn8rofG
c69QhdPJLTSbryXl6QDntjljrWdyrayEUFTKs485f7r2pV+moEBHWFs1QiewicLeuraBF8spK6SB
tunHYg07M4jNd8eBh0qYdEbfB7fitKPPPCmRvUTktpl11CdmDPzLl4p+LtIO8sZzMLadQLYIfEi1
tEsb7nFxGY/4K/rnqmua+GJ1Thlv53pJXpyxTj8x5AAwuqmYvU3XaQFgFriuP77Af7n1TRsY6U9S
pPLXylLHg2UlIud+NJEG1ys4G51xfViu0+ohRvaDgz9n4neBOJldve9/2Xgm1K7qPVJjMItOv5NU
BbtUrr066CxwUUjVaXEZ23G8bZthrOjs0X73WK9jYaA2yJI0CONUdel2Curi24A97W/rNPH7resG
ei89Yya0uCkpS8qv8m4GlSrZ6TjLUO2bRh3JRfo/CHzcxzZW2TltPKgnP7VZKfhlYfnXddC7brTR
emBPMNUzhBnjnpF4JvAnEcl5mJSTEx/GRlXxrWOs5tVmN9QOSl6zMYyLS8Bd/d7MfXZX17Wnw1FL
8Syo5HFYjkw/P5MStcjL3IMK/04KD4PNWpNu1l31MzAjkHcnFyix2tm5WOEBjGW9GGgYGGEoMDr0
vYjvyxVN21PFpnTvutMMeYuhaROLflnPdp4V3s6HX/zg7husyK6XVGchAtP11RxEcO1n6ZC8+tqZ
wFjH7Gr2XAXPT9O+90Fb82LF3W+ZmISDBQFwuTHN6Ws69/UzZAmMkYjtwwi99t1mYn1aFiHPdt2v
XzrLyx0Rl/nZMz35KenyvMK+KLuyLv8mWELVUWkLfZoSsZwNFFF9NHYcW5Bq3VuFkpydQI3ebYUl
7xw30gstbmUsYQXYpGcP6j3IpAGPUa4vqMeWuxXa51gaHqatKqblmVQ4cWMsTXZrlRMryRobHOiE
Lrj0jKy2h7Q3GXetZeNQTo3hA0GPcTenGdQmErgbHH1tsMVJVP+gSTEjrArApP1sPPvp3D02Wi2f
ZOvhg8ElcL94CyFHyJ4HZ2mfzKmFVzG9btyj+k1O/tR1x8awkbUaBdMBma/m1hLTNwshNog+zc/I
cbDf2It1TugqfkexqUjdWAIWk6VCDRHHQ3NcE2Ee7LnWF28U+aeYqua1SVAzGnwj3+mUNX/qUuIi
WAbjeUGu8Rik8XwupmU8urDvZ8fJKVzSjnEEZWGymXnNwoLM/4svi+CcTFcpVR9bJRIuC38d5YjM
ParbeKKnGS2w6gQWwtRbyCouc5SwnJzZgtghyCGFMD8LCOpRqkeSUJYJ7Y1vECZEqOSDbaMsE7NB
BeGQzW/VVIF1gSqkwUZPXXro02VgHyE/Pepypu3JcbON8iq7iEYTtV+42L3J7AO0yCUYwEsPqhsR
X3ltcukNekZkFzdlZBbWZ194xpG2kPgU+4v3vhgupQ2VLy6Az8OXzo0RttzMX2bLA+4eZ/sMsk2R
4LSONzgQ6k0ckBaUkHN2UqORbYw8WV7go+pz7ptLODBQXW1f1t5hayDLctnhTPn0EDYehjWYDmwR
zqffquGmX0XzAFoD7OX0yCwJLI4M5dHGFU+mexiczNgjSizQhJvBbsH9dq0SWr9XC4tPjgv3VQ51
95VMtvUAJ4nTdIYhUkY57emKGmTU8hgh++zGDcOp3Ue69tYXnl/UAm3j/4ohFoqNPZnJH03E+hYE
lmUBsvDW4p2DNRtjcwjzwKwvvS6EFQnHtbCBi3aBEzWrk0YfzgaTL/aFccQ8KZgm7pzFgGzjPNoQ
qU6sFgCneEl1RwFUOyZZWAM74VGeATrslQAXe0R9wTqrnwZjVD51bLp89aUL/AX2sQ28HpGSx1x2
jxiHdZoNzThqFVSHxoF88alJ+eJGgvmvEllsMDuN35Jm4DeE8T1oM7HAwneLi0pI9At6LZuHisSD
TZqq6q2vZyylgSbJIkwH17/VJYZUrEwlUg57KG5V4aCdQdGzL0Wen8YqZnCK6VWHfCH4KlMuOXrT
3O0NQO9qW8EqPS+TQ8alxl6ECt4ooXZmn3g85byyC3zUZOVg+BxGLsdR4o+3hVXDCEnHjqwZVesh
1x3qyHS0of6wy25mLs+NZJlDtzFWezfX4tNGDXXbI+Lf2H4Nr83XKrlF5q7cpIDCEWZhcjTUsLyY
qHuIGqPCdMQ15A5HYS6oeNue1Sg16mw3Q0NjKAbo9U4Y0ZyHZpbdQ7Ku+tBaFcF/DqkbyEla60+R
rxV+/sBESF0ZCL4Cl+EfNUwb/G6BtJJQXz1XkeVkw43tjsUlqcTg3cCqkWNT9gDXB7TBGlkJoo48
xNhWx+HMnH1wptG/tGkXb0Hh4PE7Ra4s5V1fGIpg8JDgDFuzb4dfMeY36xUPefCwWBqGPGmzscxD
ZizMV7gAxp1XDdax6tBI4LUbd3pKMNukbRWP0UR60KktE0KWm6Cpl5OFKVwzL1k1wciL1QGtqPVe
SJu9gOShaePJcn1lLI2jKiXecF/4i/GRNLL/zVAhDlq6zW4VpbnFt9A826tvPa/OZP1WDbYBMfox
99IK1zI7ZfKRdpOdoquw3TOrwrC1nBx9J4u0oMQKyxTIx0y0YsCKeILqngGABuNjCHBBgex5xa92
rtwjFfLGZ0FBTX3QWE9vcPU0N9DW2XE22+4iEqNGXRc07bkwJp4NSn5uU81nC8TSn3mjwAJIgEwx
j/RzEAI7LH9cmfVbthDB72QSEkmhWYbVV0CIIJt8Ip8npg3DtW/xUNR7dhyFEaTVu8EOaJg0kkml
W0KvmqepaeM5zMuRNyp3mlud1c1XnRn1vRFI4yC8dn1ukd1gvAMFWKMhGFWOySAHIpIy2NljUT6s
6+zsrHkV9wIZ3W+JMQTn+GpeVbBFcRhIcdmOAP73RLdl5yLW88tVi3DLLtX88jx3eitTpg+MLOtP
Z/WodIepGdHXrnV5ArvQkUO0zMlAeP1wdXfhNzB4KKJr88Bl6StcDIO9fqem4zx6aFyPseNX97m9
jl9O58wOqnlZNJz2YLxILIG3nLkuQF+pdu5Dz7E4CF1vjHfuEk+3SKhISSPyiK5dt89BEWGlJZKU
xG9++RNmxS03jb5LBppNt72qrSdpck0UGAu/ltFF07EEMIC3JiaY/DOLLQB+SyPPDdrG+EPlZ7V1
u7Fcf2dGae36wR39O3+yEHQMRjmeuwTB+4lCJvOl7+N12KbCbNFeDcrLj2kCud+AxiVDQRVDjvgh
y9OSEw2lXPW01HVgbXudNhckmsYvW4H+7YKaEuAde5ox0hWrSSPFxSF+VBrLZq9bLAph6nN/h3QD
VeZLYUlp7bupAsLSJV8CSQbTtLIHlXWNHXYZjfjU62lhEVRcAzmGHGHFOiLVem7PyJt0Db7T4WMJ
yYWbBGaLlIZP7Bmexu1jOPnK3Xh1cnXDII6Gp1v7o4IJjYYytqZHLkFveJ5nn218bezZfSDSbF3C
ojV4c2vTd248/R9dL1lVd2hu/PJcxUZJNhSDdN7fir7Nl4FWY2vdEZGAFnfpMtffGKqdjGbnCIq8
Uf/aOQixZyrF/zVp9GhudOqZ8zuq6CtPkyW5wTKvGp88CdI5zvSeT85LDZAfPEOKFQ0nY1noV5UC
fWUXJXsHMrlu6fIxK6LC9L5fNTszfFghLsRU2HPUrXOLKC1ADT09LpTDG7gcUB1Usekq2oyF23cX
+AvfR+ZfiS5BwOMhewpFUnfrjRoDp35cOyRPd6Y0Ud1G+LzW7t7xCapEXipE8GzWJs2/y+SOy7k1
lP4UpCNe88WbYtw1KQRTEHYxOiIGak/ICSAI1wBu8aHbwGI3DzHKB/waylw+5OIjjL8iAk4EcZE9
UtbWvUHQtCe+wv4pEAXRf4bhopL3hPvVQjR+JLgFTmPrIo+2ZrzzDSgcFzdUxRevC4hkR0RI0aXd
XWoNVG4IpF3C7+D+50EiYwcLeK+doWZPDMqLTpX/zK0Q7AG1uJiygrvXplN0RTDIjgD4uGFxdt9l
aTogdjPxUuA6qxXl3YgcAcirikqfRWuTeQZdVUVDWUqJhrjv81KEOVn57gbph31flIm4GbqpOSEp
ah7RMH9ZKsjwS+X9O2NjvuttmW91wqsRuJX1ZPpquA+KonxeRnppexzbIkK+aV5k52F8Nvt+IiPf
dAICcI0pmTbtanDTQBg1O2vUOM3XNine3CBu55c5zjy1D/LUXKLa5LTfCqtLuPZcy52Qx7nY7v0Z
YemGW4OG+KVZ6nSfCk5iJvKsUzuZL1ysU4xQDOs42IJhgZ/Tn2LPFm3flf/A95GTprb4VkDfpe+Q
iDCgp94UpZ82PykpC9RxE5khbxFrVDoirrurLl69ZPnOTte23QsYQ06GxTMuJbYBRDF4Bj8kLfaX
inikz95Gf0Rjp+Xcm3G7MF/Khu8JVM0J3sm3gQ60UTaoXQv64dwsAfEoRxnjQzlK4be073V1/zmj
cM6OeFpKA2fR0pDyi5ExIGckRyTmoWUqT7VU82c7exM8Nxy1CxJBFGDodCZ2I/DZrjhMVc2xALfd
2/cr8aTjvfSTfNh3wtbes4fM6GwPWmVbrUlgOLQ9Hv9D04/FEKEpGKptIhJ73ZbazqpHG1SBpRt0
F+U6bHrzVlQUIpzbGo/vZkrzkTlaNBZBQ6ivWHKYBdRZY8RvD54JG7EtQBGiZa6W6b42PX7LIldG
vVFxs4qd8sSk0C8U/Rri3LFZbvJR/gE+4krhivFeRlv1h2HJig8fNY9A7LRMnNoyOJrcLSIOEVzK
EedfIeKLN6Fpf2/NANsEQpp+fOyFaefnjkY18NIRc0YECz319zqFWs2qzHrqXZxDG+yjej/gXelQ
Bta+Cu0YMUFoFhh+ts1iVF5kL0lto90E8dgB0hg+7QUe2vopMeHgkO0s+R3yf/Uhe2VRNqXckVGI
jLclnHHWQ1kkHSdNPxE5zDAwrc/1micfedHPHI9e7WYJ0gtJ/IiVKSy/WCqWc5qX3pueU1dEhfLM
7DhSgLPN7aU2zq4qin4/XKMf9kjbiC0m5C5Z9tbS2cZvo3WmPOqzpLsKI8i5+y552eY+lBPgYaQt
IhY/DREoRIPkoNTFow7iildpHAp83mPspu7PlOVt9WeoPKjVRJJmc9Q4xhlR4oVUkrQr02kT2F2N
6sn3O6T0a1pmyTWNN2k+sIx6pJXXXi3UY1CbqZtGLuvTdCrdefb2WCjHHudI0wPQZrPXHfB5148k
oQSPnbKm52FWi73t+FKqDffxUl2MoRrnGzCT/KGmeut1naQuI9DuOaPZu5rjXQkvcGiUq26yukAP
z9qfAOOTeXFaeO6itGj9l2zokPq7DKzfmR3r+OQ0TBfvOUksEkm6LQg1SLT+1Ojv2kh0c/+Jypbs
qmlkxLyBV4i9vZnxyG1bNIKXpLCyzwUXyJNjaPd1YPaBmURnwKEk0sw9jbjZddipkbwXMq06/6k0
k7l9yuOG3uEr3FRxjyo/uIkxdW/9fMRW5KOHX7aEWyGjhtcfHpvFtHb2sJq3Gjf4pR8aAQVvJIPa
90TJEDgF1PIL5jhHGVgk8e6qZkF4k6OZYD8TWVSNYjzmsSXGcJ5t9B1mWX8kJSxzuE7+/Dm6In9K
x6X8vSxFD0XPAwJkyBC04QCrDkA38Y5mzqLG2Bqrl5EcqP3kpfKminHuu4Ft3AYJ186osC4R1z7P
aBoNs9lV/OTbYPA9e1+uQ3/bEwiEN66PvfMikSvkgd3n2zRmuowKsyieg9Gw3uqgckjgtEfryCab
s6wn+bKdnaQxN0m8ChUJtNRcEbAmyCUA2PZu7IhN4FsQmUp7VG8HqP/DVVUWLpRqMOKQ8oAMGI/u
57DocYV3hC2dhbvqo8DxBV3Ruus+ZvUIyQSdPltP0biuiiGYj2OgKR5j/NyJLq/vEKKQgIK+gP6g
fKnPbVfOt2VVXCeFOL2tmzxGyTA4v7zKsIpTDiq+n0ZlGrf+0AZ7Jw+MTSeCB2261skl/OQSE2Ea
nNiF1c+gs/Lg5Usv7+s2DvoLOWW/EtaXbe7ZzabVC6E+oNmcTAJODdhxfeC3EBdtsxAoegp2dTUP
ZDTBGJOBUZ0wDLrMp7U49ix6w11JugduIZJHEzzhPgLMOEur30bn9TfN0hYnnD40GMoYW1XRJ99o
9oY3P6s7BFe4o/Fx92Q5SGIBV0ESWmhNgNLbZO0wEzpOWpx53od9SYzCtizHnn0Bo951MxjcrTuP
HT47ibx0E7sOtQx860S+6PSVeAARSUf9VLayboeaRDNOGBye6VTt62AVz2Nm9t/V4nf3M+73Y5cV
zhOUb0NaKktlwqtgIW7wPfhz31J7xwAUA5hBWUb4f8uogc1MhtjJ9Y3TLzMzB5NbyDtmucCFrjug
ZIMEBBSsAJdUUwC+yjW9IOLzT9XULvxnsunWCBNd/bK0ltrGBGecU+X6n7R591/USZlnLa9hIFIj
P8FIfMBHZaG0acjd6CWZDJ7tJrfQavKRm3XaVBbIKhkE4oktxTjLkuLC1krLYePy7dcnlFfWSbpE
4/Pyk+XQ4AvEk9aMwUuNsNmKFu7k7OyWpfpsOxJvVerzZxX5aG8Td8gPVRonN0U8Uq20ZsN8mJKs
PsatGjdxMthfjAf62YztlKeF2rsOqCppyR0P5G6eNUa4PA8Odo7kwFRxyciV5s17L1rE0nA/yJ6Q
cO5BTXkdY9NTGg7JnJKD3xTts99Z80uFZi/EP2QQPabEViw2DybcMl8gGgUVTv3E+NPj0lwZBR+J
qBNn32oJpktmu2XmMjhUqYS2VVgNZn3LKDcg+BEAAfGKhLdMu/agy76+iDSIt4MbDzdLTsAassr4
5LaG+YveU3gpbRpoxptrCFfYt+aPalnv5hIRviWt9JFLvbiTMm03iS3Vi1mM5cG3sbw6c0e/o71w
Bihw3n3eDsEGLK04cbBB18g0q98dNA7TdqhWSVwgU0eMrImB/PquOsX0blpavM79aOyMxc0vbE24
VK2x3HoOurek8SdSsoin+Snw2n6t1/NWe3Zxx65m6Y2fVcvFGhtMcOM65Fsc+hamg4Y9jQgjwhJn
HVXZgubrWNpk/+hdQEZ5jrs9I7f4K88bW51zLrUUG8gs2v5Wzmiby5C0JibmsDM8Ed+aKUMb6PkQ
eOMj6rbMzRmKVQXumRNBQvydkwZ+hciOmCZEJ0gxqnvJng6TRgPGwMFaSbX2t8De7BesLkNV3HEP
YysNG1kibrusLL65sVvJdkh+64qO4J2/IjN6NND2NL//Oazyb4Lt/xMh/F+horqRDq4HxzmxeSPL
6hoCnJPZt3/984//T0Pj/0jCdK8B3f/18zvEg3IqWveULhzImS2PQX/r1HMYjJ+8M8OGpy1l27Ie
jNz8YwXjjaDOrnTSH+bkf6lK+LvP+Jdo3ax3La8sa+sUzDnphthad305/FtFmHWNLv1fH/EvRQeO
kRSYQXCv5nXwq0nNC/IvhnR9wk/9GLfrTSXH76GpH0q9bAh9ryPo3vVfcnL/Jg3f/UtMblFUMiN9
0T4ZRuFERjqcLOThHE+P/Oufv8Prj/pfn+8vCecEIVTerJV94iF/V3J4lOa0hYsP//nH/90ncP7/
E5K0zlBUXqFPHGR3K64I1OzuTTBdsn+rJP6bHGf3L5mzI9lkGPkSfQqo7jA0DKhrXdPgvfittuzX
Qhtf//xR/u4f9Jf48LRHp9b743yS83TTW8l+dItbsL807HKxy5Ps8M//nL97oP+SIe4pkvPs3lhO
TeU7d9DY7ZF4inHzzz/9bxLtnet//1+vLEoUvI4ICU4gFPmd6z4Mq3d2chp7K8Ii/o+5M1mSG8my
7K+UxB5RihloqciFzWYwn2duIE66E/M849t61z/Wx5jZVQw0YdbFVYukSKSTdINh0AfVp/ee2w+f
pSfFK/J2u+35A848YOqkRlgqNKtartqDS+jKGg2Dvu7M8YtA+3QByTvzjP3IzfrplDAVyZEX+PIB
6fBHhVKGHswADqKN3i9GDszcFPV07J+OIRU/6LulctAa40tgVNssi3+PGf8jBuCnjx5cJihoHRXY
aigvwgBvBrdmkV2KtZ67AZMRbnQiCRUF/0mWuF8b132Av7ozeZ1dGOIz40KdDHFJTuosojVxOIXO
aBWbbpH2QWvleQzEK6y99sJx5m7BZKB7kktruYyUg1c1N3STXlhZXBhyp2fxF0VQnQztkpmnTzMj
P6SDsJpV1jcKgQ6K+ZQ2ZrsxVEvRFoY9fq/6tL35vWExGeUamF1dy8r8YMjR91b3UbcLfSuU4MKr
Y+auKJNx3hdNyT5nQPYPcBW3RZKJIATKA9O1NYDo9fmzmAsCUSaj+6RmYlqe5gcy6hwrqVdGWC3l
AClEOy6sOsRAFG5zF4VKSu8mjja4PfCAV/L7+S8w83Arp9P/afCoKqZoha3PA6obONQy2tHWXElo
ES4Ul5l6qUwGPv4VK9TFiUUiohuAyPsg966A9qy7LDtUwidWhUQFTb+Q5jLzJCqn8/zpfJIih5YS
6DkfzdJdvuNS0mX39l1a7aJGfigS7ULZmUsAUCZ1AQWAVtqq2RzqsL21wgdEYUs1k/dqd5Xb0lZS
N6gKaM//3vBVJmWCicBYMDVqD6lSrwnRfavM+kIA0txDMKkMSofvLVRE6STsSkpafeh165ad27ff
e8Ym1QFfuI2L2WucxMvMmw4PWVyZ6R3aifOfP/P+UialwI7siO5pQMiu2h/y3N+jeaBVZKOyvZTX
c7oSvyhw8qQa4MdIaBAPjWNgB1y6mRytA5Yha5stMpdup55YG8Ni17Wy3CVp2d19bEsvhp9fqhMz
5yhP6gSig0DoLK0dSKrGEd8ivSWW0LK7763a3XR9Y27wk2erAXTfAkUsEoMQt3dUd0esEneeAX0J
d90d5sCX85d9bgDIk9qBSStXSOFonRpz8bpXu2/0b3jijf56DO9kGd830SaLQM4xyZvh716KSUXJ
QqR+2GSIuc2+hVBvHouib5gYmTv0O9u+oAnR7ftCeYZcHq/QjTAfiPdZVHug6N3o1B/+qFj/ry5c
htMA/NWzMSk5PajdVrLlxkH6KG+iVPfuiMZZJ1FeLd20wB1O/3ffjS2GlDZ4bbyHvNrnlfEIN1C6
MARmRvCPBeZPZQ+6dNVLcgaibaAXiny4OiDCkDeWiWfx/HnOHWJSfwjMyI2md5Fyg645xGXlryoV
U6upsavye4eY1CG7FBlQQalz9FbYvJGGdqfoaejIlXtprjv70E6KUUIwAQIdJNy5mX3B85OubWsA
aKcKesFW8BVxEIKStTWSTVhszp/X3OCdFCi10Nk+0bh0eKmyVWWWbDUGTekQboFMR9Tt781ZxKRK
mYwLRDh6x1MAdylGDfUcBcmnKYH7E8BrN+rQlBceh5n3upgUJNnWcjK0uY4kmCVtuTQAtpkW8xVx
D0sVYeeWqJnzl29ukiQmhabqzEDDvjY4vrlv5Arf1Pggqui67MRHkeqgbJVyLTWKUxfmi69WuyBm
0lYG3oXR9WPS94shLiYlBwqc6Asa3E6blB+jEWIBPML32OZh42Di2NWgPPViV7nSp1t+P5ExRAEf
3kM5HCX1Yxz3byKR70Ut7ZHmXnlluBIZcK1ksCHXjNiXUOlJDKiGzZYeK1J/Te/pQoTi3CMvJgXK
tpkZAxzsnFHBpYqoO5UMxxMCWamNnMl8FXl2EyoBooRG+7xwz2bemGIyO4qlVqoKuCVOKPnfmV34
ZH+PN4RsbIaRJua+VTF39SoUUPWEmddW8LkvpYjJMwNOTGpVq2h+qQYcHLWf6L+l5Peo2j1RbgDi
sw2SGpKmMzGgUQHFI57NQd9U2VUTuXcXo97nsnzEpJiF4LXYB1Jbh12IowWaoH4MbPWFxIudJypg
qO7KtZT3sMFnLFXapZs9Ny4n9Q1Ubl5baJgc7BuFYycRnC4X0Zvhwb8M4LfjmH4LaPUuI9MgrHmI
bnsZm2PINu9ouY4wyrU8gpd3zdQ7SHH1BcJlcuX71YUZ+ty9mRTDahBdlGKuh3AKf6AGikLsUra3
PQz85YXF4akI/d/jVbUnhTCVvdAA8EGbKQMDmicEzNNvsjv1WfG6e6ULDm5t3P3Wk67ak0pI6xbu
ARRiJ/NUbdXZyc0ARH2UJEftUVuLXJZfCr8cbi282wcT/qqF/qcmYuZSfTyNqV+d7qQ+Mu2Ai9Ux
wLMuRiSBuBzN7bOW4O2OFSw87bsple/SoC58n0YbG0LYkfOMbihF6fxV+PVjhw+Qr/bTBAQBMn1+
oXQOfPsVDpDnbMzWmSl2hUtej5AdrsBBd/Xv5w/364cIIM/fD4dhQIszMdZOhn0HRVq8GxLrHjg5
rOi384f49XxHtScFzHdtG0mGXjmQKT/VLjqYvvckF8qFuc6PWfKvbtqkRtkFeFOEOLKjpNeJHO1Y
Dy9LAzun3K6QTy69RFlD2YncbluyITK4XytLRQlCNMQAibJ+aS6tLOfOdFKpSA8BNJMGvQNUftlk
1ddBiI/avzDeZ3YACMT6+71S6SSraFA7x/Zjer6bMTMd/gMYbyGl40HpNwN/ontXTbbH4H/+7s0N
iUmVqRMQKjVqBkfShuxaydN2F9VQBs5/+mlg/eLeWZP6kpOrZQJNaZ2AcLTUCu9R++zbptjlhnFt
+RfOYWZMWZPC0iB/B5tNX2gcia82xvIKgSLKjKSQDh6w0V2hIdRAWJguR8m6cGoz7y3VmhQTOQKR
UdjcLgvq0zjGI22M7LNNtCtNGu+tItnkwDkXiHYM1jjuQxnoF+rYzHNoTWrIcEoZiUqN6b/e3kuh
9D4kKuFo8eL8TZs9s0nREHWJRSqDPRM1KhZ7Obr2rKBc+d1p8y03HUiMT6K2bnryZfBRteFhVFjL
Xjj6aVz/6pk5Pak/Vciy73rw6FnjwHeSb1xFAxF+ioCJ6ui7IJ9hpcjmrVF3wTIAJIF+jLdzg/b4
blDC8Boaz6V83B89g199k0nlMdkKhiTUdQ5pXcNDLuMFW4QFLM28XIJmpnR7rzHZQSsFsjSbnioC
Ps1l/7nqPnOyq5Hkqd/Rp6K+xj/0NGAfPYzCu5STPVcwrEk94oHK7bLuekeyyuTo9QKfaSjwH3lP
ip77u1a1wRgCyIb0VZurSL0x601bDJf2LGdeLtakYMkaNhS3sehrIK1HFut/RV5JRER195t7CsTy
/v1hYDou+n4oWqfvjFu/1BCuIE9dG3lZLM8/b6ci8YubbE5KVNeo8InbqGMKvNElVJYEAez9SJIX
sU0zHkOtnDf788eaGbjmpFAhePF57WOJCTnTTQjQfe330msQo4M7f4SZUmhOilLGYKxriE9OIuLr
sA6+uFGAJD94riX1uocYu1BN1/nd+aM5qUS8OhrcDkyoOnCbCxD2T0SL3QJS++hrbdVq0Q4fZH2h
zM897+a0LmFirWMz750e0Bwt5Ercyrp5U6G4hzBrJm8DIYbLwtAHxJA+CnslKLWlp1gX6u7M28yc
VCZUNhYjLSdYt0xfUO4D+rlOkJYyr7JfJfvj/C2cK7/mpOzQ/6IAm6J3QJ/gcUFBjE8PXhrhjYvT
u2YgMLm3dHsTYd7YGz0ulr2uWxee0bmTnBSVCE+pF1iIn1ot3JR9eeO50CH9YAtX58pqiwuznbkH
dVI7kswHQ94p4qBQnXyxaqrwid3nQxPb70LID3Gl71rX/N1HZ1JHYtjXXSSqmIUO4nYtVR8LfzxU
7kvtYxiRfEAF3RFr+2YQ5muXFR+dnF5aac6USeN0CX56odUaltcA4oWjCZnEBu2OG3xrNiink5xd
nuEeFArMcYwFCAtKFXP9IinBqWKMWFcSKyCehUWOOPRCjZipQsakClmQ3oigGiOHKFheZvCZUGpi
JOr6C4/Q3AlPihD7ZAkYUCl0uhw/1MiQjM0t9Jwl3ufzY2Tm6TEmdQdnKWt12Q6dluxJUjuf0WUt
6VWUsot8LXiu0pOF4/eGvTEpO2ORtUpoJuMhUXNWqSggjXIHSvrB9h+k+P73zmhSW/BmipKWbuqA
710MQXWbJPUBFS3DfaivXD++wrX9jH79/OFmRrkxqTEdQSCGorfyoa37hWtGX0b32On1jlZuXRUX
7tJMP1I1JrVEt4zEtYpmPIxaAsQi3PdJbRNkqGLPLnYE8C5gnK11YpdIREduRNBnqkf3+SAezp/m
3CvDmJQZXXHzXipkGhxhvfIxjS+zMN6xrbZUTjbbMHlt0dQL0eJUHLO91A/PRKpcmsqebt4v5hbG
pOog+u4MU0XAX2Xxla5Dh87co1HHjq3CjQOLSXoKXm6zfPK6aqdw55XcPhJIFADjuzAYZ0a7Pqk+
Ui0Nro5i3xmJVGjgOGHkOMWv4aA+f41nHqVpvn3LBBDSV9E4pobqNnGrPe9+cDICn70BFBLLyYUx
Mnek05//VEiTk61EEPvr4G8BIgRTY1HlpylNJcd7OSM4IrbtC4N+7rJNKgyOI79r4W87kDiuYYB8
z6NhRzzpy/mLNveS1ydFJdGbSOrSk1CxKYplTeCnbmfL2mT3UcQjkWPSsDQN4y2XvsG3QvoeGhfu
18yEd5pAf2pgkC0Vto6eZAfYfAndFHkLkmlnuPJHo9lvv9tc0CdVhoBWYryFWjtB0IMlEmW6LNIL
N2imW6/qk+LSm56o2b9Dqq2++on23VZHuJzEsKD2tYyGNxtxUJIv76T+0opr5rWjT6qJYSQSDr+x
dAwDt2CaNuFa0vXrCNmuS/k4xFgQN76axEuFRPJoeeFZmXsWJ2VEyqS0GS0PTJU17hqAWCic4UWS
d7fCgiBddUoTYn9R8W2b+TPZuOHSSHrIuuk3M/HibZ4XypvLw3zhCZoZh1O1rwbno0sSUTntCWgg
CuMFBPCq8TuSoKqAWLwLs7a540wmKmCkFMy5vKQU81pXAVzIX8jdQ4OO67YGwnP+8s4d5fTnP1WV
yEDRlwMwdWpyqBetXWmLpMWGj27qHQf5sAN8eGEqODP0tElRUQe7zWS4F05lKuVNnef9mtjE685l
LjjCbtNiIAvoC8+f2Nzrd6rqdVMDHo3mV44l70WSbnL25gCtXHu8BMxI35R0t70q2cZVgEHb05y8
9a2lJSsXvsDMc6tN5jRmk6W5ockQIMJ6V5LuUpTZzWD6d+fP73TVfvF21SbVpUBSXBHj1jtuQBq5
qocSJGHLWpNOlBH4TpTv+ePMPSCTQiODc4PeVwwO6KkHMleAK+6Inu4WVVJ8a4LH80eZu1iT2lKH
aahgZunReXehw+yMgGm6YEAIOu1CIZm7YJM6guuyjknoUh3ymK+brj3g+ltlbnFlX7olM5dqKvrN
Q4ofiLjhEJUSubRenHurDIf9lyZiUj4E/aoI/afzF2zmbKZ6Xx+QppqmVn8AJsJ2MYz5VdEF9VFk
hONY6987yKQ4iMF0cwzg/SE0amsXpK11o2G5XMX1kD5Uelz/5nEmlaEi4kNAiOwOg63Xt3Efigcv
Y81K7E5INoyBQ+TC0zx32U7P30/lzuqqXG0qvzuAgWMXqtdx6EhotHGrkLOlB63eXTjSTLVTJ8Nf
UdSS9jjnlFWbnvi0deOFiGlxfToFFub7QpGCr/CYLrwt5k5sUg6AftbgngeSayx2GpDVkjU0KgQT
EOuqEKU5dN2Fef3ciU0KQmhD2+pKAuUVBLsLMXTQe8UGqLS0qA1rC5hxD/Pr/AN4uli/KHJTxXCd
gQbRtUg71JlWRMtQKXQIYRU0gt988iZFISIEq9DVqsEqR96OQPEw5AYtPGtp/2bbcyoRjrPIbkp4
uoc0aOvGIawKeiWRcxFpK57yfP5CzczNpgJhyausqPXK4pDYjt91H6mVsJyCYL/Ad/XSk+QKMluG
zfft/PFO4+UXN2YqCLblSFNDxMcHrwHOt1cl0D7shSoqazg4nBce6rmzmtSFwFVHRY+a/ODKsrEg
xKkryGHIxV3djM+wnWAqm28pRMgLY3ZmEE1lwaZcMooMAXLP78Ij08mmh8CBSkJTzBYun0TH7vz1
+6E6/dUFnJSHlHDHEHVXfiDSepEN7758VNs3ycuOYwyE0914+VfCE66oHtkw4voCx1zdR5Azcfrh
bnuqvHxX9J5j5C/nv9LM22uqHG6YByVNi1S+dq21jptTUptN68r3stl/o0Fy/ihzl3hSPYg5a5Mw
13GRqMo43KYRiAwYIhp4WheeOwFybp/Yu9872GRWEfpA0cmiUQ89T2UKMJc+Q1NJwDLrXq7XqsVm
+vkjKafv/6v7OSkkpZTkbqKM9QEtkVfdl+nmdA/Rescq4em3iIlA2JKjqeCChTjmqcsxATUcwaYA
rl0DgIIfzlUu2Ebza4R4kOHOf7WZGjoVJVt25Ucu1ILDaJkAzL1jqWXv5z965mZO5cbaSccMdWc8
xAJiFlBp6CV+0jwpRtTvB3/sLsx1Z6rNVEJsxuAPG+WUR2GHICu8mlEPTXs3Rrq4/71TmZQaz+Qe
QEwQiF3CKgXWGPWn8M/hk/WzdC2F1aW5zty5nP78pxlIROyNCiRKPXQNXtylCNE8wIoylZtRUrBX
nD+duQ7LVOqreb3utsC5DrFXLSE1s1/seaSOaeATyVU7mp5yqNWB1ode35ml2IzEip0/9swE4ceC
7KczJJGs87QOpxXWanPZKEQqLsqURYnq3XkitI4jyW30+1NybM8fce6aTooKPnBVbQ1sY6MFBiVP
ANys3MxMvvhxVLab8weZe9gnxQSwX5PpuqceysgOX2Drequms9VdBYhgBRjtkipt7jiTSmLJEEJH
E9tLpmq3UA5voh52WkMUXigll/Z9dfX0cb8oWFMVsKUIoQ6hnh08EpweFSncZlrzDGoNXHcuBOnx
UnZsPM3c5+Z46LNyOVTpeNQtOxk3pB16z8TtRPtQD8ul6VY2hvAyW57c4LDsqg+9Z9sGzm0TLVuz
RDMo37klSAASBEFu0thXysFbGQ1EZn1Q9AP78qu8a7+ZvX4zkK1DW7O3bukRRjexiAla08f+mqyA
4GASdYxCTdrHjfYQlPYNSv871nMv/eD3636MIInghR9TDpubqdQ98qRFm9oQ3hr2KBuHpX1Cz+V3
EeEH69hr5KtR8tu9DEUZRjXPTzA4PR02NEh6Uz2Byd+pcdllC5Dx0kenBCZ4Bb0FE6kCrtUISZM7
dZsDIjySk5Sd2pU3IavZG7tw3RsvydfCq9q3cFDI36mNFcsqda1XtSNb5esI026vNfGNlLYQmvxC
ejTLrH/vbW2dGcJJ0mhbADExd7IUNB6JP0TmWYFO3DkaMGIH+xZYtVT1C1lNoXSSJJUSH0Ebx3eP
gdcAt84cOY/3jZBTFvCuu9WlSt4YetFeE6xN8MoAB7klr15TbltdvW0tvdvglE+INDJ7skaIK1um
rsQLM+yapRHa8UuI1HoV1NJWhqN5GxG/TEL4NUSvdJVk4dMYJ9YS7106bMZc2vEKfsxZgsCOIOAH
49WKGXY0rEZLutXIiFgC0CaKt+yHHal2ytaKfOuo8byAYhyOEklAJLPowNFdd2lx9wtJ1c0V0s1+
69IH3BmqvDXhUmxEjDAFFAvMxhbsnjKmIF3MxLAN1NWgnrGQQbEndpMFSycpkMfHwOwWtBscS63M
nqxVrTiQNZQsarXS93kx1EfXrq8zHkalH/W1ZaNi2FrohgdSXjt9mbTDrqmNY+elT109bOUIV+86
a4neQPke31fgDI+DLq5CzwVDb+hYEE2Q6ZKMGrwdNdche6Ne1oV4ksFmbkQIMlKKQzvBaJCgJxwh
1pm6B36IHCrN2xb6yO5edYLfWVzQvPluR9awSkzSwkwIHfsGl8Kq0Ijv8Ywfy4DREMtGfI7aeFfX
Vlze2p5Z0XOvSpJv5f5ILvuwtemzJwG6NAXUKHSq/mpIgUacuNYj6T1sOhBmU7fqwetj/VVrGjJ6
SouF+lgZR73Lmpj4iih56cgi5SJo3TJuZHt4IFr1SmcRojy5WfNmatk+Ug1xDKLce62KSmwaxb4t
pDDfjcy5CZxeEbK7N+j+LO2+3VQnIB89SHld6OUCL3jILRiGrRV4pLeSpkeaH8/0UhBPIRlefxeR
U7tJ0O7WkeqQsv3V9FrrGmk52cJ1ycgexnx8HU/a/1UQBPo2xKq9zDrAMm3hHxKhAgZLqgHJnKeR
Y0daPenFuhmMm6IN1KOumKGH5ok1bxv7V3pgK9aqbVTovWRFr0FPutIqHZjYD+EX3zfTFRmc8VIP
jexTdlN2tEE5PAcBXEC5Ssu1TxrRsR3ZxA2MU3oJ8+MbDT7GRmGDAlAhY8MGGt+cQB+ZBlpZkolw
L4ipCVxtF5XmO/E98rMt4Wa0ASDjZ4ygMEpgYNhcgzHOz6240YlhXPfdIC1Elp8IsGYpSWtLyglL
jPNsbVW8xSzelnwFr+Re+ES/DIFIj9UQ30Afda8ss7uRKOF5CiZFVSWSUwCN7ohaIgCbciCPlfIm
G/kujcodD5h04xVhuXFN/5Go0nxp9cBsszIBoagXZDwTQ8NwBu7wkafo7aNKjR6g3OIJJgfpVZbs
7iEUmvFapo10JTL6ncuuqW37CwTB5pukVVa5yNW0eHTL5hO6r+TQ+wQoPXArwYA3B08iMH3gjq6K
2hzvI1xWmzrx83EFJ53mEiixb61WRhutNeSVJSVOjMZm7Q5a/AV60LDOlJYZvMiVtT3ixvHtMt3l
fXlbd8TERHVi4Beomc6Lkg7PQssMe2lF9he4K95O1EXwAjexzg6tpLXDsgZTfAy71jaXql2/lRWw
bDXSxkObdDCHo4rokQK56ztbCekytesRdqWmP9rExi/KmngcVy+SFeGbyYL4cO86Id6b1zR+wirP
y53d5tZ2jDLvCF1q3wI4PJBS5ZP8VWi3cCiTlQqTbS/ZAi6Tkq9VvWrM5ZB4t8BZcAuPWtN1BM2q
Pty5/juMOwOxo4iD4ovJpsMy6ktvq+fmskjs8rH1Y/lFcEsR/SXfcfkky0zL9fyJZOGxWVk0u9WV
FSrma9za4MgKIazrIhl3uSQPO00HkNobQbctwpEIJkmL3k9pCQn7KBXd7Fj97itkkmYlfoM6Dj5U
WAMy6GE5e22GVNCrt73X9oQRLEifWsUUZHlH3KcZLpjTxEs/aGp22wJSGcNYbm+khrSvxk3ITjZr
S933kfLINoe890AqE4Jk+k9mkQ83Upho2xMLCmy61strW9G5XUkNioso+hvyNMZbTWDFYQ/7QEE7
6b5i2dI2eRWb4SEtIF8uTWB3xRINWskrK1Nxadsyu/1JnlYOyGXClEf4g3cdkTyPWdhWR8ts0yci
a5p1raveM+zunAlCk3f1BtnTsAOR2GeHSM6iBTnxBL34BG4sw8ZPqUFhnC26HJCFNGqEXWi+tILu
vw7cQgJWN6irLtOuOi/QFwR6UdW6+Emr3G5D9OZdAeheJq61jLcKb1LmdSSpqg1HiHSf5l5QPLlM
xJYAd9PbwQu5c4kpXdgPmmk4TL1hwA5LUVVs+IDkpV2u9laxBY3+kRQmOH25woZEmOwlS9/MMnjq
Dmt1o861Su0OLpuJD2GrNsM6iiI9ubDMntuRnbq/4kLVSmjn/QEo+xVR4CXda6ZQBcDtlSKRDcC+
c7IoWrchtDVKHyLX+PyxMvn3b/3/8D6z23/O2qt//Ac/f8vyAWeaX09+/MdjlvC//zj9zn/+m7//
xj+2n9n1e/JZTf/R336Hz/3XcVfv9fvffliniDSHu+azHO4/qyauf3w+3/D0L/9f//LfPn98yuOQ
f/71x7esSevTp3lBlv7xr7/af/z1h3IyhP37z5//r788ncBff9x37+kHvYp/ftZ//sLne1X/9Ycq
/rRsWxAhw5pEluUTMaP7PP2NYv1pGXSnLUMGaWxbp625lIQ1/68/JPlPofEHJHWo/AaaVHqRVdb8
+DvlT/61qduWYhgGajUUPf/nq/3t5vzXzfq3tElusyCtq7/+0H6Ia/9r6aVDhjM0nSQ/jC2KkO0p
GiBrfXdga+Ohjnyd+Rxz4oUg33lf5F35rCjg6ypmkNe+YWV36ThYV52s919Fyu57G7q4J31yib1G
ra7Luu3fFGy3D4MilEc9U/MNjVmUkUx7n2lsPEqyNz7JxOkte6iZd27cjI5WC33tDxKoU7X1ho1R
8HMaRvRzGyJAzLaOj2rgw6KryWJYUIdVbxNKJTznXDlBKf26fY2sgsVGSI6AuQpSU/9CHm1PNJ+G
Kn4ZG2p1o5SZ5ZDpWhpkdFTJwWDZjGC8MGpz0ec5c97EUE30MrEdlQutq6TV4JEOLjSRE66po/df
6LWW47ojJ2tfi6Z5rgyZOXqhDdpd0kXmlq9SXZ1el8sic+VbDSbjstbkbpUNeo5KNJBASqe1DBBe
AHJLmcIRb3Co2KTdumpwrRm+cEJNXiUi728789VWm1tmUwuiMPqFURTfC/WL7kvdndd1JPRaX8to
OKppRc6HM4IV79oa/KJY0q4u110PHEeUD8J3P4ACtge83a955ib7Jm8VqCogMU0g3iVrDt64xldF
9NaxqosDl+rG8rUHEOD5WmubjV90w3qgNkNV0xGL5tY3XWHJTcQZEaNJ/WEYADTzxJbfcCG9EUGw
7xTpgISSGDTPje875qFbwiqyj1QYD0Zafier78mStQdXF7uhlddsJW4q14owfPL/gCJpq4Y0oBZV
Jh89umT1hrlF7hDc8nUpafdY5R7LRC6OodK96+owEMLp7op24Jo2zaoro3GLE0RVHLUhv5SAmUem
8UO3wPdPHi7cZGXtdqX4nrF+Yh9soRkmehGJ0HD4fzFOzyLKWKUmq6Bt9iAtyCHR3OHQm8aSVHJE
m69tHBvNBwvih9Iz2eN6K/S60Zd1i34BC7BPS92qlHUBnBBmrlaS9+OX5rjQ9dIlhUJS5ZTvPDSH
lJ2zhhjbImmPMlGX7xILnduq9Yy1pRLHyGuQLG04saiq657lRhCmq8CvkmfJK4qFAoxW9wnnK7wG
xj9J3ETP3ZphYZM+We06rXpRgFWWanKvdizSPOUBwfiiiLGy1kp+13hk0BFHIOAaRlBqVWjgsRa8
iSHcIFEkXY5kYfiV9qGKOZ8mb45p5fu7vAmOaoOUzaJtuUw06xgZigXcGOesloqNX+nVdRLRzxzV
yFpGCru26gm7kLUSjl4yBBa9RvYUtGhzSyrKDXAn0lf6wj1iYtaWVRIf6YjiPU6RSNEyb9emlNor
urvDIsxIQvADa58OvfIoJaAMhG67wEu5lCqAiw2CEuJnwGl9wOl9oTO0l+Lv9RDJj7FFn5twI+mZ
6PdqLxf2zs+LF1YAyiZOiD3rmcjBMls1htVsu57rIcJOX1chEHd6fB1wfguKs+Qny7EmCmMBLMxY
jqq2I2TA2sjpKXSm0syvsusBu0DHtiwJM3obevvei1KSZxCR63m489P+q5dEd5nf4XQQxsoPV6Gf
1Q8QogkGI/IDgiPNBh1xGIY0b2lV4TeXS7eqEqDUuauTJxTtSVsHCek/e3n1TQOb/jWCIROWGgR8
AmEBBC2ZdQarUzok1/8m0JrrVNbvJamCSysB2CQghBA/8SpKhqOws10QNYtM4R4EXQ8LwmVFV8Y7
4Lj6NaiK/JbTKZd9NgbXia42tEhCdycxeV9nFqvzevDWhtvtTE82d/QqngUxhlmtKKRBKR133PTd
xzolc6lKZH+TBDDrmYkTgFyTgxe79HYKpsBQsVkvvJkWAMaOCS4LHyVQSUCLTO3F5/15CxRIfcq7
hqpueV/lQGHsgl4ekgE0QkECABHJLfRjGjdJ3GrfwE+vKD0nmWetS/vcjsF09j7+V9GK5j1mPeVo
clN/zXqj63Gd6/q3VJFSWKmu1qmwEHTiaSxk/6tkLMxtIAftdRaUkXWlZJn81ERmsQR2KUnbROjX
MXlL1yTwQkYk9ki97UuZLgvA0hWV29540lDuu1IPHVPGxbMoCPheZHYVX5cn3n+XgraXmCszMCux
gn5Mo6G1dbJaguC07zBsCQQxX3LPW2uIioCA7kjY2+bk8fRtvJOVMN2p44mFf4pwJp6x3bdZRx/R
+C4RSYLpV8AW7mNCAmh0NhsiAKWdBdMSx3nkbkzOpaIR45RJId+CqYM523EJOIe2N57rvuv4QkF+
P4IeZ0vwvR3DYOO2ufkkNYO76c2kWtWixmXrVd0uZMa/RoxsPHsiyt4lNR4fPcukI+C2yZVaROEz
RkV/f0pA2mpq4B06GpiHSLHZ+4jL4U4KLPzgg+FJC5+pCG/PwXL3kZYovLBr474uWc1CzUifazlL
v/qyMT4EvequhNFXq1RzxcZKLMwxlohXBlDmfSUP4z83o/9b89+r4FuZVdn3ejq7/duE+Cb/TB/q
8vOzvnrPp//y/8d58AlXNz8Pfvxf/7OMgoHlwk8z4dOv/HMmrGl/smtAj0ozhSlU+bSv/a+ZsP4n
EmxI55ZhqzyvJyvBv2bCmvKnLDQitS1d5xVlnDYI/jURVnU+TzfBquuyZpymy/+defDf9zmgD6vM
ptXT0XmNccjJfodpN5WRa6oGeT58o17TvrAdCF2LpO8u7VP+0Jz/15T7nwez+DByHYifUaYufEjw
RNUVerusMykZH9iKloGApTIhTk2dFWxLoAqTr3xQLN/LsUytbeKrXYvmpLF2grjvZOEnBn5MS27c
/I5lXaPvI88Lq1u0KVaKNA4l9kYfGUj7oiJfwVEKtwYvYHbmlRrERXZDno1yJKq39ghkDAkr6+yS
dHmC27xiM2rkqqxaYj2GFQx2vdrIkiC6Ww7LcR3hBk+Je4lPv0QUXrDQXF2NtnVT/2/CzmvJcSTJ
ol8EM2ggXiEok0ymqBT1AstSUAEgoMXX72HvPnT3ms28jPW0qGSSYIS73+v3DLd8cD0DKFxZW6dR
VdhloClX1cGmdpKhMid0lZE/iSqGxH5qOPiAJRQuUKWbpYVt77V20E0Zb0Ux9taNW56gFmKmSU5x
u02ooOUPCEkhn1LyfoE5RhPqJVNVX8+w4S6LDkKP0RwBeJxOXM+6Xbb7mkj46uGOP+Mkl+yUAu0j
63s4mqIuoEmto0OtpHKEIr9nTLLPKKcHikTW6oF18iGy9lVgAGNclb7N67jVsGsm+73QCjuwp1T7
kRZVjFz1pGjyI8fklYKSWcLMnLR4BhMUmPC2medoDBkg6gaQVSBDaHdpyucemYG8ElEeSqMfmD8t
hJwPzlUo7zklmisykoHpKrLYqlNEbUwvtcz8wHny6q7Fs1YPJUWxSZKzZRLiTREmt/ppRD2aEkLA
MAqzKufpxxZK+VFUoCTylKARAJYpmfzgO6C/nuAxnMSq5xzu5o7tyBIxZ9g3VcslRJ5+4WmP00KU
9rTNUT7brHDUXVSW85NpZWyXI3ey8LfzMTiG7VDNwBI8P2r5sKs8+ZUQLkcGXcWssD3NhAkHS9If
qq0yL0z+n20ACcCb0q+sN0+rl16UL1VU9u4dqZJUe6Pu4aQ5N3+SUbGMKioM7ToZ4w6x9Xk10mu5
ddpB9cNpMsjk9omgZnF4BMDRXbRkBiDnQB9EPVvqdU8I7mFb60dmxYdKNe5D4043Est+0x6HadZ1
r904MYHS2YtZr1AgsqAak2/WMJ11+17mFFvMHBX36Uammbsl0aoRFg9zNjC9PNoIKqFa3u6vjb3B
+5q0OawBukB9TD2WJWpCyEIDPfy+B0KIMN+TSNbZOyqUFmhifJx88t29QesCwQUtsozgevGLYXQT
pGK5enlbwIXpf/cLS8/pOk4RMR2xZZoRmM1dsjGcV2V/UUb1ivqeMekW59ncHuotvzVmugYs3IYT
bIUlYVhXrfgNhV4CWKmLOkxUs+wSq6GsN403tmFklPusKImt3/uSMDd3+OCFPpg+v4oY9J9CI2ZS
z5rblmd/Otk/JxXFsSGmPe31uZbjh2stBxiKLVt/gNtzp/+RdegJY4K5Z2SFM2Qph367sy6aMKE/
8UubsoId2/Y/LM3LUMTgqtIJPhBFskXAEm+Wauy9UOomYD5fO0jRKCdY87WGZZTM+21YLuspfnMG
DvGsDHLvMiq6mHpuC2wS34Ox6/ywQUy2U3ahKrPZkBPKP2leDnQw4m0rmZYbW332RvVJ+0zpAkWz
k+p3kwtULVPzIBI4O8ceYwd7RjARThx0vohknuUB9vLHabP4O0N+7jNd7XPN3VlVTnHqUX7KUWBj
NU7Zah0BSJ31gmlvKXCh30FD5WhDDuIbykrtE3zme0KUM8OskaAbLect9ekHsYOhg2hUdw1J9juv
db9DmTxjVvNviWd6sBNrMy4a73VpXe9YtPOhdcpj385LOLD8VWRd7M8kDm/8NKtz19As7ZwO2ECm
4JoOGru6LPAY9uVYhF1Tov6yQOaS1TJ3hKrX80pypG4Fk5eWsZeNVmihe0UcFj83CcMAklBgi0WF
dcmqZdqaOyZdywP9kgMcZSqO9aSdFniw8cDkpGchrdTfsirJ8AmOuyRl+GCxzGAXyZP00qtbdT/R
HXdJM8mgyTOHODTauJ7Nbc9PyM1Z89dKF5FJCFfgzuBqOqfrOXehM7Y+CKDOi93qLs+DYL7yrDex
oWMivSygpeE99tqjjugWiTGjKZA0D5Zq+Vynknyy/uQJbYm7JAEpJaZz08pTq1CDOuH9IXKF08Ao
S+7F1JR3OtLgR5veHv1aO8Gg18+OP4DatJPyMDZLdjBrcg5l92mb1qWpjNfBooitGo/lU92FQ7F5
77Vord8w4LQr7E4RbLO8eLK51Nmogobk/VA6687v2x9CZa8m83Wi5aUeOW776Lnj+lS2q9wvVr7j
8vuBl+NzULAlBS76Y6Hph8SUS+Qk6pCNNcTTWvkx7oJj7dKaJ17yY13Sw9w6SDAZ7SGyDvV7pm4Y
5+Yz+poVl4ZvcUXW1Svjwm4/erYdAku3eKP4kGjgv9VeAb56ymLSGJZAuuoZkrAV2Tleh0b+gbDe
78QImntZrWte8oWq7H4MnbxuQ21jnpGD79iabnwcRZ+anHQE26ZV/Q4Zyg6V6n2++CX1ghjfEpFA
iy49lMbM0YIaRsvJ69R5TEV31ClcQ8LDzwXPRlDf88QQabBv1eNR6c6HD8M01pvte6qqJ43jKbEN
8mvYjryYlWNGFjHHD7pVkv66QC6cbByglV0cAJGfiMt6cpoOYbJ+IZTPio01de93H6iNzLSfNwEv
0UKHCe+sjhfIZZ8OHjWI9vYeEC5sBkvPD1qqEbQ3VeNT26sCq6d2Ub0Ske/qnynfCJIp9fHBFQVT
Jcf1iAutMIFY8udIAMfVWPJnJ78zTTxKHuFrxpvje7t6dnKoao0WNpv7udWV2mGR83YDFLjAgI2N
h2G1Hq1uAGWHvldv5RxPtEXlYMWI9kfbHB8NIb5Ak114wu0Hd6rAnyYwfCTLiwBzrmNFcJy1+rB9
Bi6HqoSOtXge2W3pffx6NkpUvaaefrGMGDPuPmO8gJgiyi+XMIzt7pwZ8lc12ZGhy0tHNHOQKvmz
xB2jQdqEEuHqUb7phy13bszTyTCv9qtpfyyErSQe1QWFHNhOn1CQRepfAxDaoBmdN37bBol6+cGK
+zedTc8Ak8W56oxXwYNYESF7z/eeQnhKWjR2af5YVRWPouimsOnbT3WfuY5bYl7xTrfLsQDVhrCl
VjnivCDE+yn3i4prxde8+1Born/ns+kRXJG1kxlCzq2eU90sl0vFxWOEEJSqLOo2xznj7NDdvXYX
4oOmsDxGJK6n119lt5XvMzwkdoxX1+KGtFNhXXqok5SEln5H3vX8IbZX1/2j3lmJ+C/etX+qYPfO
RNi6qfPTcBTAJ7rrVn9zzQH94u2TmR42lUfNW0zAdxoeuocamSANVyA5HRTDpP8v4Wd/mZr/2RJ5
BNPavs4DSD75XSb5+w9WaAc4Ed0xtI1Gy2mANDsPZnzxCl+uX1oBOT94VIvVNUgJcys+95qaUed9
Fn1k6V75AhJ52muttD7K+3U420atB+Bn02grMZwAT9canYJwc84ZjHhSWUqEWm1lsxTt3NFfx65J
VUi2yXL7Wx/8f6LL30WW//+u0tli//F1BxKg/+81SfhxmUdU9RgOVSffekfIt0mXB60yuYW1VfM+
SIDz9fg//9R/uS7/+jAJN3Nc4UAHtf1/59iX2jZYqT6DJiwmyfCvZlRmtYbdkymxVEnQYWYle94B
5MZK2kKXsaw+EgXniwx55sV/S3z9pxfzf58upGqP7kfg/PkrAvFvT9eUCmfSwKiEI0/zufJq/wx5
S7sUNKA3TSnt0jZeAjB5xqDyn9+M/9ff/zV0YJJgWI7vMDf45/MFOd6HramGUHpz+mNKfbDtS711
KfPQgk+dsbzr/xcRloGG+vszTeCHIxinMlEQji7+HQQzQzrymBri0JQEF3iHOhnjsfn4z7/YX6/8
Hz8FWcr0PV8g5SEn/nvB15mtjVFwU0XGi9jJaDs+Vm6074Mf34nf3jUfdmA8cWkYbaSbYegfOPR3
//kl8NP+6d/0TBiUuuv7whceZ7Dz7xdRFrR4Xtok4ZAR5Fg2r1lC+aVKOhPLa5KXJZu7SGrOaQE3
BMn4qAaO3sonYHKViqR6xszcyxmiy8Ax13hQfLFD/HG18ZikZMmH1QB5h7uyfDK7LYuMHsw0MOx3
uLng0Vtb7W1XRp6A99S7u56hgbM2L410sGq6N1XMkQt02dWa69CZQIsVcECtOzZ4mAJVDKQf44Qf
Jp/72sL9XlAiPvhuacY08VkwV/NttJKPTk9i4VQvDP9+blZ19icS1GhertKd3ztnOQGfNvnJ0zvo
qU+zJ0t1Uu+JBVLGqs8ap2tUgDLyFC3lYrTHqdJaAhjEK9QndBk+I2aUZe5ig12OOhgVMdneGd7g
z8IEIEQoTTinTKW2fqAMkcWLkVVXZbu7FRdL7yGSWn7kLvTeQv8+J+1LNrhfOXrKXKaHdbaecxib
45RjanD7zwp0Y21177wrr800EpSm+ztHGPtizU+V5nxQodE1p9esWllz5l+Gv3cn+73DdeQkRb6i
H9ul4KFQJX+W3K/mXRG11fS7sZtXzmlBZti2n3McD0LHPAmvTmuSb7WfWgFw1XgDhkAq3HNmmR8O
Nqf5zpIQDXB3kOwQcPVALf3Ow7iQwe0rkvLYdGY0KfFZL84x3ThGivZqrsU75pJ7bXwop3mXJ9NX
NYspGK3m2crnFwmcrq2sWO+N75rrHfxeUL/ywU5ye+x7+ZqlxqmyWzK4pz7cSO3memAxY5duNb0M
8fJufh9/F0weXMq00NOzFwpKzJZEHzGRa0Op8xSRK2k8jRoThXl4HKz6NR3XeUfoN8p60smfdWOR
kKIbD0nR7DezPrvVGDf6TNyMhTcq0WCabR6EadihCWhxpk5ii1vmFFvm77VuvRvrhr2SG27O3AqR
3Z+00Rqu9YITrh6Kq+WzE95uj1rb88iTNLnTMpvVSXWmNT2Jje/ZuHrFTokG5vu0eXv2wqxYS838
gJKP0btRD6gF+yTB7RfYxTQE+lwc5ESHOfYUfRbwQLvTviFsa0e7HbUnhjN/CkJswmnQ3gc5fG/s
AXIxgJ5QJ0PlOPJti/Mm/xzE8EoeSRUuq7sQyY1X1tuQK5whXFd4yxmHRl01D1rthkNSPvK+Artv
+iBzDRG6Gx4Bc22moEWdCQGjYoszV52RYBfbMr94fXIgudd8W5et4E8cX7EVF/zjJKpwb777issQ
iaN+6CD03oHWXHZqkKySzuRVGizG9Uv7BxrqqR7TOy2wyeLWIJzH62w2dMXz3I/vWj8/zxnxKX22
YTq3sFoh3DLbxP3cJPaH3entSWuzwwa0mVmEE5qVuKhijQ3Lf8XwHoMr8yKv2bQw4dW7kwPsebo6
S/rZl2YwGu2+M5eDUTnQNKikewTdhFnj1qzXfCSPT+DL5EnpoPE2aiDfXItN0lsn5hNau+yUbwDh
Kx/HNf9R1UacNTop0/ZtwYHb+RvexBQJScodOt++9Y3PcfsyMuN93FRxEsVgd3u7klr23gP92g+z
d6eo0x7MkIl7bJBxM3eKJCF8l8GQt/Hoib1Rub9JQ8dSYQul76SxeojU+XbECE4ogjsq7cur77i8
Lp1DF6Dki/Ry53mci46RMG+64GxMTXU2NFzg7ZCrq67ly34VW8lYuCQi1u55+NfyTXjwpVW/4Ac3
zeLVEGULpNn/hSn1uE3YhUthRM6s/dFG12EWOC1O5Fr5MB+3MkE87IabB/Y7NBZL/0PEcG2esmFk
wJlI5m+ooJeGLLoKEyVTBuIVHby76OsAkFWuf3PMyXjW9aInaCX3vo25hvrZ230o5Wzeaoy8IjT5
Jc9+11DOWt7wIy3xcxeFWhlFYnYPZFomYe2tZpT6w+O8ynrfyv7oivxcT7rNJlYyBI2/bfge6K7W
2b3k09TGs9Qe/Nm/Oz/tMKE9ijysLSEGHrCBI8a/1MBx74ETx0xZBKxnvw299dEupJYNXUmegtdj
c3db7WT57RUa5NM6DQ82HusR5vLQ/DTX4RdGw3lvJC7o6FZjCFyxM6YFRp4MnwK8fbh4tdR+yMxG
lF2RaPGPw5pZm/ZTn5WCbIS+GmQ+7flzZWw5o45K5o/MquzfEM2GXW/0bRaj7xqojm6NvYCDH3v3
CrfRimCqj03k+5Z8M/PksaNp0I4crRn2ICWMKuql72D6rZMlD9PEXr7nmf1zTHWnOiD4w9AU1bhb
/KyOPK1i+01jYBHhb8z6Xa4vfc+6m8ouzE8QiPnfYMutpxWv065JEvqublYNqe39kmOf35idSt8k
MWHrx4+0lS1+VxYAotbXiMU2fZ1ZeeP/6MfKi8tJqudFVckxzYsHJ6GYsfSFiNUp13DCWhPxWAv6
/0R98TpoaXfqTLmNIX7p6qkcVx7kwogW5laRr5LygYdxCFS37Ow+u63T4u19rXmbGGgvvqWBgTWx
9OE9j4lpx4u1qr2faWBsc21+z5zuGQRfE2YzB2A+ze4TFkAZ9pNHTN6QYRS3cG7/qS3Lft2qzsbe
Y20hBPLHykxYPPNiW7V63BUufyIU4bZRRqDxOOLur1XIOn5xwKzvacw3G/lyN4AGHrHzR/J55bOo
6uybvo5ANrGLp0A2J0wsZKhdZiTm93rMWgDreoK93E5jwaRrX8P9jhyrm0PfTJZbYczOvtzEfLAF
tO6Dw8LanvahLRgHThzohp3ngcX3+TAJ1cak6ZBklU4PpBHMH+hibrRs4wtaIur1wKZPoyds6AKc
9V859x87b2bFwtEVejsFXtiV7WzvKLGLPRDPnbT0c+moL96azyUTV7BdO7SvY7epfbGBnU7xTLUe
Qnk7lilMckhkByLT/d+Tk9UPSbrtCq/GlqyzmXLsxi7ZpzyX99uTbYudZU7yvJgcosCygRajiJ3R
iFq2a4nbzgvIC/Y8bUffd57ugAzeeemGreeoW+OxdpCQ71k7WLy2yjh4k4ibXKojkogezIRNn8d5
u/ANWUNhYATT2pmRdld+cfuDNdbneM1af5c35deQ8uEMQjpRa863vlJR5ht3RcCDQzr+Tl3n2TW1
ntalO5l18TCb8xwy8b6VvvjZFgITezEGK7OZaHKGO1m3W5GWjEPRFlFnMfrVSh5ALZ0vOv6RoJjF
qdDUHSAwXFrfv6UlTOGtLw/2JDBOTMt+sfMpXlIkPbQMbsO8O6R1rsj73zYcY8k3O3XNENluZJ9v
fpVgS3CRN9y7NWRIZAdqCIgP2JD60fw+U4SVwb2itOZiOzSIMPqxyI05ViTe814LJ7+NM5prv7G3
5KhZBiVEoU4m1sUbNXuvTY7+wbiSpdpehnZdeYEyhYyHlvr17kKihW4ldFXGw23obZ3jHXkXaizp
Lab42jvMi7+xh7LpP7suy2Ceoh39yote7jXGFY9DbT1JfN7XsvatF30mZL5l0QcvN5tglV1/d+f+
AhAcJ5DI9rOlbU9tTaWaOuW3VhRvg8MWkANZjpmp/egleheCOmazwFpPKStCu3Tuvvvu0MeVPggM
G77XPzbjOv2py1ZFnCyfRTF5p8KvOZD16YNddpoFVjEfqpTvUaK3BPAwD9i13apCzJNjzK5AHvVg
GOD1NlgnLQA/1ZTe1gQeJgOxa6M38levquXJNEsvMjys/n9NG5LmuDntHtbHE1U2MnQ17OpCe2NT
7qmZOt5utUsFC17pajD/7YF+z4Z6zvstrAcZ9/qCfxng9LAnsN7/MeDlZYqZCKq5e1GSru4xkxMU
WIdbL8f7aacv7GXKl9V25jd3Gmq1T5nDj7fJbbCyq6HWogVAa7zVlPPjyqzQtbnM9ei+6RXkXJbm
nFyNuYjHCY6137MkZOVPyJdB1vSP7tY+Ll0Rl5p6HkmhUox19nqDstV5SCpdL/7gDlJjMNTDuz1r
U4gxE2sbVs9uSbTdauQqLBqlheOaSlaN6iQ0G9J0ss2MVTpX+3TAh+oWW8jR8jUZPShv3bxgzjpD
xz0xWfqJlAFlOs/jPPXs2He5r2eGk4HrqSnQZiKHMhZGLNM6jz1PAPmbL7JuHiyUzso3t0AQGxt0
Th2aCh2N1ZtrO5jdbbHFWXhd+WyDk2aPktoh8eRxauebdImyurdeLVJEG4wl4WKV0t/zdeCUTNlt
mHSTnKgap5NpfrXS/OZoifOM8k5BZQ/zp2fAWfZyVmWHukz5lKt3dtdBMq3DJ9hoP0CgsI95vr1q
q2ieRJpR6NuWH8+O3wRkvyQ7vj5HpyezDbCy2lkFIwE3gZmK3UePmDMaV4/DPcQW/KE3lItiwjrp
OcWDtSZVPDrU2PN44eIzA55JDAZ14p5Nd7J2Jlp4gFWNLXrxnGi87a33pzONPvQK8eQtbhrnLUuW
C8sXIYtS596pr6Jmt1KCFo/JOg3XerhlmzizZFIdc2qbIBM0RIWVsqmu8jUuprQ48d2tMTYM4reV
a7eKSnzcnC50jPrL6t1zWxXdrWyYDUzeG15h9pVn69ihQh8le59GjbxkWKnPl7d7a1do0QPazbPt
F7cSnelCxCAu33RuQmseHyZtdPYpTlu4V4ZphqPYvHM7d8y7M3VaXS5Ie1Ubt/Lah31Xy0M6muuB
oMIX1A0csgNzeIqQXaLcIWVJUHvKO+c4alP1IdhKxmXWTOGqWfy+dRJ1GUqmwiI26NPL0HZ4K9L+
KmXvs/VSIIqXG9FERpXHSuoGd8PW8An3YBHG5TBiqDyJMqOn6tf60DkTCyd1cjCb/Ie91cuvZrZZ
OakdcVrK7Yfemf5JNGsos+KzbW3GQJ76rKzutumqjiFraaxgzuSBz1kP7Vu94rr5neT4nzfO2Liu
rC8nL+tQ+QN0caRx8nnIMIJ0Hy0Em24qP2V9awbmkt5kXhfsWPExDZq2c2336q3LFN4nD6Y9vfjL
+Mg7lEeTWx2WaTz0I3pP5rhny8zW0Elalmk5jhk8PxZ3ZyU+I/HIoPa7vm4dK1D+t3U0/qA3joHW
NEfdtG+ZMdkHs8w/JHPAPf2vFucj22Bp5dbh4pjufoanwXIMqovc/IOoMu4p4oSoQdsfqmdqPgyl
FlDqX3vbvjGpbsNalSQ3E+FYkHx0D1v74XgFP8Kzs+PmbmnYKvVcTpYfYhmSkTHq57qa9qUE6ZZR
AZ4yInp/AWQ29wP/yeQWH6PJlzOdvYeGr+pFquWlJFAraH269rFXV3OxeSUbKVSZqb617Juuwrul
FVbLvLF4IeYSJY7WhZZtvmJzfBwVX2gWwJ6Qvb87A7WQwC6prGUNZ6tdg27Mz8YyQOdxS9nxhYHe
4yzGo6PKX4AHzCh3tCgjUpmnhxKxanXMR7nFkHkCULySu4j/xtHCdSZbhQM5XjdulLUTkEf4e4FM
VpYP1TdWxl82D3tEW2iv/STfGzs78C46ge7wF6u8Lar+oPg9ipYOl96DcWK3lNGKjYNnBHpWa41V
yBgNjWPQYqdVL9PcfZMrYx74Q09FLilTVceWQnqx9PkwFlN3SMjhDzJ9vCWJAb/JvxCl8VwXUgVd
77zZfTWE3d2GTILDe607TFrlY7GxSGYjX6l82tnNelwS+WX7y7ei0PeuwJSVW9WH27GVwWqjG8wT
Xm3emAfUgp6RXtUELrd2kA7FwzLWa2AwZuQTt4uj7tg/20UVYTYUO2uob/no8XOnD4cCtS9KWowK
EHxasoXfuk2omTYzNCZKUHqQzR9ddj/Wscc+k6aYoZavqWsOqzZReRSq2c1STPxfhrON0l8mlb2R
Ef2bL7d9thtZRKhQMk6TNi77JmFC5j+VcnrxeHKFgdY8e8a086fhYIzFo8v6AsalLgmcRaMPRFOg
/kLPp7HfZV1+ozHM6YhI/SNT/Lba5Bq4m2x2KKYxufDlh2C1AE+ubKKZI8hekRjlULix5VZtvJJD
jjG9+CLb4gHz3rSnzd0pU8+iCvNuVC/TrXXbCoCkc2WE8Dz7zkcr8PJJGy8uR9+AlX1zq51cmO81
Of9hIRjRmb5F6eyKQyNxXMx21313lu6nzISzp8PaOBUXLbS3lJGMtKB5RFntDKeZozgyrYUk6U6/
+bTegUVAMypq8rg68mHVpwckr0vaMp6yupEAQvY9nj1n/TYvcxdbcvysSr1EJ7P2upuc8PQVrBNz
ETYGBX0ysk5S+dk12yaBOc/98kdj5ergx1aJSmJ/nJ8MxzEJy8Z95ch2CPErnEoxv+lN+tr0NK2i
rR5c3WJrXy9f2ZtJeCDqA5b7LhqLxAlRXxmLzpdUb69q9q8qISmv0awok7nElDf9JBqJumuUL1mt
76WNDrhNPgVTOx1n1ljbsqeGyu5O8oQtDNn0dbQ1+ttgc6tnvknFbuZDOK8to3Jyz6c59wLNL7Uo
BZAWYDO06ILTYGFCo4v+sGh4TXCBPJlbs8QSBemiW/XL2s7EU9qpf0gNGgIrrzfeKtPB3rzwnZKh
79lfvucMH3rL4MxuKg4065aKzCY7vtafe5ubDhZcrp3WJfk1dZgfzHarfiyVoV28QUmW5UVszJAC
fCw2mVuvz0ayMcYmsLbphIvdqVEhSxtkbTXS2tdKU+Hc5Y99oTMeSxzmjmQjxKs3vgJ741mRo4aP
UBk7rdNC9F0F2YPxjZ27pEH0bH8ytcHR1xNY9IZTtn91k6a/rVJPbjPAxlixA708wPrA6mKUo0Wd
Nc7BMrBEBKKNy5KTcz8wEKUvn3a5yDl7KOOa9ofjjnZoofc9WBnZFx2hIgGS61ZF3tR1D2uXPeeL
vrHUa3/Jwl8PE3ivAyUfbb7+US/Jz15r3GPrON+2FsMpbqw2MHz5q6zSPMw6Bk6lO3/iiNeCLXNv
5aKvkWGOb9ga3nOBvb2ggAj+9yujVB4jmf2qUmXExtg+KpdiRLcL84Agn+4NbfGioV8YBa7md5ka
Gt9Wfn13GA4spD93Wm4ddUTO2LXM36I0inAyDTrsTJ61iWRaGikz1nGKwEdq39uMyDhEMOI3/PNK
3tRJaek3mx5+h+UwbsutjlEKcUcShR2ABy/27V8WF+ZifYIBOfEsugjtUm+SRAwi7kJ7whsjCShg
jfwNFZvD0SryeGSig0uPeq5zdT8adRvfoOf8GLPkat8xWgxkvQjPlHMdjEFdWJchcrtbu6B3Mt4z
46T8NrtqjMEiK+2YcFsrm/jY8UuTHI2OuwEzHpm7KctZhmof27n+5jbOzMErpVZEvDaozx25EMxb
07YJXYJdQUQPhlntnSmv6rjr8SkHRncXklza8opyx3FPveMZYWq0uL7uE+zM6OlYS3VoTXWt2VOm
v3WbGKgw5j0WAMPBtW6tQrHiwDlOZG6ojALcmpJtJ2qfvacpd6qdpaiBDCYqE7CKwKMhjEZtjc1q
PiE/vk+a+6NSI4+r17QwxsQ3iDI8VuJFY3ou2UPZzEcxVvK6YrKNxlW0B854EHjCPiy1oePJ0ihj
M7u5/zL3pTBzowwsjIThk2biwW2Pg1BMM6pPJxF7RuGMmxx5qR3bC2TuOYGnDcdqw6VGWj+G73nf
NeKVUE1ouKwLafP0Jub6Mrk0FS5tEgOLdUwIwXG8ATtUSgIQa2jzRhvH6H2pQJoYm/jmWf3LzHPr
qXGNGL0zvRXxUvPtzCgn0/57lU06MldtswJHOMTALmBhs8PfJs0bZpV4mOrjWiSXcdJ/Lpb53C3G
g7ISkxFDn0RihU8rrela4y8S7CLNtsVWGAgFpymfZdV3cTngruQV/8Ese9WLrN/LZHoqZ7aRarfU
o61aJD9Sxi3hRenmn5MOc5pTUJ2V5fRlVRun0WREFp5ZspwQ3BYGT2q6Wdn3ymqzkNnMiV0wwiNk
xCt7R29+Tfrf80rDS8+UaVVodz/TgvVOXZhrqOXZofFswBLZM3GoiG6pFXE9n1OGp73Zn2goD+PS
fTe2LW76LVbbyAhpQHT1n0ciUwNvGC6lq+PszB4XJgM8NZByWRFU+XePXNrAxEtylIt3GByIhdZy
zAz7WHlZtheZ9wKnkC+a2ZyHZK13Lfarv9ancMMVv2WS/lFO9Udrt1vi2IQJ6e9lLknMSe9jbIuF
GYmv1EvI8Ehtqvb/oe5MluNGuiz9RChzOAAHsI05ggzOpIYNTCIlzPPk8KfvD/rbrDOVZcqqZW/S
lJkiEYHBcf3ec75jLEQrfm7PuPYV4l2PYs+V82tWLo/UX8NGJvaBzQahisXOxYCIGrqu1SGbgbEw
lFiNDsLcSzcdr/aw0F4rp+lLCzLtns1K++TFTfTMGsV0Op8h1iyufcmbjsn8gLw6dZpyh8eJNr8O
ul1l+WOxL6xB/ewLGb+GcRcfctPSoJPDsK1GUc7nCMaSwRK8l0v1KlNDIHRpI5Nj3NuN6CJm4ROq
WGbTrgpsNJx5Uh0n1eB6YveeBkm0jSL/PYrn9rmuaJDC0VfR1im8mYaT7Y/7CS4OvgG+bgbhQyXm
PHQTgm/P89NqizpGb/2YhkwxN9PRccVXGqUdT2NyCni33hvfYYloBCyyKnuHoxDeB07z2bhMc0SU
3g0rEoLXaI80LcgOYhj3ceKKpzSW3s5Z1K1BZoAKYr8w9RlcH4110zXPaasyJOUlTx7URJEjf3Ya
60M2abCrcMjtwh6Zmvaa+i5pwEtaQXhEGn0U2mB2lDAeKOLeOzZLd1PsvvhR8khUBKms5p0mJlmZ
dWvtjZv4fOOYxt+6/XH8+GNExr6zetLklwRbQBa/+Yt7LsLmuW+8y9yMsBXqdZkU5beKEEaD71Nq
URwL1qcNWnrgRW5nQCSF79QmGED6lGaRCD7iwoq+k6tMGDEIlkPTOgENy9ZKkdKpst8sTkWvL+gf
3WLhI8RDdTPnyakQVr5jUHWL+aEF6NMcrRqFbRap/JQMOExqNoPbMQs+W5b1alRzD/gXVpNkyldC
wJw75W29WtucLH8PUqRjEEC2VjODl/WILZ1M+EiVsGOyMm7SxHkuixDFtJ52sVV9iqv+vc1LyrWa
0aB/Wxp3E8VetrVznll3eBhrYJM+UXmHviCh2/BWp/E+bkjn7DaBx6iTOvQma3B5ODG+bhmUvNLd
7mKseZ+Y6mDDjNwPkpFvY0Jz6NvxvAROuee6X7Klbc9dTYM8i6y7jrQ2y3U+lRVC0R4UyiHt4wfj
jNPVWrIvXTq81rO/nAfAhvQjsnibjN6yabzhyc+rQ1gk9bboE70l+IknRZBP2OT+Hu8uTEfccBsT
oTcYp/ZG2ONnkxluNX4N6Ba+3i6wIYLMLumqVZT5Nxm5B81YYYhe4ujZDvxx9dl8RkwDETMtHgCX
HOZcRah6XP0hRuvT0o984tFDQsqYhbBHx2dvmCZHzkYH9DfIPkNS/pF0zvDsTgSL+FXPopxLw0ge
dciiqe0rzq9oyhsvQ9rslBZe19w8pCApnyQegGGT98C4LMbX2w7N/lZ38NGHuHlDeX7rmbUK6am7
6+CtL7uRMRnb1TzMmaK3vBlbOhjMnJZxR7vzXNQJpuKqvSjLqPOSUqmMY/7iz/IRQDH+7rCQx5GU
9Q0sORolaItWvftYFWzu+yTqaPyuMDoFLUseUWNKMKh8p5jg1NmEh7TxUTQHdtf7907SYmSZlziO
NnNrL8vN5Pox3dUAzsNNkazdLjHmI4z5oV+2eV528l4WQOKvi6o5VGU0rhkrdqdt044ifdGSBuVe
57hPLkz7Q39ve9WwTScROjw0DjPyHDtUsqMcWr750l/q/VDbjdrbil3T3punjLthUeMe5kid30+5
Vf6YRmobq21YvtuBX3qbev7S732P4g6jTc4D2YeUGWyjsuyHSnVWvVWapxyiG9qi3QA2dvxRFj0v
fRtF2GmxXdN96mi3FgwE32iOcvbjcVj/GQ8ILytnyRf6zx51U9XalnMCsWrVW3p/H+7oSKY4AMR5
9TL+jaa6LG91EkzdhcHQGjUQL+GXuKv4XFpNsH1itO7fW3vIlvdZTlPwrhGfvCVzJNK9y5PAx3KF
OpmYIvVpmu3a3UlT5lfHnvyF1JkC9A9Wi+UqxrBwobLS6DiqOXbaPYpg3P+osZBsBOyX8q3dFbl4
9uxpOMrIH7vDNCZBduLtqTnvRswRPD+1+DhLMSXf5EYE4xeqvrTe9ug7IV6SmhJs5jCYrc/gAxuM
74rZIo/roATNhoQmnNWb2qF6Zia8S1HY7110YzmKjSaiOuscc4yJGSuOUT/bL64fhekeg4cN5aCo
LPi9Uz+m10b5VnIOwW6gHcIGWH7Qk0n0MaE3g8ooUyMlbjKD9qEbC/Y2ujBaz7OtLua2u/fwTZXP
vaUUxRXzYv1Yl0ymL72L6n5XtK50SfOMUnmdfXxy9EbW2I1mDWTMO8cSW2shhnav7Xl6p4tVzZRc
QSOuyeRT1QuRZ/StRS7Fk60W7/MQd3AlnHZEseD0DIAfZWcVFWK6bD4EseoYiCa9jZyiteVuXLWj
FwE4vUMPUywRW7yxqaETuJP08Xmw15D3Nor26UkVRrmnPk65MoyLEbuOTVD7tz7bubNBjdttOZWS
rb9ulmlnoYALmHEVmXWfVtTut7n0Fb+r85ebWlRGnj1Iz/6dUQUvEZZ1xNGhXU/zKTcwkLdi6mmu
wm8kDTOtI5YPZITJs5sb2jAiV81r1cWJx8isMPW1FQ0sEvQ9H9bSjLw3vbg+MVgg/mz2rplkAAnx
2UJ1MlnT8Fg2ZZ+AWKwa5oneMrwaq3YpF3IEbbT6LAT9wFSxYtC7vkxNOWGMi+LsUPYVMJd+HVsG
OuWlWNB53uhkYDaLPqKiIPLiDKazVnb5HcWI/R1SW0+FMv2SY1JbWTvXGTz3rfEm0R3YqYXNVeZZ
CjJ2mcitjxvOzkPJUra2IZufsEhMdaxSdN7bWWikahmCXucc9Ep+sjycDJvU+Hg8klkj1InBJmRn
VKVs4GHjFSj7gFt5pyZIcTaMytJPnkpe8lQjztVyht4IWnKWzQVn/Pwz5rj5HUA1NPFVUrBvgSo8
RWyLGVfhznRfevodLUqt3Bv2slksgzki7ehceG7y7us2UFBYeLOMlR18K3O4Bvjr+wfPtejqJDJj
KkcPix6TjpdXP9M8ymGfD/JeZ3ycLYOu4uxlc6B2WeYO77WUaM47PRbyOiH1O7lFiVHHKFhm7AqI
E6NsgITh9oLFU+g4v4xJl8+UbA4CLopnq9+ik2f+6qaS84uAhKXTRleFz+GX6l2liPGX0kan0FcR
s49uFbUvEbQbmlLtHd5mlkhGK6/D0ON6cWSv9n3d5u0pXWwuS0gsKlrbYLBeACaiTs4cxzlFTpnc
DjR9H2qBBcplm+BvbUQIhJH5pf0il3Cc+LDAuHa2VZxhdy3PY1LbD7Q0aJg3Ld3KbSeqchcUaROf
yfnm0ZzoArp0qmizHdVYsbK1ZbyC0FT9GbEtSwidpR6+jnH75eTANBt2Zo5ZH9lHQesry8X5gfvE
SXZOh09wSHMipzPYrSEtCuTcIwzSW/o+VXdohKpvu9QEwyYMl/pc2mr6rKYAGbvt2byHOk1zua5r
Xrh1wHXStZq/dqrOVkpmGdTsRjxv3uDK66/JosR3dE5U/41V08NwkxgmjsWPuawSuF00IRebivo4
2bSAiX6W6I63YYq1fBvNNk7dIEsDdxODVkWCUQe6O6QV9rHNgq0yW/1/k9qTBGVlFxGUFhISnoZN
nvTWt8Jk05c+00h5g1k/YHUOgh2VfvHGyLBY9rPdo/YUFnJR5ryxe5ePijXchpkCv7avg5+ib4a7
KcQyRgHcoImCxHJw7IUAwzkrgy9TrZsXJFDjNfXxLnctN8IWhwL3UikJ1kDD0avnvlIIPhEAYuNz
l+BbZFL3Mwo7/m4lqSAeAvZbyU6wsDN5iazkKST3BTFC7xcvUdLfukMBspq9ONV6P+iXaliSz2Hf
0u0SfumiNMmTovrWC1k9akuI716B6gBeRfk9VXZL287Dtm3lNtupwTR0f4qxfGJ6gtpOWI0DmmcW
9SZv3Oncj536mTYNhdQiqEpwIMsDXbjiDWlqgg/JS2KujEGaQ4IZOMbZ1t7zCKvVOrmMWu7owkx7
OTct38hJ5if2uy9D4UkWK3dGyDx4S/aydFH1Y5yKbyOi+L2iE2f2Znqi7I8fJG+jx4C5YX6T+R3i
cJ2G2LiTECNup7pty2QUhcnq1PXb5KFN6vHWqetwl0Pt8xFSWcMdSNARuXliJ+9pHEboRty+fk3B
ct4ag7Zny6gvxwA84bAVtukekUkEH3zt+NF1IgRGQ1xbt17Ti9du9NP3GsWJha1uDIPDxFiYMR9d
aRdUdD2e04C2OdWAlR6SmN4uckLBrZ0VLq806ayeXLAbMEhgLnd3GduKbm/QQetjQXuDB+qXacIE
4zQeHZKVaGGW9oNUhvuSao/73tYL0dujX2ZbJygYOSx9CPPbAm74kwG9dW/HRUZTX0y0v3/93JTC
tgUtyDqDmsLcoO4Kv47pYL8LgyVtR3uueUqSEZShGhzSzJj+dufcEqwZqS5ZYYrK4TaOUIkenQik
GA0bBP19BgJvU/OGRnPk8dfE+jwVBJOgx5SLd5aC6f7cTzQP0Tuiu2rZzMSRpuCGVTby2+kVoHqv
bQ8pSpbl3ztENTsPFPKNaBWr7uQW4bJJaIyBYLQCqlYUW+96mZz+ABeqAG2LZ+AH24voWuM83vmp
Xg4i9vNdBsJhS9nAKNA3tBw3WuQBrhxLrxtxauaWPmmVHctQTv0GsJCC7ps4xfe5Yve+Y66Ar2iJ
eh+gIl70fUjT+ydCZQkcNLbV28yDzFJmF+18rGzfbbZsFBL93EtfMsJzqg49aYtHJJzFJD+GXydr
GExi3uimFG88wB5iRLYixFYVg6b5GmHKqow98u6kflZdUGFSLDgjg01ziz8G0RWtuEWIQJBCEg31
QyfSJcs26KJxIfDZwAzkZY2vrMziKnxVQRwfcZm7z7JmcKpH7b0lyqG4LKm6xCZjR/fZtXWFsdEN
UC6pIXlMem3uUFjJx9mouNuJoVoV67hH00eFTjbauJ5o3X1oxZRI3ZIkj/4Y2s7FGUCIj23XkB/e
F29J6GMrSLvXrkal3AVt/mGbNuZtjIqaDq+6MgOgYk8FmlVcY53kpxVW3RY/PVxOmAr0ygRg1X21
FDw/JmJvt6lrJoJAiOrxyS6X7tJ0bnrHlPPdhvwxbkVsh8E+nqBuvNUyX9Qe0wYXtChz3iN5N0j3
JMLEIqby19t/Tke01lgyebRSBO67xl30gxkB3wGx7bjDJ/os040bc5duQvD73d7/5XsL11fNteqt
3jmU3CkAzKqENvOvX0AnnCeixp2L5CCre/2gWrDNOydcd25q9HhJzbLmv7ha8+Dnech9iXHeFlut
6sQatuiyxPd8vVdQ2WNx9IRYDoMymbwqP3TzK6weHR2M7XrkLQ6hwiozcYLyqOWXYPvkBTUD/sxP
Tle04R6CiIcsw4zsjOUwT/mpScj84cquqwBDmUhdAJD3MRukvNVbNKw5fs9fCxg2A3/x6ERNabCN
hhnF3Ji4ES2SIpUcDIksgpi65pDK93JQaL5hhDNug2qsXXFCw4meHr2CNSBCm+ms5Rfj5ewlJuR1
AkeiKhd3i/uX7v42+FUQ9iw+4rUcTN7c0CJwygf0aRC2B/jTuBsCru4h9nw3PIWJGrqjDQSvYEeY
hkcTVSxei+G5QOlc5G9Wmbb9lt6vYpiLuoe7Gp3mj7DjfbrRaDkghEyDItZgoJDaLG1kxLZK2Fdt
U5VyJRfRFNVts2g7O40Fx950Vl4lO8uqu0/cQ4rGZq29eK8LPdKZioiAgplGKwkQWBg/D30XUcwM
Q3xp0irFGqF6gc86zXFztFIuBSMjdNEbYyrPOiY28enLBmGgHF49diDBnrIIE+HYKpRSvrWW75k/
FW//uYYdjfj+UPRxPp6mKhfepuVv11v2q+E7U8rJOdIJYiYsnB6kTeoVI6tKMARbkQiBiGXUGIOK
JPKCQ+aE3m4W+Ncf2S9E/hHMosCcMJflu6NocrLmL0u5JeeFlqs3D+IlrgCjPWvUOdGFnT23n9tp
5jCIovK33gm55VM6L0Dk/TxCNZQB/0ZnERXsExPAHDQXC7hWfY6PPxx1FZ56bTtfqfKDz3kb7bPA
QkOVYq9Z1bxWHD9ZDfcebPa3OJWaV0hxN4F7G22HbQ+tiE0IAPkpJnyuxWk2oFYafsou/IJ9kBWR
0FqnPgxCf/pl21vBUf+P/fkbmfW3f/2fgFr/Zyyr/49wruEfaa7HHx0d7+WvEKv1B/7DsLK9/xIO
oKowIFUMMbiDzfQ/DCtgVAoUKzRqRwjX9lZk7P9lWHn8kAI3AvTKDW1p/4Vh5fr/JX3gVr6DUMjm
573/DcPqN5uxsIVUgQ1Cw2bVwgjKR/irh9r4Udk4aKtwFUEdpO5RVKWbAexZtktdxk9XrML6nRdo
f/6zA/Q3Y+96ZM4KdgfPwwmKNOvvR/bnPgdOR+hG35e8g3ye0u+tQoq4j52Gt1Q4qxAbGNLIHywS
yIv+fPjfaMc+x3ekcj3HAaugQvErXuQvxuLB7ZueKT6bc9/n6TVUsIh6VF8feZeFr6zixQ+XwZPc
WXRktilKyvo4sKQd//xBfnMZr59DucQn4W72IIr9ymX6y+do5mZmewR8O4cCO70E0cKSk1NOXgdH
ch6m2vs3b/lvJuP1kL60g3Vt9hzuyPXS/OWQEzrrlo0F1vjV2A6jIvnsOuPMVn0tHf/89f55g3Es
6blAgoXt8LL6+7HwC+lhFEBSB6QIa12qwckUwxSy7WBbcOzWpfeOWaj4/ucD/3dfEiEaX5YOE/7b
9f//5UuyD8UstTZiLYwI6k5pkDgXB8tjx/JK++DPR/tvvibPMc8PhfBq3f7tlDbj4ARLzsw518q7
mTKdU6HZYlfE2Qf8iPD8iyHw52Oup+4vLu71MoZ+KG1AdpxXUFx//4YITkeYs6uNEMfId+8XBCFj
vfgXyvk/H1RXIEoEOQeRQLj/uFuYv/DuxEWcF4V305f9R+ZSRByMxqw02fkBzyadpoJtxb8sEf+8
hC4BSL7wwPuxdPq/BRdhApSBbBj6zx7LA+OgpEcdPpoPUyWUdX8+m79lza8LAheOw3geTX44NL+d
Tt9irEedQqh95mZv/lQqNhkQVKidU9SHmkzcfDdATIV8NjrWspmHgfJi8dHVtnUFzbJMqrn9l4/1
z3PgC8kqKW0uN12e354fEA9xzfS/3uJ/cpYbEZULpoYwn69pmoT/shb9dweDHh6yMLih7/5+MLMg
/9ExVVW41uNDK9IjuVGgxHp3br78+Xz/8+5dX24MVAJWBtf5PeCeQsql/4nd7Nf+xMnoKGxKehLN
/yrMa72svs0qD6HR5qrSpP37UzJEtoZzToJYN1fTNVus4mjm2dshtBnRrHph/C4sXb6UkQVd8M/f
8Z9ru29z+7pADlhoXe+3NWioyNDRzWqp8yVvtzE1C3IflZKJI2nZX8dG8ur58zH/m/PqS5dcR9aj
4J8PTWszBMGTUEIRNPoBE1jxxsr7b5yKf6x3SrgBiw+OO+FJ/vj3szr6GTNivjGEX9t6CMBtXaM2
cC95itRIs9N+tnl4/4X4Yq9El7+teCxAvh+AseFB5ajr+f7Lml531oQZDttIwF4hvInY5yAEJcoj
x1cdnKwCwOtxogsy76t65IZa8Jx8pFVZnTApmfCcAX1xTqDJbPMvl/rXs/G3z8aFVqAsnMABOvqP
esaB+DMsk7WgWGnqIyll2XTMlAec15ZMZXzAVjcQLJOHqIyZXGfQIHvsHDzGJv+R+mE7oUH3WgJt
nDH9t+f6H2u4LwLmJ9D81jUOd8HfT9ykaXFnCKS2SHGCT4Bzyq8mDGy1V0uRPpqsssQ1LSxuTOpE
ykC6hFoia2faBRPJ+eT5c3WSoz+hBYwneYFRMs97l3ZhjLm20wsTzWbdmdNqBHiWISTYjOHsIsLj
ZOnd0lT5R91xM6F7zCdzWDTI4MOM9oR9l+VSAEJJwmgr8NpdZ6WDH0h9Kn3qI5VlB03fbUYnHfD3
5CLpl0iRFxfmuyNWtfXZ6kSG0O0/W8VwHJ6AJqcPwokqjCmrYUPMunj37WLZinnG1Broktauyzlh
urTSe2CJsn1PtBPcyNjF2zc1qxYAclSQf8lUpu9SgaF9/+eH9ffrwqpOHR8CoyZGweaff78uumA/
WE51tbXuigmUIuKkvbur0U//+Tjr2+Lvz47rwhIKaM2pAGKWF7i/rYOZHnEMdXikEHCp5JuFZAI4
q14YVEiRIo6il40vG6Ls3oisGYCOOA9R2sWbSERrA3HonFulY+9OVXEDU02FyYPpzaHIEejoFYZP
+gQ6hjlzt7zToieTg7uGszSR5ZOUZthCEyOuZYZa50eR6ejdpF8NrFOazYbBTT+nal/jptynuhHf
SIEASd1m8MXzGD1NlM/PKeIQbMjBEqAZCQQ+dvCwGxJ2DErStn1cl8T0QJKCe0L61Ty0RgbTbZoy
6WCWq7pjNogI91iQsPbHsCQvrAc+Ynh285DB/IrmeZrPAolj4D/OTeddGYXjOrKEAsluiW4XhUgg
jlbeqGOSLDitfW/VM4y2+eTE6blxG8d846LbTOwUHLg20UUP89BxAfzz5ukOVlFOL8L2aRqbEdMU
QhwYvkv2aE8NYs+BTwH3oVWWOoUmsC6iNDUxgkX/GImleWpJYHiWMil/AL5j1hImLbIWu/CYeiNI
J1lujIHfIbI6dsQLNehRVj8h8wSEExaElmiqcMLUNtIOZHkYC0mMcxDe+Xp8EDiKUeRPxVlxn9wC
cvTovDsH1TEM6BztIC1fxF21uGQUumQvpgHI3a1le0O3j6vWHU7kj/wAL/DVyhLyFQYyMz533FFP
CUFfUNZG5sl1isiO2avzZRCtfULjgLKoiN68ChwCqJMePoD8sOnw7hmIBTPGdcuet/UyQejvihCz
iOvL61Kq7KYsPe8Jl//MxHWMFdF0GYM0Dtb91Itfw+u0KIqPE86D/K6Imnc/Uc84aQNonhIaJS5Z
42xcJBQFghv7DXFYFR+jWMpDkzXiUWYuEizhaQQ2jbOJU/PezSANRg+RVT+lBmyqMz75BWSaAsfr
MSJnMt+xl6qPbp2haOVGHEDhME/b5iNnMLMsxquWNVxo5BIEVUVY0rdp2vkvdpy9JDKih8ampTjn
HVMlrCFpfwQO7GV7MyzFp14z1wJ+7BWsGHHMa8RiyKOLenwojYXDQc+w39DWXONR6QvbbEIlu/TL
5DCLqLPuOXKKgVAUfCojBgdh3rrMe8vYpcLYx00JEf2MwUDv1445DH3IpTKZgdhYJS73drQ9xleh
9yHxcpMWhbyz2PVOpe+hIEwRYnpgsWiPQC0gtNynhWYQQQbXfnJj93HStkWwSvKAOxpjsCRPmNbp
a+V55B3SRmzaoX0clzb9SGi2nau6uM2G/iUEqrFTJTENnfet0eZb7mNF2vRExH2l2vkIEadtMV58
B0jtfs4WEiI69kxnbZDDTFP5pMP43lrqirmLa33KInPvabSCeZx+sc1Hh483iMMPzGmayM/lAjL5
yiLF5GJEUzn0uGjWSYdqq73u3S9xDGiPOR9yD2Cjg9ccssq8wu2gqSz0Taz0tSLDhLdp/RpbtnP0
lvznuHi7JiDOwGu+iyR9Db3Z2yhVq205tgHIaHJRQh9ted4s79R3T9oxLyCVxcHq6X9IG5e31zQV
BNoSFWQf3zbcY7Q0N1NnP7VRHCD6m9rbunQ2nY3RXE4gb7oafx8snPvCXbhCZgI/mMUkoOSwEIua
Nk+jJFFbi3VXDuhNRxyPGxs0HEcQwLdUAlg3mB1wb7WLhg3gduzUREGEuH7baN4Mq2Qez/zJqtCz
VE4GmEodKXUMBQKp95rnZEzJIyia+Fk6PEPMcu7zBVnBMDNGl+mPIElcgjaMF+y6VmJyyWwPn0bj
NBtYpvqDkerw2Rvs6oKXuLl1a9Pgqs8PdpPy0WFhnaxmus9729oi+NHPrtUNW9TS8CSmG+N33R7c
Jz7sOB230oOe1Zgz1cTV9HgVwpZ2nbGbXTGTXFrI8ga/9Gpov/Q4+o8pGvgNKRX7waVZRGcl3Hqe
dnYx8sV9gx7hrvCLV5+AKETStuDClP5LaxhiVf34mg1YZ4gZwV+ZbehSgDT15sc8C97RFU90ztP4
1mpRmjRW8t7LGAOoZEWsKqbXfheXwB56QkdlHl+zpnmXSXfBHIJtdYBBpovqZ2Ax++XYKTk/S7J1
i0jsA/LkPoYIDnFXYGlAX1Y8u95QvBoyC/euJGB0akgYxOWK+Xe0k10e5+QoiyNV87GZJcJRJX+A
IDLcdez8x35Jr1gxgnPXLE9I1DFBT89l1dwOY/NU9Rr5pm4fU7LaQAGjlZOk/diMtBg4Fg6AHRKO
x2TJ9irFL2y33T4qNEq2Ib0zrM5PXTs9CQ9wSjjro0Jw7eJDdlrs1V7jvtY5m4uAsXjQxg9Znlxa
y7uF6/QoMSAiy5zupJvf5X7zEhms6B79klM+Tz9rs9LfmuU2iRk5dlV1O0noTURJ1RvXEj9VHzYL
FwWLe+pUqL7lfJPXPQzjEqOzLBDK96SWlqtURU7+Oer1I6mNsYNfgsFdsV7wcvhCTGe/8zXUBxYc
fKcMVe5EPBMELNQGVnz1Gg7lOzsbbFNdP1s4uFbUPF047kXjIhf2l7u2Xy5DB7fLGcMvLODetknN
12hKU9wlMS9xR2XUKVZ8S16JuLoaM6csvC3EH/L4Sm5KWhfoZPOCaXLKZAaZHjQMM2BkrRfIQVF2
mFD/tSI/JgF6b3fFgg3pUy5D3uQekKuuKb/NFiGPuIs+RIr7i25AeAjGAbUcg9rSxazSTw7JojYt
mTl6UVV7qwqUopFkpFSGzbd4tm9ANur7PGJO48XkUmUOtDMEjZ8m7M3XAkzIdmyiu7ouI1DK6ZGx
5Vkg/fDjE/og0BKIGFv7Bmvj1U+yvQgIb4yqCn4/ATgbNEnItUkhRiX0kU7Ju/JTohA5t4kyL57o
8OEaop9nD+t4X3b8REmvCmqOvcuThrgUowg8To/WXGQHr5MPgc1dJp5bzyV8pO2PyrHe1qT7GTiG
Ld0HKg2gV7DVSBxiuOR+ECNw6dP6xgjr2K3AAlj4IbMt/KL5wrQveKCr/CrK6COrwMMM3p7O0d4d
0anW/vPslfemX/XyZf7FRy3fOvNrzbQbRPOO7rO9dxGhHQZJuifyhwf6p8VBj1ONBclhckwOCz2w
NKLi5HKEnr3D2tDfZSuwaMDmWKHxThxidELNXZBWzjHxAOfHc/fctj3Af6s5BPTTNt60FjzQgcSA
os3X4rawxBN8rju3pN2ktHVj13AH0V4OF9IYQcVNKKTrIr6Bs1oda49ZNLKaChWqCr+mdHv2UY4x
jFeBt9Ph8rAs2Q3zSQKeyAFH1P3OgBVt3Jxlt3VARU41/Sko2wc/mKt7wHHJyZOIQBC9dj5S8w5e
2QnqgvWasit5iYPwuxqxK6b+eRLtU6AQo0XWFtcdxY9yf6Z+MLENRYY7+f5XEeLcThUa2dlvIUo7
5poGJAVLXgKU2NMXet3fxiHwoYsBGlFV8KJmFJqJLQ91VZijNpjVg9J5yePgGUGMT1ujfWR+8+jH
ur4TEuSCAf8MnuPSDY3cJmpkCO/4Txrx1QauXLTHLvhgYcrZ9hE4rQygOkXacVnn1qHucHIlJKPR
NL8HPgjfo1btgXHLY91m3/Nu1clbyX3dFNRbA1PXDeDun65dPJa9zeJPHwk3ZfOGEqpEJ9R81A5m
2iZ0zw123FfLBnoiZyL3cAot29Hu9QXX1/2AlmdnyXg6IOQssWEsyBaDpP2WleOtLJprygvs0hor
2qHOJaHUm1Mi9Fg4rtx35kan05ehwrkN/JJ1jnIE2aq89UM0rDv0cwRVJfW7NeT6gkgcPy9x4u0Q
3VckoM8rMLIps/DYEDayyxff2lvuvIqlGwyiQUKeMd7IjZAG9YKjol3WAYcOs/Jt5Rn6gWY5Y2XZ
iNYnHxcoX+FliJocuTNj9VqX1g+gHMEDdrXkKsj3u2Dbkocy5TLr2rb2IDfxySNQJKoI7JQ8Mhiy
vkwVB1aFdQzJx0LmOEdHZHwPWVDBSl/e4ml4q8MUpc8Sn30f3syCQmXF4vTaua2H/hEfCKyTpr11
zMr6RNiaL9XKCaTIycvkaQx98lJJJ/NM99ACD1+qEJegcxpLYZ+BLA5bKwg0KSMEh8f9q2usVztt
xQ0MhEfUek+tXT+VsPlw+BGxNrVHBw3PxngumTO1xlAtLx1UC2P0PmibqxbI3hp2MLyqD8kAs9Kq
/YM7dmsu2Z4+xrkwA9yjuK/uAq+W9lYF1XIrO2/at1N4Tsvo0SaTFXkf6V9I1c9hgzWynN9K8tGh
RdjotdnU6jxgp2z/HBq9PrsN5i7hq9US04SbwmawtukiKdiz1pMTsEeVeb1rs3lWB2vuutVQNIev
bBiH51BESbFtUaKUOwTWsAOsLIuaAo2jMHceWoH8SaUdr2mSJ4se4fWUXNHh5Y86rtuffT2x+Fld
T8mIv8G5Qwlb081KB9e6RJqezzauPflBJ8d7gz2iT5ZI5rvBUTGh39rXb/+HvTNZkhRJs/WrXOk9
eQEFBUS6e2Hz4PMQEe4bxN3DA2UGZVSevj/LKOmKyLpXqmvfmxLJ8vDBzED5h3O+g8auucViZWPi
dgjD3qX+4N7FjRXzsHbGWB5rUYBw8t083HBLhYBXOxJYmsF5qkc1OFeD3wdPsunVnctUeTMkOMTc
+CkKzb3DhP8dGYy3acM3zjvoPeZd6OV2ClAWp62bnYAXFTzrVZYBWbTt/mXmDeIK6wQ+z1rS8arx
3ncB1V0CGK2OZiFT17GVPM2es1pIplpjVn2IaZ5xA9y5SXTPILhaGz2B2Yn8WygPjD5MnV27s4VV
PYm7+N1XWX6rsmZbZwGe4xoh6pKFyIK991aHwRay23QsWBJztkNP4ZvQJtvkjYg1lITpoKeEoL4s
2VZyrm/rSp/HYcSH2NWrrrWHJx24L1XYfAmClCEcACEmNip4z2YIGxOBl3ANEeylUU+lH6ivKvfb
i9XXHg8lZ8mFg/ClMGHxWBK6jgfX5ZprahIxeU2eVZMkWvQCN38Griiuqx71++LQeCaEK2/USOhe
CSsg6MajJdoHRGu3PSE9GzW7pNcL/73OYaomEMofFQym8WrA0fFGX5a8t5UO74omb3dzGhYPCTq2
NQiSNbAii0iPaXq4eBENGB01yQUJeAe4QidmX6OrxSvi0EnBqL6yq8R/5AZ/6/R8l1LN31aRxlcV
RnW+zUCwPtMIM3GNWew8mh5eHI9Fojt4sD6h4U+uimXJ7oIARwUqv6+LDb0H7+JdIrKvHp/Dufaq
eqvIYP5iyZILgaKt23ZdaD8X6JKwPOZqO6m+fI4WBggyLf1HJyHaDoqJwhktwuPct9Fm9uV0hwtN
fYTYQz9A54xfhsIX0Cu8L61jh2eVlmBCEos63J+za7R6YLcgW4Gphd6RtTNxL8YFYTkO67nxSbyb
uq2tHJb43fyRBd01HwsbtEm/sWYuNtpv7qe2nt4axfSJO2ZXXugbbu6pM+sRfN9gZjBq98MxJPPg
kI4ET9S4Cp4BucSYrSL5DQ89WZkU0WtKKWfnRaWDlMAdtnlUEi8SkSbNaIjwFuMeRCVDvH0GiPTA
jh1uzqMciVapXYFUy+7GHTdgTtIMDODAp5DRYfeN8M8fYJh32PLibUGtuC4G190i5xGbojZdtjcj
zJLHRNsl+Q6u1Nc9wbDTSojRfvb8mOcCxs2GDJ7shSGJYaAiyYdCDOCcXQAG+whC99qyDJLhfkAZ
TyVd+BJi1iXrqfdtPNqtnsfdaDfdwTR+sJnLySFA3i2sY02szY0uZXNKE8+aLrqleldjpEc9liSP
gZ3711DvruCLlfjr/eKl6FP1UnWZPyM1mgwrt8B+c8F+7rBUiM8wAqXdOwJqLonW+i2KMuVdAS71
tuzRIVBnunM+msukmX4JUwjGFQoV7p3Ew3ipMi5IQxAxFr/cUC7OppFi1yzDyAApBBeKCmwGfnVf
I5aqMFF4XJAHozWTCoupNff35A9rKDLR22KPBgl0syiCaLsQe/HJUamujyPG7YopNbPdE6CA1Pvs
Uftx9/ZAE1cSH7h+zfiZ0zcRaZ4FDtkUyTvoyXS+spdepsepHLpk+6ecF5XWn1sJQo+3Q8fthask
bLAljVRvmJhzBilQjJx928bCP/KskDUtkEzSR7v0JEmcibxrafgT7DiXdYKGJ5IdKU8NYUMlmZro
wprwvhgp8k5eNAZiFyMEw+fUl/3XWhZcVFUu+T/mcRZZj9kRfQGDkAAFpXJnQ2auGYRQ6w4S0nya
tCnKG9F6qPzNkOmdGGxxUOMoo7X2VUx/xdyRebYujf1etiVZXjjJ6s/etTrv1owYF7YZlECfVZlv
JxvYQ9a803DJ2gNj+XJczwpN5JblJRJ2nlxQcIKxifIT/M8+3GZMVTckh21ot/fOYt0bb2YiG7bv
ZRDshTvto6l5mKd8+lZnjJ8j58OaMgaF3a3Om92oO8lcuOG4iZz2MDJivl8Yt26QwTtnPu0XRVWr
xuEz7G2i44JpeekuWQQh00jTwYrKF2Z3dFzMG7ZmovPp5wkcScbA5dLEKxgiTUCr+arVBK3fRuO3
cpMOdztazHI1CvDAif6eRuFhtKZXJ+nlTS0Jis6jeZeMSQtb2fIeGZnnTyIa/C+2Q+wq7Lf3sEcG
naklOMCwI/dkuWCtitYNTjV/6yrLg5CPmDHltgPIwLwuH6Oo2Ht2X8t7gBdhsIFoxGkwa2n2nQcK
foVFa+YWgSsgrgYiPd4TuBstSIh09E4QuUvBrOGybt05k5sRidmlNPSen2s8uqqnL6hxAgVr+kZM
8Z5bRPu6Do13ReIXvs62IXEA3gmizK2YWhmcEfVevE4VkN0dF0yIy2McZ/tM8qbl38bDGMgLMs2C
52ohMYgrdKzXzpjY8jw1tqiPfLzpcnBG11028dzzdwdBi2wMtQpbWNQcyYTLFGfQPRXznDz1+ObE
Fe4XjgKJbljs4FexibLtGmSWaDobnmkVX2kvivsd4shO7ZTvYeSvSWgNV7XOa3EFnciIx1xMGqgV
7u/iYKfFMh3C0s+bFgf15ZgYw2woX0cp2/TO60RWXuctax0E5QMZOSvR4HpbRbK0retINm564CcD
ZYw1IBanD32mmbq9TTxNh+UGuTn5dckj0cu7W67hpd/pUQDIEQgVpi8DFNqt0HMDXcZS5MJZtIEg
c5r4LrcbjcQzuuS9TV/avnOg2jRdtIEijsKNuvNmAVF6ZBf3AxrGVx6pNFkU4OdWC3PL4d2fU48k
tDEsDthn5R65wkX5MTHLEX5P9HG94CHH1t1Z2ls7bURtVHnTETOQgvPF8t3M7LXWvhzE9yEkZY+d
efwtrlwcVIzV1LeyS9W06yaUO3T5+LAxP87UlqPu8YvpRlHUpVwLfifacxEIBkGqkNFNOZv54KZh
R9MVZdCQ/YqgsxpoK55xQ+WOibB7uqxVdkPEQ3rWOYanSoTVRwvadTto/4r4svx9ThxzbxGgd38x
D6b76cLHC6wlOS62/ThcfHGWb6c75BkwNFrg38y8OlAmbdTtsOy7J0LmIFPNNGR7dyg+wR9nmzwi
w8DVLl0NAzmPV2JQa8+1fo340B4R//eveVpNG/gYSHKJhCHgwy+ci1mf9xSwBdWsYby1aNs7LJ1I
T5UDXjigU70LuO7WkSu+ehg8CeqTg/teMEVgcRb07oYNh3lGgh99AR9X32NC+iYwzuIbQt9czsS0
gchv5m0emrtSxzYnQ12sA7dqrkOtA4b1fXibY8XF8sU4ewUjLmc72eXjEbpcsQdwE71PQwHOH07F
lTNV3Y2IbahBTCjpviFpSXU57Vr1xbEBYUFzIfCdeDFkhccgjecrrPQSzg/8fxTv4oS8qGHDpJu3
IM1TGMmtawhWry4z0kyMcBuHBPq838bgUQPhvQ+WSsDGRvixtx1RhFBBJmne2iDPIAPFlkvbTzRL
xOLum/JM/20qQh4Twr63+El4qRd5Owg2QxQY1XKy2RxHG8PK7GaiFNl1FrlPnt8CKybn4c7Swylz
AuZGjpygpETICFe+FgyKMNHg+snrRbyodglXmAXwg9emAlaY2AdNPiuTS5SOyxq0W76HcVJsJUKd
hINnUa8qlpegAyDPq569NivYpuFcDbHtlM3MnFiBFABBcMbRIvdOJMnzVCUOzgmjAtP9KXG4VXDZ
kbASPAobbCnRwmbPQjJiqadid69wCeHOsQp7nUwV4Y6e3V4TFqTfA5OJmywfPwcbkjW90nKkp0nW
BJ/06Qa4gX0k1GA+tpJCFJCufwb5CsR2sf29106phbct9u5nN5hemq5xI/zvrbl2I9t/qJKJykM3
xRapfXjDAAePYA302l8O9G/pDicpEFt7fkATYj0ZWfX3mq0Y5WtakwoCR4wyEEw11KSvneNfOjfS
Wo8JXqZuRXZY8BCnKADCOoNcqMfoAAYNEE4WMKFLI4xJdn3ilj1iH1heUNMx1U6YPdpgMe4tL+42
irKfjhZ/+eMgJgcEopvc+Dm24lG4ijmOxG85R19yeZmvOmVJjrnvpPiv0BYgx1PriAKf3q5zD3m6
iH2s8uFuaYaCMqPAL8mK41NMcfe9zKtPojiw3bbD8DZmbgB91mthgAwoUINu4Pew02PZjT2Zlfg6
nFxFYZMVJwPBJCwcMBSOD97AOhB8OR59mSxMS/2T604tHlxAvCBEXzo3y7YISZ7LMv/we2QmxPTC
x2i8lV/ZV7Uf4ScCeo+3xLWoiVrMlwiDABlb5aW+sUASVQZKOnOV+SqnG+8wEKsHRuHVGcbKw0jl
PIZlKjc1LABmzqwjBbLbUz3bXKw+qL5DUlpGnTvdprtoBDWBzqPng+BMjKaIB3DJDIvIjcfFnupN
ziG6HbmIodt0SKkgxyWD9xTY2XuJXmznhw64QW/aUns5z72THxi1Z6cyMq8NbtdtyHvzadU8j1Ix
YbOVwjwvYQPYC4QoksGyWwyWLqj6J3L5IkC9ccnAMjAp3+FknJVj2WEqj2kMhokn2ar1K+tcWLTV
mOStpxk/6skdJnNOeDyvtBryQ8Q0jSH83N2SzshA6WLKZ02szmEeVGs8JcNNWIBo8xg7G5LD9swU
aUJou9aAslH+RTCsMKo1T6ltIVfiUN1WRenvap6CO29xMxiNZbBpmL1cY4JjFoy1eVWl+PycLojO
fYUPVfmJ/2DHgbkieKB99mOaWKC7+TeYAEdjrBMcC/viS68xF7vW2u71K/CT8m4Y/OgsszI9udiL
D622uuc49Jyzbu3wqk7a9jvDY/ucWm1ydi4AslhgwreSzL5F4WUBTCxatg6syVj6JNXa77Py0BhE
hFF4qRnrBVb3LPIt+RDRznUtH0YcRva7QQJxDVPWFgmN/1NjNeR9ojjdFg6zMBfHMUkspqgfbLd5
C0VXXXUFj8NdZ0YwA+TdblPP4EyaTf8e9Wz5C0TVK5o7jufSPcuZ1uvaMOZ+SCbFZngBhQEllVHv
CRwBI1xKRjZA9biNWweojx1AbR/JMg0IqFipmFdQ6YuRDIxGtcuLrjtJgg8glhoTnur8El1ETfZq
OGnmA3d19Ei4aAEDGl74RgVdh9uXINfDxb+0LtOi3xrkaocyMP0WbQJ3GxmC+musKTGZfYSR3oz2
mF+4kI59nrUFpYKZirsWQxvAi3ftHyo00aHX1GSjUZ793Piyu588z3qu0sG91lUAyadfvoKyIPOU
FuteZL4+lWDnHkC5lmrVJKU4yqAdCLLy3aVcTyzHNqIa6ezt2Vwz2i+2QO5iezUyxq+Phaw45eWY
OMyvE03CoQXwYi1lbw/r2m+qD1BJathG7hI/q7bPfxBnELFTsXgWhBAQ1j1MGhRR0Zhxyae1Ha2a
Os2e3Mb43gpVnBtu0rr1qYGd7tx3Xb7nQKNmK/wFDRh944Tklzjurl8C5gkLQk7JhDk3Q31nKbqF
p3Li9JMwu0v8nyK8hRRGcAgBHtr54qGpoHjKZHIKK6DkF7OZIM2DQYPdlKRjzwpWFI7AEZOVGhtg
oI43JJ92n43sRUnraxryMV1ROe+im9pTD5uw2fgCREwslqsmYgeYFGN1XU9W/NVdlnc1VyEbeXbf
AGjO8ZSmV3kezDcCO+wuaKypYTV46ZK9+rsXTsfebi5AzOy6DoaXlIucaeKcuusUn+8luyXctjMM
jk3cNGW5RnVV3fooppItIjROPartg3NhnKXuJdJ3EBmsCDeuiXco23QlTQlQ2pEWKAgLK/8ogw/G
eOlOt9W+AxWwVUPVXWNghrgIIIb11YUVQybfynZQt8CcBDRrdHl0aRrWYg4/oiBB5ICYcl/Crvma
WU5yjHDAdkQQtfrAOArkCXyVDc0uPrcW2DTvNzoi9HjnHOgE2tOpHnekSPq7XBmGxwsfEmkKzWZh
i2GdI6yvT2NN77kBkRE6fLG6XjwHs36EO5PlUmJdAOQOO9qA7TEVFEMv9qMey6BVycUXbue0z45d
UlGj8zV723FIs0CGnczEDIkKDUlyGKUQkLdscukThCU7xn/WsMaZ+zCxZtzhM2A/FHiIsGb/dRQ+
aE6HKmidu35woMPqvwHcnw6OaAoKB7jmK8ypzTcx+CxUCXcOvmmfkBSUE6a87mOgzwBF+Dso+mJ2
XvTLmLJBt4zdvRKMNLvCMAMdqno5pgxg/6no8h8kl6h0pG3j1QrpfcO/yL/JDAEhq+u/yemXUJt5
PZVSgpznkGMYQ4lwCZ+m6+yD+GimsH9jWR+wCMZNiUEmogs+THFccMXOFQJXTsP5LmIjSTUGZpyU
il4M7qYpemV9lj3RXRsY7uX0Uz/8v7a/J9N8/se/fdRD1Wvz8IlIp/rVxYdx4Bed7eatf/s/n4gi
enPzVvJ912+m7vvPf/iOn8Y/z/+DzEpfBNLHOIPRAdH1T+MfX7EdxrrYHvhf13Pd/zb+WY77hxTo
QpFpI3BnB8HXOi4U9R//dvkaNkJ0eDbqe75q/0vWv9/NCZdfjPEQq0fkMNPllf5Fwo91f2TyPTNe
EWSEZL7D+EmqfOfn4oMxX3n45a1BrWeSuvo10PR3X8Ll1+F2hEkjQrzmoS3/cjNwVEw+vS9MjA4m
KLZ1gEx+qv+ZDP93mfPffo1PZif3W3TxXHBP/mIRUIW1tFbRR6iMIjaRY5uc8piBu+BlnU2WEFLX
MZ5gVUgLqadwvKlnz938k9d6+S1/NwP8/Cuw8+E4cSUv1/uLrhsRoj3MzRTRSer6PSvs5H7J9wsW
tB/AZPzv3TB67GSL7kSrU60WR427zKoQqlWMSO9kkLuvfsoAwCkJ+d5ncTp+6rEs7gdfj0+Dzzh1
qfv8Ku2oFBlcFA4ZaLYj1wEbjFBFcbiDS+odEwZ7kIDBJq5bZcdsnGxE5i1T5o+BnapiH8TwgZUE
LMXEHV5VVU2vJNHceREaHdkUDlYLVbMbKKenwEI/4Vg625R0InTVAWC9n5/fv3TS/M/cw7fNZ/XY
68/P/vqt+ffLL/hAy6XTRPX/+ft/YmD+2++/3MG//cf2z7v5fvi83P0dc5P//PefVujLv/yffvFv
Z8I/OUs83Gv/99cf/9tRslZv3389Ry7/+ucx4gpuem77kMdzZOMb4Uj6eYw44g8vwDCKrxIjLQ7i
/z5F+B7Pt1lvRR5fxQT590Mk+MNDhUi0sO1G2G7tUP4r9mG+9bcrPXAvf5YHjMFDBoyD4c+v/3K/
ERI+0KPK02DlLY0tYUuAW0kXiJpjGCsun9xlmEEiWl9ehuk1EdiMIOB5RDRmA3CxtYLGEj1FTsKz
Tko8ubu0hARzRtHBUBp1U/vgBoBs1jKBdb/LvNan/UBgCXLIpqdtdsSOuPpZOQM6isRKHXdeJcT5
oNFsEtACSJ2lyc1aDrQ/PhVu1x39KbcJQBCLJslH0jsjxIyJmSjaHNlM42FVVWFd3am00fuqtLEL
zJ6971L2MPuJG4GFgpCsryqzkTnEfuoUO7mhj6jsGw8yNcJY/ir7qpJWDv+ojspDXvSO/BZWhXpL
WBIic+hHxCtt5d4xf+i2kdFRrW+awF82KE+fh0oZFGvAvHXnU7T5jvVV8CM2eQCw7mEagEDfACit
rW9ay1iKdRIlDxkrp1DTlIsG7Qbb07a4suug9NU6ph25rfCAqAebhSOjlSx2qub7DBDrs20tgBrr
cITZSWtUkYGUKObsDyRreNVLk+ja7MwC674R8/TdsUNHLBtQYu+qDcwPZvweS/hiEIG/ZfYkbz1T
2Ph3GjDIUtD777rOH65D8mGzWzSalGVW57q3bZfG1gH1l0WWQVI55jkk3PQzc528uS9iqXROqATs
wK2bJM1Tm0bxSVsmYIEbyoPtjSmTwik/TIZRDZMXM8Pt6eZtSqC3eDRT2dkNQYVeOe9SwFXgS4om
khFzpFKX0XXUclpmqwpaUwfei+k40k5VzCXYjEQFtnfm8TgB3JMcPfXa9G5riNQRoSYmKVqaiLQZ
28JC32+CKm54f5OSYnTwvSLYzl7thueeltjZwPKfzTFxRNBtG8Zf1nlIJX6YmTHkHZJ/OmkUZ5k6
SfBz1HtxTxByp4Ze72IIq8WBUKUWz1g9+V/kBGUmtZZ5U9dztx/7CKlp2TbBiKZXNlemLGGylyUM
Id9joQz5qLwZYNBWqzlerOsYORtAykIgOdAm09uaffdhBk54n6jG3KJUIxciNzMzg65FYFoDAFrP
nVvlDN2K5ItjWfjB6OV4r8gDVNsONdbeGwfmXR7OBWg8WLMQ+Kr22KDovgwqUYcCr30B6ox3JGTM
n607wMoIeuwFUUlRJXhqydIQzdEXVUmoBMYtGGciwvKTdnluXWXE+n2Vsa+eZhQqNyEWiJVGMB13
/dG4qivb536YQA1+Z2+Kxp/wPkJmgtJategplJnW3JdtPyJvaHC8MxRvW2w4cyaU6JINo4SB63M1
2fkF7xrpag6dvbDbfgbo5EzJ8uo6LoSks+pY6T1GGPjYlrNXkTboFStzly28q4Xwpjzq4ML8aPQk
6MQZI8eIWTeADNLpyp6rjKwFGhZYpfBqkMFD3pwLW0TlOQ4HujygNO2MyH8ipgZUb6VtHvOzIG6w
ge0eIXgMePOp/onEiBMyOZxrMXX+hEArZmxBHkWoA9SMfqMKe5/SJSEOThqPGZEc3VisuqAaGbQm
gFebVeXKSb0BcemqL1E/VPJlKbw6fwrRQM+7wRlqfR0xggEGEXdLugWVqh02iNNQDXdazSQ6ZGha
CMnJp3KDI3S6qCp9+Ta0/iUyhBXcoYxSb88a3gVvZJevig8XzQeBCRPv/gYdZHMicc16DA2MScCM
zAplmeU7dKikZbs+vQ6ev/YafZ8+hbkMHxRSbOTCi9yy44eLw/xjQMLHQP0A+L17EQJwPKhcbG4w
pQApTITjpcOIOMEme2UPShaEk0F9mZAMNlFFMQJ1687eiD4JMHMH3pH4OOt2kA1Df+3mh1hWcm+a
JDzaZFQlq9Zc+lQGTWucDBh1yFDc2FFXHrQa66uI45xAiHYxTzl7VrLEsDFsy8wXDOuZsaIMmd29
C5RYk6HlRjtPaAxVrnKe/bx8WGwiUuukHE7NgFjds5ynoKHAhmmFsIJaURwj1VToo+A8nRlE+nuw
yu9Malv9qhJO4hOIurH9Hheiq8mhBYS9zVneN2S8Bd2X2R0V1AncIuYlLWWILqqqagLVV2gD4utZ
g3T7jpIre4Pf4Vrf5Exs5ZWuiBzcAfhFH8oN4m7ExCWz6hI3GNcR8FRIlWkHmi8gXDTVNnp0FFHV
jcyXS8Ba5TktkoKgMjsC9ZgeOERcXBfEOVYbkl5JfSoNAFAXzjHEP8Dd6GZwnESluesRy7NJAA2P
Wgl4SHSUbVHIfLsgzmGMXiMZdBTkzAh9JKkr4as/LPamnTzgXDZ3J7rZNiBFO5cP6KwCEP452PmV
8Kr5vbDEdJWKvHnDTgIZCXpcTq7EZJrtgvTwcSZRRa4HMgTfRmnz2R8q8LgYVZY0Xz46BmPqJs6T
KdiZsm/DfZym5oxW270qkUIFqyxhi4LcVf1Ano5KDOSp5qZH8jOUd38Wjv9bQv+b69Gj/v9r6Ofl
/ZPrsX/7rYf/85t+ltKB+AOAQiADoLM2D74QO+7PUhreDiW2D4IHDI/gafn3jpxmnbob3piDAohG
Ofh7LS2CP6h4UTNRSAsYPkH4r9TSl3777z2jjIj34TfzqwRtsudH1Pm/dq59pySjtUIdyjjFRQSe
eT9b7bTHHpJvK0qlpykRw8+L5Tee069defQPv1TyoqEUeOxzoMH8pVEFEB4FmReQFTmUEjPCiCSH
qaAEVFA7OdkwRMYU17lwE0ReheqIEKI4cv5Jv/y7Dfry0pl4CMkQAhq6F/yVZCIIk4IFa2eHVpF7
SKbbRTQMBpVlay/L19JdnpiXfPxycfw/BhKOjPjo/vKWB67AEs3uBJExpJjf3/JUG5QDPsgf9iTT
8+B3V4aHp3kYfWpZPgcx38t+iItzLLX/Pa0bQmxaw0AvcAbmqDkpyh8a8ZH3OurG/ZpkQTMd0mwR
8hntReZvI+Gz/XckrNmD8jO3ePRzJANXzjwW+75dqo1oygrqKpF0nFlRUrPZk3fYh3EE5cxZ2dHM
7oWyV09nkgfRiSMF+1p54MpQl6OFIjqcHKxSthkL44hhbTZPyA+HZPGaTcW+FLet3bPlk4ivn/Fs
V585FGh3tVioeTtJaF/oH6thSj7pGS/qOVEcrCn3N1mTRHt3yZFpDXfRpL7mBggoglsEX7OIKarj
/lHj+zoax21u7QW4o5SV/YMVHpEOY/UY6kk+Jl5hHeLG7bGZOzyFcZMj9c3cHcvpfB+0gBDBMd7K
dgHKoazhBXvYexvH36xC+FvGpRRijbA3FhGjK9fkwRoM8Y9iyi8FOpHa2D1cHAwdCvaTz4n73rMw
AqMe4bzmJcrFqT4bRlMf4dg0G6+fR/sBseLXMqDujSxxJkhjyHYTJhaWXO2Ml6eCiAcDjyL0emA4
fOsF1E2m5LHitJb5XNqm745TRA/D9ggCzsagLCnuhtnqUMvnPRGNw+j/qAu/Tnnf2zw784+n20n0
vrOOlen5UIz0vs2KRxeNJqvzE87PKbhVfqmjdZ+TjUp9WFneCzE6pLD3cFrpg9MFH4/PBzUfinxM
3ofI6sZriljWX34VuSeZe4awwAig5bbnRgvXLD9LPK0z+R0Hv3KDa2vGEbr2U4bt54SW+SmOIE0C
dKdUc+gyuzWSd3V0asqgrWJ+SEi2m7LNAl/vVnv8HFSeTVsFDwSusN0J6j6qyG5FGgzRvnU+ojkY
yEGqjL1jI32hHdY6dMDrjb69dsahmPAFZiy2QYY49IlTaDKPxzAq8BWgxsXfeF5uxneu4yloVo5O
nHxFXmC3i10ygtgR+jACjKqbhxw9Hp2KzKpXYGM2TPqsKaxtbDWZs/dSZR4GGfcWtpvKaZ7GHj3N
uflTAgweVAeUJj0NYTsmboiCOBRkonfoNtdZSHjabu6Jat46A7Ys1v25epoi4oMue0ZNZcnCD76T
JxP36F3SoS9z1Lx9TMnTNDvRaJIWMkmgFRI9bLVFWYTDiezs0j7avSh5XaiVboM6YRLYjh1RzUsp
Qja8dub229EN+wvHX3rmJRuU7K7wnEfPs8xF8TgviAo3KTrVp7aKpy+IC8VjRGp4e5OB5MVSJNv8
4r1M4Q9MFQjGF25ovFwJi5Tk6yjaEbA05iIM1EwDIvaporrOIL/Pa4iCkBqpDDv5SApUKz9ARBp7
a5dmDk48HYXeeoU7lGyNvO44ujgfcTDSP28GeCEFG6TIGZ9i7ZqPdOoaddbas4p1Sd41wgmsQvS2
6Nyx+ygiT8BGTWfWzerBR9bs7yyJhGCDsN2onU943MdS5I7Z4G4QyGD7lKaSSf7wjIdKo6jK3OER
Dzj4bh+vCJqZXuQLxpgyq87ctCK+mlLN2NPP5uXBm/upWOO2vaR2VHNUkyxamnbFc2M6tajhSaZ2
jf6M7NIn4kIr5zZufX/cY69nJGM4gD5sRJb5fsRYBtbZc8rvjetLpCsje6626Anl6qUgBDbwgvGN
HlSHJ51V/bgCVAupMRF2c87BQxocqkxCNk6Rt3INqKD8CEQR3ddOAAVFwm+d103V2uwug/mtKDQq
ZNMVaoud7JLbYMPXhpSDBc5Z3DuGTjP7VE+pcx7S+69rkS0kzPsmaFdtehGN0BEduIXYqIOfgaRK
+ICv95ot0nBfaM6Ea6fJp+Ua2jiNnNckKj10bUrn48ouvQ3MVJE93gY1gUHGIt6pkyIj6K3PPFji
ukFr5WeVuaMlb26tvqZ5rRuWh0ffI3SEV4TAmSBcLhz2lB1vtYXuvt4P6TDN696f22nLkzfGi0Km
qB5rndyRMRWTq+V56V7zh7xybibknhTQl/EPFCe/tBWA0b77hiH8SL88/9kv4VREgVd9a8J8bugx
+/YsRy3lmkV7/ZRd6II8LTJ7Vw8d5hTIO2/tUNgFbC8oxNsl6Ba9TwYnfMDc3NF2c7QXwr5CUKhv
Spu5z1dCPmeshBrT9q4P6+EZZIR118z2gPM+6SXp8DG+NUcpJCiTBxds08oLOpCGAuWLaxlTrIUZ
igJVghlueJ5eCp9RusE5F3YQ7y58Pm87JajD9h7whG4zNjEamdgU30GbTsGmKMhT2vucMNa68sIk
PWpYWPpsh1WnTnPjG77YkxzOBHaT24UV3rSOmR8iMFT6HIY6Z/869qLfeblXLKfa60EfMsRTwLwd
ra/rol6WNbOHkCAfqsDu2GGboS7w2KQPBKFcISpFCTogaR034BH8a57YU7RtuyF4a3ICSoiIXDoC
JAuHcOSxT+PPIRztkslXDai+ax2MkFIPdrujnUtA6oLx+MwMxPorViYFC+MRf/vGHShgV0YhRePB
A58MIzXSD+IbP6uR2evIOuUDX+MtcVjWuR5CvXUv/V/UYeM2zteeqLnIh7dhN7TaKUpRMn50v8tZ
cBAERg5qXKqDwyo+I5Uqn+mPi9led0JephdWRQxkoRoyA4ihfoN3QkxPJIYfiMziE9nQ1bGZau8A
Xr0/VX2DJ6JFdADfw7kRVd5/yqDUDCra+NmKivwFWRH+UJ5/4sygzw2A5Yz5lacK53uvyvZkCaAd
TdTypE5FsnP/i73z6G4cydL2f5n1hznwASyHnhQpiUr5DY7SCN57/Pp5kD3TRSE55Klaf6e7N51V
eRmBMDfufQ1IyncB5PApMLKHthiZFzFurqsY/wYKRM3DYJe3JKQYxGXR3tG091THWx6DVHaclBUw
SaoSmrytbgKaePNAL6t57lfuGnQiAPNG3tSuK5DGlkn3m6rfeHLl3wikopYAmrDRsyWwbZjm3UZW
fEcaBAO7BFGBtNtDUaGnJXCXAUbizy3VPuS2wI7ZCnf4ka9DD5P1vs8NHB4S2I5i06DlrKMnuKj1
9tXSdJjgflvNkhQBIL3ieNdBhS21rrAPcdvXK6UBxcPx8FlDmFobongvgdBUbuBsaIA8yzkUBZwW
4SM2iEo4ZYx+vLfjn3F2fVlkP1w1fAVYJc8RgVPXIfg4y1Cpz4xeRTF0XjQdEL86OkVD1iQZYOhK
mdKTzjXlKcFuQGJqplayirRO6M+MPoYBKIo51U1z56Q1hfY4uAcZQXpUpWh2erEzz00FuZsBOepZ
rhoex1WLrrk8OJtEa4s5W6lDMQeWN6Wyld9m2T2JexfMqgaaIkrNI0lWMj4qxWtv1DwxH+FUmB8o
hnm3TZi/g9Qx7jUvqvY1bEWKySLCG0y6VzXk+EvDeVQMIOBOgwkZrztcV8Qr8omHoqCnyyuo+sjg
dm6NGAGjGDXM1EiNHQQCb0HxZvjehMM69yAd2d6bWpvKog2chVmALgf3niKg8woGjl0E4AH9uiFb
Z0WozVW1OlC+3ipe579QWnywJDxdm6zbOqGc4Z1nhwdb/mnRdAVRSrFa8jaZUj9mhclFx9+1w0I2
nFOmvzVHJkZpKS9kLr00i1pWXxJ35mtViOdghKdQKqWy6WRrlKi6ZZ3gj1sF7gxODzlIdaOlJm4A
aqTNtCjWHvQ4Tm9USz8iCvOgeUa9jgcVQdA2sb4bLbwT4MtiZVn5DWu0fjSLcA+XfZ8lTrL3/NHl
OzgkGpwZG3cHLBBRV3FDo9+WVWhuDVQZlxgGPERSs6qrpl8UQ7ui545gixfm6ARFbgslpFgDRX+Q
1H4NyhU1OkBPCK/m4gc6096rBS7s0dUKk7zRjmAHC/XWE2g8LNteYNvjIapHIwrlydhUjpEkwqXk
dAr1KG0YHVqppytlspYgSPwEMeg/xzTbcQnwrX2NEMQCvziqWRARkE/HpdLOsp0xRLsUCWzYsk59
zIpa7ABhPsq2ZG3gRYm3ToFJbxaUADKRimXSiGoFR3Gn56GKcIwEKj5UtQ20C9S6ZVDxQEFdl3eN
F38MmTzaHeuPwKOYXxQJKcQDLg8885G6tPvQBCDc8c4h6VVFBBwQ4ZxE89NFHzrPgYoziOz7lNIC
YUBUwWGZHUlZoO8r881VTQflFru40ayYx1eWQBLGOfgQ1wVcgVpbt3waWMspzBhgPktholOv9DkC
EGA+FRDfC1QClDsFg/WZicbBTE0lhF7scOD1TfVy7igwEpV+SHYKVnUKlt1S84E6UXUMXFo8po9I
D/clonWa5N4AjMTxpgtueHACkqdrghBJQMFaqxPjuxDd0fYr+0M3RorKLKldK7ht0aLI5xRKvWZR
5/VWMeVdyuYhIY+qbWdDSZOL3HgRfOZDI9DqTUWVHLBZxg8+wUiLboAbrxTE99c4EoXz3HCrRzze
922iaBhc4BxRKKG+GBqygQFjgYeCMuzOjM2FmebWS5FRtpg1VA7uNK0xN7Hco0oIHZit6SQ3nue/
VHlXfZY16YMa1jJkk7Fx61UtBiQ4iYa5Xx7AI/+oTc7KJpW3otI3iaythwzFPiAYyKY0hb106JLt
fFjmO1w2hnnZpT1V8iQHtykirUJpo4lD+5tnNCB+Z11mad29TuNaK7f4kHvIOHSyVpoPfgV40l8i
/gStYM37rOjLBdooprSU4bu4MRgzQRMaOrUBEaxybLjE4K0wIwGP6vikz8s2oroOMbXP8u+WDdVp
1FiIDByNuq7yTAhPg5lZK1mjgMhlTrPN01ZB5cpp/0NpFde+10t6TNAumiUAQANf6WDgn7IOrSzX
qrWUjaaoj3amkItG8EtGO1XZTxvx6na4VRUfaE9iUrDpMlGa1daO6sIiQYLY7sdwwAyahGu6YfDN
14DlYqBheY2jMtrwOc5kEXJMPaymehEPjTwgAWNVnSatPMcurEMAIt1cpUqUvrslIEcH77WV5o29
aysqrNWQBgrlcCzTIUjgFeAU8BPVH1y6Fa2JoPhW5EHjz1JbA0DtS/1K6B3EGTuOyaLTzzSD7xtH
zGkp8if6xssB7QCwI+ldgbFuAHd/SVdgmGNTzgN2CPSFnaYDB0zAgcE3fKNNVYCuZGnmfqRiqJXX
mwJSfYzeU6NAy9WQz0Uo5zU2ynjHVixWrheKow8f4tAOJW9GEP6btKUUD+sSykcqQx1rDQlprsq8
KQbdrzYD2JstmzdGEo2bpDKrI/q9GsMpu+zFGoJ0wOChcGmCdbq5pNvK2wlVsuDOTvrwDZcIcM5Y
jK4Q2ktzWMgQ1pCM8hH3l1WF9Yq4RICuPxVLDGldnYpEn3u8fwdDYKlLwZFcQrEzdQsS2lsbPlob
i6wX2ovnYyy9cA0kjFQ+LYItkTvTLbzEXGDQT7AbBC6kRbfPS/iMiJnedqUeboFW/8pjcxb0ajkH
/7PSY72CvWQtPdqgW/zTWjwHA/r76JEc9aF1NmlZuHdIyFVPkgeVlVbOCk0T7zZUeHXMSFc/8bxz
cYpo1XKPHKiyxzvuwQc0sIaPheccx9CqjbxDi83UqlA0JBDkZBd5UbS2EWys4ORFYgGonVIWJACB
fFOL82UuAUKQy/5brnXmhyS5+axHo3pbQjqdQWtU1uAhauRz1JdMAyKi1NhcUoZ9grR76I3SBI05
qMVaDvKj1tKQp4WjwdltPqukTgA3u+m2Enq+DEur3GIwtQkSBcfBFu0zn61+52Geu/VDyHD0wYF+
S2lqdhtQadKhLmukHFoKGfdOKypIt6yKF0o0zhKNiXyDcSiiuShSL6RAWCgkCeeRXDHYmqbPolel
9D5v1AfgeQ2o+TA+pijLk/A43S5yJEVaaaCHF4YZZygFmrQaNeRUhUSL2gqiivUsNS5KbOhjHUwP
Q3ly7cHZqZlurSPdxtRQR9F33Tq1v3fDUkI8JjC+wfJGZkcuA8bXFEVCotxWC69o3mRDZM9DyL9i
BHaK4IxC6W4JruWQSsK4j2vyYVyB828gdxDlwf0MpzHgfZQ1YI9zHiiLWM6CtQ6bgZKaoqxi/DQz
JGggRVTfa1lH4Zpi7SaoUx4HWM8sjM6hg84T8WfAE+MmgMAFk8zw1hVNz1tdkZEbwPJiJdkDhz+Q
8Rde7EZozbzYNfA0xnTEwY0JG1Z5E4aKWbz6naexYxzkJURW3vY8sfc0TcUjtY1uafDCf69MipJz
w+1Qh6RfNwvrijdSHrkrt+u4Cz0vX0qV120UKtFNqxQ7x0g6Z26brvTc48PI7IoUFouUz4ER6euy
y/MdMKV0Xul6/VSVPH610Fd+qkPxiZ8aXo3U6w24p3HzDQDRA1qAxRyTFsSpelEfHBhn27ZCXTgw
SSWS1qGs17v0MxFvRdL6lYbDyFHOTeC6JPkKZQHyOG5gy8drBCkUmoLA6zcOHeuFmkAbrIYk3RaR
3K1iYdR33QgtQvwJzjkX6HPv+v6tKIxfNQyke83Xo7UwFdIQcu0fWVM1q0iTitsm6rpFIGNDLpKs
Awoju9B4o/7YOtUrlag1ggGL2iarMyx3pwMTmMl10y6cpKD0UCQPUBuTLRQVSVniBERqWLR9seLZ
4/DwQRB8NADMHyoJpmqRC4QQ/dzbQAHEeHeo3mK16LZ2bHl7aqQopKDqsO1h5t7LtRPOh9zGXAik
EHLxcY1QhED1x/DIAttQZGAW60L7jgi8tEYtnxZ0miKojGhCWv6kFDX8CEMD7x6boooVcy0oSPvP
S68EwmGa0l2QSih8RBLCa5SvYi74ynukDID6L50GTHcyYwujBwpxHN9QZxyd3vSNX8GOgwJ7gBFj
Q/zyNsKTsFDOy+4exKW3SfDEeLHIN4JlkYKDRIpAAfXTmaY49k6ekJDCwCflbfw10mHbmHM079Rv
lK2TuRMUT7Wbi5WXMDut2t32tVyjPZ2vkaKjB6Ebx05uWdGeMeTanBJUefDwnvyeq/DmZiH6HMZc
A5AECELYwYp/XX6nglA2730rhmhNEpJtqPGLbS47UgEnM0awgGxduZGpCO9wKUzcrSFcRX0N7XZB
yxuNkjxzf5JY9B9wkbiz5LHLZKMrswSCtIzq7qXB25A2yZ4iCOK0KEq7+F1m+xT1iKVlIM4YlwaJ
cK+lo1RBFMl3XkoavBK2t8jB5fLEUeH+lBLaFwPSzIgaJisHsumvXotL7uK0W1DUTG5z2VUfndrW
d6J2eD0FGv43LeJ+R6e0hnkI62qWU2mbdU2TksKRC8yRzsW5zWJjAm3BdVQL+m9JpmYsm0E5pgYK
zaWQuIBRo9LWcTMqnfZ6FTzoUmdFC/AJvFqroNogQg1VzW5paXUKVdJI1tP7TorSF2UUJFapJndA
qgqS9NrTljHWzcsKrgqIOg130U6qVxE53LyVNOfG73mClbGXvjgyxzsNJXuHVaz60Cey8TBWjI7U
d+AMBmW+6w0cz3DSMuuN8DV7HVm2fmy41R5Txg1xrghAmvh9trAz2h9RG3QPqq2+Y80SvpmjIcK8
LaGFo5c1Tktc9Ao+QuDPEf5LuFb4RTxWcB58r5pieFFC5N1QFlZKksYi/tGbPr23xrJYHzxP0Q+k
bROU2oY3tkWFOvX1HVAxaa9kUQ73Vm/2YaA5LyiY1XPeTTIsTNhbMxP26mNVi3RtB7iXOJQwN6xF
e+7GrccxDeSJ8rAYeiyiY8iB7ofhp3jYWaPYSdEtEz+3eWeEJjWmmcf1xNBTTc8q6p1pPax9ZPXa
Fxme1MjplF1nDqnD+6y7isfNnGya2pslWxXsSEtHO1vLwh51P1VSbkYp/1lQo5/Vg8Gh+UA/zUzQ
9UbCclmjNfatr8thE9mwVgsoFiu30ESwMimk3PZtnrxrmWrSXaTghvetlgNSDOXvtN5EswAno43i
beotMjOk/xhYUGIXWBm/5XnkPbdSQWOA3os6K6VAgfgli2bnktNUTirJyyrrql9WYnvyQ0jFcUH9
cniEoU0aC4IKj0zTXrQgTe00/9bIMKaikUzTe7dBM76n7Iespm3pBPYCA/lHvxDvdvGBAlt2qNp8
Y3kOCpcOK3xRdfoNZyOml1G4q2DgGB324FiFP4x93rVFPZTKHh5twoGKGzl7wPH4IbgGb976hgHP
jEg1FqbuHQs171eBjLSMObT4pyIZbpljNyfV0WZL7g0poYcBia2vvFs3S1d1N3BMonW8aWr1Adkr
pIYLc1RKHOZeCXHQLIO32LaTBUCuReQjM2QMdB+pVWwsav4ujE6pyeoVJrb8Of+zM8rctJK3KnpZ
QKEw+7J5e0BimMW+02L95olvglfgMvC6O1nCttOykzmI5WbRhM1CbzME3OvbxhEDl035iS7n/cBL
Yq6SzR8lOsXoFm1VA2GjBvWV3s+pnHvzHBDtpuhlBJda60aJwGQ6avamyNF3zbLujF6lQmne4tWd
LyxXfGoBwIVat/SH0I/dIwosB1CFPyK3aOcZJylFEnMGimsdZ/WwzC3bBuaYeLuIq2k5UCVD3JEX
Lyhf/8aHYDBaArrk7p5Y0BL2Di5q34CkNFoYCcQ4zckRgabs5w71nmq1D2DC1X4MBqX3UDqECaAn
jepLUZDBOvSjZz4JPfpYgJ/VFFlRMKIvzM+mH+1OC+0FKkiGiqyei5uCIwR0KgTfPqP7FHSdf7Da
on1hI9g4WSc+Wj4NK3TQO/obldkiAIWMJuoxSsdWjCyXrdxrd7xflYKyc0/XhzKtraJdJDR3IUIF
rDSJDTVfBZ5inAagKRLQnkrtfEhZrC7H+gQw4ea91mvtczy/5rUMw9qhA1PswkyyeU8N5GH3XuAV
1QFTXVyTM6U1AaHrLQ+7NldN/U5EfUr6hmQv/tqy3ZPc1SYQQyD0QbkrMfR09/SIfFTiDHx5a87T
2f+rkHJG3rz2Nx4+HdGbqibNyjHyKnu9jERRv1JxwL9YtkFN0aDySe9NtidUnCDM7SKVPXejQfk6
RnpUPbRKzuNJ5jnRLTorkcVMURpm3K9ratA5CIBqHle28wbMVL0Dq6BL0DGjSKw7fEjah4TOeIlO
GXUM/F19pA8KnDOCZRO3Av0PGworSIQOyULcQt7Qc6euVGsN6BDY1soy4+urs9/D/P/AtP9QABb9
37i0/6rxRviI/I9Tgsf4r/yvQZz9nwoVYVJ2gbqnNv7J/xA8RsIXiGLdhj+IavHo2YDA6G8uGP+O
Dkkc1zDFFgZLhjXzvzwxXftPgacO/7+F640C8+rv4NK+QsTAvMmC2NbIVtPBtWsTkNQALyIUBo+W
0FJmvrx0/R2X4zBPldsiRwvW+Ncy+T8haV83w7/iUedS2Xs4eYC9+wrKynQ9oKDTK3tZ0RdB9K7G
Pwqsy0kyrwSakLR+DwzwngqDhVkyjfGHnFBXYlHgpQv0Yw9hYkure25x4CPye/Ktz8DMzkQR8NBA
tZn8hwzoaxRKUBoaQqm+d7umfax6+lwRYjEYOJNzXQ7FcjiBs/2eOULRJIVAKPPtJ6FEB9TAjQp9
n7cjnkVEw6LTPedwOcqZ7wMFVwUvSFlEN83xV5xMW5Oq2UgnRFinzZEqaYzHGoLDcsis7NA3pX7l
K6nnJtDA6UxRNcCBGBtN4lmulFv0b/ZUXmp1LsUifkrblF5t53c0HcHNkwzD7qd2SSNF3oUwtT/q
IqbJWKa4LixdmIe0QvUBKfNGZOKjDtrMXSlGRZ+M113wmGKpAGVGDj69vGj9Bb3C5s2FG1ffN31r
b4KMB+gy7PjDK8NTYGn98dFM0IesREHHQZmswrpsZZ3bW99rSF7zxMhv9dAf60QWNr4DrAtHusOL
+z1zKjjYpVSSSlna/vI3ndC4fi8dGydAAVtZMWEtTja5mTl4LzZMsqpJykLlia/b1SGwkK8p+2Al
yfnSIAlIbHnrFUPwDyYBuyG2CLxXGG32eAadrCkd7rlTaYOxR24Pm10364+J8lAWFDP0qor2PsVk
4FajA0OwDaVCuzNEZ+6uTMKfnwKPJGuk0nHysNgmv6Ky1AAL6NrYwz3KX806GXvMGN83PMh8VQWh
Akv9AMypBglTZUvF8RVEvtBhvPxD/tjHIw7W1sgIWPRCGOrX2aAyWmqtlUo3JjTZdU9D/dtgtM6V
g+nPb04YQ0YDi6/OZh6JhaeTrulKqZVqLd0U5GLOsOtE9tMOpWGmQWchnxq9P3AtyAv/4H77+yM0
FDypNI4RGxry19Ad2OK2cAfpxlJ2I5WkNd8vBxgPhb/A1KxnAxS1BqLb0sEVcyR+DZBGACLs0kaw
pdEUZICNb3hCrPxCDRbICocbl3LO8nLIP87FScjJVyutoojLEI0YcRflb4r6ZIVPpfZ0Ocgfh+Ek
yOSbtQAqKIaY9o0rv7fJh6Fs2+h4OcSZcZCHQCuVDYXJm4KxZc0sQxTeqeNRdw0orNsqgq7usdGa
1eVIZ9b5l0iTj9SWFO/VwfP2teKsUsMCDda9XA5xZh2MSZXJDYwmqfw78z45WHKrAeOXB96+zWpv
3Qz51grdcgkR7SZ0sv5QeoibXw55blRcwxa+umJEs09G1VASrEAIE9It1nnfvhWmuILavxZistQa
dIZzBBa9PbUGimACky5YJlfGMe7ByRaCFgmyigeJQSo5CYLHRV1kIIEBvh0dt9lZ0hol5lnFMkjs
Gyv/VlnalSPp3NIThiDTlUGSoprwddfWcp8D2yCkqyJ/o46rTmqPPiC8f/CJ/oozXeJKZgeiMVpv
b4YAM1qloQAVd1eCfCU1/D6CxpyPs4f0/U/BAxmFJN9oCKLcmQkwxlndR3dN0K8tiEr5tTTp7Nc6
iTZO7clCj9G8GXzAF/vYjddqHe8Q0f4Ze9A4bOhmgYIkJJQBkKmXZ/L3nfjHKjmJO8nOFOSUqfQR
t/Ae5Lxal3a9cPMdWpueqr42eY+3jMHbFcRQjQ55eONFv1w4Lsg4+tJ7WwAh+NECgR7c6uC2zaxN
lwG919gO16VmrLu0WiT4lCnSxi36f3DSnX6h8QuezFklC5SbItnbZ2jGKtz2TOGikyhGxR+Xp+nc
MXQaabKwWwN6r9GzFrz6WMjZbT54P93iBVKYSlGsnF+ONuqH/Ll1hTWajsPzt8a34enAGruW6BBo
3r4BMYkka5l+2uW7MmCR1tdvWmM9urziuvwVabiYemF0DLJk5hXURQaxqJNd0BzNoEfezplZYuXS
w7z8C89cY4IW3r9/4GTmHSDtMrYHnPxpZK9kUr9bEKUUnob+2rV87qxEKcUYOUYyr73JxvDlzlTQ
6Pf2URrBlIEWRn1Oj7eXB3Tu5DqNMpnxvjE9pzI6toH/USKF1krvVa/vkN2+MnNnh6NiWU5aSKo+
zZQDFPFDnq3ePpQfvSxdNOpwJcK5b2P9OwKv5K+Lx5cDCnwNQ6kkkNT0jq3i+E/yGMG3QM1CRx0F
7tfXIHVaYRrtD97eUY5ur21SOZ9LWnblQXx2KIgtqILnKvngZCgpKpVaVjkcwSx9qXnOhvc2u/Jq
OBvDxJGWd4OpAo74OhJ6vbLpB6a3D+CzDNo8LNHSya9cjH++EuEE/va9/Z8ok/nStIER5p6/70ZV
XIza1EVput52cNxs6QfqwdSyV4QXcZEz3owSV0FXK7orv+LcKXb6IyaLvDNcDY0Mhjp0JZR6UAuL
vvPxr4AGPbOkUVCdmvTljXU2JjwlMdYURqGir9NLH0zOQ3i3+23cIw8Kps8a9Lmu3vUPlwOd3cEn
gdSvgYzOrIuGHua+blBc1D4MKjZcUkPfXhnRtUCTFD4YXy1NR588tb9VqJN0Vj03tJ2VZcvLIzq7
MiGVyr9fkTzavo6Iu83WwCl4+0R6gpq4BGYj+dcSgLOjsaDF2rLgAymTNVGrOZBmKfAxFPwUSKOG
wa1No1UHX3N5NBOD5X/lU5ZFvRPCKs+TsUx6eqnhzIFoRYm8XwM6AgrRworXeXtIvocehQkgdXOZ
JrENtBBoN5jrK5/tzGyibqPTwIadi6zbJHyIX5gvunGg9lOlPXm8v64dJede5F9iTJaGWsjwkgxi
wPZfkwWLndmDeFzh+rnpcwx3op+SpV5ZJjrzNsngIDFzFoPPsagHTI6WWqgtiarr75FiPQZA9RWZ
Vt3lj3d28kiDCWPrYCcnS9ERdQVTM/b3tCdXPI0lJEoLJ7+yRM6O5CTK5KyoTSkADpn4ew/oQU1T
36Z+dnkg50JQHwKOa/I/7q6vizDNG6+T7crfD9ahTsAnNuaVCGc2FA9V6t4mFVzK/pM1YMOvdjGO
9/eF/OyrB3pYD5560OToSsnv3CfhaFA1G1dbaOyTyfKRvfei3GA9m7/0+EFqnyroSJdn68yjhL7B
XzEmeyYtaRkEET7CujfUOzfUcprHeram2L7DeOQlsMvwKFv5sQ1g3VyOfW18k3msBsCIqKz5+9K6
t5vnwHir7M/LIZTx75hundPxTVbDYPkK8pKmv5duSsVcGxsTBRtEe1Fq1H6N1EIBCxV1FJ5eIr42
uecWymnwcQJOXy+q1tZeqyF3WkezPlmCFvdjhIDDH5dHeTYO3RFD0bj8LTGJYyaK5GmD4Brp7XZp
lP4DbBD6zyPtw+90a/5PwqF0Rg0FPO00nAhRxcyBauwFJJTSHbUwd1GeLHws1i5HOpNaUPG2NdBN
v0s1k0Opo8tdF4LTtsACkjxUDdAY8+uF3hVwSW4uBzt3fX2JNtlvEAmcvA6INhQL8RLDRCiiozLM
aJh45Q3gp1nWPbVwREd/iNCF66Bfmdmzu5GukKyRdiNKP9mNSZeFjiI4WTqXVzY4ZQRN0Byd4bal
g++1UVXLkfQq+rBdQ8cqHy7PwNkNeRJ+3Ewn69XOAU8r43RD7p3VPhJB0tPV4uXvLGC6JZHaHPuV
AmVNY/JRh9izJBkiCMca6v3SXd74rNJDEL/6XAp28SKelHRLLrGgP3TlKXCm4oNYt6whqKnTyTAm
O6WWTUpJHvjd5z5FWNrHyamBixveCAxeNPEPXjdfwo0b92RC0yBw4W8RTu7wRBDQeH8NwfPf/2in
Q5qkdy6wOaF2xMiaXZp++PWxN67M2tmsR1cEs2azGVV9Mg7HURpM5VmXqJ3NSfAQPcJvTV4EtfSz
9jIs1AZMT5otKK7by6M7H1plvaj2eKdPQ2dtpCnpeEHhL4dS9wAkBLG3buErmbUWMvwk18mLNdUq
Za8VZbs249i9Nv5x4f+xZJFwpL1O80mMqjSn3zGQIqwescLdl+oxNUFZgRGFt6P9jFHc0ph7TRq2
YxFMy+QlLpVNu/UT+UpX99zu5Knw7x8xqVDJVVG4PiKt+1w52PD75PJ4tSlzdn/ouiksMebx07Kr
ZeBjguAY6QDUJCyJbfhzpgskD+fvbZjVkLn7/kbGnObH5e987qTXdXIcnTo2+efknjahYKcYZfr7
CljnTmn0daCMXg+J2SyEC9wL3Y/+SkXobHLAcwFRIcFpK/8u0p1szzrrmyCqc45bA/JB/gTKStWW
CAqvFGlhU12rrWcn1Je+Ei2pkSybt8uDPpeq6jhAWLRwSFYBgXxZVm1lgXFqxpw7cA5wsxY0W67c
KGcXzUmIyaKxAt80i5aEW06fhyyfD/JBM/Mr1/TZVfNXkGkRp/A8WRUeQaQ4eyXXwjQEgRFQyP6x
8X9E0ZW1ci7dYXFaiDYbaBWr0wvEcfQCPRfGFMP+7WFx7aidevGV2/DskkRRSkPLmWbvFHzSKIOV
YxTA6gCHD+prLoz3yEAEzb++784OSag09unjUAWbXPwK3K4+6ogVdNBI0LqvUCbE5sdorx1lZxeE
4IGn8sE40icbzW6jrMpKjnKkjZGa/On1K7VeWcbNEDnzrW3hSWDfgLuf6ebcIfMxQdS1/c/LC//a
jxj//GTjJZXgMlHYeEHw4RX+vPJ3g//9coyzi5Kax/ikBRmlTGLEVjaS5DmbbdImw9p0gTL38nvX
W4kMpu2VaOdH9Fe0yQ2JWdYoe8irEyJsXhQLDKBnmXe8PKSz58XJkKZXfaJHWFXz7ZA4nZvOu5v9
o518EmFyIgkNGE1aMmm4uVfmg4sDvOcNq6hBGvG5GNwrp9Pvj/DHxXoSb3I81R0ST53TUDEKnLna
3YUhumrlXepvx8ZG7e+yDpKJIT/ghrg2tHrhQWnAGLsNr0FLrszt9FCBy4EqKeKfew+HokDgAhbO
Ln+9s0vEot2sQxOjczrZecgh2x4oV05Jv4a0KwaEvYzXpNPSKznT2cPkJNBk5edtbnQRxqn7LvxQ
YhgZiKl7UESdprwypGuRJqtecQodLBaRMCDc5Gq6oxFB0x5Vs4/Lc3f265wMabLycSqpM61qOTAG
REh8E5XB4trav/Z9Jmu/12EdFTUxBvEUQyhJyu9wCJeXB3ItyGTBA94UI9+XUh4fJXQ+6Z9fTeLO
fxXDphZKXoEs+dfTVUY+JNY7FlqsRGtMzWZS/NnL3b7yryy084P5K9Dk82tu4tm6y4yJ3LyJsabt
raVUWFcW2dl7GKcAHYimbqi/s7iTyyKrWpH2Ksl35xriRuVVPAOSm8JIRsYa56sby8VQ6J98pr9i
TvZqGuXAFDE2pNXwISv9khWXddmVIGdvKNB0QGlNUozpgZDJrseLe+BVkX6GaGGYo8b5L+yvUJno
Enn794dkqFz4YJJNAO2TVZFUQR3YnU3l2ktkOI6SvsBQvV2XYRpdCfW7pTA91n9LZI6Km+jPTSop
KBIUtQ72DoDNsCltKIFcWmG0LD0EjLK1Xa3GR2QblssQPQ4xHA1Rf6tqfVfK1TyU5NE1pV9fHv+5
XWHooJbBGAFZNibbGyfiAX0afpPvI2tgvCvJZ1Ih/lsvL8c5d1Shtw9IhoYjuLnJpmiDPqsgsqGP
5D707ictnct//7lVc/r3T47CwHOoCElxsE8TcCqwUJHeC92XDHvqggsS/e/L8c6+wMEQAwNUFJm6
9yQghu9IbVbjgOwW6nEe6itIzYgcd6nY4LoORz2yXSR10GXM3C5+7W2woJd/xLmTZkRrjcwLPEOs
6bEpwiqFaBHsFfdZdeU5jR3JfL4c49yHQ0kTm0gg/hwz45+fnDNhMtTVoKbBHru5p5LX/gywU/YP
DjOOZFODDygweNC+Bsn9vIfnkgQICODLWcteM0eo2lugfPmjzBouaxu5ncsDO7diaDCaFqnHaHM0
WZHUa6FHpX2wh+rklk+NEaEp/Qa/GoXEQw9J63K48VtMN78YEcIqrxkdTcevQ/Qjm4q7VweIj4nn
DPJ4/Raomy7Z+J1zr2T3vD+vrI6zERF8UnUIOmRXk6Mt1bAZliIz2DflkpwntdAbwv5snuoupUwx
c/PuNTes1eVxKn/Oqy5rIOxBttOZo0XzdaClkcWZ17lgF36IlR4t8hj62bz+7vyiQoP2j41MRL/W
2zmI9wYDe7Oce4A13Ktl8jMlVX4JNAnT4seMgNqvv6T35FwDCQ/kpOVJgD3psJEK595Ee0I2ntru
1+hb2cKU1SQHkrN55YufnQj6YPjo0KzSptD0PBMmLl2lt+cuQHkJLQP6vyOjDIVT/Y0u1pV4f2YE
cGe45zlfFcq4owXU6U6NRJYUSR17+xx6r9+8lxBum/ZHZK48fEgvf+VzsQyoJ2LsvXJ1TlZzlEmQ
huH07bUmW6rxt+FREgPA21ms/+36nk6TDxwiICjgNlPAjV17wgtTLmhJ/0QEfmZHOyX0r5wFf24V
xCQ43WjPqxwF0/MnVlBFQJWQJ6RPWyF+yuHu2h89SiDJL/XFbq+8WM+sDMIZlLa4dccu5tcvVcRq
Z5SQ+va4d9JNkKBDvujOSg23VooqXPPz8sc6txG+xFO/xpPAP2ClwDNcMaNV5uBvia4A1My1pTTP
GEhg6/45VO/IzcKKvFZxOFNPHCf3r9FO1iVCrR1KuZQ1JE/aII+BOaOzQjYDNZVdEDoHuzaWZWZt
nLZaqXK6yBpjTo5+ZXecubD5GWNjBc6KrPOVv04CRA0rRTyYTM/utmqlznUZV87nPvLXJYIBmvbW
1/gDatfutj8vaTYlhkZUjiFRoXL4Na4Ty8gvpZG3t03kImwkGYuaruq1JXymaABoG2jdCH+n/jdd
w5RTfaPHTw9v15/y2pMXmdfPQ5ymPV2Z4Wj7ZGwxY282iTRLyytNwjPHAccsxXEBYpgFPS74kyRh
PCDwWvSpKokfCgY5UfBYoEcb3AfBjytreTxZvt6jfMOTUJOcxxKQlKWWUHn7EfS/UuPWR7LOdB/E
sNaRNrRWafpyJea4Py7EnFZB9EEoGc0O9mtYzspbz9hgyBQ46+57VTzAw5/xX92mwrW+EvjcYGnx
UBWhKMkjeDKvMFqZ7o6t40V7vfkl5x/hr1JGqiisURN/RD11FUvXHuNj4jMdrfnfpJ1Zj9TIEoV/
kSXvy6tr7apqoNmG4cUCBrzvu3/9/dxXd6hyp8qi78OMkJCIyszIcGTEiXOYmeQomZQjWb89TC9X
qnYceL8O1W4uvDKQzszktFGzlTAoaC2DuruytMgt7bieVH+uc6VwBTHNJtV/ZZW640mkOcxObnIo
EEb5zGT3O1VND4Hz3huHP4aT8BtmVAxzD9zT57Bx5bpDDeWdPK8W9gwFxTkYUD0LOAIswfnKV0Z4
RXkzzBIOhEOGO253dkSEJkiVEZ6kId/oWnOEchj6NzRCS5jDYdT6rOhMWVreFj7J3dzFU5P4EkTT
rlK9lQeT4JPHun//lsXem2oXaTCaUKSipFfADu4532JYZuGIcacWZrMg3KxWn0Wx8NroIiV1GAKa
n9vEYCX+5BQ2JN8wWPY/718b4dIcWsy6BmiLV8XtNtfQ0TGy4HBdJ+VY2QethXi1Mbe2Xv2M7O2k
a5uolY/3jc77tbw1yGwAROMhhk8vnhN51rWmjJD3BZr4YI9Mk7RJNdgY71sR3c1rK4uPCXyPvl32
FEdUCR2GQD22JXxjFAbW+udCQwqBmwlVutuzBuh1RE8Ho4N1TMI9KHTtAI8Vh9ywfulcwL1S+/ZK
lifcPaoCOhN9NLWXs0fNZNgoaejM7IwgS6anMW+3r9i5ebSO9NiYNVNuFxS3Nbg9iRielg6imo+K
nO8k/7Ra/RPlGercrfqfocXOtaMEV8lsCBqki5UGuzJQEbfoHqjib5Ua5sZwGvayE/2gLPD3/7fI
hXsMmuFXkCZwv6ZjNO3L5F0B047ijytuKDwu3lWUjOjTIgt4u5l2wWSaZzCnQT61YTREg531/koE
KTKzAsy9zY8nk0fNrQUtqfqEwQRw9mq2pYnpkSmbypekCfcF7WBrWPnUzsf/4vqalsK58T9gsrf2
RriHIib6wsvYvI866Ij9xFXHtXlh4a26srLYN83IZOj4AIX3v1BBdS3rCWT/VHy7v3fzv3JvLYus
oSATZSyctQxq5cZJCXUletpvhqjdFNHKOa2taHFOqYPAHn1awl5RP9rReMqDn0P5lxpV7+8vSmgI
dghKlABu5Oc3ztV3uo2lTmkg172U8rjVy8/KqD0ieTZAcXffkNATrgwtvh5gkyrDn9+CtVKQOCvz
88wxvnpZaax8MoTnxKgiGCJnHhqcb9nVkqq0UJws5pwY3t6M2immxfaxiehJ6Xnw6/6qhPfpyta8
6itbCmjIYYoAVVh6Pb3tM08+pKP9trGUn1VthUiFjt9NecpXrpXw1ODysAkWFCqX10qp1VQPWjr4
ltzkO8tnbCDPvA+ZbjCfHSDxfn+VwriESLNhIUZFXFqssp5kSB4Rr7kkFoVKI0cqoGOaa8XnRR5C
2XeWXoL0hD/c7uVUefCbFcl/8Wvc4UZ7Wg+xa0YWFytED6OzZ4hKrJwaA7Zz59HM10gcRPs1Y+jR
NqW+QtZyuxIoZIFpOxQiatjAPihdWbqGFOUrr0NB40MHqfrbzOJYIr/VUSok7VMcJz8ijKsBVEu+
JlWU7iEbjoDKopXiV1O7G5wWals1lhFcQkAxM00TSt44dfsEyR4lgHM2CiZoIE1zdYphLrss4+b1
z5yd+eqODBB0/xdBg0pObqINWTe7wYdNQDOONuRy3hmhnA1PsWa1ACUKBVS5EDbXLZtpoYVpKApl
LZyo0JAsnIHP2Tu0a3ew16SURoK3+hSuXExhmjLndqinyc9V0tvF9iPtKH8kkzSKwtkVrZRv015G
xivr412sIl5bQpO6yWweRAVim39XRp69ItTOTApkS7Mo/LIEn0S92QaeysdD+cqUmwOBWBB/vx8S
RIGPSjSDdABbLdtYuHiGdFCvejENLpR31VOp1bDc7tPsK914v15p/T5X7l640JW1hacrTm7KmUZo
CFV5b3loGIxkmeMTDY5d1xR7qfqKbCUJTbuz1frh/lKFtxkpPI1KJlPoyxTX60ZcSyJkDF66VdTc
ncK1xG+OOi/Wd2Vi4afSMKFg3BNg9bLfx2q4V5VzPbbHSP6Ya5+NwV1NzIQ348ri/PdXl7JBMh4V
VBYV6T+SQbJdJ4A6P4YiZwx+Rsr+/hYKo+6VtUVoT2VJtfsJb0Fg+jKV1ds55rZ+9YqiA59E3WTG
HjaRpX6fB7ufHD0j2uNvZfQ9ik7rUwJCXyQ9ByU81x75IN7uXEtvPQlkqitJ1J4bxP+i9ONkguJs
TDexdLSgeybGA97FYXsYU3utIinaS6pHtPQ0vpSIqtzaV8xSD/OeJ6Sh/kJ+Y0vlvsX0/QMTXG/+
dfaQrzHNnGWTRdPSUM5yjFQdfRytdov2kCDMy0t5mwfQ6GUrl0xwAzBoObwhZ27S5ccfLMFoIT4e
XcBFbSIveqvLfClU6MVG57NhhKdWPjXWWi9vvleLewf8kcFjUNYqPFmLKFZJZlW2aCVeKoeCEfSY
H+swfmyk0kNizEr+PC4TRcA5gxKEIsFY9CdyhJsSfYifm/UJfbFCgU99pfgnuNc3NtRb70BzC2Q4
cryXhq7YqEOKao1uMDz27ecqtLev8JK5OA5VExX4ZWvM68lNNL+LLvr03NyF+hnCx2CvenKyR7X9
m1QiMAQz08/7dgVXgO4O71gmVzi7Zfqbk9jLDkS4F6e3H32vOVND7YYV8Kog7JOGwoYEZpvik7zw
jdrsWhkRquhiqeAqfubW2gSryPmAgzNw58yI32W0GpTaYEDLii7QgdiMiId7E8xc5r2/v1kij7g2
s/i21Frm8VqgXx0iLp8ne9V+UI9hlW716Mt9S6KgcW1p8U2hEFNq1ciCrHEvwSAOibL8ZUB1g/Ys
ZOG7RPvz4TAdzqrfW7iIhZBc9oUs69FFc74Z8OiHu64MXEYj/r+FzcHr6mPpWGNTkwNFF1950HuY
W6T8MlcY4s9oa7sJmlr37Qn9+/eylsXzqNOMxvI0/Huib2d58G7P7G9t+uu+HdG3jP2jtcSoCQWa
JXRqig0nzhC4uHQZmBor/VvV1Ae5r95EefOj7Pad/LP6CS07/I65vEYsIXQXet2gBqFjog19u6uV
11VerUlgi2xgWXWRbU0lYww4SpAYUnflBIfMj/sLXjO5KEJA9IPqUYrJXlHeJm2wHZAtUVCYc2vk
I9BXCvz8FQF57uj/b5WLMAKTX1Z0ahxfYhQPisD091Wq5RD/KpJbBckx7bt4xaTQfciB5tchXBrL
TlOBLp1WzbBPNdm1NF4jamK1uVJaFhqxaAQwzgKx1ZKbCW3bgtECCvN6+w2UXdB+Wm1kCU+Lx9Q8
sQJhi7m43UgGRNBl8o4Je3UTj4wDyd+9grcUQDT1qHorn2fxbbiyt7jmsZQHWVZirwijJ7/sXYSK
7OlRCfedWu9kT3VT7SFO/i7WXo3CvfxteDkI5UilzCC5RpVUech0pspMe0c7+N195xdbAQw2fzK5
b4vttJvUq8PBBI1BEdbKTxVib61+uG9E9NWEKk6eZ0v4dFoLd4c+zAqbFCORoVziKjl3uvftvgnR
OmYIFBU+aBcgo72NG6Ya9PNTnxIOqOYx+6Y7n2AFe4UNCFxAgfOLX7QvMyPNWyMMSUebk8RsVjqi
M0zJ974VUQYAQvRfK8rtSmy/gyvD9Inz1RNaWLuhgdkqPRmSsfJBeR7uWia615YWsdYcEs9PkTa7
aIFfIY1hpO4AtOjYtMGwQ0212vpaYz3JEoxupZ6a79Amf6r7/m+rR8pQ8qfhkCs+cpu6nW+DMSxd
eWondwhkCFcr+y/b9BlYRi4UlUzfeSijkImsMAkO1tC0lwawNdSBvFI6v15jeRC6A8nnDGymA7xE
EXiFBhUGRc/LFEUb5Mh3pNUhrO73j+oZT/JiBxmIZOqGoVTQYLdnpXkTjyUfYKqR7AGonhxt3Nh6
OiP3zd2oRp/U5IOqzzhVcD/VU2BGn5Wo3HTmOy373kbBdurzh7p/A2Nqaj8Bg97L6idfUjdGtmuS
NxI8Sy5Ovb//s0U1Qm1OYqEvpXlKTnH7s9OIWX15Fis1i3PUp09hBx5zyhEqjLbyOMHyHzw2yOa5
WYkYXRdAsJojIVfXbm6FW3jZT2Oo7rxylFeirfDYrn7Y4hbHmhkVtQHI1myHWabbDU+17h3vL18Y
jRj0BPw6c5ks589QzS05zIrEbXgfOdFGlldikfAGXxmYV3mVGQZ1WaN+jIE+2cKLyNmr6ofY/3x/
GaIPoXplZZFYVwradDDcRBfVeGNJ2wGQKSx+leRQ4f2HY7tvTVTDBFbJ/DPoDbxmuWvtZEPwXXI0
5A+aOm165K9CtJVy6X1db6NKOfNs7aS1LHu+QS9u2JXZxV7miGblU08JoAp2NtxzOlmgW0zDRgks
t9acjTkobquUaxBi0QPpernzGV+dYdiHdhLPz3LNeysDIGFhCnM/hrOrSEPv763QFoOkwOVmMshl
CWCsAdSPSK9fOuuUNLHnxgrDx0l3rL2Q2uIaZ6fwkl2ZW4R95DLDTkfG7+L43+gAME/9KU9XPpXC
tAm8N3xkQOSgTl9ERqdKdSMfgGCr3mBulAJ9SXujTN88BktTSCT85lCk0meYLrMq+vSa/fzX9jL4
Z1OZdkOP7T555431sdHrDYAKt7B/OuFr6jdXC1UXn+ugk6q8sIC2SzwdyOUT9MpBHz5laMy/At4I
5T0sK/NgBz2xRdzWkSWt8p7Syrkwyo1aQBMqDytldaEzXtlYhOCphRIs7ZXoUsvoYzb2Zky/mVW0
7WF5pjFz/6SErnhlbP77q1vGdRhz2G+jS2oVfylSuPMM6x/ZMbf3zYiDF0OeUEcwTC3bi9tstqXf
BBWTN4WGEKORvC0841ykpy7PH6R4elNkp8LZpN9XzM5n/yJ42TNL08zIR+P5dnlDK2dWiqropfTq
LcKNm7T4pJcfm+7jUKBH2+WuRjfoMJVr0CXhJw5JKEqmPMaYmrk1LPHVjyZI6yEpT9EOD4fhAZm+
+nB/fWtWFsvzFMY5K3W2AsnkRrKKcevFhK/7VoRfU3r2M7chDaxln1kvAXCnA1m3FgXqXAk2NlMi
8wEag83AWMSrzEGAQ7eOWqI5348rl4zbwQi0ke+cDK2+9suAYKj5GGXpK/ZursmC56EvaNmLExpN
3Qr7niCcNBPd2Icx0Hf39010t64tLE5H9SMtVtWa3NT6kdc0db23ZbmaFoh8AMQaQBFgADCNLuK8
FCKHJvV8J6v6xKTi4G/tKN46SrjVyf1H5FUflfQoydU+89+n2Rv0RlcOTBSwGIGhTwDpHkQa8y+8
OrAxnjrUBjgwHe5g+JrhDWr1XWsa2yw00VuNP71iX6/sLWKWnjiN06TYk1L7gdnWjdYWj1I+rmSp
Iig/oz2azhQjnCS0P27XVfpJmKQDw2BtV2wr6xH1T7coT5RwNorVQRsW2G7Ka0HLttIAGe/Hdo1p
W+hBV79g4aMhMlVdNvIL7OxzWxn7KUUBMVpjoBR6kAJkhZF0g+fo4vw6tZOMuOExYnva9wDF3k1Q
KNP2NYf228ji0CImnjNvHnrj6R6W6sk2fjRetnJk4v36bWTxlYmNOtP6aU6swuLo+fa2GJTjKlpU
aOUZRAIlGbPG87vgyt/troxyWybhyM2SiXoE1PY1sp7uJEnp/v6uCa8WA6szxTvQU3vhgoWSF6Mf
YSpQzJ31RRpRusuPRu/v9FftHXgM3G3WJFqSPyZBblCAmOZWn7zJ/K8zZLROV8qTok/JDPr4n5GF
Q2t6YxD4STccNUTvcOpRDOpHa6/paQbvjrYG2BPunzFrM/HQntG9t0cVWnaFpIuMa5uSQqmoiTag
34O9pMTVNnN0itsIEq+8oUVDgRpTiP9aXYRkPUiLqaloFEx1dVLraWMq8mFUoI3Js93UOQ/W2G3V
b3rn7IfQ+Qdk9xvL8C9m9G6Ko5MmPc1oiZmt4b4zCf2W+TUqw8DTlGWlkY5qqU6OTa5HnSS2DpXu
b+xVPog1K4vFG0ldj0bp8DWQeWDQ03I+meNaPVPoR7RrnwW5GGFbGOn9TE5Jr+JLrtpbGM88GVoj
Z9xM3YrDilfzP0MIz9w6kJcD8B8lKXquasadfpItVLXT/DXR8d/10N2/NcPLRY7qjvUUzrBVfedo
6vE2WSWjnN19mQ7PXe7/bhuDordm9DqSZvwAk8eeuqd19o6RVCcKN23zOA/7gNdeecuItg/KNmap
mQRmDG3xaSn6PignmaAS9B+C6efYPbbhWg1QaINuLVVngO60zW4XpeZFbENaSpqVRccg149MMEZG
sHJCoq0DucVkHynpPNZ8a0WSrNpv4yi+hPXowie6i+mkUhVWpAy13smNopWtE4UuY9YJm6fcLEOf
l331ldGYo9Mmr4lB1rehm7Wj948/hdbGLjt7UzhQRKue8pp4CXgFXvkZ6A7n7K1R1GMdu+vT+KLr
X4psz6fuIH02gk1YFYf7wUi4n1eWFp5h9Fk1ZH4VX7yu38/TXYG3r+yOwW0iklP2/lHW1gKg2CYP
C2Y8GH1d0j90Za/m2tTHl7YE8EiDKz8UjZY8TE6Mtkg8yDvec7swjswVBJTw+Qthw7+WF/FqzL2h
yCDWu4zVyPCc4oM3HB/bVkG8aQMEJnBVFDmq6DuwzJWvkeh6kDrMZS0oURgnvD3SLGHoTM2NGLbq
+K8hG8cHfYy/hKPpr4RK4SKZaHGgGEAl0dSXiywDO09C8kitL3a5Z+zDYNPF+d74XmvmuSs+p72z
re1/7juS6J5cWV0OZ6ujZ3epTmKZK49Bc84KCRzih8E/Ibi4spWir861qUWUTpEHt8eI9DKl9V6D
2ymrxzr0aa58ur+mZwTsMlBfW1oEaok1yfGMcqlyFwXXXRkC1BjSn6B4Yo+ihdXtYzlxdXTNU6//
0qaHaDjl/bcp7970a1d1voovfgx4BAaKYXKgfXzrQa3lp1aQU80zq2KLTsmQFvv76xX5KIzx/1pY
bGxIiwEaBSzAtrdtY2vHxq6m7WL/ZMKGdguZ4IsJBNmzyPjCgQw3MA4Js565zCQAGaHnbfupc3Nt
UN2mbc/oi694jtBJr0wvLqFdKSidT+TxVbJXiN8+IrxpBZ1xs+nNVVKK+UBeHtjvhS6+VbaVGiTa
ZL2B8wmQ3sb0w31Tx2hQqfKh1g/9AJWbI79tImklxRS6CmNMdKA0xN1eoCC9yFJ9Y4bI+N9s75fv
r1wM4Q28+vcXIaYIUReIK5BF6BgUVfXWyg5GkO/gRV1ZiNjQLEk2K6qSwNz6fDTGzpCMFGF1Nd8N
yYTwkHKYsr0EGvi+7wtdg/wIrpSZJ2nZNzf0iLxvRjEhZLypk3DWN92Ftb0rNWNbrQHEhTftytrC
EQOtjulZsYGS8+jZdNBhdza/3l+RcO9IXeg6oP/wQiZyUp2s7mD1u+jRh0beatrXCO6DFU+YT/qF
j/9rhJLy7QHZKCQEhcRjBk+TIOCFA1Q1meD+SZPoKGmRmwxrxX/RBDcsXbQm8QmmNpeDgJGXBVWv
gctqh4+98U7Squ1MwguKda+htgkbw4A8k1XsjFyzNgHSz1m5K2B5OxXpnyt64JZQLIB5hsdaWcIU
PVTr46bmt4SwITdT+Jg/RzKos+zX1LKvTS3CSTH2bdzGvOgiOTjUcuXWirKSDQovAW9S2JB4mL4A
ncHkGvTmwPtHqx/VwN5C4OyW5rRJwshdJXkSGgOHBY6aUQxyolvXcey2k5oCY1UdfEaftNGrveSj
FgojSYEOwP3bILxxz4QY+CRj8ItPuca3uomB8VOtfPKseFNlpwQBovtGhHEX2SzgvoDLQK7eLqnq
izo2rDBmuE76akTW+E5mGPftfSOiew3kC3Q78xZQNC/8gHnR0oi1Ir7IU+ZG6SNFpAboCLjzrF0x
JToi6KqAESPHTP1r8abrjbSQor6ML5aylSftkCXB1k7GU0FRComX/f2FiY7IoiYCawjAIt5bt7vn
lElnZC2xZJBNN82RVo2cTZetPT+ECci1nYUrZPLoS3SWaTkkFyhW3QCmO6v+qwTBAxPXXrErdyh+
1vFa4BIeHC9wugTQakMtdLu+LklSlC6JFVl3qnsYqMq/gvSfZIq2r9hHxkPh32LsF8zArR00OwHF
hryR4b4q4mrHDETgrCn8CF3jysj891fv4i7I41AtcfU4o9kFziL5oMRmDfr31DdrfOvPr6PlZwYC
v3+XtHBEL836vh3nWDHuMwn1PQPKTn+j/F3UBzNXL+Nkv03kD2Yybfz+KWhAWtXlAzNmU6BuQ/9r
Wj2l7QNIDUfh4/6ekbN2riANpfH+/t6LvodA/dEX0yDbQJfjdlvCTPHMWmfvs2TjSF9VU9oZzT8I
DCKv8MADxX8NnPXa4GJn7L7WQ7MFQStX3rZxiu2MZ83Glf608LSvlrVwXVos1hDKWGnanxkk9FJ8
lJ2PRrRNijXFL1EMpRPOu0BjBp9i8+0OauDnpGEkvHWW98OJj109/Lh/RsI4c2Vh8eGJvEFp7JIq
QF/ku6JKI6iwik3UGOHuviHhhWcGyoR0ixrLchgqSGs7rFVqR0701aO+F/en3oN0Zu3FLzydKzuL
Cy/nYe8bEkUcKspD1yP/cB7CM+QWh6Lq0OHeeMn3QP3UttlmHM5OXzxakf8E9/gxGwc6GfXKBq/9
nsUlqEqoYxuEkS+wewbRsTesD/ksxV62B78J15BRwuMkMaJcRg+ZtPDWYWKA8qbU5Vw5B2x8eaq6
ye3X5nRFNasZ6UpVjrIK36hbIygjOv00TDFN5P5LGehPWljv6Qia+ZYq1j4C17uSS4gI1DQb3mDq
6iwOTplbk1M867sxhnzxbW3TS8cuPXmIkFo0d8uzmedbXYeQiZmYdmNaf/+555LG2LSgeKG/eDvk
vTOmUpJhW3onTd2DkzOVnLSbTF6T+hHdkd+WXjwg0G6rpUrm9JSpPAWZtIe3uneMd2T+7v+zJtD3
t/tJyaixTBNLTtIwVD2+BXv1KKXtRg7jNZ5PkU9er2rhk04cp2EgwaMUTui1S18r+92QfXvFep4L
qMx6geZZ2lCoBqWIqF+a/qDrwdmvH+O83CRTvZJPCNG99pWlRUg2KknyZbXjPo/2htKNA/x153hb
iTkppTb/8fvxMRmqg5Om78ZI3aRW9mQl+buZREqZ5GP9rW6TT3HU7X1foWxvHeL+76CfjqNcOy5T
fw+B1EwueEueUPJa2iW+SLBsGRaKlagPLMJjn/kJbPL8/KyfPkWGBpn9oRp/KHawsY1NLcVnhG7f
GKl9DvzGZeRzJT4LXdyiEwkmfy7/LsJhm7dFDxc9lyn14oMS2eZDl6faZ21SyjeV9AopSzL1Wcid
V5XMyOjsnFepGcoWQ4TkBM5HE3Cry625bzKmDyEkVY/3fVCYSzMhBSkPDFSqZS2csDNHusUStnLv
XScVh8my802eFB8ohJ9ke/xk+9XO9Lq9ltbv7tsWJQrXphde2QTNUIylEl8SJuBRBOnAKXXqWtVV
eJNti2LX/EZlX283UwU8Rq5H3d6AzpWbTI9uvSMi8hBe3KBcqL46fGBujUwesn517pHeZs3DZGUP
QVwd47atXeBGK4Uu0bYBYYAdBWlKyiiL7CePtbq0MomHsBp/sCi/qnkdrYRa0aZd21h4oNpImRn0
83p8WGGHx2bKtqs5qXDT5tTKhjiHOdGFEbtEL9pIHKJSM+wT/2tByyEI230EYeufe5pzZWlxPKPD
URiejSXtF/oHrtz9um9AuF9XBhZOVpS6FwcIl1xC+UA5y43BfqymMGv7tcgn4LSNPCaV+V5Ij1pC
kaV6HDvIT7P9KxYDuAGEPAPyoExundnoUW2SCxbD3E5O7xxY9WoTQejEVzYW6RiYonhMApwYtd6u
RrUGVdv7qxDuFironDtAf96et6vo6obJnTROLmWc76q6OTTaUxk3O58x2vuWRAyNvHVga34ePHvB
w8LUjl9mTkuIqcPeVQMSOkmK+61idPD1t6ofnzvfkyGBqaSt7jVftNF7bNEpOhtdHG5zGTZOy+jd
ypbMP3fMm5+2cExLGoYIfSBel1216YdTk5ju6lS+eANmdO5cNYNWfhGSJL9L26EFDwFr7dYHOhD5
n3o0szXfzb3PtGrN4SRZnav7xSY0qS8wrCO7wSvE3PlAUyo3yDQA4umLDDG0lE62cqoMViXtG2nn
xOpGyz/dP27BXb8xsvhijplvP/caLrPsYaghaGHHbmOtUUMK/JeJJkaXmabgs6wvTi4JhpAcAQiB
FFlbFByhOdhKuDKseX9+UyD8oN4xgzN5hy1Oz0uNujIlLPE7diX8SUFb7BXrbEDic3/r5t+8qALp
DvO0YNchmoHX+PZOojmiNVLDe5qKMuNXjX6yMrDjk1T/TeUo33Rh4a9cTtFpXZtchAGnMNPGUKhG
AP90C298n+jR1o+U7f2ViU5rHteE2GsmglmmUXGl+NmkjJxWr/Zuhy7mseyOQfvWMJI1ZVNB7GTY
i/xwJn7iGTX/luv0MOuS1mDK9ZIEZuZmhmpsBqdae74KNu7GysL/5KRAppGeOSnNfmgHN55lrIY1
li+hFTaNaRAo4ZFyul0LOl8l2oRRckGRNmim9zSs7aZcSTRnt1q4nYG47r9GFktRkyBMbdRDL2Vu
9TuAKx8gATC2QdTYbqjnya6RWnsbTdHKA0+8OErFM0swCkKLBDcK2haUIkVqWRnCrVzW6CH2/dZq
//x9wvp+21lc4ERy/NBEfvGSFdHRyT4HVu86+bCxuuN9LxfcXwyB3ptnLQFvLS5TX5VwilVVckG/
4OjBU7JV9Tdqoh47SYH1MA4e7tsTbiCjBc+SpRCFL+xpTlsFVpXBnZaqe96tWwm1r8RacQ/RFCkc
KDrhdAal8YdbJ2QSf1KTmmX1oP7pLPgu4uA7K5YfA0ZHx9Z709vf+8j64jfepplOgQlsBB6H+CMs
tzAFfLKztZUL4snNT1qs3HACw6O8kcx02h0vlhjJDz4zHbQH97dYeKS/176E/Sh5Z49jVyeXzvs0
ePpRqZGFtvJNNuzTNl/xH9FLHiYY1BIZ2p3T5cV1D9S6YWuL5JKPUvO5TZPooewV4E0ArjZSmmZP
dmG37zNod3ZTFEdbJCu/wUkSPZVd5ny5v3Shd5kQxc6Mz7R1FtfGRC4gjya8Cxa4j5Jc8n2wZER/
/JVvgwiFxFsNYiRe8yirqIvDtCe1mRyJPfampHepVbUEHiOrXL14gqN7D2b14OntoYNj2pMPevwr
pccZf4iTpyFYcXbRoq9+yxKEpE1dnAwqjhXVPLrougdDvludmhR51bWVRSI24/1R5uGc5fgvKXd1
3UWFVjP+XmsKi67JtZ1FhNW1Oq01m5srF9oupV6eRvWmTD/RqltJXYSuS2Od2vEcAaFfvQ0STWQ6
viSzcV35ZNVbun/Ehsk4KdGDWm8D6YNk7WJlE3Uf7nupqEJDav3b8CLfLLSeT1vY0+ocPIiHTn27
mzQ3H/Zm89w6Az/kdmWy4rRCP7myutjZoq0SP7BbbmpkuhJY0lnEcfXlILQClaNFTQs8vbbYVL9O
x7qbSlIZqID8Gp6+fp3tQuiMtGwBeshA75as0Iz2SZUZc/0gjAy06hDzJqhhP0GwLFkDbonGhfk0
wqk1o50U+l+3bgJ6O5U6PUsvtt7uGlV5AI9x9Kd9Y36AG8Hru51f7ozya9S84sCAOvLqYagdeM28
C1dZYUim61thnV684k3v06RC6z5ZMyLaytnCPOk6QxcWRoxKSc3actJLZZn/tL38EZ2t/ZCqHwuQ
QgP6Fvd9f/7w3iRuxExwQjD90LmBnWLxuRgHarJS5A9nyOpo7kmysg9IRWvl7Gv6wa+HlT0U2WNp
xPtZnA0KxNs9tFOk2YZ+6M9q6+Q/MiusNgR2f4uaULTvMuMbjR77mEeMotxf6Eu3YaVwCvN0YDwU
fvTFSuXS9IZK7vtz0zK+khpB/H6Izb9CfXKOWRy/lbXyn7aR1YuWRd0lQCniwdEydSXIvThefgWx
jdnU+bq8QOv1GaycjRQM57TVqFx+zTLDTZzy4BRnmZb4/TW/iN28NIHYGDw6YSdEkv52s6vOiAs/
tjjc4Q086rtYNx6BdhzDzFxxI4ElavdUGakLUNV88c2TpiGt0BA6j2C8xj7fOHa8U6XYTYM1VIXI
FMcHvz3tYjZycY7jVNstBH7jeQAK75QnpHVmIsQs/nx/8+bNWdwMJihAh8+6XTPU63bzrDQ3lTFq
x7Ma/eWXX6BQv//vixwSVi8gdzNlhfwijjm0g1IttsdzXoV7yfocKdkGzNImyrOLncCun5H6FtZm
Ur+AvD3cty5aHUDOOSujKsFL93Z1mtxO6Nc7w5kXMDQLfgoEMCnXeL8FZwXvIUUrCnSMHy7zv2ZQ
wipuaKjXsrEzG/mpCuXHvK4it6Lccn9FgsgCfwS1HFxDQbJi4ReqOkHmUPtsp1l026ZDt68rembn
cjX9HlqhfIHXgUZbWv8x7zjcbBRyybaBZIFlnn/Z1XchmKxwHFNjOBcowwRKM7tj+cd0abMR5r+J
H5QkmEy8NSJrUq4kajCeZabm69LYYERVV57TwvOCP5UnKJ8F+GlvjYww+WtxG47nNvkZx42rkLE7
/cbe3T8qQRCctUQ0W3/unC/LK7nq61WLXsA5MX9Y0t6gk5MkJ90BUdytQR9mR15cY67W/PbQLTgB
lp0+Q5MaL2zC6Uwx/JAW/sduSk+j9iuS1Y2qbpTqU2sOT/fX9yLn4qw0A+gh7TBwHEsu2qHPpJKf
MpwbM3I9/Smzky0FhBWHF+0i4ZaB23mY7AWBngNOJshDazwXgDpiaVfU2s9kLN60hXXuk2zlzAQB
Y26FwYL0TKe3pJjLZb2q4mqazlnYVj/tNGk7FyyZ/f7+1ok8EGIb+KaI7pzaIl2th8TMI90Yz2FQ
I/lrOsQMzdDedjHRPlcadQUBLooaM3Uv/1HVpqx96/Fao/eOZ2nTWcnSo1yctUD60VVuZcX7upz2
MKyu5CECf+SrPJeq4BZhlYswVUetg8RpIJ8no9kFyrTLGGcstc9mfUjV3aBv6aismBTsKSaB5kAS
axKiFiabNqoleLwQ7CqDfeOkO2mAreunVq7spcAhoedTGBGGKIuP2nwtruLgOFlUdsxWPnu1glrX
GOlfc1hv94UZ2Acp0ZO38uSVh/sOIzjAuXQPFHZWi6W2vjBqGmGdWep0Docnu273XnKOFcN1PIMH
XOAyrH3fnmiR1/bUhb0xsSsv16dzZzxYyVPf9DtHPZjJY9EkK0sThBG66nO/AMSvRS3n1lRmGFaW
j+l4BpdzkGpQqmm3q3pvZXxT4B48NIhUM4wKa4sr0Axlk416MZ7HQYnc0KueGC+M2u7cFGu9MpGp
Z2EDuDds0tKFh6RxXIVZmvF9KTZxE3+SdBTdjFrd2gyV3z8n0eZdm1o4fW6NqtYqmEqM90qsuER9
b1oJVgJfAP9FW8fglGZSitsDMnjkyE00jGezzV1Ff6v/aDv667BHrRW4BNGXsEuFeyZl5VO28Dr4
9VCtigmLsBW6EohFdfp5f79eFkF4WJE4MfvMB2XG090uRkK1TBl0hcX4xVMevvP8I8OuhfxQ9f9l
RQ6tUyx/vG9VdEoMqRCXZvUleZmG4pMQfwcq4d6QRhex16OmxaHr++2ff5IZ96SuznlB1rO8S5EW
aX5vsTrcwfdKSOh47zprQ8niTTQwMT/xsLO4srbZV6MpcU7oe21H6Vfsfev34dts0z500ptxDXUh
CH70CGb+T0p0MxH97Zk1PmUrS0qmMx3zrS8DfkxdCb6ESD1V43gKNGl3/7wEF3gej59FdpiBAVdy
a9CT8ylI6mI66yjlouiZfwoDGvAe05j7YlJ/3Lf2kteGOWQQUzZqY+QE2Lw156h+YLVDPZ3LUu9P
moWi3kCba2PFfX8sGGGBoT4q3RAt23McDtoRbe3srfkf0s5rN25o2bZfRIA5vJIdRWXbku0XwpE5
Z379GdQFzlFTvE14b8OPdhdXqlWras5ZRqJXdjhajRun01ZzlJWjSCmXAAUYLYIBS5aMLNFqQ24a
AqE2EIkfUYXsymKL1bcSJsD8nlW56JdELD67nnd3aSOavirmPXGJh/yFB9Hj2Ux+JUaMOFciAuxv
4rMy5BvHccWh0RF41kciAQXBb/EqFFrOum6MjE0fbK/Odt2IEBO+up527fRzY3VXx0j9nb+cS5zP
5Ri9oWTZa8ZYGY1byOIJEtSp9PTPY/srSR407wvEjzsawxjTrizcUtzL8IzLlBjGd1LtORUD8RQq
sX39u9b2ODkxAzgbrhaHcflZwaRPkALbyVWUZ1W+i/rIVqf76N8V32jSjVQTPDLIyig6Lny6b6K7
ImscXr3/olqfDOqyZXKXV381qXmJQtUxrQdPvxG8f38SYfitvytKzmSjFnvLp6vrrM/JIa5/ljQ+
9onWzM7RtT/V90CzAwTArs/ox4WGLkdRiosFqZkPIP9RRD4YofvJ1cTsHrdCka1lBYvbVgbx3p+j
Qup3iTZuxL0fL5fZLFLObC4dftbiRustxECNBu+hJ6+CcmysT1O44aE+OmBMAHy00L2Y09+Lqaza
BIpPgAnkcsYx3I29gmjCi0W3TLHLD94/Qy3ZM3M5Df4XORt1Gau1RlILmsoBFRNZPuUq1T0C8uC7
VIQbFe+PJds3U+hPkKWkFc6HV8M4qQPed3KLX1mZHVOh3bVqfVs1g92UwQ7V+UPtZ3BcAneo7/um
fEonlBsSJ2/9jpJu76iJtLGiaxuJDWtyXsBB8efyaMbkRqRZssiV0m/A/u3x0FL3kk+1f9uQN9sI
IT96ep5pHFGAwDO0YemfSLpXXqxKzED/2k0/lX+P7yFLwFqg8AQT6oM6FyrnekbDTtEFoXtA0YVz
EbQvghFuZBo/enXsMACgemQdiEwuZ20y6ZqjlKHoyoFsR1J7sKxwB2PCHf1g51kba7R26gDEQE7k
ySlTJ7m0Vo1aqjXmPGtZtPOSYldQIxnGTbH92T1eJnYYFdIoPGnBA3FTXtoZCq3ihuThJ7D99dDu
lZYWdGOGpni564PfmVV9kobioY/9oyIggrGpZzjP27UvWOxG9mHmcVni1proIAT17ewBLN+6GeMD
QWwiNi+IjBxCb4cOctw4g7iFYFuda3qBM89ARaTlA8Rra7XvGuZALO5NCrK5dis0GwTXVRtIT3Il
kiChVnQ5z5rQJUXT8eDV+x/Z9AyFYjO3uXasCckZx0xpA7V2aUKcOzc1hceFpMt3QjA9JF78B3rq
iyKfPK/7jHyZQcOBjXTF2sB4ubFVORxzevrSaiQkXdyLsegWce1E1Z0gP9B+c+M0rA7tnZFFMIG0
BQV0LRLdobNeCr/d50N3gF3rFKbsmLGMRLRxSPP4eP3GXbuXCE2pk6rgvhjd5dhCuggGeV+S8qk+
68ajjmqsoj4wsxGNtsfq9bq1tZmE2UA2l0oC9abFQZCTYqSUgjWrGb7Wgu8KQ31Ll5Tzf2BmDocp
WwCkXBZ+x1LV0UXCj2kyiZ3Ap/HKq4WDuW7lY/g309JpA0CFjtLIsgBrtVlZg7UVXTM8jcD+O+XB
IA3exRtpl7VJQz8AVQTeixa8m8slqjzFj6q6w/tHlaMGSHT5gS1FP/99NO+tLJamypS0bINedPun
tv4jzcKMR3kLCL52weCASWdCz6B2MA/13WNFYF2KcVRESEL3Gb+utrUz+I7VjfvthP7KrTw3jaQ1
CCeXvObiTZgNMm/PQejcCbk2t0F33Y5Q6Pp0fd4+0qlJZdJGG6U23BIlpcXB5dvFKhq9zi1TtzS+
9tnBy5FsujXlb4L0UpU7L7oZ/6iP6EKmmRvC6k7GW/NTKNwEJ3rcqbHtOepPpd3VyeH6p628ii8/
bXHDRrGVeWbApzWQRae73o9sJd8Z1j5TzgGSZN/6+ElVTsEXNtR102/OfnHlXczKwlPHLInSd5iu
8nMonhXvqGVka2xZutHqUxq9qijOfhXQ2x+9g5c64edceCwOsPkrIbGt50knQeHfxqdJ3cvWn0Y+
VvptNd35/Ofclg/Bl+i58O2sKU+1cJOZ8Ocm28s2jvgbq/jaMBZ7yDT6rlI6q3NrqIfhDarypifZ
cv+lkXQ7JjlpGHbEe7MNDlPvBDRvu6vT/OALz2F0jEEJRvnZHL5qRXBWXc3/KpWPWbbT1MxuChVS
wi6ZYkdr6Vn2JRL+1r1vhxB7o4275S2hfm0Yi6tZDwbDKge/d9XskVz3gOYVTft0/zTz/ye7c/Iv
wa/Urs6Gt5vwMG1mxw9a7uisQukmlHyDU2jcC07sv47mDrnPpgt2cfSSi06pu81D+DSc/Rt5ryJS
Y7V7Js1mWaobKf2UH/JHYXDk8UF9Mq2nNPoSC/cDQpp2/2l4KSU7jB+6ez22c9keYF7It6L3YKU7
BAesYGMiVkrpnAgK9cgf06cDrt2lAypGU6gHnhwuoh9gSca03utVOZ3TMkc4dMhkN8qT1PYV/SEZ
0/5zWreIaQ3jFtfvjXl/uSKyRDAtEcdQPkV8//JDpKQr264Pe3diuwDucSSt+9yRIqpa2ZmqxjX/
lLT4rKgL5qW0Tyx9r4hna/xOIzU76pX9oNkjb6zGFtBXSmj5i0zKaU6/JAGdf0XE+ASnObZ6dTLn
ZBhUJTN1m1o/iVvaSJtjWUyq3OZyWVgBgBnhBv1046t2EjgW+YPi+jENmE3AXfthOCEHGNJQKw3Q
fiSbn59j6SF6UAxbFU7hPuyOeex48q7Lf+eH4IYEg6E85a2NG7e32hStuEbmHzQF8QEJSp4Hl/Mf
KgGxcpL2rgdZtkRJPJWPjQlmMXfmHJ0g3VvdtG/G9Fur3NaFfzfpwVZ65Y0e+GETAHJGZJyYlhDs
8iPMqIrEtI16apjjgyAKj6ia0K8teMxj7SZDVbSQK4BreJqcLNso78TS8bzkmMvWc2tOn4Ju/MUT
+y6oTFogdvVdV3oncpHPtGBi3p1QUnY+DA/hYCEanU39vlEOiuka7XOfAYUzdMcXNo7Yx6iIiQV7
ALlEtigDL+6cQlS6NDGz3qU3OKibaJenHRnCvUei8Pod8xabfpi+d6YWZ6ioJLWs/Krn2tWfKz+D
2kSVNNef4E5/UbRwl2QCmD/aRivjXdcnX7u42GXPTfAnqRsbTv6pM0W7VX701Y2Sqo6sDUc5PW18
5ccwhAmZ62bEB6T7l/2rPb8z8zqYehftdeMwCt0hy6R6l/q6vssEGrTkgncPXhC3HCMxL9Cfs1G7
aCfUo2WXSSY5Uy2onI22PZSUMA8qZN3bwM+g6A5Ztg9L08aRpTwfJ51XQ6Mfalltnq8P46MANHwa
ZLloOzF7UJi1l3sV0Cu8Zavu3RxpKUNGWqpFjUzItbM6dcdaO5vmcRh/qIJjBXdoJR9My84kdFCl
8VwQbPTxD7ncUmD/+GhC2x2aD1Q3qOggHC4/SgaQNU9t7/am95xZxyZ/knz10NbpCSBU2bnB1GwE
VSvLiUnoODr6vLMG96XJoYSVZcUiJuPKmaIbRKo2go7VQdEBfJaup1XmsiFL0Ri90CQgHzPu6CA4
NvK9ISdO3R0TKintTT5uYPJWbkWmkYTPzDEln70E5VWWMPTJwJgk4xTl0Yno5E6798X7+lf10iXe
wd9qiDG718XRRbppFggESkWVZDGLra/GSNVKvWsWnp2O3y1POITpsxJ05zb93m0l0Fac0oW5haMd
ZXUs45EBdnRPy+m/7P82hFs0OTY2x8en2tz67n+HtYQCZuVg5aox9iR6Tl17Xw8Y3Ko6rNqAbUZG
C6QS1I3LDSgMYUYjVbYHcLmbpGZj0Kwq28Kcr++JGQUrzgwRyIiXZhqYlTHcQYZCGN7J06n9amn5
3shcM6ajugh6s/iGXoLTq97GAXjD7ix3x0xeBbM9o/SWwVEyNXXReBr3Yhk8qcmx1l+NpDuq2e0k
Pmj0NG39n5VqqxFMeJmumfQF8d22PvbV53H+OOubaB189fTvAlE0KIcARUYJHCaFqIUT9MK8Qx4q
AcAXPhf9X2H6PvYv1x3t2vKC+oG6CG71Y1tLUcgMv5AwMQ4/avl+yI+q8XTdxJqDeW9isbQatGsu
nngAvPfJsGJbj4TjlFCP0I+VeK6b07/T5ed5I8871z8Q4l7CO2sl7Y2oSQGRpj1cifJBGn4GQncP
1+t4fWyr00eGHK0dlFwAeV5uWzny1EaOsaQhZHafCJotFdlG4DHPz3J7gsqirkLTOnbCYhfE2ZSE
upUNbo+mXr+nYOek5ee4fbw+lA0zbxCCd8mSVByyNtcx05knofrUTQ+Tej9uvg2vD+aNa/POyujn
kJvbksHoX8XhGASSHVcDQjIbh3p2sR8nbRZRATJCXWpxVacG+jQejy93sCIqh/eSXm4sy/wLHy3w
2zTtAeO17AWR+oKuVloxuCagBv0l9T+Vj8i32JtZrFX/BOsIDjY4drRaFmNBOV4uO1KY1EV5SVv+
rajslPocPQyK6Jg0uzXHp8w6+8lroP+0gsC24oPXn8PmV+xnr372JRq6+2ZUTuMWzmP1aL/7ssWz
poTQl6tFy56pXlVZsJVkPxm2/CsLn/y5Hee4MecfqVjzyf4/g8sbT/JUeoLRL8aNynPyWI0+oKNX
vTr43edK+l0m3zupQ5b+qdlMMa1uqHeWFyFEQ5/70OvFwfXNXNqVwgCayhOUjdho9RC+s6Kw6d4d
j1CWElqu9gOki1Ml21I3L+aNuuX1V6/b9/M4j/adHW3M49hv2VKE/91Z7r6l4kMr0eXVs5VCn3Mj
ufCg0D78uo9Zc5cAMFEIJJ7VKbtfmk29KohoFja4+Yim9nDs6FjXj8//gRGK+aCBIJZh6dLIQLfN
LKoVrjT5xiokp2yeZNoC/3dGFmcyyOFOaJ48uIny4remLernJtsYyNqW094NZHG6okKlq7CMDdP7
5EU/BZR8rw/ioxwzx2nGB4BhIiPAg+pyqnrTNPvGkBAWDL9AKyFh7d00Rum0qbYza6g/9R94bNn4
qSgrUuciDPaqtUf/28Z3rPhSKs3zVxDrWMATL7+j8ny1iQyVJUtCmv11mlL8MM0wuInkMaFTU6Lp
ox32IkldKRHTT15QqIChI0kaznFlWKcOaF2yE9RSjOHbpeaNpmXDLa2SWp80bbFVe1z7Xp4Rc0jM
bv6AQTAjMxGanpVRa5BtWZsKv/KyTI70nRmdzNMC15gU4Xh9llaNzvsZYU1ABstn0yAPYojozeCW
3Re5/2HV57JQudt+F+qn65ZWjukMfSTohws3d8a7XI4OebqkT7AUD4q6U8tAP0VyRQfZprU2oo6V
QSEzhHAMogLAYpcr7yuF0KoidSDk78QyBk813aJL6gl3o55+vj6slVcgRSAyRfSoBfWzBHWOVqV6
9EmgsNqJrwS9pDqt+xkSo+T3YjTtwGVvhL4r7hwUBarIM1Cavp3yYiJ5vYHIlEQ3qyz/kE6xtTPR
9z23cPtqJN42dsiquXkiieWBrS2DqyAzs7zPROqdcKEV3p9Cox5j0fzjG9WWA1xZuLk/F/V3BdTl
B2Z7aKbIyvaJ5Kq5h0BD5QTD5NA+7qCr0+eq2Xogrq0dxBwUZNiS+NaFUy+LwNAbSrBQc6ZDOJ6a
urJ2YSTsTd+4qY3sa6lLf65vl7XZnPkCzCSVUJjfi8UzfFH0UlN0479KqvxNmxLFrV/0Mv77H9hh
ycgoScA3lzXxJqwMRPFbyc3iL5kaO5PbN5Jd/3s/eRJpMzOR/QEVgmrE5XgkudSyuOlg0ObBV8Mq
Dv2k7eC1b2zCFazxjN4D3gbMWCFiXSxVXse1TrZRcmWhmJ40LW12KVHpQRqkYW9anbEfh6b+Y1qR
gBRB5587zdyi867szrnLwMyt0maGwuLqbOV48ENBllyT8lATd4fELA6m7981lrwP4t/XV3AtnLow
t7hHJZWmWSh4Sa4RifRP1o6FUe7U4Scu1Erio84FpNMqbsj0Q4BW+sY1Pv/64iWCdaSOqDBQgF7q
Ewyj5JUZRHs3l3Lb8LjyJu/YWyblyruiOCai+jsRig0Q2sqB5L6GnjHjKtAkXBTwTQQYamZfctMs
+Iwof/aadcpZED/nWnJQ9GIDFLO2oBpFCzDXGNSW59+UssCzOgpm8IR2WURx1ytuwzI+pLWP5rvm
bWDT1oZH7AXKbtZZFJfyBHI8yWKup7LrB84kkhAi1++Xd52POkd1G5HUu76FVseHkhzxGGI3Hx75
zTi2et50sptPrT0rWli3WhKeUqqiqbzF9VrxbGBI/tfY8qmvT/1glkYtu20HWqWTSjfKeM+kYRg8
Nt2WpPRKGAunHJgWoEIdZv3iEgz0RI4NWiCDUoC9RtRMwRrBp931CVy3AjicXcklv/Q6Ylx7LY1t
ZLfuG+oqof5Xz8Ktjscf5e7mYgQ6NrMF9CTe5HbfvZsAdUxto7YsE53WCrtqoukxE6vxkad5vedV
wMs71fZ+QSOCwkPgV8jRfYkG1HSDgUs58EvlphAn3eZq2VIu/qg28/Z1qBHOOg3Q3RdezwyHqSrl
XnaDYIIqKCNIaB1j3Tr3dM5ME9fT0h9t2Lp19SSax6w0bH96qdIj4r0Q4jaAums7GsYuPRAJJREG
XPhEQRCjVNBwEJS62/qHlUKuzo8eXWb0eMPU2tpT2aYnKvoFMmoKlzdb4E9ancuC5AJCbk8xe81J
YiCW13fYWv1UJ8/HAX17Ly1ZYklWFWnX+myxFOGrfJLVU+8F3UkbmN7QzMTniWfMLjf919xjnTXw
TUfgn2ckQj/rqt6eW7MfDtVoSHupKcvDIE++U/Wd4qj8sh1VHiiZDKVIs0nkw9h7+a72pGRvmiB3
6GWonzqt0OwsK6Vd09NWUInTc9BJHtMqfq3bQT3EbRrsr497zRWayHq9SVXT+3Rxfksjj7t+UmW3
9KLg1Jqi56pFEf9Sg/pbn5It1KXK3A1JpWwERquGSXvO+EtqU8vXaRBbSt74luxOgn6oEDfJguxQ
1PSsQitC8cebPJE2Xj5rO4k6G/A3Qhdye4sYSYBDPARqorgBEa/thzdDDcTg+nyuvboRZp+7QxKb
gN9eGKkzdRiAX7OP6PYNUCpCCLTfa+KrGe3pgm3nFi+Sl0gU7CT6CyRmw/ya97dwkKirkE6k8HF5
Wobc43brPdkVBHMCgqBWr15SGpOjopR3TvOiP3SiPu0nU6Ig5wvlofSN/Cb3VXOnWeWnTEAmTZea
eN+HWXVbb2LcVp6fKGCDTwDbi+TM0o2FliDqshAprlSY03MOKGYvK412zJV+K3+/tsX+z9QHKkY8
jpmlJL7iTspep9mirp4t2QMzl5+5t27lrS61awnMd2MjCr6c/D4e9UqOGVurFjdj2d2NqXjohfKe
d8Uh4o1dyK6kJAdBH52gL+l19OP68q+O+A3UPKvr0Yzw8gMAp3R09wsVUhdmDmOi/lqI4k42pu+F
jrJCNPnHLNwqIq7dTPOTm0bRVEkAxS8yCrroDYIf8ZYKlZt4MI+e5jvqKN9b0+/m1X8qGzLaw51v
FC7tmXYTH1Ia/XFEdaHaEjJau8NprcM9wTUJq2yZTvd8iy5kEy9XY0YxaJ+9WnDLUHfCfdLdj61o
y4V4IxYPvn6q0mc98x5987vo+RvebeV+5LqG0cYaQPQ3FlMSGH6dKGovuV5+z0o/doG3HycPGOKf
GB7E9VVfXYBZZBPe0XwhLxH52dCXfeHNDyLCZU1C4i8bj2YRv/a6BsAQxGSxC5tkn8gt0bRrGP4u
S/2noaofw6zZC5up4LU3k4GQgo4cBQRR0OCXG7Eb9SDNBV4tlVi+TPKXQPVsL0k/WV2610a0pwfT
ty1/ODfKq5xtIQLWZh8pjDnLRYmInXBpvY11vbVIFbudIBzS8Uaq431GT1IKrJL1vDH5K7cK2R8C
Mtpsz9WixQ0asRxmUsSyqyodOf3RgUBqB7+fogoYamr3NJLVm9EZm8CBQl16TyN0pevfsPYJs54P
OXFKoighXY7X0tsoVluLTe+bzQ6Nd8+xjMQ/XLfyxk1YPEWBHhEsUHgF2bHMUYKdC2GIhsT6nXeU
/J+SoX1WSB3rFbV8JbjJh8rtvB393M5imdkeycx2OhRF8TcYpaOFV0j60An933nWOcOUnqUiOHal
eI78rQrhR0dI4mqW7eXVjEjJ8tWcqAVKxTGPoKZqe4L1fel/CZt9rZxFj75Txp/rU7NijhAGWhB0
Q7qTL1mVClVvqRqIzQu/m4seVmlX2qnifRd2tLJo5lqW3m91tVsBHuLhqIOTwyKTRfbnct0lK8hw
P5LsJj44bP1nSruk1NpZWkTv5BsddafpV1L+ViEtpHSLjputTMz/5ws0XiSwr6hhL248AOGW0ENN
pq9RHzn1lEOr9G5b0fs7mj9T6W8gRJ/8HtEKof7jhTJ3b+Z0Q3e8Pv0fcyTzPMC3BCloIRWzOO9D
kGQ+yXzZ1b+kmrEPgN+N6aGl40lraacyfhq3wuYVB3dpcuHgsyr3U/oqy0BaWqCosVIejGlSnuUm
6vfmaKQ7NVKz37XapocqURKnSUPTFtri39lYlx8yB4TvHq05XUtCHK3sWkIkHIYkKB9Ha0oOatWJ
T9enecUBYIuqEtwEjj8rfmlLF8jo5TqDrgL1EKkq4Cc1fImsXdZpjlA/hNYTopU53d8LD8B3DmbC
nl4a3dG9h3Q4mMMvgwITYpogcWeQNnJt179w5Sa8/MLFbPh+EDdVI5PZyb3fKuBgvzkoFr22wLx6
w02RfJIl9RCKr555TpE7zB1fug+tyW6lrU9Z3ZSgVkmkEwSIS/RIUCRWQxt52RWVurf7/oGe6lN/
WxWmHWnSWTZ/l1FxkvLjoNEhsjlU0ucxLI9NYBC4HUZASLFj+hsl6Dcs8qUPV4jTyETRwW1uIbVY
wlIuylwoeAPVbZd8lsew3md+N+zEcbqDHSQ8TFpEw1SAm89RV1u4k0zc+430hCRAYqNI8s1om35n
ebrplHmQ7ELLRBDdqn/wj1zEKkU6RMlfpcaIKTYm2VMey+l92yTtbqBo7KhTOp67tt7qkLo22yDx
tTnYmukzi3fPfAHrXSe8vWP7zibJMz7lklU5ppoLTm7qj4rlG5mdi5JlGySld9d33toNAKdqTkfP
yaOlUpqKxqSsTNjXO3VXUjABb2kWoQ0BQhh1u7LSLcT3CooWtTRy/gCHuPRZz8VpNATDK4NMcVO9
hfXRidWnAXzwrg2T4JeWGeOtonYj4jo1KtNaLsZOMSm3fixVJzkJx11V+daPvmgkxw/L5I+Vo46X
JWVwK5SesnEa5nO32HZcxDy9kSeZCVSLe4KEfRKVUqe4oj8dS1VGsq5s5V07xK0jA73455wR8jjs
bhpGQw4jDr2cmmzopKiFP0qN7KushtQC//3GoRpLdQ/IFjo8SwRSF/qV6ie96npZDTuh3JWmaSv6
kx56jp+0pyS269frO+xjUIsgB62B5mZZgIWXWM08zTujaCLVpYG0dkoVMbpLWrgxSmBKjthG0b5o
9a3O8yv1HjBJJtpTM/edCGMxkzpOrFGTUHOrKf+q++q5VILPXmidprZ9ABTt+8OxnsIb2p9suKqV
E8VLjgIrryhSAstEymBlVql1pupalQxHSJ2CfZRrw97qBv0QxgKYr04I/1SZX20s7uwDF5t1vuRo
BEtRkqBuEdF7ht6aHm86N+ks6BIpe/WlGjcu048xO90keDPMGF/OxRLGaBYSqRqS0W5cCdHeH0PD
toRS2cgHrU0idQ7y5qDsqQ4u3P2QCnkUjZrmik3n9uiQG8GPwTsHfrAvIMsV9fTpn3cpoQF1DuCS
6GEupXZx0HVb5Kk+g06y9CDGxxBI/+inThYPGznblRNBBRJcPjlxDYrIPPh3oY88lH5LUl6HgyIf
Qzq6SqWEBqxwVOhNbAVfr49s7Si8BT66OmtuAA28NNdKdUnJnQYq9GlSpxuU9LLwmOdKYMvxU9ea
t5a6g1TtXDf7cQXRqWFGwdJDEEa25dJqVYKU0UbPcFOv3/uZ1AGgIZC29MoWh36nK/Q1t6phq/nR
x+2JWY22akQwkNyWgkO1FUw5DznTlat4PBQSiLU48s/Xx7aSrbm0srjCRgHMSK5mptuWwVfFR3hd
Cp85DzvPzA9K7QHFKx/7V8WHtBa4YD4Rq/jdReG+GDbO/Me9xJfgXkmfIHxHAvdymg2hjASx9U23
gIGZhnfkZ4sRvhi0wcDfWNKPl+GlrTmWebdvPasuOx237WZB9DiZA+9TGHnJQ0Hj843zv7JpZ1vk
AolNIC8vtcGgfqilVlUmkk5MqdCFP8K4HhwxLuJd61eUdvNKvvFTfUCUwzDu9DLuX6+v8tpWUoiI
SMWA1wagczncIc5hNPe1iWZGB5auaXpgiKq6sYCrI0UpFI4+2xWl18Vegu+q0ni9NV0/+jQUhR2k
iFwrD2mZgW1Lj5FX2pNPO5gtNZ611SQbgmALD3ENkMfl8GQD2abCZ4bzMi3PVF+HJ80X74xgEO8U
vRc3zsyaOVXDv76p63/olhoLtZV18WS+XU6C8NBX38OAd4S0lV1YW7b3hha3oDUo+ViWo+l2aeHw
lozMLZD1mgXWaiZBoHhDLehy5kKz6tMx0U03jb3GAWpUOYWEyPD17ffxNgeDRVUPaj1lnw9anV2j
t0NV1YZLS7p8EJ2RRpjJlq72lpHF3VDEFgJpYWO4ESoRdSfOasz/tZHliihtZnpFy0gS35GLe9Ax
u3CrsrsyEpKmvCpmIR2ZvpeXi2JJPAflEX2gMfRPfeLBm4mdUq1211dl5VojMufMkKJ7YwVdmqnk
vtdCIRVdHcaN5ecPBQR9dVcl6utMH9HrYQPSsnJuYEiDrwcKy9lZdqUcsymdcD3gA42jrn02nFyp
bCvaCFrXZg92CtpKhD8fdYgy0R/aMZ1El3isO5lhsosh4RyC4d/B1vT/ww38PwQikeTl/Bn0LBEb
mfmLtPx7pZdOFliPXdVveNW18VCnm/UA8SAfMmvAknQ59zCjxLkdGHdB9KnVvvz7VpiJgnOOhL2g
zm7i3XUYFLFYqFYtumnZ2GOFbkO374o/XfZqNvZWTXD2xpexPTLmM9RQmROnxNeXxjICbdAxbAP/
vvHumjLflbqOKtzNVv/sFeeGZPosn4rb4Y0+78d3o4pkfxIjoxFdQf+pen/7/J+fuAzk3e8vrp1a
khF07vn9abw38x//2e8TMFCmnePPt+v23fcryPImeolSTEsLXJwm3MPYqk7Xl35te804sllajbf0
MjQotTSoiggIbZz/SZTSGaiZS9mv60ZWl/ydkYVv9ug1Qp1fZiRdSHfs7oF97GvBD0X8niOScd3Y
mpt5P6KFj5Zr34+7BpQuUKujIv/IhtaO9XinbQHG1xwoLlrjin5TmF3sL2XU6VbJ0rmIvuSQ4l+G
6VnFpH5It97Dq1t5xrCiyseRWYpxeSi+Wkpt4atraj6Trf8H6pdvClzsM+q2sPAXS6RqvTTpLZs5
S9MfcqM+i2N5Q+uZxN9i1a6tDwmbOV82d8FYlugDQZuMgNKWqyuHVLW1kneVndMH6fo2WFud2TtT
BEU+jNLD5ek3AdUEKZGPq7WW3d43NNUg7yjRClsUA7tXN4LCtXNEvXMGovN2IW1yaa4I4yBXeAu7
hic8RNQi+Tf7PP52fVAr+IY3pB+3DU97qroLT51GgDc0I5zrquVdRv+eEHVoeCXmodFudKu1m9C3
pap9bnL/dhCTHRKy1z9hbV7R6bfmppLUO5f6VR4cjLBCl9odUStR25fcfJwbTYsjkj67PHn676wt
tuWkFzr9klOgZ2lgV2qxr32xt8nUmP4BQd49yIZ8I1pdc1bkFmihPKcYABBdrqSYxUklNRphindU
4QSZfXdEs2hWju7AHP/7+BA65mXIfgC5sQjAaY0Xd5Dn0ekqWMbBcluSCaY/7pA3Bpxla+EWmnl1
eLP0A6VqMntLi3rkK9KQs1FlEINySufDrLSV9EQmkyBzqy6+UqXjrgf1ApVnbvqxRN+nU5hbWkxh
YiAsBwLD2VCdxvzcS9JuVGVbpf1ive/CX027sVHXBorL5F1IsyCGu3j0ct21ct1X0pwsmtCGzP1f
vS44w3gkFjxcX8a10z9r3BqoZsxk1cVVIAWd0o4+tvTS23ux9pKVhdPU6cbWXDdDEzQKOIjcLCOa
uR/IGEtQGaz8SWntmtXrk2LDyJp/ZqFm9W18J8/4y/1PtqsUiBIlt/dLp4+PPgrtlfk4DRsQ8JU7
DbEkkICziOdHDfhMLxBCmQN1RIIne6A+c5LzWt5fX5mV0cxneE5JkJeAsHA5mkmVxiHPBmT92nTY
+4pa75VJsjt/QAq1EDbc1coC8fAghQWQ9Q0Afmkt73NNCXoCHTX6FBl3U/1cTMfrA1o3gVIEOxth
geX16fGaab2W6zMBYWOLvn6X0enPCcp6Y322DC0u0MGs46JksK5e/G1DtwieRm0jgl41Qep9Tk3R
T2GZqm4ocsrhPJZxymBZ33C52NnWhK3uM/gyyAeQpP5AS0uFUAiDPpBcRfKau3S01DNlstfrq7K6
zWZCjKrgBkRxMVk9qHQtlgrJTdS+2RWeFjuCqnmnZoJAGFqgDa/bW/OrcyiIxAt0o4+o4am2ei1v
M8kVp7I994Iw7VStjBzyMCKJHCHYG2GqHaW4ZKN3EWBoSS52ndBvAVDWRj5nNZFMRsGV/OLllm+s
kIBEiIgHaAPuy3e15b102U4X2ufrQ55P6uLdiLTWjLGhsEhNfxH6DOSMO6MvJRcsjK0VJ2/kQqbD
h1EUB1X9ct3YSpQzV3XBcylzx/tl897C78dBrJnePIWB4womwEH9+9QWO1N5ac0Nt7E2h3hzvBOI
vRkttZjDJsJLpgytk2zB+Fmk33uNZsHZf3Dc3plZhm5Jb8Ho67n6a/O10ytHDH6k1sZQ1laJcAbh
oVkSFDW2y6FMlll26JtxEyoF/V3qKdurdHs8E/60TkYjroeJjiP766s1z8/F1gBhRSQD8o7aP0WT
xdaow0iEGWZarjxNtuz5597vvjbtYbCsc6cWdjj97uPg5brRD86LFMbsVbgiAdwAu70cqViFald1
suAKaf4glOf/Ie28euNGom39iwgwh1eykyTKCracXojxjMycM3/9+eiLA3ezeZuwzzwMBhhAu6tq
s2qHtdeC/O3V0uoNutjrovpsBiTd3Omek5llOJoUqWCpnvCQpOVOsj7p/6mlXQLOZ97DP7RheTdk
G4W6lZVxk9HtQgYRoPwyF8ziCZiyKgZuDGQCBeWmm5CD23CULSOLdcHvLCspjL5Ibta2TnkGpy82
nrC1zaODCyqa8SgqKEvFuS5MLDEzWEmffaDeamtfLONbMhz84b7Jf/rpiPLcn7vFXFMFBoduH5Ot
87rPqjalrhZ5k06BO8thhlZlM5blDN3Gp3x1Y5D70e2A+HIuPvCEXlrp/YAyfaMHLiGWI4ixXSAn
JqFw1/287eVX3/OloWUULWamLtSyErhd5JGYfElD14NYCJijuIXouPYIsnSmQmYYIWu6uuCh+8j1
SkvdELcrp2OTwJ/6x3cgf/jcyOJ4uloleZ0wIgTevWhhQagPiILf3rXVpTC0OUc1SDYs4ZDeqEVd
F6mpO5n/qEPtZMl9FmyczHXrdl7KmZHFUuBsjSnlKKlr+AAk0n7fpcauKuKvo9k9WlEq2b1X2XKr
7oMR1JFStbAnlS64JGeoCuD5W6nl2qr1Of35JXJHbeXSKdUJVZ5ACkJ3sL5XouXM31fJuOyf7+25
FWlhJQ4spETD0K30N60u7FT62MpbOjxbS1lENbNebxHORiz/NRQLRxqbnRb6G/fTL/qFy4eL4iG9
Upr8OD41lcu11HIY5lUqpm7doeVoBqcR1ZdYtemYmm38KLbFPkdjjFFLV8q/hPq7klSHrk4PEliy
OHnnYE9ird7JYWFPVb+7vdPXlwypE+06fiF1R8Z0L3+dJQZ9AZAjdwu1BsaHzN+hlXTYnRuIdkel
DY+37V1F6vQIz+0tTtZAtViKjSB3S/AH6lTvvPb/aGFxrHHSQiHZx7k7xL6j6+/hVtx4HYlcLmHx
qnWiNwaaxhLoA3XtzKGCHeFd0l+qXN9RTtrrw0ZcvLVry+Anjon2iyR3lVyDg/qxM8SNXVv5GC7O
ZXHRWH1e5a2HzkorHYfJQsLyXovDDSjRqhGoc3UUdSgLLMcgRy0M/GQocnekFu3Q8PraFdwhXla9
/7mXzW8z2RMfHN3IS6+OQ9RDjKnM3TSYZhbzMFQ/MDexhYZY+XgMnmYFCRlqDzB4XJqpG5izQ2IB
F4nWtBBfylz8qdZ3IDu32usrDsCeMeoB9yZV2eXAVdYz0NbpWe5aU5Y/eHogH6yw/nx711aOZ27g
wDlBTXTmTLxcjgiOulBTNXcj0a/vBqnyf0AzGtkNNY+ty3dt685tLbauRx+Dehq2wulNLKs7Tfs2
8JKpkOfeXtRKfDh3iig+cMfRAF3S4zTdCGdmp/PtoEec8I46U9wei6pyFCXZdWLq5KX/lAQ6PIrP
t22v3BQXphcbSiaOAKJs4e+z/CZeKe8SArgg3zfJf1ZU2Qj8uWgyb9XvVw8S6UUGHgmxqDlfHqSn
yEw0d7i/2Js7r3hrowAmC6PbKqOveSUZLWVKpr+oVy7WB7oKRaJ2xGGaQL1X8nzYjdtK49fhKQcI
g8yMc0TTfOn7sllpser5BSEHTQghfRiM9gNlhH9DpqRsS5U30rHV3QPNjKtAygFPweXuKXmrZorB
qZkh0l/xOOV7IanMQy6isXTbQdY2EHHMuaisz6TIy9ggbjW9UuLCtUrvWMs1U1Se1tKQv21mbUVg
GPiuAW4B8l1kElSTU35BXri1+Twinh4Q2tcIzt62srIYsskZZwIog2xsPsezrKgJE3NSyqZwVfEo
SyIW/iJYIVMmjoJnjcHy5fsRNAj7BFVXunFYPJt58pAH07sqB+9apvzxe8jwNChwQl1IhWgVXS6m
TdI4k6wwdaPoHyH/goSzarzc3q/rU7k0sTj8Jm37tsuj1KV5MXShDUpYyt5u27i+gbABSpgqFxzH
V5wvUxB6HYoEqYt6wZ2nP5TBW9k/mv4rimci2kjiH3sa0E6+U5iYqAyxd5fbJsf8Q6UwdYsaMnFf
f0jCR5W52Nurut453naNQVyGQH4ZurRiRrmvC9mQusOg7ofxtVOz3WZh4XrrMIIAMBq2VBZ4eC+N
lCWXWqmTRfbl5OQDmgeoMkzdzzAYHKZ48mOdbzF0XT+KlyYX92kzyo3RdqSUkSY4Uv/ZAKrDQfVb
tcjV/bNQQYKSGkzg8n0AXRDqgyhjp1f3KdB7i4HSTSDdympoP9JFJtijX6It/HsseBxi3UhduUgc
ZMBIMVKyU/Hj5lFd3zzcnmeWFvfbOKVi0WhYstov4fBo9VuED9cGgGUoXDgMHaHquayWyaYgUbkY
PRSDToi6H8ZwC6NzvVkzuH5GgFFZBQG2eHTiLFCkos6tB4Ra97HwGSVPZviy+0wuNj7R6+m9GZAB
goGxeeD15DKXjj1OUlEpSunRrv0va3aW+Jl68WEyPFtGp3mST51wzxSdYI4/CtLionH96k5pwj1i
C3/6Hf/SuqS6Ch0MHImLRReR1U5KN0GGMpq9Wxgd3Lc99dzKErdEHa5RFaQBOCKTRFTgddTQL1cd
VBEAuLjxKFo3x8J8b4JorzT5aRDk+yFNnnUETsqxtrvkR1hMb7kc/XHyM8NG5mIyupvMdy5elB4i
lprEQHgolG4nK27ov2XIK93e0fmPXBYbWCaTh4QtvMW0Ni5XOeSWovQNpbxS9Q4WVMrcjv5oHcbg
O6oZt21d3yLAo+eK9dynhAxrcUGaWlUqReeHLoxOPxLjeya9xJn2+baRlS+PC4QnjLeLGaElBRJ6
bU1carHvhkPZ7qbOkBltV7f64SvbZhFZArgBr8TY7WIpctKW00gVFMjNI8P3H5T6Q6S+SGl3r44/
bi9ovvUuT4hEkU4aknpQ69KuvDwhOQ3gKPAEqk5mt0sDGEino6fUB1RvnKT4uSnAeH1K2GNacz4l
vrAlsVMbEMpOgRW6qjee1GBytUJ4sJiXvr2s5Q7OZVBybcYBZ7FH/vNyWaE6TEYYt1TswhRhtVoo
d4qZZgcxF4hpYRVzInbjDz8pBkmoIgAzBl/Av3/JHJ1FnGnkJyqJW+TW2b0gvc3thebn7XUt/Q8T
s67BzM9Hu+uqA1R7oZHJcRi7gdH60Jv6H30t3Zr/u948tNVmSgkcHR3OZT8h7M3Iiscmdj2gMiY9
XM+Q92PX/5uHHtJRW96+dIl5Tcw6wdwCKMNgWYuz6pRM1KDQcY2aemNkU4kLjW+3920ZPf2ygXbO
LCyEqy+bF0ZrhlFlDbGboTE+QugPelYfnhmStYf2U1rZXfX9zy0yp8ZbQthJUrUoy01w/KWFGSdu
UUn/Vm04PUe52j+ZXOy7sq6iu8DTx+NQ9vUxLustMpTlZz2vl1cF4g4yfkbRF/4P879YVWKUuKrF
YHTUmKei1b42Zr9r++GoTPebQc/aDoNFgq+SrxumrcWDNlSNGsqwvLjmJNc75tcUx+ubgyqWhp0I
ceRoiZLv00pEroUh843v/SqKYMHkxwAUucYofy0hdEIrtOagJQh8tCbBalhWRw2NNOQuKVEadV8c
xaYo97FctCepsKLB9ofIusuGoVXsTM/GPbTa3WveeMlDmFb5a5KK4fNtl1j5eBn8NGbI5i/syeKu
7XzNi1JFStwhMeJ9IqjV90QTqo16wRU9x6+tmHVdmIwHs7Wc3oUtJjOl0kxc7y0vfkZP4Kryo/4J
DizvMZadYnCKd0U43V7byp0xY2sBVxHO8IktPmJL8Ux5kjj+QvpZde/BB1m4Tz9Gb7etrLj1hZVF
hKa2Rp7SvEjcOHvwCY7iwpaMT9CelFpii1tsDvribfx/G/l7TYtPWFMalFQiJXGbVBucXq58SBE0
ce8lCtShdePvbq9u5SKkqc9cOZ8ubALL4KLz4xgQipy4Yw5RFu/9fapuNHHXjollQegxD+Tz1y7v
Wi2J25ovKHHztggcNIOtR5Ki4D6TEuM5lxMU46qtSHPt0EATcBkSVlMwXtikshM2cYo/tt7zuLfs
yZamf4PyZ/R+e/tWbiDYzanHkLGo1JUWdkYzKEWjIg2vO4HJMt9XX9EtqB8LLyv3Yy9od1Qogw9j
LvwAnbfV51m1PpPwzTkzo+sLZxFiZi3hW0jdcogPkK2PdlF+M0pwoNW+Q31lqoPvWbzhMWseSnBN
XdCihEVAf3mcvdqX4OV0Kg8eEvU08uA796qP5v72zq45Ji80GsUE8zCczf//LLDJQg1JsQozSXNf
w3Kg+I/FVm/5F478PBKdvzYkpMHSzPkC6MlLI2Hnq72VFpk7Fs9hiMKjLzoQZ0b1iyLaYgbdUX5I
W5rK3ysP0criKbcglbf2le7bfYQkjKcAsmwMJxvCp7r/KgUnrwvui2krY13bjfMfOn9jZ7vRFvz8
LqozV4FXkK6oPSmHKU439vz6aEkyIPow5rEF+O0X3iy25diPMUAbuXuLXxVy4UlKThCKbj0X18uZ
ieV5FSBNY6Z++Xk2ZQtIqxAzd0AXV4KkQ5B+lG1ki1PuzJPnWg+gpAnepPijKQrk3zFQOCRfW+0Q
CP/ddrSVZ3zmgkZiHq8lblomcVnPpMaoewAyqkOb7b0PCZp8039hes/DfQia/pROcsyI74M5/Fdo
4UupVM6o/+zDw+1fcn1p8UMIfdn+OZRfCiaUQxWVUJ9lbhnH1SFWJlzONCpHStr2KGqRsq8D3dtn
WbMVDq8cPJbndHkWhYbr4NK9lCmJdDmKMjeeBER+j2XrVIldN3e3F7hmBoYIcJzzHAC1r0szqcAL
IQ5l5opakhAEQy+s5o9VEjjhVma+tpc6gagGPA/ktTRfnWcfjDXSCrAKPpihghBIA+DVdq7iPcDW
As6g/KZtCZ6vhEDA8HlIZ3Y84LFLdONkJiPQkCBzk/JOE8uD0L8bLCz6jlSEgv5yckzghfNdTTr1
G8OgVzBZ7uFz28vkneEYrwHJliE2/a8VHGuJWqb/LSmbnRfaZf7SDv/m3cHfEvvatLu4MLypiOIo
x65l6gejt3Zp/ZwHd9K9hR/lijO1cEyN33NIpG970toFgnImXaO52ULF8PJ4Izmfsm6s+FSEKnKC
OItoY1I+kOp8qw2y5kl00MAHQtXNNi88KVDHngEaZPxCDWI/JAiEY8v4PxT5/XTIrSbaR7rRQnmU
lRufy5Vk13ysZ6aXOlV9Wk4J2NPM9XXNUWL1zdK/N/1BQqi0U5s7qdFtYE8TXF4frXFHqtEP96H8
ZaiSR0+vjmPzTM32JD/rJQnH7QO4KiYuf9vi6A01VAzm0Dl66142drV08gOQ0TNJycEfny20kx2U
MgfLuW143u7LJ5s9IWGnhDlDHrXFHdJUjW4Jcc9VlR3bMHfy8WlKD3mSHQO7jCy7muoNi9e+NqtQ
cBTg0KizLFuH0GsPcgsBjBslE/LOlf/gWSKSYUF5ur206+vx3BB10oVTV0otq3EDMKgzH7zY+OLD
CFKpplOJ+9uWrrPC2dIMQkSZZ25NXFqCNb4ndaVrbbXBD1L61umSNNgIFFdc5NLKwkXqVm+DRu+A
oBgWL3wDlcC7VZYOYbQz5pMdaNVeaiHzFfbQCNd2oakbBZHVo6PUOPOmAtv/9QvPXgFN7SdhmHfU
sN6ojlXSoyi/3d7K6+yGRULHOfcTNPK2eavPTIyxopZRK2Ki0XC+L1L00apbJ6zuTVjgbttadZAz
W/Nyz2wFXlOahY+tBhoDZT9KgeOX+79I2C6XtAg2Td+s0nSUclcPf5pBRD3jNaFsIOibQ/LXH/Ol
pcU1PrZxmhWJDEqjzY+tkT1GxlDZiJXZMoi/Ljt4o/Q0Kv4G8nvrzBZXet1Dwp/oLLCa1MfEU09G
1O20/kRqg3z7BvpxfY1cGwbqVIDo50M9O7RaGnwwhBrGhp9e+J+GsiM6cviHlIaO8TxI/YaXrK/u
t8HF8WUTbemxZFMl7QdKfLVZOvWdpz7pr7e9cf37hu7rf1e2OD294xkOYG9xo9BtP2uC+Wls9n30
fay649SfLGI8K27vSCM6JFY2jK9eYWfGF2cIX1wikSIULvDNzA6LOrYFLaYAWAFwsn19/GpIIzVO
0E7GPootGJ2UMvzi6Xq009MouzcbAZ4rAWbJjV82X56XLxROPY95zcT89BYXN4KmpLUVjlw6gXkM
1a8o/yre4Ogf695pxG8yqvdmcfwrmyhTQwmsziMpl05mJUi+1trAzXAYRW3vWV+78qNsHnXlVejf
/Ol9KDfuvbX9h7UFyV+qAIwcLC73QpJqr0u5i6Yiew4s67GRxv3tVa19OZSyadPO5aOrcdNeTIa2
z0z8yzg1fJp9+hC0vdOLz6mX2EHzvVQ3uimrLn1ucvHtKBOUkVHqsY/tV7EZHKnyiPQkCOUtaKdT
EQ7Jeqda8KiGr2b9Gozen/LVQFGBLMzvRS8+KssvwyZUBVCo6sFo7uNYC+B1qO3YSB8oV+ymLX6H
+dFYuqsMgpOEH84sbRneqCLlRd1jyWpyajvPCdITddWNGGrt5WL4FX4wANZUAhdR2zBlmTl0YGsH
7T80NT3UXFCv8bWt72D2uuVifi2ENJox2GWGKXZ+MNFGIrDxk50pf7WcRModCUFl2NKP8o8u/9hA
1nvbT1cqCGQhpK48zfRdGGS6/PrEUS0qYVJz1/8sCPf04lI7+iRCkJFlO+U4SoNd/ueFh7I8lqMz
qLu63bgNZ6dYLludS7gM889l1sUbo7SD0iO3WLgJ8XeTPIWtaiOq66ThUVYeC39LQXfNHtSgJPHU
KjjWxXGmfa11gq8Urjk0b3n1pubhY5Z8zYoAPKd1Gurm5fYWrzkpUT+R1q9C/xIbIhVakVt5ULoy
ikkfenls75LeuE+qUTrdtnQFlp0/QHRb5hSDlgkDVZeHKVVTnJmQyAI0/5YLkeOZXyPvMfIMFN2F
Q1Fq91HW8KJt3KerTnRud/Fs1Ko5zQM1JYiu4aCmuy41HcGC3P6NXZWgaC5R7/G/+slBeoX8X8+f
Kr9x2i1Xmm+4hSvR7YXejmlya2Yuulx+p0confb8jNjqdwx3R+hqS3DLKLPWRr4RG63dt7AxIV4B
+vPXkPyltXjs0rEesKZSDCJuplIffps0uqTGdCdGcCNOj4LJ5G887kctOTWlsfETVtY786MCBeK1
plG7+HZjNclSs09rt+1fZ/dFK2S8C6SnCGrP25618tHQpOKbAd40s0LJl2sN1UCcUDqq3d780AjD
Tkkea7Fxsum+Gk5NcHfb2rUfzzxaIP/BuNEjpS51aQ4tqyCu0yJwE/+7nHS7+GSajgU9diIbdohg
c1F88KQNL756smejkkwMAtCCdHmxm6EQZ5bW9IErxmK8nzo5c4URsLfRVfFjlsq5w5Rd7LRK/VTH
U7hRB7s6Sypvc8EE+rWZI3EJLAkST5/yYR5KTNLI7ZkqdGI19fZWaVT3fu/rdjy26Ua8dxUIEQMh
8McIBAEf0KrFBxMNhWomGXijXBad0pO+DXW3NSqwsjBA2DOCH/g3veb5/5/lEEpsmpNZMAfJ+X0M
ldLWx2c6x0KpPktbetFrjgN0Cs43icCLpGVxAXatOJpaJrGL0Zeq1Un/PhjlMXnw413ykDbTaSje
N3x1/pMXl868h2cmF3efL3cCU7LzHhbDK9O6NF4aJxy0nT42jGOSTofNofWGF3FA38JwJvU9jePj
7V8xH9TVj+Ahn6cGELVaTjN2dTQVo8wm18FoJ+nkhMbLBGfHbSvXV9681jMzC38Z4ybLKFxzlvVR
zitoi3PbQuZZCl/C3aPU7rL8tZpsiIBuG74KwRZ2F/dBLqe9AJs+k8jye2AizDWoTh/aabXFp/3/
WSFD3ECh4BDXFiu0JtFvsompwthEESQs4EUnBgoda8o/SpEUOgDLv0nF+G/ehKmj5BbwmCD7BK+U
/vzna6Y4Y0BMC8Xk1WhfXAVDNpasGQzGvRbuTbPbW/1kCxt21u4ACAphxlKM+fFc7G1rofxU52bg
anFRH9tc/mL0arlx0Vy9HxzguZHFJRCluRQpo8Ziqvhd75383wKdX1+CDSMsdnrRRs5f7B4lQnK8
mclQWTxYbR0r4SCzKkt8jsdvllE4hu408sfbZq67CCzsFxMPQ128xEvgkKn5OuivPnTzbhcYR8ra
ThTddyISHh+n0h5lR3iWmQ64bXZtO0lgZ8wjUw4MqF7eqb4aZpkGn7Ubi6dgOFBKNn5UniPmdp//
KQEtvU76qr9tLfyjbwMvDlNsSXnh9NDcbkKh1jzw3MLCOXxvkMdhxILFmJXAXFXSbsA41q7HuTc8
c0yCNVhOniQoPJjjfErMqjmD/l3TCier/7Rg+2ujfhtZPASiXGmCKLCMwH9TW/IlsbSZh9nfPvr1
zfptZXH0iWcl2aiOoTvFmh22L5sV1C0Di/P2VD1nQmOCRED2IUx9qZGJ/78tYXHeStU0rIEltAZf
iMWEYrjRpJ9/4/I5lAnmuDx5DQmsLr8PQZKCWDY5ilIynFIe91lk7q36e1lsnMbqhzhnzqjuAvdY
zhl1GmwFZTrPfpvqHaIwny3lqVZeudXJbqTHLh5Pt/du1ZPPDC5W1oujEemkrK5kvPmAKMrqsde3
BgOveAvmb56YUESDBIwpVL2X+weHfzrItR66yXjoX6Z/051ePlje/VS8aInqjspn+uvxk/CvHxRU
nXe31zif//L0zq0vXLwOErh96NC5Yv2P0pkMs4tQWTya/Xs6/s3tRtGFwBs4EPw0C1tWkAda5qmz
t+uWncd9umM+Tt9Y0do3xRM+87XoeIK+KHFqQG0krVBCFymok2VF9yMiwLc3bc3lGXFhQhCY2lys
ujyyrKlbDWGJ0A1F0VYRmP6qj5+hWb9tZSVHAm6iAFpUoXgCcX9ppTeVUG58DytoVGY2McoBMWiH
9hE6L/Y0do4SbBIUzruz9Idzo4ulIRumFaqO0XT8Tvmy90QbtOoXXXrX/fFAo+7O26KIWU0k5gqC
DsIH6rslhCvWUALI6yByjWEgzD0iyWaMIayuAc3TFzoHdgSNZ79VwbjSK5q/PEY8mXmnikE2urgb
87ouUUHH9xXuxVClM9CmsmOgfkUNo/Q/jF8E6an0ynt51kh05B/pXVceqvdI/0S3dMOn1k57ZuWB
NIyJwCsgilzXdSiWbLzcv5WzdIhi0iZ0KmgAoesGUAr17IbJtQt1Hj7lWwH/eIXmKfwoDkHzRC4y
D/c62nRG+whXWRlYB/85/XHbm1ejN0aX5pnUeZnL6zuU2lbI2yRyOwUiz1R3NL356XudPaqIlMfl
8/ycK1b86Hvfwnpr2mc12aDuKc1VJDCYS3RpUBexMPh15FbNcBL7F0Y7/w3R08gRwevfmsrRdm9b
lNurG8y+QgFD0ZWmy+UXzERmVnRRH7ma9tmavBPC1Znlquo/wl1Xbeqxrz1XM4IbngWiVKpUl9Zg
k7egQ+wiN08TZwgOJQRPThmcQnOv33WfB+UIPDL/XBuPMhVRGARuH/CqA5+ZnzfjrPYQG5Y3aYgu
uvKjOiIHw6hk9mgYnwgFCl2zyy1/Wrupzpe7eJ2jweylmF6Bm9XKexQZx6xI7xrz2ct1x9PuvOGD
r9hyshWFbOyyKV8uU+66YupqlunHoS0K37vuqSo3ottVv+F1oUw1k1otRSxFNZ9lTcfIjfNjqr5M
4Dit+lXpH7XxCSD0Rvq29mDO0+7/a21xcFNf6llisiJPTdt9rBkV92C7VdVcszJjn2f2sdk/F8dV
FwGtB9Q3XcTgnHmq/o8Js+brnK4GdASoPs80t5cnoyFyoqqhxXWmvrfJs1L8TLeipdUn49zG8slQ
Kshga4/TNxEhagsHTfJD7iXHxh9PhTfdC219CvvmBR25J9MKPnQ9olbJsBOm8ahI5d6XzLepfRK2
4vw1t2R4Q6G4AEHjFQNaHdfiKKR+zLx/taukY2rkTrQ1hHol1vhri39b+fWSn33jaufVGvQ6sStV
d2H0UxqCk2GeLL73YeyeB2iXAt1y5K5wogyskNKfAslJvRGx0cJOpvRTLxh21jZHxcsPU9GQt6mn
uBT2flTtG0N5ssTq0SuTj1bs2V1d7m9fUStxG7MnTPcRF5JELPlNCqmnNZQ20MQVE2BhOFSUwJEZ
Lt1i81sLaZgcpsfHe06rdBnqps2gDgPkTa7YlKfcTJ7qCom4vQXdQ/zWKru6QzAlMXa317fiBPg/
k/jMGjGxdvWNjUkl62kduj4V7aoLDooOoiOfNqpYG2aWEfboq3Hdpg0ZS3MfdNFuxhc1kKv/+WLo
S5DnQX6DUM58oZz5GgfZShEwZ7fGf/at+L6Zfa+4A22P3xbmdZ5ZKAUrb9Sa3DiZsge4iu9TczhU
1fh5asXD7cWs3OiIFsLJSk2XUHfJiO1VE1OzMom+nOzjLtyZo6Tsk2HatdF+0Ovk2KG+ddvkSmaH
SVLLeaaQcGuRB4U9jHuSxf71wz4DKVXF/T5qwWZZ2Yniz8YjsmVt8SzSPUFnT5BDtzGm4ej5hrUT
UguEfjq8txoSsqjzbqXOKxHHPIcMXo8AdiYzvjy/ulAL2c/JnMtKfs364CD5niM0wmmYpH1ZCOFc
HhSGLeKOVbdhIpSXZp7pW3I/JXJaeVqtURWK+n8HbTpacrDr4yR3Ynr5tw9x7VNjQpipcZyH6soi
BxSpPKpmTKapReIxyu+bKd6n5UZrcy02ZqDjt5XFp9aXHVDZiY0M1PbIpOQh/yfojrrpSsr3JD1m
BqpBemD79ejUf6rlwZMCycLMuIIuKk/Lwk0RDRF0raQNp0zvk//y5/ijxd9fxOCG4tVN1/P3/fCn
Jn7fvETmvVkkzHzVADqBmfP6Lql8OrM2rBEtbbcuyn/SgPHVQba2CPXXXO7cyCJEa7Q0ybUC+Fwo
3VFSjQOV7+nZbH/e9ra1j5huKEw+ENwxBr8wM6KVmSUtaxkiV6/Go+gLtgygimk/IdqKWH7h2652
7szaIiIMYqP1zJjyWhT08MVIXt7sxsCXmGFskDlt5W6finHzKWfMajKqbkY29B/aNtN2vZTWuz7r
38wYZfHbm7B6oL9/1hIiZ05VbgAVpOoX+oLTMwx5iCux2rCydneBjIGjmZuLzV64ZddmQ9O0JSda
qB/zJD4Ig2eHcm/rLRzNql3I6n2zxSi5cr4IPzC9RJwINd5yml1qAmkuQXBzofzQdPFDXRfPbcs4
RDNDGgL/dHsrV26vC3uLR8Ew06EsS+xxynZAt9vwH8fyL+7jCyuLOzJgoDEPJKwU1qM6oEH8Eyal
Vt/IyVbXwhUFmmneuSX/mArLayyWFC+RvDslWnQn26K54RTXs0ES5NaIAcFsLcITZy02rIVFXI9V
LuI6aqND5od3tRD4z3WT78colOwwzvJDbuQ/4y6O3UgvqRQr/pexUqa7emi3MIa/8AKLT5TfAzck
VGIMASwLGLqvhWqa8Pz4VvKQ6eW96P9TxN6XMIwPVqDbeqEcYyW7Y+aO8R6bpMg2kwMK60cjjmfy
/29ipP+47VSrTkwNF011bZ7FXFwbyGYWjThaPFZFft8l8kmcOrsMtDsJKvcqyo+3zenX9zuv0syd
BUxl7j1cBhlSpDUeahxEbsjQMzfT7xLlq9Jt1HpXLh2sEKeBKgNVsJTvLmtVjdqJEiiy3S3KN5rh
MGC5VWNciUIvrCzud4ApZqbKEKpU1r1h9o5aK0dveq7FyNbg4WzCjcBi/ah+r2pxVIpRR8TYISUa
rXmI9OItTr4XybOoQwEdVBsR6M3FMaq7CCRSqVJJzKlmRorM5H1sh+DKxa9t/hTLgbOZ4v1iDbj6
NgC/8PQjPUUl6tIxOtUc8qrEntX44T5KjRIJlSB3xjIW7LHLok8t3CFoQsXJvowAtvtm+XVQ6h5Z
7VCF3av24Nxl69Wm/DkOVDz9AGKKKexSB6eznGno/9GSGhErKfscBGO8M9LIe6BcZNp1oECIFI8e
lbYpHD9bbeE5neQHT1PvSztEoGOnKBOoLMuO4RlryB110AdXCsC8qpDA7yW/F+xMrXSwpoqycZGt
fjSgOih6ApOBN+Byb/iYzJYyQcQA54vku8p4SsQO9aa/+TbPzCz8We+aSs9HzPiRt6+Ut6o3HF9+
HqLPt++A1bv/t52l6IDsK6Piydgx0BEZQjSfH3NqcreNrH4s1CQ0LjYAhsu7Vq37tmGglzJc9Wol
IgIbLZMKpm2861twylVTBjPzc14N29HieBJggEKIPIoL54oC0iCrDTs1kIEr7kv9b242UiXyUGbG
QaVduoI8damn9pT925aotY5VA5ln7+323q0e0JmRhSMgU59WhkiQnw0fGu1dy++LMNi4X1Y3DX2m
WeLSZKB0sWk+mTaBAZExA2rBVNlTItmMJNu56PZbOm9r9SNEp4AVI4JCQKAtXh2/gDNm4nZhwj5S
4TeaPhh9KR59NFh2/tiGDo3wR9Uc1d3YDoU9mFLxFz4/1xKB9VBMpZ50eW66GRRZXNEvKf1ml8W6
bWQ/SmXj3Naa38w6sZtIUtH4Wza/lRJUbQBhnlv0D4nIzB/Zrts0z0Ob2KlcwsTL7FOuOgobHqcv
UWseeq2xB+3ZQIvuz52IC5feM8DU+du4XHGbR7o3BPwWCSrIHWFx6eRJ8tTVW8wYa97KED14Iou5
c9LGS0NQF3oyU+Ch203y++Rl1l4JhXYX8l3sby9pJcvgcZoJISz42q5htnkzBIUB1ZiXx29d0brF
+JSJd8EkO3X9NQ+ehWlLlG3tGWYHf4kaz4Sgi13UhjYeqnogsYn9Q3qqrMxmNHD0ZccbfdvbAhGu
vTTn5hZuGqRNLleSRIoRGneSlX5CIIbqtFTalRje/cVu/l7aUgCgk3NwdR1LM/PPgN7soId9wkKs
DQqMFyWYduJWA3GtaQq4lhiDAhBA5aVPZk0ZRlMoknUMB02KkXSndfdqSsPetFI7iXYBetVPZbg1
G7gWjzI4DY0gDYUZa3fpopkk6x2qJATZZej/pGDQOLNU0l/cMedWFkkwDD9T3/WsDs6SU6HsiiA6
TM0WZdyai5xbWSRVaQLJQ4sYumvI43e5thV5umdEwwnVrf7I2odN558RBR5VsqbFW1fjHIEqEu96
xMSnOk1/AFoSHWhw/6JIwSQC8RUAF17rJYnEUJpp582Rjz6ZzT6d4mCX1OXW8P6qF/y2siwhy6Nv
CIpKViIo75CVOYYmbNy5qxkmLQvgvzRKzCsG8SbzYklpqGxp5d4yj35zyN9E4UPpQwvxYDXv7XA3
/gcyThu/Rn7mJJOT5ndy/Xz7y1572yFm55Kk2YC3zy501glQJqFtjLIABRXfhb1/CPK7MvzQ6eNB
CbbwSWvuCMKDG5LRISDAixtLMKqqKSpaAZ2XHrva+ZYmvhN2+sbOri4JhmkmzpkwlZacT1XZ6AlK
0wB5qPVPomtoX+OKCoz2rfJOt3dvze2Rk4T5AubHOXq93L0Uxa8gnhFX2VC96qX2GuT/Q9qZ7caN
LN36iQhwHm5ZkySXbKlt2W3fEHZvmfM88+n/Lw2c7ioqUYR9Gn1nQFGZjIyMjFixVndnKa9/YIU6
BBAOYFEMr11bmSP+agcq/Jx38EfwsBo/OvOWir20AsN0I12nX+TF3ur66sdUbaeMPsbUHGpKGgZU
qpb3KbXdXV54fjbfefnJjk5AX/3CeFBU53h7mTL3gAUFBlKgOS7Ew9fLTNUm0YeZzXSapAf05R2R
m5n3DMA3fqiE0caI+1tzgtWKVERg8ujLr3Z16ZUgrzwy526qd0PHDFc9IkH7qFrVxu0ptUQcptHg
IjnlCC+6OGNL7zlh3YDXGEYqKVkP9liNm8MEECb4XbURqkMqkiaMwoAqYxxwHfJdpSpai1w9HelJ
J5qR3BVlDimfHXu+66Tu6Xc/2rW9VUa3CE7vduhpYiiAyLyfRvET/9+E2r49aMIMRG7MD/A2WFOq
dU0dloMJLoT1fafD/lS02XslzLYg75KGEGR1VIm5xwgh5nqOKCjc3C1C1qNlha+H0c7JVd8mEa7D
hJwRaiQvuctaQBzt97667yrncHtDJYkPv0CwMsH+bBtv2HTUojURWsNbsvjQNRVyqKRbyT6sc45k
5AdmtBuQqzHrg7XZvJdtM7IMvPTEJr8RabYcVltNHZWkXjlYzZ37tQIcR1UH+Oo+mv+Z5n1tDTuG
rA12ok+Zqwgeklz/srEHIsm6rjBRBeahCS5SzB2u9WBVLy/HoOArhEUHJM7ctZBUT+lBNAHt4KEf
UKruz9Gy8dCVfn0qnRA2QOQLKnP10kW8HbSkwukxFctXm38gfzlE0XTSvenYR+Vj0hVPWXzUtQHj
2TermLdUON5eXqycJ5LACtK/XiNCm2oI6iRSeXzO43vYYo+61/7gRvsCW/JjO5hfN3ZaRLk3O015
gh4oRK2Gvgq6/QKDkofO47lRyz34iodYGUN/rty/rBc32bXql2a6txgP9FP1x23b0qWKDiiIPc71
eizQIaQHgaNx1KK9i4I1jCMIg/tK3O/qrTbi23xOtBX+syVC9EUIzu3FCGfHZPC8d//pPNOPNeWv
28sRO/VmJ0E6CppENnNdWpqLZuAZy5dbuCCNTjm406kcmJ7QXmPl0VV6vyx/O/1gVWwfUlnMneCw
16sy7GVWo8XmYrE4H/Y34Oua3u9vr0v6mS6MiH+/2LqkKavFrBxS4dwrD4lnh4fBU/2lTRO/crrI
b+pNYiTZjUlPXP0FWdVBgF/bbBJE75TcSs6T/rlQI99NPzvTt5L+5++vjUFc6jwGrHtkjNd2YsZD
Kr3B+ydWsqdBPJznwBrQnBvinT6m/wNaqm3YlFS4KG9RG2a+Qtw0b9KBIBrm3AN1OCK18mWan+wI
jEoc7ozC203Zg1s/587GaJJsQ00anOgV4SZ45/VCYX8bBsPVkzPUDoqyCxKKS8qTWW4Jacmc5dLO
ylmW1IbuGaLE8zA1P9TyY5tGJ+8Lw13HWQm8jURfeMH6xDGESitZFHpsd/X10BXWp2LM03O9fBvD
AJLcya+Uj73yoHfRbp5ebzuL7HK8NLfaw4o7kcZ4AQRwtPxyfHYZE9mcUpNFkUsjqw1sPfRkska0
OAcPMP5TMGZ7bXq2pr3nHlL0PdVNDIzssr00uTpshdJNU1NgMixPRXOXhJ+ZCvUHyjtK86VrT5r1
d7KYz7c3U+qQF99ude9UTJhNeZelPNIYOtD+crjhNe3D0m81F96yRgjJZI8urmBCJNNfFXT6Vk+D
bilTRlZOjc1wRZf54ejVPpf7h1mJT7FlHyY0epv0HtnGo5Yvh/KjxTzEopbv1KDfSDJkbsRkFnrt
AhT3Rmth0rLOUqwmPc/qo2O+kDBvIn9km/vrNU8VG9m19ZJNdKLjKbPSM+8nXxt+ilHtsLV9Xdva
XZm7UsWmhu2gXsq8znVcgdTcU+rFTs9l5pvRfTho77oiRKI685viwVjST5sU/uJPrk+9GCQW/wlp
h9WLY3CMWW0NMz03xuQnZOibDU4JPkfMb4q7nIch8XIVWJrGC8a4ph7vhh9sdE4T5VEge8c94hHL
O63qdqpBVfAFyOOhHY+9vdE9li6Ri/0XTYMAal7vah0pU5WH3BBp7xbHqFJeCi/YAr/L/JD3xb9G
VifQjOI5ZAiIXD8ojkaT+o0z7bbHMDfM/LoNL9KHsK29zjVI5bNWvw+nZ+ood9t+KLVCE19M1ANG
WydfVeWNrpYbLGYBxFVoLoRChfZd8fqtYQ/ZpcPDGoAzU74Cf3n9bSqvp+fgkppUSrYbIUKOPNpQ
phXxJPO0U9+Gqh9W0QbtlvREQxXACCHuCFHjtdUwtqgOq+L+bu5nxUE75Xnp+Vz1Hy1PsGgwCqcy
GLGqHxh8rqYQywPyc5cYzh0TNVbC0yA2jnk5Q3WxlQ9JP92FxdV5VoE6owZBElun871Rn/oZXhtr
I/+RfjWHFwADAoK6e3UJCBWioBvwj9T+G1xde7SCe238XFdcPs3T7atNenpFUdegmuYSFq+/VRdl
TU7FlZasM3ZPYa4rH8q87g+3rUg9AvQXQiK44hv+/sGCb7WOXMpXer2jsL8DeA+11FO5JWFuyGI8
I7qI3EH6IYZYrtej4vCLTkJ+dtvR/dopqbWfA1hr6chGD4FAGSdLyHs1XM5Jneg7hlEi3zR7+101
KAdKbPZezXLzrp60l0jRHKaj9OyI2kd2r80GowFBtezRXkFnppusI/Mkqu/GlFrKJftryJvRd9I+
2puRXn0YEn5HOPUa/C5VfDdlY7wrbYAJamnPB3rK6Wko8+hdyF/2jYSWu8ew7MYNLg7b+gYS7E88
vpg1I6W43hAGo2u3tBahM5p+nDvzI29o+zlLUYqtqzD6GinNlrSv3KQQFODdAERz5b9xrqWqkaCU
U+1Lr32YnK9h86oY4f1ovdz2K5n3whfggeil4sYgx/XiUgsoe1uyOLN2Y1qJ6acmqDc2UPoEouvw
awSBgZR1OY8qR6P1yozwj6vfTd2X1GueVLrb3nSqvbu8GH01q/0+/nR7bZIaN7H5wu7qzov5q8rg
kTtEpVL5o5q+LIjSfKgsGMjzKSyewyJMYFEc5/3oWsp9oGt/F6Fm7Kc5r+7pOP0+5Qw/COYVAO5U
2+AWvN5tpW21DvUtfDoBhtrcZzlo8PzQs/rbS5eFC9JtJKhVRKh5Ml0biiNzTr3WSc9wA6mUEbWu
853v0ettK9LMSaBEmPwROmJrarjMctJkGIf0PDj/NAcKIZnZf1WK7g7dB1h8KO/M7qM1QPgJU4KT
+UOxxR4ki/Q81KnnE2NBW60O52AMzL3oAdEKRc6E4asGXpSq/jwjYtnaJIvlxs7K7i9uZR7WDMaT
CK/CPaWF2NRyRJ20GK4MT43/B3r1fZ5uPa0ldjRuZNQXaGuhObuy05qDU9jekJ3z6icwHyYGqnHj
lpQ4CS0mUPAYAO+75oYM4zR1FVvIBWXOcR4eBdC1VV+3QT7iylhFUNEARAMOITPauCtvpDoyGFFL
RytJXpzxwRjn3UJX34MJVo32hb3P4l1THsYMCdp//iDxvTIuNvoiI4UXZEkqzv05G4NTYx1GVT+5
y/H2SZAE7Csjq6819dBr2hVGrOoTYTtX/lKnL5B6exvvaFm7gOYjfs5jw0KZcLWVUaD2TqYwPV8B
UDZ8mN6DFHxr97nNDmHtV5nv2PmH3NkAhctc5dLsKinQbaXNrJgGuZM4x24CDZZO+lmz++/2EG0R
yEnONGuETFO84cWQ9/UXs/lgoWGxxlS375P2RK6tFeExu/OsY+ucfv/Lcc+S2nOoYQdY9QXNOAis
SiA4W9TfEyRueOEe2vI5VidGkjdOnHRlF8ZWXy/PoAMIBnATRjS/t5z2Mey/2s6wj5sa5az0OJpb
zD7SDwdtJbB90V9YF83ckMy/KkAlJi3NyLmqu1NvA+grGlPzE8BZd7e3U26PZxmquODI1yhIL1Ey
0xvA84Xa/bf7JCFETlviLLJ7nSoP3U5RTiUnXp02NZ5CvXVKHmXaZ7Wq0H5AZCH+qNd/R+b92N+H
euRnWUAi+Vqbd3nz5fYaZaH50vwqZ5qLeF6yoILtAFEJH9Qe0hfLR3q+f922I8nEWabQv+HxSeK6
OnQVEuQhWACwkcZXU7XeGUl31+SwWH+vtacsyQ9D99vSDhoklRcmV0cvBN9AnwYwJIClds+Y36vZ
0ffM7XpjbbKAeWloFZVDI1cWLecTzklzQsFiXyG21rnooRl27SvwGtzeS/HD11fQpb2VyyyxEoDK
FH7JrFNs/tW7/7ttQO4U/32slVOoY+9pgTBQfbL6aFeVH01rIwhv+YOILhc3WZ2AkRpq/K7oIUjK
4mezb/eq+sTwp5FmUMj8NKKtip90WTxCeHHakA5YK4cIajUNFk2UjVrnxxwM6S7Qgsdp2hqCln4f
gyxETEcKcPj12qw6s9yiE63Y6cXu7xTr4x98HsYX0HyELwl20uu/H0d9SbJPu25kDC23aPzQaFeH
8njbjKz8DGTwPzurDD9Q51SxRyoPioap4JinjAeD1f/JA+M0Ojpdp9rcZY37Fdhh5xftk5WCD9Gn
cy5GN4F13/5BsnhM0VmUDcTk6brrqkAmqVgLvyfxXtrqR0eKZ45PZrqRl0jd5MLM6njloT12DFZR
cCkOYGJ3aKbtsmyrW75lZXXGnMmci6hkMQbke/tYsZ/7uBj8zfFQ6UGD1A9f4U1D8fnaWfDQYFk4
SxDMBN67ZPbcnZFDvlqnKFSU/dicGq9170u93itas7VKWZLA3UZVE9gjVMyrJCGJ6GAYOV3KLJsP
jdPdx1a3G9vhmFef9PZU/v7An6iQ/Wdvdc14E/M6joI9B74iU0l3JWUyu/py2xHFnq0D8KWVVSAp
q1YroNDjMrMn9tB7XFrvg911D4NX3SXp7xfl6MwzwwBtrQD3rsIJ2D1vTvj/3JiLuivzcNoZk7bs
b69JVtigLsQ8BCzHHsJTKzNVWdLUUokqtVWisnunlPtG3zXueFrsYj9n2Z65+j3DYRthRnaqL+2u
jlsFx4wCHABUbP7eG05d3h49BlwprN1eoOzAXdpZRU3FG4tuEOvT28xPlO9qqB7cVPP/wAqEqoLP
HqLs9ZtmrCB5nyyFLrJXnUaAy3ZubrdapQ54YWXt5h7kDOoCcYylfbah5emQMBwz9VDOr63xcntF
UlvwqEK4xuARAOnrAKIArTRnimln2oIWTPGQvBhprO5Rr01OpD0WmXjanm4blX0spkRF0OIG0tZQ
9rAINBwBWXLNfKXKtMsGZuH+JNCbpPaCDxBy/jVUK2C5KGrTFZ9M7f1gqe/Dzno/zd5GeihdC5A4
QW9E9Wr9KgtHY+qrrqLXr+YCWQNDJVz/G303qRG45xk8gg6eJV1/JWMw6ViqI2uhdlW/T/ICrY94
d/ur/OLaWQc++NC5fKFOgCBn5Qvq3JqtY8TZWW2QPM+GZdw1i/ZVm0u19ZfADkgQckrJdhsdpqB3
dyC0q11pgiBSu+CBLky1M5y5OCXmqAARtD0/5AG0H4wF1pFpYGpqNpZPt3+17A5iDhicmMo1CDzt
emu6IUnCoSHtC+13ff/COPgHvR18bxCsRq+j0Rxu25N9CoacmaIUdPVE0mt7tRqWZa/RAs3RD9wP
KLC8MwAp+F6TbEmiyE0xHizGWVVgs9emlmzsNZDpXK9o1rW5s4vgSPK2sJWyCA1f/L9WRIS4yNUb
g/5IZmKl1Yu9m0K2PWc7r/++2P3HP9g6vpTN5mFwDZ5qdQ3mcMGG18XfLQjaw+fNAp50MYwMULuD
xYRe+fVi7Kyv56zjNrWSlxlKTgeWTtt73sxEZHkXHIL/2lkdSNNrU0VfuNby3jhYVbwzlXpXK5Cx
TO4umtWdBwHTFG1soPQWZ44FCAWTGUJD83p5cxxa7Txyy80wOEfZhxFasbDaTcN4ZxcxHG7/6KGz
g/Zni15V/OE3oYEUD/gp6TnaWNeGq1JP0KkhYmdJglLCTwRd/uBqFQox/8+COAwXbgjq2Wyilkx2
Cl6Y6Q9Q3hn7z7cdUHbZgXChXQ2wE4jBahUt9f85VkAMppV7XMrRn8wPQXhyTNCsKMLfNibdMnA0
1D6YwQDEer2gyGYIPJy5f9xQRZE6L57KMtsYFfjFrLD+LvxpUjparUSllRFnspuxaxLaNNazhw4j
FJJt/HCc3O+KfujKz+bHxNyp2ZegOSSzb7X0HnGXaV/B7pLqxfH2kmX7y5AmDgodPKoaq9PXK90y
Txm4t0EtDkX+rA/lfvZS382fx001UVl0hM/NAB2I4AUdwev9LQNIVaBnxSXv0VH3a++RsZqNbyg7
5uKwCakk2NvWyfmseVUwMc5+7jvEoRKA7nl2qBrVTwetYVnZ3shpB1vKtGFY5jzAl4Q+G/tI1fd6
cZ2ddlpNY/WsjsXHgm82Tun9H3ysCxOrEJb2sLkpAQ9h1d1BSPtRsx4TozkWCEhPjrH7/zO2Onm5
y5CXYoHeMLJjOlbnJvSNJj6G5nSGtWHDmCwluNy8VShR+klrk0BARZittbJlb0PukI35wQnet1lx
yHT9cHt5vxzhzTmkKE8t+ddM/SoLyUuvAQXQ0k9pecb5xZyX/a5VcvIjNdKVL4VdNImfuciK+Wqv
AfJLtLbbl3Op/zDzDiL4GBrEioGOqP+Hwfn2KZ/TOGGSYo6P1cKMXRk042voNXnsO22gfoomJw7E
qEPw1GeaG3C4hyZ+VNJs2nihSg8aWu+gnkFz2+s0BMhSmvaoRZ9DBOV5UoXd3ahtlRKkRkzIumju
g65eM2sH4RKq80zoUILU1xcA6rWvmt9vfybpqQLcLKp35NK/msQXd0yuZIVtpQBK9TGI38XOMh/K
yfp9gjjgcY6KGZdhUISFrs9u4nppjHInzzfvJU3eO1Hjd9HGTSZdyYWNVfBTURk0i5hXRzvmEOuW
heLXsdvub++XLJ4LljtERAACvOFXmOY5mu0MEGUW5zMC6H27y5xiuVeGpXynjOpZt5iUv21T5giX
NsW/X3wjrVeLpO1AQtTFeFzU6jGnttQ20x8tjRFupv1pJKyb1lrcts04AjuITGMfuMm+Tsy9rhZP
Xq8irLNB/ChbFJUXpOVBo8ImslqUMxVhmHW8rOryCRQ6BQrroCTl4fbWyT4XTDO04UFEcQGvrFSx
UVj5oLB1FtOJDMsgZlh47wY1P1fllqCxdEkg1midCfDym+t3iXkvLABEAgR4NXTMR8fv7T9Z0YWR
1TWo2HbAk1Tn/i2nXTIgjRIfF4PpxMDdG/3z7e2Tr4j2FRhDMXMh3hYXnlfOzCLUES4xqI2A0U9x
4w/TH7zkmWL714j4hhdGktJLR7h+IAWGTiNZglM8WHtLjTfce2stq/toyJe5DRuA1qOV7CqGfdy8
PcVbwxuyKHSxmLessxYCyTWLca12N/Qt7PgbjSTpOgRHDYdH1Tmq19tljYFVBo5w6QS6E+9HkqQw
n2yleVIrNrNRDBgLxMzqTa8VdYeMF+uw1J9F8xgy6EW+vpHSbRlZfZIqzuBWzFzg/gL7bj0KMY/N
KQ3ho+s8BJwxk3pgnPS3OvRIebhtDsgoj74Y/c/COCHoV29ps29ZWd0+2uzGUTRGhDPtsdg3iUZm
8zQMG+dRboVhK2A4VEDWc9DNwGMCLYTs3FrFnR49pJ13NLKTV36/fe7Fxr/ds//srHwsdGOIwqo0
Ows1N93bqRXKDiO0eQ4SFMaPDLqIzftbNtApWA24eDRxt6qrJKHLIVlFGDU7F8vTIrCGMKQp7X3W
7X4NsKp+a75Wy6cakp3aMA+3VyytI/DQBs4EQBfQpvDViyhkp6rWeglV38oMoNtWs5MZz++doT3k
IJvmD70V+kAxyCmLjcAk+ai0TFEm4ooCNrOuoC+RFs3TVGfnZLTueOebfX3M0rsiOd1eotyOSyMY
6g/4qlcrrBelSmqtyc6uqbxMZvt9GJ37Yg4fSvLcjZMtuXdZ03+2VjFdr1NrLh1sDTVxMI+7wdeN
5KnJ0ud0AgtUbxH6SOIuCAExDy6qzjTErj9fbhh1W5p8PjX6sji97ybH27snORJXBlYrytysNaaO
y32BHL4/ICF1CvN79wnUxdFu2pO5pYIuXxFFHsaPqNytKXurprO0TBf3VWi/Krr1xADmp9trkppg
fhogIeI99CuvN21q1aBWVI55MeV3g2sdo2kDM7VlQfz7xalCO9ELaigOzy69awqcXVBteJrkDiEU
/reGlVdHsW3kIHqys60/17QLs+Z/VOw3jMg+PrVTgG1UUQW8/noZaqMOJqV88JzqIAZI0PuevTsh
PSskgMzxWZvVj5Ye3d3+PrITe2l25XPT3GVjAQDsHAWPavuqmNRzoHQLt0qZsuBH2vrf+la3/US5
J7F11pcIGtWg0CHe7ZhmHKz4KbM+ZLP2YY69b8Vo2jQ8gnzjLSCpTlyZX+UBoTb0pl5hvgk+LNmn
YRz9xe/nCpFkJHaDDWvyXaVAxvtNUMGsvD4e2iirDKyZkGMtra+beyV7KKwtGLfMMwnoSDcBNuZB
tVpVFjmtE4q4znwFASl1vjgUX9xiK1BI7YipPjFby3rWzlnRxIayJDt37osbuvveux+rrTEA2UEW
EvSILzNVwmjy9QnQZqUJlI7FGIpS7POaapWSWFuyNbJrA15Z8k3kSyjmrw7z3BV6qcEIem41ex+M
z4H6VGsPTT7s9S1spWxBBA6KbI6KGMuaoDdXxsLJOy07e1XZ7MG3wy9dpvNG3U32bQBooD0MrIgT
tvI1ZdGtIQ5AaSdxNvlG8HXR433mMSZ/O1LINg4kv/GrkoPG4Sp3mo3Mjjqd1eTaQ9UkdwDC7fCk
qc7OS7fe1LKdY9gS8APfiTxt7ddGnNaLNeTntg6PtHdFNeL2aqQWeK+zZ7rOXMBqNZmukIFGxHRB
VKNUs19sdY9lMQBh5H8trNL1vBomy0hz+rrt9zbNH4r+p5q9hE62EcFl3//Szur7J73hjY24ncRK
RA+ngS9g40EoWwsIUlBiaGrjaKvdctN+7lMmpc96YJyUBlnwNjou3beg3Bo4lFqC6BMAOzVP85fw
zsVtXudl4/QakcZQP5f1k0deHhux7+XOhjvLtg2QPBD5X1zm645y5HUBGp5Tdna6hzY27vk26Wbc
lHnZpZGVH5dNl1ZJx9kMbYvU/qHtttjNpMsw4E/jP8Sj1+wRidkHQz9gYYTVqWP+s7VeN8clt4ys
wr8Raoqt5+yVGaNU2f8U58Ubx/3tI7llZZWKjOYQpi2D6ueqCMt9NrjObnLrFnaKxNuImbJYxvST
JXQPBQ+M+CkXXpapgacUS5KfvWax0ZRsxv+1YeX6UaQqz3NRfB/sXt9wOKlng1+AsU1Qna7rhNBM
M/qWpTlxGtFkpnWbFArGYtjb4+vtjZRZguxOxytQd3qjxBErkVKXBbNjmoUYRwGb5DOELtA3bEwh
C+9dPeHBPooBRBC5Qs9ntYvDPBWVlefiQTSN79Lv5fgOVMiuN4Rm6m6zzCI7TWDd6f9DTAch0iqi
wsQwF4Zb57jh7C+26fdbrWpZlkjnkbhDU4m7bhXn9BbC1rBhRWkd+H1aHwr77/grtEsuKmLbM1zS
pJiemeheQZLJIb7ewXwhJ6jyEntB+9Tm0XNJSSdU4YhPbMWfsh9h8XOMjxrc9L/vIpeGV1vZDIwy
5i2G26g5Icnmz/FwDPLnbAvnIjvU0DMIZDHUCezpaoVqtUwtMEigy6wk3s39wxD+vL0YuQ3R86HE
YWDn2oZhJZELzDZnDiJcjkJGcNcYzk9r1sLDbUsyjxecOXgIhRR4RK4tQbxZacWAJXfqRjBh2kDm
aIH78JpJhUIn7B77wK7vlrrTvi2DvlWZl65UMBrgMiSUa3/pQiVzqajy2dxq58JRUi47cwsAJQsf
jDH/a2TlG4o7EjORLDnH4XgKw2k/Ds+xqz9tzhfKorCNahWjK/B7a2vYUJZCuFdbATOuEeK6zWPr
QiOsKv5h42KR2SFmiHImVHr2Gr9jdXZbuINJnNLDfVS8BPVPMxuOXQtH0LCRjUmIvHUd/i3RynAA
SKwBkEMeDzFaGWJwtz87gw3zRFPu3AKNkC46zGCIgDBMp9F7Tdv0GI36Q9dbf3v6tKvTLeIQ6cJh
p3C5dBh0tlYHQw2GsdeTqDj36sMYGccepQWneNdZH4PRvL99NCS2SEOoq8KSTF9q3eWNrWl2axX+
WqXy7A/1rMJ6FuY5mrKgGp02L2HRKrON86hJrYLBEcGT4XRr9Wa0cqeLjbCJzyDcdsHn0jrmtj95
fq1/YJbt4Bnxk5Y8ZsrABPm3aeTJr33Ryv7QMQtTbOkoSw6OQWUQ5SDYHhinWx0ce/SU3hogz9W9
7lgcrTbybeUU11sjxnI7ophLBCK2rm6NwrIitdAhM5+CpD4CvWt99D6nA7jJ8Q6saL1xfiT3LtwV
zPjASswLc30rKko7Lh4bfZ57kP9LGhT7frL0DSuS2HZlZbV7TCfGDhNsSB/PH0fERKP4WNjZhpdK
jcBILfpngHrXVbaxctrIbEbU+Zri5OhPecVU/xZrqPT7XBgRTnuRXVZ5QZ7vDlS5ACUnnwLjFXEE
4/efZNR8BL8rMDdYjVeeDx/eUmkOKxl04yFVD6/LvHObdKOQ9SunWuV4V2ZWISSeLdQaA6jewzTa
pdpDan+ITeVUWfNu7MyPcOJAi/qsFS+zeu8xUO+10z6o272pv4ed028O3sRM8HeU59FHbYw7zvJZ
Sdv7ckwA43yw7gE7HPpKOQTto7sl7yH72lDBCVka4NXwS1x/iLzUw6EzoRBW+hOX+i5NyRk78/cf
E4aYDYa4AVTcm8LIlGvUt4WVwtgF2YO3wK71FHRfTOfT74dYAjk4UKoqNEyE3134lTY5sHP3VE8t
awHR4Ib/a7pY3y9BrpwsaFL2rpDSuW1TuoUXNle+vETKmLU9iyOY7+z8+6Q9xH/AXcMAK5SfgnXc
AvV3vS6rm0Zdz5h6pszod/kjk4SlcwqPt1cii2IgFwnNvJQpZYjc/2L3hhnawdhhRD0uAj9rf0TG
6bYBWXfRuLSwyg6VaWgzPRDT23Z6opp6tKfOH9RPmV4fptygYfTQWM/msHec0i+G3++DYN39NUYA
YGxdOQnNZlCTjIlZpw6ZI8iKah9B6LLhDxLhZ/HHefMRPYGmeaswbQdFzR3RMDCoHK3kG8xoB+b6
7qreT32zjRGccnxqqsW8hwbgL3O8o4xrp8MRZDGyTvt5s/4lSwEuf9DKe7x8CtowBEnvwAPQgIya
tN2kOzsTSahl2rg/5MsXsy34EMyu9uoMWlGUq1Ff8I3RAK2CdL8wS54Gf0cuQo2PxmPxY9KhMxmO
UDYfp0ftL3U+hpqgYcqQs7rtcNKVX/yW1dmsk1lB9ZUvbtt7Z/lnVBjgL+9K26/Sre6UjMkFZC88
LhTNoRxZDw9lBiVua2QAI1Cfi8QFW9f5qfao1A/B7ByDMEbRZO94n6r4MFV3sxi4H4eNeoMsFl3+
htWXjuhKmbngjpvDfC/4bS17tynDKg7p+sLjdQeym/qzB6TjOkx4cTPX08K4BOw7ZDu6/tAWD2P+
QzXOw/DdDraaBOLvvbFHzkyMFY+6NUGNtVSFV1hsLHXIOqZMnCF3icIEkw23vUVWbIAKD+EAUd8g
FzSuVxYmVaDQ8mU8PB2Qnfur1pydqOUGcbXzBpBdBCteBn9tmBUB4c0CISfg7c+rgDzy2mxupImD
tJEg1fWO9ZLtECoNmv+Nja+d08R79JYXrVgeko38SEYCAUcZ5A+2SAGoul3b1dSoMrIRjjxP/ydB
9jk2yoNlIV1YviuicN9EJh3W2e9CWImWxbfj9o7EeuM5KP26Fz9i5U1TUMRJazE6ojpfaCPvRgZU
ABbfJ1s88bLbjYoYEDdBjQL35mq1kw1hglAuDmLrtayacRcpibPhQpLyGNUTKs0aLy3BAXdtxElK
N3HDhCDgqPezKUra/vQcThoTP4MftBubJzvvEPw7AhiIA63TN8eNE9E+4yiORrwr6uDRy7KfQRNs
BXVZIIVZHvJLasKc+tWdNtth6KUq80ud0dxZ2rDP83cLRCj1ToveZfM5rAs/tt/r3mf4SprxmKn2
XTsgfvYp1LbaebIPif4KVWl+EZF25bZTOaoNpDcMuxpVeu86XXKIw1bbyOtlUQ43Qb4NZnuwUCu/
LMrFmKvJhJ18CE5RphyKGERQ1O7RSfe74qGth+fEqf4ggIOOQ0qNMVCysJX/MFoHJIty3Tka3B2T
Kk6VwvR3uh1wZBt4aUT8+0Wep2mlqY0ggc5L81wtn81oi1LsF0fNOqJdWlh9omDh7WeVbF7kfSjt
fh8wZGDl5YPKQEzhLH4eindADvF0lH9I0keFTAQuMKQvT1XejeA1TZ9nCXxW8YNVOu+T8RBmy9E0
Ti3EO1pz1+lHJ97C+suc/PJXrz55OjcK4HXxyeEaLg/h5PpB9i3Odl36B701nidQJsEsAepnDUtg
wMVKS4/QyxTDXuQGCtWJTDv+wYcGV0StkrsFWNb1h16Y/RjS4BcJqgsmJ94p6UaVXBaA4NT818Lq
QyuttkxTx5aVGuiK0d650blEfub2OuRWoBbm6SgS+NU6+tDM8r7lVDiTsx+YOhfP4WneOBay2A3t
9b9WVmvJ46COPItjkS+PemDtvfGV8vSAyIKu7ws1/H1eEYT2wN7TXId+z1l5WznOk5l7zDnFxXtK
A/mUPvYQINCMD/9k+2jVUgmDDZMew7UbxE2QFm0AM4zgIJi587zxZZtRWPzeN2f+wspqPSx1KR1B
uhH11SHr52d3EPX+h6XdgkXLQrOoVlA6FrS7pjjHF/HLsdOmcwI+VAY7eUHfqbZ2VvY3qLbKTA/a
cKDYctsBpZHhwqJwnQuLceGEShRzkNpy2Ae6fpw9ZMfcIbwru+hLE2xVbaWuiDgcwqtC2/PNFyvT
vE4F50xaNJ4/RY11N9ntfVGklV9nYbwf8adTNiVbKbD0pF0YXn3ECAqEKS64520xzdA/6uYrcNE/
8UdImeFLFHI9a6xtTCM+WAKITALPOAH6SHkdt/bzH3wyJpFpmhD93ijThEHUgnglZtDb8HsjuZ++
eMPCrVKevHSLol7W04Anmcov/LamAOtfO4hZBEPbKcRBt0K+Xlvu4FzwyN8H2kOZjx5e9Kg+5D48
pdnJsQ/OFhmY5PCBPgHdxEp5l/2iULhw0Cg0FM3KUAdIlIzHdVj9XUc1FFqoHAdhuZGkSI0B2QKs
SpUN8Z/rxTp9M2WpwrjaqM7FfmqyYVd2ubF3GcRG3RplsNufUmoPxkawteJ7rhO+OHWt0Ro7pm0m
A9j5oD3kc7tTl+Kgx9E/t21JDgBgKiT3fgm5u7/aKRcbmdeuXqkcPjphAOvCbKJcwKTH3qyCZOOt
sGVqFVTauUwihbG/sxbwrox7X5sSv9HSw+0VCddbxWVEU0S2wXS54IS8/lpKNg957wDKbsZhptjm
Huto/HrbhiQiE/kZiDI9niPoAFzbiMawcCoLmLRZI83CXNY7NUwPS3kwWu1QxvlXpkM75edto7L9
o2MJiT3E8syUrM7cjFI04uUu6RpQ1bT5llFLVJT720YkkVhIz4h3OSU9YFfXK8vtxkk63hnnLmx3
qacf1fAv6yGCE1h5WbYKlJJrBlyFOFMMaMKOu9rGfO5tRV0wVhafc6g6429GEvhjku8AHtxel3Tz
wJECVhMMJW8GuauqURn4Yl1JafhhoKgnuvr5rmrmeX/blHRVF6ZWbxplyXgKVPh5TBtO7b6N4/+R
dmbLceNKt34iRnAebsmaNFqyLQ+6Ybhti/M88+nPB++z/66i+BdP9wnfuSKUBJBIAJkr1/o42R/q
znKrcuv8WnN2IJhCkAw6BXLZl8vV9WWXZgPDcoKPvQkiBWrJ66NZSxIR4QXJho2KNz3wlybiZAit
QSPU0jLgBk7F1XCigj15SSq5UTMfo+yXQe7PkbdQ9mtxELFpKERwjfc6SNSyQtSkaHttpvRz2o3o
YxW3Uezso39RFqJK+7cl8SVnUbBH6qKLTZpdg7YuPSUyUUb0R9WzjVTe8I41Rzw3tQhP2mzHY1HQ
41aFb2X2hvqJrd9eX7L1eeN0ZmORt1ySUdRm5qSFxWhkPfYKyASt4jYvgkPUbQSLNe+juVpQIcEU
i5jB5bTVWtLFSQ57cQ8rFnwXUpwdrw/lDy5+Gc0h9+HV6JDy4fp0acIpBwmubtGQkrqN1uzVfVF4
YFyCkzV/GqK3Ob+JqacgyTMgwFJ+beGZmb0qfUVBy41v4+AGQvwQ2PjGh60tI+Q5oLgBC1KlXizj
NElt3dh8l2XD4CH9Hv8f2LbXppe8LKlgeqcIXAuvHCpttHrLIZDkExl8BWDPVkp0Ldyfm1gMww9U
NNuQybxvs/gUqA9TPHgmUlJ59sGPg1tf82VXAbMxVp/b2narT0mxMybrWCjJTgs/GtFdXW4V/1a/
iXDDqlNR4oJ3ueSTVvYJSnlAZK3iQTU/hdMvJa7u1Fx7rDX9Bv6+LRCXGOU7J6MIKO5aAjO7mOhU
ntWeJn7aeYonRakOpfWrE1mw7M7MXq479FrZRBdQMZyZZDTH+OXoRilTzCCh/dRX8Vc9PnFd8JAc
OEWyfUymZteWJH66h3HSPTuKnvNmfLJb+yuYoMP1T1kLEwwXRDXdFdCqLHav7ielOkqE1057NsLB
VcevfQnnz8frZtYIyHXye2R/eLoS+sRWOguuSq2jq2KRiO4q/ZNj1L+coL3TU9Qc5uizre+SZJ8H
buTX1k6pzdN162v7lNstlwzRvk4MuTTedFKmVlB03Cfa0Z8tr2rDw1hkG4fkmgP9Yczm3mnwSlcv
rQTapBmQ7QK9SHrXjCsJbEMORh3IXNnrP8NG2sjWrg4LRgh4d1g/gvylQUUdAihQdIrwZBJFx3fl
vKr2hoNcN2Isy0OOlPhEHiOimngnZ7eDeVLsjXzaWogDKfx/x8HUXY5DMuduSAWYQOpvEZ9wt+Wl
VpfmzMLC++bQD0ln4H0mYhIaHd/QIP1Kult4dzecYGssi1gayz7qMtQl7mf7oYDCfAo3ovXaq+Ns
sv6gDc42kt6HoD19hjJ3LrnaIjo0htvv8ulNsz+F3Ya1jdVfJlPHUNLHSBVLI+2qsDygXrOvzA2I
wmoiAfysgCuRSHhHX1GHeWgGMftTlsg+j6rrzCpKvtaxd0iR1xOkTt8QAAzT7DnqLIra6RGdx6Nt
Zr3bJlvF/NUlPPuaxT62RzVsJxuPt6IeafjR+qiX2lblfMvIwiOLIVGcUWbIRa7sp+plyqT99aC3
ZWFxnnW60VaZgwUnf82Gu0Leykiux/SziVr4OrCi0Bg6LEjal7jT9358M8Ud3NV7cq3RcKuE/a7I
Ys+Gd/z62P4Xj/lTmxOFzeUuqCNk0R0hwD2oSSt7eWeYqhd1SRd55Zjlys6Wi8kgCifT4ML4PDzH
ig1HcTVbM/ROhVaeOlXJo6OfQ1K/d9qIRLSTa1vdcWvHK7ABEtA8X2j5WRz0pjKrpiawP3XiewBx
XH86+EO166XfGzMivHJ5fTm3tDjI5T7S7GAKKCk3qReboGuch1j6PH5swdi96I6rmGwWeOc05dN1
06tjhPAaQWOQoCRDLsO30TiplGuChlzN3CjWFLe3HQS4tVumP9jIH63dC80zY+L3s/CnobbZdyPg
ljCaX6ch0G6sfBTP0FD2qh4Wjwmqv4M91Vt3/dW4C+8uHLmke3RjYRi1hdoIM6rOrf+Xw8U3Gj5M
6n0wHOrgQ0xymhzn9WldHemZwcWTOzUUCQ1gDE7NcIQCgPT340h3S6jwnjOMXThvvBhXY70NFoTc
MXCs5TrOFZxFZIrZU2+xlt9OSvPFVIANXR/WaioBgmMxk4Cz4dm+XMGButBkFZjJAcEjRBOqP4vo
OEmpq9RPICbdoqJkulV7XHNSWqFZNwCZZLYWG9GvVT9LHJyUroy6fS7LW6UI3G74sjE68S5ZbsNz
O4t3Szwjy17H2JnyLzXZ4QfdK0M3SqGA8qLHfCdbf8ENb3KuXTe8Oj5APOLxYvCsWMyqM0dybM3M
qlM/g4FyxlfYqa1u46QWW/nd6MBI63CDAnJbopImIAiBn7WUhAyUMzvPhIjR2c0BEpcbqbrVCA+c
BEAhIFDGtIgqBR1qeaZRv9M+WXAQ2IeBmrQdfRkV5dDbqsfrye2oilqdTjOB5ycPRvYjA2Z8fV5X
n2oW3XLkC8EmKLaIu2cBJ5Yzc4x9hqzApl/+CsxDVe77zsu/RfJrTb+EOY+ug6pKZtzP2u1WKnYN
PQo9HtUVqLmRGnn3dsmi1DZGUTcqda9LfurT6Oq00eXDaXjL4sMAweFwo4y3o/NrY+irq00bjoD0
kN5etlvLdogIUEh9R7V7F2cei+8RonCgBCT9VHTyoc2OAGcEnJKN7rX6s9xW7jyVrmBf2aJsWgvA
YNQE+yfN08B1Lxcid7TUKFOBEkly201rJLwL51PUQqrmJMmwj1PE8QbqMvTRJN83pkKcnu8c/8z4
4nRN2rKupZJaKHxXu7BWPuva9z64p/p8M8f6Y9NVbpgF++It3OJyWN3YdCQgSQqcnP7Dy2FzvwqK
tqNiDrVMaz9ENvogH8atXrm1yRWlZST5SO/ynLy0khdRbSKnQ3is+7sgym/VsmNk1ecqVDl42h9z
rXyTtOzn9Xld87Bzs4to6Tczlf8Zs+qxpWQYlNle8nPXt6qHduo2tvLa+UY5DU+GvVugNy7HOJma
VLYzM5mUbzDKFXBbWtFG/F87tGluoAtV7Fl1eUto9DQMJa7aeEbgFdp3jhq9yHdJvJ+gaE+KLQ2E
NeEYmuLBHAPDFZ1sizApq1Xxn6J5aVRe1PwIKhgrqgahrmfn1KXSoQx58lZ7aM3dZopOlcrzqp33
dmn/KEN54yW/OsXUuIG7Q9VBWulyijtJTnUpZD01vXYl5SXRwMpZW8iY1YcHjQFo/oD+IzourkbD
FJcqGoTsiYgq903XJq6cWCCW+l0f74G566UX5Whvbxyyq8MD4S4ajSmNLflbUHcxsrCFfDXrbUES
YozmbvA33HR1dCCMUXCmfw0ri9GpSqumWtlREIui4s7OURFPNFj+HV+Ob9pZbQ+8vLS7qeS/Cvu7
NlSQ7fMm/nR9b6410ZGjpHwgEtyU5kRkOjv52rqPHYk31X0/PQXJro4G9PQqZClOlrUv5r0haQ8Q
UVVzswvy8Luqn3z9QYLOtxAMuW1wuv49a5N//jkLT4dx16gphUODZcWnDpj9PL7k0pZvrQVCWkIB
lwIRBs26CPRzK+XDUHHKZI21t5zXaazvCgvYnkmnZhM8WmrlVsW/aDAXjaj/Y3URftPUTKcEdsj7
0nrL1N6zQRfMX6xRc7Ns9oiQ3vW5XDtUwCaRcoMKgGNlcZZOzWi3gQr3upO80J19QArMrkKvszdu
catrBlMLmNU/ELbFmgVR4wf2RDyQ9LdQgiAIFr9W3cp0rFohrQxwFQo2rr+XjhqQcGv7lvpn0aQP
RvebVNIhmH9fn7K1owqx0/8xIj7ibDdMVVZVnShT61bjTdWbDD+U/jRnu3yoNyLAqg+emVrMWt4k
USfHBSq8g/ZVoQk6M7v9WOs3VorQgKzf2P64j+LNuLrqFWd2Fwck5OqIOgG3ug8a/1dLItaIxl+z
Kd3NMnH8+nSuHlz/0Xu0YFwCAHA5nzUNWVYgFGH6dq+Hz/LoyeZTnh3s/kMe/LBhj7fnB8sKUQN+
CORvAam+gnv+mG497Fe9h2chOMs/H7LY8UbpqIMuqudlFHuK+qKaiVvOx+vDFS64vD+yBWhk401j
8Ly+HK2TgEoKerxHCYIdfQ/kMs0Nr1ldvTMTi9Wb5n4ypR6vCZrwsTaNnVU3h9DSfwlB4+ujWZ2y
M1OLE8qvCn3oxWii5k0uQSCGv8utzoV1G7T6w2NGZ+Oyu9gogWvLAv9Uy7lnS79ru3A50//NQP42
slj71GmzsmO/3dvzs+A6l/uHftpqj1iNHObfRhbBfcimSY/QKLmnzIpI2rGUPivUr2d0lorg+78Z
EPxYPNrIsCwB/KrcT6AXcIJaATRWv5SW7tbJhqetLo0NF4qgQwGhJpz9LBT2UTb0obigwH0/uHQp
9Sd7LPwDwkvO/6cp8SlnpoYiVRS/YO78/EveZbuhep7AzF+fNPG97zYn1XUwNCZArmVL0FRHeedr
AxCT2noZZvu3tNkvu5rOcESl9w/fKo0clwPJrNDUswbxiswK6IkM+0dFz+5yRCuCtjtEWfvUsk3p
DnyQStLU/d5EHxw4RbhLtOB+MP2NTM7qGp59z2INQUL3fmiC2mhEeWV4hh+qTL5cn9eViEQ9XeO9
jn4ayb5F0KvznnF2+EnedadRtuMjTI/FLkytyR3kLSrHtc6uC3OLAFiqTtEHI8uYlcMhrwkXw1/K
LL/Y8vBVCD6E6U1i3UgNsitZtofdchcpG/FEmFh4Eh0HtLDQlmSCiFmssjT6uplPCNsXMeqcML4b
UufV8rxHnPEpHp/D8Z+fKxcGF8uYmKE8QVYFog2+bgAa1rTX/dzesLISwS6sLHZhg9CKnusMayre
YOcvDwqipJQYyi3Y5lq268KScKmz/c49o4tbimNwSnwMzecyGnad9jCfEuMJzrydXiCq89CCv+36
jSDwv5gGvyRerhAxL9YOEi5bThpodiPzU8LpHJR02/CuPCZKtLchNoD8/MGePo6m+phVW3Dflf3I
wE16zYBAOu+a2vIxBlacQK4/99kuaW8TkG5S+vH6hly5WFLABxgOxBdiKW1xbttlCpjapmoWvcGH
Uj/7+l1qoHk936vc9jLz93Vzf3Ci77bD3/b0xR0PXuSglnuaZsPsMOQ34X1yCp+7dNcNH+Q6cZGD
t8hTq58nGgYVeo/A3Te/FOODn3q5sQsGtxz3ygfpqGz1ua1EfGAGbFRRkhOJhEs3G4G3okk38d7S
38iWF/bGyFc3DH0aVBpUdFTeyefGHWsdijTQqNyFw5cIEupwFxhvQJU3cOlrreeMhasr8B3aqpyF
35ZqQMIg4u2oKGDQvg7ZTtG/qO3sTjVEctlnuFt2qW7d20Xg9eYhHz+ExqGqu53Ebds0X7cUatY/
yKBPWvA3UXFZfFDEh4ajwwdBL4TKqFnukkdaTw+B+trlH9P0rrIcSoQ7aBUj/UXdld3rrJ9CGM6d
7F/oflE7QIeDlXDo5BQLdRZPLDlM5imiP2cEF2sY352thN/qljozsDh05lpTcmfEk/zmS2dPx6Ea
bzT71qh+1rr9fdS+pHREXN9Wq6HizORiFysxflD2mMzTFz26DeKe+pK2u25krUzH1kDsyqLsQJFf
fMXZzBGiCiXOAJrnJdooKYnTfeI41kGVkdCRnbY9gAua3UAeqYXqkn/slajfOHdWJxdeRKiqqPHD
Z3P5DZk5VAP5VOJV+UP7ihfteSbmMgghbfZs6/n6kFcPb/YRpRYUZd/xjvWy5gcZ6jP3tDB/SIxu
h+SO2wwno89vk6dRbruNhVyNQmcGFxvFl4uw1kayI337EAhtAWXL/VcnUCT06ZIhg7dMlCZRqRiJ
jVKgIIGN0x9Z5ymNl/9lJns/Lz1EwDaGtG7QAIVOagkM5SLix2XMu0S08loGSrKlfh+P816P032Q
SV5s7HR5H+pbmIC1jClK8yo5WVo+6QRa7PKqjcMuDkL0gwR1eJUpkWeNpbnr1NQ/Zh3EX+2szXBt
W8facOKTak31x8kJog1/Xd00gNThjwWry/myuL5YctpQhWK+OVXNo1LIe0V7643hkNXPdfeq+Pdh
unHJXnMiOPrFS4zUApTfl3tk8J1WHyEQvYfm2w2rN9X8fn1brFVAoWj4rwXYXS4ttJPc1XZDK0PZ
u7Ge/1CH/Xgnd/33vOhvxvaDSuFm/BLkLwGtDrMMCNzc2JmrdzNaRsmKgwAne7L4BL1qiEVC19ds
y99Jn5euNSkHWmE8qR0/pFaK8ObOCOn1DU5NoN6quXramAURa5Z3GbCrdKejukY+fOFjU5yOZdCQ
MpWU8EuO+iDglr0/S15mqie1lj0ZMgkjh+YUBpwREoTr9tc21rn5xTKje8IE2MQKuFjgsClp/6xc
9ZcCXQX1AbneaVa8cQSsnTPnJsUnnZ0AShwb1ViK6Nv9yCNrJwpmwSZgcnVg7FwwXChXAdK9tBLl
bSFPig96aE7dVqaPNdzXwzcteJWL+8yoDpSSNt6+q9tUo8FU9CvAwr9ENSaJkxhhI7NNrYaz5Fs7
OpTovkWZD+nv7PHE8If5OesH7/oiru1V0U4lkND0pi3tWmGvVpNF20eQmILtMdK3nhFrT264wASX
FbcveZk16wdlQgyXaFA6D5oUu1n0pRsrd7NeLLx9uRvO7SxP5lBtQykgaZrr4y5t/cjTUo0bltrN
+4lQzMUz2aq+rZ3P5zbVS09pZ7q37JLc1pwc7OrL+MsuXju00Qc37Zt/sVKcI6gn0O/Ec34RcCD7
1eQhptjUFW+SX7nmVtPF2ubigsw/VD1oU1wMxhnHWrJm0pvzp7h5kBDmjtpmI2asaYgDygPBAXJB
QblpETRiGaU7J+VR2Uateop8e9pNUdHucqeXEMTUlBMIOkgF8sjxtD7tdtbQQpJrVIar2nX5mvaI
5jj2rgh836MBTByrU70fi9r2fAQ1PScNtsRJ1yaGw5PLA19NpX4xMUmnhXEkIzJGS60HI6Btu2a/
BUJb24icJmwQ+sxpa1u4b9T5gJzCKL1PSZMq/VtebLV7rzkrbzG2OT07+M/iuBibptRDGT0JHtie
xA0yawKvMR+IpQK1tEmauzptZ/YWS63nvEJs3tGAMJ/rTD/0xeBtJvTWBsX9DXpJsvJQxCx2RWj0
Rq5aDZoSqulOCftdoQwsj3tHrg9dEZ/0pjj985B5bnKxUkYvNQVag7C/Bz9I7u1k6I2vW1i9XJyb
WHicI9OFUvtDSmtKbx3NegBJLIfDnVNVwTHnfg6fcjsfS5kOOikqeUJruEsWpsozUnXyVof0mm+e
f87iVZDOqdRZBiMOubMLlNvwL6qyogQFCYFD5+Q7sjpISP0065GhMfo7VX1WOljZpJfrs7p2EEFE
AHKOoikqJGKUZ5eHJDTq2lfEpBaO1+eDG4PTUBy0rjcO87X7A1gb2E5p9OZpsVi9rtbKqc919DSQ
HJnH+ajLr7HxGubGrR8Wu3qy9mGy9a5a9RkCK/3wnLTwmSyGB0RYkuBZRfkCdhF5MJ6LfPCiVEfR
7PPQz3tt+ppZiWchUVCEw853wM1dn+C1E9gBzOqQM4RucclHQODufWX2xbihMhKJb3oe89hrR/t2
svK9tKkWt7L7TXjahFqTjTSwvQgxsz4UhTqiClxLornyzip3vf5hmhPPhDBo64BcGR9sGTQAAtmF
rG3Zwe/nHR37Kesaqvdq8jUff9Y/yuJx3ipSrNmxBPJCIVllAlVYOGqeWBS0TJQy8jvdv09M48PU
NC9GB/ebqvy4vmhrL1WOYrBDQuvvPY1X4kS21QtrjZWp7twr5a5skJtK6tihUOd8Tp2svx1Sq/UK
ULjoVevDMQHseLz+ISvbE54VYLxAqMTFYDHqqlRqWelQNJDqyuvLn3O3s7m/dVs9cSu7E7Q+SVbB
+URqffGGaBE2ysexzO5rnfzR0LqNfVPdaI6nzJBT/86Tf3EBBiKKSCkBTtRgFuGgjKNsjIT4RGxy
CZU/SWW0UxzR+bDF97W2HWwS9UKZzSLELaYQ9ZPBynsjvS/8vSTHhyRWc9cww8NQOEgoVhlZMnXL
f0TwX9y7//BakVwAiQII+9Jb1VwKA9tHacBShvgRGb3vik/zpu/4oeMOaQH9f5lkBx/M8GMXzOVR
tcf8ZUzyEMrpYd6XmsIr7rovrVw96IkQ/C/gR4XW1OU36QOqbbaPgkke9NlhztLOi0L2qdWrW/X6
tc3KhepPTKBWu4RR1AkKU9ABoM4z/zbr6baHwH7Hq+DYS1uV5zWACqFVKA4ZAEMcfTGsUtEipY9y
5FLqenjsQ8vf+wDEwf6Ewd5QlehU5IW9jyj5eZMyUNQleO7HQRBBDXWzVwZEXMJUHu7GOR8PcrNJ
+L46G6AE6fx0BAGJ+P3sjG21PEOmvc4orxTFMSlK7WjkoXNICjPdz4YePem+n99cX+21yAHQSgBm
ACe+ezs3EOvPLWgoYHjdY2BpT9P0rTblwpX9LUL7lZuQyREHax6AZEE/cTk+JY2Qmshx9rK+Nczn
tNjawitjQboOpOUfGUruEJcGci2w2zlgiUvjYx99lKAdURSv0k/Xp2xlnSyyV6YOxSFVtyXUqY3o
2EyUiXUKOWbsx9SeXWOU3Eltb6rx53VjK5MGwx6XHcpOMBLIC7dV8swJzFBhN+Yf4vYhy7cEVtcM
IGfAC43zj0i7mLSxyZNUiRlNU5T2PtEUyW2b1jpeH8ZKULE0SAL/SO5ANb/w7YmVn+BTy+67JnG1
cfaU8YXk0UboWh0L5VBqRJDPUA68dAD6xWhry2nQdnTKTzXlwj2pYXXDypqboWBOrokSFG2Ai0Ow
ycauoAZV0Jrn/3D8Jz+0DkNin4L0XwgyUtol88MFDUrWZRcQPKWRVs1ImkhlZd3VetO4Vqhnp0gP
tP31BVoZFGU1TAhgJ8m0xTOlqu0xzCUHzRsp3dHACo2JBukdVCbX7axdtalggMQl6yqIihf+ZmR5
aUFSkN2LHMlHSf/SmX/V831uyO4g3dneDH1u+yS1uw274jG7OGrpPRJC5wJfz+Xl0jfC0RcHmIY8
TNGepjDZ6/1HJx/uBoXeyjF4KIyaB/2dZUobltdmVghoUadH0AdijkvDQef4pNtxSvG2aHWIiorv
IwRT6sv1Ea5sMW5+sOgCAEagfBmWggbcXdlF+X2qvlXDAy1jSvjPWwoxQUXNgUvWeKeq2c3cVWQr
y+9H6TW3XkOK/pudYit7GEi+oJCGJfZ9zSXMRjuMzeLPMAxqEc0WW8fqepwZWISiopTHGjqH/L52
HoDvzehXVPXDZkp1zQwPHpRhUTEzASVcLjuESn1tKnF+r/R3pY22b/JXH3yLim/XV33VDIkiUmzk
pcAMXJqRJlWuq67L0eLWjtm+CRiN2nrOVt/SWvsA3UT/Y+hPEv7sdjJZSVJLRc/ad46r2e0eg6iL
R88c5U1/J26j0VC5qfE5TnfRYQ7Me7txbmcIzfrfsvP5Hw+bsu6fSwv1bI7Hy2Ebs1JObUhiPM9f
9f67b36UzKdoSyNrZUtdWFm8CYKyGwolp06VOsOtszcStAbKLfKotfIFTXkASjlMhJLoIvSCt1cj
Syc5TZWxmCx3ODKXlSwLemHDOM6R6apafn99AleHRk7WIFtKdXzZlRJnpVLFMOveR/IxLCs3lp6U
diPWr/gm1JiQsnOSw7K45J2jGmNZeQdIUtenXT8E3lQUhwScu5+EG0FWuPkiul+YWuw2pwYVWNmY
muQHM+7vorTl/L/hge5J+e+wyU/BFqW/cLFrJsXozzaEr+VyM7ZALu3xBQK14s6yTLcx5p1Cx+T1
xdoa3cLbw3qWVcnCVGns/S9TVTzF5l3evdbmU5V8951yYzbX8hqQzwFv5aLrOKBGLsfGpvDrSQGH
ODfPsay6tUSfKEpbs67tpjB0dUGw76lWQEmqsjdIhddc89z4Yj/wcsgUtWQtVcQEVcVVtGez+3V9
RvWVxTu3sfAXXhDBNOTYUPpiB+HeLjCrjWGsm+A05m6tAc5bXDhi2J7LQec1L1jFHpvAb/a+Ilk3
1wey5hoCS4MgDKRi9N9frhTJNi2vOwMuNSFI4gxeENpQLpElUb817U3SfcynrYfclk3x+5nnS/JU
102FzYIyAUT5FPPdOj40U3eie7eTfztbbdNrew24Na9GeLZ4eC02gBpxo5R0B8CA+l0pHtAuOMHi
xd0jjZ/+xXyeWVqMjZtHj0v4eH40esNQeqNxNzd3QfKi5gpoVVEo+efPFh541MsNLj5c0pZdprka
RLZkUL5qqFgcFGV4Hmo5+ud7WljhwQqphyiULfzRnNJq1FIUpOtqRAxDOsS9V2nGUe0Vtwl+Th3Y
/zG667/4xs31OX1/DmCZ3MKfFybJ5kWdyWzKiJOGAoWuPgxpKq5bjfZCd+F1Myug/Es7ixGmYySn
s0rRLK3kUxF8iyGq0WEiS8BT1O1XtXpRuIIjVTZ9htSwzy3KGAoyNlK5weT1fuvzITwPSa2jl0O3
/eUGsaVaM+uMAZvZo9aGnjG/XB/qhoElElfLnBpx+4JyjFW5fv4abwHRVy4lDEE0Ewpsg8huXw4h
sbUuqy3mUg31U9IYh7J5yuWHPn+Kpw4Bptt0hDl02iIhEuHq8lDFrEA+UcYlni3D2WSgLtcrqEOr
6Z7LSf1LlZ6yKNu3sr3bLNqvziK6MaLyI3bGwl/GWEEjZxTGQsu1pCeumRsH9/ujjOGIZBFQXi5b
yw7j2DfUcA6xkIQIZQK26QBmF8XW5XzLjBjoWUDm0Qe+QZjJKF+KDq4mf5iM7l8NRkA2BOUu79lL
K3GtqEbnz/8RIafHBHw31PjXHXul6wNyJVzOEE9lKjiLwz9OSdPqMrSN2aOeuRPbteFC9Rh3R119
NRrNC/zWC6eEhskAjNbGvloNIefmFzOZgLiJ/IyNZU8et9fHzPykomdsyw9SqrhZv5NK+je7Vzs2
9q1anSx4SDMJRntzs8fw/ZknaKZI//C2gyZ1yd9jN4XtZzo7UD9W9c8gqulv+R3T6rI96e9zI5em
FpeIMUgNKa4YdYxepl8dwuBxipID8g5eFu0KO3OVwct/Xl/qtd13Pr5FhCl9s+2nKUtFMsHSX4p+
61gVf2AZS6jjAO/jysDxuhhVVcuFLM9U3mWZFbT2VfQxCF4C/WQexxdJ2tgda5GL7n7iPVpGNIYu
hpPOcpnrE9aioA8PSkk7oD9JqHVaTXJjdha0DR0dQ5aV7q7P44bhJZjSqrXcsAMMZyJ5dgqGXar8
HI2jkXwKQVhcN7Z2lJ+NcolzilNAFE0GDqYvbNfQXwIjcKc8h0ngcN3QeiBQqYeLRypsgosrn0W7
qyWPfXo/8f4d2rcsaB/L8KH5WUi3qvZT0tD69PcyqmY9zGRbOJW1iEqVgpcr6VdYshdxQK2suNRK
8A5j9kpHSdQ85OHb9RGumiDVysFDIQE/vQyn8gzDjTap6b1m3MTtozwc5OrTdROrrkHNQHRKkBBf
XizNWA7UoNI4fmA8CB+04a2mqyw/adUvytbedWOr4zkzttgA81jbsy+QG8YYuK2PGkDoDVt6uOtG
6CCAlcRAB34xaboPOZ3dYcQKXwQpiSl9aep+y/fE8/Zd5IDW9r9WFr4HObISxSpwEAsluajbdf5J
0+8H43tvvWrWrmptjw76JP0otC6vz6IYwDvTyE5CtASCgTaJS6/QCrTkJJ8li5RuPAazpruTXSs7
JauhYKpsbavCvoIHJ/iT0OWe+menLVwd5uV2iHKbW7M+7yA+UnoXerNuZ2gPA3qfnAse8kGO8ZwE
JBwSkuVb0rqrbnr2BWLRz64vCv3UgdTxBbI3GF/rJHDj/JjekqO34q0wvT6/f4924UCOGQ6c8T6v
oJn+qvD3mHySfPqX4i/X13Ht8KFJCQ5UAObcZZa7wTKoErZxdm98C6ubwto11tc8mp6M4IPatnu1
kg7XDf4p1C09BwoQFhMQpGjQvZzFUTVoqUxD6gxOrd82g5a5rSZ05fp+oPM4yWglNecDl+/oppuK
cA+eVDo5bdN9GJJS85SiL2+H1pc+F47/I7eyjhQvyQSjQqgkB+rs5jSl7IUQx9HMO/s2CWsYrvXR
ebCVyLmjIB7cXB/T2mJB8SySJxZv8mVJIw0KqaEYnd5LdnOwNHCWbeS1crKv7X/ehQWvPqyPf0B0
3D9FSDjzwd6IhsSEt+XeaEZXrWEdqlxJ3lij1VcVDYSCBx02GqoCl1ZkHVG5QMBZ5kD1vXmYgl1p
99/1fI48pxh+xEmXHpQ69XQ9g+ihn/bXJ3T9Ayj006YEiBh9icsPiHSzbKpBwv3rHX3F812bHVL9
IdSe7a9J7vbfr9tbu8MKXMF/zS0CaTymEaADdhs5y191+qL4iAmp5d7M4l3bbrROisl7twFg5FCA
KcpQ/C2MjS2sbo4FcEWTvDk/SD/TZnyM7RvDjj9Mmf91LLbY1leHB+6YLBulHs7yy9mcIDbrm7DP
7pOs3QXVnVAJdMAp5TspTP7F8QpRlSBrpCtI/vNyOXPQukvUSUkAahRVfaikci8Xzm1Rbh0H60P6
28zCQayZp0gWd8IM6K4iPPa0OlFo2an+fBvN9pZe4UqqmWqzwDdQULREcu9yDuXQh3HCAlKmFl/G
9hRDo1Dn9UkPAFXIXp0XR9J8YfWtbbZUUNaOnXPLi2NHTUMSp2aR3ffBrjHSnZztjGA8to10i9sh
MPd8fTOs3V1o7VVJ1HLWqktdVSWVYrXSwfcozXNuInUaPUTFFhHP2vqdG1lMpzmSl7J83CS1TiH8
dHFc7IbOc5Jjl/1zeAJLR2TWwVkCh1lCqhSzLvQuNMAMmJnu9cqUe7MECQNkj1vDWp07E5q/P2QM
77qirblRrK4fcEutN+9iZZ52hWzfqLmxdflbO3PA2gj0KNc/aDov/bHQYByeSh+cgF26UjfuuvCL
TGduUm7E4jX3w+kZC75A1Fq4X5zIPY39IHsi4yDNyW7oP8q6W73Yfr63u/7zdedbHdaZtcW+DmHC
glQOKAm383E/Rxrg0M7yxtIKD7rFHfe6uZXBMX8KWWYAzYgMLcyZ8WDksU4sbtDSmmZ0Bv6CokBt
b/PqMUs2NtbK2MiQUAamBMg7f9kz6RRdUQ6d2MjVaWruwcCHJvTc9saCrfggaS9OTcq0f3bxpWck
AI+CnOLUvQwC3LC9qrs1NvW7V/YvCFSiIVcQRrRUQ9YmY56cBPcj+xkG+l4aX024lDvzFSzBxiKt
YCJFfgTwKRJQGFxmSDqpojmoTvL7TCWZq3227eKQdTqB3yrunUa/15o3CUyvTA470O23RNaP4dEn
lREqd1o+bX3PyruL5ilKIHTTCcXDxSWszac21wFakofah2Po2jaFVal+ENzOYfCkp57m7Lr+W+BA
Kpoqv6/77J/+qcUFAvNUqinHA6c29MsF1qV2GoMGiEOeRMfSvx2Gm0q6q0OJVF//TOA5BM3E66/x
6rGTPSN/GeQKGrOH0aQn4s6QfvvWoUuOQ/eYU+UelNte+53zZJLUu0g9Zu2NvdXYttITRjeGKDKA
4IQEdalDWWey1IVzk99X1i6NyMmYwSl1dA+UWOhZvzLDLYNpLykzOqa9y1f1MiITj8nwIJT6mtk6
chn+MDRb92kxV+/mEgEIIP864mxLOLU8mj03amALkloE/4e0M1uS2mq69hUpQvNwKtXQVV0NNNDY
cKIAm9Y8z7r6/9l88Zoqob8UxmHCHDSQ2lPu3Jkr19qPxEnHUq/arXTxip8hPyPidZwMtS1xnK6i
ok7xG92oaWJwPoTDuQ//svLPaCu7hRZ7yHzVw/w4NsFb52tcf2+z72HUf+jU2sW9oib40Nf+RpS2
4opEvghIM3U2MHuL7xlYIgvQgyDsSrw27V67WT3OsfV+KLeuxDVT8D2CpyVFJlg9b4fe+9HsV4Ls
LIuSnR2eVCN2izH2nHyrivFDDm6xmPT/E3SC+sJTLEuHpDulfOgQlIxUe5f6jiel3yQ794zAeGON
fzfH2ODJMvUHW2s/hH6zC/2HVusPARkappqCpoRG37v7x3Vt/D8Qq2TnBPhpMdWxZJt1OUPwM9d/
Kv4BgQqz/Dxu4QZXnD4HC1w0kSm41WU+ZqJJjiwyPb4kAu25dKkauv77+yNZtYEDhoZWs2lz0G5X
0qxBW0DVSM5H/WjMlyzIoE7e8K1rsyVAsf+zsfBtk5xmflVjg2SFqxOuxcmBXexG0xbSfuXk2wAQ
ufqpHVLBW6wLR6AvzZBafVS80SMYfWGCvj9fa4f+2oL4+dWh9x3AG1mGhWl+kEdKd86BXj5NdgGn
oKTwG8Yo3pGFILMCg8qtMSsnSLQ6UQj9IlEnd00kmg35o2y9b7ac+coDFlcOUaYoi1AtX6xRoeaB
PefgKvK0eWvpzQcnkN+kJkk4OzY/KshbAgUHeZONr/fHuLI5bgyLDXo1ocjtlmlUcpTUYNw1ukqS
p0FgxHB1ud5wkGtjJNqAgBjtXYElvTUV6DMy1D28CzNX+6ycnOHv8i0kZMqLJjdeaqqH+0NboS+i
leKnwWVAxaunS9KWG8IvKuWdYbXBATmM5E0wtpD81118qFO1dbtEkbwJaRdPo+jgOSNimBHtlu7Q
R/1h8pvwYzakkQmy0siLg0rz+gEO2XEDObD2HL753MXzQ4MUAuEXiCHsTLuEzktYRe9i39lr/mME
5TcJvDgLdt04ubbx78NoSIQJu8CrsqeXqIUESGWihsyUkeT7VkGDTPlmy+TYTWnD4anCoy0uFME2
yQ1pwxIBoPh2F/h5Xlmlyt0FEfZhrPZ23LqjYe8gcXjQmkctewygFiYx7DV2fkQIQLEOefVXHj20
vrOTy6NjesVIogeWnal1Y6f8U+u2YE4rUHW2zj9f+QtrQDs1QeoXEB422b5vPvO2dafpba91Bwny
DiA0f4TD/Gden5r+jdYlG/fbipcDDYQAD2g7OGiWdT11LqUqTICFpqI/89n0YUBHxxT948DXdqAO
/qO9xc5LyyGR5oE1aaOLn6quhhhG4JzKNnN7MsDSb5mjWArFD0mEH2+TK58TSSG6DhaTC3WCK9kv
kta4JogcCZI4Sf3YBc2GI/8h4PzLpvvRRyOg+FyGt5uuxJnlxgQZoTGQ+u8TsJQxQudae64lc1fS
1KzlD1P+Usf1QzrIh8i3PLuaX7LJP/nK+2y+oBsGWUv8ti0OhXMINPvTfWe15oeFrBS3pyAAWtbr
bLMKrDrS8cN9T5FOQh1XtdpDqU57c9amDYDimitm6sX0E91RIbydj7C0OrWA7+uSFMVeTzWoXzns
2fdMC95VKMI0jfp9zs2H+2NcCXbEmoMfEQwxrMOt1bbNae4DwEEf3kfJylEbebDmP+/bWJ1H8MYC
FAl0afmuLeQKiH9F0GbFX9vWFIAzwdIQbVGMrdkh9qTxVhQLIQm9HYufBfX/kVuo8blEA0jWArTL
Dmaw9VJf8wXXhhb+UlIbLQ9MorcmRJCtCj6O9jMUfL3eHsfa32tNcLw/gyJIW54VelIRYyMvAD5q
sTeocBZ9+wOc4b+Mgf6U609y75W2dc5QBfsNWxBQ0FIntI6WNDqFPPRBq4CWsyMd7qmh2xcwNZTO
mzaJHmB63eJRWb1jqe3/Y3CxBWu/TafMBO6CyvUsHdJQf1Hkb1CO7YrOQ/QXCZidzzGHJeX+SNdA
DYiqUfNHL4tk1fIhBXuL0cQ6QK3acoKHXhKAoqaakUDsdHK0tnTMTT99zJMqeDTNatzHdv8cKgHC
OJVqPCn0W2x4xbXjiDaCLrptoMdZplwaqw+dKh1AGTWg05xXG72pYCvoW51xct4iHcBvIHlvD0rV
WmbfaQoVXn14M8AtXYzWzuizsxKY/N4e1cjZNZJ+NrrnpJ0PvzPtoswAcg1Hpy+eJPms5dY4WMTw
QQqJr6/2u2qK0r2MZIqrD1Xv4ZVaT09yfxd3ow1adMy91uQh1neldBFawhtbYXXegYWTDTDh3l6+
kuRsLNLIEHX+LnWT2EJn6UvSbRHjrB1jVhaxdXY7vM2LF4Xt5E1XDIJ1oal2M/XGvRyXjutHXXys
uuxNk23EkGsGSUewjwSPBZfs7UI7JhQqfQ/IuInNp2z4rMhn8mP6XJ/NKDndX1bx8UsfdW1rsalm
x/THWUBUm1Bw/Ku+tA8m3dq4r1b3riVTgYZaBSLhZcNiodvpEDic2dipygPtafE+DG3/QPcvpPzT
MD4YcjfttVHJ92Y6O4qb5359mezMPN4f8NotIMCkUI6RgmY9bydXK+rJ7FOQXvpcQkQiNLkC6HoO
fZCMXqqFLaxnzschavsNJ7F2zxGh0YcK9N7igXBrOA8qZMN8ZrrXXmtSno7+1HTxzv73CsjcNZDL
CIJxRSg839pBBagZdZ8B9u1M/GHryQOZ1mrXTsHWW3t1SPSfIrMELyqPqltTUw9LalNy6Rha5Bp1
+5QgFhomr7zMN7zP2kkndUYblKA+xevfWtJL3R+ajv2T1e9pBXEjGGTVbPoNfwIpqAb1CTuDrOCt
FboxmrzqKbgUBNBPRPIvrRZaD7MT+BvX9drMEb6RdVR/QCYWR1wtQicwbKotsXDnlWsVb8b0LyPc
eAmvTtuVmcXpnua8RyqPZn7KOWr0GgyG62yhjVeHIvK1pM+FithiacZCS9of+BJUFkO/3On2yYKz
OMy+3j+4q2P5aWf5lKPckdd2zvUXNbXQJAnhCyyTDe+w5g55TVM8EjxQxrJZHMdUJlwkuENFo/0y
2/lstvvjWJ+vnybEz6/ebMMk5VKbA5Ip/WPu2ztdfQcEW/4NkB8x+08zi71sE5rVas1IUv+UKy+d
c6r97/dHsjVZC1c61nVXBGBxL0pou1JVeYFsbTjN9UX/OYrF5vLTsJP0SnADKVbhRXW4s4HpQpz1
Ow7GIbjhykUxicLZ7aqADnQCy8dQpycHTf2qJeVJsV/vT9ja0lP1pHUfYgUyEmJCr5a+MMM8SAZw
BRxHx/rSGJIbjuVujNuNbSymZXmri05m3qUOSLalu4zMcvJnhz59k8gwfY76r4pDjS3zQumPegz2
yvivQxZwesAKQJ/wi9DldmRVQsnXGjicyWierOndbDeujOhcpSanof78b6eRnhpozX4wR5DXWaxV
Mlb06uVUXJscEvXXqbiUw5eA/tv7Zn6dRMh7iLRBkMJI+YsgmFxYmePUlJAH/RCZMvLZ2aHuS+6e
ybMC08O5o2UxPdy3uhIqCc4guA4g+kA1d9lUbGjDNGQhCWz4Q+LoaGiv2uDHLuANT6IHMtETd4wK
L5mni7yls/frccM26ToOHPw5tKLcLmOUyuROUooC3HunUoOrZxjBw29tz1/Pwa2ZhQvUi6jV7ZL+
QEiM3ThDM5W0lfLetA/351L4uNtjcGtn4QNNo1Lymc6Siz1k+6QCXjY8DVrrjdPHQd5ih1+fO+p6
wF4Q71qq2SjVHMfSEBIM5W/T9K3StLR2/euGczEglLaBWYpn4MIdTnI9l7YScHfE8nutcly7rZ7U
YSvLtz6Uf8yYi+ik6iU/k2XMmLyr0uapVJ5N6+/7a7O2B3C3EJrq4E6IHm+3Wmda8hBCjHWR4wf5
a/PF6QIa97//NyOL+WqbQe9TDSOZ1rvm8F7JIObTE2+zXrfmK0x69Mn4U5KBuvl2NBXDKXvRSziI
rZycRkAE/fdBMc6WRNtfpnpplm3cjWszCN6PB7kK1OMX0iGlNq1xFpSVViy73PKlHRyiPt7BqHp/
Fte2w7WhxTHSzEEd1Kwht9SkXsJjNPqbosTGaFaNUB62oMknKl5qSjvGTLOcMKKGsORn31v1uBmq
rthAcYkEis3/BezudpUaDZ0XuZFhitNjSiFnQEJuxiPp/nStrItCTV2wCMpcwUsezBpRblowQYnl
g/RsjsXObmzgfJ83+0tFuLBwbxgS0jXgQ+jpXmw6v7e7XLLAUrXdKIZDOWgjjlhxoALWRBMr70lI
DBbnB6aaOh5K4HWgLRP6uIm9vDR6qpzg0GyRW64tzj+2xNTdLs44mUkfyyxOnjr7Id63ur7NjLpu
RIjQiAIhrDK3RoI0VHq/JDBqTKu9QFqbHqS6l0nc9cHG5bNqCk8NWIUUDrD4W1NxTmeA2qe5IAdp
22xHBB7VW4+JNSNApunpF0UgOnBvjUS0K2ltDkFOED23FbzNbetChfav38XUU6AdE0Q86NcsE9mt
FetTIth+4FTRKdalZ7t7vX9oVgdCtgIyK2RceIHfDiSJJVkuNUxE5exJyJlkgunT2PBka0fTECko
rmdAlcuaRpwrmZ+S8uE5gUpxpAEqe0YBx4qjjRlbOzhwcwEo4vwIyqrb4Vh9U+lpouYXJ3hPh18D
RYCgoJHpXoYkd39/7tZGJYZExM8COUuHk1q8XqzagVUoyk+xHntsNQWF7XDewvWuDEsV3THkWxkW
KOjbYdHrDUV4SefDnKIC3J2U/GGWo4csNSAB2MhdrIzqxtZiR8iTaUuhhK3hrE/RrpW9BmryrYVa
s4KDI8uKw4ZOcTGiWm2kAipy8KhtHriVFERuW/01E5fvLDnzN1ZqBWkId9mVucWg5ikOE0vA5eUv
TYjOQvO+yeqDTn6prY969dEY/6Z+qE1uFh/sgK5lmNSa4eJQE+OE7OTpQdqagZWTd/NJi0AsC4o4
ix1mIOwfocCah7fhVrly5aLCBISwVPi4TJaVizmtNWe2RXvClLlJ8F6pX+6fgPUx/DSwuAmLFD2Z
UBiwEK+AVTuv3w3O4b/ZEIO8erxX9AhPjUTnQWd/6IOXwfbdJtvwTyt9hGJ//ByIGOiVEaXT+5h+
RWbKMDsPQtX2AwRggrZhDLyRdpK3WhnA/2SiCDKnSQFJuawcIr1NTu3opG4cqobXITL5/v7gt1Zw
cUyCLLCtREywbX/Ip7+l/tt/+/cX5yKS20n3UZi4kPzfO0bz2KFc9BsmyBYQLhFkysv8ew9QIpAS
wSVHvUoNz2OzdZJWJ+nKwmKSei3KLX+CPLDoanr+ZZQhjvfHsLrPCcMAS4r4dRm+aHPQBaY0w2UZ
f43Gs5x/gZTrvgnxkYugEsWknyYWg5i0EbXOGhNdCS9V6XXqQf4wkc65b2Ztrsjh0NdJosP5hd1F
l5s+rjrRuNF9ldsvzWZL7tpUXRlYsrtMfjcockQU7ujlURq6p8yUn+Igeb0/ji0zyyeFmQTxgIzt
Re8tt7WelFDytpKgG3Olq7dOYRp0TRpnlaEgk6vYH1X77/uDWFtzGOxEB5IqRHgWpy/vO0PuxVzl
g/oAkdl3U3pTWjSPtfMWhHZ1LNSPAT7SYPiLXIaS61YYyoylKT+NaJgUxhb1trivlhtYdO/+z8Ji
RaTScEZB8Hrx5+o1h3HRpQWhqJqPlv7nmDzNVrhlcWtMi/Wps37uLFWMKUUuO31Ju61rQXzzr2PS
BJ2PTlbfWRzKLouVShss0WWX9rtaCb87ar2bE6Hba3qoCkHHsotn4090o06y/xt5NLoQAFWDSUZO
bgkuyadynkZaGgn7ysH1w/Bc9frZyj/Ng36sZcr89/fj+oT+tLe4BeFoJ3Q3uQV74yUuv/f98/1/
f/XQCo5/Hs2o4y2hDEYHgyzJAOhzpYMBregkP6abajfi0PyyZuLhB/+TENRZ7AotIOAvrIC+oCn+
VqWzO9MzZjYPqarvtpJpKwBdHc5ucKf0i5EaXCaNlaQLhjbisTmkPc1F+hSANwzmh9meek8xJN+T
ab36YLf0N4RaER/ipnou4/hzb0utRwsArYdBECALEDsPCdgeOrNKOHucbtx6Q6xOPi9iW3wxF80i
3hzTQrfqLOceDnwkD0QN3nDHLeqAe1ZAHCxbeiCc1qUgxErVfZvKl75+09W/cRnT4wsBM8k34LcL
R6PnRRHbYZ1ffNt/Q89ZBP2VHML1sAVcW3XPDpEz6Fl6YpaPSZCq1SzlxOaDXh+UMXLzUAFQ7O9B
794/GCtpTFW8g0RjO8/j5UUgxy0dCS3byGoBygYHe9jZ/t/S9Ndgxw9UdCdrq+KwdtSvLS52Q2pP
w1w2sCHbsuQmzid/UxFga0zLHFZfDnUmYUECZVL37yrIp1rzXNmq29QXvd0n8ef7s7g2JlG7oaWK
Ygr/Le7rLIO3ctbzS2l912K6xeL9fQNrm5sHOFxoOGXTWRYrm04xY6vEtUA3nn220qr2TCsLL3GP
Qst9UytkB0D8gNshv/R/LG+3g7G01m+lmYNkzHTlF89NLh+CONrL6qWUledZcMQa3zN7K5heGyOD
ox5LzgnaQ/Hzq5dQFRdW2YS0MVrVtC/j0HOi7/G80fq2YoQ2VHpF4JwiGFmKd1lhPIxqCHrXMlLz
Q10G40EbtfFctr2/dYevxCVc4OB/REoIUcfFG7WM6m4IBLtuEfmHKozeaiGoI7XdzdVxtM5+MeKo
5QG+kReVXkjL6Z/B+7n5kw0PdZsomas6ETUSv9ugfFhxLzcfJrbz1UybQw8biEOdU1GczyG6MBGl
VDOKH2Jrw72sQDeBaVzNwWJR2ym3QqMDr5500wEVhiqEDuGlsyHD1t4q2oNfXswx3ZnRfkzi8zxv
ATXXhwqKCI5vDtCSD6swejn1eQlekrxxp+BVTWjkNE5q+uf9U7O6r8jx/8/OwquRyJ7gYKSGmw2T
/7YdsuxkRNNH2mK3qB9WLUFmQZe4EEhbwtlsY5aMoYRkWAMvbaDxhRJ1MZqH++NZaXJm4a7MLFxa
X4GoLVVUE83Zo8EvQuFVdufcP8xK/y3pdXxAtQcH9NQH+hu5GA6W0x51dSzdTJ73dtB58rDF2rsS
YIF0A/wuWm2A8i0OFJpwxUR9hAMl29EDfBe71BhfzLp6zuTu02iPWyTjqwZB+nPZiwz1Ur9t9Icq
NCU6vAKaVgpjJ89u8blLhl2y1Uu26iuuLC3OCWLRZK8rLE3TR1X5KMWJq6BcatpkAqeDNHzcWN6V
GwtAMQxWgFJILSxHFidOHFYxhfIhlmdPrrJ4b5RDuEs1OfDaMfXdsUranRL6owu7Tn/K+6B60EvY
fOcw+eaX7bgL69LeuHxWNzetWqK9hQboJYGcPahjbwjdyyY/g811q7l21e7D/cGv+ARg2xwdFI2g
R1ryI0Ha1ZexQp9DPNXOTp+eO/HKDsrnkGz9/r6tlXn+IchAJlQI7CwBy7mP+bHELxi59qWu24ew
azZaglY0BnhyUCuloZg8DmZu3Xlc9L1s5YAr2rk6oePi+j3hvgkHaOLlKgXc6lORfJqzwgVX9Vkd
Yi8Yx51F8nBQCi+fSDm3W9+0spA337R4CwG7J8lu23SYJ9qfczQ/pFTC9CyCO9kdxg+Zari50u/6
9k1dN+w1+WusFl90/EyiRxsX8copvvmWhdto/Vid5ABwQxCm+gkssOXKyVSera703XSWssOYzcPG
W2F14RFgE5gNnIe9WJQ8CsuhHViUyogbrwwbgl1Fnk/3t9dasIag0k8zi7ENUeOkdsnYsuEFoShX
JaiQ61c7ePVl26vpQAst7UGqNnsy1sdng/8kmJLp8L3ddGURVvOsQ2srRYZKVW1s92kagTwuWwUl
i16ZEYVx6j9iBIRPZTdKb3iPJntJqgJPkfzYs+Omc4vY9zdCjtWdp/78sMWMmF0z+ZxvYCZyjrBA
tZvG77/RwsSRuzIiZucqghr0RGtqm2nvgmAfBJbbTa9NCNbWDv+9R7yxJJzZlaW2SQZabGA5H7tz
RX+76Z/sdIsla/WEEHKjUQiUiSfurZGkq8i+CPhPG/ue0R04pHHzzUnPefH1/oZd3TY/LS3pF9Ss
nVkXHLxiDee5ex9H5saREN+6yMKQgPlnLMvSU5D1cdzGjEUB+5wo5wzR0cx6F8sfxWUiuBVofb0/
qPXpox+I3mzwH8vEj1mg3B5OIFlmOsCPc+MHz03mHwPHd7NuiAiLuvjlvsnVXW7wrCBn5nCLLY5f
odY560V4VumfE1gEzRhk4hbWYKXhmG1+ZWXhxWfTnsZsNHktDeFFH70i3g156o66TOPISBei3rjS
3HzoCBoGuw7dIWlctC4hfBjLs5M1e8ii3MEIPL0edxoV6tbY5Z3P47X7YCn5Vu/xShTF94p6D5h+
urEXs9KPvSjv8r1RGbomrDND+JemnVP5z/bJtLbeFqtrYBJAIAYjsD8LJxC1MUPpRAxl109y3g3H
tlMRzhucjcL4liHx8ysf0Fuj3GYFlym1Js+wnq2W6DCYNnbxGg5VB4PKdYWogsLAbs2glWs7cY2Z
Kj8rVe4p+SnJOw8CGA5PHpm7oN1/sPKtIHvVJfDo/9G+C+5InK6r0RVpVjZEC7Tvqs+6FTxZvbNx
JaxuiysLi8dZatHGptMXcemcwh01y1Uj+UsUPKIPl7p2eBn1rfBHbLRfnNCVxYVDnXI/KicB20xD
6QFeDzri+j18GMRjgduEzoM5nGJF3s1h+kdT+R/vO4f7Mwr52+2MxrqayonFeGszP6lt9lBUG2mU
1RD6n/Ehh3xrge5SQgLBvVINmtvNwTuaUN+2uunq8RZMcH1bgg+EzZo85S8KHH0kFcOcYKuoOq+O
+2NfmLtwmk8QYaAMpg0e6esPtdN9COvwEnZbMLXV2YSPjVwMdDbWknvDHiRLUgTSs5nSxlXBX77P
q3r8dn/N1oAi5L2oGkHIJBjgFqfPgUNCS2O6xciYeDM1ijFTdrNBxByoXlE+UvpvEY7Qz/rwMWrn
fdLLKNyGD22iuRS6D5NSnepYgRciugyh+fX+561NwvXXLcKQss2zOBr5OhktkKCxacT5dN/C2r2t
IFIgYOg24cbCDWgdTLVlBbg1S08ByrFxVB36ge7wBy5B3jL9Q67Hu/s21y7ua5sLx5CYdl7QTc+c
B1/jXveCpPOy8qPPdCbN631bq/uYPjjAe5QQ6BFfBKa9ntaxhZTKxdI+ZQAfsso5FcH4OekNiFfN
J73fKzWkX6HxJUqKrRhlhY0KqNiVebHCV27WLuIws4MJ4vTehbgnOVKUAX9dHftKfmrb94EU7kYT
wFH9WJFZzoewd2seTjA57sKuPgA+OTiEGLM/e3oubbjo1YcMfB30lwvpBoCNt5+XJKZWFw7viaJK
vdQPvb55rxiFlwXy+8ZWvNr39/DA+dCxbayLmPelr762vPBlStrQ2azKtJkNsxvRzx0Ob/L2+1h+
r8bvmja7ck5dvHqUiG0UX983W0f//zN2wOTwuUJLtyTbkdUA3gDaMC6dXHpW9VzYuYD5eP00e7MK
Es7JzkH7WEf9w/2xr+5/3qaCiYHq/DKh1mbG0PfBINS71Utm5EcdqZCuqF3Lbo4VzeX3za3FMeIp
/D9ziy2YKnSoRUJwJQ3e0xV1lMJn53eAmJSXfhpZ+NE5qk0FglUepho0N5XzVCtfleycObR3weZ9
f0SrEwjk9wfhA2CKxZm2i6EClM3eUWvHi4Z9bcReLH8pSTHM0cYNsWVrMXs0Ltt5LV7cUb6PGx4V
zbdJcjtCcFOvtrTz1i54dI3/GdhiFstkxOMLY2HWHyTrbCvqAZCSl3IW7k/hul+8MrW4WrSolwNZ
Unl8wnZaF4+J+ugbNKXHhTdZ3wjP+hgEXnUpy34jilndj7RN8+gVsqxLutVZgkPOyXGJih16LTIP
UeUN5YaR1XuNJwKgYOIHqhC3js1OnUJpO2aSnsmjHZybONslPa7WP7T9x06t3VaRvftzurp6VzbF
Vrry9ZZZIjkwYNOpT5n6BXkJl6aYIz1o73/DEFNHpdDidvnh2a4MgRK3oYCouEDTcToWU98TpJQz
jFSB47ZdsRFXry4YWrro3Iqi0pLyL2yDumoHrtAUjgk6gvsI6p0tepofkdYvFwKQGyJOnYhzyV1n
ynFftELFZHDSXWs33cm3KLIYpeJlnQ2bWArZEVrv819xk8K4Erq9coAB7GGGCmWyt3Liq4vpcDWi
BUfY8CP9ezXHdSunXeewS+vuTdVks2sXnavr816LuaLvr+faBEOxTVJB8FVSi73dOIEBcZevCqEQ
9VXHVN+/9JsnXjiq5fxeG1nsTig32iYaDZrNwnKHJloGuOH+MNZc5bWFRVynDPGgtiG9vUORemr3
t9IfzVBzWwpEKoD8+8bW1gcCOKF3Q8ECeNHtnE0Or8mA4IqScuFVOZxG43RqQrjNOA33Ta0uD133
GoSX4LJU9dZUSWGYIMCm6daMvVrd5Y29g4DrvxlZ3GmZBYNRaDJ5hvOS940bRfuU9v7/ZmRxmem+
MliRZtHX2J9tSfHM/Emqt06OWOZfNhr4OaEjR2C1ZCaeuzg2nJmGgt6sPpKE8+o5eek6/Tyq8rEp
yr+C0NkY1+rOA2D2gzMHIZPFZujVXko0nnKXKKouhklFWztFJUUH4Fmkwu5P4upBohsayilqZvj7
xXbQdL9qWtgrFLnlspSt4WjHWrlxmaxuOhhsBecOMOrlpuszLQ+lMaNdIHFyT5Dxe7rZKVyYQ368
P6DVo0QvrSDeEf1Hi7TJKMWOUct0Jjh0YJf6pzoMDmOXuFa8QeK2PqZ/DC1LgC3YKssvQLeXyHLX
/bh3hpdkk0doYzjL7kMor3nUzHT/G5YP/6j9rbbfhWm1z8xgf3/i1nYCZMYgW0ijwcixfD1NRdro
EC9dgnYG6GDqXfJXYUpbG25td+vcvT8YbUDcLsykvaZ3ncn1MEz94yRxB5ZB+T3slPc6Ell0z3y4
P6y1CcSlQmlA8xZ4uMUGp4k7CCqZ5pmqrr3c/h6jbB9IzSEfnu8bWmvDYFA/LS38UWaBnRzkBnoW
u7A9dYIw1nIa47nRbfjLZTvxyqluT3qQ9IBHne+d6Qdep8mSB8vRJZYq02tgAPyN83D9VQtvIkVx
hNIm56HUPln234r8lZpMmHW/ccJRixM01bQuopx+60fUIc/Qd2rxI8g1mO1ZuPuhDTa81Zo3pmVR
iPWaSL8sA2EztZHhUukzUAsIgW3Eo7vii9VW50aV9nFHYjTaEhtf2z+cCeCgUIWxixZP+9oI2tye
wGkX3ay5Yf9O1WxP6VLZHbstN7llS72dRKAirW0IFDqF+j/zaN+l8S7gxe778+7+Zl07hWTJaMaj
1q/C+HRridCmkKUJARFNHS+xoVz8WNrDPnBMU/NQpslG+XztAQNKBLJ4sIe6ugyHdaXWy6wFezhl
TuaanfmmGeGNdR5DQ6gZHPlbZ2c0Nzz0Co0sWG0hawBoG1LK5dNaD1NzlEK6d4yQtE/YPvtR8zbn
FZ/Z2lEzSHjOuZcV8ZNcDY/m7LvR0PyG+3HQpUR9hhY+KAhvJ1qd4mhSLdp7nKk6D5X1RxZrXpn0
D1a1VaJY3T0kfsEKsrSgRW5NsSeTQjHA4eawfIzO8MYC9tNPxpO9GRyvmBL6PTqckfAwIP9xayqH
ishxUJ+82Pknu569GrWWKrco+r7c36erhniqgbSE8gHo/a0hVSkNCItZwUp5QofhXZ695tNZMq1/
/yqEVwKsIllzOFmXaGmjsRPyVuB9dUk+BQCWMrk5/k4n1o2Vxamr9DFs7L4A40teKbaeIzQ842KL
1XPFSd5YWXgRbW7DMhTg276X3vagrUzpgyq1okqVt9HOt9oN3792zrBIHxD6HeIOWKxSOQ2DEZUC
a26ZnYuWG4yaz6bxaYLsRi73RV24RdC7lfxHMAQuUPLT/V2yEooZbA4y4jQYc94XO79wcqkfCplz
ro9umb3yEtCLjRzMlo3Fe7AxKSyoHTYyHRp661mzddf493RlgjuIcgLPdO6cJQogSlMKYiUd4LH6
auXkCurnGNK6+7O1dqZUGPVxyEhPAtu/PVPdXMl9VaTFZY704thNZun6mfa9lKu3MCzUGzfNqjXk
2GmepACHuYU1SFcN+FWBZAfzqYbvPaiqD50W7vK82xjY2hKpXC9kOUi9OEtgdiWrZWn6Un4xq2Kf
++2ZvOpT0mvv78+f2M2LJyEdTT/NLM6XajdjbmhxcRn6FM3O167aIpFaHwgMEIJXkFeTmNOrdE3X
hPBIdUnBQD5hwHRe5P71/iBWbmTRlvWPicUmsMbWniPaai4KnUZoUfS167QzdeV9Eo2P1qjvpKp8
lDLz0327a1EyiUzg7Mg6gPta4oTKnICqtQz6XYtaOzol2mhlpHVu5Lc5XtfGXRGcHMdRNT4NmkWv
UWl5SR5rUNVb+olqmxBanyD+uf9ha/uUnit4Yfko0fxzO+dlPYSDQyryolbTEZJ+Avj5MGlPxbyV
7FkDW8JHCY+ICIW41sTyXy3vqPQNQTT7VImN02RXhzk5aZW9twbHs1tPpno3RM4DTfFe8M5pjYNv
DbupiN4N9uip9QdT34KhrG1pegSR+mT4pAcXF1M90cgZREVxySujcu1aD7xQ9/898y5vyysri4NT
D4Na9Bp7bhybGp9TG56KXIlr+1N5uL+aq1cSdxL9LhoK7mQ3budYKwo1Uua8IIHyalWKNwDgKSNR
eRtkmv0fS+VhVB+nHFylY50gfN5we2tHmHcK3K20KRMiLWZ0GvIqa7uKGW2kXZQe59rfheNGWL1l
ZDGhxpjRYWnVxaUA1EM8YU+VC1n1/alcNcLjGf0haInIHt/OpCP7jZZaI0bCZ964XlU/5f2/Vzfn
uhP9CFzfQjR+EVA6QzYXXOHlpQyawrXSp7KPv6sGjS3p71x/wE6gn+WxCD2scARXp6+Jg85s26pE
6gz5pFz6Nql/KVn0yMG6P3Fiiy3uCby3Ttcg/gSGQ+3W0BTLkdQkLXpuOqLcTikdpDY42xahcjzs
jOyP++ZW1unGnDjjV+OyWj8jr9MUF7ubXL/4qiQUNjZVLtesII4nKhs2gcoSNOiPWYVwqMy+BgmZ
t80xeIiMZKO5aK3lB9F03jCsj05DjPiKq7H4csiOHsvy0kj2cXD0d2HwUnbRk0kX1NyUu6L4CoDQ
y+PabfzsCJYATfB2Y+OvOEVG+UNFjZ5TEAW3HwFqOU+jrikvdlGeiro+51ssuCs7hFYUWcjEk4Gl
+HVrgTR5l3ZxWl5qRB8q/02oHwP4L7UsdH10Zu7vj5XhkHzlyqcwoyELvBiOhTaCbaVTyVNf0eYd
u7/6YoQhT5D7dtYGRRkXQS1aFcAgLZzSoHf+PE8q/sJpUyQT1PxkDnl86BEYdP2SjhR7DreEzFcG
R2xJSYPRQQxoLw51RqFp6OEauRhpuU8Ep38Tq7/RQcnUofSti0Yeettvl6tVbENyRqcEse3Yx7aU
knMUOtJZL8Zm4wSsTKJYJTigiJktY8kDltdyR5KS/H/EHziMRq+d9aqLXHM2tUOeI0hkFa228Qhe
m0QMkhWCyhN+7sUkjq3TSZmfV7D/1l+lUABzHf94f3f8P87ObDduZOnWT0SA83DLmjRQsiW7bbdv
CLvb5szkPD39+VIH+LeLVShCDfTui92AojIZGRkZsdaKK/EDqDG8SSpPcHTW0OoktNRmis0aXfwn
F9Jz41Vwhv+DYAQ8VxRlGRGie0wDXH2pYdZbd0warpP0zl2aX0X6X0h0SBvAXHD5UrL5f27D6DSr
6Y2qCZLBPkWOstfq6ND34d3tDZObfn6LsAg0v2kIkS8jpHZuphRNiyhvxGvNjoLG/G4zY7EpOn9I
tgSXtiytNy2tcq7FWIDU/uSkfxchVBD7Q6b8fXtBl17GgjhAfBpeIJzX8wVVyAZEPXd9oGRMonD2
ZWbvb1u49DFyWMQkuduJeCiOnVugPTt3lY2FJjw5DCztui9uvHFAr9qg8CWHCPNx1uhVtS6pskUO
l3vz4iZfEE9Dj/v2Mq5tFIDR/zOxcjBLb9qonmy+vDv75SBnId82cPnBUVTgtEvXIlqvXcss1XjO
TU0EWcskqNhWe4ZnVrQ4qyrdTcq4bNSJtuytvnxUluak0osJbBEaO9esw/upUP4uVVBxRlM0GxWb
yyeuXB7EUggIjJDQ5f7+kUQUoRKXvbHgBoox7ksGi/gmd4I2Ngd9+Lc2uv2kCcUP53HjyF4Gb2lY
ivRz1TLjQPrOH4aHcEkcIyRjBjNQMLiijBgQ+8Qgu12Svdz+hNfWKGujUgERCsFamxDyRNqXOpet
5zRBgRwJ4xhDdErd4qij/yxcx7e3LvhLv5Ri53JSBAk0aObVvopMGFx4ahsYxq/OfGq35g9c2b6z
v7/avlJPHebX8vfHKeGB+Bz6afRBJH7mbmzeFX8kdrNt3EYAVdYEVqlq5BmL3pLg/Tvmz/gCE13Q
dt3KvK4uSJpBL5A7b63zWxSt5SxT2Aaxbd1VDlTrz70idks9POTWRs9Dbs75dcHHoXKItidzUy4w
sAIZ8EVXk47rIvEFTHkzJrPcCOFXjaC5K+tTkj6+SiUboSyRa2IkYr9E+mXoj3n75d2ezSSC/9lY
5caKhkwFA0w7OOrqzs3ThxpkHZMj93OiHuLqlzEiad7pyUb2etW5mYyI/OZbnrJyvmYwQ3ueiw7O
9GtZvozjVm3vqtPxsjH489RC1pPmclfAVhFtF6j1x3wKea9PeyLSpOuH2xt4ZSX0vhxaTrKig/Db
eRRqylo1mJHTBwnM1oPBrKX7tku8jZh+5alGq0fi7enqge5YXyKd0sWh15t9MJfLLvfyLyJ2nwZN
O45Zx0y78XXui1dzKR+s5GRnD5r7xR6+317pZRAEUgJ0QQp48QZYB3quK7o2tjHA+A7LQ0zX9Jgq
OtU7fQz9Rs/yQxzRdkTG996a5uL+tvXLD4p1EDQMDdSoK6xPd1eR6XS1OwQwWnaDt/i5euK29St7
Iz2/gvGmucd9QoMD1TXSwfMv2iZh47b2MAbdmNYZcoR5/aAapXsokQDbJUvnHT2vCHcgUhu/miLt
qKitON1erjRyHmD4ESDseZOQ99KqOP8RiVbYaYdjBcUS7qcI3m46+UpjbpzDK7tK6YxmEv5Ln2Jd
v5vCsJytEa0idzykH9tIUoSCuCo3zFy6jnxeoSuFPi1ptiV/xh9XdUvpOXeyRg00q1YfK6NfnmIF
doIx5D86B31Be1bbOzOfPwFONTbyhCtzMV08hz6qLDkbznqR1TIs7iQcLbBQQZhN9NiXz1X+lP87
pvvs0VteZz31mf4X9kcre+he+UOnOfw8/C7NT1l4r9rJbktt5XLfXUnf8/iwXIsc7PMNKfTSgkkX
60EytdVhbtTGefHKdKh3VmwJqDQVBfGNSHXFsZHRQXZAgqj51OuO1NDr+dDlC4razuAbkEUKr4eQ
5PrIcflm7e1F7hzmJT009vujJDBI1IkhC1GrgFdzvt5IS3PR5poWGIXCZITMtoI26erPtw/NlV0F
fwB4hCRbjlpcndw6bwYwsRG7WibavTrYjeILCDR+b/CkG+HIbsSKy1PK1fKWCdDoY4UyJfnDr+t0
mVynmvUAPpSOOI+NMMfPvLGa4imdROJuePJbpeo8KtA88N7ER2gqXnRPREPpORWtFqj2vqh3psNA
Ab8y9giBMmPAey6A5k/vDrznNlcZgpqGVjO6QntjaVfjx34vrHqHmuLtb3clRCChhlcC/4Hd7urn
W5nV5PoUY7TAKcyh2S1WpxW7XDQlz4k8q8UOiCAKxW7VLfsoXqClFAoiTbd/xGUKSUqsvZVdISfT
Sj3/EWjnu8qkDPwIRdNPVDPc/YSAylFLG+feWpLj2JvJxrG8ZlOmxii88FKHwn1uE8nPZTJoCgTT
7AazHT/NNFB8YXgNosJqwKjsjUVe22kaxB6JBIidi9GnOYOIzQ7VoqAsx3/iGAITulJ6AaoLgam7
Ms12imj9Oms2vPfKYeEW4Phzu9J5X0MEtSbWm2Qi5gFMUg7uNHY/hF54uy5th3kjX7oSCWCWy8F3
mkR6r1UkvaIg/0OXNTDV6LUbIJ5m9aG3kZcgZbjtM5cJILeaCWaZGrq8Slc+k41K1QzI16BpasY/
arsZjrrSqBubd90KtTxwZJz7NRQoshKxaESgAChn4hdz1d9l1bgFTr32iXhU84dwC3o3clv/iGfj
2Ikxd1IjcHOmQatG/9uMo25XA97aiCrXLUn6IGg/qterXas4aVma5QaTuK2f02h9mq3uWRm2xqBd
NcOtT/JB5ozCy/mC6BjS4cqZNN8uOsoSU+SdZBHjrqrVZaNUJa+wVWxmLXIqKNkxF/uqHLbEqqW0
ka0H1pA/gMXYGfXXulF3xfDRUJQT/9z2uytLo2lC1NBgMjAUcbW02nH0uIelHPTT3+WS+x6EF31L
z+DS7WgU4nGAvqjwOe7KiGoywxX1TBu5RGavedX8d2pP2UZAumoENAm1cCn56q5uGJE0+PMUYcRs
e3Vf14LOzOhWbvJfDKGcySG3KPivUfhen1WitGpbKnXVO70syHuipez+fe+X4fPT0kK0mbAOF+jc
6dSlMVPmzNjM5GkL9dB6zlDfDTMpkN+XtZa+vt8cfqfSLqEGz3v33FzfhU0r4tgJcqfp/cEZPpmx
e2e/n1wPbOH/Jx+SQWaszCx9PSI3mThBrNSBtIKuzrurKh7wMgpe6I7LUXwrb/NyObRaiRzGoyZ/
8WgJacQ4/9a5u8XOubwepCGkJd9qhwTt8y0zmSI5h27m0Pf53mbKZ4FYe8EkOW3r3X7NkEXLkZuB
uXHuekhPM/ZqWMWINdrC20UjWnwRVFcVDcetz3Pb0sW0mRFUmNqrfB70XA56991wq/3Yo93lbt2t
lwkLicr/relixnfc1R4PUiwZ4ZMmmmc0SCqlfdaimkfqhp7K9VURFBjqgTDn+i0+1hzjpWb/9DSJ
d2Wkx8emSj6KQpSPpdtuHNwrgQhsjpwHBHCPkvLq4PZItPaFOpI1xDRPfUWLvjiAK/+5fV6vWpE9
GfJMMrA1EzPJdCss9VpHkSOtar809Oakkfz9um1GHpbz+4ix9m9IUbaP3HLl43WldVFVIAXbOXm+
Tz2YArmiGrva1qbDbVNXVwTqHLEEoOfAe8+Pk0h0rRzbjszOTIYdgoMDmgCOu9FouG5Fzh8jPBDA
5X//IzlBJHBx3XiA/p4W3ivyI+nRLmN3f3stF96NziBBGyVnxszyv1XRVRlRiIqQKQn6IvKb0Hxt
aZy1Bte5Y34yRLuxdRcOjjkerIj4gokmS5Ff8Y9FWWLppjns+iBDYzkn/niltyuYOrN1ai92D8yu
VFL0gMO98RLPDYUTYLhU03sGkg1f0LotKGIpW8Oo3uLZmdNJKzJHRR2CpHjtdL0+VyLq2yVopKrg
zjbmPIKJPpg/c0RKu72VKqXxPCnukD+madq/ekbseqdssHPnSYTCtIDFGe7ik+/E/b41J/tfo6us
6hBaTvLdRXzzswhVjRHdkwRSTm1vPhvjmPX7WtHq16IpMxR5K+F9EVNs/BazqP+xOn35kKdu9rnM
9OYl72blkEdhkfKANqpPA0qW1L2YNyb21dKPrym11A9jkS4d6HFP6Q8DZd1/9FJkP4s5TD6nYZyX
vlVW4iXMFjPfVYtlPxkge+MDCM+YM4Z4wrc40wn04TCq9CLicT7qSzt4J3B0uXUsBpEln01RxsI3
cm9+asxGMY9xoitwHi3jpx2maufHwA/UJ61O8pehQOr5uUwU3sWLOqPwFNchjYG8GJXPkZpk3xZn
EN9Hp3XuU7Wev+HlWe6rdK7EzmA+848yzaG0tYUYtL0Sihy26ND3nyJKF+pxco1U2xeWVqe7rit5
ZORx1xZ+3ev2X+1iTP2hLVMR+hx/70ecMBzirp/m1KNstigvg5rWhd8ndSf2XhtrSHfXKapqC9N/
/k7KSCz3PXtnM3pxNLr7eYoKbePN9/aoWzkfjWgKjDbvWkkvOHfxRE/jVh+nMWCWWYli8zzwjjWF
PcZHdfHGfB+mjvraN+ir+EXuJZ860TkJG2KUpj/0gk+h1d7Q7oxZK36EVT6B/8hSHaxqyqZbWtmk
7Arltb3OFIThkKuuBd3MTgrH1zKneyKlUAtgvnAgdqFB2rdDMVB9ojxZHBDyr/8BtNPUe09bul8K
IuHZvhxctCDdESDMQcv0+HGsvPCTkxSFcgfVpOiPTjs006nzmn7eGyDXSx88i/M6taOq7iEXRflh
mJZZRL7VMp3B72vDSXZlQ61oIz27Eqt4SlGikKhimWue7286D1Vc2tSkR7uCU3qyjfg41L+UfEtU
/7LbAaAUpgMkEXo3NPNWr0NXKYcJpTrK0mmkvaL+MPkeos3HOa3UQ1mgoZH0U5f6dekyyUchUvSh
oxyFAzKTJ2d0GM063dLluRJBXdl/4HLgMQRe4Hz5aI9ndmcWU8DjYeY6UFC/se3f771+IPWxvcyk
oCl3USmf+r4VfWIuAU/aIyQWREG7h761CzmA1UNs5/3mqCPyaKAyLFXxz9e0LPZgiiVSAwFQ8EMv
e9pOhfMWYJXJshZnZyST+u47jysIphbUQrorzvqSyN3WGdtJWdD+S70DmuPFXduI/sFqTUFx0drS
GJB36HlckPb4ZGThvFzWCNGhnQQfNVaDOE2cXRSZ1ZM3KMPemgdlI0e5KALAWKDNwUwLSjXc6Osc
ZTSo2+mpGqhWON9bdvlD79zxNCUelw2AvefS1rpdrin18faHvHJkJAKW4ik3PCDfNbVKVcokErqx
gPqud16tH1R3uBt776WX6izocenT56HLmBh9n4h28hM5MqAK05fbv+Pt4602G+ARiQwChbAC1x4F
Dqb1hq7UApM0azcICue+M9qDn05lfYjpoR76qrF3hMppNy9JtfPSoT0WSc/IaSap+cU4/KoTx9z1
Wlc+Fr2qPKnqsvyFmsh4hK/f7On45oyRm7y7so6rT+Vcd/5czuER5bP62Y1E9+n2oi5PvgGDh+QW
YiqVPlt+9T+SNLVK9KqFlRQY0/xc6fXXrjK2OnFXnBQ+L2BclW8H7GN1EquZGQRkNFOwQNx40vUp
3OPPyU9H772NWuKlKTn3xuJVykhPmourQMa85UTERqUHIqtN37O6+Q6xkmJnTt20cR7knzr3BtbD
ZQyAhTsPzevznaNsFbNmzwgaNakf9a6dD+pg2a9lYbSPXNe2ZKl2O2uyo523zMOWJu8lQYFbhNDF
KGb+ASG+ukkaj26MERpGoE009xCpCz2UUbOfChNsvfnQutXJXFq/UsfjEEmJ7fvbrnP9B3hUtTie
LHdNMnLhwHoFtSJAhcyZnaJD1k+7XK0RTV++aOpfNWKApWNATHc/qGML4HDriXHlc8tONs5LP1lO
Ijr/BnWP/XnQiEmiGP5qNDh71D9ccxeHISjH2+u98sHl1c1LXfoyfZxzY1CJkPQ1OzUoVFTiyJ8X
VHAG0zw6WTt+GZUkPLT6kB1LJy12xuKJw237lzkKhSM5f48ZwjjdmpzmxpMS4k1qMLSa92jNyXCw
RdqScNr597JUxEZouAz42LOk2A/DQ3hzrnKiUFPUpaY3QMsxte8Qyi0fotDNGRCqDx/zLCyelXA0
P7gCsbjbK71s5+rsL/tMxxN+00WqoOehO7oDS831eBcK72VO5y8C3b+0H3dW6r3EIv7cpkgWmlvo
miurxrRUmnblbbO+5pLIjCdXYdW1WsobexcOf4s0MO3Mr5xql7Sn/7TW/xmUPv5HBDaSkPJQj0Gv
Hn2l/jtzsyNE4g9upSBk2gIQTx7Kui790dE2bF85PmAGwA+wTu719bSqhSYFkyUo19iFW+z1LNJ2
WTHQiRysbMPUpbIo1GtAURSGZBcGjzpfJuRee+LJrAeTQEO08kukxF0EJ5cw/1dN2meGtOyVrL6v
6uR1XOKD/nMch6+p1x7QZTuETEyJGXyxpL9h1x2icQsac+VwgUihNAKSQo4YXkUSl1pYlYIGCywD
1Udb7JL6e1rSXGu2wsiWJfnf//je9LhstbaoxGUIsKnDU2d3x9Cixb01v/GqIRpQxEepG7C+C6Eb
e+0UNjoEMu95bL6nXcVkLcu33j0ymU/L9YNWDoRMZietAqOVTpPER+hBnub70v4hKvvOMMYD8OyN
nP4yW8ESnSGCvuwqG6uQ5IWOM1hmZARW2pV3kVP8xS28pUd55V6jWc16HPaN5ay7Dlqm2KgmZyA6
EFFHUrwf7wF4MJcS8AjTAhJrOdj21N41ACTuaVf2h5kM62l0ve4v+rXDRqH4ctHQXWUclPNIpMbj
ucN0sWIOcZOpQdvqiKG1S3vS6yHb345Dl7GAYTZATCT5hTLk+nbLAMsYBh8yQLr+frFD1Fj7+8je
SJouoyu5GYHGgPvCg3uNQkDUS8nUeNGCTG8PyIkf68qSwKzHWZ1+hLX+YmzNrr08BTQtaVRJLhFZ
5ZoIVpje6A0QpwITvP2LVrXDPitD+8G1gYMpoz2920V5IJD4SGybnF65SgsVahmuWBqSok4vH2Nh
twh/xaiZ3v5cl04BIxAAHfUe+rEXbxFAG8JM1MkMRGFa+87M2tMoovefN7r7JLmWPHMefnHuernS
ZEPcYgVJGYt5QxQrRF+4G1t26XpY8bAhwfbksqvi1uIUZTh1hhm4U1gjP6toPzn73kvdtsbh9rbJ
nPg8aceNsUb1Ct2aC2JHW2hLkuapFShVl56squAuUUuVUfK6cZrTYf4SK/3W3XdtfQYPWMIkBWR0
I893cQqdsChFZwVJYw4FOsZpCgyO4qnpm62ItvSxLl0D/BtgOGI+QZKnwbk5Uc59tYy1FSxFbe1c
psQe+7ZTjrd38tqiqNxJPSyewoCRz614KNAsNaKcqDKUvlg+eFl0p6X6RlS69r14mIIS5yjB+lq1
rVDK6Cy04+0gcROwsYOZ39u5Md65oYjvvI46N7jZd0NFOLXsG5kvzUAo2KulCdOeBgDJFgKH1bB3
43h65H1V+bPmdRv+eCXTlbYAOrA6yWhbfSxjtrLGDD0rqKFWnkQxK485fKY7SFp90DtNdF/mcX83
K7axM0c9fSymWduSvbhy49EcRDtSo0UNO3GNUEumIVKHsAQ9oJbk1NNDZ0YHs/wb/UUb+Re0Y/3I
pigPsfSTs5lyX3ElCg+UQqnASqSE/O9/ZERV46lRuKgW2n5OwsyXeNqb8Rz7ZK7Vxn5fNcVLldYU
WDgy/HNT0YSMft+74Bfs2FUfLQM2/8d0TnLd95RhMjYExS+PoksqCXqKIXaI066BM0WexzWqQHag
iDD83ORO+6uaQnUjt75clLRCdiA1xiRJ5HxR7WIrRFfVRv/ZbX7og2ccc4NOjp9kbb9xIK+uiDwP
rgvitxQsz20JR7HyXMmdwOvisfEpiY3iOAoI+RuXwlVDNJGlCCNvFGd1CLXatcp24EtxWZdf8tAp
7lRFrTYY2pcAaonFkCVvSRbnCK7W06b0MgSk8MCKPPENMREgvGmrfGjGZnjoR0t9jKZFeygnZT6k
kKOPWaoWp7Yo+tday+/NNM2ZcRzmByetw5OrDOZ3tcu6r2k1Vx+ceLT3Q9Nl/zp0zTYygCtfHYUg
9AL5FJIALkPnH6fGGRsezkkbgiplorGIqBTahfXJyueNT34lRnE48S5J2Ld4la+y7t6ZaC5aehh0
XF+ar6lx/M3mrs4PVB2Sf2ohhU3jvh72hj3E5dHNRvFlyCxta8mXosi6S4JKOoxH0O1d9ylEjnqg
msYus4/TdF+l6vS5UWKv27tRdgRLEd4NjPXaZwVpXTMqzaGbw+ek8JoPaLNkT3nmfjEbtDtyAv/H
996HjKuhCkfdUSokr1WhVa0fvK6PXMQT7PmzHdFxE0VUvSyUKjaOxuWlyGsOEBZYFTnIYc0b7npZ
Iyqr7Gn0ip1d/GOgktggUCoqD3r8u4MLKFNe7Kiukrfz73M3m42o7S3hFE/CfZasEG1B7Pr7e/dO
VtOprVEgJk6tS6kshcZRpmdPS0nTsZi0f01tWHZ2tDlM6uI1gP4UrTcUQjg3l9LSBuKxRhyJ/Cnk
Mv2QZ4ksXMYOsx6s9IGjszV1/KJmyCuVZpB8fkt53DXTMVadQvQ0jp/KQjU/zRRA9oPZo8sfj7+W
sLN2ownoW4sN71VnoP1GjiZj5Fm2i3USd8rExAcK76uLoa/Dzmi6QTwNWWQ+peWyHJiYNZ3auPuV
KcwCFrHa7BDQ0T7d/qAXHioNS4F0sgnuinVbyuhRIV0KTzxNteQzGUZUIQcVhpHmzzqtkGOxdM2v
tJrezVrAMAGKOi1vPanYeu6tiQLgutTi6qlfUAyHEqcecKfEd/Ox2zgYl2FR2gJJBd6SCAx59txW
apUowRpF9WTVY7gvm8qDoUCapglN+whmNv7tDqn5EHZTmvtOlOgfNW8q727v9Nu7fP2NudwpiKDM
AbdgdT5HN4rp0lfV06I19idobAjmWZNszDsGGwAdKR3n8qiqov9UWD2COEmezS+z6HJ/8TL7oVMs
59iF3k8dvOhx8ebjBLlkF2Zd9eP2b724seSGSYYfbQuKbevoXSWD5TGPunrKwtQ85Lr7XJJln6rS
NX7etnSRPGBJEpq5GA05EG9VbKRpkmkID4unxdOSfc20TfRyp2IjDl8GE3m6JO/dtXTZ4Tp3gMRt
wzqxa4PmXthl+3oodWqnjV28dK2ajsiJd9YWZeVyD4HeGiA8SWBlWWP1VuYtPuecapuRe0u0fCrr
bIp95DyU+kM1iXSLWHVpDhIXCC5SV9N1vTUF1OqNcUFixg0YAAmGyKEh6T6pHiBkP1HjqH03EEEi
qzhR/AWPW2xd66rMpq2V2XWCSM+MxGd8aDockQqNo43M/NrCaFtJzh713gvABy6zNFmZuMEEem2H
cC9ay6Cgsk9jGDPu6r3uCL7zD2PSXf9I1ajgxRaji92gB7ri86ISvj2l7rujPU838GmUhACWoMJ2
bsUFKb0UgwLytx70k7E0iETjRXC3zDj1x9EhWbA6U/iNYWcb+JnLgE8aSsWLNoYECazhzW3IFOPR
ij2UJqZ9NYSPyZTQ+G4/L4N2qpXP795PBh3a4CWBHqMDsnobRN0sxpQMMejrfHb82VJzZde5dua9
N8dmmg5vHKTGwRfKktH5lppurfEGqQSktOwucbiv9V5TDp6+1XW6cMeVodVNbdeuEZYW8nm5Pez1
8rcYX5wq2bgrLqIiRnghwuaWkoG4yflqwnBu40SqSgi7g+AsxOdS7YuNCu9VI29IIgrnDARY+XoT
K7kSusia9EMCRs+K+uRZRbijfO+ZkotB6I1vI3V6LiKTl1My8lykAKMkvB8LhjbTlW03rKz9mlsd
nyaNAa+k0rRahdu4K9ym52n0aM+7Sst2fZ/6ISxSZz5N0f1tr177ALZAoMFFeZu9B5Xs/POM9uxY
lRVaj7n60e2mXb13um5/28ZFuvBmBO43/XoKICAkzo3McDeoVHj2o5raCvDMOP2ymE75ZeBJ9FDP
XvSt4636sAA/O0XGkuxcKHVf1d6OXuypyU+9wlgw1B3bh7LKofEV5j9CeAZq/6kZbc37ewsbfyY3
/Frqz2QMiJyxM+vXeWUsc+MWufsIpKzYhWYp7jX0sna0Y5oTQlPTvpyb+tBNtbtP3SR7ttt2Oimd
XUZU6/rwQehufQgdET87bRs+OUoiPjeq6F7zQpII5lE5LUscpnuUctR910HUhLDdW+3BdEAV+7EG
jnQjqKzTBhYFz1WyQUEaUtJcnXUgvcUyLbb7CCmcN9tJ09t7pf+eUXq4/bG3DK1Sw0qdASwAVn8c
lkd69jtjNPwi+ZANX/6DHW44ifuXl/bKcRe97LqEiXqPjjUzidc+eGXyvTLrw7Q4x9umrpxHXm7/
M7UKyLPdC7WIXfcRpbGPIdqyTn3s5qfOUn1dHzdC2bX987hGoHWSX1PcOT8ret4nBtwm7zEfUHkf
Efe+b+Ep37lz/2w6s7axjXKbVs4Og10O4GMXyUlW5tTBiENNYG5svMnP7LLfN3qypVfwxiU4M0PF
XiKJNTjd+OAaM5NRKUo9p46DUU+qeoeCeFgdhrgbvrbR4DBbxRn1Hy2cByLQnMfTbmrnvt+pk97N
u0x4/efeVct436DEHflUow2kFWaRmYZvRPPyc7CL/MUuVc04lJmpM2bZigztH7VqDCDbc9+M7p5W
CY/ARI/qrV7ShTow9xpS+Tzu5UBqKX11/tG0uU9CR5uiwEuBTAzuC2joO7OxYiYoKkw5+z7UDMgy
mGHaFl8X/q8UpzX74TArW7i3C2c9/ynO6hVSUA/QRDJGQac8FGpK7lCfcv3kjK6Pdu/pnSfjzRiC
PRYAW+8C7gq9dbbibo6CJP+aGMphmH8P8Wcmxj4O07fbpi4uKmlKdkbgZqJCvO6PKwx7Bcq7RKgP
13s9fJjAiM9b8mgXhw9BFJ7VBEkeWDJnOf+OniUGHQ3rJGgK96kPv4RadhoZYWz2G6nrBTIFj8GS
5JlSqQBfL3/JH9n54HlhGBcTGB9NebQcMR4MEtmuNsSnsTbmUzaJ6ZBrDHuwIy37OMVue5xjpBfG
2B1OcBn0F3UE8is0creaq/FjSN74oS+NVzF4zivgTjTrb3+Ci44NP1pyFmX2KzXC1lyeOQEUWxtp
GtTpv3FUM95p3uuLeYIwdXSQqqnnR9Qs9+VXDmPuLBvFzqvm6cmBLaYJQ4Nu5do1hIJmVq0U8W8G
udZwhxh58NBZgw/5ARbgRFyxPlrW31HztW/NfZwCK7q9BVdOFzTU//2ElYMILcuszLIZyzj/iFLY
bJ0fKvuhU3fGFsBFvidWIZNMVqI9aa/I19W5h8STY6LuzWrD+W6sf0/h4kfD94IxpXr0l8W43tsr
u3R9yJvsrCy8cvWsGf5jaaBZrPdxoCUBHZBd4yb70rMOVvHztqHLg0wFgRYudUka4tSSz9cFvV91
hWnEvO51Caz2C+Wvot2Ar1xbjYwX8llKvUKV3/GP45XmJbSsPEqCWvxSlF30UnqPXfPj/SsBLeiC
uOByY3TguZGsni097duEQ9ju8mqfMypRm7eqIVcuF0CmpKScOfjwUKjOzShOZDihbSWgpb86RvFR
jcRJOPGr22THamH4KmrgjfnNi6rJd7vmwzIrvyUlVuk3nnLXNpXP5vJkoLnIjzr/Ics0V54EMiBY
9VDpbzNKm7r3x2lLu+Sai+AdhEaSEnJVeTT++Hp5UseQlMc0sJV0V46J31uTH6UbAgPXlgMeCP4j
mE9olusDZgolXkwzDSK19xWiJWQ1n2fIYG4E+4sciw4z4CbQ+7SyKIGugoaqDXocheA527T7KLRi
9GWE3d92xmur+dOIfr5ngOA1e5maNJDSyHbVfagM4WfeS9S4/2U5cky5R84jVc/PLelmPXle1qdB
6hSp3yjpB1UZt2pyF4VuKBcwPoA1aYgrUXRZWZlqUTVNjg/M+jCdmlgbD5O3WPsGOBfFJPefWTFU
KtxWfujKyTuEo5e+O9hz2QHIkLrJUi5wdd+QRk4oFqpp4CRWvFc897GBD3eIVeP33FbWfjK5qG9/
xWuezzRN6vt0UIiNqyOG5EkzhZn0ydQ78UhY7sgks13KNLSNxV3xF+IvTSnQF5DC1k0Lu1L7eiyj
DAmx34L9I0AaWbOTjJ53L+nM0OpDRnHfV2aqpIGl5wcQhQ/haAUwcw+3zaybXviLTNxA+qK2IrkY
514ZQRcciiTLmGXu1YcqLKPRnxfvp50W7Y7Sceynbqj5TEUbI+iG42bD+sqnO/sBq0+3KAkzG2uR
Ba2mfmOG+alXrQ/5rNyFqj36k2s+p7bxtY7qu7lnChwFadAuKSPfixTpsCkvVB81HWN/e1uu/Sre
doQdmhKQiFa/qhQgJ6CZZkHcWL4zpYd8eXUq672PVjaf4ig9AsoMurUGFNWpEfcgDuTa26e6/hEb
HzQ9ufN49bx/OW/jXyDi89Za0xGSqrUT1ctZjtEcNBOekvOzrd9dgJPL4VWDO71ZWQfs3nDGsC2y
oD/YdKzi8i+t/SUge/11ezXSJ89TPKZPEd4AQQG1hXNw7rOjMXjp2DCsWtGZL9oMlSCTHQ+3jVzz
AEaekaJI0eSLSfdF1Bhta1WE6/abnn9J9bsm/X3bxLVYIvWvYFmBk6DOd74OrS5CmKc1JqLnInyd
svs+3NtbipXXdgtIEZcBLRpY/quvUvcIp00WEcsQS/ULkH67Y9aBLTYC4wXzT0aSP+2sbtKmrQSq
BXEWVN/yrPQVphpoJbzz0FfRbmpq9RQW+UNe1T4D63Infi41c+M8XT4z+AnkJlIIi97KOgFqE5G0
1phmgVCCOSk+THm3s9u7MYvRkN2Cnl9xEN7vZP9SeI868Crb6huG6DiplgXFtPid/TtqSz93rA03
vOIjQJRBB9HTkI/HlY8MSh2PYTOzq+5PNe98JTpCIWdbt/A6V5dDLQL0Ox15e63slUZuX7eTzsXW
N74uot2yPMzle6HQOAlhjnNr4o5s3mo5Y10mbeo4BCLXxj+indo2/2HH+PTU5OlNMqVu5Yf5yMwX
5uhmjID9J1lehiHhQqv9rPn07tMriQeQqnA1Up1V8cpOQxPck8dSyByNMYbiH+2M/ITKxsbRuvZp
OLoSm0JllsEX53GCklwzAVdivnaBdJP51YNk77xX4kZ+Gdld5d+So7zG8GVDPYTF0GIEKenIPXjR
By1+qvOt7tmVhAP0uOxUyyYBCKLVYkDNTm2BnTZjAmeSHZomuc/set8BvhfRQ9y7DwA9T7c/1mVV
4A3ZQ2rMh+IkrQ5rZi1qUQxzHizax2zymfdV0fg//mtWX28bunZeiec8nsH7/T/OvrS3bR/7+hMJ
oEStbyXZjhM7aZYmbd8IbdNSEimR2ihKn/5/1Ad4frVsxOgMMBuCmWtS5OVdzj3nnF2wJqqxkMVj
GzUD3usH1A9iTbrkaqp+6VAszNWAbS+w/3VnQpM2H6JJVIeuL98lIJ3dDIys3/175ID3/D8zqwtr
dcTkkwUtb9V5N3Wd72cxfQvc8trzcWk5eAr/QKAQDa2PHxqoGa1nKJOPmK2JB4A2t3xkSx3FG64U
OS48iGDgQ9UeiBOc9bUoCRoeaKvZi2Y4Lf3EzjD+4QfXKl4XzgGAXIgcgU5AArv224a1UTTOOHBd
VyS5F8RW5ySoh6LTesU7XCp0YL5kgSyD7WZR2zi9UUHYhGIIjTiUwy3EBGMwGDrirYHYo0Jn4ifR
t1Pxo2LfUW9ubC+Z+mtO/eJal8FqJJ3LbPMqwiizVlIzUnGQ5CZAcKlAUJoVCfsfniiQ/2FcJ0K8
hOLU8mH/qm/YtvQiDS5AkDVWOwluAZTArPxKuXQ50KvgEuOk7kJEsSxlPSg9+ApAuz4TB05Bfzrv
ZmEnLX3ss1frmuzPBaeEdxZDjJBmRp1qDcToG7R2PI6DWGNWN9YVK0EvUla7anLNXg0IOSuA3o8F
IO//fqsX8CtYGlBZQbS+cofItxynwj8OgQvd2F/DodT/3lABvhcAIZA8LfRV63IH1ZlUOcvzw9D/
UMA9EQ/Y8+G2wqxAdJW+6oL3QFEFjRR0NRc87+oKgA+h8615Kg5zrpIaAuEMFHfT4z+7djxXf5g1
gS5AtHt6/EAYVDnccwtQ7D9W85AS77cPvZn/oZuyAGv/s7Ms9q9jXgT5NI8uCpeB9+RnQTpY30v5
BBTNFcdx4aTD/aFCungNnMFVAANiStOCAqsA42+5CRHBpIVnoyhv83iq+LdZq39VV0eM8ZdFgDRO
V+Z2NlXAXhWg8RSJiwzBKZ+gnBj7RFxZ28UD8f/XdkahlwtV1nadofjbZWgtjgQL9L+bIbjyllyz
45yuKBog2YOdLQ4VqKEnWkLoD3HttUnMCy8W3nhkcC7mt5Bjr04eAMMZ98Ia7ZPWM7vI5jeaQkXi
4+N92Qia2kBHoqG9/jh87DwCJsByqZfPPvsd8On9YwsX/B2W8Z+F1TuhGeODsGGBk24j3O9gA0ta
EtxY9hGDYilizeRjg5eWhNAcfYY/Ocd6Im2ISsxc+DCIqvxDjVE0MrWvH5s4PwAUmkM2IFoLDgCb
d3oAMGSdGbuCD7dUmMicx33/w1wrb55v3GIETBZIznCczmK9LoDIHUpdB6myrYi8+5J+Lnz3Ljfm
Ia96zMcGNx8v6/xJB5YKDwRarbiy8Kmny2ozy42AzKkOmIqJNR4i84mFL/qaxt41Myu/Xaisz9ta
4QX0N0J4RVx0KA9UjYjb6NfHKzr3dljRUrVFaTzAoOXqpjqRJcKSjBW6dA9ZoV57jPkq093PCsCI
/Joo2aUvhqkrVKcQ/S0jZaf7l5HBQhUO4V9eohVTII+2zGvjgsO67X8D+nk9fzs7iMu9Qj0aIdiC
115zyYKutjdkVsPBFWWbdgATpCAtkDd0MNfGpi+YwquOITY0mhaJ2FVOEKDfKafc1gdeZO6xMuKL
KZmznQNv2H380c4uMDoZ6GMt044LqnNdlGgz37GaRusD+hWpFag0F/uPLZylo6cW/vRT/npsq0z4
XauwFtwjKx4GMmxgsd3ONe9v0FAvE4u0ztb1uig13NifPzZ/dioX89BfBGYCjSYUnE/PiW6yHCBx
R4Mua8sgxhw4Lyxt6T2U0z82dHbTFkPgjUPijTI/uLRPDUlVgvgnxDo7/06AESeDBmkZgPnq58d2
Lp6Nv+ysFjT3DbdzGwvqySunR5e9CnplDvCaidXdkllBpqJ08cnoJ21+jOFR0m8fr+LSuQNjBQYG
FoJmHMHT3QJBW0nBLKMPpDAxgTSioerKB7lmYvEgfx088DTWXU5hoi+/Of1DqZ8+XsKlXfprCWsi
NtGzqSsCNh5E3aTSbhKJhnDtX2lqnvk5HCuMs8LtAP8QYN7vdBUY1xtF1/PxUL+j75CU3ktX7bTe
tMXOvYajubAiTAwiNgGCBs5z7cHDIRiBX8OKVPtYly8CEhXly8ebdmE5JyZW75GUSgUcrCAHx/4q
xTu+SyMfOgDlP9nyyve5cCFPTC3n46/v7wwK8FzQfB4q0SFA/U7DrwYskva12OGyHVQNUdP7w3N4
agdDFeWoaYFdo0k0hkkdIgEDO6gbzenHm3fBl2FF/1lanehlVMSeApyFXpYJB2crhJo3nCZWBmGl
K7t34faAmgiqhKCpXSQfndNVMTI5U6jEeCgAPqjdOR6RtXy8nIsbB/7WP+EPBv9XnsyDbHIPon7Q
jJLbqmFbcAvErn/jmurmY0OX9g2FBgxILONJeAxO1xI2xhtdMRig44e4MHuh3sL665IX2cOV1+7S
tkVAD/3hEEQZdGXKKSUbiduZA+juMEhJyzwZ2vqfgx9Mmy8Dr/gnSoegdDld0BhWgbQMFpRTfue/
Ww5Li+nNYRvb3gEG8Y/TQajlnVhb3dkJWVdkuDaouJZpJSHpmD3qa6P0F8IEGEFkheo7zvgaTNTa
KOd2fWsOU3MHYTYItIItt/nagmUhewfPmjtcK3Zd+FQom6CkgVFeEHGtK9YgItCWVRhzGOlRog3f
XpMavrCkEwPL3/9yQFSGgrjDiLPAzWbkZYJyYQZeQHD8CCeIy1hdFWq+4MH/NrkOtszYzHywYNJu
4Iy8Y47YGPnyx9fpHAKzEChAARDld9Q2ziQISvDRhApR74GXez2xeKY+wu5uowc/5mVKcMsCaL4R
//WK4cuf7D/Dq3MPqFSJQVrcrrA7iC4F9YczFksU/q0ZvtBCbojxYhn9cLkXTzqMQyce+TXWjPM5
jNXyV3c8k3XrhD5uH3Nc4LPCo8udFHpOPX5OiXEMTLXNQZpVT6AJp+YFc6SditGVFVFCRNoMO91s
pc72LlfoAe7CedtH951t/qfPhOkAVI2BgQAp5un5C202uADkmkOBNrERKm5RmBYoRlZeEphYZ/dl
vx2gff7xV7rg1oGo/8/s6tijsjF5VT7B25LniMlYvDE3Q1v1ilM/oz+AW/rLDka5TpeXg8WCtC7s
0Oh7KHbik6V302doHy8fIf+q2bcuVZrGc+/g34tkvLLOi9d7oXBFxQ14pXX85yiPlcLH9oYFCGML
azOq35Cq2s5WlziF3lrms5XtP97bcwzAsui/jK7KBmIYwTQiYBTTtY8hVG89zCSU8hbTBJ53x3QS
Oq9uIPYERy6HeOcsr9TjzgHiyy/ABQf/cLDUsVan357DZnRmG5ffq+od7V8Gyjd91n2zm61L9GYI
pn0zNjGjac578JOrO0zU69yC9rDcc3bXzt+C6DiI7LZi1xzEsvyT3sLqx61CirEtoSxH8eOY7229
rEr76FM27KhJs/YI0qL8yZ72KruGWVtu0plZsHAsiAjsznq2oa5klc3jYhYUeTPb9TQRFTu2VvR9
Nt4mDK0rWcGf/Ogji6uvAC0FDlFsWFS1t5/n4YY1CfWc2Dv45S7Pj51r40+vlIDqFoEbs+KW7/VM
dl37z0iuZc/RhMPql66fuzqSUO6xpGIOfsqwc/TRc14UvbLc86sG8Bwa9OD1xn8AXd7pVZ+njhaT
sqeFXuvFapMOuXw1Y5R3Aw0pRKdfHaXfP75p514MlhYALmjRQCK0pnmJsqarfeFPBxC8ZYh2MDln
l2l3FVJ8fnRO7aw+JMdI+dy63nQoX4gf1+3OAor0rSWPA4DMHy/pPDg4NbUs+a94pOGR5HYVTn/C
YIj6Zn4HffP/yQhQuHBSyFbp2ojRgrIRRnx3C2LTZpqxaVcHNxfffnr8l6X8Z2WJ+P9aSjTLRvkW
rLjlW42hkl0NKRX4XUG/QSsvwngkNd6VlZ1nERjuAD0sOjnoOoMo/NQmpIIm7UBQ5RDwbRn9HMtd
0N8rCLlU9MrLcuFDYTQZs+PAbS7MkKuXrbfDKeIdnw/g9MFihgeQacxFs/n4OJyJjEKSD91DsOPh
4i6IjdVDPai+N+NczodAPsin9qAyHlcK9UywGTyYMO4h7CLw3z42e37gYRUKxGj+opQKmrPTbfQr
OY/Kw+I6FwPk8q7G8JlJPPrCUMjti5uPrV14ME/NrRaJkS2Un3qYm/k2y49uK+KxfdHjbfbEMcAb
WBuXbix3uplyg6Tjx8fmz8/MifX1yG7foF0qQbV5qMF/75Ivjf82fUGPNRnH3/+LJTRJXEDZkOOu
7h0E9QQ8iTUBXfZcWp9J9i1vf9PsF9K1jw1d3lGAYgAR8PAF172yMNID5qvyGWiIIG3KAgIwRQzf
bCHr6PQWbTqVgdgHAEHbelTfNGBHH/+C89cAm7rwBwEViILu2sU4FelJxPBJJ7DK+/Hg7Ox567po
DImkCW6dp4/NXUh3Tu2tnI1TDX3VhrgnEzla83P3HTI7XyhJ/SLEaMbeYJj4Y4vLtzr1bjCIZBi8
6osmynosPZiAQ+QEp6afMZIKhsFubmM02PKrpPXnnubUknN6GZ3I721PwpJLdi6qCH41p9685eRF
ii919qJyb9PqnUNYopS9R4E9mbp9P1y5Jssj99GC6enPaDtIvJlIzoco+1pEP7i58gkvXsO/NnT1
yIYzLfs8b2bgpiv1FGYomT84TcrdfPfxlzsfBYRPRRcMZAsL4w5SkNOVqK4Wk+hmaKoycYTwd5X0
tAtvLEIE2KZm61iNQxdTkPkl0lcbEchmX7VDicyV0e3HP+bSrgIJtwzYAKwLP3/6W3qi7akpHMiv
ND+D/KG+1tk59+SYG4LeHPhAXKQE/upehLmdZcrxswOreBpaeOs/edankkMiKR7/VVgctS5cdYSw
4INAaXodYkf5zAPJWXbI6yZ2e4hM/fMZWVjXAEgCvQKIz9cMguGoMPYawm0ZB3NdzX21ofzRBcvF
Naqs9WFcaCmXaqcPqkKgZ9edX7vytWkUtQ4W6iSseK+VjgWk4AGHT2Rz5UBeMgbkEyIx9PbQnloF
LRnKuL6cS3bsu339CSfwpgJ1d4iORT5fwYavj8Oyrr9NrXxJP7WtowRnR5pl+8KEmF1rrG3TIRhj
rIpL0HUTzL58fMbPnPP/s4pGMCCaKLWvD6EPXbhyGCwLWEMTD+zFn3fjeMOOxd6o32y2gZV7/9jk
+vn5YxGshgunGg6Mt7rik3SyoLOwpXa/c7y0MSQmX1D3jYPsadoHxZWE+w8z/d/O8Y89HHgUGXD+
ceNOr7HEOKqYOfZ1LsSzMHKh1ortjiFm2tPPefXsFJ9ZhkGeO7RSymXAWSWd3uk6j/Mp1uqXM19D
RK4fKPwk9PlRTKeoDMPLLc/KX+G3dHGAh9FlR1bvquGhyx9N9gm9iSsfd+3A/pgB7HIppmPeYK1D
hpZuUcPJ4PCG+mtWtHsG7aCPP+afVvpqdxHLA5yFjAXT9f7q1Io6bAbfHpAxt686/IZ0EKTeaT/9
bL+GzeepS70c5Jkbq33vDhxI4yYuqs/eVdbfC5fn5GesXsAwKsDG4uj8KLIsjjBSHdFH10r5cEv5
rryGdz8L/bGzYCYBWMOFJ6LuunY1QhYXYhdjcYzMswPtWHo/sjYJ0IvNb/gDwpqjd42i6IxsZ7GJ
Fgww9hiIAw55tUTbYIDdRFNxrLpDsG2MjINtG9yWkON9BBMgjbZuk/rZiyje2baKwWtKslSGV87U
Wfi6/hmrWMASFWDP/lwcKfs+Yj4aUhzo1T9UIFD5Mpq7Qb04KlX1xneHxPLePj5uF3wHpgCWjgOA
K8sczenFMZjE4wpDLUfuv4V5EGce1AazmH+TQRkXdrapwVzwscl1iIe3H5RQyCQx3A7+rvVAyKww
EjugZn7U6qWADrZqUTO8+djG2UVdbCwU6+jcLLTBq2WJPNeYI9bmOAQqHjGmw8traePZzsEE2CgW
jqBFV2M9DBK2xNHjxKbjtJu7F89KyU9Td3EHXcxgH9XXcuMr5tYEtjr3izIaYa5v9+CLgwzo9Hv4
Zf30h42s4jpPnP286e7cB1E8Wiomaf3lajv+3Dedrnndt+zCsLDRGJ2OUn0iqHBvg9jhMfQOoxy8
TC/5u5XdSWC6OuuOoXaE9BJjYYO68q6fX1zMyAEVsAidI2Q5UyTItI4m0FWKY+WgurLvus+drNPm
W1G/2ZAr7NAUJAcGVobpOGaYN0KLo4v7LkaHJgLZ58dH7cKvwfQUaMgQ0YJ5GwPyp1cIMUXd2XUO
1HYtUeCWDTviePM0U6ASj5ys3zgea3b2ZPpN3879T7d2on0dyeqeLwLJYqrzbR06BSaLp2o3dhK6
c4HPNnNByJV7cX738FtdTAUuITLUHFa+xjjuHEin7I5Kfh1ol+rquTTXhkLBi7+4zpNHbAnvQT0D
EgRk5Phcp3tipCMb2lrmhQZB7sYCBcU5HrLCeXQHZn9nri5/zrkRJMGcgz5mltX/mqbQF7u+ckGN
Pk5VfWhHTP+nRVvZ31qo199Pk1X8loL7XowmfXQ7U2jDboUyBaiWZfYwj33w2tYj4H189LgT61ZD
mEm3lmY3FDnNbkRj2uxssM++5AOFQFXp54bGTSZQhfEIH3bTjE8cg4XPsvfC0xiq0GNYpwLzWJiL
Ht3+vQE15Gsrm5zuVW3RIbF7XUDkMBDzK2m6ruNJ0FRyUgdPdaZhcV3YpPydg5qCoYMcZlGgY1N2
47yF6DAo0wrIpE3bgofQD4gxA17+mAYLRMucgh04LT09o3dYTBYGG1kPxrV4AvdmiziKu11s+zkG
qURXlN69K0NZ7buoRj/XVoXicUaHYUx9T8wZcF8lasVcd5RAVhiOLaEND6udM/tDcYOfgoKQBQXD
954hdkeB3pUi8bLORmeEoKKIoYLai3Xp928yzEyZcq8v/DsX3DqgT+7sfJ9D+/apEbyFHK/01CEX
fq9TYMq7R1MR9jaXVf8DmDSHAJnUeken5FGPEtccPkOqImp2JWhwoUU9uf2YQkPXSz3JNU+Y6spu
Z1TIWVIOY/vL2Jh5TcEF1Io0DEkDd0instxOBeWgF8c4+V71lfOr8aLM2tUApdx6ZW3xTSFDM0MB
bvnchg4BNJ9F1edJN1g924G5qXrJAoIuqAPeLScGWKK10r4IOogLUT66SR/VpNosDbGj6KKQoXTH
1QOGpMSz1wOAGTO3oKDWbAFzxdCraB+BXbPLuzl3W6xJ5f2uGFVmJ9IiznQTNFF/Nxoy2YlBd/QX
92Vh7anMKiQsbe90W6h041RMknjvpYSqTNyPUkQbx6KCxq0h9LGlY1YmuQYq+WZohwDMHE1HbGg4
8vynrMLhZ0T1CCItq+ubhR8EHVBZhz2GW2xdxsaf8b0Y6weSMN9pC8Tts642QuXDnPqujpAEurz9
zDlgw3GDSc8ptaquoGkb+UzHo0aGAQ5me0qmSRdQrl64lT10+THq2U4gEC6hvZlQK5AwSVCaCwt8
jS3oPSTovQuQ98Z0tofpdoQQpXUMgLwIj53lQbjJrgvZbntvdkGAE/j6uwH52gskGvzHEdv4OJA+
2om6he261OZdAwFXxk6B7DOxId2JEAYy1qBQLMrPFRi1PzPPz7PYMVBhjQfNsH6Z4YjFgRn8N1KN
Ab6oHTS/6JTXY1y2dL5lZYGr36PKyWPao82MxlXfiWTOpOxj5B0R6KMBvkWb14z81R44xt/NxNof
pjZmb1vVhOnKysvv6iBfCBdCzaIE6HL/xsjIdDF2UY74BRPHASGVEw+hCr5YDbDykGwZhEYeV2Zz
OmdVviFNuzxx0rMAhYNMacx51XxWyqsGwJwdgd3ihQWXFjnVu+jHpgAp5oAfWsy+CJPeq+wisSAr
yhJXkmhCTT3MXkDq0ZDYzdA3AyDWQ1AWQFHo3WuzsUvrMY+waB/EcTEGk+3PAYANU4qQ3f/RBpAi
iedO8jnJoQT+UheV+a7GhgNmpMpA3VT58lHBzUHuobyoOqisQqd8OWRwCJHTt7dW1gLRxWsfDqt3
hFdv5mAm9KYkLf8xGBVhko5lxNtQuwFPEdoU3S3hU5bd5Aj8xngklNuJ6074EHqMRh+go3LyUlT8
RxBfunOvEpJV9Itv99LFZNcgdRyBHwtUHoY5LUZSuxBitTUimpKzYV/7oN3MqyawdsFQV28gpbfa
fRh1cjcTM6hd5TXSjvFNLL4VsorCY56D7+cRmF/mpFZXLTpkcznemYGB5m6a0H2PW+GLYzdDjmE3
G6t/hkSPdY9yMhfPo2N15cEig7RRu3bpDs1uBmQEvP4XzC1CO5RCt/tHNwRQuEGhtvhu0LN4niAv
SWNHh97jMAR9k4R10L7MveBlTJWBOGKkXIqWc1ARvQsRNc0bEQ0z3RbMDNXedRdIsAmZqndWAWrb
uMSY2AuYRyi5sf3B8nedN2UPxsZLk/iAltux5VbBD9OB2Pph9hrdJ6D/pPSZeC2qHS7NGnU0nQqP
CjMY6Bs24PZMoW/vcAi1Nf2QOqPHpjurH/M8zYmt/bibaF1vatZHNnj+8esTG+dTJT4KpNhGKHhk
nwaINL0g0hjtWMBhzHdV3kyw17rhBOhSz1RiO0j/k5y23Ve0q4InMPvlX8tqHEs80DbIqr2oMO2h
G7NmuOGVZR452gbltikIqubCi6QfQ8zc2hAy9KCLWoylbR4Clm146O0d1qsxoVBYjl5nUK9a8SK0
yVKvbgcdh1Y/f2Ng6jZxho0Gybs1YtpFK4sCfhnQY65V5WzzOncdDMGTzOy9po10gspbUSBEHSb2
rBSLeFphoHNMdA6SEjgF6YtbNnEWPOoiwilSFQn6RCuiu5gtPbQU/tzLlqGavAbAAoc7yaJOvYbM
JwqYTKhdb23BIKfl9sqtN4S17LfxuFGbqvSCB/AKLSkSeDx4KkYLfAOdPza4oAWK0WmGnmCbWqN0
BgGBTYv0CaOwshtYA0Y3x0JIY9o272/xLciD5ZdTdtfZQ5XfeAP+ujNZpP2dtmX/EhSYZ0p0pjqy
bfyKN3esKKw7K2PqvS498TR5ejJpnwtUbH2mhgIT6f0YIguXbrePwECFcRjQjwN7x+ogwok0KBVI
6mh7y4ytH4Xba/YsKW9a6HN2OXvx+t75XPUyjGJI1Nvdnd87k8ZrPoENDcCIhhSvNaYoZDy6GcpU
iDzgbkBYO42pC2G/ErOzc9/HpFfDmxxt8nvWQtXJhD79eIN+UMFixNORvc36RiDWQwyKQjqEjkH7
DnU5vR24XYB5j9TRBkqsoQKvTj96N8xxGvY015GTp6ECR0Ja88EWz5kBRUJKpqz83BOQHaaMZMI9
BDqYy3TuBsV2c95Kbw9WsDraI89AymUDDFl/t1gUsOcMd6iKLQugvnQcwpEgwuKInxAthME4PUsO
5sb7Gr9Kpjow9K3H6fjmZL6tttmMfxnznlWPskCOBdRwT75Q2zJ5QtH+f+osNv/0ehLmGzsLq8cK
lcdbqUOkELoQ/JlBp6PZt0NFngCmR311eXQRVkJM4B3pa/5tyPk0PVUZDxk0s1mD8AEDbvmW5PWs
knyw8yLxlGQluNp0k8cSEcMxYsT8dIUOw3jEtFCU8r7Iuo3lt/iGLR4xGkNMxsVfHVa9g6UVcDbo
erS/KyGzz02g7W7TwDUKSMp7YR/TEFAVlAlbVmyyKqB5rMHMfnCmWldbODLM7hdlwO7LwukQuJDG
+YQ3xBcxD6f6q5wQ5sSQGkdSMRUj7pHh8zzFFcMux+FY5BHyD6GnX3YflI82z2bgXPrqJ8QVVLZp
Og3HWJRNDgw4arpvTu35iDosEMqi70ynY1R0OXIXQudq45R4DVSfQ0zdBNWrMna247UjjhE0pXZ8
JuEbszBCr61aP5KWZFki3Mx2N1S39rcoJ6gTQPqnxOfoQzclpefym5DmAT6oHPx8FzDS9JAOG0x9
6wxE6U3hjRmJMVgEfCtK6FCr7ty+He+xRYi/i7BFGUpErSVuo0ZZt8xDvrrxDG9eM2dA0SgPEebH
mKGOPDDCmNHEXe+EBizQPAo2vJUAVY9NpR0EI5lbpB44g2WKZGauEbrPqGeiAAXMCfhiVJ5YZRA1
v6YxwJ7TDhRZSVsWVbnTYLXp4bbw/ByRfsl215ZetfdYW/AbzFi4TuqQVnWPQdfMFS4m3iyBAQUL
iGFA9PS2CwQVCRjWywepXdQSCFsiDYcKxGjEgMA/CVoUzKCuFpoixtvpfxnq2nujfYmEQ7kjWOat
sGx4XPd6vLeGFryeow/aS9TM0OlCB1qbNpkkC0UsmZo3Hjy1nTgtCvaxD8kBkvCxAcEVmIiGO+YB
JFd5FVYVuaM8OAMmLRBZ2eFtUwymSCK/E208h5aaY04igxp0EXxhTgH2ug6iggazbVNlJ55bRw+G
SlfFomE+ZMYGj/sLny7nSSgKB9B8d5h+ZiwQJAaxkijTvPe1BGpP1Y8QWbDeCSYvUNGJdDVhOrgV
dTL4YR3hUIpaJlFR5M/Ga93HDrot4cbt2qCLG4sZCB1VkFqF5hNEGiYXhcUYODvUE5u+QCQ6dmz8
3aLUCfSpq927Bn+bE6I98QCIDtL2ivLql3ZGfm/znNWbULW4kqVfh0UiEDWxRBScBilzAg9d/bLG
b/JcPX0iJC/bLXHgaOBRmuAFJy9/1qCAlTH+xqzUjoTMUTZz2gdjJGtB75U3JjXggEXq78rxU8XA
YLdhDS+QQumwvKWzwyEf5isIDfvjUN8PPqqIzC6h0oLAbWZIY4324hxakeBgQFf+raeifIJkmo/y
D5hOXojkRO4wheU7ca5IM8UObgOUM1xwIMeVo/ivsmptgmkzBjeY6xDS8JE/5z9BfTY/9cXoTinN
UOLA/6Qs77CzLahnbF/egyXD6rHrgfU8ORittSWVZEPa0gcqzObUTx3wKrDY1gxy71loqpSzEiNu
GabN/TREZvc1FJlLNmPpVw9VMRtQg1si/zohWw1jf/B6L27AftfHIhch2DK7GiBSSDqAWLW1iuhp
hACJ3LkFz0UKcAYG6cbBKzagA7T1TYWCPxr3rRR2DGpQ9tV2XV3fIpmQNkLCAYW7IrSQrtbQzXWQ
h4lGbkDbzewNo9BzUGM5BZtxFPnPRujqk0T1M79xGk6bm6bqGvWsIibwWA+kk8moazShRFNV7EXa
dVtgeGPu3TSUkMze93bVfjFchngZOy96ZVWl5mR5QoPYnYlCGkwUUhYGRUv7Zham4TuZeT3d2jni
3bAwtoCGmx4gloSytpd0lm0/+KyE5zY16R5ax5YIrrnl4N5XeGPjTFpOfpCt3Q53XjsgYYSQBYrD
bu5FiPVdl91kE7R2gc62h8VTOsD0qdytEcT2FVWxjyOIwq4pM2yX40LqEsqLbpi0BfKAFMXRV/zf
mR1gJ6g45cwb3uZQSpP0TSuRjFko7T9UFoGgroaSL95yk8/qlno2pD/cpm/DFNyzQF0XOAlOYkM0
wI47DthDHARlB341pM8NPFQHnVy/dDKSSjKKexpVkYqRHMHbzaR2KZjXmVsmNGDOFPOOyWCTyRla
H31VN4BEZtNgw/UVdDPaJYcmzigRS9YDReo70cxqIBfgo2Ltsgn9pRDpyS8yS+vr3Hi9vfURXfd4
NBf+8gxnHeBKf+ijBxBNRBlKyzx4UKA6j1AmNHaN6BIq6QgJc4DIZcuc8EZQr/oW2c386ljOBECJ
tsxvBxT/yGXoYPPUdU2YhNmUPUWNhRM/OhzvX0AZnvEBja83qww18gvQdnhxhJJVg5tcT1sVwkUj
eR8WrzcDDbdFPq2KxBdu5x8HjI9ku2ESgYgtp4CPHTi+6EaA3xE9rSkYumQsDQmTMgNkO8mN33+l
XW3kJi9Z60JOHlCMOB+H+Xs4DvS9nqiP8k3tOc+6mboxzjvERklQu7jMILmVYHn3JccbGtHqp+bg
qQAZESJ8FAfbCg68Y4vmdyuHOoGQQn03ikjAj40FkqcMFE0W8i69iJw6XD5k4xTOm5AYxVJRVhQs
hQYiwAmHO/glFI9IrF0ij7KtKUqDhezeHNsTdFeTuT+GYSOLdJKo08RF3pH6GHHu5zd+oDt760wj
dbalpdH4yXlV45KBkUdv0VkYAR/3aA8ot9MSllrapuWNhm//FHmlsFKn8FFgQikpKJJm9mTx4E1W
WdyNtISkRGfbAL23o1ROzKewcJOpGfqfNO9tlXoorYDiypH9mCi7KsKNblznB/ggA3ybmTf6/yg6
r11ZcSwMPxESOdwClXbO6Qad1ESDMWAMT99fXY1GPZquXQX2Wn/MaqYd97BTqacyrdz1M9aRfhDb
oLkFXDks5EmP6sdarITpld69Jdd9FzAAVE3H7ebI8GsNrhCkQWRwGRJrWC9ysKsxk+TwDwerX4Jz
Apqz5QJVjpP2xHGfo4UF5JAknahP/SZEnF4dkZylpRU/jLNF58VYMVUNqTYcDXmE4Afx4MaFbW3g
M0upupdRtB2Q8TqE0amZSUjHmLnAVeotNmQtt8T1HCuUVQOgph8XmSNKG3BZ6GE9JqMCGR7Zy6q8
K2ljbMfAanN0EgJMT1X+7eSPkTqX1MASXd4aXjFMzHGR7wCaFciwUHPmjCYa86V3zU/DUzZkuuta
hl5JPLYjk4o+D+02N9YSCguhtOUBwvAltjdTyw3ImOXL20G3QDkGsPTBt/1VZQlb21lRJTPl7WBs
gkpbMdzN1WLzEYIF5hCBNo6Kfaj/xFXMGVhu9gegTrvlzrB5DEw9MkRGmXEgagcB4Jy5tFOOIEVz
/J9TJyE+/UFP9smV1PmmzVbZOke/bvdnBhExZOQb8j7xczEVbH4VnSLsZ9XX4qniFxPZVmVVY2qi
7+Uo3ek80GdXA+zawrppnH5cj7vmP1IIHkio2FtGbPNcE8nVohADC23LFuUeq5o6Uqkavraj096s
ZUdHZkBLR9BlC6rNj1KbVj5bnS4dO113u3ZpQk0IVDMt2qDRmG2DSVqK22YHVcnAV7wgtbtB77lq
CyPzCIj4a6sNE9IwNOtLGYriK6j24M9YNHv/Rd3WYp4mrpDgzeXS3i57gbH7iU9pqny3p4CrrUik
e2sHhVv8rIPa+cH6Ud45chU665OuHDLeL43tyYvGNi+NV34r24l5GPw+fhvXGCVWYWvBcGKbon/d
ZLtyrAkxgbG601bGa9bNg2hPMp6uiaJUjPnD4+qbabiU7jw4hIxSaNq/khfr8FtIHVKZ0jSNldMq
F/JLq6F+6bqh9pnznEL/JdR1jgHIIQtY8+FzqatWXk/BRVEREXekXcBKMu69FeX+omlEupkbK3I5
sPvKyi2m1fVGz7vzDjo+348RC9ypZYqoDqXSTXBPdI/6XXax2lAL9/784HU2InOv2gQINtsiq3cy
xFE28f8kLqLVejzPoTFdvkyR0Tcatopj2nK6msnNWe7FpDb5MW1hV4M8DGGVXxF4P48m6Z87s9ji
TG1kZVlpEJu5OCEMap3D2BSxg8k3EtWNbHd+rkVb9jezbtgQ6dvSJenHIoAPwud6/Uw+P9cqbewL
Ylj5eIsIo1sAu2k6MJkGdGv3C4p831GoISw6Wd2snXUoXxQ7UneoY87R3CvbYjwGjVMWJ6R33rsf
MaXwtcW1ldcz0XEVtlFmyEUWhT7saC7mk7PqrrnMyeT3t8ahkpUGgojK2LCdRf257hyJl6ZgvCnA
+DbSBVKuiTn455Fiud3auxNe5tKfQ3KlriZqAKAvYU1y+1vPZVT8Aakz0TPXq8cSsvVXAY0SDEmV
M97s/jBEcFd1xxTbg9Qw2lfWefL9AaBLVQO1GQXQFqwAmprNAI4pjNNnTiplZ3vSD9t/Sg+7uLWC
SqzHSkb941Q7IzISa/eY0tS0L3eyUm6X1aPs95eWOeTDahjwsi0MuzfkGFA5WWsNm3WT1ImOP2Xn
7qdu3JkldrxM3YVAZuBMGdtC5uVE08YpFOsQPCarU2Plk+3026k9OqIoSeraVDq+HZ7jpZsfI9Iw
w3SbZudA6dN+X1BS4xLzzMh38Aax35rBVmFaFgkqHr9XzV+3au3oXg/jYoNFAYQxpIYmzDhwpurG
87RSL8HgGniOQdjVsW5aht2yFT6QtIkFCOccV6wirmQs6MV+cce4eavgzRCUWiEqJSoG5peRDJEX
zXRdX+D0gRd67sYwlXJgI6oK2/3gy4yf2DDMfTuv4Y9O+LHSwa/0Kar3gl6WUEzfe5DMNCUFhN8f
qzH0Sp6CaHTRA9czAOmqwmcHHFOAF4TRlhbjGJsUEGAbUmcNrbcWyN1Ky8EQ8tD0BXfBCupv0kRu
kQCUrn3Fp6HAIou4o3mLRnc7RJzWb+sm+18K+O6p0TNzGDkhQ+bve3CpO7Cng9zY9DKnnflMtd+p
MRe+tv/rhePNqS9H56urrOEX5YnWkkptxIvPgOXnC0u3OUyuUs8r5o0ixQm8fy4drWyzjPvgsFfb
aLLhOmDCX4TtRxXuLOUirKB6QrcqPtpuChAgXIH6mcX7YNAi1MyyY7PmldH1muu2CxPeB1+9JnDQ
YFRzvYXZBJDSZ1Mlk6+tQol06Rj+H3Y0vK9lreHwCmek57dY9fbYWQoI2tkq/assIsb9qu56kzog
ZzdT37ThcXX65lJM6walBieEgQEok9+RRZ5nlIShMxRQwEDTiPBpAwP44HLw/qAqgRmiUnyAYyPa
/c1quN3ZmBb54fFF0kwkuNNTSwlrA3Kv3V/hMsUPUzdKGAxnHNvMimfNIea56mNO7OLZ8XEExPOe
vG1x0dpQO3qzUqdWAP3d0oHYmdpRzyiGA7LQWu5rILwy+FzctapPY2SqU0XvXJ0qeKg7sxJVmVrt
Vt94JplhZwa/0SoLmQAvJvGJad1hZ/6WERxICvgp3qmj6QHCAA1fMCf06wHTy5TQ0bTZOBGdavKy
oGOIZofQBb90tXk3ES69Jh1Nrf9Udj/7BAktALVOsI7rmRlS+4D0UNkZYnwBaSZ90xzlVNhPYzHS
LbsacK4sHgy/7+LbtOoqOQBRzDVyW7O61BBsujPvrS6a/1aZjH1W9nMEi9TM4Vtv9YN3Nwlv+IDt
3/s0WdmBs37q4uHEX+0+lJVf7+m01smp8ZgY4CCK+TiJun5R405T2tjOPFR+vbECi7Huri/5Npzl
2HRQG1vRvlbjtAs6lSnbPQQLlrbM9rb4z954aKkXUawvCATaJ8HHfFzKYOWJmK6sBkvx/DVY83AH
MFD+3XQ1sToytf2iC2i/F60LhBNv4Y1wrtpXPSfBq1dVgZ1afRf+15vdTQ66WcL+1XhQbTyDm7ws
M4+Vsn33k93iCpnrCEWTLvvhdlwqcjr22J2Yh2z3UnVbER0mL9jQPYVt9SvpzPzcSnCFdGZb3o7g
k6bIyMU0vyyfTsUjdVryC5UEU09cBnWYM1ZaAfKAZbpZ3Q0XNN1DegSGrMfx0optlceGkfc1qrx9
/K4qlCDosIOBiBXPQiyXicgajxZZo+PtMiUwzaG3XZ+yZtT7OVzdyj/DV7gVdDnxt5dFatqFTWg8
71TN1u6emy4Rnw2vmg9SqwLvN1js7Lx30eqpb2bLEnXFitcK/turjq7VDE7Gwe18A8D34Wk2U20f
uoFCq5S1IaTJirQmNBUiQl21LA7GECSDc/BkowtgHKwLOd4EO5Ns7sIIf4c91HhecEbZh75rfSQT
0PtIL9k+6jN7WbFmsVmL5LjvM8Y2vwWeOiWN041It7cRkCJah39xAgEF8tbMHxFLWczTHvJFamRy
bcYLMf/p4lgIxJQ7cuhkWS2H/sTKVkdPLIDgqWjG/r0vIWn+xPzj6FbWtlVnSnoJFycKggU6ohRe
vqtaWgRKQ31EuSJuCyvFVvjJrSym5r1bwM85T4roKdhC/79l3OziMMeOdNJyq6OfuHcmsAh7sWGD
YeKPYdBY67mpkA+je2QhRcxkk1uwTb5uoUznAcggrlprOgSr4ZA1FvDkkWKGcDrw2IEKwFX7c4oW
qCcqUlu8qD2BvU/e0Nb14xQMYKMh6AlKCB91zQ1zq79AnA6ksujaR0FUcOWKrCPZss885W5MrmMc
vNpOsmtI441VMpjGFt5eROPKspdUQGme3XZHZDCdn24+kiNYz6iHqlti5711nSvP0eH6uphtLaJ0
iHXocG4nwZx1VcLyszDRx6kVAZGuCRxvBhwf/+Y9NohG5DLDSJp5onMC58X27raKGz8W62wdkE7J
5kbVdsODuVfQYhoZRXjQIVtrxoEaLUfovs3LSeWo+YK2Rgx5K1zPPJbr5MDwKvi5/WC5U7MfFkkm
6ZNRZVge5wkG6inw0ONVnKc6Wp5W0LQ1p+91r24GqUX7qEK7sk/a79z1kqgVuF5MjW09Iaky1bkO
uyRi3TT9PS2/5cwQbiW6eQfAa6mLtaUaXjy1kWEF4+PL+s0pgja5xEME6bJ0VhDwDQMzf9IV7oyn
3hFg9Mlur28e69m15VJt17yEaupysyXrdkqKIQK/a6yOv96S5i9aMeAw22sifUyqsbZOoJXecGzb
nTq0YoNsHfxt/a09a1mOjlX0Q94P8WYya1dFla3+gEBv43NBsLDdPYlKLyWZk3bC/dSvhblFeDeL
DI0eeFFF8ArAOhAUyKVY+yRbaIkgaaj1iZzqhFuTyTLvILLxrKR8KUUFUs9Fu+4Hpw3QGY91chUW
2WtIg9sYz99sOeVzZMpr4UdUk5w8oWMYQT7wZh7mttf3Cp5/PwprLEs8TAwWX42O5jX1axkXR35k
hHB9B/ubCiTNcy5XOSSoKtw9Afroi5HOwapuU5/g0+ZQU8cd8yE9g6hMjYP56pAqEsem3El/7PyV
w/NUoMw7LIHwqhe9wJ5/lbHV+ojQCqI9AmfomLkJadSPCoXw/WiJev50XGJU8wFZHm+b5vLNqCHH
7186E+kDshxrvopik039KgQMDb2p1toBA0PuAmpVe3G/9YMPXURofpXCY4T9Ba2k8W/6KbD2A4B1
bY5ySfCSaJkY58iEGocHQJxepxU/eXHZ6lI9WpBYw5mSabt5XRLArA87lpV703P1VH+XPornW2fD
EUQsnB2Y87a24Z0zRHN1oi5O7FlfbQ4G/RAhyn1hOuxHqCpxTy77DjpXWfHOvg2pUL/Ta+9Ndy4C
teRhTqx4+fal1/B0+eXq3uzMOWEO26dI/+SPFfk+rw10JIKRBYdk53BrtUUU39HaFSWnxcAvnrtu
Tlqw0pBpLpsn3p8TTPC0pITy+s6RzDD61EfSOBOesjlCkBFMfnVDbQ1P5YrIypzGwQ77f85o05S7
Fx5Ct1kmiYATmwZjvcd+K4JDs1hFc0KlYdrcCrQjHzmVuycpHK7BwYnk+tTx5yXnXpmu+OgXy+gX
m+QXPjrXVXHfrgXjrRG6/ONYWJ7urklvQPRg1NYt7CEpOx1475oTj+w0f1cTukQKTQPFLKUZfNhT
cPjiQnMRN1g77QZGioPbdIfdrJ1ztDmb5zcLSme+0jbwfcybMZpEQOqiuiylW/4BiVhpy0R04215
r7aCDE84vO6ywATAJieCSEOrT6z1GNgBwS+b28TlTWgNs3sKdmd/i8jO3c/W1rgVcW7w3+mk/OJP
G9IOfVgwdHWwJFzbQwoWA7CL5IVlg/2Y9lGAebnkMONovy09h1wfCZc14jTlXqUkUzSfrWGx1C2v
OUKGeBd++7vv2McoQSei/LAm2g1zX9Pm/DY6rgwx8pq+uQ2HSN9SmMIKuM0Wrs/Z34nK1qZxAK+F
b9VHa2sRjHjB4PuZOwUofrkluVZtubEWqIJZeqRWNT4NaI9NKhh6VGrreLZy0ffklCwFrWNQ/lYE
jYFAy0+5gZBANv0YNt/tMNs/vT/qEcxBocNDd5GoVK1R9A1D7EenIB6cV/ajgOF6bHyOvmYa6wdI
E7GeTA/Vc2l67/ouz7bh3W+ECaGtQsM1rfxwzMZWqeDW2m17ZnHDQXZjlZbLQ7AHgNtu0DZ7SjMU
+5VaXG9Dt9I78aVHAb+drX1ooGRFyUBm+YF3nSAmdtFrQkaS9wWyCdbALpYXd9nJyKYYaPpPDO7+
Xxk2TXgQcCvP+xCC1iRLb48HRpn9g5MjfPRH9tBnL4EMPY3FZN5Xq8I7lwz99AKgLx+TeKwpkNXT
9lrjzFxP9dir/dix3O+oCUfvX8/TFKTAPEw2teNtPpQp3cq4pOmNyYsknv8LrGnzz2W4OPzxQVS0
oEOEPbJOBdYvSJS5RnUnw5dpg2nLCPhVVE33M4oyVdr63nDVbhefCcU5O1uS0DszbxvlH2auPu06
cb/ZzuSDJvZTpcua2G2mURs7ZwXtRlCZ30iE46FQmb0FbZnDu1KXI6NmvB+crTRZTDQkddUQB+8R
QsDhHG1ohH4r4O4FaSAFGzn6cVHfAFP4I/kEQtvpYoYYVVnJM39AM0bpGxsED1xLKQ7owhSaf5Hu
9hHzyySt41xqVBWmmpydeuzdvtO8PW1Oq+TKCHvNfk2TwGN4VVPtnohpSJAG9LFwD70HtpYvSHa5
Z3xvqynRGgj7rP127k/9UM9VzuuKJS6iVR5IJ67sy+7FFvdm5HUaJyT16bZ9reNVsuwK7gIuLRQG
pqJRdWmIeNQuQwcv2NTLw2y7yBFNCIHLinXVD4YuOcXZOqBbglVYnY24Lerg6KvZWHiYjWxznkSj
HyqU4j1QHBNE6nYNJlMFtLweGI2bs0WmrryHQk/eEvj/7hD5i4VOfhJhkC1Wt3uXBjmquYE54G2w
dmTVB0F7bwn/OPboWBtgoSysy1EwxEfmPQ7ZjzJQTqc8rWEHh99OiaoPKhS+k9m7tmH5xDK+qMZm
0AgiEvjWMJBIajddhGd3ifnMirxgb27jf8HQWK9IcqInXSi0BpLsbO+GDwP+ZRq36zIZrhq1+Rhj
pWYN2P7MZP33X0ZJW6ZRv7lT2oZNGTxBVnjVkNfCIl0+J7jecS8dHB2PHeSygwofrfFB2VOwv1cx
8G0KAlXT3T17XpW1vly64xTuwYPDr5NkQ6Dq8e6qpfkFJC6oSdvHesq8fihfikYx0QuerBuIEp59
L2CnPFLJM71WZMz5abBBJp7mubRAOye7+OK83+MjI+he5KKQQHNq4g3PIvJx7fs+8razt08lWttt
7hm16xl4mb+8tb6iaFdsnm2Nl0Wvnl/8zDBB52vuV4BQg0d4OwW2mND4q9a8WpZPZ7WOgTx++tlT
7CtyxN9P2ojlEJjESQyU0W7Poth6NF6hIjIskvhKjpSxKHMjOOLe4GHiPypA3Xjp4mn5GdFQVPkY
+LxdLvri9VyrSGApjKZNPw+k7Jk7t9qm6jPy12o98t0SRc0gaH3oaYzCQ1NyDmdjNwfmZh3KQkVo
O3zvbsXNoRFjKQ9/V03PcwqKsOtj1BZJeNR1O1xhmTb5iaQT/+4X10hUwL33Zgk1ffmjZeNRgphq
Dn1YLFu21Hv8PMm24b7lpFHHLmwcC59lKSumZI+sS1ij1iseEGTWUz7rWJOL0CzB+AqbEnZ5NDCI
ZtEakqZkSwmiTeWj/bP4unpqpsqj6tfbgBq7jnXtwU12qXJZ1gY1zGqNKk/6OXbzq9NjBMEw6sNd
e3fM0IcUb+tawJqqqq5LrgQOsgObsbgV0RxzqfklKDRzFQYM4OTukxKc+S/zc2vuh1aB2USrXuKD
pdyhutT8Cv/mQLbtj29jBwGT4uTJ9bKCVnhKcYUm0tpNPgVlNR/CairbX/yAlMTWbKhLbrCMEo3C
bSzy0PPbX5Lr8dFebfODBrcNsngP0C+Njg6mbJ/s8NdivDE4zpycNYthOFrvTnu1iUE9c0v3Q5Fs
vz08DI+tRGv2W6nGWJcJVbSdo9erx9tGc8y87iVUZlaHDagCLC948AETjeguoMnF9JcxyLePcxwa
96Y1ppePlqMU55rZVy8lsB9+JFDKc1A6OEXr3c5bMBU5AkEsnlSkaf8lkMa3Lk3DIXDeuRfISyvX
Gi2edHV1Uvu0tsfKn8buHEyliG40V7R1ASOGAHWGER6eBtrZybkdK/tYugH8eMkyBuYRl/NLPSVs
63bgjx9rJcMtlWEM4+ugmXoNk7mm/IHxm/gQFxso0ooKOnQW8cjhvofyQW4WWvIQ7kkfkWA7fOpi
QxZPcJpBYLd7HBqQ4bo/jcoa/Dsex6g8mJk9PisdgPCUuFvLP3EO7ksmnJKSx8R2UPHNqML4elu5
ZCX13D94jcfXTs1qeU6mzvMPw2oXv8MJxUndBV2Rr31R/S2NX3hpOXt1fW+izQKQwZJV3bnk5fwG
2Uh+6yFiBW6NHcQvHds+NRM9irb21EKXITGGKVxeC/xPSDEqMTF+BoHhXdyjwj5O9bxVlzVA/ss5
ZVdrbitv3I4UjMXFnW0XLjfXGrvyiUS7qs4XRaMiJEIYTfGPb7Er8JB22+dKA6JzchyF4D0uZOLc
6XCH/TH9vnn3hY8A5uhE7s6g4RCcHclDj8liXFD4dAjcQMF6I6tTUG+BRNAwOBI8gDDmJWMS3Pg3
WYiMe5H41r3jAMuWvL1OQAsPRLR8E1CO/VEACOzZOBUuZ0Mi2r81zxt6SrjTiPXHmRe6dPrW4p67
Rj82drN6v6LWI8S3TLwV91oAtpKD1lY7+DOz2Lpq9VvCg/1LNr8PWy5xJGqW2Xpqf6QVd8AYclNv
bUMaDkO45VrD7Wy3LUdUV8pPhekN8kjbw/cujX5T9rZ4L4kpCaAc5NJ/uUosfqbFvNpp0PdO+EUO
mkQ5WqPmTd3KCB7AfR2BEhuGKTdbTbDFRy/GOI5XJ9qHo9kmc+v6pMinyNT26nEFqXJYmWsQmoU8
nuGPL3eA4zkeZorOcG944jCt8f6xVUn8JDArKeZlt4nubeBKcVP4xVze0UvcxAdUXHV779uqL58N
3VWeYnxKaoGSgfFqQ0A5mPh5Q+Ks3yHGne/JhiE64Hm3ukM1o3XhmK4iLlrwhTUt+2UHH3eC6o2k
kVaftYPKGprHGPHoFe7Vb4PnbmUBJIfuUHQWt0bRVc0fiHUbeA/RwJI8hcqW5DDE5LVkPIncL8ir
4+95asRbG8Hx4KQRAliW/dU5Tm0S8jQV1Uw5FZbUO6hfttdp8MUD+uerkdfQ3Uvr6hZ8q8jexRP8
J9OTIXKozCNnEj/gVh63GFwk2p8lGHBOOADvOmxoFg72OsQz0V8FznbtrPEdegSotm6J6MUKWcK6
rGzrNuFelnD/RcA//Q/4tywvISjScKxDpEpMHQjtOcVmZ8wxfjrivnC6yjnUTLyIYOJOI4rsbE+s
jyUTY31Zo2ZfTrbdq58G9trJw93bNHu/QwFX1FTjPxOY8KeyR8kx0TtN1ui4fRqKNf5ysIL8RFaj
ECKWDuZCJ4qnIO+XAXuocob2R62L5dxSl4NPAil7rQ9umUyXdp2DOC3QygV33rzWy1ejgqVIeYUj
J0W+Wag8ool1yBffQv0rE4/ctKbvPLjw0cSfjNXUUoSYEqoUKwS+NBT/6CGTYjP8QtFSmKtngw4l
vnrmLd3OwZjhf55thvRAbbmchLN+L5MHPNiJwZTn2Jc+ntHk6ryDTGKgzywopAr/44a/zEXE/Rwo
7d2DVswLGGs3/+lNHOG3CUBCgZuw0ez/mJfMh4FsW46llIyjxzJCP9sTt9ytuRtWHQEq7Hcs335r
liyuC9L7pnHo3byoFDaL3q/E65CElUQ6IkKVzboZ7cPgaGtAr1H0z/g2edgSV9s3DOpFnNvUX76S
Q+dbt7srHJU3Zim2hymsBLOvkomfJ4D8JSNYyFnFS4G4Qyln/iT9dAqzJYLxK4h20DB0sfks6qVa
P3ezA0YrN6wXpF3Xx3QtW/8fcA2/Q4P/sjjbyzIye/Na8yuZ3XMzyMOAX9LXZCD6KLPyaPStODXr
FeAo9uuoNJYeTt0pgdVEUF/bt1udFCJ1Re2/UWA8FtiBXIQ4YVlO4GmlZS35ti/LG8Rvjyanw4MA
/l8XRR65ar2dkSADi/JNPrKdt4/hXGApAokaRBYMy7oc4r2xdbpMV5d0YNlQujV2T7qvhtC9BRtZ
fnTr6DU1utnuBUsfFQBtUZhTr6+STVho+9nYfCkPeoaxuECraUn+ztT/QTwvWdOpin3gC2wMKB3a
VmiQ2lNHJ2kHeAbtOxiMkDXikRh29TRZi+zyshvY+K2ED3EIfBX/8rwFuwFQKCp04bsLo3hJ9hPB
0zueb14HMaJOuEo7V4s2kcyOexv7LiLBDFgz+Qypr/7d283AfwfV/pw726ZrjpE5G2CdPsqCkTnz
133AOrAU7fOEic1JY1SLoLyAcylycvAVLiU0vxKY+Q+nL5HuKOmxDPKTGO9o6sI4aeB1G+97mZA0
xrS0RPf1bs9PZW1tT5Xr9HYORS3GUygS8x+dT9aUNsEMf0gQ+vIOjyHfsSBxTcVe1wZnZ0KFf6tg
Lv+ItsC1sLeeDg5VWLUvJFZpVv7RWx4CCU1/lQNwDZtpFK++UZ17IN4G5WS5m+amIFoXR15vt5cu
lEHE8u94Rd9zBNcyuecMthB/FYEboyVwrFr++OiRiLrA5TM1v2oUkQgWeSLEjeNb45qrIEgwjpQk
AD7bNnv4kz/2sbrh7NL/EQZATDuL1lKdRhH0n/S7WAH6rmaY3hrpD9ax7rv4oQaf5G6tbX5Y/hBE
ddoGGkn3wUOKIBsfQo81dfZvHTyRI3anzvjrQfQgmR+7CMqn1UDsUUE32i+tHXfqtkkocjvMnvTq
hzWaAnVb9N5VmL0kTnXoDNM7RqR2/4ONGP6IPYfBhjUQ4hmiuPyOJ2Yn/hdF8J8Xgevy61ZDlDr8
a6B2Z0SHZ7WvcZL1nVs8kglTLwdtkul5tYzjXQLYYuerUIX35s/N9Gv3nXVEp7RIwv87ycqKYCGZ
IwQUoqXAbGkToqOjqAi3i7I7e7/FDTPEz/irt1evbxFEmGbEdn8dzOabSUbkOHLgY/PD7QGbZrom
tvJGqhEBZb16xcG1BZcFQqriDFWg32e39z6BXpomRQlFYj+K4jimXbFUPztVyIi8tb3ZKaaP+pfa
k/k7YZLjBTQ+dhSD+PSvy4QEjTiB42TIo43+XK12gcpbOBWPMD+eTwW5YS/GUzTTGGJ3WOSSkuOI
Jb7Nk20wPqWwAsm0BogYuBN2KMKFOk9cE72swqNvM+c/J+uaJE8RriFUftFavlighvrRhGtCOIPH
atODulsIbjF0FnNmrB5RjcCkOmf2OCjv7HsVSrSWnSLKN4i9JBv9cnrr20Djn1uwCcH8RsVB+57t
X8ZpkFA2VaS+pbKm6aRFh5e1WpYud1QdhpzeRT+izicCmnHL/pbEDMNH93IAcG08cXbAe682NiUO
IBPBxPtjdpHpxmWPW3y3Oq9UqJQ3+OEL9O11a61fTDvCAwhY+/qhRUAz/2ON65M97QpBShEYaRdx
r1fbg8RF8LG6M+LZfmaWSD3XXcfXjfQj9Hw7mlI+bhx0H8ykS30ZZav/thUGpRTB0sj5ICPvO+it
7aG1Nx7CoR5ke9TjIt9NY8RrVHc7kMQ6bj8Ll/VfjUwlvBqllqe+qi2ZU6eyuaj7bVS9UWyC16DY
0BAGKvY+u0pej4ItKkSG6a7v+D0Y9dABoq1M63Emt2X2kYXlCZ8zSjfOoo+ArAkUV6ouP+aiautX
Dz0X/D/navc6uqZ6b0VsNrSK8/IEOqwkj+KOmWYp7VifIYQA4oNyFsHRdrDrphIA8l+0MWfmk7f/
T9p57bitbOv6iQiQxXyrLHUrdXDbviEcmXPm05+PPsDZLUpHwlr7xtOYBlSsPGqMPwSHqndg6MI4
K0G8QI17i9BscsDoChRVUIfvIdlgifm9GjILwmUrAVflavwhs72LBSDS5LtJ/h3pHbiIzQIyBzoG
SSubc0rU7QeKSr0GFzEIjnHi2OhOW7IkrytCzD3YCO8DNBKIej0bAuTZkO74gOLVFCvU99x87YB6
cgGKl2H+Y+AeJwaTQ/WVd6blzWM1Adsv+2VxBnvS+TtwSy7/22i7ZGug+ZI+D1Fcb/KhKFgllJR8
1q5mAISmMPDRl+CH5mZZNYdwSLXvhQB0OjMxLECfrmhJdUs2hB4ARQaoKVLD5ZvGI/0XTI+4WsdO
ofxFtwNf1A6FXiRjqdEjdN6442zUwgdhj37RUFPhkwcdskiWUeDNM5GqczPMem/F+yeRDmYxpF9I
kFH6cZ02+eDQTQ4dMYE8J09rES2Vfl3MTM3zf3EC1MoMUlhnP/eoVlAwFoG9I1+s6hugsHH4oqEK
0NDNlGxgUVcWYaIdtntTA53FkZe1RBk5IdXMDyMOnCbSS+O9UYTm/YC24nrrxGiCZ+BTqk1+EWkf
Fi3YjIyEZbchuZLnm9KrkVXQA0CUc0MEDqUXTTbFfMjMFm6Anti/R4TVvqGKIK+H0mp1Ava8L57G
XPIPH8GKEIiCqb6HurDJnXetZx1TpS3zF6pVcMxia5Q2kPxQKQ6RmlThsjYT/WsVuH0wg+gcHB0q
T8TyAJ++ZkoPqaURyUDRXPL7BGOFniey3YQNFYDUjRIyRyN2gyw8C4GtgNlLJDcF8b6Z98ohKQf3
KEO9ea4VAx72jAOuCF9jaHv2wTDbRCFKqwKY33NZkyVFPiDCwjNilQa57lhAe2u9/DnEqIcXC7K3
wGVnsaWZbbdCor+R6jNwfCVXTlZfw69aK57wYzg98AFj98XuUVjInywVZDAvRd5bqrs0YNTrJgQV
2OH+Fu1xS8ItQlciiTi18PIfRmYMMi9AUE+L0G8yiOmJYTor30FJNlmkhRCpD/SY6Duc542c/M1K
NweZSdW6bfdSip/eKxj1wVqKtG2JvGQfGQU1rUxnVqtK/0dFuyXdDQ4BByUGLUveWt+Js53HSagv
6shKvttoKsmnknr+yNbmkLd+S03cuidh9jaVG0uENopunR/V21CKzWGNLWSVIGNtNCReWhef5KE3
injbZ62nbipynu7eboVs7CLb48wU5eDFi1YOzO61Yk/jHZGYhgE3A0WEL3ktguGptELd2cMwgm8l
eKDC4qImChhCYfdXYgYgD1rWLGF36cStUEiWZD4K6YXkCdSdLqSAu5OQpMN8DA0Yds+ARgE6RhHg
HLeye36WUnoz4+Xdjom+HK35Nk6AxGFVeap7KwRZX3fKAJXYpkwA7iJ415vC+CEg0XBfZK39omRD
ggeFIOXZU2CELBTFAZEN907CQ9x29FloOv1Jc3StOVKg4g5jR2rvpWohb++yxw+N1DQIHjDd9k7S
C/tX5+Xuz5ABGJYewHCZRAOZnWVdGOWv2GsJH1vNJxFq4hyGIlHLb/rO0MKc08TwLRtcydmIMJOK
DUW87kuTmO0qMQxRrqvS6ZpD0hVIr1igCl4bm0Qf4AmYwJvOyWCdov7TslbMELXAhhV4GFJu2CfP
BAAEeJLTAcGgwFlS7i42QzxU+TKt8vSl7//dd6rSvecqpbhFITxqmRBoEmPu0a4591pb6ciU6yFc
k7zWuo2Tht4HoiM+r4Y6tp+hs6J4gpNTirepguM3eAuwqr4OGH1GArdONxzvGWeW1qD+M3jemWSX
Usx4tpOuK2VeYGPiSlGXJUzMVwr5FKjVPJKOveeRuC3cGOq609j137Y1Kp6nbKBsGYCq4KlOvjgl
SQgv7eBCEXUQfkjxj+rIoTxZQwV0usMZBnMCNHzEU61mFmBrtwRBIVOgzdlQcRcsPTUr6ZrrVMOz
MEmGQk4vnGbeluSmURdRBh4kpSaUU1Sonb+2SssbaVp5Lj+LBnYBBQSJvF1WdE23kGNeXHPevzII
ij4AkWWmJYQSt0FogbpcMHNLoaYLEbrtHwD0vP0cYKf2TPHMWlunpelCJOG+XqdoCA5L1MH0Fy9H
M2GBckdzlluLQnftODycQOmxziJQb++Vk2uUjO2yXJgaGWcAdHJxRgDGJ58FcaF4NhEa+9Knbecc
UhwdPiyMYRehEHXzrVcpfJNN7+2AuJeqPfubai10WbT/QDkWjT2juCMncxQBEXhRAlKRS5AnIF1V
JAaAXfA0U2BsFvpHNj57Fo5u5i5fbGTx1tYG572QTVjPlG/1VzOT+wXU8uaYN0W0GoC7uqDpjeo3
JH4QPPBDyMIjVMdjYyD5Ky95xctH5Gbska9MtXRGBjKEsQ6FW1lKsJyQ7gCNDJIQ5ATk0myg3C7i
IvoI4zZynqwokjqQ3pG8iAMDuQBbsfi7nemonLV6O+xzHu2/UsgGUNWlNnjxhkIXUOkgx8zAIdcq
1UoQxqsAFX2VdWaXT6msOCIjy1QkL5nmkkdJ5KT8myhN9jMlNcwXFInFI52MQf+z0ePCXFp23h1j
UlvtzE8c1f5jyBKFJJUK/dpVQjuegziqXhGRMDKY41bMq6jKEuyijVzddVpBJaVMdM/dpkZpDQub
QlS2tGqBrLUF9v5JGYWGln3qNUcO1iZcUm4Ci6ZwHEhrNU5N9ZDFdd8+wQeANtGiQKJscx+GmM2j
GjSgXJY/DdO0sf1KZNs4kb+2NdixEDvMzkZQqpEwrQ3hGnpSsDHiGiqYr5neD3gDAbjg0m6ro+d2
RrlX625EpzWKv9fgUHjHsI5jbS83TkfZBEKLH65AM1gs3DaEGKjAAf7lkwP+gblZdgI9BOabgKIx
kQmyYTzyd5HuTQgO0pZXSyNgB1dptMypRaUoQkCkISnhg1SbOcRS0txGwjxcFREPJ3aWT21w7heq
hDdU5FjOjlMO3UhdlUYoEeJ6qNE0Q1ufgOWjb8vCzywkTdwB3F81132tVo9uSc3Am8En9lsuNQ+G
RjFXOKzjF3JAAwxNlM31VVvhs7Sx9RB6IiW3Wl0NKEFqT31L6W3MBAsWL9fvgqfp4M39SKl+t3Wu
nmINHdhobtdkefY9kvtIUSWGjP0askFV/gTUJta+KghKUArWJak9k6Lyii9gJj0I1SZYAm0RAHoB
EyMoEpIbRFcl+eKbjfEr4qABA6JSozCHRqPq0xpoMgJsM6NFWwBGBxNO+XUVZ2HlbKPWaMw1Wj1F
ubZbAhYuRJAceGYFRZiBeDZsJCW7Iqh3aRLDSfaaQt13nSu7NllqT1F/DolWPIuE7P5XE1iXcqoA
IMrzYugr6yXIqtx5tqFKkr3IJAk534Fm1jm0W+mropVNih0Kv/YameT7N3ZeUNKHAyMA4UESD7V4
IRw3P1dSlYhtTW7BQoJJiNdA+K69GGRBcJ2HLfgeaSREJhQj5B0xrxtsO5cdu/GYlZeqUHhl2kWF
1EBsWt53HphduUbNsj41wszLpd8adQNYuZLcLcxiV55nTdrD6YKKoEhPFsl7RLsc23POTpiJX0Em
ufk2s3IMsg3V5hUCwdf4zpFSoS9UUbJDzcm1mpBkg6lalNBKgDH513TgAsxg0cVeuPO8QK6+WzLx
NrkBePDL1O9z9aCjTudt0gA8AsJoqEfNdBJ5+KtEgRt+INTSuiNSV5df0rzM0iMWKkhUF6pWlqfS
zgG9DUyZvIUt5BKzC0lX8zetzgwK1XVJ0qNpUXxbxKWnxSfS5l23Uw3AP1KjGvABTC11ILPVjUak
iI3jHnXZ4bdmNboPOLcKfj5QF71WshVIGIIl0WWswHUx0UsPm1ixwD9Ve9DDtf8qongZg8SjQSBO
8myQ3Dd3iFZ1qmytTTWfM1OPpGdHAdOpmKelCpTuEfyGPzgRDZVoo4lMt963Ud4vmwI58wJUFCXa
NtvwJCcVSCSvrsMur1eSYX5LYJFt5cYTRxfWgPNAcPVK61sRWPRCaKOKPYqYjgrzn7S+9RppGy9N
6z21iGXTb4L4j+1+RTPrwchfKdX/awe/G+BVCPFYk5HHPqsW0IXqvXXuqrd03ndbc69Ly2puKm9+
si8WqruO0UaYpzg3HONHMus32yevN5qJC75g2r7pmyKVq3oPd3o+1IcBIQnif1deQ8q3uTv0DKj9
X15iZGKX2YjFrba9+le00ipLwwer4Fo5lpyULI+DjkfOlQVIUcF8bBDz2lPwOLr5iqrSPshf7o/5
zUYU9L9ZZaahTKeWsqXaRSD794oWnwG5Pan1S6C9/heN8HojM06wIrSJNm2YuGplaE6zR9/1i20o
f6Bzny1PfaBSPO0Li5NbGZ6caZNq06dayYZkl7KlZ8gL+R+F8iLMdyt/0MR0J9CEIoO6QGBXJ4xS
JiuEYE+vLOKHY5Cdq/AldP4K+2dRH/+z8Zq2Mh4Pn/abj4z2EBVKcCyLn8L/bdnH4ZFTw42xuujI
5ITJpM7xOl8Njqb/7ugHR/utpQ+Ujx+N1fgJn3qBllen2Q29aJ2T7h4YKzl46cv/cG1Nx2r8ik+t
eI0KV0emFaTo5pGC2oL1VTPO/7sJmRyAPnBzDRxhcFRhMITSH1To4O89mPXpvfN/e0Jkoo5OkrIy
6QkF5kzKZCM4jmJWMyovO7mCz3m/JzcnxaKaq3OQG4ClLoeLlwCwWBToj152tJAkDdCsVPzfRfvI
el2ZHqZjd4TOdlRNXuKqOlnEZpMosteH0dGvnnke++WzVaMHDAxtyL71OmkfCiXILK4GcXTMryEK
0SpGex2pfQ8In42a1P2ujwr0ny/V6Qepl13vqkHrJYcP8gaxjFDR8nVBrdBdFFIGM6udhR/3G7w1
1p9HYLLHpCZ1jJKswrGx1+JHgkBhbFEYezjSUye8accmG20wc7JuuRsdQ2QwY6CvELaAl6AaZq9R
ZbNh8IXdygRCf79//1bkdEQt1eSOUBXQwtMVW1uhIkMviI52Ih3h3wHMOqHRBqAc/TfpNXwxf/LU
aJ7jnfEco/pDHvWRSv+tMbY0i6LOGKBoxmSMA9XT6x4I2DFbePXSk/QZVDxEvh91dTzYr7qqK4YA
qK5jRjIZ416xHLBrVXTMqxdyhjNEtyKifOWbMzPP2gpdJhBh0fzBAE8tCEyBVQaXvyETjhjCmBwJ
IRihggxFfxLoQcg8hErEBbRFFjQvRvumpE9klgJe/LW5tsTPLo9O41yAoOhRmco2PJtXehM/+Kqr
jT35qMlhWPl+36Ec1p9q+Ht99+bDp7dRqKp5/irp6v4QXB2KY2PEgyr6LLbAfeBy02aISOqxwwiY
7gupg1lR/PnPGzD4/dGLAx0fbXKjk/MCo6Jn/amlDKSqKD1L3+63cOVPNM7i5yYmfZCaTrd42/Wn
jLSWYT172m/6fNDCZYv6M3XVLUoSTW4/mKf/T7u8HkxTJ1yxJ3uDpCESeknTn8Lk0GTfUNVbSCP7
yz5KFmo6P7sa1cL8wU652pB0lmE08QbCKoKA73LCShgROUXh4SShSVzFIOzZk0Af9toj8/ZbLWFt
pvBC0kifyZPz3Modp2jdXD5pLgreKBM5wRb5aZA2+/sT+Kih6TjaSRdqbiSfakjqB+RiJfJdCLCy
caNt1dvW4r9ozxQkeP+F/tbkju55nfKK6+STKMNZVL3axE+IrOfx9n47VxeiwE9XNzQhyK+ZQkym
SncBtwCckOFRm8dKD9dV/ubmBco8Gvl9cWpS+fV+i+L67KBJk9gG5QVC9OmBFkORLrW2l09mijxn
pEk/S8ew3uOBWkGMbNSTrqnprqTus9PKQflNuijfaKTRFkiOloc4oCYyKNBMZ44bxE9dBVgaETB9
hyDFrK6y7xXECRi+erVp0DeYVeTO51IrHWJLD7ZIQ3rfYCp7D3barYFUR+NjxWLFC32yEkFjpPAY
hHxS2tfkWxByDs6HZlEVh+zBUryxp3kJIjVIboDjUJk6gZHPl9Iys9leiE+HmbLKDGPpDzvV6uYZ
Ii0dVI92QB5o6Jf35+566sZjxEbgmkPSJLC73NhpGQp8H7rhZBrSChI9IhLSqol3HgCoUv1+v7F/
D6mL+1bQmqZaeP7p/CHGPfkprA/RlwFkaQ4nt0QFB5LKk2foGy2Ivyox5TMEcxHZqn4i57+GfLOo
1OHrf/MFNrkqZlaoPCovv6ATOoBiBBxOZSmxvIovpL62TrdoA30L4/c7fFPgzIYVzmoiu/uN3xpr
7nyMAXWsJAmuLtuufXcISgqnJzUp36xdac7tJHmNh79Wtv5ftTR1AfMoXMIAMP7NajrTIB9T0tzF
Q7SVWqgiVvLlfnvXZ+mYZiAqJj2lc0FM5jVRQY7YoSuf6OGuNpwVarqQ67MXq3nQ0s2tYpDGY9Xi
WMRr53IQydt5gybH7MpjbqRg538F5RtGTgGsIcnBlzqSl3lqPtqhN3v4qdnJukGkTY3DgmYls1wV
zdqvCjgA2T4KnDfHEcByl55b7t2sQGx3gVxSLbU73w6XGQnO4pE54hiXTvcR5y0ZLVNH5cqYrKRO
pE2K0KV8StrIX9tN9xfHlnbThTCt78/srTXLG0CXbQUvGH26kmKR6AAC6bdGCSMcULrdgD3L2ncd
Guj9pv6530579bmtSdA2FF2Wa1Eon1q9hjiDOcecCt5Gk5J36tKHVqjSPNC65yEvztQFnuJBe40j
7IqRBZoj1Rssyxg8qY5O+cy0kT1KFBVWjHx00dv1hurs+gpCcFIxLFIyTogEkNt2lN+epa8FCLF5
Lpyl0bTgWkX56Oi7DnmpdiEfYNmyIFtmTzpn4qcMgq/gWhY60rBqdajD+kPWh2AeR0k2B4L2E03Z
bZpr3ymv7H3L20VFKqBiqhugrcOD2+3m96i6bpBc022+6nIfEXyRMXVq+VRxm85aXQRz4Inag1au
t43FDanjH4LdMTnYyQOrgJ4sqaorTlYBKDwTz7F5GPCNAo4qb+4vn5tN6djWCpkQy5YnTYG7HPya
LB+rh1cL0m0eMo3UM0H832/oevPRJwIdTjubXP40LkDBJBqMnoaGukQcQuTDusJEZ+2mqvsglrvZ
lCFTn7NRZzDEGKJ8ui8lpY+zmjD5VFBm+wszxZ+7fpv8Mnzj1/1OXe9zOjUGjSCKBHa5k/NNRf1W
t11aSqj7UhmeR82Oqm2MYE8aPUi3KmPkdLnRaQzXXwsbZSzjp6+JMNLCEncEQW02Q3kUcI/5jofN
RjPfKvN7TK3S979AtkLXcRNCJ1O9B+ag14uf6pxBrMqRZlH8mKyVxIOolLf4EVg9iFnCgJiiXmz8
FwuFWN/UuO4VIGKTVlBSUqiAteJE6CdTgNeALYlkLl7uT92thf+5mfHfPy0SrYD3ixWkOKURB8VO
8s+IRwI5ud/KjdiNMRuveXrEup9Wr7JyyCQH5atToP7pgWBJ4VuFbmMSb8LoD7iImRZ/VAlQ0vP9
hm/tgc/tTkaxz8jSqmYvTi6lKS3Wnsx2o2TV6n4ririxJj83MxlF1cjUdogVcUpSCNSWoy5SLI+W
ZUGOeASfYRxQNVti5eKAZrC/Q+cu3odm6D/3MKEffM3Y2GSDWBy/msb5zNk59T7WqgR2ceuapx6A
AC9S3keIeczcwlSXKJ3Wy/udH8OFSXO2yQvO5oxmZqfNOSTbjVBDa6wJvquIF5NRmbvdWWSs2AoC
gVs/eXn5YA9eN2rL8Hp1zTJIAhGKXy5bEPsNbJnQPPm5spGS2fAaqae2V57D4MUydrbxoL0bMwwx
XrMJl/A3tjBtvGxQdYIO6FZrn4RSL3OEBkr/nIdb9KJRvipmeUN1u37XVGVuQi3k8Hgwyv9ipcth
BgtpwfwaTz5it3EJftqoNkh9K9B67xzXP3T7CDNupgVrBeRN2M1rUAQdYm8MOWLqUnwGJjX0exNy
BrozORpFtRHjf/fb1vMHmYlbI2NaRO62il/h6Md8+WEpBE0QA4pzCkH2g9iQS2KsHfjXBvyth4Ej
6QM4jV+Nlf/Qg3Qc9cmgMBtj0U0nmrfMyRXXDGoFwM91z20tvmTFNsOXvV6RhkJse2/W3dJGB7KQ
0Lqxh3Ua73X/pEgb1y8fbLkblxKlaQJdHjBYqvBQvRwEQP5wMZTQPUPNWqj6F3ng7V28pr8EVek9
OEE5dedIeiza7JvpPrh+x15OR+Fz45NRyBIdErsPHTZMrFXeo6YMt9vWvqMtPc8AFylO+mDSb407
JU9V5X6SETae7AYfzwRYK6p7RikGfpMPeAbVOnuDNsOjbP6NnT4GF2w7AEyaOc3mYxM09GZvumdj
j4ad5m+T7mC29iwywmWaf5OsRxvtKphRqa8DbCDHwDNRnqbAQPEIAwWE4Dz0B3cTadve3WvB34Yx
DYO3WqM8iiJ2tuoN9xC15P7mSvcrWKDKIs2FtLalpxI5VAcFxTyT5nm7hiPkoWUcBf6D+PgqELn8
0n9Pok9HQouFIx5ibXAu228qfrf1n/sn+9VFMvn9yZGDxJNZGg6/rzVQ/618Dl0v93809bf/vB1L
GKTKDK4PdRrRWU1RJf3QB+eq/dCK8mBl7NjY6M++20oPxuzW7Foay4m4imtLnrxcklxvKyl06JMZ
J2u5SyOEAHOeUUOWbsq+brawrx4EIcr1RFEhIlK1KRXZuqZPBrIque6rMlT2cQx21OOpbZz1YOF+
Hdqz7u7K+CzIm6lvOH9g7ijNTMl40O0bXyAUefwIwyROnx7SpR9Wwu5yAf2jPsR58Y5Rwfo/nUV+
F2tqogCbnSOPn/BpNdYYN9S1Uoh9YGD4iOyI/M2M/xrmo7rbra4ImWOfE0EFDDU5e1TY1RIEdoHQ
MpjzcFXqD5b9v1+4OE+B531uYXKjQUR2TS2kBQmI3wizH7W+n2QHxm+6TJpD2ayL7GedSNtM/7Dy
BSaR5oN442YnOdNHJK8pq1PcitAk0499Xex1dG0HGVfhYHF/uq5zYWMvySngFSsbCgiVy/lSI/CF
qR6o+zhwVo33zI1tNwn2cync7t+2f7DwplCz+MFVeXWej81yQ1J+EnjPT0s0JfZo1qDGkILieeAn
ILj/wPmtrG3uPUvBU55+3O/n1eXIUw0gk0GqS+aI0Scb3muHEF9Jy97jvTYPQthpUbYUGQ7tqKbk
CHLkDzp4HQuohm1pmkZ9VqWm8e8t9GkjhHmQWQqF/r0OlV8qMM5x0IlT0IXu60WCUYaZ7GCazCQE
85SCCpKEtILmz+73e9wGl4v48ismZw5HaO0ikO/sTfGnx0gpOebmgx3/qAn1cgVJwoRX1UfOHrbm
Koi2drtrUVD7L/oxymIxf+RNpuUhov+elE3j7Eu3RGnzVOXPtf0A5Xe9Jk1l3Az6+KRQANpcdkTD
v0aJhsE7WOFO/6ocM3UpB79L+xglWKMW//Hevmxt8nbpsewY06XewcXeaF7HUOalEgT3/XFTrhf+
GBoTkauqQZemOTqv9eIgM314nUOyjdNXHwd4Z447dp/3EJ+/xBitwIdfwp4thm2r4qhkZiMZ8Ai/
bRkYzdLprQcfdR1RXH7TpOu5yKQqbN3gEGj2Dv8QtbW3bnRu0DB/0Ptx7V0ufwtSJf3WTK4JYsfL
KY2Ql7a0NgwOll8tcvMjwzLPmzlH11vYZwKyA5Jq3R9bP91vV73RQ8UE3w06g2cGT4HLdgc7qHCq
aqJDhN6nh8rcDPuNmYEQRlI/NcpPJUzmyW9VXwd4kSBSh6DmTIo2iBAJCZHyWfgdlpZVP0nSskUP
L/iIKPJ4sF3g7BzxMgjyIzzc6LtaUHGaW/KHjf7H/T5c3z1gZ8YcqIriOhm2yW4IyFCIvDCiQx6l
vy3gGxqUu/tNXJ8cl01M1gEmfLZW4cp1cAHJpM22MxZ98SBR+KiNcYV8OobVxtd70dOGjuKj/FT6
SyEewPOu01rczGDnTVhQuFBq04NDRvlQd0qsGqQiX5XmSSleNR5EkNWhby4ifQu1ZNaW4dp7hAe9
jmMvW56MoNN2tTqkFQ6E1ut3NaVwFOHwuikhhNyfqhtxwmVLkxVdUohNMrdOD/DfTWXhWnjczHxK
yta62iOm7T24P2/2jGelZRGmjvvoct4yNY4DG97cIda+SVUxaxAVFtm3HHqaj47t/d7d2K4a8cH/
a2xyTMidFo+2F3QObgVsYrX+YaZrwPWPoq1xlCbnEQ1BHdAUMldXsC2UTIcirJkvr8UwQdka3g5G
t1kBigv2qLB1xgkPBAr4aXO438XbE0huBLwUESVEhssBxUKiVlIpTw9owxceervvWI4WKcTOd1M+
Fc5zFzw4BW/dPSRCgERTzyUassc5/rT35NK3wFSY2aGvf2h/YqwNPQcLvnJZSs9DujHapfNLYIZt
7dtjH9qItM+77pvZLA3DXd7v/o1rkI8wqNcL7nZTnvQ+wAVHNpMkO6QZ7AG9mYe9Owf7GIiNcLOZ
q/YPltTNBg3NBPhBvGLqkwbbvnI9EpbZodS/guCfy+0+cNxFYBzKtAWL+aC5GysY6C6xJo9acBFT
akpuDhJ6MSLDIs8DUI2JPCkvhIqC+hF47Ma9oLN6DUTuxnrcNNGLiDdl8jzOD5Ca0UcL5m35IDy4
1QLxF/kkFivZ1vHfPy0bkdUQytUkP5R+rDx10KCWCGo8OmBut0K6kiObmFKb7PnRETBLUEM6ZFZZ
IIqTKSdox4+wMTdbAa4xLgFSGuqkL2A046gM+xxJCRQ846dRRf3+yr61sUl7kna19bHCJ092mY/m
e+nZfn7AsmemAqs7ItEoV2t7nbh7hZvVwjv0fptXlyqaX5RjdRJxbG7eVZczhCt4nZUJawCmTDov
ECvbGFixLAvNbBb3mxLjBX1xZE7ammwkLMTRQ3bD/BB3b3Hw+w8mZs28WkjVU48rqKUdSwj+2dlJ
Flhd69Ux+M5/+59I0jbv7rZEMdIVD7p/nRqYfNP4kvi0QlskpZTc4psM9WvnIlC39ZRXyfuGZQDJ
7hmiJuEaLr+LZEi/HlpISqv7o3Idclx8AY+iyy9QbbUDaMkXVO1fZ+M4f0eFm/w4qKi4DCvd/JIO
X5TcfnCKXl3KYzSrs9qI3wUn22Te1Uyu8KGq64PVxsvMODfKTpjJPOpG153f97t4tcYotJicMyCB
qLmQALnsoW+qdZ4bRnHI4+hrFrqrJMOIoq6/3G/m6uAc6zn2P9ARbE0yA5fNJNAGdWrxxQHDw2Wq
vvp6tm7TfYul5/2GbvXnc0OT8yYsGdq4piFwEm/Ye0OStveDlj4Ythv90ck48OiAKcfbfxIRouuS
Qe/26Q+SsRg5Wt67ma1SRED/4+6wEDg5ubx4lk8v1AyBbQtnjOJgUmQqg5O/HHgl32/jepXrrDY4
KfaYgecJIi4npwrQ/NIV4J2KIfX7tMlVanxKAVGkx9YjQGopLB08hpoQGUYkZUaQIzxz1D1X97/k
xsIHCU51i/o1f0zBUnIM0zKDnHqQzWaGV89a9n+FWjJ3TH+h2Y+erddnHv2GgaON/D6SR9PbPEiC
0SbApUycfRvcX2kOV8NbqILU2Hx4Vtt0I2UnPNTfu2xlf28rd40XLcI1nrzRRTMn+2KY9QwIedQc
baxgH8zLdRXy3/fxOBzRulTcJossLEK0jykFHOrC3lRY4xm/PMwbVPW7skMzMXzLzBnyLZK8i0Lc
v9Vt1u1LDyoC4h/avrBnXvTl/gSN9+jFLTF+EeIRigakhhLCZKXUuAZXqGZym/f5B6yXOZTsB+mh
GxsY6DXES0MDIcRle7kYYbp4XdLm1SFTBtyPdx3yXKHxYPveWGgjKQAkrWqQ3b66zOvSzIewrA5p
uFOGv7ltL4LAngtvdBh5BKK5cVZcNDa5WiPE9ozEKKoDcmRzUcP8+tVkf3zjAW7tKhTWVeaEC0OF
7mVzd1wOHDmlDsmFtD4Y1U8JSyALvpECMp+8tpDfdZJP99eCGCd7shgsSGw851RyMCyIywbV1s1U
zWjrg2et1SpY8lxF86b8WiH+o9qHcpsgDGMu+1/pm/wUbtM3u3m3wx0r9WA8ldrm/udcr5uxMk2E
CZkWCI8+Lt1PwUIUY48baT4Fl+RUGX+s+DlAe+o/b4M3pcKSQZb3qrTkaWkkoR5WHwq8oHz3mKTR
vGoe5Dmu95gGPpcdQF4IjNe/Yf/UEU9ttYzEVn2oVbRBK6U7CkwtHvTkH377cvI0wSvV4rRHTpQq
0uVw+aadFrWKR0Wkxfv2zWiJ4CqcvvK557/H3nmos69yh0JU6exwEesd7JA0PBg04I9L983Lli36
ddE+xU4tf0Ww7xl/zhXWWZLzcn/Qb4wHX0otD/4VJ890XSPepRCc5s3BsUppW0UNTgtl/+d+I/9q
ctfj8T+tTM7arChwrUDK6hAP+xpBHg0HN24B7Yd30mJ8qTFVw9LaTk+dnHzJ/hreClc1V0QPVvGN
zsJiYHWNiWTo4JPPaFLDwf607A+BwOq3QfLoQUdvbBPcjggl1PGq16cpU8lDHEMqRX8osY83EBiG
xBaV1eL+cF4fefiEGsR8CC9yvP67eT+tYQOR8XToEDFWkm6DAOVMx205ST5E9qChf3f05bxxdSMW
QA4ANgbL43IdD9Zg4jieigMWfOE8Mf2ZI30EeJhqf3R5GWPUBPzbdNpZ9JKKL0W5QqFvFSbt0XeA
HvNMRNBt0yBZ2C/FI0T29YlMZWrUDyBnQJA4rU0VXuwbgHW0w4AC3zwdFG0xoCGNn3WGY4IWG0hH
yKBVAsTp7o//7Za5R03Cbq6FyQvCtFLeyCUtF2TeW7LjOOfMZNQQt2n51cex935z16uWtL8KqoAK
CPGBPTlMLFMOpCEItINfAByRslUl+Q9OxRu3DYAnID9wTTkbuesuJ1rBqZgcl60dKm+ZnQJon9V2
wC1xHf+JDvFzdkD1PxSz9hmEqKqtKsThlJOy8hfKHIXx+/29cVpcfsxk1QWOnSB1bGmH/iwjiW08
Kdqc2jugX7/blvi/rOL8bfgCc6avNmJl19sHH3AdwIzwL+BpQI55FUwTHqmVtz3gKO2APjdl3Lmq
nP0nx0zes0DMjHoXeXtR70Jrpyuo21qoQq8C/WdQv7Q/73+JOoYVkw3Il3BwCrzroF+NB86nrS7p
uZkbaMEfzF9WRAl7plXYfx+luX/S/SNmc7W0jvN9/iR23k47BGfjWOyil+EPPAwxEx+KuaEgZUN1
mWfskQfnw7jypl/H24bsqM2RSm3/8uvCohRpFvB1ffWrRly/ss+x+vev1iwKNJbT7OPBaIhb7Y2k
FzRMgIXqk/PbhUMncN/QD+qxHcWIZ9WpG1bui78M9RUaZ9EaxaK2e6EWiWWV+5R/sZWV2DffBuRc
99Jq0JaiWg3mWTc2CQpmmTsscb9d+9ojDsf1RTByYv/nS8eefJq3KiwwjzZinZpGMzMQaUbi4v9w
dl69cWPBtv5FBJjDKzurJbYtS7blF8KROWf++vPR95y53RTRxMzDzABjwNXcoXaFVWtp6lptevre
d+tPTU7VadjQv5mVF2Rf6j2j6iC4gNKohHNMJaJ5DmQkrFGdYCRVVWsbZbW9vru/E++RktPML3GD
CWpFpRo9s2whMjAkQqs5QfFTOwvuNpW2MEG2iKQPxzq4DHDMNuLzGKx88uK6XtmdfOXVumqDKzVa
VWv4o89l8JKy4/l/2jsTBBCfR0H97528slHWHTys2ag5SFE5oxEdW7M+QPC+kootORmK3P+YmR1m
iqgoUfa95mixdtC6WN8YQ/6zpNART2KB0IvmKw/Jwrs1PR/Uodg7GZzr7eJJMO7FtHQ0J87fovIc
ILQdaciVuVB8BqBuhZVTsvSFOtMaVADIZEBs3drL9AjJFE/XHLiLAU9/0eTuELqfJlH2Hibi+0dy
6ZWcwAEkz4RE72dvg7IPRGaKHJOqEnpulrHLUqYY71tZqGrQgKdcQI0av0eUf/tNfiNMGuOy6uhw
b6dmt9Gi5yT+rEKZIqo7nYMCUle0+10Hf6GBBO6PKN0X1qme5Cz2lvIG15tdi5rdJDuzXDlSi8/4
X6A8zUZLebfiGnoGjRzpqpOG8QMSzLYLTA9a/w4dBl+XbajjN5orbFwXcvXxewyevqkOibRRlBfP
OoIBs1Tb/YScRds8ok2zciDe15xxG0w/GVT2DF7W+bxJOYy1AnO+6kgAzTUFeU27K6uju4Vi8Lu7
BcbRaM/Bh04wt4P4Co/b/d1bPJBX5mcHsldJtTnuhIx9gkKZP3S7ICwKJPOCxGY1CzLrQVn56KWD
CUrGAINr4aPnwG6o1ozOGHi0XBlyeZpf4RZhqXj/7z8NpCKPManBhAC6PZfg+du6QjAciAyU+OGr
MZw7o9i30kUKwpVlfA8CZRuvjc28v5t4Y2UOqurAzL/Lywd6vbLxqqZ76Qdq8qq6S16VB/MxzM8u
FJL3P3RyUvM379r27AWgvqlUqJ9iO35ToW7tym3zX+IaOMnYNfpdsIdNv+HqBYhgpkR7A0fpDd+y
/thODw2aWOMlqM6iti8hEL3/UUtnhHIcYELc14TVvjVY1GYBKTx91cJFqip68PyV8tX7lJF6L71j
inLErRQmbg0gzA03cjsZ0M6DA2ky0fQ3WlIr7nFpcyygiUxSAtF9N/88Fr6ZBrDjOy2yas3w0CrH
DDWr+4u1+C1XRmYuWNDq0vLlSnd6zp1Jl1gyYTK0jez7fTuLm3JlZxbdVgaVEQQIdAeV3xQSmgrg
UxENK+/W8pIZE7gLAW5S2tudEUsT0Ye21x1FQ6RJfYSAUFLWUqqll59JG9GyeLt08Jy3RpCIaD3E
GXRngMA0+wy0J381eoTcSOWyH/eXbXF7rmzNnIPMmLRaIoDgeNZ5/CkyTsDUjFStBTNLuQczmn+L
+NNM4eyOSm0Db61f6E6eQxuqnKpKZMS12Pb9Rx45BL9ty3q+/2ULzwf7RNqBf2Vqc95tN/M09BDF
1B0LkdOzKfkFUnLSYcz1p4qcmjnqYMXiwhFkbBjRJbQGuMBzAAa6eEbiCVxbpZS+SCH5cFu93P+o
he26MTGrLhhBJqdiE+uOFKk2jHkC7JvquE+Sfz1oA3MOsB2CM4gMZVBxt2cwHhEMjCQMFcUvem1+
wUhtv4JHXbhMNzZmh2KsRcMzSmzU0Te+pTGOUr/CgLC4XpR+VGbX2NQ5dMTShzZGFRXvE+spqpbD
i66TeqlCFdsRaKj7u7N05AAvAlLQdEMkpLtdNNlLk6waO90RED7dtRO1vzRCyuFWvnjQksA/QFO1
coEXbQICZLQVuC3t5FubCQohKYh6NsqqX+qgNzeR2SA1S4VRtQa71RiHvP+VS9vGJ/5jUb61CGe1
LgGk1B0THG35HCJfHKxAxxZNcHOZluEIspy3Jrq0T2DQlHRHHS+d92kE+NeZK1dp6bbSt/7HxnR0
rsIGy6tKIahVXNLY/eyl+idkNrv7K7W0N4gWTkkV6lrA8G5NtBUSi0NmsFKap+5lL9YPXpJ9zRFe
kxs5uehA5Lb3TS4deCoZMLXRjGeabGaSMCmSOiM2HM14HeITUV8Whhs5i/79Q8hoA1NTEOKAypiX
OZMBGvVSCgyeW3BSYgqpf9zSEenQWlk5b4ur+I8pSui3qxinWllomsBhqMpPodp+Vnv5ixFINbp6
g4ZAXd/u7y/i0vHj6WXglVrNe+heirxBH6ul4VjCg6B/FMXfFi/jfRuLX0Vjaxow5J2f0+oIRqQN
rZcZTuFDpkE9+UOVNSRUGpUg5cMYHu6bW/wkc2pxKZAIUSe5XUTaLKMcuDVMbwkinQMySub3eny9
b2ShkwY+j+onPEEKsAV95oyMwVeRv2kMp3QH2+/OKN+3ePXhT19/QIu3NfeWCQJV/FCgjlOjDNxs
EChIx8pOj4Hw3LeRXXToicKlMLjdk4dypBtvq+aDuAbCeY9h44EDrELoI9NgfzfI3fV1WZX1YDiu
nwCaUvZ+fYZDBRlStB+Q6tSrAbysbP2HfTDYBBXWLIhF5lWWslNM5oIUw5G6SZfUqD8KQpocXEoE
K12CpR1nVJb5C/ByMryFtztOQSnVYqZ/nGDUX3h8XvTSKFA6ksWVk/w3kpoleX8p2+C/AwfxjvxO
KtCDyz3LcGIkptVma30dsl9Cd9Dqg5ue9cQJffQxdTJdC5TgD0ECVJXZZXUasp3ayZt27PdBZdpS
AaRHOFvKCczLNtfPQ3VUwrMZkjgwX42en8KQjP+QIP3aRJeq2VcCpD7E+ZAN2KIT6NRQk2rb6a4N
qYmWDxsUte8f8aVXY6Kn+79vnf786tUQwr7ux97ghLeSHQZMka01kJY8OC0E+hhT9EqJ4NZCFUU5
59UzHaP/UCMFGwcvppJusmbFyS1kGXD7SDg4SsO6os8SpraQa0NB19hRvO/i8H1SoEMLqUi/M6q/
U81kd3/h3g+ocOGu7c1C17DoC6XOsWeYP0TvyWWkNz7qVecYPijtvLDFYpOgmBFvrXMQdshX7N30
5CNBwkBuLSO6UfaQKu+UAdXG/Ex8v3EZDEg+VcU2lt4GaO5cb5Mgx1I8x+1ns/0UuajkRMcImob7
37LoPKZ1m0BvdOHmtEh902VeoSWmE5/M/g36P9unkHhSj210HlWnX6mjL5VwjGt7s5DLNyLd8gvs
tXW9GbPki2Z9ERt/o19gmPWsj7lZ2BlzCmOw06OPiNG42tpwzt8HaX7Lr3/D/AXxmRmYMGIMnl9E
H92eT4aMWhC6cBKUqwcwebL6kXduo0CjjJRL1+8M8bsYlM+lf8x915ZWYdsLWSU9DVB6NFVA/RvT
Vbq6jDWkRmUQcaQ69t9RCrLI7Geeb3S0u7wjw9Ur2z5dvXdLgDm6jUQFVExu7SEogR6Zl5tOogF7
3mkftNFhVr9/Q1E8qWyoDqtsJaV4P9TJtZlm1P/X5jynGHQk2CsvMx2t39eVfm7hyNGTdgPsVq8O
/lBt6goqcODkZ/iVq2wNeL0Up1zbnx29pvfCWuuwX1j5gyJ8RQDIEE8iusSav8ZRtbifxCcoHlB7
pfJ1u76h6qPo7pZcq0GymSLcWNU2Jm4IjbOgf5CVYhOtFQ+Xr/KVzZlDj5VcKRWAJo6i7NRDZyQb
g8WlyE5XCUmFL/mr5P65f46WXmb6GoTOTLmBFpt9JuyfhSKYHXK6mrit068inc4serlvZHHfqLfA
2QZ3DA2k27VkJl5Ss9I0nDBMNoF8dLt4i4pqrVYbwVuZeFvcN+JYUh3MvYvQfQG5trTDPWl+ijAh
52KIzlGzJQLbR0P/LSqRpUy/3v/ApfeLwrZMy28C8GjTAlxdflHKGir4GDUrBZHrxIbb+9BYDLZm
aB9Kr/etLe7ZlbXZa1nUZRQWGsdE56Ln8g9V/jUQqd43shg/80oCckbjhNMxOxmDlUSpLPg4NOFz
0qAvpP9oq1PTvXje17g+Ip/TABAQA3zsU5g6iXTs0Z1LRNgBjB+h9TRMIx/NyDRCviuV/Evt1Ycy
OOTmIe+O93/r4sWZGvsMakpkuHPmOk8aa3hGWtORvJ2v7bLskDxDfKyRX/igjaTnas3/Lu34tcWZ
uzcS1QtDSNCcICBk90bhzUvhYkGQJzB+llH3tePNuf+VayZnh6xxsyaMB0wOUbSDsx86rZc+vmTA
9r2426mCtnKV1gxOf351qlFMNMeq7SeDD+5DUgWPkfur8J6NQN+mQXu8/3lLF5eyLJEmfZOJO+DW
mtbISgU7F8AHnRyoPEvmsRNsHQhCZkvwcq+RoEw7NHtATbJDC1NAuZmDurUnee1gyRIFEQ7PzvB+
yHl1rA0TTd9q5SotuL8bS7N1jIUcLbgCS7H7rRZLewowUUjbxhGJqbCyjIufBfDHAm2MR/8bvl1t
mtci1ha2voFSKw0hP9yrMqJWOhx94loxZAnkZ06+gYx1og2wJkd1ZStCztorCgovdLuC8ASebTRO
evZz3LbCW9TvIj/fRq+NYNc/YCULKvRD5Y1cPzQnpX8Z9IMcrZWKlzwBP4leMckmsfDfn3z1k4oI
EUAhgSMzQdpXHV9L6Vk10bz/lgvJycg+KF72WVG+3D+6ixt8ZXQWl0QU0/Q+xSgau+hN/6bVv62z
3w1wRwrLK6dpugfvzi3+mEo4Dw5Fm9tFFxE1T4MGY2KQyJs4puUuxMXa4NniMbqyMrsdzRggCTzm
ZOzSAxSaEJ8HZsvARxfZATqw99dv0RgfMwkU0cqaixmMUhHGaVhR4wrfzBpXpv6oqi+ysNb/W1o6
nSeaHuMExH8Xh0BapbQJdZbefAlGx6x/3f+OpXMwgUQIdeB+VedjGKXRujWwO8OB+sTWirdejW0r
/YyGPPSw3+/bmpzG/BgA4JyWC4znu3mMQunCMBRlCh3qbpRLO5M/xaNgtx8rajnxytPzt299x9qc
DoHiYCwDATIQhzZPSvYkZtJGDd9K4SSl331lH7mbUsPX+PE5jP1tXkq7WBwf+rjcwQeFmsyXvuo2
YnUy/c9Gn9iudXG7j362a90NOghBjwZvcI6KB0k8Taj6sXpg6OkENY4JX3z2DOKeoTE7FYAkpo9w
xjSDLSTPBrKC8rC9v7ILDxFIj39Wdl44hGnFDZi8MhxEyJ+7+mDqwgZUFxDdM1jS7lRLa/XXpXNp
MoA/Da7RhZpXlTsLPduIwr2TGOEmTMUnU8hP9z9q6YpxJEFiTzoUEF/feg14ipuBwXjDiTIVYcFY
tjaoL8q2mJA4555nrDxD76ffKSkyg0LplXIf1deZm/KhXlE62aXI2++UxoacPtHPkX/Um5M4nto+
2nROXcFm8yDSjB/hAwMeQR9xsOu1ga2lazkxb4Pvmgbg59pOkaqMfjcQnXvVYOv9m+o+M8SGovWH
Ejnq++u8BEGmB8HkxoRyZDZ4/iZaxpCxn+SN1A0pxhRH3z+MxnHg49BdBwrPmxBtowZ1Xbsf+Z+w
koYvWvey8kMmQ/Mre/1DZhtgmQinS2ZhOkJx1OvgKBQ7nQ8fnjOYK6wDCWwa/nGVTUlo/5uZuWGt
LbNULrhZitkbUkh9HyNxajp+/C0z9lXVnFoEqwVtb2h2232cgJLj7xz12yQ79Wt9u6UEZsLaAfGn
HsPRn+2E2cStkLW1CcsNg0+lvG+S8ZNKM7SOP4XKRXafZNSOw5918kdTkAY/DT9H6JU0ivzhmxgM
mz63JaWyS1mjE1DZkvyrfks+9caKc106MhTGwe9QyxWBR83uZqOiaukVlem41ldSKC9xty1oeRMO
c21ATliN0GA+o3zrf1CsdJO7x2HcAjbdSmtrtuCIIFcn6OVfwEv1Wc7XelIS5J1EzoeGIwxd8RoR
2cJM61/69km3aHoj/27aVXzme0qW65VmOrV5aIytdRTqj5L2NI1NFh9zXbWL6hysoRsXrsLEGf+P
0dlB7JqgKtxUNR0rfdGsH1NNvlb2K/dtWpvZfZuYcclQQOsx9zKt7dWXcUra3MwEvIwYFls9gVIK
ruVir5fZa1q7xqb1+3Dfg7Wi1dKHR3gXyicxbMyPOlSHtpRb/6FchgcGU8WGojU35z6v5CJNpJrd
rIUnqTi4HwTtHFMTTZ7vf/pCKEJhB5wJ1NY0yOdTm1VdhGoRsbwR9QiRmF+OzvCOUwP2Ro/W24pn
W9rNa3PTz7la6AERb7cqFYotwVMtf88DGG2jFTe+9kmzK2kJUd6MA58UNpRTM9vM9yhv23KxMx7D
/xBrMyPFNqFrROY7J4000SKOGjWznISJmEh6URrdzoWvjbx2IJbA9zeWZi5RZYo7i9KUIVA5/xID
mB1iOy3VQ+XujQ4hdcs2iu9VQxq3rdeQZItuDopiyKOR3aClNGsmSZlSWU1QWI58UMdDFH2IjecU
3S1FvkSSRavkpDXPtfWQKy8CVDHhq8KsULMSlyzEQX+zegqRsFuCaL89POqgKkGlVZbTMpZWM1E4
oolnlt6mMleqJwtRB505EDjT6LwO7vvWUprJQR2OggV6N91q3uOQNHYdnqTgo9l9vn8Bl27E/zf1
jg4jhW6tt1rPdRIRKXVm7Jh6ood538hCRIdfk4loGG5gvGmOIMncIByEkMMTxJ8KbZvGG635KlWk
HsGT151imqbBqUu+GQKd8gLW6aPbHAB71MJxjRn0/S5S3pAILfkPD8m8yBGDKqlbnRsT5+JbJhVf
hVCBZtLo9rFSrSXcCzUFhpQYlqG4CIcSgOzbnRQLCWxOJ7GTkrZhiDovp4BOIxkwg3wzxHvRVvPd
/dV+v6XYBNZLrorwr6zLtza7iDJzX4euUxMOe/W+kf1Nt9KVX/6wKyOz576q5UFEJcV1qvhPGD5b
+zS1YWzRT+X4U1DEbTquZeDv/So8cdBVMvxIvRzC/NvPYhZsEF2q946vANZy37JAd0pPPbT+rzh9
pIX+71dx2jXmtqGnQw/v1lyr5j5zi6HliAw1DONDMckPrIxOLK7itZGZU60UBvlKxbccVWt2kvKI
iERlWLZcy4c0/NhbX3T31yDkK3d+IZJiKXkvQGejHUfuePttKe9xFY3cgS51Mjl8cK1iC9+fXZ6a
CdFg7Dsfil4vgLR65QFeGMa4NT1bVivJassUSssp6Uv10evHHvmmY4/SqO2Gh3Rr/rLgezTbvZHt
BG3N+vvO52SduTU6rXz33A8ZKrxqsT+tt5Q2dtr9DgFfPCnyMR15zUYKnRvF816rVSmepcNLVZXS
9ERg/Y6TJywSpfVS3g79VevUHY+HrO9a6oyS/LaqEr0wkYNCJdxZ8P/RUCasvN1f+PmbTDdrzq4J
U1xA/hFoh0L82rnWviz9jVnuXRXfIJmb0iW1HOxeeTL6kWxKqzZDsBWbX2K5N2KKQpCoVAdjbaRu
2ubbiHf6hVBgMYoGv504eemrQMyUlMjT/dFyUl3/4Au+Z5eltxJbvn9FsQHFPvQOTDG/I2jOpLiu
kLSwHAu+vorZ0LB/rrLWLkglV4mtFjeYIsHUgmCG15hFKAyjZSZklpzrStlE0okEzAM2ZpqZXcmp
HTJrpAgXMToEiLUIcr8x9QN6jcDGo11lIvNhvnjDGpXewlsH8l6xGKRnzgOw1u0qq3Hpq0bg8voo
e107u1TMJPkUVPWKr1yzM3PNjVxWYyESrwiN+lQF6ZFRiQeVTClcAdQuHpurD5oFRoGUJblV8ero
bfTd9CM4aGFhvO/4l44NhA0TDhn543dDTbHaqxMoxnUMzbdT4gLGPJT0i1jJtt+u4LqXnuprWzNH
zPCUJLRJylPdHQz1W5F8LLQVE0sHc6KHMIgFqGPNS5JB5cauVfM5fg/SZWuFaJn0Z1c5ScqDbuzv
r920/vNrDWoXSwDV0Tab7Y9epECqx8p1kBd95OHaAOHdCr7wW6ccW5ryo9z9LLuVaHnF6JxNpA7q
INdRKnKaIQV8R53QOpciWQHUXfUYJ/ZgWBtf9tcCksXNg+0aJna41iDtv71djZrmSSjysV76J49e
TPVXIfyXAGFi1P4/G7MbnLiVJ6hh6ToaogDJg3wqdyqKpMO3MHqCrSTztLVQfYoO323hlcXZXVaU
Gh4ZGYu621/aGukOwxZNRMH6Jy97zqkBwvyjS499l+xL2T/eP0ALhT+yBAjyZOjJpnb87ARliZ6P
Q4J5kx6FLem7IfmRS9+RSrHyT1JytGrFFhU7jh6iQdmm/+HJuLL+N167epbGceqS57ULcEGyC/AI
Wm8cjW6bPJHXrDjNxWPLpBfgfUuHZGOGBx+4PVqjcfcD3uuNUVfbPtCMTda6h7bd9V/rSXRdOqys
75Kr1qa/GkAtv3n+JFRdYZl5IrG9Qb3JkgNls0g49uM2ht5VLb7W5h4txsD7FoBL34fZpii+NNIq
ufqSI7/+GbNTJooZWMCOnxE1CmyryCt9GvOdtxv22qHfwn7h0rmH/qNgVYSVTV7yiEipAX0F8zi9
1bf3tjIDr88CPOIQHuvoDRZaUHB2jqRmJW0ybW3McvFI/2VKNaZohyLKrT3EyGGlE9lo+uCbXk9e
W/WEMrnq6pssfazrANlfYm8RuVKK26J6StfUthe/mFEumeEN6Kfm5AJpPoSiMOIhGbnYSOHeyg/A
kt1iK8uP5pqo1JJbnObG/s/YLBIyEZTqNGkyNr5OSPTyCULf/+Klro1MXuzqoprxOHiJgO/ljXbL
chvJ32IFEi/pS+AmG6nzjgmzPXbTjXsk2tM+XrtH06bN3SSHh/UUDUKF+UvnNkoV+4nhOiHFoFjd
gGbYgtIFAkIFIznX7b6Jf5j5UxpYRznYG8Ln+xd5yXtc2Z8/evALMfER6y7M6bu4Ip3o4+diM4j7
XGs/iWRTwSpaeOnO0pnm6gB8AdU429hBDEOhlS3uTacfksjR5J9j+aV0z2IWH1y1w3UZ2yjeSPWP
wgt30PU86dZqKXAphaMIwHvLACal6dmLKNdincNiJuA2wSoPn/zmZBZQHkB54tXQzfStbTAVVyih
k2XSp/urvpSwmzzGlOQYmSa1mK2B33RVGcmqMJ07PY62frBP1Od2F12syEbxQV6DTE+vwOycYRDG
J4YfUK2bZ6y9ayRxFMuCUxnipi6EHfCAZkD8pUIm8WDkf0Sr2yirx3thlW/MTh7l6n5JiaTmLJ/g
ZPGnHn5ndIIiA9l3+AdjOK76DdFWtS39NRK75QUGhkO3Fe2ed+U5yQ98ZcwbF/0HlEkDGyh9Mu5q
EyimXZ8bFSqkNRKPhScRVt5JEh16PjhDZ74k4Kz3ZonJQYAOTtmEPoScnnZmyPF0//gs+GGTqIZB
QPj5dCZTb1e1zppODwVevTYzTyaJoBmck8Q8mnqwkZQvBkRC9w0uoN3hGGUCmxFYiBSRe7q1mId9
VQyqjJ8UKOxSKod9Agx7r58CM2HS4CPSMBtYFndSBg2GAa8aKB2VJJm4cxvKX1Pvk+y9KmtP8EI3
gd+FbABMxSzGu+kQ39MCWUlDwWljyJ+FnZbyz2Oo4DnIVKTURkrs4FUHOekQFP/3Xf1b67N90CTP
a6rGFxzDHRO7qoBmaI6OfHmrwe2wBixb3HUmNKl3gO+B8vB2D4K4lGF8zbEGa74fcqyT5jgoKPE1
wH3jHKphabWyuOCsmXKA05Va6VSTmCUnad0IDfsp0MEeALrIKCddrHqfuZcUnXYwxzBZUZrwIVDK
znJxSZNz1q+8UYsfrk/cOOhjUfWfLTOi6HEjBKng9PrBLOq9UQRbgyYYt7lUfsF/vXLaFyIP6HGg
voeJB3ZddZY7VDqkfD1CuSht6OLWyilJB4KUblsjWxseXvRTEouLxgv3mCLL7abWveh6kVdhiwx7
w1k+Cr7Yn1o/ovseZ0+exfBfFGfaQ5f5w8aX9LWXcHF1qd6SO9A7peR/+wuEwY+HxhcFx+XkWjG5
rk8R/twwLR3Wb378ZcWVLL1EWEOhDlJ+UP8zVzJa3dC7CbtZJWc3jLbVH1XfaLV2gUTT0CKbBFVc
659Mofj89bu2OdvRCJaCRpGwmZS2PuZ2vmtAvsQ/3M39j1taS4Q9JlY5WmDq/Nu6sm1rQbMEp9Td
t7TI9nkMYw4T9vE34N9q7a1QBizZo71H05vkj8dulvtlkSQ3ScTeNcYmrIODcKkOUiNvxOKlT473
v23JE1zbmp2TKAhEN5vOSdePdtCAH15zp0sP6LWF2T0vkClO63wQnM9+Le90pH2F3STOdv87FiJe
cxKHnfiACb7mtPZ6qddSYhF66YX+1JtHr38x3VNeQAopFTwgO//jfYOLnwWuhpEliseUdW8vmIZm
YDW1YZ10hEtasBDnhVtXEQ/imqLGkuOiRQiQHO4DBeryW0tFI+VymhDk5drnTn9Mja/+2rDO4ot7
bWN2lYqY01hSbnRc6OvcXfV5NI8GCljuKbWNbaD8tn6b5v7+Cq58lzE75r1Zx+7YYtOS/8TNH9O6
5O3bfROLjvjqu+ZuUFcEKhk6x1vBB4nxWYL/THFE90iVs/ztfRnLNTKopQvFVBegSxAyjD3N6gdW
0dVBY4rexYg7cTsq2mCPabqm27d0+qj6QeNPwi6/m7AuKjd3JYWWOcJNkKXtWutHW0pQLVorx3yp
JWcyxg3YksotmIPZ95i5X5tmoNObspptxNREMH4vHhjpTzvgwDlai0++tR9x+YNEFdd91MO3ZHxe
2cclV3/9K2Z3QMt8axR8A4hH8rthrvah/lparyQDoHd7G25CEWpd1F+dPti48iO/RGgex2gNUbe0
7BPzDUTKugwAanZNYhGSv07uXQdyADuPgJmFT8Vo2W1Ur/izpboQZZJ/TM0fAd0bzSQ2R1roCGiY
qo0ssvmQ6uGRCa1LZ7VUZ56jFFo/U3rS1OdyTQJt6RzDoTqN8E/E1PPUsgrzSktTspFKfBoEn9nf
lbu5sKVckwnFMmFYeO5u3VqrG5lhjql3qSy4OwKP68kLFH3zCxKsai0km3bmJlZAS2OihJ3k7GGi
mFeOvSEOlaI1fJRJaWdup3anisY70jbBY27si27lDV+x99cxXaXIxTCmXZ1hTwpSlBm++TIKXcPF
qj5D6L8t04dyTRbs3XryhQY1J77PQolYnV2RRqq9rHNV79JW8a5I1WPZHeLoY2Gpr66wvX8f392D
yRb4gEmp6C/0+XbvkiL/X1ugLWiJHwpYPWpDOKw2q9cMzRIVs08aL4xM79K4H4pOgWQISZxEtou1
SdJFQyQhMmdjInOdG6JuUxJHe5e+VbYhUwem+iEcrVMm/7i/dO8v9rR2FhuE2xZBj08X7+pkxKEI
71nn+xc4I8oOFYVw2JL6b9Uke+iV4BzHYFiQt2Q4gDMiZt9Wv3XpbF7/gtm3ToOmWdNH/oXGb+9G
J6F9qPTgZKrJNqqiTRsnW8n7ff+zl9YX0gxDIvGiqD7vZxhKXsWKlfgXkZSLcWAVoT7dPa32xJbt
GFBOAszhLkx/frW6bcUwo9bn/kWNj6L3e5pYZ+rY/9e8a2wiSes/ZmbOKywYh9NrzLTesMsDaPsj
ze6ialMV4vqY8/swZjI3wQppO1Nhnc8X5QXiQ+QmmKuHjYQPewuDznYRuTXbnfY6CF+jUFq545O/
mHtMc5JVZ9QZiiVjdk6LvG57X+p86NcAiD96HM4nN3gV5IO/djimv+qdqWm7mBef0HDTgb3atEgZ
A6XNev/ieSEvnd7oPOve2hPwXl5nWkUw1EDfCNwJp2/NwHOjlxFMThdJC209+94iC+1HgEuGn0jq
jGqwkZP+gDwvNZGiO9ZjuYF8aSNGL6X+nMJ93AkZ4wXKFkjD4f71WFwBKJJIJtC2Bt55+9N0oY+D
UBr9SwSXTBQzybkSQS0ZYCBKFWFbgRt9XvFpukhtu8xiN2ONK15wZP0Bxdv7n7G0xCC1p/oslMQE
DfN00g0oR9Smf5kGjkY/gQxT2hn1hXqnbRx/58aLKW314LOQxBDi2b26zQc7yk+i9MePY9z7fwAT
0UW9/kmzpW3rRivMgS9v20S9mLkmnRS3+3b/w5duKCVUCql8HwOb1syK36ZtQI0enxr5oLkhHT8i
JxIqHxHmiWzC1LXRxvdTKNN3XVmcdvzq0jBCXUe+4voXJXoUzZ4QiilZCiBTnbqIdVByT+oQbmMU
q4zGPEuKf+hrwEdnwfxVIy+oDT9y+c33XrqekZVDG24bDRYKP9hwwrk9H+6v0II7ufm5s0cnTLqu
9XSBk1FAayNuQ4AzDTPLVvwliwvm9rLdfYML8dCNwdlLECVeJSYq60Nr4INvudtKPFuuvxWylb1f
eE4xhAARlWrmg+eEKUpXyYHfRDDMi29FW9tqulWkgbO8TRQY1LU3bfx6/9PeU+VMe89Bm9iAJxD4
LHVW9TINyywOLkr5VTLxSlKNwK4vH2Qh2wiudYJ5Y2cJ/UkPXlVB2DT1h1Gmo9+tESQsuBUA76hB
QJw9obdnh7AKSrHKPL69NyQfhqIBNqIk/9dz7tPnXlmZnZ06FYe0hhH70obf1EOoHRr/c53uYMq7
v65LO8n4LtZA9DK8Pwuhg4aorUZa91KP4N2dzHtw2xROpvZHmvi2xeTNhsjwvs2le3Ftc/b2ubob
CImATevYfWT8Z6fuvOYp87UNnKH/3hR4Msaw0BFgKGwWtOjFEBBDZ+FFqjftJP+0q+lqqB/c+klY
TWD/zlbPHnUgZYyEMqtIN2f+qLdtKzEcWmMtEXcCyg9tOPUUuhchP7ie9BS0CKkgi6N/FPx9ER3M
Eoy4Fbz0IUvedU7R/u4E5WfyQ31Ev73svyPXUwRfGhoUPQ93WJ18/Wgw/V+fQvlbqK6RECz5DwQy
WS9iIIKrmf8I9LEZhbAIL8FYHyigg0DRk8dEggZprfO3dIsgFkCcDjpVJiBmG+PWQRQLVhxe5OAX
halwrby3dK51Wj1gav4m9LO/vyqCQbMitsIiqBLa8RSOT0X8CDW2DZioqzsw5f9asoJbRMLN2CF9
LSKB2YMYGhW8IvB7X1Id8LTS2mH4QAln5fYsrtyVlVlIpxKfUkvuWDk9tOykNn9R4VvTCFhcvisj
MyfHoqW6ZDXhRcz+9MmTZm2l9LNoHn0d0b3sLVybQ1vIYWDeEv+2gSdp09lHSZ0yEEexdJK39aPH
WETKXIX/IV2jO1s64teGZh9W91qFPgWGZOOTqFU7yeD9vwRGtU/V7X3fs2iK8jUBy1TsmYOMmJfq
A2GsuE11uZXbZ6uhQSRsrPJzKKykmu8HGKhJUJBn4SaBMAp1t5GRGFkGQh/E+bKnfUiG9GiWoj1R
VbvRsIvccatocOZtTOE1CNYQkgt7h+2JPJGYYGK/urWtxmoXCzK2W+U5z48pTKe49DW5r4XVvLEy
80261wsWNUf/0phSZudAxvTwUUF9qh/150g93d+79zXgaWyXz5nIYpkbsGbmBjlQEVv0g0sTyuLZ
jeJiK8bGsEHpu9l5YhzvtK4bD71U5HaZG+7ZqILwydcNdw/qPaU9kmWfh46sqTaaYOVkLdxOOLwp
U+Kjp8Rj5mgq3ZNcQmHCL8s7VIz8wtPxq1YTu08YilPcrVTV39BG+35/UaaNnD1v8l96DB5v+jJz
qKQuIE6m9jymXZ+/RFHyKYUWR1HWotilxEIhb5sQ2rSSlXkhUZMrrw6NKL4gvzcchsQq7GYMkSrx
HFRrVbn2CPgyG1LuhsgzXxPMWfhMxCa4Q/+P3mT+CrYoyf8PZ+fVG7fVreFfRIC93HKaNPJQltxi
3xCxnWz23n/9eagDfNBwiCGcAA4SC9Dm7muv9Za0TLvkuUKgNB525vcJn6v7Q7mymmkD7g2kFEQU
lu/ySM5C3weL/VxVdnxg6uRLbSsOwJcs+MtS6vKj0NMtPYVlo6RTwBDNmoqUkLmqFodEYMp+GkLH
fe7VDjjcyRKeAZSkNK1TpG0BtecT+/1imRsDpo1aNSS/GSB2fSpoUmBOjUZjQv5etMNRViRXLTCL
g3VvPzvWvlO+t9W+T2XXt5RdbG4Q8pazOLdvIASMxe5s5rt0RRtM3xmyyk+eNT9xyb4NFHtj4780
MrPCmUZUQ5cl2JRkrRMDvHyujNo1jW9D1bjSptPLalfetbK4s8SUclPHYfo8km/uGb985hSjEHl/
Td48seYh4w8IzvkpwPRdT9mg93XUN0ryHMfKsbZxpggw24s/6/6DcraUk2xkj0pqH3WpcQOnRvMH
P6k/3BjzN8zitYRtMyl1WQOiMCJSO2Ha8iZ4RfWG5BUrxT8qySGXtyroN4npt9bmixN0KHW+ZXHL
itVA1irmL52QHS72HWEHaaK5zJXwWK/j4TF0BrckVp9QtS2Cf1NE+O4P+9quJE017xUNRZXlWxot
Z7+sEKt+ljlbd3bPdSMIGw6jBV3KL2rfTfIhfLjf6A2BnJ7j2cmDiOQjZKhlehWu6OT3Nq0a8LUl
/0c+PahD/j1Rd04P+xeh1X6P3pfm/JSNdI/FYwR1hcPe2Mgk3PR+LoQBJpidPGzeHvPP36V05Db3
kwDs14utSfJB9uWdidHLbhonQeLGQCYrT+vT/c7P++XqaKJN/I3JZINupNy4CDYlI5CGWHPCl7wZ
g30dqAo4VXU63G/ldnHNzaADxD2Cy/dNWVyvZskOLN1foHY3/T9NUe60UTlmTXg0C2ff99/K5ikI
O5S6MPDzmqTZOJ1uUpNo5lx9weLAH0CIGH1jhy9mApc92UvjUxd/MPTiO3n0tlNcChPJkCKH/ms4
SLz3s3NbIIdiuo16kfwH8OLa1jfd3Atvz3HuPOIWnFuXOPFikjorbZnwPlXyxzCP+lOcKMpZ8yGu
laLS3CmqFUBi+ADEvWFe4iJv9k0dqkcZQ5uPemDPjK2m6c9To+C2GPvJTirwMpG5RvdF2nwNDP2n
1GK2hnt7dAgCkkT3p3YZ8c4Udr6fygSHBpJ9i0WLh0+ZjGbSXLBtbg+ZLpt4LtrDKRoisU+x/tmK
RlcbBGCBDTnYetbN9S4xpiCQpKZsLoHw9Cx9tZtXtcQEpHrtqsG1uh9VrzxKWX/yv9WPffDUGj85
vqbA2rgi3vIl77fO3HOYwg4VW2oXnB3XHyKcDre9vG4uKBs/CuXc9N/QMMf8qwx2QoQHvUT0x39y
OsstJSStu48iOPgfk/anMLpjIS6Zbj7k1XfINAF/IQCmd/Xz+NWUlFO/JT72tpFvvhbLFj6GCB61
geuvHUJyWU0yNBdSHechd51WR1jRcscEH8Dms4hbLJH+MQFxkzY9a9l0qBtjj9xyaj72xTmtZtlT
L6iNXYbCneF8MsZh1lfbKJy/vQSX3wn29w1iQcC7lB2Xq6pBfS5pL4mVFpNb9Ubxkimzl5I6BS0o
CCGH+j6pzMRxW2EFT+qYhL5bDvi6ySE1MhuSFsJGOlbIn8sCWKJrtrp9jkp/yA5tWileFLeQlko/
ysA1SHb6a4oEcNBCtNGvsjR6gYpmVVwGAu0fQVzJJDXVKhr2etbY0zHTYo3a4pRuybXMJ9BNz8kD
cduDcYcUdD1Duh4iTGGQjatRUiv8cG90/2bKD0wB4T9/sP8Uecxdw10PVAB9W94XS3UYUxnQkAxy
6SJC/5ImPgujOlvG9BRLFz1uCPd95dsfnhU0SXVIIUSzNEREF5dNMAmtooAmXczoTGntsW8uA6+a
UP/yp+2QZoCigEsHZxIPw+uRbAcHVdSRkF6asOC1q4eqPKNkf+iKcSN2WIaj853yvqVFwSst+qyq
E1N4GJPvVGmSXalvfkuNvVE+mU/Rq7WxaGexe5O67AQFCNrR2w/EafsiE0+GSKGGRb+S6k+z0nRr
jsFmNR2CIyQurgew03KtDVoGMEj8c/+qlQe/vcTpD6IWbsSNVXGz7heNLV5HkpJbOiUq+paFZxt1
Z9Rf3SI1YL6BjKgnF+mu++tjZTTfd2+ZjTJFOyFBQot6+imMyYbb/n6CRApDKhD/3m/r5rq67t2S
GNWZraTHhSM8mQJy2O/07kNG9DyaG3mQlZV41afFChnC2ur0hHam/DslWJQl1aNSHO935gYoulgY
yx1MfDjoWUwrvfQtNO1vnZ9+zXz1Sf2cvJT6XhLhq5rBkzCmFouSDS73MlZdNr54+0154WiV4rMq
rS9O/8+Y/mH8/fb7Zzga5BOisTehonfxt5n7fp9OkvASB37toBjhp9ZU+51QquLYlUXule2wlTFc
mzeYn5SOAR+h1rU4q7pUmsY+bAKvT+TejcBbnlNrzLhm5K2mlqmyuX88zueAhfc5lY3rXY0rXEig
Wwdeo5eRdIBATISW1ykoOB4IH5M6FRWqSmU+nMqpbA++LLot5ZyV7TC/APDoghyhw4+8/oY04WgR
Yxh7ou/Dv7TQAUXa+v1BGRppNxZVvVH0ukmg0Wm8oLAAxV0CptyyMp9biTMNThN7Q4d7h+qjeEQa
C5sVUfWHeIrxf/Z3rRl6KtonG7tlnrvFqY2yFXpE5BIweVuKAJT1qBuTocQeqn7J18jJ5dOolZhY
OFq8G5JCgdCrSIfSkf5qlL7fl2UuNi6olcOV0JRcFxlStLuXdZjGKiJVGrTYy52uTI/DNBmf6q4C
bGE7QV4eA1OXk52WlVm498M42EJ5r7XP3YVqNp8B+2Yx343lZ5KZTZEnjxrWE1GZnIy27r7Iqih2
MW/OJzmQmhPO9OoWFHtlqYGQpn43R5E6C+B6qZWTPCpx26bIwSriOUdI5eQ0FcbwuX3sqlI/3Z/t
teZ4ybG5IKAiu7nYXWPUqrVVlZknpgzlEZ5oedruMNLdgUHfMlC6yU+xrOHZYGnE/MyUm3nc351V
WSfbVR9Muac29t4Srdsn5qMfhg+xesEMeYc4A57VbquYu1SRnnXqinWqPbWYud/v9soEI01t8A81
AuL+xSjHddAEulkWXknWpLAgngb5yYntc1EN7S6K2ldVCg/327wp8dD7N6oxFP1Z2HSZGYvm126t
tqVX5fZDJ/6Wypcy/Wb5zw6+W1SHjah5CMdPQt3Snl05rUGHWmRTVWb6JjCyxxxqopKVnqJn/zaW
OERGD/so2jLPXmuHqvmcD0fvAnDF9fT2sR93vu0UXhxzQupJarrmVz8xzI3Zm3/P4oTiBT0Tt9ki
GvSt63YiiotYVuWlN9bhIa1gG5JrMvrwqCefNePj/Wlbub9tXu3w4TD9ojg876B3a1aErS/BuSO9
g0PkiyJl2UkgRLURCK11iZQWprhz1YLw/7qVHMynbzlh5RXajtP5wR6VUxmJS1d/6eUtGNbKPmQF
zs5zXKfzNb5ojYUqOT32pB6mf5iZSFAnz2PL46l5Nk7pwSx++NOHDAep1PoROVvL8bavPKMgylLA
mLfCEkwsy30+mlpUeEkHz078kDVBXu2Ry2DvhJr7p9N33di8Zt9NXxvn0hgXceFlDcrqFYDXLXWI
ebCuV6OGIhnJbh2CBe/SxREa22aPnrIde4qcHAYEN2I4AVHtf0itYoPYcrvBrptaPEVb7Hxmke3Y
K1BlDnHxeY2TLQjJVhuLeFWqIqlCYiuBK5NBgOyKMEFSNrX3Zt40X+9PzspKuBq6xeRQJ+jTQnZi
LxWlO+WPZcJKsJ9kLd9N9oZq1FZbizVPLtfIQotpkl9y82gMX5ufmHftknSLb7Py3LiepflL3i05
g3p2EaW0BPEln3YD5HsnIXk1asGnIKj2hfQpjT70CQa64IJ6ZSt6We0p1xu4PhBumraYQafx24C8
Mguyz3aZqL5FdX+Ux8BNhI99wJf7c3gbn5OQ4Vph3fH4hkN03dvGGidzkOPES0qcjy5tcdLjfWM8
SPHFr190+ff95lZu0av29MXVrU514lQxhINGHOT8KQ2wMMVdatwhfCgqNOnqxnVICBbDlsPk2riS
ewIhNI8qTIjrnsbVaGuTBgi4GqR96Ards22yXNmveIs9eQNegPEzp7n+19RisQZxaelVTlPD9A0T
2knxXVXtjn6OAeNDHo8nzdqLqUd2D5dxnOVC/2jWg1tjyXZ/uFdn992HLGYXtfVS4OWVeLr4S3nS
p7/Qh0Ero/2c/pKzjZfyVlvzz9/tGz8hbOjtIvEsccowmCWFqEvHsnTT38i6Gd0WFfumhPY2yjOu
ngI3dIGl9MnMC/cVq028STpOxxrXDelnCmApnR6U6VVqf2vnbrqEJo5f6X6qDmN7NLeSVitPPXYo
2wdhfnYRC+u615UkxanVJCnqvZWmuLwKB+FmESq7OxF1ypyRsMqGEkGb/5uS8sWgQJaB9pWYxv6H
4xgcOPHF/Pa64aHU0TA0cpknnqHXRzl9UFneY/KU5s9DMmwsrLVr5n1bi0OylCNTWNyzHplyUX9J
pI+Ss5GVvw3yGVkU5CnJcivyjrwe2Vgzi7atOZmcuN/jtcc7dR/Y6K4g8zJ8t6OtTMVae0ifMX6o
liNKtQgEzEbWp6wrE8+fLmJ2JPrHNB9F9zSaP3rn4f6+XL1kUEO2kMLUwKsuXzBhENr5KEs0Vn8d
IzfFZQ8tlKgbUHZUXFlyM2HupNI4qNOvcSuntdZTJJM0Ch4YjJM/vR7ZXKuyMOji1JPwG03T4CKJ
Y2rh69PGO8k+4HF3v7dr7c2vCuq9XGvGMh1ZCU0LB2WAexbKZ0N6Uipp5/uvQt9bGST2FgmA+w2u
HUVIGcz7gKFFnvm6g3rSyWWb6qkXu4UZuY3/8s8Y8N9fRf1ZaFsAgrXu2bNuMWuHh8aStTRY7QT5
2kk5h3xXwP43BSzlbGeEPImzT3ngb7xpburKzB2JMlwhUZyCW7SksVuJUJSqljJvmqgtk8lqc80b
yy9a+9Ronzunf0ls/wJ3sTC0A0D2nfpBUAkE5FRMHXwxYz+Fv6Tw3H67P+436j5vH0ZKmB0EpQrm
3fXAO6LAK9hPcs/OosewM56qpvypOcVvA0QkClU9C86AAqjX8qmU1F3FiyVwRUB4havm0a/MnVxN
H6XoRDJ049tW7n8dY2GkSfi62SD++ts0s+o1c5ByzzL/GfzxeVIj10ZPOJ/2QnrNYJNXL+YU79su
cAf/QbfbnUSaUuoeJ39wJxKl9z9obm/x8IDKSkKFJ9SMO1l8T5RWui/1IvV8298ZOlwv3couYR+p
+0J8ut/Wat/ftbU4rqsuk01/0ue7eS+1J8pYu5KBr5N9am3JSG71a7H5UhEmNnkvrgYtOGgw29RP
ktwcs37jNbV29bL8YcHYBFtcwIuAIyK5YOcOx1jVo04e6wVV5Bw7IGQBYnnXxvI+SLTjBP/GSre4
uyv3H23jCgVOi7zyMqUM6XSM0i5MPYE1Zx5aj/FYfXE2JUZuMCzzhppNS0nUI5jM+XK9aJW4k6za
r1NPA91a1cNBDvsPrfjUWj8T4ewb051Mfd/74YOo+791/Uuy6bwy79nlOkWGRp4BobD4liZQZVtp
0+RnHG+mnuxUO8cQxjH/ub9A1y5EwqhZohFgg0kt/rqjoATiwKjoaJj9ayfiMQ3SgzGYv8dsOBtA
7qzQ2hki+2D0xsWW93U77O9/wdqy5ULkUgQLpd/o2qlFZ+hlUqZQcGitAaiA/ryASFCLceP8Xls8
rFmE/GfqHjWJ676qmcZk9c2MbJAV124dCcVERz0oPmbr93u12tTbLYGRH+mNRa24BrJuwhSbm8oO
g9CICOv6Q8ij9j81NM8g3m5I1i36xKOubEKrZ/40Hd3DL2EPRDLeKKys9QYkP2g1+Kroai0ejxqU
njR3CCQkBMwOnaX+7qtcds3G3IKurC36uXJFPhQoJiDa6yny07yQC58IopJ6khkveThsDNhKjGLM
uxraqoxVhL5Y8EbX2c5Q5plXTV2OI+3QkLD3yfKfCmls/MdA0ng2Sv7oRHuJUtOJi0pOD3+8PEhZ
ktfGCGCuFi0+Ak3KsQqaLgOegrWocwTQ7WBfd7+RtXwlqlLUN3F2t9lci2lzCjvVo7TMvbiu9gjN
oog9IC0/5vWhih4bZzd0qJocfP2hiL9W4VlCiPD+J6yEaIaK2LiuAnNU5WU/uzyBaaDFmQeyxjxa
YeAfKqD0iDnClLC14liZmExMWrGVLF07wJGHgmQ1A/aBey72RRoOuRrwL49LpPi7lJseU9lB3yE4
3D+GjT1PrhKdijHE+D0tzV3vUP0NlSh9gQEk7RItq49/PhjUxnCdwKMRQMwi8Bjwl0kKNLW9Uort
pyp3lENNiHJWi1I+i9IRh6ovxr2hB/Lr/ZZX9i8g29mnmEQ88zH//F2KQA7GDnXJrPAkYzr6RfeQ
RbuxlE/3W1kJdsj0z+AVBpyH3GK5yU4wDc2U517rH8ryb7V7+NYb/25mztaaAbGMmQVnHvmHxcxS
aRvqXK4YxiJmFpOIKG6QH/tJe867ydiTD9gipa6cGeT9CTjmlwa7dhHxTGkwpFmcF6jza2clg+aI
NEliXXJN2RvJQ3eSUZi/P5hrm/d9m0uEWFZoDbIM1Nqa/pMtLqH8o7Nf20R+TLOB1fmsY3dXqx8n
AHJp9rkS+anYSsmuHMZzuWNmEqCLyml8vWwcxZcqeH0FT5xpJw0/6nwrlJzPuUWMg/o2hF+Kilz9
y+NeBgYRZ2VPQTF+UKKDDDq44P126LqvffJVGVtXJJ+T+LDlWrQSdABh5VomgcQxvGQ5daM5+L7G
Q65N1PqQ6s3fGvrju9gKZTct7GJ/fzLX1g96DDMJhfwnAcj1QMpSnLfpOObEOO1UumYoF65Ai+9F
6SgVdM5jiXPrY9VFJdZtkrwR9qwcwsSPhFjgcVEAXTJSctKtVhRKFI4cQKp1sMMxIE6OlfbQS9l8
FG9AnVeWDUxDQhKQ7TgjLWvxmj/GnVZU1I7ab0rbuNGWz8NKh0g8KjOLFpA54J3r4YwSAAQdCCEv
0vTqQYwIp+bGMH6stST2nFwF6SKpAqVRYW1UQ1YO0jlphIeMTdHqBo/ca0Nf29VUeIj9kDpymg9d
Oz5E038ov3HWzLpjREJQGxfvRlC9rdKPMaXaadgFwnSFdri/JNcCf0rb4P6oPswVxcVtBNk9zVWH
srrIpDOG2Z+6qdmV1t72K1d0+Wtg1chZ4D/bl7brN8mxSbcsNdcWispDC89C2JvQla/ncTR1gZkf
BXY/Dqm4fK7bf+53cquBxTB2tT3BBUlKr86eBvnbkPsbp/TKXYR7EZExoHjSv0v6bhaUaRSOovTS
WREykC8Wkqj6IdfQpzv+eV/gUszMDWaNaPx6sNKpkO0ir0svtzDGzutJ3okk3KglrPWHQEFBekjn
2bucEVOO1bwu9NLTi2rXTupeRg3arCMXGZUXXoobsfjKMczTFlCtjhcXx+IiYkASa7DHLq/wjsNm
Qwxnq9VPGselG2x0bG3jMnY8KOb0K1fOYvTSQCbajysvjuzyoDvlcx+3+UMWbqy4tQGcPTVm2MPM
F5gvvHeR1oQS71C3ekWklRx7KfCU4gShifJs8bqpFrqyvNH2J7QHojJbfy6Wt1lUQRyZSY1DS/51
cgbMmMuNYsBaE4Q8YB4QICGHvIh84rQfe2pZgG/qDm6/5UeHrk22SgAr68AmxqAXJFwIAxYHgeNz
GCUKyBS1sp86K3KlCT0TM9134en+LlppicgRkx44OG9FgOv5kcw8STSINR76AXs9/N3kX2V0qDa1
yW7HDTDPLLcN1ob0zRJro0ppkekdKFJzku3nwbD7H7gzJ/v7vbmNK2iFMhw4CpJVnAvXvZFDNeoV
QVyRBd0Hvc8y6Pa+stdE4zz6EXThYbAL3M5q6WA3o3O43/rtWBLSECCC8OTAANV63TqczyLn+sq9
ui/QaU8i40X3rWTv5wO5o8EKNnq7UsOe8W+kHanQk+lbRm2DiuZpoBeFp/UCPOUkNcqHWo5sN1Ek
68NQZ9HzVHMv21UKztOsffMvsyvwScgglhzvd/52ozO5nPh8EQuJabjufGimfWD6PKlCZfyKDNcH
Tf6OIUJblzvL2jqWV16ztIasB3qFs7Dl22X+7lhp6jjoEY+fIWJqnu7ruii/c8IYvat3ifoy5Dk5
Xykr0avIpFD/C00YXf3QQ6rE8TOukDLTOqnEE2Oyij++AgkpZ/kvJGrnhOliIKJKGFGX+oREdW0+
jCL3T4YfKockjoy95IefEFZRN8KwtZU3Z/DYXKCK7eXbqBvlLNIjwqOmCo6yJKWzW8/ZKqNiV5r1
3/dn+jbanNOF1JgJU4hnl9QvJW2MPFNprM5Hd87gOwh8TeNu9HEWjp0DOdqNa3FtWxPVIgLAA4Uj
cXEt5kSZ3M4ch3X8SZV/FMohsM6acJtzrf+OzK3T9/ZupIPvmlvMYN/WjoyAS+n1UfMRp4CHwfwO
JGTL0WNtx6CdMiv/2QDCl9lXPRJFaWU8C/jxqU/EsR7Gy9ARRqsJiOHoP6xLk5uYVwgn8E3qqR2k
sC1GufDsWDmFATDZyWn/mTT7pzz+CiDk318la4NIXXDO1FMXBMx5fR7EcSvVXa0XwNkgJtYgcaGI
O+OWsOHaykfYB6kWDnzGchFfBMIvHasdCZmxGspqudiPhvg+TPonSTe/3u/SCtADch6ET+DUQPih
EVz3SaktP5BilcbIH+LS8BD0+XFQdzCfQg3Ta54mxVEdv1rOJznWsc4gzumfZesyhv/htGWbQ2mc
HYdu8qVZM+RaUtqlV44H1fTq8KmuPlviwZA3GlopbtFnUqUky6CtISR83eewmeKCK6/0Jjy6FLKG
SHY9JlX/KPuGmzgKda3hS1QkX6Zi61m7Al8iFYwtCC+hGWC6zIZUKeJDSTSVXgduiYAYmH5VXprq
e2rpbh5dEuXVUP+WYUo2/lOco+KXSh+xfvjjWJkdMwO8Zy2nudB9PQRoNU9J4Eul16qW18ihG6pP
WFx9vr+65oG8Tv1ct7LYMGNeTmoICcWLkuRsmju02lxe1Ycm25jSlZ359sDkqqZuyO153Z1e5KFh
hGXl2V17kO0Eqrf62GjD7/v9WW3GMpHqm+nKYFqvm5FaUQ7+RH8SSXMgzqkgWsukOQWkxjfOmpX7
YQ4q/9fUIu6XZKy9EOKrvKDrXTu+GJHYBZH0KWyQByydyI1LtDL8rcrJ6owBuSJzjUgatd/rHhp+
ToRVBvPbJnJBIx9yAh09cg5xvrEC11qilIUHB481Nv081u/Cnbas63GMqsoTFJfDxNxr8RnC4LFs
/rk/aWvbHWN0QklA5KAClpUtp8ZbcBB95Sm50r7E+VgdlWKcfmaG2pyqIo/cQtGfutCajpOsnpsw
39LeXbkWZ9oKpguznzmRxnVfI7TnKvhAlYfwz95MMY4bPgvpGEr6sWyP97u7Nq6UAXAaoSWoMovb
Q8oRbPLjqfKy+ItIkPD+AXrMV77cb2UlYIKGBeZDhbGPYOUinjCdWjKbmDsKLZz0OeA7vqdSfpYj
/q+0Q/uQNPgwY+b057RIKitkdalQQtmA6XA9lKKrpcHs4Rwk7aFwvhvBi11v5FLXtt77JhYrs+qS
NgsMufTihGRthjSITBEpG191pznI8sdEPqjl6f54rq2QOWlBbG2Re1w+89uaRCE/Kz0WYGd0+w5/
YMedunanV2KDLbu6IZD3JIYh/KSgvFiOcidCpbPNyqsK9W8plJVjZ9liV+lGuQezrxwx7J79QkW2
rwWQmTbpnY2Ae62/WLBRAuapR71s8QlO2gn0JMihNPW5CJ0PBJSfRBieFKE8N+ZGgmOesOU1BMmH
zBAC7SydxZaIyPFWXRg2eI0lB45SxEASX9k4sNf23ftGFienqDOgd2rQeA1mjH10mpyPUu8W0384
NjGipGJDUpwa96IZCRJR4LcF8ZozyBdVSXfpaJ3ryNH3Qa5F+/vLcq1TDtg7cxZHx/hynsZ3h7Tf
ZECocZXzWAYl1HTkcBul6veJUT74ZtNsNLcyURRr5nLCW8V8mf+UI4sSXOLXXtU0rD3TLndksGMw
OMGW5cHac5vaogPdjkWBEeAy8NX82AmqtvGsoCiAUv+bYZvqhkLX9uOAV30Ddv9oT5L+kLSydqzV
NHvucXc9Bmlgg6Qruo2ZXek8KVkEDkAMMNRLqcEytMfaGqKaSwLgirBdrWv3prZx0KxtflLZEA3n
ly7x7+Lh6ahD2QZV0HrmySnPvn0Iy6fGqqkHPOZ5flStkJ3/eH8ZrXSN9IjMEwPLGSLvxW7P/HTg
DKi7t2CmNV4LRXOjVt7db2VlsV61slisdSJKrZqqzusntxi/ts0+Vz72VN/uN7PWGWKjGTnGi4kh
vN4T6hD5SZOFvWfmv/vgHCg7rfl1v4mVnpD9otowLwVi9MWBBSc+l0mR9l46XaLwSwFq0o/Vg4M8
4/2G3lb54mgkq0dFnwzj/BRYBM71KA9Irta910aga8eg+FCV38jvoR2l9SnkHDD1ZNs05yFPldfK
gur8vRO7VkVA/2dv/pjM5zyL3JIJrXTekB+T7NnsvpihuQt7kCdN/GBG5cv9r14bHlA9ZMOxRkEw
e/HRYQozevKV3rPCaJ85e/Tg3dr4Eprhxnm03hCLFrXGOe21iHLGMSkS02p7ry7SE6oIXam9ijD/
OArcYO/3aV41NxPBQwxJLdJdqHNer6phkochjrXeG08ieuxN40TKKTJ7t9rk/d3GbjiVsA8NWOrU
ZZaxRtglwyBHcFHNjto7h3nzFO3D4Fep/FtI/97vln7TLYjECC7PU0UBbcl71XBjnEhh8wI0Bnfg
gB22SKi32xHTLDAbNnkgck7LxVBNpSnqdE7dYb25J8Hh9jrmSor+pxZArDUIMZgtoFJFyXZ5F0b1
ZBKZRdQBE7Nx5QBP3tY+ySGaTzHuqons9c9dnGwEaysDSKIA/2NQuJw3yzSoP1hJPY08yBS9vKCS
9ENxso1DYCXnTol4Nm/S5lG84fQPcm2bcUg82CInsE8mBWN6K302myDZOyXqeDhr4LpdkXBXAxuT
9ind+VCnN7bAWlff8HLwv7mfnMW2bouksHOZRzyOiYdYyg66//P+apx/w/Umo/wE5YWMIWsfZNH1
JiPL7HdBbZVeURRuGmpY0cddulMr/1LoSrMXtv6vr4ITk8uNu+l2exNnk9+fOwaoYCmsL3WGQerH
qjCyTh4MnvRmcBEzICYWHzT90/1u3h5b4Hng7qOnRtUGfs91N1UdwCPMtA7v7kl7LDTUn1U7iPZB
04yPlpbLGxO30jmGE9gUuCniCmMRSiGPnCtpl9Ne3jyAQ/lW+Ig/SLgJuPrYnfVYP97v4O0JRgff
NbhYKVU8pqJQy87LHOtBhZIRlHsLxMbECo199QRZ5HS/xcWQctmDq+G1yWsXE52bJ4SiC60fMNG9
lJGCxpo5ZI9Gn9g7XYmmp6Qxtupui1PtrT2Sg8DfFa5/YNvXU4hRj234cl5cLAg8OjWgkORraf24
36slQOStGZTJoGYh2Eumee72u/je0ms7ocpCMxHQcyx9jDOqf2jKRkWxm6xe+9WMSfza9Yh7KeNo
PfmKPuzVrO/PY+inG++0xTqavwbMA0gtDAaIepZJSaeguBOqan2R9LE+KlP4JbOiz6YBCd8Rqf4o
+Ui83B+BlXHmuqW4SfmAcV6mE7K0FpgVafVFYwXDLZQCZP+CnjBnCjaW0JLA89Y9bkDyk8gUc48s
BlvPUw0FShV3hkCJrSMa/j54vhZ+mhOHEhF4aMYl4K2q+hbkcWcfJAVBbjfXJPHLx5Dqr7bupJe4
HSvbTdupQggPwz0NVdckrw4VGjCDi+6dHLgQCIuNpMiyUPD29fhlaLNHFvftTUzac29YpV1fKiUp
ejcWUfkgrCnd57mF9U/d9RIpa5Ed69bMT7E0yH8Do2pUN2hL6SiVERJIstSeoxDTPN1HirMr/Gpj
Opevm7evnFPrszoO6ZTlfMbxFIxBZtUXC1o5vOuoeqklAcZlSKadsJPyKNVtsjPMwCHzj02zwNFo
Y6Lfds27a4aPmF+wJBveSHLQv693VT76hSXIVF0mP8YfKVV9Q+zVYZr5f741IF6Zh/VX9rffHgMA
TO2xAm/WuNk4iJ9952vgZPqmJDJTuvLZTkdjVxlGdEYTIBNk6u2x4IE4IHFoB4GZ/QzHoWt2GWK7
vBM6oX02EGqSXFnzp+mQDK1foxszyJ//dOvMNvNoMWkYwM2Qx+teVuE0mnE/NpdcVfJDVtUKrEOe
Dp3hbKZw50B7OaLcK8THnMDk3Rcj2paWFVFupC0UVve+SFRt19QR7j+Ob+9z4ftfBiv397oUjA+V
1rIR1Ok7DnXRxgKbG1p+CKcF+gGzOCpyJNedFnkVFpLB+sqtwUEmP/zsm0n8gHkqeZgIr7Oo/rPL
9W0xkc2FyjYbxuEWd92iVetGFetTczGnApVPi7CrmXQUi1tTHFhn/QlET/N4f24XgdL/Nwpci8eB
OQuMLwKlsBNYbEVKc8EGq3oBFhKiqpHle6tsxwPRYH1qlUA/BeMY7PzJzP5L84Tb7OOZfrYsI8so
eKRty3SbhVntdCPtvyMkrSDMrf+O0zp9NHWp3sVdpe5InG6V5pc1urn3lAqI1bgRZ4Tr4tlnyJQi
bV/qLqZch58Ss8YGQZfRLbTxtg9R1jpoQzgehjZvd4Lo/Vg3pbQjzHnVQEnsmlIt93nWi29W12zV
hRahz9u38VIHTAfySL0xxpbbAbqH0hcXIcg82A3I8E7HV7yeFLckq/Zid5b/sUgcbSOCvb0puSPJ
1sKag9Zyo2BEnaToKEpVlw5Dn8GtRA2Xy5HMVj7hUqpbG0vgNuCCY4DAGFkqMs5MxfWyn6w26COw
6Zec4vRLosMj0c163NlGAWI8Lozw2/0lP//Cxc4Gus3J+CYdjrDcdYOhiIJoCp3qIqnRdJTmhUdi
eqsStNqtOXlEroWk6pLbSEWlr51O1Jd28M0Ug+dOq+IdaatC+hj6yUSkJ/laP228IleapdiLFO2s
e4J4w2I0zXACyjR3Th1/KAaYHTCsqdSh79hsPLFW1idhlDGvTlBT5DOvh9EqFKfiNVlfSoxhmsTY
WWZzMDGuawG3FFZ+qrMtsu9KFEtQQoaBCgnEF5In120WfZXFXdt2F04m55swkm+DmeSHIkmNfWBg
EuMMWrL7P87Oq0dO8/37rwgJuKmnwJQtM7u21/UEObFD751X//+wz8HjYUaD/IuixFKkXAPc5Srf
0pO2OgneJS79MIZ+kaZjPdX7WxJcNxYSWu9wECmlOa/XjKwxLkq/QY70BFtP+xiOwbxP+2arVX7j
hKY1iEYb9oQAvdaczpLufxVFan9KtOyls/19YsreJCEGMj8UNYo2pngbtHAjQ7+xjugaQUQEqMbb
Xh/Mo4L3uTnU/akOut4JiwGnuuyH3ITHSjve34830mVg64tsDu4T3LVrLaysoApvfL0/yUobfRK+
1BnHTIp7241bP34x4i7/mPhWaTuh4Jz25LIB/tbWVfZLBFqyH+TCdBKusZegjMZXJn7fq6RRjuS4
zUOdSMprL7Blu/+rb70gfLloqWI8sKCsL5diAHanG8tgOLUg7Qfd7sE79D/FWJVuWaeH+8Fu7DU6
nYv2Nzn50s67DFYag8jqfLmnxrp3p3o2nTRNf7WB+iPsW68pQbBp7VbedyvqYv0LkZevQsV/GTXu
jM7symg41Yb+qcme5+rfPj0kPnlIu1tMbe8/5I2Fzpm1tNzeWUTrotAa4lIa22I4Nb1xHAMTibkv
Ofp8ZbKzRX7If/nDtNHhX8+GlkuWQcX7fceElLbf5SNaEyyCRE6HkzlbSFtkk/XQpwaS7ogmHlpN
7g+IEhbHIJoSL9Otb+SZ7U6h1+lkdnjQJ2uL5nljWS2XIMfc8vcVCFgJTD+Is2Y4YWsRP6GT1x4m
OtMHlYPhQUrnLSLCrXgI+wFYYP9xJy5r4I++wNyNitRxzZ8UbfYKwL4OO+9nIIpv5KLt3+8ZkGdk
M7Tk6ELIqwWVtXZrYIE0nvAG/17RwrHn/0p9+hwY1Qam9F1nZnXJ03uDDMYQiop/rf8VcwnFsh11
p8lQpzfk3D53TfxdrvrSk+N5fgrU1PbCWphvwO0LNx2a+gXDkmRnylGEZWSkx5kzlflvPI2nCui1
XX5qeLC9TwfXCWNfdeIiGQ+II6j7ga7Dxo5fz2tYmdxx4DoWgDRVyDp/aArJtOomGU6xZsYQiqUu
faB0sD4FgdgnfR8fg6ytP6SRFRxDE6FORQWiOxg5lW6UmfsyFCNqa4bwWqYmh7qK7X1n6+2x6PMJ
bxilxQHH8B05tT6GWSx5od1R5yCw7GacQl5Spo9R34MM7NstmvuNr4PvKLMWi+wLMMQaXzlCS7Hr
rB1OVYJfDaCZ6FPcN8FbxMxtNwx9nTlhIz5DV5zcdhbDPjencadOdez13TDvusnvnLHp20ekVP1H
iwPKrRlwHWw9MA75pPtOLkeY7QhcveOu0DYW8vXNz+9fBFwXDj1n1pJC/7FrallNOl/Xh5M/lz6U
OKlEhAUbsfsH4vXeJAoJJJc+xyJqyJdRLHiqcpJzFmit1Hp5oszPgVoM+9SUe88cO3Xjqa7Pe9rx
oE+WHiHpzJrmoBiNaOY5HE9G1qtuYpnDM/o0s6OFot+ZSRF6bWsVyF3rW6pntyIjJkMXBdFUsFOr
vC7p0cr0S06hZiz9Q6QGn+MZxcCh11ECldXpuW3FoWzGrX729ZXDwEUspEN6NxhXrL6jkXUGhrv1
fOrbAxmYhwDI+EE3mkdFOkyl22yJHC1Ng8tTaYmH/MB7I1K3lv/+x7oxGSpNeRzNp6EcDmoUOULB
jij4UCmaO+fGxvq5+XRMQBR4Ujzc1VCzW1643s0nGOOdV9sVIAtbEux03XaUyTxLgAO9qVq6ToYx
b6ymG6uXRjoFEMxOpF3W8LS2FGmRT2jH1Ur7o1EyL0p/DMbvEFOV+9vkxkslkI34DxrGQA5WdzjU
GFMZ5GY+QVsI6xc5PuvdZzmZXLR57ke6UX8s8EIehhezgDbVy+8Xjr5kyKk9nYKaskIAQt1FoRcn
bkN/QHPbr22bOrV66A3d2wi9bIHV0llcOBciEgUeZInL0L5f9K0azPOJIWjv0kFrB5frwdrzIfUn
ewwrR9Ij+mZ6mHmTiTRJWPXRRlVw61XDtQJhySsg613loUHThVal8SO6aPa01JnpgSiPehq6nMgb
L/vGmUBRSVOFTiD17FrvbFZGdRwLTT7RpXimXW4NZEE6/xYoYLXf1LLeyD+v+x50ITgJFiguKega
J0SneiySasLgWE8fJHLsN6wZI6fMpS3c4fVrJBLC/Ni1AW7gdV5+S6MMy6YZfOXUoLOofrCqX73x
iKiFA/t04y3eeiiONjps5EAMPlb5nVqL2rTTSD3heNQ+5bUVYhkgiX1XttL3+0v0+lJEo///XRw0
5a+8EttKqc1An8Qp7vNyx2ykc8fZ2nqg62MFyBSdaNKjZR+uYfWjmeeZPMjqqeu1TyqK5XJtOxGu
sHW6pQu/fIbLLUcodrngXFEpg1f3L3m4YUyRqZ6QFHoVsqfIz0jT74NJPkB1PtT0OKC4bjRwrj/Y
gr6jEKIFB0DUWtWVKK8Mid32Ar1hH30/Wv8Sot49onAbK+NG7UOkRRqSs5nEcQ1Eyes5SOOMxyuN
Vjnpffujb+EJdblR7rMieFU0/N0qCfmU3sRvIlGq2aGLGzrzXL1UUfuXakFkvLT8AaswESQPoG92
uStojPWD8GVxKpPcqbPfwv9yf4HeaPe+DxWWjJNXfCU+b+lBbc2NIvBpkuPYUTrRoCvgoyarTZxf
cqPWX6IqGnKPrJwqQOh1CigWvFnrNpHUjbuha0fJDVW9CN1UDlFesbs229hIN2Zb6DyS/S9uH5A3
1oh5uxrDMh4NcTLLRnPSJDUPXVL3T0VgV94EpN/VZ1a9ED7WX5X1Tyd108YyvLHNkPlhCTKMWQYg
qyNq0BOzG+pOO8XWT9EtgjbH3M72ma9unLo3NhmKJLibsalhDK+bP5OPqUjcNRqiyRNAkB4vtdSU
DOyI0+Kgy2W8K6sx3UtpGx76UWxKz16fWuTWNDFRgsDCHQLs5aoLpDKulX7UThBLnrQCf3o5fp3a
5jjK0VOQwFoWD1r0M1Iiuu7I0eoK7nyvPS459xfnjX0PSItMiQzD5G2sU0NfHzvqdO3EcQ1XQMkc
pPCfYI++3Y9z68Mu7i1Lqq2DblylMLactHWslvrJRg3WbubDhGL70AdYsG1EuvlEf0RaHZ9qVFtF
YBX6KalroGdfoyx6bOSf9x/n+iql+oIRxLyCiQXJ5uXnq8uSkSt+6CddozOoD+PgYkz2GakLiMQd
TKRJwZ/3fsxbD4ZuAwhevI+vcaFa7jfcI5Z+GgeaocNkApSwUm1fttWWm8SNr8WkgrkcZSAstvWA
Kg2F0fAP7RSU5athgz4L5We9/lUhNHv/oa7TLdyi4ckBEWEORxF2+SKnMgrtAg+9E1YVj5L5WIrI
C2UklpV/RP07V/f3w91oARCPFg2CaEwVCX0ZD4BaX3btpJ8yfZZxxyVzUFnyynRQunms3bEK7acA
ZcpvVpaj6tsywjuYUg4reNKqojkOyqSfK8WOZKc3+mR2U10sNhjQttDB0dvwl6ZmIZByMx0KRwpm
+XkyzdJwRGxG/9x/mhuFAU9DVswjkRfTql09ja8YuIGq+gmfCrWKHNOfnFRKDiV0Tkt2YwXFe/ml
A+89DaPDk298vTWyb7k8OavprhGdP6xba5og+1raICczwFy88D8OKWyn5qsI43P71ZQfs25w2naf
huoW4u3WdUX/kO9IzswJvh6Vj1UCPA1tlpM6/oxm3QVl9yNpXlGpZLAGf1bErqGOJUTaw/3XfuPu
oNChXQo8m3x6jZ3KkgVGr1fGye8Bpvhj0O/CrJWOeW+jXq7Kxc6qLSVxpHJETJjZ0O5+/BsHAd7c
wMQQSIMvv24DVUh6kl/15KLIe3rBWKSeDtzWrSKxZWv9/iyrZJS7AUE22OvwotbACD+cdTGFZGvx
HO/QcPRi+3sV+S8JAEdfuFPYwNzDTCjo90b9FmiL5u5xyo+lfi6D3+l0sMPIUdDgbWg5pCGkA2Vv
ttDfxcP9l3JrOVC3MbdeQMfItKxuMt+k1yKMVJw05btfRV7V2L+Y23mW+ry0Abqy39ejODbJliTf
DeTSMo97J4aij82rutyF/lxIVkziREYbHFURHHzcfzX9m1WOLv7phvUs43+tJfrBFK3nd8cwao9+
Pu5rPTymofHx/pu4vpv4OaxymgUMba67hGYy6yFSiSfsHwsXz+DoMYlrbUdZSRUBepW2gfXXl+4i
7AmYcLHQ4XRdlQ+TiK3S9yPU7JoZI93GL71YVTMn66f4eP/xrnffIiNDFi2jYkRxubrfa7k0jLrV
8DaubbdMxYc6atwhK87zKPZW0FGRGdz77ev9sNdXImEFwPYlL2XvLZvyjx5aGeohiCzDOEn521S/
huO/aUDfcOs+vPl0f4RZneiqlKeTHFjGScTFnn71bwXchci7l3iA/kCOiJCXN0gb1KAbS4aHQxCZ
TA8o/brB0oddXZkGYoRVvbQ7QiN4CseyekjTPPMsqWx3Vonm2/03en2MLW/0/wddvdE2nA0zTJBX
66GjeYwiaPn2xbeg8tvd/Ug3zgZCQQ+g2qSZddWSzFt/0oeENZPbPyPU6037yH521VQ+5upTUj/2
4TEst77lzQckQ0QZDUz/ldSMUWoASnpcuKkpnBTLZOWL4W9JVGwFWR17alo3udQtC2ZUvNo0HD/W
n0vtr3NPXiBwKUZouP9a69ZRYMcGskc2Z4odBLuGdpXbZfkv2k39Roa2HJaXFw6RuN7IaPhi1EiX
+yzoy7FSpdA8xTq4N0OJK7dklv4/REHBaxkGUe2iyHIZxarkOllEOE5DjpG6NSjM5ywShvvr7jq5
Rb2QeSqp5oIyE6sVnhgzOFC/tU65nCGXm1Wym9qphdeJ3TyiUjE7Q1H9k4bmlofCrcAg+hhyoaFI
z2o5Zf44rNCFnyZJHq2TP8w4uRiZsYfyleH7F827MTbTo9KqzUFP8mJjq70bt6y+H+QfZHW4ErmL
13ofQgwAhKXBOunl2yx/wexvn0XDcc5Q/op+jAAmE+Wo6dKu1x/7pZHA/AqqsBNrk2M3xRH+x6OF
uEskR49ms2DONseAy2W0/okssSVHoJmH/tLl2wmyNC7NSDJORpvGv9F2KN86SfbJFPzqRZO0wrUq
kXjU7dqhNGa6b8i0I/kWughjSZ4Vim5fKYP+wphKdutYsz7H9mAA1TMqr1Okf8ZsTj5GsjRsrNob
lwOQfVTayLbJu9fenGVXalY6cYyZs+LGk+7JuVf0X0P5YS7+batXRf9+fwHf2IxctNzsIBXBzq9h
mlM02eXk54ix6FK3U1Lzh9+Cebof5MbMmeKPrb5YQrJP1iqSZtUXaBL6ximdqlNh7zLzic5xi4q8
k8xOYIf7efrH8H/ncehk4UsAD8RvnwLjLBi9KPmwj6zhqSH/rp1k2NXWW2cdK/W5aODu7ZKQeVdv
1BvpwLsNyWoR8VIY8oMMg7S11rWVNHrpPqfiSZ6VgrWNp/Ynxajtt6g12swdEyEf1M7sM+xvNDa4
poZ2AHQzn/7rtAhiXMWsZ96j9BMxdQ6r4rtf21HgmKovo+5qpjkg1AEBl9BM1NZTM7RUQj1r/x1n
fcZiZkgi4SnJrP0bM18PPVVEuew2YYrFTh/5PXyqou3SnaSjv+eVYdxlwADjxVghn+wfetWYlqNL
WXVabCMT8JY+DGw11dE9aEt1TpnXTc0jqZD/EWMo5ZsWJj41b6NSMBd6onScZb5kOl2qJLGL+J59
SK1B+xrMoh4ce9Trz22YybFT903+NUWVv3WCpgjIknW7Q24tKBMPaB3zdl+VAleyIy7HJpuazpsG
tJ0ejd6koKlruoI7vSuM6IDUi1E+NG3T/ZB7SVF3EmIa2sHQp+pHQfP1uxH0WY5pre4Hrtnl83DE
aM4UTjqrerlDtS//JHfMJjbq4HX+BFAdTXvo3lyRCydqlbVhpW23cyPRmonk8lAoSOcp5Rh7dtH7
T9Ggtjs/lLewcreDAgSk/NcV3VwlwnKtRHLRR8ZpSo7dF6vQvLnYKc2+jf624FweDyVKbkvyX3gP
q8er5RAGkSjJfW3h+KHxxa66Byr7jSx0+d/8uaUYMXLWkF/DFVz4o6tLOYtKrZQzmYJeYgfonuqj
6DMchNiCvF+1LZZI7FnOZ2oWmI/q5Q2Q5qU/932rn6b419g0LyKuDkP/HOWZ0/b6y2iJg5x/aBP7
ZzJsSZitD3FiA7EBVLesFZ50FVuv7FmafVIpf1qEfeI9szInz/VHM64dBUqbgj9st5GJrLPEJSgr
k0dG9I0/rNZKahtNAjDJOHVV7IRt7NXg2wNE9DeO8vXVShw8boG2IYZDHbieVHdd6CtqrVgnpcit
Q9pYkFZBsrpQZJS92rWqF6RG4KIR0DzEoTV/a4ym3Fu9/S0x1e5pygblNPmkBWmN2uKkt+IkGbhA
SW0SP2g96sG+nht7Xwm3hCHXvkwwwhC0Yd6GHCOcb9bF5ZqIZnyYtCb2T1EaOCLBkzmUss99IO9l
/9m3DpX2ZNemKy9SBr70PEz1Li8nAD+dW2aeLn0yh2BXB4pTMwSPra3fd9Xro7lGEwbZMH4a+Ikr
Y+w6CWS6lf5JUX6HfMS42ivNh2SnVYGXyzO6/7QaBAe50jwX9daXXWcCS3SARxgdLMW3voYDqy2G
BqJJ/VMG/cYpIkl2Qt/YSDduPiPibHRml/3BmPryG0hKaJZoQXKpDtV/wmScG6tH/7fku0I6RX7z
pgfDXg+UPWqRWPRtIU+vd4lAXl3ggkJ3AX3XVb4eFiqtdfK2k6XlTiBnexlSawN+/v4u2QqzOk6F
4YeB1U/SSY0mp9UPUvlLwSHnfpCrmpcv9o6jRlia0o0M6/JdNinK2IlvS6faSg7q0DuoJBoDw139
e92jtZo2vmuVrZtO6QZc4wpZvYRenCKoeoAow/+8DJ3FrQQYPg7OvoL+lelJmnkkum68+kqL5mXt
zEL/JxX9J6lrXzF7+3dAmLLVyEfGRzU3aA++RqlrTR/vv5OrTPP9h4FjoT3Ky2ECd/nDQhqQiVFl
wblvdkghoE7uCiM6V8U+1R9MeLdQFoL8Y4a1J9LLLSpoavFxMUnA8MVTsqMCQrCLP8fFzrY/dvVe
jfNdOR7juKfLV7tR+Wg12oZvzvV9QW5MRcWNxbu8UlMAfxMLXy35zdJ+AltKJAYLXYR0Wmy6lsyr
Ky1IHZA277+t6+t4CbxId3DlMxxcv6ww1nTYpMHZjtTzYA7OBLEd/6ddkoUPfxvqfYqGWhNm6Jxv
y+nzR72aKmagpLganivfsrzWjPeNpsy7IP8B6Hx/P9a7/MRlmrEEA7ZFEgDWYQ34BmIjJIkiEC/Z
eG4dIwnq1PEbiD+uqsbK6CQdY1aBDt7oSBJ5iBba6asp4TPthLM9PRUV0hnybKl70YMed5ReGX7Z
dRp8ybKi2dhM118BUQg8mcgWkJeim7B6NXQVlEybU5xKmFEz7DkGuf/I4GehrW3sj+uldhlr1cU1
1bSs4INgyjqlC/nXH7ximjwbFvc+D61vsaTN+1BOoodAjpvj/e9y80Ft8j6gmPTq1zl05bP66Sqk
Zyl+loO9UTyndeTZ3dZI40byBxhyaWQp4N0XytLlG6WBWmd2Fmdn6ia3C1DFrD+X2n80BXYzY7+0
d4bwUOWSpxfmRoZ7fYvqqIa/Mw2WendtZSSsMfVtzOzP/LL2U1ppylOmJ+LD/Te57v4g7mKTPXOP
opuHtPFq41aoFFjmiLee3vvR48i4xgX+WIIuGdWIh5PF54weH567de1v7K5bsRf1UY4L7BgYT12+
3BRhoXyUsILzEUEbcGPRqsQNJSQ+UPtJVPGhFOW3v39cwJ60nFg7i5/HZchK6VTJ7gR2fvhORjNr
VhzM+BvveZ80LSzOL/fjXdddABgYv8F94LhCzPkynqVORS5GPTvnPZxhWhJDGEheWYxD/lqPRawe
7MSa6yPQk8T6dT/2rQW0KAVhssfqpbt3GbudirRqmhk/vwwK1jy1jNKElnt/H2VBJMLO4EAAbX4Z
RcVqBoCKjAVrm2ccxbLyYpfKtLsf5Ua2B5ABlCU0L/TPudouwwTZIGdJ62dnhlmOqYduO8A66Y8y
8OswHPeSHuwwSQwz65Pkd6fU2krEbuT80CZAepJTL3Kk69Uqm0HGVpowvgPh7shG3O4rMzvLZvZT
1Tt/j15N6CSFyXE0tr6ba/NPs2qPcS1Pex+p8kPepm/oKmVuQl3nLIA1N2jVbmeKTNtHyv9yUQKV
oD1OzQ8ad03/qmbcfxPUSc6tLe3R1HkZSUia+rX2t3zQbx3HADIWuiNyGQyaLz8O1BC1k+U+O6ud
n3zB59D3MGIbX4fU1lgNurqxGm7tKoph9hVKKCrOqpfxzE7YuZGxsuX0t20nDuCMjHxgeMyDLV/F
d5O0VQZg2+Arqfgoh6/o3wYqe8CJJT47jkYfkh49DjVQ5KOOEfBzCP3Y61vYOXIm1Ts7kzg5Uez0
AATFh9ioi70Qmf1MsRC7IEKFaw5R76VBLX3IggDusNJYx8luTa9pQv0p0KvkwBTvJahKaafFeXkY
YhE8ymIwHLWt+t+ahd261BapiyVZhaSjqB8mtaFWLkxrTxfMhwmWtBv37a2TmjQIsi57nGx49YH7
FMAhLTjsq6T5N/XDWyj7jqIke9a1qzWBO8mALu9v+ZuLiinjQgtAHXDdT84ky1frsc7PEJ+famXC
fuFZC/OT2X6/H+h6NXGqcEZSrsK1Y/1erqakbSMJwwYMQUlkMLDNlNRr2dDJbL5k/fx2P9p13sRF
i6wklAc6OoiYXEbzZ8pS2yjzszD+7c3jQnjIaqce/tOC9Akw8Ue8Xe9HfAcBXy5hQiKHxAwcECMW
Bpchg7GNBllBCF8P8aQBUzq1hZNIkf2rRdtldgrYgtR6wq4Ll7YFIO8Bf5wXgVvzVzkp9M8qWiuT
Y/bl3DlmYYjOKeVEPMxtrn4vOr/8ZId69TMATNB7cpYFsLr0Uv/RYHq210DYbTzQrQ8GdhtYxDts
YX3l9EFeAVwa8rPUQkkpZYf+MUCi6S2xBlfv4i2RxVufjEKQ2RivkL9Wx80YBk1C9VYwUzceJqim
pyCf9ikWfKEvH22RwFrbsuO73nEcmgD3UJayoI2sqSlTb+B8OgX52UABqbT3ufGjsopHJuBNGO5s
6vH7i+RGpkvAhUQLuWBB1y3b8Y+yysrUyARCi4GsLLX07qE7f8tAUD8GQ+l/hpBg9W4mEutTCBzY
IG9K6XaOfYHaVaiPgFLv/56bz482ARsEugz478ufM8+pTa1V5VwpSeJqMVO1MO+xueqTnJGbXXwI
NMSKcAy0NyIvZ9l6t9BypYLAaGvJTS8jd0wVZDlhg1qj5vWG5CbJQYTyX1fqvGaSbwY3vDrulcso
vjLi2+RP+XlQjpDDnTT+2DMaGYrZNeUB4H6yozOygZi+zgiXoAgBoN4CImbds1LtpE/laebsGZBd
0F4osDeywVsvD+W1hc4FUZf26OVjVXlg+4G9mN3CeS/Ix5JTujkqv7X/xQKnZSDPXHZd5oamrwjy
qPwcYBOZAIKvpI+j/8kHghnMG2Xu9S20EL6RYFlQ7pTVq7yzDcZKTKPglYl0N/caSWfninzeqX2z
JYC2fPP1ygMWhKgQJd2yD1cvL5rqNqwW+1ypePKDT3L5WdYcLcAQgdTm52T9aOwtkapbSwKQEosQ
Ni8K+KuYsCgb4Gp4qDL58/eNqc9ejNbB/v5uvtFghMOOthtbChY3efTlo0392EDxaIqzEpbYFDBl
fQ3zyvWnt/yIX65XWrqTbGUQtxYjXDi2MOwArtvVkdaLNjFnfMzPmvlUZm+p/ljLWx2CW+fUnzFW
dwO9lbwPezx2m3hCh/NhLuH2ol+MGpaAcbaxGm+t/D+jLb/mj0Ma1c/aFHWApY2e7rpEdXOzdET5
JW7aoy62XBFurQ3gKIBrEP/lblhtZnno4ljqqbl0HXBF3JLnIQW9NWC7scMgMKGFapOkgNxaPVM6
KlU750l5Dow83zWzKSqwyZ16mMYsOuao7Wy8xBuPxTNRscIAg1yw5kzNdpyWedphTlyU4T5gTuwg
XvKXjpqMiBhpge9c6gaLqf9qY42WFcWT1ddnbVT9l75DecYqJdPb2Fg3VsRCDYaTjNAHkVZhJFDH
Caroi8MCjd3hrRzD50R+0+qBorN8TRkst2J6WP6NpNBOINYQ4jSB2r1TZP2eaYDnh9pG6+odeHVx
ktH5o8NCD44fBbN39U0rlDb1hmc+92Y3fk+nJIrdMoYd6g2TVhzbSkSy2zFZiD0RJZLXx7px0AQc
J0/pskp3cMs1fyZgCX62k48LQVC1qsMqrBt3iiftA+pINSDy2g53Ps4g5k5rw2F0q7oBGTjpVQuC
HQ3UX1KnasFegoBruPDuh99xZ43jPjX8oftY5EY7HOuyToRTIcfSOOZgq9EuMPulm5j7CX8MJgP8
QYmG6MaXW468q3dE24uOOYv+yvVGTexysMvQIIutxIORlQ++nNE4bwb5IQcF6Jpza05OFIaN6jQ1
kgq9LS+mUkP0bBVVuiFHcZ0AcmsvdBEgKgDRaGVcni0YrVCLglI585lap0jFQ5G1nrAPSipQ4wwe
0eLdz7BxgiT+MA/+RkJ0dVi/h6cBRXkJ+HKt2xrlqWJ1ZmqchybY55WhUKdEbugX0Uame3ViL4Ho
Gixebgzv1lzsqoq7uJ9L41xYOeARJDTSmgoic+oWonL7PPgbe3Qj4FqFyq5sASyqMM5A8Z0OeUIb
idOm9BRdc8zkt2R/2VhZS06yWllc6GDbQR5z2a4nV5Flhu0gs/vAB/c7TqriSUTaf3MH8D4LU3zC
omLW3poKSHmfi2JfDoNxkBaXkfu/5NY3BSDMR+UsJM5qSWVZqPVY3AC+qhWvsw+asqOBtvE9bwcB
2cJHJaldpxYkaJmBRp5xbgECNgxJGatz7m9s160oq6ogs2nZBH5OlOaxpdFo5gdN30gArxcKS5/m
NLNG+h388XIHolcJH77QBPbEmQdZS1WOfvKAVJMr8CaPrI11+T4luVwn7DTw/0w2lt2wbnyEMu4g
tR5rZ1KozAU3OyO0O+nyLos+qMnrpH2X1S8ybWNZy92WvlXdT3v8RU+BBr8j3boxbz3+Hz9nXRK1
RjCKoOHnCPGs+agWGs+t/aVV92P8NOQbc4/rjBQUEkkHSIRFvZ+3ffmyWftJbOqSiTGrbDyPSW46
QQl80Ceb24POrM9qFnAXcKV86PVyciu8aPf398dVJsJvwO8FXQgmc+hzrRozqggTkJSmeU65H5k+
eUn27e8j0JXnDgZqhqLR8s7/SBitRZnHnhvrXMqS5iZsdk9Oyy2zixtfjhYFcEz6MUjOrI/Upmi6
AqNDjtRu2EviN4DZZyk6aQ9qlHqU6X99rNARYaoB9gMkm1hLlPQRHoG9lPDaLPlRV2lr51gDaoWx
ZX54vemZvFG48E+QpmBOL98eJpyloqLRjltk/5Q3bcSIP/qg+PbGTrxKgcHK/xlnvfHVhuGBTJxk
mB0LqYok+gJ4d1cOf3/JL5FArTAQ4E/vY5Y/1kPEErf6RVcl51DYW10jHDkIUqcDu+v5qS899O3s
H9FYRajJH6V91+U6x09u7e4vzCuiO+W0hmUX9YUuliR8lbjK6OZJZuDjrThJzoDFU5Z9CdVdnmlv
PnzA6mDOXlWOL7GefyrH8Y2Z3QIQTZNq45dcdfcWghCX5ZJ6cAiuSQRGUIEgbVT7TI3CjFfJm4cq
NYfjJPJkR+Ldww70lX3VBuaDP6nKw/0XcSs8TF2ETPkigjbD5RoLjaqM7Zzw0mCjEBk0XmmSBuax
icOv/TCjnWzkuDPqG499VThQmjBfZiyJyyXNhtX5F3PTgPfXu7M2vfjRN50uWzT/tvIHX9+oBq6f
UKPhhJgGcDAkWdZgNH+SEhR+6vE828hdSh0+B6Mr+V/pGVaDRjNPctG23bivr7cUQRc0E2ZRONqu
WQ3TIMJBD9TxrOgfwVBxnaLC/Zob00b2ceM1UtwtsaDRLcrtl5+v6WRsa0JzPFewytAXcTorhxgM
Nlv5pETVRoawHDiXN7YGoQze4gIIZdUsF8of27cM5K7xh3g6wwV5HhjQlxIWLfmW6PCth6LtBXUC
o97rUmC04lpiqjWdmwZm6vAahsCkc6dFhfbvacFLqfhnsNXh11lg3bEwmM7mHLIQXLmoPVsOTiLN
/su1n3Xz3Evlc1EeI2nj2916m9xXCz9+AZ+tiYiyJGu9n7TTOTQeIlN6yBPHAFByf3/ffJd/BFnt
szkvYCHK1XSm8XcwtchJh+mpew7C3Sxtfbcbix7DAv6mlYJ6yFodbYRCZptJPZ9FDOQy+i4a1ZXl
f0yxcV/dSJ7gxHOBoL4P+Iap/+U6rE1WeG5081mqQTeZB+ub3EId8grSQ4R2d3m6ceVfz/+Rlv0z
4uqYTAY1gf9PRLOb95ZWfOxeZ4SWXFoZOGSOxTPG88d8dNT+f4rMOICeOXUMu+/yWeOkHg0jGOaz
/uLn2a4uDxn1+Z6GpZH8rD+A/2nmj9nfduqX+RaEMCDGcGSvLiWUgYepUrDxiWMafZG0S8rk749l
qDq0fKGHk2OuBz7KFCeRqRQyQ3Sx06WS5A2b1ahuGw7naNdM0Vk00NM1eWNH3FilECC46kjewH+v
cQkKsztlErV8NvvutS+OefbQWP8kWvf9/s67vnfenaVgQC0rFXHiyw8HoKme6jhQzkgRNu2zXfZO
VuIR6k1q7+aK2JnNr/sRb+wLGHxCoFPPcoUDsa4SZy1tlcRQzojgaHPmxI3iqvF/Q4pUSv5kdI9J
Pzygffm6EXd5lMt7YWEOAtanl7Qoka3WqNA7i+xXV875s2QdZ02hrYYm/PQvkr/wvtr8U2XkO8X8
6xxiCctVBOyDFvu6wR6nHdums5Rz3MDwT54S6UeLK2P0Ekkbdcx1hXEZaXXN9qXaKvFo8i3b2Ol+
ysGbKn/Jq8QLH30E0DZe53J8Xb9OBswoMFEdyquqSe7NFnFVnquZdvOLzaENNd/X8T+LFcTWfBRH
fgWcePfD3npG3hdjJgZAGsnx5XqNbCRudC1Xz5YJk8neh+2riZ+f73bRT0neeKG3lipLlAnaIlOO
FMFyOf6RStRylMyxVajnDCzrMHhR4+B9jFTTLqucqDpJfeKkeHvcf8brvb+wXBdxCNobgtP0Mur/
kXZePW5rSxb+RQSYwyup2EGU3W6nF8KROWf++vnYA8y0KEGE7/XLObABFXeqXbtq1VpFE+jjFCXy
qRSfQXC1cb3Nxk9+269c7TfmEjvz8GZ0PtHSpZ3SS5Sw1Cv5NBS1Y+Y/AoSSorAAQ4O6nKU9wAV/
f2BXOiu8Yy4sLlYvyYZu0oya1ctjO07gI8/trPtKeVxQnHIo952wUWsL0TLD5r1uC4EFaHyT87/N
8KvWykfP2jep3ZeISbDN6tDYZ76+T2TD0RTQ7mugrZs7AKwW7mLm72LXXc5RHqVyq7elfCqEXeTF
thxVm2wH1FMqIZArbc+guXWNMvFGmhnaAKIGXjq4SgAOl1aDUSqoTXfsu0D7jXiKM1jhVlQ2BQ8D
8TcRO8TGld0a8Oam1uH+Is2/vTjXXAnsdpLcQIeXTWOSVvVTW7Uy8ZGpwQdR57vJS+LdfSs37h10
aIgVoJqBIMFa3Dt9VU5mGnjshCh78YbpVE6Kk4ftRtAzGoJFllMhp1WvOONbMztzb/KwBsjEci7W
Uw+qvhLId53y7hcMcD0WRgF1XFsZNqNpowSs/KkFeXN/tDfNzuQhb8eMuv8iwA26Ui7qSiCLCNod
OfNaGDeDntrmcNSlr0VcvOrCTg6fYPX65yAJzsh3lhe3bQ44OTZiXzvlQ1nR9doTuTRIo9wf4K3l
5BqgPx7pGQT7FtOqJKGSRV6gnSKPOlpMu2rzdyyPAozNftdt+w9lZOzvm7x1NClazyRNYA/pq1jE
1+KkUevhyJ782ha3zfgiQ+9XRvs+fxUTY9dPsS2txBDXZ4M4nmBuTqrNtH6LyRzp/RUgmJ9OiRwp
27YN9WMtGNXx/shuWaGiTGg0c2pdncAxUCclD4rpJE8EtGOIXg10uf+qekE8wjXK65UUIcjpZeRX
eXBSx2U5nXRhSndmCPOKOSjhije5vssurSw2fp5aOiVrHgYdIqZPBqItW3ToGuhSTeFoeWq/Mnc3
7HFv8vqn1kvT1BL2NliTnHhxLJ28SNG/55o17qTOJDzQvKCywQasCW5fv4+JY98I5P43ol04slmX
rOIdQtBFsRv4stcEdF5BlyXkZdOtHLP5GF36ZriKEYEGDyVzzJZJ3SAbwHshqHWqUtE2Rt8OhpEr
6aPm/5nMRyVaOWLXk3lpbnGqh1LoUwuEJ0ClyNGS0eHAOej2Vv+ecb00NLuXd3GWTP5YbXzRAISS
/0LC9ykIo8luZVs2AlswHgVBmxk6W1f1vvUow9w/b3PUcTWrc1aTfnOeWkv6CsMsdCsmzj2lNNL+
Hv2j/q1I/sRwc923c32uwf/PbRUzXTDcqItRJnUYlAICc6ep8n+mIM+56Lx05Ya73o8YoeeLiibv
VdJul1MpIXM2mHlqnqwkDR3geYyJihGg+6b/T8bzztQimtPTzNQL6FcoApmZbahFtg0HKD//g1l7
Z2WxCXt/irp8ZECml+6aZkKLb41X6NYGeD9ni4WBTbnOOp+FSY1NJhSZk1LPa41Ppp7ARhK93h/Q
rVP1ztoyqT+TYOS6x7RJWlLvrNZrN/7UvIyW/xRX47SyH95+brm7SWHwaIJ1bk6gX24IdaqrsFNK
8zSO2UaG7Mpr6ufakrZiZG6m7sFq2j3CbEdVbh3xIR4TO2ylvZS3363I+1p8jDvjjxV7tjLtFYnH
Dwn/IJbcVNHt0dsYEP2wC/YjkPpctbu4IyT9eH/Crpdn3scyCRgCC27ExR0yVSG0vmBiICQbJhBw
3O3yphk2qnfMVHPNx97IopnoCnNMySCT/F/2ratDUqBcHSsE318i60ArapqjGSLYQQUHYdiOjjc0
fxXhHKSy3abCP3eG0683czAS1BBqgHG8XLBamIGjQqGcOkj9NlS6FFuNxDWEx43wCdy0iS1ih5mk
eBHL+KUg0P0S6qdSKeysRolxy5vP+Iw4XvWpd7OgWnGz1/ue5D8cSiZ0BrDWvjWRvHPyVk7fhu9V
AB06GLgFs/xSpCSdxPibUFrdSth73ZQKuJanBe3n1M+YxYXbUNsYGplQBzkUy9sym6jPydke+Abv
W0v+CQQqQofVpF21S46px7lomnivFX8GLzwqcqHAmJBUD6rUjQ9jpf28v6VvwArA/iIDQOQFBo54
8nKRzVaiNcYLjJNvSo+9oD9VjfdCK7WdW59lnkEIxW70uj14dbKDDjJVnzTloZbMrdS58hoG9C1u
vfQR89fMLXjgWOda/+XX9MLQW55HsVj+PBBYmPREf7PgqHVo4tLan+EvqXess9Ee7s/C1cGGMAxw
BfPN7QpXxMLvtnos1zDoWKepy7Zj8BW9XUfIz8b0CZbR+6bm5b4Y4WyKdDEc8FR0qaZejhBwsppm
UWOBm9C3df4C/bctoM2awIeUf1U/3rd2tdUX1haXsCJ1foE/tU6Z/rcZa5vOKbp/v81igfcNXd32
GEIHjfa1uUeVnXQ5LKnSRyGxAu+U6KNdcjHKwXerXWPjuWWFfBRFflCKFEIX6yRGLYrTQuQRVFew
RGyk7KeSrpyIq+CIBNSMQoYjjtCIt8/lSGQwyLpY+MJJ09N602u5YCu9nB7vz9e115Pp4SWzIb0h
22gAvzQDUL4SMkUUTmL1FFGyGzXNruPvKDt2TWar3kYuAGNIK8t0vdF5iZgcd55pgGqXVKpItgih
Vii+Sxei3U2/raa2u/anIX1F6mPF1vVOJ4tP5pBNDqyWNbscYRl1USxkU+D22Z8hlD6Z7bMYtxuQ
GVBhqZt+TfbvigGaq4q0HsU0ACdga5f3ZVsFdTWhsOGqnKm0/tE6seiiWQIgn8b36anRfvUQerXt
R5Dz6K2BJBaaR6hr9uFcbPiKRoJRwGxqJY5fkYtf43u4MflAYEgTzHc6r6bFYZzGSfessA9d03uK
C580i4am9J/C+4oW10pIfMXWx2SQJ2Rf0eXJNl62QoDo7XsPzm03616i7JvXv07j06h1tqfX217a
T9rvUrBDoliaE7NfWeXKUJmpX7pCgblkEm0Fxvhmxtr6a+i86xNGTMG+n2kM8XLqYmOIyC+PY6pE
rhQCnasz8q/J4Fkrt/wVwTEzwBbnMJMvB264zJhOo0e6kCZ1V5N9m37qTSLGx/ktUsDD5AvnJi+P
bSFujC/ekNu8x+WAkjKYq9SnAJR8oTfOEYhSx2I7RrvmDdg3QM+hbdJw7VzOjuvyVgBbNhNuv4nX
y0tcCQgezwhGMXbbwKmzFzWvduVMvqz/bOX+4KVoM6w4oBubESwWzxnKF1T1ljjXIJOlZDLM2K2s
h6D6JLXn0H9o6icAmit+4DqOpXow/6EDEH02Lr9LRxD4aQlBppe5Qd7tgNDZYTzaFSPtZc0u/Mrl
Kco29Dbx+Fnysudy6P55sMwtjbAUMkDwgSi+/II2jI2i90rtJAiWE47jFuKXhKyFJCd7c6UEfT2x
UB7OVRMw9XN0uQiofH2MK9kMuT8yrdmFqRDY46DJT14ugepXa9VV21U279tGIViDupwC9JXqYhJM
aWjGwiksJLi71aA3nczype2UgAIVx7p2GqDtn+9fYtceHlQLGTtK0hznqxMm5XonFfIgkEcwq8nJ
ilDTUe2FMAcPn9eeXY+eRQ0uFGtxC4AjXROYu7G13nibqfPPNHaw/18uLFmOVJX6iS/w/CC3h4QO
fUBgwVNGgtnpMg5ql6TZRoAK0c7SGB4XvToQfsl7rYFc5/58XIcnJtglpA6QVqCYtQz10UlG49YU
EzcQB2mbCfLgYJPCctGuVbBumCL1RqvUm4ivucT/Zz150iqwYrceFGUTz7CsoaLtoRzGNb6pay4F
xgTrCKA7uI5xqvPme/deygXwWWEbpW6B2FNDf4FZ1pAFVk73qBOr4Dfk4ZVz/IQT6cZNVhmHJkn3
Rb0ztNyuqmE3puXPmg4yeeWsXb8XZgJ7YgtIlEAGXc24pHRJEDRp6oqehc4jV72078Z04xVgor9L
VesY2k5BZqjZN8Zjkgr/vOKQKJlzaxJyDfiXxWHHu6qNnBup64kPaqZy5pJNulZguDrcgI3h3oPP
wJwFPN9CyXfz76st9EEoVRDXqA+BKjtt/cGCoqDVXOqYu/t7+DowXVhbDElThbb1Rz93J7M7mmVv
i96xGDavEfR5kBloJ1lZixTfiFwurr/ZJoQdPIfmY2MsbBKO1Z01VLlbw1xgB1KXbyM5+0DP0Y9K
Hesdl1X4GHUh7LxtOm6UsY4eaAaGfFO08k3hRcKPIBPWqp+35p1cLCwp8BMB8VncW36njM3YjblL
/YVdFBo0DDadAf41+h70Sbmd1HWGNZnDtJwKqgZw8pF2IUhfGK3MSK/7Ws/drEdNQatV+eir9A2W
feqTEKn9g+n73F6CIGz0OPUeEWj9lktGeezLxvy7shnmib/6Gr4CLWPk5YCsXB79QoTt1ijV3B2m
/FBKuu1/qMZiU3c16tShHesPrYUEyAaZl/uWb879/FChiV9Ep2Lh2K1wpNt88gtXbJvXuh2jrVfS
mixrk7qPMtGA8G7Kft63eeVTZ1A/nnu+vUkOLd23JgCBEqYpd0MSfSDjI4S5ilZwKmD52/umrkLg
2RT1QlBVBGG8Bi7nVZ/GmqBHKlzD+67Ir7r1ev/3512yWDf6CGaoNG8wShrzUN+5jF5CgCKxlMLV
LNcwj3m3aWJnqD+OL4K2Qan3vrUbi3VhTb+0FsqT3ieJUbhq8qIhHKx9CH746SeUW+7buYo3eEjO
LwbY6v/3v5d2SpRKYs0cC+i5NyO0g/3fklte9F+gN3PiodzcN3djkS7MLTa/aQkjgQvmJiTLok/t
WhH31iKBVwJAQNslgcMi8WkJppmFJD3dRK5sof6kjw+x99crj1Lp6AgQdvSS//uIUC2ATYv2D7iu
FhZlkjQ0LrBQZvYYCP5WRbXkv7Mwz+m7jVcHIsQzJhboTBC2aezDXTKSRrxvZd5Qy+1NhUyH0JUL
kRzDpRU9SkYrDvPS9fVdACVt8kFOM3swVrCPtzbAezOL6eqgtMnrejaDjGGTPQTy4f44bhkAhg72
F4IEVATnDf9utoZGHwsi2NI1zdqR0udsPXi7cZ/MtPIIXPIsAISwOJsJUlcaiYfKNdoHeMFb1daP
/SYmZlOMnRieJfmAJvawHQ5W/RoG6hYd8tjunardaNKObGu61kt7Y/Euvmh5rLKoTOvBqNxBaA5i
LM4bxM6Cv524lpS84ZcIy+bgicbRuWnjcnqjtG1gcTRgge5HR+z+6uZjSPggRT4s6x/uL+X8W4st
SV8IryDqCtASLdURBlFPyiItGreFX9IhtYOEbR0lhySi8PnvptgySEbS508NY3F59HpHKj+oG3fq
JUdFTTTinTfu7xu5sUp0gc6BD6U6jthia2J3NCejadwUrsg4pRE9jn8Y+fhQ9sXKXX/9ipsTVNbM
uE9ygLTVIvyL+hqvBIe0i6bEo1TvR4Otqb4oxosR606qRrsYVkxPUA+1oO+DZI3a8HqstPaRDKWJ
AiQW9FKX+0SFqRGa7rJ2+RBAdH8S+ZMnbAbEPO/P6fUe4ZkCnO6NDY0NudiPcGiHEWp4tSsJEEln
OfyU8l7I1xIu19ckcBoGRLJlVqFcct818CzLWTc1bqZGdi99yqMjYtyjArvzmDmlerw/qhvmSDig
tAIIlj/L4snQKErTx0pD2KR/FtodyJqudsT2U+VMpbhWP7nxPoET5//NLfMrEkyJcHGPjatnv8ao
Q5r6sSq/SYgNeZswNI+Rp9pN9Pv+GG+sHMpbbxQ2JBpopLjcIV6cVGmFBpobIryldo/zY9YrVrbH
tbuaCSg4amRUSI4u408pSYtizL3GTQp6Melc7smgeBkg0w+eUaz4qxt7fib9RvCHUijvx8X5bjoS
RWbYt+4YZb8nmvcjsBnVJCF5uRbL35g8EGQzuIs6NmObP+XdLSf1YlQ0iti6jfpq+eXPyYq/D/6/
1w55o1GTJxPFM5KMyMJMq+now0dl6/bRsxe5muK/VNpWEB706q/e0yztk9i3pEM0oVOq5B8z/3B/
k1x3Sc5fQG8ZVGA0a8JbcDnQSfRgHWzz1rXMBOo1uxcVO/Af5Xznaedp2kxJ5qBQMQbQDp4bXrqF
9bSGIbpxGi++Yd5k7yZblnNvnIau5fCTEGmeWiV5MlGfreEfRIjr2ySukYLfWl5qcjxZqaBy/hfe
O2/lugdZ17ryeAjGP1kR2EW+W5na2QVfXq9M7Tsji4ivy2ARNeOhdZP+sTNAw0jOoNF+K35Uhn3i
Hyv9S/hy3+a8WlcmAUixpyjeX0VOuYxcdwrzF9s2dBT0g5Afyb542loS86Yd6Nxg7uHNDyzrcsUm
3QrSRFdaN4ysHz0iL2Yg/EyjL6O61rN/46JlFnU0yKG6YY8u01VTF0mTWGDKivKnMH5u2mxb0tlJ
4nLTJ8a2nyj+tL0tdR40E8OrmNUr6szXEe/lFyzWUaiHSg+RWXKTrjpHcvOqBWvzeXM/vhvkYj7b
yLT6jKK3C/PrtpYC2+qeVP2/HMf8Ee+OmeIFYe63Ku5TzjadtDX6tWFcp11nbwIvD+h7sEb0XV6a
aPtQRNDLmr2J+ikpn0OfdlUnDJyieSBlc9QS/SELHRV4M5DnU2xqT77u29pQH8WCwora2aow2hoi
K2a/8jK6frpeftvi9khK7sPeZPjlFpFinhMf9A9S/EobhD3o57GSV2KMmzsX0A5PJMS9ID6b99W7
+Q7quK0Vwe/ctvkojlQmrfDZC+cSufw8DR8zEjbTVDynYr2vNPGA3vlaG+WtY8rVAjoFeCb32SJI
1CFiGHV56l2hr2ykQGu5t5Xql7pGXXxr+87c9fAngxtGrPlypFlN+3JsST0XGM+i4lj8nMrRvu/a
bl0SiLPQS0uX90yqcWlDgWi4ko1ocMup3EbikyFvh+Y8DN6mGLZrKmC39grdPXSPELWR01wc+dRq
BU/W08EV4s7pg2iv0WaDkymb7LGLDLuEslEcN/dHeCuWem904QQqgTpIksYDUeKfIN4ZBkXtr3p+
JGC8b+i6zPyG4oHFf4ZzgFparFffQW+Z61gyct+ZFUszszq0YvOJLriNF/9Us29ZY5dh7YZ0sCAp
t9elb0X4Ixe673po7icYFfQq2w5S4hSKtytRHGhfmhLmaTHd3//Ya7QXHwsknQznzCIDtP9y4SUt
CCC9Zi1S8dDmG/0rki/+sLXGxEmTn802/RXSyvYHAonB+xWUdrfy1Jt/f3GnXthfuE0I6Yaaqj97
IZKPpSG8mEO+FoXNm/fKBo2yIi6KHOgy42FUoZRoZTm40xBsUBz6bionXWue09wNJtOugW3n7V9Q
b1tj0tYmeN7MS+MwNM4VAzBevM8vJzhptVZVvH50k9bqHdkcDyKKSDSEKd4nIex+igp0AH4j7MNS
LreBiJhba0SbYZL6lXm4ccY12uRZcLJk1FRmf/bOY3YCAXGTRnyJKn4r8z+i1Z5RAXN6AQD7d9Fa
wzne8FvATSiTkGDkIbh8vcBGpql9042ubBSO5A8Htdh2Ru8MQWJPASxF/gPYirH4kapfqtJyqx+t
7z0k0Rrrws09Tq8iXKMkvhn64t40s9pM/Hoa3SZzI3gs2sCWlUej25vGdmx2nWHtC7r6oQM8zq05
YrgTIYqS/mSav7Lbb91a9IBQuKN2ArW7uHB9HTqafiuOo1vnj23hRH+KjdXZE8iXk9xtjefJ/Gr4
K53iN43Sj0S2D4QZqM7FGfOEaYShJZ3cApmlASWwoIW4Gtr1idQe6BaTlINsx/5kFygZeoa1+kS/
virBUVKTB38Dbwwh9OXW08N8qAxNmdwy+gLJ0FP9gyl6LCOrdMq+hIe5cATRQWIL1GslHPy2tiX/
d5dlv4P4532Pd+1wYEwhowQFEetA58vlp5jKiOSLLE5uO4Bn0svpSIPwP9OXUCQExkdnJs3cXKeL
yyboek2pmkp0tch3ckO26SD/m3Sf/n0o9BIxo8CnuEnnA//uQJsRSj2aUIouErCPvWyEtpKaK1mB
G9kV+sp4P/MeARhtLXesUIEuoelAdIP2wRtQ6X0IhecmOiVebU/EVApSl4G61ndza5XedM1xH5Tf
liSfchHBZ+1hFQWX0YbpJt6iZb0GZLi1LeFSopsUOPbMAnM5gUFsaAk+Q3Rzfr+KvT3Ihhek834U
Qbj997V6b2qxIyYrS8Qm0URXUqdtNz7D+un8dxYWZ8xEaUwpSxUL4gjqosxtS0lWou5rl87D9w1D
SJaZPbcIeYMolI1KS8W5ShmjQyEi4ipN/zwQHvYqD1JYGCiKLkuhRlB3ElZk14dPtKn2CYJc96fq
ehj8NFcyeSGqbEBmLtfdqgWhjupEcUVkNKOk2vZg2lNK2PfNXG8vgg7eJnMtB2e/fK8NFYmuvJlU
d0R0NRaPzRTak/YQxmtl0BuGOJxglOeOSSL4xQVnCKnc9bGkullT7iI9PBee+Vepwb026Zf7Y7o+
mLAbUnIF0jaDapelBp46WQrdr+FyqdiB+L3As923cN2RPOO2wG+Re6dwAgnm5eo0o6plU5ObrqE4
Q/rUlOOH2pNwo71l11GbAVgVfmhhXwMSfbbgvV75gOvZpBqKSwCaO5/YZfo6BPg/TGpouUH93LYi
rLTPeoXGQ7iCVVqxs+y2GsbOr4MusFwhiBwvjOwOXJJsHbvk5/0ZvQ785gGhI8NsUotaBmLDKMrV
2MWWW1jPo/zAm9r24NVqsx+SLx1pwfp43951h8u8Pea3KoBS8OzGYgVzXctiWsoFVwsaFSmoQy09
iHl/rkyRtqTOofUbhgy6pJ6t6cOUBHYt/C56hTuffmngPuFKBHRjAqiqz3KPNMRS7F5clAo8dXOl
JzgbubCZhB9xqxwqodyGHgS9PVCIVRjY1dpiiK6EWXaOOgg1l8s9bGo9Gst+OZPGvlgjRLyCXzWb
zhD+9oj43Z/u27ZmH0NUzwLLl7aaqq3SwOz1U2tq40NY169mjepEVVbGLtKUZHff3OxMLh40c1Mx
bE7g7AjpCGQvzVUFekdNpcGq2G2KFmpKfd9V3Yuqe5/1Ll6zdpUrmHtjZjwpVQkQOOLCtflFoTY1
fdKn1viqG1+60n9ELaRBZTtDQxdP4qjt2oRejxCbKkT+vFlQBl22gyHvnZNJoOmy6iZIscrmTPC1
rzqvtNNk1BzNAqB+f1Kvj8w8Tk7NDE4nY770q32cSUUbN+aprOCDw+YhN/R6n/uidKBQ+ai0XvQU
xEKzj/PsW85r2YEIBe3KYNJfcqtEXqQ+U/j2XE9H0LvsVgkqri7NWUaRu2Ved5h1lvVfo0e1m/5v
8xQJqHunkGL4bUqjXPqyMhVzKHS5wTAE+R+hH+6DhsbLDZYKUoeYjg+j4zPj/Tw1e8jrOpSZmlfg
tHb4ovwdj6TDVPRU75u+utwY4sz8wduMbh96Ai8t15WlBl1bQOYYJf1Oqmh6oGPAXAmirsGNmOEV
SPxEYM10LsIPzfILr0pU62SIlf599Ft8vxSo1ldDnuqfZZPiNMfet75O9EiWduuFsW8L+JpiN4w9
vbFtGBjJIZjybp9WZr/GB3trGiBiRqoNzllKOPO/v39X+LWYtjNFeDX50xMc6rkdyGO/Mtm3pgFZ
7BnTCHiLfPZiGvScTsha9rwTqILicSI6tmypiikSo0lk65Oe72NjNLdq3GsnSQGylumF7zR92m4F
MzK2RSsniHbFa+xDVz4HDNHMijcnpmbGkIWHq8uhiMUoTt1UlpMPahhIe99Lmg+eL9VOENInAaoY
FimzHMF005t5fxdeHbQ386jmzHolwMCW0x+0odgWARBmI7U2WSeG23jyQvJx5T8jb3S8jUkkp1HS
kqEYvlzpsQwTyCjM4AzJcP87SQm4u1CqDmOdiEBvg/bH/aFdvyYxOE/ujHSc33WLmzjWM61NQj88
6/UvdfjUo9UFxdMufC1kiP+DcucJjqCuMWFc3ZBIZ+Gy2GQASPGwi53mBwgClLEZnjNFRayxlP1d
NTXqNtbrwg7HbE117ireWNhb3Mg9ygQF71pGaTyW/Uf0bWJwqxrpRSeFnP/+nM5O6cJdcu3PgQZx
Ha00qPhdrqEgoR7S0tV0TjUSORn6SlFHh6yq/YRG62eM/vRKAHBjNomlYBycOTfnbXNpUG5VVSjb
JDkr4ZM0obk2nV/Heq3X/NZWuTCzOIVSWatQRacJ9KX+Hii3kfmPkh/u83ib+56TUMRrFfNQSObK
+/Pq+DOh78c3j/+d+4PaPRmMWIjPIuqA2vAYJW45QKJypm5hQ42pox7770v43uLi3umFuFE5Fcm5
Gk+CVW1Qg/GfhWJXIRZ439KNtSMLihQgaWCDV9xiUg0BGQ85lNOzihDy1IX7NPyspP1pktd0YW6s
H94dVqm5h5zgZtlZalaR1UxynJ/H3IC2QnOYx3Bw4GiP0giKaifLG1uLQLLfH+J1uhM48CzQ99a1
S8CyWL++ykO5Nya6tevmezk442TXpHqtnRxsm/QoJaVdiXspTA76KpHK9fxe2l6spJU0EEGIEraH
lwCGmCQ7pC36il9WxniFfngbIxJgpGOoMi0pDrMob8woLvOzIJ1rNFTz2t8P3lNkPaJ/QbaO9saz
Jvy6b/Xarc2D+z+jbyv+7mCk84u1aev8LDXCRogtDofqpNVREiEXnioHUZZv9y1eH8VLiwvHXQVD
5IsTw+zqD76YbKTpOat3ZbgJ+xNyDoBX9/cNXt29BCNU1tmyc+KWTtnLs9+kRdZxMefnStSdThI2
vikf0myFB/o6xTHHPKwdihfkOEAHXZrx/CHjzRiUZ8FDlYlUcbfpUYexFaVWtk3J39VDLG7yAR2Z
RBnSL+CbU6f2jeJ4f7w39isVIbowaVZ6i+wvPyQbvZCrUyvOodrzaJilWx7AzsKUudZxeWNmeaJS
f4M/kDrjEvOVFxS6yNUU57wd7Uwczmiz2xFQ3PsDmmfu8jbkViLjTs6N4JiC2+WALDWNtalLy7OZ
Jd2uDET4+tppTRDtxr6kUYOiFvQdJIqWVupgKuMqHMszZb+d5vUP9Fp+iB6FcPwmCeaPMZn2pb9y
Fm75tQuj80e9O35B749tbtbleRTyYxx9LitSJdVDKnR2Vg22obUAEY9D4WSC8OpX4fn+zN5aQJpT
ZpEWyleIRVya72RjCNJOKs9eo6GW3Dhd124bId/8B2bmhz75UkoLS+/tTSRWrEItz4FAQaxUS+Ry
zd1Y6L/v27nhzAAF/r+dhac2g1DrqReXZ804ymVFN9cnKYO58ilPXBrLVuAx868tt6U583vMnSrg
+xdr57dtGgdaVZ2HOms+qHmkf27z2HKo7UCQnsvFNpKifxcFJUSj6s1pozPimv/ASMi/lWpanbUo
OCCNm1H106RfJNxi5SP0EgT57ZTthWSNwufG5EJ7SPELgAf1qWXFVaLEaxa09Z8nLUcUwvzUoX66
GbL4g0Z3S9iYhmMJ1KvuL+n12Z8zxjJGaXrmIb8IbmKKuGki1PV5NCoqzlISfK51Pfpw38qNwGbW
fCG40Xgik09c3BFZmYpCmKoMLh3jQx2M+oNWWuFGQcScXnKx/piX/fA5ElpzU+qtsIt5hB1WPmK+
+S43FB9BkgLRAqhQKZdcnkY9Nps4kaz6rFSlbCPkRuKnsn5IsKodpxFkmNHNDbCeljp50uZbNKst
UoLRPzeszHkMUmQ86UjYA3m5/I68hrGTl3t9bnkObym+N4cpSsuVa/nWyr63sogDOrOikhGS4YKJ
q98Sv8MaMtbN9v6kXh/SeSxcvDMLPw2OCyserV11mDKnUls+Ko0XwUWg/4rkYO/7vuYEersCkbh2
qRjkiGISECbn5XLy5DJMFcHCoCaOCLUF0i9Z8hAj96s1ocHre57HoU6FaG6mnWvGl5ZIsxk0hVTN
ua5+d8Nnpf1Rpq+Vt+JTb0zghZXFUzQj/TgoZd6cyR9B1Ax3tR2guwRdDnxkmRqDuM6MtY7r5d4g
HKFSOBfcEdeAXWExtLGih8JqteoM7qB3iqKsyNIG6sqj8CpkW5pZjE1uimwaShOMqonQoEw3PyJf
/R+vowe1/mAEf8axPgIiz/9xjyztLq7dqS+GhHxldbb0z320b8bXIfp8f9/PvuK9L3kzMc8hkSj5
7qVD81XKhUnt12cj/i7XKOkBx0NYbgtSHEpDgOuqZiNCteKtl5tFBt+M36BuSeZiTu5fbskRAQrP
80iuh4mt/cr64BiZ+qZE0VJXrZXY5Qo6uzS2cJdFEshB6kvN2UrIaOzETBVLu85G8aHqIP1HnD4e
H4YB93BQs8HQt4Kc1YHTtBVsT5qheeEefeJubpcr5OTglbVhOkkc0h6hh8h/bYquFqeDrCfAIZRC
rxOnnLrp7/2FWp5iRgGCbVYoIIsF7nWe0ncRIM8uX2+SqTsrYxftBYoA+3gMHgHYRwdvrLK1S+bG
Es0ni7uOzBJ15cWeD4u8V9Ik6c+0hsjPYdoIr/WYGkc97BHuFLqa811MMdidunOUuBA2RaHAXqZH
nUNZTHbyST5ERSE5miDIxwhjxD5pvfady9cw8zJT+iAJO2MS8KWX8+ILozogLtKfo9azbF3OHzWr
qr+heFk9oV+t2AM5q22p5+ERILz0UEGUvILsuj5DM0hmLnqCkuGaW3ihrM+UIs/l/hz2av9ADuIk
0Lv5Va2KZhsKQ+62ofdq+MpJKro1Xsi3gtTlAZ4LCbhecqo8K5fo3UQekwT5k+Ec+XLpVok37DRZ
GSkiBJNDkCDuYoV2l1YSuidrQulITzu0I0ur2KZ+0f+Ikig7xY0iO1EvQPCUaD3ve5QnFHSf7bhH
NwVtQxxdURkPiHWUj1HRxScIdHqnsVTP5kUCTVnuaY4ujh/1cLJ2ndj5B6HTX6q87JxmFLcCAZrd
pw1s+FmWr7z7bvhnanIQsUFYNwfZS5xS5sdVEojhcA6sn20ub/wRfZ7gM3T+BzOWz4MHaEXeEYm9
8IX3j+WNY3JheuGiKRXCiz0itJTJ2kmLvZdKl74OVnyqu4dY6KMVx3kVgM7bnQLs3MpHXRSOzMvt
XhewpwxiMpylKEIdQd1E0MIB8XMSWbFzoXGUJj8KBWACX93dH+pV0WZpe7HP1axrjcrIhnNnjKgc
lHQWTPKmS/at8CP1DEe2vM2Y0TCs1vG+D3eGaDpgPpVkDSF2a9LfnhfwmQGNX8ZOViROHcLJrHfU
2nRYiVzEHdIDY/2XuvvK7X8dY8CkhMeltZxDDqXc5Ywbo1UrdTdxwCKBCpSnSQetsqp/30cQBc1J
EoUHDGD/SyumEqSWGZnDWU+1D12AGJNK081v1aLX/HVlHW9MH6UYFewb/grfOf/7u6skN/wGskN9
PIdNeQgDza7Mz+V4VOksGHvBlqzpQastN0PLJKD6yFhHK7Bz41AbvzKQq1mV7O9/0jIYxnfzUuTV
DyaTzNhyjseh8rSiDKez76n/w9l57ciNLdv2iwjQm1cybTkVS1UtqV8ItQy99/z6M1j3ntOVTCIJ
NdDAFrYARXKZWGFmzEl62A41vGtJcxeOPMS3TV1vJ6YwMn88j/cyPbWQFVKyKZ2e41kVJiT63nu5
ku1uW1kJOniKcEcM24P0JQtfrHGnZYIfVtJz7HfNPknC5lyIam4Xptof+1GQ3ZH2LbSCvn/wS8XY
6b1q7OBnM3daN3UoN3vGQ2zl2cEP0vKxyRPpaIi94QRVi4pNILWKa0EFtxFxvuuWXj4nVCpwLRqV
UGDiy3HhrkhQPjcj5Xn00x0lA3UfIP/7W21tvThohl2NTmSjdcJkb7iDoif7Os33rrKLrWreypmY
Z4hpNiEGA039/PcfTunU5qKvS5ny3BCKZsVfSCBV1hbc4zqqeqcbniGBbBRgiksj0FF1QR2lynMV
v0HRcojGep/0SMAEW3HKfIGXC8tUNPnXjC8BGXVpKVQgu270XHlOvunCydiXxzE6ZtWB8o9wN+VO
f9IkO90i9ls57ZTsoBME6gjaYEkgFPUh2xlO2nOl6XdjOaqOpsXW/vZhX9kpPNas1zOjGtDlvfw0
Re5DdYgr87mRumpnxE1ij1X1MDXhliLfqiWcBX0l+A6I+S4tqXKXyIMvm8+RJoQ7zQibndqq6c7K
mWm//VErK8dwmQgCGGoUJkcWbl9U6iYNIsN8FkoVzWiqT+jrDFtaBqsfNHs9WIZAHC2tGEKtNMUg
mM9prVTnjngtxN+20ZcGEmL39hdd2SJCnNmUaROT8VOJv1w8Q/CLpAgT67mWxdyNPT9XDoJsDlxq
5nC2BA2v5p/nQwfiHxTFPAUCmuHSXMiki1kYhkBUnNgWBNeW97eh9IhxHfs2tZV4eh7Lg9p2DDyV
tl95R/6vfScgd+NvoC2v9pKfMkuYvtNJgIJc7KWEPGtYd4nvjjnDz1Nd/Y4nf4vQ9T3TuLjhNB5E
rgFTX0C5IPi+/GCjafOUYaDAHcMv3Mmzpn4SvqKXmtUQpyTTQVHPWvxaBE+ZPzpy9ejL4v2gO5Vp
bQRqV06NHwLomIUnGgb3uNhoUUrrOsKtuY0anYIwAd9eNQXzZEZmx6GycVFWrFF84T+SD/qRy3kH
wZOEhAnbyC27yeaIA2fqdiIamcn+9vldNQTRM5Efrhh0zOX64r2KuK28yDVN4X6a+pOVTv9EZuwY
/ta47RUkj8MLRnwG4ygQgZBdXdrS0kQ1mUyL3DAKnofiWzodxe5zmxy74R+N4ETU7UiC8hxQ90Sh
BJwadWG7QhEx+qULyfPtL79iNnz/ORAFU8Sj0krwcvlzsrSVxlrsYnck4DiGdZQptmX1hV30wZ2F
CPHLMKCwJ1uUKiMpZ2BPi4Nz32n9PUsZOL5Wb04PXj1oOGAJpOQ80zMTpc3u5sP7zKQQgmCDGrte
n7wiafMpNtv9KHa2/JpXiqPkx4xeIhFLZ4oBDJGTnWyF5tfZ0ExGQ1FEpNFAv2+pmgqVahI0MOK7
uX5P2vQUxW4ZHwP1nBvnWuYYCjT6xXgjCbt2pNSH56oIQ32AFd+bdR++HPoP3ySTj11iNjuc+U2L
322wBQxZcVqzyCa1dWBTPA+LCLILfLHSAGm5oWQOTpmJpDqdKew2jtbsDBZeC3FsPCMNhVmQfeEs
ishQPc3sE9eTUxTuDpVGzTZozpl2VIQM8obRSTrGzPPBlppwV5n3XfITnNeuAhGjCo+pF2/c86tm
J6ed+havPNQE/EldfLkeaIXmNcDvkiD5bHnmucurH1p/0DLrR1l0zuh5tjCi8v0LsZomHg+3l2Rt
4QkIZ9a/uQ+5nEERhD7TuzxI3WwAgSgN43jQfFjYbltZ8WYMdc/4GBQ9KFwtrnQUqVkvpU3qpl3i
KGV4HqfXKY0+C+l/+h4AB0x+Ar2jWnR5UTsaVl2g6ixnliPxdm78YeMQrV0I6l7MqNNB4VsWYVko
Tb0ih2HqVmCWnbrXf3hDC0mjkG1N76zdeNBnTLuweLwEywgwTkCEtGWRueNRhP2g1w/xeBp01wtf
WvlZGF9L8c9vOxw8IBf4PAAiS5o8QzGnNAWY68adrCG00gm2JShnUX67fSCuqojccuTieLIhT5bk
5YEorNwfczXKXFV5bc6QQosUsay3pn2IqpdKLjc+a+XeX5hbhGdeFRlTMmaZK2o5I/Gj0u3aovkV
jgPioZ1V3Smmv6XavXLmsUniTd0fHailarfe1ZInTdiMpF9Tmxw0tXC0yQ3/GISJB4HZW+VeESxA
fL90ap6XCmpSZ64fOk1kHSQUdd8YPMnIXEXSyds7985Rv/ChmOM/+LZpeJuLDoOXmREk22nuRsnk
PyihGu69Ju6e5TobduJk1sfeF4dd49M6qgpZPZSVLDuGoMOP7MfDQaVg6uQaIg+VoNQHCPcVplNV
yxmiQj+XwyDO3LbBTu51zY6CKL8X01o6WV4PhZCPSkGmN+2hwl8dQmsY90UxxucqKqKHugw1uwO3
/JZIk+F4LAoAuB4n7gfZS4xO9bFK0djrWjpMQtnsfEEO7iinFncyJdVP9VRBI2207fH2ks0ufLli
Cp3WWaaexHspJVrJvDb8Ze6OapoeFU/KDgJ6L45mUNYc0kQ6dJVRvVlJu3Xur4vFnA3knYnE6ZzP
juTSHQaTpdSpSgbUMuusSk4nyUdzOvehO2jHuIp2pTg/d8WhS9vz7a9eO/8MURAmY5du88J0IZiT
WTZR7vamyeDGX11YuMbskzfeljVX8tHO4gGVtVbOURbMXa88KPFb9klUBdvwvpozL2b3T7NFjTn/
7uVufrS3OP8No6c+iIvcrcK/ze6lh6rUuosTql2cnttLuPLUUEQBQTeT2fKn+fH+EHvliIYCIbEy
t5RD9dyZIdV+ExWxPml+3ba0uojQu1GtgS/ySjPD69I8yVI+Su0e8kFzTLqjehRAk/SD0uoXoEL1
VvXtnYl3uZCUgJm9IOaDC3SxcYLVEXh2Ag4y2EkFcuOBbVbfQ/W1l1tbS6K9n55MLT6YuZN7wa4n
4I5s7URWasfCnd86RNlyuGush1FM7vQOhQoNTIH5+udLQ72C6J+tmJtPl5tgtJMZelqcu1ljOsWk
H+oi3k0U/QWzPxReuRfL4C+mYDaO9doxYyIF0jgCJ6p1i2NmlqkUKFGRuybg7LpLnSD7HVo/9OQ1
sl5uf+Gaf/pgahkDtkWeVZWMR9cqpcI/w6wkJf2jqQOxUya52jM9jkhdkv4pS+n8cn00vHiWB5oN
mVDnOMYh+zzprT1KD0VZ7IbwaxL/vP2RayecKWhz5iaRmB9erGesZO2kd1XuBl5oF+WnnIHM+JNo
RnvZCp/65FGs/ri8zOehiksre4aWIntzeXJId+RCb+PCnSSjhvSnPGVamtqSUqpOgmzovdVpKL7G
k3AMhmk4NUGQH0orgwdAmaBc08OfU2+1u7pUm5Mpdckp84ruJPPOelKQ7m4v0Jq/hjyE+j3daR6r
ZeRsiR71MZ4Kb7A6ZnDS9GwmjAX6ueDbQ1BtQUvXMh+u/VzlhxWUosriYk1JgtatlxauYtYHqf8c
p98S7ex5cEl8ouHf5t87098VJpD2jeLg++TG0vWgVYFYBbBk5NYW+UhbZNbIOS/cZir2XnxPfv+5
USxHDc19Kbef2/gnjA/6cDdUL2XS2tbzlNyPWuKQUhIV9/eBeBRitB76uy5J4MO88yM7FbZoG9aX
aC63UkenmL6c5w3UobYsceB3dn53DKqBVDVhogCJgMmJKjm5C/DW9iAP5anRtPFJjsb0GCqttaNx
Im9MF69GEwa3h1GHubq6hB+obSm1sVAUrlr4+1I61Yiv++fMuMsEZ3pRjBG1kaf4x+1zed1d4hqh
KSLK9GoYyF86YOo6YzOZWeGKoXQAA5wzZO3/TILCNn3tV1UMqVMO5t9xdogzNH9N/7Hve6cvJt4s
4asPA49a+qdC+F0rsW1ukh+sORaGN+lOk6NJwMsvb3kBeb4uDm3h9kX/N/GV5Qg149aqmTZnuWCU
X4lNgDSdoO6FNq8Pt1fn/ZVcHmV2gto9HC8zA+il+cZsM8HMygISugl2uHJIqZRFpt9+s4jSH/pS
92bg/YQSDKf71HUlvDhWp9TnJorkwh4Nv7gX1dr/UmQtDVEOVPcwyGrRz90TWERTJf628Ztnv371
m2e8LN4GZPly7liPRL8sVJFzJI93uYYAe+nZUUaw1vv79LOi3weeM1WqAx/KxrO6eoZ5UhFkh+0Y
/7x4B5p4iI3IkgtXT38b3mNgzvTKL0nxbapMhw7s3tJtyayfrK248TqY4/TOBKUz5cKsOXm5UWVS
l5mRcoxDAFVwORjBz3QTCL1lZPGimkNiUQ3Fp8quP+V291p7j35v2l1V7KLolCZvyjdDe4gpEwKF
2eUFOdDGsze/apebS64BUIEOPxB6vPviO7XSU5uxL9xBTQ5K2r124hY7y0phhLwC6l4qSihTcOku
bcAoKnZDlZauNAZODHQ+QfgWNPo5TB8CH44lY3RK8a/c2/i2teWl9DOj08BfMrx9aTfNFRPFyqx0
a80iQA5azxE0pWTqy9/EYc7nYbmOGm8U3oO8Hi2LS1vVILSQB1alm6EvFDbqY4FiocFIruDj3cvi
VETCvexB7GdlzxsXdH7rr2zj6HmeSTwoBV3aLr1pLAfGPlwLHB6Dq7yShhjogJoi22IWaijHfFfr
UBhGdZ3ssyGsHHPs63NeV/A2oi9n3/5F1yEqGz5HU9TAadcv81gP56CNvVi6SiZ/Bnb3oncZ62/8
yLURBeLsZAxbjmLey+UazGUbjMJwyJm+XANN7hiF7vPS7epobwQwJ+vFeexdaqVyOSKP6dtU250Y
rsNsRKXGmza+ee2wMRwy1+LmaRR18QOUFiQ4LQYOm94SFiW6HSQ6Dy36H1vfeh37MaX8wdT8Uz4k
mlGT5lMswbbd5dPfwxDxsv72++S3X0h3k1E5ldI/hLrliOpoD3F6X3eq4wcGz714HLXTUGxBSta+
nW4AIpqE6+IVLVYbl1YZG0npMplvi4mIYifMCNnGCq99Nmx5c4kO2BMx7+Vnx2oCrzIJvat73bEu
ZLsWrV+FWpyYyd3fPsBrLotCDNiYeUNVdUm2o5aiEg6tVbmmJ+xLsXDEznSTprKHlBLM1AmveS5A
oVnGj3pwuG18xSUDap21aYFAEbstnh5Ky7kBMVcFiOY113+MxsaDvrKOJPKMaKAkzKjY0l0UspgN
4tRWLpOLgkwDfHqUk0d/C9+xcihA6oDTeS+I0LS83K6qHpV2aqfKTcC/i8l+hFUVtYLba7VqhFCK
mip9PqAXl0Zq0QiTArydO6mVUwaww9MI7bemSVZX7F8ry/q3GHaNrrasWJR2ByMRHFH5XcrfzeC/
7MwHO8t4wBfDMumxMzVn04Ncw69sKzoW8ZazWuna4pdpj8owN+Mwl0VOIWujPsplzndCnxiCA6Wj
0poiNAvswbYggoQcMDsSWQVvXWceb+/a+nr+a31xNJIwi/sSMSEXBnhHUSobxB+xPmOt8FzeNjUH
iIt3YWbZZ+SbGYIZ7nF5QLJBDb28TmoOiC4elFJIjoLcQfpJYz7ppQL+LFmcdQnTRx0Qzf629bXj
qcCXQa+eNwnNhEvrYExyKQey747VC0j4Q9JF9jTmG1ZWEs95CgkYyTuhP8j4SzOClNWtrBe1W4YS
00Fld8gV+YCswr0mtwfLFx6K9ASNxdnS2100KQdNE063v3QFYjL/BrqS7/TwdBouf4NsQDkimVXt
Qk/6rTAfNVC3SGnuRyux0bNpSbmLTEC1QbZlo87sUiofhEk5BZV/6LRXKdhKx2eDVztP8E7cB5nL
Ff+UnyPdC2dP7QrCdBwRijfHJ6X6bvovksi0/cYerO70B2tzjPbhTTaDSBYSIDyu0BQMFrWxPepu
Kudb53nt6swpyf9+1TLMSEQhItas3caz1ezVMie7kb9mmx7iuqDJdtLEpJ6tQHq3jGc7sVCDlqFB
l+Acqn157wdniDvsWlL3o7axeOsf9a+xxdkJ01xLNR9jqL9b1jfffKP1plB8u31G13zB3HFjshzo
HOrWl3s0lDmP4jA2bkn8L2Y/Ou1rB96pH45i/Cr793H+9bbB64s5w63mvNki30eKaPGUh0o3yZov
5ESlpRP22a7WSrsEsQwy1RJP8UPUlkctDm0NuMCfjvFBhDh31ecxGSAw8nK4zhx9P4xzSh2J9UbA
ElWNXXfyn64pEHcoa5lPIVyCJ2yxdX4zauKk6+TJ7ctw9s+tfjC8oyTcK0mHivAGWu7qli2szTv8
4ZYlsdDGo6gVgI1cyWudXg3tUt7CV17jA2czRNgz2JjdsxYHxcgsL/Iss3BRoZ/nBPTSSYzybvBF
wSbHUJ97JQJ9TCJ1Ss0sP8qCLOzNpFUO1djc85CVNpWFfhfMLcPbR+rqXs4/DUjMnNUCKloWxsck
QpgjQja2Dslmiuyg4M0Sze5r8VHxN4xdl18urS0Dn7bU/KqtsZYUTFbBFapGjYNuhRPn5qOYd3ZF
KaiJApu7WxrS6fa3XgXCC+uLbRCafkqayShcTfDg+tInzwmNYqsjOZ/Qi3cCK6BDqGzjGDR4RC7P
lEl0YHYe32imx6k4RdqpExgIOqc0NoyN27Jqi0LaTIgoQa2zeCXEKdLzIBIoZxkjAmKlM3iPZvdQ
i+KpzKNXEL9bSdPqFjLfjxSEToRATevy85RijFpriEtXYyCcEcqfRvW57KV9EaOktKsMaV+PfTP3
MPaMYbu3d/A6j5oXF8EBXhGIBOktX1rPRphb0ootDFTYzfPfQKJ3udq8BlruDpHw2BkoBff+iz5t
saVdvSnvlueBAYbvqG8tQq8pz1NJi/3SbUrx2EDPInyvausIzdD59jeu+SSQAhJaGwigwKB3+YlR
UMGrUZH4iwlahH5pKk5gVvR+6c5s3MfrC8FtBisPf9FMW74sXnft2KlmLpVuMiWTMxilTpTRbOmk
rRwZymXvxE/kVTR9FjdCSBKd98go3eC1biM7H0y7T44wz46B4ujeYSgPZvqUCH/dXsh3lrXLm4hd
Dgpofd4UpgIuV3Jo0K+V6pC0oJJp0AdEkNpAgBOKhXCEVkCm+6ZHzLfG/a5nUJ6hMnQLLJOparFL
3kALQoTlV8WLogbDvsrE1wk2ztOI1JXTi316SIXyUHoiUYwqvuSqHzzGo6FA55H0cBKo3SGsTMkW
DKHa2LiryAOKDUZ75oYdcfpVw36ays5UkoCUXqn2URXswaYfcphXn6lHtajS2XLb7W8v59phoTVo
6TDL0ZFaBuQamOfYTAvy78kC6SoyENtMYrnRZXqnPF9uGnSyQPfpfBP8L/yLkFU55BZ55cravR8k
X4axdgBnzpy5lBmOTRHtdMGCUqffiWjS+f70FEzM6SDvYIY/FD1lF5kuyZ2CumCcfCp6hmHp1xXl
19vrce0QFJC4TFhBRU1Uu3zLYiUt6GCmlZvGn6fh3n/zGHiRNuY9r59njPC2U+dGU+OKd4K+6TBZ
JrUb2Xsum+khCjunDdQ7apM7K9gY7r32PBhjYAJAKtPxMHpf3pfMs5j9jysKOYboyHF5EiOPIGWL
eHrVDP0XJgDn6v2yjB40XB25Fiu3gepiN+VmSMVeEU+M925xTK4uH8naLFEAvf8yka0UyEIGVarc
Wr4LLRFqlhMC5nbif/GbjcVbu5L0BhhcZ36Skv3CyYVhWfoRjCxuGwo/05ngObADROQrOtgSNVWx
+CKWW9iyVaO0CZhJAEjJJMbljuVT7oN4pvBhtEfPg8OvC20IfnJHId5IjWPc/rx96NcWlCfp/xsE
wnlp0Ov1pkgngQUVPOGzZpXfA6nZFVWZ2kbaZ8xZK+ZGO2LVJJzWlCNwB4RWlyYro/SzaC4ElPFZ
3Sc4uEYCJn300805nvmfWvoemNigmYQBYT4wl6YgQ5do8pDij8PfIcGpE6kHOdZ3knYOTO1Qii9W
tUVqv+ZWwRaRVhEzwl2++DwzkBtFysvapbtLU7/ZSX/KLkfnnPnMebB3LmnSd738KvQ780yVhpqY
6SXK/h7qUwJy2Ar2TBzuAz9z1GCrenEdl2ISKpb3cWKe4HlPP+RVphBH6lgptRv62p3xNcrbo/SS
QPkINcBf5CIbz+GWufnvP5ir/aQ1PE+tXbEebQ+G9a6E/CLOvlfKoyTfFyTIt6/BqkF6UvRNgDBf
ITMSPzeEtpBqyvnadPDN2CS8MOMjcrrpyeqHZp83NBQ8xGY23Mya8ySUmSsANKXI2i4/1ayUCLIn
nZWt2zlyCuqDb0TpLvebZHf7I9dO5jySMA+C0wNbJhddUA5j5YWNm4x5uW96ObMNHyd628raM/rR
yvwrPuydIk1SLFpR4+qJZ4eRtleDF99/U+G3+Q+GeHNmDAnMfMs2hd50mtV4beNWYunIQrBTurdQ
+tJYW4ZW1g1VNGsepwApCnjl8ovCwqrixgg6tNmjaS/GbfZkeH78p81oRrXmoRwN7akZJrjwVV3i
9YHfQdeMy30D0+BOAYJOWnC8vWor541qzzwiAiUCc5uLDDNNMqtSCqNxuzCz6UfarJoibVF7rPh4
wHnMoSFWwmFYDlh1ouqNVpi2bqAjiym0WeQUff27A1R1SBnReSh6vd5wGqtfRkWGYIa6B4xal9sU
R6kslUKAzfCfJvikpE9CuJGBrJxtEiyaYjBtMV9uLkzA5lcPJsAatxZpfiS9Ju+EAtRYiyLPrgb6
snHEV06eQnecvJEuGax/izMBHMIa5UBr3ay2ysPY6BO8FTDT3T4Sa5vFHYIREh4lGn6LI6F5k+Hp
cd9S4IB2xase8klzlBepLA5mkr3cNraWPDJCgUt7R4ExS3G5TXXRiYEfar1roUn7FDSptrOESnaZ
VdJOAomXE5QWZGmlIB8SMZTvOlnvDlUMN8rtX7L22QDZmf8jDpnZOC5/SKlG9B+NqHelRs+OqgBg
tZKGnd5kr7Iefxo53hsndKXcC2SIMhKDkExcwDN4adKqi7q2VKFz9Snk7QQJt6ukMDxYRdzQ3yry
p7bJxB2xhfDEe1Pcp75Fbi0CqRYNYUugcyXYvPg1i6dHoCoxdL3euUMjFjsFwe59p1uCA51Hthti
JbxrC4Upl7Zu76TO34JkrLy5wDEIJkBZzhxoC/NW2YR5mqa9m/HQGpX5t1E/NqnuTM3vqZxOgSdu
KZ+ufvAHiwtHzpiShW4jFpMAiYruW/kWe9VpnjOAasl4GIMvt0/YirugYshsIuUlunvLBzcHCpx5
ej64EwyHmdtbg+2NFCm2NEJXPJ9KsYehP0ZarydSFKPTNGirBzeCMbYtoZyIp7tM+nr7a1as0L5D
RRroKkWmZZpnAliqErkfXURUHpCwHXa+muyFpt7iZFjxery26MKBCWNcblmZE/vGn+Drmdyo04U7
aLjrXVnI5UbgdW1lbm6jgosHUPjfxV0s9X4s4d/rXCHMAZxVtrqFw7leMCzQJCOXAzNOan9528vA
F3zf47jVY7m3SvDQhhE5CN9tuZU5SbtMc2ZDxEC0kontlsqtMWFpJw1N74rjo6AED2UOVdYUvcwd
JNkupm9Z8MvrfyDEvPE+rX3hjMDXKW+yltriQil+F0jMgw1uNZboMTZM3+VOY/6+ffBWdgosLqV3
qAFgm1yqPdSdgPokQpiu6H8qishup39uG7j2ROwS0HH+dcjlyQAuN0rquqjSM190KyPv90UkqmT7
+vAMYmmXpbNeENoZ+6HX0o3HcM2wSf2NxAokEW/CpWGj1qQknkIRtK8JPc1BH9APEZxBdMKOfnSy
xRS6sl/0/NgpBrmoyS2bQ6Hpxb3aBZNbDq0t9ic97uxhPN5ezfniLE4jAwBUt7jD83zG4mLFFFO4
runk5uMprf8JFBUB4E9zWVjLN0xdO1gm40nsqaaheXbFXjcW2dArVjUB1jYPQ9K9TL2+69HXMYTp
fPurVg6hinYUhVIWEObORbRA5bIyQ7ET3S5NLMdoxWBXVWWxcZVXNogeDPN9UBuQby/paDwjgeTd
GkTXT3snS9zJLx1ji7hlPs6LDQJsCz0iZx4emqUaYhxWQuMJiuiW6X6cULNGjN1PUMM8KgqUd6m3
l8Xvt1dvZaPAesG2Cy8NRBtLmkHwrV4ca4LotoOGkEKdQr4Y9ZMd6+W5iS1xY7NWjiCNOih9oKeB
vX05ae1JpaqWeim56VOlZU5pGAdPujeBlwzZ1oj6mi1YJGQNF0gavwRC5K1sFbWnSy414zAcdvUQ
OmEcfCrk+/7z7VW8pvZgUp0pXaiTVYRm6V1d+gtllNqoSmrZLQT16A2PgeBD+VTZOqxmhfjPWNsw
/sJsIB3ULH9MOm8vBtl+6otzG0hPhd8dRM/6cvtHrfiwj79pyX/Wagyc5UMhu3ER7qdwN3gHQb9r
1GNqvrVqs3FBVhqGc+WLwhcoUnZ3Odc0BOZE6y4WXUE/JX5qe8prWCU76HiM9CkW3mjkMd10uP2N
K5ef5wE5kFns7FraMcwrtW+MTHKbdAzs3ugGxsw8ZcObrZykCyvzJfpQOTFStTOmOpLc+btyjeEN
qYEif3J8ebSVaAMqsWZt1orEEZCUMJRzaS2lGhXEZSe5NXrC8I7L3iOjdEOzS+uNE7Jy+eeUZ9ZQ
psCsLSsbshYXouerkhtWxl6Luhh25aiDkhZEYZZsFX1XziNVDRlvgwKvwmN3+V2l1me9NnqSa/X1
ztP9JwbNI+1V6v6WBNRpevf20VjJ6QjtGF+AmYq+HfWhS3t9ZcRJltAZl6l1ld3rlP9WssbJpPGs
afshFw6mB7Nn/GDF1kPnDRuH5pr1Dv829ynQUJqD2eWTERlNopt+yf1Lf46R/2WE7Quq97PQ6HeF
odgj0JO4Uo5ETodIEr/Xw+j4encucxeGq7fwEDwUL0xp3l6W6zGv+Wdp+HvuzRwDL1xVmyBmURrk
9XlT7ZQEm+pzZbpSf0jMb1EU7AOKrbRU4l+tZSPh3VWgZpO3DvrPWvwFG+1DxDiLZ239sDUHwg8D
cwmczIJZZLFfSQbdPTAh1ou8YkSLIvLHXRQWtmG0e7817VGFmSAZj/WmSsuKGzEIVSjBzrLukHld
HhWp7BO1MXvZbVs04zqhKwEKC1uKJWvXjSET2ExgKZjnyC6t9L0mZYBiZFct/xr6aKfVE1UG5eBl
WzQ/Ky5k/vfB6YI4uvbFdRQqASrbsptNyi5O/R2IBjgqfDuENaIw97eP1Lo1omRTJmQmD738rtQf
FAb12bg0Mo1DqYXW3mca7jDAQWcPVBN+C32Q/XkkgQAbDDS0kd6B0JdGQ12PA8MYZRrzf2mZsQOt
um+Fx75pj3q2VZBZwZXxupAtEj7P+c5yhl6tgrZB9FV2JWHa5whAtZAf6L6yn8Rxx/Cx4+nFSQ+f
/PC7VUR3bf+zkE69wuz82G9c4LVTRM2CaV5SY+bcFqs96L1UTvIku+Z4tuovffcaGZ/HLaruVSsq
1QQDyBMvzsJLSN1oGUMDo6gYJc9SNzwqVZofNbP5x7P0LcDDNQQZnzRPa8AVRcvgagxl1KM0j/FY
blpTlK6OVnwABXzQ6vhuEOvPfviSdT8Ka9+0qj1Z4l5Oml2SGvzZ2BnlFh/yyrdzQ9U5mxDJ2pdi
PFPWD1mUJaqbp0dr6GG3SG1teIWA5fa9ucbygwX6aGixyL6nKVkyxBhS74UeLIUf78YWNVRreFCy
+PNovsAFUEnnTEZ6Y0r+SmthQ0dmJa9hSpNAg3eZ7GaZeEZGNxWA11R3yjx/HzZ5d/KiSnRyFXT3
7c9dcbIfTS1hHChxhmIZDaqb5uKDMCSvMfRft02s7dw8KgCmC1AgeefCKcA2XKShqrpi1mgvtUz3
Ne1z4Twgc3pQtwv0a/bYQoo8ZIXMzC3sZajDaD23x+3GbF9pzU433gpN3fnNRg9qbe0+Gpp/yIcI
VGrFOMIfsHYlrApZaPeme3vp1g4CVx08HB4O4Pj8Cz5YMNsq6Qa51lz6NCX6nQZQ2Q2Izdo1pzb/
r43FciFoURhiWmkYGPZj4QT12RLie8mrD6N4LmQQqlPxZCW7dni2tO6urT4V7VsvHipmEG5/7trO
ffwpiwUVZwbbFIwBL2Syz+XamRc1hL/e2nr1VxeWR4pAHipqEF2XCztq9UjOyMImCSQ2GQpbb3K0
UTJdi3WpMRPV0USex9MXRiy9LJk1NjTXS5sksWOpJs4sNKqORtXtck/xH2Spe+nU1EhAOIdnxWMM
IW+N4sFUgy1o+eri8jAz7Qe1Jgjzy0+GDckbSyi03FxWbWO694LnxIuc/7a0H+wsqnRhC1BL7CzN
reLCTqO/VVi4OmEj0Fi7enQV/+9jFhcjb/3MDyqM8CG1+qM3t4C+a6vFSqEvBTkok4uLV8CzQI2I
VqW7gfWjkiYAf98mpSXb+/3HR57ewLtbhCmNkurlrngQs3ShmmEngCalRjJhj8pTtc/jsHxkzGbr
u9aKInOVkfYKE2tgtRbbYxR1U0ViqLu9+E2uYfA3noz+PquzpyTwHR32w3jUn0P9GOl2qhknszl3
b2oM8cc+22L1XFlkpPP+32OLxt6ytNaq+RRl8Au5HllPmr8Ilbczqidr3ELerxyXC0OLs99WrVmA
WeC46L5NMxH+1j9/sjkoFDvm2XwiwUXBM6YnLU7evI/yYBcR5eja1byX24dlxWtxSMgRqecAgVl2
LiCrbEyvaHXoG470hO0weIFGdsMJr7ScNTrOxNUiPQT9irusK5pAG8ne3TKJxode894ESGx2XQmy
yEgyETpjK4AKVdWKs9SZ5jGeYnhfAQDFhz//XsogYCNwnjPI7/JyKCAlx7xLDFey3gwN4Uz9UP6X
rgzgDsZ64GyYWTmW71/YD31pNAZF5DMkJop879UbGL61c/7RxPI7Wr+IpRwTlkLNKJC+t8XXNgGx
L23Ah7cMzUnhh3ghkIKBEYDScJXqWxyYu6l781u3a7d6jlt2li+b4Omi2bbYqc9Tr31O/fGpCMNf
nbgRYq2d+I8rt3DDWmYmXeXlBieeAb3BrgMTxv7f/+GY/XsCljFw2PeJJ+WF4UYifU2EqrrwLvV2
t43MS3LZRqCaR7eRkJ6mBMf5cmuMtvH0ZLQotKFvtscjyY4ej8q+yifLCcGyB6EfnAKz2arwXS/h
POMPChLWF4LR/+HsunYk1aHtFyGRwytU7ljMdE94QT0JDCYbDHz9Xe6re6fKjcqaoxOledhlY2/v
sPZacsVrsRgdoC5hnaGuF2X5k4cmJ4QL/311GMgDMybCblC2Se7PyifLS+zOOvv8zQMYi6O2Tu6L
5Mj4dqxVoLmPtQ0kP3i7MIEMun5EVtd7qfddO3rmZJ3RDcQIWU625kD7rU28TQMi7IWNiurvx/MO
g/C3+Ftkh7JmYDBNHRowhnXm0zYfzh1g9hU9pYFKUfPjOyXsoD2CFjiqUTIfspWCXLFGp+vcAW0T
IQX0Qys1VLDp9dX8tSJdqoZwB0B60wKbxxg6/V4UzqcUPDKzwh2tHT30NdGFBnkVyprSs0v7ss1z
EAOdbU2PynoISe2Eiauwsr6cv1akiCad2tYpGZaDdtCOF4+dBaEBowtbVxHQq5YjHXItQ85eY2j8
jNMXDlWcta++9/32RVo7Aa4gHEfyjxdPjgeXeSEOs3CRIA1t3+UlGZ8EU4eiL7TmjJCJY8AcaTJC
BOnD1MHAqbkw+zwEn/z0ycHsYRyAzqQxx0+pZrUhMadJEbKvXVowmYncA75Il3EqVtsM+QhVgTP4
Frd+9xvEU0sJ+tBx3kDQcnd7G9fOxKUxyUP4ydTTvNFwJsyHhnyzm2MG5XJHcSDWlgSufpFBgigH
VblrP6SNjC2Qm7PPJs9fnWm7BFBPuzfc7MDQRri9ojVb7wV4CMpgNkj+ZBZtyQAfZGOKjIzf3boM
U+tXycZt3ij2buUI4ugBJ4A4UwdZvLgGF0GEaaez7U+5e06TpTtyCtmQnBbdv69HeDkMjAC1BFcn
3doOo2HdkBYIu6oBIK/ROY9GF9UuCCC1JP/hkPTr7Q1cORIAPoOgRXSDUe2XPpaz2IUL1Kt3bnD7
wNRSOpHXOncUrfbImfXDf7AGENs7vSvqeNIBZAUHtWcPazNzQJ80puhUbiBiMA3RZC7+DxeQCJU+
h1iBFGIIKkkIKYEwCRdN8uvDQKzZXvBKaS2Gl61oKUOtOuaV/1gn+VOXqvq8K/7QhBcBxBcjWuBp
lNbYQoQ9KHvHOicG37j1W5lN0TKpgMqr3+3CivTdKostbVvDb5jLwRqNsBpSTI2PIP5QvCOq5Ujb
l+tT4eSYwDkb9jLsSqN+czlFoytpVcpkK0k4sB34VKASgI83dHnnLJ7VQ57aoNWd9vZy1mby3Kbj
XYVaCWWPgRWZcx22RXXo/BHcm08WpBrTCFpVS0kjp20tRdIn1vbh6GBcBRN9gv1UHjuszLLTkyax
gL18YEHyZ6ZmRB4zd78k56ZHvbvg6X+4IYAHiGYRCF3Ab3btZkAfgdmiskEJzjJDT692Y/GpnH9n
IDO5fRVXvisKOCCdEgyaKLYIf3fhz6D/6ulMQyln1h597YyOwegqsv+VM3plQvyECxP5Mjd5bzFk
/8tC9n7lHlH4GzdJDioBeJtasaIVDy2QqwKrA4JxvOLX5tKRgx/FT/Du1CS9C1BeD60qUfHgrO2b
aaBs74HuBf5Eug8+NF8IGwvnnLIc0XyOpjPoIZSc+isPG1odiKoF+kAozFwvpncRxM9jhRq3vc0x
P08r8HloNZp5L/rU7W+fhZVzLmD7GIcGLAhNLWnnSgBlqU1RYU6CcY+hoYiPG9b9qOaXnmY7HRrr
xet/sPhOAS9kLEAqeL28JuDpaNewOKfmi5VlxWkorZe+Y16E6Qi8QZRkx3HWNIyCgkP2tvG1cwnW
EtT3scHQl5GMtwheEl1juGMQfC3N79OQhTTpoyI43za0+hEx8wPFLaRlmMq+XqWLoS/XXlDJ0xjd
Mv03s968LmYD33Gu2NAVSIKLe4zKPY4MkJmudNmY7+XUKFBq88d5l/P2JXV7SKn9rqsyQu0q6rVp
36fJM/rtinu3tp3opKPNCx1yjNRKw4oD8JNpHSxgInIriGVDy9HkSeSw4Mk3yJ/bO/pRgxWKS5fG
pG/HoCmJeXvQHrnguSTQQHF1fVs6tLn3RiP4aQC8eSAWcZ+DYjyN5dI8aP1QfJ+hq7bLDH8ZwgSh
axr1hakCsa3uA1qxJvrDgJTKZzrPuMEnn0KLpa1/zuy7mQ5gCii/l4myGytWKT1MqFkACQXqZYgp
ymNredK2/+tZ6xnCBstGMzZJ5R0YAxekEWZVG4JW+Debyp1pvN3+Amv+D95PB9rdBYBfloNh/tLP
wNx4Z79+TDPQgJun/5LuWSAUAkQPrUqUwKVAgDqUoaKK+lZS3tUAIw6quezV2wKvgwk5iAIBOSC+
5cXTNBtV6U8jdHN0Ld0Da3ykATRLfC0qQP7eplE36UfS8SgH2+Xt/Vs7JZj9QswNajR8Osmxo6iG
DFPcljrZYt5iY/ReyOwTqBkUXk44bfmMXBh634KLJQZ01IoRjG1nNwNLwhgZzr1moHKigQkPmsmB
pagGrR0M4CEA1AINuICWXm/pYHWzbzSBe24aJ9SDGhOwSVh0/6FwB8qw/zcjT34bbLF4vsBM1nn+
U9kb/DDx6SeYihSP4lo4Ae5szAAinAf2QfI0GhhjWlQJvTPz0rBkecQ7uvv3s4CZU2DPkSqDwca8
3rJ5sTBMu6S4Sxqwk7yPAJUpTfBWVNq/+2gcN3QvMKKGjyMD1uZmyjSEe+7Z0185AqOlu0uMcKlU
UkArL96VHekQJGxahjLHimh39PzYB2vT4JUbzzzP3qAo16wcuL+2ME4kvTsBH6D/Iw6czqzQnA6a
D0Vw+/DPnwhMHgKXhoQOExbSgpY5GwMwXrw7CrAKWRWY1LOli4wOQOnO9FSsxiunDlAmA8cN/U/M
P0ihWMAMP/FNZMgt+1kbLiCgn24vaHXXLgxIC8rTZdET9NYhq/etoI+9leGROt62seLjsAj091FX
AMOsXNUvwH3dN3PlnR12NJw/zXIPXYW+CBQeTvxUycNdmZGcuD1ahtYNWAp1SbJ1urrYByWKt1Vt
kKjv57ehHpxj69bBp4w2Cne30hAEjAazhygYYpUflOitYMiSpZr8s5P3kTnOh2oM7eUFqUHoW90h
yz6Z5dvgAMig0gBagVBcm5Zck9lq7UI8mLZg07DYqeuWvZEVG4yG8Z+VTaM0mbapZR+qADI9CVVU
+NbXDrkvdAbBQQMqlWvHxYtcN9ux8IFlr3fDlJ5mmp2QrW4ZWqN2cme62V0uxqxyv47r4uvt47V2
R/DIIPZBzVRMNV9bb6ldQBFx9s/mCLlgSs0iIrquCrJW3k/0bAIhDwO6b2Bur61gQoDWZQu4seAg
mLpveU13HGQZOXieyI4Pf24vai2yRQUYZIqIrTAjIGd8Tu4W2pTogDcDAzt9KvxNXUNC8ADc+wHs
qhvmdpvF/6yN00vThh3k0MZAVQFfc9/AdQD6g6QswFN+vebCgRxsOqPIqXF3y4PxkCK6HtJt47rH
VDU7veYlgKVEAgaLaDRLnsgbWrfoOTrqdGr4zq/Q0aG95RxLs3F3pl+q3qY1z4d8DxAPVAHFTOX1
4uZZSzXI/yJPCYB10J3GClEVhfBcbiraFasrgzossiGBenCkl8kfKfRgR6xsHtmB9R6w4Lw2wja9
z4ireKBWQPI4nhfGpLvoMACbeoSa58kgTh7ymbqHxqn9IgRwpN4s+jKC+sTuN1ZK6q0xlVvHzOvQ
YtCpTWo9rBbAV7kFigWeeMaz3zftdqKtdUKYXx20Oc+h6NcrouC1Kyy2Br0hHexhMslchpaX3pUu
0BT1/KJb5hG7pXDQ6yYQ8QTg9RBzN9efu8jaaka31D0T6v5ujPb7rM8qVo+1+yL6yIBZC6pMeZDI
TIt+YszB3js8Qrt8j/b/3eQnUWp0e2Zmir7/2rlCVVBkD2hBQOr4ekmgwipJDRKY81Jy48GxKNod
c8D3tpnNP+g0jefbPmnVHujdhBQ03rhAcgfBMPfuGCBqzCw3dOZlR/o67OuHPqh2ty2tfSzcF0z1
YWGItaRDXGqgegL6FfHp6JEdcDZj5LqtipF8dT2Iti0BFsdouOQBmt6Za7cRsU/F94VZH9loRkuD
9IgGihBodUEXpqQ4zncIMSYXjRwQjI4bAsac0C9dFUXKmktDlIiEyAFazpFzPFM0rNOMAEKTgFlI
cyEHknnLuPODRJWrqExJXwhokBF9KRFt1+6el64fDgRyMnRaFAHqWm6OuX0MQ6ILAKoAmU09adhU
uHaOrKh6zsc/mgesMt3TaUe8IoRY6zYgz6kKiLJ6NFABRccScSu0oKWrZQRtHuQw6jT1qRzEnFH9
bGf2neP28X8463jmBb+ukMORjkbWJnweKeBIuk0frQxNFb1WPAprq0HaiqgUWDUMe0pPK6Op2wXl
5J3Hlh150O3yJH1tMv0emnQ/bq9mzQVemHKljaPcL9rFh6nC7k+O+5tYX8yh3QUYPMlLha21ZYFZ
C3TTSPwwvyr+/KKkgWFdozFKeAlzKO8JOZkpRtOmNtKACLm9qhVLKIWLkRKEf4j/JEsphEpBeI8I
u2mWKkIG8dXAZKrPQBfuB60qk13ZQ0RdqEShJIWvJpdOAKu1ZqvLgvPUk321BHi1wQEbzVodTcXw
u7QSqjggK+4Jis6CjMpCFdGWH64KGKJ2mOrg7Lj0d0tKEpWTFkS3N3HFZWCkEW8j2lh4H98j3ovP
VRp4HH0yBGcDWPlQz8007F3yubGd/W1Da/uHQg34X4B9BuehdAaTIGuXzOoCoavcV6eg03YujNEa
IsPWl9u2VhcVoAgtSN7xb+lkILJs5qCbg3M6xEC7VMZDMSgil7XDhzzg/02I5V7sW5FnBKP9I/Yt
sCOUf3fQKgaZRLUhXMVZt7ZziOlFGI66HSLFa1PmRMqWt1jN6P0Yc+tUv3S0C5fmDbHOf7hSaFij
0QSSehQ/pY/Eoe4NElY9OHvkvuvvzPZ++uLqv25/nZWSALjPwBQPXwAchVxRw8Cm1vsYYjhz/r0n
r4b9UgYb3kNtJH0y7QKMRIpvtbqBFwalEGl0uOOn5hIAPwHdTpdudeNrsTxjbGhse8WlXTt6oAxD
AAjA3UeyqXrUjdlJnODs2ueefx7rZ96qZuPXzh7CMHGydUDQZSn7xQW1bgkeufNo8gh8Q04NZVH7
j2m+3f5Qa2vBaLWAfAZIAWVyt4rQnhm9EZyTjBUbQK8a0Gjq5UNlVvvbllZXhBF1hJUgaMFc5PUR
Txlq0Iud4NxZr7pthDWJywARreIgrMxQAxWOjghqXiaazx+8XckgkavrCTiKnXyHpfdH32B91Nkg
rmNtVt0bNP8CQr1ui2rDEnGPa6eq9qr9UBraUz4b48ZesmVfZpa+tcYCMAMLZDwmND5D5hju9va+
iDBDqp69dz8xmolpWEdG/rS2N08MUxVnDKY8JF36XGn3VfKJjuPeQfF+Dr7dtrcW110alEkedA0L
MZwkOWeO+StIDC8UHJUdcks0akNSGAjuEvB6FGFnqzKnteMGkIPoS6Bw9OG4+Qst5sLygzPhb2B0
CjX2w29U2eDaSQNXoQAzI4xEF/D6pHmc+hZheXIuZ48Kgv9ibxTWNwat3hC190bhUFdcD1hGBXMl
2IXB3CV+zsUzYXDQR7AMV9VxYpP8aQfooJLYzcA3lCvOyopbRbwqmpo4J2B9lHx30CxAnjVUO2Po
fWPX+T4r58gY7+cRQyN5ZBfQ5qxVD8bKN0PoiiWiSYdBd9lFtJ0G8v7Z1s45N/cjwMVJZe6CQrG0
j1YEVAQlL7xI7yKc17uYGq0zTQ0+mhn00J+xQysYQ9NWVIQ+xlvXVqTsqbETI0BbOjm7FY8Su95k
qsHkj4dPWEA3CUzsKKnJEWuiC1gKrxIIyGGa+yuIQDcaeyjH59u3eH27/poRh/Li0A1cLxOL1Djj
ldbdkcBeTkZSHeoK4823LX083igto++CPBDc4zjh15ZK0uOxG81AgOfLxI90feehcZ/3eVhYipd1
paDtgbYStjBSg0EEmb2rsyZWGk2D78N25fCkz2Pk2PczLyON7tzimZqfU67taFArCmErz4awLJgs
36kuZLggQsmmbxx8t7r/YeQvnRVW3hI25a5x96YVL9mubwHkIP5T8lx1O13bah6Grp/0rPhqJ/7n
rlTNEXy87PhF2AwdVMbYfnm8NktGxyKoHQJu/70ap5C40Vif4LKnF3PIolTxnVeuBro478J6QPLi
Dl5/ZxQtOoZoLjmnFK6kG0HCC9YOlXbqyrkVISF4RDDSAhJv8ecX55Zrerpw3mOboYicFFuEHxBG
fr19ZFd2DgBheGTEEQ4QEmKpF0ZqjxRc0+Aml3baBX1Ex9cM+Cm8N828meefpffrtsGVNxWiS6ib
eWhFgaVKrpUYFrdZxTrt7NX91G1bzRBqsAAxQ9Z6YdMPyNvnZggkbvlZQ8F7iFoAqyDR1LPg3zuX
4gCDr02U9KFqJC3e6ccWqtOOdjZKB924tn2boKeuSClXeAhgRbhq5CpolHzIIuZxCubawoJ9Gppm
ebS9aoOB1dCa/ShgO1pte/bgW8UTwKS7QQOSnm9vb/raUQKrJDCvQOCDMVFaaNPNhZMEnnbWmq+9
/2zNFegR/zloRXqJCREXpVBosMh52cIHgy9GmcZ5Cv5wd1M0D8GSR0OhCMrW1nJpR3KyHnRke+bS
NM5yQEPm9tSKMYRG4V5XXPnVaqRHgyxtnzpugdXkC6qUJ8Hc4LhhBTm+UbVzqyfEEyzYcOMor8nj
oO2EkQqodafxUn+j1pbam9zwD1Dpe3bsY9bQTd49O7QNpzNIF47D1KoQKisvsQPmUQSbqHlAn0Ny
aFxzzDpZ7DQW6btmgVnNevRotldO3qy5G8hzAYcFtLQIYa7dTVBWvpeRLovZ80xOPfk9dXesgQZc
+gY6gkQnqravCPOuUwYw7P41KIeB1eJ0dqezLK5cF/K7v1st31ZigQnkavX72oD8EokbmveKUPdj
rgLDKO5A1gaZL+Lr65WKwr03LDBcdM2u8B28h184+hCzjaLwgw/9oNtXfO0TXtqTcsaalXCQXp/F
wWCE/XxeiiSErOysRG2u3Qy8fUhN4b7xP9LCWse0pr7iWWwWB2f+0vR3mfuT+3XYefcAEyDmqdMH
sxdzVcbyfao+9RqIucY9aRUOZ80RXP4QacUeyXSgVc0s7sY7mn7vzddsUhyfdRNQzBISXZ5pij+/
eB1pkE9LZlpZ3OCcsMSM9KIO2agq3a6dFRSIQWGBPAWTJtJKpsG08sAFDw/LNkb9fWraV6M85DHz
2Fvhf/73g3JpTLrrUIXqCs78DHGaj3jCviuMZ0yBm72KdXXtRF4akh6dtjTQuu69LCak2DTzbwOc
d3ZvIK9UMbnL+wcQON4dgbtEPhzgc11/Jo/hNlsJKM3bahvk+q43Nk27AyBlky3bIFE8DR8ib9mc
9DYMhp0D6V7wsw1PjaK3WW2M7Mfi/Uzd2HSNjT//msnOIYpWqnzx0HTGAD3iwfdxAaj2Xq/SbBzi
OImln5eu3VHNzkPb53E3aWVU98WREf3P7ZOyZhBhNVJo0boAVPvaYGl03egWpQFMVBC2FYgn9VeP
FWHikGgkqcKBrVlDVI0ahCCBxQt/bc3ktQdigsY4TwWpIqf3fiSVvks6/+swzhBgsVXRn/wWebjW
YpYEBOJI1gFjuTYIDbC6bwBuPS96EYFL/L6yllddq08Y140gxfJstcmWtSodIPGZLl8kyazcfZqJ
l7pzAbOoZv4JsiIK9P719odTmZBcdI6xU+QTWXLmhXkqKduh1bC9bUL2jKJ/BoghCoO4RhjHk75W
16RZM3gkjYO03C1eAA5d40C6L7etfPxE11bEmbnwv6CXJ2NCEVPqE9jdoRtYWUFUGp8oLY4Zkk8W
PKAF8Om2UdXShLe5MEpJmZgjg1FrwFhJCihRDRpzQ3GbxQZdHwMsTbB1AkcEbIQn1afmwl6ayYEV
u+pDqwPfcc8jPpxorurrr64H7PXg80OJD9Dd6/VwpxqmvqnS2AFdYRVg6LndKF/KD2kdDgSqOKJx
iwuFkqVkpdUa3bcnK4355AHKmGph72Eyhz73u6rI3geCCsOlGwxUnm9/r4+nHZZxvBBQoiAB/qvr
9YFK1e6rIcBOZmaJsAOqEVNue7vbVlZ2EYki4jlEARjNlEt7bmWnoDtOEF+Z1REDhiEz0mPhKki8
Vk7FlRXpWqVaZhYZmoOx4fsQ0n1p3FPGmp3WKubcPqQc4nOhMoqUA9k/Mn+x3ItDPllNbtklQg4r
eSuGcueDZMSpzs30p+0ey/77oBvh7Bz5BCjsuO/Lf50afreP8h9AOthUjBZc2weAERintCJ4v4xN
5pBNNb3Mn4CKVMXFa99NoC4FHhKEDzIFt5mWfh9kiPHzZNlXo/egj9rBs59vn46174bJDB+VX7So
UYG6Xs4EWIhPs4nEhkMw9uyBVvip1wFtaxTFt1VDvo60AqN2mGCSnBMkWzpv8GcSO/6+p+5x0reZ
3kTelCjKFmu3CiKnKGSCC0SQ9kgrStu0qEadxImVfU/SsggNHQSKt7ftQyglaNid9+4Gdg+nUHqp
MMFXaVXVFHE5vJTzGYxpm8VgR2rv/KLe+V0aLSCgRHKhAmK/lzyu/a+A2OEvqPC+3+jr9ZnDrPup
ZeWxEHJ3wBy3+HvdxfjZ06Qth9Yje6+JBnJne/1OZ+2mo1+73Fat/+PnBFBf5N1owL2fnOtfUdm8
0XIvpXFaAkl6DOpjkcTTMNyTsTiAirMAkoM8ekWz97N9UE1PQXaowXELp6D43h/viZDmAckitDRw
imUO1s4mGA4f5zKe6U+r+RWM25YrnI4c4eFjY7xcAEaA8YGwk+Rzsow6tdnVZZw4Tqi1d01oQObO
echRbbx9rtYWA+4rdO0hM48eqpTjzHnCyoG3ZcyH6ciTg1uDFc1WcdetfDyxEoSqaNQC+SU9PN3C
OpAlG2WcQULaRpHWpD/0pH0u51+3l7PyuIL8Fxsmsm4kiHIxwSONns6JWcZgwY8IlG6Gr6zCHG9x
qoc+MuY8cm0ESIkKa/GBU1J8skvDUma6pK4/azkMu02c8TYc6xdin5rJ3tOyiYpR2zT4TxGBa9mC
6x7mPwjL3H7Pgvj2Fsgp3vsPQbFYcC8B+2FJXxScB0C4LW4Zt+MQpnkapvxzzY8uLq/tgV+vVJyg
VXvvsS0AnsBuSQv3Mup7SPhxHYz5xW6Y3YW0qbqobCf3yC0jx9RiRXd5bY+H2ytduyVIuAJBcYFH
Wsba0XrUJgxqg5XGHk4uRZTrbXx9Q3z7y6RNCmNrbhBUEwGeElHOAZnBtQNqqdO1HXSHcFNKPPfo
OD/ZeUM2Q5Nsco03UckI2zmlDcmuINP2te/R+6Tl3dGoy+yQsrnY+FNFFdCEte1Hh0kQFuNRhcrP
9c/iGNeo5rap4i6o7u3EeSlderRocpyb5LGtnrpcU3VVV8+6h8kQTFcjtUFb7dqmY/TZNBC3ij3j
cfqa8f1owftO7R7dqzbdj20W1uOz651Mow9Ff7x4padGRXgj3lXpXUIvAshsoeIBnIN00GuQpftp
UtVxlwLtv1itvzXGfP4P3h7KMa4QnIL04vu4zkX4ZzmQEl90WMnwxBLzF7RxbMUnfD860kpQshDS
qQKvB6TW9X72nJkchYUqXvQgRD3b1r5CYoX/tPf+DIGHZmMnBzPTQ8jtdu6J0jcQZPC7BNxm5Z+5
/lo9YuRzmbac7TkyCsfcDXr4rw17uBVsAIRFAMLDVJAtXXOmDXk1GZj4cfN5P7P+V2ODcCrrVBW+
D/NP74beydvwf6ALkQ70UjqDUdljhaTShsZw429IrkdAAW4H56T/aMhrgwZc40RFstGU/dGVlwrt
NkzogBhEWBd/fvG5oYe98CpDRVYHWYH/uPBHzTgV5O2251p5dYF+RjQfoBonhJCurRA3KGZAgnBp
Ew2BfBGyttjkmSqify/nSQcLRVKRZGIIFcNOUtCoV0GiaRkuaroc+iYLtfRpRNW5D8BYXmx5/tA1
+3zhyNDqKPDjiuz69A0cGNACL0Pin/IXQp7SacemyGiGkAbTvvLvoQB50rgiXF+5zYj8UZfE6DnC
K5lYijDuFXC6VUxrEBo4PsY5hqaYFGHk2ucFEASj9VDTxayF+BUXn7cJpmUaXbuKW/6WQlyegK6v
XkDk+ef2B/5YjgGkRXA8AaANxhd5hl+HapdfMFrHrfcpAESM9H8grRXNQKEEPzg988RVPMMrj+GV
Rckn5xOjeYaie+yDTKStNm1ebZrij9mWm1FTybqtXlIQFACsCBwhEErSATYyq7QWm9fxPEd5zfGp
XmvvOeh7aF6xKCXuazEcu9FGTm6fW6LI/deSIbz3gqAA3h9YUNlHUMBtUGZApFU3IWjyQ51kD4k/
7lpPe+bN/L2qoXI0jJ/LqQ+TpV8Uj8LaYcWtQv0VHUAEIJLDzmaSjNlMm7jSE23Xs7b6MvearkiV
V6wIOjJQ3yLZwFMn3d7AzWhO26KJp7b3ttxfpmOZd4YisFk5qsj6Edogc/URwkl72WtuG3ij3cSD
/ZWmj6TS9oluHAxiQHXUizyO3vH4j4gp+FYgcQBpAl4YT54rXcOurd1uMOo2Lgvmg4G5tqJxtFWc
UytXAgZwOjB9j2LUu5jGxWWnS1almta3MYauP+t0S9Lx4KU8Iu7vslW4rxWPfmVLejcaO/fbGtlv
7MxofC32XdbPJyfgipP/8WPh0OsoCQF6DwSPjJtyIDZI+rbqYt3eDcNkHWyztXfdlJ/yvHk0Sfed
Md3ceX6mmjr5GGfCMhjPRCAEJKwMWqC4CDOkG7p4Lk91jgQmeESlQ8uLjRXEeqIag/64n8Icet9i
VghVX/mEjCbALZ7bxaW76cc7rX4EzEDhMlc2E78Y+Bhk8+ijyBNjHWwbAa1YbPD2DhibJ7//XpA7
kqOe4vrfa7K1lOHNxzsdvItcIWxGvojhjOsHiHfcbL0+Z9iyxtnNPBfi18CA3X5+VnYPA4RC3Qez
faKQcG1ldLuKGtQd4s77qUFbwKlBS//1to213QOSHFT/gnwPb/a1jYAXLfEaZ4hzy9joBGohqF6f
xp5GJ4iY/SkaKM/Z/f620ZVqLJirIRUGoC/Se/xzbbXmldsXBWOxU1pPNQsAiLKOwZiGaDu0mXO/
EBIWRf51KLKNm5DNmD/mtFc45pUqg/gVQpVYNBmRe1z/inKhJE+GmsWgxd240xYPZTjQbT9/s61H
Q9PDuh6jFmBdxepXvuuVXfFNLjwahBhbzqFkFA9/uL/x7bDQ4gZEAMvGecxeve2cbSf0RawwqCJP
laasvLpXq5a568t0cfDowrpO9Ldu/MX5Pk3tcDL6Lbz43B9A0IG5+o2NR/f2wj96ctEngcYQELBI
N2X2pQlYHC8fO1iufjnO0eTHokEvbQiXvt/eNvVevruOma9tmdd7DFqrokAGgBMmeB72TfLE7NeK
YwITDMigBZxbLWx+fLP4U9WnqDfcl8FPtL86vp0Ux0y1ainBtWd0lPt0ZLGZjUfogUGjZ0+dt9L0
72ebKIyt5Api3Sj1wi1hP+UkFAy8HoiTShY3LjV/+RbXT6jmBHO41Hr3Z1gG3kVkTtiyLTCXOoR+
kuvGsei6qt7ZIx+2S5KXzXPL0IJJS8f+0Vd5Q0MyUe9TXVZmg5nSgjvbxTXJ2c47s9+An7TQ9oZO
m3Kf1c6gH6feza07X6uyJ2LxSkUXuuo+UChBpQ402iiZSE6LAAsMvc+Fxewr1O7sMD2b27K4m6af
i37I2yH0jl27KQxFvPgx7cDewpqAraFlL8v4+g3PiyGbcW/JQKPGTZJwMKvyMHnJ+MUrkzRWHGId
h/TDIb4wKB+doqq7AAQFcT61YUnagwkAhmceC6/eMJTkyum1tJdIU40trDxvKM8DVox/o/wo0z7g
mlC/MUwWk9K0oiIteOiMi0rBac0NAhML/wseTaRX0iOgOaxjukeHuC3vGPmWmL/Nf9YIAsoQVYC/
NiQX7yWpp6fgkY9d56s+xi09jd2Wb+v2nmNws78DAqJ/ccPhzuwfuvYtJXSv+IbiLMrf8PIXSM6+
MvmSDrwYECSfsnR46Hpo6HW/swITdlt251vsruPDZ1aoJlbXPiIKIDiuYkwRDAvXHrDJejPQunaI
tcXXP9U5ogdgf5OX2+tbtYKMHmVqIZgcSMvDdHsKFehuiB2n1o/U7Nqjg7k0BS7NFCdd3kUMjWLw
G0w+EGeWFpNZIxsaYg4xJxjacshUgJltGr7b3M02S5MP902nLU+YefGizDKqO8tNUBcxfGjmEQ+C
tUvKNsjx9UdM5+XoWJb+kU4VhHKzhe96DZNctpm0r20R0MdaX4YDT4kKtf8x4ABUWCBeUetGJ/gD
MemMVMDuiT/GpdZkv6yWZlHFO+O55qlxv/QQTwZ9FcV0J4hrMUvfLOxkgLHt5+1P9uHe4Vcg7UCZ
EgSBYO6TkpzB8sZ+zimP7cI6EoxLd1l6ZExFfPDhZAgzOBeoWVkQbZJbnVo2AzJjDhxXz6FfU5+5
U9TUHGjp28v54JXf7aDcCi5CUayRnKSlVUXK547HLVh0N9Qq/1QjWHdsOoOyn9Sb29ZWNw/8NP9n
Taz6InYzc9+pUgQQsRtUSRS4VNsuFPydHQoHu/9iCk0RMQ6HkrX0ylVF201J2/MYBfKwNZMTLceN
RxZFl3L9O/01I0VKLUAeuQUKjDjznc8YjkxO5hhkiox3ddsw3wmyPlP4ZMlNEH3gDclGbFve7Stj
2rptd+K+sb29Zatn4a8ZGZQzBHbhj5ixipn5m40nHszRmH9qzUlhR7EcS/o0XrE0jubg0/gYqfNQ
3c8xv+wylfKZ8GpXXg91FdwhlOeA5sC8j/RCNkFhkiKZeKznbfat9hKwhmVdMoZch2qmDbTuJiHm
vIHOgiqrXlkhmC/Qi8KkMeAqssOlDfhpvZJO8aD1kU+RGLndFsrKipRgbYUgKYOn0MXYuYwyygyC
XTPqCcWdbWPHZj+HhE5G1GVY2uADsFv+K/YfQHxIYcNPABKIVq/cATSbHnRA5jIBgmCVYdsNdejp
+W+S1UDJT2w+/PORvDInvVx+Z1lj7vIp5pzvAm/pQ4ZB17BJymnjJL7ioVy5zOAswYFBtQBjch/g
MszsKivTp7ii5cHWxz2aPf8K5BP7d2FCusr2YHJQv5hT7NIvds83vfZQ2G9JouIKXz2Bf+28P6YX
nrbqBuBjTWuKC/oFXNBbo4DCWzD/u2OCf0VkAXEKAA1kRvJgyH2vZx4OIDi1LfbL6F+SRRHHr63k
0oa0Y82QTf9D2pX2xgks21+ExL58hWE2j+3Y2EmcLyjOAg00NGvT/evfwXr3ZYbhDkqeIkWRIk3R
W3V11alzeFkp4/PYiiCt86BvkCmNP9/eaJMzmDsLcFJ+wGqQVJ87i1JhANk2qXjG406N0g7E3AjJ
sn3NNBoqDdEf7FjwlRTw0vlF4y/SsiiBAXE2Df1skWqv63t0go2oq5o236BQRXFm01qIrSRm88Ny
iPmlqka25akSt4fbQ14KqIBVADgMEGUVAeh0H5ybV6RUqIKZ5cibunKvGCerQN5mOAyD9LmePffW
3uPBbbNLM41yCZL5H7n2ed7ItsBWkPFMPJv9s6lAKBp9vP03bh95+nLb0sJ9hjYJpFAnPlgbrWyX
4yM5qiapl47PjodY0Y2bbVzltu9UVA2M2FyrDi+tpjO1Q3kIU6fE3KU5h+aCl4ohnkVitM9ey0fi
W1ljD1svFRLyYo1rjL5IBNirY7tK1goySxOLGwecIIDfY1Vn16pZyFwrB10+S9aceE02LvX2aPv9
VSjjG/zomou5soeHvGmBOdgEBALF8Nn0DqqJRh0AbJ5TaB8K6BKCQStohncl/VGW3/9yKSdbSDVC
9wCVDATFl3OrGRJYJsXFS5TwbQkYRTpCdGRIDrq+sj2vTwVMoTAD+QPIfwJUMhtWlfPBaY1meLbt
PrT5PbbrzozHbR//LBzmJz2SOCl56e01CuNpDBcuyEQafsoZAMeCfPIVbIvitss5mjQKlgQjeXfT
I5qWggJ3+NsQW7v+r+M99JrhikC/G8Ad4NeYxf4FCMFkVRL1udFODATaccqe9DHbVsVaU/3VSfyw
BMpzUGFC4mo+NBdNfE1eZSpoHL6Ax60WuyzRfbYaEC1MIXhqgVrX8WJHcXR2BBKNjCMUb1W00TkP
TO9Cm2ZIxPm10/gdeB7ZmL1XdCVqWBrcudHZE0BLAEhGQ6b6nLSAsqcHNfmJ8y+M978+Aui5RIFt
4sLAM34WCmVll/YgMlKf05+q2vt69tnW60AYK7fClReDAwPIBwphEBtFAD27FBiYjbmWt9ozS9M3
XZh+V22oqT2Y6XDK9aBP12harlPqAAigawgie3iLIo6YDSwZtEQ1RtN8xmncyk4ERmXt3MILSr3w
M0UH3+QYqD2LahVZSvLj9rReA7lAGT5pTWJWJxrI+eMKOpNKZdnSfe7aftelDyVYlssG6BAaVmrk
kd9sfMvkU7mrjX1G8tC2vymf3L9VXcF1gbqiC/+Gjh98y+wseqKElEthx8+F0oCw2i6VO448BOZC
W0vrXfvtqfUa843ma0Q8H0nws2ufuGKqi+lpRFWQgZw85RG1N5GwIM5fV+Z2+upLl4ZZxU7ChsUF
fPUI5+hQoI7oSWS0hXVMkvor50R7yAWITqxSoV+8Qtc2QjWKoC1Ueag1+7GFhtYxLzskoZQ13trJ
d198D0CxyAYAr4E3IeCSM99uMQPlOg3fM7iP7fDCSx7mjrFdGfVV4nmC3gKPCWAggDzg+Li8rJiu
xYi8BxKN4Kjt5YtDIwi5gykuzPXfFWtCXR98aIDeNnv1eJmsQgHso+sEt9dsB6l64lR6gbHldRJa
wgw6q9z8/0zMfINpKXml9B2JQFzjx8ZPkq6pEF/tzQ/UMi55RIioR88FqQjUcu1ch4UMnnvCW21S
BySwdec+QwDhG9WTlfzNlfOeGZztiKJIAU9LMGtQFveplxwz/b2xv9psWDG0tPVwrwOChjwbrvfZ
8rSkKXLdGklE0BC6GexY8QtEGAF31b+Ga36M6Y+paaecHXCgkXWFVjAlikgoLrQqYh/R6Ury4dpv
T2YQaiJtPbms+aVu0yQfpR7jMKm/kkrb2Wn31FLjnqD8WrCD8Z2DfgBkIQ+5s1YLva5hzWzP7twi
Nhod3F4kMp1AFgFxN2yr9UETv9fKfQ1hsfyQDP5o+QiDb5+BhQ0DDj80VE04IZTPZuuYNBaxtQGH
W3XQflGLZ88cPb8otSc0AK6BFxc2DYAZgMXCiQAZODcGGKCSc4KVbIwiCfC6eFasotwNrrEyqoVz
h+T6hGRAKnNqdbncMiV3C3wI1lJ7tPqoNkOIKJEmpHLFzuKAABhAFwTqVpi/SzuF5aRGSRQSIYLb
K94rBBoyV1vJSlxFgQhmQd2PmAyoGaB0Zvu/T/om7Zsii6BfL7MTgcq8oj1nGuDouT+ybmOs9XYs
W5yYYfA0wStltinazKpBakizaOiP3hdWPAGojLZksw51a6f8vL0D14zNhlc2QukydORFWeqFLEYc
nbiBM24cJaIeevBcBGlJcNvm0mHHnP4Z4cxPDlaT9UWGESYxkI7mS636I/r0DbCCG2OYx78Svm3w
6rXW2oCuYZYfq/nH8uzSKezCUEeB1dR+QDzxMAAbrrzWiYiy7jSMCVypE7hDGnjZQ98OK9HwNJez
gOFi2NO5OXOlZjHUKm0w16BpK8OCDTIkFXgDVmZ3IWJA6Au3goZAFJXmEUNDGQTvszKLwKFo2r7u
7IrqQHTonocNlK7lHV9x3ot76MzgbDlZ2lk0V2Cwie8n0KEVcYT6Gh7VoOqoXrKMbG8PccltAmcG
DDb4XNGWNDOoaEMFEgLsH84eRr7Vyt/Ft6ZaMTL9yNVqnRmZbZXaSDKRVG0WxbVOt72031O90YDY
AADg9nCWLiCs2CQ/hXTBBJW/3BglOk7aGoci6lAQ1Zyj2MYH49S3r5Z9TLIfdbMXL00OfZBRXTmK
H5Wr61H+MT0bpdPqVmmwLovc8TEufrX2ndEFbY1mo8QX6l2rb5r6h/3Sf8/6wGw/J2bqxz8KJvy2
frK8L6a7zdia2Oby8v75ptk5oRRErRCdgHvIlHhj1TlIv1GV2yieGSlyjaBqdQpm1whyNNAJcCq4
wDbdNiaHny8GQPPfE2v41HUE7hDNUAFjx/F3mmkH7u5HbZvleyi8sgrQfgn3/GQYh75IN7d3xqLH
+LMx5v3lFrLhll1Nn2Y1aIoWDdm0Jkqct61cI7Qmrwj2pSlfNPHITwf8zDEpaa90SYfynE1D1XuI
RbGrhpfKaHyhb2vvtThkzSsEt+7YT7e9Ez0oQA5gU9Hebn/H8kr8+Y6550ITx9irJo4cCD8qGVjb
voSy7X1hC5yKR2o/2NmmY62vWxsISfhjBQ2wIQlN55S3T0q875Xv6MYzn1c+6yqLcTk983gmGyQz
ChvTMwzpG5QRy3Yv0n1RPyJIbIvqyezrQNrs2LB97v3QszeoKhHtGYkpYYDyqTf9NN4zsS3rTWER
IDPuEwrS8sa5M7hfuCKkZC39t+i8zmZyFkMUhgCK29VRcI0TuRWtO/pmHTdB5/A1+aorTkaUGian
NZUn4b4gMXS5ewraoG7owIWURuJnFQ0ITQ5A+Bjehqn7LpXIt7wYcmt3gXQHP6YvIpnab00atIhs
nM6nycpOus67zr5p5kKAT7EU1tWI2lxl18o3E0w1JCObSpFbo/uRF67Phm9IfW1v75VFV34+GTNn
wg1dmnWHLZwmd1UZGVXmG+TRqSEc81iRLZLa8ZGzDXNOZK1tfinsPjc9O8WM14aTSZhmqvIFS6Fk
yYkyCFx+dfW17vklx3Rma14RtFnjZR3+RA2UekyV+OPaDl66BM4tzB4RppmhKbLHClJd7AuhHygY
wiU46lUnXWk1WN4t4PEAtfPUmDhvSZTS6Zp64FnUgkq6ABXKZnDYHQtjvfHzfq/Ir8JeE8y6bn+d
tuiZ0dkRVWyUIVoUpCN9oL5gkIDdN3rQvEAIVhyrhPh4YwAzVVdPjvK5pSsbdclBnFufFvjM5Zdj
Wzh6O07RjVvtErzWNt5owrND22jtepnez/MY49zWLLxJ0bxcVul0n1d3tgyoeq+p6HSkoKLzlfE0
cBIkzSN6BNSVwGra8bcMzzyTNjqjzAUMp85+NH7XeEJ5wejnXbwjzk/n5fbZX7omzoc58zm54lkN
Q+QdkfKhgbpb1vMgMb7FAwvSRCKu2ty2tzw64OXxlofnnatCDaOiK2iCht89WPUB2LnBDBjf0W7j
RkazliVZPPF4aSP1iu5g5JwuNwxQyT1tYjeL0Irt+QYn0pcWnhS3x/TRQnS1ZGdmZv5TJyVgOAQX
V1Y8poavya1TP/b9EcfFN0efW7/MeGsooV36lUh9A5oVa0Ls10n86WSefcPMkY7MK6SV4Rs4xJJ3
xp2m+SqUoQPWfml+Gp/Yxs4fCu3FZcdWKVHSWCMA+KBs+e+TAJ6ay7lO0oEoRa/h9lKRvD4mr0Pp
W+5rj353uqvZ1sz3Xf6c85P7VH0BQYenHEkBrhKQMQx6tqMO8Vv9E6nfuPucUbH7f60R4EKXn1cW
fV/HHj6Pqrsi2w79Q9rt+u5d5lswQzTuVsZPSn7q1OGgKnKTycF36zUE+GISAbxL6AfFppyIGS6/
otAhnKMmOom8uzxD1k4XoUl+UudUdt+ypkcHpbZp3NAa3m4Pf+liMgDIAtszQNm4NC7tsk6ktC5b
JEStDH3bjyp9BV9rAFKjFe+1dOLODc2OAilkB3BRjfT1yH1GeGC5n28PZcljnVuYbfR4qC2nazGU
3IKiLmDPkp/y4pFn73W5tYY1GOqiORBpQH4Pj3Z0SF7OHNWIqVhckKjT6gAMC5s4L3zaik3sWFlQ
gc9kY2TNykW3tFzoP1dhF8QKwDJcGtUILbnNkYzMijiwhzsIrnfJk+2tOP/FGMKcmusAY4AE8ryD
FpUpcxAGchJ23qsI9ZRxQ3RSvTakOemgTnoCEbLwaV17J0Mruk9mbmWH28s5zd/cbZx/wjQVZ3e6
17qGQvssixxtYzadn/aHoRR+6d4p5j/sTSAMUI0zka4H9/mlqV7txlKt8TBN3No9UtZYPp7GysoN
t/gwdRCWYeEcCNXMW2icdqhwISAIdEQ0JEdef8amNOTv+lcJSIX5pPW5T35Ka5u9x+qGe/uYhfzR
fb89r0sH8fwrZsekEhqQly0C6yRR7Z1dQX+zVIs1/OVibhI4EZRSAWwAG/JsTmVvD3GbISQr0tBw
lGAc9NBS0Kn5KcbzzXKD2r2HUE73c1TXAqWPuvR865zbnm2dTo7cabwpAzA+ltAKizvl2Ff0QMFi
rx4H1Q5YnqFL401nP8hQBELb5hC0UJDXPwztu7DQF7i3tENbgf+/3yTxd4Vlh1zL9iahQUKVQ4Y+
ATLsbq/Mf5kzRNFA1wCTNZ8z2y7KphOIgTgNk+69Uu+ltPYKiHliX35O8wMZwKvFts7n24antbie
LyA7TXSRT/rTl/u/k57XqrhrozY1W58VHnqsjLTeCcWwt7dNLe6+SfDgf03pl6bsgiMdxWUWjUD4
hWDfknumaSvua9rCt8Yze4wMkNF2vE7FY4Rpe3THNCKwk9xPkziKk+8xd0MncddivWmSbhmdRn7m
rwbg3XWVYvFc8BkmsRVYIHZwDDxCerJJDMh+AL1gyxO6H9VMbG5P69IKuiZa5hHoof43j54LG/A2
zhHPmuPYh3pllVslT5VNntnlP/hlRCggEwKRLW6+2TgV4K0rr/OmnAAFhXN/JMMGjJWhOthhUj79
w7jQ/gPHjI5epP8vJxWZpdoWWZpHRpy2PsqoIiC8BatSKdeeBItTeGZq5hfNUqCASGke1V1h73I8
csI8T8hWpa5YuW8WHRSKb/8Z1py6Vu1zJdYzu4hU1oCnvnObrvATr3X6bUMGWd/HUuNUHBULSYNA
5YbJfE44qBChDGCFOUoJJGTolDT2Rhbn2oFKJ+nvOk8f9Y1OMvw7MUqjDnruKPTJSSrS/NbUtEbC
xtbHnUCvUuVbZWOLO5frIHxJ7LGt943K2gZcCyoUMqRIq0lWAbwxzsr4l25CBDGItYHWAr5p3rBb
y7zACeyKqHF/anZzBEV+GJtgXRtzNVKqXy3kw1MFSbdCnnpR3nMSmvlLyWOIFf8alSi2fnqk/Xl7
ry0EdAZevGgZADDFuuLTKD1edCNLaGROLN7o0i7VcmsXIvTYFsIfPuNvtw0u7DhUtBDMAbcJ4am5
2EqVQr9eHwiNOlDlBqnr/EpZ+t3S6NqRXZzvc0vTl5z5JovHMUQaYUkceb7vqx1SlbF4NapqA5Xx
SrkvQwUPDiuMwevz2VW/WHyfDZuMvd4e8X/5EKAP0SwBUeH5TUPdkjmM1jQam/tRD/MxKNQx9CCq
/qp/bZ7rOiyfIHaYoStVFX5BnkvdT0eIkj3f/pCF4HIqJv7fd8yuocapZVYrFY3Q0ex7YqPVdyh8
yDFI1ogxlsoAE8xr6s2blBbn+NyuMNFkaHeY+/hTc7DdB9YH40aFrk/vN2/NEGj8R/c5GY8l2vOM
sOo/1YOv7ZxmK7+VazClpYwEvuaD5neSHZ1r/NFSDoVe42v641iwQMZvg3JHXaRxBdt3yh0KQan1
ZtqPYw81pKH1C4UcrXSF0mwpsYxWN/CFAw2Olrd5EaKT+ahoxkAjyDR+lyU6SN3Gd4awsMBEsdGh
EaJFpvKG/g9urHmf6YKaXdQTPx9uSpDUAVY4y0eo6dCUzJQ0Ym6OUlR7R0Grdnt7LUVyuIjRB4Q7
C+Rzc54wqxAtBIFULLo82iwADWuLzOAptQPrc/PqQQPBCRtrJTV57cCA68DVPOFUkPudZzL0tnYy
0xRNVIBtw1Bz30u3yJz32GeU+CCAD1dGeV2bB7kR0szGxI8CprJZ3Ghx06XAfXaRSw4p6h89OJ1P
nJu+M7KNkh/QMC+sFQTLFLtfrh5sglhpegFPfN+z2K4FmUddVVUXmZl1p2XAoXvpz2YwtoPOft8e
3/VGAYsUSKTwCEa0qn84szOvGY/UJK7Fuihp1RO4LRF/kJWQ/9oPXZqYBR1uxktmi7qLHPTlFi1D
vnNf1+Co1FBRWzl0K8OZ05eXIrd7i8DW2JnPSZFvjXgNkbJmYrYhVGZnldZPwwE/m5VYfpZ8ub0m
13sci48AFz19+BsNwJc3WdrGVT1YBdaEidjXtX7TgnBboh3XKqowq/lvT21WUOxrNmeXBcqBJrpX
aRfROAsMuz4I9M2W9FMHoH4/oBRo7m8Pcmka0QKE9pxJgg1ywJeDzIzMKc0S02hJYYfCySy/sdWv
t40sbb0/RtDmdGlE4/jJpMNBslozVGRkeQOug4gOQb8mwLZ0Zs9NzRaN5wzFXYmD5LY/GKjl22L7
qqwSLy9bcVDyhxAFzuzMM2hmnbaEwIoclQ1lO6IZ28bI3rt+jYRyzdK0fmeOwfPSbKz0rouq0iv9
WE+eCZgBUOP7rNTVSlfkdZA4NegCF4geQmjzzbHLVteNeWaJLhJ1silTVL61d4kL5PZmWLiwJjNY
BvAtTNCJ2Zbj3JJMkzCTNvcJZBY1vQkVrzwwl/hOGupO8pDGRlAlxleLyXBMxr8OhvEBUzsa8PDo
MpxrIZKEoo+qVLuoyN8qD8MsTkm6hkBZnMwzI9NJP1s4uwexHE01jNJTtilP7wqFf6LKqljW5LYv
Lykw8+HuR6sI9iHSfZd24sRTeseMsUHorxhvGYCFA5RiVeComwx8t9Qv5C8ItSD9RwEtC7OBhn2F
lFSVPVp5FehEBDV5YTJd8SwfTv7Wl81mAIWvmvSNA/+JkHOjNJv4uQEW6ncsQ/rg7LkGQMzGeXUe
rGFr/3QjN259y4z6lV197XwwQag5ICIGXRdy2ZcT1Hdm6cbjADxt7gWp/mnUtbuCHkH9bdmredfJ
P8/HDLYz0IigLQQ57dmYFUWxRGuyfgLiSOILemjy75UXWt+S+jsiYh+oCoX+QsPnyiiv/TjKmWh7
/JA+B7PP/HZnI/q4HKCGU+ebZd81+fvKqb0OwGBgaiExkdFFZ8DsZmrA5F0VZjZEXcsHcO6zXNXu
hxyVkBPtXY/s8G/vXVPc3tiY1JWOb+e1s9cVFGA3t7/l+mihw2JikUXgCUD2nCFBzWWSu3E6RshT
aGSDRikwJglbZRsQ6a61BF07YBiDfgj4rNFbDaDXbPsoVEv0uhwjpSgOJhVtwDT4jDEbhT+Wa3Hg
4tAg1IoGEtRe4CYvrcWjrHq3ZWOEqpx6FHZsP4ymahxAXpN9+odZROMohJSAQkKgOzNFbDUHuzEG
JtBdDDh4sdetyrgzYqCYb5tanEM0O02KX1MkPTuCjUtAxB3rY5RVpPUTfZ/mzAIqbwSRspDhbWML
+JCp9RcPfpTKJizkbA5RfOEIDZmI1FHxPnmJ3UKx2krQfIyeT08GiSNY/glJxwK0UEmzdWjnNEdS
O8U76wfgfZ0qLkbo42rDS8dpQT/f/sDro4rvw3MQ7Z5gK8Sj7XLim76vZAmscRQDqHNHHbOcwL9r
+mrXc46WmUnFEC+0qWNxFqI4MnGU2lBEVAPze4fGF3G0wcAMkuGWvKgmX1WnufazMGijbxFFSrQu
fNAfnV14Fs2MPjdMAZzDqejuinanfcnsb2OzG4EtdM3nEfwHna8eWJYGSEb6fHxq0p+1udYbsvDi
v/yS2ZGVzLYSNhrApieh0d/Z3212r+N9XH/PtpDhVEvLL3Ze//j99rouVDIv7c62OVi8FIkEnIh6
7yuD+ki+b+WWxlvk5L8kP9ZYuZYWGAjuCVYChU/wIF1uI2OAgDptSxmRXEeVoSICyKD40SN17A96
1ay8+BdgA4gIcbMgxICOMuQcLu2RtisE7gAZ9Ya+scmvnPj1S3x4k9q+H9wApLbu9vaELhwUlEjR
a4vQBh2S3uwyFZ7WEoOrErGv3W4zNWNb4XRraIHpVy6vbHS0nlmZzWNdeCnoaQYZuU0VNFq8q9iu
v88N4LXvXC9beeAtnRKotYB0FY8tXGKza7ToijLTmCcjz03og4pg2C86pz5oSmvsWrOKhiyrDv8w
j2c2Zys3aA3n8ESwqQ4ZiqFs3NG6cvf/YgWlBqQwgC65wiAjoIT2JUFSXTe7+8KVXzlqsitGljb9
RHLg4bWKIGfu1cYcCgy9isy93o3JfaI5Wz02ngvHLTeCQHj39pCub2NsDbSyg+xpqtjPbxIknJQq
ZlSNJPy4z92++4FpLh+gzlav3VrX8dVkCyzeSNuCyWFOzJgMpjTb2JWRBAfYYYQ8ByoUbRVAAlsE
Za4mn4cOeWqHMxAQN4U4OtyzV0KCxdlFSQL6UdAIRMR8ecQnWKXmcDzQJTJdxyx3O58YvQDXn4XQ
Wbo/b0/v4vl2AcWZrkJYm+1LmesUtJNo73aGsd1Kqqm+2zBlxXEtWQHuzpkkMfFeN2ZexKKKXls8
BX2gw5/KPK9BGN0///1Izm3MJq72esUhBfZ+ThXNJ0OXBIO3inNY8lSIwEHaYoCaAqHb5fI4uVO6
Bh1hZQDzGPob2jvHFd4hHic+TxWCbLnbemGTOGiFNBvgaBJh+1qciLCWPA8tonhb3vLG12ohN71i
k5eEmUWQFhB2vj0jS0cHvYXIDgPfDk2y2V2I0ktdelRXgXOJ4w3IPtGg2qGRuM+KPPoXU6B+RuEW
hCtz/h5IHZVJm3sqRIt7EehFOrxWLRiJLYEC221Ti3sJcjOgWpq6bu1Z6DZaFiFFa2AvqX3yIKEz
Hpp6p/7LbjqzMrsjuoYaDoHHjnS3N7dpz6qDXfTm7vZYFldo0i9HaXTK+cz2rKsX45DbiRZpFDoq
GcgpQyb17AF5F3vlCC6UgoAy+WPLmpzfWWzITNQ2M8VVI4pnM3L2blMOJ20UFd8nhlT70yCIIXyl
lUMDFveair1BPBSuNJCNoYpVWD3yQGB+h7yC1SZ+11hobanMTO38f5kVBxQwKmjLwTB/+aW9WvVK
p8Uq4N05O2qdY30VKm+fwLHtrSTJpwmeBx6gAQVgAUE6kGCzI4LSv8M6L9eA4tBfR2m9N7X+nFpR
ogGUieh5qkV2KyHV0qKjiXm6YzxQmMxVq5vUlPXYwiZvJhEWq+4DpqTpFvXENWrcpUgHpGSTSK8N
Oo35VS0QDgxaxbQozUqf3HX2ZozDod02fCUmWDqU54am/z/bXHEc56C0rKaNXH6iKQmKhK5kVxYu
RlxPqGUiqQNamznJEjen9+S0K5I2OZZdu8vQ5ehbnAZO9Xp7Ay7F2SDHgMtEH6rhYHdcDkcMTeqN
A4ajgnMt0JNhY3cpBOjHZnxwzUYJOlLxU9eYZhBb7r0NZckvVDHYyqwugLmREwA6GLEq9gp0Wi+/
gxVoxknGTEPd0vaTqrgfTfRe6Z8bt/AB5gzqo9mhPTbRN5zhGSvsh7bow74YHmlVHZQyGVeO5sJ5
ufig2fXHmspTuD6dlxTSeWSrF9VdjFnoBfdzLsBndDLXwE4Le2uqAWL0cAd4Y81csTsyU01JC5sJ
3ZjZJxWEqbfXe3lUfywYl9M84snlQZMQNegmjbcFajDeGPWcvDZDgxc7gbxrfKq9NTbipSzJxchm
20wid8mKptMiUf608y/KQ+IhTSLFS6aauyojftVBAJ4EnlGH6Ad5gJYI8VaY9xZKAZhc0LyD7h1h
tjcnaytliZhagY8AUMGIwSip8CB3LDAKa8DAlBQZtviY2d021kbbLzPjZIxr/FvTtpm54YtvmG0r
p8WN4gncgw0Yrr+rioqXXzkM/ZdxQKQkQTp24vmgbyQt2xVvvOhWzoY/u4Jt7pYamYbvAHWpuD8Q
vQam8y6Lv8+YTvMMlXYUPQxEL7Nt3MQExLUQ7Ins7mQakdJuTbHCrLLg7i9MzPbxMOhFIXgNd2H/
KGIfdBI6/Z5wF/fL4faJWZ61P4OZ7dyOcovbNnYulcEg6d5yqV/Z1SM0CW4bWoAQXU7b7IZGEChY
ouJs9sgK1vmhoVu7NQPD/KWjOqakfKNpgZIZn2ROt6O7YwN/RDqrMcVWDPYXkxq/LKL+vP1Viw7j
bC2n6Tm77jQ8ljRqYaJd7S0lG6i3+KY8cvKtVR5L7dFIo9v2ltJaqJchr2eDsAmtADODZZ+RDEkD
XOSD38Q+2jUE+27/pLrv6n7Dnts1HNOyWzizOLt6aCVVMU7z3qZxyOrad6S3Y/kTEcnOVL5X+Yn3
+o5VauW3w2erW8nRLDr9M/Mzj9DTWqR23E+wIK/Zpa6W+W1SZ+HteV08MKhDIrsAmhTctJfr2Cng
4FJcbGMTNJ8ChOm9q4eK9kZZuunk19vGph+7cnJnxmZrmPQdI9LDjLKKfWv7ogzcTNN8WhT5v9xn
Z5Zma8cd4XAxwpK0upBaT7kbNsa+tU/gsWZMBsjVrFhc9AdnFmfL5VFOM+7AojOUOzfei+FrS4Gd
H7a353D6nVtzOPPWZqNrhfWxYA3104hnO7WDboeZ+DmpNxr9a+EpUOkjTP/PBpkn1OLRzPLOwrig
XtuCOtGMIXitrkS2KxtjjquiWkViQbALde6FQGPknvRj9fX2zC2sEGqwhj5levDWnIfPlHtGH4Pn
MKqaxjp5QIg+x5Wlvqdjk20S7ll/n8eaiuLAPCNa94w5csfMDLdLa9gbnJ2w7ka0Wit6uRWKs789
sCXfeGFpdrFyT60aJMw0dOiGULutPc0vy/tsY9ZvbfEIMA0yr38fBiNn5lgg051ecPM2OuhXaGMF
BbSIlZIf1IYVz0AZllsP77Cw61X5DLrbAh1Tpjnuk9Fco6Zc2DGTNA+6l0CJBeLSmStRhqKzKyRI
opYw4BmbsOggJym6cGVq1+zMHAn1nIoZFeyg3Lyx0uSxr91N4spjbRxZpwU56CEsaik+WlkeGfcO
bp4f1TTf5XiSaGKtY2bh2r0Y9szLUChyJCm3MOxEviTmUavkPQGdt9CMO1KYQVuqoZKtaUAtnpyz
yZ75nCwnKH1UsMqLftvZyTZGv3kO3sZuECsTvjLfH1v9LK4YlSrzHK5paDIkPjflV6d9kCYIGFbW
dQoEZ270fCI/3r9ndoYh49BXwJBU+ps6X4emOIK31ZdaBVInhFmFsk/hV1Gv2FZov0NiN7BztjLY
ldX8iEDOPsJqq6FCyl2LFMp8wq2jOzYPZmbfWd0A4pz+AAWTsDPW5njpcY/BozQ9Se2iSjo7PHU2
2DUqDpjk1AWzCV48BDhsAOFGaLLjUAVSQiDPcoLRUIPWW+N/WkrEgTEPOobmhH26wmR7Xm519eBq
UdlziD5k9xytz6oxPMjWRsqa71CPx4PavmvlyWzzSGSmL8neVqTfrzGgLq7B2bdMG+VsDZpR60Yt
w0Ywii1Xs6AF9dXGEWEGqi3wYuT/cilMaF6U38CTOH/Kq4lSF62t4ME7vtVGwOVWM/2yX4kd9cnj
X23vMzOzUbWa25YcHKBRWbTA1VMC1VvWdCnIPrJBQXM1RLmCjKMPBo2RcUCtkfltx3houJW3aV2Z
H0EvEe9ALTSGgy7eiDNCE9Jr4yPtqRlKXXYgVqzkhrTm8JBQtAvePqEL4e+UTpvYP0EpqVkzn8OR
CLBNM9GjPK4fu6aKkt5dIylZcjagdJvwIBOeaN6cQdysHxwtwyzZQuyJkTgHt4X0M8pBawjKJTgA
MqgA8ILsAXnIeWNXBU61ViNMj5zc+IYuNTTa7Lj+oBuZb3lRTvRNoX5Pa+QN8za0xioJSiC2bs/p
VbAPokpkQZHPw405IYku9zpA6jImTtu+qBbzVfSBmiTexMZvZiebRH++bewqUHUBWUL2Gu0OKCdC
6OLSmEIUYWrK0L4MOYuUWn8iY7VNWNf7DOy+imTY9ypXd7etXvuWySxa1CfuxYned5bkT2qFS2qM
7Usrxdbthh0rTk3+hIOGvP62E1+b4sTUl6QLB23Y8RbMGzvTWiP3+GDjvDiA+Axg9QGemvSG0KF4
Ofq8zVIuXK99keRVPkK4DwIAxbBzej+2fDMUu0QJnfLU/4Yws2B3xN5SLeyfGAtT6wjpFJX79SnV
duDe7PMTJEE0uunHO63we+WxjdYIXBd2Bjp1UEpCLIWE77zg8D+kfWlv28qy7S9qgHOTX0mKkix5
oCLHTr4QGTk0ZzbHX/9W++Gea5GEiJyLANnAduBiT9XVVavWytqpCi2AUa9Asg1G4bTKG4XMmVzA
V8BrbKzR4vIV9TgIsoKNRJexXLPJqZqxDwDzba5JVx5oXl9z9g1tvuhB5HsehueCoRtA1tE92v/l
5E9rvvWp7G58xMJFio/QgFpBJ5qJP7P9mQRc6UhpNFcGHDhgske1SvzQ1ws30RRn5CCbgliU1e2C
qqc2cIbvGx+wckAEcgb9OKh+gcR9FloGMej2zTzmVy15C3pu98UfMOEf1Sy3WyrZtHwuWXQcvjb1
sS8fyzQ81BHI/VRXD99jmTmlom20mizTsZgT1JxUdLvi3QLG1Ntdi8S23laZyq8q+OFq9Qz8Dgn3
A+IikDwXFnjb2r/xsDeSl0oabDMrd0xVNt6CYt5nJ0eFnq0EQLs4Q3OVb6MH3RCIatprWFSynVij
aqNjc3A2Zl8MZWEGfYiqYKBUoXZ2O1TUN0ZJkrv2CsbLJnQytmPm11h9ohVIlK5B4UqF27a/N6wu
N531wSuPZcfWg2TczKqVtExKUF6DxMqUeePTODja0Nm6foKyKO5C27CH4TBtxtWLAy50sk28lUBE
jhM3b70ECwNXhrizvkTF1VQeKwI6/fpbXD6mSLLfH+RiASGZgwSvaPGEOh8aAW/HOMnRpLZ6Rb5Q
JbKr5Ge2JXq8HAsOLXq+QJKPlQPs7NaAXqFcUdddfFV5aat6Y5ulZ1qWAw/nyOGW+uOaNZRgwZqE
fnNkQmbBskbQHYC3AqyZAGOh4FZ8U9408Chu8QatGhK7EVA67Py5D061sStyrsZXxayE4kB2LfHU
rA5VvHHMFyEvZLzhcVBIRMYPT/fZKW/xcNcpiZMr/QLacTvS0l0RcLsiToryiqTshmrjtK0NzUAt
RzA9AP/ycWl/CrKNBPBlQ0ph0R6RHKaOhnbn8sTqL/e33sKlYmRU+C/AA+E75juj0UbDyBlPrjoe
VGYe2Y2DsrdNZb8/plt35qoxbHS0VILm2aTirH8a1NBz7PNYS65da9mJeeDt5PJKPoDbSrAJZVuA
jMUrHINDlR5oc8SroMOf2VNMZmWkq9i1aIxjDqbzIjgahJ7J1uth+T6cWRL396eR1W2F+3KAJUC9
VC+svKr1AnpKq73mEgQs79IWOHBrbLMjHdVWqZK8xNjayU6il3Z46uLB3sqpL8vJuO2RjpOwaIiF
0ZFxO7I4Y7lcMJJcFerW7SlLr2HvIhyNVGarXQw2a8Uep1NHDv2efUHKvfzTWO79TbocK75B9B7h
BMIlG+JV8ml2pamPdJnE7GqMh5o+B/EpqB4V+ed9K8sjB/eLjQnYEwJR1ExuraRp2ENkYGDXiHjB
o/bUsMMYCFn4f8WPCMJ/1OcR6YPCHU/OWztl2cU1+HfzK0EP7mT6avqoj89a61j1q2AETzZmb/Fm
m9mbzV5JOjroGuxJwZPSpa5aneJN+S7x0TfBAe4XQGEAUUG2A0Hq7KjFRjiqtJaia1P/lOS3civ6
WBkEWqThn6CXgLt4zr/U5VbRAUwdXXX6e+AvJN/HwVbifhnMweECuWECcgikHgr4tyuDYC4nQVkk
Vzm8FENqm8mLnD5K477Qf5uKV1y18KSd9R9WlznI+dzffvMZxOFCgI/3D/rO0aazYMGf+riBrllx
DcEyxHRgRrZ4Kedz+P8tgDYIw4OV+XXJiqEqhzEprsWUugM/pxGu5+7r/WGsGYHPBUUGktyiYeJ2
DiuLYS8YUnGleozSx+/KOCZs/882wH0EeWkIp+F1Pg94w5ywqiCkvqKVKUktW0LVKNwi7V8ZiAgt
UMZBBgB9trPNwNQ0kzsoWV9j+ZigAYJFe2CY7fsjWS46biYR9yGsRoP8fLb01KorIC6RX6Agrk1S
g4AWLk13/zcrs6FILcn7QoIVLQLKu7AL9EDdt7BIImCaMBCBFkTQDIj8zHnqhRknTQATrfwwaYBj
WJ6hOIYx2eELyNNHjztd4UAhhqh2lR/zfAPGsDqRoo8SlB3wq/NoXWYG09Uwa65Dxy07o1UGpctR
3hrmuhkU91DAgdrVPFcCrp1gHEOkaGrZlXQQUDqg7Yb4m9LYSHsr7xL73k3f28aNOlfeIm+YX4Ni
jpGpEWBoNOwgGX17tCA3ifRwgAxJOdYHXXoLjGQ3Kl+bZGtXLrf+rSExC5/uWxlp0FGUZq88xztP
k+2ufNG3DvHaVIr+PAHPQoPZvC8lmgo9y+SSX0GDEV3QNmi50xQ1h/sbc5FW+pg01CjBQgHWCwTv
t2OZ+mzoJWhMXyHzUfCf9G1oHgL6ziOPviWaI0dw843HKruR9zmZwK5g7VRXyn+PaoUEwxmEewYt
zjEjLrQRHPSaoPs0s/B/p0sb7ovhjz5CFBnabsXB2pLhXpsjeB68bwRrF9b+9uPLFrzBFZHaq9T+
6KDHIvdbTVdrewoJFV1gRMDqZoiff1pqUIRrdEhYe42aJH0YeJEf69yswWBuWWhakCt3Yz1EIPA5
UBDrgUhSyFCioozs2a1BqW4m3WqzFrGczcxTQpEpukiRZyFyJjZBotzPXqe9UV7Bcti+58wu8Diw
e+pWIKF3tWbHX9XkJP/lIN9TflquAuaDczC60Vbc9PHsvveps7lRhk4iSlC01z7bj2yP4kYh/UTm
I6wdIb/jN/qDlflZ/1yVk632J8g2xdLPEtIJ0KxGeAwwg0reJ9Nhj7R2LcMdrUuHmgnbaUCOaA+9
4mW9Q/q/5bHubTm3ZbKv2XPBdlChsdhOBs8s9D6Cl6Sx+7JxAnQF4B+mjd39Ydm+PZvlbjI89Rj/
SsL4ZALZCpauIdhyevPED5ZMgCgRlcC3g5Rr/vqt6wwNHyN8Kz2mkvQrNtpH7S35QcnBsLy85lez
/Zr8M5Hph1lNQd4C9wl8uvBSn7amWsRpINDI114H0qaZqu9aYr1LSfhoxZO0sS8XiABhDdKhIDMF
s5d46c+sJXWctwacq6KmQMVeG71xS0lzKSJy4z1Rn6Fx0GyT+gr3M9tjYG4QIa0INhaSbT2NS410
yN2BdTK2LdNTktDlr2j/BNMZEFvyDvHNs1ZuRFArjgUPnQ99X0g8oUf6drTgIMy0WgrbK9EfCyUE
e/JWbmZRvhET+tnE7PSQqDKVaQj4tZL3JSYxytHeGO270GPkoXQKCMHa/c9uH/Zf77uYjyLwYk5F
8ImMLKoo834bELGBMU2L2mup7mjqBPsmfcoOTDpl0N1T7OBZqnZS/3vDqgiillYhQCSaaaEuMrto
TCIFudrAscm/hqMB6ENoa9+lnaZ6cXhkTiC9yOMZBPDtFy29to1NXMXhbONtuXJziyLOfz5i5l37
BhLUkYHtZKZtv4vQFeb0sVo4nVG+3R/v6g4S/V/IEZroHJ5ZssLBUopSR/0DNBXFo1Rz576BBSsa
NpCIdUTbFPD7C4HtJEfJOwdJ85VXj7iPI6Pe68lrrb3W1XTgw64ormVlWynScGjplw6AlEOA3o5Q
iyke6ixA911+KHIPoin3v2xta998mcgkfPJMbV+rMjRjkAlPDkp10pHw714i5VvOXG16CohXfeOP
00Oa/LxveLHFZBTpkFYVyEP443lSsDajnreVWvkoflnMKw1H0cJLO75A6WQn9wHgPFup6WVgj8Sg
6KLECgC8ihW5HWscNtqgGWXjR+Q5HP3AIu6gPeec2uhlG99AV6Ya56L11B5KiS46kqT2z/1RL0rz
Jj4BT34NvY2go0MS6PYTitKMotjijd9SYBxswp1R+p5CnzgqJE/WiWNQXMpP8XhMqyON3Cp7Ucjf
aQQmvqueLejR/g6JrULZjWwsyDyh+fFlKPqAbwqlS3URXOq8rVGkbny1idxOO1fkL2+u/fjODeug
BludFIvTLSbC0KBSjuwpsvmzixjE+wRgPXQ1garW0aKTNcSO0bzcn+7l7p5ZERHcp91dAJedjuD6
9PvsL+WdzTl1ra5yoRViEIhDMy9RDnmQOVV7yKfXIY43ztf6gn8a58yVooFG10NgLXwwmyZRvqeE
g7crdygZj81UuHLsaKyEOqGdsW/fhuqsse+cvwJ0uQsiNygeNGhmWskLyn1ymG+8KFYXQUj/oAap
g3B2diAKMBDFRjI1/oQETRsehqBx0i3lvDUjiMpRZ0NXNqjcZ0Za04xrToPG70zyE4T19YHRKUW3
n7WF61o+kLDc0GlH4kscLtQBbpe7UduIQzqA+53EvxtxsAuHxyluXK7tlRB6Uxpi2ZOsHvLMbdRL
117U4UFvD/FLdUqCcV9m/DylXyKIyqMw8j12kl2P4jsYDbrqWHT7gto9QH/gv6+28lmr+0RctiIx
DCXVOUVQMTDDnCzKfUbkE+v1HekhDRyNlzg0bK3QnMx8Ic3fAAsVofswoz8Ra9pN/NLHqDhkqc1S
T3lvQ9fipZtqkkuwq++fphWXLRoooTqOlDLIEGa+i8tJqBt1z/3I6bLHFolDMlzU0e8MR85/9Jvl
UrExbqIQrKbI2KMegfzYgmMnhrPCMyFs/fYv50DFgPHnkgWX8aUfahtRwCHW/7FjGD4QOWwZ/ZAg
xBUJs9v9M6hIm+c6SEHwephAqtZHOytUmNNs6xaJkHE2OOFpKZ4igDchfL01JRVWHcnjNPgASLil
ApE0K3SK6tCGGw1OK8fvxpD4+ScXKHdKWJdcGvyO72la2jx5aMctQPAighIT92k0swDZbBrcdw1G
07O3MPlZBhtx8HK2gCYSR1tCQ6wBS7eD0JQ2ZRR0S35RxMU+0kt24r00uuY0FijlKKF7f6svL0Mk
KIA+wGsNOARQPt/am0AY3TGlHvwwpgf+nAJgHwTNLgNbGLhcaztMthApyxlEChjSNegfhwwEDtmt
xU4DnLqTlMFPTSvcgfUBkH7Q/2yM64OK7XbbKbKM1wxSzUKXYe4hR3QxR2asYyK7ih7rNDM9ZIIV
p5dK5raQHz0MhLBDWhuN3Yz5385sx1080M4OsyHcAdsc2l3NOg+Z/XBnsiHdqyE6cu5Pvxjs4itF
p6t4TILHY7ad4k6PrUqNRt8qe9uyYkfKQBzXm67Ze8kmG+Da1MPF/MfabOobyAHoyoiAsKsKN2z0
g9bkG0X3tQGB+g0UwBT0sWCDvl3dES/jttfY6KsoJgSvsY5t9GioXyX5cn/mPiiO5lMHAiRQu4Bp
AgCjmQtjaQAOkqwd/agsvCj9LtWeSUo74c7wXL/QcPAs8y0ye7caZCcav8fJJQv3CXR4ZBfyAWn3
S/+Wx9Q2BTJu2Igxl74IaLiPHCk6spGImU1DT2lmjVU/+hULz7GOZLpVoWk2ytONq2ptSVGQNPHi
Am0qjvDtfBtFS5We8NGfTP4UavVByaLX+zO9agJQCUwzkkkwdGuCEq1ttB5jieQIsXwu6xiMNG0M
ZJkAEABClNBwQwjMy7w9dSwMuaoNffSLANR9AfzCPqQyd2s05juRaLzW46Y75CSqnWwcm50x6NkD
r+vGyXiibPiPtQXEw4UqkHUBAGfOEJOmfVHWiTz6ekOfdWyctM2eATLe35/bFXePJyGg6cCoAyc9
L4qlKcXeMKTRjyFCnAOhx6Z8V9c/xi0M/tq5FIxSuFygCmXMA2CIoBlKpbLJb7rkT80sN8dfNpKE
rjJZV2hBbuXmljEUHrufDM5OAOdKqJp9CIMt3/dy4sjlLy2/ptIxLm3F/KV2u/tTubqBQFeEXWSg
1Aynf7tPJzQiZRlKPX6WPMggRlTkhwC6JHbH7RDvzVD7PYLhY5zCZ/D7HZs8PNz/gLVzAkYUtP4g
GwkGejEjn+KPPpErFT1Xk09pOjm1GpZ7oqhb2nMLpk/Aq2WKip3gtKJ4asyO41hHJKtiilc9ZQe5
dLvRrWNb4W6QGXbyRaV7dDMBC78vCfo428pVJ+UEfG2D5HbMvvfGIcmqh5qrX+4Pf5mMFR8GaARa
zmTg/haNZ0rD61zHhw3k2SgvyE84EdkpEKB9VUsv1r/3W+mstUOKiUCZCKA1wSJyO+OKBhIEpqkT
Tk+4I4HqoSpyzNMtXoK1QyrwVmj2AjUDaE1nZpTcGlJpmvxh6FLgyBIZeYmqBm04YMx99Pv+PK5E
ZIiEgahG6gYbeU4MzKOSWQMPJV8uuLQvYvZqpkQHx6zKz1meZPuslumugyDMhgdemU0YRqebBgQg
SLFm0UEmZapcJjBsQaii0g0P6n5eNNKXfx8fsq2iSUDAgj6O8adjMoJWSQuKYvRr5lnGHxQtnVry
GZBsknlttvpIV9wQCJzEBlHBYrboBQijUuoTqx59KqU7GoUoBEK/zXRH9LFL0iUvkc8Orv8+QgTw
ovAryL7nsBqlntBmCUFYv4a6ruaPBO0WOz1Hi5PXJRsw4jV3gOYDYCqg9SdgNrPNCVoQmpmVNvqj
RXe0LZ6LPnf1IfGCxDiy9JyQXY1KVP+ix/0+n/hXgkds8NsyniTdiZF99Ufzdzv9uj8FK0fm5qtm
cS1EIHpCYlzmQwigm9kdlaR3eyDuwXm9EUKvnZfPEzDbtoGJTSu1eJ2HipbaTd7aihL+RhLdtrCn
kh6TX2+YXLlMBfsvWrpUNOcsbu0xD6HlOMXwO1zyg3BfBtLOio5d+lM3dvcncu1QiqYdBa4HHmgu
ABXIE+tqtZh8FHnbQx+Yo0c0PGgSdaqO902tZI1R2seYoHmIcYGq9tbPFaPRRNJUTj6DgI/yNWN/
UvqLP5uJG09PvP6akre8PPHMRbW9P/Fkf9/+2lBxfaJiDqAdClwzby6ZpOlBjoZZ1Qa2BwHILzOe
wt3UQH/xvqU1p4DcGXyceHQhL387UCWilTXKuDf6wcku6pdifFZPkxID1+qF0dYGXR3XJ2uzDVoP
UxmSwph8veptji7pyYx3VRtuvLyUtTOHFzx6NFGkR9JqFn/wEWFmCFZUX+tcsHWA0Msqfcv6ltcl
9Ctjeyp3iX7oSO30ye+6cQO88dlLoNoJe6iaY6UkdnIOIR6jTE/6cI1LE0w/9NHY0qpZO7DIrkF3
A6hDPM9n6xwMlTaYejD5QJNItlqrLy16752O1bJjRVAda9Do7BQm/y9yHcAaIe+AVBsoVT8m8NPN
U41N2VB0o/j0naHDX2lcMwR8BZrdg5u93d9iK4uOWAG0mYiIgJOZw+kZacMRTxjJB6OFtZOjDBw7
vIh3dZtukUd9vKlnL2FUMXQNXuJD/kZM+KdxJYnV9wbtZd+k4dVIpcwtAsR/6SArzjTWEvQZgSAd
apJ402Rku0mfZK+tpewQwpFd6njIz8yIwb/TGuxkIobzaNf1nhrHoV2nVvuYKFrumqlcn0tWmLu8
bsvUnoxAflc76NIhganuULzMXtJRii5DFJq2lHaFm7ZhtOGlVnY5IM3iWYZMHOoqs11etrxKojZX
/aI9Z7x+zMYXE7oTeCJvvADX3OFnS3N/BHKzooKqkupn1JvqHECSCTFKvYvy4iDHTzRFb0kXOywC
N17oJd/H4NRCyJQO5Nv9vbTysBAdjXjZSKBiRbr/dn1blHZqy8KHSHLuNhpytlvIggVgHGfixoTY
zp+2ECfZNFg5U32mn4ziidaFTRBLCOYXOkDa8IlKrozUYDqeuQHex9pOEyFCHySX/2asCOoR0uDS
m2MrZdawhhuV6usSOaukcyiLNx4q69P5HxPzdVU6oB7TDCbirnV0KCgBlHR/ECtPIRXAYEsUfiER
ttik6lCXk5kTzW+G42D8bbQ3bmvjnzbwsl8ViGe8+/aWzgbmgOREgl04gTlLRMOVqY70XPexUbw4
fx6yg5Ru8Wctpw0y0hJVAc1ADhE4ytstAn2PxmBoU/P7yOD2mHM0XKNu4N4fiji+t74MGG74MlEt
wF9z0k/SZBA1JIbuc8+ouN1NZ+KAl63W31/lZKu1ZWXe0LslpIEB/QAPwuxmTlkHLtM41H2jys4V
oBfEzdVuo0l9pTSLRkNkJJDrBhBrkXqpByr1Km0wpKCsvUbmNUhDONocpZGd8yGKd4Y2mV7FevnQ
lzRz0pZGT1Tlxb5SoFvX6yzZ2DBiYPNZBhgWWQrcwbihZjdGPSXoD+lK3W92Jn2HJGKl/er1g072
91dz6awBe8XOMAAZRCvWopeHTwa6zRvZnyJXl1S7+GUMnj5ugf6W6wg1DrwpESQDR4wU5e3WjEQT
ypgZMp5aVbpHB1ZhK7Vq7ZCkqQ/3R7Ty3hK2xLlWUekBsOHWloUbTdIbXfbl6S1urDd1SHYQOWEM
ys7NrqOx09LGBpKYmxNALvvYUA5Ms8HSGBPAYa615jKgHbrf979rQZ+GagrQ9djIYqYR1Yql+OTB
KwMd/TEKIn6PViYe2E3bv5TVe1NNPzsQuFRIhKUdujFDyVGTZ2hDoJr0XFdvhdRfwb5qG7nyW53M
jXfg8jgDfaJhouANkT6eOw256/saLN6KL5MHmhV2PxZ23jhmHXnF9HUgdjm+b0zE2mZA4AWOQ0yF
uNVuJ2Low1xO8BM/u4wdNKmqwE2KNLFDiTmE4xqXEtPunioLminqc9TvJMi6Bx09hnW7ccw+Uo63
5wyqE2iAFVhgtIjO979ZFazrx0jz+zqwILYE5roK7IqHbqwav9BKyS4LEgCbo3V2YBbGgWhhDnh4
3/3dmBXhnRdfguMu64icAPyave1Y3WRGSGLNpzJUuqMdJd84GiMaE5JQbMfTJ+5IpyrxSrq7b3m5
AzAFnwyLa+XTvpQ4o2qjYQqYBVlKd0SrPc/wsHQy64GwlybaeAatpIF1NJWK04AUFg6E2B+fDAYm
kQE5qQ0/OhfRFXyl6HDfEz9BQo30ds5zUMnajaV6UrlRVF/xDTANdwcuD9FoMEcTMjULSNi1hg9K
aTvOVNvSvvdBDTZDyQWzqROnxFa8utypEGb5BTdR1LsyPVhBeRi1xzg5hmG6s8xh47uW3l58Fpw9
eohMIa5zOyMQiOV5ovWGT3TloDbHMkTP9yS7eaF7kIG6v94r1x0ESME0gg4ZDVtt3hfdRbLWq/pI
/Ta1g+pco89WpN2S0UuSL2NkZ891/1hoxygZT1TeiO1WAllwWuP0I5GB9Qek83asbZ8j72511Ofq
rkdnrBFA5OGctF/S7ndaXejXYcftfEj2k4BnvwEnMw4bXS3itpkdtZtPmAVKUgSWhSHuqQ+BUJl4
CvsKpB+yjI8mPyVogr8/30t3dzvg2cFWTXnKCZmoj9eo4fQl2LFoOaKzxSy23s+rS4uqA+JARJnI
cM4mt8/5FPFMo/4Qlc5Yfo1QzzFO8mR3J63gRyQLElTzqZsGj6x9uT/OZSiBcX6yPZtV0DYlXOIq
9S26j8uXIoDU5bnfcB4fJ3S2doALqDgmaF1FA8rMeaAurudNqiYXjUjYIVUagGI0pEGH9qS8SSrX
SmRUJ3mlAigQc8aKx6qRh7e4DMsKbJ2EB4dBauIfFbiI3ohlgTAImfv8KckGNFl1xQgaKgv/GJp/
UgpccxdHeXDgLJFA3jqlkwkeFCAn3S7s6Z+2a+PSQbd5kTnxINevJliw37VoBC3nJB7nOAUT3Sdq
httd7ydqPLA2JK2naSWydnIMBJZDck38Uk5Sp2c8/cGnBrRTaMTLHwY1AANWWusyahlseOulNujd
PDY6dE+ocuaABBhCdgWvaO4wIyveEzq0gZvqBYG8Xq8odoOqm+6M4DU0X4YasfsfuSnAHgDdUyQU
gLcdf9ZZ3+T2kAV6/jTB17214MScbA2w5zOT07RyyjrIXKNIeubqrQk5qL7i5DxJasjsHgmvxjUw
N8yFmGH/0zCiBpq0WYeqV6sohbUnk66FPzIL1PW21OpF5cWFhi7nMSs69RUScel5DIBB2ki9r5w8
oUoA6ibB8A7Mzq2rwQ3URApkSy5o+n9JkNML2Q9Ch43ATjjn2Y5EUh+/HyRDBtCLszOX6Rm6M0Mr
uRBdfyMBfzL72NjwIStnC7UYIW+EliIcbfHzz1emKnehNhCkgrLE6cAv3j+Y1uDW3fWfzzA6wkDJ
Jjy0hc6NWztEDTia31N24QnyUWHkmfFJCwD/jTeWZnXSPhkSQcmnAQ0DYkDoM6JHif8M8tepfr0/
kI3fr81izC4u0SQ5FuxiUfbTkohtGe0/o9kgWfS/Q5gHbKFBOgM7l10GdLpJUPixedx6gwVCmvtj
WdnGMCRAgMimCdHn27kKYw3xJqnYpdXK8zhVhzJTKpu1wfG+nZVrEZl2hEd4amNccyaaoCpRLw2o
6cPtvUwKs4NSB8+d8TByn2ffQPWzMbC1RUJBUzw/EIZAmf52YOiSywMkIC1f7b/I5gP4sv8bAxgI
djMwger8paFIHUAVYYeeMuusmc9TmGwYWJsyQWaDV4whqHRm27jV+ZDWNAj8gitOID+TabTjJvNa
FZR9r1olbaUqViJFUXhBfhwd9ZAcnxmUwXKqKlVEROyWjSD71Nw2/lr3X8tuPIJzd6jctv1iFZ45
fpWQENUyO7A8vSqdZEuaYbktkZURaXrRmIxCweyIFUXHCnS+Ex+QC0etB0AS0WqVbLTeiAHdelcQ
q37UIUyUTaSPiOeTo6DamGuRnsYXg+NdDqrhatrnL+nfKJa9MPdiaWNFVzKDFL4PtcOPpIg6d+eU
SFCbYrg0QE7jNFG216w365eO9IjstHL6MNHoccIz4f7ZWzMLBgE8SxDVKAABzTx8QtWiMKC3eGnA
N+ACgJ15GaLkXaDW/QV4kPxIrX5AZNJHRxAsy68Wy7cU5pYrKpRJkKAEQAbQ1jkfD+ky5G+aKb6U
8WiiyZJiM/OCHEs92GpYXS6roMUTKhJgB4HA1+zSBC9TkOZdkl+oDBFYEPXayL/ZuelPU3oCwxha
Cnf3Z3jNonjsoLsA7w74uFtn04VxZsZSml9qBVUle7LsXD2Hllu0TqdBYZ5urOiWPfHzTxtX1XNZ
ZTrsaaabSRNohnaKvgOfJdyomV6Vy/3hrRRDwFH5v+P7ePp+shek5RSzGPaI7Jj8hwEZ+PYUAazG
y0OGVrXA6eIjrwocVc2JfB47YE27/w0rz2uAi3T0lEEuDZmdebdn1qRSB3B0fhGZYf1cj08d+RGE
j3J7zYpTW/5qyp8W1C//DjLK5ShTFbLTxKmtDvGJFQh0w+xhqrfavVdWAl+FC5TqIjE+Tz4mPJUr
aiTFRQY/EofSFzzVfihxv7FzlT7SjdflMlbDJAh5HBQwgf6aP3Dztk2MGiRClwhoOnZRTNzZ2WtY
bnX6rwCoEXRaeMmizxy8IHPiwKap+ZhA9uXS8x+aBjRFcOpd7Oxs9+1vtbP+xgF0B6+NfqZxAaz9
qdqI4ZbJMwV+Aq0PIAwRHcxzPJluDkOFpK52ASuz3TVf4iq2IdBTyhT/eaFQiTCSZ2vMbaMLNrba
0l8K2+hNAaUnnoLIX90erx741oiEsG3Ij1r5Q1MeVFLYqnREilwtLlz38L7ZONKLyxeNQ7jsBLMI
VF1RYrm1yQBGZWHKrIsCcvjumJJTpTnonFO3AAmrhoAYBjpTXHrziWVjCmxWkFqXMfob+GhlH8La
Rs9EVHv3T+zSa4ghfbI0u3aytg4bKGBZlxKC5MUbyED1Q2XY7aWWzoPmWONXJfoe6Rpm9tBm6APY
4v5YnBbRgoo/lgnMJOZ05iaNguXxRBiDlhSzh99F92UEf9O4yfW5iDU1FB5QDUB2TVC1q8rt2kUD
oLV9yPovJomS5xZtcK5SoWZ6fz4XCwchQgARUU8UtpDkmlmROKn6KNegfOh2+k6Hwzvx4mXS/Pt2
Fje1sIOSsMBiIwabtwlr+pimCWk1kPieZY5nNnFi89t9G8tO4Q8jaKMHEgSz9rF3Pt0oOWr8oHGc
tC/cG9h37Xve2XDklvorC14YO+rlYKfs1GcOgMu27APUZdeCJNTSbQOJ6/Mm4c7q7CJJ9j8fNNus
SC7IyZjK2pfqazbuCvBXJNq5TxUPkuD3x77YLUidGTh3MvLwaN6bv4M1xgeUjTQD+vGgBynfkMm6
b2DxcNCBiENdD0lYdLgCXH67UcBUhro2OPSvDaok17qAk6z7AVzLEU08E6SSDroWtEtnRVsCv4sD
JyzjLEA6E1cUqsW3liM1DrsJDTRXWhzN9iBVj9bLf9Ew92EFlxJuBUTS8+MWBMB1JgnGp1cRYCo7
iJ7bHGWlZK8109GgzE33Mg/3/z6rQooBWC68jYAkuh2biuQFB0ojvCIp40wGyOxUp8zBGBvt5eSX
ipzWfXuLYwjyVOQ80eCJWji4xWYPWKLEfGw4mBdz/dwkL6P+Oxj/+ZEMG7htcMaBMkRpYLbpR4uH
KlQ206sB6Mqgdjbb0qhZ7sVbC+LYfTrnaZskVaLU6bUzGTignzIzd8D7SgQT4QVF7o1JWxZCMSIq
NHXRdwNUhDVbpUShSdvoGrs2qj+0Did40+3C/kLUs5bLOx3BRJBJxwLQllr3kma0c611i9ofyrMR
gbem8P59GXEigKzGd4GLdLaMtZK1vYJI6moE0GSFP0XDJaSAdgB2/rhvacGFhxwBwmI0DqIdCud+
ztVZsoSXPK6yKzLJI9idi7D8o/VtTJw2IsUfyoEWdiPKp7NKafM+KsNoQMEx6B8NmUMPwiRWgtPU
kPQX+hzbauMALQsIs++bTQVasMcwrHh2ZcVpyEeo0xA7mrRjKMWukv4uZA8Y7tweQ3QtvEYDIq5+
42pbul7MkAFAONI1aECe52x0KSZ9NqWCdBZEQEMHeTZti/h7xQbA+8g8AXgOOZF5IFeiCyWEsld2
NaWy3COIDh0QIVob22ptsREHUKFdKePdOX8OWcFA87Eu82uAWv+zRWrlHdCK2idl2zqR+D5bljrD
tJWBlpjZspEjW8HjHiztBtznnpsZ1E8biE8iuxRZTbTxhcsrHrxuAPGgWoSkA7J+wsF9Ovo8oGNY
mrS7SqVjIsaM6rh3qsmvwj888frCU6xL3x0TJf5CIsuu2sgdm2vYRg4UZcLAVckOYkZ2iSriltzc
xyLcZH7Et+H6RXyoYPLmqS7p/5H2Xb2tG+G2v4gAe3mdYRHVbMuUy34hXNk7h+3Xn0UDB8eiBBO5
N8lOkGDHQw6nfGWVia8g3Ff3Hgfp4UCwS/8dfrRQrTrBeYb602bMGytRKhDQ7YiLXL9LHaj95VlF
uIJmL4Pxgh4FQtcitVXFCrNNGn4zmLnodzAStvC7WX2AoUeERoQB4CDsRdWxJUVpcZrF8YgPyxdO
thvlUJUNjOU+cr6wwmP0lXXQk3pX4xcDbWoU2P4+Iq5PYyCsZ/wKMCIzMHVxOuIoaONOUHovq/qc
5GqnWjxLeVuOo+9GrmYXDP2zY1yyklH9XCSL+UaaDD2S+eZEwLe4BoTIV4GW13tPGZ59BbA43i4C
t8hPY3Hio3tJI5H/ZAxPESdRhOelIVjlnfSuuiK3zfb8Y6yZsQ4zj+MAa7OAKsJd2CDdduWdrNuK
agqHMdJMYXiAqUlpRfeiYWtxS8qaDIdCdQDUrKSz8SUa5t8Tel2VwE2Duha2oQ7WGTStLxd5rjS9
5tdc7/EJ5AKgb1rLd4YMEzaqyU44HVgFcE1kag8KheNN8Khqh6oeiBY7+jELSZisFfuk+c5eTvXv
J1okPUMN/PwY+r3XQTFBsPsKSnn3iQH995aWBmTR1P0YmDLqt3vVVcO37skPSc3dKzyYlC9cZ2oF
9fUNFuNhDK1JM8XskMu4HEyYhkj+JkkrrBx4B+ygehWu9Hmvgh5UCEEkg1wOGnvgRi4y70TUIrnM
+8SLfU5xB6CAaT0NutkD7bOyF67O6XkooFMQTAI2Bc7D5ZdrdPijo6KXwBoBZTrcioyKehvTvxfI
TzB68TkwDDbaTKuY07dlGAeR9zLTxKaAyu7AbfJALkRa8pGfOEKlFgotRg219LSVa2dKGatpKqeR
jmbtCJR6VwE8SLgp0kuag5s70twf4VLgh1rfmUMZNbETM9ZBSYeDtzQZUDIHPU3yxceqlAx8SIhL
dTRTxyYlJZvGnILa3uNMAiIpsoHl7N9Sg4t9m015KFGACbp/URFDJZ2vR41bOQauI4D50EUbE1AU
nAL45+Wcs7FOSikI52Do2Np9Y6Os0veE2U1ntfmTvGs+AZQBjmblW/9IFC6+AiDFKL2jIIH64VKO
OkDExA8qamZZSNPP2ozMprQ6sw6dzArkDat3RUU7YFO28ICGJMBgdhLlLWiFBmR4LTKizcbaE5TW
v7OtZlVbyQbMUK9JdtAP4hYQv+CrSkgNeZv3WgLal8Qv/T6H44wPqQuICh7SzCDChn/zdQe2BPKz
ntBweMOVEdVeOzldbsWp26qkC1bwP7cmHf3jGYOH2YeyybwRft3DCgfyWFi1YOQD7qX0nS1JX6P8
YADTn/NmDSXD2lS7Td86Bnurym4lG53Pm8XUz2fjzOqGZu4V7wLLcCh42JN7ku40zVPJ7vXWUc58
euaZna21WG6OBjlrHB/QeAIC6fJlR9R7ciOXsd1gy7cJIMVIfHbXN5ugP65Rln6gU5evhsMD/X8A
HAHyg1795WB5krWREShQ4qTqqQHErzg/pKfWTqEUt//cs41Ox91eemoVqh1CeDCCYhOvru0bH/ji
MZaZaS8ak9ZD8cKriGsaxB1M7j0hn4lV0GbDEbe2O9MGkKMiMtpcx4MZEsXlLDe0d+5IAxO1Fen9
Tjm+tDll4s4bTNLZxSazDgrhoaZuBaW1mTbMeWmcO523pA/1QUC64MjB1neMvYSsiYQ6iahuDtvK
OaAJcRBOIc1IABmf+9RFQ7G9V7+hSmu62Ez4DfDU2g0ExmukctL98zccogZTP9am8NjkZnzf+W51
POX7srWKJ80uaIvH5T70NyUmsE8jMLrvHckeT0NDi72/1UjmCE5oH+4L3Qnp14F3W9sp7S+DKGZB
XKxyym8r6wDNMxolm8GMGQCJ1KfKO29Nu+GuIt3jnW6F1Mxty6AqDc3SBlj0xa0IXEEJtGihLQEr
Nxs1RNdWHAjQGhAVJ4DXEvi3vO2dDXb2CQAly9JQ6kwOxkOwK3MSkAd9m1kJ+dfbJekoiIJIyaAn
akKbwvjSdqIro6WRkdI53odmMRBXjdCzQsQA5ecHYDNPvW9+KrQnOql6un/j3zNn+1ztjpWpPN2J
ndWRx8DCjs68nEouZz742/KseXDAsnry2du4vy3uwbecnkAbGAYsx643YcBkuWx7LuBeQhUnNKnO
3MiNbO2YEmq1gJLREIAu+GUQrJEYUi2T2VHftcrNY08klyf592dvinebz3P/rEiEhFsTLX1XPw1W
sJVJuCH1l9oTZ6sSkUwAfx4oga97AG8MKn0gWvI0idi17Tvxl0YNNz7KEHsk1iMoJlZlJua+sDsq
0ecOeohU2ybmNxNgW7epibuVDnR6OEY2T4RTfQ5JSrwM31eg3fHo4n+2ewJR+54QlBzwLGZAMfsb
9fOokJJQHT8UM8HRl9DM3yfHVskxx78K1i4jNsKeZy61Np++Vbz3NqqRJCMy6c2otIzUOm6eafol
O3fF7sgo3rRKqUZT04kaS/NKx7gXhB1srMzk/OVC4Aorf+/vabstD5/OBnSQknzyGwCoNpNmb510
W5CT8RnkJPyOzPHFt8/a/Vthl2dWmPm2aElsYqPxZLAGOm6I5GxdLjdhdaDT0GI0PxxF4lDl8y2h
J1C3TgBskS0zm4aSTUowtR828M/uMUX5+67ZpVadELJxLWh8mYZpaTSwxHtwLczkriSbkfqYm++v
kCQOwuzd+fMlu3uC7/ZDeIjfzHywpw2PzcDSw1bF+/8dMv2cV8tjde43zqqJsxjS4sIaIbQhNJLe
eQL61KNZaJbo09fA5RvLeBp9U5vX3t9jXiVGuCnAE0BNQETxSFuKhKdgnoi+DOTbSJszY0+IAoLS
VEOr87//Hukn1Vm8HTCGYHKBfQpCzTIHy8NOLNMw6D19MKPoOZKwSuE2rPV20W1C1WEgSkhmhHBQ
IbFwF41kUmgISQmeppnlx/jKgO1BIiQOzXja1uVDUzl8+bjymHMotnzM2doApSAo2SBAvrzbugTN
8jopkLGBCSo1lgQxP7DPslIiHf826LbKGXBUgEA87FOKo5++Ztxm1N7iELDGcluALyblXUdU0OXC
wNT5tVUyP8BfD7jIc9Q47ySUFXpPeuTuqm3aYA81kN9FvOy/qKp7nA5GTqFg12H6WpNfy6WvwcY6
GA1gXuIv9GQg33Y5Q2qUJlnRiPDRctpP0OTCo6i5TWHjz8oKN+lhOCvOZI2kX0PD3tohaJqAUQOh
E/xaNrakRIV6lYasEy5R2Mk647oJ5MRkulMzRUbewAqjNZF4jBKS0iqqSJvWAlivo85Uy2di+w0E
hvDx95qRroMvzAgiL4jmKDC0FBefhJ8SrhD6ZPBSEbLgVGCoMW5TiQwMDeQQuCEYP0KqKTFnGkKs
n+LpA1rtlfQAB9gyfYFLR4pLSaneU3R8ciKOz8ZUWE19KKRvwNIo2MmR+A66SgLqxICGIYXA7Ni4
MRJqdSVsvXEi4F1QwEOXAVHz8l0KJea1XooHr0xprH51j3kREukteZTOf8/a7Y/5fyMtz55KE4Ja
FDFS7BoyRUk8DN7HYZuIlMfX+xeFTjzRsl858aRb+wcIpLnHDtWPK8EaHS3tBGHjgF4NSaCfQtTR
Gq0aks+P0XbaDwbpXLg9y1R5EUM3DR2/RDynkBQdwWGDVKKhIlT3gfYd+gPPoO2AjzwBGO7qgcNt
kWR26jHVTVZujDVo3HWZAIt+JhYJ4AvC620ReLdcUmZjJ/ee3PkpSto4ioaoTSk3IaP5+/PcWtO/
h1qcg/3ow8SPoXLFO9ILYESVZmqIgbgM0tj2JK+Mdl0ow6GCns9s1Qr6K9gkl4dKXfWNxEl4sxSy
k1NLBTk0U2h2hA6bAO82yzy10s8hO0AhkDJmtlY/vcTAh/bJfZxvJflgQGrDT0m+jRpXCQIChDWo
TT68iv4xw0uLna+iPvnRhi9NeTDCzynZSPlmTOwwuZcDOCT3pPaVfS/f8c0xHjZ+uoIzvNZum98R
3SbAOuamyJUxUKrUFa+jQjWepZC0nKtuuQjOAhT0CJV/Ke5hzRa9tk/tdzWCO4IU2Ta8CfL1R+j0
57Re02i+LuL9PBDUx2G7hIrw8q6rVTUzICaPvW5yiuVrPLLwjgyiK2iIcB+HcJNXpNzCHACaiBVi
cBjkRLTeBrGtrfWLbmVzmB3ogUNEG+WKZUVRnRivyRUeZqhN/W1gu/oeoKqqpq2lesWDYsMHQxa7
lYV3e9i5bYvyG/xzfo6LX1UC6LJKXZNgnSfJpgketPYx/swCyZEyKweRjt8rIZqcVFZKd60rc+uo
ne1E/nfoRQ1VL/Oolkesh944cgx9XDKMpqHsxtIU1sii19ie+VsDpYE4D55HOHYvN1jCAIWc5oIt
Lm4ppkNC2zt5dNpsO457rTgDvvf3AXLrnAWwHm4gCCyh0SddDjiGfOJ3cz22VT6h03Au/+UT7c5G
W62EbLcORSgrYcUAMQXv7cU09kLbSPKYjF7Ld5KV8H5tdhFkRLuyN1beSZhD8GXwpcq45qFqjShx
KfSoqCPYr2U2eKzYydO/1Me1YI7wcrd030z4exUCy4k7w2BMXnb+ntBbY6O3i54qmkvoci6jjFqQ
GL4hdmt4kmY5R9yUf48wXx/Lt0OXH1cLwAWYzcX1EhRJKccDHCXyHpxI1lMFWXegbqB8sTKRN0pI
aJDBo1eFUIAIDOHiowl9U0s+aIqe6ig88bcggAI8+jiZ2GsGMd5hQguFelrucwMpCWnfgo8cUJiG
yNWhe4rXyII3gpHL51lMLtdOLZ9OCEaKxFA65F6V4QpMgeEJXyJpbQQNfdlaqCrPGDv9OHPbwant
mRgRX4ZDHunlDIr+f3+PG5sW5AT06UC3MWZnzcUeUkYeSO2uHj20PYdtXkqADCWVjN4g+Cp1DNq1
r2eh3fFZ7chlKW/8PlmTqLxxS1w+xLwuf52QUFaNuqDSByQcseGmOYXQeifTzmYKOFG2/6qNFFyr
lJZPmQmPg8RWdLT2qLKmNC5cxySXTzKfBL+ehAGAg1aBhtCtMrm9PNBCcrRiIydUNflhe4jRQh2P
WuBG7S6losPT8V2T1m6M62P78ikWSxdeD32VCAbmQyQI8kWhJH1nRW6j0RHVkiwh8nQvGM/M+Iw7
W41OcIEG/LxqHzKFrVD3fjb95ZbFwwCFi8wa8RgSsssp4foxYSDsY0pQINRQ9jQ22qOW/2sNyLtC
8ddWUrvrHM7OErDhIXNjSzqpxbMkbLmYSNkzwoywsdF15aedVqIs2R7axC1rGqwc0zemDdAvZBQA
M0Nz+Qd5++vjJYI0KvU4jB4TH3KuIalxlGuBsBbNIbgjlytMohtr5WK4xVeqmgCpYIzhJEwMp2tE
zh/Y3EoVCpQvn32D0TJ6+nu/Xp/Q0O/4v1dcBrEAWWZGmvSjFwY1wB6hWY/h5v9viEXyLUPbexRT
DJGxiOb1O5on/w8DIL9AQAgsIj7X5YIytKIJ2PyZ9AS1WORITbGyga7va8zSrxEWSzaVdCYBCTh6
kfiPExMTuS6JUA79+z2uw4/LURZnRcOxMtDmiVLgUqozZNU+Qp7coEb6oTQr23DtlRbJks+JQxFH
wujxE6yXpI++U8CW9Veu55vL69fELZZ0kyq5WqX86CEYQj4aoDyriu9/T9vNMWaI9IzBw6my+Pxy
lDF0tPAmPjJiXfoM2Vpn+OZc/Rph8fnRhq2UWMNbGPWLUj3nubXqIX7zqMHjz0QYmJ0sI0IYhyqw
Q48mTxTHDzGOTGYMNBiaT1bxrSUkyOH9flz5OjffC5AaqPdAAwCKw5cbR64g8Aa2yOTV1cFPjnV7
L3BrEoxrYyxWACtaISqadPJi/b1gHTHELbfKv1sbZBEKyUbqp7wRT14KxKwkuV0pWBUI0X8vtJvf
aFaJAtYASdDyG+kTxw2MryevKx/k4LHPqz1fnn0FjJ4Ot4K/RlW6ubDRj0XBZ3ZoWspBtHIfhNmY
Yzzxq+BOtez9/T5rP3+e1V/XWxD1Mld2BT5N9i/Rzyq3Qgy59fNhkoCMCtqBvLGsutaxCMZ9q06e
phYvUli/GMV/lsIF3xL0GnBAABgACH4RbfZJN00VtDA9VE6JMbpMeSpG8+9puhVoQ9IAKSEs14Ag
WoYBvBZnYsFwwPQxuNe0NyBqDktcA/U/uZcrH1SbJvJpJk1M2KmjYUAhRNDQRx062SdQBkjtKi2m
NcrE9XUBQita9WhqAz6LAvPl54OEWJsyMYcPE6Op/9qSerxDoSuUVqiXN+oN80B4c/R3wKJdZnFj
aURSyRcIgzKTBzsPwtTKJh32qfEoVaZ8qGQnbwEPI+hhrUz99cbG0GDaSCBEwpVrCcnt47TnEhyF
XpyC5gknvQ5afoojdq6MVqKwjUxJ3fnty5mb7qHa2+srocU1uQp0098PsJjkKYOXBOQNB0+OXJ0H
SiuhzBE/6icG0AlAgxUZnK34OewmSwlfoLe2MgHzAr4Mli/GX5aYkNGmsDBGJlObTDNHqBiegFar
fatDmevJODQhYZti7eS5PukwqgYwKCovUB5bLq10QGrYi+nowQ0sVayqsBQkDrEbl7tszYnu1jLW
ADMELmNGnsrzKfLrFMKH5wq/l0evkpyodTjfGl3+2WhXSpk36iCgOsxoNfgoQ+1zCaDX4iSoQVTj
Pf9hRP6TzR1Z/zszURkMi7feJ8FkIr8AEs/YjvJKaH/jJVXIW6uoYs1snWWZgmMcA/oQg6ejbZC0
P6r+G7/T/rOGE5yQQMCD8jnCIJDDF3OJRkFWV6nGezWyW8EaT9Hw0IpvwYwRc4w1huM1gn8eDjwc
TCh6aviEl5+uKnmx7qE26jHaw8VqU96XGS0rIGcNM8x2w2R1qFDDTM/EFhVLfFYptoq1FtuNxQpx
WugVzJxTfNrFFtVagR8HLFevZtveiUS7hVitoyd7XVvBpN+4CTSIKqLNCuj+D4Hs8oULLmuKzJ9E
T2ktvn5KYkcbSMjRGqBVwB/hh2mKZjl4fx8C1zUuqIHh+gckce5wLeOAQM5HENFryTMECMtbBWAh
Pf9YrQFkb5RuAPlFIRtiuOAGodV0+XZw6TACv5t4b/SbyUpx9L0GSVuGJC55g/RTJO4L3Rg3kQF3
I7iAiMemGeuV2+b6xMdDICIFPRtKCgizLh+iTmFbwnEi78EUMU7nzrSlF89/T+i8DS4PVR0XGQ44
7EeIaSwFJzSI4PBFU4nekHgQpyMRk1curpsjABUL3AD6Aldc46QQIyVnpQhPeLAocUsqzRoo9sZE
oXMLzhGqgHNnZhHzBroYyKwWJU+SAUPoNh3gVauZz40Vj/hixsXO3ce5h335OWKFb6eRz2RPqt3Y
2LBepfw+aWh8AnJG3bORMo2Ia5H29XEJETRkhPCDmkNtfnGwCEwe+BRyE97YmXloRulu2MlupKwU
P+YpWqyDi2EWay1u5Sxg8O1DO5dNlsEAl4Ai81s7zFizlU18o+wFHih06OFVAxiCvKxScA3IOkXv
G55kSiR38n02mJMz0eDM3bVu96w4zTmGbrFCNOUAB0o1t0HxChhl7nQq/6WkbuGo5wWK43/9vR2u
D1CofEP0E7HdrE4rL74x3w5BVoSh700VELX7VsvcQgYEFloBLE1tTTX/Hu96c2A81M/R0QEZBpvw
ck1lQIQmU234ngysdKwipV45Q66/K6QkcIIBtiPzPMhDlwPIPsSuu4aXvYQAnpij80EVjUBfO1Hv
1DXa3PVaxWCzUgcPrRAdDbnLwepRgt4PQCdeEj6I2b5j5shRhSMra/WaZY8t8XuceVZ/xUlZWxRi
5yuy18IOqLzTv7vsDEk5MuRW4407pm9XRVCuL57LIRc3q6GPXd4g+vWi75cmfSq4LdNXrtQbawGB
A2420FgB0P05f369VcBXJbyNJMWTVWjBKpDL6Td/r7YbqxskfXDL5/QF5L7FOclDn76Fi5zigTWg
V8fM305vYeoY5pq4840I08DNhdMSFxcAcUsRUSR7iuiDF+eNQOW9ZaUtet2GD2mQvcnA4KmkiMnj
WDlS5Pz9ijfwTZcjL9aGHveBmoaK4pUfUHGsPVl0VdydDJ4BOUCfr/qrYVDe30EC3QCA8bFfSVN+
cACXJynci9GGM8C5RSb6Azf69RmbQtMHo284T4cB+QD4pebp7zXn1NG9UhBfKLe99FpMGkF7Kivs
hD3AZiQyBhLxJSlFYNkPSlyTGNOUbht5k8R7oFKy/K7TaTe4MLgB48OruWM4WfBuT7+gf7Yyh/M+
/eMV5MWpNJbF2JZqzXmANX9LrSvC1S9zmXFAXad84FzURjvmrQw6/9C/Bl0cHmmYaWFqYNCc4cB/
TFLeDO5V6YR+elHVpOROYr5GMrixIX5/q2XNpIIlEnwdSs5TRFo1tq9TIMQN9tXtQGazpK+qdtmH
Tz40hUwyScwKNkorrz3fKBevjXWCGBM9aZB6ULRfHNAKXwyq6ou+Vz0ZEdEh+dC987R9rzKzNh45
npF15fyrqZ7XJogsiJVgb4rw8vL8HKH1zvkMS7RJN0r7PPDQa9z1j4FAgEnr95z79zteXQtIitBs
R2aioiMBce3L4TIeKsqGyvlIFdBjeyrzHafjNj8aa0voxlwaKA4itMDfIDkxVxB+bb1Cr2AmlCec
V8GV9xgbW9W3RDro8PP+aCm0wMr+P6fS87vNqR+o7rghlqggQSgS1lUK56WBxcqnQt3xwV3ZktCw
meHoKVWHY/SKAnbfOc0anfbqxpgHxy8gyiDfBOjV5fvmMVRCYKbIeYVw1wkQkizylaPgun2MHw8l
RxBgQBZE/XKxVITSD4aRsfAs6kdcfzSLXSl5KLkXVYalQm5zNLNg4U394CmXXvWdNFG87FhuFXGn
xBa0M1cO+OvgcX5hBUsXoThC/p8286+PDMv6uoh8LTxP3EPYukP1IPfnYXhucKmAsltQsXoSwVqV
mpdOBNYYvmMTmZ7i/k3TaAccIAQ/4S9HyvSL62kE/9KpsHv1gFZz1yN9Xa1bXYUO8wPPDqZI5mB0
sBT2CrTSBzmuC87wevNNwU5fZI1qBKLOE4N5NNUlmJM4VUBHHDmwIwm+/95+P8X4xREDky0wyGbo
Cxqci6BWa3vIUFVKeIYcLCnv4SLWmiGItG7/BgW5/m1qQWxpnqbyIFSvbVkSQPcQer8XBah1BEoI
pmJnMsltvaXAeYMAI1sF9zadqnNmUECmefWEIDmyIJHAKxbIx4CACo6/N3RqQCjFVZ/LiU7HyGU+
hCdgpmwW21C1/dSOPn3cbV57ALsCyXVGJA5VYjN86wMz9j//nohrBAIE3DD/IiDIkLoGre5yv2Ri
KGvBKGMxTwfUvSIAVO8ZcHNKHWwqIFMOEeCLKSkedfAXuI3iP4L02p1albI1ONA1hGZ+FsB0AN8z
ECQtwaAjesH5NMbRuUVaUbqjYKZvmMrqS4ntMRlImXh1QEUB2L7tfCqDWB3PnuOkDCJLTG0OojI0
Tyyhe+7XuhU3dj2YjvgDixZHNmLFxUSVcQUQfRadQ5d7gey9f9/EG/4b1ubB0Ue1FRkR4Lfcx/SV
Jf9i/gCoLPcAZshK8nIdzGGSZkAp+vKzsPFSE6YYBrVu+zo6p+O98Yh1quyzM8JINj5wM299skHU
QXA3mbzuVI9at3K8X9Me8ADwOJ25BPwsZLuYiAgeM7UQcvEZTrhDR5uJFhotvhr/ubC4cddXOVR9
OlKzIy5Prj4NhV0FVq+T4j24S5SDz+HGsxuYF5zamir3fy/oq+Ru8XSL878ewmaS5qdD+wWUgRiY
pgJnHSgExckHHLQ1/x7vugUAZgv8CCWwXFSUJJbGfVU9sRF62tk5FvdlaKpvvG+x2Kz4XXHwfRt7
OfL4eiNIJDwXMZ0qOBisBEzzO10eZrPNPXJaeAejIn+1NNWyHfw4yc85/23gmEd6ufKSc6B5PQLq
xvN1DlWSxawKfhQnalDn50532cOwk+x2Z2wRkgf1pjDlHcdWVtl8hy4HhOoGenYA8oJ2vTifIbHS
cpIUFme//gZMdmifuuK/8gIgiwdfzh/RZ7TWjcU7+UYWiG3XFmdcOfAMFyeSx57cWMITtwbduK6T
LcZahAxlV8WpMjXFWfvooWQAutouDPdJ/MS1d+pLwygMM9PC+vur/eQky0lEiwZVb+h2CNCLuDyy
YlZJuRFp5TkE6W7CPQPDtNztOLvsaCjtu8bMEou/l74raB4hjG8TiHZsuIfA2HPKv0iIAQUjFWQ2
C6JCmDyGgABN842mQTLjiTXuBNuZxu0iECi3Iy4wuIWNCCdiWrBHf83b6npFoFiKo3dehIi6lrZ4
JRx9wqjvq3MYmYryr8gP8prPx/XZgSHAGUPdFxDOK7O3NG98zjem6hw0LRmGxxpMx+jEw1FndPMH
9fT357nuj0C9A/tWnRVsZhW/xaIAHUIaeb6pzpIPng+BxnvnhrUTsiNYqmZ9Ek6KVRIjSRCWfKqV
w61sgFuva8wBGPYAumvLDVA2nS8JfVudlcksfdIPupMMkpkacJV+i1qqNGtUL+U6y8Iro1GL3AcS
G6jhX67I1JBav2Jjde5MabALZPc5tAIF0dK/qyeGwiqYuFbOUZ8309wSIptBVkCm0ykV4Xq8g8rR
LP30VsWktURAy2OwORNa63Bvo3VKp4A298NXXtIBWnPMLct3MJXYdADwv8426rvY0I7boAVVIpy7
L1ZqSddMHMTewLUikUQTDzXx+fV/xeHCIEb61CmgsEqEB4slrZ/jjAaVXScjlXoIMjg81FFCO3kd
ldMgm3L/KH1pqHsoZh/T3CDNBDijZWSbGA4ijU7k2kUrdxJNHtG7SGNtA0H3UNsxwSwMG/9Raddu
kx+k8uWxcfkWi7NXqNISkppqfYbAQGSY2vQoaQdIVRvTvvme3lGFRhLuO/lXkZLgddLdOLYFzfFH
qumbJob3+VbkndEcVTNuN33uGNN9yu9lDmJ8du3T8KRId8W99i86SZB4kZ6DPkSgQOLRCu7kj9a3
tGKfwnXgeeB2tQNpcdV40BAHf1WxA6dzLnpKDKdJ7hLBnriNn9iiQutjgTSlPI5xCUWuikINanJQ
9QzxU8ItBwamSmFfXe+bCr05W+jo2N+H75AqqgwRmSj+uu9RYwzXVDqvK7NYFOAMzBf0bCK0rGaM
dSElDafVZx5E8Lz5hmsRUR/zk+LgGUHWWUkGbwSIF+MtWWhSzqsZ1mF9Fh+Sp2DXKafpVT70Om0a
KC6+TqOLc70w4RZaKMgvxMe/j7Wfns9y+agzDAqd3xkLtShtKKmY91mG9zV21Zv60NBhl5v1ZIsq
YsIddJdA4ISygguuLPvmn0uQhMwKifqx/eRjanxomyzLiAL5gaKz4BXnE2BrjYqCqGXAEgNzltxB
7klw+mnv09aEhuYxEAl7jx86LAgwy/01lebr3uf8DSH5Aqs1YGog2bvY2P2YGpkWNWfYEIUDLsVv
tTConqcbJu55vqIQWjnW2n+OZTEq7gZE+vBjR8R/OarOd5kSKX59FmQLRDD2NAxg8f8Ld0H3qK5h
Ma/r0/M76rPqo45Q9so9opJFFDm5uDmHyLmar7AVbbU91MUzSq1yuZniD6WDPCNgGMEWLME8XSNr
XFUeFw8w18x+nZ6wAw17vkias5y4qTDrUED6IYHv825VNQw/6WqJ/nrVxRJFs0QaMxmvyieuAOHr
GMrew8r1fiNhxA2HtBqhBHo/V/tAzVXeV9vgZ83EzWuleKmyUe6yBB1R7ayOu4o5XGlrIwEAA9l3
BVWx0GqH1wHNvNHhoxVI741MZX4gDdEgHgflucXtVOlBOnYq5lfDgcfC42DDSkHAHQP6QwqflpJy
kI7SAUCpwby+T8FPT7e5Qv8+H259ZQSlaCVCOhVxxyIoZX6rlpXS4ivL6EhXth8+TcWH32xR8PjP
Fk5YUei5acAqoaQrLxOjqkwSWOqG7TmGpPcHjn0OJRQkyShwobTy93vdiPExGKqC6FLBLRh1wcvl
G2pNNxRT1Z6lfqcLL/o314nAm9sCquSBIynQNQ2sqkm2YrKSLN2KJC+GXuwcQS2zMoKq6bn+EN4T
SaLSaMpQpGp1Ahtu2hAmm8WjqjjDsZGBso8SWJbt9LUQ/eYR8nsKFvuqk+GIxAtNe/ah0NKbiXio
OJRtYpTYHlo4uDMKWXteoFq30TyjW1lZN29aAzK8P2LjODIXX8CQJr/gWtaeGdxgs3JXypZcUX84
lK1i1UZMG4GMEHvxVW/l21/XM1F0/TXy4gOMOSgrDTqJ57iBCNbsV6ZlNINeKY/S71fSmFP7llcf
2fjYsJ1ouMH4DKTc8LryGPMwy3MNmaYgow4gAfSxuKbCJGJSVeBc65J/46GDeIE96HNiMfbb3Jre
uGKXyK4W0uhFuNPhqFeuRcDzlXT1BGjcI6cA+gsb73ITiGoSSWKTNWfhBajA+x75dCtCJYu3+GgX
W7ns+I2DRl8z2OPOJ7Xjp1Cmib9aBGjbuia8Gb1wznCA1ZwyUC1y0PPp/jNNFcfCjC7434ecj6hf
F03pV6IRK5gm2COPYCiDGpTtqhLF8ICuqkvcXBrQEZ0l4bFElioh/8PZlfY2riPbXyRA+/JVu23Z
jhMnnfQXIenuaN93/fp36DuDa9N6FnpwZ+6CBlwiWSSLVafO6ZQ8CSXAO14hDmYUiDtD/5DHZqys
xF1L5yqgdoA7g8OcqBfeDirN014pu755VbfccQhS0O1ZuRF3x3QN2EdO6Ls1vrJEhSXcPJRaGsJS
mwPvM+SMZAdN9WPFl4mvPrJC+XIgxFwvAqfxilfpK/Mlf8eVmw82L3hyrrPFJtw3vvnY5kKKARhi
8Fqiv0yCaDV1fnRDFIhKLwFo04ZWjA2alB+S8PfrhCUiLMIggyYCp7frpNVSNmQx07ymw49IAd9Q
fwLJKDj8BMTnQz/+L2O6Mkct1hCFaTUzfvNa5X86SAkW6leZRCsn7+LEAU+Kuw9PHfTC3Y4JMVA8
tzLG1GlGAtQsyADS5K/B/Niy0JzCscYCY4n7/NZIyY0dM8Vx9xr4YPqT9LEFRmqNj2LpKkW+UUMK
iMBk72rPSjJrXS7m3avCPUeyUaQ7ZthCMsVEM3sggjgLTSpMY2eg4xWG7fzOO7IR2W/ytJKcWdhk
QASjKwKSs4A70mllX6jUPmGL7nVEunjm9i26dR97+8JlQXgJSCUOrVFArd7O5zSLTZnNXfcqgDQM
l2Rb7vzOTZsn0bcfW6KPJmREQPGBzBoAgnhf0By9fdr5UO7luzPY4/gh25YDuw9jDTT27SmGIFWy
hrWhJ+8fg4B4kUIJZLcoV5Ejlo/bWu3ODI+Xdq+ce7FZ2VeLJghYgLQeoNBNuzw7p3miRT3oPZAd
5UPAFP5yU10GAWIpQktEEtVUMCVrIZNnUQ3yrFm2Ge2pEhIdrNsr47hkGa/PWWIGZAYQm0bSCjwl
lBluVpsZ90p/RhokcmXRVCsdHHyMlXC7kHVZjy823Vexa6zViJk+NmAa6hckVYD2GaLwduuBHZvG
aq2BZUhGZiSypn3BGkV86J4T8UVqzmK36fm9zD9JoNQ81GA8e+yW9Aa4mEfxE7wHOLKAXqXMa2VY
xUU1nqMoNCr0MnTqK3JFjYjG55XITBDwW9QsA6CHZi2VQMPBRnBrS0Uv1RAEHWyhtlr7UEA7iT0k
aXQNutGkQIXclNJnJvjlETs6mQi2q/a331iyUOtT/SNstkn5NoDwDZgxYZdwTpGDQkwvW0PmtsAV
vHDtVi7QCsgDxiauHEZ3kfU/U/Xv51MrJdX+wNQKpqpVNvyEiFJHPi54TrTvNNE1Aa3PRrrSE7Hk
mJgyoATANQqkNH1qRKHoJ2HYj+dENdvGBXFZtyt3/ZYXrfJHwb1MqdFpmz45SB8dqrCPfWPZOqC4
iGNxEwArcLtgcT22Cju34MWon0XoD9TNLpx8MLEruo/yssDpfOnmhDe23DCxBfq0Ynjj1DVVx/tj
BqqheK8jIwMyZaAVbj8DbYYa4saRBfV6whglDyLxNJnylUOAjlFRyUXVEAgAZK1xIdApw6rgmWmU
VPSfQNtBSPfTZA/sExdbjyf17h64mCH66ZCkIk/k28H0Ss8CaKKxZ8kLxn00WGX00XOCLl2AB/OK
tbtE6GVUaM8CRBvqG6hU35qbOnlE7ANzXHmuOFep3AatuUJmoH8+ArdBO5duKM5Gk5X7uOs+o6r5
BKrciCdntXticYZRHwYlEaln0klRYU6gYka+ZQRDQDCmzhzvQdWdCKujJpN4c9JgklEHRrs7aBRw
vFKTPEuViBRwxJ2lxhKnU34Wc0NlnrNnnmS/Q0RM9WQG3ZHwS6PcZSZJtpKOWFpmok2P+BbPEPEC
ILh6XsmqXyoQsObO6fA9a06bnvgOJtnUElMovawJty1NLaYVvI9oacJWoQacCQ2vBdBJOKfjoWve
6l0FIA+ImB/77l2bI/EmbA/SIwa6K/zrrTflA+r8Y9JwZ6WxmtcMKNZUrg0BKYUYnFI8VOJ5XNWn
fv7IlHyrPa2YX1pWBeVCnINAKePWujUPkrQA/TA1dxZC0JYCOVG7dZiigHTS+p/jkOl4zo6QDmwl
CGQlpgBGwYx0CDz+DBIM0M5FoOw8NhQk5egClwJoXRKKI3fmZbsAr+uA1PRn+cYndj+8Rri/Hpu7
5NVpe0C5YN+gswkJQyo4qTtJbcqE485ycUg4l+i9g87O7w9zaLYDwDWz5ArQIPZtzTeb8jV+QyCq
y4kzymc0eMuBJ0vGmEd6PFugT0ffRFZ/odiWbopxP0POesqssliZpLszG/l6vPc1bD+k0nEA3S5V
NSi1UFaziHOnLw0CJTTQLVau3VBkxam5gQgvOr/RAI42JRqHUzfgZ5hVZT6XTaVL04+4fZlipxIl
58eYRgZLWCLzNQe4q4TA9ZDjxAkGZT38U6VWJBXbsuernj3H0nfwCZKvXnWU2U7H39Pv1m8MJVyb
zrvEKuJruBuBtuD+QysoFWonWZ8qwgyPLmcUBVPB1ua3JsQ5htR1kBtlX7/g2dyI4Mh/DfmVt8vC
gG+tUwMu26obq54DbWBvzkjcVGgk9otIL8VN2YqGrLh1wu8A63ns+nfZ+suowb8JJDS6bli6WXNI
p06d1AIh12Sn/ZZRGn0uZpdDfVNMDuH0XWt2HACCNu4kqUEVU3nGu9VpIRXQ/267lZ24vAhAbJL6
FwGbUgGsGAS8kmg1aHl+gTx2rk/V7BbMz/5b7lHwfQGJZ+eOa4fe/U2Cub8ySnba1U0SiYAQcCLC
TgYsFyrXWKDt6kevUtDjErvT9M60AOts1GL4KswpPg4cMKRgIJzzz0nct/nryprQ2c3Lmlx9D7Wz
2aofInj/SFqhpnynJJyuFZaco3ByCrinSefjwlyNAe9wkf+YJV1YeDkApE7N/ZwORcX1w3hmt9Ag
UsRnpRmdgEdLWPkzVj8Exa7k7BBDGIJ50ZDbH4t92WySeSP0e7CPZdXTyA16G56FyZHFoxpVKyfe
/eVE1unfD6TWqQ+BdGlYvG7iQXgvNSZ0oi7cMTk/r+zGu6IaPRXUCigQRGGAvR7PAfpr/RcF2g0c
36JqnJQ2I58VJP4nU0BIiSnItnVl8P6eaZ5j7lSnLxw0AIOPFZ/g745hifBVkbQhLiqklG99VIrm
UhUCbjxrUPsYrTwr0ZYnJuKnNqmznUvVnxZZmGMtVb7FcuOOAVWMjn7PzyFVs5V32v3NQ76FpN3h
Jni8UCdlrDFjHjcg1EuTHKst5SIoXOV05SxY2pXXVqgTEfnsNBJSjFh6jwenh54sp7MCHu2fzPC+
MrtLnnVli65ZynEtZAx4Qs4J4zHZh5r9mf2f8k8+9yLBCFC4DBM3PhTjCz8dwEovrQx1IQDBjKIF
hUM8i54COpru8YdyI/HjWWU/UvXYspVe5L1VxC66UoZ4p8hgheaiY5e0Zl18yO3nBPmnOd+wCDxU
lFvCP+CQljNbHHdtiQrv/DznTtJIB5Xx3UYdjJJ5atoKgiHcdhAHyEw8nsG7JAcuT0RsyDkAGAuW
cuoRVE6alEg8AxJSgDVEsyyq2FIB+AZSuGxjQCUmSBvNU70ycfzitriyS/786ugeq6CVxUQezw2U
D/zejJC7l0rBEP0nJTUSEZz+zA+udIJ+j1f8EEDvGXB5aAEPkhnK71lSgKIYvQjYvvlujbDrPp9B
ZgWtaMgrIP10J+2WqtiAcw/evVqECkX0Oy0PUmqmSOrGG8iUKgOj11sfhLuPF4NfukAIdSjSemjO
xifczkrKiIMUB1gNKeztWAYgR1Z3sj/ppQoRABCwB0EKwkiQOO9qNPty+7I8x43JgXZiRt06m4Wd
Eti5/DQVyKKuhpQLn4dMrQj2XJKwRT7/9vN6eciBvEXetB4PqFLoZfTMh8aIknHSQ45iOgdgBpw8
afN4WhZ8FIqHKFcCgIJDi07XpkqVp2rD9OeZfWu4wpllpykqe8wzSxhWloAcTrdRMzoLQEqBlCOa
StFTejtETcvUIRAhSSCOoMQO9X54Q/pZ5r1e3QFOKD4/HtpS+IjXC8GronyBeJm6u3uRySFIK/Rn
0BoWL+MY8FYJuza8BKwbyBwJGP4pwmK+8MGgbNM8XwugF85rFYyboK3FR0CrlhpyKaYpX0daf35W
QenfdaLOFk7B/E5naFStSelclGHpCZZBDwEVBtJOQqNKU9RPkLeWQT8sT/lhFiXmOVVaUKdUSYBq
IZRCt2MHjxdKkodoIVmWo4Mjn7TOiqaZ95hZrf4wsjAZk99lyHoCNNgpsWp0iMR3XaS+JnwomAoP
MOisJLLb+yXUAUCNaKJq1FpCrX5CdaJ0mC7kbGZII6RBWlHvkAK2RXaSKr3pBJw3klDNf3/YgmQW
nQAgnEJjkUht7zFkqyDKkuHcp/kPiW9PIvOlDKe+OjTC64pjLRywKl7FhIAbyZ47x0rVFqC0sBjO
om9p4iYu/I2GLGQeomN2+O7Twmyy7MfUDEamMPo0p/rKB9znXZCYRIs+QjJsIzSE3O6ksu+CWYGQ
9bkSbR/Y4Q4avjzuxxKtZMO8q+dNHm0zBlgI8RfbvRQdmqUqGYzQ73kcrLwUllwcet3INUmgEwSs
6PZbpHyWelEqAQv0f1bdr0k7QluglnWlOBT5ysCXThCU2fEuE9HvgWLkra1JQQE3zLvhzLfx1wwi
r0SRdW6OjvKvnikhw2p0/Bp0a3Gxr2xScw1qIr5Efz+Irn3mF+S3Yt8pSlyhwbZIG4eZAbbtRjuC
GIOfzyYPre+VxV6IwzBgTDH8GmwGl1zr1XU+l23bpVwLvUkINcabqvOkdJ90R3bPtVYE3loIR9Xl
jotxhM5mvp/XWigWV/jqA6itVXdZJU7E29DcY0lppo9SbvtP4Fdzuig5KLm4EnqujZh80NWIcYXL
cSxjmeOJO4xcs6kyzZM6ea2fa+nOvZ5ZKppmgJ8otBgzOzGNyyWg2a5w8cqbCMipXEHT4DTrah/a
saRnkvN4WZcnFfQKuH2RqqLZdBi/Vpm+wRiV7KNi3TZ5yRWdmZ4FgNRXAsKlkAtsfEhkCMQaXii3
8xmFAdDxbD2ch/zPEO3lUDF8oruNHhQvbfTCt7+L9vvx+JayFoQCELIfGB/pJ7812hdtzrY99g2Y
aCZ1sARbEp0U4lGdwUAWQ3LVrt2AsDf889jwJcd9dwteGaau/bLS1LSQBuyXecOFz5E/vs5sopNO
0hpHUyiX0AeJdTYCbUawS9F3OgClproa4q0B2pVzVG5i8RxWTxX7wkONdOQdYOdGH3kWHureoqv2
b4+/efE8v/pkKkxoqqEduwJzJffIj6roigoGt2XWytpLU4OqBOk2RVM6UZi/XZNwHIpuFhokC7S9
ZIcWuA2EBoxrb77koHExhUxGgA2QndKv5lWrzwwIVYHs0wvNf+KZPd56crFH78y2Psjd0zg7g+CO
eAk+no2FrYG+fBQxcMCDk42mZENrWsiVDJkNJ5u3o3+ShE0VQdVGPFbSGnn8sjEAFwELwgXGUmeN
H81jwmQS9iFakHM3EKB9Bmm35BcLDY+8XyOzWDF3iVmvjrZ4lKRyrlgkVNPGqFjZmvLPYBs4Elqb
U8hKPp7JpUwmoTj47+joQEEshTbJexEXZvziQ/qLVxoHMqmbHGCGWmzNpj1CiE9pNyqczR9ZwOtR
5lTqY+3XWz5q91BQXVndpbAc3wR1XdSXAXqgCxlS3vPQ9sY3yWzxpCl+iYxqCnHcvuUVQwUHOQqT
EoRAA2ULoCCYgyWgOleCloVnD14g8LALCIKl252Blu20UMCql9Up5J9ZY/AhPxlAUo9feWAtnYM3
pqjbM67GQqsFGQ5WKccqd9v3ijARRY3HMtvoVy2ZMdDX6LVYqyyTQ4M6B8krC2ljcmHi9L/d7ELi
+3XNQaQDLBSqzmiDqGtjvEYSSTk0eKlQVFYhvoCilIpQmLICfiql1cKB95Rjjh0U6ohIhveiNNEM
/tiZqUPyzhJ1eI3cjDqm0POgwTpCQGbTp6a/CkK7MyKhGZA0fZAmOZSRqKtymoOaTXi0sPP8KZu2
fU2ADqy0UqZdsEIM4FEE+XQkDKlDB96nJmwohR73Lo+fIPwXK7D6P//lfOE9DwwFOgwFxI9g/7ld
/2IU5Rh0MqEnKFA1cCKDU3bpGkiC2kjgBgXxBTqTOVIHQ12KGokKweQK/hx5pSny+5y3KsZVpz8N
t5I7oJwZdkTI6eBtB1kWUoql7AzhlKVlUIWeNnkda3JrzCJUyEl+H7wpRPlAxd8AcbydLCGFCoOg
hJEXt9Yko98OEdnKwbdkAm0K6GWCuJsGpMCtCa7y0d4ZNZEHZBGoEyd7rUayMEfgHEa3G6mRE9Tz
rQGNi8oQdajIy3sHfZnj3681ULN46EGoj0i60HsjTbWkq6c28lABHpPPc66aVXMe/5I+kSwFThMe
dz+AKnhVUsNoRTWdVaaMPcDCxGDPqp+r7MULS0EQC1gJXAIynvHUTI2xJqRCEXsNqrXMW4W+VXWl
HnC/MRDXi6TrB52HCGSo06qI+yJvQFbijeom77fDuE3B8HWIW/vxLl8cCpKGAsCqOFPo2ZL5vkvH
Oos9RU+Qx9G6Ds0PK7mVNRvUWFpWjGW5gQ3B36rDJwfgSvn3+1sQIERHBEs5Al+5XZEiiZJRQVgO
0IAdKbrKrrz1loZw/fvUo0BA/RqbA7/f1YcJXb6yOTBr2YklGyJJowJ7gztRo2xkfhKzTDLEXsge
xmcuM/FU/vvFRraH5QmWCT1VVCzRaLNfxnGdeOKW843851/Sr162HljEkTxEUREXB3X71T1TtFKg
xV6eHevo2ITWX38/uHJRrQS6G2Ep3aflT4NaBbGP759eWzeVzvHrYwN0GxQZAT5bwflETnSAJSg/
GrNwCKQq9RK9g9pb7fwpG2PigazTpxelBPGe+e1/rhi9u85hFuVwgIOQ/iKn+63RNA/CZFIUlJne
xe2wZ6BiHL0Gr8lefIoPzLaGOHTzNT0/trpgFBQdSPQCPgikNU3TUWYNdlMuzDtQM2bW7FutE6+R
j9x5NEoluEiABAWkBstG+UMWNzlgz928G7bsafrtr7gznZhA5ANECxIT4CcknZoXzoKr19BQd0BV
5v28E7fKe/U2RoTVCdLN6FYrNmtqJPeDQQIes0VyEchU0rDSOahUOZahTOQXh4H5Bt3iKmcmWeir
kBvjQZkSv026m2CAPsXaDljaJIjAMMIYRIUYWW+oHx2AGJBPj1d/zRJ1SYpJF3FTD0sxs/2DKnwg
GNJklYzz2MxdSEEGBJpfEf0luGHoEsrA5i1qidq8AxuZW69s1nsPvv1xagyZyDfBrOLHW2abFM9l
uJ9BMtFbj4dwdxGTISA0JZ1FHKkM3G5OPmDCsYz8eZfXrg+6WWYHroEYcf1gPza0NBzEKyhrcqAj
QhfTraFcC9uqCkt2F+WW1IOabhfnVp68PbZCpcAvLobLHi8HJCxQ4qG2ZKAlAoDuNbsL3JQ7oGAq
T3Zv+YyZO6t9tUsj0tCsjIwOHBowwNsRQQw2RTGDZXdQIJ4g78gafgd4ycrVTCcEyJBAOIlmEUI+
Jop07M1OTaONst/vis9+k5rPszPZH9DK/Hg8c/ejAW8WeQejR5Mwf1OXZ1giwSbI2bD7KW6ehKfH
P37vZchYIe5GQw/edThobqcqL+NcKopx2A2jBb4OdCyNkjNJVr8WhN9vfGIIrRvkUY9GU6oE4qeq
n+EhPOwi4CCM4hcumg3K049Hc+9kMAIOCdBXXm4AKpLJxWwuixBG0g1kiWVDPTZA2kMOt1mJLBfW
/tYSObSvboCuSeVMUedhJ7xnTvfH/8gM4Vt0I1Vv1thVqWw/3OzWFPGPK1MpP7d4EMBU/FQ/CazO
WJ2dmbINCdpcV8zHM7jgbDczSDnbjHOtVEYYm4zsWYzN4TiskcXQsOi7AVFhRwzZM1+pydwdw6e+
1duv/kdnhlvW7jYgkOp+PB7Swm19O4HEa64mEL20dVPksNfadWSDbdERHNYDf8wGqH5/XvFBuh2Q
Hh7NExn1XatFLDfs0LpWRUbmIrmECtu84yFfvMVhB5ibo9qsbiq9Ff5c80zi47d3OUZLXojALFyQ
Xbej1eIsixgGeyDYzYJZ/GkLcyxgyu4HW0OP9FRhl4fWBHkJ9/FE3wcqt5apdVUYHrW8BJbFxFJj
J5QcdZ7WZnfRQXFPAdcLjDe4cW6HV2ZdELc9j9Mw34gOnnY7UArJRnwEmb3c6QVUaFm0W57E2ng8
ukueg55YQIr/IaJAIoS6wWI+CtsaovC72JNkVw0NO92FB1SnXWYvnOQXfdgIzmObS4cmslQIzoGG
JPC828EqyBpWnZaOO/8VjFZuq2uHcRuuHc00oefFY4FtIW1LwLkAuXZrhi+HLJ95mEk92SrcwGog
o3mo9tJWM2q3345b5Sn6mm3ZCY7C5vEQl9bz2ja1nkqWq9I85+NOdnrQY0PObSu/PjZx/7jCCYrE
DADvEExABp+ykaWA6YkNbNQmp8+uuomc1k0cxSgd8RmqoLa6EhqQW/POVa4MUvdQxibi2JYwOBjg
sljZAvzilF39OuUVY+1P/tjj15kXu3ouz40VfBb6vOl1dTO70bYyk628qTajk7r8e3xQPvzDtGue
1i6mpZMGKS/CDoNSDRLqt26jynNTCmSUmh29ti/iVrUSt3cjrz40m+5va0L/eOmVOep4EWI5KYq8
HHfNd+NqLy18VbAji9uV7vA0vIeH9PMle1kjaKNRibTZy+1ydXtMM2HPVIpx11dgmTJVp9zIla7n
pmrKJrdtXkQdPQbJE0StDOHUb7mt+j+cq5dWOyDCkD6hOUrCGbFO0bTjrpodtTcQM0+stbJFyBa4
81jSzvcfG9TkFlHZx5MKG9kJDD/5hwR1rnyf988QMv4jszq0caM1IUcamf2fqf3XKHUxy0ogc2nb
wKisQ5fna/amT9WpXUYH2G3P/sLtIf+K3a3wgVuTKfVi7a58PGo86G89WGy7MdGaGh8wHQGs3DaG
/BsNts2AKFgHLvyzK1c2Ddmb//883yOBmrpnI3CvIvthqYwTRVbTrhw+i/EOXBJwRUWBb97pU/jV
0PhNNe6SN3C4bACx2pSu75ZG7ST2it+QPX43HlxRwI8jB3rXSQdZp5CVAa7fgST8KPToN9GF9+Ew
/9ACXfaU7fBb7gz/F+GO0/Ng7UpePIGurJOT8mpvBj7qBuhywZWcGQroDb8J9/8m+JPwOp8a6kv1
G/1aa9BTukn0H7e9skq5bREhYzpzPebXtyDExOEoqoxNv6t3Q6wDhJy7XpmZ0VlbuSqX77F/DdOR
ZcdoUQjcz7hjT/6e0OQplmaU1mCqemWO21pfY45ejD+uDFI3DU49oB/TAVqEdpsY2sG3VRdkwdVK
hE4mjHYiiYipgCsbui00F/1QD0hvcTwUmRJdhf5TbjGlJVebCvWawoA21GOnXbqdUXAAdh0pQjwV
Ka+Jy4bruALm0IZt5Csn6dIGv/5x6lIcQylGxyN+PHHBHvrOrLzXF6PQ69+nDmoSF0NzEL/P7zP9
NB5HE9ik6hR/cqfg3Brf+I+1Pb7wAIUYqgKhANAZAtlChU+VJJZA7wr8rsudqbErJ3xrPrRZj0AA
+1v+Wl2fpQfijUGy7a+2dduyXMf7MIinoh5kFvfFJHr6Kb9AjVv4DJ4CwSQU+GvjXDhNwCMPWKoE
sjuU8KgwWCwThat7hd8N/lMPSNEx2cteL9oQD+EOkqO9dU/1Ghf4gusDSoe6LVr2QDfHUztMqItQ
bWuG23HNdnqDmAFBO/yQPbndRo3z2O8XkhakeA8MlYYSIrDzlG/OtSxpM/5810E54aWfbI41emEz
9C7aFrLSrOO/v2DhM0gtE801UHLTOPKe4eSuLVVpNwZm8AzqA3Q6lSCnCfR20qvMqH9+g0nm8TDv
t/eFmAT8HCB1IySqt94jRdHUDdmk7lgRvGlv0xpb6v2hKAI9AD9BngmPJXpMYzfUItOy6m5kZt3/
3Z+6ozA7bQmc4Eoy5t45YOmSksd7HiQLlEPmWSJlYDBCl0Hx4efgETK6wEwny8ihZCD9dWSCegzy
izgYgXBC0/rttKHGMNct3yCcjp5LeYsmOClei0xIPHV70CMlgc11Ycwm0M5bG/zAAuCPzAPuk9qb
wd8ouGGqO8mZDfU1edaFZUIzNaqNl8KgSGtrc2UnV2ENWzVnomV7tFFQE39XeALKKw+yhWW6tkRX
tIJxGJKmhyVJV4GxdjrFOrSz0f0e0hX8zd3lAhoBUj5FfzugBijY3s7f1OVcX6GXwYvYTRhZAZr2
1fe/3D2UCbK7rs5eptLYPBmm0JO3uV0/P/7x++9HnZmEpHg2ArxGSxiFYVvg4RpFnhZ6paTocuNU
88qmIbf3jY+pIsqogEdf8iZ3iBsOwtkD06WFlwGTDGDe+9DUEAlb2S1LVsDKAY1aRC0ItIlPXE0T
l/gNl9RF4TU6hJFSVg9DV+k3j6eLnMe3Q7mA4AQBvTFIzdAPbNn3SX9vnHnaaAfsfjKg1wBBanYN
aE3bQaEJxGHk5UceDZCbux3MIEjdMIEC2iOyPi4i9xF8m7U+rL6l6f0PgBpaoYHEwfIQ+QvqjJnl
qmR4xs88WTFFqNwYzLGzkJkEtXP4pG77jfBcAKnc601ql8VhTvRqDbBxdwnS30DtoVJo6qgOmMxr
zffBCo3E0rv39rA21osvXy8ebYe6hqK6ZZis1TKvsjqLs3uv3YgWd9bsYpvhr+QUbeddv2tdxXpC
kd9mHNkFk/8W/Y3Hbzd7Abm5rrq9Aw0dK7Mjey3TTyvsodhzoSkCPg3wGwniV9Sqy22lVbkK2dBn
8GpvjgGYEt7kwvhT65yR66oOpW6LR/rqx0dg1EZi8rpklGCugyAf/j0xNdO3fOuxy9OnNhGkBAMb
6pAAZaLfkZ61Sm1ynx0Kbzgp7bYySkjGhYb/noQrh/a9z98aonxe5as8ViYYgvil2JlM6fSyLZ3Z
tbQxfTlcBnSZX9DNECWD21mOu5oRfXUsvEkxAiSLexsk1dC2QR+bNf4t8wTWFKOSQfeCEBaPKZqO
Mgu0nvEHDYffIdqB/xytGa/JU/cCPd157SWyNIOEJAnNXCziV5XaSOwslr7AgHd/2B6hwaCT/4No
Q38vdJuH2sK2/Ize156Kd8lPMkL4BjoToYQsIqi8nU8u0WS5VqLKI8YCt90EbuDWmwFbLGh0SAxs
yo26DXbtJnFB7wHGm32Qeqw5WoMXrkH+Lt3xt5sc3ZFoE0FHG/YRUui3X6MFSisycll5O4XMwFvr
9aYEgfLClfDfP7+QbtZDMwCp7j9/Jcaf3piNyeQsyMMbkgFIqDFaE/YTJMZXVoi+ozBV6LKTOawR
8AMAFd1+XKwMfNn3cwO0oM47qEBlYB5b2UZ3+xXqVigYgLQcUAtA4Cj39sWmG0F+H3ohujIkC/0q
imb7tpj+DNaIgu/8jTJFPuXqyi34LuuQQwgBE9UDtL6+B7/9fqv+JcUfUeyCsgmORMCokUCjMZZ9
09aKxHChVyhm0dh4xu8V5olZiR/I8XLjOLACDCfiehX1Vszc7WBUrA2fNnPkRbpvrilF3t9x1K9T
K48oP8zlnvx6rc8/oCjn/lLt1JJ19/FpTTcJXCYL/aTAQpErHVvydhgzL1ZSGQC6Gz4x2HIi+ERe
0t1kIrbjID+q92uNyZdnCD1x2GigRCPMrkAt3lpM6rypq4aNPP4ko4dyx4Ip+jWwAFqykl32UzqJ
dqqjA+9T2caBvqlie6397u5Ex+RCw52IDBN2vTuwlJ9wsh9rkQdpAwZHUGDNnvoE6qzUeDy7d/lx
4orQYkfNA3cHSefejpVRtbQZkfTzJmt8Ed/yk4oiXPccnIZneSPaijs7qZl4/akGOf3XKinVXemD
tk+tbgSmKI0RYB+UKXgOmtKv8Wk0QQNxQqIi+sk5806zGAsNR71/QGV5l29Sd616t7Tt4VvgSyEt
ITjPbidBiwZUrZM49qZt5MYvHY9JX60qk5HQXgVJNrCmkhc9/nZrpCiD2m9qaARPRKsxORWxmb/E
73OrD87wVAd2dAQt+0fxwnwwH8Na/H2Xsb9MtMwiDQSC8Xv6L4Xv0CQiAagsn8ZNBDWSNyg4Ve/+
k69X+fvvx2616L8kW4/ZRKxAs34rDY+indYDUvypuN1rYhRHoMmb3VqAuXgKEfGt/xqirmqZ75gC
HB4xIu3vUTTOvtl586E/DGtH9t1FR/YJoGXA3IPtC6Kmt6uXM/PglwTAbI9fggNQ4dfjGaOfrZfl
+ff3Vco7em4EsjnDjAl24m3llZB3eZtd/Tx1FxR5FKNcg8/v7cnyP1tbRAS+ad6Ydw3lxmCLFAke
mNMv/0P5KXI6HoJ2Kul85Twe5V154TJMVDMJkB2RAz1MJg7hhWS9ZjPYfijuZEi79kdkgFjkFL1U
1hrvw7LbXxmkHERi6l4T1Cn2zJnXIcuZnURnLs3KUxJDKp/qVZlhcu/dbfMrg9S9iOa5mBUDjBAM
B9Z00uxg23i/ZwMvXqvZ+Cvn9+JGu7JGPTEKQe6x+y7WSo83RGAB+m/J+H68bIvOf2WFuhCFDlqs
aj3GXuaqT9Dw2K29ZO/qXbRfUCcwiMbzPBRgoftEWUPv9qiXWqUVmwLqia3TmaMzPSdrXQmXZMCj
xaJ29ZzlUE0L4R2iAwmE5Cekc83GbPQEoXOy1Sw0AFfnyQzNH4zDusIHCJmdwmV3CARcEALpvjHZ
a0nFxY8CDS0aJdDQRUBWt0cNApNSTCJ0Gih2z+ByAG4eqlP979RJvfEl2OWehvijAWym8Uqn/S7e
Gyc7C1ZrdZvOLA/Br9JZC0gWo7DrjyKOeBUZCz4fBemIj2KOtQ2yGLMxWugIh5/kvS7aj/3trjpD
3OHKGs38O/FRCfSjT44r0YiMCA+/X7meIWWQOpPOmI/N0TTYlxDz2hx1Os78hLXIMLjOys3BHd9/
c3YIRwiPw6dwZK32a/5RW9lWcjjXP5Y4HOM9GKZ5fXADp31VCT7LyfAiW/mupQj++ruowytKIZzi
s/guk90zR2YjGsJGQBMTlJgAxjlHboKCjuDmn4zFbWVwMOnKKbSAOfoDXs8GQdQ5+CUY7BPrAYR4
WCtSLB7m159HHXXNnElMkWCVBDxE3yryP8X4mBGWb/8kK2u05oB0M60alGklxjDGbsHIpQuO/c7p
oh5bn6uR2tJxdz0u6jDqGDYWE5V4H46C8MjoPfJkoT3ZgTkiRyXosfP2/XipFw/Aa5vUpodye6w1
E2xqLwme95MluJ2VOZC4Nhijt4DHec+35dqkkqiCPv+urVK7uoNwaTjMcDDWiZ5ntzOik2hmdmW2
Px+Pb+meujJEQ/NB4e7LbIfhDZbkoadF15zYGvTw9NjMQhRFKPNJGRBgMcSet6cUB5yGwhVD5ImD
2cqfif/lr23KhbcCej0I2QweC2APIHv26iDkwrphmFSMPK412HAPEijUF2xwLT8eycJrAcVFQOYV
vEFF4CNuzchFww9VK+N5zW0A+mKNCqwkMwrvqwq2a5aoOWNEeRIaCPJ6kF3kgtc60CFmE1vT/5F2
XbuRI0Hyh44AvXmlaSe2vDQjvRDSSEPvPb/+onpxu83qui7M7josMACzy2VlZUZEdjcFJ/pjTt3Z
mCh3ZqKZQdlL5slSWnhtfDALJ0hfxj/smEP8OSiGRJMXKnpI4VHXOoS1xliXUqAErWOafjfyn5K/
TgZA9YXQlYIEAf2Wa9p67ga9jv1UmRzMGN8Cw/Wj8INiPVhsoJFTOJzre4kx72jyAFQF0qjI1J3Q
5GdbVgmtLs8U7CVBcOPF027q4TlX3Ijnoxl+89wO/eoTwVfQxt6IfWjNjmiQFbhBcKh5tXeeFWq/
toZR5XOEXZTbYnD/MzVeA4Vz8bJNnGieWOCLolgdGVE6ZDgSoNtO6AHiW6lX8zgKDF9F1gOABaJe
hVNOnXDQCuesieESK6et7tu3kcf4ZFsAhh0lAaSzae5lZNbpUkGMGQ3gR7eKBlcIOSlG1vsbgwCt
C8pysgI2NzWIPjOSUkRSQz/klpehKarmBOpt30O+Q9grPPwM81ScmSMLd7aTyyUxrchAoia6t3sO
K5256GffppwGOLOdHIBd4JfIfql3zWF5u34MeQaoy7bIFAWy3ZirIDuAfWtO27g9ivLLf7JCUzn7
shelXMEwgpf+1ryPnycOQIBxX5wvOeWZ/scQhjKrkS1DsCzFNppxm+Eu+hw7z0perw+F6bf+WRGL
vi+MSJGXHJakbAPQZ296cLWQiBV5aX/mQQGvG3geFAXBtl1vq1YIi7KARrGvitvMRHCJNgo1LwfD
nDe86hCcQD/9AoZl1UGQlyUScG3uJbGHKl2JRl65M0dexctCMM/JmS1qQPE4jInQwxbgUAC0RZxj
z5ovGaxHQPLwQAXdbj1fidaSskYJLvzylYTPE6+4wJoqZKMlUAbRnhoLsv5+JJl5ZYgkjHvpU2jv
2uaX+BYkdykvq8cISyFt9Y8h6i6ZBkWDQsuMe/x38wZT6WQ/LoKnBy4v0c6aMsRzpEoLyeYLgKMZ
t2Qqpdi/a576/cgBwV1+nUiwY0k08CSAk6bWewHatK0SZA/zVz1DNdtW5O31s0i+sH4pEDY9IEEn
6fuLGELI5VFfljbxE+tF0o4p+EgeF7zBGgYRiUDQgxz1RXejMlTMoCW5swLZwGxboI8Hb+teUOcQ
BoGMqpun0i6AiNSjVc+qsW7aLvHT129g8Q+Nq/mfwVu0qV6tQ70RDvp9/mQ8h+71+WMkItd2yZE9
u7rqepZmDbInfvgagvusOqpqQ3ZP3FfyAW0EkNsqeKo6jEclbJJ6BlB3RLCJzPeZTb3phiWXMNbS
Fkr7btC3kave1y+TaA+63T3WJnqRQKvcHn/Mn9fHy9ovsAodM1DKwMimhouuXEuU9DLes3cYZXGn
FB4PqXbp5EBQQmiM4jj0ZLCi69HV4OGmQhenvvFDQjb7z8vOqJpCwIl0DiZlG8o3aHoJ2YoYn+9/
K6jXTPY82ujkgzzk9ZlibfpzO9QtJ7ZGGs9mlPqy9ybanPwwI0cDjR10m8a9Q/So6HZ9TahXeqxM
RFbEBi4RKRPH+iE9Gz/Sb/FX/iUZLvj+7Z92pscLDGax/rCNJYIu1XptzCFRa0FVUn9GudY3PkNp
I/8aPkS7RyeK1r4+g5dxAoyhnyJEf9HF7oL33c6tVlRNj41gfyL/7RwyjvNjz+KZBWqN5r7pQYaD
hfwVDPb8odstTrVTvK8IfR0E10Rm6PqQLm/A9ZCovZ2FvTZPZEgjcuCmW+whUgbZTc7Enboo0l79
fOYoBwHl2jxIWpiZCG1RA7YFognb2A7f4R7sTesfRjd2f4Qeegsg7Vrvw7vBe/leuJgs1iFAyyFQ
XxEfoc5GjXdu8sLCTZz5UvswVQfV3FstJwXFMAExNkhaARSMdp8XRNd2ybK6HAHU8bQfoNXyGsEy
diG0DcCjhaAgJPRPrIozZwvv3ldxOWUAzm7R33vY1cMRZ0vmKcMwxwHuAuIFQqWlAc5RaAli1uuZ
P0pbrT2OiWfw5CB4JijXF5qZOTUJTEyN1xYHmBB4mTpGPldGaAe6LAFQA9lF2VhSvROyHgFRsNVu
gk2ygYY/4IDz7uuFdw8qjMtoZYu68+OwL4Sa2ILst/XLBBTyJrwdfPFl2WhIsGY3n9Kuc6FR5MWb
3u2fEifb1W750m8LV7mZN+qu8QZShkAJ72neVNxzeJmHXU8Gtf0LvanQ7hY/8FVyRW8C0RZdT5FM
1+3GCdwf5b2IZNyrZfNEp07dKikHsJoZsqnPNu0Um6WKRgDIZrq9Xd/2B2lj7nVHwTVROpGT7KVd
elttFte40d3akW7f20Ozj5CT3iouKvqu6KqbcgMk+pNY2vIme5CAPYt2YFXixypAcMbgPvNysGQ6
6F+NRBa6EBsISXGe17+6soK5ltUIcQ1Qo7uZB+9mnWRZgowYLhNod9JJjbltEkFW8Hqq7iesQ+ik
4y5V7K76uO7kWdsSIn5EEgcMMQRp62EowlTPKTpv+FXqR9oeEDCgkU0e8oM1WUSoAZh1JMQR0Kyt
pHOeBmFtoJrhW59o1nt9DKyvQy6ZZFkBnYFbXX9dy1JJLmsRWSwESE/j7vrXWSsBEh1QF0REDJIT
668PeT7MclrjZp83afNhqH4RukjZuVxCGMvlnVuiTuA4ACgsyFgIubX3UWQD1HV9KKzFVvGwwSsP
1QO8/9dD0TNB7MW+TP2q9YLUK8ODUWyXgZOcYVkB49cCHQq6ZOjRuraSLmWAurKW+k3kqdPRChxL
fUhl7/pYWJN1ZuUi/S1VFYB6sDIOvlRv0S1U0u+vm2DtKySrkVZEdlSGoNN6IA064Ezoqo5siWd4
vAofI7pCfRnBBvhwQL/RaoRRrOujnuBImMVWBPhEsBXJs9pNMjvo5Xh9IKwVQYEA7DTwEvCmpQaS
QLG8MSWse93Y/egG0KPTDp20v26FNV1oyA7ZXLyFRJzE9XRFU1sgMY6DssS25fTP17/Oin/hD+E9
gB0D/In2iEsnBIu2kM27bBDR/zSPsz2Ejrzsmhidfx+1nZgnjthvtReOZeKdaFdv6PDEuKbwyrvA
XYkjBKnDAQOzbGm4RYuV+tAUni4cen3b/dxZnKGytjZyAxZqboBDYqjriYT2adnh5ZL6HcTtoy3y
HDw5XdaGwDsMW+LUtoIuhaZVTIquRuqb0qH+yIIbKfN4zwemDaJKCGUyJP81ym+WPdpLdWmOWPcd
+Zr+FsiAVOU1o2ZNFbrp6IAU4rDjClhPlYq2k0lu4WkJPhqS2XVzNOLX68vPOKhQ9IQmIcmYobpA
3S5jKSpZHwpY/fINGQzIRmjInYtOlrm/r1tiDAbCFLCAnAXCd53M6FkgFIplnadFl/mghEA3AZq0
0cB5gDAWhWQUYMDAe/wCADqBFytMM97EXe8UX1V3E1q7kFfSZ41DAlLaBMQUuQsaJqElqH+HWZn5
uXFTfUKgm8eeYXganMV/DJAfcDZR+ljNKrpGZ74CwK5ij7xWrqxZkqD1AuYbcMkXmoS6HkiRahWn
t8fSH7TyUGQH1N/+fLmBriZNkxVU2Om9Kxhq0oQLtFBhIhgfBJgYH66bYA/kbxM0hik1LCEUzQZy
qwW58PPRWeqNxWtAw7KCWBVTBTlzwrleL0c1dGapZUrmqx5qSilS5YoTG5yhsDYVkc8Gmw7TBfW7
tZFMKpsuBJnAX7B5h9dWRA6Hk8FmVBKRi7WgAQ5yKCIUmuoThUYsq0WWkQgvCA8zoH8P2osu2zMw
YLPbjJzAlfxm6mKBbidJNuMFCn4JdWPWs1pEvYkxDT/139lTgdB7Bx2/tvnxL64UohWI7Bt0HEH8
oCxNY1MNVljkKJgFtfPZmO71jcZanfPvUyeyKgbBbPIs90Xjpi99hJXhwInGWCZ0kDDg58Gp1OhU
axdrGlqhYQhCvzXKA6Quh+mPa0pY9jMTZKOf+5VaScJJzHOSAULCIYuPxsQJxXijoG4TPYsCqzFh
AqNA/I1RqOW/GQXeQwCe4MoS6eRMlcV6ohk12KfiO0YBcMu/G4VpoC0SKj5gIFMPiSxAFm3OtZz4
lU5Obfgug5crY927hgrkMG4pOBe6SBIXi2W0gnKyIci2WtvRk/k8RMeRJ1bEqovgDYwcECkUQB6J
cmCjrGUqNhxM/YbK3uK3MgR176FyPAd29q7zZMLJGlPHHg8wmQAiELYAZbveZlD1q8tIUk58k0a4
qfdoqfJdJRzncipv0GbAioOgHkjoKDBSW01KskoOc4A7ak/dDr6wAz8OrTT31X3pjNsigRYV6Esk
92Tn4O2l3tvLj8ZRDi+Dp+3Ce6TkAS7dG9vCSZECSvep+4oCkZNss/3wfd19sKpE4FX9/Vtp2E4w
pmGh9simyA/GTyO2+8Vu3yHhmL6Yd8NH8LP7mG5rSEo+wD1yTLNWAyuPJpQGNDygjLJeDb2KQ0mQ
ULcsF2eEvpONS7I9hnaMNqvP3W9rcqX3xJ5De35un03nunXGDYDLDA8mCHhA9ZqGx6DIr5m9HKa+
Jbtmt1k+uswOByf+ZcIe53pjHCjCJ0Oak7RPkehsZ5uOSx52QGVMmidPD1HtKR9l5Pem3fNqL6w5
PTdF+YdEl9MqgRQ+CAjlq+RnTxUCTd7CMZ5lq/FQp1YtoyUFGwYYddl970e7ylF3SRY0qgWgjwvr
ZG1RUEZQHMATFG8nuifRGMbVrGmIPir9MbZjp3TT53Qv2sFd6VfOsNEOAlTReTAExkyurFKHeJmm
RMhFWJ2RCjXsb2PLQ8wxbiSo7omkpwCIhpd9iAQ9HcMET4JKsdu3oXa6xLu+yZkW0OiVYGJRjqNx
pH1doZ9qhdcmxJeHkojwVH/+rEEc9Y8F6gybShW2ICjjPTs7n1a3CW5y3pbmDYLa0sHS130YYRCB
/IZGos3wsfyrlTgbBbWhh2UuoryBiaUC7VGzPGt3fSFYmwlYUZkwfokYKVUR1as5suYYr+UQiNG+
soP6mAb70Xz4um6HRJPUzaOSPCwK4xAfQ7vbtUs1A80qjUlGBlByDUipKa/Xv8+gp0AfhmBT8XQC
tc+kbtAqWMqykk2s9xH6Lb64M4+K2220m2Enu9pDCtqT/hQfu7vlE2ltFygHcNGFbbhByxpgy40t
WshV2+s/ipWgOv9R9EWCYkEXtCo2oXCX7wTULPJDsJF+BDvRl/1k2+/jp+sWGQ5dBYcb8GK86UGC
p7ZkTuDHQoRZmIYnuXbi0sP5Snfhvuoer1tibRy8G0CoJlwglU5WIjfadZMO9G60N/cayilO88Bt
IMbaNedGyAk8i76XaEBspmuxv+Hxt0/yYvSGPP80Fdj3FQAOFfn07GVubqc3yjYBO+VddTtf/G4f
ivvlRvqpbBLQW3IHJRdwO6TppQM6XOI4QwbRR0Yrrn/mkjocltjA2Vr4LRYUE26ir8jRfmqoPU64
LDMvOCi+tMlzdNqAkEN3M23RiTu9V2/yt8kr74Jf+V13m27Q7/LFQqjAecadguprE0W23NkaDNEi
BlGIhcbu9ZDnxK7yQiTuvBkK36FtHqo3q7MBT7SceR/vJ+F2/ELFEjSEnbH/b3uOOuMGCFHxQvZc
jos1e43dZB/9eaXibCkudFEFseoiANliH0J7RyjNHznTeX1HX6igxhq6M2gCllr0PJ4o6PUjieTB
eqUKNRhLjayUvjjQHV0gscF7F52E8v7/3XDR6VOC7Go4mLDhoieL7PyG5udb4qa3svcc3owvcW1/
QxNY3qT38s0MadJt+nN4yXa85nKs99lqnahduUhi2NQ9+C4q3i+koCu9dtv02N8Jo42+hhxHzrrp
/zmgEH1Zz+yIZopKk4FCUIBo/aPnNazmfJ6OhhQ9apuQDKb7mm8FZ3pKtxkir9mWneppzOx411S3
Y3mcec9OZgR7NrDTNJ8dbjlqylmqMbDSrlwL//FBRg538lsLFe1xa90Wuj363IZxZL6u7KIT0fLM
bG1M0OkvYLZxkSn4OezSfehIDg9HwDSDFh8EvINqHQ3YzYzeqpQFnIwGfhX6UrmteADYoNH7TcB5
SbGAI0ST529bVKRmqPMYiAEORnDM3AUKFeJG8U0ffjGGyhcvZ8Q86mfWiJs5m0BzViYdTDC4KeC+
8PjeG6BSGJvr7pY3fdQZKzM9EVsypPw3etNvKwiOCy+qCIb+dTusoAUwA+i84b1rgquzHkw04HWF
MArLBPmcCTdKU9leKN9PI8cQc9ZQfob0jARyC12FKGNUWM0JYNeNgeLqtJVlL1HtkJeXPqXp6e2N
9D0SREgR4XFDrU7cR+Uwk+578sPkzzv9EG3HY/g+Phqj3T/kD+hXbsefoH8tUHAvHuZNiVi0f6p7
G43HXHShsa9P8IV0LnCPEIP85wdRcVQ3JmYakh80O8bG8lKQccttc5Ns0hd1k94pb8nDws2ikGW7
NgtUhBVlszKCXECosdE2uf8M3MYTtosj+b/ye56HZi3t+QjJn58dCKPpcqMRTlNebL6h4Gbz5I0Z
YhXrSaSOw9KqEFgdYaJyy1sLWIxbq3V81U1v5PvmsYbKeA/hiHQjHYK3cN8c+r34g7OODEDWah3J
iT0bZZYDeqATAkW211x1mx46G9J1uF15npN1I51NJ30vtHm8yGOQIQPmAZWtOLzGp6e+h1c2x8md
no1kCJfG1AuMRLmrQSme8FQLnOpNPaD9Rnmr7iEtdJi2ypPmjJvZjbdZYate8ZlsltvZnW4jH9hw
CH9DjO8z2hUOV+mckUk6n+nTy+7s901tqP9Fi5Gd0RHtxDHADjbdfC/bpnd9VVnu73yuqcO5FEOd
5xWmove0fXOP+x/a5jPH9fFcwCkSOBtQqHbKIJKuo8fp6z7dT3ZrD96Apf1GgXxv3eWcoIY3KupA
DlI313EEe52rexbwi2RcPLIicSHXdhF1JFWxMmNrgJFFsoXb5ZDCxvXFYShRrU49rdCuDbGEYYCE
hQo8njvVHZ495UH2dFd7re5EdPtwhmNxO72WcG/914fB86OsFwOICgZqA6ibQ95wfeYhpVlP7VQA
Ki+jwIlWyqXLGSLDgnZq1YzetwC10VA89IiWulQDqImQdNB48y3YBmh6sUPr5qfqOUTqfWs+SJEn
WLZYOxBd1yJPFO+LIHd2hR2+8dT+Gc6HtGSUiCQVyD309akUFugTfQRYuw15TuB5OG70UkkR2rXn
BqgTFyrCKE0lOBQ64KL5BzQpt9LPfGdsol+daG+fS+SMvdnXttGj5iiKXXvpbbJPkR64yziVOVbc
uPot1DmZlkEogC1I/SPhJPw8Lo07L14Ru+N916Z2G5F/ri84Ky0Fm5A8J8UtIoq+3lJlIyh6GhEO
iRNtJqizoMWBhFByE0NozILGQxvY8RxzzLKWFaVU0OegUixCZHBtVQBsfIhTAm6IkZjfFNO72nEK
wuQTlD9AyRmyxAYkkOULML1mjmptlIDLdOVDbU+BKyUQsi99Qv/lKHqTdaFMoS846lMn4iRkINej
Gcu2qCOpyv2mdpFmS6HW+kPsDkBNcRaL4UiJlBi8EDpEAH9CJbLjTA2GJkB5uE12RWzLv6v7AEmq
yDHRqOYxxOL9WLbTbz2GRu0uS9yJM6cMHwutRpQC0PBRA86COiypjj6JQzDn/ntZOlZuh4md8eTe
GZO5skH5OL1Axa2eYAMkVFQhc+BSCge9jEUeOYtniLowxHaY86CEIdTaQeggxF10jiqRKOWca54h
arMHsl4LowpD47xdRHRIrN7H2dUXzpliLA5pYAqAAkAwaPVFjacSGn2qJSv3wzqxgXUu20PfHLl5
WJYZ4IMl4PagLmLR4WAVSlWRQDvPr6VjOT4ohot9zpX8YPlCgANlomJCdGVpuKjRRVpkmqhswUPI
iat/CFDjRnsk0TbBkIAQnGAX2baGxOb1M8Y4Yiu71PabuyUIxUBM/TZCGRz5Kx0UgnbPw/Yw7tmV
GbJnzkIwSBJmSRRKKHodNjycCvvbUFAEMxmNJ+jyR2lNLTDWc+qDESj7PKzQCRhAeTv89L8/T9P3
y1YfpCBD+Sbbzy/qNv/OD5aTPUFt+a7xDqXgzJ617xweKJUFv1rZlddTlltt1mQ57LY2mA7uZBPl
IdXOPB4RmnFzYMcB0QvkCtIQtDaLUIidFKbAjgfHtnAF0g46bV3QUc1bninmUv1jii65hXIk4AwA
ywumVNpthdG5vptZST1AFyBkiFsDWti0U0Db3DYoApRvDcWx/MfqJj0InvFZblv7l1KDYCvu1E3s
XrfKuN1XRimHZxZoPTAYMNpA9Pmx44yJ4YBIb1tgbpEI0lFIXO+DwIgkKUqAuDVAgIon+7PGKVXz
zfUxXFpBcwZZIdAixJ2YwbUVVY713iwQoQySBSVvdC1VEpdXYbhcfiSLCf5Zg9Ik+g5Q97nZyBX6
+TUgysVfZn4MZs5CXDozfB/NMqDPA8D9BShhUccyR1syIGEHOw73cJbSY+t2Tj1+X5+tyytubYhy
Z0MioG+QBuZiM30PqqP7aJ7d9naGB8N/M0QtfpLPU790GFECPnw0g9sauwvP1bDWHkhSkFQMSJoC
orxee7NEz3ErB/Cy9QRI+kkO7x3HnK4zA2RfnHn/AemEdCJo1WovuUiyQ0BQ5CShT+DdtZvGkpzZ
oGI1QTSyqVRgozzo9osKsUgQxQ73llft0NsgcwK7t1uvcb4KeALHMR0UOGsP3ZsFzi85HZVrv4Ta
HGlVNklb4pc0vjzb7U19k35Ev5Tf7QS2YuNVm8HR0BPpUXgywWnkVVQYFdX1RFBbpk/NKJfQ2BU5
FQOaydA2tvMDxJ/yyiEybwJIjOUm9xFcJK+V19gxthS4xnfxRtoWH8ur/Jl/Sp6EbA/PTzKPp4Ft
ZpEeTRfcgT5PlaQXgIyGhqOrIWj3pZ2+N+Ld9TPDuDlJnxwIROIqASaKRhSSx1bQRgYA67/6d7zv
ym1Vg8IpPS6vXFwm6+yc2aJp9WWXqHEqmyfub1ETcLwm7UWNU5pl1PwwJIwHNGkwb9BMaX2CSqDK
l0FKcyRgxdnO/OhZhmrA8Bmi6/HoDjz66+WNRsyBcoNLFJNIP3xks1bLkEB/82yHp89M4DfXF4ll
ASEHulaglIP2ypTPqYoMWG9Fyv05PZSq3Yj7+F/caOcWKKfT9UWHWpGc+1F7LFNvaJw82Bc8vS2G
a8MDGHtMgeA1mDFkf5y5tjDTJk0R8AoB9rdvnHk4mqgL137B6zrB2GggewHtDRvkNUL5N1mecyEJ
BLyqpC3IC0l5GEz3X7AVlZUVajhGpaVSu8BKLh20wkZKSEabQd72Ykwaeu0B4onlJ2RCykOGk9pE
VoUkTJkdxMkWlA8C7zLue87tyZgzYPiAsQN9AcZE6tSE6hKbatWk/s/O2o71baX/nHnpckZMAwwp
XADwXYTiSbnbQqy0TtYR/M3bascJ/VjzBLYlTocO2ZaLVgCaNLRLF+AJ0LUHvNohd2vdNObN7+tH
kTVLGpIbwEwhC4pcy3oLK1OTB/WQQibhETyrWbXl5sArqrBGoqlgWQFUjKwRLa0npFUjzwFsSD8N
87N+NPqXOvRBUL8+FIYZC9IFhKwCRTSg/tdDKTJraKc+QMK4cNEiQoGUl5tbfxxlotUgYSphaSCW
oFMPMyGTl0VusKvkbYz2zyFUsSUn+74+kstHGYwQGUL0WCHZJ2pb5UE2iUkYgUUErMlCkk/CRyJ4
RJ3sWeUlATjGaPZw3pilCQBx5gcQX1jsBemG0Q4yB/muBuj4kLNKl74fohzgvuNNgyYoAC2uV0kN
cx39L+vCd4V29yml++tTx/w8cnaoHCCBDl2O9ecHawSaE03DCeMawlhg3/wLUglGQMgYcC2IM+jX
kp4BwNuGUuHPpWepxMRQfFwfxaVfQdc8vMgs8PiJMj/l73tJqJaw1wtfst942ZjLE7/+Nvnzs0sr
1vNFjSqj8HHeBfWIbGObH6Escn0EjHWQAcaEXCqa/hE4wNrKIrSp3otJ4U/ddngSpMPD9e8zRgF0
CxI+EO+D+6LLeq3cL6VOKDEb+bf6843zddavBwkDssUgQaFXHnVH5Tr0i+ouxRwNmt1+J2KPBqac
ncocAfIuiLNAertgoltdr+Sg2BV+FbrduI3V26V5MX9dnyb2QP4yQljv1HFIwOSdwRcsSBWvszbx
+NQlHBPXxkFMUDeIqCdgrOQYB4IgpJYL9ViBA8A7EbyBUG5DSwTFGEdiRX6Al7Kkw7J41+fq8v5A
loWsBQTSTu1F1ls2CxP0wbQwV5PoS1CSAhsIUk/vavB83Q5rwkjvLFSiIDGIa2RtRxnLxajqpvAX
c1cld9lNv2zSlGOEMV8AmyO8xsaCbsNJaebslDe6vtTGiLxoPHS2vA9AA0k4TAOmCYQN6DCMjBuE
G6lxzH2P9iG4b1vbCFwVsalzfaIYBhDw4gGClBHQUTQHVQynyuxDC8mvaGsld3q7L4LX6yYYawET
yHihIgjaEV3NSnu5Kfoxxk0rbvUcJPOP7kXkSSQzvPnKCBUzZG0ZFWOZkBTLcC/8/m8joFZBLDor
KgRc3ws6hsrHZTdABULhVHWYK4H8IOp+iLBQCFkvtR6iRj/LWAm3EG+l4b7ktXxiThHhm6KcA1Iz
LfkayaUwZDrynKm4Sx29316fJPbnyWMD4RRooNQK9FE/WakUIsqF6zj2T//t65Rv6tEaeskmbKIa
0B1OPoM182DGE/E+CTETra0kRd0Y5VqL2Bloufg2f055VG/W3KA6jRInxO3Bvqc2UJHOalA1SGKI
o4OcFA9qy/CqeH6hOI3yAvQhDWrqRQ2xbKyGpR9ZL01gL/k+QWuMcafw8oyMmSL99UjXQzC7L1pn
Twnem7KSoj/v4uA+NXLbGjnYHoa30IAbIA0AEPwjWbo+BlWYJ3peNCXAKIdZPuTvLcQ0OeeZMQz0
TABQE8E/aD0XHkkLkqI0ksZXEMEay8swvDSCd33D8mxQxxnMbrlVkrRBlzfF2dZgT0gpx2Nc7ipU
lNDG7lRWgnQEFUG1iaF3szKUELmSZrvjLTbv8+RRc3a9qbUeh1GPz49e6/ScyIyRcENcZiGjDI0b
9KSli2LVNOaTjnvabwbHxNMe7XVehhpy19CjjYuj9Kddn8F2PeXeQeUnyu20Oqs0mEUQBsbgp4A6
ZJux2oyas4RHQefcqGRaVtlpdEiAGCJuO7QJJY9xatqiFoh7qEf4WbbR6t37nG6DXas4o+rFvHLf
xSZDKQa6Nri7EYZAOZo6LGKhl8nULopvaZ4+Om2wHXm+5WIXoCoGOV0cd6wXthu1C+Y4jnqlLmR/
s4DWdv2MXPgt8m3S7oGohOnYC+up6pcwD4qxkxF8eJXgJuirex9lNy/XrZBJOF8QLISuEaFUEwhs
ogq8tlIlYgBJqkK/CV+Nytugo5E3HIe360boocAIsrkSvB/ubgDpiFs7OyyCkfa9XBrmTYpmTaF7
FJrHXcdTPrkYCTjreC8hsY/kPhFDWBvJFXVatEQT0IyrrV8GdHrfiZIjJNuApy97keIHgV/DRQJX
fGoRSefDqxbQHBORIZFT7zb1bW0Xn3PjHvI7nnzPRUkZpohEPF7gCKLx3Kd2mAo8Sx6PEA6IAltS
91IIxvheVO383jpI6Az00X4FgbsJHopvKb2/vmz0Yf3LNlIAcKKkMzZlWy+CqJVUkLr73BUCpy39
5aGUbCvZTqNd8wpX5CW42omQlYATItorxknofb1+ZhCHcmKABA/6Nvg39TGzayfSQY/hBRwX7hXb
Q4HHw/iQEYQsB7UfEySZm7EJYzjvyQ8OuvOoq9DcElCJ4sm9nUoJ9LDwrDOxiFAXQHizHpaezG1c
Fi2ax27rR+Wn6CWRbTfG5qH+zJB8vucBvC8XjcQg/9gjLuvsrKXa3CZCC3vo7BJ7m1xD3+fmwfpW
Oe0xLjBDZBJxrUIGCNp+2KOUoRqdMSsjBwTYuJPu9FfzS3fBfRN3jRPi7+s78QJETYwhOUyuQvx1
SVsfNTEs2oWAms2H5F4/hKgrPuaPw7Pk15BELaGXPu963p4kcQi9eMjAQIIIcpOoFlDZCyMhjQ0I
EQesUH0Ga2S8z0AMbfeKx+NRMOfz3BYVE1VLMkmZAFujY5FG3q39A69/0Aw6h5eBo68tMpvnpqg9
2Tai3HWES9h6GrpuXV8r+trFx1Vch0hPouEEUgzUOGatqxBti6gSZo7iyQVXwpzhKHCpE6E50gEe
y7Le4WWb9egGAeCumdrFV226+rf5VqE04Ual98e6xBgOETkkPAGk28FvX1vL8r6Zl1HCcIgeim/1
trgt7sziQ3b7ryG1Zx60/vIeWxukvG4lJo06pMTgswyGtPACULKn7K8vEuMKQ3cI0j+ePCZIL6j1
sJLELGt9QDXc1O3cM4vHdIMOhsbr8h2mDgRWOObImlAHaWWOchZLGUqRJqhEX+1mMbLd9B4CtDZ6
HVqepM6Q3sTJpq3cvj6km+umL2IPrN/5QKkwqoJSWj5ZACToxyryIdj8BaiM+fnfjFAXCkg1Sxwa
mM2p3b4nH+kbkK3B43UbjFAAYSBuLVyTSEYhRbhesgg0sgX/5qCMKmiDubif+WGyv8EkCZ3C09CJ
kNcI8wKvjs2/MkntkiUN51Qd4xyX17ARD6Mneuge09n3kKrcT1Aj0tzrgyQTtd4neO/ogF0b0HaB
agVlUO2trBP6EnpZsyN1ntHfLtWt3nMg5Je+Fg8QJNfxSscDl6T3qKk0S6lAI4nBH36p8oPq7CXD
DvfFYznY0PWG2hLnuF2c6ZM9bEO8SVFXoYsRZl7qaW1KA/aHU35DTtgu3ap3F8G+Pn2X9yRliNqI
Sq8mcmDBUJm59WvuqPv42/JAVvNi5+W36KYbzvvh4nhRBqmoOwzjqB5EGDwuv+4jVzrwrv6LHUEM
oGMFqmmIKC4Q0KKuhu1Yy4O//CpjaImXsutxJu3iOqRMUBeKWOJ1UmvK4EfxY9K6cXOvqna384PB
rjJ7eA1/TGg7rH0Jm/9omPKKlVaHSxbCsHYnW+j9AspdVDs/xo0i7rTDW/MBOi7H5MXlSY2VWq8S
oW+ek+lMI3Tky10rctSfFTocu92jVWwDmbMjyUlaHWjYU5BPRSkRtQ0cuvVJayMA/5IwHn0ZPQD3
+g0P1XXpoigD1HUZKZLQ1mo0+sG0r6p9OXl1dKt8jM/AwtyKNy/xHdT7H67PInNQyMwArYLHuUoX
Hqq4kPOswKCCyZFthDgNL95lbUlwPwAfI6WBi9pcVGSBPCBp78/Su0gyGBvJaezI/p0BO6i+Y0gc
i2SaLtbp/wySKtp6naIhnbrGIAadCi2CY8f47Ax7Abl9QVGe4+VZ7vDv0cEYdZOJep+OZlKOuMnm
35ZtT78/OB6eYQEAMgSJBpBReDZQRzorkzGOlXLC42R4bsFekLyqdlr07ck5rv0ykrKAI7MQhyI2
BF2I7gskRLj5tXiY/A4dWaEuEpRbUdhNur2AMbEveT3KufYop9FM02jNSjf5cnMroS2dY1jOcCvm
x6i1BXQG5r2BGB5+NT5yGM4elGMg6eOo9RMYycOmdZK78sW4rd0ATG+JtOy1v3JAtf9UHosUQYki
NjQtRaTX6GzOUjdp1hcjZtWtj5X9ceBt+MuH+drCKUlwNq45hHJmpWLdAD/dKMDjdp++dph/duj1
Hjjlj+su40L26K8BnYgcQCVAc2E9jV2jdrk6YhpHJ7oft8MeRxr9qrVti6Sb6kLa56bdNl7p3y4T
9pFwo+1zt9x8Xf8ZjHOBaf2/XwEAyfpXzJnYpOGAX5Htq+fRC956vwIr4boRhntcGaEOX4BMY60B
Ce8/3zs8UB1jN+LbQO+TojK0RagAB1XUYe4s7Ite3LaTC9nW1rI7KCrztKF4hsifn22PRk/Mphpn
bI/NKNj7Q7/jYfdYV9dqLGSxzkwIkzyMaTSRPS47CbaDtAFnwI0+hgySiej6nXCc/GXii+x5oJ+B
GoJzxP+tLSpzJDdLL02+9iTsngOE8WDy39eutY85+509uDNTVCQv53EW1RNMgVkobZ4DF7zt7a0H
t7jNbn2eCjnLK65GRu25oo6LBLH35AsSaLyOtLi6L/wWcrd6KBxep/vLU4TSG0AaSKLgCQ3/tJ7G
sq0mJSyl2f+ZbTrPgbYIJ2piGgCoCIEv6Cp4MawNBLMIxHWozP7/kvZdTY7bWre/iFXM4RUMohKl
VseZF1aHaeYgRpG//i7I3z2WIFWjbNe4fM74QZsANjZ2XEt5w2zhKbWRN9/3u5TH1nKDMYZJb4De
/i2IUQhZ7FRxmiAIj5dsdx8R0Nb86UUB+1eyMoBhlyxb70/jGjo5ws1xrP348aj/48eafoSpobsY
7XhAQ71erQV4+ZPWYDtlHaFsY6trwQk5qn8DU3heKVqYaSkFP6gyz5gg5Undica0OQGwzXQ7r6M4
HmRcmfYUkNnWXDQBA/+hcUvMKGQA3dHJqiSrBvMoBj7nXxwxLfEhtYgeTkzbMzo0SYWq1O0R+Wcg
+j6FmO1dhyAZtvY/2+KbAUJUv9CAjDYctMFh7IElzDBGeTayMpsBzyiQXbnsPNGt3BnWRnD/9J4S
29NG4k713Xldr8SyJZIo04Wx7Ip5032az6Nup5UvGJ7f2Q1FfjyRRABbCOfW3GZI6FoRztNSP3wW
i3kc5nyW66nLZ0AjVm4XO1Xs1/Cb3fAxPlir0H7sH8uH+E/Gs3W3Mep5bhYNsxgDRdKCMeS1oRSV
UVczSheDp7vbZpdhyAh/lioJyReYULjogLcW4lokoz5mrwApZaznjWhLa9UxVuCLIrxU7g3yzll5
sJH/tzCWs6AxogwwhJDSu+VOtp9mEtuzvzt8DORX5Eh2uVDsfFFhhkexOZ7KDf4HlY0KMa0Sg9dL
ZBudy0YLMYMK2ScPMerL7J9I7Xd+7hjeriTKSgIbmu6VKw0g/a88C3/HMF5LZ96TMerbQUghXV8h
9W8fAUUZe8m28Q1kUk42PsAO7cZRt+lWWKprIFUTnuNNj/A6JMMnoDiFZwssCMAHuTaLBdApqqg9
4gp5GI3bnTzTjTzNad16ickuyUFNGyEa3B8ZFXtSIuPocmzHPSVDjyuKSRIa7BDIX39BpilTO8TD
vKlewFGSHZqnci+/G4NTBuOrvO5sxR5gLsv1uOPOndLfvl3937KZMMfQcrNUxX4GYvqRTAt50QCi
57QMv4dN+4DnXXVqAING9vuv2n7RYKJ7+2siqfu8CJ6fTWBCW/YhJ++R/WvxBAovMJNj+Ky13fdN
BKyaTdAEsqfZ3eLxeVzrB551v2cRLneOeW36OTfkqsDOFZgz69bFJudN5NDTv94fNB1gFAdUWDTA
ZW1dDqbVUI01c9Op9h6AIptyxcNsuPN2oPhL2XShAfBzzjyKFw5qIrdqboxpuDGfjy+iGwMurbVz
72SLnrwEqAJxY0yEjxxzeufmQyyaEtBthqYKJLuv1U6LxaFs5SbceHXszq/FkSyHD/UJpjxv7UVN
pqX6OnVEDB1gpwl7Hu7GHasH+ZgNwPwDyEGBB38tXygiZeyLLtysrRyM0PKLEGS/yy/M9y+t39Z2
dKqn475bpH7rA6VmLwa8kdgz8A9zuGhyBHYiLXhi35kHRepqyao0I0SwCJ7VXfIO0DzP2smL0dW8
5NCS3MsWOqbyZ5KQp4PuRGQfvOrkNZDsYj8uAfjkyN4AaOWUzK6M28GxDLchHrIrlI4HQ4GAO2YD
iUSs87A7CdZGXQie9tYuqufaRY/SK3rsguqxXEj7mOes3vHxr4UyfiKgWEKMoEfhpj1063kB3XAp
H0Jp87ou7mmghYEknL6BxWF461oDwqobO0y+C5tiIuE23g9LZQ3QhW0tEnUpLkM/DoBS9Kyuo10Y
CBteLwRr+ZESQ2gB/AAqHjEAY3dPU1Q3gGiLts3TzkydZKsvM2g6FvvBOcf7klC+p0VuSu1xvdAa
EwxlHQtYAhLdG6CeermTOs0a7i/QT/HCYmaYYGB3Z+1bnyObtWDnVWKmFClOaBIM2bXsXDo1oIDA
KgHpB+d0F676bfaM2R91idm8TRrkQb+st4lIuDkt9mGjotFeZ1E2Djqexzyt6GktAXNVR1uNSM02
/axfw1/1Dlw2NvprVrPiAfpJ2CjPkycseR0hZ9ygy8vNCmcv93jsJ7OG8KPbu4ULmtld8Y46qJ1t
k40WgwLkfVoPrvgYCPtBINymNfZtgnxMGaChR0HiEmERc+ZKOQJ5tlejbfs9rGab03d5MwpPf15B
VpzOpoHFg63/x5g7gNsGbph0aS5qz1zNTrFqt5q/FVz9C9OwYAhcWc68rR9SEDaEcB19HzEQArJ8
ayEV8bOa3Xhy+B7K3IfZSPQ2oi2BWW5TxMYxqk7JNgZhnA28rdcOvSJo5ohJoqIdGHnM2lV3Jxee
3Pe0Fh3QalfrsLU5+n5WqqtzRziPfDTqjQCrxbYzSidp8rHO8uNpW5AK3khrA+wGgDcyevJ1e37D
f/79sf81ORk+ciavDWoyMZo/Ti4A8xGg6uSPYA/kdUYRDClKvyeWM8K+244II7iOnBpeKbCICNfu
nrmv2C+HBypi5gzE9+j5ub6pfSeMuRXH03ayf2/Xg+Pbb40zf/Zu5MM3l22wrL8m5DfA3Mmb6pKd
VzoLfalh+n/3tANPIyHL30/Lz4HEzuuAWuTjw4NCnNVmsH99F2Q1eirRyb6wOzxgue3TjEogLfB/
G+d7sN+/ezcjGlAURvtb32FC1FPw1y/aJ7Ya7cZ7NMnJNkm2zEkAV1DbIRxZbJTF6+j8KsnzJidu
b/+sVefm0R+2hI1vhaEae9WIpu16+3sr2kBTfqnIcvv1e7k4bJ3tbtm4+Gfjrlbvi82fZvHmc57g
M5jMT1/AeElFckqLUcIX6L87p9no9vL3zvvjeXvXQcG3Jo/uQBY6WRDXd4ON/eJvXEL2ZEUW747J
TWfcGHMo94WKsKMy+qSqkTHjazKA9r0ZgHH6ecPPLc8/LZfxqMshDEFLBAHeSwnV2r7tKhRM1xnZ
WtCzJxSRbBvrfvO8Q4crvVm4+9Vi8/gKtI318wP04Ivn458nRZlPQv8Aup0orRMFvru+FoZgpKMm
zPn2TSCD43TLaA0EoyDfnZzSJJoPeHb76EiLxjeX+KRuYUYkxCVxGqQDjt53uu2eyxMnCXLztKGj
59y4L4L7FUB5jO9wNCwU5K203eoZmuqfLAzUAmXNJDoPvfKm1wDtqBgU0MA4j5FnOMvM8o96adQn
q+62CEknWIHIzWzTCZ1iWyzxqNqRx7Pl90SijAwrCqmSAaK+6x3X6jmWDaHqt8U7MmZ1h+yK5sIp
m7607eiFRPStlMSSF1ucXWXVG3l69B/AP8JcHoYvzq7pRSQkgbGvEwY53Q140zq36Umv+03udz1H
z3mCmOPT4iw/oekbU3mq3fY7BaNtk9vInt5w0gs3Pi5qo0j8ItLBXA+6G1mmyGKKpaYchnnffFrA
Wvg1f0mP4soC+wVm6ZbycoiIOBLrHRB3T/0TIPu8n2/0DVLN+QPQFkv3U6Ndg9eHqQpzPKnmad6P
q+igIo2F51gINEQz86J+CZJ9Ae/LWrZ+ui00znmeD+zy7iJJh8oixh0w2ISGcbYjp+6tUyFmgrSv
8GgdV+OiGt10B8av9Ojl3LYc6sreSEMhX8fsDnoh2FSOMkmxUs+htJcaZ9S91DF+I4LIPXEzPJ94
0lifnlKMojsSAw/AoAF1LWMpQZTdxHNpRQ81QBsivLmYde+dAo2LtaNynQM2EsTUIhJ06GxCQeQ8
cXN9ipqVhKKZ9elD9RL/qo7E3B//HJ9Pbr/MV6bfPYcU6Z2jOTfbibQYyn9oTAeLPZw6xpMSJxzo
UdHnbW/37ggQWSSTlxLAhHYF55bc7CUk0c5tSp6OtmOD2ctCqwojGSJxq5CTc1oKQWKbnujzulhY
lxwDKldiGB91sgwANgsCFrQ6OZmfAYWR433e1OP+EmHRrjqQiyG5cX1OVmIUoqAm4rZb4o4jYWCS
1vmM9vYKINSbr59P6P56/ieM9Y5iS0nSasa2ZX7sWLa84TEX3JjJ84b9LYB5e/IwPSmTeD6X0QUi
60Z2eEAbNxV7ZsfYx+YoWnM7jrG4NR67ihRHmxKCHE4bbN9ruANNPFY2Osk+XsfB+Gk9hGhwApGj
ZwDd9+ftZN909kuYR6HTIvlYjKm4bQHoTcVaq8Th5nTonl0ZKWZPGXs85prZFlTXO2dEzlXzTEf9
JDIGm3jruX+r/j495lZVUVj0Q4r1THa0TgFQbjzIvoAM7s/bdmvkmRUx10rIW7VsSpwg5p6d2YmR
xpeX5fuw4KnjefDyp71jLBL6tcdaGyApfLDOqPqZL5HoIXuu11YgLxX76MmvoYiQjTf2xLsJTGwW
1W2cJDIkyyAlrNcK5li4+8jTP8Z2zMDnORYnnNfsWV5x8pWPcJ/ZJfDcaFdaY+uBtVdb2+qdiLu+
m56Fs/LT8B3pbuqxMGmiYwmMMy3OqVqCMHmVO/Ly6BgLE0Ca3GOk/uPNMV7IYsyKLIdTW5qZiHam
3p3czDf80Cn92FfcyuEBTN++nDD6F8Lox1z4lCVQDeY2xcKWB/+Bo/m8hTAWo1Gz9qhE+O0Bz0ni
FtD70Tm56FaMHG6rx73nGP6GgXQpMubAY7heiKUMhSCUR3ELUiHU5wBJtM729Ta0uf0rPEmMiVKF
AU6jAkn0lWxJ6KBPcVWissu7VfdNx8WaGBMlpYUiHumaRndYtgTtWdseEBPNovo3HsaFIMZG1aEo
59FUUxt1clSbPpfGqvvvW8daqLKfKlPDggZnWJ6WqYP2vW8blNQHjurxzogxSNZpsCRAVkMbvIoc
keiyAiTdbNXndfDdfUUudo6xSn2u52WYYUU9XsUcgSd8QLt7EDkLumv8/hbDzoCFtdCD9xLrOTn0
8ZWXCIVsnuW5Y8UlxEGmjvFrQ0f69PoK1eYArnXrrNixnULItCle//nBXMlgDmZOVS3qzbNKtyR1
kJEglCOX91rc2a8rMcyx1FamgbmjocfSYoJTxOM3+lxLQG86Y6kvpbAdUpGYT8mctOL2SNvm7Q61
CwmVi9JP7ElGHoD2SXP2j5qxn0Qyj0OfNcDU6bEwZac/ULsq2KWf56R3RGf1zbML9949oGFbiG5Q
4kWyntlHKeyitBoM+u6hsx0DbifcIuM9cXKuP3abC8CA44UsthQzWmlm1N1ZVhEMgx0dMBnrtIgd
0Qq1kR/DnWRXX6A9WInr8MA1tncP8++lspmkomgbS4nO4qlZz512+9dtPnrDtrFjxHmcs7zj69Ly
mkYHq+kMN3MXUPGT8nQwsbkJUeE2oQKABKKC5rPc5sWQN21J8GBotIoGcYTmANFk3kcpPiZZoqcS
3hLZzh1w+33INRl/Uf6o2jZRQES/8YcochZ5U2hi5TKv5XzShFIZIZe2j1gW2vcSZH7nzRjgUdvI
L5RGdDH2oEALd907bXNrOcWg2xwPXTrt36a9+HANGCUeJBlcKhPIC/qVtqtjJ35KDsmBmjjDbYED
PFUkQVngUAa03MGzEnf1+kI8a7uFNo/iLsukbYwRm87ZNht11W0S3/OkYHGy43fJlr5nnDt3mvee
SqO2hgI+Sk4K/vfaoEvaWMni1OLMH8Au5bfbGA9u6NM7LBMZ1RqeSt/U3c6nfSGR2WpRH6ZISTrw
RMS2DuM72sbjuKD+ROm3oAlAVIdsiUSU9QkEkzSKDH1AO+ok/Aw/kfg6evzg5KaVgvkoFnI/FZK4
E2Zsg+VrO/MB2a+HfjV7MvpIYicXgZvQfk7OsKhR3hoQTR+58Pg3OWP2ExizPYZJ2lcqPuHk5E4M
N6Hahnt5OduAOtkKuBDCE+81v5kvZGUyrj1ipVYXph5q7wKgJ/OVc5TbOpOjYQzqkTcscc9bpaRN
/1/bWAtjNIo2KmYjbX8r6xhOMR1Lqm0UU32O3bwTV1wJYkxKN4NdMRexMAXXqQpaW0DRDgTmOcGk
ENcrupe0uhLHeOFNX1jhTNc1olR+wtmlqCUPWF6xD2Ev0IK4/I8LZNxxBDkGuNroyeGy0BgQDey2
cSj9yQH5M8+F5SoK4/dZxilUhRDKCdgLpwgs76/TGzFeI6x4iDI3dVxWLRmjdOqUSegNmIgeD9Gw
TE1iebPTOQKJXED0+SGMgPCgwb+tbQPKEzk5Ek3cPaaWiHWkLrWVsVRmJCdRo+NU+1V3TsqEKJQN
O2qsVEfYSna7p3bAcgRuJu2mZsdsAes36phKsAp6M82HcHUMYApdhehB9NphCqjGru+QY9uh6uJb
NuZ0h1X+oqPWbXfucSDGqndytKVEdv0vE3CX2s52ThTH0bS0AcpQuS8tYKVCZ7/QHigHIkfJ73k/
dKhQAjoSOLvYBrca9BEpRvCkrY6pXeNsMYbVgKaC1OdmUXmyGA1vhH7U22SgTsjgSI8nj84+DQ61
/6Uf7TtiYB6EPospLrTBTR9Rlb7Vtb+Xyqi8MVd9kkQQ368stFwga4tHL/2nAPl/adXfUhiNTnUl
TMoSGzracJvtcpc8ULMIlIPdvwpDLg6PfVJh66VTCUQKZFtoUnN4Cp2Bvp44Ppmo/y7SAjcUsHSB
OQc8Y+b9zJUc2Z1J+uu2phgjmDEcErk4vOWA+2B6PLTuu14bXEbA5QFbCzKZMytGA3CuoyChg2j6
Pjnyi9Itn2gh/bgRJjepiV9vKy/eVojyhIXG81nvaSzeUvTooEKIjCOTcOyn0LKKOpa3Fm6GCQ2l
AAsJHht46Zzkz92H+1IWs7nH3hTzTgds5rRAuLy17BO6F9DJyw9C6D1jL8KlJMYlkZPi1KopVgW4
Hq99H54M9CeE4LXsvpv3Mjh64CLBCidO9uSu+3Uplwl+YGfSYz9ghY0TPlTBAJ9UW4OR+NsAVIDy
RyQdWgX+hX0D4BidxtWBFcoa+TAMpazRehnvHDozdtUqQmeIsphPRFzzgtd7BuZSFnOCkl51yXHu
oC0+rUQmf9rlsODVB++9mJdCmMMbNIxHZUcsiN55ajrh1i80OHg/bxxPDHNWWtOOYVSd9y1D4ntY
jY5MQld3fxZzN7VxuRzGi2ymWjaKcpBRVR127YOyjtwKaaJhob4mHMRM3pIYD7KTR9mY85GKgv8P
bkPQy52g7bwT4q6JcRwTvHGmhs4NvKnU349capZPIP6Rtsd/k8m73D/mTc0K4VhJERbVOCdnDBI3
Rm4/9uG8/UeFYCxxVc4txpqwKACjbWhCiNp9LIpnBukp3BiniwvLvJ8VYCmA84EF9Sv6pmW++j4F
NEjtUKTuETbN1cL64mjhnUQ12l/+ZyVYoFNlCKWujSGU1jtFJGYKe15NToPBnp8l3fO70XcKcjBg
EgAIzmTOyyjmPs7VSUaNbgwyH50EG8X57FCCR4diSN6fcdHc4+Nj5Dw88Lb2jn26ks0cYSuAC1PU
Znm7fqv3sputgeeABlO0XqJ3CrhBqVt4+YK3t9RSMAd6JZU50M44KrV8wooxv2PLGeKMEOfYbor9
KdDhZCpPP2/xvRzbpUA209N25iBrmP/bGmQrOdG69nbLvVsH7f7Z/+Ls6R2bciWLMfnpbIJTNcXi
eldFJitBijQlmA/nXL57ftCVHMbqW6dT0qkN1vR2JPUv0RZQk5+Xyz+0L//XL9mrnDP0SIj2X85u
3nGBwDoAZDCMwaDNj8WDTdARI2H2i97HEyI0NDJu63UX0Po1t+1AvaMql7IYC621mVJKNZVln/Oj
GAZI0UXUgW1uWKBa6VgCPwKi1pjVTwBLYPwWY7GAX2deur7os0JKVXmrLgaEv6i7ISO1PGSI82QP
CTpHxLvH2dR7N/FSJt2Ii3qvlqmlCjMgb6Vd+FAcevSxiq7iPA3kPHX8kgNcuwsUd/Q5gu/p66Vg
xvyEoBDFKK4ko085XGXrj8yNXHFL7d1AQAHnjE7sn4J4ROsAV5N4i2bMzyD3IgjRFPk87JAFGKQB
pYgQAGcLjKInSimoewqI8XB9eCaBJ5qxQapUy2VnUMv3sf1QHDootVjskWg+LR4xss8z8vfuzMUu
n2/zxfEC4qtS6xK7PNn6AuBsR7L7nTtLjDrD2Oqw9A2Nz9Yj+fqvm3wuBFyIjjvFGCSwjWGcZULR
TSDzcve02NOo+r1yNCQDH3hhKEenzonfC5FqIxsn1MKohQACNkkxENgje8vzSG9GEBFZy0CRpI2q
FD7VZGyt0QjJsSo1qj95RVJMWO+8XUL+AJOgcXWJDnh+c64LNas3tuFCJGN2lU5S0iTCbqLwhlp5
tToibdCtmoPu1za3QnLP/F0ukLFEJ2nq+viIBcYxMpze9ik6Xw35TfzUVoLDG227+1BeymPMrTUA
+bEK/09XVBu4225lYzepfuYAb/3ugbj7847evYhotLUksJShiZqxPwIC6mMn6PK2fItAYz449Ss6
HI+Kq/NwJu9q5YUkxtpkfTVayhGSFIkUGJnREOEmMOaf/VfCA2K6+4RcyGLMi6g3TSOXprxNMHa8
OYw1hpn+076xDmrbRrOqJ1hN3dsnmUwZUb9Mi/LA1zwTwtk4dp5TS6JcM2KDRi9JQdotSLjqiSiR
Pfky75DOj+vNBQPsBQaXMd0OxO7rh1Bvx9IqzFTZtkdUI/UjKSL7mBDRM/EHicLd+MpTwXuJdvAy
WKJoYCoN4DfMNdPEMa+lLFa24+QW/gh7rOLZbT+PwEiUEaNZv3gi726paoGxhMIWYtDuepVtemzU
Ps2UrXV0zJyIqlNqJPmantLnE4+N4F70CWR9zEVgigyYriy6VJW0JuCyamXbf0eHwh98IVCC00v2
lHmqwfEO7y7sf7LQ/n29sHHoZ220SmwlpicrIj3pComeoq/K+aewqmfjfyGJMf5CBOh9Y4Qk07Q1
gI99nr7rI8ll7+d7di9HdbF7aNC/XlGmNrqcUTkCEbfJb/ifOu5YgYpktp/85rn9MJYjAOWff5bL
20jGIYwBLlSHOcRWDQkbtOd7Bqrg+/TQrIT9fxPFXDkxsTB4mEI/hMfskCEfFpakegJ2ceX+N0HU
al74BaEAMNCoq85rMl+k11AgSUKEBymyJV7q7U7Jm1JG0iZfijEJoKRrYQoagDqgd2JO2J0Wk124
BJU6J/WiReRKjuC2jumgOEmaRQGXHvOeC90D0KX3LH2ZHAyjO0YNSI0wMCCBxoQrEHeuv0U1hkjP
WyMPxIX22S9m4BOk7qn0le3sWprdgwSrdifeXbzjH8GW0bkkyjcJi8rst9Fm9WjGeh0k77NX7j8E
e9yrGI90TaxYXsOvzp8Nh3fKdzIa12KZh7Y7RZ0KaOU6EHzRVjAzlD3Ly2RxWltulttdCo9pRu4r
xvQ4HUkFoDTaW0y3elVbjjW602Jy/SmMnZ2nOprEGjuQLmdwMYCbDW8/eh4GW3yztsdN6n/7pS3s
TbBK/6zrd7L3mKUAmhpmX1BJu+lumRWxQKdbcgwA1o4aJmD8MG4a7WROeemenl/KYZMbka6A5yyF
nMHLn7qnGfkAiaQ7wT06A8B/BBcKv43Rrx8Cm+N9ItFj7Jp+4ZWL/iN6tJa80a2zd3/9ggOtC+qO
YWYT49UsmJYFRmipOXbgtF2CqQFw1JkvuqqrrU8E8Cq6P7v5obafR/RpP+dceIY79vpaPONQqtpY
NH0D8fKqfBLeEvTaCyiTOgu0mW7QGJ6S6hcn53OnFQEyZTrRbtA+JoWxoFqkHc0uOx0Dy5dX6ed0
JOEv3WncFuhZ4Vr/iJzig6NedBk3u3whkrnbaJtRk6qdjkG81D6VNyz3BdgMH+U6WU4JsVbpgRbf
0OXBi5xvM6MUjI2C6wMkEAAJ7FrLNjYzODABMNIwn+7tc0TNK9787F3bhYtDFQhEzCAMuDaZObhy
BWUCMzIq8At0jnuCi5agGEwjGwXl4H6tfFF80e+UNyF3z1ijNPQ/yeeLffFKNUU5gaUekjXM6jaI
0bVDvlZ3s/1uOf3a4OznzTlqCsCTcFFANoJilMioq5SoWaqOUxNMLyp4ge1mf1Td3uJ4MbdSULJE
lzBaCDTUvAzGm6hLUW/TvgZiuodxJaUkEWI71IRjjpybaA6m6FIOoxyAK9FatYMcc4LlF10zXaTF
YpiJyRtRvSMJTzvmbinG0S0OUHuMohnthUNQOh7NWKdE5bzaNx4Y8AAvJTCPdq8frTTWIAGerHcE
BEeyNL0Hnp9y24gJCymCP5IqAPh0We98QBemWBfDhItcykR5yw7pU/8C3M99axfA8clJtE/2Jsp6
M7hFZPLFrbjd2UoEBmDWAZc34iA2oTt2pS52bTMHE3gDTkCzqR9py88JLXelO60nkuyRSEkX8+PP
Nowqw5UJw8ov5TLKkhRJX4rCcQ7enD0n4XYb8zC/zZhHVU4xJ93gty2iLj6GdYeMomY/ZMB3/HkR
NxAiAJ6/WgVzgafGEECdBUmT/VEsUnQQmkt1Wfrzon1rnffWn4CCpAd4boEwgjq3W/k/f8Ht64PZ
mjM5G8YDKCoeYyoFtTyOepFqwWlYGKtxEwDOkDy/B49fzs+SDLpr1ycG1ACNTkZrCM6Re7s2ykat
6EY2KmrQPWUn4qIv+mDZm0NEvN8W8T4XCUEaeYm/GoHg2K67Wb26f8j75v35sV8DqOQrJiv/0V1s
fvn+g++/PX0/PAIaw1k7UfC2xqjO+mHinc+tdl9/M6NlUSjWdXcy1GD9VgEoC5EAhgJmpyLyIgcs
4pGg7uWeiIlu9n1E5G7VbqAmhqNx891n1iN2+0DziAFkSQJqIpvbmKyoBGBErgfecinYSyAm/tEd
lXwarmH/CZ0/+wSQEABOA0wBefSNZf72Aog4Mh2+eNHl2Qn76VMYrW31KJ5KA59SkGlVkLc3i3zs
PjCPQ5rN24f3tDSdP4UNSAq0Au8/x7cSaAo1gZ1F96j3TqFnMu9hXbn9+qXnEn2cRwqYr8O1ojQf
qgKTxGYR+jqMe6kQ9eDkFQRVO4O8pIsXNAi7dGoI6UF7F5E/hrs47Pe/9qZzIJNXkg3apx17RCbd
/+Yj3ZyDtJuPAhou5UUGjJHBbFmniE2fAEYoaFfTCj14PaZIOnyfBoTfHkABzdsa0CmrNwVwRVC1
pz8VinL4eDDnEMQAlX34swTqYLbUEYEltorcv2GHMVrBVMDeZMv0BXxm5HWwW4+IBBXDB66tunUD
gGcAmAqJ0gZSytbr+xvlptYck8II3mj6uoH6vyRIy+eYKEMQjDpXju5GdMUAbslEj/ibjJZwoEv4
heb+bElUmlJjNxO0kgD6R4AEh5LZzGbs61ZIFSPo7cE74Y8G6zgB0A73EkEDOv8P5fLkgCYVB77D
aZ9IBvytwaUIRznZR4s/kUs2id3KJEY35urhobctDo2ZQu3ZzVcCxo7SrCMXyeZ+4jmv86mwDLgA
BsmXGZBcJI9WUYAvE/mSQ4sNA/nMyaZa1qjY0z67ET6/ZscE38PZs9v3Egi9CpAjgX2P6IrdM6Bq
gVClxNc02JeKvCEH5RhQv4IoBAeGJIeFaEu38VWHcBO5fz5N8vlJ4ZOO2DhgUYufVMMmIBw/ZE4J
mB8MVfBKtrfhH9gPwR8mgtIRNHp4j651DG1XdahHlYm7CzBhAKPG9skXQA10InuTvJb4AjrOAey8
AMGowxuoucECwqQpsG1EFZgsmDfFCO21fF0YwFfcpmZQU8a+ZboUAT/TAgwxAnacAJP2ZGHzYhmb
V5EZ9d2PCHwu+mYPulbacPH8HpJiuXlGLS63AQ+Ou4gMHHClnr9+Pk/53m2k+JwINUTTBE7G9ZeO
zVjiddK1gBZfTRTTwTPk13vFQ3qK/FYxZq+jfoYkKnmikMEDeWrt2XDEzi1548Z3/CUK1wOKT3CB
I0fFAr6MSmp1hVgZQf7Wic7HHBElROiKls5D9JL//nnlt43WuPMmxdFEShq43qwdogRtRd+FRrB9
04gzw4jKC4BzGeTt9/YjdT4qaPUb/h0RmEub3iwVfxZ6bg/PnE+hJu/6imPNGEPCeB7Gr25Qg3St
7pqkbK0Aw16Hp9iWYKg/DVtHdlCwKYYm0uVuRH7PBH/FKSyagzOtKbpaifqHnZmcCOrWxcL3oDER
E3cyJU5k1DdpYk1KG8EKppOrgb2gWMQxv+HzJogHgPKFFLaNVZ0nNZtrSJlDOwSnoLqIFDt7/jQA
/tHvJ4OzqDtOMuSZBtrKIZZGOteqrhmpmEtTEQYZER5F2Kn4Cb27uJZPiK87nK0BNDKYUWMVDPBb
fz7j20DOQu0DgD4YtMMhW8w9C7HSKmuaEBYBE1419pTMkx1KmGjTeo4zTn+LVScQ2uIfYOEBYYeR
BXq+ElTuaRjkMVh5HR709G1CEwYNphXd1shq4wIxvy+b47HVRUkI0g1N6p4wRi0QyW9RJLMxS70w
l4krFK48eqV99HnG9Ta5BvHYRqQsKPEsEhfX51gkoRw1dW0Fg3ME3HcL25QQw63dX881PELR5z16
tyVptLOjkIMXDyhbaDhiHAUU5tqoV/J4V3yrQIsUdvnSXBVutj0dABYZPkbwVFGP4ZZ9bp5+5GJo
Ug8JDRrqsCn7cpqOXT5BbuUCxtYfH8Cyu4zbQFnoPEIn68YZorIMGaRRUFTEB8waI0EzQVwyxLv1
22+Adru7nUQAjfjloU/Ng3FEVwM5uAcEVuRwSB3vD/oAKnhJsfP0x90//Qa8758OnQEbvKirwP4V
uPvZDmL36/vhxVo+rCfbN+CiruAg//IfH74QWjzYjw+2u3J+vmk3LxqzEMZ45VWNpDBdSBSoexDL
+cDQ5OXnbrygswwLVNEApgXoB3sDjqU+ZEIT78SV5JTvnFTujfnF5UEWBsqNqX4kyhjvRa9AaSiF
JtTtQPa0OebnDTpzmF/ZB/r7CCJEFcS4qHJTVbhILo7IIOdSaMW7+RNPC3kynaePHfBSMrSYASmQ
+rkD6Vavm1/uyXa/THtF3n3ltPj5M24r3mg4VWEN0eCGDCvgq64/I5sNQ+isPt+NEzlO8CBV0GAF
ANNO0RPUvsrcuY0bEByAhMswHVg1+qDA5MG8AJLUCENvRsUOHQSm04VoSlbsDm87HWZ7/Pr6LnYj
F4qa1UfkQ8AWqdAaOwCMtXOq92K3pXnq9cgIuy0QjEOgFoEMmxT68ufNpAp3eaRIPyoAOgNaHMhS
4EpQlboU0kfDkM1pBCQL8k87qTA1hHcLfRBnlHXEw9e/PdVqZkS1EQX1Rp7d7QlNz8VCezZx2yXO
G31j2y2UbEB5DVY5JPdRL2Vsu9AkXWEMZoZEluVVKzBHLI9/MJ1MwYfhNoP+UopXR26RknXAqFh0
WeIqI7EEtWSyV0YuV1OhZTl1DYjols7u8FkDmBwVKk4AdZNqPYsCh4wO8HbIZAOoOFTnXtOrPCiX
Rzrm7ggSAieMjx7KXbyTf0Xbcd+5M/oxEpIh21Ge7GPBsQAS63rRj4Bzh3Fc6CWqwcxFaMUmmVK9
QEMnmp8VVEWLt0ImBcYrvzCDEnGROFnvB/JQjTuz+QKoDo1W1ypUVHls6sdjFSSF82q5A41YkeoK
nl/dCbmJlx5FWJ23SPb1hFA4eYglDOpz3XbU1EKsFMBfCcrcKwfQM1jAjXSq1gevQuFIQALk7Str
uEFDgpiPrg/QSHhKGcPdWgPA+I4iCGFBuxw9dOlDk9jNyKm23sRJVAyiWgRKCC0VoLFc76aEqTAg
fUh10Gyy7LsHkD6opbPPFrTBgAt45kQnZwN1bVsQHgEmQIfrbILriBGXaXlYhbFxDLKG6AamjiuS
f2oJKWOyrEYS9iRpnZnHlXNjNjH4iScK9VsZ2NiIpK8XKSc5SDMLSC0mHQkPAESNWJ7icLwF9iXH
XkoAalXxiFOIeRb/IRmMELPpaRNY04uW+8lnyCtH3ZMA0wKObpwVpUu4XoguFCG4GoYmMBcDiMB3
xvDxT20/TXOANA8c4Ca4PhkBaIyr/x9p37UbubIl+0UE6M0rbXkv+0JI3RK99/z6idS5OCMma4po
XDT2RgMN1GL6ZWJFdJXAlYexdrLcEYS3x79/Z1ejCgWxdGw37AOaPatSlFDIirg5BPoImt7gEGcf
C6tAmYA6CJI1KPsAbgetb3g90znqhaYPlLEc9x1vD+B+8vdt+b70jtHn5scKsgqcRliHeehqT63E
YlP2lTKO+5Q3hRf3JpoJMt28qepGuKQKTG1f2EL4hVSZjPwTTg/9kAWQNUv8eJD3YWB1COMPB354
yXLrn5aGWMHaSyA4Brcpnkxq3hRRTJMG6dY9p4HEoVf2ykb1FxKQ1P79jw04o4QoBKZ+3LhfrkWR
t1LS16K894GA1Fijl1rdGxdcXsp/+X9GUNMBTAWpEFrvOudkxvcSSd7LuJnH1eKLR28wDruLheQW
XgJOIXWP6dILkidHMWhg9oL/4cdPjG9IgW88XgzqkYMSHgJTqEXgzfmBJVCPHOg4I61AM9MhKG2Z
21TAeAXdJkyd1MrYhceN3l4cKtx4Y2ALmSsS5E/HU5UZK4V4HQ7NRxEBuKW7217Ul0Lt2YgoK9Ss
BWKSAGcOK+yZNdpT89SGECvTvgpuYeroPUYPh2yPX3uM6/laTEYYEjJdNP3n+Ovx0tAAJdS6RAI9
RSyN+cJKUS+z1vtulLPRgJzBYOVvaqH3wJ8hfhX1RtQjGTQhIKN/Q4nwpXSYTfwOKszaCWwfml5f
/Vd+zjckV/34q34IWn+9rOSrQLqEqjcuVVGWaAJXiUmagOU7FJ9f94Fu71HM0t+ROUfcnfzUmEAJ
M5AYG4kVz1pH4C/HX3Tf/vwkvHUcSShbp8vL7pa9Ql+gtUjq2EdynQeiMLNzKNAgI6IHaJI9Q8GC
QW/U1dIvzm63+T5vAVz5+/14RD8go0cjonZMqam9Ak7aEcWKDCmD7ba1eXCUhOgJ1mygtrf1Kjxq
lruTTe292tWOJBnBsT4bqw74HZT5V4K+cLXQUR+ZZfR387hV8LzDn6A2l1urbORKGQsx4gzlcVRz
NECxAlRwXp5QRWT1g3hZmIbZdUOZJPv9135OArEdOw0mReFNNgjnJKGhSYwb6iWF/h5g6UAu9So4
yfpgfKsHYe0DhChbDWnssrkYZPg6D45l+62rFzYd7fsDLYXwF8JIwDOhfgi27+m3FSMIh5oxwllD
a9Wz+10ee4Tbps87hQpd4cczMZsIGBOwsxHekzoIS/7910TInRcCgB64B4U3I81EijDxt+oSkv3u
mIAGwLOOzCRKedQSl3AruliBmRF12fO4qiFgkIA/CcWy2PCuj8dEYx3IDOKmJ8AchNwKUK3TQdVh
LEbol2UO7lN54m4iZ6vAz36hXjEM9ka+SK3FAakiLcwlnYaEd0uE9sAIBwEFCA7Sk8mqXadUOZ8d
patCGJtysyYZt/5bMHqc8nUGCQebW4pYSb5scqRhFelPRHAK2kYFuvOCY3xJBsVtfuShMvoc1gan
6GVhpJBVXNqbs/eGXIWgYQMNHZzyGeF+DA8wdGMlP0bf+To/RdBBNQvwHN38RYZ2chFRo4JLDvcM
jycI9ugYKsq8tvYijKqCdA00nAojR3VwF+jyX/eWDnqmrkNUA5bAwHcmExUulFWwhqDApycTDZZs
jPRbfpQAAL/F4loAm2C0CsGu0diPt+nsTQXOG7kMRIPwexAnUmfCYzKIJnJKBV3GUH2Ku12+lDOe
OSHoscWdCop7XCSoCtM3Se/2ox9y9bH49s6VeFB8+6kF3+TjccyuEGIFjhXmjLyVdPzUZVWvMYlY
H0VHMJVLswufHhuY77qpASphDF9OAwcIDPCoXssovslQ54Fk6MJ60HE0ji+SEQgFANGFri6EEalr
Y2DlTvT45uivkUtbt3/YTXnznHoTgeLEfW2dx8OaX4qUPeoRYhOXASU21xwhJbz2NvxNXOeWYEnr
ultYortDA3AU2hHIawHbQQ2tGZW48yuxOea2gHqhWat6DnbdzG6Aj43NAB0OAHu8VavHQ/zRrZ2e
YsBJZdxJGp4ZiHpRdpOmGIKIwZQKq+C9QhP6308f1SALOs0iurZw/W/bVYxLEr0xr7ynV6v8K/tE
Sk3GawxZVlWHln34FSxdZPcnREFAAHnsH6jLdK25cdSUTMCEhGipBbuA3vuAuvzhe7tpkd+O1vyC
y3HnlEAk5X8Nkn//9dAGQsOlgQyDwyZeA/VgdMLC8zO3gCwwcmkQqFY1AnqdWuCiVPIVaRyPcb1B
miHJ9xykNV3z8ZLOgnQoypJeNIRoioLEs0wPJGuTJldK9piCdtPQ0CHTQEuXN9NNvU/flxjnfqLX
6Q5CsYtFHhakF0jU/6ANf82bpta8AqlS5sifkZ9nXqVaX7u14d3SDZhd94z9eHh0EZoovImgiMfN
D0EbOF/ULFZ17cdVxQWnDtjkdqVZMQhzOFNAqT8GbRUDF58x7A57843/k5wazpBSo1t6G+bxEBBY
SEqQHgkJQTtLxarDEPRKmmXZqYXZ6Km8Sp/RGeJBaNYg0rSZIxvJLrPZbQLq1WGH3hUrdsYTe+Ev
g1Pb0nopOTN7rQjsFy8JxEx/kk3kvf69DlUB/Go2AnkCQhosxPvymaTvebyDJFQGVRgS71B0pC6L
YkxQNQZ//mkQ7fAYPPFv8i3Ytxt3l35DV3EDqBxQcFAGW8feJlwsd5HX8PdOQ6EQXQQgyCNRH0Rv
KPPIUCiMlITCSd7IRgoexVMJStvALhYuxdmWJoYIaQxExtGfCFzPdCoFrQNznpAKJwGxRmIVKFGG
9h9h426hz3l9vJ/JR08GRfYwsnfIa0IpAKWuqS21CJmO0VT/fLQWhrH0y/z0l1lGg/wmiqBnQAuM
pZCQ3m3IZqEOiLsMjKTAudCFwNpXNT/Ukuycm14FKC4v61lpsBHCaXYNyHSuZ43uo+NRbxYm7J5l
PFfI1UEEnpTqpsNq1TGPRybJz70NcPsSM9xsj2FcUEP+6RyBq0ET03GxV2VRz+dn7jXaxoAsqeCG
CzGMx6tOO37wxH6SjsikYIvhv+kggJzqck5IirMsb8dy03OOqDmhYghLbcPz2cJxIThXBKwk4qEM
+WLT5BLXlOfyVTDFU3N7PI75HsPPEx4ZFIaJVBN1CxaNp3JD0+PnTVFfmKN7n046sSSkHUESSPNC
+K6sZr3XVOcg1kdUS9rY1/1xYcFnRvAYI5DnRZL4R+2Xcl21Qq0iv3XzMwToo7/leINf849ThHw8
mlvgWqAMg8uZupezlJHaOpCLc8+baJUtCvPx75MvnFwg+H3yyqP7CIHYTClLcDttiEevPDMvyVP0
rqEUmJjSooM6u/thBg1VQPoR7DHQG9SOHdmMZ1K5PPOQ1okZE6qLoj2g17YFujwDqK7UIZrnCFd1
WaR+tstISQM0PkQnGeRaP376r6ct9yrswsCvzhJnZu/FU/Y0PIVHFzhQBfiK4ZVHXq5dP55W2lnD
YiHAJMkQBE0yWn6n4xWDmBfduOrP/Z8A9VbknxqTW2obumMEGTUZtxnpL0VMMzUiocU+g+yldO4b
J222bQXF6U49Px7JfIuj6PTLCLUBkdBNgqiEETlx+H4V+Jc2WmiyujMOpKdAukBuNRJiUuOoA7Xy
vUI+l/xuUHZKsu1AfCYsLMl8p4PICSvBEeg+WvvIQH9tg3SIPDB9ZxiIaEvuh4CUINusumYT1gtO
5ux6xjHFDY3rAOkaDdzuU0taxQlKJCfymdOjPbJSCHeWaG/mexoaIIi94GeA/mamoSwG6SDngSuf
u8hy4s56vObzBZn+OvX2S67EcHKMX/dISs2JjHh04qd/t4FaEJxCxI9ID1NXZzD0nsIVhXIufUtq
jQGoZ24fNAtba7578esKYn14/QR4Si36ILtZVA09tpbs+PD1rovn485iw63ESyMDvAfIAZnLX9sq
r5pWbOpEO++92nbZVVsaKmPGsfnP0wW0CAkWUHeC40Sd9bjPW3esVeXcZZbHbpvE0ForZpz/PyuU
dzRybBcCN6OcOdDDj5cc5JGukWcL52P+GKBVDUhOQEMIooF+mquklJKuq7Vz2Rh8rJdrmHIra0T+
4H2xRHvPGCDmhJAObj8CgOn6xGUma23Laec20APF8AvrEG6Anequ3lI9aRY7o3GL6M7+1xb5ll97
YYjU0htKVjtz4OfdjJ9crWuXYA0BC4uJLHVJyffO5kZuDOE60tFINGrUauViDTYjtnTPJbgFkAFH
1Uq5Pd4Qd3Y3ymI4OYBOAENBA4fc0PeyNmPcc9dbWmW5uG0q78NbKiDcGQm8AgTlP74UVmo6cW6q
AmabK+65HkEqFOk+4y2STM2HAlwb8BMy2p8xohmoHuzGqLuk7llJdQn1FlNyNKfv//mcKojq4Uvh
2kH895OY+rUFpFSRPQQIzLkDCUD54jaOWhnSUjA7f8tgBZlMgA0JZoOGYDdMXXKlF3kXr7kEseMo
3VOYmcM1kxcc3FnNA/qwaBMDuhGAJsI1SV2gcuJ7cKBq7/IcoG8ITA663JnJudkGiu5HSNrjRBml
a+yMpFiwfWfBSAAtElY3+CA/p+3XVBZ8rPpu23oXJPBc1DArpwY/YeP0w8KtN999GCOa0JBaw5zi
L9PdNzI8pzKy4F3i8pjnlto4fvf2+BzRLypQmyzykISsHGEvhKKnJlxtSJloSL1LzWxwiHrW6jMn
khYGQo7Jb2ce+COkO8lzhFofYlzqLSoDF2JkgRtdsnN6WeL0oGcJP05KJwqiBU4lmPjpEAJ+5FoN
XO+X8rVojtxeXPr6+RzhpsEFig5meGfIYk8N1JyY8Jin7KI6odE8x+hyWvAGaPAnSj4/LQsI2ghW
C8mZqYmq0RCdS0N9kYAyzZwexXCBSDhuWCtfg4iI17vGkbfX7BPMc9LaVBawPLPcEPkAmYDLSdpm
DkZzyzZ080hoLoPB2eKHijxfBunF/Bk46EO6WGWj7wncEsAkEwUrCFaR/03HG3GJyPlDE1wFNNl9
K8fW/MSYvwOje8tAPgRtKT22IOQR6v3JXUIQzp7DH+uocgPmjsMFJ29qnRf6tB18WG9fexTTwRKr
WUGmt9+5nj8tTi1Zu8nmJ2P9ZY26qZggTvmWrYMrlI0g1c2gfQtyowbXmGhoUq3H55kGSuPiJdbg
46OIJwP/Q+0kwdWSxuva4Frp+TraemdEeZsmBAaENct9t2JutSnlC8mAWeUbVglBCLqn8LQg7KPG
GAk+7w2pH16z7y43fPR/pqb69sX/5dCtpvOaLq+qJVDtfM/+GAWGHmEyjqZEXY9cOqKFAPLT11Ew
ku/skKAtsXPGtWzk0TppDXUhO0h7bD+DVHCRAbKPgJB2DxP4wJXGwp5sjKvQB2hE1qNUH17+Pl7D
+W1ABvbLEDWwwgUsledgKHgevvOrslW/ko/G0zsrPnIJaekVNm87Hh2ivZFeCLT38Qfcn9lfH0DF
1hUr9uFQx1hOdMFehl4HZZ7N2lC5utWOsjYXzJHdQZ2QyXip85h2qB61PcyBslk03vmvk3hERRK9
uc5OO5nh1xJB9f2VBMgFQEg8rLT3WImlWqK3MryyyZZH1r1P1uAyfvJO7FJG9P+Yyv+aovO6maj5
at7BlKY98YoV7Vo0GAvIZakv4cb/WphJsjCzmYSvgN5MsGBALX16s3WxGEcp34dX8Sl7j6/Rudgn
Tm91N/HFP0dXZinTc+8qBRYQ6QQklfFC0m+jF8iQRGAxvCq1RhRYmQ/FyCGK1u/b/RJbxv9hTAY3
ALJXuL2pbekJUZV0aou5jHfwh7w9d1EMadBlYLdEM7gOS6X5O88UvAp45+g7QWGOpaZzdHux7Xg5
vA6O5psJOnzP13gJtU9+hF4zAfgdGekSsMxKVCA4dhHgnN0QXN3oufG/k9uBkfUNW+ve8JcBmdTn
eWGTzPwZXC+Ee1BE1I6LhqeiwZBjlJzhtOCKevwf5pr1JnqPTglS0avCjP4KEFtujdV4WjB75x38
bZZOPUZ9PrJjAbONEYOG4ui9CxfWHt/ZF2apDe/ee4Smp5/MNzYKwsTpOdCGJA4KXohgq7A+R5CF
f0FCSf/jGaD1M6KlC4y4K9QSIoWHcAdeNLlOKP+2k7u8GpgguQJRwemp2TKG/iV8jE/NNfH1hXm8
Z4zgVX/gvci0UacgbBIF4TWMlev2mjhNobfP8cZIjuGmWHjxyMVLjwsPHbL8yE4j20+ZkvNU7gBX
TK6pHZyzJR5iul+Y+CrkHf3vz1P3vuIFw5C6RXINBkPJzLB0wugWxvqwTb+KzwwiZl9jiPViX4ZV
+qQeOnDbewvTee+xhZuEZpmf3rIZxVVfuEWpqn1yBbH9RbRAjzR+Fk4ABKZybq0nzakN9lODy5+t
qm2zMMGzejuZAgKDRACL/AwQXtONKlUCyJjZMbnmKPd3aDALIj22gWky3AHtlo0ZnZiNYL2t66O0
629OemkPYLxfSd8Iq3XxEnw+3l00987Pmvz+IOo28lGzqtQMHyTp/Kb6yO1PIjAQ/oVcMaBJELKX
IALZGe5XsTpnW+BX9HLLXP5UkEX1HO1JReEkWNcrbx/rb4JVO2inykd00De3cFGE8MeZpffn74+l
jnmdFbXHt/jYGG58rCfnQDbia20wJv9icRfJalbugX1p1rWxejxPcw+CqP6iuwJJR/gQGrVuuRCl
bVHm9VV9guF2/QchWvmcLKrA3fEf0F0FHgqZNI4hV0wZ6rxSjAsOhgDsfhrRVR3tkLzRxw0aFcx+
4Y6ev3dTY9TiB3WaAWyf1tfBGMCs9qG91wOYyZ4fz93c3ZtaoVYt0UoM04WV3vZv/vMSHHZ+aYES
B9sUxQfS+EpFQP/6qdPfouNUNuHBFyMOV/ksfIIc6eXxz9/xaKa/T3yDX6kkmfc9lwnw+7xvRO/R
1r+utUqPwBnwlICNaalsfs8ein9IM6CYJZOs/dReURahp3gZd+WuMUQTQwhajIoePhe37ih+Lrqj
85VGdxgSPsinIzpEjDY1p2Q9Yqa04a6yavBPaxGWCBh6x0M7LYZ/aLCXhQklEza9ESYWaQeYZ/wh
7Mqau7Ln6iM1C+fi/i1Xf8JDERnukrH5S0wKqaRShPwQ0oFk+L9Wj/f8sCZ8GNfkOfxbVHp/kw7d
a3Jid8iZLCXV79wExBqaxdH4qGFjU9a8IhIZJWC4a/7W1zpS+K0+GpvWSc8g1e/09u3xVP64gZOp
JDkEIDoQ7hL+WDr7iMZOoYoKt7rla+Uz+QqsFk0miTVCX63esqfSEmC8WpV2bXerZldaybXb1uZ4
ZA/DKrQef83cV6C+hnJFmEyMGDXQqhsPvcHCqtBu6oH1JgRAg/A1//kawLTx7ZkL9/wMsKkAkYv0
IrqE0Sc05x5iwh7Yx4JXryazstefAfj4MPmGIW8XLNG8Q6jKTy1RhyXmpVriSlganHxXrlOz179S
AN1HEK+KRo2GH5tDi08Nfmh/1VqBo5oySMI5KzD9TQJInmePp6VImaYFnH0VtesySWhIKkSFJz1A
IjT8q27SdQo1E8LkLGw5kN/GAEp86WDUAG15hz8slHEYh7cVB9IPeuxEaDiKF3Lws/eXmizK4x5j
gUUuBpPVGQBPADBBqLtIH9PCtpu9iJQd6vnlqkzLsvDHTvZMuIGIew+Gkz8vH4R4q9q5AFH9fWx0
7tYQo4C8IKT4aaymdoLGMl0ipZJ6HW0iyyqspNW4CgxuEx4GtKaWYMQ7ggjP3GBence278wrbmzo
vSERDX+U1n7ohFb2yzBn4JLrWWH0rO4hf5frSDuhN55dqq/xs/saAhMQtUCtFV4UoQKYXqFqFGV5
GHnhrQZ1XbP/FDeD8Q3ZrGOCNiwPFX70rrFm7SCngKa1JbTCDAoPJDE6WAgHAGC+qPySz/t1g6ti
zda9EIc3+QmKHmAhz1eVbTQLzzxPDsnkKqXMUJdXxxVhGSJTeUt015HAHzaAP803EJjy6xJ+s6j7
hwaMcAHYDgWd0BV5oPh8vLL8LOynPoKa6hioDaUK8BH5q7diwGcBJW0EGJmBvA2aK3vw8qATDWro
eu6oOrZ3bEhHCN0bj7/jx8egJwNMBMhQQVWHYLqnc140TZB1bhXeqo/IQkrF1sB054JjnwcXnmIn
Fr7KzkHu2ENQ8fNSg6wWIsFG4GQ7ySihgwlpxTdZb9bgvnNYB++B8Y2oHiKwiOyh89YTXfBFHPJP
89bss1V0qpGyJg4m9dl+GLZlxIvhrbUFkNev0WJJiIvOIxoZeVAfDAYLUfB8XTiQcThfGruzAR5d
s7YAehf9IwFQve/1a2Ayp0XirfnSAtfFAiyHxjOgyOl0R8/3mVyyUXTrbe0ovBVW8p2fQpNHZ6ji
1KvSAmsIyEkXooVZDRY1/l9mAZWcrmQH7LyXDTBb7xpHPGdnSF7amjVuGiSL841iYm2P/Ofj/TPr
7YBV+JIs/HtSkZPp6g0bIDGSe2x8G3fV+ZWQ5OI+DqzQHhGMXpzTbvfifJ2+vtzX7hgdmVxvl9xo
culPtwJx+dCPgJIZyA/o9HGSaCHKtkV6c99Tm/ngrGjxtM79HYwSaC3keeB5YJqpIGnIucJtyz69
DRvxuXkHa9W7TxSIV8xl+Ftb3dV9wZbaRxBCyc1FWXByIc1GCOoAgq/l0YpMxT1lJ9RJ4QvpLYfi
p2iNW8954VCUS3EdwHFfcn3IRnlkjrqGuSFq4wjdhHA1k1Vy7jkjMdi1dii38hptCCvBLJ6kQ2XX
FtIxTnBNn7Sba4HQ7UWB4uKBeYuflq7LO44fFuDXFFB3NqsFIZNr5JtMFGHBXFo4vi1BbYw3M9sF
ZfbjbX1nT+EFIk1z2FCkJXl6lnop0XpRzsLbEYBm68Lr1YIm16zdGefml4XZaZX6LOH5ARbEd68w
uufoC6Kc2/izM729LqyG0BLXAdornwClWBK2vnNBYVyAayDNRYJB6qYQ01RoBASftyTROzx9q/K8
iEieHRnoFAC3ByvI5pEmB+qBSxtXqb3Ey27prvtm/sDYc/HMfyQb/4rCsiltIlcfv8FtdOpu7MIW
nkVn/zEOrB3BcvFIDk3Xry27MlOHEMZv4Kh/8Q3/Ku9iizmlTuDrSweUdkuJNVCzQusPCTsgK6jH
KGy1sWhENsPmVGW7eIoSox+RN+0W8pMzB4k2RA2r6OokyYsxuwmAuhjeNnuKt9wmP6irpUtg0RQ5
Ib98MXlkc5UHHvvGbN19vo6P0IbZ+RekDf+14vIzKJTHwCuD6xvAkaklcIoIkctx2a3biJaPNPNn
/qI9hURw6CSFi2wZs6wL7CFBgAQzHGuUpEVqEksEWTm5UG/CEcnC7lKd1WN087fCd3BcOml3dsbE
FjWL9cg0ns/ExS3aBptad6Gt3bwssfrTlxU9IOqy8mW1B6ECjPjr+CSs2CPw0QsH6u44kFJBHwb8
VpCSTdcocNuIj/KiuI1/ug/h4H8Kpc6/uB+Pb91Z9h8jQQkCaQ7Qf5B8LnUx8eB2QxNwVtziV5Sb
txfHtvutjnfu4OovxnlF5JEfm7wzdz/gAbR1gUcXzQfTgSXowmo8tipuycUDv/+xBoJ5CXMyi9qR
cQP0gzRfgc8IBIOUEUbiMtnP5OpGeIs/QbDRf3pfaWXI0H4QMToW3B+5s1I6iA6U5pnXN77e6JJJ
YhOiXHwlrPGPxz0L9X6+SQUclPSEz3OPyjiMvqoyNYIgFQR+ycVEN2pqc1soDDjIZMUreYtsAVjy
tfXCNcaTq/+3g0HbpvyZpmjRxqLBNhhpX0CeEkLaqVzLm/ZY2XDP7Wz9kdmJ+cyaqh1bSxy/s/iP
Nk9dOHGbC1zjec1ttMEJ4aDLH14r6+RrN9YR8NgSEF+K0QFgkV/4XX9IN0v5kju3K9wZ5CpJhymK
lLTinNSFsh80bXPzciPId5VnycyWWVUv6V7bLe3xOzce4UxTUdpCKx0gXtSAqyFSYiZOGrxPkr4P
r9J+BY341ffjLfVDxU0v628zlI+G7nIlZUKYGZxwx2+kq/SH29o2dNTlU7lyd470rjvgpW31y1qz
wg+LWZ/PEGp6PzfITF1zqH58/2uYTdb69zdRR69Mqjqtq7i58dG2avdCbqxgxQNhpEb0Hzpw2XwP
0NAIIWBfOgZ/Mc/xEl3mT3RATQyoMhBdo4sRHiUdmVVa1fqj3FS31/fjJ3JFjF6vCz09gVA+0CvE
+yTmR7TEQFzEAwsP+YNupx+KVwa5tMNhY21YffMRr54ECwpluDEgzeYj1zggBPjPn46o063Pj9f0
3lElDdDwaYCuZWeOVCEUbMmTRK92fNb0/CRCN/MK4ccn2eyQUhQsCGnozJo1Ofh0zLrapk6x8hdc
hDvvAuQ9EHcBlg04G5Jh01tazkNeA8S4uaEJ2y4hd47s/o+cAlQK0DEFfeoSO8gzoWFmLilhzOJq
bKGJcep55UUvHRvfb27iXty01xyKWJa3AWc3WoMt/hXp/t4p7EFZuqHpMIy2S8WcHSgPPZVx61tl
lUii+IT0ApnHaCch1y4keDdcPbNT6DNoN0XnF0CwM9AGZZ5+i7XE9dpMgHlmm++Yg3LQLv2LclD2
vdN8aid/v0Rj9n+sMhEdg+MOgDW1yiWKx7LXh83N7fXkObrkV98eV5qR/QGvvezrwMQwb8LtWlms
B8iWe1iCa869HKw06cPDhUxofKjLQhPyRgkVtr71O1AMrKRIR+Psk7w0s3cX9pcZygHlxjIFxIiD
MNK38Id5jb5QqN+J1+KYZgvZvTtx0HRE1JSOQ5qPgQBTIzir3kfM4T4GTRnS1Vt21++1Tq/fHt8Y
tBofkT5BbQb/k0kDHfAk07OqsCOXFAn2DZh6yjd3Lb8lG0nadCZkhMGXAFW85MVLdXmJs2eWIqAM
032OYsUyRHGxvol4ysud7Giv2rbYc4POfCd2cFrEGZFnc3KtI2WKlgewBBD6ELh205GKwxAWidTV
56IzfQ6JkSyFykzsWgAVFlflL7Jtw8J7Nn/KwecPgC28BvDkaXOWZ5eTg9Abe3Sp6pyyahvDH2wk
aqFaIptQFmuf24XtStZrOkqiqoQ2AUIghCZsapRw2VVxqHz2zF15MOF0Dt8ZI2g+vrlmYevcswT/
GHk8FFSRzKPcQjGJRw2Yh+Gs7mOjBEXY8yWTDABPF3kZZwedYDLRWwa3nIA5aBXv2FNVN9a4AXyJ
QBIh4lR9nd9mC37uncXicRxw0tF8AwdApI5CWDYsV9e5cB6MVDBj2UmMLDYUp9xEpVW4Zvy6cPZm
jjX2BJKxIC1ATZowdE53ZC4NGYpJCaSZdXVfojKJP9zWt+UOCbweYlJGIcJNWLA6u88oq5R76RZS
zAhMFl3kd4imfbkncR3tmp37Mv7zBiHDg/YB4BIiMK7U8EjHRI00LGQPYxQnIK/Nd3oJQvpd6gCZ
tjAqctlP9/3UGDWq1pfScAxhLFePyUd3QK9ZVZixBm1eaVMDUps6g24u+urESZ6ahSARUlboRoWj
jlLcdAljplAKNw29y/ZzuISvkrwZHam3snXwR4SiaQ6jjwc6i4AJWh98qGgQBnZ/xrmptEPXcmyY
XpSrV+l2DznYaqmf5Y4NnAL08wN3QjBA1MPalHEUqKKWXsAby3g7Wd0lb9yHYPiKzkJZGM0IpSPt
u3Vl87tFFYi5XwGKepxB0FTDuoBhTqd0aAQ2kIGivxRWvssO8Vo8y2f03YFtS12PZ+3dv3Q3yXFt
EcVcbb0kmjkr9RGK/N/2qRu0zL20xwqIF95I17kdbRKn3qYrcGwiu4Feecdby3a48o7Smj8Lp8jO
bH4FyUFnqb47dweIpo0G8nPwaODao9uDCznP+yIopAvghN95huJ5svd2yc47wZU8LlWv5/cf2ugR
yUMQDVcREOLUXmYHVa4anpEvr0gfvougZgV//DHfq6M+hottW3PPA4KWwKUgWiFXHwxP17lqi6ps
sli7tCsQir2k12LPv7l2t1NX0TF0KsvfpV+LwuGztwS3EWJ4REggtCStgVOrbs6GyiD07qWR9AB8
jxBA8JyD/PT4lM5uI8oKdRtxsZsnHThBL4luv/zzBU79OLmTfuV61SZjWHbAjzeHASmq4607AdSY
6wCGOY+HMXfSiCnQmaLpFS8wuOimpoo45HumE9wLuIpLnfmj2enVfWPXgqSHgeG+aKdFpDs5XpMb
Fd326L5CKx3hfoaCxNSkO7Ce2Eicd2VW3jZoTYjLa1YPjM61WbGf5V49ZC/ItS15arNXEWaxH8Am
gcYPQr40NSt1hTT6ou9fE9GOGb0ywBYmoGAOsL1V2NWCr3FnF4I2C5RSONyQk6JTjABNa0WXBv41
RfFXQVlHQMnKhX7p+78uIOmJAIsk5DZxk+JwT4dVZq5ceJUfXz0QFznyV4kEzov/wuBG2YGI+Uv6
2y+UymZDoyxSE9nzrgeRBS++cn9SlI9fIMhV7VKQBi7Rz8xeKcoQtVHEri881sPQAqKtI13gVPPC
6vH8zc4xZYO6owa+hahPhMG0J81C6uDxr8+PF/Xz1EMLAnhwfQn4ef+WHQAUN5VDJK+aV+CUJGSd
QgAVly4P8sWT40WZpF631hVcrxphsrM+u6eYR0OldLbUGhK9f8+usHCBzGIEyhpZw19Xlca2o1KS
AYIGUEWu+BQ2NsDe4147iUtSdPdsgf4LTzdamkkf5dQWxzdawVU81gpao4A3ghT6zwAp1xUD+aHF
9gtycKbziLcZzhEuRjyW6AWaWkuSUSyKrhevr9EHBhdcfDt+SZ/lP+1H9PJ4m8yT/2g2AoyAsFAA
LAtujaktIR+bio0k8brtDMj5eiv0ao7ooPTBt90bb9Xt4wNZUZQdljrU5md5apiKiMDek0a1L4gA
6kcy0JThh7f2F47Y3MuZjA5V7unoWDGFZtXIw8g+v+brT3cdOdqGWYP8zFrqSfu5WGfL9t+pBFRw
agztCH7A+ZjKtlyxmdEelYvgIc1db4KdDD329iC75r93+sFb/rWCwFZOzcbZqI1siImMnoUbD0Rq
YHFnZc/sAfe0Hu+W2ftJmaKuRS0vYi7Epr2axXndPjNLwcHS71NXosL1TVS7nHjlz9A5CnnTPw2J
2YyGB7nAClJS6OPYyH/GwRKDpfvyzqHD8Qb3K6oxRD+L2o+5wHS9l/rStdwxurJ1d7XlHrFPnGq7
RB8x94ZJavF/bdGoixCdW4UsueKVdfpdaOp/IBpXWtluqW1kBi3B3pgYorZk5QejyASKeFWu5c0W
QDe+Zd/EU7oFIAy8oYJRPgG8CYDuqVrq37rzAE1tU/uyLXphEBNNvIKvydu6p5M+Osy75IxgP/d8
fdHgnQtlMlZqcxa+5kXgHRPRIDVCRBhUrQ6RDH58Aua5cGpGqS2a5NAdK3pGBL45XKenYo9asWuW
mFDBaJ/8TfOyxJk890Wm80i9BgDalejFw8ZUnUzf9dbCmZ7fkRJicWAtQHHDSSDKp9Yp0OKEuMrK
NX9lvxUbvSeKxVTQRo/h+wBB5y+5JrMBIff6Q01ICGkAjqQWqhYEvxQG3geCjkX5xFtz1r/DY4gN
xBSINzVQBNH0KQnTB1rQimhjWoubftcDr1btwCJrLcEh5jUhyhI1fa5QDEokSv6ttJkVs4L28abY
lysw3VjuijsHa6DDN+ViTor87OSxocxSkxixYdB0I8x2G/8UrEQjPXHnN7TTrFWbWS9s+lkAQxmj
Nn3qNyPDALhwiw43L9LF6wgyxnBfrJbwK3c243TdqM1e8KznQvvDvzEr1VFsb+P+lSxpwwFT6C9y
O9/diL82CeWvdokq+HGKYQWHI/eSAmmwNJ6Z3/gzcYQ8XgFYE/zY07f5f0h7r+XGkSVa9IcOIuDN
a8HQU4YUW9ILQt1qwXuPr78LinumwSI268z0S89EKIILWZWuqjJXppIRKxEv+WfQe9vq1lv3a2nl
PuDIwtihG+cHoKkgdCp9RdpI6zvueDI1UsvgnNmoe0bFfGwpu3anWtFmNCdG2Ykev0PNzIUBfKsa
00xC1OqjRR5kQnRm3GSY3eXmYvit/t6zgjus+EtbyTtW/dRtoYRyjUTtltyDwCpugVRbLYq80RJg
/5DsapexHOKkzdemdQ00qc3sYOF3WeCOk0hgxveO7+3jL0e3lMPg+M/eG64FWVkPawmnvZ3h5UM4
cnkNvAGeauIYbZzGwqWE8O/NGILhrQP0vFMbJk1oEMSJXGBGVYg6zGbqWBWO+oNg+3ihYs3TuS2s
mTZrBkUpfhagBAS32uG5sMt97BRmbL23GEqcrAO7X3c5GR7FB/2h2Cgmj8HCw3P/67PAM7Z5Xz1Z
36FSB4AwQWlvUeM7OrDsC7CMeq8/4bqTNwc7dfB6vwo2ndO8Rpv4Eh6N1TRdNnK0DVOpblLb6wVR
qUzM1wsdqQM+BDNgLDzRVSb3XP/49RaS8lBibpVruzarGPX2GhSgKFWH/8HYYxBOUiYTJWLWKh00
q3XUkkh73xx3mN2uW/xDsa8/tmb4lB+KHwKLdujWsV7jUhaUgFgJxW/A9T5kVJSJAm7TWR2lt671
GoOymj73g6nMbrIaDlUzP1XLPSXOv6b/x00uRn2BWAj04yhdpjnoc1fIy2ZAdwm/krfuit9iQBxe
CyonwBNFs3JX1apcC9sRpXKqk6ECvVuzeGhvjwv4BrQETxkayvPwPdcOoht1PVO7PDk3X9URBXrm
3tsUv4SX8CA83reX2/R2olD6JosCOfXUTnMNhZdENJ2OSXouQXswWgIClr5RMYU1JcYWt8JrZgnE
9PGUtwWduwwmVNzMgvSLivgpGMdAp5em54oUOLp6tmE+2h9TDeQjK4QsOHZAgTEGp7xpgDWVxiha
W+S1m6XnyHxkHY1vNwk07qAmR1XsVD2KB8jrlYu6KO9HsY9Q2WmBfHDA4BDLPqFLH/Ux9zfpRvMn
JFydg+EAiQU6E66RCldv42Ico3NELG1wWhM3ruXEOXEf5lYXgAN6ETz0T5xwYNa6xuHlMu0SQ4jR
vIQitaNkVWi0wHhcOzx+yOsYJBisLOZGFyhESvvUtmnH1hNjNB3m+0MgbZPOBBuqWYzOxB3hPjOf
wW5i7zQKCaEQj/9oewNT7bWMQq67gxAkCSqrNCJvD6gu2tT2cLbur+WNQ6RgKMFizR+SuolhwWby
8nb6Yt1X3yZHFADlcSsj92MvB4C70nY12R8lOyTmv3/JoGAop8tr7Zjn1SQH+iRDqJ5Ojj5uBxlh
+/bugMKh0gclGN3KSLAttdM7EMlxPCJvdOKZ2jZEfd/93VmyXQzEQnHj1F+LF1rKotqS18tAmuBA
9VJvxN+VBe4eDE9mMcjdpOmTXDMgSt38fgyHLg+S82tB0LuFWtPEYaja7RFqwgDBLx64cBiAVl+r
NEpccCAdMmA4D1i2zT7an56YueSCqV6hiNcooV4UqCAACjgFBeIIa5St4p7zBS2yX0/3t2dp0XCR
hRcmuG5UtFDK0As6egECLz1zPnnNelTNhB5Zr++DLDjVibsPUw2m5hNQOVzLk5WGVMhSg9hA3Hfp
IQXvHF+vzIrRHr9oqHOcaV1nyT4KvTmOS4HzOrrEOBDvXMdke2JSPS8t2hyHUukslnrJCIDjPong
CVIfcAi0Gao2ea2r0A1Nm2NQ2iwXPqZ9qHV63rnT9ND4s2c13y1a5hyC8mtcpWWt0VRYrngjrniT
s7l3yTwxnkyXQt2VJNNqznaFH2tJCQRIEqL3wCn3Ckn1jVY+yymqq19Yp/WlaDAXilJoQQC7+FBB
qIREH1FATFat+7TwdzaGrn+M5VRQS5CEneuNbIVbxrYveufZ99NNqHkqT3X2+Hl16+ZEsVVyLM31
54AW+eLHfbNkKQD9dq6VqteWPlp6B7MxNZJsObOwkr2ADgFm8ruUDMzlomzT6Pm2zdpy2hckAo4Y
ksgJHM5iaBvDNOk0NOzUnitHKBsm7J3aqQjQDCyPtUksHaCMM4v7oRsiLFzxFTry5rex2xjgirCj
07AWd+LOsy73t4olFpXjdCGnePkAQCt4/p3st2uWSAyzoRm3MjfmXYkHwKuM8nf5FygZNvdFYCFQ
bqDLC64ZeRimftiNTk9Q+sKyfUacoYOZL3sjOqqx+R3qFotVaaPByyeMiLmYA/zRZBR5XfuzoYk5
UavaSZMHs90XZPjsnO1aR1vI5/0lYzgDtL5eQ5XeKCelBKNBW0JoPO3tF3C1dkT+UfloSGEVtzDi
JwZCXMM1UuUJPDe5NsdSdDxU52BwiLe5yVrCpQRnvoSUM/BET3C9/NsZKKB00c3SGS1lXe5kzMs0
zdhkrOO0Tv/bZ6N451owr9LlrJQm84nIO2YFg0No/xI9sIzofsy+GWpTu0XY1QPWD9Mt5E0Fro41
Q5D7XhQ11deC8B3fi0EJ3cN5sT7pj/7OtE2d1RPDVITJlmchO82ruuMECMJ/EczmHk1zmqPO8qL3
PQImjl2jtKkkYHAO0qjOxPWPbuI5+sE3A4wdbD9S0KFoX82eW6U260C3jDu9zOFKAVOwqEWMvLL3
OM6H90bHz6GaGl4u9/dp2RH9QaDWL1GCjuezOD0Lp+wZw863Ei6wwtV9EJYY1PIJhdKVvAsQ6LTx
3Dlr6fHvAKhUilf7AJcXAEhGEqMPSv8VvtxH+B+K9s9C0VfIGDU8dsMAiEMHYi9zPNpSam8xf4hx
Cp3W4tYB/MGhHKnrt8ir0ijFHQF/AQH9w0tsM2yTsed09yd0TZeLGlrVgTALnT8/enubHxgg/yNl
+yMI5TnDvFWGUgvhYtBSm+AxniPRqrLCY7xmmefk7e+tGeU0465MpKTG0TDc78CA6ugSCInexkNq
rlmXU8uO849UVD4lFHXbhUqAe8rtK4aOnxii3L5UfB+m/vw+ZfGpUQVC2WBvhGqrEUG0BIUIR+5Y
WTxJnJKAKsi3np+j34Gp9UREdsVwCMuKDsJrdFPguYCnKW9FpVVyv5muR8FA1W8Eoq3xQIK+CpMV
6yYNuNm2GRLlFlBM2sS5gltm8XcB5mdc6fjgh9r1B/TkMpLt5aPdDIvyEFqSxknQQqoBNVie2e0/
TDteb78uErIUkaH7i0n3HzC6qh53Y92YcgDzN/7JLJz7rmjRm85+nfIQemFkLhxEer5M/XvPya/T
/d9fdA+4Cp26AjD9ip6wVqCSQQHLMCJ3b1nJGkMPE4LM6j7ItLc3ez8DofYjz8HOK/TIc/QVAunq
BQVIf4cgUclvyaEezveQYvuvoGiEatUrfs1IDxc3+o8U9DxatIf+/1nv8+qJobGLuzz7aSrDFYcA
b88VFki8gFZqi3Hka8Y+sxAkbNEsdcrr3IhQOwtXhvfA2j65z38pAuWWXbzM6ZwBgPixRTO4zTxC
L/uq2SJR3hiNU93ga1DVxk6ef2bmI9gt96XJkIOhq9/Uc7OFio1SAhJQhqfXn8YHMszPvzIG2uX6
YL4QGhEA/hnt3CsM8C5X9xEWw9ZsoShXOwx1kil4yTnHG+8F7CLM6+bFc8sMgLJnPcu5Ip7OSfLq
UlrSDv2T8BkBmDz+ShDatWpyN4ZRAbMojh6JzpiM/e/zL9RAg/ZdltDJqtHPXUnh4kBRSxnSFpzM
M3NwSOqxNGopObpCocJ8jop1A/9keHCSnJ8C2USbHk81Ayu9X7DxK5zp7zPVFbIi7flJGpz/N9OC
DSzdXdAsdB9jxDA4enBEoSt/IllKfRC1ZTiJO2BPAslfwdjy24pq1AnOIajFGjHCRBc4QLjvmNF0
ecid6iXHvCThYkafPmFY+0L4u0KjlszIM2GsczU7v7oHhy9MGY0zLbKf8vd9TWbhUCYJJuGujqsJ
B3UxGOFzNN0j6+DFwqCsEjGEU9QWKzeY6gpTEhHRUe+DZvTzfVkW4uB8zeib5qjWOi2acKyyJVnL
vExY8C4gYMABGNUPKBDgqbUy6k4QuBFrFVw6UH3om2CDGUshbpZY5r90kXUFRS2Zy3VqmImAUlCS
reHQ4vhgO4QG+PZA+B+sC5/FHfoj2XeEmxloFUpNFE6SKcRwOLM1j5HzxQgvy95mBkJljCAs6Zum
B0hEws1usMcj7kleGLkQE4XKWAalNjSfB0phy6tDtCtM70X4ehl+MIBYS0blLZhTE6Fa4XvJmg9h
rZ7s9P3rvj6LC7dX6IedWExR/wJqOCp1yTqhKztNno7I7iE65pthmxzd1dm1gkNwQEXC/q2/DPvM
QjmCfR97IdvA2GxwnqHrG/U+tC21aYqu/VLACVCw8t2okJfAsv4OgtKHVsPxTjK66V5YNB11/3Fi
FUwtZWZXUlDKIHGiOog1n56zkrwW4A6WPJIquA9+YnUQLVnsFRSlD00tZ7paQprKDjd5bL6ih7s0
i9ic3h60DYuVZsHXXcFRqmH4otB6CeB2/O8uIMLb/b1ZMqOr35/wZx4BpBtxPaJ18zw+4KVbK03w
s6RkfcnW4vN9qIXk4AqJiqsFXu8lTwDSsBLNQ7XSf63/DoAKpXKklKGkjtNDCm/+BOcXQ4AFT3Al
ABUWetC/p2kIU8H16Ea2y5h8rL8Y6QDLHKdvmG1H0QVi10RQ5AC1ss7Q2IO0Zt253N8IsCJcY5SR
W6qZBozm65CtZCu/uP+Ws2VqAfrHqWDo8zVCJGEGuMtjJ9wXsJucO4OYmWUy4gxLDMrm3UJtBb2A
GLsWl9Uv3b9t+6VkoOw8Fqoe5GN4UcjIISCh9WzYEWt6F0sEyrgbOU+9vhpw98HjYS62CqtllO0t
5MtXO0GZt8thZpcQT+4j2Bom+C2YczenvaSuVq4QKLPuo6ASXRcI3I7fHqaXA3Sr9s4L2NAYNev3
bQPTRa+1isc99Vhp2JGiIDoxPbzGF2umf1+IxVfyUFaeZxhmHdXYk1ecL0STtzWz2GuXLSOtuO/X
QWF+LQzGEGRSKkOY86YmrEScsVJ0mgfLlI0wxo/zrQUidIxrOdQF80KVsVLfoWXmq7IkkavOhz/s
TMl5n+qhVRI8hqwj3323C7bK65VyZc1X3AwKphDH4U/mZ2YznO4iAmYPgMAerG/yTb6v6uhraiUY
iYaKomwkyhPpPhlZkDR9542hzFCoHa9SaQw8Q4ShrDViVfG6wAncqUGCAjqaDGR6tdmueNS3Zkgs
oqO6WtdooWl+fNkf/MOWdZe46Hr+fA2tIuCDCSSOh8wRyd4L6w2NOoxVXVTCGQIVBDIxy7zCBUJd
E8PkHncdzPV+xF/0bjMISjWitsxTMQXEBdumAiVzyX0ElhBUFAjxQMLJNXQ8Li0nIPrex3x5k6Ea
DP37fk2YGVLc+IXYdQBRiN+Sym4t48EJNSs73xeGhUMFA7nRq6CosVyD+V6OjmGWo2krL/dBWCtG
xYOy14NKxa6cd+XeQX2eVV5K8z4ES3epQBC0XR9lHSC0B6fdhWuWZ2Op1STibD8qVcuMosJ+1BnG
jtTg1TndF4AFQLkCIx3xtgv/fx5PrwqGgzBrixdd8x/D+D5wziSQw96PEh8HSjBbbQzyGh17gqe9
eOs59yVhbMU399UMqOmlvIaFpOf0V0YeYOnBJ8PGb4n8p0RsJgtl5BXXNGojYLcLuwb9Km8qeFsB
1yweWwN0irSlqT3ZJTl9sgrCGZosUravyH4D5iXsUkIEqwrJj21HlM/768cwSZozahiLfMgLYISb
ztYvv4QV2K9//51/+X4Fnm1SrzdGDsrPKVArGRqtwVj7Vh7/EoSye8kthhjtkrD74gIHdkw2YMU1
WSUqSy+rV9pA2T4UpR7aSeGs3lg1Da6wNvW5eI0c+edOXrPgvvf4TtCmXyfDym27toLyvbZ7QbWD
/eE82Plj1KNnqN9KF9PsewtyCpH9xWXmf7zZmGk/5SrCxosVMcQHoDzUW3tb+aSTk2bp/+XE9geG
fr6U275L/SlYv/Kr3fBdqDF4VvbzvrYv39PMYKicYPS1NC9c7F6P0IBasM8P10xXDJtausGf68h3
JjbTdwz2SgfNx5qhnrKzFd9ydQtXaXhc8cUDpmnCe7B6PpmSUc4icAMtGyYbs+qUZCH5wD1a4KxB
LfiXSyhfBye/C4tBDrCEOJUmL8Hqx0dqao+sGzWG76PfpWKec7VEUL7LXkEEvmltVislc8Uoh4E2
sz5RekAckrXjhJ8pZq2xGEkXxQBP7VRdgtko31QlM03AiMiixyQWZArgTXrLQPqgroP/4vhmGJSF
5lGgckIMjFK0ItAXCVv5ddixLlEXA8UflJuIXmBuRSOqU+4WvklPqEWfCl41hizL14EzGMpAVb1L
Rg3529kaTP/RwLBJzLfc1kdGUL8Z24UGQhCM/LMx3wxRs40BaaHu1RlwonyFiQ/vGD8LtgBi2iA1
2WyP1XkXbjhH31YEU9VgsehZYhcsTzZ549xnH0HZbAbyFjUPJmHFbOc9NQYqrBBDfviEWyUWK5Ys
K/wMjrLc0XfznhugKLuDWKK6V2inQhFxxbhZYOJQaX6QZF2SVdp0tEuwfK+t5W3Hr6/7fohhWTT5
dJm0ceDxAEErVnHZiR3ByQgNGfdRJh9wb4eoaB/0hu+CTQtlKdP88w6Mof8p159tyiTnTBGHNPGH
op0UUcXYQz5g3V6wJKC8QyDWaPHp8Ps9+iGOKfNpf8p+76wQHbhFvR6GSMEKfT9VOj89O9iYHyF7
OCYLiPIMfifiVoyDINPbvmg+jNNcnPS5ZNbAMzSLjt5tr7qZ60GihICJy2yI/3Rp0CjLPfiPIFbn
Vy1eRtG6op3v6xrDw9I8nZzepdNT7HQKN07cQ3vWMWJC9VkzhBfFA0nAVO+GQmu6iAs9WCX8qwGn
01zqXbR5idhzahePfzOMaS/nSt0FEdd1wNipq3TPbwVMDx4k8+O/nTN19LCCZwYcAXRXuKiFUeAF
QYa9umAEo8NfMHxRAbsHy3kunjNnQJRPU9ukqQoeA9Xg0UBlig45VqntUvsK+GT+yELlI14qjEI8
RlMpjoDsdMBU6d+9iVhu+YR1y7yoazMsyq/1dT+AChnr1kbmEWwcOEEEmB3CiubLevBHJMq5GaM+
5loImNfRGveP6kOzf2KyzC86BoMHv7UBbZZVysNV7TjEIZdOz/2tk310H8hLMZd1yIjsiBgQc99K
lzOUP3DaJPNMt6sQrM4cn2Ncmzk6wwXsIuQRM79fBZsR4Zbj6AyJ8niFkRptqACJB439g2/JoCRO
IBBLGRZ1e4ZDWWvfpw0n1QXKWcCFySHOcf+h/9fQUKUAEtGpTZt+5G86uY26pIS6gQVGNae8Y7pu
ZldzL0W7ORC1ZKnr9ipmb0xmGh0DkEW3GB2z/9mTwhJ/QSOqfXGuzf+yUXNUagF5rnblccACSmR8
TXCurMH61+JOiAW0pOpzICph7IWW64ekyc4a7gXjN9msyHNKRrs85tsTQ89ZWFS2GIe8l9YF9qx2
kMENtjBZlVNhIDN8hXMfbMkdzeWivKsyNFBCFdvWTixXGCn/llngT2S5I5Z2TH+fma5WSUau+oDB
ENVvtjDwET2AOhQq35q1DQJuD26QSfbCgqWcLepEBa02qslBjZjeBDYbS/6QbdTv1nZ87N+Fi8oe
SrFk1PMlpVxvFKOEN6q/LWHMSHMZbM3RHOO1+/BNDw9lmm7yip08MtttFuPYHJnyx0Er9bpSQtwS
q4wmLjPfgc0EnE/5iknIMCkhnX3+wbqhupWSWBVjeVIcR5wYD/eOsFfNRLHJcGJpz1Iwm2NRvgXH
7JCr0SoCJY0/Rdsjvzqr2bi7p/u2sBhg5jiUN+m6vKvVGDhVTH4mtu/8ru30KILV818PnJ9OwXMo
yp8YY5R7XQao0ZHx/N+jmwxTlVH5x0xulhdPlhXQX2KqMP3cHGtBUPrVMBX+aXiTwVRhYuc4cbOG
sSyr/T843zF1ZuLIeBXOa75xqvfOEex09R9qGA3MshMRx8A9iGEL116E02WujrV+0gP0301rxh2U
DzaB/qRPtG7roP/AWzkGtmJ+5jWO1xlc5UnQ7Rp25KTYnUdl9RI5nwx9W3L0cxxKHkWoBr/VgAP+
yV8VaUmwGRxjJeDx17OYBadLijBDozeoD2Q5cUWgYRQJ+dnvfo2XLYux5/vV4s7S0ZUBo9uVhT+5
hQ4s7AnBlLGH1lIxIQ9H7Ifn0XJwenz0NrJs91/hemtsWPS1i88EczEpI44DXkxaHl8wtlsl273s
nrxjg7GFx26DtEc37+/hUoSZo1F27I5NpHEj0BR0vuMioXmtP+4jLNnVHGFyxDO76uWhh5LCqXsf
qG1rfVPb3Ae4nRIDXzRHoHIATRz4WqkgQ2mJE7HKaKWoRdaIsknI68F7wmQx0jmPsmf1L7b1sU3N
L5aXWjoazz+Byg8aTjNGT5lSHvS8R7hIFckXixORhUElA1qQYFrGlOo0l01u1/aHZ7HEWCwRnctB
eY6iSutBV77VQcPgjXNAAtu1WlR7vPA74/H+xrEEotyHH/NClkzuQ3pwJpjeHPDwcB9j+o079kxf
Ptde5lZDjTiFixjxQyYJuOzBScqI8Awdp9+SxWEUgz4ASge166GBvnn8+jtBKLeQyn2lcxwWywqQ
bJLIHM0IFUusur5Ff4AhKLoKFjtZoY/ERpgLWdZiePm75Iyb6FFe3xfjlmNzMtY/APQhOOeiVAim
QexW6tuOulXNHkQEGEiWkRJR/ZiWJpM/fnIxN0oww6Tyr1CKvVArEHcjOLmMqGgYnrJL1WpN3jGL
h7+VkdorscjyMkqwiMifZZPDlAjxJXYiUz235oeP4b381GTZrhha+B0Bb+Wcej9gwxjRPkXQmatt
O4xnLlTMg8dNoxW+VabPk+y8DXvCyjQXYzHmAP5fJGpFORnOaJCApGCCIqkdDEfuM2tcNSKzpYUF
RS1mp6lZL/jiFKGc0IoO++00uZf5Cjr9zL21owIhBkYGeiJhz6pojetajB2SifxLsM1udFj6wcKi
QiIS2jQPY4g0Oi14PEMftGaSWT08BWiTYN3RLL4p67O9osJj1SlpAjZHtJuABUiyk71R4iBer6ZT
AUr2dtkaz1Wmv2IY+qQCtws6MddrGM6ifmdaM2WMco3n+EjCjcPDxkEBWnfY96in+i9vmLiO/AeG
ko6XpRyEd/J0b2OQRibCLn9Xf7IsiyUMFd+jGhSpggdhUOVWEP91ahHcu0S7gPPu/rotBqyZPFSU
b/iaGysDxxDeTuzfMdlPhypW1rd4Upyv2hSaZ5tTGnnjFdPmWPH+kFpgkkXslWyWoi9Hkz+bQ0d4
V5M51QdM+mg5vdXY1Uux4U/9R0dCs7Sa/1C3OZOKflHi4jrTMhd29TqmJD/mqHdMmcxD3170RrFl
DM4CNeU024jysgIHSkq/gMZNBGuC8xpY5qUJzGgtrX1HPKNWfdM+x7bLUsJFzZjhUj4XBQGymsfA
LXHH/168PBaPT/d1b9r1e5JRrjZHXV+oVEDYuQe0pJnwtIwdYslAeT4lLb2h4IEgObElPPMkXT2x
+sImi7+WQsGMNXTzYmYdqJnpK2NZ9uo4M+TmbG1YwWj6vHs/fb0F9xf7Nme8/kxqsZWxGXxvlBpw
X1ROcugck/UsyFoIKqR1IOvtPBkL8fP5kVU9yfptaiPVvk7URsNvJyaThX7hFHK9NLRP9wyuERT8
uGQ9VxaIVey9hxB1+jxd7u/BQmX7NRLl13N4J66dligiG/DLdmQHIz6pFnHM03O62r1bsAHbstEg
ZzPq1r6fS+8pE+XpXfT9RWULBTg4791L8KLbifkbNMEHq3149i0OVM7mOjjZZmOd1kdMbTc9x9h8
3l8B1j5SgQDTbEK+LfERzjNu8Bix7Nb9X68u5f6bVh8wyRQ/3pPfLCtfuCye//hNL5jeKErleUpz
vkQ2d0xW+c+YgPQ6fLE4Fj//fbOnm8L+ZsFvxniKgjuWijgt+CNjK1lfSZl7wVWuGxTQ5b/+5Ql5
li20YyMZ7uSqwPLLSrzvK6BKD+8bOD4JugFfrRBCGG1Xt9P69GsdoUysE9xB0yftxvQpUyIRpmk4
++netSLpunBeXwayWttff7kRlE0Nmpa2HA+RemIyflpibTJlUn2OwsBIxW/j0BAVJHrKVlv7YT+Q
Z9N6ash+/WF+npqdubIm/qutFFoFK6tjfAJ1D3vfGr5vRv63E7yZXB/4Asr9R8ize28IXkBDyzm4
m5KIxP4NpvT7aKwvv7aQv/utCWtmE72UiWGb48OtZ0bWfJsjXSnt93lu9su+VwmlFuCXUc1DIls5
KuA87Qhr1pLIwqFiH9gbMq6KgfPqgIuCkMMDZ74fzp4t4ylnDZ76y87myemyZlHTMEz++4poJqAX
VYWQTO4EdzAsd8IyELpuVtP7vOMmf3LZtY7jW+cQzx8p+XHeYET7M1nbG2W1vfjEBMvm52BuPYv1
yvNdOnRPpykbdWUxLuoe8r1a1uH58+FhXZC3c0GcXUYSG2/vjgPy18zEwCnXAks/qDM8Yo240zO/
Vk+9aZ/srbw7xYcteQys56+QrDfb3+vfR56szB8SORx8DORZ6/Z9jRbvZ6QqfX3EGW2FPj9EVMF5
cK3D5mB1+NR3R1lX8CaocU4ciewxpSN7YF08MyyTvkANR6HCxAnsWmLaLHX7pjq6sx90xa7a+Wlf
TD7GOnvksJlWemXaP894yfEJCndTDHe0PgOEiAFJFprXiGKZvxo8dcOjMg5A3wyo9z7m2gf9HylX
Yy4S8TGgrLU2r88/vCd587o6WJvC1B9rYq9XJjnhvyi4xG24atv4QHO1PoUrHd2Va5a2MoyRvqbh
fE1X22nTQUbDyK4X83gDZ2SM1RZRyiVTsor+4CV1orW4mzmUAoZpdq/6Gt0FnFUx550tebM5FuWP
FR/PoXyvtvCaAYZZ/nLJadrL+yaycG+iSHOUaTVnrmtwgyTqVQXEAOYhev6ZmPEHiuCY5JkLnWPX
OJRvNmK9ygwFOBqqrTv7XfpZgk0ZRGEpOB85VHL5uC23X75K576ArFWkEqamCnExGX+vImZNvmuI
PSet+w+s3tfiURmSHxrDGOQQz4pdIiXE/ZVAKWJY4H1xFhNA1HdKmNdpfM+tud4vxdeizO319vx6
EFDzi3hQrjmwEft40yrXNYriPEyg0jbx76kxr2AY+5JDnaNT+i/kUj4ExYTePD9Xm9T+vC/e4hlo
6kTgpxGGikYHO350I24wYGAHAx3m6jbEqbG2R9tMX/4SiYppnCZJjRRCFMu9hKNVWdvIiqxmPU2j
Y841ntaF9pEzsehABCbEtGwDiJVbCukwOkcg7oZHsSmYSDU0lhOGcLdPDJM6/rOMdPSJ5H70EgHC
xW/jWjmuTBE3h/7WO93HWSguuMahrnwE169cOTDas7fLs7VsSa3D2fkOt/HiLsGcgfjgIsabOdli
8CpRj4VGWAa+8EZ0/Q2UTvogsa78aSMH1LFFdr3W94J9Kn7+9aJSDtkNOQ4NRtjEAVTgKAEEI7jz
oh//QzPWtUCUSw5FsTDa4VugiYgkQa9c52BIwIop0eSV7qkl5ZQDjPQc4h4STWOPDLAftOgwQgH0
cSqAxjhCuK+IBKiJZyKzFJRyyynPlZhGPNm5A/ahR9XiVh4Qhcf7Crrs/f/YAeWWQ9lPOd/zOsTr
5hKtYlDHfQTMB6mFztTrHaN8SSPpBpjjsWPyU+eb6MKBaqwOuH3LkWQapusEYItata75to0P3MZ7
qNasJ+EFSUEcpsqiiNQE7GHUgibdkJcZh09ondcK7AslSspOrOgjTApBKcwVCrWeamOMo4fxc+eL
QXwz6kkPKiyPVJaIt5bYDhzvNPxkoi54zytUannlJJbkRIaytM531oXTnGATU3e2TFrfBYuYQd0U
UVauGHjFZBEJ4dF0oNiidWLVVkgskOtL9/+DAfSF54E9B1Vzxi59S51gW69lu3gynsenWJ96Q/CQ
aeYI5dn6q3wS13v41JRsX/IVGhNQ22+hLdji1wazemopT7taANqjZ8mQptMOY6153SxMA09CP939
4+989yPH0y5R1wPhNoOL66f7xrrkyRUBr/yGjKpIDZPYrnObVOG9KAxhrYOJImt3v//ImQnUd+vQ
jQrPQKhwkXRhh4d+gBR2cjSO8kPz4m3VTbFS7OApQrPEFKmOqb3e9U5Hvhq8632lT5yF/xtQQcc6
3i8l4FdCU1HFiJS+qDR8T+kcRJuXyaq322ONdz5W3w5zfanAknBa3qgVoCx3NV21gVzu5WS8sc4U
i65otsJUVOFRSBErPmAOP73tow6V6Qhr2uaiCc0wKHcnNgVfyAMw8kd3X9qy84RTLiPZZclBObtI
FUKPr13EqPAxsH9xqxKHlP8SCa/2n3JuqM8Uw5KHJIVd2Znd2KiuQdBN2NPalpLrORRdqRR7Qq8g
HHagUUMv707aebZmHzOnfskPLLmWrgWuwCgnZ4wocpE5rJ7wILzycCSHjUb0lWA5qOJ+l7fDwdvG
lgp/Yr01GzP9UNaZyZl7W5IJXJtLzGKz9Q8SSmNEtHW4znG7bt/ue5yl09TVR1LOIMQnqnXNtWgr
crfKD2/X10RJyMrmd6A0W2OCJpB/fhZo4QycCwN8WYdVTUJZGqbf6tQK9ao6KJmPFRrM7uPV36LL
ubamLCzYdodYR2PQaOYjsYOz/ICQ0OCvEel2hsUagrp0Zw0aMhSEI3/QxZshN7zISR6HeTDIA8MW
d7QCKVaplfwuNo/9OkDx5xvu5k8hkXeoG7ZYZaDLLhDFeZosySD+4ikXmEqla/gtThFSY0a/MS4o
2UD7WU0Li+Y8Q6G8nxflqpB6WG7eLD85M3rDhTCLyWvZxc5AKN8Xo4ld1EOAIERfVJQ1Bjj8dGee
PN1XnoWDuAJO5H+WjPJ/DV/wpZwDByxpz+JJwoFnfR9h2VvMICj3N5aJntSTeiJatA+/3+J1Zn0x
MBaOAVdiUM5PUtAMUabAGMz4U1jnu3ZbfZrhisXcumhqf2T53rbZLZfnt6Bs+NYwaHe/4Z5Vp8X1
yH1plk7Dc2m+9XyGovqhxnEBpOkdyXEyUHu/B8ep2Si26oToD6ozjfkzNqZgbwNYO+PyhIlP5U/C
WEllLMOOLu9CYgq74HxGasmZjQMH+phtcry3S48GemjTA8OZsWz4++Z0Lnvih3yqA7sYyPvZAENn
YLoEFYAstZws6CZ/m20l5Sx43tNAdQiX/WoF9uEgbqVj8YpcScGI+f+Hg+rkhO/B0V5Dr+NRLbGn
eU5+vAmXkOwEZ80uCp1+5xZHwshc3CyrtzfLeeuLrYvYbBB00qS8U1gKaCKzR/A4hOA7Lx6ZEwL+
h7P6g0ktZVSETeLpwMTjTerDVWF2b+B8dYwtW3qGgV1okozZyggu3y9cM90IZD5ImzzqcJONLmH3
YkSmtMvMGuc43YnX5tt0LBcJZ8m4LFIu5erTum+Zy6ea2RdQuyhjNnY9Sn53fu1TAlIgb9vuDLv4
LtAPCb9LD/oRjFKYI5iumMfXyexut/aP+FRMGAxJ5voI4H2Ddq9NSty9TVrbPt0Xcqn0BzVimqrI
GOOFIfSUkEHoN5KvlB1ij7wF128AX4e2WLNPMVnkEKzlbUGU0ap/NCGpzpiJs8sLhHM+BO2T+iM6
4d91znrfX4y6s4+ihMfrmzaqcYtEHRMI4siUzy+g7q1+3Jd9WZV1QUJhriBLAs3a7il6GsSgAj8P
2xGPe2/mC/PtZ9FCdaRHPK+iSpIe3OmC3rj33X6SJH1V33fyU/ygbvrnPiH/H2lXtty4kWy/iBEg
drxi5y4uLVF6QahbEnYQOwh8/T3FmbHAEsy647HCEfYLE5WVlXuezLB57m3PajaaSitJGK4TcJ3I
5YoKdaEXTMJJMy/pTuFX/Ey2qJFkf2is7Zc/WxTWfF3ZzPeDgXXIgZNHrGic+L602AIeDMUulcfO
cHo1TX/hLteISzu4GD36QstTbAF9as1hFdnVObJmniamxCQc9psc5W6El3keqnHRYXAcKM/F1r4C
jNfTe9OYORIL2GTS4+V5mZMlRcFzoVsq/azsikyFvJTm1Y5OdWr4iiGDWuJaxvr1dUD0cXnlMFvF
MNITzes454gy5fXX3uBdwrbq/gVw6znRmqTSsNDtg7d5vUCil+EqTr3AMUHKK/B7wbvMGhw18PSN
sE50KdE5u2Y4P9PnQu5GUBRyjTJ1fxV/CYWcCCskVbHjpa/7m08Ps62vvsG5SfFP8LHASbx4TpNl
TZIVynkMwpmg9BEOJgFXaX3Q0FZ4NbYzZrJ6+h1+E1KJFzuyX2pX9kNNOPgMBFK0Kp9jXbQ0OzvO
gbG5FLHk1ty+86vcaDI9WmpP9YaVMpwMVEdnpWNFoeXbmCvwCSuCu9kuus9ik79kq8FJF++YtsAq
UteKLDdyvC0rL0du7ociEGUZMw9zhf8B3DYkHp8keY8MRUGSkIHVMBtoJoaocJcjGtRdimqCVbwX
0NjUT1lskNTUEmbZ+YU0r46enZnJyiBNC+w3Sbom582LvOu7oUPlW1qliL3deKNZTwAWDTYzc74o
frO2S9+c4AecpMtynhfnvRfBhJhk/Ua1x3ZFYGNgJAdSwx6anlTgkoCFVpIsaqJK8ZQbkhZo2iIM
1sIOOSMzMaYv77p1/RYte0aubNL/R+nhP8Roheo1KeaMKxB7VpC6QjF6jjUDPAboE5afM83FESlK
oWlN0stdyiNbYSv6LuItQN2iOyLZ1+jEkCJm0++kczE+G2H06P2nWZHGALcmebNojrQptAwwOfQZ
YgGGGzPlY/CSTLa/CKrCy5S3FCMc7lNNIj4G5m7RREXc1KvxhzfdwGJ3E0yfDKPG8DIwXY8B/vuT
EWXuK2p0Rbf4HF1RqBsJxrJmZp6nshVkRxgK+hqWESmUbYiuwsDNUGk8hdjaM2yrJ2YKacrHhkgI
nCDO0UYi0TIhdFyc5njMpZl+bdqZIS9yYBNbRv7Zbjgm8OeUShyToyRiyMSunIkdEUHiG21OGcb3
FeuFpLpV6+uIdB0zjJhi4pgmFa31nnStEPl22LOHDNYOk/sXYCHLixSDduvYvJiwP67EGp+dNH5j
spQTmuVNGg4DyF6A+4ZJsR2GqwRAPYgdDLxoEu3MuR26uIrVZVWa0eZioXDFCOCmfBgS1qDxRVaw
bo5SZRep8VK14kgd93diKtZgvCcOC2N6MkocUbm9ltE7zyK4SX4hdHgNhf57N9ORFTew1qLW62O8
jlZKwUrZTBqhMUnqAV5qPsE4Nw7WW+LncDLtN7Ndi6b/1DqiG/8JLIaCmbIJY3rUO7nOMg7ta6C3
yYFFHubG57CNsRgOOXbion2wEm+TWUQJqB2iAjwyFSX9ew3j13LoBSLsggkrVB0uS89EVvsgryJm
79CU8hyTorRM0/azOTY0k/IhWV/cF7pnoq6K3FdmmdVxtkC5lMVPcj+0RR/TpASTK4ZriOZH4oNy
RrP1rT+NOaBonDELl5NmjzhJqsCrqgJ23nNSqhr1okUeXEBUU3y92QbocuZt3wiscn91vh5LylTb
MdGjf5GjJKXmBi6TC5DryID5Vd/IiZ6iN8QSjPkzt7b4122JTRKlbqwVw/pF8kZYUx2bqJE+/pJb
z9cPHo++hFK2l8slk7p+BplVFfNN/Yz3mn319IOSr4xfX/V7vzb+H3W5SRU/okqpWy1p6jbNQdX0
D3aqVy7BE+GtINPbL12IDL7FqF+wURgTHpOabkSW8gCQQg7iqgJZQLVkusPZKnIyOQuqVCRf/4in
1LOssP+uakuQac14MLIFt1Qa3d8ivfneWgTQUdp1qPUcyEMadMVQ3kIn3fDnLWc7r9o75q0dVOiM
9ouzO3P7ytmCsWdB10x6J5BB5AR4GV6RTF28l6RxnHE+8U5apCgB1mW1iMt9JuAKkxJ12aEHlN68
B6XBNq9osE/0+Kk2Ypvl302qi9GJKGOqiNjI4UXh9dSU+lu7yFeiXoU6Og/dfwAuBNaNSFGCJPRV
k0sJjiRji2GzbTbDVnPQwAG7qT9+oJPJFFCC809S1yqt47UMUzC8AmHK1xt1ADxEdZijYLh5Unr9
Yn+pLqqo1SJalZvOZTgGk69Ulnl0i6oih1wApRR9+LXXFqRru1kOZlLrxSI1Px4fkEWE0ryi5gEj
tIQq5Jeeo60SHXWAlHEQch0/HuToIJSsD1qJqfIGNAor/xCWc0NgmaqpWhse0V+somS8HjS+TGpQ
kHSzOKCTB1J+ta5ObD/m1rRPMyJECbmXC5WYCCCkOhKP3vU+Q2LEeOXRBNqYzQvxkFmp0snsIeIm
6AgUGhDrUtYqBRxEDMRLYq0AL+99SaEevMbWU/Ke5avU/GdB6Jggxc1AE4U4a4Pr6fzbv+rALxRN
VEg7t3KvT4/5Oen3j45GsVPLkNhXIw2GSHoJsZvq4BnVfw9KClUxokErCwywizXRtNxX/CvAHiyg
Ojcr35wxXtJkmmBMiLI7aVTy9dCDbeHXObUye1EA3Rd5ghXjOU1rdAVQyHOOyINCnahHV7CXeZcr
Iul467s7xXhJTxhseHw306pvRIY6Tyv4Yh2pINNIuhoYUoIs/cWRTy/xR22l52qmy+s1doW2zmz5
pQV6sfrv9zvi6kZfQJTXKGhph5L3SwlfEMFNQx65sueOqgNK6/FJp29uRIfydNGXl9dqkROGBkZk
e0+qKS5ek33n/oOm3fGJaJ0O8JNI8CpQulj+NjAOnhtjfpLlVk46Wt/noTOqwyWJoqYEFeEYnGSk
rAqTs5nQ/NOKaUSGUkxc4EXYWgwy3qewA/iok35qFlag2LN9YuUbZBsZ90QMxQ9DMiJIGZJLmle+
nIJgS7Jjl03t+o6w3KKldLFiYY6yeEgpQS7munnjg5bmxsBSveqStRbPHONILCqUApRC7GlWyFPm
N7MGNU1f547KRgW2FoN1U3ZeFiVeAvYOqm63+dLRU8qkoU24IL2i4uWv2qd8p+VmhAqG4swtbLPz
dBnVmZXqGcHbP3LXRrRppBdFlTAtmIC2neyCnRc8tVbzwpGI1WMmy8i10CIypkXJZO0pWaJVSMdd
vrzNypSNzkEtEZiCV6tG96m2Z/B1yrcZ06NEsuew/xJN3FdSbPOtc2jNDG4h7bNV4iGeRH3o6+IZ
rGngSTdEJvVTFC85Dt7pvWIsVC9sooSo5sPGxgpf0ThgJ2ZroKP7+DVjyc6UdzWmRtmbUEjjORAb
r6fE7Lc5+ogdHxHScuhZpnrqfY8JURanvPhRLMvZ9WQKg1lavI5eFPfLs2RgajLujcjBDzkZcZAy
LVgMU87DCmc6Z2sFIOLiu5Ai4ddaLAFhnYmyLbEcBt2cMG8FmMv2RVmFi/rNxehqw0zmTymTEftu
o7XjN+778z7vQcp/9gtgoM9MZr1wMo84pkHFC30VJGHSgcZzZ5xX8fZNQNOrGf4CxnSuG0dE18+P
b+qW+3lwUyL1ogdfBUpyC+2x2lVGbP3+XegLgLAIgXUSzai3mrXBrY6+6RrXjQGA7b20+GAmqMmD
evQR1DP3gjQWvDm5xU1ux77hL669briub3+4LavZbtIfGTOZsj1lUQplM+DIvXEGjPJONmXUnCKU
mVnFV5bIUIpE8pKaKwpQinUz3CI5iwn3D1aRdWILEzxwhRRH0CeFWJZSIGqXJ0lRzvGuxfd6l/BW
89r+lnV+jXjpIKCB3jWP1e5odCuE1naPQgP4yspPTF7h6CMo5VJfy/lFCfARz+amXAdPc9tu3gu9
XRxeUrRIsKDuJnOa40NTGia+tGWlRKCXm89A1i+M4s/WMPasc00adlUAehZmSySJ5m3a95WQY8EZ
FhWeFKtbACyBNfQwbW5GNCjW5XEU9peE0EjfUwUD25olm+v5ryUm7jeXyGCFhZMpPOxI+etQFO+0
WiuvXAiC3NubovPL2Ee98HA4DHph+MvU2S1OgVn4Zr4sjl/u/vJ7jxqi8csAznNr+WiQMo576D6W
IJNz/tACo8+idHkSq4WcFCKMhuxcV/3isaabrCeMTk3XaJLgIilpjp/nS913xOMS25j3e4Y1n3zx
32e46Z6RkUhbZV6UKoiYaWGIZgkcJkgl4yRTjMKUszJXNEkUACl575+gW09VEyyxOJ1Xb5xsXDpd
sIy9Zn7lRvJpMgcEJ23EmB51MR4nXKpW8HCoc48JZA0O7TPmDMzFYXFQjCfr5RXpOkMyEndZO72e
Zrrr74DJ8fH43DdPlhYQBRNemE/mBUkRqe+4xF4hZ2rXn85ntNIMwL8HLPPgYiDpCvgUfa1b7xFm
hlrniMS38+WjmAgUMwb3WV9BYx62fNFUMsoKGFISZCfUFYzOfx5SI7A1S3xyAKdx5F6+yrf4j1Fi
491Xh5XZQ2uxOlMne2NH3JAoX6Gpg7Yp2iu4YW6wvU3fxUtAVIs6PmXGGYBHwTZdwAnj7yvZdPq1
tVismP90z2V09/EAFlREMkJK2e0ukoNW9OruNAv0ZM0v23VqiVhRsQrXtaUhIKgdHjN/rJzdz0d2
T5Yy4J5ctkMngayke7gAdbFW9YS9K+3nMwMZVZY4pKZlGbgC988sVSLe4xRUPElf4Qz4Q8uS04Ut
v0PT1ldm/Go3R9SsXx4L+U+Dc0+UYiknCK3sKXNkjJ3iV2V7uyPcEvcxjSn+ibzIa+gfVtUfqJ1Y
yNDN5EIh/Out2ApMycHMEiZHH5OZcLTQjj6iQ0loktZhVeSg0xi1HaK7r3yZY6NwjqVFrOTFrUX5
Xjfc06Iuax73SqRdQKtbZuuTluq7AtVHxQxiS1ic8TCWwDTE7myjWalGbcpLHkugrMth4fiBGb0P
GATEGvVwrVmRZyr7DjBiEsbXoU02JjNkJwL66GOpS26usZj0DerNgp4sCmuDJXWKxS9kfZk7nsG4
himJGt8C9VpKbpASNEeQ2yY6c4NNs8wD/Yz37rlPObpe1AzaTAT3yT13GH/2gaagGLPNDDgt/33+
7Z4Y5e8WSl8EXXfjHtlWvvJsLDmqGA7tlGobc40oh5Ehh6W5oPkJRIrN3EHZkFWinH6DKMZj6J5X
8Ev3v5/4Xd316a1au/M/rfevavX8+PmxKFBsaiqsKY2voIAubCsyc1clEC8my2ub8MTJdXyfhOJU
38hKOQO86kmyd+fEgGm21df2ObWZjjLRFz+fzTclyu/xPcwoXJPbiXahEwHfAp4Gpp3ZTaXTD/Sb
EuHt6PYrjosErQClyoqAVgbHuNPFoww8EoyY+WaxYg1STlQd7rhIZ/H6Is2lSAMXn6t9gd4aY5vu
fNN4LBITPvA9FUojR4EYt5qMao2EJVq/A5N79bCDGC0YihkzDBnzRJRGxkbegPPIbQFBw8JSi/6D
dFi7/4xziHwJ8A8n8hylTGVu5lcSdk4gEnzz97DPOaaDZmbM6awOi4lIDewbkaJUaZddlSKe30gh
c4A5veDFMyN7tvUxhuykFVq+GBc2KfIjipSaqGSf9/MMVa9ocTV/x5vrckDLim8Dje0xpUltMSJE
aQvFq7JKjJFpLazzVdGxJysxWF3MRBP8eL8jGrSmmLVlGGnxFaXWc4LXlCwZ7GIdglIQ0oUvFS9H
hnOVkAV4erxA9YLVuTUBwnEvBZRymAuD1MwasCo7l2jifAuOm8pANwy8DWB/LDljjmU7JaDzcjTA
8B/iK5kPEW3Vtl7lBv+BrZpP8WIpLTqfcYnkfA8YTIe4zVwOLkUBadmIywFBLnbIMCEdJ7Ay745P
h7jatW7qVASR5zbTN2+ekcBnwQyluVGfPBGDFJweWNvlQccgp8Nht8ln4jAfPeOmb4pupKABCuol
sXZTZJrObYD5BeiD3H1NF9tfxmUBsMADyzOfIIkMEMDTUBJWsLOMEi4tuVbY5thgEnAAmKZRY1js
cmR4HVMahpSQ8I8kzFWOPpdy9ZPQIx0QKdqq52ZutyvYAgwyJVagf3msGbuJhDPKKxgGI0gCAmbo
KYNQxJk46zPI8qrCxj8EUxv0BrcmHFI/xKajuZGamaMe0lpngVWJE6rtjjRlH2Z8FkqZCGVafLXm
DKmn61qNTPIF52ADXY5FDPpsWwDe3whMxehs/kk8Xo33+HjdiisMuK6xcoxInm8njvLE8J4megfv
OUOZFV5qSyklpSeCQDFH6BDjaySrA+aafVS31tbbSgtWWXSiK4BQldCOApcKUzOUhcmkqiyyEBpM
AEWyLzveYgbct9A2qACrT1keOz1bzkwJqGw9s6d4wu25o05ZGymdK9fSQ76ac3gHmDJzF168dV3m
uvKWOZcXFk7KlD8Cw01aLeAFi5pMNWHFXt42nojjSnq5mJuNg7hBl5YzoPz6Nitu4IkNo9SjKM/J
dmNegw6TKMVdJs21jRWUGRByKSsbo/Y81h9Fu3IFwNPtzMkty92jNVO3jFfASv5iusqEfw8+gD4u
nMpLUJM6R43Ycw7PAVDtq3iDBN52mRW6ALSbLbM3nbwjmqjCoReS7H/g5nSe6DrIaZALKrJ3/LK3
AC+AlNX2CRVG/89jF2KiECGLY0rUi64khYtCkieM3Sv6FRKYwMEukJoTCJqFf8rQGzkYQMSxZm8R
Fvjxvg6Ua8NVTnP2XMeEs3H3MZRDU9Z83GAaF7YQhzax38rS12R9W2vIKxirPSurPmUexoennJss
LcVIzRRytxcY35fXFqlQk8Fh1qEoCY45VPuTjNwl1mltUn1oDABFRItNtogW5QdB5ckVM1woTmNm
+qvk8KalpgZzQoz/WbTGVSP3DNAtjp9LNODWzKs5Twr9HoON5zd184YqpYbBiq2pw9ch/g5BqXh8
+IlJv3ualEbOvQjzBxFocnsJYjM/ksl0C5CpTwG69TvMIaCv3GO2z0/yXOIkFb3VGHii8fEqTkaa
tQh77GnBAjNDW25ZgS2LAuVZDHmFZH4X9KfUjUzNSLaG9vGYd1OaTxmdgZKbOdf0GleSM+jCb+Pq
sO5mUvj/+n00TUAHjdwxL+IufN3jBCbZgZvvav3V8H4/PsPN9lGKDEtsMETPK0g1z2++04hIUhCw
AJXvT9WSd0RLAqVDvNaMTxkNNu2eqa0nruWOHqVBBrHGPMwM9LQjSWAioVih2Ute+E6Hza4KOuw5
VHNPjFNOqGuJdB6i+QTTGurNYxud0sfWugDl3B7h7OW5cZpNClfzT7UWMKLICmUm7JGEZV3Ay0N9
U8EU3/21qbMQG4W9vj/5aD0MzI5xYxOTIPLd71McTOaYShzSeX9arTa3GgVSKafkz+li6Av9z7q1
1vFaf8UYgJFZy2O5yYDp/IFUBENzCJM8HZ2TEv9IC7HMGPtX0F+wsbtDCDANX9e2Vz06Hg5CBeO0
xtSwfgwzPd0dv9TD10o7faxYSJtTKZERP1T6mSizOm6vKUo23D54ui7SQ7ubu+mHj4zFhXHmKWMM
gLI5amXwdIievr9bKVJDOe3B+9Imi2A3u2FxyuzTdYUwyXGsdWfmaACq4e0ctcXXxzNDjCdcSUCK
aMBI4CTseL5dyUiMByUfmvlwGW6ZppXqzAANNgOeaabPnAtAu1n5iynnTpor8Jux/gb2SKZ81y4e
erLwYICK27RwdTS9XZcn/vn37rK39cJcK6X+Wh7Sp1LvF8fMYAF4TTN89AGUsIvStS7SpBpOq/M1
1H3MSzz11uZ3btupcQiNwrQaMy8AV2cteSAOATVnh8Qlq0XvljimteSYD0SrjRhfiYMvC1UxnJ6f
N/n6rdJ/9xfD152Z4aA523/CDvQW+w7JGo0IdoBx78xroJ7aldM8rCAG+RXKDb31ttPs39Xmqi8+
Q8OxIsRNpXE5HgGLuWc+80l19n0DNEqh1MRNymuE9uqsOm/Rx5v4a4BmWwCWr7U683X5flx27tcS
wNKvgNH5FenMAH7KaGDbKFAlMAil8LfeixH7B1GrokgawH7Jlg0uQWd1eTy9pDwmM2urAwTKsUl1
hWE1JlAeUKEUAbEwRyEWIwvUrYdyV2bI687x3Ga8EaCuZBebdIO9DtFu9gt5oEhfaksMXy1dt3Gf
XcZrn1CwQEQRMKuDaStOpgEDBDVMUx+bK9AhsBGNcFmYUOhfe4ZwTRUUx2RoqIBCjUtVGnBKILDq
KDSkb6Xlv7LT/xPuzB0dKiviSUnQpx3ozFxozs3u9xUzg8bgWJBe/bh3WY92yrVB/hq5ZaLCNADI
3z9awfeLvi2k+UnJoKuD3cLBawFgjrU0Ht/UzwyhAulAnzKmoTXuB2Cimsh8ETYxHDW70vvXtTEw
0X9+hgb3JChF7Kl9du3KBEZuOax0a73cHnuGcZsQhHsalK71i3CYFQqOQUBVCmOhr3vTYrBqIjlx
T4R6U3wIfR7UOMhqpouvW+Q1b3ulWGprwiu4p0O5/zMOldNLBTrPGwGNbNmBNdLCunRKJ3t9fcmb
klx6te/PR/lg/k9CdTvgSOdpWDUyDBf8fgWXKtOxT/f4mMBEjfGORXTOORRapClbUJCAeBTZoRG4
rvvBugkGn+jkq58PadFKuIj4XXvHWDKrOWwiu3t/DOqZB9EsrQe0KsAPBWatA1YtIVW9vmcNN04A
Ot5TIu7Z6Eqk6IKITwSlYbc5N8b5/BYY7u5i/N5t7Bzdfle0Y+9ghveMi/ppCO7pUo+fy/2yksjj
n5/fnlpssbOsSP/FeJk/1TMhgqYjDTEStCX1YLJIrkOvvKADCxliKGZ4dPrw+vgkE+gV90SoRzNo
BT+r5tlNU/467MjuLPdw8DdNbR7W+3gwtRwQeD6BjWFQZhxPpILpAHhNXsmDcrBuDkjEryuAZ9ih
g/0UYOn8sNZfrMsC/fu/UPxWXr/8Ac2YqiEw38NElueOB7cU/kiK8hmvaCUHRj+rv56xb0G3F/qT
YgA2+8XaGiyh/RtF+Ne90r3olVppfpCBXIElYdiO3a325j9SVd8kqBd4FWW0vpLo2gSK+cV4AVh6
JDIucKKocs826vFpNWDxuhoXuDFt2/7kn5yntUX6QCPjmQWTwbwj6sVdlUBR+hxMQ2w72Dt7jkty
Sjdz18iKYEkSVmWx+u9++tn356Osb8slZZdLYOKwamxDOz2W/7/Rkt93RNldqc2ErE8rnOgcbzcY
Szgho6gHbr7FagMGLfKp99HS/VEoVRKj4BfxF3DP3FwxsRXZ6MQydOsYouylmSwDMNGzeU+OUiqX
SKw8ToRkrFapbm5wXYvFU2s4n7V7gHe5xASChq4zlmH7G3/pL5bSPas9V4lpNsMxU9+Q3pYQRRXV
q8pllC+nDeg3GcpvvmA3g4Q5DuQcLjq3kHem2zFT4D/LhncspPGa+rQPSy0g8m6e7cpAiR3BLbYU
YzncMXfQ0s0KOliHolSG1Add3BdFf5J/SYjm7AVWE4umg55TYIUaLBYyr4pSHoI8r5WLBBHJgBlm
+pvqvMT4zX7PuKqJ+uY9Hym9MQ+EHCuDQQdiCJ2BfBjK9Q427Lka4G6Yg0YseypRSiNSikHjAAZ4
esYGvLebLTl96n+QiUJMZWCpNAt7gWVOJEqPaAAPCmUfFGMd6xs3lQ2bsmPYE5aulygFEnnIfTU5
pONsorB20hfIrqHnH8MFK9ViveOJ7Mr9pVH6o4orvpurONIK5N5AL7AP2CdtO1aGoiXe9df+44Nj
bOeeVPc8ryKfBwBb8Ra8jrwAdHZW8O8hKUqjX84Ab3msg/nJFz36fUoSgaWYeVKLFy3oz2irenvb
LZCxwTqTBiODBsbAWC+avNgfSn9EkBLFK8aY5vMQBAmwIcb7SWBv2KrFWhJBnuojOpQAJhLPSW0D
xklYcNa9PGbbRDkMsjA6BSV5uVymyiy5sc1U3zF5sJ4vgcHnak/Ah2dJ3qQSHBGjBK9R+kpuZykq
BQnSBkiWsxIT0/rom8LNzxlJmd/4s4sS4Tg5ckg7qPVPoo6QPMDMIUv3TaYoRrQoO9UKPZAAPVyM
Zke73EXWH9i5HyzngvFubjm70Ynq5D/XLxxDR3IeX/9Euvnu+m/6dvTrfsW1TUKc5Wes0iVl9rfY
tU+Fs3CQaV0PRmda221qpraLKI91tIl84z11ykopal/XvAYOrtBJMSySOYY+SsyaAB3YqH4DZ8T9
cI+/uBWzT5EhiDcNOTq2ls2y2Afi0knZqQsJ2UyGbEz70yPZoB5tOR9mcX0hJzORRIb3uUPMUyOD
3JnGsnf/QcL4npPUMy5b4FQBrIqksgAHadv/Un6mJRlLc/9YZqYzWqOzUa9Y0jJRyVS8Yig+SzHm
zqux3O/rVwYZxvOie5lLSVTymLAwvOrca41Kg4dNWAavsAIthiKnge06raiThkTKK5OzJNdb7orz
r/YNPY8s/ccyUnQ96xrOL/O0IKRS/bnQ67UtrWHtFaRpMZltxeclMxyezKV83xadFO4BuQTgHdwW
skW6WWFjXnnUNlyrV6y+0WkvZkSKes5VwTepFOFVISohQcknYAjgVFiG+7Xas8aPppNTI2qUwefU
aOAlDwczkcPf2KmFgvDiUJnO69Ja9vrRRdiw+ngslNP+J7JFmBwUVcB+Uzqfb69ync8RVQoAAtnl
x9MCcQO/0LHt0HAxQ/D11d0ycQyy00bgmyy55JG+ygNhlqv8jez5vMOwJuD/LDjbBnarwtk2vrRO
z9EpxLkol8wYymyirkCUyzd1KnYJm0ZJ+LLu0XFdr6PT22ahXw3QP223rLH6v3kh37QoGYqEuPal
AbRWz4AaJ/X+EFvmHazvXkN3WnCIH7P2b4T2myAlRoUvYpURCWpJJAi1CVwh2XSQl9rLWwYtpvRQ
LqOQapUsK8Tacs4ZDcAb4qR69otjbd8teKmW6TJOR37xp/P4fTrKDrVqG0VX4hXDwuopRAY1bOe9
dJh4f39jy78pURaoSLkqz2dQbc/1H0UX8DoWTuYO8MBfANA5YFct5r0Zx/sbM/tNlDJFSlD9O8lZ
WbW5ClCqV9e6g8b4xjA+pMXeNz+emTgTRAT/nqfoJLp/jHUdiK1GfMzSNLFZbqO4O3QQVebVaRjn
+xvv/D/nUzha3QRKmqYkxnjTdp650EXkwo1bpMtqtRAIqx6dilIxddhhLiogQaFpmzviOh9Sxw5X
b0g+IjOC863Xljs3jKNrAiDBDc198ouV2prO2v2lahR6DAcqXUlL5WaL0WRzCnXkSfRhibieyVvC
u0cHpjRNO1Owv6EkAosxJnRlZy4CX3XLsBgyiwylX1TBF7qyAxk11rUArarn3hD+pFiml4T4P9In
D7e70heZis9Y/HGc9etyiXjlaFn6IrA988+fF/RDntHlpO0va+PDQzC7XFoIa5sLK4yeThyNLoBS
UTPZqyKPZJ1N4GHkC4xEzOA27Blqadq3+5ZrSi2FaNm+eiQZcEF/vjF742xj77Jm24nGeXTBlEZS
5tlF9UloOywK09MJSNHjY0wnUkbMotRP6/M1X11xjFhHUm9/Rq8GAb04oE9Yr/FUt5YRPgET5rhf
MeGlpr3Wv1hIl0ujXPI0jkRuG1CtDM3i/hhLv2Y4xwy1rtzkZeR5xGoVR1eSKwIiC/Gx4K06LQFJ
sErjiAkyVmmFodIVunx66a+ISCOkwlZvBZnbgIN1eAKavs7rX0tgeB4jRgzMEvlb2Xh0xCa/Btxw
q9HJS6/T53voAalDvGE+FhcmIUrj1AGX9zUJdy+O9wpzD7hO98gUjMe+okI3uEbcNVaFKwTjeZVj
YFLbcq/hMTH2N9/w8Ykm2sTGniFGTe5NYTvj/VCaEel43mzmMPkpQPgcbE9xUbM9Gq6A5b4MLjLs
FN2jFEtqN9cyMHEVYFUoVt/4pz1LPT32mgDte38sH9CMNdY5kNJbiKWQ5S49fxUvAHFFSMHErbot
snqgp24e6kj+glrosnkGib/a5tsKbfib3WlxCDefp2R3QM9QL+ifn7puVGiyBOyAtl4d42PvuizO
MlxhhU6eRRWi04w8vdJcnd929umpTXGPSP0oi8RgOMOs13CLBEbH7oVwSApy7Jlr54HuuYCfIaBS
jMtkWAE6fyaFkS8BjJVEbDIW023UXB8Sk2NI5d8kHv9Sx3QiLWq8fxdCbOwxQYFbMw668b5EbR1v
j+WCMt7ALTQesW7w/6NIVhtUoL0noEs8ftgsx/P28EcU2hpZnkrGK+sdEwml3SKy69UfaH3S6stq
emVoLDobd01yaVCvkIRw+VmwMX9ZEkA5G1KeCn5Batsm+liJOUEfrWORm0FF7Pl/ZBylOoJr0sFa
4iwYW3o7IZ+JNfK38sMq/c1KJzEORmfIsjaec+0ctFbdF/9abr8YT2diSPdOvdOZsaYJkygjvmv6
vkHvbWw4C3sjOjbk4eA7qM3qWwvd7lhTj+4jhggyiVMBST5Db2xZ4XQX64xc/unNNlfiZl6YnTHk
ltfs1Z3Rv5h79+uYbKILdMfqf1RRdO6sbiJ5UNFGAN1hAtIMrip6IRL8Mc46XWT8diRvIxCj51Zm
whzLdchNhu/osVIM/oyWLgYVlrhQkQhCq+hyJcFkcTFyV9Yvp75nkGAoJoHyB/pAUUMuRk8HQuNw
qTguS1UwclEKvRVynmmR5FegcN6kW85403MkhgCn58wWjJfM0Ep0f1gjiHUjt6DUGcCNXft67Byc
p215QFmbQWr+OFK5xeaj6/fjJu466PSTaXayPqDBWn9HOjFgeLoMARCpxEUyK5o6HHAiRHQXAFEh
YhAZVV5GiguAXveukzDjcjXpkansDIyimjvsK/H1TwS1OgZ0tlhojxp9BQx+FsTidNwgAH5fw3pL
Xr0JzoiHvD/3FJ/Yec19tmPrJJufyJZYKGmTlEWDwevHlzbpI47oUa/Ju86CKspwZ5K+urrar/j3
49+fjrxGBKi3VGPNZYIZLkg6ZiDst9+IvFCSS3T9dYuC1X71z6RwRJCyk5mgxGrjEQ7qi4Xj2Wgp
0j2rPzw+1+SzGlGhDKSap9n1EhLfejCB7MBS2ZOZhdHPEw01EoPAT5JAK8hTkvehk+i3vDxDy7Fk
jXaUgcf6b4/9vMJcPekc/0RMvDZKwz0iPcM602So/30m2lPuBkENOpKiDta/cTUKtiCtZMznaub8
tWKVwyZV+IgYf89AidMynv8XMXOT2Nwf12SdZ1LdjUhQ9YREjjUtvKUaRWN+eEGqHVEiy0eegBWE
8zKiIt4fpEnaKg0FcC0x3wCG/XnFwLpuhQv0t/i59ViomcQobVD4Xd8LKoiZ53O5TvVVZ4hom7TF
V07dFQu3amwGRfL5P6LG0fFo9VBkPIAvQJEsi7s4OlK0OqoWrrRgSTvruii9AMB6+LOk2xWVbEyx
oF/IkVD3XaNigdhQW3QYw3t+fDqWEFJKYobOiuxSk1cslvosxmAGs+7D4h+lKIRQy1uNCGG2CDfX
lWZc0Vz7RZy7CP8yRH46UfJ9W7Sr3gxXudA0UHveILkOFgL1yTwARwB/KP+Q4VVAXDY6VkUyWDld
Jx2RpixyzMezqNcgKFhNiYQzNm0hWdkZ2jHf+Xr/9Kez2+WwFDZ+DBfadR9f5HSzwIg6rU7i4tKm
pJlz9ZZ+VrYECd2r1jNzzJohpLSrLg69z18GMFjQPYBQbrFQl18v3WPIyohOZ0lGJ6L0SsjXWheJ
RDY3pHcO2I8x3sISxS2A1TK4N+mxjWhRakVMhVTiAvgApXluLNSaYJhrHbComCFDHYZBjfHqfnjv
Fx9rhYjqN9EX+NuH47Y4oBqB+j0WwDH1M8NS0568JEverP4/0r6sOXFl6fYXKULz8FoaEGDAgAfs
F0W73daIJjShX39Xcc/ZVlfrUF/03i+9IxxBKrOysnJceQW11t5UJHSlBeChOfduvp40ESBjSAww
1FY0fd2usgcAlX4pa+1MQmzr3QKB+ovrQ/GYYqzK0AaiGBugd5sdzRzrXXi8f0o8v5D14sdUoUyB
hLc7u8g0deQn+l9NskW+de8rT/fJcXSC9edNE1jJSkAZAlSztM2JfuB50rxDYic22ri/yg0VGlrQ
yOEX7dN3ESa4+5rzaNLrcufNZJGGC926GEYJQhvsRVrGu/ui4v06YxjKRJEVk2aN1zoQiC7L+7/O
s6Q37NqJZ5vJVplfZPx8a/crZ6C75n6Oq2ppr3ku+rzV0RFJqRbdZsbY7FhDm1KVIIYzf7UO1mgD
fZW3r4T6DH+exDcJxgUMBF0uzBwkPGktP2ZE5poXHhPMaVxGDMOeA3gt6AfebNr3xFFKV369Ymsm
9higJQn5Is4Jzb9B30wx1to0075WriApv2dYTvXw6L6tbP8+kfnYQxVFCkAFqCt2CEMazUjqypb6
fWdsBN3AH0PTSkMwHIQhOTxDHP9h1gBM6DHug9Qr54bOAT6NP7H52FZWsJv3WZp/USckGH1T6i6u
OqujR4WhdvRy7TBIsES2Efk2PKwpryQw740BkVuxFAvwaBZDULtc1WKkKEutfSbxhYw+BTegXtl7
5JjxOvi5OmKAIfbyjZKs97wuslnVnJBnlP+qB3nXRiC/C/dwUQAxf1+g80mYCQFG94VINzspAGqV
QqKHTWTvvMRpn5fkIH6iHW9YHDGZlD3zUjDzWcwJWUb/IWwjvI768DQ4Izk/xws0u14aeLUc/mZV
ckJH/z2yy61BEM8mNk+8vBg4NdO57qrX+yLk8sIEPbTPrzEq8LJ2gpUQogcFtWft7ZNDhp7EH3Zw
wgpVlYlRx3ajOlLp1o7qEANe+XBrJETd6HjlMUR1+h4lKtQJJdSM+sw4g6GkA3BNc7GJl/4KF6G2
5IVWt3rN/yYlsw1SsmZGlT5C/dbozNR/pTIQ6tR4UYfInhcRAdYyxeWLPHH76eyNBIPLa42jIvM+
xT+CldnOqTxuLperRNehOFlJCLrscpIfjkcuQDZHU2SRMSZl2o2pFWBZx7rs1ihfnWE7fGO5/1ea
8ifmgtJEY55QoW5Eu3y7xNsM2BhXAym6wDVKXtg4+0BP5MfcMas3Ar1XgRF3/opTEj+uQt5LNm/2
JySYKxZi85dxSXBEmDkFxku6xktGgLpsrH4o7tHhDuzwWGLuWqrloWhkVIJO/wMLqmh2uHcGtya+
zbnXMo8Wc9u6ECjPZgxaLw4FJi1cgBU7xXbz3o62eSTF8uGhdFtP32k1Btuxf5nzpnLo35R2ctvj
Wj9r7QVKmTvNx9aFFb6vjjwG2b6g9lyVvZVSG3w6Batl7MJ8efISdSsa4TuFv/ZXuufbDjfSp5p3
x7qwDUID8PviwqLLcTbl53IgT+2vkHilH6g20AJ97ek+p/N+97easu1B2AaKLpfhRq8gvRsByDV9
0L0cWSIOpfvvmsyWMMpYw9KfFkpD3ZKrjf1FD6X/MyO063P7o8D2NIfj3M03YUyYY57sotCLUo1x
zQv3Rf1qVmVGVtw5n/v+jnxLnk6UMbPiS6uO8HcwHS38VO1hde6wVOy+9GajrwknjDUZOnMsE3q7
vcPX/V/magBzmc1KKPKuwfdHEZwNsoDdQCMQEky8CQqOarN1hVaphyGlgkp/JMfxx7+zCWwZQcn1
WBGvkNAmWHiGd+bYPM4ps402ppFWsUqlhCawFAXmNyBU3T8IzhGzPTbaVZDCsgADwRKjABfOZktO
VAAk4d89JKlru6vRUzU9bfoVbc1tHvLYu2Q2YNbQd7g/2rb7tj0sSo1382cjx2/lZdttAGAtW1pD
b/7qZO7hsZe988kbWJwPHSdUqPpN7qFadpgFOoNBAClK3judQl8ANxFpfCAl29x2MiqvO4b69oRM
yAHfIe7jlMozc+qG2DKBHJG1RIGM6+7xBEiVc0JLEkIM5QiwY21NsNfrfCz95GUMjhEv9uBZTHZJ
byroTd1SO1N7l02AoLte8NECZtOI3yfFlgtkqQhCpYXoroDofq02VUdsrJnjWX/OlWX7e/LhIput
jJigX21023xM7Q51JAz3XB1Ibq08cpsdeX45OwEnpoqYnVWQNHxkLl2C1nbfxiZJXvvQPNjTRIRM
kG1pYoKFuDinXnMKLGDaHj+1TxR2aL2K55tzDBPbvqP1ijhWDbQvRWElfumwz6FzOoDQXwHEVROz
Wbmid98W3pyBO7dLYV7uNE6LMMhAU2mB8HDIyM8GeDrAh+G8GjzeGKNRtIqsCgnguK2GxAG58Iz6
fKuhhm4GoIualsqOfFRx1+WyRUGgMTaYe8Ih3bzZ2BiwOsaewwXJm0+fT8gxVr41CrPF1jua0Kbj
Zft0/WQu1Z8xllxYjr9KiH/095yn8X8c1jePzGG1pShZZ4rNPO7W3tIT7PGABX9fXAtPlfpPpfim
wxzW5XrulE6gslwDQXG3DBz0D1PYoBo4/wA74xKkwe09gozX1QBvsIwCEKzRlkeHoTCtR1EOqcuK
dwXPCmarHY7qzwc331wyxl7EgEqrmFDJlzVIepu+x5aWx+AoOyLJQntfrXk7Z/6H1f8mybiAlVg1
US/iAIECciHm4wPFIwMSE4ez+SfzHzJs2BYB9mysaQTwkj1srvboIW9RbK4xXVDFnQ3kKMuN58mb
aV0ERZMTLABVjp73nj+pP9KUBN6PonU5fPEuHRuzhanY5CqF0ccQSbjWPA9zyP6SrFDzPj5v26UC
z4DXZkJ1/Y5qsnGbUEqBahbQkrPhBFhcFsUcrniWi43XjABLy4yOmhJs6ZHJSV2gwvjSmwvdQ1rX
4bwyPN1gbEhhpWGPIhAM8RpzX/HrfdW7vfX3xMWYji5QwjzVbibKOckr7F/DepoPios0YPwgthvM
Gj+cl+gxyYCR5GQL7pZkrjwZY1I2ahmnAzgsH87bj9yBDbk8PLw+4Dnwee2ds7G2gRWwmO7AihzW
2a+woEcuywR9iheATOXuGSutKYTifanONjFrOrabAmMQWxVYPGmMileRfqXjzA7sRvdR2MB9gk22
tr905xGtq6HXrkNP336GQIo0XU5Jau4OTMkzh5prlYkaCMhjI06Brp3oF4e/ORsyJcAcmRTE17GK
UB1ab7wP75e+bHza7ImyVw4F+XwRvPsEZ7OtU4KM7ZeMc673Z9SKAPCyVt3Sjx993s5D+hvsVZjS
YIz9MDSqJcagcTp5zgBgn6TiRLKzKYUJCRZkOm3qPlHowWBX/TF5rX6idh9e7E/uiqu5t3JKiAZO
EyPftVJnxnSeHi3swSpwHtE8kpEH6if6uvty/3Q46sbuujWHdlDiAcQuLuZpXZ5Fnw0esOtSk5Ea
Ru2TzWBIYSsBr1ekJXADI7NSQ0wgVtXgZS+U2MrKS4/NKcKUHvV+psKT0eLbx6CnxCR5zUi0zwEo
eV9ms8W6KRF6xSZEQqnuh04Gkdo7reFBte57/ha78tvFIvGy0ZAR78Hblx+IWBtZcSf3b+k3Vt2n
H0AfnskH9GET65owwkikyHlsPqoFQWgmLcjo+r7EaV/hniHzjF16QUPWH+yCmLtxAIqtP9GE2hVc
cqzfrNttqDLqjpJuKLJJw+wJZ4osCWPV0/MDYyfpP0Yw2ZLrK89m3ELyP6Q4ocVctCuaz8/BBbRe
1ljq+F4+Gn6yG0JycWrgXDnHwEWD2NHWPQCs4aHhJlnnBTv5AEZZ0xQjTr2ED3BO7wEA5OD1+/BQ
DZ4fMnfJp0Jl9FUPz4VyLkFnDXCO8jU83r8Ps3duwgajjUUqDMFQ4+czxC7isnVcv+aC487lV6Y8
MErYRkUBtAMJskIn0PuSxIvOVp2H1xzjjnZLpGXPcd5m0xFTilSqE1Ucw6KoggIUaYrg5HmCe/HI
8cidj+FxxjzIQ6z2MnYnUAweDORaoGKv1MP9I5p9vabMMI+walwHKUMumXo1mKnDekGVyK8cwzjr
Dk6pMM9wX0pjiOIyqJToXB2hDljVu164zys/9Himgt6OP64vfDQ01JgmRkgYYnqRYwZHU0CsodsH
XAlVQR8GkSM5qlh3yLCJPSuwElWUVJChvS6nwTG2KkHnMQpXfyW+b47Y5N5lyLTAHA3KkbfJnWE9
1vajTSK4uZ/D/6Fne97aTggyBiiM5FTWQpmO/mC86PShOKqToSvxi8fabEuzMaHEmKBzJmIBbAop
4iohAxA9XjB2PqK9YP0ooqwL+xofxTXofuou7yJzFIXN9RVmeTGx1xvY5E7wOC4ejiv/S1uaNu/4
6HtxT1MYEwXobisdO9BZ9yvrtiR43Ev2XkM7232dnHdAJtJkTFMcy+mlsiDNlxS5czRfeQNm3Sx7
sVhscde+9j4P+pmrKoyVKvWmGKoUquLUjnZr+ho8xZGX+YvsrHiSnDWJE/4Ya6VEcmhGDS6C09FB
c2VbnAQNVp7b/Mu73IwNUUe9yhMTNl5EIqBbCttsffm5/eqRT6y460V4x6Yyzk0nSGVyHiDD6l15
xUyQqpDGJc8uFlBm+D80oZjqYo/kN0xNxc3azj7T30Jl+4LLIVFjqQb1l4uLFYLh1tu0C+VMqpiM
+zfxdf/C60qdf3UmJBn7EgCzMRclaqJPBYzm4Q1W8wv4+S/cg+TccbZPODtjjrC6aBCtS3Exy4YI
rvrqf96/eLOOFJpssYxOwb5Wkbl38FhNc5RNtIsuxq3Pn+eb5+L795lLljairHc6fr9yHSDiUvj/
1rs6GB68z8e85zlhhLlgMcb3u8ACIXQm2056CFfhZhRtvSX1Zo8y+VZ7Gji91v/Dgnwzx9w1o6uz
RFJAUwOcMBFd7LdDxfanSVZRRT4/uaPgc3G0oSvQL1GC3ExGmGraX7uAqgQ2VAsf+e78rKEZvkHe
snkusYW0f+XPyVEe/ngCdMs00YaNRNUNWmriM8roJW+sIB7pBDwQjQWi+ZFky8uhxsqPK0k9f5/Z
smhzjlPlkGXuWVSPnRXLyQgXEsovJfbrs+23a1/hWkyNPtT3OGQecqXBdhE5ASlHfy+I4uUO1il4
B3S2v/5CNfLRfX2j66MD8rxardAmeKIxB3wLlIo+P4GCZW/fEOTsYQE4j+K8fk1kT4U0kX2I7Hhq
FviyjeJrMDVb7PwCxgFvVTOXDvPMtyIAqkR6xmBtU2xkhYRLu7S/lMdirbuck519oCZMMRanVzu9
kjMwBZfwhD0uiPK3EgSY2bxe4Fk4OSyh+kd3mfsSjFFn6ldKCvgh5uKkAGU/TN3gwaeYKL5vAxa0
IXqP6WzMZ1OHDaty0JPfrhEocxNHs6Z28jWshTKiUMvEFFJ23se10nqWfXuXo2c1JNwxk5sPeE+t
GePUCEYjyQrI0ZLm6ETe8rCMdmZuI10VJ44PoxjYpuyXgBKAGh9XdIfO/oXnqs6+0d9cs0lGsVci
KY2hWziC3n3H3lEveFAWGIlGMZBuJvr8u/hmQpJ6tZNrM14S85pdwXmQEq9aiQkR4Bws3Bj7B3zt
reWW3jkny6YcwyDCjIQAgmt1Aa9AOqNAsRLXMXbqAGTgk5fmmY/jJwwyFktN6kQeO0oPvc3J8brz
fcAgcqwPx/AbjPFJy3goNANEUG08A3wRNU1uYphjeg3G8CCHLidtE9JNl2vP8jTRdvGQATGTB2TA
M3EGY3VaAW+ncAE3L3AUsSViICGQxemkMkdst/zvnXtnMEbn3BsdelIDWmbv7eTBwDAJrA5SqdJW
BOjxZfm1R40lsHWX6zJyHk2DsTBa0F5EoYY4U6wfcOK9cqDDcpgZsHOB/DszbjDmJVH1EBeb0qrJ
+rSRc1v8LFGPxlJGojl/F6x9qzybRS3zvDHylD7S75dF+hxuAF13BOZOT4QHXhpm3s3659kwGfsR
59G57AuYrA1slveRIxTN10CHjI/++i895AlnjKeDQcprKgAShXb8RbsRsS4kyJv24em/yZiMYbBk
swipGXbS/WCgYIFuQgeBPA9Pn0uJsRttL5tyW0P/MRdzy/8BtOYBWfw1187PxhYTyTHWw0jDVEnU
aESlB40mwBOi8MXwW3gNJjx7azLGQ87LTEgU6Pr6dNl0JPdLAhAZmTuEOtuiMHFYWAc/UIs8P3eQ
3XURFQTOWOwKrmHZwUPekPLqlDXRyeUB3tLnOoq3Vmffv9W3zrc7xstkLIhgWEWQXKEmyMJgrk+3
lbUAKAIndoF9tQwqOwBMrNeji1KO3dA2fbyoIXwJGu/w4W24usQYmVaSz6le4dZfV55X2dYV24aB
SissUbrAnrj7zM/ner/1id3Jmo7Y8qyI0CdkDjdYgbMENu7m8GoSbGOylp8calRpWFGbKhYI6Iop
Ywk8o71VK2vdaGRwBxWn2CiY7lr48S63P5PNJ8IcDrW5uzKlxqjwiOxa0VmghlkQkjux/XqFd8KN
UOcShlMyzOM3ZkWHFo7zzWkQSAokPf/6wSv+zKrFlAqjpXmUx3mv3fwfdMPHAN4CrDfKTNzK9Wy3
8pQSo4DXKpHSLgA/Nep2zYglVhhGtmlXIOKHL8QsFhYo8s5qLkKaEL191MR/zbQ8uEYaPauT04l0
pXtEwe0QIH3ylJBHinnqNHPMgYsBUjTrenIspC96cjmpZ1B7+cxO/04L2fZ8Q0L2oqYHFyyiozIS
/YyCKy0DJDzQhdlWoqkQmQevBn50aF7A2XVRYfBp7WEc1MTOADQGhkSznAot57a4puSNpYF+3OCW
jeWCgsz6g9MPYd7DNJK7qKE3z9k4TUNAHYuX8d8XcgbIjH6+cBzQ2e4UUzUtRHca9nazwLHRWdBi
ocT2dgVjr9DW/8LjcM6Sfvef9uubDHM1QqtpBbPLYb8wkYQpaWCcPdM6C88b49Bhb4MqjVJj0iuI
OCTch1j0EgOhjkBw9xmafXwncrsd5OTaGREq9aEChvDuehQeZ/AHIGgjm0ffHKQF1rzk6+z04ZQk
tdoTkqWGDUBmBpLoAgb+yPtG8c4rbdMuRZTIYryrzn0eZ1tIpwSZW6F0nWD2PeUx21UAoPX31wWH
BO+86N8nPPVXdczatgRPp/EhrYi1T+At0SZL55O3f0Waf0T/UUJ2ZiVT9VQUO+j6ywkmy9FRqgcm
jY9xeQ5XVJvvaPtt3HjClWaKoS7HFY0fHdHeRXZRkdpXn4zV19F4o5su/w+7LnncMa+poMk6wHdA
dNy9AAmfppgTp1ynD+kTwDB4fYKz8MFT5WCe1bAp4jyTqDaevO6YBA7cPCw7QrH29fPriwt5Pu+S
fJ8dY0DES4jSsApyFETi5MDX9A27f+IakFmfxFRkYElb8LdERiGvl/Og16qJVDIgp/q95morO5G9
bMGNv2c5mlBiXLpWTtXQBFMQoPaaYNoIk0bCEsPlHFM1V4XS0C4qqQb6z0ws3/v9jsnROW+CRsU1
VhdP5Yd16N/qCv086/Djvt7PFfh+o8Q4CEOtC0JuaqC0Pu28j6fm9WC5v34SRPqA/87snmhcz3jm
rmFmRhIl09JpcYU5sECMiqoIrfFJR67mRSCFXfW2CQRUt3Kej+WmXPxn8PGTZ7zm/D3UwCTAzRiK
KqLD73fBxtfrWUrVQqQ94sHqiS7sJW9XZ/sD+xO4gGw3PDDGqPxGjTH/YZljv/jQircUbYFlTrjh
PyzvQj5CkngHgI9kt21tbz/qrelhPq60AZrhrxFq3T/mudBHl8G4DOgAydBvajAxb3GnlW3eRyKq
Z+uN7FYqKtTwqkVQ9L+sJV1hw6FIjQnD+28UmUNuxGs8DFh68JQ9omJrGADJRDoYzUjX1z386hd+
omXG1/2NInM7r52QhGOQiLQUuVGc4InCVSHdwl3XOudJ/EaJ2vWJNPPsPAKZNYUWdcjP7sbRkT9f
fbv1radPvIMyRYWz0cbJe6XUmQdDlyXZAsoJcHmgwr8TrgtZQZiXQaE0MngdlHh8AAaKi+XdBsEL
mdi0OoqsDNrqq4X5ZqJc/5G9Wgs7Gex+7WNNCHCM7eilPNjn3dHpeGnDuV70376QOYQuOvc1lgnh
C9sVChMA+d9A38Z60bgAeINobGKbD2eVaHRLofkBGL2O15A+Zz5/+wjmfKpUTc+RCDEBg1gjmHRF
TcIzScJ1t6i8/1DyyXkwD3iShFZRWzm4RdTdHeW385P7/FV98ML7uUrXbxwxT3c/jnDtInDUrhzH
txqgRaNaG+w3a40oJMIUYOmlGwvt/vBoF1hKu8GGByiE8GKkvs2tGs8FPb99D/O2yyleYr2jx+w4
H+rb+KE7OZEAUdiQDvOBNGe0DixOAmcu5ptSZbtRhEsgXzKJUl1vrtt4L1fAcoucR3W5CB8GpAmw
0yhyrwSQ++iru6w/Q+e6bj94pm3W0HyfOtuWkhhhNFgmPuOKIiKyINhhH3gD9lNiDfsnx4xSh/2O
hrEwaX1YZJaeVSLeZ1z3IHG6g4/EBHcqbN6mTZhiIge5jdRaaG+EPKTFM4VIIdLigy1gzgKTFjaY
C3PulqabsO4xyJi0FAg6YtGVYLAgVzddFfboh+Rj50Ul0dATs80yUjhwUsvFcTUs7C2Aduw2BoYR
tbA0qEfJ3rTT178pXv2mbYwpKy/FaEU67hzs6QnVKwxEYSsZ/92a8Sp/o8MYkaK01E4MIAGkg0Rb
iD31U43RQDkWHk9zOe+HypgRzMdluWRQYTt06aEbYrj8gQZUrR8teEZr3gwrii5apiRrhsgwZgxS
ALagUi+eEyQECQQR/a70yP7mkkwIMWz1ytBb0aWmbNG3L1213lsEQ3mfzFxHKDynb34Yo4dkWqMF
Aci0duN4162yDgBW90B+LmF0c+I3m1tQn224eYRZFfmmzI5sJqoZdl0LygN2Lb1ii3r4mZBxsDPc
Te5up9lHbUKM8ZFbHZgKkkUtgexe7BgmPcANxEaWI7fQPRO6TSV606CJI5WVXYR1EeBLIZu1hOZr
zX2rF7zYnic9xrRpRqBpagkqwg6OxxumatEKgs4EzvM0l+35jRvWlFk1EC2pvuuG7ci/Agf4wGqJ
add2KTj+J+0CiXf7/X2tnGuM+40qY6ZMOa+yPqYy7OxsZz60nnxqtk75/CU4n9GCuxN3Ljv/G0HG
uzqbZ6kuDRDEcLvkXDZtS45f7QeMCHeXsTRrsCa6yJiQyyUXzbNGaWHTzXtFvGVIMoB3HbmpszlA
ud/YYoyIOCZonD+DVOk0Hl2dGFc2BlQtotupKxzO8Xq06/3X+Owf88WXQbtqOOaZUvjjKZwwy9gX
bE2JLIvqDw3RClv/+cJrzpqLf6dM3v4+uXAm0BzOVQMSrX1bK4pAVBgxIv3lAw/Q/uRBpsx7FUjJ
mAg6RUkymStxTjXh0mO+4klf1SXpN8WvdHN+/hn5qyZ1ju0O4eCa1vo4kpy/FBO6zKUYjDaRygZ0
o4f1qX5CrkZZIca3j+iv41zAmWyGLk9IMddBDIc6vggglZLsSdqiEn785FzxWYs8IcHcgjQI69I0
QaJ0Nrvu1XAx3nX0swUvlTYfvU0IMXfArMRMa9UrgvbaR87uTNIvFEwwa0bb62S3Nol0qN3WSZ9c
t8Qssyfse0TA5JnX7jt3FRRJFw0FOoNdK0wCLDYiMdD0keZpytRWKuJwvRMqNPa2KbKMQEXCPyoL
DX5J0/AiNia9bd4h6NwA/a71wv7a9+jPwNgq5wx55BjRKlqRXK8FyKXEeX8fyW4BNN2MbJ99bjPN
bHQ2ZY0xJMJVwCN+oawhPNycdk8e4HsXga8CKQN5Za7/NXta36Jk47IMOVFTy/6/KHV7OMMZQhD6
FC4GdxUDYyripRluYc+dw2NDsEwJxiQNDdzvmCgf6bgSJDfGAuiVuV65C4yk/SIPAdmuCEWr0fXV
3kGW61M/AF7rRwiUC4dzunNGYCJxNkyTzVqoJCpx8ezWl/VicYiAR/rzzb6iS/DLbmTvrwZP9SlN
xq0RrkqiZRfIYH06RcifktftSvYD7kLxOSdtSoexpYaihyHawXAXn0JCVy25VmIvFwuCfmUBbr2d
/IJVrbgILHNvvyKje0KSaOZSZ/jrUDjDZoIA4YMA7FZyApwYZuaKgQyVjToC7wjnvMQpOWqEJ0/j
ucN7cbmAHNya7mFI7MS39wGGoZb3dWX+snyzxYgzMIqiu1BVMQ5HdNNh7vD+78++fVNGmAdJDrIY
UEoCGHEG2Y6O0kI/rdQPrLf2wx13RGjW652SYx6nsJH1xKSXH7svM8cpVf/qhbZ79d6q5ap597lD
yHMYelD8bwkypvSc9Cb6+cEgqqq5gwUj2HJCwQAXjxSd3Kal3J6Ybkt0lyfb+bvwTZqxrFc5DWUz
i6Snl+sCDyTWw6U90Xmqz1ERtqe6LsyLUpQQaXPsHUAcoBrOiYlmY9mJDA3K6ETbq0tfXkcskoBL
QUEIAaFs05G8g/kACAJs//pxxEbWT+7ZzRWop2fHtlIrXXwdsDEbAnRaV8DJIcW04DnSc5XO36gw
piMfZa3ucmjIi/OeJQTrWMNHkTyLBIX+0KH7d3gOJ/3FPx+kfxSDrWkN5lAqtQV5tjWRSLAcz7Sx
AOluFAi/OIc3m1hRgMyPIoCKNhAW8CUZa70atLP01F5tR3yWaHFlWzzapscDZptrjdSnpBhj0jWN
3OlWJtFHxhHDZYzRO7fdra6Sy+2LmrXAE7YYS2LKWQOE/hy6cXJSt/YV2wEiFcddn/XDJkQY46H3
Qy9fWhBxzIqIP3X/eH7lGGD6UvyhCxMSjJHo1HLM0hrH00MX/NB9upDKNpfGu2SvGp0LIHLzVO/Q
Y+9yngMOX0Fi72l9cTGpXHa4znTgtQ3JS7BAJzzJPw4HlBydxNOADqQ/xSdMGi1XbrXUC9Iu4fBy
OzdmLeW3ENiLrp/zstWuifRUmiTt/XG0kXW5ki/9zHlPeSpqMJfdqjToqAAVzWUnsjB86Ed7f/W8
qkrChTOjR3dP1IyToGWtcY6vEDVNEWw2ywT4UR1ZPDy8rVZc4Lu5Tq/p5WPHJ2JhPCOrCWqbISZY
Y5fY6il45aFyzQbpimYoCNMBTaDL7JVow0ZpkwL6aodbxakWwVI55P5wUOk+zRrxHaoqyLIrnynR
n+9flvmHaEKcuSxx0umBmlcS3Acgxm52ur2Dm3lokOap3cGmNVzfUQ9/Za+/ybIYCWUmVQ0W3UhP
Wunn/tYeQltdo/hO9wb8VZlwIuBbXWvy2A6B1CgB9p6jkvCy6byCYLOO1TlIha+52FWzGqqryLcA
cgytHYw8NQXYAcG1pgbbk13dRux3wE7ty3J1/AL25P3Tm3+JvqmxYozloGzP14uEPAst3YSr4YMO
Mqalg2ozh9as5Z7QYlwW62yVo6aAs80mCR29d1UZrZaV99y8H1NsfFjwnorZrglMTf9XliyObFIH
uTbW4E4hnZfL9sMKiKHu4MoW6hjO53i8zyHn6G7tJBM1SeoyKEall568fpH7qncUOYtzucfFmK/4
nI5C1oNCLTjXxwaQnSmWYyzXvNmyeZs8kRwT5ORRoiptDsk5yFjFLkqJGJZDTzUfb5oapz8s8oQS
46A0F0y4a5dBQl7l5NAQ8UkiT9VzYS/Nh8UP2053/jFzj3D7eN0Y83ZzQpr1V1qtT+W+AZPr9827
93StCJakETvzIyLe1pX7PLPFuwOMqR7TcxmoDbiFXDXJFisSP+drOiN+vDbkmKzaj+LjvlbO5uCn
t4CxKJFkREppgaa4QGiMJqbejTdWbQsL+1KuMpufT5p1BL8Fy+aTWqXPjUiDmr4AeyWy0VU9Lqrl
5cPkxXO3K3VHe9g8UlL/V55aAewCJPs9ap1fujf0rmxyzzpoh1+HJyyMa58HX4jQRlIs9R6FHF5g
SdX03odQkUzuvlw0aj1IVJcw+1/vMi8HItvpdqgUNRIVf86pcu4NCz9hhHVdZAluaIP+bu+9WVrk
ggz2uoen4a30DxSsOBRnQ6TJqTLGJ6vb2FKGlt5UaYfdtddbo5L6hFXkvPBW4YmTsT/yJbJEcwSt
yq09irN/yh+utgm424Jg1EpaAIPrbXDd14UKRBhMYGDXJaogluOseYLmKTNjoDRZ1fUoxPXJH6iO
fVxsfVfjwnJDNcrTPRVizJGERulzYIFnYIOrC6DeATQreS3xRuau/W/1lTFETSBJ2OUNYklmb9be
R6XZZbkwtw56FxM7/hvQYn1ihFTGCBUUek8Xoa5reIcIqGJi2Xgh/QBpnvt6enN378iRXX5XXq6q
VsT0RXlxilW0uySYDVoudzmWcAsaaRY2nMR1ZkcbACZmm09u7+RtacG9L2A8nfAcJLreXvFMe5s1
Fmlsdhf7Iybpaklxtt3MX5VE9t6ej9zZJI4LojFmKDwPZt6FMEMbB12bl1feAzYHxjE9x9vfJ3Yu
6CRsZZQ6nGPnbdDRpHilVzz3lmu56K9B1HbsP3Lb7hYrNAoufnb24+HxvGjRt/gcAekFOA6LcSHu
tp2LZcaZ7b8M/WJ4vK8BsylNbFjUaTSEdm+RubLxpTGE6ipSSyX4GHPNloNzSR0t9oSM9EvrZVVj
k/J6z0vszJZnp4SZKzx0kdVI4Y2wuNdIHhOMBZw24hUj+qv2Taw2GMDmGctZr3BKlbnLVZhZUgVI
miek5E67zfmQhrZ0Rs+Vyrlas27hlBJzi89xowNPh1Ky0A2t2nljd5DlSnGljfF2/xRnuwUnxNim
GcAit2qRgtgagyph5aXv0U5/OkdOu7QLA29O5fpYd3R2tu5WsVe56+Ni6wbhvXu0Vsne5ul3MLdZ
jBB4FzVluo4c4ZBdiV2uKNbNfX5nI+kpHebuSmFeDWdrBL8YNtrtKvuARUILw3bJCm8bneJNbF4V
dc5eTGkyuZe2KbqoGsHb0NofXoIsPNp6V+fGvs8bT0VvPSkTs1Gp6X9UdN0clcUbEOP2ps17qakD
cu+gGKfhnIyhjsOCAK3dZpNiYhd9nZFFmx8/+eU7ehz3qDFGJumKSo8CUAuwfT6xV6tu8aNc7Tna
N+fmTQ+IsShW3DV5E0rSk5wuhQNKs2NkBwJvLnhujESfkmFMiNZacpebVPde0KWzQ5fO8kAeX7FC
HMO0xzUfT5h3VowlGQcpuSQZPat14zga4AGe0YW7q7xIQ5cmN6sy57tO+GP7EYY+yzAnDHLA2rG8
fI1GeqzwQJ8AR8/nfDhdx2yMrqmypLG+hzRqkaQAgO6pGH2DpnETe/zoI+d5hWp2At+Dm8GZ85Sn
FBnr1EiFEBWSAq9xXQckFFC7RzCJTNh+Lzzc525WFyfMsQaqjMa27amSQIpqbmsQ4st9ErP2aEKC
sUe13gkAi5elJ6El1UZ7BS5La8ceGpfv05l/ySaEqH5ODFI+ilkSd+Clt53ssbDrmtBpyzUXu4un
EYxRasLI6IIY57PuAgIve7XF4tZ0tz9SjBluCWZWzydsMUZJUIQmGQQVb5Xxs3yTgOd/lpxUdJA8
4aLr8TSPMU1R1DWqcVOHtfe+G0kFdUDpFkPw3OiBxxZjniqxsDAGDyGWDrBsRqdYGM/CCmaCV5mj
t+UPoz6RH2OWROD7Fmaj0YzhpnuSDivZeaYv733tm808TS6tzrRHFWVcm3EOMkgoq4vT5v19t0Sz
PtY4PrgoBT7b62hxn+RsV8GUJGMnulTIOzGFZgAncFMjlJXdqPaS7bpMCIKhfylInbEVvVm3iiWC
3MtJIOoSZX20StxniWOO2P6SyKiGRkpAIkpI/0tEu4LdyTyNmH8ZUao16OStoVmMRQqv515OAdiK
iCpY4G1cestfj7G9wMMIiB4bOx75+bNZj3NCkzFOWIqnNlGo4xZjSOi9e7huBSC083y/m9P1p7J/
s8aYpqEZ5Ki6UDJ0o3rvjqT0WgUddGib4XW1UGNwjxZjmM5135lnRA9PwFKXDgFZcYO+eXX45oYx
R7Fca1JUGdT0ITY5bar/x9qX9raOK9v+IgGah6/U5HlIHMfJFyHZ2ZGsybZkjb/+LvrhdmRGbR6c
+3ajgW5swKUii8ViDWu5yzYCJquyVA/Z+ux/T/hRzLhz/5HJ+CXQxhSAH4dWSDceCplcI2K46Ud4
Js/IV3PuxnF/+yOM8U29fNWjawoFqbDlcfr4NI2mifV/jE5nCbnbqonjRIEuhveJruKnp2k+odlw
tMCdQJllc8SNhs8DcYw/OptqE/QaxAmIJg6Ne35O58UeiB8OR9CYSzdQHKUQuir6GBm7EJsoTzu0
QWDY0wneNpkDqBZMt3GkjN1QQymMJbRoqE+yClJQSrCQ1FeJq7igGONoM9oaOpTDGEGcXhqlu0DO
jQYEkBS7KVpDMRX68QGSaF5f5Gif5kAce1Elcg8U9QzigNDieCHiiZ23NkiF5pFlt0WzgkHWtKuf
PJVv3easkY3bLQrwUGJwdJIvt5dXoOI8XurRJMvwmxjLycCye4lKuqGts9xhDpuAYRPdOvDIgKz8
shacc6eO+a6hQOYu01ojUVBjlxF9yH7SEfUd0UH2jQpD4y7X5Lh8Otmpt5s+PQENvbXjPXJ8mg2A
7cxCT6cruW5OVjZqZzwstzGPMPww5m46a60gFyd82L5AG4jFR6Ub829DAcxF1OXVqWrPdKm9ZWmn
IlH8/4d/J73xbqPR9MdQFnMb1VablyI9p+gWxXAbMiC5M90BFlV8+xO/6qBDP2Moe38JeL1fvFWk
fz94CqjXptVqauMK+LStVeo+ttfRbORQMcYByVkald1tl+aH9wh8uk+Gu4C1xmDR5qclxrfMsmQL
bGIYMme0qcXq2uWY2djNgQ/3/p47QCRxLT9zMHXKcXpjN65h/IhiFANsbNRqOUSJ/n75qe4Sj+Pt
RhtohhIYr9prV4wMp5Bwfq5dtL5TMADO7ow77h8lGIdqUXB1I4QIh55mMFNO0TbDbwkdDfkHqrA9
oW1/VpXYqqmVeV633EXrv+QP7TvCUOV3N5nEPm97/sVR/qMa21fWA7+lFfsKd8Vh6QEvDx7K3yBw
pZNlvDzEaNVlqB/jJAPZrPVWgn4ANdidtiEJZ2mEXnOCCp0PDjv7+Xwh3wCtFja0ufeLY4ujGcah
fMYX0jGUuJchv/PRRwBXhd5NxOa8G5GaAxvHDsUwHtHQrkbQX2EuGMwoSbi80ioGxyb/xRX+bBzj
ClMTSAHxBbogOQF6YJJUAASMSeY5Z/9qz74x57X9PgLZnXMWxmKyoXKM7zgjgi6qE+TCXOB5zbd6
In6WnzwxvDVk/EbX/q9DnDvm9mCRZfVxnahX9IrF2DWgxvq0p4Wj29ibaqgb40oyqY1S+QjdAFi/
BIPaiUQfPMV468f4El0PkvOZXmEnkm5U1CVuk1U86xgPR/6xDhZqVyuKpDIVmCDsXPOmn8kMTfT9
AkGYZeN4R0+rmV3N1bk8x8gAZxU5GrLQu3quCfD4cClzT5qHM8u+eEdvDpg8jpzxO/lHR8aboIAr
V1KPlZyjvtheSSPQ1gYHGSbAH35mV9So+SR3o4MJAxthQXh7qxVFq4J2FPEKHUE3kDkQSmE64c/G
X7y5kXubTSi5zwfOkWDnLMWz1qFgTNe17R1vioY/ICY8Cxva7g60YW6NnLePjIdJmr4zTgrWFw0T
IOVUJiCcLm00vb9RnP3QQ78VyHYfbyrvPmJhelPZOCPnACUxvAoIP9y1u78+4E4WLmbGeUs6Ks2U
RFNTVAnvTF1lwjorzoQgoSouew+JG/QAkIvzqvkzaIhmWMLRbmxJh/J+LenVVFP6LAGK2QwpvZLs
0LDtdArR7JXozWxM0lloT+FlVsaiMIznGrKm0IhPY55DcnqO6g7ktTBar3o30DZ+5h37MescimBO
oxZfjpJSSrBOx1l/Nt4zxzmPBkdDAezl3VuhrKUQgEwUDf3RLIFXLcaBXIxggIuGI2/Mgw7FMaYh
nOrLVThiycyC1CE6wP9yBIx2ng4lMMZQaVGLaQhIQC0X9bRPktEICABwj42OK4e5sQElVQdVDTl4
bx+AehjZO9/YIvTBgD1HFP1kNvIZqsTc2tGxS5F8uqnkwDGmnuQD8QxHiZfnGn0wDSUxV3VVXCKQ
dfbUOaGHTyoBr61eqeePyAyorA4fqXwsOBhKZC5u06hPBVId2K4LUXcI6Pg3GueYspmU0/UcJVoD
ERVtm0PsiGgceeRXdC5sv/eP94pj3ywnUH6+KLFxbLGAnRsdPVPisuxyPAKbez8VnZU3VBvgOsTA
9plNbB4k/miqa7AprANP86y4wMBpQuBw0G3V3hH4hIV73K3AOcs1u9FM/1Aec2bVKknMmnoF5yAd
xO8TKaZrNHJmvtrYPaZvJrOTRF4uEdk+f3Ftfvz2+MeLs892rezVvumocKcBAQ6FveMd4LGYaqgf
e4DbS5fKIo4VJgvKpxJU7TnJNqsJiDLRBMwxQZ5n0plDXHdBJ6cRtZDDsgW+nbcznSeftP7LFyeu
GM0SDBVjTm95zsHJqcDcAZGtTMo/2tvX4/M0GhgOJLCP974G7jyYc6HMEhegMjkSDK0+P9HBDFT1
0djmPzegkpzzCp8cn8u+4HOt7XspxiIe/S23V5DnZ9kRL0mpk4tY4df3jvZnHk2RzkWxrt6pmp2m
wAxDvoVbdPqXsOwfQ2envaI0MDUhvDl3JKjACwE0zc/QfQO6x4drl1PeFcnxhexgpwL85taIaWhR
bI6bZx4oL89LsTNeiWQUKfpYqJ2fcNEnbjYpyZIcQ6KERK0Bul0luI15p5m7jszNf06SVgF4ADVJ
cPj2k8ihtMQfoFKdbNHY8n88zixrjli3md6fcQIQaCw9ydldwKaqgQd5Clf1xXNVnMuSJcoJtEa7
xPLtvGne8j36CrfJJtmdpvBV/x8OAuNAzrocZpeWinMQrR2We9E/WF4s2eGJBE+oFx1B3ffYpfAO
H/uKN4qgB87mzRsjBeKtn3x157uz2W1+jYsJxrle2Hf7xTwqXW5AwwY9J4flMkAV9uROrNjd8kgE
OKGByTwWLtn12qvKbe+CzWmBdzqv7DFauB64Y/adXpsnVOTpewSQ23i1Apb6DaWfZ2TTeXfLaFpz
KIp5KiTZ5dypOY4ZWp4AYYVHMvKoIZgkN+aCkMUbyCZAeQLCE8quwgOd4TkXkwlJ0GwbhbIERQFU
4KVOMfF920UDEZ4StPGA85q4wc8+CPHZB3qtxbWWdBBX2cgYI0cN/tuWYAJx45PXRf6BuOu5e31O
t2cKb84dyBoFFxguNhOhpJmht4YB+QnJ0aCiOsGRfCMa5+jJCxhYFh2goRwFQaG+E6XnzI3Qis7L
E3NtlPEpnS4YoKqhNopYv58o/gsaKxzuJc4LTVhSHAk5x6N0gZzCO6C3Ag/AXYpCbeA8Ta9EdQhq
j7ZrTxLB5mUFeOZiMZmHGqiRfaJA9IG2qXifUzBJ4VZoJ5Se02+3gefrpAXxxMJeYS6AlHNh8ZU2
hJt6GavhDOzGYlwO0MuSIq1vdoPEUj3FlM50R7M9wFV4W2kY1aHmynHgnDcj2xgkKNLZkk8QGk2v
jnOcFd8zIH8/FsIJ2S3G+7SmrsYKPRDO++vk8U+PFkyGi8b4FulqHJOA5ly8ZTtdh2jRQjdT4HLE
8FyYxcQptSAHpaVBzH6pIbezbvGI+7NZAHwIDbgOZ714iSSL8SDXoC8Kg27KHI84733ZPK2nTxjq
FPzV1W59IAJxzIB7/ph3TmcmenK5pa4wvFpMewclXrRkkPPERStu7Sr2C+bvKXoVZ//o6XrgrC3G
wfSq2CViQW2jdurXHkYODnGedo+FGGxTUKD/r3bzdIEb0NvhdAM04Wnz57XzbFt44164o5EKRrbh
503kbdnGQbNsK8CjCHAqV1QSS7J+AjqQj4fWmVCOXyCB7Xnd4eM2OpDJpB+rrsmDIA7kXT4Ve3/V
Ld4AW+CenHJNw7HnZ+DO8Bqdx9/HA5nqfXr6mDatYlWQ6UTT5bm2e6J+SbMTcGEpYxvFVOTYy6i/
GghkznvQVFj03qIhYKgSGRXgAFxm9mMpow/WgRDmtMehAmwnGUJUW9wET//VK2Tw88zxNk56Hps6
fp6iHjlJ79a79rOLFxRL8cUuXigxwWOFRqGIzIFI5nwrTSYcrwpEYvQ0JVV/+GPb+dKYAqLELs7e
lmuNVIdf53ogkDnXiVUVkXwMFdBdf02+9/9VQ/pAITaXYfRdoYpHGN4c4UIJWsaT7b/JDnK5E4dn
DuPh848ybAKjSEIRLHo4zQlpbLCFoKtnjcSnjh7aDeKSjw+InVGyKF4nPO9Ms8mNSIhKRZAgeX5A
mxhtu5luyMIkbyFmEHmAVeOv8YGejAfBqFrZaiI2DXilgIcEoSyYzDb6zr9iWgxskOEnd2lHXfNA
JONAikIBEJ2oQ8E5Zt7X9XPqlH7kyDGR8GIFfEdCK3kO+kp4lwLnkLMpj8I8KSkKbjJAdPbLZbRZ
JhMPIScaZxx/YfgLG/zzIIKc8NICnJNhMM4lTBL9lGQ4ip87moC7Lh8fde4mMt5FPV6LNKdXzxKd
hZ4H1AB/Q2gNClxwvEhlPPwabB/jVwwzO4Z5A4uZv5dbyz5tQPfIG9n/l0OAKBEoY5Yq3oYCBq1t
/TGWYkVKFGj0jvdjD6OcbnCXzmIQx2xBcMcLxcefPeqPRGaPpBLgFh2VOE+n7/UUU0IIvOolLRPx
0gDjwd5AFrNfxbHCWP4VsjBF4bwjJ+U9wbP8AbBl6mK2evv19dhARoG6MAbwz3IyexaoUh5e9Biu
2fmsnjDyklVOCGywSwseiymRp2RBWvcDPOaTZ9TPvyOSbunTY9JvEoI7ivOOpeJ+3xQ/n8PcFFZz
VqWkhP5OMukakk2zZ4eXzfkXO/1HyO3QDEzoeskDdNxC51MyOb9qhUcmmN7coynh8eJylLmZ8kAO
OImNa3+CMton2NMoyYDG8VujM1+D7bvZ00DEWS3CLMwiBfnutR7TQdeZ05BJjbTRY13GExk/hnIr
NQ0kZWke9ecci4biP/5BezveWFLjOLzoZDxa/tkd9T6KrEG7HUdnCJoLz9FzUAEFeRI+b48i4WH9
/8tV/iOKiR/PbSonx5ga//LW993ZUAspMdF9z17SebhDVqjBuEC6Qg9JzPPNVJEHti4zfqWpzCwQ
yyM9egfv3ZsC04W+JAk632cUmY5ChvLsZfye+9GY8S+1EZa9QWVW9l6flWjomiFcETbzL+4kyb/c
PT+yGNdy6qpLnJxhm3Pat+sJaBKd+kCmc/GABFo+RzXeYWM8R3NpLl1sQZoTBUTaXveTb14AxnMc
LLSYJpmVHGJ4fjenDTForgVZ23meAs1E5fkOriwmE6WdxL5tJXqyl55uFzE4VUNP2PHeULz7lAUU
666BftZvuwT2bd1fvn+SHcak394aB1BVvF3iqsVElVaXZ5GeUKOXEOKZeBuiiYh2Jzx2V6N4JQPH
eEv0DdxVZUVpLt4uksPyPH3/FAje+AjoMMzkY7ACpTmAd5ztDu20vJzzaEynmaARFDUR8IWMipoC
f6yoJwUPhNLt0dvBuVaoJf/yG4PfZxykrrRKVnYpAnMLLxBAclyJ+NXxxnLGM8oDMYxzVOGDA42q
sUcwbCyRKMfj+vEujU5wmgMZjAuszWNQJhZUAbmFR2un6KCr5+YRaP7xMvLPDnekbtQBDiQyDrBN
wgBk4TndHNm/OqhTWQkSurdZTt5NRjfi0UYxDvBYXY04sTIFeezCoTvVLooUdJIToLTwVpKu1CNZ
jPsz+zBrVBUrWUGO40WOjtIpnmm8O5NjfDerGZwryjrRq6CI3cVnp9w9o3eUx//JM7xbJDIQoZ1z
ozlnELFHKf3yUpO0sy+mx/XmnO25uaqBHDm5NGYcQk7nzw+6/57NhJbkaB658BZtPHj6sbpbGDcQ
ZZlFdgo07A5wIkFw6SKqaAjt9uXm/UZTYgNJVOmBpDQQLlllQtLFPTjrG372bQjbRYRrz/e8Kuz4
9TGQx3iJvgx6qT5jEZUbo+4SsyZPhr25gkniDWMEYEHjJf1G48OBRMZnJJe+vYIyRtkd97qA2TQ0
Tm2tXfaakP/ubhyIYpzFKQXLQKlgMRMa8Rrg8UILJ2ZpUIXBZB7lfOb4w9EgZiCQ8RiXU3DsBB0C
RV9/ny/XHgpe/ar8A0bU/6BH4PdKmsDzkFULlCayrLLvoDqwAg1j2QhnsmTSewZRt9HFqeXZNXPM
V45qvx3HvTAmnmmKWq2l5IJTDdju1kFiB3wN1hY1E/zh3JAjmeh7YVTzwSmwhPqSgfkKwii6Xr8o
IhI5U3Q2lRUtCfHE/Xa+9+KYG/9SqkXdNxBXFour09ny7EIZhB1juTja6J5uKZOLw1nQ32HGvVDm
5EX5MUtbgGShtw9PlsYCLVrZecCMAndeL3Dj0d+O5V4cc+ykWLCkpipgLAD/0kn+IaKjb/JYJ56N
MOctL+pj2OQVnFfjeEDZVDcieO1s+7GUkYTOvSrMKesKwP2rBlTBBLBoJ7l7CjER0a3Vyq4kRAI8
86Dbf38338tj7mbDjK+6UEKeo6yXxS4RSL9EoorrPjhmyD5Puh7gPYV826Lsb/HCM7jfzulODRYy
+oy7v9cv2B3MC2P8TsTJQkjzB3BwqptFTwZHHse+2YeJgEma/kxXbbk/fkRes8l53pazLzck1oGX
qMOklM4VFMLY9zzeqY2jC166P+PFz0NCG4l07xePuZcF7WhkvQlZ+6UjoJkumNYYf7uRf3HWbSR+
uhfFOAYjAqqCGWDhBIuAZazaRJDDS9OMJA7vpTD+IMpO6vVkQsp+eaj2751rkf48q5xCpy+6Z9fW
yRtoO1bC23w5F9bLuWNf1hRbZOL8FyHB/bcwfkM/nhr0hlPDP+qk8v8mUyUlQNLjlQlG0m33ghjP
kYipWfUdbkzKaO008dSwLcPOdeJwW1E4vvBGvzwwzkqKw/Ia1kgekrlzrom56P4kvCkV3kWpUq8/
kNKXkqo0DTVLDH86pm+B0nC9I74f6+gB3nMc7+/H193ysdDGeRGAoVzEPh3a0NVIsQDmYojGK1fb
1tGSX5Cgh+qB42UpsEoZIxDRCWuIFufoMlugzGnYjrSxMIDGOXUjmft73ZgYQLzIpZjSlcSlEryj
CQsQxkBAevJBUDJdoGmHe1vy7jGV8SlGFVzDSwP1HLjj9ZJky2Zqc2NSjh9WGXcSlhczuPaQAh73
WdYRZKOuGSHCi+bDU6ICwHPLnEhDZTxL2XVWWiuwkn69N7cX1JAqbo5m5EV2v12Myyii0zVompJG
2genRyqqBRbSMoncxybPWzzGYfS5HF4bi3pJwBzOc86v81w9C0GcnaNCrGtoke1POjFnx7NdmlNQ
NZ88682aPNaFJ41FAszBi21pxW3NakfcW578VclEnpR8Bi/OyWUnAMHeZViKAlGUFBp1ME9clt7l
DTcZL1s3Mpl+ZwksvnDVFUcNcP3KTkcx/6AXQFqyyBrlp5JMw5n4XORu619wfIG2xIkMeU6DhR6+
5HqpdGfcJwrqD0uQY6DR6oinSrY0AHBRodVeJi92BeiqfMlxxpz7RWOch5wnVZLRqyy9umpv7wQ7
NR2t5z5TeDvJuA8pQEhaFZBDQQz6yMG7KPWQTESIxdFIoo7hgbvXGMchlX2XKSC9QivNfmlhavRJ
W/XvyIKFqIlxM2G8YIBFYZLrFs9M+gBDt8Ly/GmSZyqFW37macW4ENNQs0zUIKax9wdj7Tmy21Qu
qkS9606uGu9xRH/u0SIyj5VCPnWJTt+ye01CfD/vz0T0AdrQgl2rmNjAM5hMDC4/KM8fs7OEYapm
dSfTxYxqcg5sQIgkzjdGI5zHTmzcIQPzTpGBmyWy3X/JqY2LJukQHFcU/EfYqqXNOdX/osuPDCbV
UVtS1UXXhjqvefvqIvdA+KNv4+f3RwiT4riYWdH2AYQcaHtmaU8zG91AK7QCzXKw8PJ8Pz2mv83i
RxwT3hhJo4hlhyhgvgTF4NIuHUr3y1s6nhTGKel6rug94MB2+7NIAnCFPd78keoT9fU/WjDOqL7K
ZiIV+P0ErEeKI60w6oamHo6YW+X20WIxjuhyqtugbW8GUH5YXo/xIvxB9+f1y7Lz1eVImoXdgZKF
0uN9xy8cLccDqB8tmdimM7JALSqI99Zg2fVBjsxN+/I2inFKxxxA0apGNTzggkaH8HoH1LZNCHS9
N6zp8wy8Fd+8czX6XgcXmKjJOL466yOERG2uV6PHkygi8SJZpW/iX3VdTXM3wVDTczzhNRYqI2qi
5cGUJQDuqzLaPHEqBs8jU0O7unwpZISimDFKp0gBv4eFvU5RsApX66k0fxJsECMtXnXwkp1JGoIE
oVqUi5X7UvvPvAUYuQo0URVFSTQ08CxqzKqnmSYa4TVEuHC1D70TR8QCyOUZZHbgvQbbWzNpY0df
Bbw7YWThNQmrbqmyBpIStvfj2tZpeDlZ2O315b1+DRbCbPatxETbcLzz2J16J4lxABgnD/tzBEmF
B4rveGe5CcB+gW1YEdMuvMcHZSz0Q5u+ZklYUcwcGcxdd0ovKi4DWHGCSaflJXdrmfQhHsEKWhWe
altFu3vZr4Rlq5Paf0GdgTu3M3IfoW1ABIgjaB1URWM+oQvbtlADAeHRTF59tpPrkRwnCMYM0c+m
gIkG22S/bnjenN5AjIOC0qYsKsCGEaXbJN/ArsUmyQQjkKwdspFuPZenl2lE5Nct7wCNsLeblgTS
NyyuKMLxMq4oE2I9by8KBDkdiEEvHyKtthb7lKx1zNb0RCDZR43/UpZSZL/GR2TNlZlIMRhMg0gb
nuMa6X2+/yDmCMWSlV9TQbZ2pRuulql3nJX2ezgRiLFKU1KvYveEaXhenxb91V/rPVgGZpeDJgq0
UMQypEdiPSULWPQzb09HnMNgqXWRiTrMyipLKdSs3TyeVm5n2XXjWSuVlDvgNuYOZayfxSeea3is
mc42O+RhoqmXs043WJ41H4rTlCT2MlvTQXWu2K5+ODncRBJPKOMloiYV4j6Dqk4xFcDIuKKYQo99
w+/wyhLRpWGquqripLDgBS3mI6+nSxLsDqK720U2EooHXr/zDe7h3izuhTCnQ0eLlHUuIGR/WP/1
vLlp0+k9jCJLNckmJ3/pYTIZbbvrKWbAwkm03oDTE7N9H6vVSpllGwTJW1AJk9ns6IGtAUTyvDfV
Lcv+6BPpVgw8RXgEAUWg4RMddKR+ftKx3hpTo4cGU8U7fzVDk0E/m0l272JCexYC4unxPoyEbFgj
zTQtE45aA1r1/Qf0x1CTiyIIkKTvvbom2qSfNG/njqST01p449V8Rx6Rd/JYoJHwolxPTW0FuIHy
6bEkgFkS3cvsYlt2tArfzqTdF7bMObwjEaMlWkDUNBQNtPXQ9V7L4+VstvkpV+mQF6XkUm3g0QAG
FuAgbwvs9gsKwLy9HWnQwyWAWx3Nv2hVQmR8LzQs0yAuj426Q1gjOeiPQrX54gTr1UdDTm7lGrgV
nz8e7+fIhOW9UCY21vMokIBPqsJhwKjBBwYexr+BM/WWhznApL6+ThOnqScXMC/NZqBd2uoZsc5k
u3/8HWP7fKc8c/ZMQaqF6wXfoVIA09MsdY7bcBtspqQ75K7+qn4Ku8cif3ute82ZoyQD16uLL5W6
A4fS+xnU9NMi9HghIjUU5rzeqcUclzCWy/SkQYhjrd/1v099CnwSpJ63j3X5Hbbc6cK2DkRlbrSF
XKs704/WTxtlJnw9FsAzTrZ5ujuejUC0IKFfi+9XPJ8UBw2yaI9VnUU7aw4pYCgajrMZaQiGWqBp
N2TTkkWDRdZIuuwk9GmH1cPkI1pyKVH2ckcEOvsyfwJxkW9r9rM4B3xCDgJEZcpRenRZB/KZEymo
gK/PtJYejozi9dHx/IsNQOhsOU3szSsdGVy9PEezyEWuibOnI/gN99ozRzMLq/wYJ9C+Phw/9BlO
ZjtpyRN8rrt5XZymK8wdR7zi3Zjru1tz5iDiQYO/pmtO56kcb61NdlNdQCs0MIUpVvvsu/ukKw7k
R27ud/S0DNabOZJKV+p5BTQEWsQMkUDfp89T0m9dN9t8qAsKg2Nb/00V8X6dmTOqKkZt9AZ2uXS9
3NnB+QFQlrhvBs+eR8p7kGSIkopABrkudmJMt45xHpoSdhTH51OaT33QcWCuFiiek6PTEV7NfgRw
6l4gfUkOwoXTMTSuUg+BgB0BXOAUNvQEkCTdAZ47ctm5n9t4ynFzpKOudaAnExCeUORDryrEoiq7
PHuSOk1X8uLL2M236Tvt4eelEcfioruVZU6q0WcnAwS0KqpiQJFPJhe/nrSvJ9t6+ouaOyAgifvx
8lIsE6yyNd1qa2NquqmrrjgOf/z4DFRnDq18jcARkeFDEtSJl149bUGZBD95XCwWCkgZZycH9Xjx
P6hejF+hA9HMyb3EeiZpCURf3D26QNAmfPKLDvGoCLwenp8YSQ3cmxZzamQQAZ3OZxGK9nadwzWJ
z2+zEv06W5re54T/PN1YLBstAqJTEPQw5CUCcpPUSBWjZ5x2jGMmneN5R7oo73RjsWzMAqQbSgE/
ZC4vM+AIEOKjXx3jEhQ1NXePjsG5aUZqefcSmYDzFCXJMblCooZM6LvnJ9PJ47uM53tYRJuyv2Zm
2kDC2fG0SUikFSW0xQMBwQgvkzN+df2Yosk4gKOiFYqWY7tqx5yVRLad3e3K3oBuUPDTSeYJjuDw
cErH44WBWMYLRFYWy1ICsRSBmSJ/IUTxpqZDyB+yaBw8jsBy6H1NeO3evFPPwtqkimGm3QmC9wfK
LOB5Eg796UUANvmfhYt32OxZcHI7tWObZ6u/k4H3lsOc+vialo3aQDTgpje6LVFYU/j3Bfp9XMCd
PSN9sjV5LPHUi/0KawcLzVzUWWfGSNRBqEib9rG3O0AYT33AsaxktAdwTJenIuNq4ihJLbWCq5nP
9cYGGNKEllS4QDdjb9vhJcIC3Vy1wkwiU1Z30Vv0LH/pKAYIb+BP4ALq3vp4Hqwfi2vTWuC4FRMF
9hIttHWywvTestoXC8n5nAL27EqennBlLVYyhj1XOkGEvXAN/y0gxZHOlief/7cVZuFt4rCR+oqe
V9mVAD5FgLIDzGTFjlz16bGokRr7nb2yoDZXcJLpQGimnhzoAOKHN20JIUcb5voC6EaY6zfviPwu
wNyLZLxRjcaFVMw1PCPOXrrWritxisLcBAhTltPMAQaPirT1JizKjDxW9tby82ifGYcUx6FWpFco
m4DB3CCifRWcJ2+nOJV/CQga1dCAR5PdaPfCOZo78+fJs/329opoobffwOjCO0pU4KMPYsKTSL0U
0VnELaCDvepTwGNiKvk1CBsm3xX5eqw9Lyhjs82meC6jrsS6J4A6rVykqDygrUyPvpQR+c8bHYgx
FsgvgGL3A2lDOMrHH8BTlvFSepRUeReruFQ//yRcfkeJs5SMVyqVk9KA1UPdxTi2BAhAgE1zHyvA
id/Bz34fv7f99Qh+DXg+LZx7YGnogfof2eiPFlATEUhT+XgXXZ/AfX2xJiLJXzhHh67QL3OxREMX
UXUD9Dhdg8H7QQyq8BhbFg5rvtA+1T/AJeFIGI/sBiKYJ4pQB0ak9DAS0dZt0fU3r68SwPYoz6PD
DVpHH/QDYYz5F1FcBlJmqhiPOVCoEDrj+/QCxmwu3C5v5ZhrWWyvoV52UGt+zJ1+rjq96TjcOIun
D2PhOXgD00gyaMBzQNt3Cxa1z9bFCPHR+W4mFgAf9qb92CbHA0nLwDNdV0B3dqsxDW0ituBM1UhD
+7yTrnGU4Uq/mznC8MkXtx5H497fBviPMLaHvtBq4dQksYa42Fk6qYl0k0lszPdyJY1eEj9qse30
FxOohGF41G7dSmiEPR24WFfjb6aBDKrtYOm6wlIBsB/c3sXvNbhrfMun6POCk/p7zjbxVo45V6f+
KpldAFnWZOkoqNB78rR1s7dVxRunU0ajwYFazP2Kim1+EWWBvnmdJS1HvK+XlXueOqXt7Z7AWWaB
9HsBdotqscKk7+z7GyhK3Jbf8TfU4DOYy7a1gigMChgm6JfppF0w9aqpPOf1c4zgsSGcGMhhnEhy
VKsqDkIcgHntXOCKkZjEJHM+R5IBBQlAZ+b2duvwwEhGZhbu5TIuRWrqNFA66Lc/LA+GVy377eqF
mo/Nje/HvBetwuumLqqyzI5r11V9UYIm1XblDCWwE9E7PPCF/XGqHhAqIFz64pEo0tuSPegKCMV0
GSUXRbSYzdPyMDgZIpVIzhIBv9+H9FfkhGOj1+lQCLNzdRWlglmftBu99Hv5kayARz3PvpeHI5oM
kEpwusV/AOA3dhSHYpmNU9WTHpx7KnZ5daIjHV0EyKsb7K6kdHzAWbigXILJcOKv0Vf4UC5zO6in
qheaLqMuzSCA56FwD0DFWrgvQObh3q1j0daPtF+xyrXU6kCWqZYH9HIpr8liVr8A1ognaDQ7MxTE
BCV1lmhRRQVRDh1AE3rIbAI2EGQeBO0+Gh8kgf7gv9smelPu3Xasmle1ousI/pOUdqnZ31/88dbR
8z3Ui/HYhXWu0xLvFIgpnIPpGyg8GuiIOM+jpzAmjsNbydvQyiPFGMfdx2GlKTIkImt6WGpIGh6E
iXghveXof2xnsqcgeN0M//pbTAq9vMzc3n7NUzSV2Zib533P6P04XAHGCSjKpa07Bd+D/L+XuSe/
fQIpn9IQ3uU4tqMqBuQ0motHqZfZ0QJAM1WbNRAk5GRpHWTg1HkhMrXPvDM4FqENJTGbqtaCacUV
JPXPiDmF1AZ1sFfDAaC1CV6O5i8JjIlz+Y/576FUZmMtucuM9tJqu9giXeJkvnhFxqQHL96WwmzI
SPp98TLf9DdZY1J1yoKHTl5JZqeJ6grzL0WnacDqlYDjcELvEJFI5GmWc55cCicgoCwFFYldTbIA
QGSd/1jpUe8+/ABmqeOiFYQ2xQfkpXPZo2Ilvln2YlEh74dbkhj+qy2i0Sfa9jFvvcd22aDtYtBc
MiSWckC0csjtIwNJOEBmrJf701O4jVLy8tK8RiizcKxqBE7FQlT/I4/Z3yxDU2ZlQN48PiOyiyRb
d2ogMp/s8yv61JD767zFrCHWQgMu2MmN/A792xPlv2hPBw2oIqsqaKEs2WCf+GEjJhQax9ilaD4W
VRIZ28bTZleaV+4mzed2q/aEklJx9nrEwO/kMldbVhhRgBZ1Aw85oD5i8vUAomJp99nD4J7Uqbr7
kwNXb9a/z67LiTD9Brn54y8Y6Vy715x5/oMgGeA5Mr4gnGivmCX6xGDKdn9QZ4d5OfsKvW7C2fSx
lzJt+TQ0NIfgSX7Lfg9fD2cMx2boWtk1yea4kx0ks7t55tGX8racR7729ljF28Atc6LvBDIqdml+
DNNagJWhV1DKQP20bp3jRKxd4SWbfsyeg9XzzCXR/pZbRw0TFcwr4CATNIc+/pSxO1+VYfKWjgEL
GbXD+yu463WpMbOLsBNEp8BF6MVfguRq8x53k2cTc21LS3H3IqJEvOX2II1ENnfCmdPWp4KF1zCE
K7Idy/bfpzXNs5/dVnDR3A/43glHW3r93C081NQVxZTQ2yuh05lJ+5iVKQpi0Qa70LS95Wl1flbd
2DMMkiL5vXLt2kXF2M7WnFX+nZZm5DKrXJzNWItkyC2l6fW1mINiFZibpa1M8KZydksR2eHUI37p
+bvc8fzQjxEUxNH0OXUtHc1BuZ/ayubxavx+192+CuxzWAiMzLMJB7O+BnmkKuh5M/4oc2ur2bMX
3ujX71zlvZBfiYYTYI9MEULwds0m8CgGOczPTh25+ibx0RlrbozA1ToiYnDag3tD9vgbg3Zyz7tL
flkb/RJ0Ocq6pCkS/ufe1K1LV6dyrkNdJUAlaf25phzocenkAdphZ1HL2fXfCR1GIHPMxYtWRFmt
Bbu2mFyvaKyrv6qlsezdYrXKdr0LAk482uUJR+7vS+xeLgsTnNfnPMCKB7t58j0/JKsTAVFCTpL3
wHtNjrQxAuUrGh9Zmy0YIZ55Hnz0lP0stMFYu5meUnAOmsHupBGxJFeRXF1hm21wZcCLPDbi353X
VFldNVQJuLWSwVYIq7CyrqIaCbv5/5D2XTuyG0u2X0SA3rzSs7xt90J0795N7z2/fhZ75h5VZXGK
c86FpC0BAiqYmZGRYVas4C33GB7SjWsMamigWK7xKzAcAlMEPl/PGoERfk/aqfAD4PX55/l3PD4i
xHcQsSgD9HuWMZSLhisrKtRMMtiNFumBHpg/oVFjgPJ6acbIY9sGIZPQaNmnMGBE9qiLHmcgw+o3
ZvznYgYRBtRt1e6D59RP0bTZ9Wp4Pdp2bEifn4P+eYULseQ2TKpMGlZJ4AEl45jJWSMsueIVXuUO
FYUOdPPFQ/Q/Xtq9/5bseC1ayVa37Rh1FRsVnFXeVlb1R4jZK6uCUfUlCDoziSI+RQHLDxy16VsA
Mr2/5rnc1WAyx62bhmruYNeMHpy5SN36yKMuuQ4z61aQWGEYDPDksHpCWB2ETVlIITWlUZNT89FG
yD+Ie+Hnk9Vjo73ayFhJi21Jj/GcAqb0f8SSqI02krK6TCIKCQg9whr5UN0UpmjCc1hiUZ+7YAor
gPmdwx8sHs37/Yz6TsnCDLLaqbh2bG2Ts7tr9HGZ7pWKairY/Y0z/5rtkW5FXfML6tWtG20Jc/UY
VE+LvvkQQseifKD7McKHvKwxli7/Ns2Pj+16vbZzkFRU+xSqJ2r74e+lKtTmaiQXZooTine8Kely
7mK6Ww9qBsuDOB5FHPSY3G8LJojwftN0uHuS6m5TwJgDzQv1zmTBYvWdTSy4S6R+szugcAovo2ak
CAoZFPhV4wq0K/pXKtT8faGGb6wmr3wt1k2Qumkx3lADBd9UPex5PbYj3chPq8j8lD5tyRH02lTs
zlv0IR/L+wqaa7ipWYtGmMqQGuKmZUi3XJReGwuzf+SD+47iBa93mLzVOPGV9hZe8setn+TxuHVA
zIsCibjpk5SRPCVNr+hg9zCt46f7+j9g7R7qFlgVp8gSCMOQOwVU9v6As2Ca8VD42TV33mpWpcO1
eKEsel0OiP8WHg/uQZlk5Ep4QNRFRPkPHX9hmHQJE/TF1Ztm8KDfzYNbiuJWp7Zbt9KUQ2PnvP5c
6GNXmHIvlHimpb6jUWCA0G1/Ya9f5ld4jkc9XjPWqK1qVM9NQ5Ms9F6cBUcLW3tB/JQTvr9AQOKj
y04S0J/MMuS0kKCuOLGU+fLKrkJnS73tGysp1LjWkFTRRyP2VTFQaXX8m4MTHGUWI7VKCxNRF7yl
X4oF8jtEVNygwICmM7/e1E30V7SUj5Yiubxy++5H+pPtil3t+CYDWK53STYmJm3CqmijGe08VdoK
VrgDRTMe0WusvmrogATnGQ2SQ0BNaO0FZOFXW7BYM9iHC3mYx8hYwViVmy8lHpsi7zmu9PClzL40
K3g5E0X1COC0rPum67gms+P3McjKm6WzmtHPW8lkDa+LRLdAlqK8KjarBZ7W4wlAguANQ/ZYNTDh
Seqck61TTXh3tWqVGdmac6Z49bnOzBhA7ACoZmH/OEkEev3+TopjWvqcHFZXerWl9uFlNOnPPYDj
opbY9VRzhu2rJ4SY9toAyJ04uLBqrKVabXzmamH+xI4NtgkBWCfPXETnzu2SPCVtEGJI0Gvi67K0
y0AlW9VX8Lk6l/AseGr1LllnGeHeXtLZ0/PdeETlQR8UqC0n4ibT3G/e7kZzI8bvhVhq6usAzTyg
I5bX2VQrtkOoKtf840feHQWY/cBktKvgJGvZCI1GrWzBYRc4vh9T7NOnKKyMJCWtMJhrdX8wApOA
p68qq+ugpZdGVDFMKdNGq9GHt+gyOL6h6NmCz/lYhSFkTsdxs/yyCTOQzv7KVIAAyjcNyhacjhfB
QMpu6vHZcBPpspGCk/751v9GrYTRQFMpzzAiowgswxPefuP2cgBMZHXtVoPGG83fQqUFNdcbuzBq
PT54a+6rV2OV0Wiz1QL8yWmd0xq006Ms1e+i81IyZfaT4IsgR4oJ26xMjvmkSpGnOKFqrqUeO73O
6PxfH30GIwoeJRLwhuwEWuLI+8jpQL1yQqMfIMwat4crYfA2pn6oCyHRjOeINAveNBpAFnQ7k5ZV
6VxZKbKsuTKpWljFlfmiMXTBULTKrGE1JS1XU5SyeBqoCl3YrJHNlExeW7fItvZqsY6XtPTRW8cH
cQpSvHhjRbSY32tMz/Sl3LZlc10nozoCA+i0e4ygPA37AeWt0cNDk6jtRs9XzLZcClSnK3CrMgr6
2ZFpY9CABo8R/3EvPGgZWWp4r7t6nV6/DQYdGpyV/a1SAJ+3yKMPGw84FlnrdJtZzKOTzgzeWR5p
HjiNU3+/RAYMY5/xYx4X7SULnbcR2lB/uXv0nnWb7Pz8ajxAdidRcAMFnDhyqTSJQ2zEhmnHoGzR
2yNa5Ua25JW86l7klWczeqpThmQE6MMuHEZTrMzJd43j2yym3ihLDs7DjqPSPuXy0RnCcjCUxHsp
oJsyCvC/L/1eOWelWq16p9IKjb+4G5lSS09tV8lm8945w9pfBcyCkXiwz0AV4NWUZIQIaEwRSbB2
kw1p1LsSDRARyjYqCGEnBMce8w1bAKc3r40+4gqcfWRiFkeiP6Qcf4XLApp7GYYH1mByv26sYxMm
QVdLKXPZQiowWbz1xqLyyagmhkahb8OyIiCLnQujRsaoAkNy5Qz8/Tllegf1Z7EG+WCf/vuDoBso
CwLfRA5EbCU3jAvRpTH0DlDcTLt8bD/A5xZpo9aYnVXo8a601vb5vNuBMzR6fa6WD2mBSfzUWkvL
NM/ACBDu/NDXmSSX2A+5VP23cR1Y/Y63GdRdz+AcXlA9MtUIYRKoKxA+4EWEa0t4AnB4o5gSKsDh
3hAKAZD69/lqSENG/j6h2aPoFSkX1ABUf8ugp0B+xWnXsmAt+H3TK3Znsu6XQeZulYYrwnbAMj6Y
ta8PerNwKAvbRLqViTR4RUHh9xnd1ZUt8/58lx4Iioht+s1N39yBWhgwZavF709QGwn/dDt+1Tqq
H2jZgiwymiFFEc6IwnW5lCsQ5W6/AkPYhgvPx9JWEU9XHrgCN0y/z/74pqyo7FLnwZKA6f/f7FUw
RE0jTCo1cYBL4JKWMfVVbzbIlU4zyfDXy8LpLCjxL/rtRuLo+mlHS1hSZVTowgYZHYah4y9P/YPI
yhjMfrc822S6ec9UmnDcwlHiyiTBMtHJImrUpy2fvhfWNR01IQI2Bu8tfAxO5EmqiIgSq6ifmlu3
9DY9M1q2akFOG6LJe90t+MAzF/ROFKEVYRD0Ep8CdZ6+R2vJACEiu17CrC3JIBRDaSUZ42Yggy5A
v6X6u2Zpwx6cExBPoPQqTbkPDoEMcXf8WKJrKmYm1UM8qSFasoD2G9QlOTP+wJ0cYrfQFsLylAhg
uYd4if90PIezokOpurulzPz0Sw8qcLMiYs+oKHfLNMCKAM13F4Lg2fO4+W3iYQ/GUcAMdfx2UqnI
lHSbRSqKpX0i7gifCWVeTf2Ol6TXT2hZ4U0ODdnpaSmen7EAdwdCPJNimjLl6EPQ2juZX5HGYbDX
ghM2c9/vREyfcGNkPAFZtZAC0F9cbb21q7dG59ALz+SM7b+V8euK3cgIgZkTMYKWvwSnxopfFH2J
NmNWAPwmlGrhOElkQU8KPdalwdx14VRG95AGe26xln5+0oeb70cDY57xCX6++gkPmTUOIIF6LmHO
+5LpmxUQ3pfsMmztwgBM2fKJg/Z06tW/K8WauPWei1paDGFMpCFL2x5sNxddGMyu0bLL89+fcyqA
EhEUnkeuA2iCyZrd7FYcJX6LebxQ2okSLlD/Vjq72Hc98xrfCSGOpE6Hoo07CPH13FA2/59LIE6D
lgqhGBr8eobAhNVMlEgFdKwuecEPhQE4RXerIM7CC4M2qlJA5YF2fDm+pI5gMjZm6S1Ng5m1IzdH
Qhj2buQ6GC2sZ/JdElBuXXJLX9izWbN7I4Mw6TgPOgtCrOXlRYIMWoO/Av6nGkx4m+P/YRrnrOG6
kTfp+Y2aKWJQg1sRawpsZyudAAtFw+T6badvrj/Pl7YkiTD32ZiXXRChF4k9xibvbEZgYJZyo0u7
N33DzWp4P8pCucZqQqdSg81qqRVx8VYSdn4oxwY0Nzie7drbpc7lgj5PPlOPz7dqXtEUAFaAlQIz
IyFljOS0rAVhYg5JXTX72/j6NVtCKc0JAVxAABsUKmpoErjfqzZrpFDO0I4waLI1GAwiIw9Ay3LB
j5gzlLdiyEuTNwOMAJpLZCuwXVOxvP3zzZrTq1sBxI1xK0+i6hECkCP9Ka7s259wNSxdyzlf5VYI
cU3crKuHnoYQOlbDQ6Vyx8wR98zK0yt7iVRvaceIixIWqLuLPWSxFrNx7cxZcufnBYDCREKeEllT
wuqjBg+sb49WqRFDJgKVd8IRPtHzU3lIm09GGTSfqJ4iQkFVn1hFLbZhVLrcNIvujdPL13QtaL2W
Y4bay5GDiWn+k0AP1KKA3XFIRCHzSSjCSHtDnWE40wV87VvVW2W91a/anWbTyURB+E2Zjdbvl07r
oZ3od6E3YgnVGDI3dKlQBsnumy7QanjGAMEciCT95whMzs9PDNqAWKtsGUURATiUJe/2MRM67fTN
BxA7DWY9v5UyfAB2ejTxBL681HoEynP1cDidmN35xzd842cJz/rQCf678CnPjZLyVCsjbnbaul1C
5+H0HEJymGjJVQSINAdWebXTDAbH7V7CnYAW/EZdXPVcNPebZf8f6cRpCy0bhDUL6S+YBfC2NplI
cx2QYFrvKxRNz8XUQ5laS+WPWV/jVixx2mhBYmqxglgXEBX5O12BvWRqhnt+e+Zs860U4kj7IOdp
r4QUWtT3E4oTk2w9B5Sez8U8AHzIIyTeS6mqGypuIafCnGMMINp2p2YrxDrqIsfvBRv6W6wio9Xb
RRGvWlRHNSXEEMZjMgCSZLHK2e5BOX0BYPPRGeGrq8Ndn5AJPVbcrhPxkDETKDnXghz9sDUG66Z/
Adv09PPP6vp5Rf544eEVpkfv4RtBHYuhccinCyRdIYZYiEIkd//t4r39UhRLSFPJ1oTh7O3pKEDM
zB8GBrVPDLtKDPXPnwjofdD0lHZu1CjGVXpoyFD/lf0NaHenemCd/cmtn5/vRZs3b3xQBOHAeMsL
eMnvH3GO9eJsSJAEqgz2mG969BVeMss3/dfSMSurUj3H/ZNanLYK9sDE6ZkO1LWzoEXTVXvYtJuP
ILQo7JMsGmN8BLePNxygDfE52UZXZVtAmmf66+JALcmce5A5hqPhHaHnFqCx+4XnnZzJdFugPfat
0lJndDpeHUp9lXfGgk484CGmS3IrirjybEdxYiJl/AXVtNERXlPH15jCUj5+JLCFwmVykbuUTQ9U
0c83ds6zuRVMHG4rA97KjTno6zaBgXuBvpBwtWRqZoQAS8CxwGWjgAQ9ut/ItOeHsK1b+rJWBKOy
3D8uns/9ApPDjKER+MnLxImhBwBYgnspfiAX3JgKPShmWZUZ9aQ1VKVUBSfcDiovmy/Pd27mbbqX
R75NYioFjMD3F96K67Mw6q09DCYu4USZBsy/PXzhHztAm8eA/pLY0pdycw9YBQW/L6EEI/NA0CGj
QmioW4ti0/gSQE++RmuuNf1VOpw5/dvX+tLsWctfLRjZmfcJwC4ODhdq4VMmh0gbuD0rgSSq6S51
bG5FEY3biq/Jb8Z4PVf2grBJ8e/vPXqGoDLAYkyU1CQEVmRSJskavrsomD3lWqY0LDyD0yk9EfAb
jd2EcwWVd3w1QMBaUNult+/RauHruSn0lZEzosnzqfo0DwfZ7S70YMvBYLbVOtP6vFSbd6+xymbf
rGXwdQBeMWAMW/q5SOb9ePPuP4CwK3XOhGUs+P0FOAqzvTQRsjyR0ViVVh/2gsmZH5hsqE8Tbgd9
18Z2rfXW1JglZkv0ow8tBNBVuFE8L/7ShCCBdn89PXdImkGKoKtAjdRaXMF/HVQKEI/yLQwtMQzV
ij8Vb3VVq9youeNOaU611rjvC/d29sRvPoQITYooy8YkyPqLsG9RT8b+M6cKoCu0MzBWguRwjBM5
SaHWeuCg6TZjdGJKsx61Kmr0ujBH+Nd7n/E0wDaff9qsuuBGS/zUxcSIxHWuwhDwKBRCLlybod28
+B7qtZ98PhcyWfQHhRfgzePmTshTQiVkrh4EJsQ5pD1DqVkaaLJLB7qI3rTMrTdKuNQ8MrvfgKjI
gJIBxE9P///mhqV91HZJE/YYEZqGK64ao8/BD9MF8z+7dzdSiL3rFc6NJabA3kUNv3E73lvnnO+b
mVAr5+c7yD96cFBlSeAUGl4BcGuELLmh0zKosYViq7cmxqCvWIu1aMu9UiZGoL9BW8z+jx469ArY
xmGfWd7mNXIGU/loTM/JjcZkrM5Mf/xPQdKqxsGfrXEOzIn87fm3zmST7r+VOG6O7zlezGEBQtZX
M3A0MKLau1svP0Ysq8qF7XqnertE4fXQkPV722+2iPAr3CLkAhHMRBcq3wb0R+aeW86R070Axv7k
kDOwMs8XOnv+NwIJHyOLZAbEbHF/kdpgQFzel0bWtKUjyoGw8GT8XpGHKyQBug4uChH3lFhcyaZ1
4gVlf8mMblWbrJUeGJ36I56n001/so1oplZlP1/g7L29EUossKV6Ee2+Kewn1bnr0OUCLS8zflNW
vqD6GeepUYSm8edC5956qPo/SyUCqiRLKzn1sVS2y4zeFmrMf+j3pd1lZpkijDNYV207g0qWrMb8
ef5LMFkoYppeEFwOVpoW6j2LKS1DZshUt2AM/5fr8Y8Y8jEAtiVu6ry/yMphyA6RImstvQpclZW+
vfc29VWJOVNLjgE7/eyDBmE4jYiORSD/FeJWJi4bMY0HsQFte4miSTWv1oHFFoEOY+wI/ajVrtnQ
cBJSTwd+WOeZQ5W+K9VnITnUp0f9sP2azyhN5Je89TmvEvjXfz6OUG+mpNo04nCVEtfwQqtqjnV4
kXl96JzEkBpNjsxMF6J12MhqjTk2yr8NBYDJupFPaDoVKGlXUzj6PPXQg5Rkm0gy6rzUpHyJoW3a
58dzAMwXqDYUPn8t/c3bRHFp2/IlXg2Xf2MHW2zeRSpWfev5LfpfjvsfMcQT6IpeCoa2CkaYMnn+
Ff02CEjOdbKvBEwqCHUBLg/Q572sx9A1AQoh84B+w/9IJJvO9j2FQUXBmolajQ2YhTu+tAfEaxZQ
fCGzbd1fWkQRfORrqWsKVHZs+qWE2rzhxDSX/7fdhNr34O9pGbrBqxBlZhhsImVXFOF7rhyU0E69
fD3S79x4SuhVWNtu0+ghVa0oeVMo1H+waB603QJAhbQokSMkA9mveyEbYF6kov/kg3aSw/d6n4vM
pk0STNJ7rgOT0pKaditw8iluNK2qFT70C0Sn3q4SDxxdqxFmlwdmkK0SNl4QNvdWACSLHiZE3cxD
L5+MIZFsn7m4wZ9e9lX5Dt3JalNIVvf1fFVzghB+TsE9wNESTxyoSwmdzObdcOmLQkcaQa2p5ooi
nD1mwV7ml6z1Y0IW84hkTNxAAZ4HFJWwDEMU17zbcsNlzCQraq5dn5jJ2Gpys+KUtZIzKy74UdLK
eL7KubfoVizxCHpMzYFPSBouAXuUqlVQvEWR+VzEnHrciCAHtY5Cj2o/JQ6Xtnrr2n1ZAvbum0HM
q3J0KaOl13Xu3AAhZYAemOonAnHnqcAtwM1NDZfaB4w4QtgnHdnGlrvG9sulytajMBGoZfjKDJxl
ViKxi2jz6UPfp5EoQSakNFv2k/vIWFWKFt6NR0N2L4e8YjKYDgMPcii05Uofo/SWZ9pwen5Qj9HM
vRDClNdtLMRDyML359lCY3mXXlHZQC+owwzgGmIw6YyWgLmdGDbuzYUSMQPdhhyC1B5FDvkL3k8P
ZHlvjJTuVSo1tk72xgbf1PCSCGtp+B6QQch9Shc8dAfxoe3Xf/zgL+9OTX6pnNss77CZ7uGl6ZpO
K5a25VF/77+X2PusCwJB6kZYnOwwjMfarvRWVDNWF71/O2N5L4k4gMQTuqorIKmUHF92IqEwIu8V
JUiNDmkzFRcQJjNpPsjDA4F0vQQNJrtjsSjKj3oFK4viLdf6dpUbZXvuOfR1dM05pa1UNruKVjtQ
ryro1+dpzfOQaHGtmnaaVmPSzzD99LlOTdCu5C+Uph9tE3p2kQZEDw8mLim/DvzNu9K1siz2FTtc
moFxDbkswOKTo6m2jcK/zzV/pgg4WQuMhZu6hNAiTphBLmPkSgIV4IUv8UT3GtObXmZIw1kRTqNo
5MW+FX01os6lJ2iYmCNkx5w6ouFUDH5CYR364Z9E/pbYI5++i82byGlU45lZvaAgM2bg9jPJBhGP
wYjtweXZS8tHrMmIo1FLRbBSBDk6+EMd6M+35RfTef+y4/0DEB8dlzQeJXISQIlXKYkkHqR26Img
QMgG6pevry9e+zpsXl9f39/fd7vP1XWakIdaTax9P5c/cyyQjzwOM90LGPVpP240IPdFsVOYUbj4
mwSgIdHqTcGstGTrWYFVrzlQrnOnxBpt0WGMbC8atIWiQrwKr439/FNmon4ZE9imkj9MFg0A7P2n
BIoni7ESi+AQyEFzVReG6xmpQb1X9mLu+9EXkDm0rCEGZ9EGBKDBvSzGD6WgbCTxQq/8d0xstVES
32EMlF0uZBZmYAaQhHY09AJKPLo2icdyoLmQw9g3ERgzdM82YJN6Q8H0L4/JW5j1BTqGRUD5TB0T
IjlsIC40/Dey60JqpC7PgcUEf+i2PFz2mGwEaltt0JRA/TKdqUVfvZgqzMqpOti2rdkrw7DUEIvH
yJ2Fd3UmILz/GuLi+2OXUnSWixdJDYys1asrWBqCS2hrWgHe+RjZpNVii/CjYbsTSoITodGM0vfY
AgScL9rH8FXEBvfKbcZdisrtSw2E9dk7P1fgmczevVAiHUAHIUJwv8C+g0r4Y7s393uQGO19jZqm
yn1Nmw6knMypmVPudOz7GSRLnyyqWfZRODTqvz3wTWGmD0LzDaIUBWMNCd0r01j0hr4S0YzRnLZm
uYkDc/PKmophjUAYM3+BDIh+hpWUL4QQ05mSVu1WMGFVfGCRGIqF4JHRWS3bKueytYoI8b9Zc2/P
t30my4RVgkYWtBhgBaTJMKJXmiIL6Bo3LEG7Rqtcu1F1xUPvbd1XKdDCk7+OhpfnQh+9UlTNwNk1
Qa7wN9nSKfUh1QW9J1/yafalcc2tJdjO3L25EzE5TTeWOQ2UPu1cV8IIDH6l4O6EZmBQWqu+vnoa
b4M+ZuEtWpRI3NSRjhou9kDH1oP0tNMwJXVXrqMrc2L1zISC2ul2qYH41/wRmsIrwAWgFogkCmqC
96sUmWIARKDCKgEkbde+phiF9uXrvj7xeORqYmZgHjihbXZVWNW2w7SnaQ8Sy1Np84Qhfnaog9ZI
sEowI4QgnwyB5Jm+vsF/5RbanjHN7XXQPa1bC068pZwaLe+u5juFAWI1apFHYVYzbhZEqL6YlElA
SaU0zYLwjtdsvwTsfmA7wq2eGPqAvgRBOnq/CW9ZQlWzBjOhdKl1XuPW7oE65SY4GtFSOtrRh6+P
treqLOa1MktVXmfAN/hqbdVWhEN0Tyz2gQY1grvrlt/VSTZxnBMYHG2WyIdNVJX3xxnKbZDKcSAD
oT+gl+mjdCRz3LCG6mEUrua+Pr+FM6kxbMWNOOKOQFwSj2koXxqj3VSoWpuSgTyQqhifGfr9Q8uf
OLAWx57NwPjv5RI3xXMrny85LFNEV2/tZLsAsKBWLY3Xwmmtducazxc6Y08nBA1CCMQSSGAQrtFY
BnIVxr18ca1Q5+x6jYM1abtYcMGWxBAPGCcXDLKmEAM30O4d76iAfy/XpPfnq5mp5gK7dLMcIj6N
ZcQJRdfJl7cULcC+GR1dRzl5W3EzUSWkqoQnEknN98VGyOmHSfXkFNRdQBWhKMgl3qunCFc+i4VB
vtSbYiVi5mGslwavS9Zwjv4Ih+fLnJSPFAamcWQveEA+JbLRnQ7dApTqvnLhCiPgVVgoFNG8VB0X
aXNmvNmJ0/xfkoj99GrOz0YvVC4K5kRqgu9pmEnP6VFzFo2O0dgFl24yYY8LE0G9xE307TKh/RX4
xuoxSZVLugnP4pnVx/9o5/4lgKz219nADO4kQNxSNmNSJ29Dm/yCss/FGwKPQAMIJkGBESHsqOh5
itSKhQK4H/1ZrNjv8ic8pQZ7WuwpnTsfeAnAokgygjySvbdJXL6R6g5DszHr9xT+kWoVWfJY7Xx1
/JQWNm/WON1KI3IcdSS2geA2CtJzKkOrbKFmmHQLJoe1tKMjrfzgQpVN1KUIf+bhm1yhfy2SeMnD
hpJdloFYZV/vwzP/zfxtlgj25wzUrQzicVWyXGKCqFXg0Pqt2n0KO3lf/mRmvcSQMafiGEL9C0AH
ZQEJO2ACFx2aSQqOzKjCSJzu6rCHQccw2GrDGIAqxtfntmImUQR8IureYA0DFRRi8XvLFNNtSsk1
BNIr0LIDIDnawrrB++mjKgx4NIjnE2AAOJCy5lqz7r6WeofmAtW7LyD2Nq1rrx/AmAm+ikz1jqpk
+Cb3VVmi87pj9QQDrOJraBX/ti0BDmIqngFTAr4WsmdwkMuEGSWwFEr0aLqsU5TMavyh6s58vsGP
B6pMg36xtzIozFCzud/fUiyqqslBzEgr+Qp+6J9i9CQ7SYHzy9meXnClp1+7s5Bg/lAYZDEQITDQ
IsINGrhIDOg8Yi8xBSMcdWWqZ65QGizXcNrzhfEPdwJpeBGGjEOgDy+aLEZhgHATDiMnXKhxxxQr
Ol/LoZMrqoSRxS716rrfQWAr4ZYGzMQ7j/1BAJs1e4WXpkmc1X/T3mdjS+45j7XxyqCCjX//LT+z
zFbkc1dqdHEMvPXQB2rjmq6nN5VeY/YJkPRlZcSJ2rxGsVq3hljAMU9QA7v20ZrzFhA6D48pVokn
FH4l+Pu5hzeHb8o6SaeIMvVl1yiqAZNRJKQRw7yhjDgIC9tnc88omsFd0Jw5yWDrAIAQ7SITtd+9
5vBCzwkuWIUuaHlhLLaPQCLEsblT9dhk0KokllRF6VFQhqVC/9zRChMAEG6fAppmEpTaUWXhhciK
AX4DnASjUq6r0tFKSK8c6KG3iW822coDujvcjt4qlPepEmkFiKo7jWZsn9JGXxW+lGE9jmZVqp54
YBpfE/MP1rMj2eDaAFMJqOwl/gmKbVK7GtLOTfzuJVorqE2kyWv2LV0J/JGWx4mj1+3MUt5w+K/n
Ovzox/9qMDjnMJ2eF0Bqdr/HIh8IcCmQjgtp9oD4qQRUM8YQuyL37LyqB70EZbEelRwoU4TqWMci
rUdDcfbEpNFZxpU1QXH1Lkl/kmmFvJdlWs0lEngAuIRTC0Xg1RYjzJ3n3/0IAJmwdgqQafBnJ5Q3
4U9yPtuJoyfHV9D8xo7CMsmOpUTHj+MCE8Mbre1Bmc+5vankuGtwiXNTSMJqYfsePRngeAVQziIY
nDLJpHFrM67Kw3J0L3mYZGrNZMcQV5YvOxUTdNUCJxmJ9cGXXha5fR6TLxAtI3LHuGkeLEekL8i7
IlfQJe1dk8xyOxB5d4zZ0lZX68G1q1eAYwruX55dqFs8wrUnsVgzA7Y14HtJDmsxyjgaLbXeNWwU
2aAplIs6lwbjcdb6VhWAbKZoq8oeQeK/Yn2qNUVfUptwzHWZ811D6Yp6yZ18iC149G0Dow5GbZZH
Np3QYb6t00AMK+9aRjwybWGlYQKnoAmSIpgllw1mA0ihHtWFbCkePWphWKUmiHNDRx4wHuS5Zj4m
CfA1CnQSbw9IvjCI5P5GeSEd5A3gP1fmLPtaEm2HH7rCfD+NzqwQcRZoSTsjDQzO3TO8UXkmoDkZ
X6h0so+zP+yG5TQ+t5PQiNFPiOrY99BaQrjKBENi1gKnK8qLdPV4TaKW9nFyT+/fTnw5Zndj1gPy
G8hz3H95IgitlyUdNOrFFVXfQ7zLbZJjI+0KXlGr+i3r/g7rcLQScYka/Zdo50E2ok9UqPAnWHbv
ZQ9cx7bemHtXVt7BeLi6dxooQONUP1816KRo7Yg/1IJJuzqI4j7jI33qXnhj6HUhXDMamEdYlTsI
l0TWO3AsUBNp/RIs+9FRm4725iPJB6kpBMkvMu/aw67sqcrqOYOTVt5WQN2w3jMGv05exzfOs6Uj
Batf6mDfExaO6bcwRGwVmgZwCycQ64TfuN8qLsVM10aQvWvVRUZ2HIqXtDB6z3IzTXT/1tSmza2i
eU8xC4XjN/7wp6R1kbEk4IJ6QWVSCzkGkFCEmwLhCJ0bcavzlDUOKyHcxbERuocMhBulQUV2o6hM
bAhH7hsVUvesnOrQKasImDctpP7y4hFd1WrDbJvVWL9Litp7mhc4wTkaGpVOV2hUXrhd4oyO3i2e
sPs8lbR8EvDeVdxWojlQhVr1p8DbKi1ovoPwtSjU1E6i1y5r8GirefCeHsLMjgR99DdebYrCK9vr
w7foOR514oEMz1YSeKVgsZVqL7roPCtPsDZq2l891kAzV8FrQXeQRJPjVenD5R2pvcaRU6R7oAx9
mLthI4I0cNym+ToGrjRQW8rBdIcchePsJS31XDKKfg3mWOmYv3nFgsM784Kj0CQCoA8XDbkVgfR4
0ann0ZToXevIFAsN2PjCc8C/2eoAa8UqG1hyrQ3brLaYyOjA2aKleuyt/ouz72hunGe6/UWsYg5b
gKSyZFumw2xYTsOcM3/9d+jFHQliifd5axaumoUaAIFGo/v0OapO1eEgVwvDmbuWroYzBXUXyfM4
NTKvq1zPGQ6JTCLNriKzQxHd50nmv9TgqpQtmY9MXSwXTN+G49cLwbivJhb7MZE5z4HwU5Kg87LM
qVFpRFHtKiVlCmLFOF2wefvkR2yM6B/OHk0uEwv19XQbb5TksvR8p+aPHG6ecOwPvqeTKgeeIiW9
lFtRNRDQwm0FBM2tjuPoDxtDX6KkvgXpYSTSL35bnPJrrKBrEuZiITeS72S60hERVYyj0oj9qmg1
gXZDle4rLdafM6F78Gq+3qWG15tZMvRE9QXxLVMbgw58HJliIWTfOecuQb1nR4jOSTBnizzIYjRm
a3SurwVJ5QdO40rrMghNQyspoOyVtsor229aq+I2adiafvYUci9xuTdKO9IAV/68f0ff1ltQ7J7a
k6duCsC3VMaRq7ksDSpaEx11FQHSJLxq9nCAs4pkKrobUVkjY/gendCD5ty3fAsQmiwbMI4bFhBG
hYlVWmAxxMrwY0ctjqlhl95OU9dZBAUSR1K/Qu0ATiUX7Rb8sVatSp+kQfi3XHzu88z0U4EingHQ
9K0DpfkQu1TPgy1MpYSrqaR8+/rKa/2FB+BNeokZsny9xQU5ljnEXZEjqonk9HBDdthVFVA8sWgl
ZZhSuc/8hQB/+gLMJYc6HyIRNK4iictmJ7gUGN+AL2OnBCRiX2UL53baavd+nrlGArErgVPHzwvD
URteum9N2ubHVqdLif2ZeBlZCPTrAIw0cbGxXXdambiZBJl7Z4jHrRce5GErlNrBbfaFU4yy1WXv
+bBuKWILk5Pd5/v7beaBgrczwA/Q35xy+zoTVyXQbm1c3/WdUpj6K0OIkg8k7uw2PoA0nyTlil/q
XbndL9cmmcMVDzrnCq3hO6Of00hsSCwJaMB6B23YD4ck0/0ZThO4/pKAnIPqUtZ4tOtBceN6d6LB
uEd1Wgscye9i02/GivAZT7lOi+h9S7+f6sYUXnq/nBVIFTJrmRWV1wtaGDpZuhvUR68daS+j10z8
QUZH+WhbK04hqQPu3G6v6iejtsdDj2unqUgq7qKlCu5MODqRdCDxC3cPNl9WWFWr8zAUuTh0au7Q
9TTLRZpwT8qja3MjydNNctJRkhxI9SA5hvpQokk9R5qvJ1q6sDS3dSVkEUFeh9QskL7ImzDnKef7
pMzyOnRK+TvPn9vyseIepEShg295AVHdetOEjtKbEmrF8tY1EJ1Fa7ERiZhZ9z/T3PabHAbwl6j9
4LK53hBRVvSdwHeASUF0krZGA9Z+KayBy83GdagVsYkgYen9MmcURL9gVZ5g8qD6vTaqRJUPAvIg
cmJf19dyW/GbrnkX6nYHFNKIJ15oLETCMxkQgMYmIASA3DymyhyzoXADCN5gVUf5Sx42gwbuygTv
DbkiyblHMF4FltBY+hIseO7AKQqkIlAMnbJjTJgldk0e4hEeOprajgchPkRRgl6XuhwXfNd0r7DH
TROmkAYhFv4yE5Sajh803Y+Q4PAJLwVwXguXzJxzFi9NTJ/1Ilh14Zu5RAkjx68EIuhQfgUfcvcN
ZnLuhU/fB4lAnbWK9iFa7BfgjnM75tI0EwypnmQgHCoiR88V7ailPUfDWAAkKdfw3AVpC43DJFn9
97MBnaqpdwmUwLgOruc7+r4w8kYVOfUQomH22ZUK05c8GvY5zmOytEVvb1mk/NGig8IvcEI3FBRu
1kb+mGGOaFcV7Aw9B6SG3Md2FMYnLig50jRaZHqIVddCkwMZFqJVF6I2gVlzJTrH9TG1ImDs7aZS
v7VwkHZNwAWgThfFpZ0wOaibzYZyExLd6KBCi/z1ytQgQsiTUcDnSHaNgrQrWvWILh2rDF3NW7Sm
8tUqWuIkm91/WCJwVUwyJEinXVvlM2WQ5EGJHCOpTG+o1kZx5kaapM/IdUul3eCF3uu7ijfR88t7
S1HQdFTZSaOHbqqNGjyUBMRr8zXvivko5hDIydrgwGU6Wqj1OH4IZd+J3IA/pWM2rhTdTeiQd+//
eS8if4G6GxCaICj5jdEvzp4ieVHe53XsNEGEbtudpJhdYcmQz8j/3Lf0SzfEzPPKFONJuD413Eiq
Ykc8oOdy86bFdu1ar81bQGUgVmIbTZjbPKIaiPCTUxiRYe2d1MVq9GSGHcYki4Cb8le5gTl9rZtI
YxTEiYP0dGVmokCGMSKx9t8vQMCZ/5mZvvrFwhZ6FidhFyVOMoboUt7Ko+mLuxFqUEu5zpl3FDDM
/0yxwa1YeD7f6DAlncXVCIbrV/0dmiO6yWkQPEEKLLB7sNycx/PCF5125s1SIupBI7cGYoLfpMjF
HH2JC9syyBMHcDMLCfePwakOof0TniAYHpo6wCWdWT2oOw+5jx3uj6Xga+ZyAlj63wCYo6MMagAM
YZo4JZ9CiFk1YsuLhtS+P8+ZbAoW+MIME1d4cgbkfp4lEHRR3YemMwuSi5aekly3OXFdPYvlVk3X
C1Zn7qYrq4wzVPWqVGQDk9NO3+UX6ONXTWTKbz1FJnhTUmlLreHz8b7RmbsCNqHDKQCVD31Uxibv
iR44DOrE4SK8KPvC+8Slka7cZhK0awNu1XRiT+U0WwKUzqSep+c4MDUAtCGnajDHEhUcD4WiJnbi
pvBPYd3nAq5iT26ol3MCwFhKMernKff24vHRUJM+zkpln2dZnVGwlicvvhe23xFnVO033nvVgFR0
23Cg5DD00kf7SAFa7FKQ89LkQ1UbD54ygkckKKtcRTGiM744CbGy3UcZCCP9BGw7Qtz7n1IfeIHZ
9GEZHdoq7lOapSpuBFmp0868v/yzRxlQqYkFe9LYY4FuYtYqSpEXsYNMQs21pl4RwQM9gvuoGbTb
KyhY6xTanbHfUfT3orP1/gButFrwepMuB8A8IYAXSsMYtCfOEK4bhQeEtAlUkkTbyiOSRKOCaF+6
aPc29AZylEZsvyLKjmtA3VP/Lbk3/wWrHNdP4ENNlIAYyblQD6i2/A/DBNRZQdERgT74n669a4fG
1yEPx9gZ+Z/gg1+He86XSSCWdtCYbWerJWl1gkcSLbyGlsob5x4TILFbapQx7RGcRxvXtVCmjERa
Rpu235SQxYE+jQaFt+eF0c6dZBnlc2B8gdbEy+x6tA0S5NzYC7GTDetC3TUFRNWg296hMgDArvTT
dIFVI7ffhgJpo7cBGq3uNhB7DI6oKGAWG116MQaqduhmex3CpwHwhsQsC450S0X3OQ+ANxQe8njP
T0+367Fyfhl0Q2jEDqr6rek1am4WyeASA0tuoZyqkjhOsnVZcktkQjNPmgkpCJzK1JADuptry3GZ
uUWkylgllffWVS+BHE0axqOSFPnC5TwXA6DwqKFeDNZ6XJ3XpnKt8JRyDODQJUEG1VMzWKGRvaDM
s+WjYqlcMnt/IKgVgehDCgjkNNfmOMSXQQMeF4dP0OYkGHbYkLqibv2sDuBFtILXaDQHf+nauoHd
4SxfmmVuR1f3AzcsmsQpVKIWD5pyaPidbuOActEu71fDEoH4LYprsjjdHQCOqQCBM5+wV4pK8P0x
cYYWOQggi4hbfYoAq1ekEV9RDNEffERDocUNZltRzeZxkwLUb4QbcfwrDFtXXnhrzQTXGBGq5aoG
6Awq1NdLzxcCFzQch9jIN9ptNwCqINTKWeQq5QDqVX8nZIVHeS4JaAPE7sLzci49AEVYsNyoSFch
McEUJiLN9SNFhCQmVxVEDd+0AdU9ec1pW0lapX29ir3HUq+soF5y5NPE2NgMRkEaNSkwQen8euKy
kABF1MJyp5C+eKz41DRGgARCK2oTWvIZrdTXtt6jl594ia2okJec3oK5hTb7UUAhz7dj41Skxz54
0WOTd6n2nwkkoI6B7TJla/D6QoLheozcUCuhkAipU7sx5aSNV7XgxDgYS/iamfoQDOHFbUzpSRUg
kWtDRdGoeh5JqRPvyzO3gUwsnSg7Qb769FUSsaL3Hf5cTvDKHrPrujFtaygUpg4YO31b/js1bTz9
jMeHaK+S15xI1KnC/4/be+bEX9llLhroKFT6GIqp037hHRDJu9T/SLWVkuWgzAhWcqkTVzmAo4vv
zxW3czGc3Iwjq0frULPLcitb0lqbOX9XI5o88cUTgRtl1cWzM3VQJJ+6BKD4zifY9T0R/J+qXyQL
mbUHqBqvQHNrUt26tjcMcaBVOewNPdon1xMj6AZ8m+ce3xzIesoTmkN9PCRWW1C67oj5nezcirzc
3wG3vJ/T1r4YB3P8khYtx76BHbADDQnY9SUUhEkFQUr0Pjbvq8rcp4C0Qt7EOXefj49L6de5VPCV
feYar9JWKoRiWncCOKvr03KPV0sWgnE5czF9sO/agfnofd6f91yl49IuyzwUDA1YJgLMu6GDQtBk
j0c2jV3LH1eQBr1vbPqWjIu7ssVeq3IXxLqPOerarhUiEtYP7vDSez+LwJi5FNGVKeYqTfRIzgYJ
05JOkAw0kIlBZ3C7qzo8bUkpH8M/HSCKB3cpoz3vuf7tI7awongeggofJ3oQ1hn0rDPKH/gXftxG
P0DmjJHJgXYls4qzqC7ka2ZipKspMz4M26fr4hGry0uPqgAoXWj3PRUXg+NZnzWlskFSCeAEy6ZR
dionqx4wnQq3mzCPip0IaHYQIUHAQaxPm2o7kV1+iK+80lBet43wiPxkgiKhUS7h6qYtc7ul/g2G
cVdpI8R+L+A7h/mh9a0e7xqORpyNNvgYuJ1dYnJLebH5XfzPJOOxpkcvyGWwzpKyF0K7HiIivwFX
LCxSicyE9vii/ywxPkkUxzI0UuwlOzXR1gjO0xMd3fX9QzlXnwNNJSoiE6c8oGTMEnZ8nAtRLqfO
i52R8OSb1SHoSZ0Qup3czsTn2q3PtAMGauHanQHhwOlemGaW0uA0z4u1yemadvODqhu6RlN7JHq7
SdfpSOnf+JB9djk4j6OKmvcnPn/pX1hnlldtui5Ka0y8/KqsHNqqCi7VZyq98ObWaKzSfuzIIxLt
5hLN67yTQI0eOFBkb9Buf33pBRLnQ+URz5kY5M7IVUuZqYJfPYR2QPCk6y8VeBXrGI1RG3ipMgaD
arhwcGYQFTqejOAvAAoWBXYWDqfJcTekfJk4fUtCfQWwTV0dPAvYLRxfOvwkkT2EJh+tRnljrKJD
eSoL8PzKtqpv0r3wMyYWEmn1LgzW6VIj2pwnA/sA8kpwpCgqMNuiC71W7CI+cQyhRpdohvxFMaQw
HeZg+qiXAIoz71gZvL44ZzKY2HgW1jIgx1SohoLMbz+sxyROCbBJj2hSX93fcL8KDayzwqrjSMMW
YLTMSZMGZKpatU4dFT2Kn21OMu4h8YiB8uOL8O4WhP+p8p5WHcnzbbQpfRvA8jGg9Vffr/jc1EIT
N/OYmLG89VD8EbfRq7gHjaz4ADo9F87+r5dYuGP87vH+0Gfv08uhM5/E7aSobvwGV7dqgoeKFh1V
MyAiDnyJ7h4u3KQFydbdaUks+pbvA3GZPm0GDarN8BXMrRZEg+Z6Gnygq1JtbwgENR4zaM2HjMpU
AcfnqiZIaRXfwapy3JAMrSUCw02/4opU+0DeNMrCZ5x7NF8NiQnaEcP6fttjSLVtDhbQtD/2Rn1Y
pWio/cr/ymt0oCY25FhXDRWf7n8HaZruzRa6WA5mC0ErAVBaYcR9t1Efo483+e8peNJ26ibZB7Tc
gcCwtv7SyqTbBAyryuYoUO9EJYr/t0UzWPAic89lGf7LmLSD0Qfxm528eC3wIIOqhyLJHNkfomIT
ag0Y/WpXSt5aUN+91MHU9yIFQ1FSVwzSczMm/MtQ68lbJhmxt3CfzPkNkEcooERXAN/5/XAXoxkA
IlDwnsqcpvahMF9lKY3k5KuqeeXclnxP7n+Mac8z3wLFfNQBZeQr0M7KhOxGr4WNUmmZo0mavNED
Ae8D5C9MjTMUKhV6QuIyXsqP3JLnA64Dkv5JMRy4KHih67tDHIRIyJs6c8TYVBVSQhpBNctsLT2V
6NJcCcOTbBaHUt1JwlrLSVQiNtMXFnrutQJFO8DeAUkExRnbKiwN/iAqeZM53FoVDmJJOvDD7As0
7A8gWaaNyW8q2Up1S2zsMSf5l7bwlJjbeXCiogbMO8pZgN5fL4Pse6LmK0XmfH5GYGBI/mTPNS3s
4PP+N55BX+qwY0AUAZkP7eZyyFNRGnkfMwXsjWCi1fhc+AWpsZsKpKLlgiQqOlgUGnlIxpQeHUdL
eYmMhhZKsLTsMzcVqLmQPgf1kqYIN5NWtRYVlhTfHqTL2dbZnjlzC7A6QZDy/bLQ6Tjn80EUApAM
uI1UDbfj9RKXrQ/GEGXI8CRFYIIQYFcmRE2pcixcCNBoKWJtshSUzbwu0FOFvhxEouivZF8XyIBx
QsPzmdPxOQTnikEjYiPI61xxwZ+epQPRWsmzABh67gzPXY3tIhLvlwyFOdg4XPjYCD10iF4zl10r
FKGLk48xuC7/inIS9532QC+ZqeiikCSUmW8QBFDg6e+6ICdGBqqwoxsphr8q3DaKTAA4UmC1+tgb
wT7XNOHekAJAuvkhEl/TXJJftR4a45T3q64iMqQVcGdombD3upg3iCF2/oubi8pLmVZtZScaJztS
m+a6dX97z91lAFBM+k6iAGgtyzEZQ2SkdI08dzKfhqol5Fje0czQq5CnlCs+xXcMh9uKIDh46KA7
3whU/ezeClsFihYA6RAUXGD3vD+qufgYbVIYD0oaCANlxrNOiPQSukCeY8j5SrMgdQ5qs6OqrXqf
1ltv05md5oK33hqlhQTwb77p+ttD5AFNkwjOwUyPcsP1pi8aT9ajPg0c8+3PYKWbw2jWG/Ahge0M
C0FOkw79pILumzqoIL4IoWfoUj3SrUs6c7+faLJaEMG8I1cFdcFHiO2czyk955AZSCHWtd1u6Xnp
PXF77+HATLJRKMZg7Oy9B0bnpJAM130Wive089BztIn8B79fCHxu77trM9L10vhupugojbnPDa9Y
XnysgIQFeylNxp2ULKnczSTkrq0x3sfLClw8Eax5nTnQfKOBJaf6m+8PhwMUeejm5wtFtX7bU7If
/0YPygJAduZkXNtnojwBCeGOn+yb6qoOyMH+nHLQyE7KDw+vPDKBKgIqNLzQhjQLfv7WzV+bZoI8
XYx0LZpMa64t53+F6BQp6oKN20Dy2gazzz0v9xK4FfcZoPqiQffnEjHhzM0JC2gHRnV6KhcozAfk
ut6FwGfGPScQpfpBHrPdHtEu9H2AWJ1iLhUjb3MlkzVExlMxHP0JzJrxheq1Utlwz+B7IH29ASso
GbijVnzW6munLAS+s19o6lTENTV11DLRhyuW8sgNLawpoFuoVon2Ig3Zkhu8TW4Z/NQgP3Wo4C9L
CjeMHTBoKceBeT+ykpW+18kWWl0AFCxYmnMgWBdZ0SauATy0rk+2WnS6VvUu99yjstSD3q6SSFUd
CvTN3/fscy7k0hCzblIFudcghyGQnuPtJpFW5onUg2mP/4rjxWTskjnGY1VVI1duaXCT3E301EHR
i8MJxvv6S6BgaqRbdbfwUJ47VghJAYhBvARwIrOSpVRI8ShjgrEBhgEO7ex4t99fw5m9hwBQmOoV
0EBAOe76Y+VxVTdikHhOrJavZVDuCzQrED9IrPt2Zk4U2qGAVcZ08OT4LZJfvKZ0LezCdkR/cFpl
W9ETTq4SvRlp8CmBdbVIWht8vgvHaiYrNbVg/bPJfLBe7n1f0tEqerBBOhmaHsEfKE7/bMhqQ3DZ
QgPOPcZ4054Xot3f1hjm4r8yzbgroURFte5g+u2Npy+q9dLRASR5CjFte2NYGMLn8+T/kW8oPZLu
ZFMljUnrFbKE1XqXm+bfhczszO69GtG0ES4+gMZJRqjUhecEgbFWR9dqFX5f9IKZlDWtqqUe9Vlz
cDLTqwpISxb0EAo5+HASz3MiJPFFK2gUqurrqN4BSLfgBuYuVxCNCMCtAL2EojczNRHy0nUvoxm3
2RY6rTwsqERSnfSb8FQ/pKbi0soldYwL1kMhDkJ7LvhI5Y+uKEn2jvLf/a0+A/gAWvBiPMztARS+
UBSc6DlmYwlvh1CmoS0d+r+gPvCouxBjTtEru9MujU0f4uK79l6pRG1loBN5XBVP7Z4Xdh8KEknK
YcgXopgZfBomJqKHSUEL9iTseW2L62s+KaLYn8qah5EIgjV8f+9eYuSmvru1tARtnYvaruwxOfXQ
9ZWWD2CvCzdtvRM0J9r5rY3edKhuBe4a+YFgBIA9NmNfMiV51wYngX9LjI1Y7zqLB4CN22qppSmc
2af7yNUW4p7fB+TN6l+sCPO2GPx4dEE27jsgIyyIYaPoAX4ZgvDy29vSo/BHDM2a1NbP8+lkP+25
VXyk50fz7bBbn+XP4AQRVLp2rW/NnKQo18Xr/a04fzT+jY/lxk8lLR8hu+07Ikikgfx/rdDxCe1t
YB61bahssi30pJCJ2Ihm/Dioh+IZTRj9R/3EpXRAr7T/cH9AMwmnqy2kMPcNciNB0FX4pIp+qN13
gYPgpbGW3NzsasNRMjurSCch98SXZgncYW5Kpmb8lPpBbz0Su4stuzN3LBAhSNjjjY4OSpajnB/U
vkj5xIdcqL4FF8RqfBUfAsq/dWB9cl1oA/MLJ3buKry0yFxLQyoaSe1nvqOVazSLD5Udm+nwB6l5
UNf9L8uNQoQ00ZxrSGden9gGGd5WGbDchWxLCRUTUz6XRx9gR8PqjjFJTc0/obVBC1ejBdbBeKTG
88IYpjDs5oxAqxV4+wnq85uUv/BQzaCWiZE1+OT1alTBacBL29D76DxaiMjvpuEGBfaV6Gok5iuq
LJUkZ5J7v+BtaI4hvsFVxHgtpVXbNE5hf1gppPibAYlFMgDxKI3shXt/1kNisZHrQQvapHB2vd7t
6HvYToPvJFxie9VLNFqJ6wP18igGu1CVcdvTQAID1XuRE48zeQ0UKS8LCz4X010OgomLx9zg/T4Z
fafRzuDtMPS1EO71nuiZOTxG/uMwVKaQBaaMqtxGxBNfRVfq/THMFGNBRzxx06i4LiY9pOuFiPJR
iMcaY0Ap1E5iU6jJu0TTY3p0HCexI3Dq+hOn+6JW4uzkp0wy2vEAJmeblvtK0cHFoMLjUSguoQ+B
o+561VrWh0K/s88ldd3ZOwpBzv+zx3zxALT+Ra/AXrM1+335nD5EVr3X1tlBNf2Pci0dxy23OoL9
IKcxCM+bTw9s5EuffO6MoYMIggV4r6LRiznnpVc2YhJXgcO155g3g0ettISMiN5WM45JtPe+ua20
BBefjXIvrTK3X+ArYV+2sOpL1H77c/C/JnlMdH9M9+AbXubpZqAauHDVwHoACpUMUDagR+eoo7m/
JM55eN0tSXDNeVdgrRVFRtA5yeZebzwjj2ojAfDSCfKVXz+XzS4V3zVp5/fZEsxrJqc90dwhkw/V
SZBgsc2/EWSXxljikd7rrACS9sMhICD6oEcotChU+F/uTjgWcB5PsE6wNzBTK5OilCIucLLGsxT5
y9OIJFo58OyGYTfqA1CdQWVx2d+6+Cn2SWj6ELNQZYoG89hYenxPxhivjtVVkOtFFzZe+sw6owxW
FIGHFlSjXqnxWuAfO9DzKgsX2OSbb6xIyMTAgKCA/e56yj3kA6R4kEKnrbecRGvQulqD/6CP3/f9
1fQ7jB3AVdAnCcg0tHLZYrooA/5bK1zsRE1u9mD7Q8JHbjbBoZTWgYjmBzk071ucWT9QWEP8AoTW
gAryrN8QIPgR9UDai/RUbwd7SVVmbnNeGWA8cFmFg5s2MJAdx11qij+gxikJ4j1imMbzMoXm/IQm
XjKoaSDZznyqIkUIUMuwJ6OVoXpFQ206bqHecn/ZZsopSEyDxQG+HSRE6O+63hFCkpRiVYSJ81JZ
AIjVpkZCEBq3+4IIe7ypR/LUAlX+kEJnIE2t+gVK79vz+v4oJiPsdrkcBPPi9AFw8toGgwDZiyWP
PfTmPu9bmFnNiU4IGwOx6dSTcz3NTmw0oavQtiv0uLjHTRCAMLd49BZ24cxEJvo6xCogx4BGwjSM
i9isTN04HzJMpGyTF42vdVsoy6V+i7kI7MoKM5nWEGRfrieEknFq2620dwPItSZvsXAYsjdpXAEK
TKqlWOy2+Id2pou5MXdiU8qlP+Y++i5opEFk/G81PoZgfPGehQrvoc1iK/uME0GEC3lkpD2Qh2BD
jzILDKg/ohMToPsGIhth9DT07yUEbcWG5P7j0nv8Zo/AIcIQOlgmGkbw4V9/vFYT4yJTs9QJhhCK
QjGYPrwVemwCGkfiwka5ccSMLeYTymCq7SF9nDpCpZlha4BLyk6qdhW4vdnwX/c3/82uhDEE0VNa
0kDThsG4kizVhkoLgA9q4ay89rMtq+/7Fm6LgpOJCfiAFnzk+tlSZS7EYSsILXCKAFb4qAm1b2+C
S0PF9h7E3Y5b2ow3YSkQDjhegFiAVxnwdOZbSXkRBlEs5yh/w2FtWpMDHhxocJVoq5F2JoLh+zO8
ffozFpkvhjq82keclDto9tl9eiRYtTSgP6HdknGw6GNDvtc0+jIXweczX29K+uFSAyvKxIt5vS2z
wA2i0AsKB68b84+xcznwfRNPND/qlRGa30v1hptjh4kCTKEjsQwwHB4b1/a8IFN1t+8KR15lKHaD
uFnxKZq6859+IaN8E1sylpiXe5gYSDNqsNQE37FqnhuenIclbo+l6UzLe+GSlZAT03YykhB5oKm8
Vg3i6K75eH9/LJlhrzCVi8TSFUCAZEEr1QuRiDasCJzp78pzENj3jd0GI9PKod8ORQYdDuv3Vr+Y
FOJEJcLxKLD91T/6Hzv5Y1THZvPRrs7Q9Wqt/8HcRDXPQyJEBjktMzkV0ox1DtylA9yrRnbBR5HZ
lWy+gqTr7Jkq6N8X4tTbvBYmCEvwJyICSTiW66/Gu3JeBV5XOqiuDQSsc3ls8yDwPGnIWqFRVn6G
rltmai4Yps819xT/jEsR5W3emRkDs3PaIBnxBKxLBwwLjXeABmyekNqnNAdQoFfM+4s859EuZ8ys
ca5prVsYfemUtreOd/HSN5xzI5e/z3hMvvJ1KVOr0imCDc41MQ+2XhC+eu8jcy09aM/l0iadQu6r
qI5ZP8ZjKlUUiZnXlE5qHBR11b5xInZPmDwW7taoAJslS6nAxW3DxCihlitRLWHbSNlB4MwxAfz0
Fa2TiR1+5SKR21OWNCSBXGYKYCARuIhK74DKKItH5iZawuQBJkYPBpI2iKyZO7fuIiAQuaRyBO8p
6c0Y/AYayOhdWnfrsHscraUa+y1iHrcgPxFHAJSNs/+bS7vwCYjhB9COuJXTl28gURed+FVBSjKZ
YOrhUSfaId11HRm3ui0hUXR/987EM2iOhT8CT5aM7lDmrPB8K4WxYVRO3ryF4AIx1fac5ESXF+zM
XBkqD0JQKNEhorlh+wHYL9GFLKmdMHwapTVYg8sDNhK4OPuF6swv2RSzfX959wEwRHVGZ+9d5ESK
hkPu3OEtsJ3Zn8AZaba3DZznQwjFHPKxFZF9oeCbJenKO6WUWk/n8mf3VhAzIt3CxOfiDwwHuSge
eEp4fOb8jsVgKG6n1qB0oH5ic3ZSWOk+2Gn9X3zZdUya1WjsonqjjGsRQoDIt3OmfNT/xm9ltOBM
btOR2GuXg2GOtjcGYduVeo1LFSwRu8/OagFzJaMNii6CigeB9iaosi2NoKfL3C2lbmZ8GbQWsQcQ
aKLXlWdCFKHK1ZbLh8YpVQ7qAYYEfqFcXpzldMmwOwBIR7yKJ6QhArzrS6jsEsltuMnMWBJhzYng
79wEK6MlVWKFYGheQzdE04g3WnK3KgCmBn0DWkbaD7179UG3JO8aEGH77/fP2i27B2ga0N8lTlqf
01/mqsBjPmy0ROxBgEjUJ5ezhlVbWtJXZGrrGH1s3gr0DUNOu2I/imaXWYJ0ikGMyK+11OyiHcDg
zWoQzLz6dsHCZIEJO8wsd/yOxHHhIv8lKr9ew+uxMmuYxFEWCR7fOxWad3FOa/MPqgYTcmBE/2Zg
Pae7/KjQc0wRSXzfX6hb/g1moZhtiixjoGfF2OPJ+iemh8FCzhKM0ebnlDx9Phjkz2tA3j+UlUAd
enz9WLB/i8SGfbSLI6uHQjqeX0xSijPkPtULpUeY1sUkgqJaAvhhVKJ31rM9U4F+p4t/C2anJWWX
/NIqczoSyah1WTF6p+6Pg4L4LAYzk7FO0NR5f32l23N4PT8mShOVUZaDCvOzE2KfzD8DBa+ZNaJV
rAb8wqJ7ZKk/RWSwk5VBSwKWc/QM7yi8NVnKU9/2ojBrPY314voDtU+vFoLbg+k93UuvMvjWx/VT
DFM+/FFBa2w47xvd8OYjygamtciKenvjXy8GcyqhESpBsQgD8IpvAVzEkMmT91Ejg7f4PQrzCfgZ
e0u3/uz5Qs8/HCGw52BEnUZ1MW0u8DKRFzhMmwhftn9++LPhvupNaKsk//iQNKBh3ZN7lEi8Ar8u
B3za/T1wiwqa1h18TkhHTpIF7B5XvMAQR90bHJgfYnKAIOxztPXI04/8vXraxOcVegUVKn7Kx+/1
X1rSpaL8befWNAJAk8BIMZHYsDwZHOhCZTdJBudl93Y6BLtPyS6OJ5SqAvKU71ar1dE6D2S7/ag2
R2cbQ/4IoN/HJX3U6fPenLqLUTCfX4hrMXPFGOsg0rZ8BeELyZpg4cTNHTh8TrA8TCrAwIVff21A
D3INFEuDE4yWW2lWLBjW/e95G2BNtfR/FpgjXVZupvplAe6xBPw4kBWTJBzcaOUJmqlAu0AdlgTn
lNvY8dokc3KFIewNsEMOIAR7ORz+j7Tr6m1cabK/iABzeG0mZVmSact+IWzPmDk0M/nr99CL/Uai
uSKwixswuMZ1sVN1ddWpc1AsyMi2P12v+3dfPz7T/TOueAM80eeOrAeydtceeRa260S3CTFNJ+OI
429w2xHtaXUJycZMD2iOdb5T/Y/xeHLmPKsgoMcDLZloD51mCEVmLNAmOGwtKK1b6RQO77loBom6
sMyzdsBfiLcD4LLQN79f5tAdhjAZz1SOXPiY+lQRXLEyABTV9+MRze3asbCOFhoAvcAVdm8pd4W8
6bWoR7+01hJJQsOgzLekQQb0/2VoSipftpi7eDykWvLm8tuKBXXM9bGJ2Vn7N5YpYS9yPGVei2Hv
KBF0IL1dgocBF716+VKtbmHSpgDjppY8Dbdp79RihwdWinOYZgNajvz14xHNHfeb1flFwQvtQqZX
YMht8abSUOfPlhjs58YCTTqEuHCdY0fR/QaoVV7M2LjonQY8pVwM8Kh3gPzI43H8gKGnzvHWyiQQ
apWu5WkKK0gVQRoej5Pr/siaR+spXzXk3G3P50Z/a8y3D5EnHywx0J/x+BNmY8HbT5i4TmAnGlcs
sAFz4wreKJAJg07Gso5nXFU2yGSEU0p2H2ZmXFbAUcT6guuYW0qk3zW08fAq8A2TI93z6Bz82f91
B5B4lhI1WqCYmF/JfxZGz34TCUC0SfbCDgMsI2AWfEP2XnJuCaH3v6zkPytThyElvFLGsBKEq4S8
7LMRnXBcn0GRGTjn9ulLJCCMIxBjMQ6I9sa5RA/Ggn9cGOoPb8rNUJU21FhWxUdUo3/U/kpO7FmP
98ucCRTx8Pb7bzblybngmo7WitfjXKB7u0wly6XqmmpLePGZlzSKhcD0gNwbaQ00Ct2vWhyFolDz
zQC8SwVumQwoWzSfG+toT8wdD6XpYqN85PpqqblsJrt5Z3haXRvpdGSpgmGBFL4tfwTRtnxnn2gD
fhubQhD8Kft8PKVzoQWCRHbs1sSl9hNJ3qwayxVhJWTl4CQAMfWpKQIUENZnvJPfo3AhezNO29Th
wA56+dGCyuKRfD+taU9TWrb84Kjg/6vjS83lRi4Q9sqEJ03INwld6tmZfezdmpysZFilWZaUwoDH
3rYHhSvgQlA9fxeMZ8tzSFKDYpIIS5ihn63+a6CoDcnIUKCnYZoLaPk0gnC1OjhDZGmxRTuWgHPT
SITXAHyG7K6uIee0hNKaqT9wCBn+WR2v4pul9GrIyWvUHZwGzEQySRsTIGJF1Jv6m9O15Cl44kAB
kFxdfvV4D82u643hiRst4oayfA7DvPYUbDiexNEbm735gl1sQDj52NhcYHo7yskmyhQXtIfpaMw7
tYxHpL95ZsfdaQlbIoxB9e9FHJVhRwkZaVrtiNBY6yWCNDj7falvLWSRVs0zdRjTRhejHlis4XD6
V2+ZH6cELqJe5fZ3aNbb08IlNTtgsG2M+ns4qNPeWo66QtBq2uAgUy+oVrUSfD3VFysrs4t4Y2Y6
r2VWi1oPMyl4gY49JS0cQUo0XdVeKn7piMw+kcETyY5S98jFKOPVfLNZy5oLgCzzWYcj6zVjnj3z
+fj5DuHS9+Pnen1eg1zF8phFXPLvG18BmA0lM+ToUEZVJy8pWtdpXYN21mEH3mGkXJeEJS/3W5gP
GxDpdhTfUQ8cVYjuh5ZBpYkWddg6iGhwE8u69sltcROT9Lj+m66+XiEQDvzcqJx4WTku8VcfG9C0
nRTDe318VmbyL/efMpllIAxyJfai1nkRiHAE+QfhLDzgACFKbCCl1+zafn1Dj9yhPF5OdAmn+hvH
NJmJ8T6/WWSVUZK0j2Beda79N3r/9SNHQIIOukxylndfr+JRJm+HA7izif/+jWr94/HPr/a/lZh4
xCESSzmqsBJ5/5pUR6os1MpndvH9/E48XwX+MMUTMcDcKIzGulqiPozdV5VHnkyog613G321+qOa
2oLLnXH295Ynx1Wt2VYpsrhFYFmCeorFi9TQPCOBPGwMIhcFFP+x7XPHQnqK022SL3Yb/3aP9x8w
uVmHSmWHNsLcCuQaHd5RjPGNZ2G1XhPRsE3W2uSbCzziUpQ5E5vd2f0VZvpDF3Gj3W2D0Aw8X7H1
/Pccvpou2ei+uWKeVmiWfbyPZpL790YnT6WEUcKEz2C01aWaGJ3xvv9sLs/R6TnbrNe2ZL7GSF6n
hLXeEBySmhtL8GBeXIpMZy6l+w+ZPJh6qU2z4Me3UHM8zq35/l49awQ6v3g5yfpzaJztdEuS3e4N
Sp4H+HAC9AHeTvafhS24dLp/tujN6ea1mmZZis3PrF6u4LugiK1k3Vq7RrX1jfNfxdyZCrr8oXvm
bE6acVo43YsfMB7/mw+ou6ZPEh+rwu8rA0xkiO5wf2ASArLuiJ2vniAP8GqaG8xAvD/59sIL+vfN
fL8YE/fW96qUNAzs+2gvdNutmjscqE3cVA/pwjvyN+fcvSv96R2/GWuoanWnja6UmglKenvRPK5N
fv1kcpuDzuMiMZY2/eL0Tpwb+OrzGmoprQNUgmRxxtq/eKQZ4wK8K8+AO+12iQHHvUFH/+sfaHfK
56W+/pk08v0UT9ycErlMEPDjaQepwXYEKgCtwG6KHRY62sLXbkc1jafX19pQQSFhCj0Z9Wyhi37M
CSDqWPrVamHZfxi07iPD+4+auL4oTahXNONH7VvziFwj7nakP8/2F4HjC57g8z3s9iUy0J9nwwO7
P3vkZg8Mms8k0WgX/In7hBjVbm8p6LV1jfO5O+8Ic8JWAMoO79KFo7aw03+c8o1lF8w6bsTCsgCm
duSrrD7PtkEFQZ9osLKGNx/72xnYxN0MT+FuRVFmfpLDXmFc6cde2CEeJHZroUT3hCFePMtYWNSZ
N9u9yWnUBgpSJophMjfcvWtLVrBxV+LR3fZLfvN3FuPe0sRtxcn/3GBjr9Z+3+xAZHw8pkaie8Td
2U9IuaUyOQjmBdtou6QFtLSUE6dVaV2ZaeOJkhO7Km0XHfdJocfDmomWbquZMtT9SCfxV6S6eV5o
sNXbRhiQK64oSiyUnzDQ9flJ0b/Uy1sGP2Y43yfQG2wXtq0wuodfJwaM2AJkh2QJlGP3N4Tax2UY
poiSxP32WiO1SXXrHO3P6nPQ6raPjM5p7VvVVjijagHhS1AG6+lpvKxW6jBi9haBnDOQEczJzSdN
Vp96gVpUIT6pP4nQAdP3cOVkrQzAj7rWFzkgRXfR8RZYmIrZZb8xO1l2tAYmNBGwFKCnMmQ9V9+S
INddakPK7fHh/UFRPZr0yapnkO2LGw33hkT6UwNZF5RJEPzz+meKLlAsPf7hts8FdsEap/pw4A0U
f6GdgzoRbxUvu1cBMF4WZEEN+VtU5MyvX2vrLTxIGxMkQcYJbQL8ntnJ/dIkjXP/6MsnNx4f+3wn
ikkL4Vj+UEesw3DCUn1+/k2GrTgC2qFCM62IUDelgaaOYRMyUsoYsSAb5eL0K+ZwACINXR0melhW
KYpnW+9zRRfbx37vBQj5sZqsQEAQfVbT+tJA+bKBqCNKJWxshFW1rl2m0Fk3OUCDiaSsEhuPtwQ3
xsf3E3tncVpoomnDtaGf9o7B8CT6G4Z6CA3zE2NgMy6Y+u1d701NQvUePFURBEF7hOqsLR23W1Xf
7sGFhZjFN+jCqRq38q9xoS4LDzPmv6YIO67JqqLpMC7QjweUoN/VWDhNM+hJjAfOa4SJaqAxnOS8
gxLdfv2AQizoNcam+/d3bwVagoG89ke1Jgf9NCypQc34KCDnR602cLtCZndaf9JQs+vCyhswh7XZ
AjD2eTwPK9koLeB8szXRndBsyXeoL8V7M7cw0PQiGiNAE4S2hWkfsxvhRcHUUu+E9aZvzVyRQU10
KCtAusD7qlRfIGwgab6UVPx9T9ybnYSZDc/7fEBhFplTE7+dQZC5C6E+tH68O39zKUj3hiahY0gL
pfHRre68IMmWGkfkQ6LtM3jy0POnbUv9s7SPgVnqHLKNMXilj+udyW83geGAbth2MkteNfZm09gH
al0qHX9vMuvCEpb06L1dArLMbW9QHCFdNnYZg3zk/vqUK+gP5ZI/QL34km4pdbTAilp/YYvPPDQw
KTdmRrd8E11yYkm1osV24zf1iULkyP6KiW2ah7FQ9X2JTX1VWavL6iMyYvvxgsy5QuQD4YpFSIFh
v9+b5mme5ImQDo7nenqlHV0BeLRwywgJ2iHVBWMzDweoNvBQA4cIGEgSpcnrXXNDVCEz1AXSHbPN
QZKHLcDg8XBW9E/U6F5VrKJLmD2yJ4W9hIUat9bUV90anywm75ZFUcdI8HrxSn7JZQQ7CrK8/HcJ
t1VQBCDVIvHEnN+/tTlZWYgza42XYMDcrkMLb75SFD1gwH9cCKRHNfSVKqfHCzrnQdCABC2akdQM
T5FJoMO1adwIMdc4yitcPiiNM4uKhqjtG8dN1rjTH9ubmdU7c5Ngpy4Shnod2zjiJjTQEwfOTS7R
mfLJ8223WmDVmNmtd8bGn98cFDEepCouMTZRVxirTw1aXOmx8hbqdLNziMhgRPKiZIvG5Hs7WlPJ
oZpVrdOxUOmUpWivtpBm8N1eMmtaMOs2TDgigsE6qX3NlsSeWbrGx50x2a04KFBMAL/aiKidXONA
qMpQYtIaJ+ggZmdL+chkyWySV/6cfdJPoSXJ5+OVlGcihzuTk1EngczljQuTImvnxVv9yXCfYqDn
wZZNCUeNICIBt/a7NxbL3BlSvqfpKQePbWp32j52X5L+WAFOKYHz9m+kVeB73aid3vX7zD2L+L+h
3Qh9MxaLJ536d1AXyJ3lD0YCoSKqB6odp3adk/YybARUJas/IVhzNymr0+rVj79k6Sttz3KtC+1a
KqFW70LaxuyUdbChYQOOk0oHsavc7x5Py29WQglUAzycFZqa0NsnTfxG09WokRQomYj5driUnM5Y
tXiM+rGlKvM3dQciZ1NQwc3+lKIF+xVCnI+/YOZyvvuAiRNB4qGPhTRA2qM1xJ4k373/jRJ10ti1
vLDzZ/oLMFgRnfhoDkHQ9bNHbk6YwOYVX+EycnhqSSTfNUa+EwwrPDZWYaV2vN6qvu5bwzZxXGuA
jO1e0F0rwRP2orx3egFBZ/vALNwbczHg3VdNnEycd0zD9fgq0FteJZfsAZsd4bOMeWVA1FcG29q3
9dxZ8KUz7gacOtDzA105dJx/sjQ3k5HIuQw64bhz0kHGFmX1tEZwhJQyRdteeH28yjMHXoC4PCCz
KnrfIWNw73NQgFXjrKWdo1RM8NLgdUpEuXMXdvNM+UAVOChSg7MW4G+AO+7NSFrm864KmL4SZ6NW
phW7htb5Bqia8oYUijOgvIoqPVTE2sQIoAbet3rcKrrYX+RiU5bgriuYVe6bnGA9noG5k4a+Og1g
JJw1dLhMHFCoelwfDUrnhOiC6qwi2YlSTk7U/8uDCwPFSjAK4y1dGi6jU2p77MJBm3maQg7x5gOm
Rz0JAzhkQMeTFzB8We+teTW8z4icvleorKzA6wolOf6tYUnSb/FflnJwMycdLAAjYBpYLDA5Te43
njbQZy/wnCqAXUe2yG2NfbSyjgNhj/Kx3QVP5TrcrB5P+wwIDaO+sTrZElU7gM+JB3BpW1kxEBMk
OlAiWEfr+ZzYfyuya63dl6ID1tquN93e0Rc+YO51fPcBk0cB5gLhqTi+jnEPcBYofRqj++A9QLQu
C/fq3Ayj8A2tdMDeINY3uVb7jGVkr2cRgaL/TEKhontJh+chWfXaWlGXDtvMjQpJdii24PWA/qjp
81hGqJCWHTc4fqIL1/ojAowCybcnIhtfr6+HxkR7LKgT/16KCCNdmtYl6+PPb9yX4jNUbRVYr+ge
HJzwmwIaf4gGCateANm8WYPYJVopvs4/+/Tgm4/31UyJFsxMgG1DskYZBRon91YcRXKUVz2gVYpF
9z5HVO8bQICtj5ds7O486Tg0K68iPbtgeWaR7wxPB160CviaOrynwhXPbTyZ8OpOERuS8bqfLbze
Zt6I6KSB1ghAqRJ0ICd3k0bzmlELPCsqYdd8itp30T1rS1LjM3B0vIzGtICqQBEX4nf3a0nxQuQq
DbeDQF56vTWla/hH/u52nAW2e12yKHkfrMZg9WGn2u0HZ+2fbUAbBj3/wC1Nd425e0Obw8a0dzvz
o19zpgjZpvXroO/eNpvv04Inm1sBUQEZP+SewRw01TRT0oZtw4zvnTg/ga5So4YWodOmguAMgubH
+2ymLAQpkRtjk31WoKmVVQIY2+6P8kdsgG7dIcq5Wn3ZtomuaBBIMuBc51/bRYc98/q5Mz3ZaY0m
1IBgcr3D2xRhUUA+re2fl/2oAhi/aPbmg1lLCx5szlve2ZxsuLbMU7eSYDMh9EUh13C95w75S7jg
PuYe6yIQ2JB9B2USgEoTO7FYlczQYFozJMBSI9NlvDlAKc2u8YAtEX+5VmWq18SgR2atPP2RnkF7
8bwk5zNTCsPq3nzG5E5s3NDt/RafAcJ4Djy+hwqTy2+GqykeGaf5RK9lh+Y9cL6uLxz6CaWF7TXu
nslDDBB0/CWjxQJ0A5MlFt0ywyzg5PXZ3zI8lOr58fb9AdP+NoDHBY/u7N8I1CEcUEztys4BnOO9
WQvGsBNf1A2w+zLgBLGBcoFdmNGaFoZiOxeURjTjexQJALka89SggbGCelCP1MnSKZ4f+r8vm9zL
eAJTNumqzgkUttxGnqQeJDW+PB7/OH8Phv+D7b65papWqwQuL2DE5d943qtfaIroEl1L6f6xpdnh
oN0NUPdREnqaW/V6NC7UFBPth/6Fqui1F5Yu/CUTo1+8GYwglVITunXnvNS9nkAAAkt6zK0fTNAu
WaP9UBb0t80FNerHY5s9rdLN4KZrxXfMwP1YvvKbvSWgzyyzz4GNwN2ghvnGY3+svrV1jKrKUmZt
dgn/2Z6my+VUUBtaN53TyNKqhXal9snKg/l4hHP37M0AlUnkxlZMB34ibEYv+1u5htK9coEV+onx
fzCDlhMk4bFTfinJdSUIfBqh65w893S1+vQEq8kvJZ7ej+3MPXYQL/wzNNkqyRCBR4XvO0flSjNJ
0a0tuQXBDspIisZtH8DhKEAyLeS/hVDRczDvNQ3KU64kWlTp1h4vvmhdsrCDR6u/TuPNV022kSAB
DK+xWMoBRcxnvlQjy48LACUr4E98n0anvhE/C0YVFqCEM29tTAeqHughRN+mNJ6sm5OTQBrElRh0
RZd5dWr5wKT01A8vUspvoeG9ELPNwOJR3UGrAY8XMNpDp4noLmXw6qfIy7olwDKBIRck1YAYJyVE
9IY/YoXWvk38WoHJBXQd3bec6IMA5sOFfObsXT4SY4z1M9yx05MjSY0G4RqggOl34l1dTjRiwcya
fSh8KKIVdhDRgarOoF0XNt8YLk6XeSQxG4tqqoj63f1s+z7fsG7jsQB7sHqGNPGeOeQkeXJf/YUc
ylwuFTSWyJtBxRZFwilFRNp3jZfyyeAY3CsHUpNPu0axOyXla73gA2eCMdygEOJBkVBCnDwJWIRI
Hgo3RS0jXFe13hklEHBdT+Lz0ssGxNG/5w/oaXS8SmBhEJFov5+/OirFKsoR9GtQLNlr3eDKZlkh
GWyB3phTSUwr3tfp4IqdFfMK80k70b32WdcwNqumnUy88WFIIh9HQs8EXwKNbCMz2d9O8KvouU4h
bIgeCVX0COsB/K5nIjTmz4rslQAdFRR5iCDO8ninVkogm3IuapmZJcje/oniyGUtqMkxKhKsahbo
qiixvVGIDZseOz+RRskxdCybY0tpaqU1kKyEFyqQLmgQhRCIF/V9YHStF8rrdmi1k5A0sXDMlKyL
t2Kf8d6+8IOCMWSfcQWScHzO2kOGOsoWxAp8eEzSSiquSqY02VMTBoW27iqgJe2ijIUcV7scACM6
tLFoaV0scJAl7/tiwyeyO9YQeFfe8xxL0ZzSugJnpXHpPcMH+t0l6YO43PuS5Ct6MTJCk0KiIJzN
iiDEK08TQXquyWJQPUVJm4fWAMRYbSeZphaGOOQ9WjP6BOp3gctEYOLhY7Y2JZcX/BVXqF0AWifK
Rk4mxk36JUkJkOzEH5Al+0z4nIeWWeRmjH9AfUDMT3LSauJK6UDMf1Jo7aOnrC8EhvAVTzMzLpW4
x9QXXTDoaptkyXsKxirZDJAwKL8qlfeKL7GsEw/sVUPJpKs6E7V24zGMFL6A0cYPTR9dsPFzFoV8
RElRopMOigZJKB+aRpECB/ILHtrYUANCE70WdTnqPUWjISnvebUyynLLKXf2srYejBh/phWhUo1/
51oK1XANGr5mm3uNty0LJEa+Y48L4nZTNrHkH5i6lqU3/Joc8IhEaZv3SqiqCvJ1qfYcD3Hfkw5i
hrxJ6yTODJeCkNnkMdP4Ii1UukNVML5v1n3Iy7aXxUG4q3nNh04YL7qRtEOChgm2buGy6Z6JkRCz
4UBU/FJ0mG+FQawZkjRN1pl9kKWeyWZuSRO9LDIp0lWKfmDQX5VpXzx7UDcUQiinaG16yfNcGXap
QiE4EvNdzOgig/aolZBGvGDKCiaJIzmSFa2Bb6m8dQV91RRs3WnKmTVTCMmWZmyKyfPbSoJaKqIa
Dq1vVaR2BM2SGkOask3oOklajj6BgSBWAO/tad+v3IAp2YukdoDMDJpcqO9eqyjh55AVuWR7PSOX
KHzIQWM2bqz1Os8HjW9xshcJWCqhEw+DDJYknI2abji/l0FakfM1a8dlEadgbKGc9sWkCQQRWK/2
JGOA3ttfDSke34KKpecf/SL3mQNXpFxkxolHK5NRgy6zuIBn84I0LBMPhodmFPW7TVPGBF3L8NqB
2seD6lHb/X18ycx0ZUKNd6QZQRsvD38yyabGNEiyrkKnEhI9NXFdU90A6Rdf4l2zGq4MtcsXdS0b
3DZRdXlfQkPD7jpDQXHJs9VyU6HDPDdffAtPuvC0dFnMBDoArICsB6JxispJ489v4g0v6wDzCRrW
calc6G1DkV3mIvBTYAoJ37nQwRxA/Rd0DF0IZOeqGRCIBN+rBK5I0Irz96a1gUZpy7Us3iGEPw3q
uSvRX9x/KpsisjXOCkS9++7sNteRiq8OwbMfLMQdc9fXKJSHpBUYpn9xCIk8LaIIjzonluLWGJqk
JzxFW27uNkvd4tzMkwgSMahoIAKQeLQE3Y+WleAaAblkf563SFMBhvheXnOyye3H+20GbTkKuf6z
NI76ZknLGiygApuwSIw0oLEB1QUZ/1SbneGtZBsCjDpqiQTlrKAhGwDNJBtcGPVzb3w//pLZFb79
kkkkEsRKKlcSvgQ5/PEj9mjysp/Q9VQau02I7rWFdNtckuRu6JMkSV7hsKfCfxsc2ZKNpiHIg43j
a0xP13XoHy7kRX7LIGBFbwc5OUFh6fGCV2NhAS/7/NQO9sYzdJBlLibZRj8xCVbvDE3eJEGr1HUH
t4yOF8sYtrklrvXEaPbGUqg6t1VR59N4nEvwXEw7HqUwydUG2FUnI16gv/uFWbwO5wh1apeMHVq1
8SdccJJzbkjmANQQUWJBmWOycHHoZnxRdqxjSYzOnZlB35z4JVWzJSOTlZIR7Es0hpF4DQHEnYZT
oaOkrxkL237mDQfCnX+DmSxUrDBlx3PwqRAiyV7jN0gcv4TayT8CGQg6ii0EOXCzxqFZqaavEHHp
FMxtFFnBbYN0vIa67cQBtJmGC7xvOQfNMJVLIkhrgnIsttTrwdGjpXaEud2iIjkKMlA8AKQpSblM
qaq2rtg7TMats3LLJaz1eELnMttow/9nYjIgqsiJNDBC7wwXNwJL2Me7hf7BdbEFve8ZQi5E20PI
LSUHFCdPCAL/LNgfb6Lpybu1P/FjWcSoEHXDEFVHKtB3Y7w/B2Zmq0ZgR+1mbPiCc1kx8C2uKf1Z
anVbmuDJ2WC5rk1iFVjBPO4Oqpytagav9cdDHEfwaISTo1HmOJZtoSCB71ngk4Wc1FrNqVW69Pn/
YAglIhkUhWhingrUSoUviYMQAgnmj+VtrfrOBksU14+tCHMrhoc9MtVAcIzt8Pd3YBAHXZKpLvCV
AsE9wF17/VpcjStwlmAsSnQOnUvtW6CbZk4gMNtvL075pC+57HFfTmf19ismK0cjJQmLkAHpTX7y
pT0jb9sl6p65hbs1MVm4OOCA5weHOMBKGYmUHqignhQ1uAWFpWTRmFn8NRpU3YBCBuE1wCD3c1oF
Ap9B33fMK0jXZMVtgckPP5M1qERjgDU/F5ZwJjcDlZH/mPuVE6Kt6kPLFSQfeEoBuw1wRmegz3Od
6cjm7sBhYjpv7vH1CwEbFG8up5osyjktfcMk2domgZeIg48Kar+nCoiL8hOrGh5qEi16O6XyI6hN
JlpUK5+7QPD8ZZElgiAC4Cn3My0OTYS8XTY4QQU/E2rbJnRwIpXAAaqRaNK+S98b9ZlGn0DwE+oH
312XG5r7N0igDKF9P16J2dTVD1euAM5nQGQnh6lIhhTQ9BEc61lMRSBzzdkAoKiEkwyV2o+tzWxo
4HBxbwFlhtFPaZVSjXMZKDWwTiqriSUw6oukBlbK1qERsn1iPbY241uRJIPwLeJlRMVTiTahGFP2
DWhP+lCiRloFngmk/dtjI3OxP5KaABwBQg9yx5/2pJuIXKhqNWR9EJ7EDCipUMCr8wNXY/oqwHmk
Z2lA63ZFUKqpzNgDCZ9WGJmqGvIio81cth0lTAR2uKghvjvtIgBQ1osiDgnf5CC/eCPKpN4oxTaz
wmENBgL0CTOtru2igvRLIOC50sxIpQPvgQq+jBLf/a5W4jiWQ1qzTuN9dPwli1+DSsQNQMThIwmg
l9Y++WW08SPxUgXNOmRcm47MzNca0Lak0tVgRdEfU31QPzMk71sagAda6q+duTgQgAITJnBInaKh
4/4jh0GO+UgEZkLc76+AZr5vEXF0X52Fl3CMKDgDP+gB4Ceol6O382Vho8z4m1vr03xq70G+D9mc
wenKTX1uFZIoryxjdcIpKNFiWyypTs4QDUHaBUsiITeN/MSvrHSmNk3DySgAdKRXQr3zNNMNXLOP
DixyPKK/Bypwwz4nvMkDC78w3Jn7EQwcwIrgrTGSOU0cSyizQe1XzMivVJrXzjKy3o4ZE7TNwCk0
aAQ0Hxuca2i5Mzi5kIc+HTpV8lino0B1Al1btXrWwJVFRvdZRwNRY70AsjFvvjzPzvMDwx0ZwZDx
cpbtVrSLwERiT+w03Vuqxcz4fBmdPUhBg6l7VP2+33iQNmEqJgH1HtLh7ypoBD7KaKGoNWsCGALE
0kAiQTbs3kRRuaFWNDiACWE0Mqw0p3uJnYUpnnlkIW/4z8hkTaGYWlcy0nXo+isMHgynwSaxcWXL
umENVr5L19LOamUdGhnYUJUNF0Av/obdpvvAWspuze9vaIGjww5aBWALux8yKuoN7yk563iK+BXW
gcmX66KNTCb+hjCu3Foh87cOLOgPkXQRoTLzDpPh73iwQKO09gsyoWRpFwoDZZ22Y0hXXwPC1qzO
yiSKAZceCJJOxE85K/MHwuQvcfj0eC3mynuyCDpSdG+hiIpr7n70dTwkaupjLdzwUsvXHMl6u35R
Pd33IdIgXgSUhcSShSynXfoQcjCq+iiAS+nxZ4wucxI3AsmJxyh0Ulh0EI0u9+b2Q6CTy0Essw4v
E4F9oi+FZgTr0jdEyJ72C8jtcQ//NoZMpiCOZH5THjNFLQexRQbf4VTA9HGOBBEJ8oUX9riHHxmZ
XBI9pXwXNjCilXYnv4BxnsO93lwfz9tc3IWJ+89Yphdm1NCSFxkG+6dXdEV7q5qXJNz6/kmV9nFn
NojBuPVjm7PTN8Z4AtRDUfqfjCzrFA7JcZ9zILanHRpv4df/iJH8mrl/v386pCqi6CNgM94RPE/u
ScmKwYlllZy3PFaOUxJ4Q9qTNEyHD64tkgsDKQWRoDaTUiNEhgDVBw35eyJ6kPa22j6PzVByQfTZ
asjsmGkdabsOPHa4wUIOsbFb1XgrD1BqlQirUmhl5y7YJs2kZaI/XRLX7z5q8S3pigE3ApKVg0fU
LlE/qr4fAPfy+igkQdlyqc1JTVvpOZ6v4NJnkGLR0zyRjmyD2MRMhFh8ybhUFY0epLEg1ZaCKrPz
fvCtUB5A1etKlLkWbdF11uMlm98mN3M68XFlkyUaSq5I91QlElvKCpxOyHcOeu9D/OCxsblUDNLX
/9kgPw/vm8PMtkJPmSbknGLHGVYJMYl4PVjBSv1r8Xp1HM4QXj70OxW0aP62fg7RGbHwBXMx0u0X
jF735gtqVkRvLx23KPukMlDYRSnqKAk7Gpv58ITqW5ev1FQ14sJi6VWUNaORU0N0T71vRRU4FdQn
LV7q5p679W4/anxn3HyUn0kodsrwCHFpwvGwgx67r/wiwmjuBr81M7nB+7JC8TaHGXCVh8JO8c1G
swXkMJNy4aTORuuArYpjyw3o4KbvMG0YlYQ5LLREJIhpoV6wRTsGtAkSONQQUFp2J658wq/iTXhq
PyH4SsdaxmJ6fSbrgA337zsmMxvlfpqhJZ1zksaoniooVm7VXToQEzXl18dbay6VP6IbUToZiSl/
6S2yftzVfZZyDgsZVxv9kVyDapihnbzrxv0qjzmkLC6rBaNzL45bo5M1dQea9L2ccY6/RlRWklQe
p7gAGMVQj41T5Fa8JJ4xe38JUOdQRiD1L6w27/kulINzDvlUfpOlRl2avL9w68+eiBsbk9jD8/Iy
yTnYgJQpe5JTk02dDM9a0i91ps3eWZDzwW2F9xoale7PHtYslUp0gTpqbLvxpyRv2WwhqhivvV/X
liqMArAInn9hgKtsaIUOz0Uny0wK2QL0Pnm7XCbsk9StgyUGzyVrk6nrfa+OhQzWCtfugGs/umOC
LUKbd76Q05v1JzfjGhfxxm2xQxV5fANLamxUCIH9Jxqa/0XadS1Hjl3JX5mYd2jhLsyGpIi9sOXI
KhaL7gVBC+89vn4TXGm7CsQWVi3Ni3o4zYPrj8mT2TRv6Di8vsvndgNgfDLc4REoNMWc8kXvehXc
ppP/FbrgQqx8IPqeUxYk4NLvvIfntiaDSpFzbZO64E/DLQtnQvUpw70LaN1SUy29LdbZUr5ubgOe
GxzX82wWpdoncq/CYIjeiiCxBfIUfV6fv7ktcWZimgxVBlBMCA5M1GBuNYbtS7NJHhRO9xbyH7MB
07mhiTORtSBTIy4MkRxUQK6iecODA9L54nXAmoF/vBOP9TH3atr50ur6IGc9mXPjk0hB6VK3idKE
P3kq1Lh0LB6kxDnUVw7Apiwpii4OdeJIOGBAKhseQy0LM6q0NFq52Z4p19nWT+8GttOiyvRru1yU
iJ3fLyOzBUg1oBMx/vxsv4ilmMd8VPKnGNqNY3ZHV8D5KdpFdtvdRyZJABNzDSXTgUKSzGERcjuX
9JQF0IlAO/1bAOjSPl+mjIMzikRcpRXVMQFhhN5pxBDSNRdYrLQtxVUn6upe9RcCp7m6DOhmfpme
HBWG74uqQsB6Iu9maBNzWOF4FlvoIoG/0YR8faLlWghCopV8EG1wAUVrfsOzlMc/jMVY4nbQgJus
rOs7b+5B/PVZwKFezkhAIKiBsgd0DyC+h8Q+mguuG5g7v+ggAY4aWNMRcHJpwGXyrHPagju1yKxa
mae3GUUju3uPpOuCgzzXb4ZWMzQLjlkYtElN7r8+BTmAK3bwRXXuzdHBqrpGbfIwihn964PC44G6
L1gzJHlK/Nj1RRS6LcedgGlqw8Z21FTv+NJom1AvipwCfgjakAWjs8l0tMIQATVXlvuh85E5Mtv0
mYLgGxz3A1CIvVHuyYMD2K4RHjfpZsm3n0MnSygPQPYe9XTUEsfdc3ZeG0Fohh44wZE8vNjuWiuS
aW5qri7eXZ/QWQcUhWaQBSOWZZH7v7SUd0UIcLnDQeX4pWU+GXnVuh9SuUqMzCoCjfd0ljWKQvOf
g3aTcwuP9NwmPbc+GScjlr3qpKN1aVOnlviau4+hsircW4Ks8GKX8cw1hM44pIXQ5Y3s75TkvvNL
/Kj3ebDChYPGQxNNpfnwJCQGGjiAQEeeyCh2SWjH72VuHMXIAM8tgOA2WUE+snO/EnckwH6+vgYz
XzWKFqMxBsUQIH8nD2A5gOYpHVvZVETxQ+6DuH2poD93Qi9sTN65uo8biU9ggylFs2ViU2TErVSe
2truil3g7jpG9wpFy9LWTPNbrvi3v2Dy9kHtg6+HEIiKtEfBq7GKAZF6KRodvDOO2VSOu2lyoO6d
ipZtZ4pqvMrLBfTd7EyDYgGsArKIWGSy3cDDU3Z1x/anXmheOkfWmCBYWMwZYmZIUJ/ZmLjSipxm
cj5gpnurt4Ktt/JWpfECgTv8Y1W0u0NyafXNPr0+1nQpAzxXb4B5lDEBi/k+WZfnGcBgSJV3gG5A
L+nNRcMeo4Ft0Q41C5CR00jUBBoB27MOS8pfMw/aueFpna+vgACSVCBWagjOSzdy/domT5G0UFBY
sjI5K0o6pG1TYBdVsR9ral7vy1ixhwApN7ZmzOsH8/+YTMDWORVYIwi2XU5m5v1zMmut0ne728Qs
Ld8Y6B3FbIK9vF6BC+vwscReObdNEfgB74bu+1HR+dJs0LGkB1MXECvSOnTveOgqXx/Y90U3iS4R
E/2vhalzzwldUCCrhaIsbXtN2UGOFz2Qt/fYnJBTflB36q7TKvoeax32Lfjjdd7oVqBvR1nl85Ey
68oiGqchu64xAm2X8vdzxAgX3zdZZiaqiJv4+D7AOJFfRNYvMgMztdKds3dGqS/jBkRwoVlYsRkZ
SN+it44xEw1Ox/WZmnuJL75ksgVipVUBqBnQROPaogZSjhc05O6Gmz74nc12viaTC1KSCw695qgD
xxhyOU46hqysPL2hgHuB3Rt82vAS2w3IYBY8nG9n8Np+GHfkmb8R4jaJVenb9sv9ANvgV6LeKqZw
OygWvaP799rMjIZW9uf2EaxdFJ2UiRbtXL3cLOLPZp8rFHA4bizcg3xw8j2iWAqC4w1jp3WBNgw7
PSh6W9yIwjHmOB3gjFqhITgsVwurPZPphcbaL7sTbwgSOLVSRbDLWxBQfCo/HZWixdfW/0074zV3
Nt+N3wqtG8JOSCuTXetkALNhSz8WzMzdljI4C0BoKKOOP2Uka6DfwedSy8IMeb+FeJ4FsTw20IcH
tIFB9Nm5WYi2Zo/LucXJwAZ0TAlcC4t5tk8I2l5ErY2QTkQzfrP1diq5cZbwaHMxvAKPDo0OPPrV
UXa8nEyGFaVc7ACy3TU6Un8vPuQJV6pEa/SrGAszOrdBzm1NIh0feWGFD3uEbTXdPbUKmvPlYacb
i4rhM8T/iDYwIl7BKeDgrVyOSvF6R81bDuh9VtFqK5e3Kk4ht45XFr0b5XLN0tS+kp0CSg/rsBHu
H8SbB1VPS1yFS6s6Hrfp9QAhGtCogJMNoKBpsFoOQ8KJGPUueHIPssattcoa5Xu/cPgXNq0wkyHE
wH8Zm9z9rRw5rVuMy7kZzLcX86W2WktZm9i6d3eq1tBos7//NB6N11x7LKzuFGl2ZKi6e1yON+fg
/Qq+hR3VrRVCphiJtlPCSGVQC6gaMdn0YawXaqRgzQe0HaJnY0342tPVoUtvWcYdKV56eRMmUvrg
Swm7IijNWQE7yDdN6o/tZllrocVKvi3xP+rXrrpwg826LIoC4h702BL4LZMbjBl8LxsYZ8wr6I4l
s1SEqDCrB7aOt1FdHdK3L0aHTsWqpoq2hHaZWzpFBewBFRygPaYwftAHKF6bIgNfDsbAvQncfc+Y
Hs1Iv/BgLRkaN+zZ/akEseA5SPafGvn0ItaZ5jeHDBOaLVFKz7rz50OazGcgCSmGhDSKnFAoBcIf
qVH6NYpnT6EETXwQyaThXtlkGsPQD/th4b6ZO3kj9+5YMwEP6nQ5Y3QVulEM81nhapG8I8KnGIC8
2/fRX/f1TZ6MTrsmR8WRltmac41QHO6vf8TsnkJ+YGy7BeYebeKXs10lmRMpYcWdEtcapQ/U18fS
tCoozYAq1X2+Wa8P8jNuHW5Jq4mbecDAnw7aKGBScR1OPWElZgR5KAAerNchhWB32RpDj/kGn459
EPY1XXD35pYbulAy0i7jpKM993KoXahEoj/O90ZAr3RHH4uvUTMJig4UpZBEU/V8k2jC6sG2r0/y
6NNPrlgVSToEGiPpHdq1Lg3nHe4foeABQm1NNXnJ3feq3UYQ10HnhhDo4EFZiAHGkVwzODlChE/Q
MIlE2yl459KdzBW6pCyB/WaOKQJtjgVhJhqacSFdDirmwfmV5rARN7u+MQbNH4B4XeAvmMMcXViZ
bE9RSsvM82FlKDV3fesfQps1wGP3zqsuJIEkG2+iHbcPbGYsbJe5zOCYSUCKDrhpHs/E5QB9yRN9
tcFtqyQQ4lCOKrdNYyNGE2hC867WCyan3SeopHtGi8rTkoTizNBxOYDraeycgtc65W7wM5GLm6Hi
gR3lD/L7CMUIDYuTb9gnx6c2UAil4RjD/vpenZGEuTQ7WddB9JgELK38KSkOUu/qfAJQ3U41ldYu
GqqAJT+TTVXHJ8TeK7ljkecgurhtHtQQxLEL3snPOwIfw6MtHeNHIX0qrNa4bRkiluXh/q186m0W
CrEzscjl758cFKTQhTaqIdoGuCSV5JXoexpSixoZNklxFCVIxZU7NdDzfpUOu6pZ2mM/D+ql/clk
IwnRNfE4Pr6n6WO3L8m9E+pOfBc6r8NrKN3KrSZ/pGCZAX71+kLPuNaXtidHK5P7RsgJxh5F6AA3
mzKjTLrvHvPSLoCTNsRyqZQwOtCX1xIsikDooXIBDOO0La/mqz4kIPY6CWEVAa3JNrFM5TpCa67c
SuIxdHj2WJd+o+fNMBCtTTwCNfsCnC5UzFlAC5uYCL3Z5Yq/GeIwy0D33HZv4dD2rykbDx+p7Oax
cX2ifl50l189CQsGkCPwqgSEUCF6oMmUbAG47dDbkK7UAiVasDazI9AOM+J2R6znDw4RjqsyJUUb
3sknj2K+UoL7uDavD+jncwQhQagjAis9ModMW+zqSGmFpG9GDAzkrcpI6/NyxXihLmcPQqS3Uayl
6VIK5Kezg3QXwKsjSTkafqYqrbJaq3UtigCJhEUAHp7otWs8ZsF1nPEpYIVHTQXMKKDz+44/znzH
pBVj1/E9/iSVgPdH67KgvrirPchDRI7ZNHlAy2LQldr046cisur4EIM6jwTvS+xNM8UXfIogEFA0
IiONdpDL58Mtw1oKm5g/ObvsHuR5OjHAqZxtSt1Q6GAkIhUWfLmZEjRMjohv9MPh0ZimBBhP6WuW
oFTXH1IKKmeIMYo6d9NpN6FOfsN/QxYarf4jxz4H3p/JuUDQJMt+GwFEAEkBAzDG7IN95bVYAz8H
B2VhWj9J+Jd37WNgXd/AM5EbqpGYWSCOQO+GBvTLufV7iXEYOB8nL6WoY4GK0HZW1UYGix1k6ipj
/ZmvALs/IXRcXTc9c4WdW56KZaHhN45cPhNOXBNqTGaxYO9rAd00BlDKLTHiLI2Tn7ggDD+0KcNg
nOxXpuc3gr5y17GGPmPntjBENB46SCBWVujRfKmeNnuUzub4O3A4O0qVMoixE8J2tu8qWluJ7m4E
dHNqrGdoDGhZNphfLX78jZTPxeJOveUKHnwdyjAsZ3r4KmrRLem2RGPv4WBES3L1c68g8kqQzUFq
EG2I8mQrJRWSa4raAaHSbbpGa1T64RIzU3Vgo1vvdSiXIDFzF/yZwSnnKD9wKvTpGzy7APCDmYUH
dYsubUGeQNbt9tV5XEeIQZai9yWrk52ERHdX5R2sgtuMTbSyBsv5b40MhCQSwjkInE+veKbl6yoM
BOBt+IeKEVcCN+gVyCMJf8oFqjCrmFVeuOSrdMDeZPKBzTh2Wy48AeN6TXwMghZHQDzxinJg5L68
GiIvTDPWT4RTq3Wr6K1euSbmc8l3GisDV6xMFzEDZRNaTWFlVMwTXzq9triX/CldoYy/lMCfiVvx
3iNwHQkUwK88DdH7Cs9MBDpADEmPbbCo8YnWQWzsvX1X3k88VTkqbfjdcItWcs8UwHB+lyxFezP3
3sU3jE7S2W3QlQMJU4JvCNF+o2q+vxfWDoRC3xaZf2firsvhTt4VP2IDuR6HC4Ju6cNyLfpIhfVX
CrXbcqkYNXMsRlZw8Xtqx3Ts5bCYoneCbrS1I8bH4i6Z/+2I4SRpBCp+g6LPJq3mJTdVhVQA8Xhy
z2tmbIM6stRZ00ifsU3060/TXDCDwfwyN37OmbkilBUAccc1ooVZfrUWgNV4Dtnbenus7Sb4rUMg
jnhu4GdYAGYv7RGFy7MwqQUooAS0XTeCwSu74M0/gByIivumuGOHbZksanHN7kWoSKGtEk3NoB29
tFtD7oZrw5Y/6SDlHBCqBNqNR7tTe0Ti6LCE15kBmY05KrwCkEoHtbk4iRErJax7r8oALImNjNVD
VXNqX4/YCD2MoeFGio4GY8zBNst82mYp9YQDJ8MB81qj6U9ctPGGdQSS7DK1K4BAsm3IQ1fj2HKa
WGjSiwABsV5nm48IdZQlJaIZ0hx8PaoM6ljmRpZ7MlleBtR0S2r+9ABiNtrYq1BrbBaXIyI8cN8m
d/xGL2Xki0HVdH0/zjAHXZqeHOSgzUkYu3hz+gMPMftCr3Tn0OgqJT4VHtnCMJ6Re9NEnz4/WzfN
Dtp0S5QJcy7xGAjwqJChbw6hweVe6Vw0dak8nneBQirSTTWHA7Ev+kEP7W/E8hemJjMtOT5wwgNM
Pej6k7jOXRoylNuxcNBsW1xAu8xoUGJykVVURyU1xFMTa8i+yW4R4mklT+Ur+yBvOr25F25C417W
rC0HciKQ7B2K0/EonE4FdCgfE3sLVfT18QCZ0+srPZOlufiWyULLXS8kaK0HHBuNpiD7MomI5RaX
MhZz5x40piBxAHYO6mGTSlVDcjnslUE4VeQuUGmcWK7RwTVMDD88XR/RnOcNwstftiYPQ890vAP2
PlzdOppj1CMU2N/8E2P05jZ5hbT92s60L23B6lzu7cLq5EZtUO0og5YXTmMJACy1W2ctrZt7CBvs
je22gI7l6zBonk208uP6gOeeKjAlISsggSwBkNrLc+I7VTLUoYRIQ9GaxqXtMWifr5uY2yUgfEBC
kwf0hXwHzOfP0+CDMa/E4KIeoFwVrLz1NojX3kLKcKanbAxbQNOCvPSYZZrsRr5yFTlmMJQW7WT9
g/uI1uF9CaqPxqZQMH/HBkVI/A4VUMZ4E0rq9Ra3MJvS3HSef8PECy2J6IH2URFOKQG1JeXDMiJW
Igzqo5p7+akK0x4Ui0T+lBxVqvW0dtAtLjKevOvcAb2Aat5UsVG1PQgU8yjvBUpCuBhUykL2jY9F
AHPSBkUlmudMSTTBBSsk+kicBH23XBAhT+WS5D2SxDgyJSeWjYKp3wa0nNz0Xp1BbbsY6mfg8evV
wHV1rscqQ04yX0r3YMaN9nxaNEhZVHyWa6CazVNNSCTBNUogmlz8f69/DlK5QK6UyzKbEWM4ZpWs
AnDuBcouJEJkZ5E82F4muR88Qc1Xq0UC9v6kSjg6xE21VhKeWUUZSCFpxGVyo2V8VCdol4/Y1kgK
tGFSUAkAOp14xSsbtQVLpbatHQ2NuuFbjKkq6ajV1vyOV/Nr6SBmcnkSWr9BYyeUN07Bfa4A5EyO
Klg5+ZQyK2/jGKprut5CQm7W5T23Ob1tFKnsE5RcT95W0rzjbaC7B87iwAsRGZFFFg7iTM0PJwQV
ZDRQ47T/6BhQ2ihRg8TB7jS8rd6YO8jh5AAmpfSJ3IJb7zXNwEiqS5GmMamlL7wW86OVkNtETWWk
75gcDiL6Ti91sXgSG71hDkN6CB9ENAoVlF1hT8kCqLDKXd3d9EvYuPE3T8M24Zfl6QvipnycDcQX
T+oTn2khFQqLT7dpY5XNfsEdmL0B4FuACRp3KplCPNATCp7bLhERcD+p/a5uABpYqF7M33RnNsTL
rRpnPe8TFjYKc7cBuQjYqDz97tMx3W0DYaG1ffyy5dWDshj/zg4OkEmRA6YasdP487OrnBEGpufc
QTxtfJi5/kyMjsuPNTr73ROPrUbqWBbG392fjPXJAwDw+u+fdQlHvOc/P37iOcmkC0CFAwNKYDuW
B2DhU9qgpCeinCdndBAOaS1RNd221YLT9u1tXhvb5GnKQQ0bZzlMp8Zu93JrAq1F2xx4H/BYbrf5
6uZmzVP9KAcUEu3Xhz3rjZ8Pe3LqOjfIAtdjxbHtYNd/vSAeoaKBBqHVXbSxsq/H5/j+Zn0CguRg
I4fwW4f+16xPUakMl7FCG2DozRO3vR0DAEeHQGl/e6yAfrSChV00e8kgYIPfj/AUIPvJVHcgzuY4
H1dqCLTjDrIRRK+M/n4Nnp0PZ4kpdM4zPTc2mVu1awN36AnSCKIRrmUturO55+vrN4O+gzcKjAZo
pcC3Ch7NyzOXNKFbOXUkIlVhZhvW1OzDh72klDyba0JIj3wF5LwIz049UJwLhci4If1Cc77Mt5wm
Dt6FN3Vzu3puDO8OlN83GriYT80p1I/XxzjnIQLoNxJoQckWX3A5xEiuYwFibeIpkN7y/rVP72Pm
teeN61ZmALGYyTMzkzEygpBEUing9noab01Pa/YBEFM5fbuHmjfOg0jpljkotN1qlSaFoEX1oQTD
QCEGrHA1Kg7XP2h29wAbAnQqB0TF9D3MPD5n+V4WT+wLcxu1llSvUl5HB4W0UNufNyRBOE1F2Ijl
vZxfmQfXdap45FTpimQKb6xjJ4nRhHa2RPImCDO3OGgdwLw96u5BE+7SFOO6TBbHMJUaJYSOmONg
DoIWrV52kHPKjmja/XTH5FREuUP0ZUCV4x4krfEeXcm+DtLI0/UpnqtmoN4MHiRZQGoY3GyX3+PE
jMq5HraWvmu1XbFNKcr6WvEYbeItWXsSNMeXTuyMADV28ZnNyfOsEMdjqgg24Wgg+wH6LfqCN+Zo
YptR651ujSrXDHsk9z3oDwsDnlsANB0BvgK0E+Czk+uirMSR6QD3LXPMItUUoifFuxNAE9QlBnjP
gi4D4bsF94vB7l5Kws++sefWJ2+s6DdDKir9OPSdXuzVR5lF6y9VAu0LvIr2wljHzTR9VuEVSCNO
GPnxaYZuUJyOY3xJPMVoh6lW0LAstMST9TBo0Beu6F2gV977daOzb/m50YkPVPt9UmZwb+GzPzw5
O0C56O62pKvPdr/fP6bbraDdaLatPSxdFzMOEjgDgA+A/w6eNWlyisM8cAKpjMmJ/wJJSYs0rw6u
mm5JHnb8/smkXpiZnJhUdKOwgvoBsi1DZg2Bgjll/EDrHVQgrs/lXLYF0G54sqARBNPxNGR3oWhI
hiYnJ+Qi6cjFe2ftLa2g3qjfuFk4GuOxuxgYHjdYw7mAgAoemckrEw5s3kbEbU+JErm6V2NgdevV
C6/Mz8TraAYSeRCVGJ/TaT9ai0w8KVylOXW34Q2nC3a8Q1r8E3Rdlq+R3WNliHqpq81hYXjqj9Mw
MTw5e8QnQQJGm/bkSjdOsWGO1UqIV75nAtXaVK8y/xH3mqdJWzTdpGbomW/qayQa0IuO1Ge+BHmk
Ht9Bl3qXn/p6FfqP4KeIeC3aelbh0LJBd0apl3CbDfc+vU0jrdmqJy54VGLN0yFCWUS3XWaRXCt9
0IHZ2VHK9wVX0QINagwN7OQVuoWHUjVdHnGuaGdo8137AIEG25jTW16PtRA1SkgHuZQoRisAjsJX
kE/txu79XU5iisYgFNsr5hFsJsgLiIa3E9+CcrG1fTxKP7bK2RqOD+pZnKM6PorRitycCBr6HyCj
KlQg2t5yIPPDx8gHwhilZyxp1/14pr8XEDUpDoVw0HtO343Q6xt5XEDO9G5l5KocaLYu3JlLNia3
V5OiuA9di/a0ES10v2UbfulMz2/DX6OYPECgkO2V3MUxgwyCntxCXKx5CLFFaL5xXhfujx931WTG
Jlu+7fOENNxoi6JZkKS2EBnkcOPQjHJabrYbTjuq/7Ko12gUEBjEwHDewKV/uTniXsrLig1htCpr
s3aiiPZc2BlpuypiII66Ciq4HrvEWPUTF/ptF/4relwBTRUnExunQQwlUCxdELywA/rVeHTD3CQ+
N+KJS5YKYJzsLOnD57fZJ3tbKDoEK6hY769P+o9cyuQzJnMO3GSfsEnQjtX+xGRQBi8wZMfwUc/J
b2N5Scf6u1r64zCiiPPPcU8OY0DSQewqzLeYm5VHiQotCj9YFaJevaeEygOkKVJQvmnSHtLx8SqU
7fSd+2ygsIYQ22A/OKAI08frs7C4GpPQr/T8OpUh8IOtl0Z2WN8RTvPe3Oxe1WLoCq3qp9bfhpgS
aHNJeshs/P7u+if8jOyxEjLYGeDqQRIGxdXLjQgZMAgeZaQ9ldLGl5Aj3id7VdAqKJFnz8RJaGeT
hEarnEC1Ay0jAVXvOP+xE8wemlpo/kTzC0Eut6VCYAntThJXZBFnM3eVju/gSGAJJ3ya/e9RHRP5
RMJHFlRaBx0WUDok4kqqLLezIn8dkpdS3RPheH12fiYCYBQUCCNThiBDEm6yQAKiypKRoHDo4eL2
78qh04YOxOa5vw+El05iQemzLniTgzY7AwUtSX0p6gXk6zQUQJMjlC8U9OpB65RFeDvZuyHjyCWp
0WT1JFpP2CFKQJVnBJZWasWWX2tAqvV2aKINZOfcAVmlS7sEUBLy/c/1CRmvh7Nj9ONTJvPBAFIG
NP/AnljA2oWwpSF7AzC3Ey+MeRoDTA1xk/tRAAVDEzIwVIDh0Oc+Omev5BkFt51BCmJWsRZvhBri
6NVLXyfm9VFObqcfxidOnusPjZiWLHuq0vv01YmPA7v2G9vndK4yJWYhuTZ5TX9Ym7jkHMsoFdNj
eUMUc6R7v20hyFTrcXEbQ2Ps+sgW53Vy3KFyxXYpQRtmsmINtzRz1k4gzAfCnUCrcPvbxOgW6TW+
V2u6bYC3ALECJ4Er5TvgP3OFOL/o5YHHaqIc2igWhH/MAHTa0CEB+pJ7W2K4mR3lSGmEqwKSToB5
Xl5qdcCCFBVQ/FMgGiTSSGUHK1Ww834PJ9KLvkrVKvDics77wvTOrSVyzCzShmCjAX730vAQ5jK0
kdF+JtSe8yDVfWt1PCpq0EvjqRB7/UvvN/EDtDqDFcfKvR0zPdrwovQ5HoqvkItbq5TF9BABC3c7
pDxwSyx5zfogta9/6dxBRiEcnUwCL4nqFOvcxayXRg4+1C/NGq+hx1mpLiiJdt3MNF32vblHTwMI
EmnESk3c0aZxyhblDBCCFjrqRFqwB0vnPj5IRvDRWhUEFBiDGFvZ9FfEavV4xZo5SmUgNz2EurqC
HAb8dd9klhzM8QhPd+T5d013SMrxjiDgu2T+U4ojuzGr0jc6pHVc90VuEcYIiUb+x+p/vHf/6X6m
+//5/eXf/4o/v0MfsfBBJDf549//qy6r4jXyX5M/aF18vtZ/pF9/HKvXyi8r/7386/jL/vcv//3y
j/hd/7Clv1avF38woAdQ9Yf6s+jvPss6qr6/Al81/pf/3x/+8fn9W+777PNvf76ndVKNv82Fmt+f
//jR6uNvf+JUnW2C8ff/44c3rzH+3o3vfhY//vvP17LCXyV/gWQD8OVoHODRuThS2ref40/Yv3Cg
pAL9ioIeVaSpUX39848kLSrvb3/ywl8IGI9AIqWMArFwU/78o0zr8Ucc9xcJPVaQEYA/i5cRwf8/
B36xHL+W54+kjvepn1Tl3/6Uv/vOfm0LXBdjDzM4N5EiwYsPXNrl+fULKFe6kIp03IhvNnEwpIJW
sEMIiea8IB+8oAQB8K8OK9tM1qPMnZZ5xa6FOHUYC5cRB4BF2PTh3mHUJlo7eCzFDyDr/XzfKgJz
wwbeEFpOkCWDLra58xhlUCyindRB3LKrvLeyQw1cRaEbHCIkyhBpl7mwrtkidd9AC5a5W4bnhrXC
g9EXtTWAYROnkTc9m7CR6UDvqIOMYlzIA8HNEQbqqi/ErNiBhKUpbYI9eCqSQkKrdOEUMeWDJEdD
bukhtgKvhjd89UPWy1up6TngDsIA9LWBJAdGpkCR0OikgGkHHRABkbV68JMUNCekYT+TPILGpVmr
UYNoIalTkN3QoU0gxhn3ciUYVeB0zotS8T3UBkkvCDdSWguc5jR1IKEZTPKg8zeAv0WgMkOcj7pO
68c87Nue5r2DJoteSVizhkAAutglpbnrZbcNNTbvRVdnkYHZh3VJEl2omWybpqJfgP0rzwua1b7j
6BXLohXYQVVHL4KMv8sKqHdUrituHIl1fK3qo6eeQ0spTRk1uKl6RmE1oZfi97QRw1arusQ7qmUG
YdUuVFkgIPhGj0USvMSCmwG/GKlA9XGpHzsUso7FyskZSGOGKu91mtez4GnhUke8ASN9mek+fHFO
F4P6GYQIFXiLleG25AH4C/uqs/yUF8zC46U7NPFl76iAl4Bk5i1CtJBLnvqK8+wB5yvR404eHoYo
Jh8JASUYspatlBq+Ak1JUxBdDlnpwAkNhfP4YyzUDdoNmDQdgJvmAfDQpdapQh1NKG56HzWVkOkE
rJn1i5sXXbiNIVIKcluxUroMW1HqBccaXFQ+XtsgiVWOIgFRDjfZ4IW9CSI9SHMXqJgJN+g74KLx
XISpyZZieo/aVrARczCtk1DaQj90N0BqqQZWhKoZos7eGWlMI38FwsUeaUL4k4VPap3N1crolHob
lS1LCy9K3gJS3PdFURiK67J6nbHI8nSy8t4WWa4LHQ/N1TwAE3nTEDtsB8UsSGeh4wLJQC9q7MDt
0LHrMQ9VxD6EoiNYqViVYDUMQ4jQZpEFgdttB/g+1/qhWWHMdh9lFl/KDw4LEejEt0tFhhYlP8aP
PdDpDFt0BpKCH2WXPA09Kk9StPFTyRg6yTXFVlQ+h0j8AI85DRRnz/QDf0wKFgrwLYRW/BQedOfE
BlRDIUHQ4/XpAy8C16L84bJ+SaUeiEOPb13IPgA8SrLcUmrudsi7QPMcptTSDuCZoWr9N1DA15vO
US0pdrdqmWPTQLb3MUndxyp116rqvoi5fGwD0dNaP3pRCZIquRgrQFHUN5kcuM+ZFx8AA10NQSPY
ARcUWlQX60GOMq3KmFsw9dqBEz16LhPQGOToOqcCC1ryrHOC5yLdlVl2Iln7DOmI23YItbCsNmwA
6mKS1rvOSeMTbvVcU+oq/ZICjjHTNoV8CRhLU6xi16/bTLoLWgiTRpCZNTwXmsyFm8MdjupGKyIR
wh9D3IEEHSS7tGEHFIMkcIs7aE3QiizyTSiSsTTh68wOEBgIftGYAZE+lKAId/nARjeJWuzdBFE9
10AWmHMkdVsWDWZE5pGAIaVywybQHs1qcleU3GPUsmaQCojyPDE8VCr8yADZRBDirkpWNYLOefYk
8S0B4buWBSqrR2L3WHVgKou7AkiKgSWGJJTeLvFDLQ+R4CASG9hu06Bdkgh6XeTFmmSliFkQdoKv
Fhs354N1LTMhlT0+M9AFtlHC8og4dJ8xAa6QzPf0Wh7egcO7izmSr6UmKqxWbp+iyI2PRSqALbTt
cr1lIyRiK563Oaeyea6BYlsRCbor+y7NWFb3hXxbdaJRQSPYKEMmeAb7jFWI7lvc1v/N3Jl0yYks
2/oXcR99M3mD6DIjGylTqabqTFglVRXg4OCAAw6//n2eEefdUmot6Z7ZHaWUTeB4Y262bdu28OO8
hO8bOR46PQGN+GxTQQrwVpZVeij1jPbdMnxCNu1PGXeP9C69b/FTMdfTZ9kFv4/0ut5jbJx3Rq/J
ji3X7LWjnpsqMrvKN5+0i/w8tct3Lu26O2vol+YmmXJ/743rfqvjhD7Pa7xrkvymCsObevK627gc
T7qbZ4hcaD5F2aFZHXZn7zzN0/wnVZx3a0Gpk9efx811znMbPmPf5Ltk4511qiuIvH5M0bH6c23N
J/gvf/vjeheHUEV6VRxM1z3M1Up44NGkcGud58aF0JhkA2fdUITSh3dqHvXXcl6OKpcGnAZ+GhGI
2IdNk5Cn6r913fpEl7xuXyj9LSnC9ZCWVXsfDpWzS5e+2+nRP9Vu8WGbsuCQgOzIOfvTMdt7rZvw
uRPRXbwkj5uXim3YpXkq21uu9hrh89xvMHetG+n+bxf88KPu2Ixo4TadG+7E7LIC2RKEp6DbRLPr
EtfpvhnP6JArJQnGfVbqzfsclnI95UWiQdZLz2dPncaOEp9vSTBsIO+N9mlZjFIHjKddUCTBREuv
LUW5ZOctaZMmH6myqpcHLXtxpmxTOtG+1VNUxc9+SsPp/uQ63Djd3743JR16fZgMfztOTVbG7j4f
xeztq7JY6KPFYEc8J39c/PvKW4rtX6Hba5Mc86E1qXdj3Dpr/JugdZZI3ORB55v2ZtSalFVZjO1t
Rg91SOK98rv53Vo47p27ltmTWXvzPI6V+7Wn25U6KO4KH3LqHNGyfEhsPcpt4pSxTw+sOTj1Q78V
0ZeanmYxhMjaeIhYheyhZ1rFl75z7JxgcfU5FF0xIoGFALdzjDchhTogM6QK+Vu+oplwSLvuk0sY
1zjvK3eoRu88pbX7u2mbZdaHUuh0v3HxIbKw6e6wUtTamwchFvIfQV71ZfgB7df8UFWRNDtazhW9
uFFNHdH1PKCe/cbPxFaXe5jdDZm7PBjWR8QUpt4n9dVEsj80UiUp0xtsLeXPeakS75h2QSshgcoA
7m/aJNiFeuOieVfmwzA+jbk7YGQHvOvnFQH4ZB/Q2PsG4V/R7IssHavfW2/4l+YiqD55xdglL8YT
dOqmaEV1X6uQjXrEhXqCJ0rCdN78PBlO+aCLx3J0gg6C6DCjeb1U21LKeidKhPQtbU73KIr5TaGR
VR6ifAJuddfqaaGzt/5Nd9LIcz67JgeDxS3bG8Okh2FV1Qena8z2MS1gz1F77iwEy2nQrOmxGoY0
Oeklm3dtNeclTTGlaHcimYX50kp//JDLqEh2xRh7wzHuVePvKhq0h+/K2VAQWtEhfrlpTeOqnc6E
Hu+CxomRk2365KbMXeFyvEPErnGZ5dGh20V6oChPtrs5z+r9UuLR0EymkvKggsyhYbZDx6liBMId
dU+pS9TRR/w9GuRtcspdWTdnT7V++Jnm5lO+a5ehqw9KbmN2NEnZdUzaTBOHItj63YJSEPZ1o+X7
4MTDb16K6pwPa3Y3IkZ0J7VvY/lV3wxGbV+Ib9XvUyMmfLWga4aM8HaM/Julhum7y51iPCgjp0NQ
Gn3OBERgogPnwWRJd47jOnyo52m5BTVfzs6Y9B+6BmsXrc5EBzSSZZrpvou3LXmgjZV/m9Cg/s6l
8fkjb+kcs3JMD8kQV0Af+Vjfxn3OPbYV9X3aTHKf5M14Cqq4+zg2jt6PLr2u0k6Fj86smj80JVx3
onTEZ2ES98GZCrRWaHTT7MBB27+a3I3/HtRm6G2R+M7XdKLd/c7nlL8zMZ1sPenTUKuqtwNNvYka
kFCd8Hsq/1TSA/NUB6P7dY2qhm72mJFbsboEIL1+l+XlYO+VrwrYZEeMnUNg7dOn3otpbuhn5VEN
CD30XS1ujenKEOGDsDgPlWtOUbl+dcDVzkMt19toyES1r5yt2DuTEceqwDA6RR2fC+qETms/I9zl
t79x7TRQ9Y36LVzn4pjVNLyTKi8/K1eaQ9ro+ww04RBQ1LbTtSI8obbNO2UT9mbXzsH8JRtz27io
Sg4lIdQ+XePw1vT6r5Hs2WmMyu55Wfon2c7yoajY9tsSJPs65S6vt0bsPZnQSrmRmX/wlx66aTV9
ypewPAs3dI6pjE9hkSBrWMzxsVCuh4xQRrePvqq+ycEGsonsHiW97Xfe5AkoE2Pz0hcDseMSmt0S
zuoLb4KLumbTfNPJeSWSFPE5yb3t3SJHdZ7yIeHFZ3MD5GsOvImuL2juf4S6PFbfhm7s/tbfAyrf
QzX/9736q33Rw19/6cc/1Nvf/A6Y+d+BxATAJ//n33jHD0DM/o/2jz9Jhl5AHYvc2N+/ADFO5P8X
wVhK+TuMQHqw2bzQBYlxXnWGr9BLGvwXbRKROwqouuBfli9yhV5CoBeY7GgHxqi/xWCs/x7J/wB5
ib/H42D+Q7OkWDoGdUGMHp7V98CLBExTbZgWX7y4aJdsp7Zxjt0jushp0u7rlmRwu3OmJe+/Oiba
TIj/4DetOaHjMdEMpoqXzifiqdJeH7T08lYeJu3nbXcsehiW63l2dEHdyBBsET1NUvpgZoM9CkHh
38ayxle4oSq3T5CoaeQSKIDAxDaFaIqp74ujKJeGcRUuNTgg59Qrl9nNWIgAmYKsl7k/30mTq7o7
2lrc5DlYJKUke6LEOfkTo+51n0Ivt6NrHdd+YDx0Lo82ZTFjvtZY41bto0gW2r91xjpPXpygTsbx
kPS5dr37jRt9Sm5qtAvC6ISsQaTkY9Eqof4c6CA5LSfiQJpmHUQ45Umy7/N05vP7vnLm+SE1Tcsk
1Frn/A83RvC0PgpbXrtXnssQhr43oXPTmMpz+n08uXb81TRVvHYp/Kj/+o/deN0D/0Tbvs+y2CUn
GwDnCgF19Ilg2n6/5EOtI8z1MnzegsEUyRmoLN+WO1cscxwdaKwZ6/LoFxso0Lmbuk1tL9ynixa3
nsyjuP4FIv49dM9w0Kcn1+cHURrFaG6/GU4VldrPjMk/EdnFbA0j3II+v168rA61myB0TNWMA6PK
Z8dviDwfMJctXel/Pi1vksJ2IBxLupOSnKd54Q9t47Z0qQSlXMmnpMNLle/mYWxncTMMNSy1Z4RQ
qjzeFRP7EVTBr7e+G3ZOP3tsrWpNwwXPfpvsl3lZswVWzaQi7b1PxLwGzntpmjn92tEHtqgfTZcH
9WMqay9+/vlbfJ9f4CXAZD3bYRbxfwQS3paEUfEX9jpS6ydgOFHSzmzeAqYxnOgIv96UOJjBfJc5
7diZbvfzRyMBx875bxSXh1tNPEo1rDAeTYvflk6j0hZO5RYUn2JJCib/OM0STQgQfkgXFTFEYx+e
VLM9A2E3SOHvXWfEC3xst2hsg3fK32jItivBgjmplBKVG5oVY+fZfUG51KAPQ+klInvfTRI0CNZt
a83JMpdAn/t46NfE3wHUJlYsbt7m7Pdc1tAmPyiKZzjFYTk0uORZNDmh5Veyr5H2VSKP+9Pqd5E9
uOPYMMzVrESf+yxQE3ZnnYeJEckxtafSqeAOZPhyJmbx6ZsV8pvDbGpAxSpJyyHZq36yZzvwbVeY
fXr5lBmUio92tcAj35lwtIbFAP/wzbRtC/t6IJ78TFQZ596A5vHwsKNUuPyWV820rPdjQBcJMrKo
WfZfMaItM9yOG5b6uLmjjbnyxo9JmarKLSnGGTIpoH5rtApUdV5p1hAnzwI/jSVpVVLM+bOqpzZ2
/uguBrJBjonFw51pjPp99nTDRwdry3x/cetUC++hEX5X16BSfifMQCs8TgMGdiOyKJBgbOyo0zBX
vFcmitl5CWdb4LeXl3H2TrU49BwZ2auHLkqK0urB+IP0TivQz+ghxBk3YH2tm0+je1TjEvRfY6Ed
lun6UYXNy8Tvo4tFJWbqzAcpXfQI+6Ie5+IGT9No/+PU9XZxqyimxO6LnpcUt75OFiDau7ps7T4j
AsjiiRYjK7J1z21Ot9D+F5nt6AejC+eHs2flIKhyJCH3vdEt49xFszXVn7sprMDo8m0DuccDf7V5
DtAvUxbP9camWVrh8aVr+4XRXX8lqKqxB2wVUjvPJHnsZU1QPrCKekmG5WUeCGvGw4TyFrsqK317
ytRAW9CbSAobPZs6GKLwRXgmwjPeuQDrXfSiye3r7YNrxFh8WIyITPzQJ9vqenQnpZYwme6DywXq
B2NUP3ZuUvCAy3+8wLX7u7vsdo/0xeC9E6mwNjsKZ5Ksu6gi0J/vhjXqR+dJeR0hHnEnLQt1+eV6
23nGX3ljB0x/yvYEne7SI9SztqwH16PgXQfQs1zvi1AUrntqRTn5yUMBD3T85kbOwsH1dORzx5IL
mpRzQLG8H+O7qA6LPDtK6W2tuZGR1wbxqaa5BNMdKWfzfymw8D2FLqTGOeNSJeeKTjapsbeZVyXD
AJsU1S9JvIWde5I5ealq77dsTn8vosROUR6GklBFG+JbWCWeKL3oPliDBau8db2LuNovjLNldv3D
NqdWuR6Hky64lM7/6OhtlfKjaq0GWJH+wstvc2e/NGOfj9mjVnOkPmB80w57rd3RLN+yJkvUSh49
XUrn2wrsJeRjRuVpEN/4SzdTaImGwsztIk2rhdn1Qy7C5NEh0gjpGCK68Ve9g96+BHheDIk6RRbA
8nPfniITLc6k/N5/8dYBbAuRWbMVldjV+La9OLU5HdyDs+8seqFZyoqunf/x5/P4xluBDMQ59mIK
lWlJymG2P/8Ho2IbBi9atn55Kbq2TqIvC2hqtJ4oVJBs+ToJyELuyngAatwjTmFXN0lksJrjfzoO
2mUDWscoeYVUMb2xJ3XvhzLue/VysY1+NFqDzMnn2j/p3DUsCzJfmT0QnHrcEV1K6/f+fBhv3A3b
Ogoeog+nndFQuP1mGKKe9FCCtLMgo9PR1Z6r2gloDEaS20//jrWQY30vQpMkxS+oSj+sBA/G00Fx
j63ALLzxG7e1G+qu3tRLSRWBap8wFgnXCXCQw5er8QloArd25wDtpvVznntR8ytCB67zm5Pl2aon
TlVCKy882bdzsIA4j7XM1EtXToazHVwOWClaVu+20RpzfpPW3cBxuzoxUq7tgvx6lwtSbHUbbYE4
eTV12EQujotvWE1kCb6W0Pixi6GKXt/p8sEBjmQ5nqFy5mMB8mWiId2VvXK0+Vg5TjcJeLtSd87R
TWr4AOc0JIuC2BBoBIZ4yVFn/xo5qXUchmTtnOFAvUtRDR/AHO0uVu4wifWOCKmZSfU4OU7nSZSu
z1CqSzims0FaR4jqbntTXcy/mNl9X5Hqs07OmC29GB/myARVflN7rr00PL8qAso0MaJRdvLnces+
tWYbuGO8dgu54y83YOcOCCgh5Uzuhp/VbSMZbNhFhFr322bDxJPr5U7ufXGiqIFIm3faM495E/lc
R1oUvOMpCjQxzcMArDdUO73muVud8jTP0Qtbwloh0hym9OdGILWZ4lXvNxE76hPz0nHTbpVd7BPx
ZM0QtigqGUJ38VloS+xHzq7adFKuYFdtxc82uAHM3tKF9r5S8+YylGraQgbWpNFGGBinZAMmRChR
wMwAa15DVYfTxW9e/4CEnvWeWu5cgkl8NjvBebAWfDTef4WPKEsPl2rW4YDwoyvm0MhbLnrrAbYL
7gK+qDIZX/zLjhrb2DpaGpSO+7RR3PDu0YtyTOgRh8De1Z5xHB4XmtIfhtNWMVeIUsl2LaJ618qw
bubfTILOfnEPRaDS095vRJL3R4i0+COuzqKtPo1zq5e/+zx59d49vTJHjkCWcqGIqCaVuycHqAmm
nKJlj8dBJdJxDxRmj8am4w37pGlJpLQLgi7n1HmQW0F6GyB2XHt3PlSOSMu/JfGAP+8Q+Ayy8Tls
9GaSu4FUK6sg2nBLiluanjfdqHfZXGE7Pjuhu839nSO4lrxd07oCJ3swY+BOp3wkqXofd0VdqXcy
X022vnBitm5DYiEP86y8cZuYooK99MN+qw4Ogk2RPHuX8+QmWjN8WdAJej6IOUCAZI+bBv8LWC2o
eRCiLzZQuEY31/X24tK6R+3FnQqjxH7K9VZ2JmgsVGgkq8OUXFzonxvuH6wnivTUKtDJA1clovzq
+3sMeQpvCduu/HC5P0AMcO0C3sg8R/R/5PYK48VGIqFDO7KIjNbM2f75GH64PNLEXhsZngkUJPiJ
b8ZQJZ2YB2d+dv2pMc+l28X149oSTHx22oBY59RmZcO19vPHvum1w63B0/DToBXTOyGi/Oz756aK
FGWXLMULQj3btn4dy7Itw8NMuN/rTzKNppjUI+gVUkBNN5EneKIIO2MFG0FL2+U007aNyEr7sxAo
dm5yXMJzWDhF4t6wiwPxB4GltQVbtWjVvc/mcGAdA1fB3TgvsCzwpIIir+H9pVviNP5z7JPme3FX
z57UqHZWUJe8ncKRfM7kW6d6IfQud1f/sZhLg1N5Hda4jvAvTqHwrEVoHDqTDy/p6vh+vTf91Hd0
AWxHgXDh0GZj6JGGwKMXyVFsdBUNiWdbd8h/cT+/TuM/PU6Yh+QPE9pekRXLUBz4fppFLJeoyvTw
oazyLC1uPJlVmQBZ8pVxjgDVSzk+en05Zu7e88o+gf6VIBYU3Wc1Ddq3T1npDFNxu6iNQ3WUPSlY
daJghPjgdqTigJkqN+ExD1weuRZ7x2v6+UOxRgML2Au3FMuNr8Kh9pD/SNRElElE7TU3FTeECg5N
kAel+4tQ701/e7whNhbacTDqEOqwBX/fv7cX98tSxM30IWs3kl1/CBMOuNPVME4cq6DzeOjOSxc0
k29oqeTbdezCDb13eAh++lGbIuR7gGUWEPDckfNAWa7LL3TKLIk4uFB3dA3UMFlsR1w+GCEaIYY7
PXkmXI6ZM7DZdnHtYsbuoYnGsjqWmiRifUa+ZmW7yHnsmWzdOvbS9wKnrsK/+sSJTXTvbRUjKZQy
5XAYK5Cs5c6oZa2bo+vUA2QzD+pGn8Pq8T2j5K7PXahYz4bkW6RuAVKy2TklODkeHdDHbPLoihJx
rU81lQ3raldZ6Xx7fXddee4JEylJc//8qL+NF4izY7xTjrxrS8ffottiNBX9P6bsOaC4dVa/AZzU
5nkrgwKTZl1DLslSoFElTsYP7Yn6+fPfWjgAZ5ctQMhvo5UfvPSu50qjRUn6zGFrts/RxaSulDew
BXyoUTyROAnT+x8/N4h8j1JuyJuQKt/4xpCBYio3tvCZdBLPDdVo4fLF7+w1NBpS/ycShx7f+/lz
36gZsvdtNoGyDUtttmjqG5PewLcww7Jtz7PH1ucdyUoG1f4aFXAPlH5318kkSVDlAvRQ0VPfEBpD
PRPlKiFW9aFIhnNXmt5DwAc5vuY3kJwUFaFfRFBvakwYKwr15AyobYld2472jX3KjCunKgzKZ5On
E8F4Wpd2I4RDPKb/wtUSRXbwBRV3nwSpbhdRpWI14hthNg3i6dP+GvHlask2tS8r3QhokIFy+uUw
qMRO9M/n9g2CxHAJNyM3YHZTq5T9Zk3H3hWpaWX0FK2rwZCQ47W7yITByv8QY+J+rpYe3fvIn3y5
3kCDKLjAaz/ICf9+PpgfNjZdR1LbF8Puampj3gzGemO6I6Xx3NL5mrPkohTFWQqiMeFZYwpd7Hls
IR58/vlz3xQd20WjfS5BZ0JbW1qQvDWuWWGltoYQS5P0jj63w2xR7rY1fV7vfR1ZlHbruomCV1z8
squfr65tQQMz1kSTucXrWtLVxi+RV20M+wp8ovISr2hKeMbizf68FlP1DgGCTW+HxMgO/yzsljqq
/v75S702hfjnTQl9GSDYri29bC0+8/2NkYVruUWzmJ+vwHemuix+P3n9mpbHKtli9LpmMGOof20d
93VxW7X+qNU+duH/6kMxLj1vowcqp53dTHjYdOxjUMEPmwqT3NkDfscBfREoegQgD0KT+fWph9xI
Nj5B8aGezokO4zq4CTX1VPrTjMi96xwvPpm/IBxMLBOWNkEzgJ29fgFzGH8vN2jdQMDJCMvzmKyu
aoKb2KnCaN3lbezO7bGpSyRy7ybk0ZCU6OBa6a/X5djW2QJ/27TahRvRHQ2IEkOvK3i5ovEa2+Lg
Ff4HyJTs5itk35iSK/AwkYvrUkJUxZ3y0ASdHV+PuAX1H4TTqdz0TtVp2DrnQrqq8wg2DEHHPpm9
qhx+Yf1+uG1IxwYk1WLcWjhHb/dmHJUoICW1fp7bwJ7QrQPg/tqUeWYdN1XZOUy8JtfnsaqjXxrf
Hx9vDwXcT1T6uM/TN34HvlYlyKao5ytiTOWey/1ST2nM86vXTGIY1QGjaArBov/i9d/Uy3E26eBL
a+TIZhgz74f3L3UohLf181MRFzZ4FQ3+G1B0UExi2kdLvpnswHA2QuAeZIcF9LeQPXJ0sr4jdruG
wI6/WHgWApcNuXPl2GxJe0m9XKOmtcvYS/kYDW6y020BnR1i5+tTrztLho1NJQ3FpGV0uyZzK+dd
5mp47+hbr4mjdkABWA1Yd1Vbyl9VuvxgrmMg1yAAl7JpeioIvz/TpolrH2Lu9HQ1UUR99MXZXR13
Wo55/dd6LbFhMVLG7JY1LlvzvMjhl3GWLZ74p3lBejNlP5CZS5BRgUn8/VBy+s9GxdqYj7LVTkHR
rZE8Y6mnBlOdpezHn9uzN2VnIctvPYAEEhjJSKt79P0DFydCQzmfio9lmFdBsKfiirh4562AhLiM
XZnNfyxhAmlfjzrvyfVj6xqzr12gIDjjirzYrw7nD1Ef6UmmwPqDpGB+vLJG0+i162T5scgKa0nW
oA647mtSlbi/FwdtIRdnnpUzMSfSUEkOGv96z3CthfUjbKPF3rxAQUxjvEWAGGPl2NW7GEpZBHL7
nIjRF6hvUFDjf+iXnCz/fmykzWpfHNAe35lTOMYr3ug1fVgFo93msZRsiQZdYEG/z3GmbiOTMflQ
Gvi4efLQZ612133hJCo6jBF1xdTmJ/St86knrCTB8rz0r3DSkFl/1gulx/DSybExvblgpD9f7re+
AIee3L3tCYZHgAr4m+01aa9yM9IxL9cAnioYPZ+6yp3zEwjAKiDfKY73rxwia8/+e1tHNpsWkrVz
2d0Y2x98EF+tVZonnaG20M0MFKOcJFfzmRyUrKHn/H8Cz9PlQ/9JmQDW/v5h7Bk6dqI/wjmCCPoD
7h+azU87rtQnuIGwVXY1ADP89DJSamgPURnOpruVvrawYB257J+iUJ6I9nkEQyvaqybv+EUKqu1l
EFC+4LxccJ3ZC1b7e6950iiHMxPtkbYmhmeV6Rnyr9ifAr4nsDJEe6C+Nn6cdAhv7j7EGRXBnV4C
4/qHac7sR3E1bgwjJQvhvHgj+a+BipQJNcPFq8RmjrPYlNB76YAg5hTfvw7UKSf7Yonx7R/nhZvA
U20I3f2zXAYA8IPa4NXzesBCxt0ZE4zw16751Zb8Ecx7xFOyrPnUXiZiISoy6xdpAGKg2nt6coP3
JMhhet9JMcbxdNKZicL+PjYjueHnAlSZF2jDvqcReTzUJXNWjdIyQUqKemji5dFlqDK3qyvsRTbj
v8fylq4+Cip5pGKSmPsQ16WpjgFtmhh16ef9VD9Qz9CzYJvFUN1ziRuw5U/0A6g8FFXmsMm3Pd0z
LEBeNgvY6zMFlEH8L/rs2aFUAaUP2WMNGsWVdF2DeqsBENEGD/s2/3A9x1R/xWDPbb2MpTr2QbBR
mzO5OlVmn0m/AACi/HGDjOEMhR3fBhgK3cnLmkXmOLTaLrlj7CuDji6iRx4CLDk4lJQKsPKYeutI
oFFLDv2yhRw8JRaGdvLZ5BxzvYarPNCPqB7gTnZhzySGnhrZobArA+nc1vla8M1rnsgMrufmd5WL
221u4UuQODsUk5OMxaM7+xATdgOFeXBYa6pop+Sdcntjyo9l7stx+OzHdcTTFWg4s6GSKVrWM8la
dua5Ur3d700a2p/NlNqEe10p7T1cnRSIFbhMj0aLPrp1RGaKY+GHY1y9F31ZM8apihR/+ovz/HoF
/cN4EJhjsjjVAep8r413vr+ieDpsINN0TzOeQDgcNghK6PMOkJQRfejbzuA6BjomibG/kDGurI30
ws9CkdeLJJBw51teiR+rok8+O7BT0uK3JWfrUA4VxE5GNHgBpiGHkIrv3bWR+X7IAOS6AxGO0ya7
JizhdpyNGl1mdybvZ9NIY28vhCv/LXNLwFET5VxDto4Ne79dGHsRH8HvlfOYxiGlNZXx+mMZDg7q
HoqEeHFTLE5NspRETkboQ9wQkIpI87Xhz6QzW9S80aNNH1wT+L1oG5Ltu24A1wNSr+g3mRxJUi9K
3zeoN0qEvC9/uPpNT8FJrtmxct/3c7L2h1RvIV+igCo2ibZxsrRfrm5cEahZqpMJIjkbW/X3SqS5
uHilX9uA9ZIJuhJv/DS35Jpoo27y/aZqyGpUZtQKgkorkGVmlMEly9Gh6tHJe8oS4AjjTa3Webz6
kONW5E6l946E00wQGGayK97HsZYDu1NlsyZHc/Ufr6QQEY3h1j+JcIu8/rZeR5uk8vvVJuIIcoIh
P0QziFZ1A0Sw8udXbkt+cV771gQs4jWBd2UY+Qp3iXvfJUWi9jRMhZxHQ7U+Fr+PHohke/THaGu6
c1vjwCT7a94gY8shJk0XWXgLv5DcBAt7e7OB1GAQaRFLPpv62zfOWljqGN9LF+/boiOLeORmStvu
xK3EDBxH0AimiKSiNTpbQw7p3fU0Z12pZLpbR4yZPPtpX0e0b3KnaXrQeeS0pzyOBH/LzBmQ5mAu
211QDuX2eYSNgesFIAvyRSc5yztc1sE+wWYPzXMSQgCCD5NJ+70spPM4+yIXNmujOl1JOOAOXuR6
nCcQRwhW02A/JJ4UQSpSV6XXfw19jTMmQ1nzUT12BGSiTRMbmQniXlB9SIWWvQczKsBV6hdhwQtn
cQGCiKJfyWcEWoxRuJz295wU8uzUp8T1+uAnGYTY+9RxBmx5MzevFDdTBOu0HwuTV9OuNjMu9mny
kdSo9m40Qulyl5Jg/zkgGVu/qAVy7PniBhpZ29R9ZQkqHSk3uDrbaRoK2cnjNX9Qayhm1X6dnJGs
sWEZ1P3Fb1Wha18/Mo6lQaSSAoDubl4wfd1hmCVxRefUKV33du4GnjHdF5u0zu0oEHejnUUdY1ZC
V618L6byije6omFXrHLo5xrfcvSagoaLIu6tM6sNDQ3kMTF9Wx6AsJvsts1yL1vvhDe8Qk+XASe9
lzIsPaSWhjvCleSZrluPduL8MU9oitU2zYALW3Yo1e2jsp4cf9eJoCim9xSLwdW9SRdX2A5E1OoA
Hi91aLHvKjEF41ovkze1tP5MnuuqNsW0T+AgVs7Jp7TEIu1dsgLb6Ymf+VSkTktWPFfzoorh7Isu
Ls+IymXc8WqbJh7ApjRMqeuEgr/G+Pe4BmvmkDufFUlat9tXbuEMw+chVhaBu15oaTC3fX2/JnnL
wLwOM+nfXicTYkq4UURLSmnTJ053ylkfNsd6A9c/991pRHol4IdhtZckXLv3VPWQ2qcay6Y6qMdX
jMuk0uYLtbEY897oOFEf1kqaOD5cgpikzS0HBHvJFrv+p2u2kb8l3LWrrkNTGehurxSeayKl9py0
cG89P9202U2rp1R5mlPg0xcFmEYPlDLyqQF5yWmkRG69o1KjDe6jwmtLva8vWbLrYaShUzInO9UX
nqMO3era81JcFszEod1kl0g0U+SF6tthaixuuRsve22at/C8rGKU6b0fbvFcrIeuLl4vputl0syU
uxLjaNijp7lxMUgngN7KytiVIshfSGB4i3vXgzCv8dFR0BU62/jFkpaoolSt3pnJwH5813WtNUkE
g7X29108Te3X5tWMLBxL7AHXgDLmiTs5ofklCpXFlqf3jeICMzdJWZBu21WuLOs75Tthrw5UBhZz
9k4Tj7An9RzZ9RJp3JODXy4AkUNFCiPJIvYiYXlKyhEq0cIyfXYpF6xjZAguuZp5di3ofM3++Va2
GHAdeNuaLwwKaSaKYa2lXskrscZXDnI9TNb2ODX5TjjVvCODuM7epp2RVy5U79JRQI3pE0yMqNjP
6AcwHE/QVzWC2m9dDpmDjYLTJMvk4Wskbe+7x85r4HjCz83noMAhGKq23o00bBLqhfLLjT+o6Za5
tsd6mgpqi/6NXIMOMu48deyJrJG0swf6kpzo89IaJsR+vZV2j7HJ/gjrwcc6+TUNMnc6Xvti3olx
TJhVz5RzPFNPczlmi7PkThDtKjolADftjBgqr3lS/Boh6c67nOWZekryrxSB/z/OzmPJbmNZ10+E
CHgzXaZ9N61a2pwgSIkb3ns8/fkSVTwhtSLIc+9IQarZCwsoVGX+LmUFO6D9XnCfraF8QeSzJqJX
xj7LoaHfyWCHQ7eLk1emIlRo5yiTpZ+bnEQ3QUa7mxDDb2bpRFrXhCo3LFZBSIutq9gKEr4tW4jq
7HtMb23x6FOSdfX7ONplw+qsNuaKVnon/p+uzDRpY/gmAynPzWznZfi6BUE43qeUcjwhfT2VOtPs
gyhcY8NtnY/6eU2kabA1WVPu0iLRERqyYacwkmKbyJGrjzdLlYILPWuxWJk4nWyTSkE2t6ks0AXr
PL+0iRhc4d1kHeLV78liAiLFmZBX6ewAZKwHdJX2iegFsD/JHjOgjWZNsz0fN5mtnz+FedLMy1NV
TXuf37UrLY95nQMfMOjsDVgTSFNOK3np2hnXMKCZ0OLfSlrD7tsW7U0YoxU9XhP9BUecl7JqzOqQ
Wpa1bAsDsofum95iALB5AZwoFwBMH5dxucgnIxlyuft6x66mxecrK0kCBl0pQLo2lLfIzgyTy599
BKb1+9mtCUS7zE0lr52lyJaydORzCJqU/m1SB2RfN/IUEDtJ/aKZ66yPhY9I9lRkobp57IpWenyv
noWkSLAP8KfGp3DgNc/JwMjOUzjIMaCpxELtgPuBHfYHnrQpdnN3p2PVBcGGQrubHID6G5vIKzYH
byL+wj5rAjS3k5T1Wawu2JetxB/Vusqn5N0or2hZMhMkuA/8cuZNJX9D/rUPu7+/Zms8xLjy2TXN
9cFG5YNuRX9vvYj0zdBvtuc2wngPiiIL16BmZemvrzfhSBz4zmmkEPMJG13A8SljLETL+LxthGT3
9lxy/24WVfzVk4dv83nzwMyax5XMhKB88vqqWIgt9rp4+Q4ay2aJbzceqWntoQv8Ly5/SS2r4JRu
JpVouBaYY+LgVI8k1BinxCX8zb54HB6AEgTFSSuLVCXkn8WTPBo7AXT9Mgi9Q1ph1Xv8Zw6DhQ9h
Vff0rW4T12P0vGRdLlBG7RD8fOm9Uv4TuRkiNjBQN16/OjMi1i8iLeWLOeEqL2rvhVwiTBWXOzoT
vRbzy6k07ZOfYx7/rZwygWycPhTIhpA8WbkKQaCAGPiDxgwShQi1fSsv5ZRlAlONLjE56S8667fd
BJQqLAB4s2k7xAkd3cbf9LFp2fd1jTn+Zck4ZvA4lsGaY6Vk6BUVuVp3g73sTYbabs6d/FGtu5/3
9/+kQmC+EV/bId0TWuyAI0Ygy79dRS94d5FE+wv+fNHFKnbULCn+oOI5maiwFfsfpOavaf9/Yv98
vI3UgCY8sFA7yKi9f378PBtrU7nh+mLXrvBzU+cG3GlNAQBSUXclWWVyGREjeuRqquDYG/4PlOmb
wTFcDZwMTi/LcYkxtJ23+CwCk4DCzMtpRlnQ1XM50novRFSAcZjGeaoGJ2foXds0IADRMvKg0qyV
vhz6RqRHugdHPxgH+XtYZ8rfU8q/o7KNmIEEmpAfotUkOOSgE3N+s6+EESXV/LEoamnQtG40A1b0
q2sCHLX9inb4111H5sG4PPgWST1z/Df8V2Cmhu8ag/0cOhV7hN4vi5QtgF7z4MfzdZays1a7dKWY
ccRf8lb8fAX+ExTnpkPSwzWYPimflJxvOZccPWo3ePH8nHqr6OzXmdKaY+VoAvclO/bfehETzs8/
+F8voGf6PoFXAXwHAzSOiL6/LX17DLGoRe707KkqK+iB04pHTeFOboeeQReAczaRr/I9Uc3azy/j
7fcXbQVHeoCdDnT+X2qFabHmISGO4Rn3kUItU5/HAISdURLxgmAquOhV//NPPqLA/w7t8fqh6rBd
qFhYgeAtoNHNWYKmNzae0moQ3IAgE5rda5h3bT+exo5z9xtaT6FFVgU6TGEnhzAvrRzlbhwk8Wer
zXP07D+/trdLFOMF98LjlSZQzSHW6Z8bgz/syACC2HzSsIqnxJXjRGLBvVqiS00KxgfNBlW+L5WD
93/ZpN6ENUJRQxUjVmHKImQtWr23myQZaSGa/p7AgcJlzoO+J0guZ/PjloydO10mawzMr2XhSzlj
OX1tfe0mnA8Jw84wwgBDJ0Hk53feXKbOr2Z+vF3KJEm6Xmj7TIDkQv4l0OGYYZYYJpTnH6Y4tVBb
g9IJSCrM6ZPCzKM5wKSKpMnaK4/L/PkjO6Ij/76cfGZeydxSXmUUUf+SNFEKzILmbs95T5oD8+i7
oQn752iOyvg1WVfDT0/kiGLj+7ArJ6A2N2c+2vHyVMAAui9j4G1tcdvundn8t43HpPiaGhZuJufk
D9aM1CKcKNHxQm+GMOJNEqLxXiw7YR8G2oTJcZFsccd19d5V7OH48sxAhKYaLW2SdR7RzddgvN03
dBAIxH7oNfSeziCjhl85LTg1ySULZ488tzBs8DBfurAjDg0aFkP2znoIQ6pQvVn4JbjTpwRnU5ae
MfYF/XwFY3YG8kShDMSaORebWM/MuTPahG+QTlN1W5CTwwGXhIOs5NJO09S8BqSsFO2F8bQkyjz0
XYpa7QoKkpqvP396bwL9Id+xCvHOIcgFyWK0oKyxv22HQcgOt8AUPmuUmFE58vUp/WiIHziMzDjE
B0qQHCxeDymEYU1JsfXB1SlLapFPcowRSSjK/d0dRTqoPHD6a1fQUmTQEIZmLpeuC/1fBqa/5SCx
/SPvYPfAgYRI6K1gzcFyDgBsMgdltlsmBeLNT536BiMQ3ZH2YGq33F4bYkLAykk7qra8dA5EwfSL
+/u20iIFkivBbuyjNuRWv9lEzNgETGFNPS1VGO7p747Xj21xj67CNT6F1NkUmgHC6OoPm02MBbvO
eUTzOSbrYkQva+BWC6MDqRSC6aQvfikbaXiQ+4bhF3poZ7jf2VBZRTgrY2O8+fl3+Kc8gvoMpYqP
rYuhNxbRpG9lO/OGfimAansKdmPsEQYMMemCF2MF92I+4/9PdRCYiFE90gYxCGLXPgbf/G1Vwpl0
9ORe9aQJRV3Bd6o+J0cgo1nofITO9i+0GW+fF9sYk6ii0PJQnDn/qs+LuRPhxtI+ZWkesFlWNN9M
M1YdBAprhKLvA5IP+fzYIjPwV3apf30+kvDQ8Y5y1CWo9816qUumMm8kIz5qa8TCpiY99T9cW5Xl
IXy472ycwb9SKf3rAnjMCJ7YF3BymRwx/9wQfOBjn0iD4QEl3bEDukeTrQ+/xBgFWWP9VR0OVoKk
gt9/vtrkC/79OAktSjNRLnCukYT89iUu1sXFippsjyRapUQphdMQ3qSDHwPycNG9Mdz4NmbhX7yo
9j+DPjybSpCzIEKJRGXImnvzvRnvOTt71fSPOIvSbnoJiJDaXokszfd7TabXhGU4v49WL6w27420
u+jlpXXJYjsX/LvLJxrXIUCoR/4fyEJW3/R2JWiXZuvpBOSUgpusWEMYsUwK7tnheOxPOclezW+w
qqKI+PltfVtZIQxlYSMyRXtH9f+2yYm9uF0b28ofx2h2jlPXzgqS7Diqi+461cXs5T+8X4QpQQ9N
mOhmU3psBI2/eMhvt5SQe81jlkhdtux/tSJLOUaJM275Y3DIebIEMRqgr1R2Cgb8+Zf/98exc8He
YYREFEtJ9881nWeeB4e5ew/EkgQAZbktaK9bzhSwI0Fn4C2/+MA3YRncY4BGlDe8yaFHVP/bjxyG
eO0iasQHLQDOD7/imhBc9zoNi3Bt4qOfmaO+jTjpmBHrD277Yk/j3pY3mKRjs390W3QS85NGK7Wh
yktQrYOtRD2A6lrGoExaWdTES4TdrsHZ9d7bp7GMTz6/VQ6GDV0Gzrh4EwqrXQbpOahUZO2WfiXk
GLmdgpZrv9Ohxy+VxMubZqGzgqwSIn1Mk54fD5ViqqkXQQBzFINAs01MGNeHTNWhddE1cJmzRImf
qtmmGg2sTEpTFpS8EWk/Z7t5LuMOiu+MjQpVUKaIt7k2xKC3B7VcKPuuwJI93jg+RDcFTVJ7wJJz
O8lXkpSIHxapIfcFoNdIWuzt8sI1cbhTYPVxKdCh6ihKaQG/bUnlDzdhb7jJeFp6o9/826HCkRPd
592O4VyBM6a5LHzvHI5kd25IJc7T9+pm6WZFb8e58hhr4EyTBc3q1PurRlvANaW7sw/MR2HDgGuC
Ex8aVLP2iEu8jXEHbtZZSeZ0J8iwKbmZQTeLVVlzoY27SMZHdoDMf9fZ6bbArd3M/VCGrCQ8DiCc
LpUZMGb7XypkZjYQmJWvX0eXQZavcPxlNp6wankYi6qUbwk2mh3LtbZsbqBBQBgFNfqAvr5pea0i
/6Gy2yV6zKZgmD7nZERgBYRf8Pbookor7EA1hZgZV0MFH0o8QOKc8951AQo7nP5fET5lwXmEcPG7
62y2gpAnGb7U12kbUxhrWA8jQUyPMHM++ZYHsHltygJLzom/AsEkl970bvukFl61BlKIyhN6ktX7
Y1esRukbo/OOrDN8wRcNwmuoy1bEuYah4wlZ4reqdGcpzYAg3Jfe7BbCDTuGie+/LWQ0769OZ1jL
d+K1UVCQQrSn3ivD1bmDcOvT9CdghuW+QorP0zvicarWvjGM1theA3dfjfEd7r2Gfd/bXaGNCyzz
A3LGfLeG8jIoHlgzBKQLiP4SS9HBNoWZdJoBeDWLlV7ZtygL27yBzQngHfcbLQZgN2QvuN2ryO/n
D0FYjCS3aoSdnVewll7tArqAizbfzX6vQtfKP6hlPfkrr2xxvLizCcaeXPY5tIfmOo+mLEMlVogN
+I671rCNuTjPStmjWvUCUygLU2k6c9vOPRMtJrkW+6XtYg+OAFed8Bfa0eXnxZL0V7OrvAkIt0wT
AiXzPp5fgoKQSYReWs9ZrymHrf6maomRMIcNzCzhsrFmrsQSfuMeC4qkXvWCEEnj99nrZ+caqa1L
c3/MlK5l+zvcleOhYzUPv6W+TTozoM9LsYkUHFV8tmJNgHrBJTRwX4YmO7GWrrqohzlViLNJzFfm
+3gO3JlOPUiSbvzUVuR3XhvHmysgfEVyKIbKD1eBOqdlL3mAoDVyh/YVnwXqBO5MlFwUi7bbZgPd
4CrTVNVNoleKIDD4eZEJdt900M+4wOx6lx6dExv8dizTAKgdtUVqCcnSWamXPnvkQ+/kzaiNMqtj
YixJFG08XsaiSUltP9eRQfTGKTJcVCqdetkW9fsOtqN3ti38jYwwnu4pzreYDFgs05bJKlAaJvVo
fqztY9cbuAts8gHaeG6Z2ikxanB5VtiLHIlDVk6BfEyF81L0vRYVKImMW/fS/SSrMMPz5B+Hm4KO
NNfuHD2g3h4UyDjllryCLlERPFdfSUN6sF/WZd0NTL5Kzm2b8UyjziCGGtEbTfxEEHgvnhgLwQf3
W23ieKFdqnSSDqSFTFUv/8N7ebDv/7vYDgPQsu0D7/1cF/LzjgIuiI2TG1CrijIpTdaWfkCmuQro
Ye9lumcf84E0biYvqWPODUZqmiXc5VzT2E/RjAdcrnD1bXdkacwus+nw1VJmQFYVKqJoVPtKa5Uo
+SSlc8N7iibRMxtUDqNwndTpEHp/tPEkWD25s3ibLvpPlgLwV/XpqnZDTySNgwbwC0ol1lHBhsqX
i6eaPRJPqgiKAuXOoeOsrOfcCDfzqSNIGaqtHdvwS4+7Kv09gVyumQXmNMb3MicAUzmty3KWU12T
ki2cBQeihrQXpjzC1B1m7TqfJBlgtmdWrLZfRTB0BjYwjHgAdXES1YVzY/hoAJuzqyTsg0sEGGBT
S/Av1ULIWx+eseLECfn0AIDTcJ1MkzCe66iE62rZRiqHQFcC+rgnMIkd4D7r7AklIDlxex2dGeaA
uxzKtHKM/absG3m+PCEuXG/IunDUCx0wQDD7YhMRlOZn656D+4PuEAnZZSrBjVbSRAahBtixiHCV
LVDVuJMqqrTGC4uOyI2iJZEtE8+hrBgYM947r7Y9Ci0y/GSfdfJxYsEgjSGieIR/JiA4U6adXsUz
xTbdXHPKLYhP4jGcpEovWnuCCEyqSlf/RupDfiMnumCjVTqK3E9rw9pupusIlYrH5CjgqgY4at58
dR5FdoRQy0ATDAGjdidVPPWqPEQdIruFZn4TxbMT3YT2RTG/enkSuS0ax26RiAVVkCqgalCVLbpj
n/S8OSWwFVUdiiTuJJs8uNd9XvG9EF4YoaQCqdU8JchC0Z6od460dSxoJ6gNB21nP6AdC+7Dse6a
7CYzY1LZK/WwGx+t+euYk4pAkkGKxvCD45tCuDtzkgzz5ziZa6/BkyCGf0IYRQ5GCyCCA6XoMfID
pPcUJQ1CUzEyNeee2oSMuFTTZ83Bb4NXzmjnYvxf6XkaXGF8tNklVxo0i/KC598Npdc1780lc/C9
VxlUAoq3AkUtzO6xW+t3DNn83k+XMMz20r/XYIWRLGNhnROCKVL/1OXzgWRxShb1eZzZjJbzZkLk
wtIrUaNTeqIl5HMIgjgFW1KWI/vUIRzQ1WuxGrIWLY5kVo6+ydqCyAmNH/YscrN0fRmUhAhDaj0S
uGz1a9Ne3KxMhvw/P2/v3mIUhB+S5QdDQCQieTZvMYrd89cmS2qijcsWcTZCbFXP78IXb4rJ0jaT
/6cPxilECw88A+zvQV69heLKwhm7sNnTB0addOG3jU4hQOTfksBCEkVnrFV9rTkq2OZ//sFvyRAg
fhra0IU3g/Vg7tsbFaxhhIRhVnV6Vy9bG7r3AKujz/gGMmaQcCNxmILwdrfd3kJHs0/pUNZnN9sc
0mx8ztTefiqOrWU0SR4p3qEInJb2/c8v8i2TC30bMomH9gHlivnvyKMNtUsQtLNzq4VJSo646ri4
njjz6GQyN6Q0boidadMgP8VrGISf1nFu2/aW8G7EjCe76oHy+yYzGAOBaA6t8aliGTjkRKqcvi6t
SuZ0sbiMujxNXl+uRAxRqTopI2dzIR7U2+IdrMDPv6b1Zu43yCTYHM55xg6iJTC9t0yuibSHtTnb
N6OX7kZI6ZTULpl5zCHuiLEbiTToSJrKqP3P+xKtcXIlbDdt3tkqR853qLjpH4PeMr5ZE5sKwVQH
oaJj8bQeG3wTCe6pCtCBpxeTHBBCsdN0b/rnHi57M89VkKZujm/WFN9HvZRMiCClP/Lo7BYmJRFR
SOeysRF2R0od8ikhzt25nTEYRjgYbA53OSO+6Vygpmzrzjijsdut+bYlUmfI4HQGr31uKAOL6hbQ
d7C/EjCKduG6eZUTvBZ77GGyDVxjGoprPO8ogh87O6auvt0nMg5eUGNtFQ0MSp22PDGXJmvy23KL
6vjZkq4b3a0XGQvDwOK5jbaXrR9CJs+MUSaogWdIRvjdNhN4ut2bA9639eIscWYUV11recMQrsbv
20Z8UHMenJ5k1lOD0dj47C6m6RFb2EQ9wxsK8m/s4DYLvZK9ftkwA2C03smpT67ZPAzQAofGoFKM
SozTKfiTuJ00v01oQTpAu6LGnHfpu3Fh2TH3URAYzaYtaJxznN7Gxjt8mdch6JLz6Gx08md2RlSf
9xWxRVP/Gd3QjjXK7CLCLD6gvcqzjrSkJjAH4n6ntvg6petifqP6tcP7qe0tKzkXa1xO8FtIHmDO
dHqnapqyMGUex7Uv4mkrnuawlfgk5VXQkaa6FjB4pJQJqm9jpLoYnEkRl2p6xgg0DVSxizcxBYoK
b/5LvUhJXsP3pYG/YDPwN1LP+sviNDMxdnlIIvsvXjFiIP6JQ4MBAwKztRND7SIZeEuMYdmr0RG0
3v3cpJnDYKo2Spr8s4WsklxMdsL4LiAfx4PdLJu6jPqW3A4GDNwtJVGoF2ZbZOBhI+7GS0s80tOy
jC3Y3GQlnxkbQyxO5FbJ8mwH1TCc09X1H0zuwcTLzHmZFA+IXcHxCsZXjwMjhXr+X3pb2YXRvMsL
YnUejJbUq9sJW0R2SZts/hoPxZbfOF624IKzrf4jMQhZc+3a0SzP/R56G94A317ufTSc5U3jxFF7
6WTaxjljsEXiXqyxWK3HKKrbFyPYgvlk4vYJTlOVLpeFbnA/1WnYMmPAa6KHxMNRQ6ZOHTwRGlBH
1wU1cciXLYJPZT1Zz1PvzgvOFMf+YvmMIy1Xb/BPoET5S19F06UfM+t1rdbkVDCZzk/T7tVg5sdL
6RqrddpHFxHICbYwrmbivlKCSZ+Aq+DCL6vn7ll0zp2+GswnPDjGX9GcOLfkG1aXDTPEFV1zcg68
Ibzju1pX00jZgxrwj88+oSqnAQEIQV3R/jTusct0pjLYfjNLd7+B1Xeb82yVw7s569r3DCvonxN8
NzcMwfI+jqHh3MaR2VybvJUkQ8CDR8i8+takc7hYYLcSLRM8kzyU3LUEmn42W8/7z2aH6W/xMPYf
Ntj5p4T4sfty6BnDgArRvTRZY1EvLfvVX3MX1dOer/emM06PDVqod409WNd96fNrkbs2sWVzm5wQ
dm1/teFSfOomd3lfueb4QEhZ+rIEjG9Am5R315I0/EccVdEnUrdKUvJj732IOpqRLKS5nlCLh48m
4tffSm/qf4uItbtFcWOcwUlipgVMLacJoNsZuMhwAU1D986d/fpTOy51cxYN/o2zzcbXxM6ap6hp
QTxoGj+hzLaR2ffO7RI09rPtJMZl2ef9e9HHzbfEZ+gQCWrGpZmLHlAqtr5ZJKjdBc1W3DmZt73b
bWN89pOhvbXSeb5PlxwbU7xv6MmzMD9nfeO+J6k4ZC71VNV8ihVfDXrXx7Z1mQMQhn1wE5ZF/F+U
xq8RI92+WRxvt+gUmY9F0AMmL4/9MCvMzy4b8NVYi/Ad4zeCO2fPGK3nDHwBYGHvc0gxj3V+wWd7
acKm/jpVuceIWcZ5PbE0aROiduE9sWvMXYSSUV8U1lNCwMzXNXONh87ucX/R7tx7bCcfmoZhOZyZ
9SsZM/up2ef8a1oXGXP87Br1vLfUICUM14oqouBQCc8MZ0cmVH9jQ62ck81/GOsWcwcJALad02Yb
3R+bEUw3Hp7V+2JqJ/YMhvl9IKJw/LBw2MDGD/XtRMzVKQSG/uQjtrQZjdtYRXE2sjmlQwY/X+cb
5jQN/7GCsX5JKdauxgLrfGGMH4MoEqC5K/7P1yUnD3Cdmt/T3R7vSbT/cx6cVx/cn+zvYr0xpqA4
75Hd3dD4tMa9NXZF9ARWV93xxUrnTHnUvlBRpNEN1GY8owWwOZJTA3wH61rL9lqjgT1BVplfUVCs
5yXyGBHgtsZ/jGS0aQf7zGVQvZmVf/lMk7ljJIf72Oxb9wXbmvFQ0NLwcrnrc+I6y8OUDTmKD9+r
LiRbdP9ZODserc3zfyOmrvtQxZ3pXuq0YILutvivtjVU/SWOjf4hGL2AtH4K4u9GyoxUNJHtSL6H
TZDYNfWG7LlbHQaVODHD89rCCxgcF+A6Dv+AtA/P9tBvhANyhx+mubIvZrMgTd/94WNDiNt1svM0
uwHFMD8mMAHMhQmrmC/UsJcg5v2IHd/4YJEB971xNrafKHOecGbk2Ykbbz4wRS67hs5UfcaeCcq2
7uFXphAlvxVIGoZTIxKVE3eh/WRFuXeTrxap7Fncl7dJE2ZfXH8aGDS0pd/cAf2AG48BiSgL3aG/
M3JsjeuYVxPL7Q0Bf91DZmc1418qUDC3iC951mZ/hW3anSl8ww89SBrxcG5yV4ZMoi7nYcRYYyeP
1T63j122vXDhf+YDcwu73aohP0kJbAqHvbtzxivkesa/gqN7KNwxesG05F63zOtvnG5JGBC0ZO0l
9wzvyW0ZvRa05heyddzHtVjxAJbOeLtElkjeeXcvWd+Wf+yunZL97TUD2psxumvduf/sk0FEkhoT
wV6MxLDPHMLNx7pf5zs/MvZ7k93sdtm2+M7ls/NLMLvGxzScZ8L9wD3LmzUvsvq2SMI0/67U9aCE
oijes5CkiIKpVPSy2d4JEKcsY+1OocbEFRLGqSKZt5Ph19LtokqWUKiHjh3RqrZhEX3SR61kL9hQ
6OcU7BmORQpwiC+PgNTrSPpfGZ3XMln27DXAOEsdmzMDgh/xVKYVxZU0pcHB5zEAsZ/qk9lOGKdO
gAjwc2s2Jt3vsRdV6/wDaNlrpB2U/bjS7qPaq90/NfYKdUEU6HmoSLVlSNQ878+oa5L+ro+hN0in
StqtPfHW+fVLXk3jPJ2SyBvz60SYX3o1ht7pL4ZRA2gYcb2F300iV+MHIuutChNTQYlnMN9guemg
3+sPLpNI8z9GBkGOMpduaLKPhHnGlgUwW5S2+Qjpu3r+LfEHSZedJiJlCTteCNDfriMKx5DIG8Y9
ngh+SPBpxUvOwXUifEPsUMMK46YZzjwqsehNFpXORSFG0ZGE1u2MHY1QvGTV+J3A4WJCIIkhwfvr
Rwid3YbF8wK/nDwwTpNXjAmj7W1cxJDs4G7F7n+lIAuy65Qvk3GLrqWo3+tU/mqHGm94HAncoGJJ
IgRwIT1Iym0M0tka/kvPKjIbc1ukXVi9SqAYfBd4j19UaZyZhsBoml5A1Y8d9IRLrRs+6Ag57eiK
Yrf0/WvscPj1L9RSoOWLNjMp4sSZGGSYn/fQGLbkloSvls9UxKKxEyF4r/BBIUHIrzq4Eq0VRoYk
+lXWuUjE0I6LtVRREqn6O03HaONVszA90r5LzUUIYaU8V32EtkMoo+usjGBdVgvERhck0LW54FYh
Kkh5YDSHpK6mcEKeba2Eyxo91MzObAlzhmE0rkvZfMLVuk+D2ZuNe7g+JyP9JuDWML42srbefhfP
Tc/gnsgP+vyRvhgr2mmGATbbhz1hBMd8tjGCtrhYyKHnJVczK2qi2gcUhqnyS4UNtDg2R9MV6iIO
UKAAWseWQRx4b88oMkg8L7CE3mrXCIOdxI3ZpQtwr6ZAFV7nM4xq/aAthIxGTKHkE5vuYLyGGRGO
3wlwTxooyzisPSYypb7Ai4dyVpQIaXhPs07U6KlhYgixBPuyE7xyazX9tBG0r5DWzrXXFdFHYMw2
sXgHejwrp+9s2ztqaKMpgG9PtUNNhF9PGWA0iOwoHqZuWuGgfmh41WP6ActCVgOgVnGzQ0nNaSQP
NKZgKb2nvHBb8D+NOgaHSl1baeksBDb019Ra89tqwW9N7RMX/UY1SCwkl+La+L2w5dVQgfDcgwEB
hrdUlmMn6odvm0ownHYIkwZH0ZImlQTOdO5vRAFKbuSIfsZMz1lO54DbzGPIK8GNh+FO89Da9Od3
80yPsrpRyjy2kly19XUlF2z4pm2cTZThCtTKigFUKuMqlqHbBgJPDj1CxDTH7ULy47Z+ydkWzM8m
Cb6M4CMrJq9usJbO8xe6NgZ2S8rwAl8eWcVHMy0nIodXpwenH/ouZ0Lbzjy8p8wn3P2mpx/zP6i9
ZPRh9iHUDlx9TCo8B4aHaTQ9wd/+L5KuXjpNM2ojxqxscdWcyR21y5GNQhudtcd6PlTiTGhiSdbt
JHw9MQ542hBLVD6hPEp33PPWel+WYLWiPxtGKRPp5I3S6PdKuqZf2sMcoVAgZv6JqgPLvRBBY4tJ
/WO1NXH1tbWJKGME6zatm3naXAKVMwbBCl+ho4iUxoYIY7kcDOzzfrtVIYqYOKgZhXhWpG0bLYg+
1C3qi6KtBKwPt5i1QPu4/qGYUWtoEu6Uq7Lh9yMmUvEH6sQuEFqxcdWrK6c9M8XlnHcAVPjLJTaF
NVJ6JrVH62N+CyBs2qjYnO+Dh26jwubNZIAP2ruMM0h0LooGsrdABgqUJLPa6yVBXO19VlsZwcTi
rNNsuOKdBwWgmMQjIi9YlG6/Ggf5wemgOmKG9qDqUmZ7cC+5RGvd5E1tZ9Llpnc6fKevMMw0IKOH
vhPgRzyDapkAm8nx03StfHkVRczEAzl+tGejqe21gQyZ7Wpl4onaiH3kArztWIRF9oPeXpwxTEHM
uLgIVTOPS62XUdFuebaIeMFh+Nb+6s8bWfb36wbdRRooA6XdinqeaXd+cNWsF3OHMVvcz34pOwHQ
oNQ8ikHd2kh8RDVigKZjFmWTsdNr34DKYfyRs7rFwuvOuGg5yBYltFDPTZug9MNWxr6GsHt+b9cn
st0ws1qO50w5KoImOAiBg4EkPWFix6sJ+TOIo8fQGlH8HtEO/RHm4O7FPPV3cVYPznQlNKYpywfg
z7Drb62BaVfw0ZG/riRW+hWL/5b0rsLEtRqA5swPRZWK63AmWhSJ/YQigTihU+GUuHjvNCe2K3mw
4/bC56CLltWKRd9J23NZl4yDHUqrmexPTu9WbnbxzHkLlhvL2iQCzCQakjujOPRmjsQL8kNDRwEv
7HlJ+fjBP44coxzkoFWpDQkNqFgiD5219jRSEstvJY1QbiDhCFIBtAcbFiND5F6ZKi1THV6wZD72
aUf8tBCJKrRvbvY6wDFGcEfT3qHnIEzuoSHZl0vbD0mcO5q7eJ0riOfyMhu0lBdkB8xgemEmBq3p
JWHCZFBc9FwE7eWKQnIr7N+Yh4r8Atnt8SbrZaxe6DqdRyd+TjIG46IJIvav6b4MFlqqa8MwmHm7
QJ+7fAtd6Tjq+WeVETjjNyaeHMvrkKslCSN5cXhHSI2qqx8MGffKdHvZdbWHWQcBKE9cphQQxKOI
IEvfwKLPRSrnLaUIhJqplzc0j1Mh1rI1kGO27Y8U0AH2hFvYGzlROSRRDjn6QDKQWC7pEbI7udGC
3VrLJDQPrWVCEJ9CuGvHnk5/0IFvxkDuKHYllXWqdTktzgEes+OatC4fioLIKueFocTgHIynwRmB
KZgjmH+XNNVO3FaRM4KTUcfMJJDSwIwTCL8RwSS3qPYJZGKAyUh1RFrbitXYYBYzoi4QZ1SJFWOm
jjJaSwsxeTJN6H42nCwYLj8S7RiGxXOx1HipjqKFC1M2GXUizhHGK++RCdgSEaBN095QCVm9MQsI
HjLf3MLuvxaFd+QNqNIWEKbnASpFZtNvA4tMr5m+tYWIR8wjcTdj3JOefxtGMRwD06OJ8xZzeE05
RlUmr40SkYWlKS+Zvq9Ef8ubgrhAXsM1HuXtNRe2E+8UDcR4mJe1b5eqOquzDShdtBYbYORyDRxz
rxtki05OLqpeM7rzIOz/aEAGUiDv9bafqThMLbJkroQYbXWbtBHjO1iXGnMx/IfqSJNmEH3amKcj
90wd8vqdZh6c+u70xPlNpwL3Nitg/AxnXEzqy41KBdAbtqH85nx5yQ/Q08MqJULQap2AVc3vCjdH
dl3NsbobY33w0qujTUVH4rGVI0dv2SiRZG+fTDLckHAqU3iZE2viXVSuJIIGt71FdOUs1n17VN9a
HWi0DpOTHtPMYue7TiSWcQHqRqslF6FQ5B6pv7KVLEhlvtjKb//jaSrlZNIP8vBNdwVvOiEAp4Ta
B5IjsN9PYkQlhJ6jegPFmwz/tO0Rys2TSY5b3Z4SmC1gfCAnk9AxJaNVz8EZQ3noStvUh4l4eJW6
OlEltz7II3onPipSEQz6T8AH8oi0RgvxrBzQFnNaQ0YuhG7iEW2hXopuwDmV3/yICFcKDoJ8ZLnW
yhSfKvlvT5o6FRS6TYPP+6GiU5c8tisQgBZcKhlhSjAOj0hrvZSEhykHstTVOeArQAOM8pjpte8i
WBqcTu69ua0SFyE3UwQryh2OjlC22gibA/c7sRvpxPQQu9kKBEch70uyNfaeUAXiVYE3iBCep1Ue
xsYWzS9rQLD5LTqMXGdJ6KZ391BLcBEqa39SbvuJQSP8TmnX5FqOGkZXi3O0INa7SKgvwrgxXpIB
yY0SWdN/oWthoIxs/kqcokCbxAlBMM8e6GDA2AWOG54NzajkD+h4g8pg2ZKqcORyLqstSh5V7Oqj
m9mcVJmu8m91KfOjKMOUsBQtOdV9B6rBgvEPaETpEHWIiqqihkMdXKlKP3FbkULmaqfA+TW3YKOU
N7HxYKkxXgTf0f9oZYw+F6DaDrRMrXV974zUWWVvO+AW/capWnNFEsL30HENWg2C4kOkq6p8ivFW
d9+QmdPyB2xk8ngV3GVm7QGTqRwQPQfAbIu5psArBmMfCBxNp+KFqBpzX86duUYWVY+0M03ei2BN
ldpwCiK70c43Zw/bTWK5TCKIkP7KaYqlW8pYC3m7nEwKn/OcXGriIrZY5kqjyEG+Sa5zwkymV52z
oWMd0IXK/q5agVDt8vpW46OQ4zwFxeKpB/4h5g/WOLXX5xA40XfPvppgadnU8t5Fh+RoRaSWiOoN
iFEHUpco/Es1QMaKcOCZGTeWB0Y8OUsT6kOkGmxxIv9Ipfj7sAVEa8dLp0SJ6IzkFg1OgQGzht9D
tlpfiREX8e0Pn64SEtGLSa2vG3xxRfMjP3Q+So/Ia0qXqJaDhjAZ57gRI8WYADys1aF505BLm+Rj
YN+s9mrepL4h56HW76mFrMKkGeQ2cvMIYJJnotyA1IkenLljDIMOWepxXA/PFdt3gwdlrrZ3ZUey
e3hSitW970U8q+0++nRU82D0gAQd2pZ1tCnWFR3j3s8PVltRq9zgdutnJuIw3JxFqve9YGlEY6iT
qrr/oe5MmuNGsi39V9pyj2x3TA60vXoLBCKCgzhLoqQNTCKZmOcZv74/MFhVYogmvqxetVltskQG
CATg8HvvOd85IMr+qWt93qOF+C15yl/6KSVF3bqtbIb1UX0plQx7XLcN5SEI5mWxesFZvXgdisPO
rbSclQgWIW5hQ6WLbuVfkMtlOC0vUvxl1R7JwvoXAVpb7QXScqKOaHU7SOkxvfy1rRvjxb56kcsy
WV5PKLTnSTR72P6OnH16dCtXO0NKxHN5UPUSAm6vl+8A2CJ2i7uO3hhftQG1j7PiIV4zNw7i+kNb
4EWteXiIVELrn6K0NtdtRiPsFfCDx379VJUXjHf8F5lzXbOU8aJun002L741+qULp2stzXorvGxM
hgMqZjnspBDhriLiFQ+yfqZwen6hPWxrXuwXGsmhiolYl8As3hxsIcECeUs/Ga1OsXV8qSVfNOWH
/YF8LvH7HjlhuI1qaXbpHcvdujGHubxecEeY61cqZwYjNEMJEXUCVB4Kl+zLOh5lmHP4wQ7rHl2J
A7rgxdttmusmukpJoSs95G7r4v4iQ395KFQIx++HS0+Xp+9F8BwcwBrtQRraFNGseDIJoadf/tKA
OFC0XvTlLnHp/TZ3Ojx/zJ2et6IvLecX1f1qzuUrjA67PudArhkPzcPiILp8IQiMuBdMsSnHop2H
z1pEk5eK0imknM4WSawLYRN2nvXLRYXsf7IusYuBnlt7pUtQZdHT1Aj2UDuVFnpy26Woa+x9pNuD
5WBxkmFPzJACqexZdJH7fpPY3Vw/hXpVDpOPg3FJLym1ZebbFRHD/X0LrsR0fB3DCzhZa1kMta0C
mkP7ZVCV7a/dKHnRJmC9zocaUVS0dzMq8es5GnrjtJiLMvtccBv9ZWmMdT9ndu8OO1i7C3PNJJ9t
2vFIp87Kse6/iKpuyktccUG+Dwb+PlRUBorukucO4pe1BYJg7un5Rf311HBv7XI9mMW+KsW4nOtQ
Yfy0THQU9aWu2BeELL/ITUy3nL0Ol3fvi3FC/2W00XjWWINd0qmhvpMfiqUoRgxeVWLvgNu40H/0
ZSzPnThbRLMzW7frGJY45J/FOzMbNbKY4lLrLzSVTtm8QZuLot+LGQFOmmcVwZga5JyJwlBMazUY
gZt+acYZqZOTtAOhZAjLzGlTxiT9JF5MrhT67Yj1wfYFj4GBod4U1ocAmbFeelqUDso9gxQVd7Zn
DFJMiz8wsxqvstLOm++lVaBqcYfIGs9xkfblDpCvXpBEl4mTGBwFZGfcLlcVUbrVaU3H07xws7bU
zq0SDuaDw6JcPVTCthN6oBoe9W/5gt4p3Ub9NJiD1yIzr+gMQzv4YWcjMycA5PfYUBhfedYLcutZ
3cwtskrqLV7cUUev0V5ib+yVUX6zFrZXq8Vtotv2EppzaBwqGYbaB5Qxun2NSIYr4zWmO5cG+RQp
syhQ/wyh4jm3zJNwpZ3OXo6bFHrDYVnWELGwrr6Iv182yoct/sGFEGPdGO4dOu0UB4ctUhmulsD9
AT+jH6KVDlz2g5p6wr2eXhzkxIcPSQ7zS1a/gZfz4VOkXBTnRKYSU52XWUaSG6PDE8ZzEMz+QaT8
8sI5tDwPI9IA8tPz2gxfi5tVoaQXm76klY3+H/QJQTH6slifgqFuhHM1mUuhOdu0kwwv4litJdIi
Ufo9taRElciInzei/6rZ1s3RJGtWtxbvRfmxq5yg+BF3qR08jiTEY5AUg8hvuqwz4Uq0a07y4Wzn
l77T8/91UNfH8xjTYbYy0ekMg9rss+JNNm9Luou9A+ZRCyfDB0u79ifSAyMnft6VhJykjoaDbOq4
+GD1SeXs56lDmhkIncS9q1r2YYbPl2k0aTi9RTnREk8sx5YtBe7bK9soguVLz8aDTDIbIeWwwRlG
v2BrdCnOkO96pidS25dtFkOHu1UtH6/qE6Q+0h3Oo6Zn+dPwUs5R6QLDjuOQ0ErIbAN06ikXVrXt
m7qpPURTuoaVjTjSy2pya8RP8xgmbAEsJ90Bvmp2VjdG2d7tZuRJ8ACUi3A90u9SodXissVh5Q9W
PTEyyrKvKebVz8C705NSd/oHXj5d5atFzNvAtQK8O3PEQTMVdec0ESHeN0M1Pg0xPbgT6rryNqKL
eZkng3HmJMOw7UeXB7Gjv2w+VqQXF35LMGWzj4ZsemhMJGWes+hjvBnbvvpRhxV8lhkNkI+rW901
mJXP4aCaH6BYGIW3jEk073Qrry9ta0p+IBevr1jdMr7lxIwAKObGp6hqtBMVsM7jGJ2HEz2TI15s
imzxDVk0q1pWld09e/nwrOXLzxovKHtD+SFaz1Od7vcjzovpDBhrhOqjcfGrMILg4qVVq/9gBJFa
FzplXgH8e0zkJmKgXXtNE9Mhl/Zg70PFTs+LGWvZp5a1xCkmFydMEIPp7Y+lyFEghZA8oKUxv0NH
kQEhmXWMWHoi6guiE5gWFyrTUz+hQGJuV5enKo8NP5HG+CEJQvnFEaX6BnUofoijtD9D+WhcjZPk
LnPtYOdWukC/lJln+timzqajbz95ugiaM1Ab5VfebbwZBkxLXzVpFrso5Lmj1PvUo7z/ElAPkUY9
JteFcPNdp3fu3rLEtDOg7n/Tcz36HMSWvbHcNN6N2hLcRgnaHTXqGZPYXp82IF3qy8I0WFJjLRp8
FHZ5vTdyFT9OpSbvWqeNpm06iOYB7eukfJSNNADNSBsqr0pDVpYAiuWmbvBBkr0EOyvT0urS6aam
3Ypez3N/cAsDoamIhz028fF74lKL+UXYio1uBgPCkMk8TwAzX1i848+XsEc3GM3WnSzqbNcnAcHx
kPpPwd2FaCK7cQxO0W724ZZ1qbxz+jn8AOy1dbYVO7ibMYzHR73qQqq3wWEibyRV2/iciHFnrKmn
12IilohJdOKITQUR+YLDYloNg2VXD13+kGkgpj8mzkDiN7+xc9b5wF8x78zvhSaK4ERog91/cmfE
TNaFM04KRyHl9+LaHy2Hb2hKN+uPxOEegDqCXgTrDFAxOWl9pPf0a8pAGttlphWMz7LLpyv8UGl3
oY9YSE6R51TylD5aKn/MMzkEycZxR8f6HOKzSHpPSZ421hadlnHnT8Rn51dC6Dm0JBSjIPtzP501
210MLIBE6CVXMYEAKIk6Khr2g2fAf3i/Z808+nkR9OpiEolgEl0KIT6Mc8hotxjwse71OV6uS9Aj
yhOp1V7HiYvHnRgDPXIbBIpI0rxEMGA/mbHTlWRJMCvyyTrpMMz0YS1OuQ0y4zrpM2t5N87wtU4Y
ogqUDoP2gkKkQuT1EVUNCMksLZRcJ8azZfGlQOx4w73Egf7vh+n/hE/lS8pG+9//xX8/lBV9oTDq
jv7zvz+WOf/7r/V3/vUzr3/jvy/ih6ZsUSb89qf2T+Xl9/ypPf6hV5/M0V/+Ov979/3Vf2yLLu7m
m/6pmW+fSEXonv8KzmP9yf/pP/6vp+dP+ThXT//444HI6279tDAuiz9e/un08R9/KOMn8fb68S//
tv79//gDkVOMsJTAksOH/fM3nr633T/+MNWfmHVgt688MewzCr4RWkH+xdD/hMdDTxEhnMMIUAca
UZRNF/3jD2n+6VD2wkbkTiMdcU3Ga8t+/SfjzzVfjmUWou0z1Mf4458n/uoL/PcX+nNsiuW8pq0o
+DIGAhIFBVFCe+FvPCJTZBTOHQ8l+kpZqjOAFNa1Xlk1attID5uzJulCEteygg2wl9IEFgqM1KJ9
bZumaQkFhE/2pY54MeLNtUM92qih15vzWGXJV2Nkr3wWTUYU+woUCbvurHHSrYwq2znt6iSLz5q+
DEKPra0098migq/KqoLrtlzSHJ1xKisfXS2e+0WX+WMHjuJbyo5DbdqUocE+yeRyh5q0ntHdYV7a
pEVaDb7tVIjKs2mMbwwEfteEY0QUDDQXp70gAqXc8CFW5AHzrHhndVVzjpAltM6SeVGZl4WisfZ1
YVXyUxsjFz2tEy2eGf27Wc3pF2F42pSdG/gDubHhju0NgnkDJ4O4KuCDNfvcwvawS4MCzzTGUEKU
UfEUbkI3uskH3RsnNiNXmMkWI6dYEbG9aYOaZjDgUDthdN91vDcqexFR5Resq8nWKnF00FYtpDn5
zJstwM4z/frlTkGqaT8OKW6d5RTeb9Q6P3QRT1N/XtBRFv3NoNooCzY0baPEvexHYbfjra6B06g3
TIzRMJ9OA+r4BYVmb+b1crusANN+M3BSaGPTlpCszYBIaXQ3bV+G0hNF4yq8JHnbb21ZpjiU7Nqo
zivUEx0ohiz9JrW6ZJ2eFFax63GOJDlyU0SAH0P4YrgLYayimkmoozxr0mVxy+YIS6TRdm26V/gc
x42RJY3m2wXkKl/Wvd55TuMGtifDpbR8I9aVfrp0wNHsTZCOlaKkr934ZCZh8bQt+qn1+w6Gs5cU
GBT8JrH0cWuGzaTQ2oZs5ZZwEMaZDtesvCjZfdvbKY6Lj26Rt6hrZNpdh8PAb0oiYZS3pMr0Ww0I
074LF+c6attJ+u1oGtAC+CiSzG3eMlZaVCdu73SSKXiMoEMlo2BL5cD736wgoXhniwmBPcl5AS1K
u5eJ5zhtPW7HZJj1/URZF3Jl4rW4IJm88EcawPo3ROl16jvM6XEhG2gmzt1JHxJvdnKdQF0ZhFVz
Q49R3bqyGuOTdSpiefUSBMHsDQ2q3k+o8tFc6fDc4ERzr1e7NCOR/hRnT6SfBi5e2B5492IlF9as
2pGqOSaP/ouQYVmEG8MGEYLF03SiLwPVcnc1Z3aXMX0jNPBbhy6tiqlfLE3bxZ2rKWYnU1oGV8sE
o+/C4uEfLqM6D4NNCcO3fJBJgV63DiMq0nrAlkyVFmxBoptYkym5LyVj20utlqOJ4V06N/WCpu8k
m7Bvge5ttfPIVcuwGUsDO1ec9hUlxxTLEgdRKm700MoO5gt4McB9EKeJNA+3CjT8Xe/M1ok7YTrw
ehljfZgzK7qhwkqJJoTeh0ljkQQ5mdFQ4G3MCSu3e3OIdmss6aky69L00tSxgSiNfdnvbduuflhh
MrvbOBinxSNfHieUlmjumdNLiGUF98iNPQdq3X9G9pbVNLY9RJYRbeES6YEXKis1t7lVdrmn4LN+
Ssph/t4SQ5NuHdTPC+JSRv272gx4Fmj0ZrzNYER5BFI7P6ZF1ng5RC2+2Z0mJFyFwDk1oaeiYTdk
ehYEwiFHgwwBw0OzQYHSzeRPb4I2cnR6uAEq8Gyd6Xi6HQlkhpDfPZ6Q/C+Fz/C86Rrz01BkdXQq
ljyIyvvUrcc721rXkZky8MmGSmWd0XSXNF/YsX6Mo9m8rKSop61N2xhnwyj7hXZRMl/aSLfTrd6L
HLmWA+Z9H7HQtR6z/eZmaXLi52gA242HaLeNd7zJouVDypp3XUDMtbbGUvBAhfowEJ+UufIrhJV1
EgJE96ZBEEuC7RwGuAMp0nrnatZ4kikFs4CwNl2ga/HQwrsd+zVXTNbkA/ngK8DSY1dbkeUmbzrH
Ht37iuBMaBIdi5endCYWKJcxM3rJ3KwqTJI9MZCZBKd0HvtN+4btYdwZO9MmV5N3prU46OATcd9o
GT04e05iBl0EcOHFdx0iitzClI+6aLRia6moLc4qbKC0YeFeklJQNHW2NTvlZihsDflYtITw7any
ekWASdX1jUdXJuh2xoT4iMywIjinuVvUHsS/PiaQNDUuCFiIUFy3lVkOW622A8Or48boP1Ht9nfB
AscFsX1WX/MIcK6uLebOg3U2nOZxwGm7hizv0eWnA5CLqGStafM+3UImd3HD9UuKi9KKayv9q4jI
Dzvl3qgWD0wcrupqAlfAHzk3KXIBNyoKlEM2vY2UWHRv6GlufdQiS6suRQwo4EfSspUuPZ0swBIl
spUIc9stDVUhAz9c7D7b9kTsKsa7+rYltovwvqTShN9SbaakvcvE9jLklJonaKJ225LBy7xZRDZf
p1y81MOkEYeeFnQy2FgDJtAtIJ/sOz83f1ZD597OibZwj2TT/HEUg7ocW0RuzAjr+oslR3wNTJqV
cUbj3gGN0ozuX1qbLKGfrkkVLub1O5dZ27WOzMLxCjjX9y5+gW/8qcPXBHzHRZzSQwGYE1c3mR01
H42hWkIvNKa0B73F6xHJuAsMl1usxMKhx9Q0OY0V25uceDS8iG507LUGXfsNZIqRKQnuwJZZbk7M
2phPywfi0aaO4PU8POGN2o0b5gTpzo5pS+4j2+zOCk6lJW81bW41axp7plECExXqkhKCiFV+bp2x
uRzCQG+9Hm/PLbER7eOIUPc2TYMctx71WbidnSSoPTuATLrpIi2g1rNcnP/FWED/GUd1ajGNQDc5
VhL3HQJyQExGVn6yGJKewTpoGl9vx+qxWyIL2Go0NV/Yoa3loRsZDyywz0JXImc8QGndjMGJpKlI
VUW0IZ2BPhD3SZZ7Eis4na2oH0+6IojzzSjb9MNs4ODdSqcSD5AFUxTU8di4XoPXNvScGbCel9d2
8XERoVGcT3mYKC/JndWiW5Sd4fV2Y7d7N1rTQ6JmsL8KmbalN5NkW3yIeEArb3ZB9HmL1hOnnXfS
rLaLSGWBsNANHVB8hBwRINYOX3t8O18SA8Xa6mhcNaqLjQNKsIFpsSn0eY9MTIbdpleL9tj0Tiwg
8mES8yyTB8Zr8KyBUCva0MTTDudmPf64bZnGZoSkAtKBZcborSPTBWuRyxuj7g1vDEliYo0zanlS
huOU79Jqsa8mVG+63+mTgVg8mTDCRWWuXfQKYf9eYzdIIoa7sDevoHMiYYp6cTLRI1wbhrkD/KoB
zAo9b7wFn9uG+9lis0ioIclmdut1Og3qDfAT66nklMTdOLW9X2X1VHwuASxmrheYZuzSkUyoIxSD
AHErdaB9H5vWRKDINL39EJTASzd511U3GsPTnNMbm3u3RjJo7GMIae1uXjQGuB42Jc1ykUFW8XRR
jxi6kGCTsNP6M6GlKaLuPl6sXerU7g34HOcKehj3CJEg021gtxXjdIMGjldIjHYeTqla+ppe5nRs
TARxAcs/KbVubeaDb+aopnchooPPDrSy6rxINYnvPhrx4tuw3HAAllX4PS46+mLznJVsTYjE2OvT
mNp+WoAWxcvUANB6Ljz/VoH+P6u+r6qn4q5rnp66i+/V/wcl+DOC4F+BoL/U4Kek5/xcfz//+KEA
t6mYDR2cKyWuQ+K9BZjyUICb5p/CUEoIG/gVnLKVuPlSgBvun+hYWKdweIv11ymLXwpw3foTPuaK
BjXZda2/9ncK8OPy20I4J1b0pw6H3qUUf11+M5VSc1Lr+jZn6xqcMfGIz9kCyeBkcgbD/WaVZaVO
9IInSDvcLK+aOa9q/1d9IygaHNp0LYIHBMAKCONHh66XOE7NgAqsjxNfKxLedebQbvpBwHb6qSPy
Rjzr8WnaLgEHtDikhRAODihX+mfI80A1BWfFhns35uOubY1HVuFptxBWdi/rrrqMwmT88B8cU3Is
w4YkBBH79TFRSExMe9XsOybZfMqY6icNdOS9VqXaZVpXt3bjmO8c8zWXhR4c56krCcaaZsqadnB0
zB4YO6vX7KP2533FnN64Qmuv655WTNkdj3x58/uzfOuIJoYgsgFN+n/HJJiRcD/UuuXsWyNiGar1
5NxWi74TyKI/C63t93/7eK5pAGJR6H7QIh/dNcCX0KyTe+83RngeAdxzhii6bOAVnZKYMr6DMX3j
viG1GA01yAGTjv0RHLxp3TaOQYb4IoUiUU7zldSyizjvNc/Gd2s40d3vT+81dOH5C3S5R+m4CZpz
ONhff4HAx0Inm1O6Sbr9qYWEfWYtc/7ONXzrIOBTUP3BGmYXcHQNqSDoCbYNQpVAFiH9g5KeCKFJ
zunvT+bXq6e4J0BZA4A16SUenQxZRUQAGAhiQuK2ur1N5ym+Qqamh7sepoe7BdsYZecLCW6T5f+9
Y7OsErBBS5rVc+1Or9fgZ4B2nuQFbUH668OMnT+suk846cUuaGUNma1YzhZQ0+k768zxlV2PCkae
tdkm69pcm60/H3UBw6KYli9+zE4l902bcfwmcugW7X5/er8ciJWMBZT8Gsm94thHl7bT7KaMlLX4
3QrmG/HT3wBZrq/+/lFckJKOwXCNu/9oCVOONmYa2RJ+jqzpW5q4reNbIXawv/mYKcmZWJyLzhO9
Huj1ZQM5jpCtDBbf6u300WRNJQdFMk3B7gGO2lKbxAm78J0v6yiFXnFXSEzYcITW/BFEDys1+ad7
xOmDFY2V0q7VUX6lHs0Apsp7WzdOMM+djIlLEl6/F9SQv7+uxw8GgcKIECwLjhXNb56R1wemP9Bq
GtWnXysj/ICIJERrj3qlcorBJPtm7RWi8+zewUO9pkBzvmuWB3MAjIAuMinj6LCK8MtRZ7UjWA/E
79ZsjCWg2RbM1DA02LX4HWbWLzcpx7PgmDMgR7/FUvP6NGGJjzg1KIzDht1sZpflSeCmyTuPwvEb
SFF8YC+TpMigrxLm8VkNkmfayRy/Ws0jU6zm62Yulr0mtGkbISB85433y1XkeAb3DasLMjoe89dn
pTVM1jG+OOgg3Ha7IOpHlByNcePRcQSe9ftb5ZdruJZWhMIY9rpRg3r1+mi9OeVdzEiGOk6kp02H
Lm6hQj3//VHeOidU4FxIMgdc12a7+fOTUMXMDrXFUT4qAPVQiLJ8INW0oJ7XNc3/T45loCGCzYau
7Oj7ArQzVcjVaG6JINvWIxQJy9bjs2VAT/b7Q7158XQWf5O9EJvpo9MKFdFT9sLF08OEJNzUbAFq
5+3fXSXXr4iHSrL34i3n6K8vno5wfeyTFOWdGsqPA9DIM8r44p2v6K3b/OejHJ2LnRvYh/Aj+Lmt
a+dhsorvjB4tPVIEP9Wi7NPvr51cP/DfOQSsFs+nRf6GvhYah8ndT6sjNHBkPkTs+I3djZ+qKonv
xrA0ztN4Tne0uOgB8PzD22zFWWNovY+Jz/AXvR/9JLV2ZJum70RRr3fGL38R+7B14Myt85zr9NNf
FKWVUnPOnaNgqu80KZsPMFzUDlxEtGlE/yjGRv/8+8uwPs2/HNMipo2KCy3eOiT9+clgjr+UUy4R
XBjAZjDeLygftXyfqV77HBrlbRj040WXTerk9wd+85G0GI/qzJB0XhivDwxLbyZ+w1K+UQ/Giayy
ZRuTeLvJYqHeqRrWdfjXc/z3oY7WaadYMsYPnGMfjdOHKJK3ek/TJ2L+6BHlfuLQtLyrY00HmVWW
73ypbz6ja4gT9S6WEHV08NJtDYJe+FKbZIz3I2qJPY6D4j9ZdP59FOdoGa3xqEbjgHR5MYbp3ASU
4RWuU22sisHx77+4N09oXbJZEVzG6EcnhCpSq9k58cXp7rBndlp+U2X/XqHw5n1pW9QJlO08rEcb
QK2PAdQnXLbJsosz11iYnWOnuZ+Y3n8vpVWcUc9beweewTuX8u0j4ya2CadZb9CjG9MpxMi4T/nZ
mEoAYHUpT2xBjrbVl9HZVJuNb9vxgpJ9SB/+/qVly8smkUfCtY6/xSUWgPG0gUPjarxboCShppnC
d1a+t568n49ydGnXqaMw2kX5WiWxhGklIz3ZNrt4cvvL/7cTOnp1dDn59Q7wF0bsQ0vYQhLs2q43
39lDvPXqwOWIoo3+APDU9d9/WjdVIdqy0jkhJJ8uRh1z2LQuOzKpBmgxi1O279wib17Bnw549IoX
RiOsjtk4CUVZ9lBYxJKmQRZ/btG9/wdPG+0rh06ATe3wnGrz07nVyGn7ifa4PzSN8aDgLZw2zB3e
ecW/dUJ0UxTdON7y5B+9voIQ6qI6tHimU5NRJuVucK5XKP1QKUbb398Sbx5qTZRDY8OGzzi6JZpI
hFFVJo5fFw5t21wrH1Vv5Sd9EHXv7GTfWqnAxcILMNnL/nJfZGayNBQFyu8IFNsgy6+2uWal79wM
bx+FGYtASGSwiX197Rw3tQ29YRJhB5W1k4ZTfZhLdMm/v2zvHeVoVZpTvNwz9D9/bhJW+XDQtrFR
5v/RUQDi0k40KYmP74MApcw0sPaV9aLQWU66J9MkfucWeOtcVqqt5dA6NCiKX1+xdAgWc8Etv/rx
yBoA+8HabrzXnXnjRqPpylsXVDDoPfvoKPi/epBMlfTdJHErr5lkP23JXEH+HICEf+c5/fVoaxNI
UOxicqTGOFoSFhDYPbNUSU8EadDO1gy7Zhc5Cu1UlFZbvLOl+fUSAgamC49VAeMeX9XrSyj1GJg+
mm0fuZPcsZVqvJ4o5ncW1jdOCkvUuh2VXELexK+P0jq9TsgveVdkuWYz0R6V0XjIu5DE1A7q9b99
X9i0yulT0EyDfn3crB/ymi1FqktomcJ6pME1m5t5jXp557t6/rtfbwhtg12Fy1jAIaPqOKO5krpE
2e0ALBnmdPwRFIg81RbfuphhNcx4iTynNY303pxRne/FYIzYSnO9ycFqwq8B4AU+w7yl6Y33r6Q4
r3cYHgRBlYHjJhv+jbnwLhDkeG+DdlgytF0SWubv14Rfvx7ypxyh2Cjw4vuldoaXAJq4QacOlMJW
O6WsIdz0hlnHuyktytvfH+34LetIykCaqorldIVSH93hfGMLdY8V+IVF7wrxg5Z+7euozPyQ33OB
Z05B8s43dXyGHNNd0/JWLDkHPe5g9S1S0owECt9tmSmeV6NhSFpJBuEOKAHy98Yox0+VQzuVFESy
8ejm0EM6WsotN55qNx0DGjqRohEhbPNrYw/vRRD+eiUdgYlmvfnQpf6SwKc5RYMyMQp8lG51Alul
Uk9znujk3QfVNxh0cvR//939emKk36z/4x1PT8I9epDpBI/0ivWAB3lsTqq2SE6rEZHb74+yPj6s
CD8/WZRzfDzxnMSg0lM1jrZiLSyRgilQuUX6X6TfM2Fr9Yly2LzcxvrSjjvE2hMWsznov0RJNvpR
r6dXWZMzMB6Mqccjthixp+B2a2BDou6uTtLg+8IcPN40GqotVsPyCzL2czeUH4uwNE8IIw9w8SYE
2HNXggKXmHwfbDsfr9noZsrr6LwA0aq7bRUvyZ3uiPZW090a+4iMmvA8EUtVnY9W2vgTe6voBAIV
g7oUOs5loRor9zo7zj9aXT/ujSA2T0XG8reNVWLdD6Hb7Ak4my81vX6qdC2uPKdfhNeAFXvMk3r2
0Ekk3+TstudVq7LrUYMg52llE3004BZibC96P1iVcA1wVN+05h/pVITQDs25u5vcDHufO8yFDjil
kIFHuKwCPD4iX/Tn0AmrPehWO9yiGEPmUC1rqlXmwKxF7LOc2IiUzutOy3MEDAqJk2bqXm11y2Xe
lslWWT3OjqGtdG9ualCyVD/zBdLH1XpnphJud4C8wjBzkWxNVDrYN4L2gkQ1I9m4aSG+qmCYPicm
HZFU160N8n1Bgk/CAF+LIuPJ1Elm2UxY24i/wq/lNWVV+pgeO6iu7Hc/dxXRbxtNWuuVQvirLqNk
BFNq4SPJNyjyImcX2DkOgDUfS90b8OWh4JC+/BmgvPoyRqNVeHhI3NyvHFl+zxLCfTYoasO/sk4W
54j/wv6jBhiqW3UpJP0y6SoZMYae7bS29ODj4ljKFxXJ6zbkF30DitKVmlG8nPGxLc3JJTVpGEy2
XoEdnhmPJWOXyYsanuKArrGpTpBAm822zroKJ0gZzoQMBNI+DwXWpzNZRkOFR4x3+V7lViwehz6P
q13h1uo+NSLtrIFKCUPSCfN7fUpuJfIVfy779os+6yr3Wg0sOroqTEvbsFvMbDMNpfuwAPS+nqt+
2Q09DtaNLsP0YtR0vD0qacyNKYDM3jQtQYasZsibfZqeOMLqIg7DaVOMeTltuhgZ34lO7h1UEC+x
a8yUu1hJNGJ1as7VqVktUb4rYje7DNGNC8KicLZsRlAhlzAAAsSPdhkjhIU7mwGi0bt0U/LenS+S
Kk6NHN2xE9JrmWCETp+MfpI8R2NVtpskQ5e4yfN6jm55QfZgOPRxsbbKTdBD2RYiSAf5NjaU2Af9
MZRXGJC1/BJLrBb3kIYrvdtMVoj0BZFPhfwN4aLp9UXTEtTl1M6GUBUt/FaItDBOVIiuEdduqGln
pdO1V5pNgARM73ZsiSwIZxEx8qzyYBOjG9X3qLqXwXfx3DueprqBD8aoG+yUg1N4azvhrPkGazyP
WlpDho4doe9MntXeH0WRlDsAqNW1M/Ak7SKi1q4RqjnEytpDwZxpmim1jDq0H8H2t8ZGU2S3+AXL
mNwRnIO3xyE4G2RrOMfF1hDEafiOANW/jVoIE1BXLCy1hjsbWxUnKMbHbIqu4grFLyLuovpupkK/
soArxH4vam32SwldwmsUY/mISADDd8YxPVWkVGpnTizDx7Dh7ec3rb44MEwSLGt4B1ASJQWQUl81
wfJjTDApbKrCGb4Oi56qPahkhixa2YbfbQzJpk9wIB7LJULnAPEcIvM2kml0b4NXEGC1x1HbMuLX
4t1smNMe0qcWbUQsDPDj02qCaBZRE1Bo1PP53C1DsWlCplTYNY102FbwTmzMVEauT5hUSFLzY4jq
6lSNcrQveLfTo+UeyOWZKCV+R5HHCk0rLMaN22n9uO1dNY2+aU46vl+07PsOCfmynaAr2h5c3Pkv
gVgiOoXDDex6iEIbyR7BOt5gVULfrlTRa70mUHsjm6UlGLaL1F+9TN1Ltk6GeRLFvfXVtrtFnBld
szD0mhI3OTGrdijxxULj8MrElE/ox4dla+ZW9TXLSSLYVONclp45h0rtJiW7+8XtnJhVb0mrk45X
xw1QWJ0XRLn0Lrj/zMCeHICj3hC04HwImNs8ainIBWSh4wgAvu5awwvrIAayXs5GC0tR2Q/cZF2I
WLsWciuJI4TMZswDeD+UB6BDOzNL8GI2xk1EYIS1i2otxzk4ltNjWWIl8Bx7biEOZqrpdqZZRMn/
Ze88muNGuiz6X2aPDnizhakqkqIRjUhqg6AM4V0CmTC/fg709cQ0KY0UvZ9NLxTRRFUByMz33r3n
4rBbZi/qG8+uoVUV4Bh19IaMG+2S8+jI0/DZ4i/iNSZbAsuBt4CEzsWoPevCtj6DNaMLrDBqPiHG
Q8IKggpjvsGA+TQ6nrBCY1j2J6qZPdJdejP4gB8rq+OiF+l3jDQLwULODAwgELYzRCSMTeMBs4Zr
Ypko5LVv1OQ1oV+jl0HnjnhDQC2kfaV0Zv2ohVBmYTpYq4eJqCM9BpNVVezKWPkPjj0vX7aUxfrK
NXP5QLRAIQ8BEeifbW+rPlQAp01SYnqej4kM7++aZG2M+olglI+dO+OI9gsNg66xkt2EKpGQ+cga
lxx/gZ6zvxEdzg0MmmC2YnKFPPy/gCpVYrXl0B7XDuD1QfJjO1FfrXzF2ch6RIsLUJsQhrj71YH4
bl0MAAnLsG/b3gbc6m/Bea6vuR1VM4l1Ea9YAa5j0QifAEVo7IlcVo65yMuskpRSo7vKVVqZIXY+
LeAIUWQB1UTgrCexdvoBTG5jRFClhHwyU1b6MwKJjDJeIXCYL6lcoaVvtjlWV127MbAnFSXv1wSk
79zGOTaU4eM2wGSQiTV2efnFM4uiA7CsYUxN8TDI+mjPUG7GB2rKeusIOJikVh1aqW8o8pGmAD39
OM7IgdMD3kSRGkm6iBltqNAMQecFA7UjAF94WC0SHcSyC3zC1VzCNlGVq+Ib0CWzevKMFppBOI3O
zFLEgc3mTcPceegbdyXdry1EGsMvHWVYZM3UX6dmXZ5bfACEtdWACjUd7fo76/WEx2EQvYxIMt2A
sze0oUIVDGDtRTHn38cyg1femctwp5MshFgdKOyxZdJQH3IGnAVZC/xLzAtsXjaMddhUFTc0tFj4
sqjtOQhdCtssgwOpNuLZ5m9riQ8z8IgMVc1HDdFmF/uCQynSS6fyE7yr80ey22z3Ahmk9qSQhY4H
O/OMLq43EHrIlithBIehdBYg93o23XUWITQJorFyRdjuSxICtjI717PBaM9k1y/bgxAqH6EO2b3/
SNaNqMkY8YoXhRZww1I7sfuBLNuCQyUbYUWzpDsKBHMlcwn2yQA+AidVhAy0Sg9I28mWscwU7K5V
tEaZ+KYKbrNhHa5MrD2Q+QpNEQyeE63DzDF/XivLei5xF+X3Jd604UguZXmdLyMrlhiK6Rxz6YxV
FYS2nWhBDSKiYdj17NWLib+NfkV2EIbRlT+yLRBG28K/adexfjWqZvUwZ41SD5VHhhzroDmbMX6p
5bZG/fyFFdG8b1pjnSLHTDHDbVaJehnVhcvAdXNnXK5T/rqrLOxjU5ny26rhbaWE8WlvpoDSTyvW
tzRBB1e/Bh37fkijBkW0qCZ1s9iVX4cOyIbvpekihZ57l6P7sG7Vd1BFxoyufhAfdLVBb5aayc7c
TfVIDZca4hySBMdCkhm8/lCzIxw0uKlGbBmlVYZVYPV2UlHyzOFYVOqp25xH0jVAX9TZizNbIhnx
lWE3d3e2iL3K12noK7i2M38ZlP+14S3FtfDlt56ApJhmUwkuueULFCPoOQTTKQnUOe/6fT8vxSvu
bwxhOdjzGBjmcHCbXAjWI3/PApi28bjS/z8wVNEOQApJeLCGrfkiazU8lpp9t1AIQdWdOB2FPVJO
D/JsZR+VGvD+6OMW6wJXdJi75rr3uVw95jxOLaNwPBp5md42WPxW9tXB+OCn2tlW+nmMY9+4t+F4
f9gq0UcCQfelnxNiZa5B8ClgAHlBzIsRjV67rKHUZ+2+L1rtuSHM7m7uJQ4rU9j3wpzVR4UBjCix
oPjc5g1dIGfTSKvFREKMLbdNxATBbFDuDedYpA1mT56ix8wf57smcMiJNzd1ZTsA49tBcKgiYzUk
ruJ+W9qTIXvAxGREfTCVi9EKzuQEQmXdIqV3OId68DbKL+3HYqiLk9E15dPGDpJoUxVE8PNbnPGL
f+lqtEp4Ns3UwXjB1+qq9W702A/JurfP57UgmoIONuFhOpk49QXE5OPkrWTEEA0RtimhOG1Oqy9w
MahVM15ClAvmo06JTW7LUh27bjGfN9t16QDW5ae2BQoYupnuXW/5pg7gtS6WNW0fsOi0fPaqwB3u
iovUDs41pjGvqxqHs1kVT6Rz5ldI2aFZ2kRR9UU948JztMdct4YPq3Dae9+xp9tVm1b3AEeypmKd
Tf1k1+uUkJx9aW3KOliV96woN8Nt1SGf+92jkLR1t7otE3Mnc6xqGC8oQouVsasePBdD6eUH4gWI
GxtxetiN8E+gtbN4nbviDMGee1GPzfbqkwF0qoaaI3VlFnFAGb3NWL56V7utgyo9mdmkXeAwK05F
TzuCaJOijIwlw8PujDd2bRT3ReGOQ6Qk+M9l0c7oSywnEtRZy9T6XaLUgJCO78IpXflEPwq6pERE
n/pj9TXFc3reMXb8UDvdC+x5iDw+BJ4So0A8qrW4mJsW1HfWdPfIfs1zAmtH8ivpOISr6/Ib+3qN
QnZQh5IjZR2lEAAtcD7wVUuK+nDklTlDivURZGZwYStkr5HttiLcCFs5FiTSm2QZKzfuGcye622r
nfeuca5qgAggqKoLWTmf7NTSbjZ/l/STQXLh6DnuYJs09Uc3770rzzVvWTC8701psze4mXXjEdcz
2eOj5Du8UH50BIQ6dfd5qWGbhbZfuolTleMdCQXTeb0V4mTp8w1JU7vRgUU1XAmLQG3sWjfIMTh2
2dP8XKiiCJeNCniRabFGlkUlwr5kGXnU9CihQwr9LuUpb9Inw1qrnCKKPlm0yrGH8G9OLhF2GCZO
NZHVNf6ZCq5HV4hFHIU+qiXi/CZvc/zZkKd841Zlnb6QCGKBlwtaugqxTCXWL3uoNY11axhvl9nh
1OqL2rxwsRQZYY+D9al3mm4Ltcw1v6DIbg65DULvUNmdB+hWuuXVQk6tDGkP1fjyhmwmBpq7VUY9
S0SLU3eYGl743v9qsMQCbslc57gG0qyPtSIBMMRpxHmLkDCdBURC/wpJ0aElO+d0e/JAa4Kw4Bka
8DLOun2wm5xGsSPI6g2bWpR9VPQws84qGLqSeHd+PPBIi8ZODN+CDC89Vx1Ardq70dLC9UHMaBDF
Kt9an7USi29Ulm5qwkrKrMdOy4wOq5/hFhSB5oSvWHfmy84evDUqjSb4Jjpt/OJO03RTq2Yew1Sz
syxWrNpfSdTxK+JmrMY6TCIYeDDR2mXRng02JoXb2Q9tD/0/QlNZVDGJ94KNibNlfylpo6xRNc1V
D9sZ+lI8rvVQJkTTjHet6goXqx3lCmT/auJRYG73AvSqtJlECs8Kp3laUvSzk0NDbAbpHTkESzkf
p9VOL6fRwDbYMnRKwwXb+lWAgV1jTc8kDSd36B+8ibzisN3G9JHEl4X9VqxFFtscxV4l9rwSL5Xq
X7CiDjjCceOg855T07vUiBGXnA6gUu/Ujg41sV2x0ZjtypESnp8nyT0bhude+XyHZqVrGig6R7hH
K349M+tBsfqd2ayRufT9gDW18i/xkvq326ACcWjKtHLp7ogVI+ZCLQ5Qp9D0s0FxxkZwIGYihIhc
jFYxleXBkIolsgDcNsSIPRbvGLS+K87NWuBv7vRRO62p82w5wF8Sp87KKplpw07okesVs+oq1HaC
9jxNCXju9ZM7WOl3aI77BdyhvfWLYsw/mBzqypgi1jDp+dT+t57RpEoyD1N9tGV5etulyvcijWgK
wrTQfjaJVhAUFtmUWw+1Sulk8wCWlH1+5uYJSi/MQBqNYuyZWaWW0J5swdtpAiU/+GmgLgm3pCAL
1EgDqcceOoSF3iKlNGkg+dHY6z7VY+NJ877zNZm9liWYpkTWjTmeGTTdLiG39fJO3zp4wlrHK0UZ
MqCGTVqbH+OAq2zu6ZB0qokDR2cD0S3lOHGx9ZgJlzYo/MhKZ41sG2bfJQOcOfI2MGehIcpWj1fk
IVdD1ZYvxhKUpI5h8SXXc2UBlK4u8zCF8jYkqe1MVzL3WsIBrVrjiSQz6F5JL/OOk1yVHSPps0ti
DVHoRnZG4kyowALM50NrcONjEkj6Cad/akt2n6lf7IeJCVD1UQxjO1yWCHuAj+YgfEhZgDZRJD6B
mK/DWlP8bARxFUSM9bobZqBMyWbaY0Ye/KnW6qRlraNf63oVdQ6T65tOwrsONSKQ8cUGJlQcqBf2
nATuXKeX0HQ9I6QtSoAhgLdgPLZ9NSJeR0pvosyC6iUHjgDbVIRrCVPqxiNGgQ1cYf3Fj9pU/c1a
GcK41FfwONzbqaMqgYOp0xu3KqzjiK8pReeB3ymF7+aBYwjaHlEFJ4XHlfagiuXM6fDgdKjQWqLt
B1P/tJT4Zp0DZH65XAR7tsM5jUw13YwjYtyEJd9Ud87oU1eR9mVp3MmmKUr32JHDNdyXtWOTHlNr
8/wxXS09exWd3mjn+EzH/txfHLR9LCyDuIPjYaJMg4QdfOlyqwdJ1eJtkQTzkTHnHB0mQ+3ZyCk3
wDhpuKSI8OYVw1VBz69rwqAnSojIk4YpElyFXs6dHpH+1K8G7EHHfZ1Ge/lSOVRqIBb7hTadvo4u
OCiFF7o+oz0zBQ/wIlwkpBW0YZyeLRwIuCDUghqt8no0RvchWCoLiBCA3+C2qE2aP0aBdTY9YeKH
346P0qIOWAMH9ziQhap5on8Oo1zLbWCk4WCUPmdtzL9OdYWRD4PqkXGltR0NxxA7YYxuUZRpg0YJ
6cwKC+4WrIvLOa9l2hTSvB4XzIytUw7HPu+8NdE9oXnnM3Fu8AmAVvZpQAYsrRjCifDcHr0BSEMR
amzl2u1sFrlWhfh5tOUB4XGZ74GozdRokViDbj4Sc9wFN005retFSsRLduFS5BOOJ5VdxRaTgiKG
uCZKzKL0bKqTVoupv2U6lZoHp60cdVW7ZscgPpBD759XKYLaLZRj67fX/dR5wwuEw8a/W2t9aGDg
z4vW9/8ZC/+/S/G/XAay/7dJMS6LL0B8in8aFff/429QkPWXjYGLuSvDZAPXGjPSv32Kxl+IbfFI
MCBF0O/5COL+BxRk/gXzCTkHEgtMiu4uIv7bp2jofwXYOvAX+dgVd5HRv/Epvh/Q0jMIMEhiGdyF
UfZ7m1nAeUmWk0ehY8zZCY0bMW9eE/xBMPDLq+AjQN2DzAvlwFs9B934LZhXroJUfP1ABn3+qTaE
+ccx8Pvr2IzhETBifUTHuI+C316nJqqEXopLbSknxo1TLlZCcvvUv/EloXdH0prseKh8Qc4Rfj/4
ERPQ08BmZe0DFzLMpGR73/7gxUA2NLpLlWamdT5UOkwZK9v5MoxyrJke4w8vyQ8GjfjBo1n2TsQ+
lChO27bIo+ERiIRGAUSBBDKxdB4fhYFnG+sydW6LnDfxIgt6K42QFUD5pMrKPqYdqXgnXSrIZ+QF
ufCe08X6agcbibP2MhlHosQAm8C05XRB17e8TjubUz9N3+VixgR063iFX1zr3aJ/Wk0zpR/ultWD
Ug0hA9nSdle2yQzxQDifbA8awUTjcZjSpklooW0qtJcZMoFAJTqHRFajOSk3EH/RLhvtEyFyg5N8
seDLPOFPT6HTTsrfG1WOf+wrv+uTog7S8gjATxBZS/iMIveiqBhmm17Q0rtagSwxbZs+zA4tyhe7
IyIwdsepaz+R6d1f4Lq3h5Nglb1JC70RnE/mPScZgQwTephtsDyydngpWXNfxj5YHlpf9K8E/u1T
nGyqP2fKrD8XunS+QgaxXlF4OO2z5qXQTNh2FAOIFvPuKcg14VAKI/o9MZKYyT30GSGfmKaL8jZw
OZvwxUjGZJoBxedCLxfhM+VYYEvZhivNzxNq/jam3UprCTqhDdzHoAN41IMBAz/9Hppu8P4Cgr5/
gIHED0iQjeyJjGtOpdCDqsyYn3zpAxXKfwCGhp015OzUoR+L0v8vz/+1u/R+szx/b5sXUb1Znfkf
/rM6G85fzL6DXcaEClVHpfI/q7P/F0w3E00JjlGDFszuR/p7dXa8vzwH73GwWwhYNk0W+79XZ8f+
iz9n7vA3n/9gIvw3q/NbGRKWatorGCRMINGei2l1V738Q4TbwR9YWDsZeXe84gFTQxDh/UCE6dCd
/vGb3PxHKvNP1/iuxPlfAc2PS2HlsbkKEiTLei9BqgreDluOS8RxMg+5nHkoVjgbi6fgYeioPWbR
1A9lL3jNifY9+/3lf/hG31+f1QlDJAALn1/97VeVc878KdtIDLeJKrmBwOgnJkwUn+RHBfNGKxrm
4AEDe7A/BrK5KM8z486zlPcVtkd6gx5TYHaoVx2xXOUMASIbQdc1rTSUitCtiXP2EEa+DvNAIl/r
5gMhSz4/KfiehiaC6swZFMjQviIUgq9N55XqIJuH/J7nx88iYQ/pl8xb1aNSjvlAKdpeMnTXpgQ+
RP7w+x8ErPQv7ohnO3iTcEqjaHq3ma3EHAmYQlM0F2QH0ii2zZdWsbqHaAiR1QDytx918thf6tE1
LUYlwK4YkvQwmt3NGr4xuMSgXuapgyQGR348Fln/FcpUz8hS7XIDpy0hLddZ5pTHupHWVxRCjnHM
nGq6TyeTKA60UvUXR+aASjXli+XkT333tEjf6uCbpeutQ/AV24Wfo6FaXK2s48AX09eS9MH7sfJG
6ma+xXzFLphfqWUczHPadrlznad4uxiT4xs70weHTGqiK5H8NAQ3yhjFyySSag7YzIWAwRTnDZlT
u/RnetHrPYec5CajOxul6bmXaO09Labr5n9ODTRSpw7nYJ9QXhjbgZ4aBhWDLjp+gE1OcK1o+dww
6gQOnw5+/uIJfAsnszPBCM4eMJ/IFd5ohuMIAAtmdGoBgx2dkSyorbBpbYtCBy/oFMiIkRQ7Liw2
ZUuGS20g0Y6qRafS3DCgflBaGngXY5rSlYW3Vt8WJNbrCZ2Q1ohNmc0ytv1aeKeCqtv8yhd2nYs1
BdQUIQHNio9V6nvzZZppQXogD7gvDkVJivyh5qlookpnsniGAg3gbUoAiZlMDKrb6xLMNe1EyrIp
dvK5tuK6NMS16WK7itGmgftDddPSU0/VmH6BGktkNOB0L4u4SStgPWBSQ7yBkcrhZwUWeJ628Wfi
fUrRJ7asZyY/6VIc9NXXVfz7h/9Xi5HPkossEvUvB623i8FYOmuldDlFWecFR5cjR0wfbbiuDFNR
1dArSzaldQelE8BNbnD6+vvrvxVK/lgMA9uzsaHCfXC9fVP457o7EadR1D6kbAhhbTIRCn9hjrI4
N+3GOHbEXv9BVW38YqGHh+Djt0X1jIf5nawagpHR9YYtAX3TdWeUOu3pJdA2Ree/yGEhxM/c7HgC
NY3ZROln9dBbX7q56tbDsoJfostWHzZHsy44TEIR/v3vYbChvdsdsOihKMIeiHnCtt7ZvLDAB5D/
6ymikQFwNlido7RKOwF/qGrIYQUJCgxZT+QSopVgYGNEFirAA+Ch6ThKTf/DbvX2oL/fIPZq+AeQ
XNi3KaHe3qBWG1vdsAg4GBt7MCNVzlmAeJMp7B+++M+LsMP5gMoIQ6btO++NCQbh67OO5D3Ku1nd
5GhVgGevM7POxh6979rSrYwBSkTsoS5yYTAUAr/GfBN9cmjIuVxjomTnJ2QIyKuATu39T82uj402
AjKQXeOMf/jMPz+8aOd3J4CJfw3axbudFIOZ4ylyHRhTbv0Xg7nEMV3SBmVdm98Vm2Yf//Ab7Tf/
f7duDzTDbgA08XCaOopw/d3bSoZDJzMNzrfSavvTwOCNBq5waeYTFmbF7oCN9NgYdXZdBlX1aZ6F
5YaI+LTD7z/I24eCcwsnF50amymKgzD9/VuLHqI3cJYNkQ1f4SMKPzPUVbXe//4qO6P3zdfdL0P1
DXzDxxnFo/j22aNM6BEYFUPEcNuleZq3wV1DItgtepL1qyTC6jCRDvLQ9DVZc1lrmhGE9pKhN+mI
FfZaH2NftwwvmdzaP9na366c+2+AtHsXHSCRRp4YvFtIer80R1K6h0jMTXo2OL6WLLWRH9tKPWRU
i4lvKyNOhyq/0BmM3v3+t/nV1Q3GWLvvBWmnvS8j/zivFoI+mi3dnr7yBEFuqmmHdlWhbeSEZGPM
kE67rJQ5N7HR6zIR3jZ//v0nePu+/uf7myYtk11QT1dj/4T/+AS42XIOeTwDqkWPGKGCMOZwKofl
hujomvYqs2xzHVXy+8u+WyD36zpUvBz8HVZJfGzvdgxrIDGVpMQ+skurK5IUDOVDnQ0cjZSFNJaz
mpcg0jCunQa5CYF2+bwcCspiOPVOvfWAYwE0xr//VESa/PSscnbccVA6No09XeTtzwG91BzXwB0Y
L8w32WD5HwkXHWH6k4seciITMaTYKTS3SbGnXzl05IOqiSmJj35eIQV1mUJcdMJD5ZRRNaBespgs
hQAukLYZ9eR+bcwO7vpIUmEXQxvBFZJXRv7k5k5QJvXIiaonWefIb7Hd2FnwWBJx/sFjFUmBM/o5
yDy98FhZHQK6OQnJVycP8idbWwRWYhDdW0LEBKPVZtRFe2iXfv2q5emQJ9Psm2ezdJolZnBL/g5K
sjQWBDbxlPtr/2wPs36N19RvQCy6akApx8UvKuUjgMPlhN9Vn9Li2tQIcwjH3jCxTPXBeMYxCm6c
CfBqpmPVO3dzR3xpJMkFNEIBoRWh1LoCqgUjplrOco0ljm1hTOM5oKHp0BQdEUCcqPzXLUOuFC4z
XW7XkGiWQElzn8lloZ/sTIP4bqYIaiK66kBn+lorztty5ICVaS3TMSWn+8WxuieSZ8fvoPeHDdlx
0yLgGkX5PTc4FZ6xJtt+aI0rkNNVLPMXdnKoGRub5L1uZ81ygNVQM9VGuenDs2fOfyh9M9VCozPW
61bWxnfpL8sX3wD5RL2krHu+TPBJjS25CnYx2pdSMxj4iA7AMODgrps5n5gWoidN0iyHoQfvkLC0
qUpcr2uZPGc81uHcb3wyFovBv6p7q3giRA+IFi4obuikAx4gq1CKIaZ/Ehw3l6FS1PX9njrUIkRJ
wYyetaL20ByusubvcbT/Bid2QwXAKxaq2UnPloHxaKjN62REVb9LSgdHC7h/sFk/QX+RL6WaApsg
Al1/NjmqfONkuQ4xsVnbq1t52ROJtlMbV/piLGdrvQKrzAmIvBdaNTx3ctY/djjSPxIiirxBXy0w
FB0pOiHS7pGpZzAHC+XktlxNakNbrqFr9c74Xt5Xw3dQMeNFRmJhdrZ1jl7OTY8cYynoRGdJkcBk
z9QFyGoqBnSDvnkcFw30uOJwPMYN6WbAyKeqQsLlFB21CPSzM2RGaM7rVbP4GhLv5LlF3G4VMxKR
PJt7llm0pTmVCsFjw4tLOMyIGjPt54giEczpQuaTEal+GV5JCc1ffCCJJP2iZ/Cjtah8lZCIzkAz
U3Ql+CWZIScVMV3++SpcFFBDVWlnajVzLaryekXlxtL/hVH6hgEAFSRTJqfulyu5OplxrPKVvVgC
w6BAR5asx1NqpBggNotyDqcnx6qj3SMNCzmM9TpzdOZB6BsYqx2LkecE6cCYWYfa7AIe7Kkzn6jh
5l3kmlpXpOJNJB7pk9ucTFfpBBFPJajfdNNTdHWtb93D4ARz5JHxfdVxj/yY0krvQ8XL3XMHi+nD
oMGljDO3VUwKS9vnDzaZ+ZShCEBJ4AT9wPG6dD9BjDUBG0040GD7pOWTDfJ0DT1EjNpZ5QTe576b
tDQug874utBC/KghB0KBra2ee0RmGHDPkStdCMbMTUJF7t12rijqCHsWr1I9oSI0Nct/nYIgfWpA
MJPbQBYSv+uyv3ZWMN6v62byuTe4RomxaAFNzCLbgR3wEZ6JOWMHJsqXkV0KefUmM4qtQX2ZO9Np
t8VeEp/a+4lLLJSfOOgqorlXSDKKXtm3gVPDDPOEj/qNQ8qQh+Di57t+ZXsJO2WMjB+Zheohphux
x8aq5kNRGA6yB3/K+5Dvre+4uu1GLUV9p+szaVN9bSFxqSZBhthS5yi7gpIUiEiCQl4S3+m1kzW1
Ko/GxTWucGlby4HGQEZXdn/yW1St30A2ZLhPSJc9JzSoCqAFC8O+NFYSO8IAx7+MsATBJ/cnl713
ZPpP9sG4fdRms/2uo6F85C/Yr6MGWCQuSRJ+9hsIv2GNthqpIa1m0nUs8j3j1be7WM/djGkn2jBW
vLF1bmfbya0LpnpmLGGWtNe+SShf1A0W3SNdBO7tgh3rU9kuyouo9JZHVZPodr5CHhhO9ijXKnEU
uWlkeVILxmO/1vVpMTZmLlDyOhlytNxeWTmNq4AcQJoKgHqzUOIFKOKtRNUfSubeZ3JePIkLYEiZ
wOokH8rDPHZVn4VORljftZxtOYMbccebOk9HN96MDoXfWCIyi4RYCP3p27753G6bN/PE1QEgsHXZ
MDei0baJjwYlbF0aQA2M0Ci70omzwva0xEJOuERrjvY78lWfpqQsSzVFdm+QT7Qa+XjOm+NacRO4
6iNRw/JAGpf7aTBX7XbrjG062+qmujSXkZ0wN3OdtpslpTxqW5XUc6d9mGXaFyc7RfQcjXj3UuKr
wkFlTbQN42UTtOP3pq574JLzjVAcvznTnPco0oo/VFE/H2UdepHgRij6TO+nild2WlDU6GFw4411
khksCBMkaE6UnnZBa6BFt4FovypL/cptJ/MPtczbIu7HedLi/AqR1KbNzFzr7cHNWNGLp9SIkciD
9WrLUyQfq7BjV0r9gJmg/ENB/fO5GZif6+2sL2ZouveuwEdw7c/VyCvZLkP25Pc4oKHZLgefl/wB
DvLMaprWH39/Pv3Vb+zT2ESMou/A0v1H+Mdhne6aUKVyicwNiv5DHSzaYznq6hweyRQuqSbPtFym
D5XqTTQuq/Hvv/OO8jQt+i6gIfW90PvH5bW28Osizbl8V2p0EiY3CeZZnRRWyAhTHioqGMNnv//O
PzA1/6yWqRToJ4DlgWcIXeN9b6tC9gjLGZunVY/qW8sjsCcgiCCI56Jvp8OEwLaMNDo/6bF1l8lB
/puvL/lkplY0sGwSS9ibok0WUhkOg4F6JUprKS8Ds3XryPQEO7k9+/MEDtrA62KN7CVwk+/RYVfg
nkubMEXC56ousC4DR3Xkrk/e1IYNlgSytPALMets/QXEcWPXydaCqY1hhAuS2YY1deOMBizsbLxX
dDOhwYUz9IY06SZmk3/oPP1cbDtoh3WXJi4mNlowb+9R2SiiFPxqjqRo00cI+5UT1TVJXX+4zv53
3t0Vj5rVI7AnIJvnPcJP48oT80RY6ZNhUa76NnsvyOhEdt3H1J67PmLrQ0NtMov8w7V/8a7z6u0j
Jh4JUGfv3j1KedzCKEs5stWw4+1sOpP6Ij/Ztb1dqFz4j79/BH/xXX3a+J73Y9QCxO3tb2otm7lp
Fc1Go7UCEGeak1ScwUJN+NNdgxIuwTa6HtChuH8ok39xN7myxTBrH/Lgtnt7ZRI30QVWluQ5pvRE
W1QlqbfUf1i633VTfyyeqHHRGTDWAz7wnoA8Q4IlPp1gm5qk9RMk7/TSEiQIDNJo73cH2d6S/CJH
Tkwgv+G/F172QEyQfskiE5yPTVed4WJtXxzG339okbxnQNApADTOOgtSEUwmvbC3v0HdcewrBH40
BwMUoqoJonhEDnW/R5uI6mvhlNKNzLLcrktzAXiweHvB2ecrwSCNZiL5XNcWaj1QMVlGuIflZ9HX
PWh2PGltDGqnIOsMuXoBgrKuZfz7p+cXrY5dksJHZ6CEO9J6dxOHhejpenGXCCs0UZO+VR77tWH9
kr0xfdO94c4uQFaFuC8FaUq+/hWt+nJfENmXoRpF2fmn+63vu+Hbt5eGJwu4g+vV3O//2990ynnc
icOQUYBY1DpXuthPVnNnvaBoYcgT9EVA4gYm+U/wejKiTkWFR9eYi/JTo2MCiWbfUB+DtqNYnzOd
0QwHRCJlaf8W/vWIqPs72IEcYWU9KRHCRUJ9kZamWvdLrrRRMJp/mye3VEmKGbWNiMHjnJVZff1l
INnIAItLpEqE5VA7SZ37FSoDuWio1JreyQaBJ0PeNbtPOUa9jDqij12qaL0yENKf6y2zC9w1gySr
q01bFHez3S1xvtlTHtmwP2BSk62n4xfwjOLCzRr3oS4WTE85cpHnnEH1HTkxjRM1rRoEY7CiPdZ+
ZtI3mCZvSDAwNtqFhUMUWGyGRSx03Qr13bJWr8VYDm7YF9SY4Uyd6sQwsnEVjqnufiCby/vskzb8
osq1rIksFKS+4H7Wtdi0J9SSRJIWCD0tr8Tt0gvaAtTUHaq1prHDRu/SpM7k8CgDYWSxdGC9RM3E
+CdqxwApB1JYGgxOVyea6Sjj6Htj9epS/9unGnXcYaIZwRF3s3b/O9dGTl5WfRrV7jpdB5sHF4EO
dP2B0oi0rkHv+zFeKqy2aHOD/pK+h2OQeKwRITEHKCT/9eLu8grsTNOdmww4+e2juWUov4hhY6Jo
5sYxII8DDm3pR33gr+daGfyJuPHzZuLaaBNs2r+ouaBmvr2erkS32aKZIlBD2xXP31Awnl7S64nj
XBE1zCv+BJz/eVVnSBawfYKi4r/mu54rMV/8ez8xqHax4OWTz7iewwoC59+vPD8fF1nTIYICzdq1
EO+pQIbsxhGz8RR561jccKArD7CHWg7nQiPglpYPZODljE0BH2ujlTe/v/zPvVR6Cmya9HhZNSiU
3/2yeppvmOJIQFkmH3OsFdxgkFiiRte7p99f6hc30eFAwJCBEoQN890egRI8wxgx800RaN+Ro2Om
YZd5XeIHFIEkpoyf/v0FfSaPfDkmOShY3n63mlApTXTGFJEoWx58hgenlHbK/fDf7J3HctzYtm3/
5fVxAt40XgdIR+9EkaoOglRJ8GbDb3z9HeA5cZ8SzMOM6r9ehRQlJICNbdaac0xykq+FPaZnrqcv
M/JqxkZ1o9NLoYXC5mpVmK5Kabe2yphpCk6ZQSZKg9WtIG5XwCTea63mzfts7OW3xZwIL1d45ncl
SxFnW45Q08DO0rjehdbQ37awGZUNvG6Qk0SM949pp1jpRq0lmxpZebW6GaNWO1fzPzEcIZIz9NkG
4vNcD/uij1sNlABNakrixB1O2R0ibAojwlIb37Gi6BIAp7EFemNc5PqEXffrl/b5zMaOFWwrJFl2
c5wrjl8aEWheX2KigzURwml1C2M/qbL+3WG4oJ4STb6tIln4+qInPna2yZDNFgwhxNjV/FJ7Dgam
hhygCW0hcPuM2mOczv+McL1skmzUSDQy+daXjdzq1iqn0/Scq9iVMz80HH8DZBT1P0P/flwFRJ8F
FYtmMpvv46s0nOp7tSWhF1lftdNkQRBvalD/QedNiaSxz7ywEzMIYE8+asYLbtI1nhzkAl6kxqUU
o5fWFViI5KUau2KnQb4+C2E/sSdyYI3hW+GIjZ5rNV0xZzhU0Aq4B7rxF32DBgqQoOPBBuAiqTsR
GJri3FPspzvSCbnFVqjfDmUhQRjYuLoiAnTVMw9gTYZfnrgL3XRJOaVHSWXl+IkPM66qJJv6oIuU
8M41yVPE4lt977Ra9oGtjvbWrUOsFFCR0x8McNLHdIyoX4/hU1tYDgi06zhUoqdZxwmUHRnGyVCw
X+yFSagS7dTnNiv0JyGj1uEgBCMCDwl2K2S00y9sXp68z5NY+0nRB6lnlbludOZsdOJrRtRA65oG
Ik5jb/Vo2gE7h2O0SECU8K0ECnNhtLZxqQ5AQjyyK/cQrtQzD+LzSXDRmtAXpFjLmcxcxtAfFRA3
V9x8IgAqMAmsuYhgrmw0M/NI7UQp67DObed0UK/jYWh/fv0KTtwt3iq2DAY1J37B6tOLJtab1MMV
gthYvY/prt4puiyQ29kRKZ9N946dtnr7+qIfCPTjVQeUqaNxp+6yhq+nlSopsHa1iGtsu2rcQLF6
vbtlz5bUm5a9AwnfWdfPOJc9unMhRY1+u9jAtWti9roXZ9LTgf6UGZeBhIHY7Kgnuyb6rT6ffFoZ
Y0rtutaAWjQEHGeu+SvuLKZmQws5KZFRa+1mYRa4NSnV2HvY9vrEut7Km2IO2zN7iM+TDQIHNiwq
Qhg+9fWZSMlhcVUuhWKlH6x9Y2aEDZJX66PIri6+fq6fLvVRJ0WrqHtA+j6R+7MwLQj2w0FY6N23
WSjTPmxGyCFxbP3TAcsOhfPdUhKhR4Zr4njAJm4hgcxw9qR9k2xGTYQXJQewQFVIVJyIV9oIo24f
Db1sd1/f42fZB4PVBU5KQQEuIL/h+NIsDMbC75wDjOrqU6lhHYZfU1w3rl0dsM3bi2MYIBHEiw1d
M+O2TdvqQYsF9KYuci6yVLS3bbVMH1//sk8rMoxRWJgG3/AiPF5TiFWvMMBiaXOQwhK6id3evrJw
n53Biesf1dijj4fTC3LoRY8MEepTHgR4QL2AMzIFU4Xmb5doHgClzqlzLJT04l87J69eydtcVFmA
PtAjQm+iLw6UbKSgZmPAGulJ54EXsyb7BGY3f+Hrct+rtJq0bUyuoHujU2Yut2Omqk+KIoY70HKd
2AEuI42F3Z+YN6GO+5azvAo4QBOKHV8AI9BxRFRRB1IOGTPtRY6D8XZqC9HstKF3b7xUhCW1Eloa
JL3HnPKliT/Ab8eGqmo2t5zgCZn90Woask+9aFAzmU7RN1hb5fyrFz1BzmTqxOpVE/fgsSNBQrI/
Nn07UJ9V1faCBLjB9m1QIPKi9hRwCDlzvbKpR6NvDz09cOexcCWgFwwBXfTbEKP17OES+9tyq7k8
xHjoPJ/5q0Zn2DSSnNBkqo0dFVe6ow2a5HJTDEP3Huah/hdtQ9BhA178JQFvogljgTG974oupEsE
Ag6xM3y7X5YTQfFoVUEupmUL82ciTB0MYif6H+T3mr9RF+hX86SjFlWarPa2OMcJ8ixkXt7Q7dPS
S+ibZeHbaK9Q8BjAW+jyWjHba7JQAh0GHV5g9C2kP9sSu79atpz8nMS2FaiGhsPVzbp5Kq2oUfd1
hfB4g5MRGevYlfP3si7VZ+BPbup706IsmRkMrk8LT5LN2+ci3PTtWN9F2FJ+uno5qdvSaySJxGGC
aUnUxbPSC9vaxlnnKgSpZgY+c46rsDLg84aI4Ea4ZCMK3/jgzBqAp16PcNggQGoOVL3dfJeJmuwW
M13wXw4ZTihYSDgCNZvJqWJf3em/zaRr2iCkBg0Ug8VR8SfEKw3LgNYQKEkGGiGienWDKA+3u83m
Bl9pkY1REANyoYZHMilh411dR1sEbKNEJ9T35iaMS9Vc8p0dYx/nMJ9qWvvGdayH3k7t7dbc9uAR
0+tKsQdADIlJhCaz3H1lx/CVchAbNwiOyhcMhfq3HilGtW3zKew3vbKUb0a98R49zMHfUvKQ7QB3
eviu0jt+b+dh1CkOefZrwV7NhnGgzQjnEZdSCE5G6UHaFbiHXfrLhFW3obJpNGoxKE0V/Rlr5+IF
msVPDjf9RQEtB1ZgIYdsE8e995OttEKM6SC6XWnOJTIPHKmM17ZDJt6MDtzamNY/r1gqgCJKdudo
0l3k0H6Z8UmSGy+8v63KFq/5TA0KK5dhIlvStfoKLo73S44D7vHQjgc+6NaOs01FhmxPCmgZoyUw
7RpEHqX2ctO5FvFUbYRa+ypn83nL0QbwSKPg8Q04FET6mTXq1ErhOLqGdcOlJPnpMN3SHBloW2OE
jU2n3EV66TyXtkvFLKXOe0VHE6CTY0/TIx9Z+Cjom1+UIksewFBm/dUi6LKpkWnNC3U4cta/Xi5O
LNYcVoH38utAHRurAxz7rbzEADEGepEa7x2aA5iJZfujquIz263PC9NSitVR6pKxQ1bR6gSSYMMl
/4LjjhmJYZPxke9rpT6X2PVhgjlelxxWP3SubOgomaxzirqQRgW9eqQR/YhYoOG7+SvHzoWlW3Ev
+ajaez13h6varOUeC674gcKGj6cCxZarS9tl1sVhksjEdERnWIKjH3WlKM8V47E58/Q/n4CoBC6+
Tg/tD4WDdX0OyUyFaR6KZUxvf6OHiPbZdbrpLyo+9h3IfbGveukGlHCjmziZqqthNPt/evDlR1Au
p/vIVgYH6urNWHVlsGjSgygKXdmPMsSZKSagCp15O1DGP3O0WU7r6zeEgJrzBXtRPG+rITcNtM9c
hybeEA/GLWTS4n0y5+wCMwLWJi8Jz+zVPlVmuD0O2Zhy2K7h+1m1AzJWGUhHlOZ0pYKonRV14ytQ
vW9KEIvb0AudwxjO7iM58M4W+C1r39ff2KfTzfIDqN2hRCXCkUrJ8V6RfHc5zhNmKoyT1SbpC+fS
aGbnzUrTX0NajK9TbFovX1/z83fNNdmWUVsgkIID0/E1VSWPIUUAAQRNklLWTuoLEu9JWgOzeWaG
s068UA18vksbjwOc7iy/5Y9zY+hJjPV0QgKqGRD+EpRKk983pv1jHD2nv3Liof1B3SGPwHRaVKBx
3CfXcwgwyme2Mx/rOOpfEugtTwAVkIDhOJn7/WDV2rOtaMROT4l1i/0pfFBpfxV+ZRX4lyD3UBBQ
5lp9n0vDTAIbQek+p4wIl8WL30JVj5DicU6+GofSu5mTwY13OrgG1HNdWty7YSphR01t6WxqTcz7
yfLyZJPmRuRuBRSMNwl+NiGtwajfLQiuMR2Q0eTAZiKH6pQUu0kCl1IP4OvHIHWNaPhNXX2Eukte
J+qQ0WuimwG5lngYitgtAipwjodiY0hYUTETnisbnHoVjDKbYy3AcmN9LKFn3hGDS9AcfdQfBRlW
11PB3SnDiO4OOc85VPmJ6zFnULTloId6Yp3C4xpegr25YgPjaQsWwwwVVHhOXQTKgmRnYKtnlpHP
7VzOHdhiqGHxr+OQWc1W+LYsReN7op07z7cT87gf1QbsyChp3+CZZ7u4arUNuTpyR0msoX2N2NzJ
7NfaU+UBkaK7HVLV2KQKmdRn5rYTn92SHEBcJFVY2MKrQoYiRtcrTU5FQpuSF6LrMj/tBocKlm3P
Z87ZJ6YVJNZ82/ReEQWtnQddX4yxAsY0EF4KeEgIcQ2CWQUnF2PJFlW8D2ncn7lB/dQb56RNNuzS
kXDc1cTSV2mcKBZ3OMQelighbTskGduOzV0NZdtmgx5Gyc4Zc8i2QsE+6YW16msdqtdNDKZDXvNF
sszJlIIWBu0i+1m7oZGjYEnFC3q87smiBDcHTWsKwoML4d7xb5rOlrpcvx2sFP4iOWnVb3TgiFt6
ZejcM1Pa55IgB/uFGYDtC5AXr/J4Shv4cAG0xVrg2n3zPaEitaM4XYBB1kpvG4VNgR/PUIJoQKYY
5wYV4kzpTKw1dnvdCK85fD2dn9g88XuIXyToylTVtZml0TC3o5RHpAuTJmEXS+/Jpy0WnTnXY0he
L86Lo4v9IB0tvM7rBmWD/9QDdDMGaiSTQ6+pVbeFkxA9SKccNeJ4UezS2Uvjt5kKULfR7GkUeAeK
6C2dqFz7OXnzFwBMAW2bcJQfVfYWzqWAyIK2kg9TBL0jpwcqR9NLkisqyN9kJNvRbMHXoYKIwygI
aaBeZVE2m4FS2tXfnHy1X5k+ORzGVat8xMKbXgPnj++zHN24bysdDDNXVRHkp2MoXrS5RkyROYgW
A3r79m/Q+Pm8k8QL8WnoKYDLr9/PR/38aFODhJM2K2s8BX0Tp/jxgIk6x01BHFsB0nVIp7aCL1aZ
Q9gQCjJJZKaO9kJxTn90ya9H4ZkNTXGJeLz4loaO/ZgNZgnuYc5ak7wOiIvXSjgVb6XECb2pM+KD
fI9f32+dVnjVk+OkJIWwoibN/8cCJJ28+Pv//p+PzfV/5wIETfXWJSxGv0q0xv/v//gPGMD7F3lU
iy6QiEKO7UtZ7d/YFg2gy2JR5+xEWAxuH76o/4ABTPtfFvZN1qslwpT/ZDX4DxjA1P9lopph3cQ0
hoPM0f8JGGA9O/Ct0rlYmuEcNFkTl5Xijw0YORCIJcuEmagu28BuZbqJ9PacDfejz/znGF8ugxOH
8wo1RjpJq31ePurGQJEoCpxE6x9tvVW/CwR/KoA/0TzCNOmfKYmPV72F6xwpUwn3bFA9pfEX3pIS
JLOjvsStBNwqywH3kIZ9oPJtPVeurJL+cpzJvLjKLLZk8PFU69YbByIErRIjDEfgKa0QHQ+QSJAh
QUgNNe0JbHf6nfM1iBU5LjEmcdF5T0nFlhyUvkUIL52DK4GiTQlMTlZ3Lp36cx2k9ZrIg2H3S+rv
Ugg2SXY7fv4yzEoIkhryK5BwTendOrP7ZJbPkcV4+98hef/vZ/3fsQzLwfb4Qqs3MMdZpo1U4QJY
fy+yrm4FURhgOyk3GVu26D76lcuuOSehW+00uC/syJyfsLNpC5lIP76/KAFGZpQqDRFZAFXF/rSN
0rza9qET7syhqH3d6s66jFdL0cdVdXPZXeqInyk1H19V4GMKvREO4mxAmqdUmGwztLKo4wr9XmRF
W/otoLgddNSZGl1X7SdpoutiFJ85IJsrfYKOswjoBttNKEJYntfbuhaL1YhzSqESWVnw2vrYuqFS
Sr8GHZuAcFmp0Npka3q3bhSN04aMkuJGJFSZDnROibBTu14FGK91oW+EjXxJqjF8NEXWPyg9BurL
Gjw0J+JsgYSailQkR6Ve1jvR2DRn01kaNy1/fmPpdcKBKrTvJ8UYRp8AFBvPjHCs92W2UUEoaBqC
XU5fEvVVKh/raFjwx5pVtIFjyWlXEQSGPXrIAYh6FqEwAl2z2Hw9Ulcb4Y8nxj54UVNzKqSRefzy
LNuJZsxWil/ULsAj1xbfZajI93rS5bnN2qfhydtxaMihAUIjQxTZ8bUgpLd2lCJk6m0tR0rVUYl2
2767NpQ6uQergzzBsdF0I2S4RdlF/l4umgcrreZDM1QlZptR6a8tI64updqk2wrCNqows0vPbBNW
E8XHU/kIQMI/vuBilr//Y6Km6jHBz8ftJktl3FPhz+j+z0qyYcKsH3OzHqsz+/UVN4T1gOMB+1d1
qfJRlXdXGxNMnbXoJAkIgm/s0cod91eo0/X/S9Zgk5b67QTUUI3zQyHpzPqxWUDrM8pWe+3Y1wKA
UEJ5IeYF2QSJlGAEOE3Dc+LofRnQNm/1/dcjZ7WYffzgD5iZSjuYaWd1wJjl0KUhTFAK7v2joOud
ARnkFH/mVZwYNBYtZ1K9cOMjLVkNGjlUmZ3PNHln05R3XU9325O0/JW5u88xLvt1PXVvX9/auty3
3BvfhMuUBk6Cfuzq/VsU9pHs0vJV1QXTMIdyTveWR9QNENkej2pN5cMfWxIRUH5P+bBvpdqxpthG
+u3r33LiMVtL2W/ZggA1WDe/TTnMbCoqBY5ZheSlL+od7tpk9/VV1tXvjzum6GYviFGIb+vcYcjK
4AJwdPnZvHAq7AzTIkIutipG6GTkG5jmX8MI+zHU8dGD8Z1Io8iK+Cet8+SWomyW+r1LPSkixO6f
xcL++7exc8PUQ7uKoPTjr5FcI8i1RsdIy2O25D0hiWxxon9+FQq7gIzoAVAjYad39M3XEb0FDoSK
H6Vad+9UI4XlWjdevn7QS9H0j73Zci983bpnq/BREEauPnMHm5s2TzxnzSAkCetothedhm4PrOXt
RPfnYJi9HsyFE54pQyzL8PrKywYX4Bsadub64/vTSeq00o6BRJS9SzBXFWORZLwpD6kpvY1CnM4N
shvl1SEjIcEEHKUPX9/7uiT0cfMcIDHH2BzZ+R3HP6GNhNoju2CxGRNjIWXnxFwDIk4yO30kbSc/
1ERlIPM3hgvTqZurLNX6Q8bZFUin011q+cjKGkkybDA6DmdmmhOTPl8YL4h6N+oRczXMeg2WK+Yi
0sWcRrvLbLt/iFq2EUHuzcO1m2t1c+arOzUYWAeXiY2t26dlZiqnxCgNLQqYZ8GdFu18ZY5K9V5G
Xh5Al2o3CcSEG9m68vXrV3FiVkV+wE5j0XIuguPjN+FFvVpYlREFBuDRTd4YDMh6BKqIGhPJemuH
W3Rn4Zm57MRVl1xi1goEbmxQV4N/0qNmyCe8zoKcJV8dRfRjpP+tbRtjxCpraQma/mmYi/3Xd/uh
iFqNfXeBWPJ1cwjkBHh8u9DZi7G3SUpJ5GyCRkRo2h1suxSXEfhsaxvZRGlvO3Zgl3UPuezSKHrl
t+wIuCEj0JyjgxhU9Xeih2l0KLLI1YII4VkR9KSO1xtCjOb3pDBm/YA0rQ1xdALqCpwc5O+Wo9g8
7jTAJt9IZ6Y01U5seg6a2VvyooXATchCMbc03A27qa7aTLbWTiJ6OjDjY7uHBmI/40vFf6MrunPr
xnnv7bWwImKiL5cOfuf0uHWJ/sPI60wZXms59da0pfDYnlF4ruUkyyfMQdiwXb5jNKxrH4zhKXlv
qTOfsKd3V2EEfTHVyAdiJ0shs4/KPkiLTMXTno/XCmkHgJAn9dbzUvMgM1FduHA1L9LY8G5FR+DY
ANzgnF7xxJLJ9O1Qfl6q3cD+jt+21El4w5YcBbpa2n+nTGeBRJVyhllyYj51kaAyjfE48LmtNiZw
6yZs8ikbr7jmqFG4+EygmFK4cjtUTm5YyWuNApS9cTuct0nmnNMBnrxPSDaAZRFFqO7y93/sUqHW
92Tx2Ypvp4r2qgFICVLikc9Rrk58tRylMANAhmGu+mR9LNpC5dxMOaG27J2J4dfXgHQiSTOLnbQw
OuM4rL2LChjV3tKbZEdXMrmnteJdEOinkxcgm/J7XDFjk52pBp4WmxF15Vw7c8L4PJ/ykaMQRaO7
SCPXDTzpESPSZSyu9FJYI0rURGWtpi81Qt3bWXrahYzSl6nDjf31BLOuQ/NZfKQes7RzZZ0Gy/Gr
KDGSe1WMKY0gLuuQ65F1Vw5edaHKyDp4swLFIBns3zaACr+ApHuZqgQCNFVfbawyFsWZpezzyODn
0LtlFUMuCRzg+OdIjd6wWqB3MRSrIWJvbJEGobY6c9cnnjdD31r8WzaS74We/OcAjAGujM44IquJ
9W5rkCywEQQGxJxzBx12VDnfjxz4f8yaihQcawTWqrqQEA3VytzlqlFuTQ0lHCZ3C8kzATnvujM7
+1IkyO8K0z3zyS7T/PEyQF70x9GTnhS5ratVb8ySouoIEvPHsXo30wqkDlIC4JUWMR5nHs7nr8ak
yodF2ub0AtBr9WyiwqwUTfJs5jClMTI3eUJ+pfEspGo/J1XBtsKS9vuZN7L8q+s7pOuzuJaYW5xP
O6yCsluDStcvvfjZMUOxUzFbGNAg1DLIZTbHW6WgXaJwpMpQ0JmwElqX3kg20elM0AedaVSceuSc
oCl2Ul7g61itvMgIp37kNOVPVasS5ztRhFLqsan8EfPxmf3UWlSyfIbm0g2CvQoGgDrr8YA0Ypu6
gMdD10vFeIS4sECP8ASy26Db5i3IeMXINrRuvPEQJaGFZK4oU7KhchcZIqqYKd/QP0j2jk3s2quX
RzVBiEQEpkSJIrrZdWQLJ4G0oBsevn53Jz4m+hKUYCiO0FFeK/8LIlAcmB0KFR9tfBjSND1ULoKu
Kh+afdWYOSpLnKMRbY32zFj9vJQxV1Dm+CiZ8+BWS1mqzQ1VCY/CjGu0KkSgYf5O471LUegOifLQ
eTndsjSyrF+qMc7fYDGnzebr2z9xAuVHYEGkIc756BOFTFpwKWvclX5vlsk3oE0W1RaYiM1kPbtt
0x6G2eWooJIG2c/K8FojC2v9TJPpsxgRbaSQq6JDWMfqmT3PiadjgVmnREbLzWADdDyoEpCuuR1F
SzalNv8AY5nauxa20E0yKO28H2vEA9spEcMFCgsjuSBBQ6ufv346JyZ03utSuUYvtdhejn+DRHvk
tU4SUbmG480AKTcTCQpnvp8THyvmLl6AA4p9GYbHVyldKTu3YvYYHQ9SkoXfO2Cb6UCtrVBvf31L
Jy/GF0vFgWxIDFmrixW2h7bMUjiJDkRWNan71pXF64h7+vvXVzrx8BbjH6deVPW4y1cvkHzXhFie
5cuCsXQRl/2wzdQ8OVN8XlvEl8kHEx6mLjycyLPWpxsnp2du9stU5xFj1NTz+J1U29a4gLzV/mWj
59QvnEz3NjKHMzZHWooiQon+1scexfLQ5W9uT9SKDwryd5FEIkeam2B2sRMDB3alo/iTjpo//fOH
Q70DNQS/GM/BMvr/2ERSVbRcaUBFyydX2yadJ32p1uaZyW15mat1aXGAUtxE4PW5T58XgrJHxFVI
x7KDlhl1n+it9mxUsXPNPvac7n/tVPx4GUtbHDwKREM65Me3JWLQU2yGFeK6qZ5CzFJedJ38DmNu
+33U0MhOSFS7ph+YBVFOnguErjn1k9HQ6eMmM7gecsIBfxUH8F4QO9xG9z2OxxeVYlybXle21ynA
yDOb7VNDdTFYLfI+LNgflvk/3oY+o6mvHRhvFYcljqVNclCkek4ccvIqVPv41mmSAo85fjhx1yi9
teSPVXNrXTbown1Ha7rt1yPr1AduaYBiWPv5vtcL2hxliTmG7LbaipSVZrJrw689ImRzrdDOgX9O
XcxlD7qIQTiVrlt72DTVAoq44sOOiK+TMWkuqpZakllF3pnN/qmnxyfufIh6WBhW00lLwOtYCobW
bLlEIWpNe5F3hXmmWHZi/wi8HlwcMpKP5szxOwK+5jTDxGwyJA6sJs9pdtUMNqBsHxHCbRaU6Zn3
9fm+6M3wuWBmQx4B1e34ilabNLXRc86LONCixp/qO6tTpjMj/POLQlptuJiO2BNzaF3NN5pWalQ4
WMmGnnBbFedH7Bez5mw1J472X4/AU3fk0Zlk1mce4Ch0fEc97GyyIrjWonHdCFcRREK085m57cSu
kwoe4i4Mmwx2fNjHl8lkLJMqLNHDDK3ys8ntyYcAEl3OEAwOfQoDAohX86hmUXo7EqN3ZaWyP1Bu
Nml9i8UhA7Nba/qfBPJ5T1NSlTcm5PvvrVqG58AGJx4/bnGa8giElgbHaquXD5WRFB7Dqu1iCupK
RWcFH5BHOzbUf3z9+D8P4cXkrNtIs9iRu+s52LRCaiIaFZIW0ABsIjp9pH0WQWk0UIoipYmeEoBH
5wzWJ3aSx9dd3aMHxHEiyJJCbkQd02oMMkfqfMdPmcHtF9a33DDsPcwM5cKRnX3nDdlbkXkzBhsS
0XcDWExfZuM5HyPrHAPheBXkhy2tJU4oSB/WmjxSo2kpezMKWKR/9QPyWfTq5E/n+SX6Oit9IlBe
BwYVRdpvt+V7DBpQailcPyhHD1aNOhYSnKLeluQqWjvyZMlLoIrrPtHms80DLz539kkU6d9Tq8GK
0znkXgfDENkKO2PP2nro8WQAL0XTFyAoHFeMu2C0XDeL2UK3XpNdDt5M1DTtLB1DkGtMABrmmfzu
jjQvDgejrf5qrcp67D3OVcE8jv0DRapU98uoKX8Cpkraq663asLorZr8UKAok0VuiiutQBD/W13n
sFdn1tqlcQsVshx9FCHyxbDTPN4CFHGSIAoJ3uM56fUVtUOxADtdBdrnnI0/J13wJbsITTDsC8+6
RtzSoTPOO8meSRnzB1Qq469GzdGVtBM26WusaH27jZosJCx4CEmxVkFBRL5atfIFMoPyGGp96YPo
M8TeiCGgMCmR2Bd0raHLzagO3gNh6km+jUVVGUE7sOfHEUTSultzmPZVKKLGpip14wd2NfPvtsVh
t5mswbyMwqGCyWINA0F1JfYqTSXKgRphw9ajdTKHmPBu/imMvn6xidhLUoKxrbhG3t+3E0dBnR0r
9huj9QKtMJwCCEsa051Kmw4UCxICz9e00H0cQfypnJfietwnbmwO8MjiGIsSnMrHYkyn1xahxusk
iwdD9OlFk9iNtnXDovklWl37mQ2iegk9Zb4ny7rKApl21t/uOE147TKUbLc1HYViU+oqLhlTGar2
MjQ4OmIgtQlfaKOo+4Zvz+n83Gm172XeRKz7JWRnMA8E/gRVCNvspkvG7Cq0Bwulj2wItW60JBoP
WTHKB1sLlTe1sSVaDc1VXrpEuj/TujFnv3Sj+MnA6U4Y6wSpO1DD0bQDMxudv2TpOs0GfOx879jl
HgSfzIKxs+dyi4S9eAWCnxgbHK/lEDhuRGgPIz2y/cGywyeJBJYc0iHSrkccxvh9JrW7JTg3f89Q
/d/mptO9Z0TbpxfOqKUXImcrOJeTzfjEePhUpWms+SQ1J5ZPPVYyoRuTdkWWbuNsLZvEVR/dcx3v
bG1S7W1MuhA0epQgRCgTRDf5pLLGeKq6RCWGWtThmwnVMcYJ1/UyiBAnRgHjr8BdVcd7ElYJ5vSI
IH+yMBJCjC2dhmoqQl6SQydiZPdpn4Koa1MUI6LVsg3K+74JKq2kDEKhq/6eF0Skb3KB08tXaFS+
906mAKsi0J6QS9zRM1w9SN37iU5Q4dejVzbbyU5kcZWoAsiy8LCdHZTBypbvUBovWdMS8FhA1iAF
g876IhYbfmeaU37Tes6bmBstyPJO146XeE0I9pj1eIxRgRbJL4I6x9x3VCV8tcmPvi6lm45IpULv
L7Uqh1ezcsl8Bk4+kooFKdlBsaqILEg47lmB6vXFHVkwFSJUypDf8PHMr/1SpugbW2sRSpSVF8hO
z8lF6ebuuypG6JRDbLV3s2bhLAhnS//hDHF4nzBr98Q9J/0jBYH5wZNRXjLyTE5FiZgNuUeiwIod
GtIcLgXAZpwFstEE2KzSuysxCv8k9jUeNmM6j1BaUxPuXgLXfm4S6x2XXnunkgoU+zXo4PdRgDVj
2GKcpTK+8FFaVqrAbZLsd99YKuQ8FeMx8c/RA2ouUqOVxGptoBqjxSOuF0h1Vc22udHpyzyOrkFZ
UZuGKQ3SpHUup3rumo0pzP4m7zsQgJY5iPEKRCP0bTVN8m+RMQp3T5XL/KbpHbOeLbL0UXVF/M6R
jSI6wCb3DS1T9pLIvntCOT7NB9Ux9JoiAaVNH0VV96LGOOKW6adgVmeiaBx7iUHEscv4MJTwdzVZ
8qVDLpE92cacvzJ5e+61anJUJnK0rn52dphh9ewVgRZxBOeMhCt/dnMBA5c4M3u6t6PE6shhHgz9
ThtKrOKKPhLUJVSjiPzUiGKigie6ID5qkuLawFJ7LRjL12M0ERCpRGJ2mWpMMGtz2ZfqBbaCHGlM
aDu83KrX36gHw0AqSKW4CpusLS77VG9YiRTbBgycaLdd3rBWdZbRagdd2sBxUyPM7uhXh80GJRGa
ME9UJnnK1CZTxENMnZseeBggboiqfifUie6qIvHy4u9scWjSQXoqhAgf6YNioOzsrI13MbFi1dZp
jPh5dOdG34eod5o0BKjDbV5G5I+zVWnoZy4m/payXVJDoO4VRdtUjD55iNxZuW1tL46DqC/tdwGt
vOPvdHGn1fz8rdbH8cHqYkpqeEUHdN2ThpF2jpt53KsYUx+zUnOTHdNAwg7CKQUaJGFgMx1yJ/wZ
McF+Jymn/9skSEI9VKDsaTvao37fkWiZBqbZV/qWZUnYYOtdKwlKIGwoEztLQcYyE8W6L0bTfdWd
5W4Um4XDp2/h3E+aRi92UsOcPy5FrPtV6KjX6NkrbNmqUt1F0sT+mExWp+512ZCA2GuD9zrobp9c
pKKZbgi+cHH4xnnl3eY4eTcgDoqFPbwIhlqrNO/AzEmLJmaNNi9C/1YFeq3Otp9lc+9uQJgzlCOv
E+FOmMS1+068BNBFLaj76zBxcLk2zviDKia8Yok0/MlzgW748J9y0zeEKN7YB5JEX4xey4geTHwA
mjUab3LKWStj9nm4EoqJsFHbgWVGco/LVBv2nl5vbC/Vb+229+6UtOse6xDAuz2L6C6ONUdeli2f
KwnFJWlXhjY9NmXjRf40pGYWuAM6xiCVrfyLDZ9LABKR72QmqyOLhKolWC1rMREzwtakfYhkrv/I
hJoxS80yMzdZbzu3eQsqwzP7kW52rG76Wni/MYEob71OT1OdQQmjfRRGEmgsmtBWyqjc6QmbpJ1h
SO1gpc3YbWNdQdzS6Im+c+hNi0e7JUxvY3X6ED3yfcR1MHVRWAWVxUxEoJ7i/hgJXM8v6zQt86vc
NIfBd5NepldOETfoVHI1bzYtcS4ZzG7VvOnLotKC2hG9FShsIgCYoS5obqxehIL1rciKrQBHY2xE
L8puryuyd/eOXib15eSmmU4dMG2inRKqRGl5Q2Mieupl53tKPz3njZI+VYnuTduGfkJOqK1iWuDI
y+ZZrYyMPdAM2o6NSkZ8sei8KCPFNs3khjDs7AVFlKlDGajU71bhRN+sair0S92Z4stqcjSAfRmx
7l3moQLvGCr3jZPFDapTNz3gThzT/+HsPJvjRrr9/lVcfm3YyOHW9VNlDCZwhjmIEt+gJIpCzhmf
3j/orndJiDPwM7WqrVJgo9HoPt19zj/szbbprlLSZJSpeqAENoiNJnW6sQ1QIOyNuFnjr4QNuaEW
FoiZYOx3aWRyRFMs2JtIzwvGJcrbUrI2EJE2LuNMsYiB6thwXvEFCwXLrrLupcTozE3GufgnSgWe
sRn7GNHuMtbkdCc3GjjmNDP9X60RuvSN08kVWq7itYa70fRwgAyYJZvyK9tl/4XFpPUrBYj4XaZ0
GrmRPLlFatp3L3LZLb+hQJDegM2OXNTqO3izHXrutiEn1Cdxc2h7HH3R9C2bSSuEekB1SSyBtKjl
4oBux9gI+EmLrlSu87rPd4aehZWjdpwCbHHQ5HETV4NRbUrk8+WJXo6kg27gocJJ0ZMaJ0zQQV/n
btqvSrJwSFpEDdRqW+388QtY+eJaA7mu7PxxwCK4thAYuos6PA/Wphi7reNJbVHY2JUl8O6htw87
TRn4+f/hjWWkeA1onkzjNGVzKixWXt0KxYqKS7UkNf1JyZmUhmHC7IK6MEnczbIOMc6arYxWQTRo
OSjk+mfjq9ztBh+glCm5jIOpkXDuxB9V2ZR7X2yrPer+7puOsuG/n9VBkEk0YNRAUdfnXOEBZFda
JlApmTM+fPGoejOQvFwFSCItKaf8mUvmFo2IKSAycFGwPT6+ODoAHKcRSkN+LkOvtLUqp6vC6leK
0iS8o0T+fjqN8QlsDer+hAkDKDVBdGcjrRRgGHKVNJKqUybmpgf1dRRGq8bErP/p+kn3qGspIVBK
iicEJvKbYrDQgNDk1i5cLAwnxYa8sGOh77cR2pbqQv3us0QLdNEpnQscBXmAjyMCRFPM9ApB2sGj
l33rcyG1+jBfja0p3NY5mIsmxXPs9Lj8WbDEr1cHxzXZrZF0nWXyDI/dkRXFU5WsOQi9hE1JVIeW
E2bWuKkMnRy7qSDMVGR9tJBz+/PZTP4Jpwp7WoHUOsvByp7lRmbKs8sxHPZZ1Jm7qk2qb0i0fecY
7N72CcmBShD+bYoFCo9kSOHtksGk1jN76R4nCCXDv4S2u2bPfSfZK6JbrEeSnr6dDvFXiuHhwkj/
OeOBvoLAoTQLMFWaSzIIpWTF4/gbAxwqe0gs3AxGDj+ZFviX/EW8Pf1lP5nxBBaUJiaFInToxNkS
g4YPFToHClkJWbbJahRiPdWNVzgkUzVAfsSFuNur7JQm92+VC0nBnQYop39viUWK50Yj7qW+AZuk
Bpa/6mSVU/HpTn4yKGyDREDAJ2T955i+LmzN3Jd7j0NIjjFZRIJczC79UNmIhfTz9LOmr/oxcTcx
p6eJDtQFkPCUaH5XlukEMU76FJdFo82ySyszSmEXqgJK24oPRXNVwxB/bkYsYEgeiZCJcQ/HpeN0
J35D3T/2gi9Cct4idYiyytwiDmydpiNRALrBHepkn8mjbuI0EKgPiVR290JRSC+9244xyvCtoDqD
InOwglth/hQEEaHVhf78mV7HExy4E6KAyHUDrvw4KoFiCvlvykIblvIa4ia2mtMBIx8j8y5BssOR
Ej/felmBf1ExDk7cKMWmaNx2V4Zh+60l/7du8sp1Tnfsz5kx9YuSEyAoGC1zjHUp95Yy1MyMME7g
to9AGoxggAvlmcIuHoslvOGfwQhIK3UGGCPAWymmfhyHWmjFgolIrTztzOeB8pQd1HWF/M1E+I69
gdN1GJFeVHDk6xa+wicfAaQPzABmBBrCc6qC3oShkrsD0FZUarZlgVlQzRVtYe59MqTMPBYBFEqo
kn8g63Q9HKUJauiro/qIbpB4W8qjtMFptbowEW1eYuD8WadgR6EAxkIBocym+3FMI/ISKNyzpTVF
6WG/JpoO1nDGSq0BmZ2eLp88CkavAsNz4rCJc22ENpFLqVZh3gCsHZ2xxisST1dSfIXbLwXWPwMJ
T2CycL6lJs2LfXwtz4BrhjcCm3TvJwe9SfNniDzIio8aMmp+6/Wd7QpddZmghbLrRvmX3AaZA6hS
XOU1CePGyLK9WgKqLBphXJOicTd6o+ZQMiKj28fgXhf6/OnwYEoJ4hegKeXVj11urR7sp8dqIlkV
vlExag9S1kmbQByXlBL+rNxQjOZb4+lNphrJvtnu2sKPi2IzxaOJgJXclE2E6VOdFf1PnAfSCnpa
G39LddBH+7BXPapIcuC33wsZHbF1OZZFskJP16cWQMlCvst9y7MWTh6/AREfojAwCXQoLe7v8EVA
334cD6VGezYWR381Ug4cnr2gh+7fQd+wVjHpalzihHaIt7qU+t227mVreAJAVAERjgzX6Q1N7FeA
IEpKFYT4TZEXqJcbedHgWgfx3rWp/AjXXlyjVNlGRY35nDqppskQknK7b9y02yeaUl41SVBFuDV6
/brysKe7ELDeouYgRP2AurLcyAsL5fc2N3t1yEEcMFGL5OA9jzWui8I7SS5OXRzrtp2AZqQTi2b0
Qu5ByZzRbJJwTcLQiJxoUOMciVytyxxQgcMVxJ4eUeogE1ob6XfjoWqMUHmJqS88KEE4vMKVJ1sY
WuqYrfSaT29z+mpewiRDsVhs1SFeh30w+b6Igf/vgmBIWHKlwC92ElhCEeLjNy08N444b/orQeSi
Z5U4K+X4vy5gIf88VoEZ4H6koDFkcoqc21wyUmYgufguhvglXYZJY/XbKh0q34kTtdwGoymMT2gN
puS2gzTZlWaIsmzQ5JnT5lQ0V36qWYLj9TVMbDIdrrxuzT4cF5BMf2wpE+kNgCx1SlQS8L35OBo6
uW2pp4y3onLTb72morzFBW99Oux+9hTkUBBfYfNiJc1OD+REtJDFShLJNzyS4AAGVu0YIup6+jl/
hFxA+rIBM5oIhliIPotfAn8uV4mOWUSOSZgW6JLtkilZD0mdZlv8j/VDW0qYIla9Wu1LzD21zeke
/HE+oAeMJ5RswE+YNM1mVyfiTleM9AANR2FTqSJOCzDNLqnOei0pPHyxVUGytjJ1wdvTj/5j3+bR
FjAo7kkgYqnBf/yUPaV2jDoR7PA6PCg7mCdXKM649wQd6a53oyXn5U8+6nQLRbgWYR2u57PBdlnl
wGlJttQ5Hkx9rP4c4NgvfNHfSLqPcWgibXMTmriZ04n841u53ITreGhDvOwT7TkyS9jlvjVl9ktO
Df46rBAlcSrBh21D4Tdt1yPU0SEHCdaRWwKAkSntTRZUzaugYodqqxQQDwYKoc2OykL8DJqkxxfR
b4gDWUVWvZK78R78mnwdG0ZtbOQuMBq7HzOlssk7Gy8on1jCukFAUHVG1pTO4hFwHy3EKiHbphlZ
c5MNORoL+LaJ1PhTQXjA/S9038xYKdodrBnd2yRdr1hr6rAuLF5QwjFGP4ACnFpN6nFN4jlR8XL3
PHXDRt9jT8lO9Swjjuxh0ZjLd9xJuuwxI/0zHHo5GkGZozJarIFdY6hSV30s2WleJ6kdtV71dQSO
JTm+l2u9E/o+BNNAJ2+/raPR4kQxKtmNILhG7bRDRaWqYrHcIQRXKja07fzVgv7i7nwZKsy3nFLz
BTYgqEtxDRz/Emz6X6/9f3hveI/Hg5el1b/+k9+/ZjmWTJ5fz377r6vgtcyq7Ff9n9OP/f3PPv7Q
v27yt/ShLt/e6qvv+fxffvhB2v/r+c73+vuH36x/i4vcNW/lcP9WNXH9+yH0dPqX/79/+ZdEyeOQ
v/3v//6aNWk9teaB3/moXsIi+ltcYmr/r5+7/p7wc7ss9f7bYfrfw/+5/+Pn/lI9kVRkTwA4TVY6
6OLL8t+qJ8ieALyBpUSyAucfmdPdX6onsvw/uTOIKANzZ0GHWOWH/lI94a+QOIAEDAQYfgc/9++o
nnw8QApglg3+g3bxcZWKOCZ1ftmKBw+z9GjcWxD4ZWEhFhxrfApE727kzMcEDF6HZNykTNJUX/LA
u2gtef1urP+ade+FPKZm/ok0//R9FrJbox6MKKoQ6TJ8Gx4NquIL97aPm8I/LTPq7ztuinkoN34j
HgpvXOMvQSK/ssMx2w79lQwkImjfznuFWZCEV1ogy8yDSvNKKi+pESy8wbGhn13NqJSOFHVU8dCA
gexllY+K7Ic5LpyWjgz9/HxNVqEVumIaoN7R8ycjX0jnTovhs28635uEMHBBNufSQVLHjap4e8vL
7DYRNp2R7RB6umkiOKg9tYve2wlycWuUBaafKDpp+WVvaTfUutZCbB7Mor4KQWzI4h68SGT3Xb47
/c0+JnT/nhxzgaAs18zWyETxQB3p6+BOhgq+M0a/LDXZS1q7cLM7NsKzkxd0TeRNMkZYSl8UFJP7
cGHVHJkZ5vTn7xall2LBgD2ieDDEL0MUIdm4ScwFNsaRdTM/yXh91iMvTaeTRlnnytrgmhBKr4Z/
I5byzl3S4/hdRfhk5c+TRx54NANzVvGgKW96Xx1ADq2EKlgPcQev1022uC/slcxwpCzeZ+jNkQJ/
SqIU9TVr5ZnVuhtEroCdU7rulvv9RjDGm0L3HUAdjq+xxXvCOlDTq9DtHGB3gEm6cteL1oqS8LrN
hY0MJGpUhS3oqRUFd8cvv/TDc97UG7/XDm5+lQIxEuRopbX+9SCmN1SvEYIdNxnYwajprzsc4D1T
I920zzJ5ExfRWvLqtRGVWwKPE8j6RSVmqyrqroXmpbUwRi5/ZjLG3AE2wfinuMZPwPCO4U5GdQk5
3vuQQl+tlHenp/mxeTKLgTguaD7lcvEwpA9F+aKGlxLJ7dNt/1Zy++wDzuIeicUyaWLWEFAWQHwJ
wCqQBElnrMYqRDD4YqhBAqpgffxVI/ubPNXWymDi4+kf8p5bpzJwERceldLbmXWzj6x0P7CXOYIH
pAPuyOl+frye/LPUZ1E0RQyhyTmcH9o2X3fy1wjEFwrpUkAJr/w6glWJ1CWppt9U3U/GZK7uwbLs
R0mosXg2JztO8nbmrV6VK1dU7NESsE9/k0KDpaXd1HqdAE6UMNU2DkpQO64H+4RqW9yIz14ce7af
+Vg0p+tS0g65PgF8SjuKqcS6CShNddUGI6whcxWGe0sBQqp+05hbfiNcUgWljPtLopGy7XA5Jy8M
gmyyAKSSv5X7cVWT0vbEh076kmVXSBTauvtoRm8ZQK6k7lanx/5IAJwbySAw3XRNwtjLDfLs5GMC
d6HlWark7886r8pmEsLniSDxWT1t5fsxhTfZRsDJL3lPad0LworKdSxjfiG9mAPi9uAsJQBcQP0w
Dbb18bkH/jpIUylTugyDu1QnCSrp61Sulyqpx95/tgFQMVewCLOGAwJ7O09lNxNeT4/skQ1sTvcE
okZmA4DoQfIvqYitBXUVKD+TYgflY+F8cCR4GNNLvdtk8g4JKfTmxEMtsGN/abvvivB2uvfHxmV2
6gOP0UbVwLywUP1tMbRZ2HCPjcos3mEbmYa5RLuTF6WL3YgEJqgoLxBV3qnlw+nOHxuXWdzT47Rq
pYqHdJPRwHVYvOrhzemmj43LLFZleqePmTeIB+xfU2VXa85Cu1PfPolL84RYYRWky9tePIAPWaHy
u03deo0fhZOK2BmF5oURfCthacvlUxBeYKGA/JL62NW1Y1AaCITKkVRUwQLX7spo17bBxoLQFKiJ
gw7BxnOVTTsWWwFuOcqCtl/qF0FzWwX9XWtcy7CequR7paZrYbioMb6p84vAW1viJveeVW/Jq/vI
4P2Rf2oBuw8g2A4UDTfUv0pLWDgtHmt5mm7vVoKeDxWg42S6pNyHw6UCdPn0dzkyX+feNLnvko+U
9PGQVDVc+Wgjtv7a10kYmbaBffrppxzr/jSR33W/wO5FkN2IUOlvBfmiVBcWwrHeT8971y5p8ZAV
xwEgIms+epdj+DwOvwavsaNEWhihY32fRQpVzWotCN3xEHuvjXRw0a89b1DmoSIs805O2KlLfw0q
s8gXOnwkOswp3l0PchBH4vEATgQgeodbnn8jLMoSH1nHswCBdltZKQHDkdSIHgMDBHF9ejyO9Hte
EfIi0c1EuDmHzH2gLmLjIGtTU1gYlSNTRZsuG++mCjIK6B0NJYd9CwB69NhjaoZAfcieLXc/z3uD
2SoNgIg00HB4Rrmr1ScjqqgOL3kUHpmH84pMkMVlMzSsVGyGCtbo0h3/WLuztemPbVKbCe0232OQ
c0vHo2PNTn/+brxzzH4CCDvjoRN3SJ67o3N6jI+1O1uOPWQOrKvobo2aWCc9VPrCznds+s2WoyDn
udZMDXveTSveSdzBlH9Ld+7vk+JcViduhqBrO8YizS+E1vGz+/PGYrYWZasKhXD6dNC9lHGnLZm5
HRnjucyrl4yWV+dTf/2tcZ8167O6O3cmRSmvKouCZqPgClG4dtye1+5s2UUFh8Syot3Eu+uVl6J7
O6/d2dkZeSEoeRYBKTa+99GVH5YLke7Y+M6WnIg+uxqjFXYwkaX1HD86cyCm571bc7Hnj27cqkjL
6Q/y+FAvXWCngfzk7DavmfrgTVKjZiCgJoKLvGuqhEyY54ileQFW6sxRmS1Ar/bdYMITHnz04wcB
6LS3EPuPjffsvJy3VdGOVS4e0MRBZxxB5vMmyGz9JX4Q8UthQse7TEOR67yFMoepNEIeNsjzj4eB
S8NkxXreKXLuLKWM2PEpEfGiS/YpqvZnXhqU2QLs6kRqRgTPD0mHxtUOXfHT43skcTJ32TZ9sOhF
xjiM1veu/IXb3BZv45XiVo5VPkKo3gT17elHHZkic4hhJJWS25bGyD2ZVFLzKKU/Tjc8relP1o4y
W5NJ0eVGnbMmRViysOShsbANLNWdj3V7thtGiWvFosdZr5f1lRSrK//ldLePNTxbjKEiKnlqMPRt
CfJo5zab89qdLcU61YsUkyEOp4Zpj/JNcG6HZ2sRAKQucZAh9uW3SnLRLDlyHRmIuWgK8JckNIDC
sRce4sa3/SFcmN1HZoY8O5GWqlcp1hQ9LBVyMxfbRr5NF62gZpIFfx86flvtvtsMgE12HvLx40EK
X6rBv8UbZuU3mwFVdMS7kBl/yiAzFlEFCQOhdAMSn3QfS9tB3SDSvZIGcRcAMT/92Wdyy//0ZraX
ovaJmEpJb6rWWLmw7tWcorq0b+A1W6yMOgwAvN33rXlezJ+qoe/3wjYLeEISDwc39m8hst6UC0H/
2GebLei+LSFsx7yJ0WxDKYKyduOHS4jnY43P1nNdUbqC28HpVpFWRRxtTPEhEJYMEH/rsXwSjH7X
y97NiRgZtbICNHuQMSQQ8IJoCm+T6vBgsxe3CoDmpLYnC3t5aA6I3dkIFTi5go8vIo41THYkIDag
ha4zuO1xCIXOEPfAghcmybGlNosNI9QZPYEFyQGgICV00Q9Ll79jLc+CQz8aRcxhhagzrKTsIjUW
otmRzzWnCIBfcytspNk1pH2Pkx0K/7YIOfX0opm5Yv+9aOZ4zCJE2EGfYlpXxWgFYIQ6rEQEFiIw
oIaMOVqo/LLCZxjj67D9kRqPKqqccKbRRHDS4mfcqYdW3Qz5szom66qKHIhS21yG4jpqKytWLvLq
iybcn+7ttJI/mVu/Ve/fza1SRFKi6pLhkIvQ4oO7qsthiaNnIynnLenfgrXvnkC5B8VdRRwOGaZG
YYxo77+FhvtnnGexIta03A/EdDiI1Pa4mJx5tZ6jxUcpi7whJ2vXUSeBgwxrtjzvqC/NAkUAu0vq
IbihPXDQolXaLnzFIytlLieKJt5Ylo1EADJ0KovdCjHsMz/fbHkXcWJKapENB52iJx7Iz6fn3bEe
z9a21apCpSOweRgrR771luzjjjQ7l9cUqPkOyE8OB/T3tOuzm51t+lYY1SB93f7QPmJ++COPq9fT
w3AkFM2ZazkA+hrtGFKs5S4UvvVmsMbB7byLwxzA2YR5oPlIbB4gWVEzLM87ZM6lDtuBo3GW0ixU
eRK4xZm9nT7puzjRu7XH56NZ5VK7D/vzpu+f0E4hQJyECZH6tzDHXmIhXSrS/bYA/SR2zklYeEn8
tercCs/09pvF1owCAtjADR6FwjjYHroQEJixANfgBqu4ZVpr33yrME2vs3wdubix5/jIHCzzjom7
GihwyI9R+awXXKZrpMhD1P6y1A7G4qIP+3UavnalcKFJw850d1pzX3d73dwh7oyIbY19nL5GBt+2
SnU1FJiG6+ukruxxFO1ELG1rEpb1n0rx6+nZe2y1zWJDrRlJaSIGcVCN1aR6UTqn2/0dDz8b2Vl0
MKwgKAZP7A/ose+Bons+ZFI8eZLuqyvcicHPOH4Tkoeie9baF4/jz+nnfv4+6Lx+nII+sjJuWnDT
NoV1mu7UYYGEe6zdWfiIAhDGKrI9h+h7m+1gAZ3X3dkF3rD6yHO1qdlfWrZv2oXj0edHAtT4P44C
O540xNNXdcNnncNcPN7r+quLSPt53Z7t20oyerjJ0O3M/aLAxFIXUsHTa/85acw5+05X81SXy7Gn
tI16DCZbLeAJNbzX0m9QiM7s/GwHRyJD4QROElBqt2DD3SUw/OcbAWDQj4NeGCKKVer0LZMt1iR2
iJKYisTreUM+W6jRAPFDj+h1BoAju+jyi9PtKtNrfzbms4XqxkC2BVSQ+JaXkqfcyQPiJ6rjDo+i
/+QDxhrVzhFbbRNn4W0gSbYgXYPD3oBFtsOq2Gl+udNUFDMoXCrIMxR542DufCcJmiMI3FJyO0vf
mnxXBo+i5DupVK06CkCjVzpxtKR4C0X98/eYYxrhU7Q4AXCrTyod5dcO1qOKLYAGb+hn6EqrjPyS
5ymUh+GKi+Y60Qp77H0n6i9anOO0xrjoOe1X5XWbd0DSUsdUG9xj4l3Exl7qa1kcAfN4oNRUJE65
n8nppZ5e9pq6yjICdhSvLempV38quEaE0VcjFx5Uqd1ocnKTRT/E+ovRyOsKrTffQy9B0DcKkk9p
O1kFv+bBpe8LIFr0TZ3d+v5zHG5MtbiS2tHpe/Bh2kUqsibGuzamk3VmZ6DHS02yTfNJyRO0P7/H
cbNqxW9xKsPfQSCnFLlTosoz4H5hVOjP4buTPI0axjvyyo2MrYahUGq6Thej9vDk4q2eeMhzYDao
m19M5TKCNTXgW2MN1trotoJrrvxQvDVDfdXrAoodkp0lv7DDWfvhi1JHtxUGGkpRnRdz5yIEo+pC
a9WmKouyokLWZgsBYEb2/X/XDjgOH1cqRWUzRmZsPOQ5OP5L82d2iXKLid7NuMmlnRdduNnC8joy
K43Z6go0zwdRyE3SjfdtA6Xd3+rFYmXySLycYztQ7sAwz+RFRAE/2vK7wTFj+BUrl3n8GGcXVnPh
Knew11aW8Vp5D1kOe7F6EKJNokF5841Vi8CahtaGpV5xadqhBfWAaN/Ol0g9GD66e7mN6F3pZV/8
chPHMYaa+iaRJfTLK1uw1kkebcGgdcDrmrWcIsNhdY4q7/3wS2Dcpd62NrYCZhGnY9WRTXgO86hV
o3cHQWRCiEgeClTB785reLYNu3EZlJ3AOCYW9jW3Zft4ut0jX38Ohx59XQqKKbFiomRc7vtwJ/QL
WN3PU/Q4UH+cw8DDC21I2CrbSAUq+LNApi6tYZ744aYlYg96se/MwDn9IkcOFObsQOEqUTZ07tAf
IvdWqx7L6ErVK7tuF17mWPPT+L27OJhSkI9txh7kBr1dCsE6H14q9Kd03CxOv8CRlTKHNldNK0bo
hrNS0oOaYhJqXrg4hIR7PVp4hyOTcw5qltNagOPCBs1VTWk2cbc+3fNj7c6OFVIcxEqU0y6cud7f
JPVCFDzW7iwIdgqqQ4pOxlOPLnoRz4OFS+CxbzmLeGmel1JaesOBhCqqqinwaXh/6m1DHm3hYx6Z
+3OoLcrarWpO5dau+BIXL6pwXUadrYgVdR4UuIYJcLx0sDgyTHMca6ZHjQArnqtyna5kpK0Amp0X
deY41mYoslTFA/hgIkEZHHBWOD1jjsz1ubOmFMUK/thUBYO6upK64SLLApjlEqMT70VEK04/Rplm
4CcnxzkQVc8CVBBkopuhXEK1s3vl0jKK1SjejhkqgnG2za0f9XArgKU3A0z3elusbjRUsyBK4oOM
du6wcUvJRsLQ6YRgWwbWCj3Fx7x4StV6O6IJZ6ZvUXIlmJEtBOWmKDGhNzen+38ky4vR1Meo0+tQ
N82SlZXWX+Ohsou+hTXMHTtp16n/A7Ygxxyk8SgyoCScuzexfmeYP8q8XBVsdWEC6niMHDkqDiN5
NcGynDbc1Fg6V/6dFH3BhScxliLwka1k7nzQ94JZWjUFRzVyOsiCWyU8KwlrzpGIpi+F+ALyGb3y
R9Oj3lUumRgdWTtzk2y3hhfnF9MEMV/T7Fbovp3+cig6fD719NmnQ5jHb0aLC25JsUTG6cYr76Pu
JZFuypQ82eC9eFQE4vzlTrPLRnMMFVmuL5L3oiBz3MiYRpPsMEZxq2L54A2/uoG5GX6NuwLxd4yk
om8SpPo4XlcF9GWEY4UQLc52JdfaujVUW/cku/cglvTDmytcxuXBDy/F5F7Kr7TkkKdXIvpt2qEe
3upyl6sbLLr16CEYbwUkpzdx/VihW4GO8nBlSt69AQkd1VXpOVIj7nf7Uv82dDdehJKf+VKXlyXi
Ju1zihnLyvWt9ZhX62T8ZdT3al3atX816h2iIVxQVBDvCEArhqOolu0r1ZVfY0lePxrDY5Dfyt1j
0d2PTeM03q2YIoV9WbgXonAdpTsvucyLm6F4CNWDruzHwHT80XMM/xAWIUKxN5HskT1+itRDrvys
kGTUpX0wuFvENhyz+hnX3Rra/41ZVM8DpCdff/Y7BIuFO7quNj9Pf/lj3312d28nLdVM5KAGsSSs
rwPhzDUw22RVjFISbCHYUWTIKFfjUij+XVP+JEbOMaEFZBDf83saFt0NZVFbaCzHd++8BJ0X7SmW
HCX6Gj5/czfaeCkY3wTt1Y1GezQvLPNZD960PrnPS9S2hZ3WRjvfeECYY6NxO808CHbnAaNwtv8Y
Cl2x7vJAAoXh5glE6oPoLSzVKT/2yfvPsaV4JeMfDTPmMMbIOgZ4k2/b/knp963o9MT3s6bFHGMa
FErUlAh8H5KC+rnD/eS8dmeHbFNPUzxSJ6RAdBkaTtw6p9s9kneGQP5xvKNYT/8LYNPCTi3DdG0Z
3/12g0CjnQqR00j3vfeqGK8FbujoS41V43TZPkmHTVnukLe0C0QrDIXiZOva0vijHK5JacRmP+nf
wmpy1PRaqK4VNB6ldY2+MVKv6wClGyvcpckb+nkXTZpe56Vrx9I+6oWVa44bL2jtMX+qypvYXdfN
lYEqkHKtaRsULM78UrOTvqULg5S43OkL1G+lSzSvzmx4tiOEbS9FqscMluS1/tosmTcfCTjaLOCg
T6MIyZSDEJEV8PWvuHGfObdmIWcw41xo8BM/KK/Ykl33RrkAej1yUpiDXtOm98QO34NDZWboAkd0
+7Htl5x8Z2bqfydPfk/pd3c1P/UV0ddUroIYBJS+gZ0uZKpYlMlK1RtPeUOWZYX0Z7XCFcJOopjj
iohmdRFe17nM1iy8GGnwhvbSebF7Dpodga4nkByGQ6LXP5Vn9EJ/nl6lR779HDbrdW6EWXo3gly3
kRWSl45yx9qdRRXPlINcKWkXxXgTwfS387o7iymBQLkqjMDHyPpzKe7PBCWbc8/mTEl0FKnobqLb
vblpFmsf0+byyd6gTuPzbia1YtjkfkOHazTODQM9Tf0JtRo7Ty8jo7W99lc6cLGonbDAxsC/I5G5
wkfbNvv71Hz1Qw1aL6q4mnyThbBQ4q/50D500Cjr2HXYZdwERp+07U0JQdFsVwF6a7+O8vWY3XrF
No6RtN6OKDkr9U1XfVU88eK8DzGLGaGM6yYacRxSXpR8X3QL95Vj02YWMKoBFaIAUe+DEN147Vas
FtbPkeviXOnFb9EnqSWFOr5602lDZEcZ+REfoy4V5fLa/3neqMyOGF6nIAxd+4QlOXVao0a99PGs
lueo3awaNVR9pvXU75rKMc6scs1RuwIqXGNm0q4kXjZfuyW+w5HxnoN2e0VpvNFoQbeXjzrc3jSj
RvrUeOusejhvQGaRQMnkXBe9htxgnVw1FSnYZuE4d2RvmaN1tWKQLCR3SRop34p0tGXlsjSX/JOO
TPA5YldBM96spsZHbd0Mm2pJQ/JYp2frUc5VZHQDzqBa+E23fsWUU0rDX5831rNVGbiZ1ncoFx0K
2NjuSl3q9LHBmKXn0JoKQyMD9VBvVCTH8+153Z2twt4aYlFv6K7hfseMRV1ysj7S3TladxTK0irk
hpgXk4hbN8V5/Z1jdc2xJxMkRgQ9yZErW4sXwKTH+jstznd7z2BA7FSMkIzz1r1tn84a3D/EWhut
xN+ARtvLcr0k+HGsp9OsftfTzlKtMVb/q6ekfU739Hfe+5O9d66261YpdwCp7w+dlq/CyARhkug/
OpxZMhTa4qTCN+dQ69IGP+VVhAhNkFD9xH/NNG9zxJDsSs+2GTeM8E4ArJamV0X6Jcm/xqq361LP
CbTRwXHoFbDcukAkwoiRXnCblVZX4ypW5D1ORrYWPJnBbQjjpLzQ2mtFJoVyk8nttsm1lVE+x21x
kSikp8NvIERWqTgqF5GvAX/V8TUXocasetGwBS+/QGbtYjJL8n3UJfohv6rq605O92a9rd37vieh
cvC9XRXLW7lqKlvqZaCumueQuHRyN7gdu+wQCGvsNXYyO4pdDZ2tJuOFlXUXlpVuVU/aYl67STvr
0QqQtM99T99lypL49ZHPPFd/zbwxMNwuo1QUOW6Gd83CvehI8Jujp3BuMcLe4DYQ1JeV/FU3kMwV
zwQlzOFTltcEeaqwOnPtZyM/DMnj6el5rNOz4FchbBfWyHEf+mHTYpmqNl9LJtXpxo+N9CwEVknZ
4WHgsc3AYwydYMmH9fNOI+z1caGWyVDmrcRI++2Wk7idJJvpFHW607+xtn8uWITDZ60HcVkjoMQ+
g9vnqEhOnVpE2i+ln2GU1a7KprcryXOSRHYa85egf83BvUaVu8Xi405Vl3ROPh89w5oFztD0JMyZ
CfSi+VXIviTnnVmwyf74foEYSBa+D9xe8i+VeaM0531tebb5S9i74TZE+FQ23tPw4/TX+HwQzDmc
PxPxQfatgKLQxrsaFso205v++YXN39yBd4FerXKraFp/OBij5ajktCdjqVjQwf4tRP3pG332hNnM
12pXKboCaobi6psUGSQRTcKY035QPcbD17PGZg7ND4CVqn3IgMcXxdWZNYo5ID+SXF2NJgwoQg9P
GNw/eecdlefgeaHCAkMlD38I1XqdKPc55IrT4/B5OEC9/OOERmu47EUYyIe6vGh6lRISsPxwiaJw
ZAbORa7B98m91NDvtAKU8yDCQjuv29MD381C2cB6CCVqKKfGSyGMd2bc2IheJQujcqzf/5ezL2mO
FVe3/S9v/IgA0WrwJrTZN073E8LbjQAhOgECfv1deQYv6uQtb0e4ImpXOexNYoE+fc1qbrajSFup
KkgRb9vlKOdD8xOm5xpk/+XVvoXPa3M9cRi4I5/z0qABSg1DoYCDRSNSDsVhPYRJUtT9xP/+Bt3q
/QdZ9I9VYgMc4UbICm/NLFkaCv3s1wmdNuhOJ6qUiQX7KUhJRk3XoimLqcxw4j8p8H+3gjeb2HRq
GArliD38DiObHyLDf5id/7J+t6j7rgDIjDYIPrCA3GZD1PMalmf2sUJHHS5hYTt3q8qyowa50yzq
SIeDfaWtGwuok6pKZs8D5+QFVwhUlXDvUejHpd5wBr7y+Fh4w5qBlZICQZga4x81vnF54XKlwwO8
HePJhccC/dDcn6Qlb8TO/3+T8tYrpxDwCzLtbtmaBno9GwuI8boRkYIEGrRqYaSyt/h65kewF4Q0
Ammcc3L39w30TZC95QMUmQ3Kc4FqU2T7geVwPlxL8lTSrfJ+OVe9ZQXMtuf0eA8ACXlc7nj89/v+
5r265QR0XSHL0vSmbcnxLN1onH/a8wT//Ov2dG91Si0FzE1ZV8hu7dHvh4DUfxy1Y/qzJ98V0IXC
XLHxyBsaVO4b7OQxdIdd7wxN0C4Y4N46jquM7bxmglbZk3KfPGejjGe8sb4utMQz6lBq4DJCbo3q
J0PuXHNt4q8MpyoFot4OBrNLlnpINAD8amcFfdeVhBhan20o/i2du8lKNw1ttkb37lIoGjc8gAsF
fHWhtWJ91rZcE/de67xD3QNFaR3QYo/gJ5NMepOQHCoQNYy06vlumUjIm02fnpRRofXohGmVhrDd
DGBnkroorZwG/G/PH8xqX9M2ZEpGGDkHoMqHXXEn0JgQkBSeoF42MnWXNXpsa49V89m4Bgba+Iom
irpB6ZURSS8V26Ql2aYqjyfztCw7AJuDqg0h1+q72h5GBqNlBJky4VjxNWs7kuVwKV1ZBYs7S2A1
Fdwt66hNP3X1Bu1q33KB+TSKrwZL5IwDrA1VBDdkKla6KqKurVfcYCBUdZPfQGR7nCFBvchk1iFp
qH0qMZ1mRN22+mr1De/lyvRe1RV5m9do4cY2ZmkFeRLNlqrPXF/L/PHqZKhDdb/PsnDWDpM3JrKw
H2V6x4Hh7zpxZ8OWdcYGphhlMxVDDyFUcNOzhy9VN/BhacBZJIlun2gx+Ll5gEuKryEs+WqODUbj
kumh7XawRxa+lnZwkoG12/zOi73VGAnMeYIG7AdjakIvX0LLvaBrho6RLycvgQtMMORlQDGnI2Tb
ddwf+ScsJg7WAvkssDmVeViggOhJOwAW0zfpWzklwB+HqnOSBa617iAiHKRAg0gYpNPIigrrYpOT
pPdsuh+L3Viexjme8GV//X9bu8pJBm0LZcmHhh/wZ4U/x3uaDNHSxpicdjQKeBbCKg6iiz1654kk
nU9QZ4/jYQQOJcP8zjmIbtuS535ugapBIK6+PPIi+bspXz0vGdOXOX0xhq8S33ONhEP6DtrXQVlq
+7KIinKfLq8pWRU2cMIiYONpKo9NeSDlGul0oGFBDZqCuww0ZpiqvRD7Lo+Ufkdz3XfAZGm1Qwos
RZE1kT4f0ceJmdauWo+FUjyPRYXzBUwpZBfdqyjW1dDtU1iScj7FOqnivgW4AqQXWOitvGpaCesI
QHDQa/CO2yunD/o+UtDYNsSbZ99Xcx26sgznbrifIF1G0JOASt4eeVLUG0fBcMMQnl+0QPCnpV7b
/RSPbAsd7tBhrZ/bm64a4aNUBxqn/oSoo8F0kV4Hs21MEIhccP0K15cWByQbS64KDudoitYIACbL
FED/PoTLK6xK/Rx7KiuHPc1PtnV09ZPwgMsOAUjHTAyeoNBOeHO7s0GmHbPI3VQChWJavsYf4TLg
LEA6VZjtok73qgvv8xXttBDyEREEUmG/5ldA4ZbDnWg+uomfYLiyKcoabrlFYpp3KSw1S975tQaR
EAxIJmkCaa58ImDEKYaQqnsKn91GWpHbvjgdB7MV+POGhT2DGyOaKUPdhYVxgS6vb1vK7+jDIIGB
wt7zGHTR4WDuegeOFaDiLbcBvGndoGjECjP+QIPSxwAyswm7cCD96+7BMoDLk/lqKtc2eOfuGIJv
AKAVDzvzkTqXlDwOeXcgkJ5k4DtSwDqI2cSA1keNfGUj+i6VfO706Y8BRJ9Ltf0kcQhU8F+CdmZQ
X+08u2FVQO2dmf26Q8U0cnAQ9OalBgS+nFpfB0hiKO2w8a7aTTy25P0Mo1U6pPE0D2G35KFbweh9
Xsuy38LDPmNxr6FF7CTVdFlG0FKLqBq2pXxW1nFoYWAIAv9Zq57QQtWajY2EBz8xwTza1F6r7Kzw
BrUpRfl2lYyFg+HV8dI8GnhjyHBhNWbyhMXOCM/wyKuPhUKj6rHIL3Ag9jPY3unpJiV0i+EY/FyL
0IH1R91sEKwpOGcaDDRqCxbxkxE1+t1okKTAyTeaD6Z7t0iALcuwhOnz3D7VKbielOOT1ort66qO
4FKMtloWuWS6z83XqtsYsNw0syYUMFO0QS8DSgsKtJp6lc2HTdamRNLXrGv73LB3Y5HYETuI6KyK
dtWXf4x+U+CWarYBWGrtjD0ywu1ow5CzuFdzoo1DOKePQBAZtRFSGHU2Tay7wF7l7/CVDag62zJk
8kLb586LxXTUxs1A8jXsWNHswRFazup9sQx/7IqIaFpSLniLXpzqTaKWygyYz83uZkSILRoIKhRr
UoBVva8qA6oKNZKvbsXq2Rd1XM6HeoB/aIXolYXSOBm8TiqowbZyiVO38A3Gotw+gQy4LtlhQQe7
lCulfcKplQC0o8OpvTDQ+OwCtAlRGdlQ6GMg+FXVHDSC+td4s9QygMv8/YBDXp4Fj2d2tMxw4rsM
NEs3T3QzwWEM7FjAc3hal6FuvOn6aiJb23pYhqNhPRrlySwHjMfOrQYAFwjMg+Wn5Dh6XmxgBgUd
jALHocqeergRVCuMkiDqcJePDxrOvs6DknrfQP946dC8vfpmQ+ShYkfGgKUutG3Xv8FgARvT8tXY
rcmQhgWAZbUejRQJ2biChcLeK6Xf9SKwPOQFS3skHUyY2/QAe7ZVhaxFcB5CXhi+m2uE54PbbAdE
pxqm2jmDwROViabsgLgKqRZkVeEMQUCNH5oL1VjMx32hZEIrDQp5g0/zGDyyU4bmVSbRnsXYN8++
9HnPyVbUn5CK1IxTmW364ZKKwbfbl35JYRF8ymGkrKZ9kz8uOSRxly70zKhH29rKX6R4KkjMr37n
QzyAX+NxRDCG430oYhdaLbXSEcC/umIFohL8M3O8RHBeQA2zIAJMT5Tel+5q6Q+tXYdtbiflsK2p
OBiNOnAGnBaEgSYt37XQFOuBt9dynC/O5KIy+gRzOZlqCfePNmjSNMyXMsnG5r2f2tU0RC5+6ZTC
KT5td0IpKOOekRwiFHgx0DZO+UZE7ed5Hs69Fspaxga5B/rHrxgPFm832n+IsRawBxoq8yRT4o/Y
Q7Ln2x5L4KDCyLXEgSOaZyWV3sQVf19wvglkLwtyehNmxXDBCUxk2K2ZxYrbIZn/aDjgHKgBD91h
Zm81kmkdChVutlqwylUrg8xejoOtR5VlXTcAzYYVk3Tfg+hk2h9uJ2PuehHTwApLq3U/677Z0aC9
mnc39aqEZV4Fx+WyRyIQGHujN/3UJlHX57GRO9EoV13XhlMJMqF21cLY8GHPneFSOF+OdUqdOy5O
SEB7KZOuVtHCt5QBXmK0QV2sIBITOANsD5YB8R1sFLEvDTu0iswXjr23ariUtMgNa7ISzezLRSQ1
rO67tkxkCzqYbWBrwJoa4bm3sGoDAa3KSkb7Q1Fo/c0YPIxuA7uSgzk9NPMzcobVqKtXmEHg480t
M3gAXgqCmwJ+631uEp3ZUYFW7OIcptH1DYJ0fsDLiLS8acdTLspAknMFkzXPbrAx+kBDQjU4E0Da
CgXBlBjuUybMeBmq3VjZ/pxNkHdqzx3UKrPOOFk2jhwFK9+Wb4lZoRZwI1Zs8zaEH3VISxrI0Qta
AZEwx0JHGE7oC7Kbzgtk7gauvm47ZIscFxBYlE7CJjle3Amq0s1pHo5tU8UNh4uNWwXCy1aAkQca
1C88XNQFPqNoIBTtLBjyeSuz4bsRgt8mlhl+rTtaAT9m2S+wM4s6yOsYSIrgsNaD6Oekrk9rsZZq
bU9l0IJBNMHPpYMQDbHLyBTTHYcxeoXN6cElpUXjaUQmP/HsBPv0/dJDfMO09aCvPhy3PpJ829Vv
0kwjWCzh8FKhM8uVK4HSzw6yBsfJ2zZc8yFCHUFJD7UteG51AmljP/0a0zxM+8fBoaurlybky7cm
3eD3KI2nzM6SbI5hSW2aU5RCdmg0k1l4n8UIqRxaRdyd4OcSNlfG9G5QfQzb1949wnfN98DqqxSA
6sNwaBs3ctQdIXPSowdU654PJb54ysm5a8Su7QGI7ABh9VA4NiFxMgzHHnqUiMx5ZFkdtADHI3OE
/UvksTrKFxd0VbUevfbLhTa4r3qENneQ+6a5QL3Fd8h5qPM/wspOMyINWJBVC78rmD/pOwEjvGza
VcaI5A5y4Aaidi6nai0gLNOb9YF6W1jQBRDY8ZVTgbNVA53srdLmTnZ7xRxEx+ec/oEwH+zOIeTJ
8wxHGiqgvAeEH1EcmsDmYByUhz7PApNio51iQ69D3pl7BY0B1zBD7K2kWR4qsCUZDl5bXSCjGDUe
pMrT+l7Z070O/e6h5AGGPiA2JtJISgsfuGg+h7MZ1VQ0KjeGVwSAAsGg0qjNBt8p7g1Whi6hwTyj
nkAhqQo4MWELTmkVDcujK5ESCCsQjrOihYEDnWpJBRCkQKjkPbT3u+lETZyuhtGHrZ0+wmg6EHZ2
WCwaEn2tc36i7ZfXWr4FAqc0pxD+2DguUFZNVtCjWJg9ebDm+8U8VirdLj2J4DKfNvaWpucFRXmW
9QmcykEJbkPSWwF8ZpIqc2E/Me6a2vqyoEoPlf62PvVm7FYHZmygCe1T44Xkj2N2Hmnm036HuAU0
e5fv2wJtjXYAEjp2IK3v6PO9lhVBmpKA1+UJYy7kD42PMW/izPRsFtkqnem652xvCRXbjHxwZKjO
mO2U+ziPLaZVyBioQAtm8fPOjKnIgwrU2AqG9pajJSbNNjqgWHKcUZCjwQDdNohDE980ocAjmN+g
lsCQN3ZSbZs6BxOVhnQxTFb3g7vAnwZlv7uYCTP3owMC7lXLvp780ukiAudU22sC+O76xDKOuZbt
FUbGSg8tUME0ZDqCgaNEQo3AaGB2Xifvi5bZtoUFqJH/6av8AVOZI7oiEG8wNlWGE64c3INndfey
TxPA7VAtnLy6PjbZuZjuroVpIJAM570ZFApu6xgwu2TvqDnwYKSbI/TMzZY53aFJcQwsb5BFDNzK
9EmlRYv3WqCnqLCL0DcCHrfMMCIfF7/EhLh6rUvQ1q+dnOyu794KtGtgpIrMrAxb9gX3C/S14PuL
vSYhVD+bbxOAkQRTX4e+p2528Ua8wXNiD94K9pU+bc1dxs2wcWBoc6XSdFEm7ETQqMOdueqrdh1f
k+7Kbg7oOAYGHj2kxBPmrbLK9Z1yDKiWxw5ab9ZoocDHnoAtQO+Boz1dA8/aZHIFtSK7f0qdDkH2
a0Hg7EH5LFJ2ENq4YkhaSxP1hMGBQC4CmN5+TY2Egx/ONet8bYsYOMeU1V8KsvLaA4ZuYMFA2qz6
zNs3KtNtrveJ0eLcMeZTm4nILb+0JbGFHZN0XXpmMmU0gKlVouOtLeAVZ032ykb2gNrYMJcomxfE
PN1ct66HuraGyzxbiXI8VfS1MoZDjW6UbZv+MCJXZ/phwa31oLdKWDHk7rNYNrr7NAKiw7TPej6h
rTF7Fzvkkco/OuLtKLpC3D3MksYcOVWlOFjer8R+E+lGodPerVRfJdKKJbjIGt9zZHKjfC6qdY0m
hjVEtr5P897vAYtV2Z8KQspF5vgNNlOXW/GyfE1IWBZUlzAPT0y544aKWjSIC4gq2aA7ob8G2LY6
CqU9dRC2HHh1KBCn2xLmCaJcZy0YLXTxjQJwtOZcjVPIc9OvUZcuUyhQaQP7vWOjt3MzcyWQwgnY
g9PpVfTDVk+PTZ6DiX+smRdq7RD29M2SFlSz8n2B0YWO+2W6g9Uf173Fj5rdIjP+Et4Y9OkIuzRk
f7UM+TiGI8vh65OiXfmQLumKeomHGZcDV5/cLbeie2zgSk8X5Fa1vR08UGp0dHL7ax1p79ts3lAZ
gBcQdC6w6Y4ItBLQEimCGTh1yq1dMyGI0853MhnV9YRWkwHygwoEsoKptdCxAxAVhivtiBewNcB7
AVMZmVNXw2asenTZVZq+OLLZjXQbUcOhod2moWgUfnQIs6INMqJ2ysOLIviOzYeJlHdFO526qQLT
HkGs0GLLyJOxTtEHALe/UiuOUNW5r64DW1jgXyy8LkRHGgLjv4wgbjhPPXhZhmacW4s+2lB1QXfi
ASzdAFrv+3ahD7xSa0saexjh7mf43kpAaXV0tom2FiVk99GAvP44TK+RjVeROxV+OWprHIdkhvU3
8ZCOsXHfz3+mO683t33fvxAFKApBFTqkKmYkRUu3tsEH1i7ZgBZbBzyageaInZGT3nnIfrsFBzw0
GdwxX8HN+F2nTSLIErY6KHvC2ghDi/ra1hIlXpfU2tqAG8w2rEt4RHLOwIAC+V9n4Vy/THCVJu18
IHAqr8ZdDZGO6cV0J5+n9zZ7Zh3dDA3fQtvuJVsQualKumUO7AIbxHnyRtjdGF/t+NTCn8PK3GjR
YKLTp1EGf1BB1FF25eS7TnaHogTogHCsUKjT56z3Niqr3iYF6K5T7+fWXhu8g6KErnG/cHuMpDCH
QiGkEIh4ARy8wvs1R8rSArfdaYbamR3WeL6weedpx6nAI1vJTGSBzh4KN6odpPm0h02BB60KUjuh
ZXcwc1n0oO3ONjTcBq1gSKLsYEkPd22+fDVW0nQNrFQ0dN8k6gza9bFC3Z/RB727c4v6DO/wiHKy
qeSM/nUbS8j6MBNoqOlCka7Klm66hqA2wxvmjRSCQY3v5K9KXgQaFyklG7130dlsa7/vbORMSx1q
1qHgawbQ9rVbF7OuXhE4FC6HDFh8T6mwhklDZJZtCTj1nc1AYxmrN+/KbOQD/BwJhmBDfP0aZjGx
iVlVi//2GBJcv75yRdN6iRYkg8qA6Thoan1eXeseqCXhwrBdRIpYQlPSuuKx17CA9s121yNhkEt2
dsngazYcXw37a0prqAtBikYKD96z4LQ4J9AZQ46xDt8qgSZMh1R6MruLrN1kUp2vMHVOJz1mA/pP
9MhyM9QBehn0Nujn4QIrl7eGgn/QVcEgXlOMXKcvu7t30/dlwDGpuXFvN0lroR0MrY+x+XCb+9bd
CDrizJVRp/ZTVsVyyCNzODqeFrv48Wb5RHUcjXazGeSQSGqFEHsFh4L6SAC2/QAfqX3bFQmbX6t5
ndlbQYQvqh11HmFEGTXK8Nmihxq6BoUeeTq4mgaB56MLav6bxLsP63bfwIyNUOThNRrGM7gUBlBf
RpbkWvecj+SxUXaJ7agStL7uhLfRmhV3WaT69WwvbzrSzm7qITQFAiRbp2qVtu1q0CDsWelxlqNL
NQxxatixjo0wY7GH7GPi1VsuBXZYGWqOwlH74c1TUE/eY25CZpK6/OIVRmBwgOk14M+WguwhCBMz
biC33oxqi2NjjRc86Tt93RmIA3z8chClatmsFuOewbrEwf23WP05H9BiTN1w9qy3vh+BlMvPlDm+
OeKMtiuoadVoIC1LtapGT4SubsFF/gyjICOgaPdN0xxVZr6DassZnjE7JfnOc5ZVlpN1CttuvfJQ
1Vm7LK/OBoBc8IJPUtQEo4DdMx9X1gjnEYwtjHLPzAc+P9XFOy3eC/XGcAQY0Dbhu958qxVa7f2R
2QflnEfUbBW0ghk6kWiYaFoZ8eW9kE90fuLD1wS6VTUfrHGFHj5ggroXo4NqZnbkcNAU9tfxdWcw
UDBPGCgaXYUrnBg5e+jKUH2t9ZtJnXm3Z83BKvdGts+NvT6/T+Sq5w2rZgwQGx4PmnaGKGiF0LTo
RVCmICZzNT9nIHZK9zDax/J6At63Gb+b4Xc7tCIq2zHAYnzU9Xtnxw38Ug2JE3eKppRGUx4gEnlQ
cMkuDvJdG034KoPGJwtbswkWQFMgELhxLRRg4MqaG7M8XMvLmZ64BntwdI+qvZaad4vZ7WwcaczC
KHAFWXKM3hJpgzaM7H852Wqdiq+rpbGG/ER/NzS2Mk1sKLUvikhqj1P+0E0BMTZoFVRQjeLqqlMj
t8ROGpOGop43KP9L7/q8t4NrHrT8IPujbUG6BNNeDNMYupdbxTfV4JkvxUISsIu2Zf1KJrozhztL
TtBirnSo0dC3AWawNpwGQzq+2fpjnxkxKq2Y0RyOh7C76uFA+gcx/7zAvtzSzP1VHqcczl72JAYA
24cHLX8UmBf1F68Ji8bbWNnGQ2q+stwPTV3sl6pYa52M5GwlUj8Y4ggqP8YagUy8EXBTFrEUgj3S
vJ+FAdtyPIS0xXt7MMvxnPODK7MIAulJSdIXJztniAi6DYEf5IgYGKDw83K/cpNujXJGOFYweJdB
K9eaifpHxwc1cGa6B1Iy0gd0JbVLwz4EE++0raNlpDvdZFuHLDvSYPQspRm0LrC9EGAtkYfT3Its
hO+8jR0MH+GEkqMLcOEoSa2qiFUPC53eG6IuA24pM0MyPsAXEDrBEjPnrd6/k07FwE35BK2PEo0M
W+hhb2iXqfkA/aqV6GU0+E5VPAyqvnjDxdC16Dc4Bdi3/zdAycqY7AYFoGApQ63C/P4H7bF/xz+4
9AaZVEyixvmH63oybum+cX+lYuTeyoLpea7X9ozrFhhkDiv9t4DJG4xsBQsz0nhAgM0dxKTxiH4A
gH1D8HPpDcCIidaceqHhUDKddZG/jtoYGY6BMxYTWWIlE28DVpJY0E8vnS5lJv0G/VdGu5CB8l79
cTj/4V6+eSa3ml5g+dtlcf0dWxujqZD/7lHfyvKMXDker/FIdHGYMcrCAPxX76Z3xQS9v93lFZP/
7/8Y/9dbHDrmQoAxZIRDEeU/AX7+HRrq3srv5Gbn8ZSA34zDprJFYnoHlO1+Wi4/gH++Eah2vSuK
8R93nuus18ZcU1AxRbuuDYalT1iDHBvD8dFYu4XuTxo8CE1zjYpxm9t2ZJGndC6Rhh4ritnKiDiM
zoiR1ge9G4+9+IGp8e2t3Wz4cuSLnjEgjgW63rCLBVd9Be0B1jQ7PnxgBr1uh1XVPwDtYzn7BhLq
DlQstNaFjAP3S9QQqITgCrhLxT2xf0ffdW/lfvA4ajQTKGRqRYieM5xSf/cKXRFU/3gQrScGKXUg
XXuMZmfyOfxOl/3qN/1fF1Z1V7vdggtbiQY39p8kVL/bojfRwlXcsDTqQLKRBLqJMjT81Trcavy4
ncVblXe43ZmEDOhDG22Q3136BkoPRzxSLQOYiFW/1cs4n34X6W/1fDLYCVRsnOet8b481R9/v1nz
3/GE7v9S88mJ5tqzi3BsAZ0FmMdoX9Vo0T6ZlhyD6/KYCxMpYHqm2nVmDWGQDvNFVe4a6wUjCE3b
WcUmRzbRFLDFItYak4iYwym3XT6qEbKyajpcp/O5TpPReNbTt7G9o0RPHO0+YyMAURtjcSA/jM0k
jB9Qkte1/t94U9e9iTcuKTKDoOO/LdVlhlaJ6kZ4MUj1YjbtW97gV8zS6XdR+VbnZ+a2cMoWr5Jb
HJcudr3Hvz+ab179W0kes7KGyrByRHu2q4trrfD3634T7d2bEOBYQwOtTazNqNUIxHBh1FI0ljw4
gP8kEPufd/Lf1v8mGoyFbuqtjT1QkCxYqnNV73Trvh5f+5Kiy5higLwezZ2sd275WskjjvW6emo1
DUA37qOLidZ1GdTtuxhfqXZJ3aecvMBe3ZnRsIWjBpzQ5XVqqUFmh6G1U5dx3X6amJPCCdshDY7z
h5w/2nkILLPvYWRT0MSA+JLbZkHv7smQuOqko4+o/8mLs2280+UF3edgzI7GdFqcqxfbSXT0oHXb
qTjkNWAHdYsh42uD/o7TdidWmcBFAsHD7iBn6HULPHbry2TpYSMex3TTAp9NN2z4gfX9DSbcdW8i
oQNSWF8M0CS6anOgGATwCaMaaGvOExr9DsCPNLCZAceNOmxQCVtovlOW/Up+Ds6y/x3e5URrTYHo
tZ3aPUtX6ico9Tcv+a3mIqmZlWnAD2yHL++++eFM/y6oOTeJ0pxrtTe2gOtX45MNe1FAQdEeC6C6
ZTEwfyXacUMXT8wIjdnxdX2BwzQmEswNG7nO+BrVvuoTu5zRNMRiY6rh2mTP6uVZz+WRWhXQBs7Z
q7IQyoKJgebylDtrtqwEM4NM5LsZ/WRu7gS8WXLzJ2b3d2t13dD/OLt7q1TVwg3kBBsoEKjfqdC4
tzJao8Q0u8tw2fyAaVz+k2LKvxNU3FsNravZABcCb0xqYyz3AeLEyul+eRY65n8vRS7V0LXQntvm
CzQYIlH8kKh+d9M3sdHQBBjXDa6bMRHQEZ0OgEnU77wT3Vu1Jh12HUIfIFpuvGM6+rtq41ZbSWqk
kuUEroj7nN47f/5+Rnzzqt3qKnGHSW0ETOeqTSKLUP6y4rpVUnKUrFN1XYHleTn8pPTxzYFm3+x2
MUCn3UoFcjnaJh0FHh0YJFcHTMLrw9+tx83WswoEFFWa07Z+HcLq83cXvUlSCqgx67mHl617bt0I
XZzfXfb6TP8RJkSXo+iukScCxYgxF335+2W/W+WbLUds1mmKEJRw5rByAQAWrAlcaSZm+ZMA73cf
cbP7OIG2pgckLnTlMZT4HJ1zAaN6yn9QLvom1b1VLhr0IjM1o0f8nNVuYqNPS7X10M6cyQlknt+l
6bcCRkVpKWfiUM4lAjDzFe1Z/PcH8M2evBUiIq01DrM0wKl/ZPfa717sWxEix6oxsNUxIrCNdI2m
Pjjtf7/bbyKpdbMpnZRBevNareR8xQFyQn5VZ1X094t/txQ325FQWAoLsB2v3Vo1rmfzl6txsyOb
ubDRGccSSxnPV7y4//f7/ebNu5UigoRBS6AfNsMSDqDgHsL1HJi5czsXUWotP3zIN7vHut2gDvdY
X+BD0Ba94jowX7CA+jLl7w4a62Z3mjb8QpiEpoPTytx3LCOsATf8+wJ990Bv6gVmewYfPDxQO4Ua
HJQffsiav7vuTdLsQU9czDPumdiheteK5O+3+5/q+F/qm1tNIKtXNuVUTVsdnLAZmoAFMGkT2xVQ
Z9Wmj4WNQDyCVyTB1ZjbUJt0ULjWDjCXOvEdjLPKGmiuo0M8AIBB82izpGhMDD1FopYHq5qvk/5t
5pEAYMmrOqjZZA9UWJE3O0m9oCtrJoYzhmiYBRYkNNLqz5UdoXEdUIXXBUUW3Bx2DgT7pqXcWnoP
qOZFAtqdO5ifQ01WuG8Y0UcGqiyGVp+DkUtWVslSTmvSd1EPfT+vCrXF2ZVsXtMC3x4+bQxT+4fF
YHEGZtIoThJ6/ql15xEgEwQBH/UBAnZAF/z5+zLb7vX5/9s63/RSQBU2DOSmCsrdPbi2j+n0YANv
pAFAWXuXesb6pK+q0BJCzfVM+7jn3WaWDmYYG7efMZdXK+HuqxTK5cCnWlAunyhG5Y0/eh/XrgSv
N50LMhGpk6sEyWRGHDAApm8AFUyYBcIOvjsv/8PZmW3HjWPp+lV61T2rOYAkcFZXXSiCMSgkWYMt
Wb7hkp0253nm05+PruwuKRxWdPZdZiolkCCwsbH3P3yokj9i8wXqAwyHjzmNw1zsZnrPY7cZBTiW
OUDecD1U2ToC5x0N3wp4X0gYrUTTXKSAhd1xhAe0E0a8SehuzICSUhr19h+4RjvDweqe+1RtMzls
7ZAiCQjt6Wthfo1xKhmHfQwuw/jQphtNgbuhZ1sZq7rcj+YPyvSrwek+JU3+odTaw5TQVOrpVEJS
bqxiVQMp88GYJBYasMPj1ICU7m8nIPNBxkzENy49OQhqYKRQQYuQ3de6+yaswICJXRqK1Thp90UL
5vPFMKaLjstmGRabZE4eR/y/0+ixmEevqA+Wsyl0evXoOXZGvXb54ZA9zlghD/Zwp8EgrwS/bEY9
CFlNX1sAxrvJvGAblM4NOlgXY7lzyvaibu4w0FjlUedZ4ltaXdmTvY6dfGUNxlPeVNAUwaTzVH1k
fXWQccdqahcpVNeHvtvoM87WcFKysLkfq3JBf1l2cz/17VrCpOhMbQ1uYztGt+Cm3Sz3UgTKXc1Y
DVG/70HhB266wlZyLrGdCOe9BsFK3GCwt06Boys7wShDrgwewWboCiRLHwDFWhqMnin8tfDrveE3
m35wUDpVlwZUT+WPcKoyL3TbXUevrY1CLwWskNTjtnJ+tL2/iSK1y9HWNEPrWx4AnYagFdCglZnu
OZG5ztOHqbYWiZiVoyHtW6c3qflH5N5OUBkokq4ohwBNVfjnZSvpdvs2tFfTwjucfcBEn1NV3skZ
TSY6KPaFBh9B065V3F6XNH6r0cvE5wn73Tm6cpG/63ZchG6pl32Q83BlqHsj/D4GsDUNIAklyHa7
WI3ioz4MlyrZUlGiL+pvbfAWDH0xBhu6dGhwrBQYdGBBqsHC4XowdOBiOSDMyhvS+WMnIQRVwEZ1
cZHzxUT+VI9POisRaNRIk8Dv/VXmF0Clsosm0Fb1hAYJti+zci+s4Qnd4yYKV8kIxSQDmTpnm8G6
1IE5OG0InI2uZQnaN4UE8FIkFrTCfRVbF6Fr4ZOIzF8Gs7G+iqZxgwoU0oNenDwkmQQ48L235AUO
NUZzqeWQ06kTjT0fvHdWFnpBln5vw7qGuIN8uIl8VmN/aYpsE9LNkPHHbLpvdADmgVrxMcBYHUwY
wyoHb69YxxQj2+RJy2qUiSy4GOYuHeRdYKuH3j0A38qAPZfR5YCieTlunNq57gjQbvNZS+EEJnBF
o2atl4g1x6RWKG7RNgE9m4aJl7afR5v92QHTwXGkt76j2LgydQhYk1iX9ksFurUdH9sx3+qRS+/1
LpHIZsod4CCjTVZdiHfkQn7sk8ti/mBwhBnRU9OBio9flCN2ZekAN6x3ytWpzvUXBVTO1O4vNJ1N
B+Hng5PdFQnLeLQvJLh+Xe0mde272LU1LorRxapvP0kD9CYY+3WRhN/1OL0MwoeM/jp7aTkQBxsA
lPskhpwQmXtzGzz5dLtaYMGZyq6d4IsMgMKz4FrwcwP+MBcToKGSLarLxxikR46FTpHMt06lf8rA
xE8Z9OIxJy7H6kumERHDMam36eisnXZc1Ta1Z7sunuve2ff6FaDUELUYNB6gDqNA6uQbKzq0/Vej
vo7Sa1N/lsO4iQtO5ZGmZLNI5g4HU3Ds/zG11b4prW0S34M19CY/v+YGsBJ8N9xg6uTBLtFkhgbY
KvC1Lc0jP9sZrrquzeu+/lrRkQ+GVYt4vdOiYxiU3iT3dj1eVO6nVn6htrSOo35dOY929sNyHvr4
Gd+wtYBKEpB0dPlXFx7DjPOO2bh3dXxbNtilBA9x/ZhFG3bUdvD5a3YaXQfJdDvgCRZpl8nggqUj
AoPBRVt1RccFIp5dXSRxAydYXja5vhoywANZE3tdfO8X7aHP4WmAxXGAeVdgNx0yEy5TjlLP/nSv
Jzk4XAAsQfgxmB94jLUO6EiX/Ver969q/U4Tn4Zo21IThko1RsM+1S5dn5qwuk5oIZWA2Be5lGxy
v3UFJ07/vYCbF03pJuvGq9aF6qbYv9VnXxn7MaTL2oDs1Fisqa7Dl/EvbJp0i6WtFo2kwgOJ2r3d
nVPQ+42mhftT9//VPTvEPNGHEDMc1HTTNsY6IjY3Nczw6ocY4m1OatUCdInqHBMo6OzwB3D/9QJH
Ww0h3Lfox2xm94nP4eY/1Fm2zuyAPM9cF2zPuKDuKPdt1wO6gvAetas61HZ1V4AKV3A1H1QKMjQv
Nk4LqApg8Pspl7B/kzL/rKm+eq2iDbukDHsqvT14xRTWO+I11V1odrtGq9YRwRim8W6wtlU5X0nj
uZZ/gIG9MFNn7Rb9RTjDvYSIVYLyGGMbRvYHHEYuZmgRwwyBVPMq0R2AFUbjXVymXonkvJPcdjmk
1dg8NAuWsCRBpdXXCljxbrlK84+JcdcifDC3w1oWlqf705q76h8ZJFSVzJsoQJWKpsF0h2H6poDI
Ge0HeGJRe2uDYrImPIj0Tz3SjC5kkti/TsNvQGntsr8cnPuYcyoeci/gLik79zpOQKRRzffJrCCw
0WcoEmwSB6jTzSVKQcZFVkVQyjc1lPuB7nQNKIhwMNdf5uqA5g+ZEHRlt3jSNaSvKSUuMrSddmVX
wX1L4JpgAozNRlXXyr6p63Ub3ZnFvNPj/cR3b2Bz+QGoYq3YWWawApxGXnDpl1s/3ZtDs3KccD0T
zmwXPCdkCykAZxulJ+SHnKCsV92F2RZEcSCfEImsF9HdD9l9CP+MKmyxlKqjuxKgHIoZqlabKCEB
lVvNgadm6VdRejNrXzgyQGQOa4vMqezvp5g+abDR/euZw7OuHuQs14G51caL4d5trqtxvvCXXot+
COY7M//oGrd2UnuYHV8ImuRRd925nxt4mel+JKw5pMu2wUpecPHoCSR89zn6IhGbSKD9Nw/+8Kjr
d2Hwta8PUfzkw62OWAsZ68+yb8rgq6rhUvGH449FHS2O1+QaBFwJdZ+WFv4KfiBvQ1g4owtuGSM0
r4OIWGf6xzG9K+iruzgPALT1ZGbulWlspOPfY8rtJeqAEYZM6k1ZAr83zau2CPc5tx8fiHiROiCn
+Dxqol1QPRbNl8x/aKJPRqYuIQkhCGh99Mfus6aXh5QtXbjfZme86/H+xHkBm7d1jvFZQ/2pKz6K
lgihQ2QIi0sf9KcVMQGwpSMteADgtWqgifY6h8B0V2Q+VmXjRe/fTLh3liDdqhffuO/N4qKGiKFc
9AvEJxuB2iyCLasnV6L81KfbbvwcJ9O66C6RK1uMQklbQWEJAqNhXedsRau8w3X4gk0GBx4eM9YN
bPYXI77vSC90vr76BL8L35F2eKn9g0VX2LylXEK675kAidv52hZXUT9upVRrFEBa/TBxfmTiSwzT
YVSPQn43sPRzosIL+uLeFcGnHLJ2hMwIGigtMvDrzgcaH3ICJdw/A7S9t/xHI0XUYQq3mfHNbydP
jqQBoMJXtdiJcDsNFUz2g0ETM3W4+zZPSVxAiE7AzXWQ2pFh6JtPUmsOeoFpTBW23JkdfzeTXhdd
8zlEINtRHRyscCsUQgZ0iRw4iH0LzjNrvQDWQSOqj06n9mjq3wyw+t0JVGu6zhzk0wyId4ZaDVjs
xMtVfCAVgv3fObc25P/Qv1lYNIin+HLTjoreHGE8gK2MsEA2hxsITRV3gGFJ5rDVU9q4CYH75sG4
lpAm3OYy0q/M4nGkgGalE0SReZX4ZORwOQxH3pczPiHL91TTNu93Tb9fDiEzrX5EIt3FvrWCcr6S
NYQI8TBRQsioNmlQsuY0WEP4QLJiH3XAoJ3dOF42sfzgigxibXRtWYjkpoAKq9YLg22M6Ipssnvf
ENsWJkxQdze+sC7RTdtOIdCpAbO3etzNQu7dTj80KeuRiCQRYh7sZw3aj58ToJr7AIB/XX/pa3/j
ZuCbP+LZU07+1ZS7D2ky7AwJ8hAhnDPH2W/qB0eFQphLTAac6cMEsRBedFh/f/8P/9SbO1WZOCoV
DkbvDMKsxoPs2k8EsxsfmZ7RIQ+1EIbAI2oi/5cZoE/5HbkGchBnBbnsMGvGh2SUe72ZH0P5I1bB
jfJ/vP9Qy9innmk50l8d3fWsKvDzDrJhqbhISIIWiPJQFuv3//xP9bdTf/+owigS2fdVSkuv1K11
O+ufhuAyN7EqGn5E2kPQGTTm98YA0ri9HDgTuym+Sd2b6qz97k9BvlNPcFSDRKC8cFiDvCF1lBmG
vTll8EEqDyTZpT8oWBe4TBYfRnwUIpjODWdVZnLK5FdteQDqOqKqIE39/1brt47KliFEsCihMX4I
ta0xfJqjM/VFTtfffMqjwqXr5PA3OK8OkO8vKjx2qcbBS9wBjXjg8gw5JD+QAGHlka5yuv559K1K
Eao31vrcPBScKHMo1hUkNc4CT0CVHuEtpDnX37u+fLYCsbGdbiNmcRmWvRdqzwKEeGHJD6r4PJT9
agoiL8seq9ldDQlsuHLfNFf+9Ji31Rp1IwUj1mg/1HG8yhAVqSk0V/6tJS8l0ZSYtiqdK5h/VfWU
6B3lNbRtWp4BQhnRvSkgBCXzyi2fkQpJfdhsl22PIre+BgXSZS7JIzR5rX0KCZQjjKOxyJZKwsrX
motFZaDqSrKKlyQkWUwA6iKgkbYwQ0N53TrjXhMg+helDk+mV0r3ILGKGbpidRMW+2byVzYlQpM6
xGhluxghroRrQdFCpjf2okwuEHSDo1pMn+K2WNdduEcwFaWtZ9cibY/2SXVZUmLDaikKXubxR14E
hxKiTxWCn4bFiEKLaW3t4UohV13ga0CL7Gqeo5s6ijiNyds5VQcjZq9k62CEAT5AZwy2/iawDdSm
XD411NfxORbmdV78sIpql8ppnXYLu/+yDD9G9fycDCQ/DrxBx/C4cq7KiBMHml6Tf+yTazO5BiiK
uJMfb9T01coMb9Lje7f9rsJvwgzX5YB4XOZS+Ii5ayUXtamvxnynlfetW65nq/wxNPmu1WbubM+u
OAAkh+7aXmWW5aFnwkVerFBVuuid7HaGTD7AN6r7cTMUPgWk9ArC20+H8SBMnyXAgjAtvK78nFAg
7hZ6JUKK7hxTRnIPmXETztct2WM9BZ9s7WmK64PKv7shrFo7W49W5U3wCrpB3YjQumwD62tkUYEA
uKH071pvwT3GVquxka0tMVp/iuFtoS7WlRuFvkaeidvY1c/0QX7TzDGPzpQqiXuWjD+QdfRUDR/G
IFxrEghJCDtuPodw+E0sN4/OF9RacxMRoeHQJp8ybIbt5kpBa30/kv/mjncsz63mnEsKmdSh0Hdx
gGHeOJ27P56OW+bREeEGRiSo7A6Hsbnu+gdOgDN/+DfdrWNNXEdZxZC7VMo75CF6f0YZDBE5zI5z
/dzx9ptmw0+E8Kvj03bztElmmw8Lk6NMWjwEHcpllzGSJVH8KdS3Uy6JM9FKCbl6/0v87jMfxfl8
NnR3Wl6rDl8sd8kM4fQhAfD+X//NpB2L5cokDLO54zsHto4T+WE0WwioiNANf7w/wM9Ff+JAPlbO
jf0WJK1tcQI60xKp91Ed3SSl+GoEFOmx5o2IrK3xze1HrrfpTeZ/ljVXksUJD8IdKkvrrkQ4LJh2
ScmNVi++Kifbt/Atad5t6t7w4jg95GTTZ574d1/5CMmmO1Og++VIqxGGoRPSVnCKqyF9SMLnofwc
jC0qa8HzjCSXQPRDJWj6uBqSZu2FNoDqKqF2NpCRZKHTUnrJtW8xIvDvP9vvtuVRt6vxYwN1OUkt
Edwhh8hEffD9v2wv++/Ud1qC2au1XXEPNjrBSmjz+Dazp22VBZ5qh73pTNsCWppmlBdNka4Rrkfl
BzWOvHhUEIQMitpBvpPxsIqdL0YMkrKwLuk2XfghmNR4Vbhfg5jInTxUi1AJZU3DIM3AE1SHITyg
BRU0yGnpSLr5ya6RrWeFz4n/ktilBz9uV07JYzGNuwS4cRrdWjTzc2xWO/XF98WqUds8QvphHr+K
UdzjGk2VwDozK7/bHkeRfEpUGFRI8h+MtKAIkq5GBIMxe6OT+yd+/T+/jf8v+F7c/muKm3/+F//+
rSinOgrC9uhf/3kdfauLpvjR/tfya//zv739pX/evPQQ34vj/+fNr/CX/xx5/dK+vPkXeGVRO911
3+vpHj562v788zzj8n/+b3/4H99//pWPU/n9H3/7VnR5u/w1RDTzv/35o/0f//jbgvb9z9d//s+f
3bxk/NomytOXnDjyr7/137/w/aVp//E3y/g7KrKurhQoOEVVn104fF9+Yup/t23TsnTdcHWp5IKV
yIu6DRlP/7sOMFwJYRoWv72Es6bolh/Z6u8AF5WSUuiWZepk4v/9YG++zb+/1X/kXXZbRHkLdeZt
MHZ13XRcC8SikvBCLSWO1oVlxVGocjv0nDEiw7FTOVy2TkAHvkAF8NWk/Dn267HeItSXsVxEFE1l
UIFlHn7CfV9tzNgO0qQl9fF0V4qvXZeRmaYQ8tZDZmBAYWt5sZpnl81h52lyBs17cnDHcWym2XAs
awlErwbXca6JuT2ElGS16IA1YAl+rrLWovfJezOGbqWfIRQTnwtEhvkmEP353pKquTCl4AmOApLV
9Bq2XxYkRQtlmlgzIm+qJ43CNypo41Ai1ebQWT806OAhj4R2TpC45t4sEgeq2EBB9/3v8FNT+9+R
8c8HUrpr6CbTwZO9nQvNqGn5B6g4xrnfX6WiCC/n2G53LElE/Oaq+JEpk2am1LtmXURJsjHtRN1J
3THO3CaPZKV/PoprsAukbrL8TONo/c2+UWczrspeO2nxdZznDr7xWC7v8bulNtxpYXarDY0MN5qo
imeVdvOP1ooAfXd1gI6Pq081ty9Dp9+oEnpJZ6bq7aX0X88nldAN4RjLjjtKWkZlQQB2AC9Vcoju
hd6P3pwhveDU0vbqPIR12kwgAtIa/nuF5loV4OVy5iHent//eghlGAbhQMolWLz9XlJDSMv3ZeyB
9hw/VFEpEFShLR51jbZ30wpuuB0o52IK6uQqCZMuuhidvH9xnVSu33+WX+OFC6HTNoVj6aycY2Se
Ujq6XU2QoLQcm3/UqUjofLhYwwS1fyY1eHtU/fnW/x7qGF1Y+qEfVHaEWoZeNT1ClFp3WWm+/8UG
53TbpYa7ef/dlhBwtC2W2SVUO6D+3eMED2GMWANwEXNqL/0tq8oPQuTWmSi47PZfRoHR67qW5RDa
jzIfSIemprc6K2oo6fskC3N8tifu+LghK2m/uIlwz3y1ozLWz7lkdypTqCUEGT9rL6+iX6xNNAa5
fntOlma459IPjRuCYZZq7RdRQcO3yzGnu6Ir6NFzGa2GgM00JLp7m2SFuV2sSmgTd8r+NPdoBp3Z
Z78uKwKAuxyDtmEp/ZgbQZzCkrkrcIkuWnObV6VExDAatlYl/DND/bqspC4MAp/FQWDqxybd0IHa
oS7E8pVt4FWLlo/Pg30MKkxpZxftyPdX1alXE64Qlg5SwHTt5eevpj4bi7mxHQWrSbThJq8ce+sD
C987pa68vz4UwkyCd+OgJXF4O1SX1ETRIkg92SvXEzUqWYiVpZsROsuZS9wRp3lZUVLn8LBwV7Es
CvBHh1oiGjfCkpzdmSgUDTOhTZdFPwCGUCmNqXgoEZCTXWDdGEU9XXWJKK8DrQ3XfuOrH1VmdE9R
J9RtFU3D57QxyZC1dnQ8kQHSen9aft1xrH3suh2TpzaJKG+nxR1MAxQtxTi/NAqKNw7Fry5IN4Q3
dFCcVt+0uXnO6vD0oEyQpWydT08C9/qzQwjxjSKfEi9Ce5Rmd5bIO5tNtau1Of9RTm54A6JR+/r+
q55abI7+P6PKo5Oikia3bL1LvFC14hDJ/i4NU2enzejRvz/Sr8GSSTVtYok0FC95tNakMy1WMryf
VcSCQ1CJ65jC4xknzROB6+0wR9M42GVUG7JOPCrf6WVYIQkWWEG0MwKdiqcVd3S6kNpdTbLTnkrb
tylmYsCBQLZI0NgLk+pOG/EN4PpVXtnD5N6+Pw2nookjTM5ER0rb0o/K4r0byakP6Zn3JLeICI+B
V7bSeehCVTwNg+nv3h/vRMLEhNiObbnscimto8Vc6GXrzLmReDOQj68t/knfJ1RVQUGOre3QQFfD
57YP89t8sOWdbEU37kMqVYviWUL7MjR9/QXRBwdp+Uggz/b+852aD0VQWPaONMlX3i77IVAstbDP
PLtr4aPOAzxHu6i0R4JtcqBhU/zl41SSxtLcIrRKVJGWdfoqvCIaarkDXkZeHBhxRs+c8yMy3eSp
dfmnNlZjvUKpSd29/57Lunt7imNVo1umIQxe0zjWU0hCA0pW1mZewqJDIWnyvWo0iw3SYMUH24gQ
QDbpVxhWAFYxQHbt/eFP7HOG5y7xM6yJ4ySCrnCVNVmReebCzHOUXiPKBvwytRAi+utDmYI1ZxmW
zYJbvvirCbYL8uIU3JLXuMUipNw3h7gF4YYIXBucCSongqZhCZfjxDKFtI8VSdzOd4rOSVJPLcgt
mRvQq1OxwCBN+IsRSm9dhyL2X35Bm5uvC1xXF5zERyuot5rZ70sEskPaH/eNj0F1NIA77xJ4Ve8P
taz+o1XjGDZzqVwhHXgDb+cykbBWBxNBX1B+1n40ALPgOdKtbSRN0fOiQx8hGLKfw+THXx/YXgYk
7zHRUz4KoyzXwSeUa2hUBuPn1Aibz3loIp5IEnTRdJ3pxVImn5bs99wV6kREIFPQXdsiYxDi2I4x
pSEniqhEf1yo8EOKbOfcRM6mm4L8gvracCYHOjUco1HUIBqQyh9NMdds7ii+oa2DVIXXoHjdp2Se
y8cqzNN7A03XMzN7cjylm7phcMPnrH/7SStHqyxTG7C+HNvmKuewwtqC7DLo59DTs/bMXfDXFaT4
jtLSGWz5nsvjvNqNsWsHfYi3nTf7BYKh+tRetkmTenOq48kT1rdJqD/koV2dmdaf9rBvly4Duzb4
TNMUsI6WauurgaMsycdO6aHXGLHZQwrOOpr7pTNuccVUd4U15kiDBOxq5IY17D+SRpuSQ+nSo0Sz
r55Wja2HB1MHXA30Ra//SLFVKNaDFatHN7bUB7ycUftzUd/DRyNoJ6RxqxwhpzGxdVD8qhlXwkjB
OEaBpX8xSrx/QLlM0jNKFZyjL51IPJStHN0ixNqmax27KNais9G2GCKvalF9TMux9AxXlOt0HON1
Ig1/1c9t7+U6NhH9FFv8N6wutEKkG3AYBrqmsDRDzXA8zdTqMyHrRAWHZ2ON2yZHDxHzaBmY0RBH
iKpHXjmH5qq1Z/O+MICDJqZh78CFO2ilO0gMpkqszGHotlM3AtdMHHWmrPbrQaQc6nkUkxxLqX81
9V8ti8wyJhFGduA5BriYYMzyVVvMwT7ry3NuoKc+iWMu1VBe2bKpybxdgo1q09bojQDAU09z3Jis
+rK3SncdJRHNZGW28Se7GXVMQ6qg/6ZpIfiUYRyQdHZmeelUbbVK50zf9K7tbuIgK6K/fH5R4KWa
6gpHwOw51rHo5zINyzaA8hDzWYrKTNY9IoJXpV1KfDcotSdZfS4X+PXQXKrKzArZuEsV7WhnBo3s
dTH4weKKY8SUzMpwl+gqos8958nnQbIZsSw49+V/vQC8Hfbo2HQ0fRi1MCHIYQq6yA6DBqjzafP+
wXXq5SyB/qc0ODG5qL395tj6FGHZEHaiAg0te04WF7Oh96QP6aOOc4BIGIed+YzGErSPgh3L2TIV
cirU/Y43vzmHc2oUIvSMPC3A5GIZYQVdunZsbb5HmIq745LaJ7kgFhT0MKlouGdSvJ/l8F8fgvK8
hd49IiJHe1yVPheX5SEKZGk+CDEGOzdI6xvcH9o7Pm3/5NZDeGkTafZtFGT7IrVp7yW5dulYpnlt
2xOw9fc/x69pL9QHQxeI55i2ZR+frobDDbN2KRyRiJdeM9Y4ACr8SaJRLvrrZXvVxlm2baNBoowd
Guv3hz9RSmd8i2quJTgEqV2/XQ6dAZdZQ94TTf4K4hEXbMTTlH2l6hDbGLQmD8U0jDrsnTT+2kgH
zOfcuPV69kNBgaG0zhzHp8Kf4FDkgQyDmt5RSDJUW/VYQIReG0TTzui7AakN+SgDpI/ff/WTM68c
ejVUJi3Opbdvzg0PJ0Z9ZCMkib0DFSueeypp21JNzYhUduLjjTlYOyM3whu/H83n98c/kXjQJVLS
MBUvbB4jBgwrKp0wJfFIBdW/CZs7K8+xCKvpa7pliGWQE8Wroa6Dl/cHPhVnbFOnd+JKvF+PNTvA
jo7uMDPFqV7iaZGr9OD6VMDfH2WZvuPNRi9OErvp0slfMBcF7SppICTZlcheRnqOrGtj12tVuMFH
q86zM4WNU3HNXnYShXTD4Cx/+zm1uTGiPmO8GenZS3uu0fvN/UoHoFQpDSSTTDd6Fqf1mWV0alyH
WbQc3bYpPy8L+tV5PSYxWqihFnlGMUXb3nS/htqkf3CG6AeOMcaucqwf78/sqYXD4SQkt0de9lhO
J9RcXwak/JiY6NFaYYRDjjq5WDPRDXoynKinyZWqW2wWzm6aU9vTWRJmaqKWtI/P48iVeeKqJPJk
nGfrDl3KdVHU4c5CDPNMJDi1gF4PdXQc5nk6Zn2XRZ4mM0yDnNpe9RZ46RbM4KYxXOfMgj35IbnK
oPdBxuEem4xSZNEiZVSR56PruKpnKa9L30Q2bqzaVZRgqZFN6bB9/1uemk+GWiIQ9zkKjW9Xj2ia
ZvBNXnJGXGgV1yi2B5a0NtzRhzML9dS2J6wSUy2hDPmTs/NqoSZdnCjSJhqDlNgwDqQzible7L3/
Qkfo2qWMTbNHLrVhbOYp4B3lF0mbVK1gCj03i6BT49C1oXNNA02LqhIkYnDV63H9bLiyBMhfGBBZ
yvZHW83d1myQiiYJXHgjJWRqzaA/ZUJnBhU2eK5pl2dC8KlP7jIXLpc/gzr2UaLnzviFtWkVe7PU
0Qaucqz4atvyaqRVVn1ZzFuROdbDmRk6kQsBDTAd5VDxYh8dXXCn0S3ypMaQEnBxfmWa3ZPVRvPj
5AOX1CZWuNFV6a42wmQl53bfOxgCvP8IJ96bVjWgAWEBeaAR+nbVaU2bBm1O/9yM8s4T+giqa6yx
c7RQVTfE4gc3F+OZyT51xaJIY1JhA6zgGMecNwjlNjLc3DbKXtbbsKQNhptciAHJnLd0p3qcngyR
4cHV9jeakQ/TxVxF8SaiVXsOtXNi3/EstrKoqhLLjm8+nTCzMQtE4OVOoG8EsfuD2wfW2rKm/ky7
alnwRwchPSpBiVmRZpjHdf0APVqVTkmAujl6lJeZ34bPVuaAqa3osWzzIEy+x5bbbMNA4XAz5Bj9
/fXPTQmQD0eKJ4RYJuPVzh9FGbRjV4QerSdxyLsCPrPTRdgJ4nGgQeXqQ8jv7495InpTFeO1ueib
5i8QDWPkehyH+F1GRpRsrTjo91rUQfDQHexDyiR8fH+8E4ei4vTXpbmcjPK4muJiklzmds544Be8
APDOQm7UVlgqfutKMV6h1JqfOTFOLCLOCjYQZTGSaLVss1fzqmxtjMecVgqH8YRCwYCuvqVHG2u0
k7v3X++X6eTConPg0+GGmMc16u1QFX22mVt84sUadi7c0JqtXhAtc6HBxPL16syr/bpZWaocTAYJ
ohIWQ74dEGMOM6vSRFuHomv21CJsz9cUHIBST6qHCCW5fau7CkZqb2ySLi8+omyeeVWWpWf2z4lX
p5Ft6hyPwqTheBSsmsGuer2lSgViu1wJvcm9Kt0MNKuKOtu8P82/nJHLW5tIK3AYUwo6lhqOK6JW
oDNWpvvIjxoIwDirqSytPyF9QPNOo8ROvhT4pZ8DWfK43BS0CYUeHR/FONEkxTm/Wmk5XHgs6BWq
L845zbRfj2VuOCxVFqkCkUG58e33LHSj7SZ6tmvR1eXWrhGOrwesukDGhd+rhg5ubMbiMOrj+Axu
rP0gwlE8Z3ppb4KmN3H9QjykDKJgV1Uyf65y5A9grxTf+77uziz2X/by8qwkRLTD6QSZx/FKBSMq
n2Wkrf1ozC9NfGW/zr3ePRtJEMyr0q7r52KCESZrRPDfXwC/bOllaEun80i05pJ0tOztDI+RXNKw
0Nt22vdxZX5sNGVvahWfOw9PrDXQhmRkpqILRL3p7RcZZ5XAAkM+tRim4LJL43FFlT16fP+FTo1C
N+tnLw8l6GPRvNkfChA3sbaWqELvuSx0gODLc735E6PQZKIBY1rkfaZazsBXkTA2fAvLjMlfj5mw
DlWFFYrZ2+cKOKdG+Vm14tauc3IfJcuRAkEj3cEH8d1KFE+0eCP7vD5z7zixBLhacT9W3M55naNR
NLxKqGG1S88qyvZAda1Nb8sUV4Pur8lbkitTDge/uHQ5bBANx2LvTunKjJqQvQ6msfZGYUVPSTjn
lOGy4Nv76+CXPeVQY2I/6VRRLVpmR281iFJv0mBgqDo2LmtD+F6d2CEJOWYpTdiEHybf/ohju7l+
f+BfpnO5F0suOFz32dTHWm512yVtDCwSXyEZfUhzP1iLEnt1PDLkmTznxFAOCZbN7Z+dRV7/dhWW
gR7IoMGNydZHADPt4l1pczM+dAoOs/f+e52YUPp7NP6A7kmbqPF2sN5xqsAOB7WWIwjoVRXL8VD7
YHiwu2vcly5vyidMjeJVJ/4/Z2e2I7fNbeEnEqCRkm5VqurqdntI4gzOjWAnjuZ51tOfj/6Bgy41
UUI7SIIABrKLFLm5h7XXKuLirW5KABUhlfOIEOkc7WPKPLKqpjRydM7g9UDUPXlCX2PljoNPefsy
hUOlGFdliFex42Zl9oyDAgwKOQLUQsMCvZg/JL/a4xYzLrkkNqPSfvVnHDXZl/u2Vd8Txg9AIBQD
SVbkn7/wKqkzaZk/IZFWlCQAZeeiEjwNTmgZUBDdN/XKtbChgMl8QWefvvxeYSMCeGpVBaO2/SwJ
QfQNuW9N9AcLevXqyxYTsFOLCoNtOXvmWW8x4rkE7BES6FdPoljhfVut6gNoLfMaL714+zFxCfpB
Eesk/OYemeeAKOjqDloc5jhB9iYgMemWa1e/bpyDd0a1NBD3oOToEr9GyuVzaia6NqLfR635aagz
ZiNp1jLCaBKzMzSEIuz1/jd7Xc9nO33iAz4bTyj/fXs+xorimAQJhu5AOSiY1rpE5XItjHO9IilW
GmJ24LRatxD2QQijolJDrsrfDOiV4dfxBWQgotfT3+//LsWx5Wf5QJdICmh27tzQBAF+z/o9Hvak
+lvniZ9gv5hWRB2X7dObbYEBkPtOLRmeul1Y59R2tC6SUIJRYnAHtcX4ZyU1wazSvNw3pXB4P1B/
RISgSs39vHKXuJCRDJEXdv0EX1VmjAE+3KhPnl7lp8Tqpj+8cful9xFHv29ZsaFY5tUycQLS1+6+
c22iccRIfLhlgxG0E1pFDaDfwMmn9uhMyQ27ydapwenE43w6EmZvv8o8Q6/OjAVXtARk2dq98dih
SfuQz7bxKLy2vKxQEKHcBhjTdLMV1Sa7evs75pE2SwwEXsnbA1yzDbKLZjA8aPyAPU3bbD8VFbIt
TjXZf93fWtVHBT5DnY48TwDWvt3aePbnYU1bLzRtV/s4pUzAj3SfL5GdIf2VZQ65rVkFdpbnb0Yo
s9MOSDOP8RWuyX5QpjMHgGZ+x2x02XwvN3dGfBfLNFqO2HRV54dYniorQCGgo9L5v3hH0Lxs13gc
PAIP5KE3QaNxyutvYp79gy/32guCAjBkNRd3C4BxFxTMAPMWGmUeArAACGtUykNHTrF5RS2eh3Uq
Duy9Xhn2bBesDLmxT830dmWjqPOVoUI3HOb+exd5xXUaU2bJ7eXh/jlRGaKwAsoeDAdjJTtXW5Pv
OUPjiNAACXPVY3xqBVIjbN2jh0Rpidzrx2XX6TTcLqlaoamZCwN2tcIwA86ic43bcpF1Me0nFsWb
RcrvEi76+95rZjTZahSdCJOpINkDxA+8cSpP6eCPb36JafORIHHSeY8p4tyuiqEsWRdtRGhFTEHm
vQ37p6b1gBlMcX7zp2KogGzMJBimHbY7E43WUnbeINRyoE9CY36MjGtjVvXHcXXmb/dtKc67LLrR
0ZfLApJ2u6xRj5yeGSEByZP7F9DZ5eMUG2O4aVNFQ9tyrvfNvY7SQIeC9WNdsnXp7M5G4VZxWxnw
avluH50zffLPmVukby044fj5VP9DZnGzdouCKddaKUELyg80Lcs+kpiTrn+MIHS4Agekl3F/WbJ4
d/vm3BrcLYuRGFSVbM6hka/IvNuad6bI0QbasNkf0tlKz71fNQd7KW/s3igQCJfpHN5WRiNvP922
RNHS+ezlWJXive8vaOvaa3H1liS9FBRTT+22uI9MIdmPZbXOf9xfs+rkMKhJ3YNQQjf3KGPSwLHN
UltAb7xBlWYwQFvbQ3kp+apXML/GW2FVfFTLY16HwgFZsNh75nri5lkrF1DvnC+Mnmvokrez8+SV
Hjzx9xcnT8irvfUZBBXMRjDVtTtBLQlqbvUsbqnQj9bmeHks3Hq9AqPM3tr2Zl3cCZcemmB5+s4x
V+44l8nWinDW04HpIwvuuW2G5LPwul95wLNPRVv/xDMnx2/kw8O7Q7n09uwMMfoOXsYNadc+v9Ir
GkJ/YWYfaLgBt0emv917kv1RJaGhSFlmH+XaHr7ZTFlkM5TNZRJuC/bR1h6RKkgO8t3XhW+5oXJw
igIw1Zm9j6mstqAuykERaIctUCGPhY3i8BY92UCaP7huq/2+dARGOrCN62J0w7lLJZMVGcbBslXu
jsPDzwH85hFU3G4z+WoeTZPFsmFLo2ProJmMfvpbm4Es2OFOSNwjacteBFJDERO0xOSEhYv8OhlV
DqeeNcFjs04XETkTMkjM8t+/IfIR2t8QSidULoi2qezvTpDdeh0wf0Eu3yzlg52ZINTnRVy2jJ7N
sDZzGCPn/ugn+ZGzVTkemUmgVAgWjTr/7aYieLoVXWs5oeMl5cc8q1qbzDGlbkOXeRoCQZUxP/AH
qg9JikrTl1xNsN+3Nmt71cregokaxFF8Wc0ase9i0A+mslRe56WVndeJQGZDoLFR4qv08bxq/RTA
4rid0ng6AveoTFGeB0hAoGHS37td0Gy1urelhkOZ3AILpkfbKaE3cK4aJz3fPymvoYPsFxPNZJ34
N0ZT5Ov5InrflqKIvUF3QniiRj1cltz0gtiJvL9yK0XoNssT1HZHA7mkyKYaHIkZ5MbswYN3/5eo
viKNMObtJVEAIcLtD0kra6wNgxKqYzEyMQ1IgSWlt/1534rqXZYhIs1TYNKEprdWujKCvlOPRVgP
jYn+8SSid4zZzQnUz7OWnOw2Gb8tVVtUp2yL+qfFb4jt7v8GaWN/O4kL5FA/I/b+fkabd7FoIGkX
YeFrFVLKy3YR7jR3IcCr5qE3jfQ/R1TWkTSp6mqCE/ofpQF45N0GW5lTD7FHOXxZkLPvaCydjMSH
dM2drOXSmBF8ofcXqrIINA1csc77CQTkdrOr2kR7Kx0FrJq6+NTrmh7MNX48tsfoPKAEdjSPozpD
ElbMFJmD8/lx2F8cZk2borFLBxGS5mZwrMf1h9lfor/vL0t1PT3paahkMDLm7vxNW8S2u1q8l4Aa
rVNhx955Kkq43evc/3zflGoHqVj6gNYZGSKOvd1By6xLa5px5CKJmMh1NJM5XDQnvAYEf7eU68Gb
+Bqwijt4aXAXyNUmamNMn8HWhZb6O8Nr/dAaIZ4Uo1ec2rb1T3Bx5hfd6L33bZP/7c2dOAs/ik9i
GI849lS/hveZQjxIGqqRe7E40Wld5aPnFm5t1f6dgpLtTlrXaPMp1Zzyez1bW3FORJwzcpUbpcYp
TstnaCtQUN0qrVmu6zb0b0a30OAB3UNUL2NQY6+2UvfWaHgLsf3KaON5GaiFDp14XpfaPfDOivN8
Y2l3gVpI5iLRYcnQjD+bLq8elk0TB6mK4jhjhBBFtoNZ0O61MdZo0y1JuB51TnG1u5Vws4jmsI/T
o5BLaQp8o8mQMVn0ntxsc6p6Gked71llcAvTZXlq8vbzZi3NQdiluDg4eForrkzVSRNuL86c+TWT
81QE3M4eLsVsuhcd2NvV8yr7bDlZdmBP4dOB49DiwM/RWt8r/IyZ5jVWieeZXYZu0t61oDSv9GuS
echaFnWe/+7qb2UPk7klZCRMjnmUWBg52NdujdkfXATmqEbUm/cMvGX9RHmC5DLfog9252wP9/2R
4vmk3UjrXlZ0mMzbub6sXbvKjjdSLwPWqUWrt7PTjRDxcCOqkwexDyT5q4eQtN2fEthPDuwrt/mF
fXnAXjj4bBqHZsMhhrNtb1cz12CsLEzvaegA9VtgyU/Oitbt/UUromnaukxVEJ3QdtjHDJ4eLxX6
KC70Wn1zTVyovfNaB0/Q+sm1j/ri0TLy5gRX05H0pmq5xETE8bgaHgD55y+Wu2ZNV7i4lZDhcFiQ
XcglrDG1Tuladx+2fGyvY9m+GXfFmSI8oWBG/5OPvXsCAHDkPNJc0syjMEiyUIZDUWXPONIjBhOV
P6BEwsAIR9gknb9dX7l2hTWt1D03ETOBPDnDaYW/5zLRRTjf/4gqh/DS1M7LrZMwJqdwCfw2ttJr
M+NaGGgPrY1tBQ6B0OW+vdfTXxIGwGb9eE6pgu48kBsnWk/tjvQyirTv7SzsJz/v/LPbRlRjoi0p
m5Pe9e54ytZpeldbGnNf+Qpd/pTN3VlL7e7PPEZwwxqz7Tdr1ty/7v9CxePCsdItasEUbJhTvN18
D+b9AvoFN4zLaHwmMv5njtv28b4RxRfmWeEJ/1GFomZ/a8TWoYN159ENo5n5vshB52vJmwkZFfdo
WPk11QCF0pe2dllvCicftJywC4m1c+uT322uEWqiWv8xE7//nrYLQk0MDbjlGYx9/gXJSzs+NXGL
LlOeCJBiLu0F5B4XpNeHBmbsN7+0koeIZhB1ah7AvSOBwF0fI1Axocg0aJg1uHiLLjXOyYyOx/19
f/1xyS54kRh5oqpDzH+779q45bqXFU44aY75Yc7E9tj425EUxWvPSJWZqEFm+zJQ2YWnmhisZNMy
ElWCtIsHR98j0Rh1nbxYVsYem+pzP89WaNJxeCuOiPSJDI7wi9YsrcTd9eoG5lTo5DlhNPAS9IbZ
wE3ULpd1KPLw/l6+PsOYolmG+ydrI7m43cuojQorK1onRCmoeJ8nmX7dorFEK0r74ycskVHIkSVP
Gr21JPHYC/wrfDVfGwBPS6EN5pIvzWJYB5H+66eF/z/xETEDEcurQQI494GRF5EdulGVXeM+/YI/
Gy7ukmVE/PkcFLDpvtkH39i0d9+sXTU4PXpszo42oQgUpyfg9+0pXZpEKl2UB2tUXYIXa9wfz22B
RZNeDvbgsztvrtle4sTyD27165eFVfFKy0o7eeeenW7r3M2qIgdo/zTnp9lvIaJtJhEgc7RcNeHF
D/cPidIetRpm24hrmbC7PSTzXIgJWiY7TGBt/dVYe+/iSVGntqSCGTv9Ud1AeclpS1KTIcYEjX1r
bxzKIqVOyknJvfKiOyhMRsm6fGTGPDmZ5uidNE0UD2ZnZQePh2qlcnyTmIsO2KvMRHR9NveZb4dO
PsTXLlvIQ7WhunaLjpLbqn25v7GKWhizq7TMebLxKCRDtyttu8lsgZg7oZlo0SNwG4Q/nGELsmyG
mcopxnME52HA261986zqLyNH0er+b1AtGdCqHJgRkv1s57d5SdfOcBfy78bNz4iBuAiOeJrz2ENA
8bhq+RHMR+XcqH0T8tFRJ0HYrXlEJSmho43ER8/N3zxmvgfRrOcuqr/+xNLYYKpBkn5onyK1RSrG
tqGWAbFYc9ahWg0mF6KvUSwF/P9mfHB6FL0GrJGno2uC64bv4vZzWma3zDU0KvhtCc2KJ/1SliKj
ljqagemnDbJWsTgZ62x/hPCsfyj9RD9ZIvcPPqo0dFvw44dQ/5IFIx2AlvRTL8J4E3DoQLcRNSmw
z6SgMf8adCOckJ6F1Zap7ivTO9pwYFZ9nmVx1wMxRTC6O0xFPhZ5bI58227wKSR3vfnr7FjF40CZ
5B9r1LR/nRWehcJN7U+mG40Py6xNR0U55QkD3SBH42Bc2E/iirS3li1uqDv6+XgtUZb7EhXjb3Gx
GZf7J0xpSZYXQP56TDPsPjgTqlQDIsKRcvCsX6N19J9HW+sfNwocB3urMkVQL28o5Ua65beftNVF
vGo6pszVXq8pdAInd8y6y5oi+fr2VREM4I6ATcu13ZqKG83u5xSvlJGFnRImq//a8jwLIzGl/9w3
JQ/i/qBKAArmAL5A9XtrqigGr9scww6Zleq+mmPK+2InR6OgCh8HrQ5oV+CgEqO027tuMwZjpCeP
sFcCz/fYuV+8pZueNWH+OiCscbAoxaeCDkoieRlIo2K7M2cW8zIZmm2HxdowEJYLN+Qael+1eoS5
5f4GKm0xBAKgF5OvCKEYOJ3tsko5FsyBMLNsuk+DY3+z/C3//b4lxavMe0z6RoIukYm7TzVU9A9d
l1iqGBvLvoyOFf8ijDgHojlunQVHsZcCW/S1J2Z754PTr/IsNvBsWZXlM9LMvT0ovZObTb8SE8y6
i15VZnfv+3SwEVvQhs9FXkCp4GY9ar34pacqm5ozg+n5n/e3QLXZ8lJwiuBNor96+yOWOlq9DmL7
cNDsQT+hoNk8ZR5DJqAQmv7At6gOreRa/V91jzrprTEa0+asRyWpDuLSYZzRWwhmZx4u3ThNeehs
rbb+xGF6aVIegRfPBhq+kzesKGf49jQ89ka5nAcj8T5GRnpEj6k8TUz4QZXrkpvucZnWUutJ0ZIu
LnUFmSrpVvuwMKd0dnIPin0K3fnv0eJ2f2hiNg7CLpVtmAw82SCSD/ZumXQ45rrFYYR1mRrPvg9b
Smwa5ckXnXWmtjkjDld+TWOUOd9+fjg8PE30Wamu+bv93YZtoj6LKGnn6g9uimLNVFj2Q72s2/nt
phgsZzTsx0iy2PmgCgHVfBOUo0U9/Fu5ufOpFEX/wOCLc7Ao1Tm1DYrrhOo+xLG7HEujtg0DXi3C
EucaTv1kf5qWjinGVZeMO+63+wtTBVkgZGj0M+dN63Zf4FmADmeFRMh4bZR8LXB76PtmzrsFCaRv
PsXazytTesgAMXCWarPzS7nSOs7rtD/oqirKP0zf4g5lyV8ufucOUn8yRzR5ndAjWwi0Tlufmxr4
+tYZX5pmayjNi/Rda3fxYxUB6vT1UueQiYYaZw5DWFzQEHWsI2yidAy7NxUXyTQCQ0iA6/aDaFHt
OGjF8HznGmwrgETcUNdjC1EhYoZpYTgNCsojCm7FQ35jdOetmgLaw4gar5zVQRfRNfuHCOT5wTOg
OmsSxWMZwFvAD8lf8cJBlZEfpfOcijBtzD9GFzmfbQAn4OjZsxHp1S/3j5q8jvuNpF4hK+EYpLxz
a23VzJkROUOEelQbgZ7G6FCVYv6QGlN5jfVmOcfZrAdWQu1vjhDJvm9e9do4DgcAzBCzHnswsONn
E6JImG9TKCyjHj32sUMC1EmT6uFnTAGDADJO3LLPFzaYvnpbgnSbOlmukKlXZzL+9mNm2EfBufIT
MlVCxcn/MZd5u6lOlDclnKP0sueUhk4Vmx/bcUaqjDpaKJr6CKuj3MUX9nYHE/rGpp9hqA/9Risu
G9MnJ1K47exr3lHbRrk0OueSdomO4z778bw1RdmaPkYMCcg76hRInWZtU8RBgRQropjpm6lH4Tqg
mMYkHm6IkRm5+Bf3QZQU7JKBkj+z3e6pHFMzaCOBEFYWvXmUemdKLv6Fqbb305ElgXTYZhGkxjiG
fVtNB1Vk1ZWjwET3nSoyVZHdBe/7yegyLlRoaX4vaea9EUk/w38qzFh/cBICwKLxo3d1ujVfTX/p
t4MQSPkDJBhS1nlhIt29Zn0UrT3k9iKESMSbgywHcGFNk/+9rG0NOQjuu7Am7aJpUvTOS4+IAVTH
FQkOmmE8pXDy7N6U2oYXmQBPerixWgO/aco58BLP+m3Z0iw63b/3ytXKSSN2GzaLPTiS0dGiciKs
mb2xBG40jx83qDXDZIC0SqRpCVWjFj+7jSHeb85y1KtRBWJ0Cih107eiILQ7U7QDjWp0cOcGcmZZ
oM/Vl1HPtN8MJxou5szHzacGldSy7w8cnjKfkHT/VL5InsCf3x7nxUXIvltACvnGuP0z2ctwoRBf
X7168q8tLGrPrlZ3gSx1gE1l5INqSnPUzVA9mlLkgC/NNxf7wSBL6xmMX2kuU8P62BYR/JhxdCxn
ovJLtDzhfJWkFoyX3q61yOAKyXTw6I7e/2cXvXFJGoThl8IezlQqjmbulav68ZAAj6RXsz/CVeGl
yPM6YW932Wlb6DyJbT0qvaiOrowAqLUx2E0weLsoLe79fBlJfFszXqyTNnTr+66A5/KyQoaWBn1v
oizNRYdvlRTZQBTcLZafQDPyPIN3p0kDBRCUHrc/A1JgZE8MKm2RscV/6bw0wTTP1ZNWu0VYxwua
igLlQR2h8sAuC0S8mzE6wMKrvu/L37B3mnrWpnkPejNd6TRrW9I9G31pXvPRyAMdQPz1vtdQfWA8
lMtIG3NKr6aVxbjYwo0pGdt1PV9rZzCvPiIFv923ovKElBrg8mXMBju7GzonVC1pODrhjNoGes+t
XQZeWUxp4E/RdDS9pnJFni1r8UzZwGq020NjdIe12ohfNSvrmDJ1fPOpSeciOXmJhQzTYKSMFVRi
yOJggED6qGKrXC1xA/SkOAM4DG/Pkd3NU6H1HaUFZ/YuTdmv1w3MEuMMy3yQt8iN24e1HEs5TgQv
BoiyW1P5vIpqo3cTbo5exoGRD/7J1dYqHMBynlOYWcN8LY9mKJRWf3SGTforrw5NW0FaVMrObS6K
+rEW+eeaqbMHHVKGd9oMfWAVc1PffoQowlEI/gEw2be/a5tk9EdxLKmX8X0X69vvxpQOVyZODzWj
VJdCBrSU3S2DOtz+A5qMucUujGNFl9WXGlqd97NRxwdXT3VMZcYGFkqSy+5XNBWdPUIo7IRJbVr/
OVVfzWEH+fzDmlY2yuVG+jTAvQZcqJgPJlNUJxRXC8ief7h4u8faHmMzcRh8C5cxmR77pDCDiN14
irv4iH5EbYoRBiIgOLb2emC+0YLbiykDwyVXovY6fO2XaDpDjDAcBEAKS+STyEbB3c9LvHcy3byg
KZWD93TH1D7BFRM9TbPnFIEtRuvhzacR3nW630wCUzzcu5g+NqYFLRARDugph4NtaJC0euv7JCe7
vG9K8SJgCowTR4Q+234WV9gMRFkZNZK4HrXvGWoPgWWayd9j17qAahG1v29P8RjT7pL+E85bwip5
bF8kB64x56kucClG7VXax7nU9M9NBE1aUMx9Mz9laVN4l8XrbKYWN7cItGVe/7r/GxQX8Ic0EpVw
0CFkYLe/wStii2CZys9oi+z3yR+3c8+Y5vf7VlQHhsI+450UVmgp7N77biN7hQOR4MaIUMkbZrS2
R60OIsKQg1xIZYo5IeoO5Mr4sN2mFrXfIz642KHnJ93V8lrxqYqJbIR+yO6mNMWL4NE1pIu1r2Qh
Bm0TRFERdadmO8d+lDzmI6PcoxunB8GK4jPJPoUPZTwXAfTU7WcSohsZJ0VXaLLS5ZKkhfuQulQ1
7n8mxQUgGMP108GSrD+7NM4ePSAl8rUhRR7Ohjk2f3rTXP7ja/03z0yHb/fNKfZPcnLg9+HCZ1G7
T9V5bhHVlFZhNumbj2glwcPrj/PZNOajQEW1f1COyFYWmlnGHobE4zM4xkZzKe1M4+q103hu49w+
2D+1FZvJXOSLAWHs9i9q86GhhWsTCdTVlZDEfPaYnLv+xLbR9QPiwcgBaeDtWcj9AbW1ln5KjMra
RUunjex+0t9Pbvb17ZYYfMHJ8zxDjr9bT6V39QDrDJX33rY/6NVqXpc1SU+5oMN535TCF8LlA1Ka
vjBjh3stwhKleeEiqR1WRmEEVtxYgRFpyVVL3L8srUjsAD0V/dqh/f4wOT3x7H37qrMIuyADlvhi
2Zq+3VRiLAavKqJz5oD1B0Y4f6/tmtJlYm3rH/dNqU4JNpBgZVCI6uGuQKpHVV6WUAaEdtv1kmx+
hVqi9c3iYEmqLX1px7xdUt6Yc8sgHLd57ccvLvKWj9vqtUw4ZsWldbfhYSob55xodRQsc38k7aHc
UZnrgFCm7rx3JkPWCATt8fnbXBXPJjoWv7n6tgZOZHy+v6EqS0hoyjCS2ZNXdHXLttE1SU0acGOe
X5HC9X9NerJ0SHPFwZ4q4nHWA00IsaSE/slv++LJXvzFq4ueXh+ME8W//mjrT86g519jAA1PsJuV
H5zFmn7iwtOUoH/r06Bw9g2wHphEkUGnGa5ZbgXJQFNkqqLh6oM0CO9vpXS5uyxHvi+ysgLxI0d0
tz7LaLrNYlKyHRaSmTwah4e0rot3ieVGl25wmk8wxmv/+Tri7vdNqx4fXjcaQ4CqGD3eme5Ms5m0
JKG3mZuMMtY0fCp3ywPeCOvc61V3EFiqlkqYRy1DDqExXXy7VC0VwyoIzgHtm87jBLNPYC5RF1ZW
3MveohnUQ9Wd02QYz/dXqnIADDfSBZE8bfDv3lqemEdoN65eiL325C9LUga6X7UH3ltlhlhW1uoo
uL1i82pLO0vLRvbd89L+WqOv8NAUxnoQmahuBCGD5GSlO8GKbhfTJQySxBF8ZJvdfqrL3Hlo+lJ7
cButAq3tNKcs0uqDC6FcGc8R5xSynlfSWkNj9aadsjK6gkU4m0yfT5v/7/2vpFoYjxF8b3C8U4/b
f6VaS3w6SbDKmDotl3oeAkg6+xPxeR+kRdkEY52OB5dAsTL5+Em0L4P3rwh8Ib7Wa33VGH9wxnEK
3Exv3nVLuhygstVmJJyYkB9E4W5taRIjHV1Qr/eMXvverE7xu9G4R910pRW6xuC+cSdgFm6PRlJa
NCVyJvfdRmhXEWtrFrTjaB+cQMU7B4+3VOujqgacbLcYu5xqPRtpwzluZn+oDO1bBJcvtPXWUwEi
6+PQTX/rC/oO5uQd1WcUTw+cjvSSJG09VIS7JRoNoIgyiiX5Wuy/q/oWRlk7F0vQGYvtHhwOpTHo
eOVcF2/QvrPawlbd2als85Sr/0mPBvdsOiXtYn1s6uV8//grjbGbfD0mdYkAbz/e1MfxCsbSDeu2
+Y5zbH9DexSxgy09mi5SHROmWVkPAS1AoZ0lu9cqqBEi+hll213gJJm3YEWz66inqWDKs/CEMGfI
4rdkXLhdUjHr1O5aPpbewVjZrGbyPDVVf05Xd7oWNfN7YTFvVtiKFI3FZYrNTxME/ZeU2nx86uai
ZRhSwOId3t9q5QEGS0whBakXSgq3v8uA8V/bRiZ8TJ7Wv/MuGZ9IkZsxaJcxurAfng81DVx0QWvp
eXoSedm0B/G36nNTYgRlIyu5jLvf/oY6axl3zzvgFiQC7xntH5+zTiyXbjYPY22FZwWHD28KuEzq
YvtY20idaLQoaFC1TbzHeqi1h9UZu5PgyP0JW+ByMuO0/4nzTI4uQWhE8q+4NvRM9K5WAirMe7H+
Yc4o1/pGMf5dktD8xD2lHk0FzkO7DajU7V52gJwL2KNxCibs3EFkRu5/uVmU1cPYdrp9uX96VNcH
gl4GWqWADmCEW2sTkhlZHHN6EsDZ+afCa2Crtlt3/YkxDRJOuBgAEHFA9h5hhP5FI4NiRmxrPrqd
4f3TQu/z3/3VyF+7C0BROWNOCe5BWX/erSYehN9FET5Opxb8Dip741PEOOApSc0R4fAlPcqSVAff
pq4o6w/UavY8V+g3xz6gQcgP/E5crBIYXZYP42WsoiP6caUpSjgE1jRAqQ/cfila05OBkgYT3Bqi
Y/1g5dduaqdz7SVHaCaVS6FB/f+mdtfZ6my37lofUjeL+YRB0KcQy/BlQE0TRufFD+bN2M6J3Q1B
mbnNQa9EdSQB68GFBh4Qh7tLpushc0yHdldo97bzS87EyaWcy+EgClRtJ7kYoRKlSz6hdDMvc7GC
HHrOwFbka9xd12hFdh2I4jN04vPl/qlUPh0MFcshuh8p7e7TZXENZr6NQRW1RuQ8dgVZ7MnUp84P
NEg5oV1tY/zzElM+/iC2GOUUpDXqNhCrML6A6F8ezKqd/50HW6sPfpxqt5lpBwzAXBMZ1O5b9wwx
FYYl6/522fy+1mA8APn+BGgGAQ9KaECdZH5o3e52nDSRlxtMzo+dEZ1du/9a6612jY3tZ9ynHIkk
cASBRHn81hIR+eLMJtBI+IeRshBlB8FBoRsIk+bUkA4YAZSniFKdYUCsRVYm//zFKTKnammMXNLO
OW3yt0+Z8JoVuvk5jwpxUJpWvXuS7oTKAQQEUKvemtKZq0iGUqJkmCQ9m2S8YeXN1KfNNQ5md16e
NJFov98/uvJ/uneoPERMDpNNSKTarVFjrRKbQRruYjckz4vTuAGutamC1u/1sOmnI1Sc0iDRCInT
D4jIbkMjBBa8sl7gtENMHQIQw//Wugz2TL2V/JnU1lGDSLmrP5iPORnS7u0CIcjR/FWnwxYjYPih
sAbnd0Mrx8u0WQWcJ22qnwZI746iSeWte2F25xEcJlsHNJvwsLNunrq0aGiENUdDferN5G0C7kJT
Y1/3Ly2hmYkkcqhINMg4HQP9WgeO6ROjLUickRvCf37/xKhuhGTLhrKCnA2PcruheZf3EygfWpaJ
LT70a2md49l23+eelx5EnapNBAvKWACBEr3ZnalYR2Bkof0UOmOaJ0Gpg+MK4Eo4zNNUh4S6FqJL
xK8MA+0MrXSbKqNkvr2falQ+ajFsl8iY2+a8mBVC64Xvnf2xHf66v5WqZ9gFA0tIA2CKDPV2K0cw
PXFObhUmjLI8ZN4wfN26DCxGklrvHEsTFwFu4gSnfMfcq+0fOBwV6puuM76NuUzqJa8y8Low5g0E
Dh3GFlo7BmzqT06CVF+AyrrRhd02zc+D3aCKbo8zwMsZaPwcNKNnQxPitfVRj1r1HQCh445kkIfM
3O2GwJTNxy1ktFUX1jN47vhCypyH/qBXWbC5rRHCClQf7IPSKtgN/sIDAjK9tcqU/TSPA0FlZumy
olhb37N8yd5B4Lh9qFPKb4xXHlGLKjefd0VS3elysHH38elEoSoFp16YgPi6wNLWn/qqSz7B/uKe
ErDDX3wwes8Vjx06ELogVojSP70e+q37p1B1y+T4EScByJW9DxBMNxETKjts+pRED+QKUNTp1lEG
qbbC6D0cwpRT95NO2lIA3R1J48W8ZY+WORfPInO0A+ck3er+OZOENpwhGuZgOm4/5ZJpltXJ/MCf
i56qixAP2ZIvD3Nmbo/D6NZBHUF9L7JGf7i/iwqWK9kiZ4iK3ASI3j5tdUcDJtom97Caj59MT9NP
UVGuf8AHP49njWnv8SHPLbMJJsebn1E2zeFwkx+8XJxPdmtkR7Bb5WbQ8YDkTIcac09AWEcttA69
6xK7ROs3a9HNFLCXh0KL2UBt+2QbMRw4nWU/Q0l6xDGkeprIAymNUsWmt7+7yigFG1a8Sa2DqByz
D1rTF2FSmdrH2M7b6YuexPbRelX3WGYVpk4FR8pF3n58YqvU6WfWO0eR77w3B9f9xUSvUP/FXFrz
U74O3bl3WusgnVGsFIA/DgvQrRzQlSf/RYiIe1wzZspgTneN7GNhcn2NrSz/7Tvtz82ZqgNzikcD
NQPSUfQxDMkMfGtuzeu8pQDFORst8alYOwSFGCz9W0SVtZ7WybffwVhjfPYrqRG/aUf80qrlUpr5
MWjAMd/zdK5FF2tmYXuyFRs1gTZBWxDkFFD/3rrRlyGVt/17cLdkFLq71mTfUFxIejPn1d3qyhXC
lW5ww6Vvkj/6djIf3DmPPzF9I/5N87EMVjE0dZA62jdrtYYQan7zwE0qbhO/ATAOZL6gu/fd7l5k
qCssKxVPt9oeOtHALcA82jXa3DIQgtE7ptHd8pJ3ZXbg1RQhF+kbPX3mZkiy9gwYY+kIgNKYXst0
/bUdGu8PJle9R2Pzvf8Otlqe1ldbDXaajobs1+wBMqVFySOB3CSc/Cb7QBjgf3fRXl1OfmIiMRtl
hlkTDeTdB3eOtSZY9Uo3L2nM7wsqPevrc0pTCULFvkxwdZ3ZHH0I9S/kJFA64OHcd46FNiblmKfQ
8EbuWiB5M5TPVI+t6/2dUJmhXCYRIfyNVsHtPWudutTrlDNnRElSh2tag5Zri6347b4d1X1it0F4
gS4gzdxFH85YZ4NvwUsG3CuPT8aYtZ/13oyCgWQFXpf41/v2lOtitAUGB2St8Ze36zKsvFo9j6A6
9dbqL9AG+r+uGI+wLspVSeATYGPWtGe/7pvK1lcXFqdy2+YPdp3R84CCO2w1d/gFuoqjK6Lw/XAT
2NxLyhzAJna+v/bo+WXZ4obNPGrFSYdzo7pYTjLEp2Qby/ihNgCvnxGDTv68v59Ky9SpyWdd+a/d
Qycaz1n9ntzB0/Ls82pH8WfeCg6m2Qje/dKgYlhra3jfquoVoM8jqWPoA74qFk4tQbiWEbQ3k2+N
AKO2/n2Tm/FHBviYujUyS2svaWol35Mu9f+Ps/PakdvotvATEWAOt2Sze3pGaZQs+YawLLuYc376
85UOfmCaQzQh24B9IcO7q1i1a4e11o4DWq/Lf6jEIEsN7EDK8IJv2+y5vWolQt/UzM1Oa2g2qaX4
7pWZt/jm3ByxavYOFGUsIEAgZRmisLkmnWcNBHGEV30eZ2fmbWZ+ZC/Nm1JEP1YS+oP93fuqqHtR
aCZ0ovu0eWVdY5p0mrouHFfjzRoZ7UM5qO+tpWwu3gJovR2aI7znvklyXeQAyAe2xJUoV+yCAiGz
g5AXA980NbDhe3dBpXH1/qzstHhiQpJ1gEDesypVgYBUsK3c1Vt3oOcuY99ile6SQXmiUGIlVCzR
X8Waej9sppkEzIU6FHXZ+5ovrG6DZRtJYcTM6EooS6d+8FAAO8+Fuvy5lGatBoQ+k+4Pg04dw07s
d4o+mOcG3caT1k+rjTATKEc7Vo0vbGP3SaTV8o4hAv2H+3dsz1OirSUnHTEOkDf/dmsMZRFdRRPi
FM9ivVReGb3rhrm+3Ley97ij2y0vs8tTs02M2iVSM4se0IkJCCCYi9IM1MxWT8Rw/fn3TcHGoMJI
e426uPwqLyJVTWVKk9cTqWreyDBpJTX9lArYBfGp5OD+7O0dEAWJdETQ9NXkjMImSCszF0hvmmdn
xlEp51x3xoPDu7d3koD1C7hJNUr+ihcLmtOMgdiGrLIVyz8A8sSD3q5/Ugs+gpTsGSKdJKrS5Yjh
7ZS9WtWGOm9AqyktjbMoM6bALNFzygTR/m9/JIYUwUagZUfatG1xlWuW5qOEOlaQQp9QxM9CHdx5
AFWxPQhpd1ZFjEd4wxaSuWz1DEw9M+GwA55fkyRCl37IzhWl9R8r+vH/wRQZOZg4mhC0CTZfSoyo
BkwQeYlynPpCYT8OnQRVgy7Vjiq+e90Y8j/Jw5HYFYRwbk8FeVCsZWntnPJUrS6a3ihBwnjJcBnF
4JfUmIM5c5qwc8fFjxYBna7Qmku8zqUfq8Ny7UorP0DU7Pg7Gl5MMZUS4DR/N8/J4pZ5q5csXx2S
5tTbIwysSiM+1u0ksKbhSHJ21x4aIPRIbcjR2+CVJ5sBaQ3wjHhSFPCjmrWGSzsbXxcjMh6iuNUP
oti9o+RRYzCZZg5LezsgY+gMZA9HoiBlqqd/0rQS14lIIJwKrzkA9Pzq8GxSFIpIpiwKazIT3mxm
NuURoD2eLEWrRjuoerb2naK1HSpc9NafGRdt/5voXTucFNxp5K9E1qi9oFnVwBdM59FfLBLGE/NS
oB5PnVN/JBbWnDBe20L1O8tbP9QTGMegXvXxSwoLovRXkcNwh68Tt35OLB8HhamU79JcKo6o6tDr
vhCMCflZabNq+Uy0H+xzTFAvINw2IzW9pmmf87Ue/tHnNlf8vraRMVuWUm0Cte2rJTDiJnue1mqo
L0jpGWqY1p2unOy2aD+lqW79vTaV/TEuhPexjaN2PXXIjR31FF5HlrKHxyQu5irQ996yocwB8RFL
G4EnuHr9rWsWJuYkVn9pLKu8eA66nLVHdNunkcZzqH6+7/1eH1xpndeJEEgKrWyeqIGRR1Gdybvb
ReItcxv6zicdtd7a1tiZwRTr7s//YBFkEUPAUC/mBb71FtnCudEcSMsuDvmdDQokWGyj+qA5cR12
de8eeMLXARd1VhIV1GNZKUWNW3uVZ8X6MtLm65nvhoZJ3J8N3e2DitkAZNDack7hTR1s6+vriVE6
RCiMQ+8FpnFr1MtSURh4vZPd2fnXfk10apGj9S4COXzwJktPfns7MYX+D4VHiskgP29NiXRQpiUi
v4y5jEGRKNF7karWQc1+75y8tCJ/xYuXP1mMOSltquf1qjiPeVMOb5zMyIN4VK3UN9A/+i+fjR4U
cD6INjybtwYjV8uVCQ9PBtv3YaWveQCwfL7kaQveE5brNWUS5W/HAuylBGFK8JvsEd0ahb1pWFB6
6Ev1cffRNpPIH6Kx+DA1h+SUvROCFBgcCyRJqUZskrmqGfpOsbj2g1miVmKOTYCWpO2jDnOkarx3
A5iULIVRUFLiqb5dFZmFFL4A4CV6ZiaXo+UFNOWiL0i012/tdbJ82y2OqO17B+YXq5yqKd2BbViV
rI3RrjpbmQAenC6zlrTPY+7qIVoBTR80RokewX3PsrtOqSLCq4gilyv//MUZVRONPXUBFDZNol+Z
ADue4Co2b4oF0o/BAI4LugTV5b8YJSWXBF1qpZvrZ/ZuggYSsJcuVyvI+/2fg0fcHStKHyhLNgVZ
qR0tdLu3sJ4lMYbQDqY3bntzdhCZgaGYZWtIJbY8dZlgfHlUxkFd1PNJL7z1oDS3faJ+2SNohQqA
/yR2vd3YKOs8dRmTNZyyvn2WPadLmk3Dn1m0NI9gB91LnQr12WuqKNC1Bo2f+3u8t16WzOsoFXde
eVOnHuhk2DPrdeI/nbSdnxNo5b5tTtfCiKd/7lvbWy1FHuZh4r8BE292tyY1XWOaS6GIdGYdLU38
mNalWp7rbmk+qUoNF09b2u/RMOdv+tnV/7xvf3e19Ijh10KNI4K/3W1G/ylj241rSIHCRXrCyk5m
3Odv7UHTfGUZjiiar2RE5OdFEBA9Mgp5tOXlD3pxbybGLI6RCWcy60vtYZ1W56dMyi7d0GuhuRTT
SakVPRyWRn0ytSz+FINZO4gKtu6Q38DdcQAEIHMLDHXzYM50NTo+8hqaubecJmAUQWqleZDCUQrv
7++uKU4S+QEILer2t8tdJ1HoFU2TEG2U4Z0Z5+q5L9X6yziXRzzHHVNcFy4p+SUd5y2ace0Ty+06
xn0Aa7Q/2kZBajBl6VORKQf7t/V97B8VExSpeEvAFW3Hxo4iVYBvCDXUczs+KeqK/t+8KD8EYf27
FKlJwy/NojuICvbWZ5OkE5ryF8/m7VYaVED1knFjodOpThChQuNHdEGvTXo4d3DvlIIo4l6AnoCT
uF1h1LNES1PWcPQk22N25oXCQGo/FDQ+vi9Glv+9uouDGK+ln7W1dlXEcFBkPPBFOxst9VAlLReM
zCuuBpM/BrftFTXss+mrIkzl0aKGhihruZzjdaRB08PZOjC6s8/Er7KIhBAifBT55y9u6FpYua7m
QgtJT7SLJoRyjq05+TiT+R68Zzvej2SKPgKQAWq/W0pdUVJ51+xMCyOtcUOXf1xcDdHppNCXsDHq
4Y3nIpHIII7yVA1zdpC4v16pFNaANchEc+kHNpfTUKpZVaxSC1tmm5zmQsTfhJe3p0Ws6/W+H3jt
ZyXbmaRLTpWgbrFxe0nRpi0zRLSwAI4UOEU+PA6qvj7WtVf7Rtv1X+7be72zmsqAAjDh+APJUbn9
iK7bwiZEKD2c4YH5rTqND53T/20MdfbB0qr6Sek87VHlS/trXean+9Z3NlbKWxJtwsWn3L151fQo
j0RljlOIMnz5pCTxv4XViA9Ol6nn+5Z21kl0ghoVVQ5Gfm1VqRZ7WNzFxRXNrT6HladnHxHfX67C
Kil4L333VAkmWyp6Wp3MdPIOyhW/+BkvEyIaYPhaxFk4qWBWt5iUoaEz35XjEtqZHhsXw44y1Sfj
0xEtt0X8tqMY4QWM6dL/dmutm86yJZgGidqnzzmpU/G+ZRpn6se68OqgtxLm+Ui2yfLUE6vXT4Nd
9NSwEKtKrnmXRq3fNC6VrswZokteTGV98OleuxyaE3SIaWOxNroVtweH7nijib7i9kdudTFbdw61
WpWbR90kF3WCN4wq+5/7n3HfKjdQl3KKrwYaFW2OprWK1aQY9Assu+nSL8P8zlvK/t92Jm0vxjL+
677RnVMK1tiVmp8oaVOYuF2qPSmltzBNIbTyqPcZqGFcHaucw7lz7YNjumvKoZXmIjuoUrm8NQW+
z2jt3lHDpKvNSw0COsAHKwE6ksXBB5ROa3siiZ7JSbADNmdjCqHloqziTA0L280CI0mXix25ia8q
rv3eizwltJP2ifp9G/7+dhLPEd2BswNdsImqJqaoLTW4v1CdoRPaOl9Tix2GummWOLh2O+8zt40H
Wj5R9G+2MxhqPDrgmZQIBFLNFXjd92X12nNR0uvI1Ll56Nu+fZwNUPF+2aZNAN6yP1jvjkvnxpO9
g4knL9q62MQRNjTKluOjMuM6HYrhMRnT+O8WSNibqkHc5eBh3jEoVVSkkC8AIUDyt4fIcIXQjaZZ
wsGcq8+iSqlwC1FeEybBhQop6IG915dSMhtpKBG50CvdztrIbOpxdN7V0LUT8aSU7gCczYiQY4jt
7lzl8/h56Rz98/1j9Pr8EuzIYXkOcQ+dS+nxX4Qf5tAbblyxrQOAo0AWtphAr5Rf47ItnyCV/Cgr
CTyzlIOG4Osrii+gy8Tm8jlJP2/tGhlB3dLyYupW5z1nfUaDNkvyxyTL44MrurOxN6Y2V1TMg5lm
Fd7Ac9MCQBsqlbmw3Pdqa0znNarrQDPW/iAC2V0fMCMVtrYUFNtAQ9SKeahxzdfUKjP9BvK6+OlY
vCdTXHgHN+O1KfJJnJzUhYPLvI2ep9oWVt8tbTgQ9wULhaK3qx5/NGtH+W2/Cj6C4wKym2uIsuHt
R0NAI7G7dgX6F7V5UKDMea461/SdRFE+3j+XryMNCcXA13DnpazF5rWoEyQR4a1hytGHaz2Nva84
bXHW5pRiCOfRX0qG46GZA/l9+f1Bq2gNqSaatVR+gMHAxrtd6jQUa8VI6y5U16S59uVsf41Hx/Ap
FmnvKr0vA4Kk7qHM6+GZR3Q99xApTyNwgzwQMx2PA++w95HBtmsyrpWw7o03chF2biMU0sOiXicE
Wwr1C80Rul6aezSU7fV9cTXeTVJanAIl083RtZkAXRhrVIbCMsoAIcufk117j+nYd2E1GuvHeOmP
0Oqv3ZC0SWQp41cZX95ut5o7UZMT3IWZEgk5Blr3bWVc3i5ZPpwSOQmwWRb97HXx0UTZ124eHQxk
9vnaUNto4N5aXsE4iqLUq7DKY4vIVdOuderOF2VgFuJKoPR8/2Dv7S7pJb6ekEHiXG/t5WkZVb1m
VqFVTG6YqE4WIAWWhO7amQ9pm/1BNfOo5b63RoqKkMulJCaO99ZmRtBOyKdWYVTNepA6TQzOKOYy
qXMaiMq1f9v5cXNe2Nv4iclyOq9KtCqczTrx9aZ23lZLX15Ut7YPYpPdpVHkYkYDDye5we3SKiXr
6qibqtBszNFH9JMiQlkr7zPEMlAn9n6/gsfSSH8Q5SUQgS50a2+pujwmR2Er50w8uFn1z5hVTCFu
kaZsB8s72Mm9e/ELVcAoCOLmrcftdLs1MncoQ4TOrK+Cjn/gOUlyqpj9deoazXlrdW0WZKlRHLwq
ciG3gS1NOjT6WQwCb7QWbhdqwnPOcyg7YRzF3Xu46csbuxizgyrTK4ABfvaFGRAht2ZEXRuLtlhl
SFs/Qc25FyfDbLs3biSeI0YTP8ZOEYcxIOmgFfCy4pTdNqdhesMcuZ6wfjYPaIp7J4r+EKEfvTek
9TdfuHVrcu3eQWF+XaawSfsmXDuGmavNOp3duD+qWe7a8wgRIEbLUunmBHeDzShTSDlhq7vZz0Id
nW+1rk9qMC5dkflxUo1/33dB+xZJWnjBZWFx44LstOtJ0/m0c9OZfkttLxySqDlr5iKAortHdPad
twuRIUuW1ZANIc29/cb9YoL/tc0y1ApXPzEE2Q3c1Suvdd30B+dpz7vKMimPCc0i+Fa3ptyhmhEi
cfl4buy9NadlOjVl5XyKumJ6g/wXPm8ZAL/d39Adq+hu0ZZCWVWKOW02dKQY6cyjUYWo5HbXah6V
h2IELlsR8AdDZWtBSrfqwKi8gJsLKnUs0Cn81aHaKj2moHPT1cubsNeckYqGGb3NSvOnNRrDiTEq
02Ns6eLXoJqnbtLyg1uys2SEnCg48ZqQ0W/VLDvUiNbJQMpMm6IhKBt4A5MnEETXx+yzY7dakJj6
0aDHV0QvXmlUiCgCGVLD9tVGlyWVNduo3RNA4doO6aSsyAI3o/WD2Ni8it6IlrBgdNz7YgY3/LSk
ffTNq0RSn2ZbUQ7enu0eyF8jvSPyUkAAGeR2e9gWk3ZnkemunDG5XNNuGMK1bdLQ6tuOfhoqplFV
HNGytn4Zo8TeTESlcgMkYCsfghqsYsVZHp2cOC6/stvlH0t7yAzfHq5fVgAggdilhPoKpKdFHjWw
sYgQwCmMN7qimN8Lz+tOkSGG69yO+bkzasvvk6R6Kkf3wEFtHYa0TkVT1ohNqTsgN/5FUmoMg8Vo
eNM7iaFe38Sl8WgIdXysJ4rV92/uniUiIuo2ABEkIebW0txWxoQoBdhvsp7Jt0pKUj50zOa7Wq7l
AZxj1xhYHEme/kVy2hhrPGtaVx14u7VmXWBGdhtMdEbTwNDX5fP9le2dE0m//Z+xzfvdeeuwKAOI
8ravayDPbntxgMlc/oMVmQ3SHCEs2rYUSnsxtGiUiFuYNWc96ayH2O2dj/et7G4cgBA61LwTnP/b
jXOmmvmq4OZPyBwWz9EkvoCHG84LE3kP1vOq1CWPnhTHBNtDAvqqFYXShaOntQGBFZQqBVEj/7Mx
Sy/gERme6jbWgiZCNRsZ2u5itKP7gUDpd9Hrv37DLzwH2CZqppuIYKqbInE78PnoRSaPs55pvqo1
9hVh6+WkCWV9VHpzOng5t0EBRom+IHwAYMelbwnUvZ2asZqkODO7Hk6F2nZTkJZ40ijS24tCSnvw
UfcMEkLL5iKFU1Qabj8qtJYoyVB9ogMdwXdqoJay3frJXW3lUUsPZ47uHCKsAaNCCJRQayvPMIq8
TgfTQzS416oHpy7Gx9hc7LND1H6wl7umeKGo/uBamLx5u7QyGnOvnFz3FOlTedKMWvUbytHnxoTl
99tXg3qoFOyWPDOgmremutkmC8hHVpU20zWuxY8aMsCz1pEI3be08yRAbEbpBjUp1IK2QU6fKqPG
7BcUBNrcfl5Gvf2DfnACmc0qP5PG2k9ltIpAFVNEzXsSB+b39pQRz7xHQBpBc298QNQuDbBtkKoF
lbWz1rXNZXKz7tQu84/7C93xnBTTKMFSd0LDfgsSiZlN5MwzPs0r4Dc3puJ91zOvPngM9o4/UDTu
HJReiS66/XC1XdpWiyTLqW+n4lPfFvE1EekYmN3gPmi07oL7q9r7fKBAZZcCXjXqHbf2BgaMOqtF
4zXvxuGy1EL5WSx2/qxqpZkywSfuLvbolm8je2j+KJ1OHI1deZXqSQ8j9TEl35UL+KrUnEyeTaHX
O0HBV8V5stooiJoh/wG0XP3SxnV5TjUxdae+ts2ZgTZdHzLs0PtEO7dg+o+XOF8TT4z/4WA5pNYM
DpD50CuhhIgGX1+uHpqvq3GGP7P4roHyUENH8OCy7gSMUtQLZp3U/X4FdjKF6qaoUnintUF7AE9X
e89LPLiabwlreFennREOjXV0oHd3HrgTOGfZ+gfRcfvt8bOG20G6PuVVnHxJGz1+QLSqft/Ewr6Q
GVWTb8y6nJVeq8IXqlV+SXqmtYP6H1fKu+pQ/VCtIjrC0OzsBxeNoib4IF6fbXUjF2Y+DFHjndxW
q/yefXtYOwzGC4XOWuurxG+Z6nq+fxN2PAm+mQkjssApqzi3u2HVTSYyuvknWJUr2YLRh5NljQwS
ntfTfVM7l47iCegOmzkxnH/5U14EspMFWl0reOOmRGlDxmyDe7C7GnJ11gc9acLVzssvZlPkYbGi
ZXnf+o4j45hBo8SPkZhuO1iV6PrU9mLvBGDReGiZ4U6uOMUHjmVvOxniidiHVJchL7hdoznaqxFl
vKtQ5/8qrVJ8EZzBJ8akHhGhdlwmgCsJE5QauARqt5aapBFzWbCHI8i1oGpQsKlQVw2ctZOzvJv0
4f7+7dmDKM8DTqoJHXXztqpJU7Sq0XlgVfoCrnr2uWPa/UVpqjKo8/yolfyrw/cyo+eAMO5VdgCR
6afwtFlfN4qMj9R6p6GMy3MSJyOSzE4XNLpePy6dsj7EjTv6LeMkfTnm108QzX2bGxxbb+rsh8Gy
fyKwpwezTRGd2XvTwYbsfWrch8Pd4QvQl7n9APoANtXzcg9aZWJwnIX93BZm7gNcjML7e39karMX
Oa9mV5SYmnK1uKaaU9C0M5IPFlIUB5d055oQ6xPyQhuk37v1QrGIh3RC+ePUmJm4mGtJy3dVqoNr
snOYyJFQjkR+ALWuraKGAPLb1wwIReVV4buWqyt8R3RaWJsTvKXetf+9v4Pb0rF0N+AffhXcVKAQ
mwSQzusa2TaaVRGTdr9oLvUoJ8rfKnWyfFso/71DbKH3yzXJD1a68+mI0ijz/ULoQCvanJLKLnRv
slipnGDgonXgezTT35miKQ6qULtrlHpLGJQDAuWmv/Cv8bJQOtVFdBoR3fkHAgZqa7Gilg0q0k36
bbGE/s5plejaNn17vr+/u8tkoLCkxoEy2ZJd5HAbw0EjhCA/1b82CzijxbWi3Peq8YhItGcLvyfB
F2gfg+W9XWeVOsZizzaewS10n0mo7mOaZY/uCr3p91dF4UVmgvSUCdVuLTGYYSbXrCNk0JJGCSn3
AE0cxqIagjgbk+XgidrLtwE9yDkhKP5IBadbe6qVMIjYjaPTNFaUK73C6r/bejow8ctVfWXNoPRE
9te1b3KGsRRmUJZdfXBgdxwAv0FCLqCoy0L87W+II2FCBCtZMzNz/kD5ufnSkF8cLHUn2KG6T3uY
4t0vbt+tFR5OpbIrh8LdWKhp6BZxBbMOhk0zaCcTcSHrrGid9rtzUXEDFE04o5Q0iDi3qouqXmVZ
YqrRadVa67ulTvbndBKff/vU3BjZfEUvjcu11jAyG10E5YTLplexOBfNNP1739ReMIstybFFuR3h
w417yboiyhxjiBAhX4rHTMxe6w9On3/R9Wz9S1Ps5HFR5uzSTEb6VejpHACxq+PHzm2rwu9VwPDj
uFRHh0gucfN4EyhQPaEQDCZ82+RQptgYzFWLTkOspRdKuPOZIXly8FLU+HlzJKmyd5qkwhg5quzU
b7MWd9FGixEDmNNFHGV+C+Vo8CmTreOVjpn7YR6pVr0DQtEdxSk7zggAH4E794XKzatucmnOHkwN
5eRGJsAkpO8/JU3eMDQrW8zfjzh+9cmREJe4k23lT1GcfJqMnmntuVYFXdaolIOTJpy0IrneP1h7
H1C25P9nauMFNMj1btVNCtJahXHKZ284I086nj1l6IOSJO3A3t42WiicgTNBHAP84a0/0Lwmmhpr
UZDDaeiUR5r5U0/mPwptsL/eX9nulZGldER1efZfYcxHJxa9pvPFFq9a/loN9EF9Q23/GhqkiWfd
1j/JtB1N3zz2Ec5wrmiemH6jgo7tqCRRhzSb0/3ftLfbEvBKLc6AprodHm5EvZI7iqqcOseDwgXz
cHzfMJ3NL9F3uELbHX53Nrt0hI7E9JBtku9vgR5LXjeKulQKBfGsJ5J2uh/mMNYh07DerZ5V/AeX
SLUDFSKKuFSTNp83GSIaClrKnrtl8ZAWA/NkXPgviZx/fX8v906SA8uHOwmK+FXTk5A8y6YUjwhp
PPqSp9U3ACzeWXPEfzmzYDAhR9CFI97a+F7NS9cisWfltM66820Z4+fWbKdTkuhH5GX5f9q6U9AV
gOlBBYE9lWt+EdktTpzVi8f5yGa9O9WZ2fmRMh/t3N4ppBQMNYmNc1/px5NirlR5uIOmvbQXt5um
P4AHRr6S99lZZBCm73+p3VVRE4aCAWjY2WbkiuoMyySlGoesUk+zkzbPw5ICSL9v5vWBIJEBTQCk
CTLXq7qKuqJWWCJpFFqxXf2RtwCIg7pcqucsXuvuIHraMUbUBBGKx4h/bc/E3OszYzcrEa5asQZG
73kX1YqcYHT06SDcl8Hn7aFAoozpC4AzpN76FixSIzcAA8PkTk2G8wP2mriU9aR2PnMjh2sMjvdB
a6zB8lfL9GY/Mpbp4Fa//oD8AkmegcPyi9V2eywZeaLHU+MpJ22e8qe5L7THtEQ0//73e30spRVJ
sZXc9le8dmPsly5tcwH2RiBApSTFd2RF8zSMm1r5rGhlop/uW9z9iMSlyB9LTMi2UBUtNWOZsl5Q
hmq9a7omEVoQjRnG9Dh++0lncS9MycW/uNnDIqbKM1sRtlWWn3qr7N/UEWmTLuzo4/1V7X4tG8l6
Do1OHLEpIjBiQHfTeBBhN7sMnta67pMqvOI/LIjOkvT1siiy5TUNjemVdozUa5W03iW26r9FIcZz
4jAQ+v569r4SBWTarDL2fQW6aCNjNYw5EvA1E3G1tUj9WNZJUflqQgn3922B9JeUXF5N3rDbz6S5
SarOvaKcGlsdTjGguodu6ebQBtn32+0ylFVk0sk3Qg5gKwdpFkYdL0ofy1JI8bAKQzy0WsO4KWs+
As3snQgeZEC9vwoU2wEwqj0JrRr0OISS2od9N2tSza45//7eSXkDWecHML2loZqidMwoaeJwajMH
2r/d+zYzDa5GI468746rkDBSSszUmCVT9PYzjbMXT3T4k5B2v3jTM1XnbCiTEzZFkV9AJdkf7i9t
ZwMhglDJogkIF2ML1AWAnml2Y8WAXMzpPWN0xDtmORsHDvB1diO5SYy0gEongVybQqOpKKIxWi8J
Ky0ygqE1xsAGNAzhPlU+6KlIwoTw+eB12dnKG6MbbyGyohFj7CSh3VYV4IJy/JDNWfvkFOv0w63n
/oAPubOV6CvDu+A5ox29nd0xTHqn6wKvXnSdEfAlvSvijkcjj3YqLFJ1T47uQJWOY785IWklZSfQ
4A5XdVXCyHO7YHbaKKzwJoGdKvp1LEtx6WGHPvLBmZqtZ1N4/9TsOC7I3+QeDrqrcr7p7Sn1/n88
nsjCxarjU75W48XtlYiOY+l9+31TZNf4Yt5n4Aybr5h3tN/gB6RhpBbttZ6VxF+1eg261nUPTqnL
r96EI3JkF7VOWKZ0DuWfv3jJIPXpRRXnDM4Y3eWRY9I+M4gku/S8pu8bVZYexipPiPMK1BPuL3Pn
sGIbcBB/M/ho+1URz3U0YRVZqAjFDo11rnxk5bXAaHjE9Xo6EgXd+4Iv7ckb+2KtjYiKxTKxB2G4
C9x0qgJXmO2TPhj5QWK8c/mp7kgYCtBGwjn91pQ7Fb2aG14a6mus/jUXNPlnM0+fm8R0Sj+nEvgn
2V1xub+huwskQaQtiNN5RaIduPNWivRG2FhgJ/nv8gcAI9qj1wzxwQL3TOE+pWYRHWfSqNsFqp1M
RhqPbzcl0ykSafJVV8AztMgvH5ja20tiH1jXFMfBaUkf9OKzVW2Rtx3dxpBBDyVM2aY6C5WRKPEy
mu/XKasuNmSFg7Br72y+NCrX/8Ko01uGwkQQ7oWj1o92L7SgTvLqsRqG5NEd+yMRHPn28L/cXkW6
rNDXpeAnVdZbk904dSKLZoSMmTQwGj6eSGPSS81sGb+LtQLplkiN4iAy5qULqDF4zWkQTWWelDnV
T4LJGLNv9Ots+02qNJ80qhMRio5GU/nTNJnXAixdE5SwVGrfAdf7b6vYsD7LxRQ/FgfEceB4s1f4
XeU1DP71UCz3a9PpGUrGfKspWJKlKRFwiRPsJPE8PQBtLGtOW2/8OeZZU1znMXKnk94PRh8MNf8l
hjIU5+IC3JI/tXX2oFpZ0QVFLfRvCSKe7anv4+UdDFORXgYxKH9ai+U9lLbIOl+bk8S9CFYd6kMC
fr6v5kEPiE3jLjS9PmYWBPO3TrWSdlAlulajgcgWXtWuEoUP7xmJpMmDQe13aIi87ZLY/DdFg60N
+hQhZ6D4Y91cS8Z8x77bKErq54m6Po1JrBhw7tNUvSp01uj+jPh/f6lIZC7R4uafRqGhiZQI4Vwy
s2f6V+fW3k9TV7q/ablmMjXo88ch7R3zqW7cJPYn3R6nIDKV8ZrVRqO9cxdbfZPZ6mQ8xfMqvuIb
9OdxTaa/yiLJvyNg2f5FY60efaVzVY/ai5G98SoqXGHUWTRwI0ux/9IcXEzQOu4kzmqLt+k0dXkP
yqqtL82SJM9qBx8pyKKxeTBRpUCqsk/sPBj1sWhOY4Nupa9CkIz9tWiVvxulTAfGBteRTsd/Wq9N
beSt70F0rAMFBYIPvUGn8WFdo3wK+nwwnHA2nJJ6AOO1EDc2Z0AAHUoCrg+vvv+qxV30TluyPjm1
tdl/S2NllkiYzBGBO4/52wav9Y+eevriJzWYwYcRsMcPdZjiLGiq2TDe6oNIGcQhcmS8LDcrh5OW
VMUfzNOKqmDx1vGx7URfn2AoVtfRKG3TV9QI2k69DuWXfBTIbHRNNPdB1Dd8CZE3zC2hjWL+Q5yb
00GEWdT69iDmP2zmskePBcb+BlVrFAFq0bQdeTkjy6cPt/yYEHt4ysrG/onYBkCYzIvWOiwKNIfC
DA2FLDScofrQeYbi+J3qtaov7D4+dyS9jp9G1vCvTg70M1a96XGyoiy/qMqqf+6dggEMSlXaHXsS
qUFdMViFiScMzGVbRbIETp17AiVcJenOIh7n9jQVhZacF3UsKwQI9awIEDypluc1SVc7zCdhF4h/
VPabNp8G1ycqVf8Sk1pSbQdsc50MPat8vc6yv8eGiV3+UhQK45tH8QPe9/LJ6nUiLDOdFy3ISfTf
dB0NgQA+T2L+rTqJ53xYMrSAajLy8WQ6TQ+xz6znJlij1UhLxjNXdXxeUnQS+Ro8wEEpRhpiw2Az
OZK2mffdrBXNfI702UAUvOvBDPi9M035ddS1GjUfpWvi3ge7av1VDAxxONeOnVf/0kAE6NNCe1XD
utK994OWDmoZmHkcmQE/IqoeBTKQmZ84fTy9E5m2jj49sumN02aKieBiBeBgUto2/WYpJu2WWSvL
iaukOFdY9u3oD5radYGTR1H3eZxNY7lUrRgyf1JW6x+mf4m36PPYsYHUo7Z8EBkSCUEzdYrw3Xqa
ReM7eZH95QExb33UJYf0fY8sttv6VePE2sfMJTAIVjtNvtSDpni+YyZjxrwfbaQPgs4A6ga1MgGX
6Oa+OsUiNwzfXeIluXjGOPxhWSKyfScTrv4wr4pX+VkzOfG5WJJZO68rXNvzgvqt/n+cnVdz3Eia
rv/KRN9jDrzZ2JkLoFBV9BIpf4MQJTZ8wmTC/vrzQDN7tllksI7mphVqipWFRJrPvOZ6gdVfP42r
kSYPVp8Jed8kjf2wAlZD5jmwVXPrFKaZ3ygf5ayflZYY4gq6Y5DdevpcmV+QtzH9G39sS2NHvK3d
t23WVhwIqe0C85Bo7VnubFqRvZRFfpC6Wz4FlTdcO1M5qWNncNzsvRZFuWPgNV196PIh6xCu6Jo1
Em7h8hJzTaJz7U7qYGXJVOydsoWPWife8JQZuW7dTG5d/zlj5bwCuHVVx6EmBvOmqNfqY6vNKrl0
U5hPu9bN/Xtv0I06prJW9/vFHpo/3cETLu3YbPmoqWGsoiGdtPw6U/ns7gO+j7VbhwA3Gnsx2vRS
d5PRD+eq0/JjpdmI7w4+/H0EGKS8suzcSb8vamyKXS+cdd3ZVdW2oa5kad7LLhfZOxZgV0ausiqt
i2qd5XbrlaOLBG3uATytlsoMDm5bul1Y9LalYDGlnndPl0PTu8iVQ53sG5Vr825EFw5JEln2i9xX
PEx308oUfIyeD6WqI1itkxXm/eBekTyN9TEYVy/Y53qNLW6lzQMxdYLfjh37aZern7m1pl+V5RQy
SkXne3EzONbHytOn/rpITR/bzAA7hwcAX26xE7aLcDyihoMFmtE3s2GdES8I5Ep04mfcpjej19Ya
wEMcOIMUaZ5sDv40rCrT76rK0MfPRqKlWVxUKwytmeKjY+1dUa/+vpfuVG1QFbePEWqDMisVQlHe
fqqNpfuip8h9aWFGY7Lca1IbEfgQNuazB1UUZRvaoO+KJ1wNUELjfibH7bDX6Q6Upif1wdX0folk
22WcigiIGbvJEw2YuWwtufOsZQjY8kZj7Qt/8Doa933fhg3d2Sn0Vq/VvwW5XzThpl5hoTU6twFZ
A6SziNNLTCFyjHMbzagjk47iPuFFullyAigdhw78yQK1XAOKhbC/jEl2N4xuvcTZkCzZjTm3zVWv
VVWxy/uuujaCUquPNUqfemRMVfo4FrxDRF/8sgJpR3s0KvLOzGNVqSEIgYM4yy4b6mC+VDaHXLia
6bRGczXLLwsE57tRLAH4qd6bk2gQ+aCHCajmizlNJxtJvlxxuI2m+jyMWTAgLu6mVljMarkTo3K0
A8wdM40WjtRPwdTj1oDKfnWHBipHbk23NNsZHAVl6Ay2mb9Dm0bXOfexfA7LVOUBVuvG4HScYcq0
o94213qvpN6UO6VNwtwvSTXgjoyiSLWzrGW5k7PorcgguM7DJnNnG+lTVY0RGahrshjXMb1NAc5m
P2VdqLmKmjEpQbARo4vIqXwCYqNAaStkQ/jFvmpmZ7nGikHaF9LOLPNYCXzRj440VHtItUTx3Wk0
1QtC2n0duB+6dnG7khBokEkAZK3z0tAuHBHcdHZTqZu2yOyB79ZCdglNb11sP1xsT+u+EK527Wev
a5vkLqmDlDNQJ46f0lBzyqG9GidzJbE1Z6WORuLWtymNnHTndWWmLuzEl2m/4z9ajm92WjvkwUKO
uxGBKRG7Gn5MYVH4RGccDrUdpr1BOR2KsMzDJajR9ZnHwW+OFjVbbYcSrzXdY6hofzT4tPWw0qlJ
w1kz+z6u2Qft3tQX/3vjrm0S4s/ZeMdOpigWK2vGRNkKkmS8muxAfvBWkp7Y9iYPTK1I0UEuHKn6
u1ZVmh7OrvcLu6dQpvc4ILKwqBzJSaSh4XkzEz4jUMTVMu6MPsl/OLPnL+yXwvlmTonTRZMXpO8l
MYm5oydjHzVXR5tkqQLKcKQ3mUKD3EhMTE9sec36S7SDVcBpCQPKFXfSCpr5ICQ/E35ml7sSBNWf
KKXjaNVSOb3P7Wn+qqa6uO0qi6QxL2HSXZdtZRN/dEnqhE0wDd0x02UKtLSBp2ImWTLuXKO0shiN
EruKg3Y0Pjpl5vWhshf621DGxB3C3bBKtMrugwg4o/mum8E7huCuA3UgBet+rquqr4LB99vjXFfT
FzSDgptiCZDXH0YQbUQPBr/hjsEij3np7WVpaXfCFgNHcGb5FwPuZD9L/N3Ee38azDsWptWTOKTa
A90PLyPEq8pLGiDJR7vWahmWZBP3SZmk+s7O++YDj2VnV14mUobJff1u1pbAiIRmqJvAnXWTgFeu
yZXbzPZnqRPF8ijJoo7F4jbWTloO1F2yt/Uz+tnseCsYFvsge8ylLjq/q7xwrnk/O79J+rti6Xov
LIcihUPZjMy2zl13pU+m/kPYack9izrTIw4d5k+tSZGIWlRQ3Myq42bzh1HPw2rk+InZCvaXAtt0
EXdQ5fDEVY5TRTkZjxMueQHi3/bVGhppblz4vZk2kTn5KfInViWjYNZHM7JsNXhxaY3GdZOzRhHh
dJI6LGS11lE/eok4BpNtC5iH6GjGjllol+QTWrp3m979kQ0aXb917OucfHqtSm6YljtktUQgb4nE
cJVOhXSMveQGgHFHSeJJLc2M79CILMKhdMrkUa1DQa4wFJYTg95z3bAxaVxa5LkpuN/M3NIpzV0e
LOkbxJtQb69aU/LZ9MD1CiVEIdyoXJfqsA7JNIcir63ifhgN/QcWTe4QpZ1Xin3tzOz/nlS6YP8i
a8K94Bo/Si+o0l3jGAT5ZeIKg4TeobfSiCaYI+VWZrUr8NcsQwMo/RRmsxjtqGpAHYWeHEtsiKcJ
uJombEC5nXS/j9nQzzHXdiq5mKvOCI1A7+xDg3NzGYu5K8Z4cDzY0HmjgkgTY7LwglFfOWaF2xSh
0feDH7l2mvW3c1K1tzVqGSqEOR/4NwnJ7nGsauszLdpkCJtJNhJ99cB6KDKwTrGj5esuq7a7wRpM
XM10vSesNwuQyNE8eMO9a0szCwc3s4tL0VFuDKGC2R/waJLLUbZF8BnajYVHfWp802Ulqus1R4uE
O3Xt2mgSlfXeFLinviuE234vbK0S+5Wo9mleuYyjiq/4ZwO8lpMEJ/qbqab+FBIlqvy4mM3AfFpa
3oRAnEwFl7fJg1D6G3HRzG0iFrG631oxj+llJQWmTu7k22ME6t6hdGY7tYfKwyxZpliAcoW5sgpu
BzEtHuUcyi13iLmVQwjwUL430zpZ95M+N091OWNi7TtzQDQ1Jw41IcPOHreMhMuNE3vak+6OP7kI
jBz5I5EjOFMNTIjrz/ne6Wb8RakHrLs6bbTgylaZeQcUyngQbaBnkT4uwwX1zYysyfOK98J2ljFs
TURNQhcVSTv0nUp+NBI7fzSt3n5SswqoVCdtc5gViiQRKRupuE3267AFg+6y9NdRhkr46GvlTVsl
nOfG8sTZ7zdYDw7TN6vRtYq5H1JKwKr07+pNaYrGalb/aOxJTQc8S2S3Y07RR3dT17xP1sbETHte
rTrUGlRgD1ZFLBAyx/33Vi/EEBajO8whTZrmg+c36toBPtiEgpVw1zdF9TlHmOUpz5zkSCSrTejV
1QWxh3QvymntvkwjsNGw7QKKBMLq6iRM8UWjjusprSZgLI1LlVd5frBqM6W21q8Jt39tzIhqBCnH
XDH1U37h4mXaRp3cumqN0skE9Loxb1XtLcj/Z8PY8+C2cWQyRIqYv2W3MZ8xPuBt43DD1lZX7tJl
alj1QdbPhAGqfaTg4unEIul8XxC8C0wG0CoIi8nVfzoUutMwa4vKB79cyccafLgbtn1Pzjr3s3/b
932DslxdGA+WphvfgiqbjGhWvflDVUHzvmDBr5HTmeMlzuWtF2mKCOTCHdAnpDbpNJc41gR+pBXK
3mcLeS0WcLo3haXhz27stcmkEaBN9cLh1OZf4PNXn7vAKL/IQqf0IPUldfYqaadHOWbNfVBgBh3K
wJXmzmkd92uSzZgldxSbVsrMlv6Y26V1PdEUnyI90zDNWL0x/elPDfHgQO7EOWA6+lfXylpKWumY
EjpNnbx2EXPRSNTL9RpPxjWLxmClS2sGjfvBkIV9YZZj+UU4SHTEmXTcJ8Kthd2ode6DxGW83WX6
Un6mlVE8GpWzDGDDm/G7AefFpKywEgO5uNNmwDMHer74mjaPiwFeK1QqmD8B56hVBFPbZZXiKmDG
adsYRE9JTe7Wynk81AnOemj4OPax8/JUD6uyWaiJ+IOW7cqk305snPXuusqYU2pljv9jzjr5NIIT
l6HwfVTgLdXngOTRLbiH0uJV0SK77ocuOXVjlpXztHAsfwI01nzKHWlSfcgdIohEazhAq6pr+8jL
S22KV8vAS6LxCr512UvdpwgBbBR1oWDUdnPgdttV6LcX7ThxFEyDld8FWoqyleupaVeO6EhFo51z
CU0kRE+GIoiC4yGci3qocQEkzbE/qYI23q1TkhhGXNjKY3uoGj1VlVUzUm7oVV3oeT6b74TtsYbW
EfupKJsm506qFWUKa8hy/9hT7SW7a1w7u7QoMlaxyorqsrXmcdzXuqaC0Kh1Z44Gd2yNyEclu4zb
2XbH0JSu951WTM9rWZLBpGQjEMUxKDEfgsKYrChN1hlafZmVVxV2KdqNVZDl70Yr0NrQVxZ1myB1
bHofpWUQlY9+Q01cFt3DNOplvhsae1ahqoMhu6N2n35TJtqd4GlL9U7VjkFjfRXuXS3aKr2ouOXv
myYbwS5mBP8xRLdmCCWYdgm3bSZcFUZj9xFiwsZByaGo4m4Z64deeaSqw+wRzCdEHT19Oze4adDD
RF1MqekWeD91ogD20Rqag8u95lSO1xE8W9gc13Lq2tCg2vhgiknLjoEsiq/EQ+SBWtJ6yIsGFGXg
e9SSA4mm8PtUWM3X3LeTj8MyT+5WRUYmVtGX8KOpIKOJVimdS0+U7RjVaTcQU6Of2YQzAVp9mGvH
ny8aKnVfcU2w36eaV+ZRx20fhLD4nGqnT4Yx4C6ZDDepNXtoYVB8MUIYyFTYhO9oX2fSi7tsddSH
blzKd03ZElwJv/E/sK14Sa2flFfNlJDdg5f2zXs90LT8Amc8C7SOasWWV7gj/0Ybr2RKv2UxKoib
UtnkhDZJRDESxS0OWeUu8Uf693gGtkUUVIVzsNPRxPJBlHbDFek27zk9xLtGVHPBrQCcetcnjhFb
Tics6lijcUP4NrKVgFc7/nXfUiO97snZUAhC4OPoTPP43pmM5dsgBpVfBkpyDKaDNI+ydjMvmjYh
9KhJHP9J6xzjLuWoYQu3qSrjypuDj9DuDeqwufC+LkkH5GAKlM8CSwbvoZS9KNCkdsHri7pvvTAP
YK+Hftl62SGfzMHY6z71AG63LgV+Iao6oZ7npGVo9d4gtzDWP1QN5bvdXHTGh8G2q49OOti3mNMt
+Gz0OpXfJp0X3MspDIbYKBQt2mBagM5GkGVfejUk8gg6JkUjP6h+LDkQybBbPRIikIV6vff7pNJj
VwTOnVADmyObC5o4bmrPFDaJNfXd6Gbte4+22J+22Y0FeoQEQpzs1FlDP62HIKrW1HmsbFU8YmvT
pQgWF8MxxdGpvG7EQKZpcgWQurjefEnpDd3NPvVk/l5YG9zdEX3z+5CTjXUOf8GjGAVR5HlvT5lG
U2cdplMQfcQ12WPzobPq/Az649VOKSgMQJkeZJBTVLud4QtSJlkVo/Z5U9cTwKAhO4Dhcg8JQsdR
E/jnwEivDQnGBU7uhjsBEvr8wUZz0d0umPJ4QbJoq3kF5q5TTrJDzJmYpQHHcMh7//cJm7i9GjRo
mFQoWqfQAdqWqUbDiHqYkEM89jjDa4GnrtXg/Pz9njpKLjYQl8341TuB8WgFrYUi0fMY7W3nWOCG
G+WzNdCc0eThPxgKARcwUEAzXwi5mENChkp4GFfc4XcOnakLR3eW4zJa5/jDL3E7gFDRpgHYtQkh
uCevbWB7cn96RYyqhXiHfk5zbSuau28/0MsmOrNmQQ1AkcPeSNvPFwci9WMybCqMVKd2KIoPe9dn
d6aN/khn0joz2obme94/h3WKHTM4RgIRzICfjyaNVQR5i5yTJzL6C2vl71EIuHMGMlovG6ejDFRF
708lB8uez7HAXm4ENjhMHqzGNqXWU0pPNkz1YMzIS5YJjcIqGJdLDO2bBzug0pm4HdlZE/Tv357g
l5ABjO1McPOIHGGfc8q29cvCs4UfyBgc5RiVpZRUbkuN+x4+wm8PhaIcSErGQyTs1KVnToJs1IKx
jlFWHUZS1RRP4lQKmk6m6xVnZKlewpKCjYCkgzKnZwbo4+Rdbq19ty8x6Uus7nJCu2JHTkXBx6Ph
Wvvivk4s6wK2+5mnfG1cNt5mLY6SJgn483FFjyAsKXcVW0Xt3Yx6VdxN7uru6BQ9ZLWpDqLA79pc
WMq/P70+lEUzwKkHRtjJwLner5tzbxWnfT9dGGO5XpjeMKBq4VfU1t8e7NWn9EFnezhlginedtJf
wC3Uejt3kHMVS+5gKE+DIan81Pq+HJY7WojdBxHQqaVZdU5A45UFCzF8A2iDsueiOnmv9jyacHg0
gm9HB1RWj9ahI7wGgaHXZ5bQq0Oh7oa6HOcXW+TkIQuHUzSX24z6FnQ6BCgdrU/v7K4VZ7bha/OJ
QgH1LO52yMqnJ09XEA5qTRWXPoKraJHKQ6uNDRLDpvFptFrzsJjOsENXbjyzXl+esAFBxUa+YnD2
yQkMK9G7vkM4nPU62JR0gkzft7o0sLDMnA9FKuePb6+cV5CYDGhjE+FvYp4onD2fVVkppA0w+8Cu
Uyy3ViLnqJSkZKnEuysxStp0FCsv6kpOu0wbg/1QF+cknF+R0ONLgMDcYPGbvNvJ7UUQrVARyGow
5El/tRJ7PgyBKn/ma+upGPV2KlRZihZ3OK4ZeS2ssi7dOcj8XaLbQuf37Ul5ZaXB30aJcuOQoCt9
OieLLUFCrHWsp0jJgVOaCPld5yoVa3YmRHh5b3Npw/K3uVepe52+7ww4VFelgYiDagzCIWunK3AN
+pmt88pdtrFS0SfgHsV6cVt1fzkfmlqtlj/XPJDsifprr3pq1q7/4CQuTNQVX7te6+aH359FIA2O
Ach38yLYZvkvg9KBngh5/Dpes26KGn+2jnbQJHuZNeIMovDVVfzrBAqYSBbQyQNqGKKtIOhFbGfp
p3YAymuNo4zA7ohrjDiSo4lg4h7RS/mpsdY+qiqzOaco+tqr/Ot3OFnEqaml1qQCnndGPIgCSiWu
M60yf/9s2rzYUWsGWoiIyskJoXtYIi90P2LGohEh9eKRzjCms+toPwK/oABQlGP2levwnITya4cT
E7wp+GH8jBDt8zcKKXLlpChELCp7uM69DgzlkvXgCFHzUxqQsbdX0KvjIcPjgptGXsXcjum/rKC8
hZuvVT0qtHq1xPTmp8jRSnc/OsBvhk2W9+3xXuGkks6hSbN5o3ocitsr/suAMDRTfXEqESd11WYX
5cJIUWM6yfUyucVtP1vqXkoAOQJvG3ybJ3BiVqmtbmjaox+nTe1c1kNpfn77e726slA3Q9YTMXL3
VAZvEI6VJ+hMxhgsl9+0AUq5htTzmSDi1dnGZBv0NnceVfjnD58Ns6LmaxIQrlT980Br7kpjAotG
Xfemp45w5pR95VDC6YWDFpEnWsKnoPjM7TpnpAgYY4oaXJjDoPYAmRz6ZIRreqKc96vXN+PvPiUx
KPQXlrCDjrJ5KlW6dqVhU6cSsRRt8uQ5RfkJUtRy2xrzerHYEHLPPObLs+nXiHCqcUMipj9ljWY1
YgD5kjWx56gCIV7H/mBXAc0yf/WiHIx3JCqW97IoGnWGB2iyBgH79gp6EdBs3wHFVJfEl5TmFHKt
+tEuikVjYeuei5TV6l+W9sZ0G+mwiyo1977e+lHRVcPvSsoxMgwNphydB77AyaoCOGOppJBok+O6
fRxUl8ZAT2XYLhPeUKN9TiL8xSrexoOwhS0959SLeIYbdEmXtW7wvjGL737mttXOo3D6uKK32kXm
2p9z1Xixjhlxox5vFikguE9FFuY6APZDgQYay4gfnefKuzEDjppjw3MFmNG7BTHpnTkSXoQo26DA
4D10mUiRT/2482EUPmJwTTy0vgiDYIUbCVaJEL86F6K89nzb9c0oG0Lxpei6ZtrgIkSce3rVhY5W
d/UR2TDDD61VVwdKheU3weQe3l6zvzbGs/yfZ0RSmOoXGxXZoJOl04xARwEAt7EGZexeUbimCxbg
CF4Vk4VIGnq1n+juFXHXpv5nSgkCfMmYpNcZ6GtACEC544xs9CHLjMQPKxOI039wmkCV2mJESjwv
yL+U/Kwxc5Mm9ttGHDXaZzElg/bgB3R7snUZ796ek9dWNx1UymSEc9s1/PyMToNO1TZ1/biduiVy
lirbz1pmX6FZV6J9VZzjxf5avKfvgNtwI7zpiC6fqvS1bg32qVZtnEw2jWY9Wd8RXKTzVYKB1Z23
uKuK+yWzvirN9G4LXdTvXHPsk7DuV/t9K6lX/f6Uo7TJ8c1NRcnw9DIcVduNUiRtjAtuHQeyaY90
WrIYYS5j74FvPHN+v7LTDOQ3MKnAEAhW00m8RX/CEqk+MeWFlR+HXj06i5vGPoo5+7df7otrnnAO
XjwJEMJuVPFORlrtJLNTE3xEQbAsQ1fPrSeU8s4JHL68C7b1gwoXr3SrTJxkN+mEbwveX11cilbf
g+lFXNqytEt/rZBcdEBkdolnXZAxnFOnepnnbRVe8mpOEuhhyH4+X744oAeNN1ldbIE9IrEtQWF6
XrZT6FmNcTvY7oVqpiE2M+IcWwXtXdYN8gsZ0jnT3ZdvFXNEi1qU4RjspFON7XKieq+DwEQgwE+O
2jzNfwYU299NyumGMyv21bGIK0mvafGj8Pj8qUEZ+ZQuGMvvdBVWs4XorlGs4bwsZfz2EnptKEiV
AWbiBqSjU301MThts/pOF+uLtHcsserCTOqPpdEVZ07nl4t124VQL9ESRrDy9CQCHGHBbAl4lXO5
ypA+MCSQTKZtemb2XlSBWTNoyhtMH25g3AfPZw+2WDfZQ4GTVL98ksr9oFG43K1jIWPHxX96tWg4
eRvasNO68syWfG0+eUSKEpsGDxfu88Flo1tLtvKUk1YF+x5MxgXw4/xY9mt7ZqiX1+wvV0Ccy9n/
xBInz0nB0GjBw/axVzhqX7W6+24hcop1L2lB0pIjOYBrgv5Mi+nVPemBlPmfcU8qeKbbZXqJxSqY
cc6EqRvTi7r2jb0pWrkXuFHuEDrsL+oiCLhhVP+w2r3/XeBZfe5kf2WySfSo3RATUgw5LX6vdorg
cCl6LEAGN4KDpl96NdTcrg/OdbleWb0sWZYvus0ur/ZksmvMETLy8z5egFHtaPKpq4aG9rff3o2b
+sJGHGUg6i7PVw8apAb3Y9fHeHaJQzsuWYxznRnOwpjP3FIvAwPIxWQ0ZG80fzhinw/VoJyX+p3J
LumqPvYrPDpTaYmnmU0V+jMKOWe25asDYgGt8ww0aE5VYzJ/NkCAej24EuQcJ9jUu6p0foIfhG/o
lNWZ3fHa2uDwRFUM+RiITCd3I27MGR4wjUQjIbWiXDh6iKyhHi1M6pkd8dracLBxpUnI7YAG8POp
hCDlzVWAW0bPbL83JhzAdoFb0I95e3W8Ng5RNXkDqi0uWmLPx8Efrs3KMkWCV/l+HCTqFurnOd+0
1+btl0sm28qjN3gyyEBCq6XJ1MdTFiAXCzxgn3rDunME+/zt53nlAMPKa/OsILTgwU4OEmk4auzn
Fjc429psf5HaS3IJqnXM5xu0591oyMffloZk2dMSoL64VWC9U+cyrLaydiwmGRs1mXvQT/0RYuq7
dpHGmQvvlZnkHND9zUqZ+OlULsCgISimQMjYL7D9mEos7gpow9HkA7N5eyZfWRlMI8pA3qZNQC/w
+cqQG+Wb+EnGFWYu78CdeKGtnPHMOn9lB3OtGQQmyHcGzqm3pysQ/ZpXm3VelUtcZE12FK3Z47UA
0IdS8n8QBtHLpRyMqiyH4Wnz2EykZVTLoOImg/E9YBEbdoIwsKiz+V9Fh//zY/6v9Kl5968ERf7z
v/n7j6Zd6Ptk6uSv/7zJf/SNbP5U/7392v/7Z89/6Z937ZN4UP3Tk7r53p7+y2e/yOf/e/zdd/X9
2V9ioXK1vB+e+uX+SVJ4/DUI33T7l/+/P/zb069P+bC0T//440czCLV9Gg0G8ce/f3Tx8x9/IKny
l7W0ff6/f3j7veb3PopcPf3824P6rp7ki997+i7VP/7QXPfvEF3p9tD2RTDN3ip909P2I8K5v6OX
hcABdcAtCiF3EE2vsn/84Rl/x1YJSyGiSo77P/4mm2H7/4b/d7TECaJRfkAmmsLpH//z9M/e0/++
t7+JoX7X5ELJf/zxaxf9b765jUiJE4EMvF/hi9KVer70K6PohTGVzpNvJBCjYrOFTVpFejvm6yfH
wbv8u631DpFJt8jF3m1CX9kMyTbRH1PR20KjDjKX3iUOECA6y0AT3XHCNEHeVE7dags4rtlpH51S
FYA6mSsEeiNoerbx5M3NMtxXGcC074hNt8kP0vvOvU3dHM50CC9X8lXs1unru8zQFTYaaeX00NYg
NNT1NbW7jq8M09RYrswaqNSfmhwbfucvr/Tfk/bXSXp+0JKygTrfOoTIe/D6iE6fz5GHzOSQuZn/
lEyNKDA6Ru7aPlb2KHsPrXr4WhMo0LbK/6z0JDeTM1fxSU2A8YENYM5L05ejF331kwtyLTbhft3N
fxaQa0D4qYbTOaMIZWpdse/nKe3Vrs8UCrahRumoFe8mqLbSjAx7dSfrUrkQVssQ3JnVG7dUHTp+
9vYcPT/cQPVwypBqITGDjt62LJ/P0ZzliKL1lvbT1fpRB3O3eqnX7SvfJqzED1q57rfSocr8W5fg
r3FhTW9uJHT+SXJPxm2HpfEazfJ/pgtrzg1Hva3kl8xOTAG5ssiH/E4kmVLA4LIG3NCZm+N5srQN
D0iMi4P2DLUa9tDzx06dMdf0ObN+olHq0cV1JnKr72wkTV00a+5Vt7lmNMaNVXbLAIBQ19cMLYq8
YlLefgEvvwmS7Jv8Hl1HUHKnd1jmZUlVLHr/03ZBcs/QlrGAKfdOPw3SjnNkWt1v/cAUwOQHp+J+
a/QF/n885o3eTmfeyvO7m2khMkYTm74gffWXZTPl5uSHpUh+JMEKpPPQdKieL7GW1DJYDovfQ6Ha
vf38J72kbcwNF/Fro5ICvJCLSiEeO0GrtMcs771aO84q2zZEPTeZbCK0FezVjnLkeM02nOnbMhFO
rmfDQ926Baw2SKDiIaizuhe7zml6855ASsjHt7/m82IQeI0t4wLvRyrEGW6dJrjDlPg9JpLz44xb
OotAH0q4ZrE+TxZ2xjMiV9pDa5bdtmnU1Gx/5C12a29/ixeThUYK0BWSPgBXW5vi5Egjc5HIC7rN
o6gc+ohRwem1TkB8dbU4VzifcO7LdOjL7zUcTk7Uvq17wzn6GtCAEmQ1p+128pOsT3zDtRqv4P+3
Z3u8v/xg/nI/MV9MkgcAalOgo5txcj/N1gSXRqzWI1AQV6tjkONtNbzrVpW3IqIo2/HlNK8e+RnU
lbpZdj7EL+1hatvkQgZ9VaRRva76ckUFSqgkFJSWE8RVHHgy9y58U4htdPFnjkRTKxZDXOqAevjU
kh5gd04A/CT956QCGUVtE6TDFkBzqzw/MViZohvF2H7zHLSGnKilFspSTJIhCPrIWD2Noz1Z/nV6
VrCDO+QqtuOkpabOj+ZJWW63Hybr/B6yT09xk2gDBAESyxQo2LsnywKlM4S1s6b9hmw0tGrKhqVv
36DtYi1XlhwWpiPA12r9RAi5wK4aMhrgEEF0c3Lv025NtCNeEMX6qdcG6d76OYafWjTbY10Fh3Jw
ttfTQD5lCS2j54z3bV+U66cVwtVUhjptOd5CzuzzghqBqh3AaaLR9ZNfz6gTUC0tqNGEctVTBXnQ
kZbcux4QbjMq5zQnwOh+DY/VgLZMod/MBR/REDzwzXNNbLGBalHM+j5LV3TtPhh7Y3ywrWZV11Di
kh4KR92bNY7XST0fwUxP6Vfhi8T+NOqjwSLz/JQ4A9WXhhDl7V15emoy+1gzeSTbW95Nnv98aWBb
KVIjaKtviKjKHtYxHtmtDKemaKoLa+gmDoq3Rzw9jUyPs2iDYhCVcnefjih7XWZTbU1frXXYFuM0
2NvxZ9L25vJ2x85xvyWFtbIIJ3NQMr2hP+axTt/+Gr+qv3/d5Zt22abHjAbe1rg87TytaHF0GsSe
T7UtamWFCj0F7Qlzl47TKCulMOI+8Zr83Sh9FA3CNnPQmk0hx49NiKnTVI0hFhDdVZX47sNs9RDa
QzkZ7nivfE3fSBGIo12xiHRoYDq6jEgfJChJsdmhho330G6JLi4StJC2nT+C0ULX0PQodVqQSOAW
vf3Ep+caBX6fsvz21DwtdfGTlLN0k0xAqvI+wojVCWKdvjcJYsd1W7fUSWz7mBnTzLKdy8DijxSp
jO2oc9v/y9yZLceNLNn2i3Au5uEVQGYyOQ8iS9ILTJRUmIFAYIgAvv4uiCo7JVZb6fbbbTvWtKJI
YsgYPNy3r70PaWd3K8meMu3v37SHEvTQRSlsZ18ih42W5OPQLGIsT5u30gSVZqrdY2prDVtmZ2AN
TKN/f6Qflkl/+xBBi4eUOGxWNT5BksjvlmpaFdqtrzr7OZwKh7k1iXy/gclw5n3q/pjHtmmu3Bs9
afsUZ63clxQpBjYao7AI4y24A3wL8MdYf2ki5LkXpWr29zDQt+ffZoPmp8rC2R9xzVt/PNZGIJ2j
COXijMnKfsHj/ubR3p0AeLSdc03aDSQOiZb3fQGTrjHCnvv12YG9w+uf5MDQwhi+7L9OZljbHR67
/bC9wLbY98fW6C0+EO2DQVoPW+tbU34EZzSrZ6JUyetQQeUw+sjps5rQWBoxxFzViH11m1k2L0r4
fSxr6Jv2VbCcMpP/4oxl8Sra3OVVTFNQGBM9SFgA04Qc0YoNn+nH+9mXwvrLv7+Ed6sTkhESquxf
qAVpTv5HqGupDT62PxgfljboWR3ewlubxORSJ5wsi7z73bLwbjvaL0miCXs8tiXy0+8PXibYSpeS
Q/BhnMEQfZnWaWJAsffzftxKuL1HmdTA7Tn2G2flhTdL1hGysOjxlpTUzXRPWifMKhp53ZDFgAm5
PMqm56d0azDxJ92xUf382PJBdbxK3YQdc4VZtH8cea33D8KoSosv0UpF/NHsSY2WJw9Xje2l9rFd
+N2ZEzgnq/0v0wljCw9yLBRLGjX+caIiHASDZOr1Q1Fg0ZfF01wDEMuUmVW3vk1RYD0MhfQFjanU
/6oilhJzrEsToJj2YuADg3El89Zw6Q8vAicZVK/zr2bZmBe4Nbt+WsNyab65QGXkY4tfj/yiNqtR
d+5imbhJhRUtRDSOEj+O81EpL1xu5VBkQCYpUrfWNeYBFs10nYSMAPlkpgjd63DYAFd0i3R1kmua
GGskpFKtDQwNr3KrI9X22X3yGwzB8Ykkqa3mk4gUigHityyfzlMREJnh50XD6saxlqEozrqmtTAe
6ERHjRYFuZN6LST4D8rv7fKFrCv2P6ALbCtZOZ/2K+1OE55dUWmrOsm9Jr+gJDOlQ2+q7SqLOtM8
Wcoq7GMOGa4AnVT3rfu8erhvGc9Rb2r9QU+oz26MceqMR3aMYP7mARqQz3u3bNfHou8Bsz1EGsjB
KSvJbhy33iVlHkd179hFQhPzOISvVkt28Vthi37RKUNlHb7T0KDgQ9SNGq3qYsq6wcO6sza9hjaj
FsHdLbY8Rl2fFh+qQVN8L8LOmXjLGlC+dG82B3hLdcTLZRTFg+ObE/CnDkCPCM5zlJVFc915ukb5
Uy35pJZrGGl5WR4zt1Wz95h1tjOcd6vXPDwyVnynjsWywVlLmjHEoDHODdcfprTI5FatZ5WPRlGe
VNmy2yQ1+AcW2EWUs/exB4jojWcGhzKyRDmELdbtLIi6onhakcD6dw3KP75Mb980yrLh39Amu1xu
60d3eN3mIaI7uvIlSMMLS+P3ESRrBfslOOmustom9txl3xdNWht5nNzx2FS+6Az8X5RUXhF5+d2q
hBLBfZUZlWqOAUQQW5yR40fhcudXjkdP5BBFe04ikBPm2S9BnmXGdkUH3sibMuCTWO0Nq/ZQeFeG
k8kAqFA5lFZzX1WqCrODqlgIdsA3GXKZsGTtt7QuRmPaCJdhig2pKepKhmk3mZS5Pto0k3O9tmqi
6HmmXASui6M3b9YO55IdJLH8Yv8j3D8hSzwMMDjslC40nj4RhQVR4VgVan9jDmYEfOkhVhtPXRvs
S76LvXwYJJGaegbA1hFvnKZItvyceHvUYvIQ90GzDPg/9pIx42pNYXHI7Kxy/3gsAU7D+8Nq9P6e
OzeqyCUZMzp/+8LoqFO634eBA81wpKJOpEX63VoD4ANh4c0GnyAsrZku5G4uO96XUWz9Cb6Va+kb
SE/7LZd80mJ78hlZXMHhn4ZXXBz2AeZLetCWS/xP+F4TwX6Z0mWx+FG22HBQ3MPSjVw2+fk8UjrO
8ErCreB7Hggo/6n23CyCmqYiEkAxjZgW7+Ln6Mk2mAlTGlTG/nDZhE6NlzEzamTyM8aNvM3b/8uh
hnbjmKU0nn6+akA8+4//9ZLffo5MgV3fBLZouQGrM4rltS59UcpT2TkrDz3YG8yaGIhRXppPHMDz
Poq9tw+q35ZdjsfJe5b5ubOilUYnqy6W1b+LWlp/t6fFhg6ys3vJscmENEeGSr2mxZ+PG7YR5eik
CaAxvkZvb7AXzCDWtbdnKiDkrQOddZ2voCCApOTXzLeP9m14+MASeT++W/IbBy9o9ofX/lowTnNL
7pcp3MLnm5AIzKB43ozSnadLntThscTbQNrmdeYuecj9r1ilHPk9JG1YLdD4W+y3/vZCDehj/Ads
8N4NDgaeonV13ihuaiBSexLJPKhy7pnTUZXvmQ8wbMNrudBz+mrBb2L4jB4RKw8vF4LdO2iQ+831
9rJ/cZc85EvTmft0aHG25Us3+3mhnmcAlHmJcDjk7xaDY+XORT2ugTVdwRDYx0pZ0c8WnH6+8qiC
GGUedOnU/BF2gJ6LV6Ks2ecXa6BV/pnIrQqXFAuZqaNiA0COi3sUcjgyTY0gt9mQMCBlw8dUzGc6
kvfpPLO/8r16nf0qPNYEi3q9dKKx0f3F5PZmi6lh5DbtEmdArKYz1pAzP19Mw8gXgkavuW2Hmf+/
toq8He5dFqmigVx+cwsJMiMpAGGMq1tF3i8v1Jk0p4BsRUYxUShmKa+O2qFW3cShhAITHpqWLbY9
aKPLovGMHaLc9CfT1xXrTU57cl1f/EwnV1NTyOo4Fw3n3a/0aVBougDlxes4OT/mzNCHDS9szFSd
bS9OEQKOex4cVSj/Ynp7dBAedE6njtBbzRPVuRq9g7+Z9HAnk3T31wcdYh815Kv2If6WP4VkqngD
1mzvzwsC0uaLZIDz80NJ9tGIy2Yjr4x0vu5guhXl6rc3jgCW06X+au1n2MWbR8bVW5Jls7xGZse5
G2Rmn/Ns2PgbsAn21FvGsZys4eC52MqfaMTh6NuC/4MSOzUkJryrtvb3+QTyviQJn9fhxFLp+NnK
nocrQsRr5qy3vzyMMfdUgT3TGd7dV/AQ+HXa1HnKT3AegHFdqmyUsryNnGpPUvbwjlhW6szxpwdQ
We2aYQZVGWtx9GGENGNK6sICBROQBPI/uznC9SFmM4z48DfYijwVPMB926D/bh9u0pYWg+/tTVZT
TybaKRG4UUndPIiQD/U205InCabJKmygWfzPrLeML0OJjTdQoWrehxEd/iz+HC/3LBVs3z2BTH2n
VwIA91oM1qurG7+59f1BrNnRtftxMv5UpQVz7MCO5jRePDbkv40kbBC2vJCRVPX0wcyHKs8h8K5O
oR9VQGwzfIuWchnsTyMkK2mCg8BzEBqSvY31y+bONpSAmd1Bc9iHOkhMufc2z9bMKEcuYycL3zSC
JQ4UlSmd/nySt89yEBUJ4sTznHV/rB/LTdMs+/oXrfm+mhD975O3HNv9J/DE5J1llb1/z7NMg59A
6bz/YOaQnWgPnNz32kbZZIKpnBMtZrfbBNToUDFR91kZtfu//ByyxJSsRBGd5/zTWwp+X06NPJEa
NnAQW7Y0w/u5CPBGiSHMkrB31y2L7LMaun2W58a2pwNH6kR8cQnLpvOwmYxv16T+cEvecr/zuqTS
+PnnhTwZsaWB4OTDfjuxdYBtgzquOuR/D/XbglW/JRqHEFyrezBAdu73KH3purCNWmC6cUHHo/E0
l57gmSdFFW+5LO18D+MKV3ONYGn225p/TDiIcOwjcDQAIBLK2HuZMe2U3sdkkG02nWVeMXZtewAz
wmw8vr0Q8sD7oleHyB5Y3kfLqK4K22mC8DeJr3cHenI5rA+MYOxJAyzs3qeVi8knOK2F/VT0Pa4c
QDlyzWxQPcvsYLj7DKLtZ59dC4xt7v3fz9J7HvVvZ7v98kh5fIQACO24/rs8q4RvY6gxIFX1tjRW
5IC5C84BzKR/v9S7uhCzCeoDulPkwTjGkJz5NamownoIM0LJv8aIWeu+TzD3dN07dI376I7AQfBl
hhDHIHEl2EaYLT8Wx3+/l19TCHRjMH7ox+DhKYczzu1f7yVbHHuX2OVPiIFYxkrP2uPxcaRX77D1
hM6/e8//vKAdRSQO6AWhpR1N8a8XrAtpWk1rZo+D7tgoIKJH0zlYa5a5nzP73x/wXe/J/oTkbk0v
wANrV42/T2TqpoKHPTX+488VQxXbnrRffWf1vKN2x3A5VlBL5MOsnLVK27nb13NHsjQY4+ayEf3m
jn4d6dwRRykUcZRG98ZoqoO/voLdPk0FqzM80rK3TypFXMcc1zNku+FYhkvJRwCac2VmRg6bA6EF
Cne+QIsc5i1ZBk72R691ejRgNNP4a8JSP/DjzI/Mui1Xh/Nkot7qWeJtmf33h3j/MfLBoXtDP0w/
DVq091VW9t1hsrWx3BYjrJ2ds74HQmL0uvlhNcLZ/Y1S53+6nkcfBD08dBD5/rt3FmiiERgk8+3P
bU/nxVDF0FdLr4fiVOb/q9SaZ5Lyp12e56Olm97g98uBozIy0UtZsd3sUTBB8v5pBHXDvOjGYd8w
/v2F/rr+kJ+lr4SBuotSfsjf36Vq1brpUm5efQF2XtZeErRt4HyGF1D8dgr+81J8dLRsAFfgpE9T
3a/jb0dy4Qzu5xdvocjikR1hHNlDy5d/f6qfUoz/Lqy4adhcCkEcRrcsIeH7dd00qcsEcAdPks5J
LA5sT+9qhBmBGQDrceuooSc9qmk1RjEgQE6LMRTyyWqv2K2R4OQJCCQyP9e2S+7BvG9BQeX9xUps
4PW3mS5rS68JrPWRMGUYcAs6yMp2u+HQNnRrTonZmz5uq6GkP7+5djR0ZP8+eqvnwTZeDOcu61pr
0Dc1AHrQwQQ5kNXIiVRINS44aARIgBujEnwUPwOUwODXirh+CyuI0EM2C//HMvZ21KiVydKtACyw
dHM03MMAtdgGAW1P33tz29HuZzwRYvlzcOuMzR7MGW+xjaA4ymynHc2iiaeGHgZhtRtl1JWpL4IG
M4O/Uh4D22YR/wxkfgxVKmuK97sBNWWRCIaFzBJni9q3DyLsuSSMxT1SAGaagVVrNDZH5Yl8flM1
zw5hb+Tc+uBMXXGufNPYkwHjIsmzQjfZz2GRWkdnSIt6bkm7koEJqDLEUC0hp8JO7yHx41JBZ7ln
30dDJAJ1yAc6h4YP3kp3WP+BesNe0SIGpL3rtofzDa2uROztQhCG8uZGx0IOllUlrUXQ+efK0XMM
Lz1fK/uz5el1Cm9Jm2XiAQhtVduHqhsNEKOChQM7BKRc1NJRGa98tqnStLutsWmQmQC9vGHCGiar
u2bquqbbYdxiytGq5DQdhZK6aFmY48k1m0m9+mZbrwUwSwLuDhYWfKmPHZkXY47Dt5Lbz7VooB6e
+9dhy7pdHTtYlfZMFP0jziLxvceJazftm87b0Gh+RINd0OCTcZLIhmcRL9L0W4uVLO8DbsOua1CE
NbCBDyziffgkOlrsjm3pwfktAF4/eWvpVXjUquxUuotzAQt0O7dSL/Tn5P1jIH0boqIH676cEAkP
7iI/ZAzqCzf3QJEy+4rXSormY45JHew7C0eWsHGmE4ddUkp2512F0MJ7bMXiTgn/2se1Iw3couDT
NQ15rALt0qZTzndb1eBXQFQOSX01gZDVo99+LcT8BAlFXEnXyK/aBc66N5KCRvuSXyz9HKVFpMKH
QIDMr0tRfiuxs0ibgu6JFVhs6mXANcPNbiFrd1SBO+G5/OlwxQ4Bb8ej4k+eQ85jr1L38wndQ/YN
857mVGur2WLYxN6xoAv9SQC32GiFM4cxNpw+f1Z6C780RkczgTO3H1QIg9y0J/PSNSOMGnrDcCAH
edsR8+bu+1gF2QPJwxK90uRE36DouZxnLGE9LnZVlEexdsbBGlv6oheXhANLQTquer7cO3zAibcq
TLIgyorwY7nY0XpGgTB/pS2ssmg4EBPHnLIt1hgoW/g9nLygTY3MkJdthBwhda2petCLU3NOavsr
b5ysIcnCov9iVqO41iier0YfkwfWTm+voeaLutSEszcmZP4z2W/jsgQAbachq983Symni7ctxBxm
Qlf4SYlBfcclRid2aW1fxrHqgZMDx7uMtm1k5BaNgKdi9XJOxaZqfYmlCPgx0xLl7WoFLMQcqZJF
OSDfaKluxKXUAz7jYravMCDVMZneF0+tX805y25di+mzjPOUkloEk5zDSwlSb+0duNxTdysKV35a
hSYmMylv53iI1mggagiOuSdiY3bcL1SmAdjbTXfqSRTEttlOD9hc1A9jsU71DgbMn4cC1D5S7NaO
Bz3rJLOkqOKK+6PiGpJzY+LpAhsQHar7CNfBJuloqPlStWKLKfK0L11fDrEQi/UQUUQ4IwsOk1ma
2SUkOvfLGPr6uiLfDz2WhCsXxdAkm3FFWPM5v/ZDo6f90qqjL9IgqElRSBOv4E4w3PvKr48s9L6f
ROUWXEwgi+/R6aDtUIV8tvtOnJZZW6dKLP4X6WTPinPy8za0W3gahLvG1dDm37Ga9E7FFMzzgTBw
ReEbeVks3YGKLcD62CyW5exHNY45xKFWDAwueo66KXqFIuB8qGTWvy7bsn2fGeDpEvT2jYuw4GSy
U6SDHqYn4ksj9lS3XBtyrD9vZt+BobUylFmkk2+L1XTZyzQrEm1k2ORMXu1fQFrJEjF2FdzoWT6j
7XK4/8W+tMwOUwLfGT+Rlxvuo66QFxZ09KeWPsmrHLbkQQPL24/BbYkjgjldytlV992YyQ+S/vmv
Tr2wONigIW/dtWXykNO6s5xpvtIyUOdSaacnbxN2J5D0bsrxGIUlaY/ovBkyu86yQj5sdlg8h6RO
Pg1bOH1gw88vmGzBzWYZExomvzw2UeZdU+G2nATAZZOG29o5jHcJPzk3+vuaFPx9rvtdbC8a8yhV
NXwS0+zmHK637VpG7nyFUKkmO9D2H3Jnw38KDL4+OEGNEy41v2QRm3sXLrlDZl4a3yBSokG7Xj2X
frJkbTWxbhrMpLTD69pzFggwZg86ita5SGTXyhD5PVmW5tZw1+6lmeQXficn0VtaLyNQzrSag+pW
RxXyS09YUBd7YX8GfDmrBBiueYPUZ34u7WUZToXdOG6CP0tw5Wa9DI+R2XbRJV71IqWO627xQr07
DaMNpnO1TRHoZCfrbmHFmdbVagwwZVMMnyZ5PUQLhR5LS0udsbRo7xztGg/BjjBLfC3p/y8iIR/x
iYS5Rcl3La7asu4BOeM3gggxyyzjFCzjuD3izi3h/O2hhwmwW/dNX/PWepXXlzVnctkkVkDkknjt
nC03ZEsw/nBmK/+ggq1fk95s/GvkehkIVRy36quJg/j04pWc/iTriBTT7mdh5h2yootl8oNLz9Zm
V33YnDWzl3jVgxnNl9g0DeY5dKkInIZm7SSWq6M3P4GFraE0Qv6NZIx1Rd7UiYG58VMJOxUWRuE2
D/1qGdtJcdCsEjMYbPOaHiHdJbYkj38TNCynKQK5Le3JbF1W9lQmdNfXl5Ox6rG6a+Cpg/Pl9Xem
blPyNC0033gVttfeQZ6twildcZlpQN/PY898CClvJrO1ArBwrbkprukMqfyY3mC9Jdukwds67Urh
B457fdGVLr3aOYXCm7okTZpWu52EkwMFSWnOKzB68itpnenPEZQjgaHDmFRUv/3Jnm4NL9JB0lYZ
DuAB+GJSceTsXixhyG9LRGjiSLHap77PLOeAf6eNxxkhXGH0CbV5pGj4kRT+42q4fUBgNodriQMG
hQ1+oDeNUpdfWYSG0D/gyYNFVj5YOjrULf0iGNLauve8G8tY/PmZYm6bXVRD6H7Jl+XzthX5c16I
z3kkoIJyTGifFNoOWPyZPJlsHiaLhC8pfwXbVbPaza10yvm4FLgfiEFswK6RaYq4bb32SXaNn0rp
r/GMPRTr6zK1Xyfwucegb6hc5Tq7ocIYYnGiRzWkG5uNex+NhfMUICCSabmQ62E8MGBi9HDqm9WL
+kEM3RgexiDIr0cY9k/zgEfMYdb5kp3JGucBqG0dndu+GlK7G5pjPWQep1Dck8DI9Vc1Nmk3dq3d
K1tQtOzzkeJ1xLEote1s+dIBkD/hBW83sRmwCadmtAzjQVh+f4t+UCFdlApQ+ahM4Ed1XiWuP0IG
iKw2Q0OKIHI+jz4Pd1hJcj9tmSy/ZdS9h1NFfS2VTEoVb2stb9nl2fxLH5BGWRFfcAvZI7tOeZyh
hmLTIoqXqgRRT+ZNHxHtRCca9dpjIILq3qhMkL5QYD/SNP/cVCjBcg5ux8DOqk+9sie4pU7ff3LM
TF7OtpPpOJO6CpOS5OhlJmweGiO9o1tqoPE0LN1VHEsuF2WVX+vCCT5jH2F9rC1HXS9UblNPDP3Z
IWX8QvLdrvc1TYvYqczhxs8yh7iVxXEfhO5XfF84DK9du+/a2h5f+yU0oFj6JYVQksm9f+6gz/fJ
KEsNHx/vVJKFgaqwJWpYR2I6iCrvphGj/VoUxQTav+EesBQJihC/3BbTQt9nTBSrgB7tz3aQTrh1
YEtnsH1ftqKf/hCc2oqkFnRjfWbjVXgsGKFaLoyp9tNJVMZFOXj2864bOFrbAk+/XA1x53m6ep2X
ULA9cPI89nOGGgrCrnNN6U5eiRVRCXRYQpprPc7itbYnXSYjacYlLpdGf50mIGQnJiXntFmQxfy2
ULVaYipyy6GrFueSJHWOZKrE4+9il41+d5GQZsc2KKYrEOOSsyzhyJTiOmN4B2No0fya2+K9TGPT
fArEsjPWnDFtTGMwb2cVWE9U18IIVRAxHCx+VTQnRVB1yerXKfphi6IilIsIPVFxGP2tA9TdSGZY
itgWAMIWBykWOgxQpDCIErdoi8rde/0Wn1JKWydVTZBGuyvH2CXJ1qG0iamdLts+wlvt6ju7txTW
XMuY4dLI4O03kUhrzpv1ZGAa27l3/uwA0aitoXS+NMhGjS5ZjFBXeFrJrtbmTV30fh8lnLa1K+J5
K9pxTgI23N3ZiPpV2MQzam6g4d2yZm19tYaZ7ZjJOHMAE/fNQnYIiD0y72g+ypk264/A3TFNTBVT
hTIK3ThOJ+NFD70/YRla+915Lmaj/XMcwK17B9opyxYq4ECt7SkzbWovJ/gg5dSlcnUNs7qvZlHz
ObgGcilYjDOmDFRvtOTxv7cAZ03e41h1cM1Fob2PHlWm4uktWWuIveAAQ39PjdpWpsUVrZB76R69
wF4HYR5uwbfczUztn9BVb8y3wRqj8tMsVAHGvgtJdBmcbDNY/mwRLMfTy1yQUAivsRIx9a1ZRebq
4mM2zlj2YnEBwp5qhVf11asTzt3Sph5+UWt35cw83hbTPWbDfEf04rQYwU2eKP2Dj1C1dC7NeR7W
Hh1SORHjcHbIh6MQYcV6bGA+V6NCusHFbyV0FxEr5gr1aZxC91ROkNlXQRZ2IZNaJkiq5ka5h7zT
btkchEJxE5E7wHrreiP0Cw+Z0WCutsNXIjHHljtE7iFYN8c9UfdrX0Q4N88G6poptnuaz2J3Zu4c
UJu033AuJMpC/V7I+tD7I05Ui0SnouPNHig+bv5McyIq+8uozJd7+LnLBXng8ro3ceGubX++qax1
bQ/CaRFrLRGFYGE0T1WkVXAeCOEw3ejE6tJ1reruJCcTFaMOhepozlnqb2Izs5ql1cUFwmcfndPJ
2dbHsTSUJkAwmgMRKCfErBKed5K+O7Vp1ob61dgyvUJYzxVmPWFd1h7+ml33VZoUsOOxWjgadJux
cBqRlYVbmkQgdTEXXr18w0Niz7gQUWM+ttW0ytKntWTGEeZsiDjHHiLcQE237w/uao4X1tgHn5ql
cS3cCwHh9AkJxRIe8xqs420LyHBO6TKep49IH5BNxKDIW3yFrGhYCJAsG10Rya3bnJN3G7sDcfiN
puCmY+XUwSGo/ebSyEfsGxBe01yBtk60SDfsdR4xE/MiSlLGVJzoW+CDCXRuxA7auotBNEOVzCTM
XjcEC4yNLHqYDbPnOSEk+JbQ9zQ669TF7zs6VGgrvhuIl0geViK/NliGx88cLlXxgDEBtkMjOqby
ggjGh+MdeOUrSyQujQ78qsdeOdkNMsn8G6ZZvPlQbRq5WjaTGdk2PGxFaarnUHvzvZJNwSPQxkZ1
GKdrVtMAMzFde9GjRfowSPGlAMtK0qJMFdqYP5Tj0kfo1aN70cHKQp4ovSecpfrjZHfmR1+OFrZl
6BAL2Wwo9MdtjWk5Wm/pqbTL1J7HhaYuDE1hYZRLtJxzHNtZ5rsNOSgd2JrbxYsDaQSn4UR0wWof
qRBRZ6XDHlfEHCY0S69BvwN2mSJAXujkGGXiybCON84s5uscgBFmd14ugiNCCPFB6WBCdTxhYRKj
Bgg+u7II8XMjAL/DjImId4QC2MXE1GsZ+3UWIUepMUxN2dArlFekS+63lgxAvPlC+AecP6s1dUxc
K7ZB8zu5h5wO2UgrsEcQf6oRxCKNvDqBk7J+Clgtlis9dVKkzbCEj6Mnp5nLgefkQFCSBWrt/sZp
MvsqxJM8QCaUrW0srSy6MozCfl2bsr7Uhhjv0epVCRow+wtdMaBduzGI1gRLiwoDC+WWazqrtRrj
RoZTdthNIhrWX+k0V5VlrziO+Mp7MbJC6FsyV7VDMqDHX6IRrfWpjFA8xC1CjFuM50fzEChv5VAQ
2XQ1DJnptYfWqooPtaclbro1+/NCfJ4WjhzC/b35d8pRpKEdu89uQ5yNPg6oLPJ4mZtPztj2H+XU
93FRduQeUVQilMqB9keN/JQbCr+tetRGYhB53MiZ9p6RvMvnLp+Ns6yY1Cke28HdNE/95eQN9HrI
oL4mLxBcGJkZvpAxLgOGQe6/CnxmD9o1x8dFrva5HvvJTqolVHu0ZrZIZ3A+ioNxDC9GbNL8dIsM
Aqe2jHBX8+yleaRbFtteklupZKi7yQDw50D4Yl11aw+Pv1LWxyJb9Ud4BFYsxtmkdRIH3DZssj+R
FWNI5rnTc0i4f7LczHrtUaB/NPkVLzY0Lw7J/0d6bsIbTZH/JJaJWRfOXxAoT/diNtcMh43etJgH
2z1WOjURjeW2J/YD2XHMGJ00DBCn8NvXarDlHxXJjjTUHFRwYeqA5hRW/2JgfYmXlOO2iUtW/yxE
Z1EKQ2lZO87XdSb7Lw+1IB8kX9mgamzrqIHTxfSRE23fikfpjj38qqkCTaoPI47oaJPkQP8zIgG9
Vhgp09ggnP7OXZHSrCdl06thp05v6qk4mzP+19sZIfc6PWelVt5Xr3P7+gJyUzu5WLtJczLScPFc
JVm8atQs1LTQR1SRVWKxh/DO2ggbQ3Nnr0LGNvUZzw2ymLFva++Io5kKP/tdN7GoDKJuMCRTgVeY
Xkqch04hNYBQ5QhaXDRWyJEJ41FVrfRCM2mQsbs4rC2F6L+bg7EGY0pBE6HeYRRqrXHu3cq8Ri0k
8mwXkTMGodSf8irfzOFhccKJI0zpaF/Klz5U2VKlFGJDzn20DJW6uq2qfpz7dFQYaVoHUzjzOLyC
pVysNeavCJyNFSYp7ICbKFgZLjL6mSvMNo11fxIXzGbUnMCILcHwB2Ztm+3FZRbW/Bta+MDXV8Y0
cmC+qtYxa/xEmxG8reNvynM7kOK/xTmKfzRQAwokxqQqDcvoXTUeQ0qAVHiAfjUrukh+Vr1tv/Yo
P0kH7+aLRYVL1yZm60o7iAPZ0IgUYy3NLjw5nQ6eqx+Frn+/r1+rvdwWNAufdtWI+isq8L0H/+8Q
0tJbaU3Ky+AbTst7b1P7Jvxo66hhIBo95bLfFCp/rcnvV/RhD+1uCNR9937QX69I0jCcTPolvgPb
26+4vKlqHHwzKM3DO3VnRHCLie1kUpQVxcq3j+J/xWv40Lf87z2C4Rd0w/8b0uH0vd9hCOP7P/X/
Ic0h5E3/n79wCf+AORzll+7r979THPaff4M4RP/xXPB3CBGg4CEQdhglbwwHw/uPBVwDM4gQ4Qfz
z6GT4yfEwbP+s8OO6EyGp2U5/t6eThF55zi4O98BKcPe5LLX4gF1/nVjP5EEb4CN/5njsE+d/04t
z6WPL6QZ3aftmgal4P0YrgdUf1QOzRiphK4vNLizF5fg6xIg/3hd17Np/qY55x9X9Gi2tpwf7gkw
5qJ9jP8N3Wu2hpjGflwIwWSX4E+BV+SmlGUmvZZSHD273B7+9mn8fOi/cxh+UFN/eUpETHTbo9yK
9v8Fe8vM367ZDx6GhCaZB+1TDcWUbuUMgTNXRbOODdxVE6kdaKuB4tWUTf4RXic25Wvu/rm3BL4q
QbtgkjuO/iOaHBW+TapfGCh/v71fZzVvfe+b3X190dkQ6Ib78ve3u6OaTV8xQv6YfjsIbSjXffru
ttG/8zBOw9evUbQGeDAv0t+8l19bhbiyb7uMIQvKLgfgf2gs0HIHVSGNni3I+5HRDJ0TVuebpFxU
zOaZFn/Mh0rflndzLqR1hVd3NOBHPxpWIimYk+jliNegWqL/8TeL3Tus6I+7271mQA4zSf4ve2e2
3DaSresXOujAlBhuAZLgoFmyZPsGYXnAPCeQAJ7+fKzd0eXiaVmxdX1uKqKqbJAEMhNr/esf2B3s
gd/viz1TGKLTQTITNyS9achQ76gH5oAhQ54FfUe5tdd6zWMM6/SLE5HQ2vxqCOsAcau04esoZHYP
U6rQrlPINxpAtOa/5wFksI/5In8vL2zn6HUQm529/DyUV5e0nwq5so8cBshNxOKQJeA3/Jr8VBRo
plysFZoyp4uG8vicJsp+7eo86QObEMPb3iMSc8kT8cWRqZ0F0HmGew22QpgvJdN1wK3OOeD1Jj5b
BOKlmzZLjWUzTML4Nvb+IsNcYavvF1QLUZfQuGxmT5PrnVr8cr63/cx4XWPi2fYtCZ9Mz9sREOhu
zc82F+TWW9Z97lerubV6gkwZzzZebgZmljZ0kjJhUr8rDWPN71Im63OUuHWdE4hc2APdN5JmEZyn
EvLR7Zng8KBm79XVRv1cKnfacBhLTe6mRVR1JKc2L8JYai4TbcM9W4ST3BBqq2z6AyjSYN4uUx0v
B4gsbhzojdTOTQQoYei4k9Zj36PmbwnlfhWQN8NmcFLDzq5gGKyICNai2OIgxxXXFjOCM2QAuBUz
Wr3vB9JfkcGIKszJmroGabD76zobGhj38PV1CuLyHLZWOIkiI6cgolrvbW6lbIjHi1DXyCRoVrOh
QodtNUeLpuNi44g4Q0O38gcTBjx41bf9yCgy6Y4tkK69kys0iyc4BcOJOtw6I0ppvtyOOnJ0ImC7
8tlwYfZtfIKpf5TLSnij6K0URsk4k8Hnr+6rjgUzdOU2B5Qjcn2+A9bgnF7phU4gFnNFyjw6nED3
EOCzaz39O1x9wiBwAYyvvcSzd86C0zLSz8mCoSvIzh0AhUJY3HLazsyBD/aqJaxBc9TpFmdK9zgf
03v4h96PrFGK7NLMOcOZNfGQlWHcY20n+yOSZyUDWLr+/DTaU0N/YDWpv2MkZ4QEJXR3IplBATtT
1i8a/EeKSyt1HlucL+eD0CYPPk6VqHvCEzN4BTNxCoHR+5kgR2ICkRNtG2mFNI5W6X2jJmdI70AP
/raSu25+b5243w16kf+AvC4Acp2Co6q3ltnYCoj6WwDGkdg656Rauf4wSoLYu1EOkcVA8btozPwa
tEd/colIXEPLN2u+wzrLvVS9dSNjUQEMjMOL6EdrA0Ob2MDMwJhtttOQtK9mJ+TE719mc+HBe4ha
hrQjhF1rpp1f0HUEtbBZu3ZL5z9XEiRl8HLOcbR739fE6wEPsth8Mer0LzFPTd5hM+X9vhdiHHGn
trwdteBPssDzJy23/V+4ZoollPx98q+HkiKtBZEIqE2zo9HTty6F527s2iK3dx3aR8J0YboT6py/
FI1eEHfPKHdLr+ZyzPC4zaBdGEwgQfMFIYQD59cK7nl0l1E82nDeX7N5IaZ1ZnaCBTyC1rEGqMtk
cwX32dGCVhfNqRUmpwpJKETeNbLI5c7JcW7ZMftod0tnoMZHanPdgchsR6OFhFE3cXpUwO9WANOr
+NUMK3mFsVXk4XIOLgkKpRV3c49EJ5pdyCUDlMMHvWgzkuY9+1QwhQ/nHG3h9SK10T/BOi9CYyqN
Cdx6dsLB1M8AVzb4Ya3z5sI75xZ/KbC+Vkr1GbCJxRoTfH0No4IQcCRJdx6ytgjsXS8CBObDdhLS
vC+SFQbIMFh7F3wmtMdGPMMVa7IwW0jwC9JGW3d+b05GkJkmVmld7u3zNHELbGPs7IjYaYn0rhTy
qklK+2DVOvqItMFIBrX3ECKOGR9585evnpNZwKM9mZnVHMf30ljJMLRge01k9JndQ4V1T7/X1hHi
qkUqbahnsXMSk+8Vp0nW6XZa5vVOq8k/FLrK1gAOCWdZyqiVVbx+BaKyx6BubGe3IoPl7UMwgndf
jIzR7itWegszwV/9PS9kLT5MbIVqowaS/zpWLHu7sG8Gl1mErxy1nUxdbXI0iKFZ5ONGG8RwnEtx
B8BxoFd+amLPvCqmZdkpTUZmYcLuML5X5frQ6v7PwWjB9vytU4ArJcltv6odlIK7TJP2QfRDdwuv
GeYPolKwtZGkbZEaj2XrXEtDz3ZDNjHsKuEPVWCmorCqsHPhPtixMrYGu/lTrPx519Eq7uC85ftp
GQxgBdM68KZzN1qS5T/jFqAXylcXsQbJLXeUfJ3sbj5NfARQHyt823vcRywLuucGHoq+QZy5x5F/
HnZ6D9+eqR9yrmOPfdkS9lAeTmNOfFRABgYjmcYE7bSL8RuuCpANaj27dqpiVBtDIyrIzQA+md+Y
zP6+aWIex9CLPfRGWZLsOJ/T5JDBQqHUQj0n9jEB8941lHyB/yT6h6dG51A189bgDhdQNtdujB/q
zlo3SHxiBdExabEGNGJmdPVgUutKcTUR+LRzZTYPEaWGCv0ekCm0MjXfFCoHcvT8UfVXFsSmbTbp
DJaYMOcgMt15LKsb9rQ3vF7cdE5H+b5YNqHETcNgNFxmd8GSSK7rQx5zzzkGhWWcp1swWEY3xR6u
StNw7fTVYLiYmNPOpY76xJ7truAsLwobJY9RQj+BhYEktXcrB9Aut7Sl3k5DUv7wEmmd75G7BdCD
d4KZsCCptcnyJ5faHtmwqgY7XCziBCJPafa9q2UxDvR+8as1Eu1TN6I83hZlVh8GuInJdrWLPixc
lwT7pDA/zY7lfU5B3cdjR3hiHeYys5uDzKyYN8e0qCjVm25v11O9IVAcAXvW9bdNVdUp/KK8vPXw
YvgymoBW6CD6I9M+737if19bwngBxh2ObmGb141VJs/kmFWY4JjSQJbHq/xsILdP4tL4lQ+W+wkD
pWHbN/H4nTsrvkgj1k88OFYMPy/uNzjNYNmQ4Wn34iA/ZhJJBjcWueShQ/54nc1mJtwGbmoBHr0f
zAJyadFWeDDjN2hvS1uz1J6ZofG1Lc7RnX3hH42ucYHqsWs+Ip+r611hMxHpzzq2tUlnnvcMq64a
pmjsVLFRMFUxUWizl9yl8ltbxzvqOPMaoYvxwhyMvrXsbE2MFFdGwWjbsU5Zkk/HKu6dIEZ+F8S6
cl8XfcxDD0HulrDZQ4ysLbLhMoktZ5e6aQzrhAdA8zCWQq2w1qzpoOYZPE1rvTslpPFUpKI+VfAN
bxa3Xe6WtrIlLVPt7wpc97YxbIJgBbXTlgmr8rPAfvDVfO/z1oiwktbiLdSg9Ta1auY/eKQgprHo
iOgZux+1acdX5Loap77Xhk8Wvfo+X+wO1qNMr03VJHdkKpySfLh1SVu8ahemfRsagGPiaoc674vP
ZA6obyIem08jxU5Uls490cQRRRx837SBxqvpXQBoVl71oxiwdSIUGna5uTM6Y7xetQri4WrmvNBK
tWvKSuzK3pfbHHZrUHRV+2QpevTGs8poqZc2hDpGdjZ080gt7RX8HcgYiRxvfGwbQuVU6cl0S1Ci
zvMCw5qHW6so4oNyxpSzVi2nZWjlkWhp7YmSy9j0otZOE3IUfAN53Dz3rs83zLndzdLb5vOSdGXk
We16UnWtNhibv6ZtWlGHjJhU+9W0rYpsilAo/uzsviGWjNiYbQZf+dRpZ8uHFEJ9nS7mrVYtzRPW
CPU1w3Rn5g2VuVss8qimF41h1lionXee3C+tC9LIqGRfuBo4qzbi0WXXw1O6Fr9g6w4/KuWT1z7N
WPIT+OwFLnYOQYaHWtQmeRmVYL6U+2ntb5y6ucK67ccSE3hF7V2fbGdtOJgZ70urs74WoNFh0rYJ
584w3LgzmCM0LwYxGCuGqZX3gVNTecQInoPJyXnEWRENdrHej9gMPcFFzvczzl07NL5k7bZ1519D
A4MqP/ZrCKGQdWAhldU5d7/7VIY/gS8ZtE4G75kYuWk1xNo1sqciwire++TD9FahlKU6aWU7btOp
fPbWhDMX6m0QlyiMJ+YlL0aDHh/R1FESPjsxPnRorYyJV3/ZMTeCIc9Yrwf5pSrWt1k3r1dx6xg7
JZNHngke8RZBoXEaD7vRV89eLGrIU3N5mBf9brCNdWtpvKSNpl526IIjfAyIG81khfUH7lybycHt
QTfJ5faqZdrVKuM4KmhjDN4tT1mWWXuNUurgUV/Q0NXWdwTmFXNV9WBhtUVq/eSnL3qm3SHHXnea
6f10dGEeedrGFqpbdfCzLGKMvWz7Tt6AV6sTZwGtm9KqR+q1dV/YsgxT0+RdOmdX5iiWhfxlvDbC
2HfHrQ9VLppID8RWgtc72lixB/qKCVIyv1SuIoYc76uXKnf9a+icVFZNClOxXsedq0bOkcJ/HXzv
0ZxINm9j5l9ta4yhYZTNzjGXvcYGgpVuW1czIdY/CA9SLwqyJJYmyTwfPNUH1rLWd0ga0HIrrLMe
46VtdxMj0DHAK4WiRqTxHrrmZ0bI6w4R9UgzJkbA+ySptt3UliHxD854wJJhtoNqZDYVFHLiEXZr
2gS2S9dkd7QI5DNTfOhl/RrL5qWcZ+9Ht8j8xF+sbt0Bn9JDjFj82k7avA7Svrc/J+SnH52pmW60
UizfCowO7xSDYkLr1dLtdSG+2a3uyNCBrHg9AZV/K229vXNyPT92NgYy8AOsO3uobNQttBcwnvR7
GkpxZISAz3o9tkcsrtoKDmpqEEVZjkcN8sW1zPr5vknL/qbLfP4VJhMUEM16lNWsAW3Y6issIOO1
Usz4CZkf+0hAGnCZ3xXL3i9wZQ4GEK+DQBfKP+gEIG+obUdZ96l1V/1HjPZ568Pn+2GxwiMlvHnX
u40yMNk0ylMV15A2tbGN5pImCNPvAjY3YKohN+d0QPxS5xnmdT9U1idmA0RhxI2g6IR5+tKspZEh
jdLFz0mDRA79p+vusR/Mn62VT9pAmR7vY1dboMBDlymLov+O/5K/L3CB/Nw0qjkmtfihZWV9tBd/
wLzLcp8o2x/RHWdXXU5HGzjWeq8YErykDqUs49Rxz/gkfS1sr/jZti3nm+lQZvUyakp9OE7V6l/J
vqZGkkX75E2dd6+7ZLblLJq9n0P/VjlTvrnNJ6jTElbkkmgPpqrvYU+kjBPHe2xAje/lADXYQsh9
XUzqi8GAyOKFpUsIiwyIXzHbnPSIEwm3haJJcINpNPgPejbH+2rU2s9zL7oNVqPaKXGwTTvfcFhI
enJdGYO7cZA8QNHJc+fI4Abi/FxVADlUsfYu9krWu5wRW/mIF/dy6Zf4oS0XpPOT5Uttt/bzHLXm
4vx0SY/ddobKr9ukgSSO/dD3VOIoWAaTKWrjPqncCZNhYI3bqSgFNi2iU1jl9LpxNMYeGQb266YH
A3g+U2qMYk6fO9AnFRhOq78afussu7hU41fE02Oxm/rOj7BC1liF7mqeCBiz76eiB17yGAwDGtk2
riUBTArGaoG75EW2t3o3SXcgeFTH1VI63kl0U6wg3xaLt/exWZCHegVwuWpNPB52jRZPZmDAp8s3
vWFom1x6dFmGKpOINx9EANwnxjuOU4yqOqnIbx8KJ0ODyKIVn1VKK3STkj3l/AKBY/DK95iQnnPD
JYdnQD76GO8s6GXMwvHVMW5tLKSwVB6nIYfLMBc/JsOqnkwaAl/45fjg86qOTy4WZM+y6stnuqcO
yxQmcV9X5qUj/iaeWG/0Cb+liHFVuhVC2Tcju4z2nHkesRGYAFfnGPP1OmmWeThUYImkhMh4uOvN
OK6PLiKLLoBCBQkbo7+rGrP8JfA9XARCGK5zHdVemlFqTsl9KmK3xPQKjJillc0ttKi2/OWPYK4b
45xe8gnTLFlGTdZzpqeGWZJUa7Yghxhqy247KAXrVGqYO94Y+lxDWkGnBAwPMFlAaXKYIPSmyZ+v
z2SWCCo785N16OY7lApsbydx7OkhzUxp3s7DwB9H0ZzWYQGU9xS3LM+dMenLGjCfw/C/WKUhwzWB
xQVlqAfGS6eeYqJe4I1NuDfouyY5oyO5qc3XTj64a5gY7vjCwEPtpyItxYPTaH5QQrftQous0J73
BtvqUdSWd01Vnl4nCQMIqOdzBackY/QUQtsQeogLceeGeYI5XeiOOHCiOykIDCnhiOoUElUdB9gB
r+OmnHFODSUV2MZvMuXer1ZmnyOJ4sw5WFNmAWq0lrpLRKJxZ+pOBpWzFnXo5FIfOFYYRuADU89P
eYpb3CZbkdIFDh42MoTcMzuHtVZwMdF9cmYgXPiByMaowpGG+4vq4/RugFX4Q+Kn9+yYygcDb4db
G3r/AFnNLTEGWOf4rMuYVQQFUth74TA1P6B0m71D08M0ghNkN7jVKjFcDV1pBCll1Z1pIrIOCWor
n89svZfFnNcbv3H96sy09mHcykZ8Qr2iY2cLn5x3M2YL39ZO+WTupg1v6Rk1duC17lS9QGKMKegr
kml/QS8CsjdSdyz2g7Ip+cGf62oHDDP4Vwnv28gXfdoG2Cwv845vbn2b4KXLwNJijxW/iAy+tcvq
swpToVlas8/m2vRPXmLJG7ztkgicgSWjI533NpL6EcEsqrDiBPFZhybcJpm3aaykgvoMc85CHFFZ
ZlTNOoWVphnmnUAbYZ2WsobVi/7ALA+amdVjqE2dy4s7hjxOMB/UpDA1Kv+E7x1QvbdoHGwSLnJY
LlIcR7iL1RGDXFFv6dVY3OhN7H7jiFFHr38uOzO9Uo+2TGsrTJuRXaHTuLPnxko7LAPSrECVLiXF
EnMrmyzFjIoW3NkOqTNQrsZzX+3XvipuBk/65q3FANUEkDAorVr8W85uvjY/oWdXTqHTarSB5l/r
XfeS9CfMC9MhddaqbwhnMa1Ni4XH0RuMJglnsh2/DkJZQ9Apx2gw1JHlI3iu9y3rZPF1Mbt0Ruhk
lc8mRWfLZi2s51UHCwjGetYB110kQch/p1uP7ZfTErjzi7EUZDEPPuDKQc9UTWMNMYfToDILBANN
KUWQJ3FeBZg+6Tc28pLXeAJ4rmTHBh0TyaNLDaxHI3hQ6NuyibKbT/QrbWPZMeammKC0WAM1VK95
p1VXzDCXduPbtn1j+x0/bSTDHE4d8q6tE2vOVnctPPCwyddSVjzW/QcdXqqKauTGc6SLFcPAoU+Z
ruA1bJfbRmGtC7OhVc225OdgC7WspbsdK7O7RdnKmcdLeNyAc8zxjganqq+wGFVX8Dk9+kRXuutn
x66a7wueK9jRDDZ2pUgsixkhXI3eKKiUiR4Nmp7a9F7TfVLSbTGaqBrmHAscxOnhrykW9KKqOuhr
ZlsYR6cQmgbl30y5RzLFMJuw53TekUxt/TZ5LNBywQrh8IRkazsIFdLRfy7sxc3oRz354GfgJgev
V3Wzzfzk5+CbWYjskpquwXjskE7ARcEqPdQ4Il7nTT/21komQSXAuQn3Q+rZ2eoq7ky/3aEk8yOh
nemSEpS/3k+DyZshdcqkgRBWX8WGWcenwvMr58foogC8y30svW56R7J5RTVjI6zPU8cOBCgxT0OB
UdueYEVGifTPpIMJX8brpuuh4PGAqv5X32iJZHymFc/4LWBTrebCjL+Yq7N2fmDOMda/g9HLb3qm
Y5VsxufqwDMUligQW31364FRdI+o6ZaUtyDB8Ib0x9BpsG7bgABlm9oZwH2muOOdwRAlSw8kB2S0
l6odCxlWLm+KV3tNsxW2l+qr8Q5UPh/uK0jrn9ZxbdztgI/PvNMRzovQ68QobkdNK6nmkgzSlX4q
asN8GJO62PVAgy+Ijdfv+J/F12JtDNpfAcMsS9YXNEAZFfYwPLjJ2uzbxROIbUh7t6Tj7QvKpdvO
zPqN2Rp6u4Et715RzPFJZgvhlqmsCxPUkd9R5iQsHz9zIz1Nuzvm2OVPo+0nJP7JnLGrlniDKXn3
AHsm909qrLwTzHyn32iFUhmeQr4fqiReXlx9zvZD3m6l6ctsU6Sr+3WGPftl0F3/k0bpu3Gxt9u7
RUrQs5aIn1VWeTZqXte8npYcP5Gp1m9T2xLuHt8MWlsVL0geyqZFkNPkcs9hIPa0VWcp2Jo3ry1s
Ww7wUSGXWHQUss7Ypd9wxsv3WjmDAMBcPcEpm48C9gYyLc0/LimOZclcuDeo2swtmnmicOZqjYuN
jSkH/lW8JKOqTNdHohgwMkuGWrexTQPg8lZ73pcghN9MOaRI2fzilh3Uahs3LSkq3XQYvyvLR/nk
MYpi6D3lV5JITFy1gVFQHhYZ/loJne5uQmUPbxxy7+0K3poEWTswWhXJUge20U5nyWRcPa6iTH8x
y+awMyY6trTS9TwEUiZajdAxaE1TKnFPtAt7S11bH5VsEWiQOJ8GZOI2PFYDEcWUxYfFVyVaWm/8
4qAk2WA32F+Z65ocjAbWuW3EL8ID3DosAuvH0DUaXGHXXPUvizJ+IaPKkQ1Nn1xhLLwKm2K7gGhd
MT9dbmfyoIgysfvsoZFKbNzeG5sA1DMP+3gQR4kABOxcG5/Sxfa+LaVqrgwoFneAqSz8FVumnS6Q
DM6iY234SWYGGItla8hX8xPqKzM+lGhUrTCeNLVzndZpNn6ld+lrZQ3akcFb6E1925/dZfsIdzEY
+xofuLE9hZZO0R1jbC4e9dmrrmCSNAETa88NOE/tvck9Y1pNo3+HfQvWe61QzfWKuOBAg1w+M3Go
NrJACofRG1IjEXvZX0aJ/gm7xubrjPqmDxRJyZ9U67k3GVzkL36LnYEPKz/IAehfakNTILqSV2qG
KPvshq1n6W5UAFlBX5UnjLCKm6U2nQSBiNlvUIv+0lxz2ou6leQdQxEK/w/imYVHHed4leGyEYy2
NLfcdpdI1aynZkvi5phngFKDiXSn9FS9/TNF5p/cHKgdWGI59AMwEkxhOZe+PGhEXR11GGdu3nFS
Y88tTms8Tt+VMJm36ZV7myuTyvLPH/tPktRfHyvgk0D90tF5Y3D+T+oLppizWBfJQLvWyIWrysXG
dQDMmyO1QuIVuDUM8z9/pvGXLfI/eCxkjBJyBssQpiU0wwvCTT84vsSNBGL4ZJ/RzLzRmUPpHF4B
DCLZ79JZjU9zLBniGtTUkCG8fM/Qn45vKhwSZnEc1uGKD8hvpZbpNK/uMLcvwpRCOzgaiHkJMJM3
4pVxMzV0K+z8V1WUaE9husNSEXpNfbDkhvzu+g0joJHMYdRqjV9XewHn9D4H1tDCrlytm8lox08e
Xa4KK0lZe9/0jgENSMevYJ+O1TRuZa6WZVuo2O02hhSM53Iao+7VX+wzg0RrC05RNh1QGdY3T342
MkHtcqkd9HgpUIsrhQrAdab1gArLeZgtiOD4vNewwnB1vSfPwAODpbTaWVhd1mGX2Ja9ybFcoyxE
JDCAwZHBc/YjNsTBy/Qp3SxDvRwcRGV+MOPzxenZd+3RKJyOuQn99QsBVF29aUWj/axqL6PWmGfX
jZhYZV+csjZFlEEml1t43cv30pszHS76PHYBjHhY8/k0QwzoMFvcyBYkmkazwX1ZAx3TQj23xu5Q
EhVc0M0UAMeoYPqTvxa8ZrxV5SUMoh7CS+JiTrJpWx/+capldZTA/LeCxrEsvOIdOU6ADWkJLICB
AMc3tBm4zOXYH22j1P0duoT10PrIpaK/Fur/J6G+EykG+Pfbjv5/WKiH+keGf9TPv9LJzhFkf/35
f7NQ3X/ZhuFauBSSY4gsEArb/7BQHe9fBsYK7HwogAQcWrAP/01Ctdx/IQ90MNHCPpODzYfUOvwP
CdX5F4sWtQG8ZxffKeq+/w0Jlev8xp9DgwcN1RVkmvzzlBviOcYay3dILNj44naYjr/9/v/C+3zr
uuf//huhkiJ1crBJdbdSpCh51nVZXjg15ncc8t66/AWbNHe1YlFzTWZ5j3zhAaBRT56SeW1+/fnr
//Ml8PdtuTiGISkU3tllbUvY+rDet3Td2LpaOfYYuq3jFWJbYGO7P3/YWz/mgnw68OxzldTOdh5w
GTvXcbTqzeJ470Ss/vNF+vePubRE8zuGqv7CeBfH6GvDUDZCdz3XnavFk/Ucae4KXIWErX340A+6
TFZuPb2dUCQ526lEBnaExxqPIU70afZOafBP1ud/ftElZRpSiNLlaImtKgZXHZ3Fis2wLQYzvRLw
+8xrYyzGIuyGribpRkcK2O30Gkxv/+cfeOEZ+PcXON/q35Z3i6NEIQZG5GOSTGiYTC9yLeNXWzDi
IGIpURPcgsXVrvChoK8bzaahO9YSz6ze8bt7Y9F4F+UJ2RTVxECeW+CZIrT65pcrVPbO73vr4hen
QsNOBcmWYougx/2sNwt4zDTmt3++e29d/fzff7t5pZdnzmD1YltYWfaTzrS5qrWsGMOPXf7ibMCd
E/l+KsS2lO70bKgOOSvd6MdOHu/iZOhBZYGPO7GVMM/WLTqPCYiNRAH3g1//4jTAJsfwljLnNMBf
AD6ec54qdh1bafOx+3NxHJj5QpjS0GoRzmeuczdkQyqfK4nz74eu75437W+Pd8B8UVez8CLwA2YK
ia31AcYqw3vJQ+dF+Hep/J+9d5mN6jeFXY7mEkeN5q3VTvW0rttSLUaGtXRq++88h7c+5mKLWzYM
OtVqbiTlaMp97TT12agft/1tm8GD/thWcy/2cddACbPmymNkVqxPsITSW0Rd/tOfn8VbP+JiI+PC
BdxE2RExt8CUYuhd6yqxl6Z7KQQSsndu1Rsb2r3Y0Oho28JzWy/qS3s5aNWq3/o40r8nvXrr8pcb
Os4WnZvjRKPbmTMeUrMNntC02z/fo7cuf7GjRxytkAc5TjQBfT3Jkqm+zQjxPZHCW5e/2M/4idcL
zZUX2cNU8AwWb9aCQV8gNn7s+1/sZ2i1Ano8dx9Tlq4ma445PMaW7qruPvQB58L19w3tmgsoJpkF
EW412bPrDcPdnCWQZv58+fNK/y/7+dL3E3NIJfIxcUHAMPZ7QPtJKoXVrb5+lFrqu/dLgg/n4c8f
9sbTcC52tYtbN1M44UYtkTPZXq4WoF2KO6f+sf2MNOwfN2vOlg7bo96NCpxK7cNQmZMHXghi8s4H
eG/crostvaAZZYrDeupgqvS0uZbr3uGgMTnHRGIVsp0Tc6k/l5VnfR3rRNXv3Lm3ap5LN9hyTohx
WyFwNaWHeV+qDbFLZV9ghbgFAcgZ9tQyZ/CTpU5b7QocX+AS2MpqHidibsZ3fv9bT/DiNGA0BRxT
aHFUoXLBsEO5kefCf/jz+rjIevzP28W5OA2I+4BUgqVEZOlr32xXI57wo4zXtdwzh3SX2wQN+y9G
W6raM1+pxc2M0Ki+NhH25Z+9whTina/y1g+9ODi8OkemoTI7wuBgsEJn9X+286y6jx3al4qpsrcc
Y5lzN2KeoaJEGphmJpaX/PjzjXzj24uLQ4PQL8fLCUiIknb2vghepTfDObjiY1c/b47faozOIsiR
rCEmPiWdTIgRSMVULuuX4Z1V9sYuExfnxJCRXmjOvRfJRUEA9Oy+11/nljnFJjVhITP/wnUvYNTT
Jt/bakUZ/rFfdnF+kJlasoh6J3K8GAoakO5QBctINPTHlpW4OD9Wey06XM2YH3bCYBgxJZsV7sLm
Y1//vBx+ezBO7GONB5ExGpidRng2M4jt2/ydM+itRXWx91Fmp9rMqyHKzYzkV2nkm3hpzA8uqout
T9fTeEbWrJFJ3wgzGAg9sd+rWt/66he7GcJSTdhGsqLfW+Q1tkQ6tUCXQhD/2I2/qALSfGQK0y9r
RFCzfzCnudjEFgZFH7q6fbGbLSb1rSy4uoyxzFKWCxpPxvvHvvtlRKNXm6s3uTxWTcINhzA/YSTi
2h9b8PbFVj6ztHUiW9aoM7JyN+BvEuI1se7+fGfO2+a/VC9/xfL+tuDrGFboyqQlglP5k7YTIzEb
ch9iS+W+l1j+xtqxL7Ystp5TnRexishs6h982eQoWZviY+34paOBhDJkK7LmI1w+nANWC7iCLkgQ
/3x/3vruF1vWYJoRe2s+RslQ2qcMmvJ1O5cf/OoXO5YXdVzg2iejrslj5NACfy83nYv3ZkFvffmL
TUv0HnD9WQnR1tl8LGQir/AmLj+4qS62LPioNhkjcr1+TNTwiIjAK28Fuqb/XWTAf2oZ62LXFtC8
u2QyZ0pCwiCKVnxZ/KV+Z+G/cW/Opgq/n/Qoh6G5evG07QilC0iYxkDZ98ePLRvrYtNabW7j7ehN
3HntS4/zLIwBSFAfWpOXE8WiXXtNG5x/f3Xb7Exi3pyPfvXL3Yr5C+ltxrT1FaCxeb768PEbc34c
v503hT61cTlw9Tn34Q95OCo4jpl/8LZf7FY4EBCZTJ2r2+bPLrPLXZIlH0S2Ls0ECsL1vCzh4v46
VlGJewqdlzN/rDY4D1F+vzEzWvgYGvK0FRL13WycSbrkun3sFWVd7NUqbc2a8ItxW5P6G6g0ww0b
Id2H1qN5sU+HtZeYPUBgr0heCrAx+YI01fzgxS/2KQQeFNm4GG7dTq83w5x9G0YsLj72zS+2aYdI
JacSHhlGQsh3MHYNxh77n49d/aIWdi3G3sQr89XxsL4eGI/cxW5SfmxE9Vew+W87aR5ts7a5crQa
/VlMBH9UbDSpecPH1ox5sVVN5ATV2CYTtPMKFb5mtSJqMav9/n85O5MtOXFujT4Ra4EkBEwhIojI
Pp1pp+0Jy00VAkk0AtE9/f2iRpWU/fsuTashSKGj9py93VpnF6sBStdNu2jMrMWgboDwDg4D7DNu
i2FC3ocTvEEdhfrO5mNCvwY1eUbly7Pbi+8jFYpUMDNRlVwJ7wHD4xdAnBzPCskuTpEaqqOgica8
ngXEvCJ8bWXRun3Qf8Tw/+oxDXJHTRJbm3sVENyqju4iAki0U6sEuzjFtfDcAXbnHRu1/KzW4I2E
+tbt0bsohb21hMDZW3M8FllKG0E+bwo5S+k29O7hYCCjWCEZqlyukNfPbMQ4kA7VFritNP6B1Pyr
2W2viK8KqDt0a8BAX6LvouoKx2bfBSnyqvpoqozNQyTRZloj5RTg6z/cvF4f8ovNwTV54N9zUtJw
hlQ9jfIfMyb38VAG98oruje3z7oLUdQ2jGY0FbqjQNYr1fPnKK4cP+kuRjdQa+sCjOzchNNVhLF8
UX385PbeuxhlM1tmsJXx3vXwivS3+5AN906P9nczaTujTH+kJSwIhQeKZF3cVRsUz24P30VoAHRG
tHnEO4Ix9qjX6Avynv/ojv91T/F3IeoJrNNNizZRonluQVIFktbxtXezKOtm1I3jAP8Ih/HZzMDb
hm4zqL9b6aL8f+Rth70d1+Vd3IKbaQq3a9Z/8uT+FfOVGhdhLV660x+3yYIa9MntI+5CUkGS3W0S
H5EJCSFQ8hxv3G2c8nfxaPtJLuvMRxQJ18ErcgdJXltkxrq9+C4iwR+H1KxKxnwAbSsljTwnRfLZ
7dm7iASRYQijwPeOYYXVrefzbyyhbhMbcHPvB0F07L4HBH3MRYWSctQdeAcg6SanOZklu6CMhyka
WTh5x56/mPYQ4xTbpU0AfHz/2gLeQAY50JjbGMkcKEwBvrrnr24P38XkjPuudW2K4RiI7jwr3O33
tB6degpge+/f3FjrS0/h4TF4MKBP/KjYahxb5TrT/SsuExaufh8nQGNo+hTi2YudXJ+9C81griA9
XAIcGxPq39m4vJYwL9yxVXbRKQbUnWI9i44SbhzogPqj4sJpgcWSXWwuiYUXOUHkLxQF3RnMRkgW
RzJ5UDkNLciDfd/s3axZgbuaMS9Z982bpzdcPnx06or7ZC2YBHzDKdrF2jI89BZ6X4oEZad1BA6E
3r+4EVOE8+gFL74sT7b1b1Bh4xih8S5Ca430/EjQIY8lvVdIODzGUUTcWnyfX2WBTeeJncbc79Qz
81RWG+G0SAH4fNcmodeAoqKHnJCQZLMOTBYgB9vtc+4CdMWNwgCu8oBsBv6lHJabKgpf3B69i8/F
jIWMiWdylMgAiN5CPttoVN+4PX0Xny38YQly3k2OK6Tt0GztQ0SHP+UYXP/6/y7Ege593+QW6Hwp
4EXJUWKHYpzBGg/sPn/94Pbuu/CcPYpRkVl80Wn9iZq652WIvzs9ep9NNWLiQckRIDUgI35Yuu7i
a+3WD/eJVBMIELxWzOQbSmSPExTyB081P9zeexec1caKwSxyyBPRoRRphXjhT8vOa5z84mPuU6Zm
D+fBUxeh6EZPgBuZiNf3Pe/gZwBAcc3c3n8XpKFslka2oQFLhn5Vgr2hTuHV7dG7EF2Q8ag4yswR
/9OAOkUD6OLE3K7qQGF/39VLIlCXQwlenAVvevJQ2+V1n9zefBejYgFe3cDNm4MQzObjRi1cIU2s
hDy4/cAuThmoYLGNFbrk4j1XmrxWvdtenEW7GIVLFSLqEY8u1uR59KvHgnKnayi2T5BSMRQ9wJOB
Xl9oknsxGZ9hOqmcMn3ZPj+KRJMfgjKOF/e3NV1NnwNJ7ZadhjLc970FpENvXAZh8mbqgI+bolM/
w6Xp9DX3uVCjYdZezQ45hsfbaSW3KlzcYojvwhPkJIj8+tLkUVE2abStt4lB/aHbe+8CNEEv8WHW
NXnQTk8UfDwYChzfexedpsLtBJ+9Ph94/FYF5lnJ3mkTB1ft+09ZLExLFBSanKNlUvivwFFbdew2
HvJdZI4Uxe01iMS4t4GH1xAJdU3y0a29d6Hpo6hybUK/z8uKgto646DiaH2PuzXMPhWprhNkpdUr
4iZZdRZbzj+oyt/cvmi4W+FONRAXyLXr8w0Y0iwY2ANmUrfbc7ZPQ7JAMYFp1KK7tJDBS4y1ABoI
UCIn6XSGgxv+970GucB+Akgw2r4Uc5Q1ODzLi4L1bvcIqKF+//xVWvCzddHlsTfI/lq4rv+2SQTw
llPfCXexGmjisznxuhzEBEjZwDMCgUqEbruAcBeuUQRIlz/5XW7h6s58jiR2it2v47vvInZUyMAb
INwCqy4qAXLeiPwm1wVYcLe22cXsUhluZgCh8lbUbQou3MdFBW5zXriLWUXaWXswz+amibvzOvjD
aVatODu9+T7faKITUHxq7vIaptw3vy3KM8wJsIu6PX4XsxTjZEhWfFbgnfrhFNmYsjQsWt47/sBu
WsVlHOrMuwktT4f5Ykz8UfTK7Wye7VOOIgnwBx9Nl0dsfKnK4XmW44tbw+yiFVAF6LkVkLxRk3xt
riw2AWGCY6PsQrXHkXnsWd3lYC3GXwHyX84WuiHHLrMLVZCBUexKwzZHpCYpR+pL6q1grrg1DHk/
jJnVwx29wtPDaQUMOehuZPOnLKZ/lqC/2NCwXZz2Few/XUzafOISskzcFtcYbKJqkVmpQWo4626d
X6werjwR6vF8BDgjfEWJW9Q/4fxvMC9JpPlZ4l6yPdeyYTwFjQmH8eXSxz4MrKzuzUdwxz2b+WsP
MFkrBEBVHAtLcghCnLUfo84uQEwB4r1mHLfUkCz1XlzD6LAIdilaVHFnVzBz+NlDZi/4WbQGK45G
C545q2rcTmWfoErfVwR0Rk1AcAIfStPmK9TzrHgaGffq70MA3gLQdCSZcpgNOKqbxy0EShXUrqyJ
CMgRfI1Key5BBUqgR29QF+aDv/1CYuCRJ8LNpasGs+U+mJpAL2s1MVgQWRnCPTgzHGHDZseyEjKz
FuvZBGI0gN6hjtOAjQUgpBZ1clE0GFm+obWBVoDl87IB8vpgmslnB+aDvJ3WcLJsLyqo2+izWw/a
DZh6YRZ8fNrmPBQtTn28lJQ0cQutfaYXSERQVfSqA+9G/1UwGD2jyu2993leE25ioGbAe4e2yIdE
3RRh4HY4uE/yCidkpgQ4QcpBdIGx10tkmiiwn5wafJ/lZfySctAcu7wkdQ2dYf83LNVuiz66Gydr
lLdOTeS3uV1t94BqsOrc0lG7DWV0N1AKXvkWWI4hL8F8v2NYvyLz345f3NplN1AaaCimqZvaXIJH
+gmKxQ2H+bBaOTb7bqTsGyhR2y1p8wSHyikoiXcCXJ/M7d13I6WPEA4ZUNX52kLaeWj9uc7hX68c
dzn7NK+gqYLNo+iRvNThciRDY7cUhGPZH5z+gH2q16j7ufDE2Oa4qPp77thN6MEP4Pbs+P0c1dnZ
TP0ataCkJ8gjG4doUdBq1MTtaJnsFjVT2G90sqTLVZ9sIDq3PcUdewyRuFvXIbu9yNw1CrTHEgsE
kO5TC0n2saoqxwXCPt+ri+ai3kpM4bijMRkyynjWwTiZuzX+LmZnH6XSIaSWqKpV6oZT2CtS3hvu
lt/PyC5qIVoukcjUYhiGs/0GBD//K/a0q9tR8D7bK4LHYQNXHru0tVguIIPbPPLHyLHT76KWUGUB
e8PsVFe6zIYZam47au3Ya3YTa2CCxQL+2OYQFdC/BLLN/9q01W6Zn2yf9AVOYVOLWnY5QMaTd5FJ
E4DIOM/hH+4Of1NXx/aJX6htLQqu4iYHs5ia1w6s9jYrooaA9D603isKzh48L1H1Aas4mUDsg83o
SUAc27p9/WAX2CgK5lAAYP0JpjSk8x4c7OBBCDBb3bbR+wQx7tMNe5bryARTanGrYSGI8hXw6z+Z
7a5R9osV9D5FbPMtrGQTaXIKQbAECq+eWVpDn+C4wPpHb/eve28+QFoHfXiTr5YgbXmzb8je/+E0
dOyzxNSoV2D/NtC4DZDXS0n/3sbQ9cV303HZb8EAlKHOsbY9KSJvwJp0OwL4p4TyX22iPc8vZxBE
8pHBpCOBBU5RSPLBrVF2UT2CPF4G89TkhTUxHMYE/qywcpwq93licwQZfIMvmoNy7n2HyZf+MB6m
G6d393cT8VAzWH6aQOdYaz1E0wY9UumUUcj2eWLQS/cMsuwmB29T3AQwPKclDGFuk5i/n4DBqY4n
2HxyCqBpeSX39Tcg5zbCbYWyTxhjydJSDvlyHoUNtOEJuJEMmGm3Vt/NwKZryrJIAMlKmAD8FGLl
DPTH6fl/P/26sv/FCOPv5t9klus0B5jf1cZ6LPn9oUyOygey8Mixq2vc1lj7HLJ45UXMaQmIoqVj
l4pwrK+h5Set21zs7+Zi7VVDPyUV+mZIXqCd+FAGhWO334UsSBZj7Bu8O07XQrjOcJS/2aBx+rx0
n0bWoDNCRbeIYxCZ4sO0et1LA++M0wwFqtb7tTOURAG404O6jsHxc6dpmI8VQOL/u/P8enqi+1yy
DqcLfqEbhctwnEq0wP57UKs4NswuaC2c9tBfVQoZAkA4ZSg+7L9swOlNjs/f7XUBpCmKbjQq30wE
b6a815F4c2uXXcjCUoDbalQIomi1BWGyH+z010x7t8tNmuxitsL2DWq/a7N3cYEDxwG8RA6Hu9vL
k/ddBsIpCxE7Xr4oBY6dAgJ2n1zcZihI5d8/PeFbtIYAGefBPMI22lTIR8hqqD8np8MXUC/e/0A8
zZAO10LlgYDrNi59/6lFPd8Hp8bZZ5WtvMIJ19x7hzIoFwBC/cB/IKQL7R/e/p+Tlv+Ox/8xf3NG
ycK5RdfhNtSPfRA09lzJqTcnbMQsOYGlx0GlDdXS3nkrdgV3XQSA6BeIkdnJcrJdItgZIUIFSxR0
hdWT8lE34UIy3fcwzcMGUGzf22KtLBx2mHMzG9bLD6oZu4VHdbxZKzGdaGFnPAIMDPg1dMW2VxGg
vuVZXjkVr00VdwBu24ht+LdmzoSPzM+HuhPedsB/DRMqJUU7OS0kYZ18/0mR19iDcR2KI1T19cOU
yOSOVKR0m2DhtHn/+NaTYYvTUZmTxf+Lk/45Ccont+6yG2Ow11y1x2eZU2gzU0XYhbTDn0Aa1/f7
VVfZjTKw1uhyGxaZ9x1YHRczwOZ8SFZkPRxm7BDKC0+4Ek6na+D1vW+koE9CqCdCmXsdWO9Mzuq0
dar86NZOuzFHrIXFHpHKfGqZOHjF9jbC3/GHgf7a2L9qp92QE/hlZaWxMufKVi/IqmaPsSiXb0sd
eH842fzdT+wGHR/SJ3g+enkcFir5QYy96UG5NThsh/wSFW1/2FT/5pPvs+aQnlDaCej3Y1mNMPHa
cAmQHeYpKGm3mADc7HjtBN/y++9dCpydFEah0RriXZnbbxiIHCewaBfQHoAjOAhoZB7gOg7a89NI
gz8M0L/5EvskuogilxMWgeQgSxgCLokawhM0sbj35+WkfKfsAhpdf/1fW8QQz+ZVFXnAdAAkiFr3
8nPSR26lrXTPHRvWpK+q1dR5FIXjCTnXcVqIwG2zAiv8+3efKhxFUhuIvGJQOHcQ1h/ipHLax4E3
//7hPu8CpSJVHIKpuvHhBGEtd2zzXRiv1FdDO+LR28aORdKfdEWc9od0n0O3groGpa8sDrIit1Ho
3cLE84fB5zdL5H0OHdIKryDcqjjA/9jf1MMw5hCYvjgNm/sUOrgHxLRSD509KIdj15mro0Kxk9vT
d1HqJ9IUoe9VeVQN3S2yXt/6cnWDw9J9Dl3Jo9KbiK1ytRIFDeDYnKEzdktFpfs0Og+q7pBpAy1U
XfeHTsR3cDQPR7d22c27S+33dgA2/DBqyIVOhMwfOyOl26EiwPDvQ0i00HcoBoFkM/UPUrV5bVq3
SXyfSrcK+E11iYWUGi0sULbxsw2KJ7dm2cUnpOvjhgo/BNEwwYuawFnIQRR2e/hugt0A6RmmsatQ
taTXrCm7tk8L0yRuCWkAUr9v9ESvqLmAoRGFVu1G0lgV5haWmMqtDpLus+ksb4om6mly0DOMJvIZ
WQB/aJl/jmp/sbzZ59LBhhEATlWKPFg9Ot36lQ5RYFQCHPoKUlILM1qy0TTqJx0eOU7X5gzioXAC
jrODZq63id8fty4oyTcdhWTKi5hWkdMJPN1n4S1eH4C7MV63S+C+XyqYlYC0H+TQHJz6xT4Nr6kq
WFpgwTosRnAMUGttm0yEPKA/3H5gF+wGsoptKiBDta3ojrCszIcuYU4nzXSfhoclW0g7qu0xuHK/
YAlEpTaLnPKraUjed2kYw9hQjHj4ZMFuVgPrYZclbjl+8Ey/fzoTFtXwtrFHUgddRmVQpziR+O7W
6Ltob2UMjRwtRtjghU5jDyrefmG+27y2T8IrkWvqQ1M9Hltk1sC7ZMoHFdHxk9O776FfbO46GvB+
PHoJbj2gSCiP1Rq6Ncye+VWZGVJc2L2OYFSSJ/jo5Hfub5HbMmifgLeFYu7hXhiOTcNVBnI1iDCs
cKOe0D3tSyUjhVA2HI5VtJhTWIzgi3vS7Y6d7mlfdCZ0g09oONJZC2Rcja8or17+MMb+ZhHHdlOy
nXsgs6J1OK4RLGnSh909ko5rFbaL01Ba7tEerb5p4Frmcf3bN5AUufXGXZh6W6f7QlF7LFE9c0hm
yEAxHrtd3lO2i9MNZRBFNWFhFXXkO3y1L9AouZVX033ql4A6u207Zo+Vb3w4HklxLAqk0f3vdvnN
NnGf/aUC2RPZ0vjECxVOTzC6VPq0cqLMCU4szIL/+2d+03H2mWDFRAsW1PgjQhJ7B9hhy6xZIHRy
e/r1lOBfu9BOFNE4cjy9LBtIz5AGliXt+tPt4bstrqwxHCCf0Ry7pVuzSvf1YdCF28S3zwRLOuaP
OgzNcZJ2OmkRw1JFk81t5qO7cF01thubgf90FJs6BYP8uAV16PhJd+G6Cc22Fmc9xy4WUaYVzFxI
SXVL+8et/vtP2kQrtIZx0R1h+DZZvXVNSjtoEt2+6S5eCwaLZVDz7liNvci2EGbLGJj8g9PT9zlg
Nlhx5GzK+FTXzfa6+d3yqfabP3HrfxNKZHcgVdB5hjt57I6hCVCPcl1wdCT40xnh756+2+vCcIPj
6jVJTszD0fnk/WhV8+rWLLsolQEJCvgzohM4XwVsVhuyE0exDJ/dHr+LUxjhabv5JjmFnW6QgFsv
XNzxQDWxW6zucV/dEFus4rvklAxBWifkBt5Pt5XYPvkLIK5+XAkerRmmv2s+ROOWkEj3mV+QQVSF
iPrktF3RR3IOWMZEPLuNvGQXprWvxLitLTuAwnVuTPcECbZbjO5JX36IpCIKMfmBI/2hbrw71lTP
Tl3lPylfwAgJQxt2INzqIGedQt21mLX96Pb8XYg2XdDXECVGJ9YGCxDqbGA311K9P/EEr8H4i53u
Pp+r8mQHCWHBT7rzhvNYTJN+GCK/LI+oU42KS6m3WdyPW/H/2Fz/s1X91Y/uwjdaSdFMda+wbV3m
ZskCVSnSHaVE1KmTKBap0r7V0NWkDe2vskZYCpvo0qqOC33CxrqWOlWbnNaLKFav+EYp9Oh54yOl
Vaa0Xrd5hsHYdP2d5EHc3U9DMQf8sngs6mVqNlXCmOfTpKJlasaow0Ko5fh0aXj18H7rjNA2SJmM
Kn2hmwTu+bBiQx+Vh7WfZpPJldbLCxBy8wSTtYTiB5jvtVqGJg0S63GIQ1eg4eU56CQH+l7jzHLU
kNUaZfGCQ9Q2HzuisZGpozr+W3ca/9jYnk0HjnRfmlq0kMymaYaHfVvtAuuS9OnQfGtxaBvZdDGB
H8xpGPNSfGkqJpMfurQQ/aCQE8ZpnYL2Va+fr0l6527T65I2gEYNGayoQyAPEQoni+OGKxty9Eix
DFkRo6cl2cTnFT5JMm2hfxvEE09OVWg3jbqwvl3PsAQ08Ot1E7+vfQvhsV/RGYboiPdYhcU6PsQa
ANx06UveN8jfrFtRXkXXUxFlOCFZYNgdTd+YKI0Jj1A3MlV5wSIsGzGWcG1v8LVaUaUmxsouTSCF
1QerG/IVEl9+mNdtiX7YalvpqTNtKB82Q2L+SfTQJD7QsaD0bitEbMuD2lCjwk7JbAMQETYeWXWP
Co0Y36uDFBovV/pQm9qTD6oxVmPabzcYjDld5u99rCvYmNsJh8GXCBVIyWsAX+iwZqphMImVsXfF
QCqrmtlDFcuGpC0QdCILheGKb9m2FxLiII1cuITqPpVcJicYFJus5cusDU5TVm+YrivLabj17SCP
s8EY9cDb0tavy0LKJkZ3aIk91TQclqyFbx7Czlms6oB9jYi/xCNt2ttk2bDxE6FvFzg+uxGH+WkS
hxHBCmocKaVZElJaPwcyNvwEwIpcbhsyBzjV9kew1TZcM49Tidotfx04HPCCA7LmK/udKA81M2aK
WPcShTqA2xqy1Po79j6xQtBo1k6HoQ7b4UFav+SvSM/q9amGcZZAieq34c0WekTeBWKW28+qUa1F
xYzxWvbQI2jFEaLOlVw6HdT9m/A0/OAY3mTJQyi3WdI9+OMog++sLuBCTosy0WU+z9MU3vimYu3n
eubwwIN576MavZxpkADtHHL1oxjnq7FW9jL+Dklo372hunwTGW6XMHehzqNd75HVN8T4n1uP/Whr
A1+kJt26vsrND4KsE4ikHzVDNz+XkmwPY+KXJ5/0cf0YGxtBzB1XnfjQS7FsTzMKPIiHm2hwA+LD
lUTML8M8Ns3fEjc34rbmPV3ztq1VkfckCcyt7ZOIZDXUk+RLzAlLfgazLB5QQu7d4Bpp+4HSFp3W
c1geSgCCvMNSbfF8A4fEtJ0BD6KfVQLt9aFTqHR8jlahmoegLKrgMreVXY9eL+rlnKzG53nEF+m/
QfUuiw+iT8ou69bRAxOx9pMBRTSaQ+Q3bUNo7gd/G/0L7XinPkLcUbSPNkwicfKFbKPDuNQTxs45
jI04IX86MPd9MvEfCkyAJitwZDg/isU3GEpEu8xHHrajKQ8+bqumW1kDcHwqStuhvMaLpvJVxEPC
LrrrOp6OhWf4dyGSusvKZpBjncZNUPgQHTG6XAalh/EwzsT3YJptSJA2apu7L3SEpXg6hH4ZAGe4
4C0qrxxMWi/e0BybK5IH3lsM3w/9jMK0Y9iZ+Svx15lDr1ZCzJhBBcHvsVwq/yoQwlFWK0F0xvUc
tm9rDz8jAEdaA3kGIe62VZd5RJXs6wo/nSlS0Y/RgvF+g6+zTesR0/QMfaichh+znWj4CQoOgwlB
glaTfFB4yvVDdqM1R0gccdN5bGaiwxS1n02YqySAcXmaSqrWtAzGeLudl6HEqcUCjVVyhuAUa0RU
sglxGWBZ89LNVJX3wkNpyEEwbr3D4E9BcojWbas/wdBN6/M0bnOSW916xaGfSbHeUchynvxgqKsX
nByRVaaVUmNyAjW+HG8SiR3MA5TKbXyCvhTz3VgUYY88byaWO136tczazQRjxjoTeahbMENRQTOP
HhR8GH2pUYzRsHF8qhY/IucWV8b1QwvSHVTt08og0AFXPO1nkwSXgCbD+BgOvdd8g4A9Vndc0QF9
rBEwXP+kKt7QEzSQbcOxLeNqOuEvW+pjqCUbPnI5ieJmKKuaXlBEy9W9NQSCryOGI8UP8DLR4q8N
qGQwzQdRh+ehrcoSuc2owEIficFRuhH1uHbnrtYUOcMEOcT+cehgPUynEbLjF/xm/GkKxLh8VYDG
oyY9IaJlWQ/8Ypl5GJ+KbCm65aUmfKTnOOlQ6xI2DZJV9WRiL1s7O0IpZ9p5QQHJFAUZLhRi8YTX
DcPHZV7L6uw1hOHmqCokDNRab21zg9RdAbu0arblB2aNoZFgpPp+8Hy9qaF+RkUfbfebnzBYlo3e
1uIS1/j0AM1y2M3uZgzI/SPsF4O5+KNIxvMy8iS8ztyLABOgRDMOQzomiHIfvLpys2XWV3DvPtNk
UUkKa1rMTxGDLxdnc3SuzaM/BnH/bTNDx+pUjdMSXlZG/eWBofeLz/WwQEGDP5K2xaPEcdj8IZZo
xJuN1GY5NNSG4xnzv9eVaFyip+O8RdFcYvE0ths+pimn0zRLT3+MgnXUTxPabLrpa6SFPkIQLqqM
1aIdPi8d1M9fNInWWKcghMH3jJaiqvzZgJnqP4Faz5JvLcgr8muvekmwvwIQkWa6JnV01tE4rFi/
CT+GZrv37IqpUC2YPrDaAzKWe+EUHQZAGtoVOXqR9x1U+ZVlPib1+rLZXr5GFv37KP1Z8axaNpy5
6qhhbyFBXkRG17ioM+xFWQQjYhvZnCgIo6eULr7uHzrRC5QcB8B3nrqkVu091d3sqZSjAutb3fbj
cgqDik2PQeMb8Hdxz5q8sriZxWlSMOU89UTQz/EAy8thYAWOAuLKGznc3F0RnXwDvfUj7p9o80HJ
aNhug7rpWwyYDLGBtHgkqsW5BETV3BdaJd2SxYyVTysyX7xs4ZWePgzb3KMgGnWvZM6AMSxkBt92
1T3KAWdMqdCl6o90RV2tOqFELTjGBW2ag/ELgi9RCRXcM9tdTa58uC5+YqRWijJL4ikkB217P7Cp
3Jb1rY4VqEnpplG1+NqhuI1+KuE+vzONxYorE2XtZUENKtyaYXSf0mjmdHwjFtiDc8nnDvN9tPhY
plMU8HZjulLmjZcKr+A/27YZo4yEvD/IVdgmlwtC/Uvom3k6kUiqAGYSA+RZwCoaH6hCenA60GA7
JZiM5jE1YVEPDxapU0mTaa4jdSeHYn2M16sAdTMbvR3iWPrHGAabBdMolhwHszEM+7OavPIieROO
r1YVwfShMTbIcEfSk6+rKuYpK2bBzliuwZopUUXT4qQ9NUstzmLsANZgqKvGZEuzbRuTLm0hQ4Ib
2vjkXGI98DbriN6WQCnplCd1P2QigJgdzNaOpG3Lan4Tz+X6k6H6p74nCB2db/WwJfe9R8yTPwPx
ii0QHe9K6MU3rJ0CZp4mr0Pa7rhEGUcZ+T3uc1CsDXkpBY0cZcj3q4nJx3b2yqMkNZep1st4O0mV
PJYzCPoHiW6chYudMyKK6swYS+4sL9ebMljU17Wc6peEKpNVPn9WodEfwzppkrT0uwFpJ1ZJ2aeL
XyXzkJZY7a6nFaq69cwnUn7iwdLdjPUaJwd0Z57pzW7LqTF1eLMifZF9nL04einVjKyFAxmbyDsX
OppmlRbouTHK5Ffh/6zGYh0/hiHnazpVeomRyhlM83qorjyAi1qXDdiU2ARrB7Nu3w8E+5iKtvWh
5FPg3UwBQzU2ykpn/8aIoEgeBm8ZxtOEOn//08YV4RlE5dN4a1kXll+xctX9MRyJR85d1VXsrl4m
Bdlr2UwqnYPOxJ+oVZ3/2FNLuyMwDWsDJMHAxaX1pkR98QRcwnUWrlVYHfyhFmNqwwpL0WS0UZUZ
hTXKnBbUo1Sla7ja6scSh7S/m5Z22r5DSjVjOSTGOETvVoitsEtrFAzVR1B0CpKbWFX18xJg739s
G0b1aYww7hywoymjS39Nvzv2kSb0EUU1dXiL/FkaHIJkCZNLgLKp5e8Kydj60Q5j3PnZmpSTuBn6
gfo8BVAkxvXoVhO1PmNrHBHsgpGyud0OgxowLogmmoP7TiMkXyQ2q/MXGcrkwlpckdFBz9GXYKDS
+6pxwYpt8tKGMC7iEFpk6B1YLKWFnTC6D8Yuh0mXJn7jqOkfP8UzxvbPw9AnpD6EUe9hviqa0Jte
+LzVS5l6hEQ0HcfC6CwpqCIPwxYv698M5f7qp6lQzXaMa2gLP6xKLAmAA2FrnuB4DuVybCbQXfOk
8kj7xBFlGBF9avoYw5NYIhwWigZlzeea+mI+Uymkrw9sM1gCpIpzXgID32L/gRVf3Wfr1F3XItC4
jPNzPRpTzjkc79J8UoPXTqe29sbkMgyJDfHFtmQ2h56oZfoqkxC1SFzIZPg6zrKfTl3pay9LpA1u
q74seNbjIny8W+ualfgkUYViwAGn7Jnpph6L0p4DJ/PJbqDkokC6L+7akvT5XCzxh56SdcTqINy2
7nFVSqUGbtAURWGlpfCLxXV7Wuc4XLPy/5j7si1JjSzbX9HSc6M2wMa7WvUA+BjuMU+ZL6zIjEhm
MDADDL7+bpd0uyrztqq69dRLesmMDA8PHDucs88eEKc6HtbQYEDL1SgiY+fO05Ed7WzuhD+L/NuE
aBO5WStC8oTPl+dqlBlkTOxTtNmnAtZcuOtCvwmPaYl81iudLd2LkrgISWgtsukjUoDy8GzqtfTQ
pS7E27kV9/UOfYAvjhaPgPJtnsNihxHAV586WJyLPGYqI8W9nliewxLab3gxRrjJWBhLVNUF05wH
4dwqcr+4luVM1njAgX+qfNZs6rTgLY5aOh47AgTjDLwiZLeydbw6ztOgvgCJeUXrYQOOSBUOCniH
jJjgvg2y9DP8LMoiyRoUxaIcqrO1BJ3ZCoOR+VALmcd6XRA4AlkH2RdiCOtzb0NTn4d0NFej1l35
hoBo++H1lTGJGz18jNSJ52qkl+VOJfFsd3R+5uglbJKtPXp18Jqsi+pZNFuIlRWPSj1n6A2wqpwQ
dicd8FpUQgN8x5bXM1QmSGCUF6QHwu/huUIzFgUMDPQDoHRlTmEve+82FCDxgRQk2mw6TDzLbI0P
ZVyIgaI7LYuNI6EsxaaUvLjLemTDb3yoV/pvbgqqKfZyIFef4dWANNyBSUM3bR4sAW7NIngYCswj
u6UtTRSUKKA6msYBKXZZMOZfJWtM8BzOYz7FS2N8TDuC1pOLyknW3qei8NMv8tKa7KWDyvxp4frD
VrWlaHdV76OZbWg17hUyQWSs+NB8dAxHNpKI7IgRC0LoplZU/gb+VeGKi7DIDfwtU4pRBqHqWxeI
WbzqzFPQHxcqBTLoqQbOSEbDoiBBU9LMR8a77mtdu9BHnaN52T7DqU2VcTDkc7gvLV3eMTpn69VQ
B+lHk9erYsj/Xqbg1OQz7Z+8lHD24SMyg71jtMyBjJQZO6luqFA7SL7EQeb38+2gUqGh68BuiWY8
I7eFxznQbLQe5IrNMBTdqmngQeLsSsLNxCczRXUzugd4Ivv0RQ9quvM8al5kKvwncD/suutSiID2
XofB2NWNmzacShj6ruWkX3DNq6vWr0Br4yUCuOFxQrtDlyvVx0y3zRxpL61eodR1Uc8g3tKazvxq
cNq7FXx2Z67WXG67FNYLm5otbtcjVmLn65ocKDKZUfPa0DznKmPLjc46qIenCX4/EevH1D7MIyxe
P8NABMOZWWaavwIaDkXEpwXXIZjLEmVBhX7YoeMQ0B9LYp9yx9EkhoASsgxdRsk82MOK1UsG0ODZ
hskMuMmMeHXklIhhLXaBJvoZ9utldR/IDiJwhwSG+wJvJAqLyddjjLK92DkagI2FN7rKBY1Djbfz
1HXp3G3LPi3zOKBCz18uXNdD19ZNc+WEWGv8jMoz95VP5/omzMSMhm0pwq2U2uv2oFCK+Q5QdLtB
mWjb7cBYaZIgn2ofdDkEw266maCIwB/jiM8CcESqWacxbs8gLU/LYu+Nl5dT3LLRr4+eNzXrDvZj
67vHEJsU1YiGvMrWzuH4pBKXo5rJplJ0jPvezsew89Fw5kV7teic3YO93EMhAH9H4BwwagipSF+9
FXTyrYRCZnkCzuQmPIgM8d+tHLJAIAOnWgEPmHrU7aHFhqL4nK+9aWJ8UhC8yypHZ46KWU9NnPep
hn85zIvUGRZpUsRq5no8uI72cieQAY5o1HTisog8BtvD7azCyyH0yinLkK7YY2JC8amScjVqPliI
MlQUdM7WOMbYd32MeHamBz1YkiUTHLUJmJhNQP3njqJDS6ZZDXks6MSh9bF8qZ4LDpuahMBvvnit
AWjQqGnHPH8ibkX1yDyP+0cu/IbFjQrqIOmAhk1x106AtiKIoFyWlBAXkhuq+0HeIRCkmKIFLtB6
My4p66IlWCk6GKV9+9UbkKoQMUg91B2ybCaxyxc9i68cv9T8YtCg8hMzfi1iWosquK2zmcA0WWMo
yAvTNPcLBPzVNigNaZaIQWw/AcDM2zXDoG4BOeCmdmgKkdGe9gjWViY95x0p1oNPiWvPSgOnjbgO
Z/il63z4ICws8utgTVvwklJStftRTl5wC92k4DhTQ7jO2P+0i94iv3EetmC66SbGVoWNX9q5MR4C
ElcrD14NOOWV1M3lE+IYfBJ/ULqEGBUDWHM9Aj+sYugrrBkjeLH4wRXhAcNwyazX7gvwLKYvc7Ao
k6Scp3Y3o17PycC0rjZ1GMo+CZBIY6uoH5ol32IarNVVSmG/BvJlfYkHQ1pal5R5odwxtUTIGDqR
TLEETgwEB6pIG+yzsQrtsiOfXLiiZ7Ga7gESdNjW9+jtIuCwfhVBMLqWSY/boN5SN/r9hyhYVXuY
HXxqQ+TdwsTkm66aGnquChsyi4dpgz6Rxl49qB0PdLC4Q+XLUD7DM7qxpxmjvdP4xQtaUvQgLuxu
mChq9+Lht1FelPs27Mbtxc0aA+kk14lej5cJ+ir1usqh+QJfFgZTS5plN0vjGwwrwxhyHHBaAbMS
MXYtDNMqMY1qvxYLpmtw+xbRkI/BTl6PZkAwDEydhbZxQlpNNxyN6kZ5w1A8MrSKslzfqxzbiM9l
OXfVlma09WZcXR22yGLmQ3FH0e7jLAdKULbVaI36j1xTNsvI+gpuzbOgo3z0gc8ViH8B/m+/qIGO
1bP2xs677TIsfO6my6AKx4JF1kEsph6+xpDN6aE+5A32XrhJqA63g8DgwzfIURz7KygAMzbHK3ZI
HSbdYhCFSAjjVl7NGpukE7pryU9oi6h5aOuyGo4iC+fu4I0IZv8cEpKSmF96tu3YNd4Y1SKYvVNH
4E51541mLFDjYEMfK3TG7WYZGzlcF8ZC6NIwIqbHtQalMZbEYMlThHULi5kh8+xXyY1OH8PZoPi3
yDcop/XorYjvRssKX8P6MOssXNBPIeI69oWz437pWhXuB6Ds866u+EqegSoydiwqbAJjTRoQADbQ
E5NBJrg3V2BbF0TN2/ZDEIxxyJvSi3DmzlybhWLXyGCPsSU+qNX9tvB87Ht4ixXPEtWIWJPR0jvN
kiEXjO6tG9W619R5pIWlWzCPCphehqy0blR+eWL+YMwzM3BV/xAZHZsTGttCbGuWj+phnrGaSepM
lhnUiSCk3RZtW/OrNKvb6mGWuDBXSyArcyQjInXOE95rgETzZWW35Sia7OjKQVVPGPSKdIrJiG65
T8pONoCtKTzaChKPOMzai+H9wRedYA8opNpWoANeLIzFJzgYEuPHSsEAs9k0WAWZ8YAGbMCFtaLU
wy2e0y2AZ5BxsEpD76aWhxCXHeIqxfJqfcL2JHXbCSd5q9ZVnDBEc+8q8FKFxo4TuNcFlzWeDHak
5FzvqlL07LTWHZTXfrB09tNcjAqmFdUI65CtzbRb8sifORPYcQYgXZHeyCnmADbM52aiMrjtYLtg
gu3F6tUHpuEYwt3lsKqpjFUzz1WyNMMlUc4afs2GlLYHCiXvvO9bPYZJNi26PQUGPjWASAn2rd0y
iHFbAMT3I8/4vrfFjtIWSS0zhbFT90ajQwqbInxzAinyV+male4elgzUAnvP02F9D1sWZl901ZH6
QEJIHQ8EqG9/hmvAYB9rWFKjt2kZdSefemb5tvSs1KdlyTwDgM8FMl4V2pEI+PKI3UphDMh+vaXn
kTRmju2C4NDDgLdQJuMaBFUMbjzHzpzSC712klsFZvN1PSEZ+InMVWbOg1399igQe7dePm2RQuug
7IJkeCNo+QUwnxcmJZOeNjBrxTwTmxZ3e7NBZ13hAYlCehnz50HPN8obpjBePM8fcFhkP0Auodnl
CioNuAqdxMDUjRFT7cFuoBDF+3h5Pr6LEfYJ0JKz7NB3avEjgnpXP4TDEFicvYw1vY20NFBVA2JC
UJTISUGSMGAe6DVh1qfXQS7svEUZhRfiVLfF9GFLp92pW0XDXgY3corhpS/H47KI1b1I0ejp5uLh
GO5NM6ZRA7ObPkI3ml3Acu0mPHOxwLyVy6LE0eRQGlxjUdJA8I7eeAW01VdArRiCKymzbxCu9jKC
sCiYN47rCqjd0Of3oEn46IgmhDLfl2A24rmIjA14N6pJpupZaKLANG8J9lnTrk2HvrNRAb0fjToJ
HkEYY/c9jB8AkjKAtwBsiH0DWrEWXsQt2tcyYqiyFhhi3UHtEcGkHnPn1kEeinCg1lGef4LCehmH
aJwRYtPvmsmyooznHv7h6EMJd8xPhjAHlSP5NzNY2PN6TO6wqQptTMAIMpEnbZ/GMEoOn0J8t3c1
zXmmDyq/YL8Zxm+nLzWTpjddYIYN0IJ1BMnaS73Dv6WjI24xtN7DqNu5hPCyG6N1ydkNFlbtmPAU
4u+/xmD60VmIL7RtutbUG6JeS/rIp79G6frRUIjV4YR1DV43LO4lQIuC/UUJzY92Qh3cGlVaCLHF
Y5IARFITORtUa7P/5+ylPzGswsrge+4loLDAgpGGzYSH89fnXWGvmtnr4IFoBg3AKZhKxAII1Qe3
zgC6xYBVeiTuPIfP6Z+/iQur6L9iG/1ALMuwonGFN4hthzTTOikgajmDPNjH6NewfsQuTv4Lp4E/
I1P9wAUdeoNbLQz5FoYAvXiwS5eOic7Q5yYznkxwJ4X9Q42u1C3tv7jCf0Ky/NGdqAQ/DE+TgG25
RCaHhe3MpgfW/C9+oT979R/YZxqJfkbkioE50nypBv95ljr9a6Q88gM9FG163+gsZdsFsR9RPiyH
YqzDv/jiPzDMrO/bths52wKD3mCRWkSpD+Txn99Qf3ZVfqCHpm4qLFMF32bEM3imT2nk53j6/7VX
v/zUf2CgB5UOwQ7CdQnWBt68ViFlcu0e/vmL/8kd+qM1ER/8ZtauxO2SCxW8G2BKc0z4EiBXSAaN
jvQINvYeIiem/1I8X/ijTVEus1nAs4VtEYfKXmg/mOvSB7z6z3+h34rrf3G6fzQpEuUSAhbK6LaR
KgcCrdplxnIF/30svuXPFJ03/qalfst3hS4fy7V49HGnsX1qijHHrJLlG6QzvrspRHRzZAVast/f
3b9/df8n++huf38f5m//gT9/7TSG/Sy3P/zxb49dg///4/I9//lvvv+Ov+0+uuu35sP8+I+++x68
7h8/N3mzb9/9YYO+3C5348ew3H+Ysba/vT7e4eVf/ne/+NPHb6/yuOiPX3/+im2LvbwanMHan//4
0uH9158vMql//8eX/+Nrl/f/68/x29K8tT+BmfPWvpsfv+/jzdhff/aE+kUE4DsxThUFEsGDn3+a
P377kvR/oQHCw6kPOEAJfmGOtgg+zX/92cd3wT6RKx+EMCVAUfn5J9ONf3wpAEgJAxwRQOMbILrp
/73D7z6iv39kP7Vjc9sVrTW//hx8f7wZw/aAC0Ewg1zeBdaC3x/E1k1zC46av52KCiHBQdbdBE0e
ASESEEAAcMHaovhECX2Xc5DdCjQau2E1CcGcFutqShOVdSDu4DEQZcNShiAeymADpC69NXQC7XUq
DyOfPtWk8r+qfPEPHMEc/+Jg/Mab/vvB+P3XwK6HEh/e2aH80UgNZvIVQn4Gsl1D3JdZ9ST0oqOg
nyts6F0+Xi/LssthsBhgc6tbMJlgfQLCYTftc+zl0FStsHH1HT/1nguPBMhHrAHsofWsp/FhkJW+
d6t+IfW/kkD9Zrv83VsPQsUQkYf7IORK/miOh6kSuyx4nG1NQDjcvOjwiGBc9wmw4aRjBQpsjOav
e+vQed3rfoZzfkHObeaP10XTNmFMAQPdTqTRz2W/glcVGJWCs8RHMAbx2PzIg0kd2tx+WrohPDQk
n968cICgUy5Ne2fl2MUeWVpsYYg4DKoD7gn+FRQHnQUERetWb5e8ALuuTrOEUz+dYCTPcgUA2ZZf
fjtB/6Maci6+gljafbM/VojvisrNBHRnHD5+Or9p89N2bN/fLI7vj9/zv7CqBBcJyp+Xlce3sqiA
wLx9V4p++6bfa4pgv/gsVNz3pc8vFQWP5t9LChe/gO0aCPhv+FBEo6n/z4pC/V8IZUSCc+lzofgl
ePCPihLyX4Dy+j7+Uv1eo/4nFeXSLf39dsYNTPEGwLellAO7ZJd6949PdsoKWes1VDsqXZtk6aSf
rDHzS0pCcRajF5xs2ft3wOf09h8u0x+17bta5v+W5PndD0fJDH3KgyDwCfn/Yu3SoCcC629/F8wC
tHTYTzzhdxYj1hXQAG4RGNVuYH7BFoxE3GL81OnVwtt249al/moG2SbdSEJQ0NYZm1YlnhU2YQ9E
gYsE8BxsGjgQYudDgyK7g+FCsAepZbqTlWouq1QojGDhQ3O6BaltukWgA/+SpnOZlHWhpzhz6UnL
FeSItOWAXEyEUOPhC6Zmu3dNFm79gMo3jCv9GnnoclGUMQxHA2h0NhldM5dHBVc4TMQOFI4KtMzJ
sCZCkmfxMIEWfuWAwn6zQB3twWI1i2DCOUMGrAnG5o7aDuOyUPVJz2l29kHujlo7oUdpqkDfgOkP
ZjT2HP1XNa/6oep4SBMgxPnXrmrVK3Z27UbUi02k8VUWU5uBZ5ExOmYbl1aTn2BEF0+I4jSvtJ6D
clvVq4aOGZnWTZSlJIjBagexci6b5hnNxRAPSwCX+0bM1UZA7HFGYHJ7ECYtsdsjap/BaiaBnxQK
MdIm9lVXlbeLrDoYoGbFtiGk/CZBx9lgpZFeg482wDMGe9UTG0VwDmzoJYL47uxjr/lYi8LbzlA7
7au0qm7nri4ubhPttu+mEAFLs/uEib0m0eKm5t1Vrn5d08y/WshIz6CrgpRZhv0zYEN/G7Ipe7Jp
6SW6WLMgWrDqiZxfkm1BmayiCiPfu+Izu0npYBPcPxMYgxnERGvegbLvjYA2SzIcvVAE13o0MG+v
U5fIMbBbTDXmzYICpMfhWpEBjwO6xthFdvsWjKYDl6S/s1ia3LR+7xDvk8Ws1tk76oV3rKELieFv
m23zltirFnzWba5D71DCR/xZSmkiBlf+XVf4E1jApPlcUSvujFiWb4Cz4FlBq6V40Cu2LrEB0B5X
BbWJ9pfptEomx2PbkeWTwBIhIqvMBCJ0VAVqGjatmxBZb9sGBhsHsy6HlQZfbTilpwGOGwkOxpce
5zjizVLGYQj6F51yB3rAcsu4Jz9Cac85VKjA2rsNCJRb6KZhIWhA8MymaqMRvx6l/VjezhK6Du5a
dtU7f+NnHKGHIMjazL/XhmrITdd33tHD6NKN7vR4KpVpkMrZAof3IgXOJsD7fnqZA/+YquDrUJdB
EpLsw/Mfeu1dr0JumhriyWXK71xdPHd2eRz4cEyL8NHL8oeqaO6DvN+XI4QbIRyQyhn5YsUZ0QpR
ColJlJcZOEAWh6mCiCLMhse2Hd68cn4ehOsjgbMfpaD/V5m/q9OnBWscVk1f8pA+5hWoc0hYPnOP
dzceFuIx9oThrQnK9yXPiiyyzl1r652qhR/BZYt84+/pDMXU8NGEF8oq9Y4XF4EIcoekX5HOxGvz
SFS7QYGKwxQjItideUS1PNmiTiMPCRB0qU9I04rAc93kF2baymCpg41w4Ue4qCClDrkNNylaK7B7
ytjT3J7HEBTtumuqfSvbR1ql7DiAHLu3edl/DXOvTUqwBbew00mqarnxbffqlbn88FTo7fnAjuU8
P86soBvCbPfgs2kTtHX2Eri+jMyk4jAIor7Oj+gkI1q+zJ21O+6Pm47LNa5QP+sKJjT6M5sAfS4h
9plV+dEG/T14zjD9VKj2F8boXA+btciwdAfnlkkw8q9hTfhYhrRA4Wvf0wqv7/qghyg0PVuIjqj1
vbgc53uAmlHLmx3CJ0ARpTKWrDjWU5CMOfm8duTGOXIWeogWOZ1mW3tn6IqmzVLoO3y4MBaR+xyg
5JY4kW90bu7t6pKSQChlOrMJ0Ot1HoawGVZvHi3O/WV/3/kxHqB9LBR0cGO/XkNvkWA3dBescoy8
ToDBDakEjKFegbi8BlqfqcJnheb3pbRyU6j2bsybG8AYd/6oyoTI8jhwCGaIp06lh21Ok8Jlp9cL
7kAQZkhZ3JShd4ND/eDBarAQeDXgjSYuQH+rkGvbwX8mwrM8NmvQbOzEbiZp6qjQ+maephP2X5/0
3F6nksU2zd5sWMTz4hwEEgqe5qS4WqUBUq0QBkvYGaszEH4Hfp+N41Wd6ut2lfFYes8sbE8+dlBl
Dm9IBJneVXhYcL+rEyKWjcktutkuPMzZPEV2VRHRCOoRdVTD7aN1bm/ZE/xiAF7DsAmM5VFt2NAD
js5Uurf+cHINOzvNS6gXP3C+8sQhXC9eQyeuUgvvFwa53QZyfv/kg/sbg4LlJ0HrHnNwIZKKmMVG
XUDa27az7nGV3Du2nN7XDPtp1VAS2RY/bS3DJVFNneGmn3H3eI3C/U3wGBS4WTMr9+WKvabpODj1
aDSOBWmX3QRKFyJ4l40N3/TMS6wSgLYw5YFqqRYB0npaXRXSO4ts8XDjVFFnirLdTlWfPXhQ90GO
ot36NonxPu2aZyACN5CChs9O1E6e4PX5JKGKqyQIKLOIMHgeJcWVqtnGqHLbXPKhmtKdZXiy/TNS
xeBASPExGa+4bcjlTAfR2C3XNKuTufWfhSee6NLH61Rhr0jLT5gYwdBM82rLGmhfIBhpbiyWhJeU
+M+CD7erS3NIB3W8DPyYrXgirf5e+OAx9in2dFn5Ng4rqlYgt9bo997PkWEJkUlUzG0PmjKo2kLT
d0TMPHVLTSPNNHRZuv4iwBZS1rNJ0YBqeFlMrKDG4Ibq0W5l9cOYQXzl8X3bF7em0g95mT/VpsDq
mcaLyEsQNG+dYPV1OzyMxOyhyk9cA8ZuCqJZ3j4u/diDyI7d06Wlzef8CLpQj+cYLNlkCCZyytDe
6k8K4oYphSIOI2g1W2zdJ/LqcgdjuO64VPZbmeoz/LmOA212alCfXAnengfGl5YbeAwwmOba+xDa
zxheKhSbLjBNZG2ijk404p44wkbkyseuD6RR1CqLO3/xmnTXEbKH0ozHwwpJF+iHKxYAWVNAnQZe
B8iaJ+PSIQE4hXEdNyoc6Q+Fy0F5LftTKUeoQFDBeK/Azi9hMdV7w21A2y9I+MSnBQkxzKuHMfHK
nkd6ceHGuocMzv9xALtc/EC+laO+wmotLkYePGcMZoblWNyXkwUzUM4amp4M77oL4slgmx7M034i
QQnCY0+3FKuEaFyJjSfKs13nl0+O9W3CYacxjv4GVIyNb0i9k2DgxuVlx+jJLAQVwA/2RYO1DsZn
tcF+7NUi2ChH0ggSm+8g2BbQcIV4bSs+q4vx9uDAzFzAIM40eIoe2otk4kW/ZSHacGhmvlTgHkW8
RqX0fYgQ+56AkE+eAUDdpet69sEFSDrowsGm5bj2ffpxWT6D43DXFfMQXYRCO6zcti3kfoVzqInY
2KE25Uv72piiOM4hGnDcW1c+W8xzg9YNRHd5SAvshmH4uSVaQnjQwVZ3zb/5CqSrrAVp0RtvIQZ5
plTusxQStGxA5cDS0V5uSl41V30+Y4+uxI2rQbLv8uoA+k2PxTw5e4zLLbQXnwOH3hZQlIrJADEU
PApgZl/Dq7BrwJbKOpnhTh7uVls8lzbfExRqYGUxlAUxUhJRdMVLn5IepW0Kd3ngqqTuyB4Wsk9i
JQXWGW6D4DqK3so+83o50wBZq3zd12J64dkaNw27DUa1L3r3NINmS0tv11n2vvCrLDPldsK+P5rm
9Wqd3FURko/LojnJ8uLSm10Fqf0UGrQ5am2uVnB1YgPKTdL30z40zLzpMd2IAe9h6sFOH4flc9tr
4KPl+ob3+gadwCs15LqHZgJnGeBTEHop2GPTF9nUd+GSn8BZcImHkpmUnCFV0THgP/4Q4tqIoADv
wU9SmR3A1D1BohS1JQJIG3dqDcgGtM8eW77kO80KBx1cBZh/6LGbW85lNgFsVv4mAxcNzfQY8wbF
NaOJCe9lNhwR1Z34vFi3YzmCosgrlB0ycBT68jGssJctqzJZWfjNJ+AeNRPI9SArBsujBzgbrHW7
C7viGcAXhDA9+nqU3BEMshGW9ki5BsWsctNuBLn3sQ4z0oLIxkKbcK66/axwriMQ2DAwNvIVeXnm
4Ocwu60llrzdFAAzYhO/69F2bwYQEOs4hTr/QJa0PZAcHNygKLKdNWv4AY1H8CK7HBA06NDrvu2y
vcgHqG8xS0CpCLNZ35H0pjQUAgiv6wcdOUO8Y05V+pXV4CxeIp3tpc1o60iDf3OLiQoktdb1mGKx
Gc6gSgYvMkZqeoilY4NxbqoxWSrnhx8VJg3UjAKESXQNw7eZj5d5AgTVy7juHzrq9Rv4a/nQHfWD
d+OGqX6HqUF3NXWFt/fAMNlUUzlD+riO+3613rXAMruNEHluIpe6+h5gR7hNBdiTsKtv+WsRYBfC
Ku5Bb+TPXcJzAoKyMmKLUMf+naHWg4RTtgyU2iB94kM/fQUXbTlK+NG/8oBD5w2qbAVGxgKBTgAb
aQjMRRdDL9Dug6JNH0oLznOhvHAPJkL+HmDFBz8dMVSgbnpzI/cFDLZR0FQPkW/TuW+2yr2bJq2D
KBDp0bll3nSqRdJJwVY8QBX08XJa0JQbS9CfjdTdorMYVTyAH3udeSuSYjDCsCP8C1G4OPpkW/Ew
7n1u9zZQ9BkG5v4bSKo6dkXzsbZKPKztajeBqQYb9S67tjCURvz5syxAdu5tQXbY6oL20ssu2IRd
3p09Nbvd0I8Sw1Y37eBsesEZPLWfmQc91dhx78EiD0fFaV9BnIU5E1rRVrEj3PSCfJeKcHgqlMw/
5nWaPpfcwcKaNdMW7Dl0z7T3zuvYeGeSjngqprM95srvtplaC4RA4ye6Kc/fwFEnIH1jnU2idarF
fpKiuq2MKA9+x8yVGjMHAUAOpsfMbASmrNvPMk0jHKEOfqbN/MaNfQFCvrMdeK8Yq3btgKUWlC+8
+EJC5FNhelJ5hcFpLJqIwus5XqoLewkCGYAmdCy/QmtTXtGOwshBh+gfifBpUgZCRCUoGLecjGsM
DEIfwXXuz0g6qRKJ2R9v2z2WHLuewbf9VmRyiCG2vO5DjHWdgdoRnOVr244cJ9ybxd5kEOx0HHTe
1Zj1i0exoPWpn792k+92eNjUd/2UpZ/A0Q4PHPHHwKra4N6kfnPuR2RLRKoU+ZNCJdkPS6HKyHLQ
CuOF5wu4g0ZgDBOgt1YzuJtgVjRbHgBLy9kA0UDgTRGYs8FHU7DyE6YJ+T5mGtqndIYiQ9M+6iF2
eamgUH5MZ+HgjcLEDbWz3OSSFBsdwp2NTtUSw1UKXEXp/B4tTlYd07YpboioUMAdM9sB6rIXCkfY
2yogzY3I4JoFViL4qx2IyJWZp1Mu1vUz+MqoxPnI7nJfLrug8pcr+J6PNyCXrp/xqKBokmXLk6qD
R9acV7bF47QuzhBawK0Dpr/t+2g0ukm0ryet+vaWQTX4f9k7kyW3kTRbv8q1u/c0OADHsCUIDhFk
zIMUG1iEQsIMOObh6e/HrGyrlKq7ZbXoRZvdVZmVUmIECbr/wznfCarOMp8bSVWXmL2+lku7PBlu
x4VD04cu0K9iEYyr0EiobERTadQFtdGN1zQu6dEHq3nrOwna7+JCw1d2govDMJ90lRSHhMDRXWNA
wXNmPzsMizdsoYswu+8Nqd8F32visATWXum629jln4aTEAXIkKLAc43yFc/mel3K2gqlEtG1a/a3
eiofHWwzez9iU+N61BdmykCnHUr7cXWBN5gqYVbqK0WTXMe8RLz2X5IV7YlPaMo1wTv9s54N+0pG
gxcKlXm0kB61GFPLC0eUoBaEsMksD3LyhjthuP5LPLfqFJkuauWsXuRhrTsPQTOIi6ACXnFOc8UI
xcD985WMB4xz6KO/Ivkqqf1lKU6rzJciqKo6Ia6I7++jZ7ZIpabeQhoAReNgRdIdr/IBzx71TtU/
lViZn9MIgS+YY7+4bdBLka9J3PxpRo23meaGyYDUzb1tSo/JAn++WXLsEo6ftNfupNTDuM76rWAC
+GLK5mhmHs2eUOxAog7Lr2NsyiI/K1IwgWLLLN6k1VRscbk5t7bqBhAdCHw9UaMfM4nmOpSNI8LC
lTtniOgI/dprj0VeVme7mSemBNQsyoTljaYNp+VhdMSxTKxL+W9EdzLR0S4fScjCIJzxtPfG02i1
33Niudja6PRbQrLtHrjMvrbdjLlo/tG2wgqddayYnAmmEytPWTjM9CZXGnftlZMiQCRLbcWM7+Fm
oSlgrqt3xDTPL65fpuOWXI/6zKyk5eswSe88XBJcN2kzpdlFFi7eYGbU7zj4ig985K0Os6hoDwQK
4DJeMCbSI05+ysKt8J+KUqw7jJhdelcZs89Iyo3xdrSIJOOQSOGLOZdsWuSCJeeZEXeaZiCNh5De
2eITn6f9xBbqLslM78llbMn1Yw3DqRpSc4dDiNkNxrGi4XZus0M7xv6L0+Ru2GP53a3M2Z2NPzQz
p4vWIxCPivg9fLAN8rShjlhgMui5nlavPcxDMQfFUk17s7Pst6jPza+2GId9USLqs9dMmYEeI2wz
HMvlJ3u57jgDdriddGa/CAob3P8S+kjKvx+QuuuBNiD4D1Gbtp67hrnzzm/Y1+tCOvspSZsa72fm
BMXl+SoyGTROLPaykvaxamzuhkWr9rEpijFkQWRkkASW5bZdtTinlTN/iy34DhuFnCJlb4isdY7N
GwwM0128lAjcJre75CjnGNmLojWD2Rd4VC0zT54a4YujARnlGXecOC5sBFkTMob94mXDJ3JNv+aC
9pk6L1mop61zEgKmWjZuvbG6Q8CtDwLiTOiDmTkuUnf7huTi2WZfgb0pZ3QfGTe5o91rezaKiulM
2p6aFsk8tjCDT1Sa7YZnoibieLa3RsbkiOPuE6QGo2z8HGdLze1Tpxv9XMcGI6dETOvV2jPGC1yR
ilDmTMG8oXTlph/s9XZyI5fhXIKgtQIHtG/NiTLApi6rWkVBDPZoOzJUfqYZjK4xFdXoxe12Z1a9
fpx8Ia/mogHGMWJ6vmfsVl9Z2lqCMbfn6xa2yBY/1qUPTCrSoBE57guLmSZCVay6pLTTK4h0eNLE
fL1msdftRV7Vz60vkmRvMSl+j9ZEiHM9Kbc8q6R012Cqsi8FUt8w8Zt2mxQssDa2nfqXIsRD49ri
lAnbdDD3QHPi+WUYGueWjkRW58UknXEbrcuah6tGDIx8uG5u7bStbz1D41208iqnChR1+7WrVfat
aTysj06VJNep7voXMxPePcpyRsmdrr6tma5+lGand5QrwzNaf74KmMq+jgjLcYPmdfHYJU59mK3S
xUsrGdxiNRJnPILFLbaZ4QZPlTjC1BmgHdrJba0a69QM8BlajCmbvDD0LUMpHqjeN99TLyNSsOjx
pG5MJJ9hHo/jM1M05Lg9ye5hXOWI1ZfaDmkny10shuSIHFRe59RFzzwWqH0cigeGUXucrv2D6H2I
rt3IrGa2hb4vOWGSrVwRCWMeS6p7z2dLYTDo3MqK+nqsWwwXXVl9snRAulct5cyKRcKbGQRfma6B
e72x26k8FRVD/sgd7oHlsFZQU/HUJ9oIQbCbVywVu2XTe1YRuh0feZIP4M3cuN1jRm22qb3k3Vb1
cfyBx8AsQjOtG7IPmnBwGDLVTd9+43O16OB0/92dzGLb98K4c2AhkbXmmjuZmObWXZzhXE0GvZbt
dnBEjEJRzyECo+Jp7yJwG3eZsT75qf/UZtH8ULq6DJVw8FHyo6qYNkw3uxjb8TPZbY5DDzJNeEgV
sm0M/LbXInf1BHng7FMRZJPPUHv6ofVaZg2t216E2dVbienyjbNlOtnOsp6NjF1kQht0SlH5P8cm
91YPT+stT1qTa81wgomV4UeR1fKpirpPMt0Z6tZJtNNMYE6mzcptYzRWMQZ8EmswEE9yLW1M2GM2
W+/LEB8gAs9XZsvPCl8B5W08ds2RAfZ8h0XA7oOiY2AYMPaDspa0WXkCG3xanbm4y5TBwWOX+ro0
MLWxS6h67nmhv4nKGZ85fJiN0NHu6cSowMz1epEeNiorrpgWWp95sRQYhVGRs0xBg1zioFvSg8UV
tEM0nEF2qYv6RbS2/O64zB3NmsXeHBXLjm54OrfrOoa4XdpNX3bV1dya14WbtTwmzqtlt+4BGLu1
W3IZ3aVTo6mOUxumkiVEH7jKwHDUsa0A6nRTpI3zLXaM99xLkhc4J3uP4AU2HUa/V4SwbGnLnJPO
fffMF+4VHAeeaC8G9IHylFUV8riJUfnC+GilTPO0ZWwxy7zEPlPQGOdbMEP8dXE/W0YNTmSqzhPW
PdYF4mHsWgsyAuM7uuVpkwAI3CBVvtWdXl6rjPXL7IGbcT1+bZcd6zYHRpZXA47mdnIegX8dtWUx
2vStlcZ1Deok25pu+RxH7XODS+GY2YtxpLa4wlf2JkaYSND1e3EfZ95tkembKavg1xYnqzbeoqq6
9hpov2ZxnKX/kM3VfTa15zUD6qZKqwBbE93HQ+u+SHDP+NfHCFaFmDeidY4ZtaqzMabZePVLpqGD
gJZS9Q+TgxB9VMLYtWJ+oiFhCkCsgoNzMyhcp/y2Mp2+WhHn5Rs8HuOEc9e1P9J5ghcJmMINxJzW
+86Gl7qpsxEhDaOz5WpGfrNNp06/Thx9+zVROlhTz3r10WBh/F+jgJXdZTKlp4eerzR+w0GxNLUs
l9l3h69l0y3ZUwcrYmJyH2Wn2ZkqZiFTeexrjBrS88o3duL03UXX7hpLsTMaHBb2s31j0H/u+4vt
1Ke3GzaVZf64yKGYRdRAu+uV0nGyBKdklxT3OVfdDW0rs+EW7MxeOtF6M3IW7me3vOLCGl+zoV43
HZv77Zr3TP7p3o/mnEQvRuNQ4E4+i8betmksckRE6cYc+Ir5njftZFdxSQkE9fdIserpYJhsuNqm
zXmTanZxUyn3GfatcCYAESH7ZZ0byBgf8UYbffvsebjd+nHNrxerW050lHaoF4aoIBXnYiOSafiC
NVp95nXCOG1p4v7NWFT9UETWzIpJYn0AHHjN5BgkhFK1OpYriDO+Fkl1NnBZNEGvuhNX9fRciK49
dahq3h0xdIwEKS78QMm++2x0P+MBcpJXNErd9Qyikf0wSIujz24aZqM9WlAcHDrSMdUWlRfuAQ4K
PFvBOHnctyuEKrTTFBsMYWBTPTKqG58HEJIrzXfpWGFn+9WJgBJRh3E/mxFZDZaAWrXabblj7V9l
1FOreiy8MbvyVtc+ux4OHBplcRQLwmz8rfKBVWPDyKFa95Si0XXimMJhWBmXV5GR6iIYfeGdi4iW
LC0XM4VXaXsvKnHpiNhhYgwVVVK/FCuGs7HmIB6bprqXs8SBOPUmncHqyzN1on1kzi2SDdmdF8Zh
bVCXwd+DN1sWkxMy7K1De7LRHBQ+njIMb+6Vod2novCYZynAODdojqPrVDXpLhKStRUdcLr0Nhes
Yezxxbs/zDZP70giAfFHv2HdWgNfwGC08MF1rlNcu5WECRD3zW2mOQHZ0Y0YyQqxdQjsCbix+f3Y
Q6IW4NdLJ3u8H6OKxXMSNyL03Gl5wnpcPztRFB8WRBgbz/f63eqo6MaQkT5EyT3UzDerSl9V4zC5
8BIPN5YxPpZyrQ8GJeuXC/X5jqDhfkvtNb6BhTD3fZ6Jk666sQhyoyZ3XfvF3don6ePSDfoek+SH
mTLkC5kOAv5bc4XvxJALzEyRZizHgLehbDTXDAd7lTt3DRTPLRzPxg3wcPrfJuwTx2ypR/bltmQp
wSEmGkP8kHyIgaGy5KV05mXHeWAd49Y28CaWVgIQaYVZOEvn7Hd1gmTBH680nsFjp1v5gR8eRN6o
1Mlgx3BVj2N1s5SNd2S1GO9it/pIIv1YRAZWRk2fyDSW12hyhVNK1rwBgwUJDi5KYLdeGbbS/9GB
nHvKzMQMBi/9bmHwuhZuUeB5ZY0AoTK7ZcrsPbFqNx5AXg73C1ugcwpJJyCOEDv7wCYNsGPuP1rC
bfDHuZn/XqwlbRM6Sbq8vnTuZ7NiMLWumKXgVtBQuh7mBJiNXqgWT33n+Uchonv7pYur+DCsVsI8
Svg7+tCDn6XrYVCltDde7bi7UazJzvIvqWYFeWQYPlgfqb5NoouiMrmpoCttGaw798Z42XnS0K17
t0xdkhGsDM9zg+czkIPJhLCQsToy6ZJ3JYntd0OGVHXCEXvOpsSa+DIiCsDwK49pgXcfgCITraLp
fuAzTF4HoRZ08/masRqBDhTWRYkLcJavjOyYrzW1fQJtS4O4wrjBa9+GeEZ1wHLUPWFp7G+zSWCI
aXMdeL0avkWNrbctkceb1cyr07jW0bHwCzaYZssx67v9w6DW6sZaYH80PWxBo6zkiGeN+9MyShYb
JpXctDa44hv/3kpswEN+YT3UOl/OQlduMGmveXGnsEHLEJCjeudE07wZUDcYGryORguFZdO1TTBv
pJWjnOYtoz6JrivM5lu4HPOw6S03vS7ssbh2xn7ZDlaKbRXbXcD5zr9q2fMVPpXqlQEkkpo4Y3NX
801hmHMrXcKA6Ghhu69Wf7uoKcOwa5RfJd3dPq7X5ksEevTVAT/xSRTUpaCo7Q2KNjBiFx9Xlcji
udX189SVjFGsClxW11wZ5ejeDMbKVCdu7LNpAzkbUhy+S1fjJCfKjwnRWN+xI+B3ldYsh62LLAAn
nRu9uJkx7/Pc0MmWMkxwPTf6FnBNEQB2YPyKbXW4hXDjvyck7B2k1fTxxmJ2REBPnuHi4/PasBqD
WJu308HvZTnwkLfTyYwJrA1qzo52k4IC/jTQ7G1ZDpz9sbSZuNixi3iCaY0GGYa0N1/U1YCc+Kbv
MByyRtXDxmFB9iQlMgNbVOEo2ugjL+fL2Wqk82eN3OduoIH3trJAIb1ROmvCajGA/lTfe1y9AZCU
p9FYEMXI8YrXsa5zxnFhlPQmQhSnbt4gBDT7SBBMiaTATB7yrgcdawFbYdF8nivmg9u2rNWnwjtu
M97I1pvWusR6ohcLHc+C19a0x6aAS7GJqX8uNBUbjSSma/b8AnJnwBcGL8tvVKcXQevPmlOG8ph2
fRvbh2eavyjo67Ew3aVZ/T3D8A6ZJkKhJXKLL8Uy2s+u003lIfKEed82UXMVKZqF0MoMaHhWV5cH
AQ0sCek3ONQ7NrQB4NroSibSKi883M/Y7GcAlzFbMQqpp6UY162Bgjb9jXj2F/OaSzgqjFzbAQmh
FJaDXyOF+tKYU87X9DBEgOwm0Vb1Mc1MTsyeXeAOaU4b2ggswpru8+R5QwI0BvyV8ZuEyp8NCf/y
czi/2Mug3pCPa0zOXiUo9PMk6cPU6rL9/5jOXH+vHvv2+/ceofn/AnX5JSjwvxaXh83wjtA3fS/+
z35Iq+/vf7etXP7qPyTmEmuKlBauFA9Ft2td/BT/kJirP0CJm47vm4aFacGUGA3/Mq1Yf/z5X/NH
LoYXdgr80V8Sc8G/x6PAX5Posi0UFN6/ozH/JeSYn8dS6N55Vl3f5yf8NXUNxIqtOyZu3Chc4XZU
jM6eTkA7KMfS6gujmuwt8+u64T4xSuS5Q1PNe+6qvj0jl3WnLQW1q7hdEAVvEAAlbgiaJf9S0cak
FIYGzcPgi+FbCpfwXTXKKK5tI0Egt9ILd9vVVGIIW2F7Tyi4kN/4xmT3uyzlhonglJsbZXLMu1G1
DqEoqLp2EXDZI/wHszoNrrDYg2u7HX7jYfxZfc8bY5NQhtgX9T/6bNP85dsT2ysiTOWx7I2mKyOt
hy9SDuVxLtbkxDyZZsrPVILuvI5f//Yc/Sfq+1+/t5dX9jkGPQc/EZ/wL8dgIgfb4vfaLHGMBsPR
/Q2tiv5NHJx3cR3+87Dl3zUuD53iycT4hM3nl99vmZqlZekQdMNFHWAhVkT7SHl8bwi55NYRo2s1
XuMBb/J7MRrjfUa7go41EcNAyO60gmLYzgNwgBIjvqai79a4PcEBSNGhZQuoWVHEFhL9whz1rlzs
3t3IChrqBmkscyVbNe6z9Gl9Nn1L3uJmZZRCRATkg2ILEa5Xuz62uNrhAD/murY/F100jI8S5VvT
A0OV4mGY5PwV5kNyw/Fm/mjr2Ulx0BrLemXzvXuHfY+QG4rYyPRNLkCNa69iIUWa/Ye/dsV3XY16
DQzDt5qr0ortbEtwpUCmUaxGdp4dEnG2NtsfxpXtWMVhYxvNV+jU2ETXzmu/e5gJKZ1zWBBhvkZp
w3SiQ1EGNCzqg3oZHONgMzlY7iOe9js/LqB0FWY9ZqGtTfnF7C5bxUig0N+k8Vh/Lwdz5Zqamhk9
QG/Y+1L7Jno8ehWxVZlMfRjfGhVjHjnpHEwrldCW8kQuG20D5dusBqNIGMwftorhgpo++9Lwv39A
pfXTs+NxLWFO4cE0Xc41w/jV6ibAvOVF90mPVl9dZCD344wBdJN4ckaLQc17GbYN/MJfWfki//Os
m7IqjO3U5FT6MokPf/5A/xNep/9ldxDv8d8+m4sv8yfj5Bk1Z4q/Kf3p9vnzL/3lmrT/8NDTmD5H
ifKk67lcJX+5JqX7h8FVAhzFtxl3+i4ezb8uIBP7k7R9y2eE7hu46fij/3BN2tgwsen4YC8RqvA/
/8798/NZpy7HGy/iYbByLEf+S8lnOkClxyF9Q9/ImtKdo81Ag/oba/TPR91fL+JyAxOPZiAIuBz1
f7NI22XpxjDL3iYoY4eK9Qh4bCGYkUB2/9u7/9uj+69X8gEmWlzskJt4s//+SrFafQhj/ld6BJ50
OfnjA1DrOt/+uy9jSrZk3qXIdPjkfnmZ1a8YkDXqi9WAlAoroxye6iVhEPvfv8zPV+Dlt+FlsNNi
ZcMX6v56EZmpl3peY33B4s1ATEXWK1ifCJCqKbc+TE5UXK4+5Cx2fnc5/XS+/OOFkYsayvIuz+Cv
HtScB3BgkvLFYiK7BfbZo66/rDLXvBmQ9rF61YuT3RAw1PwmYYk67W+34n+8Mo8IxZDr8nX5+QNE
9wfzWK5fGjPus+e5tCdQImgBSDAfTGEceov2CdsMbcmuVmbvhixxpt+Fsv/rA4u1kAWjvDiWTWbR
P/8UII80li+TVPOLlBFVJIaaOMihs/zmef3XF/KxvFELOA7PEk3Lzy80CZGg3ba+iD5vdtGgGoCh
C/DtOY5/U05Zf8bV/7Pg4K11OH74v5VH2rZDUfvza1WOEJPRJDcrFpMCQXQKjRSfD98Tr9blI8Ga
jLVbpAY2pI0xunL9GKeA4ZRg/piKrFAlYaZi+egn1OAVQNGPyI0wg9E7We/l1GfVJQihZfwEUxcV
4zrndTjyHVk347KaKKYZyCgcujE8KqupDEJlohFgdruWoJKnqJPfPNOz5wuhC1MugF92ncDe4n4D
fXUsN1VjuWIvUDB21xH077On1uGUruvC7F3lXrqbmkG/eyVRHedO+NFlKSqSVyxNrIAKazbqg4mP
okG2mzGSyaU13urGGZode1AP1wMYeqCGhA08OiPZoszYbPLW9BJRTZBbnCM7Lsr6Uyo3U2FhZMV4
jGyzfVrGCV2ro1u6YcQvwgUhHXdHHekEuwQmqJkUAkVVj5ghRS0dI8yahmhB6avmZXxyjRxE+Yr6
lgSFPB3fGEQkn61RUQFHbWrmxubif4/eZesZ8ccAfu9hZaHTs8BwoiEgusJzkkA65A1Xxt7AodRc
Nb1pJcaj7WUJ+zCHe0bcQ9nonGwjI/RIREdHbtus+V2kUoYtWVAKduIFy/WoxzsULlq36H5tXDGd
uBGrEm37Ves6zSxsPFivygMsyLJ7wASIWASJRyEi53FC0N3PmAOadgl6a8j7FLlWmzfGjhSH0cRo
gveA4h7+p4jxBYCFctfee8JugoCuZxFgRNJgDJvy4QdC0kC3WyHZ0ePkdMzYbV5JvrIoZVPbHYgo
oC6N7eg4aozBCC/BA4DHmhEPzJdhXvtjRQDdbDL2tcjeKZZaHZ1G1qADrj0zzRyGxogh2mzvZIzR
LhYrQ1TVc8e+lWW2AkvOuLdutAXuzOKlcFylsW6OfoNyPBh6OH43iW/kxvU4grPcd1aKdnepWTUp
q/XOPlgtfaxl6b1aKHhwddlO8Z08ATP+oed2sG+6hcaGfVGk3Vsmj+K2B/Yd7RHIi+Rl8RJqUOlV
hsnScS7XOwAd4z3XgopvZ7C360Y2VfZ1rvvM3Y8tcpKJPdUqeTPMaa5fE1PqYZ+sDJdOvRMlziGF
scl8U814lBB4yuxaVknzxUFviNJohTQSytXBP4aRsTL3Yppd/RFTTbIajq153c6eI/lPUb/M8PTH
eIi/TFE2trveryLxvEz9aD1JgqSi27SHzwWalOb8S7bkynpaHMz7n37Zs/bt0saCtVagecUUoYbS
RJVaSx/o18zX3Se5qnFyZxP1qCDOI1NwsDOj0U+Rt2noCrLnfL3kdIF6Zwv8tFgQ0TAG1AhZOWto
wU6ii1c+yyRmjU72I95bXcAMZ/XlbSrE1/edcnIE36nBqTMqs1nwc462EaZZx6ZxGbR5mrCCg4KW
bXEvnWS+G9os6zdz28X+ti90Om9tFdGPZiqVPwb0I9nu0jN4SClHZp8YRZ1lS1iR07HxGJMz1Gm7
CxY55Okepyw3LIj7Mt+bs8N61yrml25uFiPAIMrXJRV1ZPAWIdIOiFDBE1KhLHgikVc912LFZ8La
y46xyqzttBszJHA7cHnK2ZjIyPBaqDY5x0hXv8LntQTHfDbfwccHr+2jZkoDwhIEG3TA0cbGq1R5
O1k2R7tk7/dSgct48yAYELeWi+grnpf62wDO82lWU41JCqTbd7xukwySLu3eHGEYZ92oIt/KPiXa
aRh6Iwknw1u+1nx8UNFVhvA6sTpkYS6epDflV2m+JfWiul6XuHcwjEzdawey8StLjfIjMSdsEMj1
mo+ecJyZcCjAkXqu6nTP3m+6YdGzlsdc2Maw8+YSy0VmrekHWiR1PzZL8SzFYL1npZidYGRjQlZb
36SP2AK7NzSd9vNgiOkbJ1SWMbNHk73lmpNpkLnMoxHFEa8CtxmxKBsT98ccz966WXkZkt2ayYq2
2kDAwULDr5gb9IPxgDCPpLyxb1sCzKgVcRUp0pk3kA1BAfJLYyMrUc33e2JCSBnQbo/nIKtK9O30
oIu9rfBp40iO8+nGWLvpeqUWXe4W9LY/Brbrp06ME6vVqUa8xsUKvy0fTODktYxu6mw1GwgXCGUD
gs3mjIO2cfH4EgYFT41b0qdR9uZvVqXdHAvznBKesObxtyVzK6A6PjubjbsgzkcPYKOdaFk13xRk
bo8Ypif9gZYcRVsiRz4XiDTlu+O1jdzWDmXGzlowXMAscQHW0g/nGuw5Xv09/zXmi8TrcELnZT2c
khzBaVCmXYUk+IKovqwEJVz7ygTWGXWl2rQFxPzANbV6sDryW/4xLf7/rev/NelK/uvx6eZ7EadD
+feh6eUv/KNrdf5gDcA0Emm7b/yNymH+oWwYP77PesCQSl4K4786ViX/YHPL4Exd+i6Kd/rmvzpW
2/+DVpb+j62CaQM8sP+djvVSe/+zjGXacWmIoMwwdVRMNs1LR/u3ZtKwM2SM5cV2rhYjjKZqy4P0
OhQANMe2h8LV7f/2vvwnPeXlbfjXV7zMim3PAA+kfnlFVFT1lHm2wsVsPtsyf0+xCmQC1Uo0PJr+
cO9pFqjRhOplUN8MLExZqj/YJhPbIoDkDup7wqIZ7X3gNN2X2lqKsAPPzxLC+w20i4/nlx+WloX9
EQhk+go+RPVL6zIshEkYESs6winWwCKcedMhF8YqzsoQaZ+sdg5bpEPv9eZTa+frfZ7m+zYBdJut
6zPgW/zo2PU25HaT4TS2ZKkhq90AKuluCiv5qtKKVBIrWoLOaqw3b/DvW9vaWngJNha5I1erd8sN
1YdNDghomu1LYCeQ+yEenyu4I2R8lMu2JnOGKUc2hlG8fMxmfzNj1N0IIjY3rpCQeWUlArPNSJ8Q
84PZIoEbWqvZr36HBZJF4AlRMnzhwQG/4dZv5XqxEawFO9yOtea2ctB9JAzs7hvIyvdxFDs736zS
nV9pbEgwHzYNwpKgGIzQp4ym+/Z2BMAkIwfvYn1Hb5h/70jn2Q2xmLc9U0FqExEaHkIVz00fmT6S
fVqyme1t/0gn+4WC+FER4FLTBQXdXORXuZ1m+2ww8r3brOsJpo1/zKboRc7sltGKQ+Nn5IpBIG63
MGjFnmkTLvu6QR5KtqA/Ns8InblMOGXDEsV7SF0izvlUmB/A4bM92M09n59/aOp6uI1p77BJVOqc
lmT1JdnnlIryroAZeVIVmrYtVONkn6YovPMyyfcZC+SRgiDfUsGqo/KjC9Ldj+xrb6ELSClJHxuz
MsM6AsBASmHYZyjKUjNK2KWRnQZE9DnNyz1VnX8kQPO9wqKKsBKi1lL5MzYXCMDEfd0pSrRw6Ndq
W5EAs2G5UN+oP8PF8pqFvtb0iDlsmARuy5l94xxUXvQDFVL8CYr3Hc86eh7SeLIgdZL+oJ2yvl+j
MkMTJOdAIHq8RMTV28ZtLZjhzJHbMYl39MLfKndN301PvExJga6mS/PTmkg8/KBqrxMZv5OaUXxp
nM54zJd2JmHThS8eq6jbaibS53awsKq7PsBbxCZTULm6umrx+/tGpN8aRhEH2PKYwr243Halmx9F
qivm2DIP7TadghY3TJJJ6wlKc8abo8pjSTxuoJs6u6Gx1ABmfPXhpmsRimZRgTEQEmrPyV2tij50
VcVxU/qgyewsfm6M+aE2kELQvxS7tl8ORR0d0gTEvnZaaOyIuLZRqwskhcmhbcs59JopeihsM79R
g1Z7E5j6DXaW9etCbMbXYY3s+2KRbTi17JwuvJBob6a6ZPVy31XdcI2okNAGtUwQGhZ72JDYumVV
HO0pdGD6olH6KGZ160h6fw2lggw7LATmck6ni73e+rStzj75yPX3Xe0NIYBkOLFm1vf3Y0nUmyX0
ji7J3hskzoCwcfEuMJvpwi61odsMc/NJEh2JOK3tfI2i7qVc+vSwJBWJC6lmmqh0SsmIC/LFroZ3
4A76RuaefXBbtOqWmT0Tb9vdd9ZAZYSB4cwRhJtr7CSqbK8KO6nM24pJKPbBxbzz1tl7W0SV7VOe
1Xuk2PqkCUS9MzNSUlySdYnPVAtCZ6Q7Y1pJKhX9nk1lt6+zuv8RJdRt6eLGt8pG8mSn7hBMJtiQ
Ridoi2fey6FnLmnIfdIp+7rEcYZS07jt4+lJmPbrrIwXlQ/lRVys43NeNMkhJxHOCcxslA/kNc1X
qjDlUXmkUJA9NH+Xc+Vix4YQgY4HK7xLp0KToOHMb8YslseSBVPQMuplpUSc69alkzlgf+R73ZUj
DW3XWAfDguHQsFwDWBLlKS0vixoGJMpA/TY3eksLPHx1+1amuwLXJSZ74nryoIqw7RByOfPOttUP
G53VYWX4EBoycrOTi26wd6OtF6XFp0l+50WbW18zVkBu74PG3/h4Gz6UjOudRWj5dvR9QA1zIdOw
7K32KlatDKCYM7CqYwXdIdP3UVvkt3ZRLBdXhjjG7Heg/g/mtzXFm01+yBA9dS5BbkAjYTrVKFBv
omZOrnqaW6S3ePJ5rI+SBBgyDzqNFV+1y06QKwwWZTZ3sWONdVgqV21LHzFMz97rrm6j5vKOFVdD
Nm0r7ZNWkNBmWdiediON0DnXfvQDvdJ410boHHaScnrlW7MzBrFSFGfs+Uw08/jU8wGSqrkW/gml
wo9JdP5L3XZ+KLjj3/vRra/NwWa42Yh1uDaTJNdAlsCdT0VWbl2mCcV2LcfyVhP38vH/qDuz3raR
rV3/Im6QLI63EinLsp3BTjpJ3xDdGTjPM3/9ecq9v/1ZFI90su8O0GikEaCXijWtWusdlBkwWCDG
5TgZw4tOBe5EbbF/CE0BkDQGeFq5/U9pB/iunfLStwCFH9pshLmNCHsCRxt1HsM9tGb+pYFltpss
pDO5DSBKznEBoSrLMLWZnOQJ8XtEwgs61fC6QOuamat+pHALyWGSusGp43SeqGo5h8r0zQQjm5k4
NvWZe3Dz+n3ULvG7dBy7+yENHiHyjk9kBrjSTCbiYxkaf0mfJBBSmmx8qey8OihdDP4TO932XeCm
z11uTADv9OARUoT4Isg7cGkqivemU2MW0Zv4eaaSlNeNGBfDNoiO5Wg7jzWUqXuMj4NfvT2NO4cb
4wEhmeaoGVVzLPXkV9w64j4GoPlQa5n7R4wSE3QKXpxj5LX9XDcnNamG6TlWmwxzoFDtTnQ9nOOM
ar+Ea0UZ7O7WOCwLIPCltSZYcAoYd+uXngGjRxVhcQ/Y9/COa9EDybQWGKIaPmFQRx0WeWeIdsNw
UPIENmrac6tVJhoadFXejY1Ze1mvVF+XeArgdpflsaU+/hAhi/EYDjBGcUlfDi2wNDCkQ/TQUOnC
i8Ptp4NTN8mpwM7zb4Oy0sMIv+6nMgVBvhvzsPT1vByfsEezYOJEzbNhjR873Jy8oghfxlYr7gfd
wdrBoP6EVyXOKkGOFehooqoOZe9I37Hwe8Cpnp1AAy41Rbx3RliQTicMmBROe0LVFTcT04anrbn7
bCrxU3bSn6ZRBwdTSVVY9sUxdUSMWgZe72GXufuimdmA2lwCixvn/TjUxXFIYu0dFoVf0sGMHyOD
MihuX5/G3MTIOM6gsQ36j6IcyxM97p0FYv6Pahi6jyFWzLA3S2iqzY8m7Dxpi7sLBkQOUpUaeBAl
H22KPj7ydj2qeX3LxbY4zjtu0uSPAZ2Kdy0AYE7Hun7AxQDdszF8LNzE+hlgMffUwn74A4Cn+8XB
gpdMYXaRyaGm7FVJYX2IdEhro5ilIE2IgMeCsmG0K8d+2BVxUj2ADZTiHclXu6HS3OowLrFTAWCO
B+M7bZZ8ISVLOLvLDzCZPxmt0u51rQDxUSfmnejNk64geJZW1hPd7mxv6o3f2QqcAjFj9hqhSGO5
4Gi1Hpu6BtMYF/1wgPgvnHTxPsdvzjeBGO+HKPlVNf3i8cr7kfbWX3nQfZrL6uPCW+wpS53vFcX+
ebSiT6ULTFQL9afUyT9VJNmnPI6+ZkgAWnt+GWhJBM5UHCf2LlVle5ez+Ma2DQ/43433SRzgTQVx
UIr39McYBWMwCnPulQkFFxs/jPdLvrxAy3UOlIQli4vSDdbRfC/jAzOZ4bPSPIE+r54rnWrBnHOD
4mRKuboMfii4h4PPnRYESXpkrRrCzlHrm2qY7GsuMAyg8WYP8Z+CCtNWnywD7nVqBcodtcBDiPCY
GdbDvdq2+VNmZvk96m/tDm78q9shyOwBzwg1Br+XSJVEqp3ZXl+6Y6jZ4yGpRucAQNV8HqfqB4A7
HSA8AlmJsCE5J8NuQlWBvpY4DVmnvtNcfMyo/AjfDu0/7Uppj1MTT++NPEZcLOsOEEWWh6KCsgsJ
r4ke58yE/IiSnGgbc4/rjRfOtvYxo9EJrtcAjakYj1Uj8g8RaNud1sFfSZKsO7WT3TsHJc3KL12L
0k0RL4/pNDk/3K78smTF32q9jJ6oeeDshJ1Pu1FXh78h0JD72iJ7QR2+xxnR0Vmok9kci6px+vsZ
31XMlvTem3EahitmCLgYZtgf+9o9ur1ynAt4gztb7QvEJ5OxYunxxFyC7leYqqavubBgYZVa+O5J
IIM+KDjntOo38MFjOOHRkDsOuMF4+jaOg/t+wpT3uwLe2uvwat6XZEg7t0UYRgNyd6DthNSZaTy3
uSWNr8XHJnX/Lhr1Jeui8ISTEHaXC8/IbrZfYjylj8B0tK9TAWoWtZZ3U2597lynpDoeY2dZz+9o
cqgegpMQsKCe3UkdTj/PDSff074Fjk2qXz66uXbvAJFB3McuPFcvf6Bfn7+kITSItjDVO7jL7zM2
H9BSOi9lY6b3o/SSwFLlJaMid+I3fbPmP7I5nA+FhvkQucMzWnt3o4W39C6f5mezRK4ED7/2W6lL
y0Vc0u76II3u1A4jDBQCeGpOJkNzNdgnC+8lft9wUKkS7oGLBCiSNLCT4g7wdMYA/CZMTlWe5oh9
kBBFSXrnTqTA6vQIU48aNu/wvR08u3OaPsFi5sqiLUg1wPpc2tnRCDsmPbAWmnC8XBcVbiciNY/L
oBgvaGQof5Bz97RarPkehd/guz3xXrecrD/RDPCWKm2/NGl/stNm2lXIruxtkLIoly6Op5hjdUqs
pNLRBa5U6GxDdRdkKqIY1Dfuu0FrD3YDOYV+W/RzgWL0faGFc2gS6vevJaDfKhJ+uq0H/v8m9/v/
kWq4fr2G+DL+/PFzpe37nxqibvxLs6iaYe1Klc40HXrb/wBfNPVfrqODO+H1TcaAvu5/qoiW+y/V
dAHLICFNgfG19PjvKqJpogjsSOSTiWQ4Fa7fwl2eQyuoYPIDbITCNf5n1BS1FSQFPfmowOkUM7AK
FHNX9fZHacCNmdGiH/OGDJEmh+W38EuC3+r5/xMa9A71RDBcNpyV8wKmnocoCGK8s7cbR9vlulE9
xUMbg5aHhH+9dHkOL/ifUCaz4PAx+aDnoVTdwGp6KUhUAcx5ecp1GAMN8ygijTdGJYug/1uW/SeU
C0zP0m0NHJGQwI43ZVmUBtOGPMiUluLGaewRJjZq3MauD2hr2lzA3WiUUYGmpHwepUdqDPm50iTb
t1zAIHNwkF6kp74v6vsAIaMSGnAjUNJNUGq6Hvu88PzvEdoGQA1QOQbLdhW71q0sSWpzX6N1iR4b
zSokyLPyMOR4MJYjrJgAZZAbGKCtKXSZPamQrVNdX60WN6Px1dA/Qr0MNGGozgAJ6Ogdobq0NyAi
59ib1wFKyI9lSySYJsQKIILWSYwqiWXsa32OEGvu0YmyYNZ+tJqU9qaObgZCfoHvOs30hEOk8K9/
4I0lxMKR54HOcE19NbkFV7HmZEzuMDXJg06r0NozmbiuX48jQTWrpUocE1kkXQdzsy6RD5TX3DBJ
TPiS2XJfdUIF8WG1sNiixkNAyjlej7cxha99DzahASptjfSFm5sGfUKtOQWBcbTCEevJ2Zo/ozWc
3Fijm6HoUhg2LRgLSenzNUqNTxWgMpBLHOvvWVPZd/jOdx8jE+ft64PaWixgtA1yHRUthvW6DAb4
qw3mn3tBN923BchYJOFC7YmWRfspBxXg7CHcRH+oaaA91rBwvOs/YGM76hK9SGH+FUG/Wi22Qitf
0SN0Mypd+eQGfby37Wi+r7t8+twPVP+xzMpuTOXG+cMKlbLzwPG4hlZnQDnNFRIkfF+Epy3EnjCl
zB1hQj4clVOKgCwVfOx3qh74x/Xhbs2ssIntguICOL46X/MBIdguc8BmFfpC3aA372gnmx7kNOXG
l90cJAB42nzI7yO1f76INKixLTegsefJWHpavST3kzXBmaRp9ZT3c/wBRzb03uLK4N3y28Pk9BGW
ynPCUB2xOu5iRK5CVZY8iijJjjh8Jx4i7akfa5ShroeS/I71OYDtCG4ltmmqkAxW42yFa6eaSqyw
cSLPrTO6+5AcDlylqIIjJY2vuH43trX1IvJS9bXE/kEpqbxx7K74Sq/nrrD4zhLNi+bfGgRIV2gA
7ybLPGJiOQfR58EuXD+OMNNdqlrFLxXevOFCBBnz+qD06s/rX2LjQCRF44fooAI5++Xae3N3oxm8
hGpkGHj1UcKZFDN9ENQmaRROxQFdiOj37zQoKeh8AnuUu0j+njfxqgJXRcMcWWDlVB/gagsPAY/Y
x5/JubGWN44pGtbsV9t8TfhWQ+Md0qhmkNPnCzK4gzav9p2hzeML0gfNfZCb1rG2h+qnXeH73Azg
Da5/2o1ta0AgwsSCKXbpHJ0PFe9wtS2UjDUGsGnfGwj4AviE7qPO9d31UBtDRfievNi14CWRRp+H
qijBFKoSGXsgoOr72RCxZ+NZsYN/21KMgIaKkGrop0bn7DDHrv3r4eXRt7pV34Zfs92qZgHKNyuC
K1su2VBND3VL6e56lPOl+pqpA8wFJgVhiv8yV0tHteaximZR+fgAUKLQc+uLbYe8GGnG+Tikpzc4
fJvxoIeBgrC5btRVPHBinU7ZuvKtomk9t2lpsFUF0znGf7l4Zd0Y3vkcvg7PgRPjAM+1qfqs4c+q
jr1EYvedr1ZU86mEhVSS9b/SyggO7aBqD4aLCYHV93jak2ffOBHPr9R/R+d209Ds5KH1CoR4sy8h
wYDyzvD+DFCC4DSaxS7VrfbU0xnx42zU/MZsxYfrM7oVVD4SWbm6weNhdY9rtNdnXUM1ZtSS/D5D
a85XWyPxXXVJf9lOkn60l368Ma3nV9zrSF0oV9xx6JFKvuv5XgmSLHHStGrot6IHiLK1eYyBtO8p
f1H5wsUdSCMOHAdgS+LGR95YUS67U9UMEieVR+B56D7AEiyfhobOVkgXXVHCx65ywRUPFGDwS1Hv
r3/fraFqGi9AizyJa07u2zeTalM7TXR9RElF7aXYaWifbHOETjhZ1mNWZnUCRFdpnqu002+c85tD
tclaeOeS/MoKwNvQWaTkNnX1xp/tkdp1UaNk13XofPEj0A2abn1aTed/+L9n0D/TqsGjgc7imhz6
qyNQHXTEqkKj8atKuHhlWKZfWdGC7ai5ILNmW+hxwA3Hbn4x3OhnVDjuhyTgRheBmH0NCZtbCeMq
yfjnJ1FGkcB7LlZqHuffIFWw3liwr/AxQP7M/sJTN6TOECZmhwwBpUH6BhaiLEL4jkoRjPagwAUx
6m+cLOcX0T+/AxqlKq2RwE+tLyIENQQiA0brT72B5LYLQy8dQ2juVhnf2FxyRa1nAcNtKjt4OpFU
rKYdxUU1Goek8/PQdp+MUS/vBuQRvl5f11uLC8i7ELJMJJ8h5x9W46aLZqvsfHzFciqabnbI1Fn7
DCIIUQC1QGvhesCtL0gZC9AZQDCTKsB5wI62vh2rdedPTVYc+oUmPE0SlJZFEt1dD7U1NovkyLIc
aPgs5vNQNcj0GUvo1s+yuvYr1S6OkBHpCIY99MMZodzr8baGBlpbA9ZHmQi9ovN4LfjNEYGC1q+b
YTz0tikRNm61D/QgvXEmbB1HZH2WARKQ9aGvTl7g4lRPJBW+KxHJbNHg+IRoKoVxA+5kSr6+T7QM
0dQOyc4bE/ha1FsvTECNKu9+/rmw1lsqBxC2Fbe+k+MhC/3B8KcYu/bZHgAOKkr/KZ7b4PscR+0x
QtIaulEYpzSfS+A92MgF77sIB4x8Cm3nwcpomiJNHqHsCesFexoUTG/spI10gEeYCTmP1cCOWp3d
gd4GNQDD1h+LVHtynQmRV1X74BZF9B4Mcv9ejRXxV4zr+EEUk3u8vio2jlNXBdNp2Ji0kb+ul0VG
E5NCZsDZFaUK2rd9gNoR/cbQA49ugfZeWhpLStC6f0F8sbwWoDcim0bi3LlZ0XxOzEX8cf03XX4R
Lk/e3TKjJ114PW7f3GZGVdVDZ6eVHzhBd7AjEPxRYnfIno76n7U6i8+pnjloI8L4nUEFfbse/nL1
yrsbspYtfen48/lGGWgmjW6Jgqtt2rQva/hAfCGBnmqvnMDgOccla0Ng801xY4uuXonyAIdkwumt
uhRbKFzJM+PNyBfqKLZB99/ny1jHymwX4NSjKu7qKqx+2cpi3bfWGD5MuIRFvhgs/T2EhvHz9Q9w
eVK4GmtRqoTAW6MEe/4rIjtADaqgLQ9my/YMQEjsVC15b8/lfP/fhOIIBYbMN1yvPnZxiewzodLF
6P5uFPSDQCEit8lutG5stK15tSTEk6XuICu92mhjCiklEUNFf1hHeDgBVgxno7NQqA2c5TudaHtX
15M9kaG5za2DaWtRc11yAktSLznh+UedkrwFPxlVfpNG6MdasEZiNVSBk2B1leKSdOQVi2+co0QP
RqE9Xv/OcuGcn4pIXPDYoN7yepmunqgJXHW70zM0jnuneBdWA7KyC6SKh8WELqdl6e+nhVD/4eiR
EmINCyjtfLjDPHTCMZTcT6wmxEhDGdC4RI9o39nT8hAD6Lzl/CxX5WqIZD4qwjCcpLrlrKY3gH0z
xoGb+wPFJcAkSfQ0J7lNna4NHhLEIneDm6b/xY7VWUqUmCVN37HkXnqzY4eyShwdYUnf7rrgTmRm
+jQJ8A80/5uPitnbp9odUKEcUfz0AA6m76wuGn9cn92NDctNJynmFJfAMa5+ROvoyDSFXek3xqD9
PWtDfifsCcsLs2k+Xw+1sZC4n+kA0VujdLj2vV9UnBhVpZEc1j782epucSoCHQZepzae2SYwW64H
3DoTZY7Ju0bWeMBRnH/hFiGHcHaK2qcGPCBdXHcBHJcg/RSgCz8jIWsMf9acpZUfUwO6g+YVAEwL
IQ/713/JxlcWssrkyMIwkh6rPcTfDEpmxrXP2Q3sOXMbemCToXkiqKktXg+2sZoZqsmqsiUj4ZXo
+2ZdLY4Y6hI5Nz+dO/Opz3PxYbFG85i67kcOf0THlVi9kQvIHbLaQShy0jRxIdXbULPPv7RpKtoY
zwwwTGvtwziYuCU7Iv9+fWQbxzBlHWLIZzk1bvn3b0aWlPxyczYrv3eBcc+dwBgBg9n9YpOO7cXI
3+0SVMyru8WJkv9i+ZL+ckLQfRLORftJWE1kTjb5tgjax7yKB9BQQwAS3cCG1QK5d0utYGMiySJk
J5NaOyt4PdwOiGcjgsp3bDTOKjQd9w4Uxm94uf5Q2wGXRFgA+u8vVbYmDB6DejOUndVlkw3qouIy
xTDteLrPU9d5141L8YzpqfP1+nRuHAisTqxeQUDSSlgX60TVapWS2uSPAsJdVcMvL4JcedBiByNV
qyxuZAwb96hhY1BuagbZkrPuSTFXdgJOCEfCJEIb0GBj8BidUSsUkeV1Vjk+NlqDfxHn8eQv82zf
qGVt/wCHVw0lQ9aR/CBv1i847oiLjB8Apr74swmy/lEHSA2jss9x1wBlbU4QT/rCLr8mjf7l9z83
tCyKHzRRSVRW0ZM+A5PYozZDhrHsusDBHrOtaEsPgz6dOPDzu+sBLx8Isq+JuIkEMvAHZ3X+2jkV
NhP0r+csqX2M0yrBbWXSPBWR4SIpxP0Q9dN+XhS074G0/jED7dwnk1t5teIMN6QjLo4ofgw93X+U
lYCbrHJzNZWsRqNzAZeP3RMGKqaHUYhxuD7mrSg8EzkGhYYumFQGezvFoI+LOR0txxN2thySDk3b
emhu9aYu7hMdxRjdoVdK40BcCIyUVKJhySOLPhVRvs/nJr/XGjjdZST+rd2Dw3j4s/zwzxn+1mv6
MpRU2NIhttGlUMGrnQ8ICTGONktFPtENi28jO+MzKpCoW9ZwKq5/u41QZHuG/pppw3VeHT3ulKMN
6AD/r4NwQS8JP4Fuh3dAgYJTaeDDcD3cxfFDwZ62j+yZWoYUSjofmdmgy4wSrvCa2fobh8HBN8e5
OjSDTQMkH5Xj9XAXm59IdM/ka50SCifQeTisXEKx2BNS9kEUefhX1O+SpOjeAx4cnlBaa08Af/LI
Q5NzOQ4Nimu3tqOMcHZJy7EyjabjmiZZrly7b44fuyoxbjN63Rs4YFtoUNh4AN6bjC/R4PSoOxiN
+GIki0EnLK+x6YprdML8YdJy+B1A8JobCZq8wC5+EE8qTbWBgFF+PP9BY4W2BORmgdO2YvzpVJgl
Nl1Yf8BS4XlW2uUFFEn3E/61eWOlbUw9qahGBdgCummv0Uh5a7U4B9KHysp4Po2ZsLxaDbuHxBLK
IQGXf+PsuSzzcuQj04Pzuw62jJbC+UhddHb7qbcWjzIaBRN8QEgf8gVCFfjmHqwpHCWel1Mw6oM3
0+Npd7SRMmWPw0Dza1B1qnvXl+PGZuMXgQTBxF6HtLra1ygL6HnBCe3p85zclzWE+0qdXZ9d3t0I
dZmHSzgN1zzTTPmd++989LpeaE0Ivd8TdOf8xIkGfyzT4QHd0OKAJUK0GxTIi8syIqI7wCYPZkyk
ro93Y8rJTtHFciU662IGBkUtbAyUkdC1cTUqAzigemDgilPzsB57vHiux9vY7lQSadkL1IpkLn4+
5hjqTGyhZu0JA/EadBdrnOhr5dQ6hfJTawUqrobi1h8BikxQJ0htjRuffWPEgBZkukNFmvKcOP8F
SRBTTV1Y5NTE0pOudtBtgnb5XEz68lNqsMQ3PvHGdrZ4clCjoB6job13HhArtnR2g0DzMEmV/rGh
iE4iV1I0fSwTWhSNIGxdCqy0EQUyJA3ttz85Tw9uEPRLXIYsf9+b8y1KTFACTqR6irMkBzVbugXp
w8y6qyx4jbsA8tlLhvn1Xa0PC0ZH/6Nz9zt3JQmGwQeHDH75AYwsaUAmNouHs4g0h4UnWoI49x0R
jd71sW7kVoilUQwCM8bZIta5JAzhLHUxUkXjsWhwYa6gB4ys/UcnaoIdFs/2t7bAfcGJFOcIgRQm
Am5Y5rtZepmMZhf9liYY9UdSBBYa9ROqCPxxdZtCcNK0gRaeZxphhaeqNR3JaLGYgHR9wiKm2vdR
M9xRm771KS5TLipTlHu53OiiGeuaYyrIqeFKm97UGvHRzszhhFqpcQMre7mbSIEk7FiuLlM1V2dY
DCFLVLFhemwr/cUJa/0uqSM8DEWNa3bKAXJjNV8e0IQjZdUk7sZEReN8NStRC9pZhBas9TT3imBa
fHStEKKulupwfTFthqJRJrVsLZ1M7zzUmPWO4mDyA/MANXmnR7wEJ1IbFXD71rG4+RnJPjiQkG4l
rzwPhQRprGhRYGJ9KB6nPgkPyLND/0fpaw8LMb5xCl8eSXxEE2ANzy1LVg3Ow6k6plmWxutOh6n6
CUAwOkMgqrGma5PnasG1IdcE3tJWkdw4DDcHalPrYmsiEiwVGt8eRgvd1EIMI98U8739UIkU0GWk
PhVdi8dhigvo9TncjEc/BrFiQb123UzHuCeYQ+pgnktr82hbY/7JDU3edRkutlZcNT+ux7u83yis
yc0OqkenDbQ6bJM8jDMtJR40JfjgocCbYDabx3HJDSxIEWRS+gqGX+Om951m3npnbQ2XxidlLs57
aiSr7dhNVS6wsmJiq9k9BoEp7oA0IZTbucZpmcJb/XE5XeepqkGLzUIQ2pSArXUHoJrHFIk5yDlp
kKCsTA/7RWkhaEG/QgKx7Wz4wOGt/HgzKE85eA4oxlGyOF9DYnGpCsPY8kBcGicXb+U9Xr+DXzlz
cJyVAdeuqtMPvz+xNs9K3uy8/BAfPg+qTYlw67EwvdYJ8ELqtbg5tGBS8LyOButXqob5sFe1OAUc
A+93ZzR29On6T9iaXACAlEq5RbnLV4lEh70yFiG66anQ/k7lJAZ/0RRUlJSl8/q+u/Uy2opHHYpX
GdcIxfDVKeFOWMPllBY9RRfzdzVPtANoz/KbBrIeM5u0TP++PsCNA5eyFzgBWSOwQI+df2PpBVfm
vRAe5FnBxTjHB6zSIXHa/ffrkTaGRqlAUG+n7MNFsjpvky7NM61cbK8CZo1k9F/lYsY+Eh+YzCOb
9vuHHphrENdkJYC2XoWJ32RgEO2UaYlVqbuCc1MvKEnYvdC8OkWgr8Wb8EbScTk6TiAoMuD0Zd3A
FeffsamDCM2zGI/hGQU5mwt6PyaKss+TZNxPaADeSAJeGTHnx4AFWocOL7k9Txl1FbDKMKwRKo+F
ppj173hkO9+dpc0/otmmIsOFa2aeVcOHKErC+7jqa4wgIfIesK8eH2lFIBkXFO0+cwLnCwks793r
sy1nc/3zeN0Y0KZIxJmJ8+/hCoWeeBEhrqln1pGdWaHVmY3316NsfXV2isHZz0VOvn8epS2RA4vw
dfPiZCzvqraM7+3c/pTbbnvfKd2NFXx5CNKS44LBTMjWwAyt9oqg90fmiOVWOkmbXqDlezeALaqG
OGpFSHX4cLVu4UgvNyglIfIGZpkLjt1zPkRDJJi7WgsaTGqm7tGOQywAe40DacZvt2tI7ciaSVFA
wslC23mocnAXzcGzyU9gLZ+60LZ3hlWX/pJVcM9HtX5YSvfWzbIxPpO3IccP5AgJCD4PmkzRRNfN
ioHZmWBbUCgGsmr3L3nXdTf6x1uh6C3a+itjD5uy81B17iALGegRBXVN/KoCC4q0BVeArYBb6t31
pbm1QRG24tZAYkz+YbUDePlZ4ziiTmkXU/mzsobm/TguPepA9Kju1FxUXNTGHO0x7Wu+Qzgu/bYI
y8IbsVzedR1XjTsa/ec5HKOnGnyNf/0Hvmacqy2KVjPNfLlLVUqd55+jzDIRhJMS+dOA+9Gu0UR8
itEaep/EpprsW4Qkd/GU6x+WUa/eBc0YP7VGAfO4bvWnWpTzezdxQ/AVYFIntQlgjRdN/x4Z0OIb
Vg0o4pI10Mussfy7/tNXsvLyice5RyZCVsDVpdurnVgZoHrg+0d+rxYvZaVm91qdRpImFaF6BAQo
ytvuLu0rfTfaKBcqXKqQE3rnXYZLqg9mpLrxNS9OIs46uIT0Aumk8+9VgiQxYsUYLcY+Ge3oHsvU
Fs1Sgwpi6rbi2VSD/HD9G2wFZLtwAdC4koWd89kLuqJU+kmBzo4++1GPWoFpmD55doaJTDWgmXU9
3sXmgetGGPC5FM8sztvzeMiC9eiGQqMy4nE81NBVgCeAR1ikcsT1UPJbnS1M2fCTUaAjCBBwq29J
0qskgwl2HXMDs9m1VIl+aRrMQgqjPT17NDjcXEHUpnTbG6E3RonEPa8IHrzgQdf5l8JjrM2r2thP
SK760LRQt6BvvTeMvn++PsqLZwsR2H+UAW3ZH193cUWXIJPSQLhAIXTxlaBGWonGoFfh77jDzRK9
pHwun3EVx+k5zG8Byy8LwcS3JdaEpB6d7TVDLCIiuKGE+FB6vDZQe0ya2yE5VraVqLuK/nnssY+C
9hBro/bJbcf5KbWr+himwbi//jHkal1PuUTIQqmksEFb+3x1VaAgNBth2H2ou/m+rjQb+TU0Oa9H
2dgzJAssK5wOqDavOVuIzg16YCMBAZZ/OPQI7KEahBq0Uw2ul5bi1tNwc1S81XTJFpXv4fNRzRBE
7AkY817QUbgfixAbmhr5jeujukhL5ETyaJAgN07EdeqpjTkwkbE19py5wQ+0DHgGxlbxd0rTRNkD
ljc+zCCObhCct76lJPFoVBbgqBurl1FC8qcZsy32sdZZX1vk85AdtCr1gIWzhvyeaG7VhrYjslmo
7VHMXsPsGr0eEI6Ht4NOOxasRpn6aogbTC7wJOwS1Giuf9fL2RNci7zFKCJD+1hDZXIs01AFJJ6O
tPWdmTjdPe1G83A9yuXsEYVmOEgVl7xrTaQx3CCMKE9DhlpQ3dAbJ/EFpq/vxqrPAG5iiJjsSrU1
b+AILz8mSZfgdcRO4ACyVpc/ryD2tFRDMaAT4j/WJEdDHR0/dgL1wXSy6cYwL8904mHfQfZlc3Gb
q+uDrnvuVq0LaLozCt+wp+K+x9TKd7WJDCmgZlqaDsJCOeql1z/wxkFHaEgljpxK8Hqrs2UODWUE
Ry32pp4GXtiN0mPZ1P2mRWd4BpOMGQBq4Hk/jZ6Z69NBsRTxrJpgd6//ksvLBV1ZjWoG3Sf26vrE
7QYwT1bCIadoyAoHNRqYqtbZJ8tEtfB6qK3pZV1Rlie7k4Kw5ydPG4ejogeoRoR9Z3p2JaZ9o80K
+jH2sNNQjL6RHWzGM/m2knEsH6areMiVYSugS1OmRkMBKucD9lb22DOrMGTb+cbzd+tTAhxhZ5pg
kkiBzuP11mjxXEDEIXVUnB2xN/DmyBn8XtNvNee3jgHJ26b0DRMUrMN5qLhVUgvxaRPx1rD3XRI7
TxTOLYTV1gcEuyC9Wvh6qBucRwnHOYwQ7DP3IxxfNL4ybNWMOdg3mFfYg63dONu2Th0ASOCraBDx
EeXPeVMeCWh66hUei/uubWsyrES7y1J0bBW1aU8tzO49WmrWjUVymfFQxmNsUl2ZCr8lzoNq1Uzz
1+6MfRBic71TErf/MM1Tf1TtkQdIUU7NB0Rr8z+MVKlOU6pOX6/vCjlV51kGPwByAlvQgbq9ZvCh
5jK7KRiw/RzPkZepiPHlfR3faYrrfuK9W/GYKVxPsarx4/XIW9NLrZYEh+vSZvjnQxdTW5TWyPd2
sqo+tEZX7+IYSXg37Lpd34rBux7vlWW/HiotX2QcsGyjWrx6yxfIGKaWGrIhW3fEWyEsLNiSYe/8
GB0evp6eZ3qBQEhg5Z4lQlPdzbj4SZ/y8qsWFMm0M/KqMhDTLLTQL6cKm7ko7toRXz88iHdulI3j
HvWt6UsbW9qvjKJzty9qPW+PIP5TDI/roqJKYlnJT2F301+pNaGkRQ8ACIeZLD3e1qgF34A3bCwx
yQ0C08a5QNq1WtddGdG/XiCI1xP8oCi1pOAl0rSxNOuI6r7Yz65VI4OKbEjWFbdwQ5dvahIiyvOG
iVYPm2u9jV3RupUZOJiNL2r8bRZGR1/HatTvIwKK4b5Pmv6l0wCl7gwz5XPksdA/1dqM2cLSxcbX
0jFC2uRRU5t3adcHH0zsbIOdTnl7wiy7J/EGzYXJUkjrBe5RhCn14frS2ThaaQ2DeXoVN+BpcL5U
k3nJUVYksbMVY/I0d85exkkJdzzIZ//3Q5l0jEEl0PMDd3MeSiChXGlsSNYNsEumjlaN1i7cGll3
oz67ceBJbtB/Qq0uxMKQp13MqEyz1x4Gvcq+LvJptOMVGGU7EK3TcTLLf4v2/1/78JthTRsCGW9n
nfzufISGESKnEjNCp8amZ2cYrSGZk32JT1XVV19dN1b8wGic359EuqcUuqg+kW2sO9EYFxRSek7s
VbT1jmkZ16B2nfox0NXvvz2H3FbUA8jrJKpxddDgMdR205zyYo7sAkDwZB9co25wXrat+s/rsTau
4rNYqywDEw2cFXty5QgJvZcBLZw/Eb62bpydGxsADgZwfemaBn9ytSoNtXSQLUfGnZMPK56pdp/7
Ui9OcRnc4kpthcKdld4WbATYF6tVGZeulQYgCveiMiBoYZhzAKqTHvU+j+6vf7uNlUheQSOEFh7P
xDXodMjRkdUjNKz1uQH0hJbFQXGkpmg1hHdpUmvP85Sb364H3ZowsG1yYdDU4g18vvwxN3btcmDC
sjlnLcYDNF4d1Pz1KFtfkec1CQVULyZtNWGUT3trrhla2zT6t7ApMOvU7WfMBP6Ltc5QSFIQn6LC
tZouYQ8AVAcskstoiJ9Ks+YW0cOw8pYlUG7M19agSKelXxMrRFvX9yqpGJG5o8CTdOw8UwV21/UU
Nct5vkXi3ZolkmlkXaSNLf2a81mKZm0065GzUWuT6bBggX1nd8FvIx2p5UnOLkxrvhKL/jxKhUEY
Yqwz90rX/E3WV/t5qi8HnQHtB2sIjtcXxeagZG2UvF0+O1eDshQE4Cunpz5BqfSx6FteWwG276p3
Pc7WvoLB/584ch7fZNLyxtHRlUcbfoSnpWlSFNSoe9A/7oIkhpudMvb2jdrhRjrJw4dnNK0FHYWG
VVBYLaEU2iQoss9IAgdt/GWI5+5QRzbitx0+eTcelFufk/cJ1R4TQxOeXOfDTLS0TXqVpd8giHrf
LdVfRajqN15120FYJJLdAvl/dVvOzpCPutVS4cmH7uTWCVB9PZ32vz9jkmCmUjajbnXR5tLwLoo7
XewBMsWPKM9k+y6LG6+YIzwlAudhRBf9esjLgVFp0SnugH9EQGlNP0i0Tq+0kbWf8T7wXLOynrVB
OJ+uR7l83sh6jgYKX3aGYb2ezxHq+EivQ7SFRWJnd2PSLg96EjvvCrza8AQkByjRndgXZdL71yNf
bgIiI5JJQZnDCubYeWTUIqoRWDkT5xT5B6GI+Aug5v6h7OrmXhhB4ZsToObrQS83AYUkWXmUGFqI
WPKjv9l5VDfbLGLzQb8a5VMGA0I1sxXPMLuvBbfo4b8JJ02wQTDIutl5OC0O8XZLZbgSZVjhxu4+
4AL1pqT7PivBLbzY1ug4LV2oengVsRvOw3VmQld0YYunQw/bClje/yHtPJodN5Ys/IsQAW+2IEhe
00Zqo9brDULuwXugUMCvn696MdMEEURcTYSkTYc6WaiqrDQnz4nctEjhsc6Kr0guaAf13L0jqryJ
moskENkiozPDUzzhZC7kVsmJjub8pKe+fdCC3Tso4DEoTP0o3GxLYHkPGR4jiCBNgiH7QOI7I9iX
5yd9nccTcgh+xOhcHT3euZ2l0UWCUEQNPIKU2JxOYJTByEA2O6cl82tpluk5EHiZx1buH2ywX6Se
oJwdbGwDYbvz3GossTJViGX6Xo1Ot+0OHyH8Kt6czBDnqBIK/y/V1G0vbqYQJdyKi27mehxpFqpp
fupDhb62zclAWeQkneRoNHnnQLq06VW3iiNy1wCsuzWz25qHLrWn/6B26b/Q1Kq/odWqoY5aFQfx
j9qU2wKGmpcFaUGPih7nFsXrOSh8VusCF5i/zL/Y+SzPDB2jjWqTR5ddO5+0SqteZJJWn/zUPCJt
vN9NhiOIHdAroA3I5769fmUqSj1YPKD5VTJ/991Y79AYmKrz2izJdPC47hpTRQs21GX8epPXINcq
9WmtmQjuiv7aZYv9rl+ROCBLNa6PT+n9BAQMNLbSt0brW02dbBZWa55ZNhP09Sn66wz/CHnWuRLn
IJ+W12SUxTtHwoEkU4fBYE2+s4Xf//L4N9zfR+zSrVKvFNwxW+ABKBqEcVe4cODilc96ZrTnJFvT
A3+9a0W9tQSchH+2+ug/PQ9k45zR0q+i2ZxGZIcW5tdp8R3c+vtboQIVRmlUcU+ped9ascZeakVN
Ec0aKHdb2SqezVEkL5k7L/DZN+ORyNvesvBhkI4zMHSP/k7sAaJk4ATR2ln9p9Eo3Pei9YeD6Hlv
WR6YEPArpuK33Hy8Kvfgt13TGrxcYT+lEgqAcm0kXGeyCkcjObJ3/y7wBX+yp37PT5u1NPSUmUyp
I5QcUTFwgm8Qsy5PmdPkjGz635F5DA4u3d0SGSmm96UAdJTr7mZE9Lie2iqB7VWavY300BScZtvr
n2yFPDey5gi2f3fJscdIAFUoH9bQOzo1VEPWYcwFJ0VLs0vatzR+LOAN/MoxenzBfrR3bpynsoXw
1I9Dwuz0JlZBAGluIPJF5asXyHvYs0x+5yzJj946Cajrsqqm6bYgrl1NwblrA+sPPctNqJQLPX83
rqn5dUXQ41255FDiFmVFHUkK+sp2jX5minx1WlXNN5L64clw++VXKtgCyjark6HW9AeB3u6Xw2fR
gOGFpVt6ezjqFppnyXWKskq672YdTQNHkOz4A8Kej7/c3TlUHw4zADIUy+gWhzBJz5IzqXdUust3
Z/brP+a4Wq51Pqag5rshFydkaY6Y7/asKoQYo5D8ezcEWAcpMaUlkRTRjOWMCmrL/IOjhTGMOZcK
VSBg+qZxfrzUva9KsQRue9gbAfttPNda5FPcuVoZlQ48ZH1uLtEAASd1wvoIyL1rioYPWDO4BMnv
bjdwXofFS0AIRCOIsNBJHWR/sjmOkB9b3uqP2UAY9SB4ByOgCk+3piC6nO3Zt8tonCv/6tFVi4Qz
irNWpOnFCqr4t8df8f49VQaBLdqMIEAJsUVfaJJSmwl0JUIqMUe30m6CC0BnZLd6rXk3J+vwqsl8
gJO3aP7Ogt48e3reHLyoOwcIK0A/mFuj8bAlcAkq0IPozxQRXAxe1GdWE63SRgUZKowPQRx0oVvZ
9YHRnV3FdRITUlbn4duiW4YK4SV4nosIDsPsHENF9GU1vIHWC0iJx1951xT1KUiHme8gLrvd1a4m
uVxmTCW9nlyHoUwuwjenD4PTl293NiB2FKuoGne6a9LDPihsq9YwJTqkh+MVFRoIlVCN6Y/KHXch
LtGP4rID1gu5Mync7aqSKlcwpRgpnLgKItSHnWsLV/nJEUHwl+ugDScMqFN7hViAVOooLdr7qACz
FVUXqQSFiVvzHRERAqxJGSHpVYZi0mBubXXzZLTxdFDY2XlrgZkCfFAdApzAxoOvXp52lTOhAmcJ
nQmyvv1cxjBVNXFfPxmVVV4fn5e9+0DhlOjPBdpC6eV2adZEkcQtZBmhadO+VJ6jlDvN+gLvz3oq
jKoK8zTvDlyPWsTm0YUQ/P+Mbh7dbEH3tIdFM5KxJaBQrsrlM0Pd7rWpC++5sKz0EhToaYcSgcv/
PF7wrm3KWWAvwFEDm7xdMLJmyygQ6ItMOVqva62PIZEhiMnBSk89UpNFUBsvk3SPgHt7h4jKsaLD
hbEVvMmt4WCpa1/LsjLSxzVB0K5avuY6BQTc1REsdNcU0dqPZ1LRNt2aorJV1q1el4wUGL+ule59
boTHwPKkxwdVij1LVkAnl9xE0fZvFsVHkzbTeqjCz8hvrgOairOsy3Muvf7y9o0jF2PsnWAPROLm
ZtTUBXNXx91AEVo/L1XeIxBVVp+6rteuVsvEMo+kRhOgl18fW957uahF0m/BvMfknHJPP8XcwE4h
KJwdPN2qGZEZ5Nal6/UBaSg3PU29XNLQy/xvokubPjRVK11QYzsIVfduKs1yJqxwC7zam/UvcVao
ugm6vnYePE9mClefXaenrqz/MHz4smnlHNG63aVQ+F2FNFHEgOSh265Um5mVSNoFmxnjn9Iepl/h
/TlUuObzbd0BQylQF6k6BjOft593rJJFpkNQ4F4n+bG22U9/kfGF1/K7Fzvtirqb135YXOgsDj7q
3sOiZB+YmwMs6W1RzHMtoDHqEd20hdm3JxtNyrMciuTJcYr+Wz62/h9+gLhf2PsV6tirrx8pM+w5
fDWBDw4Deg+iks3ip6JLIR8tIpdH7kT6DDYknfJo1qne5LV9NPC/d2PVC0r0DqCayv6tvax0jWTU
sOfkTnnyl2CNjM7NL2mA9vXje7O3NMZ/SPqpDnFtN6byXnpD1qBE3QaZGQaN7zLKHw9PpVsv53lY
7YPC7P3S8K+KxJOuGdXFbSvftXtjjZOkiIScPyX9ML0gzKeANG735oAOCAYlGeWL6I1s45FSkXwF
9lBEVd5O11nnsgOVF5eqF/bBCb0nDVBwD/6hG61ezK3fC4baphhcEbFqaOWZQyG60J5QUQ5hrl8/
LzT1/p5lKU9DMGU0xZ3pV6EU303YOi7VPDcH3vDeD/FjFE8qLpHpyy2gELE2zx7XAj+sZeWXpnbm
4lQ6g/3kzpSrwrhqh6/J1NbJQdCwa5cKC0zDPliDbZt3MpOqHwUSsvCg/iU1LTsDPfDeTQ6lcLLt
Jaomx/r8+ATvnSimORAlUCSAd2D7gN6XXXVIMNqzUTIrOBcXL5/194uFnsa/MMWrBlceXoA86fZe
rvOU8JeyzT3oxovjZys3pkMCu++P9Kfu76UJVoMDzIutwP0blzMM6ehMNqZm22zQaGfWfSTGjbok
0Z/Am5nPb1+aerVA2AALBbp5u7Q+cyezLjtuS+18TP2+OfGW1xd/TNcDS3srI1HgdCiw5t17tdSZ
5WszKyvdTHETMbawdsjayiwbPo/lXB+A6O7fRwURIWpmIIOscrtptrkkmtegAO8aXXcRnjZ87Pze
PIBE7p1CYC+K7l/Nsm8b9IbZUOOv2jyC2lSEVD7cM1Li3WnC55wfb9Xegn42pX7KT5EOOqxjnY6Y
8pvC+FiMcX6FwFv8i6tMHkUjEjw/E+ubGFzyFBoJ4jeQhhXyNahH/33cQy3qCBn/6dGRPLXjYV9+
52womRHFvoLf4jrfLi0Z6krnuc8iumh/xzGlG9RZPTQwmD9bmOl5+5f8wbENpJSkH3qZW3MxrFR+
A7kJPADdcEGtV/7CjNTbdM8Y7wNM9qMQRrRPs2J7APvArOy0w8pUtaIHKBw3p65v8+8y1eQH4KVH
HYmds8hcAnUFIlFu2rYWBgOfj0VLnUXZnxgBc05umsKpnB/SjuyZ4sGjsEA9k9dv46amSW8l7Y8s
0q2sDZMYZRaRGCO+mMLR42O/98iqOiYTVcQqRLubjMlKC6a9cbpROcdIzsIJ9JcRa3YdxpliVynR
Q/MRJ4hSGejXBNakEwwo5bWe6vo0V+70x+Pfs7d0BUvQOaakVtvWk82s+exofQYpu5Z9NNYyfo/T
g6NIT47wjzvPqkeLlG4lrUpGRDfXYkD8yq3WNovQSilDy+v6S9FOYK3TrBdQFBnxuSmC9emtC+T1
ARwA3AjmARjNbm9HatLG8/WCoasemWpTTn1YSByCk2f5QYp6f+8tRouBhzH7Tid4q/EApN9r9SLL
okrOZZgNnTgDWEOrpWGqPzDg1n28tHsXCnpPVVYp9rHIbZ7GpDAosRFC/RWquG/Ueqszc4Pa9bGV
+xMCdZJHrsTloMW8hXRMhXRL5trTSI6zFVVImMOVNSCxg/hL+NjU3oKYZSUxg7PqnrR9riGbqw0t
iYjYNUBvTCrPlPmjx1bUbb5NArFAVRj9D04hp/n2RMA5SltQpDKqoaT6Ve+D/OI68E715IbXgv8t
9BKt/nXoFv/tB4RHnOoi0ZBqOW3SFCbPPRmgHBvxAiPlMgbTZbCG5Z96zVGLqIvl4OzvHEiiITXd
oDooDB3crhTRpXhwRuzFfbUAoWrKU6VPyXNgdsvVLZnpPdjA+ytO8kCkR//VUCwxmxpf2Y7wC1VE
yEPexdeWoV1ITlfzFGe980Kzyn6xsik/CFr2jDKjig8js4dkTB3gnyIJUVhE5lLKiMn5+mwWk3f2
BjSuDHfS3rlm0vyaoW12EFjs3ArAwf9nVH36n4zqZg9GAgAEnVA3PjXd6r/ShJpP/Vgmnx6f1931
EaZD8s/NuBtKHouyn0XLeUUcd/nTMGZkM/xMqy+ZuWjRgLj5pW68N0+PkQcCqOLKU4uG4nWzlTak
Qo1MSxkVDlMqdN2WSMJJ/kIMGlDfc/y3uxnsEaIhJqAS+c0uttMaIJpVyyj3lu5EqDOebRgoT7OX
ewdv8I4DILX7QQRI34u36Hbv4lgbRDO1Mhro3byu8C2c+9hiyCjPc8N4ggtHu8aGXr9vrDk+sL3j
4mjvqW4YZRiKIptzU5gyn7pgnXnv5s8DSkofZWfnXx6fmJ3DiY4yk8fwMxFrbMshRE1GjYbrHE2p
pegVp+zK895GRbZ0B3nJzuFk2I+epXJs0BBswpkgK4qlCfCefk13vi/ESkVSr18qh35f2ebDb1ol
ygOjO+uD9IASnvKjBg/u7QYuurZSmsnmyA1kEKZ1qUdwrQ9PuTcP4eNPqfbj9rFgkpsxcQbUKb/A
tHBrynWG2Ahmxv05kdl3DSDcyWZE6hNVvCrKKfwfVJZ27YHaBIkD+Ijqx629BcRFO/fEQ/bi+C9V
KbP3aZm0zBvLpPqzC6bqwOD9gWSB9GYVTxtJ87bjNPhpN0tjFZHRo5GSdGJ8zQY5HrxEO1ZgnlMA
I0UJBEXG7bLSdC0ss9OmiAPLaDMwiBf0ieoDp7zz8SjaMMoIFIdTuS0YrcIaJoNXNRKpNVtE1LO4
xnNSfNP6KXtdjT4+qALsLEuNSSmmCOpTvLO3y2qcuclo6k5R0Nj6tfWEdk6Ph+zv7xhhK40IaMmV
nS1SefXNogvcdYpGZ8h+SfoxftH6JcMzzwbl5Mn7BWqT/mDH9r4lDBSEKZA5qdTydmlZpk3EK84E
pqny/4T3tzwluZRP6QLtdi7kEfXN/Z0mA6PuqEg6GQ/YQjWHoGPmq60EOlAVQjlp1r30NgeG6u0R
jHdn1+ivgGyi3sYo5nZ6eJnyYB3GmiNfi+6lyy3jWqSkJI89x86CuMXAwRS3M2vaHPnVybXeN1iQ
jMvyFzPvx3NuN6gLpkfkqveWwIuAt2agHpiMvfUZNKtSb8wbYhFf7z/ag+58CapqNRlO7IL0YFk/
xsZvPSLWfuwSRMm44M3rCd2WyBDNk9GUpY2AC7xWEP01870QXgvSq5Uuy9OUVIu4OsQ0sP8smQOD
VJ3rpLCt7pRhjDLxX+OqOcOpCMbm6zwvy1+aP2RfltQWfxG3BgD1OpjQnhZKzFZYzqa1Ro836P5a
MQNIgQGqDMWZsUWJCAYbCivJxihLqNeEqayarwVto4QxOd8KIVlnCCuYD+7VPfUBITnVIYYKIGjl
yG8erwCPO1RpO0aCAa9vMl41WI+FsxrndpqW8ZpNs3uxlcbupZ8ZPneX2Pqv5vWtG65FagcHLuz+
nkO7Te6oIBxwrG/1umWalMNMhwHu8SF7HciUz0tSol8livG1yLzk4L3Zs0dPGtQIrXHOrLqcPwXO
NlLvhZGPBF+VY54quHHPQcfsbQp2MpzQzzp4E+4vO2Vu9MjJSnAwdw/qIGirlA1xZeZlHViHnhtY
F0fR8p4V5Srp2NJzx1XfrgoBUGDagDEjUefBtUEC90JLqj84sfcXXdESKVJDHmzikU1wINbeaBLk
ZaPE9LMzdbf+VzvuilDnDr4ZHaJMEaMyDE4jeIshyBfA7GXQEf4jLxY6azV/rzzEWAnJ5ZMbN8lv
jy/j3tKgqYB+Cb5LxYx++wFbuNeYZCIubm3pn3pIyfPQrBv4yyy3/OvttlQgwvGjeE/J5tbWoLUT
BwayqmWw01dev/hM8al4L7SlPlKZ2nEyHAhiVaXdRKCwWVcvZY0nSEje9El/0mTghbDdNWELCOm5
Wxx5MknTz48XqBZw66IhMyE2ho6adwFg+e0CY6OTwagrFy27CbBiln6uinlSYgL+5wXGsOc2Ft5l
WITx+2PL6m/eWoa5GVwRQD+avpsTKoMkWNeSbZw6iqqwrUE9gv+f/T8f29k7LkTHcHWpkTTI8m5X
6JeeN0HRRdqxUiGu6COGZeu36MW28uBj7jksiIaww9tKbroxRQNhmbUlhtqMyxfmsMpd2hz6gtzv
X91iFv95vLKdvSOUhCdGRXsW+MHbla2yyNCKVclp7RjohILQnLKg7UKxrsbTMqJHnKZTEAprPSJa
2zmrKvAi7eDas+JNyAc6wzCrviCOSNaCOUmrRJogAytgmaP2Oy3COpReK6+PF7yzlTdWN9/XKpNl
XWcKDRbkP8gUlsurkSTy1AbTEaHL/gJV+VlRhnJsbr8ti9Y6fcGpST3JLtJ2F6AsDTWNiTcYzfT5
1S+MI30L9ZduroRqKkBWrIi3nS1O0osbCRGHAQtgoUMQnfTJh3he347H5kmlE6kiKjKELSVpKWcd
AtmMZy5Ifh/L3PtUrl586a3JPBo7/TE5uF0R9T2K3QRQCCKqz/zTEw5xQbyODQgZd/Crj05aTs8i
iW2gw1nzwZBS+3tc+jEyB294gQ+6+WTNxbiecA7Fp9Vx8Oxj6ToIbLh/J6kdn4g0hv/Sa6X6WjoL
0nDJdNRt3LtVTNKRotH4RuRrUwmNk3ltypaX00xXRTAFNXjZA65sABlF8Dg352Sq1zN9fe3gIb0/
c5SYcYk67pjOx/bMze7ojIXnQWOlt9kSdn7R/qrXejeHFOyzX4x18Y3niXGf5MDw/b2iHKOTvVES
RQlii2IQwgIyslD8HRfXvaxjF7yS3ZfhKuL4zS4SU2qOD1Jnukhbwmp31GNXSnxWvmg1M7yeaCOt
n92PjtZ0Q1gM1hFt0e7iVJ4IOARwzJaGXNe6HsqWiWd1dOYoywL3UiGjEWZmbzw99k/3R4fF0VeF
uQdIOYdnc9rjycxteJCiavTsy2iuxT+FVvsfEewdzq1g2M8ZGQTV9eIIon//8mAZT0VzjuIJtZNb
y1ZidZ0bcKeXdpWnoJDxu6bipUvjGZKDumj7z4+XumsQsSVa11S8gKzeGiR07ZYgU7Gy73WvHiN8
YdnkzanqpXlJM8DBj+2pt+zWkfhwidLBokmhMtjNp01sA6GXFn9cIYP+kvXW/BIYMPAsKD9F8DOV
nxvAHNdGtGtor/0fb7Zue6qebvED6JBsEtnELLuJniD5n2vTV04yirahVfn4sKAfTwXzHRdGzOr3
eTaNZ8PsjlBrO4f45gds39u504xq9sZo7Gji0R4BQzJW4t3gyKNBp/tHiKCC1hW/F0Ar3efbnZVG
4QVVUE8RetdDBB2kfdJ9iFsff9G9BeHtuJBUEuGK3R7YeXbcVnRT1Lm07OMFR7PEE0rwefBmAQ2K
EFTRaU0Qriiy9dsFZfxha9jTFOkFkqmxYRdhPcNT2C6Vfkq1QxapvaUxSkjgwMqI+TZhmah72Tqt
PkVOkdRPvoYjTcdmfd+C1Dw9/orGzjVUNTe4OegDIkq1PReW6oL25gTmj5Floi962GGxaN6ftLSC
NUQL2LmgurzU18VkzP+cwr3z0Z9Sp6LTNsEwBFrCmM5UmJvPxRK777wmy1MoCJzliPZ597soBUdI
+Cxq5OrPf4oF6LtRDSrHKTKzsX+aBPRUsk+/ZEkZHDinncIJcSJSYRAMgAmkVH1rSgo/CTqDz6I3
7XDphwaROo2Sbtvn7bnr088581JXFF8kd1f3T36wji+MbPUH+7OzPfwOggjqbSQE27enWxjDnSCq
i5qpDFBZzVYnhLjNPZHaWswrJt6bkx3eOZcPTDZA6LrtqqaowbVVnsyRTLPp2fMF9UohKLo5sXaw
th2PzOAA+HPcBXnjtt2hVw2gvGUWUe1aKBEwI/a85lUeITUyRowWApEZdfHUrekaWVV2hLzcOU3U
uanGYVtldZuTP7mM0maNT7clS/QXv7T+rBDf+U30h5dsxyGSzgGC5JZRCd7CsTsoWmo9i6Fxrlvr
PI1F+2WNu+yAFGB3PQDNKTKjn0RH+PbIOl1pp+SmIoJFan3J13k+p2VmUDTV2oOd2wlTqNVAhcG8
CyDvbQzWeUFd0YERkeOm1ddpHeqXMg6sT4ZZmKFokaaqM0OG1Wi/vSoFyJtSCnUpA6hdsHEBnsaJ
AnEuoqrsjIiRG2LdrsnPSzpaBwHDrg9QbH704oDz4PlvPyjkxvAtOXT++jHoLrpRJdeqzpuzLNLP
Y+MUvwjHHN/hi6pIuGsRToHfXCdyo4OvvecDCKsZMGdWGazkxhcZk+93flPOUbPAjheW60C/STdK
+S2tbQDT6QJV+uNnYSeRAA3N/DBTlPR2t1wn9mK65ZrT1A26MaPjLyyEqVzv1V+Q2ZEokJ20GL6o
x0b3ronaWBrh0K2SON9+74VRwsl0Jr43+VNYulL7ZC1N/stjK3vXhMhaHSBCMSbJb614uZU5do8K
njUmzjmORROuS9F9kGZzNGG++xU5NzwjFI4ANtyaCpIln1D2EhEKxxAoGjEjttkkmjNckP+MshJf
S90+KgHsrY/3CiQFJ8bn7bo1aleGM7lNM0cQc0gO5TQ0kT655oepdI4e5L0FUujWOZ2qy7Dt25X9
GptzuuByDJH6z64zZtmnDgZp56sl1SuVNLDlOuZcHnWG9u4E6FPKArg0Xo9NjDmvi22PEC1ErQ4/
fUIQH7VimC5TZsxnMIVHDB1H9jbxe2zE0mpz7GXtmEd6J9Jz2fXNRV8C/5II64hVbG8XHZTlVacc
ZO+WvELxCYlpaUSkgWH7huQeCtlTbE9nVMGzgy7Jka3NMbUk4/+FCQwACIp5nhcneKkX6mHNkh5h
9HdNUSymtQxJFS3E28OZjFYHQyQAAKutnK/jNGanVFT6GUTs22f46PCC2KDtpnLqbUmiEIE2NyZn
s9H64Aq7nX81e1AAAdfj8til7Dku+HAQSFTYNxoLt6viAfJrxxQiYpDKNs4131OoKYQjr7x3CMkG
OO3QMwG+3riutMgotds+QantZr/aWunSVXDyl9azkwEW4fXofu9tlxJuZRaS3JWBp9uF+YjEQ1iT
AJglQrvo7mRfuho9tlhO5kHlY9eUwjcg2LozKEJnN6nNNSbQ1Zf6XCAa+oWDMVETcPIDU3vbBTqX
FglFUjLHzWfsY99EAzgTURCL4bkmt/usaYdqBbsLAkvu8ozS9d2ClWDoWv0UGqGoYYrimrsVAliu
mJowa9ri4E3b88OgzP7X1mafRqux/NwDwADbQHlllMl/9TTp/zGWDHZqeupFOaNl/+LU06+DZQF4
OfVOFST+lI2VeTt2U46LorTR/FMZPRNcyejHB1HB7nf8MYarBpuB29yaccoyn+qZQ8+Ec54/G2Vi
v6TJMPRXvQBj+vgm7xpjDkthNRQGefOs9EC8mmRpyQnEYMeh1TrpyzL2GqmegZcP/4U1AAHwU8JR
hCT37dIMCKx0UeQ/YCjNBzeeUQeR1ktSHnJ37a2Lb4esDpgnNRJwayk2cs/QmLEDO1Qmkb7G/TOS
IF9T0WgHsOO91IDcgxSSLB0Rn0344a5d79YZX7BF6uqbJmEW8BqzUMzX2VmMox7WUitPqyy/Pf6Y
e5UMZBphoYa/RSmPbi5B4gZaUc1kWfBor6/ujMh34yzNNZ8EDO+T5lzLypa/dK3Ifoc/KX7tIUdc
T7B1F+cmbYarmyfWdz2eKvdd6ab1P5Mllv8+/pG7+6B6A/hwqEK2hxn+8TY3At6/QJ+dz3k6g64t
teTvQORH6iV7jwU9GlAWACZVL+J2y52awdTO41Gq4wCCWvzDxR0WGP5NsA+oeh0NVe8tTUFbiHRB
JgA5vbU31kbGUyJ52osFNrHazb/ZigO9Gf1/kwQyUUgLTeWeUDHemuLqprQqWZrb5UgyIAPVf4NS
W7inrEVO5F/4BPVU+NABMd61Tb8aJTDIFAahn5HHT5AQjE+1mVknhA3T8+PjsbdnoOBU3gVqBbzp
7cKE8NLEnqkSC9XAT0w0rGVtU0erkgJh7UCU3x8b3Ns0KptUDYBrkTBs/J2wu9G3snyCvczWnpPS
hBC6FunKJR3jg0dq79mFeg6WAwoHKjW5XRzJvNcsNrYaYYtPReGOWkQ6KLyD/dqxozqujI4xwkhP
avMueeaw1BVktZEzW+mzUy3duYy76j+Pv9yuFTABwHDIs+46rUz0VALhYWqR1TA0F9Gk5nOSmXNw
/f/Z2Zx1KjggE3kCI6BZMlx82QLdSrOD/t29XAQIAGjQfpxxGrrbfMOxg0wYCMFGrWmly4tbNtII
m7bELYmuLH7Xx6z5Y16afnqymtIgGZlSpu1tUCV/oGtlWmd9cYZnQ0+0NKroOU9hnZUe7s30xu99
bRhaqFtp9nnM6tKM4ramuNAbEJp+EH1RKze4WCIUcW2tp4k52oIyQ24/+wOpxLlvivVLv5T9EUn0
zoVT436wxJCQUDXblHhmdwY6ZiPlm/g+tAFVtny23EY82U1eQ9O/HM037Z0awkHOzQ84+baTUMS1
HbTwQUSQ4+ZVOM96H3pj2x6lxzsBIaU5JmsJpSmIbSsP5tBVuWh1uj19zyCaCeqfaE2PmrYyrmtf
w+FHWnRwVHeciZqqoAFNAZL8bvMCrHQWV2vkY+pwejzNuSw+DdgLmQ+w3x7CUw4PVOMHRgSi0Ftf
MpVUVVDBHjmuhUMBrCq+WfSFD2KZvd1SLQDFy6mm+dTp+SnCbTVTmFpS07TrdO13kKVzHs5Ux6PH
V3yv0KjCFlr3is+bR/TWjhOMhT2Y/ggDdTbpkevL5BdRomp+quvM/asbZmZhun5I5vdzX4+fEW9f
/sxdVzPOtlGgc/L49+ztI+EbZR3UjphD2FwKEIttDmwUl2NRu1oTw3wCEfvf2hiPwNF7luCDA7yl
ZiuYkbtdeDfrUo9XFNJ9KmL/EQbdLihmCxnGCI0eBNt7V0LtJTkEpTGmi29tFTIpysHShsgYNM94
byaeB5hR5FpzsqG2LT4FueaXIeR/8s/H33PPyVBCxcvQUeGx2ASmy1D2g4HKbZQ6OlIjy1giuYM+
z0cjSNwTk+nLv9hAGqIM2Xo0RxmXv11q6mi+rWmCMKI0i1DzNA9qZZj9W9dsD87u7toIMNUAP9W4
LelCiea1XczOGDWjPT4j4+SeYicVV+G207OjOJAff8vdEwOQFyY4kAO0Om6X1lMVJrLFx9iDiF/T
RrOQ0AmMFys1jpoce0ujwazE0SkiAae5NSXgKhoFzAGMEA/OdRJLfkpbL7t4Qzz+pmH/IG75ca82
CAUmeqkVqJIBEaX6QT+5G6K/GZZTpiAqmjynSkx+EI5SvrayXpNwrgb5tV7t5S9L63hYadymn1yr
qI8uyt4n/vlnbC4l9bnBTqjDR4LPAjM+g5vwBTuwoaTJv3gxcHcgXX7QJmwxIGlqCWRxmKGBsG06
ZXZtgOLMh0vXS/v8+ODs+XKogNX9U8Jf25fe0OccjjQy4HTRilNhmvM7Sq/674+t/PBY2z1EBJiq
CAUVhYja7KFv94PU5MQUbOO553w2louV+V0E6p9RY9ef3zlW3rxLa/B5TSXtZ6tIxiuDpn0VUv6S
46UvJo+ZBoouV7DfzZc6dpznkfz5IB7/gX6/+62OopeH/ZODvnmvTVgUa+jGJkbL+vGfIvHEdVhr
Q6ffM9oM1A5oJleFN4iraRb9F/D5we+pbRUXtHnzP7LWMir0Kf2hjfp2rg/2a+8U0sQknTTYLpLK
2w9Zt/AGGdTAgab2Xnbq5th/ArPpfB8Ytz1wKjs1CwwAQqKjAP3Dlk69oaY5JPHCxfMsEmRZJecC
rZLTmgHNgTDp75H57KdWZkfec2eRjDsBK4aggMG4uxvfN+tKAEdBV/RJcx47yUV3coK6yLCkXxx4
mJ11whzNuDcehrbtdhbVhu91Fj6zSHns26E7Qa5e27MXzl1bvwf2a16yQv+PKefhIL3YXaeieKMO
z2u/xep4Q8P8aMl4EmXKGaSJU507qC2vuvCPKBj2vChVeIWhJjmD4Fz9lp+8aM3k0mIZHRe9trKn
bpnMsPbaKQxypI610fdORjzMvyYaLkabM6QHrOXNsk5YpoXJ1C/kbyQQW08eg4BKR1pfiNG1r6s/
du9MOtdhPR22+/bXS8oGYkPJUmx1eD0/70DlU4YVq6F9dOrE+cQMmP8SzKin6GlfhOu6eFEFlXzo
WYt39vP46MnYia2Iqv73N2wRrz4DHKQj0Mm35tD/LnWa0i6aI5/hO6hfZpkFvw55Vbw9ByA2pTnN
vSHP2d7aIQ5SraqAj4hBzCGMG+ZrTNh6YGUnClCjDbSsKCYoDZfb45RA0gqAGCsGqg5fkjRv8lNn
j96HdV70c5xSqTnwRjsvFbO/qq1KbUv1+28t6no2TPGg8zHtdFnDKuj1JjTTwP7n8Vu1dyl/trOJ
bxgZTBFUphZJB6S9zLKKz10L8mau5u6ABWx3SSYoH8RMSA63AWlpJGuiOxP3AVbEKEdC4cTM9VEF
cu8Uwr8KuwxHEZGRTYHJtWCvbHO2arIJ8xMzVrGvLc/T0ndRiq99qhb3aBhr9yvC5KM4zvjvts3j
uw1sndOPim5Tv+gLhNajgxQZIgrpgfvePYqqcADuGfLKbX5trMAmxpG+ldvAhV6jpmyEq49/Y+Cu
jJJ6GD7/ixOiKIos5lEA/G9O4uzDI51IYiarsyqYZYV9yis5frKQz3z+N6aIz0hYgCBvR7KMZfW1
RfXkjAH5u3RZmqjzc//sNdbR4PbejiFgBdM6/1KqVq/kTw+E3cMkb2jKWXVN99vUrcl3JD2cd3Nt
xF8er2rv3KtIXs2IQ1CyfXDJ40dvmlU7Sc/9L4xQl79pcBccnIvdBVEGI6uFHI68/XZBo64xajLy
4lHF0y6oe3ThXPTt01zr8YFv2juCTJeAYobrAf7GzYlIUCmRhs9D3pZTcoFrXXsq+7z4slpTf4Gm
Kz5wHHtXGpgAi1IcNnzG26X1jKInqBWQINiyi9pJDz6miZShT9XjnKVWilbvGv/5eNf2vif7RTUU
FBIRyyYudnOtbSUaKVFSFf4XxvxnBMKn9jWeYVR/bGovIvvJ1DYrIXcuuqKl1KL7aSUvWZppH8rG
09rQndPg5I1O9V56NfBI3F0QPTa+t5m8m1CZEjtQMt+cm7XNM7vVwGkr7aD3ZJsfS6fXI91c1veZ
mR7psO9dBkBdTBmoSg/49tu9NFFLhBV2BhZu6wwL2Y68aIP+dlonRNZI79RsGZ5yG/6NsSB0n7Ux
mpLUeDb8FlGb4pDWae9cch4VNR1lCKBkt2tJYzic0P7iXK7TAkZnWc55Scl47B3zYhUWqh4p1NSP
92v3A/4PZ1fWG7fNrn+RAO3LraSZ8b7Gjt0bIm0SihQlcRFFSb/+POrN6YwND/IBRVEgqWmK27s8
C4Br6JQA9gTQ7PGgbdiFnBqUCQHdaw9yhA0FKCHnmmufjYIrGNseJUmgPk52BYEASJQygcbG3EnA
COAvs4yk2309l8/OGMJVaJYAfY5Uedub/7mE5xUc3GTCxufQ6PzOeD+XIPUstMza9H8JqDaaGpii
eFmCD8BYiO8Lm6Kgkck82fNk6MCsyc+xvj47TYhFcTNGoDEjADme0ebqzhvrgyDkjSOU1uMtEEi6
g+za7jLLBnrm9H5WNUYUAMTMBlbAmCfvGNp5PoAXYFDCNhkYTbYWB+Gx9Cb21mbnCGD80SqTvVq5
V45t2sOtLiaHNVzOecl/NnN0mjd7D0jEoYV0PPPRTS4UmXM12kr2ZxQLXnWAusD9DDYUAeXx+5/v
HeiZbU4icDgGH+B4vDmDxYYdMV4fjsNFFjfDLo2l/j5FizuDqf7sMKAzukEnoKDw0UWdkSUvHHht
zayLPS1M++Jgonr48wlBhApRFoQDEUieTCgQoomCGVQoSUKv7ANO68XLEb16xf/AZQM1B1w27JxN
/OTkDhm0a4C8g74XT0dS8oQMpQrI9E0sbjnTPfnkjkQLAX1zwHYg43lacDetQXms2KTEmiTdR9z0
5SKk20MlTYPOkOUV2rLnZAo/eVA3a0+kT1Dt32wJjvfGRCwTeTA6iC94/K+Q59HFoCdbRUa3v5dI
r2CKsseC2OjMTvnkQkNbD0hDdLeR+p920iXgD+jmgR84eSzco3P/00w6ufA5PROdfNiSKBZt5MeN
rRNvVL3jGaYTTNMZa1B0a4SpFgOgwICm69PXW/LDmd5GweuGhQM0Cc2g41GaVvWo3guMMll3lQJZ
c9fDKmSP4PCpmbw/1jjfhoMgAzjo2C9I346HoyJyepKorw1Nnh883+ram2IOc9Yg+tPDhsYhQgOI
UOECwZtwGoYs6GCSYZS1KmZ7FRfdWpuFd9dQ2zoXmG8/6qjAiqEQ+6NRCWHezUvmeFb+SLuso1IB
5uA2LwmZlJlO2/3Se8UFAcK3hHqLupQofpeumP9Yy28bHjkhRFBBJkOB8Xj4DvJeAzMA/3QQPNqh
UqaeZLdxSxGK1bpXaHzp5VyQ8uEcbIOiWbrh9/EUnM5Z+hq2Yh1V9eZ3VBkw0veDB2/PiBG6/3qP
fjoUcm4A2lAIx/Y5nl+64sk1SSTrbM3Wg+Eh7pYUwbrU2XLmsf1wl2FWCB6gNYlS+WbKczzU5l+V
Atwha7+gW8s+IuY9bHo7l1TG3uMQjckjaBnNy9cz/OSsA3S04QW2LBLI2ONhFX4V7Wgg6zkYIFew
TIgu6DD+D99xmxaSHTzfgEsfj+JgzYvUF/ukn8b+ECVeWOcsD8rR0WL3P0xowwjgCkOJ9NTUli6Z
V8QEEwr9TD5FHQ4pqmkp5Ia+HuezrYF6EzCceOygm346pRGl7kbEEgJfrNvliv+ebQFgylSc6yt9
NtJGzoNoHyaEWv7xx4POcOGhTDLUabDmFzlAK6XihX8z8UT+6RODTYj+FdYIuIcNNHo8FMUm8VyG
ykgimYOVs/MP+TrjLTWxuPz6+31y/aMhAsI7NgU4MqdMS2wBNkHEvK/pkFpVmkX4/DZEjHfZooXJ
Kpnl8v3Ph0RzAIivTQL4Q38eBnERwwThgWoc24E+GpfczGsZwDv70Of5uSb5Z0f6v+OdRAqzIFjM
CfagiQ3iapCjV/E5XC5zSyLoNTTNQar2nNLRtkSnLwJKGdj8AV68DzYlPZ7rxPiqr0Ov73eoifuV
QEXlWotVQ+g0lDcUihRVNKfhmZP3cbrgkW72IUgfwYLPTqabsUSnUuMG6yE1dinoGtVuBOdjomJ8
9lunLrMQR+XrNf14ODbyKkoMSJHBozsVvytCAFfUBIEG/DtCH6L3rmbkEWUIhYg/vsSwW/EPyhkQ
WcJwx4fDDojMsJfRaBVz8mqmeSnnhHTPnc7kmcPxr8j98SpCCBTcEvTtALIAFfl4LJ6kwlsxMyAy
15HBasLkvOy9oX0Xcz+AEQij4EqZjo6VnQNzC7g5HtsW1LMQbxVl7ylpIaqQx4DGnrn4Pr4YSKoR
FuKiAPUlPz24ahpU18YpPoMX8WeO4lzlw2rl5et1/Xg9oNMEbASErVEigKbU8QeAX+QomhyBDfdD
sMWZl5ToHhffbCvfQjfmZ9qHn00KAyJPR6UAsOltm/2nWLAuqY4VKpx1no7xXoMCru7hTZ6e0zb8
bFobgRZcT4iYfKhuor7dr9g4CuRjBeGxsRFtCZwpLfvC0DtjvXMV/Y/6hmDxIImHRjewQdi6J7sW
sk4+Sm7YtTlv6OVM5+EuHpbhIsX22i1x4rVlOIfeLdgj8bdsIWARQkzL3BJb2Pc2LUxN2mL4zvs8
vTYjza9Hw9PfcTckL1I1Mdx0OX0SMmBoX6mzYJyPtxl+exjobsVZyDycMkAygpQ5ipkGD3fss9Ir
Wv9RraG4imC+eVdko3/TJ0v0tgRecSa5/GypAFzY0GkI/iDzerwlFuhvzfkUIbQe4992psVdsap+
x/L4VQP/e66q+NlwgByBfouO4wZgPh4u6llBfM1MvcCp6GfvJfOFhQsGtCCivLRdfK6488nF+a+o
WYZbE0HMaUmf9Wncj5OnIdQRTnfNqIMS1dP4UubunOjwJw8DhtqyPGQAyL1ODpcfN6PfwiynNome
1n2urNz1PnKEKwpw+JWITF4bytiZyv4newfwGlQxcYuipnnahQkcKg7o1pqaC0peTAym3gFEPTNf
J9GSS9RPTfvONB8PgQRCcP/1Bbat18kNjggTNeKtAYR34aTI2RsicjOEuvadtW/cxhBTz7v5Rgeu
geKajV6hSdDDIyJ07Gnp23PjfzZ78BYAzUOZFb21bb/950YrzEpAvDam1nRp3yT8NsqsYc2lyjxa
5Yyv3xZp3YUcsnMdh0921ua6jnQUnx4v80lKAQJhEoyzNbXMvaxWqaMPoU+ba0AWxOPXH/nToVCN
QRN7q1CeQnhGMKPRNxkgAdPDwbhbaVxawPeqjgHj/fVQn5xP1Ho2vZl8K4metkYHG4CjD/WN2vqw
ozmsnnYjXuQEEM9gXLqdCZtzie7XQwJAdbyEOY/gxgSJTzgnZ+iOpjlhyAaT1KvY6i03k0nmP+Xp
Qinv/ycJNMLxiCpLF+55RAOsvq41TTW6QuOy3iRtdO5S+HRy29lE1/df5avjoZxnAkbiFkKt7RR9
Z4UVN+skPVhTLwwIKVGkD18v4GcHAsYiKGYjCcVNdDI32aTSXxlETJvQspIM/XBZTOwXC5l+AAV6
ucpMUtxBBeEcu+eT2AKlCiBJN38OdKdO4mJoHBgTMa1rYtsUlMJOVxDX+vMsEaw0VGA2NNDWSj+5
ZBfV2ShFml1TX/4YerHeRkFAQNdcxt3XH/KTQwf3PrRKUeGCPMdpAdQYOax0QhqVEjhMQptP1c7B
KwKyt+dQP59cooh+MC308kBJPu3Zx0sQGqAqu1pHkTXVHHB1rS3ofxAG8sxVDiWt12Zy/VUf9+0N
twDYfT3Xj9inrUWF8VHgQkaMw3+8Tdc8m7J+wybgh8+w9HU/pwlVPOUN8UFHKNQETZrvKOKfsh/T
4oBo/ZyR4ScnBXRKpKwIQvA7fJAV4/4yjwzW7XHnxD7lsbt3qgA8ed6xrhAXX8/4k936b9USZHMc
FWAjjycMOXQzkxYThnhFcy2GtHmZrGFnRvnkMGKUf4tOfoJE++SNEDZoMoQcmBMshN8nv03LIurU
bZFJed3C+OAJMYtE1Leeu3c+21II6cA3x2UA6avTsG7Ol8ZpH0UAGiQXjZZ53XO0kijj7sIw46Gn
FoT1vEbDPstn8fr15/1sMUE1RjNr66ehgHn8eUPeCiJj1AR4EK24crI3hbBiDyXb377XhGdytc+O
Kto9uO8AVkQYe7KYQPLETc9wKazYNnM5mN5chX3L7lZU/c8clY9Liq47RkHHJUTcdUqOHfJC80lB
jq1wZHls0oRUHaw0SqD2kgOk22VNGQEDiuAX+fqbBh+nuWVUSOtjiAUBd3qypopQYxsqTZ0lFEZ/
bZOwXWg9jYsWPuCi9JcwvshWl+wyb8rVzs+W9mCmnrT7dmji0h+V5qWXdhEUAj1wfqbYjT/O/JLb
tz4OCIH7RYECRuioGCI8Ol75PKV8YA5Conqmy3W4bi+RbYfSjnMPAax8vFnTJ7T064LGrin9OU0u
WKT/GMKGBAM4HkgcbRx0tEKOfw1IS6SSUgv5qyFKL0dveqcGVl7LFIt9ABnUHSfruVrpx00PqvbG
Ftn0qUDE2f78P7EoXcOBUWLAcoIjDd956zwFpYCOpn8Aeh2KkMWoF374+oN/3BSIfWO06QDrQdfs
NH8DqCyLhEWqbeFAUqH5SKt5Ssm94SI5Uz34F7FwvLYZktMY1yUeYHRCTtbWLjgSRQcpKuKNMZyM
FOnW0pCoCMtANu5qZFAlP8AfUg1l5ICFqaY+nf9etTdFuyLiEHfx1yS/za3WXeVldnp3oYYzhZcv
+SvUcOWyh/kwHUvT++Z+mAQ8/b7+XB/XCGuT4INBSGLrbJ5EKUD2DkRwbErLhV/FLs0qoKK833Ro
BOiSU/ft6/E+WR5kJwghUORC3eU0O4NzMn581uo64zFNoYcpi8cVkoffdOLw2c4M9vFyAmgNuSB6
OLh48R/HO1C2nCeLzuByLvxB3bZhRJJ31zr410NCo8vvgHpJXOnBj3esPeHBeTLpLCf7DH1zvhdu
E6petJDfQ/QPTTkMadiUuT80t7RjqJDbqSEol3jrXWS7CfYLhSxelASLu0QdDSYMxOXZA1/75ttq
VxmWfgYB+j3hSXOfkdzeuNzzaT0MiIdKJRq0kVsRQS4RCEIz7IAySuBeTIDtq5xnkwTu5bD9u5jA
/FqqWbqF7dem57B7BIGWXnWtsFHZDhAvrwox++CEQQ+uuIa/C+Uwy2Z82o+eyu31hAivedPAe8K5
IBxpCO3BAtq3EfXJQzS3gbyAShk8MfpA6AxFsTT/a5UQQfrj/AogCJRagLZGtQr9h+MVAsA0bMIU
dWuasaKk8GWvkol2kE8uip1Ymmx3Zkvg5x0fWTCQoCT8LyBioywcjwfDlDQwgHcDMCyaNxMruRsh
vPTQOyjLfz3Ux6OF3BQ5KnSUkAAgIz4eCj4AVIHkqerQqe5A8qC5zhb4cSJ3XK5BOzmXgP/b4zqe
Gxp52FW4+LaX5rS2E41LBOwTELwLSeBmuoR6/R5yy+yhxf9w00cR+dtAiZfWiGAJfRDLEHfVgMLM
WmUpKcjLkM/uBU81G8oW3V9yHWsd/Byk0qrE46K+2zHmD2weUEdpGF3zO0g+I9FXE3WXncchH4ds
K5wr3abKL8eQFQ1U7YrkNTMRfUvgs/1NBbonZZJ2idx1VMy0XC1PXnXT2aECKEb+00eue/Z5772P
ExBy0JRw+WuD+mNXakbNJTq3Yq1Zb/Uj5Z7/C1hzyHjLgvC1zJYeAfu2Gt9DG9tXCL+lV8K04a9l
gmVJncYr+xvxnZa7YIbHSykFrHvv1ybv0B3hKntsJmFeYVG0oo7uEdNV0oBaft21Qf6ygmBH73rT
+EnZYZ/K59U2rnnISBSPEDgwfBV1SP0+eSAddMSrAmEXDh70Aq5EXsyv0dgkY+VFanrzdMcMmFma
LfsBRwAanJAPgi4DrCrb2gJM1qGqQdpH0W6203FA7J2DTpNf2h7qdWUwoUa6H1Cb+GY9jvS1h2/I
WKUkXnhpQfu5Xm0xuAc7r96OUnTBzuzv06t8E05HJIsuOc4uSBon+9vhmAENDNDXnGp5FYyFuAEz
hGeVXvAHZwbb7oH/7u1tsAxPLYIXUF8AjTw+TOMIvsRikwAGqL6oZmGzfU7sOZDPB+jb1tnYfPvw
Mm0FvCQ6Hgbt91iBzedXAe8bb9fndL5GpYnsEop7t9RhMT8TmtjrdFIG4rkij10pct/jVdAH6hyy
Fd6u24jHE0fYBqcUfM1NI/wUmwkFwZDNSwb/iR5h3bfMCm8CXiwpNHTKU5Z8dxQet7GJNypgoCCj
QF3SrxdQUuGQOO3VPAJKEHrwe5ejlq8zrN8j4KVcAxAF7V1Th4Vus9JIq/kFgW0DKlty9MMKgJKR
PMqEt9FuMGHXlGRmJNi1XQrXDQPCxS5oiH3Qk6H426LZrpxCmDJ3+UD3ACquUwU7yaUvbTJlv53P
VH8ooomJHfeK4BE3RdbvxDgX9zo0818dofFaKkYSdlADHd8SJuVDblXxY4o9HPGGGHx0R1MzV006
xD+UnADqZMrYOyLAqC+piQL7TU/t+o2E0ntvB5reZRAV88FK09RVQUIhWqo62d54RQEZulb08AeP
VThc86aZp5vYt/nboFW8wJFGd5emWQ2t2rVR/t7X+fyOxt94ueiZAxDSkuCbjfMxKT07QOqxpcM9
mkgDr2e6wh5O5XlLSmvzIapomPFbUMGxu9BMW76BDJ9dwToA4R30pdFD6QZi8xKmSXB0GEFosQek
VlDgbMWyXlPR9YCMwxClyqC58xfOA37DEGCAK+vbhIJP28F2SApvcHtF4wXEtHzmzyn4MUE9tYlC
TtbAtrHUmW5lTaaueaA9opYnmyv9V8N9qEFTOBK+oMPX5+VMQvfeQ2rSAxxy7n/6vlnTiwHSxWvV
el3+NjOqPUQ8hrYV4A/JG4q1y/MkxvyuyeEDWy3eWPyz4pd/nrWEgQM0ONL3cQh4V/leXLz480qa
nUkbIuulX4MMsCESQqaXRRJ+Bo6SsVoyQu9t0DdhNY9gEZVwLqYcmJxoZmWXLoV5Hbrc/Jw84S87
IOLlHfBlaDpELEhuulWFbV1Y1UWlViD/Apjo+V5dmIHvdedBL0pDCyLao7eY/exHsfxCEp/hR6vQ
RuOlyBOQs1cR2N9IKnq9a/J5fUnAWllesojCwhRm7J6pWK+dd+MWnagqa3LO64ll6SP0W9izBRsy
uU5afL0S+fNGm9OGQYa0T1l3wDmiTzqacviJ9XodOd7EcbqBNnNXXCU0Hlw1sTmddxvXrindyEW/
61WK37zplym67M3cv8EO18ylyjLv0PARDgLQqWn+ZnNP7gaXKwHrI+m/JYC1ZmUXRfTROrgtg+wQ
xjUOBNJCzyXmIfYSEVZps0S/Ji2ysYwtmDrlDLWWu7DJNbZoO4lnCipyeIDQlLhuJ5InN1lAAIyk
Syz9SzhlxEnFecsSXtI+68MqgcXsTVQomC95c4jzOrf8qSdbeW1u1/kbgYMaAaiXprLsSOumqpiB
u5qjUCrEIUEMg5wBnLK7FAkRvSATk/dg5ac/ZO8yXY4r7Fyqza1K76FlY6cy0thUVzGP2gfqxRRh
eWRl9t20NDx0jiGJSmgXVQ1Lqb23JBTsMYTBr6oM14OANC1auCVSoyCvvXGan7Io1HkNBZp8hKSr
nJ8zNB76aowaAlAOzcVQpjA1n8pg5kzsPd03IDTlpFmvTey0uOrWmP/jEaStl4LTYdnB8Kfx9yqH
fmkFIHNW1ASfbC3zeaZwi1o89wT/0425G7P2DtrkQJKE0LRRV6CcppIdOJFDUw50Lbrbiab0NzoV
WbYDkH+J9l5sISyQicX/MTt0dUsomrik1kEb/UTGjVhoWHh0WC3KjtUmZPgARZKOVEqSEZiczGWA
eIdcoNIYJ6N/5XlDQXEU18hVfAVN5zbEtpP407x4kk2Y3U9ZEP9FWeHYxSqlSx9AB7Zir4ai6fa9
UP7j0ibrsmlX9veZa7AmcAdqYJPCxIptHQp5ycOk++Fv8jIVHErtYzx1eXOAm20/Xy3T3NvSG7rg
de30iKs5nJurCRKfCfoV4fCGml08QVyqd6/tAnHz0q3ZOMIEDkbRTkc4LgM4KGrfxW3+OOkA9i1z
MGZJDSDxmu+EBTCnFCyZMbjp8996tokG9kD1rziW/lTC98UTly4k/j88XpW8Wm0XPMJVI7I7bob0
qoXCnjxIIUyOjzToJ5KmiB59Habro9OcXnsIURFZECwLNdDSvsyoFN885vkGD6LpfrB5GsJSKun/
DX4tC0tClvFWE2zz2s3Q97qCqJUZgPyPE7ZPmqK4SOdpBWEJbrW6NMKHWU7jxqmoJIA/te3BH6mB
i9PxddHoEZLyXM4KCC/VbuWxYvlLTRsevAjG8TvwAeO9aIIFb6XW0HdsLfHl1RBIvJhwGmPviDJj
GM8HxTBU2QSw8pVjU8OqGH7gEtFB4F0hTE1Ao8KuX8UBFnxDC8IuszH0AZcBCvMJlzEsoMfoVWuF
u5Ctlv0EbpeGpadiQS+VZUtYDtEk+geiDPiAwzqF6pbnkDd5WRF6s5sBHZWmRHdlLWB82fMN/NIE
9+0adEWZRh2xuwXHeqroFIgImcGYg8cr1kWX6bSg+WNdOOwARVsNqh3GLBck5ktTi2zoXn3BOSlb
Nch747XZDxt3+Gs8pQn0gGa93EsOdkRFKW6qvWQFL0rgCPh35nH5iI5yPO6mNsjmPfRUXQjLmnbk
FR4nAtH7TIIsMqQu5BVScb0Xki4oQtCw8cspn7E7tEncrQzUOgHFMwfuJghmZIob/SSuEqnIE0y7
UTYPqCRPnhfYvqJA1PyYKS+ielI+gQ689LFMi6/1XaAGPzs4ppm+kgnIE98ZY4jkMm6T74b73ljB
2zJ7y1dUP+owEdCOykJLoNPGBL2F1jvJSxSRrbtNmthm5YqfCojggPpFMYaeKOchjFD4oMyLl9oO
ucOzIn2O5B3unXhHNWZe0S6c7zO7cNh+ET99QGKVX5rQOq/qMdpPuJdSyB5TKHSYSERiH/MQJ1Ex
WEAfWmpDtvdROS9KIjX5BxACkH0RwvnNc9ZKE+1kGsnvPMhEV/J4Cm6KdFqxLF0QvTYoMEDezGu9
C0gSeXltwymODrjL1U22iSSUagn8XygYJPCnnC1CAZeTWs0CYZMfkYZczLljfsVV0uhKJi7hNbQr
gp9gKHjbatAAWzeI2rolUW730HTpn6IhofAQXcJFllHB1FqGYKz/BUYs3o3WxEBHBwLuB3gl+qGp
Bspzdx3hguLX+cTnAWfZAGsCCb3sau2AxC4XpzTZ40hqVXXpuN7GvQlJnVsqlpIBJId3NYs1ChsA
mLlKTFY2BwuasgUPQ6FXzk0CH2Fq8+mChV6Q7YOhD78nPcrABwj+4BCo2fcfkR6xdpcFfV7cNC08
GUufCHcroqRtL0WAx6qUEYP6LEHX5Nk3Ohh3jV39H/Bc0/6e0FDrAxdOfc/8Ga0k5BD0IXFIpCrV
QAiuTAonYaxqFrQMRh9GSzTt8ytE1hHI6CiVdgcUrry0VuiY+hBrj3B2+wbvzR79Gq8p002sDQY/
8MxGMjek8FZUoSlj5ByoVsEPQSPIAwmlgrWG+UaKBN/HQGLozVAo/GBzNkte+bbJEVD2yV+tCUdV
CbgE4TLCtsZTjvLJjZ4VtNOMbwDSCtGs8lClyNRStuFobvtZtFOpumwFRi81Qla5xr6t0lUk0T6m
qCCUJCmAGMfag7iFkelUSift34aztMfV0xWvPLV5gAhSx4SV8M1J+YGkDoA/dHZkjjAMfpxlC1jz
CwLnGIFanE55qRyN/pE99MPKEP5RZp97SvJveT8X6GhAES0rk2SaJzD4JEr7XZGJnc2i1uwGYAuT
EkB0KasONB5cZ0UB+xG9ep05CMbiqzWaOaYBvang0CVtF1fRwGFbtEZ9u1ZgJs5BFfV2ekjWxkFl
DniLX4rSVCAjYNmNHhScU8I+7zM8gZCkeiC4xt9tMuIF4diXa9mu6XqDmwFhdTRohCZw+A1/9W1D
HnXXqzezdl53E7XT4kFdLpl3rokgXbMxVkjFi6x98adlUdVEXJiiq5QX15wuySNWJIgqjTRgD85F
mO1YP82vlC/AubRArAVVPJGIV3NCs+sQgispDpcvbxO34HHXLO8ZuGzojNbEpbFAsCW9mmvPLlVh
dPo7TdakuE7k2Lw2MB7B6ttpfrMW3am6HT39c4gLlLWCKc4ugyGewio3UfQwR8HSo+KnxM3c+gZg
zraR3+KBIsycKMcyuxHmSVWq4EFf6ijsxqqfJbkOFYToKgeCaVSzuelENVHVPE/QEVbAu2pAXljB
bHMtG+sIfGtSN5Soa47PepiTdTeZJh6uoC2f/GoyFrc1GyXS8TRwNLtYQAQbasPS0ZW6LbyXtQ/1
UCUoGA6HsJN2n4a2y8ukT0Gjxd9AVazzkQmYqRtsuWbTzHHsCslqbM/4bzx95EfjcYhH6Vla2Ifj
Pu9g9k7Gn4kabXibdaswu6gY018zuiRwDl2lQCaNwLQ0LWe8dgVHxa2FM5DEs93hr6wRbMl+Bt4a
/mMVxTb2Od+ECcABMOiQsOXXQlhzRfmYSsiTQAammlAT+669GPBKuMF3OGh+7+FiNDZ+gUhk/jsL
lgS+FsGYNzWfZpPduC4eH3ubNu8Qa0tFzSbftCUKt2a9WuG19wteAONljoirgPOoL/4J/NZ3eH8Z
agpW5/Y5lI7Ri9EH2e4iJ5HDAfTn/nfnQsd3LQKzFoXQPnqbezH9sBkfvAoWJ75EEaYrUIQRTs8X
G9dNlolcY1UmUzypyuY2e/R0gi4JFKNjAGEJxOzwcpPhRiCuwuUy6PAAFgvcWHtFo6yEBhH7LWAp
0JRgCUCXuwf6/OcIY6O/LTdNizSq7UUN0JRtkc5wvEXY/vCfm92W8TRzM6kaUZngqCtadecyEmM1
YISHmlA2hWgn4JO7va+m5M2XE5oEacGnsYzYkA0lxz3T7/TsJ79VmiKfmNjW8oTmAvJuzgBrxv7C
7931xr2CeEJZRRFAPXuz9EYEBrN3odCgyUtw3jQe58miO9tCtKKMiIOnrUGI/6o6FcG6fZ7sT6+n
6k4oRv/p2oF8nxfG/rKIllGrhgr0iwog11yRnq4vCzzMMb/YA5NVxPlSRtANoVUogA3MkJuxMmA0
vNULchyQTUHb3C1zQA8TPJef9DKMT0vOUG4x0vAWybTCs6hRgLa11+CFqKDsLb/lGSxWy5gO8yPu
a9QQ+Oy5H9KLh99KukGCrsQyXU1r3PblCum+Rwh6Rc/EkvYS2YD9naxj9NTgBP2a5QDgnkDpZEDK
76N0WzRRCnqQ8lNXEmjo5qWPHBS+9vGSvyhkhlPZoNzwIwjM0NRAtWR8p2SK8Bt6xwadlWTVD6jj
LAKx9cinCk2ZXj8mSEHZVVSs4AbwsIvedZP2DzYMpx9FK9vpRi0id2hNuiwpfZVSecN0k/c7pN/Q
w54LN9TMqGK4bNE6+MlQ6r8u4AXZX0FUMnuEVtkmMIe2o6wg/ZWbHeKX7m6d5fRI2on/DZa5u4b2
HWmqeGyiFza2xVL2fY8CskUr9zYz60Dh3pRCOhgArtaUxvbJ966bLcENmuLKcUs63S+FQPU/iL1e
X+Aqlvsx7hqvTEOCy3zGe4YWmT94ftXhzn5cAzzbYDaPqE0CGZdA08kPBhRKOe2fglTb5QrVjfh5
RbSMrt+ExHk3B3BWKilK8CsqjmK+nDrUTCvBfIPtoz2U8bsOFngl10sfVE3uFWK3jNHcVdoK6J6F
ANndCx1B8YsWRZvfxWgh/hZwxH0ZFBJenMUtkm6WNr+kpHMcIZuv3CNOA4pDsMuxd4byXkOLOnVd
JQro5FZtq6OXJB7QvRjhFbH1X7w+uFFNNF41KGSQ0mnQdQ+LpqvaEdZnAil1MKPp6Vb5j1tm9gJQ
7qBq6PFRXpMmgZOA0TZGYIA++m/i3HyzqGn9KVrcqbf+EDicUHC/xwNC4ekqWYfQXCxKeBfp4lOL
xlBqyb5zRdEfDOKXH8U8I5eN5BruJYlUV3ex4o/wkfXu40zGzwa9VFZalWaPYCx374o5j+36Nktk
abwQP3Je4EtepcnUIzV0MUEpYF7wdGjkjUkV4SJv6//j7Ly642aubftXPL53+CCHM479ADS6m5li
EMMLhiRKyLkQCr/+Tsi+12KrB/vq+O0zJRUBVNi191pzJyJatca9WLtKVlK8EtRmT8ngcjA6kdLE
rH+XOhbS32FPbmQZ8LgaLJA8z7htOVJtwDCqFYCMvCVQ8Kz0W2SMVu+LEYEWXLE5LqjI6H3p41mv
Zx8pvf5IeGLfmcXs9MFQuPN5XDea5zeOpZwVoxTmxWS309k4lEO6L6SePJYLiaTLBM5ju41B9KbE
+iNXFNNorJeFi0sSWiS6OR4yElZ74biRF0hK/4/ggKxsi/ustjZDIdtkSxE3/oRiqqCvikZyqqk1
b4d2fnix2tm56mYlp8iW6+oZ4v6spsLUsRDy0ssvNepZwtfHPL1VdI2zvRvGPgsrUUVfYvR/jd+O
HRsjnZzxhLnFYpa+Sjh1H8lRI4wsqlyE9hj1T0tRoYHtGnYNH+Ri94hxUfmWMQG+CZQNSUDNIno2
cz276QURRLBMrUF9HKjLblg6cnxJ2lRDONpxT9fDsSzOi2pQ4q2m9sq5y8ZnhxBSzGrTj05U7fO+
WMrApnlC6TepzcHT95Z2aZpicELoBMRe3IKxMOtOmmy9To/rIOla7WwhUU99oW6HXUZlzPKHZCZ0
tctxckmyt6Iif2abHNTstkQbMeo+j+1HUiz2siunqz3CI2vR30o0GV9rE/BrkGuFRkwgIFp4ccqm
PUCODyi/9Y7v1VF3M5VLqm1YGaUDxUPS6s/0BmnubK1QYy4RyfIkDGtSg1zatbERCjkfogltyAKn
ns2nukDTfZHQfkn3O4QmV1KRnha0XqndjMt6zWTzsZILtKb1Q0RrkFVUomt3FoF071NSo6xbFvn5
uAY9AdAx5d5pAYkAysr0m4LbTvUp0svlrUT04J7VZjU8umka39qtu03jRu33s6IlHdn2TicvYMrc
RG7geVfCk9MzJQu32eORKi+4ELVvShGzM3Szzt/IS0W/Xaal94gtR4FWlOvATcNRRKcqdyF3GxFE
kNRxzIIrZ24k4XrhHjdxk7sbNtbYI3kzDe2+RuxF9qgpgF9IesIXl11hJGyW5pRdSzOaX1qO7TuD
j5Oi5RL6j9pNiHpXWt6lMLx63vGM9Y2ZZQ1hbDZHZMoNfqamNM/yQREj/1oKr+A66jDNfVpdmPhi
yxFNIB/2kzFF5PZJ7Vuv9uwQQehdlH5DGwHuSUD+zHwHRId3RYGXpJ9bmSSo6G9jqRvJDLXYvgsF
QxM6k+4mqeJS9WsbZhid320Rh3XVigfTo2fYxUBhow9lgX2O67CNO7exl4aOIXTG/oKaJG+2UuGO
HapTxmGjd0m87DyS7o/Yo401bWxxc5EjJae9JGs1+KLP8ZIlnRajMYqd0vTzzHXJASmcHRwPdlyF
5lIBFSTo04ptuuRIIUPVHTy19Y12ktZ2NESpXJfknmls2+SFaL43Sdcl13PsTvQu6NOcgIc+loZk
F031XA+LYlYQoIwxks7uekgpT8vA7o12eGyHtl12BDBNrPhZZKBt8mbEm4Dp9ES518VsutDo9RyJ
lB+XNvtg6LRald0Zsd2Oka+CFy1AiMrWeDBpvltdt5UyqyRiOHTMfa/a2Kpoq6kTZVeqojypSTmV
Z9k8tc7698q0vkjgVQz3tjYuhFqKu7j1dxqM6oQ2lP0YQzQeTgZ/qBVr4pq/TKq2t+Zcn65akyQ6
FYNmrH4Ash6XOqCczEVs2zV2HP2IvMWhf7SZ9cVFX9Ee9ymn84p4czXOzmvVrSM7mAHPz58pt3Tq
QznaxEJB5Nml9lIrjaXa26KgRriPtHGkqNwbi7u8KXO9CnoI55IvFdLZfMcwHdXEeG3HLTkSaU7w
bJiKyuLWnFgnX5aDFAaQ73ZmD+qpRqBABoaKCpSHnLeDeaIfHGs/Wsug3JeWXhNpDFNjUSyJxk4i
cRZqy5Ky0F24X+3WsJ2vg+3mjtil1EnjxDdnO2t6MlCpWT43LqfMm8fVNQpndzbSizlNC3FjyRY4
doDvDeR34syRczF3WDZ2qTGO5aXKDd3cuXTYmMKC1PnyyW74/WtfdSkVgPCng99bnMZz8WAnqjK/
RnLm2KBWIr19x/zm0Wwt93akxYfxTBMjR2ai6pRSSK9N3blUBqDOdu/k474vJ3qJiKpIJ47Koc+u
EUQl7baenKE+7xZ1ycLRKo38FbJH1HLP7d0uJOtpqvsOqcniZ5VctI2hyNKhlkGyJZCWWbnPOSvm
DiZgNl/20uI2s6icr6GYBVgEeM/yZYjn5Hs3L1p3ZrMJ5JvZzKMXJe5q1Y+VcXqEshnr21n18ru0
Lo3Bxz1f0GSJ488MoZjl9Wvc55HDXcvw5n3c8IcCzg0ZncUsl7fBajNro6J1ljuEmdojBiRyTBY5
e88fPPJwPqYa5ZZKalxscjdbXmXr1Hf4obUH6caqw4WpT8O+TdKKIgIxop+02G19SijJVcXd+9aF
3oGQ2exLy4/sKHkVfdxrwWh1YvTLppHPpb7IiUB2VNWNNujtNwmU/Hka8vlcIdgvkMXU9tnQA7zn
kmaHisG6oMllfmZkWYtmQCyXlIHGIqzj0byoWT2Tv+gD5ZtGRjToNdMpvywcmmROXBu4RhpNU/pj
ojf0CKAwTmWeJNDXctHmh6ZuHNKnTjFWm7ZA3r5ZEiq/dxk74oOqdD05aRimNIewnERS1zAQIRSa
jegj4e0+pK2FaDqvx+4Z3ZF7F+Wllm/jKnKcu5rO308tDS0R7Jiz9ebVYy5Jxli93ETSKqvAmuY8
7GJvXtkOuQOpGWhYEUwzXXAve6FN4DqKtjwb1SnZT4iZ6ysLK1PKldri+Pa6ilwGODnqNcAmyf1M
uppcYlq3iqAZoiwm99zTv5eDv6Lw2UaO6beW0722MWdTOMsSPUfG1Z3TOPfofDsskdyT1orNTe/2
ZXKBmkop6WyYlkWYRsvwuCAT6EOukfJraWvJN0D2rutPiTVflICfxq1s2/S1ExNyZTdJslvRmCml
S92t0S3KRVBlEXp3wX2J6ysYfu9qtTfEgVbaiQhQ+lCHobhKtVeMFZ0PmpK+qz4NR3sOq7EwFb+N
FnGfJNyMfXpxAc93iHS6jTnL+VZkxtjwSmZL9RN2oMWPO6dgx9M8BFfx2LOdex5o9Z1GSvOJwj7K
hzEHSh0wLUlcZ0vaXMQzIVY4Yt0Z2dzWpoTWkrYveWuYD6o3R4XPts+80Xsp9Eul6brUV6kEPcdx
bxfc8Xok3XXfZe6WzchNtjRTTbaD2ihD4FC80raF5vWfrD5eVu2fpV/VcWffgtYB81rWbOK+suSu
DJNUytsUae69kbZtedF5dp2EkTlmcdAiOhBhZEWxS62HIGPrdlTF1xQCaf3RGuKGXKZmtVtNL7Ny
OzSmR/6HCyBJWDGPwSC14bXi7DWDQoOD84TFolo2rYr2jbxb4sShmngplHTH6C+opMj6WcsWNw0X
U3G/OHXvGkHbVvMYsrihJ2RlVdLffe4986xVa3E1znS5CiAhkWV3y7I612uFFHaicZPbEiDon1tr
7L6zh1LcylN1TRaR2Va5fs6aG3QZzaAfs6xb9hlSioIcrEJpFnlQ/tglnfWgzYCJLzTOu09LqdnE
Ax+LNH/TlaEWB6vkQj1SiekOoUdVIeRAUEUetsm6bTkn1tmYnRzl0AoL5BfcEQRwyHQezKMDJTyX
lNYul8oNmoYctFPw9a1aQ/uUo+mYpREHKTTyE4/2mz5vHfSnHBRHJhnF9ee/yO+HWOMkisBSm3QZ
voCTXN/XtBjYlZTw/3wouiYj1oUexalyaNiCwKMVMm+coNHQFRhuKnaxnQ+7RGurE6ySQ1Xtykte
u7T/bAoBie5AoZdMTcWyG90gyprKzyO6JeROme5kltl+MyynTAxHJsgqGKYnNXgzlIEHny6XzRIh
IfHQD0j9rFjG+cxlIz3xAo89FYpmPK06+NPfJghm9tLJ58wLkPDRcHZCAW5EWr4pRouyb9ZZJ+SU
R+aGRh93nUAetwSV+vdzQ0ch3vc4/APPbr+mpppv4gmNeTrUp/Agx94faERoVWzszMYDlSgWubZp
ldQLyIB09wgCnKuCsPfE+/vNsLdOCw+fHjPChq9w6NNtrM7idshnUgRJ/Dpv9CtUG9qmcxXjZmzd
MciKJLpr7Vn7TGVxCHU0Mvd/vJfg8UHzbXJm4qhZX8UvC46rnYNNg5fad0jng9RDqoJKyzD+tFeJ
hrlrnZIumTu6PxsHA+lZgpObhqe4dJ3R9GkxgJ5sUhv9aZmaU9jO36eKAQSSmhbSW/ZJ72DBKYnW
UzrhCq8k+fyV+gnFTQkT4RmjXXqqx/ShYWN9stWraxsrdp4nfP8Ks6zXIsocJLwczb1qnOpLS5V6
S1TzjexXGeCvMDd5PE4nrDy/b9CMuxI6WH+rpPlgXHt2O4WAnvVgjda2oV1X0A6msy29ptkosS0D
VSu17cfz5ejD0rGYOYPYGAPO+4dFTDKbbU5dSZDMwMuO1B2Nn9zONBz0hZm3oa61KEmB+//x8udx
10Yiq7/WwQH0fuTKbGkQVM5eEBlL+blQyupOGgWp1GmeypuPn/L3DQALL8Tj9fzjPDoEx6RGnzVj
6zFWFbs7dZLtTluoI3w8yrFZanGjxVrE+tcO6QNcyyPSqA4b6Gx1OIZr6lZDVV5I9PEnTqBjc8XS
cX5hJnXWWtD7l7fkXt86EJgCD7XW9SxkdG2i/XnR4DGo4VKZ0eQTBGRW+PEjHnuR8O/ogkZHRWy0
6yv4ZXtRMpX858DNdpn08rXQY6vcFJ4wps3H4xxaZdc1iLHSwdBpwR4zDs6GXtHofSBtDysBVkEQ
sKy4TGgbKhLYJxEw0HxmsN46RJDXk+H+aavKdXi2ccuhcgkX9bD1+zDqlGcpLgcRkOzABNbuZ7pD
w7kpg22oilMEvmMzB2bjymI1yNsf8jUTIByZxMYauIM6bukB8ymiadCG/mjuiUPq1EgHLxaC6JLK
lhcb27UVFqVGw4csjzZl25hnH3/Do0OtPVp1sBXgxg4WOOmsKO4i0wtMJTW/AqqgE7qRNp+bNDnV
o/z30GVtrf2foQ4OIwIMe6DQ5AVj4gGr1uknGpM/C+nxbSHIpLfkx492uGvqFoHLSnRQfxKerYPx
uNwAcxvyIZyUSdvhPpqRZklvm6+9AwxjHrdOTArHkEV/Yic7fKk/RwYMhKdwPXUPvYuZPuBp1PUh
dPvc/VHWtXeWU/0FjK/VJ9bgsaEgJqrszdAGLfNgj7EB7xdSqAOm2dH9gaTeDLBFPIixU05dEw6/
3/pU2MVWPvDajeFwvRXF0OlpjIpVMeYrKi7a566cOp/ihH1XuMUpV9zh7slwqzkXUgyaRYCXB0+m
iYHGJ643hrOSopG03Z310zSBh4KiaV3ze1C9O/HlDre0dVC2E+Iyc73oeQdBaGqNrXBqlJkuRc61
Y06+H0GRPHZ4hbdEHFZIkqc+T4bW/ZLIebr/4ylLSMNX5Hpk8MwHC3+MKaJ1shRhKTuxE/m2ru+M
Mh5uy8S1QkqtNZKR+tRDH5lDOPM90GYe3ENcU+/Pi3EgmGcQEeZdRp3G1pUlIEK1f8Rdipbg40c8
9llXN77prgBcJtP7wdoBYQixmcAoZaSBV9rTdd0l/W2kyWQrWsRmSlOrJz6rdmTuYpkC0wp+kOYe
h6TyInViNc4bgRK906910rZUXVxbfC1E7e3bcZoenGTJzzPR65+44RVPJIWNsMWx29L/hlJZ5JUp
mSnsGmFUR4av0Vz8VAR99LdEobYCBNGYHk75mUs6XaUzRMkqBr1WuIvPLLH2XaH0+862im8ff4tj
s93B6oIhHe2CehjdYfasSsOehtBAFa2gQVSKKDRQNCGWmasLeqmmG9xL0UWeFv0+gnkxbj/+DX5S
H351ra0LjtjIptM9UGQkFO+nQ0eSU187GIV5Y5cXpN3KrUP/870Tp/mm6eUS1L2wrnp1aUKrqJFx
84XDdhhySikInD7+dY5NTlrNuMTZwCLMQxQPAv44qnVKzMuUlBelFPLTqGKuUBLra97EDjWmuT0x
N4+NCfKB2BdILKfVwTE1Faq6KFMsQpxBWWBKfVxLUcL5lEl3zH2Kd2QTysh0TpwcR8elWcBKqkSW
cNgRTaMKviSk2WhebtjUD0S1gmMH+pBSTUmwzSpqss3y1jzxyY+OC9xw3eUwch9+8VokczpYlQhV
vTD2TpbbNrJikV1EuL43Yy01iiKYyU7sO+trPJxoLC2OMIDYABzXtfBLUDwh7x10A6cHwMzxMU3n
fqMPtvX48QQ6sqJo7INtnAUML/KQI4CWtLCEt/Sh3dVZ6EEdOsMWgIiij39gWx6DXp/1gNDAgOc/
GGcfj37k1eLWVGngaWqo9g7jDuIE2eVawlQqMvsis1HNu/Rk2hGh9qGodPgBbX8KmHNk02JQsilE
BauL/WD+cpJBmvU4s4aBGjLkFE5nSVI9d6I0cKxp/PM1CupIXw9pui6rh2ek26/AZdsVoVlI5aK3
++5TgrK33qp4I9NALUS8lZ4jb//83XLzJ6Tjxeq0Yn4/fwSOCQs1vQiVYRE7WWvlXliNGuKydW91
9OoYBDv56X8xqEl6QweNssbO7wdtyj5VC4uT2c6T+mI2yXt3rqV8i5tm3qmVfk1jXZmfWClHwgHC
AKawznvUIfC/H1RGmWMXZiTCOip7ktzGcC/osVlwPnRYUD9+wiNBOo0tcFMzaxns8NI/ChSEwzgR
cEm8xQb2sXNrWox7hTqmL3BvBwaM7q3Il+7545F/az7K0UMhlA6yKzhrbXn7/jnVauGIlx56IjIF
1Cdke91ShPyBAUNuk8agParRdNY3t4kavOtolBFzKLp6XtD4+5FqDIJEfaqSDaom/AIf/3bHVhXn
MguLJCWXiIOPYI2TqrBzcy66iNVceqVjHortKyrjqh/F45+S/X6+DHLXZGCJyeiV8f5lyMTVnLbl
ypIM5KwtAb1AJzm5S3Wh//kBsPKB0Y1aK734sBkOtSKjT/CDhREa8x0h7+eKVb5jg+Hu4nXWjaeX
efjnr5OGuHDvQOjTf+dgIWFpq21E3ENolTW5Aq0abqa0kqEXISwx6fV29/F4x3ZiGHuuZxDMuXSB
ev863Uql76asxnA0I3U/J4OGh74Xj7gfNdjTZXRt13V+Km9wbNIAMqWPC8jLlZr4ftQxTbwpxlMQ
VoNlBLbXoiwrUmWDMFBZkQTGiS95ZKcwUAibBt+TZiCH4zUuOzBl5ym0ZJxfNVbaPXW6KXfk0/KX
j1/okUcjUw4Kjucj5WuvP//l+LYWcp3Lkk2UIZFfOm7rYCO2MSAqA+JvUPHLibDsyIAmLmsOcWp9
K9vv/YBVbeJAwSwR5m0cbSt7+l6aqb6nVVoD/ahuTkzQI68SnCZcXyq8MCUOr0UU0gfqvuoU9mxa
Icq+fIeuwURdbp+Ch/+kuh2EQmscRAc0MF9kkw82PjtBOman8xyKLJF7y4Ba0KbK8CkbMm1jT6Ln
+qlWt+nQq+d9g7/G6r3lRp2G+DWFhP0VV7cJ4cDo9uPakMUxrOg+jrrh2uXSd858yPYVJpZ9HOfi
FJ7s2IUBnwKXVJKO1u9NrhbNoIUm+rfQ6voaiVCEEcvSZ+uCFnXVU42SgyhWzvGzx3l8Vrcp3BGk
Qsp3YdQpphCAAP3m47l55AyjGkCZTCPWcShgvZ8qqlIDRu2YKpotFMRGpbvSl0aoLCi6Gs3M94vi
9Zgra+PEBe7YyOTmSWRTi4BUdLjNWAP94JN4DjPVeaPhhEnAvohrHOVWqAm9eLL7MfWn3htORJpH
pislEOpKXNmYrrr+/pFj3F+VaLQ5BIqeIC+zc58egUZoteOpNtxHtlIo2+s45MLhmxw8oyGK2OA4
nGE2RKs435zKHUqdmRrujLhRLt3eafXxxAMeWf7rTkMLCgIDVT/MoUvNGrq8xtjeSAgnKopYtNrg
OvbLNFfsAKA9muDjafTbO2U2E2Baa22CdN7hDYXSf63N7iBZfWl/3WtJtdNrc9ohpfzTuqDOUExY
CBVEMe5v/eiarBjtzIGDsYouz/HepX4+uuiMyGifCGSOPRWkKYMv6AKtOTztK62RmWsrMsQKTIa+
7MwhsBCtJMiUpiL8+BWux/i7nQ2IIIlJKOkkWBHeHqxEF5sMSliwCSly6WsU2JT6l6UGwPLxOEce
ir2HC4/O++N/3vvpr8VAD+LWkGExwkEw8Xzhf6HPb+zV7ZePh/pt+q9cRJvQmB2bq8dPtuUvB5+d
eyAI1oQ5ttV2L4a+CXvclRsxKHJL6ls+qVoxbT8e9NjzkZ4zVpwsN4HDZlgJjDzMqhqiI+RrcDP0
9K6S5OwcgTj2fzOUQQuC9eGIld6/Shvfm4ZqcdU3CbrUWj2qJfhzSOI951/1uP/6Nv93/L2+/ddE
6P/5P/z3t7qRIL4ScfCf/7xKv3V1X/8Q/7P+tf/3x97/pX/eNN+re9F9/y6uvjSHf/LdX+Tf//f4
my/iy7v/wAKBL+jT8L2Td997nDs/B+E3Xf/k/+8P//b9578CbP37P/76Vg+VWP+1OK2rv/79o7O3
f/y15jP/69d//t8/u/5S8tfOuu/Fl+rt8C98/9KLf/ylWH8nLQKWi6Qo64bUAZNh+v7zR5r6d6B0
XHmZ6dwLOGH++ltVdyL5x1+W9XeQmagX+GpUUum/8Nff+nr4+SPt7xCxiNZwXNtU3/nR//3V3n2j
/3yzv0EPuq3TSvQ8yrslvcKVbYrP5Ki4Adug5NYj8Jf5r8VO3/eyw+Ov6y+cScvWa9Ce4AFVdlbl
lCfOcu39evvXePzmhO5cFUCJHZxsuU5DoyphvL7KURQrERaSRkdrO4Jo2wp7FDsv0nAKYcLfJIlt
PWdWS6MgYdZnTV/JczHNd7PV5Od0MNU2yqDnNGZdPfq/fMJ/v6df38v7Jfrz97S4M1MtgJjKUby+
t1/eC4ZsmtlkOMqxCr629ZScJ0brBdQN2xOSh9+/AAhO7k4qH5rz8FDYpA29pi59gyHRS9odglR7
p2euE46ZW7862J9OPNnvXwDFisPEAdaLzulQYpFC2Sk7ve4CPZ/0QGaLGSQ5mR0jyeXVMCF/Sw3w
DB+/ziMPCfiW0dbM76oPeP86iwwoVkEjkaAynBUvj3ixoQ/4Bodfuzdq5cfHw/0MkP5zUq2fj7ll
MJBN+pvGsOtJ9svnE30XG0Wao2EG+YmzK83HxwRjS+XXatU/Z6RMwMwMmnJvOPjENtHS2fctmKk3
R60Lz5+MJgNKLTvEgXaTWE6YKEMDPwSF7QwjyLQfCm00viW04H5tU5oF+42+uPeI+7R2//HDHHt3
TBBKdGsOhyv9+2fp0lYrrKRpg3lU3Uu6O+W7Ep34ZRnnNVdR3Q4/Ho/Aln/x4O1xKqHtI3ZBK3Z4
8VzIxBlt0eRBrzj9eQQ5GV4D2YvbNFWbZJNrfbqroZ1Vfk9nljMbVMjzaNfwTdt4gAlklkZ2jSF2
tPxsATQLFKJqxkBX7PRcyVDxhKlj81lar5Lf4Y5bz4h8lPIsNuPkCt8OfgEMHma/w9uSn+e4LY0Q
wGH1mRIpVvnEcpN5Rx9JtwhiUIVXVc6hFDqV0M8bo4s/ZZE3QtKjo18VmPS+xmura9HqX6izu3lY
mpumH9UvrStXhTrmIQUlVZfOfip7704sALpCQ+AuCPVa1Fj+1VkHxGaK9rPHNtuFdZOjhNfqdNy2
IIkpdnXAbfwli1prbw6N8o1eEdZn9rQGOzbqoeeiWfrbfOgt4PVO6hBTq+anJcM8FI5TrO57VBHW
JZj54qWmd6Xuu6nafo2Kzn00Ow83dJlgwpqoqyt+6UTC3ABGmofNNAFCmiBvvICnV4rbVk8MZ5PI
fgYLUedSCaZq7nV4XkuN7xCDZ+IndqdawcjNJ/E7ruhTWLeZ1uIlTgAkV82UXDmVoz92ZeNgZ0nH
Sfq1V9AVzqqMXIak5vBW4SVwrxQ9m6W/jEiY/bqI3XQ/0EXC2aQWldbQzCIsXB6JocdJb9g+kzlR
GpDbqfnST6ob+2OjyrXHaTNaoezH7rVUtQSOW1z3bPCgHsNkdOpou1DkSvxUhxkbQABsrpvK7XkT
epWZgdPSmBXGGWpssDVCTFvqjDSZ8FwnLkK9MSy6yGtQ3oKW9fyZZgljTD+mLKOHQuMNkV9O9drg
w1SrJ3Rmy7Thbqu8oGIcEp8JjlkD2MYyBWAvjEuBc3mAPZzNT10zIe1As9IOviHV6WUaF2ZR52Xz
FxBDgASmSrS3CTYEu/E90VBxHNwlTrYmkINrmVDCCVWRsN1mw1zsksFuKUxGayVjFHU/bGwZR9h5
SQtsh2zq+6CxWkcESPS1W73A6Bjmo8jg8USJjEM4wdNVOhX5j3FpWjiq2lg8FbY13dqLimoPRpUB
FEvmZB+xdkIGZF5PW4pyME4t0RY3Takbj1ggFIqkrt6cJaVR5j5+0MHHnemNW8+eMUQj5re/Jqq1
AE80gXDE3UDhQ1pV+uaMg4YVQOvFCz6cqN8kxUxDS6MzUrAXqZXagargZPF7t53PBtzQHusSIkyY
Zq5Cg5UsUX/wyps0EAKL4gYLi/ZD5gnon84YFREKPLfeho6guBfpjGIPiAU15SIR2N0Bm0VQi2cS
hEtQJqkFfQh047pnpOalbeUjSIahojuOYtpzEYiyMEE8xCr95KlHqnFQWVQLwwoU9eT3opFfM0yh
uHKVNr0VgOdmn0vCJGBZlOAnbLe2n3VlzIHd5EVXbapan0KnaFuSrajt3uj8yi8bJanyUIlcfiqn
xlHJPdlxgtS93DeqGt2t6xkjqoQnGLAzjS+K2XhP/cIiWgEXteYPspoo97Cv0WO5Kb3vnisoInaD
Ol20OA9iLBhQ9v0kaVNm3UQOlIxoXN+nYhhp1D3UZLgNqfeXeAYtGtoPamH7krTKp76a2A3sucK9
1fVJ/QiCL4ffRJusN4uKzKsgWqh309hb4gwzXUTHbzWxoO6NkFiFI2cjoBPscGdXKVf3WFTAm6Yx
wyJe0L4jDjCuq+NZ0rfRTW6mZs+ihx8S4PLB1mhb6/asJVO2I9lkiM1MPuJJnzr3AYuRKnaW1IdX
jHxtcWaIqc1DbVLMZ5mA6vWTvLQ6vMLaAvgK0ciVADIOfGjpc2griXfFSmxek1HW3+yMViYbi5ZQ
Azu+MxWbQi/Hixn5ibwgnEhuVPiMeahirMQ+PcXW24JkET6Y0uivQ469M0B829xkouUSP1axrALM
M+oVhpMC6AMBTr4dbas3Aoe7qvuDzzlVd5PAxLmJuEyLDRwfCbsCyPdbRmZv8TvmzWa2SuexB4H5
uiSOumwSRZtzyLrToJ7X3A9EUIjEg11Soh5x3TiHD+gs1s1SdYnBbu2U9YpidFU/VbGnB/y/vcrR
2s2XuHcBFGhNZH0bXS8rSHyyGGCq2ZG+SRsd9T4oIWKXcixjB7hK3VkcYkoe+7MqlTOaDYIMmdoZ
NX+r1Qb+bQCF8GcBqV9S/+zVkAsEPrLWAZ/qj9DfsLNgAVV2ugnNuc3nSG7aLi0U35NR9CiJTOkj
Q2dimFq4uJ44tAQ77wSDGrglEMasiZavdg7aOWSGyvtyUFveRgkn25fa2MTbBXc2jM1apScbXQo9
VKalDTNiLDENBbko6Y0oKyc9K6PeBkRd5s5X16GnCmfABEAlMie2dYzUOAj5tvolPVb0DvzL+ghE
jd3n1mxhd6SFk4OiAocCPlqRLMp4BPch+np5NrACs57MQi0pbzjGj3KkmLfCinKFCHNhOx0UiEsI
/hEd5EXtfgOXmiSXy+Q0r6MGCHWzxNK8MxcewRepkV0SW3VzoEej9s1B1/rdVipjgwd6yXy1H6Mf
8ejWONddfRjQLMJZ6Ujq4fs0jMbaTGUeXabuYLwZC9W+olrq13KQ1k2U/AQV4TO/LXJFv1LqOes4
6ooXx1bmWzdVEsxxaUSeJZ1VyvdjlW/LrONgQW2+xSlXn6V1pvueQ54HJxQthHGdK8P3ukmXFwsa
3YNCGu1CdwDAcIvsuySsnKF/mXpZwskHJ74pI3JKV6ZRmf0+W6zpaSKN3KAtN9SrenZ0CebZHZ5G
gqQv8+D12lnSLvkDTaJ09lWYn2kwqYXEjQXT9xJbXfaMnR5psddW/VZvgaH6gG5Js8Ujca4/oG6h
8xsQ/vOucZo4qAeic8p8/Bn8qB40jaEsCYo0g9JjNra0i4DFot0vGDiNTVvK5amtbQU202zJ66xu
PRv80kwmH1Nu7nEdnb3ubjanqoamWzsP7YQJ2dfn3sYyiOASllyvxb23zapIzBtuDdEX9BHdWz/1
+QNZWAzR0GyB8apZ3T+WEMCAPved9cykdR6SZmrOOeeQxHilMysbMpdltSEcXDsPqfiYaFJQp+3G
mVyh+apOmphmBk0ThZlW4ND3kgIkkwpT/azt1TndKZlipL5e6PqzIh0ORLtUGjxlmN8wZTZ6cgn7
0MAcaeX6V4TdzeBr9EP0wtQrs6+tO/fWxu0A2wdoyDSuxWDVL0ypzgVqiMK7U8GGeHuz12u88KSZ
7gWKriwA7Tw9aouV7Qd4YZnfm1n5AoBSv0Ot4701pSofNIceZ5sxS9UZZU6aE341ziK5fKjRSwSd
z/Q5CAos8AUQkj1w0+pTn9ZqCieyJJWVqYlx0ya9qQWRG2Wqr04x+7s7xtMjfRbBqAA4JU4TQJf5
5QgE2qC2POX2/7B3JjtyK1m2/ZXCGxcF9s2UpDfRhyLUTwiFFJd9YzQ2Rn79W5RuVSk8VHLcBGpQ
QA0yE5lSXrrTSbNj5+y9NixQSjRXmM3FBAkM4Jumld9tsFJ+uA5L93aBSeDxO5nTZdfTqQ69cYLS
SUWQBweFxZoyrZ4TsSu3EXjcBN16X5DfVlEdeN13Rq4ZRw/DRKmR5HJdwg4Q5oWfuu7RBSdxUKVv
7mx2EsDNxgLUeRgNfplxnO7VklGdJ5PEXNUqCUJBN+Vyp7nzNEWLmQbaW8Sd1orhdCPAEexoPNuU
iM+EKvRe2PmmCzY4FfQVVJ2AScrtmbQ3Z26z+Qj8Se2kTarVzq1A8EMGEePnvvcWK9InnXuK5ls8
Cz/1yOIZDYGNt1yb2Mfgpe2Av+bu3p3GjCFhk9DFccpm6aPBLMkIBazRfp22nCUoGWUCQ9hiZY4a
ghf7CLird1MIWVp7b1KKdYCKMOwhFC6RZvSq5CBe4czTFgiIdo51N/RyAbN79UdaPEhxFzueGYrc
eNYGjkkD8KqY6wkdstjvqcr522FChkkSJpo1PbupbYE/rh0DI5fB3C1UPRMNhRm9irPegvjnTIzS
w8md1LvCr+drv29LWMvU+hekbyD/mDgoX4hm4oFLqs5+ADg3XzLpNz5Ohi44IfBqWlT3Aj+8aQKl
aXxd7FfQruTeFJ25l7DXeg5wbNU7MFRgqdCV0Pd1S+/dggscqG0LkyDyW0zBO4Nmk4ycmjUHBC7I
30gvYB/bS8PKtuJQvU/b1XkejIGyXiQZYDirrv8KrEF+K7PUV7eFXLvPTlOM1INekWYHvubQRy0o
1fotbm/r09gvuRf5NiSu0Ac6i+OsD4htznTJm5O2cMl2GXsu4gur0AWMyW79KIfeVlcm+Ul8pUJZ
t0YF7C3SrYKVuPI0cVwBd7G989jDSqs8O9lJal5y5vO63s9+b5YQpddCbdSg/oO2mMEU8+Mbd1Vv
LGWEQXWKK0gAOO906VzSEHXBLRdTxheHBXMN4rw14qwl05LChQU5nIFnvisdUlHielDlN4Hb90YV
DbCRrp2hA4reReNYALkDUa3ewjLXngvi4nNQpE5SXlpTCfZvhi/Shi2V682abmvKnBSzsaNO2g4q
pW8TMSA6/2AKT34OvAa5pr40+cVgSfU9CBZrOfgLIAWs3FqOsb0DBROikkuf7NHS+cHAiEUu1ZEV
KeFXQ4QxeYbumazcUGFoHkdloSNPLIdGRHym1NqzIwZ6TCcYuzHRl/4xs0UCFdOxy68rb7ETQ1Oo
rwnM4m5n2ZTfmvZk/1X0i/0sc3zffu55JA+QrgGFbw7yDybIvvdmk7JeuEmdJFFHZM3dQrGAz2uB
dBo1RAhf9EMOzdMtXPsvUcpijG1vUOnnpXGASiKagVU+yR6dDlopP+xhX/fhaNSUjvDEF2bCagPT
SAYv+6mALh21OaFPB3bWqsI9Uk4AErE2+7vS6zVUV/nAt0pBFUZ6PnFO1ny2S0q47ttgZoWInTad
b0urXL+oYRiuZb5oX4SqtS+VTlcb6HFrsqsvQWMRaCssqgJ2TsI9sOCJy7LAYr/nxNh97ZsBYAPv
/2JG3QDMIBq7OgX/hav5EXWmx7zOn6GN0h/Vvw/Kh7Q0BNsxuQUw/oBRs02xb1feGJa9Ubx3htn+
JHmJ1UU9CPt5yef1QZBknJL5Y2cFp6nUhbcGcHMIWyfx6b8ITiBEb6GsK1mE+Z9x1b9nzFQHh5yR
Yhtb7ciSkvEWAGw2uFjE8GYqL2Zr8q8DsuO441OGwQKcNSxNOxOUpM1oPXluUfchE03ZXGzKhCn2
ur64lGUzdqy+bSLDpq3gvwnQTF7cDIhm995Myw0MDyG8I5GfdTQW7kjcY62LW/rHmUbDs16cgxhW
+SHxZH8HClhIAjS7LKED5Db2vhZ0aKKmNvvv5AWydK4Ue0wilT6+JRJWy2I3LctPGAI4meYzobEX
PS/zlgGK8HGnj10pLhFoUEqGds/5MnQkVnqqwzqfY/7UH+7monWecpzz7EQDDOFYb8bio5kNTcCo
gmlxDOawmsMUYWvLI0lS+8Gg0ffXzHT0eqW0B3Aa5PUTWxxQkA2AEG8tyYyCY3YynvsicWKDf9ul
yKqa2B5aENYsS4kXER6W3Iu+orJJC9MXl/RPkNOW1gI7AG3/lgRvQ1PV8nUGAjLRU2Dc28khIoQq
p7xXU2CUZC/YRbOfR81G5o7xvB8s8iWE5eMqTK0pm3cu4uQn9t8RzqpnZjeqBLZ0UbeF11wUYNOp
gLzNscTUkIeycKv0DoqB+vTvAC6gCG5wV0EX8R6b3/oA6Xe4/Xcy9pbVrecN5tGYVQxv10PvTo9k
/+em8W+mCizUFt5URsQolk5kBEuZcNYTNNw73U0v11UCK0yr4srwarpIcLt2o9d7Z0b6v+tTb+Kh
bdTO7Oo0eNCq56yDoSPo61G6jhNlyVwI99A7zZPA8RBLFP/RFnx8pkX+Q2B22iFnqOohDWHFwyr+
sievawCWTAkjxZrM2QjTigABmkGdc2V0unVNvAKNAYA8Yd/141VLK1qPxOp38aql54QNxu9uA1I4
TCabgBar2csP48iaJnXPbdChcD+UUpF9NNFJmNX6PE4ohAkSkZGEjhKu2jBdTHZfHQOb8JYy28pW
chz2Hdk0sdd64p7ZjHkBSICer9WcM6n95jFh3bAYz2ziV/P0vrmil8k6txC8Ss2mpzQ215pmjbEs
vPJW1FrymBTuOQn1734tEgg3bwrWGNRf24Tll2nQ5EJNSsccvPQ0Q7d24O5Gc1H1hx4A4k7HlnFh
mCLfV0wMyLNS5p7QzIRjrmOfmYNtz8XJc4OMCOUbw39+rlNRrAYyt7VSp4tWsnAuczEahyX31aOr
D+uZMOltxPXqUj4BRJvYGAnhycjNHHtX64EZMgKz/CsbhfOWMH9O7fbbqwTMkC38eBjJth/8l1sr
nUwawuNAaKXGusPuoz02bdmfmZG+vgrnFVQRWCn49di9Xl6FFjPN+p5SeARls28sMoV+zKbMf/zz
4JvY7hiGYjQhzsl0uskquMHZ0EaKv3QU2xdpyUKK6mHJ//ml3M3ouo1h+X1+CPF+uXEORbMH84Xm
C2eWK9IfvQuzKvRdL6Q4s0z+5u7hUsbFi6iGf51aYAKjUhCGKNLZDS1k5rQa6CM2Z67y+i1DyGD8
kI+SFI1E4eSBQ86mgTfiMrobIJnr6A6zo/pParIIq2rznnNiopBzg8XGa0TJQZI1SObEPfPkv1pk
fDpfOCUYcePJcE6N0ylqQTIaEZKCP7NCXD7sSk3jXFWq76BtK4t0xcA4I7R5tQhz0Q14gWMMYyEO
85ePqDdTnOTbI9psB1iLGjJMhGYCfUnLUJpuepiQucVVzmDjz1vv7248XgKkCg4GYwwUJ0+tsZA2
qOV83wzLFex5rOlFkZFaotXmda+lRjQTkHpbwI28GqeWIn4jhPuJqc4807+78TxjCG256bAUTooA
YwSLWXLYigD7yUjL2+u62OaNkqldSsvictX9/vjnb//6vm9GFSp9FBQICn3r5X0ns0C3GkFnjq2+
OywT6UHroDuXTZFiXUcNz7HaWsGZps2ZX/w3991BKo1mBtk7SXjGyQM/JBqTR/LPgN55tLrqvrui
gcNxu0nzD2roy3gh1SwctDLb4fTsdylmpZgZdnr48z14tauwapnBJgpCT4TE6OSDqMIno6H2W37n
HhhvMyvO0pTpxezXZ9Qjr9YSLoWpQ+cqm5jyVLdNnsRkDg4Ff9n45VFUOBodC6Xjn7/Q66vwFPE6
IaKEwcO+8vJHXYwss0c1gzHT9f5g5nX+oDThnnlcX982RIZAkgAs2AiwTrVPQN+Un64Svl7HOXLK
6vIAqxT9AnjjM1/o9ZvhAjTBroCP3Edoe/JmJIWYkIVzKa3PcGPOna3th9x3dzVhGlGwjjTKKoiC
ZxAZr18O9mVKAFwSKO39V7wr0ROiZE7A7YGM7mFwWFeqSprryZgXqHemTtYdMcfucG41/M0PyIUp
BzwTFZt5aghGMqkn/kA8j2cq9a4KVBYvll6eefd/dxXIOxQFJAvrfMmXj4mTKNm5Xd1Gdm36N03r
fVKF1r39x88iQl5s67zqm5H3ZIGZgA0Y+ljRnrNK+zgborqHNOqfeUBOQtRRLCGE9tEq8Z8I8Nk/
X34XPAP9VDdJw0812rfWPDFNpCa6poGkhZI5d2gE5Lq40s7ejjrBRascS0E7m9SljGyuI9TQ/MqX
SnvfOpP/9c834cTN9fPjBTj/TEJGMeh525P2S7liTqDDye1oo652/tLzVHweO/Hgzmt7hW+tuKzk
0karQ7RQCKN+vPF9G4KrN863bkoKWGsrZoIoUT/++XP97gEH14VEH8urbugnu26/EZwZJLdR3Rn1
Pm1zRjaTkcYY38vLVUzPKY7vvbEE3/983d8sHchpt8Mfq9tWKb68HbTXwCwaPBSlS2OF8D06IwkD
xVmvz61SJ0itH7eea21STzzkm6v35bUYXU7auoXYwstCLdRVelxXi7WrK2RRw1ISY0ni220rG+/W
gXUVVoBfzxzvf5gsXpwmeCwpMnCFIB30EIa9/BBVsNBHAtMfTbaZRKguAQtTeISeTmY5fPriwljU
pnWXiqiFwfwCFvWvfnANChDmIcLUsrvSl80uE8K7R3O6KnKhhPuYLQxo0m7LOevHDveuWAqHBn2u
+4xm9HMC1N88MBs9zkH0hk2NhOaX34NJIXz5La1LGPb47KQ5IFEaQztnIC1qhU//0UA9cKMsOnd/
fmS2n+nkDoLk284wCCCxkJ3saZmtD53OqCCqufIT2Vb6AQiC+UAZoT8ATjn3avxmccQkDeoJuz1r
y6mHpEFKBKLUJKAAAeEDVfZ4tzT2Pwsf/vFwetxPvJSOz3Z9ui7kDPcLI0Bb1PDDPhIjJVix0vzO
LzvjjGXsBzvq5A6yn2DGYR+FcHGKsFODY7PC9FiBB4O4RoswHvii45UxaYgzBhKxhlk3GFfrvCu5
2R36uf5g5Mk13SiSfCZxZvF5fYdxHqKT5KyxnRVP7RAdQWnlSEQOcB+jOEB2JvYV8eKZV+/1c0PN
gBSTYy/LwCumY2Cm8MR5hyIyuvOPTU+jcuqD+dgg071tG0YCf35OXy9tXA+jOQsNqAbYlS/fEFsr
Af6YXI+IyHwviTfbM2Mmz7AlFeBfuBRGCPY7ABkU8S8vBeW2goTRVZE3jv2Fs9VHsFjVhZP7xZlL
/ea32kpk5PTbIY1i/eWlghKtBrF0aDmrvN07tWsfssnQzlzlt79V4LJJmhR5iHpeXoVoeb1UM18o
QTrDz+T0Vw2TjmiALw2jGer1v3ADf7neyWrmKaHnZGnwrfpxfRQbvhc1OdkUqj7XRPjdY2Gx17HR
giHwTkmVfSCTWTP4aqzVfoiBH8vtUPVX2pj+M2jWtqZQ/6BzplMG7BMO9su7mJpzp4wJqUbRDfbF
NJDcbKnauG31QYv/fANPyDXbtdDA0zkGl8rABN7By2vVToMmakAtt+GsnoTbck63C/++w5tE+lLb
uwAz7fF9aa4IuGS/7Le27r2bCWLQnE6QcSISPx4QmDP1JzYvxk1xDuv6+uHdPiQPlYEsG5eu9fJD
QishSWdkkXUVidEE4CT7lOHpmYXm9S/sg5/CAUxBxXH69NDFOJrW0eSBZ0ZheMiSuroQwiWHiczq
M5d6fRzC7QIllIKa35pG8Msv1OajW2E/qFAerQ2BjVXifVDgXJF4DYqkw8oDUz35y7kq9vX76dOY
4iuC7+DEHpxcNwlQ0toU09G0zG4SAnmXTK6N4TgZyRU3vn3gx5eXPOorFCN7uoKa0B6yTKa7zqNl
FRXelL9XRnmvIxt4Z4h5/cerL60Yl1pLp6XKLPXkE6bBoDp9QFLXm0SaadBxbkYcsFGWEhL252f/
9c2AosvmheeEBZhT9ssfQdSlztAmL6OKtIYvpolffkKSpeJ+WNp7snvPEf5eP8YBzUUeZaCpWIxP
i/UCAjyIPVolrbDle3+2lge/X93+zPfaPvfLMoHCzoL3o3s8ZNAhX36vzkmc1gfiG1kMEi9XEr1C
a2Seh2raV5sKG33MNPvzBbAJFwc/4q8/39jffE/O+lTKEONAK5jbn/9yViJh3ICxwIyBMjrYBe1I
/Fym0sc/X+X16xr8QBRTdzngAU574qyRPWo7Mm0F6UgPwzK9xdhff3Iqtpo/X+l33wf3NdFssEp5
Lk/WyEWkGklQJGOUepDsk66enjw96N79+Sq/OQHTudrszpvPBRzrSeGxth2GHGJ7IqX1ZDmbA7qA
cvBV7MFMiYk0S3dkfC6xbQ7IKKpl3Cl3/jY40j90aHf3iL8QwhcLaHv63P/CQ8VjtR3AIGm9Aoas
45BQdEmkSXkm7yR64KgpmdevUiEc4W3mKO4mzb5zK/TktGrPXP/Vb8B94alhVcbXxC9xsi6wOPbJ
6FgJAX5T+T6Dy04kW1KfucrrYz6l9Q8rOPNERi2nHdxSmyvJhpxFOhq9hcZQRvL3nKBAbzZYuluW
/jEoCKxKDcTXO0KTvtpGNh1KdOY7LQel02uV9z5DXRD/eDz+z136/2jM/fKmbO7VF/bS6/xp2+d+
GlU3N+qPv//TXWo6bzhOssRtdLNtEaes/WkuDd7wPwIcxRfu8kdseP/pLbWsN/yEHH85uWyDJxaW
v62lRvDGDlihfRjTP//0X7eWbgc1ZluYxAF0bgyF02JYIhaVqKwRH021YN2VCmJno+X3bO79o9e7
6v6X+3L/c4n/7z2b1G864ycqCl4Sxj70p1+uu45snNKdMsRHqiri3rC1WJra08SZ6Uz9wjn6xSbj
sb3ogLA2kghfbutzvryWbvsVrwF5TmuHGtPYVR0JLPpjF1iatdSRBaihiTI2B8PAtq6QcaM4qfWy
J5GiRpO2MQHybChzRKukwB4XLHd+5Bmz/G5JG81Ura3p0W1a3bsme7kDRZWYUYI3JY9l65SP4wCp
ak/SHZ4JjXLKug5UXomLrAqoqzIEvMGu1Wqj/aaMvlF7h1yd9OB65P6WKHQVqUZErjvpvikMuWUx
lckQb5mcYyRrYlZvE2+s5X3rurm5Q1qylDdFl6pvY5fLqz5fO+9rTUC2fYOfybtPkZDfdIuXf6tU
RZx24wAvBhwC3wS7pBestkvmfQprMFwD9PB3jDqTm3ZVJeFIuVdKP8yGgXsZu6g3LbxrBizga6f2
egsVpFXNsZFpbkb8jHIFN4bH+1u6xcp/brSM/QC6X12IK7WMlYjVxqZHtZ8stXFFppAilclBY4kv
wi4N0mVDkvUkNhi9SJiO71aDoDB1qNq6RLJBX74kCFcwnpw/iayYxY1D9dW8I8GQshEZFcHOaMAF
Up0PHrkycsHCbCmCTQjQpALa+TOQLUQ8utOCiXUVYZhDuCBIzay9bMUcWKjrZb/al0WtIQu9GyBz
1vJtrtVbLlaHymZMI31OalwdtW0v3RC1mFDXe28gfmsLES4sr75bR2/UHxLZiPpjWhDcS2BZl8Gh
60Aeyq9VAzol4M3zl+UtX4BzcdwVEjogAzpbEmDudFkLWVbg5yGXyDTIh3rwLCSi9wh97btkcDSS
4I18wlJlr/1HkS48RGJC2r/vsAVpMb8jcikrJ9MoLIgknWI3r8hgXwf0aEf8LYR8K8NL0v3s1f23
lYyqdTd0YzEdVr2zUiydP1wn/NN0jEqcxcb0jggxvASTuemWNe51S4xKAaVDeD6BuSPoAoxDzUx9
YGupHxwIF8+P1izXOtZFOqVhU/vWHSFTpDcOVsENa9wcb8RsOOjqMS867a3hVr51XU1KVFf5MmUW
weB4XrxIt9dMPRbIaWFyCrH91UohIjZ5K8xbl/YIYT8qm11nB+cWIw0JYNB4iqVD2JgzfO6e9ZYi
7Oi0SA8h6HnpHEnT6J/kOBLrVTq5uuCkaOuXHd7KBCOAY+rpetkLZIvjjrQryQmSYmYdp32iBs2t
962jHDcayqmeDlSD5BcNCdqng5ToUHGkdY0KrWzpjuYiXRtjV1fWcZIDjgozM3PGcOw0vAq6g/Z6
X0+jHs194TRH8lhcfb95trYMxznQ4ZMS/XpfIl2Tx26s53elkZrpTcKLDCIYE7DxmNLN0OVOI8K3
+NC2iXKPFscWlUWW3RB89VnhAKq0qIOtMdy4fpNgYVGrlh8XWThaPNoYykLdzXU3sgocoddNgYif
etyvBE27JPve0AFkaLs6uDTcqhR5ZAZZerukG6Gf/LX1MTdI69w7bqfNofAbcVWuJJ2F8zo7YMFI
6Jxikw2hjksjHxHY5NXsxUuGX+X9rJlqVqEB+gYap41BZmo+M/LoGADi47WL9fPCyNB4SDJj9Ylp
9tXSfsmaaTHNzwZpxwHP5VzwNss0rrt8c4zZhm627q4dUKrP31PRNFIwU7STpJVPk3CSnHAZa5k0
e/5OJqOsxfv/q4+GZat3TI9i+L/Hbzx+fXpRHv3463/DN1zrDf12mnGAcX5WO/9RH2nbH3F0ogdA
74fxylYG/Q3fMLw3iAk4gNCZ2CRjW7/lPyok/shASAZRgEEIRY33TyqkU+UeaQyUKzwZ9LSBEHqn
HW1MUGzIiW+yXAbagWbD0RINNoZx/stkmiTnd25Hi6Kw5m8yNS4CI9cvtLW7tVjg4nbtr6tmMm9A
EO8rzbJvnOHz/9hDNT33w9g//xtEF/lv+7H5/hWZePO/AO5ibIyS//7xupD91+fqRf29/R9+PmCW
88alkwThxSU1yP6hePlZf1v2G+bFnBRB1SKU4FD1n48X9bfJtJpSlVY0Esitlfr342VuBTheId/i
U23ZC/4/erx+YCX/qxVCRYyI2+HEyD+Kj0KH/WWVamcQTj1v834oVRTx6lTrpz6p+7e+MtdPSTsm
1t5iZvdM36f70JjaUu3T2Zy9t16WUR9YxDlmu6Ws0UyttZvvRabJkkCK2rk1BgLL9DKo323WLchh
0gEiTeXdfKDMPXgzeabxMIGCiR0ojSSQsqWa0L010e5rzRduaHuEfsWQ45R+DeNhXuMUEARJK2Wu
GfscvsMVmnh5UXkFMUJNPzZHp9YLLZ7tusiiKVlEwoGzFc9brOYQOrXqmiu81FoGGqC3g4NGE8Ek
3LC220cT2WB6gQGqIw9cBsMNYuikvUhk0BhHw+Tp3ls0ipaIaeqIhb0hmDkaGk9LsSeg+EWs7xrj
0dLasbxQI9mtWxSHeFLuWIGOUA0CdqetDBV1KYTKeHIq95IDyZBfBItEhEa+E4FrONtlS6iGP9Y7
o94G+1ZXTW9Fj5cnSonePKDsbsk6bpJgjNQ4yhw5l17ZoT43xo2g3PuAK8yrD90SLF/0pvGoLyxF
2HFOaGZo+rVzzX48NxSgyF1vgI59LTLYUkc9KbIkVJim/VADJog0v4AWH0m9CYqo6K2yCGdQ/Plb
aMbV90Dz1ofaIlYxzLsiATgoTKo8K/evWyYBxc5m8yfcTuG1wVye+FdTPzRE5tSpSZogIPo+pn6W
+GxztO0hiDISwxVFzBqbM88dydA938vQ8Q1xeb5q2DVjq0UrzsNnRBaICZc+NRFgFmn7fZpgnO2Y
eGtfwASSyFN57XLwACphDfP88qbGa0YR0hjat4D8336XyVHvj0FADX2Qq+N/gvlIAVhMBY7tZU6t
sPCKprknwK+4ldA4eDLHfEgiTDeNIDPR0P5aFru9HgdlLAdbEEpAtTX0kx4uVjD1RxvExHSsfRyf
iPGF5dwYaxvMwM2Zr81hkxBC/6nUxehjSLREcimCcqWR4jSBfugYOLuHppxHFRduhlAQKztZ9nW6
qsvJyfXiobAU/UPc043GS0PC8eWoN1V2NM3Ww3+QdnZTHA2tRHPYI/lXvDsIghhN5MFDjVu3Ps6N
uZCMO65m11xbpZ/K7+DecxwguXPMMT9+dWbRprEOhdiM3U4YK0c1Q7xreQhum1zl12TeD8j40Dge
yrEL8LYRfhhMwbmIou2A/nK5MpnIMPQB2cNR/jRto24RuWuTxek3kHKn5o3cQ8s+5OUzrv7Hdrbu
fxesjI3jT/vZ7fNAtO0GLJMvNrXt//VzU/PemGRhba1e9AobGI8/+XtTewOSb7N4AMFl1B84/1Uz
OdabLZiMjhPC9r/1zH9vao7+ZqMucrqkcUljBjrwPwCW/eh0/vKQMAADPQiuG0U4jeJXxEPDp+W6
lH0Qyk5o7xbpQHQYBh2jJk5cGXvl4JJHaMthJ9nEDoWtF/VOw/wXOrNpba0PKMzFbF76uPs+40Zs
PgoFbiFywHtUe3hRpct7FSTvbIupdNDpU9Qs3rL/5a7/pln1ckqxzfG2gDP6bEz2LQqBk61ZB4+E
94eFmOxfa99ZHHxDPcWnZKVDEsuqFg+kzpNFS6v3Ql/1c7N3a7vAyX1kwkp70AGTRcT01nH+ZUqx
ADmo+3nxQ5lUxXVf6OXNMOeQRgcxFABlLCgJMp2SSxxY2tEbCdRlCPVYuam8aDq8cit+HitYj3xK
eQcCSNyZgYLD2ouAhrzsL2DMG/YOXRI5pE2nvYeIqLEJusHnYpSrfWPjonPxeZXr3pmH5PLnra7X
6VxXe2vGnXxVNCo+Kgq6ggT5bOvOL1+1ST198kqRhGP+wyBTBLdSYVLfr2sXuCgbVnU7A8hww1L5
RBSiQxrqqLQTK6r8IPsYTHP11esT0lp0ZQWyDsE/kZ2YOiPH2ZnEy3N8cuMH1evlZ0YJyPAbZyeH
Aw4oLz/zzCi2wphrsd2I6tYw1PNQdutO4wvuArOcrup2Ti6HQD2atGaOXg0CaUgH52kB5nHHItoQ
v9i0NegAsHIJ0bzdLTOUESeIMb9fs9z/ltKdA0PPZruwzXIiBZamhVURzJdLbo17y230e5hZ+yJp
2D+bQuy1enDjppPWgcGheCpROd/gzuo/lqa1/NUScfJAsVVdepRQ+yTpzNsOD3Nkt7a2w/FdRgbd
jasOVvidvzT+rgU49+jR4vneJuv7vvTXDxggAQ1nTfNB8yo3Hg0LJ2RaiStMPMEuGcVyLzO80FHO
+UOG1KaXNSDS227pJB3FprnrTZFFfTJZH63eTK4dY1VRQJI34cXyNhnIrI5bbGl7mrHzo8VWXwJd
SS4EJJYmXPmHhR7z4RvP067RPA0XqVzzW1XIu6kK9qp31ijANRmM+megVujsqQSHuFCaovGkmVty
QqC/NfJlbkLVTO5BKYc+gfKLmzRLu9idQBklQcu77cLZDAWG8xC91Ed/0QIQMtNwLzxZ0iIcL3HU
Gfte1e3uz6vPD7XZr4/Xdujk/Eo0ic0QkkTAl48X/KFctbSHIulPpEy5qgsip5WTOJhd1/81YmA7
LkTWx1qRL3czFf3N4nofB83U8IeWU7+ESmiuERvAZmPXSpsKpmh+nLa33/RqGRMSYZzJpjhR3GMw
ZLlikIA6aeNWond/+akbSijPa6nx6k7T46Kz/DCYNyWhTgC94gnCMzo9G8k0H6rUsHZ6usgYRnvy
81z8gnT666ThdEHZPodNnw05VoCl7HTtVJwBshWLZjSpSbwLcn7fAv5JnBH0vDd74b6zO2M495u9
viqbBehiDI8o7RgdvPz2nDRTUxtnsGcLoT6Q0Wbxyfb69NtYcnCB6JE288GBzfO+LFu6otiKyy7k
BJF8nuDnhmCE7M8CUte1xhAl7CzDv3KFikudOd6ZmTF0Rz7Niydsc4OyvaF2hH76ynTXz57f5Frv
hjlMmcgZvTs+/BM9SssKS9NLDkHmx0YvFovOo9Mehsm9Ijk+xXxV+eBTJKMRrTG/drbd3jt51d+W
5uLtXFLSDppTGRwCk/6psbRjrrX55TRxzK2c5qO1CJ0IAmFEeSOTR9i/9YUrav3gVfZ73DCzEa9+
QjGvE8+dpJ3/COcgiNs5NRBPzdvYZvCArev8F7qOrhkaEq9ikFbXKjMHDk41LvLFh0kgpvGjNC2i
FuwsuHcMHfPFmOg4BxPX33MYy77kgbdctqiQDkVb9Dsi4pN9mZb9GqV+6+y1GQks0mn9qIksOZS1
hKaBV2QX6A07s8jsz062OZRXcuBAMxnuJ9VqK4LatihCeynna3qtthZ5rrzsZ7O/d2jxvh20Zvpu
p7mxZzkrb3UIqwkQqmm9rLNRrWHRmbA7Wo3ZuhLWTeaYb1tZwMI2re6Tmwjy27Ee3zpQ9O61wjIv
06QBLUPxdwGaPNmRFoCtuTU5sJR1dindnvZ15U6H2grSu7qbNve6nnZ1mMwtR//Oc9ojg237SQrX
2A2pu3ICHYkAcwpravej1eWHprNm8lcsPNQ2gVxKksru52WexE3Td1+NtO3oFQyRr6/FRZ3m4y2O
ezf280RdF4N/4bv5sK8T55OpJ9aVJbIPblqQ69FvDIcpvwGQNoaiNjlPzA0ZXJrTXturHA6lswZP
NbvNAdEsLv0JpU8Vq7TDjj/Bs1zRk9wMfv9+XarkRraDf+dPMBOmsqluPIBJjPA65yA9/Z7cvi8Z
FrOHpV/bUCtQEoXdNCHRF5W7kwnsJaM3DwXHPDyvyae0tNq38+z6d8CuBIfvcn2fiMX4QBltXrQ0
Ra4IViNOcfUPJLgNUeaXy7ta0F1Pq65D9qHKK9X4TKAK92PD+D5yaTHf92633E+BBm+z8e3jWlPO
QqE6gNOZo47ZIWAXf0z5bGNthNlE5vRaBTIu8maOU6mGL/yG8yNpS1+SrsovkSWZ99OUO4zkZHvJ
Nud9IjIXMK/ptnsX931cp1oRW2P1vGiLdsBXojxoH9bkhUVTmYjxA7mvM5VEbgF1pRfZM0GAZhMW
tZfvVelAnJ+Md0mz5OAfV4Hsiep0vw2Z3mKh69/Oxlo+NW16Y/igwHu7Z7IJFj2Hm7s9Qb7rX1r4
QB7sjODZ1e/HD40wH5lZ2pe1KXURVlZtRCaCv90K0coJzS4D+jc6y7HiB7hljmh/NVj0P2ruUB9b
1p73fvWDFWq2nyhVs91qFdhmrLSkMi41rzi4hYI8NVdzs2tkns176IxMh4bCAFxVBlnyiRhsd18W
Rf7cM8qs4yGrm5tc0qDKoWZdVKlpHnjGxJOmBNwvounBpPgRuUNL9P+pO7PluJEs2/7QRRkcM14x
xcQgGaQ46QVGUiLgmOfp63tFdleblNU3s+vtXrPKp5IUAQTgfvycvdcuUtfaiTxZT3aSDCdZyO2u
1zrzZJsLfSR7e9Gl9cU0so0wTe/YGt0oUVF8iyyDDolesHQX4IOFsHYjh+53DPJ7QJ4A9xEP7alm
cvvZhjosvcmFpEB9JOdnWxtbZiwEetG3K0QbSSWHwECL4HMF8xfqhpt6TT/nNVCWaduNSTt5ndnH
odsMMeqQlWM7pcAt9Gb1Sk+ZlVtcY9VjmlUKy0IDPLagdqC+VpN9vI2lpzMr9CYxSDCz6/Kxjolz
apu6OitwRBvfKZwsHKal+CGZa/kMTssXp0oY9nSW8THG6/iYjgoL/2qEca847+5kzOcMs/meF1rc
XodZ4Wy7/DKTaStXSktTWcdpqSAv5DaKo6SidwoiaeliGpcF/Dv2//ptbVeSxFZr7o6CdSxjNqgp
vAHXd79pmh6ellzoqqnlnSxyLQsbE/NliOtUA3G7VNryJC2T051alZANzVFdwCaq4sc8brW4m7Ie
JMYfn5TNmXVOdD2BdXV9DVYMuseyXVXTG7EUAg+111m7dNKy6h+jGxcQrCz1diIqsfRrQ4dAmFjq
dkOhvgYj71rY97hN1c1kA0YyJHc01pb7uVp70jOsWu6yZRO3zLycYOtU/ZCZLL5jaaFmnxex3Fd2
rbEQx11qhk2TdE3Ud4uhA3aU7RzQjVTFCRlnwfM6lNxdNZckcFRyRzyHc8M+7j7z4UX7oOa4kz7i
pUr0e8NifugbFCM5VTAtxEh2sdr7iXDgjdVpOfwACHtlk/XitmGcvP/jq6L8Mg4NWJrdqs3iW6OW
3d6sCnFbElGxF10ibhnYEPYs2Iw5vHVOsF4xIzG7zI0oq94C7cPVSyg4YYnD74EIKlRyDmPIJzjf
CmA0TEqkQdbTcj+Y3C1lsK0JzyGq45R0k8KjnDTeMxzhiScWhuBMns1YRBkHyt6b81nuABvwD9Gc
6/b90rk3psl0cNP14q2JXb7HlEtohGrXvLljN7R+VzvNg9Ywy/ZBtg0ODbWMB7ZOjcMoRy6kr+AI
+n2TEbqsKbZFl7dpyqsCjA4p2pvlvug4EY3FFVi6pnO373rNvKupEysfDlIJvalya2zP6ioC21Tc
ZzepuXVgejaPgXv/w6ht9xlN7JUdsZEzR0WxmO9FLNQX4TLlB162LMAhCD26z2iJfG2Okp0Nt3Yi
UwNOVzeM/ccUR7FWgkiL284fkRLcVziQwgr/aDDbpPmEuTUUkQtrMOynlfQvtbqoyB/eC6SiZ3Pt
DjNxwmGPF/Pitkt6TJRtvk1HFPrYuTYSZhY7/qYXebcASjI/63QQujdzmjrCFFr3UMDyO1vPmstY
aMZ5c9UhqIuKvzfo3XGGXBzOkOg4qfUu/DwqiQgipP0h+rZg9Wnmet8SyHASwwoEI5bFj96m6mi1
XZ6qbnajrw6VCtPwPWOb6qta6+VcxoP6rUlTSCzpZukbWrlOyKhqm/FtG4prqdKIFAazaO6aOJcm
WKFWaNBxqnXXtfqerorBg2c3PVT0eiv2iO2gZeqjLmFCsU3bQy0OWWG4FYumQLRai3iknLBEvFeX
yj7lvbL8NJysD4xCE4dOV5ejAGP4kBmdZgEgXNJ9bWzJ2ch5s4FfrM+xZrxQYz6SanPpUk36Stt0
p35Vxa4Yhwf845Nn6iRfjGn3kVyJn+T1mvTK7eSuWSikVrNULsqM2W9xZLdbN+WSzioZ7PCHfcUy
17DX45HPYqMfNHO5S4YJAEqd1Xd9uS17ugjOdz2ttPtycEGbzbl+lzEuCY2uFKEwJahHWv7nvsgJ
8VrG/oKxKHuaFP2F3Fpjr/dOzfhzfMfbXz93ZgNPGAkNIqJMAgRcB7l34/45qVvrbVwU1++NpPvR
SUMG2+b0PAdD13qbBeIPD5+x05QmAkYFkycbhsuQVipkntqhRSh0G8i5ZvDr6z9kZT652nreBjAa
wFbC/yMhBs4Z0BEPAeoth5ckrGejCKlEnyrKTrmqd2o+gTRcOLHpV/mHNTw4o/mp5eKlmljTW7V5
QNX5mCvZtxTGWZLLdy1Vn/79Tve3uuR/fx7G/pbQ8b9L7tj9rK+hF/2f/6mrjPO/0z7+3wjt0P9S
VemNTAt/yF9b4Ne/8F9jXfUfV5HvNQgLfcDV8frPDjgDWrYSGnMou69H2+vs9r9UA4r2D5rR/A1G
F5r6ewtcMf5xVQkKmtZMNbC2EMv6b/TAmQf/drg26X/zxcTVS371CIg/dLy/dDSZlZEfy8h2NQ31
0rdmWLroYHJFqkfOTft0LYxjatHHBZDntfOb7lCRD76uLdE45KFlPk7646Kv9K7yYFgL19doAm4g
O+ZJ8x0FCP4jip9I7cpjXZ7aIb6px4kew5KIF51lV3sQynsxWHttINO4s4ZgHCfluRY/KF+CYTu1
2r6ydd/sP5S2O41A6A5VZxSBzZEfJpo6RB2U6ZQuiY3ZK7biADfaz7irvErMnnOdeuaOXmfBGGeK
31FztsldVuhuaPTjAeURZFSw1dnt4nQP5vYgdamwNiaP0LHAwM7HdlKOwP89hUUAGgLH+BwGdjkM
AS0QHUzGZnh0vb1UTrRH270yjLtOKwO7B8RuqieUUvA3v0/21AUJ2jKfLPggtZIfNdqLasjOs3Gu
Ca+qaHTHgPSpvHHeFom/6eOxn/j+PSp2QNmiSoJ0ZuHObD9VlGiWTjAiFlQpEufhi1YSytCvMdVD
Y6t3dfcEGDXVSVayWmYam4snRdwOolVJWyANrI+xoeTjOTetJ8SQaK9EmcFrdpLINbkrFSsSGwsr
+M+0nxEmWUFp0uLL7ewZLWPUSkhwDA2d1Wk8sUJE5jDXnlV5xbNlyVEpbzTjPV/MV8vKe8/VlLet
/MjcJVDs8+zWh4k1O9QbzF+e0D7icat2hSrHE93G/pbCFli++TyKCcOb6QOVg73eea1Z4mEx1W8t
R3Y7iZ8F/WkhTS1MzRdLbru6n6nnWEZRBfTH1dzu3WFLd9I5VTXJA4rLWUkJTOC2IAMXQXhEoZ/1
a4TfNEfGTB4CcWnp1p5qMcJpG3+2MT3ire6Oi1WFat0cdB7SNu2+RJYTDVDuDLf041FGoq2l1xii
8xVzAUC/4ReJnbNVZMcZGkTbxNQE+Af9vFN2is141rjiPtRkJyawpWsbDJXDgEQN+ZV9AAQh+INg
YeDEqSSYHXQX+WXEke6RM+WBY/QdZ90pjRNqhryL7SxEqYgoT1w07Lmq82jI2ePwq/lJ5wZKf3YM
/UDLwu8cc6+BOPRs5SgnA1lQUCiUHP1nX3/riShRn8E9e5qxHNa4CGsjdu+FCw/QFICxcaeucAcb
B5p85vrV+H1pJDLKy2g2B1B6PKdqiL61udOBiXgV2YWLOj+Mi7ljpH1HQxNUUQf0GpCPUpGa4KgP
c/0SS+UogBpmhRkYyD8xU/eRCoR06PgTo8fQ8AQtNLTnL2V7keorJbxXNHF7gVkdNJRynjrOEeeq
ajkMJvgyyPgllrtoGC8iYyimlpE2HBdjfhzb7LD1l5qXXyI1QL0Ahnwp95LNM6a/OCVwVq7udEDU
EKa9Nf8YAK2i1Zz8mO68JpsQieoOxthBbzoPWvd9nb9ZqfYVJxLWITDX6dsSy9fY5G1wQN4u4uOq
r7BnHhG9Djr4/5xQhwbDYJzjf+BNw34N5rr3Yu0JmrnX8po3qvDWdvYBsMXKV8VRmeBqvzEfJkvb
Ddkly2KWiFtG/O5p08Ur7U0ebcz1IvmAhDp6Rf9UW2YdtLYamkp+U4KQ3LJjWmoARFN4v2t6dK59
no7mE49LOcy0m1L4u3aa7SeCMIp1ngLGp0uUwgMyN4ZfC7M9ePxtfhm2F5djsjISFcAdTquoFmrI
c+fCP5x2bVvHfHmmd9SH8ObtcvqyafFR/d9syyNSzXTYqaPhXAy9+dYPNL6T7q0x7F2aKPuc/rtX
l5V1QBDBGg/5Z7shZtcINCO97Uw53A7m1kJUlcUHALF7haaMZ7vtvV263zHo07gdLvTAExoD6lvP
XtNV+fK9myX2m8oVN0neh+2U7FwdJiNeutYbkF+UpXnROO5WAApXLkyeuiy/Re60fncz1VdbcQDS
foY5jMK6s6JmkNNtXTcTQS5zdsy1MWpBB+1bg1xg4rSg5SX9A0l3gunYwL3DQHxoZ1UHr9RPaGya
dHmxOtnvErfonpCdgH1ik1Utpf9JWIb2ItQ+33cLQLvJ6g3mK1r+2lUIdo2yOcamulz5ySh5CyOc
+j7e9TNeNS4wMuppb7TOJ1SL5KQQZnRA8N7A83El579xJCPZHp9ik7kTDjpErA4rUS3RvMph4IGf
nJeUrCM6UraXQH7tZ4jCgs3fteeLWbi8kemZ3IinWKFtY6pY5+vEpvsint2Ve9cZD70EWUWfGtgJ
Vrli04JMNV6qVI0rr9U4FC7DKUmaL0NdHM8mVelD4O07Jn2MBsmxrom8MYp0nwcLQnNNM9hzUvGk
mfEx50SwMtpe3O1l6DqYz8unHHIUjdI0Ik0u/mpaB9duDmJwsDtU/MCYEYK2kiFOkxxjnzL4HCll
ROpDMLTpi1rNrziWXhqtCWkWSg78RE6U7X3ZdJFS9y+dPe/SrkPxpC1doAnViZKq3dfJHaPeAN01
7dvtur14jbrxUJmQnfD1K/tSwv7NBm6mVIb9Rhd+2sbTsFjOV+m43aloqj5Q0co8N7HiROsK4gzK
qx6KUemJJoGcwb4K4X/YGVbPEUPRm6A0euOusOH/RrkkmiRQh3j8Vhl1yvlWJt8tlEYmq2zXCSC9
xlp7gOU9q6ZqoJWv01BfWbQbaRNpgevCt8ZGu69ig4JIZv25mnN71xmrcQGSLFF2k5D8HDeWkR6s
wWguMU5Xgig4MOco7nW5z3s5+Plc7XKw1R1trQQbMLxK8OWVjLMKlFjtHm2loaKE6eIWHnza8pi3
1/ZSmSr2ibe6v8tx+74Zq4LbBybljVHCYGUJ683vlZrWdlA4m/zAvNNFVquMrzUPQziNw6DSHo8F
mF63QVjVsb8enWkoIEkYNrViPhxYE5HbT8ka5VuKPWTQwFfTCt+VSr6dBj1JLhr9AH8QK13DYSNw
0/js3G+5PZ9MyovnscrXw2DMTbQiaKfXZOk3+hLPj0qfLm8G3/7WAgDFMJ8AADdz7dDpe+tSb6tz
dvH4Xfgq8UFmy4NdxFNQZiarVNY9g7d2D5lbOIgPR9QbfIHtc5yZURXCPpC8UcCiceJ7NmM16lGM
MyjWY+pB9ZQ3ABxGANYflVSr59Su6xt0EBavHnkL4+rwedW2JkHd03ogn43Wa5Y+9bacb2TT7lzR
BMXVSkKcWoQfhFOmCZ0WQWAXKGb+lBTdyyoUBm1xYvFKAsm4TqDMTHy3m60+JoUmw64y12+EANTv
JVC7Z+JZYqJE83nfq1TKBWFMQTyucaStjvVkw+1lZFVre9eKhd+2Mw1d/BvNYXWUNHLz5OJCO/bQ
wMeoO1oO/vqUPRiF9Snr+AiA+YX+IcLOy9b2b2nyra03IqfjKT/naXOYM1lTwgl7H5szCNI4vSNF
IA+NefomHQJAoIeOvKOQwI3F+Ia2c/Y3tT0r8cwBKCYlQkDtBGcqf7Yzh4aKM7in5/aN1i6PXb34
gKT+qA33ds7NpafS38iEgr2Qn4mciKTLrFcx2s/ZRCJOtwzRlJn3sTH3R2sybrL8q+C3DNZCPsRZ
P9yrGTtxzMgk6OiRh1myvZiK9lKZAFjxdGWngb5aomESSyb3oXDIoVCT0+qSVlPo8wUNOn2A4X7Q
+/5IYBWngxZnkqi0ndv2T+tkvNXXc4vGISWx8yOSR7L5SPSyrDk/T9bCMcStODC5xrIEKZ6Q2nKP
Tm8XjyymFMWd2CIsYCss5tGMOkV7ZujfnUtpaIeBYXB2b7s9SFqe25+ZmbYBmOv40CngyGehOGfC
WyCAMCZrD2yyBFt0sTtHvPT9mWiN8TaXMtuNU5nVXklnlDejdAO5tFWQdCSA0IJjUgokpWQ9TafJ
b91JhOUgN85ReGlu1g1xLvek734QQKzMfkGLJ2AcNAdzV6cf/dByt/X0SEg2Q+vh6pnbKiOhVUyz
s1HonUQNtBJ5svrFQwRj6s32qqhbHrbKtLNW8TNTocCMpJmDPx28RlhvHIozT9mW96QuJn9WEvfw
7/db/nfNlP/fYlDpNPyiMvkXo+rxvXn/LTb1jz//nx0VgT6QhgoCrH92Uvg//4FWkH6IUH+3Xxjm
P1CkqQgMmfWiKLyypv6pj1fJPtXsP9KO8XTASfh32ii4LH5ro9j8++xIV885LAhHJSvyd0UF0xBm
b4xx76961JMDhZUYr9jwsCYtUb2ghLUXtv5xmDmUz7ekBiAc6Ngu6qCgRJEzymD1Hcu3p9rjz2ah
PUvyCpv1EQJmFG3Fdrvo1XcqZC+WF1eL9/PKnq0RTQMBGCUNvCCKQNWMoTTZ5H2UaIZsM3s3Mkvx
bAYK4ZxwGLtKQryGAheKcyF9NGko03zOLMUrzfstqDLtR7LiOwVExlKf3PXXeWFWfw4Md6JyZYCx
6XYSJs2jpgKGHFNj8ofOZaubtRenXj9BBxh75oHprVKkRdgz4H/ps6o86z2a96xjSn6f3eOC2A9u
crOVN4nRBU6uHtztRFzBg1IwobbntvFI+oAzni9KuCXJa0ufxRsaasTyE8mTZ8+07He2drgmsrik
HLBEbtcEOAMVS9UwIWaorPbkk9CdQjZSUXvEYYJuH50DHQjmtgS9k2dgBTUzREv75CybkSwnwIBi
DsWoJxfOW21fi30lCnQx9qB/sVh0d5zsnQAXpvGqdMp7qRuxX9q5QUNJFVfNdcaBovyRUYkjfIxx
vXbAolca6DtNXYDtxxOd+qlRIrIUP6eR9XdLajdsKbmO/doiGbA4nHeGOQeNQ3qLSprNuZz7OZxr
owpcJv8+Zov2G62T7G5kpd5t9DKCXJnSGw60yGGG/DVpZ1SsSvExXdOl8qyoo2HCGqBN2Rht8VS8
AhAUYTWIEuYbj+3YtN/p7bPzrVUWiHZYb/R5sdkR6w+ERMIfV/utgi7JbYQRarYu+b56tTBgGNNI
K8xHfjwsu+TFHQfUXL7dWsvedu3LiqWaRRnBR2vUYObMtX6Epp4QXOM+YY7OIwP0uB+TcOklY2UE
zsxeuc0yvqegdah3VuNE+l7yps9EqA7VRm1cCTH4HaC6QEVr/z5aiU0P5/qQj7lxYgRuwX+hntIr
NQvHZK2PGWS7Qw/gn3vQ0+5vHR1pTHkNY1qNmzgrHS/+o92iYUORDa0JptONR0gVAcOJPZEs2NIV
67p2+gL2Np1LS+c8P6DgCnPgBqHomR46doReJppmYkNEvsWBpi3pncIPGZImRY9OwQhC/kLq50Se
BxruiKhXODTZgroPdDjoxrgk2rGe9H0Rb1Cf0Od4CB5J/0zJ0HEFc+NRHXr0cYCTBFPC0MocLKFy
HTVaC+nsAxzKI+6D6lXWVoRTutDsMws+nbjjQ6ppZC8oREwuY5wgo6nR47gdVNGJ7syql2QyJDoB
b1OW0GSbnqqlIapp0p8tZU6pTd2VliirGGfSl3zQxG6pBQEHtvyyjaTHrTOP/mxyOcq43iG6Qbmp
kDHpUpLfpjZvskF6SJAgfuV0QDgndFXBwchydmutOMHU1e25qAsSHpABBOa48DaKpQy1KRYhvezR
S2PUJFWNuYITGX2MJNnCtZxzD9EBrd+8xQOc4Fq1Svk+K8Q35hB4jgmXS3cb+pKjdtVeQ8ZyKMft
zSFY1s8MF/fChMFeWTpkk3NHuqdu1mHX9PZ+0gorajOS0n7Z2/4H/TbDgV/lbX9sHVc2FdQo0wLN
eNV3/9KBVypiK2a9q6ih9FPpUpfyJqiM012lfIqtBMe2iP+ztPi/yg7/AJr+oqnjW1+h8RCagFvr
Ghqg3z80J3xMRawu7g3SqraWvjnxEnn2Y0Ap49A2L/tHVQ8d+6LzPunp36Eo/2W7xBLgMHuA5sC+
DRT194/HHU292dj6fZdn3xWZvba6gaFn0Hd/fW+v0vPfLvPKF7aYalxnLzDL/3SZsYBq19qtez+h
pVvdTzX9G5Tg/3Ahv37An1Eza+nWWqvxAb1+zvrbzLhk5ftfX8OfxJoO3xsiMw8IQn9NQAP9/V7N
mmYp5Nw69yP5Qul0MrbZW4yLanw16edff9S/Xs3V5Wci5L2yqHGm/v5RGb/XNiZTdnFcjixK/+jK
9Q030Mdff8xVcf77ryJcLoepF8UZ6KHrTOqXJ952RylLPZUXbXjQt2ckSZ4YP9P277Tvf74cqElX
CD/eE3yLJF5TdP76OVCKe7E6CZyQovS14l2Rj/nfIeb+BFUlNhP0GO5egiigkzBA+9M9m4wuQZVh
JPcVVjB1HL1Vvc/ciyxuKnU6lnT5HRNLXPz81/fwD1TbrzcRsNrVFGrz4Rb//RlZDNhwXTcUMfdL
crWSYWk7Y7sTrMhE8yBcHMMSSid6xVoNZzKl/YkUge/ayHs2KPWrps66V0+kSON/My9lVU6HVbV+
LgA47mXNRMN2B3tXAS4JxUTOBHoNYlA4VFPYtjPUd0mZAXMrp/mNqKF3zRgxoyA+0+i3CB2fuact
M/8Nkf/Pjw5XzciT0BowEtT8/4Lkat3SxYQt7+vsnOpfyvg1oA5cB+1vFmUeyOvT8fsNtjWWKZy1
oL9Aw/9pjcosAssSpbXBP6A1Kiq6spqdy/1AUvW+XpoeyMmav2oZTPqBd3cH1In8Ny116XO79Esr
keRnKuNkaqdwyabY2yZXRo1MP2nrWfcutsxjWmRA+KxZe1PVTGKBFA65kVIah66e4hubcpPTwazd
qrSMGASWK9ObuUVaaTqnhBHBgK6LMNqDqRZziJZpRss1lN9SVwKxnwnB9VM9+VrIudptVZPNRwy6
adiZE1V65ixRN8NwWGZIG4mCMBV4NJpElB2Vh8jPsXyXzsox34wi0vuyYQNG60g+zRsiDpP4YUSC
DZZ5f9EW91aqKZiEpJPYhC1GKSpvoJfjyHnRU7KMMndtERcaKaKMlrORPtV3Djj2BztXCaCveue7
lY9AUOwmTm8sZ8NI0i7tOTVK62hbSReOfeUGeTWj99JS40Pyqx4dsyLeGsz1ziQm+AdTTSYOSGiD
pJnVcOHU46+OSEKmwuoBJ7B+UBJ9jjpn/SwlPtW+mt4APxvgCaFOuQWClwId066TI9KOJH1QteY1
Senik9FmRVlTkfniZMuJKBiFnvGUmwHQlimq24I7FRvNGfFuFQ7W1KJtmXqf8urqZU3dMziP7baV
UxUN4C2QyXV8zW5t923SNLtR2gMlpkHuMjnY+5ow9FCgZfbTaqBX0So1p0KGB+fWyBkgFBpHASSN
F2GrfEC2aNl+q4ZnMaid32JGiXpdQhNTkKwmrTMcGO+6J8Boxo3oZvWms2bTywtzO7K7uDuTbOnI
IjqVA6XqUF675MUpfeMYP7PRPFMdImDGNO0Val4/WKgTeGRG4yfWa80IU3SyPxHmvFYOITiM0rH+
kCRys8XMr4vJ3R7w9LSnsazmr2R0PqaSMSlmECtCSXXtSTZoBLRGgWCzbpd8Bq1IvGW6FxV9O6de
9DvHWgS/qa3fcUKyDpnd6xiuGIlgmKDMS9CaMrAhGLBMnt0lmSIAJpNfD0sa6YRHfYF60rzGnDO/
HO05JI7XOlEBOYdNdMUxV1M0nOXaHBDOXUN9Nnghg2ESUGhMh4rH92EZl1ISjdHrl26aSB8ngZ3k
ZubRVjyRpVwmTVhs5jVzy8H9lPe216/m6IM9ee/IhgsrfSCL3Gh6MkyJuRSJolHkZeWOw3ry056Y
g+u1jvfbodVm52McbLJ9d9bBQQKnXmqLMSIZdsMhTcb6VsExcsiZlIZOspp7WuYuQyV9vek2QaHa
CP2Afi/hD1tqIOCJoM+0mNPilEfwjwKdSEa79Nm75pPb2h3IzDGLIGqpXg1oe64bjiANtMPMQu5M
tKo8XuPJkFGsx1ihU/BeWk8cem6pThI/jgnpsNhtb3IdtX5uVHWU8AviSgQ7cUUemVeWepgsDM3H
dpbhpOc/2DsfSS8bsB24tfFdSxip2P30NFtMKqoqFgcDrlCU9k52t5GgvCcNhTzZfu2PZm4roTVn
xAzSetmTY9zsirUdzuPabH6BXz2YC2yLiBISjiEDzviuGT8BOclgjgfnnkMc50yDaWKjD3Yge0s/
r8qSkQ5eg3fSR6JmAVqGc5HAmInt1Heqa6wkJI7UW+TShCaJdg9LTVJzuY7nNVEtIg9ZycSgqO9I
2PrT5ix92LDM7roUpWaikwKXpSvv6eSmhxo3SVgQkxVpJUpClUMypv68vhfM/MJS6gWy48o6T5O5
RVCxfwA9cm/cTFGOugRNrUo3R8vHQGWs49fRdL+vhfo2E9nM9KZxPFFIGZmMgpGOVZ8keY3+phFC
NA8Oi2Ve5B/LWuKPqMr6AoF0+rmpaY7tHayOr1oMsKemzbD5je1h6OP81m6QIF6zrNCpZmhoXflA
k5vA7a1Y/HhVHs1ZTHtYqHZUj6Y8cORTAQrQfRnTzN2l27iEwIMkLo01u8UtqHizwn0dW8V9k2vV
hXWWlAdgBM3eQCD0JpYBnw5DBEbiY3Y/W4oTSib+8G8WgZsiwbkxT6W/NIZEX6ERM4j/vsU819jf
ZjQ8fkFc4b7XrttgzHrnm85Mhwzz4SvTcVPzpHPtFl/3B28dlk/d4o4Vamft1VHPH906cwrPLFZG
DSJWsR4s6u1Q3NecJjMaMjY0ldJWv+Ubx7Yua40dfZuHVq23COH2FInU2AgIn39WNaJoHEHusctI
mVhoMp0NZFCsZ63rO5ZNEy1Lf5J0xCOO2Ngz4wonD+rGoFTKyWcjlfeLrX+QgJn80KZZCfQ+7u8c
ooM/4CIg10ktRQbwiAC8ZTqkChJVMdFM/WFNNfxPYs5Oi6Ny60bqiLHOPsfFKPWw63FfBaXV55fU
uTpHqjljXDutUsOb2rUMFEe5K7UsuV/dyZi8Cs9/VFNj3NaUCqFd6YWPQrz1Wrezd0VfZxEuMJBq
pBQbS6sdM8V4oQsvznWdfKhcBFaJnobUSkMK00bcMap2r9LqIdbrR8OgQ8U8nz28aoh3M2NruBAD
ji5qMNVbQQziyVETQt0d82o5xpDiqcbYCPLZB+OoXKcX/WIjx4gRDPHM95elGDuMVG1z2yMB3THt
6wMg+kkE06H3dT0uQ6yA8nWmxD0gf+Pp7VL+aVP7rq5DclKtGl0GXcNQwq+MBIW3NxGzGODa6pi3
Z18ZBrL31BQ/5+t/s9kFPDjDMe0HwBud4rhw3+Z3EjFnngYbUYajFXuoq8VPqIuCusLhZdXVT6Zy
7/WsK+8TqXcRsghQmLmqke0bOz60tZW1T9m62yxXaNViTryO7RJUGui27MGZfemmALlk0/sSD6jf
t1od9upEhnWHd3pEM30/FioTCyLYPaQWHwQ//zTMSjk0owAtZyjL6quJLUl3YUZulTQq0bx86IXN
Naszi8eQKhymCEY90m0klOMaEo5TDncD0R5VoDSYg9zJupuT9VanFTyoBh6b5y55dRJCwAVkcQWA
IPJAY7kzCKdmLNh8KeX2k3nRQIMG4xr5kJbP6zyfqDwgabiWw9EKA91az0T85Rjp4R31jCK7yTcI
TA5JclfOGSeGoF3bak9dnJ9rVp5bOuKYZ1daKhMuAkK01bhGamW1b7QFVUorU3S7sUvm3eTGMuBA
gMM2i1dGyDBedN1ErJSr3yuRF/s1Q6M9Sqs96rk+Irwq3WM74PdYRcJtwzfu6XJ1omIxt52xxQAr
i3SKJFNLPRtGX1cryX44WidUMYihzDZ9UtwKXpxOAZ8P+XhAcUBjjl62Z22ue8NA/LZzC8QP1aY8
JwW+lJFO7DPMMkYFFSOJlq2W9ldWZekR6xLhLvlq8dWW5ZiUgkDL1nAeVodOnKYry7koFoaHxvBZ
TX18g3vEOMvCeLcE5Zdkyu45JUnanuySei+dAtybPcOmbQxk6KOdh0s1mvuktIaPdani24UU0xuc
mPgbUZg8dKQgooEZURxo6QGo44UnzgjU3nXusv8g7UyW4wayLPtFMIM75m1EIEZOQVIUpQ1MJCXM
M+AYvr4OlNVWYkhNWnXnQqvMBAOD+/P37j2X+LS7jPREpJ/llzFqeG1aeGfMV5tD0aDKdjtcN1GO
JSso3iaKJd/2UCRFtAt2LlCIZtW0qDTK3Jxus9qmvWy22UqvYhysQzAdRDmSd51FtXxqTWPeeqbg
LEObtlm3DGROkQSezHfWt9vUQIs5qCa4s/GxXavQCq9Z6Ka9whDH0DhptmaNM5HKsNyKKu55f7OY
uN4k6K6JqkBQ1FT2IZ1q6UGdgZyzMjuvvm9bw3rNizTx88qMOKlU/SMAF5Nds8bT6FTuY8m74rtC
sSOZOAF4iNI6kIiAQooj07GD9bhrAVMsuSLdEXnJWyFD268LZjZlKCO2mCjajMoAhAit1S9GS1sF
xNetTTP2NtMssUIRuoCp3SSMpKyuoY/yxdq9rybMirLDjBMpuvfkVI719EKua4QVpJr2YRn+tHJ3
RqfAu48SyjtEsRXdYOVI0ckVhLQ01JKGqbQt7rMZAg8COVm1EuWNG4WMsOX8MMZxfRsEikb1TBjJ
RvWmvu9rL3w1ZibhhtFVu3qOGMlUQbLPJqFe4sKYr229DH2JV31fZ8V050IhfEqKWB7rWcFq1nDT
e+G0DOk169BAnThVk/KeMxtVv6YJFbMEjgMGfC3dSQ5feGBjx489496KJrA0oz0C/Qys9N4Q1b6h
RK9ol5AuChmz0csdpVt0hLSRPyV6TYnXFsGzopu9Zf0sYCW2wwYbsAEVKKbBMmjTCq4igrEIUQNS
nweOY0jGmslaNGR4DwNKvP0UMGyYYzH8KNrC9nsjhHBRMEE2QEsfYsF5WRfha1h7DwxotNXo5uj/
htTeE/5nXSunTu5t3qUDXtpwZ7bsXxSqyY1JhPZNPaNyEsb4Dfwq+hqqSz/q5bTz7Kby55l+gCL/
bJ0PDGs4WCN2WUBSQ8xEPbYpTHVgXddNJ37ZSZUfBj7jna3BKRxiIpAa1swNh/VzLMLhELl48bJs
aE62PhIo1UKsZm2TVw4TvTUn4YgEEbs5Q3syjoKMRH+yycaBZCg2WZsV+6bi+dXJ2BElH6uZqQRk
rLl2kJyBOfpWRfFPjQE+RiDL2gP1CujSe987MqFxIJlfbSaP+3oqxApQWHuSRhxx+PSeOG4xolNU
Ugodgi9bZfJYavzYqiBGKoBxIWeqdttU1iHBo7E2Zc8i4RqsBDH3pTBjsSnBrjHsFMiHIpvp4vyo
xZK6zGKvDpsZC6Cn6IC1lndUOWpp9I3QM0PD2sXeTDJjXQ77oCfoJ0lbb4e7BezJjHzX7TXrC7Iw
uSnimaT5QbwxNUzhWXomiYbZyxRYzUGlk1obczDednU47vR0+Nk7vXczVVq9SbDvskaW4yHMYXhE
JNGsIphSCGIcbw+bbPBDvud1OznVzg0SzlOR6R5V75jPw2Q4G+K2rG/S612kT0F+z42DDgUu97Ue
SQOw0/y7qYyR9cq44Tuxr0ryFLa6pne+7CwLfYlRrfrSNjYNbpVVhINr3Reo2/uy7TDLcpCrmetx
Lo07X5GwsQ5VnzH2YYmRA4dosKMMf5y5XY9Br1ZAKX4GZUObqFpS7nXeB9MNXb/tvf4UDH2490SB
ByC0ExJTh3TrQtA1aQ1rpWgPel3IPR/GOh7MA2M+69ZI0/xRc2d7XXXVU+o1gW8WFeK7YAbJH8XJ
FjAVvwDIJ+2ocvAdrTUPVSKezSikY0AJB90sRWpUoZ3O8shej6k+XAMLILp+lM9p02g+5B/Ca3Rj
2NEClluap/huMTaOO9ph3sosYf2sZk7LB/yLywKrFTtDpIqBP+NfJVntBJoWBLK4BSlUa9+YW6aD
g27dxG3HAg75nfYgVn3scNrBKftfRmu1q6mBU9tATPdbMeur1CUVLFVmek+Wd7hy6rbYRcNUHzBS
tbu2HEhv60uoxrVyt8r0GuwckFP5CYVfj2Z2bUaDuBphwf5IEvGNYR8u+LFLfMssJswJub5NzJ6q
IXLMXVJnHN2DEPm2qzi9x9DReI3zK6+Nqkcs5eWtLsSvUnB4EnXar0FmLyZmRtKgT4s9f6e3zlM0
lwUtVF8NZXMjq75YkT7a3sVNm54Gs39x+A/LGx0UZGTpLeeYieG4G94sIfAURNpkHmo4FFtM6d4e
l2R5ConEXA0LNDsKuN1ZWydHR+bOs4d34kc3G5PfjGO/mtsJ8FdtOHtoxd4ugZDMgu3U2hWasHBd
YaRd1SzMK7NSX1yR4MGoE7Vpm07uQ9DEB4e7dEunnO/ATZqdntTiXHUuw+651SkwA7yqdlL6mtDt
bRj0UFc6t8V4YPBrarPaJXPf74HOKNwS7rfalN2uoC92V0/x6HtxbWzhJ/LKMUC/BbWmdkBwxS4U
y1bF2W7rxI2Avu16nHbB8VL2PKumKfeSEfoq5+yyzospOofQDQ8GI+ZrhuQI7YyhPsyjXJgGKiN1
aUR5AL4XS3CcHoIspQux+HX6SZoMYTFzh/g1kVr3WA4GOgtFl4st0tB5W7hV8wYPK3qAfFUA1S7x
vxS0sgMkfxbHQZwKWmNscVg0EcpYrQK96GFZadk++hxzZdub+9LI5BXBNvW6cHBXaFUYUM2FRXHK
4aduw148pxG0jZCYX/TuXb+KCQSEkwgsEWckPWy5mBcZ2V5JXY5HB+nmLuAoRJpKWV1Jt8NfkpkF
5g+sLqDhyms4FxAhHUS+tZ2KuwjFwn4I2ddnrfg5h2l+YKHtt2VBw27O++mYmCk93Q6kgBN22Y4H
GewVAvFNZLUeIGxLezYyBarRwSCFrWY8olEoj1jw5WMdsTaTyI6OwY307ZC3LzTPdTows4bkDqLS
lFeogWeZWFsCDaHoaanY9WaarLvBYY4uoSoR+/ukZ0gvJs5T/jQmwUrTTecQQui/x8wIVcQcVpNW
YdCigloJs5rWaIcnPCSyo8fH8T3jVPw1n+V4hSj00XZoD2JB1SFJDjr7A/KAUHdy6gy4eNVcv5oZ
vQNGfSj10LWvimRu7pYe/9qD5wMD0pl+kmOd037SmW+h9k3WcZ+G+zTvs01t1trXgBPDlWzoTcbw
2DeU12glR93cNvTq7hMSbopTmpjai5vjG9BMnMZNnHJvRWXf0Mgk01HwcE1Dm64jkaZbTbnJrvV6
5zDmTv9oRYuQNtb70xjr0KPAmgGzLhQuGlzCnp4tw4duWhluXG2I/q7XqoVpSUxdfBpKR9uo3AhX
iWk3z3GKjARwfvMAGsrNORC7MDYzPFBIvrWNTFMY8VopnxjDKGjyFIJA2uuQ8UJh0S7NYz/IERF4
S55Ilt2NGnpwtUwBhrleowxUPOGhuXI8GieFOzRvaeWpW7j8IM1KjrNOLocd2uWnZA66E2KcBg9o
YVesY3D0V2GcOBuHJq5fSEod8u/KL6ZZyF9ofl0QooMHMDzQkFa4tN06q9RvitH7MUGi39XJIGhM
ZZSFetNuLMAyJzHMADJZ8HaJTNR24GC/pu2K/0ub0q3hFunVmMjXCOg/WjMLFx/88hyZy5wBRbC9
sLrF/Bh+6zG83fQWVVY3zjiLgmZGF28Fd4Aw8AF6mTi3iV3BynLol9FECDdhRFisa47WqYvt4Qbl
Q7ttynb+Cr90vu30KsdQJ3H4G0P1FagDSgvRVI8mOChcE68BCkvmFWw2BpaWH26iy4MIouHWpuDC
VZWqfRAh/7SA+3x3vVz/xTHxG7HguL29QP/ujTMmNbvs8c/Saz3aoYtFWjrRfU0vbqcN+qMpYoTA
BmeEynG32JuMG168J6MtXTIChj5/1PuqWplQXndtP885temc77KaEeWmnDJsV3MFdUtbHGpIV2lr
N451yynzjQWxvw0MuEPF2N0zQ4z2GTsBzV3KBiUZyyr04AzAOgMfdGJv8BJreAixIzFkE5t6ttOr
rJVv+hBnJ46XTHfqQN02Oh4CUVd0+4hhXweRGayqenixGJtif8ujXW+IRX6cCe1qYviwcVHMbVre
lLtkoI2gWktxlqYHIMyYmgpS61WuT+qHmNmXUzO0Xhw70Jk+5Gq8jRtb8ysjkkcszDQ4Mg11m0bP
uqUx2qzziHVfTJ7+a84HsY48md3LNEse4jqqv9im1V0baT7vqCrURsDJ/dYxKJZO7GffNTHOey3p
8Fbo9ZLSMI4tpsEgYneK+5dOZOaBHvNwl+kur6U7GN6RFQnrnNOA0QOWcDSI0jkN7I/rOpnLTRK5
2nU59XdjSwyXtAGTusy7fA5jDc0pDbGuVRaYWyppnCpVtbvKTbp1Zejg7RxsDnnRJOs+lORMeNkw
femFm0Dmq2nQNg6ictSfCBDdTuyw9LirsicvA1eg+1Mja2Brl8GyR3Pmkss/RVxqOy8u+b3Y9Dlp
Vt8Do1vowMnbaKTzkQnhM7aVJzcp3xxNp1XdR64BprfOSsRNjVV+cXvvoYRojN9DxNlO0xAXDmPX
jmuddsFTrQnzLanlFG+6ULpXQRoZlA/0r8oY0L/bpeFVm5XGecpmHBZ6jRfCXk1Dfx27RFrqRDtA
9O3mVT0mKCllXqdrzXGjnZGieGznYOBMxPvCwD8JDVxj6ThhOQvoQASh+hYlRnI11VV9k7aMaAqB
EivO7WxjMCO8ocsBwxlmcVj4LlPITeqVOTM7T/ta2mQj0HDGxkQTaw2nq9nGjJC3ShTMESOdoLig
i3yMANEpQCh01KMw3EckIe763iWUg5iPdYmwfEWnhTeSeciZqAW1r+qJg4yZp/ccyNCt1abajsBz
95agijYD6fkJeYPbvCNFoswVlGjFGtDD5tmQ1sRsbirnfa6wVbiDpOoP8Wqq0E3XTgprrE8De6MG
Okuj4bZr5y3Iz4kGEa2a2Mkjem9GDUw695pfsebN1SoJSb4EbKQzs1/qNeLcsxVP44dZN/obTW7o
Eop9/UE1EAz7PhzXaZl12yjtQKh0uY4ZN2qusXUxgILastFcWMxO61gnZ3RwIdidpP6jSz628Rtn
bbkZ5gTh2lKktcTIb2JSi3cGMxoEZUyd9G76sURLtisIClQdrPCxu0oRn627fnoZhIRZ0JBlFqvw
gX3PfAoWLTD91/Qrd128enXe0S2pUSyk0CWCIUkZaNKAYml/zWwnvTOYMvn5mJHS4onsfiLO4znt
8vFJa62u3sDeAe+HYQQcB5kaC+BrVXe0kJ3Ufrba0lg5Badnzw6jTS2VPM0L6ieLtYTRjcMwkgOR
otHjUKUnFfhDnYHOD20q62gLzcSRm05PMVum4/ch4APH61h2B6+1FUZU7MarkSLkpjeI9kgpHCop
6CAKu9lKd+j2WjB3/AG92ufhEB5Rx5pru3Dk85QJS18lEb5OMkOG276urI1hT9HJDg39u4bhs1tD
LiIQtCB5mHcO8JEh+4PD+eXR4fiEZzl3T1NvoThwRfnVa3iTE2uaoAKZyFiBvW04RLRAULAQ5nol
GTyinp0Z166xejnbzjSEj2em2/HXjLtJ692tDTLoa1PUtMf1gBCYyaweMleYj2EeUe0nPZHsIcaU
eOgg57Q9gvICHmml4xzzenWKqrbYJqIjDrqPo6M2mzyPRFI0OUyuSSHpG6vbONWUPUJ0T96YDLov
UWACMApG9auqiEDlID/scqIMH5Ip8PZCr+OXMQVvozecZ2i4YWUO8s6fgyp9dJiU3jNkZKSqNLTA
8J0E8LdU6bc9KS2rQVcIao05ns70wxnV6m2PhSmIcc3SHVjcuujXeyenSpyIEbGqeuv1hu679D56
X5CZhCOwnjcqAgYW9+a0tYzshugWdTtqlYVW3XjLHaDqnkH/ejCK7mTMOW5gOruMocpFfKNZr3pP
mN9YOTptQUioqab7TjTMOH1z/WdE3b8aJmxQhAM5WycHYKUXmCUHyOmWvVK5jDitjujwO43mTxkG
yUPEi3OfZkPyRmeu77dWNcd3DBVR2vK5gO7CSKfXWQh6pOmjtSdITSuNJgIvJ0fa8LN+yDLa5KLM
IFSKFJ5JrWQO4EDexeQ2xJTTt4qy54yRz4KMQHzSDshpsJ0lQhGKYN2XulEfyhTqiGj2UrNOYYxN
IIXdS0WRL5lJBnEsc9blNEcdUaM8Z2ZxFReY5HLcwkejD8o306GNPk6acbJLaX+LFAmJU5iBXM+W
6o0iZcsggIGdE+qYFx3v2InO3ChGTZHdaIs+e6rXVcNyUnnASxLsdtjAf8Yhn7pZGvKW2YT8lnPs
sjbNTPHejjRQmHMgHcis2GzWtjtMT1XVtXvYFjQdbD0Odnlk0LJvhIafqEeI5USNr3WtxQQLqTzM
eO5FYEzdzmq67JcSZvActHLGQx3bT14a0LVKQo2+Y8XkIXPuByMx2zWlZ/uZuOyCmIxmEC0vpF6+
WJPBhXMhgKx1M9Q7K6zvYkde44U79mPsW31+surp1jSKL10YfNdRIeAp9j/WDV4qYk1cKosp1UUk
jXJwSXP7UxOZjYU+wDYKbvUxu049tek0tf34Er/xoX8q5yxSsRD3kvPo8A8/8P010n6arNBu6hsp
QkFjRoPFUCHLOmVNh/YcKBfKd3P2Q9MZMKXVRITpOhZ+IHAL6TD72St35synIv2oQvya3jjG0KE7
Brp62N8RFlB9Z0elje6UlACfPJ5FFPzXnw/FDmGvZxigxt//+ZkErTU6eX3DHG6litt22MVOSen3
pPOml5L3ETPjJ/fs9015f9VFSMpJHlG27hjW8uD+EMXqWhjCDde6m9BuGzT+Dh3HVFCQoFGYhxdd
0LrITLNaFwmjI5lEyx1CvbVi16ZvNVMCw6AeH2ndQOOnt71sQMNTYJCvjKkXq45cGrFZzlJEB2Kr
iTDb65ZlMRZIuvyAHMPeiljOVxMnprXVUQAxYOyJ6xAMaDzCMzhmboj2gFlnjk9K9sUGJ1S14QXQ
kC80DqjDibYfdCrcEvTKsRR+CUbYXYo0dXzhkTThqSLgoZJiBcEfswuKGdFZBUox66Pu5MRduY2d
PL3pDCEepr5vbpyBt7SY68d0DLrbGCv8qTBQK7kHUQVog8awXmEQ1/ZVNWobQrNf2Y69VS/rllA1
DfFWOHabBu0DxvPUPUi3OVJlUvhGcTkcNTP7ybvqnvG6MwC31XztuHl9cIQ3PMc09GniKtvBjy0q
3kaOUwT/loSQJBgsQNv/mjILVqatQ+iQRrbFZA4dxGrbh3Lxfo2dSm4ypBJn4HeptR3zdD5MDYe0
AnuDb4x2fvS8CVO7AfXrEZMQ9uReG2HX2q/Sru0D9Jbcn3CzHfNA2B0kaEBvTAuA3/LfuY6yiQWK
YwC7aDwCUUuz7KBpU3LfllUPNk0o3ygrpH55G/x07Szyh+ZW1CZIVKT9YXSaSLhfJ3GO7UgfyruJ
Ft1PaRc0dEdmU9UqtemiBjOKTYzMzgGty3QFbbLeZkVWrCrNowujeeaaHY8ehkuVe/Ls/g2Jt4GL
F/M9hnhqY6ElN/A/ssNswIwF2pXvOPaynU8pFB3c/tp6kG12Ttpy8vUW6AXD5QlxibICc4uJGciI
wBt96mj8bUQX4G3BX2RjIYf1uFP2/EooFn4X3r8UVEfKaMGRlbmFJENJGVWAOCwZ9c/GYLP9OHO6
69KpPFlF953pQ/wlxCS7S1JUQqYjw5u60wnTSJr4unYs2uea0jfz0BnHISqJKYE3Czoz08tzpX2b
2q/dOpZy3qHHxAzTRNEX16jutKa8IgRwrfIgv47nHm1dlG2QwpVPRdQa35skTB/Cuq13sxdGGInz
4diLPrrxhsq9YvOlO8ZfAHAlyOCaNqVjkzHXVb7JQPlriajvSwFcMZ/bfSOGhvFZAv4uRhHOtMUZ
z7rDPAw0xLdmGl+D1qhetMYlb1ws0zh6fe6NhioDHaZlMDYL6TwwbF0j+s4ONFuHo+5EE5OfnnNz
W/TzTsfWAXOuD8RKYkCXftbATlHyq6sQZ+YmGyvpPGBu4SxhOV95msWUzyMciLmIvI7UFB5DW3ur
SEXb4cb6GaLQIaMAZQh/QvALJQo8CC1UCMOafi1xSIP1r39NirObHTl0iMNF1Jnpzh5qrUc0jhyO
kh2GRx3bqMuEfHQlJ9nBHn/YlD9vUB2hDqdOjG2uMK+1CNSCZk8FDFazvgrKQfkwSL0rkAicjvFL
rwYLF9EktZTuOaam3KxouHZzEn4CIb/cii0ds4XtCmv517IXatifK/6A5pxKtpTX5qzc23iGUqyV
afD9453l4ioeoWQMrYmxRjhPepNcFPV/7CtjbNRZ1UTtQwxBADbsWjTufyJQ/q9uogufBT1V4r/x
xHr8FPTy9sUPieg3GNhbmzO0e4ZAvkIPzqrz8e+4UP5zES4j2B2pWeClX15krPMg1uVQnXVr8Dum
jkpH3/YEaPST7f+3c+KPnZgrLUM8bDAOFhXUnBc7cVEVsk3n1DjbWWvwVYtjYyGztzpUEGWf3y6D
bQ6up7ZFbU7gw+wNT+hwjx//3uWmvfsrECXzTli6K1D0OO5iT/jzueFjt5nkcp6r6g1RiuCbUdJE
9Gj68NCmpU+WdvjJT7+85vLwqNlwZfEgKU4vKp8Y4GGQECl2B+UH5kC4s8zfhJhlmlOsGsa8BRv3
/+53LtcEl6BLj/RxHFoX7+dMSmMT2p24k1HkjD4SvfkWNEz8EJqV89K5dvulcdG5Ftge4k+u/f7b
+O1ywk9lYuIhvdiQ+sXvRS82T6aKYrbquN+G41DfJBM4oI9/4fs314XVJ6S5MMkxo1HcORfe8DYV
baXr9XzHjDeEqTulpFw3xRa4OIJFmX2Wsv6+fl2uZ0D3x4v++zlSxL5/c8QQkgQCA/dcRl8Rgc/D
s9fS+ruT7XMAYiJHS/nxD7zwQP11xUsXHMqdJBpkkWNMb4J1a5IC49mreore0qFFAlDRNWJwfISf
c8qr/vzJ5ZfH9D+fyv+5PGYol6VBOr8TUP74VCaDzHB3COnG1c0xGOvnfkZsx7wLgEe8USqwKeEQ
lE+VfbT75FGjwfPJn/Cve07Zjp/ScAg8Mi/ueZw2huhoJp2lZtyMWnetMiDRzHZ/ueX8zDq/tr3o
xwg0oxytjdXEyYo2KFOp5Eei2fsmWcQiYg3zeC1kc0KY88ny+c8/UHCwkAbvO0yE9y9Fr0L8Gyj6
zlnOwjbDMKsJ6u1MJpsFYmKbnDjYi6/oJj/ZHP75ctAoE8sWIZYV7f2V26oVqZlk+TlFRt1OnNAJ
puRA5+fWl8p6NtR3lxyJ8ZPl82IV/89L8edlL9aViR5L1FS8FAEh2IW2r9XLOHyfwrNFRkM8Pgdk
yWbtLRMz/CDR+uP3wXu/kv599YvbrZcxCXNDnp+1lJ4mNpVT5tTgb3MUzXb+omzMM11I6swQoWFk
RvBKk/VnpuwHKwNIZOgQxJyrCjG1VVkHU6dZOwqCZoz6dYgajWGBfmdR5G9FX/jVwDVgmd+5yyiF
Q9EOrsOahReKlOp/lTmCZasIscnhieBEJwokuprtJwVOsEVPHI2wC2YSHUnkdlNGf+5Q4a1oN3kZ
baeOWGaDFyZk8xnkuO9J46FGzL5kQfi4JPsEoNVxjI0rBMCMEaeNqIqjWwvfnOqHwfa2Xsl0h3CB
eTXkdupXMGvZV7GXYOdZBxbBAZMgJ7uUu8aWP1Vt/kBzjQVl6PwmJ5KbKp1842UAhfgphPYTA8RK
WvlVtOHJcX+mNNs58z3Z5iKq6RV5eHzuAwKINSkdzD3V1VSaj5BhCAiu/RLZw1rhtara8P7jBy/+
XuzRXeFupd7yDEdefmesAxxxOJScddu9o5ULHcAbK+aJ2nEM5S6a0Crn6IzteWck80mMwZcoHuAN
gdEK5I+i184oTT9bIeVfKySSE8zDNoFnNpbRi+XJKGkMx2ZZndP6zWIn4DmZzJE08aVOth5jDW36
0alHo6fwbT7Z/i6yaZdvgfEjTS6LbZa0nctbojPVVvaUUrkprTjNDGW3hiYbP+7MGcHIqP9qGEm+
zF6HCNNpqtsum18YckTHWeg66dCGfQQV1t029YR4PA67o0kLY6sPaf/28eMz3nfm/vtvJcnIxC3s
mEyl3y9WLrpIlBJWeW68Q6ze4vKrO2PiBGdbenfEnmyS/jrUv6MhWZX1jeHoLw0gEWsurprxNsAW
i/B1Y7g/ipRJe/EL5vkqI7l9BJ5bZPT4sHiGxhWp5Jyt0zsv+cQe+74S/8+fT2fYtZZnjX31Yq2F
ulrRmZuq82x2p2BK79KYTIaBxuonC9w/VnXTpRyHqePRyJSXTTLQKUBImN2fiwyxFD2f6I0JWrbv
NOdtJAT8NvbMkegE+vFIw5D7xaO5/fhh/b3G8icALl5KVg+T98Wzsp04H4K+rc5x/TQN1n2RE+/J
FBK5l5e9mnr2ySb/9xbK9dg/qeAs+nPuxUek6WGpWyk3Nyw8+9Uc5ozZF2yN0OkiMtpHqJ0pEC1j
FCgPO0YM/w8/l/RDkNEwhORvBNEfVY6m90zv66I6M2LDUUWLdBWWxX3c5UReTPrBJCW3J+fj46te
lsh8vK40vSWjmi/CkBc/utUheWnzcpMjOEEtR0hn/N9XCO+u8fuj/OOXxU5QabPqqrMJsIyRRjeZ
IE6fkBMhbB83yvMLER+mvvjkBfrH1+Lym6jJTYOj+GXdSGwV7qfA5Y4K71G5gqmv+jIzC//4Foq/
r8MpzjYNi14rh5zLA0Ado3KShdOcW2HdtkHxRSsVmqVsH3IsR2+7weX/iO8VrGCzLYeZCrqBWoRT
xsur+yEVn7xJS/Hxvl5+//csH9Yf9zsbqnyaXbehIru1WlYn3hxkTyv4oNshffz41/+9IS4Xc+iE
svWgF79YkkaiPmf06UjD4/igl+jM+u4wu/ke3dsn55B/XEpgtKeVsjRW9N/IhD9+Vzyx/k1MlM99
nDwAvfXOqSBkNkzkrzCYnE/u4j+eKldjs4dEYCzcrPd3EfxWT0ZCt1yNYquCVewUfi4/WXT+XuQs
AVRiAXLoDGzMi6tEHnL9Lhrbc2WBXMz7Hw5GPrKFWAUABXbtFVLRTz6Lvz/55ZIAD5aPnkPrxSev
TUQ8joJLpvMgcbQK7aTX2vD14/fin1eBaMKhSdeh0F+8F4YHtQzrTns2quJcKPPBMKJP7t3vfsXF
i87RWxrMuwzTQq7//hEh7jKRY8/tGSw6+U/reiAboX4bXY6A4Arp5ZvFeUa6nXjRJ2/Hv37en5e+
+MYMJLOh6y7Pra32tQB36ipUvB/fw3+8gqiOFh4GVnpJp+j97ysq9MxIzaw7R6kaEIJhE1ni5ac5
hhf38aX+/rao3HSLgyPvov3X49IS5bUTId9Avp2ZFw95VWRAL5johm+qOp0/WTQv1igm0UQ3uwal
tC7l38tGGgpb9KWazkpAZtKKvNrNvQ5mK5sqMu3CnkNFa3zSkf3roqh8JCuVZeDVW/gq7+9nkMkM
7XHvnN2gJXVUeBx4oik9KWtwtiP395gCKv3sLV3+X/94SwEg6fRq6APbWPTp6V9+CTWtE6J1tLNE
c3XQG5Fuuw5LZl8KDP5tKG41SJZfOVDCL6BUPpK8nebrRqXp8+yk2CNkNMOR74fsHFcYVnOkg3dz
GFOpjGV0LJlI/K9eBv5iQrVd4pNdWspLZfD+Ppm1NafeWGjnwXMf9KoqH+wITTPcXO1K10vjkwXp
r8dCsSW5DksF5yr3dy36x7pO+IkioD1szswd/WTRg/QuCNavmlymaJ/1fy/edMlYfmkKYkJY5uRo
xd//uIoSDJRD25zHvN3hm4Cxs1blcxtM54/v4sXX+98XohcD151QD3GhAkCFMiWiTZqzDi7YUXSE
6tvcuf7/u8iyTv1x71DFjDYUiOZsx+EWEftDqpwNRqpP2i3/+i0m8DLOBJ5Oabw8wj8uE2RdMKuQ
Es7ur7TseWzImfikTLzYCX/fLuCwONsEM3la1O8v4YJGDhU5pGccj4/Sq6803b1hfA1wJjxmMalb
5nKu/fj2/fOits18hiqY9/5iRZhzWjDEIPAluRaJC83OFZA93XFlYTJM4cQ+fHy9i23jPz/yf65n
XaTptlVjZ1PK9bJ+3uTzw0T66MdX+NfrTR4N2zqh3RS/F3uGZTU0F8GinTXsCSNJI/VbbUH7P3x8
mX/euD8uc7FEqDq0Zgdw5DkoItTKu7DZkYI1GckGw/wq5MIfX+9fawS7k25aFsnyNGLfvx11bpck
uUXVuS3u0uAtD3xwzbjSs89avf96QqDRYKSxnbJyX1xoTGKvCa2cNwLMiR3tlPzkFfjXA/qfC9Dh
eP9LTAyQrrI554U2mX45kqgYqbfZQAsyP7lptGD/ed8Q6fBhMXCyLg+1jj7aU5CTHaqLvEQo6bk3
WZL3m7EevFWLG+AwsD/dpDhaT60pf2T4XXzhIDSw6ibZELuR0MXmfwD3yj00tUAbmLeLlC/Tsnhv
Gh05LJWprbCZkcMwhYX7KxYF8ZGD8w3bdr2Jq/lnCir6nCAa2iRTXVubPnKYrcWG1S0xQt6+yLP+
Dhxj6keYBrbkeRakT5BeOwHE5DUWpBNYQ0dobk3qrvySMTye4HFtsMpVOxSGr27XRBi+BIG0dfwd
QcDbgCjYT8a68/O4hV3TAreI58H+ifSG7o5MsQwzI9zlKUQqix4IyI0kOs/jdCRPbz+0nb52cRZr
aIcx/dotaZukjZvroe6rx15H5HqNj5iQHK1BloCuHP90bHarWGLjl6ntrTwB4tqxsFNT4HlwHMBL
pHIM9raVVHeyzF6NPDR9tLvONwcn2c6ADrMr6qi/DTUdCR95O9BkCddWejdsWljYfhtTpuhpCtog
thOfCFLrvjVUe9IrnFdFz5EBxMV/cXQeS5IiWxD9IswIiEBsE5JUlaX1Bqsugdaar5/DLOe9np7K
Iom4wv14fcoA0JJj0sijEGH1YfdRd1DT0OxtA7uTW6F3dWLTPpdicP01zzUCT4zYt008pWE7fhKH
ZnmlGsRfKHGLG62aXpbGMnAwLvMA+Qb2yyJbyux1E4O2dYj63TGzfTIORKg1hCTPcpmaHWIXdYiI
If523bJ/qXpL+llRhlCwoOzc5FNs3BhR8ddsqchMV53TOIzVDpmkFbRrCv+sxISK6NwgzIRXhlSk
+TMZXZgfOBj3uhNae/Dj5rGWmHhQjLbXJHOcczG1/VG5hGigBsp5lJa4xFHzj++FHeTGYn5Eq4WG
3ehQdA6RfWpQ1e0iMq72abv8GNNlgiU6lstzY4fgX2Km7MT4jbek1YekZ4cpeOVVHedh+UH7CUXe
Jn1Uc8rGtzBY536cg0eqkVEdbCFSYgLK/tRZiDumOrwTyc2YnZNmB5EV9fcAAB0bm3FA/xgdy26S
x7AaAPHgRkcam5sYJyZJoEU2/LWT9tksihlRSzh2aLfGbScL1gRdHXOYLPY7EIjF2nV5gaEvAYyc
ze166HKSAXWzExjeIvzUSazdl1PlXIy66oNepSTQGQiPhyGZLxNkCnRb0K1A0xOyZ8tfzdXRqTo9
OVUNxooxxzUpM/tzFilLLZpjr0S2GeRaqO/CXswnkRQz9bWZXNssHk9dKMLHMFqTU1dXQHfnprpz
FzxwYO5zseVwdF4JzJWQFxyWEnRChtFoX+TJFrdtOrdJH0PtRQ5/cGL1bYG8w1yD+CZrnH9AzzZ4
q5SekxmIz4uQgURFYiE+UapkPbpOeNNPZeiwoMHCtWVC3jv6CA6/csrXqLDsnck/BqYclD9DmwLp
v9o4PqqVfQb5110aYoDQJiOoN5OcqsvabwYiqxMXL2VibD6jGV1/QYikPxVMslH3RTcW/+glHTCT
eCBMNV7b+jvSsNBB7IGLJm2NaebQLF6vbOSzFpFk3Qb+dZwYcnOUe2bvlCj4shndrgUfznFgFY9R
5ce9biGa77uLFSZyh/YISn3UDE8RE/Wg3yxzw5beEDuUNWOJX9uq1ga77MoqMGvCHX8ivBck+WJb
rj/SISH7aYlwfneJ5EduGRiZUHAwmffQn4iojGMYEKkLZht8r0vyDdqhFTRQQLZGw16mlP+KcNa9
BuODlzT2Z4t7y5NJ9kOM9m+NMp9lZPozKiJ46wFw2mx+l2ERwovig46oMHY8n2+lGPLaRlh7gkR6
j7hOgrFAiqIpq+MnxlDErdngIMpee26zmR+zsXI0TzHypmLLkEHSwXtc8N4ULQYspzQPFvbv3dRw
2xJ5FLGkBVZSjgu6A/zH3Qt/kDeRjF5MeUnLIIET4yWxO0T/qslf7aJ4sVCJvQ2DVlwmvDbnZa2i
S0QT1eBngwkzbPo6ezNI4yfRvmXkuH5R4j3CI4TgzI3QlbkaPgTmg76IXetcRvavJJSHz5ZVN53t
ggyaOm1H16yzNCOoQNOZCUXtiEjFqtODMUm5H9MCozvvSYDF2XpMBzEdkCZ0V6hF/W1dy/TcFpy9
Wwd8Q2ud+dkcT/jR1B+HUO2Tm2Zz3EGUH60eYWXmpEE9ugv5KMAiY7oZvtrTwLQZiweOD3xY0lw8
7tr1bIzD5K9dZzzVaWyNSCSHAR4qvLlDgiAUcb+bvsqw41Y3qNa+tRoawQ5CD24M2fLL1KfoIZ03
nqYxYrVx2Yq7FfFSaUkaVi0w77srYuG8yuCRAMreGZigYPrJ7AYC8LvdqQ81DFuWIXeBuaVrJFUG
iYLCSY2UDJa1uDvgGITtDFp0rxLMwi7OPK/vTGZ4M3HcyFHmjaXRFngIEiHNY5inPIQlUu25rCXL
WgRXODei6M7gqbGcJMrEzko489SFQZ/jGSg37EaZ8/IzmAkJKYvAqdoD6IK4JAEYfPl5tuUcGK2Z
njpMNbdjJtEmRBKUZCh/i4b1eIeb6Kz3fb+fRO68hyBjAGMV1TFXrE/RJ5uBg1XaR85jvHdQkECW
oEJBLL+qZ9JmMCwOMkX4HonxsQAswndeL69CIpietPwP9y/Bcimimk63WkCJWnK3Vkg9CzVmR1ap
612N3In/2+yiG2lNiETxbl2Wbc8COIYsQjKKnro+l4dIdfLQ67B7cpyl2AiGegtNz49D0ThYB0wR
aEhkDn2J9cmrtL6Fqjq6d5hI+R4vjfvttEisnVYTPoAl9x4AprOX+oRQc+55W3OKJ2irMQ61+tUo
tf7LwjaEqSJbCmBpa0F3RvBw5hnZgPVYTvqDaJrwORwiIAFDMx+yUoR+5JbL3orYwrvlyqkcOoDU
lVYMh7VfomcdAMFjO+N2mMyaEYPL0jkuQuJ3opGw90Gvn+XmrQJ46+x7jRMIogoygtlMA2SQDiGD
euqnzYhRz2Uhlg7Ok1V24GJCash4cqaKLIbm10T+Dz4vnx74evOFENavLtmZNyUlbdciC9C5g6Nd
PmbVP/CKKmD1re90DSFskq6kPSxre6f3I7rH1OUDoyolXDNNRP/cuMuX1ekdJdDwA7knui6z2V7H
1tD9jMTwWW1PbmYgb9UGvpfJgS+PNx0n/kKS1kwLzQYbBbfD2V43MbnVbHCJkOJEdYhcCWqC1/gC
uWsgFzE/hfNSE5zLGxnn+cuE9havfNoTeiysvVEekiL4rvX4Wd/yvtKZYR46+OUwNQD4JwzkO32e
hgMKUBT+6ZKx87VEAGGJgGZzzREnE0BoY972rC4CJeFQ/F4WJegb0rw/JwnJ4Kop0mMzW+YWATNd
gc72X/yyl4MxZvhQJkDJ+9T+f6zWdHzsOb8QXZBiT8zCZzyhWFTxFh1KR+EnixyIktQeAiVz3F6M
VAxvfeXAY8R16rt16VzR0EaBWqmZzNrq70Hb0AToQJE/u5SGI8jaZXqocZ23VKlj8wGk/2ae1aeZ
TpP5k0pzEs+qIckLIZBZ5ccEtlIYKL2tPrHHbV9GJl7ItU0TU6oa943VbzD7UrlePsxQBqUzj/Nr
B8/kak1cy6Ml7V2BJ/eketxehe3G91kprb3r1NUxWxNrp4T2kXeEzxVN4gZrU5hfWSPoW5wiTvAx
YX/zoqTcjD2kBKH315MdtoB+F+aQnrf86+zEcHHZk9IT34uaYIAt1N1+ihMXKl0rn8YJ/XxEGNAm
/nfurQThf2gD92vaBscHyF+7/xDKGJYdy1HnXFP5ncyR3MkGS/iWT40ggZLaz02yhJJx+oEioLwl
7tARdxkkHgk1kLlkAaeVmke3MhdrWm2e0tp+c9G+BrrT8umnFmMcpxnJk+FHHvalJzNpQHk0Uj+b
tnMQIxgJr2lMx8RYh44uvha9DTrPsMPitgAuk/oupCiqekfjJxU5NQykAY5LlS5X2A3wlkSq1qsj
6vusyT8G4EvHycJEtRtM7FFa7rYYn8Fm2LPekqkUQ9YwZRHAn+NqAJGJk4lvJ/63+JUygEkzRMEf
K47mb5scq/sFcc+Rv2AGc9HHt0DV0NZGqxIQW+0x5EAQ1XtfYDEzSscEVDLbR4NEs50Wgumh5BhP
RjLYd1nY8pKXGyltBNYNk6cp/LZbIGc4oXvHoBvokeo+Itv+1XI2FAYdyHkmJOUNabF2aBet+nKX
EHc2a29fktPoxT2+da2Ie7xLoYZOwsTxxYHgKa3RjhhzGJajDtjpUKT9JozaG2tCkq2bxG04TJ92
NU09GeoVNR7cMe0gJ+KTSBCVyb3ezc6OOaWxFyFAEBWRMF9koMoIOWEubtork18qOTcuf90IAkBd
wfwlGVfuSio3P5Ho5NM4WfwYi4HfKE36lTus94ZajNOaQGqDs7VcIzOz6DHcmll72x6kqqObtlO4
ZQvlQOxKhrusUANBLsbwCeHYuVhzqt1O+Kd4Ugkxq/C532OOmQu+4owwtgy6I18n456iFtt8FQOs
cqvhCUQTIY5tS9Tl6O5Yoa83Rvw05AERO6lH68OjIMn7g+KV0NOamqfWVO9NQ4eopK9JY+W/5xuR
oXair2n5cLhlfhLHma8vjvsuKwtPqcIU/W8N7S/cHNNLZJTVqVcaFG+9WKrkxA4UwIhqBJhpJ+6t
vzhT8ylrZ9MP5zTf5zqSlJrgwWInsKbti6Wrbrve+LFMUzvDx5p3+UqgM8UdXVgM/CULSXEWa40J
Pputz9Ky+6OZVwxIbCko/VqcoZWJJKFM2eZjKXx19eXNxgRBXbVA6epqqjst1w72QH5OVjASnEqq
VYSbsEyyCg8BiHHeO6gIOPY6vM3rA6OLESU02jK0KdYdsb0EttsoA9IG2HdS6PExkWF0dJqyfYwN
x37iQ5k7y+ZrmTjIDLvpE5YQPiGJv1KngNqx9MHh34/DfsoK+TYkdbJf+tz87GPDuHXTzCAiuIuc
v7XPSTbhNL2MEpFe3ncwP/TwDdMKcqpYI+GGY9Qn+QZWSN4ax84dIx/j8L+1zcY9zApsmI7JuYli
PCAZMMSJU/+bAfq8MFqCQUFeScBGD8yS5BEvyyIfSzt+WdOJbCdNB65iOhV20qXwC4T9uJWG34kM
GK8WWX2Mh1Zy8PD0dDBwp2pR3aMaS+0CTMC+AECNb22Zr0GROdl+BVvKkLPmY4it49c+3Mqs7jJ7
pkrty5ahnmRsEYW8luqbW+UXwD/YGlRTnlxwu/bajNFlUq5vbdrCKElsLk9w0I01VXd2omGhKrFT
lxj/+fmsGPC90ZAK636hNGkCbShnGkPVfa0j00dE95RVHfm9sipuqQjHt7kEeWO2RGLTMFZAyFR7
CIsh27gCNARrbWUfRJdEQVmSFG4sqtjTykAb1xe8qMRKp8e+Ao4c2cYfHn3kuPW6enVDRiwroL+6
1huAqXl25qxVV8SGpS/7CQVlFJntY1MMM7173uMcaiWwyimCpIQd0dMg7wY1bqqdmRb/2FrFvLbt
TzyDicCbLMyzVfLtH1bxvflxd7FeM5uDAEspDbj9Nwvxx1SdEncFftw97FsGcXI0/aHfKICpc2Ov
0DxNxP5n1+FQYKI1kGGRORjLcaQjl4HEo8Xaa750+sNoivih7czy6maO/Y49i8kUHemOXy645hWH
MqwHdZR2t/h49cw9MOdiLy2QbLpBpaZFgwHQpuqKj763wgsYsfYYEzR0DEUX30NZ6/ySyKHDzGPx
hnQyLubIo4msiENcJzO+miDiFGFK+HbqGhcD3zIALoGnzYTd7LqiOvwfAtBGXbCW65cWDzYD13q2
Tv0k4wCxOtgYKrZAdFiru1qbjqztAeI4MY8jn4gcSKR1mmZ5dOrkubFwWccVsei57GnG9Dg9oaNp
bl04xmeD0exlhVjIldIK+cfysP6wnP49rPP4IsD4HLIOlMmcpD9RN0/8+Ax85brlBoU9AYdzQnal
Hlmzj0qCEVVTQ5m1M/0OYjTvt8KmvESuvi8qkyDXdDIDUgok5iOjPmvtXD4ZYWq/z6vzzy5nvi86
5w3utT6obPgts1Y6J6mairOkKZ87zel8Q1JQ6CUpHSLTko/RsPsbwsByTyUadFOKPk9bybxK6xwf
VKHVL2vSw0pnIgH12erD8ImHIej48ppE7g5btS1qSKoWWmHRWepjWdV4Ztk5ABubDUCurT69cNXJ
baJrnFCA6XdxzVCCEmg8LqO98de4IoHCIo+QoBuKmrpfMWv/SZHCGcRjdhTXcQQ3oRzy4o+RKwpS
p+VEXobZujpkgDxSgbe+qTLrdZZqfEzhD5CwFBIvQERcoHEm8uD5Zt+1s5b7kT1XzC361nPCZYa1
34/qOlhM4VYDFhkhZe+44ZARzc0vJq/pSEAHeIR56tFT6ZhaAhYTcDumugxMYcZXo60mQI82SFMX
RnLbGPLNWuQ723adQq3+VFncYYVu6PmBT/Qn2aAM1wiNM8Jw+DELV0RMcXHfIXmo+7NDoCssfkhs
vd6370ZhgLRoi84f8YAa5fvG4pq6J6OSXA19qf4cDv0bu5g+kHjXZ0I44GczY2J0+ZEUuBTmiFwO
Rga9R/AGnSQZD3tgppy/1L0fqQ3ixihwVQ69nT6NompZDZDtCYrNDojTjY9TLUi+jBGPkaxQnDsL
RQavnIpRSw9WBfNocC+1K+oPtdYtWevsKYJFJi+DG9OemNNHXG/4Xsnvz+MGkE8OUwLgp0Oe+Lia
VrC1hKjDbS3McKen4WNNOP01Jjcs3TOHbrqXBOvFEKR9279grRo8vUtcUCgd2PImNvUz8EHnNMNw
fAtbnTDPbkCyYHXhKVoYFhtu/MoGQfdKJyLFQGAwDHEqH2lswhNWK+GrNCI1sdoyWgfSsLSoyw/p
MDG5c8dq41Uqv3HqfwXJ0VlVCA92IEZgZTNZu4w0ku0+D4f73AEjNzgAawlgSOmWYmPfwGthrJv9
GwTH4lgX+ZaQyBJFH+zwrdGXiiJ6dkl3TqO9m34yN6vCm7IcbPMKfHbLdxv7JCEYdLBvV1yFKCRl
ckCDS7QivAxiyFoGXIUA+W1p1s+aQe8sJ7PHdVx9h3m0TSNf27civVhNIJ62D4BFwq+qwLIuEu4R
0G7wOHLGn80tsktZ4DcN1vkqJL9BmI04WAKoZc8SCXYMtN2irPFSS46JpR76s433ZY1Gbbek2QtG
s23Q1oogzR31SN7Mv8UQlyXLnlde+IOO+pl4AmbxOVxoMoCucloEmSIdGH89+YWwivPNvtjjfYFr
SUGmY8hpFBYle5GH7yvV2NUo2O949qLFf7WchufUcrpPAUnKdxdM3bhOxcr97qRynxb9+GDr5np2
jOTTMbvXqNYBPJPLu+vFyPTL1sA2z1XLAy4TzwXT+GxWuN53EtDU3VDr00VW4JYYCU+7KtHgkGoM
osuEccRQVuQUi74lGpKmFIYK6xETCJ85ArLGjD7t8pIgkFww0WdOlLPZ4BRe+G15cgIOM9bGCM98
SALIOpgaOuJnSUaM4S4yoSEygFtN2sNzN7NHaZLYvuTp8sF5bhxsVh0ex55+B0859UPUdIQId4PF
i48plf6aHVNMT/4lsWeyIDS2uQ93zy4vxu63sGmSzMyp9lVHrYbtmxCZKfqd7Zns5rhYyz3rjfeG
88djsQKKJpy/IKuDD2MyxBJGpySB6BoYmqQlTOpZ/xEk317qHiN+SnTGLmJ2s2tHUvcYPAFpZlDw
YC5V/5gmMfaQURfmo20UJaXxWjfeUk6fJseUn4MK9oCafJFxyr7VsJqFGe0gIeam8suIHHFlX1Nd
FUcJP4j6V9EKX9LIWkBEKsnCxMXD0YkYK6FgI1uEGZ15/qFHUQN9O3XPjJz/9fHAsNdxtg1liKUM
nUy4EK4+9k8NtFbQNlkLoAgMXZIT36jsKH4e62i4K4v2C4K1sZeNi1Y55aqmjiPaDhzlCHDTbheW
L8ObLKCcQ9ErrtrQFvWlMLLiqrNBsrGi9DN8zjENspEoHg2XNFd7XN6M4Rw+1MzwoXCV1Ir60L9M
oqMqT7UZ0HS94d+N10oy0lsMfMWDUul5td3sbOlbud3yLFik0jsbURM0URb7rdv3QTva7ZFFDTE4
TRkH1Bw4+CvX4OQr9Z3LWN0PU/UuyvwVPajDS93F+zUJjSPxPOrozgb1W9jPTsCKcnkcTSShvT2Z
J4z7837quuKmmlu4fZ2z+qjuFvCCYJgyM3JJObJQzEtrvmqr61xsgp33ZBR+Vh3AtDkT7AF0g7zX
riXXgdRUj76XMxP05UMs2rj19dBq3V2rZ9G1hY3MTsY2dqzRgel24T2HiSTeJhRnS+TZcexlctzg
nTQ3JImJ1KVBIEJgn82gZzHP1N60MMGCAoPuWyEwwNrTsgEk0YZc6Q8pRLlLtnCYmSlu0EfMxMcU
yLNLnbIbs7o4GxRGbDeizJtF011mLHEXXSXGV0aMDX8Ef8vUgiOCqFgdHTnmD4L67BClw0NG9N0h
tRqw9TIX1z7dXB7SHH0AiesFv4U8W5aqT1LDGlU5IUlEbdJ+xklS75nO5Z6kEiWEtjC4XrgHYNhn
pFro45M5spABZNFdwJMjIgr7bq/KdZPGCHwgQpHfVK89n3Qh9MXN1vXoupG1H0cZH6Z8YsW8vq3N
2B4JGKj2uPqHRw7rhXURRuu0GfKjKcLkpjba+gKoAhCcOTYPtUodtlrLQJG3so1tovSua6cnSeF5
1GaToVivSXLBtu201L+U23bXReLFKu3eOnWLsTzV48C0iQLDsylqSnBGZpwWd21s8Vq4008CMOE9
mkpiapfNVm9lnAv1FP0U42IFmZOEdM9TxlJb518YN4pZOckHGoroq1dmeSCZiriUPmOpGxFEmaX2
eIvZACq33hDiXYYNos/IPZNF4565ko1TlKU1BoECPkidQTHnWl67bDmQH9X61PgNsZL1dC1FkR05
RIatTNQ8Ij4olQdtOQqtLpE0WNTHSwUKd1rinZWql7we3AMrnvZcW90WCdXodL8jri2rB/gXupAs
qtDTkmm+reeogti7IYNNtyJjxP3TcvHd0pOwn/5WJskrlqPlb5Mps4dxWSZPb6Nhj+la3hEVKPfZ
yGrXUFF5Tt1MnSFFJYe0yF5Saec0okK/dMqY+QX0MDDKDJgFGxvWTYhgrQkNLtur5WSoMHrLouWn
7JsPPHixJ6gAvKLqmJiNlALsBGn9tFbtNtY4ihZbv4tCPA6unXVBpVZjR46F4SecRNcy7+Jdtiws
yK35ZaxyBJBbDHXF7vR2ssICjK7QXgmhOSHdvl0qkQRsAm6JxXOCdVSfo9HHvlq4aR3BVxxWVXzj
8lQP9Gni1gVB9oDYPfPkDL2GHEg3CIfc+aFgEwAJ7Yp9UQa6RXPa09JB+TAX9QmbpT4iSEdO4obQ
YYfZ3JX0xkFMEiCvgvnppCz4atU2MCi33qzR31c5JTduGRKwVztYoFiGJzv8ZxOyLaYDCSYdT8iS
r0udmg/kPGVXUUMAXGMchWscN3uR1IS9Va24M7bVgVvSHUrktDtlEZGWj7J4sCLLwcU9vTWU7D48
uRZRwJaiIjp1XEOX9bulyb8QzMD2IiA0sdNXUIqjt9raj7J0Gx5e/eHOkDXiaRiuGSf3MdX4NJHJ
AKju5Cs6gngzMa7HlYhHz1qLB2da+zeLn8xnOMUD143wopHe5md9/IGCB4qrRCE5JrYvonh6dirb
5kOAHlUZsyUgOP2p7u016ECmOP34WoXsEtOJXBfRDgkAD9f1WXuEntOOxd6NRX8yhry/H/SwP3RZ
Uj6DZjJ9YjEMT0SKuDR4X6UXNpP1qQy9O47OYr5HYulftNqJYPRVZKGxNXHwj+aK2hapVEdrtXdi
ZoVLs1VErQVUuraGh9Ys18dxHDEkMouCmL7hMEV2Na2m+yLWqLxhLCVZ8dvhM6waXt1mgncXld5E
y8Buky0YzWerf2edQ8eD1fLf2odkJwtnPc5xagdmbDJdZPNYadKrXMRZTQlVL/3tq+kt1qJnsoOA
62/6nDlnHAgzxUGDZk2vTsR/AbJatW86Foi0R4MvCaG/U+nU/tP7ZnwFUDR6Kd3uLq9m6G46YBvR
c8t2jqbf0ixG8L0H2xuyCaplVky+aw9iH7mID+awjAAlWcazGMxfXbkpfiBiOGfDTD0hmvDBxSa5
61QlCJrFR91bLDAAwJPAYVD1IFaHy8q64ijMmmW+NqZ3ZjjxhUupTrqiTYfdCKr5HRmUESSj/eJ0
lvFoyto40nmhzrGyhgO+5mZxVEgkdrMGy1SkhD2ETwm4wQurwuKlV8gqysXJb4R1RhVFIEqmpW+A
/W2vrmxyCSu6H+kgJmNBoT+a2SfSesY5DyCcKAc8IrQ9neFzAhUmY+k/vaZFIJATsT+8NuX3KNLb
cCWLuL8nSRW0iG5cGNOQWErdEv1AkeaqZPSbQ+jadvoOsW8vCBkDZbVHaT0TTUHMEC+leqrFRakb
u7yL4rOTHKG/JqyQdOiYrnNUDVXeDez7kDQCtyADOpa7InmXJLiYGr/e45ofreLHtR9ou3aJTufQ
3TCIFCutkH7pGX2Wwz5puVRgy/C0vkr7odJfTHqq8i5ODp1NEatOS0WuR/5bTMecIVSneUbHgqq6
WZgqJScx3/cMmQY2jPlIUDeSr4yrre3/gBdRI/x2mg/ntx1u5uJnwDRthLdr9C2KljwbkjBc1Cpx
G0TVc0QmfXMj6vSkWFRb8sFu3IBb76YKN3VNta/5zYN29UkTvOhDMHc/C/MLlSFjpK/Sp9eFyVQX
7acReQGNEaitksl2Ph1FepbLxYnZtcrcV/Ko5w9l/Vzy6rQ02lenZ9AP2W/sc782ib91PKd3/Gr8
2Z6aFf/RZBIbCAphBZ2/V85d1b7pnJdRnZ0z4zCJC3EepyKHcUgTzckw6N9pTEgcIlQBcHWBPDY9
hRFexwGy5/zDCbQrIMwNzOJkfW4n7h242RlgFL18rayTxSSCyLtdEk67xjzHKI34xnCP+PzUWRw0
4l4jCFN+RNV9Lk59/LNBoXEjepPiF3jVDBJhrm6xbb8+mLFM9oNLxFGnCPb9luJ5mV/xTO5Yc3Ty
GjqHmjUWfhgNMU5/SNHPFGrfi58clWLBrQqhOFk1IomuVXibSMJv0GplV4d73CJ8RnZ6E1S0u4Cz
0X4VldaywR3lSzyq8sR098vIjOwWtt/eXumusutE0KtDqhbFV9/OSKHkvaM0rzCJXc3J3uTQAYNs
3YRGc4mh64n8mBM0P5GoBA8LBDuBHGBIEOeyXNpcCPPVJCdGcuS5L2PDyeuyV8sZpIY7Ob6AGPZh
mXgN1WCaHchrp4fib6WaXKIE3/PTTHBPcbXIxJhp8FX3ngL8jc8t+13HvGawVdwMllR/p+YX3X1s
wkOKAHOt/5hPHrT2VV8fDfcFsfia/02g41lgVY3YOBVHfUxRox22UAJDgZtePpLmJSGebdSPYTSf
rEn3MqQbTYXF3oWuzdCeYoENwmlBdSORv7lAx9vyqROvnUl5qR2pbU+VsZHwof4nv3Jw2dgX0L2x
8RLyV4/lrrD+zVDXivRm5WkNCVoQRjpL6CE3Z56k3SMq8gHtzTgRXPeHlC2u33vb+kH850Ux2Gwb
bhkD99U4DJLfG8ftwk7+tKkg2U0W8dVdBBUJByLfAZomX8vLfdJpryPyM/ibOyd8yNT9HGfHzPw0
UIIvJfxQhq9R/VmN2DrGZ5Bu21U4byMAiepdQwlQ71wSJNKcirQQSFOeCZXU6RTBz5fLVRIIZ+Kl
msM35aLMiMNzCBXVDnd9ApGaJARzr6WXhtwfZ2MEjvcCMtrYsglnYUTJyrnf+FO1XloicBYyzWLl
R+ZrWZFkzG9kpuFBEFBZMKMDlp48sGcr6rBH30IXlXj9I+ezNzYZ6nybLb1faOG/bqz9LGbJUF6t
5aQVb8P0rfTjUhxECu8OpKD7Val7yAFeAgw0M8EyWueWPrFUh5KIl4mYnUyAC3jgXk0gvCkvnzRv
tr9Xztyp+W6zZ1vd0F7sVP0RDR9IyfYK1QAKBiSXt2uKhv04aVdnPoKi6B3eh/uBUJ3iXas+mFr5
taTHtb+07iniTemToCgORvrajd92WR8WJLaIDdC3PUlSMhr0haU2EFaacmSDUCq+SAq3OyiO1Yn9
DPiPp65+W5xLAZP9f7wBsRy0f/zFqBjHf7W63+LPXO2orMd8/mP5UXU/6GuPwIbpn4udbvwUC1lv
7mFpbtKGy5NTvIdlayNTNNPDWjwPzFGS9c5S99xuAfW0Bwwl/GsYmfxBIiUs9LfXDmX0mo4P+vJe
oBIR/UWjyIpstz9uwmLkGQknkgVCNUW4tCeqpj/nRK4cePo9VMeKAGfTii+Nmd9P2Cl58HFA/eJZ
08M4oRwcmBEWt8JlApliXn1NJpL81Lc9/3YIUFKAwGqG4bpGW9jLni+Dt6S/GnsHh0SWHm31FEsf
BemitAPDRQIG3pCU7a1wvSU05LDO1l1IvC577b3IgFqgcsqt4WMRZtBFp8J5Z19AK50HhXqLw1/r
tndJUC2O3Zdzavo7q+Z/uNAr78bi0LORw850muKTNSIwhMQarzebnmdcXkxO1azgzNgOCPlTcE+F
MymG8b1dYCYlJ6p6dODt1xkP+YNDzCUqjJCpMst9i9xVzhZHYNdbPyL11A03qfsLHz0fz9F8Q+bY
zuqv25vGRpqX6ORScRu3Sf0YGizklb0nO4m/7bfK9wtVHrOSqfvnMhFjicLV03ptBMI2+Uqza432
AE7Kau0HvHLq1jDuFnFqO1pZ/ShnOxi5NkznLDT2EV0g01uLHcm0PiBORZd+u7SPy/RlC74xH3ny
qcWkRTsI6kn6qLXr0Phs//cQDL3/SDqv5Uh5bg1fEVUEIeC06dztHOc7oTxjmyiCQKSr30//+3TK
NdPjBmmtN9rjnym4rM0jyX4NxGCbXaecxrwvsB+rpiy9Oqnu1fZQXX7ZwUWK52R6o3ukSU+rv9fZ
RalnegKIIoiFuo8AZpvpoSoeBUrbfPivygcegosfvo3+YeYWy1OMKm+++5oWj2a82ilV06ikhs9C
nsmQMWvIvLLLcbTzhBJf+Ry5NBU+taDqo8/7+Lk6D5HZscht/eEf9xFc99bjMpPJzywpxqivIdWm
fkVCul3tNEGV7PlieMpKwhVdclcLsXHsveywyKCLSric7VuT0J2iRSdtTiZ4LuzpOrr/pSY5VG4E
VE3dkL5no4lloNl7qFeHwZjtAy5kKtbaHWM6AzPYNRuAJW1KVFlLsntKCTYBF3BYPxORgPj0je5c
TrviPJNyXfX/clTTikrypT4p5ycbg03nfhQcAK5dYBgvYjBpxQA/wyam049Zsq2VL3j+l4eiV8QG
geICqin++07/ThVU304nEz3emr4p4NivFCwtTBxzsAtI4GzliyupX5/6Z5OS9r0KTpl0q5M/s49o
f3pL2rsq8WOro74HqGr1f8debdfsZWq/aHVvSatvC86DBghTW9vcfugj/3GNyuvQUmkouLFStUks
hNL80icaRCMXXaLkxDPuG83fO9NUBFGn/4QHY1X8dCPV7D6SfeQ03IgUSJvziAsWapszl4xuAOea
v7JG25JQ4BkAHhX6ZRw/6WeSwwOJ1ogvOLGTva6/PQh2siuhPH+bcCeNODhJQoptwSbenbLA7Efn
u+s0kbPUit2CvYzSpxYI1MaXQ5oxel7r0yrmU1ObE1IT0NU5/dXJIQyPDuo2iyKSZeYiy14XlxzT
Ru8A/q4DeQWHYPWR0/+2IR18+n2Q3rtbdl+rLelc72PhfXfqN/ODi0/EfUpWj6o+J52zoaN3gwWE
a15Hur8eW4uLN3vPo7fMdXZGo+ld/87oQpLXevmNOvqDcNs4fwwRnYZPnB3FeqrxuSxsiZX8L6WN
UW+L1T6OwXg18nXq9jJnViGvqrA2DpQwG4+tv+mhM92X7z11VPlCt2XzpWv2lfNgAgJZT37gkEm/
xYWxQz0RD8yIss4PhjK9CVWfaz8N+mLERUOLy+xbeX48AyEP1smFKW0BcgvnLQjuRss5IPzc2OxS
RNIQVss3j1sFZUCc3zYygBvzPnuk3RuqFaunOfymK+jvSjC+UIIIz/vGe0WousmbGdznhzNeJPfa
ujjBSRUHU1L2x2eDNvfX58j/NbS1wgJUeq+yjylI4nXiNMKGdLZ4imAM6Cu4wj97/k+dtihFX6FL
cnRuGFdIdiqqX3u+s7tXH61qfXUKHs6CB9q+ly2yr6O+tR6El7Zn9/Gvo/r1pNymtBNo8Kr8VRrY
JoLh2+4xkW/l5Mfjcj90CXQ/Y9mHg/JrIUgoAGhn6eMB6JO7gHTbpn5R47vVvYT6eVoOI4bpOoxB
f8HQz37FD7SPuv/jssGI6NLn9qkBzSgXJiBafVT1TrPmw5zft9YFRyDdys9VcFHysyD2el2GOJD0
NtLBkxEMSxHW6sDLY7/zAFcVK3XGXGcXvyO5+K05pu1dQeNd3rDmcnvX9XdEPj7Nx4fcOdCH5rn0
PJMInC7brqCVLW2PJn8fScHH2QZ5/S+fvqKB/yGqA8v7rN2/nR4PmbdsPftE1DuaLp7jNTRPxqIy
lPxG2SDYIN540Ji2STVf6QCRHf4LQdNNOf0VCPsWuySSzVxxdZ2BG5INVr53ugLilZMaLXV5TiKw
fSu8xzAYr2V9rZoFvhyXI3gPLQ75snPH/tyT9cfvI0DcEJa35hz96JEOZRwLO1y3UwlRIJ2Iy9T+
DTWSJHfekU38J0oxD4HF1vRCj6o+IKw4B8NyHCiWsG+6JpqB0MYPJGOXro1Iev3nJO6DRodOHjMr
WHTw+oEW5VsFwLjtanHsFl72YJlOYZN+mrn5FMI6Ruu4C6V9bRoKFNs1Bg7byKV6BM/ceeN8BuP/
4zMgymg8T17xRPXZdpqWfd7SPOwGDUlwchcm9mkIrasq00vmWfsa9n8Dm/GjLbk3an5OFxsiH8Jq
cuPV7089b00eoZtX3h+UL8wSVFRwG+tNXlox8V4vIkABlslT7XX/zWWIQLwhYiSqorPDhYveO6Z3
fdNZ3m4lUjomiBd73++inob+RYqREXmtN2502+aqT+ihxykv986MVSBYzuuaHlHDPVaRFededKg1
vefoj3unv6sV9F4NSW/0cU6SRzcfCWkiotGs/b1Z1aW2Rup6621iU6ICuEzf6SXkgN6ka/KIovBu
JvmrTv0Ptx02I5fmULo4/dDluOkFe9LWLMWbQ47e7K5v/drvIn7GRh1pljSO5mInODg6itjWZUWg
Q8FGGqGvWA+W71z7Rh29nvcUSeVEA6UOgx3U5Z/OCo9lM91pZ44b/JU9xVawmnSvUqz7jpr/KPX8
DBz5MY3mLMpk662kezo0fBKoxNpz22unhtmuB5anzyNcGiS84sE23ybxD5FrHXPuk8z2adD2bi1W
YEX2HkX7k+VzBUve3mFZL1nF9F7igRuk8+jZ407+r4CFjE/Rb1GXxVmmj10/UDgzHIw9UzhCCxUM
H+WUp8BtthL7n1fe3h8+OxczeuafiPaqyQnOvbNuiXa7lw0T2+hOLyMg0hC0+9QCk7NBfmZ/3laA
8EBTP/YSPVNu3sb+SA8yM9yPbvi+Q7Vrfa4oJLadi+jMY4SkgpUyXpEsO39GRFqh/ZiG4lRO1TbS
1cm2a9ydxaGb6z+wyhUlxlnK/8baaw0Vc9McujVR55RtbINpJjo02UMbU8FNTEdWpESNN9QdJdwG
kr3UlfmlDCeaRNJDMs5UFkcWoqJuV83tpUk5y8P1TaB8HQcG4o7YdAqqoL/GW1FpBBpo2/qCvuhU
LiTvY+VLooyFhJ7qZj2hHDKsdRRoSu+FCqwtPTMPdLxUxIOvB6XTj46Hl4x6orLMU+0F5HoK1ZLy
X7x4w3s5suX1+MgdiTOQXydHRte++EP5p1gkWkDqpv36OKuUrH4mK9My1mEIRQBZIzpT2xlSKXGq
q4YNaweOZKYfHo+C+6Mz7cOCarLPeCmcOg5RQSBgxbSNBHzllE9yWop4E9qOAYMFx9fZuU6GTZG0
27qB28bdQKUUksg21g0XEVmIyK4B59tdpsOjC8BKvuuuGOddOQQbt/QORPRvXb++Z8w84/Jl02Io
Hqw4JWgvdLGua4lXCKdlgAkyr8HDBO2AEASIDYqG5ikMWUN3jug0bG47W0aHqXL6o2Dq1Ub9kt9P
vZS3fjoTdNu43I1shiuwbBugeg6JuUZpHA7E+dacmBLvUG1KkD0Xlx9BxnduFKKz7UBXmkvPQtg3
VexY056T4XRTni+93rpo86Kpem9NcTZzYcfoZR/WLKGMSajnxkemiIqCzRDnWiHqz94RqEIw0CQe
mtjCse+6EbA85IPSWcGPDNCzjGS3dtzsgC1rNxUwvyvfIsAo1qRtkswxWYV7Lwk2RoaoCShUqyQW
Mlo7J6ThAZB82XpgJvhR+T4XJE75VEwbhF58ObcO5jXZteT5VeukYmn54BqF2kqcya22uXYxDWXh
FsVWnM63fb2Lvbq+2iEuY4eTpelrxEouzbzy28NaEi+liDOBAMAOUU5zldpUelUSs37f/zQM4i2f
11onvtD2Mku9S1Z75wHvtY535wD9d7Qfb9KRmOFUu5darK9e4R1Rdx8ovXghAPgJVpg6XxzJszwY
azdHDZhoMR0zimXTQR4wSm3xke2SqHiyB0ZVeMgQZyCpPU+Bsv60ExrREObPsVcWDmwYMoM5jrZ0
aMaCGS4z1nPksb5N9WlgYqfIjhI5fyY7m+rpXmN1doNDNP8V3F4jNYk95sgejS61v6PaDhKzA3/q
0MWTD4zCIl3Rvot/C6l+CO6/ePY4YPEOC9THQzB8Vigdvap4mADohpnaxaXG25Vect0d8PFD8Qyx
nMsHIZqTY7DDNePBlcUz3m/wUNhZiPuTLd2TI6LfTuYUdpaYb7L6pSGM+Eaxe3YEJsNLMUfDyUCX
q0Q8Ns6wxT7Pp+wVTYOoDT0OJD/4XCyA+KEP7pk9/kxICekGHAF5EGWVt7+wdiGWoo+yTa6rwZk2
Dagqs/Q1que7oTI4BxH/+y0Z42bhV+SNzQGIGVojxyZI82ReQDFwOQiMiQivb4SKtaNFnB7TqaEI
cvnjFnTahiOiHj8gbxPnthvnlWGEHuwzVQtQAUlLEoOPnlvDsO6yYaYMCOFawpLqRuvxJt1cgv6O
ptkDaWeXwCzmCMX2Hc7e3s+L6wzKqIS7a1P5Yafj3iRa3E9TA3wYEmLRROw04TaAU04knSsjEbpB
F27T2+qoFnZ5PKk264TU/X1XJWzgztVr89/GC3+icL3TRAK31FkJ0TMX1udJk3YRegQFUktPV8tN
DcPMu11CBGk3EAhMSQLEOK4GM5nXjeentA0CwDcWNzYN6gMAZXq7DC3cNjnrqtAL4iO6crsyY5Sj
T6uQJGWoLt0hatjPLsW9LY1x0Pb7sYJ47TGT17NuTiITsUuaQjf7DN0CeIW4hNUDEx/GQ1DVaCwN
kvOiFmpniE15tha8+QVuuvumlcQPFyUHs2c/RbygbaU05ZXhjSYa3ScnbNpwT0nhcFB5hp1zrMJ/
RR/+tbUd3dt+BwfhkFn4vnrQWK5/7fsi0G8Nuo8PInuqw7RwG0y+QRotUQt5xCAfk4AekE3XlBRd
e9VDI5GBkV9APPUhydL6KgzZoTgZLLYd/9OMorvQ2vFvLXtzwGKYYxivJW44XVJKliUPoeNg7UzX
bOYNylwEeQB5LkkVdvjettr9dJY0fHTFosrYzNo9CDDtmB777ODUIA7lmBTn0fXPbUQahtCYqVd3
cv5XbXfE56LuOnJADv0q8LhhuzzCxA67rgzQLPWI9maJpXjAEol4CA8T5rT+Trk/tNSgsi3o5/DC
wP2iLxDV1ogmPm0HuL4iTc59zlKvSjNjQ41cqCdM1M8o07JTofEYgJHkHWhsV7ya0ugn1fuI+ZHX
zg95BH7sRB4RLi52naeCGI6Q+JJ0epzaPPgnlU9KyWKAPUN6JkmW8h8cXyRUwfQWWuxpeYH636cp
ZXnBEhDx0NMVM7geZHYxTupf6Kzr3hR8e3ZFfAfupC8zW1OKNqoH3BkJG8BGuS3oPoFWnBeauscl
ewrWofkt14EdN29qtlDhygghdkDQCH5hd3ktEUvsJmO/qHn6bm1dnGvfuVN+RTBHFjAPFnX5PE63
+3YIMRn7hKs8RnkbHHxnwB6pJ+cT+jl6RaE8v5PyQv0D1Ry8FMt40b0e9ynNMhc7kuZt6F2o4Eit
J/ZIfD3Isp54VsRjTQrBrrHd7ttGMHno1nk81lCn5KjKnHelSKB3dOoxok+e9R3Iujo5JSZck7NX
YCv432Nfk0fBsVYWHablzubfa6d/pU0Wyi2B7egt3ksedi7ZLShImF3a0jojVrEBp3sAaz9VHFIO
oDB4YPWOh/Ym/lxrf49kLr8ii3G39KeYc1sTngItOsyn0VXIPqQxb+M84syIQjBAO2reqCRjPB0t
zugSa4u9qQqBd67A9I6SsRdIQvzh0NxonnaKgr9RrqvdzQBGFsDY4UgsCUuWPWNZ1fozQEbKRJ1n
YezQmAhgy/FTE3P3wj/B8eTCgDe2MvcuYTocoPONi5YpLjuAhUM/5j+k1efImydgobqMMCt08F8Z
WVDQHS0tcFXDp3G8PiQwmsrDSi1cuT1JD0uG6jYEDi0KszxYlEzlAOhnk08UTNEtL3IC+ouAySKI
2mPblP+8ZH1V5YyP5W7M5WOYkRqJJZM4jmheUPohrTmmuuEod9uXgjmKypiMo1SFYnrwE79+Kmcv
5EKiXoSNVCQn+g5vmRKO/2bNBlSTFsK9f6uzL5MIb0gvl8chULQnNWOIaBeIYTu71I1GrLCG+fez
XJwGo6U7nqY30gOycc9H16e8Xztef/BXJkLTbBUVTHRLVum3F6X/MZ+sd85cN58VwJBY3tKqBfCm
Zp1QjYQ8A5zlaYzllANOJcmvppPw2TZh8jMs0kkhxZP8FCThQ8Id+DJNQl+EhaxQWTQ5kQgZcZ7c
zotqdXazTw98QugXI60IcaBWuh9P5LvB7Kd0DW+Zego/trMpcghoN9Lsel2RY4DZtT16GIpiwrOB
WJd0gSEpOlvjwAVqLWYXrSPAFb1nabbna01PFq3DFPZwMXuFwwO4Wo5/mYhzQPbEpnCt9KfSn3v8
I9uJTLK7TqAldpnP1pDKd9TmwExytin2thiaZbd+Wit0t5gsj2fC/2+ZeVoGN9+NRCihjGVpId09
Acq3wNCmmUGP+H7o4qaPOy2SQ29pAfBTdHuz9ASHdGHCuDE5irEbzdWQOzhXVMVYh3+CAR1vH1UE
NnlVWSLx4aL24a23yz36WN4fo3ASwXNvtJtzEVGJiSqaxleT2uwwigk5tYKvFdfDtrINJcAldTVM
cIypZSRAC4ekj9t8IZ/Ixl6RRJhv0dl1cZ/pFOGCfEpxjaRx1qKXMHrAKlLWRbOzqyTR23Ft79pp
+LHJ8R6fJRMZEoSkeNSTV516LSCJcCoJUPTsHoGbYJ+w3OlXcY2T9OW5f6mS+wbCinbtpFitmPTL
OEpg/aJ0PI/BXz+UaAtUR6SjbbkWyloyy7nN1Ufd+e4T/gbziePIjieSElAduP8NQ1N4u7yaHIa+
gcCxlCyzE4TBcApX1DaCNOfH7iZ6LFwAqoC9ZhcMpdpXKTcwxiwMyqKPHrvKRcDYO5eqnPsHXAIt
0sq8A7CRFh6btvoM14pMnrD9Yms1aJLSsuW1ZyoJyA0RcVT1nMZhkZV35BQwf9gVEgdfLA/tKn8T
k9/mWn/+h7b3u10QP81d8BBJa75LsgRDrxOxJQV2Nw47wt9EShyD7Hk2bs0wUQGoP8/yxpZHln30
msL5QodOFZ1MSZpfIvWIh9K/KkNew2aKpgz+0539d4UGduc7NwCM9lLrzs3QPYYTlbkkCUEP45aI
C5u4gmsjZRE95WkEVy1onltSCcBPN/iLJI8lnaM/3YBck2wKRNh+/pCCanfGiVP3MxlYIwBZkiaD
Gpgj94dGwmeiwJ47YQAH2/HRm6xrrcvuPUn8AslDByBgRu/VQ3ENA9KP38rtbThj8TYNlNbWgXqn
jiS7E1lq3nz2D3b4GaDWw5xOwezT0jbPWKteqxD/lMAzyfXNKbpZu+5jIO3yXhVMfkJaxBjlJOqU
opn+dB6q1H/YcV5XLILqwW6r9y692cSWADqrniwnQPdOfTMRSSruzAoxEHJThCATGzUOv1WtCOko
asAo5EHSh4LuCKDiXSlSM8atZ5HBYPOYJgcnT8yOgkyBoN9j0J4G7NMj82jcdVZ9kLn5zyet5EB+
RnRZhvTWvRIhXhAFgW06Azhc2I5iUrqITOs992i8Bvl+PkaNs50L5TlwrMKhY6Pof6kGVruqHMlo
WBFcV2vwLweJ29dN/qdtaxwlC4tPW1nrpiCbJTZL0AEerHAdIYkXu3rJ1L9W2eqLfLSbiLsEldwJ
DWMWpAEyfClazmuXkvONZ4L2mQpzh63ezrqVcLXiFTiDjZPbCzlCT9Nn3mRjd7SmyF/2RpeC2sVw
dk400028/YmDylAvCUE6KQLxd3YPedJtS7AEpe8Mr81c7xw5Zgf0tDbBhxSFPjrpZP5VvNrlzgqt
j2mRf1UJ00toXL0nfp+oqGD0f0avMk1cu9PDNPbju+9EqJ5ljz7qlg6qSiKZWQ/7V+jbVxuP5LZK
rABDkjvsuwoan5E7w+Rgv3sZ3UVHhCOC4sXwZwy5HFh0gt2o2Jz3HWFMJ89fcQBX4aIe+gXsrQui
nh/y2Zw8eHEatIq7rOyfVo29jxnOZSArO/GkiAiEbl1seFJmpk1ZGwIAMGRAP/GdUJGntnk/BOAn
3dsip/DJoq9oP2ajuiTSuDsGmg6ck66J0KdVYxOILNp3SaR/ylsoG7ITBsUxsB4NeVLfBGPN10GI
8eK5vT7NJgANTsL6rxSr2FrKHlhBbHPl7WriSvCYEYc1HSV6pLsxkt0pD/PwVGnKLkNRYFydhga0
zBHwG3P9oCdOFTWCq4FQejesGLuRJokEFM9C13k7M4h3Gj/Jr6ESPDD+fVO73Z/S7vtzp6PyqZ+L
5M71xuLDDugMdSfLxFOZL/txKaGbiLI6B9AYzIN0rOM+0ctZ+Pa/FXGaRerbxm5oWlBFZJ1GrOZH
kbpm5wOKxUXgtUeQEXQKrs1JHvLRksxzz1Odyy9jk6y6+Pm0dYk52NpW8Vb+v6ILZSCmBXx7tOOY
3ZxbQGuRk+yd0flZzfApFwz3dmEv/4UgNhdvxrkNAd+cacMoX1YbKZ1dzfMVBbccYpwo0M29el39
fOA0AZoUFuoxSxZ/W0HxumDW2vTRIH6Dwed1ZHqOKTJenjFwufEMP7XBZOZs4PCBVtU5j5ZbYpDV
xnNJY2uBtpJzf52yXW84cqny0TRk4hvq09bZh3PkbG0bRtX0S0s2AtCVj5xF+cOOF5+Qj6QNLjpw
3N/Jxdzcz4Z1aMitdZ8zdn+XZDA9LkT+bpusY+ontedqZuexssUPIWXUxWcDxBSjbcS8UEoi1m5Z
NnOQCtiHznppg9LflnLGHZN4NWV9kyvDL2na7J0ZI/rEXPhfToEG+urJmz60EsWhwUCDyw8bMfhP
13xk3dBD0JVl3JNDujejI39z+Sya8phIf3rqKoIi9yqFFGyjlFvCXfS586yCUADbwnDJjE2SWvUp
po6QiAavBLDikn9Q57WwdmCEpFXXUEW9gt6Q1uxepFWDoWSompiyWbHBSc61Vf8hWK/cUlP6WvXW
hxNRvoSIeryST6Xf0Dz39xDQHtbDFMTKKZNLhJUPw2CX/gOyoYmaqGcc7In+1y1kiLgU4W4My+Kf
plltAKsJXGXV/pXHqyXSwvupOu3HzGrqmCmxuhffTZvhew4sme+aIuyvJkgd0HU3v2gEW2dSQKaD
GuWEhqmoX9WAiTSoqAPVxQK+ZC/uyIyLbSmJI1Zr71gTNovBW5WoN0BVxmqvFefrzhdzeJ/2xQQQ
7XiXTmB5XFSyHFcU8C8ChhShfV/tKUSj1QmbwdUpV0jMQjZbN7IcClEiUk7JZd5Va2tt1yCYAvAk
G5G7XlpvE4SSVKbS9pHXLuHHkIO8l66XltvaW9+91YMwIjPKAx5NUnSeC/Kjlgr54+A4X2XGxbS0
C0xD3y0rRGfR6s+V3m/k826DVEDNmRu7rSGyKXC8x9DRIyC7K+4zelufEpvwpXlEEjMbuDcCvNad
ynp9KKb09i9Eb8FQDX9dB3yt77EBuGjMthAEKh6MiHZqLatvek31tWwLisPrpJpk3HvwfjqQzsMq
2hAzt/b37VCEu4p17azabIDpg4DqZc1kkDn+PZVa0VNn+2YbyYFaDAt8bkKct+SEns5rtb6Rstsc
12ZyHh3PknEUFsMj3ux637qripfemY8g/mXcSpH8rUamDXBJZoXVsw94XxFr9BzxORXn8VSjj0tI
LjxUYeNQhgCSjmccfVYYOrR6+Qxs/fQ1FX37UNTK/0dwAGFtPtC9ItRx5SPD7K1zZx2yPshiybiw
xbc/buXsqLu1XRAqeCWPE/mF1AaPRMqU9Frs68XJMa+nyXYIZPrmFbBvXBqW925rS2FcH6xrGDL5
T1wNByC65jD3ttrnc+088hbc2CZQTJWBgBJ0RmHJqCKSgsx/1NuHGwun2QH4tto5dp59zMFin5Vt
9KsyPCEoLBRySkmdsWXBiVbCtlBrZi2Bp6Qbh8SakCoLAVbW+j8ny7vvaVHzC9i7oUab3s0uVe19
Pc7/bCnTe6YIxXOFgjnSXYcpaq2PkWynx7Wt5QUnMAF5UI5bOfhEy3hpjVsQQ9wYcqy3Gn6jGTu6
dlO4uCgH48oHWnerpseN0xH4i4RvndAfk41M7jCts/WyWYhy2Kc9L5sDRL91tM1IWaa3B5iDbFnA
LgZMNetnmRrx1mcManTEBXE9DpJ0xzDaV75QRxugalPkywdjJ/g3izBZHNIGp6BEaRsIt32b55Kb
iTEF8ofkFwz080EQkvibIRvDzjIlR1vhHPUVmruRXA9Af/YZJ6dXQ8hyAuyO8j1MmHcwU8aAyVf5
cDu3NgEey03Ndbur6VPBeNwQTWX0f4uNEjf3k/tEYmNPlrrYaoKlUKpkvzmj6kY68+cyIibWOvGO
2VS9MSUNcWhbL5XHwLZRk+g+jKyQ+DiTczWl/hFU8ZCRgL3+LnAxyIaLpe5dD9PnkM/+Q0CVxWfX
VqDSwkMU1zpQW1n+o9YQQpguyfeWG2Tr0pNzshdhndJEsDrDtu60LQjKCwJ1Jp8P0Ui2pu7tXuPC
8ufQ/svqCnrkWShT5sFzdxbPR5xJBrZOOPIQNizAk+eM72lRJ/dhb/S1yetxx0KEim9S+QtEBs5x
jRo4J6Q426y4oDarzv9GKm8uY6OrCzIMPjrRSaz8KbLoxgzOtSpbYJVwIDnKS4krZCQQ1QuJY97R
rLXzBPODnruvUZ+NGBNQ6Ny+h9QpmD7Wwe+BVzvvP3+y63ueOaIWsuyH7AyEarlHnE/iIYXIG/os
83zwtr0HVArIQbjegJHGby13Q6k8kznZ0UmovN2MAfswdpTMpZ2GVw0awHS37mCGbn2CpvfIYXTd
y2qjqPEytMboNZF+DQ0WC+RIm5nwrIO7Ds8V8AloiHqZjXisTNru7CadDoR62l/BTUBOvFd0e3uY
G4WvEeT69p0crb9ONel93ou5I9S11buicMYzsSMTVRnFFwbrJFbKRrnrhrh2087eR1G3XLJVACuM
ZBWRLTfuO+PabFtE4QYm+yLVRu1T5BSEm5XztakbFoshQsBkMfpvM9Eyx9soJyLpqkO+9sEuXSo9
7JGhQUav0Rx70mJpdNFrhXqGupyHS4QjdrmGS02QVyKi7Hb0l48ZGP9fYvTfAKiwe/VMTpe2aVya
NKuB2HLoUsT8JAL2R5cQsx+nH7KnXIbhY5KhHNY0rj1Qm3iLpMJDz31UFqDixdI0yNTR6OI2wkWT
3YTkA9qOb1hi/z6p5+zBCXEA1uDHhJgQweW21Y+dwagCVmPhg8eGEk8xVapVvHe0Px4zEksOGGFx
9cvUJm+EBuipJfpUpis7FJP5wXJx//QOUC1aWbkVXvo1saMfxdhOTxnxSNtC44OwTJfHE6dyXM6R
vIw1tXHBXH+kdDHv0whbL53tE86gLNwNzuK96mbFBjcxXDnWUO3dZbpJL/lalWj+FGmICDi0eJ5H
XinP6b/ZZiFRVxcPTbFiJyWh5MUdh4h3276ZENDd836QUzT1I54Nxh5fABZXCeGmavAGojz8Pjr5
YOioRFVAllMKD/Lq4Ykfd/2aL5/4OPo46rE1k6M4bhJ5Syl3FmY9HaKh8FqGnKkqmR2HqThH3rzE
ojYvdQfgZCom1mCyYH7JiTq6wRheJ4EHYCOaDu6ta3oemiJ1ZwhtbcvlonKXiNhxLl6TVn1zAJNe
XssbDdQUz2ZJ5hdfmYZTieaUOAxQhMvM/VwIXLuKeSkZ7NH2REzrZExm+VvdFeTvr2g3kmDO9pkN
eC9kYqPpWL3mgPaAyT6MftJAfQ1sl/xSnPywdk5zaeeOVtMpYM5rNUGyGal3XH05YgAwRvstJYgC
qRqSXpugbKDSNd16s3TCTQGnsE27NQdDtrwBALVTTmx7/MqGNXBfMHI6z54qEHp4/D1F/h9YQcQW
rcZtRYE0fbK4fUCGkuOKhQCNL4q5uQWxsxL4jWKEwrUTDuwqt47K6Oy/ypKwBKBjR9ea9TmiYGaL
vgLddE2I47lSzsC1ag0zXw0jLYGF5ZVeXxQpY+/v+SVRjOpHP3R0I/zu0uhSeZodm3eGxPB2ZeXO
LUDbqNJc+wlZ4GmCMRXkelwu1dgRnZ836cFh8dovywhcOae3DJCZNrhEFh1Z3Gm/E17fHIqw8F8m
T1YvS54SphC0xS2jwtv4PcbKdILZMUwogctmn2n3z0h15sNCfCyx2Q4O40Rwb3liP4lT4v5MoNRb
ezSStD2ZOi/pnPXvTliiwMTAA1beD0BGPf+r3kLyYA9Gn7WwilcRMiO7gydBSIzZ6Ro5meUV1U9i
FeVTM6REdXJ/f4U5BtVyZDUkHXyOQcaxZYneJT53Ics6RNZXj9I7gP0zGGtSIwn1meH6ivmJqGjn
bEl/+Eo6379Fis36cXT+j7Qz6Y0c19L2X2ncdQvQQInSojcx2w47bUeGnc6NkM5B8zzr1/ejWnTZ
ivgiUPUVCheFyotikCIPD895B7RAFDuqllqc/6K0YPxuG41wTrdtbekhb2YboYZRiYBrwBWA+SKs
hVvwONYaP/lhxZGxbrq+/pY2PCoQICHH7uyfGsqO+Oi6xoYUAkSLbZaU5au+efILGdxlDVVSDWha
b7QThcXofKKOFr3ZNPB5sINNqIdCeSx8O/kS21bxpFPAooI6VYA1AaPHGkFd9oMFGD4KMFtAKR/a
RyfTjW3w+KPV1mBU0cmVr+rjg2OSSsAOpL7jIW+SCaJVU6DNgMBVo1PdC/vfoMnTna3UcgN5eNgi
PFju2gLvABU01o9Y77oRoLWodhkRYyXGingq+mg/dGA+BlXDmztEh94tsOGLY2qXBmiOe17LqNR3
MG5QpCL6ZdpvUh+SNDOeruGyvK0UEooRt8k1MpEY6mqoUDyHqcfbTub+owatHA1+ZNpuGiO0t43s
EujqVrF1i7FGbkMOP0pcIDZw4okX6AAS/qGu0h2oX2J/QDpLJBbV/4lLQnqw02grfe1roOJqp473
fVHjF4xB8haRVySAVa7fTtOVB2yc2g1PL33XlbX/nrtjtTO1JlmOWf/emvhw1lkS/EnR2QPf2Fcb
LezyTYcf9cakwoV+lWdstBFwbiJIcBOE/zcC7w1QqGDQ/EyrxDYeKC+Ggb7tUeBeDAZs7NYzkVgI
3Xo9GpUET4o5Rla31rcy7yjNTcF2gMN30xqKe2v31LwXQV9+jxRhfxdDSecws/LsBq3fcmXpJt8D
pQDPe0uaSTy5sNI1bQd3J0M4Ni52KOtUzULUIKSyi3wvXAdeoxBcvXRtDMCQC93+UwsFAahJ+ovq
DnI9foRqiRZys48FNULUNfhHSgt0Nivl2VMzcTfZgT/rReKvUVyPFhBNwCU0pnbjRvTrOku3n+jk
YDtjW29kFvoe3X/lzkJKkCQFTamlgZDyCmLwb7pxE1wKq7BloEq0lqoMl44oatB8jJzwJjZBa8do
plnOHUBLiG1xGH+TqYL0YubmuP/BtPEReblTojx/NRtkZiwIZuuG7fTFIAW6DeH8L0sLBEocht69
pAO179j6XFJ1B84B9H8a4ZjUZkgF+uY7/SDjEZL5T8B91OPwO9+2nVWvCs+wtg7Pv1vcJrQ7Wx+q
Dfdvvo1Hgl9Ypg78zqQDpCyCTRBVzhvdt37BO1Jd4AoGcNTCoALjrmoZlJRM2IBL1MqolyRgJ3P0
QRa0XMJ3iq1oIAH6vydFjJa8xmGZKbQG+ywDY6m0FPLtVEyZnPyKEABMCHSCkJpD8RASiz+R0Ad/
61sd5q4h3mqhpfzkkg8EcmIEpi4cxSZ0pbcH1Qrub6Q2SjQGSKtlYqOrySsFL29dUEhcDq2ukHAq
wR2VO389KJKEKcnVP6PvHEsoLkcrVjhSLgLTT7Lp1Xu4xOXGiQNyKqhtEOcNbLoRKV6MEvweboT2
qhwB0fhJb+48HSiJh3BCiZKHpN/6YCCX8Kp56ETzKmnvdJXdMWZjvvLDERUvH3ZgqnrP6I7sRmw0
YWgV9OcwDSYHG2KKX/AVdSWNt1ECk5rUAE5ApajrKkb915dqt8zUVL2hwIsIRRzkd6okDi2dyVfH
6Ab5RVFBANVUhBD+grATZXLb9ZX2gLClvfAS/3eSx+j+0Lfbo7c9LgONOoFjBdnOoYWxA1+LoIFG
XrNJdBQC+iB9qVL640Re/8ZAP1GC7B/InnMULRe9XctVhyfN2kiL4FWkA84fVA0BalLDv7UV03gF
12Ruqim9aNs239Y61WdKYuJuhD++CxHi2iQ94NkgaNHZ6EAM9yLJXqJAps+KCdGWt/MAUIvqdxTn
X52h1zeECzTg6Lzs6kiVT7GvZBvgG/IFJCcCHrFNJwpEAq3OTIOvSoOmjxtU5JFd3uCpR7W0p0+6
sqeukDU6xoiIawRmOdUKoB2VQ9HZrrkkQJBOBqeqchRRgkhF7JdHJemRxqJH+IBANGtd58kT8u2I
cQjkI6sxr1au2eUIgKvU36My3rtxPn7NyMT2GNQ/dohUrMK0+U104a3seA2JIbLwLk4mCImQ7prA
exYWGSMOGZSZ0V6jOIFTRh23NzkKgXs3oXxTFhQnWUyQxr2hAR+u1S2S2t98m/thkTY+QscAv9y4
zdWVNKM/CH5m+yC3G/KhqNxWFahd5Di0p97rfsAm+V4ha3HTjf7wUlMsX9GPbTeDh3BdkNYOqYFv
3dNRy7aV2/JGgR6NkgL+OB6uR38hsaBFI8jmULxYoiXjLKKIpmKSW9nSqKwCjWHuorJP7J8R0o/7
wg7oHbYktqo6+vc87gqeKYDdnnM7SrZ264iVO1An6jQ0PvLWCA/A+7plR3wjawbl02Z2jywn9cwq
DYCAZ67c93oOQTbaj8VTpSJzgmK/+mbmjfke6JN2loQLZKGzsgyROr3X3E4urSYaNunoWhtbdcrX
sKuoKUieyDi3owdv+v0ehLn2kygAybRSe3qEaf+GaLq4R7iRC1X3Kqg5tJ/j1En24EUTsquMDKTI
lZ+EYrIupEdgZajO1kcA/Y4GX7TWewO1pNJDL8qlohJGbrDRiqDFp3USuoxaENCA3VCzNihptXnz
EgDnelVJ3MDdQi6VLVWrheNiPhTmjX+kF+ySmsfRc4eLyJODBD3I+qH+Bqxb3yC3xsPEEsBs+J/w
pZOG2JkgIm6KhqLlMqJiA/Q9jsG/BnFZ7IsoLaibFMkNIWs86kau3Or07bdx0RBnyFi0hvQJIAxP
xFBCtHPVH2jTvIIJeGrQbkfCnyJT7Bzz7phJinsalZwvRS/tOw+A+bKpAc/RdfXZKln2M9T6eB15
UYZ3upwY4ziBPjtjpt7oSYN3AgXbraFHwVd9ooCpUvP3FM2i34lBE1oFNPagZoBLS63p107dx3c8
OLLHsU/ERsHdbIMgC34EVvQSKEaRLatdmGHkgk6cQ63WpsSOC8rK9FBO3iX22gDgKG785B6+KkIk
jUtrJK91OB0hxQgbhZ9JEqV+CdpJVsNG2rTsEtAkYDtpBQDd641gRFW/zNZEkmBdp8An4WmYG/YC
5rHY8G7S0ijB1mfu+NPNYsEWmAAdaVDcepUXAm1VUGZX+XcoI4sncxwNmrJ9tnJE7Wxtg89llSgQ
qC5SXuj6vFBjVn/gYmTurDB7dvux3ChCM/7Cy0HOHhFF1XoHU6Oof7M7O7+H1+T/5Irr74GCANRB
DDShVgmFqsEZYIWLTfJIYXh4bTNiAd3XbNfF8lgUfbkoJf+RVnN/GqOmFzjc8MZDbxrwgBheB97i
C9PogyeFvsx2NHRkC+Ka3cJBuwsblgE5eBxWIJ40HA+BiOFkqUIpKr/zwM8vAos8y6n9dYMicQpX
lqTdn/4FCjuO3y1r+dhGfnHMBPI7aPH63p3TR+IW8F6+soaBtqdqDPdFmNhc4LX9oKXUyvDri7de
47BhWumAAqLvTi8Qn43BKfcFledHmhoBcrDpOzwVb41WtPdo+YW261v04kK6h0CJ9OTW9jz4tome
bVsDNTm3Kb0vfWH9RJE+vdWyFjKv0dkI67vjYuDp9oCdFGEZ/Djxghe71mfus2UBifRkTmUlRcwx
oo1JLaSke8S757GX8AkCjfqD0SE6VIe5/VC2FdenI6Y8DZ5H2KsRlUO+2qBCWIoirBPY7MoaG8Vg
F9igqXi+6ZPEc7prOI7I2xKsutrBxDiAeYJWRvVsDjZOU1yW94qH1xLYRQXqDSqZPFwDblI7f/em
DDotiva3rbfNz8RqvE2MvRdicqiv+Irbbilgpge1HTzcX0RNgwut2TAEmiMNdaBkjdSgC7jkrpZw
rHEYxkdCR0xADExSL+u7SsINMB0xvFSy0CkwuuIWGA5ccEt7s9GPCENKTggc1iZybbWPRrfvbE2g
Eg9IdgWQsMBw4GXXrTDtakBd5JTTYrDDCuxpzYVQZsc5Rgqp26PzhGpP7cQqNoiauM1B4G8so3Vu
imTMt4oGeKYZlXLHwSOrrii216EMVp6e2HcxANgV6R3RqG6+5aAIdxWAmefCHjH7bPBGRDUh3FCP
7m7Q+OS4yoq8fVDto6upzzI2u1WYDWI/SvOb3pooyMfcqnVKkwKApf3cQKDbR3UCdrtmfxQmaOxY
afwd3ZUQkQacMQZHQH8tcvTdkoJDQtWUnEsxkKyl73SPu5W/6iIDtg0a27xtYGBXQzUQ76vsTnNg
BhgN/FCENBvkHtJ0h4aWCtK7CWmLmsUPEleyHMCn6L9EcUMIFGp9g6YWGxc9IAWoEm/Y5F2Ikp5q
m7Sb3CnzB/aVcYMh24hw1CghDvoVXnxZ+osUCEasrPM3GbUwhVulkQuNFyoIRR1qSQn0g7oer3Rp
aMRKIEZ9VMI/iiDKKODNnw0OFyFQEytrhKXSihJaVeBWr2VZVk9qhYejV9jR1ht6bYW4mrkCkPuD
zj9tQXQ29xn3ztqqPYTW8wq1BRjZS/A8cheHCAcYjUOwH/TvTS+LfUXrHlIRLaBKA6kcg+BetJgT
rTqt+4E/mrqFXW9v7EQ0vzEmsm41J6R75Kg/ZWskmxKp1Wenc3740gbMVlJBoIH2CzyvtqZ7w0M1
iCtqSWi62XkHFkQ0WGa1FrU/NduaAuUoDd43wjSmu5EDDECBU9dKeAo8eQf3razXM058biS7RjG8
R92sk2fBuxGQeN1TuKdEfcum+lnU9CnyJOMBYftcRG6rrjtdBUFaaepCSiVd9ZB2F2JI0SMkfVv2
IyRMkIDZuvG4+WqXjhNufD50uKDf9oqvQ/qhIEM1Z6ixxkL00DFlfRtic7HiU/AU99VhbcfpHx27
xBWaTvF7PVDoNmWj/Cgw9KLYYNQwDsVzQWL5QIMNzSnV7b+T7b2BLrMoukKBwdm0X5UNhaOuBasQ
htkvJseRznpoHZPHSBbSjbJzv7rtYyEWVVmUTz5hZ+fniGKC86NDQV9VT6GsA8HBRYVGhg79LTLD
BxOn+JWWQJgVAS8o2eOUstDdwb3RMTQhwZIDKGLuNHVEaqbB6QOQFEimSpbjreO06Bv7dvRau1Su
bZ2mQxVxNZhqhwsrgonLOAhBNlMGRkG3rMDldG94S1JajmKJmIiKdD+skb7PdrRplGUUQXdsNWNY
A522oY9AnFA7/IXGFKakg8PTqm5rY6tHFWz0csAQgV7jHVyTL2EU2UdgQOGySAu5BduClBMqHkvK
/T40gYarH1w9BBkVfLFUqr1ZWwVNBwA2tAkE74tmyL213co/ntO0Hh3Svp+e+wqyVbCjYMyYq6wb
BMVfF2QyMrhozIXW0Nxa4NI9EkCzqUv8rDyi3NKyySdpj2qvwI1eiz02kdSlDEx7KuTAgS04Zkur
1URzUZkqfoFTRW9dUyMJainomyNYCFbNM2+r3KOiAmDjl9X1zR/PQqVQoO2rxPlvm8LsFuxNvsXv
bZh+XfKn0hKxag2a+b7O6UYUAuXASadUJQAvAxvR7sRH40f9WiCUuchKOpR2LLpVYanRtgSGeyNI
qnBDJGtbVFy3cNxktCuxdkLCFEGzwIaj0jg6gsCRVe5pYo0vFl4IB/6/mBXUvrJOmkBZi8YfoO0B
QAKBqP5SGpCXFOSKX5FlBLwSIjwE+oKlMSatA9HC2rcMm3te0A2EOx+9VvjShlzr3oQWriCv3PAy
beEWhNVN1FDvQUreXuv07xALMSTKIKF5q2tRgBdovzEKOMg5rVL06ttW0V/oZ8OJFDoVSktat8Il
s+S6gNBEerjOk6G8Rz3cXJdjUqAMgT2ALAP4bMS8pDeQBDL5j7hlVWDxOQl/UK0GgxYES1E2aNZY
JjhOz1S2ttYGW6A0dBTguNP5Mdq3Sojmq44+F2qqlJmeCgOEWYbZ0HLMXSSXDfZiGQzABYLyxaYr
vpHuFwcSAzneZEmijkBcCwU4DTrI9O4wfFl70MJAfU5t07QR3z1yhW9FSndsbGN13/mp+egnVGYV
sPbPap7DTusdB2o9kFbAkCXFeZMGL01wOFcAvqWpaXdWB1USkfK3sZngkjo6tGoAjZyHZLOu6+BN
cC0u4pZiBTV2sWXzU5kTnUCBBsBagA74FiE70BIqWmyTHquikIOEqkPfVYNvRC7n3JtYkICN6csX
XsHatoUTDgvadt3bQtM4NyFuc64W9judCwwkrNI/SMrc6q4vwCBjMRbJ/Cnroe+6YKqIRxTLdJ3q
jh3HqD7kNp8twbgncEwE8M00eQVP/iJri5DTJtgYB1gIWw5gAUR6QT7x+q1Qj7Wi1ZgMSIlhQLxw
Chixg080V3r0yWp+6DIsFPN5BCAFKC8oX7GG0bd2HneHyDctbhW2XaXTUKWTNtJTRkLGDnRxp+ug
2bm7NVArRkNrlZKWmMQQgirNtmNt2D+zsMZaE83eheeCnLrsjn5qWm4auuHopkGbxtTVmel7w4ni
STxkT/CTv3pjvsy04fvlIU5tyxnCdEimDd0yhTrzRacQJpuwaLMnbdwP9gvkNSuCPAwn8fI4p4bl
TEKTji40YjVu0//5r/znj+eAjP1//qP9d+CXozkkTvqUh18oLIjcW5lE0SZ4K+D+XR5r+s0ZootZ
evPrf/5j66r5eazJ5P7DWCWMo2DyLXwa+rfU++Mg5+3Qntaoj8cJwLA7IFyXR9SM0yGFKqVlcAoc
EL/Tl/wwpIehpJhSkqesQzkAIHszPsEIBZv3G8jrslGoolK77345zqGPKBpWV+Z85jtyqG1DCh7F
tEhm3zHuKYTQaE6f3uPsewuDLHW43VaXp3nmI0K60SmuaMAp8VX8PEs64kaCNk36JJHEBv0X5c7a
43UcZwfXubs8lnm6op/Gmu390HX00cC54smmntTBfhPIS2jDt8uj6GeHcQzHMlk7hyPweUqgLWWn
1gzDFY4TxBMyYhvrj4ljwvJrIb6ahrtum6Nv3mBrRTuIcqaAvPLFye4JWIHLg+pLjCRXf4PX3eWf
dnL4pa5KlXXWDc2c/v78y/q4qBXFd/Rns62+lfoRGO6fyyNoJ5tmGgJUiG5xH1jc0p+HaDVQ/NgV
Gc+8XkATICWhu4iEtOBLm+6nooPP8aonvY+/axTke7M4UL149MJ4iy8TJRZ82xYkVdvLP+vk+EqS
C01YmpSqBuRk+tUfzlKR+SG/uagOEd30TZ9SdbBhkuHzMKqPTtQcqspEbQlWOTlvQvL8z4fnEKkE
XM0S9nxHUIfyAfzpJa9+KpvliJqdhTXmQ67L+kuYYy6ojkFIy0E1byrOw/7y8NOafwpezF7wl+TC
VIn+s89uQtUe6NeXh157KcdDgYwbPjQQ8By7WSvezeXRTrb/NBpi+hBLde6Av+Lah7W26ZhQbrVL
jA1h/1GyKczfRp5cWdKTuDGNYptSxbnPIgudB6c6BauameUB5K3bBhix/+46TDSbNRnq5QmdnhrL
MU1Knjb3mWPI2T1D/bEo7K4vDwAZn0vLu+1M4/7yEOfWzMSa1VB1IAnafM3KNOhHOyxxMoEE94zc
i/4YaTWiMSFC4ZeHOrcZpK4zHc6ppopZEPR4SamhkdUHetJ4EBvfwMXsOgtCdU3fMpbaF6TH15fH
1M4toSQkEBOEcE5SAsCvDX1pBk0oO5K1WxufKkH8B1GYjcf4bdO+dmHz2AGUah00MIIdbo+bopbP
l3/JuYX+8EO02XVTF13pkyfXhxqdCqt9GjIok8Xr5UHORZuPg8yWGBmcCjB4WR8aLDGVL9Fwa0qK
aJBO1AN2fpXy7fJ4Z1fXmM6bQ9zVxDTpDycOiyMzygcmpVJ7L+un0HWX/38jzOIn5q6tJkBnH+iy
eWTREEp798ox+2vt52GK3U+h3rYl/oWzc+ZIR+2EOVSHSnmkKp5Ryg+0R6d404x0J9wd8gVg2LMr
geTsx/ow6nRePiyeK6skxfi5OsQ9WIf2JhUvLqp2I+JQvNKbeFFQIL68mtq0AU5mahpSJUqaljG/
h11QD8g8+fUBm42Vqt0keK+5j7m7RX4j8W/agA6W8hvsxJW5nt0oH8ad/vzDXL0AWajcCxjXF18o
nby62MtdmdtJ2kpg5pZFelyqwkYT4vMYEMrAOHHcEUpuqTkgHuM8WdWj3uw1Ry616k8m3zXvi9Ie
/fwh8TeXhz8X3WxVo6crCNWEuM+jU0yN4ggo86EZyJpdtEZWhfCQ/5BavUym/qAfD/5BGXm5Xh75
3Np+HHm2j4SPbkZsc0QyNJtHPB+S7MrFeppaWQ4Tg6NmOCqafbMrTxuAbCbIZx3wInCsF7vi/kYw
9tfleZyeB6miZ8TXo+3CPT4LJniqkC3kJueh+MYTi2CN5wSd4nifVLuheLC1a7fD9E0+nwaSMhUy
jNCEavNy/PzNwpAWMngediU6KSFi5Y3knWHqCx3x+LK8loydOX2fxrNmd0APotsDzlsffO/Z5UMF
yq2ae0gxrGobS6oSKYa7or/ttSuX/On3+zyu/nmerdmUtDgI08S3Pnzzwr1fPrNBL3+/033IKNOr
WEe2yTCs2eWTZSJTIcjWByQjl372MFZXNsjZadCGsDVb5TUxTyDokRgDfc7yIGE6puNLSTZLdrRu
gDtensrZjQHszXZIWPSTe62x1UIBXVQdtI6Kj+VtNAteTKmjCFs39Nbi8Z9fQSyew7QocOkcstlW
jGrYdqEl0ASOMeoQHZLJLeJTW0PeRhKPhUlrClC2cmXcs0vKG5/UyFJNjsDnnSEpRyPjwPugi9Bp
AQUt2oc0ebPNm8sLepr9cKp5ljkGDqhkC7Po6CFTMcA44xkUkZkId43pyk3UiyvDnNuCutQp/djY
Uzj6bAsqttnQETPqgwXNAUWdbhsHo/MvNsfHQWanKQfmWCuYSR0KHjEN2GmaklXxltF6K69kP6el
GC60j2PN7rRSFvSzQ8lY6aPvfgU5Tc9qM3lfK+pBlXvSVeT/h1iF/e6uguRK4Di/ng5lrukFYpmz
zwZdgmpgqdUHk6LpWDX3IKveLu+MczsQDLiu2qYQxP7pzz9kBj5+SaISSXOQhr+MUfdVigfZIOS/
vTzOuR1Ipc7WBTeMffI4jAtp03LKmgNCTRgmewCN0Rhsus3lYU7TAODyjkPgIAhC7p99sLbrDc+D
o3jIRL60wIWO2k2HDXnwoOMgmt9eHu2vzHR2g2nMynJ0gHpCVWd7EYqhjJV2ZDgU5wzvGIJVS81n
JXoS8kH3NmbmTwzzRR7KJVLoK5BPS0FxGpIwcvPUqi//njMfUzOEmB6U3AKk1J8/JjgtQ4ZBNBwC
887yFfRR6U47t+LaU/LMx6Rox+ub4p3Bt5ztS7Xn0drW+ngwLVTufw7wRsLwSs1u+m/Ml9aUrC5E
I5Pn8WwuA+3etA9y9SCqyS3z4OGUGIY7KW+Dtr+ya868QKRmgRwXFm9V4Jaz8F+CDs48roaDJ2BG
sXpppKngDw0kBCCg42qu6NU7aJ3bMQyvbKJzi0nGanKz8tEoZ3/+aMC3jRpQwYAUa7iGROuGCiaJ
//yiISP/e5DZasaDjvRKWg4Hh/Ot5cAF9afaRDDXuPLZzoQsBrId+MKOaYt5m8HANLvoonbAxR5u
t17hor36x5uc9EaaVEtIhU+uarQqewmWpzuoOsLPmXpvoJ8U9+aaWs2V+Hsu/uscKGFQi6cMNL+f
E0TGQa4X3aF3K1zLHaBhWUabV6Q2xGk9CZaoF2JLpUDvK0TuPDVVX3zVLVTZehJZcNdq3/7zQ/7p
N80+5WBiJIspSsedFCzr5FerPBf6g63+uLzM587Ep3Fmhxxb+aRQtbI7GDTC+uhJDWFvBYs+fyzs
p1ZZd/VRIOZwZdQpYs6Ovc41QRpr85Az1em0fLiPTI3stcSF9RChfYeEcayXkFNX9Mnyfiu9eDGG
9KDTr0jClEZ+ZfQzMUc3ACnoUM1VfsTsKCpO3DmKLZuD5vwIEUCiUAwGIc3uXPPKoZ8+0sk0ae3w
nCO+EeY+T7MCyEyVPm0Po/4nBpk0FYly0DVhfqUEfCa66JRLIRdQhD69d6WBgHjW992hQeWTy2M7
ahjEGNeeqGdPCuwO7h1Ks5Jy9+cJ0YcdQWsNzSEuD5q59tobIzw6+bbV93Sv17W+9bC4Qd2ko6EV
ypfL2+bMtT8dUrYLjU0qK7P4nXtGmiGKVhx0KN1OCwoT4deiP/Q+sB+4h2O0vjzgmZ3CHcung4YK
S2xesrJoVvMHTn7QEhAS7k7490oJyhrZCaANV7bl9Otnm+XTYNPsP5yJwjZccMJ2jp8UgIH0tm02
SvXkxb8i/ygjiDW9sbw8vXPr+XF6s/WMOYYNsMj84KbxN3yzF42vb+pquMUmGggCSoxjd7g85JkT
IQjqNEnQGVCRrfs8SQN0Bo7oWn5oQbi+DBIdzK2THi8Pcq4E8GmU+bnrHNh5BqMMw66DvSGC1wpL
ksb5U1Kahg6v9FsXbwe0qS6PfGZFabyxX/Cc03T2zOfpjXU7KvUYF4cYmNKiVMRthiNyCA8D5cNV
CbosUq71cc/cxZ/GnP78w76JbNNxYOIXhyKBoqmsJkGHy7O6NsIsWica+HS9Y1b5gFhggsVtemWE
c9cQqAJrasJw2PR5nxhtkQJhOLZiWd3UFSwU5RgDB3OsR+F+SVrEQR5N/dr+PzsvEnouA8umDT/7
WpGuFHFjCzZjW38rjGzv5uHuXyzdhyFm12uTISqQeuzEXBQ97SsPY886rK4ERu1M/AfA8PdMZic5
Mym7GwmCpA7KKQGaRN2IegfWzCvdCHCgtt18PeK86arRja00C1R+X+NA3cFUg10HHxVF27fLM9em
ozyLZx9+kzbPEcciCdQ4YnVdcPZQrtFKcHOvWUVV0C38PB7h1JnPEcuzRrUNKe8AfkvjwPv0aN5u
r/ya6Vue/hopCDsCnUVzFl2dPNdGO7GQbDXKZwloJRDgt4DtF5W2Fjo4cuFs2t687fgVOkJr3KDb
slCfLv+OM/GPRfn7Z8w+1KhGI28e9nnW7GULExWBpL4GQQRc4fJI54/U30PNQ23kRl3qptwnRQa/
Sjta2UORPATqvcihWWw7733whysX5vl9+H/Ts2axyNPtOo/b6Q5z9kb1kNhcJY+X53VlBefNdswc
LMRcGQL49xob6yfT8ibT3U3Zyc3lof4fW/jv6Uy/5UNoHfG96fvCzA++/1BjvyiOUr5MKgQqzolO
/rPVj87wPTa3wrn2+c6uJLI0tIttmmXz2JTrSdgDe88PRrlz2xZy7tYDS3Z5gmfX8sMgs/lVXYQa
2XREteoJNWnpv+neVqKidHmYM2mUaZiSshDVBOoWU6T4sIxAxmua9+RtNuZI3Z8o3ZoIH+jyOyj1
K0Odn9HfQ81CegsJJuhMrzh44W4Qr3X7raHNVskrif21GU1f78OMdKSuo9QiMexqmH1I4mPZANO4
sjFa+jcRw4KMLjT+OinqJl2uYJU2HWM0Nzxjb6f3WXFvNVdwA2fDBVU5k6SM9zz9hc9TQiveiUO3
y3lC7KPkvcm2MQ4oQftcyyezAuofo0V5ZdBzX+vjmLNlTGorLKu44nZ03ENSQw4oyk2sQYqO0uFf
xA1B0ZA6Hn0okvrP89MKtcdY2WB+lrU38/wZfdItUtJrsC7XHu/nEosPYzmztWy8AInWkFsff4WF
WvyoQM5ePlLnV+7/ZuPMVq5JkDa2vGk26k5pXqzosczfA//L5VHO5hUfJzK7NZFSiVrHZSJNFOHe
BiUoevEpD6T5nZI8ij7ZUI1a2PJd9Hge3PvObwOVDfPfBEMefobkcYtc4LzppYJEg8xUEvOTlgrF
ZGNdvru5fiV4nP1sH4aZfbYs0PTBMtiOVflYBq+uea3ucW2AWXQKBkTC/Zh5dKDVZf3byr5d/mBn
twUACxW0s0ZTY/rzj3EJ+hOGnSNpNPJfvbbuzLeM2BTLa6nztYFmea3TpgEShCwV7EUESL+K9GsL
rm7oXi5P6OyKcVwFAF3+dmandujqSI4h+3xEwBeOEs+Pa6iJ85uc/7btCAoobLDPi4ZS85DEUcFr
EeZ8ATjD6u4C66Hz0T8JnAUSLph3Psv6fTRvIxcyEYRsZ0+F4sr2O7nyba57+mq6NGm7yvmVj2eF
3rVDlR2jXAl2fuZZd34n5U0+WM6V8KFNc/qUDv81lulwH0tgDfMT1UegBOJszI5JpS/DkKpnj6dU
tUJ/tKn2DXowGUB2+GTLrI6ewasG8P60ADuVKEeKQ19WQUQpW72yBCf3Kj/L4oTzZjWmFtLsgJRx
Mw5K3hZHr4KlZtUYk3/NqCppcGHsKzWzky08G2vaeh/OStyWdiETtJdt+9VHhBbK5tIP8c+BA3F5
E5/7sB9nNQvWg2pFRVF0xdHyXMR4ITV2ybq7WlU9u3g21X9uLNABcwCJ3feJ2WRFcVTT3yomMIn2
JfC8xTAquK9dA3afHExWD30ltqnFP51UAgvpIpVjDPkRyO2LWQd30JOvbNJrQ8zCMSBHSyiyy49u
nb1HEFob/Bwvf5nTDN8GuAtbAhiCQYN0XuFDCj8OIhkxjfGLCcUesijSXUTMslqN2Q3OWBsslldG
7G8b2FlReaX3cOabTRVEG2wM9UwQop83IbYfmolQ0KTI6W7bUEfBohvhiyo8DSsES7MqupK6nllV
x1JhVAgbCIQxL71D2TRFiObWsam/446ybp1rMIQpJs9iCyM4mqRSbJ0iSNAghUaXqdkxgK4hUMi0
gp+pWd3VMZa8qOdq9rq/hso/c5g/jTnbK1FfGzHgC2InnMlaPMN6CyAumf328oY5Ow4mvdT3LMmV
Mf35h6CRoEtBT7TJjgaVlA7JgbUX5v66y2WLUNTV58yZyOHQj7KEAThAUHX/PJxfNXFcDHF0HBHr
tpx43VFFKdD5vTyrc3sC7IGpgajjy80faDp09wYgdnjM4xKpd1Pkt5gUXXubnU7G5CKHl8Rr1qI8
OmseQHrWFRoz/rHufOQYUzTdxLrU2ith4/Rqs7jQaC0JsNygfWZrVhp9ZknY1ccYtVscAofou8RY
zcTEaZPG75dX7vT8WlyeQP/pYFP0nVcjWonGTof9KHUAlFG6lyzeI7qAzvB32b1dHur0IzEUiwf0
EoLXSUXAM5C3q6hWHsPExRpJsVA3QFb+Hw8CPmq6gFUQREAePm+4ikIcIr+jf3TdTn8o+zRZm3aQ
X3lXnO4EmxcYNxWMBc0y59XeIOpUOIR2ckwHbLPRJDMGtJ/1a8Oc9gFYJ0YSRLspHZ6/+VJH6K5l
d/oBadj10Jl3SVsskYR5RN5/bYH/UhR3IwYc4Kk1q4pYXV7M08zyr/FNshnacqaYI3vSYvRCu0j0
Q4/8Q25qK3TY42GAhosvOjoM/n077BGGhqW0dQGQ9MHOqp+xWb38O06C1l8/A0AY6hB07edRJC58
onHY6geZ4TkD5K3y45VsWli5u8sjnV/xia5nYxUgT6oVZqFUto2Pz8FE4R7PxEU2Kd0Ga1xiM5jW
2iq38GCROGT84zfiNMkPI8+yeHdEACIehX6o1NtyvO+8Ozu4Uoo52bYT6pKrmnlRyNKtKRh8CP7Q
iA0/MFJxUMruBhekfWAgJVOMm8uLeHJ/TsPA6LFVCGbA5WdnMCp9tdbUUhzM7K0RN6bxp6ZS7Dpf
Ktw1sXTH2vyfxn/obDx9pOoQ/nFSnI1oY4UTZ0bgfVW69Nms+9vof0k7s964kSUL/yIC3JdX1iKV
JEuukmzJfiHsts193/nr50tfzB0VWShCPWjAaMCAo5KZGRnLiXNAXPz/bMzvfEbbz697bIyU+nso
mK185bstHD/5m2px9JAPoRVizN5mTQ2zAH9jP6Nz36vwL6fyRmsfG8FpB2WYX63EAgvfjz2BWiKB
sjRTnjc4vGmo/QnZ0md1QrV7hCoOOVmUyb1H5q4/fPSIU0nriesZp2aF50cPDakELqfGe04M+RdM
Z7fwzN2OSfL7+tFbnnDxPvNqgpMCWzxPC7scxI+PwsBz4mePsZ48qFoL0YizEoMuHdK5mVnUaxgB
XL+qoz9nE1JJIbSJEEH6iBs0ax38iwuiCcI+2YQc8/e5oQ8b5RG8un40/ZRj51M9oUQbrQ0gXjDD
OdCA7gMfUpbIhDwpVLkJzWffGw6S5TEZUbpqt3LAlzVaMgSVQUddgK7ojs2g7bliJdME+vaZwcad
DMV+di+XjzCVhEq8sbStzBti5x/fLNakkB0JBAvLPD96oyZLwQTu49mKgaa21ScoT3Z1l0K5b69E
H8vPyFWimA2ok3IP+K9zU3as+FDzN8VL7hQ/UGBD3khUGvTv10/50lEwVKgQ4ojoEMXqmbtrndT2
JzmKXob8xUafoYH2EDpCt7Kt3Thkbi99eF0OYYjJ3QXdq1JvOV9XVcAfbJi5/NLLinSXyzBdcBZt
HuOmatYmVeaXSwGgatnkkyDaSNDnGARTGfspKsrpxUZu5akJBkrdUlLfmKUMuD2BD2JldUuDCo8H
FRtwD6ImMDsg0DjX9oi61anphu9lUaMHK0Hvbu3T1Tn9+c7RRX5van4BwCGEFUWb9jRUPSoFkku1
lmmcGt7eP0p5aEJ/5dWa+3hhUMy6sjzmVxY5y2gW9dT6VXQqfMv7rtgD6K2gEFR5iTfeD1E53iVK
n6ziIeY3AbuiIgnW6T/9itkRlYrIdpBeiE7ocelPSjWanjs56AGbfV/Rz3L+oKHXQolslg9Fl0MF
lkkN8gkDLJt7qWqhY/ciBNVjm1noCn6ZlZBygYnmB5LbM82gk1aDpJsdaScp0ySCQO4EZXOJMHQC
N5fZKCbysj28faqQYrFh7UrKob0tbSoBiaIw4mF53zSQQb+7ZAL5IyG7k3m27EYJCmE9ZF+/r1/1
C9/x7Geq5zdPIcmABJufWY/BY6tnvyUdmvjOOnzYjM3oq0yCS2GFtPPcDHo7RS5qtye9rg9JCzLO
YQp7sm6vm7lw05i4kBk+pXbDKOjM/0dlNTa5bFSnzLidQpQQq1NoVBsn+nndzt9m3/sSDrtLAA/A
3CEOAMY0u9KZ5kGZpDTZiV+DUFyDOrmSmQh55om6D6TQ2RQW2ncJx+MexgXYrZMBIhcqFNEvwtfq
2QqGb5oHS9E0htET+Ir+BbEm2PU6334qkc3d1xHXVoYURnWHSrPWbtCFjQc1LCoaJCM4xNlT0kuo
hvh2lpy6tj/oIKNvS6ZUtmjLvF3/VpcMkcYauF0Bk5/PIkDem1oOAlmnusi6z1OWyffwb43HSSnW
EoPl9tMagGcA0LXwDvMCCsRZujnWKKUY8iO6Krc2vCuDBSF71e6vL2rpZxl1YBaFvosM1HPeikAP
BXRFF3enSP+dj9/q4FdR/Uzk7+nwx1DWHqxLxqgh81qZeHdS9fPLMxQykppUWU+WhRB6eFs51aGb
KrjimRIP97n97friljsmxuNFkGv8zbBmt0i2SwjpFKdmOtB4qiRvOxTjlw5S7utmlk+HShGKd0N2
OIccjfNl6RMFBcn3qpNcPdSBue3Hz639YBZPTdmsbNelFTFdRuGO2GKJM84K3Wt9Va1PFHS13aTn
qhuIAVnBjriyqgtn0JYBGgv0poAAz+4VAtc50Py+PfXUo94ylHR3SvCae722VUt/rZ954RsSEcpM
B1Jd41vOrJk9IzWpyXsvlYSdodtKd7Z6GyB+sDbkM6+uKTxiYs6AmiGuleHH890KIivQYdgmsvB3
SYPkChS518+D2O9zn6ritWH6MRXy0+WLGcEjmEtZf2r8lGGy2LWi4VHuottudJ5iK/9kanBUyr78
8cPxd9oXx0FSpc1nplUk1ScgZt0JkiPXat96yOL8UVlZ3fL7kRqoJN3kWIagFDr/fiInt4vMCU9d
F9+Hln+P2uIKWmR5ys9NzN7yNq9tr8YjUNwH651DcCpZn4CtrPQFVXH/zzdKZDk4dFWlysN2nS+l
LQd91JI6PCXQh4IiYrZj8hDDsab20XLyg668+WW9rVVIBOELeUAYafzhh1H20wajsHdiQXTeK/pN
Zeq+KPvBQZFn+rbNbB+yff2jQ/GCeIYWOUVGLibsN+K7vStLISfT6+Pkh6cwSm98vdrYyk02jYfO
Hg6munPoJV0/yYu65l+LJIPADDhPi6y67crEoeMSnWD2VjY6MxS5+uBuG8FGLxf9DkW2HmJ/R9tG
tjm6ua/9U5X6gBJK3O16uDlWnNKi7Pj3B9nUKyydAatFyWyqS8JViginKPoywjhJhlrG9zmiHP2n
AAWdRJF3TfXTMT86wywME2RAiUAuaS4qZ8Gk9lNpxfHJoFk3FcNrTBzuBr1doS+vHTNtlVxi+Vpq
xIA6gdl/GF5mu62qRZFGmRKdbGYCxvp+KmL47G67wNjqw2tr73Xpk1/D+aveJbSYM+UNsTNkrAW/
N8oCavp2/TBcuJU8psBqHcZ56ErMHGeZRajGwtF4aspjDM1M3Zaox671ji64lzMrs8e0iA0npnwY
n/zQ2BXlD2UVerBoBbOVIsuD7pHVLHntegMBEFPS41M43vXIWiK1CFUTf1r6bZbG2xhS9vaoT2+D
9/FQQaN5JEpU+BuLnT2/wZmhDga00/FJdR6MeB8i+GnxzMlPnuN/+DXAFGk6gR2Yd+Cl56ZoLuUk
FkZ0QoYJ0bavFvpx/eH6kVjGCJT/kTmka0mCyND7uY2sYnZ8UursNDlfDAgVQ+JUfxhdoTlx3dJi
IIlNc4juDVDdDM5DAXZuqkhTL7RsPz9FSVC7Vq9/SwIbRAcsqEX2Urb5rUmVINaCm6xo3KaEN1eL
drXlrfTxL9wCiH8JHRglEKxVs98RxwME00jDnNSkeCw875/YaQ7pEK48gRe+LOGdzRnlpsEDMTfT
aagylpQjnPK2HnZN9wkRo22Vmyvf9YKTcQDb8d/FAesKqQI0CaPoZDYP0RAcMtgIe7CnqCMp6cle
nX26aI+WOs1nIjB53iirO1rOKAhEJ1SKoO3T76z4VR0+I7fjFQcVQa7rx+bSbkE6IXAr1GoXl8BX
5C4duiQ6jWmxzez7OjtO6vN1G5e2Ck4j8T7KlEjmBZK6LvQqyLFRWHDoAwD1uhdKZbDdSittxuVq
mElnHpzCAAE5HfzzOwA3uIN75Eqr6Jyo2ZdWVRgC+nN9OUsHfG5kVhEYTfQpkDjjRJjDJtFedAQ/
rltYW8bsIfEGT6r1AQtJ1wMkfHIctPGKlUjhohGT+UHRdTaI88+/lTL6U428YnSypP00KW5PxdxR
366v5OK3emdEPTcyoF5J7oSRPkIP6FflrUSolxfBiwFWUFA0zx7DKdIN0MxEO5IabyomLW0w7uzP
yoYs2g2wuQGt/a8dY/axDLWbQkjAIzhZ4SUVwsDloUsfJGZzfesmV/YJDd64Wbk4l76eSVmeHh44
SJzq+dcbq8bym1yKTk0Pd6b3qAT/fHh7RIZiiwCWp8OZ5f9pSr0WIWf/5CsoOQX31mTeXLew3CBG
46FgkWFOcABZzjaoBGwelWmePEf2DzhuXAOtIydcgxcsPQxWLJA0lAJ5s+3ZOqIuGXIrCZLn2La6
XyPo2JNegi4w6sLb0Udao89ZOmkx8K9BBQHJDC1w7XxjBt2QpIk67bOBtgvOGhHom9z4XcMWl2lv
1bQ2p708CGQ0MlAhjHEO5sl/DFVnBMQ4ea6kH2HNhEXz+fo2LasLjkEBU+RNVPD4v/MFTUVR6VkM
z3OOmAMU678dK7qjK7XFC6HIFG2vmxO7fp5XilFw0ZSBvYTiqljvuzzNiMRZTMzulOVHTfarwxBW
j9DD/6YT+weNmbtWb4I7J/jofaIyKboyCiOxBpRtM78aqPDiK0NZn4BQooDWbsfAGTcrSxMu7Wxt
on4C6AqyEGqgxhwXR4vVDlHYnE5Ik08HSS6KvVqrydarOx+tUTQrgtq+0e32TU2k/lepThEK6b0Q
jItjVTnBJp5tdD1W9B0UHQFdBZsJq7qODlEA93mhVtljUAfhr0JKncGNdbmX9mrvTNvW6s07e7K6
fReo2Q13m87/mCffh0pNnsKshwYjGKfm0RqcGs0+C+EZu2fwUFPr5g5BXwRLym2jjaWxQSTdTrdW
hlagV6PrEI2+dERtQkOtVwluQE0m20LuGTdHCTzeB37o/1SHoD96g/FdqhHwNkh93Uju2mmHRiB1
KhWlS5SebienmiLUXCLlgVF1yW2qCa1LJoSt1wB1h50ehMF9FUcNCuVJfSzycfrl61p3nwc9uQeC
nRs7VIKNLdXyvvKqYkMVpHxObUh2KmTlAcYr3T5KdbTkUxX5LpDj+zQ39dOgFVPvKr7hbcYxN59M
9Bf/QXJ8iDZIo5dHzozsby1kCgxX8jzncx8N0b60/J8IsDBGcP2kLJyWcB1UVkBrWpRH56mOD+yg
0GJjOsHSslGqfSw9GuoxG9YgjQumYkB5xJOAncREk3jsz2/bgJBlEJuRdxqUyf+BxrJ3TG0L7VRJ
e027IN7EWq4yhUHQ5KatNO1F+c91IvXeC1D0VOVNV0q/KwN4x2i/fPQj4ADINUVzRfAYLSK2QfKV
wdBPk/E7sTVXKHKiP+Y21u5fGIIRht4z/nqRWHa6UpeJV+qn2H7uhxvN+zKOb7YarWzq4r0TnVHe
bFuhPSGwROff2uyEIi0P0CknUAiqu4iSS1R9ub6WhbcWRiwgewws0kSfn5wyBvZSVYN2mgZtO6HI
kw+PpX5Q2i+ool039beTcu7O4JwH9cBwhMCqzmMQ1MFCRYEU9dQmTG2Pf+Kyv9EhwgviO8f+pdZ3
UfnQy/5GQva9QMKx+UI53C3NajdlJyVDGegxK5EKuylXR7IWrwif4S95AqfbEX2M828tyy2MOPxy
HJi8sYTqo5qgOPCiRLdJUm/UMdmW0ifL3qMKsu36fVLYjLH89ujZ+fn3HMLu6naVFHp5q1U+Fbhb
ujhUFuY/KhDBsA/rHgz2ObP643NTFDByNd8r5hCu780lU/ZfYyJD5cidr7/lofPCNjfpFvePKBzd
1JUWoLKCtrDqrxy55bmGVeWdLfHqvXuxq9xHNCvBViu9amwwoMJyLdy9ZANYD6Eum0bDf3Z3siBK
EzQ5jWOgD8wVQxDj9Ts27PpXu2hFXBxAXbArzEMdM9Jrz2gmrLQJ4B15G0f1SysNK5uzLMTCzEpQ
9V87s92x1M6m/CMbx9AWKtPUsVJlp5XPCJZVya7r2g3KbW6dvmn21w+vEJUBUN+CJBnGvFmYI/lm
ibZeJx8dDUxZt4vgp0cz5rqRRQis0El+Z2QW2DMeKzUyQiTHcIIc0PuJ0sbGMj8r5T4Kb+s1oukL
m/be2nzTqsrqFDkf5GMflk9WZv6we1Rmq2BlUUvHerYoZ7ZnY0X1oh9Z1ISuvXcT1ic5/KSi3Wsj
Y3z9+100JSBXik0GBqPO+YWaVEnxNURsj2b8Z0xfJzXd9kN3E/ondM1vr9u64CiAZZIkU4Wh4TYv
yVEQrwF9ZPKR1vM2Q6tT+Eg8hfLj39jhETeAyxPTzA6eldpZIZuNfEz8G8VCiCnaBfqzFv26bubi
YYAh+H/NzI7eqI9qqza1fESpbJNKYY1ypeT2ir+ynGX7izNO5ZbsmGomQyezrEhPzKpU21I5NnV2
X6KH27QEsZrVv1lld2vaNBOm7MYbmte0tbYR2nW4t50cosBlxrtYbxBmzBxG6YZtoBFZ16GQD1wp
gVzaXEiEoBK3QdYtpphQMU7GKvNVcdsPEzTUo3nT9gzi9N1K1nbpytNtoW1Lbx083exzqG1taH4t
c4zG6GA56U7JBHesvekViFTGgV6EvcZhfHF172zOromRMsaLGq981BTTlZzDlN2rWula1e+Pn6n3
a5u9b5FnpmOC0tZxzL7SrjWM776/Rv6wtpbZ+9YpdVOOHjaIWz61/fipVTxoT0gGvXBlq5bdAHF0
3303/dy9pHFreWM3ykd5CGHofMrjByjlQtPZ2iMEOCgx+mYFPedbPnwtZBz28/XveemsGMy9EaH9
RbPMXIGeIzMihdjvg09x9FQ1n6TupQ5eaPzv5Pr1urElBI/Vvrc28whRqXlQvmGNNsydMTm7ECDB
oJcb3N5OkYtDaXS3eVhs7arayPb0fRiSbVP6t7KmMOg7ffMre9Ogy7byu8SNOA+ez37X3IEgrtcE
yNHLRyvOXQdKAO8QW8exZMQmuQ1ix5WVaOf1K5SUl87Zu68xf1oCWw1Dr+TOqPq4LQL9q9lLSGbW
DOitwZQvusj3tmZnukdQoNRsYg1Pij8h5Lz3GMZCePJBqTx39EFk+RT6w/FkZMm+SbLP9WDejWUM
6C3dR351WyHpHAXxVoPqMIqGalOm/u3KNggnsdgGKnW4SbDOiySzDwunjhxxGJO7PL+1UG5U9ENb
PYxV5Gap94C83CZF7F7Q5123ffEeCPSTSMFhVp75L5PqiMTjyz1M/jg8iWkKkwi0DUPzXRt+BEyd
Xre3zImYToRlkdyThhUoqPN7HyQxQ41BKh8rc/xT2RNqjchZ2eHJ9mTmyrp0S7lyP0jj/rpd4U9m
nxi7PPvcRAqj87lJwmxY33XsMjezUcrX1ltj6FmzMDtpodxVVpxG3CVwFPTZQZJ8lKyEfBJ0Dn8K
6gHRWTz/eKrv+0kaJcRkkbrtpl0YrXHWXwhdeKXBivCnGJoVf/8ujWo6I2hjR5uOWal/j/tkK3Xy
72y10HnRjGDIIWMjfZ9nUlEVRE0KXcRRctDFvkFD0Z1oUFzf8ktvjAM4m1APBlMg/bPFRLJWc93G
8Rip6q0nI+gZt08tpcUusnboUzwzhnKT1u2fRqvvrUjfdFW6adDBvP47Lrg7fgZFHYJoBkK02VMX
KHpHhdoajzol62RX6D9r+MnTamX441JCB/Kd/gIddk10ZM73zjbrRjUdacTVdZvEim5LLd3k1n2s
SXs6Ne6oPJoerP3GZ9n65+NLpOyv8KAj4EJh6dy0mqCcO7aafrT7p8n7YbZPiULhNFqrXi2RHxwa
k0YtlR5SVxiCzg2FfQCIJ5f1Y64m8k1ttMhiILHt0olPHzS/C3YeCKOb0sx/qHWvuAQAxaamEuI6
QdeuHLALpxhpOY6wmMNiJHu2sW3T+BQ0CgNVleJHovsPtpMDiTVWzs8FxyICJXruvPZLWikz6jyz
CwM+rt1vESt/UK3x8PH9e29i5pWtHupDCeXQYx7k9j2DzTWyaAza1qAJ3ELP1vi9L12JvyOMdCA4
r/LMV1Lvqs1WzrDX6FvmHlwNpWnmUrZ1tDL9cGmPaOvLHAAyAlDE5wdGAujh09LXjxqiuSNUMYpC
Ke7m+ue78IhS4WL+Q+SvAhlxbgSUid5kWqQfYVrpUFdNaST6xk9V+1rYn+N2jfzo4tdjil0RaSx8
dbNLkEd25YCZ0Y+gXOjJfDU7aRv2ERMlKydP/EOzR5N1/Z+h2cdDpdFIShVDI/23uzoanhBQBqMT
JF9T3vatXWprN/zSYf8righ2nn9+rqDVTj5ATVVVjzHgGTdUtGnjNOXahOulhQn4j9BXABo574/K
YaFpQx2qR3BXu3AyD07ibLVRwv0H1V6zPjx3xbUValrsFizaJKfnB0StKmcalVg9WqPvfYXKRttV
eSVE5kdd2jhGb9xeP5GXjj1AfQBqSL8K0NW5wUp2iqxJZfWYKOm2DD57wW8lWoMeXTqHVJKFy5cZ
Ypv3EiqrVQFJm6yqMFAjN7eaJ+/1+EmrV/KUS4YI3AiPEawDSzVbTd2ZzmiHlBDaTkk2aKx9UXu1
dlWFwqGGPN/m4x9P4CNhuBV9qTmYQsGrx5ojKceufbP67960r9bQYRfCYIqfxN1wpQFumR+IopCQ
gZQ4EGnZjAfZTIznSK6treGlysEYHGL9suzNLUFSJCPDOVjb62u8+EkBI4gpDsBV80CvtO3YC+xU
PSp++6ms4p9Djbr50DCe1nn/6oPycIsMQ8gQiB/zLqpMYoRGUjlSjwQtbq3+qrLb0Xm5vqBLJx7e
hP/amF2xdIym2oGW51gz7b0ZjOm1VAcoovLu9f9naOYUO4iBI8XkdFCYuzEDtGulbhuuIcXEkZ67
3vfLmT0pZTBEA8o6ypEbHrpVbd1CELtyrS5+MiAbdM/Ef3P0fOJkPuwB2FCTu8z7luuhK/drjNRr
RmaFq6JRE6XRPC6T8SRXDpRNOz00V27s8jSTTDJrzxgZIisLfE2J/knVDISFWjH6D36vfIF2ixJj
kp+cKlzxrcutoUoDiwC+3ADSNcd0oRvmFCU4mKOSDspLETr9d2kI9BUrF7IXoj1aqIBq+JOywPml
cTIGbZpmVI7SgPg6gS4AnB/DYHE/v5aGDrFielOFd/XwNEKDNhW/knYldrrwVSHPoK/xl+duoQg9
5ZNPJTBQjqMy7v263g3Q3auVtPO8lYrQ8pPCp0V4C5z5r57Z7PL6gZd0BcJ9xyT64gXRpm7+XL+0
y6VggMTWIqkFKTvnVbFag56dJXVHLcn3HIlNmW9raZ/YKwtZsyP+/p2nK4y0UWIo0o8+nq6SYJEp
9p5xm66275bXSiyI4R1qGcQv87e3UVCNH3K1o2WSbatG/qdrBQ3fGgBvzYzYuHfrUeMhHo1I6Y5Z
o++1Kj4kRf7T1pIfH98eAe8STENwqcyn7pWMl3gq2vYYRUcLfqE8T93IGLd19fEegZAbEEg88N86
slTnC6Kx2pgNimhwUd9kxufOuTX9xrXjl97/MUZv15d16esZBNAimADaMidJQOBITdoybo9BpLuF
fBJJsV3sPm5EcMbDiMmDsVD0lQOpCxiV7o5J8dKQs2Xyk76WRV061jZVFAEdQU597vKiqkUUybJ6
quXxnVXoj05u7Iuu2haGfbi+HLEB5w8fCbVl8J8IFhahMhR/BVFTMhztqXWt9NCHO+ivtlr/Eq3K
c13an/e2Zk+5VzlNTzFyOOo9gwhfARFAKvpyfT2XP504AYLrjImO2YFTfCaAGj6djpKF4nd/O22W
+ijXn68buuRDSZmoiYi+ygJt0vutE1RaPRzJl5iCK91kjZn/4ud6Z2H2uYyhcOLIqYZjpf0z5Hde
RNtiTSLjwrPHKDvkJZA8AmmmRHz+vTKvqexkzDAyvAbj11S9m2ITUqqEan3ktulbk775ebaR1LtK
faja8ub6Z7xQRuMH/NVbFTwgoDDPf4Dt20HUWWp/rM3irbO0O0a4nuOifJpsbadN5mYstXtDhOUm
7YTJrL79qx9gC2YpnNQi/SjAhHS9yomxYQ9Q/yhdt63SfSkd5PbVjnZtcdsoD7q2EgxeOqeMNf3X
6ixOQ/F1rFMTq6NRuGV3lMrtGP701xgn18zMKj8o87ZGNJr9sbTfzOxbke+L+G5VDuCSE2EaFJwb
9QuaGjMvX6VT7kdjzx5WUbGRh3rrT8mN5Ni7UPa/ASx9vb5n4uTPnRalwL8OGOjuPJvSvNIaA3jN
jh4oWbU8CBGidjgoPQwWdNGSfMXnL9cnpncFF6kF0/xC+XVKjakPtD47BtbopqHixt039GQUZ5sT
dHx0bZBaklcxOklFAaTB+X2oOsOKg67Pj3IYb5X2rp7eDKvgyWx3YbaX5DVusEtre2dPm5WxI7Md
iiGp82Opdq6SOG5uhM966iiuXKS3PtTHHy7jEmOrwAV4wciG5vwTMNs7RqbL2TGSQ0aZIhxotBkT
Z3/9Oy69J2Z4o3nZSPwBep9/R6kbUzvtpexoq7br9NZvJQNYPXj9WiPqggsVlogNFZNDyarOLWmD
mgRTEOWc/sRtioNUHhgydmVz2GnSrWke6vRlahV+RO6qw1PyURlphZ7Le/vzd0IP2zabsG/GxY9K
Vx5SL2pcqlV7v8o+69kaR9mFL2txCURfT5id93k8T7H8No2Ko9MGe1OudrH51K0dy+XzCg8FX5SH
iQoU9GHnHzXpi7oksC+Okf+jgUClGVbmEtcMiL9/F2rLXW10qo0B1Xwt9T+O8nz9/C097/kCxFd8
9+9HdRf0RtMXxzH13M64GbytA9Nq8XbdzIXrCzczZUc6iEKdYvad8j7tctCL+TGVK2gyKx12tSw4
wlzz6nX2m+Q3p+sGL+6+TZGaiToO/Nw/0Y7Kk8ZW8qPRoZ7jDICzS9+6l5zqo9yLnGsBt6KbIOYn
SMrPv6DjxUnKkHxx9AuluBvGdDjlbbDGg3fpHLy3Ivbx3T5lwdiB5ecc5LJ0F/f6p6JdEwdcmjBh
sbYBtNMWga5jthBdS6y+pHp7dOAI0lAOB021UjtY7opoQzL+KsYHoMCZ+aAxDBo5bXvlaDewdJi7
yJL3mbkG71ieaayY6ABw2Ci3zbsFJUpdtieV6rG0eje3DtK4K8ajvMZCd9EMXhvkNPrTC5426P2t
0UGp/pgr2a1s4EsnP3kkiqGNa3+8XUw2B2EUib0O0Yk225zOqSEPy33lmIHJ6fOGdgtaB0W6kdZg
lxf2CMy8LfiDRDFhDgUvo9ZA+DmajnCptOZnPf4+RF8/ejlF04MohS6EwgecLeavQoCUV1T/Ihsu
tHJjjXf6sBK6XlwHN1+GC4s++3yGL9CR6jKTCBik6rvxcByQfbC6l3+xElAEHGgmdBfUHYVmt1JU
efKxSJ+YBfE6KMvXCm4XF0LyQeuL7AeA3PnVb6OaV9Og4Gaqd37cuMb01Ktr4zbLWBXnDLeqKub0
RER3biRIIqaIEsC2TL3q0VepPjjpQRshgTNKN1trdFxwNXhK6I7ovV7Ipno/diCjBLLidcbO6p3X
sV3b/gsZG21Q0UcBTiJwsLPIyusYBizTSj6q8viz6tVdmxoBKXBxm5DLBEZ5aw/6zszNnUp3qkIN
+MMRJMq4onQpaMxAn85SxpKBGhiknOlYSV+M8ZMWHJLucP34XfqOlF6IHQWSlr0737UG7U8JEO0E
9Md60Lrm0XO61+smLng5MQ8gXjecKrMH5yYUTzH9KhEmyp9qynSDA7/maLj/oprE56InTiEJMvYF
BWvDLhhFCYo9lvPJLTJLd+Vx2JqhFm6KYvi4CwIA9JdmnkYHgI/zZdlhxlNYmvKxzsON0UVuEj57
YbC9/vGWYY+AGf2flVn6bOehZECmIR9TyfiU5q3bZC3Wfkhhc2PKX64bW/qJv68QBW1G0ojqZn6i
qSq/CodgOkYt5CeVslH0dKdKK5HcRSsqtXLx7qEGML9WgZnZaQJuSfEkH/zM9HnqM0DOub/iv5fT
68zYE1b9r6U5cimXw7Gg04klRXXT9NmzXp30jxG+1EBD5JZeaKBtpuLDgSP9IghDhROkqzwnJPFU
c6AnOXDew4pi2ehW1Wcn+uf6Vi3v7bmR2b012rIuqnQE6dbKd1PVPxirPENLE5TMqROJiFRBx2N2
wLUu7ItcbirKyw/FeF9Oa8xJlwwwCCqAIGIeev5iqAGloWAyylMwxls43tygXokWl64HtQTQHkK5
mf7MPOc32yIv5WJIT6N2V9g/gvCFfjFNr9vrm7E80aSIgtVXuB00DsXPeBdaJ1EPEbheZidRj7fD
EORFjn75x/MEzBBVc2v+ArbEC/zOTJV01lTacnbyHJnJ6WSXRGvqxReujLAhaHwFCfxiXFRWkRGv
IyU72bLkKu2tYXtbv/gdRdEuRQ46IDTtC9ktVof6lo5O0L6AnWFglwrDHLrJ8HPrpz3UMmbqbJRc
+2758c1kZL/sUnUd/+PQAQGuA/cBggugyfxk6E1U53XtpadON12tyF2pZErtw1SJClYY+IdkhrF4
AsnzHRv8RIoYmclObXpveCjOlqlb94+Q4N9cP4EXvh5vHocdISFoQfVZcatX9YzS0BicmnR46zJl
S5cKIkEJQt5uN/TW63VzF0IjHnPGicnEgTItRqv9fMJg5RSnyPzpW5t0gC2hSTdxt2/kG99hdj7a
5dmjh5rRdcsXbvSZ4dlVq0yrnizNK06D1H9qzH5rDdpDnnoHoACb66YugELFImHUEe1jcH6ziFZm
KL/ULbk4aUCB/OjRVj/p3aeo+Ja2zs60f5jOi8ZshWc2m3atc72MpkW0BCsF6Q0+ck6mSFfMVyo0
P0+F/qup7h3tAVGInYVISHnr99PaUi+4YoqxRGdUEclC5qlOVTpD4Q99cUqmzxb8gQUSyDLSb34M
a7Px2/Rv9RLOLPTgA4Cb5WdH2+XOt5XvfeEQE+qgcSTiXY0xzvPbEhbQ6OlqX52QUH9S4DN1Sb+2
XhDuVV97Qdx639baG4LV9PBSN9XkXSfVe3/0PqdjkxIZZVslBPxWafmP6z9tsRsAvQW5qkN+Q+I5
f6mMTB2VqTK7Z5Q44uwZun25uukl6GNNN9NXLtdiL1QA8gKZIVSidXleRZHqPumIblGQz741Wb1p
FX3/0eWIFhjMzsTk1Kbnu50bxSQpYVA9B86nYcCzmw+9/kuz7sfpVqrXnq3FlcUd4Saop1CcZjB3
do0kSIt7O4+q5z4wXSVtmDjZG9YXT1opdC6Oj7ADGZEA1wFYn6cyhe5AFOK11bPc2Nsh95/KMt0o
SsrgUwbVwxqDw+LRR1QIqUgAQsxTCxGQ89OaODUsRdPQP1PycpX+t28xb7RC9sZtX54G5s9pXFIY
hJt2AaYqq3byes/UnuuhQS3DZ4BqCHXYIixPPVH/zp+8iNET1bO0mwrx0vzQU012nSkd0o0zyCPi
jo5Z3gxGmjyUTfOzti1kMCwPWtLEaXZK6ls/JiUIv0zw5FWuFaRJtdE1zzvovfaPqQ/Z5yEttQPs
FBZMWc4QbaNKKnZ9m0k3TmUOp2Boh5M0OuYPQTlYum0CtVajFArQIv9PUQb71opCNwxJksoSUUnK
lNWm8y2CJGdQDqEX/YykONgXDUM7jh4ne00Jyt/xoLQPQzUG9xn8425ZqeH3IAuqFjYX6OV3QcNe
J76+nyoaV5syML5XaYNka2CFb1XZmLEr+fmzYvdfk77OYYyY4tcU1ZltG8KUwvK1fZFCFtMp3nQb
MkLk2q0S7wpP4h408Re60v5DPUryTmulnxMjn5XbNZMauJZvp3+kcQjcFgz9DklM87EYlS8Mhsdf
KmCYt0pRqRvbaK1k4yeTCR+bSYt+17qRmBKKG+etJ+StdzajPTdK0f6Iy+5VcZBcU/JRvbcdPrqb
OTBMVE0xfIuK3GJzcmMqXS9Nv4xFLlTqJcc7jJpWb1I10j9bYa/nrl1labLNMs0+6q3au40UpBuv
TMl3YqXyP1taPv7DWNFv8Ov1HrWG7xm0pRQ0NChJXF0ODNhSO/trXyRfh9p+VacJ4i/K0vKxQSfR
pSIGWFYa/a08IS7vpp0Pksx0hrza/A9l37Vcqa5o+0VUgRDplTCDPZ2zX1TtdrcQSQIUgK+/Y+57
6tRu96rlOi/95C4mIBRGNJ43fMYpTvcdZ7ywMxvuBXZIB5pNjwBv36NgueNDU5PSIb1QzP4vHbgp
ZzJebrJ5c7qcUxPJq9mTZu+m4TeSbRO2G3Uwwbhto8dY2NEUTIE8LCEAhK6Q2xSt2+hlEA+OrK9D
rIcykl685Ctx9+0k3oMR5sNGqzn3muHVBernUo8e8lZqWrBsAZ0wGFcwKpJcqDrdzSqejplnYoi4
hRqqTqHnoPSBn1/qrRZjrsLxiZ7Ll3NfMFvFcSP2stk4+A+tygD81G/VLurYtv1Tty4892VLK1Rw
vpjZC5/jgcjjus6fY6xnm8eKDxcI4vEKo6N3w8MtKb0ETW+HXmzBp40Ey9sZ9aymF7oi0IZOd6if
h9hshC6nd6j3RQSsrKQQMFpzrJmrjp97NKmQA2JOeX1cEZxCb5iPmN5tnrZ8jLQsEQbdFovN4jLp
xO+4GYcymRvUosk06vIIFYfdLl3shqEUkZw4/9SsoT/kCGccx+O89jSH/i0o4gbNhAMfIavqJD0l
QdcefK54AV5Fl/7a3pEa9LWmy4fow3Efdz0vHKNRkZExJDu07AZ+Ma/pZ7h5c39yqNhsoWK/GtyA
MlYmpyfS96e18e66RCpvv1k19HDf+BaaRfHIlu4tSBtMPE4gdbSMhHtVEOC4C1QgN6fITpjWDHKH
g9xT4fO8EDw6bCHpjQp9FxZt1rqnwe+5O+rI4wcXKf6wggH3yikwCktJNOStx8N9ujF+HHU/iKrx
EsP2GKk37eTvNUMjtiHta+KDdoUFDnUI+AHFnKhzYoxnTM45QaRCutS3E9JjS2etRSFd5C6dP+Lj
G4TyEUS5LOlPotN0t9TM/8kmpE7t7MTaCpETGP9i4TdLg0o7YAoxzwftp9eTIL0oWxlNL+kUro+6
Hj+gJPYve21vhw4vw0Mb+ivgjhQZUGKui6xNRqRSUxCOdY283s2hlhPVw/GJR2m3Q7/U8sPoie1D
i4I+31uetqF5CxqrjikZoxPpYgSBjhge+Jq9wkaW5cB5UJvq+aLEOYXlYhnWHbLn15PXMm+4DGOL
aKyu3z4gQ2m8fYizHvkc5ySF0lCjkKN1iysNJvu8q2lcEoBTpYlHhNkBP978ootlljtHUcacdj/t
GLqi8yzm1gEUynFRddBftdi7+SfTT2ihzvpkLqfOo/Igh6jOKtnXSFciMIMKgnRuTy934ybQZMzm
Q2jWN7l2aRn3YGAV2fpLviGy39UIjEVIKMKju48srTFHqvpGJxspZzuFFVqs0iffYWKNnEWuLFXe
G9aN3ysVwi+0lKZMCUIK8s1COZgPxlcKt85EsE+w/LXl1nVLu1/XoccwrbnM6aZDNBEZ0eX1kN2t
MVpa/XVUKk/OqR+hZku5+OOhSbxi68DjBcOQC46f6IcIKHadC/fSC0klalQzCZM2V+HS9nlnur1C
PjUL8F60xQ/DSm0eQAz4t2TiQwECEt8otSMkGA2U/fnY6eF5iIJup1afVJFoGQYtmx/iZYEylKnx
zkGddgihKD8BeeX7btkQGKLd7xWPssCCq4oUIMhtvKJB7HzYKfssdBW3DcP36Om3USECXxDm3sYu
EDt4wm9lMLJq8Br9hvnQvXXtupaYquWFTOv5PoXBGpNEAoM7S1x7rQkLKqj3zFxAQTpoiU40tNhd
eSZw76anBPUoU1gAqcVXqAP2Nk39z2COo12MmQIFTIIUdiGsUJ5pjzGqVvdZYj5pqO99FzwTRcdy
zrz0IVVNuEtNHU+FWLqxCEeGXG0as0MQoiaYqVqivMwXBYW36bTWcYOYgWE+Ym4e8qFJZdWKKXnE
Ajdeu7A1F1GL9JiW4JsxRKL5rMc+c+9aavaMtO4yQ31cntZLSqrW1xuMzMN4FbOAvoW2edEkrZ+d
bmQeLel42WFmyUnTgAidsZtSyYjvacEW7zbdxkxVnl3CnDfh8DlrP4ExHrmtKKnp+nxl/ifvdDuU
VvmPVC/zcvBi2+obS5G5OSPYLrfhdDFl5E7TXpzGbe36IzVN2+YB3eyEEP7p5IvkHon3yICEnDOP
o+mNp/pWNaM8eFkvCtLWe2zi0miBonjZNTXbT7OxxxZZ22XgLfERwjxdgOsY88m3KE0TEpq4Kdga
yDSxjodrj1irAeS4ifprvoW8YrSeqsVDsP7kz2XGf8DK0BcGUZsVxgskRHFYCqVgXsvSbY81+He4
Bh9OOfQP8QHUFECLNtvTJi1HFn3ycPDzrWXgxkBiI2ZDnMsZepz3RI1EOIebiJVGwdqZbobW+5x4
jynU1b+mqel2i2rh/iXzS9iOouhI/LatkbhodXTjQlKXSap+93JIrxvum090qvsnpCOZxy1lbB90
SIOMPNc8DUg9rXrmrweuYpdVK+385gq+kDFH5iG/9Mdsg7Z8jS/TxMmsJJOJdA7rJnZlLaQMVeZW
ANspVrpoMPIdSB0qgiLa969qxTKY+2NYP1BfL2vhiTH8YVwyvZF2foeE/Yfj8TmwCSHavW3e6tQ9
slUu9+OksSGsMfWc/FlbhSiXuPPRGO8QWpBisfpc0i3dL2ljf2A3MZU47kV5TwWwn0ZPY1Vzb6wi
1q1V1pLmMiP1dEN659/OOha7MVYRXkXctkXD0e2QK7Gyp1YrCIkYmbvkpE0iSc4RzreVPPHIziP+
b1Zre9Mh6niK477ClIyzhC/GAzqKWFcMMkhRod1zpIYOGpvXKZ7wdOas3ktMVYULuuSdepO8xHkC
ZsfNqxd3Gmg/ksdOxcNwgMJaqF2MTW/RWdbs2m5EBqOoH0cdfsoW2z8ZNUUYmRVzocFBI9t+Z5nV
mN4jzDgJfn2L11/1bdq+dCi6P22KNNXSgF1Brot+0PGGrb1EQJogkX70qHczThZZbhnCoi1fTeFH
Bp9Cw3D0Uai1fMTbTPU+WBvRoBV8sNy7JGs/1LBeW5hqsWsFAKLNOGIvid4v7vxz2YcXv1m8oDfW
ZRG/ijQQi2Tm7uCLRdKjssE1MEUL0asNZdFT4x+6JgpNVacTzrV8BeYDWohej7FIy6bufpImwj4X
us7rIBMOwmZXX1gOoD0PcAB/9ozkRxEy7kpFIJzxhhhSO1CM8iJDYVifY9KvX5aYp7mXdHgOAOh3
Hf4/uM0glBXo+B9xtLU+WC7sjemS3io9KzQc1WNB5k0ULW8e/WBFfMY0PPS+fpKgFi5oprD145vG
2g+bMav7/kb6/VAsG5tehni43dS5PsY3SQGPML5qhG4eAwI1swiQRcOJJviYw7QEsTJcQCvrT/cI
/CN5Stk4XHFXj/01dDn3Ovbf4UqczYlxTdM75vvQw22+6XI2dj/7yDz6YfdExinCeKX2pfYj9ZSi
cEjlHlm3F0XNcm3H6ZT2PC6xiELKqbL03YrthaYfQz0gK0N5/oHHkffeDI2fI2M/w1qZjKTeicT1
9wzStJeY49dTKZMPuxksgzS8g8slqtZVPcvGiGJo8F0gSujXbFE12LfyhboFORXoB8rrZZR5glZC
uNq7oZhDEOlmyfxH7Imf6pSKF3h0kh9hVNcXGyqfsIzOSZd3C5PXTJLFFLLD4bYDvVt1tltPBvJA
f4eoTXYv0yEbSninBnXYqLmf0RzmTqI9S567GOe9OoOkwjj2K7Drr1abSzsic2KO+x9rsj3ImPQt
zlIKFZOmTn+GbKB5P8IDWCHhDYsSShSNzOMUFEuaDCO2HRAnAnHWEi8c/iJyzLRMQMnT8RhJ/8Nf
og+amaaQAybIqPc/yAwVDMFUlG8CDwOh9D2g66XGMxuZft5AsxRripyixHT290g39CaiQ69Yp2RD
zONU85MerLlATZYJ89apE9u4V4g5AlPSEIum55bHL4sCBRiI9Xbp4qTEqR+nQIcgkhg+xclnL54S
Xp5EHd1vAo3Q6xYiJ9al9U42zOCnifEudgOK5Yk6U5ismd6hv0Kfwobd99AqTNj1Kq+XNMQ9OGhh
2q1DyLzbuh8trLqv0OIM9gCYaLppkjNggKXHFi6hDxtr0qcR7ttD4ibRFKT22xPUqdGTahFqm9sY
BYLjDAtpjr1k+KbikB43gt6nkkkvGXeD7OO9NeMuUoP/grOyK3twYNcWUuxq7uWc7fsw+NFJtHge
LG9ZjnMVTN4cMwVWwSzPtI+gojTb9mpJX/HoWY5dCUjZFJvYdfMfZUfdoRUABhJ7wCFxlwmdXfhT
4oqmQwLktdbtRE+ZRNSuiQS5EHM6FUDHp5I6/ZwAyDjEHnnLapSRLDJ7qi1uDNGzeVxHJ9b4D44h
Mn1r+c9kVm/YmCXVVofZ0U04G2YgF5akdQ+K11pX0+R3xeS7qSs83x9KRC+Jckpx1tEr+0iMZUXk
dX0R0u7Qd+RAxvggvbWfEHdIENwVb9WI7VUWd4dwek3Dg46RRbxGv8jCp908quAyrBFgk5uI/YoA
ivyoE42j+eBzg269s0+hG25wDH0mM0fImkWkDVNzs3NZMuetmbsTdfRBrKP/tnpCXfZ9kiBbj6kf
2aDDi6CzczXVW3zNKHV3buIMx00Tl37SPPZ6+9lwGe0trERrPoc1zs0+YB5bKxjzuzlaHtMuexo8
v6tBC8ZA4zphUSizeUWrg+w4dl5fNpBKypxhYfnJsIo8gT2ywWFrmp8KW4RLvoT+leDxWC6I/Mt9
TDKXW6rIjQ56Chyn9/zcUgYDROq9ZsTdUuTz76eBuko2WpwcgVODQdyRCzP8TutzNq9EAkfaoJgW
ocsKG+YyFf4HYwPE8cwuJdtEcuQRUgUuFtj2n+kGLCwwXva6mCluS4sArLSIeKBv6NRs0N9FCvsA
FCYBUe2T3ARWHcK5UU9i4Oewj+TFZsSWtkuDe+dC9UuY0fY5w8y55dihvCosB3sd4ri7W3A8RB4R
Odcixkr9nMOW5G4e76dAEzg84AZB6WztdBGQ4XFo4+UCqywQ/zXrlpPtRLJbrPpYeIvJKLbO3JmZ
jK8jpHWQyU99xScvu66HEVme3HRlA7lSkk+sXwAfZu8AB1CprPv5ZQMBehMvyPkp0pRtuC1sVS5i
MgofQX0s2Tm2usI3Dbx4JH1e50n8yoCE3kIy+hIj4emwkTUsgAxvmDzqlVYbi18CQHndhkk1hvUN
qu+6/WkmgtLLrJmRhUVtI0o+m/A9kCx+XleASII5TIAZD981DqGX3paOn8yc37hPb/G753KZ2KqL
EcBZSTJjK4acrUeGUsk8sNk9sTUrLJVJTkKJD3HoXd5RQYsFE85OU8l/NMwf7/tk1PfBPG87sukr
G7vwFoRvY3JHxPl44bUUIylcFkyxOB2PdkJfltiAhTQuQt6hAlB1sYXxsqd+v95ChJNeUQcz9tpH
CBjHRHGvp3P0eOMPad5lnkXfFGfAV/SGjC3QWHExBmH7DW/zN5MCPwG691B0A4L8L0veKLFnq2uZ
4CuPrtqljPo9Bfw9YSf57wTR39wGlLVQ5qQhOhIIFAF/chs6DkLbqwwTJN3EaY2GBwAu0Y0yln5z
pX+4pRCOvLOJEXaQv8ghXgOAJ23qPwTBLwBzhVsYMEkBscF3DWH/cCWwamdC90xY/2UAdAJiPSge
EEy8Esxpo5vsJVgTgjgqgaNUnbJvjHPhWZv1h3uHQM95bpCDSxMixa/yvSlMMBXKIXwIMpwEuBd1
RS+6FFTqNF9t/cYXiJIUgjSALPHSWwLUlALtzvUWjJdbkLZH4JziPgCVkXMs0nvsZJNrfB/rKexX
39uvMRKRAkDB1+HyvsqTsDo+tEGkd53P0Q0+QYoifIVmVRY1842/JbxaIt9DUFQb3DcNxve/j5t/
eMbwCUKhgjASEMlf/UoZ3Ep+vE3hQwowKeseV4Jq122Ps8K/X+dvah6P9hzTBFgRxCze658DdGkR
5GQEDR8AjuehuzVQkmHrvM7YBQNu58vJmD3pj1hrcJj9RoPwNyUH7TEoecRbQNMIpvHPiyer77qY
KfE4Snc9BP1FGHxDZf59BVS7Ij/h3PUOrXt8Hln/pfRBjxRb5mYYHkFAosxzvWCd+eZVfVX6QNYK
RAAiMoiWzoPzK81sA4pmDXjXH3WCMEBSodf3wjPPCeyxxhy3bC0B/mFlqr8RS/1HuvBfn8WZMMU3
iJcHZRa++q+x/GhKDgPOlvBxXYAvQFHQ0pzjEPyUbWu4FwNwrYnJZ6Ej94v1xPxyMs4uB+XY7z6L
e0RK+Mg/onLXE5blXogI4TyygCdDD69ejzOrsVeq0/saSZdFZkh9k86z63ORaRBlFzYsEle6keMs
ujx5KWKcBzVXmZiyPU7Cah+YEAAlUOnjDMACPpN2AX3ZZ213Av1Q37sseoQiwS//fVCHX76e84MB
9Q+VAUUQGVxjX0Q8oRMiVMg+eoQZDaJm1rbXPAnUU6Alv/Wjsb3wog0OHsmakiWIM4haFV1hT8yj
3LoEreuhiS4UaeP7fpZ6jwmF/I6du2JA7Q4+cSmmVq8px8ZTx2ybg32DPpdDkBhw8sEMMC+d1c5q
4DoWROg+oPVSrALsfYHzxpyr1vif44hnYdi5PGldwkuAI9/prr8sPufHADAYwkkUG6G34KtoSmmW
Zn3KwkfQuDnF0WRZLkAi/fvD/k/nyZdRiLj1szQL4QAIq/nyEfdbopc24/QxWZNSdns2v2Z7i8mX
vgOwA2MUyrL9dSbHkJazfsbBXZy8W1SSePY7mepZBfbXT4HHCMot+M3wyf/5tZNsZpCJSvpIjLya
xq5ytL5FdzRgIBip6u0a+UdFhMrMUAYVkd9lM/7DsDsrPP/38l8mG6APxjQCl7cz4NYWZOitpy45
/S4G+KtoDAZ/pGJB2AP3IDImoTf68z632WQoDw7oNZbiGxRZg/jEt+5Uuwu7salc096MqXhdvCqY
21uffhcO/DW09Zww8P/Vcec0NQph1Z8/oHWIywWkym+IwbZQmiwoiOcDVZTqsR/97grqS3msm5ae
V2NyxNjRQHPxibQIDIj8g0k7XnCb/d50E5UNIuAAKi4Qg03WHUCLfVeq89Vy+Z9fjKJgSEzOskxQ
Z3/+Yn+y7QL9en0zay+qxBKM92Ja1tLCL7+zWP6vVxUMyLMYkryp47RkodspQOO+sp9iMO03c9TX
sXIOOsF+H88uDEL0nX75asLG76au78Sd42Q4KtfqqyQQUdEZEBaoCvvOgvllIcQHgevB8IcrYg9F
0y9jsyFq3aSRDRTcnxmwvey7hJ+vk83XC3x5wBMatOZB4AITA2uZPAX2frLVN3PN1w/8fJEQQuTz
btBHQcaXpybnoJ6g7OB3wq2XrZDX1Av3iQdAHtkkNws48CBiJRPsNglAIw7p07//gH+6SRh/EoJK
tfMc8+UmtU4FUAKf33W1KbkI93Nyo9bXf7/IPw2N/77I+VX+154lgYInDCA6uCMrKmBFA5EOEEvv
DvnX/36hf7wbeIzgMkKeLHIK/7yQiVwGfDur7wBQf9RCfsYxdAyZ/WaF+KL5+8/Qw/d+TvOD0fAv
dXowLE6KIazvGiH63NT2MBsgYCJ4UJ3D6Sv8PQbfzVD/dE0oMrBxRkbJeYv7563h9UhYYJv6Los/
sujQiMdeXKDcMR+RLuuS/6Ml9HyLKbSl8CrAUQnr8ZdXxiF9GRy3GBfdsAeN9COZ2v/bTvZ/LgHx
X0zRwISO6j/vyPrM9rBs8rt4XfdAyy4n6ET+fTygzOz8Q/97BUU+Jm4Fp2J4QnGlryZqqwBPgFLd
br1Ni92MNm5w8H3CcTQPJqBj7VQw1Hr1IG+vt3YYS6/pulJGmS5abMqgMzW2WNS85Dpm6O2yGVQc
HNjSNoDABQiETtIORu2DBY+dd+FgHrgJAX+YbjqInqQVdzO9pqtDfNtiwlJDQHUll9QeuoA/h2p2
Lz0Nl8826rNDxIX33K7000sg4id2au7juu2reRlpmdgZAH2E4kO0SnyABQPEEfqb6ksjzYBihaVn
qBJT/Q6WZ3kcxRIfOJ1srk28lVBE95eZWNdq9CEdSGZIXejYUOgBQoRU9UuEArI+BJO/hgdZK3Vl
NpntN6zZu7kzyQWzACkDOSgQ3xEtoKn0odn0Ueg9ns90VoN/I8zDwhnw9T4Rjbh3MGTfZBTAOqX8
t0x9oJ3R1N10S6RRhVHHBfMRxMxbiUMGGJWrPoQYCsacrFzCyJUjsMzKTPpHE4JSo1EfAFddgxLx
hjKXNWLKEx771z0Z/Pu5p4hhC48KiO86LGB9WF8J9K1DLjHxIzKXVsCr7RW2IcEO9lrMsE36GUX9
VooGvnFEBPGya4RfNX6ER+oar8rM3L6CBpSnJRp8zI84pOc0XpLgpIW4h28/hPxkYQiRyj5C2brD
2lpl8egRDIh8yiE7eNTU0KnUb9k6gVaHkPo12ETqoAGh3BTTtL0hcj2aC4Sv9Tde6iFwF5k7H3AJ
zbR0KcneRcr9N6L1XHlu8prCW5Pkiaxk+GAo0HkEpyVPcD7DhE6yX5M/6JcthN4Cj+YBA2OtWK9/
IQ7Me2At2049X9v3tJc0PYYCfEGUmCUuaSTAJc6OQCghm9+13eJ7NwN/FDwDep+u/DAMsS2gsYv3
WDHq+8FvUohJQSM8Z8hz/xBK2ML3akzxE3E/2Jz1dzh6eCVzY82LJqmhB1q65Coc3UOC+LrLSdht
uAHlxffgtDY8nFlAoGn5cen76VooTatAN2tRnwfJGkGdiUaDW0WlxXMWP9twbd4HnpqbOkS/5ICH
8dRgfxkfmez6HSDY+GFlePZ5TGp+l0Clce0FA3/sRvVOEtW/zIq8tSyO0CgLRbulG+BMB+E4SJvX
zVuiHV7ScoNnm72EqybFkLZBCVJIl0BZ5K4d+7SUrf8WbV4UQVo3k1wKg/jnSOGfCQdLaCiyZwo6
FNB4P5Q+D+cqWfwZXRoUNX1Z0vMrOmqDG02RnIG45WX9SJoPS+qCswEai1+8izYQJC2iUByi8kei
8IcRKMV4Tho0LjdzkbrMllvMZBnprNlpqAOKAWB00fsi2IV2Go+hzCiw4Dp5mmnjX1gBDWbHV14M
c0iLFWMudxuyuqH194ttnEeEvCTQdxjngVKJQaeB1wTNIWBQoW04vsyWeh/Ad22+UcC5faJsQUTn
Xca1cPutS/uiB0APKaX1CxE1fUFmM6B9SdD5IekgTCVMpHtIimUxmWT5DTmJfzkhS+3DSNEdIY6I
QARJiClIC2n4OvH1gInHL+BXdmXn2+AZypVZFlnnzKkXY/0ReRCZ52LiWRE203bWINuLsBmjvXJe
gnDGwL4Q0+JQu6QqQNI8WHm+uvSgENZXjrKBjB/KqLxpp/aR9FrsJ4Hzno1tfWmBk9wtzChM4x7Y
mgwtL01g/GvTNtGu87z5HlwCkt+72ZRGpwDmBgTUmrSVt9bT8YUXpNlBo0ywgoSjfQXT3h+adQ2A
UENFqDsfInsh5UU8A/VmrQbbYsZN/pohKsmhQWtKz0eIXACWtmHZHfcCVpJm/uwYjA3CoVyPdt0L
tpMov+MeAES4T0oLtcXO96Aj8rJhu24dCni8FDKfdhyxMIA0v5pHkOLQmNucdMh6lBpi54myoYJm
E+6nGrzlxTSScyZsq0+20WYndGuuNgIez5fpVIUq6SuowtaCrp4s62ilB879YMcGnlVLmPXFyAPz
jtW3q9a6EdW29F2eeArwvPCaSrUY01bS+DjRCFBETIHCeJCA1UuQXY3WdEU8oTZozujvLou3hynl
071qVL+fQ1w2MVO0Q53DADtYuzwPukvK0UEddZb9XUMQAm2gafxjmzG9V96sqhqz3kWmhau63sa7
CTwO+jf86Di1UNN6UxsfKbCdB4NECRT5oWkHm+SxTBTGztwmpEpqG5dbDyzEW9EvUTgF+GQJZ15y
Dc0z9EL01K2pdwCE7R0iloA0rkHvZhIG095h0li9drqANjqooK9t71HHwfch2L77SXbq2E+beRrR
aFgGa0rvJkgEKixkqEnzrP7RmrPuOl3HPAsAYjaRdvsBTUxT2eBh5STjQxV1IC1aWKqPHWFhCW33
eKnOjHi4ZihcwyDGJy30A12o+IkMpKZEnYQ9EKSLQl7jIQ5xM58S5tEcMGCTkwDDbGllcIlPliFV
ISC7s9R6n4A6zFedbgcgPvjIWMrLBrxiAZn6lodbR4968CwKhHDwv8BBcHV53UA4E87xQ9tw5JqA
KwZD72PMxltddkzKShk/vlA8tLuxj5I8taS/Au3Ci3hW0EDLqAfuh91VnQABCReIaRkf3trB33JG
NzQ/krM2HAk+O5dSlMv4XZqvQzzDswQH86qirFIL9CfDGP9MN/tzSpbkzVpYxRhqeorGEH8/Wdnk
0AehyEAodtCTopdouuaQoNdiD7GefG43jxUkMnrfdkNY9DNUTiNH/bHf18ku8uW0H4CxnbArwBhc
rcwXAynEJG1WAd0593VlUR4kBNowqEL2gknAlWhmRRbaebFpNCIPm7ObAJgUvV+ohMq69fypCDIQ
rNSKrkBqlYPVrF0qNs/iMMy1ud1Agx/kbObrfgNc5U06vsZ3tEJmxPmNnFv/ehok2rks8XZN4Lm9
dAAPVgCASd5DW1YSEqhd02qmS2MS87AS/quLJOrdo5vxrEZDc7B7iZEbsxZy86b3MFnn22A07SdV
un3NtphXUQMmzPn1zzZoIdryHOwBbAuhpMjCYrbYyhI0jxxkZLMdZMV+hTaSGqTbOZd6S5cKctel
YP00VRai5F3jxTrfRkcPWQA1euehxrqjCLcKrHxbJQK76iXrb1K6NWU41EBxKZJTeKzSfPFJWHEq
vaqGQKiKI177EHspEu0pGnvsbnKw1A12YTmt+QvfaJ1zrSdw/6qOKtrDHlHTxp4iwJzdRZM1Z+Vt
RD1oM7UpGzqFF9GUzdcZTz7d1LpcSQx6CgHoDiYYbEodTw8sc1h20KtTCDRHVmtj9THxiXlwMqh3
CVIG30ICYRvgf/2YaK+7mGe53cYeFzGE/qinv5z4FiHSemBj0YDGDApYEZubecGEUBPkUBtEgGJJ
AWrWrS0U+13U3s6A3WGlHqCEY6rb1UjCPA2LTZ+gymSqaJwyFwvI5CbXzHcwl6BF81dnB3NLvaR/
6CBIvtSjhbW4sVzkLm0XxNbHClWKLtkzqT0k3K6YHiLkLI8blFIbCdyhk2N9kJmbS9r+P87Oq7dx
JlnDv4gAc7hVtCTbotOkG2Iic8789efhHJzzWRQhwgMssAsM1qVudqiueoPxrWItPDhZVj0ErRN/
6nI9uG88UAFh7GjroW/8Ny+o+12n6NBwkD5cKXkuvppy5tuyK4Du0nyP51Be75U+Mbey26RvTZTj
aT6A7bGycEx6wHC5jWYdvWpIcIvOPgtlUW6TQI/vE7QLTrKvVw+8eFzufCU/a1HRvRh67h7EImCp
0IhHYjL4w/8r2HitgripzN7UkEjaWyCXDjy3cjvPcjL7QjKpUaqts/VCt7GxexRWQmsEW0WuImCO
PDFiz23fFEeTd3qhiWeLjf1aiXq69Twn3iRB6218MW5wq82bE5oyya7Xm/7ZV+PqWQ0RWVYGFXR4
W5e7InTWZmAeQPJ+Ch1V2NQBRUpXbkFHxknzKHe8lUqOw7WoJuVOliN1N3YX10optntPa6QNkJbf
TlgA09Gb/JgWvvSYyiABInCynS4C5xvahnKyWd3Dsqq+RwndeqCTygM4OprZBuzhsM11ruouPHow
VwAReNkmHMS9NwrNWgk4tkEejq2qm9vKCfIj8EN3p2jgut0BIS5LaeQ1TUJgyFURnxTTsTChxaba
BNt0L2VBuMkCy6KA6XOtF2n5qkrJr8CvzLOocMzpVkba0kLR8QUlOvSub36XCymmdubUG7kqqrMe
J+pJSqzqaNTib91IOaDrQjoGndKtSjgSKyrt0W7QnGbnUXtYA4JRV1qR9lu9BhmHSL2+FbpO2oPb
Bm4XmcEfVa7ldau4IDH1MDj6aR3vQmCU0Pk1b1u2wC44woUtUER/72slSACxIglF7epoWmYBel2D
OAZNbOWFmblB2BB0jOVFB7qU2qkbCQT4h2KG7rvZ1yoP+i266A6oqiZeD2I0HC25D79T8dd3ZiF1
9+g6/OmDMHpTFYG51MJPrYW6dFo7P2skLF4KJcjsKnJoonWybKey0axIR91tgxbNnkR8dB6XsHTK
5BbsZqqs4AS5h9oHaC3ruXCsXQTBVlROxEfRUhz4RxCwItyLPamVDg4WDVvX6oWzihEkPB81PSVO
lj40atA+xT7EEIBKL0MV00HMxNh6cSz1jAGr8CZYiEeyV1N/lQeWZ3thCwzL6x5SxUrXger8sZKw
PqF52R3lJk8OKlfW2geFu0oppqPKYbbRUyKD+06ZHIHwtWgc9BFWGgYBkI0EAc7EF00ANYW7dnwt
Oym5JO6bRDTXeWY2u9hzwnWuaJ8gzJt34OuSP2EDM23oAX01Co7roYZubtcX+RkACwwl2Rq0VZpJ
w7NOo+Kg11KwJuMV9yCp/hRRaN01MjDgzsXNoPNL5YSJPRbrgnTvZW28Nt1MtHNEdJhCrHQqS7A2
vhJ+j+PQ30c8vnZBEdUUFeBdwSgZOXpAmak6F9qR8mn3lnY6RnKDyIuyC+IvoSAUn53O14/wy6p9
lcH9S3OrOQvkU5hOOe7GzHPKW00s3aWtMzxypearxo/1p9ynicHL1Tnh8y5v46wT7tTKAF6Hw4VH
dmF4O9EtQIdGUQXaNLa2SUmS6db5bxNM0ypiiwPfzwBXgzJaGR367EOWZU8kzMNKoC2xykVWlGtp
LeLtnfRg1l1078WF/+l2fW+muIfCOm4qBgpFAF8mVUqnaCuhaHTRFgr5m8zrmwLDgk7ITIi/tXn0
LjDUJspllTIlSQmzMtNsR4zP6LAGK0grf24P47o+blmiIoOrQcsJhvf47+/q47WaqoEupppdcz6U
svGiRQ31yeibgX336nas6zoysZDhI6AOUGFaR+4psuRDhg55FXV3YdwcB6d+gmX8Cnbwp9jXlGKW
urZXeAJqsIAWVCrJqK0AypjMoZZZVpQA/7CTxgCnKzsaxdTiqDmUklIPAgwwuD557RRh2yYAV2+P
+LpTBrscNjt4iRGyZE3VaoJBLsQKirA9UM91632c2EnRrozsOGRgVEHBCSg8i466Rwdvjwf2Wu1+
3/4NV6uInyDR3DRHs8WRsH35hQuhcwqhL1U7K7wNbtukLAvrdG6UiEfLCrKWo43MVP5Qa1zKw042
2F5Ub2IebIG3582wEvxjkveQQB79/qUVv7ratnDunHyhmn/dwqVfANudLioGp5o83SgN9OMCItBg
SxrgeHnjjUlddxp4cAKeOBfFht6oe/jwvCp0YLiwJbo98lR12Ula7iZV7OxI/iUpPpShhQ83hROx
G0UijNZvNDbZ32PL6d3elF2wl27ednw5zKGqFpzWmm5jW52FwYYE/1UL9K3WUdotl0w6r7pZY+hR
YcQc1XZoa12GRnU2FXFo7Wyltj41ffIl7PUXimSbj8+hzOPb1BFtobU0aZrFveSFqDz1dpmLzcap
/eIQhdESQHH8Kxd9GAbDulCBRxEIDNblYHwL088mEHr7Lx69Sk+q+FuktquJFIf659tDuj5xxmj4
vI9dVQP/q0k0qaB7Zwlab4vWixmB3NejfZ1/zaSW4jTGpj09lHInlgteHLODpKNl4Ps2avNNDroG
ElkIfqW3vbrkomj01w4cWKhTnNDqPR6MC5tu5lgBdQtoSqSDjL7UZIWEYq7xdLN626AoGHrx/aCU
/xICiVvcaxAiBYFz+d0y3h+8n5Xebsvsj1g4RyzN97e/1tX1N36sdyEmC1CE3+ZGCFTYYfVdSqRV
nJy7BJartrsdZ262SOiQGVTQHKEteDkUj4MkgEvQ23+LU64arzoKhwv369zSwwtz1HfjUCI1mXwT
KLlw4GMg6kUJnXDVK6B28g6OWRJYJb7sGNzCo0qjU9/J/lsKd2qHrPqP20OdWYhApEYjUhBjbITJ
j4gFhBSgp3B08Co39GBlovYgg2xWpHLdhEv4ndlwRJHQmUImfoq5DEqqbSPNw0YOZ6ukIOjLVURV
uaw/q+mC6eiIxJkcJHDiuMw11Levb3OjUHRDSrvW7jrxk6y5O2h+BZoEUNh5zAXwrZONr0c/pWFJ
+nc2MgpaXOB0xcXpodKqSlY4kgSkFChUWxtobCBxkBwc5V5qnkqkVhAG3t7+kFfpGggXsD0GaxaN
FzKoyZptsOhsJBPCg5wit9DHj3qcrb0036Rmpa96MphtLMtLiOi5sBq+Vhg8gTJlGV2GVcsSIkRh
dbaGQxdkHuwzofDLvLQk5Pj2abbwUWeuOky02Jt06zkNpuuVDgesVMS07YRXmGl56BdQaayWUsGZ
E0AFQzkKFwJuANN9OSxWKP15uezsQTU23aCdpbA43P5g8yE4XoDJ62RB00MG/WEjLJrODrO0fupN
So962bkvt6PMfR+D944B6l/jeptEiS2n0DQh7WxWDD2zOw3KRx4ds7pe19pd13y9HW7mhEaG8b9w
4895lwRB02p6/NM7W/Lo+Xe/TfkVTZ/dsCRdOc7/dG8bsgweiYeJdGUxVYuZ5bla0tnUQp41J+OM
7NG3UT8ZpbTCwn1tNcZjDCxlfXt8s4c2yx2ILUJUI872coApLEVgwUFv+ykkJkegdAAxWSsp7fzK
rbeUB4qr/FCVhcUyt+zR91YocvP2u8qZBcHSqtKXOlsf3uCbUoT6kwm/FsY2nvWTSdWAjiIQxWJB
yW0yNl30aXghQ2m74lnjgJRLH2Hvc+3okJEhmqFGmtxBv/LkP0J7AEFxO/7MhkAoezwvkW9jjOO/
v1s7apsWkeKLsp0nGIdQJXT9Jdz4zDTiqiqzFdhzvPUmh6TfqNTafWmwrYKnTd7X0lsOlAEpe0lb
OKjmnjkg48ekSwbkKP/993fD6dMyGaRUHOyKpqLkf8UVZxD8nZd+Ur1fqCpQ2Ef8GfSNuvDAm9ny
F4Hly3kMtFBxO60e7CJwXwTd2HrYG7R2JZebwb+ro4W8b25LEA8zG/C4qKZNkYloPyukLuVgZ7L7
Qw/FH5mcbSm3Ux/18DUPkj3iDj9xfUIbmqb8hxcN1hccBRjDoxNvTfDuTRL6vYe2tk2WT2FrW5l/
/iEAaRqFAV4lVAUuZ9Mt/TIw27q3Y1f4VHdov6DbpS3kguMfmew8EJX/H2SqJFo1YiBabc5zwCEA
j7nnJITLIFi/Oo+iqSh+RRsAhoW5RLaZ2xBjpUFFjgVA7vSeS/W+Civvb0bNky4yvW+RXD5KxZJP
+EIcbfKZTDSC1AEhHlsjF+vk6tGlO7LSvA8ajY2PcGwjyLsA8KFN+Bex/27TWW5huDm60DZcxtVI
z9aC/e31MHPDcedQoFHJKUduzeV6EOh1pWWg8wbhAkhauEnwX53s2MrFPyztsdRHRUhFvHt61RiN
gOJ+2Q1IsNBvFStEdUzt7eOj4UUFrnK0271KD8zIcXxXckUbMZCtFRR3gQMz1pK2ZvDxN9UI2OeC
4cVjcXNfzhtIIFJXoUcatDCbvRTJMcIGhrjAg5j7OkyWpIlU0K6x5XpMJ8YZtMHuFVAqbr6ODGNb
p3d6tXC8zy3ov+QSkxTkWtdfLhNN9Vqns+kfrJrwe0I7MYnvbn+dhSDTXQPYqVTqbAySuuss/wxr
dWUupbqzQbhyx8IV8pDTDDG0BmRA0NXh3V6sY+EPsVZ59XJ7JDN3u8FEUfAbX9VXFSqZp1hARbCz
TRBJx3LI5L3j1gtH9czj8iLIZIlhdIZyJ8Z3doySTpR/TehwZMpXvoyV/ksougkj/YeH1TSRaNUm
tgYDjGEA/2wli8Xpryd3Ojxkgf5WALj6h/nDx4E3DzVhbFUvd08WFWoR5iplKg17M+nQZsrCaSPN
rgNaCpIqwq/hLr0MgWkIHXeVIeHyU3IVPLQ6QmpR+Rnjherk1DkNNWpIPNdjrJJqeCp4uCurGLm5
fY2GYOo1sMfjJY7hXDYDvw9/dfI1Dlzl8mc1aSShfUctJouLH7HkP2hZ7a0Fo/LXFRirlRWLzT5P
4oW6yNyCfR92spZ6N2vJNrzeLrR2DTphu1x6nA0x1or5olQZ/+ZV7+4qw/JxxQRuy8hgfScV/eqk
R0Kka0r9JPZSeRIa33oEAAfi0qdN1iVCvA3iMD/kVp6hNpPma6FWg6+319rcQoCVRCUZaicMncmM
I3/WoD/PQpBAioTIlTrCW1q2C+tt7qSGMoobG8RtNKonUXITuFdjcbZFnbRJhurIA7usAEUaC7nV
UqDJl3TNJKmQi+Op2NP+E1OUKvNzF3cQTCz18+2pm1uscNLIPMj46XZP0pzWdwfOOWqgiSA8yG2P
wLWwV338AiVKaVEbfBZF/9vtmHONBy7K0WwZk0coEpOgotUHctGTJ4SI6qXAeEv6uVaHUlf4yYhO
Skrqzz4Jjk0kHrJK3tyOP7eMOdkxG+cCoZo9+ZB+2OW+Xsv0OAoZDSLk6MwecMTtIHMTyz0L8E+h
tyqbk/PPDHwjxeUKgBOKnXtFEIZ7JXedtaNUvDXCyNgGahu+lCjZLAxvNjK3I/kEjD9zWstTInDj
zDmvqfJuVKYoKGwM8quPoLal25KxkMDMbD6oQtzCNAZUnjSTj6lWOjIU6PDZwOvWQ/ELvF3lfbo9
mTOvDdqLZH0qJw/i8+NveHfwVGITlY7ayLYahcamxmLJQfBJaOuT0ml3hVaF61GYAkB2+OV25Jm9
CFEICqdh4Qxx1YVTQkcKjM4T7Uis/RWE1QPCHc7as4Y3XYk/nqlT90UDnsKJOk7p5TDV1oKYSTfZ
rkv9GXrqy4g0XglxcO7NpT7SzCq5iDX++7spFUqQ73IXkkc336Lom1Rg3LKhak8/LoZ2dXsWr/Oc
0YJ4lNjXKIBeKSRIMsI4XhEYZ80H/+EeXeuLDz4fFc1NF9i3Y810iynU0wwZWVg876ezaGW9Dhge
EUJQT14BrWY41y66WxjJaocMQU69+iWNkHLhJIG3lbrX2z/gekNcxp/MrAWpGVQhwiGC9ZYD+S78
Yx1LCzM6G4S68lhJoIg+baA2VpvkQ8ggJf85r0GtxqvQeLo9kL/ogctH/th4A7JGUwDdlSm6IB0o
KQaco2fer/muaGLEfTtX0V682g8+M8uggtP42erL6lOdyQqnWeZ7KyGSHHRaM/gJlVWeOtkoHtuA
ChoQzcD/XAu1uUcXuT6pvufaWDvFB5zz4r3mFuE+U+iziD11NfDzcoVFbV0iypD03bGjnn/nknit
Sqp+h76pou9N7rtPsax0SDOa0udw6ITPbq+JO0Q5MrvxIC3WBdpljh55aOgNyHUGUrg2YvjvbVhL
yZ79hqJyOmSPARBQUBuq8tYF1kuVVn/8VpBXgidGAAkHvxp2ZOzeoeh7F+VcczgVvVkf0JD1qeg3
uf6no6HxO5LRUL79Jeb2D08Qkx69ZeHqMzkY0pTf0dWufhbFFh2fuyH/ncWYwDpHF2jj7VjXt+OY
3/0Xa7J8u7xSI7cgVt+gD0gnW5cXrsbrM1XRocQD1h0LH9eOuqYqZJ5r6WcJte8nZBphu2i58DpE
SvuoNWK00LqWZc6yy3WswqQe8Rs0t+g1Te5ip67dZoiKhBpxnj+1WX+QTADFW/ROB8h+JvJjUvLV
FLNw2w5h+WhUUA4RIvFW+KeLIBrT8liapfWSsnTNralH+a4v1IQCs2msFbQnvmu0M55GpsA6RcP9
wyeKqvO+oSs4knL16edHNlBQwSYGZ0PM1wMl/FJHZVRbWGTXH36MQl7G9TNzSCeFl8oBngVnoTlJ
lrduh6VlfH1oEcEy8B2iznUN0PJct++whg7PCopvmgGGHRBq2/356AJGUYl2PjBK0rur2eJ9i1ZN
N8RnOYkeDLC94BRuR7i+OyH1WtwxFP7xDZ+uJx+3AN9S0BaS5DJ4aETTexWFxjuGml7cq07THhRB
NFad1y5B3K6/0RgZxIKuy5R3tcnmRFYeekNQlGf0SNZ6dWgs98Pbn0ekSFWchw408+nForiSisVf
Wp774lFA/FZZHMKYEF7uRk3WSYxFLNAxZp0mcxLSNKFrugjgEWvrJq22dgrYZmsxig3rzh1q/7U1
aJLqVqIiUg1XeW1VTS6D4O99tOQ6TfieOlaxrkSnWKe99saUS7g3uMD4E0+vdwKlm6ewkc0Ncqfm
LrciAbB7j1hcBF2sU+QXt620R9PRhLsAMVx3Be19eOsQysKsJZXduxKUQQZTFn0ZEY+DUyvn7VuM
COqq1dF+XSWlgBh5WYj9JikyY6lDMbPC6CzB9OekpIQwhWYFcQVNOSmkcyGG8VEMVMB8ddM8wXuT
to0eKRDoyhinPa1LxTuAnPoxQLhzV6auTGLTa/faYFW7IpAUnuN9sYVY6L66uuHvsrzCnvT2hrg+
0ckTQLbz2BAViqaTF1US9LnbIPN51pSm31RKrjzKqt/v2RnJPUYpubIQcGYf0NMEHERSooJ4mTwI
QjIB1x1oRGWe8iT11fMgJAu31Ew7jDfN+ICTeCbOkPgHvXJyVKDPXgZLNRLV7idCq9q+DTCjHBPM
k4aI2h2gF5i2KsYcGpY1GwqT+dIvub6/KGyosIVYCBCvp+dNHrV9kUlGc/bQ7d8VipO/KVGFBLKV
ZuGzEnry65DpP/veSXdNDLrfy/A0hRcSC6vUcpbcU+dmhpuU0rhBpsBHmMy+WBkCTWShPQdqWG+g
s0XbxGyouxSQ/0mP2BSyBRrU9Kz6BQwPPeeq1Fauw8X68YVA7wRNL4WbkdN+crUHeCn2UJK6c588
joAgoflxe2lf31kjqvX/Axjjt3n3TtJ7frocJt3ZFL/Fvq17+yR9vh3i+nU74q8B/hjW+IWnR67n
VIMlQao4F6j/q/AaY9QP4lpMfuW65f7US/Rbi8wa1h2S4APiUP3HXxOjhAS7F1DVCC2czKIytJ7n
VwqqLC14GwsanTRq7g20Vm4PdWbpAOTFAmXM/cZC2uQCo1lfpYPiV2dL/iQNW807ld2bjDWWtzfD
cpPre786RnG8EPf6vLgMOxmg0Ot1XGqEDRRtOMSerh37GMG326O7PgZ1CU05MmJAi4gfjv/+bq3E
btENBRzpcx8K+TrMhGbtN0n8JsRhuwsdCJ+3482MioSNrwb4HIGbv3nvu3h+kbVlqY83af8Sq59V
7fvtv3/97BgTwv/+/uRYrxopSGJVkM5t5It2W1Tlg0QzDG0QsVHgVHiyjxKgmC+kV9dbbqxIgqo3
aVZw7E3CmlEipEqeDOdQRCciicJDIqM1jsXC2+3xzQZCb5BygQrIdIqaDOVIsIKwH85mkcFHkk+N
CxE46BctrWcmkmcELzfAU+S+0/ux1kgnnKJkRH63NYe3khKS7CcPKtwohLRuj+o6d6Ddi1gArV5e
DKSLl6vQc7yyHQlHtg5S3lX+aM5TV33R64MPXQxBkw9vrYtwmnwZrkPvF+Cnk9qCdmhNZJS7H7fH
c73KLwNMlkOgS3klS7zm+ybYl9UOLvyH9y05C9kLAG46SVfrACYaLK849cEatyJqHB4Uf6VduZmx
c1TE+z88notokyNQxc2mRLbCt30dgRkzePS0xSz+emWDvBofPwrGsugqTgoGdQLKMUdJ0BYNEZDs
sciwzluSRZsNMr6BOPSAOU9VjkT06jDNbXybVytwwP5RSoVHqqP5woTNLOgRuTCCtDE1vqowJ35f
AoqVfCB6+y44udEBdwC8qSi/bIqlcvZSsAlawssbpTZKkZte/UoNT0QCH1MMSkfiWtV+OxhJ3V4N
85P43+Am2yeDQ4xrG4MLEV1w0JOjI4kyzUKRfmYPMYXcuwq3L4+6yXqIkVNxOet9O9KL8A2TmuJo
4Bf0dnssc1EQrLNoyot4AE8B9YPijC5hfmDHsvgkx1+rSP50O8L1QQpoC+TPKICGmuH0ajAaP+/i
htkqqtcqOSEWChlZXulYWgHs/Yd19z7Y+OneXa/IsBktEq2+7QgvHa4WQYcRZLKKs2CDcyQs3YU6
1dxSIKEGb0DD6PqWMLDsQqwm8uwBjQCFvhDWE6tBWcIDzc0heQr5lw7AgUbR5bDa3uX13XieHZh7
yzpK4rMitXtBRtUi+HX7c81sJh6vMNMo9s1oX6ZB13qO0rt2kmkrz2l3KA0dxa58kzLMZhTxEIfF
kk7x9SyOKOvRhX6EbmDhfjk8ufNNQVeF2s4kHSfMLkf9vXl15Xjha10ne8ShnwFERBLlKzIE9kJ6
S2W7sVNMiB7pzjYbnkz4VHapgSdp0y7Em0EtjgF5CNJWBPk2VYXUBrERiw42vk9Ry8H6wgP0VP30
8QrKzoXbbYVqWFfSh3NMUgig8iL1CNB20x5AVEN3VTF6sxNjuCvS5Ixdw/b2Kpl5FIwxYFBxBUOg
miIWcYsz/N7v0BlImpUL/x3lIym7SxFQwN9sXSPu4OOc0+FUqcbCwgH8t3p6WY8axeX5D49sOlRT
HoJlqlWOEXtlwzp46HxvExbmRtKTHc6tRx1xwpUFYzhXlG2foOPiFnW10mMB+1OQlVn2O/Px89LF
TZ43C9tnbikjO8rrcCwGXdHXBNwm00HLK+DNirCOtUA7eZ5J+8MpPujZTnGcSeA0gMhJ5nhV9gtM
JSrpp5V2oGxSL1zVWG5Jm2ZJLvP6hhjDjKCtsaoCjedyc3pmHSGKJJd2rHcHgDLPkhAtXHVjejv9
nJShuCBEDugrQ2SEpCRKZ3JtOxqy6N7vDu+Owf+eqsY+F5+kyEZgaeGimBvV+5CTjA5VZQuHGam2
lUwCLyG9xkr9D9vwXQh90mXPnFp19IBRucnvWPmZyf/y94FsstLAa5EqXH6YigVYqmLY2A36fUEU
bpIlPdjruwAk2NiEAT+E9vT02pHKwlC9XKl5lvh3sSquqqImo2vu48h585Tgeygpm4WD5brUTExg
rzqkYbRMp5UV31V1D3c1YoZ7q/sSeY/g/TDjUYEnuVu/+hrmxZ1a7G+Hndu2MItUoLC897geJnM5
6qcpA8tBLj7h2YK3TbfK+gU45+x18D7KJHE0TaWWeklknZt99B3PT/UQO672mueF8JgOEihs5BtX
/uB99a3SO8v4CS78hrkrcDyWoPLSIIbpcTlQQwt9SbD62kYDEr29bWyGe10+KMUCYGhu6ZiKLiIM
PcrDTkFKCnoT/7t0RDM+1m20L2XrrIf0ibP+0dXks1cvnYfjT5+cIvQm6E8CU4I8c1XiHFKniFBk
sUMDLaXmKSgONf6/Yu2gjrpUPp9ZMKMmO1UIEglO2ck8lhnKjJiM5raVqts2a/ai3N0nmfrxY4pa
LdB5ygMUV6YJRG4WtZPVfW43yD3gWRl0d7cX/tyaJFFAfMEa1QiucB6l544eR1luS8FzBJ6Z7gSe
nI/YleNb+5B7EQYEX/F9Xdjn8lgCmH4t/Og57MGCjlnE5UJ0QrNXIqsobb+h4i0nKx2wXO4EW6/7
XDinwd1LzpdG/+ZgjSnidYwwkBS8mM3bgE2ixIMrKo11q/7pog730mKV5Q9qs4BLmfvI737jVCnC
i5Q400FK2nX0mVKDkgerUny7/QGWYkzOBIOmtFcoVQlZ9UlOv8VKhWfhwk0xsxkpLEDcJ/NVIZiM
//7uVSRARG3qPChtZODaR6wihTOmewruSiig4bynbLBbeOtR0vuX1fU+8uQry5hyaXrll7YRo1Cj
3qnZI/pGWy+SV6MNfLULM3vwvtye0pkzblT2oMEAZl6jrnY53BZPO65dObMRv1z7+bdS0VedsGv8
X7fjzE0rzwnJGFFSECgmn04A5VOUDgcOevorTXo28dhGpqf45KUHf+kbzp1u74NNBqX2Pm53NcGk
7MmKv/b5nVv+KlEPULWFbGz8S5OdyeHJ848DAdDhFIyFuJVooHoFQ8//nCOPjhHk7XmTZvI9BaEc
kj3ABSYZxuUHMiVUiuNS5x2Gs8HOV4uX3Ck/K17+2DXG2vCbVVkX904voKTnn3Cu+tXzfsIWaUXL
9y4IrTUWBkc/Ln5lqm4DAXq6/QPnZgDx7vEW4VHKy+3y9yE/hHc0RrS2gfzgCE6uwoUpmPma6HjA
6QAcBLl0mlTjOIzjciE0UC3RzOu1/MWs47sc/yQDRa5NX3ab20Oa2ROjcAgVRgB9o1fB5ZBKGWSF
1fit7RRQicp6+NGaubH2i/DQle2fjweDLAfiGmG1ETN0GUxRssqM8fGz0ZM9G178VAeg0IbouUuX
HqJz4yJXNJA2gAjAWroMFZSCWepD3NiBGnzBJ31TBdGr2ZlI2yr/cJjhjkBXF7I/OeLU48KCPIo8
UdvCykIGT6zbh07MHyTFvcuBJh24OXeNFD5qAa6QUbywJmfuCchzozg92QbcjHFFvTvDAUGIRdz2
rV0iAZx630X17AQLGIa5yeR+AO2DChyvy8mBlg2wUCxgMWTBwQG1NKQpwu9t2Lxa1NFuL5G5AgIH
NKtklMq6FmlAm1YE4JWL9mDk8ZfWip1NpBru3kXgb4WVeLLlVdYfqyHUNy20kU2cFPlT0VnSws6Y
2eyjRxYtegA0dAEnE5ugJgICFmi51JN/W9UqLrYLY525KC5CTM47D/E0A/TzYDduua76z2Ks7Ayw
LKPVqLeDwQoi5hlF+N0ohJcraOCXazyuV6K2d5tun0R2KuoLP2rmWwOm54THUMEEKToZtmEmqYrl
GhtHTu9jI72r9C85Et9lF326PfyZ0dOqBpeB/AC4D2P8AO9WLgAAPegigaPHRTO3gi1VrBX/wUxP
+NJswm6hFTlzudA4hr6EYqClUdq+DFehqwdHAXUAt5MEdH0U4y70cBaWB/SdAaYIoF372D25A5Kn
Q5h7C5voeqMCV+TygEQAaArsx2V8QdWqNm7Sxkbr+r5roLew0rFDMBeFzK5XLuADxKZoygPMkqYd
gga1y6K2lMoOkC3rtadMe43KP1r7Je7vRFSG3SpHCTlcZ+hm1n2x6Z1iG328CkGPlNoAbQq2z1VN
lfQ+EUZdibOQtyvTzNe6tkA1n5lQWN8QFfS/n3T6rkPLpezqujLOcoYIa11sk1R+1qLkw+cAz1Ru
YgjKPIyvGr5iW1tqFuXGOda0tRTD6uyqhUPveicgiwROl5cjRA/I2JdLA618LHMczzoDrH/oVSHE
lBxnBl3Qf/pmfVdYwgEo30LQmVVyEXSy/SgFi2lZhNa5y4FECyJe2/vbG/z6KIEtSCFWHrs8QJ4m
173pC6KTILt49pKkWCWutonTxC4rZZQAXkhOZ2OhsfjX2mk8tC+nUNL9SFXKVjhr1o+y/qopL438
VfAXCvczczZKJv1flCnhX4YX05YxUQbMWHS0ssXscHvO5iJAGKGVQ7GLLHhc9O8OxTKqslJpMucc
eSlW5OKDm0qvt0OMJ/hlHg8MEbiXCbye1p4++fAIN+dy4lnWOQ/pN2CpuY51aavhomLILgrJZbxQ
lp/7NgZYGoslhcHS9ORFDgKZUokxSYK6Llssz9EPVRI79xY+z+zI/gv0t6bxbvKGuIvqpiOQ4D/L
7ZOXlhsoWqgdW2fBWQIVzgSjfw00iHOBBtX0oqwdvMQE5LHPivkW5Hc5AD3P+xLgAaKlH99II8ie
YwhfUkBd00WRm4Ib/OXcKBh7xD/jJD0itmQhfXt7acxUfUYsNC0p66+e3zSVlY1Kicys1c8dMkdI
8Qan0EuOta5vvLD70bWtCGlKeZNxvWn1ZPsP0cfiI4/0UWRpqjCqtQiQmQ7cokJOtmG31/DzE22x
P6Z5hrt2tmrqO2cJMTLzHaEP/hd0PJzfLRqevJ2AmK5x7up+LYb1uuJW9jIsryWV/72w+Wb2N0Bz
XreoViG+dPXA0wvHk5DcY4medeFb7i8hLOaGAzhg5Pmg4El35nI4SdKZKd01AVSevsqcN81tV5rW
7aQo2YVhvrv9yca/NjlLWJD/RRu3/rvJCwPHRFnZFM6uLMHOdrHeccNTYX2cNkElRUY+h1a3jBzK
5CqJE7RJIiDe56wYDnVW3vv01MNoKSOf+TqAYMb+Nv3Za2yFOOQYIaWmeQbZeCjSbBvH3kLWcp2G
IkABKgBOw9jOmO6wQUJ5uPEq52ypwtpS3zL9KdV3imU70TenfCyHpY7WzILArpKzHuNoer/TlzDX
LkbNleTaXYH1Q12Zq9zr7nBXFJRsbGgMCyt8ZkmM6JSRszH+9xRl2zsx0lf4CSAthueC3mcb32m2
YqWWC9fKDPeYCjvLAtlT8CNXGb08YOtglKAf0s7dlUZ2Dzv9rsaLJDbl+ygxMGuJtQ3VeqwCyIY9
CYcXAPSLQNgxPZtsgve/Y3rtYFVRK0PjuDZa+uUZbX4NYxBFfrIsxN4znA22ZLHZSe24LMxK+xK5
enUaACOvsqKXf4m5uXCQzq2xdxPz9439blfmIznOwGjdBhKzE5G2raJXIN6ui0MB2Cdsl9ph4eqd
qd2N7Q4ebSgog7ybNj7SXMXCU4892zIrAeTEN3pMK0PKXzoaxSs1a8q90abZWjJzd1eHVraSUx+W
cV03q7yIu41YZvnGd2t/Q8qiboLAj068VIqdpX68EDz+VlgxWJKi0TjNtyt80PoMnLSdmu2TFrXP
MALPrhZuLCtbyEtnd8O7UOOJ8+5TSI2rh0IVeHZuKJyN3z1e+Ki63z6FZxIs+Dcw/0eBm1GD8TKI
jiWQGJuSc271Uxn1MDKddRg8RepSQ37uLKH/ClyKogiaGJPRJA5eRrLpOGfNeRCsQysFG3yW4Wqf
HXVJ3HE2FgOiGMojAvzw5aB8pROTplAFBuU9WB613+wpq3qIEngIL7F0ZmdwRCSOZQ8w35MZzPJI
tNipwhmc0zYL4m2mOp+9VPjVuvn+Hz4WV78JMhrc1jTD95scF0RVdM4xCneKe/8/pJ3HctxI07Wv
CBHwZgu0o+0mKY5EbRAyJLz3uPrvgRbvNNH4G6H5Iya00YSyq5CVlZV58hy5GhAJuY/pu1w3tOR6
Eyk8ACoK1hepRq7WnWq1nXscBf8mT8IHhmkP1eCt1DUWKnZwEZ7ZmX2orqE26VqNezR664sfBT+6
gNJ4I1tbJRkfhEB2MkavskrZ1aK4r5Xk2/V1LjkK+2kw3MmuXnDfe5oQpwwocKNGkJjknS3kEJ8K
rzHalenLdVvmJQyBxZ4Zmy020/s6kwfdPXopw2kxgpFEeOM3Io3NreK2wb7Ia91RikB0BEVCfAdV
R2TYyiREDrIabLmtUWOhQLQ1Bjn7HfjGVwFdENPVCdRjde/qiMFbQyzfa1Idb0peGbs6FtBHF+lt
ZtS7HYHrw9bG2tokXCvMmKTesx5F7k1eldZdgnyUYyG1YtP1s5w0qtxDKboNd6HqPvrQ+zruIFl3
lpf8yKO+vBubut6M9Rjuux6xuKiPupsiVbNHNF6qrZsiKGgmuvtQRvFH3wS7Jmga9Oq7pHTEUG8f
hbrKnTIaDJtWvgtDflXfyA1PY0qY6oBYVnwXjlYLz8KgOJkLX7Knhx5Cml5yiNrg2yDU/oZRVn6w
Pv7kBi3R9EOyw4XcajeOqmW3Vefv1THJJUfpuw+UX7rN9c96cVRoOlGZA2NI+LwswCgum9bUGDWF
U9d+BwmWNCueM4XGT0nCZILps6lTMF1gswhTh4zyKZYrHMXAb+wRhUnBLFdsSBdh7I+RafYHclJC
2XRUzm6b0a1kCgghmUjP3BED7umO57J7a0LUsxu9zv/B3sW2Wde5kyXhsEtFudwzhho6mpQHv8S8
ljZKgJaGNkbRYAuFtcbjfnFaZz9x/txqUzktq9g7tVbxi95zvS2a4ckQpIexKB0Uv1cu4OV9/3dL
Zvuui707SlHgnYzA36qm7wTdr+vOs7gijac5r2btkoNGztH7yn1BOOr618ESnTq50yRvM+bP4JSu
m1pcDIQiU8N+GkyaLcbr1CBBWMY7ueHwGifqC5N7u+smFo/CvybmZWqoIBWt0XkuaP69lf4j6E4c
/JcNOzMxe8xB0VuGXSbiAiaY7+p3g6i3AWI0+Baoxt9egpO7kT5Aa0PecvHcMmodkpe68pA2AiiS
3srDR+1+XN+yRQc4szF9tbNTl9Me0ZSsgf+iFzbJ0NpS9zMrc7tq79AH/i8LmrqMPHgIJPOXsGzE
gWkwAnBiMnjjyd+7RN4VovsfrEg8rHg5gsSRTeXzkkbYb9UpZB3LBNErUf1ZBf0Psfdvru/ckrPh
xUycTHNBJESfzbRkx3LeU6xo8zZ0BqE5SD0aPrm2tmtLgRGCWMibCMEAI2eBMe+Q5Asazmg7WI9o
gxwQkb+FvHUjdqrzH9bEmA4XysRwNH/gEyWABrk6gV560/3frnFANeo/mKC2PvVHZZWhnc/bVhSS
2gMOEo5VHvo3A7OKex1JwH1aFWtPiykcz64tGSgptwS3I0+2mSPEJmOkdUa7XmqGl8hKNLvJvG9j
GrwQJ97Lkby8N6W1uapFq6Dj6SCBArl42SNmJ45aVEtH6Pa2nrgP097Win9Cd1uMdyOY5uv7uXCA
GY6EepqSOE30+dtVM11PaDNLPLrZh5cadhm4dgeroGLcFeAurxubfPpiRwF3TP0kBsDnPu+KAxOs
YSodo7Rz7wyFV8AQtPGulICRqcjMDqkxKTnqga2GiH1ft75w4iiuTu8p9vWylAyCuuwiL5SOrVQ7
ovytLJ9dX1hZ4mUZmfcA2Ti3Li9sqlwzB/XC3LeCSpKOpvzkj7LddLdyJtpeuwuNjeeipHuwop/X
V/bH62cbC8qTjjKZD/MwyrT0szBcu+T+cVxoRzWLii0D1syMKIK/DYpaPCRipWzgbnqNxqRsbaMc
q31b16kzjnX1bpZmv9GDTHq0cr+0rdxo7EjU671c+uVbq1T1S4oGuq0UQ/TQFbVnR6ogP8sFUoiS
Rz4nDgmOWvTBUznob/1QJIfe6GVHFJt2R9aeOAa4oXiTxUG21UvR3wkjSqhVMShQkVlQxfe8Oo7u
KKCGXkJsUUj5Wt9nwfHovUxyH+B9YPCaXVN14Y+M97fmMUY4nteDpLyjUN0XxzyH8rx4A6Z2/Ytc
FuigFji3OPsisSwIWZUhiujGFnJEpmOENJrcYFtbme0md/KwU3izydLPPtk2+t9fLsA3pukocuFL
btm+MLxcFmLzWEzahYV+5wbVl84MVk7UkrOrkHcBTQfUDBRn5ux+OSBGJ9DpjgpUvpG3LSqIpghY
Qmbr/g85uk1VzQbScH13F07yJ7OzyByMgRA0Y2EeEy/7pQzRz7YPtn3yHxIo3kQEXBYIS/I8XBkB
zel8kI0jmB07l5/b4EtsrsGZF65nup3ATcC9LdA4ipwyw+/pwaitsk0HJClH2cmTH1Wwvb5p6qIl
poMAn3IRXzDKaZnSpKHoGUf6uPWuDyF9ysexfVUSC6yEHpTfDDUQdq4EGVfdB91OY5DzEKIEvB8g
ePRsFgA0RxCU2y5IixtofnOnUZBTzTU/ukUfMb3VEXmnAKHKzghS/03Ts97RixyhxJoD1/SVvgsL
Uwt503epZ2daWD7X7ai/h0jR3vVabKIuq0W7CjHhE7meBi7PNe/9QIA9zQzKXZgZ/aM0hsHNYKE6
2VdN8FijfMxzTsrsvNKFh7BszBWHW7iUCar/bt3092fxVR1LYRQEPlLRvTJooVb3pQ5WuLrNx6cu
2V3/UIvfCe4ynA7IKeWbz8ayqO90wq5+bEMmxpJDkv1ggXYnPV+3MwW92aUBOIGKH3cxNbJ5Ok0H
owzDStWPI6LRvvTd+nu+CoLgpHZH1ZT/LgjfOjngaKFreSyY89OjR09Yo3lbSF8YJGRUF+Z59Lzm
yW1bonxOtdY9Mh3p5G37m2B4k1WmrfjcLmVer3ybNXszR6jbRGwqBIWPQtw8KqW6T73m4MkUkKDX
zup6rbUwRbL5Nzpf3+yVULqWpwjl4B7dOi+dkbfxk+sb76hkoxE7lNYuKGOIgiUv24hG+dEK6RsT
GN5hNAaYI2GmfL3uM0uR1yDaEz0IirjNZ98MxbDS+p4WnmYdO+G9bYBz/X2GDwbvXxOT256dNR8V
OiMRMVFbD4r0HNfPmbky8bPk+VPFdKol0LOZe40aBqZuFYF7DPrieyhAMGEaweH6Ti0VpOBdAiTB
xD97NR/IZPC7GlPdco8t1IBMfDLoenAYj/fh5AvRps5uqxhfDcK9C5VjPlg3ulBvG8P9Gsfq/vqP
WVwwdZo/b1oQszM36lJFbJUsprLoS7B+hfHXClXe6zaWXGNCNjMCSxfsgsZFqMvCU1OZo6FNcFyE
O4tG7e0RCa7/YAigEI90Kt48z2YOUve5idowDmIkD42k7KQoftRHf+Wow7y9cPiYvfyfoVl2Y6ii
5HXVSHW9VYK7Aob5nWwG8T7u3K+83cedSFk2FErlAWHUYjcOintTN22+HV1N36V+VW6h0UL9RWoL
u8kjyWYG+ZdC5XkfQzV2m45Gs6ldqt6C7CZbcDDMTSV9tkfpBLE0wPDYynXrTesyg6liK9n4VUbZ
mnxiHxtisM0H5PHKOi43hRxUTlxIDPbHlMJTq23v4qAPbqza6jO7NNXCNtxM3xjDWDptMGi7NM/S
29pTrJ0ajKi6F30MllBLbaGP4WADe7iPMiK2F1bdQfRDw6YJN76ag8HFjejuvi8D7RBK0KQiTW7Y
XVWLz6pBNWOkvKpXEXPF4vAouh7DdNr4mvB/PVatlW5HYxz3VaK+GXr8c4xUYyf3gg4lRnivigly
y1G7FQolOQapWey7ro8dpehSu88VBi5Hr70PhlAArhoPTmwyB2k23vAsFuQeOayfTpmH7kY3Rv6C
isgWYpdmA19f9qqlfrlpUAfaNHoW78smUx1YenoHSEn9KASKvmfmXt82JvNVgNf7TVBqFjqR+Rcr
MmHnG3H8bdaXCWLjdYM+k1vQhqhyqjde4D0YUR5siqAf7R7giB0r43sxGKNTNpK47TK5AJpS1nYa
kT7RaGwe2zQTt2oPp98wiVrLidreVV0ggUtrWn6k+x1lBfnVDVvp1iqNznIgZWp/1KknaZsUgfWN
xtypVUeweJJg7pgS/UjatrdB6ycfXiP8kLsyfRhj0rfaSoPnZhCY2Gq6zqGXaTiZWosO+OToGwrX
vnTbuS99alonX0BEbtRql986GHfIETcbD4UXx7NommyyZtTuozRIHhJfHJ22yS3kVfN6I6dJ/urL
RnEaTbTIJ1dKb3pOjS12vcjDJyBJk8LcNhCEpuuB3PBODESgCmX0psb1h1GWyaPZNIpDPUv+UAvP
3KmJ5+2RzururVAxN02p5rtezfJNXKNYBUS+OsZFHXKKvHyXFlV7G0C3xLD7WKVbHaG8jUFqcFdp
8AtSRGShfRJsYjF+70q32bedHzwJIeJl8M14r7LeSRNte0s924OL8cbIomGf5GVhQyvp30qhYB1k
sdYcY/R9plUlc59VUr/JpK7dFnmp0oBGQHhMO/8mUKp8344fLer0Pn5bUXbcKIBqV8oOS3kJVUSo
7Mh2GP6YBXixa41OzzL3mOnZxO3RFHaV+jClix+ZW98jy/77ehBeio1TGxxAOTMYFxNRPbiP0mPU
61j01kEpAJxkfXXISpeoIK/BTJauL3SugNUAp1ZJ8z5H/KYM5TQMaPInarOVS+mpYvpyZQcXbPyh
mQKxTScRZcDPNgRRGvPEHMNTkFR2Z1AJGb5c37KFbwQ/ngYECmYPuvuz3Cn3StSvA4Ymc826Dax/
QBWGY+/UBjWZ+td/sMWjEsqSifFi3mnvTcE09SELT21sQLe540/kEHbk4Zs0X7koF9d1ZmtylbOE
LUgVPe+I3ScFyBjM2uG3sRXpbtR67MA5qNl5qH69vryFXGNisqfkMCUaF4VmQRw8pR7C8OSnwV50
74cguw3ct+tGFlyceR8wHxyribJkdv3LVqCEJJAh82Gw4BL8a/GX5HZb11oZDF8zNHM9sw1MM85x
PUX6bZrfUkG13fKLlq20Axe+06f1zPyPYSEpDVIRDx+/Z7Swc3h5EmYxNO+pkn/8h72jbA6klhbU
BQBDGxI99RmZPKERMQB6T0L/C+wI/nNRBXCMKPma0PKCRyBgqJNo/6EYUWYfS2xgLoZHNzx1sgts
KnwMTfEG6a2Vl8OamSmKnPm6pLIo2ODZQwaV8oKWqnpfWSsHaql4yGKI5wD8Jl6yWYabQYxdw1wa
noZcirnXmPaUA4ppsTYOD02mtA7XYARgPVETJ2wScaP2VrhJvChbybUXfQZRNyIJ9Uxzrh7WdZEg
hx3r7aunJHqQm2c3OinBDaTHK5YW4i/A0H8tzaJImQj66JV1iEQkExOuqkZOxD1/3S2ni2L2nMYI
PYCJUcmisPf58w2t0LgVfJCnJCbr6h1f+Dk27nYCclVeazfJ72pNf23BY6aOANs3fU86LZ9NwrVb
S10s+CfdVW9hWn7pO96bWrn2pRbtwHfP6NrEwmrM9k9WYiZpVLhdxarcVOZ7TZK8NqGxZmPyljPv
T8LWSMeYG6zuS1ttISgIcp60K0WP6ZfOPhKl+ilwaFRrUCv5bMUzfNWLXSU4adpIx+QjqosdKhcl
WJvr3rBkCOUJWJPo803tms+G5NKgIgqNK3H3ZxrfZsGvst0Y9RpYd8Gz/3S8uKm4qi7ufbEpvUQd
YXvr5GHjWr6dJWsJ0uJKYN2dZqhMKhqzG2SU4lLUo8E/BSCibF3MD2aYviqGcBDyv6b5YAgItfD/
2ZpdI/JQBFHJvXGKW3SHrEkNKB8EdyNr7ri9/oGWAiHjc5O+NXkmzFqTQ545nBCHXq35rY+soLmx
SGiDbHw3K+FWTrON5vsfciVue2qbtmtY29YV3yPV/ft61KffMDtYaU3pF1pI/9RKre6UqbmtgvSJ
l8haDr/oJ2eLnZ2usRpD081EIoWp38c1z4+xMoWVLV00QiWboiLXMwoJn3dUsppSlL3SPyXMuANU
C+47z1ojI1t0xzMj0484+2wNY8lS1zX+SSxOivLD15W9LCeOJL9c94+leERnZqKCZKTkor7MY1DO
vQGmxlwP7USTGO3cJtm360YW7gxUeP41MosSmRgzqg8J7XQFatVJDG4F4V7ID1H8oyl+1u1K53Bt
TbO3Th0VlRd6mMvELy78jIa015SVLGZlSfMImwhjaqKYzZI0aTMI/QHaukMhNlszbh4qNXkuO3VH
SWUl3k47NQ/sZzs5J3rOC9AaVR9hVvjuKY0duidLPoVpt++rwgaDcP3DrezkH7qdMy+0uqHRRTS9
Tt4g7DNh9IHiyy4kK83KhbVmaObuXeP2xCYM6dlv13/STaoma6REizamETiGirkX5x3s0ki9OtQF
LhFVtYP+qRi+pu7fPxAmcbL/2Zh+w9mGeRCW173pwlBrZU7avo/al6rZieNd7H1c/zQLaeUnS7OY
qhiV12mZRxrdbesRpiJQvrLUOiElpMofd9etLYWj83XNTjC4Bi2WBDM49dJ96P40w38gu0Q89td/
MMNMNoklNP6iPgutRdOYhTGiBCYn1qnzs7sMmY9CGJ0wUn9cN7W4f8y405GclB3mxYqsTYa4bqzg
VHbJyPUr1/dtTaEdIYP8ri09ym1A5VaO79LVQWnJkBUq75dVmCir1VCk9H4y/RFKiEHobDU1Vs7S
ohHmpUn9GBZD3fyzD0JdlZZDpAUntfgZwr2Qtj+vb93iQTozMHMGkNCZHpbQ4QaecZjm3SJLf0FW
ZHvdzKLPTbpQjIsAwpgTEYxaa2QMO/CcGX/L2uD0aDGV+td0FFcMLa4H0gNwHlD14XafN8yqFC/n
bgxP9P0RhaW8GkmO1q3BxJfWQ/8BHBz9VsAQs2spb/rOjZIuOFXQDlEISYDxj9qmqWT7+sZJSwtS
GH0R0aoGrjPXwlDCHD37fvJtv937bvpFqMCJtUKY0Oeksp4xsx+heZv6+y4ekVEc7CIxHiK33zOJ
tTfWJqaWLksqTaDxYLZD4Hr6vWdR0fJ1PQpc0zuNonJUmm7Y+O4AQbzS3ea1urGa/OS5zVvTdofr
O7F0yP/w7QOblyFGmhnuBBEBIIn5KY7KLun6jZLJu142DrJcv5TdGuH+mrmZI41y0pt5ijkfsEHe
9btIFza6IjtaMhxpuG2ur27JoeDIgLZn4pRijvHztkZtzmzkGPi8isK3QoloJEfUJwVba/6axoIN
gr6ZpxEQJV6WM9+tIy2Bm55n61DcRdU33/rn+lKWPJayNCnoND/BY/LzUiDbTTxTC6JTWnCNqf2d
Kj3n5lp/dSkyTpzk0LcBquDN+tkK34cs14yik+b+TL1v/bC/voql7Oz83599f6+JwoQKbgRLxX3H
KH8RvscMwnvNHU/JXFibzV36/ufmZnEYOpBBcutpOWplh9WbjyDiSOszWvk4a9s2+/i60fhlULEs
M/8oxxRw69v1fZNWLMxnYFNx6vlkcQTJpnWo27vIuhPcG8F9zYLfodg7bfpcl78U66aRdook3LZr
X+7S/ybq7mkAgzoG8q6zJWZDyAvVGONTnr+1w3Op3MraXz+CufPhwJp6F1w0c9h16AWdVQhCfAri
yq6FlMEkdJvStSfwpQ+iew0kHgEf8NYXDzrdK/Qx0vyYsvFT4m7pFj7FwVMPjjypbtX6dP3LLewb
sCGiApxzIOTnH84whDHI1TA/Gc1t6Vt20/h2MKwk1YtGgJHDZ8UzlVj3+dhmRhAISBJmJwOt6EMU
xO2bGoTNq9oV1ub6ei6PFLUSSoDwBNO2YEz1s6lIgjgFWv/8lHlQ9eo3w3DK6Piu8c0srEglBeBq
EpE+uqBHBcJrGEWPvHUr0P8tqARrUllurFGqb64vaNGSBhkaWdRkapZRa2KYaApknCeZCk/ElCjc
h04HtvS6mWlfPr9LUV87MzMd8LMb3jUCRtgVzET5P0XZ08KybFk7uuKdIJwUoXa6YeWpcBkysAhF
JsJv09iyOlsYNBtiloxqegrK354ybmrz/fqSFlxh0hEzSFemsvMcQ8j8Ym/IdSscZetFDZm91H/W
RmGP3fa6nYWFfLIz824AJ1bSVNhR9c7O4rciXzFwmZXwwmFWn5gDneFFjTb1kE3pED6mUlDwYUwn
RxqwqiSHCqCtlGsl4QVEM/bodECXNr1y5oGuzipVLORJ0FdikrYE2ZLsJAa86/y1N74ZMexs6Rc3
X+P+W9xH6rbT+SXM/rljzlxwlJvEKqyIubAIflZ5wrH8/VnigqD3QYMMZop5H4IgFIVxwFhTnIjw
1Vv+DfMt1Y2UDmusMgunlsMKIpzF0MSaP30Qsst8NQp5bnvtW11n20ix7tjxlcC6tGXnZmYJRJ10
aj22mCkE+a0N1JehWfsqS84nkzoyBgaWn8V8DgxVo4RZpmg+qhHTfIq8KUNrE2a3mR/cSMrL9aO0
uG3/GrtQoBez3Eozg6LpGG19T/vKhLXddur735uB2IcXHFV1BiJmJ1bu61TMeqrMav1sGeUeKKQD
TmwlpC7tHLNkkP2Q49PKme1cIAZtW2V8HEMG/1IyFuomz7XY34SWsPWFcC1xWNq8SXiDq4Lje4Ho
1JoxVhu5wOfMJLT1xj/IQv5gamszYUtxleLB1GeZgvcc/zoGZmgMZo9HlMIm7Fy7UZ+azt+ABFrZ
wWVLBD2DyYpLJuVRjZGXNRCd8TpSSNGyC+rbWVXtzf6f6x5xyWKAK8CPY5gQ7/K8n/fBMjcbagBU
3mkgtqY8r5VypzOjZQc7WBKrTUANK/sPWQRGma4AxKmT9E1f9CziSbnAkF/GPK9lPQTIrabFnW+u
MUItucW5kZmzt+Kgh3GNkbH40hqo7Lo3xrCWPiwaQacD7ViJaKfMHmbQTcqZxST/qVGCY9MPN03a
nVoG6Vc+0/TvzNIURC2hKIM7ixtxrssoDHJhggLHTi5UMFkim164O0WITqPWO8MwvTRUJ2sbiLcZ
zHC7jR6H2+s/Yulcn/+GWdD1VS2wSoXfgDBQmL0JarozRn3DGL2NFsZ1W0v7yk0IqQtQv8tCEKyR
yHCEI7JLUvLU9fqDALFdRYfiupmle4Rbl5jIvBT0g9PPOHPEYuTekCjV0dQeql0Ez+GHXGqQfF83
s5BkaqDKJ/4rfXrBTzt7Zoax+B44HXdJqRJwM2mf5jcWoi4egHAfTjkte2m0tQmmpSBybnT2uYRa
TmoZJZmTOSGNU5+i2Vvhu44v/pePxQt0WqAyoYxmAb9K3NTL/Ipyjpk9+AKvRCsLnMBq/j5zJqP9
n505DSXAgbFRWlqLEAJsoLPd+Gu0RYvh0NImIAX8SHysiy8l9K5cjf6pF/W7fMxf3MQ8po1gi613
Ahn4hQkLKqz6KUI2WAiLlSO25PbUjKmzQyQmS/PXvGi2gytG7vTN/Eee2yfotfauqawRHi7aMWBi
o8rKC3geTsCc9VSOO5iy8sGp+4++fjfyNfG5BSN4NZNMTCKC3pznAVnotSqqp7SUZNiMNOFmrBBp
i/qb64drwc8xo0OFxsUM2dvsk3kAhhNFZs+C3mD0oAeWpTue8OQ1v68bWlwPWB5gIwC4LwYp2tzv
gqwGZTPRgXutsq8lzZErfaVBu2gG4BcawzDTX4w4yH4f1vJA+oRuvG0MNfMpv1r5r/WSSdBYyv+s
zIA2adcVXhAF1PS1iqvRsgUdHHq6dgkvvangvWcOjBFzqlPzKVGhBB/e85I7hc1XS4h3Res6sZpv
oP+2W2ZFpOhFkgsUoZ+uf6yFy+qT3dnF7CFKqWm1D5CI9rKf+eDpX93sJh2B5/tr8X3hGqEYTq42
YREui8xD249C0cKPS8Xie5ykThV0r3+/Hobp6P/yJ5iUmZc3NVJ9ujoKR6n+VkL6LFbHwfpJu2Qj
xCuM4QsHCiVmvhgjUrB2zw9UYZSZ2YaFdwo90kATVhd3OzbBoRhH5/qiFlx9inK6RRcA+KY6W5Tq
qbzvMxVAylBto1E6NNQvrULbXjfzh9hulj19sjO7ClO9bvLMU/wTYKUHV9AcmPd2vVjtg+IZ5Pde
kWJHdRunpf1MdeZQmbnTZ2vdrYUs4NOvmF2TdQhhCsMNXF9QQat15iQRNcf+Lhq/Wm7H4D1AxPH5
+tKnlV1ZuTZDk4aVlIxSSOZh6JUdNI8eukF9Uz80pbzXsu6k1ysv2YWjYJAGiKDPtQnROVtkl4ZF
neamT9BXNlFebaq1J8uKhfmSEO5RWqW2yDaCB7qItl6/X9+zRa+kMMz8HjNt1Og+Z2t5Z0EMpcDT
4w5bT7kz4hd1jat+ITpNj3B2ipI6JZ9Z9C2EUoBPJCG91Q3vYA7uP3mvvgatWtvdUKs3oeCtvVSW
TJLnqiSgjMpe1IA6ZGNyoyeLsbTUezQHy9v4nItpUKxwwna0dlYXZR9/v5XELEuUKKFcEt2UlSpX
8C9gFEqdvPxJ4e2n663Eq6XvBSE+DCYTApY/Pn+vSoJrgTEqD/Trz9oSEAV7ZRBhJYVf8jo+FVRp
gLJ51c382sjo92dhSmYmvoXlrV+sTTMvrWIiLJzIAKaRg5mBGmBok8J4fSx00IVDTjcUvPl907lr
0y5L8f3M0rzYlI2+UnsZlGxTb32sntqkdmBps2NtpceytGcAVdDiBKwCCGe+pEF09XbgIJleFqGK
Oph3Pqp+Kzf9Uog7szKPB4kWW00yPRUNM36TlfYxa7QDSk4vXmQeuE0dK/p93auXNhBMIA9xqATR
9Zk5nD5mEZ0R6sRyM9qS+JhIRG+jsk1p+/eGpvKPOsF8LlmIWiHuwj7DkKvlt27mubavCnvmAzZe
Nq6V0RZWRc2W3s7EdQDYY/r7s0eqB7VibbZooWf+ENs1vpHJqE957XtZ/bi+rqWskCbVlGTABEot
cuYZyRhGjatX6FK37r1ZZu9a0Tg+I7BgLFCuH09tGd5aubqts3Yt853+7dmVeG577v563Aeql2F7
pLSl9PcJXZ9OvKuFbptqb0UJO2m34qILZ5sZKVhW6TSx4vn0V5V2Vm+5JSAEQ3OIvLbaaZvYWitQ
LpqhETzRORFy59UMBvb6QIxGHlyKfis1ErLR7sFXrZXi+8KBI0RNigbTE4XS12dHSYo2r/imlJ6i
xNGKvdseAPi2umlnWQ4Udw17tnBzmTwfSRRJLCTUQj7bU5KiEqtUicibMmcII0q8QBTlg+F7h9JY
OXKLrqmrk4KMQYHyYrwsq92yCK0iOomZB6Vq7vixZfut5CAMacuMsFoN7ATvibaWE/xB3s4dk3Lv
lHVDtsofn9fJ89XwKzmNTnSDjDuo+2PbL0v1ro77Hly/iPSGkpsU/rLMcXmJMh/eRHardcOtqSd/
BJ/v3aAM0WfzjfAZZGAFQkm3tkVmvvvGkN82nQrNLz2ov3+ymlPjGRJsYAIX3F6pbDaaWeURATH6
kqkDbRkVrqhsrSezlMifG5rHej3KchR8+DiFbvV2JgY3VRHcG9GDmEEK1x4kNb8vu3QD5fgGXoyd
oMU3FQQx18PX0jnD87lDod3lKMyeLUpZKDHOmpyaZLwt0VcDrObJK8WupVMGEYys0t+mUzMPx0Gh
Kn4eucmp7ItdEzdbxM46RHj6D8pXt10pJvaQCGvIrIWpC4inScOYiYFUxVJnh62ne1yYoRUz+Jg5
Cqy5ng7mOHrXgtSujVuo6KwWxs94ZxS/g75ecaTFD8wQLnPMvHIZmJm2/uwSonWIGmLoJSfFqmy1
SQ+QWd24fgH+L5ZvOpLWaKptq+btKLdf00G+M/vwARLK9+ufeOkyNM2p8Yy/Tbyjn39HDYFak0Qp
n7gAoqRaZb4VvDrfBmCKbN9Tsr93KWSypmlJeljE1VlMFVKETisLmaC6Tx16d05gPEvtl79e1FT1
Ma2JLo6AMauJWGKa9ENP4K5Cmlf0Ae16UsCBlQ/NpZXK+oL7YgbI5PQIvGQWVxqIJ7UeNE+oPAeS
tnXz+zr+KOKHJvkOt5NzfWWXNPwTs+C/5uZ3hNuUZem5mDPlJ2TOyuJGgnfNjx80EUq7/iEYGAz9
kZuNPQwvtfc89P0mhX+t+9G6H6m+E6yP679oZf1/ztm5IytwIJRCFAPgRO9ifKpNOCqe2uzZc/+J
xe/XjS3gZj8vf+Y+RipVrW4FWGMobxi/ld5dPnwXhffcvKvc2hbcuzirbBdS6yw8xvUNBR47VVfS
nIVDw0cArkExh5KvMe3J2ZoHQ4dTrIrjU6Q1MCkLO02MD5ElH+lzHq6veCEEfzI1uysbGDk0McGU
GN8lYQWV5E1dv123sZB3kN1rUxSEIBsxg8/LoUWZB6lGLMpRvfL171Znbob72Km8FUNLi6HTRchF
G4fH5WzfYqsa8yyTIxBb6ib2HrLp5l8l5Fq0wg1Nz5Wc7QK6pTZVqBVixyXtJQwQi07c3qv6igss
3R+TAB7cPIwJMFk52zRRktsh9YwIPKJ530jBTSa29OIZVGCQngeNIxcCHGqeZIdF+lLqqQN7+srw
z5IfglREBXXiNr9AWBUqghtdl8QwBDTiDp4Pbcs8P7TrCWQetd6useNLS4edyi9ddJKfSW39s6dM
wA7F6pPkFHbGfZfotuklj3Hkb1PVuJvAraIfbVIeGb4x3iq5fNOmTCyq7Q+tDt9qOX5sgnybK/qD
XpgrMX+po4VHAUAE08TEyHzob3poyeLgxic0RX7pRV1zk4KmayCjuPUisWUWRkV4TxyCfSqF93pV
7JmrW5MQ/n/8DBxiAr2xTbMD6xOFcqXQ4pMyhA8CDGZiLO0Vn9gUpjmsSv6j3qvPpTEcoyR91Yf2
5vphXvJ+2smcZHScwZLNcrYgS4qiVqMU+4Wj1I8pqEIx2P3/GZkd5EqFJUeMg/TUaj/T+iC0v0Z5
5V5dCkrT/A0T5VTmL8p4RTVYhufpyUmmOikW94NgOaLeH4T4tij1lfUsfrVza7OMoW6rXi1SIzkZ
/ndqOUCSENg2RLtVwHyGvuOVzG8lt6r6AOZw5U5fOlTntmd3Wl6ouZjI2A4baETVl9byHYaDbB13
rcLXCqLi619v6elHc/7fvZ3qWWf3l0GCLfqlmZwgZdv1FeM04ovUp9umeTKRVxqKraSONrOtK9u8
5JuaDh84R0O8VBhvy8wz4klfOO51x1Ruh/iH1KzBAZYch0ILPsOrhQt3trguN6p88IhRxVi+/B9p
37XkOI80+0SIoDe3JOXaqCX1tJm5QYxrEvSeBJ7+JPvf3U+CeMTo3buJ6BiW4AqFqqxMYUIxI1fv
WpD9euFo7xg1gtuzOTeoqcL4+YJBQkKyl1qt2wqGAmNvnvpiR5oTjRf8/NwOgXuf/MknYYYUpNOR
aUXUw0QeRmjnMoOyI0cE88C+iINe96tMZKfbo/oE9EiPdDRP/2NTOhFx2tuAmqEIjJ7MdZpD0NGy
N+FEKtYkqwRtWCFe4l2WBgBwrYsKnKkWC/BsxWMVkYMD9cdU+OjPWzstdIbb6AGg7V1ulgFG40dt
9Cc2khXTuvuWlj7JKggNtSC1dO91au8qw1opmVhYqdlTPinygBsbO+NKDF0DCCzsUQw+WKbjmfqO
19wz23RtkWNqr5rm2JLfddp6irNkenYFzyxLK6iDUAB4EtS6O4Je0Mqr7W/heCibAy1a/+uStngk
nI9TWruMDpYWagAkZG3/3EJJr0+SpeT6bCh+bkRyW9aIEhh0aJDatJJt3lheX5teYtUeY8bOygyI
zIh3pKVfDK1ax5lzTE2Atkzdj0a0iAzW6+0NOx2zq/16NsPSMewTJIScFD/HZg9m2yJxtMQJsbSG
1qXXtFpIHdkdZjUuep8a3zjUf8J0x5N+nRS/ocXzvw1IusibpDVLSImxA+nu9SxEGLnwmJrLw2Gb
IP+HtpqpsWsa8Nk1EIKiMxLgyzuEYGfs63caf0NsrtD9qB7zfu+YJyIaiH+99OVbllZeWqwMcL4Z
0PJO+02RvqvFr3YEGd1C3nWGVXTav//8MCmGYtzOworjhyXWvi+gQQbgRFgfFL7TGh6UOqANxaHT
fonyj5L/7Kt1RD/iZpf3C++V/88e//cPueIoAkA5V1laskMqVL8i1n5EAc5jar42oUElWgUdkqBv
MeqAjO0GTPO+gZ/Lk3irUuXOJM2f23ti2mJXm9xBDRAId6S+5eCu56DPKDmQuQ2HekG7A+BkO4CW
pPmy9vbkQc4MSVtDQPRLqCNwU4bG73IkhZu8vu/APHF7PHNHCtVM4JlBqAqN+OluPduBY0xoFKW4
2Pin9vaxsQa/NEHuAvaggYWblC4hjmf31rlJ6RQLHoW1qOGJ06b3Wbd2nR8jcgmte0yg6TUqQOsk
UTA27yNbA9Tla2RcWcO+KRCxuEsSbrORGMhXJ6Jh1L/QLXM5AaoLdstygo7l4o2XGxBcedmw7con
EyK1ffnTaN/HZKFaOTvpZzYlx5IXDVVFApvmUEIxyfHz8rtrEU80baAaz124ub3IcwEZQpdJKgUJ
z6vOvbbp4tHmWOS6ZJu+GoOBmkhSDY/WhO1JtO1tc3PxGHRJHRwPVKLQqXo5pXlC8AJXcGa1uPHM
fmMCK8zy9W0j89vozIp0+2ErGF2HnPyh7Esv5SfDus+zZINGkLF+zvuTET9R7QHUeuCH/VYWeIw2
p7FdZ9nCc2/WRZ0PV9pBTado4NrCD4minyQ99uYf+ATG3hNegt/ztTIPLd9Y8Q9wzPZ26U2YX/BM
LczGFL7IfgliI/gdKIID6iHNhmhzQQp03hz0/Ki0Lwpv/LjdxrHpgczTdykYXmzDs6xjHC2s9lwi
HbH+BOECjhWUYJJpR5SChWKCVqVDtWoN1Tm1Pf8Rm2XmQdb7r2VV6UqJVLo2LdCnamn8wbhWP3cs
/zXEzdLbavZwYesBTzNRUsqtVfYw2lkzwfFqo15VoXKImBMQhMysTtZpnQRdvxSqz/TmQhv0zKa0
4+FZaiiaAHpoK+YelbNVn2irNAcxs8LXpO0DI4ufmqz5OcZ0qxQsUHsalC176HVtIcReGr60GpbT
a/kwRZ4GuJJVG+Boa5eAZ9Ri6Wpwtkr5dnvnzR72s6FLUZ9K+pz0GnyL0rBtCWi75UQf3E5/3jaz
NCzpkDl9NChxN8Vi9TbX3SDtXssWboVWfqhARRx77bbBKcK5OlBn45JuKTOvWp5N7WUszJ9plf/J
xnEX0cLLeQtGktLwu7xfITe4cJxm7SJrpegAGuNKlt4pDtGHtEU376GNukc1bR5ypfyOZv1Vlib3
Csl3LBHQcvsvkJguEMAaNIvwNMNmvvTZhW0VRM0BbdbcZMtEsatQBG5RBCvNJaWw2R1zZmpa6rOQ
o4jUghoRDoue8lWvkpMquqCPs4UC31ykhl6jqTkVGFZQnl+aycaWGZUCM0neeg27/z8NnHqpfDft
76t9cmZG2ic577SSuDCj0fZnQowPSIcsjGR+S/wzEnlt9JBmg4BHQ2PqY6RHD1oJwWeo00GxVwH0
Ma3fRMJXBQeP1+1DMDc41Akg5QIiPhDuS86kHUis9gIAFiC49yysj9ghC/f43ODOTUjLFFoFZOPM
Dtd4S+9d6k4k2qDZ408Z73zVSP7ChT8RsK3fHtnc7gC91ZRJR7fqlf5ZEYIFNI8AYKEMGQjRrnS9
ezXScA+kxsIIr01pUEgE3TMy8xOLknSic9BPmHj9g7AJICc9Zj8mEvGG2seicKwF7z+TYIExdDID
Bg+OA00uihCoV7rxxOYCHgAob/0B47wnOMhdi00zvClq6dEKb2eLrWKyFNnPDhSyfBaCEHdiQbk8
cXbXCs2YdOkjayj9EqAMXxlKfYPooFY9q7TLJYvXrgSjRSkELyVUmTW5h2aEBFBYangkVVAjBlsA
WNcSPJwXkn+z45q4G0B3CrSkzA9AB0ErcF+gG5ODsawz61WqGndp5z5ofEnb8Po4YERntqTr1LKI
cM0afjix47vYJPdJpgWQVFyXNQ1Ylq2UtjrWWb8AbJ0dIvz+tGMmxmvpFIrEKi30T0CvvTOCOh+B
0A0Hz2XtXVKB7On22ZtbNahdWCCSnxKB8hta0LE0ixztYlr5xwUzdIuTDg7R20auXRd4d/Gc+2wN
Vq6AcFpN1Spq8FA3uRiRJKgSECkvscvMGdEmMNJEWoI9KHlmW+v4YLS4rAvnGbAxz8yWkPxzc3Vu
Qbosh8FMqK3D9wt0g+UFCkqIPBjVV7dna9ZvgCUJkBALhAToR7s8uxozQwW0yMgDFLE3ukFTv2Y1
DyzIxnSDN2hH2u752Hiq8e225WkAl/enBgTOP4alKURHtZoKHfFqrNerMjO8SPkeAZFcCnC74yqw
IAV42+L8lP5jUZpS0qph3ZuwWDLzW5fVmwqygTHaXhfszLxQL4c2nfWzQCeyGyB7OAxl2aYKvylx
7rvFVtU+ouhXnSZBld4PxisaBD1Dv8vAbGF0oNzudnb0fHvEc6f7bI7lbsbCrtFRq6KSYEMHzlMG
86Tl3V1Sp+uu0na3bS2spytdAgxKGu6gTylNd6/yB+QyXbD0UyR4LPHdXsJHL+1bV7ucY9b0oVGY
eBcI9ylhfxWtBnQRG7b83YFLiuZoe8knNNdvdQlpu2haCo4YpNw0bZhmtQqU4m3s16z8O7iH3sF1
S7/r4hF0PZ41pAtndWH/yuU1FaDEJCIYsgsa2v5YqruxO95exOnQ3TiUclKsYv8+lAhZXhND24HK
dxtHqjd2adDZZOGkzLvR/5xIV3I+wh11ajiYyV79AFuIx/v32+OZu1XPD4DkZJyImLFbg5qN6JYH
IXHgVh016FmLrpjoviHOvjPaw9D9FxiVyQXgZYXcDMYnQyLGuohJNtGy6060SSCKJdRs0/S9P+SF
L8p1ot2lIQvabB3r986wkMafXUZ0kkDhD4HuFcW5UFXIqGVwQK6yHyFVRBO/4M8W+cYBirk9w7PH
HmQB6Jqe0NqyizFspowxQ86Poo1JfS2L3hNKAU3OB834sIvTbWszWVvM65k5yctUZhYnZj5x7bnP
aQ54ArjODYA5yjtF/9PYj1m8HaqFZ9isFz2zKbmasAANSYEsBziC7E3lPGiV6TXto+kuxGJLUzmd
lrNrw4jxGKs02KnHetWVGjRx7ZXduwF3yQ6qN0FUo+71P06odATzyugUliGJaQrxlEPCNczNY6Oz
OzRrBxkeL6WibFDD2qojD27bnj2c6IBDCQyx/FUjfA6QuYIedxzOvPHt/CFExTo/JNEz5KjWDv1V
fJ0rDZsHOf9J/RoagHKuFKgpLUJdHQyzobouMvfnkMUBkhJ/b49r1qshMTqh1cGWpkj3Q6kWUBwN
4adbkr1BbNPLrPDXbROzW+XMhLRVHBJDZDWHCdPkns5OjnA2IVTgivaoxq/GuBTSzB6BM3vT1XS2
NePEFmEDheVDpSEV8C0aiDe462V21rkrDm/Y6UaYWlkc6ahBPayLEu7Am6BZx+0cVDzLDXL6t2dv
zj0C9z3pNTvuBNi6HI3oSjtucwKyayX3tLpb8eE7CRtPGLqfNAtx0dxuODcmXUEFXiix1sAY+ifW
NXsiTre6PZxZC3jyTDqrKPLI1FttVbp16li4RWPXyzq02dcLXmJuu6FLGxKGSGUAOy/taGH0Vj1y
dCay7G+Zlf4AMTN0O3sJtgIEIfR4oU42u0CT3g5eJMCsygkFiD4MzB5gj2NVaPWjVA0/dt4L1dhA
A/z27M1tbfQBTFkukHCB4OlyM1RUJ2ma4L1oDeaKtGMgDBvsNsyvhj+3Lc3NIpgdEBBA3gIvVNkS
ah9ap8DVar3pN0MMbcfHvLgv62FKZe+jKFlYNm3WIl7CnyRPoMaXOi3cIqU0K+LkEPNOAbgsRXEi
hFoozh9S2OMggpKhjRUZ9jcVBIU/+hwtH5FJq1UqBjzDwl74g9mqG0j0DCuCBlUPMPASPUt8eGKQ
5fJEmCLadtU/RsELQH7LMgD9RuM1xB1REdCVICWd870vqVjYI3O7HulvaNFB1xrcfZJLKuO2My3w
SxxIBDYuBXR9WMCv50FBxoHgBhVyBDhXmS09d7sRsvUJ2nCs5k6pzNIDD0O8UMSb24KGg7bIiTjP
vlICM3hthMAToOVIie+UlHhZn68AvvREuSQHPudgIQMHCJYN4jTwHl7udtuZmPEjMz4oRsm3o5UW
ICigtqfY5ZJC7ed7RH5MoN4PfhbQclgglLi0pae2laTEAEa6BbTRFNg92WjrT6aRg0sqcgbHc/R8
RNmddivooCLJMDbOO6b6u8Lb3Fd6owga9ALubNIb3qD3AooiJeS+FLfeu4ZTB7pC0IDW1sN7york
ntU1vwOovvaQNU/WRg5AnOsU0YZypadoiayNpyptvys9j+7dsc8CPAMMyFIw4KeNznl0kFP0ReTY
hwxO24fE3Tv6acZTreQCOhndO54rP7nCk5MaAnsdoyZ7zx0rWbUAN6ItEWETT34pvAo3rYinZjHU
qHMu8BzUxuc+quNtr3faw2ibFDTnzPRALLcHT4q1hQar6bVDkXp2mjGv7dPvist/ROjR8lGKEuso
ec3Gb444Fgdohrb2Bo20fJ3UHcjTcuFFNB6CAaVeUJk2PdoJuV+Epk8LsPyBDn1TQn87qBpgr/VC
Rw+AgSdyoaeF32itc+e0FTweUqrruCyqpWM0t+vAUo+8O2I9tLRJu64ZC6VLe6DlU4seQjt8tHi0
6tKlAtPcOUIKFaUsQB1w50pXbRcXodq5LQDgE5AlBz7aCKLCXJNue9uTf+b35K19bmlyvGfxkAXm
WGoOHSxZ4VPcDYrXEW1HQehpcuYbWhwkE4ExhG11W6wGt91Hmv5mRaOv83LbpllABi0YhiVPMndx
oitiAquicRx9fZe/K9dVDh1hnoLt5GfbPIfuk1auaXIK0WB6ewpml/TMkjQDaWiwSKuG9GAa3HOz
XTtOcGn/tpH5BcVoJrcIsJzkQRoBPaY0b9CCgwceHXvfLkOP2TskthYsTTvwekH/sTTdNmcLSiyl
ZrSAJcCvFB/dMrUfMwGmaxqzNdXrDJxqoE0NSxwYhSNdd3ugc7Pp4vWMTQslyKt2z65IRZf0eG0J
NMppsCaMt6JfuDHnNse5EWnJii7VmjSMIFijKT74ql+11F2JDNyIQ7iGS1zYITP4mInWFDTOGiBI
JtqqL+c0bTHWNoXkXqy1vZczOhzciBS7Aqrl9wX8v69GfFzZRHPv1U6JnpsK3sMvlXF4RAOJtdar
OL0b8TrdtGG6JFI0O+XoQQVBGRIlVzehpUMEgrtVfBhd4adKETAFKOvk5fbCzu0r6LXA6eEShHLe
9CvO9lWaU6iT1njQgDEsnZRzh2+Ibn+njoBodmtYT2HW9RsVgcyDZeXmwraaWXFgcybNXjRloSFL
Oj8ZpSUYUybOfVA2elpvPQga72hubqsYYiHGkvrXTI8kWkzxokc7JjqS0AJ6OVyqu0y4fTiiZgyq
z2S8t6I3Ag3muNmjgkagQt5E75Vbe3b1MRiDz5S7sv7t6M+I8DycTqiLsCfVWWrqnnba5elG9AHy
tk/5uonq+/JnQT6FRGFI+T5X3/qkXFnVO2c6qs1/RWPcle7p9qJfTzum25jiHmytiZzk0txYWQkh
BtTIS3Yasl9V9j11sfZqEijqz9umrvfXhSlTivDB9FIXFhd8n2QUZbu1G68SQGIc+6ULDxUP0Nh9
2+BM9hvFbFCzI+eD19JVAT0tzApPd8L33fhktKCP03aEv9XOPmnXjXHIjL/pcORmu+BNrq8CkKFM
woATlax+xfrcMzONyhhoqqStfaO6Z2yCQ29I/bowvs9gRNosF5Ykt2VZvEPwGANFCKkgT0fafW0O
yi89rJ2XDLS9XiIK67127HiXpaWxSwyrDDp0c//Iqah/gbweTQYmfp4y2s26naTdWq7zdaY0rwi+
zT3ql8IXLLFWgBnZLyEN/ySdbXY+Eyb9LVyFg6dkbNZOWnXvOrO/xV2h+WVj5ZvQNPpvmTrG4yqM
XfZUF5r2wYawb7YWro17gAGrF9LXlV+ClWHtDNR5YFk5nqosq/FsI+0xcshrZCfucdRItnLTQtmk
fMQrLsyTaD+EVr1BRtdMPDAr6Ss7Q5OlDwXhftc3CbharIggau9Q0U+1MPR6YEc2ep8Aa9YRkEqF
hr4uG9rdZ9FY7mLVrL2w6sUd+NvDHVQsCj8WbbSBbKQBMiD0mjTo71n3aaUFYavRgwrvj9QSwJqa
weEd26bxNZ2BMb8zFed9yDPyFMU1rzxzMPtfgzOkd4pYO3X3Qd36pwEkzMDIVsR6AC3s7BTFVn3f
KP0xIq2xyceq28VWMa6gZGCAw2ISC24q7vel0fo2ujifaF/W+w75yu+mxsifArDCNRvj/tlwCbkX
biV8rrf2j8qKO5+wNnsya15vEovHWGFVcF/lZvSj7lTnWCCq2KOf7I8wTbpuRKr4jmWwdVZWzUpz
I3stmFn4rk2HO9q3IGnVM7odIrfEa4DZK1SZUIsvtNFX1STeAUBp4StD79ej9qsrnBwdO1wEwnSi
ALFm65McRRr/RWGqn5AxOSmtnb2IonZOiVbEjxHaZr0CpPT3uR2qTz1NnQ2jdYbyC+j+SjUs36qs
6zbcSW0/BQfRxk6p+ajqIdCEgKWBiAjPNa5BKbUDizi6Z+zWU83UhnJwrv9UuE4+1BbRpxujgwjq
w8auzpJu1RdKvmGdgskeMpBnOUO86hyFrBxetGubqH2gmU23s2ih3hG9qzd2mBbA+OFZQ7ha+VVD
e1+LY21jGRVCscwxF9zaknuRXLZBSWnXdRI/AWa71tz3im3ccISc6u/b7sWecdjIZ6lAXIAadWJC
urwb7JqFY5KP7GnUI+tnZdrQnWKj2dxR3epwBvDy7wzqrGylFVvEihZEFTQ3KK2qvrPVxPXGLCFB
0/9AysM3wUX2ONZx5mvd99JQwK5tt6uOoQFnEK04RJky/HIa7BjNYuumHTQfdGmajx5t4ymPrHTj
tIjA4gHgf+g8N0FVp8VjS1v9hHxitSGaoOueGlUwamI4sI6QoGzSN+429ZaZeGISI7aDHuJUgQUe
mE2cld2vrk3zdWa5v3kOwtewQtHCFsz1C5fqj7zCO792nbVmds1J4ZCMcFynAr4hsfpnCDWlWzQ/
W6s6aT+yBsz+Ro3GJZ0r3aa3shqXHKkjP0uxIUbTMVEnUfC4ojpE7hvWfrRMNTwl7ocNbSBTGyWg
qK7Shj1lalf6eRNVxyHnykKcdZmLgh4yuh6RhQIl4YSEti3p9ZCUStmplCoQmwQ0z4vZUgBzuT1h
AIhQpKvREmAjP4Tn+uWuqdIstpUK7Gl5vVF5Hwy7ckwDJL5u786rcSBQNCY2EgvpIUSs2qUZquYI
hJnqHir9bsjXrraQ6Lr+vqogDeAgLIIhtIlefl+jIMVs4oociOrlIjCXsluXgdc0TUD1TfKIEHYG
dlEm+yxBcaYSkRRHXQ2ydu1GayXa6MhXL7GmyYYMEDdN8EiMAflcyKddDiTUqSiGGp4uKh/T9Knv
1jYcI/WbJY4TecZAAgxGViy+ifWAkotkKMqHckwsIz5UyEn/zRehe9P//yfYAbgTmxXrAaQROAwm
EbrLgSSUE6esbACZlK1b3bnFXl1qepkZwkSUYMHfI7+JLOqlibQAo/tgQYwzfzCJby09na8/j2wm
QKog/0OiFhTnl59vsniM3KHqDkMhPOebXXwNpDBN0aUBadMi2UJSdTIwKh4CQkiIfu3QgfYD5wE3
ArCT1tR8dzmA3q0U9FFARACZx3rjLsn8Xc8PGspAuIQujQkQLddSIqZWxDV7+gQQAvKsfIlLWnZN
Juq3EwwTHCbIXMBpXP78pBWRynmuPdZ1tKpiZDUDhQVc+5roM17Okh3phu6ctCChAjtlnnsRRHp+
E8Uj3VLWQhoOFgHvCwsiPcgjIhA3JRcIDgmqR0pKn9EyC7pqEBBwe9Mu6RxIxw4tMxp6VHBdKOi8
QyAg7anciAhVUP8+tVqQ0sC0A/5FFwUTOnheUFcH67ECpy5tK63CgY/oWJ1oC3YtHd3f0V09bmP8
azCXOv+lTTYZQ48ZqLdByoPOG1mjQq+61HDKrjhpP8AgVr986YRMX59qZuDJBccrQibp+U4GcPEK
qmSnTNmRVa587dbD50EepSAYg0YJnKwzDe4sR2Oao0EQgpFTP7geO+Y5XXi7Xq/2xKKBTAvCNSRm
5bx0xYa0N6hqntY8eVUifYe68wJU+WoBQFsIBXt0P8EITrq02lWcGUafsubooONsFSerL66A9Hlp
vzYudO/J9Hm9X9ubaAkpf/3rbbz1AFRCnQi4CbmCnZSGmTXV2J/CLSWb/GuQYKSNkTWAmwZbEBIW
cOfSJaeSKmqH2uxPmiJ+mqX5HlVfCwA/LQCdg6gAZXJENtIOTdWmCntQFJ4Se9x+JyBL+dr8I0eJ
sjFmBokPOA75MIN+GLKlMQKbsvAACnLoF3+//H1pfQ2tBP8Dw/fT9IhEHS03t3//5QlA/XmC6kM+
EhJkKtgx5C4jhdDEEePo7is8BIeVkq7bpS166bgnE2CBRmF9Cis/ueUvT3HeZVTlbe/uBd5If2oR
0GbV9evb41gyIrkKkaWFgbeGuze4n1YBUwOd+WYc/G9WpMMM1aI0hhiyu0ffiBj2VPM1zUuWZOWl
sSDlrWrAvxhTtQjlYLk9pVRSrQPdKTmK6GfCgy5B/+wh4V8K+R2Qm+H70CDEkkyduXInUaIQvUIO
qzripk6mGHnBt166juvvSytSNWmmVopbHasfbekbS11KS5+XlqIcRWFnBD/f4Cs73RR0YanlJtqr
+ZlW6ezy0UxiKyGn1dEVB+fVVY9h/zAwFMqRZfN7YxMX68b1jDdBTrc32dLIpLitNY2xKDujOhJz
p45B2S2MbOn7UthfltkQ4VmDhREr6LEZSy1AS9+X4kHkvAVRBFYmF3vDOClL3QIL35cz67bbtXbR
4vthV6D7YV+Sr/nEf638FNVAwQ50mdIAmrAdkaQl1dFxnqtiMxobtfl9e40ltyub+Mzln20ux2ii
liNneRRA0xVb6DHWX+RgujIhxctAELhIzsAEtX3Ig2nqQ7fE4DO/Ev+ZKBlHosZ1qOYuTFgh5MeQ
APqvXMg/35/sn80SVcE1krT4/pBs62zVPf9viyC5EJUYTE3QdXgUKVgvgqz3hqXiyNIMSU5kSLIU
bd4OGsS+aSP8RXB7BLOfn9g2gSRHj5qcVnEaApkvq66Prv1ErBygr4XwZvI1/2Qh/uXEkXlCZgta
TmgjvFwBcBz3Bld0HIWNE/mD5YNCbyeWtAKuLrzpKoKmG2JZkB2jAfTSitkD759bmCVDBcnwvf4h
2sB6//pUTbh7yBcjDQX6mksbmQb2QwQI9ZHYj72zLtMlTN/cWpwbkNyqpbdtLSwYcBu/q36wagnr
OTdLIJJHQgVJiWsQTWbWIWZQlMfsZzOsinGjQuy5WGhQmBvFRJUIjC84aNBceTlNUdn1VUiK8mja
vz3N/XV7EWaHcPZ1aRFAQacPWZ+WR+4EVrijLHDNoO0WnlyzVgCxQdsDyE5RXr8cQw6dG4QHYXXk
q4g9OdFvI3kX2oLzmJ0oCD8hg2YC3Su/jED40XZlqZZHK7kr17q1EJ3NXRCAJvzn85L3Fk4D8Qyi
lMc87LxYO8I/gc709mrIPRufV4SBh/uUGJ9OnuQA7TYTWtvR4ljb27bcRO7OdNYN81jvoeyU/VKX
MmqzozozKO0uhuLeVCoojq3m9fFTpPhZseCx5tYF6TRlEo5E+7Eu1d1tqx+gnxqVR+eDFQ+6sdAK
MjcCU0FoDhqdCZcsnXLFzDIV5PL4vL52rC1A3aG+MIJZE0DY45wg74ECxuX2bYw66p1KLY6F8Kv4
N0K0bFGmd+6IoKf03zbkZ/FUMc5x/ouj0H3DeONGUBkrqi9xOc0uhu4AnouXBp4y0nl36jTlNXOL
YzYA7xdYb7c38PUoTOh32uhcRqoIgiKT+bP4wAAyK6nYmB9ViIUw6IXs0UwmlgYxLenlHQgmLjzD
cDlNeWAZq9OpZc1NRvIjekLNzBvZqnnn7jbVtotA9Ov5gqmJpQloMBVXunQ+Qorelw5iQMfszlZW
Q76ws2bm6+Lz0nK4etnUOkcyQSkfWIVq3IaEd6W1gGa73r+Xg5COCIqGSHpDTupYZXchFJKNXWcs
gGtkpml4LhN1HvQ7gLMLX5OBPHFocqPRaX5Mftre394G9vDgpHdNDLjnndHtRyA13Nfbu22aHWkf
TBZBIOOCgVeRyyW5sA3wD2IfaO5rkwViCEjvgnxA8x2xcE9e7QNbU8BOgQOqw88AtXO5sSdRZkIi
VzvpxTF3Dx+3B7L09WkBz45NX6NKF8X4eq22qyEJiOuublu42mjS75/+fmahppYKiQFYsNUH4AVC
BkjJfRLcNnI9jEkZSUFaEmdzKg9cGkkKOgIFVUbPnftmWS/xQnPh0uelbWyIpE0GDZ+vrZWVrZdI
sWY+D5VZnHGwsWkojUqRdZWwUo9Gk54sse3GDXBDX56dScXWRbw7NRTIqW2W12FPiUpPzPYg8eB8
9WlmQ5QKGE2Ux8CajPD9cvK1vFJLW2nsU9081sCMLoQ/c7ODdkCkzLGTpnj98vOJocehykd66sI7
vq7Hr68tYgO4WSS3wXchX7FqWZhlTNLw2dIL0J8V3pdPGGIPUEYB6Q1NHNRfLn++HhnNmBKbnBgJ
/bD4Vn2t+ox3Gab/zMCVUktnqTyvHXIKuReHm7z4apiD76Nkj/okKi8TJc/lAMYQaUO9LcJnF6Aj
HWIzHl8S5pxbYtQUQBKD8g7mavr7mY8AMiMGcWdDTk34x33UFkklrn0Q4jNoAEz9O8inyohXk7Qt
4aXJQPYb8HCdVJ4utl8ETnwuxIUV6RyohNdtrevsmeWrlvtV/vVzdvF96S2TcuCtmh7fb+tdy3Zk
+B+/L60CfjniAWawZ/5qR2sQIt72QjOLAB4W0NggZIaekCM5UWY6tBWjnj4XeQAQcXoPShbC/NtG
ri5mbFFAqHVo4OJpDEOXO6kBNopDODd9VjpwSjovNH9gkIEJ1+WSEOTkdi5CADQ7qNDHQ5cWuvcR
A1xayhgaVO24a54zZ4+2nIR4hrvweJUGoyO4sCZMPkYyMajLyf8mw8sPXd/sKdXtx4JGOZgrtFdu
AwKSp5swosfbkzcHGwZaBtfQVPqGMJB0ESVjleW5YkdPcOjFg8Xa8aHCbbsazE5bidyM70IAy/Ei
LDT3SW8t974TEblDxyb94vT+39jPfop0mJLOFK3aW9HTxD5bZM0dItaT0MeFy0XalP8yA+wIGo1t
eB/JuamdGdt9YkZPeFn4eI96jfVScbRMDqfbcyu5uCtD0u6vkorwTDWiJ0QoMRjOU1A+3LYwfeFs
Q35aQO0UDA+fZWzZT7vCLZpYwW4RBIBPR0ArIfdqQjx0/wVQ6vK1JaW6OYtQFAEzO8iiAH6TjwBH
eo01JSYvdex7sJHYD8JUxErNK3cflZaTeEraRM+i1cyFwc5N5+RxIScKONwV0lxlRUrMXsVOFbyA
rAqIPHP+xerC54yClxcQWPx0FOynH3F2LVEWEwHsbvSk9U/UYF6eLb1dpgMlrxk0DU3kjHDz4R+X
FnKgcoqoIdFTpYt9xKOXtBv6bRQPH4INRxqZaMHUHkGy99BEw9+yGl9u75nP4ED6AeBZwAAR/Hyy
fl3+AAgBx0YXM7q3RcGZF1mZu2lAr/1iapnuVdAcDay2Sbd9bPKg6ezqoc7SZjWUQ3Poxyr+DoJq
9dHWTbpKIVbvC6sMXwrVzgK3x8LUajiugbl0tzV1xBrw5A8A9qrHyk2bXdiGZQ0qCzVdJ2bVn/JU
WMcITIO+2qT8YYi0+hlxJzYvs8cAParouBRuMn7nWJUj5b19hCJT+EFrp/gWKsDx356cOXf4+br7
BMtMvTmXk5PyPlEcKvS9plZ8Ew+69pLppnKyNZHt3IoCxoFWLWjZWuU6jLH9ooq5a02o4cftX6JN
mSppmVwXqj24BiaGaJnyh+NOVXnGrH1ppwkFXSyxwTzPIBQMBtnBrlY2pOjwGHUcvqlYWwRouS3v
CAXbRFOHJ0cNPSCR9HXS28UxJqqy6tHA9TOpcv69YjgBnlZNPZGquURKIR1UpF2B9kPuFdgdJKyv
gHNOjq5panTqvkvGoIibB8Dx327PznRIziZnMmHi4QTYAhpdEMdLy8T1QuUuz+y9E2md57YkAn6H
DoBT992CqZnRTJBYeDxUyvEol0yBnZX8P9K+bEdSXIv2i5CYh1cgxoyhKrMys6peUI2AzWAM2Iav
v4u8uupMAgWqc0+flrrVUu2wsbf3sPZaEsdUYGAgDcqwyOz+Z65hTOKfV4SDB+JNB6BAYKlmr5Iw
MQcMpLe49CDGK+s86sVrZqwBomdv37Rvk+dEuexNcGweweQNRgicagB2QVmbAkIUfbZx9VOHVur9
5Swagkwm4PSIKW5ksQzeJVIfO3kxjL46MDZom4xDFaP1s28GDm5839wU483OQwCPioG+KamDZ/14
bc2+8nqAKuRFyCa0c3fnD2g+y5CQHy2KtIHNwehAV5zFwiFExITsHYfCQhFq9r574JJWFVcwqnio
zE8ubwDo+7dy2tsX86ahBFCIgCBgLhCXel7fyoyKS9YGW2sYwgExoe3+ub9/S0uZBEeBRzSR089b
ARws1aly8v6SkWczdeNCfC+Lr/9qY5pKQ6SOvwDSnrP8MKFTn3C3vwRdfWRde3bbR0zv3zcyfeiP
BwEllTeVI7hMG7DXjwfBkAPte/AYXGwQegv3b48hn2w8JrbYFHaxUkdYNIYcFhBhQMtuSlB+Bnyi
npbqEhjVoRzOAWgNBj0P9c4J9XZlZfN2DU4CyDRQKZpUCVHzvKm5jFZVUK6pCyauPlkmkp3WZxEQ
Xo+g3IMYCg+ebUqfNJEeO0s+39/X2wOCcjQKu1OagOM4L003gHomWtlLuKc8qvQLt7/b4xpa7/YW
o8YOTCzghmBGQe3q48fzwVDfF6QeLoRr7BMmkVQ0cJ2DecEz5TEDJuqV2nb6aLll82BDoHmNdWth
lXgTMc+BoY6pazFLJZXgqd1bfX/pDfOlYPoXEBL9sdpkxXHcPimYSfnPzLxJZbt8BJ+S7C+y9P7q
A9iikWDd/163/hcmUCefevh4J2+qo0YjOmg+9pd0/N5Z/nZoArDWtjEIeldc76IlZK0YHEFnDFDj
jx8tbQFDMIAxvlBrePAakUbCaaKM21ZcqHalP/3myGf3e5oNBxAc3Tck/tMXfB+fBwlrLE+1F1bL
egtLMtLLhn+WRuo9BNJUm97VI5teQU9CQu5X6ZG4DsPUIqdPA/TeN5mZByFj7ripe9cOEyG6w/29
X3ALH37jtGPvfqM91kZRCdFeeKFvaAZtnkJWxxE8zLZRvQ4l29y3t/QFgBRE5gWO6UlP5KM9ZM2+
wLBje0kbE/XMVNubjdiA4OzcFat81pMDnX8A9CaQOaB6jfh05mB571QAyLP2Yph/Rvkn17561rMY
PhkQw6kwCnbUqXZwOPKA5reyVuqSSzv73vjMQXBT04Ksb9pLW7UYPjPlj8aTz4rqQTRW7t4Sa5Rx
807T5HQND4UrlEgwIaPP+/yKTlq+VtteCr1qpzE+Yw/YpBMj8+FozPbkgRUWufYmyE1z7qRRwDFh
73Cjj/AWrhVNl/wTUoIJbo+poJswp8O8WSGysbtwCZrmlmlXKoo/Kltj3Vg6Ue/tzCIblU8kJjoG
+KrmbPQk1gotIkUWdVW14j2WXOFUZwbV4JQOz7NhPy2YnyS8u/SZlv4E13EbUkqy3/dvyOK+oaAG
+hWMVd10W1zRjsodjO4CNNmnoRr2HlObvM1WineLZjDtZCNRAMfC/PmAG279RKZYjFvte2944oEX
ST9Zk8JY/DwOuPgw7oboY+4ENYx1esHQd5cmyBgqc/UDGBy2FfK5UOfeiurowqM8BYRQbzEnjMi8
/x0QGpSjIt3FK50Y0xhnLqtPqTLKKPFR7cFo2Vav/N9mvTZYtBTwYGoTOAjEPAga59tJjcTpBjNo
L3bwpGt7zO7jilVxotF4qOJMe+UyhcdZCbhnFa63G49gHqR66DwhT5p50542hYeSZ3spDRZj/FyA
XAaiV5XmpGhjBjvgjrOdStYooZcuwlRTQ3AM5OlNbZkGZJRaA7MCjiWj7hNCpJ/3b8Gc+OX/Lm0S
f0doDCaQeXzV8s7KCtPCho5i3ASyGjeYfkHRvNOssHI7P04x8x6lFiu+iKooN4PtjWhzcwPcW8wJ
G9MAaXvFumPZ6//IKTT9OPQKMGePZBHjXfOIxchs1Q05bS+VZ4aofIdWetTMo3Be7+/CwkajXeBP
SRsmE1Cg+Phatg4mnXMBO0J/VeUfg6/1bJbO7QcL5kcLAzhAiSxKUKuoLQMXn1f3ochL0E49cQMM
a/IFqSOIx8bo/soWXscPdmdPc1liEBsAK7yO7KWx08hvwTC8b+kjSV7+3dIEREQ+Cv9zG3EkVRW0
0zvs0B/QP83URVR/WnnRx8f7hpY+1jtDc6BSoLcZsRMYUhjHtwOBmfS1SsXi53pvY/a5UM0uS0ub
ggp2GRAbenUSgeV/W3Yvo1nF+JQRNch28FbWtvBa4KWYGtB4+W71cEwn0XowRLTQpyqHTV/b3WZi
GT5hiJmtnIwlU+C6diYfDkTZPEbPMZQe1AacSxDQk5fZ+yw5cWclOFszMtvHqpSABaSyvaDnBync
19b7kYPx7/6BWDrj71cyO+Ou1wa68BFbZ/4hndoA7t42nx3ri/2P4Oo3f/Te0rTcd1G8sEbNzPQR
70AyPOip8+hR6+f9xSy841Dc+O+zTP/9nQlVOCVYTrEYF4l8Wv3MLSMywVmyxq+8dIvAXYbSzgQ2
uemcmF3jZU2BE07J4BxTTGvHShvrzf3VLH0aTPljpBI0pVN1+uNqSopAx82nNKQog0fBUVzmVK9B
VmH5cZdXzbETI1/x5ktb+N7o7NBlkmQqqXCyjeKEFkpmoStw0qrnf14aZoE9RCFomgCrMIsJeEb9
1Acj2CUf6vGzOTZqrxe1f/DBYh8Lf+g+k6BfIwlbyj0mFgD0g0Fyij2dnXWB+aN6MHA8Ru2z2/7g
nvvAMaQHhekIxG27xhWxk52TjJyTRMV8PNxf9MJ9hnog6rdAZ8DJz/ukdR+AN4l0/NJaVShTG2Lh
L6a1YmTh0MAI/o/XBKjzeb8Fupt6UzYlv2RGcMxTMIgwfuox0S+KIxOrT/Os+TZdalASvFFkgQUM
7Y+PZ9TOZVfSlPALL8lnp0j00CR8JzL6w2nTIq4pzcNU2M+l4CF3s0iVDdne39aFyziVliaqDQTw
N/x2osgSPpRBc2EF+R4033LZr9F6LoSw703MR6SQd4Ibv/WaCzX2zO/OZHChlfxkjiRkbvdo2ysf
cemkYEhk+oSA4xlzMgyrAHNpatvNJa/YD7dXzwIYCU0h7Lm/dQuXHXcPfz7CV4ytzr9erxyTj53b
XAxiI/k+l/2Xvvvs5t/um1lYDgDFE2hu0ly+0V4CuTDTB7Q8L2XhHFutjcYeSsZ0DaK38JUQhwMk
hq4F7vh810DSRKumSHW0D9Qfltnfki743fX+qSy1JBxQ6QoN/KeVUODW6tQyA3MnEivvFu+Re10w
KDboFwcqZPHYj37cmFropjaUQGkaDQnYakFls/Lp3lbzsW402cVgIcpUgMXdRHKywtvECv0CAZ4i
hKoWi4Ys6eJeFZe0Rp2stHe97H6Zef0VUe4Pzsct01BXMsYq0oo2iUfD2arBv4y9FgaZCTEE+xNJ
rD3x1WcmApwDsz0XYyNi3eqfIXT2RaVpZKZsV/tiY5jNE62YDgJe8IimapOgdNiBwsvq3RcOiUCU
BzDeWXcvFXf3VDqRq1mR0RkPVIgdXoWV3sG8vwtXNNFYINNDNRNe4CavxsQTcanUL4xl9DpSvz/K
ujXPlTLEPs1M4zEHAEGEXJn1FeCqX5rW8achpYEbuv0ucc/jd5n1rIi13KfnIHGr2GX+L844yrxd
P2zu3wrw9MA5fvyErj5pJyA+gA+9GRb3GjpkQ90658p3y6jJ/Y1Dhq9tP0aWITeQu81Do0njJnG3
bmVtQXB5dLgFMZWmOkDa5QdoyMJWdSSGnhrmsPyDssm+qvgBf1xcQ5hVp3UEzmfEDUNnRuCWeK58
2seDQtbE/fSqdx09gskSGrqF/ccc/Ie0Nr1wNPmnnqWnsgg+NzVPH1TNz31WoxKdNxu3BqcbyXfE
Gvq/qdWAbSohbcz7vA6ZV7lhlcidYv5rRTqC1rq6ZKqSITXajWYUD+b08uWYlQ5lZtOwD8b20OTQ
Gi+ljSkWv5AbFeRWnFMam57212ckUqDO8/MKlHp1lHVaE3oC/O0g1M9DOuTdNkENugmTrPimfPck
qu41d4JYVv7BZs3VMdqzQ0hsWdlj12UHlegHuwsektyJctIeod31CkrnQ2a7e3D7QbWqj8d2jKks
tkBMn0vV7kndfPESjlm99DRmxbZGvWvsvtW1EcvW2QhPO0OFF55NBhtHsk9VOuzrwftiuMljkQmx
lwHXYzq6p5Rjgjdv5A+Qdr/WloxRg724pblpZADyueJSUZkdSk3ElvDVxsxwEnwTk1fOT2hqH/W0
66MqIGlUjUEaqqHItrUBRHig5ZfRIqhiSvKYqza2OvunVjne1oZOc4yCUxZKWX23Uo8fm5zs3B6i
7ihCuAzMfNYQU1Cb7Jy0PNgYBI9biNtEoFBEechPfpA848eCB0bsNXqI2RQZg1vLDkEJmUV9yr6r
DqIPbuKsQMv8GWgDl9o1EGIAWTbxoqDg9zG+AESJJYBPOWeXexUQXyAOAvvEU9U2GyOzogBsa1bQ
03jUR7kNjNzcmgzTjlzXfpntsGFWHyc0KzdpDwZyIdD5Ctzp8h+ERh8x4vm1VzwG/548jKoocEDT
7EQ6Cu5D1TUb1oK4kY7Ns6qldXA1EvFE+6Y37LPUdNC3ysdytD5rQwX9BvuUS0nPyhQl9LiHRzeo
NqK3dybuT8/srwktvgdl9lqkpROCPs6IDM7hFAP1oyLiu2N0J1Nn58E24lyws1ewQyrHiGaBFfrg
Px+6/DuqpHDVjnPK0W/ZDmlag5zSPHWZEdLW/qIPDlxBE9nCinTOt3YmkDuiXZ8J4yGxzX1Oxiej
sJxQkuCEYsTTfY92G3viY6FFDHFu4L5uKk5Z4aOUmQv37HQihS9oWMj64bE388da18LEdVcewbeK
5cyDYlAXpUUonKAC91aKeJfwIQcqulb1zlkPWv2CJaaQu5Hm66DV1RCB/BOe37FiQ98m6GgM8VVw
86DnRN/w8i9oNnYV1L40qLepP00Td/AI57pv0U23GvdS6hzEiG5cWYPY1GUzxpClHF8oMdoThXTy
7v7u3QYSE+YQPSAHbSBw984yLwrgcCnoaJyDsQKDcpb5yXGoVPckadBg5iNPQHafDd25aod6JYZ2
pz/840bivrqYEECmuYCW8U3UH70+kecM2henxuLNs1d25aHvGrAzIM3dgfswe0bPTPsEKVL3ZwEc
xdHIesjkpLp1hGAjPzpa67+AZ9U58byjW79jhR06XgY4nGpyFoI5EcDoqlAbmjo/a26mT/1QMxqZ
rE0/KaKLx2lQaeMUKSjIUUPVX0xm6b/aBFIstujgknGpPxnOCKwNdE6+JboD8rvaC579xET4OmgV
8v1GnryxTU52y8RD42f5WdPyJkYJqtsPBlhlRJ90oEY28oe+VRC6MKn3qRXJ8CVJXPksKoYDgKDl
j2G24LXFNYty8JomYZO5Wgl+AYznk0TwDSZmrB1UutZqMrdxAdAIDijkMEU6sXbPkiopcto1uoEF
BbIMG2prodGnr7oL/df7Z+42AYAl9ObBvPeGxpqdOSTnBpPT1nlWHkJCfldY37qpCuQ8/7MhgGqd
qQUw0frMhRGYofqxqw1xpo4nfuelPu4oNHqvObHMjYHq8lpL59YX+YB1TJNAyLcx+TWt/J1n0J3R
HkrcnrNoXfMw9vm4qxhrfpdZoJ6sTieRpyTQmveXeZuLTi0H8CNNlNFQOZl+1TurVqJo32iFODs2
bzZ80PWt8IZ/JNTAowgrgLv6b00c4Og+WnEs3kMshomzAWrGT40aKAL61NgMvbXWTnzrzswcA6qc
qEJNZRMgIGYPMNWNFIBIKs7ZKMhFlDY4QsD6fe3dpgUp5Gj9okM3nj3PSS98HLUfJKP5HjpKEhCJ
svrWjX5+TOAJNizJxqg1gdkuWz99DESAcK82EmQS0M+0qnEM3dIx+yjtymJTQHIwVEUGfmTVQYGr
qZutEoUfSz6mJziRPmJBp4e4jHKfqfZXx2wBoJAGN9PXzWZQYBrRFaIZwcCLaVXQUMHdDwdXbXgG
PQDp0xyeTaUhMCoRI066tZWDwkzhBYfc6nDxxsyMzQa0MX0FVVGX2MUrEL1/DNU5fwI1ulHLum7T
2UZ/NA2ZbPKsa3akauhVr3o0KXsUgv6MSaqdC78zi9AyCDimXd7Kzx1JZLWSiS64DUixQZcaySjo
LufHgpWpOerAIp7tTk/Osq7b7xTU3iejq4eVZGv66vNTMaErLfDugXJsDq4ceYJpO0HludX6ajuC
0OtKE1AvNhpk2kFCb22Sri5Onlkkf/BSZv/DSice2on5FHxh8yIXbakG0BqXZ98YfvEeKGuXQM43
Lda4dxb8IzLsSWwc2SVKh9Ob/e4+50mmAy4IT+y6LGrVpc2BgWFPfppt7juOhQ1FgIuaJCxNhFUz
x0GJLVGh8cXZaruv3ATBpCMiv7HiClFu6TTbUWL0sLTi+2YXYg7MYWMyEPM3E359OlLv1ue3nubn
Zi7PNeCDff63zp+z7lBkQCZg4KF2ftw3t7Sd06w/Tk6AIuV8leAjbwKtsMRZjp9ReYW2z0Nlvxra
7/tmllblTIcTlWWo0s8JhwaMIvrKS8TZrb0oSe0yLIfyq6foL53a3cS6/jKCe3rF9y8tbiI49V1Q
WAAsNvuEWSGBbCZiPHcZ+l3pdXS+pwaNxnKNGeXGEOB0CA89HH/UuRBnf/xoQHsGbiMbcrWDEyRB
k+5rheaa9+3+Ji5ZAWEGsGGo2mEXZ0fDSIAGp66TX4X4qqgEEMLAMJiHnvXavNmiJRvpAlYDmOD8
cxHKbFTrkvxKHOtoFNnOFnXYF/WxcP39/UXduEhsXQB8BwIeYHMBsfu4dYPJzKQE5OnKtWrbePTL
gMTbbccV3Mpb4fSDf5zsTCxwE+4BaO3Z5qlAR+qoIIIYWGVsMQh0oVLylNNz0j8CTE26JwaCea0q
QqIewXu/chRvgp8380DtThjCW0yZ39W07PQuvzbSm0o0T0xp33u9jUnCjiMw3P/DrsI7/T9zU1T0
zosAzMKKzAH3ODUdcOXTyADz5BoQ+Sa0mq1ptqW6rWTpDCK/VrINPesYtCsHfuFswFdYoLYEf5+L
L/dxFWmG3pAtsQoMc0RBaUSl/VLWh/tbtfBl0DO2gagG/hxoy5mTwMHQG4Q35Mp0JCIaqsoPVWqL
HwFz3ZgUHnkMoGWx4uUXVwbGSFCCIj8HwP7jymTpp6M0cMEwAxOZfhMNwSHLipVHeeEaezqwJhOI
FK593hN3nUZjKh3xgaws7O3PlXoh7aQrsrKFN94dzwesTKgW/H0zy26XmVnkjkev3RuKwFf6tmNJ
EOvSfvbhGUMJBdHIJszZ3f9281kmQFtgGWAi8HvrSJfnYYfWNACECFJcrSbbgO5sh27EFmKR35XZ
HkTN/nDHOVN3jO2mOpn93/vmby8AqmA2VoBiv4O/plLZu1tWmXppMzevr6jNO49d01Q/FDXF2mdc
MoPf/ZY2ATg+7wmJPiiakVfsahMwbxFp81hncg1iu7CXE881BHZcVMAxCDTLYSxlEsoNzq56UVwS
3YTwQrapgxeLPFfEPvmjEWeGC1wa6rhduXIhbtYIclY0yfE/oOBuh9IG6fpjQ4zx2rYiOLREa7dB
Bd3L+x9schgfHoGZlelXvPtg2qTSV/qT2nSyywd0gUYSl4O/acpDXezssQvxMtw3eXMHYRKJPBAp
qCRNROsfTTYQL3ZKs9KvnlDJqUJSdS1VQmKzkJCPtDj5/D/YA58Eim8Y8kTd76O9IKjakfBkvCpe
5pFkzsarylPAyK8e4Mb7tm682LS2d7Zm2xnUlWUlQaZfoalz9a12J7gC28canfiyGfh/UF5hanUO
Z9NYihYLLvG1aAYzHHkXFcqvwobLlVdz4Vth/A0IUBAeo2s5ZyyxVYO5W8gSXC3zNLJXyi9W96Ml
2cq23aIeMH+kwyeDsR5AEgCkPn4jq+log0agdtVrEMhYKhwpsIrjQ+VAUb6E/J8wqphz5ZzA1d7u
BdofG19oa0WtG7c9/Qx4baBzQCR3M4ivqaHG9ClUjcbeCPV0k9YbkSeYxn+qqAjZmnzXwmeEOTyz
QJuDU38+EhI0uebYSa/hob1o9Kvp7tp/7tK/reg/E7PimZ/XOPAcGytoHQKvgrHJIjTly/1jv7Rv
eE0BbUDCjVLIzFHael1qpeYn1876lflFZASfZHcwtIdggAxEuiYtOt2imdOaCkvgocdLA0qXWYBS
kcy00sBMrnL8lkOrruFrOhbG0sF/b2Ja8Tu/OGiC9SaBCYa63cktrReKcQ5JwCCgFazct4MKQtrV
nIeONX4yg5SGqh9+WMqJoV4UJYn1WOcuZMz9nq3clqVjg2IhmNz8SRhmPpbFLcLsNEmSazE+1BjF
V2jmBGtVBZTVF3YZ7nJy0eDQBPvVxy0QGThCWvQfrqbyjetQoIJXCcihMYmeXuujVlQq9osRL9gK
35Jfa7epN62yvINAJSJGKP7NID2E1Ej6u0WsEBstRlt1oFQipwlILEpHHGuYOJpoNe0b3ewPaSU0
FLwESlmd6Ymdprf1zihxP1LMaPehr/duaGMY+wBNNxKjB5CHw4TboVBDgJQrayLTzvUwcfLvnnCN
jepFhaKa48YtmoKFi15m2/tabOc2hmaixgDqWH+U6Pr4g6ijlKssZGMQlXoBtTCSauGQ1l7YcUha
EyHNiwXtyJCaRhsyw2JQeFf8JIlRnkzpyb2OKYodCdz6lHdBGQFOpZ21Kv/aVF7rhbWvyq+tUCgJ
qryoY9RDBwz0DVzbNSPrNsIizqajGfsEJiRrj5ET77VMM2uHTowVD33eHSVP8mNVuwVGNLTuqPka
CfUyHx5aMDNds8xDy04wIDpAeLHD9PhLlkOsM5FeshlMrzraY0v2NHD4ri91tgkyAAQzpM1xa0Hj
E/wbxRVw2CTKE6eIEL5hP0u3iysNb0xChbXhrlVtJeaBtp2nQZ/dh7iYUqk81V1mH3MLNai0N+he
mQnboNKMujaYp0MMGwdQ6FNmPAQ2ZDyYUrHCXFGYKW84sYH3+EC9PCU+Bd2eLd2dPur9F1+baqXE
S67cI8lWIuG/tp6Xh04OXu4CxXIM/qIbaeuav7Wd5GIlXbFpEwokF2AE0DTV9ef7vm7JM6D2hThi
4km6gdUWULUTXeL6VyhZRF4G9Iw0yhignRfSm6/3bS35VSjAIZBHnn6L4cx9h+EJTpNroCo/xCV9
sAt61kyFzrpfAzNKY6MIVsbtJu85966o400yR5hLBzHsx3uPRmYRjI6CRk1ZHFMr2xUNiavA+QSa
ihpMPu7+/iKX/AyCbORkKJMC8jiLz3xPklGgFn0NxvIPtAw3nOQr4yxLS0JfB9NrU70NeMCPSxqQ
w/bCkskVurdRZ+snr4ZWpvG7cbpNpgX/ionGm4speAhS4T1E+jx7ngBNTUhZGwHk6zBIgcEt6pBt
Ma5hc5aegfdmZk8UIVKAuWIMrqN3zc0m1OQBb+ZKlWbpBL4z8oZ9ePcOsp6MSvgwYvU76X2W9aNb
QrYws8KR/W2dlZrUypLmCdfodhrP2wHWRPBsaWTXucNDAg9z/8QtXWGIF9sTYyEK9HMzGMJltj9O
1EZpEgk9AaXy0a9JBPjVfUML2RW6YGBBRS0Zug7zQbcEbCcV8yD8rQEAIf/meJms/MiTTZDj9QT+
DRCE/z+L09LffS+IupE+yWAxaJstqzEqzj4r5zuE2ENZ7zMTekOgkL5vc/GMvFvl7Ly7Eq8/H2Cz
scuIViUepBc3AGyKldu2aCKp7H8t40w3DJkxZgcnaov5wP+ANpeeZllyxZs1Qsk3dYAbSr6R/Nf9
lS0elABljKmaAZW82RUbRJdSlGIh3N66sQIErWHf06DdJt0Khui21IAVARiK9gr8K8pgc6fr2IXF
hXKvGKG+Vo29K333SyMVNtF5bMmwQfu5CCfJRNDBZLuAWL/vL3Xh6qGuh4bwpIqEeGLmIjUqU8fI
S/dqDKCcKUVaR8NIAKFqtHFz39SCN4YpIIeBmwJkal5fpLTV+xrp69XVXke1TyUiI+ruc8io/vt4
FLAq06qmITsUZ+ePWeEGTZv73AW9mBNliR9DZG+neclJJIAtFHR1VmVxH7GL6OmjAYL6+scLaBhd
qrqxc68k98NCG7/Ymn5WgfP3/h4umpnaBGhUoc0+d2E6GwgKZIl7Ne1GCzXD/NqbVrerTYft/wdL
oMBFww/gdRDwflyQ1Bva1oPpXlvShV5ibYPB28pVpvulBYGLZGotgmgCramPZqDT1bLazwB869tr
q5sitAAv3wo7S3f3F2S8UXHOIhxcNQvaU4AL3OrAT2A8PXekc+U+eMkHzesjtPyNME85IKcXR4gI
Ks0aypZZwzeNm6MIHtRFqHH2p9RF/Qrcp2pCs+PGHjNx4M9ySg7cnWF/bmgqHxCoqa3W1HnsklJG
aSHZGKKm30WOXTsxftWfgRpoTBtcPKWiVjFAttVBNj075Fnhhm3A3Z1rp8EpaxJUQKCWEAH/gPlI
cFI3l1QLrE9mkgFkmZZDBNosMCwmo7NLzC67JjXknAbZpRsw2fLY6WuxSSHqEKUALj2Cit09NEAO
hVy3RczA/BW6Tl1Fo92P55TInxX0K4Dm89KjBIouavEeAx6nQwvZVvSIoQ4vYsYkapvyYMca3Tp3
ooWydSO+pFJXO1WjBZw6xH/wAUnYZWC4jgBMUw9pQTsWVimwbyTdj/aWoGNXG82Dg2w6D4GZrDY5
RqOQrvjekaFyvkdzVOwIAAMPBhv16+DZw+eSy+AL+NjNhzZ19I2m6RXY8qke2srSj6WrvD9VggVR
bo3HDEiHuIBM7hFqx29ou+AL5VBKByi13RVVwrY+ICCRJ5hxwD+NoUX7NOoZyPcLq6uAWbTSEA4j
DS2/Bag3Bd046SaVanuSC/QQgnsJFF1wearIqEkXG0Cj/+2VB+20JHcj3cr9Y4lJ2rNoHPsI4kp5
cRXgBik4LU4Nx5hxYhNtT4U0XmimdzhYllIg5PeN56rgycpTs+R9UTUEFQ884207XZKkL3K3cFDU
rr+5MhmjpFZDmOT6i8NbBCgkXQm3FuIDNENACQXgAMB38y6tdHxml60LOe9s3FTFs9b/EQoSiBRz
xfIna1cHfm4AuXD67w3OgiArc2xNA/QKSMorL78p62eVXPJs71ifURALW32MxBraZCGLAQkVLuFU
1QYEaRYE5aTHWJeTQJPF7GIBn/yvsm2YVgXsEtkE/hwULG569zSFEIjC6b4K67eRQA1+BEOvuzZu
80Z2OHeOjmug3zHh/Z3511JmjygFmJYrrRxtCwX2es8ZiCe0vv6p+t5+gHC09VrYLokGcNhFjtR5
XHACiA31WIwVtJ9J2fn/nhogEMOMOCpSaMjMu+KMOkWl6PSzGu8vIA7pCdo1ZGOByXYluLSXziui
SzRaMQqErsGsQZGiokWzcfSvEBVp4kwCtQ2FlFe9L8xIz73fgLaWcWKWkP4DRRIQMITuuopM896g
YhkDO724PVQDUAkFUWJe51tujNopR3iHojLYasRAg21ZUgho+sQKvYajkEfcGoWUQEV1XhqHmmE0
BzUT9yF1W3cX5CrdAHxaveQYyt+4mtZv7XSvl52DsVvUmuK+qvHvyGJQnKEK2C3AylDSUSiNKHsD
TwaUn47Bfht4ebgeAf/fgsHM55jzu/++rmzffBDNVaY1FInhXz3pYJA6eZUC4nyumYa+6+34ICKj
AtfrfaNL4cPEkwXRaURFN6id2qrdDkMbMCqG08DqF7dxv6QEVBz37Sxe83d2psW/y6+CVG9UNQJK
JpEGD3ke2lA4vG9iIemAiO9/S5kdPzMoMEaC4O6KiX6zeGgdnHL7KUMIcN/Oypa9zSq9W4oH0HBl
cywlbV7ALY4X8bkWn+7beAvbbrzJf4uZpxUN6CwLxDv+ldUYAcqrL4WrhabdXvo2/00r9wmrbTCn
aO+plZ8J0UOn7uLBYSuv3vJi4XzQoMMc2jy/0tpqQA7X+lehFZGGwYYS40CgQNmsrHfp6QGsa4Iq
g2sYJbuP58NRWUULTfpXnSZxgvHnonZCYdh7e7C+ccf+3REM3Yzy4I354b7tpSWCwd3G4cH07g37
l8nrsawD5l/d6qLLEit8rNrv923csongEcL7g7FoPERAfc/Ov6MFjPvdgIpTcyHat9LvMd21d7yT
Ti9+sulRGJLBXvbgjnbOPTsr2oW9XMlVb9kbZr9idkWaEmB5NaLupZcXXZGQZH6k2RtaYxDVj6rs
j5Fgvncl5Vq6+u+WPuffp8oEFgA+9OqV9VUW7ktb+CtXcnlhQLPhhUWGcgNsaMrMFmZGvCtR9No0
w4PPKI3sml0xPvfVyYsfSJTAC/9/ODuvHbmVJV0/EQF6c8uybaspdUutviFk6b3n089HnTOzq1hE
EdrAuliAIEVlMk1kxG/cn6Fsrszq38b7fK9O70mk8KY67HyP+IboVpqUkcI0SiFuaiRoN8boVndm
ozZHvciDjW566VscDO4JM8NoB14+RUoUCp3seqiW58LPqvX4AlHbbgPP9Y9SKxt73Ga7bTwYyS63
5O/DUOr0gjAgaSw9REtXFL+0uka3FUzkPhrM3nZTpUzsTgb4dnv9KoubhHI6KBX6zJD7L/dnala0
1H3DOMkRx0zzR6+E9LHtdPloyLm0z8Ik2jQZhLFizEiv6hLbuETOeB0NFutZSBxkxIVD4jet00F6
pAkxGtCtokDbhVUDb3hwE8um3OwePZKLDbqk4n3fu+VB4n24AV8obOgYFvc8q9RHC61fO0QJ4MV1
m2yXC4XyWGg0Q2J9KL5Y5cr2XVzClM2Q25mI8PJs9PDrqrHkUjwFCEEoWrPT/9HI6m+SSjni/yJM
v+DsUglqNR00iTRYbIJtElVbIYHPlq60KBbHgYIK7s5I0rFaL6Novo/6IE63JzMvXuUkux8NeSXE
8lb8T4x5+zPvJLlMG804ZdgLxY1O9U0ff5tomNp91J5UKdz1vXCftulu9NfY6Es5ALYD/ztAa1aN
U2vVSkK2zqlH5NNT3g3dyagwIGx4ez8sTeSkDwPSj7T6SucLrW4QvFFmnqTShd1qIZYmRCtX72IM
NM9Zb1PvZY7fFnLf8/VWMSggybaeQT0UWnmN1LL0qp3uo6naN2XusxUhFiI8u8y3Tp54tOQfQHTw
Xb9Xy/EYeSsrY+kIOQs15/P5MJojCsPWafCeJCO1q8aulc//xXehsA1KatpS82pYYYmZiXaxdTLE
4YUuxctQG87tEIszhpEPgD0wl1dtPjeXOklPXEgRBUSjKLZYXl0sbqUkEzdl2cgHQ0ZK4nbQxbnD
7IwiMzVuoBuXG7fVai9V4omJgdhAqz1k7UNvrtzTf3PK+T3GyUCHgPmjYDlbC15da/CEK3ogKWWy
wvpRDtL7qIGUrbNPRh1RmnUd0axPVOQcSSgBhimo+Y4etkAj1TnlPRGju1oJW7tQi0ff/OO3AUho
Ze26X9oZwKsmtXR6RNxHl7NBHjWUuVJbpzAbix9WUcf7IjTlu9tzvvQeO48yfZOzIzlRzQxcAdOh
+ardjAY8vRdrPKYxiho6ogorS3fx4ATMBBxfmpKJeRrRkaEUINHIQ1254OIEmqIjnLj1NQPScwRE
34yr6iGFVH+Q5MK8Y7bL19tjXlrc579hOl/PxkyBqzKDtjFPWt1u5HD0+ZLW5LEAU1F2Yq3Y3o63
tK7p9AHHQdSS6sx8XWeo+wl5bJ7UotqlIZLgrrstMWq6HWZ5bqlbk//inctj93JctUiBpHWJ03vp
s6dh4C6W2UNtKbHdKv5Lkxnfs6z/qF1to1bJyqROy3G+r8yz4LNOgFhDnMysAOTDaD6FZXhnhcnK
fbQEBKT7BG8OqQk6DvMDIipUIY0QPTpp4ouVZtvRve96xJdOUUbFOdnJTbdzZWsj6d6hlrzN7fld
unbJfOWJDsGJOJ9ey6wr3vdEB1K0V8bkj2GV+1GDDRgXay/jpZfieazZbEY6QPeshelfjtSVKZ8e
ak99ldPxta5RSPD67C7Pm73Ri4exVqqVlXS9YFFmYX/ig8Y4r2pcVJyozPQd2U3+K607NI+OmvD7
X2eTGKSZBjjtCS8zeyvqg5whXNLqJ8UXvqVyjVRx9ijI1UOh5ytn3PV+n4RmRAUcFB3FK06rUHVQ
nNWGlmKCXxK7ffzoc8Vu8wfFXNvr19vgMtZsWEU2BmHr0eGT04nJX221NSvF6xP7MsLsAvPR7Ox9
ndGEleMb27SuNxWvD4qwevN7tWaxNB6KFUhkcRGB3pydKWNs1L7Rh/qpDaXHwrUOY7dycCD5f3V0
QBhESpnziQ73VVnEE3jV1ergvegZnJJ9ZCrpMZHzZltzXVSbXmu0O08xx10id+VrZ7T+NgT4dJdX
YIFbyxtfeqHQ7kS0kF/SNPf3nhmpX8Mg7HEZq4cDW6j7Cq5P+0R6ER1byY2PuaK39jgCZivEKtyW
AcA69B1kbQdhuNhFFMA+IynNN3R99eD2yCMWddGi9Rq3xziV462pQ09SKt/cpZUR7hXIpPYoRv59
hCa/Dzm7ie6xlfpWlvofg+gPlRSLL7VeQnWTI2sHNuvbWIj1oYzDduuXUf4oNOq4791IfYAArLW2
W7SKXbfZcIp73TtpSQUbD3TIprBUZa/54Y9+qMAqZb608XKUQtTCFZ6tIe0eIyuIdhRjWnpjUb63
OlHd4iaE5S5i5J8VmMB2ESOQkvWNa8uB7+8sN1SQtJTzT27jJxvIscYXV9CzvRvWCXxoTThkKKI9
5EWoo2PTy3eFob7nFLVoXJqqjQ6e51AlaDeCRzNTqkCxmKWUPKBh+8PrJH+bVgKVymb8ba2p9F8f
zawgYFUT7wm9gXl/pWnBafolEgyhW9uZSD/V9Da4l9nRv1NokEykimZMqoYUQuZoMQvJhKFXau9F
DqWjFdLR9N2H3My3NJ1sIRS3VdI5pa5+j+rkyY3Ff+50XIafXQyN1zRBT73/RR/Mb6Mmf9H8+tC1
8soNsHRkwnGdEHGweq/8MI1aD1QVBf0Xt9X2Vhw9AM4H2Ao/aagOqdT+86sJuMdEbISnTOlwfrHX
RiVpnaR5L4bv7xOYjW7lPcTGGhZp6V6bpKrA7oPsukLwe7Woo9+pey9qLzV2lvqP7KZT1+j723fb
0qGJwyGwTN60cE9nh2Yb+omCZqx7yszsp6rBxK8ldyUZWooxcSPBHZFWXnFOy1pOxMaqhJM8UDNX
YHXHK0/zhXwSVNN/Qvz987M8WWoStRw0GAitnutoXlutnSXR0autN7loHL00tk013Ok9p4+wJpy0
tKUx8Jmua0SZr4qdUTiaWmDk7qk34n0Yf8+pKMbD93BcmcfFOBQ4sI6YKMnz5Bx3Q6URkxHmfzrQ
z3/DscVujE9q+n57TSyAuMCuiMhIGJh5UyqevQIwiLJMev7Cib0lM6VIHKUCitZQ1bynRokQqcPr
EYGcujqCqZe2adebRzr1wfb2L5EXMgjEhigcTA414J9mvyRTy07poSKdhpp2oRzo4ybTrHajpchB
hrEUvw8dsv5o9+Jtphv5pmzd8JAHosYh7/q/am65fR954AerIgTv0cQHJR+/maUHhIru816LogHl
PMHbxXnzJ7C0h6DVfjdRoz6Nldxs2zBIqHZisXh7aAsbnJFNnRUJdy7IVpcvILWgeRji1nYSjBjQ
grLzYsMR0+x4O8y1Uh+PAC6cycYUsijiXpdxOi+Pu1jwhZOLNmKKk2yvUgbOFOMlGbWNWafo8gh2
iVY0ckgH1WheWs18GGh+eHp6p2vNRvDLg9l3T5JZIXQYHCXYZ7d/5MIRjncOJhV/paVQf7j8jXGp
dUMuSsJpaD65ImCReCuLBR1obZ8Mn27HWlpRuCzR/IE5S1Y//Zazk0KPVED/Qey9BLlrZ8VPwdS3
fnRogsMgyBt9zU5lcf55Oehomk6mF/NLmOc7HrhyJ5y6XpOwOsDgxdcUyJ55CNxnBPuQ1JbsjJRF
H13DrOEqGvHWq913nggeGpeKu0smg1jdjd2ffQwxIk/U1u4Mod4rRWs8oH7jfb49SUuLE2bOdCeg
x4Ho9uUkFdwzchdbHADmm4cCkwJJBjW23e0oC+eZxMMNVZGJnHpF8a1NrdD7NIWUV6EgSGqdoLQM
IdstEwlIAlput+MtLTMeJJwlvBWnu/VyVGPsdWR/mXASaNfk1FI6608cPdcFFGpxZZktx+LpP8nM
czHMlhnyh4lVZYxNmBLUBjvDpNlmyNjkkmCjqGjfHtrSqgYE/n/hpj8/W9Wxmsm5FjO0MdRsTzpY
8HEM60stO0EpQyH59w3LsQLCd3p6T2/vy3Aa8mQljEr3hBHUUfCCj9ZVDp0Q7MoqOOTxuJJzSdO/
d1mxAUwMjof8hFTWmGN5jFpUKmmiVgyV+ks2tmjxjQet5aDfsW/9yEaHeCN0+k5MrM9yWHyISWtr
UszBbXzpu+6xyPOjKwYrtY+FWZ9AzogYcIZDfZwSn7NZ14deFoOM22l09y0mtnFxL7SNHfn+sfeS
DXDdlc+8sKouAk779iygNIRtBHDRPZkCsleRdZ+mjNvilhqG7ShIK595AfVAOEpIfx0r+Ydn3xko
oJtGqOGchlYbaH81T8qY7sXqQ8cV2y42ytAdFLc95qN6iOQkJPPSVw6JxTmGTatggEMiMN9Ig1D7
poqtLUoRrq0Kz01/aPO9Xp8s62ucrpx7i+sMPgVVTrAVV5lcmSMQB/iLdS2mWzXWdqb06PW/Mrx0
XaD5iblx9ZWkTl38ppODEKShiaw7OymkFifGJivdk69/ynqghDqilDW8FFWyjdox+nc8UgXVt/m7
qOlZdgvQMEefvpKyjZBWm+gvkYWMcHyKDHFreZ1Nh/Y5NPVD1h/rstwgnLmpNNnu3aPQyZtQxers
IRAHDkDwcPUpi+E6uAdTew7J0L3uOQi+a+5Ri+50+btgfR20u7G482l+3z61pKWPy/JCiYlKJRMw
W894BJO4wUw+ef1H1e6S4ZQiT2b4oy2NP/UhtRvpKOvti6A9p10Iut7nzTrsZKsHcYkLiRgia7Sm
WyMvfZHpJ6H1/FczeHZPuGo86FIC70n3kBitt33z1TJdG4w9TEJlN4yQKaV9DtYt/1BkDloEddXi
mwAcU9PGnRr+8CqEQcGGjb3TYkyjpsiXTaqif9zw0crUrVusvYIXAAH8Xo2khlU7IelnW7V2C6MJ
Q82iI9XYaZjvfJZM4f1Ju3ErS/dC9yVVa5Lnr3X+lAH5i5Rdy2tP9g+KuE/UkKezYlfJh6antus+
SEJ8gDk6Gq95e2jVU5U5lfWlU49j/9HW8Z2e/koKaJOBecz9u5VlIV8f99PD1wLcS+kCXcHLY840
x7T2K1el6yHZrf8sVPdJ9DCUDqgOEqcvdfFbDe6oWkarIo3TipvdNCDqydUmP1acdmYrUq2iFlnq
QjuFuvpk9f5B0ylaIB9xe4gLT+IJuA+Ma6rOXLkjGKA3rLwotZMph0ihPtbSP/sYc1+eR5jdTb3X
jG1VNcCjVcfTKjtUvt4ewsLepY4lTwhbnACw5rj8SFYzKK2XFjoSKeqT2jdAfcy3sM9fYZtvB8M7
9lqVrFxIS1+HdwwqdDog5avnoNHJndSGfJ02rDiWK6P8nLUgStNWXSMMXoVi6YG+nh6f3D3URi6H
F+q8mYKiiR0EV8v0i97ux2aFzbkWYtoGZ7e5rGdC2+ZF7Pjp0N7Be6EM2vjxKZPNtTbJ1ZHGaEAM
Tk8e+HtXsILRy9LQw0bFETs0zrv6IIahYcPvhp8OBavx0sPt1XGV208BJ1w+VRkqWPOMTeoKDQGR
PHKi4KuvI177vaxipLiPt8MsjQvyxqQ/hwQ2WL7LKfSQYUyaxooculAldu3JPjcrwGbdT7Lho1Yb
f27HW/pksHuAbZMeXPeEi1HpPNfSI6ca9NoW/ei18tRTLqv/Wjtl+gCB8GDkCKQXOlt9MaBsyRrH
yInhH5bIr+Q/i/rr7bFcbeBZjNnyC73AV0NXjBxy/F84034dFf2ePhetGpwMvOwZnvOa4sVyTLQ1
4KtSDpzfUiN1uiHr1YiTPLAr/7Pe5dta+aBwp7YPZrVWbF/8XEg+/P9wc+yTAK8YwooSOV3rbZMR
rd222Hhri2JprdN6xNUV1Bv6PLPrqjMHV0LLIneiyvA/qd6ofQ0LHxHn18DlLLz91RaDAWairTvJ
3s2LgIOWejEvL+heZbnNVGqcWXA3SRejx7xySS2Fwi6Zuhu6lTJt+svNFau5EuDqnjtNxTHRfRky
OCfjT7LI20NaWhR0cBV2FEfu1Vs50bImUhQhczAUkfZCJHobYdT2Zij90uXwMwnNo1ir9b9PJCcH
TD3kdrnnrdkF2ZS9kjZhmTpYwoLiqD3h0YjKwbYyWdh6QyivxPurgnyRWkxQxal5qE+Sd1eVJ22Q
Al1o/dTB5i6k4dSHwqajp7Ghs2ca+UvpC7sw65AXtt7qRNhhGXmKo0FDZaKKuuJF1qh05oEU4iUn
N6/ZCBWtMRFusOXWyz+z26XRHsxYuSNOb+s5Kjl5m4iPuaIF27zQxV2eBqWt81fu3BSDeb1qggfP
D91NX3bRS1Xo/Fu5EKabXMDEGpJHEeIbW/pgR7MNLivbmPe9PsJ+4qXS2nHcx6S7nnX0RXF8LFtP
uKNd7W6Zw/CEk1Yq7ZUO3pnkhp5NmcnFpqVIPjqzkU5iIX2YmfstD4Sh2sO0oa8eROKuEwwoFoZZ
oYaSGGoKkcv8I+GO+0URRNm2eg85FBLsVz3HHTCGX+KIkm/F21CHxuCOfnkXSspg+5In3aNi7363
IlkGxw2LYiNEgbyJ1VS7T2J8FfQK3qwEGvY56Qdl22VRh7lSYjA9Xbny/RfOIuAuNKgQQ6NQo0+7
4Oy2x1Ysnmw7Uicqfyf5h9s9u/m/n+gXIWYHkRlJ6CnrhMiD77oS3MXWwUSLv7doR3v7xl+DmSxs
XDAm6GnRIphECGY3iJ+MZioLQepARrDrEZBwBSgyabdle8r9n0K48jBYmkJyTtQvue2pqs1uxdLD
LA33m9DpumJnNp0jNQUAfuNw+zxaCqOB76Rky5Oc2sPll/IbS+4tv+Pybcf8YGZVRXEjdHdQKMX/
YlGch5p9scKNQ60vhshhxC9G58OovBvbT7fHM51k84NHo6FDtW6atb8ViLOVl/cIyiEzFTnw3H6N
AjqRrtStzNnCXYEXJB1LBI5RcpoDfbXaTJNIUxPHQ7Q8GD+k6Cno7lu27+2xLHwbylF8FEBjFNzm
r46wG5vSxY/PiYfexg8SFgedvZVC8UIQ+HkAGhH1wz57nvu3fq0kxpAkTjJ6iC6lJ+hFR7eXP/55
LIShxwaAHRbnvBXB/YbeuRokjq80DuUzu+vkY64N+9thpjU0+/w806bMf5IYu+pYe+ATE0X0Sgji
nS1bgOW7cKdKiMyfdKjwbtvZbrzytFlYDhPqV2TV8UC8Epwo1EaKw9jNHSsePrf5bghCmteCiR7e
7vboFhY3lUHOgkncAn30WZKiNkWi6qihOlVQ/lEq7kU5XSnRLQyGu3MyWyFPUOEkXZ4HqH01fg33
3en86i4SujdyPfx3giNp+sq3WhgN7yZVQUaP5tQVvkgIysQHkp05qp5R7qRfIFjDGsdwcTyT6hPq
9Yh2z5PwxGiETHczxqMWu7GqPipV3Td1snPz5N/XAfLPWNRoLL6p9XI5dTJmBJGfMZ4ibYPnvpJ/
C4EbvNSRhy2UgjL57cWwcCGRY3HQMYk0lOaLIauGtkdtIXO6OJWextrwN3LUWkiSN8ZGamofsnZg
fsRKIK91YBbODEKT2GGNyMkxf7GVVP8syw1yR6jehb7eGtmnGrL97fEtLY/zILPF7gsjeGSNILoC
C7H9FK12GBaHIRtTimJNzp2zCAbu2ejQjZnTtPqjNuT36FsDplsrtC9+qLMw00DPrqSoJTNHeyKj
uoJbZnsYSYP7vkGk7lmVvgX+t/9i3pD4gy6B0hkp2GW4FHnoTJQYVRfUG1Actlx9vh1hcUBnEWbz
5mYar4hKzBwpNY8WwnsSQiPADnrjRTVDO0jeb8db/E6AdkDVUD5H1eRyRChGhJ6Im5gzyiGUr/HP
0BWA1F1hJeWaNujs8uCq/U+cWcoV9EWWa0WTOYacDRhgtfpOqoZik/YNsFSjFnDl6pJ/v3+5FadC
1WSQdNUW0HoQJ3XJgzAEB9n+xm40WNNEXhzXWYjpjDxbgHkyJgIabbmTZfh+aU6AlqGu//KjX1K4
vf2plkJNpSJe68jg8z+XoVIXKyjkL1Kn8a2NnMVPbpJtMdyooNxhyJBo6sopsbQ2SJOpSKDew8k7
+2ZKKoixOhipI2cSPikBr0qc6qI11sdamNmm6jmLJN9gXIL8i3errRQ/tbUUaXHuzoYy21aUbIai
VE1ioPZVofqlxU7QFnaNqK2+5te+dC+ez9vsUBI8eMdezIAsvo1afkEBf9vKGdfiSkKxdIxjOQsH
Af4QBL9Z1i/KCbomCIg6cqo9AKx6VHx/JcTSxwFUoaDigcn9Ve3G8PSBAh9rILIyWxlOo/ClsVaS
lbUY05+f7SFt0NXUlzQ+TgB7bET0um3tVeXfpa8ykbtkDKyRbZpDwFpKU4Wu94kj9TJ90FNZ51sl
+ZmtUWqXTnB9MsaY0mRwudNSPBuN6vdeb+RZ5gh4tvr5sRk/lOK+9dutoXhbtVq7y//mPvOjlQ80
+QfRyjDmAwOCFQO4jjOnD7XxwRC0cRMKpbIVe0k4hCZSAnrbvrkiarS5rA07FHvCXds1ol1muBNL
hT5sBkUpwUQL2SaQrezehby4cnotfWS0HwFfTO/hK4Ao4rNdN9QWh0n6JZJze9Tf5WblvF+c+rMY
s10+AgP3Eov9UFn5vSF3KGePb5ms3BdhvpWBCdlqGK1gShbHhcAGCZuKqeG8uIlIGJTRgswUfvSm
aO/89gddmP/iJJ5Ezf43yOxE6VGkN4aBYi3yiRtVCOxCK+0qfL19wSwOxdJEHlwQca7QOIYgTVYJ
OtOXPaDychhlkl0UoG5HWTqKuZBp109VLB4nl/sjzAul6QYjc6wWOlPw6maHxCrtoXj141+3Qy0N
iP0OZB3xVosO8GUoI9ViI3KVzKm9+NEz5b3UeXeCb67Ad6bZn29AnozTQwvNQmveozJcfBL1dkwd
Uc0BF4jCi2CaP24PZeHxPb2yYEXS0eW/2aliZaGAv4RAgyr/07nHWrc2loDUbnoX5P4WjEExrCzs
hfPyIuK02c7OsSgiX4yYOKdHfCtSngoP4AoPSR28x+2xLXwmyHuTLqgFiu9qC6EfnIhBRPOtFtA6
DvclvsCJuXKRLQ4H2eCp4TYh3GbLTkkSfzQwkXNk711L8gMCi2GFOFnW7f6L0YDiRjAChDVuQpfz
1pQ8UbPGiBxV+GroIFDM97r4uB1jaTBTwg7zY9Lsm7+u9AzfabNUp6Yy2FskRTCe3IpRbjfDyrrT
FxY3XVEEYqj90Jr6qx14tgyEsG7Hsiljx1KD6qXQm48icdMMzYYQnBbGTC/I+56CONgLTohAoRBr
+4zLauP6uXCsRwkTL0mMdlY9VnaRQ6SJtDF9T9whOHajHP2JFb/YW6jP4sJSKvdt6w0HcxTKnZZr
1dZAPuyITl/vuFWe2mXX9YdIUMMtX7l14BF1Ty2AQcyDO/lXFtfCgw4yElhfpVg/xbxR+42cms1W
aRp5O45F96dWw3Kj5EP3uxzF4M1LtPCnl2XWMXMD6V5DuX9rNnF7AGv9FrYpBABv9I6BoI8HMfPV
fY2+x6YV8EWUMzyvJJfeWRwF6W+MHCdhRMiunq5He7q/ax6S158dxhh/jyocLWo+/eXS0qlPpWrF
0nKH7PeoSbu6jL92vvSYYAB+e4VdE0+B6VFvmcC7vJ2vlhgm2WMRS03kJJNHeOVXXDq0rTdlBoKh
q++9rH/oS/FjcM3HOBoPUGHfxTBaeTYujXgq0k4ln8ncYPYEEaO0FBN49w6YTqcPwqPYklNrWXU0
QZTfHvJ19jCN+D+x5MvZ1frMpcFFk7cZS+y5660+3kVjvc/LT2YJwXftoLjeWcTjcUVNUEaPdX6k
d01pqE1O3zxp3X3uSY+trB9uD2kxBA84lg1Yg6sCtBSVVm1qLegJkX3g/a7w5L0dYekDgQ+Cfg2V
hARldqx6QilnWksrBQWYU4xFpxRGrh0Y4WtpGiv37GIsSoDU68H6sQkuP1Anyhauym7ohJB175IS
UdHSqPpta/Tp1reKfKUKuDR7kyg2bwWyoatGq94UepihjO6ovWfsPXiCu0Z2u5Wk9TofwuOLuxuJ
Mzha5MaXo8piSY2CJqVLlMrgjr9oxQ9z3EtU5DygIbe/1mIsAzU42jjsa20Wq6pLvdZqP6IgkrSv
Oo/ijUbSnMGmct0DamPGjxFV+5VNPH2Xy/yIEZ5FnW0si/tCcpOQ+93vj9PBv9GVRtqIppKtjG8x
EtwUkLdLQrYenhxRFXrAQrJvaQ9Yrfsk6yul6IUYLHPkHEwIDfCaZqtQHDIRhk8ROnmH+3gtfs2H
+En2mpX0a+kApsfGmqAlSmVnftj3Q1KNMv4ZDqiy4TGWhc+WpCX7kgsL+Cj3vdFnP0pB0570tmvp
pNcpou2x/pjDW16zr1zYCiwaEA7U8KgSzt+YqTAUZtergdMDamh7nIU79+322lw4fkFlU4Oc3ojX
5a2hK6ViEKzAiZUvuu5vY1E9+NVjEVpbCU/ffE1SZuk7kk5bk3gE2LJ5jd/P9bhNjYTTxC0/JVr5
jP3QEc3E99vDWji04JKL3E8UaBaKaHBnmxoAjFO65dFrxQ8/c+8sAL1Bo367HWrxI6EAhXESUEOq
hJcnSREbyJTlzCDKudl2EBSS9TC2VvbYWpRpwGcJYVK3ZVaZRuCMBjaZYv+iZd7KQb8UYtIMJHul
8Hj1EOXxGNY9vi9OOwr7FmE0eEsrwLhrbqICVAgEAAcvtASQ+pfDKPNqiLG/9B1fKrZZYm2iStoI
CMtncX/SfQEyX9P/RvH+yVP7tzxfe9At7W86PNADwCAssFnZqnE9NIXneJF80tqXvP6RCg0Kl11k
1xDeQ0U7pLW0w4B6r3vS50j6L77k+S+Yk117TXQLNeUXVLr6ImbuWxtYK0f/8ign70xySYiDc9qg
HiA9BFvBc4TESr/JBtKn/SC1R8GshUe0G72DqpFFZ4YLiMkicfcRpgEJDwIoUspyd3uHLOx5sllq
olNfD/eT2f3X5Zlcir3mO7X0EifvWvHby1bemdcUYsWEr84LHbQgneS5mn+GIDqXUBo47JFflOB+
+liVR/Xvumj2CEw94Ev+pkRyY/s1+uW3x7ewcdAug0GM2TyP9/mdYUZNWldCGzjolrubSOnxWo+T
tb7AWpTpz89OgDpUlTTviIIim61SRW9WaQgLlwEDmciVlJx1Hp6XIVDtzCwDe0IeuEWF9vcgBJ9x
xSkfxtGPjkMuDScL6eCtYvRrL5+FAxugAd5tVHRI/Ob120IdQwtl98ARiuZe7+v72Bxf5a598wb1
X41xpqVyFmqahbOJdHtavWlFKBpgrt02fv4so4W6McXQ//c8nVUBGYFm2EQTnk2oG8BdtpoxcAbl
EGf9s6k8SnGzKao1IYCl6TsPNEv2FHFUy8wkUBm/uahjC9WnOu2BkK3VvZf2MsBmysn/zxR0NnlU
RXIpHHLfaTTJ2xqjl7/1ntY96iUAstvbavEUA5ZrTRAE+iDzIm8+5FWYY3bqDJWA71dKA66PMH80
3LrPARZKto8JSa8HW1L5dquFOI7lkaj/VrpmzY5qcdzTrYVZCK31+daI0rBFUNL0HL03H6QYwc3W
3frxystx8TMa0L1l0gmeCtbl0vSTPPVxofIdMat/mmF2GEbrd1RQ0amrlUx3cUCI00HEAOcDzv8y
1CQVpnVm6DsSoPFdVwz5qdEKzAWhD6+cj0vHyvRUnaC6E9J6dukPArrlQ8B3RE2oP1UxXQGteNEq
fdh6vSQ/lV6hbpWyGNayjWnVz55AMCDBF01FwamAczlGC5cwVAV7nx5N+pL7FgLxml3Hgz3kANep
c8UG7hoGIrAbPCtwnS337oCzwu11vPRR6RIhRAe8HOWhWbM/d0vDlc04cfrmkHUwW3XM5IY7pQtX
NsxiILRU6H5wgCJEdTlcHpJDiSlR4sR+e6iKd7Rxban+guTV7QEtLR0MUiaBYIn9qc3OAE+OhKHF
A89RoPq51OXo7ws0E25HWRoNehzsf/zfJjLPbDR9VmJj2yUOrk52qaHu338PEdVKhV+3Ay0Ox8Q1
dDrUJi/gy0AuFd1SL6rYaaQGZ9Iyec6U+qPRopUcZSkOMWAZ8L4kyZptgzDoFas34CSlY0XupXiF
rVjZYUyqt9sDWjw4zyPNPhDl37a0pD52JKXY41dgI1Xx2AlYhcbaXRDoW90T91gLfB51zc7j4E3N
pM+3f8NStjK9vliNVMHMedXIq8IKEuIYO4gifADOe0EVdX87xN/n73x7g12W//a0ppre5YeTkIRK
hyBNHKvQXtViRAMj2HYFw4uyDWcbcAO1so2uf1ToOUS9dZ9k4R0wtu3tH7L4YcmXJgkeaknzU9sM
RzmxwP45mVzU20oo0H0w4br6/0WhhZol1eGps8aVONvgURIFQdOwwbs+Cl9TLfD26G54ie02MFxv
D2pajVeTC0h3AsRRMZ3jXsqw0dtU9oAE5+MvI7+3ADMm6b0yaruuqne3gy3OoEm1itQMtZN5wVmy
vLqHMZWyWk7AbWxMRGNjjb10rRr/91/nbuUiQtdhrsgKXQLD9qRKnVpFe8fKxpPmmgczCDGxaPcq
Oma5PdgY5aryVh6FJ9TOsDHyjxWe0CtH9XSmzGdXA5w89d8o8cxFCdHVyzswm6CKYuBEOG/WG18Z
871kpubWMNoEkeUCfaDUegM7uyZPtfRtJ4Y0RCSEQq+KaQliMl4qFaljxvXRGqRvRYamxkBut+vx
NYHFuCYWsvSBqfbw4KdZq149kUKxayO3Avg9CI9JXuE8+K7K3/99EYGTtizSGbxv9OlCOcvrMTgU
/BjzPwc5l0NRJ4dOlJ7HeE3VaCmbgaaNqRoaYiZ1s8swgSuRMVkW8HLpm4VEu+v9FqvW9o33Rk/s
Rlrr0y6dpOgv86il1A+ldXY9JYmJPKdqRo5RwPnBbDwvxpXVuBJiXpKg1jFGnkmbO/Xr5G7oi/hZ
9r1uJcriGx1Vf0pkFGDY5LMLkF00lGJJW0kLEuPb4PbBUQiEBFW/tjv2kRsd2sSX7hAgdmloBOo+
bYZ4rXWytBIN3hTsOQmY6vwW9lpYwbXecgsLI9qJ6XuE+V8a9yuDXdrglDknuCqV2yv/oljJIDlj
+OW06qMJTh+486al8s6R4guPVohjkbRyHy4lTOchZ+vfI8MJMouecc2NYGb9Jinv5MyylfZ4e6Mt
XrznkWYfclRrGmdJTSM8MI5pGR1TVd81SbhvAu2+g8Jkx/i2mVBVLKH+mqb6NjWF18YNVxL8pXVL
8ZpUB+1AKgfK5VY0PAODyI6MSu3RU4s7DM7GlbEuhQBiQg2N+3bBSaVAmDJPaMiC9vJfTTdxH0wD
l+XbM7p0puAlP922QLcBbF0OpM2QDx9MCMM9Vkm+96aG1AmeMu2xRpzTED7djrZ0/E/WLCo6tXQ4
5jgGTxy9qk/osCn/Q9qVNbmpc9tfRBUgBvGK7bZ7xt3pzvBC5XQSBEggZsSvv4tU3XNsrDKVfC95
6apsS0hbe1h7LQ8yqbIPDoIHtyznj0lO7gPer4XyurIvcED/WZx3+cQ1B0bjul6GbpvKmsdeCrYp
zPoOssFAnojuHhyrN0bvhQoziCH1HQjctWtsJdoPiTFYioEWlAeXIYbbEwzTWRXcaPJi848JA5LX
d1XnWIAV+tfA4l1w27w1shq7mgoQYkPL8LYz+Qdx1sD3umsOICDaiRAGmse1zveSjygEMgN9vcQ0
rNCduhcLkoIk59+d1N3+xZrQPgHNHa7YRcpCC+Z3Jqiwj0gDH33lfEodsfVJ8eO6Ge2BPDEzX4+T
45GPVAmvwda5XhyyxIZGJFB9ibHL8wJyEDfXrWk/1Im1xYNqmYUxug4WNXP1sJaFkoEp3VsBC123
AtnB8zV18ICCg8XyaGA0HnF6/Vz6Kz1Rrdf4dyHucoBT1qJuoQIE30S6h5FZ0EGqtrVwj8SKn/1k
eG3sNUS39vCB9xCTt5j0viClhTJPF5QMxBC9tFFciPvbxHQPYwfwUF3cXv9O2lNxYmvh3StG0eMV
sOXHQRZWbNy2tfPQT/Q2hxfu1bQWaWkX56JtguKGi38XXljQViqzBvaO9XccABGpNrVvoO7wF4WA
eThnBhRi3mlJPObnHkA+DBFdHXw3jRciP/rs/freab0dBtWB7gO/C+qW56evTAjvk3kprUh+Qkpj
Vxrux3UTmtOH1B7E7eDbR9l3mSACNxGbBt70eYz3Fr/Dhk5RW4fV4L40I330C+NdZVCzuG5VE1ed
WZ2/4YmrKNG/8/wEWAM0sJ6AHbvDWd04bgcO7emXPRrfDbDVl2wNLqK5zSDoQmcUU5GQdVzuZyHd
oec0x6Qvva9lHoI12EPH8PraNOfPQXr/e0IaGLDldCygstAUyNDuB68NArgEIxPsoFK8kdUaHFhr
CjgHC1U8b57IPd/GVIyysiH+dvRnnqki2Tb2L3NMwtFeYzLSHZOZOZOi/oq4f0k2GOdZbRasS9Ew
KI+EewezxciOCjCjIY2dnaX7bGhWTr/ua+G7Y2koPV0WnyZOepQAZHq0Mx6NgX0/NPXboNb8hS6s
ARYU6EwkglB4WSKdBR0qH8Lk49Fwb3PXvZHO02hvmpqCL/KuDz4l9ZcJdKvEWXmWNZ4RtDJIo9FP
Rba7jHtFEcghy8kADBsP3eGDk3th3A7FQSYrPljz9Xwb/J5wI0gyL4isfdGTwkySATj7o9HdqwwM
d9M3u44q9dksq831C6D5brCGpgTm3OGClwUaIqDp1hukP4qAPRqZFzWF+5a2/e66GY1zxKkAfBUx
FFiJ7UWkNlbu5Bp92x8570PF3oM1FJFm184MzOs8cVJZTEXiTwOQsuUncwB7B29x0p88k+9ocS+L
NR4CzXk4s7dwim3cssH1xv4YGH6obKRfeBvxC27yNsKE/fXd03wkYL1m9BwQ/qBDWSwuCaAOQKuy
P5LhyWrFtpreE3utIqHxT2AbR78IzNHkst1mC8z4OLXdHWNv25eYvnDccK5xKrpGfaAZ5AG5MvrB
4KtDceViwF7lXFiWsNsjdXpA1yD7V30p4n9i+33gb3kdvrMDUhM/Yj8NumHeDQArbnK4vqeXy8Vb
DR6bmSQT9Ulr8QFlEzCUP1l7dPAbuHObsd3UQkNnJWC8+HR4OkFzhKWiGQ3yofncnpxLD919YQct
ZP7q0ryBjEEZgt/OeZBIr1ccx8Udg6mZIA/wSkzIgTr+3JRKOHOSShpR6nds11l9ec8LY42nTLcg
xKGgeQA0ENX3xTPWizzvBmSPR9qNR8Ba7v2B7K2G/+mRx2IoJgsw1z8zMCzNpFAbFUNqxxFCtyjo
hyfUM8OgcFfc38UpmM2At92dEXn2Rc9E2tI3BDHiiIw1HMWwcdv0CcD0zZQVKwdO93kwbfSb3Q0R
3AWdTc2duM+D5FgUhfnKzcR5c+NgbcZUawVwnHnMGSW/5dvvoKvsVVadHDM10l3Q+952Sop494eX
B9sWQDcGsjEe2r3L1zCwUpW3vpscA/tXo74r+U2a38binz+2AjoMYMaBjQFLyhKLyaFPkLWUMwCM
5vGDTdsCheOW2zZbi80uXo850jyxNO/qyS3t0ikfTWBRjg20YADHOfa2ykK3B1LNTW8y238V0v5x
fXWXLcPZKIpPgMXNlPPLnq6kk9XYtZ8c2zEHwCfwZiicJ3eNY7ivqWEPYaNktkmtAnOOJoSRy5mC
m3MwqnY8rfmfhsLzz8EsJwYhQCx2Af0IsrwQzGySYxkAd1u8YKozJM5XEvy6vm6NAwFsBm1mYOWA
X16mfFarbGuEHODR8mIQpafC2oNjJdkUMm1vrpu6yFzmJZ2YWjjfllMv6KVKjpMCJa5SxaacOBi1
gEHi9bSZoNc6TRCo7euVdr32PFEU3vGggg1geXJFJpU9OIYR5S64hqdU/kKiM+cYzwCdv4O++BtF
D3zlA2o3FoV+1Kmgu4VM9/wQj1VWiMGRyTEl1V4MEhj7ahtDe/f6pmpc5qw94ABNCj7CC2iJLIlw
Ko8lRw7k9mZSjfWUK8gqdZVSoFZO6f66Pd1HnEsfSAMBaUT99HxZ5cxk5k3wNVCXBK0tCCuAElXl
U989GuMuq3aFhWHEqhrXau66/QQT52+6OzADLEEKBQYdbcat5EiKeM9UmoeVB7JiJ/mLDZ172DOQ
GRoCS8gMAgHUFPKEHStIH1fJR+M/Bi5Enj5d30fNy4DF/GdmUWppEfMZozSwj8yAki3Pv0PVauU5
1W7ZXHSetwvl+wU8gFNzID0FZKul7W7yH2u0rkW3BvHTruTEyiKZqCredQoN7CMpaxXlU81vC4oW
9vX9WlvL4tw1sTXJXsVYSwJKUQVd2b5EqNgin75uSL8ctDXhelEBW6ZgDgYBkR7N338MjoPp7i3W
rPgj3VowC4quDdDA4IlerKXK/WxqgJSNKCKe0GoKsWODevZH21w5AbrFoGdKvd9rQUZ5fluhKEMZ
WBTiiCfsFURTkUrsFYegXQzmM+ZJL/Txl4thHZyB0ZZxJGoVbBtH/RiISu4xALYmSqlzdQhy/Rmb
P7NbL65MPqPGbcniqGk4uPvt2t2XkJ5UcK4bj1O68lzpFoZnHh1u9J3xCi++Uj3ynnQ1PGs93rQC
0pDeoUf2f/206YwAt4OxIUjogOpk8SYqRNtAziXJscsLeyPipto5ozeGblfQ3f9mavEg+crI3bhM
k6MJR+NzAOB/muXtdRu684ZXdhZDgUQJUF7n5032xBWT9DCcG5ibrEs35Zrqs+4QnFpYHAIvqS07
GfGWT/nNOFibdJI7qDxsyLjiB3RfBvcTvARzrnjxsA6d20O22kUuIo1tPNlPvH0r0zVIji40wdwM
EE1IfRHtzb/iNNTFEto0LRCaFBKaH1Cx8/aJD30dpYwGC2Rqz9N+AOZhoGKleaxdIbIGEEEDLnnx
ouYZpF+HOjci6XvAZpZmfMezkhxEE/OVu6T7ajOhz8xfhdBhyYgP/UZZ9HIyInd0t4P5xfH6bZp/
xXH58/uENJiiYodEEsOGiyfPnqwRMyGgWlCYuzYmtYkn8lwOP64f8/mQnYGXQBh/amXx5A0Az5vK
MXxg+si7CMRNCZnANCj5JhEDuP2HlVVp7YG2Ar0SEEpcIGAqE4Dv2itpFLvxTdCBGbzPw2JG60My
+9ZuURu6vkDNPUZ8BwIesBICuLscRnB9gxSM1TTys+G7CsTWVNXn6yY0pw+eDYOn84wOugoL91rh
frV0Kv3Ijx9t9gqOn75awUPptg1DtPOzhOLtRY2/iYdJZUUWRJ5RZmHBrSeDYaqjc8Rn14975FNr
DK+/61TLk3Fqct7Yk/vc2KQCLUcaREM37A3e7BO33DFBnwY0giyGLn9G9yxr37u+eTancTdI/uIp
9pDZ/NYF9y8mC1ZigEvUEU4rxhstIETA74cDtPhNI5sI2GngyYbkVRrpcRD5LuvFXRtP27GXPy0w
DaAHMmwJIys3RePfbBeZF/ybjxduGbWPMBVj3DSICEBHe8eL201rc7lndYKpZgEhYgltVUwLrlHX
XLYm5lXjfwZmDNahK3K+6oznlHqxEUQQXnIeJuToh7ER5mMK0tKHvnIzqMvk7AE82vJFgFFg16Kf
cgtQz8/r5/yyvDr/EChN4Byi2A7vd/5DRs9P27TO48hLwZpR540TJpOEbmymrEPq5/03UfE89Ia4
e64bVj8UNWZPC/CGfYobu4RYFAitYzlWewufcQxZbVSPGJ/Lv1z/odpPdfI7FxeysyTA5mkcRKhH
MzBISRWWeMvfWoWZLtl6bD80prsNWLn2rXSu4HSHFpfGqkBvX3VpHLUgsabsjmMuwsi315c3/ycX
NxOfHLEJGHiBXjz/DLkPec2BJUFUE+cmgK74mK7l4vp1/GtiCUwZZNIViBZoNEz5u0D714LSwjCs
Bg06O+BKQlwPplXUs+e/nziZYqCG57UsiPrkBTjzsBqdm6T7+ef7Bc+MwWt0Ry+1pDK7c/hkwZMV
EPoj+UzD/XLdgu7AgUAMtwLJFoRyFm+1HxSFW/OAYgbUB7+HDLPgm9X9AJZ8h0O28dPddXvabUOG
ApwIpAcupjCzwInjbDCDiFPH3WEMWyJCqIH78jO+5nPny7I8bUDM/WtrcemhTZnI2hqCaHToT5cF
D5h4e3QCBe0iieaGexwacJzHdjiU5mGWD1S9HY2+/edx1zxpAf9jQcERacz5SelZA3J6pfARwRJT
hw4n7gdEAoDClLn4mKxsTQD+97N9sXAMniNA8uYZnAXqp0jSNs/AqhQ1nT/cAhnxPknb2gDryh/7
nJc7s8nVtq489w2KkOSWg8kSU3RAufaY849S1hezKlN/YJPo9g5Ehm4a0s2KqcGwCVrXuRlyFm/L
vrIf4CzLEC00drh+UHRxw9x2A7fhPDq1jH6y1lBtPflxlJNsT7yD6x5cs9pBYwBDbytuSRMZ413+
z9Z8SU7usjVApAfdrzhKSl++UIvHh04l7AdlZbuRfbU21aCrc9s+aEzojA+YhebPDdJmtIA/dOLI
SBP16pVt/qB8ULwOeEw3pGbf+yn2Hg3l+hH1C/qPMkwzCYVp9UewFqxNvep8AMIzYIFAKIl25+LR
mWiZtW7FjIgZ5bcqhsqXLHZtCbJMsO+EtZC/0ngNPKC1iWK3B4jT/OwsXgK/t4tWttjywXhg9bZz
PstKbIwekfz3yvxjJks8/5joNVEGRo4FqsTz/Zao7CR+jMNEpmiyP7I+C6n9N48bRQ/Qg94xpJzp
4gXF3JbEW5PFERvJL5r6z6jCrRxUnfc8NTH//eSgVsOQxSKBCWU9B+5dMuydLrp+79ZMzPfyxETS
kTTz/SSO0P25S5r421SYT75JV/JebWhIZ7l1zJ/MznFxADp8fFAOyDiqi+KJOTKswDPXj+MrXqo2
rCgeu24SP7tp3CZds+HSWnn5dA7m5Ad4Cyc5StcAUgw/QBTIS5Lqfizch6EgrzwZtxBBXiue6mKf
eQAUXITAil8wdOQBAAslhJ+g0eLfcCCqlbem0KW7VEA4IcGYGXeQqZ5/uwkknpBOoTCRehwRbUbe
UFmzb0y/te6SLm8PyDazbV8BQnb91Mxfa/niYCAMNwyhBLDNC8uE+5lgFNFj0WdfUB46OhnZyhEI
nbzcBUrYG8OfwqJZw97rPDfKqihrYA4tuJhqbVoyEb+bUFvNVX/gBoHTwjuGcWzD3NRxU//FW444
DCMbKKR4KBie77DVwnNnKdK4lHxK0l8seOLJp1q+Xd9N3dEMoIoCrBM6HRCQOLfi91bG+WDTCE3B
nQVHPJTPQ/mWVSK0rBUKKu1FxCAKogSMYKMMtvh09egTPLVzBGgmt2Vube20vQNc760pjRcaDPeW
I16svPe2ZWt/MYu1MTDd0Tm1v4jS6obwFueKRn0rQ07fxLQPaj/s+ycJUWU2HAf14/r2/qb6WJ5W
TGLPI4XICBFan+9vjA+YtgWnkWFWKRSAa+B7knJKX6AL4vwIbBE/W1mPfFCmMXtsfTXtmzrOUCLJ
O8jTsi+9GnKw0JHq2UPquutlNj0LFmNqgrPPJVia9lBHqBFnDuMKeEZ7NADym0FJADMs6+99FUCp
209o5HbVDSpg+yGGzGu5dzDAB1h8eH2ndD4LTxlw96AdB4Hy4r1hJamsnhc0qgJyG9fNG+YXPq6b
0N3gUxPz30/em8aGBlnlpzRyYohF8Q+Egxsnvm/HT9ft6N61ALEWZFI8b67gndtJOhCYg1kAdgw/
23DPNfZ1Vow7GRj89rop7TcChgEMDfhAgLecm8pI3xooH9DIls2j7MQNAqy7nrOXSfHbflwj+rsc
hEJ0gzlADG+B4wNUUwt7rlGbbtrWcPudyn8qVNU2pQ+pqHA0B2NvtYF9NyEnntBJxSRD1UJXs8hR
CA6rDHOCrJHQ6yXcXHEs2g1H2xM4Mhc/zV24Sm6Ujdd7KPxNtnMDrowbT27rtSEinfcCTh5Du6i7
YJh02SCSZWE31hQgTrbGZzdjPwhmQzwOjtDUAKkwWqC+aHbgHnqpCvJQTmsgS11hD60D8GQgSQfr
91JPyu7zsZKlhzK0R0OfPBKebZr2FVPSaJD2N5WLmdrC35j+youruTdndhduc7LHRBocPIulr/4J
SvVFWvQwQjgwbEm2xi2k+ZaonAG0gSld4CiWM5NT7SlMJaCiLxP56kLZWblmEzamOFy/OdpFIW+F
sOPM7LCMyQCVGEvlo6YPqT7vlmWqDic2xVvHH96DMfNWLqqtCZiAujExxzTzVVzwNSWV3fmdL+AU
gHv85LoseeZ2Z734gli/0ilotzOd/Oe2AiX6VNp2HYIqK31EkRGft2+s+lZ2KX2kKRm2WeontxUz
u400miGUtdNtksocw7bO/Q1r6uGBuZN1HJ06CXvRNhs/iIMvVYFQEJkdx3am1u76fuq+2yySif4B
yJUvULIBmRLhtTmN0h4KVxV+/S73/9yxQgcIk8FopqPZs7yBJR7auMLAeEShj5ME442ont2GrrxE
Gp86qw0BqzEXsi/YTGsz7iBOklFkcHU4MOcQJ84ToJI3LE+N0PKNlZOodSwzzm6WV0AbdfnQTjR1
GjA7zoUx41ufklcvlfdjLo5qsqG6IRg8exyatbFLM+eFB8XKQ695eqFK8J/9+eievIt5EedmCm6c
aGy7uz5P7lvXX5kA0t02gAhn+h1A3S/IFYaknWoLpzyKm8K+MwK7fh3LDlPrXk5vCRudlT3VLgko
TAKYJIbjl14ktfvesRj6EJb55OZA8CVrgsuaWBKROXAjwIxoeCRtOtltWSGW5OaTiN9tEHKAYK6C
5qgqvwzTP93aFuocCFp0mPdHB1dDJGkEpTkKPHJFJm6QmD/YhrgrBR1DUkMJoM1jd2eg33L9Wus2
8tTq/PeTsxHUBRONgTL6KKxP0KX60kkU4a7b0G4liL/BTgysqbukyytiJ0sFMCCRM3WbPB4gP5SF
xvRVtMfOeemabKvGlVBQ561sUDOADmKWLF6W7qu2GYApNWmUZNk/QWe91mYwhSxe4xLW+RI81Zi6
h1IL6K3mv59snytSR+ZoxkdDKj+IK2+LPmcbn3g/rQw9sFg65v76ZmqPyczJN8+ozUWvc4sSaQjO
Zo/esR+PgCC3ahvENN0RlomNCSLZXYIoYqucuFp5ATR3HNQcUFbH+MKc6yyyO0DECcgGEj/q+3EP
CtJwtNxdMQJgu+JMNB8PIH0fkRiK3YjGFv6qRo91mDLbjRx3iCqSfxqM+lPL14YHLulTgOFG+QST
aehYXD43BqQ2pEwGJ7ImYT6N8RR8pQVvwtap+pmYnG39wasfaIFXj4jCBFjYCvZQaEr3tKNwBjUp
9lXgjQ/BsDoCo9sEhP1AcgCvNCPbz78zWhqVOfmtEyUDfTUq8+CCXR489vEaSF9zhCEyMwPXMBQ1
T7SfGxLczGTsFU5EIKELI6ELNFaNV95K9769pj6lO0Tgj0DzHjUWNDEWh2ji0A8USjiRbUR2XWwJ
pgKp8zbZr398TZAooJgItq0Z+rC4mJQWjQOFeTeyg1fmi9A2HyfzLXceSuO+M75eN6b7VkhMoBEG
mslLYKZkeelVAXcjNxn6jTEjg920A21T5f8FAhC52X+mFrE6jU3PxhC2G2XjqyNfIK+74qy1x2Em
jJ4Lf5ceDTW5ng514EQDpwCvUZVuuTTVbeZbkPvpXf9hBpKsODWt0WAOxjBTCd+yOIOe4B0FmRhu
vGlvY57scmeXOvShLV5YtvI0aBwoyBLwpgPDTRyAyM/Pu4tMusgb6kaFXfxymNwUfnHb19a7Q9vv
aig+xZW9pkysOyAI/TBjBpJJWF+cRohPqCEQOI0Y5N1UIrLsA/GL7fVTqHnKUUtDARxPAMLbJTi0
iEWRDJXrYMjwSfZp6K3phGnecRjAOCMq7RiYvyCws9Lan1A/jTpwTShhhEbqb/vmV+8/9QX6TMk+
GL9cX5M9l84X9TXkG0gWZzzdPOl1/rVk2jWdAJFqBGnk9nkae3aXstzbOxYoFl2JgqbnAUQxZZO5
mXqvua9p1zzVpbI3LM9+Sl+OUY5pYI/dlOhJI1CM/b0cGsDNBTgMQ+CpMeN9/UdrP8TMsTIX1qyL
UpfTZwWamvBxSZWFmUApzYGSx4oR3ZWZe8BzPQ2x03JIyDahC+9XnRNN5mdl46b6QdhX/9g1+u5W
v3I/dStCRx/0XoBdYY5rcX4bzkRi2KkbGTJ9q6FKzs010IjuYTg1sXj0GRvN1mhiJ8prewqD3rhh
HhwAAoFd0ouVq6IrtQCjgLF3zIsTAEgWzxAhBo8TJPFR0iTeplR8S4z2nmXFbujIN4OTx1RUO7tI
37upWOlXaVcKV4BADU8uburiSE/CsIbahO2yrbd1PTY7A+NeUelYw43LVbXi8HTOB1muOVdcIHhB
Fx9Puk7bcjn5KFFbkJ0n+0HZwGaMK2dEBxXAk4FpT1RAQDtpL+xYEyRlnAx7yoXLXSgWZiKqJuU9
Q1nayeYCONlXhtlB9Md0vjSxmW0DT8Th4DNjU5mC7yFgzG783B82OXCfWwcka1+8us6OqhtR+yrj
/K5UkNhJKmBrCdidv5acxbfXb6/u8wDZhpAIMRaYmxfNvAyIPmbxhkZBZRxZ7L3GrjwkgJ1m9lr3
YM3U4hT6JDZYLiRgmaLE6Jm7naiEWjkSJPXPXywKoQkcBYKUi+qNKvoKSEZUVrrMvasw8Gf6u651
H8fEWAnedc8rkrx/Lc1rPsmIQF5MzBFaSVHTfi8KK+yDD+qMW8xghKT5kfHd9YXpPNOpucWhozEr
08JB/4V7Nki6Zgd/uG5Be33+W9CS7RYYyN5nDBZk8Da638zUCX2+1h3RwThAFvnvti1rv6Kqad0o
QIJJM+Klkm+OM33JaP3Qg8nUpO2rQ6ufMjb20BbaQbzpsbTXWAT0C4WPxzMLkNGy+sZBodhSe/RR
mQ2essrfJ0HyVQ5/rEyNrAszGP+amb/oyQFJckYcwJhQmAVNQR7YH44V3KC5v3IOtauBIM7vKh+5
GNW1glHa1Oj8KE0+l+k3mfzi6UpbQnt9UbT9LZuKrsni7GXMLzzWo4HGjEe3xESJCyxI9snmn66f
QF0BEaME/xlavBi57FqMHqKWHat6WzXjhtJ40/TPFSQcbfUZnKZt54cNGLrUmrCz9n4hxHDnPhdO
xcJFEY5R7STxsY2x/1Vm/WdI/KxcYf3y0BKYrbgo2JPzE+E2TFqE216UmF+ThI2hIat2A+0DHnpp
AyAvOLR89SxK47aHkNYINOb1DdYFtsg9MHANBjngMRaLjKVZ+BCD86PBNiGDaPbyn9Zwis9l6w8v
RmB234spGXaZatowzeJpJSDQFiJwIWYgI+SoLqqZHFV9OxPSj6zRu2NlvkfbftvG3cay60+B7+8V
Ux8yyX6QsbkF/viY8f6Oih6D1P2d6Oiv69sxn9tlzA0kTfC7uDpDqs6/xzAkU9eXsRdNRpeEGWv7
h6RMRWRmjXppWODsE1v+Re/+t4wnpozgei6QY5iPLjhwbl5kg/QI7GUSwBanC7Oif5n6ydwpu7xJ
rO7Axr9A70BkAzAagANBAL4cq0wCmpr1hLpWW3xrnQ80Wj00xL3goNwVn6QbJ4Ap0Dsje5rHwRfZ
jBnzaeKd5UU+l0KGwkjp1lI1sIhpI79PrHrHE5CHdmU2u4GZ/A7MgvxhcBt57Ia+v20zpg5VSuRG
GcrbVdw7Xv/0Oq958gOXwY/HMsOzO3wFRbK7tkSoVjSh9P58YBIf2Jp75x6S1WVSxxvHjBmBbwax
zLfGie9ir/wSg3rl+mJ05xg+Bd3zAESXFxIHHF0kz/DwoAWgNRCNBAhePdVe/GEVwxdSyzXMlM5X
ntqzz++N3wZua4wWAvvJ3EJV/Smu1qq/2u8DpCfeHIBx0Q87N9ErkioXEu6RzGnold89q9rYzv76
vuneNTBP4HiCjxF6iQt36ORgBU3SBgmDvC0hLjMW9aHKDPCursEbtMvBLAfWg6HWi6F6MbWDEu6A
zjMZP6RCOXDyX1ESXlnQipklzTi43rKxqmHGclRUOekBSe6OeGvvtPb7YyDkd8toFhI4/zhpkY91
igntyIrHnwkvH2zurLTytEd65uuYycAuZ/wSJAoJMiLE8YHY5BMJwY4rGeAZNLlzMGZy/SBo9g2v
IkHBCkJ/aEzNv+YkVANLjGXJOZYX/JUXQ2j3SOvWcHdrRhbBjZnkXc8zlNhtJvbOtFc9+r7BShCv
+TQAuyIpRY0REfvS8QqvoHYjge0IzP4NXG1g0mdrTH4rNpa+M04wrFhPgFGMRfyatOqB5tPb9Q+i
CVQwKe0jgka4BHDkwsNUkBmWlii8qJflDVTn7vtmeBkLse0JMN50+g4o8lfM+6y8W5pTB08wY1I8
+O0LbENqYVa7geZuJAbzFpmfE2IS69FS3Q1h7YFMcgU4rHsnZ9cDTrhZIhEtp/ODV7Hc7AxaelEs
7BfH/izZR/Lg8Wlb+R57ic2E3bWcAa0WdJhLFlYkRH4TQ2Zzxxxufu9yU9wChbb2hXVHFc1S3AZc
cojZLi64XXeVtNGsiWzv3oi/jlDOJmwNQq/dbCg1ulAKmRHgixiBZQSMOC1m+y2gY2Y01X4y+dtU
+O/4CnduS1auhu5MAfWKqvtcTcSI0Pleq8o1MgRYbtRw0YaNR7fp1HwFbHBX/NaDNH5aNHeBp1+L
AjTPDGLe/wwvdjMYAuS6tkIhHjw8Q95tehe8aPbHQOPt9Wuju5kYVMbNx1HCkNViiV5jt73qBhI5
fk03DbqYexcUSysCRLr1ILP10XdGn/RiIy3aDRbvSzuSSFhG4t9SYYOA0mi28G5rR3H2iosYHaUc
4E1nOan5xTn/ahm6vSOwtnbUKJIAkgCqcOJ/rrryK9g8Scg9CGXVyBqub6TurMy03ig3A+F7ybyT
O8no5CNBW13eV+awoxJYBZJ9B8vhsIHC8xcSGCTsOPhtr1vWfUL08mY4l49q+dIjALqVA+SekMjs
uk9MBPf5JFa8ju52I8uGVO9Msgm18vMtLVLIBDDKSFQ0B9AZhbGx7djX68vQfbaZKRc10lkvYPkO
YUwBFdqgdFBjQUoVWoP4ENAiDu3CK37ZoKo6cAw1buMShCjXLWtXB7eF8wJ89sVbXpSNS6RpkMhq
xv6bpPX4TqFdupX2sMZ1qDX1u1OEVgFmwRcejE+esn2jcqI4Lx9TKg65xe7iMlspv+jN4DsBpQNd
nuUVsDK/KUevRgekfqzUXRd/p9bbX2wamAwRbQNuAazA+ZGgRpE2ZRaQqC/rd9cZDkEa/6g6+r+Z
+d2tOImzJlRm46H2SCQgvbotbSgLKWhJIzVka7LDutcFrbL/X9HvOuSJqcbKu9RUCTAPqVfZIdIJ
4yD80tmppss3pkAzYiDjWnKv+1RAaYFIBFUsxB/z30+syk6lzihMdP0n/mWIqyfCxc4Fu9Sff65T
M4vsyLMSwdySOJEyRPUpT5106wphfB0mq1szNSdBSwcMpCfyV7gKCIEukqTRMgUhLHEjVDWcsE+d
/qbJ0mZT+S7vwjTJygcxKXVTFlW5pU3sbaQ0xk0DlkJENQowgbzNDy0IEndjYrldOJgm3zfdWG7s
0mzuKFi/wsxrh3Dyu/TOK6tjBnDws5nVOfhr3PiQACJ0Y2KmcavKLhS5xDvgWXBbtffhpXRI0EZo
zRe8ftAGGoZuMzBotxvCtsO0NL+5hml8QcBn7wymmodGjWhUotgNhLUD9CgKYlaYuyZ5dePECrOU
pVun6Nvb2i3TG7OP17J13fOJu4y6CDrY7kX7uqzSsXFaAA8CM9gSgvkUSMMYCoDyfE2xVncJkKij
U/Vbk3DphXkWTBn34TnKvn0ACCmSZZyAgMp9LnoKlRZ3bURN93ohwUV9EwBzKHEvzn/ntEnTGQ6J
kGt99311g+zjzys3MzHUvyYWZz9Ik7jvOcHrZVlbZbkvwWgdakhmXr9iugdsnlRHtg56UoCzzm/y
VOajUXQ+iUAF8d5a8m6qp70nHMANGCQIMRkW8nwNeKDZPjDaoqcIy4g8lgVJUFVC/teTJFIe3Qw0
Des4XYkvNKcPwcVcfgY5ECQHF9e5HOPOKEdKIo8GH4ndmq8dEXInpOHsnMHyVmJF7YpQ7UWDAjHc
BcvW0Db92PVAd/kk28W2u636lWhGu6ATC/MvOHG5A7TqgoHDQsfil8INDp3B7usOEkFd8cdKIXgZ
ETMBBQnIFU7FomWaewohvI3YQmXx98RD83cc5Gc64gJfP33zPVk4XTSxcfZA+gtdmSXoAaRLQ83j
mERDK38ascVCOhEWCrv+K0v41risuLOYgDzfPnCidg7EYJ3Iadp3J8t3VBRonNOV5Ou3NMJyRTOl
DboroBa+AKM79lS3qTfYUTtCwk2ZQt1j9srdUdp0Udq67rYoOzMMmom8kLTpPrnmqEKC1xoSTHUG
cmfPr5AItwZ9gIZKesjSmXwkjfsb223HL5yO3mbMGvpAZI3mATXA4E3sfGMlsXzFfub3YoLHcNLG
3ShSsUPbx5gggBqmuLFjp7iPc5RQQ19i8sRnjneARkf9jEEhfh8kMduq/DC13W0N3CRNtpRvAfDd
JyPfjiDzMjZjEm8Lj95nSeU84tVAJivk/5H2pT1y4ly4vwjJZucr1Nor1elO0vmC0kmG1Qaz27/+
PuRevVNFoUI9V6MZjRQpp/B6fM6z1BsCVsZLArm2oNRIfU/d3joB6R//g4vS3Vpe1uzqbFC7Wrrp
jvdlA/gjGYJqwPXY2SINgBRy/pGlk8L2LtN9veq0jWk249aI3GKHGlL64uRafChoW2zbnqzZKC1t
L1T4JhY45MuA8L1cHyw2jbTCizOEgKxf0xfXfWT8R56/3l7wa2FmCWgkhRoNiTA9rX1LfzGcpxFH
LI2TlZ21cCV6gGNOIgLAxOH5c/k94GNyJ0krPcwgjyYF25cdPVQueCelEn4VWfvbH7Z0AMInEOrg
8M+Db/3sRoSLbyosbuigTLeb0UqfmixbqZUutdUmv06IusPSFTf9LAaIYk3biYaGMrWt12j04q1T
luStGOthU1Z2/hUGf/aGVGb12msyPvJKl0Gmd9GGMaRAdZLWb1wQ7xHsnvTt9gAsDThouR7K60iy
cPNcDniteiMeMkXDxMj3qcfcDdG7Rz2qRz+r2H1br5YMloYcQmpQbgKgbmI5X0Z0GXB9Wo33rc3R
LHY+klwPPv9NoNDBgRHe8YBYzi5R5nitmcIbONTGMCt/0NgNKrRMlXnXDWtiqEsQLjjO/BtslonU
Ax8l2rY6DAHguqVJiMtrQo/wZZYOXLwkO6vl/FBmskJVC2guasDH7fYHLw0p+lgTe44Cejm/j3rb
rFislwbALuKfzuifu3JNp2FpnQCEBC1n8B+h6D+bNSUYHWFRruOdER2ku6mIcyj5m6xPGlmDZiyP
KfpxeE2jugkFj8slUvYSgjoFM8JKb7dIkl9B3dmBeLlHz/BAu/45gz6vabM4QKd65ahb4p4iLJrw
0JrEk96aTejYNrmdlshgDZHXMB0x79vE3eu45DPILasmt3yaV0Ceutq7Plq2n3jxHg+t0WcTG+H2
zC4PBfBs6HyArnxlq6gnXZcoXK2hnd/V6HZHFo7B+AMo1E0EnTWd5pukekzJx+24Swe+iRIyOLgg
0EN64XIGaJl7pgYsU2hnne0PKTP3raTQyyEaSLZuuyYlMS2fef6BNwOEHE0UpLCdLuMJ5qiaK11H
0cvaJHDZYDEJ+nx7+6uWogC1DpUudHyvGXAyrpg+RswK2+QDfkoB5K42VK1cKdMVNf8U+JhOm0QH
sHs+dE5VxwlgjlaYZG9JtU2aLbRE82wI0hGqvFW7cYFmuP1dS7OF7iEBowFH+NWtiRssHUevx3cR
vL5TgZp5YhzUkL1rZrFynS2dNWex5k1MYBIyiZe6FeaEQk0p3QKqfvtr/u6w+QhCAWOqs0LLA6+8
y8XQjI4omKtQHBq4/dxyZ/BH4HItX9dUV8GYp/sV9xU/qIgon0k7DtIhu8utx8EwoR0wwIMhsAWz
nuBcC2aj3kdmgHdILfxS0iy0emY8N6hDbsENRD0klc0274269SOKTBtXrv1LEic5qqTHSpQyT3dy
tO3vFQETOmaeDCxTltveEPpL1We9H+tVPfhOGT15OB2qrgrieK+1+8Ih3Z8E+v4nXaW/dauOvyac
8q3Vj1Cpr2Bb6hayuEfSkPuDKoedPqre93B3HUiUFSt7emn1g7gOaD6SERTOZ3uMZZ03CH1EWUrF
ll/oYwEUkdwQI1nZAUvLEZeQjRL2ZDM/vyu0CsmahQp96IF49mIUcFfohyj7qeI4fhW1+g+MA3RV
cFXgH1DS5o9mUJctSU1YiEDiAn7TrVtvh6EuV95IS18Fzcep3QGO0lXJATkUZOkB8Qi1GIRdzUwe
wQLYk7h7QLV+c3sLLMZChRKpPa4inL+XO8AYJdRmUMMMtd6tAxQj2F1Ko3qvih6VOB2CmqfbAZfW
BqBfkMCm+ISrQkDW02Hk5mgB2udu6kYDLME+ZhAMvh1m2rmXO5ui6A9IF7LgSfB+9l1UG9uhKEBJ
KIzYOXodmjQJ2rdSAX9dtO54n45Dt6mrwdreDrwA7kNktB1QWcEPuDoiLbsQQMFnFgrO/b4kZjAI
zY9qB7dZ0z4w2NtgZxAfmhJeQHv+oanPi+YhMlYIygbOVPSbX6nE0LpssM2Q1NXRwO3qw4JuV3P2
JRKf9n0Hb31SRdbR4gFGZ66PCkpyYrIE/Z3RGILJ+jyL6c5Ta57P11fdRRhvVnBJGQGDSVUmkKdF
6+yFFTGowVL+dUy4HsapnqMWXLTpUZWV/MfhY/K2Mq3X6xa/AJk0MhXw0a4zX5aJ/0t5i/TXrv0K
ahNggaAA+XbMAiZlAPdfP0XhIMPl29NdZyf+U7ama7ywrIFWBrPBcoHatObUhlJYkItyoNmU4uYp
jA910H5AwxGOU1Ao6dfeyAvfDC4mYCRYRBBsmh93Ws2tQs+FB15PtKmiPXer3RBpK1t1Wo6zrYrL
AuZ009sYBNDZVnVbDlaq27GTm/ZHMJYDk4ZpcUJ2FRC1W5nG6S+7FWyWc9NhMDXatuzUlb8w0n4D
yIEhHlMZ39lo3MUFqmu9rKYKkt/03hrZcOl0APYLgwkxHdR35y49o5mxsmphCUTEzoredPfBEsBS
HybJmTY5VubWSh/NNdH5xSGeitc6Cm+4l6eJPquNwmDJ6HT4uZwy7bG3VRDxV4jbHwhkZcZ4BTuz
sGiwPYCggiy7eY08qmuUm9PRxQQC2ExbmHa0uMPeb8/jUhCUQ6esDbJwaGFfflCVWrXMwLo5AUq1
yYY3Fzw4pG23gyyN2nmQ6e48GzXhMljaS7OAilYXlPnvZvSQgP1Ks73trnzP4ro4jzU7s4n0YLWW
IparBBpdZKuhRgnuuS+hb510cte63U89FpvYk6FWoEH1//ets0zYAe7WMzO7OMkmDXLYRNTtQ1Xv
Y3Ews5U9eJ1yQJbdNF0Hni7YBvMro0iBOtAHo4CaC0qoxlPtBAPdWfZKmOvnw0WY+ZXBClpSXPtY
Ionue5nwW33lgbK4CGH1Bql+NOWvnpKpriUsETrGbPzRGtAscj90stI3WYgBSiWYiFOfcApzuQaN
RpRgAxbFqedV4EB9i6tXL/k0sGCy0fw3yGw3Aa9KCKAYxaksn/L096jflWvdmaUFjhgodUCODjZd
c9B5XUC/NxcVpgPPH6v7XkZ3bXzP8TLp7A/beW/JQSMbkmxvr+uFCxPXJRIx9E+Q3s5VBVq3SptI
QsYabw9dHh3z2Aw/a6/apMD3Nmrl4bOQpiDalEhPTjLwl7qcLVRSG1Y4GEiouh8o/2FmXz1Qh6v+
t8W/Fdkdj/7L8jgLOJu5Ubo9muRZcYIE9baqfjbNkcPZ8PYYLq1BVDctdHKnRMCenYO5V03tyD4/
WeO3PnnXyj9uu9K8WwsxO37sBoxNKP7lJ9VsY49Cr/vYpv8hnZl0RPCwmoSr0Pq8nB3DlpThVSJO
3G12VJJN5d4LvV0ZrYXjDUcbJLGg6zRRa2ZroNeiCiDipoaVa78xzEOOfkyd/oYRyu1ZWYzjQXsZ
NUTQlOdZfqINYiw5yqKmV/ut9Hw37TY8ln6jfb8daWFyQBbCAQekH/iUcxCuYbUsizpSnwTPN1X2
M0UpsuX6yrgtFCBh83UWZjZwYuS6m7QDPohWmyTLUDQrgSbsg9jY5rI7QCTVH4Thy887eVwGnm0i
WWvw2YCS+qlQeTDYT8zUfa4f/8MgmvDigdzglIVNR8dZMuEIK7ZLhemq+/GuT4e9Gt+ieuUgX7jz
4LUIFi8qdJPDyyyLgGWy4Y0O1t6Qy6NnFRs0OFfSu7UQs52K09ToUg8h4Lj7C+jI3zoqV58eKlQ+
psqpDmjMFT1OpXrH3CoRJ5kVh7phT7oUO9NdS4r/PpZmb4GLOLN5LwodtTrc4HCRzuUdWoW/695x
oNDCjIfcSelRQYY8MNrU2UpriPw8ctzH1nT+GD2xTiIm1gHq2P2bivPSzzQOYRdhZtvBdv5oVdaB
sC2tTU2q/t5UrDjWZvwn6/C2UKb2agthBo0BZ4xmdL+mfY/TyDG/KJIZe0043gHamtGrKon+6MZJ
8dWkPA3sxoPgviVRkZc6XMk7wQNHRJFPa5IGGe28gHuqPCQ2r3cigf9sE7vmQTKh0FO2xgC1zfig
A1iy6bhVgqqcJq9lljdHxWDdlgzU/OqZsLoGmsx5LTqn2cNgp/vWC94FkW132zipPfypR54TcBbv
XVqBl+nS+JtHYhv9aGi7+ib6QmjwTf8bZ2axLdNtUt5BdiK/A8rfAkrXg1FIafK7vBDAcYGr749O
Rnxr1LV9R6xma9RaF0iuAw5eCMACO3PNTGwht7+Y++nMO9uOdswz5XHMvcj+8HgL9xqfgFpUDcfE
W7t3FnIQvIX+6stgZ15VhGKnoURkUXXSGz2w5Ulo3wyV+cAuHTPvga7BRBd2KApraJxBSWkBKV15
JvwHTLM8ZbWzyWj6lLVruMPlEChRAvriAKE8Gz2mCoiQOHl1GoTqd6mZabuWZ+7m9jmwcMNBlhrS
NdDORHVpXhhIUqp1pAMVMG5aa5M6JfwsW7hAlJH2gCfESrSlFQGxD+BSgJKDEvjsm0zs2BQGK4gG
ryWlH3JITbbkFLEsgD3gyhG3HAy4axRxQDibA/TNlBtNURfViYtjUbxZyEJiD01dUfuNu8q1nxKb
+UGHWuD/ok3TebbYNXeM4biCaAOAJEmk/FjbtO67K06x/UWw9xiCpD37eXv2llY9GmxAjAA3D6m4
WVmHJgMgO4NXnkwOEYb+WHfMj0wtaMdDOu6ZXQe34y1kKajNwQN+uv8m6e/Lj5SR7igqI35qVLzV
5MMIGX59rTm9EmQO/Grjuu20EUGShtybcXYcNPooIvV5dB5AEv9+zFwdgYp2LCHhXZ6c8r3Pnxs1
+gKvozXVQHPKqeYrAy8W5Paok0/CgbNBS+JYw/VSnpipnENkwllRoOYfcAFhf8sYtb2yUm2jQ2kV
3S2R+tBLYP6Y2vSutev2lLUsPRhtlz4wqLcFXULU/QjV1K2C/sZLy4wsGCvDDFJJUG2HHeVGj9si
KOHi8Ta2lrfn6aB8XQhcAaL6WbXpn77j2X4YvW6rEZdtYuHGQe1ZYkMsSB5VEqVdFD9dyIjqPKB4
i/lUH05m1Eqf89r1G9YnK3z1BVGmCeQHMUcA71G1mJ93VR6zmBYOPwGBB8wXS5N9JVNIRac28Lpj
JIcnmpfuVnTkPetzBhVu+0SSrNhMBrY+5Vw7ApeTbBh3vxDTzDdGF2cbDXzQ+z7u3pyiXCvoLAhs
XP7m2auN6qyxKLP4CWifPe+0b16b3EeCfvO0dFcbfcBr6XvmeABO5iGLADNTaznv0jVxPmzz1eVF
eQNHDH4i6l3T7gwYdH9+z+NRAm1GvLeuwbm257K2Qmp0KgXfWOqxYi+d9Xl+Gv7qsyCzgSw76bpA
ifATG35k3RFCXNtOPJhJuQO6aOWDFjAhl8FmQ+Z6jOgeZBZPpvzRaPeQ4gly7SsfpzzprfSeiVXu
GvOfHuq9IB9l8e72gC7OGDDZuHOhwAjm0+V5oFTpmp1r43xz3vL+3XNWHihL9x46F+iggnGM/vDs
UvCSIoZ+Cf7+yn3u1X0E4bms/AofiLFnK0O5dP8AOY/+FDJ3KE/NRtLsdIObOe4fZyrblvFmJK/x
cNfIX2V7YNaPlYFbaCyA4QSNR0iUgis4P0mFSnOgZzFxRdT2vj1Ueh9k8Ac74LfBm2EEgCCxwDhR
nCe70XCbDVLFAcbqow0Gg1YcPM2lPuQI0p07sOTOhuHgLrfcIgAuvQi0pDITvyOiem0qa/hCbdxy
WeY5Tw2U+V9II15BL8mhlNN+WLLoXlmROq/chmUJntXjcaSpE6RWwwUkfd1y08Xe8KtOszbgRER7
aUcw8W770q8rxV+ZPjSfh44gBwAfGb4cSEtRJbtcWuhB262udeKEUAHYu5K/Nd5bZJYr8369hLF2
Ae0B2QxzAQnCyzhlivurtIv0ZBb/xIz5Xvzpl/xlgNkaHh1p117M05NMv9nVP31dB2QNWLhACJ6C
QMYBbGDAo+bIBpnJpNKEliAB6PEyQUMqPwj7MePHLnpjeJa28E31fnTJn87+rXl/eHpIul1eNysH
wpQ1XSYIExYcZi3YrC4yyNkuGtyCqxaqP6ch4TvREj+H44Fr/ezMbeecbBIW5cvtnTQdp1cR0XVE
xxEqsKjaXs5fVwKE3QwGIpI7V6Hv4vcDhKC+fzoKuo0mwT9gDYGgeBmFmBHJ8e5AjjgYgHTfe9kX
ZziwTqwk+tenEPw7z+LMUm9qaG7PJ7eyQvuB8kygeSfdKze2lyLh+aGXK5nK9fl6GW72iNHdeNS9
GOGI8Z1lYZTsJXuHCGxmyJVtdp0JT7xivNdt4FGu8cy0rVON8xFY49jedbn1ApXbg1auCTFefxDC
oDMMJjPQ2jjGL+epyiyiVN5SWETwQ8TavVZXvymkngfo7ImmW1nui18F2Uf01wEavnrYqmqUTMKn
KGRaf2elke9y4hPy6/biu14UeH9DCQa8aRxQV5vbMgRENRJsnjoZ7zMxvDROXeBmUL+GyLrnSn1x
k7Wb93pbISbkpae5mgDoswWfJL0HgkFBQsKqxFc5gy2y89sQw6E28rXny/UZjGCT8iKqEJDRmO8u
uBLJWNYdCfn4NWLvDCiw2yO4NE/nAWbbqkypW6kUAVy5HyYvbg1S4GumdMtBkF06JrS60K2/XHu6
mzFltx4Jpck3QrWB0l7MZvMfvgT9Ajg0oHJ7hSuxHF0YEOclYZKmtg95P3sP1ABIsVC4WFnci7My
ZV/AjMJtZU7hQM9Cj5VwsexI9SXJyi8WLdZu+b8uXpfHN6YeYDxUhYDquGp/GGQYcqh74nvsLIZ4
Cg65hDwI0bxp0K9wqDKDuG7+gGRR+UmSHnq7PKBj4jfox9mi2t4e3aVPnrDMQArgqMckXk4hkdLp
u8iiYWYk7OCOFtuIylnTQVp4a03a7TgKUepAR2Zee0g0K4sTIyVhCmdu+oXb+T4BLFd/0tPyYQJA
WG206YsxKNVzP6y0oZeOSECSYKMLlRTovcyOSBSfy6qgSoX5CIMVH93qOrC0vPs64nje9TrhR8uQ
/cpNs3SeQFGWTjwuAg25WbmFo9rcdBQ7cOBQXgANQD1aDXLesrW6O6T43YqE1lI86DAQvBqAjUTO
ezmTqYSMYh03JGyovWete2j4sbB3WXT4/Io5jzPb9BKMNKuUYvqu6LvK6wOklb/eDrE0YQCRYmub
kzrBPLcTeWQrj0oFCGS5t5Ls0SIRJJP78bHQrXuwovOVu3px7M4CTn9+Vv8rEpolLkFA3ny3+jto
t28q+dqbn28U46BCqQ8t1gkcO6cZp1Waxpaa1sRQBSAtVmBnZ/nH7dFbOJXPg8xVh4Dyq50sQZBy
oCP42+a2Yk4HrtgajHI50ORY6ADIBBDc5ahl9hjlbLrEvPbQaL+j9r4eXm9/y8LEIH2ChArSKEgV
zxd1SeEio2m6AnnosW6+Q6YlTyygCV9uh1n4EgA0pxIf4HzTaXj5JQ0MJmRjmyo0YLiXsuGxHaOt
qNcM2JfCwMsL19hfa++5epateXmcuBneBFWy0+o+ZFCQBXR+ZYcuhsGhY0PeCuM2Z+7JwUFBuxsw
aL2+l1q/y6v2OzTSV6AVS4e6bYJ8C+QD1EtQEbkcNSjn5LXNY+waz4v8SNdkYBTpES/sXd4YrQ9t
wgOP6dGuFCzvy1+17jV+l8Vfbk/ewmmBn4HZQ+MI3Mv5QTvaiUQ5JVNhAZ2woUieNIt97TL7mxEl
eIPJ77fDLQB1QKqHSjiucahXXGlf9QAnRwB/q9AaMn2nKpr97mqvP6To+m0SMfZb6akigEto8b3u
QCcsI3NAU8YBSer2T1naHcj80S/HgQIx1tkExFAIJtr0SyaJ1BoCNTLywIrIAycLb0dawB7go+EV
/xc3PVF2LudaWmgDN4WlQt0uu8ckzr/l2ghrEJV3yb6wgYuCP6p9R2qzCVowdjed5qwZMC3kKmhd
IDkDdhLyv3NuHdzEK4d1VIVjk2wNtzq1xprl0uKInoWYfsLZRcCHjPPGgJEzkkvfHmHorm3qOIeG
9Fohc+GJM2HfQRQCDGYSALqM5GXIuno9lSEtKpTAfqQF2Qr6hcUxGNIvtD/dnsCFcJhATBzIyQTX
w/Tn5x9mNOBn8xY5l2j2tV6DwNtvPPdVt3qojYig1+PN7YgLs4VUGkhwOmlQIKm6jJj3FcwXLGhG
cvU7R9kgNdbqzosRJnVFZK94Kc6BRJRD8tDlpROq4r3R/njV5zOqyZvjf3//bDFUoqN24nGILLt9
MJBtA40WWLhW8tOIETyoJ3dHwKHohIC5HCkRdTo3XUh4ktb9ljD94ETdz9uTsXAlXISYrbZM6gQ2
ghp06jznXfT5Lua9RF9mPHw6Dg4jSGbgX7QY5zVlG9Ro3vQWllmF6m4mgqR+MPrXzwaBMC/QpDZ6
0Th+58eesuFJBFF5GjaAe6JEtS31fB8n9sq0XN8rCANZJNh/AqoGvOLltLgoBpc1BZ1YjnB20na2
c2L0oc33Onm7/UHXp85lpNlCS1qb5GWNSNr4xRN3TAevNT2VxedrbZdxZod4ZWcaKwtPD6k9BKbx
3InCr1owUzhMJ+Cssf38ZyHdmY43IPCuYB2uB0BPASHrEJbv8O9I4CX12DvU19VK+nZ9EKBb8m+g
OW6xlFXhkilQ5OrbsftRowx7+1OW1gLKKRP9dtKgnKc6AwBDYFOB01LByUmZeebr2fBRtfku7fMP
XQ3fb8db+KIJ9/AXpmKAUjO72TUB7Z6OjmPoDM7vwmbHzlkTQ7g+EiYhBGTueP7jZp+HiEzZ0M4o
UYKKP9yEo9q66fP97c9YSBsgYoLnPpRgprR3frQVhREVXY+HVVU9SkvucnRRCLfhxXyMu8e4vCt6
dqzKTx/ck3QKtPTAzIE2pztb5+iGusmo49XQ5F6QqP7XIMwt4eYP0AlXEqOlUYRCHyhHKINdK0rA
AYdRGJgg1/YOvP8z0Cct+Xp7EBfWAmbo3xDT6XF2dWeQ8UKxQiDNbrVNPsjHpslXOjaLIVCKQv0T
/YQrwXOhMSpyLUVKm/Xwjy3bJ50MKzGm+/6y7oVJgUoPvBHwXMCiu/wMgO0MNTb4DG3wIOdbPDPh
BjbrfxTgTkFgpvfTRqwcDNPfOYuJivikB4hGiQ6z1cuYFVrFem1pbQh3bjhnwqgjo6XPW/kkMv3J
jYXt59T0Ibax0sZdGFAQb4CixosSDN+rZueY1GXS8Q5HHzCGSRRAr+D2qlh4hkDm00BLFUwRgILn
2XBJNBS1tKQLDWDyunJHGvuRaIe6BU9LHWibbCCgv49dtfPGtV7u0rDiILRRMMTbb453lgYwnp5T
dKGygV+ZsJ2F+PzbBtOGD4RYHhQXriTH4ZQMD+ocb2TB3F2LVUk7+2jE7kYVK4tk4WxHgwuvKIjr
oqE/fz/GgKkOjPE+HJqXydQhr37GGrL/KN6l1fvtWVs4LiBjgUok6tkTXHx2rpsms03eYtL0xDnY
Y1sGLCt/Q7dj5eBdigMSHQA52HCTneXlwh/ylPW8abqwk0U4xukpEvWL4671uJb2F1T0dQuChxRP
7/nnlGlBhzTqQsLDMvvH7L/FxpF2D5UVuNkPh+9uj960XefbGXOECgoyfiAe5xmZZtQcUOQOnsKZ
zxMI2/5iCiWFtXxsAWQyiVr/G2ja3mdHrjdMcoTNFIg9GXCjNfn4oFR0MOzqTRidT+L22czLHQN2
JzCL3xmwvZiE4PbnLhRY8DOgzjO53E24gGnlnv2MhlSuaglOEa6DA9m2j0PK8b4nQW3ZaOe0m5ax
b4TkD03P4fVGmkPqGq+3f8TimGMT4iUHlOlV5lMN1KvLLsOK7UyfFQe3PzkOyElrWNa/S/9qciET
hN0BOfurfKSHSNyoRdga1uCAdMnvSzm+VnDPbHIoOhBpb1hmblL+zW3jjxFiZ6XFHOSSPKiJ+wuM
go1ejk+dGz85NN9XRvHsMLptyBp8YmlrTVq9U+sOVOf5PdbxGMWYFANS2IdSPORAULj5WqF44f6A
3ADKSxaWOi7l6UeczbyCMGdk8VyGZZ4GAgk7Wgi353Vh60626rhAQFiZxMUvI4AvHldEDCO4kkbg
AFIrxamVvwzrNSEfkbx3xZfbARc/6Szg7C6Oq9KDjQRSWqE9aI3uu2vGRAvnOLIkkF2BRUPiN5fm
jfXWLR1B+tCos++a8nataiEGB8x/XjYgLVvJymN3YWucB/yb/J5NkmmmeZvWtId3Cwjm4w7wT0iY
fCGf535N6d//PuxvJnAWZyxzMFYKxMld75FI965OoHjt1bvbE7T2OfrliqjpoHM+qB7+wrnf6U92
/cr799HZ3g6zsH/QxbWBX5kK+gDIX4YpoYUD4G43hiY8zBt99AtUvJqVe3ZpsaH8bU2GKJYNuYnL
ILYp/99i40AeN/lLWX6+OACSJnqmUPpdgN5zt7U0NymH0LYgE2OmQWxLP3deiIL1RrfyNUtDBrEv
5CfAzkFpddrLZwtggCKiaUOPI+zUe5VDo/EBQg+3Z2XpODgLMScDoyUK8rbbD6Fq0j2AjWMLzEVQ
l/dF9WDbKXhlK8tgabWdB5ylDjU3aZMrBLT7n6y4H9KHUrwXdCUPXx459AUgZIXC2tymFKZyJldo
uYcayAOSo4mYTKzWNUrj4uihxYs3BrChV2wFVqUw+ojrIRQ1Ge5BVhKP2NJFEMHQ+t4ZIdTAOtIf
nEZ6hySX1spBtPSVyBPg2A0jPQAsp7E+Wx9NCVwQWjAkpOW7hLct9b54aGHeXiFLb/lJrgDaBRP6
50oJx40GGVWqo3iHHmJL+JBB5d2DLH5JuNyV9k/T5b6TrhV5l74NNHgCrR/89+olVRqJtAtdkbAF
IDPAxi6eRtvsn1WlaStf+PfdMktBJmQGKCeASwPMN/2W83HU0PUhI0oibi93TfOckhOe3rsSGsNW
vWmpCkBJ8Y2h8WtQYDSyc8idrUHda8uhmmPSj2qAQfUv0qHtnh+FWPNjpEvrDIwfjMfkpnn15nMr
T/LaQI9fmfuodYIyos8GhLOQnwKt/mCme7vZoMsJwOxPyzzm4pRHRWCOOGGNE9zCbJFsqmJN+XzB
59WDVhy2F16kC9K4jcOj3C0ImdJlkz14qeuDrU604cTKD41nJxDjBOh0zHkYISVSfqiEobvS+5Wq
95Hh3XXQEtPqeOtmz0OXndyGBnEzrJwFy9OL4ZsKuiAxzR9fTc6jnlNMrwDr3E18qZ5I+6KE2FFk
kZWLx1i0rc1j1Pwy+QMz7ioeJiPEhAsOdb96Wxd2YDkjANmRrzR8VXa6vcUW1jraQcjHphIJGhrT
rXa2/qLaHaCJ56L71MBXT5Z6/BBzQ2xtLtdqswvVGDws0PPHSx0lhPnTIot7zaobTFmlNdVD3jC5
G7Ne3lmybwIICTWvbt5VL7XmacfbH7kY+S/iHM9flFKnNX72kZaeWzRDiyocXH3T2QSeBk+NfOJ1
vBsA/1T1yq6+umgmshMkmLAywV3H4r+MJ5VmDiSnqAGVFuifXZ74aIR1gaWi9AAA/Bpr9moSZ/Hm
hzHUrJrBG9pwmMSOQcPzOUkeCzxUVz7sKt+dAk3VLTzMsP3mePHC1YH7HMYupKK3g8aO3XsUkg3f
1dI3vQedHtDetZ7IwscZeArCNAcPE4zpbPIa2yhA3ld16KgERtiieOGVooHhRfT77WWyMG2TahZs
SZAmwp94lia6zEY3LOWIFNk/eWM/g1R7jIZi2xfdmmjrwleZgEugYYWLEv3R2VfxVFEnFpYImXkq
O7Cdj8R5vf05KyHmbwUgjBwIGyEE1e6aOPYFfRrWEGCLMSB0CV1N1HBxjV2udIZSZpKKqAqbFDqN
vcX6bUWL4olFyvn82kOtGEgzMEExavPZYVGFx6Od1aHXM4v5ZUtHyMkLHURr5HBlmxQHu1PpSl3/
uiDy91ic+BEo53pXlqCQIO9SI65qQD3uWhlW0X3lPDv0rSmfTdS62u95+hyJI1tTHzIxcheJwRRX
R1oAyBZW4/zNorpikJpe1iGYe/kx0xwVQOJCW3mSX2dYFgWh4a/hK3bYFSNHOGwcB1uVYdy1rwXV
v/U6DaAKvYmKfINuBwRmu2pDhSUDLyErL4Dr1aP/1RRGzRXdemy8y9VDo97JRzIwODn1m5zEQKES
v+1WFs71SF5Eme8D02AldAHg1ORx8jbglRmpNeb69EMvJ+syxGwbJJYNGsZAWWgz6MG/dNChB154
b3aPXfyjSkLn0w0aTBVAAkhP8TaDQNusLFlnpWkbWs7CkW5q3fFVsva+uD7qLyNMo3p2ZzK979Gq
YyyEJ/JuLLAoWHKoMmdP7ehBSvZy+7BamCRIFk68AnS9kfPOzt4k7WyYQ0kWtiUURYw8yOlaaXMa
k9kkAQqMXAdGOSAjzS8vEpXukI0jviiP7kcv/R4r9hBZ3SZn5F5rwYK2i71Ju7uEaluqxmAUcI6y
25WM6yoZwdSd/4zZwBoOb7wS3oChsvo8SNPxOS7ltinbvQMiCpAGf9Javd8e3Wvq0t+gFq43B4pL
V0jdMjEbV2t6BvlbWEN6xSFp0geQ8Ha1nt1DgHNr9VA0TaRPIcNkNCrIxwyV3QySEiQgdb4VwJet
nD0Lu59CJgmyS9A5Bblotvu7zmtspZMihPmwb4oQJLcNHIlXoixsTUSZ9HigCgaZv9nCap1SG6Tj
FCFPH6QLduNzkr0kHMq/de63w0v9aR/vaaiRHEHTb8KNzRsUAL1oivUZC2v+7PQNJE530A7x0+Sx
nrQNK4JnR364Pb+LQ4l9Q0C5BV5uDr/UtFL1WYvjwBCHrthKCuXNaOUtsxJjjniIy6JjrY3vSiaH
eRiXyvRHqtZ0ORaioEE62coC+jC97i6PHVeh4GEzh4cx/zaKbzl7y/W3Tw/WRYjpJ5ydbO2kN0tq
hEj0B8jKH0zrp5Z1K6fNdS4JkOTZd8xS8rLXMwpKEQ9b+q0lbG8wiDwnMojzFabB36N+dqxdRJrO
m7PPMVPbUDm3eGirLsjz307B/MpK/CjZwV9y6xQfjsAjnZuBO4g9t+Fnz/Z8iAJVPkODNyhw55MH
wpRvaw9CQbqxfIeoYTD0ju95+UHmcFjUhT82fwp+1GHIkravUHXYKW8Lmqvv6X/gj+L/H9KubLlt
Xdl+Eas4D68kJVm24yimHSf7BZVhH84jSBDk199Fn3N3RIgllLzzlCqV0QQaaDR6WKvK3wo6obG1
wtsxbB0tjIHmBcaug2v9VtnXHFA8efY8qT853id9rSPH8Ooln1RNdnNtXCU4CjiDS1geuQZBvynj
OinKqlmi/rZe76iVSY7btoSl+02HD3+RUq0tUA3ZVt6cdI2DCgpVbd7u+h7duCSWZ/k/EoQ5qLY1
cFOHBKD2PeDZ5cfkgOvRByO9oow7b/j5AXnozQXbAh4kIIRabyItVwtF1fUa1Rhl0MQF4MxPqr1v
RhLqykN8c6Em0Kth+lGfg2g8+GUFf8nCw8TsR1Kf+Gw8mPR7UcpQyDdVhDA8OrgAIo8CqvWE+knt
ga9RYxNY38ziZ51L/JWN822h+2x5jADX6yL+aRTDDDZvHQpCD1o9PKf616JFMEnWMS+TIyjGHOGz
pESDHBys1BkO7fBA3Kc5k7xzlg0lWBHMB8DwUAdu43eKqDMropWp4cU15gMI8H1TziGwBY+MupLb
WCZG2NfV3JRuCrCrk0IObgOKrirss/kDQjCHxZPEVYg9sNb90pelUtNrTm7VhcxDO33fH7os3V8/
M8vSi0uGDDka93TwgAEaZi0GII/ENfO0PRG78fPhs5sA9u++mwCWLHvKb+0CC1LQv4fo2UUvm2MT
IydW0Z4mF0S7OpAYKyQVMuYdAd4g8U+3Tg56UuAoW0BNuCh5n+ysZWactye3f1Vh3y3jA+t2LmD5
gLOtNidgaZtJ1qKmXgld9qBl303w5LR/N8bhdg1Z6Bpe6kGXZg1hI7SETWU8Je0pNhBE70f1Li1I
CJwxBLP1B29OXq7L21STA/oPhPzgv4jRXsVOCrVmVQs6pV+V+ktTa7xmf2rxr+tiLi4HNAwtVAS6
hiAqyp6FQ9T2KC2yANt6mjX30ak0H8RilBTRSIZDUigPmeFKvBnk/cTNDpnwyRCQAIIvsgGCX1a4
wzQ3mN9Jz9DAqHW2FtQUSJq17ZSHlsX2TimqOEgGUh3J5ABOaOrqN7ck7GHMRsDqDLN3D661dG+W
8RwyuC1BlaNzw/CKbA+8wh41FQy/eiyweeWEJi3e8ngEA1BiK2iGcBnoPxUDhBWZHrHGiXd0pj2a
c7txh6659r6wszngvcb8gU8a0DOY7c99Uj0iHKvs9DQdnvqsdL4XuOp2GWg2p77XgwQbsMn3FHAe
1O39rohq/qiN+XNXO8e3ZDcn9tF12qB4Vo5KMX6xFf2YMr3YgXN93jUzQymGpja+g3quYNCtMkjV
pvBnWJIwT/C9nANUKEXFUuAWYEjldAAcfTOpvq7jUZ2UNfXRO2UcMjS5B2weXw1F6UOlNVB84tFm
T9k8YEaxHqR9ZwUtavMOeha/5NVs71NldtHdScHINJAxULX4b6cveNhOVbFT6r7ym9JQkAlMiN+n
pNsrDNjqOscP1qBkIU2m2p+MzvCbBjBn3Ea1Ta16fwNDqfLbcjL36E4Dm5VrJscxg/PRxcQMjdzQ
fbQQgGG20KZDMxbdXjWnxE/0VA+4laSBysCOobSphWb9ubhrhpn4hoUZZjY8v9wuirDCJ3+zHCu5
H0oGNs3BG/apYSifUfaF1wVxZ9QZpVniK6nND9Tru53Kbfbg0aTB0bINP8tm8y6bOrpDbBLVKnWR
pSfaGr8mbqnfkS7vj20G6p1kBNkkxytR4gZe1mzhUMBQOgjz47xfxOhYCy4kndv5yZnao9s/6Mgn
xI9pnQaA/lDrak+7b1b3OmaP5fBgc1nw9cJSLxV9BhL0qIYDzYOYUEE4o+KM6uWJOKfBSH2GZu7r
lubCoK0lvGNwnZlq7tZ90RuIVcT6fQKcyzZJ/FQ1whoEVNclXTgGgiTBVNPJYNxIMZdEmdFcYe9M
q8bTRFbktDkhNHQBuRuh3AuGVRVPWBAyIhqQocBAr390/LlWfw+y5s5NzSA9CSPt2kslzfqKM0lM
6Qz89tMQR1n1hLlLFPOO8bJyPvA3GpBo0BwHo4wKjbWEGY1phIGq5JTQ7tHirQ++7i8N+04t+9Gy
LD+rlS+NbTw42VPjHACpeuhJ/zy1B1UFbxhyGnD4/NLOYHzIp7LzwowCZg7PxioB2XOT+vOUhyPQ
AnJb9V3+fSh/j5rqjyYPZtxs1X3D4t3gFj6w9uL8KR4t3K2Fb5KXGDlo0n7WE8s36SEFiGdjWs8a
p5LTd+F+LSuwVNq4qHYG6aq+XoFqKhAny3h1os1vo+8DVJ/uyPwzRjOmlGJva3eeyxL06fRxC6s0
IioxPOqD6k+wxlMm0+nlFbuakHCtJ4oJ1qcaQqj15hQRdSRBwK1NeT6J5WycHWa111LcsBgffZX+
kP7w+MvtZ/hcgOAQFxW3u2HCnhwcEjR9gyykGlLl53Upl4yaa8W/VyyczaP1ygEN+ij/zTrV3OWm
ArxeHAfcqq6xc23KfMQFwMfnqCXCmIoFnldc0DXKeHeoT/7R5uUvLXG/AZRZpsHNbbLAPaAiASiH
Ygl+aTZu43hYgJg8zeWXxvje6bdG4ZbJw3QhyAi8tgvvvKznZDCBdIU+fgSUSOObXu9rtaxUc3Ov
ADAAtwqez0jWr/dK35pD7ihZdUrdZNfwo2FXEpdS3zLFiHD8I0I4v3SI8QQZ0uqE54wd0s6eji41
Tb/TkQEChHNyMABHNlZKFvRzM34CA3B5Z00jDfWsA+fylLn+rCV/OTkKkWcLzX8tTQBGWcSA7UmB
zjW1PN3BbbV3zoiKTO6SKXRGc/A9F3aNaE7+kQN8NiPBR+agXUohHXXpCC2P9PNAZbG+LQuBDntE
ed8D+cIBc1he8ByFs6fM+tFPYFiuj6peSBSzrfp/hIjpMgbMUIoMGfITWq4hJgjGn9hkEiGXadVl
HwMXHYWSC3Oh2C1Q5fXYTlQpTzmpH9KShLk572Yjey5bLbR4sQOD631OVCfQZ75LbLwDzHp33ZJs
HtezbxA2uWMM/UAasFYV7Wc7yRAyfx2RWb4uZHM5PbTlLHzhBlrf1ieJxCgvmeyqOlkErxvchoZ1
M034spZnIgTDbha5ruSsq04qnHsOWEri3OPwSiayuVpnUoRIFPA9WN8wTAQ8ggGIywKWeuDY3l9f
rk2rcCZF2OLe3PVg364roFS95R5KL8x7r37JE8ldKBEjJjMqt4RJAZ34CegYT7zW/TnOfFP/yQ1J
XE2ifrFAAjtfaUcT8+kMgtVKEWFXfl1fMoliLMGQpgR1GbTBXDqt2bHcusu6FI0LrgR7Y1sMCGFR
1YTAtNgJU0LMAkFZoeLz0zzHoJB8Qcfw9alsq+WPjGU1z652Ox97g8xtdWK67Wf9J0VxgriYduYo
yzNt6+WPJOFYpr0dN1OC2ZD5e6Yqb/2MN+f1ychELJM9m0zseN2kDBBRT/OIpF/z3NeOxAlejsPF
M8D7Mw3hGVBpk1eYNmSAQ/c17k6GM+64+R1RD5aagZclgTFKytC3dAQ4IRN9HM5GizWpgMGR69jR
uXYgdeHr6ZNX7eJCBie3LQfZCHTJIeknvm4bb4w9u3LhDiPMMwwl0vMMFK6PTSqpQtnS04Jc8/+C
hDVsTaUfrMaGhVYfO4cG1SRrLNw6OmcSxGc06VT0OeiQ0Du/VP3NaB86JtkIy0eKG+FchHCX6alW
NohuYT/Xe1bCBW69R4o37qB8B55B0A6/b9/cS4U7op1L8Y4rbO4ZL1LmINh3YuzNAkm0WUkaPree
d3B00O6JBkn0ggnXjcd6Beg2ZX2qNADZWAeW/EhYHg7ezwqcA9cns7l4AA1ZHtQAXhADqniqtrNX
2+UJ7OwhMeKgaE5V9XNCI60y3km7qze3A/gbUeGF/AS6JdeGwRxAtJZaXnmq08mv42dVqfxaho8u
EyLsaj11PQWdrihDmLpXxuhTMVmBBhLv60u3ZYDgwwMV10TLywVuGtFrUHQYZXUqpmyfI0pY/0ap
FSoeajCjlwG1qt2UE4nQTdNwJlTYfEAx7Dqd5Uh5e6dkKsMpDhsASliGrN51cxGBwYjmQDSOXHR/
dp7HCFs2Rq89WRSBhUM6SKzP5lyAHIBglAfgLNHMcbOv+0ZF6ViFNyvxHru299Pys+u+XFfUppVD
MS4KsBGRcsSsuBpPBI2KQ3lqWu2Rm9OL4k4SX2dztVDajYQY0B0u4EyBF5GatYIiI+b9VLOvIxhn
+rfrs9jabijEBFArqhaBaif4OkqiFrYb476bevVo0xEF9V7oaV8n6z/1+Jq0T9aQfWCznYs01qcV
cTylz9BUc0rj9pEB0NSewdDpavcdz16vz25rAXGxIs2CzYBezGX25x4DsOcYmGThYqcIy7c/DGr4
ys3lkHgtoBoK2XwQh+HUCkJcg042rbGELqm/qI19jF00KV2fyAXiKIgLcWXDkqLWH6XwYvyAK97k
GWPaf2pH7bPexPuJxC+aUR2K/EcZA0o3OxXe8hLX7hXlq2V8R5YDUOrAEZN8yLIhzu/F5UNQB4Jw
CeCyAVy2LPnZkhYprTXuuMMn0npfStX70Vdk8POUmP6QZweg8Ry5ad6VWXxwWvWnkaBW35rtQeLY
ivv2/TOQgDRwL4JnU6w9dKnXInyIz9BitkeV8YFRMwn7aXzlTYKwaY5IlgvAM9+YXVmxxfsbY70G
aEk0gfgLqCdvIRJYr0EMQBSw1Q3dpxnp7ANQXsp7h1YggUVzvpOSg2IrX8Ha7n5qJnpPMuuvzmB/
m3H3W+PDK4sRTU09EqluCrIYvVSfCICm9x1SAzuQbDyjOl8P0ZNfIUE1h0CgPiYWcPU539fOfG94
8xMsReBQEhZDirgLrw6D3S//6X30TD60c137aeP8DUK9R4tpWQgusyxw43Q/N9YhRX6R5UBDpm28
VzP16Ok45eoQlbqTBArKm2JtyMPr20Ywlu9ccFgLJFcQWweSh3DBVKBMUcFJ3EX7ln/Lb+Tuex8d
QBY4g8jeouhVOIEJEnaj0hAaGdO+sz+h9qWX4WRuTQCoKsBJRPcmUkTCto9LxZtbo+qjiYfqEPQy
WCfZ+MICudk0pjFgJSLDCArgEQySR8bl+KhTRWwf8ZJ3vizBe8l6zGrKTBppe8VgIRJB4XUNC6YW
OlgELF1+QOi9dPlmJwZPXssggL/1BPhanc9k8cBNGaipgQMBOwjsxvW5M0dE6/QkptFYHUADUeiH
UVbULHgP/50G6KMBRoX+5gv3y4s5YaYCEbUb2n2oxuGs7HJZjeGmNs6kCNoudW50g6l0UWl+y4zP
Xrm7XRlgpUIxA5hMN5qN87qckWml0TQ2oWLskUz3qcxT3dLGmRCx3VhjBqdT4dAoaT7P1sFjIdWe
r89DeEe8awNto4A2eMfUE98sBOhznGU4FekYKv3O6gLUIJhZOCZh2khOyPZ0/sgSTojK3aTourKP
OhSO6wAI29/K9SZOR7w3MtJy/KtxyLVHEF4BrtH0DtL2DMlEbMG/ano9HVB61keJcu95IWpXUIdx
XS9b+/dML7ZwELndohsDIMWRa+6RUqYymjrZ+MsUz5yMbuD9TGiLKfA3TgK0OH7g+5e2STyHgfkm
9gIpWYJ+8tagUZm9Jfus+fqB4ZF6BLkHAOAuWsk7rmYDGzUamdw32kCXnIrN1TkbXlh9U58Nd+YY
XtWVXXpUhnJ/+/cjKYZu+6Vv76KH2oCLlxu0HKLZzfwTQRL7+vhbRhYeM6AjUG9x2cSrTuACAJXo
EMEE+2DW8KZA132aDhI5GwuFbBsgHoC6gMpST/ALlIwDp6Lsp8iOf6Mcqvpx8zRQ44LSNCTLcbeK
PmiX2RMASRweqUXIxv1cHvv5wBTJJDYWaym9xlMWpMS4v9X1WahNFVDmfTpFQ3mo5x1gagi5zyTB
oc2VOhMieLRqbjJtVLMpavF0ea3nD9zcq0no60mkjGS5FVdTlNHjGAdoSjGKwwe0cTYFwexNTdxb
zCgxhezX4u4+KlaQshtj0IsJX01EOHsZV6a5taGNhN5xFC1QybtGpm3B8pk912K0TWGh0DaF2Bn7
NHuPngy/ZVvd2LXLsx/Y74KUWmdkUpN6ilDopiEjKKvklY2/zPLMfqNvSEtRTDVF2gwasLuskNjv
jSsOWvjz/ULAjxRuaThaN0XxvCPavgUKQbO/vp02RYASCjXcQIhC6fN6CoYblwWKL3kETBij2Y2p
b2u76yI2V+lMhLBKrdHxkqKeNiq7J4C5zu3zvxtfWKWkM3IrGTEFbwgcFuI83D7+gsTgoCbcW+hr
10uk0QbVlmOvRtr4QFUloIAjvi5hw/9DKRYKM/Cyw0YV92lvWSgUSjIt8uhurO7c7F6P7wtz75Gd
TiSytrSBRyTuPcCkAfBRUHiZjhM4q2M9GkwVxfo7u8vC67PZOtvnEgR9A7KGEdTZ6tE4hvFTtueg
bpOoZGvXOsDJBD4h0JsvrqQR8DizXZtapJYhaoaq/C6L767PYmudAAWL9xGQXFA+L6yTQ4jJZyuZ
o1pX/DKvfGCYfEACttM7xQ56ti+ubaVJZhTmRAAP8JM+83/fPj7e8AsEAm5UZN7W+xbdH3g69c0U
oYaWGKgb/sC5Ph9fWKG+mOas9eB2GPGhV1G/K9lHGxoAkqAKwgS8UYHRLaxPVtB5sLSBRSPqj0s/
mSXfv3zfWXhrueOADYHHPOJI6MMQT51qTGjwNlsepWUI5ltqPmtGdF0FMhHCUei6NHfiASJAW5kC
MURDfYXkPMtECNYPVe3gOJshwlD2U/rAqa81EhFbiljqJZFQheHAO2K9kZJyricPUiLzkKmhq9x+
DuBb/jO8WDiU6E7VqAaGH7+65lOf336JroYXfD7T7ktOBgxv9btMeaicoBoltmLD4q1E6OsFUuuY
qSpevVH8tev9uUbaGX2NHzgO58tkrIXMoG5ECXvHo8FBgS1ozbO/r29WiZpFSJ9USyhzlvNg8r+U
n0X1nw8M72g4dognL0Ti6+9PQO7r0pqPEbKWxUD9jHzAaUVB+x8JywTP3DHdBFwDrSAhbQL9aOS7
j0xguaIBJrM8tdbDl5MOgLaEjlEzt4GaloHsPboc1QuDBFDr/wlwhHPWugVzTfSlRK7zVICVBQFM
QA2ECvdrV8L4taFr+HpLiBpZDtygwqFIkVfwuKo1UaX70+9aYvZkowuKsDoOTByO0ZshGOC3fsBi
rL5+sYlnilYobcu5xfjtHPSlH8se1Bs2FQw9YKqBVYIyRB+JJCXrmUZAqud+T9tHHTCW+c+bNxNE
AJoXxRcA6heZrwok7EBuWzRR8ajMKFy83aauhhf0qzqZkQJso4nUyWfsGxtkL90tFeMIICWM+2Bh
F1qrYBhVzVQUo44m88mjJ9LZkktn4zCgMwbZbaQzAbMr9uBVEzWYVehdlNb1A0+zfZ9RP7caP6bu
Tm9kiGsbJhz4mDh6DuAXcB6EaxQPLTR7JryLmPus1CQA+UQ4qJFzWzHc4nMAsAYe34LztWCnrZet
SJUmbkDcHKX/iTuf/jJketlYNtSioHt9AVVCpYigl3J0gYDclm2Ud4CQSPcDGIe7A619x367voM3
DskCGA/saQD8oUtSsFbABXH4SOI2snjkImFL/ME6XBexscnQcgP/D60a6IYTE17oibTz2dGbyHRD
4h6kzUOS8cXQftrrOCJoxo4K95NphJT/ff37NzbV+fd7wilMGCB37dgEQWe/vN91N8zzx5JJHByZ
FOFeihNWj3FqQArqZpKjqYekD4gMTk22VsvvZzYXEaH2v3NpEiAjIGcrsViyWQgnI1VsatYGZjHT
+5TtlPY+VvxZtmllsxCOByGkV1sVUpz4UBaB3oTXNb55/P7sWLG9qqPNbLMS4+fgqVIfdeU5VfdZ
BspSydG4vlyI7gvqqDVCsgpXYF3ukiro6WP+vZe9LbZXC6EPYIwCj1DMS2mJ7bVj6zUROkABIS8t
KdlerX/Gt4VJVIkx2lZHoHPz65w8AO6ySu7q+EGadt60VZjG/yYiujueQ7phYHYTMT3MAQeb+uiL
va75bYX8EbHM9ex8ODRmBZjYmohqB7AKqt5rRXb5jZzW7/cH0vKIZaKPB0zDwv4FADrQjtDWEpko
OE2/ZMMQSHbwYrYFJxRRlT8ShHm4xNKzMoZNtLqjN9yZdWA1L7myb5NdrD1MstaUzS12Jk5IRxqs
8wbbGXFgbH9qfHZ7wcESJPozHeGWagpgx6eovIra/PDWT5JTKFks0YtDMC1XJw2LlWihafsdar3+
Bm2vUz/GwUcid+dTMYTbpHBShjohTMXSE5+D7Tn5cn0Lb56SP2tlCBdJW2gmtYepiZRijwZUS/3M
2fG6CIm6xVxSDt7LJBuwYHU3+c8s4xKvcXt80wA7Ehp0YLPWp9DitQfC8uUW6e6m7ITu0o98/5/x
hVuKaSUdqhrjT9beSo+lrC5jWwV/xhdOn+Ph0efmy/fHu8wC6pIf3wil8j8TAqAslCgtAJzCElWO
lowOUDEjGn+z60CxH/J8f32VtmfxR4Rgpaa2Qv/Wu2vo+UC3GUuUQ39A0YD1tPB2XWq9RcgM7pR1
M2QchwHEqfygOpIyiS1zfj6+sd5ILVA6eOqyJrKtfVX5JN/rzq7s3q4v1KJO0dieSxF0ATK2JNcG
WD9deWunQ1YiE7ZPtXCW1XUtZvSaIEEjjjNYZd1DEKCtkzwg+T2643QejurJleGkyZZO2MMajxGQ
ZLSJUN83pUj53M38U84/8JI6Xzrh4qgGlRpTgQ1AAToF7MEJL5wPXOkoqX0vfUQOX3we1AOJubYY
3O4Y36koqUWrn6Qtd8tenYsQbLpSTbMOntgmcsuD1j+55gfs1fn4wjaeec+HLMH4TmTMvvb9+vaV
fb2wfQckLxFvw4VR1kBz31Uya75lR86/Xti1VmIPGWDumyiuT2X+VU2fFRlOvWwKwmZNAfFYdRO2
EZ/2sRGM0b9bIcH9qClq15wYW2gAAkaPQtROImD7sP3/HkVwfm2n4qYZjHi5s3XtCzdB7LznyWct
+/pvpoGU21oKwX0x1yWkAC3EMe6MG2ll3++kP4oGgON6fM1OgQXTwC3QW6RXjyDy+MD3G8bCzb4g
a4h33uz2Y884TFLJQ21Gc9NHLMUCJoFWjAXW5cItyAB+hCLESCuDrPML+wAoWKD+XJ/F5nGAIQJF
MdJ6CLytVwngr0VKZhwH1YPD6c/krbuxyP+/ijgTISi6dBgpEGHHPfFrLv3+7+sT2DxsZ6MLaiYL
2TufEA/p4+fWz3LJWZANb6zXp1M6s9UrOE+Kc6iMO6kDvnnWzj5fMHekN/QudXCYK/vg7uvvXwzZ
g1umYWEfxQ0rW3sJSFlFMGVPiOPUMoOxvUgoXQYHHpDGxCeLOvUIR1uYBGJS+Rjksnfw5hSsJSS4
cNAifL5WgjH2bUFZAw+ZoNlmb9Nv0wdKGFADjxqohfF6afVbi6gy0lcWG0vEarU7D4wXJpVs1K1J
nEsQNmpN5pJ7Ayuj2fhPXD+Z7dFQZUj+F4pAYSAitACDtAxUY7zDlZwFDEAp1VoK4EZf+xzoE29u
RW81SoIA4fbUy0zXlKxuXvWM+Pl4jyns+Qjw1ZvPHQoPAcYA9lqAciIULKgcdCkOq5OxfjXm6gjE
sHxQJd74xloBOg4pBfhiyJqInY+u4sZJRpLmtVKAAoZ2e5lpvTjaoHxGZwXKDtHghKSYYDr6nPU1
Kj7qVwsXqPrFD7X01isUEnDglt5NVDPgbbretMqQV4pHvOw1sY5TWNfHG00rclXAYUUhA8qUUAsq
+DHULofZjmn9OqELGTgocSrZTZcqAGcTGh5wi7pILogJHz6mTd81TvNa2j4IqlpZzu1SA4CoBPA1
CgxcnAcRKFBJqgy9ef3wCjZYtdnb3R2ogNzu5lmAjXOJyePUqZ4qRhwtmKa5Iy3QprreCr2d1lEz
vFUTaxGCol01UUYNJXUvVvJc8kgGX3Wph/XwgmkiSj61fYzhm8fMLP0il8GrbwhA/4wHAhqEGE3Q
3qw3qlmBjIP3rftCWLubnmJq7m5eoJUAwS6Bh3dgYCBzX2bAgFE39rmkn/RyK+GEnc1AOAudgWJE
O8cMeE1DBLT8X16JHtm5vlnTi7FAgRXAgoFfJWJ0THysJzQAl6/6oU14aKo3V0C5iPAiUQiXElCk
uFDXqjAmXZ270ctfUU3hu3dMlUVRLu65dwFwJvFwQHunyMZmW4TkxqDkr1bxGWniTPsrHaLr2r5U
xoKijJvOtpcknmj3KqrVZe6y/LWa+tCygtoMekBDebKOzcttu5YjnItMI8XkxZBDLM9vfqSZ51+f
iEyAoAwXzJYNnSCg4WQ3cTPQ0luDAegRAP0GjJPmLOhZwsHI49aYNGaPLyjEHeo2dGdZKe6FviEB
YN3YLouNRW/nekOVrldztxj5izmEfRzGzm7sDjcu01qEiJADZyCr7AwitL1hffZk1VwX20kYXrCu
WU+c2B0xPNHuh/8A+M53m/talsa70PUiBaYPV7aKfj+xGqCwckAcTpCS3itq4Y8oV7q+SlvTWDwl
PHphQi7qADiwsmhqzOxl+sLsIyOvZHobkpv3k45CK/g1aApH8lwMtrez1qlJO+mR9QZGR9WSoIpd
LtJ6+OX3Mwd2HjV0KjYY3hj5rlMPSd/evJcgAaUMhoqKK1ReC4YcZQztUCe6HqXUZ06Qz+GtWkD5
DVQA64SYAxy09QxQtUfiBl5JNJW7vr0rHmh7h+bg60I2lgkxxIXYDZUyyKOKk+jnqvIqw4rqNAk6
/QtvT9cFXO4lfL2pI/gADw3lSkIkdO6cjrcksSOafBnZ7Nd/dQi3N9bLdTEb88AFsfQBmShU196R
Rc/UbRmz49SFYkXM2+tKYEhmIRtemEWuey1eKxieql8stffz+dYYEABnAFyypNDQJXVBZdO1Xtqp
hFiR3dX+bycvJUf60rai+BBBmYVmFwynop5zjwBKbSjsKOevHWCbB00LPef2I22hORu7FmyEiybW
O9Yr57xRam5HAEr2PSDdxr9v1jLgHeCEI86xoPQsajrT8qRX4IcdWycytf2QhKasfWlDzXg9YPVV
AH6geEw4cpWujkYyNk5UIj2Ox/0u2906AfTBAfgJyS0IuaC0sQevLTiaLCKDhLQK2uJmq7ca/+J+
I7B4hWN7kao99H8X9f76518eZsNboojLOdbBbyasf+WN1OltjURjmfogT3ryOH1y2F+OefN2XQsS
dpLZuQmzdQjK4l19r/CdDPdvaybgiDN03QbS00V5PQfMAovbIn4xvSoAVr9tvsbM16h6s31FkSBk
wHNCleAF3lePsiQtM5v4ZTaDijwkpsSBvdyxy/gLZyzYK4HXLSxU0XC9pUMfv+BJnbO7TFY8fjk+
colw8EFxivMAX3x94rwy85TK09yoD5GZ62V63hzeXUCIlnJKEN+uh+/jtGmZnnpRXLl7u/f2Eou0
/P0qs4hnCa7Of8ZftsGZwbDB70UrMFpE04wm4JAMn9TbLfdahHCDWlNRGloOEWCUU3q/0W+NnWAK
AKJCaAm16QAW1ddT4GledHzKlcilz4g+eFUqOWsbOkCUEs0m6MRe2BAEp5U4zPEaxSKR+zVDq6aa
3NyhgRJcDQ4Aionx8gVxxXoGC9CqYzk9ieh9bXrAQ72Rgxcka2sBywzPtNyVvKUdoSTSsvwQD859
zfZWGXZ6aOv9HTFciRncWjETpbgA30EDPuqM1/IG3lZdWkJeVnwx6kdbEiHYHN7DoUPMzEAbkHAL
gUUoRWy0IWhv/V55e5RUfUDjIF5Z0M00MG2IGh9Tjba2W5GoY4hS71v9ZmfGRJ+0ipTTAj138ZBL
zWEabOpZkQGmGi0ALcL1a2hrgcAPv8Q1AJIOvqr1+vOkq8cBgFNRR0P1lyqrQdkc3l7gvkyE2S+i
lazpB6cdczvSWB/Qej8WjmQCG2YJ9g7te0scCzTwwgZqGi1tUJ6MBZrnsG1atMzswFD0gVU6EyIY
JlMtC3NkEAIwHUSyvpTprW0aOHbnsxCc4iar3DyOIWCYwBcC3PHbX+trAcJBUGndZumyTKgoD71P
jne7O7bUoes4ZAhL4y0tXD8quDXMhDhGZNTzETTTu7mRPBw2NL2SIGhaN9lAFnSEiChvEwXz+Z1k
K21sVnTKmng8gFYQ1YSClnWaokNBJXbUJI/mZ5PdbossvNHRjosKd0RnhKxuaVPCmV7Z0Zh9dT8r
xtvNexTPNUAJ6XhJL1Z8fZKTWqurcYCGAfFs/JVOP68Pv6yucP07oEbF29yBz3px88SGVxZzoyiR
/ZdtsUAD73wDzt/ak0XuN9QMrs8F9d0Dfiwiout5zHqnKm0+e9EYv7W2tTOb5q6Ib/b1zJUQYbFi
Q52zeBFSWZ/rfSGDQl52irBY6DFBA8gCbmcD22k9h3zs8jkdiBct0GWO99O2n0lxNL5m2s1ZWGDf
Qtuo2QbxkgGk1rUk1QbpD6wiXBo2HTp4fVpn7EuqH65r//Jo4MmL2wHuKVDDLl5zIEmw5pqV/Utl
/C4PVvPr9uHRvbzE4IBUha7B9SyGOnY4r1z64vGTmwRa/S/HF6wfaeba6CjGj93Aeb0ZHsez0aMO
YJnl++H1CYZp9GY+c+LFr5N67Kw9vfluQM8ylh5vB3Bxw/lbL45XEqTjnLR7YXeOXe4AGr27dfXf
/Re4MaaGaIMYuVf0iSAMVLYvjg4O751Kbn5Jr8cXfIxejW1igpwO1eX5p9JPq1Yi4NI2ITGNWDdw
RbE8cDPWK5QA9EKtWEFf6Pg9N41gUsBuisB92coCiZfnAJIWMnsNtahIXi6/n7nHXtclo9X0/UvC
Dq3nt7LmGNn4wi2aUqakRo/xQbDOHT/9faum158v7FRuuYNTjLR/Ufo4sP6aLFkh38b3Ize9gEmi
cGNhVV6vjz3SpiWu2r+UVeJ3Rw04bTfPAE2CeDEgZ4mtKpaE1BWI4eaJFi9Z+a3fVez7zcM7OAbe
EnaDgg1h/WfbneyyabKXwQ0p2sglZvTybgPq6dnwwvqnsYKbtcbwYWH91R6r4V9+vnAbFCU1iDJi
fB2l3j8aN9lfX56t77c83M32ApSBaMlavdOk6fOs5NlLkezM6aCRHZfx12zsINfAE9oGjQkgIcTG
SZPVBXBHk+xFHVVwTR079nJ9DpcCQMiJoCGCbkhXws1bz2GkBHV3ilW9sPwL8c3+Zi91Pfwi/sxC
TGmeoaAJw4N6am9x4HdrwGsGVe6/m4WwUXEAaY0QVvXS+nUWzjK2tWUjrh2Y9SyEjTqTfIS/iuEL
c/It86uym4Zv4Lq9+TQjTuIClg1+HlpYxd5fpMRRtJwW/KWrwZBYgOTvVhwwQFkgRoz6N4QWLtNv
dWE71qDz4cUGBOmXQo9u1gKQMhBCB44Z3FXx0UMVINexUh1BdPFYl16QxNXtel48VSTGQOiDNIBw
otMq6aaJetNLmt7Hh8S7ObwAgIOz4QXHK8l4nMQMw+v221C+2Lvb1gdxeR1FAajCAJg9PGLBdTEL
+Nlla8wvrXY8FdrdraNjZEAmv2cwkD8UnPjBdWaAO6fjc/KtdndxK6lFE88ArvjV8IKxS1CllIEp
ZXw2JoC69N90M9TqfXJrUFIUI9ijXE06LbYghplBA8YqGVO4aO/E8QWDBNc19miK8SsPiYbp/0j7
zh45mWDrX4REDl8ZJmywvTBrr+0vyBGaJmf49e/pvbrvMzRoWvjastbSSlV0qq6uOnXqqUkF/il/
KUABMB/YnYCvbPT7UEIay/049IFSvSqOZ8s4Bv7ulb5VwediIi2WaI0ITKCobl0ddvYCR5sKjACW
CE2AwXGJjMzSZieO1lVUy/qgk892/uzsDc0z+cgUIT7IUjGAAyzld1KtFC2J+wBBGNRJJe7+6UEO
7B0xCf5GeKZL+WpEUlsDD0CQoEUAcaib/bo//8zK3F4HGAAiqHj2MaJipLi5CWpJ36AfxdgERvkg
hQCYovvqA24DKr3eV7SxWdGumBV7wf1a06ADUZLiRKMRJTHdMPIUweUsEs+dBbRGA79RCfFD+iYN
3/W9mOv3ebr5fO5WphPp82GAfFn+ptRBEtyfnY2TBnwHglMI0iEQ896D+ca3yLRMQxAyQzP56qT0
v9GvsOhE3DobVm+hg9tLhYF2Fuiv3AVK7IVoy5wenQoddgWO8MZCgAsFW9YE1BRpJe5EJEk7OpOK
KVJ9Sznu5o3BOqCBhc0QuMgoOfwrYSatYY61WgftSQpfnVKwDltfb7OiU0TMUSTB+6ixqmSV3lR1
kPYHI/WM4XB/nbfkI6INcwqLAbeIu/SzobfkqqdNoJOn5NJlD/838dylHyaNUWgNxE/Gq5G9VYJE
4cbXM0g9C38hIQK7t7RGU0aklkhyE9SaZyfHyBK89gXy+QBh1Ug5iUPIH6inh+4gMKYbBwCJBKRp
ARQHVzAfR9XsMSVZKeUBHS8dfYhKdMryJxE798YgWLqCkd7gLWLxQPfZzstoQDumoCTPin2iIvTw
hqlYyOfWuOol+MMF5CeVrzofquSjTQUTJRoCt85ahTbqGoEKGc3UP5m1d3+Xru8c8DXjNgOGHiZv
1UAKTVzVuDW1MSC6q+rfENqU1WMU/5x/39ezHgb04GqDndA09ixcbtd2JpllgFk5KJILOdJ6t5OK
8msw0gLwDvInOEhL8Y1aEXQtbeZg7P7Gl3ovjAf8EIAVKjBxAC9gL3GmYuyNnsqR0wcNeAK0t3x3
Svt/FKByBRlzePErS933gLEa6RAMzW/V+r2zmSjrEIY1xtQADQuwEy++BkdpVkkTfPgoPNAz6tgF
tnR9EKAAs49nIJrEIX+xnP/BohGy8tUYGNRwozqw5WuY7YUMYxSgjWXZKdBKweJxOYsU+MLEQjP7
oAWDGHqctIJn7NomgXaJMYvjIDCaTG6Pzl0aA5CXmYHx3Mhf7DI9Uqc4Gsrb/aPwzsC49POgB+1n
EESFl4G7ZzlZc6iHbVwRK6jjQPmFUmVJP9V/++k3SnEuUSF4OGycPGhjdT7Iua2TCkMe4/U5QVsX
o6g7KNCm9/54NhRgMAjMIyBpIa7Nrf0cOXYhj3kbpIrpfkCHnX+Sj3AVomHouczf0z34Oeo4btsA
cJCDegT7jGDzMuPArQdLpyLipgJRD/zCcj3GQrYIYNBtYMZovk4+teRTUzzZn9GOh4pYUjcn60YX
t8fyTIqdLoQuqcAbixykai8YAKcE9RqAGaDaBIy7PGXZWKcZXL4az6AfrXmOrPP+1YY7CXPiAHKI
io3lZEVDG0tRQpnn6nbW0Wx2+zX4/Bv53AQVSjwbXZh0QT4/oed0agnyw+9ZLn61gd5BfBuewbrl
jNFLwwwW4S5wwCKb60c5uTT+hHrEVn4z04OTPuTpY/mzqg7ldBhCL8mu9fwBLijwxvenUmEH/d6n
MIN089IoCsfpVEnrgskq3Ur62EvfJ/I9kT7SlLFkGG0wx59U8npf7Yatxk5H+QhABPC/LO6ujLRS
qzMa47x+bb4j/YEkxX0FW3sc+UW8PID5Z3t9OaxhTPJKLec6QGsxqTxLe0EQ2OHoEQnPCuEu+C48
Bq9RQpLFk9UGYRG6o+XF9V6EGTSwex4PJ+AIGKppOYJ6bMNeK/GyIV+Un/OPvdPDMsjgzoIpA5yG
B0DQDLDnOexpYNFTE10ikT1er+9CPt/6YcwmMzKmhgaTfaiLh1E9W6LA9XqFoQIFQgzjh2ws771H
2mgpWT3RoP+d2CdHEdiAzRHciOdsTIOaGyedB8yQ4va5O6ACaS+xIwojUSaCpUXIBXlLPgWlq72u
JnqFEZReFHog9AzDCw3dst/9jloq4s54pxpVrpdQpCu+XX5oHvZvJjSMARYVFTaIAnM+0TjUfaW2
6ftm6uhJxOPJjurSQuHrTfT+QhYKkUd+r9ZDC0SYUdNAQoMx4yx91H6AtiUXUcNsLTjMERxU0A0j
1s+5ECbRqzLVrSRAnzTL8VR0GO5P9ydqcyT/qeBpsZNCydTeNJMgyo9Y7UL1bXLow2MqNB5rNxJz
dqOJc++ScAoHUP0lgaO4bXJK+9MEUqVOcI9tHcFbLdwZqcumsvPeToKWuMPgojvg/fnaHAXK0FHW
i5gteiEuTSCV7UGSzZgG4XzQFLcZ3Tx7MIrgvpatUaBeiJHEohHfqnGartBOm4wyDywNBYCnfn9Y
HvuTUXPhbADiyVdkklSntpng9ayGx9o62aKupBvfz3LwFm4hDZBnPqatZg0SC0mTBWr864eR/Nw9
OwvpTPuNf0Dmugbkpc6CWH2hVrA/b4Rvvvl47pbTRoSQavgCgTO/OUcz/Xz/6zcONepGULkDAl0E
znkC9AHcHtHUNklgdLDir5LxuhcSBCO+0MANYEbqXW0qpkE/ZvpxeLs/gK3Fxd5RDcTkAXzhc9jJ
RDNjnOMkqJNT6CIucl/8en5YeROegAzPhCAqd8LMpsnNPILR0+pLXD7MxZMsKrzc8DChA0l+OElA
B4PfbbmDcPl0KHqGLWq/Jh36m3p5dR7bk30arEPzRoir7o9sLzVydkkbh7kdRmjsWfWCV04XC41V
RcSd66XRkQxGIumdEBiYvOW4JL0uuphIKe6l2FXClzD27i/OpgI0VNeAZkdPM74YfQ4Hx9bB/BxI
5WPoSJ6dd+f7GtYXEoYAqCt2FgKgaNO7HMJoTSoaophp0LVeqqcHO3ku28c5IQeH7B8MgIV4obP8
EmC3nConmtF1TxqioPhYa8fSElytG3MFnAo61iG6gEAA7y1LSZVMZS/HQd48FIeS7nZx0B0ARU9I
7bGaG75IL9dnosjgdg+q4UeKihWBkd04hgvx7CK8MbKgISrjpoR4Sg5h4hwSc/DMveQxwCKjaAvY
cwNBDMRi2Ga4UYJUUx/aTV9cZd0r8tKb8tgzkkur7vYKlnq4t50+0jKTOuix6utQutPw+/6mXS+1
DcQ2u+jAtIMQADcOx8xSRIwpuba/TPNpbgXuwNrpwMuIhZGwVRnGk9uoXWINco8cKKLE9jdTnk7J
ixTXZ1Orvt0fx3rRoQjuBqrQsGPB97Zcj6ii9kSyLgwa6SXvTtF8Mve7BnhgoMLNQjQX8XV+LGqh
OWgqLUXXaDyWPwsRbmJjJRbiOTur53pVqA7ES9Wb/bNsBVHDtXVCAR3ihTZg9HjD87m9vG5ytVab
9AqKHU0DF/pXJ72axAv3Gw9gnQEHYNF7nA2dG4eBNJk1GG12LdGUyDAl19rbtg5nD4UA8ENgzhH1
MbgD3usaMTvdzq+fUG/tjiD0ub+XNlZiIZ87E6WD1r9pGeZXfT7qwyUfBEshks+daaQRByDT8f3q
eKHjyRa4IRvikfqBF6IBXAXYIecigHEyrzOlTK+S4xa/9jLEY/IX0rkTTfXGLjIzT6+AeoIjtdF3
Xw6QD/A/K0tSkSfmJr+vBsy8Q9LrDNhN4k0iKPKGoVjI5yZfU8KWpkacXi39WPeneT5kIqoVkQrO
DxxnaWjRaj29qmhRhxbF9lnZyzaF8nDQJTD/jzWnhuFbmruui1NNLSvMUu2b1UM17PYAlvLZEG+u
N8MYo2Iai/QazheQlgmDzuspWsrnjnARJdXcOdijUeaVmtc7H9O9VI2YIhgHdvmgfRkg7txGykNj
0CbAQgI8dhF7LUQ99tbHDPLxlkbBCviN4Mgsp8iKoyKLssgM1PpjeTFF8LD1zQlfGAhM1IejgAEn
eSk+rdJuVLpwClIv/lnGpz4/TI6319ABuIXAH6jy8eAFHnCpI0Nhr9MYvRzQ8mUcj5qz25Au5XOX
cgU2SDWVID/WgrJ9UTWB/NUcASiJqioV6VCgn9Aicvn9sdKjDWusdoGM7oCF7hp17MrWl6j/fX+e
NvUg7g14MHigTL7hfK11o2TLAPcQgHqa3ssqr9RLERxtdSYwCpTcqsy/QEEg7xaHY2dVWVJ0Ac3P
CGLGlqeJupmu9ixUgGsFcRnGB4Ba6OWEJb2dmvagI1MQnrP28uX+NG1IB6oHBHjg+gI0g68athtU
AEhTNgXTI2JkUXX8P4nnmTmlvu+bdIb4wX5Wzl2y91ZmcMP/vp5P4iZ5qJl1D/GtdIqOhn76l69H
gA8V1QzZwE19mpbIEprqFPTPSnHpo4f74jc2D77+P/HctZyqZtiHFsRP9GijW0/ygYhIfDeWFy8d
VlQN95qZjeXmMSUykaSo5IA0oZs9To4ofbYxBihA2R9OGhqF8OGZthjVcphiOciN0I0kzR0zdIkZ
RE+3rXFACxwM9rZFDHw5DsPBewpnTQ4y0ytHzxalt7eGcSuf6b+5O8dedsp4hPxG/pSRl7w4zeSy
e7UZfIVlazXYJB7erqplVMk0nBErPpLhIdLcKhOkOTZHgcJY1AoBqG/zD8PYyGNdqeY5IPlZjQ49
vezuy45cLaP3YvVIFqw4z+dWhyY6jFNzDpTaM3/PIg6xjXVGTZuGaghAJRGT5o4EKdDjjUg1EBLV
YU49c29NFT5/IZ+7PavRbrHQjRXQ7Igms2g5ogvut/UaIHsCNYgwYLeCkm65k+o51duyJ3qg6bGb
hyedHEPz1/2ttJ6lpQ5+tw5dVdfI1wQK8ZyPcbXb7EE8ezDjwYYST77G0EZuuihGSwvMUXpsDkVF
BanFze9HBAyODCrb8DRZzpGkF3XeRqYeRLiRbTXokn8YAdKiQBYgt4voMWe4m0IeWrkblECrXkfp
pT/fn/+tNQbtDEqqEApj7CTL75+bztYiB+JJ8lLN7pShR7d/X8XWFDGwEABQMHgAii9VpOaYZMlQ
q0AcXuTpaX7ZKx4oLhQgw1Qw2lg+9GKZs202iJf4clIfXCrkpDXxeYuUJXgwbuVzO7RUepI0CeRP
1d9Bs4662h6n9MFue8FxW8/TUhE/T1Wo6eUARRoaTvcgUiazu3+qYOhslHyxRArv4lFnGPSQhIZf
WaAna1tX/hcFSPExWhXkLHleGEkap5mijs536vgguxJ4N3aPAFIZYQgY9gGm4EySoySxofSm7FcR
rmjXUQSnbX0c4P/eyOcWO47a0axGyJe6g+Z4Oj2Qt/sj2NhOCw3cKluEOiRqoQFtsxX0L+3d6Fci
AjxsbCVcPfCzVbxMVFRbLY9cj6tNtrtB9i3rUxp/kv9hlliywWSVVoiic7MEjYkZVUTxLfsSqV45
u87r/VnaWodbDdwsgfhWR7/jWPFbi7hOfmlCZH5+3NexNUm3OthK3ThKoH2c0aceOqjuWpOXiZBn
m2PA9QloJiKFK8sdTXDDQHur+LP+Q0+fHWDBeoEjtjkEVBwwDwP3G8/AkEVD4fRxrvhl2rv9xdb3
OzHIc98o4J64ai5TI2sbxR+Mt+7UNgKE7Ob3425AW2h4SCCnXy7BNMykNkpH8fv4aEdeFv+DuUBG
9H/l8wjfKJ+rKaSm4hPlnJCHar8vj+lBnFDDBQGsNf/kxCMhjfoQvV1687Pdvn6+v0G3TAUIZxj/
HGLNgNwuZ6eV81mLK032J8PNOpD1umB66kXV7ZtaFMTLVUQWWMcGTgsi5mZKZ9lvp1M+vJSDV1QX
YeuMrZVGcT6w4mj9hswV52fYtCPmMMmyXzdH+phIx/tTxaaCu6RZOTIqApACxeOQO8uU9k4jOYns
E3R1LE7y33I8T9rJUF4jUWxy41gjrAc1iOnBJ+Z5N8xyiOswi2W/j85m4hnxYXcrc8aIcauCTeaN
ZUpzaRjUCaMJ6bVBv1URH93GkjMuRhgmCz80ng9DyitwNTra7NtW6UpF66Ip4qg8UyJYla2putXD
fr8Yx5AnDtVnX9KPcXNwsnMhosxm+4ZfeFRogtMDwWg8qjmHYISXU7S6M/uR8jCNj6hn6b8MIirl
zXEgFw33kr2EVo/RujVjq5dnf1LOdX2u83O5PzTGCt7Aooyid1Q98G8t2eklWwfBuG8ekpQe9LnY
712imAX4WRMgBIBdubUIm6js4f9N/twe4PxR7/4B3NhSwCu9097a7ARy69CFKsVVIWt+Y55a+5dV
xogJnEQsxBurjag3OuOAXA9Jbx4+2CPINFdU0fwkfc7a2qsnAiTZ37xwDkMkeNltjQiBMrwf8fba
sO21qsdpOuq+nTRH3XhEk26tc9PdzPg47Chy+P96+Lhiw/hq0SJa9wf7o0Uqt9td8cUp4JzBUmrx
StWgQKaPwGykiWDpN04HNpWCTcWqW+ESLk95ZoRagaYahl+0z5V6qfJnpd1JePA+R4jMvT9cAJ7h
Nu9Ao3hu5dLwid4cFXvwxn9wdDCI/zRwF0hG7JaYZmH4afI6HkcR5cTG/YRcBLAOoMJl8FpOPFHm
mOSlovsmuiyETzp5dMxTQp9Qdi98sG6ux40u7qqdmlHvkZHS/bxT3VQ92KXXWf/wlFwMiFv0rqun
pHlX0h7+yPtjvTCyYIZCSQi8EnBRLLeUNZWj5JSl7kvVpUwul/u2asMXQVEZsh0ASoE7iw9IUM1M
s0yJcCBSV/qRiZCuW/N/K55b67zozIlURPd7Hc2cDm39bOuCZAHzi7lbbzECbontKAuHPsMIovyM
AHKRe7F2yaUjgBuFO5r7vWgcbMD+sBDsL2fbC6cZSjpS3R8Zz9uRdAJLu7keoD5kkCxkJvjXakFH
YA2NWfeN+FymriNix91aECCPsaPAzI4cF2c90MSgstOyVH1tOHX5SatcKqId37osblVwa57Gw5Ai
x6L6MQp7Zm9UH4v4QHeXYsGSw+VkEE/AmVa0skMYSWahRKpvZIf4rRfd4VvrAA9a05C6tlHKw83T
MEuFomuNigfrs1V+NESU41u3N7xmPAGA9EJgmZPfGoaZZB0+vzO+xfbnNDuFqEvqP2vO1/sHfGs1
WCUM83SY1eWeNJWKWPjcS4hP1A/EOZbzg948KCI2hK1DeKuFOxZK3thJVmA4xDnM4yl6Am/0YJ1J
6Gp/w/AfLlkGSUEUFQ/CVV11VCFhNUkplr4+1r/z5CIE6G+tPksyoxEQXgUOT3SeGelcOGxz9UZA
0BdY1AJtc1EATHznXMIh5GxW1k9a2SPOjRF40QdJPtQfRhHoYuukM56N/9XB3UoWOBclyTHYe/x7
PJ5a5dL1f+/vrc1pAu4FAR321+RWPekqkmlGqPiq9GIlj2i1sVc+mj0hWA5nGq4UquiXV1/YyGi7
PhhwpIvUrX8MsugUrgcA0C6Y8mBwAb1A26qlgllW8d6X4EOPT3Npunm7G6jISqBQ5cMg6AxhywV1
QmUaa4kaMOeJfLRHeohnwfW3NiSoyQeIEGBIeIar4v8oBDc17TLdr1pvpt9Qu41ssxx91zRv/2Kw
1IuKchIwVPIWsamnGG1JWt0PP4zmY5g//It4RAdR3QhsJB/NHlu16Y0EF59Mn3pQbDbXf5APnxl5
TtZWlwdS1zl4ZySCjEIzHdL+3Kr+ffnr44Z5wdObsRcxrCXnpsVWOtqJExvIJ+DVegH7DxU5Uxu7
lTFtsJclahpWPYAAsSkjQ5dk/xTq8rkgeyly8bRjXiB4/0ECjjwhd5yNcq6lIofF0Jvp+LGrxuP9
Kdr4fsZiB4OExjZoYcldRYqeJwUZqOZL9rfe76r9Kwz3xcIqAJQKl5A7a4ARZKwrp+aDf7ccvuj7
4/CIR/wnf/U4jdLcMmtb84f471Q8J2PhOuN5/xTBIDESWKBqATpbGqTaADGMoQyaT7GByPdGF/mv
622KUAFiK3CecAiwV5cK5HYEOWuZ9L6UnjKU6hGXRAJDsaUCpDC4NUH1oK2iK43RUtS3Sq1fzZfY
8lN60USEwpsqLPQ5Aa8wSmJ4tFzTEXSY1vXWV9KDjnaGimvYglGsr2jYuPcaYsAu1hCbOqbqGFbW
4Efjd1TPjcljOR/s/UlC0DogIQL7jYQ5oCrL5VCnwojlyRx8B4z5cUnceHdWAQoYy6wJjx+eJnfm
nExLkNSORr/8moSfdRFkYe33LcVz+xVNvlW7LyBeLoH1jz0rAlhOdQdTddvazZzekyUBGma9MCz+
DwPC8vRrK6LVMVFMKSp8tMB1BtXVkyOJtEO5twsufHLcRSiOYYTDeAlwSwNkUt71upL7hWsC1+4I
se3rmxvC4fqrgBiifox/6gEtmY/JPOV+jCrvo/nXmVxVOYq6WK2PCtPynnUDZ/+qyRSyMvFMemih
QGS6WhW7ovcem4jlA3yhga+DK2ifGuBuz32wQIHCJxHx32zKB4cIYCtAWYGUYHlG4kZruhL5SR/V
gtlBi3Zf3LBSaHcMFBeLrvB+zYiGHpoR09yXhquV+FZ+FMLQtkbA7ux3xjtWMLgcgY7eGFkHnim/
mHP3YYpFjsHWGrPeRmizhkIxhY+ooWl2YjdT1Phxesit+tIq06XaD76BUb9Rwr1Z5o52DRmhJJc9
qXLDYO/NZ7y3r0TiAqsBN2o5R82kdX3YZrVvuGQ86pL3D+LBpoC4CqJcK+81dsDJHOZTiThXBNzw
W/HtH+Szel94rsgq8ASZtRQmY1JDflh+yc5y8nm/eLyFkEsAMBU5Ee4lNBVlleTo7uWTzpte88Hd
LR5RUPhmMENoBMAjn3QzVNABTW19+fvYPI75blgSq8T8Tzz39XOF+YoJxHemF7/M8m6nCeLhmgHM
C4ap1SsOBfBJa4GpwY++6903DdT592dn43iBvQjZKEDBAdfm1zYpbamKp7TzZal2ZTxC08KzRBGU
DRsBJYDxIE6DqBOPB7eILKHgJuv8zCgP9BgSUX5+4958p28Fwg3NClHZszxgRQFil84IW38yn8by
kYxPE+vhJjhnW3MFjARcM3Dp2ghiLrU4bVNFiYS5mubMjfI/jfpHlUQEI1tzdaPE5ryOHnGNwuwx
V43xtTp0ueAsb4yBQWDZOwLoZ5C4LscwIoVTd7LS+FJ4TtRDPe+/cRbymf6bVLBSynZWGJCPmmTJ
eR20wyzi99zwLeD0oWYLQTLWFotbBjXOHGW0aes3WOFamTxd/drkwZgHUfd2/3RsLAarYwAHGq4f
GFbuXpCbWunGvKz9r4rjp5NgrtbSWfkzQw6hkhEdzLn3SofGYa1KZN2vT1pzCVsBQ/aGeNw2CPUh
s6mx8lhuKWbVKON81PyojNy6TtzdPBDs7QDsGTj1UKK0zgXLkjUmxoTwTPTnsY9/7517EzQTEO4A
TrLGDKV91SpK0hv+9CFtPoal4EW9NhkorUUUFHUkULLqLZ3kRkP0XFH9pnZj41A7XlhfjE7g0G+s
ASgBGYAOvgsuUM4w2XYEasCwkXzLzeu3OPxyf47WpxlJRryBZHCUgrx6hT0fYrtSqtL2Sd9+7kBD
lNcawJLS5/tqtkZxq4bz8Uhq6FNmVeisphauMrv9uPslh4VgmSdA9bGb+A7QndmiFFPBWuv1LxXt
MQTfz2Z56cUz2DaCP8zTxqOEM0qhlqhmXqiGn6W/ovZUfpWL51E9yfOJjH93TxXWm8FtwEsDACin
SrHRUJxWGkJlRzl63N2lFK0xcNZAmYByTBOdEziU+Gxo8dzLkunnqpuUl1b0otpY6YV8ziTZRE4m
WSGWr1zrkLp21An8jQ0FCO7BmQFSGy9clRtAQqWsmcpK9pvHpH8Jp90AAnMhnvv+XkUfPYk2sk9d
K3QBFN+9ugvx3EEoNfSuzkaIJ4aXxAcigpJuGCU0h7VhVfGcxRRxuweFSGESUgDC5PxvoT6H8UMo
nZxacBw21mChhX3FzR0tTxZoUCog2zTjTyG/0PB0f5bWo7DwlEU8EiNBcwn+uHVUkvUUwDZ/SIFy
OVYdYEjuLHo6s7lYHmpoQcgTDYdZpIS3GWRIuhlNUCbfcs7Z/EmaPnWioon1RLFMOBgJESoB1Rv/
9pypmipN0hTBJ7vWXdiV3YcBdXr4dha4Z8aCcy8AZUSi3ImLwAhz11aouz9Fg2gSuE/BdwSPFQwu
y5VWayPJMpvkQZeCOuQU795IC/G8X0/DCperBfGx+plRYcSv9zfS1vwbyBYjyIcHIlrbLT+fjDVR
ElvJAlADuWqnuMVuRAL6JZrGewoLDhhPpaRGWVpPUZYF1G3Cr0Wx+1pDTAd4QjSIQ1tgPOCW3z/L
eWnZo1wFag4G2sZFba93f4bWNxs0MP5Z+DG4OnkHNddHpVUKpQJX1iGW3cJ5ShRXzp7zBF0+d2fj
ELlHPhc5DkRb4TItR9O1Uj7L2VwFXuN8dByv6w6mq4y7zwS04DiwCh9cozwxQwZO3SYa0BRAz2Qv
nJ1Ds7+gbqmB88lGO8WjeoSGtMsPA5G9oTrfX5W1AYQGJDgYnBBuvcr29Y2BdUBZTgtHLoOKPmYF
QriXpntsRXCX9emAu4TFf2diQ4KOM+PR1JjljDMSNG2JEhMX5awCQ76lAVmhd8Dfe631chxWnMSj
E9lVoJHPefGym4MSDHtgN0LGBllwvBo58yeFxaykhGTBFL6MySHff7ohHyEfCxsK7jePByqRDbKc
NEzRTRycYobmttJl90KjnTi8GRR+sJXgHuuKQWZzahkXl34qpQ9m/QjAbVoJvI6N7cQin6glRoEm
Y9tfLkNoKmlqD30eSC6t//yhzq9acOg2zAgiQGjrwnD7MLbchqUIHo9GC0MuGfQ5GQxPGnSvAqn/
KLvJ6FbN1/vztrGxFvq4EaVxFfZ1An19PB1NvT3KouTT2jtA2BsnEI4mXOVVK8heTuaRjiBwDKuT
HcaubruVLjjmW6Ng6XwLPJQMisJ5gxE4p/M8VIqgm76r6p9ZhODYGgMCruhkCZ+QBWyW666kltWl
tgqSy6vWuk79RFL//jps7Sxmo4AFw0WNGVtqqCjwvjWIZoMiO+r5i5RckW5UBNt3c5pA8A47guA3
8ilLJaj6Lu2spXlQOX+ya5cI9tLWLLHEO/bvFprNTmOQTs1GFpTzH835rFRf1Onv/WnaUoFo0/+U
DCqrUpAiift0qsIsqPpn2zr3o6eGAk+E2bqlN4sMDUJNMCUMVcOX/zpVq4F6OU8DJ/NlDCH5XKqa
O+GfHL7eH83GegDXhD5IWBEUoKwO+5jhIu8NGC3rzUQBqmA9NsWj0QIqjBC2QXxrudzhNId1S8CA
mL6S7iDsgLSaKBW1OEjAIyiO/yE2tBQfZXYfz6FcXYfxEwJI7qSc6vqox2c52u2eQ4HFmI9wm7Ng
IxvpzTWujeXQ1XVXXrUsO5zLSETgtDUU3E3sqQcuuRVbuDlJkxrbLeQr4BWePBBqec2vpvoRFz93
LjmbKuQP8KLEScGgliNJadJqY67XVxMIxmMmajy6WnJUBKCnLNL8rDp7Va6hdtJQa2ZRX/P6IsmP
yt4UC+PIRR4ZuGTWv4NPJjcZDXs9jetrrf2NjlouON1bX49aacDwDPi1eE8uJ2cectOmplpfHdX7
1e4mJ8LH30pnm+BmE5VdZnYW0eprlf04mJrghbGyTJx0drHfSNeTNurRsKC+fk+mQPo+dF/2bhxA
UBAfRWUiSuGQvVnKRyjIKfqoq68KORbkKKIJX0/9Ujx3wkZZTps8hfiueSbl51REYLIhHwhL5LZQ
dIVbmu+/M8wRpWOWjNfBGjyjqD31bff8oB8bfADUkoMYisdlRWGTxibphmvsuE38IZb2y0eKj/Vv
xLWz5s00FbOabBRcXdtT45SIvYricWxzL+4dEDTBliK5jhAH4MDcAs8ZTSfVio2rQ78byZWglks+
iSDB612KkCXIV3CIN+k5jXBCnRfRr02gaaPXNtkxFlHBbyz1QgfnZfSt1cJFhw5CVI8MXypN9G5k
Z4mfKmSQdYSE2JuIf//qRddlRIGGMvYy7SOsySnN/8jTA6oeqdw/3N9ZG3MGLwD0B8jrM1Aq+/3N
yZZBxprmoPG62rN8obIHnkK0BT/vVwI6E1Bcsi6z0LNUUpa6EkbDpF2t/m22jr12KXaTYSMfizcF
Lm1UHq/xIWjqGFpRRjUcQU9JLlHr3h/CxrojB4VsLPB++MM/8gyEqbW4ybVrJh0b46DsZulkSQMk
odiDHr1H+ROeUTl0aOPY19b4OfyIm1Tw/RvrfCufj+ibjYW+JwilXtOyZ70kdNAgmiJy7Y1JWijh
nCaljiY7zqEEnZAr8yIJttGWeNybIJaB34dwI/v9zV5Vk2YG9tK08Hp4/BPZgpOwlg74Ol5ZoNsF
tQ9y10vpaAqqSRrptGtbP0kPdna5v4HWFnApnpubQqe62sQQL5fPjvXQzw/DdLbo7rw+yhlvR8HZ
pzSbhzKVWu2az7/m8ZX8vD8K0SRxdlwtmzLC7aBdy/aSfcg1wQpvThLsEcLtsH2Ily7XAICE3CSl
ga+XTzZ1p9LV/xTO3oQ1pgjvQ0B30d4cD2rO5IWlEtMywWWXjbrrTIWbV4LDtjVLwAijASZCi3gu
smHebFQQ/OQZSRzjig4uLgH5/+6maWwINwqspQIzKeakRF7/2mm9O9heKLd7X9OsLBa0AXizI7MC
XUsNUtVriC+q+vVLiY7RZigKOmxNEbISDImPwPUqygv6ekq0sjOvQ5Ee6ta1BkmwCGwOlvco/AC0
c8QDEbF3tGZbjqCjeox7urWu/fBxjjwnexjOdeDk+0/EQg3nGktZQiPHhpqSeLoX7W6NCJcJCS6g
tBHRANicWwd7DieUAbf6NW6OTX9sRYXK73fvcpoQ9EFdG04EuHewq5bTpNm5k+e2HF6VT41luGoe
uaHxq9Q/O6Q4SOVB6dxyb8N53NCojUC6CIBOQDn5iFPYmYVtjWV4jaPoHErSyd9rpRhehNVIIG0B
UAR3/oqsdRqgUshrN7lte5RMQRRlvXkhHz4m8zWBqOHZR6hhxlmnUfKaoNkQ6Pj2Hw7IR+8I8Eay
n3woy+nKTk6Bs7gqau1a2Rm4vH+YoBsF3K5qwlEvpwoKSvnUvMrqbuMBPwbvc0RF3yszOfFy36KG
v4ykK+J9tAQeUpAiWs8/5GMFgPRjHiUfnKFKJLXFEErXzHrKlfMgKoxdO0toFfp+KBiEbWU6VKlF
FE0x6Ks9P+TOa2Ke8mn3JbRUwZmNfKwMuWuhwpA8RN+yaC9CAe42ixiDCAlX3YqbLQLekhq5TV91
+SF7LERsFhsrAIiIjmgPygjwqOK8mX6I0yGbpeQ1/xW3h2w3dx2+Hpczbh+U2IBuiZsdWmVqVk0O
fUX7FNQnFG97t/9SPBfxVvvabK0e4rP8ye4+1JZg/6+vnoV8m3NjQOln016HfKU7lFYG1gSXFi4l
9YHYqcCv3NireFAhaIIsIK5sPnQyJqYZp06Wv1rm56Lr3XE8K7NgPGu3jIHj/tPBdsONP1NlDZL7
JXRIx3IAmeBRiRI3PO5elIUSzi2zwcIfpiGUFKion5OnOd9/JBDMxcWDZjbI+PKltkMTmnkYpvnr
l2b6MCZ7IXgI4EImYsEKelKsgH407esxymPrmtGfbXHQdrdOgXygQ1F1hrVAOohbg7ToU5TLheZ1
lD3yIOz2tHGgF+K52acSmlmi+7J57cl4Ssm1oJNgE21qADwO6XZc+Trvj6UqMed+HjBBteUSsEwY
g0DDxlFAtgGXDqqNGCkAZ5SSEK035cq2ruBC7KujSU+hqE3fxklA6QP8YjzV34/c8iQUxNDVount
K/CSBz35WEhPZVQf0t3VBCpSD4jLgF8bpP5Iji/1lBlJiWZ39jVKyqfwMRO6MBsmaqGAs7CxGsf1
1I/2lf6tGy92TgY5WKlniaoxuQkDdJoBUvGkRgYCKfL/R9p17diNK9svEqAcXqWdOtibbfc4zItg
j32UI5Wor7+LPbjHW5SwCfWB3Q0DBlhiqGKxatUqkewj0r2hANmV8ZpYT9/OVfmcfdtlNv4VgFoX
JE6QRFndRDmlHWjue+NVHaKDg67Fg3743yToy72gRQfoRYwpoDJCOYfvmICOggI86ODKwJ8RLqO4
xEOrohqGN5VzksaXfc4qXyAEpzmHKh5aWCJRs1OkUmJ7Ml8N/T/ej8j4cn91xA1G726EpkFmBoeJ
a56gdJ5K+6KNqvQljg+15rf2i5EdRkMSnBFUG1VfeCmisIYHEYHDExGLtDKoG41NjMLhB619Tdsv
k7Fznd5E8NsBK+aCfExQuUwbG3hlbvQStidX+1ym5P5CCfaPT8GB8QMbBsp6uW4vj1GJztHMm6OQ
NGnka+arvrPl5psAuNxAmSNJBkJBYQJ5WfaKTk2PFONRPTnDcf/3w2dFQS/w5ZwAe/n9mls7TIss
j+TDx+fB2tcZ7O3jkZdG6Ir3cl2BOSfVKDW1cjw01MLN8HUsJC+ejWMKenkEcPkRhaIZy69PbSU1
WDxGL9Tyw/Qfww50z28jiVe/LQXdq+G0Iq4hvtaLCBipeVKjl0h/NNCVzwri8tzJns8bysDhXoj/
IP2NxLGocsZQNwPSpCRvLZ8ZwJ487CQC4NuBBxzgu7BKOEsimb3mht3cIhVLui4w24u0rdbGQqEa
BWFWOB1w8cVga6EmbsY6FWe1At3X6KveYw2O6nEnPgfzwK4DbgSAn42FcoVDO+WuFelt5JH5ny67
5l/6Yfe5hQBOx2uAMQdQAcG6RpZbtlbkuqSMnsEIa+/zKt++H6AZLBVvzod/LY+tplCEMXLdJY5y
Yh+sVGJW1zaJbzSK5lF+hOiPGOVrp9G2Zs+dSa892PrzXJ322gxsAJhmebN1NHcwhLutpBG1vXKa
Sdd/nNKHWMaDt/X9N+OLvcTH0FFcLcH43jUPg2mnQ4nVxx9kLUHYzqsIRJd1clzEoqdwJghS+ob6
iJwlS2XsqVtzuBUiHFFqFdZog4iSZKD4UvydsaTVHIQt8ObEpugXPxPHDMwKNVTf928x8lWoqXVR
b4EM7/KEMqdhdlYrMyno34QaP+6PvjZ1qDriICJOlYpws/D1eEp4RlL2FtG8q0ZJWz6x5PW+iI31
5xwFqC9D8hCFcoKKqbUC1hmzsQjaePn5Yxz9uj8+/8SbACvfAFTUIo8LE4TXiQhUyvVsBu4+dIhe
/pq7c5EwHxwVPtqR+ap2gHcsiXtvzYcfWRezgvEWs2Qs7DqO97cJ7GvAxsfUlnUGlkkQtnxo8ywe
UetEIlzWhetT5/X+kq1vB0DxEVyC5QBF2aoZWeV6pVsjOkaqwjra3mk0Ex8pGz/qd9JjGbiE0HgO
ywXkBqgqHP4lN5ENhv555ej0BqGlF8TMV6gsgL86wVwCkPmoC8NTaJXYnSzFDfOk0UlfPZm/9fFJ
29kh8W0OQCXiL+5TjuJczkGxBxdNvjWTFLk/FA+Fu9eIIweElUFw6a3bkxhtHTUFz9RQn4hdHkvl
Kes+39/tjRUyEJcBuBn14evUfZ+niln0NSNqjpbMH0z6qMR7fW9MAWULiKZDAMcILJfIjqrcLOto
JmilezGKA9Lt71gkeK4cZeeg7ZkqWHE1yVy3CnVGygJEJ3USpOZeveb+EpKJMCWcmVpMKubeVNmt
Y0zEiAq/KCv/HecI0CKgEGEL0Y9bZPFwu0bzOmvWiVtQNKs6KzJ+LyHmwA/qQoCwC61p5D24enSC
ahtfM05x/zDWUZCm33t9X1buX1GAZQNszKMCYr9BdUa8IM1Lgzj2P3b4I9u/21zT/n94XQjwTpk3
u6zMMbxf66k/57tvbeCYEDjhpEYo8AAX1/LAopmkBb4TlREUg4W1n0ku7Q2V47kBdG7h9e2rPkZt
OyWIlaUz0eg3e/Tt7mzsJH/iO7AQwS+RG8tqUtueBlrMJHEO5o9WOxbthcqY1Fc30ZsQ0CCjch5P
apExjmqFbtAZQoz5YLGg3Bu9+ncSf8YXQj8hU8ASHdVwAOvT4J0j7TR2F32SBKa3d+OPFMGA085l
fTlAioFqXsNPvhmyeWxKQBUjYGVgOlwBFMOSgkC4dxixqg/lEEyUJLJ7bmsrcFoRnUbIEmZQUO6s
cxPGFBNurOV3fiXDI2zN4HZ4MbjhdrZXDBg+7p2D/nt4GVA6cv8e4l+4cNRwmNCeFAqBAAEvgF6e
WEYB/2EpKlVRxpPUQfQwT4G9s+3jm1qYqNkGQyC481e1hqqjoIl0ouJE0ZNynObj/jkg+sMzZ8BH
rRDYGZwdiiAOI55zTpXDnH+I3EsoU7utzeDuALhR4ToBsLZcKWsOq7g0E0bS8Sn+1jcHNX7HPHin
O9SlIG4M2PpSQtQMcei280zy8FqZL26u+mMaKDLUHb+VxS2/ESNSYxSotggVHbtRageQWrbz14o+
atah0NF59XJ/azZuP7iCiIC7yD7xE7acUusmo9eHeIhZygtsScFOdfuEIJQti3lsaCIPdSFKh5bl
iHcJmkhVjWXM6VVSza/hfLLGh/sT2RwfOQl+iqHwop9QV1GhDVOjEeoFE/MbWfZdNr7w/Wo7R2Vv
5BrRvTTIUPnZ7H5yI6/MMa+IhyNhhwO83Aq1i/UiZ4ZK1Djz9cPs7QRCci0HqIazsAI4j8acwvGt
XToWBbIhxP3AUsNHIzOJM7hhqzgPK1JQcEPWPKZ9mamlwl/1c+WPY2B/UbwjKvfub/SGmqNsBzF3
BPp49ka4lwyndJ3WwdN+aODT6uAjNFV/iGWNUrf2Gx4nwgcgfwU3q+BM6VloOuFMoYRGF3geDcq9
QTTsBh54PAKIAm8Aapbb3UamVaq1DVcEpGvWUzrJ0O3bM/gjQDixhj0jkNQZMzGbkz0+dr/37wNH
56M5KrLwCF4vv39qR6djoTaT9DtTH12DhDJiq80J8MbiqMBEwEX0ozxnjOfU62e4/r/q0rdA8HZ/
CmsBBirsAevkXNSAXAoaV4E2ztISZl8r7TF5SsLdO7wcXnh9gRHX1uYSw5fPbhV4sv70a0VA2SKW
5S0xgeSyoM5OmZqVWljWVWvQ/+7kJJd2d3YFnGU3IkTkq0HDtoxriPBOfXbaWzoFg8RxkKi+hJcJ
pjjxDa9VUWk00PWrNpzqoxVJ7ra1OYId5cXVEAGDIVKkOhHAqFqkuVdt+tzjQmssiiKSiylzCzaO
EafhgGsDHAdPTyw1gaZJ1Cja4F4T9e/hqXS/3T+l633mMRp0t+XlQjwLuBw+yrVuUIq5uA6Vr1qD
71DDbyUpovUUwCTCqaAAzeLXhKjMFbPMzKjyK0uC6oUlh/tT4J+49GiWw3PxN8+uVOvGeLQwfGh9
n5Oj0j0fx/Cl6c5pd9Z24pxxqpDkcjhVA+Ir8GYFlwZUf07qdhW91vqBKueqkhyr9VpxcDB/TKBk
HClywWrEZq3TvGvotfs15P5OQsi3r4eDxJONQFmuUo5eljdNOmf0OvnKyPwU5ZH392Lt8aEMEnQt
eHdtBa9j1LvnoBvXrqxqgy72W68/VNGRohGoerwvamOlIIqDRfGbz2y57RSxFTobpnY17IfcftF2
4lH4iHCVeICRt65aUcvPXqLMDWonrjpaT6s6OpnKWu6tdQ/n6M0rg3uMCJegeyFl1GhDw7ia1mmu
H9l8Yslp9yJBBHxW6DisuJjOmRMsYE5t45oO5yo+MFnkfWMK/O7EHsCUrzP8VhYVOhqZT9e5fVC8
U2Q8G7IY3drQvvGVgHAPvhICRIKvlM1ppKklRKCSLoQ/dnHmwBv3qx0nRfmvEEGtdQuFthMqGq+K
B24rP5XVqKzXCbk0Gz13UWANCK9YDsbmebayUO+vinbQ6gPLT5OsTG+tejiFSMhyqN8G+N8yUdsx
grzxCsUesqAsAkRw0Hih31kXBsVAszXkBjkNNQKzom+panFiDlrTX0OzAmrxayGjgl8bdFxJ8Izx
bgTSHCibpWa7rqJlWdZBwF/hX1oRuOyMfn5lYJTndtztRqECF8QccMXB5rjq2MOJkJTZyfQrWq+l
zTn2JJfT+vTyCl8E+8FlAto6Eataj1lROTDq15E+p+kJEDqNntjPvVrOheBwYcl4jyZhwXRliO2y
iPVrrB8aw+/3azln9wWfFgoOwTYh8oKiqVE0l9D/K1PBEP1U6AdHBhXaUJBbEaKW00itqAVC4WuG
HGEUJDrwQpK7SSZCWCUGVFvpFRBhTE/Z30P60MraP60l4Cqy4PAjawTDLnq0Q5/MVdF4Fennv+38
oaoGOYuTTIYwCzC/T7mlKxUplQ95eTFRIG18vX+cuEu5dKhwYAGh52QZcAnFe2nohySJEicmrDhU
Lhko+tAEPVxc+sKiv+7LWt/iDhKEyL/ApMAxEUNE5hD31GyHhHTGw2cr3G3W0cSb89QADwmklVjC
mtS9HptWmBALTvoUeM63+1+/sRmL8QVvTa2MCSEPjB8VD2p6qdVzUu02UHwK6CWGyA2vhecLeOPd
upaC2y9RE6La44FVbsD+uT+HrR0AdMtCZgdhG1wdSwF6yLQSN1NMwkf2Pd/vL/N6tz+jc/t48/m6
2lUJgOIxMRTT/1g3MqVe33rL8YUd6OaCjZqHr096niw/6tXfmfpjiK77b/ClIK40NxOZzbJway7o
Oir/uCcl//G/bYPgDKZK6SSpifFLw2+GQMYovHFSeRcblDbCZUX8TNhlLSzVpvG8iCjRQfnp0rP0
QbxxjlCbBMuBVzFXZ8EwZYXbKcnc5kSzor8K40FDjHn3EvH4O6p98e5CxYFwlgxDGZXErCISJo/R
ozdJNG29RPDFkc5GqBoZSKR0ljsMyHarosqtI4p11NBYZaAZONuPe+ewFCKskhs7LW6hvCNe/jzo
H/rgHcPzFyQS8mjKJNJSdlkRVgDP9USdP2jWY7mTphW+Hz4f48IRgE6vMKV5rlqNjUg7SdsXLwh3
Fvm+Dc+paACNcPgfIVIw2k6sqanaEyu/xj+mnbTgq+EFWxozS0t7b+5JmB/S7kdG9yIjsTpIdQBb
CFONCIGgw2YJ2sButnuSmYOfnyygPO9v79YRvRHgCUfUHZzKiXKzJ5V9SPWD7p7N9nxfxFqNF3MQ
kbaKEyXqNBk9MbvkqFPlUP/+3wToSzXDXZ/EWYM5dM5P62dovGd49CrgIAKka0TcC7jvOmW2pp5E
F03P/N6VkZVsLhAicoj+8DiHWLxgj0CsND1UQA0/Jo9qva/Q8+2MchJqB32EgAZThS32gGlvtdLr
iXdJQNDZz/vj0nDrMDgANSjAgLVbrr/axHrPOtbASX1w0le3kUT7Ns4ouLR5jlSDJwzfbjk+dauh
s/uOkpoea+VQOZcuO+4+QrxfDeqEuKFeuSxx3rQlGCIpMUuEmJ60+tf98dePNqSyONgcMBTYULGR
Z4ew7hhpRk1M86TafmE/J95ZSyTVF1sLhRsZ1EAup9cTX201emAWTTPWpO2Drn7I52O4P/WOiQDG
hlJ6nnkX0yhhqubq7HqYCPNrLchkVc9bC4U3rQmgH5D/uP6Xe+21eNmGqIchRvwD7LJBiYdCah2M
drePiupFC2RfCCHzcysYbr2eJnecKCVhp/hgvpYlxTd0GqlF7ARYyvDqESsNs0I10bo1ZWT4pmtP
iYylaXN4YKd0m+MtwRq2XCbOBQkqtIqR/Dm2/3bMr/eP6+bwMEacdxCV2yLT1IT0h6vNQCuCyy1Q
ALGgMi97UwLeUHiF4G5GJ+vlBOJI1RBjMAZiGkgT1LUvC5NsCUApLDKWIN7gJdxLAZFex1lvKz3Q
ZS179qrdcCNgCNF3G62oOKOReH6M0KpTk7o9metjmZ5G5WD2p/2bAAAh8GWIwHDbJ8yAsiJk6jwQ
igbcxxq/9o+PRBNC0hYe5Tily/GzKh/xUOwnYuovtvVpJ585v3ZQUIjYDmfIh54Jt8LQ0pI1rTKQ
qLMPP5VWho3b2mDkQXkCCPVgCFIuP7+q+zya53QEFOTHkF30WOK2bBhTtP/iKTkcUaT8hAOUhNqk
utQbCOuf9fbJSK49fdm/AzciRCVQ4rb1WAYRpZf6Zlz4rsR537CmBqc85uXOwOyKYbaKKZoydTYg
a+HJLT4y/ePYX1RJSGRroVCRjFgk4iLrouoos/tp6npGev0FncFocm73R12QegWZARIPoPnEU3C5
11rLGlQNU0aU5C8l6KfP9/eBb+UyPAVoA48XebzfLOI6y+Gnno6uPekzadoTbQNwboTacwab1PtF
9jyqh/viNk6uCcYexMFgn8DpJ0QYDIrEaWGG8FdbdKYHm28iw1JsbIkJqwfQCZgr1tDU2DOQM3Ng
nSLFDRr9Q658VNtq/zSAX+PlKrwLzKrWczQozCPNBvCB/8j9avi2e5UWwwubkk6lkzp5gsYjQKzR
c5W/w0CB+ASczbBTgIWIRTftNExWUnkdAWgtPWk7S/W5/VsMz3XzJrzjpMxImhrDRyiJUK+DtZPy
diVAOEZ5bSdOnYcdSWbXZ99naQeVjVOE0DMeJAikwsKKxbyqCZ94nOKR2HEwuX5aPnXTftf+jSod
j1tkGywxiMTQ42xkmT2Qtk7OJTIN83is3vGAs/B4gIoDALR+P7AkcRIriSbSoJTUL0uJkd1Q58Xw
wkUXdWbOZk8ZiRYdqjJ4j5ohiARUCOfdWOEp8gEoxFHPcE139UHDj+QS2tplXpoHehtuKkSP24mr
GWFIayLANHfoSVkEs7Hf08DTk1eeAzgDj5t/wo0qDPEUZs44TwR5fP+Id+T+8UFYgYsBgGA4w+Kj
ZHAjsx/sbiL6FPSo/oslp3TjGuWFi/xp66APgiN8P16M80TDcISmBT/VH3Twa1k/7I1DhGQrmh9w
amNU9AqHCMQngwpI8Ei6/DQX553dX2Ar8E6AK4ZAJIdIie5q5ilGOHF3e0x+q5o/Wfuj8ksBwhIV
fddZQAHDn39h+lM8Pey9DDA8Ctv5+5mzVwrLU2raZNAMzp4zhv5sftUtyRavtWApQPAm+wEFpCHQ
xcRsT9NwbNPrtLOt/b97gPARf53zSJJgr8ckbtyudQeSNR8j5WpJruONGYBCA2EkINY5aZiwRG0L
ujirpT0p1OroFMlZxc/EiuPunQCVISqo4BVDJcRiP4/RpDRjrSPd1Z68o67uf/aAoedGgLBMXaqr
pZkbEAAW2tEN/diQ7PVa1+CmojAfgRKUrOJtuDRHZujSOPRS91rYtV8VRpCrkkDMlgSg63BWQeCG
tK0gwUi8UVXAx82REzxXOEgSC7LxhdPqKFVoeUPqXU0WdPmBft29x/CH/ny+sVygRHWGkXUYfqyD
qShBuDXvttggb3eApOTwArTI4xO8uRGaqAPDKqrmry3o+tH2yu9lvag3l+hGgmCQ2pZVY6NDQly+
zF8cGdXGhrahHQ7PZ+Pm5O/z5QS6TG+ZZ2Xedc5PUYrucg/J/lsNvJs8Xc4La8GFIRyiKU4zShFS
vAJk71tq5Xtf9m8zB/YAqqnxXtSCh+oZFe6KPnSuY1BNr10keVWtb02sz83wgiLX1jhb+oDhS5ag
M80ltk5185C5+48S6rGA6wG9J9ZJhM0mkWHko1mEV7UK9OSjVf7YvUqL8QVlQKt0VeuB8rjORuA1
J2O/+wiHh9e8vgFmV1Abs5yVZpzb8OpMn1K/SF/uf/7GQV0ML5iKNMIjpxwwPKBufe+780FGK7Sh
aQsJwgLlaE9izj0kNIHbH3PtdH8Cm8M7SDCg+QyPwwjvwAEP6bR0uvBaWKr/YGb7K31Q4wWGDXRX
QZZtZYoms1ASox/D68Eu+sAFV8v+778dX7AUrI4tNXaH8JqChzF6MuZ3WDrT4q4RKr1wlMTGeMjJ
KNkAhphrqfxw4x8yMPTWAboZfsXDSE0ajhnMkDY95dbPyPqpK5ILecNScKoFsBa9gXzFGei2UjFT
wxIZ3dE+Dpd8fmLOr/3bgOsYcU5weKGKUwghNWHUAx6L+wB1xvCw/XqWEfRvHFQLSXLwv78x5Yh5
wqrP3KgtB/vaf3D1z1b//f4ENhYJdA7AFII9CukwMcsWlWj+kHSxcx2m8jE2L/FHrzpFxU5ib+6l
olQQr01uTtfPQWQizbavIKbXztGx78/3Z7FxmhbDC5fCTO0qDVsMr1xt74vru+OX+wL4AMtYHh6a
gDdxVQbvhQj7azwDnURaV7nqSe6HxO2u8L7Gzkfyef/Fg1weAvN4kMANECu7FHvMcmqCZoGZjR91
QeZJdnxjrTgdDFdrOErASCx9jN7LnaQyC+8a5QfL80t21JhkOzbO7EIEP3Q3fphTNrqV1CUcyZfY
Po/p6f5mbAyPwAWe/ABzIx8punlJNU8wvrDd3TcKVm+cVskebCyRh5Q8zzqjMGoVP4rgYtRqV8YE
jEKmckHvWsWQuDFbc0D0AgU/CACAEI4Hj2+WaBjTsRwNAxihx9k59eVl/xK99etB8h8oJPHZ1mgT
nUaviMnoPk1Bqu9/OCMDhoo35Oc5lFtwIhE9Siazb2PiOL+nLvW91/ufv7UBt+MLl39VAqPVFBi/
NvESCYo8oDt5jLlFQrYRCw8fFVFakR3MYbMajXQOr7TUAyu/VKXsFG1t8a0EQQuUcLLCGtGX69CT
gR1TV2KTZOMLRq9rszTObYyv/i7SgzW84wjdfr7gITHVBg65xfBlCC8+MOv91zP2AJ4XwvyIX4is
BKMF8K4xqyHqVh4TvfTz7qGyumByJK9mvsyC6UbCAjRVnDUPvrywTE2vlmkKpp/rMPjm/HIKBv3v
+6d1tRHIOPNeDDAYQNqsUqqKi2cb1WblmudBNft1tncnhPEFi20yuJCJhfGVz9NTRe5//ErVOOQY
OXng5RHNxntnaYgMlriFm5nK1dWUczQ9WNkZhUaSC0EmhK/gjbVTkmGu1cZSrrX7F8tQ/f6xqPea
JD4PdE7E5cnD8WLexTTwJHHMFg7AebK+lJpkjzdngAIlVAUiH7lKS8XwJVGa3kbEzM4h2knox6g+
3t+J1UFF1wWU7oOMDDcCnDLBXkSdocbU7KxrqhkHqp3iKrCLNNBk/eg2poJHDwcNodUkB2IsNyPv
Ta+aWlSEWu6l0p6q8uTK2gFuTGUhQrAdNVBvRV5BhKL5BkDC02OMJlm/dq8X8kigbXijp8KeLOeR
znWWjQkqTt0MbYcuaRNUme/Vu4tKeOEYpwcDfziP6wkKUqCwq83G1r061evQntM48GJJ4G1ruW5F
COrRF7RytKh2UfHxtcovTe/5qnoeDckB27BTJuBPiLEC1wDSM3EmVp+mrI/caxy0qL3xwLBwf0e2
Tha4hsEkhVIGPK35/9+oeRH2nQn+Effa5L6ZHdLsosoYz7aW6laEoCSGB0JDk4ug2ksW+Y4ahOlz
9O3+PDYXChkfMGmAv2hlS6w8Zeacqs61tT4pIUnfsQ+eDZQY0g7QdhEHVTHDrRBzCq8xet+oQV3v
RRGBMA8hUJSJ8Rq7VTWJU2Zu69HERo3SWUUCND0qMqKRjZ1eiBC2YWh60NIziOirk1vqvh4pfrnb
A4Fyo4cF0Ayc9RlwruVxyp2w0ow4SYmHzNhjm0ocg41d5gyrGhQbtfFg7FgOP+g1A07GSknhBvbB
3u3+8dQP6OHRvA8lSqtXSqEpsR0zLSE0CtoYQazT7kO6GF9QtkmrO4pebAlxvqbmaVL236d461p4
aAEwyX3k5eroBZg5vJkmZDox87Oqftr/9QC5Gaj4xSGFkOXwoWMwdZi8lJjeRwttOGRe38YBBbwA
LC+oI4Fv5gqfr7gA6mWanpK+JkZ4HmqSjPudGpgIEMRDj8FOJbJum3HcmXqNKWTJt848puhjrn7d
vUpIbOOtjucuSvXE8JIzO2GrzzQlrXmc/dGUGCJ+wheuMZJVt8MLF0IYD7Qboy4ldPbd8O86OcX1
KQwl1lQmRbinEwYKfS9sUjIrj1aNXpmvFcVSBe9ZKrTiwkJtlPV4baVEVaylxAkPBjsqu1kk39bq
z/jCWnVxjEeEo6ZExz4fWHt4x+cDZmAiXc9dJ0GbEa/X6NwM0AflNxv8eXe+gX8+1AGZALzXoRNL
fav12Iq8oshAEe8b1ktpSp4RG8aUu5Po6oWQEl5bwvcX1RyXc+ZlxDyj4nrOJBUrW2eIB1l5bw9s
r1jqWdO48aZIz0lr/TCrYDx5+smWtUXXeNhC1Ac43rx5FaKhyAosFynPxlBvGKTw2Fv7eUoPdvqU
RweVHhR4smM3+0wJOkNWLrO5eIBzQ6bHs3NCOAUQF3S0GmfIpc/h69juN+WgowemFSEPTnQs7A36
6thoLD7mJI2Aqjslyc/dZxdM0IA4YuPxreLZYpHVza6RJCTsP5nfm2ZvpQnQ7rfDC6uTZawcUw/D
x7Wfmskhnvr9ysc5hoGEwl0E7RN0u27tZNS0NCFNAyurvKq72VIwBRQE4DYF8A1UUcLBKmledHNn
xryEggadDJC7cX4Ww/P/v/G7HZtNERoEobjUPWhwNST7y8+HoBa4pVFfwrNBKBoThq9iVlh0RMkn
mqOy7jz0uu+ljr//EAHzicVB3gwPLkGIk4BZumsyXmD9n3g8RKrEgmxNAo1oeLwV1+mqtmEEbyvN
UxdrVB6r/OBVRxSyvGMKNyKEXY7LYs67HCK85hih483hPcNzFjCYCO6XLXe5rCZwI7dpSnL7IXPO
imT4DRPrIbPx3+EFK+FEuta2WgxfIzomyaWpP3gNGARP75gEErsovgVUY1WJk0ZJYjtTlRIFOKIw
Sw+dLKDFD4p4WgE9+K8EPs8bZdAUoyzqHj1inKr2x+9tsbswDcp8K0CIn9isBaG0kqUEbSvKyyAD
OGx/P/DbnKUQSicM76WdbURUSYjiXGyA6mSMaZvjg88MxdWAvOFSXa5PkuctZRE+Px1Pquezcv9t
AyX7Mz6Xf7P+bTKbFQtxTLMvQMY6u1GffPUBXrHfWkqtAGk0drqkpUVKWPbV7M6se48S34wv3AUT
fO6sU2p8/hxEwwvm8Q4FuBlfWH59orXtxvCG3RGNb4/vuQpQecavM7w8cZ0tVz+K6jEqXfiRbLx8
73bTD2Hxb0cXFscom3YYwglH/5vBDoasL/CWjb4dXlgbkyl1G2UsRZneqaQHViJ1//3+8m9ZOTjZ
aDqM0AtnhV+uD7jBi3FsgJ7zMtOvX52nvgimlkkuMx7fFG0QYOFQXs42tco5ZJU6dR14EkgYobTX
+tg5lzi7jNWn2vNASb671Jdvy404Idza2u3EkAxKiZb8Zae+1n26v2hb+4JQBkdTgNkPQdfloiVK
O1rdQGOS2YehOc/puZfdPhIRYi2OWoNArXN4xq/8rlVfaPTP5P26P4stw8cZVlApC9jbqgNUWSup
VTA8gQDGxYM3a/dHcVEY82d8wfDlQJCHhoXxqfc5DUG8/B9V/cfOJME92Sz4Qt6YV4Tu3aiLywws
1Vf2bHX/4ySE20dh9eDoHSYx9cGY+VX4yWJnqRewpYU3S/X2ELuZhOYkc5eneUbCOmDTIYov0XzS
onfcREgtItyNIBDvZr5cqjh3dGXUq4wY1tm8FqZkeL4UopLfDi+Y2oJ6baM7GL6ofqTWKfvdZsdQ
Oyfx973nFvRGb8ysiIUityVoX8y8vBhmRDayCoAT31MHibVa7wZYUADiB2YTVYm4uZfrhFM7ObHb
5STR4TEl32h3bNXHKZcRsq11HC4HOKdsHoOA8ycoiOnU3ahyDiXwI/sVqnN303KAhPdWgKAbo8lK
oyohAG3GfTtHtfpuhDEeiRbvjYagLpqviUuVau7QzXFRkCdW/9WOr7t3Gl4ZMk3IU4NuSqwYVEq7
tVo3zkl2sT4mskTW2nIgNYO6XLxDUZgIFrPlNk+6V0xNlNREQY+P6ZPb7Q9jLAUI11A1jM5odxDg
pgfaHqb+eH95Ns7pYgKCIpTK5KhzjfHL+ttkPY5FgMqx1Pq8XwqgcLwfJPJ9iH0vlylJpw7UaGlD
YMXry2A8tNElqy/3hWztBZwzpNx5IfyKdLlutVDzUGhHrH8a74up/3V/eP6NS9OEurqb4YWd6MdE
rSbNrkmdD0FFg6I/uKGs9fTWHDhAGrUhgJMDRbtcqKJuLCtNsppU2RPRFUl2ZmsKt6Pzw3BzRRT2
nNtWhtE767FNavR4q/12lGBQNqaAUAM+Hq9pXgcs3BCWwkLHQfaVmOpLXRIZz55seOGGUFCJiq5V
GD7ERtdEpm8bSwRv+Y0AnmOYxHxuQ8uyi0D4RbKp8CcDrGtXpdivDdyx1ACB520OxTo+V7HLLAf2
kej18zx/Usr+nPTVRR2p5BLaWqtbQcJ+O0XqKihEAsAiSLLOLyfZLbexWkCsoawfgCNEqQ1hMwYQ
/qKLHQPQRf+uOifw+JmyQNmGgULeFWFQBKhhx8Xi/grZ76ysQ+WaZV9b64MXHml8LmXNUDZWCtcn
LDhHcKBWRLiuszRKqYHuTKS3g+L7JOtvxG2DYDsWwwtqTS0187wWSBckacAoXJ2V5Ksa+319DIP7
VmpzIqgbhPbxx5gYdjWcSpnylkOP2pORBXktMSGb42Oz0WsPHdqRmFiaEGNytd4aEfRu/1Gnc1If
9n8+hwKj/wKCZgDtLIcPHYu2fdmBVLF6Yu1F1hho6+uRlQZ6HcWh6NIpDA9wolblDtgth+7xd6pK
nNft0QH/AWM0Qk1ivsaNaoNqEyLSzD7Q4YMiC6lvaRuvRvz/8YW1L9F9tQHtUoy2Rq8nJf5q748X
8wQN2O9QU4aIqCcc07H0asMJsfowX/7HPpal79fePR8fxVg4Obz0UXA21ELNzaTh+e/u0R4+uNrB
MP3QOyS/9p8iCEIJLaI1sLJ8o27uOcWIjXZqMI/6ORtcP+l31wBjh8GBhx8eNANV11JAhS7vrNYm
1Au28dFFIURqSvR4y+zxBqDwZLhpFdNXEdVc6nYsIp4WGE7hD34G4LSUOJqvuGiYQNuIIASccJT5
CROpQRGuT3MHMWh3Ylys8WRqz3lK7B7wkCBs32E9bsWJB8Bu4jR2aESMPKjzg7K70w32Bf4f4uAA
siN5JoyPjg3TmDm48Cr7ezd8YuZl/8FCyAHOJdhmEOoVlsvWEyutrCYm4Dt31Sc27I+D4yGBqhe0
fX/rfSJcqP1UOzXa/MK8dpc5e3Aedn8/tAFcJgCZgxtepIgsNBMAF8B/iOJeovgseytuXHO4cnA5
ANKJWLJI4cgyox5xLUVEK695A8b5Y6QdvOy1Gc+jrCnXhi2BLFhxJF8BixPL8CddibPYsyIyo8do
esqzD2p9Ma/OOzyDhRzBM1B6LTJD7kMZ3stcB3Xx8/6WyOYh2Ko8MSpO2YIdT46OfmntgJbB8Nvb
jz3CmcKp5cw5HFItzMMqwS6EpgOg+k3R7tKqfVl13tZE4J5xqAiKI9B1b2kT0TyJKgPNY1L5zvSU
eE9mc0irr5LXxdYRA9kTcOF4c3NS26WUevTMcVZRhDHYvxLnGBWBkR280tfzYJLV6W/c57CIeAag
8gUBFhGu1aNoyOu7CBlm5VE5uq5EGTeuc7Sa53SnoG2BQgo70uhd0zLbjIiDNslx50d6YOyHkHBH
h9ORoLEIGpQIN3rk2UOUFx6iN5oeRH7maJJ7amONFgKEJ4aHoKM1qG5CRksNoulQDe/YBUgAAQCY
Bh0VaPTljs91FCpVZCakTUtfUUv/130F3JoBji3cNWSA18jOHAbTi/ISQIUk8it2ntTd9EUe4vwc
Rg+HBFghcROA7bUrhaMKDedCwTwj45DamgFcZdx8PMmP0OxyheyyiYZasQrkp7rzGCuXeD+6loMu
/0jQlxKcqe7n3oGEvPKp+tSb5/17AMwuntuA1ICIWTimNdhaC8MNC/Av6H6jHHKZR7iha7grELQG
tdob/+lyAn0+lJYVOgjH1s9h6x0LIzq5dL93gyJAvOl5xQH4AASFnrPJKsLQzYhWnEzPlzJubuwz
huYEAEBrIeAr7LPRG/OAkHJOpuE0v2jDfnu0GJ6Lv/GaGw0lq5Wa5EShn/va/z/SrqtJUlzp/iJF
gHDiFcq1qy7G9M7OCzFuMcJ7+PXfUd+4dwsVUQT9xe70PHSMEplMpTJPnkRTtGkzj4HotCG4T5Aq
gqsmZ1L5gBq3htnJBZW9hbPaGnzBaZ4NLx3TUG+aiqJf9KWMT1GyU9hLjVq3tUfkwlkC74loUIei
FdxB4iK8WidRo95oDeWXItwpyUNfobjgAydJ1EbgEYmuy2DSnYtQwLOt96rFgdKOrOcgWUlILR0k
+GkoxxR01bga5sMTFrcIMqJoqCxaZzhzgIXv6/PSRgjMnajVBzRILlrodDvTqyJJL1H3rI/7zDh2
4Te4Nh+QgusTVg+kZ+hvOZ+GqvgTLWIfp2lE1cLbBOKNidROrX/9iBzc1WjFBpCTzGqchCNyUoGR
XOzhszZ8CjRHqVzKV2azgJTE1YCyVSRzRA2DfE3UiUryHkCbS1sdotIBVmJCzRI7Rhzlb05HvcQ8
NR8IESKjjuSL6KMGGjzpKKCXY9trUw6IGHH5Maf7+0u3dNIQTAWeG89xNAySTJad6EFNTTyUQc7h
pMVLWW9/kYkGz8BiitwOEtrzM9DkzRAzDRA3mj2l3V/WZqJmWCysDJwD3N23zCusG6dgsEVIpHto
wdaUH9Pt4B6IwJ0Hu4FtR8BiPoWOJLHBogIxr3aHa4Nsbv8gpvDv+DIMOh/8TrGmNLqode+M/mlq
PmmbScUgAyBAUWIvghW2tA0mDROwQmAbDDs6FU44hR/YZygfEBmgO0AzeskL1GgXtzoFnJQ0KO45
6d2KB7LwrhBV1wxeyHvJo2RLEPeixG/K6NJNz+kbOvF2taNo+4o9m9Zhu07gFQbCaXSONOH4z/c7
QPS/62sgcoyKuwNSkn65MpklrQOLPI4S3FoAQCVHpC/aWO10UcaSPTTnIv5/Di+tlV2ROIrE8CT9
PkY//DV/eemCxc0qssGoDoVpmi9Qr2SJ1qoVdI7tIsNNOzdcm8KtCKy9YAwGaQPac8kpmID6Rj+2
MHuT/1iSh8x0hn7Fngs3YB5agwiktQE3BLwHPNzzWWRBXHRd0eJlZD4V1G1yNEM8hubO2I7emwmS
X/ajFiohUGTQb2Pfs7dy+H3/vC6u1b8Tke+lYLRZBlof6LZ5CoFvBHeAtrsvQuzozVqhLg2lgaDc
u2GGGuJG71iWRPALC7e3fxRrpUuLAqAS4FUEf+lNtCj0O+TQB6AY4tYlueOzFZVYXKOr8SWHjShN
PAJEEl1a5gb9J2Qmt0cGUTQGbxBHFk9hPAPmx6kOU6zdaGEGkbnP/V2BAortmyBi5qDqFuWmcuqo
iJImLcFBdfliT19j6+3+6OIGkLcYthtoGNhYELFL6uBbXREGzYTSPScnp7F3LcMd1p4wS9uMUly8
40G9Y6CL4HyRcvgyxpAN4aVUvzVP7fj7/hyWhkeSEClPuORw06Q5tCPrytJHqCDPdmjyslZutXSI
AKRDYSYAjvA2pEs0HxJSgvMItfzkVPLYYWjZ2W/mAEO9xLUQYbauXi+jVUXcTyEExaXsMKw9jpaW
CABNIMWBbBTt3ebDFwl4D5rGRCeo8S94lP7X+ztwe01T1K/+b3jZDUjUUDemEMOP0WM5PPrGwTIO
XbHXol9ZtBJqXNoO5DkBxhDAa2z7fCohVUCn5aPEp7J+6fp3u/1jbO6Hg50WfjdUAm8Y3NRzEWpC
aBgbIagbtEPc7dbYcG83A8MDnQR+JdxBN35AkYzaOBrJdK7AS5Sr/2j+5/vbsSgABZuiH5To2il5
ZQVg6UbB4+mcD65pfwrJdnwVatOQaEGYVJSpyVZvLO3CzFkbvYJW1iGglQvX2lvcXtMYFr3vEHtC
RgScBPMtoH5Q8Hycwlfa78C6y439BOIX9Edey94urJUgQBJN0gD6QKeruSCVjVoftKN2LhKQs6T5
Y7vZRQYnC/xU4BoRmcCJnQugZcZ5MAbWOXtWjdcsWSn2Wfr+6+EldUh7MkS1Rsxz0z0mySkbVvyl
W3Wbf75s/dDARLUmfD4tDln3m9j/1Jtb4kCCYABFSBcXHHiu5yvkmx3wsRM3z5b1iT9U1coKSTMA
kQkCQghTI7KFNxBKcebDl7nVTNRs+jMabTtg2doNU7DXjd+bdO5dClqNwgUQLOngmZlL0dFWUavN
oj/rkeVMb35NV4I3S9O4FiBphDmWrd5RCFDeQiBhdKSE1xqaSEp3MwfpqCIQOybJBBHBSQGTJvnt
Tj6C7z/vr5TkcvxHChI3Nh6keJ7K2c5MaZift5AydQ6xj4PTmAdzbbXebdyVY/MuBRkWBB/AYIMI
hLTrZsOqkqtpd87qU80OESpZu1Mfho6VPHHjONhv40b+whuR4pa8usMjUqSFFuTdeXzR8n2/kejs
ZnjpDu/1Ni4p4925DrxmeuUbjfr7+IigirATkvUoPZp/fgGmDjVs0/ZcsMYJi12rbYxq/UeCuFeF
p4Pdl47wxK0RKAHenmsnYRZ4tsg2Y/UfASLPiasV158M9Wl6v06ppXTnlD763QO3D012vH96JXt7
I0IyVm0FiFHcqt25qR+78bSR7BTDA02HiB9uCjhUN2jZISORmjXDcC6axzg6sOmw9fOBG4cRBPgd
yWbNkDcZUAYbGj6egx+FdmIbax7F56PtGPB6II5eqI9uKXLyydjW54o++9FztPL1twYK0QdAlURB
HGKypmSgytHomiLp6/MU7iLLxfmpDTeoX+JmWyG2mAeirgJ3iCppmHRplzu7igD3qMqz7zXGC1uL
9It/PjdOaEn5Hh7FHFAfICnCmLU9neKyPEdk35dPXfejthyj32/dazgdUDTUYsPtuGHyTIapL0mW
KOdC3elfO3WzJogcLBCBMBnQN9kJJHqLNupJar6M7FvFvq21nL9VNNHTHmwjyLYgDC6DhtIsV3s0
xzFedGJ/V/P8r7BbWZ/bXUCdF3QAJYSgZ7mJNkW0Zh1rx/ElncDT+tqlD7H2pDcr7sftPCAFyUFc
QhChyO+V0urKImDZ+BKXHsr81i66pUkAbAPfEolsoBakt7UW09QaAm14UYfPjB6yygGtYL/dsOLp
fiVFOrCkDPmYK3R4UfJ/YvAs5U/KGgHMrX8zFyHp9kDZYHAKEdwGYkGkCEm/kmC7NR9CBGpZEJl7
9wvmN1zDdV9tUoiw6sIx+a4Nf5SNW1cOCrTvq97CruBpJzDLSEgCwyC+5MoVSPK80tsCYMoAnBo1
uqvpkJKFlesPaxx3C5OCisPjxAmgKJmSRLVqEmoGWFBfQt/xEZ0Idqzzxvi1yw7357SwQTNBkv8B
Hi/DarRpgLqccvIHtVnhxqYAMLuCWeW/c4G7Pl82QJg7cIljLtHoTvGXojyUa+p4fxYIRs1FFGCB
HgrggV94up+6Y06+K2vW/UbjVR0ZXJAYIR6FF6y8+W1nTL1ZmvHrmD5Zh2JaOcULw2Nk9NFBIQpy
LzLWm3ArbDXC8PhO/vbNtzU29JsFEkgGBAJREATyHNyy8wVSRi1hrRLlr4pXDy4q44I1UuNFCVAL
xOzwKkNYcC6higNfC9Ugfx2GQ/Z7aP+YzNt4VOH3A44BMhngxG7Tp9wwCV5oDXmNkseYPVL/a7tW
4XezC3MRco1FAkfZ0KteMKEe+uzA1/LONxYE4wOODTuFABRMibRIvEr0sR4VNK8IXqeHL/6TtvYu
XpqBAA/hpIqSahn1USRRy7sE3NL0OyucbH9/C9ZGlxzNSrOnnOQY3cwTl8YI3rQrenBj+LBCAmEq
PCiEo2Re6SbVetzeIKRX09e8f0hRODU8F/2OrgGIbs6rEITosuAigb8gx6JAvN1QKxns13FyQeeB
NAvZCAOFy4z2kkDMIruG+Cyup7lKoJUrJ5ri269FpTiU7aO23Po0AsJNR8YLRTSYA7pZzSWQNiFx
UHfGa1D+0wW7oNnZ5Z/NWz4TIZvWImm0wYYI47lmiRMNG0k3xSoBSoBrAaVHiDbLZZ1+OgWsJYbx
ihso6HaV4Rjm1ktOAAFN9E5GqwP4a7JnbvScJoOPnisGc3Klc0sLnaDXehsvHChBVg7HHBQDiDBL
ut0omdYh3MiwFy5RXD1y9E/btwIGHL45IpqC5mu+24rfKJ3lT6D1RPun7tCs1ZsvWCcAlgWjJ6CN
UD/pvE7l6I9qYlivJXM7xFSac17u6NprckHDRUNR9GIWQYMbclKrDglyLxl7bd/yqdiZpmuVoHTL
dvFHlutKkJjulbsWF4bZtX3KXifdRdRjYNuN4Wwi0naElVl3UYPxv7Vj7oxB7tzf7qUDBRAuGBrB
GwdjKGmeqqM1XcBFp6B6p6Sfgm9N9oEVEm8xpFxE12/ZbarLtsYtolqvdZedJq052Obu/hwWLgxB
Ww6KSeE1wajP94DyMKIpt9lrEeQHrf7hB2xllRYlvFeP4r2K/hySBLs2x0A1wKKMzLxDKmcCsvgD
c7iSQOdzQMrFSqqgxxxSt46c8gPGCfosrgg4lzedLEOAwnjqT+yVKw9D96eKTnQjRuXdxIoyRdhZ
xM3ROHs+A9Ns2tgwcNeR8aDol3HNM3tPd8xCHzCwgm4YCAxAYW44mZQCZK40rO3XLHUr1e1Bn6w/
lKPL9c8IzZd/K/mh0JwmchW6nzaHdSAc0lEgSREDw1/z2YWh7zc0JuZrODzVX7VmG2HJ++JdDy9t
v+In1RSHGF4vuXMw8GPr8XrPIglKawWaKFv1ajSa0bLQIIc7sfFAN5ZR4fMxPPo3YYHQNv0GjRFr
E6VlMJqvk904cRI6/Pf270csBCgJtG8W/Drz5Y99eCCjgeo5y0FHUweAsg8s0Hs7vPcWBUjdzgUU
Y1LU6Kjsv/rJXuMvfGMdrFghATJ4DwrCCMo8AECwRB3qX/zXNv3EnCz9tHl9AAwTPQ9hyAH+lI5n
P011m1FOXrt6Z70Ya6m8W/uHr8dLQrQyRZBcxhejCIJOAAyRV2D6HdEOulxJdd5eQxCAhx0s0zuK
WfJr0PqojAMVrYO64sVkSG0HTjlu1jEg7BEYxPogrHITOo3brKxRSkBeh/Ecx6dy5YjeOjYYHrcP
ImkIQ8DKzk+QMRIQMURo36Cor2Prxt/b/mmVGE2CS7wfI1BWADME/0mgiudCtF6147qo0WIpO5bh
i8ocbjtH3QgdZWPzYyEKZxY3NwLaQK/I86l6pLRDNvh4uzhTc27Tb5uP7Gx8aSqJVafWaGL8KXeQ
XEvXSvQXzixK2gHqEcihW0x8XY191QVMfzV98Fu/FN7mz0cEBTEaVLejcFhGxNe6mQ1DgxcF7VLH
seq1jOrS5wvue1A141RZcjGZlqFXSw2T+JrWTnNKf33g669GF9Kv3Naqqm2tbTB6UX7J6JmBfv2+
gBuFBm4Bzj2S8zAZt6GmjvCAt0mVeAlw9dlgecaIcst+I08jwhyo5URGGOzfSOqAKmQ+j5DEtWLF
JPca+qySZ/tyfxY3myANL3n3BY/aLCqDwiudPt5Zze7+8EuLdP31sssU5zWhiHV47HteUjfuALrZ
mo6SZiBllmOjSlpTzGCK9qQ+aP/PBZLsdh/rVQry0MJrlRM5q2t9m8U/n7l8+HrA0OFbIN4Hj09a
IKVXww61U4XXkOmYp49DfyjSb3H+KRtOBj2Chvp4f0dujDhuUGREcJIQ30KzHGk+QzXlftkOmZfZ
h/gzLuo/2dqLbmHT0UoQVGswGjCyMoihTnkWg2Mq80Y9RZD0VCWo3E5X1G/h4Goi3oRcLVDRNymw
ERQumtmFhTcaDjybnTXm+/srtSgBZQh4N1KwjcsOMfFZb2phmXuGfwjIn95aAeutjS85ZHGh8yYb
8tzTuebQ4Q+fVpRvSQC6BwJQhyIZOJWS6WjR7TpvFRJ7luYiHpSsudxL+ywOkWixDJSyfH9GXFFJ
Vk+xh6wUEAWE7Ettq9eE04oerGAqA1gF2iGpR1SYkWKh+aXXBHsbwWSUHW+krRAGFs4G8kMCqQwq
LskClh2zp6pTuFdn+1g7TaaDUin/5/azhNwa2pqjDE/Y8rkVB2GFmhlqnHjUQBYK9QErWr201TAT
uClEHALtKefjx1Y3JBquaFxC7fOftFa3epaaQKCLRLYQgSnMxw9Vze+Vokq9NHzwP1vjdlUABZp4
tmOfBeBwPnw+GlOtliTxrOBrz31HKzY2PRK7DPgMSFgBwFjwleyiUCISZpkXla7Rvpnj1ufJfHyZ
ZLJIozH1O4yv23sb/Crb9/f68+V23YHNfUMZMbz1hBhcE69YCqFG0i0kErKoJBLo4RtOlXpMgirk
ReJNJpjpi/ZB016hEZURPShk81MLS3UtTDqrrE/AjmrniTeqTyxzNPr5vq4t3HCALIipgH8aL0Zp
fJ2ngwlio0TYjJzXThvnTqru8sN9MQsqJwQIGkigF26Q9bGeYcXUvPJArZJm+yr/wP2DPDmC7UCD
4djKjWVSK66YleelpxWviu4Y2co6LWw64EKiQh5QEhhB6XkS5bbGeUMLz6C79NOn4a0admt1UUuL
BKuBADU8HIQvJcW2MlUv4wEyhrRwW/zZ+kbB0wR1jmBMQi3ibZHMWGPhMiWuvDFM3HE3jB+ZgOh+
JCpZGDhopMOkEFgNYwgr74Vb5S7Bn+2nCFkb3DxQidvyj0TNbatPKywQmFTaJjxo6sN9CQvqgNfb
vxIk091YpVoxsC14U5A4gUV3SC/vSfcz3xxCxl6INtuArZoApcsRrDCaxmoc9NILfpThyS4+oG9w
KnF3gjAMXAXiOF896CzSBcpomqVX529j6VJrzZ1ZOqvXAqStjntetKEGAXp6VJWjvxXrBO8FISAD
NfIwssg1zr+fJcVEe9IXnta6heUMa1UBC58/G19SNW2oR18NMf5YOUrvqF/vH6MFZ282vBB/tfx5
O9G8IjhGVnUizPERb9iMyRMrhH7LAKSjHAoJtLkIFfTDZkRZ4cX8eTq1a5TZizO4Gl7aX1MpQ9qa
JoavQVOl7Gt131d8RdsWd+FKiPS8Us20G1BmVHhZemBwWE/3d2FleJmpFD5MXyaxVXhm5vJ8vfB6
aXw8qpAehcE2boLEQxUyRCnjwrObfZk7dDNWDluMoRHGwPMTyAFpi6M07dI0YLmXoofS30Xt8BVH
e2mT8U4w0XsKQURQE8zPkNHxsgvMIff6PnXKY+s/Bu2Ks7omQjpHUZmrBWkgwo6IYz4GX+JiI1mf
8FaRChDEL/gP16akbJXaE1/rjMxLh11ROYHqbD9G0DLR/h2VYmA6mK9S7UcR+Cl46vnkU2Q8+Gv8
2At3Di4BBDQQH0Mmn0m7oKV9bUe1mXrKdGySwmnD3KmS4+/7s1jaCGBbKPo44N2AS3o+C7MtFKIq
JPMU6pESXTqhEGu3zpoMaSdSlXZJj55EXvUttc5VuuvK7U8r9MoSnp7ggEb2YT6LGBRAqtkiRDYM
b3131rYvEh7oGBhvH7xu5frSKg8yn2gW93jzK4n3pXrg1gdEoOcdcHfisX7T1iqgZhFMYZB46AA6
kZ0Wvir9n/tbLQ6M9EABmhrlbqIF2G16JqFpVtuccm8cv8QdUCdOhmrT+zIWDi18F8FujNQuA2HD
fCPqWOdJFDaINZRHhTjngThbeQiEYiPJioCJaFANQlpJMfIpsbQygYy0qPdnJav29+cgjuN8nZCb
eW9sBUCW4DCZz8HIUTDeoSGy5x/9FhGZzbeboJIEZQZsq2jXKfkwXUiyqOm12JuAcXis1sIAt8qG
9CosErBYyMjc5L95N/q23cfc0+mRMzipe3OtxmNBBAYW/AaIwkCYtMn9wLSxCu3Ii+hBnTrw8NGd
vtbCe2EXZkLE7698pUAEDmP0qvPSHzoDpWC8OdcKvmcUBYIHAmBaRE4kLwNxjraOEgoBb7T+SqLP
m08R0mKAAwgMAp620ilitGtMhOsjXA/cNU8UGbj7ApZ2QcCjBMMc9ltWNVZHmZFHLPLwnrKUnZWf
+9q9L2JpD65FiE+42oNqqAIlKC1sND9R7Wxs98Tgv4jiC4QODdC2SltQG1rnl6mPLcj2abWLVx62
twaPAWyHO1REZG6pOAKtpmAaYQTkMSdqPlH22Qb/9vBkaZufVRAkbgjhdQM5Ia0TgBiNLeyeF37J
Qd31c/suXI8uXW6JjebQ6PUWwp908+wZLvf98RcOEuK2cADEk0G05JjvcmDqZd9XNPAU+3kgLykC
AfbKTiyLEB0JUbCA201S5pCZpZVoZuBFxqFOHyftkfgrs1g4qwBsIr4tAklQCulWaFgYc42z0GNd
5A5/TVG4ogyLc7gSICk0qcZJR4+D0CumZ5U/RwWcpc3PW8R4ECFBbA8pAXh9851old5XlbqAzZjK
fd+oTlp+ub/Xi6uEamhgoxDJvQnUT0aukTjTYTTaY/aZN6ftwwM8IVKtAgEiR3DRzqyJs5yEnp8c
K3oat/Hj4eZHmhsvH2gY3ra4gObrMwYJT6cCw9f2uf/qlx84pWDDtkQSA9gMuTIhDnNWTKCvg0Ut
HK6FTvB3+QGTKhpQK+LVgOCqjJGhrO1VntHEU/jJ0l1rY5OJ9yUSBIWiGh2kiPKtAEbhDIHuLvWq
8TBRN2IP4I7TNxL9/UeKKJ8DARuIdWR97hQ9y9JASbxY21mV29iOn/8Ym2Hlils6rShRFVzu8DVu
ug7wqQoas8lST62P9rlJPnCcroeXNDr1Ld9oB+x3p5pODzho+9d9dbj1hoH8QO4QrW/AU3eDtyrM
KWi6Ic08jR0p36vhgdpHbSP7zftmiI67MBjCvMqJH13r4hBMulilxE2Mf1Di9oFtEJcbGFqRu7rN
LHUIxpQGT7xWfYiCJ2MzOkAEhU2kxBAahsMtabU1hZE6pUbiRb7vjkXg9mvpyaVzdC1B/P7KjwGj
c0T0CBIKzUXhwMA/YPYQtwUyDRkAVNVI4xt+zcChitTbxF6SXTt84FoAtAHpZxTqAMIsXQs0Hacp
mlJkV1F8qe3CdHMwBnydKNU2NBg9QD+lFwmYuYI0yTE+wpK0P9a/6UfshWixgrtZ1JHKuEYzTAoW
2wOyYbZThEeeH0LTqbcn+DAPRAAEUxM4/+WDBMhjT1iJnJtNvvELyz+gzeLFCbsnQNJyDc2QNSw1
xxrLpLl0OOm90xv7ctocysAkQJeFtRKty2QfINDyxqRlmnhseFCjU7LixSyZJBht1OdjpdBRRFI2
vyjqNokwfJO6k/EQJ06XnqbsI1IEjS2y0ThVclSJ+JEdcQupej66OSroJwftd8M1u7TgkYEnEF0f
UOkOSLlJ52odDNDplCGgUWrHaToT+xyt1dkuWA5dgekQnLwqSrml5SqaNsnQ05x7SYJu4924sk5r
w0uGAwR7Bac+hp8iVG08ltvhMQjqofYO1wNDwaKc72m6cEwyPY29BuiV0c1WKuSWPv96eOkCbQEx
rQcTwwfpPom/DtbGxh7iagPmBgTwKvQN9UDS8qs0L5gexZE3ISM2nbXtyy+oSDTxLAFEU04ndRO6
NGYtHTxaHdjf0cb+x+LroWZ4VyHQIEKH0tfbdkPHsms7r8qdNj/oa9ikhfM/G186PTWCYIYuxmfp
z4DsBmVvBb/vezALOwwvHqEq1DIgJiYTr0V22ycI1aN5c/XZOKrdl/vDiwMihdpmw0s3T9squp9a
GH5MnJQfYxQNgrzFcNHrq9yMJMZugOVVNChBzPCGoo4wHlOlCFovDDMn0n9Nb/fnsrRUV+PLS1Vk
pNOHIGm95lKrO74GtF7a7OvhpaXqtSLlQYPP14yHKH6ahse6XPEDFu4GgBnxdkNHTvj0cmC1rgel
sVCM6kXqYxq5iXbKQVG3/QUE6hmg+FE2CH/v5o1oayjYJYFdY88tp8xLJ9pcOo28+bUEaakAlcjt
UkgICyduwKK927rTghBNBJUoeIxwUc/vHZJZZa7EtPaiN/AUDPmP+8Pf7jSGFzgAlLGILL30+bRM
qq5Q4saj8UmPXJQ3b4e6IUyFMgQ8qcDhh1tNCpZ0cTPi6VOSi3m0u8hJUWJ5fw43yiAEgD9RcBTg
HSo7fIUfKGj6xf1L8pwHLt3MISANL07ylUNfllk6dgaGB8EhwrhOTH4HxtY4vSRDWqO6jQze+LF/
8VvNAWez09Ot1w8kIBCDClS4rYJGbD4LW6sDogWtfcnHHz7bp+FadcDNSYIAEYoRIW6RjJZOUqaR
AZReuX3R1RdVyd0SL8R+c1AGQsCVjj7gqP9AYEPSBm1S0Qe+C0Nvp9e/tPrX/YN0Y5Nw8SB0K4DQ
ojZKTnb3UWxSZDQCb6SBG8FdBbeaMr5E1lqNwMJaYQKouQJLLXBEMo0O+nf00AkIosbB6M5V+7Pp
Vp6JSyI0LBVeQhTRADkjPemk0cYyDLwEXULMM7qm8+5wf7mWRABkCnCAIAZBsnJ+pLQh5+aoRpiF
vzd/+Pxg/PmAAFRgIQoAKrcbdtS0zwyal4RcQvXMkycYwXpN8cSBmTkF2HKkBP4nQvIqJza91wkG
Xmq7OX8surOdPNaao6OlH6r+115EC6YK4sSTUTQ/BNvofMkyjQ0UEyKX1MlLlH4PydbrAvNBhblQ
DThQeMXPBVCfVKhnryEg/60Wv8btphbhbnGk8CgFSbTkZRpcSRrVTMhFF60j1Nwx4pVzu7RC8GFh
xgWmCLQC8wnUTT6xMsYEtHBvga52Y6snXHJYoKvxpR2ouylEdUhDLnbwbNWOVX69f2bXvl9WisIg
TY42ZZe039kdiCfZ3/cFvHcTl4/s9QykI1v5td3UQkLEXDV11MiJ38gvzSO/1Pc/HdkR3an+0Qpn
jBxfO60x8ootuPkAoDfQIw1u+g1CgUSgmY38juCy2gPFCRIodY2eacESAz+LEBSiHwjFylf6EPa+
mQyRf0kTx6L7kB3yzp2slfDHkhQkTDVRPS1SOWIvr252c6oVioYSuBOnU8FOpfkz/aWtUecvCgHS
H1sGHAQUZy4kjit9so0JQr5OWuLk+o9IcdaKVRdOnagrFGhF0dFWjvSTvFNjMA74F5Qjqd8LvjV4
jYymeMVA6XH1GrITapAiyfIa7gnjT+ZF5VuDsmJ4dLpEKg2ZQTDHzJeoCfxsKuPeh87vFMPlZHdf
ZRZX573lJXKwaDImxW6U3CRRbTD/ojTcycPU2YxEFRlfBbFLG3ZX+D/zCWRx32hthOM67lXtgeUr
b6Wl778eXrJZls3DqVAxfH1Wus9VuLL8C/o8+3rJoIR+VqOOPfAvUXb0tZ3fuqvNqRdFiPZ6IPAG
/kt2Few607Kgs2xwMOwYOXVsV+vbXWgEVf4VIc0ia5qqqWuICMNjr7nRGgRvSY/h5kC7UKkAninJ
v025GQ9D1/mXHlDjAD7CoZq+l2t0a4tSkL5BalYUbsvwdS1O7cxSSv9CWjd8TXWn/pyu0bIubobg
lDVB0wRR4vdXZi/m9cCBBbQvTeS045FMrkZW/ARh1KQrAg2wheMJWOJtKx3k7NSYxBrDFfEzQYkQ
dQrfLVBT3Zcr1+GSblxLkraFBkpvdj0kdXSnMrfa/myaTUQyHbyvTNIABH2J2Y++/LY5KAjDYb8/
XKEYgAVJh5bwBPesb7JLz50ADbg2I7Sl8YX7e7XVXUPAg0Ewvpp987PUieI1f2rpMP07AyRc5hLA
kBD0fcHYxczPmnk0/L3if0Cz3ylcGGrB4L+JI3A1iarOES2aYnYx2sce2FT/sP16QB2E6BmCeB3C
s/PxI1+H19xxduHpY8wf+FoAYfGIAoeH5DV4AgGgmo8fEKIlIRAMl8F6qOLtLMtij1HDITrPiPiH
pAHECuI6rhP7YrHWOTfFxtafwmPGtgpn3AR86qbJUKo3XalU0DDlO8ot07XA8oLFw2ejEEUwyiJ4
La1+ylrdHH3durDerfL0vM/xw1rrlLSwBwjHivgEEmogIpQWSRljTe1C1br0rhJ8Y8n3zUcI+UzR
hE4EKECPMN/ipOh0UmKbLtpwoOZe2e5/oakQVgjQBIB15C6E4TAMdhYittKloJkfW+ef+5//ntuQ
7DUSW6IoC40zRe/m+fePhFR5zwb70mdHM3hs/7GyJ1XfR8ypxn3/0x/3Re4m1o6sWO8F64Fea0hA
4tEKGjwZF9lbUWeVocEuLHvS+dGsHpJkf39uC1cRcmkISQHnhMCRHOH0k9If6aADJjQ9VNQdwl1j
HFFGAur8+4KWjhgIUHDfofUDEsKSoz91jeJ3RRV6lLk9uJeNldfK4vioMtBhpzTgziUzkjGjrpIR
0Dw9fyLJzl6rYVhQRPCwAgqGmiq8uGTiCtwVlVp2vXnx0VgqV+MHZZgeWv05+UCMAhFtuIJYIyCT
5IlERqkrudIYlzY2naJxbNC5bN4KxCFR+oxdh22RgwiDzttmQsXGJe6fKu2BbuYyQJ5WlKsidIew
Nn7O1SUqVcDbh8i4dNqOj8e8+Xz/+4W5kNRxNr601XHAC2pMGF/p9/n3tOb7uor3jIHc2W6drU2F
hYUH0gOvLzxRwTAr47gaavIJkAn9osOzPWX8eH82C0qOd6NouiaI7m9gYi1QcNoQWPqloDswopXU
ieyVK3xBycEkh8At+t6gNFPWPd3otMrqe/3CBqDQnUY72ZYbWk6n7+7PZUEJBRUv1AOEkcDJSPcI
TazWUvpJvyjTK7MehjWYwdL4ot0sgI0gCEUbY+lk5ZmmgvXLupjlxScvibf98wVFEMgZQMIB/3w+
/FBqVpiAm+iij8dyl60xaS6dW4EoAQIdcYKbtCcNampHYckudb9Ps53ykH4j4KmpXYCtPjCRfyXJ
/AZqRgeSxxW7jMYuKhyyFrVZOrOAKaH0U5SkI+82XyhD8dPRHuET5vw0mgfa/5WsLdbiVl+JkHzz
IB7jCk0BGCKFn6zmp77W8HxxCoIG5b3t7k1nLjNUeVtEEbtk/suUPkS6G28uYYXhEL0U/ytCOq2U
q2aUNxABsJjRHcNyBYy2dCUBSwLHDXC0W4gvCiYY3K7YurSlUxo781sCLyRfOUpLtgMscqhGx/8A
+kqTICN4UQaFwwFFzyztCfUfPHR1/TQlp+1nFi4coJPIlSDtLd0a8eSXZjkSE++Mo+YjnLn7yPhw
0d/7CAMKNT+zIVc5QcEuLvAUV9JOW4tyLWm3KHFAhwxEZW9yC3AgG1QPMhPOmhv7u7o89OYeRa20
elqNmi5tCqpZcGpBII1EgzjcV2++sskQWADVy0XtHGq4jO8Jea4Gt6ArV+3SERNkubj6kP6+DbjQ
WKnqYGSXIj/p6KP0FIHzZY0VZ0EI4nfAbIoYIbxcyZqYkRG0egVVT8KvNHtrrM9N9ra5CAhPS3Ta
QX5UpE1ASTpfMmJWbYyck3UZsGRADa7o4oK5YiCWg8YDd2qh7GE+fBCUysS6yryMg5ONu9xcCXIu
rRG8NQYtFNUhMqc30GNDX7HWvJgx8GnE0eqDivLHtUbrwqpKrhXQe6pgVxJ88XK8oihZPsUFDnHA
H1m6Y+DSL7gbW+7IYifq3GraHr3AmwBkEYJRGKR50t6n2LSosQZovbUDFcxmLmMs2fXw0i0yNNzK
FAXDG+234VGxPm22KbjQRcsxDR4iuMTnu86yvKvAKGNeUuvJzs+r4P7FU3U1vrADV3reR3Ux1j7G
Tx6oeijXeiwtDQ8Ms2BxEoUQcl6EZ71uJi0zYLLeYsWzj9tX52p4uQSlL9OspyWGjxXuVhGYqFbe
fEtKgbpBwJhRZiFyMPPlacKgmoKCaBeaHpPp0JcnWp+2c6bgDAmcLviqgXCFUsyl5GM+VEVY6eLi
KMFTsIasXPBEBBxOUD3jBX6TMAxNpZ3CjGmXonFDEINGZuRY5so1viQEtzhsueB+g/c5n8RU+4l4
M8EzT/dEP4XBS8xXTOCiCBDYoQ4VLxmYkbmIMAj10u5D4xLYbmK+VPk+pIftJwpPGLjgNqjPEYSf
i5hIQHkXDdrFTD8he2u02x8AaBAFSmzR6EoFj/t8fJuAFwSNDLWL1TmlRfa+oa7MQIwgGVgUkzFs
gejOC/zjXEKBl/9ER2w2+dbEe/2tjiHIbeNdke2ntQLkBf3GOwz1kDDpIDlTpenwIE9VuxjoZaAu
4DuOzo3toYRrCVTSjbQiFrpqKfRidJ+H5quxVsS+NAPUQQLqj6cGXuLSDEhK+f+R9mVNcutG1n9l
wu/0cF8mxn4gWWtvLHVrfWG0pBZ3gCTABfj1cyjbn6tYjOZXsn3jOuRWIwkkkEhknjwp4BZiBtax
2fIbG7ZOT3u4BEDPoBj/N5napTZE5bDaVhPspzRAnm9fVjfXo/yWgLARZABYNjceSk1F37PciIR+
1Nu3hNQrB3tphabA9r8EzByPcqgMXtQQoA5hfLTFyn5dONRTYTMSDDh0k326XCGFVpbWaEKPKvdO
l4eEH1m/4toszeBcxMxu1L1WS2vALlXpR/6AFvQ324yLGczuUNmRujG8QY/S7ovhfLk9rHkx+sx/
sZpa6xG/0SP9kzXy0E6M8D/7/NkJMMyuFCjngwLGPTh/fJjAP9hBaIA4UWuC/A2ZkpmKCz0pEgfh
tFrbiDBZYw+Y1De3eMjdAUcCP+m6u1E71GWak9GKGnavpidK71i7zyr3DywRbNwE4QSt4xUVT1E3
pZMnhhWVRmCPfq3u39fD0kGwEBSayFnAwja/3fqG5UUzMCuq6keHf5QSjQtW/KXFlZp6uCB/jqCK
OdtLZoM+kXaClaIojPvQJCHJNyu7aVEEwmfAM08xZm121ljcpibQSVZkxxunAuAbt2iV/+jr1z9Y
rTM5s6mg8NGgFFC/yBu2memD9yL5A3wlilGRdkO5JUh553BUXcsalFBLiJCJb9IPU+QAaK/357Fk
m+DWT+zw8AuuYLu6KrguawRnbXNbN8/xHzzr4Mf8e3z98uw5dBgL04nNKBX3+EdBfFnfetmK1tdm
MXP+UlOaBp9mUdkB+dA5K4u0dDTgHiO5OhHNICRxOYkRDyypWpiE5P5ov3DyMW1WRCzOwMVjAi1C
oYr5U4Iye+SVaK3Iil+sB2P4+gdqPht+dokaFld7d8TwmuZrd/oaP8ji1yP2AxsLZQNkdblAphQe
tUxqARxzMNt9vhZ6Wh4fkS3QIrpITc30q9ukhqsJwyGOVEn8Nnn7g+VB3vNf40/yz56hTBdEBUUY
Vh8ttR88uvKMW9w/Z8NPPz8bnqtcH1oTw/efXeFb6q4cVyzrkgQHr0QVFWaofZ2jDDPBWCwldmjt
HmptZ9TFrqvrFSFLWjgXMtNyHgsrsQwIscldExTjiqexOAek7dwJjokc6mz4mjgxyDtqKzLcJ53e
Mz0Q5uZ2PU8XKAhg0LMdsi4VAb4L5O0G14pa92AHNf2TGSARhTgWoJjoTXI5fKxJVgi7tiOVhCL7
mNFHeTMZ7wSLBo4BCWZEYq+SaUbZOZzWhR3l/Oh6x9tbQU7jI2+KOkV43AhaXU4B/KYGzyxcOmoT
dGbY38zPNht/dhSk3hYJ0TG+pd/3/aOln7q11j/X+2hKnuHuB/gMiag53qa0RlcrKrh7UvVjCzBy
O9+wm+u+kL8+FzJbJ1lWAIOUEJK3u6oKkrV2cddn7XL82Tq5WV0Z8TS++qtvnwv2fOtBAOAMzGN4
lqAIH+G9SzUPWWGUueRGxNkhc/e338cYHu9/0O8AjHxFVcwqJW3zCnGr2A1VMgaEifAPJnAmYXYl
90qf9kbiGFH6IlC5rh/+s+FnF07M/zWBXOb+WAclWcMoTCt8+Wq4XKLZBqK1ljuqtA2ELtKgbLYa
24xIQbw6/e3PH0iaonuIy0Df8xd6LWiRkr4yI8v77h5S7WbsE4afmj9OqVLsptlWqtAEq2nTHsft
BzHhGH24XRNIlk1gC1BeqPO8QOI1WRV3xIpGNVLyz9pacHLpoE2JZNCbAr2FtPXlSSgG5uQMFj0a
kgPxGb19I2HYiTwVF8JEH3A5vCpqU3ElEE6G3zeNXw+3owuRfcWDDffZREg9j7c1oPqvO6qA6b/5
9EOscTgt2NIp3jkVnk41P3N0Hs/Q3rggAqwysa/3ITG+ef3LzQq+EDG7NGlV5Yk1QIS1VarIaFfa
zSycMwSEp1gqtAz3emYopiqSDM1Pq5OSbsAhqFSB8uqkD9y43aIiM4orebqakW+YH4NRCKVKGAid
0MLId7qVaSxsUwAAwb2HIg+8nef0dXD93NG2quqUDsd649xMaorkp41nBxrBWXgHzulMWqo1Ndq7
YxeNgdqpvpV2wftqXthJUzk83rPwLSaY4eVBKNW2H/rMKE9pH+RaUGShXDvK129/4JfORMzuzKJR
SdVUEBGXIVreIuZsob/QGpR0UQr4zCxkdKfY6izCYFQeR62uBvbUNMycIM+26K2mrelbmwLLs/sB
pU/IvU2HA5JmkyF4rdVmjWx0zXe2c696Po4g07ZpFjjenet8ZfnKFpsO2rVEkEchG4R83xU+AU2V
nXjqw8B46Uvd91CGPAa68Iduw/VtbK4Vbi+sJDo/wrhM9zg2xmxLFJZXaIBmFie9DFkWxMMul4F9
M+Ug8q6AGiKJhuwrioZnFhjdmtqG5koBtttfmvpRA3flWoHOwt6+EDGzMWSg6B9MIYK22y77kVcb
dfxx8/FxVBP3EIw9sh3zTKCi9SBbdUc04bDuSLzrTdUna/Vwi9M4kzFzSaqSsYJ3Eju7DEjtcxoS
9XYrAAT2xJKNbOzUje3SChCtyNwUaJvTmH4oCVLvz8Na2GxpVwFlM8Gwp9a4c0ZxPggd+Ey0IPKU
oMsOerOn/VM83tweF9sKGRX4JXChpw6wlzNBN7kewbu+OFlorN3vK3XF71lSxvn4s/sE1XyDNeSi
ONlOmHePVRauwlIWRAAqAtdkwsQj9Ds7GZXd2Ulsseak8WOj7c3mINKbIx8T1BAv4gkQjcTmTN8m
5yDVsXl7op9UFdfiKUZM9v2TsXAzouYOAB7wlU0gntlC5W1GM72P6ak95Ml97q3MYG34WVRCsDSp
xwx03631eu+R7+9//MJmxaKAfWMqrISDNbMcY53ZdVEl9CTZpqr8tHhIRZDf3PoGuLaJpAQPe7wC
cHFd7lWrx5FLK9DTd58s8KAUK4d6aYkcgBOQFp8Ezeto29wteaZq5JRXgbCDdO2tt7BPvfPxZ0ct
ozVlpYnxTTfIZSiqQF9rG7Okh3MRsxUadWqWamyQ04AIoLEv82NZhHJYSQQuSkFNMyp2ALa+aikC
eqO4ATs9OckyyPVAq3dF51vO5v09tbhcgPADowWqDJTUXGrbjpFBGztom1UbgGq8ZkvZSqBraSIu
ThvKNkwDSZbZsUYjJYaHB0OrvezJHHdGIMddm6/ALa63FRpbT5VBSEiBw3SemVV1nvZKm+Un6gaI
64t+Zdter9Pl+NMkz6KyyHrwdCQYX7d86W69ceORm40HROBRgKVCHseYZx5HKyeF4oF0OuVOyEBd
mt4ecoSW8SgAohSOOzLYl5Oo7FoFKoVkp8a9y/IdIWFRrTCvLa3TuYjZ2egTpcCbpMpOfRfoNCis
TXL7I/ZyFrP9JIBh40aKWdhsy6tNtca/vjIFd2Zm3aZG3qXE+F0TqGJXGkfzdiM1TQGbFWWv5tRy
/lIRntGzmGhxepJ62OlbNw3tNc9maRYOqshAVYAbA2UOlyKUuB9EzcFQ5w4hai37+LnNd7faDnhN
ZyKmM3l2Jpy2752iSLMTxUIlh47vldtfaZciplmeiYhTk7VKCxGZ80UDVovsnSawrZWJLBmP84nM
1DH1QkjwHsdaxRs27Bt1+wcLBeqsqRwcHvm8ZgYhcoEyHQPpfvXQ5Jua7Fa50hencCZipgsjd3nP
Sj09OdwHLM8l+/ensDj+VFCGJwWQWvMXOVO0ouGZnZ4S21fUgK25BdMSX74noeiz8Wff701xqT7F
+J33mFR+Th5dIHvXIJ6Lh+JMymw7EYQGsxZh/pNVbvX8roCNck/vL9TaRGZ7aRDcbtsKbOzOFxdY
dDfw8iMZVoSsaWNmZdGzTkuRHk5Po9jGziZfs09r489MbG8A/mWP0/jgJQYerFi5JVbGnyewlYx4
buZgfBBQsrdyLVy+NvzsrWLw3GnbHJsJgYnmi73ihq+NPrsf9IIbLixfeuL8aDXbfq33+OIOmijw
EMMDfmB+S/OBuY4wRHoCbZLV7KrsMet8Ynx+f58uzuJMymwLjUPqDHoLm1S4gVXtYy98f/zFo3Y2
/mwLMdCM0cQBxInJQx/l1WFc4ytYkIBHEHIUeK1MjtNMyw0vgEYfk+TEqd+g2qPejXwlyrWwSKgL
BcU7SgBg8+ZQBdHzzKzTDqRicex7zs9GHbe3LhMAVHj0Ak2NIIQ7DzjFTVNJUcRqZNl7Owkc8si7
FU1cT2ISAQ/fRGXztf9tJ6lBB4NoEdEDJzE3PF1zBFYkzJNG0i1zVv2WkH317GBYe0EsjQ+u3ekx
hN7j8I0vvYDCMForp6kWeezA5VO9xkCyOL6NjBQQcwuwVMvuLQ2BAS0qzOcs+1Hi6fi+lhcFgFIU
iXJUzl8dabQxATBSwQRMm4U8FoG1VoN4bTSmKkp4kggCT0na2WHQs65Xu7EH9NgImk+KBqrXqFnr
r7Q0DYR+kEHCHXrN1FJ4Q9KrTNWiDKCd5KUHScjt63QuYDYLt477HoAPLXLy+2y8u52RDot09v0z
y92aVlKgW4oWydgf0nCNh31teWbbtJG91VMVwyvOvq8PVF0x2Ys6BmcEoPIAaaMTyOUx6OqRFFVn
alFtBmhjxrwnT7vXb3eGsUhnUmaLhL5HqElEZXHkNTk4TLPw1+06BqsGujgDQQVugpkPRrkE70Hj
ysh1SZglJLzZU0UWBMxagO6ik4yhzrWgK3EzADUX6Ra6EnuBKtcYj5f0jHpDWCTEZsDVMv387FFi
SFFnmivUqEQ1sVXvUm0t2rAgAQcMDzdE+8CxMI/BFUCkZI5SGFFlfkm8t3LNxbi+OgELQmX31Ghn
2k6zNUJyWaPg8ZBRhiad/Mn+AiDV+1pekgASFViJif0RbMSXa1RrrekKN1MjqTyokgWOzIO2Xoks
LSzTVMAPgqipbT1gzpdC6EikwUHLGcX0URWP5dv7c1gafjprSEFMRBrzay2V3hh3WikjzwiS0S/X
8htL409147j4UV54VSVZDBJVBlII8Mz0yaOjrjgvC+YCpF3oYo5008R/61yuji6d1CNxK6I73fm8
DZTkdnMEDjsgFabbAAiq2ep3jSk5KbiI+D4B1j99lPpjlm5v1sHEbQY1o628Dab9y0kgsDE6TS+A
awYr2EvefvyT4YHknA4CuD/ma2Qmna0UoBch1TcC/nLvdsj0VCcHNx7FnJNLP7OmaeEOQs1KgAiB
KEh21coJmNb48tmMxusos7ZBLAJzd9VHYehbwlruRDTxM2yjE8nD91doTcLMj++yRGcQgbL6eKNp
G7UN2co+WpaAHBwycPjvHJRixIZFJyamKGVHOGC0uNfXGCAWjgKW6d8ipk84s9gKaVTBhHAiMnp+
pUxH2Sy+kY/vL9XCeb6QMn3FmRSrdHXZSkwkU/dOudPXohfTZrxSNvjjkLZCggzE05fjezYlI+9L
J7LSV5se3XFXZ6/m11auRUCXBcF04GkFEzQ/2ZyNetb3FARYGpLH+zgNzWIbf/e6zfsLtqgW2Kep
5dhEdjY73LpnKQLPIjtSrO+lEjD3qQDxxB9oBWYKyV3gtvAQmt11I01KlwmwAyjUF02YxLcfELDB
ohb9N3fhVVFeI71MG0UPqlNvZ1WH7qeT3O7RoGkanqDIA03tkObLZLKeD2gnHXWgm/6RZStauN62
6M+Ft8nUoQtkUfPh7QGXhznmesTGQBi+d3MbMIBSLFyjACMhdoi+OJfbVjOoyfLSHKPc+pBuzfTD
+5to+vXLUzF1lAOXKq45GEFjNjyvWa2nCYZ3PhfdfZs+lLcXFFxKmJ07y+mqsYqNMYqLwu/4s1gz
Twsa0ECMAkC+h/+5KvtXU9fJDJ2IKM9EUHPb7xPjcPsqnYuYmXG0ZUff9AYiDNg+LkPw7DjlGtrp
d7/puS4AN8FkgHiGxme6SKgw9L4bx6hnB7CWEMMnDTjidokSOJpviU1nh/Za6Hhh9fCSUOHFwiSC
tm92hyd9WxUt52rk6UPgsi4c1hZvSQICKDYcBCRtrqZVKDmuWEJlZPDEtwIe/7xZOXBi4UJN3Zxg
8GaxOGqjNahdxyKi2YPaFP5Ic7/Pbo65AoCGyADuQTCm46K9PIZDPLoFyEtEVKKNd97KoFoz5wvL
dCFhtscEk0rea5DQuIH7tVsjUru+LfBkhJkDNHNCgc19HSO2hdmJtEPX3MG32L1QduPgG97mfWUs
isHNh9MyFX3MzSHYPVFYbxRdRLKPiiyCsjuKDhGbkvnvC1paLjAS4T+ILULvs+UCoV3m5HU5gLf8
s1L4jrai8Emhs8OIxwXuDVCxgA5iDmaVrNeGzsy7KPtlJ+yh/WF84wN9aH4Et88D3oiD9zAgiFf0
V5zmVWnUI4+KPuS+2azoY2mZpj6MOBhQOy7yy31r4yWsD4AfRbJIw7dEu7lpDvoXApeFsa1pa83D
7cCEeRaxCxGZ6gPRdtrrzauDOl/4thPzKkC5s2NHUx10PrU+Rhllfv3ZErfHzFBIDAZA8FYiN3fF
ZYEnB/DFiTpGlrlpvXBco7yabPZsG5nwm6Z+PDre2M7s9isbyxylZ/dRPcb+o6t/bOKVR8yChvHd
QDRNbJUIws5uDd0GPKRjbR+h44+07mP2crsKcCkhvwgIHuCjswvCS+tWLYd2iLoUux8tvP6z4Wca
bl2jy6lkQ9SMoXSCYu0AXHvjE6POvz9/ZifUjCHIMWB819wO3I/JTtOOdb0Zbnf7LwTNqyeGltpa
bkKQwcK29Ev35Ak0bsUdfnMVCARNiE5AQVAHOicub/oiLhEygiAaSgtnLusO7+tkadOi8h13NsJb
ALHNtpQlCjgFI9IqNH7W1KMxhv3tSQMPmXAEh6Z/rmNo9tgQu2K6GhHAq8NOvdVu4OpBQRpeFlMf
CPS3uDR7AL/mZp1XHJ077nRx9+v99bm65CYA4QQ+AeUp7tI5Byb1yq4CVIFH2njPTM1X0LiNfmRr
WOerkz0TMzsazujwXh8hxiBWqJoFWm1+vXkisE3OhInE3YDi98tl0pNGeKhxbOFzbKR7sOSe9fux
/P6+lOt5oEkVtiwsIIIsaOR6KSWtDRCjl3oVpUYABhhf0W4GpmIb4QpClm5CBIGS6FKC9OqGuRwS
6K/2rrwVHDcbfPb5OXeJWwgMXuh3Qgv7+MP7y3O9my4/fnZFAww5FizTqkhxj82LsPcVGsTV+/eF
XB3p35NwJwiyh3/PabMT21MSixlVlDvHpL0X6Z1trXhMC2qebiHEPKaCRPASXSqBEY+gc0NaRSow
FX6fb96fwcLwU6oXhVHmRLMzL5fNpOkU2mCRqFP3b2i4/f7oC0q4GH12yzVt246YGYmszk+NMFH2
IK6u1tgJF7QwRdoBXwOb8QTVvlyiZMSBo05WR1R76eNdNn62lNuX6ULEbDd1HL0/3LasI839ruv3
LQlvXqiL8Sc1nYXpet6qtVpg/EF9KIdd4h4ECDnWGmcsKBvONx4RSFijXcA8eSB0I8n7pK6jjt/n
js/dlVlMpvPCLZvaYtuIi+NBB2TCPIWj5Kww1diuo8L2Oztgck80v84/KzSQawGoJVlYMhA2oE4d
fuBsa+H/T+usIWAZtnytDodqA4iWAegLeI2zlazFlbeDeSECAlKWiYkPN9+ldpo4pmqsQpb1XAxh
3QcJ3cbdQY4v7++CK/1MryIU+iB3hOsDHDmXcrpiTGPZywoMOSEew/xmgz4bf3YxyZrGJhEYX837
UErF1+itB/63BMQdQZCO8pK5W5urbmP1Ngxix7ZNf0qsfR775RpV3uI6oUQRbK0TB+Y8gQG07cCL
yisj+UXJg36Nw/rKnmASeAOjsAsoG7yBZ1tLNQet9WJOotTbDe5GMGQYVtZpaQaI3aDABmkk1CzO
RNhpxWJ9GCECNSXSr9fwNVeGd5rC2fiznWSZhZk4/UCisQ3d/gMF93D7wqz9+/t1caH+LeV3CeCZ
1aqJHOxKgZSiCVjzoW8+xebK0VuZyO/o3pkIg1uD7UiIaH5prl/Qe6UL9TWugjUhswvEdQpqlQLa
KGM/M7Za9lS2ga1+/89Wa3aHSFDup97Qkak1kpUHJvWVtWDnskJwKsAd9RsOc2lAkLDUY5JqJBrS
wKWBMvpUDd+fxeLORRkfetkgNngVFx65KpSi77Fzs7DI/ETz/2D831TDKAmGWZ+dDNJ2XB9pSmDX
e/9JRVjt/fGn37+4o6aTcTb+7GTkcczzmhUkqvHxZDe62zgcuqO28gZYXKYzMTNTqxrxQLsE0+iq
73F+b3m/3p/G4vgIniI4j6sWTb0uNa0nwor1tIZnJUOwkQ5r9USLOwmRD9gmvIfh316OLzpZ6yzB
MoGGDNUAWb9bQzKsSZgdukSVGRMaIRGqfMafabvlN1PNQNVwCFEzBmJHEJbPdDAKe+wGapPIs46j
wDW0UhwzrfF8K01NJJGTxIsYtUqXazQMGtqkWzhtunOXs9DKfOU12Rmvur4CXFlS9rmg6efnRjDL
6yHXIQgNNFLQecjN7ZsJGQREluF7IAwyqepsfARDCo0Sb3pK+nXy0Sl/vj/+0pk7H3+yv2fjF5UN
RjsSw69BME0JSBWM3rZonuriTyYC7AcyhiipvHqPeXaelIKKKqqV4HOxFota2rETaBXkfzZWaf4U
GzJHak3KK7gdevpswYe2VxS9JmFm/NReNJasIaFAQ1+wbXX37s2BzelQ4Fwjtjm1P51XdIGNlMaK
NlTIox+L6rXub32vYnzA/CeCR6TbUNB1qWs76bqiRJVgVPi63FnG9v2ttHQUEIYDu/BUH33Fdsqr
Xs843CdwwbxY3dPNJPH4+smiImgzwavmMbq+Aoq+A9dMxEq/Gv1iDRK79Pnn489OgjLWZV4m2KAo
9nCJb99ah4Zkh41yQ9g6NFNDaHlmVInWaiy1B/6QKmg8635H/crKEZu+8NzozSXMjJ6Rg35MQ2bl
oRj2av1oex/be7QZv03LWH4EAKeDbAJehf16uYm8LpaGK8v2gX2qkqOR/KOM9b9/jP+TvNHoH5/L
/v6/+PMPWos2S1I+++PfH7IfLWX0F//f6df+31+7/KW/f3sjbUbmf+XiNzDwPwWHr/z14g8bwjMu
Tt1bKz68sa7kv0fHJ05/8//3h//19nuUF1G//e0vP2hH+DRaklHyl3/+6PDzb3/5TQX33+fj//OH
j68Vfu9T9sbJa3X1G2+vjP/tL2Ab+CtOKlhZTFBr482D9R7e/vET/a+okEV+FrSRyEhNjdUIbXkK
icZfoSHUS7u4NVCnO3lqjHbTj9y/gh4BZLJIATlAsE9V8//6sgvl/FtZ/0U6hBEzwhkGRnziYtPB
0qI+Hl17J7YvEOBcGS2AHVIW5269B1NtAjYrrSl0+ZHWRl4/MCDxhqdutEj7aajZaDxWjSCl6eu8
SNXBH1VWtppv88QBr2Bap95danXtz9o1ZXVCO+0iPcZtzcU3J85q5dFzh8YJ07jNLeJ7esLJfT9M
IHpfxCX9rmY5MEeNyEY1FA1XwQFrqbUWxHU7gjYDTVKSI1DEdeTGffXkoc/1sMuQSdJCnpbj9yZ3
imfLFgDGyaxXhl9dBnD1xvH6StkAvpBUT5wjY+4niW3GvtFhql80Wjv9x9rI1GznkqxibFOUeuce
URPqOejyrijgNtE1UbEXtWtofWiByh99ywanUmPWtrWnRibtPan6uL63mcOKQ5ratNrxfkifG6qQ
+NCrOcZHBY5bH2FiGhmMJcf9k8d9YZa+AkwL3cXpwMbvnYbXpa9WjRT7bPTAjy6VsvA2plWYynak
zhiZvT6492gd6fY7B+EtulHT3LYCQUa1DOKkoJoPGKI0P/S6DV5jlg7OZ5PoqUTnOZqjS1hpijKM
NVVBopsafR1WaZsmQZfypjsgKdSme4u4QEeSmNEqIPHgYZF7VMqCpapN03ueo+YtIErSJQECOFPe
HAhjmQR52yv0WKGzghnY1AE9DHWdAWjObJQjKvxiqwrMUtFE4FaeNH1XLdCMJkFQnyOWJes3cKnK
7DDmbEh80unoN4dbmyq73BAaq4MYTO8/KdPUfKtphReHCCmhRxzrqZlvmzIZxoPE34k31piBDCBm
bg2cJElM3S+9pBmCSsvT1wSMKZoPXmz5OqaVKQJZF1b6Cb0OMh1BgzH9lInGQYfDmJftVrVjWd2l
wmrvmx408qDXGcR3jXvxFHFNmDk1js7TbyYvCuzW3OHVY6cx9CpxZdzRbTva9DllaVc+cDDSk5+N
mWjsLSe0ogd0vk3kVlNoSY8EqS3z6DYKOl2njtU896lMOJromGq+yxpT4RvkU90fVikpuQOVyehY
QTv06GagtIitfDIHM3bvrIqV7ACeKPkaG70ct7WOlOtuVN3YuDMAKky3XPQUBMilmWn3UiaDeOrb
VhW+aJu2iSrDSjV1i9p1JpTQ6rOenvqS68XH1KsyEuqZyViYF6om94ZeEKb6ptU60gLXcYVaP5+i
8Sge4SlN7fKRStKKe4MNupL5dg/1+mWfovmXy8qKvjhioFnqM3wSkpCZy9G4nhfmWB3xYPWORUOZ
+xKjliPjaGgvYQmKMWHdgY2AzoVGqaR1QBqR9OGAYk96Z5iZ+1zkXQeO0KIBI2yF4Fy7McdW0587
Q5ivBNcf6nKY7FErzdXOem5qrpJPIrWNBx1k4PJQSaUeDn0ma3SLQ9WWX0rWxbtOVUp7U8bJOATM
69GCalNqndX+zKwxL317FGrjx4DYteHI6ioJTLy5tVAWvIrvx7ZK5CYzbfSSbUpXSQOY3Mb0c8Oq
nKDk1GoxHSNRtzHV0dO+Kvs83yEUKLSNVPFwDxK1bD0QIVHFfukaW7S+7HpebXM+GmXognbyRfax
K33DpJV51I2qHMLErdGlDOlXM/P7Jm/TL60rmkkTulruHT1FGzMj84y3prYBRhKS8rtYVVF1lVdS
zUL0Ludsh/dyUm+dalBS31YqavrS5EPqVxrjctuXwkOCpgR+20+srqIbRZPGa2o3UJHZeqLcEEVi
0aju1d8MEKdwXyWSvHotEWAdcZIxP4lGkn5TiHxgvtaAZrysm5iEtSleNCd+sDzBfQbuoNRXB77v
3NzMgkL3PlZDUfrUTLxNlwHQ2LLsseT9hy6tD0k5JMdCyY720Lg+byXqH9CaAzWA+bZt0HQiaz5p
aqfcu0p8MEiFl2xv/9QSkTzpFkHnuLSMH1y1VL40o1OESp4pMMRKFqZFUe8tq21DSrNPuVJ5YS5t
IjcxITlWqIuLX3mTJ6GR2N8EkV8Ml++Bva2mRkJd+Zx3ZY60zSCOiknLDZql+Y5lnzJCvlZl81rC
lX1QLNkXoaUYP5Ebtn8lqvMgUvVDUtrdvdlx755WYgywOdH3ta0e4hEKVsbsS9F4JW63sQyU1Ep2
xLGenWZwfZI5O7M3dmPhxn7hsc+N3T8mTrfpmGGHTo08pxWPe+4RfZNSMO13bhLiIi+OuZruGJyD
vUyy2K+IoSKDTAPSTn52MkR65pS+qnb3hj70eENz8qujBH/BbHegsrQ3KdHVb5Qq2VvVmIOvYFsE
kiAiKPQfyaDd9Xmr40nWMC1kiqQ+svkaOM3EQalqEHCo1kZyPM21DnBez2XOoQH1oN+kDHiF6k6j
bAgtDrBeUhok6BihB3Qyqe4SV1XqMCZjPfgaG8ANI8w7plJS+ubAGn9srCZA9/kncN53Qd+YYasn
R16B7ciyJeIycXU0rCFs4fuAokPsjJEpDyOKW/a9KELWQ1qCJCsFKOtQdYr80OToNNK3MQs0QTdj
jlh9l9iVz5h5Jww5fqorhW+RL5SAR8I2kSTmBzeuxjCHx+WPWp+ABLotfsVWm21cGHxU5w9fzcGh
90ncWx9jj8VgcXZ+iL5AcAq96cib3VdGEVj9WH9BYIb8tNFwIA8Qf+o3itSfPU3yXa8qZmBmPfmM
Bc6+s1pWoSXLrWoQ/YOF9pgvZTXAVXDau0ppKh8HHReygvaoeieawyja7Zjw4kgSficaoESSPikO
Kqplw7HqtVfE5ACGsfBRld80qvFGCs8KVKoRv+qa8k6aaLBr0Ta/08DcbFOXBZnlpltgUCz0mHey
bSu1wieSvRVqZful1thbmCHPH2zBHnISP5ZuR/wGBRZbQLhGPxHZg9oaX7POSYJ6VNG/N9acg9nA
oiE2q4+nBkFbbMds5D5J5UH09WjCkJtkkzeaCZ0McQBq7FeOtrffSqF9Vsa2Ad2LjovIGesmyAr7
wFXvk9ubB5rk31FQAs7a2CFh045PLFXpsWu9w5hyze9A+h8OhRllVvrUUlKHSdNSz29a7yO6ZGX7
IVFB46o2bdAZiYfLz/7Vl3bi+EbanMbETg5t2Tx5zQidl6zbGKa4x1HeGIXcJG77lbha56uiNYMK
o29A3CR94KDHYFTGX7VrHWELj7idE7/JaBcy0w5QNHeUTfLcSyPeJ1STfkzzXRy3x8QEv3Jmt98G
qZg/U6G8DqqQu9HLHtwSHVLtTIaIhW9oJ6xvNfOIj9ZsQWPb4rUAwkPzTTy1t4qDDKHeaw0+sNAD
F41oYS/igxQdYo4FdAzXuPezolA3gMt5fmsYD6SIjaBwO88viRl6lfrKG+VFoYlyMLrmtQN2+Ytu
lv2dmcuoKFvjHsziJyZsOGLwTh2P2PvBgZHVc4ftUAhgBbXniY2W1C57MCtAyrrOeRpjlvmFXv0f
dV+2IymyLftD17ecGV6BmDJyHqqy8gVV1gA+AD4BDl9/LHpv3duV3erS2W9XLbVaalUFQbivwcyW
LVCXNJ2ShzHNUH/OWHU5hsrWWaZ7XGkG9wwyPrcjjXQ1UNtidzK9U5tvDynFPhxkAVE73RwDpfYC
jmiVI9v6uY/ym0WBbOjFbJ5b10bfaSOnWoC3OVtdzK7M8TW/NC45Mme/LNKeSU8U3j3DJra4iXZN
M/vdJlv6ow/nXFSwd1iOZPINqzDf3X62onlBPn1kJl5Lt0mM4KKa8ijx9Fo5GK8iWgtTF8pi6yVG
apIaSfI02v4V8Sm/WlUP58nN/xwTegymKSqxYdI+rS2JnmUgglPKMO1e5izEeoqJ5jX3Vr+MWmcl
T3l+BzCiuMmjrvjKmCzuWs/YA4lTYkvjYCa8m2dC7n1Mye1MYKmJocb7PLis+lxj+rC242vMseUE
X22XOt7uwxz1XmhJc1ybcKiMyc8o8d5h9B5V0pI1PLbY4jMt250mzbMo4k+FkU8tK5rPYSqX5VAs
xn9D+LrtKdF7qDbWMzbDc4O98Ft2gyoGW0Nmdhg9CT4J1qK+Qen8DBah+YlYsNwti6Q/VjU/zQ3b
wwYwOySt5biGU1wM+1nQUvPg+zBHxzRyb1mfRV8wCioqEU8ZtkxO87XqKE7U0Gl912NmGRVHvu4E
82lXajW96U3JqhhJAW1Y3p1an7ff3ArvFD6s7XHalm9NG/dn3aQ9Q3ZOzNsUoLimsXuC/Zqphy6f
KjEMj2uqHjjpjuikptIt2O8BGcxpCaiEMm+51Zl9HrS7jtr5jnfwQthiZV8YjAjvRJCRemyjp95A
fj/ZuQo10jS+HD2Igj0DuUTVoYL8SnYUvud8YKoaRZamB2E2dqDS7vnEv6D4zVFqh9Dy67lBHLtc
de/enWDPKSyfdrPLbpIQ9XCe5d0PM6eiZFDTVJth3dMKce1SZqzx3/wKA7MOUiT0902MA7Aw+S5s
oF6Ft+jKehpUfb+8txNPzhwCCAxeairhXtRkB5lCwlQ1c4v3RT2/m5xDLpmbBTvi3Hjj4kaUzrov
HqXQgWXR67INezalcz3qjNbLEHTgl9O9DIO3ogdirXOZHXRP9mjtS9S+X5pmwMfn5dzwB8EwxzUU
cBot+Gsi5xsR0SpJBkjn++fU+elslrUoR4/mNhuwt2yY9dXqEPjlKobDSIW/wmCQaEp00k+LniOH
ch2kApla1e7Toh2T87igXxOLXkpVbGcaEvinCl9Uoxzu2oSeZBqcEihwXT14e1rDTu+aNH+fB9s/
MV3gsUXcPyCgnANiID4Vnw0XO110n7qQ/rTob0vfDCeUSfQqTdoe4Ql2XD0PhspbUAPYlnbwMZ6M
Lz1idcayuSlH3Oe4RJe13owUa6tpZL/01jc1geI0aRw2UyG2s1gc41Uvj8Qm0pXjhpobpCs7kC6f
y1wPWaVdt/1sIvjQ4ue7KuDIAnGsXEsWwvhPRx4th6Ty2iZL/xr37tC7BSE1jO7WlBz7FJa/0opD
iJe4Xwt4jKJzQi0RzF1XpYz6m9X47lYbQA3JEBxbM1RjPH+xbDNXMKynSSnVfKWZGWtVpCqrA582
Yyl4/y0S7dXUdd8YRfU2t8hLmTddX8IVMTs3CmtPWuQTlgXYvBuMKCS8djXNIEgRdk3uhNPqW0GE
gWyILV9hqG3PGF+dqxi/dVNm7RiNFeC1fj+kM8yRMRM1nfsVmRiZ/nbtrB7LOJcp6tpCHABv8VPv
7XIa4s7Oezm2u3hdeTkqtP26W8RZT+H4LYxHsCArWnvIKWrFwjNvMXiLEWV927fomphXFtElWt+b
FcX+hrP/ylCqwlYkW648G+drHaw3hhv5liLsYBxuuG0DqJ+WgtBvE87tETHo09xK+yOM12ZHejpV
BdEcTVTqX2WE/fXSZ6c+T+ynJNVo89eFlrDVtJUrCF5PRw96peqQdjR7wBQheuB1tTXYu/4a2GF/
uy74lwzlUNEM29chOnjDRX+Vqv2p+PilQepjqMN7/zwYgTBF473I6SMkZ+sVWltExPY9W2V47yGR
3Tnan7pMoDOFfaElrOpN85P1y8kETq3V0MrtDizMeG3mrL12nq8avpkt1lX1cEgdeRo/A8kravix
Xcc87vaW8KkiidZXOjYbeEz1YvJ2PExiKuogatoncxnxLHUEAVE5QZtazmFD6mghKVrYbrRZPTDQ
PmWfhO15wcKkSqpx/BwZmHOMQDl2ct6uAwBE13m32atENGK3AhHZyUKOe+4bc+sTF96uscFWqqHo
yjVuEeOEffVmhfYxy35MVPL9pNGhhbM4yDzDSWzWB5kv6VNTYI/CYtJamuXGbK7FT8zTsOSuiOEk
ebELL1dONhzvFSW4na1SYCLb+OTdYB67fJGPYYctTKWfIpOUYlXRfowI3ysYys3VJrF96Gj7zuPH
Z9B5cpcgrwN9RO4Mx9OQM3vjsUXAVq0ZyT5u85rEZOV73jb5m2hGfWwzCA68IknpUkGrLOef13T5
5jZCn4d4EbYErlN8n3oM5u3SXnDs/tjeOkEeB7HGr70Yux0KxJc01GSXoAm9b12DbinMD0069bXb
5hirSd9ca+ABYVJbhiLVmBVihzmbTvFiUHTjapQEmpddiOKzqeiq8RXaLS2LSf+MUEDcESGmW9S0
8T0ZOvOcq/4H22IGaAzrhUoDlvWk2bDdjkuQDBWRMTqaLT3lNpweR7eoamnTHJAPZPSqSH66UR65
7dDU+OE9nePHYuTy1jlxO5rOn9CktbtcJAhyfkx+tPECMXOLacaloGdGog4Yc7TH9FaAInc45fg1
9Ti0OyD9/HnK+GCwa5l02MOSZVeYzE/yCg4G7B6e1kiUkabkGNl1SMpEx5hSTaGKqtD8gBcbARuk
IY7kKZu4eMDyJ/oDmCEnlWRB4auRE76U2zpC4dvEVFVsgj82W6foC5IFBHRxqOPK5/18SgabTEjS
+X7LRpmVa8De+lAnuyRyUMiEIaunhGCSZ83bFNcqku14vDjKo95qcBdKzKjFqFMStBCR6mQ9KB74
qk8mlSN1LurBx2Y8dwMQVDE6QOI0BtrrpCI74xkSk1BwnyQND9vKBCLEMjQz386OYpesyNY+2QV6
Sp/7kLOo6tJVj/XI2LyUs0gwTtZaJ/xeTry9n539pHKpzywi3/LeJzFuoiDVbAiONCoqch/NPo6r
Tvnoqe1b+klHbPoBLQ/DVu3GGtyQbpZzOdrEvIaKDkOZyCmpmjjcLtV7gFOKoMefoYlKzwINBMoP
uj1g2p9tZaFh1lm2Gocpa8LmNYXFBQljV5qUqb3Loc4Cr4KcNBY8fxSsGLoyR4zdDUDc4Ku2WDnX
NuzgOTiOKCVpZm8hPKiHhqrXOcxXVjchvDmA+kJ8UgO7l3m5ev4omglY1qzn/dDxcxwa/4Z2oziO
mva3SdPd5sgeu2JW4dmMOIlU0Ode5zdOsjNGJQ84iX3ZEP2IXW52hxveHIchjl+2dVjxrx4+kZk/
i4HHdZaMdq+AJrfpRL5zOn7miS12CQH4ivr526VU8tsMZkHRs/bGlFloGaAZATGUmN2uZ+kWVu3q
427XofU5iigVuhyoOoY+JVUIlKbM1Jhf6yjkJxGFbVx2SYq3VBQnshDUFXmbF59ZUXwxvr3Syuij
S7EJAIuVZN3J0NVmAiI45Wt0INMABCJFmy1QGQTzHiT2uM8Ccbv1dscFu4J1zlzD2K2rrHNzGTvU
n7xYb9IG/EejnuzWRxfUctinuTLYz6yfYLj8GltgpHOA4r4Hl4UbFbOHtl+eNRfmERQ6+9JlDDBG
uskdwl9WFko0eMtD094TKougpNNgnhu3ZRYAd9F3leZ5B9d0vpHHeE6W60Uu3Skyi3vAenmPfkCm
M86XWgkSnkj30dBdZf0mTrBaEzuTUAdLCbvmZWam7KhzZZvDGkigyeu4LN8FTTsU4v2q1tJfIJ8y
LqAWBVAzhAIy4TnKdog/di5XSO3fwrWxnwl3tj+kbM1v4tldiKQ2tdfEgNosF5qwPSA/fEhmij2Y
Lk6rFLOgAv060kCmZFgn3bagpQ+HcxPLAdhfGuI7JIB4hx2OR4Y45gYsV0wE2LRyY8NB5Zm71VgB
+TYtgwxLD3rsUwcx6qsCF3wTzkilNQX8erRuAqzhBmySx55g9mLbqIeHtPX0a2KXbxPhvJwKgwQH
WI2gFext794lph94mS7YZHxA6stdFaGou8t5nm07HbJtt6qcwYTadii6I8i2y3kxwb0UtulOoYMv
jmWozFk+nvDm7IOhi//MYfXVoq617KsLVLjnRqFm1GOwntMQri5lRJLh3ctpusdTsgVALEI9XP4p
7JVDIZ4lSMOhDOItgmZX1VOYLufVAuQscQqiCrupi6MKeNjVHdsiwMOGbzCgi3pMuPON7bzu3tHH
XU2pYMdJ2gRevugUpl0P9DtBUM3CqxTdaU1COpaB68Jj3NrxbklifgokkKSq8wuWas3rTF6boBE3
q5uTn55n2U0hPHYYASH6MSEdn3E8KrijBtcqn/K8RAl268y0lYIu03NGsL0AChgF+aMAOsjWrQKy
bV8AKPcSeTWkZwTgaqO9KxOXNp+naQOlubnMPRGim+8txP5Z7Ywkl+u8wHIycxR/H5Zbr+RMpoCI
CnVk/k4n/JZX0BA3pIenpnIKhrNytpUH17pdzX6Z7423oKsKg5qTcul3TCzjA+ZLyXsnzKnNe7xl
YF/YiTInj20zJDddyk6BYtmDzYqlkovnuwJUUQD0I5AOKTzBs3hC45qMya4jaVEZrEn6PhTBmuzh
9+GvOdj3g9v6bqnge5y+yKEX7y4G91PDZdHtdJq8SEBFeE/jE9wEKFa9bYcmy2wNrgu5oDcBAXk1
R/YxTwbcWhDSt0DMeWlD+1VhVZKljO7XeKZAx5SRNxx3fNetYD+LrC+qDMXBDg3066B8cdtl0XwS
3QLag/ZsF8g+vMaF30Bca4M56XHIX4RaHrEMKHxzqWG3YqDXnNM64Vu0S21yygNoAGZ/L4hlgFjb
/L7x9nOecXojwEtXdoi/w5XClL1dsx/LGH7J/eCQkMzXYl2ee6pfA3gC7roJtALMxYH4kj5QuwZj
h0hoOj40nlKIvXFXKFLVTqL93SmZsCpeOAEYkiQlgX1y5RH5nzhO6W7TAgu8jHDiGlT4lyBGT+Ud
/zT2gP03B3ujaMYeF6NtbMoCrT0KgsDBIT8D9M1RH8VE7cw2wpiF9DkD0Mf13VyYL9zCWwgCj3mD
IbZqgAGrKaNlr5GDKmC/QP9GHwAodJxaFCVphMnz4TxG9jy2G70lK8HsHPBe+4jGELTnMkzRy2Sw
cQUQ1M8BSTS6CYCxYiEypQR/c8T526hD8LfzOpU8xyJms8Uot6HJTa+cXsH/44odA9IOQ5U1AWj1
MYoAGbmk/R4twZaVxozCVxmaFGRd3DZUl6gwjFmeOJbQgPZykAx0XfMUmh4dYjfhoDUDUCmwl+5T
kBO+lbMdInwHNZ4ImW4bKeRNuJgJiQWlDZJJ9OriAs3sCtAD0wcrSiPyajBT86lrCWIXBeaVViPr
bRlxSLjXFQCmSZOdaCHORChrwSLZXlfb2OKeotbaZsXvAXoI1EvhrrWknhHjq5TPyR7Fe4Z7j9wL
kv4uYaqp4epiatbMYW0iP1UZY28Qmvp9OLXJvulzxIHCICYlcfMZWSa56/tNV3HatF8iH5rXKAV2
npG0TDKTVGir6E0YivBxafvipgVxDzwyGx5tmLg93kNw2kzSvE6e+qtxDjJwBs1T34Q/Q491FyQ+
TtkMUKkJ+58g82yOdTp2uWbF2D6k6HdBTsUjzrvcbiHBuDaqaWpW5PKU4e7hFLSPjgqYFVwSw35z
6Xbn85mzGhO3GleJNuML1OysWohI7+Zp+iTDWDxRtQKXGv3c4/+goVzLroub+EFPylw32A4APGcJ
wCoOvM2jfZK4GQb1YwqxAguwaHq3ormSIAz15CvAGh36CmGgujHt5p5gB6KDkmkvbhO66aYcsKmk
xfK0cQa9NlskAJu4RN+vSrbhdTPELn5Gq6daAFI+C0Fk8Wnw4BtC2Iu3Q9Q/62YNIE6RziEApvNq
Dl5G5DC6NGPVjI1FHA+slgUwuQcm0PBgziuNG/aO3bYBxg02Cr562CDfAXJgl6QK4G8tz+A94QyJ
OJOe4fCHBRWbDBfwLhtsfgssirQ7ZlIZY4FBRm4VREiyjqG3pRVuaisq3Yr+ZcWaDllHYx7dzkkb
fSMrBZi45IXbN1FnPvF8AEC8xL2o4S43XaetgURgXNboi0rV0F8XbUNPNvNNXI9Q20EXBV3FZ9D6
Nj7kzbT+aKMlutNNG8kKPoGoLVQ8bfp+ljQ+KYxTdyU+U6odT3OvrmngDDtGHA7b6J+Ifh8gQPO7
zse4zCMj0BbBdjOaIX6R8GsR42DHnaEBEpxBMf/OMMK7lL3rodaJeqpOCuBDhBJ4mqE8ABEGsQ6o
sKJE44pFx3b2UEnlKiteMepoATgs4L5rEKfjqzUw6HE5fO+QgPoNWgEkiGZPwnFaymHO9BehQ9y1
VSzf8RQa+CRizIVJKwZdtZDSkn0+KYAh3o2xroO4QdEdmNWynYPZHS3THD3kBRMNvgcQbOgrk2/j
jAfET12qxM/DPmwxR3NYBZyDzzjVaLbhnYFuqwt0fqv6TvOjwf4EBJI8J+kVpVAQ7XQfoFJq+VK0
cG8P1+SBS4PiGpYJ3c+NFP65naLidUN1PWNT7KL1zRqOoTwqvbDHKYqG/Ljl1KIbNaFZSxC/7hsi
nLtuQw4tQEabruqhmlOgx/sGbDTGvVA7Jbr9qSMaxl9pMWLrVdb5dNnrBc1ZJcNRqxM0cMVSy6nL
gxKSOVlN3KesKjwaWI/e/LXI2rBDVOyXtFyyXtJyW5xXeElTpEtMsCe2UtRwdEnBlBS3C4R219DU
jcUR7x7ioU0zZg/gV0ZbhW27deAAp1B+BdbVCbCgQ+Ae1yV2xQ6N+gwCdey77qkJPBv2G7x5km8D
lnqrR7swIKJQ8sCO4asuQhYCgGxIB5Yg3oYHaWdE6LBDpb53wTCtu8RMq6maZAHjlpCYoVAOHf3f
zRtibp9Gl+k2yF/hwUwxbv+r/DXu4n50MC46JWd2heD/H3uw/8hQf5FY/l9h63+nf71TP4YnZ378
cDdf1f8HMlj4afxJaXyR2f4igwVotXxd/6yC/eMP/FsFGwX/gpIVZQKM7GIaRjHE2/9Wwcb/godX
jsIrhFcH7FUjyKr/o4LN8IeyCL63WDACg54//tB/VLBJ9i9sjoXpK1rBLIVuJv/fqGAvuvn/p7uG
dyyFR1KIguzfm8GCD8rxJkVBubhxq0Mv6LeUBOo+HZHgUTAq3wI7dv219qjm//R+/nNS/iy+/VWw
fvnYC78AhxLMo/7NaMgWZSsNzZbW0EMOLwqOOIcuHOzpnz/lj8ngX78dfDTxqi77ISEqjj8Kvgdk
gaFrk3pt+ulzYGPyBOmJuRuZnGRZsCR8jtwCDYWmDu1s17v4ScJmTUMtZnugWR117NBruI3XkU2L
rQwWFGE7M4XtN/rHG0qNXF0tvXcAmJkBhtkPDHDFQPvghq1yc3W7gqjd9XaEpXq2zN2zMBqcRywd
5HsBNAQXHakYIYvxU4wSu5BMltjiGzS30IJO3yljlzVnmPy6TAONwVfebfy5mLoQhL7lAti7HZYn
EDKz3umO0U8uZ6MrHaZv0AGmo4UTZLQAIIRStp+vmgViYdBGC8ifZkGr73qKKR04msn+sOWiy44b
TM/SquhEcGVsBqtCvXoLOGYW0VYFQNFOq1Zs3AWQxKJmbzsgQlj1J6segoC4+j+DVElfNIDmKRqU
+0EwwPK9Xsaz2DyUdhyqZRCnFJKhmkaM+fqff/lfxwn+OF8wB49wPeADhr2aH+bYZrqOUQAgudbR
GO0m5NMyTYyudTyICnrn7DcnLf5VSv7HB8JzExPjmBDCdf14j7p8bEQmprCWG8CWeuBAhK8z4zEo
kUSK39k2DPXObTF5hEICgoB2Fqw7uKkBfDZBtwkmnfk2roH6g4RNpu492tqMXwQcy3LEnrrgp1hz
x/ZEr3JvSK6glFZz+Djb3Fx+KqhpBmFtVEJriPZ8Bj1ULUEDQ2UgxCOAOEl0sW+46k4yY0DRgNp4
oCGFVoDMg5F8uvAjvgz6ophqrZ3BII/mA5Q06wSqVLbsbRtG/rvZkr/5qYqL2h8MPKYBsHHv16xU
rMGY93DmrPtl3nadjNsDkx5MNVCOI1PF77zC/nA1+xAUMLhHQakXGHCETeavHxiIbEokbQP4Y0bZ
ez8SXncJWExSqOXWGgaWQLbglnMYwj6PcdR25Sx7vctZoT7BLm2oM5GYly1BU1o2QQqkFks2F3mQ
gdSvUQMz4qroR7pfcvypIgaR/s+HO/xr9MzgAYglY3A8gy/FxwWh7ZDl7QCpd90PY85r21p27gcp
e9SPM9aTAghuMBTXz+kuYXQbymbbhhwADuYddj3wVw/Jhcc2Kd4EArzrhoVfJYBz4MWt6i59i7aT
hd/3PJ0BAOdgDFQzubKITHjXMyzNg8mDnYYK5Bo0wf/87X4dVrvcpD/2RyLrJSGqwY/2MKmNhyA2
MqkVvvqNg0HCTiTTcNwArPzmRX5YJnv5LNgaJegD8TZBBtLLi/7zBCH8EszkYRIYEgqOoRMeTdEm
spFXicUqt2oifvmedJGCxoWxM0w5oecX0QCt+z9/67/mYfidIgdjcB8pER6fvz7JOG+5NhFpscL4
IilDE11umlxiZo7iEZMSrHIKTPI/f+ofCfDXuwCDGShV4Dt9maz7WBICQBYaEEa3i9FaygryzxXE
rFPqNmoISEPKF4GStMdynzG7iNpm0RUGlW0SX0ttFKumcCKi5rndgnLrZLaC6B9neIOFbXIXuYFD
fBvQGK0NgfrtGksLQoPqtolZ3Yuo/TxDPgFEhWJHUcSgYS3zRgCLHqdgvptyMeu9tMhaV6Bf2Oek
Qxgq1bjxbZfRNaUYgWDod9qCAAryeRR/gnsEJLAxIQ2k9ltG2QNfJ3YM+ib2u0W2EEa3AQP3wHl/
B4WtSypE1O0AnV88QbxcQCfZqWlTvznWfwlzl7X2qGPwA18sED86GkMf0jaF6eQu7OfiB3NovvQW
sLPnXbOnIh7/q8+D1xywJNiJJx9G9jzSQhimvdwxC2Ipg+59K1ON3a9z4mLAnRLy338+TH+5uAFG
umHOHWAXTQZPyQ9xdfVhmwYtFN0RBhhwXTF2AbH7egagtzz/80d9mNzCxb181mV0DNZClz2Cl2f5
08XtA2lHgTpkFyx+ufaORQf4P66QvEyT+6wKbAipGUmAJw8gorYuzW3puqUjFwl6+PM3T/OXeIyn
CRA9UK1noGGKD5fXdWC7QqPkDnc1cCdZhOvtojCVbCAKvlYtjGpGLrbvPp8cpL/GvoTYOA5dd8pq
jPa010A/9GHAeOtvfpI/rF1+ud94Mmwbw7PBlgeR7sO8PQmSZtEiETtIkBpxsBiPegAejZqPrS7h
ZQPJAwRdC/JDtWjWbJUCxP22Yb9kUxIotdKqWZvA7MKEZLzS88zuacdUDkH/CHmpBtPgznLNyO+s
TP7mNOHnTS9LnS9Lqj+agDRebzxaWFELGGcfVcb0GXeYPlICGvs3v9+l8f3wlmC2GmMOEBHisqjj
19OUOovRCt+SWobWvhBqhiOP2/7r2rLgNo9d+9alEDtAVopxDxvm72wY499M/f9NfLj0hzhE+LlQ
Q364PVsWQ52Vpk3NkXHZ3tN4fJ7Snh+S1BZQJLQ5UKTffO/L3/nhe+NLw4INo5EYg/y4/pFD+Avw
sQdmxTqVHEBYUl4DW9MAwHPWvwCAdHdtI6HulQkUv4VVWlcTtuZAtzf0PoReA3vE6xboYlQvctXY
+X7RO6mIZS98mzY0DoryF8gdU7X/zdNHf/P0aIRRdifwQv7L2scRM7KXiJPVo2saDxnN2PfgnQ0Q
tqVJoW3ajMoWqBWzeK5jxyCIgzUP2KgeT/PNxtiDuMeAQWSgSAQW/JvHyy4B9sPLRXGG8IS/9LIC
+EOIihVE+kYBPkZ+3Jor6HAgeRWqgR63WUA2XXwG7pN4SFQ904Wcl+kPmcsWCWC8POdh2S0EExVr
V9hrz2fLS2BhvakTm3NZk6ADScCcUbcSqKCtFjGYH8QHGAVRJBp9DT0WBg5hthLMO1pYKUtbqGF6
iVrjfT1BFPicUgyuVkjpdv6ytMx3NxjnRJPAEozVNRAfP0/Whd/iPpc/C2xUhXIFdfyEUiTEwM2k
+ijcS1pgq51VBGI22Sb53RoU21MTzv7HEOHBbpIWnuVQ6hCH8zJzitzbMp2WykQD4k3EzH0sXPNl
49n8aLnu0mrYkvloeYr2FYOv/RemSPpdYALlB9RHDQT1tLMZhhUn+bWz0JyVKyS4MN5uI+i6G9NL
HGaXrym4Yw60PGs6/9oyET+mMXwEfnON/ubmwvsMYjJEjwiTSh9+6LaFMTHQEgjjEmpvWBORCqKO
tBSdHU7QeoX/RbhCdkWVfNnihch4uRh/Sn5OzVAvrz3oHkzKPEGbG9eTYm7frUW430w8o4xfMyjZ
ZGa/JS6b9kB8k9+klr+JHSkCJmqLS+RAVfPrQ6CaiTlJDfy1lyDeS9UbqMTm5BT6iNXBWnz3K+se
A5uspbZd95t38JdyGfDDJdGiEEByg9/Er5+eD1tfiBAIplnA5PAgHzHqFGzfXDIeYsywnSLClt9E
aNyMv15pbG/IYfuOf/AfH2qqxBBSIGqQusPQLpRbMZbCjtU06M6Dc5RomdBaTTkkEnKZj4C3ITzt
aWyeZ4g2QRX4JksP60DJWeQcqn0HkVha9yAv4h18a+Jn0k2CQ9Ln6fsooOstB7Jae0wwSosUEBvE
gKjDRFqFIbECkivSpUe8XBYCOy7Yo8DUXQf9RTGQSvc5hnMLScEnJiDyMLcTCkypXvZTPwcJAKdy
kD6/W1piMfuQxz8cJjUfMPPL761gDS3bnBchaFQvg4MyY/Mgx1l1h4xs2/cE0VNWSbKI23gi3fsE
vSy0JBCKRvWEIeqpXJyEP/MCcRoo/2mTN8FCkddyJvRlFSkmwTFfR2ZeZsW2FVeYF1/eTJYQAuol
pm/NkoNDZ9hACdCmG5d3qpsJatnV5I8rhr2n0lsOJtClanrc7IUvxBCSfhwFwzrpUFv2ptJ4DNCi
qmWAGDllNxk8JkCccAE2IFMgOEc7aQ5HLrqZuvXwBSlBDGE4p18nD73pSMCoaQeJUIlZgJhUKTR8
1/loDCRmSUZeWcO67xqTjaKCnXd6+z+cncly20q2Rb8IEZnoMSUBkuotW7YlTxDuhL5vE1//FvQm
JqkQ49atujVxhUGCQObJc/ZeO1Nl/WyNE+M4/FH9XzHOhbkZbNyDbSisV5khU9pCSyg+qbi3v6JX
8D615tB86TRn+qY8o6iRUYUTXvI4YxDIzm8yGNU1QExFTayRkliON+moedm2s3pcdDmtLtqVSdV+
jzXkn7ukl/jhe2/RVgtS6T6lpT1nmyWttTvTwo+2kQtVl59UldjXRepl17athDikVZE+ZI41odiO
S3llulVVbaxs7VVG0xQNPz/ewN9ZN9eTCSBvmtikf528w8WYZ1aVZLzDWet+S9w8u3cnTSKlHZs9
TSzvwjr9ztu7HrEJKVqb7lTDx2uGHI3BqZDc+RUaeSz4bYmjLwLIUtrahc3/vLHw1u+nsIJxS2rU
KTBFTyINoWPqkYDYhjyruWfdlbOrXTEQlpgPeiSCiIiyfTkl0w2lX/c4ZUMTXfjK7yyTrrHeXHjB
a3DSyU5hYM5czHT0fFeflXfoWjktaIC1js5G3I/EHPVDaQSQLaLxf7g0mHxjda7AjPFO6lmoprIw
vDb0Y4Xne6Xa7zoaZFdzM5bXS6GaQ6zN2f7jR+oYnfV2LHSBiq1SOVp7Z4cGrWXAXc05j9SsG9Me
nVLD7rCkc4rElFkwUsLWfihGsvKk1ycXNoh3HmieZ74rH4AP8bZ9/LMv65Ut0ZFUmh9B9vqdtP3E
aaofQOal9rQd6q5++fjrUqSf70iMbwTHbejiZMKcPNO6UEWSoTTA+oR6bScR7P+MMoQUm6FdWnUY
PTW7vm3lhA8y1g/lTsYSs/XYGnHve2ZFdyuDcrtV+lD9XDiXrKIcoXk7V6yrXKklbBSZWpDt5dOq
p1jHop8cMCa/ymGkmAZPUt/lCAc0H0Vg9JxQElfBZEYtMptpRq5feY39DIOEqTohtmwHk0g7g03b
s+8KSlnsrEuVfa+8fhp8gz3fwLzdM6WdarzFCPiL6GZ0aFsEZO7Qi/Qw5V/LxliVFQOicQzuqTgo
TVbzZikmmlkJPZHfZafCNBgTffoxlbbLkClEgzbx9Xu+UMymAKC/+ukgzep2tj7Iwte63GpBNQ7s
AXOUIdFu8FVWvh2509clVs1DGSOr4xO4IaRFY8mGTaTp2lPuZaiK4nJOm23R9CHd9iHWfrLMYlKr
Y1XEm25edHPTqmzpNwyhbY1Of9z/rSbEc60h01eqPVSvUxNF0ZckFX3qT3FYv6JdDiEkdPmg/Lwy
pi92n2RaMM+1arZTJxEXFXGGIK7oYzhrKZJwDSXn1Ea39STEYxF6YEC1cOgOE400zvP00zgztVmc
75fR6f56KFvQyVWz+F4yV6DHZ2LuQpkzudchUmJvAyu8Rsu5IM3myG/Uzfc5b6bfrDypuXEyHLtb
PBL1lVGzsXP6UNhJJNtxu4G5aP5h1Rl4lsxynvaiqor8gchndGoM2uzID/uav6VIwtZEIqAv8gpH
UmcTPROF+q7Qq2VCbluRNSBWjwPfE3grRtaE72xFzfhjKvKCmHknyWqg64PzPCcQzMFpaB4bI3Uq
qlnTyFG+iNJ8HI12mQ/2pM2/kqgNZ9/V5PxbxLP1O/J4mza1qXmvVDCWc+1mRlXtE3dwkkOuhNVc
J/RCtA0W7urVWJYZEAhH9Ftm7vG4tdq1HMYqgROoXEz1MurdfFNbokzu4sTAZV/FZvodQrn5Wy5h
7W3TRmMlSuyZWZjXVO1w0BMccDvlKnPxHW0A1GLUmD4CUre0oLFahVw6XFU0I4yYfstMsFqwJkvN
2lpROK1hBqgxfQ+56hOfJK/glcR5juhnmY0rKXozuWlT2su7mrbGpar8vdUIiQanAVBhIORP+ihR
7lizi83Wz01j5TDEjrVxRnNGroRqUbPobDuNPT+KYsSiYFZ0lT9eEN/Z4okdkd5bP46d/uQDIHZN
e63LeLcSq7wmolbeReFibhIvvpDrcL6zcgJZo0jWYoLJ1frn/6z1fd13kTObLibueK2Sx7IJZDJF
fyBXtHurhlA3qsi6sKmefz/welC2JdMK6chT0nbVdJUpBsfxJzdcrliiFefcuXpEcHMpaup8K+VS
NC4s00M4Qg/u+AsqqCqiQbbn6yjI7jI7mn29pDXR479+cAruKFWiPTyTd3ZhVzvfRrmy7dCZWmcz
LPjHV3YTJp7SKx1fjWkc0DGxN2qo1L0VQzQQ3vTfwtXXokHqmKFBbRGLQ6/m5HpFXJlJpxU0aora
Zlsylk9WsxiPnUQ/9/Hz+c5TAwGQwRaNIcD+3sl2rVKc3dBvbD9pS5psTY8jb1szrY82hlDpVRdV
8T6rukv16DvPjUH5t0LNmbACaTy+pWnSYoxrcbp79iTvRYUyf4lN99vCM3rhZC5N/q7jvhcJ9XRC
wOxR/9KdO76WVY6RGEzkilqfR+NLrRLhI+mLFDPqvP/rtLBr9knp2Mu25ZzsUzGFU8Dn7oELL7XW
bo06Gqutik2zQ3pdthfOHe/cDHqeOizJt8zkUwatU1Uska4DnzdLpztdZvDkc633Ta+5NF975/eG
40qMJSobSuHTVSJOrT4dFzP0HTSiG10DnJJVaIebZtLuyx5CAH/QX6JBni/DkhwmwYSEkDjMuCer
oDLsfEFG7eHUzCOCWF2dfnauCsl5WjPnbeRq1RXjXskGgszs0WkFZviPn/T3bjInO2ZMPA3eWS3M
sKCQcy1C/CZN8Yqe230RSqF7KBgUPn58rXfuMoNweLngBFERnI4KWtp+pp1Vrh9Xqul2MX4adL28
ZnDSTISrCcawb1YfNhfq/XeuS3uZ5Z8wE95qd30T/tkD6sgym1npGOQ85Pm9LdLXilNdSRco4jeO
pn6f9Mny38+xrCCCtWodjyM0O1mvcHZrdsP8lHrAku7ewdq8pYwsqwBoYn+Bu/rONsA3pNlGNU6K
uXVysRLnclfzogQpjfXALYWL9gSIbQCsJ/+jVG9eQQlyzI3ttdqluM53HiJwNgSWsdtxk0+H4k42
xhIBRhxEWCi/lCPkM7r74k7LMc7952eIDgSlAwFgHKROx7OZ62bon1DrSLyf8tYwMVmGucsRuaCR
XAYFtKHATLtLeZjnX1Hn61l0j1EgCLbb42eoscqcvFLGtLIznFdHNNV3gaj7SgI8Onz8Fc8X5uNL
nfyUxtT06aQzM00i2hbbvEiJibUQX114Lda/53gD0BkqmWtHh644k9Hjr0SbctBFqrIgLePyllDn
7gHzh3WrlaASHURmu4+/lzx/D4lTQNwnBGkzK276+IIDh8hUb7Mcn2ZDagMhfR5p9Q0bTR04IELu
w6SdvoCK8OadC2r0MaNr+J3hWrsPGfwAGUFune5KaoMYwViKb7iYQlAKKk+vLBkyvv34E7/ldJ7e
Ipf9kS6FhTDROlk5OM2l9DE0fJwjnFjkpVH+NZ7quH9o6LMxnA2HETG/NL0+mKgJXgen6B0f1Bn4
jdHLy2yP1Nl5Fgh4ep9YQsD8elM5P8iSYd5hYLj7grUy/iH0rnkkOx7fXpuVxbRDJDR+LRbXdPyi
MN1ko5tWodM/9BR8S72nR/Lxd33nAaeJTduch48wG+vkAZdOYXDMixMghPoblMi9J53zJ0wU/enj
K71TeSDkYdNZwezoWU9L1nRQsGu0LAoMGsa7qYDGkRmj+6l3U+OeXvbyqRJQPAaKznuzQsaSWQm0
siIGn0BcURnEaVmgeQ0dhjkff7Z3HlF4PsSwULUjETRP7sJSjzk+y4QfXLblHv7GsvPqFfY2psuD
7CnmIS/GFx6zN9HhyWO2BhIzg/Qo/xBDHr8YbjKqdK49zZejwhHl5Zl+l4h8afy6nGaxyUqJmd0w
M4nZHlSN82RFUfdHF0Pj3YVjB1mj9Sa6QyGq93yDnM15dqWRFPtisKNLqU7nZQtlMUvH2p8FE3La
M0WiFUVDRfumc2jcmL0q8k3bzHnkC8BF7rVlpOMGubzRBWbppfcce72/H/9M7yyRfARapmix+e/b
E/bPjs4W72aujNBsLnGxa0tt/EtUxfL946u8s0A6BPKs6QGcBKClH/8sDWYns19C3AXRkoPXnCSG
vAyPuuMMvUbhQCPj4yuevxqrxI2IPbqEa0CTd7Lg4FzGQtEmViAGVUU0Ber8yVqc5g6FNLYU/Pmf
AFaS6q3q9sqjl9hiFbcwuHWZ037BeyZu+yXJ9olkjvXxZzv72dcQOMlRQTDMJAfJOLkb6SDGZvW5
uUtHV2yg9n9eStVGgeiMRoK1atx4S6ERvc6aOUG9LWz0Kx9/iLP3kw+BVJhMV8oqj/7B8YdQUa8V
RTW6mBPLCRlcsVwhp0as02tAHwEeXhNxdSkkzXjnq/9/wBgyBjrGp+qcHoOOViUpURid2dEiNM2l
2VG3lstGN8asCuC9pcYuykPjs56F8V/Ult1vMPXTr6kLaxqJhtu8qnlZqTWG5gGVdF16eYvKw596
RfYX2rYFGsjc59OrQ/o5+Gq8tO4ugr78OI1mS5aSicuSdusU+2WBsnlr64W7dyH1FJt8NuZflp1W
Iuj6CCc3FnKgzGKKlqvRTB19a5IYspGZDRTE4HPGn6iUR+s6d0LDvlC/vPMbeZjVGTjT5qUkPf2N
TG1saqNtgzVL2C9V0T4AL4h2pCXecH6LdzQpvEsPxtmKQCFDW10a/CvX3eXkwYC0Czej7oJGxt2h
oiEOwGoGMnThATyfGK0Vk257nBX5D3vY8YWGya7rWi58O9eQdwMjJXJ2QJjCeTODxi0b0AqdOnhx
i6HAwn1Iy1J++89vAVsnMja44wSGnR5okIgZjeuYbdBK4Ldlkigc/e20nVVnBJltNgckxbCjPr7q
2RGDN484S/Sv3F/wBye3WKITQrQ5A4gsgb2VC2YUQHfJlR2HeRBjX9irtvvZQlr+f17/Ea7/XxPK
+QO16soQbNBtIrridHsEUKSXQ4bVEfm396IzKNviKG2MjfLA//php6fbVqbAQz/+wmfrP194faBY
kPkHwObxT90uAMStsEGKLdvsfiYuZz8ambiC+SRvpiIdfn18vXO15HpB6g9ur03/51Qt0ZpaiKkx
wdPpZUL5bVpYflikYbOKJtxXJ8KFYactJOZeGg1gWadX9800M51P9FYMF37wc1vO+nlsmoqC1qlh
2Sc3oNIw97GndIGmVFUmfhu2IChRIg9AgwHw5AAMWxQ0oG4sL5hiuDFbqyxgDlVFEzZbh87QjWir
MQcYbhgQPEDPw91jd4C3O9q5tmHllPW+BZ9Y0XdZ4r9Ljp7oGrF3+jBRKf7QTKT+lNi6Ru8pb8Wm
jejD+c0sKIezKjGX2w66wos2oMTYENIyjr4bIg/M9AmzfGoKPlQ+JPYDbPPwicfGeDaMOYPMMDXx
N6FlOA9zONuSyYesrO0cieaqq5AY7uuoiaHva9b9MhVKQWtzw4O3wFxEooteM8CSYYS+1eTV/Cds
absGODnzvc7YBaQBumEGmmnWwDVsvQ64fp40clsmU1wdwsSAWUt1HBE41s3FlcHx4Gs5SUYbmIAW
44CrAHHQaPSNvs9GeCfMqoWLgqRQrzjA2yYwmwT53McP4VprHtWi/OY2RwAWcHqDaHaOH3qoWxoI
xBrDrabGA6IlZyugnB4sBhHBx5eiN3B+MTp8tFg5fjLrE6cVVg0R34p0cOmcGfvnUTPLl9wtpWRu
smrlgOE4vziiQiMY5mR+oToy9C9lp+VqR2kkfoPmmUf0jnmF4xlr56vUe9BnroCAejOEUf81o6Hq
XLWrNvE618Ss305lWSAmb9O6wgXkjE9e31bSb21lm34qIDkDD8nKL2kuDPjnDQolaDIcS/0RRd5X
r7PB/q8KfPdTWyN5D2YgWAXcgVS0fiMMbDqDg3tnHLoaLJDAgAV0MwZCwdwSAZQ5DZZ1a7Vx2xw4
8HoPc5k1f3KoXTNq/AHMZ47c8VEqJRzfyzG4bqfeRH5oeYP2pWIlEIETxdUtI9wIdV/jdc210ywF
nJec9tJ25rmztpFVVD8yrUdlNvR2hY+oiAEXWJPtHHDuQqTJZobsrDkwvlYV+LgtURma25ZR8uTD
szNt3y44FxJ2WbC5LUsDDcErp/KQFDbsbYw/8k/ixA2sxGg0LJ90ONrCtJPFlT3aA6IeIM/1Bqki
YphMi8EphSCaAktF0R2wfvf71NOp4u+UiXlPql0FBgYVzrDRTEuFMFobwIdTnzlyi3yjf0F/b450
343kb6dnjfsF4kU/72OVdjZSninsN/nQmnirGPFZ17Uxhd42j/hEu5YIEUAyUT/lTzzaXfbQjv30
CJRG5oEKsTf4feotzD/n2twRjDCNPmkO2nTnySj7NhtRYu5RYdRkKWq28p2pLc0tNWA3bUVoju0W
npuNUy+36Zt71oqaUEJ16b4LC2hRYa1CSkf+sfatxxBhDy4J5BaV+pD5RWK2r4xTU3eHDRP+cpVb
1s8E8OZM5xsQNNJIY7mPQmf53DVCPOOOlt3WHCMSHCbdS54trQLlbs1d95TJGXORzAY+VBcyvtvi
eVP3KHeiXzbuiQicHDjvTdWN0R+gPDjl+R/44xVWKm9DInRfPYJ5a/NHY4BltbHSES1132aGn+aT
eh6SwXr6eC14Z4+ng+EhFQStw+RsLT7+OdEpvZ8FN7MIlrKM6f7AW1l1AIey0VEa9bP+nKfGcmGD
e2f54fBIaxb9D3u8fnJRq6E4H5uZJACCPtCR1UA8kBXuXHog32I87fv//CW5HsUp/gPWWE8//pLD
YM5DCXkkKMto2de2wUHAVmC0066/csLRpuNVXNLavFdVGBazyLW3Qx1zqljXpGiFgX890HqtdwIK
nulVmfDR8cdB3UAzVmawmBfaHMiu+/yr68Rlc0DnZT93mTm1/8Ndp3x2OWGgS+Wke3wXOtDppbKT
NnA0qLDN0qHwQBLr90m3BG01X3q03tnR1r4K5mmGpIKexfH1sm4stdQxh0Cvq/Rz0yCAQGzj3aKw
SS78wO88UKtNa41QWsfr8uQHNpqWekbvhoA++fR58sBpqbD842IbfaQTdmki+k5Fvjak1yElM2BK
xuNvFllNqfIYAlYZ6hmgfsemIzFrTUYXLRsCnnoCkWWUX62clgvJrOfdXCZz64CUYQNlN9bt44sn
dexMxpBOAcdX44DgIr+q+f/6IWV8MFpFH+RNou36PpXMIyIAJPDyv7D8TVtOpESrVaWtdo2tT8am
cdzaJyuk2Am9t1z/49funTObtSqfEUyR1cibd3pmswX9zsEcg7jr8m/46KIHPHrqyawToELaFE0v
DRZySFeG9cVjCHrIhrC/8Gy8XeWksnK5T28yaGZgp889Fn7PLp1kRHSVZ9keDF9UPBURA+UgR+PZ
+U2mIO/JbrD9MQFohGsbestgLPJ7xLa5mqSL+n5CsP07rRNxvaTmBPZV5jSnqqkav6OIDr+YoVz+
++KMhJ2TAFJ2GkCnjbAqiZLS7pY+qLzZuRlQsgY96K4bUQP5T9H0Xy9LVlyoDtfj5MntojXMaYhz
tsVQ6WSZAGhZtG7PMAsUa+cDuW+/VTUAzgur0XsPB9uNziGPVp/B6f74OUaKkoJ2WFVrFck70G7d
8qXt9Oje7SYTnS1I2kNB+M4uh31Z79YCHRZXWP4P95hpMBIttgeXcdrxx/AKjrhg18gW81CLmJOQ
N+0Stz4dyvS27JY/kp37Qq1/vlxxuGO8jgqI7gndveNronvxvCjnmkmZ5lcQW9SvBLuyu+W0Fwd5
TBTThTdx/RuPf1TOtewwFqwMnZr+ZNFIc9sewImyQM5JTuyOgooWxwtZENzS+JOMiSTA2KujPqx6
CwwbEE1539Bp/qFlg/x74eOsC+Tpx/E4crP5ry7m04WBLkIRNmqcAjeKY2xkLBHG1BcHbXLRnnVg
AspSjHfQjlZzLVlj4Lqil48/xLnPHacpi7ig8GG85p2KhTxvbImwApI6SMDkQb0g8N/qZFTdKM/O
CIprNT6Ii89Z4+jcto/ErqkCQq5rPjqRBVFN7yMg6aJt25fQnpsc7E2tzf5M3+JFaSHGeHsEBZgl
Qz4dxjZL1syAWL+E8TifY7DGMtbz6LUzGMBRdfw8jTQikmhspgDDUcGUf+kOhctwjp3J4N4pCeSJ
c9dVRtcyIGlHAjfW0OJv8EvR6xTgNOo+qa4ccqmuk1jUgRiN+vDx/V7f55PfHK3DOoFclxXzdHxR
98TaxcUwBxa1OyOeHJN8WaHaQxH8GafA/GksB3FVIO0M9DFtL7zn716e1iAIJ/p30j555+iTpaCi
IhXY8Qh+eEwNmLzKGZzwtnAqzd12LaNt5Lu5BYHKnBG6oqwNtQvb99uw9fQ2oOjn7E1lZJxFhS6W
m9PsW7MvoqJ277pySePbRA6DfEBoiw0pYjr2KaSZ+1JrcayBu57GiiKt8K69EpbzwY6JqOJXngYF
uskFCpHLBQBLoxq4n6PkVLvxtNJrtzMjVv3KgJuEIo6CpcH3nWg/SyOlpV2KhuJ7Ls0CJXFY0diW
k4bpushcknDGmF9hHhAwq9aKb6IJWPEmA6DPUYTQh4MOXDbclRPIja3jRelVm5cpzdlYwDSsshVn
PvZ299MFMPWtDSFcRzbBWF+n0MyuGgorgFOKE4Cr52a9V8QM3DqjTU4EfW1xQYt4Xoiir8GPRLK5
h0jitGIaVU8HazR50QmAvC1Njm551fGQ61W5+/ghf6s0T35ein4GJauoh01l3V3/OU9N3uKJUayC
LU9vSIcUkqOoXyPZGjZhauptENPdKO6hLTYcwCM4O5ge58X5TUJKI65Ke+jiJx5FRhYff7R3Nh1m
hhizKBtpXZ+2kVF8Dk0HNisYlkR7sWLi0zBcNL+msfsOKGbxP77cO3Wqw1DNXCVuNK0BsBzfibEJ
xdCXa48pMvAkb/BP8sCGk3BS1PhjPuycXFTGddj3deF77AetPxZVLnfz1I1F4OF+IehuXNMYq8nG
ml4DVXtiQe3GT2M4h58AmfXmhY99/qw4uOXYKxkF0m83T9pwjpdMNn7NjDED9Hw4PMO4g6453dTg
Ge3/fjEuxaIEdYyR6unwpGNviZS+gAki0+7aW1QbuE5R3USM1S5c6p1yi02OInhdAGn72SdlnUfC
IctSsQQVPNpbgNX1d40u9M4kZ6re9Fz2MFFm7tg0IxyvSfwVsaR74Rk87zbQrEcstY7cORS665//
83Y4oaczGfeWwKK6/o2IxHmaycXRN21cO2D8XXdE125VzoW95+0VP3otDTqdSG1QwWHnxgxyfOEY
2tEYNlAx2hln2TUhKOK+7ZYsu7OKWdS7uO3qdB/TjnlJ49F4KccyfbJkhgNJ5JP7lwFv/KnOKOXg
STMYZo9Hj7lJh7qZNzmZF8NmdBTZNmbIQq5h78aY3HRRCApE9TXJiYUVbofKRHhvh4P1m7xO97lq
VQS5HeXdcp0UYv4Mtl7AzbQHchgaPtlfm8498QjhOIwbmpPEqnWdE3/9+FU9+1W4OdwXpt/4sIn4
PnnmET7GpEqBp167ccDoq4Ik276TVZBNg3Q2/aRFO3fUwIl8fOH1mTv9VRAw6xiAUX3w+B3/KgQQ
hPQGTBHM+hSX13Oot+wmeHGwCQxW9rWOSZYHyOHKCbH8rJ4/vvzZu873RlmGIJKxqcWp+vjyWYQb
PM46zns5aEnlWjNewFTuFpej+8eXeueb0mLjFeMZREZ95ow1I/RIZbumtdH4IweIEfQmsmfAyu1k
3yqTw4AC/ktHJoz2H1/7zVZwcptRu5LbDgqJbtTpaCFJSAyuI8J+ARbh58RuUtET9/Lmtgpl6foz
U1vo3QAzD3kyFhpY5JKeKdyZlKxf8AL0bwsh5qsxjDDjEQanfPrqerqiQ8NxA+LN/KLx8V1fQV7r
gc6k4a5wZCX8XlS6Ctxq0uvt0lf1wwIy80dSxvjjMwnTsibm2IOX6kbILtqiu/Bsv83uTr+8ibhD
rNJXnRbn8Y9sTbI2htCSgecOU30tNCn/zIYTt/dDHDFQgERVRbvQchaylLwFohJ+9WnrCWeG4Awd
eV90LQB2TGrLYaYsDLdtmdM7+/hHeucdXBWrAh2357ho7o8/Jv70MlTG2qMn/5QQsAS/NGga153v
6CbZ0z7ClEeog76EyYW38Lxm4bW3LcA03B/HtIV+fO1pdkoWx14HFkMSK2DlxP06jr16HeTAcpQl
tJ5J7cblqzrnnnYxWcsWwV4vJr6qLS7b5MLbcr5Z8YnQR9JhA0zIE3uyMLhGVKWu4Ik1mOF9rspR
XS0s0LpPvJZHMJFRXZO2ZPtLWWeP3rjo/tJRXF34Tc5VQehN8ekgQ1zbmNapuFfiu+VmKBFkaGu1
61pAO9yiXCIUmwF2+Lt2gH9sVyL8YSxbKzvEPcLPjcDKWG20MO6hT+uAGIwGy/a2ZSxrXviIZ0Wd
wZEK2KVh4ClwzjqR+mAnblE5ZiBBZN5XmIu2vLby80Be7tc8r/NfHz+m71wPsqFDIUFxRF138jbh
ex8QU45G4DYmCWmR2RFUrmnZixONMdzYkqbSha94vnSilqVPtP4OBkIH/eTprKyE8PnMDNqBDK6u
8xJ4+0UGVc5QeCTSVDEDTMNl52IlWC50at55EtmZ4G/RNcdpY5+O4rFaEx1YuWYwxrSu28gj0CIR
dStvujROwsAgy+sgXJwwcjLr6zQZRHxjolW9sFe9c+M5NHML1ukzR8f1Lv1TOTXZUFtuYplBPeAC
7THB/+w4Q+dUFrkYIdfri3HhLTzfHjHC01RgOOTgNTor4BdvMswmsoKZodc1rbyh9Ku81W4InTGz
3X9+sGhxWisZcpU9vBl5//l+WaUzmJ+J5IEBRV+6qzSggnl0p5LiD4KQ+oJs//R2OtzMtf/Gbuyu
LKmT2wkJeZZD0kS71DIgTsKBvMYRsqaTTaF1HaNqu/QYny7wb1cEXYcnYa01oNIe/YAlocmNbQkt
YO+wbzH+95AImupRQHzBca9X247c0wtbP512/tp/t7/1sjYDfmYioBwRnB9fdtTL0AEA7QbQM/V7
qliv3uVzMz/LARHcpvZ6448pQg12VV3RnIHwJ689xsDkaYchgU8R5+pP8D6wYI12R7rz0FfZVamn
8SNA3pljfGlY9VZ1KvrcxEb5xUYfAJYT+PyfCQbiRGJ5tLpjy7j72Sdi+F7MPeRcQTwWOXUgwaMt
iA2RI2FMMISQHqjfL27V/F2K3Ck30RA7uwmNibju0nkgVIcER/pqSfwjThAUMDytR7URXeXUW/Ig
6NFXWksN43YR7HetJmS2WSwcGK7WjT8jBP0EsPeCTPi17OGvQvb+l6eE3K9iobjeJhWjd1Xh49vG
Zl/9zWJyIDYpy3mzaYnTS4MsTvnibUsClo9OSfvkMfiNg1A5Kcl2Y7RsJ5K4rjxCM8kTzkwP7pJm
pL85IKw5xjxooOU9u/0aUn5WQdjowEqlpeSwYbxN324ajOxOEwnWDizN5ChruY7POOkK1ISdbCNS
MzutW+6h/6TLdtCbkVOCaWjtJqJVedvyZ49hEUGSJWpCi7ZzWa5lZ5GsAbGYlh+XCXHCbqzq8a/d
uVSFc2p2zxWTrL/9WHF64dDromeDh/2sF60CgQoO/AajKomuaFUmKC6pjF9ZOSVBmLNdkwkOnV0h
KQ+ByanCXIjV5Mw8bFOEBN+dQcjokJYiPYS6M8HGlKjYNpQ7NQrSVqzoORO2K0HQVV9uKTdm0q7D
PL5mMhJBmU+ZjoKJ9zTrm2IijthjZDaDjXkmstuLPMaoqT700ZUxSDuCvKW1DjKncXa2sHbVn0WE
WO4nrPrw/oskvxuQaoMQG5ZXkjCsPy4ikXyLhYKWG6yA2WdlHONburjZj9TKeHMl4HS1HTgc2xsd
L+TvSoEPDZQ+OrcNyVu/uHFYqi0tYV3+eHk8XYt5jaHmrjOZdYzF9Pb4NTY77C86zLGdMKp673Z0
MF2lKUTHYn75+FLm+YqxokUZyKwTCmibx5dqoyjLo1ggF21ajcawaY23Wm039x9f5p31kPEHNE9M
PWtT4KSScGlKL3beRzuDwbAMtCgLHxgiO83WJtMmGFWTPLTSvjSVf2c9xH1N0USVjT/5tM4GAaLR
I05i0nSiMhDRIg/QbIx7Tp7dvR7G1qVf7kzMx08HwttxLaR8zDtOvSyO0ZD2aRohMjrd6X4N8P5f
OOXXbeAlWurduE0UHwqjhPvV4pt/BjuC/VRIoAdb0qXD/JvT2QinCprEhOdgYTtYICOaLcgdz/J1
ck3qbddL+VV6hd5vO+YWvxMGu9WOhB4G04pRJ5CcBM/1JkygjG5UmRk3WlgI8hDKRT3QhlpjbELd
KHfExonbOKvHlSyRmz0xMpgx0VcVBCYsBqk4BbFkFVoplDK85kLaWyPNyaDR1iQ7LKzDdztTM0Tk
RnM0n5lFzWBCjH3PuCHK9CAH49xsCVWqvwyWWob9DJJo2eGYlmBHVC1/1ZXTxkBhdFbjVKUEtTAd
Szof8p6cqPhKUtZTUvZu2gzNDDmBMUziutLL+1BG8+iLkiHWSuBbCFiKUM7seTG9P61HB3azWHRb
t4RkZb/Jxijv8toTw+Hjh/vMwARz883hz+rH4ZPa/PglchqLwHkxZrvFiAkhVwSdPKGjJtQvst4S
iHJ924Ld3g1xJa+6ZdC23pCFhEJVLthJu53Ewg1M+r8lIa54GOsJ6DUHraJP1BcjNJ0bz20VZ29R
Jf6sFpcgqsggRC0iQds253tQc6XygVzjCqiGC9Xa2cSJ78cQx2Ulwp5Fcb4uIv+Ua8M6T00nr9iB
RSH/Uiqb/OslHuniJKNeewzFQpobtOLqV8iRc0yJrorf+M8ixze7qfiUNAl8BUUc36GuV6V87LoE
bqqx1LULi+f5UoOEltbc2mRaV5qTxdPKuiIxQkLa0SPIbdVgGUhQqP8c8uT7GJvPfEnx9PED8GYy
Pa67qCrBz8GeoQVO4+f4BlUuYJihbuudsAcQVUYVVoc5a0QV1GlHz7CNpV1udVpgRWBqJaHwllbM
yi/1vrO2ndIJ6YkjJ39C+lYCQ5yIM3uwm9HeT+FMtcbrnSJPdnL3a4JlofDtWTY1/RcbQYOLMvZT
gmGlvzOUtzBWnavW78BMLZ+HKjaSBz02FIZD00G8Hic4/gqNyCO2yAzQlBn9jcg8+k6YM4rfRPdm
dZ3pef1zYToOBZqk43zjuD1zJjHGjJPdNCrvkzUGvFjIAN/R52TuKFLZP+FLMfN9yS3+bOdr+9ST
WdFdhV3pfOfsMY3XFnpL6D+oQV6G6f84O6/euJE1TP8iAszhttnNlmRJDnK+IRzGzJnF9Ov3Ke0C
62YTTfjAmDMXxplqVvzCGwYK+k46Jk8Y1DrMSVeUf9o4Vulr8T4iyB3N5bFrON90bUPlXIBjxLNw
XGKaCk4uKj9vwBriwxkOX+tJm8ZjbGSivddaW8TQc3LEc6LGyz/1C1pE5xFMa3PoNe7C4+0d8ArO
uNoBlPfBuNB9ImW73AFtsRhuP3hpYKQ6+n7SzZpgXzW7Q2g34BiHqXHQ4xnyO2vmOB20ybY+VaBR
y7Me25PhN+Dvv/c5fguPg9HqBV7ATAdYMSJukqOhsp6gZ2atz91M2GFgiKVjbotpesCVNhDZqmFZ
vfWGqH/CqWAej25tpLNfTMij8/Qpzn/SCe9d4bX2b8MukIm8PQXXby0Cn2j4EEdQQnHXdSVMpAyn
NOcssKaqfJgXVNbSiKpyqdremVpftJOwyjO1mnEKRsA4IA/AV1iX+oYxb4ehbrJAx3ZGQztJK7sn
L8+XnazqOhjDwoC0GL43jUWqdpcra2kRdvJc08GARtNT6rQVIp9t93Zu9XlnF20MRaPYkOANmjaQ
Ty6HAmVKyc6a8qADiXZG5xDweWe776jNKDtsj6syMXc6DAhZ3KEPQG96FZGFegQ/1E2SIDRjUb8p
hR0/RDTiMQIaJlogNmEHMX4P9N1NhU1ClaM76qeqNUOVXOz0ziNMzJ/D1F3gJFq98c7LckGgIkCl
HdkpbfzQ902LIICiRffYdVl/Bt0TcOk0gdIQtR3xubFMyTEtFposM73h3letrv2E5ZBhw7eiGPoY
dvauQcX1XrWl+4/sj4IRpRd3OdGNUgEarPsiQOh+Kv1h9IT3EjoKrpB5SzKsuMNo7Szulfo0BTvZ
+nvV4wG4scYeJUWuqd04lkGqZFhxd72ln7u0s94UQlEfYClbd0WC2x7iZeI/U4nm2W/dpPU9o7Tu
PNTiDhYCm09tuegC8Vsp4u1h64RrHg6wB70zop245voltYFKqTT+kL5B0WE1S1xURDKg4SQaSw0W
DTnGqgN2aPV4s7XoV55zPJl3jvXWoOhfQM5Bypz1WR03DFox9h3cPGDDOOexN1DD6stj3Vi0hJ22
eIPhVx/cvrquz52HOIQ0j9Dkn3XIENaY1POmtAE8jBZ3wcyyPpVODiKspt53eywZC15eWxAqIR2B
BHN5Kda6iyacQZSYuipYlto7kemdvCrHTTi1yIIK77mK1NmHiqF+uz3u1TfSB+bLsFSwNHKetaTD
bHNV1tPYBO3sfqK+kNJeMDMzmAej+XB7qKvTxVB0ey0Ho2SD2311tSjuBE1s0uoAkbjsP6PAv45i
UvGT3j/VGSda9vBua4AZsC4U82h46ahVeERil8fZ5B1w267CGxv1z5cYcziJuoYQWHfNeC4sTart
xD1/zyv1QO+zDNCFc3eu1KvqMT/DIuDEQQOgGRHzqqtT5EONMkHcBnGaKL9evQfBXNin2YLgRY1s
NN+YOKobMAjd/CBU4FAzhms798z17NNy5NwA/XNpZ6zhYTNdJ3WxFhGouTY/idZbjkyeizdvNKr8
CsSZD7fX+2pLs51J1qVyA88wm/ty+rUBVkyIV1wQYtt0l+sUNiHLpOcimpYnyyvwVxFoW9MrzHfE
Na43NapFdHSB+hB0gz6+HHkQhtkuiI8FiS0yDYacLh4qi2iWqCsNdz7z6mbiM6U+PGeHlaasezkY
Z1aZ4Q93gdsZxg/gBdpd16nVsTH18ejByLyfoEbvDLr5hQA5UfEDYEN4eTloO+BbnuCNFbhkTEdV
h43fYH18l9dZv3Pzbg3Fk+jRtKG8CE73cqgyQ9Yy0r0uMNTYPggx/EBVcPhidk707vaG2diibE3U
t1DQJGJca6IA4M+LetSJXGPFeZjHqX8P7/1nnMZuD0qPTOP2eNcbFGySfHm5cQ0kzVYXEvxgBQ5n
T/9GGfNfTpjFvrOErn1wLXrQB30qjBZmWouO/Gy5L7cHv/5YiLwQ31QiLSkFuArq4rTzehCHxMVY
qJ9jjv1n9OiLB4Wb4h2UyP9hOE69BpVWAr/W2BcKFNhsaUUeLN1iPplLh0l7QxPNipzs24i2wOn2
512fCsp0LCMguNc4ebVrZBg5xLXN53VQimxhTw9qifFnI0R90DpNeVNOxh6USi7YxSOK1iCqthLF
AiIBUsblVsXVWp2AHfJuitkOomLCUXJUIM22Te2T/lrUV+jVdmaVP9r1EO188/VJYXg2E21KqSK3
9lOrndlza7PLQQfp2VuldtEEYYMdPZooO7f51vQiWkJmaVM7A1p3+aVR6+gjiXIejJM2PJYZSV+Y
F0jFxviWo5Y0AqTc1Ya+wggA4AOVQPhF45fG/Bq5BRrIWZTFygM7wuU8kprZ56WgCwIYSr+3FgM/
BfRYaWCgKPaU5Kk41IVn/XSxOfIXtMp/3N5k1wcYLBvVFSkeB4dAWkP+XYACzhWVAmXTwCvU6h3e
sShjGOQhmlkgRuV28cnpDOXoVa37z0sti3uoIcJZYIt7q+0dK2XpzliBBGqdZZ+HjhKKhW3tfZK4
e45BVxQyBMlYZNBJgApe99XlV1o9Hn1ksQ6WU453ZyHg80zvaHknBRnv8sEy2kNaCTcYUwOSiBXC
6Mq0/HNeqns4mqs7i1/CHvCkRApBzfpFR/7HqQtrcECLAwqq9Okj7fbk/YzDPd0U09p5xq+W14Or
JxldYGGIF9cAkDwtjTEy7AmPuKn5AFTkcR4082s2ZsUdqgThO7MS7U/h6Mrd7X11/Z3gi9HH1kkC
6dJa8of9VdhksvFJShc1aERl0eMn+zJRqn7rZNGPrNT3ULJbw2lAKQhZuL44YpfDJSjZ6lVa43OL
ityhgnV8xp6DttRIVXUQtfLr9uddR6R0GSAQ8xKg9A4YbHVPJl6pzrayaIFK1eed6Y3pWxHZybmK
iYcPcz40h9CzSc7TrPg6x8Xkd6qJWt/tn3HFvZA2UCZYBoAkMgFZX9dRrVgFvoxq0OE1WH7qELe2
n9U61b5CCwEL541WPB7JuHoTjenSDXBmmnGwjoyeODk3ls+6w6E/NaGhLQelUTHuxjWmAXA9Q7g5
dGVj936J7nCBpHWI1VQZQdXCaSFF1v72x1zvVRo3ksnEpJJprPUy0YDpc6sbtaACXz4Dn3KcTzNY
s7eZYod3hpKnpwRhrWNuT3vwFBkp/P3q4SwC65wYmzYdIJk1xbIHMSBwq1r8bDR0P6pc+yGth2oH
LLF+ceQoUjyOFQMOdbVYGD/pZhuri19q+vIrdZLv5WTnz33iKU80gWjWxu2e9s/Vg/N/B6W9ABcK
nthamn90TSgIg7n4EXF8Q38QVG4Vus1xMiP9o9aimJbXMCB90GnJS9WDVV68uXw2cRA+t8nQ7FwM
m5NA8ETkzZuLStTlSTUnO4vxEFHBSZTcs86rHy7zNYOTcJGVKAbj3ABi2TkpV+xF5oGyOAr2RKvk
sq9SDn9dSFYRtlUZ9ouv4Ct5CI3COytt5n0szSr6nTZANtIacYNuUKczpOaSinsT3ec6+SWiQ/Mz
2DMc60OQw6ZTFnfoJgIRK/r86xRhoBHlbrzzPmryAVxtSmB7nHCuZZ7ntVtYWnUTAvYAB1uzdx5t
g2Z4hDofWmlKBMnEbh34F7mnIssQj0FrZvYRO1fn5Oip8hEUJwFNn+5VN6/oCHIeJbgRKB/XDhfg
5fppSkXRKNIlXrEfv+t4jOPBMg/e53Gp3IcqCRX1iPSqFh1jRVC/NFF2UQ5FrYr7iWIrrU4SdeyW
VEV9qyAw+Lm2E+Md9chkOJQWcI/g9q2yjijl7+Vok+WRPhO7ry7qAahP2Q/ZDJ4v6d4hZp48CNxR
jsK294LXq0fhdSwYWXCoJRnhdUX/2mNjbhOl5UBD0N3rP+qKU35UFMBXUT6In02kmgegWSnbu05O
s+J0wSLsPUHc9UsofwOJpoQpyRBjTZyxo46Lq0d9tzKW34qW0Ihv8Ub2W0DI36wyU/e2qaxBrLap
jKoofck3CE7A5YZoyZyhPHN3Gougn9bNsa9QVrgDj4BTFzZF+EJUmXPPkdPPBcjfQzZNc3OojXB8
f3utN75d6pxJUhxgu6soYPCQmqyiZvELuj18cb8co9QsH1S1mxG1XIydFOKVa7f+do0WCYk2XAjw
CZffriAiFjLe4veIHN3rI+DuZ6uaOhpsEEHFwe1CUIa50hHgi1Kkth+Bof8hLGiEBxNXI+SujLRF
aCRU5p9DqqCHUooYcVHHWJTzxHWjnBEEab9jgG2+j/KpYNNEdX9v2b017lzNW9MHbpDNSyGTu3kV
REVz51koAc20Mkvl0I129jy7TncYAeP7Sxaa/whdYatSBQe5ApeRCGodIzYCyXVE32e/cbIfwhvV
AFdLi85jUyC+l3NJ5M1yf3uLXF0H1F8IR23QBETfaAVdrlizRODCkOnBS9B03wxLAQPQzSIUZfQ9
J9arl04OJYvCFq0g8r1VCNxEy7iEistQeqc8YkkyIkdezhDXLBuRtco+LVXX78zp5veRTEn1Reld
Jv/+rysoxDzaNDKvPNI5bn4AGYmPXasijyulzm9P5VXQxPchlCfRpoDtWcbLodqU7T+hjnV0Krv6
mqIz69sJoLi9l3tzHJONIqs8UrXzcpwa0yLEc+FuFmG4PFAMoe7iMbHHbEnCj0aYlT76EfV3eyiG
t7E2g1zDHs0v7QJlibB3rF99M5hBhqbFzgxcHRhM2OFDAammfsBTvYplWr0Z9RBdeaqHhvdC0jed
4NzMUD1npNZQOtopx28sLkBi18bryKSZuSYYDfhK2UlF576pHAdFIA3gB/ZCfrR4e4u79Wls2tfP
44iub/UsSWdQCpwT/LhBxadgNrsorv2+6vJzPWvKzlRufRr5udQ5gcoOyv5ykfVQzXILAsVR0At9
iQtc60qnbt4Ix90r/K5LXDwNFnoyfBNgfxrPq6K6CypANVGLOcKHQgx1RDge1fHJ+MlhMR47DGae
UbEalKBRrPSkZn1/vH1w1omO/AF8JlceJELQNKuLoerV0AlLbNFtp5mewFspb8u2aO6kaefzMk/J
w4isW0wPciqC20Nfh29ybEJgWYbiOK0lV8hlq16z4ayOaV9VJ9sU6XCGOIJZNpF3eNeo5F4PVCLo
JsfoPDnn0CxGbJaB35p/sqVsAkdDdf+pWXLzUzNTmj10ixJ/j5BcRMcU7s/Oq7RxjV784tVyRUWp
RC25/RG/nO7FsefhHpJbCuvVBKGDxPTLYBKa356nrUFpNHHQSBnYlPJ4/HWN2g5WXuTC1XHwwuTP
3LZob2kZ0kJFN74FZyeCCJjE6fagVzwZuTHYlvSyuVTh66zuE9QcKAUqRXWMG82LvyUegqy+2vVh
+sYq0QQF/AXI8li3g3mfx132vVusPjlBcp+mdyN6+QhL9g0efsZcgjN3Yam93P6JW1uX+SDUkdkU
LIPLeanyFLRpTHwzjIUT4Nw3nVwU4u41eu5/BgE0Xm3MInDrfM+Gd+tCAo0hVRyl6pK1egW0NFHN
fM5rTM+MHv1CFZUZFsL67FIJxwu2+fHPXyoN1Fl/F2WVK3BKg0dZHgOGPnZZox8710zxialCH/tN
9VRM8e9KNdKvqDHuOQRsfCgdDVR+KENInZHVTYjGTpJaFGOPRYR9oGb2xb3IM3HUFcU8R5q5J5y+
8bzavOQyXIAYxJ/LJR0dswmrMGJiCfj0QLhWGd+jt7KrnSJX6CJYhrlJeE4CTosK0MNqoBp5mNAd
6cqGhoSWLXNqnwcRdo9j243o1kzKuVHqzA9jGqqHsRT9kz0JuP9lVNgHKhXxYdT09P3tdd446QAi
ZIrIv9jSq/QlnT0k9YSGrCHg/2eh95mvANu4K9uw+wCwznhs0+rT7TG3ppxoACqZbLPw3K2mfMly
vcQLBU/brjzmUW4/OUrc7NTTrjYSqEkyUYQK5IVCBnw5Slqb2lggVeqLKE2fNe2YohWVSgygPmhi
52LYGAz5GbT9wCmzxK8V+L8uzCSlLKjQ2WFZy8QHh4m9bFjBiZ2E+iDARO28oVvjcQNJuX88Gaiq
XX6cU+udrg6O61cYtYPvHrwzfVH7SXXLxm+ScReJfLV7QXNJiiAbGPArIKvLARcaFI4+6QyoK9B5
lDx2fgE0maJTh5ksVsRjW8VHa6lRb9Yj5MFiWBi6rwHs9U7Uo6kvVXprnBSMaYHmc5cFViLiMsDV
Nf4zAbX2sFmLmlNjIGp9qJM6exyTpB7OuKN23kGJnHpPZeNq7/NNJEKIgsCF0Mx1d8BAhL8s68L1
XUuB/KaDkUWuB8rjqZxr/awhaxkY1q6M4FWsx7AEP1QoaDlxQa5uuNwQtquIwfW12eiAXU42ZlR9
aQCn0EdvJ+G7OmtyMNQDLeIPcPzr662YVQTELQYzpRncnZs6eFh05RTtKWtvDYQcCAVGXNp4x1eP
d62QvDdK4flDCf7c7O3xQ1VZxefbV8fWvqeTI82huUeZxsttONqVoebzDMBfd/oP2oi1XSXyyl8Q
VLvvG7Svbo+3sVaQJWH4UT3mrlrny20sBthnBZyuMqPeKMqueuyRPtYOlV61P28PtrEfuT+Yu9c9
6a11PEYYQEmKTRfSmVr3pBnzn8UY04NZZ+LeK/PiMWfL7oSXGxMqldCxPAXWQyK3uotnBNJIbizP
r9wBwtyEYXwGwtZXMCH9uQz6LuRfPigXzyD9ThAL9H9pd0hW6OUKTlaGIQdFX39BQQoUelFge0Fy
3oiCAC9DAj/KcWzpWxoCU+s0UIQX72yP7XCH6uOeKPrm5xPMyZ/Dxb1GwSBgFFZCj0MJ2xDnYqgg
zcnCbhE7X4nlk+D2Cl/Fj3y8jOEo/JB8UGi6/HgHx498iblFlTK09AfibOc588bhMYUz/HMxF/Wu
6QwXlxJNGDtjb+0uCJYmvrky3FnHriaCKf3gwI1JQ9yfLfSXH5sEFl5ZtN2LKNLxAx7J0x6z/LUF
t15vGKPsMJDbdNpXt11HBwFntDz0yzay5jdI0mTiG1h9BLZFpUxd5cOdnREscL38vduBdffHQet/
KUuHqXBnKs4EqRCK5tl1EN7y9Sl0P4ShPrZ+QvZTnpOY9vbB66O+8TFh8YojcwvHrwmnWP+5FGr8
MR36kvI6EJLBNwcbuV0TVaBTbVcoAQPo8Mo3mTK1+SFdIBYGve52yXtEz4a7MlGr8dB2RfHJDi3U
v2fDDfOdxth1k0piAGRjBugHfoyvHIC/oodZDZOuSidUq9rZRrwDtcY/dlgVDw344WOnL8V39G3Q
9BJefa8taXdIa298yRVaM4c8mus9s5CNYwFmAL424QXSJldYH+HOqegm3U/CUnxZmtGWT2I6vEkR
NpYSy1G0U9u5qkpQ3fp/yGlCUZjNlyejKeumGr1U9/upM32x2JMPSl07zwVQy8Og9FSZ07qBo0kQ
0lLfS+DV3j6cGx9NykEUTHSOq/XaEDNDWrodokb3C2blrjaimSG7XPVOSFKLZ1HM0N1uD3n9vIDH
x4yFY0d3EmjE5VdX+K/QXK4Nv0qr5XE0m+KA/0UOZ1TsVX6vvw40PqVmBsHr7coNQY91QWZDozNP
R/IqtZwDR6Q/UzdNTrqW/qsAFhcq9HvuOnxUTWLU1TVvK6NqJPzjAxtF5mEa4nPt5tXnWaPg/e+T
KGPT/wuOxZvwchLnQW+jqrZ1HxMdLztMVSJ+ClHaTkCbCtbQ7dGuNypJIgorNAB5Luhor0Zz5oS8
IjYIGjMq6FWa/7SFh4VDlmrqeUlirzv2mQJHWMvq6qeej8reo3UdaknsPIrpNBCw/1znT15rOiIy
R+C+dau+WfLFeGHTiJ0P3dow0gwQ2DGsEUuXf//XpTRauJnWOWTAdKrQpbLn0DhmBvzlkqrTp8Xj
0r09s1cwJblnpKCCIfuUEG9WI6ptg15WUkBZqj23CrRJF6dedFhSIf7+DvgCHK3czgq/KYbmS0ij
g7SjDL9FeaO/u/1btg4mlETUWujVkc6ttm8390MzjbC8ejvGirEq4rukt9WztFzYmeeNoTTEoygI
QM5mwlep3DQbhuLAg/HDVMvfmqn7QiYePnbR9PH2N11pGDG/fAm1T/JG6N9r8Q/c3DBXSlvTd6a2
/ECprf4YEv/URARzgo4SUOh3gBPM+ZQ1UTcdpqR1cF7v4EodYrvDoil2SnGKRFPZB8uGc+trDSz9
fz/P0liVKJGCuE5z8XLjubqidvkAmp3GaoPVOhCFAO2JYkQ5Qq+OO5MiA9zL+ERuN9IF8BjYAl0V
QCw0UfpOGH6BI4mBDkStiQWDJ22JP7jZbMKZSKP225R79AAQExr/K1wakovJ/89XzbGK9o6BXPD1
L2IjIOUH5J2S0er76V+1atGmKo55cX5CQMH4LTDZCLBGUn71cKI7CBYFthCgIRK8Lko1mJe+25kY
+fSsfgWAfq5uwnUgD2vZlrhcpAZlhC/HOEAQnkgj79FJSptD5ClJTNgx5N/oyhY7HbytXSojIVB7
AEShlK8igQRlTyV0CtUPy3x8UM0+fZOnavvJ6qP5gSooXlrFVPlxsxAC5kqkfx9UtbrLp2Q4l22X
v4D0qb6PlZo/WJWV/nd7v2zcvVgAsDspd5AWrgGMrokAalFlqm/XmEgZyJCjQdLa8Y6+6zWWQqp+
glIh14X1ycm7PASzG1bNHOEsVje6jYrfCFKi7WF1HKKpbiCsmtPHmsxNl/oS6tt0gUeIBGy0E5pu
PAI0pHABk1qksh58+TNG2xwcJ2lVgrEi/qhnSfPF1JPkM+xo+80EXnVn82/tOt4bFKh4dnhmV6+r
Jv2UaxfrEQsRg7el60QnMebFg+6N9X1vtOC26HPe317TzS0HbY5DB1YT5SD5q/5+6viaeiFj8m2e
vB+yD/ZQj/n8ESh2eS7dJU/gBofhH9ue268FfQETUL80byE/V5/NaLLnQx+pBSgBt38/FhUGS7d/
4tY6gGCDI0LvHoyC3JZ//cJqod3E24HJkaJGgZhr7x20PMT/YHQ37x1zaXf2+daAbD46XyDEuRtX
dYEk88SIk6nmD3oV4SfbzMn7DJqggWSlnTS+Pgxo0Nz+yK2zBQJRUkVs8o7X5t1fH6l0jlqbzaz5
6mwuL1jNfcYzc/x2e5CN55YQ+P8PsrpesjJ264m+lz+30iEeQtuCqJ8XlQXKmP30v0wjAFms3ui0
Um28XLdwaXn1S8ypUJ41ihNJoBhP7P8ZccSG9loX7+nuX5cYZB0H2hrsAbhaazKRspiaUtYJ0XCi
F/e1wFNxyjorEHjx3GNu9JuSR/1Qgu+++/eJha8BfYkCB5gIOfF/rZ7Xp0vmdCgjgAiGdWrghNpn
7fAMga7b2Sib38g54FmSZpJrwc8UkIRic/P7nRdN7Tet0MLxcUoxlKaxXBroYCEjFUQGhlS+rk3R
v7pJE0gRL8BeAGIGzHtdhUyrJB9jl2RVR+0qiGYEF1p1Kd81yK2cbs/qdVOUsWCkYOGGrBc+6Ksb
saZXVmHRpPuLbU/TG3tIx+ktim1j5CO7wCTjUQ6YuVSzVnnKJhPt87YrSWLzWVdA+BvKz9Cctf7s
9LH4HKutuSf8uHVVIAhMx5Z+Opn76qoAxJRgnhzi8RRBJ6u1BK+QJe4eMSz6Dd1t2QkQtp4ISe1C
9keV8dHqSPUCyIk1UcJC9BqeY2F8HnBxuwtFnp/dsXGO8M77nb29lZpQI6TtwUKQZ3qrbywdKzEG
jaupXFpRfnGzKX4wW6+ZTgBTa3CfKcrp87Ao4iCSUjEexi4by4MSA1M8kCnH1f+wL0hEAVmS0ZP9
rtlfAA+0it2n+rEyVcpZjSytD4A3N9lXAM2OF7SN0+WnvjaW8RxHCQQ4ovqU6Rly82uqFfpAbg4+
+qBO2BkBe9eivc27caFzD/CK4M8C3WfNW+11pSBb7lTKeA1uEUmoY4ztzsHtIyIvllWkyn8drVOk
FHB3Xzvb0lYVAzbuGHmSTNxP1WJ9LoR4r6aNcv7XkbhY2QGy+4/b1foV9rywbfuothErGItzErlo
flAo/5E2Q/lye6jrXc5Q9KRYRjni+i2MATAYndHZfuHw4LuJogZsJqwYFOgHs6KNwWTN085Mbg4K
MlD2+QDQraUbmsV0IEniMsez1FPAsCnEUwNwAw8F68ekMKd7r1H39FGv7w8CF+oYIMl4JbniLh+O
HHsaQ28cvO0S+Ke8waivTKp1RtqnODsVjni3p3YjtoaISqdfAgQ12dm5HBCtqlFk1Hf8dp6XT3FR
02QH7JW/wDfuTiCIwycNZb9T2urGUzg588eumveeyyvuisQOUg+XljyyCLjOc2K8I0e06GwirFpz
MpS1pE5VlE4DogQwu5uDpvfGQySc6XtfxfrbfJFaXlYIj+igp3bzR61s97tVpnX/ZBVj8wW5BgQ1
Y2uaq0M3KNPvpnEbL/By031ITKs1HqCYKJ9uz6acrMvTx2dQMWU6Ac1edaK1eDZ7A6Ut39GaUT3b
hZa4+P/pFTX5GL89kN7TFAiusOyUCSOp/IoahXl/+1dc3zSUC+g9UtpAoRmlmMslbXW7U0MDjqCe
thAnrTR536ExshN3XN80Mh+G0y7Bc5QnVqMsWEzWyuKavjqNWvWhGepcOZrSvLleSKN3Hp3N0aiC
kXVJKRprtU1xLxVZZHum7+FV2j7QORrTp0VH+Mh37A49wttTuDUcRSjEDpBrlTJzl1OIAqAkdeEc
svSJ+9120/Ikwjj5Wum7HhIbq4WEuHRhhqrNPboqefWY5klDC4ckuo1/aQj3fa6jZCdO2LhWpE45
QTcbgz776loBfOyCqmSQRa0VA/eFKgso6sUQfKZ2se8L1CS+357CrZvlYkwZuP4dA+sAQdyhdHDk
gEMFqiE+oYg0BT1k+w9UNqOXZdbcFMfJcTqnU6y+Gbpp/HL7V2ws5MWPWO0bK2wXc5g5kTOilKcM
l1ms1esWnaxoTxN+ayiU9+mfAmcgM10NBXawK6gpuj78lVZH7mYJH5Sl4YJSpmWvNiD/Y6ubBvwz
8DsiHpkjria3pmlYe3kNbkIZcuNcx7nxzrS6xTh7WtFkRy/RUZC1+2wZ73R7hFALrDYs/rllQ2VO
A4ZMXgyewlxtKzWMzJa+NHs36+zfED2LHyTt03BIDX3cy4i39jAHhPQbzC51kdVgA237EioFg+WI
4gyLUT5rI1FvnKmdr7uz2OHLbq0nDnuMRVrKs7SaYjNKknTQUgdoiqNoR1QN3PGgJWoSAgEcqh+3
N+prEWu9ougkaRS4yFdBj1weF0QMAecLjijpOv9rjqPo/aZPBBitPNdfkiWZzQP3FVY7sGnK89Aa
lF5KAJh5P8TvlXAcjrd/09YMYG5JHAlxAZ6XXJG/TvCCOmIUo/MLiccUn4qoHfyaZjq0bEs73x5q
6xZEjoipZjeb3pou5eISkOTUQP0kHdvvKVX1hxrZtnjnXpeTuJpkyv6yvUoWCa52NcmhM2PRWYKM
iS0Lz20sk9XfKPoitNQrhnFolUL9nuL3vfNWbpxWAHjAFkjRZE1t9ZyYlTEXhAGuP9amWyIaETdB
TFxpBrjhLdFhnm1cZHS1jj727ZRj4j32jrbzI7aCLK4LD8YeXGxJxL5czmaZKoHWl+fXYeogzj0o
2nJsHWDDh1osyodYKYrEn2wnwrYZZEqE3r61jEcr6ZOP6rgs/815Xn0DY8sEClvDC9oUjhMdcOQ1
Ot9VOwhmzpzW90oTj8BWjBo73rQF4vnvR9MiYJUSPNIKc90VUZLE6IYGINc0Gd6R9j+mE7m6/LbT
RtspPl+fAUxMGAnIBi1O4qnLSetGY6qGsI+PdAb6RydBhQatxJynJC53Nuf1BcdQLjcbZHkHguJq
c2q9k9Vz1IIcHERzzmwp1uwa5TmbcS8GqbEHgrk+c1RRZbBNtRRY6BqAo5BT4Y+UKn7poaIaYVZ/
cEW6B3K6nkDptSm9ekkTkfGQv+KvS6RZkjLvekgiCmrLlIozXnxKVM9G3Xv/vC0YiioAPHyZQq0B
at40uNigTTRGKxAtbS0EIBapUOIaVXD7vtr8KjkQ0wdWYw3PDwcDA3FvhuYU2mGQF1Xjo9CnnvQa
abPbQ11vC2T0XvNeWE/0QYzLCUwFtMo0zhRf13Nk/FLPmk+JEs4glpy3hWr+uT3clQ4taacKUJhg
kfo61KLVNaEicIx6GTC/JeM6OdBWQZq0D/FjxUMAVUw03tVetgVj6L+Q11pPHPreUr+5KK9is+IY
c3/wutZqID+lYnwecQvWz+igYctzWKoG75udn3zdJaQLQOJFY172CtcF+pBAUtAQUfwprOwXu52m
l6xKpkMjMCTkpw3HyHOqOzs1HnREkp+iBIXS27/h+oqXFAE0iHi/SGPXiLJ4tkaT6hJqxKONMWUl
EepxowdpW1SUwWr93uHaPSG/nT7mHWSq28NvtG0Yn9IS3098BDL5cpc4MWb2wEAR6c9cCQGDneOn
yOL/1g0FywdEWrtDEaXVt3jW2g+xuSQBZd3hN54CLSh3Q5ytWPOCKh+G8JR6GOnd/oHXLy+/D7AN
CnLkjVedzNeSXKo6Cj08zz2ZWZiRF2gxLkWxOCM2MR+1rmh3BpUh2uVzT+9MQyqcZeEIrTt2edK1
+KKjiUyWZX0J66rifWqHo147/XFW7eVeJMnsp8oQ7wDut+4HqV2BuiKNKkLWy+VoIAOD18zRqNU0
lA1S3Tl6Reg+GFa5VzzZGEo2pglU0d2Su+9yKCXWk3I2mVlIzsRqzpgB1ZqqcTqOVVvs7bONo8Zg
RGiwMDHX8Vb7DIfmhH94NCLdmd1vSV31R9qU4qiKWU1PuZ5Hf1DN8cJgNNGmghFueYd4Kvckm7a+
WgoRwmbg67ntL7/a05YMizV4ptjQJZHvaZOGG2QcOm861yrOtzfv1mBsXlpJiNiQpa8GqzpHC4Uo
oqOXCwcrPxXDnsOAvypoPATn91APW8PJq4yzLPGp65bKUOlqU7WwNRpvBAqj5NXXQgWSi0hF/+Xf
v4w7g+CeshsxzirJoYQrIg/gi6+Y5Ky56RR3aZdgwTGhSPo/DEX7T2pdSYSxfrliYTfWKFwZoR9N
qYfVxGJEfpcOxX9Kau+9mVszSP/FhseLpBXSXpdjQWrvC0xhQ980o0EcSwjl7RktZ2wRC7fo/z1R
olILkhmBNkBo7JPL4TKjYcFGJfR1HNyeYnvM/CpHZJzI2Ih2pnHrfdYBokq8HiUqWEOXgyU6ojyi
S0I/NalkvOE97D+Hlq28GLVW/lnCrOlQ7GnMZ1JVh0o5wrY4yWlujaLNMv0S+BiE3IDRhGI6wQQm
MbaRvRUozf++veCbv1Ryk12Etrj1zdWxwddtjlEgkcemqNExyF242EpY96e0ccwPRHBCO0RLXL+t
GzWejzMqjCdFaMMhCTvxbCUoWyaYPnND4594wvtxuXMoY+wBCjbebo41f4DNIfuzJixFHSpn5WwR
zEWOcuq8zHmE/+AhljEaJ8qf5hEtQfydm6GzDnkHaeT2RG1EePBvEV7jwDNTaxpAlBSjZ6YA+squ
EEErlAHkO89iOE3P0Eb+VY+LAA80Ks8SXD+4hes8o7Vm6rYeVycWxQ86WlE+puCESF0+nrXp30VB
5HByIPw6GHf9CBeLqnejigVi2vdJ0FI/O8F5iO+9CYeCxsjqEq8DS3xchrz+EjleeR93g33fDouz
kx/IY7gKBwBVIgpMeRzE3xWuGu0Agei14huDvjxIv1sUas3u7vZqbuwmknzubUJnDupao4DYR/Gi
UI+PAv/Gu2yJo3dKOnpIURa1XwAUDHp+9GHuUQxLNPGvzgysLjKcRDzyraJFvroeSkMRrjEDusH5
UAsKTDmwlNZQlGtj82g1lnpwkRzZCQs27lu4W/S7X2FqfPblndRrk1T1IXVttNA5gQ7NjhjlOadw
3L//NiIQxAiofIJR5LSsS0Utl7jHSYyP2tIuiQ/2w/5sNuP00JpqfNK97P9wdl47ciNXGH4iAszh
lmSHyRpl6YawdlfMOfPp/dVcqdlEEyPYxhoQVtVVrHDCH6ZHfYoXF5liygJjCq2hC+M9vYeNGZPx
m6TONoElJdDLGcetU6PYZ4Z+vIzKqSsJKCmcZL96ArW9G19keKt9qwtVDSAs9PrltZp1jAWURUc/
ghOXlXcVfeTPjSl1pyJOs/OQt/X3LO0c8bAWWJND4L3TmwqmSGYE/+trKNFTB91kJ+HZuLTg7Amc
g/hJFNMuF6AB5KBrCQAKyYl/ay3oEi2M7IOZD8mpdNpp547cWm/yGzJTSrKwQlYB9VLrICArFWOW
qaD1O+I9wv1cQ4KJaI3+xdwoeYK8ou5Lc2Y1GDXVFsX6nsHKViZznZxHJ0vsu7KAX+s1WrfsDLiV
vlEdAWFu0OPiblptJ2A1Um6g6OGPWqSchk6zThasVj8wghPmQy9gYE3h4pHdhQQgboXj6EvbDIrf
Ist2n2hoVQ5hhXjfqP+4fZ1tLTx5DKQlepqEpKtHPMFBdbZTLfZLubSPyWJ+a9Bk89s+CHc+sZjj
epujV0y0hrUMAHZxDP6oFFFVlBfL4BKhJv1iRl3+q8Phl4JC2T06hWK+GhZsf8eSsg/vniINDCpg
0Hz46uuzHEimHgRBEfpSgSzeNC3YA7QxrHtt+ItIERQ9IBWas4IcvVpNYEdO31V16JdDsZwMzNkf
zAjiUtoWe+IBG68d9SmNo/nW9ltX7+cANf5czMoOleBJi0LtqSyX6P2pEXrdQjKR8gvA2NWEYAdF
WW3MoV/EQ4gpVdM79SEZsZ9vY3mvS7Bx53As+fysIF2CdeirDR0onZjIhcq18ejkAy/aXEyxG9fO
0PiBpHc7u39rRGIG4VQrmPNrynBaTLlaaFzzc10GJ6taah864+/I1MIHcEN7tI+t4Uj6UNUQ9jbY
Fl8egSaUl6G2jNBv61ryu1rRD9xDnRstkf0lbe34L76eyCJQPYAOBenhcrwFMZ+gLfXQN0ei3DSg
AmPOONZj+fUXSS0oTExPZQJBUvbVRilqPAwHXdh11dXix0HZeFYeG68Bj9P7oxH2yJunLlcWlN7L
WVlLB+Wq0DLki9XFDYNeOssh/g8RfkHvr/NQXmIwYV0D1mI1VB3HjlUseubPY92+aGpu3uNqOz4m
izTuvBEbFzFtAZOkFjoAb9PqichrOwdbH6e+GlXoBqQdEkx63RS1mw7DtLOE4nev7mLBuBD2uPAP
rpCW2tDbi0VjzE8Nuf4KqqV+aMNdfRPxjl6Ngn4VVW2EVa54eICaaEjFTeq3EDxPc2Jjl1EjZzUu
Ng5YsMpdq1FQYk2n/FPUWO81LiRUhvwnKGxi7ytrv8Saz1k5yZj6sxmNJ1Crr30Q558RAO3uyikJ
dvbKtYon6gNU1XWL4Uj41gDoiV5Epil14qd5Q3BhdoFObdgMRn8KnPypo554lrrCOvR6XL+AISw+
tQDwHsNC12OvzGvtf7oxxv/cfv02PjXVPMykAEpQ0Fu/fkqhOo2Wl4m/xIMMJlGCXhKle1SWjced
bUR3Gxg9IhPrll0wE0T1WJbwqWfgoUD3scNUSUrQt1hS8zSNlvlgjkQ09mTVe4XgjbNDHY3LgNSI
avA6tIARMgORSDM/y+bkv8KSwsdwrM372C52Cmpb86RlDuqKQgKSJKtrTu2toeBDg8AoGvOevCS9
IxaQD9TstcOIXv9jYHTJiSBAP9/+jhtvB+8vfRuFcgsANLEGf4RPfRvJlZEwR/qY8e/OMNrDOGsD
HsNG3Z77fNxDgG1NlYoz5R1mAJle/PkfA3bRYsI7AuGc9vJwpO87uG0SQ4+LMpxOk9p+DYalclW0
rl//Yqpw1BSiUuBMa8w7yU6MEg+LrCMS4SJjPX5p7fnnLE/TyS4c6+72cFu7h7IBXWBya8ElWE10
BvKjJxPyAINRfJ8aI/QoN+PHFXXq79tDbX1E4dZNqCEinLWKaFUgF1gscuarY2HCMSuU/xVdln8Y
FDqompk5Oyit68NPlY3yDMQqCvo8YJdTi5ulaYdUwuswXlIPZ53yuR2WPXXP6wW8HGUVZmCflxZl
hhpBo2bKl6EoqK0pRfdhGmkZvHcBuWJAufGi8KFIly8npEjN3EbZImCjkfUJpdaf0lKaZwfU+kNW
DHt43esXTHTrabyQvQESXpcO9dFQ6lQOC98WRhklSWrrppDUnuVpaVB+wbfYNUaRu034P/KcpXGz
Exdcbxl+gkNtgD4+wMo3HN4fx7AKsPyREQTyQbjZra8WevXZmNr+PtAc6ZShUPNugUYscoRohui9
QPlYR6lDodNnsRlRppt2SKtYOS125NCA0vekELZ2DoNhmkzjGwiGmPwfk2v1qqG+Uxc+4jMdfWb6
FU8w75rezQLD2cF6bB0G1A5EMoPQNonT5WAgwTo7dEYEEXUIr/SDChef1XgvDBBPwGXUI2Yk4jhu
L9p2q9OQIqWIdg9qX3Hd6tSmzMHNzMGkPb2ofqJNznGe1exQqd18sqOAbn+gBv/dPibXdzevAH08
AAwUKq90l2QrjezSVnN/KAfH1UYyqQIoyB2m9IkX6NN8x6affXnOh50i7NZ2FYrYBFckHUB4LhcZ
3/jFCirugi6152cjmX9nhjrkLjKjpofxyXi4PVORMq1XGx0EIbHD4w+47nK8JAOjHMqMJ1vLv6Oy
6L1bFmPxOEWd5SHEXLl91EU7VNGt5RUYlDezO2jLq0FLxEnqrIsL39HpCrUB4RSSCAiu5Eb61PdK
ekpjJ/6qSH34/vqvhWiA0BlGFUqUYy/nW8RVR4sIYVip6iNPk4r2eY7wBupQivKzwig900zmnTR5
gxPEY0ynnW4IW4p66OWoUmFX5uAgkklxFsWkwpEy3YszU/vJFRF2hxAASXEnoRzauY0VYCWEU3YD
HnkQYqvtqO6Bm8Q2Wn124CAYpQmGMoC/9TIQBPaJjJbfYjSKW6fWco+sPtpVahf8vr3DNifv6PT+
EGqAebOGcBtV2Bo6viZ+lpqjXyV5WrkRwgWVSyTLg2rEw2M5Rss3EOdEYSSMw+tshP2p1hPH2/kx
G7eL6O3w8jl0HzA6vfwSc9rllNHQss6tCAHFbsl/DOJXTEoQn20cpIm67fzOQIHELx01PTamvscq
2bhIRYYDPJkil4ibLn+D0gVIlkv8BtACI4YIAy7pbXl+/0zxT2KgN+NYpOsuR+G2zKUgJc0PCf7k
pzoyxifdnh10C5qUdSZOjkrXIBBtHiUzjr4GWdKMSK/o5Jm3f8tGGECrWfh5sPBwIVaLPiXSjIF7
mPqL0lb3/aja51TJx/uiBCImaYF2X3ZD5qH00H+Z4CrvXDfXmx1kIg1hGiKEAJRzLldijnWMqgfk
rJY5BwuNJaA3aVLkDr3U+Ldnen2dvpFK6LzgEIXynPjzPx/krK+mGFtdDySfA5NXqb4OVTr7QT3l
dxKuLd/0yZSz9+9q6jkoYECEJmXn/14O25WNMmHa4OCX0qnnFm6Pn0JIf4K8NfoYunK1Lab6CX7F
eR7t8kGZ2nznN1x9YxbWFG01Xk7AIG/iXn/MXMraNus0ZfRmJQZWlsaAQtEDKDP4UoNkuYq9GB+j
co47CvXNVBwov2Z371x9fgNtalqXpCEktKsPPUrAK1SwPUgQGOF9OnflydLr5BAlkvU69pnjOvOu
merVi/02KH1ZxA+EzOAq/WmVtguHqkLIUCortE6i/hxUen9o5/ybFAbD6fYcr8skYjyhtAOtEFTF
OoSHoT1oSDuPCGvmztcyM6v7xona+2pZZl9DDercOeZ4T8BgfWj6JHjFB9U4953TP5aTrP2sw242
dj7+1YMu6okA62jRi7hlDYrkOklRW2xGoKWSfSzKSsVKvug8vckm13DS0UstRMnUARvW28txdbbF
yMg/vNVnCNZXO9/A9dPpQQh4XeaEh7qpGx/6fOLNVrOHYdycpCjQCk8eMeblIcvpEOuY6w2eZTbS
M/KLsguZVzk3eVIdR8eRjo1aN65Mt3cnJt4cmSFFPk+UvxaeccylkJyKSdrGAG2vmWrlqQA19mtW
l/JUKnbziollE2DuLms7Uf/WAotvC0aBfi5vyeWs1bbqGrNkbOKXofHKWNP+6eeE7nWpO+lep+/q
/iQp5YHAKQzSDuDE1QlGWmEq2gkmhZ1X+WkZIoCYMca6n8axHU+lltev1txjknl7F20OS2xC5kGb
/kpOEw15zWmmdIBCmy+nQBvNs1pMmLkmS3xw3oxa8rjZ2bobXxVhR3SAQSMAw1rfmOCvSSRNRAzb
tEmwW256H+t6za2hZcEqGIJ/NWsM77olGY63p7vxTaGRoGf7ptQCL/zym9IiVwYYBOjYFnJxB+M/
fbG1MftPqRR1Z+tu3I7UcnkPYa+IDtHq0KRzrXVEu4NHCIg2zYDtEjYbVfuY9Zr+VJRh8+X23LY+
JXK5FH6JbwWw9XJuqhqih9PWA26YkX4Ikzm7yzQHPQ25aA5xE6AYOMXFe5lebNs3tAMlMG6I9Z3M
fWwrwPgHkFjRdAyQmbsfqzZ8gPEd/cW3oxMLSweNWZo3qwqOzHKaHMTBa5BBPcVJIz/ZY5N7sd0H
P24v5dtaXWQJYlrQyUwqtbRK11XprjUwd7DCwZMSpX/ppTQBNcubYniQWp3IRVgxbo6zrvSmW0tO
8MMJh/RjpjvB6CZh0sNAq1NoKIGmzj4im9kHTVIlwytGObLuu6y1HF/KAv27Q0j+lBRZ+LNG8x8H
wI4ugztTBn43mIx6LEEoJw6+Jw/V6jpT0raSo8HhKu0T/bHXuvbUOkN6aBWnfQAWvte1f7OoWK2h
kFQWm0Kc9DXW0lTmcNFqQs4GNIWNNQje8f9RNMsMN8mCMbxfujH9YbGSy3ko8jx/Teo5G32Kp4hq
9lYQf7CHIHdcQy2Q9qAE283fpmya0LEwkDJ2l34ZPmWDMu5EzRsnFxyJ4FByfrmJVytFGzYzo0Ca
PBI2OOc40YX/Nr1R40wZO1HoouURWzuJwlVmxNdhX1OjJ1ckZhe/6Y8gUsFvrBlbBcu0aq5eQ8f5
1amlurOttwbBypWKvFAQoNZyOUjeLrHStSohQ5T1blToJmSYIj3cPjwb9xBVT/BtIBkANa2BZktV
2bHcScSiyrCc+aTDnb50Qj0gnM9LjoZ5GjnOzpOycbFrNHAoBwq3XtKBy6kl+tw5+UIcljZN8XuY
l2g5BpKl0W9AAW4n6NuaISA6tG3YJ0S/qyqOPCytloRE/FUVY5uWz3r12iE8961B+hHdi6Q52k1o
vt5e141Xk3oymHYayiiGrtFeSTsqYwmdxJtKueu8sDDj12RG/nHAnBeJs8xIH2U9jZ+ybpR2vunW
8oLiA74IoZcK32p7gtaLlcLh8hBdwUPfzHJ4oufRLoIQKI07j8rWPmWDCpY9OP4rekYhOxOYpWjy
rKIwf/DNVdWVE3Ov4rg1KeE8CzMGeC/s7Ms9szhO3Rj04z3c8GbMlqv2YZgq7R6xDSQdb3+8rbGE
7LtFj5fa5rpJP/E6y3MPzLmnxuUb0US40ypy85ikTfsXZ0Goy/NwEetYa+mOAslIcI0YEDQK6uEB
28Ob6fTez7KS7JyEjS9FOsalTfdWYC9Xx64flxEdUk6CJiNA3lZ68JAWTbWzHzYuZAqIOILApxOw
O/Er/rgcNb3otHwe2X11RCdjrBSL7qHR5a4xRGV9P2emuRP8X9fucOoDD0yEioIhtfDVI0DppOZJ
sgd01qpYOnC65f+gTOlP6DjNv/HyA1+hJG0FysKZctlP4zA/ybXUqrDhSsSm3r1/RPYL0UTcrASW
l0sQ5SFAqyLh6qaM4ibTbIEN6MvTiB7KztQ3tirILV4+ki4K42tScjJOakKdY8DStzRPRtuZX/o6
0aDKpdnOUBtXmkGVTqezyWEHcnE5K5OyW9/0WBIB4dePTp//2ynG+CxZ6vRiLKl8tmt8C9DY1T68
eznpUAvBECwFhZzH5cBxxzIGGnM0jDl6DrNKI5yIxypz5Vybd0Q2thaUfEYoyvNooEx4OVhvQUvu
Z6QWCqtNv6QJ5GdZ0oxHYLrJ3e15bZwUoWtH0EpZBnzaaii9NsxKxpAAjqY0Ps+toh7f0KMtO9zX
mnEPl7bxEjKeJRpWCMOCBr2cWuqorVMpBhq3RT8cQypkrjTUX0wl0s5W5kx3hbzruyVO3iqu5Frj
2xEuYZq4Bp6akoyAaTz03mzoae6G9AhbV58d8zlE06NyS23Iv2X8u6YbVnX5WbXTcs+3ceOTUm0D
OsJJgdRpiY39x43UO4ECdY91Do00/yfSpfTjLDvzk2l38V7gvrXGFL3ocdJbRf5ptcZmY9hxqEfk
dRiY3/XaZBygSA1PCa7cvhCbA9Cd7emFby3yn4OuNlKnJMoSmiRAlVngGLZY8122hLCMo9TCtTyJ
HySz+Dcn+RVqb3/xgtEIpd9K5xphmqtUNpWNNhKjI+6j++WoVEfo9hJOsUV7vH1itr4krA+6EmTN
PC2rL9noYUgtidWdomE+KwV5VwYLxe8SU9kZ6o1As965Qk2LnjUcgauAA8+foulQH/SswWwPS1Ml
D4ukJg+NEqU/SwvtAtdJ6vpj3auekfTnvsrN2s31JobDkBknEbwTQS/mvzghLAk5d2/8L+rRVL29
JuLjrn8nVDzBOBJ8TnP19tnToprAuNG+mwvpX2uKJtXFFbj+2FbQv9EeUT7dHnDjI8CW4MriQ7A0
6zACzHjRpQnHCWYaVpV21j7l1JSPVhMu3/5iKLhNAppES2ZtYKCN1PuaQe5RrG6kj1qRgoNK55x7
qx60nURy43njcQG5zyoSIK1TbtoFdV4Yc+/VNvrTkkbDseWcf+6LREIRs6jOFWBKt5kw6Ls9y424
jJGJyoQKD/XLVVymzi0Fb2PqvUwzpTP2p6bnQCDY2SfXUk6AIqgpCLiHI1i/4ur64xqsKzKNRWdD
S7ma35tN+sGy6vEw2qF00EMp+DgOTuJOMnynsNKRerSKPe+mza0jPKqEuqaooF7+BGfW9JaF4DWQ
ObV6aOu+ZJPighuc/duLujmUqPEjqQGBe22F1YYyNKnEZpc6s33GTSBFwzNVjtwq7wYniIWlTQ+L
SAhor5E0thxm0UJT0HMqKzjEA+WiLlLDUxh1vdeRPyMtXu5Raa55mW+jAoxG3FA4TK52zRKZch4V
Wu8NaKkfl9xKD8gOLs82anRnmsfWfKxKvT6mdqJhr1hmJWDcYHgM5Gw8amoyngZpRJnPCvvokIHj
8AvQBXvCshvvoQjMRceJf3CwLr943dhhEmYKp6oNh5c+nhOeidK5hxeYfEKI0fFNOo3n299+4z2k
y0dCRQTHeVqjRXR0EoBSsc2afhru4Js0P9JkmZ/kZUlOQ5+nhqsGffCYNMgISFGv7vmIb82aUyZQ
6xp1zvU7NSUdZZ2IqEeTJvuUtfb00ITkeKEe934t4bWxqFK2g8nZukbEPkCpgJoUe/FyqeNObdWS
8rw3GKX9FOJX4vbhuOcWsnWu6LlTLRI3CfXJy1EmXa0QDuey0uu6PShVUfxT5+1/QVJ3O4nktZiW
QHGRbdDxEAotawBCH7BnIOb1XtUGtou4pPRSFd130+yKZ1UKC3qXuurLoTSj9VqA2ZfLFlf4Wn8s
0jz6cXtPbc5bYARFoYz+yyr0KIcxGlJVPA9G0B21TvqF6uzwmQZIudOL2Ng8PEEGShtUWgEhr45M
0aYqsXnQealTyqHbFr10V6hJq7tomC8vcVNqr5hc7IHJNiYoUPTUAPG4QQxnNcElcfqhXOremyjP
/VSC2nYnozNfpnzaZb9vTRFNeRCr1JsRLVjFLBGy/gH3MJlPL+vHqoqmL4iZUJhQR7MXJFfLt+qi
DdyxazuMr1A+PKaxVd+BPy9Ojl7Ok2sXSaIfBr137pyYDpQfSqV0GI16+ostD7wO2pzA1pO5i9n8
8XBWmdJU8ehghhxRhM2cKPazJEgezaHZ40ZtfQSd+4Iq11uTXvz5H0NN0lz2Ul2xMDWkuXiqgl9R
X8UPplVaO9ts47oQOa6ICNjUV/JbTRxLechwdE1YMac184MSdOrn28dmIzoF6iAUhgGzA98Tf/7H
hOp5xBmzx0i6k9UZsd8xdx4zYPM/qqmznxMpbX7fHnBrBUm+BMOMoAlm8eWA+mw041xqnB504c66
3n1WJAmvm7jdk2LbnBoVQvg82DtTZFmNFGVVXY+MhL4awSHkNS8OA/SKMnm665Mi2nnVtqpcIjoU
cTAVA5wdLgecIz1UrZq1pMMSAHiUo28TCpb3mj7g3NAArTng7CB/l3tDe0z7QHqWeH3PQ1r38vsr
XMT+BKuCXkQ6tvqsbT02A56OaBuOTf2SBbnm1zjZR67ZJ3t+xltf1AabTWwOJwNB/stpA5rXSGlZ
5yoPo9xDe8C4b0uEE11NSqePt7fP1s1EjYCaPaAV8O6rItckNZm00LzySoSgfsRpn36vAaW8lnC2
On80l7lwVbpwO6/L1mF0FBTgRdkABubq0+pWy99s6J2XTwE+sl0aHKW+lI+3J7cRFwlTNqAvTI/u
wOpsaHFvmXHDKInTjX4wJrILnQ8i8pwbHgTT9DHosvhxLHGnDoxhrw6zPTyNCbJ32ozr6F8KJylA
2ou7IIcZXUxGBelt1g7a0nV3i9Ut952hdSdnciT6tHqwc36uPy2gTk4NgToguyshk2ac6qTTgROk
yrL8mIbMPgSo9SV+OTlUhvPAGiV3KC155wq83r9kO/yXcjBRGXjey/1b2GZZFlE0epjsUKKZc/lD
azYvjcFRvf193yKiy1oADUNOJQkWSEIqfZdDzVI2aUlLfQTL2sY4jKhYfFBi7FbdaG7SH3JjqqdA
taSf05IUL7Qx1XsnTqIHUQP/XimD9Ij0rf2pkIM9qb2txaf1gPwo6Zioj13+MjAkhZZaQU+pJIDt
08oYLjXYPZc4ULURBpG24cbtsof4ut5yHGZKqwJqxw2yNqDtMLe2dDy/PMdJ89otF3sGpN6a7Q8w
h4rpIbOQnLShGn5GC1qZx1RbMKO6/VWu3wl+A3JTFMi4La8aZEveVhZsuMGLyqE+tXI2PMdhV31V
aVx/pk/zbhkPUeTk34OeB+4OCv7lUi9WVKp2TJl3zCk7YXCU+lGDsxnIFnPnSG1sbWYEvgPUF7tt
jdDpUUu2moy/O+M59upoCMGz2CZSTcUeQWZzKMTR4N2T21Ghv5yVlHSFWeuUgmQnei5t4aiUO0rx
YKr9rh3h5lhcU+CB0CMmdLkcSx2sLCwqUmsqJUrzMBlj5ZzLFFN72Snmr+/eHjBzBaMUEDT92tXJ
iCInlgeHwaoaD4Qg0p8TbQliPxqt3FfmMd2jIF+/NajpUc4iyMSnk8fgcna8ArGGGTGFTQAcz7Ac
QXhX3AS3p7Vx4MWGF3oCdDUBZ1yOojepZHQT6cSMKPDkRza6F24V1el5niznc2w26iGpgnKv3b85
OxNMA/EJMftVsT9UzRkjay6aQLJHz4nL+ASGQ96DWW7tEa5YSnZcauAdxe/4I7CVe+g4VI4p8GgN
KNoWEG+O7IcXU3rzby/l5lDib0PTU8R/q6HSKguSka6Up1Vy6BElKff5MPyj94W9UwPdqBGiVUeX
hISbk0bAfjkrCX0IUUTksrDb2mv0tvy3LBbbz2o9vSsXyXzUO/1jOIzKrySOl284I+2R8bY+IEEK
ZwLVC+7n1WxRxTY6B6U+L4JF5YXmshxR6k521nTjYaDFRwfBQnuNxtTqiOOIlpdNloPgnKOFZ2AM
7gZjzg9aafdPXe20mPV11GFR7T7VmrPnMLT1SUGO0hoGg055exXvaVWjRcZAs6Zf4uQ4SWntowtA
a9WcusP7dw/ATUDzIvbgCbr8pG00SXZelJhQF4nhtfWc+IOB3d+k1++mFPK3E33QB4KGzn22+nRh
R+e5lgH9obre/pKHtvriREl+FwEN29mpGwvI7oD0pmPrAl1pdb3kc6cX0lLRZyML8fU8qg/SZI1u
PrbO+99vVNZMgnPUR7nTVltllIMBeRSqifLCCxCr3YC+ttC/tam3hV6VYiJz+5NtVL4E7Qe1EgTX
ADau8QxNbmSDLN7VIsHWzM2zpTQ+9NI4Koeynep/zE6PO8DjfWFA+0us1zq3FOiVbWC9TCm2IYfQ
LJT+fzs/a+NoAlaFgecIXjzNisutlExGKJk2t0NWTPVRGs20PvbdiCsbl0b1n2kAJ/EgIEbq1zYa
zacUS6beS7KoeNYTHA4eJyOyaA5mufyp06a02glHNg61qJsgCk+Pg3hkdaoQypkMOU6ongCG9k0K
RB668PrBqdOXuMZlkWdKOQ9z3VMA1/SdBsvWllRVHcsmKr8aENvL1Sktg4zcZMJVhPcsOHTpIQ6V
X3JvKjuV3q2RNIF0AW4FpcBZnbPEyUKpJklj72EXX5aUPUHdRJ6xTOPOPbnxjItkkWUV3F0AEZeT
0oi2IoSeCCajen6omnAmjG1soBexFp5qdcZ5u6aKfnunib91lcfgvqPzuPLgkTOsYiKLomoLwW1A
jSwevVGdsh+mURY7gJaN7cIolsAEcjFC0LicG/ZESjLoAFoUDHL9fOnUh6hNtf85SWIdpU6PjohW
mX7shKpbyq3+8fYk3zCA61kqDjcLaAxRh1ttmHhw9AxS/eB1Aw7YZzWAkONpcxDMEO2UKPCCGmLM
weorST8EUdlNLq4T7X8JzF74tr38sy6i+lTiQXQcgiC6G1F+/dJKaWwewnTU26M2RqrkxlnUUh8a
uUYPcdma1XGmGgaP0MjG7N4ypOKQaaFT7szvOhslhBAYd1FuoJyyLjekuH11JpERNmbO17gaTk5g
igauSEcdyaEzlWMSNc/QkXKQWIq46tDL/57H5mvRoX9ndK+3l/xqN4sdharaG8+fYGr1aiTGkMa0
DCklhbPx0KEGlbpybcsPIXWno9XZUKkJ+PY0NsSHvPjQb8PSAiOaobi+lgatLHzIMh4OL5wdh9zc
aY96C9B1CWYLQGja7rwfV/fD28EBTMJYwCTWhzanbFWhZU7BuracU1UP4zkL+tzrbHXaCfO3hoKu
JgREbGLuNfiD5DYBmE6zQlg3+52hNyQT/Yz3tLKHuha393oVgQLQ1yMBFCDQy+PaF6rRxvkAXctu
ghKqVqf/L0+V4BukzNbHKxNVxSSZnvt50Xeijc2hUT8VEBegCOvWuWaMZSLrIx9wMSN0b1Xdtatk
ONnTGD5OQro6r5vMbafq3X5EfEoI9vyPqi/zXt1RqdRictKCIE4gzrldpi5og5vjIciaPWnnrV2q
ggyFn4mCENzzy/VNtcZIDGfucL1sM5dC4uxPDhKcuWFk/jKY6k5/b3M8SromoxGErztqVCL5yLQB
PFmW5EOegG2vdR0jHBurTZp8e3T+zfHICFlLOCLcR5fzI+JKpnGJhcV7On7s+trxYUWWd40ZAjBp
5j0nkOsOPd9Os0DlgMwhn1kvqCqVNeXwnAioQ13jKEuY0hwjCU6Tp/WW8ZInZm77mmP1vDuOFL6U
st6NH+SoX1j/JBpHt2i1wnbttLexQCigavKH6if498a7MxLxYxG7fzP1JR9erQ6556SgU0HfhOf+
4Ex28hzEZM0kttn327fwdZbJWACHSNBR9ybRXJ3kcIyLfKkkOieSLH3nzFbfU33Rz1Y/K7+6poAB
q+QNXS8ugY+6ZC//KXLT2zvx2tZ+IKlmN1B+QTRnlesGMzyEBNl0T86CxU+jeH7SO9X8Jgdx/L2y
5ezr7WlvjYc/C+hk4SGEitbl/kO6MYPM1lD+7rX+ZQrSDq37ZWhxvQmS1O/iag+GcBVGsc5cWJAF
NSqulDovR6zDtFKspubGbEvpMzRI5TWKgp0oamtaKJuC8eSLiqb15SD4tSzLaFWdNzqzed/W+aek
BYJmpBIJwDSo59uruPXg/Dmc+Dl/1F0UBTypbJedh3J/7kex6ngRsq5+2ybm4fZQmzOj4CHQShrd
y1W0YPf5YOU0oD3JbuZHapLya0k4/r0initdaeYKdt8/ItUAoUDBhQhc5nJycuCYAXl859l2PZ4d
u2tdahSmW4SGeVCBFe4cgWvqHDsEcUUiPzAjZLirKcJnM4xJ402NhkmLDkbXaq8qNR3zSJe7+SSN
VZdgnVZP8QFT5jk+EOGElms0RfcF07rZctGdUDIvogFv3HF9wJgvVHWI3DKrTM2N5Uz5kEQtQCgj
U9O7BK833R20PPl31PEQdgekK9Wd77a1RaiTcYeh5y/E2C9XseXDmKXBKjrWgm005dxjp6XyyaHd
vJOobG0RaraUcmRUFqlGXA5l2UVlFQYtrWJK50Mz5MYvCmSpN5qGhAqwupfhbk1NEHvobHOPkAFe
jhfJixYrwcJ4KsXNQuo1r0Mm5KTrwd5e3BoK4RXAcyjgwXFeDaWEmU7RkRavlQUx+sxj/ZjMM0SY
toh38tmN8IqiArkkpGZApetO+mBI5qDPUe/1GJz/F6BmX7qVPg+eKUv1PdjL/DBWcumPRl+HO0du
Y5rk7ADiNbolnL3VHdm0dhqXVUHNQM0r16yN7pwCk3QtZUyPt0/35lACJQgunGbU2uPFUuZGqwuC
jTgOfw9dqR3Vqh9oR43Jzkji26xCZVjMuNbQ+UIWc11erNIIOrbMAxsWUnlIBPNfN6o9U4Ct+Rjc
G5RRec2u0gzuXwdmNvPpDLRL3ahuxu91p44DuWaV/Xr/4vGM0bcFdQY4avWdZqeVDSzjeg+Nu9iT
+rG9z/BHeEbcW/lyeyjxV12tnmAncofAR1jTpCcsE80ko7yiONhEqmrpnLRl6I9pOhoe+tMKpenx
3VVGIU1MiZF4hIoEqdTlyUbCt1mqnkHBtgSPPc8AwrejepwDeKYDwLOdxG1rkqRs5DLsfZHXXI6n
RpBcLGSmvN7s6sOo9+NH3MD1M9vJKuBRNeVdjP7uTiK1cV8KdW7uFB440Zy8HHWZ9NagEMd7UzfW
IStG+85BeAaLZxT1AKIOh9ufcmuL0jmhCcXzTVlwtWvSJA5LZKVbr+yX4pBavXwupfEfgNx7DYWN
9YSxTcMVFyNqgGvCu+gydK0ltbxzoJqjoFK/pXqG+Hspy1AFLLmRsPzsVP3n7Rlu3J1C+1bwhxid
VtvlinKZBnUjYryp0SbfTiTDVaasfCpzfRHmAZqblEZEAyevd/K3a4kX1E5JS8UzRInnytGgwRzH
aXoMTs2mKz+mUKBrKg7D+NINVKBxQdE8K5HzY9J3pa8uTffaOiNi9+hH/1PNcnMIpaT8i1oLVxI/
C00A8Zys1qPSJq03ShJm4C/jQTJq9S7UtMAtnG6+M0NDPt1e/2tUllgFh/8QREFSWEeJWmNH1Jyp
DSgSZXqvlUoCpFTNY/ssDf3yUZmLVj/2iRPeU58tFX+U0iHx9Gpufg/2QOxw+wdtbHl+D6ca9VoR
Iog//zNArmM7VGV+TzT1hI9VYeD8qv6gVPEX8bHQDKBFLsxlwRxcjqSB5qbWklAwQLQiOi012aU7
W1oHpNPIo+fE0bI92PvGBUJXkqIBxHji43Xz2lJyo4Ik13oQZevj0OM9NAvt5ZyH6uOSIYx2ezU3
x+MNFY0Ynu016RHhTTOcbbX1rKk0f3bdVHmdlKk0PEJ6ClP+biV+dpMQOaQcjTjIFQrX7qK6/z9n
V7IkJ85un0gRzIgtkFONrvJQtjcKu+1GYpSEAKGnvwffjSsrozL6797aJhEaPp3vDK2JR1i8RCyP
ltErQmA9h8CQ/+VR2Mwz5LBsyoXzY464tOWx8kcok0K0QGsl7u2a/YqypXr+74OI8hiG8TjkgHNv
g/zXlAyYaxeNeHSYDCT8GI8wbkQa9VeSjEiVMrgLvP+4SysAG+GmSQcxEzyO148T8G1cR9wrClvF
Uw51TVZEgzB5slyF5y4UWvhUG8MBBRDsgM6WwKSzGHpmDkCZRiPinoV/hLu7vrLTXpqEG9kSjC6w
p3DCvH4h6QQy8Xx0/II+CB8VQXxJAEJZnsrBy9HV7a/U4xf3NNSP4IKD479pU18/MBPxWLcUqwxi
lh57CEBBMZhsR7QvStcs0341lJSQvPWbx0qST0E3HiqdRld+yaU33yRZsGxDUxm8vdc/xFANtUSA
89unfVMoh2zyQKY6t+hKlUrBHfv9qXPpeyL+AksPA43Us7PvKdDoNULge6q28vdNlcaFzrLkw/tP
uTRBNzoaQgHhSYGi7/VbCdwtfGoaU2jkn+8Ah/2StFLPEiyPK+N3qTrYmqGIEt0iD895pYAV9RKG
qLcS+E8XAuH239iihzvAHR3AJ+FuswZmMqgdqo/vv+PFkcSix9a5sbbOe7GJbWAubIDT8LnzX/pB
SHA5oIN5/ynb9zgr1XEV3iQ+uH/AauOsnjQzWE6JBEQDNQE5ovcvvomwl7CHXOwuXEY4AsDw6eh1
s1f4dhJXiq+LH3Lj2v3/48994rVcRNJleMkulAk63zb+APMGXUDmJo7vv+nFL5mg1YJSHUZVfwx8
/tpD/YCTwCeYmRp3h3LwK++AOQqvSlqjuGEuLNBt03tD3TUdzsU1iHdEHb3FCZ9fW0ktJof3RzY4
qWoQ1FavjLgXFxwVXrEqyPD/hzfdngY+4bZ/n91M6lhtuiw8b+h4+5Dxjh3WeZN+0q61zY6NEXmu
3WSenU+HK0fHHwrD+YRCIQfCJgB70KC2L/7XMCfGgLRAK8CLaLWsp0WFsw+/Otd8AfPBC064gaYw
XAsI/7DUE09wTrfNrp05g5UEMoGSwtTKyyB0ABkyZ002Drm11lvyUaUB2a3R6L3Qel40ctnnMLoy
dpcmZAIMcuMtwkT8XMRD1iAcawSMFnDvn3aoyH2eW8/B2EzCF/8/q1VQrPz9tLPdch1qv6+DbU7C
fmtv28ZDm1l04ka4NLqGR12ahrj+w3kCEYuIljo7BBfw3sYlA9oQGOUK3MK6owd/1IK267DPRsmv
bNKXthZ8UShjcLjjMDybCZXr6m4laNqCIE1uQ3hEenmUrKsHNec6y0LBBW8pJ3/iX+o2pv/YNYKm
9f2lcGkThcRuQ59BmYfK/vVsbATnJGk0gLGWe7dO6vhjknTX9KtviQj4jrjGbQReiLGgeX/9mABf
r2Yjhehh4K45COSf/qr0Ahd8gpkP29+Efep65CTBe7ntSuG3/HfKqBJoFiHoEghhhTbKYm13T/qQ
mRL+ufOaLyR0U051577LSZquoGEn07weCYOrWBJbngfE7+SDGAMfSvJW9W25UKP+MzMHcwM9VGAd
gI7gk35WEKZKNrrblJF26pLHmTIJqa7X7I3xrpy3F9YfjvVNJ4amLSRP2wf9a/tQTiFvRwJVaVQc
5TC0iI8osVge1GBFvz833hoUbExPpH/imwETeyOmhpsoChmKm3/G6rovUimh3nWwR/ku6oA8obla
p3lVw371BL3QFH80ckgwh+Nq6XIRJwg1cGvt31OAYDqvPTmJOz3q5WlcMZR7WSER+srd9AJIslUE
IDlvbTfoFF4PjwMreB1rAL0ROAN7scZyR0nQF4kLxl/rwKXIZTck8ZVd8VI9C2cEoHlbD3+jf7x+
rkzbRAmOq7YO2+iBjEtcor/Bu3wALAKZMEyhoexf5qagDSTx80qyPNF02GGJXwsHuTBFcJkMANUA
eNvioV//FvDbjUtdpgrYQoQ/BZ+Dna8o+K7jvDbXztILAw51OAh7OLshXDynGFECyMGnM85Spvo7
2piwmMe52uPKB5vLNui+I8t8uvKVL7whHgqMG/sJKsDzxioinuDtoh0otIuCPfk0Bado8jzEe5v/
odWzJSgDCcBxDfB+OzT+Xm9wdwtGqsdijOZuRyVaqHNrgx28Ua/hKpeGclvVoCSDgPKG3OootXHX
4pY3BzCEAO+lLUaIlg6JBEVYwmvwNo34tdrr0lBuQ4jbAu7PkDS+fj+30KQKEEoGH0jlF1Fdm31k
UnABxGiuFJgXH4UCD//hNHijB20XT8Sz6MeCdwE/VFkfHkwml7Kf+mv0vksEAHRVoU+BHAZChHOa
uRDegM4/oIdeYKU1kAkX6P/wnQ1WhNi08JWMpwEB00LaMsvQIfeWZrxydfhjaXlW6gH1AP3uj1kZ
+KKvxzZKpSdnmLAWm9+62g/4rJ8AVFSfnZYpDP4bin1SNqStjnScoW20npQy74xpKXastLpNfYte
H6C+5LT0GmW5htfX5/e3+QtlDxLJUYj+6eUDZX39K2euBtiCBLqgcFJGP4e7XTiFn0fttzcsi6sr
AP2FWQCVHAJNgOyhJjinlg7eCtJKAvwJ7JwWid5sgMqSVXdSOu/aAbYN8NkH2GRxMALZZOCIlH/9
aij2ZhZaoAxSWZbswjWdSjS5Qxh9zao/2h5x7LnPGAKtw5UcauQhd3lCYrL/z0MM2dxWI0D1gNCN
s4kggd+kwgJe8eYVgcRIuC95INZdnE36duhV9eX9510cY/DlNgmOh7bE2aYlPVwQrMOlPMymBJQy
RAAC5jA3MyCB/1yP4C6Thdi34NiA/eOsaB7s6gcmCRFiVLXZEaEiyPnyubfvlLkWcPz2rbZH4SGb
vyCwmrOJOiIcHtHNiS4mr7f7GOrg3JvZtG/ZVS3Y2zUBqB0kEHQdcZKCqvZ64qwqbSI2VBue6OBk
Hs38hCY437kkUDnaAur0/gf7A4W+nqkYwM1EFEXT1uTZ3v2vYwbmq+mADhneDWB+WPQzjYf9THAV
z2eskce6j0C/RrxtgwImNtHt0EQZsgMiWo2wmF9wdQgXJGjkLO27ZgenqPCm7tj8q6ZdsGdMmKbU
1vp3GDskGUr4MX+o4ODBd++/yIWNFyglDi/wqtHax/369YuwgayJ1xBdNFG0/AaA350G+Nyd+g6a
szwlxuwaS7KDQozvKaPMewHcrqsrK//S99tSRTatM6bKuXpcwNOpUbzBJkOSYEeqlOy9cYoPMwsC
5NlfDVy4UP/BZgK4HkiNEPyg6Hr92pnmYUi2XQ054vF9bxegCaGpyVG2CKts6z1PouWuwc5XmMqm
pcG89eOr9kdvSwj8DBjvBaCb493P9RPRivTUyeCIDatoQbhMOh1sy2eYVY+o3IE8HpuovgbzXxhs
VJugYgMARN/k3BZG4mJk2zHWRaYpVD/psN6xUIwPS9Y0E6TfM9yF359lb6EqmDWCXwkJLZbMm6Jl
Sb1+YFtymmoJuADKW4t2CWBrrtD3EoTEyKlbvDKdA/Xp/SdvtfPZOt28aRBqgt6Jj7Lw9XcGHGjl
IgHArdxGheyH+p6660YMFx8DTRX+x7UCpjCvH6OmsXHMZrrwIgVbCZasw4mO65obFjRjbmCMxncE
1oa7agXsWgtSf1o64Zde1vAnQ+d22GvG+d7xkF7Zqy59buhxN7gcpFO0d17/NjLCpzIQWFuuHoJP
YQT5i17SZp9WYLmUPgPGV74/6Jdm9ebwBHEIHJeQrfj6iYolHlAyPJF4pt91PIoKbmj6aLIG/nME
x3cMdOzKQy+95t8PPbvSx2pwXeJxtNunJkFzolZlRlA5RAkLHmdm/7M7HEZ0K8PQ6tzCR88v9p63
1EvVIFkiWbP1BHKZzhXTZIeQIpdPqV12AC2jA6KfryWAv3lT9CEgvwEKBCwUtfnZm0qRrgka/NDC
EJGOxyjSFUwwtggMmPu1XnPona2uxbdsM/jVQsK9FAURLnFQSYL+dYarM8frdkX3rJigru4OwRSO
d7Fm/m2f+OyaK9yb5bQ9DBKYzd0D2OufQv2v03UdGyODYcANuHLBYzfZYJ+pPv30/jR9syvhKRDD
w8BnQ9DftnY8KJhQ0IFgs8z8SUg0CEC1lECwU5ejjoBAEghmOQ7rNUnyW6IEHo19EAgerqgxzOhe
r5DNSHIYCCCyVVP/xxQM/Deq2mSFESqoASjFwi1wOhS/EN3tvsDzqMryysrsgdU6XneyRVgmqOBM
P78/JG9W7va7cCIAXARtCWP/+neltPMtMfC00rXJwkJJ5u/TZRZlNaNm06OMAYX4SEl4/7EXvje8
kdHLhIYA18DzairdmM/ZRjVPOta89D3lPrDC6Cr9+cLrAffYms5ATkFS21bWX/MK1afSmAx4jvXq
Qxtx2uQ+tSIsFrXSz8CNcakjZJp/vv9+F2ba1hEOoL9Bnhkkha+f28BwEDIVPNdVaNL2ozZ7KoYo
H7jvdpnzM2Rd0SgHJnmNYv52ZGHai2sbUIqtAj9vFCsLChTOHjjd1ul07zOyflTCjFfwnbc7EopH
VPrg16CgeFMNT7xe8eK4vY91lRX1OEdHpOP9cM7MR26B874/nG8/I9himCwgccHnGmz918OJhNBs
CiO08wV0zG2BYJ1x3wSmOtZhzJ5ZvAQ3mtTyv16EN44a0JA/UYCYp2fnaCdn3Exj8Lkc/Nj21dDZ
cuhCUYjGyivr4e1mi0dhR9o4S7gHn1MbTTTHtaDg0Uyw+f7JB8t+2br1H2vAvy//w1hu6os/ECRq
pddjSXy+YKjRsIxhop1+7oKq4rukEris9F6zpCD+teKAPJ7+WqThxZdEAbr1UuA+f97VW0moNOBf
LEZPsYNMouaWdl16CAHOXpkwb9cfLobg+2HNg2GIgv/1S8I1LSYkALADVT89yAiiv0Om3XwIQ0V/
p5U30Hxd4/Q+6nlypSP89oaFeQOR2jZRPbQAzklRqESQcU+w5iqtgybvqGca9I0mBYf/SroXESVL
t6/crD/FtHf/ZiCrwEC4naz/8f1vfWEzACi6wYaoHbat9vUwEMabxTL0UZtu7BCLA2Fp4bc9Da8M
96XnwE8E8r/tlvEmlr3ywSQFLxtzKur0bRUQtV8Dcc36+dKm8/dTtl/x12YOBL+eJXxzQMSaGih2
kXBLRwY6+GCk2cPje/79/vC9FeFvzHcwF/4Ay+jqhK+fOAAAJD1MNQu0oINPyMCMeMnaIH3o0WT/
NmMPvgFg48Myly7hCbYj5q7NQvHcsb67SXkIEd37v+jiEMDtAMkNuNpgRzz7QTByEM1G5hiadvyS
kKG9WZvU/6Zol5YUkdHXIO9LaxY10AZVgd8E55HXD4wn02njAIyxhojjgm52yeTa7DZbpSvXlouP
2kBHkFSwO73pDJnULQkFRUxBF7Z3ad+eQDQwZe0v8fH9Yby0PaDZCdkhcDFg0GfrIunIVJuKjgCq
0jYtY1pPvw1nk4GrdLTZxSIt2dPC20NsUR/ef/aF1/yj5MQegUsaOLuvR9RtCooeHh/FDLfK+2lV
3lO1pFCOQjizf/9R8Na9sDKBW6EUQPGJ69k5sBmNyMRQGpz5FJFN+pbYhiIoWaFniySYcHjWnOA1
q4QH7qD9afoECbwFik01MXnE00bsfVBpP5ImIT/W1bKPg2YsyeFN0Pnl6jG1lCNVfpYjTXNdD6sf
V3Mp2lR4BznF8pfSYST3Wk/mn6Tvrc210wnPx1mMT6sHcVohEhn9oso2v3xj6+GILKCozdUo7QfE
ykxDDiRtK9LrsP0HNb3/padaJ+gRSPp1GdN5PKxuqL9uOboD2MbRmEC5yppnEYWoW3WAXCrEzI+8
ziEX9u7Hes7kEZArRFUoOcHCqD2nf82zTtqHNgEQBTYpbueoWpHslSHkmpW2FTo5IJcT7ikhkmr3
PHNUHFnGMtztaZ/OJbwte16swzq2O/RReleSwRd2D4OQ9pjJdgGsJgkN865bVfWk52r4Crps9aPX
/fQVWZzxALJGJ0fIPuG+V0azi+8RRYv4TKh95wdgQz4pCZsmW5AssP4tqzsZ5dgk6n/62HByT1Pu
P4NPphC+JVL20dcSheYEiyU4UvIW5PPR69P6eUYITL2jM+h8eRv36wtkAFzkQWCmFX9E1V+cdXOI
GxGcWWP4jgApm/l43zuCdA/n9/hNU+wzu6mrxO+sTytEp0G7XxWRbez4KA3kgHAAg4PWvoJxFrBG
IoIHguwXcQOHt/5BpCnDm/Ksuali0sX7jmL6Fzigoq/DXPMfC4SwX0FAzJBiDmd/D/2Aej10OFDD
nfBj9AZaW8NFjkUVbsFtX6NP0COO8D7yonXZVUOqYA4pfNvnFdfIWAWpdu0ORoZI6+or9jJ3zo9B
NYA5TqkXv4726TRkLYQ5vWzuYUvgg/TQzfxG+R6Ia3gLf1+ZmEc3JLKAuEEQipp8DDsuczrDhuUY
z6lHSjONAXJVgQXdEM7ob1gkIeVKcqBFGFCTLSfISmqE4lRe+iNaMhXvEwb5T94iNYnmgQ9r7OfJ
9s16EFlr6alfY78u4VY5xIeQMfxjhNj1ZolETGAYUQ9PNFDDIzKRpclbT493NePh87IID/7qU7d8
TxK0+otgARP4gDSutgEhzyTxjU8ZC0FNwhUT0fSg8e/dSJ2PkJ54BItNULxmm862PXkJ7FRvUWv3
YZ4iQeQ5JhWBX6RXmWHfrlrB7GRS7J8pSdfmGClm/hlY0L/YGFENYLsvEYAx5A0P+7Va/X95ndR3
q2cFtqKEqzmPbKqhp0+rKM17pbOPY0UwXYdVAUvDGDdHi7kIwWUytU+skrC0trgS3Fg4BqcHJAbj
JtkPQf/vWKO/ATr4bOA/gMDZJieTGk9p2oZxrlF49/sWcBTwGt5203FpU1ZmoOdHu4ZTFpzATRia
bVHM/wAmDqd8AV73nCFag5az7pZTFdPls54JWLdr1LBvicVUKXskuerTXFn+G9ft9VscqUSVcxcu
OCnX2MLSH1/aKyXNSFe0dMqeTTIv/S6oeFOdCHeLhSUmgY9R0EtV7UK6eH4ZxpPncvAxIu/YhGhy
74xumMqHAbLoYllhvb3Tfk+QxOk8h/RgJitajt7Qe7nueQ12vDdM9QPnE7zeRzGtc7k2fTcfBast
u836YdE3woPaP+cpchGLyth5Pg2UtEiHMiMQvdXCseJIVitVnnKP2O9cVLb9hBtu9MunC0fIiOR6
uAeDIQCU3rhBu6cRP2fZ0XAFIAbfedvd+SpM7QEp5hW9xeDDoD5ZwTwnRaba2jyu1Ibiljkys52C
UdzwKwnnpPta8bbHnriuilTIwU4oPB8OSayz9GciqpH+rPzVBAKw66xXuHnCHjd9CZoY1pr5EruJ
fFRRXGe/V5SLsqTN2mty8DizPsnjlaEBmls/GKGyIpI2coXOVi+rVwxekzQHWOiP/Acskr02N6Gj
7hfx51nFCDZJpDqyKoZP9y2jGfaswheZ8T4ZO/n2C2iJDNZh/uAvD/BNFOZXMwU8eCFRPba3BKdK
WMCLsWL/6hCJ8tNe0o3Bc8D9aK2fwJwNlntr+Rop3AsyEK3zsfPJUJcaiOPwW2Qu6Hv4oZth+gin
czHcNnZRKVp71CG/W3em+grXttiTmD7eVD3Ui5IRwv0qO9xVQOxBsJm6eAw/0QB+twDio2kGiXQJ
Zf1M2mRsqt0QNGGN80oZRiV8GUA//Yhx88ISdKRgfKToX1YkdyPcLWFX46IqWgtcL+NhfmlDCJ92
tdfTVRYWgLQV+VrRhR1N0hj+YLpslr874TaXyCXE1H+I1LLGex9rA0QcD/63cLzxgNjUv9EyGStd
ziEiuU8cN+iqDFjSPcyBNeaoEa83oFUfzfKWDnCYrfKsg19PWCRKDuwRVoASFoN+6taI5r1cMlj5
1Dya0KeLhtbcR26V2T1v07TK124aGYg/4QrDqBxppVnyqRsFPgq4aWRpmtzYbJIH22S1PTbdFAXH
gcZjdGoGG0Mh7g1ZvZcJ6HF51G7F7EDCti9cN01ehaCBrOK/aOrm6kGC4xjkLu7gQFepeY1yb5rg
GjUSjv5iEK7r47jZcJSOtShMZRsOCIcKFokUCzjUdvvJDmFUqAWOVwohpkZkJeIEO/THG+F7UFj3
yPfokey0nZKO8RLRYzCTj/2pfQQDHCbNbvLrL9yA+V0Ms4nJIQSj8THrkyrMg4FkUznPgXnxnG/m
vIUWEFkdXrWc0KODnXSvU4uelUDyTCmaJHxcWzt+RTd/ccUUEV/nuAsxe9PLLFlLSFom8DyECsQO
nhewNkpS04J/xgL8eW9pq59dDIuVQmZz1R/X2LV3iBrt6jK0crg1xPf4PYMGYN25mfHHGfseBg6U
2s/xRq3juQuahOLAQv+vML1q0Y1I8XeLrp5QHKR1CpbZzIGpFrWGIR8MgBBDkffeOHrfZTN2aMeZ
TMscpSJVecZSGe6RpDdnBwoDjDhfxl7SMjUDdmYtFXyolT+NCB7wptV8kp1Z1EGIzi0/UToGUY4O
X1v/5mSpwRhBVMJyYCPkYPahWnjY7F3lFkfyJesX9ZX2rfHSvUN8dgCvNxbrnRqTpd0pv8rIT3/W
3jepod8PYHqv1pO36IXmCfjXWFeiFunOQ1I9yVfIeTr0fWhgbvsxro8ei0V/MyO3jeY+3NGmJ99b
PA/1d7zKsvJY73YJbnT6djV2tQdrVWBQ2KZTh6lem6hETh4CdP0uAzibdNZBROPPC8ySY+pOyHfi
rsyGPvZ3s9Coy3LcpnX1gM3Ybx6CJeHNkzC93z+uA/yBdnU46AH6KWo/wrCPtUcw9dKTUC2XhWRC
ukMkALLdZfiOh6h1MeZGhKp3BzNR2zwNyRqGOy4VvRlr4n6nEjRHq7a6tG9F/9DEnX5pEc015qny
UKIoi4YDiLpLl+Q0FCCjpi5sf2LVmJ8xNBheHignkzvpjJx2g9cl/yZ0qsZdmCyquwmbIf13nqOR
lxU2z7tBw+KtrJIGtO0OBW5X+PHQitKqrPu4YJt4jkZlIHAEdRDndCd69oC8glDn49TA6QUewAEv
4W4SPFsp6iFHeTx8cB1Ot9PIA5y0sq8du8E5rOFkyHtUsUZXm/tYuuJH0Jgre58hYOy+kZuJlNZk
bnJsqWooOFE9wi9EN36nsmuesJdThyZ3332xTQNQDyuBf2Qyxj86JZBkFhaMXlRmM1n1bqkFLMLm
CjGDu8SsePwIx+QjJAdLmqO1DK1d02R9X+qR4DoGb7asGFXcQgptmffERR3XKKt8ZNYZOg63lZ29
7gXw3PiDMTWAdTj7Ut9gTaYHMoF69C3hbcXR7+7qOkd2CPsyz/WscpDs3FhmVau9HAWe+G4SZfZE
Zb3MgxmM908uoZ27GyNJRAEU2Jib1k7y5xxmDj8YokGQXkNOl6OJsAt09ZBNe5Xqub1JROpOjcbX
eh4Y5Xf+jJ1xt+rA+TdYmqw/Ae0YujxSyBS5WyanxgON0ELYN6pH1APJRKJQOJg53JkUSfdfx2Bp
+q/+4iV9Diu2vv6ydCTJCuKGqM6bulewKOnDjIHipMyPirTgd+DmU4uo6JZJpoXNUN8Bvw5Q4MJM
InD7uW4XesN12DRFJ7mnv8JUc6V5lQr2NcDeCs+Ntpo/R7Xh37zGLS/UReqLWtP+Ye2k+4H2Vt2e
KLYOm4sZM7kMunjuDmzg/eeUGwYIVGDwevj9mB9kSsMlDzUo3kui6BfFk2w+VmbMflJm3HiIKzZH
z5muo3in1iD6hxHfJmVW9zE9YRvHlhoLVKraNa1/F6fDcMcTFFU5DgoKlquS3vPc4cJ+hP2NHz7w
RZvxuCD+HJtMyob+vh3d1ByXSNb+585NUn9ofNS7d3IW9lB3tpYgDMzkBl/S/hM5NctDRIal/9Ch
MA3voima/uWgZupSt5AE5xHdvMgaOoxDMQ01MvBMDOLLPRctROc+7BL9RxZQ0sBhLqa/PM9mn1rk
ypkTwAwR5Evd9t79hOCo0yIaysqYRHQ+zGPIUIqZuD10Yb9URzF44gOZu8XeJn1gluNIfbbngGTM
Xb/U8SmZ/SEuqiVw3m2H0UHc+Oa2B+t7vz+h+ZrUp6oPw09hpVoUF6FpwKjXNHzxPYdANTMAuM2J
AZK4qX5aYARjGDR4OoioOVTZuFQMCDT9Oi1M1QimwRytpceCnQp8+QzeaNgXODPJrdJK1+WShghN
iBQenMPOQ/8OOsJQtTEjIvChWzGhtDXRt9japjsFWsKriCU6vIHEo06LGXff8IMdJ7rXQUrZIXZd
0OZau9rsZoQsLvncYTKV2EGxuaH+s//4ERd9OaiZeDmtqPg91HqtdlOS2BuxwMfN5q1fhcCOEdlq
79qBDTqPJgOoKBQixoEy1P2w91ZQKg645Bk4T1Li+DLkfo/EIcTv0OEhiEljj8hNAZLmwe4dmwlk
WXrLVm5vA1fHt2vdpV7uAav2n+phVG4P0CuI9zNa6y+hzYK1UDVsO/cekILqJqh740pwb2FEwgJR
/+4ZLPFzGAYS/4BlHfiHGTVKd7QRnGBPUeVWcVuvdkusgR4rylsDs2TcAQmnBcU3UkcV8vQwrSEE
lNh1fEgr4JwU7ys2cVWAxe+7e5hrzmbXZ0MwfTEEdeLO4efsULNCv16BQzEUswwbDvwNFx2s0ayK
YWbmATsZ8WiVC5KmHyuf9WkueNXxvBomIC2UVwpyo6ZnpAhgg/8oCDLs8wZybf0Y8TU9Nl5b6xK4
lf8Bm3j7FSQHHuWBjfqfnETdDZ0CkHBJJ7zmJBfUiTBrjJekrBsXPdfQTH3Hr93SJBrk0x9qYBTf
YAESfuqw+uZDGyjV7uCLE7/02SpUHoaLvjcRDqd/F+NFn2Fw7Y87MPHrh6maqcONJAH2Awht/Q6h
T4TE0NkGvFjqwBN3RGOwcj4Py0kO4TjAGjPwn6a68ciRa0Sw3cXoBkwlHJ6T2x7qk6YcepHJPfhs
4TPtiM7AOw5qnScJYRqXvj/f1i0Z+QWUTsqPjvpyfEwjJFvu1BRVyy6KRtqWk/bHjzE2id9uRqVa
wFSsi09hO86fPQ2X850E8z3bURw3PnZ/Ot9ZaBMx87FODo3NWvJ56JvppwvSZShNy0O196Ol3eRa
kXs0So7taYbS0eQ4P8MvnR+7qqTdxNkxXCP25ILBYjl5BDXyQjxVDjOHiRJcQqHS4SOHqiA0trL5
5IwK8VkrfLaJufQRjGZgh5g+JshbBSJLuYJeeVxmmNXkgQRdfmd7z9Nl1EC0gmps6uHe0AzrjxmE
W1nUrF2aXKSDAGzYGf4MY3rWwIQLBfQRDsTAcZp4bJ6MhKhtD7RWf9JxA2oZyIhGF9Axob8puKa/
cLexp5Tg/pgDS5CHTgTAHjLTDtNPkwVq3A+jF8rbPq40+eGQGfhvpoVhxdjy6I7pVv6iAIabXb0u
0edpYuLkAla1O5QMscjjhSNnlgJC/DdsAJ7t+KRhfq3VuMCdomfoxuf4+s30rIfAur2BgGkuHXaK
U4Riut1BWRh9ythg0bDjZPyShb19tgmOnnYFTlSoSvufhpXP0U1nZftk14V5zwmKgmlPvAXNzRVa
AX1Ax3N8bKFOaHNsrf0jcbg87iKl+xNFEzAorEMNeR/bzh0WmADinuD8ttsFvDYvAbjP4wn2rO2D
bEfW52kVm/ngk7E9UjsE4qbbCCS45MTdALCrHVA64YyAMpot3a8VYPoKyFl3QTGbEOX8whbIrbrE
GVauAbUvFGGtbd7QNPxAEsFxH7TUu1eIoTS7NMjsD9SmbV14Ble3MkWN3xawNLJfZcbiD3A2rLtD
1aTRZ00jgHVzktQO2Q9rBhh4oPWPaRbbpw5cvEuI7b9tbQ9eSNfXEdSCk3vqow5XOHhYwHrXeYzP
+egq9QESV6SWdks6YSHILt3TJWLLw5yorAKVwpmdq6dkfJgoQcVUUdXco6xZRTkKEcz/x9GZbMeJ
Q2H4iTgHEOOWoiaX5yl2Npw4jgEBQsyIp++vetudTrvKIN37j+kaBouTxEDnr21Omdl71VUNXxO1
SMOLzQL2SfBrtO20oH35XptyuvUIhPF5GzCXS4487Ymkoi/jp26h2Y7G9Poex1iwwQZQq/EgyoAH
DrBZJ9KV12E6X7r2mKth2DPKIbdzRUPxrUty98uIokxd/LzMTgM3yku7Kfe2da/1ZW40tSiEmzjb
nqy4cLHkUOuUrOCZBA/Zlnbv8snyvwAHfX1mj/fvtq4N8tOyddgscX+J38jkq6+MEwsUG4/brXHq
sk0YuIb3WpS1BYdjLXfB0lq8+hRzkDRsOk/svCYqhzTKclvirGh4P3lV42UfWnwWgNc1vDVRHnp7
h7BxxM30Jj84vg8+YeKp7tApDJGdgDh5VuIW0faqe5/JojMGHUFmCfiYwVoywu29zdnljtZ5AurB
y8OmBQbKzEnobyioY2F8gMg4+9JoGwx1c+UJkHp+4Y62nLQyyFX3QbHN5W3gDNw7K3Nbdw9CaeTt
3MasP+QOu/rcOHkhUl+65iGTW/NbdiFWmdmnRlVEVCHee4PkayObrrR2lR7r7W5tRPNr9pnA3usm
GP/Uc+n7z7UQA6WCoz85txGNsDdm9cp5v9AUwxuVidIDS1XBd13FuZNAmrXFXaHt5W4cBniUoY+n
DzcvQwkCSZgeLfBbmPQYTC46AK5Nm6ZY79tMztNLP49ltCdAoleJJ3INc0MdzU2+VkX9FpvYna6/
1oC8/mVpP0XYNcV5ZhO29oIE/9duXWeeWOp94i/RA8bRr2Tn78tSR78wo/JDlw25gQmZgmuWTu06
tWmwikyfumYN10sdVerJ8ICaG6F19hbRc+e9qrYJu10BBb1+Blr2N6QOIoDZbNFYu6Z3V/C5uY/p
luTMH5mX+CicKDVR/DhHrPiUARNbJzVYwrqrSzQId1co8U8gRbASEREwlsx6cLfUKLtf0mX2Z7O3
LCl+i2kcrMSxYjUk2Tp35aFbYNPSzRP9O5BObJ3GyvRfjoLOuNei6b+D0ZYPYz0LnHtIW93d6BqM
nZWzLnoXlnH3BBGPUyvMi/hsSA5zXyu/hExyBJFaKfEWYfxrhUWrTiDK63wblcHwUjewZl+DN01y
p52x5aAPGpPWbAGG/Y8FPJm3NfAvbsz7dMpnKr9vy037GtgRY+HZkNBdvw5F0ZcJQ0xXQPBswKkD
C168q4pZlHyLoQHMDqr7xV889RQvY/tDe7hHKxYCL07TJrf60whPqE+0lfKBuPcHvhpkZP4J+Ulo
dm3vlydjZV6bxqRbXSmkLLtA+fjsA6WK74jQCUr0ZrEkCiHuuh/hsXGkQg20vgbbFGxXF0r7hBFn
fehk3a87TeBhxg2qab0IoKhAvzlUpzSPWvd0VX6R/6/DqXyEciWvDNI8+2uzsRPS0YQW7O4Y9Nsu
Cpz+vqSqs08Kp9z+QP9CEVIc6mcJaaRMKuhJmVmvAZSXNphbcRp0JX8FUczJ0cgt/zs0bdbs2bn5
wwvCXoJw8eZtiZ5Azw+yibLvLWj6f17ZMWwvlVMypyv/ySPtsbvvCE2ZDoMW1p5x0ioOXdmp8cmf
F31ymO820Mfab5OiYGM6gL37+shnCV2gr8a8iBml9HPH/t0d53Wx3uN6NIQNzV3sHMny7vS5IiN+
SCq7WB8jWBe5H92tRWldZmYhq2RjZQFNGm0KzhzOwW0YHPMhzNpBJsZqZTmNaswAK9Xi624LV/t5
Ktbwz9QVjtxt/z8fChNIna4Iq+HAt8WpyCd34w+73woHJmOo/yonIw66tVqsnUVjB8c5GmSZ8lfK
l7yzOuclVhSNJIs71MMh7jsxECYUGhCeSUAjVPSwBQfoMk8C89sYIxZkWlvit5lWN9BPpCLSJbb2
h0iXnp1WeZubu4zYzYdNGKQ4HE72jxrC+rZG7D0da1vSHlcFa7CXHClXKLLpajQrvOZFjNlqp/vF
lWSTCSAsPY3RbeVH2joL7bRyTyWQ0nesnvmUsO+zyIsmqFLYvFXfxFUE/eyymsJVR+7c7mcuAQDk
3AKYI1fuTy9EBesbqVHvC+V2bCqTq5tEzXr9JHVh4N5bRX1E9plvHK+NV57iMpfDjQe/yffgXB/Y
Wq95GuSMXmcf9W25E+ECPja0GYlF4CikEJAppjyy1dygJROjiNekaouYPjUuKJQkYuOltxTOn33d
Tfq+q0r4SLQlRZSwmOhP5mdpEhb1OkickJEsVehRn1VJ1+1FLiFbkDX49DkQwS0OmHCaPt1UuMhb
3+90s4/zLAJA8df8EsdWZW4tSiBv22HBEdWPLhSetxY4+Ie8m9oT15T91rqN/c93DRUVxVWhCpLT
NjSB107F82Zla7X7P19rP+RiOGRzpdTnqmqG+Lny7fthzBv076vCbuu5vQO+apmhTyJ82yYJqZM5
kxQCs+Atfu0laDaLl6r0aucwThlcFuPNdIHKXorj4HjQdpuT86fzAR3OeUXEayGu90adbCRA9zCc
Zn7OIaOGXd3kE/8gm+HixUYUomlCWR6YmReycW267hL2rOUcm8oPd9BsVXfN7Nie5wpRf5rjCIpO
dYED41ySCfXewU/eLNto2l0LV58zMk1LfTBaWVZSs0xcSy0c/daAq7yrzWxEqC1XicIcBfWYZuVA
BBEuctndWBDULx1jk/fGNjjoR0+sXfgP3L1AJhCWkDcNgNCa1kvhgPGgRWTqzZf2q5r6QeOzHfCs
4WfJzlkjSY4bTOWVZ+Gsg0nRcXJWw5pn5iewNv7gzBL0glKjZl4XwyYSxD82q1EXx4cyKvyQ87Qx
7qmudfUi8678nU/wyGS1tDmCBSeeN5ydSv6D03AgGDa4uJLjfI2Gg9n06KZgBQghmMeRLcJVBeR6
xmN8UaanGC+kBASFVOOjKZpbrb/YFBgFtiis/7bwZnOylqBQe6dx5u1iqkrsDf3uM0YXt0t9RO/6
zK4xDfs6x1mQ0kUY3LjeVX0wF5zlO+QXhhvOL1aYcu0re1e33tY/tIZwCLAxeuaSVnO0dTWag9M8
tZzXUR+oR9Q8nfdku/yefgd6q7fTxFkeJYM9F8GLjLQb4jSTUNgraS3FPbwHZx3MMiCcO3hujNWX
oLUkB+bibQ1qBczSOAvIWy3eYY64+ptR5v17sHDs/6q9smYFvd753O/C7KZ4HF6R+mfV/hqJVaR8
zfpXt0zhdFcq25VnUBZY/+b/j7LZUe3xC2bWecpLgdhg1Zv8ZbQpuqRqVjx3sc4lmbtlKQUm7E2f
15WR5yq1rqKd22VEuwwEr3x4QBk8WYhDmt1K7Yc6OI3HVRXyL/90i+8voOqR/Rq0a/ltm0LmCaIT
+6sdwqC4ZH1HzxzkXTAeHKP169Kb5l+k637bk+okl1s9NVNMr1nUkRMqCmJ5t4lk4BvHGfKfxhqi
Ykd2NEGOmBntZ3Yg9OcjeHfOd8+SNbsRSizpOyP398CRvlMUnSx7IuHyvxPSqNcRJf3CB5BOkEZe
BwzZe57lpn2s8uW3Dof2har6GJHSNuT1gX5qF11BUQZp0xJPT4pI1xFKZDs9+oGti0fK87ytKG+H
OnTXRFZkbaUiHwDvO6DJ2w0hAMois/o/XTgT80v0evdGj1tPOEkfmZcm0I6TcPcImOuKOMXbTXMk
puE2BpSUAg9nd10/APEP3WqFe02i5fJ7mpXt7WbZT/Yd9LvT7T1FdNvetbL6IRqUu4JU1dxi2TBt
81OwWEGQ9r1Zuhu5WowMfdV7d0EmJrMn6mos0m2Vsb3neNN2UkQ+XTQddM2+jXS/pWOBxO2Kz5pb
FQ1OcJjN7HhYoTpt9sqSQQDPZ+p3a0YeCEQw8Z1XCwrAp6wMYw7sSQeXjDnhJRMegi8RI1udwWkw
nGRdsBziuA8fGEPaTwgv0d9HQyVPo+2uy6nt+KsJx6ire8drZzLMOq0fLFWFP8FWMyVAuEbqAA/v
PfSMvp+QBa2f4I9BYEMQOEGhnV7DKPELBBDnzANhsnIirf9VothMIlGHwI4ueq1SpkykL8MGBaKb
wSv3Xadmm8RY0rx8O5cRhIfNypSgu2EGtTXS7z1Ft9zXNOmMTKI1ZM1e+U2OAgw6/7nDbOTvxkUM
35nhGLvIEXlGmjm1M6f6ukmyysqJwTrLy4dpWJv+tazQ+91aNPC9XkWlWxJ5ZjsFoMrDJ+vs8AVV
24j7sc7WJkU1k/l7i8n1dmvhUXfOYm235bCuXoIeIvaTAnx/uiUYqn8pfJ8uMZ5kjiAz+hx/VPLq
+3YLqCpFf2HqZF5M8ztoJr+64T7zv5ZsKu8NATqv8dAFpI0bH7U7conqjXz/Odt5NogrSiY7egTj
98a7IuDiSXRfxGT1TcH8vZUekDwJPfl2qt2iujO2LFFJweUDbPQDcoioq6MbhnRRpIUDA5KaIG9e
l5lC7AOK6N5+kMXMycMu2X8rs8qHps8sHknFab8bs7o6OCONLBCIILG/jGrGIZktupzRw2fmvl22
pf/rt9v6MLlijo4M95mzH7NxjtEwWvHvTVc+CyF5/6BKqIqcv6FAK7ivZtEer10Z+NMaUTD6LXFc
7DiKluEiRb6OsAfE3O3moBQP2vKnP1y7i6EzRrTr3h2d9lcutwr90UC+50nF9prf6GoaYDy7Jr53
9BR4O5NFUMsEgdXuKY9H9cbu3UBJr2X+wCHQhWmBxvdLm1B+ijkHjL+CY7+8piteZdaKcJeDGfGZ
ye7hYayq6JBF9Ezsw83O32q7aEmLHJEcoR6qsxyRXMuBmq9D9wz1ESfZQnEwStJBAD4NqFoZH6Li
o57KethXUaxfszLjUEAx4D8ijkXI5fD5nprBj32Oilw2ydR33nA3NVb+CcBK6a5dli3BorHmmA3y
argR3raa3dqWpDoSmLf+A9XDuElk/1bvJgnBvScSjfBYpwvi/rqLhPZzNdWti1xtdQqC063mfosr
8THhr3Bv5shZbljaXO40bpX56Hqb2J4qwK8/MjKrtdNTyFbBmpkHh3Kaw/eNxGh5v5abm7PB1urT
N1Y47deAr4QzttzYSsqhtfehCUeAn6KW00lOcYuFNhf5GSxaqoNyAnkJBMpjOPGaK7U2BpR/22r3
j7V6sXXM6zrn48SdeycBmS2e0qXX6VZEgv+Pcd0PM4g6OKLrX04uS8B13e+7x2ix3GI/+D5PZoQI
65OUOGDRJRcK6XhdPJd9mOe7bpr8v00QojhqqOZ7cxrlvJSVNVuo5ALCfZaYatldFzJ6HKxm9D/D
eaz/lqUzv5ORgfs8aPl6mdOsDQRLxnMy+eH2MyM1mY5u0FlsbWoStzWawY8SFV93WKBxQtQdV9oZ
Um7Cy0h3tkbgzdRWKk+bHeKsnLFY6foyZuGidv3gyjcvE47ZLaTJWMetuVL+dP/MTw3aKLiTLKzf
UfB4LWoEhy/KLQMfypg94rH0x5wq1zJe/sy25LQhwSm6zWwUlofFLNGSgNXmn1k12ahoLd8hbUrU
jUksCfPO8EislM5LLfdgpM1Hg5ARadbo1PQNeS2JM8M1V+cEQDpwyjuDC2oo86eMxxpxeWkBVAy9
ipC0eIEi43oS7qmYHFudOsdfHwIoDbkbEfuECdkpq0wImun7a5xIOCe5byBdbA/g9TGsMusZuRSi
jHwY5ds8w9GpZGZrvSEpoVLoq5YS0TOGblYmRkWII0t7R6KsPZOOfRh3/IU5cjr0D+2WtIiIx6To
M30A/O8hDGNTeOwScz7/jsmg+iu9LPyHHii8iN4HSHYW5np0OmUQp1E8FeM+F6vrHkO+g9cwLl1v
jwhuOk+k5Yz3NG1Vf5fOKux7xBj+fDO0az09FI6OnuA7W7XTc+8+yoUMspu5dZrfCtE3kivPpjuu
sZbpngLDYEmqSZS3iEzGjgL4xnqHISzQHSNU37k64KZwl6Z+arUVfi0k58Z/ERuK8SBRnXvwmYu8
QzAP+KgnL/5u5whYSaAs2/dYSqn+cKu23EXz6FmnysxyQ79qNnXjj9m6HpvBaZq0R13o3UKGZI9T
BP9/WHulgeFFntmHdZCQ+1bXVdQWiBI4iK31xUb/Wh9YLIJDbwp7PVy7SHCIbDqaUaxNEIsVpJva
rxFSkOe5m9bPfGjnhymIcn2YsqmDIAj6LsNJaMOmV77ngQTMlugJEHT9S74g/UvsIW4J+685fd4X
5VX9F7Hu3HOm6aSVbsjaqjsRGdU9+025rImtGRYQ7s+Vk0zVOqVBx5J7LcApnSQYYbRJ/0Z3ccBe
G8LEaL++z6NruyeiOPtAW4qLD2IazSVXM0c9iRBIw/q2yb9LjNEBQzfwzIXnQuzVojgLIWC1i+64
4won/L02pG773dfiRniOsnbpvV2AYR3QJ5qnglujq7o3Z3SBdVhUYReXq9cAKXk3Nkcq69rqlNF4
/ZzTvVvd9l45KWZquVzQuOh3Q4j6xdS5cACsSo41u8MSCSVlltVJPbFEzt7ScejdRdNiq+PoTIs6
6ba0TapGJmGQJoDgxKEViQsb99yp85FxYzAWFcKs1qm+WIo8zEW9swx7p0T7ghS/oGcVpWVx8WsL
TqgIC8mTEIn1rlHkuO0Roqm9XQZty7obaX6Ueu0/vcGg99Fz055jV8Mq80TAhy/8NoanQecIMfva
03ex5rZIcssUQYJwtM8eotkpEQxlxosfi5iam3010UtwF87sQjvKO2JxHuu8UYwbQT2nxRqwjVaI
l26hm9v2yAY7PfmThz4t9zBcJ04Wuf2ZY2sYWdXa9l8UAmwhuh9HDvItjtTOR82UHXwKjdCd1Hbr
nCfQCVofIk6SmSaw176sq+8whCfbU5bGyxt2w/RhAbMLTkMWvgQVZm4OLVIzGum0JMuqcub6zS2L
pTg0lbAdcha5XPdWoX2I6W5euGlUTjt8IHX0vqGcYCCPgwL0Q65I+xd0A+wTLcLcEnkukFk2wf8X
kV2lZs4af7f4Zn4g5UGve9zpZb/btslAEMyjqu8U5JFOytiVbVpt1MImG9/7yntdmTWFfEWLMVqB
dZw51ebDQFFOcSg276oxWJfs3ltnDTpt6SJLOnuZfxFx3T8tbT+yNlJ0Wu400nsfyhKjTOI3Vbnu
RDU123nhaQbMbUz24fO/fBQiHF+aga6oveKLgDEMZ4TGfR32+kaAlNyBZE1kinrXhAWXq+OhX7ZK
HqJCh8T4m3LFgoP6sd/lq23L9Orjhzbl1PwKMQ2IfaDHpSLI2ZWs49NKX07UUjqblF6LeDb2OBQQ
GXYZK/aMKKpDgzMRN9PIF2suw/48Zb59q9wpAlpzcDIO6B7BDvxWBBc7xISFt2GRz3S2DzBsoRou
azWHvNSgVF9VZrfBAQCaf5dVXKo7wInxZWTuyBIxxuUDgIIf7cvVF9VD6OvpZVHCXn9JUeTueaR6
Mv5Sc7Ce60H0FmR9VtjfBqasv1c9kVgp6nePyHunqsdj5q7V0UWsL/859FMFP7a21zZBGEBAqnQH
h8bwqLMfqUQAqNPb4L9svWia94A1uQeOLfvro75dHxltGqB3q4+O/JTCnHBCTDe1aPLgFIjaRWQb
bs3eARFb97h0mxruiXzGc47NaeXz9LDtGaDdR54rzhYLZf2Pyj37m8xBxEfk8wYPGR4moHaT42CU
QE3xcVqAtXcTGTQjNG09ISO3pfcL9Mzp95o49RUadva/41FjJ0E2iXraQRD9OWpt/876Pg7u+nre
pl8LF90H18gWp15AbN0ONUeuIXWa4AtnDDBtv/h9eT+zseZ76XS12VH5bUX8Wqrl5GnoIhRRRRWk
quvAPdSg7Ze+gOM88sOghGRh0b9qJMFDCprrDnuXNia5ZxGo/w3YFeWPFWTqu1IoOI5yCMWYthQG
P/slbJvsN/Z/AWzij1DNhXm3eawpDC6pcN7F8bY9SGS+5oa3u9Pv5Roi4kqWuZ1/A5N049GDIF9Z
UL2RKkKMPeNbPeWufB61T6b+5Ado670tbv5kjefcin4BIqpCBte0iUiGz/IFNNkxtmMuSBDrbSe3
enoeQ4XRg7tzuVHerAjntxokkjCGvKt97HEii6nm7OmnMXgsgnpFym7l0d0g2jG6PjAjTI8dbLLa
5aKPi49GmlwmjJC0McDeOOQLlfw2yILKLyWSwv48zmGHln0IWAiySDGHUpbVMybrxiyp5eFQSaLJ
6Q0Ti2C24IdwH1fYpfE4l/b6ysvVzycpR2kfcy6+E0wZQqqxG907Yk4d8zVDH2R7vmSEoh7p1Gid
pknfxhXBJqkTsg+dV6yGHoofam2TtV1d1GLS2bY/o0cJ4YNLxVV2nGHpvFu9NtGhlrPrHFyiUr8X
3Op3QE2IsVcQoL0vr0wPX68NaRwu/x/Fci7AmtvpZ7Sj7a3qkbImTj+VLx55V0tq10P/YBnPtEcV
1MB/yloa0nj9HIxObLzotHijF0jpom/XXeV4vvpS4dCBQTpd9gPIUmEucbu5OnQDjpFdVfKQMeFU
+UdR25BozKxLvGvUBt4iQ3DnXd4iWLlZDDjR1AygtKsjbWgGDS7PXiib+iThssRjby3bAyYL3GXL
GJhLzY7OlWyPBbf2YBdjsuGyZlrzGsyUJWhicL/OmDxw23EgRJ1rPyOMWOvU4XYO72bdq+5saLDE
WubxSO7Zr9YHZlJZJbIEN2axxo0I9kvOMRquWEwp+lvbS0luC920GvP5NZKMzDdOVbAoicXKLpr7
8myLYPqlhwxOTtA6go9fNgjQxoiT4pBZrv1r6RnRkkZ204uPK+8RJzz4iZqz+tMa5+zVBkIGhzNj
1e66rs+/wfbYpqqRGJI3m5ngry1AV4HumOShXGvz2G1m5qGvMMccI1vZQVpxNz0Bu/jA2xP23WMU
Zf6bEVJZb7EUGeNwE0a/2lZvHy1zIyqLrWTqmv2V0A5bEbBszTbSwt5phvuaB7XehzkWSPayJShv
83wwcEb8TIASFJbegJL49sGbInt6q/0mzM92PebX309TYBkpVsEAy2QHKeILSpy7sHwBjMzKE6kS
xSf2GHsFh1M9/KGPZenAGaHUg2ps/57unBL9KFGFr02lrA9+NcrskMk1b+2V0921Ig//zdQk/7S9
zXg/CS38dNyivv6e1Cj96wnqLi2ksbbfepcSvhu0zZt6gX/3c06eMQK7kcRTffe8mTB1WdAx/srC
YVCrbHdHHNmMIMtYNMbPUVVdsnAW6zPSW3Ez9aQ1EhyHsuCklLa6kzsAxDO9RpN3AEUoUYwvKIag
UmUMI917X6Mtau4Z0rKIdCuW8ZEAJFyeElv661Da9l8x5OZmyJ0KULOGO0ciuK2PWH/1E3K1vAXW
IF/mySu87q1sXet9aupe7CbmjgdnsK3spAfLukPjmY1vrsJ3lxJUOp/ovQfEtppZPjMlio5fXz67
CQZv+xJ1bYgsN+YJSlzQJyID/NU+hc0UtkdR5qY7eqab130uJ+ShkR59+RjTU1p+ijbu4weAgXW+
63uGy1SvwTG2SPMYJ/e3t0n3BVrHHpi5B+Mfi8x2y9OAsaG9kl3uD6UaGRiqluMT8FhVnBA1lg+V
2ebiEfAhKpJyC5Z/5PtzPBW41VcrIaavnA5e6YQtOJ0qt92QhdzQSuEO22mv9MKjWQGaTn7jh3pf
G+Edm5Gy9EOR06fx6RIdWRCSJXs4Z4l2DHwLKCCdTITLG4UDK2JqlraozrWeun8c3fnrJkZr3ju1
hKrSYsAnI2ln/rGYwi/I5s1yaUO23p1XLoS8Tc4m9our/SrtmkhGh40ISNwUK4h9XfG90pjCDez7
ppmheRsHo6uTOeKMU738hYYkqjBZRnCFDEBZ92oZS33h2YD+0QCjBAOYSQuMIj0+z7Jt20uddw4p
TSOFhsdlwKv9Tlr3MkKFgWHD3bdlwBDvewzKtUEe1Hi0pyC4G//moOcrK7uq0JdjWgYedy3EiXgM
kOR2jsuP0q9ReaCYQPsor+c4Byuz8Wkxjk4fEIv1b8El4PCAsVAjQpb5we+Ixb0qBMJXaIjifsWU
UySq7rz2GPka8e0cbALqO9LercNk/uOq0DiHLYJfSDqCYv4OrPfFGXKu+ueWPqrEfJ7nLw4RvaKx
Zww9YJNr/5ROGUb4XDh0Ejxubp+YDUNsWrMX4uTxVQax7MXhb2yyDbkgZRM5MElN+xWGeKZ78NZw
Jxn4Llk+RlSi9V7/l1EADVm7eH5MyoVq1VmglHhWlNTzUtbr6oNTVu3PPNnRpzdheSAYCVLXzVfe
+9jyuBn1MOjo2BsbSWseqPULWlt2J8RzwT3+89I8bCPSkxPLPAQjofPbhItytL/xnQGO4VPIbxob
LwlCSKeud2shVmePgRVTZjgG0cUBfasP9RZjNSSBAI2f50TuP7054a+p19M9PC0QuYrU/DbyHje8
5UFzwQyD2E1NuKRkI+AsbFOVD8sgPPtghtzjKMl7lPYF4u4by+fGSWkL6x9ICNdfUel4P0Z31WUz
+AGgy7wWRg/T4w/FbuJVsJfCllJ7ZB3KcKR8q5pBGV2htiadJ/K/0SvmiG/4AdltkUxsj7zV/V8U
j8T/Dwom6lQ5OjgxABCkoFoLN5I1KHSIpEXKtOiE63/GrFFTKnNfuTtPxYU5iXFz5/NSV+pG+XZZ
7HJLhd4J7rttdjlRg8RHtPY2fPi0YThn5OTw7qQbNIiXEMwNSEF48JMlVOstW14Z3zisSMPdjAT5
qV29JiCJoCm5zyNm231kE8mXSDmbO7FcIRhHLnGYLoPn8ZdYoap+lxs+liPAOI95VDlW/0wmkdfu
vEzGl8KyroBbFsgHnz7FfzYiEpv/vAwvdhHlv9kE4i0Jl6wOzkS1qfqia9DsZ6fsrPKstr7c0gxF
PwJXpRwgImwuoZS6euyrRToJME37u4ljaCdPKVjExaGBcD/mzlykFW7ze0yg2BVZKz3M2sGy3uKx
hHsPGTzcRLvNhCR1CgmmHKrGW1PXWSufS5Oy0p0epvnWzYby241Gr/0Mi9X5s8ILKZnaTZepPd6j
4j4C3qqPS2tiVH0UIMS7kYP6ATGGcP/yPjXZpSla955zsuBwbv1lvG05EDA01nw+57YGWhM3FUFU
8uzDCT4sxTj/CVEjfdvsks8j2Yreft3k8BENZT7vC29Uy7NC8J0W2G5x7Xe0LqpoCuMbyjLzk902
C6xn3hf70iUrOA1RVOcHkXlRcwZzVR2t2zGnLz9/vzJuLdXbFA/2+FBXpbyEPDsG3qoDa8hmai+O
EyAwgVF1Ve8cFPV48giEf3eWq/ARJXr8piJ8vEmwhN3vfC68KwctKR1rA2rwdjEscpl4fpX/aRWU
DOoJsE/6NKArUi6V9aWVAe9XKbFjJhbnWn/OZDZ/+Myrj7lTt0wPnrt8+06/vK6S8g2GzEkcYixa
v2VfDk2KeMw62Wqo/kT9yEJeCTUmsFkuGepIl0VaQGLPh8wrizalvNn+QPHU/rF8OVx4IjpuxEKG
z40u7eziUnxwIdZkFec8Io37gHIWSyQxQdMzach6SzHuYUjR5IlkF7YnJDdhA+GfGIiHIendYBLs
Qa3/CSkXFyeHx54rsAqbd2CkYb7NkefVh4Ci0Zm4R1v9MLj/x9mZLMfNZFn6VcpqnbB2wAGHo6y7
FzFHcBZJUdIGJokk5nnG0/eH7M3PEI00ZVqtMssEAgG4X7/3nO84kqACzxLsUhbUedwO2j7UnICw
0TVVgSXEGgNrHceLWq2IYjO7hD7XD7vEayUT3Dwt7jKmkLSGzFgj6x99Z77KY0po6plOyWNeWV5B
1WIl/m5yaFRsB9e0djC7NOdiZhCI4/ysWifYfUntTNoJl+dkGcdhoEDZDi3jqZWgP4KigMAKQBP9
UHDagpRUX7T9Igi3LHYbSNKNi5zKxwaGPjO+IVSWWZaMxxoUzdCTlJaR0LmDyz2z16ZwX1Yg5+of
w9CkD36TT9kpnfLppkn87po6mGGltK0J2WRjV5c+ulEs1obfUIRLo7uxcPpb+Kqc/qLJC2/+ivt/
vnZFW4Yc/S2U0xSzNQ23WWMk55P4MrqAkHaGmmEB81S0C+KFVegUa3b7vdNm6bAzGDWy2SKki7dw
DLIbMn/5aNn67C+cle384JdQTWBwVfm3OvXdi9lkuV9R2GZfKxlnVz3Y5WITpH674xSmMbLR5DlS
6KJgSooCkj7pZXrnUIYrDriFYmztutX8XBY2qolydqpNG/n+NUCTNrikVeiE8brOhMdtVf1XIwmc
U4nJm6fKCG0/ppPdbxtEhN2qoF1KYz5yrezZGggYuOhiDG/9yojssXhKQaz8ziqJesxozdHC0w7y
fuhtZ1zlhSzcHSUdxU8MRCBZwSasGJclE7pEBvRmsM16X1wUplqsQhj9YgT1hkSGsKge18mI7BwP
nGXTpW0hDa7qcpycjbu0YWjM2D7+OXzq86pCidReGxNakZsycdWvsi0lGn0KhHo726MnntjhSn0a
Cd6bGZ2z+K7Csaixh43KQA/hxPNJJcxj8pUx9K2xKysqwk0rKlbwHE3nWuDtD9Ye8kXsw+yN6zHS
/TX9co8Pq6Ku29UJPtWFYD7KC+RUhIvTHKiQHEZx/eyrrg0eUY6Gzc7hPfLXbVFBF9JMtzD3J12N
8xYDYXjb+Vb5BRlRjx+Ws6Bew+rwfttDp5OjW4T9czZO4VWnewXUp8ycG0M6jvUzgYOEOjpEqbIq
mW50m6Vo51AQJhgP635SA8SAYXGRTYG6U4IoADZ1o6QRanVNc5cluOe5WI5tTKsxarY6quwv/mKF
peIWdrblDGvjTm6QZuBgCgtxh7gCaVwvguJ68R0dxwypB62VjA5HVofYmyovqhqO3rkb7Smb8DVI
Nd2rEj7qjynAAdb3ns5up8IO82Poh3X+Mhh0/VdYKBjuF8ypmwP6XPcKPXvLZKyy8DZ4tNVoA/ke
X36GdPCO6T+FTW11cH8UQJ6n2sU9spKTMz3QC7fv6q4ef0VMQb8rfy7ltUziGZgNJ2CaM2WeUQW4
6asZBNOLYIbjr9q5a+4T/qClK8L0d5OEuBM5i0XiW1O4viVXRLRoPs2Yu+0ZmZWZx6C0LRxE+9RJ
jG/BHa9jkBlMJOhkbM2A8KAQ0W67wzkkTsGszKjYs2bU4YmlZEmEQ8SsthY6QnZNIedfaIr6eUMA
s9anJKEFubbteryoMvavbWIlQQWcyirkvUqrsD7p3O9+Fkw+8EIBVPm6OFojUArReM2KSL3lRmzO
uzrMaDvXDad1aBvoLLaorcLsR2iUrLmdiGvvGDeDeRdOYBcPJt9NsAqmpL82Om/q1h7oBQ4ZTkPl
31R1168512MdZSYwYN00gQ+j9S/yFzMEObjKvMRptzInqwqUd4AvjDvxaX9ZKrhsEX19dxloMBSI
QsjjduuG3iaAlRKt4yQebwsSA56MbJqbh1byhvCW8sWjCi2z7pEDfNw9uQppOhbYuX00wPQ80epZ
vPtVWNz6QcLdMCbtLiFzVIToEFVWrry8de7hEsIgGKJ4ZlfgcI8eEuOBXnux0Dee2dYYwEfUvj1z
g6hoLm1XapQaZtDeSt9V9c6EUfFEGKX6yeOWzsH2Z8GBvcG3uhN1MqoDEtv4ZJI+Wqxl45g0zWgO
AIZqUfuuZ2LmGYBz7NVXXjpyHO4LzT87KTXpi6qYhssiCKrmNES+ywRNg4lZ00TStEboPGCB5b+h
RcSMvtjhA8Al1JM9Fa2xgHS4uBIxDxsqWNAd4WTxtU194NubpAkR6HZ1gASAViolawk2Ga0AvDRz
O+IH2qO2qNTWwMpHUUCXT2wwWFrZas5tzOSysMRd1fg4sVkiiy3e19BYdx0ahXXUzLOFj0jH9WEY
FOtLnBZB/DvjbNXC3CFydtVPQ/k9nGavOKDts9VKtFXwEKk+eOwxwTO7dLzW2QZRXv+kVcXz0mHS
fG9SIZgOYSpxV/iI6kvG8kwF2noCxGXJMdR7vIXV76QDUw3MQ0/+qotyfB8+TtFp1xX9cDeTMeuv
RI5iF+ZJltxDlZnNPXh2DGm+4mc4pX5vDSnrmljwxtDnUnRJhnPSuIPLU5S6IAhyqvlmz6k9vp8a
lvd1gIat5R+glbx1sfIPuzQHurLSETC4jQw9/77LRGzemEWmjqgBumgNZyfYQWBO0sOUh210geiO
Da1BySpOHlDbYsXkrMWf4cEPRJSk9kwj6/rSBLBmrnXdFw/NYHsPJiZqe1fz4Sym98LYd2VUBXte
z2WV74yaVborkx1T3Q710Gi5T43KkBk2o4GAqbf5Jr3OsvdD1aHXSCMr0/u+aDq1GbCU7pZxLT4X
7KdLh9KmFYrBUZS7sR30F6MuEH1Edt6mGw+t/vcJcpe7SdEKf0GJzrTJx3GMFJ3oxnrVlZaTAUQJ
0TCPdY2nx2BS4iEyxZZF+RVxUBsdFITYi0a4bIuYMKzMKl614Niee/bUx7GYYQ0gQLKqm4FrXZsz
/okt8Awj4Lppc5iwTBkXtGilWo+40AekuYlz9DGodps0D2mYsnIM3gr32r/X4EpHt1ls0fismE6t
TGaN/sUwdbnYdakFEwE+jrRfGtfW17pq64FxPPQcNHNxU5or3MuuWEe+193x4/Upw4y8+OWRA/yt
RNDjnlzpx+JgemLyKJstK7+UYzcrvjbH+oG9y/3KDp+Y2w7FJ6fdyPR+mbVh3gMH4PTbFAN9jgxl
b41x8dmrmtlaZ+BkutPsB2awp4ntvZSqLMOjKUUA+JwmvLEeZFfO24oAovES6ISMNhRU1MFZ0ddP
c+3b4ao2dIGB2QhNBCzaoWZP0GD0R1NlLZ+Pl2bjThaYCDZlQHd/qxyoHvD2CN5l+u8b7j2kBswX
KkB9u5tpLdLUc0b7aNICLhnE2IDXHFiKp47Eb2cNbwzOwTg2I6F+wtYsIQgW7+JqjG3m0R197hCZ
8IXUGNvhwfKJbmImRoD7LGP8CWHFf5TKyKMDbjLrF8MiwJyUZwMYzs6ythO9N3OtdNMUzLkczMNJ
n8CbC/HJsJeLnsApp18Y1AiHKfhc9N75CgRw/mpj7ypOrkNtto4ztv4taV/uQvEL8WnyXXkc+uGP
dI8UW/xKBYGN88aeXDP+LirVjIjWSoAoQThnt9IjEnI/UgXzhtMXyL7A6CzoVc42vYSEZeGbkaI5
PyCPbeBJZi4NRdJHcnTYuaV8vMau4EcfTB71TVozmjhSmJCczmlqTE6IdsSSGN0noEedNNT4ejXg
BEzZjP/mrGInZ7GY5ws37XK8Itmc6muss21+TQNafXcrRnIPBhQYvZ3o23FBA1kXYIu5xBol03je
Kxyq9Mq6KKh+ecgeTxnmrekSmZuY93LAN7zvdV33N8xT/ZuuUMkvkbdN9AUROLpF3sGJFiVOY04R
lSTGRHS94/6QtPzjE465KN40WUBFkfADFhg8LaRgVVO0xim0fPE1mYjvPCTdGD+IogVx0BfFgI0g
CfAJaR2lFzyY/tZriiLasv0U2a+4oebZNkY0V/vOiaYr9OSgxyezVt/CBHnhyPfNZxvUTYgE1g3G
m3xRV9KB0l8EeCrsvpaMdxXd/oGRCwOEL3mgEF/gI0i6y8STo7sTRpbvZ8EJCI+uqEBS8GtcmGbZ
V2t4aJ7a9rHd610PSxW9vgOtH9tF3OXHQer6O/TPkhGFZH51yEfIkNuh4WBziIFCbKfYa4sbz2nz
b040J08aZCBnINOfHqY5jotLa0ROt6Ws0dY2sNAvb4JxDvxNqydUmCFAJr6NAK0WnWWTSREHQeb7
o7aQEWaEVYfgg+aLEYBQty+8ILHXPL+kx9sbjLysRZ1/SY14MB6RF5O+68VktV26ZGL6W9THocfM
THBIMochTw+c4ZL6qjGq5laMsuy3fTv0ESqFOHS2JvjLbwnKrGjnNl7b7RmuhITbehy4xtJC5cGQ
JGMjnI2433ZeVV5KWZQ2HBl3TveNP1p8xQ4qXs4dRtb9bL0R9VXpwADEgu7p/YycMVxxnrA4T85m
JoE/Jm3xNLInIfcwjTZbYRDKmZ7Rkx9xWdlxBvbC7coVklY53lIPWuUaJiSNXJ0UzsmKEXgf+7oY
omPJb0GbAOlreYkSdBi2Myqmq0T3gXMztImXXA1jNDKMTppxj3w0eh4MwxWEdsX8aKY1W0e6Z8Ce
LJUvH3hjOK952FfjNbNft941adZ4p9HACcjwYMAEzmitDbYmuE9AWI0tvhqF09EJmVXL9u9ONHvg
5sTYRlWkcSs42eJRM4gm0m0u4AXOTCPpvFmBedOUXjDAKVOusy3hfLMktFRdO7OkZwSxCDDfLI3h
GbWG85oUNf5rncXYjmVRTFf43sJnqpAyW2zv7cYbRvR/y1q+4egzMpUNx+BLUcf0dxFv0BEUtZAx
Q7a8foFXFv3ikMUAyafe27v0AMJL3GIN4duozzpSOdq0u4+GgnNdG0r/LqnM4nlo8R9DcsBYuE3M
hujXMJtpapjahAnv0u30YDlYYLY0iwYbEfaGr2FWFfrkB0X3dc7n+R6IBvwFqvEXzFIFi49LvjEQ
hsY7yAb1FrCeeXoQSeUsYoYJRaDi7bprZBgfiNQKbjk2MYBSLcb5U+o0nJMW6lixBg8GRsGuTSNe
6bY33WPZJvVzVw1YJK0aWz082grvkqb7MB0EboTya5kCod0tAWE/nWRsu1POt7vHrey3F2ObJ690
FBuBuIzcMweZRgt+FA/Kq9fjlqKTh9KX7zeg8O51JqstULrCW9XSz/Ze7AXERGU0Qk5jHKcmQ7/Z
om/r4FRANVMm17DKgvQaSA1LcdEnVLlK0vLdVClHxuUQ2/snLRgsboU1u8VW1B7MWifHR7eywcmi
z8Td3l4XfGk/7Nprnyu38C8B/whUzUOLHqQpK3PhyHOyobZXybyddWjewYFG+lR7aXmHOoIRd8PP
fGhAgTHA54z4Q6B/TzbIeAE7Q44Fvz77pZlsjUSqV36s2lznMLjDox2NFt2aEgzi2nfSxLlgq+uC
PTwiO9zjouQn4P+zP+g4T9mZHOk2lz6S6Iax/OTzCja5fgqpUepDIMBYm3luvDjCT+bDnHeRtRvj
bi4WN012h+KVXqw9GO1PASFIItNo59csA7N3Bb6llruwF+1vQPbhC+eZ8TpC2nhnDwW2vzw1y6+J
NuUji553HXVZ+83DJ9ltA8PTWOQzG7fWYD0FFJJfnXkehlUAB6HlmDbHpJvDwT4mqJpQxEXCZjsX
U9tsEs4ZuNq1RvXflh1YZt/2nZsUmb3BEhp3vzkvM71Mh8j8GaHR/NF30v0uyp68CDMGdsRhO3Du
U6tDGFWQ4cs2lajhAj6WkuuUxkQhvjMSy/xjUQR62Ga0vex1jHm53tHlMu5nP5p/WKKu6w0B1c53
2uS85oQScVICPFvfTnAMQBgAbGH0jRzpxg5ohK8oYixKpdyMro0KPebKa4Ni2HqGSumcMQvaNHWk
OwbqTCCQq1rDiz3F6S3hvj4qZ7YwSFW+3SCc80lcXjvuMMaXsDjFY9tTFxh96hMk24+0LoVmzjY4
bm6sfU966lrPngl1s3HEd4XP4Q71ThiuE+SoBJDmpMjDwvK7AxMRbPx5ZegnklRdc2NQA+5oZsIi
6tIe2AghT2O4y9nx0A2gxVvjjqrjLZ4w+phOBortC3J7gVcOmgjus7Jjcj0uo4icIS9WixR/0TBb
ZrsPkRUsRIAm5cwVMQNeNQ6zQchhiMdO4AutvSTAtbpp3BjgA/Icw9qn5ki+kk8DUqIOL1X2tVOg
s9A0c+27WjULOjfjL5qqun0OIgA6DO4GszxRSxWX8dCaADbGoXyZlCEuLXo0tPIZkF/JxCq7nZ48
lNUJH6y8pE04xxtHlh6rrmTHvjYnJBPbOYuMbFemnX7ibEAsm6jBLa4YLLGXRtMMwq+K6xZYDBXg
sMv0TNntS13Uy2w5iDbOgKNhY8fWMuY1HP9xUlP62uZU6a+OSb23g0RqdhdZBeBmBeQPRn5fMUVc
2fFcqG1ObOTAjIHWySqMbOdxCMuCeYO26O3HVYSFnHlQ+TypORuhMybNsIkwu/YraGSVQw69pV4y
NH4X9dSI10VYFKzMnjMBqw/dh1UHXXDxHCHZBwk7efdmFvTJ7WDoLryImlJh5MPEz+dYY3qtiiLG
FlUH7T4j9hWgqO2lnD+Nef4V0dIBflfU5q4IVGvT0tE2+sAWkPKVX8HRWZHe3qSHwXXoaOFHE/XK
bw3nPgIX/NwqmMggXLzhJvFqP1g7smGF9SO+350TIlXYpbUzOatJlsU1tF3m9wZ8Fvixo3hSjWx+
tWDIUdRYlKF7rXrxEpNmlF6z2xbXmJmI7m58YXZbo/YFQukUgyI3EMT0P6F0n/TQxg/gT5hHgcyr
H0u7IqATO1D/G0JXVax6AhpfarsQ/gbsBIMMiGf6tk1VSHXAagvLrrLjV49PEPqv1cdMnexBXQ4U
wHiUws79nYGw7eFNwc5ZpRwF3RUUJhaBPBXDgOO+xk/nMXY9zRXlBkevkcoANo96Vg0S7yaua39t
pT67RyFr9wr1OQYXlEjeE5ry8GDVETSeOhuwIscOQO4tvweSEIDlLYKdUbvLmC1EbWHKKslvRFZa
vws0AeXRAxiZwShvxDPJHoZcT0EusYzmqo33ArX6ta3HrN17lj/367RmtrmdSNIRe1R307XSY4dt
ZQzMcZMlTvkzDYLou4+Q8dFW3gjobaz5mJ5JMxTZHvZT16xUJgKB2Kbr7iLyIvxDXCdJdETrQE2N
yK49arswgUghH38a80g/adD61C99PyJ7yXoo0+bc/4wySbU+tw3qvdTmyIkg0nmYte3SzATLhQ3R
IWqFGUybhDeGYTqPhpfiBTYSO13SPOlxdxAMFFqJrFboiWk5LWUA+c7FvdPOLIplidOOaWfTNzvV
5873LigV9nJrlg9qRlBIYkIgtjFzapQasDUsZs82p1O+odCBN4rRYoMc2cV0WeIPXAkGotHWnFza
THYP8nYVZCytm5Ae2HaAz9Sx2jCpX/cuou9rdCAtvDKGQJCtBSYIK1pzLa/aim5I0ocA0ogP5npk
+Ih20uu38HbxHfgqGRnH+XrKDmzIUbChHWKnBylR021Lq5e/YP/W0aEUIWLs0G3lJTT7Ptl0KPhZ
3W3yIHjZDPnNrAP14HO21VuZmXOKRAl720a6aDk2qHYoU3EwFpcjcSlfM/QQv7qiNnJGf9p+zJqp
h5KB95r2RFCa32DPp190X0/cPiqvKw8URU2O8kWSTqdKqCVEhyb8a87aOqF4K0INTLEv6bmDwCZX
w9XjY9Z347dqRuxu6DhBgtzM/UUdjfSYpS0iWLjoux9TdHjWxUgGAb4waqwFK4DNak8mU31r9hYv
yICk7mEqZUFcYcFTQjOEfRlI44CeCrY4FgyFktPYITCCK9USgngPfi6wfjiqoWc+EP11HbKK/7bN
wJp2KgZOfWXgLqFXPHk6ZnmF8E4zMJP61k5D7AcdBo5qO1shtso4nOS0CZBgHtlRuhQgaYFyujFs
50uXOR07WcrmVOIh7VaRVRkJ9aSqT6qPPG8T56FLkQIhRm7dse1/zO4kv5rhlFubhqksGV19pXmt
AwLtNjzpie5xjqlGIjvKLiZHSEGTxfPb7+GAffuSemU64V+22l0t6ekHLAlY7BnfwwPHzlvcov3k
iMroNnzsyQpF8d0FMt4wDtI05n16HhuOVMk3A95HtQZZObm7khnvtzxs1Ah8xhhP/6o4mHAaYsrk
pg67jCgAdfR1BcT8X1XoDUOVpyTRaJmJy5ockV/SDGO6wJlgdtL7eBNAc1fyd9BiOsWGhnwNTsEQ
fCkdJjqkusS0+/IMRgNtGNEidOngAv6gNd7p26oO8+6KUbZFDV/Ugf9gdqOYN1Y020e8RlGG06YK
89W/vEHKKae226CtiS+YK3hww3nVk92/zJKORUmDcBO6vnpmVtc+5jKOlgIKGZbAmfz0r3nGzCh6
iftXNZZPWSsQKxqoW+mFlJna/QvzZOsJ10+3hbJCuRZsnieREMJziNEwT5/EQr2TZ2QtuWr8K64A
VLFkDv0jGcsUAXAXWbZrNEkTpCkHkctuHNpRHsYuSC9nNHY/Jj+ZjprGwea//+t//d///Xv8n+Cl
uP3/kaD/lXfZbRHR+fo///1exJDN7Jti3raFZ55lHQ7UNC5rHUcf3B1Il0DS0s7zLj6+ynuxSaDy
bESNKEw8fRYBGMRTTWQQpyfDYrgKhfHV6Nr6mnPGePr4SkuG1pvgU9YJVOe2kJx9HB7o24c5xGFQ
wNQiUrY2ooth7qw9m+mwtg1yIZxM/qzVAOCcgI2Lxul+f3zx5TbOLr78hqZrE/WqmEq/vXgV9kGC
D5/siLyOj6WIyKsE1bFrghaHoN2HMHiSdPvxRf94tkz9mPxxOYGgzvLOfsF5Koc2dFC9zU1XfhUS
MHZeVsYNOPzobzMVuTHPsaWW8H3ILzv7GRmWjS35BhjMyrLZ5a6Xb7CqtpvRJ1Xpb+/KNumpmI5r
QyZU4izky/atvoSBD2zSVfe1F6dXo6xe7azPrv/+QpwlbVLoTR6jOAtlS03lIGyCFgAnt1mNdARu
LFbVHTNw3JkfX+uPADhuxtaEQHrk7Gmsum/fDxy2BK5knr12oY3Ckp6sVSILBhaohFcEYvR/+3Ev
1/OWn4t1xcIr9/Z6cdkGgM64Xo0afw/z0dja3Zzd/fVdketpeQwpBK0N++ynyqpgZjfXFJzEka39
IvZ2GEYh47YC+Ikc1Ce5iH++8KC1Xby9nuUyETr/xE0DH2wm0OClomvWlqMY5lbgiexBz1//+tZw
V1oO77vLM7TPfrB+aQ1kEXETc56qx7jsGDi4pf3aAijco1cN/3addG2Sz9Hy0R7gA7OWW//HVmCQ
B8AGiYrOAMZ7mIOCihwJ1Zrd+7M8xneeIq8FEXYgmmzcMWe/GoyDdjEuAJyBA3og0IUvgO7MGu9a
90nA5PuXgkS7/J/Hm//2riwfZwoeouVbtquVYUXi6CMgrI3Y/mSBeucDk6wZrIVIbVn9z36v0kJk
OIbcSo2OAYcuB+whGON96AwQ1+Yq/vtViut5wlbK8XiUZ2svWR9D2nu8ijkpyPtxkMHGJjNs3zbx
68dv4rvP0PIkqBEtXDbst88Qkz/ZOS7G8KRmLD93gb+tCwLq4zGo/5ObktgpBY9QOfLsUgElvW1G
I6vUYMHJgxRwdHxsF4Af3E9SI//crcl3BuvJXA2BIpm2b+8KKTmiGx+kMCycHDHzADVnF1CPM5An
LvR1qGvkeq1lMAWZ0SWfJk9y4P0PHq0W2rNNraU+D2gvOLzn9QjnwfKNigwk3OY0K+uD0EP8yYL8
73/rbYWAf1kQYqEE01/LPCtPRJC1BQMxuc7nPPxm1ExwVu1ItFGJyuxGhGlyG9W1fcFwrLkkDE/c
sOXOW0bt+ogUx32ZkrJ/QZada873aLOY7ieHODJp7hrYXz7ZsJYv86M/9+z3MQxkqonScp0wrwjy
kAmsPxJ9QNDFFly7WGdTG8EaBhTy8W/y77rzoytbb98MyChYXAau3ABvRPAAWS7TN4rG2boyVX/h
LZIAmgSvfi3rSxFl4aHq/E/+ivc+OhZ/fi+1LFx6+d//sRxjHrJjiboHpx9sST+CMd4g9z8CCa8+
udTyUf1xvwAU+MKRASt19tHRcok7rHv22m9/OGg09wxlcsa6cGRLIEIfP933LiaXYFGUHtgfrLOa
xyuT1l74t4wd88BcF6ZdXhpuXO+dYUzpxdu4zj65P/O9Z6npFFCRWMq1ztOMPTzWVBFkcAJwaWD7
kkWAAtsvjy7l+nEi7QsxiqV24AKH25KdggkXmQBbWiPxo2F56mJC9V1t8M+IXUWzfP/xM1m2hrMf
AFOxCT5F0+tjC3n7W+fL4y9AaKGKw1ipK/T2NqO37cdXeecpsC15FLRsUJYQZ6+1P49MX8EerJtJ
gNS1AaS4jrXCez/tPr7SO0sry7fJxm7xxKU6e3fTQfao7aj9mA7VxznM/WPJdGdNG2UZQah83zdm
CAvSMy5JDqn/flGloGatU/S8WVXPXrFsxPkZDaGz9ozCuGuVwFshprK4xHKdfvv4Vt95nR0ijm1O
CrxY5vkBGoUkHuCKayEUXlIAJDm19OlQU88VxjKizz55tu/8ioqdkZ+QgG6Had7bd4UQHWCeDi19
RGvNqRoS2H9lqy9rS3ufXGr5p85eSy7lmRZlDSfn8whnUnoagoF8NuPUZQSUNlEHojQKgYATqrYd
bGFdkYxlfLJCvHuH2tLKQXPjOObytfxj5UPEWcfQmSCiYbrY0edERVLCRMfVURz++tdjMgGPnG9Y
u+BG315KGbDksZdS5M6+uLerMmZugO74gKsy8dDh9ZX1yWL07t15ilMle77p6rO7c2Rrsgbywogg
aKutAVTsCrKJE28irOV/f1zhKfITKq0sSQX89v5aDk7Q4HiUkFUUSiPqHJe87m1dIu/8+FG+d1+s
XNqzbOJgXXl2XwkY7QL9sbPGcOYQMAR92EjJqO0QH37ygry3QS9fAIcHWjp4Pc9uC6++UF3HbRHy
5AbrUhe9g0zALQ6A9Q0YxiHI4XTw8oFz2jS81HXVH8nyqU9zZ1Kc//2dK/Yyhucsqo5zttw0KalQ
7gAnk9Bd99DhgNqNXvPYDZhi/4MreR48LPQ97BbLYvSPL4PTGwGl/AVUixaBAtjDQB1Z6F5JxPvk
Gb/37bvL+YxUNea++myzaMYaiVaDnKJE7nuEx8iUjfSqTc0M5wQ42jhiTdT/wefI+QL/LSs3PQr5
9v4CF87jBDgbRXEa4LRFhpGFyvw+2dmhnD3/kxPvu/fI+Mi1KbHgWZ79cAUeB21NcJv8qOju3MiO
12TwzAeIGsklLkEiJ2AV/v0xkbVbLtIqk7JOnd3jDIIOfR3o9hStqrldTKPoBFvXuva49i8nCqPv
H781792mdjXvJm+oYrV7+1Qhodn+CMdjrSaneRxnQON1gZw1JpH06xDq9LIbjOn544u+txzQV4Yo
6nGcs52z5UDUuVvZA6QErDDjppiMaa1SA4MA0+L9X1+Kvic9GbqCSxPo7ImSsr04zZgdYP81NyHd
ykvayskurfz+kx3xnbuiTY7NSbicGalx3j7KDvsSpqwGUqwnxC5BWcksJFXgr/Xrxze1/Etney82
P15K6ie6MeLsRxuF7zdJaTZriazkuia0esTrmZPR+fF1lnf8j+tIDsFY5QS3dLaUarfKkxi0LXqX
2jvwrRR7NTaK3HEJcGpW7qPs0SyUbIeEILjJr48vv6xY55d3hUJYwqBM0RR6+0B1nXdO4Eq+eOEM
964v5i+oukGW6j7fVVNufNJxfedbcMk6pUNOj0vq8xW0Q5vohgkjRT0HOI+ywn0pRBOsI8b7AEyW
eEokkF/++iZZs8G/SCmF4CDx9iZBHwPtR6u97j3gdAWUiBvFdHoHDxKmCSfKT37Tfz+1s6fKpsj7
qaXDN+ieLd5eOkyMSRvAal2S/HLCzP29LPG/hIulE+9UDZ/dDMcQC9OM6QM1V/CQ0YFUm49v/M+n
7bjKo6KQVFkki599Lpg5wDdFNEqFMqw7QhPTV0YSJKBiQLgAleC4qwmDjb36+LJ/vlSOy2fK/WML
AdqwfMX/2CYVfOFIE6pEfiGJY0m+oEyImTziZ3nhJYw+uct3L2fqZcbkmR6b5tvLgSw0sS4hcloY
gA/oeOxjneKLH40RU3ZYgJn76/tbnig5X5jgTe7x7QW1WqjExdBg/zEYS8Yya+/nzlbH2PEHAjSL
9pM7fOd3JNCNa7rsI5StZxulrPooI2UJ66eXNYdIltDriXbYGL6fHMLQ8I+zYVg3H9/lsvK8fYnp
6bOec8ThFMfx6u1d0qAtGCPxqZLpgbqpHgkZTKh4XLMsn1VYVc9x25AfgMnok+/nz1V+ubKiMuA8
rpBfvb2yDVloqiuHDRN+6ZbRs3uspbYu4fwUn4wM33l36OCakq4crVwWwbeXMnwrLkPbRuJQwmys
x2ne4q1G7DyX94VPkvfHz/TdO+MXpK+Eus52znaVJHNDY46QnmBxzncFFSQyf9/Ygc5JP3mI7/18
Jg0eT3mMnYR79pLG1ojHI1v4MTMGwL42gq0NdwfCt/zK4NfaAzRaYhJG45OqbllU3r431FdcUnuU
kTzRs5c1GSaSibK6xQJCf8kgpWgX0fj45JP484fj/EH7mPeSpeaPb7A3YZJg/G7XTROD1MEUsAFC
U+4gdUIcIhnmk8dpLm/C+W25y+GMyZNFdXz2OdSiBJLcypahU2VfxyknyDDOCTWzZRWR2uLXe1E2
mAWUyA5VlYEqjbx22/aBBOsxVFcCqNrjx6/Tn7+xgt9n0cpj8swOcvY6obwOsODxGzdZCh2iZ5H9
FiTtuIcTpJ7aFifmIR5xF27QcSOy/Pjq7/wEHudMqj7+g2/jbJn3XDXiy60Y7DfzjwD8MYMXQqYn
LE0sgbuPL/ZnncQqZDKm5btxpHU+fl5CcQEikk4hkHYfCOQCsuPOw8HPiMylseYeiyADJtm1bbx1
kCL8fT/Y5SPi+vwVCiD72feU0iIVAJ66tU7iZw5EzRUJ7T4g2cS++/hW//yAuBIFGRZS9m7u9+2a
1FVE8yUOehtrzHEcV2G7jxh3fvJCv3MVKjAOmEtpwEzi7NerDA+MtvB5oLOH7Zfwn5NhgUr9+F7+
XPDcpQW53A32Fl6Xt/dSwKyFJD2CZ11wXlMo+6My429ymOf9f3AlRYUnOdnRNTurZHugZbhXBoJd
ESOTZxq4pwz4MLwPmR4/vtQ77yK9cw4hJpRqJuvnP1CoiaVRCzuG3McGl0Tn7OzRGq5Mi379KpNN
8pBN+PYat6+emv/H2XktyY0k6fpV2niPWWhhtrMXSKQoRRZZ1Dcwkl2E1gH59OdDzZw1JhKW2Jq7
6WGzIyMQ4eHh/ovefH0lGfU5IEMqAAWTTufi3CPQS30nA0aFeWF+Tzt82hc9upSJPOj763Nd+4Av
oAXn5fMtG4JowHSt1ao9cjwVNKkEMhnc9/gRtcOtzsS8bOcRFndcZjQDWWQEpRc70vYxqVJG2JaV
NmlP6N2VX0rJVL+oEvhetxO242VFXrz6umJUkGs8KBVqZ8uPiVzPMKSB3u0GoJR3GCuVntI7xn9w
DjC4ow444wlo5J6fg37EGFrWkWiHcYgu6KSh1apN9Q4vv9cXqZgK70niB41VKoLnQykqjGVA1sCe
LCxLLERa9zjhGW6gIcfy+s0x11JmEAEdcGNx5tS6wRSo07pd5TfjcXJQxg5pFB/Sbvh5faS1aEUj
jmtmhlfRnD6flCm0zJlS3DaqumxvRM0LObdB+l8fZW2zc6FqBtxaVDGNRbQqNZ/SXwz3srKxDUGV
Hyno2qhOkyi6jcvzYigmQVbNSxiTLxAmiyxpQmepMVu8XWWjs47Yo4ynqm+pMcBC2l+f1cW5modi
5UyKpGS6+uLmkjDyhleE3FGSZ8EJ+HOABJEIH/Fka745nQ4lNcaxo9iY4cqwJlku9kJ0EbhmllGS
Vjb7oMQLkyuArFp8xTZROaZZoj4juWoXiEAZ1WvPGQ+GPwddbH4DKZwsCIcJLbsCcpqKwQ6qHOIw
Rn13ur6sK1+QTp7DDDUgNPIFFCniCaSimbArEd68BbGMMqeFnxsAcH3jnF3kefOsgE7SrmUtAUyc
734fcEmkDclszJkOWLMh7aprCPAAX5COZaea38nDkqfBajaO3cVNtxh4sXXQdAFWr4fTTgilP/AO
RL0oMqBqKlNc3qK2HnooecHAx3z4nsZytnEgV/cQlwEHnw4KlenziSOyN4nawepEDjGhciMZWUsv
CNP83kciIIaiUaEMMiJxsXHFrw+sGehO0UUj4zwfuLYUJFhx2qLLl3SfUf2ofqjYEB2hwlheJVvT
McEE8vUHde6RUw3k+gMItljtvpQcJfeLebaA+HeUrJrsvhV53v+aulx67MImlqjgFvWv61v5IroC
K+IVTPWWAooGvO58tmYx6dWIAs4O+QVpgk3SgorHsdj6+PpxSDo10k0HMOmy98Z1oVZ2DX/apAw1
O+qMtX8XhvBWNj7f2oQIrVQuOHIYMC4mFInJ0lM/kWdNZMxbC/wXpqbb6s+uRADrz1EWxzJM0GhH
+EPeIQcijpbpo+IeOrMKkfXqkghfiGSdHgnkTBo0i+sCHakq60IV0I1ZqN9CaVTeq61Ftws8kXf9
I61sfYukFtd6c+49L3F0GOXYTp768g7FN9T20KxEFbwfb+pOtk8Bzrpuhzj7xgdbiXDkK6ZJ+0BB
fNNcZBKyFVoSJlsKEnNZ/YvKyw8UEae3PTHhDgp+7hnT7C3nWIjKX5/u2kc05woX1QTq/cutgtld
ILKEXdJm5niElo4RYwzLT0VrZ+NyWtuVZO3A3qiMmBdgWYdeTx0YSIRQAC+OhVxUnkVRYSNmzlHi
LI1mq1AsBMJnwV60l51DS0fys5pwcQNePaIeaVU3s9/toZrtLvtqVDcaamsLOFdEZnCnxet4EaOd
Acs4bL7UXW3k2b4I2/GA89d4hNe4VQddHcoigMik6wbPyfM4JVcwoWg2qbsKUuKeaIkwIQZl6E5a
WxDZ1VXk9qOuSGmQVsX5UEkEWj+zUnXX4Il5A4lBvylxT7kdYC6+6w0tOF7fhmunjk9GZFTJ1Ghv
nY+Hc0IshMnUNK1+TqArniIBay7BIdcTGEZgXj0VG2OuzZEnz0vZnJrKEjJQAngP8oGwPzpC3k1K
lcTeWPVZDoceH0ZEqPP767O87IywOR2uNtAzBBf4sufTNAoTQ4DRITDHThu5afQieT04yiFBPhnh
OlTDiHP2IQoN1OjgGyoHv5ChmV3/IWvxhnnzhAf2RZNmEU8TS8EnKozAv8W2+ihhyCKD0TD7I+W0
/ldeCAPqErL0XVNrW3C4y7E5/wRYjPwo51NLOl+DUgrMoRt97LqKuPJaXR8SdPJc1TnATWq8Sg/7
vcgaaX99ypfRh2ENhb2sz5is5UMXwj51rflix1td31tj7D8kaN+dro9yeUTnAUB785LmppCXk0vs
acRIbgBL6xsEngAzLeReDkNZfXn1SJZOFJjf1ORoy2QCX3SKdIOlwk7U1L2TTOGxt53qqEy9uTGp
y8NJI30G7tomYIwLkFlgRoaUNxHQfAdZdS0vUA+XJWSpcts/AIiVkBpotoBKl6eTvjOgUN67PEZp
g5xvk9aCzN0agPjgbkYnvcLbtsZm7jQImLdNBI74tes5l5N4zvNOpNe0XM+8S5IG/ylkssKphes7
1ESGgofHfQa+ZmMzXp6B88HmbfRHi7Bs/bDvZwSRVQuEqO0GrYig1Tx5MnqseuHtWwUhPsPVe6Pe
sxKCVGBfiCmAPZ8TnUWkLWRDGAG9TzrusfWAjWG3k0L9ay4ZuBWVyJ4iTIp97ICEaVXjeGxkarcR
Bi8/rcmFCaFqZpcQAOb99sfsi8ixQyErozfWknMr9WNwHFPLPyVZNaEwNG6ldJeHkvHoQ0NjYUAq
MOfjpUg4IgHkjDjpqM4DFecBM7RQ8wK93So2XH5YSybIqIpq8iyGiHE+FGoyw4RWRu8ZZd2hatg1
4lPkoNmutCJpoQwPxneMV+q7ADf2jU11uayMzUcF2axTWVlSrNJRQU91KHrPxir8oYdBc8opyKJ7
pTbHUFbajUz5clnnvJFGMOmPDYZRO58rjjmDZEZWjyFiRfB24sFFTgOjU7n+ev1svrQ8z5M6awa4
cnXSWpt7XudDpWHtULEPRg/rWGQa+ww8kVvrWKUC9dPazx2aWY8mSjvvQOWOaP3HNEfcWSAajwIM
dt0+zcyN3unlhWKpBGCZpHm+ypYoQMSjWhkYMSoqvozpIHI+4U7r8/H39bnPV/Fi6vC4jDlRoQRw
EQfhieO6peioKwQNCkJQ3eUdoJ8qOir4joJN0wA4wJSyPeQ6heZmI7p513/Cyoem6DKPTrEOMYh5
0/9xXnXHRzs2sdnUhpzckyKIk1wb8i2AeW3jIbQ6FP00KDjEfJC/50M1sUYW0ii9p06SwAstDxV9
FzYNis+W1rcbj5+VYEixmAeXBhJufu8tZhZ2fAkZyRKUkHop37WqAl8aTZ1bDcrqrhMKvHVtjI6w
hO23zVQHj8GkbPE9174wNFY6RDYwbhhByzmjIagqxYC/kKLcj6qGT0xE5S7PJvQKcYNF6VKVvDSF
308W0368/nVXh+dcETwM9vPywaunjR8mBA5PURIDDUqFhnLSQYu2Y2NALxF8PCDrFpWHEptYyXo1
3trmG9BYnklB8+tw8Q2ECbSjHerBC7qs/FniWHjU/NZw+7ZqN47sSoTk4mEvwwmlKrIktQRKawt1
6gdkUhKkNHBQPvUDIG+kbiJUb1RxvL60a7sZ4BGdWzqZCsnT+ZeNMcVMdIvtVXXO8NFkAA+Go7iL
y2gLybEWjebiyJwugfVa7mTRyhhHRmAdE61Ui5swt5FbwggN44Hrc5pD7SIeUaPg3obzCsN2SXm1
0rErg4Ibrqg0+w5zVGPvF8gQFa2YnoSB6DVyW87++qArC8nFPddjZmSF+oJO+CMCoXNq9UGCoJ4Z
lD0mYngFeaU2mwTVDeJfG2HhBRG3nCM9duBGsEhm/sH5dxsBHme5PGLZDPq4V9A7zx0M/6Zctg5T
1SnTvvcjUaC7nI0/EWUw0JZHbhXB32qWo+mpkPaukGPkQBNcLd6CzxbjkZ6oEhz6Fin5Ca2N761s
YTCLdBvfCNsYc3ovKYHku0YddPYepfZB3MZqVDww8SBFmVl9NWeUvaKR75AeOTAd1EXZKQ+LOrWM
FlE+VDGf5KK/DXrkFvHQsm5THSuFV39F6HC8NgHJGhRM5q/8x1dE2K9r0jTVeeK2zldbWMF9gUDB
N03tpo00d2XDwKC3YYwCJoA+shiq6St0lsJW9yots5+QicnuhGzkJ3NA6PD6rFYOxNzIoipjkpxc
ZLNtE8InaxmKRvhwR3Jte4qYwts4pUEH71K9VzE/2pjfSiQjuaTPyUrSQtMXX06b1NrykSTzstzM
30dWdIONBUlY3YOMF2ILY7g2xz+HWxyIPJ2f1NQ1vAm/K+ck7ADBNXnCLNF1Gq6qjg4pTjR6Ke+v
L+7ad0QiE80AXp+USBc5ZoR0KnKDFHn7cZC/JVRrvlZyUH1Kk2x6vD7UfM8sDj0dFl4IOrAqUD2L
OTYKqicBLTqvGid5TxERM+9W+43JDiZeg6TuCgxgflcNDYrrA68sLgNbQDf5mAqknPNjYcToaHV+
o3iJsNDh6VXpI6ip30Urd28HAa7SHJV8Y11X9o9D4YeKL313Ytxisr1dIp1sMWbn1zYXBQIlDxkg
wNhtVFya8tG2DtdnufIloYnLM2CEbgsF2vNZNsiCOe2EgGmPFtI3RRbN21GPsfCllbfxvlxb0JnE
zdckiFPmOh9KSqGHZUg+IDsqZNRBRd3b4r0lcos+iFDVnVrb9mNfwhZ6/RyhNmoaGkxkUsa86n8E
uKii9KORRHq172MhJFBJ/VilUo28mpPVG8nM2oKyWSkoztkykeB8sNpSRRLRXPfy3Le/aMVYYCwR
YRph2tG4kSOunQ1jvg5B6AMWWSJuEuz7BBYwimc5ft3gA6d0d11qG6h18RClHDNHAppe6h5VgHYD
NL+SoDoAfsg1qA4z+iJBJLZOcVXrWBsYpdTdjFYanCwfrfldNQbgxESq6h8yXzM/Zp3R/s4b6lPX
v+va9KlUzih6OpP8kPOlxhfUMvqm0jwzyZBpTxsjHo56kRo/0qSWbwxMx/chyD+vGXmkbQy+Nn3q
NaCdZkbpBX5BU4d2KMxeQywszNP9aGlBhdilWj0lDlBavfCTOwwDTI/nareHCr+F91rbaDxvUWCY
VYW4TM9nn9B1ryVUh0B0ajlCuEJ2o9LRTxLyHP9BkIAhPKPnyQ8uEvRQSeLQQq/cy/oQPcfQbo8Z
Hq83WYnTyfVvuhYBGQLQEw94MsvF8VGDXEHmLNY8/Oq1YNdTPnnOeyDJLt4u/V2HXfPrh0RqgfND
jRFcMto05wsZGEWJVlg9EZf67rGFM7nHtxPzGv7f4Ufpo1t2fY6XgdBG1wp1iVknaZb4OR8QgfHa
RChw8lJFjb+C10DlypcUN5Gxc8rwS3SRYR42ou/L3XF+kUI21ujizGIPlEYWp2VQZTygk25EATSQ
C2/oBuWu1w3/Rw+r/Cn1x/BeBA2K2GOZmyeRxf1DguPxcewc+e/rC3C5dckCSRvo6UN3u+irdqic
IhIhUfnDDOCjDI34Zw5e8KHMq/zL9aEujylZ4Axm4krlVbRMH1SN3nBcx5PXora9HzLV2Yf41e7L
rDE+On6b7eU+ql1uV+vUZIO/vz785Xaek1AiBB1WcqUl7DyAKW1SDkMVAxHFHNWGBIm8GFQDyZla
V/dd59QbH3pldynajJygDAYK3V7cdjYs6Q7DwtFTZlpGl5r1XmslZ49Ny/QTD6TqmKjW++vTvIzE
KDhTpbe5Zck0l6VjTMqUoa2QKKybKPqUZupj49vFByKhdFL6EM1RHv+eTTK8ES7WdhLBD6wwKGze
oIvJBhmmnU6YyFivon8kBjW4k1Kw/YlIgo2L/RJrb9tkLkAr8PthJy0Lq41o67Q3MLjQAIUCqO1j
FOYTjATt2i/esnl6N8Vi1ovVfrixlGD8EJF3fURuFS9UkSYPamUFp+sLv/axaVpSrQeGRQawONS4
i8WYGRBKogmyAaagNmB0jJuCnY+9BeZKCA3f5I6B7tv1gde+OKkU1Rr4ciCo1fMYFheYecVDP3lN
Wfb3GAapn3FrTW/sRsv+HodaPhQIHhyURO839vfakSJ8gRBXeR9T4j4fWSnQx/IrdJOp94u3Q6MU
zFWRvqCLJW7rMPA3IsjaFuMQc6YMsLh0vs7HywDq9laEPSX00fYwoEq9I/XDKGKwi42LYf5aixBN
rGI16bgTr5YV3SLDiHd2yEQidxDvaVDoCM6L/tOrPx31mvlNRV2KfHhxZipEAEe7iUfcO7Oh2uFX
aN1UOYI5ipSUByQ3qSI1kcBdFJaHtLFvVjYsmRrsX3JknlZLHDDl3KprqFZ5UzCVuGdV1Y1R9urb
FmuyO8rlrTsoQ/H6KEw6wd0+g5XYO4tPaNDyN6IonxVUGzxddR3LDXyhD3JnfLKTSD1eX+AXvMDy
O4LWJX9B9sDg1j3fMhpqtmqCuaNHozTZIf6c7LGqHA9Tb5jvS60tvisoP3sjnin7QcYVcV/XsnnE
QzP5GLUluvUoSuo7p+JRtPHTVnYz7XaiLVV83NiXBUlSOfqYjRg9s7DUx8SRphura6snoG/5zwBX
uL08Iqea9HX4teTV+CvG8kdGNFIvDjheRvsJ/4B7QSw6yUncb+yOlco/xRP6VvMrWKf6v4hnEMLL
ydK6weuNokFap+z71IuQ2fnWyJpkHSwJn9RbE5WMXz3Y/2BXBLl8jzYzSgQbK7USZziBikzjjqYs
IKLzj5jFFIfDgvq/0eFSibteEhxaFJ7v5k77tEfNRbsdsVs7mXgkI3ju5L/acSyjfYFWmVdZUv4A
LlY/RlaZ3Sd1jwlfm0jGxtZeyW+IgiRSaFLOzYL5z/9823aVBd9LHrzYLwZK9JMe3aljkd1xVzrf
kXZHXrdA7Z2lzMfSlcXof76+UCsneiYP0CwAba8Rkc9/gYFYH46RMocrMrD2C7DLvsXXoPtkpjbN
m04gvL3Hrc9+/T0A44ohZ9oiwJXFPRCLSu3o2OPVJ7UldqM1NtHPYa1JUKhV4A8YvVuZevPqydIf
V3ToVqDYtOWj1/AVzLGiXvZwHKrL74E0hqeYrmd1tPEKiNygwS3qFqeb8dWVRaqJhG0qJwQxjtv5
KgNC1LFFyqkM1UlZ4YPj4NSiJVUKi9mXphOO9VqxFSzmuLiIY6DMZiVXevSkPYtLHvqnCmU6Qb++
MFG9U/w+wWKwLe+cbvypgUE6xHL7ODhJdxzQWdnRAG6fri/4ZbyiPAHBjnse1AlyeOfz1rV46kMq
tR5IM/ULxSIDNp2BgFOTo+V9fayV6AOuRSaNnVEYNHcXRz50eO/IE4dlUvumuMsIULmnpaH1TW/r
pn7IpnG0D45ejzq+8JAcd42PBjeeNVmxRee+zAUAg1gvhC7yW3QxzyfeRxrSJpAxsGYnrLhNpYTH
CcucjdN7GeXOh5n//I/4IfoSbomttR7wNjvAmdRu75oSZwM8PZofTtzph+uLvDYgB5bKEbgBGmKL
PSViszWGLOnwooMyaRc4BmFlCokKB0TXB26zkSGvrSOI+flzUlBAze58gphsKgASms7Tujp4KKYm
/6gaw9aVfxmGKVWglqEh3USWqCyWEcyc0+dZ22ElUDUHyJiJ6TpY0DzSqaofJ8PxH6tE0h6KMsg8
s5P1x+urunJMGJvshgTVmPEm57OktBHqfcz4YdbkHt5bOI2LpnkYp7HaXx/qMvOn6qUB+SAQkTkt
2Q+IWbfqBInGw9YpwSKljKUvcaZat4GiYO1NOx4nkFz1n3kZJFtVt0vRvrnmRmkI/SH6VRftgErC
aiBQBRONMLfY4Qji31l9k9zlsjArhI9QrH2xVPwa4pW88/Wy/Syq9lcWCu1jE03pPinDAYHBzrqn
RyQ+XF+ctX0AGRfI7MwvhW1+/h2KcNCxFMo6WtltSUUbkaEPklmEx1EqNQ3faNtC767rkTCKNfkJ
UXdjI/lc2+/kAaikEsR4Ji1+gW/nul87/ILewIHVDf0MwG5sNxvV37VjDMcT6D98U/j0i/CUYK3X
qbjMeZIkd5+qQk5wmsSEdTw601QdOtrGN9eXdnViFM7MF47GZdc+anScBHIOMhfzF3lQ/beaySPl
+ihrBwmBEDSYCBowfBbhAjp3XhQh8TBPhbwXkm95UdZhDlZIr8fvULQAFU/FBK05nu/ne8WPQqJt
aCGY0dnxseh7xzNDOdz7gVNu5Eprs0I4iBoJpSgGXWyKtlCKNNKc1gNRitJr24q9GqoYm4fhVkVm
bWNYxPVZZFGlALVcQCFquzSI7yMGZ3eqLGIP4+8cs+fYnF0u+lcD/ckKwHrNOBXA98t7ksZGXrb4
EXk+JCK0vrP6WA9V4CnYuB2u742VyKfKJNlgLHigkASefzAAUFpMPa3zhGUjOetPzi7IpRjwSNec
1MDhkSDpwDX7xN841CsvSpSJCHlgkeb601KwOlTBN9EGaj1dCptPeTJakYcpp+UqEcC8U1U6yjdk
pnHAlvFQG3dhTzmVV6iezwbrmFKxm1vcyrjBTkEJGdG7vjQrG2zGr1LhpKo765acL00x2mVDM633
dJwOjlOVfiuxB0Iv3NwIsCtR4GygRdxpfJ7wfQiacgI3MHioiGBZogmj2aj2Xb5qeILCbSRtAAdF
R+J8Qi0G3H0rsY3VaZKPTtfVvHwVaV/rKAnaci6/ldAT3Bh07XaDS2nSGeA9BeVuscNU2gKt1mBU
2sZmWOwmacQIWEMzdGf3ufpTKjMZHQtZaF7MS7PH6kXT3+daWX4oqxFFaiJHm5BF+cFdzLPzyIkZ
vlz/0msLA4p+7roRUfSlAE+CHaGplyinxIpkfkwxZd1rUSvtg8ShtBIPloeZtrkRldcGnXGAdFWp
31wocqKqj/+q5XeezWY+xWHxPQXmtBfYk95gHobfqw/98/pE55h4/vihM8EtYBBeFEL0Yqf5cTPB
tpHINJwg/2YW3dcEgcxjVIr8XhKdfxMpFlJZY13cJX7yfH3wlW4N2THHEfzj7IOyJNeWdu8LxZzv
VygFjZc1dfE2Gq3AccdiNI5RIdJd5sv9YYiUsj/VKXChvskBu9JE32I4rcT0+Q1GvwbI64zJPD8M
+FymQZcqfPOsSW8IscPbPlB/CKseb82hao7XJ78WZ9HmwPplzvCAQC2GS3BOlCq8J6bJEL9x+oG/
LLLS2Bt9hS87DqbRXYBE3NvJKJ2N62RtqjZ1H1raNIzIUs7HnjQ5LrDUFp5Sjc7RCWWcog10TlzH
qbN9XfUbnZN5LstdhhYwl8l8tcD8OR8vycpQcVrGIzUd9mmG57Fk1sUhMax2442wtqyQaSn7AoPn
fyzyjTifxiTDTNWLLLWP9o1t4ENHMRT7rqY58VARz6g+42EKTFv9cv2Trhzgmcc4g3oBKV76tKhB
kWQBY7e5ZB5aScwOZNgHP9j8v9VOz2NxO5iVvb8+7MoZBrxD05PgMVcQFl8zNKqUo13DgA0iMz8l
stxjWSZRQ4h8afgwWFpfHTtV0p5GsOzoKjT61otlZdVBg1AENuemHDLe5x/YxMzPniS/8SRbJAdn
TJ+sssPeelLbg1w65Q3i+6HXcHlvnKKVnQUuYoa4EuXRCFoUvf3Iqp1epMKT4sj+jjetfkxHtaRJ
lW9JGaqrk4QmSwqAojC0p/NJ5vJk+5OM704/WMbPGgPjWzpT6rHu0u5mEm3ohYEZ7iwlyj+3WCKa
kCGAaUyyjgdSYvtd4EJP6G+6YdC8PACOSGDNUXcGed58rUotxDMpN9/1/hRpCK5P3fcMNnfPek79
bZtG1Y4wYdguRSlc92KzOoVjtOWtsTpLdBPn4h8s1iUu07ZDLG2bXuBHJRUfpaG/TVFlG6GYqrVL
b32U8K0cpgdqrtXG42clLIFe4ulDaAK6vNzIKu6GYW01whPYVX0jcj5VWhE0gF9BJxih+un6uVnJ
sqiAzdyOOd5fSI60VWyH5JHCM5uSVzR8xVZ1s3xLP2VtiwIgYl7w2FBLW2xRq2r8Lg8l4clVi8FG
nmQRBnJlM96WNu6e1+e0FguA1M63GAqfdKnP9yiur7GRdhMvO0kfP9W2XufvJ+FDKW/7RnvoqUeN
WB6JDm9LXtf7PsGi7/pPWCHMgLtASIHOJQLjFDXPf4OE10LXaQr8SsWoBoT9UY5FL6Js/HtzysG7
1IFWf0YlRM8erHBUZ0vwLkAxRCi/knJMnpUo639d/1EroZkcl3YQiTtYx2WAChsnrVINF2Oglv19
FmNf3QlDHLIgH/dR3aihi5rOlnDZyqjwiWf0kkNuRT/qfCVCNXHwnpQqrysb84sDxwzPwcrXn+RS
1UeXpolzl4Rt8frJ0jcGskoBS+POXVy3tV134FbRxe5iW252CWyh+6SggbNzcELZoy0NVIObauP4
rs12lgME9kx5kCvpfLaaHCmh6U/4leeG88Wo1IGHhO7H0ALqoDzIIm8P5hAMG8O+lB0X2QWoE3Ko
udeKTePiFSPnSp3YqgQqP+FsPWhKgyd9pznpz5Ea+ofYqbXETaF5n9pRz01XSegoeH4fVypI9xCj
WRtpXE9B9RtVRmgLaJgJrMncqZCC5+v7cCUYvLwd5+Y3n2aZCSlGEval0yN0VecqDsR66kTjo6mh
zJFh29jWWwFhbUDCOG1GHtaE1sXNDIKtpKiOspZslWD9SaPTuzoto9tMIIiwuz67lR3A4aJOMW8B
tvxiB7SD3dgh173n+7HxpanNT0U5ZQ82jsLeUHXlIaqCrQxg5dJA545M76X6zYY/33UjjUo9Ka3K
GwsJe5g4bSz8xOUU/Vmz6r9UTv8flMGhJEMjnx8KcyngfETckfVJiKymkBX2CfyJeBKn0B5o4iaR
g17apEjhgxXofXbbT5UuxW5eq+qP62u98mFheSOQTZ97zqkXax3RffCzuqo8JQNgPFq15kqBRRwL
MbQ7XB9rbY2R46EJjv4JKd5iEzkpBQGOc+WFcd19CJR0/JTIXeYytH3MpzLcqOSt7COok/hEoLhE
GrBUobV0Sh1gUHgRpkr1Hrk/nEIHOQ4H5C1F/K4qfTI8u+u2yDcrGcGsWAPRkEQaHbLF7amlSmyo
Da2xCPTNPkQTwlNsHsfXV3PlyyEtSfma3oKGnOkiPEeyE1lOUjZemrQFFHN9vI1xfd+FTlK9fiHp
fNFEIKeax1xMaCpGkXVaKzwnN6rKDRKAXUkR2B9YgWc4RdYBhkOwf/X8HKwdoWnRX0T1bDE/ANNy
odooMft5PT12Iy63SIVKYAGVeCP2r2xMJEJmpax/Xe2LoewkQc6/KknhWhH+7rOs3iuxLN9DAbI+
5IW6RQZeG49uA8+7OYugcn5+9Ns0r2skr4VXDbol9lys8XRijZ07Uir1aWhaYyu+XRLCaD5APoN4
DFuKFulijhAjo7QbO4p0aorcQW8h8nDoqYNnsRt1ShF7VSNrn5TImpIbpaOoewjGShyDTibR1CvZ
1xDrKgz1Z20MVn0MZCN+tn2jHg8ZGpbkA30dZ+8nzuMsGKH5j0GTB3+HohTYwUlOAX5zsr+khZ1l
O8fP1eBopzQCN9LGizPPSeAGB0kEzpzq8yKq8nQbWiOqmSa4l/cxV5Q3aLXspqU+nWKj+8U6fLq+
US+HhJBPWWJWd4OLslRECScQkEleGF4VN3Z3ByiJ55ue4l3vUiOop4OUkObctkB5tjLDi0hD95Te
C09XbhAaaYvo3cS43I1jYHhNjMbEPpid7iOfDfDasziPQyDlPUCjHQ+M8w3b2D4eChU2NCib9KM7
IiW+66VUux8HO/t5fTkvDgdjwXgBkTiTeZ2luAo6HbnVos/uxZrvH22ttL7WtfbYSqG/L7KWa/DV
482ZJhhg3osypdrzualWVmNqyRpSUMqk1q1M3/kdhlGH+XbKFn5ytBzdg+uDXjyPZwwurX26zyBk
LyodGFXXCuZQDCoHaKPLceNNZZx5dR213ghcZ2fgNfRODbQth5h5S5yluYwME2Xmo7HhUA4+n26B
w3DbRLHpNWElfeoCgGqnGOmMnRqUm2aUL6nacjS+JXKmpFbsz8XiNmqbyvjBQztx0GV1GxHq9xUG
5b1L1hG/l21Ijq6vBirP80pF5toIY+mdUhj2B8xkst9qlSF9wIiZ5sGRmWaQZ96GN0lck/Y6WIc9
yEmoIFPhh8NtG0OaclUhA5e0fFHEriwhxLfj+8XfzSIZv13/ipeVZxoesgnch7rZDC1bvFH10CBh
wyPNK4NIvocqoPauMxhZwc+s49rtB7s19jztyrvWqNHKtEajjl1piCyBL4lmZafrv+iyujT/opkK
TzWLp+qyqS43elhTniyQDdOjfs9HTZpDpAWTtEeFUaXhMU28SfIGZIKLP3z6rPPeQR4ywD5vN8Wy
2exqvNprVwYDn7smotyFNw2yLh8iaAjJLmri+DGv5BTNdM0cv1HvNkpXoFaf7AtMTj6OqoUKVpro
uGNg0Cxuoql3ImwGDAVyD0T9X9fnfLmjEe5AQh3+KpIsVKLPd/SYVjCuxrz0YP+Zu7FQ01OdCfAO
U7/V6bqMTTCQaOfwFKKVf8FZrWp4IQGKJJ5q1+23sNNNCFymgjEP2n6uzGNwI06s7jC6XLwR5lQB
QZbzyeFJF2QzCtZTRdzvueHByKZ1sicxgtPZ5bUnVbbshvFk7CcAHKd89P1daBXRvwBf/3XmNd+8
eM//KsqxjtB7X/zj/7wrn/MnUT8/i4cf5X/Pf/V//9Xzv/g/D9GvumiK32L5b539Jf77/x7f+yF+
nP3DPheRGN+3z/X44RnDafEyQPBczP/m//UP/3p++a98HMvnf775VbS5mP9rQVTkb/79Rzd///PN
S3P6v/787//7D9/+yPh7988NNdji4m88/2jEP9+ozj90Pg4SlTPkDjC7+uav/vnlT6x/sEeoZJAl
0ofGyPvNX3lRi/CfbyTV/geICRJpHIOoA3NY3/zVIC8w/5km/wOXENChSJG8OO28+f8/7fFfkfVf
X4Wl+Pc//5W32WMBj79hLgitnAV8UDIIw2HtNB8PuA+0as53UGONdiUPlu+KluyvihNj1+Y18Mve
pqTSym/LrP6g6PVeH7v0PpVVLA+K9lbWqu8oVt74ZneqmoZaoxy2R8AKB7WWQ7dQA8gTsJF2aeR4
reO8j4RwE+eLX/0o/HIXDJlbBfEtZmRu2ppfOlHnbqmLt6STH+nIi3dSUx0socU7x/rbrrRfXabK
bt2nB4RhH+sovelE/D3QHZ4aPtdDqrfD51zkjksfEtltan8+uPDQqucGhTO4ede/0/LwrhKa7oV6
cZ+n0dGUmkczsfqdGSrdLq+mm9zix3cqXHc9CT2/UBDEbZtnQ5u+j92wT6jmQgbtD5XU/a4Gsz+k
aYl0+vQzTtJ3ZsK0pDJNb/VKeIbFrWKCFKHwcrDC/Lc0xbzEipaEJXtsxyynUtZAjXN+GdG9bgQ3
Ufh5kKrueyzPd4GwK/CZU+yWdAh36cjP7MSIj0gQlNLHPE6Z0+AOdNfdXrE+2IkZ7comrnbllJc7
o5q+osDkiRk4jQ6Dl2pa5mlDeKc1SuOiqfMO9O17vVPfoSe3m1ScNhSUGBxaBaiwf5tqJaWcOtw6
SWDthJw/GIWf7xRSkP0gFeXeTlT5IPV+fJys7H0Yl/s0SY+dXQ9uML3X/fRBq7O31GlvmzpEGEoq
n+o2/hCMNFalAGixKZJdr0vWL2nwHyXLvB0sG3Bqxb9Mb7p2NTFWRynVMw9bJwf9ISTz7jgrbstb
zZ3MApZZ+jaNh52ile1jXmtPkh1JT0ntBG6O4J+Lznt+VNvps6QHdxhCPVU1RtNuVf2M0kHe8QxR
fqPHrbrtaPanDgL7DjEc/zNAkMDLtTA4FFGk3agjjZE4nvbpEPq7DGWi3VjP+mIGxYok0I+m2TzW
tf+7UrQHsy2/5AmBlzdj7w5G8i6KKvUekeWD2lkWbZZmPEg+wjNx5TxE9XgaIyfzDGHdhlltuGJs
3ypGUx8kOa09wevh0bH7HzqSt4cqtSSXtxi/qwq/JpQQqc0Go5tEaBNIoXGf/D/mziO5bmRb11O5
E4AC3nSB7S2N6NRBkBSV8N6P/n5g1XtH3FKJUbd1ItSQVGLBZa5c5jdt9Vglzp0sJUcrCcZVUMoV
W1AdTnqWbpPJIH1so6e+VeKFXyH4L2vFPWB6dqOan/qitzxJ96nWkvBFi9qjAv/JjSwzWoaavHGi
Y6J3peuHer9tIiF5aQstOkVBRHX1Id9LEf5p6J6Paz3I00UIb861hqRzMcF77em4u1lY5SBoyN+R
BdkrVXhnOozmmz7dpGXCBg8C2EEmPxYNrw42gV3T1kDvDHlV1BK89nRnDfjMS9BtlFB9yTp1rdZh
7JWUzYs01FKuZWycEDejuB3dRiTLIDmHalIuCzZI0Fxn+PE4zrdIKQeWQvSKsjVQEWehhdVVoDct
rTaVnilDjUPbjanuog4tbjUg8hstVsqDKZEEGU7BDJsUYkUlGWxpfm4rv+u+JWbRr0bFVx57p7o1
2vEwitFHbK8tSfqEcaLeRYFvMDIOJCB3bdaaiz7Voi0uGpOHMaI7OH23tFPsFzIrP2vTcIwnsSsV
e9jodRnvOrQSWAjFVe9I+7Ho9sCFvk9W9zWK+vsEJc0qDfIFgg5vodlBVkxlmCjCPwuz8PRJ3end
uEe7NXZNY2xRao48MEcaF8qlDTAN2R2NvkfdVUuP6qh5FogwLxShl+b9Jpe6KzjLJ0hrxAJZ0O3u
MWUR8Ilbw97VsaQuCgfS6+TIhzaVHksIJ0wjOvkNaLTt2gwrvUK1o5c4U9OdnKG7rwzDwp6q4SAn
WbZuU9G4tZX1i6gejJVWWquxy24NK3mKq5t81DZZL6muQFSGoJ8sGer07hQn41c/2U55Rfxula65
H021PkpC3WU9mghttgvGvpZdeMS1ixIgEmuG3q/QmjU4H1LL65WpeIWHU3pjbMbH2AzOUjEIr0sa
kGBtEMwDpGElW+Lcp2iFZ/LCyFvcsuLxlIy6+dy1xfdQNPW6UgLNo7m4Qdh8E+TSqm/kRe4Day9q
RHMCc9eLaR7gnqQwvJ9AeS2DLt3FUrwNDYKvQZ3TSTXfxw9ce2zeRou6vRTJ3vRtf6uaDB4GMUVe
1hVe3GXLTOaMKdtj2Nh3lclp0Pp7M+6/y0rpTcLxYqPxKuiMx0LIb1Wd3CEEgqGIXhmroGIx5UaS
rsxgUDBTy9pF2Pnxamz8lZMVoVvXmuKWQ9lugsAJV1oFaa9p+xu9k5+GcIKbmAWek1fPWMY3XqYQ
AHotNle1BE3TcTiBuql/Ci2/oOiqFWVd1qEJecZmods+xjQVHPsIDf9lVpvyRs2k6XGYpgfbbBNX
Q0qDKSZVmyYx6Mkao9gMRt55QTZEOyz4opcwEt1Kn6SMf2gFxsIafOGWfpx7dFbbFznQ0i2KpfEG
Dcj2IdTV8d4Yx/xpdLL0Wo6NpTN2FmPosyFWo2GUruEMXtHJt5qkP6RZjOGc3PXeZD2gHdlsc7/U
V0GjdyRIScZpTpCVYrp0RoJUX93735zasl2rKDDhk/t0oZfBqnby3SDLuZuVb31tagdfQWtukvDr
6EbjOYqcdZdZxhbupXxbiuZBHU3OMuvGt9o1ljfagy7y0DMq6QhiO3OFWma7XmmAgpZAiYqa0zKJ
i2ar2fJqBFU3xAH4TXFusmgH5mfbDqqbp6h9qkrsGlm5aYjxTIYWSohfuJUzqwTNMTfyEuPeCsuD
75tupoKLKuHu97WzGn2lxvYDidTaLjZjrHxNafe5LTIGuFgKt8DD4Nxo6jpo5v1oikWRWm48lp5c
mssosjgz84MMum0QqLGYbAbHP9NsuBWq9m3MFdcZB87Waove+irU9bs6GTxNmVqqTmnhIIRlRmPO
/NRyWydZJoFyUui7ZMjs4gK0iMzKS3UV2E2yztVDJtuL0KEV1XauEYuNblyJLHxNqLQnhCQKs029
biBfEmwEK11Yklinfrvxw2KXl+o6sWuPtGvVmiaE48ZeK07FJ8+keBWOOAT4+nQTZ+ZJy7vcjVOg
L2KY7nLFlLmT3vC0oG03Zdvfg6RRF/rIgdaM5rlFDqsw5BdhmXtF5jyrx+lH1/XHsMyjldFPrp/V
m0QRWy1UzyxqUr4Q8OIkuSYKlH1ugmvSN13tH3F1f6nqG0nubwt8JePaRy/sNs+TJ9TLHjKMOIrG
XsGJxzowOaT4CVulfCqNdDFIUbXIISQthh6oQCGHq6FmZpxW4488th8NiFBzbIB2+ZRb1Zsu+3uj
b93Wzw91mKx7GLtSqK+DWHWNsFjHRv+969NlaPa7Tu+epnLDBHidl4JsvlppqXPQ4pMz9d+6UYVg
eJD1G2FO1/ng7NvE8HQdmkeA0FlQHUy5ZPN2sRsoBLJ8qPYMdwd3FO2xjcNnZm1uPMSpVzmQxY0i
e1FLdWPWElPZYzMVPqbfpbFwbLzFCwRv3VE2f2QxC5tsWj+MpkVG5RzLMj/nWnXdScaK+HE0Tf5B
bF/BpllO1Y1Wo0Mop7OpVXJOwrFxmUsd5XBcNJWKUJPEYcL0wQPRGWwdWhydvPLN5CEMk6NOomrU
yh6CyX2oB3dFptPbEKFYjkrj4WSNJHZ7lSvyEz3FBNUGreVIaDdjq52t8bXTAvA8kTsN9bjIbAnH
QmfbZs59Y5K8lE27G+GDD6pWrVtNugYAcVcWj9ZgHgbTeWUlhYu0iW/AiGVuZ85eTkkiln3Qv2TB
5CztIl6pia4fITBq66xIN9OgnqJIvurNaQnXNkBuzvRdv51pFdYbusi0cdrxPpScuaIIPJtjTMzL
snOeBnKliKNMzqRDklneNNzRGlkXUhwQRbF9NvXuJgvBr8v1uRwUT6jtPuYMDKTBdvWOI6AdjK0/
+ZBizaeuOztJcRpFddQk+9Zp/UVcaY+637gKYY8zo6oQsCzu2uklNp8jQ3qbtH0oGVeyuTRLkc9h
73ocjU09tce8bLXrKo++D3l4RBP4PoX26Rk6tt564/XcXeBLJwP0Xmw3u1lYZgyLH46SXw+iW+bF
oxpZb4FWb9Io29O+G05CMdyg989FOYNVO23HoU21NtFRDIMFui6LePBXodJumZK44WR+z8o8Rtsz
30q5piLAgpa11NdHBiwQlKelKINNVVXfYlt6qOhNxWM0rAy5oX1TqaEncTTQdN5KvTgZFSnpJBFs
NMp0wHX4GURBbOP22C8luRJe3He2awTFDynCTVj1QTBn8k0s2fbSUojmodU1C6vpta3S2xV/zD0t
sb/6RfBUpDHJVtcehKKeirK876YEkwQt63d0on3PH417HcIe7iEdkg1a9NIU+m0uafk6a+LnQCWX
1Owc+J+S3XXdaLmqX85UtNptpeqx88unNM4S0h9JeHUwpJ7VR68pRatX0Trc+chPr6YWwnpomy+i
z2/kOjMWaFleVVFU8n+LC7C6NdK37REc/CnWwW5HkWK6U1Wyo2q6Wz7ySG5UwxyIS/EkmYQBqcbW
3AJqto7ooS1ylIvXsj0mK5r3tdsXaenCUwSvYkbZLqnliFce+g+KIr4GpZVRq/QI9JeiPcdEYsEB
Jm3UKljxcTq3kgzflVW/cO02Fq6mt/sExJonVeIaqX9v6NWbzC7cwHSWflgXbmL0Sycv3zRLuUoY
+2BziDA/kmx0QARqAVXvZ0daoxQTJaI9ll1KKMtgbYTfrDM7pVq3YacHS17pQHzYjmpKDSnIVoZ8
uGr8mJ6N2fmHMMdVxtUKSd3rbZatirQAsMAozQMJpGzVOCJTKsvkm28P6daUwpoS7VVI7G05Wo2g
NsPYeswl+9BLFEq1ujON9IfNWauN6bfAxyQEJa6YOB31ljuo4AfD/t6Psq2km5TuQttNNUfbNBul
yNpB7VjmQ6buSU0TdBAGc1GloRcXnVtI+sE0iHCWkn9tlUJ2lmOCDZDWS8GWoyWVLCoPxefwM1RS
4dxeWZkSPivJoCyHuEvWDrX1WjT0YIagxS6vKwLQ5BFgwqU8dQkI7qlxZXYf0cPfR8I/jjXksQrj
bU+gW0Zep96jVf7SOvFCQcans7KTzkq06+BZsNQyS/oa2jXAnSJe+lHhJVW2CjIQNP2kLI0AT1l/
9OnCcCzjQq2jGxJXnuG3y0xvXbUVG1Pp96LC0alyxlWhSAP6OWHl5Ua2VxTtFJGqpWq2q/rwTXdQ
N9C7nRNqmw4HZ718SUz/bqjtqw7jQ7Rtoc2rO6tq3Q4F97rV5+Fs/c13Qq9O0pcq7k9lEuyT8UlY
LR6047WmizMuno9SVhyKuNwYJG1mbnipE+4g717bwHW0EFIsTsfA+fqDnkdXWhrTSWqvRPdQDtFN
VNhMLKZpadjFI10FfWuREpMw5jVHrKTTIjAhMCeiUVYJijwHTJN3vV+eWmTB0U4Zj/7QnRPVuWZb
LgKz/qoLPyGcvenkfZPWPqBr07KN832YhTfxoDqnbojM+7Kt5GWbo4wy5SBtEvCqUvWUdBm9dIm4
mysHKZIt1+eccrGS2Ud1dNfVgnZW2Q+7OgivfQ1DbgNhCJw2yhPjc6yt2ul2SizH69vYww/pocmU
sxh8C78Glexy0jMvq0qMVpmduqpyIzl1RUaU3Ks5FPGppAUB1AnFYAcZYdXFBVcjQwl+1OAEthAJ
nGPmFCOtnEhrV1Fsb6owvgJOybFoU+y2qzq373Ux3akOkbOL03HvT9ZWE8GRxpDjSWlgcjBosqBK
jMK1KpPkqEUUt0tDiG0wBRSIunWLt8dtFCaPHVMy731o8q/a+f/YpP/Q2P9j0/+/sJ0PFPen+dE8
LvjQzr8NM/Fc5NXbzw3995/5q6EPe/8LA279naFFT38mhf7V0Eeb5Au4YibtNpDY2SLj/zf0lS9o
ezIYYlrNnAZ9NMY0f/fzlS+kNjMICOQMGtHIwPybfv47b+4/A1XcixnvMX2aAbGzqoJ8MXEcwlAf
8RzI1mXmx6+B1ixSYJoeHt4wV+Ey3KvmmMI2sbSIM0EbbZR/O6Vx05jyxqhreh2F5Wep69uj2BpI
lywRkp4IrxYK1nMT2vY69IGB9FjteVALGhaVkKMFky8Ebiq8Tzrcj6TsXHHGXRUF5wINfie5rttQ
ulOVNLkNNWvOiZXYHl3Zmc5y7jcdZmiKCcnYn9aK3NGEguJoPiStbmMNJVALdcvWkchyrDh2m9RE
il/RFMJxTNO+60r5E0zTxaR0fpOz7SVsUswGZuLMxWg66XxKBnj162EyNqYv5/uqMkJEmVIKzYwc
uUvHdFUZxJG2lrtd0kdHPxqe9DQh6In+eWgksdEMJztVukbrpkkOwZS85cJwgPRo19rkGy8i7wgt
XTEdJ8TVECgI6Vkywetq14l7EnF9+oQYN6+AjyuE50IxCDQKeC1Yxx/nPQDiyYPkntStl14cequS
lWjHxMCJWAmkr1EWnwI/Lq9+2kS/GTR9nDL9/TbndT4LMSCVc4G7MYIgQj56yNeS1tmeGkUa42Jf
cmFX68ycZWX95+t9BN38dT0kkYCn83u0vOah8E9aDBV4tEGS0HceafhcSZ2QDypJz0Lp4WtG/lQd
rUEdPnm1HyfNv170EjvhpJpZIWW1dppA5lAqba+OfWU5TtFnWrMXcOS/rwX8mimzpcwoxo8PmMlU
+TjtFXzGcVoZWrWkNN3VmthNTqQsRiHEYtQdsZqc5BQ3jaBl1kWvVlHHizSggdqmaX7MplnVtGw/
U/z53ecGZAVi1IEfpZsXn7sSqJYKK83Xrf1gImS3b6pp2qpOBL2u+kxb5SPK6a9XAQwYKhbyrWD0
Lr41Wu1DVETsVIgz1ON0pVd9Qg/j368oIBMoUcPFRgDj4uNWow+hqcXWrRt9fVtFovEmsxhnu9OO
SZKFApcSDcs/X/S3j4aGGU+GyCPX/fiVqfnzuNF4tL6PIm/IMFzLEV1f/fkqxgyB+BgTZrrc7MoH
ohK80QX4r+kR8S9GM1/j0yjaG7va+hWNrNBZ5rmyT6pi2ac3fbaRpIcWKS4dZcumiBaO9EOWVkrl
rKS09hr/bkwbN8u1FdIQg/K9h8rjkxFHCagQ3WvHaCWDSa+sNaXaptKWiaj3pfwdFsFynOvV+jn1
p20v7ezEWuv6t6ZEYHLLILEwDNdITehWyjr3rzWRuU03HkCyACzBuZqZRwympxeMGZt+aeThSjQx
KRtp4Z9f1Tsx6eOr4mwEUWupsIsZ31+Ez8qp0fkK43IdhVRH6UzFQvnTuM4iZmRRYY1eqZV0xTWC
f6BFipvZfYucuGwtDSOttnKfhKewa8q1L43yumS0BKK6fC7DwKbjOsYrXdj1Z4v3t7c9+x2j7kSe
8YuSpcnYbgyZ3a5H26NDpeMIzLn8at1pP9KDmbvF0vSGB406gDqLdH5t3lybf+lc/Kuc8o/Z4oe8
8h+zz//CnHJmbv8zQsR7Lt7+5/6t+v72c045/8xfKaWkql8QNUXpYZbeQuhkPq3+yikl1fhCbEer
wADlDNuJH/obJKJYX2aqBbrYkFDho8xyrP8vp9S/ABCBroCADajFGcz7LzAi70jq/yz5WQKHrBJr
HpV0F7aeDoTl57NUpKbKrAyIxyBLxjbWU37r1475ZBS5vuviSftWUCkBUajwaSuCsvFCLNu0VSbs
9BkExS7wW7NcSlJuLgaoE+RHiQxaomj0Z93O1X1ryyl9lLCnI+hPKh5ZKvrsj76jSOeojWlqxuiw
PTh+3x4ACyyGPLHcEqS3tqkUZw5KuZ17EZ6UGCIYL5GsS896OsK0KpR+qcsA2Axz0twEiDO1K7OX
2FQ/w/m+u9h8eE/k7xwOpN6zvj7Em4/vKQeaUcaZ9gOtT/VOk7OYmrwc+rXRVgyABb6nboYy00Yw
gAnpC7WvxogZIVNM2h8EATHcSmGkkPpaancvowg0ulVH1h1B9MiTvEiWEQoxMmrvlaBl2rbhMov1
6bPMd/6el8+B6gjQJMBycHkuTjqNAhox8PxHWQQBquM+XdCYc66IKNFNkKCOyL9XxaB7ViY0AOCB
eeOkw+g1Yy25o1VEnt8I5cVP/G6HD7lOkicf8K9St7YIqj26M/oVSJxoK5Q8/CQF+5h4sFax2QFP
zTHNtiFAX4ZnTU602hE/stRP5yGQfrAFJ/VI4X9QYu0zldF35u/HdwUcGXw335SvCvnp4zefiOYj
RNO3Vksepdi4C5K5K1REzabJs2Tv973s0u7JvB5U4BANn/lnv0vzXd6AZeL4Qx440/EuPlbKkLxq
hvwNzrusuFJkpL3bAgL6DlhH/TElPoIXft3R52uMcFl28vjCmCwoKAmN8blXygD2eJXah2RQz0Zm
yRINkKT81vldspwQRwkWutwAkZlSKdx3SE4yL1Ys6T4PpWVnMkBdCa2hDSYq7WZyJKndMMRjAJVl
4kbykbxz28QuPpGXu6jO+M6IV8xsWmgSAFlRcfn43nWtzwW+0q8okYFHyalqd6Nk9Y/VUDKQnOQw
5wgO5R8B4kZgOfxBn2OBX58SOzFvAzhVgQv1h1cW9/l4woM7st1qLNoHU5KbU2DS7loNhn1t2rVx
PwRDf+KvKi8ISuqVvs23WRFUR4VU4+tg29eYNHxmcf3LUp69gKCBswmhJ5HdfnxENkcuusp4Ydyg
YzuXAD+KpcBVhAJSLvL1TzKbd+D8h5XE9fhFMcF5wnK+SAJLGmmqNpYvbeMMj4YvjOUYh/Es3pRG
2zZ11GcNcNimk6Z90PjF6MV+faN2WVG5akc8Ui3RHfKikpimzgiQWslisWB8J5EjO9ZWAs2tefRV
mBq1MR3LaVTr69Auu68q2ZbklkyOvypDsWgss9krvmztZUTNK7fLGsyHqRw1xkrVzkEk5Qe7Xzkb
JgxjppnOZyIpH4vkeXmhHobKuAzhcwZwX9QvqQ6gakin195BKCUWJMMjb8wdoirYM4rAB4bY/FNO
8JsKeU7lL14/XFpKVkIYwvKXPAM02CzQDcMrqC9768TNtMCgWiyM2HcWf76SMn/Ji0vNQZLP7Kjz
5rl4Oo7qVFKr+nV0ukcEMuiNFk2dPGFN70WTw8jKFGhnxPDZkcWxreRbWEXxEYwLvmJ/vpV3fPLH
W3lfcBCr4FjgfHVxK7GTMp9RnZdcn81vxokConWQ+VOjKgM91xUUV8EwWneR3yOrDI5Pegyyumc6
N/vHJX15HoA/JwtFbidW6ZC9GbCObKYtJNmu1THT78qiYsZRVdle9UONSYwWRCFTJd/kkqn1mUzF
e3Ph40NpCOXzbmn4ITL6nij81HyQw8nGE8XEOkOlbY1yrfldrqvJq9jqZyY62P5lNmBTjlNbWRbs
nrcB51dwpbpug35DTayslHmEHdLQn/KhWYLTCO0FoqXZcx+K8cdodkQFVZoGMolJvdXrpD7FYtQf
p0Hr7svcV8/EYrrTkbKJ/TK8joMmx8Z2tGFUhrnNC5AbYSmML/Jso47t+MRYUtWXhSTdJvFk7aRJ
NfZ6kbcH9LJSaJhdBFrAMSLKBaHo0bViak29oINjZJ/shXfu+OUb1FDcp20Kl5618TH2aV1T9zWy
OJUayLNgqDk3p/QeIFaQAjaps7FiIuMMaPPm5rC1goHW4BQlO4xHBSoOiOuXOGL6XpImD5baGDcl
9PubOm7wjCsKrW5AUJnt3hkEgxmpqfPr94X9r2qdf6xgPtQ5f6yI/gtrHaiWP+3xX/vnM0z9f/Y0
0J9/rnbef+rvDjoI9lmBbVbCtdEFm4X2/+6gqzoddINAAO4dbsp8qv9d7Wj2Fwi6swrj7KuNOgr/
6e9qR9O+qMRL5DrpaiJ1REf+X1Q77xnif5YeVBBuDZ4IhGv6pEidXzTWjBipqEmSxFUk1eNVYAyJ
11G4u0bbSye/nfIN+ACmfjZOpKHoC+g6RZNsUvTFDmadgBnXE912mQL2R+THy8Xs4QqIyrGCtaTK
7P2fXu9vzo2LFPT9htGeh80IXQxfmcs8oSoC6jZo9ldACiR6IzKzZzVucUpThQfO6REWqfZVz+CM
g7umyVMK8zPP5TlMf3xpFJsqb4xffL739sNPEa8pcyBxVpJcSZGpnxlmqc9pp5RbPYyd3K3luAYH
1wQPnzz6xzNzfnQ+EEkLTz7/5tKyIQjBLQm1zq+CGj/Rc9Nb2RN9IvU0qnm41q3JOkxFIb6GKDbA
v+lyRQXSPtm2G1jMyzE9y+xrtekZRvYIKy5Vq1I+Eff8mEm83yLMWmSwSCMQLHHUj5EM06Z6bIss
uWqcMTv0M3o6cGrmiabajeVGLi1l2zeDcdK6YPiMaf7+7T9+Fwp3TiDSR3YUOikfr17LVURPvs6u
grA6RXIRfNXjODq1MFOOYLXDnWkmmeFO5QApSFeqLTgwZ+EkYbSLx0D55LS/kF7kZaDbRE4FyZhm
JhT4+Xv+tExogztgKPPwSi/margrtP51wqL6JDtDna4CSSBkZEv1Xe5AcYxzR+td1SjGA3SBTBxn
yHCwAJPd3Mmff6lfN9IsHQZ7ay6mSMUudQoNiqdwaBsb5r+cb80hn052r9ZPitKF64xmO0gPR92g
C9/skyiSdkiBxp+8oo9J//yGuDzFK6kZdlyIXHx8QymZWT0afn3GELMAo5pIwGbm2wnbtnjSoYR+
UkldJIPvV5yfl3A3+0j8wghsLCVtE8nozwQzNkkckGGjA0rLVqlxBJQyc4Hhw+SFstW5jOPKxaAA
eUUm4a+RM4fdP3CRiPsfgwgPT1eVXhcUVNjoF7mgXw62kAp7OKPcKg6NDeq0aClfO18EQDYMOTwm
UY3eV5zGhybrw8ENQ8ecnY+WSSSBj5qi7tEOxfnPYeaXLfxuioa/xHzMzL34i2+Ce3tBhJPPltnj
ST101Q7djmCpYqX1pOSF4+rOqLgin8LNn698IWL5/nHQK9RmvXgcc5g9fLy0YrQCTbNGP9t1Yd0V
sxZF3mRg+yoAPa+dWionve4s2ila44GpQE1GMmJ8wWuIHHEgF4sx6/vNEIzogwurGT45fC4HB3wx
Fo6JRoFJDwJR3I/3V8q1gzyqqp9lkNp3baNZkKja9lujgOUMDGhcyAUEnZux4BfjlJgvn7ygOXx+
CHAIAPFuwEzRc0Mc7mK/IDQVm6MScubk9AHrMUW32q7rhaKKYQXbLlxbpRIeBeiWEMDSKO4pVSON
RpzT34Falz/Zv79Zwx/u56KIbm04cXEf6Oc0NR9FEO4UJ/rxyTP/curNz0yk4MRXiO2Xi8ImEa9s
YatnqxpD5EwRhVv5/kBLovLDQysScYhiS1plcl48DXFhbMTUlXiTZPE2CCT8BLHLbL7nWVjDGG2d
Txbt726Ppco8ySTM/6Kvi8zc5HRmpJ3ZJM1d1VclQ9iEqgOtS0tbfvIyfrMCDbJIJED4ZdMw+bgC
JaMZ1Mzu9PNodMTKsKi7+9bRgr2d1sNrajiNZ9b2DFCURLzh7OiWulV3B2L8nc3MpXUNYZQrZi7Z
jEyCdaGIKtmOsqjxCEiTjTwG4I0+uevfhHnSXxSC6R7+5qhBxN7o0YBRzmULytyNwPR5lSnKQz5A
CXczxxyg/VUYac+IgK8IBX13CpKXtlW0H00P0FrFPJXaK4aCDdPia6fUzd0nNzknBxd7iwSYPrA8
t0G424+vdrIneCIxN1mXchfB6ogU4HBxttKVpF2LpHC29K/9rwl6pqdJafuvIK0XaY5tpdGFbxhe
gWL45J5+9+JQ3eRgNNBHVN7H4j9lEFxzQiRIUc9APo19XSvN3aBYSEHhUHIbEYH3I+Yt20SNYNhI
Sf6tazpONWTB16AbIQg2rXaI8qa5M3q7f9XpIf5fXtt7FaMhW8+dXhwXxsBopswShXS0V05lMSVX
RuQ/IMc17Nu6huQQFcnGqtN8T5fzpqgKIvlk2lulmKC9AgL78zv7JTeH2EuMJkdGT2ZuS3z8jMLs
bT92euXsFD0FfRYWT50PqddNAhmAvKVWt5rgZf75qr/Jprjs3GMi4ZtNPS+OLqdVWkw1M/UsMke8
qC0uDkYLIpNjpF5K6tRfR1Nm7IEwWNeaOmHo/p6k/x/uAsIvElaIhqBmcREewNAMQhoi5Yx2G1Tj
GvaX10pmsMSLSQBMyl/kcvKftYxxRjT/fdbC4PrXN0FdCpYT7dLZNvGdgv3TorXaqrW0QZ3OqDkH
+zyf8qMy2fortE3lZPl9fiiG5DTPEnAaMEiBa93+5B4uGuZzJsE9oGEyQ5rAw1x6GVi9UjRWpsvn
gZRCWw6mXDyl88YV2Rw3/TTk/E5iiFvZOAUndP2U2wH8+lvehsG0QDGkePJF3JRe3VfNHczweit1
unptlYWxN+bEVACr3laKWd+lWZ9vC1hxvWtgYBuuZnMoGEhN6EABtEhn38sta+qJaZ+8bMwSf4lb
IBmodZjBISOGGPDHBZ9kXRmLtv87RiT5SJJkFeE6mAwLCTNL2VcImqBjWz5HrZXcZHMVOOPp9q3U
kvIKA6cpWZ3xBeotYrc6fGepdHOGXMvEMKaFqPX+rap77ZQ3xmOldcY+GKZ+29apdRVKdX3Pwdh5
ZpzjUPFe6aDFqp3Lqbfx6XR6Ru9mWHbrKdB1tsIw3oyEjEUTqAlc0wlulDIXRUNM19+FOmDsnTGM
T53aLUtzkvYw38tdW0MPp09sLGO5zx7LVFhXhR1k8EzyfJs7VXxt6INg4SusrdhMvzfIQ9xw7kFH
4FNtTStUduBUy68jUuc/pgahwmLKZTftVHGkQ9qunUSdVjVs73urk6SXIm2g9gdzXaDxZ3JR6LiV
W+RGt7Dw8FpjbVse/cQe1mRjLBXyLfu667N8a9MeuC6dOtgjVbyqptjf6cJ6kEPpGj64jlwUqsZ0
UtrwNTcj+zBlTrrspkY5RUph7zToUTtEW8O1QWGIHm6wgnNn7UY1QP6RifFa9bthj7N4ss3IS66j
tmMO5JTjG4T++BRGlHBphsNVnCb9HohGvR1CHafDrH/Lptg59aMaFa40+gE8Xlv1oA0+p3Hr7Mi2
pFXbxJ1rR0pwtp1WOgBTaaAHtOG4QfLqSsENdmEW0wEFFPgHkKvzLYi35g4lzu4mjaCHuDSV7i0l
Kfcwy5TBqwKLv3z/Rzq01wPDJOOWnu/Oz/BRrazIBKRBp3cP/yf566wyiwH6SN0QM2GFn6Tsf5k7
s+W2sWxNv0q/ACowD7fgKFKkBpK25RuELNsYNuYZePr+QNc5x6TUYmf1TUfkRWZWljcB7GHtf/0D
KziIClSDILKPAonKSjPIiHQLw+qfAkM0ietMZWEYqNldQmN8W6DWXiXnj6YVvEgPoA3jAqHvuGdZ
q7TqB7dpnRTUePCL9YDIBIXztoZi9V3z2l0M8XPLN61nhkGzgAPOXOqVAVuUrj5eRZ6/QmBTH/MR
b/GgMIz70KjsTSmQ8tU5wm+hFsR9+noitufTyC9MNOF5MY5uKqXaEWlSvlMG0dyNui1t8jiLF1an
63syBrPZoPftjy4rsscUU50738A0L4QUhRWoMi6HEHKR1fr1SrUyy3LxxZYW5Aci90qd57a1x/vU
ITy87HQxx4cdzRYzGQmH32azXA+UFwfzAmDxoajmTZJjMVo3CHx1XQ5O+L1yaxhCSPKK2XgzNS/1
r1UR9r+tTrqTct27k4VjbwMz95Z6YerERiRflMpS2Uq918SPxXPdW9Zr1wTfvMpXFoTLJCs/ja1H
PGPNWU6/Y33eFYmSrE8cQ0vQEH5YiCK369HjsBhfRzbnfSGzl1ZV+10rA9V0ezTUb6VdiTv2/uwu
qmXWpBS0pTavW+21M7rqRNlbn/RSZmFgYhW7PWbe/Qwr4fEuGbLgVZTsflIkhhnPCebSWigeC5J1
R69IlzCKfRShBUYHrTeeipisRQdZ+7JPWg8Vglw9Rh062EGv/Qcpqf07VBT5nr5AsiWonj3eTiW0
m7Y+cuha+jgsFC2JlviRFV/tSPb2Hp5oXMcstpcQV4WFVQ/PnuoUm0428xcoJWyEde+zpZCH0izG
zgRH0yAp3FVlVLwEhcYzn+9A57cXD6b5ODblBt+b5I3uR1Yiqw4iorahicl2IHaS0sZv+G8a3zSj
6n4mfp/teim0H8wkkw5qUwybqkNvUfaVdidbVXen6PgdYRtVLcYwyZdZQzSDP0jo5CZZCAYmxcyM
4vpk2UPnpvFIyTwG3MDOW9nQq/UpRxkfunoYq2uypUAeo9TiBtAbG44c9YuZsKs7WnZUQ3k30tY/
jak32aLQunfVMMb4IhP3mqSMm2QospUoBnFf4U44pyPEaMOg5F90qQGhSUdUdjLUmnnV1Kgqe+db
Uuv5r7z2gNSsXMWIIUXAnZnhc9qpw0rqkqUXBe0W+Q6SFRHryzIe7V1NxvcdvWljbQtU0GqLdJvA
6VlGdsNhUDtIgKVtLOB127skSB5Ns4u2bVMbT/ZUbToN+ib3jF1VkQ9dm4rQWiHv6LqkPaiy5mZE
vywoSsdfoWONu3aIsz9gQjQVR5Ds9JUURMiA+FSruEW7g7ezhNLHQu/k+LHpmlIg33O5jed0latV
K2fYRBSRz9kmBd9sO8ewwYiW3eRRIE8UwaTL5COGTP3KrovhLaXum+vYVBE3PJakQox2XZ2kaEKQ
G6cI57mn/NTlvvqqZ9DbgV7kYat5ijpzpIJLN/GvGzyqmxmu4gns0FJ1B68QuxKCRDLi0FKSXLon
1FlD3CsKtNh+t4KIIWH70P2ifdXviNuxNwIrv4VWGMo+hh9/UIVsbrKhYWNTid+BlOo9x1Jfb1Wr
zh7idODyrnuFwapi1Sds/ycz1OOHvhx9MOZBab9DqK+OZxDkXO4VaMieCk0kv0YCDmmipeUsrdCu
VRIu8pkBRYK0NWTVHT/HVaMeZvpQWA8WMLKb6rEyq51u+BIPkrQZ87RapIZa7jO25hXXmgxiVarP
NLmw9VnBi7xrCkrNuaqhf3RY4F+9xhMuluzOrj2fkEU03lW9XtzlmpaWYIuqgwVcE7HKx8bhNMtG
dUa/tnuI2mktqxRtfpFpzw1N16fUkcHhjGyRRWbrz0XMm2psG/Ar4gqoscxs5zBonbltcvSWlEEK
tijmXSo6Y2TaGTbAYWjRxGkj+yn1s6kqnpoAnW+a3+W4l3h8EdhPPTQzbNtwPnqBAgUCV2GBg+id
hPtoVnOPwwutHfk3XVdwo5zqSPIU8xennC5ZvUdbEpNgu3lGYslu4MlUytZQffMrnxno2FnuOuao
b+gekKWLqPHNUft6XzrYsiBDs8c77FKqbVhlauNKY1X80HXYom485bTE8tgdaV82Rz+3pQc7C81l
gWVIO7OVMcWtYGD3VSWrQTGkqfwepTUH/VEXrSkthqKXsPLwOgh7oehh+IYPwoO+irqX4dzQsNoD
0HH1E91++61WsSnKMKux52ZBNWHLPaqlM8oTw+D4mVae9A3aWpa5cqFVT1qTF7+yUu1StwrwR4lo
Jn9vVatr3KCt6hCagRrewe1Yhqkx3pf8nBd2nrJ2W9MAqkJSuitGtKp2mcvfww622SxNgm7bj+oJ
FwL9eYzzxyEyTlZsOqdB6+079tHJ96/jxytQmUw/ZZVlNt8bRr5KobEYTOwEmOtVOqNewcLGTJRy
lmeqNMcAAMsJK382PFncgcgOi6LCkodevvESWIRzo1nB/UFru6VmeeZ2zIKNHtH+ltUw/GZbwStt
GCq3AGnlw2Bl2kxVC3vu9/TkxORmpAftgAAcx4lFpGvlW2/nae/qqOHRlqdS+WPyb6pnQVx7+9To
tHRe95r+k7nnOXc9vy/aZah+S+SgQ7+2Es3/lpq5sYcLlf9GdIYfFRLW4Cu2iHr0NR7k6QSwex3a
EDan3+w2qCQCicfWX/SRmhT3Vp9I3zGztOa5Am/O7XuYflWMrliCuuBjdpLY2mbokmaj2h1ZNaYS
LVWIjrvIk38V5AaO8wgN2lOc2hzenAPilR0RIrEIeyeZmSGb2cJsDPV+sBPFQXXrWK9VSy0/i80q
qDYiTfUvSAe1EMOGpn9oK/xuH4mxCLCeAEMoxIrEXPmLMsQpf57d1yd6x1RAWHKFq87KMMMpuFy0
g/BmRevhzAHObD2Nspai93ZaZf+nfiBQvrIhmZsouEOteUAYxe172jwLCTeMpoXUVZjcY0kNp4rG
S5j1rSYtS0dNMpbO+T+LZAUfgKyoszvZjyiltEChn3iuPfIJbybXJ1yd/9MKBtNTPDSs97Yz7bmj
JziVlOoENGr1oxiZGqWcKHsOTfoKJqBUkoTFSxiV3Rv7eeeer3Icw4zoTbdmvP4oCuzM+SpntSfP
O1MHzU21OH9pxBCXmEuG5u8m7EhlOdeSMfxQihG/ibYaqs+taTZiDimVrnWahNmXerrw+kkHLpsE
RvfmhTZ7nT5gZus6oQVJrsHBlb15wv5qobPt9LlZ5yyq3KkX1CjCQqncT3Zf1QNK0PqkGZ6+nDyd
XCfw1D8/I8sr/kDJz8+7pM5b64IoXYyIJOGSOMLejMmoLGWRh/tihLziglWAi+JwPiFoPHngdzrG
TkWxrJyxXw9J8Ltpbc1tin644zh47IoE72f87u+SwPHW7A7WCcthCgWMMvYZj+hS7vprSZCpLLVO
dB/jhOlKduwfqixRd6xZDNYcp0VUrdfKc1Y39YnPzvuj2hSLsg/8RY0Tk4f9SvKUkFk3zjRCjjZ5
gMVPYxS7BBbVvkgl/saPX89IiEL49l2GPsxVZeHhusktwlaE/9OR7HGH9R7MX8eXgx9pKPNyKi/0
bLedXg48OaZYWrWPYMHatpe0eBkPYUj7i0Mq7ozqhF4Z6NAS5jrhROd2QpIoGJTxLDB2OH9aDDtR
tetC9mL0yNztu6pOflgU3oc21bJF2CVfpTjgutr6PsY9kZIsdCUyj4kslDvuf6pbjjLgh+j9RQa7
YR8Fsu9i2AmUGtYctuyDzA/fC9VlL7g14AcTct1mBkcCUM8XwNkW+THsclM74M+JquGEOSvoqd0V
E2IR9FaPbgcOZ99lp0AKf5CLZzxExVijmK30YW7jIDvrWrW57yqPpD7grqdmKMs3R/fs5yoohMbW
wAvTC0f6hc15Hs/ibtTw4AEefurw7t9jw1UvJHMMBneMQg3PPVVe2z1UIMmRQ9qsSdH/UKxGgGvJ
lIlD48XLAqLUzPPbca0HsXxnI5ZbdHYvHkb8W338Y8PvZ4AGLTmLxRtyeO5jYQ1fOJz5npZpJjOY
tNoJGOurjk9tiKGAIb5j72TPq1oLhrkSDMY29u30Z9x7ZNtO073wHe8po7bAyG5a3SIWzgw0RHuq
+/goJvxaNjPPn6tKYaouYmh2ER+0pOgwfHC1EBCuQNrPBNccafdnO4L+iUXSSJYq67G23K4OR8wT
xvqEL6TqrORILWe9l8nLWhE5CEhaPiEnpYA3pK5U3Do+C+a5duMjWNemCw0dJXnvFRQ7sgDmqwP4
6RDr1OR7D+l4Rl0bPJx3N50+6RqP1kNYhva+rSj5lmeU8HxFAumAER9asfKIXts4lVM5eb7ecR4B
FtYdq1ClI45cXUDg45T07slJtZ86eoyn8bwRl3jTnlIv2EZ1JmP01vc+7mqKs8FYrd3Kep3ve1Wv
530v+FdjsSmyov1hlKZH6l4hP8oy1g5ZLIkXIxzKu7DXFyWSmj3gmPScNhWXlwnpy7Wxe6uVlMBI
5lqy64wcSbpemjMlx4YjLpv++YxsO3DftyYpZLsW2ndXGPpdbaa4Lk7nTjNBW2dAErpD9jXWsSc2
Kx99ZEf0UZl7/kLKJoiowqriWVRRuo/pmD+1Tuuv5L5p91CWUbxZ08aaW8Yrzp7xVp4OvsAPmn3g
4JsxylH3m9aNDCzSKq5c9jpKQZmyEYcvbx53VNB9IiePckF+dFIPWE/kmvNmjQOYDRQRTKmaHwNJ
5HfGkO0VbVTmVlMnM/oWHlWRYi+lSrKerAiuNp4SVOWtPeSVix4z2BvhCGOhr5giuAers0oXbPx1
HYcLHFGNYQ5CpiHLd+LmJ3RCX9+gEONpmj7q3vC9NLbijFWcz3m4xZxR1jgBAfgYMddMK+Y7TA2g
zAm9WQZFf/KF9Z9ytvAV6BF+NJ48PJ/nEiQgZZk5OqBB1qYbrXHKVQoGi7VObq/twsjvCg+as1N0
izz15Hs0yMGxFfnrEDbBPQUNRZkRiXu5hhirt+qPKtfrUzx1WO3c0u9kD0N8Yu2CncLtwMWgYjgK
1emPHuqTveNQGJipZq+MqNY3Sduqy0y39xaX6nsnk9SfzKfwpYUdsz3P+BuY+AeIOMwb+PIE5hCd
c42IF3VkY9lR02606vgIeP7THsNsU3W4DRIvjPlEJturDh3Acxi0X9sWWwdFlWwNIU/q/fpDxClg
YKxis/MeP/91Uz/sss1Icwj9m2bo5DggXr+E65GVIzjIBTpw5utM0DcXoaSBk+iBiklXJqJt06RB
OpfzwnNuiF3e9xMh+9ngPEiboJ5fE6RCct3axpPshxzvOIq+nD6BPF3RZAsUDlWkeovlMrXbLh8X
bQ2mXw6SLQQ21hVlgvK2jXLsuB4GzDAW+JwGGOGR1vFTUQf5YUBS9SxlfbviRHB2QajgRKXy49yu
qMsNmnjny+ev//zx3/0gunRTOxWK5bWFtBrqnMH1KD2MOpiU5QXOWzmCp8ql1y3rqvod4/W08jUb
6dTYo0Lo/KehtvFK0rts4mfJDSlfeYF7iBwt+qr0tnIaUGGGoX3CgSbHIrIJb/Sz3jPbsLKDQUYh
auIbiYfx5azxEKybnVXoD60fRig+nD5/OZ+koIsydGlR7ORA/tKlMcKOrM61Ry3Pgl9CjrMddOZw
+flbPAt9Lt8iEQGI2xUNsZyFrv7y98ito8Y14jAs9xqxGKu8XktFAG40GUUW2ALCOq3xoIs89P1m
0i68FNcsK/LiWYOUBceQURtdkTWYaYaK8ljKdbnufIs09um8sJPY/kNR/id8K34ybCt89zH6J2b6
8icTaJQGAWX/gyWs+N6SK23ZBrrAmqqlRYPuZVt3VNcYzBovfV9WS+F3L4iHuRVPFx0wJXuJRcqt
WJ4zaejdq+TEUCwIrfy6q0+LsDE3uQvrD11QRV/whvLwbwqbU2WJeB7GvvqU9NE8Kvuea73pbCza
PIWL55K0w9rF3NhTIaTBBZujM67eGiiY89aL08WNTz7xH65/JzdPk99ItK11zUWYaHOdL+HTJ84d
njMGFg4ifwkp85H/03/AUYZCpoxf0zAS804dQVqnft7nv+T9Jmbzoqa1yxTEB/5q7lFzcejINDzP
DV05aMefjoEvFlBusvemjtHn473n3DAe4iuiItg2tWu5eKcWMI3bGOPozItkgMQ32jHpKssj/bHs
bGPbxdgOdmXe0oShKPh89A9IcQiYGRuilUwc27X1QVgM+JOlLLXeU+p9V5sg2oNp73EZAcSu2w0d
BnFvI+KZ9X2NRSrGD09GgBVxlibSW5/lR7tL/CfYSLfezAdfQoGawkcgdg3b9yvSQ5kFmSHj8PkQ
xvDhzgzKsI8gquhd/lJpXnX6/F188CXYc1Dnns8v6B2XS3ig8NUT+sQPDmfn2tC44bVKmB2SOKON
k2gSfSXU9TGqyY2BXaH7+fDKe4oQsOlZssQ61diSL8eXSgX9aG4bGKQZzZ2Z9f46teP0rfDwfiPm
ak6mBORAWrx4ytkpfsL2sXIKbANFZ679sm1v0K0/mhz8IEBWjEzOurnLX6QhOsi13DQfwOzMUxll
GAc6Go7ZOYQigAzT+q3r9BOCyTjOG6R1U4h6pQQBnje9auYLpQ7CH53sd2/9ONEdPn9jH3ww3hKv
Grokm8b1YZvrWiL5aPQfdAWPcLcpdVpYDUGU0dSkFYro387F8nm/6vuR1sTnP+ADXg7xH/B8DQWa
LXDo1a6PVlR3wqAxHuw2Gp4rJENA/QIL6EFsM6Out4mfjEtF67112PfxSpjAtjfmzQc1B6x0hR2E
DGNyka45UnCZM3NkU390jGYDWTSlH9fXq3b0aIdK4/iNnDvbLUpgH5qRer9UETCZotlqWYC+h4SL
YlGp1WuDGHLeN2n4M4Jv9GBKwCmFNyJbE+gqb/zqqTK72u+pECduCcsFDs3V4sa/j5tkXkeP1bTH
gVhZTw0CBTRS5nQrmdp+jXHzmD7/sVfD0hQxgZsnHj8sx8sZHUTcfkeiQx977pcr02jyk1LQ/sad
z3qqsMObzDZr+8lH4VXMOM8FJostcDcFR/Y4BIFCJgGOeBgj+vGXQdcPHgvVzY2gKtwzLeBMKkiz
CvyvAy2hJYNROBvvchD9segbAHwts/QZSgwccqNi28lw1eaNksghphtp8iU99xmGibovywAKxTiM
W1AJZMF10TwHo5O9/EFE/vSf82hQ5qMI1XWZhcMDqfC3olg/WGgOJZU5JdRSJ17vxElrilLv+VjE
3Jj3RiqLdQB94Fugqwo2w6LdB1mgLMchT1y9qtIbJNiPhqcmgNAF5YqFPh0Uf1G+fCcGfOq68LGS
AmkjF9jtn6tTdAvlOu+yVnL9IC6W8PLfcqGpN+5UHw1vq3gDEcv6wbWmNSrMO0tDPErIkrAh5Hb4
mCuaf0cLR1kr3jj8QByPc782BAtp8PUbj3+O/LuctGSXsAFDyoYKrNlXJMih9Zw26/z4kb2fWXlG
NAuHGgYBIfgJvzx/OSNd/SAre0zb099KaQfQQIoYDCCbODw5hFjsXmyjI8QCgoybN5Wyb80RwHFQ
B8AEnVQnPKurDLfRsAehLuRw5WM0FpOSAKA/0+C/jC77UHkgpHz4OgLj4O2IIl2Zk8kC+hYaPT9K
SlKazVnA0MgK2HTSsS7F7NwiwL1B7mcp6TGnczdBgjr+JiZYPyj85Fsgt8WpdkZvY4LdbP+wGM2J
apGpFRy7cOLtfr6Hv78xc2edNEV4ckDlO5/Kf0+uLkNipsfZI6aF6r0ugLbcIEyUAOf+CcmMZQdr
Ndh+9obiQLtR/b2vcYBiz6GZkLtxH1Evp7ZZx8UYIx6i1ENGD4vUpCMT2/LeqmgmENmCBu7z51Xf
lRkARrBYbc4rVLV4pVwOidG0Gid2Ez0RUogFcODrGnHmGA3ZGe2fc5mFvCyfeY1Sc7urMaorjPqx
TLEbt/A//cPBUEtLXorKqV26/bwxCx7muT5l4+y3nQeL2A/HL2cRGBcx+fj5U9jXKAy8ZWwAWJPY
UlhsC1cbuaV6Vk4gRPPgV2F+75RqsTX0ooRBpR8GwFUXkErcZ0lbjy7ic/HWiOJUKqBokLH83IXi
bdzR44/m1Rkgybw+mNNZeuwGJ9llUfotEvhiUwGK8TsYIdZ1Ez2Pm3txtAOt+yUcBS+0afrSM6cp
b4bjc88m/tPBJmKZyGYBP643+u/JqKpfRWO1d4JG+TYNw34t2yW/EAk/YuFCWhNv7C2LrjXnSdel
RE1ZzoOndNnMyIjdqQfDxh1CyhUmppOssg4akQ2L8ZVmkQ71eIhrfQYPJ1yd6+M0krtH24oEGp78
i4SO5J7rXLlojaY54FfhOqPxQL5btISARLp5n0qvicEBXMElW5gJYKFd10qzEoQPmXOLHkSu1uJ3
4Ejp6dzj8/GwEDu/b7OTmubyNvISNEawLd/QnysvYeJZd1Dhi6XjsdOk+M2GN2bx9brBKwojF7r4
mgkZ+B1CYODAO0RKKT8UKRwPcig5aRF07/EmThYO4uq383z7RxLkY5bw13XI1oX++P9Opbz6lU1x
V9X1H/X/o0DZ4hbyf3Zj2v/q/tfsNf416VteLyTK0//v3xJlS/0XV8zJ/RHXIzTHLNV/S5QN+18c
apxoqmzLYKr8L/+V2qXY/9JkJGJsUaBA9KCYAf/WKE8WT3x0e7ouy2jcsHT6JyLly50ExgVZgmjj
KSy4hbOXXFWimW3Vvu7n3nOS/4CCZcpfg+wGMHpZ7P57CJ5zsnzCFMS5KmCksokHCibvGRcVfM2+
1U640J1XrLFrHBv/+gCPf8qCixSyaef7n2rhz2BTtUJXjy0SNtnl/u6FTsctQZGeCQ8NZsPeKRZ9
sbIVl9QIfJXJcLp1c/3o8ajNNXlS5Wr2NYYgR7WS65kuPTe/s+/ZST8EPgYmN57rcsX/eSzKZIBV
3PWQ+1zdjrEB6mxICN5zDgbZYvSW+OVMh4tGHsCNoT54HsBF8B/TxtKDrNerN0gArC9rpvdcyykJ
Tqc8/mYSuKJCRzZD5cZg0/S6+lxo802HJ2RDg9JyOZhVAqHAgAgPgd0uzPJBu2npeD3BJ8kR1H2d
wnEy0r2G1rpaEPASDP4hpxdjq3uZ/FWp6Rafz7vLOop2yNUo00v9q47SC9VuB3/0Dx5wLGQh7av3
YC4hAVM73bj3X7+yaSiLq64KNAFodX0fUCq/8WzHDw5V3pYzIZYcMOLGGOe38vd3OQ9iygpADHWZ
bKqXz9N38OjoLQSH8qct5sSpDLjKp3f9j+xO/RFACiQTp3dV3Lbx0XA7Z/n567ye7ufhaeRAcZug
DetqV1JzLYXMlQWHNj4NenEIumydKeKtK/IbH+4KxPjz5SD5/PdQVxsG5LHIUroiODiwfWizP8vL
5KFYqvf9LrlR7n745f4a6mojrMrWoF3AUIrZ3pXBOPPrW/X89eLlxWHeYJjcFsFD2P8uv5tsgl04
ccnTwK2wYQMYIQIlO5nVCgFS6a1t6f3imr4P9hpstBNQeYUAVZWh5QhO/EMfqAvhsLmS3K7NP58M
Hw3CuiX5mtOQPXba8v9aW00w0nijTXCAr/ZbUtejEZ3Crrsx5d9/HAwn8NmxJ+szsMarUSI7RU4W
qMGhqI3oqCsw1nF2wCXr84f5cBgdpwlOKMd8dxjK/VBqoJzBwYa/McDbwsYqu6V//+iNUR1OpcWk
VLv236ocVCSt6bOrduWiifdBHD5yb17940chDhzgfGqeUYdcHRQJwQcoJ7vwoMQzpRXKrNSl4cZX
Ud/vBFPm+P8McvVZ6iLJe0ILw8N893DkwoAF4Nf2QZvrM3/94/mRmLs5iWjzfKNvybLIDup2cJ/+
g+ek0pIBoFV6u1c/QZRmhta5CtE2wtmuRYbQrV78v41xtW6DimxTTy74Ynq8tgeUSN0NO8MPJh7k
+v95Cu1yFQ3RIOGtl4eHrrbLRUB6Y12W0Y2l+vEgqKgnlSQ73dUO10Ex6eykCQ+pKNdTynNwCw27
NcLVQVv3UYZBZMsIbHAVsQbkQ3z+Kc4l4uXZx5RDrfxfD3Fdk1gN5tJhHx7Kpbrql+ZqnIfuMZkR
A/aLjBbrOTw9vlmrbr4nFAx83/We7Zl+o/vw4XNOGbqTEyichqud1Qg6ZCDyGB4aFEz+KOb4lvzz
rYge338PcT4Z/9pXfYLCsDIYwoPzYNsQ71NpeeNNvq+KeJPollGmy2zf5w7LXyMA/tKV7jQW7w8k
FatknS+rFcGwO2PvHa3F28tmbc35juZzvCNNap0ty1WwGNyfn/+OD9/lXz/jalYGOFv6oVDCg20e
YF9Rxhrzz0e4chmbqojLJ72alrGijDBgrPAwzLyVtxl+VQKBJTw7119YM9MlgWsRL/JV3MzR2SfA
kg/+MrqxWX74nIaJUwJ2DlRuV8851hHQJTS2g28Wq64pkldJLbxfnz/q9Ie8Wx0YV8Ou0XUoQNOP
+Oub1nkTUMeb4SHM9h6ZyjHBoY02o1/3n0zPvwaaDrm/BlJSyQHc5pXaQzjTiD9Kbg5xJWX+89lU
vJBh7ciQRq2rTbEPEFfhlhQddj+STbxUtspXv3fbtbUo5lByZ8k8ncUze9Fs/TnsCrdxn7p1sJG3
6//gjKGgx34CRHTSil0+LG0naoIxiQ56Vu21KNn3SnbjiDmb119+OVyu8ImgX4YYkyrncgwT+TW2
SaIi7KW1flX03Q/YzNelm2laRfSh3vUvbWGMv/O+i78No1G/VkKLT7neRjsT1flz6ItwU2okAmBw
Kmmpm0Wt92b3BUmd9piRb4tCtdg1tPJ/975CBp059XXMPA52nUySERUP1L9ZCT7nuUHZSokbq5V+
jIkMFngqS+mTmRryTjU9/tkoR82ZVUlPVo6IcxydCxnhJszqqifUIlTSvVeiZ3RrjJSeCdMJdjYC
JHKAertHglMbAqVgXFo1jM/Ww6ywVDGAhjhMPDACAVK3arjXCcQjJfs2IELJ+FuM0dwID7bIhdFr
//589byrz4l2AQpCmM7ywST/aokmqZ4DgUYI1gxvP+TPmW78duIBEvuejfqfniFTP92gO4uzC2fx
tfXoiBInwLRAZjBaeESzSFNWzX/jXR/ALWfD7os5pdIbhyJNb4g23rvemJzrqp9kengkZpvvA/ac
v5h2p/3MoEhXM1snOE7SShyVDFQjCg6WhrUpoyD6nYTCf0QUR0kFvKoClErIDk6N31bRDMas9cWr
PW6aWPZkP5FRJ49S3+e/68aUf6qk8n0fErXDDM9rIfjVRj+5YTR2XhDWBVHMTSNDPBN0SQqrkmkK
PqtK7299A749iY79yQ5sLZhZGJcRsgg/OV5IuBzjhiTyFI+flATWOFGEserJDkO7QIF2K9niinjG
7sPOQ9/FwFQCTAdE73JBWlJR0Wdtw6Nk58NORmjgykpDV8KPET6FXVx/N62KDAOI1GQi+Nqzn/pk
TMMsDRzc9z7/lud2/eW3pMymqcDFBAoSHc+rn5NnTkOcpTgK1BPLIiG4HBa5vSZcIF9A+fTRC2pi
RpdQO5R5TrzVoGUnTY4Kxe31plpUhd3uS8PrN16Vy7MRBvTByf1gSYhmCgzXWQcPIjy9rWyneWqz
lPuCmK/BGDbsSNm86hoYzsRpzQPc7Vw9qm95/BjTneTyGS3aiBR3jsYdj0vy5TN2teyXTq3IR8dC
K+06OGL9bu0Wa+kcR79tmEn6S5K3452mlBKpofQWnjptiNo1LLr0weeye0ztoXxt0Fk9jtDevnCu
KMeKEMyE5C6UB2T7dfljnSScigMlgUYgEXaBxyHq4A6h689cK2nEzpRLheyiwvPkWeP49i+oQP23
oKxKywX+CH+1EBTymWkHjTwLJGL2IKKIFlcqWcLejzXg/8rxqvoqicjBtrAxhStHrYrmLbHEN7UN
i7ehl7zOVfJc/lKAYB46Eh13ODo2utuajjT3YjEFKH0+kc4XoouXTFlAv1qnr0iiAI3Fy5c8WNCh
vbZzjg06MGdem6S77SqEm6FbxU17bAYxhPMiqGB2jg343KwpKltfjV0pGiIivebL57/oXWFEp08D
QVApTCz8wa6qsxHyrdforTgiCXXWHBRExqcofT4fRflgmMk+UwW5B0R4d/uRfYUE0TBJj55Ht6ro
GvPeizAWICt7LRqZCGRnkQy+ufLUsJ7Mtnryvz3CFKvBw3u3Mx4r1uDy81/1wY9yQILwL4HlNt2k
Lz9GVvuBkWhdekw7216WdWYsRggnN775+0qKfgUN5IkrBY7LSJfDJJg7BaaSZ0fcGCu8C1Di21iE
ovXmupwP4lBnRXKv+Ej4Olq+mMuFCMV8I5k1ei8WQ4OhHGrTdNbHKn67npysUV1q8zERz3alRm7T
9cnaND1j3VRpgHd4m29r6HgzOxLVlL2oLDjjCS/0tPhGXT0VX5fzmWfjxFYAkIE5rt0EfdtHkFAV
2bEriEKqTIuwZR0hsyWM4MYmPO2x10Px8gDTmEV0E6724HpkmurFmB1ts462jheZdJ1lB7twDTh5
SsaFmCmOjuI5szxHW/IPJwtfkawG+kCwUUH/r+phLDyR+Zp1fqQklGa92Xt7NB7NjYbQ2bX6+ilp
LEyVCYkH9MUuJwvMeLlC9Ffg7tEQelOTBu+KsR4XojCDlYqB0HIiGz/7CWmznqfsSkSDSPJ0QlPj
eNgkzYDVRy+UTYxnmwv7x/pNrDCUf+xH3ZT6FTIBAsiZLfuIyRDGzj9/T+/KOO60THTQtck2T1Gv
NhQJkodEGnFxdPpmnClGqbtc4f2ZURmHGjoUOun6xkt7d5c+DwlHchoWWerVpwk0L+DcHosj/EgN
DwcFZWI9aotO6XlHUkN0ZR5y0RSI6//5w0I2IAHGwm+MQ/Pya9Wqg4sPMvyjIxLFtb3a9txqJJhJ
L9N8LmS9OWRYYt0Y9d2+xfNOnGDa25h/4VN4OapcJrpcKVp5jKqM1I0eYY4+BLdCmN4vbS6yXPwc
eP9UsddECqXxYbwwuY5+H5GZ1wc/6no6jzpETf/0LULn55ngUrG+/jd759UbObJu2f8y72zQRZAE
BvNAMp2klM8yeiFKZei956+fxeqeuaWUrjR93y4wOEDj9DndxSQZjPjM/tZGfvLyfvqQkX0ZCeMx
LPi0HCcJNpz1y25WculJaem+UIzwg0VzpqolxERcSGgO55oIkxT3bKHqod2rciwx44uncmNiutMO
eQLMp/VlN150cGa0qH9EQLLtAihQ0yDuu8CsgE5Hm/cfwOsXSl5LOVpfPx2iTP3lA2iM1owNOSmP
UUdLSUusX1Pcf+Sisq7FlzsLikqDNYMwBqnjeeMoM9S87aIkPDVW7WwkaEPIUmHsG6UNBCqBKvT+
Tb2O4Yl1fjfjyesQn5479dgz42Gq6KzHNpZPZY2JTdCkbmJGd1PwILA+b6n3FHAK4iJFwSL0bZp+
pAR+fdNAHvlATRSKFGTOg1oKQqScSEUejcIRXqHPCzQrFUdsExujBBTOB6fEmwGedOh3c+IzVHFe
aMoLji9OS/sxilXUlxEan68FKobbVmdWAqyJXdyb8+Lg8mNMAiNrvRyjbRBn5o+Oc/+jQubrHh4v
ARUMdVJkBivT/eXSGtogq6YpcR4huHbbtq7bDUaEGSYPzFUe+8YybyiEKZc5EJ9ja5DmV23ufH5/
Kbxe3/RLObNXdjxCh3P/ibzOpsESlfMop9hx1VDBtzrTfr1/kd+SuJcL/DeHbi2/0QEmQnh5q3Oj
NlkcmPkpDioAEOMArsW3MQmq1kkrT2RDd4Azqpm7DjO80UuZIIYr1BYlvdQ4YdI2t4dntXI0zQNZ
OYW+bY5OBhxKp9dFAn3DWJPYkrOnX5bcskpQixU17kgTIUJTGdi3pIjFZ0SUq6N5IxuHYZSp9Wcx
pbcJqdGNvhTAcDtwBaThCng4vU+i1s0w6fxEIq8XXhK3zleYaSsMRbOqwiuFrHJfSWvl3oTBxhzm
wrxy4xSAN9ooKPhlQdWHfqEmot22zFzPbpU6zs0Mnmfy2AkU6UVVeZ+puAC+/8jfWO0YssAF1qH4
Y8p17tMHo0O2A5rAU4jEfFs7auUxYYUwFOsBwzMT2BTQ9cq9lSQXAjzWNkyq9FQH3UdtvdcrbIW/
s8LpU6J0X0VGf1ZEy7rKrUqrEpDlWXg5S4R8qDiaj7a0VzkybUPyf4lbBjNxqAtfXkYVrao1aZCc
mBlL9nWs2lBmZE4FCXE/uJN0H9jwfuNeie61HhoCC63133/or7c0myOPEjbSJBRu52DiMsjwSAIp
dVKdxjnSzJ5O49So13npPBrz1DQf5C9vXI+auYMKiuOSTPEsuqqAAqQlDiinPNUUX4nCYb/o63ko
1GkrwuijbtxrgQXRAMpbnXCbbjAJ2suHTKFBmdBuJqepzLv93GJb3LdmuMETWnptUdeUSkHPCKcE
yyadbIt62fCVYNBdfO4ib4KS+DBOXQvPYvWhJXX5oA/2OuBcfyGnCfkc2eP5IylMK+qpzyUnG1vO
o2jwfJi5vEfAae6hV0zeNPT1qUDk/MHLeGOdr7JGlE6k7CjnzhdgLWrIz3ZyonAW7UdC3S31zY8a
/m8c3Vih4jCxzq8Q/Z13p2SkTuZgS8QEFsU0qWI5T5d03goKFqv029hWg2W4gEybq1n06YUIE8sv
ItXwR5QbH6z49YW/3NjJuizEG5T/0dxYZxt7rU01RLMiPcW5czOl8y9pl48yCL8GVnLdlsPz+x/Y
68CXaJQxLQvjJiFfNe9tTkorLsv0NC6iupQAAu/BiHyhkKp9cGOvU1rkjyTQNmQNagPnsy5dGIg8
b/XiJBbnKQ3V7tYZrew6Gc3Za7R23GiA5A55p7V+bMfyg6jzjfskb6EiwZgfw6nnDoR2D8cqpdN5
wsFDvcgbCpEV6uSNlYuPtIeGuu4SL98hY9gMnyMjWTvtGLC/2KBlpZe4XgXNqeITrfbqEBu+atcm
My9Jm28qUwGGURbG+LSI2VDxbaUw6tZ9Un4ryizpL0HcZflujAc996FG5qmrg0R90Ow6vJ01ZQk3
0lj0LQCejFZFPDaPo66Um0HtI2OjmEV2LWPehK83Uv2mDaP5K8momAzwJMwLGfbRtykNkPjjwEBm
beWESy5gBgCc00BE4ENzib86JcryHTBK8zSSmz/bem/SDOlj83bqZ/O5CFfLtZkPdJNLo2m8LrPG
K6MqMKAk0AC3GPHPuQOFhnunSEBxkuz0YM+C+tSG6uwWfI5+tOrYLtSqUDpXcGutCwhs6F1DVJ30
hjGzgOlAwrFEL+xtlLSw/6deD4yjrJm9xMR3yPZzxWtw10YH9TNCvIPV9/pFSL31sYRU8os0PB3p
JvSqBSwF8BhscXpOi0izTY8uf0E/B7fKi4uS/0VFMjO6lbpKC/AAi9RdqlVj5YVlF/WeOo8ENAto
C8LccrR2DsQKyVugSZFoGI7dNGGqfK3tDkRXYWrMjERWbThQKMRs+2OZ6PR7hFELn35bhHNpnZmq
TyEs3cgiqD4vIpD6Zh5Icz28TQN5CxSQrg2IEl0H5K72gGOdKi381ohk4KcRfmBuMDTFZ3bqrvR7
fcLM1B40pduUVMRstxvr+TIoQuc5pqz8HAxmfsRflYku22lKuRFKWNSuOuaL6WKJEsR+b+JMDz1L
QWbK2CuALBXC45DZJVmjNRjXDsEl8MqsJENmYRRfs6VPtl1JzVydpnbDFgCEslHix8XRcJLACMXX
F1OE3hQxLOTroL/4+NTqRrZpY7hI6s3Ch7meNh7jOPG9Q0vvQVcZVvMLuYQX0VLkR6RO87eEQq70
9GXK7X0i+oV5YcUyEjfsZ22LR2D+0xYQNN2JKv9j4wRAyFR8Qu86PjyoVoH1tcJV4Vbp5uxn32fZ
VWPKGJlwaJaXk1rrjq8ATnmuuzb8TMuSgUmYaurtgqgZxmEbn0zoPzvIu5jENQZSPo/sL/9klWZ/
Wcs52tn4nPauqY+RTYVEjXOvbqv5UzlTU+ARpYuE1mtiDBDqhbyYHdhT7kRc8zlpq/q+THX1CUqc
w0zSEjf3ddMwade062DSEgziCPqj6bzEXqJtZUql2CQdYJm5S0+Mxg7XlRaPiqsUzCfcxBoW4iB6
yokrwAR7KhRb3oRLEYKHkj3fviKN7CKDj8GLxkqusOWXgG44mEGhaJRC8IN7ootK5WCxJwyxZWgk
fpOBx6OgppW1HyiQ/4AilfOP2na6ywEM3N5uRx7DXEdeCg7SH4dYBRKnyh9RYxfQ7Mre+Kway3jD
62DlhZT+BEzsoY3cMiyNTzH/H0ZwaunYXpzJ/nGZCPMf4cxpo9cyG/Vj0lLtpred7EeowzvB+K6q
HqB3Wo9q0C7PlphM+n66BiqmGLLdDHhuw5BPQaEYgP6vQUi3zZXrIXEOjprPIFiC9oeke+KDEqYX
iRrgc2imsvZY2HrpGp1tHJWQzAb9eFBf5MxIqaR30IfcDoJBif3bANNFt2f1lz7UwS3R2vgQ4sn9
KddgvzoF0bqrjIEknKRKSDErAiad2M7C46t7WJmTYNeHG4j1HFQInVcWZDHAqbKuQQ3aIgl9c2Ht
scfFOlNqYkjuCjuNr9QxKTWfd1fY2Ct25udGE8H8QRHptSCKhIMiLRE5glISoLNY1TTTRAfC35x0
vQrAis/ybsRvOXeM5lo4tbopm7LwjLoAWWeMnd/k+eSNOXwrzkPeg7Q6OjydcWWOA9s3Ezv7qrUc
Fx27fq1Z6rCrEG7vhj7RNwyo2gf4vNU91YvwwqTK+kE88joiWCsWmIvBTLGY1zsrsSfsstPsiOYE
aTNzcYN2vDhSMBLNpfjXNcw/L/UqyHL0UkUzaDWnmUEz0FCjANvG0NG/DeWAqFJPo/UkKED8bkv9
IZSZVDOaC1UUp0Cpvo2Dw1SYbdeeoSji1/tXeh2YOwhUUNGL30LZ80YIbodFD8W+PDUAqN2JIqcL
Jjz7IAF94ypEUGtATjBF5fMsEo6DxK7hsFanaGKL7TIobanUPpLRv05vHGwsCA0paf+es3kZq3UM
hWl1OtenQLb5RdgKWGa2nflsSIGbZIrj9+Mw7/tQfJRr/q50noWJDpLZdVid7BbUy8tLN5M08NfM
+hMwc8CQ8J6gOJtFuEl7nQlVnGptOOhBl4HzmWcCtWpM5tFTjLzysqJtb8BBpkfdTID8j4Iyrppa
yzciuPYwW601bItRC5nF1/SmxDBXdDcOwYfl80B6xDJjE5+gZBazp0NQ9VrN4jugoZRFu8ieJDDh
oc1ST5/o0LhdoIV3vcwwIfh3awlqgQRdANiCeXTElmcPYVYVEHfGUH9KOSm8sgexUXXIQN6/yhnE
YfW/JYdkyVIwo69F9+Lls16wVehmiP6fSvfJr93WBdjrWV7l/sKgw/tQ0nG+uZxf7mztSlnFwSS5
nOoB2vYI1bx4o2zYy7lWsrlQ3Y9wQeeVi/WKtBWQbsjV3OvcWodAAHWPGY6fZOXcdAaRuVElz1na
/4QG90Hh9/zLPL/WWX4TJE7W6qYyfBryK1N8j5PH99/Wb2XAn1/G+QXOyjA6jMspnXh8l46LJYXb
+f1m8A/Pppe5tqt595G342jx9S32cr7qfjCgcV4SIHsDu0SayDkHeO6VYopRkFKCg5lOaV2omhek
5UyZbwYw5FWp3l4AM0RSVhWQ8TcpuOoKMdkMUQunnszckDOIm0xtlw/5QGeb1e/fxf5OLEy7FEzO
eUUESjQU3Xo+Ya4yfWE0uXdTQSprKRFWxbUZeEVpBPdWGQOvlE536EoduCjebTdzUcktkLrmpq6H
u1Frs6uOQXp/rtXQj/FwvH//HZ6tkd8/FXuatc+FEQtioLMPjvySqE5OJ2exFL+foTEuE6nl+1c5
W/V8ymjZOcRJ6pn2Y3b85VVaczAUeLrWaSbWvotzRfXSqu29lLLbPpBj9fc+8q8mYP/fxlv/25nw
ruHc/9X8vTLhPX7L4hejres//vdoq/mXzukMAIBjFM0YWdD/GW1VNP0vEm9Uh5Bh1hnlFdrwz2yr
Lv5CH8O3JTH6QTa9jr3+M9qqqX9p4GQYaqPqzF9U8W8mW1kFLII/dhNOV34ZUd5K7RBUu86+Gps8
OOzTdmu2kyr2ZZJgzJZNatx9MUZ+WePGClnJhoLbQrbhgMClBRHW9aXjKL2zE7KuhntjqnTriK7V
SsA0w4T6FSFWbS+tkVE/PMer/tBmetoe9KQ3ii02JNl0MO2wApS9qFEALSgr+k9WqrS1N5HeaHt6
6UTtYPwj50tNFS5Yca9xMT7A8BXpD3ucJEbqxmQxf64WFM9+JIy33+RG21R+VGZj/GNq9S7x6L40
ziGZyUtvsGWNN0uUEij1amJad3gtrclfsWRM+YtICx6poQKrpO4x+fGsPHaj8710xuMAd9en33MX
mMpVY8RGQOyYJZUL/acDw9t3mh55atdV7RFgtP0JvOlTj4lceJjMwFA9XaZg81TrBNT5M/QE52LB
n4dCm8DKyFdIIPNdH/RkUAsnvrYpQvJaJeI8+4TcOcBuw1DgiWZV1YWXo5PWFxZ+ei0GFImy7Fa0
t7fE0zB+WtJmIZfiDphFTKfSuCkVK7jq6be32zJVcGsrlRBLdK3KD62OZ4EX1Q3qvNZ0cJHBfS/1
bKYng8NSKk7p4UOi3Ru5SQqg0R+3E08ro+k5sacYy0dA3Opumk0jvF2UOjC8LHTaZ6z2gmsjSCAG
NOMSgTrG5C9z83TWv+p1P39LW7u5G2NpEkUiew6E9JFRk2bHhLX3jjLgxdHphznWjJ8ZqqkFryOS
Xkz6JiAY22LSDfO7OfVUTMyoTZMdPjhTf6ySKYG+gxXNlxgTVlo/c5vv0ihrsiea+/W8C2ot6Pyk
aypzM1P5Ce6ZfLBvJuSOieFriBytnzFYIe0nnuxyekjnrh4Pc9M6zXUGvBWvnqHKmObzVC3t8m5n
LJZR46vRaktq7FurTKrFtUA8qYdKnWL9u7QCqw49BKJjwunX5dHnqoOl8NVSZzW+zdGC9j9jBdGh
dJHbNos7NENZDLvWdoKSzkZX22bp65kRHvsFqEUDKpKPcjMXupNwwrZt+ewEYx8exDDV1kOFXD0+
GWHbqoCZgMXXUJ0XcENup1O2uW1VJ86uOztD3elHqppp+wAYjLbhTEU1I+JecwZtdaYJbRjfODNZ
OqyxsbxME2nvUjE0O31si2u7pqtXt8YxEgNeLSlJ70O3hNZTldbhZZBo+ja0xPCUFrJFzGGlz/k4
T25cpzYjYmpfedqy4G3SMhqLbWkBLDzNd4lDicVjhFO2CHV6kuZEAQsajNNyqQ821TxrLtJHGgWl
hfdEz/JFq/lp7vvmkj0u2csOKGGR4BUcOOOvJDHD66nCNrHRbMpHFMvUzOK540cGoqlnnM0dRr6H
hmb+DYN0BjJt3UIHXzQm6F81vgA/RQUawf64nRVYjSFqopOK8P7Oqeb2IlO6DjeFZvDmtpF+6NjK
rssMDHsR2A6fzdyshs1AkXNwY4fNdDsujbqrUdm7XWvYl6rdQ6Ec6rnYJalNT62ay69AM1JvABa6
wWyz2lqRvYp96T+7lRHYvtaR63SVmiP9bpWDnsW08If2Fpoaz6tv1S2Ip9Jb6kXg55tK+mONtMll
zOmR/nvvO0nXX07N5MAXBSu+gCXx5DAfEcNOz2JQxr0QdXPftVO8V9SY2S1SNE8ZdNhgJuR/xVS0
S5NyysUcjdGXEBGvp1Dw9QNVNltr6oNDnNcPqdUEWykBjYy2DHeLmACkZH1yHeeivEqUprmPlSo+
DLGcv+aNGnSMhSvKYx1Vz4yCNFtmdfovoW31d/BYJ7en/uVSMMp4IuNOT80I+CkVETtXHTwUcmzW
kuxbuAxx6aJbKtclrx3DJecfsXXQRLKNIVL3+jav2tkzmzLdKKS++0iXGMpNln6cIsX8oie6vDTt
oToMTVxddEF2OehN6y+y69YjS1DO6Yu92TqtX4thPPaU/i4QBgXHsIyCnaEIfT9VZfONdmCz0Vqj
PsgqCfxWz/u9s3TPFq9wAxNdv6/HYYvzaXSVhkmxRxxtXJpLYH/NVFmhVs4dawvKmTqpGXSlR7Cn
3mJwnjyOiIq/YoSBzjmj97HrYoEDidUZt6CvSrznAxuCemj0GprrsfhkZuKuVBJOREXV7xVzbZWC
ct9KtZp9Rc+zu8FSH4ZGWHvcouRTg0bJy+PR2KJETJFpY5ozmoXx2Zkt4QMvn91QTN8xuGVriY1G
58/rgiTwEE0bEuaMiagb898HNZVrhY6pXv6q9vcMrVsbpm4b6sWl7TWF1m/qIKxZQJVy7JBjuTVj
fYYbNmV3HWnrKW5Su4k8BX5rsy0Ww7qrmd+60tMp+TUuodFe9RTDY5GyCIw+1gbXYpKH73E7j5UW
df0OB4TMYHiAwYtYhl96O2y08DZuxn6o3LptAwxaohDOEt0BBwV6AzJ/yJogW5gRjywr6BfXsJPI
AC/LDhipDwT2eqtOByTMQe8NqQoH3JZKm/9EECmDb7pEw00TIRTdU9dqUOYXKpUa7mjbKUOul+bd
U1bns2dhUbhPWhHfMpkTkZtEMOdFkdk7JcbwYAvLWaYga5pwWxRjghrYzsv7TuEtFCnCz8SR3aZp
REURhLlPerMt1Oylz/zRGEJvtCr09sBcXXNokZJSq20OWtwPB2hl8dWC9PlT0U/00bLKKr+PekBg
JRjn9Saanz7gXGtr1NmpgIPhIkixLoy4zD1wZ8lRscLkW1XnxklBAaNsug71R5OO3QV2ADD0q2oB
8QWJ6HPbOjDPyzTfTnRTf9JDNj2px8ouXHBpw6+IGUdLu7OHzLmwc9ndW33JtsEfyLLBN7I/OAkl
SBr7VkF4xoxzm8qHqrVtXyTJAGp/Vuzv+hQz9NSN1qkW+ZcgmLuHgrgmdGNMre5afTC29bppqQz9
0cVaLQeyjvLQZVXSU/CnsNEfRjPA1hqvkSLZLTh9Y9a3RE/T5DxoeWTfVkS/Wxn1uKXMUXJbJ8oo
kAS28KzyoMpAnhc9jJhGAuVfW0noiRjHL0V1ZCas9yyBJ2AWWdm+jAZaVlZj94+0dKerOKQEHCmL
LjDiEMPBTlD+5aKWHBjLs+Kg6+wGDSOWwiy+dJg8eFYAwtw10nIS7qKXExy1WBPzvmtjG8ekzDHu
5GKrX3qjHhaGeyqaY8wOyc8j/dbvS662J07GofC6acF1YO7T66iI2MMnQzskEsVnNNv6ETuC8FMO
e/Y5beZw8sO+nE6DrtZ72oLrUY4JxaaYFf2I+Wh7JK9Vj7mWB1hsJZrjmUqlXqGml4+F1tWX5mxQ
SnPa1DR9bSGOqcSM4Z+jhUezjadli2yoexi0Ud91ohEQ6xdMmj1ijaB9CiUTG36qlziCTnlh3/NL
PzdKULpJGYy4UjRVrOnPGJd04tjQJ5pv5kCdws91Sj52A7VyAJ0/SXuZXIjhY/+o5XirHRWlxDyF
oi7s4ihEPM+ORgZjOi49vGS4cPKa87xvJkUctUFd2k2YGyrEOjR1Gtaao1VsrQFnFXfQ7TTc22LI
NpJei6toWeahYgn2jZYfbDqb3kBe4CVt/Zn7qjYhlUR+Nl9UpHAAusRr1SE3xvpKGZX5EqeT5zRI
p+OMi/VdW5vJJXMEkZvnDhYRI0k8bj+Wm1vM/GVaRkyhKaEPC+cyEhAyrSir9iBW84O0QnkQIv86
pBkgzaH2M5ND35qHrwHzaV7FV+1Paabs6EM6B9nr0Q8+UOMhZOv2zG7Uv8Knjk5a7aQXzqgFu9iq
5ZHNFNmTIiCYK4Yaf2tlnV1SnTK+MfdmwQtWy+n71EoLS49Gof+X99OoHYaZdNDXMtkk10Tx8klQ
KVkuxkHDV8bE16++oYCTZJ/zeJ5+hprJ0RdPqp3tc8Ag9SHKAn5ZUVn6vh5G64mSOy6Jhhk4+EHm
ca8eVCOD1zajgj2MVcjzUOKSFHbJ6fNv1HF18MvSRFEJ7GRZ72meVsbGpjrUk3tFLGErJzI70G9J
zQt9EmN7M9O0m76ZoRnoG7rJwfdYNkbnTniTMTtncPS4uBPk9lVfUPD6ZnW5qRyDyLbyO8UaeHR2
GHYeRmMG2zmynelicdb2HECjKcIlJA4s35wqo3aF0YeYGSHrz7xkbKvwThOZFRzNoamE3w4BYJR8
oVeCbcVi/8TAqyivbVI/6dmpsohtPyxtsE+TzDbpniu8bcWKzKuo5PG5mi4tktVWr5t9jb9SB5d0
7vdK0n8ScZtdBCiUNwaGLNs4cdSbKirjLbbN5l4PkuY7wNHoqR8MODA4P31WumTByFYrUGoE1S4p
Cg5M+uqZW+uWQzszn7JnAJUhHkiGke1NNdMv7alwNrUqv2SNGFj54P8vUHorF+GoTxuRMnuTKngd
JQX/Gu338hm1Rw51nLDgex4PtAlhFK6TQqCXwbhnzV4RTfdjzpbyQh1F8MxAiMMeKDDYQH6/mNtZ
qxh5pLJSzx78/Wih40kSmKhGtVPUZd4i/UgVmpalttNDvbvLAy24nLVw2FmKo9/OarFsxnLRtlbY
0c9GBIUPmrZRg7S5xDWEL28p9Ct7TvVjmCZW4rZVY39x4hwHS13tno1S6S+z1fVk0i22DiyyfyhV
11xG1Gjuw1nXGG2s7XEbzBaWxRqnDYDbPksQBRSThwiM/J0PfityyUNZVIi9enBnzIAC88kILhEL
mT7pdXqwIqPtNkFqOlddNyd+IALxUM5heurCMMVDkQfi58Q0BxHUs1v2Ou5Dcw3pt5+CS0BCVI91
Ld13Gqx/Qa98Uw1xd8SK0g72OJNWXxPciNKEhKDonRu1zYruoqOXBjZKF+F0wfhFZd1UNY0i9CGN
6ZATZ6XT3fwus/3/iuP/WHE0/3nBcdPEXfPz2581x/Vf+KfkaPzFB0zTTkeYKGHyUvL7m6ZnyL9o
8gAdgVqGzMxYB9T+qTgC00PaCYKCdiIST7Ti/1Fx1P8CDQbkG90nNUKaJ//rf75wPWjP/v5P9tzL
yrfFJZGOAlIF+7uOepzPWsRCyfJIsU1kAYqOSagmN+mkdLs/nsbt3+XLP6/ysvLNH7tCaOA72ZKp
FWqsZ30zKkKlTljHwFGa1bD0Msz7sO29iPIehZTVjfkHpfaXLa3fF6RZDk0PWSK9g/PBFYwZ69xa
UgJBxCzYwlnVoYuJgil9/Dt8zD+Xstbbo/UCsG19wn90sue5S7JCKYULSb14QkqG9kqposf3n+BZ
l+f3ZcCSmMye8QhB3bG8/rwMaWgYUX0VhJdOdVtYQRm7+qg0Dzrm7DgmluXPoMPVFWGzbmwnzeq3
mdYWX1pK3VtTW7Kn93/QG0+YtavyHx7wiu16+XtahAGMXvN7EuwJMb0CO0XlqGu/hb3+ESPkzWsJ
BoJWSTsTfmfXCos0z4uEsL6VzrqLESZWzDH6OGYpH8H9zkTOfz9ohy+PT5KODcN+L29sjJt5HYaW
Lu4bxoWGJOtRitDeNKVSHsUw4DW+iPoiUpHKj41GHbxW0YzFBSOgg5JIL1cHlIOlngxYcWXzljne
7oOe36uvlmeO3wW/0WCU5fVABS960bAKcuscRVVg4HiLjLP/4CN66yr0uSH2mcyfm+c4H7WIe+pc
KbqrWiLnshbzMbWo5/zdpnqxJf25ObzsE/5+4KygVecKjpJJhbPNAT5uM6JiwslYX7qtXCicJnTS
vpdz0hyMnDSSQQ4CIAc0wcP7i/itr4pOEAPQjKawts7l1LqJSoFhYw76JsKIlpqvtcePMLe2NBi0
G0RM2uKGgy68npl2CixO0+4LmkctVgpj+XMQ7UfTYG88dVadxSwOzx6h4lk7GSO8WpZ40rt2LoI7
ereTT1adP75/52/syAgY1ukr+llEMuuv+GPXUuAhF6aTsO9rSr5HS0kiq8aNSeYixbJlKC/4/v4V
37qvtb+qMyHJkXPO4AlqxlzKOBRUkZrE4zmG3kCzzf/3V0GuDXoP3QTmCmfb5MiMqbWEDsQ1ilyE
wZiCzqVib/8LV2GgRV+FIOwVaxPvj6e35IOuTXkt3LithlutxNPNppr0dzT1n34Yb2x7NjuRgbqe
TZrx2ZdXUfRFy6qck4XAwsSjYxRwBpTSX50P/v0N0QQnC+BsxiPtfNOzaD5JpcsFeesc+Bg8Bn4R
4I74/mN72dv8/aWTxBO6sOCYlDifA1PhcecIjblKK3v2yRFfcy3dGAH22xR6Iuw9PZAsYP+cDzbM
Nx4lgCcHLcLaU0Un8fJR2qLJaurawjVHIuhKtPm2XwZ0uU2heO/f5HoY/UcD9++bRL0iNYQtCDPO
iUVWnlrdxFHuDkm5zXo5AJcsyKhC3KsL/aJukZm/f8U3vizEdHSeLSIeToWzDZRxGxtbwQ7F/syI
GR22FrE1s+fvX+WtRwjjiZaTxnbNkM3LR6hL2In6aKGeKwZjXwZmtKV51lyPff8RPPOtdQJQAIuR
da5fXfHTf35eoZmPg0TK706o2w9gRvQDJozjbm3nXyVYyHi6kmaPOL0PW6oa6gd7yFt3Kjj3DJ4l
C/V8NLUsO7OQHRVNJ5cce4qZHaXTQNbXQJu8/1DfWizIOW0QFEylYovz8k6LUV2Q9kCUNpoRP6fi
fo6Dxqdj/EsGyZVNBvzBBV+vFZgQDKhLY507Vc+VV33BDmkPpQmtIje2SRrAj4lrsXn/tt66ChNK
1hqfoJmwjJe3NaVm2wdBYboxTW3favE4L5FEfqDxff2emPXCghSdr8qwzjldQLRRsYQhPYSmrOVD
ouLc15dj9yPDmnj3/g39Hhx7+VUjGmGKkelCzAsRNb28Iz2NGm6VDIbY0IKeGNs07ZAdLIZPdwMD
qnHo6dbb41C6uRiMdiP4r5mv1aPa+Yo5xE9LwJ/iSodJVHyIB1PxhDN1v2J1yBaK8NA6vETrc901
jDz/mo4RlGxVZt2Ac2cTH2dUoamvd8No0EVW6h8OIDgcKjHgoIzCJzu5CKjEIzV2RNcpNnxoCmIz
z7ZdHIvnQGrdL4ND8UaIIvlc2iPN/qriV/N7abZdCq0wH6OCyRWcbp2i3Yb84K/Uv/t8oxexuHIs
JeQWkXlcBBbeBT7L2kLM6bQK1aFwnZboDTHFvprlWG+8/wLeWFEgARg2kyqBIkPEL59/NiW4wYaq
4Q6IXo95Xz3ZsxYc3r/IGwuKOUp2HebLLLbvs1MipbDWYttkuMmQzpeJoRcYaTNCWOdZ+9GC4vee
rSdoh9QCmKVcP8Wz9QTCS21KEZvozPLVZArtPnoaEfr5MGcfASPeCHOtladAKM9HT/Z4dkIUmR6V
I57ZzE1V1ndK2ECcgNM5t81Ujch264yat0VF39Malb54YuvzDyPCyT2c0uSuxmDpg0d9pnFdj8n1
ScKVAK9vG+CyX77QvjIoIRPiughos4uukm3rBUYsqHoyfOCqtNuOtWC1MVyVWLY3tuF03Q4wXN2y
WmBQh7GwJncyCvKwzIqCu5pBhY9Qvq/3Z34l+IfflgPMW57tzyBCyraYiFiCOsf0loFHP62QqJP0
6z/HWZPXYZT0P//9MiT4JxthLh9V+dnbokUQq1E582iYvLrKk57aoIpv0dKlyge0vbfujylx5GbW
3wK2l28h1RIQu3YhwMmRyKo20x2ONd01cflzFsm1RX31gwPorW8MLAvVJmg4TGecLXwjyEX+v9k7
rx27kWzb/srFeWeB3gD3vpDbpjfKlJQvRMoUvQuSESS//g6qGmjlVh7to34+QKPQ1dUqbpLBMGvN
OWaerOWSUXWHvnXM55L/MVrGaToH9XrvWpSbwGOzmYDBffIg63ps2IT1bNNptR0Nhd/eUVZ7pXXL
eGYP9u6lGMpoEyjO8a29fZA+q90iAbHhtTPUgVYFo6Pk5DbY53Z7717JQ7zo8JdVJf72SmqpMPxK
zlH2rFu7hnUVBYTh57uGw2lx5rbem3aDgJuCJoCz+fSYmIIfd2rCZkOa1gViFHvZcWB2v/x+wL9z
FcrXnKcIYWV/fnrQMZLKkJhqnTDtjOq2EEVzWPSeBvh/cBnug1aODhjoVFYfIPjqNcVwQKToH+vU
tK5celiHP78KuxI2JWR7GmiK374fJjIqYLrFJzX08n4KzHmTdIF55sNdJ56T9YNEPNA0a1GZ2u3J
9OnQxnOGUnOQJFosinb1d2yMd0bmXSEmdM88uHeGHLOQta68uLxJWH17S/kyzrSguRgLjPXJwOqx
C3T0PiI1/7yyRSl1RS9z0iAx6EfO8E8n68nG8pcr1wk9PfGveqCoOz/t5Znj7jtPD7qMvSY2mCgT
TwuKTm8kmJ45y/il7h180l6OUzXZj91A6kBiKfNMsfTHTHPyuqigEZXLyOP+ThGqU9B7hIBypMA7
DO/NqwvzI6ao4UKjIH2/tMbyLSsW49GYCxSGMhnlQfH79r8fmu/dNrxgSglgldae39v3uEAyimO2
eGGXtcuhw9u79XLNfAYflcNJGNSZT+G96zFzYGHhc7CM021HxTeCXoe7ToReH4VvurtApenTsMRL
yISt3f/+/t4Zp3REyHnBp7OGn55MwkJOFMN/1Im1ftz5Y4BgWSbullLbp//gSlTP8BWCKKQo/fZJ
Zrmtx16JzGPQU+gSwBqiIJf1JaRI9celC49qm0dNi6G6zsNvL5XQkMYYxTfd6fYduYbeswbY7Nr1
CQz9/U2tr/9kkLJwYU+gt8Q2+3Syd1L0q2bMlYQpiztWhUff02ZkCYImTQpNZSN14R6UPBvJ8c4C
QIlrRaZR5Qc4drLxxpmnCporTijTyX/iGcShWabLmeHxznBEMcKSRbVkNaScPElKGkhBLeYW30Oj
52vLJ69j95sY6fc+Vn8+QVO/YLKkgOCz1T+pYYCF5GBmMme6kHVYCwLMVSnRpDNRb9uWasqZYfLe
I6TTsnYSaXnRzns7TMpl0dYjnQPeqJseysQr92pMz33R713FY/EiHQzMHXbAt1dhs1W2Zs24L5f0
qYjdcavys2eDdy9i4ragmQYB4wex4qc1oIrjpu9izqFNmc7Xbjs6N6v2cfv70f7eZEHVn+oqd4Oj
42TM4T3qDK3znXDmNLu30b5fTKh5No2Ra2fWz3dviEmQNFD0DKw5b59aag8uezM29Av6S47KU3CV
j5pzply8/uDTz5ddPLUdunHUWE9WaSH8gn0tIwCZYEa4tJNsffTvO2kty1F1jYM/vr0SumIQEj98
ZvJ473Gye2N7wLrF/HFyj0lmoKbTJZ9wVejPZdsnr9kYmLd1gDXjT9/cCsBZ2a1M9SRJnrw5PUdc
NPcO20WJPaOH1vWIR7/cT6grz9zVr1Mil1ptvavBjvn3ZEVRnZkumbNQsUayk0bKclbub+e8Ztrk
AS1ei+U+AG5ahrvf3+Q7V+bcwoaYCYRB+gPw9dNHILplcTW/R8HkO/G+4BD8WDSO/8QZFC1h2ljZ
lt1etllmky7O76/967vkQMgGjDYNXXR6RG/Ha4Caea44XYRDZmbRejCDnZQnx7nxzjF4f/00MLSz
GbE4EeJ2NU5OM6C6hYN4EKQGNNC7olbDEbuSd+aG3rkKu3EEARR0+eZPpy2KrDhRSm7InpMgcmZH
QxRtnBMdvHsVupjrpoBv/UcV5qdXBj5nZmJmO25iQTi4HaIpa6j07R+/HIY+swg9YI7tp00Ux20q
y2h9K4yrRd9aA1LbYBZkXvf2cvz9pdYF8e2MElgY9KmqE0tIQeJkRplTU1WIhbmhqs8+JOPoP8xo
t18T1ev3zNHpVqam8ccLGRelKcliRqOGyfnt4IsTLygTMVHkTOLkZYIqEtZSS778/tbeeVdsM9bI
MYo7cONPpitj1uzMM9G02xyjd/2CUoum0Lz5T67ClMzxiTPf6VVIeS/wEXEVUYNO5bUhYajK5cxV
3vlcmaDWo9naWaU38/aJ9TyetBhMK6RtsmwpW5ICEvggfn3rLH/svWutB0GQHhTv3FMQBbB7Oc8U
ysLOa7o6zBq93mpeMaLyZmN5nFgBPmfKdre9oYmNUmb1jaNqgDN6ssW+1FJkuMJRD9gazY1yZvuP
68TrbE1IGWIAZs7VqPlz64jYq9meVpAAWuLqYMMR5Zdk52atX3eSXIXvgYIP7VIe5turJCIms7Pg
GwTU4n60PK++KHoMklGpp4AVDTs784rfGa5oPKmUrhdlWTh5xbM/BEnb8YrbxNWvVWktu9TJz0FT
3rsKm6G1oMCpDXH129sCPDWMS+aCj/NwEPAzPuGAPPflvVOMXidiEIL0tqlhnZqtJ4bMDACCD7xp
bUyqvnt0l7p97MVQF0SeJvXHqoA5Jqqa2CU9Kb9hRhsLCA95f+14aXVmlntnSFNpWJVi1J4o8Z4M
mVlgJ8MhwsvkcPlgV162b9xueLQHqGW/nw/euRSLz2o8ZjoA3HjyGu3SS3SBfpmsliG9JeKpvHLn
ssdQEIszH8J7l6IMtfqYgbqxYrx9l1bj1f+04LrG774A2+n3cx53G7kSVc8sr+98DgCF6Y4B41iB
+us//2nhG9HFxwhh1iSQGAXzMuU3qUYiBrpgbdfP2bkG7TvjlJ4phVbmvPVYePLGApsTiG9UNlX5
2NnmTZYdXH0Wf7jN5Jk5HLhxYq+mfc6nb+9KAeofPIje4TzSCOrgA8DFS7IPcFb+VEMIC0Nf1QmU
+3lVvxC93Zm2X1+UNLzp2kVaoefbqQd59/vR9wOq8/N6vl6GUjA5kfQWXDQ4b++oxockC8llsESE
ToUUeMxD3B+bZbIwU3jbJTCjqSDhwsmNXWDHTwtUuSURm8ps/vjp8ltY4qnKE/r4C1nbLGeJ+5rm
LcaqJrISG1qcxLndBNbwh5PnqpHj+VJFQZUBgvj0Rbr1UFQZigy/avOLwE37y94sz7XyTwflehV6
DTRaf3TY7ZMdhVXiHcv49MOud6cXbD/9xw5j0O9f4TsXYUgCmMUdzsd9WneauzFtcZOSWRV49SYF
7xHBvvvTbQulOhgINGk4fVN4ck+WN7dVQ40pBLye5XdbkiTnS6cOinOvxT6dN9brIEIA3YvagiPO
erc/zRsmWHdFU9sKyVF1vpKVW71ICFwvi9tg+F1Mj+ikltyjoo2DV0sZ3SuemJy+mMpH2InI12QY
G1Utwq7x5jsmPAfjCBTGi1JOuvehqGZcuy6uFLHP4kojk7Bpk4OXtcMdziNvirKeftCRPXB9Vdc5
An93ktbXucSzsc2SWTvUkiCmjbbM1hjVfCqw7WCe9NupEt64ESa2oNRRHZZFNx0+WwK/5bYqpzE5
tEq2YCYh8h5KnBSvPRm3RSgh2dvRZBLnt6v1skgIffChGx78WNPdqGFTmtxOAc6vcvbmZ2kbzRgN
TuPcpny4/a4ssNfuyCtZ2tDQ50UcdbvsoLE1VfWxGcZ0TZ7DXxi4S3Zdic76oPuD8doq0+6R/Hd4
0vrSqKr9xNYl3vrONFyzIShelD900w6jjW3sBFiJ4LrLY+a9NIOHdszx7JuRYGeX7GM/xwFt+VOg
hYVtLqunqq2rzTBBdNu0uZPKvYncKnlKO2C/kQCT7aGclOUl1pMp39RDVjXM3RgKw1bTBHlBbqde
W701nq1ZdTIq0jjowqWugw+2M7nwgvtm+ZpaLpK7PsAuHDG9iXsnLYs7GwtOGfbxVH1i25LhbM5F
E0ezIOWH4NPW6yIHW6keJn7ZXZuaZT+bTd2DwHPc4lnnvzPOB+keem1N9Aomvxt3xBJKsZFBzPSf
o2ouN0NFYse+WZBhhzW2jx4eadtpqy3N/RLntflMkItoDsmIWykkGWqa2SM73bc6ESlGIdNZ8JhY
GlkKeqFPW7PK449ehxHn4Blt+uDJES9jXFigMcbgmKW2uNBnwrItZHOhQov9Mmux+0wJv3dDJKgF
Li8LLlYUL1ZOCyjrFPy0XBLVhCytmvY9lY1v+uQV2aat1MRgJzFTYxIU2hfWtuJTocer8W3syjHy
kXysIXWpehDQA9pN17LjDHuv6yrIFkYy44pay2OcfjHRzon0nmXf5OTW8ee/Skmk3R6X9HRVB76A
izoE+aHU2zIOGXo5rzsXRhDWfjd9GyB+flEDyp5tPumx2AF/Sj9OFBvqTazc5s5FaONvSr0RVjgb
kx/XYVnDwwznnCTHLe2K5QroazXdoqNwX1OROXhrg9ohEKLAEU7wl4vCwe6ADF7lpp+rW6cXlvUB
jsSCodefEz6GrhwSmKd5ZW0ARCoRklTl1ffoJPrP6dqi2mOdwBCOAEHGn3Or1zGPLmScRlIDNC+A
B7egJAkfjOoumz+W/QxkM6yLJvdfukVbdkYAoOOqdqtCHVqUhzXdul5+JkU7bRgcRMdFA8BHIyqc
Nu3DfpLi06hP8iExnAZDJM/iWFu5T+hy3/vZReuM5rIh1Mxzw6otbRXCV/AZ5WU5sfnC7KE2vkgy
PzRrMSCiWGQsr5xUrwyCbcf6qulEJUI55Ly8pbRfqsrVH5n/+5d2wL+4We2QB/R97SpfatvP0Pr7
YGdpLrkUVkowHMcqAfM0CdRwm8+540ST3mMwQzrKP3Qwdjyna0aenN1sIFnPXEaIkGVcUvf28bVp
Sjh/l0GzS2yvfDUyO7kr4s4xw6zSyX2Ip5Jnkuh5HYQzxwMQ/yTITJtu8ZuEJKqpi7dDklm3Q9WZ
Jrh+cONRMJtQQJZsDtRmQOybHCqvL+eELMV2NI/URcskj5agVh9mEcv7xBgLTCfAPe3nzpazH+bO
YLzEQO9exMhUcDEazmS9ui7+OP0oY4tWZwv843rm+1WRqoX5WTOkrJn/M5N0owIzwrafneKOehpj
s7NEn+0KR3N52IZfxWEXlP195kEERmRRjP7e7DndrJbgoNgqI59vRLDIZeNItqNRY+jdtO2m2r7R
iEz4kIGBJlkSEY1zgdNZfkfCtXSRnlkKIMqEWuPjWIMVOcJksJ8qMMytcC9G3ar+nhPRzmGcOstF
UUi1gOSNsWusjSZzy6fRw5DkPF+HraFxniXP2c8iaRnFhZUiT4u62vSPzqDpEDuJKXiBadrZm1yb
/S9ainKf+5vK7y0OTFJjnQkcRU+xe2GWsVH2Zo2cX4HWpE+l0wxVqCwf5FjCB0UtvCwz6LlLmzOA
qxKINtJj72HJ6Jp7o2ElGyT58YWl6UURdbrPb7eTfA62kMHbL5kCqLP30eLUG9fuOHssRDgfs8En
tMPqCFShKQ47hzyGxYAopAXVFKopLvadKrL7AezssmUJE2M4EDl/kEEXPPp6USW8SAJfQp3+k7Mx
EqaMrc2Ud99OmdGsbJPWjtgUaHz7gbdISAiGdllMrQQFsnRjeXDyNLiHfTvZkV503c1YTuJmHDw7
hY2zxFsdHXwQdU3v3jHQQdLXNQv8V8NKU+KCqOLLmxlwkHXdT0UT3y6xAWolHMbY+xtkhKbtxqn1
9VsDWWy+7bGY2C9T6Q7lnmHtDbc6VELmDoNRSiRpCoyjXdzUfcjsnrkvc6Eg7FLSONxPPbiGeWuP
2tjtTVGiqcp6cuqvtdKcjYcgUI6514o4NY8ceZrxSKZ92e6MFJvrLiaeGLoj1NhX0Q5qvJ3z0Xpo
lxiPfzhVqe0fGkCRxjb2YoYqJ2Kn/jxm0vr79xvi02MuW0iOaGgFaOJzXDtte1mAGJnOZ3wMs2q2
qVk5UWEnxa3nquTu95daT0dvTk/rpUiy4tCC8J/Ow9vdqmYZ6EYIbQ09VKasS64LVcBirNtDMO0E
0ImLLOnNY9/Oy7bvx3NAvXdvFdECBb5VCHmqIVAALYq06jnGZEuw6wbHIq/DmjaExXZn2h6/HDO4
VbrxHOldVlo2tG9vNS3qxpwB3YQNROCNZtjzvmuH6Q9LFLw7n2qTjvmH9gpit7dX0Vy9jj3FymX2
YF9yj93XONoDoim9O3P0fefdoedc6wXImOg2nFRD8OaWRLUh3y0LG/ZJBaMBsBIcbT91rRsmsmyX
L216PeZee4Fd2f/6+7Hz3gP90cxB8gA59PT6QCm8mi0cknI/7vbwUdst1MhzOs/3Rgi2F6oWWIdW
hOjbB9qOQB2cQNlk5jbt1p60fksgBtgmFQd/PEIoztPMoAOBlOqXI6IgqKcQtY+0IwN6tdAVuHZ7
x//+p49tvQq+BlY2qkunoRqGZ7CDoeIEsB5dNbSpaaOmfDgzOH6tixAsjbobYpK9Zsuv1t2fz6FZ
5qM+SLiM1pfqlvO3t81B9UcooFttI/rWvyGqd2SnIacbtzK0bTMXeNMdxCZHv5eSQjOJRtjS6zPN
kPUTeDvn0Ml3KT6xxV7loCefSDV3vd2wgQ7thXCERDraTmcB3o0xW3Qfjxp8pjE9JwT5dbRyVeRB
q1SISq19cv6Pg3lsWFLXmQ4yXw9qhKWTsIY/f7m0IAxacvT6Aee9fepTMaqBmdMOx7ryd32lPur6
dK5h8WuJAW8qhZk1Jod78tdP5qcSAwta5icu6wP6/SBMB2P8VDc92J++8O6BL0z/3NT/OuD/iyf4
0/v9hbl514hhTF7Lnz3wP/7IPyZ4zf0Luirzr4vMB8Ol/W8XPAvnX2Q3oYJn5kK6oDPI/+WCt03g
mpS56BIQO43whC/zX9xNS/8LRSKaUfQbHGQRi/yJDf7t+sAVKItyfEFLgNaVde9kfVANKQK2nntR
wri4IXEtu4cg1O18mWQXVZ1xrmttoPddXWTX+uimjz89q7t/vuifPbA/xBn//tD5AWhpkIbQEdFx
zSDofDtOIaJkdUq1LOKXak9aP2js+PjuW2rdRylAbbTNDEbLhiV041Sa17KnFcF28SXHQ4KZlkvq
Ge1zNbuf46zF9N5NlvpgJrlc9lpbOnInam9bU0w5sxKcaBvXn45Lis+Y50b9mgbk25/eucgCHLOZ
qeLMxN0CUTTcHTFRHE/n2fQ+zZ05lrtg0gzuKV7M7NhYBCJczpPZn5OGrHPGm8dIR5dyPbMlNDpK
pCe/RSuCvuxMah2T45CZktSj4R4InoG11zaFDZqkTrCnG6xaiiwSvT1X1v7RvXrzC9gvBfR22NSg
esRuePI0Zvx3SUrjtSkAa0EJG/0e2cFY6Jjy0xxO5+DscGvk/iYGq9LsatYPYEQBzsj91FZZetE4
HJt2aMfiOSo1PS9hAiIhRqPUZ/2lqSvVbX4//E5WQN4hpeSAz5LkTVpG6NXe/mq55NDqh1xFWC7i
CmENoRtRNQWk5Vkl3XcKrEGeXuixLbW7yobiU4YS7FQyADZ144fCpGqyHexSc2lzl34RQm7Lhuc/
/5kMN9qTqzgFvci6cP00m/tBRlRQvJBrowcFobm9Pz7ioyl27ajrIEDNbjAiYYIjO+SLZqY3LTjZ
nFpnSwaEqRO0u6VNa1gbtybyhuMOUt8zK/aPrdybAYAkae1rsrGF5O6tFOGffyPD3JxFQ78kaJxE
3JadRRk4T4eGUJ1ZuZzx4UnuKhnYGSfeitAD1y/lDuGz6R3qEUdWmKjcv1iaePzSp6oDIDAV6rJz
yi85G8mGGnUhHpB/d36EeVhqm7rTNHsjiOvQt7MIEns7unklbwU7WWcvgFLHTxNUwCcvdtDy66PX
E6U6wgo7N47Wg8Gbm/fW/Ns1SX3N42Pv9vbmARCZ9Tx6ZSRRPUIJ9M1kDCsdJk+o9Ap2UIPXCMGs
svOtmk39Y+pL60oMIok3Eox5HHWgHr0zP4t9y8nvQvTvUqxh8FAlWQ1Xb39XB4Ju9G1CJSFMlt7R
aFR3VMNMMTpQ6Bi+5GYl4tCLsxokUDUcQR80+TZXVkwRy78j05Gwc0NO6ui15RRJSV8zF+J51Eeq
SlbwieKjdSzjDIioU40GVL+q9ba9ENNVMKz0snpCdmrWhNzYiCUyc6gvhL/yanWRb/3G1z80sv5W
10SrW15J1sHi3swChnqoz3O+BalWRg6hR/B/1XYmKLVBPv7YepbaiXL+W3Y4pca2fpl0MWMTrJr2
EjpITzeitfWDKdJyY9LNvBQ+2E7iX/Vd3Q2UpBku6bdCaJTxJXy2dah6/rYHgJWGGs7Q62BtUM/U
vSPTG8eLeZoeFiwW+wS4K2zUqX003OSxR8OOGsLUD1T4l2t7KkkDpHBb7Kqka/ctiLdXrSPmOU+s
9BoivLExRey+MJVe9JawNys35zA3ekL90ayRYjY9OniPRuU0cA6ISieR1aZMTOdj5+JDLDztccm7
IKQCUh9L1Id7Y9CrXZV5YgOQFLLfoNQDATVPQdwVtyaNgNDIBPBNDeIUdVBojvXVTNTJJ1FN2ouQ
NoX7Ss+RteiIdvQLR7nKoV9ILMGE6O9bNaDtIC3Kt/pi35dTeaf5A3U6P64e23R4yUzqAPpYf7cm
kzTXoJsSH4Jbj6551t3lXjNE/kUXRrtE0zJIJ2pVnP9Nd8H71iHMvgvs0f0optj/Ti5qPUS6q2To
Dql2Y+dutodkzb7DtKsRdtxCZ6ahDOHo9aXu9MGxNcxaRh7vYbvKkjc0VyFt5VO6Eh2SjPCbQdH/
EvHRolXU7AnhETdS5iQUeK6gfBbIvStVc7R6391oc1vvTemmNGTifQLh8zJPYrWlKGRfJAXEoFBV
pb0fZVofB5mUh2VuJbO+I5untpNfZZGIkZdWi1ffcMQXU1nwUUaScnY+df5HBNH5BucfyUaKnU0R
LU2TvgZ1Mu/HlFDXbECl4Pft8FEjzDxiMc84t3O2R7htanoTSWwid34wkltmUGcIqby1VegW9pjz
JRX4V4vJ9QSdoynbjzmHmbHKPiWAsB79QcRbwMHdFybW4qBss3uBsVXeQa5TkU9HIjTmXG546AQB
VJlLIO3KwM0Tk2wTD/Yn9N90oy9mTtPALMwnJ5OKEwbIVJcg3RT4BN7UCvLX1Ywm9zoRlCBHBz6h
mWbX1PAIlkvt4ADBU7+0pFevKD2byuQIJm0ZnwyTERtSS5ougKOKnfT7PKoqm+yrWN2h8vo8jLbc
gd8Tx2D2UweKpetANTPU54Y21X0g4zgKVAG/U9npQ9JLmMRS1ZvZhWosKi84kHklPtC80HvAYwUo
uUC/4++y5xyA76HwpCNX3Z13pNyefCg9b/oiNTf/RA5ZTEZITyA3HPnmZpbGcgC9zV+mFPKZiGfx
zWgK+Gtky9afh2KWB1iU8CwzomliMWFSIx8H97FVi/IJmuS9VebV7aS585dgAcjXzcOXyna+Bx21
2rC1tPTSEnr5SDuzuIEuJAnh7nT2vlbeXGl2EuzjXEsPPe7FA5I+Xp9VKFoh8aTqCI169VT1yzeR
ZeMnWxuaB1iYKrQBTVyA7cbRvKwPYeI5fq1ytRy9qiIJDM1qsIGLUW2nfF4j4WIi0GxBJQy/QLLF
b2gdDFOj1ArcWHXbvhvqZxNN2G3hpICNvWq6sqjxHgzKdhdm3L4aA80H3KoE7vYt7bm28HauoxU3
YlpRJUrM0ViL/jmu2/iqVALcup/Pz7Abh7uu7IvbfuBqiv93spUWBt6V9oTnZd6uCYz7pIdNyA5M
fcyKergpRCWdvZs0gmJt2bvLbiZS8tafOMrQDh1EWDlJ8l2nFy7DVmfeRyNx4+LlvlTuEMAxNCF3
B7Bxl/I7UVvyuiIMjdwBV9yN+coIlL4f9W4O+q6bn9t6qDfU+GPI65P7ycaEsQP+SGuo6GJgOXFM
p6aH6U7PeHYMDlY0YpBCQVRKSeRVpjhCDKUqZ1Sl20R2ILOjNzn6c8fB7CpuNJfmFaseNlUzC7m0
uS+zatwKJ/MORjNpX4Unv2dBYx7jzPQv2PHPU+hK/uLFzGjoBJTYBHWWH/qZc4Do2mZb9IPYTfiS
PrQTaY5hPdrftN4KrvwVTMZZa5S3GWxqOuphrrXjE00bY7/2aD5gzTV3w4StdIFt9oJ3etf7Xstj
GRbju9MGDH/6UnexnYg9m9Dp8zS2y02LS+8mc+imlknWg6BW0Om7ttCjGnLppZUt8+0g5u4gB9os
NRrjkBnAuswqmTzJqf0oIVReaAR0kW7nzc1VG9v6GNIHJ0MxKy5JKwcezjjZi1zVJJFZ8lBNUoPD
XDZkR5jm99a11aNGVuUOz4PgRVQ5KXOT/8EhFSOJhCzdvZpMY1eBuX/kyy4vl04MMFEF9hXIuDRW
YzgjnbaA7G8c7RkksH6TNYX3eYJNf0i62MiAusQBnjLkBKEkCW/bGdIn7a4Rz12iW580NTHLE4So
vhscTO/cmmjOsK/GhLrlQLOPr/nVlPZjRWxz1LIIobcPHgGvCliXZfIoYaeDmm6K70nQpvdZFhc7
d9Bc0vzi0g/jPhVh0fpk/xrkMBxdd00QbdNvg7ukx6JwBL9Qz8MsC1rgM2lxjdIEopqdaKSAriyv
ImuzQ075MyxyPhFr1rvHJmt6ThY2u4uJKvM+nxbA/HIyoP7KLLk3Ca8C3ukU2TdoNOalafYEBhIX
6nxt9Wx5jC1J+uGg4vkZdYh2n7Zs8FGXVMoI22B2Pi2K7DkgmsWjtJzuI8AkXCN95X9LTRqs9Geh
PDCj9yMZGfp85zQtyeJZ1VoXs1X6t8Rycu9DTfpixIdVboKAr56G0ZxeVbJoHka0ZQZRhfO3sXHq
jE7NLMydk3XeZzNRGS1jAwlKyPbPf7KNGNJFZhGEumGwrimnIh92gVZN00Wq8tx/dpq63hnlSPoj
tQGHr13Z6D6ZtNHNqR3H8aBjwzrzD8TUdMG9RJsyW4xQt00PXSJZzuPObF3ib8r5jtFRJFdBBh59
l3euS0o7EghnZ2YuE05i+s1h7IfgyUjH6ptpDe1Bctj7O0F7w/qqquF6GpfkDphVQaLoOHahyJd5
ZN4JxphgUxfByVjX1ykdHJA8RvCt1gcf3IEl2fIkXveZlTe9arFPHnRQq0mUT5kt96Nux/NG7wEr
M0JsF7JqBgp+sNr0Kg+MTotEPtpRMbC/2bDyNJ+rLvGmreHV8ZMraLLusNYvbVSbJShP2G0eY5+u
OoEMyGK+DfRFn8qu124mJfgXU30lukzkjfYas2yVEVvMpoDK4CUfCuJLXvUFC1s4Eye0h4g+oTv2
O/9JZYWCxd2X3ucaE3UfTQhEhr0RzIHYZGzLBS3j1HslawBFX/mBHaH74mYa/JDKw8gY6U1f3GjE
8iZskh18ouR6pP7OVaJ5mNhssyfxLejCupbq9UZ14MvCNjPTq7KRpFM26HGidbmm268ypS6Iy/Sf
jM6anD3wcce41Max1aJiLIL8pbbG9IpPudYudF0bhz3bg5FckdlpzC0FiwrdUypEealS1DhRp5Sf
IlKM9We/L3wjHCfU0kyjGuPVrLEWsnfvnCZCb6iJ0CZBKg0t9i0ZKRSV9+x41Dc22sQb3cJucdTO
6+DIh7WqUjQ0zRCwKyeJ4t4mkvRmVgqhepDztspSz4OwLZw5dMyuvtbGyf+cCnIZNsTDWNvard0H
YtgvErqsd50emxetmWuvZmpUfThQuK8IVcF5HgEV1MKGeIY9sSbToxMLlobKNZLQEHbwsR2RtvlI
j6st4iFxOY6J9Toxed80ZSv/DqhFgrqZtOZg4ihjyksFmq68qjhzjijRWjAiw7gmdS442Bafvv6O
n265u8mWbR2R/Ftrmxa8fH+mkv/DzPjzsZ/uDD0a2hPgoahd2ieNp65IJQxkYxXVtIEWLSmnnywR
A1Nn0O6DKp98HIMEO7DE5u6rzMHoR4MqiSxwpUm6qIcWZ7ht4kWztwiokyq0jMUZaJKZKQtaNoyf
R4KCXbSxqrrU56T1GB0SFRZdZpr/rmYOZiT1rrxQZWlDsZd2MHNSG4ne0dMlGFAkDahH2C8UTpQB
dDkngv6lhubRxPB+GGWw+kEDPekikSTqNTpn6HBp8uQrUtGqJuujh6ShvOSen6Ii3WqN+yQd2fCz
oEPpcRfQkYNTGNelO+e38MJtRm1mT2fcqL8UaflxaKWRWK6eevp1Jz9u5RgPLfIQFpMuf0pig4Mf
mQ4BSP2qq+SVSvx8X9rEq2yHJXeaPVpBmDCa3XE2+30V721LZi0v6ngzyFfHrELVe20r/FwgS1rT
THN0kByyZnRmUlxWwThtE9caiJ3Jz7Go1g7Pm7HJ5QjKoWoIqxQP+smd23XQqywjmSWe7ddBm9rn
we2XCIlY8Pr7G3v3SqSoozIOfAbCSde8SkjzaJIZXV4GNAg9kn7RVSm5MIG0jz8u9Udtpg9NxX/+
7/pnvjbtLLIkHX6Qf//9d/9t+tubPwQv+F8XXrs6b/5mixZzmO/H72J++N6P5T8XSL436//zf/oP
/8/3H/+WD3P7/f/919dmrNnBPnxPsqZ+2yyi6fLfI5bvXousH15//SP/9Jc85y8qjmsXh40QHVqH
UfcPZNnV/8JHTHMHxI3B21mNvv9qL8Ffxn1In5OCJX9izRD+V3fJtP6i22Tib6KOixkeWuUJVPl3
kGX6yG8HvbY66JD2M3WdDHZ8WHpCZXNrNsqPr5LeRZmU+TnBQSP9NI+zWIU2B9BbGhkulf8DxuSp
aSm+cPpYQrQkHpXuWOQzGHSJwArgrpEes9Gb/yZ/jUTiYHKLTZIE41E2g4m4hzMlIgoyFAmJyRdI
i1Yz+veao7Q6qrSR9TJGkvvcLLnrbwOVTdUmp89OdWKs4y+OpPazyYpCPU064RrXM/W3MYz9Lu2i
+f9zdl67kSNZGn4iAvTmNplMo5RStmTqhign+qC3T78fa3an1dyiEqibGaDRrUiSESeO+c3YtQ9o
9U/Wu5pkfrjL0jiprkSeYdoo56Z+xvUN0GXQYOx0PRlmY58SSYTBne9MlXimA2n1p5HmUw4aTDGY
B23sqioGfABkWb62hiZD1j1VGnsAY9ROyUZrgMN5mYbOzSGXAW/tc3y9y5d6VEcHKAXuUG5VVz71
kYpResYF69xOtoG/WaKZIrpi8B/LZwH+VHMd5mzZtZSHWX9nVKUYtE0ISAtXi1xBzhhBexRhMowI
Uq27bsFBR1976JHFEUMlE+OeXjar6F7StD69DgE3OpjQtrKV37d6GxQ3YChnayq1xTfhvmplUSNc
qAc2evC5XT/HdGqnHV4CMRwHg8wNfEaIFtLXRkh9aZGttvAitrVs1dTWgZbUfc4MPkucH31BVfVu
tWB9njSrEc01M71e3Eo6qINT1YNvu23tqeMD2F3it5sWXTkBGMo3R7xElNbSs8y1rDAKn7q4NfLb
IDYAcrt62U8DCWCj5M11MgjTfgYGbeVuWyeTHx5imbfMSCEKEGKZfERyzSRzHgI0xHpgmDAqbiwR
Yt4AVVTUP52896vWa0qh5V+1qqxPulrbDckZ6BBshxxp6B4FbskJIiRBqjylfqip2yKnVQrQQiZF
wxGCr27gMESRo+ekpVRF07YLs+ZcWmp5DrqICl4EmfPm63YRXMGWqHSqRz+oJh5IilMXUXw9Z7KS
zS+ngNA1TspWowdQb5vEiF5k+o31XnMyCXP0qpJgJYZQdceq0O+UMlOO1AVa6YoME2Iuqqy1drkW
JPbG0XFr2tio2eKkqBs4ncCo4l5NJ9N+yzBEBFMU2IECY7yy3aSWqz3Ju7rzZcV6q/NR3jR0d3NX
hA3EG92n7bMBIlrsq6LXXvvKnAs+oygSbwDISxOriYN2X6Cb8TNqOukVvRjz0aqcPN9PUTz5W9Az
QX7IS5RiNx2SmBsomM6TNhr1VjhmDyAzMI3wPASOtJNswsJRCcv6rSyV4Cpqw/Cbmij8KvAsOU7N
tLy1Y+P4Uf5QSBGOyiGShN12SjNa7Yg5OtV9OdrJfZoHdMur3lfuAFXa4baOZQpUM7Xjb76f5cfc
mYp74DO+coBu7XfbRtQPaV2ah9EKrGI7aFZf7aQMvfRdUylj7zVqb+CvZU/cRoHQ5BsaZzldGNGU
8SkA3VlscviI/VHEkKQqH0Oggzb5ovaUXBvrm1gpj8Luq1/KFPB2mDZta6kLqEkpQY5JrjTPAsfq
2kussWzcGJuS+0wkCtUbHjjyzq7iLD4ESu98z2KaIXvMGsP3kYo4fq4cOcM+p8yCbdr45j0uXFp6
NlqizRb5bfWk1YaDwGuSjN+HMTtT7CvqNsW06sY2AcefCqzIetT1HEBfRqljhaHWUvgrrgznbNED
zEsYHI+t0Sm3NXKWPnma0QomnN0zMz/9rWp06QphSFl1wXra3dYaA3rnAosSe2fhrrcLB45xqUe9
ixHUycg0ZEfUqNGGTQm3o/Bqiex4Y9IltFyOdmBdk64q0zNbZKq/x0OVJsewl4xrfCPK4NEXLWzM
0Q5E84uZaYNLWhM69tE3eutbpFBA70xyEhAJYd3Y962YTWogrSkvwG2GYKvLI/9NDv9ad+frGURt
hWP9puA0dC7Eci5Dowog/kNWMFyjpR+9tXxVAZtDVwWNiqnQim1j+BIo14Q5Fxm8jYhFYedJ/4Aq
j5pzbaX+jZYazAOgD1QxPnxW22zBxvvjbaHzc7Z5BjjoWZUxQ9yx5Tq2Q+aEc0dtqlDPMqm0rzOH
DfHLDgu12mLYB3W6KMwEahxyJ/3WUOIa78JA7a8lc6L8KuukDzZCUARuLTL2fpfE8mma4Q+Mvblt
tpjMmcAyGskO0j2EGGlXydH4pakS8dxITqRvw7BAdArrItty+0QNNUbYEWBkmmeA76WwDG/FYLUy
aFLsLV8hModE4bZ/jUd/JK7IQpTbhhE7I6mxo39c9fA89wCgRmDxDAKPRpolCvYpBiOXqMibeDOq
GmKOIzSVW1Qm69yTmjEaTjQZZfgy2EAeFaNOikNeFEG3MdJIiKe4DNr7oQ5zB+AZtp3ofypyfQW9
M2mA62ezkLJOD8STaGJL943cZsaV34aIgdKurNubhpFT5yKKhvkf/iOSCdsDIWE6CUJVmYMoRtAf
FVlA00mbDIexQZ0GBvq22ZRnrcPWB45EpgUHBhs0PQdSa+uqsbj7NmXJsPx9ZIjkgI/jk3tdCoBv
i5iPnW7LMlBl9KW5pzBvYSz6YuNHjT2gYvvtNg/MgZ5bOdRPcoLTDzXrxCAaQcruoBl+95N5sZB2
ue7LER+oKtuTaZXOGQGhyd9LBhf5PkVacHxy6FEgVaOqPU3coBmzuzLstNfCoAsA8APgtEc8xaPB
BnOeeaGu5tG2ZrZj7XGQtZSd5js6zHk1SJ0tgNkgeAiqkowlc3Al3XD1QGgQiqTyBjK1OYNjwvo2
7MF0ukXqKC+tJQ18aRD0CZadTKQRTIjIkVxs8zLtjE0RyHOS65kkNDBG6NQG9FCoyxGS+5PqjAfD
CZP0VIa28lSYzKNc8kWxt1TFvo2HEf3a2Cyi+mFSqv6B3y1/12yfMidXhYiOmG8x77Ab8MI/EAew
VUBGodLTWmz6cYtsa209B1VtVgeTr48tZWUpTvC9zRqLei8qZpgO7kNPhp0PTMLxD5bZ/1iPuaPU
yJgTCxgT25YINJ6kHhddVw/oz2KNExe9SyyUcWoTQ0emhe3NCRem4UWLW1ve5EVLs3oGLnegi4vh
m4N0EZO4gN6UONRdGqqHOm1Ezpw+sbEss6LO8TqLA+vFWdtOHkZtUnobIoc1POJAPIrTNIYSbeJh
TLLjMBiOuq2stA6YNSnTbANKe9CdFLPUD1Gv2i3tdBW6qdM0Y3NQQOeilxurXfDMN9eMk04+XP0q
hOjUvWHqU/ktwQDYcSGpB8PdaISjcq91dOS8tomxGRUxE24IqMprripYMWpaXG9VpWwRaJShlO8z
jfpom+qlPzHsyNv2UNQDRrq2Hgvp6IR+ad2T9EBmlG1YcV/sbCqKG9o3HCGlE8O1XIfMRGT+8hkB
eJIZhmFa+iVWQTVcxwKXm1cpNfT8Ff8n2bxVhqa3DyMwzyca1lrBPkuL27yjzXKomig0tqRwCvyN
FlVXb2gdobpNyfDuF2iNqs1R5px6zwIfJV1LmDQ2V3qBWZ47pSUEXVspcsYjseEgAmLpWEFesevn
Nj09PukWKJAv3Q2mw/A19iVOEB87Ds3UEw7faUfLHldWWw8g8Sm0xuRNDKvuSW9Sk01nhtOQvxV5
G/c/nJyg8KPBvHH66XTs3Pqd8YKay94EH7WiHEKrx3fblHtkM8Lt05j3WUQ0xgf9Cbturp50CFJ0
kEGyJG7A+Pqbnpnm6zBUte0NUhHA7hQWTV+QMFof7EgdaqQhaeHiJu35DWjY4eTr6DSNd0rXSCEc
zk5LOjokKFsLPirNRtWNSdAxH44ZpXFVjWrlRm0tOZ6IuZUQpE5GmjaaUKE7miUEvjRCFQmolvCf
u8QJGHLVHX6K1lbVYrkBS2T5PsgNbB5H/VVRYw2PLz8nJ9JRoQ1uO6XXgl+E2ZJ+r8Ne2oVtadlH
2+gKSEMwhCrnzQkrtX5oQ6rRB5EDkHFrwxQBGW3QRjSaNYKfRRz1PTjAIO/oxDTadMNnNaPTFErO
oyrMKN4rndaVtwzgSJ06Ikx8ledl/zgxHm6wWG1D/b6Ikg5yC3Wp/KuFbI1JMmpl2YFBcTe5Feld
91iPtcz1NeHhejXWOJ7vw1rRXvJqUt/VpoIJ2ufB8E2WLOXRboOWuZBU1NUmDPBC36Z5qxcnq++j
X0KMPkBKLGLBgscdXsVggCDlJLse2ciYp8ReMKiLc0ZOcuAQtq+hnPqQ5LrWPqhYPb7HskVpZNJX
NnAjzgGPaAmuNTcNXwWafQIHFh7n2GRMZSfgRnyJdjLuYtsvMK6YmPbIfN5tXzd6t1WNUr0znUYV
J03xC+SZgNHgp5EKAx4Wvq8qGISaS48ulKPt1FJmmuYU3Po/kEQRLQCBodZdUTH54GylnDCIYnT/
oXfhFz2ADbulGWvVd0DUbEj5qRYLFyJjlm6jqanD0zREBr7mShpqKNYzQIIkbQfNURsb6WakYR1v
VE309nWtkxsWGwmZKniNemG+GGlt/9QGSW7eZKWuh9vQkhjt1LEOHErNaYZzOwnjNjWSoIej2ek2
MsRFaVx3NjAb4pCiMMkxJNGRWNHETA7gYzKEaFp65ppbZIbyrMh0OTZDMBqPiWLRAcDM26eqGczc
PnLfNOFRN0LtmDdlbu6zNtEcegcm8sOyVKKx3o+EOS9hqO5vdLOQ9W3p5z2zJUBM/qlS8KXfjgpZ
qks5YT/0YekwMnN6W7iFXUevJgnZscn9SmValdlfGBDQ06cnHj6VTKlekhamIBOKJPqGKdD0iHeq
4EeixQ9vc8TdEndv586ESfzVktsU4nmfiCOLjHd4O0A76KrkHltiet0pmok4z/p2vcfgrZGPGZpd
ocdUUvFdphWwqOPONurdRBoQ7AbsFKG2VS3zyN4nZF5JZIzhYwDEI8cgnPGkq9Zarr9LpR2Ej5le
A/ifZlVxegMAHd3Ip6lzTpwmvYbqKHso2AUdXU7FKr2qwin7ASK63LuWpBJ1fW4t0W7DSDX8LaxK
CTjYYEgKbRsJTxZjoGPhMhfPahfrqnpjRIOXOPkZba3xS68m7SFIbXk8NUEuqh81NGEui6xpgisJ
gC3jTXiKs4N3HGv63SBTjeHjWAKTpgsnSXdaOYY3jRbashs0hXWc7EHyj0h5W/o2T/wg+pIFU9/e
+Xakq+SoQPvcNgqCe9qF2eg5dZudjbrTRuj5fj7e4OMuHzUY1qfRV3XchTtRgsfzuUjBSJTJndB1
+zvYhTTaJhaZySY3IudRM+3kKvC1otjoLc7VLliR4ZkKCEQgxPcRgbApzpuTVFlm4Q5VP77IcMuP
vlRN2iZ1/PhcdHn2noK6LAU1LxIJRM90yk44QKXDqatsh5nmpGA+MCZDDAZDpJIK2IhvtrdjdN0x
DBRG5D9aRlDYJymWoqu0SNKeqhenN5ApzOR4m1bzC3L2rAvSNozFlEkfy73eZtpbazOEcsnj/NtI
7dVrYB33OKRD0FeGHkYOYXO6wQ+sUK9TrHB/ATax7uECOG+jHcnJlQiVdHZbTWVjT+N0bHHxjZkN
NWUfPRjwfu71xg+Z1frW+Cang/WqCrALSaMJTxbdbgyp6w3xo9c4Ehu9rvtXma4aI36NbK3xGSfH
uXwOfPziNXqtHVJo0UgxQPr0HCrTcITgbt9DP66lY4aTFbMo0+/vAXBPV11tGdCrfSe9Cor9j2Lq
YRJC2x10ud9ae4AwjF/NuesYKnHwqKZB+KrYbK7IjoDoDbrR7vM8igFSRjSP3CZL+BQgx7Qz5rvq
GS7s+A3xeOULbk44lhZOoxwcoTwzg4eXVb0Da3yCCqvQxMQL8ipGJqCgvWSEJ6MMwyMfBl5pbZqc
+LRHoKypKzRLef3GF1+ahm5rkjxXbiulSB/M/Zx3bepyi9PAMMSNcUR/cNC/u42cFnyAFjOTTMqZ
/66wbTmn9ZjeI0k6dDvqbR1oWzTS4+tkvXwDT0u7wfI1jU5wJt0rjtQcmbCApKj8XvzQjWn8ZY9d
IdPsGg2U+qvMfhdC5D91o4v5T82yA3lC3MVGV9AGpusVqo9qQDPUK5y+fStVkQFxERrcv7SqGn+b
OxaoOhW81UByOA7Xs/xg7Br0gp9o1WvDjomoQCOjrfuvtKMKsevM0v7FwVIPpjmdhaRlZydWkhtt
qoAkmoXW3pamE9wQrq3vCTab5gUjkn+zR/5p7i/Qzr1iCy4+qHZjBtGVaIRB7qawkNgYYT3sxurV
EtGF6dm/GQ7/rLWYmqkpDUT6aoWXqBNCalPku0Jmot8q0z3Fl5uoFs34yrnwaP+eaf2z3GKWBWW5
bxNlQCBaJNdFqXm+fJ35w/2HEc4faC+/eQX/DOf++fOLoVwU9lwmwKc8hD0oS1t4fUl362jWsYwk
wKs+RhhKb2z9zK54o+2pjfznyDR+jM2FyejaAy4YPyGABymf0bK+VZeu7uOPS6dV9zD6vUSQmbfB
Hx5yKbdUW36ZJ0VReJk+Z3Opn3g4O1TUyk2uuX1e2TsF8Omu80ttI5cBnul58BP4q0Z5r5ibyNGq
faIW2v+S1FaNxVb20FJn3x+dSNRqWXj0W96zxnykFqWL5ORfkBu5klKJmmO88IlX3u+SuQhgHE5X
wloWm3PgGkhkdUeVckFZfWWuZs3//AMTZOp6JRrw9kSyKt2khbwPB9JI66Go6v+MWldf1mJ0/t89
ulRBhfBS6+DECq8raN7Ase7naEhG0GP3246YUGk5ps86pmwXGanz/v/TlllGlKYD8a6RC3X1lZxn
e1q2h8IA+Rw8S/X7WIY7OeOLRcVWTy9t0zmC/GnNRWQRdkGl2NWDZ4E2FMBaahulFfUGMY5tHu1L
sbMpWhPjuSj2cvg9ay7skLVPuAgxCplb4SQVAPqkyU6hCkkTgaG5YRNPD62aXzyH85H+0wMugo1Z
AT/mHLJQKF3BPEMeY69nN6MjHqS62zj16BYzgu+S7tjagy1CC/CuSFO6fPAEh30Kw12jmsd+Vl4S
wwVmy8rNM5MpP27/VE80amtQE4gpAlVDENgxt3wpAguApIBr/V1kF/SlF9S2/x6EpRxYgDqNpKC2
45mScsUi85qgkj0rqp5TCFd6Im+mcgcU+I7/kysQ0M80mubfA23lNIEO/PzaWHvqBbduiHOrtgJ+
SJRj5633N8zotiym5l8pylPIfLpx4f5bW2oRX2Bdmk0Nx8NT7cBtmOQJ9XtHNzGXBs8nBgBgwrd4
9/lz/aZK/mGHLo0LELay5RY1Dm+UXhxZOhamOUeAUeqYwKCaU6IAFd849Tt8NtckZg/YpUvjtyh8
s4cLL3flclhy6+gZZQiIs2vps3sRTVFhvEoIhQXqo2n+oOb0Pn/Y32oEf3rYRbyJlarzw0oQ4zIC
2zCeEuogQ4CxxaTqR68cHS196+AnGa/zzrboKrYcHoDUVzlosgyZqySmy09lM2+vvGKywUsqe+Pc
Mu2SQuPKdsYN67hN/lOqAuB31QWW32/57T/9+EXQSn0DMHQAj7Ajl96ozr2RBW5kRNfg1c7gXpiO
yxt24VCZwLcD98I7W0kllvCtwHYoh+cQVk3dF8uc4D6wPezhmGOMqyr+Thmfrb7YBrzFprlBaupF
b2mKEOiMawvH+bkJi9woPZZyXynxQQmbjZ5/lWVrW1tvn//K1W28CHyQcbQ0tOP/bGMCQON/t+q9
GCmw2MnznuXI5JMG4s2GG/w8oBHFdWL1Vxd38UJl9r/BylhExlAtoUzKHKWpvklLEDA09uv87HBm
eV7iU6h9pSWwqSZ5Z2GefOHR5+//h31hLAiGaTmBxrS4zKSMCShqTQ7PXxClcvuOiNiwMXkVldjV
PoO7pP95Yd2VhGFJN44TA/KnBgttUKL7OntRDMEofwfU9FGrbsIMbTEQ4TRwt3bSXNiNv2XT//Sw
i+BYpZlaIIbEw1rSrozPetRsIw4xGJW3WhkPlfmNxMEYIzemq0V7U3g8edFa11ELra4zQW8g+nn5
Olw5HsachH7IBi25qWiZcjE0IbygoG9p00kiurvwklcu9KWbfCpXUSmm/70AA+075qcbs7LOY3zD
1mq17Ebrb/p+bzY7LZnloq7tXjlzMY1Vf/j8N6z9hEXQBBxa+qnsD0gc/dKz5N6csgMi1J4ZXsgo
VvJ1YxHYADWGJdinwXNo/bml5bzneXFgK33++9cqvqVmb9ipEgJiZCzsBEt+76weWNpX7nALezuO
ZQ/cx/R/3+A9umMMAT9feOVaMxYxKUxGYSDHOVKEOZ1bmuNT4wff7FD+UozBLh7LbxhEXZIbWvlK
Sxw0ri44ZTHp95iag8Ozz1PvII6n2bc0ei/c0yt7fUlljplbZ3ZtEOBy44tsxg8X05CVnEdfpFdj
kQursSkEMk27LhJ9xxu6ypr4es5fx7bbmUHySLD+/MOs1Ve/IZMfDm0d29qYjiynW/m5GkGrNM9Z
fhUTr4iYbAljar/99cMtQkQjm1la9gTKucqByE1+YO98Eis/ef9PbXNxr69suaWPEgT2FBwGD9YX
1ZYhsKdq0S2xIRjiHWJdP8mLP3+F84f5QxxeWgEGaWikiMdR2Jjx9znyz2GoesWL9dQpF7bbSlxY
yhrXtdLknckaUHEOgcg8azJcmrAXqs+13byozULG0BUsqsGTs/wtV/07KszPX87aD18c/E6u0egY
R0qkaPyRFtMbxP9Xq6t/fv7nV466tsgzcP8CFqBqgwcU9Kc5BmfHLo+Mt5lSAFr9fI2VR1gqJNFE
HgcrMomZ0tAykLJ+w/fvm+H4+d9fOfBLATYlEWOeo8DmDZiIkHH3Y3EKpns1L/flnCNG9xfzsrXX
Nf/zD4cdcE2M5gnhH6GRK0Un+nKHTnLwhW7xX+bmS7OexB9sqXWK0UNBz52LioGyQMMtZz4aNRkY
8FaXgFIV+4thZS3f1OaN/eHBSk1LdLthZmQhfT9HeQo10u75bVavhlF6c3Usj8/GeCakff7d1vbF
IhmYeXO24SSjh2b7e4w+AgiabNqRYH7+91fiylJlvFPGosGsDP6MGB9kX36qnMiFn3gF1OkoKY9/
t8ri6KNVNw8t+tFLKNzhwMYbsK7n+Z7Ry+mATfb279ZZBIIqN+Cw9O3oqeYICjFUrtow/6rKzR4z
k/u/fWlL8b0M2xHoNDxOpWTnNm/PVenvbD27HaXopuv/7tMsLRwZ/uRg+brR66eS7CzZOXl7yKr8
pZDq50D7u+6qOm+MD5vatwu/9umbeSgqtv+ppHscAkIALnHcXVhk5ZpUFyEhxkXFNAoWiYLETdE+
hZ08V6zcxjZgbSWLvL/aADPN4+PTBFKC2brCBgiTbieU/ia3m3aDlhG56BACc0guFAprT7SIBWFu
1BbItdETVqdtpMw+aBp1T8KotAnCrdp0nqmMFzpUKxFVXQQBzFUisCgktlB8bx0Eohmql4fqt9nH
pV7N/MP/kGCo6r/f3KA7FvAqqg47QGsgTcpuIxNLP/8sK1FMXZx/vU9ryYcP4Mlhgfn5JL4AKASf
ceH9rOWXvyXXPmziPjWZ8DshUTJ9bMdXm9ZDNFfggLG2k8G2HpQvSNN8/jArIfP/uQmGBlhqyF+I
TqPQlCb1V6pkBwIC42NdDRPqfkW78GQr1/bSzQxtuFhm5kx4bnbwXnc25DYebcYqlTqoBLj6F7P0
lS39uyf84SU2idYPGjerV7Vo2xTF1mrq8+8Os224YTi5FyPb2vf63VX6sFQ+SlZTOA7lhyHt6dIo
wXMWo3ckX1MOjOK+StB+udTtXHuHi5hg1qodOSXPRdFB2FTz7mAAvGT38SanuaEO+/zvtsYiKgTg
Eq1iygk/Rf9kBPZBpLQudYRPUEaox40F//XzldaSkd/F94dXqOq9gGLKztAyjcEppZS8LzuT/aDP
I1YgYpsgTAdAVlPzoPqW8wYLNUSHSPEflBCK8ue/Y+3lLsJGm1dmGuFS7qGVg/qQdYcKJ6A0c98q
1jbMh6e6eukvzcxWYtTvTu2HZ26J40GRkoClYf3LiYzKTSdATp8/yUqQ/b1XP/xx0/CdNkAvygvU
Ai3xQnZtX31ssdDsNf3CcV45YkvzWwlBG1TtWAPktld0sic3/XesBDYSlbBJ91uJLtmJrUQpef4J
Hx4HWKnkGx1LzR+ECSJOJdyD8hO+bO7F8ddae3DW8/y4igVhUdFDwcUeh19Lp3odzRR4WgJZ29S3
Uh9f9V193Q2WNxcBqGV4pdZ/h3hxPSdlmCY8Crra/PunKRCHzz/kyi6RF8lGYLYd/Ghqg0BubwPO
dirK18//9NpLXYQSPcMqoZn3CEaWUDudnW/WXjsgkNSlzvXcK/x8nZX7cqmtp6Wqb4aCdfrUvx47
EybelD38baG/dN1F/8hQrGBOXkzlh93Z10mun/TO/Pb5r1+JCfIiJoCR7+zUItubgD/v0AFpD5pe
E6MASN+EAsUXWZs5Czn6h0paGn8XfJfsb8DFTRfiAwRXr0GSMRQ35GZXdZbRLKF1gsxA+Jf5zFJD
Vq3GVKpzCgCL+VWvttuoMp4qQv3nL/DPYUJeOi8OUiDy0eTzOxLodYdTJFv5W5yQZCj5VYs6e1Yc
/26pRZhAb0NxKkMGQhc/zGO0fEoBc+8Z3F0xWJ6qS4PluQL7/+kltO1/BwrAkWIqzInIF6fa96gD
0lQphxlXn/g3DSiEdJAyIKGmuRnq+lJS++dzhDDkv1cFHF2iqKmOiBdFNwjJHpBEvR3zCxvuzzcG
Qoj//uvwUfDEzPjrilBfEXJ4rMPuCUmq/cWD+udQNlPT/xVeYx3z4xqhKK+IIMDk2E3MnfTPv/za
314UFZZcI3Cn87fRGniY2yVS7lwIk2uvfREAeoQVxwzDI0+VC7d02ithqOeLP3zttS+KCb9RE3ma
eO0y6jOJ3F5nM/YCLtXFdsXaCos2ghWWdmcVEgHMb7ZM2nRhPtr6EW3lCztnJQHGYv3fH3ac4kF2
JmhscLBuxvSZtLfKXvhfynx8WDxWu1jhrwyykapdLBZVRSTrPE6mFU+OFm77ZjoqzXSKkeCc5+2S
rAPg7Ho37WBjIln08vkWW3mP9vLQm1z8sVC4ZyAmOiLeFYbv5iUmTOGF8LW2wvzPP2Q5mB84mhIZ
1GKA4IcZOVtm160J7hZx1c8fYuWcLGUdhhC4Rllps8LMgNNMYL5fHvCsBHp7cb6tJJYwxConL0/t
jOpANbeJLyX3wqqb67Yov8mFMW0R1OsvvK+1BReHvq7A7VcTCyLUtLGpRkJFxx973ARAkX1T2V+s
8dZWWsSACTiyb2GZ4uVJWhzMPkWALRxD1xeGvc1aEZ8wVKo8CXeyCx9qbS8s4kIFm6UOkxg3v7gY
tnE6Dse2NaKdMinKAYXNS2PGlehmL6KDDlW+xjVhYs+Fu87S9xAbD7KtXHiMP+eY8hJKmqf4H8F6
wt250u6Dob6Wm+RUkQRsQIoi+Jo4F7KMlY29hIjGiArWncEXMuzyBAvoRSns/ednZu0ZFgffjjUz
bkqOpQ8GfS56Y5vZKIrmiFRu1EsWzWurLA4//SqpRMGY3AVgqG3Ge7kSpyG+gYN1GbC1squW0NCw
0CpyPfAsVe/sahF9lyrpHAbGvpS7C7fB2hKLKNC0bY7pXoRwYpY8yw6DWHohpiN5ZQ2d8fMvsrbG
4uDzHZjEKDxGjMAWUOwQhdOhjaHho5Foo1f1d8ssTj1Km/hshTxKrw/Fuesj9ejE0pFCDz63ciGI
rRxAa3HQzbRTowhhMW+SmtDN5fFGsqVmO6nhhfHSSuyyFic8QVfbTCAR8gFivBemg2E+z4CvmOmF
SMXuYitx7Wpegjs1CI9j3BOPkaN1leGsM0VimCSgv9dQgRktlRkdPxv3tIup+MrrW2I8c7+OWntE
emf+67/HV3TiAZUh/hpDhhPAPEXwNjfGGJgo9AETKfEoBj7fISvvdmmtlaLrLFRUUjym5LF4m5oB
ARjUL/zukMevCfSRz9dZCQ5Le4iACyhJ5EL18ObbdyPa4rZ8P4Z0A2Z9uUtlzbyv/1DWmPM7/pB/
RKGjJ6pRqV5m7YqpQuFCvhoGCQmJ29nL0ZynXMawSyLDLad34xLseOEl8n/QN3mJ4NSzwrS5yVUv
SjCEVXXPR2WPN8r1XRRHpGY8NKHO4JTk9BlwpZ4jKk37fazTq9gJbxSUJ+l/Jnzui23WlQhjLiKM
pVYtRgtMWsIw1jxZbiCEh8l+RGzzhJB5M174sCvXlrkIMcCedaQGMwPslUAbFTb4xkH6av/5tlnb
novY0nUhClFpYECOgnxqNpOJylDpwXpPNzCcHmKf3KJVLm6g+e/+aQMtQk2ohVKsjJHBHZZsKwoZ
XX8Zyl0aJtt6vMnFWyR9GfyH9lILdeUrLTGTk45JYi+Hhqf05tVgVPu6Gm4KmQ4kQpKfv8K1JeZX
++FMTFCASbYQ94s1rG1GS2uuofyiSI9M5Gmg3P98mZUwtoRDohg2+JWfG16giJ9xWl5zvx0N5+fn
f32tQptF5j4+Bfon+ASpteGVarpvdOk4AEjWhYwGSnKwJ/UbREbPMKojVLZfn685F39/2AtLaGOS
opqpzDvbV9CtbCgEB1dBPavJb/AC5+Y54pB54SOtzA/kJdCxDkITj7UWM1NA1V1aHozqJoiMPYt1
+blmydhGV383SfHucr945fAaiyCR91NVZ0iyegqgQLR7njr/XtUnzAt2lfHK2sMYUJ6e4/p5JtjZ
ZuhKlxr8a693ETjwM4DnlkoGNhn1qceKFP/qTdPvM9G/dlOzt7UsQpZd2n3+NdeOwSKSoFZn2iHl
omdUB7j3z9lgzPrI11Fp/eUKy9jRI1bktzxQJZenAfJZOiTfMM6hl7f9/BlWouES5KgVULS73Cc6
TSMmADo4alk6qRN82Sm7qsIBoxv//vO1Vs7zEuw4apnTIfqnewL1S1Qqun0md29le2HDr+y8JeJR
Es1UgrHSPcjLX3pD/xlhbn7hNa0FiyW+cep7dKnmu08LECByvrf5Q5Jd9/1jqibbkeqkaHvPFBci
38rO0hdJhxJPIWqywoQRpNrkv8HNkAYvhVajEfCXH2N+ix9iuGmmLZGaJRQpe8ZO6kuaVLuLc7y1
B1hEgUCXSn0aMtNDRgDriRreTVUCoFfU/muPmNWFT762oxYHXutqCc4lD+EXTeoGVn7UJXt0Y1SX
/27LLo44GjIRKkUoftrmgAaZ8z+cfVmTnbiW9V+5Ue/cFgiQ6Oi6Dxw4U852OtPpF8Jpp5kEYp5+
/bdw36/bpbIOHRnliLJzQAcNW3tYe62rlNYgbVo2fBHdNCnn24xA7GgZ3AktsYCTfEYBOWboDVwZ
y3xrFHRjP+miEBXgaDvWQKoMA7nQi3YGb79u42T8zqAnHdvo6QSgDjoQPjhlgmYLkaixLSrisaNm
n00xhOEh1LEH/d4Z6hOQ1EHBEh2kcrFv4QZdXibd8VTBjxYo2hqgqYYwFj/QsODy6DGubKgqQOEb
xFAA64EcLrBAHnZ5QM3C0fXrv5yeOalKMLkVAzpWX6vafWDgf4OkwFhunE573WC/8RRU+GNhxKlZ
594Qggb0CBLwsDNAr3ANzkuQcWd+hvQEl8YONZ0FOaooAY8S1FCPCOIQ863py7WjapLlhyaOg5j1
J6e4cePmhH6iNDE/efjdOi9XeNbgli8eYPuV04alPOMr9gB1b6SpndT4QtDvB1QF1EIAQFiuvKwP
WbLxkroYR4VbUgLB3q4CJNZxc0gve6AsRjOJmXpnYtvtRwgKkBu2TKC7NSFIOIvxxgSjzjNY16Cg
1sdtDV47kCnsh4na/WEayupmtMb2DlwHCK+bjkQntHskD/OI9vCNgFC38opF8NiYV0uC3GAdl7tx
4AHUGM9T+ZxtpqM1ca0qL2wMaelGE5L5JDGebDAn5I75YVyZAcYBfCTjx8tbWDOMCnGMGseQ6Lm2
Qxv0ZOhsje7LXNzPSRmA0+xcGBbdOpyavazCHEEN63aFi3t/NT5d0t+ATsFrD2LaZ9w9wgOts8Fn
KZTM3tf/QlTI45IvgOWglh8upLkGkvhr4s5XC7E3Cmu6qVNPf1w5vOQ5rGnhej6t41unBEq54BCA
NJbP3rhhZTTX29+wjsyeBgYWQySMlm/tUJ54Bs4aUb3z8YoLYIMree6aEpGwg2bYLl1u5hFVnK3j
rZslxQeAClqd53xxQuLk94k1Pcpp+QhlyRG8mKBp2XRhdbOkOAEZQkQThEsYp49PrGM3PINIQ2Vt
zJImqFCRjQxk1Q2Uh51QQOcDMBsG4jCX5cCcPDnisHhJiD6Xy0dS9yaKOyDTaGEZlB5CLxnuB6g/
JK57zSexcRA1j1dhjYkB/ugFYPDQIz8qgLoO82DvY3Pm4bs+vgpl7HrHLeJ0cEIwO15D/SGMoxR6
WO/LCavgRdCnWvk44NPzubIfAGEVe2tO5zOopKvPl19A09dGVNSiW/XzbNPRAZYJInJ7MyFgxYZg
+U1n7JLq3MgINszYwW8pyhckWd63xcx1wX7xJlgKUkMwXSKfUt4t+VcoTh5Xk1iQp76G7p5g/qZj
rvHJfupe/DJUFwvgFW0M1Z4FCYA5jTLn3lpaUOt+sJpi42bX+ZsqdhF00uC4XLfabHd7B1IsIRAo
h7ZuwpXrdeDDbVKBsJfPz+ks3jbfTrPDqWJyZNe1EwQEUcll9Fkmb6Rprp1qC3am9TIVS4NeZKhu
EBS9uBxYEC+dd5AF/VGAPjGoc1d+HxKrP+UN765Sd22ZLrbIiTQv9jPH88uyRWPLEwEZv7CZgPIz
iHiETNKpqboNr0YTO/9cx1+ez00w8UHDHUe35jfF7D2Om1kSTSM5+TmbvzzbRPk77USDvRDZXyUl
04717hX4Ah+KKb9eIuc0U+uzJaHmuUYmxCpDILoOYFsHjQc837xsrkEkuHHGNQdABWiCda3NaY6Q
saXZa22Dgm2KoH+Gehwo1FChb9inzd5Bja+oIjTNljEIPCF6TDzwIiax9yY6+lItn3IL8O7LNks3
xnr7/jK7IHudVwEbJ2QseukXK2Cy2VUpfdq8x3Uzpng7Q22Bm7dCGGcJ62ZAOF+75s6EayqgSGgE
m/e45qIlihWM80n0g8Sb5ItxlcT2S9Q7OwC44SDacwQgHoiht5LkuqOs4i+dJc5jN2LwfWCHqAki
MjRKkwhUDznoC1e10oMLzaxNy6RxhlRAJuaQQJIW44Fr5YlU082U0N1iidtqboNxC6+mfS3FQtkL
c62iRZwfrfh3sG7KsjsSHLE842GflrdAQO96mu0t6TZbuTGNf6/CMqHZRQwKzrhwzqvTGPdBA1GK
/eh5kAX2QIy6sBHE1emHVa3OMV3vyhZIBlze/rp5VVymHCyowHFlSNA45l1eeke4UIcRcOUIdFub
q/db82t5KlyTc+g5zrZwwwXs1ZWwDmSur0TNwssv8dsThsevX//lDCNH1kGXoXLDGD0EEMj65I2k
hLyb9bEcuifGoNQCFsPLY/12wjCWYi9SqO8RmsImkR4geKjwQfQVXiACAKfIQMO+lY397WnGOIrV
gEWawOuM6sooP2TIGvAZEgogDylbqARK6cdddlyMDd/wp/vyt3QJRlNsh8M7Mnrr/WWibysoBnoD
DrhHpH8KvzHkPVCc/T7NyaeW9c8DiTPfqJIgId2rdArwExfT7vLs/v4A4oMoMRUE4xl0QXAWbONJ
FneIcU0ZnZLueVpeqPHklOXrZjvPby9tjKV4OwQwiZQvuFiZ7UJHjrbpvgEjzOU30a2fYkkGySbD
qtZbO+2uTWG+OCZ5m+LkABbc+ZtZ1XngjlZyTOzk++URf1+wsjwVrmQ0pcVSAxeNAbgaYGy7iD6k
BQlKskZaKJN2IE9D2JWTwxJt9GtoXlNltoOA/NBNEnrLNE0yX9DxAPTi0+zyk1tmJ86Kl7K0zjZf
ko151S2akj8aZ55lbTa6Yc/MOFwpgDthbfX3a7efYg5HpFrQprz8NFSnOLaX69ZLvwsJtdYxq6EA
Z94Btxs0MvvRmZW54e5rzKOKdU2IA3KtHu9kJl/M2baQyU52szSqjVP1Wx/H8lR4K4GiJmTOBzcs
enkAFmI3NtkNlKHC9xp4FcdaxGVqsi51Q+oYdwMyoSlETf0sj9uNV9CYXa6YQzlB0rBdEkzRkkCV
PH+02gSEfPyAdsKD2CqA6iZKMYMoJdcyKnFPWYuNLtXaAPlxfKp7iwWbSSnNiVERraAJ7j3EI244
8tt0+dqhbl2DJXWCDJLB6OqwgXN2Y9Y0FyNXLFxbQ8QU8g+YNdQ+YQNWc8puBysOV/OwCfP/GWj/
5vrgirGbbIMhT4zro4/awEbQ2NsxmN4TaUJSVKRHSC1FUC4R8sCt/MgMKBDVOfswpjNAQeUsAgYZ
jh0rtmgcNUaCq0ZigsaGBxJ0tGyjC8mGwgoKKVu4Kd0mUWyEY8xFgeYjuKIxRSFosvqHainh+tpG
upfDwDcWT/MSKsw1kRBLSGwUr6sqYTuHtsU9sOLRhh3V2ByVM7QCXy46W2C488Y547Q+WlN+KsBJ
cfky0pxXFRQa9YM9Ig+D2n4CUZx+Zn5WP0MNQCBShBDMFi+pbo7Wr//i+VXSnJIY2i2hCalcSLtH
5K7PpfN6+SU0K82U4xPNkCoHyNANcxl9s9lyN6XJ2cDO3jQ4OseLKSengmqMTGP430C6BwNjr1NZ
QhjOjo9kglNuoITtON+8FppCCfRAkPzpJLnGJEJnYcP50xiJv4FFoXWP9ALesl5VGPq4OzRtfJOJ
/hlA3sYvImvaTZm5EXDo5lQ5PRZ0RCD+jBXrY/MBwkklVPnAHh8XQoZyhlzI5aXTbG8VNlpXdo2J
zV2wDxRBZdZBAnajjrQb+FeNEVcRomJMjZEKnB7HEbafJ/IwQ7s8r2rISmCrmANaB9A3UM1mtXGg
dC+0HrRfdnpmCOQDS4BlXNt4hGb1g0ghf+lUUPG+PGOao6TCQdlUsdim64kFR9hu1WABt+/ycvnh
mlVXUaB5EbO5cfBwiIvbt2Ym4nPblssOjNdLwByohl0eR/cSij2AisvoiRzHCSK4L0O5HKqyfQ9H
tuWp6E1bLFFeQkwjhP4jJI4s8yvg+vfU+3D5k+tmSDEE2QQJHndC9sZhkP0aLOC/JNBsxvF9wEa8
gHIpigmKNxEUkcJm6G5Mo0JHU5J+45H71ntyY5fq3kI53YkBwYSf4UDvFeC7ZR/SHCrflX2zGXBo
RlDhmRwCr5BiI7i3+ugWGX4DiRrUEyZEHJcXQrOFVPLKOqaQJxQUC4EeMC9NJt+05Y/Lz9bcio5y
iCerjl1IvaF6YCM5ZuWsO7vN8jTEkO1i9XOcOMPGadYFgyo6M6lzixoL5okTFqJgDL8P3h+ETILV
R2utW7u5Wf3NGHbRct45d6vx+sVIEbvKyx6caKHRzvkZWop8DwnYLeqa31dFLCh3//XxJkNTQ8ow
ffMAkURx6Em2AynLfW2+IcmJkjgyz4Au+I3Vv3PBFA8gAZ0oyKQxi0hcnaza/txk3kMEhVRpDttl
F80NrNJNzlNUR1br2SHg4IhpF1CYuCCY6xdyTBm4leXCb+1JbPX86oZTDEGV9nEMRRI7jHNKmV/a
Vvut8kzUssomP1eQjLqhSVqFtOvMLadZc32pzJOT0UDgBdqd4TDOHxNID0FKFBCtrY2nC9xVHGYT
myCeN4FKF9abKd0dr+f96s2aS+ZDe24nje48uwu8mQ1ImGYSVTAmsezBkDZeCFpl14kXXXejuUtE
fN+54tmF/8a2gNaaqVNxmdSOynhgrh1yDqkfCEuuHPzD9txpLKoKzYQuPUBmI7ZDY1M46L0TGADg
jmhINUBKtuGPaSyfishEb1UyNI1jh0SaYlckSQGoAV3OjC3tgUDC+UNFx3zDDP2+Dg3wpWIoIKo3
QFIKU9aJyQ76Il0lV1L0frStH1XWSzxkjz1IYLoYaoAuu7Ha/HuzQKAP7HXHy6ZeN6uK5TAmoKxy
mLBwHKunXgzQYa0+8qj7OLFhI22km1PFZcCeIC5j1IZ6jPvqQINzTbtBBvAeHtB5kxdR9yKKtRhM
YSNdhFHAHuEB7NgHEMArAsfLnjfDIM2daytug+C0p7G0MVkx+4AEyb5Nmy1wgGaWVOhmPwzIQ7Ro
AEp6koQEuUJa851b5pZPWn6qgFO4vOIebqHfJEFUuGYzxH1hAv8AQFjdPSaciVtRG1DMaJIqBAkQ
Sn3Ets5ypN5DBrXWjY2muxVV7GbrGaB4tomNXNWhgZCS4ZgB/lqUT1AC94uhhu4tgSYnGNrfa25V
/KYx5GYHqUQb0qB0V2dAI8nbCXiOHv9D+y1NGt+sbfQpbLgzmg2iwjk7K21ia8Z4iwv4UI7wp526
jYhU92zFWJSxUzjg3XAgbjWLk7TQ44C6QLuxPLpdodgBKTPo11pwibqi+e4a451dM/QSgckIWmYh
2jTPUO57iy3n/vIu1BxXla7SyyK7sNY4wpjouY/pc5wD80ohQAfJxOHr5UE0VxJVbMJoJ1ymHQZJ
OMjOOwoJRnbVbnX56J6uWINagvdsLoGxiQBgDYsSDYOJKENTeBt3t8YkqNBNxzaqGiT8cMOnxQdH
yS2cY+nVZyCQN02aZh1U0KZlxry1bYxhDNNNKuoPWV8/9177pTPfhd63PBWlmUHrs5pcoK282toz
Cpnhtu5qCGTw96BaMMD6br+487YdGUU8YADcmY0va+uUca/dONKaVVbBmYJVqOhHOBgRSI682Tu7
VX0ipvdyeYvq5l851YtoF9IRPN6FvOayigYDwd1k6NndRAvo3kA52hnMfDdKDNFLedOZ5R3qRU/O
8C6KAMy+cr0jQWtLp8ExAILxQwySmGAG7wkUGJ9NkhzLPNlIbOhOg3KYCacQf0WiPARfYjC0dYCb
QwrjAcjDTfut889V/snEG4bJ7eFFxA7ZrRJniEBXAYj5cy+gtvrBjSF5XAeX1143morUXBwPhVyK
6wIqpYd57M60Tb6us7cYdg3krHhDpCXh7WXHNt1sn9NsORW/afM+L7sULp+b181DllPxCAG/OvVH
Qxp+1gl7w8ZrbiwVykmSpKGcwl1Ku2z2K4jfzlQW7/PUVQynIyKLND3Q5kOXDwQyTehvF1ZS+EUJ
sHs90W7PaVO/Xl4qzfWoQjcln8EY1zdYKQNdC0gL5tAW7TLQ5OX0dfaco5taOLJbfoRmr/8NvgnF
6Q5E9HboWIm9MwgtfuQzWYI0Xqpgqtyy8r0uScLLL/f70biKFZkg910aZraGIeBBNWneHM15ldya
XTCuEXrnjMO7iDUtT0WMJn2DZv64xZ6w0zvw+fVAieRhj0BxEDT2l5JsVPx1/qaKpYSAbgPFCOwF
2XoHb0luKC8gjY7aiF/waW8UTXou2mk40kpg7xeORK5/3Ei860I7FWlZtO1Q1MjEAEPa7Dj4X8D/
BkOylk3RFZGYkCd+XjXpHDcLWgjhbm4djbX/aWt+uQwZ8Yp6kQLdl2V260551qPnYm6uDXfyPr1n
v3gqtrIe2riLmhx5IIDA7Gn6wCaoghBxyNw6Q0oexOOXB9JYKhVYmddT3ngcA5VFG3jEBqFd/2mS
Eh7XlqCd5mCrvJcGGYsqLxI77PsejMy5uWsjYLJXY4XVO2YGeRX5Yh6AICm3zP56M/4mAlN5LeVc
eG3KDRpKYE5GsDlAQ+XrwModVE4+sbEJmrI/4LLeu0DX+wNg4pvgS92Mrrvml93RFdGQ1QMkM4u2
uE6l/RUieldJlNwv5VagpxtC8WhkW/T1UndYtBzacvNT7w5BApbUcX66vCt+b648FWNJ+0bYHgSa
w6kdIZ9b1B/Xa9M1IB0Wk2GHbX95HN3WUBwbuH0GJImxNZyM3NWREUyFF9ogCt1xHp8QQu8XQC1P
m9Gq5rpU8ZWgipoiD9LIYT03p6FCuTsyN6I7jVFQaS5pSuLcSPFohj78NuaLz+FPbffm/H7NuQqc
JEPRO/BQaOhmA/iBaP8NxDDAdXWfU2cjGNINwf+6c62qs8Y4xhBszZiaWTAn9MzyqvURS1xe8N8v
AP8bltE1PMFnDGF6GTQRjeJrt8xbmWWNs8dV7GIPyFEzGHj6JI2jaKCjVy5YA9etph1c2ts6tiH6
ZYB6FqpxR8gGb9Uj1hn6u7nhKlZxQLBVJTPOfOS1KAp0J+iGugFhSH7YrvlpqoaTCczuxjr9/tRw
Fa0owSRMigZ1KfR6fiUZtpo9zXk4J99YhlGl9aUuhedPJWXvuiW4p5zTPC8AuxcIQBhzPhpsH8ET
A4f8oWiWjeOjXTsl9jCTeuJRiRAKV3jR0iNQn2C54NXgyzjaRVMclPZ03Cyy6lZMySwYZTvWeYSg
nAJFRqt53gnguossC8ZRvKV1915EHFcxfYZLyhz67eDSyOsP0HUHFpId35ld4Cqiz4tR3UtHQD3B
I7NbXyYrQZFZFM+bmC6NWVARfblLhiVbS5UcenaG2T72hJ1pRktAeDbMgm71VVBfaQ+iMRuMMcrv
0PaBxjM5rozzXb7HRkCBz85fineWoLhKUznUJvHI1CBcd9ltZ/CPM0LAzZfRbK2/wfoae8kRF4EI
hEU+UuYnhEy3fEyveWfvRWR/3GzO1Y2kpB1cQ6JEzWAIGis6xPPPDsfA68B4YI/sGvrZXzJnfrts
uTVGRwX2iSyC30uxQpNzLI3WH6o7YdsoGn+2Y3IVdW/sdHkg3XZTDIE7kWkYGfhBFiDpASn2vca7
y/vhtOmh/d674SopZe0k2L0F6gBu8w3MhHs0q9jeqq6O6p3x8fJb/N4d4Cpkb47d2ps4Q63BHhNE
eOlVynN0vVbvfP66JX7xMglgWoUncOzn1kU2KEKzQ80DO3e3YAOam1qFcyNnn/A8N5ELd0Xst6b7
fTN+0sSNXEUcYoN2udkjKdNF84MYnBMg8h0wWdEVZ8kNkf0PVwqEyZi1OJ5fCifa6vHS4FP539CI
FS9RikH2CRwH18NYnC1S7AsEc77hDc+LxcOkTM5L0b0SRzzbEw+A9LmaUWp1POcAl2JLaUO3QVQf
Xva55/ZIEVUducpr6yuaIFeihQ2LqtnjKmAxjlvPXbIFnnVKSQj+KufVcfr4xQNb+ZW3EmgugH0/
Xt7sGjukQhfLonZoVKLuJFBbui6rJnp0mmFc0HDbGsL3hMWuBbPNH8ir0K1qnm4CFTthjnzynLWy
a6LOuU6gGYN+cauBXGOFVFpLL/ZK0tU4v1k373AF8Sq7KfNvNreDy3OmOV8qLFHQ0jWckcPMRUO3
myLgVwSpN/w1jbFWQYkNmLKHJIWFAy8FeSwatOaEmceb0R+nfk7Depwcwy+bpZW7KGI2kBHUaN+3
G34SsfximpCRHKzRRkrBLPuANNHOARUOpdbBivJryA8GRr+VGNesklotjtMqrYcMabUFunxrTORa
adgU7SlPjG+X10kzhFo0ZiYcE0nXIRaSgtar5z4A5KtgDMhG+7J6edcwKtUnScGxAeFvmAPLfZ6G
DplwWTzQtgdEQmTPlwfRGAUV2NnmVZITA2FKbkxPgBiC/6UP2orf8XRY2dQvj6IBnHEV4kla9FPN
A6J6hERvg+Uc0xK6Eo3bBb1VQak3/rGgM7nhDmQ/66emHw7vDWFVrk+XFJ6cWqyW6yDVaS7Dx6nK
u6CrAS715ofLL6jZEir+0+oSOeO/lenN7HyS89OItWocfmzmz5eH0FhUlbizcsHaWUY1rndIgnvD
Pk5mHy1BkAQNUcL3nZxu3BMaK6pCQWcZEcOYMlQOEbVGLc19qHfeb66H7j2UMKtdzUoaCycsB36E
DvotfC2rzUK3as4rsQix3lUIgczjX/2hZoqN0q7RrwNAlHV2+4jsTLuYN+ypZsVVJOjigganSNDq
OUU8jN3pm+jjgIKpajMzpRthPbK/GE34V1matkCpT1ZyzTqv3637qpT5MSuTrQSJ5vyrSFCSzEvJ
cjQcEVHbN5C9yg4Zi0Ht1JcLIDBpFpbzmGzMmS6mU1EwgoC0wcrL1cujfs7mYIoeUF7PKAoS1LzJ
a7SyJh+EZWyYUM2l9zdK0ELEZmEBWW675feURK8RLyPfnKbDNHsgTAYUP6HAMgK09L7Do6JQq8E0
RrDoA4m/svIl5lOcFtKP5mWjxKHbFPSvm6KoxzyPR/T9FBm0EkU3IvXPs4fYS8tQdNX+sq3RmAAV
c7qUU1aJDj2BcHWsPXfse7Z03E+ntNnA1ehuBFXlvBRY/tgk6HQz2BON0oeuAhFXXtxl0/xlKOuQ
juV9N5Ac3VmAWRet44GfcauVWPeCihEyrRaZwclEB4jVNT5Jh9vGqu6rrSS2ZpVUwGk9QfevrtGz
Seboq3CTNjTm4RhJdExHBv/xrkVSQaZeZRR5A3RSOK7i3KRzjuBPuQM2d2OJNHOkQksnac4ih2wP
urTq/tUUNEPBV3bQH+kqMX+8/BIa+6PiSx3oQTtuhGb/3skOLYsQV0rjynHZqnKFGO+9KSsVY7p4
bUdYJFhIq8J6RNujPI1cLrdO2k2Q9UPe730WQIWXklZOkeB4I/D+OSayPYZ3nbZZI31ujuY7HWrF
DLiew0H+0PJwAgtAGabc5J9ILtEdMnQpuMJRuiM1qArFXO2mvuDNRnVGZ8FVkXO0P3dt5aQAY9bs
dpRu79PFpH61jHfr7VRP7XMj0o+wUtNu02XQBEYqiLEAWWtT98Va1s2NQ4asbBr17Yat0z18PcO/
XLNpmwonm/DwxCi/OIX50MRbur26R68n65dHg4A6TdGPAlxLHL1WY/FiNnyrnqlxo1R6x75kIqIJ
ns3LdLegP9jl6Nzgyy7lVeBFT5tuiMYMqLRP1J7z2GoxkOwLn1RmcmsiP1LRpd6wMxpjqYISQS9K
DQ4un3CYzN1SZ8cozaENzs6bXdW6XatCEuc5I/mYIPVR2a0/ixeAmJBAjqtXknx3YGqgvOm/e7cq
d0tnt5JJJHVDsdDR50ABmPNWY4FmR6ngRLkQUpAMcHyjax+hzHonmZFuGC7NjlJBifVgp7KFplk4
TcTasQriD73jSL+ulmA2069WCR1WIU6XDb9m1VV8YtfXmSehchkW/KPbRdeIAmTdfNpEpmtcPxWe
2E8LiVIXQBRz7YQsvDPA1z58zdGN/dphYMMytzeY5hZT4YpQuenHAiqQ4YCye+cWgTtnuxVeM0tv
TSJfnjLdKOum+MWc8E7WlYEsbEgKUdxkTSp9px9gZ/PERh/d0IEney43oifdmVFVs3so/xXUAWId
dcUM8Key3uXD8nn1l3tefY6XFNpEJdk5ubk3LbGV69ftcOuvLzlDbcoYaySCM2a8QnanC8xY2MfL
M6jbdGqCkMo5idjKLVo3RRcS2mcPjEJcCYRGTWi1yOrsL4+k236KEaBdnXhipf8kDC3A6RvNnSCt
7GC11CZzfMGsWzQEhZdH07yXCmnsV+KnJUnAcchx75al+TLWxgmKDumuGO2Nu19jH1QEIzBcbLAZ
mppMN/KLNVTDzdO2pp+0T3CsDnO3MZDmxlERjIO71BHjaNfiZrofy+yLx4d7AwWmy5Ol2WEqhnGI
p4gtAPbDE/SehppeexnbKiZojqiKWGzQce06K/1DM8ZvMW1v+7jO9qlJj2ZmnDkft7xM3YqrtmA2
ASKPQGIBorimpCmk25tAgv/msEmYqqEf4CpqcEm7LksHG920RcOLYx+TkaEmkhg25JBbcV+SCNg+
6bmuseNJyj4Z6C4YAtOxHai9FHnSBz0Q6Ovvi8Laj1VkbdGi6dZQsRLUIzPtDZQe3bXw6Iwu9fut
DgOd5VNRhM5IIIUK6cCQA4vmxBCyYWMMIUvbL53s3MubCOVUULJsF7t120axFo6DhuzERW5PjL2s
/JhGTnRuCPK9Pq1Kz72K7CyvjoVrAvTw8xT8x7fpP+M3ef/fUJT2X/+Ff3+T1dxA/aFT/vmvR1ng
z3+tv/M/P/PX3/jX4U3efi3eWvWH/vI7eO6/xw2+dl//8o8Q4OZufujfmvnDG1LU3c/n4xOuP/l/
/eY/3n4+5XGu3v7845vsS6iGfXiLU1n+8e9vnb7/+Ye1XlX/8evz//3N9QX+/OPjmHbLWyO+lt//
9ltvX9vuzz9M8k8bBAyuB5y0RT0QfP3xj/Ft/Y7zT89htuOh2wF9vZa1fqeUTZf8+YfN/smJQ4mH
1mPXscGw9cc/Wtn//JbzTw6aSFArOZaDrYnU7f//dH9Zn/9dr3+UfXEv07Jr//zjv8E8/wspYmDO
pS4h+BSoj3E8TtktNG3j2kwty4f0S/I5t718R6wsdtGLniXSJzVpd16+NLvB6mJ/SACdN5FluS9q
Aba0pSZhlXjEBzV5e4uwuPqY0OlL1fby1EW9eVdM0rvKDRFfe3M53MTwO0SADK28KVMwv6eLa98M
HshmHWadqhhFRb8cWvC0pws/cbA6hSCIJ2goG8zxykFz0aHHgTlnTdftTVA6vEDV1AymweHtSXpy
vooH6lyZ2fSx9KAzDFnC6kBZA0bKchipH7dx87mLnClc52tvVdUDityl701lEzCxUuoYRRIf2Dxm
oWgpDXK7T4XfzJ7pQ0zPOdQW7VGnScX0kFXE9pnrervYk5bf2bV9oHZWnRm6NQ4iLum+sNjwbQTl
1r6h9lvTphbaUlOyk55Nd+jazM6ugNkbDdGFBm2GGxOC3WcIcUMCtDRNdhoHixXhmHCA8kwao5IH
VuDPpJyNV8tY4M9UHsL0QvQ7xwTF8gTD0vnMnIyXpTGt16LP2LHrKPrmJBADL7HZ5ecmnauPyFnF
wQxczHFoc/Fjiq34mJfDfgLkb9cm/XwcZFmeEon6XVCW9NA1pDxy9JZ+Gpt22fWNE9/EdEE3VuLU
jm/nLVTjkrZdfAtB8BXCFnPXV81yErln3AK/mHq+W8iDJwmQfzIzej+lRQnAuJG6fg2iSV/OVRsg
TPgBrWj3akBvgL9EcnlYcG88WKUFOu+q4CfZU+/Aa6M5eF7bXg1L6vg9zd2zmw9iL4apPIJOkPsx
FvWTJYwxiFozh19pWoe6bJHEiCE34/DICWpqmI9QYxRWgOy+j4682HedJfKrCT4IUq67li7lLRDG
h7bL2evIGH5KgrkQJJMkYBN79qyihhyLK3c5A0wCesvsbMejfVO2kbMjEHqEf5YWUHcUg58XDjsV
fClOSVF3x8pzMt8dvUMxDOSJmpQ/2m7UgZETjuvOI5C1Eq7gYQcEbpjIzP4sRZ8cm86IoagQW+VV
5JVgwyMQQd0VksMftNvM/JyIBD262TB8iwdohkQxtWqfj5aFahykH3nrAHFJyjQ5xKIBtEc4wKOV
LAUbGZXCTxm0gb25Ej61coqmox5/nbGWiEFcywy7aUSuxhHTF6tZyK7tkum1tBLncVjGL7kB6XKB
DN/tCgUQ8QD9TMc0DxTdonee3URhK2bjMLrQ5JBVQvZlgSlCfti8qWvoMpVlUR2BdE/QjNG0zuS3
TpIwv5pF/1SP3pL7aBvhYeT0nw1own2yhqYKIpBA7VtZ7Mk0yRU/BEJTo4EMn5l/lrwl0MBk0TOO
an+NjI94KJLpiUUeO/bOCnm11t24IDa5m+zsg4CqrD93U7o30jy/j/o+AvKl47Wfo7x9W3uW3Yee
zIbcL2WdP7nWBOQgH/u7jg7srZ4S82rmvb0rTLelu8zq0h2tI1Q+zIl015Bumgz0HxvWjdV3BdjD
4xG9UJPrlbdJXmdXaFl3ItT9moO0o8aP+uXVGJv5Jqnk8h09neh1sAt3hrpgm+wm2532LTdGVCOF
92ZG6P718LyDkc/duRTFeGXlHRCp5ryvRP4pN2ynCtIxaxC2Gn0xnnmfDt5dKme6QOCrz59rHPVb
yQg4LzKjXB6kUd7wuLEDBDfWCVcZCkbWVEdoeWgldiizy0dQsdjViZC4PCRR3laQpphC3DcJ0N3G
2WLxGEzgp/Q7B+YOSkNIA6SDJYD5M55E37lXS15kj1bv7gtv5Nfx2BhgeJZW0FnYurlMssPkRkEk
o7gNBsOLT/+Pui/bsRvXsvyV/IBSgqQkDq+SzhTzZDvsFyE8pETNpAZK/Ppex+m+lRHXla5EdwNd
QMJIIBzWOZJI7r32GsKonK+KhfAE+THRAeziKFP18iU0E06suWpP4bypPaUMyYQb3qByjeu0EaOC
oUdTpdpW/lqD7bxbdAt3cHhyqqj7wmv7sRnhGaCWZ9E0NxEpH3mgkdpSFvDK5R0HbYxROqeo/Yfj
VA8vSx4i9nTri6uYnl+SMLRHoptxN4cT1LfFWtDj4LFTVn682dQcPgc5HCXRibYXJUxaknDNh6da
i+2TNq3cVRsHn7jGaN7Myzglke8/ssY8q2W7qZ26lRM2KLvYr5M1dj8xZNZiY9xht3D7qhbrDbRn
YM7hsZ6aeLycBIPHIxyGw4YWexa4z50L8g+AXssM/to6KzrvcWyrLh2drjIt1YzNrJyjEyznOyiI
pXooclbcQj0Pj4OllvdNo2UyzvXVXBeNSWMcwICkA9ceI1ArH4dF1C+t7ysYdcpCpIAu89PiOnMY
dbxit5ubD3DgWi+spP4g+WZSjAdBw5Wif56Hvouyis4sGUTPT5QN4eccvoJ7yjtk1/opFJfxNsZf
+7Jht6ppyb2FcR2sYvFRb6Oi3pqUjxcM9qcXDvPH9/2yxtWl7k1zt+b5FwoK7oXNcYjxfr0vBA0f
g5DBjBhl+L4YpzgxYhAnVWsH3/24/GgQCqkAXYXBxzoohlMX52u3I118EganC/ZliT/i+IAXk2RV
H6+XMVv5LQRfm0uLhg4Ij/bipWPN3ULBd92jrPLodduxu8Yjzk0yCYAtzm/z+7AmH8YeK2qVY5Hq
BZagiV+LpJqLZt/bodjRdg7fsTzoj4VZ4jLtUHqKpI6IyRCObiF9UUGTxc3AnwctcQ4iN/kyJya/
5qwZbkpbLQgbGtcTDNZhVxYYn24tshpSIBY4vdUafMFnBGWNklXiXFmkuClMTi+LUgZ7VWxTMkZT
+j1rNSza/ApumeGhbIKQwgGlqZGDo9oSkFWOjJK5PAQjjP37pb12sqKY1DaIVUbzDxfKpSQ0qTbP
kxpRjjsxIQq5h9NqjjHUHH2aZIzIRSaDNekqWqeScvG1Y3Y9yk5tN30+lAcPKcTFCnLvU7XIGUcI
3RgEN3JNHSXmboEvwnRsBEcCKhZ7fCwrHppUNzn9JJmsp6TAJCVlQSsPsMcr9iKXwWNdrti4+hwO
P5Pjw3tvK/PRhlySq0a6/FsTmpk+ljmk40k5CL/vG7RZqdfik9WLbzAV1hHbd4UO0lGY7gCNmHwX
9eMfNgz+6CcePjqVy0y2HG7zOPbbJJ6G9kWFYOtlpKkM8p4mdWMjMaMCaeV7uBEEVYafBheC0QNF
yAAqkrJ/RPySPQi0DHtEovoHTB8ASUoNtblb0mqe7J5stsK4FcVj0reszaJ4nfYTHvhtHPAPEWrJ
/RqTfA/ntHLn17X6JlsvMilZeJo3nKSC1/WRIPYSLoGrOa6L9++61U+7pf1kIhYnIu/qVBA8G6Hr
K7SYF7z1FUrV+EDbj6Kr0fRqfRXF/rEATScZpmB5qab4poK/wt3Y1MUJdcq9jRC2yocba8tvrFcw
ou4eDFHfEP75oNfoS1izQ9ATcYQUml3FKJacdCeEbtzlzUB360ZPq2/PQCIidUcTYOcs+ckWHGfP
Wqw7bIR1amPU9I5kTVQe2Nb4z0itLbFtug0lmpqqChFdfHzYVkNhUa57N5yquW+D+15MsbgPav1F
oIK9Z0E4PQkagW1QTlABdmwr7oNiNLgRjUt7wZrMr2H7mLchjNXV6rPZTPKiHgHUOe/8rYq3jSRc
gckIJ/GcX0rPA45TDzlgcRG4e4eYnG0P2l6QldxWD8WMv5I7EJbpdk0cku5HVemjHDy6hbLB6QqC
V3kKiibAiL3n8CKaJ38TwXz6G4lsgZar7zFIs/1NmRdLGgod30UMYKUYdJt0K/UEm3HIDzOqnFWv
B/ArBe4nQtfhaWLaMllmW+7CCMFGvh3KY+1yMAWgtoNbOB5wrLH/4OwNzWUFrQ8CU4v1up2idHP6
mfcRbsTYrcEJPqyoIFp+sPm8puHcYtRot4reQa6qk4rJh8ZPXdbNz11bpDhM5sdWe7ITs2+PPMzt
Xkr4khexuOjayV2UYTgdnG2W+9KwqyYyd9zMfjdibv6BBDZ8MPVmkplVY9ZtrLzmxpe7yJkuFVXT
HixIKqeYBfmhJ8ojCIXnt0JLdl3SlSH0m0eHuAGpY6uEua9avN6eOXeaxxZmutt6vcT6XmAEcBVN
Lji5wTfX+WYw3yKdAhWp3Np6P+mlffDT+nWuenp0M3EYgwSsh566KFFxz0F3FWPZuSQfRyTOlqt+
Jxgo0X1RqAe6ufrDvDY1A9nlrP1zjoxPFvmiaB9aFZ3/gVZcFTrCH7Uu7nXOEFi7QmW825AynJUU
O0LgKU/BK7RpGXXPRRipGxpEeNuWIliu4g5WJFkxBM+2lxWCPRo8rbwhF5L2/sIvHg1rEx5rOXR3
ZrECbWRV3HmXqx12uBaZd37al5b41PBBpG3H1892ociTnQK8dhsZzNdhaPsP8RQ3LplW7ENgOfZJ
1Ou+TF2ch+9XI+kBqGf9uJiNZE7E8X7ytjmtwtfXuoqe8DKg+JmnjVz4YER6pB2iNu3XwJymOdc7
QbYe53OF51uacU7Qf2Do0DZlEuTrettuk3y0xYCakOlRPrd4MS5HJyfgHcNwPYcCIhe7bU9IwxqQ
frIGn3MP8c7YjfoPOnH5zIOtOtVkXJ/+A470mGAryTDuo+V5dY3IHsrDY6zg0IWshRcqK3f5H7Oo
QJXmUZyQUC1HYlSXbIVab4aK31R6zlPBVYFqQd+j7axu6Eq3Pwcv/7eBuWv9xfZj/8f0Fpl7Beb9
D4LvzkKf/xq9eyq//XZ4aT/rl7+Cd+ff+RO7C2j4u0AyQIj/CMPxfob3/wTvAsp/lxTgGezXFH4G
w7J/oXf4LckiGROCI/KM+GEy9AO9w48IzLIA6EHJxrgEiewfoHeUvYasY4H3MWIkihSKVBnzt6qZ
YcSrsjbNPVu1GxK8mvJTBzr2fdgKdIkmRtbhcBtRPaknsagxT9fRqCdiY/fVg3czJgWR1YUfJLay
sZHNh3Ajcs2CoVKnBhOsD0uuGTmEhqC5KrV/6DkatRSafFdeGBuI4MoIDJGPbpv1u3ki5pMFc345
IO3DIU8KVba51kFJSALf3cLg+JVySjqy3HPkJbNsNUZ+Ulr2yJrShUNlJoZwSuTcL6gMF8/bNNKu
HVPehpsDDOjGAi64GIhzsNSmVMI4OEy3ecFOuEnV5Ds4ZNtpj3/SF8lgQgJmsJFRInuSfxl9I1bU
qLVQia+iEk1Yh9SHDJxBBWcYSQsggdHWJehI2mU/YpbcAD1xQPxi4Fuw5WdODOm0LFW3C+p1eRrI
FN1McKKMEmM8RsE9/KhV6iNVQm4RWxBeW2rWLaOTCapz07rtAiJRQoeTaj/U1STWzLWR+eCGuglT
qkygdxyGDks6wESG7vzAoFsPw8UUiZBW3OjAhwCh8kEOCXE5WY+bqGqGQ7aMq7SQtl6PAeA04D6L
YukCU/Kv2J+iAv3tsDZZoe22JibsoRdaRF/Bnn1wOOFjHC+gGLQEHAZ0n7rJ5Br4p2mr4KD4fmSl
xlxkqBf8lo/r6UhtxDxo1wuKeifm5qpxFSpLkbc1kmuIGNpd05r1YYF0+aKNCW2yhhQr8I5SebkD
+wt9aV3RcoaZl2PFnxO5f7Tl/ff2s9vhW/c42W/fpuuX4e3O9//jTOIsgPmvd7Wk7160/fbXLY2d
f+PHnsbl7xSMLoF6PMb/hGcS5Y89DT/CbqKAUkQh41ScR78/JhKU/Y6/SQH6MMlBuT+PRf73nsZ+
xyYohAqpEjzEL/+TPe07bfc/BxJxzHkYYrwBEA3TDVzszVi93xDAtMmWZkM70Q8lb/p0naIVArTK
oqmoV2l2KvapsiD3w6qKPFrYR51GzeVlrMyQRMQ/5y6akWNdo30ldMy/9OMZh51L7wCmN/DFcnFY
7sclcHBg8/MOpiXTF9go8nfzXADsdHZVH+umk9cI/OPfAhinIwzHSHNaV1b1yVpLfu02zvebXLZk
m9tyjxsDqMr1Lv8oRup/wWl8PSj/87Zgh1dCUckhAzpzA/7C17BN4WkML+gM21C+g1krFKXdgqyF
MQR2WHT9afS53bVB3B7++VDvv7mQlm92mu2337COxt/2c/cVztR99z9hSZ3JT//1knqCp834G4Z8
v6UvGi/Lb6fxPPIbX62x8z/xY40J+jvFVC8iWBIoBdh5If1YY4L9HknGGWoGxWIhz8vvxxpj9HfF
8bdhg4JFQL6LDH6sMfyISYwD/7L8/kHd8PZdihWMzqmAMFJyjpHgmyW2BVuQl5MHGOjq6f3WRpCy
uL7PeBOhcZ70H4utBowjetRN/7ppP6aPf502vuZgxJg847qK4/sxHinMRF+/w34THbpWUuxx55Dl
NIb2oRpXnPmkm/+ZrvTPayHoCEuFnm/2W0kFbuW8LMtW7AFAAjnCYAfHOfN/Drxfzbv/+o3On/iv
m9X5G6GWUxEGp3igb6W+4xgJzNFxFY4Aot2EjhDnH62PI4DTC1eu7VWAJFIG25vRtae/v5uv5/vf
v+F5chsxiTcJ9eSbpxi7ufCywbXXOIanRhld2cBfIz9L75lF4YDOqE///pI/eYBnp1eGL80YRYX7
+gGGcV4hFKIp9mCJ6xSSzBC3t/IpBoDlL5wAf3JnOc4T7Jn4cpy+dQVQqhysC4IABt+DvmP5SjLl
O33K4Vp/CdPvT3FNAIdgftlMmMD+/fd8w1L5896GBAuO0QiHZxS+/qI8GGtcOw52w9JLNHXCn4Pk
QniclvLYOmqzkHmRyG5DWlnl4TQ0LUFGpQODuX5WMXygS6LjX9yTn93+EAMLfDIOXO2tTx8OAKQY
9GGwi6JG7YFiNGmsKCgeejb7f34HUCJwFsZRhE3srcSTmsrpJtLlfsFw+7Jf8vhz2cvmU7eY+J1Z
yJIp7lKM5rsTxgCBadE4z3m10wYe+X6Z/H1Nc+qTv/9Y35mWbxYcQv0ojSWJQhyHb1/6lgzFNKKW
ZZBj6sQ2ArGgqBd6EOIUBb9UNvKpKTZ6EwKxQAfgEHDV5vl2o/rQXTjmgg8zX/FbG23KbIy4T4uu
G8wVm9l+g6VJnk0tCDpWRle6AGuwXsO0xAQSg5BVN8cKJKTHfJ3AB/j7r/adifb6q8GxR6CCAusj
DPHev37natGXnILisLOlqPfx4udLoSrgmWNPVkSs9SX5Y0VGKVjAwbpmYTRBwaK2hSXz2g0isWu5
XbdrEE+AzAb1oW1HvmUGCb/lDkm7vwpe+K5MffN5KQPjEOvzDLy/tfbCADDe+jXOd77P+2yysB1N
QRlAwxPb9hLkEfowNiXtsfl28zXaLXlXsdktAPzzoIZrb44Q1wgjMnz+M7fE1eOURg7Bq8nEVGDS
lQWwBZRR8YjBp7vThpT3NkdUdRL0q7jUZR3f6VU1D+AbYMrS7QtN4BKbz1N0MOXILmL03w+a5xgG
0HEFu4xuKnG+Q6xrKKJ3FeCYL1M0zXs62+oXW8ibzhxnnSIxQZ0slIzOu/Trpxku8RIDYssRb6mX
d82wkUMnTfyL8+fnV4FxeAguEQyJzif9X6rCwZdVjplTjqgQgHeObd/6Abjv37+Z/14u4KsIfBca
SYhB3grfgt5ob2KX76iDxjauvHi2LGwBwHYNpriiQFvobLohFfAXR9xProwQaBQDlIK0Jt/atlTj
BCsB5BXsljis6qTc6rR0tU82O3ZJId65wpbvA9n9yofoO8f69bt93mPweqOCiEPxlrWHjCKAFlWo
dmFPwh4DWpm/Dxc7voC6VEdA4OMgaykJ9pgRtmBMwdnx2K/tEKdzxWBoBWuO4Qpi6O1rNeZXBgBG
xnLsGkndNfYpB9/gElSq8MljnIgIhq4rH4K6a7/Auzu6BZW0ulvn+lcBXP9+pP65cSLIgYbnl/P1
y7IOodmGgahdOUDyGzmpHofYPIz1hA1egKME46kbsNjKgwrWX8Uj/fyWYsFxIkko0Mq8vnrtI2QY
EKt2fT3MYBNFZZoHnU27YBCHqjbLbRNA3ThsLs+CqscJS+N67xsS3rUs33amk+/BsEHvVeY+A/Sw
Jmhxu+PQRxyG5ICOWutYNpABXNl4gDujfWn0kN9MiCf51V59PmbevB9YDdirw0gg1uQtn71YV7qU
CNHamYKJB4/tJMkjpS9L9KxTsjnLUob2+qSnPMqa2KjT2tr+Lkfe1fu/X5xvTE7OpYpiIdoIgcIa
D+itE8faNWGoa4zLMDdFnjSZ7csyA/vi4TyepKfBrSg9SUxUtIkZMR2uN3FFQzs9/OKDnHe0t/cE
JTAYjQAiw397vRSeZuPGEh/E2KtuZifvY3KiIddXqNAmiNc4SeEQerWNQQTLzlEdaAU24KBZ/Isd
6ydveog3/Nw1c9RLb02rypDlbYDCbmeAYb4rylpec6zUy5F2BpO/QhxEQV8USKaXgRjNL+S0P9mU
QzwR7Jbo4SIgIq/f9N7kk6gMrr6qPL/ORyX3YRv9iAX+f4Fv/c9ty8/H5r86zDO79xX79l2np29f
f7vUXfG1b1814+df/EHA/R3TE/TSioJrR+FXi23vRy8uf0cbCsALsBXOF4agtH/14pz8DugJlQ0M
01QYx2fB6o9ePFL4EYB3YDAcllSw+PkHrThOlNfLJuIy4hGNCf41fDxc8PXb4uup9DArKlPUWZsp
E95bIfdua8Yl6YZABYetbtSlxWy5z2pQEt/T1ui9RKzWqSG50DfeFfKPvO7hfzN2/QXolMVpaxB4
ubZCP8nCDfDZ7Bv76L1fD6Izwx0JJL/kG4ueO2fAM1MDOn9QEPI87eONfNLrpD9xWgmdomPnH8Kp
6fJMRh0joH6tZslMU9stMVou4YG7IIJKs5phpKW6vsomX8FhxIt1zbMiXGBPqAr0yfsW4ebPbJZB
lwH9XSyEBpsHqSpv1bcBdAt3nIq4gDlsHkThTgF3Xg+2JhVytUfJWGrp6Dp4PZjB7AvTrvEpENEi
H5gqR53kGmL8U5S3yOHWy9jWF0QEDW4fdBPA2MP10LU49N7lUaxHgB2mOE6Kb7iEWtuPZe+bW2ew
orF/y2A5drIZEfwutzwbZADyaTtsy3UL3miVOl80IJO1DWii7fcqj9kSTBykilxVPTh6KQW+2sB3
Z+EMtXw01vDfibavE4Ky4No28C0+oLcU9q50OZ1OEBVOLos6oWyig6157J3it4wNq96tsGm4ZsBs
oD0rm5XumVHBknAddR/BdoZG26rBxenmPd2P4xZ+prBGAElLuQ38MJSIVRqP47SLPGFsXzXkHO5Y
l8Mtxhbd/OT7tQfNR0GVtVMCzranCUSTz4TO2wGksg7Dj60qwrTDoNxd2srKj5gmiDqtMBo5ED9u
xRHbcfjOU6tNWrX9dL84kI6yuef6SU3C0kSwoPviBgyeFogTnvvNkesIQ6qjiQtxOQd1GyAREkdq
5tQCPkxJOELRmiF4qtXYPqh1MXPmNi2ysC3NZTQXVZFoKJ8eh6a1+9ywze8muKZgau2K+n1Prbmz
PaITkxx8yKMEPQiS86Jy4Gr4JX+JW71+6U0wylTJ0Z/dekmegCveLlm1Km524E6bMjXwBUxlsHUg
tFX1kVdB+N7QWcVZI/P+m83jEfGLlYAzWtm3oMNaJ16Qr8Z8GtK8v9c2Hg4wo2FmR0shbjH9ZRvY
nQR5UYs+96wzKUQBg+TGYW4S5tWLDEBaPJQgX+6tW931uS28q/ncub2LS8SrWKpByYSLgUswxENu
nyfFEJ94HzfXKN02kGqxbD9zWIBjWtYu9Fcxv6+POBHhaIMZH7LigUVwkKfe4CMtrScSTRyKdAiF
CDlyWxz/spP/BCv86RUwckUjDAQCE9jX2+IIapqda1wBdgTWiyOi4P8Pr/Bm41XD7MJ2wBXaMwJJ
jmL6VRLLT78DuheBZSUBmp0RvL90Z9QXI14X6PZnkQVxdDSV/cV3+J5m8J9Fl2TQPxFYfmJkg0MK
kNAbRK4YSGnCCqSgZuqj9bqcB/Lox1Z+0EUU0EtiDbh3YoJwgNWyu+4iDThyEM01jYvYZDIcK743
UPV/AOEpEnAWJpt/tnQh7RHOE5Ye8liT9YoEpGoz2tQD+0Wtdq77X30DvD0A+gApYkAC5/o31ZLp
69VwI2iiPL0i01ep6ouoJ7veRb+40vmBvr0SwHXoalC0Y2r/5oEjUn0sSRPQhG3DUy5tdQkyyX1X
tr9ChX9+oRBatQgAAB786+fum463uitZEs08a7VNQ9e/18o9//0S+fc7hwTCGCU/NJ4gE7xdhCtG
Y3KjoDvCDysLF9KnGFh9hF3IMXD1L671GmzGewaIQWL8d/4DQ8O3wn0twCEnugNWI9dTV+3NeQg2
+JSNl6XY//33etPSfL8YvhTQFxoC1oZE6fX9q3k3RhKxZglEw2nD35MwwxmhkGxg5Is4k1cvZHsV
AgP4xYX/zGt7/Y5gLAIsBfgq5hTx27fRRQPYQZ0NE8PiGfy+peJAG1Qj0l7OxW3nFODAfmvEVwhL
moti6vxD6JYe2P+KGKoIGqH+iINe31boS1la86ErU6hoIGfg8Rw8w7mhOSzxQNqU4Ui8BM95eLcp
hrclnqvpKd80/Zj7UX3KJTybklG2mGmy2OQ6o/xMQwvauYBLR8jdlkXFYIO0gsP6VTX46dRLVHeJ
4W753Ayu43tRMPeOD3IVGIfCogaEcPkQg/Y/PhQTiPswWI38etGSnISXxeDI52kA3t7UoEeD+Z2b
OXU88BdkEGOUhODBP4Rz8Q3nQ7EBeO3AmyhWNYBkvE3g9EvIQx4ROa/ZJXTdjF+otTCPxjvbn9Yh
tvttCMaveiumu7gr+xP8lLpjK4pmF03gSSRltZU9RCoLs4dl5uF1GLlxwRmsBpKWAiSORC59EEEX
D/R6v/Z0+FzpAFwXP/sBhedWt+vt4M2YQSBq2uvWbstLDjrJpSlgNlMaQ+5VOMo7uAH3WQ/yzhU4
lSWoyCinkA09w6EZvW1/yxQYy/tlmcj8WKxQ8CSVMSNLeA1PlusxGBE0UXBMkIuU5nDjTgFW1fMB
NIk5TtpawI8qrHr3OHSigGE73Fk/Kq8uKux3xxiuLvtS2vAehaF6dB328AMUuPumRf46mZEYAJay
eB9wml8FVpkJEPZcXA267twFHibbjwa8EaBSCySkxQauoYXMAPavVffksGp2gamhC4GrsoquZsgi
+oSxUsRXU+Gag5c8eD8wD02ZmucRRgMV1Cr9xm15h+JBpGasjNzziiOmGxNeez1PC/iUQQAQbgqt
PrEhL/uHMw1vgGIMmobLFrfyVpWYkIMRiMOjg9XX9lTj3QkPDv8cnBJK2taoVRoDv5mnKdLNbmaF
v7RTx7N1BFJ/jMce73KiWS/3BewOwBtuNIQ9cNtpLoxboAKJzeIalvQaQ79bB4Fg9WUhIae7fM2n
4LjFqnGP0FtWL/D+weQC2gpxajrf1dmq+oaD6q7iJ153FrBE2I19ojSSYTIDhu0n0PmQfZ1F86jy
bMGpfojQk63phEgdAJ7UCpBXLeFz1qO+/NDVykZ7AJQuCyGb23fRph7LCHRPWB0sI6JV2fTCwDSG
yfTsjgFwobsVcmCUz9HwB6MO6RQEYmZdBfJYWTu/SEPcLi70iMW1NhL6Z0x6bKa1gRYOTMHlOG4y
eIeACyg2OweuTlIVc/m1n5V8yPMFfPPAdf6DDUPXJGJo/IsqK9ancU66vXBLfDGyAejQil13D+XB
9AzHVPmybYZ2CTDA8ABR1XS3zBU+RxCDNcqsaS80tzR4EWMZ0gOokAFyVgJVwzI9B6FoYHDH22Gm
W7q0xCa3HGqEYl1FfvvQd0P50tq2u6Jd5b9UZzD+4Fq4KO7QChtYn7YlcYc1YFWZ2iHX7zbk72HO
NkLdF7d5YDOCTVzDUY60f7gJHsT1EDr1sGCmzg9EDZAakrlb2W0pNLLraTjoLatjO/mrONKEJSYo
NpK28arMMdDQqyUcvP17dJjOXFsEhM/vEX0AInNmCKjDOpvO1goQxyEXcsYWvc+rksAXY2XrEz53
B+hROtjir8vwcUK3lMJLCFtHx13J99NSbcFlWIkuOpYBirHEttVy6Ax1sCd11ByEqPqv4EI3WyIq
Zi9asOhcOm+B30EYoaNkIWPwUBLRFnuiOv3OQ5j/rpvh775V3XChBloWWY9g3czIaYNxbMj9FR01
gQTJr/OTsQRksLNV0N0UVOVhDkPoFmcqNSz1h5LtYTY4hJChljJ810ho07q1GC4bW1hx7CfM00/Q
eiDJr+43rzgkuqCHPaL3q/xFQ7Tu92LyLLoT8KZpoaU1zuwjzWZ9j9FxuyPtTC6gvurpJ0gVaZdJ
HZvozqF+vDIUFG10YD46UuNYfkQeRJkVCytuaNTxh26YWZR6PmwslTRf8irRkDp2iNNYefHCLZ7r
jYjgS5IAOFjlvpo9LY6rMxt7P9X9gEaLu/VSICHz2I+DKq63BarZcxtuTxsL+sd2WBSktW7SzWUR
z/GSSdKru6ZwTMEbcWuHi20FUzGNhNqqhE6I2oRVnB0N8lwD0O1T+KA3+2psiMX6lh7D6NhDL1gB
v3gA386a41Jzxo84G+wxBvDS3ljVjwew4OIPbcGQb1UBdHD7nC7T0TvafgDZ3z+D3mTFvog0ssoC
uVUZdtvlBMtJilXC47FMalbSQ4HIrLvJY+xyBQY+TI4ikBzovh5XayCgVeFDNPkOd3Z1hwESr5di
0pbANDDXj2E9ErQECBHhFcPcbj7HKW2oKg6irTadQDaNcgS0RbDwYySEg/rvaX8ovdcw6/EiPFmy
UHoFZ2k3jQmYk91D1EdiQDTxQh7bMg66w6jw3JMRSL+4icOteMCIA3sPaPHRO9iKPGCbRvRHSZbZ
HE2+ztUzTAiVu2kDiPLE2JkbGNNEEsPXkQAmso2dL3uGLmrPeAWQYOpCfGpP7IbDlEgOWKYK0nyr
1gsY/DUpbI3adK2npv0UgBqLdbdIB0wHSTPNDuYWYHfRGgZRkPB00+cgMHTXOk84gKqBHOE2gXF2
mztIhTTy6uqM2grkmMQUCnr1QCHZ5a6k8Qiifg5BF3QFDY1c9d5NVOMYs42SNxxZ0O2lXSUkdUhU
YMhTQbLyqYIX6gDhno+fvSLAIWQx9YeFElZjr7U1PRZjp+NT4RHvdjHWdZVJ4yYILtqxLh5o7ucl
A8JXmxQKYpu1QQdOJxJFUUENoKyDpL48AhVPqdbVhUTeetYBm8lcER4NicubEskBh9ypcl9MUO3l
lBf7Aqsfg4EZUvYG4p/jirn7rpGx9Vlf/C/SzmO5cmTZsj/UMENAYwocSR5qlZkTGFNBBGRA4+t7
Id/gJQ+zSSvrSd0qu1UZB0AID/e9lzveSYpcb3832uAivsWmOjaY4Ntc00rOWuSrmH/aYrgbCvpd
0GART/uht93uOgFw/RX5Zy3ZSPp6qy3DfFm09YQUt8OxgPtEn+bd6LRW/mUkf5IEDfaktdo9i5PR
tYqoN7WGkz53lXHlSwtx6tT7+feMw5XAYPWAltKRWVDJ0bkE6u/cZtFS3E6zW3mvoxzi+NnXyxrc
wEJBjXDS/Ur1WO2gDi3bvBpHgglN/6pNlueFZIfbu8k01vo1hfNLoxAeSQcvq7a+PxYavWcTD3xl
pCEHmJNlOtYD4eKuquqpvLAWLfpeGAhfQYSW2leuUf2CcrmetQe3pEMvOaeV3cm7n1+7LJLzT8MF
wPtdqAouTe8WGizrPFXFgy0TthAavlR47NFcHw3SuJtKeoJWyIgctoZZzX3QDhPmX6M1H/u54J5Q
1PoMlkqLjppIq4KyOXDIEyfGEOaJH2eU2pvmd2lJImgym8GUyeMs5WUPiK1E90CzJx+25GZelHbE
FSF36BHiQ0ab15sp1fPHut11hPItmSHaZwwsAJ0OfcXNYndkqoX05yUgjlxgcS9xxHVDLu7daGSo
Zsal9a69Bs00twz7uoe3ElZW0f/OUzt/Ysl5e7eW3mXr18ZO81rtt4hZWSFb83wcdT8aL+woafTL
hRomUeNcxj+wG/f7Zllq7QnvvzkFWeVFRgiGtRRrjKrvxJLOEy6bzB6ea9+iZ3rlY4STU5dvqd+2
WcA1i05dnZSnNl895a7rlSIE5mzsIzVFyzFdljk+5lpipSgICn1fjGUzhGM+jNlRc0aYFSpr4vLk
5U5lBjaT9kuqICWGfT7V47Zb+qo8yX4ZL6vEMOcj22Jy5FKFrBy6hJ5uRTbOPzgNsjKUS2GmVDd1
4wLeJ/eutC0YteySnZMP7iGLO3xleu20hzqLk/HemyzaLivc67dzljffG7cdrtbS6x4slY9X2u+n
wKANTXXqtXT8og/doAK3nEaE92XvdGybcTe52NFwHJ4qsujuBc2Ws+KxKz3Sk/jaempoZi2/QI5R
MiQWGe4n2vzdaVPUfvNaoU/bZHIWrKF6dznYufU6FUaswtgq9PJqwaeEgTPtVHLvRLrhcEwChgvA
7VB5G+J53DaWPl1LtysPrTWocb2bYCCF/2AHaT2oH3WZ9jeapsr2SNZRfrdiq+mCAZWOXfr1bplF
JK/sJlm+2oL4fGN0EMa4qEKyW+Y2e8k6YWB149jNQ/pj47VqhgWbacf502G2MvyN5ii1cSqn4Qho
qdub2Tg6RwjZ2LZam5jB7/MN+FL+0adwnsqh281Tlt/XEHS2ur4CR7HglsFY6t7eH5KYviix/VjP
9cDiWuUnTZend5Vq9WcluLKWiy5vbHJR23xyWj0gaRB9NVTtkqATzaVHE+rrZKkYdqrjpsbLNA4v
vlOnv/MqH4nJJ3/a+3gJrp1h5l7eOWraW4IzcVM6aXczV5aBg9QR7VNl2fNF0ibpZhGesexYcnYc
0lrFCYvR+eG0hnYlya1nYAj08o6QtPraDwK0YcrDB8XSEgBZZhT3bBNxPcMEtblpUhQyjmjH7L0z
TO1JphL9f2uKzVhZ2Y6f3tyZRiUeRyt/iErCBLpDZEFmpjq0FCsX7WbSm4WWmI24yPzRt3aRk4zH
mfi9DKBhly+t6rH38qdZ1zIxZb0pFF5EbrLmDyrycjuqBurq4uLeLet2xC2iuIvQbMD/6jWFhhyj
JkelTW1PAyYqzmmQm9EybV0rqWGpdFW7adgPnjVN+qsQNv7iJJ1VHY1Ww2khG6e8SI3a2+ApUX4w
xI6801Jv+qqpuLh3GhHTdyCeLnOKNadRRRWTDkX9deU5xWGYTXmvKANvdQpKIXjN6qZrU//gSB+v
pMflPWi578H265zxW0/H4A3u1NY5ZNjiSOuIxu53SaJLd1vrmr9f681aME78gDBtyuipcSZvvwhD
2zgqElT/MI85jQE8Im2XQ0yR4IiEvY8gapndphyH9qKYrekR02l2lwhBhWW0p8jZpmlR07t97aEw
kId/6PPR2S/0FyuxDw5FGTbpLA8V6pVdUllN2ABLdXC5iHEHB4iDx4XxjtUo6ge5KRJANJbSZzcc
Zz/jmt7+8YbmYrrTDPoSkVBSJ6sfuo1XUz6Mkjnd2yP7mi1m+jVScuA/av2ieM7nzJB7nLoSMr2N
5JQmWv5m5EV42OWM4VQKX7Xh0Cn7V9zKCjt+XX6jh13YpV52H7XCHK7qpbc3a/D85M3SfSgw8vaE
rW4vfywwb19mpVnDTls8Pb/ldbB8aKU2u9i3K1w+vZfz16XQbsTiOBT91twgccDk6XvLqNz5kGad
Pp/KWNivVWoJNmPyohtap/X2Lk01NQbEryB/ZtDHG180bhYmKpK7Jhk4jrpm+DFEDiwRy7m1RIY9
Cq0r1kShjcOpH1g6rgY9c2BN3bal7f1yZjJTc2GMZoh5Zvnil5H1JWrn8Z4kGHdJH9nxpcfqEqQr
W1pJlI3kCp30BsW4hYLNdkyX9CHylwwgUepufVFG6a6mLp0F2LW5hCrqSWZAn5zGDrVUuCd7oIga
eqaK7xw1QwWoqY4T/TLzAi5i0/AQLSqon7UThbys2Oui1o9tReF9JyUXtfak53W69QvtZzf3EY4h
7uO/ot7RxFaLChGWYkx2dqSWy1G5+MA64dF1eixRW7lWYe11t7I2TV+l82HuBEOPLWrGQNMHhQu7
FjdTzofzpd5v4Q6MG71IR+Ih0UXXWEsBmzcNrpdQL9vFvqrT9rGq+1ecVMPV4hnzvTX46WmZrYVd
VlBau7D3yZ1k+h3mqMu7UFnE43tXwZtZ0tJ1L+DOw3y3qqa6Iic/Ex5WXJomI06OwuMey/2pcZ65
GyI39cpxa0CNGQ4xGLOfNUFlF9i+V2yGmqmB7F7vNx7ZKcCeAqZCAsLouSMO/p5XNLHmcOfquJWd
meSbxKtQ0aB5WsRViWHOPygMYtjP6wn1PGFnc5WMHrsvIRt0qWyZyycfto7YpJRJbqZk8KtA9WjZ
9o3VVRAl/GZwr00zr3be0LltiDVUNogO7PE7Qs003eetSw+CJEeqExHrv8o+c/ZJPchXzbRAA7uj
IS6iJZv0HZeHedynjX/DsryTCZmDBIdxYKdIRI++6i17R89UWnCXxMn+ziUeuqJ3Br6vOKr9TVbH
ClzFYIWqbSmC534RvSiuPH5o9N44BRWf7NkhCetSKcpa896kUSHgn8w6OgW/f6ePWhFtYB0QNtEi
pp03aRKNNJfMLRKD5uioqyievZ8kNH9VRnEXJRJwVDt5xs1sp5XY0bEoyrcxoKYHs7P6faqM9LeZ
y7kmTogIPD1txfa5FRXnYJ794jRnMrNZCkm8oK2yS+oUTjW/xvgp9ZBrz/RsRegtgsiT2aUwS7xz
fZ8L82gsCLX2/aL1Q+iNrSq2EH16GfRW38ltHhcq22UaesetEgX1SbgPQ/QI+0t1G5cW0sOOAnM0
BxQEI9g8Pgb6Nq1lu0dfaJ60FM1b4BcxfQmSgvz+dQLTcw5iZU8NFYU5/SFIjg+h1Ir0lFklutTI
imf3YEI31vboVJxXJA5iDGoiJ2fjx3m/B8uyyLtYNN5j7RS0ae2Z2afe7fkdbh3r8uiPqOaxeJJk
iXH50WXkFiesBktiqHpS/7wyAABtM74WSTsaYWM2zetAmm752XHRAo5C3Hss2QOnQ4lgAM5IbRh3
Iq4cuYlkKR61Ndo9xJYp2gOC7ijsurLcWppW3Cjauj70QtrkzRtd/FpSHF5TCQot8G26a4TtZNbY
wZwkO+W8991kKocMtNB3xCbplTV00bLPtVjdtbHRA5mwM65RuOdvukhPbwnrxuvSbIckhK8GTL7V
Xf4tZ4p+4gLQVahltE0JqdXGLX2iMzg3egUw9dK0yxXg0EbPgFr0TRGVyjshm6lmbsJk4e97YBdd
mDKJn6GTEzLGS6IRGoi4eFb9LOctvSxy2BzY1ZhAMfnToNfi7DlVpAPYmx2NXol5tMFj3p5o7MzG
7MqmCsrcowJUTa8MBlMF0U/zoC2aespRqlJZ48T6ZdGT8jYvMhqRsVd0+8HxPKBjTsc92GuT4rIi
XfjQzYs1hnklTeOU2r3/O++4uQZ61GPwT0AWjHtTX2YQSm5Mt6dkqb0hiDs/P0ylRPuCXjs5loW0
NF7NUO1lLJuvhT3bV1GvwY3yu/FBNwFONVk+4LT75de1dldordpl/s/UDWjQrsSGQieZg4kAFMJP
qdPr3pFC/9WK0W/CYcq8JCjLKDMvZVIkL4A9arVN+5yrma6Yz9SU/SeygjdDkj9GyEurjekk0HfG
uK35ihUKkm7quWjU2WWRzN2hrRwXmQp4tcu5JBECWdry453lz426qLuxq499VpaUDPjU11bXlMMW
LxMYHT+SKPOVgcL3EhE9FcKiXLqTFUUk+PjiAI+ppsv8Ri/RpdQlhaENmpYk4kcmMQn6maoVihJV
H3RqhvfNeujGncfMc/wapafH6v5GoU9k0Akw/ATMVHqyK9Az3PAX47EtsvKGntREgpK8I6+K29tu
IjcqacuCMn9TNh7XsxE/cHYhxOB+EdJIL6E4tfONqrpeBPZkNkZYJuIi9jGEbIqxagwQxGnzXYqm
THdKLfn4UtfULILGH5N0r2qTw1albrUdtGikVEfW5q4eh+Uy8bNJ3pWU53gyr4vzW9HZ3l2aGl15
kWdzhai6dLWnpa31Gz2OlybQC9JGtsResi31hQ5ZC946Ah3fgSxSL+6LCSQl3sRa5xhbs8ydE3Mp
2hFH6Tt/7vryYuqE9Z2Ikzdk26JWB2pdT1ULSoQPYHZu0BYt9h6j8PAOZHGcGY8NoZgIDaw4tC9D
oMZ4vTaFFI5ihyqB482B42ls17kzaM9VBBQnczlSVyzk/J0PJ65SF6H4N8ljr1BBQ3ugKJpTXBlk
spC4c82HsfO0NekYtRuJRRUrT6bGbK09DceuoO/qYYnrWu3j1l4eMxsQ1CYfp+mpm810U8+xeZpJ
V99RRc++lV2jDjgxC3V0i66WhwSM73cx2cYW7SA5yiKaXQXet80eSjE3XoDbnJZVJCb8h0InHLjK
O23M77sqWgn2HvyVIBo8mHFIGGqgiqr1SSSWca4TjbjObw3RS37sxhq3RlGwP4amn7fHpCeG+F5T
xJmfNKcUyX2LHXxkysZmHkJNJ6Vve2p8wkFfpJtoSsundpx8YuTWI4tOdV2jcVxK2hwTka8ld13U
1ZS+Utl+NeO4ONb6khyspEKVb2X58py2poXucZIPiV2TV7KiMdL4dg5QNPIcehNkTTqpkHRMrZ+6
MRbptbQhEtwnycwMR3legBPjyD4WBWT6i4wqM3fShLcPUcDoX1FwdtdCjmCyTLoe3qXGahsem664
hW3WPtBbhuSpow11ehF1DqyvWEz9CdpiuctlFX91CIRoaDpF5BozHRd967fzK+ZkMCl93KZDiI0h
XiFUtA+51BbsXKGw4qndVFOf3ppxbkLRtKOmemmWbLzOU0fnNh7L/KXUUSAEumi7x8521OPsuJie
LKfWSPan1YW3NCrZLL5mFIFv9tIO5oU7RFg0eP1DAuHiREIvv+O3a2KDE6yzfsi5V5dDaatb4RCY
GFazPNfNnFxV2No2JiX3DajB4cIhbQKZ1aZy4AS20uZ4Pzt2A9vEzD1VgvTM3Ok+yzoqn66ujLsM
UfhPS6/9ZANLYNjJHFHn15QYkNznjC4ioPToHlrWy1HZWX+i5uZ+E3XvXZrIzkmrKxBnftlEcj8q
PS24CKbmzrAy/W6ojGFvpA4QzyKdraeozdlhh54Nye0amJk9d2KqlkDgD0ZvcclKS79rtmhn/a1N
ceI3R5ZAuForbxPZWf7a9kpdIS1MbqtJoipkWpVw9sj/VZtSQwkJwLmr+/vGaIzbNsV1mRbDdE3n
X+OLUJ04ORPdTZuaP6qheh+FZdraBf44Soi5Mda7ua1mZolVFsEw6gA+zUHLvAtKP9MLmaJyR+Ss
L0Ex192lMpP4yrVr91nvHQD6yuiv67H3Dym4n3mTU4PmviJiEvgUxkpiUgr/P1lL0XZAaH+bqZ5M
VR7xg2LH3MV4V27MtEdCSWsmb1Ownbz0OsG9ztTcomn0pqCLEqP4HcXEfqd0ROt4EXtGm2yinP34
QJCOAjYZM/2Yj1HxkIl2/GaWaYxPzlkhHXCLlHmbpFHdHtDxlRdZZzmHySfOXdGhFTOa/uz3M/oG
yplZk/3SjWj5arQ2lRGdSps6kK6cn5pF7/SrhAog78Iq6ug4mj2+qtFPzV8my3Af6WAyN2aXKcgi
mszv49gjy4KQRdwDZs2IpMi6Ba00hnKXaJQ9/aLLjTBOTe+pgDAL+Xvo3WbbZikit6Eo+k2RwX09
Rn6sJZuid2ttR0RRAzalRngoMePnjzQ5nYJBK8aTQVznB7Nkl9tVHGmX6P56sc+Xory1PYKcOQLf
QuYVui/XGz0iblk/3C5qCapvyHN68bdhaQwWirLX4hZVhE1cDPFVn7aIpc257IZnpyLMAr/XTqAI
NHs69sZikXX2SKSxxBsukSCeNi7bJNg53M5BQkl3offW1pnrPfsFMNPJlemFjDt5n/QlZXk+xSXw
5eWJajsI51QXUUb+0IwP1D/jx1pLWVdjn13HtJAjG+SKGEUJcXpGRyCNKyyXetbFwgvrQ43oeTMt
WjMF85SoH2qQI/jXqhu+2ZnNphU1SXEL+cOfNpL6FgTRrKy2HlWJ8r5n1HvgK8VlxDa22nacm76b
1B1gY+guBm3Oj/NQtDucJtxXvE4O4dLXays7wsJdVrWWS/dHG7i8xz4ceq6uY26COxM2/FkAw2w4
ETOHzXDROU5/MzYD+sYcZlm8U7ZXwGEns1AEsNikgfKir25pzGlcTaWWmJdo66rpiJuFFJen9OpW
60pJcWdgqVDpT7lrNOomVpbN2hjLfUZ8cymiZHmNlBwfFNRpKvCLPZ6U3y/tti7iCBSpS4C1q31E
nhCo8uFI5tp4pv1O8oLkfCZDb5uUHaxGvPZVBFmQZRdVt1M9ya1ly8EjRJuti1Gmyn/JJx3njb1M
WOX4LOZOWUVThOCC6yZw+4yql57Lm2zgBe0IE4RHbqlsHWqmnlPeUYVI5geUBLn6QtijWqRmTXKw
VSJ/t7ruafvCN4fklqs8hJ+eeGZjtjmEHn0AUBQoq/IKABQ5V+LG8TC7Dchw7tkGJMolveL8mGto
a0tnPLmin6gWjtWWN65/RdqHDQ6OWjcZG24yBPyc3COX2MUmHUHNNGdbLoYsoj7UUtMFIu1tzanT
HFLrBACSRN8poyPtCbdAk4UgDeons46tZ8vU3Y10jeSnZ/BTDsqa6pYCBIwzbouCzBS/eEoA9rbT
C3Th1NmlvqP0LTuujxCLwzB+obWt9zOeF0MeS+CD9hXqRFVuCeDxydl1Ja5mXxHaYACfv3SllX1P
p9J8bbyh1RCDld63BGVTF5pNDX3NcmLvZ0L5wmeLp/5CCnV0YQuhqWbr0hRloiSjd103Y4UQ6DJA
/rlzvRxwT/h3pDCRgRixlz4MhdLraxnpIzy1OcP0NltjPdwUVrJcJGKYfuicq7/MqgEGNEiQoaSD
jXWeZ970xaiF9TA3GlyeSgFoPazhmUu1kNTSjny2A5fcKEV2QosGpDYqPKFvUsPvAMTJ6JJOelId
q3aAD96zUc/gmigmY7Qw1p06BtgeFF0MELW2GhAMmOxtSZfbiNy3jLX22ewn63tSEuCHZg40OEw4
WruLNOqAvlI7n+46qfXV/v9001L2JSw5chwS7ok2WMNvr2/hRCVkoO9lX3p74fTZaZ7i8dXIuoYc
rK5//Vgd+l7V63p0VAfA4hBF6ed9h6tRDCsXHa8/eMjUuCpYuL67fGJ5/YfQllrk6pHEnexZ1pmg
W68x9M5dRjUeOpKu3ad+EvjVNbXc2vofKNz/E17xVp7+R2brY4Lz0djbNqidM+U1+qwa0jEZ3SXh
xqZHj7KK7v7zO/NXioDvmjwPdri3Sl7brDWMrAxh1ne1+1hCV/Q3Hw/xXgXt6Zaum+jLbDxZ51ZM
mVRoYZLGoig9bhrNDFK515HJLslnPWw9fuxbbbCnw03hNIdLIezzfixlgwsbIihakjoKMtJ6Y6pz
RQBW/qPwLlKofh8/2VnPkPUD8coMg14PHiryd7CDCrCnQmdrgWZbQjpuE+hflGqf+ldZehXH24Fy
r/OJ+Pr9LF9lz2jYDBtXP4yot1/MiClq+mjj4PDeG1V/GMpuZ/bbj5/s/cyj04Tguo3K2gXRcjZI
7eV9qhxCaOHfTP1z533S1OpPN5k3n4oPxIzDWYAS2WHJvn2KlvypOynHCay2Dxuhh0P1ktlOqOYE
ejfWY63WAnN4NdrnlosxucVjmrlXHz/lu/my0ksQ5rvAtDxhnHclE1WBrNsHEzKb9k2V1Jte7+7n
zGnDURO3RpNtKCV80ubojzb+7Mn5eDr2Mh2UHmndt0/u5D7ay0SQJM/gBzcv9Ug00FrjXatVp7mk
DdvoXJeUiChTgHTHxXM7eWbYmoB7m+XQxvFVHU/3H7+Jf30PfpUJK0fnZeAfePurVDtTtcLGE0Td
96q2LnViMDuzmmCorjynh5HuBVrZP/lGfqPBHC8L87thiU9MDP/8ICtdyYPUYxremR/HNajWxROa
2aZAcomF3/dBfTUAUD1xkKRgUP/8+PjJ323n6xz4a8j1J/1lATLUTAG/ZEgV7Wh1uYkg4o8U23o1
0i3jk7X7blmdDXb27ScbVEs+MtiAOoYDm0Kmy3Xi4yd6t0EwCCvLtUFcmgYf8+0TIYics77E8K7P
NIyKaUMgEdkSC348zLttHZ6cC9/SZoPA1+6creDY1bpO68yIqN27nUv9NzBNciNF+wRJv3r+eLD3
z+TTv0z32NkdDNvn/VzrwoQWbbtRoKX6XhAsxebwzCz+5MB9P/8YBrYLqCjTwbWzPvNfk6HqYgMw
jh8Frnjusl1BrRyMfIM6uf/iwo74+KHeTz0CCYGJZrXs4N45+1AjdPXOb2LSaYwaWGl/HKJhK6fi
TkI5Hsrlk/H+8cU4HC2mhND53/PVlaYeqT5hRAB9v9PN4zqfuntIz4FVxp8Y7N+NxNHInOChfF6i
f84m0tYqVZnRZjNp3Tv+TUD4g6ICl5neJgGg/vF7XFfNmx2VI9gw3TXAwAuORe3tV9PVpHqUeCxh
WOzWg7B/j/hASp3qn7sthi80Ftp+POK76biOaLlMEWgrln2+xCBtg9DUGZHOAqGdYpO2f0Wz/K8L
GTIdMRPznaWMV+3suUgzzYZfOhSZp+up/mqriDv5J0fgP74UY3h8K4soRj/naFHIqj2swgRl2snj
Em+pC5fWD/3zxy/srPE304FwxXKoEK04IvCUZ1Hz0JnAW3ODOLPVxAkvcrdp3GY65pOZXc69/Tsy
YWk3MbmmeigPcsZupajebI0smj6Zne/WHX0DhEOulPYmLAdn3aX/WuVj2+T+5AobkLk1Ihyg3u4V
lvlo0mzpyOWXRITVl59EPO9fNJgcmAS2u+KYoBa8HdTqyeZQ6aDo3vmBVD8MfdlF8hQ5jx+/6fcP
Z1omdEIbQyBKwnMPZTzTtFl1CPkqXvZQD9iD7MsCvUWdhrX/++PB/vVQzE3gepZrMe7ZQxXmMKbC
Jxkg8/oW7+YRyyO6v/E0GNrh46Hebc1cgthJDJ0HgzRkrs/910eTsQlsOC7doMjlpoqe24bOGC2J
cqPdlt0PioIfj/d+iUMv42s5NnwQduj10f8aLxHSrM2MrjT0tlKX9D7MN1QNq4tJoy3Sx0O9379W
UJpvA3bltCYYeTtUCgbfsluJU2jw5FGQ/wvSgW4H0+zQc4uChHMRu/NwSWX82aUw/sk2s073t9un
CZrqj00ZkN67GTMNs0Sk0LuE2zQA07Cqfdbr+f09icjy7yHOXmYtvN6l2RQfLxVrpxFt3oAm648K
0VfYzNReTVH+lBoA57HMb8xeb/7r2bf+AmiB632Nw+8Ptu6vz1nkUZRYA79AkCamY4o4VTQEs8r5
S07DvI+/5z9WBQY52wT+yM5tnFtUUQnPpPKI8vIu2QjtQvevioJTtv3/HMd4O2+URk+fSTAOVa/N
KK4iqtoptIQm/+SQ+NcM8cXazZBAec19vB2IRlIy7gWV2KYSd00d/6Bb7yfP8o/lhtmOY05wGwQk
tv7/f32fMZHo3HJuRQoxWtCaQ2gbIIXpXPfJbH/vXfb4MH+NdDYXJ2ytXlLx1noL1016uzDxkl+d
Rjcduwg1RZ6if23RntJb5uN58adn7tlKY2jQnC7JKf7m7CFpEDR3yGq4b4rHNKaj14WlH5r2djT2
NHkmAjxVw4U+7Wt8auo+USeK/b2/s2WwfEZ6/ZML+ei3nL0GK+tScCy8Bn7LXO3j7rrSv0VwCkz7
hAnRsffp9JBHl/QOoUi6deRunj85Ev8xrYgIHNj87Ou2eX4kisExK0fxOmpFlyGzrzmw0FB8/NL/
sRgdunvCZF4nMDrJtxOrRySKH5ocLv6X30Zl79Dv/sI4t22c5L8PtSKHwEOSEoIaZLwdqonHxqql
6QQUiV6GdL6rW/sSvdePCKDaJ2O9Xy9EhrQTIAFpk3o6z3Vqo9E0cD2Yxaa2bxpv7b2D09j/+l/f
HsNwEaKFAfsYsrK3jzQPCIVmm2HcbjhBy6UCjSK5mrfcPj9JjPw5wd/OyHVrWXs0UaZ2/8f5/9cW
4Fu0C6nBtwZaNrreXU3W/xiDhhtf8q6mrzKAQSJtsuPei2V2U0bBb+G0ogXgOIdk4dIjRk3nOceY
7V5Fqh5/QV/ylxPWA/TwLsW5YlMVNkFut1BQ2FFNy3/PEdamjUOHymcDo+StrnL/gikzdcSh4/BY
Jwoby2TSVg7zdpnv6ZEzIUxJUvXkOkv82KZd9pViRnfMyqn/FblZd8SzMGWfbJDv458/iU2QLoR2
nNJn69WmGYTZpAhDiuZ76tP4z/vZpOCPmussO7rGJzv++yhyvSl6pBcNl7n850D/61sQwJpoJjq+
hbeADoruqN0Foh+uLE4yc4n+8+kM7RqIpE1Kkzuxt+4Ufw0H4pF6PBg27os0Xeu3tgmmecG3X34y
0Psthz8dFCdMDhfDmH42nw1bDa2dSZrNVl9N6zJzPvlK//rzufWuyGl7zSyeBcS1j9cwrjAxzUv1
vaPGvYzu839ektBY/neIs3elZdqAwYEhdDw21CYDVkvo9kBxP9tj/vEwSKjIw5nrgWz+AUb+9VUW
FOuZ29LdrjdpL2VASTE/G+L97kw94K8hzmZ1twzjiGXLw2lJRzxQvnGYVfp4WDDq04BCnx4/fnn/
OPaoJzLR4PQztalHvJ1p4G8X2XslzUTQPztmfVFLOtrRD0yDwIDi/RIFyyM4g3srm2hzjgukKi8r
TNAu/gJhZJ+UX96vM4fSDpbtFVIJqvwsiebTMCFPXS0KRGndW1aMH1Th/G4PGb2eYUN+cql5/0V5
buwUlA9c2q+9uxzK2tGMXtco/6bRKWvd3+NCA7KP3/H7o2lFw3D1JJuw5rnPTlzqEVEVIw0LrOE1
rXSk5u5OM6tPvuT7N8coDkp8UjEeR9PZSpM1TuEpTeg+1oofXV3uIxy2k0bfGExqJbY8b//fHwvQ
rEuqRNfXcOLtzFn6ch40cF2hWz2WNf7Z1IUh99kG9X5B0G3cpQEB6H9uvO+qO14iYxX71D/cgRao
fZnuS1EDY4jlvWuP4pMQ7P3Vcx2OdgekDMjRnN+q80hzaZsLXiXxQKtFXxBdbmXL+utpmMs26di5
CJzkMyry+4/3dtizVYjuCrYG0gv6H04XSNF2WPQuPHAPE/1p2BA+Sfi8n5Hs+KYhaNkA1pa6wttP
B7SgxKSYpCFK14u2oeOQnMfL2tA+SR//YxyOSuI/+ETUoc2zKWJBmmtousNj0RXTXvF6+knmXz6e
h+uPfRsmrefx/w5ydoRhBpvnnOA1pKOUDEWMwLnNQyg84UIomEe/k0k9fDzkP+5MPoV19gxmpiXe
RepDWo+IDqeUS1l6l4zGzsIoNSn9hxDx3SQHVMH6C2JcEnjNJrU+QxO/my4+V3YdMijrAVjsH9D5
XwdRj6k8H1aL76gPdGId3R9+6dqvjdmLUFCN2uRNOT99/MzvvuU6JiICrmng9V3vbH+ZRowemVOl
ocoAAzo2VCD25XQbjyyLj4cy1gTPm0/KWIR0jAYonKrF+lv+er4k82ykCyIN6RUBLyNISsTUyzP9
yA+tfO7zCdnzCZfXZZKvrzos0LZNe6fIdrXUj1p/raJfrnu0x0+Oi7PuZWsSnx8G/pSai27z92cv
YVG0NWwsJw2XkgQvCbD/S9p59caNLVv4FxFgDq/NDsrBsiVLL4TH8jDnzF9/P+rgjru3eJrwnAcP
PBCs4q6daletWgu5MtfJarC9oM3S23jMQ9MFZwrcPZTMtrnIc9V4CBJV2slh1XoXaWj7wVXFITRu
iCO1LdBE9bEHB9ltq24s6AKXBunahrpMd5UYkLNL3z/xepmW2vfWCkHsUYaM2u15n386Zx2kX3A4
DLHUsD5VGhNP7QZJhlS+IF1zwwNq2ha9V7jy1MkXSuibF//CHol2Ni5ZPsoip1McV1On1CbAJydI
rtTm1Q9VmB32sr4SuC8sW0rqVCYIcdkw4nMXYXTIWsKacY3lHTvzJ/wvB1+yV27fJffNSXRuQ5UN
Ys33ytGKZb6ngNsocpPoTTHeu25vau9FsHLULVsxZqJmntW2WPULQxntsVBFM02+bKb3CSYEf3gI
u/fzc7PkM9RuLCp/xCwc3qeDiZKGa9BzQjfiljhIoZFC+qOHIcRTUb4SHKnzRAt7/SN25ybiufNp
r0fk53NEeCNXDXr5GeYIBxbhIFIeh1EGpjmCEoUvUFLlv+qst/YZMMFvCQ1lNylIXuuBFuoidbuJ
yOdAhQ/0vCXX3nsNHcLXKfCTn5ZVGxfQJABkHTvbetWRM/3x5/4iyyFzJMsKGXIhX1227Mde9kK3
1cetFwBnd/ILx/tj3BBb9NiMsGUy1YvJ6WIGwBvt/Bd+I7tGHNOI+Xx+PEvLzNRJfZtU26nIztfP
0WJ29BLGLV1iPKlF9T8bdP1FsePyCw9d7edkojXgnre4cKFhh5CLHA5rWxbOVVSBNSZyiFxeI/Qj
yZ10y+T9NWR1Q7+DnO16ckkrod7CKP/z6OXxw9vn444/GqWEbHbJkx/oZQ8XYdm7Ke8AdNwuvD5d
iYPWTAkhij2RIyljkhRx/lzQ8gXaFozx90BfOcQXNu7JkAQ3wgnbGFqGHYCrW7+ud1YTXrTTH9OS
kvWG+ZSgHCZ/4g9hfcihXOkVqGs8Z29bpbrzaD6Hfmx/flHon08GHekc0wRVCGeaJZjRuiqPonbu
xYteerMigHw6b2DBXXONySYwJc9GPeZ0nRdeEQdm3sYuRA5/h026R05+A2J35QpaWNxzqRdmJ043
XrXCvpUhsAwkE0AppAo3JNaoSUA4lr1T4qJNaFzZSp9jU+Bwc9lAQQ3qIzI+HVUFcV48ZjFk13SO
wW8BUftkXsoZh+TeUiGNayFRrHZB9ueLD7s6CU8iCB061FO7UxlknlTQYkFTvavFxjavJVhQld35
SVu6MAB/KuRgyFug8CjMmlkPjpFW6Ld3CVFXEZDwfHTQqof/DTIAagNNuCu9K80/dPkzRAAD+slQ
cXY/iuJan6H7u6G9J3N7/rMWFivJOhkkDtExWBlh69EFXxoo2sZs8QMdl/TJ1ysTu7SMWEVMKQ2D
kEYIh4gzoVOV5FiwufZH2rXq+4aSNqwg9RoIYmljoLInE+6St1AMIZrxLdP04SGAPscvLmgy3vqx
cQmV6cqIls3MCZ/5aWGIsdnk67VmczC6fj65JnVcI0YrSvsjDbKPmN3gnOJyATnMu0UYjOoFDsAJ
YO99fWPMHF1TDE/EylAWpp+qCnGzQh0L8m9h8ZdxWchaxvvTatsLg45A5m8lYl7wFkP4kFmU6dgU
U6kopLRaUjGOyeueYVpBHVC5kxPrT3MDAF1ntATzb1uU38WRDE3WRpoFuL1xtkp7NSF0ZdnjynZZ
uBFPrAiLeYQ6e+oirHQjHCRkCFo4S0cJ+J+88phcchvEyOBbKEEB5BSmH9piZbSLMKH1Lr6UaOPR
oRLxmvBwfv9/ykLMbmPjs0GJnD5FMFqlenrTBIgv6xX9kpBAUAm/Gh3ohg0cWZTNtm3//jc2AagC
tCaLI564jVd5o29hE0LYXdgREV8WymOVk7lKH6BNO29t4fyB3H7OtFDLnwuUp+c7mW/DzDX4CjWU
OFADuEw7a2u2XJyAYq1u5fJfmjbyfSQ4UPBC0lxchp5NW4ZBJ5Q/2VezAoViGzu1Xnl9LC3DOYED
vboyJ6iEMbUG/A8OKkCunJuHOfcWpcWmh+sBws2VKGBxQEem5k85CjdDnU5ax8SUVjlfE3rOk01h
TOO2Msfq7fxMLR1G1EE56wg2mDFhVGGXhwwaU7AFXtqjdQ9J1cpiWDMhjGY0gs4vPExUxeB8mfwq
IoXo+1/OD2R5en4PZF6SRz4LRlDqk4MVu5c2E28CnSrYF036F1cr5en5qgDeRHFcOCNg8ZGnjN4S
mKr0pxkU0znexaQG0LjGt5pkr+Xvlg6LI3uW8GAcbdhxfC9n4xa0RtZVkLt551sbXy1fPQ8m6dA/
BHm8P+/NRauzbhC5bRI9YojSJ75R+2GZuFOeXFFbLJJfqjJs6NJJNcVt7RVzn0FOHImUBf6xN6+h
o9lT+8yCmQx78OWitTduJOjZFF2GkPapN+5TMuwGZETR7vwwP0MrBbvC8tcVqF0QmUgol04HKFX0
8nHU4HU7NIwWaEdejy7ESHvUxmDhPm988ZA8GrOwL0xv5rpPsU3VhJUDJ6A8SA9j4iNf0dMbmP55
cHPiY2GH6ANMn0E+j1W98VEJL2u4F2lHPj+qxX14NKp5ZR3NJDz1fotQDnwIDpzDRvPW1y3tNn4E
iHJNiuIDSCgkhEybzDqdPETUYERPjSVN4ne1Tgq/MSCfDVqoukrrJ2Iz9C97X6OLvN3oUJjBjqHJ
lzLcV9EPzzTdzv/e5Svnz7xSPn0KEnUzwADMo/hA7FQwXm3R8IYI61+pDdVCS584+swrd8Oif4/s
CKtGg16PnD5DlpBL7yfVlRo4TKY3OCH/RZzK0iMbSpIXjKV26ly/JOUB+xbrU0JZVMshG4MifMXI
ktuIgMCCA1FdwDFp8pBCrQ6nKFRGtl/cGIl30zb285+vSgIfh9IPIAZb7KOzik4KgGAkbhyZ2VdT
HpNLxFbbmwC12mcjjV/Om1t6WJsfyoUshVlUVLglgm4mHgxHiFAhWe6aS/KwefdqEvKNV60ETad1
m/Tb2tuftzv/WnER8habYy/mjMbE0ynLEcXoWl/mcpLCG/iX9ENcj/JGzo36wW6uguR5aHNYUlcR
cfMvPjUMOFQhiYDq+1xhEwyXzjQ2oYY4hA/NLRRmjXUjBcN3qdYgaaGksUlb+wXK7+ml6Ytx20Sj
7tZx+MXXtLde8Z81u4rvJHOcDnEH7YZPh8zKW+VzFML34RkgDFynsviATCS5luZepk2pfW2Klz77
ft71n2/M098vnHtZWqONECg8spVDLD1bKoRmj0l6MOxt4bd/vGtOjQnLS48yHY41BuMlW9kPIP+E
tgnqoPNDWrgdeaNymvESQmNQF9EIat10VBZJHABj3+jWsxG/ado3KRs2pXETq99KRCe7PSRtarxW
y1cW5msuMgHPQ9RwrsecLuXM6vKk1BpjoyqvSrxNvJnbFn7Tvy3DBeVU1dBqGv3O6b95cb33nNvV
ZID+eTfN+wjcwtzjQaFfWNQSrLn20LGo6U/fQQwTQ6ZVhleNDqCHhgDpvoVqt4vYxqaLwJSb5ftB
3U0tdODbXn9QC7cOLkpC3tGD3r5HaOPQ0SY8PPUQeshzA3Tsoi2/723dHT3YTKMnvboYkaQb7GqT
1T9oLtrG0m1TvKX6r7p6cux73TlEqC37QCmocCTpU2tdZdlatnMhHjsdurCaw9Dypixh6DS3Q+8G
oza5SERxAp2W1i1w0+0YfTHgfTm/4hY20YnHhUmPhkGSkh6z3bhve6rk+PGJlzqLzb/hIb4Sq6xM
sCbE1hA4x3btYy6H67OhyV9OruIBcpjOVRUkjcZ3GR7I80P8fOGdeFbEOYRF08Fo1xlQW5iuX0B3
DA4zRLTkvBlV/Xwiz5cALxTSP3PTx+n+8cYRoo8WO+M0uPBN0qP5lCW/HONKaR8tS9pAoj3FcG29
9FUMicxe1d7J3296w4TUq99IJCYL7bYfDjU0apJUrES/H1eucGWcfKAQ8nspjRtwi+IIWHUa+yqC
aDXTU8yx52F2aX8lo7KZGWYt/2EK3/ICPHC6adBNyAbHHUOooZxH4HX0XNzbcDJW1p1amz/O+/Ez
6A0GAR4aBnBhZNNpDT31I9kKeRxr/OhP6layXCf+FgaXSCeqYIwieMN064tNipxSnlO+kC9vh3e4
Qla8tbhqjr5C2I8qWhJW7PEVMp0EuvdegvXM4K5eGeziojkyI+w/2YarKPF6Y9NXjvYlmxR5RvsY
14Mxob7swNDaIiTqxp5K9hLayV3beu0mmvV0ai20Vx4sC+E9vkc41rEBNtMlJfpedqYCjktjk5SP
KAkF1aWmJ/CJpxvL2bbOdyt/lZl/Xsb8+WEM8CQ7r30Fbujrecd8HPWfFuvRlwj+p99F07SaL6m7
Cc61ixZIbxbPZOZXDsT80BArUMBJ6r1cf5HlvT/dDeM3XUIgNrpoyVpH0bhR26uKckdt71KjcSOo
0ga9oSXrO0RfvDWLw/lvXohBZ+/NHb+mAWeoiD+HK6q3EEk1AAZ/91S0eV4lLdhUtX4YwIt43eQ2
4EhAwSvNyuGzuFqZspkcAy4J8eKEoMrMu3AyELJBXKRt0PZNpe4dptpkZcV+fg3NY/xtSZgX3/Zg
A66wBAKCdwo9KMG+gTzKbM2VMa1ZEraGmjJpXowlX5O3Hjf3lJE7TR70diWG/0DUfV5r/4xJvJUg
rLWtMeAUDMtZlRhSSP6aXBUt3IrhYytFO5Wj0lfcSbpT5IOqXfnhte4QFT0nzneteLbsif9568db
yuE09t5nTupG5S5HR6h4GZ3HlYW2ON1zBpFGOEqwH9v46MlvaokHcoIPNiXvbggg8a0sqHRRCG4G
bR+r+n6QJzI51hZqy7fY+1mh9+yih3WYnA6t5LWewOWVf/RBwrkxBXo50M1mbDJz2udj4SoybDrO
TR2oLkI3ZHSua/mhb8yNFf759U6Jau4rwR9Q4gvLJFVTqQ/Rbt6gbEG+Srr1umTXJMUKIGFpiNix
qFPMZaRPEF6pjkEqW1wIgyFFroRixgZ1QXQERrhtod2U9vxb7+DRewkBIzdsGo+AZTo7WRnwUqA+
c53M2Rfy77bYx4ruwBgFKcdMBKf54Gvb3FGetcbcqkPuOrnxhI7yJVSsNw6sypA3PZq9ch/q+t7o
4pUU/bJXjr5FiCna2IF3z8D77ZwUMQ4IY8nmbQ41B7y4Wu9WcnqFTmCbrmyBhR1w4oP550c7wCvp
IsyAJyErEV0mVr8Pp2yXN39eOLYNWiMYIEcepWNhXSdAEJRwHl4cXUGg7DrNSjVg2YFHFoTzVOkQ
95QzBpI6d771MmiXdXoR9y/a8JjmV6AWdfWmz9eW0BxnCyfeybiETQNWyQ/QRCUUtL4p04sneYdE
vpKyhwpNkAZUGVi/tezW4pRpMwzLpKecutHplBkNj2hzZKS6yb7w9IsURu48c1be0LPDPg3tyIzg
0ApJnNGazSBE5Rb9IUBHKoPc7UtOrxvEyytH8RzVnzMneJKgX4UPj1sqzh+UdC9FtwDEQ/8XKkkk
PmBp5mZ08+xd0VGG7lcijvMuhYDw1KVJlCZKk3DsanUAg6V8DzP3bZfY/2az/eNSS1ZOzaBHR8ot
YYyF8aVu7iPz++R9Oe/H+Zz4726ku+rURB7KgdwOzFo8SRu5h35bWrGw5ivheRbnjQwnBRbaIDho
A2/dwb+a5RDOD2RexeJAwNiAA6ExcMagnw7EL2m5t2WmpK402FlRhbJvlbIBB3MtmWsYjaUomRhg
Lo+Ss9FgrRCsoZpg1BEzg+5NN/5tBOpF1lyU+eCaEbzpzr08QVg1EJNYCY2eB9mqD/bw5LSoqr07
+p2svefWu6ShQvngNNm2zvOt3l9L1g/brNy4UVdiuqXj7uSD56Dv6Nye9bQSZES5u2K1vlejkYRM
3vzUHHpO+UEMKD8Nn6HNzq6DcQpdqZfv7aBNVr5jYZZOPkOYJRJdvDJhXtwEJYkI1Wxk3hhtdxnD
9AUXC0q2fhOtdcDPR4GwNE6MCieTn6o2+pMYTaddRiKrz8ZNFWY7YKJuC0WfrH2zrVXWt3lzfrJK
iPiRU1Ph7jn1uJ4PWmYOLEijrzb1VZTA0ikB7N7ad4l1n43V37qZfqlM6fL8RljKZXLM/2PYFg4n
v9OSBC/Pb8mvbf+qqH9/sDfaX/PqsomA+Uxw+F2XiIq1xsod8AH1/zxowsI5FyN/yiFYba546K8Y
m2Yo0l1gO+UWzRr5RvHgqOggttokWd+7uhM9BUkKp2w/BS76HSqRHAAuxVo73xZOH5zx+4OEuQ/U
tiaxiTNM2vbT7rUH59RlK0fcAvrOPrEizrVplp03YiXiruvQ7wjHZ7rHufa2mv2jghM2yDbkTq0c
amPZnWLIvDMUD8enImq2MAjnzXfVIYOabKbp+8p6WF6Ic2V9bpt2xDxcnWVFWozMSd5+G8brRLvU
kn1H39GAwtQIKPw61V2Y886bXUrL4ZPfZtXT9R9PNBo5KFdveock4ywfGfC4C3cNOLCq3tqw1ube
jy6CqKuit5IqkeUCa9/AP55IXyBOVi0XLreI9GRjX9dr3zdP/KeVSp8XMZE83xviSQSaqwwkvGLq
/XZWTY2bDhntB2Sm6/h1nFaWyGdWB3qj5r6y/7cnLEQp9xPEInBHFA4XJFOUsN8Eyr4o0CW8Cotv
nf1kGLeQrAdDS0ryFukPNKF/RcM2VB7NYpXgYnb/ufELS9aczFTponl6jO9ZO11WybRHI3XTht9U
yY3b51FXyWp8LUe+aOWuXkq6HztDhHpAPmYMCq3EZFsbgpubxCv2pnfrURBLeS4V704Ae8hKuuG/
WHVkkmwzdurjjjy6AyWu58pqNGMzJa9OIm+M7Dtk2hur/Gbal+VQu5b1JOnSymDFhUZDIXQ99A0Q
KqgEJ0L808k9LYuSDY5FvoRk3+3BJBg3mvJcdV/yfOUAFnM3GPhgDgG/rcrwnAlxiVYh7d2hO+h2
LRDCFu5f1Wk3TmzstGQNhyTe5fNgZjOUYcH4fiKKM+AEz8gLQAmcyV7l5mOcQ8SPPFJN5ANT0GGy
pvDSr7JkJSxeGKRJeyGsFjT7QC4oDBLt1nLWsYndAY6ADVuu3ZKs/Y4MTXSFILyyOX+SLZqDVAoO
DQBi+sfhf7RsqjZHiBoybq7vN70EWY12K+R/ylrm+yN7dLwlcSi9JVRt54vTIZ14emL68NDO0oa0
a1ZAgkyEmVAJzILNREVIg/H+u+99qzMIyl9U60BNZVSfkJ60zcP58X7Kc4jfMTvkaMBNPDhy6/Ed
ZuRtbNXbJ+h8pQ+ck3pxC7eEl91YoZsqO2RyNnZ440gr2Y1PW0ZwhHA21xOI+VHlA3RE0t3e9jdg
pdFpQHI0k+MdjOu7SjVW9unCcj7xvnBAe6hKGREsq6Tygl1UXFUQeCTBXuoupOH1vIcXTXE3Ukym
t+sTw0/tOa1aOuwcCNPJaB0KdZdU4Vbttp63ciDMa+bTmqIJC2wbUFhTXLx2nFu6X1HEGJz7qQGd
+jKtpVKWTQC3hVkR4IH4So1kvcvKGT8eoPX7IdX7d+J/P++xT0Htx5oESfz/RoRoIqgC5AlNXi1y
TSsbhSG53kma335POyfZmXakX/jxJD9lQxLtk6LobxoAUh1dDVJ4GaOWupZ/EB/O4gcJx3oZoP0W
6jKjVreW7FYBEAV7a3jXFkqKwaMTXpbwwrfOFuWp0HArZe0DxATIfz7A4pqkWgeAX0gOqE2sT1bK
B1gRYpmKm0o7DQ09+RbtzByNAlSYnIraOQX7n7qxEt19uktF68J8SKM+Goi+0oYkH4LmboJ0VQ3/
AhHf9y+yvU+qfV2tjHh5nf0esOBxVOnKLqsYsOa9JfGXsbhN9b/PL7PFjen8NiFkVfNSnpCWwgRV
WLn6CbYtte+7CTDDGm58bTDzz4/OWD1F+SDJ8Z8WjXd5+yY58l5d7T5aPEiPxiOc5E6saTGE+1hp
eHmigqofenRXeQrBlm05K8f2HDJ+Pmt+e084tnMniw1j9t4wPSBloDt3pnkzZIcQQElzRRnn/GQt
uZBWXNqd4NGbGXlPXWhqZYJerxO7RfEY9j/8iCrEWt5kxcbHNjiaJqQRlbTvsIH8NhVpRLDRCiTj
fX4kSxHG0UjEwFSljtebJVbSRPuq9tqubbZy18cbRVvZQ0sLgoQiCB8dEV46pk59BgBCR4yemh4Y
A7/ap9Qnxu8t6qOtcd17h/PDWnTekTFhNymJYQ6dgrHe63em/xjRCFx1f503sui7IyPzRxzNkMdB
RHCGEYvbR+1uU3OPKjaShmsn3uJoKC7Da2HMjXzCcrObzEeJnJu0ADeS/xy6fjOi92wou6pUd3bw
lFAuVdBjnTK3rbajdh8MP6o1wtHF4f7+ig+SiKPhAqLqQqngK7KIzpYfg3Glocy9xrO4ZAWmZMJ6
KBd4wAjLxHG4Ss0YKD60P3q8dew7adjaa1nUJY8S5c6vb+r2tKOdTp0JjVuNSGHi1j4KTM5rDVy0
j1agFR+pWPFUgv0H9gEeDbOawKmVEf4B2ZmtKDL1wzYpZxmLJLcvYqjc0L5Er45yyJRUOz+221vb
noqdHPVjfjuYVg2dlZ3Y5a9eolsPCFzuO6o7RQFyv36i/pLrBE0xALbA4XIjk8s9FPk5Su922jQ3
XacN8iFJjYEAodILfatrmb9GbL3oRggSaRacAZ9iY3oZIGI91uCxpdK560PVVWjdbvx49+cbjQTS
P2aE+DipEVJqTPw4elq30XqEFK18A/PGfdQmF/+bLWFl6DEpd6nDVpe92sl1Ft8mxV27BmRdDGKI
nOCHIjmmfUrR+kjM1RpT6JpG9KuFDqOU2w2SmjycdYRvqwdoGbc5THrVGuhzaYNBljZTkVusfpGz
IslURWpD5qxU1G3m7VIFiAwUan9KnjmHaSSdGCTNizyShCu5KBQo8S1GWFZ+uy8i6++kMPSVB/JS
KAwruE1KBUuA6E93mNfqgQQWnfdiXl+HgHT9LFi5txb9hdrDzBkG+4KYwzS7oC2niX5FJJHj7TC8
VUq1MQca+odyrQtzaTgIdQHyoKOPfI3gM2SY8nIcuVFiRMTs/LFLHs6v7kUDM1u0Dt0UvA5C5G47
nSElCYMxZtBvexk1P/+NAernqBRyfostkI4fDb6j0wIJr+A7mS6EzoI1/YhPFaV5aSFKQKKfuYfc
Xpj1vFLTsorQfhtq76CEO0clGZBuEUPVjGc/mkV8bmZNXCje/s3ofhsWwoqu8GmPTWi5tMrsB31p
ru6rK6CTpeV2PDbhzlDqBOXvgLH56is8PVtt2Em2sR+NlQhpPsfEuwm0OWVE6Ix5owsrgVKJZUcT
wJXKUjyEs34OFfmO/qXqogdn8E2op5MbGdaA8x5cHB4AJqjxIJRyxG7m1HT0xuswO3YwhCmlto0j
C6l67TmT3s+bWl4m3O10opp02Il1WSjR08yce7G6QnNN78bK70cTWrxLVfuVlxeG8SipX61u5QKZ
9+gnx87MEqRdIaMWcXk65LMEcozQRPhTBZ2TvZfge+34oPf78yNc3M1IiXFUkBwErXJ6+uV6F1il
iqmy4ZVVK9WF50drddM1I8JzG06fjEseI7C5Pfee/NWCCfr8OBZdxrkH1eYcX4oyYtJoOUg+ciqN
Uvur9MPLAsJcsNEXdv9WVmudzEsPESgS/7EmDEiTeWv3OTsM5XECabndkfncIPsGK8iL1zl3ivFy
fnyLaU2avACKA4Ohq2R2wFHojESjlIYSJtFweuyn1EU18Bsqwc+ZjEQe/SVGhnJsViC5o33XnHGr
tvq2tYudhUT6+W9Z9vXvTxFiKa+LxiQpOcIco3dLiSjqDhHb1mh2ybBiasHRAEdo1ZvBCryUheVZ
I12Obi0rB22mbVEjGb4NjAvTSre+/YYA8vmBrVkTpjVs7aZDLpV9x3vZnL6V/vfBVylA8GRyrszs
4ry5hYOMjkiTgUFWxCUkxIl1URmT2tO4Bx7kQPqtld6N5gtqySsH5sI5jSgHzQXEvzTEi0xM+lBJ
YZXOTXUUy6qvZg+bxVWmXygJ+lsqr+diJW275EeFlK069yJBQCsMzE5bEOEep2YyPQylG2TDtbpD
o37XNfVKm+XCWoQYlUQ02kIQgojsfbJkVr48t3PWCDQP3FEbpP5YI6m/8WLrwfxjPBqBAwZnLSOI
uyjGCWOb/HzwYuQ/3QhG+1ayNw2VhZ599udr48iMqJdR1WphNLMZjxA7qm+L2vUKlb6llfN/6YZD
BsahGkb/OHAyYYeVjtE2xURj51RUoG6hKIZtJ1PL6zHRH6WhDh/tcNR+eqXZ7MeMBvYgMttgoweI
UK9sv6V1imcpyjGV7AnhUxBiVhAhVbkmhrdQfoOCM5lmXPSVQX+5U2/CtRzc4jo9Mijs96n2yjA3
MZhDU9ImCJt/Q394o+aR26dvSrCy35debGCNfw9QCDqlwFbTBokgnuA3hV2DrWlgfpnjXHgj95LM
gU3Zxil/nF9La8Ocr+ejqwMcVDp0AcOkbeuxzDloAvM5D+yD5EwPJTpwfbYKFZ2HIoQwJ0MVYlDD
GzytzrTELdRfQ7Eb0G/WL33nxnIuLf3eab616b40EoTbL3tv5bm1eCbYULcAGZl1RYWrsu2bKfdz
3NzIPgQFF42l7Tvblek96tfYRj5hhj7OA96nqAPR4U5z7alzY3/wOinEuZpZyKSow3rX9yNAkVRP
adnwfup+VNBb26tXMA0+SYhwb3sLZWgSwA6XeJBenp/tpdFTPUcgidoyzzThgHJ6dASMTMfzno2E
AQRZ0SGq97YUH8p0Opw39gknMw//yJqY0csjzW+K0CA/ld23CrLrZVWC6n7k8HKDXN/2abTNKvW2
DPaFslVd69IMvxbRDYc0uuuILkQPw1baKtHKhy2EnHzXXI6eBSQgoTydFgkJLlJqeGGgPBmXxT1X
w4qjl65vsJr01fJWtWEZOTXhxF5QSc28m+PQirdjFwMFGq3+Eo3JMkRV2Wmeznt78QA5Njl/0tFO
1tsmVgk9iTtnQsDyR9d+M6ddr1BefxkQA0Y0UHo9b3PRkewhnMV60kXiUAgU/TiqGGXSO6g51je9
t4a7W3Qk+qvkk3iNOyKYSfGUeAKKgQ57fSMn19bwRVIPTv94fiCL+4I3v0EZWUGyT5guO9eq0szn
feFnD7EmXZVB+TTasB237V2AZPx5c4t+Q+HDhB9I42UlmJMbv29S8M+u1pb1dW3mzo05rdElzL9E
PGVZgf8YEdZDEZEYDDqMGMawdeISWZF4W6or98fysoMZkuo4u52FcLrsEuKuLIphRej09LHqFfop
i8uwDy4k2ISnWL9oC+e6N35ZzlpI8F9Mz0IGMwOiJrbHmigZIXfsECO32rYJXxUJdblK3XeB5w5t
ekiNtz4fDr6yVv5ZWpQzMxa4N7iqDLFA3ZUUie0MCN8UVtF969fkN+Upvi07BQFVv6lXXjpLU0kS
F/wTsCB6AYUDi5ytIYG0IpkCxaLXXk7cDsGv82tyMdg7NjIv2uPzY5hquQ8w0kmOsxkKCM59aZcY
uDaaxZaHw0QGLIucx8FyEPYI3//HDxB2RU51T0pSPsCX0r2eHazp1ffu9PHQ1P6urR5V+aut/U01
+bzdpc14PG5hn9RVo9mpxmQaUY5Ow8E2h+15C0sx1kzlwREJJJOXz6lnK1/xtboe2e7wwGrKTum+
RdJBly5aaJATekjPm1tanSSHEKWdsYDkbk7NGZMHzW3AkakoN4rTu1EDT0f0lkvh7ryhJc8dGxJC
5LowMh/MCuT7RfbUTtlXLZtWxrK08qlIzhhk7upPNHuh7iWa3RFBBc13m3xy+ZD9m4f9sYl5lEfr
3pCbpEw/Xhb9N25Li5503pRu67tN+VCucUcvTs7RgIRF7sSOXIYekzPGV0rVIXMBAZ0dbYa1IGfN
kLCsBylS2y7Gc5F3pdjfuuS2qr9YwUqcszQ/pImpgdCY8pm8aYgmezI9mz2b2Pmmk16Lorzo/Wzl
fl5aaSZwTMR0Vf6ID1EvkI1Jtzga7DhCm9tTWroplOjb+fW8lEf7EKieudYhEBULqnITWVmLACO6
I9JbW2oHVdJos5HdEZrZfgjgYP1LgwO5HKu90/o7ny1lF76btPbKul88jREegC0flnkDPebTVakV
Zk9xL+XInxra1MNu2MQD9Vg9B1ufo8/uuHlY0jIfbujWcfNprVd6PpTE8OH4A4RtYTplklrZnO8i
bMjafWxdZyjhgRDwU3nX5jnvJfe8/5eW7LFJYW8YXh/5hU9t3qmGfdj8VYeHvNe2U/PXeTtLkDvm
+bdzhb1hZM4YWjNh4mgMIXzn2abo4ba0qiu/geSM1qit1fylTfGh77NdpIaQ8/xxF838Ojr+CCFw
0hEqsPvZwXXqbRKV9D0amfavyfhZmn+NwS1aLW6sH+r2XyTgkOn70AOdi7SCl21tDGKK9RypSnTh
WyhB5d6NGj019jYy/4q67XlnL4XWx+YEX5c5UZlEscf1g+klG8tdp5v0wZNdnPNwyp8q8n54dVYE
5JhAU01824VNGDl2DbUjKlfbsdzmxd0kQ7ezRgGzOCwedhq151khRdifQTjlrR5ip0yf5k3RlYdB
8bd2eWuvpREWTUFKN5NNgwkT7/OiSgOzikqOAllB5+9Ck7YpggDej/BP5d9n583lLBp5TbLPYn04
HO2hAV1P5NDsGgNCmccuvpfN3rWUm7pZ2e1LV8exsTlqOrp3lTAu/MDCWNbV2aGLFBmxPR2atRZt
7PNrcM2UEIDF8VTqqYIprb+zxp+J9EC0vmJj6fCCOY0IT4UYGrCKMJyaumoesSCKttzEbe6CN9kg
sbRx/tVojiwJYRddNs7k5FjyG5pANXrLvLuuez3vsqXj/3g4wvqOyk6X8wwjhh7SdfylLsONYhwU
5Ws6lpt6uC/L3XmLiw5E/BC1HXLNn5i6uGx8JMbI1g/BnZ7vC/kyTL7Cufe/WRFW3Qiouh1KrBQZ
IniKL71NyXQVKup9Enhrl/g8E8IdOpPW82JjPBxIwlEbgJFQIpv8OSShu4q2uB5iPbNMNi0UaIl0
qSNayvVjXPk0inqq4hp2tfINC28PPgGWCfgsSGOJW3ooAHwU8yfAuqZau67aFsZlB3+gbP3sVtF1
C0fVXH4E+k9iDXpjYaOp9ZDX0/wiSI0Odidpj3zdV90cLmgHuE59c62BZQ5CRAfjWLpl5ooryM/T
TTcp1dBqGrMJqG/Xm/aODP359bJwdMwQu1mgHGp8WHRPLWR1nYyVRn0skN4K/y4dh02UrOSk12wI
a1JPQtlKS2xMPfRZ9ltsSTeKPezPj2Rhf52MRJibPowNzS9YCVWU093vJuVlqD0pcFH9L3ZQQTz1
2AT7rwLZOxzberfJ5XsAEW1UuOsg6SW3kRMgu85/Zqb/U0MqVcZSq3hWTxXAqk1bjUUMuZ3ibD0F
ZUSwnXmQ79K2dHYeOfHLoB/6ywEYA1w7Wnah08IAEMq05vRlgKyOXfaHKQiiPdbaX7TjyOGmCsoM
1k3HQxawikhAhsMEcXM6xgB/G3adddFSyQCHlNfaLk4KdWNI0/Di9ZP8Gvm1f+OExfg2+InlPcat
qr3qLRw6eSCRD+5lyz/YiWK+e2E8PViJSm+oZHfZoSiKrAcF5veROw3oiB0qr7G6G6eKpXKv1bES
HBTfD14qo+tfpKrUNJgL8+C1GG0l3Ei+h0qa3ajdBYXBbN9HVeSs3HdLBwvQKKB+vMzBewn33VRw
DaYKKVMva7aNcagIXwv9YihvCn2X2l/OL6qluT62pp7OtR+14RipWLPKnpo0rWpNsLFJbpw3s7RH
js0IS6qOJ5bPiBkFIr30Mfa+dO3PcrUANvtGPLag9gEhR4wKLec82qPQp/KMwNFgZHTr8mehbdX0
oOn3cYCMSnEtRQeARE75YJorj+ilNyUN47/NzqM/Mts36GPxHiDDp7130A7l6ZcETRqz2xlGt5H1
+1raNRAkrCG7P/HvEVf+H2lXtiSnrmy/iAhAQsAr1Fw9T97dL0Tb2wbEjBgEX38XvnGOq1TcItx3
x36yw5VISkmpzJVrTcS9Jo5PlJ4A2zw37FRjowGYlfnQs/tBi4+xkxvAo8LutU3EgYXD2sGDYBId
kWi4SaxHXKX7MSoOA7G311d45oY6+xRlDpraSVGXwafQ3mAgRLZWmlUCvNyEflske7NY4vuZCaQw
cNxQE4RUt1WyhIAFeUyzPvPTgj0XKQRpnDLxrSy4a7XiF+oLOzGI55I6/14f6Bw6/NSwSpZgZUbS
a0YHsbRi3Ad6imDHyWy/0Whzq7MOdCVlnvAjH4VdHJJIC466ncbory1F9CsYiK75TcIMJNez7kE3
B77jmQOJSwpSOhP9/0HzHiWWfOtC1OU9TqPqEPWddRh0PX3QOS7kPCwW8KVzLoyoFAUfALksiGEq
nsTDUTRRJ4Fw0rrOD4Bq1x1h4VSg71BpSdZ1nbwgI/NgpduxSohnyCURjpmTCFgSoO8m7BEwHsoR
AVzjqJFYzxAQZN8IibausN+YsYRZmzmJIKM6JX+QbUBIrB6vPZfMqrB6Qz96DDUN9L610TYDvOK6
n1y070+bE8UMwwQeR59AZOebUxg9KmLOkPmV+S7xwKTgVV/VxiobD53+Cmo8sENG0Y5U0kvRzaCT
+zTeR+FOJ76JP7v+NZezOyWs8XoHFRfuFqaEQnrKRw3+M+HWM6DZdu2Q+6n861MepMQWxI6AGoc3
qRQ3bdTZRAJgAK0R5HrjlbQ+TPNNLnWPXgan52aUowZBC6lEATMZeA96eje4ycJsXR5mkwVE2wxU
PSA4VoJTKx1iI7NgoSDtetBf83EFXP82HcFPtb++MHODIZNyOAWnBCTRleiRsTHAyoCtFLJ2zUOT
xyj2Nlm2MKAZZ0RFlACRBiPAvamiR3Zo2dD7ghk2vFoQR42M7M3tc7SnpM+uAP4erTqp1kHeugbz
yKSFGXqNFT835jNt+W1gvEi79DWy2BV6eWVP7VEMZRyI/YB/Xjl4UO0jtNarzA9zF+KsBNx0sT3e
I3HrgQBmXY6g+xm+yy7bpAKAKOv5+vTP1DrP7SvOxEPN6lhTZyhKuJuu6rxq0KAoa0R3Y/CrFvFm
0CgatBDey6WU2pyXoZyE22vShsS+OT8gigKwlDEXWBO8YOPu1sxWU6wSyOOYLNV7Lo89DPOPLRUy
EvfoCI5i2CJjAwAtiFTkkcRHZwndNTsmtLuhdjERk6tpQpDwIdXMEAagmckz9AK9MZt2uEubj1zb
LizdrOuc2Jq21knYJTsq2sSGLbwlESL/1A2EyDsWFD61v4/IN8d0UwCFJF+uG54ZI15GQJThfADt
iFrNMF0nFjYtcuDVfoW55pk5Lkr0D/KDvSjCMmsLr364BzKI+O98jFpfZzlvS4gjmwLls61pbvUS
JO+i9Zq/r28C5wxMJ6xYQJGq0WTZDJUZDhVsiS0zbkfoUQtpeGO7MH8z5aBzQ8qeK8lQs1TCUJsd
k+h2LLeS/Gs6a4mcpd16XX5ECUQ334pi74h1mzxeX7/LyBHmKUpruJ1BcKimbnLLTUPEhrkfWD0A
UWiFh9Z0P5Un7edclD7IvpOlto2Z/XdmU7l/CY55M6OwOdJ04/KNkQU7mxysZqnAtTQ45VCBPprF
S4nuMwINTlA7YlCD1yY/DCtYNbTzY30TO+/XJ/TyyXo2oVTJTCDmGCArgsHlNlJgh0asRvoxCoo3
ty95vf97a7jIoJ+GMAZ93NOWOdn2g9Q7NLsYeIcX8ZqghTepbzQk3pJKbqq2B8KiXbg95zbhqUVl
8SyrjSGZDOVPzSi3Qn5qGRqUHbaJo8zTFqOoWWsmHpSofkyUbMqWB+qNR0mN8TWyWA25DboawP2H
YmWGaLZZejNfrB1oIIjlECCMEAwjODyfzaA3+65tDQ3VTx96YBPrWMRMn+u3Dn/EA+r62l1EO5M1
SIMBb4Mw9OJ6iGIrF2kAa5r7KTI0LtGP6wYu3B8GAGIGp4iODAowIefD6QphQ18JDP45YKjIX3bN
nSje+ABZNWgXZGJX9ku8DEsmlRlMsx7PMxNrFA4fKSp/oJUuwEyYAnv52TmW7y71lV/E8soYlXvP
bMemy5HL9KS8c8wNMQsE29vr83hxXik2lLAsGMMxsyPYiHAuBuHG7UExJlcVXdjMcw6BlxiyF0j+
wSWUzQyUK3inY9ipy5eUZH5dLjjE/GT9MaDsXZY0w5gVkwH5jFe6YTwucpMtjWFykJMDqbEGwpMG
Jpwo3ED3wxvpko8tmFA7EwqDI9MxTZOImEfDN91dWIf5aQKa2pzeIGguPB9DIE3WQQUZY+DCA0dz
XT+Z7Om6T13CAyanclDEA0IcfYTqYtMGLIbAI01aVskqrEBxU69G99i1Pqe2x+z7SKu9qgWxnljp
1YJHz04hmriA3QIZA/jczkdohAlLwL2ueXZwW2X3jlgoNszumJPfVxwt7LqOQ+cdR9uAJkzSrQfH
08fbdKkTc2kcirdVjITWMO3+ok69zNgF+lIB+fJNhHWaQJH21H8JdLCy+dFfKsdeYp0kSF6ZhR4w
L+R3NfHJsC+tFQ/uqr8ubkwmUbajACHhMCCK/zFRNVWnY1QJ+tp0bzBeKKBBlbW77oJzk3dqRnGC
LAbxfmzCjG6+22BLYd3P6wZmvAB4alRIILOOF4KqtW7KMoIcCDpbKvFqICdZrQa6l+7bdSszuxVW
4MVTSRBMGEqIQPgEcq5HzUvpOkeSMKoTlGki/7qVmcnCa4CBBRx5EFRbFU8DQ59N2hzSc9x9de1H
PVog/7kYBVIeYMUHNtwC4y2ycec7MpoodgEKi3yq3SX9MWFrEvztesME5mdi+0Fju/tbxerkaO5C
oNLrPo98dD/o6RMlC78/+ctZwWH6faQuoCFkMRulzPMhaJ0exllfRH5Dfhn1c98c+miT96soXjB0
4VeKIWWuQjeAz0Gk3TeLEZ2nh9j+oOlar/92ySFUAH4kgG+AiUHoqewPkuU6JOF7dHibv5p41XZL
heWZcZwZcM4nLGu4wQag2H3Lvh+DDRpxSgCJlspNM8uCLDKW20JeDW0AiucmQWYEVjNZqW7TACLE
5q7pCh/6DnLpOJ5x4lNTTH37SLcghoQpMFjRYtuKQ+cs3Cxzo0HUTPBgnVpJ1eM4LSLatw3BotAf
tPSc/BgIdB0gWZcseNnFjsfyn1qaVu9ku+QmG1EWhqUCKmM8R/FhifhjZrrw7MaiADGBwpWaIm76
vkuosCI/w3MjeaVszeuFWsaMi8EEQM3gSZwoghQfBtw5cJoALAUp+elQLyxBuc6fCgiOXj8eZ+2g
AXYqweHWspW97zi9W9ilG/matuLE5+GKOffjUovCzJIg/wzcDqQGTQKs+/mStDExYza2sQ9ZJEN7
ibPX66NY+n1lyTuzzaPMwO+XyUZkD0356/rvX87SpJyNFOfv99jFCRxHvUtEHQJMwM1m5wbNnUNH
sW8K4CMqGS1VBWfNTVVzwGTQ5q0uPo5qOboclATVsGaiAGndJsauD7WFg/JyTyKfjrYcDA0b0lRD
WZGOEPdqgwRts/dGJFBw3vTlQ2uKTdl/Xp/B6bA6v2NgCtJBDNUx4ALU1H1SWagBUpiCAJn7mOS6
fOxTcRyHpN4VnYh9c+i/EzHIYxLLH9dtX3oHNN1B2oJOeRtE4CrQqg+J1GoH0wn6GT+w87VYwu1P
B746Ooq7C6EAwFSoUZz7d8grluZsoliw2rWtWZ5rN8ekjL819uB3SFbbkHz8wqDw1kR6GgcEhnZu
kpM2jtC9DjR69cCd0muWauFzK4bbc9IGR4+3rhrobDPjv2HQVgUJFQ4FgZV0H1CN1zkUnXovWMKM
XJ6qyOFMQACcQmjlo0o82GW8dp0KoMIgfxhRq6oe26UX6OXjbcrm46xDey8FN4L6firNoi2dIQQP
YPzNDnwdbKXdTobQcA1BHPrQobm0AlU9gyqe2F5fsMtNfW5aCRrKRhoQ0IVp05Z7aaD3kqG5+Wn8
awDo+RBtJXlkpE0vGyMCl6eTeiz5FuXlplkqW1w6x9lg1GujDuKeix6DGQ1gFAHPAOvAk3ClB9WT
t9CA6F3de6J3Fw6sSxeB2SkkAv8SIH3qPVL2ItFHirEFKZrt+bYu3oK/TnJP84fsAe5cUNtcohSr
sNO6yUblsm7XW+5P9JjeN9pQ7hB3bK47xeyA/hhTCeE7lySIVWAsIj8tfT3imAjpguNdvoTPR6TW
8O3IwhOZwAjVbgK66tgNB0NwnpFNbR6EsR7LH6b2z/WBzXr7ycAUL4z46A5GAJtubOarOuW3VjdQ
PIwLbY1evqU+gqV5VA7gTA9yaRcQ+dDJYxQ8VB3wOgudEUsmplvmJKyMXB6NdhhjqZzviMhQ9PTs
cCF0vaRCn5ZqopMG0mKCKE4fcWIEfUwW7S2Mw3JvNej/VbcF9ZrWk2QXpHsrfrGhqxfqHtSgK+ue
pmjK8Mxm4Ul7iaNRvmJa3JOvcHNSohsdXyGhrkY8M5KeCd7c5DOS9xn0XPtgxaB91y0dz7NOczJ6
JeiNasi7lAJ2B/5sMohn7MA1vULb/3XfnN0QMAPZdtTq0UClzLIYW/AcBLCjUeTpKMZhMNBXBahO
BIDwRhPcRTdW0DY/gAzxuvHLmAvgfKAxgGJxHFxDyqsO7X3WYJiwnVTOAV1rqxSpr16SD1bY+7Bd
cqjp0jyPTE7NURVvK22nKgYTgj8p4jv7ZymNVRh4VDyVaCus83oVFZss7/d9tLo+zrm1/DNOzPa5
D7FYF4MZwnAOXaOKsH0Y1xvbBGYSRInXTc3e6hQiE3hdIr68uNXTVsg2j2HLQTnG68joOe0I3vx0
NUD6zSrlevrzWpC7xEh3+FbAeRfYhGb3zOk3KNc7anZNnvb4Bs3mwQtStP0xYzkeVWPR+bkOCote
C8ct2KiGQxmb9X0m622D99cChd//MRlApP9vkUp9nBrQF0JiBB+iM8AwmlXX7rj9Q2s2ibUJIV6P
BuYek4Rkm1w6vi4DbTgbQcYV3HoTTkdZ84rwGMxHBY7IcLgjWgXI85J++KxbATZu4T1JJwLGc7cy
B9fNwBmNaY4/wGqXkH/dqQ39C3EGOiKg8AFQPEqYynXCNUm0oqynOMM6tKzYRS3aM4bvC347N19o
u8AhZKOAf6EgYKdlbDh8Cgk7HLEycN5yG1rhVgM+mKBNzdcA5D68yQJgGfvvsiz+EcJ+rGgA+peM
vAYNJQun0+zRCBpE9IIgb4bsg3IEd6mGi6lGaTgR2TogwRNwTLtmrCCMBsGmIH6kbba2ZLYO04WI
4XdaTj2q8EhDQngSqQF0TVnaBIzjBCRSflI+1Exu45p+T4fEy5qn0WhWRhj9hKzDlMftUMfryveG
4xbqa3MvrASBmukx9/36Ck2bVv0krIuDvC7D/yqMfbBFVTUDHDqWkFjpHjMybMF54AWBvCvQ8Bok
S7QVc/59alGJm0qoOgzDCIslHyuIg9GV0NP3GHkTa7FqPk3otdEpXm5ozSjNHrYSRNNuH3t2+Vb2
CzfQ3H13OqBpD5zEErWlRcJwYWTAEcx55cUh2KMOQYTHz/r6as09Sk5NKQ5UpE0bgeMw8QXwdyJf
Q1XMjj+CJFyZEJUawtYr24Vjf94kOOWBksVpRJTbnPdlnEAKG4dtUMES9+vE3A+u7rXMvQsYiLqy
+0QbF7i9586NSakejZggawCF3fmcalltDZGBQ5BQQG5t5y4Ol2KkuWWbxoMWhCkHpSIqilKPwWrc
4Ppm9lA+ZEPXA9iHA8NaxWkJ2oiwgTangETQwmU+55QQiAEFOzL4eKkrB1BdZrhJ9Q6aAMN9QjYN
dID6r1wiYPfCFeJSitKQsmp6I/s8tnqoILaf2ngXRq+x+8qczXV3nB0JeGdMVAUdXIvKbTjackhx
k8A3nPi5bbs3XqMrpR8XvH72wgcSxQb/C3LRFxBttB8FoS4HhHjurRWtWXLs881Qb+v2QbfWhbEm
eCOwG6N7+cL4TuwqR1UkjTbqo3E6PvKNm/A9qZ6KTFuYxbkj+HR0iq/zMB7DbJInimxa+jWxf05G
d25Mc98sc3sTl62xqvJ8AXIxbxcgHxT3QCmh7myrzysiUOsHi0/mx5lz7Gy2GkbtPtByLze0DWO/
rs/n3K7GZv6PRRWAFjRZ3BE0lvmkCH2H37ntEjZy9nY/NaG4JB43tGIhTDhOgFZk7Kx1FD6E/beS
+SgvmZAwC5qFDT13RP4G0xsoJ6NNXdlsgVVaYuQW3KRDKdl6B2WgL5N+RYBqimt5aGh2o/fD/vpk
LlhVJxMoDZmgiwkjlfdjCar+BzN6q7UHQXd15VdLiK25vX4ySDV36RK3TYArB6KOo43nGBF0HEZf
2AmnNpT9BhG/goUmbNBEQCnRs2jkmcho18NqaCBAt2BuaUjKxhsyJxkqHebs6DMFtjuX60VVj9/X
iBKCMDj8VP2f8DpqWYAkYVMJ3KF+C2LgeGOYXfgOqT/2IwZwd+MWRv4sCye5s2VTj/5Qh9o9qrso
i/VJ2N9EVZoeG8sBYfN175kZ+0R4a0LdD+ymyBafX7BOjr7MBq9XJGD2QXgQtvScbrEBfKqqqoOf
Xud4sOImd1XoPJQn64J0yJH1fWXdaE5lPoSZdUxljydb7W6HzuxXCF9uJXiTvYgX48IwZ06ciaIC
jWBoNUcXrHIcsAJPHzAiY5gEPVugn8JlcX0i504cmICAGdrMLYDjlOs8HKugsULEZAU7us1OirVT
+Kn9TiMdXTxb2eMxvFBpnls81BjBOzjRCF/w56WMZA0tpohTu0nZVkPciSbU6+OaOV7YqQ127iC1
oQOx1OQ4q6sVqClkuBqz2yB+BS0lmvbbL4QSIHVHCRKtJVOkqcyiEEPIWoL3aGwcaHQo5YcTL8SU
s7MGVCuefvB8tJWdjyiraBxFI0w4Blz+R5/dDs3C4xKETDMeP8XJEwky6sAqDUbDZT0k4CJHl05c
vU6CkN8tPeneIBtTggowMD9Skbv7IObanZ3z5sAzI1tzNIXsgkKP9iGvm3cqA/2z4kWw041w3HDN
CvGqYAXZFl0YbMC73R50NnbUG+18fE8GMJyxUKax10mqlyAadepVNvD2tolTfTUIVvqxaM1bMdja
fV0FsoE6zjBuK6MKP01upLcsa8vHoBTyhvK4eUi1usVrMyrBdJdkLuiIWhGuQt387owJyKpzKgIT
unBl89K2cbymTRffWXZtiVVsxSBkKlEhRTN/ZIMbcISIzVvDQOaDieufunIM94ZVGWs3QKDjta1D
d1EpixIp56q+iQmZvizg+w46HiuzanNoB9MIZKlu0W8qZtUbPe/dbNuGVbtDlrHfsyCLQ18fI/Ia
pqNz6JmQ4HiQOYnXAU2H0qOZTm/MUg92Ye+CSaoUuhBei0nc9BDnWlnAaaH/j2XarmvTGK26Vudu
OOvibTa67J+sibIDso/aC0+y7mMMnOBelD1da0ZEWuD1KUm9GNVQuoIgKwWuUE+Mb2Q0XZS1JTum
WWt8tmlt/qRFrD/0dsrXRW3ECJjRcpCutLxIv2UJ6yvwORfpv3lgyQMHsf0bN7puX+TG6Nf9kN3i
n7e3keMAeJ7a5DbQBgOFFRLtHWnyWzO2qlVdjHHpVUj3fnMrkz32eehySCDXpEQDjpP2myALw3SL
RnJzX5iieUw4qTboSnMbnxMyHAD46j/sLtJR662RLHagcrzt0RxXexSMtg8OWjPu0qDiJdjfpzMc
mhbPYZLlT0U+smLFy6jct0VVvYeURa5XGXX/STsO4GhqDKN1MKO0+YcDH7nhY1oeglYnL3lbkmAP
+dcYzIDm+Ai1o3yTJYPla4FmP1p2FewbQ1j6tqMBCddVWwWGx3LkXX3Kk6HbpkLIx7Tshs6TqRvc
9JaWodNIa3dBXGqGZ8uq+I5GneiFYF4irwJL7XNoWCJf5XaXvhScymcT1GofbgkW2TB19cbjJc9f
ctJVn1aKjAL6iBjaQaIkqr4Vfeo+Bm4omJeXhIDznGZHp5fhemzR450Won8xq8GsvVCri1+y6+Xa
QEHxxWQxGlpSB8UiLzMLsEBnsRs9kySA+FdsRb0XIjh/MQdT2xRBSyJPL/QUmP9A9m+kDvt9kGa1
6+U9Y8e+NIO7kDTYwIVuSewigBmjrOyOfZ/o7wOQT56ZVBSfbjlBBjbewr7LajywQZ1jyX0VxBqO
DlYnAxT9xvpAay15GPjYFh7EZqp95bBkk1sN8mXWGNXIPlgSvRw8+Re4rv61tN12nzmpi8I2koD3
Od5oOTqUolVZF/Vn6ATRHU7DdqXV2fDdzsxqM1KwOJEul5En7BKEHOMwhMe4ixG6ugMLthXl2bPE
cb3RuTA7D4bCfeGW1QZAj+SWlgV/0oIh2rGIWNgOCTgRHBY165CAUT8dxm4DTrjkPXOF5tEhatfg
rLB3oJwAkxwLrW5V14ONpJ9hAhMCAtVwQwcbkpC06tcxz+m66BKr35aM1a7vZNQaPbQRC9frwTvX
rMxIpBEeZTWqw1YJilavA6nYGg3+DfHt0E7WzEjSFwey8cC1CalBMp5a9eCj32YsfVcXyS/QxKOX
UhZV81YVbrAeSF2+2zRodl2UJhvwMIh3EmrNroJWsl9rbbOu7bpckWnSo1wbv1Gj1X/1NHE8206K
RwAD7JuwccURMhnj3oAjgktci5ZELuZKAeAI/HPLKdFjFGsDhLwCDiaFpzHe6KhFGPa76X7TUU8e
ma+VXjJs6JK0yGw0N8EFJyoBJJMVszUwUIUx1ZI1sa3ABp/WS8DK2ajnxML0BSe5vLAtzRDUFCjq
tsNHafw7key7OgQvCBJC8Q83TR9os9T0PRtCUh2N2C5y5QCQTS/1E6uVsHkrNQQNyQR9jPdWt2mz
2IMuURztZPwtoP/yauEtPheoIKtnA6mInApCrnObsYhAXTyVr4vgLo69nm2actuL22DpUTcXdp0a
UqYUik6D201VZa1+aet/SLhvl+QG5/zi1MT0CSfzx6ugjuJp1UZ7LzMLjMfk70vjDAkuvOSA8Zpo
j88tFACyUXOqv7n9sR+2trt2rYWa9BRQq28lcOSjiRSkB+wCxm2ITOhGN5VsR+emd9JDEydQnYyh
I2uursf2c0tyYkrFZNS2LcosxWgC59mhD1BMNJagvZed7GAQPbWhvLwIorzcjWADjIQ+GOgQIoIy
c9RXdlCDZUW7MYEsjDoG5Qq0BhJQEWXgYMkNL+FyN0CdT+LF1ugfNkAC10e/MNEqfMixkyoQE5Ki
DtcueetbZBYO4RIYas4nITGAdj1AgY0LJXDWpQJED3h5mvWvpH6J6tcvjGLKvIIkABT0qg4WoiAR
DAKvmcxdV5XXoMsEdI9OvoSgnPUVHBFA/ztoOFYFcnqTI3mR4HlLgoOp/aw6MDYtlBiWTCgnhA65
acizw0TrPLtdjBaJlb4kl7hkY/r7kyOiSOrOoQ6ezE7xq0rWSXEvy6evrMifmbp4MYPEp+wxjBLh
WmV9c4qPIPP7eql+MOtZJyuiPJVjw4xCZsFODvUX8sq7hbzw0lQpt5FW4YEUUExVla0rSA0K6834
a3L+6XQ4GYNynvLEBKdciTE04sDbb7X7nASP15djYZp+X7onK+4GOdDgNUyY9J8ohfBG/YU7YRJ9
ADIV+TqEYOcuNehtMugZalSZcYghI4gbW/9ruZZpnhC2oQ0PfK6uWqbXHc2s3Aa7fMgAZukfHO2x
tW5DANjZwqk4Fw+cWlI2YYW4OcrRoOQP+pZGu7B2PMoeQQFc/D0KdhoTg3bfxOmKlM/5vJlGGVQ5
h6XOWDn0bqSbrv/K2qMnCjh85F6BMz83UUsIFxkBCu1NeWu5hddkX9nrfwxYyhjSvCmYE02ne/ea
9xsWHYtgy5balmZ3IhBUaJAG9hrTdT4MW4/zSrRTDs7e9uFGqxKPL13Uc7chGEfRh4EyEFh2lTiw
KEe0w/aorUVoKc/CTcIGDyxdBl9f345zRTx2akhxMEg01zRrJkOiKW+QVEoOOZIaa7sR4gEdn4Ff
d6CO7Rj7kLohVmy0NimLiQ+e4aWIe87ZcS//9kNUj00lOEkbMhajia1rJxvdlGinfwr1YwNJMWks
ZB3njqFTU0pNIy/NCnkVmJoAvTF57CHOcX1m5y2AvGrqBkOHm3IOkRRE5XxKnTZiWxZ3pFvYTLMe
ggz+f35fuQ/cHCxdtcTvV/m/vOWrMEe2xLXXJF4ilf5Nb6PGwHjaoekIoSMw/4ozwhFR0wKHme90
DEJ1Fh4/2sYKwayInFUz2oB62Z4ZQpcmKW4AWL4bkPsbRYvMWOdxUAET8BDFvbtrjbs2cJH4WpiL
uffh6QcqTozutHZsp7lotW8Oe4jYIYvWUQGF0ENV7sgS+GJ26k/mQzkAkHO0XNABobKIgpiIG4+V
A1oLdyESRNedaO6oOR2YErzkLkfryICBcQAmyWuj3en6wgkw66cT7TpwCahbqH7aa7kFRggALrh5
EyUGwu+l6u/stv5jQW2/j/PULYDpAE4AmgWpeBH2Jk//ScWNli3BsRcG4yrbOnBZ3VcmBhPF5a7g
8Q30tHZfWZL/zpf6QhfEHCQPMBqXtduC9Mir5V5qpwvLsjRpiktXXVJTI8DKD2ghBimGnYNcK1nR
7rnn6er/NyTFn4cSPIqg8cK12dAVK14zht5uZ2He5vfon3lTzsNAN2LbFZi3kO90gEBrcTv0txVD
AAX9HmPrks31Uc1fbS6ayUF/DvYFFW1d8iHpKW1xncQ3cXYI5H0K7LFpfIOcaAsiH+pRw0cl2MNL
8Sv7dkJmIfdO0L6nzGguxwT5aZiOxCFvI19Hoj9a0lKZfuTiWD4xosxoR/NBY9POdZ0tt7d1JgDJ
XyidzW6oExvKLVPl8WiNFmxI8M3kE6lBu+B8SxaUoDDsyzLWNFjAXHqBVvjdEqh21vNQ+EN7l/1b
fuE8XiugEMOKDKir3OEvHEeql2XQbQOTK/NtUCCB6WZ4QuXkE+iv/Rd8cFKVRDct5NvRT3tuu0p6
wZ1GooBqhY+ZQ9Dc89KLCrns8qYTtp9L/bGW38fmDbj4NdX+mrATLxVQ6yJQnbqG7Ys8gQYNodrA
2DNuJOCQtgd9RzvNgkp9mdw4TmG8Xh/xnFNiqiGiiwYHHXjs8wHLuDcmKlQ4ZeQZCXjl8/sxHBa2
19zheGpEuRZhW8YlhZGI/IhtFHR2qVXiKfki2rfrw5l+Sd1jp5aUPSZlNYRdi/C4lGD+A+UjGox8
E0Ui0rxft7Q0ccpOw03CUhRiEC+6n2G4s5Nn215fNzG3EaYOeHBFgiMEL5jztTHNqhJxD2hZHnza
MbRzUH8uUZHUvd79JNqmCr9fNzg/pv8aVMFQTtoCTSxg0CzImkngFSDJm6EIet3M/CL9MWOej6ss
LKM282mRkg3L15Su8vSZ0C8cVCezpz76LQjCg7UdVkj9T8a3XbmQaZ47CE9/f/r7k8yIjUZ1CREj
PEkkxNEg/MqXbqXZ9Z9uQ3BToOVVfR53XKSghDOAU7af62bwuXyrdYpiIuqg+3hAmWipWXh2owLv
ipYGtOCjw/Z8TGFT2MhZwaJr3MQB+lH4Jg97r28NxM2b614wO38nthQvMEGhbVk15i9CC6jGgJlf
OAsumRenw/TEgvIOyp0hp7WEhQqITH4o6+cifKqpn1fbFgVixM78YIQb8Fujr8vP84UX5WxAY1u/
qdKBYbkIaII+Y0YbwAO1yOi5l9nd8EpjDQXnmjsFmqODHKU/WT2lNsvuGZqgCn/CINwa6O8DMy0N
64U5n93gaNdApwKIbi6Ir20z7CsREHxR98zNtegPjbtwaC2ZmDb/ybYgmTtUcUqBZub2XdKCTy3n
d3m9xPE7uzdORqIc9Dh9OyceYUZ0aXO07L5AMGIcuIzZSlj84LgpJMR5eKRVsfTKm90lJ7aVc7lv
2tjqysk2KcCttKmT5yLaghcH7S9f2CN/LKlEtpyLzglrWIoay6up7jVL6uwLy6XueJsUtl0XsJBS
hKPlxgTgh2YLpYnZrX4yDGWru9IoAV+B23XGm+3AxvP1aZpdEIeAtQn9UUAPToM88bmcc8jfVKhF
xcgO6Raoslc8vdWCBxTBrlv6XRxXAwxEtngn4GBB24EylCQ1eEqmRg7QA3gBOXbdrzQABeKdBmGo
plj3ZGdn70NwW1oPKMldtz43TsSG6HyikMVBu8X5OAOm5RyCuJhHLj7rCNhy+QFw2b20XkgiFjby
3A5D9yl6mtCbQC8U3ooCzyRnAvqZVAffzzHj3yVxPKvwo/zYJSvR/Lw+ulmDoH5BQwf4OS2V+UeD
EKhZBg3SNE5xHMS7AFuFI+8ip4eEffgyZsMKQtELUzrn/7hEHciqTwrUaknaxrPPzg20kSQUDHaQ
buiOwyIP1KwRUH8BbgEMM2iHz9fNdWSL1CLe0jUVGxGM+yrStyJkCys2CygBeTLkkNCUhzymcn3X
vTnR/k2vhzi9Her7EXyxUS3uwKq2BtZ1E1XRA0RMnwYufDf9vL58c5sc7crgn0IzkIOk8PkgmTvm
rHIR5FdQQtTkTVf8e93A7CyCARfFCFSCkUc9N5CYtJI6wXVqB+N2qtyVmr4JQ2fBI6YL6mKHn5hR
LjCdQIPUnuISqPB6rQmUbrZp+TP9QuPzpEX+3+Eom9koDHDRAgfqB4jpYuBwkuyzMtC/t1STmt1X
J4aUl0rsBKwtQaDjFybo5d1PChhn+tzQ+9Ze5UW8E84XSnoOYFwMhwfK6iqVXtm3rl5XSNaHyWEY
/9HZzqi/UF2FKjFK9giwLFO9tjQCJh2uIWHjcu7bEiQVuCKXEqFzHn1qRDnrWTKCiyiHkYw5Dzpr
H9386bpLL1lQDgZC8qyAmBz2DKRzDHlvpQtLMRuDonZnTR1sEKZXa3iJPsRhX2NXCuebXqBX6DiY
z1r7yqNHkC5Ht9otkmnjV154J1bVl0uE2DO1pgd/n4yAx7w1te2VzmqRFX9yXXWvntpRDryw1nsJ
iqjENyqWb2NzeOzkt3p0H9j4I0M/n2cn36+v2NwhdGpR9Yk8IUVSYDMlFhoTJomB9in5axFDPFxO
jShukZnCDOsAw+rcLVhkPcjygoOULFFSzp10p2Ym7zwJmwpb9ETaMFPiBZbKwcvY96bflfpCo8Us
Mu/UkHJy08FIbXPqzYNYqx8On2OABbsNyicI70GwCST0lomA6gslPbT5goAPSWV0iqsZAJeHXJj/
w9l17UauK8EvEiCJVHpVmOCc7d0XYcOxcs76+ltc4K41NDHEGvCbgWk12Ww2O1Sx6zAf1Yu+tG5G
Kbg/227OACHCYYCbgKL6xJ0SGtU0o/8eIqzmpmHP5Hp1k3hwi5RgUqZBsubCIqU/GW9z9KbXMiQF
wRaiomjaJiZYMKLKgziY46AViY5LRAUi0FTtU3RpqN8NGUC2wOpPxHB3IoZ/I5pZENP3aALv59ue
Nu99qfrnD5fgOJ+I4a7EflibMWGzlHmXXoOJBWPZbnY/W851W4UuelEkV73gZrTwDkYVDZO3n2tp
qaaoTdrhqk/N5oXqVRAP73GIufPpESaFnuKfTjLtv6DjRiZ3GytUmYym15nL8tv1sc3uXZeAfzvt
JSVz4Z7hnYC41gQqIQ8OWHdtESVM0LQAqdOOd+NaXDRrJMERkYnh9CFzG1mTCjFzv2/Mu7Tb5fHh
/JKxbf90yMBvh6cPSB8RMZ36qT5swDGG5nlvnNCrnwROiywOhnQKt/9CjQb0VegRASwzQ6LkLhQH
4MAIyiBqjid/MA8E9Nm5LH8gXDI0iuDXQPQLCKdTfbqCYEzCsJGFwSgd0DsW9GgakeTmF50lTUWr
LUJxLBs/mhhFs65Eg4Ip0FTbhzFS4SkFaB1dfGd0MPQyI5GYVJKdEmmmYUQQ4IkI/T6N1KWTGWNm
BviXcQ+KJactGt9yxmmXkFWinsjxbSVxHmldLRODCVAvdigmlOlVOTrHCNiDuGmO581PpJSOejsa
N4E28ukhDKiTMHcyJEXrGfSwKtDkUjNYWkeSTxZZuW7iHcp4q/CK46y8sQYnrxJkYpysBAPGHvyR
sX1pWu6S7s4rJFq7rSTu3gfl3IoJbyhUKjsge7im9XN0gpE8nhcjCG6BGfqhEFvXTXihKboa4b8Q
Y6y31uTsq6qWOHCxJgysk9Gaf8LYz4sc9F8EiaWifF8wIu68WkMwyWi7hAYAuKj/S+FcXJJppIlZ
1nSo76rhuACSZJbcCiIRQLJBYgfTzQzm/HStkqJwhokNv/fLzWy8KICoVTvJYslkcG6nnacWdx1k
2HRHo7dJA4KZjEtO5HVQO3UAqA+OLczxn+ox53oGKDHcBphe/FkX8dVIwHpE0l0OBFKjsV0b+LHu
eTsT3eJsnoDlxdAMzsdARtWmUx9Br2SsMWR7k8JhN0XlAojXM+sAE5jgvz0vUnRWtyK57RprPY9q
FWe1Kawb9H14+lT8GmstKBx7N1qFxK3KNOR2jrboTAtNrOpS1ZXX0/lHWCvdMR+7t2pUv6lOVAVh
4twU6AeTLK54Qz8Wl7N9kPVlc15jcVdLm8HGhcQVIFlGH9wPP+Yq/KZW2jVIACRtDKJzjZwjYI2R
B8RNyV3DoGPRl1phvnC6xLOBzJm7Jl4bvp/fRlHCDH1UoNDBWAoGwfm+D4pBxhnT7fAfunmtZqa3
5KYPRs19o6SXRfatt4ujgTlEI1oOkTH8Oi9eaEUskYUMKiANeDRgcxzHFlDICN6rX31WwHCSnR6N
uNJ+FEoq2Ujhkm6EcU6fGGoSAhUMSRlg69XmS7ZmR6cDhYvylagaP/dXLc4HGJjES80Wai0xBqpV
+9IqLcSF4Lieq9u0V/027l17lbbGyjRk/9/cNyU+CTB5kBun9UHPWy81BtfAVAewsq7nZfHQLncX
jYCDSdVDOPSPRW3eWsnUgwY63zfZ4GpSpErhFpsqwIPYFDugmE6/CdO0eTsN7Pggc53HOwe46dQH
1IErA4kTHtSNJE77yWqBghFDezp/p8Qt8kOOYoiW+mFUgvlDYrrCu2QjjfNI1QIEAsL0SoBgoi5v
IfKkGkgIzx8QmRTO+cRTZihGzizJQD9qgMlPF9GYRIjQuW5UYf/fmA3pjSHWFrZFQ/9GnP4qHkx/
DF8wDRdQMwmS+EeJXt3zmolq04xt5P+GwTMppGOcNjWTOhv5jiTJEYiVnjaWwWj1B0TPKK+kPkAx
HsaR7GKlDuzoh6pEd3l8PP8lkjXmKYL7RjFDTPuxNLTu01gHNmayrxUZzY4oGASrAx4GAAwEYjLn
0a28qw0nw5snsgwwyZsHDKzvv6LJhwj9dCPR8ZwA+h4erhuji9SK0Uwav4TrKhEjdDMbTcipmIr0
ld0v0IQu0bHt6mttfNBKG20gpsQyRcVG9MCBfpNiBANdQNyiUafvFBI7iAqBSQdGt9UA1bprkBeL
vs3rbghvjckt6Qjwh6CTTZxKpXPrGSNU7WgLRXXklip6b8YXse1N9SUwfvPhJyaycR4Bwz7qaLOa
gvObKXRnG9W5Ve6sqRla9kauEiCUpd5q7qNk8KPiuXRAHu6dlybKUJ6sNHc7RlFcxwVeeV683hhj
UKPN1Rj3a9IirnogykOu+3MqqYoLDYl1OLIDQT7NNipOPqlOBZl1GB/LdgQIexeUtrIfoOJ5/YTX
EAP0woA/RbaSM6RxMYol1PFaNmKQYiJOVQa6z/HCWOkbri2JSxEpxvrTHdDrAM+HL0MuVUQNhVYI
+InVuW2W/+4bZ/T0yEzcVTeez+smKnGg5qlitAJc7jpoFU4PZFQ5dqcaEIdONbrvsvqq75rKN/po
PgIQydwPJvnVJ03nzvZQ+WQGhn8dro+FWcsw4UXOFE4d7QEUX/MJD1YvejIjysq9NHcu6NB4tLGu
c+krS2CuqHyx5yioCRifNndn9Wk06jYZkURMHuzyRz3eV0DrXUCSY6I6H3QKKLksiQ193lXIRGoM
7bEEFC18+VWx9TipQshMC0/rHhO7BUbwsZpkcFcyOez/m/vY0ocUrJJIqS+W1w+PS7kDQ3ZLX89b
jUwKOzEbKXU6AU7fhjZGPrqxjaEt7ZGqqIw/nZfz2SLYqsE80eSqOhZvnE0Sg+mgZ9rkj9N4X6q3
jQy3//PhPhXB+a7YqFfHYSJm62dkHbXWjyq0M7yvsirA5zscMyeqDq63P0xmfPtJD8ASZWG9wnN9
H7XOg2oPkpy1UAIYZijybIwfhbNroqVxmIRIyA+t16evlPyzy2VonqBDBD4eI0Phdn2I66Wb/yTf
reeO7EhYuVl4W2Ik6Pyui6xrK4cLXPW5RA/ehNSXWfhRnruRBUAlFIOoRB/ReqH0hOIPEkdATeP8
+tAjcKtNZKZa51av/ssnXXYxCozLgF9FOG8hs2Lx9N8tJiHKpUR4OBg1CLKfVDB+xlbBwF/ctrp2
nHdqpvc9GXZZeq+O3QEFjqdBJ76qtUDTquAjGtmzQPhNJoBSCXw+Iwk7PbvtAJYzjPIjZDXzy3Ad
LttE25PG2C2w/WWVVS9F4sAlAtNHDhBmw474xlVUFTAeJgub2XZr/W2xQgDFFCvIRb0qz0HGni4a
Ba7JAP7GEmTJkUvpaLnrbE0XEUhCAmdYc9vFRGhVgqLBZoha6dg9h0gi3RnVSGUkbaLvRZ3EBMks
RWsE3w0XrmOIPDKWZ8F7wg0z1VfW+cJOqqtZ6X+XySCzETame1qfIaCeAwOxTmGKKLieLtAC6tw5
slmgqLSgSehUfyLDFWa7fGtd/LZxkMYpMHc77dHKKNsd9uOfhMMWKDA/GEIhJxyTO50yrAht5tHx
20k9KKqzs1R00hrGThnI85pMCHnQTqs/jXUkSVQJDiBjjwdZGWP0RFvSqeolfM1ahIjhjOjnFNuu
Dgyrf3YlaOT6U3gADAaGRE8l5GM0N2QMkbUNAxofG+1yBkBS+XZeiuCaOpHCHam5jDXAL2IVR+vY
zhixbW4dOzgvQ/CgIBDCoHJwjpDu4hara9dkbTtUh0pj3mUYNnCjyNE8q9eWfe9kGZgYpszPKwBx
z2k/36DTDMkbbTIuumK4H/t1kXyR6KTAdA3gArKENV8jI0k4UTQAAhpVf0clwS3sm1BV7gZnQq1i
9iXqiywVJgocT7zodJjM6U6SsUNZmz1pai0EWUrRXTkA+gripmq+jYmZ7hAp3PbRat0A8Po6tRUL
pBCZxGD/LDJ/XrABoDnVcF7Ro3X6FaFhx/MYApBirs2px4hwQVQvMgv6pDiAyOmzoQXI+5yV8SV6
uGB0SZqhTKlhyPxoWWn7NJMMQFW9YtEf9hgRH3i264Crrcgu1GYp4yBb8Utu15vdU+Ukml+HNUM7
K/sliFazeNbN3mA4NtqT2lPlvSm7Zu+kiv5ihGFzyPul8NOYrldxQgtUQsIwdiPgot0NUTvLGpU+
PzOx9wjMEK4jrjF5GoNsxsNbH8vcs3XMe+nWXWn86lFGyLQW6JxkN8uaGAUpZ0gEQAC7TFhdnlv/
dDTpNFh4rQxL4Nj3JPLL4bW0nuLxBwjvEuRgzGsqpW8UnW9cBqjMAqIdcJnc0ZtyfTFAI5F7Uwxw
VY0xu2S3ZkslzQCCuAd3DuiwkM/GQee7aacceHnJjE7ofHAA5XZM6u+p/WZau/NHSXRu0ewCXmuT
eRQ+ZzVVLRkw25N71J4Cfc6PppP5cUfdnHyLZiq534Rrt5Gmn56YddTHNG0hrV8BIK7rQW7dNbNk
5cRCAIuPZmTWj8JtkB5nc2Q54B6ci+nXNJvznW2Nz1XaV5Iys9gAQZ2B8hyqsxgtOlUnRQtPO7HX
eRVO6Dn92S3orLlcHTeaURkMdOtixGRqLYOJZqE773eoQ3DYwGWECU4utLdpb4VmgVU0++d1eJzr
iygF+ICbKc9qe9BkbxVBVgCTAGjTZ9QHGL7h5+QHEPgV6KKDjfTPmFufiadmfpgEfeZa6RvJvQhS
zRu73p+3TVFEsJXLhf6pDkjByYaedtfvE2s+TItsLkxk/uyNhMVE3epTLrXtp17PAXTKRrPr7thM
h6UpWN9wZa6S6ENklltRnO1nVYSuN0TAnh2BfSoyD7aRu2qRf+FAb8VwV2OULs3axhATYqi4nu/m
7M0pKi9cfsdAzzy/QSKXj14ikPY48PmU71Nn2f6unHqcNIxqOA9O6riOcd+GjwMIpk1Zol8X2YMJ
Zw+2IwIYM97fa40yNi1hQQ/6OHvNdepHfcXOBUpz34UvmAVX6PUQ/Vgqr7APJHvv6pvYqlG52dvj
pUp/t0rjFvVjvh5K009KGQaPyJi238fZq9l0JDMixAOAjE5Vd1x2rXVPup99Iok8/vRk8x4ANx7Q
a/BaxS3EOR7S2p0WG1iJVo/RxrXPF1QzGHis22f3jbn4sUbcrC+DvMLlm3+vCeCAvLz5ZZCLbH4p
bUCOzp5q3s+RxMMLI9Ptp3FmPug1QZkXi9AUl0CjwuIHSA21qU+cp7TYmak/ZocKHGxR4Zf/PoJF
MG8J8eiXAtYS/4ZoGiQ9kIkCaTCwzpE7dUPqTTLKPJH73QphN/fmEZt1tVNiwBABgPat712j31vF
jsRPk3Eowltd1iAhCgS24pjVbcQ1zWJEyQJxppF6tulScjNjWM6RvY5E1ounvgpmAGR+UeE9lTMs
imFqFbwtyUZMHB7b9SEGMB3VfuQy1A2B38B1+aePGN1tyOmdisJgbFokFKKS9NGMWoxzAo+4uo2A
tUg8DISd91KC/TqRxu3XlOpRrsyQBr6UtQHmI+bzk5i6pu4W9DtwdtHyInGMAl9/IpLbsxSDyKUx
QqTekkDtB3+qrlWZYQg27EQI527WKU3DlgVT0VS4TX6BgiOW1QXS+thIQipduGM4T5iZRaoPRZbT
HSvKlOZ0YWuYPybzcUpu+pJgSM83ooCWT0lKvXj83ZW/E/MqXA8Waf2Jmi5RdzagyJNjH+3aMPe1
IcBklTfnA5A2d4goMrDjxbeT8++XIKolH5/LLQ3841DqCX6/RY+Cg+Ylrd1bzc9JsQPr93nrEuCK
MqaFD1lcNNbamNFZWZQSNj8rw++U1wTpUKd3s/ioLkGb7Gpy5WiBXt31QGdaSq/RHxzjLS/ifS27
gkTud/M1IJE+3Sgwl4WTquJrHCwzCqsRSGA9I1PdbjwCmNwNp7ehnfeGcVcW/jR/oeIA8RibMwle
Zph7PxUP8GrSzSw0DZu72XnSV7SIVBdzLLkAhefrQww/zKusoeJ0CcSU3VvSTn5UH8qm/Moh3gjh
HKJBlXhGWxOWUvneARd7SAJTBhQs8k2sL4vNVVhAoOLOlTbMU56xsnRs/szD45qDKPLYWgCbzS6r
6nV+OW+sonXDXC/o/pA0Qisztz1qr6K/N1pw7pZAsQ+G/bh+4Qpmo8P/F8FvTa1PoGuvIaJtrvPo
W2MGSik53WItwFqO+VYkm/hcE+Dj154oE66P9bDQVzW9amXTZEIRqJyYKtKEmDTl9iUeda1dLWgx
zo/ogl6yK1Rdz++FqPIIHL4PGZyTWgxwXYBmBPbVvq3fKXLunacY/+nJ92G8z3EtGkMhkSlWC+8c
zEThBcmnDZu6H2iFRirPaI9R9J4geUR+nFdLdFOg3PRXBHfbhppqF0jFA6U1DCblgCDc8NPyZnUC
vZO8v2XacJvkLFEe0wGiHNCuR9phSr6jPfq8Ouw3uEgbm/ShDrdJ2bBMnaZCRpMsbpK71HpZ7MJ1
tEsiKxCxlTknijucmtW0oVZD1FT90pSLvHuvZzwU9+cVEr3mkS/TdNYfjSCZf7St6QQmFHA/eQui
O/RMgrJFc8NhvLQa0wv1Fi+5+sayyX4xwuvYiu7jRjJxKnJ62y/gTKRGFyzAGPAFxD6Oy3/m+KQT
lKgvAMJT2btElWnMHDW3sJgsM3SAkmGcG+ilp5fS6KzxPGkG8oQtaFRiN0+erSrIw4uZru7svBKk
kHu8Hf/9/sD8AbrmMYMPhh9+sDZr+yYEjOgfN2XbftHvxzk4v5mClcRgDeORAqOVAxCFU83qwqrn
JgEhmdkkXm/vTHUfExfVN9dIfARaqSzlJbDRrcA/Pm3zGDF18EvUc4ito6mbpzV6iY/rcJUSSS1K
cLRP5HB376hiGJ0WDpIlIF+3LSSwZ7f7wgV/IoR7qlr1YJQlwlIvxjCUE3rEeZ1kmMwC/wH4AKQh
WXsJLIH9f7NgmamsBcnM3ENZ9KqrBrBXpZf9lAQVm98cU8m6CbzviTjOXQERB/wcKmwu139nTeIm
uubmSgDecxtrKZsKlUnjzK81BkQCJaTppt+mP9CJ6dL2MGe+od9nw/t5W/9sEhTFOzgehJZ4hJic
aqoamuVggZPC6hpkL0BiOLpltTsv5LN9Qwjq4CChRk0c2A+n22WsBSqgc4T6K6rRdPAbJcHr9MFS
juflfD64kEPQRoZiL8Il/j2VrlGl1gnkaNp7BuRakJk1rzoo/0agN1mTFxuSiPmzHZ4K5LYqV6dK
Ax0wFAuDtjyMzkXXfwOZlZSmTRDWbCUBKfx0CdEvUk9lD0krNQmi5jBMdlYfRtcaSdNd4oAOoy7a
6jeNzegh1ux4bw5O9nR+fYXqgkeXUVcgo8EXacLWaUmhJmj3bK47tBzn+r1tfZsNv2klJ064kxtJ
zKI2B7wwUrUtLUjKptp3EME1Jmi+ZnR5HuLpdaT3tJeEPUIb3UjkXIpNQ0yBE0gECHc1BatuoaH1
Nqy/UGXFTqK+htomXnO4OE9Vo3Ncgk8XglTLS0zP0Dp3HIHOprrt8B7SBzV5mp0b9MV/Ze/+iqWc
AYFZN43MkumnAXsICF/KnekEpROokyStIXQpHwryDQ9a1AJ2oIIkhQZGfj2td9rydl4Z8XHYyOAu
GU1RamuIY7RSM1yKKihQEerXDlRzCfpin8fUVZbjKMMJkGnGhTxqYqnjokGzUV99BY2F8/w9XGUY
dzIpLGG/sf3QKQujZgaSkMs4fRzAZ57JeEGF1g43CZAmG3lJyll73RZVuDqQ0RhuuaaujZZTgAPE
yHad3ymhy9gI4u6XzCn7UGMHeUZOnSq/oubaIcHauo2MNUrgMkwNUCvE0jU0tvJNV0o45M5qRQgM
p8Aob8fE763HsbpB30JW+Vbx71YO9h600BqoGKBgwK1gGpNotLMEyZL0ytLucuOt+PcoB+WYjQhu
7RJgbqbTgqR/Vt71+l07PjeVty63+vDv1xjqPnBIuKFRtuaHO5sBdQ9rRJuJHd7l6mPaeLbtUVwz
6XI4bw6ig3siils2NJ7ZVm1i2ez8vVfeTJBge1W9uN1wrTUvWnodhYPkxSCw9ROR3DLmCqUA6oV2
yFBP2tuq7lvnqpSVj9mvnD6HWO3sYw05tz4uWbcuNhRztN/L+AO8d6Hz0MQPeXIIdYntCTUC9BlL
1bCyDO+HhqmLwfmH0jFyjyN6MZIOJIZXZJDslsATgWjgQw7nibJp1EnWQ0603uqGH9ZPo6zniv0E
v2xYNJwh1EHQfMTZQ9nbcaWHaEgPdbRiqu9EljkTCwCwGXDbkJ/jH3PExrvYWjHcC7YwUMrrj6tR
SUb9hSKQMGPFbrQ08u2FWawZE5Rm5/R3VT+YmIU5f2pE+80ycv8XwN12ca/p81oWSDAV9yo8tZ7d
WvlDLOMCFm33VgxnVm3ajLi3oUfcHdfyxWrcNJRYlOA6YAxTfzXhLCqOuiieM2hiVy9K8s0BkTqo
NrMlc3MZFqFwV0DHbduEUX/wjNx2RietU1GyN5Ir2tdeVzSSbZFJ4JTJELpVFWtUAbsRQQaklnHF
CTdkowL7/yYSaPsaZQEHzV9K/JzQJ7IAyHeS7IhQBnp62AgX6gh84ioK17LJZjReVfOtovh2dUWK
9/PmK7qZUTr+K4KZ90aNvI26jNYQUS83oFQdHJ+ibbK+bhRQJTegZJVNE4l8sW6j1xblUOTF+YQs
etrAFURQY4iXXWN2vg7O4XzxFfMK/rkB0u15/YRGvRHH6deDvAMIMxBnt1eTdkisF4v4S3uoZb3E
4r360ItzltNoA35ohaBh/m6m+waZWSp5Bgl1Qa2fDWKx5hPuGrMbp8CoCGp8pH6a6uckPtIIHa+P
afqFmEP/EMSTEzbDNBRFA8evLoexeEIMn9feiA5MUzKCIFy0jSAu+RDpNvp30drqmfGrklcupjDB
BygxAaGHdpD+BwYLZk94i1PRKp8C3QEmTlyKqlZr++qACV1JNC30OBsxnKVpfZpqcQQxunqvKG+N
4p+3ZGF4hsZnbDFDP0doe3pUq9RMy5D1HjUrWOGU+NJOM58k+kGLp0t1upnLEu1petm4pdNJigKi
NSQIAhgCKfvjZPdAZiZrCdOb7dsqy10jPUwK+l6P53UU2QMandgdhOygzQMOxv1I1s6GPVTaXg//
G5fbxZLlQAU9jEjDfAjh8QWBuz8AeQNChtpDj5qv29eh9Y1ae8fwNDRMlA+ps+9kDIsi89hK5U19
IeiKYFK78jIBD2f970NpUMuCWcDSASjH5y5afVzrtYZ59LNiDh610m5PMLjZeI2VmYAGHVSnkNik
cL8+ZPKJCzRIdJnNZDbVj8ICSfW3YdidNwmx2W9kcAvXTCMgvFbI0Mxj3Gnu1BporrrL+7sVGcsu
9CslUPXgvFTRtUjw+gbwH6Yw0Cl8etZmsmqoP0Bo2IN5xUWrcDoCnk9pwC/T23tj0nW/7urkWulD
JBaXQtuf/wCRr2fsDQzSB08Jvrc8zxWbDDk+gCKwyEnQ4NCFTu4q+YteSsIM4eFmlSKkmZFqVtku
b2IAtSDD6DgDXudt4q9pGYDwunFBToyoyZBNggpNZiOMc5NrVebh3KDmp9Z3C/X76TmzJSYjXDuH
8Q6iYZjhiZ3qo0SxlZf5BItpSkBzKK5l/8AzE02umNiLDcn1IjSVD2k841VjNj2azKDQktDH2P62
tm+Rs94XpXqpljZuToymUFkXr9CbbITqpyrmUaPokQYVC3SGshBq/EJOElNyGIrGaAtiNT5TWBQ1
eNNjqEXTd7Iq7jq5xHCd8tmQjVGIt+tDEqcLyjdz3DGLGFTM6nSu6XgkuR9H1Pe+feFQYYAdhQ4D
lyj/3gSVW0R6c0YeAO1BVn8DpvvRfkIH+RjKGGJFZv6nfxyldI0hsp1ukJnZS0IKbNAKRICsnoJm
wNtQfzmvkOjkAv6H8Q9jLAPptVMplWqUgNdc8I6yfqTkfUYfcBPedqbkES3aIYypYcAAg04ABeRc
8NANU9TGWLdIuRqio6rf5NOlXt0PpqROLrybt5I4W1DRSDHEPdshrd6vrXOZ9ugrIyUBsFI9+NqI
MY2q2esY2Zi77ndtvH1hQaEhumyQlfhE6Ty09rr2DltQoNo6CvWjJujhOaL383KE5rGRw15JG5dr
K0qOerKKFbUvU+OSpjulk9zNIr9EP0QQrqiQzSZIkBOoMo+vi4Ok7nxIAdMbkfcF9Sl9uVFlXKlC
a0SLjYH+IRNlPs5MLHvRJy2EUgVqXXTxTO09Buy+nkgibaE5IrFrozETXQ4GJ6dYkkFPDRhJth5Q
hK2TJ2UKuvrWkOUNhQqxRyr0QVDF+8B8iLoqSnVYY64czfbddsZfTg50vbaRnDCZJM7u2zxMlrCF
pEm/BwocLV4JIwyLsuC83f3pd+NzeuD8/asSF9jgJYyO11CDSo19vY6VS8zWG8v0ue7oQ5sNV4la
A7/0Sa9fyiS+w/ybqyRrMNnfKN5nS90Gq5l4VpMe6ShDE5ItArv0NodiyI3GpA2+Dei2nRPU9FqN
/VZ5OL8EogQE0sGg6kNkh5uAs56ocSZdG9EbY8/f8+F9HL01ParNxVJ70+/zokS3NADiAAOP0Mqw
+bIHXVJtsgGB52XzbaXdAgLBPS9AuGIbAdyKZUSpl6yBgMbM/ZRcLb2fN2Q3fiX7uFWEu80svRoL
c4AcI/meFKtraPda9vO8LsJTvdGF6brZfYz+o02TyViGwk2zt7mOvEyLMRv/YMtK2MJ1wzAjBauG
DRJs7t6cohEvwAWy2howlm9z56qgKZGVJIWWtpHCOXmQZ0xIesMDxzg6Zhr0oYsurEG9s8MdtZ/O
L5/Q3W+Esf9vlk+N8olorMktUa9DNH136DvfOdpTHHlde2gSSSglWUH+EV1aCpqilz8X5dtQ7eca
bVhPkQzTW3hNIl5jTXt/YHFOldLqCiRQ1YpHs2LvVw0QxGZ/HfbW8fzaCc/pRgznEowEdYgQmGJe
DPbrBCTc+ut5AcJHLGDk/yrC+feGkCKjgHLwVv2dDqrbtIfJeaH0QW9eY3QsgX3KrmS+XniiNkI5
Xz/HIzjtMwg1avh25IUQH/pZErsIjn1i/QYT1S4uHwYTEarzbU5iTxleK7V8GjEq3aQVQJ+n5/ML
ITSbzSdxDksZ1MioI3zSmE54lj3WNWYiHlplf16MaEMxMYf+M4Z+AGSJU7sp6r4Yq95ELkT3EyAb
FesqiUFEimwkGNyGOlFmtkViQ8L4Oqv+bN1r1hsA1c7rIZPC7WCYYrFIY8En5v/NAIiIMrefv/fO
+3kxomOG2pjBhjow3Msnls2p6tK5gTIF8hsoxRh0t4KC4LwQtuZ85LERwieVbb1WY72FkAYjO0X0
6DS+k94DCKpLL7sq9etRhlks8r9bidyxVvXIwew6JJoNMIu9QccJ0N2lvJp+Z6WspCVZQ4szCNsZ
Rn2ZIEypnrLBn8dnInG5mtAaHNbehYIG+jg5a+h7hbbLgJyQ0XZPFoYvD/Oi76xmfQN6Z+Zmkz3t
565d/AQIXxe2mb9NVYP0Xxo4yS9gS1wZxbQj89pLGsJEfoZxSIBLgnFlWNw6O/pAY5U1wNujglxH
AkSIEImqH6np9jJaU9Eyb2Vxy9yii1ApQNvn1c3koubvre0vKuuSEi30Vgi30Li2I3thbfblgraE
SPOrfLwpFOAIf6kEjmy0jkIYHtcAPzj1VAhN7LiLZlwMmm8AqTguf5w/dsLN2Qhgum7jgtSOHKuA
gEjDICDazsmQuOH4UtFAK2XEiiK/C4ASC+wHwHgjPMzbYNNFTWbKCpbf6+lXM+3OKyPa/e3vc8o0
8UCtKCR4vayxF5HOj62nfpbNjIiWbCuF/X+zZCWKMGGB8T+vSo+jsQ9VjISOXm7jNfT4BX0A54Gh
A9xVSNufSsqnogItM+6phaZe0+3IEO50S+I3hJvyIeRPbLJVxwhHvVMhJMTAmG3t41E2lyk6LxZ6
TokOU0b/P6dGCSalak5xTZHmsIIdrnTL+SH9SrfIRorNJTRKy0DGU4ceerQrtPcZ0C7nd0OAq4tH
DqOgs/E+RFc5p8cwGPAvCySYqCyU9Ih3qDncJvMeMFh2eKzbV5zQrN/XEfhycF7xEjr/BeKF/PsB
n4B9FSVt0ULN0l+x19puaD5X3ds8Hs+LER6jDz15CJRITUAg10FPTYtdG3dD/ujIQhfhIXIYDDvD
8gQBy6lphwvpAH2Cx3wJbJ720UiOanmsuiCVdSmJbnmgr/8VxPsEvVqiNEbqBBknfbqepudFOdD+
rS0OVFYpER6ljSzuRTdVaZkvFmSlKMWsAJmoE8ldKtGG35pKn2m32Fg2vYjdLkP54soerprep9n3
3JTU+UXCQLoIuhXkOpEV4u65NXJoPjDPMGfVLtF1b7CM47C2h05zAOkwu31bSwrJwjPG2FbRAMJG
svhRRtKHSRLmiJOqxAuJ6qI8QkgCSKjbsDkatpuE/yFwc9PmJtOvrMzvZWwZwrfY9gvYJm/8oWK3
o5aM+IKoutFnf418Y9rV+XUcXbfNPkofQrxNzh84sUwkGlj2HFwBfCYIXSh9n4CjxSswjDBRlG3u
kvpOaS9jswMSIabZq8zF1LZELNtAPub+gx6K5gcGE8HdZLltl0VpQqxTEuV3na0dcsCgRRhmpTiW
HWsmRf/dvsFQlWelKUF0rE/ru2qvKr4Mhc5xmL7SKAPEPaTDAEKDsRbOyTbIUZTOyia41Mot+7fG
fq+lKI+ig7oRwt95M/LedHIw6GR3A4hTVVSxJGsr8m+sIAJsfsw5OfwT08gAsBP1SYGnWexW0a8B
SCuZ87us76QDFyJ3vRHF51o0uthTkkSFN0e5D26Uq2SOfX2eJDlomRgujB/StcpaHWLC9qEjr3lL
cBhlADqiG26rCxe/6+W69EUYFx5VAju+MO1bBFXpJNkc4fZ/bA7frpIvqzUqKlTBa8S1GuJasmZJ
mR6cEwlVrVBLDRKM7H4qkP+CDOq48VfKsA4g/wBOzTwmH5Jktlo1dQvUZCVqX1LLuWs1BZS88yUm
Wved3h/Oewzhwn2I4wOQrEhSYw1h1aMx7Gdtvl9xI5wXITQzhpTA2NiAosSZmamFxhgVENHVvwhG
ULM4mKJv/yzDYrSG4D1A3yTeI6cufjC7yGiUugAP0hJSdwlV9Q6DFqnl07LMk+C8NMGAMXrLDMar
jQQfQ/Q8FQfW35CMFDBatEjdVIEvNa5CFOYHC6Vfr14z1x7ig5bfkbbfgcREcrsIrvET8dyZUkc9
BXVzixWlOwWpZUCxjb6Dpl2i3qqKJEARXWUn0tids7k+O8wPZVkCaYQ89HiKrX0AXE7Xil8GgnsG
yYmrsP/CgT4Ryh03YwHEbq9jheP6to4mxF6y0Ftnq8TdlScimN1u9IqIXRVKDr0U5T40dp0dkDjy
qXpthG+ZEiSl4ra/SaHs0jiIk9c4HVhLJF68noV+uP+Rdp67ciPJtn4iAvTmL8tub+S29IeQ1C16
7/n050ude1pVLKKIrTvdMz1AA4rKZGRkZMSKtcK73vwp+1/H8qPdeWsOJp42F7/NNFCB+a0VOidn
YPQtLaFGTIGsfU4hGOi+G9O+L+xDWn3Upy3OBzh4bRpu4aDy1gBvCGM7hcF5WUceda9UhEqtN7iR
9tnMH6Jmf/3kLFyiv4fygQJT/rDmc+qJJGuDZkH6UKvawRp+qsl+9OvNkB2GNXHGhYB9ZmrmQSVw
JtvMMRUo20QCAXp0ssO4Ri65ED/PrMyciNn0xilrrNjxYVCfarjhr+/Y4kchV/+/HRPLPPFSZN5y
tQgxEKkwZH8Ku30QrsCMl0AYYAjpeAM2VS/nPoKggoq5Y9bACuUdwzPoru3S+EfsbUPlXmMmKN4n
IcJo8lqJeCm2nFmexW1JS+BS08SUQ/mCgmuebuXoB4UEmKDDYgu37OpTeNEks2kwPdINphAzS5EV
J/ISraOo2rRuAuksU7stxJKN24ytG6Utw4pkEdt3f0VQz3+Mztcp29EYC9xkNj3n5rOs/DKHn9dN
/J6zn8WMUxvzenvdNUavyNjQiv6j0Za3kTe6EQD7mpGuuNG2jfarSt5M5QN5eGnep0OwU2zau7Yr
x0wdGsFN2Jn7MUUSwPykejI6Zz9DRm/BrbidkT0PvfEUMS1+/XcvnNOznz2/S8MuUIyan93xClTz
fa98dsKtlK2E1IU7k7sa+KJMDkJFfXZQfT3winoEjjuak/45dJz0m493wMyma8Edp4LkocnMKmcz
AhiJry/yMkzAiw/9LAkKzPAXpFF9UqYMjIcAA5IPuXyXJSuru4wS/8u7L0wYjKLNVpd2RVh5EX9+
Ta/FKf1NJMd7R367vooFMAlmwEpRKqPUjq3zYCQ6mgYCeHAvhK8VFJ/xXtYOAyplvg8w98mYtmXn
Ws59syk/GrrbbDZo1Rb7aS1iLS0XnVow42hiwTwx85kmKJRoVFlumf+bx+Z9M0qHsVVXwGm/R/fO
TxTUxGhMw8QA+ogWzPlyJ1lupUImOvWmOQWuBLrklxKk5t2Yq13sykkDpLApJ1Rycq1GVSVhBHBK
lUrbKmGYPys8q59o1NchY5VObW613lN3fV11A+rpbZq5EtKQuduUcfDRs9r6Yz/l7KAmx/ZR9aK1
y0p8nov1AHKDj4FajDUPfWWbJqYeVbSsdJ/nS4H8aeIkcKpLtu2Wano/Vgn5XMKkWST9BXaF3SRX
hk0ViCmYsfPdlJTBQSCCE5gnv3zzzgsPnffFSA/XfXTRNU6szFwDhYsuMsSEiV2/xvFWqSC5UD5d
t3GZxQCoYopNN1ERFZDt85W0NVD7QusEGLd4VlvjIXC0g+lNXB+5a0veyuWxFDzEeCmK1igz2/M2
YF1qkq+0LKkC0+xUqqsG368vaNECpSoyACEEcRE+vBym0UBcT5a5d3QPDomVwZ/FLTuxMEtjxpJO
aRFjYchfOgik+w9ydOfEteusCQlfBno+jiOITeDFVvif2cfxOtQkVYC40fQIBFIuj16wy3rXsJF0
3F3ftwUuwjNjF1jwyvOrTMCyq3Kbqg/9eEjLnR3vFP9o6vtB2+b1Uxpuc+9oa2vquUuefrJQR7xv
TjJDtEeACoiFyuV9RSncOfprqm5LAePUxOzpVwSO5ykTJtpk2w43sAYQ4tEBiJy9ZG/qNUHwhVqx
2E5uFh7zfL35u3rI4ljPAOds/GJfN8/y9KZGR7t+GgN0H/61tZtE/1ZIPS19pN7k77WxUhFbOgdE
J65Q4Htkh2LLT7bUK00/ajXWm0JzwuyO26kr4WnRgiXgTSqkOIBZzy3IU1HEqimQR1rtKumDHK5x
ci0UJwgV7CKEXII/fX4AqlKSS3RcuLUM+kl36fiqOEcpfvCbXW5ufSd2yxqEBH+vlPqXTt6J4flh
iK3Ob7oOw6DSHemgaD+i5lEZP9XFrfJ+gOLZIucaddHI2S/EIgs/39fj92JSb6Ug3F4/32srmh+x
MkvMUaC2AwjUzOkpye7Ifz3zh9wcwY+tWFs60Kf7NzttLXiPOpbFmmjaW9/q5jbqv15f0FIYZlRM
FnPYFhC7WXAsCgM63YbJH9vT6XVW4b9hp0pun6OWEgz+tIMuZo11ZGkTqZMJxnYwfbY9c/lBCrTQ
EQiONP7QNPCWbyT5U664o3Pbr5EiLWyhInjaf49+MnA8Wx9UiUoumdhqHKpiqm5+LBpz2icW1IbX
d3IhNCrwC1DaFmKCjDCfH2RfRpa3h89gE6J3qYzho58/g5h+lJTittAeA1nb2wbp4HWrC1S8JE5/
zF60BoaWFMEgfoSDc2S0CvEVa+uHn7VRPUqSeVsXHys/uOuCess9DpGD7mxGtC6iCTkp65MeBUe9
1Te6svL61Ba+Mj8Mt2LGnwxijgSp/KjLrQzntXMmG6TWj28DI5fVTeKE0Wdek9NX20mcm1Br+2Ok
j/G2apu+dwu1Qea1mTy3nOLgS1YV8nPmqZG3lfvGSI5eHbcwKPdDc5sN2oC26GhqW0sNin/aqPP7
rSqlwz8J7M3/Bh5MxLU+jIPbh6b6w+oq4ybrx/hu9O122HBXT6+tUyk4hRx/9eoyvGHMpd4DUKvT
eylrnYdY7vKVpuvlA5dPxlAaOAmeTAijnXtKEjWKHhT0+JX6lqeCpP0z5g+JtzZV9VsbYJbdMylO
f00MOzFIPct8efh2TRno9P66KpM3QRB0D+xp/ytspfoo6y1kFWZcDD/sTG8fs6GnhSF3cbGLh7i+
7a2hek3inMpuA6HfpyrU4+cykdofhSNNK1uy5CzwAhkg5QUn8NxZ/FbWkQ2hD22NUniQzEndmaVz
UxRVdaNpVIFG2/bcMde791/wiGOBRxX3I7K8s2/B45Vq/u/+aP0CTaFrmbvrB3TpY58amMXwRvcb
W8LRNxCcUDbJpcL1QnkTvb+gxOAvybogXeT/zAO5VHZlG4p2lG2Wu7aNHzOtdduuWrnSF9IVCBqI
crwWBYHD7KWTpV0Z9XFPHdrut6HEoR021zds4UbiQQhFIBNtOlJTs9uhD5DD6yoWoo6bCgpxNK1b
FSLMzq0UbcXWwsehC22YQH2Eos28S9jJepF0Hp3oIHe77Fs1PDX5LloTzVrYM6xQmWDThELPzMdi
wwlVexRWsq+m/RCtNS7W/vzZUyoYu6lLRHfYHjJXlnb+kK3s05qF2VeP5MhsUpUVZGp8Y3bRMS+O
17/68pf4s0ciQJwk2mURJOU0soYy8/eOBiHM8MWkBPv+gS7EW2zKbkLMWHDdnNsxOqUIuhQ7qfIy
GYPr298b7dGJgpUdW8g7zuyIHT1ZD4pS9QiEK2Vg8nnsHur+i9R+vb5lC1X687XMTkpsemo9dNiY
/NfIAxie7jIrcv3+2EwPavUSZjey8338i4h2trSZu5nQiEqhLdxZR9az3rSlvCnyO23tU61t4dzp
gnxsnJblefYHo3iq/MHV4u31PVyzMXO7MZ+8VG2wUfmvk33M+w1I5rUUbfH0UCxkWpFHLFw7577Q
2mro6zUbVjpg0I2tA+nY6IrKmiV/GuEWCD9XyYfaQ20ThG6bfGTq9PoyF3ocuIrIuVGBp6Az5yTL
6xLIdI7bt+Ves166dA90YT+UGy91XBnonzzcJ+8nljWQ1BTZNweOUvssI7bMeBorxSI1TY+M8sG3
YtfbqttdX9tC6nBqZQ5YqJzUhoILK0b1lhVbfXqwu8KNayLI3kvfrhtb8heBvBdjY4LCduaTU6HE
uS2DKkqqbVUhPWRRK339CxuQMCjcTLp4tZ+7S0+W45QO7hJmvzL/voFoZe0WX1yGxoWHcCXZ+Ryu
m/dV1IcD7iDgCoFA/1GuXyP7X3J754+ROVp3sAMrmiaMNMVHj955+DcFL+PUwnynSFHGKOX0SmXh
0pk021tvje95KR0BWgCwGQZ50ao5/xrpaHGme+A3jXIvD9u2+9pZey2+GfvPf/HZdR7hlIKAlP1W
Aju5MaC0TeGk5bOb8nHytn5146mfrptYujEElwioy9+a3/MT2eZNJzcTyBsl+VpIt7x/tnm3G81X
z9rbziFWf1nyPrdWSr0LdztWUaliFxU04GdbaAStZ9LSJZAjKKGilh16x5KHWL4GTBHfe/bgwRAT
4fCu0VybnxwlaZNaTWPABGa7y7XS9Wym2ZiBGYB/KTtgGSBqJVBTPbraU/zj+u4u+PuZ9Vma18Wx
LNngNMC1Dm5mPyrlyvoW95EBG2Y5aJuY8yZXYnV1Q9Wc5RGwY+nXMLxKwUOwdlksBAcM/DEzW0cT
aE1YOZjR/HtEFrvgaHj7v9iqExOzLGxSJbv04xQ8I1S9fQ0G2P943cLaIsTHOjlNUgXPsSb2ihKE
mzu/gg7VsmKlH7hU7WdwhwcXTy7KxPNnK0xVsQS5GFgMdNeKkKddwNiA5mbZIw9u7MG+De9xkX8a
2k/eGuproeJ0Zl34y8kaUc7tIknG4dIuOtSO9UHuyjtBl+VrJogs5sGHFEesD9e3diEinpmd3YFh
Evk8plj0pL3W3n1iPAzKV636pq1NWF5+Q96BFhwqOsLg9NZm+UNa99ADylZEM1UO3LgtH1NTchM5
WIlPl/somgtQ6iFWwBvw4k3QtGWTjWZM96529fahGD705bjptRsZ/QpEfd+PsxVIE2yhHMwpmBfk
hyI1k6Kw4g2dZEn5FAevUv31+kda2rsTE/PSu9GamePlmCiAcVb6m9aa23rcXjdyGfF+I2a4rGyu
YSQ/zh1whOa77wckqUur35lRve3XcojLkIcFm5FC3s70OeelslSXzEwOkS+3OreQbgx112nQcHWf
ry9kwQzy66JswliAcO7zheBlaee0wAfS9pPh3GkDEvAfW2XlTbhkBcw73HY0sqhviG92cl4NaTSV
2POxkngMj5TeayK3j/0k1TeK7EnH62u6PKY2L44/1sSvObEWW0Y0SRqa7FlYxq5efB+y5KPqf7Un
9Tg2v64bW3A3WFwhUuAcwbqtzQJ6FBWBV5a4s5P70Ch8H4BOmcWH60YW3M0Wn4ghU1C90EWdrwgw
cpNbgqVsAHdhuKQy1gs3pf3PdTML4eA3z7YtRLaBJc7Czhg4qVIKPJjl7ePpLYAHKAoZ/drmyh7w
L4WitaFJmnD89PPMxcbLqXgBLFGhK59lssEkpU7gwyWrFXY9ubLujQyKyN4z4Ei+nhXw5HYDpvg3
lt21W6cPerdUbLJq3sjMHUhUZ+qN3ks9dNNT3d/0vaR/Tr2aVCSUu+IYFVo8bTuNaCqnZhMc2j5B
a6Ajst7XVd/eU0GuHktl9Nu7wgr1Z3MyOW/TOO3VZgzuTDWVv6ljbt8NoV3ftLhXyPBYSmDWJ12h
eRjHEhRDvmP+SuV82E+6Pf4IpdF4yWsv/RDQyfpSxHZ7pzvxsDew8VLYoD6KLFODbTo43a2emOZb
VwawO8VjoLhD2zfjVvGl7DEPATRPclL7m7GSu++C0bPeQ4CW37TmRNiueit97rOqme7osvbeswOy
9IlRF7vb9FAlNu6QBfmNZQTj56Ktgr0VdjCB5gr8ABQ0zUMQamgFeDZ051u/HRkAmtRAekrUTH6L
y8l7yZs6pH9iGeVN2knRFsE3lHM6Pas31K2C7C4r4vyWz6j5O82Jx3/VUs1TWNPi9CN0RQXvbAjD
91ldh7/qpkzUvWRVGW9iy2pj3uV++6bqffM1n3w0ZbrAjn4g1qDtKr/VkdbIEu1eD2rKb43pSe51
l798Q1MTkwVTngVMAsDH+ckKuagCqYQrWU2njQ73gyo1hymSDyHUzF6X/htJa42rpcNMSUJoXTsQ
ss2LIobnW3qWcsq0eG8CPmqH90PsWNSJhVlQL7LEyhvBluojHSslo9tnN9e3bW0NYltPQmwzKq0+
/o4U+FcdPg7qy3UDCwkmFEUatwV6V7Qo5rGoAa+aZ81IcSNXpW9WZ1lfs8Dvq01pZ5RHHQgw96nn
+JzC1Owmtwm8UN02sZr+U/laxPcL67si7Ltye/2XLS0dslHyM+jtKNXPAn7ie0Pv6wAj+vaTpHSu
Gaw0GhYuS1b+x4D4ASd7a1dNnKu/iY169XOsQuMIAsMYi9tMXbG0tpSZ8xuhnUaWkFasaGeAvihW
NaOWbkeLNykPbyi86QKcryV0QuKzwCYQqbaq9dmB4zAwVr7IohEai+ST2KLffW5Et5Kw6NFX30j2
S1fvk3ZraCsmlr4JPKz/mZi9DB0gq6YX0aWrh2+xYW6jFkh21tPBXGO3XFvMzL3kvM2LXmIx9XhU
qtuajHwNhbCQH9lUdMiQwD2A8JntV9iNakfcEyiEbA/r4D49mB8CiJV17/1UrtAhnJia7duQy2k8
SpQovSI8InaaJf7eaLaN/BAE78/6zkzNNm5QLL+LPUZb88HbNma4hWE1yT/rMkzukrm5HgSWrg1Y
NCE1RqgGNPvMWOnnXVs7bGFfbMI6dIsAjbwjMlSugV5ytOYUi+53Ym4WEmol1sdMwtyYem7YbUf5
l9e5XfL5+qqWfI88kwKLqquXnVRYzlojMYCMBIgfAEiwAW0o0xo304qVuWbsmPmyGY4ksxFsU3bw
bOqv5hpz8tKGnaxkPmiXTtVUxr+lTwvDPPRaXFH2Vx4mKPFoFnnRh+sbt2Zu5ubhiLx5nbBxmvYz
sX4yZ7cpmBwKoi/X7Sx0M2DuI2egZ09/GAj/eairOE6V1zIi33HvpsbGMV5b9YMyUvkIt0G+b8b1
xuGSrwvIBjh3FOxgQj236QRwrPs5YAotz8REn3aXt+2Hti/SnVI9dvRwJGcFFLEUoRxY+Fmi7Fg0
qc9Nkj/2mtXDNSD1eruTtGcjbj3YGjL5prDLN3g41lpVixZ/cwHACyYErc8tmm2j12VM2M3HxKLd
pqA2HPeh8k2NPSnYlHrpJYd0aNOVQtrCFQxoSjMtm2IInMOzJxefOIvNnrZKFhg3eftgeeXhus8s
HLf/JWE0QWbRkZqtTErQQddbKt9yHKc7Y4JX0qzqASyG9e9fWOIdzCyCI0ZBZ2uZCsekEEyUinIK
IupLax0KtdxdN7K0YUyeC84YZlIuSurKZAdVXAliN3N0B8awtDXlkQVXcE4tzJzPmpCCkbWRrIie
fPQcyXtFO6bpfT7+RZ4ukL30R4FGQGolPt1JphdnQzbao8BUKgyRts6mCH5e362FwET/kVYUoHXg
RXMUcdxHVqEVGgQhyq3a32b6brR/5cbaM35h4Eq0V8HewBpv8dfs0xtJ2o6hSCmaKMz3Tut3x6xz
qsm1MsP0t5YT2A+hnAaPvhO0+bbK0/Kx75PkQzhp4W2Sqml+8BjvjtyybPWdanrJB1Eqv1ejAeJe
FWV2UOQGFJx139eeG+VMX+3MMBxVCgeh8SFxoI/Z0AQxb6K6LiuePYqUrWSBYhXntQrWBx4ajmSK
3va8l+yNse9VNAh4uRnybuwzb6PXtXTTN8Jg2Yw7Ve31gzG2/aHqSntz/WNenmTMM7MCszFN0gsZ
UZRC+zAuaCtCV1LuGyv23+wRwEjmVe8XXceUQHMC3gGAPg+HgxMpURbRX0zabnQtJQtvgsK0XcZ1
1vhBllbFlxNsX46m8iI+PwSUZ6S8Txi1Dcaivstts3hRo8b+YRcaJZzrO3h5HMSUFEHVsIHfQpB/
bovcxjHrjgnSongqNVpJ6Bp340EvpJVPtWjIAs2F3p+pqXOiD181SyuLO9rMgBvHUOG9Gj6ixrOr
9fL1+pouAyJr+mNqPkvkFXouTw2mRhOOvzp7Gtvi63UTi58I7hYambbmXAT2Uk85cwUm+s7fpp72
HKPBF8Tjyk218OZnKUCy6fOBm2VV55+nDR2qeMlIf6Xft9NrmNxJ0WdfvTEY8Q6RzizvJjTSo8ci
AY758foal7YRFgOhrM3VQpH13LYsSVYXxgYNYqSa0zbbpOH+uoWlXbQF8JsUCrDiRd2nNXLPJPZu
wuIzWm+T+vI3Z0lEeRtiI0FGOO/njH6cV1PF+GYfH+UU4YLpGJJFXV/Hwk6RBtLA4SvpXCna+U7Z
Rl6Gha1A/zEqmzbeMT+yYmHh9ICRp1ogEAYyf59bSEvGBgMvyDZZ9uAFj2H5YDm/enXlwbiwDjHh
hUgAE4DMcM6CASKZWRNncbbpEXjU38w11ZuF703gRGCa252mxzyGZnXbjMzwZJsCZt0+3qrZk9au
KC4u3Egm4AI+hahG4bvnO6Umnm5S4so2pXJQ0o+9fcitL7p5IxuvnoFiCkO91z/+4qJAaQiBAEDu
qngsnKQsSgxS3e8x2EX3hvE5sL7GDJT9/9mYLWqMZb/NbWxM2ZPXPlGyjsIP100sfvs/y5gLBFTD
VAPtxoQ+jXtFSY4jUwLvN8FIBCeE/zLLNQsoVq9nJSwS2UZieDU0LWr08V+s4tTELF7WoRVQ3sFE
MlWuw7hzt/I6uXz6kWJTCsDHHNK6ecgyjQ7qrrLKNmYeunr2MXqjsUqJY2vSqRl+XN+wJV8mWYUk
TEDAUBM7dy1czknaqskQwHoaO+STmaaW6amZ8A8eRs88yGuyZUvOzAKRGmJGAIr6WSRroyB3irwj
zpgh67lNo+/tGhHvUiw7tSE88eTAVFol8SrDhpS54a+u/iL72yhYcYSFrbOofgr9c6pR9PPPjQS9
6g2V1HNpGXeSGblp8MFkDjJwXMW8QzOqnFbijvCsWSYMpJNMAG4mWtTq7Ij2tYrA5DjyrZwPk3Sn
ox9gbrQG0MW4Rja28JGY1+CJ7OhcBxdiPLbeZeTicrap2hEKcV6X+sdyWGvKXFgRpAEms7KCS5Gr
c3aUZJmpHHI0oIdNzAzTtlAy1woP1z18zcgseJaF4jTegBHDA+ANv5iW/YXYmuAlEAy0ODTwkXmO
Kyv9YA4DxASRSq1d2/Z+sbm+jAuX/m0BG/Rsxej37OJs2qJgVI6W91A626zc2s6rkjgbeSUeLOwW
CQaj3sh0i7q++PcnJ8fLq4I0uqASXjbIsDLJNH7x352UMYiPzC8VEr466d9sLVKdB0YlFKyyQHvR
2m5rZMjv+StxdGkpp1bU86WMSe+1kSesgJ80ZfmghO2TZq3hkxbNaOwXT36dV+LsVHYDb0ZzYhCv
S4z7ZtAeLMAjatq+341RRSZDE8ghMYE3W80kqWZliBYF9W4LoFmpuTSQrjvZxdXDh4GXhpyGkpVC
/nRuRM3LjAenCSjUMPa9E+6Yyzz0PlieJHodpH4bBGsUPBdRdGZyFgMiuyitoaFZkYY6M9W7sPju
e802ZtJOT/Z6dYDp6voixZ94FkbJC3hfi9IfqA6YIM4XaU25WRgNjVrbrsnZLThqih28DQdzsl87
Lz1eN3eJghX2RB9Bga2YwtPM2wMPkuVWKHP1lBnbZFeYtO0PebTJrU9x/FlRXoLgzfFvr5tdWiWj
kDoqQqQQIAbPV0mO3IdpRdFaq279gP6MaBnf1YPj5t0Kf9NCaKL4RKORBgaTVM7ca7I4mcocU6Yq
36Sad98mMTRG5a/WaV6ur2rJlGiSyKCzuDLmj1U9y+ve6PAWw+xkt1aK9sEOxua+qEvJbfzxLyIV
Q5MOtSc6TqIyc76LvWrXiicooCvV3NFvhc6aatm7Qd94CDhpgY0nZb14QTrAN/AeSlyw6lvb2PIt
d0qyl1BJmDzN8v2YZW/X93HJO8BIi7WJ233+TCqtqksqIcBgd8a/yTgcVFSYJ7+q3ciO97W5xiK2
Zm+WK9VDDZYqwF6Rhr/koEGUdLgdqMDXUvliVu9OX35v6J/lzY74mOVWmcRsqJ3BtCt9RKZ3n6+x
MC4EfgvgMsk+XRPy5Fkim+WjAwceaxhi9abUXprO2IG4e/+9f2ZltnN+2lZxJOr7Q6Du5cp7a5vy
QZt++mG10v9ZWg+1QAEXJJmhNHju69o0RtEUjUTi7jXpHUbJJDdYC74LNwzFOcru/IeC7vzq15m8
rjxYhyCIUraB/EUOv3h15GZe/VKGSLquxItFcxZODtQNpP5cr3AcAtAFYva5nopbK75PtH+qvtyZ
/xb0xbs16hfxLeY3C7wGJAEkNuziLObCSt/KdUfGETvOTymB0DELV8DDSwGQ9Ezj8USaBg/W+Ufi
EKHdXhNrqRLdyG22bfvxGy8RpqqMlXtyyR/InyweaaIiPX8ahgrwvMyiURJZR7CEIKGPtZqslB0u
KVc4qqdWZpeHqYdp5ggNtibR03+kyTBvvUGrnmG4Gj8p0mQxOW4WB5oqCbVJq76LCqohblZFzpPq
9N0HM92p/Rph/WXPd/azZofBCUfDC0wWL8Hfk/QHJjzMaeMbAbpa27zUNnpwqNfugSVvpWnEVQPb
l67+ziROkm8Fyl1rgo5wU1TNTWhqN1PY3nvJcBw5il7V3sZ69f6MT/Sp/jM5S5K73By9zMckvBxu
o5vuYP9svC2Aqx2dxCxcOY9LJ0SgdinS6zAFzGdz2qSYskRwBCiO96zBSD6Un67fbIsHhLFn9EnF
23UOElF9I3PGSlgAhxzednKqRIdBU8rAjQrD+94EXfE3e0i5CdoPXn5Ums/PZDeOne4L9FCThYfW
kt8yubjNC0oOlvrQjJAJpmuqNIurFHVO+LhgzpxHmqCcBiNiKmJj0RTQJxnWxOxOzx3mL4yVqsNi
/srHEkENgxfYO9WKYkRSubu9JmEktnd17jzL30fxz8FyJe2x9D5Y6l63VkLDYvzhGHAQdIHZnG1r
QF97inXRRq0tF+mYZzB6ew8xmesOs5SaUC/8PzNzZExtj77aikMnV/7Obz5LNAvKfB+MExrHKyF1
6bNRvuV7UTaCuWW2JN+QFNQ9RaI3ACWqPfsfp+ytjdQMAXQ08eH6yhaDGINwOo8c2ga8Pc4d03c6
myYfX8tstcewes1tC0HqvD8khr9Xp+TrMBnIVjxF5tqMy+JCTyzPworXoGhTG/hMmKRvvfxlirWX
guLshobW/voql9yEWiINDxJn6mOzNMwqu8zzI0zFpRG7haH/cpr0lsbamuDWUuyiZUpIsajBK3P2
wrDRUAYcmJik7f41L53A1VbpfBf3DYIIHlFcuXy78y8WtUPaZw02MgsAMYLoeQSCXleha1x5Hy46
B299SjxELDEFem4Kmpxx6ie6zWbT2Mpt42h+8kCyWQyujpQBEPUuqm3X7NX4UW+M4FUN1PbOBsz+
/joNlUao8niVM+Q8PxRGWLS2I/FD4qr5RD7NWJsabTNYZFfi9OKSgVOJCppoOs67A5GhBIldEjVJ
g281O/LdGLllrw6+eV3/z+Son4NU26h59qzwHLruppdflkcroZr9plB0QTljaL3RF+Q6G7pvu96E
Ij7f+nBcZtnrdUOX8QxD4NXoeorX5DxD1LreaDWH/oRX32fmtyH13SQ78iCnM7Kypsujd25KrPkk
X4Heq9AGHVPKiKqes3NyksW1C33NyCwT6wyjLhXR0kHJxK9/OFLnxu+WCABlTO+Da4aqELNysxjC
tEclDz6l/Ji5GzPpjqmV7DVprRS0sBTwRqQIzGQRsOaNw1EhqSwUqupZbX2nK3+wPAKyX/gr18yK
nTkTMyK9OeKsE76Wjm5QSPtaGnaesYYzXjQD25O4nclD5hBwyelGqS5Ndm30uo1s57brmDk8X633
/mCl0GVhypoSEiQC83ecX1ZEqgSy/9As3NTe2dYmjh7sPNza1TezCPY2M0HTu+dURFACgUHtRQH1
Zs9czwzrIPJCrNpJ8hFuqM9qQdojSyi0MQNkMOyW+s7u+vFdiBNi5MwULJTQK819pNP8KGmnMGf0
R9532o9k7A8TGfmIZtB1S5eVVxzxj6W5l3hh7tfDgKXG/sRgCznJTvKM3TR8M1RyvV251ptfMzhL
R5Im94ByYTCoS9fqyRgfo54Zty+hZe9q6c1aA4wv7iWcZ8znCQzI/GZpLb01hjrONwqwxTF4GdRx
K3tuZ62kyJfvNnbyPzu0Es7jYJUXcuGZLCxSNCrXX3Rn2njRRjLeUueLLa1J2lwmIgpLglQIp2Rd
2mwfrSnoA78ijJTmnToWrgb79XXXWDjZUEgJClu6ACKtOl/QUCYUGpjp3RS2Kruj3Ee7uIG6Bd2m
NV70pcVQOzaBHItzNn8R0lFLpES1aKf7hWsYz6sp1e8E/rwqg7CemHsmgoAgnCc6bQUGt/I4xYNR
Z27hGXdWajR7aYyeAll6SmvduPXU/l6RpFvbrm4kNf9UltNDofo+PPCcwjp4poekkzZ3tzkSOJ5E
RubLWrdyIi+pU7muAX2L/j95Cntyvu991QFhioOc2SBzXyjpUQ4EYby8LTr00QYg0ZG3kYef/mRs
I8UXTHsr5caFLw+5ABPW1MoomM3bBnXh0YEcJYEHuPU7y/WrV4itDu92L4wwNItUDgCa+blMk7RM
i9EnEJCHebV8MKHeX9XOW0j3aHvwOOZpZwGbmSfTbVRmihZjJh/iXdZ+skaBjW2G41QKOp12OyI8
pRTIHhr1Wq65uI88K4V1cor5iCNpYKmFBrb1CE6sodkMhXKXBGuQgIXTIxDm/5kREfA0A8sqWJha
zIQ5/Z3EfGyCNeH1hagtWoI6iEpyV/hOzk3YJXJCqURwM6tX3XvssjeIdZrh1a7fdP3Yeiu5y0K5
ARGlE3si2J4sqRkb2xvDKN9M5TavHuPRDSl+K9t+utWlb47mNv0nqTu+3yMp4ms8Q4BYkc6cG2UW
N08LgHz0J+SnUctvB994CqW391uhd8Xwl4zvq/OqDRSTgC0TVByNZNxVzXhTVvUWmO/KdbTkFBqa
okCtwNhdlKH7yA5K8iGcghEVrf6X3P/969AJEKoKPohO3CxdViMGAjqzxrnlj4pxq6EpkKysYen8
ALETo15AhHC+8w/iMZGd0zjF65ADySpTkIy4q3fDkm/TswcpCPiU2252k/qmnTvUQ9gp865l1AQS
E6V/iYNt5v1b9ds0X8ljhRvNriLwIWJ2DfYHauZi1Se+nXRVxTw6Q84anJxWO7hq/9Lkz6EdukkU
uuWadtbCLjJwKJqyMpA1Euhze9LYGSUvm3wTZ2Ja1/7Z+VwumroGHlzwONG3BDUiLnJqded2Mk0p
vCCURSpZSbdTr0Kz3BlrVJ1LVmjCUoNk/7giZ7tnxyW7l4w5IiN3A4LSayOaC97AADBPDOhygY/P
y2Vqa8G2FvDnS9WukCmlxnRDPyr1Pbz9qn8Y11Bqi/ZEk5L8FCaHecMNfIrRNzK7ZuXDbesMByrx
run80qwf5Cyw81kH+sbvHT8mwpkI+8HE5sjc77NN7Lus7GNSHC6m5mj5PTLja4xOv/+MuZuzLEUw
R1G8nScReqsFOVS3+can+AAxRBLehPJDQ0aMNmb3SR1de3pG2McPvyftoZuegrV4vuQqp79APXfI
2Bi6ocz0fKN6k3SL4pf6pJfGz3eHQUGp/N8yZzGq0mKFjWSZUSzvJP6JBNKNBeHYdTMLr5jfLTjA
+YBWGMA6X8voyCNk2+JwkUY0hb1RBnRFwqcyX2NQXAoXotn3/yz9TqhOwpNRTWEYpEq+SbTpmOrw
kTjRburN1/8h7bp669aZ7S8SoF5eJe3q3mO/CLGTI6pXqv36u5gPN9amiU0cHyRBHgx4acjhcDhl
zb8XCL1qSDshY4I4J7dueaY1KUX8K4gRe3a8+H1qkysVHi/YkmTehGDxkCgFrQrjm4fec4uH2sYi
N2Jg6Wl9QWl8u8z2zmkLjONwt1nW71XjVkN5bd7ooDK/1rUH224v487yG+O9zTKJ6CLvZv09/BL3
DZ7dHcX3LFb0Ug3axmy1o1WXxzQjtx0iGznqIB34q8g2EZCISFRWcAGBUxCji8Cvggov3uSMgz5n
Y4/ixLLz/EI7TFqAsYK5ngSFAq/u9fxGC/TJhb1mBXAoEEIL7anmLnbczgV4yjB1DKOdrd2c/1wG
iT2TYXAn3YqqLPciUgdtUvpLtCvnOGykTYNCNVpJwqls3NSTqnWQxMx2bv+qoK8oD0m6Ob9eMhRm
1Vbnj9QeOmIpZLExAi5GscIBzz7dfTyPIl4xmxFpYCgyCPhPUVxtSR2oYR3kGMauoYE+T5B82p4H
EYvyF4SfE0BApqMuLdt65ao0bwpnn87BRCXVEEJ1RtwAjUvozvsyh6spnSidHCyY0hlwO/pDbTSX
FCzbaNPXg1GLdvooC/aIlo8FXtBiAl8Hhdiny5enTgYSWDRlu26KyKd3qRblzuu1p/MLKLjBwMKC
CCBMPoD4qsEma1Jtrhvogq1fYbzwrorezyOwhxt3S4M4jw0WAzM1Y4E6FYSMHdVbA86h4yYFuNRA
DJCREf3lXfk2zimFXYwLif37igmCXvT5ggQfQ/AMPtC+FIrVeyZcrD4JB+/VNDYRPY7mG1WDfysc
gEANzXp0YPB4u59EmkG7Cm5OTX9M9mvUHmL63OrHRda0+XWfToB4g95VoKbKR9yZWvvDyWCyZePj
2XE83SaM/LaRLsZbDoywfICsM4el6nsbXsZ0sfS3drlTyEsb75vxotYv4k5SzCnaoTUcO9grG1TF
ZUpbCri8noNZPYBTeRclb8q071NZ8Y8QC51/qEJEKRNyVadYw4IZ8jhpuAzV595N96a13FVGu1Fa
6iOzJPEFvh5c1sHOCvXAGof/OX23lD6NK3ZTjGPhO852dJ+ienNe7b6aPYYB4lmwGWA4G88sUKWD
O1cjZjDT6rc13zfpJZlRBiJ5HIt0DhXa6HOFY4ikCLdumoZpjobDULQ7O0oQEbk7L8ZXu4oB4DCq
eB78sQzcUlG1qcu6SeugKkO7xizOj9i8MdJDgdmsmaxYU6QFazD2MSuNK5qKUAo2ocBdTD/JDpZz
Z1m176iHTvbiEqkAqilR04b6PFR4cVcf6GzH0iJYuAazN/J2xwbAWUTGMCBEYeMkcCcx/kBu9Uhb
WQgb5zWGUN3NHtjNvHvFkbGxijQNV/hfEG7V3GZUYGkBsuBwVocu+Vi0o6rJhrwJNwc5BviLiMVg
Ou/p5pR13TlZAhg3sy4KNOzu8TQFbWk8vTnUvtLjqJAcISEihj8jTYpMCmqvTxGJRUpLjXC/RsUv
dsV2TtAoB2Wsw77anVdz4Rr+hUJJwCkUyPT6Lq0qqMO8B9VdM9a+Z8Gtk8AI9WEFwx1XO7IaSkfA
RPnGHl4pua+T5/OSCBfNxvgShBcxHZUvQcNACbNFqU0d6PrdkG5766h6EYpHAltWwScUBsZHRckz
rAMfhCHorR+NAsKMXbKtZyNIUeEzYSj5eYGEW7OCYT9fGYW8GF0b0yzrIKMFYmPBlGxmzfb76hum
lHW7/L84bGFXOGgRzXWQ7OP5gPHDBnWfyyX+zvavILiTithYjOE4gBjieyu5SbybZZLEFcXb/ykF
d2Y606ONxRQZpFVbEl/QbNeAsoKYmDMjfVIzdeUdktWS8a49qDjGrjEBRkuCvtSR9QwsO8V6s6kb
9k6xGRYzbGyagpJm2GeL99/Wk/cabAdNXeAC+2Neqf44mLuokwU0JVrOz9DRc9ASuDUw8tYLHXKj
9p7vyMpnJDrOl6o2djVimBxAtDj0+s3gbi396MiCOkLdQAMS6p4QBcHo3VMNN9SZEG0Cylh/YOZH
M2+G/C6P4sDJZP6ccNVQTgySD7Spwa07hSKm04G4uYahUx+NZpMXvx2ZLRV6JisI5hqtzmsa573h
RpDGLp/d8n3SfmZeMLgP7qj7KKg5b4TES/cpD2eEnEHJq9HEG6xVQHmU0JBMEzpi/dF6r6zn81gy
wTgr0cXxoDYV1o601h65m2F6sVD6oRmven016N/whdGo8HenOIOBTHnWxibQ9NJ8z5058ZGx3GJ8
yuG8VIJ4FzzJTyC+5x/lyTVy71jCPt600aNVhg7Sh0u6n2hY2fsqgXUn+0iVFQ8zAb4YqRUud+cu
2gT6YjSyBlGbPQ9eevCmRytimOhM89JAQzS6ab/jNq9AuVhUFS0diTOA0rHdFvpd3YyY5LrTu9cR
g5mL8eP84kqOG5+GQ3V0k6nsuJUU5cPoCW37+j5XHIlUsqXkjhy4ea1lKACjVh9WGtT90QEv3Ozt
yRjMnt/JPFuZWOznqyMe5zVRJgN40Xzl9NdV9ag3D+dXTvSAWmsld7CHJq8bj0Es48M0vxuz5D4W
lB6cqj1ndCc3iu10AIA79c/LrNxrXurXGrkD0w4GoFgXSXlT5+gQKGzZiWNO6znN5wxJ6+qNmiaA
ts3q2SjoZZrHF44zH3MzObaeGix1CSJqe2NNqsReim0Y/E/MREHD1R9jsNq5Em2u1OhhnFPFDHL1
Q03JjhTLVsOAmaJNr9B5K4lWCHUFVxvqXfGc+1LhbqBBYMpTduIsjARoxk2pmaB9kRXvCi+CFQx3
sDG6svXSGWvaJ8O2cN2gHZObAdTHhfGbeLKOcuEyohcUoVlUXCAVeXoA7LY3BvRIwi/oGXFmFnh0
14O/TV18vXrJBv/8YRAL9wnH3domiPs70LnjvFXPCmph3JeuCpdua8jexTK5OEOC2F8UTx2AaPag
lmikOvbTRW/eKOrRNH//N6E4I4J2MaUqWKZ9pj8dc1eCvW661JIrLw3PA8mE4kwJq0ulZgWgHixd
7nUaPXkR6LLuq/Jy0r9jVpC/YTWwcKQsk33M6oB5amQWGXr0A5K4h4q8qIYVpMUc2A4B0xESLNOH
GucPkSdL6TIpeKPC4tBoOQQ/KLhTToEtu7PoMgI4SdTDpHgXMJ93aWtfDYTIDpvovlljcUKCQbCs
1BJWZNKzHYnDsbqjyx4Rm42n+DExwbfmfuMIrCHZJ63W1SziuskTiNfl/xTuhUL/mXrMSYnAySsj
tRbpC3s4g4ASNUDIi51CtXTopxxkHsGSbZ0IDbZvunsZzdVW10M3lrF0Cy+iNRxnS4rKMWraAa6B
T+mYh5zoPhi73RjJMu/SrTZ18ZvatuRQCNVlJSRvUkjeO7XBtlC5cqfdUCFsiIoGW8YmJjL/a+k4
i2JU6E3rEaMKqvEtUwOV3GazxFNmv+KL5iP2jjmKSJaBVex0v5AaobHd4Iap3Op6qKN7eFySK1sG
wZmQEkN63apv4WDV0SVO/6bpZI9A4UKxhhAMfWAN65yCI2DUJBjNhMIj9Ehp5LVTJz+VMcgJD+5f
kC9l0AhyYVbHBFPozPPb0j8mHjkkCOZO753ykCbanQvet/PWV7h0qBJDKpOxM/O1vSUKCVzM0UaY
aH5rvVtT1topVOTV7+e2ZlLLeVCYi53Y9t71khuSIU8eV8ommr8T1wCDoIvMPMqoDIPbI5sMCbiP
IQvynbkfO0rhJ7Q/NkSWGxMrw18gkwt7UmfK9cwCkFrjUVa//K9tR2JSxSv3CcLZORWep5PkALFy
dDrmvosmf/qUEMnxFJpTC3FwDANy0KXK2bdS6frZNQAzszreOCcBKTAYzZqSYPEmv87y/Ygn33mt
E3hMYC9CnxAYTVFg+aWApbRSgnr2Cn0hGxDDmwOoOvy2ChXv+TyQ6PnMmMXQOQa2LbTectYnA/OH
XdgeqrUsujHnYqfkyzbC+My8Xfa9+RvZ6GsL8al0ti9TS5ZeF8mJOh1UKrKOVfx/avvsRR3LMUWx
ikkbGhoYTrPRxszzaVb1GCSjl6FKQBF1XmbBkUYBOspLkfpG9wFfoKaXtJwjDbmnPKI5KFzfxxmt
lucxBKwDOspWWdD3D9cuH8UeFquzC4pEkD2bt8WAeiCg9RcuZhwdlRnTpJRJuUWwybnQ4AIE+pL+
ROMuKofsIfOTGFzO6b8n7GGfhJpXdK2jTZDP89azrhaTAbkH68NqHrI4C8E7jFWf/cj2JHZTYAJO
wDi7RpFlVWsbYFM8oWZGseZAB72Ur5D5/fxSCy4FICFRiecZXlD8WSkbRFy8Dq5VOw+YQEfiwc+T
RAm1WTk0c2Jt29zTfBDE/O6n6vE8tsAGnWAzVVu5dZiyR8F7hOSVstgB+mUcPax7Y2PKhiuIzsla
Ru6Uzinig12N7Es8d9cOnJ2m3Bl1i9EoIIWt9ueFEi0oZhCglwUkaiik4MBIv7R6PkEo2mGGbmPo
IMpS7ekZg3sshEDLX0kOkuCqHdIntaWF5MEtWlKUnrmgjETjEZgIuSWdQOBKJwW1e0vd+unS9rdW
3zVhYmEw1bJMVIInWlq0BVmMzsFgPMGneOh8G2Izg7QNWhkH+ux1Rxrttfgq6SVHQuQqo1/kLxTf
D7dUhWklJmyCOVmRr1lDMFfkh9XbQaZHLxltD6hR/Jhr/TCr33gan2Bzt2XZWQj/IvKF11x6O2As
d2xpN0rVBtmQ+/XiOP5gKbfnFUm0lYz5EwwSGiIo/EvETRu3HlmamuKvrQZK9KQlWTjHEgsguKJR
3vyJo59uIbKf3ZAawHGjMbwqw6pE41Jzq2RbV9+cF0kIZRisrhTUZyjNPYVyFJpRw4KxqcBgGCfF
DkxaDSbftNreMi9cWZOCEI5RY2ANYeL4IqPIqgvrT2qFqnGybxZbA10MqmTmopqvvcLTwjyJruoc
U/LOy8lOGfcoAWUVIkNgzQafBF9hYDQ6+ihneD11ccOoecClq8pGWAiFW2Gwn6+MZ5qVRqSOwJhS
570fsosoSQJ42w/wjA4OaX1DccLzYokgHVDRssFVmN/OV4cNxdi4C6t/HLVHRQm8+NVZDt34WCC5
I32Ii+zoGoy7HCqqR5gYjrITBxUtZPhlpqBwRUWkavzMFeJH40Vi/etaVQytxAsMWXqE29DIcLqk
NUkGNWWQirZsJ60/Ln2ypaO9Pb+MgjZC4Ois30PFQoIz9BRnoc3cNex210fMxTQe4gQpMjCaoMA6
1OMPJGDw6lfc0CpkLRqiRQWbKyu4w3GweL68VE1RXF7jrKvIlGE89aZInlTnmdrH2LkvjQQlCd+4
4/9QqaAhhNGwcxcEmt/itFOwphrRHyi6Fmmhbwh6T1pMq5SsqyC0jqOO1/P/sPjMtzsRlIxkWFcz
+0XAw1tEURmgiuqpjZNNUlYHvZ8aX629G1eNn8+Diy5CxniI0jLwcn7JrSLFM3RUxe3k5QMs6b2H
ex9FRr6nxEFZS6oiZGDc2VgWNO+kGsAG48OLd3qfh3n60jSbCVPOz8vFfhVvytZycQ5Fu3TozmW1
bIP2rOc/wcfxjd+PRCcqKBFNR7fB6VmI1T52aw+/v/OKB40M73qhhN+B8FB+gVkGYFPkIGq1NbwK
KSWQiYY5qBNVDCY7jyCy96wWkk2tcdDHzB/oqB/GFIGuwFH7wCr9uQMHsKxnRmR91yDcPQ1GSMNt
WYzX8J4a51Dkob64aBYzgmK6KT7OSyTc9pVExum2gP9obqwSYPqk+Bp4Q0xNsvHCNXPQXQxqG9Q4
83XaiCInjt4idDPHKBxC43QSxPmTlnbfwkEvJE4liPn4vcGUDpwWVt7jumTcqfCDNxlqqUNN62Rx
B+EOeaCuhaWD18Y7w4qaZnlnwf54arvp7WOahFb/26ozXy0fjej+328RI05AnTbqAb50aXsLyH5L
B6+aen7pEcFRZOEF0Q59AqCz6VQH5mZxi9wFgD3+dCBE4xyJzGbLMLiTQ5AE7coUGLO99dI7w7qG
p3t+nUR+9FoM7tzUKlURYgfEOFySFGxlh5qGZiexkzJBuANjgY9dpwZQWqPbFk22xSRmv+hbiTaL
LD9IGOBDo94Tz0z2GSuvz1F0rx+ZEWDDjlyfeE8ZqiIz+6P0/jm/bEKBVkhsWVdIqUdn+LZAqsHL
boNTt7B3eSfxuISBnrU8TN4VSoN+p7kesWxDstxZruKPDe5NooW2mT0NWh8Sr8fGzUhs2aG59INf
Vsk2z9PrtplkHyPyH9Yfw10Us2l1+pxC5Mn1nkc0vyVLtc1BbeRU5DiZpg8TskP3bEiKb9RNMXKN
/99XlztrBE89arJaszi5mqb3BhxY4waEEjPmXGsP/2ln+a7qkkRujz5jhH4dcihjUFiWKJ2iMhoU
iQK53LmztXJeKgeriUbWVi98k8Y+RhWfl0VkctfrxnlC5WA3dsKKHa35VtMDfbjru3s9uyzmfSG7
sWRY3NnLh0Zbpo7t0TReltT22xRD1oduM6TkNh08DPYbJOIJgx6M2QiUaHjDwsqfno+26au5YfV0
6NWJDvlsFFus4w+niA8pxiH7mA5iBZmVPlSed1Sbud7+6/XFcw/vPTg1yGrzT+jBjYhRoW4piCsC
c/YxVi6OY2CNO3M4prLbQCQu4EwbSWxElxFWPxU3b8bUszFHOHCJcm1q8OStHqGkJOgxKSQDCdxM
7M2sdr465/vzkgrU9QSas3e52fZdm0PSQrtK603ePJeRBEJgvAGB6kvjz6w1Pqpd2nWUTKySI23u
Uhoq5ib1ttFw0RuSQgShLBjXhS4KBAEx8/V0GYc506zEwTIO9l6fj6R6TsfH88sllGUFwR28XLHj
LEoAUSablF41IOQDidky7T0Z1y9beO4FghauT2E4nVja0ZuyGhsDetEiOc712xSjiP79vDwChxfx
fSSL2AQXlFBwB83JypYsDjTOszD+DhmcXjZCU7Qpnwhf0q+ZnniTRoGgKrfDdOl2hyIK/70Q4C0B
owQOEeNgON13cKfow8KybXGhTiheA5Mp/N9C4uqINmSFwgdinZoaaj3Cc6fmj94MCv2iTF/6ZXde
FoG1xXzOv7Lw4U8zKqhCEsiSeiBIBNH+dJGnWyV98Yzrcrk7DybaG9bxjvgyI37l+zNcipZz0Feg
cGdudUSb7M4fl5psHLTASVZPpGiw5cj0AwmFeJzHq1A8dWDWWWpnDLulv5hVWaZatHRI6OBF7YD7
Dzp9qgaWS4ZCB1FnQECEjZnLmN9b7XQEk9LKuzPJu2sUh/PrJ7IGoCNjJexouQV95iliD9d3xHwy
pAEm8AsOja8r91Ye+9as+Ikl6SqWgXGORWOgkiHXmA9cbjB1OZinY7ek21kDJbbk+mMrxduetVyc
IWWVH27Gmp2G6VoFlRtGPPlRuimKsIt6lILfKnDCzy+lSBXXkJxhbcdsmIceHjHKrI5Z6f3o0WBs
mESWYxUpCXQEcXEw4aMWlFOSYcHjJFZwiidUMerZc+M8e6jNdA5aso+IxLUWr+NfMJ7EueqLuXJ0
gNUx2Y95ibZLusfcp0Nilr7iLL91e6K+q6iyRhGRrVpJybdpEzUd7ZSVfFeW69PmaYp1f0muQEks
2TZNsp46p5U0Qv/twEQc9fon0czWVzsrqLL50qmnTaEaYaqSm8l9Ve0orNwnRa13aaf7vT3e6PVj
PJnI8mDiGsYtfUOhGJUkyLMQmfhSg2MouVE7OJuTHe+7DgY76f9pllZir4WnEqHPPyS6bHjUqQnQ
OpTEGgpMqK0+dtFDb9y05W75Fc8v3xBHB6mdxigjvzTXjl4zKM0C+5mlZjDjQeg5aEKUpcWF0sAL
wNhmRkzIpwIwub4gjQkU1c7u8C1BhglLEYhdirw69prsUhAVkqCC7ROP056lWhaYMrhTeNbqfqv+
WshbNWE+OTW3SMRcLdr8GKlPTtcGdi5jzhYekhU4Z+WySRnyLB5gUNX8wrUeCjV6yMiydbCy39i8
FRJn3GpDWzA4CMtaZXuUa8zpG5W1QwiF8ViTJWgZDPSnn+phPY2D2ZUQJiG/WiN0y23SoSVfxvoj
NNOfMLx7UmdJYbUZYNQO/TJ1FUysl+Q7R3cFwmmF13uDnrTMyR4fmnGfd/dpfPjGjqwguL1XqjzG
GGHIoVkQALOMdIJyZYlxFC0W+JLxpoMtxphwbk/iIqORUQGkai4xa6FtLols4oLw6YjEDwwQo/AD
v97pvie1mmfOpMLpcT/o/BgTx8cMBvRYXlPYiSn19fTBLb6RHgE7+ycqsyOr+BUeLrOHmS+42DA0
oFcDGzXQ5zdIoM8QCE9/FIFiHCNfT9IgkY6zCbtqTvpTZuB1khjxO50sVHf0spiNwOyhpsvUEJXX
4Hvzftw424vddzifivYLncyhPWcHpZxD1+p8I/04L5lAK07AOO12pljTyQiwIj/SqYXv4Y+jJFMm
XL2VQJx6Y57JYmgDntwLamIW/UnP7zN0oxLl13lZBA7OiSycYRs7Re1q/MUY+ukJzb5bp0cEymvC
1vWuZmo8gb18Y6cy9ZMtIfv5Sv3sRfeGsWD7hXSjjdKGogI9psREsG/nnOAT2biT5bo0BgsrZItB
ZFC4mNvcy8qIZHJwx4gihDflMeRIJ+MCFfjoIfAgiGxKt8BHO5GE/Xy1XASjZypMM4Q2ODu7v3T7
7dTq7Dz5Vl8ElUQnxOsGykLwV+JZxN9EfaEVltfBetdzFRrdRZPIBhKJ3AYI9BeCv4WsrnVZjTWi
FsSno+9pl5MVgLDFAZHylPlUC5AetGWwYivxicodXOINSq9VQM0by++Mu6J4rafLgUx+PEnOr2QN
He78GlOSdQ2LZNkglh/nnavILnLxyf0Uhn3BSicqZajqzmMIeNu5oz/FmzHdFRkj/geJ824s9+dN
hWz1uDObIJU2LQUAQaCLxrtluU3GLKBJOBpv55HEp+pTNO7gjqVXtIUKJFA4zxQRJ80vNUmBt+je
PVFB7ug2Ztn1NGGO0Iw6ztBOXtryrUeb36C+lWk46/4go1ySKQV3jNEHhfpkE3IZ2jON3qRhNNm6
ce6K1gxgKZ/w+3uP/FTmcQ8KsZe+trbnt0e2dHzSp8dghGFhyl3HJrp+tqBY6mKQO4LblFzZZVjq
R0vGhyW8EMGgCoZbC+WhX+OcuPwjHSbQHeMwKdSDgRCNo3w4KM0/L55wl/4ifYl3tlqiFpQCaW7R
WtRWft19R79XCNyTs3IcSlVmzltQwTrDB6YmxTJKIuGVscLgbZ3bdGlrYI+s/NXGXO/4GmnqKe/R
J4+aU8mSCU0DIyR3UBcNpnnONGjK6DToksVZ0u8MLfc1N5y6S5rc1Mru/OYIVXyFxJkG1UspzUx2
art71QotdePVMssgVoBPaTjLYMR6Ui0jpBkV+AzDRjH6TalvtLr3Gy2o2hGTQsAbjdq356x4rYZg
pJITJvsCzlCAnw/uZQ8pu+qXbXwgzXl+FYV3x2oVOUOx5N4SFROTsHyOx3tPw5iM24g+TlZYdJjJ
UMuKoCUK4nFpYmspI7PEhLwgBhubowbREowxyL9IMMjSFTIo7nDZY6svVGO6iJCZwvbrRzL/GLKj
JaMhlSFxR8xAt8rodAxpVFC1epEoJNA6354+JldywITWD4zAKF4FQSRCn6eXfbPMYHhFe2egui9K
jyER9ntv3Xay2lzh6VrB8KdLT/IuZjGqxfmJ3pBhvLQjSURVqNorCO5w9e6gUYc9nkb3gfT/zObh
vGrLROCOjpU2Nnh5sVJ6mfpqFocq3RnRP/8NhDs/s9m448DWSR9sTBQr0L+/M+If/wmEv2WLtk17
PJXxNMM9lOqbRbF8J5ERsUnWi385t4ORmh0L4GnOEzHfkniXf4NFChv+V3ldzhduXFRiusztQYN3
YA3PydAEbXWZJZcaWunOL5rQsq2wmPqtvGIl0UnmNMCK658RxvIsTf6spgbG2aqb3vPCpim2ll28
nkcVXrYrVO7c9L1m5wt7McXjm1k/KaC5Hlp7m2saskq265dZJhsvKbEIPOtkRYZodNn93tfg9ye+
F23ALeUrskoOmX5w58mxy1abmGj6fHCnsBhfpLzuMgjuNPXtYqq47qAf3taZ7sv8XVpiLYHgg/xN
6Sozjf+s1mNOb73u3kwkhk0MgVJxlkyEn8obttwYG5UdpHmhPkn3WfSE4qHzeia8cYxPDG4zqK1H
k+YCI8nnp6To/WQyt9kU+XVdvZamrABZqNbIx4N1C4zBCAecHqamtVD/ZOCCc9C/AFox36PboU3C
pj6S9KDKosZClUZ22URVKJo9TO4+baMl82YHcIn6as5HtzmQKijcw/k1FO7TCoWzEFaWIwBfzjg4
xiXqZdTphSgSCKawXwJP6KPBNFbIgYra03Ub21y3ixjB1RxdZepeyzYd2Ab1KezinelM/pK9fEOm
FSBnf1qqK5mhQKbcnfVLG35JEFELeQp1lrG6CJdvBcWp+eLWWTotC4oovOxuKUmQxM5FPkna84Sq
sELhFF2HTncxBYqd71wDTM63hXptySrTBQMlWIHY50bxlscGy/vkAWZc4hCNhrna+ja5burNVD0P
6MNOLtBokkQXQ3c/pyA52HrfetA4rCsJDCiMZZPTFRMUm6PNAvGIkBvTpTW/2TKzIdTHFQa3mgYy
5aaFWCh7NBEjLIp3p//ZLxst+tWYm0bWSSrcvBUct6qdEvdqG0Ek0/xhzR+a/mh7F9IohNCRdMBg
DgpMhP55/kF3zq2qZHvXzVMwNO8kkuigUNNXANyqjSYxk9oBQNvvsuIISiaQm5w/tyIDizc62BOZ
TUdi+HTz0TSqEDeGxTPmqryvSX/0LJSDLDS1jj0aS65jFYMBdLOTTQwVbRHKxlzUDqF298swV30q
J8srJxgM+95x7lCdNOkXmewZK1pBAyzjBjrPdfQXcYqAcT1K3RCDHS89jMDwE1sLJt8Zu/OrKNAE
NuEPnAno43WRajpdxQ4cw0riYk66in5QkLVEqg8eNhlVETuInFE/QeHujcFrnInaQEFT+21dgwW1
ybeguH/oELe2Ebg+L5Rg7TDjxgD7BOOIAbH0qVCkz3PTndgkdko2Vdt9GP0U2IoqiVMLYQxEHTHn
GsM4efffAV0y6AEw5XpI6x/lgDp2rb31ZGwaonJ5xDYZrTiUDTrHPmPlljuJXVgmwfzpyC2tjdtk
6b1qkx9LFqebxKCXRVRfZ6n9UqEI0B8W+yqKC8NX+6Xxp6jxDllnyVhlRPupY3AyK/zCCBGeQGAY
dPQPNxgPzQonR69a/LK3Nd+BvxtggBLxU1tGwCaEZHw/aLHHevM8dmRyYowOLIpgmrYePUZWi39v
M8ai1rK6fFGMFuPuPrE4Z8pM7CG1TWDNoGQtyL4cUr9LAnW57pfQMO5m0Am0yua80uoCu3KCymmt
jYnpVTfloCcoMsbPMjnpla5V3VsUufOV2yfGjRbZ1u9onNx6G/cUkzNzW40OsaoNd+Ocl8gr6FqD
ROekHjxtaIegazvk7mqDahjmqXjaB+liezMmMQxLj7rryc91o95HWRI/kdKc87BRerJNosGSxG0F
5hq9WDiRKBVEmy1fQGpo1agojAB5sTBUzXig3gGEhMTcjc5VOUiqBUUncw3GOd9jDM1VKMDQEavr
/qi06m8Njcz3VEny1/P7JsPitm1OlKxqMmAZ8X1vHmptF2XBdyBYnSoqlU2H1329NtAOQXHccuuf
qbzFyHfpQCuhFHDn2Bx2dGDz3evUq9JkbGFkVGveZaPqI5WAWKas6kjUBo3CKsz0xjRTlKfx8Qw9
p5lO/6xWUvnzbL7H5UdB80sdjXl0zn+1mhNoZhpYRbZfMDMmzpLb84upsQ3hLyODzTjFzWDZFm9P
s1zttdZgG4bZAxtMjnlRPWXcWh56HJo8xSRpy3xQWzf3VTW5mKxEeXXS/L7QqL0BQ4oi2VyRYVt/
DjMLK/NeWLWWLMyWDgbxRww+yJZrqw+07Fh4j+dFF1kYyK2hjwyXE0YRnEKVaHMnXZYWARqP0PBA
4yiISrx3tDmL8OrplF6WaBUigqQI01BRJojr+BRRdcsxMxhiavzutc2IrHuz7G1ZDkUGwxnsCGNl
R60GTFZdR2lYR1c0hXrJuALE2ouRb0gF2riFPLaXq72iY54lXZMVQZw56XaoKz/10st0nh89+kLK
/KrNadCoyQu1lW2ZLwdL/3F+C4XagspdxqbhsGK30y8Y4q4YTAtXU29iEsMzdNmfql2b/CpkVTRC
g71C4nw2DKTEbC12Cba9FXrZD0Kon02qT/DmSeh4qKNREgUS+aLQTszTAfU/bghONiWeh9ZgFyAc
4skvsmkOW2rKChlEls5kbgvKxcB99EUl58TEgMcSK9iEafY0oYtWXcLzuyT0IExTZZ0/mCyq8vW3
qFV1zEaBo6vGYBs6TvMzdbftcumC4w8TIDQndGStwaJiZIy3+cTkDEmcRJhx4gFTx8ijCuMIYcnq
n4NxbUTbRg8X+4Y0wQxDp/xo9CAHDUWlhn1xsKuDV8lccMGEbzSrIh2FpmhGw8QfFa/s2KMdXzNW
F7HnW+bvaLqrU1+J/FF/sCN/iTcaJtm0N1Z2YVRhhMbW5kjpph5f82RTpdvzWyJSLlT1/m9sCobs
ce8pLSqU1tC6IqDDNPgqc1D7uuokTVgiQ2Si4hGj4KFb4NY6PZ7eVMFJz2kRWOrvpftR2w5I8Fw0
0n+juhKXNUhnPROxRQT9ToFo1nWTZY4FKq8PHvZ7SW5dWRO16KTA2KEsEENDQd3DGe8ucSuKZpwi
KGdr71jNlVNpe0XrJM4aW3n+PgbrKl5LIEZhFCynooxZXsW5h1qssSu9xF9GTb0ZwHF3bNWmCI22
V+8GqtNjMfeqHcwFKV/Oq4ZQToPtFtKDBv6cfgDmNiWLTfEBSnOIh1c12hWy7RIZU3Tm/YVgP19d
HE1tzHjZAaIpCI7A5WJvkiWMBxXFby5oCjffkAi0JHjWY1Xx5xTOaDKjc1sGN+iBWXhXZLI2c7Lc
n4cRSrWC4a5d2qBwoW+g7aDiAz+107Z+qbzY3aOnHGppsS/7bV/0ZIXG6YkeJ/pijkDDw77Pfyzg
kSLFE+5eUr/07qaqVN/9rTYH8C/65+X84/2eg+buQnXporaasZ412enqcWg3xLsqlaBodnEeuk2+
a9WjXbd+Z35E7oaYr6Q9RPQ2kfHwi+wL3t2Mzd2x0JvLbazVoLLVcrEGSsqqt/d1FSbxs7dIHmui
EwGHDXSRGC6Pdwd3Irwxb2YNcyAw6VvbtZO2dTuymSNDoqbCaxLj39BlrGOyFLIkp3oaW/bQjS27
JGZQ6GyKkVj/KENLM3+O9DTaegmNNuCS7e9zuKxOMJTIleJNUJBecmOLJMb0NnDkM4IFxPZOv0RL
e+pE2QBVHree8VYW/v9x9iVNcvJMt7+ICISYtIUau7t6brvtDeERCRAzCPHr78Fxv/epooki7I0X
vXCWRCqVyjx5jmmsAa2Xjsu5jZkDp0DlVXycLod4M3pBah2sDKSVxQ5sA+4/AHgxUI3qFzTVpo84
29oOFKG4DLGgesT10FlJkHTJPwTOcxvzjEMaA5JR2Ih8jBZB+5EcrYZ/92TzL9Wfc0szh0SrwTPi
HNdd9toU9277MIwnM3kQL9cP+uIXOtu0WZiWvqqA6MYXitKXuLGDDPrR9gYCa6O9R9a9ElYWfQ4v
ejzIkM9/0MOsndZtMzIN/Di3frLPrCd3jSphKV6ATfX/TPw5gGf3jqVpXalq2jf1eVQ/rWZD6lCu
jYEt5VbnVmZRyRJWSjuFhbRQxLa6JgCDxfUPs7RVQHhiyBnqqybIBC+Pp5OWKDk6BKkIvXMwbioB
Ol0rhS/lIX8q4SaiK4pUs+PJBkyfNWg+oimCuuJ+xDimxJvHKuNgKPdtnm4Stb2+rMUAeG5zdrG4
eUpcREHE83gM7PyujWuM0t6acqd02MT34M4AZO660WmvZpeZP4nkmg41Iec3v0OMNk5qoOLxTgD4
uZ/oyuSvRKOzWn+na+wHf0oKl8YccOdO9T50czEnOAtDTpx1uddjFrNz0JvGFKTr94FOt73nQhHv
pw+CP+W8l0QHLObIk3eplkHKftNkPEmUiLrmYA93zHtpzaPrP8ddDiXSbOOBb2cN9flxX6afyqCO
je/vQAj90sdMwXQ5SvzUrNkK9UzkFzzeehNvlOHX9S/w4byAeHdSJEVcNkF7MX+CNgzctw13MyiS
Qi++Gu02SLNxTff0w5mZrDBnKrkiwnz4zhh4L91coD2BOffxpimat4FZEIXL3be/Xw6kKC0w2VN0
kOY1vZ62UcpGZAsmj79JlMtGKw6vm/gQmLGWiccLdX90qcgcIJK3Bs1Q9UBBt/yi6Us7gup6CEgc
B7n45Ljb69aWdg4VVTzjMMVheXNmAJqXOh2dGm0qUX9ySHzn8/oTi9cY/RbcAAn6NJ1rYvaKzbuw
BMpiQsYFsh+TfvZ089Qgs72+kiUTlkMwhzcFzQ/PRHNQ3cBwpEJedm4IjtIWkWaNBuvDwcGAn42j
jfcoSPI/lKdrgUFjcATIkGRIwdUrzdswdp4Nm4YjXWksf7jQYMuBK4AbxJ7kT2eHVESyZzqzsWc+
igi/DbKR42M3fLq+bUtWXLDfgDzDQemSTQ5ydm1qR6H4VThT+WZ4Suh3TCqdytyHguK4Eow/VqOx
IDCLox41HVGUJy5NVXbsytyDqRqMzUN301N0Yw6sOBj2LXHCYdy6KJYk6kvi3QK09PfrxMMeLTwH
TRmQxlwaZx14Sste5iDiLkLu7T3/iPdkgJbGiqElP4R6EhwQyGnMLs8yBJ9CrpZpGALAK4SO+f0Q
20/X17JsAuku+pEWWE5na7EKs+Y26AshHBsfy0ZhZrIvf1y3seQXE4oYby+8EzBBe7lfMYeaBsRW
czSxvvsoZ3lfaogWm38tIgefwCcx4XnwdDz2Zma6JFXMrbFb9m1RsZO0vQ1m7Ve+yUKUu7AyS3bR
7lCUCFipSwztixpiBfZPmcuVfsvinuEdMvH6oxY6Hz5phZOwooeZ2H0XUIfMoqBqNqvD+x/H4qZN
+58dXEaXm1a6beEkCnayvNkY1X4cvtLiZuRWwF1IorL7AtWJKszWqIoWrqYLuzPXtiqWxX002bXb
LUbVwrxnQZL5236wA5s+m6gT/LUXgkSYOMA4gNwHVbPLleZDJNqhhW4LYhd4yYpAtCqI6KdobRBv
4dNdGJqO3FkYdAHKJ1TDUEMz+eIJah3R3i1udV1+TUE3vbKuhZ1kaEsBSuF4GByfowo6AyPjhCJI
NGX6CbxmmzbuugBzWEFi5ieKolxkWys2l5YIUSS8j5Fb+B8KKqlHwIicdHlIBxckZ33Q8w3LIe9Q
rVSGF04bIvwf7ufpWplXOUWv6sr3EDpQo7/xZc4Dl6AXQL01jpelFSF59SB6D7U61G4vPxrTZtmr
FCvSePcLaPGyJwpJlJqu7Nzigs7szJyDm4bt9qJHLIy8vSBxaHlykzbj7rqzL12Q7Hw9s7t4iDgq
VRLricZ8k6YjSBJ3jbd1dVi6N9BWH8DsWxmbBsOb3Xgr6N+CfKa3EoYd4SFIpJ153yAHi/A0TZ6H
DGMExEi3lra3xCqery9zIYc6NzMfWIjsjmRGBjMxxzMo+qpo9WKbxaa1yKEo15xx0dp0EU8lRDQR
Z80QMVSDofwRi4JbmGVxa9rfhfgV982G4/VzfWkLFzNYntEFQj/Ise25QxKjMYEWwtKoyB8NSe+8
6tt1C4uueGZh5oqVqetYMljwkj7M4z4YSfsMhYoVV1xciOOAIwHqO0jcZ7vWilzLHvI7YePHT6Y3
vFCxNj43Hc6L5/KflzkUmly8QBlkAi4PbyHwZ1k4cPYheo4mXFXx6qHYYZeB/5LnW3BdevbJ+2WC
kD+X7f76Pi6FDijwgFZ4SnGsOUd9bjdV5GiQqCf+Q4JaVK5+iG4bmeNK6FgK9HRSbsMyfdDiz450
7UhFLAFIUkK9E1DRm6Fwg0inAWPZvvdJIOTaVUYW14YCBMMHZB5khi53NoNSYq5sOwe7JP1sx8PR
hYrcVy+jt2XrnPKuccPR5q9u7T0LNajASTk51rYybyJZHR27pruyrWQQE/p2fdc/dhfw0YFGQVo8
daBAV37509D/Qt0REhlhVTWBw2mgXDtwe3RT1JAcrSLaOQrUUkbVBU6ShgSIGSc/pZj46AFb7ysV
VM5vp1obaPtQD8PPwnWO56+DQ2vNSzfw/0glHAl13nob9Eqx9N9p2ewL8paPoVGcSrm5vhNL59hz
gNvE5c+gjT7z/tIzWnTOszwklUwOlZnZYUr5cCpo5v6LKSwQ2RMDb+L8LNu+aKKcYXFFPZ6YRlN6
MF9dT71cX9FH8CZseLACJC86HB/ARmh4utKcstIRUqBeyt/6Vpya/peOflKljj5veeB0Zohe7gsR
w9YBPfrGsExoy3RkJeFf+qBgKMe+og/uOHPEdF06RAkd4ampSECbEISHcbWD7EQESJ5mrx1fCZhL
Zw4M7FBFxdUJMvb5OwY8tcKtY3iQFQdR993zdnk5hmINH7e4sDM7s5eMX3nc8AsDZfv+rR0e+/xo
Ohi3QnuMnUi5K9U/5HIgcgRz1xSm0V+5PLACUdKIFMeB9cEtjuq6YaigqclKmFw6Dudmpu09S7/t
tk0aAlVQEAw9Kq8IWgxa+GuYsKVYjNCDzzQFRmve/MY5kJJ1AmduuI/4SdZgvPYOzNy1+ZavaXAv
rujM2OxDcbMuGpkluN5sM6iqW0vsG1BWXj9zS8nN+YpmkT5t4gZINqxI1zvD68Icg4S8uGvFm9X/
i4P/t565amOP4TuVxTAVky+lfxjSp9p6rda0SBeP0ZmV2f3gMpUOjQMrzD+y8rMuH4A179XK5b94
iFDSgB/gDYbRq5m3xVmfCInHXkzjDet+mZZAtfWz14DEwRA7Qs3Q12uJ6JJDTFRaDMI0eBbNI75I
CkvWHhwCWfyWZVWQ1PHWX6OH+zMiP0+rzs3MEsSWgC/HYDBjoFz+1qVOD8xzI9pk2zuefrExGRjt
QE6dOwEgIp3clIT133Alq41mJMYQn99nRoiUgBTPvmW0n4aOiAnM1DAPkOkarqY5kE6sLrzvUo/s
uXfrrETBgfgvSZSwp8EFK08vo+ZLhf8F3VggN96zCkq8LS/idBcbdt+i2QT+jIC36Hc91QoFtQ3u
pgYkrkkFEm6LmulO8YHmW6WU3ey8JnNBWjvSTVN75WMZVSMESpOszoKubL3QG5xyVwG3IOMWc66N
XeRZMPCuZIFGX/Ce1S0ZA9cd8p8GpEHftZm2IhAeIIwB+EnwqhrsESl1U8VdaCel5d6kvUc3lheb
L6rqh+TU2dp9JFyyYQvSBRVvvcHKHkB83G2AW47dgNuYQ7MzYJgwa2tGn3jJBu/EJZ6LYaKo90Bq
WR95XHu7IekRtLVdJubezhlU3phOvDeVVHEbdF2f7UndFjtp+2W+S1jboNsobHULVOTwLTJ50oVq
MEpIDVlltpIwLB3Ccxeaxfx6VCPk+3A8JLpmTXTfRc8eakt++no9en1sCSJjQBNqIiVGmQDSVJfn
sElMm5OpjqmHh7w4gDQvMXe6egMpbVAmt5F3pMbhus3FU3hmcnbRDH7feLmBwksNGHJpVRxVkPIp
Lscv1+0s7iH6juhHA7aGM3+5NNZUY59nsNMO9UEB+19UyVtC3eeyUyufa3kb/7M173wPOodw71Rx
Ht0D8b+b+qm1Raj9b3a5Hcdtk0IqfU0LZuGRMcGq0TdyUU/H/MgsUgPhEdcACKMWyE5x9VioUz38
iPk3XYSJs9M4sOIV5zzAVKtVtkFhbUT63mbfr2/zx0h++Susy23GFJIftRy/ok+BdIxeap1ucnMI
I75R5WcuQtGsvFs/OhAsUmdCJU/EwvN15w7mWgVvc6gSOGFZGTtb+EcVrZlZqPHCDh4k6Ca76GrO
G3OR6t0yGwvchMp9sRk0fnteH1rOblyKZrG0UhVyikdeK+qjKCCOBU5u/+9da/oV7sSgjMcaRhAv
9zciwCiTFDm9rD4J9ivlOqA1dtX4Yshvvb7HGLEe11o1i1t8ZtS+NGrKKItrGx91cMZDQtz3lne7
orZXsoCFc4PFTV0HlNMxczavQJjoEUYFyFRBwQ5mQXlfs1eJm18++NC9qLeyOcloDSz8MS5MNtE5
nLYU9+Ds2EA5p2NdDfdp5K+6SUFZfh9FGljCX9cPxuIentmZHYyIsUJnHtZWNzdF9r2VW6KerpuY
PsNlpnG5lJlv1JDQAUwFS2nrp9EsggEE4tctrG3WzBF8q/EcnmMRKdDUiNrHVPhPHjh8MVezYmox
kJzt17SfZw8QWfoJuipYTO4/GN5Po3GDcQB5WBRE5E6RKGhAp/P3q8OJmtD5kAKBLsOlSUarblA+
qr1Wa0Ny50GL+7wXO7rGq7LkCmd25uNoijdUmxx2OMlvIVuzbd1sM2bxSqxYMzP37CHr7c6EmQ7k
IgzjRlzWm1Kuwc4/DqZAYASRyHOhGTsR7s7sAOJVCtNHBbQUakTfREX2zgJFnw6GtKXyhKEr1K/8
yrgXpui3tNb5V1/J/tZqJgVIVQP/c/1DLq787BdZlx/So7WNRBq/yI/6lyIiPxvP3njFy3UrSx56
vu7ZcSN5M5Y6wv566jNrS6jWYQC1egLsgJsjkrN39M+vW1xcl4+XMkpiU3oxsxiXIi25hSKwEH60
SyrTuSlon6LJmK0RhC/FEkxNTZgaYCeRDl5uIfTd2riYTHUdvauj4lHkbnh9NYvhHm2pyXsg8gqp
80sbPEqTdjTRCajAxR/XGKY/WOah7XfgbSPs0XJ50HYrcz5LEQzbBzA86p5IkmY2DYNBVmFA+dcZ
4sAjbZiN+ihte+vm7crX+ljdAAELCtkT1A3W5pguL2VVPQorR2tPBqOxGfs4IO6X2jrl6iav367v
5uLCzqzNyhueVO0oJaxx1Lt86I2bLSoPTVCs8eUsnnfck8g1UaLFqZ+FSWOssyaf1qUdE0TN7Y4y
uRFAXraNESYe2Sj9GSjuUFfDKcq8XZToFc9ZWit+AOpfgGVN3nPpOFIWJSSxcA1xvEMj+aPz+UYC
fW8ysfINP9ZzEKhRP0U7EwK6H3B5o5+yUkwNdtE0J5TI+T6SfrdpNWhh2ajRZHe49Xr9Sy6dcoAA
Ce4hWERWe7m6smclEybgv7ELwa1aZk0YVyradiX5dd3SUgSb4HlgKpgEMefsdEYOJQJmyAL9Rdq/
m3pUNXSOiQe5q8b2vxWubh4cESsAt9CexHMQeenKBi+m1Z6LDTbBpDJpZ1+u1hG9Gw+ph2J4HgWU
KrRzXyoWDPlXRz+I9KG0H1x3P1bt7vraF3fZRdUHQrCoH80x6sT3OjtWLpIl45thQ1IIr/g8Xnmb
LJTgCTIJQIdR+/YwtDkLN24dScsBljT0LB7Uel8Uj0Py5ErUfvbcPZjNnWXtRmGHCnkG+SLNlRxg
6Qv7QBfY8CdA5ObhDrNFfg5U5ARMeuh9tZsQt+2j49/R5KgGEXhevXL3LkU9dNfABmXj6GDdl9/T
x9ckTYYVD/63keBh8igBZm9AROUNm7hZI31dOKAIBHj2TQEJ3dFZKLCqosRsVjVBv/3qttK2D5W4
moNW2U7ElqLItG9bv4lWVrmADMDVj94NkGtgtQUe63KZRWJ1mZSwm+vdYD8oJ+hZh/niHg9faKqc
mBN2/m8ffTQ0KDbE+Wsi9mm8ChhRzKtishDH99J+BDYWQ7WgOpLWjRI/7OqJxz+vn5ClQH9mg85R
TdpzIsetYaNh9pNldYGEssFg/kic9A6IhAN66l/bWH9BfTOwOnIs0zX60QVnuvgFs+CAMg5SYx+/
oIAiMANfWtPcg23n1m2HjQOUnRbJWjyaTuTsEYVm2R/xCAwEfgA4VRlNu5HYRWiU8ejuDUfV790Y
R5MEoGqfOcq3T5VpOHJnOZB5DSLHi+M7EtvpwSuLnu66zDZvEuartTGhhZQMLL0UTVEH+G08jy8/
uTv0xVBMBQYncfbG6O9KsYaCWjSBs4QBBNBlfJDu6V2Zak8jGINX61hZqPoClXHdqxbuboJB60lg
cnoxfHjjd7piY+fgtSDlwapiqPjd1cIKGI9WPuWSJVT6Jk46xIYPAFO3SLLUihHhRaJQ7Y03Bbtx
iqfY+hc7yPFAXUHJ1HK9/C5+5tsN7gB8F2neEvOHWVWHZkCkTZw1npbFI2mjJ46GI+gEUSW5tGUZ
tLS5l070eveRekM9JjD5gWQppFQejOLN7W4750b2b9xdAT8vHcVzy7P8ss+tWvAaWYmpT151IvnR
Ikbo0HuPv5HxcN1JlrICAO0nlJCHp84H0aXE5rHUZlGEJbPv7MJ61v0r68ttHBe7MmmDlqqTaaZ3
vuHfNCT6ct380lqB4oWEgjeVi/98hbPag+hap4Ow3HRrs0/a4YFVUKhF+xBgM9/hrLdtvMZStbxi
ZCLuVHfHtNHsdBuDpjyKseIhdV4HDHoammwG0qZh6sZ3LlGYXIHiaklDJ/op7bWxg6VMBbJTeFai
Vw4EzvxCoREnXt/itBTNnV8ilz/6qkGTWQP/ffDZ1md7Fu0ysNAlKAPu0jXyuaXXIHGhxDqxdSDx
nY8G1UxETQe59FAlR4JGVAtggG385ogNrnHI9NGOTtA8+vsvDeAu6Bj+ABPmkH4gj+OKTxcMZtCT
u7StJUR82vLEJKjXO3HvJdG3PmXtShN/KTRhOgYcBRhdQNV+fq/ROs+E1RahXVHoFOeB5yLZBfLH
xMDH9RUuJEhggkBrFTy+wEHPx1yj0q5Nr8BsXO/8gDjIHpx2mxbvQtbWRw8k+detLX1FvCcAbIEp
lHD/dCnOjk6XReB5Z3hSIPV5+SNhbUHoxEy3xK/2qnnsmRn2XbSL0Ya8bnphTy8sz0KjUUDtRk2P
mSZ6VFEStjlgS1m8o94a3+lSFIYpXF6T2iXcdZbjGnrE2ItEfGhHemOjF4ub/44b8YaW9TaVdiBL
viv859Hlt6Ny9425Vh1dXKxnITyhWIlDO4sW+Sgqi+dY7Gh8BYSsMZqgbJ8bdJmvb+pCJMRoCHoN
YAGkaD/PVtr5aBrjTCLNJd1N7fdbhOrQrcgPI28PhhyOWbQmtrEASZukoHChopeFx9P8zWKXngfa
X9hMxdEB34tzQ+J9nR3w9sz9Ax830vvsGHc521nJG8SiAijnOt5D99csusir8aAAiQpubxvKppd3
bUfZwA2N35GgupDubfrqOSe/jtCKv2XZmjjH4hf9z5ozGyHoB10JNNqx0xAmaM3PqDVshsEOyrWQ
txQQUMzA/qLiNnFIXi4ryiytum7Eo99sQ6Ar0GzpnnNS3nKaPg+sfrruQYuHBcHHwigY5ujQaLm0
15iDKfBWLELCNGB8JWQ5dmlnBnZ5AhEOmHwj8Rzln4QPkjvxet34Qj6LStV/tq1L2xDwJmaNpjlw
izGw4skd4Wu41ekEzN4LgE0CM4jaB9hM5/ULSH2V3I9AJZkZ/tYHCsAxNbJAcby+kqX7GWivCcuH
UdYJs3K5FKfDsLvdopnb1KzYi5jbwWjL+En6Mdv0zpDteVecEs+FcYBoGm0nAY81EsPYeQO9envs
C6lXkvk/F9V89cCN/hF3wZzfHDAgNZKGpMPHrVHJ7zMSKChZV85PzGXe2uY0y44AbH9jwg1Kp97b
XR2CW/0g5GPtu4fUaYMIvdPEFbeR7+65ZQBSv9bhW946h3rg70CFyp7PrPRNl8SawQvyHmLyyU2X
vidRACgJuIrfErs82uKdNDSwXPVqyWyXJHVQm2vTHkuOAvcASzaeI0huZ6EUH4SIFG25UFAM6gib
DAeAkYFMb+qVVH3ZEt49/p9xxT+p5tkdjPpdlXXTEzaxrYNP+KHps62befvrLrkUsdCpRefdQSUY
Y+uXHjmY1EgwqAplH2BRyuYg0p8CI8X2GlXBYgSZwNN4DoA76UOZMtcY42oTDEcXVRRZWw6dn51j
1i0SCaN/633tfSYdIQfJvfKu8Rpy57s1ubXzEqR6hMVrEW0KxXOnZ1P5BUBWTILOC7QQabaoM0lV
NHXQi7uo+NkZv61264E22dpX+T5bO2dLW31ucZbbaF7WDZtEM5P8S2WGmYW6sH5QdK3Rv3Q3nNuZ
PfIiGZlF08GOYWU7owLqjA2hMTRHSG1DKYWvhI+l7OLc3MyDFOViEAobmbXvYw0WgPJFiWfT2BRR
ERRsd91fiTOF+w8fDk0D9Pkn5qp5ZjEmMvFyijsWJRCAM2U9DPW+qRq/2eLIuDd1a1V0GwNUvdNQ
q/5klrX1aDhM05vWkz16lSUZdm5KIezRoVAS7+xR6ydLF6YX0pHS7BHRp9qXKre9g4jS4VtKMF8Q
OjqmWz7GCIOxH6e3TcVatbEwNFqDn78v+HZwjPomMwtjKya3pbkVgeKnM8lP1prNwWpUqjemZIbY
9DzJvbAZIv/eMaoEsEHil480ts3XyiLZu2NK0HEZxB+R5TdmbIa2IBFGEYs2OXZSUeStmoGjDVN0
+A1+d997EXWCzDTib6QW5QZVz/qFVlSVG91VatslrfkVsws467YpXEwGyZi7O4dX1k2sIBsctKVq
s1A2yuH7RgIYABDjxCpBMnuayzIPrLJA7NlmnTUGrByA70iGvEJoAtP9jUo5A3dhnPg/CyhyhLrz
2O80LslRUib2qBLoDcswjHUDUD24nlqQ9QVVgU0O4ibRyQaKfV0I/CCUBzvTlr+qUncnd2RFAy7L
JOpAKtuBTgPKLM5vyaL2GxGt9sM0buofXUPylwLKUVHgVNrftL7BfmcOtvfZK7z4HjIaZhLGOisw
HGGPdzbIjbd9nUJIgeDazxXz930eWQPm3NujbLvkZlQqP6LQZR3NFmXwaiiVCKycQ+62buBhRg0Y
5Y3jaHTHc6fwt5bRi3gDAsccdHR9dDKt0qgPOidevEkt0zjJDr4b6MIq3q1aAwQTAS9oh7Ueq2qj
ILtWPJVDwm/dWlM7rMqxwvjOUFWTTFnRONsh5fEu4aq5N5yRvNj1IEaAoCHKHli0sMhj6fR5ue0U
6eKT0db0blBWs6VIgr9j6L3ag2ADANUSniFXnhiL4X2a9ECfDRGVzieO67qF90goGiegWIusPa9O
lvqSinuaBnlyoMXvetxoeuf6qwPwCwEBrxrUeDD2OfG4z+Jq0besalJkBpgUvsOc2L0T/0yh/gHO
l70Fc1r1O3TBbyspgiYDCt4uVoLSQggEaxaw/ECUgc173kfIDXOU3O0KgDRIYIV7565TNk6lCf6H
NSm+heiOVBj9TPyDVHwe/rKysaX2kBcUaQNGBpSsI7BLpBhtZFaGSqxX0/QW0wVJuRLnlwxj6glT
jBhgcz6QdBAjcxrSGqhtdQD83pfSRT/1oKPXiIoVb1raT1RVwE5oQb8DUf4yKSm1QryugJqOGht1
tMoubog5dFkAnluQKCF8dZsxJmkejJ2r1uhtFjIvdDJ9AGFQ2wE7+8x6S3UjRgXrNpSgG7PDRRYd
M7GmgbmQDoAqEFP6Np4EADPMzaAU6Ze8RDpA2m3tHCBFgRv71Vt7Ki6l94BKIF/FTqICMPdO7Q4l
LWOBeT/s1XuFPi2KcRrjRGELTDoEUt0Yv4InqQaSW9mRG2hccl+jvuurIIvj9C6PiXfLm54deOzy
bRSV8S0XytgSO+tRtGjcNNqkrUJfNHNBF27VPV8b0VkqSmG3APO3Jugv8L+XTsF6kTtmB0nr0kW1
gI8Bz/JtNn7lNA8I/4ohGivbSJusuP2SN5ybnX2mtMmlVScw2zlqW8pXqvU+W5MEnH77LKcBv4rt
Ang1QWnmyWib0Ub3JpLjHnXqmPKHNO5WWBTWTEzueP6eKGoc7BgmpEzxhSP+ZLXi798sU48aTSHw
l04V6EsbdWV6fdZAS8o3y+e8Mb7FUbaDusBK7j5llB9268zMrCDQiax2Wx9mIJ9eZg8FxhO4OCUs
yNiW9p+lu7+ecy5EPiwLS8JUqwu+35kLyArVQ+k0ILzXfFMU7UMyett2sG+sNtp4Uq/cJovmQHQx
DbdO3bWZuWR0K7cjyN8jVFvJmG2dysUoBHi9KD+Va3JJC7HWRg/6f9ZmfoERjMFINKzVxsOomsCy
fjbpqXV2HB2afC0YLX06DGpghBAnGExPMw+xU1BwcjXJuri/bG/LvP2gfmfJK1PRpup+DvZai31p
M0EGAYATAxIOJapLl7TpgLp5nFZA22E2sojKYMzsIejSJNTc02Hndt+ve8tCwEB1ADkshuOnfGj2
+SQfClZMPA1FAajY4D7EsbO3kB0H1+0srQzpIcW7HTzIHyiGfK09gbMGbG2z7cdbEIwGGKHhNZLD
tbnPZVPopSH6ghRijqmlEdgNxgwAKq9+L0wTcLQ3DVxfGR30Wr12yUFcDJH9f1NzWK0rUuRRBCh1
jHFZ9b1yq401uqGH05f532SzadfoV5ZSV3yw/0zOXER0OZhsBpj0ILFXlW8MeZs5yK1tpI9AoQbF
NGKLbtckdWHuM8ZCFVkrGKOFZGCCTYFXnyHpQEvp0k3RquzrZMQOZ5BLFaCvZkZ9ag3z6AMyfd1v
1kxNAeHsIsiM3qLGxA1UDdXBr5yNgcS1HVKM7a1cOUuhBZB8DFtAiQ1fdHYS6KBZ7WvAT5M+30bQ
KdhYRvFiDGqbeHLrZ8Z2GIqVK2jpmju3OQtnXpy4vE9gM4OyfV5TVAhfru/f0vn2wDlgow4JdMX8
META9dmNBm6xdCIwLmbgtAfgzl8h0F3cu/+szM9BjlG0flTAJY8dQ7HC+CRSdj/Bdw0Pwkexve/j
NTG0paN3trB5jb9oS+KOKQDXLv/sZo9+9NsajqLZjtkjly9u/+v6Pi764dkKZ7d40grLFJM5Hp38
AYRl27H+tErWv+gPZ1bopbcLB91EOu1j7aFzoRIU1FNOV07vUnw837npR5wdqQJ9H6IYjGDiOrCG
A+l+1vaTI364zvYfNm3irgNYzkfcny2nS7rWIwU2rUdTIDHbDRUH6Cax6NN1O4vud2ZntqKkYR2a
0VgRndytS3/4pRkqkuzSjH1xIvumTNN/iRZnJmfRwsuVk4wjTMoWhdFow/lzo8GfiRai84P3a03u
RffDqDJG7QDUQFfr8pvpuPEzy5uCU2wEWX9fAonWiycnXWsZLDoHoBDTSB/Iy+bHaox6bZkShprs
syNPRrbDvHKYs22FetI/fLUzU7MjlaMk5w0UprRxZ6ZWYMlum2U3MWojaXrnrPWVF8/WmbmZM1JB
ucnqaQvNapfy6DZWa3riHzUpwDSBgsP/dm/miFIwKexu2j39NXefNSTF+RD4+qYFvf+4w7geyA2z
8tAmB0jDha54U+zZbR81KNsa4/X6/i6mCue/ZuajwIuCJN7Gr4EyVlffopsXeECM9k0clO4tQwpm
mbuqueX5dpUL40/HZ/7sAQQEuoHgw8D84ixPMVyIRPmNBveBb31JQWNuVere6JCbkHSvWRGMeb0Z
6q85yzB8Ha2pFi7bR1EGvB/IUwBsvzwxPXqiShiY9OiIe6S0h4JZFuTdm+n2gS0p+CYx9iujb7Zb
v9vmSnRY6v8BI4sRf/TxJ9K62eoL2vVAkWL1vfqscncTWfVG+xMVevUpYtYRZd5tOaRwjWEbO+k7
qrfbyG3varkqTbIUOs5/yuyYAVALkZkWG5EzDLnzrcl+4WVmVvFhxd2mNc2/+Lmh2Y63vjSncSyk
ah7S3/QT9SEeUAZN8er2HbQc9xWqLwnaBnyth7RUbZnETqYBVUxngKny8mMDVpD2FcN2x7QIaAnI
yE9qPkmyTSAEkSYPXN/Lf8BgXticLqWza3S0cbK6CjYrFPKrrSU0zTZuIhWAI2L4gpEK9Xx9h5eu
ufNVTinRmUU+ilL2BBZBXJkYt2kJQoYi4ENIzVOSrVWqp+jw8XP+355iWOLSWkQqnVglPqeXFzei
aA4lIO0e+3V9TUv3zX9r+ohlGGuAl6c16aELi6hCNgKBPPEiGZY5rjU1F0MiZNgwyIYCls/mAJvM
Im7RQQ4pdDgEeMbQNJ8cOwtK79V3vwOzmxU6EPZ7ET10+cr5WD6H/zM9R9s0g+Gkvobpthp2ytrJ
rttICISJf6BUmESl/mCZEH0+dDe8esDAlAVLsvjEo12tQys+WaYKCL3Jko03huOqPPLi4T+zOTsN
3jhmOSlg00XpIPV2mYn6MGr9yc5wbl3Qk0Zb19gI8u26+ywNRVysdXYmRO8bXUZgN5d9WLNj3d47
LoI75B7vgOg0jXaDqh4vdp0VRO7aGVn8pgCUA9M0iT7R2Q1L0AkE8hD4+Kyo3zqVPAmlQsU/ZcYa
t9TiaTyzNP2Ss7PfDn0GdmtYKqJsU3K+oRgTLo18e30/lxaE+jG8hwJ+ChbbSzMF6QcAdzCr+P9I
O68lqZkmTF+RIuTNqVrtxhtmBjhRwADy3uvq9xG7+9OtUbQCvgOOJoLsMqrKynxNLEB/MMIQYp/H
OZqq6tdIalaev4vRQG7iBcE/dd6GM4sykQQRqpAgQ/R3FRCi/iYRikf0ITeXB7Y0f3AH/xdqtj+V
XI4R+iGUL0BJjpSa5jN0byfXtf3lSL8LrPOD8zTUbA4NLfXbNiFUll5X8lfZetDzu6a48fP3CD/V
8asovUruQW7fsugJGSprzdB16Uw9+QG/vcpO9gpNWL2ipUzqk/1IkivRvJksJk35IQnWuk9LV9Jp
qFme0xauWlkg5DfVaPyK/NcoDexMb51cYOOASG3VeGV6FxeSQiXwSLBfH9TXhVAXoqp1WchUO4Iu
fmly3ynaf2BygLT9E2aWNSmmTw9NJQxZ5HWdqbuREEGvHcD2rRiCLcwhvGq0EHWA0PAiZ3OIRev/
Wy7D6qpt7KqW04kJThie8RBSVXO0sofK1lblSj6x8CJCzA2aoEmHlqLiNNWn+wSNfD9J/GyjZYHw
pDSJsUlQflpZsGm7zz4HmoZ0YidfPESlZp/DWChulig8jJEP0RtHDFALQVHoq0mFI8YQSCpX+Nby
0rhQ5qdyj20ltqezcRVZS8WwmGBvsAoUKNBx0yKWizddo6FKoB3whdgGsmpHmnBU0B00DG+r1cG+
HkO79DoqV53j6t121I1PYibZphlTSY3QYIqcPLU2kRw5lw+NhZNQwzCNQ3ASlKFicr4UQ48FVZ8D
akyrCj9PspHQjsMfSf14Oc7SXtOgvvIPrssHm0KjTQWqWPTj+3qv4Trp+kcPBCLCOWp9MPiO/1u4
2ambSeUoGuMUznvJLN+WrLuwvffdl7Rr7VV5/6VnANLWwAKxuwU7PifYJnkR9JWoQ2PunBifOau2
w0hyKhmor11pxzG7zdZomUsrN8l3A+rgSPrQRfTkRuv9uIPsUDq1Em/S+Gc6fOrENZ7cwqH+Wyb8
/8eZHUgI/tJdkPiMNPPQIgCk25qg2tK4ifNV9OP0Upt/spysk4mGIvMCmO9Gry9LNSCWIT306oPQ
I8XW2gjkNXWLtPwOwn2W75BdQtF2b66VWheX0QC1NhFdpzbmNBUn51KiG6GeDP3vTVqL71Hx1dB2
cou8JdZR6Bo0+7hf+S6WjozTkLON6tdun1Y6q6hX5WYcredEEVZO28UFPBnV7Bz0dWXotJYQQuHf
FBpijaiRtmVwq0XxW7uqPblUAOET/98s/hYJPJlFWY+r3KyZRaPofpT+vYFbSex799TArnKleRY8
c2dRqKzVz9U/wZzOos8uNSuz6iG3GK1fHaNiW4Q9SMYnofnheq+mf5Plz5K5LZVPubqSUy69CM4i
zz6UQJDldDCJjFeFI5Ro+NT+jaaH96WevVR5vBu6J4hve8FrnSh8HpRXqV1Tz1ud/FktJFL0Iety
Jj8qfsTuI4hGp7Y2SXjf/rZkSEfeYm/Vmtfv4lmEhjEWJwDjpflVOwye2KcqUX3JSetno3pwu12Y
rmzkpTsEgdv/H2WuAjqBGzNBI4qmcqc33K67UTrI2le5ssvu0+UbZCF7oCggQg+GkokBzuyrCYwh
hfTPUWSZEG+ivZ6/DpbwXIqpDf0KDw/ZjjV/pUOyEnT+VFdhHP1fpnubOVn7ornXIQ9KX6NeemN4
ga2nK9f/dKDODtwJjgetAckPMsHZ14LCnOUBwCNHkh5zRKbk8ji0ay34hd1xFmT2YWiJnri1QpCx
f6h5pccWEg3kYNrKpb82mNneDwRTAlEwxTG/+2VHLdy1zb83YQLACMBveqP+ZlOe3xFpgYMmbhZs
wnijxq/048xxO2gIjeZri7M4bxCXuN4ppnwQtLBkUNWZSKjcvR/bn0X3bHjPWv33rwAG9CfKdEOd
HNdjREcpFogiGBRKY7swt7q7LZovnlLQwl/ZcEt3LGLOErR+nTtCnH9XdLq9Sp7CGcl96X3vlAKf
6lddezTGg9RtuwYZgpV9sXABUqA1DMjx4GmomJyPENCxqcZTMhhrNTauqNkY2wyws3lTqMHK+Ja+
YINTEIAtKRlQwvNY+LdmsmtOuFMMiLPoaEkvfvbZ7Htbq99HZVtyAl8+qJZ2CdsD2SoSJuA7s4Nq
KPTYCzsiagAWhdrdCCoaDaPryFCU/lOo+fuenkOkFdEUSug2UR8dBPlNgZY/ZuZaH2N5VDyhLDzq
6QnOUrHKk92897RsM9Rl/COFLf7dzCXhM0jt/LkyZBef5Sz2rgHhxzfxOBo3+iBj1CBJln+MGiPL
bLPHgR6R8kRqMIH2i9YRlaRdyd8W7iTgDbJkTVBf2k2z2c+1vq+gR4Bpph1LcVWvHrSstWOoYUrm
I/j25fISLO3lyXsLJiw5v2rNzlJPb/I2r4jn14UdZai+fOlJx3XxwQz+gbICYgr+CB43qI7OmxuC
WmaNMo1tLErprZf9YSsb+W2JYK0DOO0OQ4XgwOBXMB1Lz2gD3YxJmYOn4ofv1Y8V6KEhyGKt1N1X
MxWHJ6Ac0vMY9LK0Udq4/tLpSnSQ1UT7VWiN9Q32arut2kYJ7Z6ez1FNK+0zX7w32HqdmE9mGGnR
XsjUrnP0ovX9bdnq0ZvmC8jX60rloKMj/fJGhXqHJHnS2sNm4WbC/4V6Mf1IahJzP7PW87GrH7CS
Ri32LvOymzhVAMMYf3/QoTYC+JK+HxpBc9A7pEUTnekopxZux3A8RPmZ2rcVfVe6lW2/cMxxmnJ+
G5NghfyBZpimfqYGEx+usCG05gPubNVV2VNE7fdJ5h9Zj8sbfymzJSSUOOj28NjngCJTKMu8wMsR
0ukvMdpz0tpSE9hxsmn7aBdZX7Ls1VNew3RFVGCJo30aeI4x6vMmEmuFwCrakgWQ+kpwQutBc7/J
cWsXHYSbK6vYIxcbWNgYP5TG58D7MmZ31Rq3YKm7e/ZTZrdLX2OM0+j8FEEoNxoyW51EfztxNPFb
aFQbpTzIyY03OhDFPQRLwMam/6A3iVw2ZppA/kF1zSnVhuLCvlIASLsIZYTave/rtpitnHJLWQK3
KJ8MNNZJanN2rMpGLSeuPiG9KZJ1u1j+5iZ7c9rI5S4crkr8h3RjVVZ66izOsuFJAhIvSmhk4FKn
z/gkFXJzfkoXTYjp7Ius3spW7Gj6Yy4/ynLv+P1VpW4BDlze1wsXyFnM6SI8iakayJ2rJrhNAc7N
GMP4H75NnQItjqGQAeEHdHM54uIuOh3m7G7th87rDXUKWW7FbJep+2TcT0gJyTjkUm0H+dHybqkG
1wU+Io+59Xr5BywPeRJZYAfxZJ4tLg+MPG5jqJCieJtnTlU/mTXd83ELYiTlyL4cbeldzgz/L9z8
URUFRZS7Eqsaiv5GkQ+ZdTe0x6bYCAnOwBD6XP01Fw80nBP9R1+qa/GXd9Wf+LOPNkN3AeI6w/XG
I7ZCavCWw7ETN0Pw4iuHHldmL1yJuXTfnA55liV0AXeDPM2wLD/67U9xvFObX5endekGOA0xS6rz
to3HXmRWfdj5GSgqUdppgCCs5ICPVjmt7MoNsJD6YEkMORoSEEqOc4SY0ElWNyqA4kfrCu6i2Jq2
VX4P3L2xumZLoaitolAEyFj54EBmlYnqDl6Xb3rha5Y62giWKtoqsOX6cQ34tpDpQl+f1Kzh7aDA
Mdseaq2ZaE330CYS+vLpDe/xbRi+t8Xh8oItnakojVM/4WzjcTJPQqRW1F1kC7jHGg0D5NRQoYqp
sYpafVVjgTZUIjdKb4npjS6YcHaTsOlip/D6ZKVRsji9J79kOiBOzjz0dlWxVUSMyv3+sRrfs+Bz
DTJgiOiNjmuX5uL8WiiIocOmImo/m19TU7wS2QaQQSMWK64hqA461J8zy/gsxACGLs/yQjTSIpQ/
oOQhCzSXthIDhGzMLCyQhEzezLxuD3JglvCh8+ixdYfyeDncwocOEt6AAshhqn1wfvK9NjALC96G
GI6m3RQRaC5JxqyxVtfUJ5dGRrMOj3kNGQSsQ88XLcB91cJYqNhISr73y3Sbtu2xD4xD3VQrKddU
cpjdw0AaIBvwascnb95OabqOpmNFKDOsD4nR731jTZpvaeKghND45MOTPii1uL4gFrqCT21Y80zG
2OQH3lZYqYzGz8srtPTZoRiB7ykHCtSFeSpTUHTL87IrwL6AfBabawAVW6t1j7lo7MW6vIvkAn/N
fCe55o+V2NPenk+kgdQsiT8mx9RdzteMrk0T+sZYbGR32NbuuM3qGMGxdqcX5W2n+9zzlZ0ICJ0l
2j4d/HClGrLwoU+LSPEKOCgqfrObvmzSGmq9WGzyTocX0g9IB3TtHW0ef6uGQmKLRiNtLw96aWVP
Ys6ve2Qy2JStVHAxYa9kfBV5DKUxQtGXwyx9DpPKrTypdcAump1hCRQ+wXDliTFl7cWufy8k7aCN
5UFXpN3lUEtPH5xquIxMzi8ymfmnV1qxOmqU47JO3qTAKdVWdTzQnVD7nUgE2toUTtK+RmQVbevt
/2P42VDNHrSYVxC+anpjiyI1hI6g23W5CrYkEIYNh/l97wmDXYTed0MLb1yz/L7yIxayKHiFCraS
oCOozM+OcciMIzAFrdjA+XjQcaCmttLvLLf4Jg3yVegq+wbwduNbns3xsZKkLy02RIJJAAUMH+za
8+8oNcvBLC2j2PAuuu2q/gm91CfBEz8Xo/Xl8kCXtu9JqN/HycndOAy5CZbFJFSdw6ke0uQ+bHV/
o5fqWi126Zg1aXMCAGBe0T47H5U81KYCvp/Lg4IoT7ovnaq9Xx7N70LA/ASywEMYQFYnW9/ZsiUo
G45DJOeTp1qhOmJxPQ4/mugQx4qdVp/9Wr/WvZchP7r9cyH9CK18U8S3Qr5LxoOR7tUBMOY29/b4
a3XKyuX5cVUx9uZJR8nERH18LgNZ9ZqnZi2Mbwn2HP5cTeJtBvk9tJ4uT8JiHDwpcYGfRCfntiu9
1SotPUE0ffBk12hKhB3NK9T0Vm0GFiMxJLhkvx2AZ+e9L+Sl2wU4/cFbx8bwCZWewb3vk2+XB/Rx
40AV+l3hnoAHCACdbxyrx0XTdKkz1V2sYwqNgZjrumtU9qXB8CVQTP8tajvPV6tG0KrS54XR5n18
TVoq3GalDMcXnKM3dNVKH+TjhzdVcWmxQRKdqquznSq56JeMLiWH0nDJn5q91hgbPVtTklqaO1S0
J91PBV7qnLaMbooSxSmP7944JO4POf58eW2mw/j8g2MYEMsZC2wdstvztcH6tB30BKJyoiHRaLsJ
QhD+NbJmdqge1ebn5WjLo/kTbfr7yWklSW6gxBHRgk7bjiLirbHhXA4xna0fBoS8hSWpGn2V+Vda
WMrgjRnvI7FR7oTY3ErZF6t/MuRXeWyQL2l4AhZrOmqXg37AoCuxWehazQOwEw5Vs/O1/YDMUJ/s
Ax0wCmXHfI0ltLD9Jotc7jYUo6m3T7/oZCbN3g+ttleoPVUFdgs7YRSdaNV1aiEKYC/oIbo6sRas
2SZ3+y4bvIa0N9YSR896yLwCdYlwIw/h2xDqn9rsVRNiJ3IfYbi843F/DVmktBSnQIfr8sJK8seV
Pfsx099Phlx1VMXdKQe3rEcBr7i8RvM4cCKuQLs239Imu26BcFijsI27274fVo6xhcngQUg9mcsP
puCcqSP3SC+HWV8gG2h+4t3mIazfVpuoitcyuI95sKzS66SNi3A28tyzac9yKQhoy5WbbMAcr8U1
1c5H8aEwvHdNb+6jIjJWkAQLHyYQS5QDgDjTv5m3ArQaU025rEs28HgDcu26Tovt5fVbmD70CQBr
w7Piu5w/bLpAC8xQllE5zD7lw1Oc7oe/x5VMcot8FUgWocw6//ZHzYwKN9LKDWIETo+ACQK7SCN7
f+8vSxy64BPGDc3J+WwFTdx6XUycAjVx1Mxd5VAER1PYXZ6xhRttegbqXC+TlOC8a1KmPEihOZYb
T7jR0ye5OIxYJa7xPZbWhS8bX0SRpAvF3PPPykJBry8MteTbbiD4mYemtnZBp/51pYM5YytPYDno
ocbsook8NaEjyJwlI/Yaj4Zb2PB4TWpk/zBpJ3FmV8yQoMud+cRxE2XnTy4Ehv6CRFhqZ8NK3WHh
1D8b0jSzJwdSEGlKaDaEGpAV0LGq7TTLyQoUs6X2tdTf4xKT6zWBo4X69PlETrvmJKpQp8rYlkQd
Qf2gtmfJPwcJwTIOosw21COKeTyS61oGSX9EqOzy9C4cFAAHMIED5Dm112ZHU2lVZRqmbkk/JdyA
0wEh/fcLCBHToB/JnSN9MDxOqGvo/dSwSjFGGYDFGV/C+DkYV/KEpYGQ8sCHUUwey3NtiFaOmjxL
g2oTFDVEoE1HGnd5qhY+LBK3PxFm72D8IUbEAImQW0etim2hAuz2L6PgSOUomhxOxdlmKJRc6VBK
rTZxi9kwbS5pzVZz4S7ivP4TYXY8CH0j9kVOhM56COKtkKKKB1rZtVNlpdG0FAnmCwVK5N9B0E0r
drKxlb5nWyOyuRmS67Km/kQS8SMLnNo9XF6YtUCzhambxA/KjEAWO6yTsNPkOUtfCZTCWvtzgWQD
y1o2KEGo092nzWLRwEeUuCsq/PY6jNw+F9mdLqBW+K4NDhrPdfeuqu9jdcdrXdFKGwh4Y67sw6Wd
fvIT9KlUcjKvRVI24jDwE0Zw5q3+qGYr9fmFewrNBHr7OqnDhIY+DyCIWRphFl1takm2O9KW0rVl
qbRh419euIUD9zTQvLVuCkPVRCYjEQcg36jZX6vB1fQ65mWsqTvFXylHrMWTzweWZYLUejrxmvCQ
5k6pkoLtEm0jCXae/DLWNsvSgXEyj/Mr0tTAS2k18zhi8SBCOv/u1Q+XZ3AtxPT3k71Q1UqlYrvO
UqHG3b8m0l28hrxY3g0ToJvqlsQb7DxEV4RRkAaMYsIaFDeNt/WVfb9mRrS4qVX6YBB1gFLNzRTo
QBnC2DCQPhRBTie2tdaIXYiAVhgaFmTFIFfm6LUoKt24kIdio5OA24B0HKTEq5WsaPr8Z69VWmuQ
bdHz4dKbvylUIxrr0FILbOxKR9D3ZfSZtsKIK2Le3PtrCNGlIVFV4lFh0l34gCsqYlUfS58Knh6L
47NeFy+Db5V/XxihDPMnyOzEg3qRYklF8bMLShv3hKtaV7kw9MPlnbwwcxPkQpo6MlOrZHboFKEr
hSk20xuIbv6uaA3ANjgS2mma3RelZT65alF8CuJCWwm8cChQlMP/hscZLzRt9gnVre82JpCLTSAe
PXPbWA+lvpfC2yL6WtUogjxeHufCZXUWbnbDqx7DN9SJZjfo20bcRkK+DYuSbM/BN2RlOy5sEFw7
IKPpwF8pLMzG5qlW3iRWS25ZHNsk2sSgSi4PZ+F0OIswG44RxxouZT3DyQGQpNGmCp/U5Dareudy
oKV5Ox3K9PeTk87vEEDF/pxEVXysusxOPQzmi2spQ5EZNt/lYGujmu35XMeoNxO7ctOMQnGf+FG/
bYTCe8xH61FMa3llbAunOB/Y1EXC8Gw6Ac/HNmA2lw8a4VrrMU2OZfDDald2wtL0TYJ7Ku1iRAjm
YM62iPpkkMdyU+Fvq9ldc+gisEbP7d+zNGBonASajcWVXUCdEYHM8IA9TCg+GK2jNs7gP/ntSqKy
tL3/xCJjPp83s2lDgIjEqvvnoLsy/6HEQcMJGSluvYndN8sXBs/ve71ROBq8kl7lWwgHXhRWSjUL
7T04Jjjs8IlSq/kgldbVfjGSsvMJeY7bO3GVOJ5uV+KrXH+u463Z34DCGq1fl7f40p47iTrPvRI0
zORqGpuZ/chj7U0u5a1ZpZ//W5TZ87LLYitPOsZGGrmPoEgkcXalmGt6iEuXB3TiqdFEm4lu+/lG
cK0UcSGVwRjiryw+dMnTmEV2W9pjx0R+vzym37nI7JIH9von2uzMk30Vr7KAaLSH9a9m2EdH3RpV
iZq7O4LDVxREyMfyoZY8baOlVXZjAN08AgCotqIQBxvsyqujHya605W1ua2j/Mfln7i4uMAmf5eT
Jyea8/lQglitO0vnFyYPXXQXQycWn/4hBPJG+HtoFJnmIVoz9swoYRK0EWPiNoJ/X+V24ror6cfv
vGw+25OMG+af5AdU587HEmRKOiT6wB0Wydu2fmt4HzS+7IShteuKd9mw7KJtNn0ONEVsb2tlUO2u
GHdV82U0H2K/PAqSekXx4V4TXSe31lxglw6h09+nnP++zjfkwg3h3WbRW63eJmvAraW9ffr/T/FP
Lr5MDdVIVTnkZA4hJTmOdesY/lUYPrgtcLuVGtjSzjmNNvuSMGQQQhkcAxStr0M5FQdetTUA6NLt
ehpj9v3ojTl2Rc6MofIWRp8UXnqRIw8rG3QBeSPTCAWePslP0oCeLYyH0n6fxAxllF87z4CXeSyB
t2bGEe0NvbpSqYkWaw+ypbGdBp2tVmUphelq7NaufYmjT1rMa+n2H3h7DI2UddKRJu2fg9oCo2kT
RPuJkkfboEjgubWvY/r3RpjnYWb3n5mYrhgVLBRWUmPmWAMmMOOIztZg40hpq8rKfb68ZCfjmi0Z
rNmqE3/vjKHGHRKkC2gSXgU3iRI63WQ9EiP7nQGVtoo1vYilnX86p7OVk32Q7YrInLriY9B8iZp9
2V9dPjOXkrDTELOPS5CNbBQjiXyij59aU7YH3Osro/xUwpegM7BSgFs6mYA+T90+BD4+4OiKUdCC
yiWcHgs/h7D7nmJRcnlEi5Om8F5DYAP27xzb0Hlui8sK93tQmG8BanpSpt+avrYSZqlIDnXvT5zZ
TpQg8RVlTBw/CV6q4iVorKM+xEgsDBtleOtHYS+3zXMVdFuvmwwCg405xC+XB7v0Ujz9EbPdqRqJ
FHTidOUNyn3j+jhbVdswVm8E3buiSbLV8LPICH857NoczzZmG8kait+EjUrFpuJj5xIwLP14Ocra
4GZ7UwmyGoQnUcp4YzKM/kXBp10BQPItjq5d2sCX4y0elCcrOrsExEyPCt+Y4qlb33WAOKXWG1Sv
f4gC5YqtOUnNzC2Y09gX8Uzn1ZgqN2K/1zyna24VaSXLXUzh4ZeCs6StR9V0lm8FngEncRpMkL2W
qmwHV+UvQ3cM+R6hAyN2+vbbsOYiu3iYnMSc8oaTvMCrK8UYcmLi0xSFv3qtsbvhzQrv6lWdw6UU
BLdnUMZwDsFizIaHtLdBOZivTzNvy/S28W9L9b7OX5XxESTi36/YaazZsBpZGIcmI5Ya+7avb3PX
UXHkErqV/b42pul7OJk+RJaCTMeUauM38TbrTUyWfgS6jGxBDc9e2ZClbP/TyObIVMxSmqL0plnM
7zPvp9G+BOj+WOLKBC7ti6nvDw4MWX0u0/OBYbcrdoJBP1Ez0PmM7/TuakSB1a2v5Xx/eURLJ9Np
qNla9WrcZ41OKByi3OybaBw17+d/CzFbpjQDZcrrmUxHQg0meBDy96L/ezDvBMr435TN38JWpUaJ
K017LmjUbSiiECtV+AMEtC7vJcsVN5cHtbj3ABpQOYPMSwXjfIn0OjdBsk3Ps15+HeG6bka9d8pu
uBbjFCKG8gbHcyXm0nmLOgfpIq24qcJ+HtNSfckrOxq9SYYO3XSi13g7OLH6fHlsy3GA7yv0/sCi
zcbmob2kQpAoN1baHTFrD/HxtARvkw8rm2/6j+bvQsCbZMAQdSZ02PmAQDSEVTUyiUX7rcoBCCpQ
rvd9tEUQSUm30ppZ7+J3dRJvdmEleep1ck88eTxkna3Ijld/MaTbNP9rtDHdCQnBh8m61sBv5nxg
ciJIcR2E1SaTSA63XX3rYgomH/92nYiCboBMakh1eI5JStRIk4cxxvc8hIR2Awq37B1h7an3cdLA
PVHSn8ztKevPbT5k1Qrh36v0s0sHO2OMv5IcVcyHfI1H+fEoOg80W53O9HwQMQr9I+UdqfKEN3L1
/fKMLYUAJq1SoaW++YG3KJlA7YXWrNjSN5X0S2/fszX9npUQc3ZtbzVRLY+EkIdjqB0VcY/T7uVR
TNni+WczLcSEoqeYAiJ7WrGTey8XikGsJZNSWYBNR01r3stWSjZLozgNMbsWPCUU+xHEPOAzxLNy
74A0y7Zo0r9+TTESRRQpDCGAIX2AuipxXWc1J1rWad8iPyE5hix0C1joqetqc5dq8soO+HjkEFFV
AD3TSFSh0p3PnTqgKY7yJDkDQIPYuxstfd+2sLuOvq/YdWkna92ij6fpWURlVuF2C+TEm3a6YWG3
Z8W2L4KvODDejHq7RvD6eCkRChVA5DYoHFKkPx+c3JhR4E6XEuIt15FXP+kJRT2h0D/1nfvUiK2T
6cPL5c24QK4/DzrbKpVYoMUqclsY3vjQ5sgzJOa7GY4by/g6GAa2lcFuKM0YsJfwqGfVHQYqe9F4
EWPXsdT2KtWMXR55K6+GxQ18MhWzdS6AEbluwq+S6nHnNuVdDxQ484uV0S/OOGcjpWSFW3lOqVPN
oGnMnu8k6b/qtWqrGDngv4mYx9gfKkOwL0/20lnMI2Uqj8Nw/yB5XYuIIoYmo4qTL7WS7kypeEzG
X2mrXMN8X0k3Fsd2Ekw+302FpXsGTVyqKRUmNml0iKqjaGGacl3VR8lc0ypZXLGTcMp5uNIrA60s
mcrRde2uxTtHEzd9sNarWRvV7CneCLootC7fSF9btqB88wNHEL9J4VtrXhvCj8vrtfjtn4xpGvPJ
Sd1iUG8FVIfgjch2H8hOUf/w+vQYU+/7b5Fml2clpGUgTqmUnv7KIlqdsh1Vn1Lz7wExfO2cLIBT
YcLgynU+IsiRqhFKFimbotrUbu/qPrb9KjpcHs7iFXcSZrZKEDvJqnIuhryORMfNAumA5oGyvRxl
eS/8GcxsedJAFSuzYTB6dQNxb6cYn9vumNd7XdgU5pfLwZb3AoL1gIZwbBZn2bvWp6PlCuxv9JU3
QkN2o1e2Uhi2n/69LDCLhHaVOTVcptzwfJEKvZcUV2f25ABVWv1JKd6MXkDk6SlKpY2Ur+y9pVOJ
9z7MRjg3wOrm06iMdPV8st201OyovCux6sjyx6H9XK5JNC5NIohoBQoftKIPLu6p2gxmmJLyZh5k
zbb05HtZDoN9mmsPiGjVny6v2dI2nBqSiFih+w9+/XwiJ9iMmtTepMsSbhPZuxu8fnc5xMLkgWdi
MECIsdqar1WmeaU5hkBSLeExaG9DBQ2P3NGpXpjBynZfqHFNHHMeDXBH6FXP31tlxk2W5SyUH6K/
Or5bueDgv2jnwbALqGIYCorFYjdQAxufUm0NIMbjkfmaZa5QL6FnwdpASXje9AgzMxm0KAJ6KdPs
18LQ/2J4Q7SV6k4ccZ2Lok+pK3RbUfGyoxAoyXudmfqmRQf6uc1N/5Nbk0R4A13YKBXqnRkGGk8f
U7jplLK9a2qpg2KgZeyIXImKdyj81eco7pWNVkn5ZzD9pr/ppVxA+ybrv4uCoD1VhWnclbHlokiZ
+Afghf3PoNET5a53VTSOjSlPi0dR/6X3dVY5SuzLx3zshW3njfFxFH0jQaEzQupRjfzwRsupSdn0
rTTR1tpaHpyhH3QD1IGadnakZ5a8Rxddhdk1Jqq/DaUcY9dKNCpgtp3fbWN8ZraG67a/2qa3Kts3
Qj/YWGFjKRsXk5TjICn9dSgJyU0VJ90nMxrz10ooXuBvPxCqPfRZagDUFsextWvDQhvSl5PJa0pW
dkHbxV8bozY3o5THTw3F7oNXWRI0BhndyLSn/A+gICjzrapHXQv0V9T3qhYrWz0Uw6MUp/I2lnjV
6lhOXvHRCOgIlNVRKNviSmtb8zgAw2ipW/X+tm6Fpn6P3EbyrlDwi8FpJrmJdb0eZNtCLQ3lqvN7
GQYCU27zJSB+16QihJ64xKSETnD+rJZBSPIacVFjqv6a5CWaOoJl7frWBSJQGHpjm2olfu2HEEWh
BiMO3VEtD2SgFLrhDg44zM0ib73nZqxq8zmO+2bYtNBr3tKuTg65in72Rh+TaIca0/BDNDyANSWk
/20iRO0LlkOW7Eipq2f7sVCJKZea/4ZtYmFeqV5hfSLzTg4DMgqyayeFq9yOqIhZNmpikDdSqalv
ejk30itaOaqKm48sbtNC9DM7s2g12kqKR7ydpZYBhTXIcz7ELmt3TZqqr0HiRS6WWml6JSSieMjd
qDz0UNU3ZjnmHO9xrvJsimQjtSPP/aS1iuS06LrcNkrd72hty1eVnxYHV6itG6WLA5nYXoSZh1h7
hzruwifkmMcjqHXK3mMfSNvMRdFc7UfPLnOrRYlK0zrPyWOjPWIljztAH/SSU4yK9EsJWrRvqjYg
k2rl3rV1r3dvFEGIn0Uj635aYxNsB2uMHocuqw+gsaWfaLblnd2H5ngdpaHrJJ6mPBaVJGyCBFUJ
W2HMO61oI2Ckgld+RcA6kG0jyb0vchhSD82D3Owe3DRNrkCECtRIxTp+VLvKeq7lwntIwBt86YZq
MHZipFj7sZPd9DAaQnXjS7HBXa8F3japI/2xzWOMrztTiKWbWozzJw02x7Us6OGvTCNPtLvRopSs
qlW3Nb20sWw9Mtvuue7SeBOGRX2lj8bgaEkSbiMYQ8Pamb1w42EGhQLDJJiGafIs4eosI9HMKuFs
4LtwhBFp6z7ZDIblAOjAOih80YqfKp6lts/p2djR1ffBy5w0u9XE/vvlu2qB78cr/eTHzNKyShTz
youm6zf2kDD4lKSJExpf+15xxsb7lRXvhafd+C6ZZ40KVbX2wF28wU5/wCzViDFnN9N+Knl14VWY
Nk5TpE5ayUBOVSyNpIOq1ls99p2ElgByPW8rEzBd+PMLjPFTrZg0jFFUPE8IBKEIQatwgenl98hX
Hb/yd0pafW3itwyTFbtss22tZ54T575t5f1KPrK4GShaGGS/PAHntTigZxhyGUCsAQrfa27znU/l
qk2vUroeKyOdyhIfRnoSavopJ0+XTMD1oG7AjAt54QTWVgyLbQYhB8/YoX3Vg33vXzXyStq/kJDD
nJ0e0ijw4Pwwm95IjFWXkjCZJPegNnavGOYdxlFEJyo1NnkZPQlrFNKl/At6CwIrULmRxJuleL4n
CGPcEDKogk2HLbMn+4jzHd14U6+5qyykkxLeUVQgJR4wylydvk39Ss2VgfxLea+9zjbWuEdL++M0
wDS/J4vGMSgXmUmApi4COIpqcpd27ucYy3sehnHhXN4k09c23yMKfDsEJH9XuWfLBbKDKxzw2CZt
n8vu1Q/fPH2lQrg4ZX9CzJky/iAMudARold6R+8rpyr3/2kQ8xw/dUe102UiNOV3sz00xss/9Dnw
lJhMOugJ0OqYq78ooDiGKJJ4RgQ+QB8sRbKi+j+kXWmTnLiy/UVEsIO+Cmrrrt43218Itxd2kFgk
4Ne/g++74yo1r4jp55jxTIQdnUhKZaZyOYdqhvGlMtlRJN3DlIBlmsu1qtjSfbJm9DFwCWKCSx3w
za0C89+62QaiNQAk8K6XG8RsWjJt2uJ50FfaYJe0D/NuBLRhACiDhp9rHyjt+taaXVVuPPN6U0zv
mnc9rFmmJSkgvTGAzoX7inTDuZQ+wVtTt3BeWXXXYtAzGii34NL/fXeDhbbhv3KUu+Qw0sk017Ea
4EDrtbdvp+JYI3AsKn2lXLSk5GCK9xH9zDdJLSYOWgNK2ATHBPd/LPzpCLyV/b/XciA1wm/ML3W8
Zc93bRS6DdeNKo7WezFGziov5EMaBZWJ4tEnRM2qjlQ00HZUIy5JkxeFR+YgoaXpcFVVv0BedVnG
4o5hYH3m4cMIuzP/+YmhG42i5yTTsJzhPtcdGpkrfWxLps09EaDsV5zEqejGqA1iVJIxU0VtLmmx
RlGwAOSJy4JRUbQZ4zeUr8/X4aYpT+rcncfZdL5vqxxJG6cbx1BLMu2Q1LI7ZhNHQpRZTmkEsW9n
TxPX25dagkklKo1hX1tTdcMaoOavhJ5Le3z6bcoF6Ca/AcIgVKapBDpXh0Otye3lY1zoFpzXD6al
GbwIFXzFg3A9Sy3pA/g2n2w8EK0ng3+VZrLPQcnHKpSeyl+M6Q/CSVZC2eXF/SNYpThBO7TfpiM2
PsqMrfSSbWWs0Y3N3656x5O1qUDf3VQnBnMdzA5W+mvHzH0ctbvJSwLm2THNeQzoZfe+ZfbXy5u6
pLqncpUXQ2E1YFbTsbRSu+fFO9euPPZyWcSSDUbn6sxOC9pWsHOdqy0oFAbfi3BsGILy8Mh07lw0
juhfLktZPKMTKYoC9gDcyOsRUmT602eHfq33ZfHnwyvD9M79lX8eGydGZHIrWMoad1yYr5o85vqK
di8ehAtUUFTNMdqk5sobtPB4g4lScN+A5U4b6MgfxKSvZF+XpXgeQGjhdvH6OD8LKRPYB4lVjO1j
LTd8vG/yFce+KALpQrgOBHvA7j4XERt+JzoJa8vHP+HLLZrlAYHVfkarTsQo5+1PJX6uh5Xw7ODY
OSYR9rb7qpcrte1F5T0Ro2wYKXRkM8oYvTPjvmTH3Dv0Guh8gsvKO3/sh9v/V4qtlH0lSaupiCHF
9IIpO+rNN+AqEePgDxtjDSB5cUVo68MvMNqgleb8fABJ6Q5Wm3ZBZhzTCQMrWX7Imp+YS1xpR15M
AICJ77+S1FU5SBT5MNpY1Rj0bOu71w57M8a3pDrkVY0w6dBlDyWYm+O18uDifp5InlPLJ5dVINUQ
d1WOcc4E3QKPZXe0+tehvy2z48D/fQMe3BLgt2bYTzTgqTe3wICnW6FnEg2tdw3okvX7RlINXNxr
PnbxZs1x7IxHgHTC/Ocnq0JQkZVZhJNLgVTe2gaV5F0kh8uquGjnToTM6nMiJHebricZDk1zImoM
j8gZXRYw339V1+dyE5Bk9LkZTnlD50yUwMfG2Ux4O3djEkxxcVMPJIhZu6u8ZuVNuKTup+IUVYg7
C813DOL6LKKFHW/75g/e4Frn8dqylMPR/aYDsyXkEP97mVxhBGsskJTd99n28v4tacHpgpQDIr10
ZNdBkIMKMZDQ6mRnyjVE8QXcCwugQvMg+Jx3/tjh3JY9MKFn81ptYg3sKsV1XLw19gGYhn12rSeP
mk2B0pbax8x8zqsgSlaC6qUNPf0CxcDrESatZIcv6Mq7YnxCZpMix45kECVZ+gm3iDoDLhZGMpFz
UaIgT8/LyR9gf9PxztR+8nJrraVzlo7tVMR8707ulda0wtRmEWNtPFQZCHrdaNsBSu+ydiwmPU/l
KHqYgwCH9RXkdGRHiu+9tsGgZ1z/thyMylVhMgYluRvWeLkXDC7UxDJBLgaQzQ80ERN4RREQQKrR
cGoY76IH0DCgCI2nIUKFsF+5AwuX+kyccqlFnRYFalrIkcTNPa+q0O6yrUAjKCKolQ1dsIdnohTV
mBCS+dKdwxlRbpouv4pbd3P5zNZWo6hGIzTPGjuIEOXdZLyNxpM/PVWfiMuwEOB5+6DxwFEpfp9L
m7j1BDc1yCcUB5z0UHUrx7L0QjuVobavGeCjqjoGDzX6RYgu4JDEJQVC/dfOq6kZ800HHCjw+gBu
bXy4vIlLr+Mz2YpfGUHaQRwJ2br9JWMbmV8VbF+nrxPftMlL7Ow762nkB8lCW3+w3BULsmCtzqQr
GplbiW3zAbtbxnaQ6D8bsNDmSUyjWn+t2RpGy5o0VSlJkRT5HMMBvcKwftkCtNuVoHp5jUrzyr7O
X674azy3EcTMY5U2WofPDZeVMVP4EVbmjPzW4dpRR4pLdvE9zxKku6KvdYVCeGc8yjy68+0U1Alf
Ln/Cguk8+wLFE9SlrxEjx2qzARUT35cGCm+NAQghvjZ4trixJ4tVLgnQfcper7DYPnWuEy3eMtu5
soiguVlgFu3nZxaGpDg8LIDv1chRj6ekqADqHTj8AMTDqUYxdXdZxPKC/opQbEuRgjpdGyDCQL16
8CjLJ6QYjrnYZfnrZVGLPmBu18DM9ozIriiljnJ42jgQNRZ70DHq1jXY6Wxzk1aPzOUr9235ugP4
Da0wM82fCm0KJeDS1AuYM1AUt+gArN25bj/RbBQ3hdNSB92jphtv3DQOCsOkNci0e+cHGmtWIubF
LT75EuXqJ4kxtJOYI0y0dUoQ6VQYqMNQURPKZMXArolSTlM3JencBIvWPNAaumjP6vKwaXqaiV9A
TFnb44WyngkqgX/2WIklWAZkcodB3Ki9DaAl7TFRPcMYx8AFeibuPYYWaLoGwrHoDX2ANoFVHXkW
te9Im0y3rxsIjfqcjshT+C57wAiBUa+h/i7alRNJ85echGSOwzHjZkNSjPxXijkFoVHdW3l/LAsB
zguou310MSkWJfXbLnf0sgtkh/DEZ9us9beJvkZwsbxr/4hRPW/eDtqUexAzYMZeC6voHgBDkqzk
dtakKD7Wx2BqMhQVdizfO+PvjtxnVRiTf89xiUhyxsb5z5796Qw7ORgf3S+jgaGYAK6nO+ht+kMT
FX+r8uyXIaxkc9lurS1KsVtl0fkkj7B1Uf7bHTckfQZYQBFvL0uZr+YHN0pQ8JpH+NEToNwlx2t9
kox4VxdxYm1s5sahPaafCiVPpMxrPdm5dCAJmlRgi1JQJuEJtzNBcxWBGw7tSpfXs2jtiY1X/FwJ
x2DJuaS6KFPLmK2e64FiyESpCIit3zuoBrnT0Cf9/5OmhACT3SfINEEjhqa7tiLRUs5aoCoLA319
lg7eR+mmtCSkXrGBi8pxskzl+va5je6OOVvRjE+sxIggmnqqaVeYVnB5hfMPUvUDiEbgZ4DnxDyG
sp+2J/quSnG1Kh99UR0oa+uUjqa2yZEB1Kc2LH0SSKvYXxa7dIwA4cM0P7osAYasKD9P7RgABVD+
brglZZA0T7FxiMv3hI20ydYYKxcfCKfiFAdWA0tL6ALivARQaM6tV2W01veRde/IlzTdln1Q5Z/Q
nVOZys0TDLiXRQGZcQcaYvtQNQUdnFuEBrr34K91CCw9wM0Zit+bgQddGLHzizEMGEv3nRqJoPQF
QwlWt2s15DtjmlnHGdAaQIeDH3rxWvn+D/fsRw36K1i9+5JHrsYgWETVnELO/O81e+F4V2rgGfQ5
7oelHcYup73L0FXahLXT70Rp7cBiTAnptxHLQr2ytq62hh49L/rStyna3fE2riwN2j0hN2pGj5X7
JRtWbtBScISWCRBIoX0CdV5FRtOAPrYZIUNLMJo1kkqjbSIF6tdFv0FD3C0IaOUKfI6xeH9OhCqG
SZTepA8xQ4jk1S/ZIHde0ocMvbtpWm8xoRgIG93T/CvT0+vM+W3l041tvBS6Ri3gpFVAkbWt6dhE
1e7yvV5Ww5MPUwyX7sb9IIBdF1gDYGm1N7PfC7Erxh+2k9IKsBnsxkM7WH+4LHfxoMHjNeOHgoVN
bbioMjyC0aSM/RiqveN1e9OPUapeq8YtGxLUE2Gz0HbxIWOHTtESnXe41KIZA/DcBZh533SYIHMw
qQPUymc7qUPhoZN0Sla2dsmTz6XM/4pWbJgtkf8isw3rXXGVcn4A9ceKKi/v4l8Rig2p5IxunePw
CLpywVEJE5JThoz/Zw7rrxjlxrAKfWUFMjZBmg9hS7JN4bYbCfjmy2IWXdvJhil3BEW63mtn1+an
B2fa+vUjgfHPj1kP4sh9vzZDubZ5quZ3QDWpR5xPYYStvHHdozv8vLyiFRVQG82yLJKEzQGqVj8P
1t1qGLf48wEN6WCCGs1YKkYpQH4RLk7zEqq7rnniZH/5+xetFrhvgBKE8RgAEZ77KBDG1F7R4pZ2
en6UuUstI3ty2LNrs33jFtdiWBumnn/iBwdwIlHRAV66OicmJLrjwQXNO7oNtL1T/wRMxeWlLZ7+
iSDl9CXRY/QBQFDi3/WtA/ZLtBWtQfQsrgYdtRgtmmv1qqvJ5aRlYEWGCZBwMGUxHPQRIFWJ/kUH
4HA36SvntRSFGj56fkBHhh4BdWjK7usoqstmXtS+td98I3QJigcrtntRKwBziOATLCnoyjvXCq2O
wIziYutitwibTtKs4PCemIyI91XSUK1eeUMsbuNfgWpfTdLVLC0lBPJ655u3TbPp6l+6/2ysgR2t
CVLerbHmg9aUzyvTQFvRhQA2y/N30wjItFK1Wrq5lgfobPD3zeAR85+fPMDitiDc8wVahUwM+IqN
Sdbq90sSULhHz/OMN437ey6BAVCSkArzKiiBBBPDYMEnmibRgoLvx4gT2HBdJZC0W8OajAgSSC6C
WKKrLUwQyWpyxf0sOnG0tQBxHhAh/odxtqwTWcQlQByI8eoVSBz/cr2jyJ9z8zVzwiS/EmsprVmF
FTPkIFgAbhMerXDgiiJETVsmAweR/eC+1AAqKe+YvcMjy/cTZLfu/DVDsWCN8NRH/RTw4KCeU7OU
pgnEN9cA3LPOS7EbCJCL0bQu4JeKtbrwgl4ApsBCqhcvD/QPz3fgRPOKlKUCI6qY4yT61mfj98nW
V5R7cTUnIhQjXqUCls+BCKPlFBzCYSfvxBrOy4Kt84FkBAYRGDuMCCtH5PI+s1IGIZOFt2GM8WQs
J9+i0HDZUSxpHwThpQCcbOQxVCcbG6XVYuBshhq6GsCLgYqNsHdWRIEnUqH3prhhydNlmUtnhIQj
1B1j+Wh6VtYGpAyW5aIHKrNfbquIHQqvWbGpS4E/lvVXhnmuB5OToHk/h4ycAWkA3LMWJsqreTxu
23ThhAGtKUy6bRL/+0QnOoqAYEPQVQT/odolUrGU+LIBPt9tFP1Kh6d6jYR8UTXQWYZWa1yqD8kK
fQA/5ogyb9CxZ04MGls/vCKDmX29fExLeg7uuX/kKEY8qVKMaHWQU7Mgt0Cmfmt0KxH+UnMUWrhN
F3kCdPOiK/n8mDQvLQZwEEL7yvphyiK2j4D50UwWiB10O96DBW/aNTqrjrWRHEDJ9pVIACBWU1w+
Xl7tn4y6YhTxKQBOxQwNCjdqDsiwKysy8gFw5MUQF7QlXvsq6yS+94qB/RjtCjOXmWQeSBpcJw9F
W/m3SZ64gdVjqhEMXVm1xw+vd1XuYcCfwzkdB7+VHpjk3Lim6TTdxzP1cKqxYQfgQX5kSdy9OMCw
bNAnzaRO9dhJ76vBdn4CZpi8daOJxC8IhF9TIg0WJkDqekij3IACN3QAlxswSs3sru7nF0TERh9c
FSLd1vlY/5aJNsYUgw76JgY21r1RcQQy3OjNKxMIHJ9oHsH2AZRs5uEkYNo5P0kgCNWx7kNbUH0/
Fkaz07XqGMXxJ4wvSveAbwJJJj5bse/OEJcuy6YZwM67Y4BnGVEFpg7YHi+rw5JdBC8UEleog/qA
v1HWM3FDCq+cbxkBZQHpCySJRpeH3BP8qYnbkU5xbQZmYUjqAkJ8Y6Lf5PnyRywEbARp8pk/G94T
5cTzPU2igRVAFQJaZI342nrKWE6B/yzkyxCPKxZzwaqcyVIMph0lwh5HyNLIFWl2TtLdgNmy8LSV
8HpRDlIiCHUQX39gHM0E7uAUY1/TxPQfRhM1QkcDsBRxAYEwuU71cnkPF5wNYNKQD4Om4yqpZBDV
kKeYUsa6CIhupYU2SLn2sl8wlGci5iWfxByiA1jfCJjgQII1LQMTNjHGsBNrBPHLYpBUQhwF36mG
BHHqG/U4q77dvDclJoqjp0z7dXm3FiBnZ1S5v0IUNSjjxGmzWQ249ydRgRmhIf9S6QfDeLGKnQN0
FCZQxbvt0Vi1phsLTy8IR1QKvBR0oamDhVOiFVX+B7vabUECt5dtCQj929y9cpOwxaj95cUuhMEE
OO46JiJBMI5dPT+3UoDEd2xmlWfyEGX2zhiGbygDXNexONp2FeiTfXAs+XpZ7B/IBsXTQO7cmIuQ
H3McilypdTNOGPSlAmiKX7/AGQGLs9xOZNq3vkGtESP+WfoeO7913j35o0kTM3uD6Q1LB9Ax6Dyp
mm852N3tVu4ZAPMKU6ykdJeUDQl8hJ4zYB5GFc/3pkCfr84d7I3ZpdcSRfW6Hq4G7+3yViydwKkU
5eakk1/1mLnG5WyZvLUBTAr0Uz+3Wqq76XTQqzZ/zHWyi72oDNgg7y+LX7INYAm1MTcLoBIY+fNF
sijWMEiEG5UN7a4z61vL+cRjAXNdf0UoQVQhstJy50vr6OmD0MvHLJHB3P91eSVLx4V7M8+VInZx
VKQce2zzyesrvEkagg6aaWuy6UDKcUWMt3RDZxJnvOMwtmipO8a9SDSmXYMiJjF4TQuCqwOQDEeG
epk3zlYkjrv1BR+e/J6JW1YUeVgAPQ5/ScNH0lRPu5F6etKaNBs6QPkAprgOdafRxqBJsvweRLzW
DSAkWgxDArqVtTIG7IeuD8dIeNOVnUUlgK/NLKacRPytiwiQthKj7GjndulRts30QGzJntuMTFcC
hfJQdGzyaVq6QPiowVQVU4uxLAsQWqOdFhA44oflFLHY1GZd77XKIGE8JNG9L00OD296cgsq1goI
trbYWXwgGTVbv0E2KLlvBACjdYNHB62KDnmtmQdPczYGm6xtxbxxO0lGUOMm4x2Qhqed7Wj20eF4
mdCk6Gtw9lU5GvEG9M4DEM229uPUTq9j4xollV7G7q0JyXUKYJAuoiNwfDaY5RTPQzEYu56X+Vct
Tg0AHaQuCpYaqIVXbORiHOSDh9qAywHfrfpYM4nWVoWHRxRa47wjWKfZbQ/+joON9M8r6uIR8DSq
fgiZNvi3ht9nFWAqxn/PeWOhJPz3KxS3VCD/yKSDr5BkOg65B1Smfnf5Ci3ZIt8FMChmC0FZr3KU
S4TTrS0aWGXfAHddgmc3i2GN2FYr6vdarzH35h+Yu5bVXAryfOC0gvPXROewWisiBHiRVovkSGUc
zTSotRg9ohWyjnumr+WaloKvU1lK6qLss6H0BLaReRywL31RbgHu9twVvHlsifYJZgMc28naFE+X
4p5rfQ15yVQMNC069EyO2tFP0195UtyMXsJCIHhUG70CWgr3ZPP78qEu2UX8ACDHoK/QQVro3MLX
I0Bkig4fYHCBx5BF6k00yvdIa9eaUZcsI/C8kFVD0nie5D2XZA+8zhAIwpXZ0VtVCBEQjgbczkKh
2wFrhI6W8MYB7snlBS5pz6lY5USzmtWRNafWeOPNmdbUC+0cMUKFBM4aYfTsq9S45VSWcppV07RO
pmEzgc9HiwoHyvaXV7N8XP9sospWiJFcrc0gJ0j9WxeA7lJeN/n7ZRlLd+BkFSqglt/rZIo67Fhc
/U4bjeIdguaL+K7jYmX0a02SYrSAagBQ7Xm/Osz+1aMIbPlk+ZuxXQljVnRAZdiG1bfGocSK/Cbe
eNO2Jnk4TSGXT4CWWvEHa2uadeTkrVOhr0p0OU5IL1Pak4EmDMiaG96uvL8X5QD4DN3WmDW11adA
H5POMmeraHVJWFdh49ww26eesaJxy3KQA0eKFc8AVRu4GAFIxOYEFBLhov/dAKrKdjZD9PsTWjcX
y/9XjqILTY2BFMvDvhlmsSUuP+pO9JoV/hUc2hrkz9qalLA2LvnYFh5yxw6J3l0kf2iMVpC2KXwq
a+/x/7cwRSFGDFDxVmJhGrSujGnj5htmPkfJmu9a8s/gC/xnB1VTbo550dsQlA8V9fphA5xVqpPX
yRqDNs3vy4YBRJ6v5HPXpM57faLveIYkDmbDYV+zK1noIXOPoIalowF0lRJx5Dbpyu3lHV28zicL
VTyJnkhPB1Ua3vnCDPG6o6nRP+UVR5SsBV29NnO/pi2KB0n7RmAADuIKZ6RWdHAFgMXAL7NGkbgo
B/Du4KRCB/AHOg051pUxjsjIu6S+TiL0qGCUSENGy63WCEAXd/BElLKk0s2JAI7gXKFBNPfdHfZo
7QDtQBU07iea0QkykahyAvAdcDWKU+xNX7KygqFyLHBej/V3LymuuGkCTwvusbGHFYO1VNk4Faj2
ODse0P6EDq+Ch/VBZ/aVm7bXbawfqv4LSBXvXMelRgI1LXVck+JwWTkXPTSewQb4fg2CEsf5feBD
UYNQGKdYaCzMuAVExvfIiVaimkVdOZGiHGBdmnXfZZCiz1jDvTjoSbbtczw4nXrlgi8+cND+ATwr
PGqRc1Lsio/MQxOXkKV1G1MUYW6mCL5DE+h9jU39OBxii9qfmGImSJbjCQ3cyjmTfb6PZu/yspCo
E/Ex2g6uZNQA2ZerdSt5nEX79VeOSr8yJpqMSm0u4uQENGLfkKiWVU+Fv8siETjND4fYm8sqMh/O
hzDxRKSStR58s3I0CyILHBhJQkS/ogxa/i0zKuR1Vs5vTZriWCefzbC32Eh7bql8irVHl9wk9lOC
iV17BQZhbTMVxyrdyrUrHbJcwTeTFo7VtpsQ2r8C7YUD3jFfnUBek6h415xpc0cZJBpjtu0cEWYk
3sjJCGPc7GgoX4p0uHP7NSbN+cdeOkLlThgYxxJ+DbExeLFKXqDy5KwEkks9owSxHUABMf6O+oqy
mWblwbqkyIKm2jERrw3/0rXXVhwa5j6rkVMAj+52mgoaZQ++nlAXyObOtdcfLAbK2DS4rLOLZu3k
Y5R9btKyFWOBBQv3sezHDcuvkaNeEbK4qydClF0tLJk5kmPFeX5lNQNwRz4BZofipYl5IRvd+h+4
7zwcVdEJZBs1bKEhfrZ2RPWKAjRn5fQW9+tE0GzAT8Ki3LbQJc0hCH1LtMbgZWy9Gu6K7fooxAZ6
p44EtIlkOdhhzoU0mFcDKNZsSGwZaCLd1b2Nx43xr4/lXIxiQVCDjq3cwtn7pik2la9HmzHtivCy
hn10aedSFHXX0AAERBgsxp/MsMxemyKlPHqXzrfPyAH+9tx7jDqOIscfmJMVLmIfuwOhu2/vG+Ix
asluB8i+NX7tj+YJiwLWBzpHgM8IfoXzEzJnHOXBRv6+hxok45OFCVwvTACKACRsvORxa1cU7+Md
OpeoHFaZWG4eFzr8mTvd4o1DOxI/XN7BRbX7A8bngvbGIYpuC2+oPTCh4xJZxXtVSfsN4y/RLsrJ
GuDNxzgV1FQ2+hnn3m2UgpRgqmDaNBijjfpDXl8Bwkt0aLNAZpx/RW3n8qI+ukmIAmmU7wB7yjVN
xcBNOm/7fnBgbY2rpnkz3GcjO4AnebRgjVY2cCGkOhemGLpUN+NamyDMLELDvrEcgGekVPe3osF0
xVMTbaY1+qjFrTxZn3JoowQpepq6CMMLQa0+pRPQthF/iGi/Chm6tJeWi+kWgkKI66p8RWhziESt
eTi2mg6aRQeC1LzggHARYd9cl2+Xj24h4p/7KP/KU3S+Sj2bZR7kVflLZ9NCvy3ZN7wwAlLfaCMd
hq3fBy1ZMVhLdxvZWzTuITpFpVJRzoENWpIXANdDhBFlgJYnIP/ZGAmhOdub+otvHy6vc+neAboM
cMnAIEHf2/xBJz4FrB9TPnII7DCk3Xzz6tch+nlZxEJ529ZPZKgJRu6YzOwaba6hN09TNYV9/x0s
3t/sOXMxGvcGs6+ZA757X+44ZqPy6Q19hisOZ6Hr6fwrFLOZFWmCz8BKpWQBc955VD2UQ701oipI
wY0nY4TLR01Ld43ogS9erDTRLF2W011QFCqvDafEYNAcx5INZ4xO9ttkHJ3s3htWcpNLWnQqSnFH
NRKG3GuxVB356YY1NPZCq/9ptVsEdHm798RnjM+pRMXS1Y6Vee0Eifn4nPEdkL/juqQaGCI68dJ6
8SbRg0b/97nx8yNVTN7QwOlNs9TBe6mRcbPX/PraRioGzi8Np21nepe2mhIKWFKQgwraVulRWPXG
sqLXCt2bU+U8Xr4yS8budDsVM6C1EWNo6YUZsAR1hic776jXAVk6+ZVlh/Tfv/znfcQ73DPQLIw2
oXMjMHU8azEXhpdH+Vt2Ag9+WpGwNF4ur2rZ1vwVoygJKtLC8OYb0E3ZPmrHG7uzN7rJVyLYpaDv
dDWKVgAGItZbC2L09rGSs1Oaq8KBl7n7y+v5P0zK3wUp6mHxaMyAy41WMSTkh6LbOOmbO4Wmt7Mk
psK28zPRCaYkRJF3JbRY9E/AAsdoBlrUZp6Z8zPzh9aoJzsG6GThyF9lbg87N5+yA+rfPqqMZSQe
NWa3b5OweSiavr6yUc3dNFmpbS9vw6JhQ9EZoF2AwAJz7/mXaAnLcz/Hl2j6L3BGyWbLtOsaiTB9
LZ5ak6Qo0NyglSUlJPkkDmpvU7HnWv8S82RTs3zFXyxe/ZNVKVoUIwlg9yxBLrPYYg4KM+bcHtE8
xGjppBg5fzPS18v7uBjBoe/wn41U1AneWfMmF+rkeDtQMmr9RgdZQOYGUROK/oGMeKP3a3o0n855
1gF3/0SoYmoIj9K+87CnFnvw0A2oO9dF+1ZMxqY14m3VdBhOQNrlAW2uDbnK1zog1450toQn8YdV
uH3qNdjmEvTOSfY8g8TgGWPbGy9dqQz+GX++tFQl1okGR6R5i6V6TR+mcoJMCJuyF567QUO+lhYI
Mpi87px8x033qwduBB3A2mKQR1381tA4D9t5KPQfxEgC1GB21qDtsjR65E123bV1UJA17tQ/mdCP
Hz3jFSI4A++PoofcGoFf24F3yTGOcHiBBIuMneyn7BbXHNymPpqbxfAIymJXPkty5epvXr8GRbDo
j8Dj99+PUJTE4JNocFBAt9dcsMrIb3icpqCDGcNe58BAbcOhd7wV1Vx0FydCleNKzTKviwRC84Za
HCtHTZKt8cQBtnzxAvyzNvU53YPm3hcOxMSDgSajBlDI2yhPDFB3NcMLWFiNRyORlQw8mXRXbZ8m
Lc3KtP9lG5lt0zwaybsO8tlrYNeTG70r/Y7GFbHHh2mIuq+1yPnREG2EeTbPaR+BKdRvR7CQJVtT
5iSsCR5NXTpoPe0YIz1NgJML0he/4Fdx5nR79I5Y17XHkVTimvEwAET1qW76FLkmUGfto4T5b2Ur
o6u8idF7XsuoD8eeIWFnyem28kixy7SB7NqqBZWRBsI96ffVscxaL0RurAlHTPe9gIxIXkUuAe0U
qBmQACR+dVOgO+gOBOned8D++TdlP7Getp5vYla/Fp67jRy7urKSId86kaeHFdo9QR+IEX7JWutr
2uX9fd0aaRkSDKqjjDZV4dSVybOWCZcWSenfd4UYPWrZDVD73Gky9iCsdio0QI7uDx0beJ3weB7f
9XodncSEgXqZk2TY+wRVM7StecA7ndltekKaV38S4zNoBvi9PwzJXYt5zCtf5MaBYxBnU0ih/065
KR7qutG/gvKKHEB1gZ8Y+U25ZaPHx2Aaje7QIJd+FecAawMUZGyFSK77LwCP6G4SProM2Jd69TMC
T88WRE99FMRortgbfslK+Lyisa/6bDRcaiYdqba5P2IQtIkiB3h0Ud4PFNlsc6R+ZhqP49DGD3Zk
JvPARxHdtmDcuscbEByvLvfLb14TRy2ts5il2PhG84HH7ZG9blf2vR7l3RW4aLUb4nYzYo3uZxsA
EYy/3da1g3oCv/zusotadIog9LRdoERjWkNx9WMBvQZqB0iDu9qm3chvXHvyN1Evv5eZ/yNv+qNX
4audejxclrwc7xBkUv50pAHG4txRpNwCsdJQYvbQaLeR1eZB7RNw8XJ721gixuCoBpuMejjVC+BN
aAYe6XVdrTziZhf8wRqffIXqorum9nXkrQPklG+BbraztcNU7ngmw8vrXbRKJ4IUiysA+KshOQ5M
bt73tOpzQVkWHR1d+9qnPhXTGjniYvSBtmxrbtryfaQWzzdYK3ICjKUMoKfy2jL+oPg03pMB49TF
CBtDMdxk3ubfr3Lmk5iJ/vCvOmthY9amL0bI1Jv3mQpOOm8uuBn9/s1Zq4Qvrw9ZDnDF+wAOUh85
cQIeMbRjgJNIf44HYFNcO8UNzG7oo3XLs7cp6IMMY2WBSz4M8MzoRQZtgvGBAluQNGaiq8AxMVXU
AXpt0qUbhqfP5X1cFIPOWaBL6BCkNiPF/VhyESGyqad9k4P7S7sxu9+XZczBtar6zokMJfjGu8Ii
lgkZscf41mgwA85B5LayYUsX7FTKvNKTeDAaR6vnBqQI2QAxkINhNw+kGTZDvBLgLyuEhQcvSl5I
3atjcKlbsUzTIMqRzWaSDpUwoj6fAt7WB4d3Lq2Qw0gaPwQZ0tp1+3Mkf7cT1TcfhQIg5iDthrF6
U58B8E4WCgz5GqzMZRlss6fyhtHbYH/9cB3+JuF+rYnnj1n+K8s3DUB/QQg67hGUgm9biaQGT6sl
T+EqWSiDdgMm8XAINapRtLls6iAJwXAduPgXL8Wg2wyBDI0gohnVKQu0UNJo44VO2K+cwAeazT/f
ZToo8WDi3/hQydCKWJeaTyTlm/m7RChCtH4HLb5ron+/ywvSABFmMG5l+J+vysMqiMMo8EI/YCuW
9wOYEd7TOmalMNEMGKWPPTOGhCNG5meg/nhIC2rEYUMobJT71G6N22ivldcu7bFDLwl9+rm2KaZ6
A1TxyotI6JmoQfYxUC2h4AwyH3wvqA7f7uoAcaUFsFWaHqIt2/8QQUErCs0Z6W8AJgRrhRJAwylX
HgDcc3O2ifAFCVe8rs91lJdTKyyeuTQMw+swvAmvb/B/2/mf7ZZuDwdK8Z+b7XaL/6MHuuvoYbej
jzv89t9feDBX7/SR7vDHB/z3EX8Pf3cz/zl+C+Z/AvwK59+CgIbBw8P/cHZdy40jyfaLEAFvXqtg
CBJ0okSp9YKQacF7AgTw9feUJm6MCPAKd3emu2d6Y7YTVZWVlebkSXOFH5sVZJnsF/yk+MH+E/af
st+Yn5vz8bz53JRmid9tNvjxuWH/F3znZkEjZiECG3jL8wAbQRskUTCmR6KEOd+nmU4UUpDXf5RT
2l9MjQxWRCKns4FZNzP692pXVJcs/zSuU+e6uZKWnEuTJ1+fOg1szRzW3MK3CTN1wc1hI04w5o8H
IZw6MZip2NdZwaUh3bxkJCEB2+qPZ2rR4wI4dEZ7ijsKngQZ6qCiyxuybrUhBGGDr+SIEESnNnHo
juM1ZkpwHr8/NN80/DfmaiJo8tJcJbFPhsgHxS/Jvk0W6Eyh3aol4XcSFsl+Zvh78/Jibg1ru7eJ
27OFO4cPmXgyqUzFKi3F+iAHuKkE5Rvy7Fgnujp+fm6WBnDNHhIWl4NiXAKaCSOfsUW3G9P2aAgX
G2Sgyo9YpmhhQ2zWrYeX63v/J1146WenAPWDLhpAceDQcRCT8wb9jNCNXBHSF/vddv8ePqzdKVg0
zXOgCAPwYMoXSlCYxazNym1cKbXhmEX0rBCcNSEedpdQa7WgVd+F3Z+HzdYD/wgzvzBmmVH43m6e
6ItpISK8oTAvW/tl+89fNqzKFsaF/fjHUDBjwSyGw+yHi/+d/fz+y7KIlRPPozAbx9XXcWVujjAO
n+fV73o5exjwqRiHrrKZRayRlp88o1l1UWS/aDF+kTYURi/6tlh0tdQi+V0Qm+wJqMXQEwqSJCQm
pu81fy2yJBuw+cyawdZi0RZZuGX3Thh8dQKyf5gsBJ9gEmHUkpFlVYTxiwnZbM4bc/tqO8+4Ps/W
whELLHKYLeeHpIn55PNA8I0QkjbbLY4Ntum/OBg0Gwvw7DEkGYPQb3UoKowibqKRCTDNl639lzhQ
B7pasLVztgIowE85k4UIXVaESQE529fX98fHxwBuyiMMD3NWRvw7fgfRlmfR1emrpKev05Wwv78G
MpCQ/WOh7vYNdJ1uLbAFAEzoMMjilPGxRm8ihnUK0BR2Xdw9nmS8kXgoVys8lL9v8zx/+r38f4Wx
p+iHy3rV8AoqFROG5x8P/wNeeSx1xR7o30XNngB21cDjrYPz/fuxmQSjPNIiw8XApFPmdTBvw2XX
nt1/5gJ8uwNLMu/v5Q+Z4u3yAiPp26a6QCYw5gS/gPcOv56x2gQe6F/n2Tl4B8+zFg5xnuKdLHby
sLZVJ4Z8AsGwgAWx7UfnD90tGZW79/3nlk4MrRYIYllHbHnmViMGrOfBgaY+LanJvCo2Wc7khVKj
tBbQcQpBL6btOohsFrRjFs98a4cKFx0ADYB4pt17UlzkXDL8c1IbjbxgBLll2nj8S+vj21TSFbsD
C6DX+9f/h9jJ9U8kP8tGAWKZfiTkpaUvZ5AW4jkY6MVk8Qs8QvuB4KVkXscFXgdxnsH4+h1TpQQB
Jf7G/i88TN9kZTMr8OPDJg+TjinEIzgd/rktUCJz+/0LLg67POxFxVPJLiv7Bb/iLw///L5M3843
dgvXeOEOs/vyy1dNUdBc5Vctf/NV7MvwQf+83uwr2LewIMD6fkmXvkBiKj39ApAMAIIFygv4MZN9
KQojVeQa/Z1M8HecwkIVFoU8Y/U7umZm0jzaS07Nd97qRjB6ShXwbBiIbYGllCaW8hLnXBzqEh6k
guwDEpCMZrQjf/FvI+nxa8C8KQvfQPApjnegD+6D41oWPunr6/gJj8u1YXsQ5GwQCx3P581x1ZKv
ALH456L/Oss1ivADQL8DElq494Af3Rq+ilOVuOX4BFPEyPjifzVEWo3v6XvgFm78UJLaSR4H8/q+
NPFi/qCgW8LAgHDADtBHjwTgrWAuRbN8jy5V9nrt8Z4+PrInBXtwGgi8qtXSucwdK/hUcDUhDuQk
oCaZCPRD+YKOUZEjqjN+RKvUtcfVX8nh1uU5ou8YtUFVgjIGBUfVkt/OjPiNSjB3Do80vC0QKcJJ
uV3rVQ1VTu00iH4SnZfOTM6pe706gpO4udOsqgWbMIsLxYm8iQpWudLyYgl5nS2chJfuRaQPCfUb
Uzx4V0/0NJN3tIUr/38IBTgebRYsgzJJatVyy8XXAELTlGqB+RodR69bfTQYYPKVb2ABbdRZnqol
B3MaA/+z1n/FTryFyDcijIGCWEOkw8Mx++IpGKdpxG+uf54HM3OfgGZZxNIz6zE7URwqElcg7ED3
8e2JtjzuzMgWOxqkWisfojM4+rb6upiPhzglwz7EHiN5ROInfqNav1vXWdD5veYf0ifeSmU0YyWD
dZsMChkBgDjjwQE9lW9xjvi8xDv83WE0XyvKA4h1ReSxJ9pbZBHQJuAlIrFXfVVnEeYs3aiu4PQP
xUu/BpUWrTB+kCyZiLuC4dji4iCAQPZ5IrhJ/K4tOQjOMgt4CAttNJWTb5SHlFy9wdZt43hd9U5s
LWa/mK5Ol/xT8sQqcprvi77MjhdrI+K6tOXDhZDAawJTJTp5ala5c5Rc5bB0tt99tjeiQfOBEdsK
Zjoi6QTCrVvN6jBcCLzoGXI6PRKcwcrYSwS9Q6Zvg/vQjjaJddlkR5kGSNWC1/x8uDoglYf1ykl2
aPbQgY1vybvd6OS0cEUSmE/pQswlsuVPv/H7liNOBex9BqMemyaVihZzFE313BPNwoRSS9q9lvCB
gP5zLl607mjmhiTeKcf0wXAzE2bA4R4LS3EXLsPM1cAEARh2ILoZ/B5R4O2GGegf4ItSRvHa1kQS
NUS0fLO0msAZRMJhD8fPBYkzcz6RONGOwAD+KsVIElpzdnTmgD2kFc03gVfhOsgfyv8jL80ep8mO
3yxy4s1cMJ4GWGyIbNc5ty0zCPxr0J7yL1GGCVlEyEx0Rzm/L3QeFckYDIzH2ZCwtQpO/HZrJU4d
u7xXQ9qZ1S4gGtHX2j57AA8Bvdrxl2oCcoDMdOLluy/JupJdSnmi7zLydiXB++8fM8/ATD5m8qih
TN8olwKjqQfkAxXW5yYPBMySHgafvV8s3wYPSkULVAZEohbE/48RRBP5k1NHx4BYNSM2Y0AuMiPN
rrZFK30Ei8zDZSWsRucJfAN2SjBlxbzsQNa1blc5NRYAjnOjiM/QQTmEajhyHrO+gjqA0xldkIi6
fDQK6YARd6NNYOlu+D7u+L3iBDQLLctwhaWLxk57ooM3kmfaAPxE1UFyYwEk0r3IX60z7hsCuIyy
5V4rr4lwy5cM4txvg7smCKCiQZIbI22nSsgPnRpzmFhGY08yYzezrpZh4eg5ONKSE38Fj9q20ylI
jsz+o6XthfyueHduwe0HTBQvMtRM8tFkzEI/m1uNERE8/evivXzq9rDuzWDTb+Qv0ZIJsFf5JnmU
QbVE+fXugnKiT8DWvfRFs+cJW8KcWHTy4V5q/OSL0nQsk7aDnxVK9GqhLZ5LYYqvbyPRzQvGRZLB
jsk5eYQnEtBPHgNTF75g5v6wD2BcuSCugwp+R8s/skGy3nOJpuADughXkNkAeR8crmTR95jbvVtB
k5VWcpymIqZuUuWUehrGLZAqJeUmcjP6LH6Itm4Qf+F1m6dkJoubPChJloNsWIVMFCAe+TVP5T8t
9vOvvo9ojYxe9p4viby3nyCyQWsLvBzmZN0aWu1ScWXHw1VWX/s9mlwqlJXw3nerwNEM1D9Hy7qa
A7QqM5eU6Y5dFSQF0QmaothhqpOnRVfrXoj0S0qTVdyS/pTbBgXgzmpAdUo5lIWNv6NKx21g9yNp
Nks1z7vb/UP+NG7g46iU5B7yMcnpqLlqjedUN0daOFfLHRnyT6Cn36/0HSN6s+Yp9iTqu7gNZRaa
FASYepKstRdMG35PaPXRY/FmaPWW/1xulzzLeT8M7iwYi+CsoP1MgTm7PelLJKLnZAxQL/Kkz9oe
X7K17ErbGk+aBRxKTtrV72u9Yz9vJE73N740uERAw1F+oPJrserNeD9sg4dulZJs21NYb5ofeTt6
wsQnbb04MmWWYbhd8XSv81jw+UiF/NDl9sYpQOxbnWMz8fTHIbDGlZaQnFaP4m7kFqzUPCSdiGbW
5YeZ6oUwSXyJLd3pPD5eIVaj0d/BIC1a1/dXs1+LG0QRpvT4+55/U0LcPpWgsUVgqKF8jnEX0/uc
+q3KiWmdUNmJnmW8TVijV2wlhEobzsLkGNfwelOG0Qb8wxyJ//gCQmO3X0eP/kv1KS/owJ07hu9h
NMFs2DR89olJAxfOqCgpcHP+UX4Q7GIdWJ0BVIVow1+wE7O8EroUJcyrlbIIrxxFUeTDUKT4Tkr/
2P0azIRCZ+QJlU4gzR4cBdAO+U/hGDuwgcfnxgNN34KTNk90M5kiSIyQEACU4/v6/ZAZ+6EmNH2V
wJh0Jv/UR6QjMoAtOoGCe/qehxXlNhcbFfolZZtHBRANJjs2moONN5n4h0WeyCAkxh4jt0KiVWCJ
f3yvtQ0HrfQP6LI//K5jM6wIqv6Y6AXmVlRpcaq6eKvckpz29TXhmC8MW2LXLxd3j/lKOlWd+KCa
Gg0RJr9c1ioxnPIrpyU1njDKBwijaAnpNk9I4FvQdoO8JyP8nXGxNXEjNUL8/S0iRT+oEpB8BYw6
Jl/so/ffFz6vMUyETUxoUYPLvsggLAQMfVV/ZuuEalT+4M3Y6p0lOuO7KgWfG44nUh+oME7ujsxX
VeBzMCLisYYHmrrvEQ226MnKEAaJB99uXFBJ6rtgv9RcM/cK2K7+K3miUUY9hoGvhgmtUxuc/V+B
x3/U59jRFmKK777+ibm6ETTZ0dxIIr8OIQikE8apONujgxwa/GuZqJ/ZVnlAbEHrHUgS1V39tDTq
/M5rjHUCCsbazzB6c8p42WhcLcolDnRbPFz2+kEukfGoqORTgwY0fi0Ow+bqqsjjPS+oEtvB2cJ/
SJ7cIcUICyNkqnR50RWy50YiOKopaaT4wGSOwa5JZDab6D12upwuBlTsT/9NOrMoP4xVxGE0XYhq
Aa3OADwGq70Alr/z1SzXnBPZi47WPQMFPAHiBbiYSLxP1KmTUvBcXWAb1WP2hnh+N644IP9aG22N
LS3flng27z4APwVO1CpJFT0QMwi8UgHjKw/j6tBt0DVxkBwkZXlv0QTP4yKsC8TtMqIiVF74icA4
zRS1y/Ds+sd4D9Q/zFC3xpgx0ZI+/YcF3WGhx/T0VFDzMtQBRhhM7f2gFnIvxrD3LcU0gjCj7S63
QQdoVaa6b10Mw/2KHtuTvvTEzUMiEc/bv3Ini+xGLeTKCHJzwM92lwMqGv06Jp+8JyIHJMDOLxaJ
7l2THyKnbTL+1b8koYF9Td3RkzaSWVFjZ9DSitzmg/8QieYNKwW39mFceOXueS4/Vzvlhoibq9xg
XENCk7PhycfeNGwf/vL1z2Xj2+m6exjIkky2gfODxRQCgwGqxKnBF1o16pW0Tej4ct1VNPGSw7iW
aLRkfNjDMZPDHAXgcNhEr0ls28VaooQx5DTIbo8npPLtaF0+56UVoCVtM7jVKX7C9CN4bO7vujsB
IENd8YR+o7s0CSCLGQVX5hvimF96+Cr06kQPqanYYFNYqWcbw4lot1VfIjuEUul24z0NpFnR3z/g
nmd+8wGTtfdKpBdqgA/ozS0AyB/Rpnb/Jp7qxjsJSVs1J+slArBFmRP7J4lRf1GrK+zfNuwISlTG
PrZVJzrmz8oWeUXOQRu5YEXAai6sllWDpietMb5hDEVgg3YnV1ZWA6Xh2GorjeUrLdXMPO6vsr4+
tpvFlMm9VwVpcBhe8IUjrp+UppIeIeZQjfBX1nVHwcptip+1Tjt4vMGFCLFZ2wvLu2cJNQ3zneCN
YnbX1NG/1qUwiJqU0IfUIMoe+fc/DbnkK34jHTOztsQHCF8tXdO7bgPw7YB+gQ8HI6gmu5rLSThG
BXtejoYtO8XDuGJcou7F8gZTg1dMPPDkoDV5yV26s15NAjSPVXRV+ISTbE3Zd1nCx0qCBFFL08/S
ix6G9SOHqli/Uuwa2SltjfB2L5J8F9jc5siijiXf5VvKrVIhVYSCMobzwWdCzxuU7of3oIJgge87
lWUSoMbuq4gEvVlZ/mvjDBaa0ch5K64lW7FgL0fynEENunVgXlC+4mIC4rQ33wpouB2cJYLLO+EA
qJ+ZtmPWmQouk4lbhckiHBgFOJiXcylawZP0zv8ZTFHdygHiwAXtm5trANR1FCowkBWpyGlxXcu4
ofYLlaXrmnP7BoL3d8kMPwv0IQItXwMW/QkW+ufLVt8szcS7UwjDSC3GHApaQXyFykz8jzNACtSo
0CKV0A0OATk7lAOcYV27DfLxBuWeIoq8qAdu8R33WpPCKp3YQ44cjZRWsGBkZg0VWDsAiqBVREMF
ZuhNkRxCwzItPr5F2r9GVHpprBNSW05rPX4waEf08JE1FpL3LGcL8ijZjLySpOviFNijJVnaIXd0
a+Fs5jfl5zcBpXm7P/wgBNcry/1cMVGHXC0w6FiX95Qnh8EsgdSOsBMbbrVkcMW5j4R0JuM8BfkS
YMXTkZJ9hR63wohSWr8kbzKtc8CxujOaSO3Ak3akulKZhG/rFnvVrDHv7euLf13MfzAzcHtB8REa
pglBPUE6OTUTAxio9L6NUypgwggatx19zb8hfZ2cCyfd5CEd1/1X39giWdj1uaOP9kxWPYZRRi57
ComNcynS9AtK18VO2GQOpmiZPAdImoKedbTzjDHpF1oj7yQZb0VO31ZBa8EjApGik7vRw2PuojVd
eGZdReUXztoJd8JReJXQUVSj+ejz9xXfF2+wDifGizabd1jneiWn4xX1gT0f0uCB0UNio3eGNe4i
GrnBo+GADOtqssyuvyvc/yKLjg348QUTa6xxfMb1MQZC97ZgK6fwMcQYDFNeV065qWKgNKi2psEf
/qUmxvILPH/zweiIoA6vrASkkcbu4Q87FIWgHxRrrJ9b+dvijWtI/yDXFobsmgr6oUm2mMeeO6+Q
CCwVj0k+ULTvotkPiZkwjNdGwIHzR/UouHCoxGPzNwNGYaWeLprJPfnAu1GQyZqLVuXexcLVgtPM
BvoAuna72jBjOyArKRzn/AUKtw87G7wgZnAxcdAmH2NwBC3eFwPou2s2MIgHUSZjkZs4HHI5SGMo
sTVnG83uXjDnjfCYWhGT4ZCT5qA46qk139DeveQu3ztfdEaq7I3DeqdwylyJAr0IUf/CbCarJ1JA
fOTrR6e1k09kJpLF410SODHcKkbLBXwOgbHXfuWuv+42l4BgpPv4xWNaBllKdYn3BGroMkPSHI7r
DMYvF0ZbG5WIOib4t2ztZJAI01eIGpKDR56fR0oArbdUslruxrz3WPwUPTnWOLuC47WHaGnfZmbz
wFFuh7qXE2xZLF+5JbVIbwWnq5k/yV4ARMnv1uuOIws38t+1T8d65zpIskdOSKn+KpyCXXEWTDzQ
8ekv99ochOMa88pJvV0qrN9JbEKF2bBTCXgWVsy9vUZFcPWD3EfpGHnUCi1VX9w+Qim7tPONiHDX
06wrpI+WugvXi6gd9odPH0ewMGPOHuhCEAJPNl24Fo1eNUFG0c3UGQRr9pItBigkbmLGThuQ3/f4
3gsBXxTdRipoyjHqbOKpZWpad8jkYrwZHW1kEmiwDv7Wq/A5OJbvUG3pQS+J+CnCdsBuATqVu8nz
799wJ5eBkEFGNyV6nTDmc8qgIEUKOE10fMOw5v/KfypW4EW3Gk0eFdpuwFRhYSLlUlP1Pe2CU4j0
Aka8sV7GSbQSxtwl50RAhnp7sMQ3/1W0RniEWWEHf/MdUJl7A7lWNz4uGZF51kg2UPrCqwQrjcES
kyOu/WCUKlbYRU2CH0itEdUNPFC26wuHe2eJCmrnqgpHCxUnJG1uNfmS5kKVXio4PANRHlHsM/lz
tvY9bQtKTGTqt9lnTrNNul50NOdqDMlwOhhiDzH3NOMo+BjIJdcoJMeu+Oq/oUnRA07yZKCY55vF
S4eLu7pegfxfZ3t5F/5dtJvzTcZQWiSRwA9vIMEwS81xGSIwGS9/tWuOPBqHnwwAlK7OZ7pVzC3G
/4Sm5jwLKxK4YDxHM2SJamROdRT40d++mCmcP83wOzUkOeB6wvGcMgiXGMpqyAWe5riFBJiSVeGB
o7bc+KtARCEKScLcgZFbulpzlxeePsrqBqtyoiw20YAoK4GUAd0NFY/tGcptSRjhZ/LuuC5sjPLk
H5vVwmWeOwNssjYGXALADhDkFE7eXa8Vxm75KR0cFLVTItLiQduke/8AaNZXHpAkIiJgI5y5BHm+
81Yy0YyrA40NYIWaLFaWkoufJDDcwkk5yWvZ4qz4XT6+K7sOCW+auOgTb1dDRuD5ShTMYc51yZ5+
A5xv7fftN0z83ZiPwJtk4BuUDwkYIB/PNau0RiLhQ6t9V5ey3nf0/GbN7BH/4W+GURp2cYj3InTb
bYFuGtP3MNwNzsI6J8KRc4bnFviYs/R4+bNw0nP/4HapEwPKYT5eKotYav0Cij030s3uGW3G4GBi
B00vD4m9pFx3rhGA5Twb3YGSKmr3t6u9YJh2PURQ5xpkDb5bvo/oSKsIBgqQYK/Qcss/9Bw61BZW
eucW3Yhlh/Bjk2NOitEDqwOG5MC/XfV2QEi96Wn7Up2qzWLZce7zARbw7yqnZlvgqn6sRDiZDQkc
4OiwPpRtdrg3MckcH+/xC2ZCmOHDSVrXNI1NRhcfLz0e9zTr51ewr/yx6KJvy4sfYq9H5E1IssVI
UBqeDOuv6IJsCA0wZUXazaZfUqv7mw0IncqCKGNajsNMAT2pMUwZDSedqazaXUa5twwRm09YunTR
Bbp7Zdn83/8VOHmPWzSMio3AbKQjpLbv9I/BEQD+kQpofPlvYHQ4XdCcsGiJR4vERIdbsMIGgw8D
2dL+44JzzIhmQ4mJeIqA6yqPPV2aYXWn4ngrc6LAeg7KdzXAVe1t+SvZXC0AyZzCS3eVCyiCrbhL
Dx7bs6kZ/LnIyZ6myqVWtQ4CeSd4yJ4iL3F7q6T8w+83866O/ruX397tDx1VyihUrzXEdLZmtzFp
bAXL6RZUcknK5F2J83AQpIrt3sdoBkffEws8X5L7+1oWtuz7dfuxFpSE/Ut6hZTY8x0QvTw3Jqbo
2UvW5U4S+kYXvmtgP+S0gnwJ4h5y5KMAY3bZ1BZYw1+A/Dn+vqA7Wvft4AKMjSw8IJSTB8IXjEsZ
djoKhgKiKL2k2ZcBkGojsa4c7ZXbqqfELFa/S73jBUAqI0SDG6AjKTA5LZZ3DqPKR1HJyh+ReqaZ
HSP5Znip26jA5ecrKT9rTkmPV2IgO214i0Hc/CjRc48lGwqmzWtox701nXwjGhiqk8EJINlDchY6
ElixQOEIkGgdOT4YQiQAOLadFdjZCQSLv2/BnYDqVj77vh9HXGFgbWNIQOq269EWzNSW/wi7wRZJ
+qRvPzXn7XNB4Nxm3wic3sOWH2tw3UGg/6oI5ApC7XO3EYhhKdsWib8v1FWW1jj3M9nYdoTKPAoN
DB1zu8aYH7ha6XHMtcmd4kO1606xZqoeuHU6MjrGq0ATs/KppCxanTtpdHCM4HgxAR2pTeTTb2V3
WVWFwaVFWvHUwXH3XgqqjQCNyqA/2HWbCLRIChJSldkesvfQ0qGCyA1JS1swryLgM1h4A85jzPrU
J9lN6er3hX5BIGn4ttIScTvQ94winhQPRm5Kx8qNPKRV3SWreydDggwjni+4YAZoD6flnc5Q6vBa
IqnbokKvrYzTXzTefGALarhjAJ85/Oq6MVbly9Uwl16We8oNqh0wLYIsDAPBp/YrrjJd4AxsfvRm
PGICgUpGTzURagbIzMBL6tBpo9tL6Lp5Xy7LyaApGLlGFrNPxaptH4BXEklOvTMHS96GpuhKZr4Z
7NRksGzdDAEcJUWOAY5m7phva6pbC932dzDptx8x8fYjrVRqmR9YcIVAEjfr3dj4ZrON0JVsbHVS
fSZ/PZEk+9LUF57a7wXePum3sqfaVtU6eF8hGwoHdkD59RXl1T8fylrfwzUk6hHdba/ZsXi87MZ3
NQIzPBUs/23B0syDjtuvmJhWTFzJMVUEXwFI2J8KM/t6Ur5nT1535r70lfxwSVCx+12meMfUoHUX
/fK4bvATvwEUP8ypFEWYnjrySKNgisi+wgBv5wKqOG3/GGvkgyfhl/r4XBPOoLUF3ksTBVag5Fro
oLprN/ESfPsOLBGZYGg+8GoCkJfaxLyrF0VLQl/OENRfQehJek93rcRJHPQcgVUF7Z8c9OFKxpY8
cc5iH8j8CCAeKVJcCEx2gvm5tX5y1A1qJqi48somuZpAsNkd6Y/RdjxeUlJx9pu42Lp9B9XLst8o
bSApegcLOZZKcVEqBZwBpCHtGlXcS0wwuQiBbgtI5h4seQBQlysJZHT1gDJzRoF+xVB1+IOLfeRz
h/D2Y8TbHUhGjPhMG3wMrC4QfHGHKCGApbscYhvnz79oD8DCgpYvoruFp/aOe3Mre/LutXoeCUkO
2d1L8jWsTSGwKiIf2j8f+ufo9AjSLqurp2okPmpOwYLxxXB4HoXffsLECrXoPiprdhaFZZyklw7d
A9JWcdBcTnuL2x7FY7nEFDBHMCKHBcQE5rQhTY3M3u2OtwAQXYO6QGrn4gys1bDZwvTum8ZKDv2S
sDvrA0wDk1+g4Xjnp8+774M+KC80jArcNU74LIPr0RNbwp8OyUtoBfEKvnOz9Jjf0akboRPzKnJh
lusZhIJIywlWAtExJHTV/Cmfta24EvcKaLjBwJBtBJay/d3C3XlXUG+APdFZv5MIMNbt9mrG2Jd+
pmdovPCdahu7+jrAuPB38RDQ/pifI1Nxoz/Jc3SKnaU80j2NRoMXpquhXCoALD8JiHt0bV6bssLD
SfNHcGujE0cRzDZF6qyJ0UTLelgTL3B0ENilFsz8c+4s+lJzDxaPOkouwDYCCox+ytsd6C51ml84
fERlpaEVH7In3eNdEXOG1qxTQcBomv/Chb2VOX3LUJsoOAUya087gUKQdXgpDzI66TOweiL8o/pe
W+eU/8+ThreCJ8cNhvDI6MMa6e5jeuhMVmH7o2xEZGh1V7PQ/mQbZ+HcbX2qmAuaduciazxsuI58
GUCk00YUtCozChIMwPWf+HV5Upk40a50dAANS1p9VxbeKdDZosAFJP3tmUZZN4BeZEAqEjPnUJPm
3ozOBOgIef7Fdd2xGUiw/ytroj/cmMQgLIcsoI+zXbbVP0ObYchFW9xTVBu2/Du/MGDvTnzNkvr/
ypxcHKGoBvEqQGZhhajuFHgZQ5PRcknbcHcha30xu720yonGcrzAOgRRBtTw7n7w5yRAGWlwgYQ1
DTB8CjRdt+5SMelOb+DNOqeDhousU9RLj3VirlBjoWSGaRVUPuWb2DxoxwZUj78r6bxNTQGDCeu8
QIs/bNI0vmlSeYxFIyrgYSs2t3vvzeytITUq3FVDnOGjfn5gdzPfeMkeNB/nE/cYrstXcJk6v3/J
/IjxJQCQgs0OiClWULlV4aQrjaqsU6CPV9zF0Y88qInFPxeFqKYMDpfOST4WHIx5GxFEImuC1TPe
TuA5b0VejGvS6z2G0I/70OvtzsWwCSq8Fp78AfLjJVPEXKWbqGIibXJvQDDrQ4Mh7WLDp14BduwI
m3oz7tDO3MO7W9jPmQIzcYbKPEnQpAEadLs4DQFUy2dVQSUBBAEXEACN5BsDpmJortetR/qGwHKp
4jsPmCEW6Sg8b4jU8bpMjtFXatGv+yuST26817eP6qfoot1vzSMBhh68xqS4U1y0oMdzZPe3WACS
UI1jEbN8u9ohD7SwLjtozx4V4M4MGC+F/ghfJnG0beHVZ3VVbQx3iQlkTg0wETzRIaXkrnmZtdBV
57WH4HGfe1eory2dCpL8Lb0KlgpFuQscm5hUz9zaagEZfhsACFbcRX+dvWdTJWOzGf53HyZKpmJe
UMCr+JxLYykr7QSs50YFF4p4KguzsXsLHZeryov2yTPFVLEFnbsjHbTZKMCjBA/uWHniscehFqgZ
ps5T9Ul/1TxGkdxQ/2BEBC8EikjmuBYFwm11G41kC7Lv6PuN7IkGVHE9VG0F2WAQ/8rOtZcepA3Q
aDqWbZR0pFJFyif+eUEs+2MnGw5uIhWYEigecqCTa4bhV0j9lhDLbVSw3giethk3hsX9bcwBEwUI
v1msO89XCqgOQ5SCkAmQA3XyNIXCNeq1rihZFcdu19Gu2BVPONsV0lJwZRO0V7Ur7XFhoSzWvV0o
kwqeaYEXkROauhh+eEmFFIMLaYlICwW6P/kGqe0t+tRMTEL6/F3aPPBHAuqntIkZSS59AxKkCnWU
YZVZIPQ6M74jbdet61XiGk8g+7I664I2OcmpHyKzXMwss5syWy9rZ2Cj4tHiNYn91bgoIjm7lEj0
goqd5XtUt9rWqwA4Rxdi13FPhD+xu3i880uEsARZXhwwqr+YyI0P+5GD6VIUGToYMzocFXDAH8Fp
UqzVGHi/zM2fUSZd585gJq4P6PaS/ZiDpBh2HG4kmk6RbgZW6FZ4XvIZnyYZ5uXtiwh9Bb2bOMOh
epFt9aSSt/ILiS6rsIBud9CXtFQY+q4ITjYdJUgsHiwUmAM8rYimfNrksgTVbteMKWA4wmUniYxZ
R0CO8K6/Gszcip/05/8cgYeF/5CsT0zXmBhjEDDJyj7bpfuLDfihdcjt/kJGtFWwS9W8d9u6IspS
RHbnwBGQikAPo20dIJbJgacZ1zUipjpjlh8GiKMEnr9JVovk5mI+ixmjyfbC3dHRuAK0H5gA2Jf8
UK0kUtW0CIWSytthHTwMuwguHucGbgZp7VJQMjeNmOzwr7SpM6sVmNcUcnxJUy9E10PphXa0Raxp
B87oKE69GF/fceggEczB6HtCSRaN6Lfr07lRu2LKJLs6oznsUnQrf9bWYPvP4StnL5Lvsz9uup06
qBSwSAyLAPbsVlxwiVPxmrYlpuVYAho/EcNHT/xB8Vnw7pVLHDHzvLQCfDuQg3hcAQoRp/Iwu7rJ
MbIGOmpLK9DOWjLFOKkN9wTWp+sf9DVQ8RHD0ral41tJTZL37CtZ1KE7p/rzI2Y4q1rts1aFXewD
5B4jiweobJWj4wmMGrJIqz332INO5GIuvAh3dJf5FZiVyessQT15aNGCU6XJCLkaqm2ra4Y2s1fx
AB/zIOwqM37mXYwjYE0t6FdEl1tekWqziLVb+oiJtxf6RS7ELU7gYguegEFxQCqL1vUroxgBpboM
aeCjypyfefsYvDfr88ImsGdvonE/N+GbCvjHBR4krcTEOMiPPUz7cYSHCC01/UFPSI16PTKTOZKg
z6LtP8TP6jNPritx11LDfJKczMwWdeHOBYCnhzQ14PYAxU8bDTM1b7I+G1DufmjODeaRYHCUVx04
FIMP8q5ZDMrvvMk38iZGGq9mrl8LyONW+nGw+G20lgozfS7RWiW4sROvk4NCl/Cz0h2HC7UwDL4A
DR4YN6Yw1nGIO0VqgTwD+ZcM5hYBfFdwtKwPwUTWzG6PgSWtNdCKIMGjk3gdu/D0rWyFUbpuvxms
3MFIVusketUpR+fX7zpxJ3DGN/37ddrkYpTZqKlZha9Tj3VoCRsRkJeOYhx7YQ92vvMt3vz6XeQ9
L+FGJLMRP9Twf0j7rh25dabbJxKgHG4VO3dPDjfCBFs5Zz39vzgHe7ubLTTP9gcDtuEBXCJZLJJV
q9aSlUItmwEmtYfXyJnX4LN9F63wuBMs0uLvm1loyrvIlVD1v22aOVpqByqzUTeVCNPdb+1xfu2P
n7iGedBm2Zwyb7QSFs/ZwoMW0wuVMsLMhR6/q6Y6gWAO5QRjDezwERDxODTT35NTOUf03b8MdvAg
IE+zhpogZHgYCfqfDnBqw6N9EmV/HGoov9PRVjP8IKzVDgl6JwWABGRCzg/OYdeLgI4r7utgCq52
jEzjwJmN1/UAGhfWW+hI4GjVzXErOGAYPuj2UJir9nXCovTPs+ebd6Xt70OHEaCu0+sAexOVHF0g
XblIrVx6RhIHESA3+N7kGWmk2a4/0T+Bx9evzkvAxbkOd8oJMAGnW6mH/54FhXFg3EEXS7pBcX+8
NC4lMVdnCnDu6IF6h6Lm+DmqtlK7OPpzUzrd9sTrZD6sofsXBN+EFgYl+ktrmqrmYRz0qAXV2O0a
QWdqZv/2WniEN0X9LjxNQw8aWJW43WxtlO9pxeriX7g5qhqkZ8jNEUg7mhpB7sdcDHrIrdevGdId
IV5l8ca/n9Ac5DBGS+aOckQdaACQDoLQChwt1NUxSpOgi2ofnQuWbPUPgwxKXnOCQNtztG3Xkpsh
oZTfG6C7R2H0ZKwNr8vR56aaUPNtAAC6/TlLYeD8c+iGGbXwk7zmjMzKd7qnopoSOMneXyG3EG6l
TfTABIIsXHsuDFJXy2CYqrKIMf4I7L/gi0Ov2V270mBqfPbBilF634whXtVpFNyd/8y4SsX1ech8
qU9gcbBaKFqaYErYxO4JnboolIheYt+2txTUL+xRh2vYDYOeVbDX2u1O2s29ZZgJau75Ubb4jwLs
r1BntA9Y4hBpHfjaX4T2iw+gNlQe1oXaFD8f0Owb0YWPqe5XsHnBoeprJg8tajB3/ddR4zJpIFiR
cIFnEU3BEcUdpGwT3KgmS7DrF5RO7j+xk9G8jwdRiGh62qBn49RBbI5Vi7yOIEQEEHtJQ0+QgZhF
xSvBQNfqoLU1nFh8J8ydkfP1FqM/P3LAleeCNsHMESmfBiiP3f13RRBYB6UqWleQ9sdvVIpF1rlQ
EYeuthocXyAfOoCeB2ZRegz2vSU9S9jLaNrNHlcJs9nv+qWG2hfySOiCQiMWadm5DJ7BoI6cVDS1
Je5BXQZWYX2dWC/Fa7FOXFbsWjZGUCSgoUMrNg1oGiW/k6MW88whHzqvDIvcFLL17KCetGKGpqs3
AhnamTXKjcNUC2bVwNAqR90EG84Mj6kdRaZ6fJO3eczYttcgV8oc5UToeKkEAUVdvHlruwRCAQoT
WoqWH2SMrNub5bo8RdlSL1dNFWIAFTvYGjad8zluEw99Aa8EO86545GZDbo6cyhzlIcKcgcOKzK0
9rVzpg9t24PMCbAzGcQewUPr1U93zD15VUmlbFLJVWSf9EEoYFO/y1ahTWphkxXuIJgjZaAraEHR
OXq4X/Fu7rEuT1cRn9iWQXFM6l8Q46Ai8IBOsmaqYVv4Mr6TD9ffiyg6du6I9PWmWDOX8+o1Sdmj
PFWJOj4pyXLKew7AogFXFcKDVoG/HTkvQo/ZWulet3Lvth9dXVsou5TLtsNkZFwFu+Acc/XY/LxX
PP7/o/9geXzk8o4uKSg0UP6TQvIoFIweEW4jet2vbA9WEKDZMhAc1U7/Ea0/wk23RZfU7eFdX05+
xvfHLuVDRi5JsRyjVYVwT6hEldHf1Z+1IwA0lKfm0x2rL11ajDmoBQgqKKvgPtRK9jMwrHmEWE5u
Z8aucY7CerKO968+VANIX412ENf76OmXak5vYEAwA9cLtxHYN43HJ2YulYSBi7sixg+pZYInArJI
oUUpuSIWiiSXa9CQo9E1Ws24l8qmcodW7mJACbDa8SCqmU8dzwpQS7sX3S3oEwMzABKBlGeFMkpA
zcTXKGf3+qo84VZoOeoRRQqecVtZHOOZJfLzsydwxEMTIxthqXJ6qK3jrZUbjNFc38jIPOJKBGA9
IXz7QQqe2Uj0TG58TUX8+xqhgYknhqcB3KGu9R2YPWeUP0LzMJgFGB+0tci4Yi9bxwVBQUxCdzad
voXWVVZ1I1Zx2oiZ3UtWiQecJXjw4PvBA6+GYoacA/NOSNjODbQW28zerOtCEJkDQK8BwBTRKEZz
HHV5FApJgSZedd986PdBBuB7hAzH9KW5aN7+kGZTeq+d4JEHVq38ilyjZyzD0qkHBUxooxOnIjqf
l0tdigHykl3UWBny8255RGOvq+z57xYVqBL0SaLxF2f6hUXKuTRx6owmh8WfVz8oRoeTASxoCxq2
mlV9uG4KIwq/Z8OjXnZZOaogXgihwu6pd6HdObHNpSAbf5g87ZsRGRf2J9iyBGB5kcnGjFIn3Jw1
KV9DrREnHMYDcZXMhC+PaLFT9/Mbw9hCUMRTFfBhmEIZj4Z3jJFalQE4j/FYMo68M4MuEIyFEOT5
iM3Yw9Zl2CNhnQp7F/ao4ybx5XyWxAyQHQCj72SPMIu76FFAesruDLN1pDty8JRmsYt+K48M6yTE
37JOHTpjMFTqnMN6ZxXkAXH47F0exXfd5h+K79oKfzEMLpziyIiC8QZ8UwAc0KoMIidWMycWUMbe
A/g9bFRPcY6nI+oB5QoiZ15qbtAK3CEV8ReNjESG+Mw2tUHmutbE1oDt4q43UQ+w/GPi9c7vTjNZ
JdGlVT03Ra0qRO7FdAjLBszp+S48tituz92xir5LYQ4DgrAsjwwjWn4pK63WigA7V8TKDCabFrQy
qOWD6WVdr95Ct3g19uJjeD9tY1xmks9kYjjvNY/Zz4z++QAqCtTZ3I0GTz4AmNjpTgU2SfdGiDzx
3wBfmbUTuoC+A58qbECJ62rQFgq98WiYzyDsdxiuRUZL+zISzBpKCiARQJrtMuImdVTNEV8DvILL
C+IuMmrdIUTgDQiXgbyK7A5kgrzHWuullyJoBP8YpjZRzkH8qhlhGN0v85rH4c4DNkU4rLCBo/Iv
1C3ItP8xSDOw9EETQ/AdBt+DTVOZv3JTxLrPwFFONo98B5ibGHO7FILPLZI4cnapUMYq6xQBFuMd
b3W//Md0y72DZucgseqV16AsanDULk1V9F8qLZlNN1wD9bvJ7cwzgIXC4BK0VkNKYyW+yPe3R/jz
nL/2HnRMgQ8PtVK6lK+gTtiqGlzZeFA32lZ6ARsEGsxP6EHE3PJuab3Ala0U93F+xdvCG6tMuHhj
gOsivYF8KVA61DEXGmPKdzoGrnpIAljxdwhc9SE6cXbqoPt0zYJxLp7h5wapRe1iHbz3qIyQNkyk
ZQfz5U00m4dpVYDs/W+m92xw1HWoqXBlrX3YKhzed1T0xSUmj0I0aDdfCF8TKf6c/NNXeR84LV7q
CerS/H8vBQKwilshAFcQ0QDWkNqpox8K0MCZcTv1fC/7Pbvt9nPG/VRzgCt/CE6lJwe4Vtwe+3VH
HqwqCllSMH8CQUGnrXJt9oVEqoEYLUBp42T7wRvh0IqZQ4ANnfs8ct7YsyzCj2tgDDEMVhUUgcDX
e4X5kqpkbPocTwFNtMZttRHuOSty1DVIPOe7bt1vMggajG/CN0v0amkTA0WqG+DV5HmUwMgt6yxe
jHVB6E8mcgEf3Rhac8EqxTaWW8tfyQ+AJG1CGdepjvmKJn5EbWOAoQ3wqwBQivmm/EzG+yqaZgGv
aFsDfaV9bLxIc0xRcsq97+gIy4QYmXkdXrhHAQmNjChobJGbpB9dujq2up/CrPQA8r7U1V4lw/Yf
Gne2pjVubm4z2QyvWjjuoOAA1kIIgxLNdypOFrPAJwaHCynvNfeElwcdxTh5c1Ne+TuUcm3e5rd4
4TEC5aI348YKPBlY5QA/oqLGNKOqn7Ujyf/Mr8C5S58xMnmHaNO+qOv2rrxXA1P4xYTNLFwc0d4E
zKQmKqQThTrdocg7aFOpIYu4Nw4DWPVfklW5ivb1Jn0SrAaqXuvg5Dv+L6NbJZ/M4HwFWsBWOjdP
RQ6pCRveIOZ7tzig9wbcjPknDkEAGZtVWLAuViTWX7qxBD0QXOvwgibsY9TFahqEecx6qcEzmsO9
XMTvDS5X0kHcGC7ueYXXSDiUYuCEN9oaKZnGQmKGFUB+Cq9XnwGYkgGYKo8cODXpas/rLZfgP+fR
vVpZyCG4ktfjU8BVtOoAyQpB5p54OQI2BxUNZc2DC1be/4XPAWcPnCyhI8O30OLd8jT7Az/qjRU8
11+qI6C74qh6KLv80px8FYOHW9hMDLrmhfP40ii15JFigBKbGG2/JjQJaua8qncRTqzGBSvvYVox
NvR16LqwR5M1dqVIhAJh77lc65Bbz+44U0CCc/dioGDY7oX93W2L11vq0iAVpKesgF5pCoPag/TS
omUCxMePOVsm5PryeGmHutiM/NzG3QQ78boGDHjXo1/CBenCI7zIKdaTi2qV7uQ/rz8/clmZxYVX
yqV9KmIFauDLDVnIwfGRlZcPrRu/ZQ4i1naEnBW5bmjwYn4drQ+/x5N4FCGcFn36WGJWznUhP3b5
LdT5VPB5LPktviV47hxklsHBjY4oaKeBdDX+bF7LZ86LDw/hfrBij8X9sXAhuLROnRmGMilKQlZi
2qiO7+mpaQBpJKCbkrTF61/JG3enr5iZKeJIVBhBuyguA3j3IyFpUNGMy8aJE1uEEfU9t1vQbBzr
F+FQOtm6+K5wr2eVZ6+DNdhscc8ScE6hSElf8yZDrDglM8hlc3zVoKOUOdsWl2rZmkFTSegnfBdc
CE8Ip+ZUmPUmZ6RBlyb67AtQQ7y8/xhDJY3JjC/gVgCZV84+c9pPdDV4KSjXiy//sTkNL/U7s5Fm
4dyAXRSlJSCTkYSlAraiyV2dc1hg1GbfoZEGraF36GwG64cK/KurLLGYJ+P1PYRM9h+TVJiUgnke
Eh9D5a1+LayCzlZPfQukvWBxbyooB+KNeOBO/IrJ50u8lXYrUNngF2lJRYfu5SSLSjmFUusj++CN
O/EJOMLYBnvMCseRh+QyiAgeam/YPv/nqInx/rFK7eBZ78cpDrgGXal5aPbb+Df6f9EsYgrftw0t
5BXIzP6xRO3WPFebJJIxvgyw3EP7miOHzTkFmu4gEtt6TJ5REgdvzSe1krXul5rQwx7k5Q4KnmeV
89pDEWDtP/DuR7NiKpksHAwXA6TigqyOUd9rMCh9gSkg28+8JQ5m99o8BjNTXG+h5g3eQzy/0KeA
a+RVQR/4Q1SiKyzclNrta+OJb7g+7PWjApQVY+WWPFNDjyQuqgSrQNeyoGtWGXMWtGAdDO6lh94G
qLzdxa9Q272XZaeDemD7AWol1hWCZZfymChXpSRIYFf4SpzwObcjaC6LIPXWAGmzxIP8jqQr75E2
+b8ZMdDsYAAhrHQG9cYNVbHTp1TDGbspd8J3A2lMhCD+CfCy4NeO288fKRigJRbXx9IlDThHLCu6
B1FnoVG2eVwNPEiu4ULH0Q2tCnC6A3+ClNJX5RrrbsWUsF2o08KNgJ9Dgzb0rUHeehl1uFTp5aGC
xmn3oXdO1TvjBryZkpduIlCWo5YFAhxwa0tvjBleCu3ndqm1FfI6FtSa2N0Mnnbk7nG87YvOavet
01rtG0sAdOENj4ESPhFAtYHLpHHaUi0MGt9FrWV8TbJpvIQPwn22T4hE32gN4AvlUMbit4XNayZj
rAtXYcLGj2YMcMqgG5WaYz4Om6GuYLrRwN7Db/wcMLbZmU7gJVvpD+leKs3syHxmLN0bQEoGUDrS
6miboOKRVORVosyY4hZUncgjm/5DsH4L9wZbhIbEUjrWnpmSqQtCPOhG4M8YYQmUChJ+B+Uz+VXs
pyO40idXdpVT4vLvwVvIRlEtOtKfUV6t6zRIRUdGSdqkkOWEqIR2yFdvT75VbNlruRiTzsxRrwyh
n9sUioSYVHRHCZBys6I9ZJQs6Z6oTGu7dJ/9BeU+0Z9HFhclcLQ7IktxuUnFegSmWIxblPRBUQ1h
5JVijva4HQQQk+IVr7x30A8BwfLdeGL47tJ96Nw09dooRyPNIWrR4laifIlOXiALlRDp8SO684w7
SL17AVBkvpMzg+HCAY7oSyQ8kPxCAoHaNoIYDuIowPS0wZXB3wtuA6IFnHQnlN+VjbxK72Lv9nB/
AMuUI8MmOqcgVwvcBo3JM4QxEfoINttHUgQu0LNc4uYXQOQS90+HtJCMTuaiCrJRD/jBLjSHrXRi
t3mQzXnrQyg/qxJAsIYUH6IcU+s52aahmamW2No69GqA1Fx9QK+2MrnH/ElahyzmsYWIdTEN1KoX
Y50YQ0GmwYUwL4gOXpvR6lexbdwL960TmhpSztbtub/GzeuAJwJcALQDiNJB533p5ZFeJpDQSuFq
m3y3x3nbn+IThDQe4eOg/jLBxu9235x9F+O59xe2BewxiBiBmF5XqONoUHNejKestaoaUu7JCm0E
vyMIQ2a7epWvct06iQ86ybaCBW813d+2/lPypxebVEl+LnLos6UidaZNQTCFLd5XuRla/EbdqNjq
6gQBXUIonayV/eAe4s3bCSpx4CF+gAC5nW4Vr3JzcC2CWZxJErQAzAU+4c830SG95Ie6ltQGhavj
K+cEGwncocVd+oLWOvA1xC9gr3XuEt5UTtU2sAG3R8fb7WlZupv88C0S+TY00tObManLXMoMaJeB
A0reSCBHDgnbWo88C5iCTpIp4u532+ZSRuPCJrXvptTva1WHzc8AlMC78YU/TSf+tbLfQIMCGCQi
rh1u5C1mfcVkEl04XC6MUztgMKTYMPKeJDRIn0vh+JOVeBwEmwbIqghmBA5fnZlRWtx4hNfyn3mm
dnsAFgu/TGCWW83QTlPMYpMkqPg2X7vqUT5CKc1W9xoy8CKz2rwYcM9tU0G+nXDjnSTMt3QU3BmV
dFx8P+9VID5VW9jwJ/5oWJIngykieXmASKv5F3QdiDvnn0Dt/T5v60H18QniXhLgYq1zP5ujy1k/
Wy93s9fS0zYSaCNu+9ryvEOcCsKXKmS66Rf/2MtTE/SYd9C3wbUaxNXO7F8lcKNoyOuU2xgiBXj5
g1DUt/7uiIEwFkoQME0Qg5fxVsjTIY748Se7ItjVakLo+8Ssb7/y59L8hQrE42SCaN5Kn3Vm7XLp
fIMmGJoOINhkAKB0aVzt6zqpZhiXCLeQYaJse8w+oBdgKXc43WvwGvVW8VZDvZuIpq8ZU790wJ2b
p1x+qKIoU0cydlCQfI2vyT5G13BpBVBJgHBR8kFE6rPj922zi0FVgyAE4QUhYEYqJ6FF0gACfxRC
anCs3/XIVGrHHLSi5TpZDaD5kVAiVxJEOHRRo6kmdsAREj7JTJKS60ADZgMwyUI1QQKBJl3D7ZpC
BLISpVQREe3V5R9GCFcV8DjVNhJAvIfXwOo+QYN2e/w/B9nlQXdpl4quQhMl+qRidTXzUd+ku/nU
OPOxd+/AJYV/6yCL0eGfNZDgm4+KgzvHS+NxgDoqTu20q/hZsIC0xxlY7Ars0+GFSbpBvuDWF1J+
qRdF3ZUS+cJj6IWP4OODXJ8Ovit8wbYEJBBcCBvdFO8hZhKCmK5nnXo/VSj6C5DSwUUfQiaEpO9y
Z8jJ1JWDCOCjdjyqbwDee7UNig2zBhrKarelYqLEvi6sL1xCzd/QkePdxObcFPGJBR9c8FcZhbs/
30L5axoEAEUK+BbUn5HWB4Tj17sBaQL/G2ESsQm3X/ypmjUh3lTWHDtBsQDrvvgEut27UPsqThV8
AgrDGTqBRIiyq+vP2s4+FVP6nkCJUr74HOkcQh0efCiAtQxv0v0X+rDdYp1ag53YrIbjnw1yY5EM
ypHlGRsr4fFV4j66R2fzO8jJko1vf+Vm5InHAkXMlwH16snFk5e1jRYuKZdzQjlpFjaF0ZNl0b3P
Dj64Ch9QQ57vgJx6m9FZGt8hZaPttKN/0MgisViZr4M3kAESiPZQr9eQ2qBcdBaMpKuGEFRh3E5u
J1uaklf0Az3FXPou+Jj4FO0pLbMccJ1ghVm8zAilBgld1DVZSTq+KlUgZ8t65UtmIng9JG9B6iVa
6gzACaIpkD+3Q9b1QQGbpETPo1iLUEmVIORu4nKRIIMN6V4R7TqbEKUZp9GiDcKegTQufvHUco5Z
NRtFiXGlarCtRE/sy1VZ/ro9kAV8FEZyZoU68uJWr9N2gJWIEKtO6EMokvvKH4+NrFuCX/dIzNe2
TOQha+URfXks0MN1KuHyA8g0nKFo/BIp5iKD17bJ9KqioWecoy9OKld8V5l1WzBWbumMOx8v5aRK
JvRD72O8eei1/XM0vrTRc8/MK16nvsioiPSUgf5F1AWpUWVhJhRdgndSl3zPvP6diZMDymZTaoJd
L3/1eFFGHTBKnRRtZBFg7wyk6XnVQI9ADWPw3n2XurCP0B0ntzlDkZTxcTqVl8s1tY0CH1M+zGYV
bWfdAy2aoaB2zUMBmwV2XPZjoFURETSIT1J+LBpt4wdkKnJ9MsscvaRcsZbznAFlWIw+uLX+Y4Zy
5FEWBkClYCbuX9ry2M24PMuunurWhFbG2dLixrm9d1gDozx3agW/CntY5LPZanXoXOmTYBXtWDF8
lmWI8tkgVEtZaMgMak+JcgCg3SxjFrxrcf5QNcKzTiDZRMpjZS0pI6EBSt4Ho3aTvAzxIZhiu/E/
5shTUMFuVBaJ9OJeRBePDtkC8FrRpERp2XWqT3DykeLqle4NDVTm91MnuH+xUDrKNmgDA6+xRi1U
0k7iXCSwozSTNcvrcBacjkuc21YWA9mZFWqVMl2utRh9HKBEL3d5M6Vu0HJvWgs8nih2d0UQs/JT
LIvUKVRIvtiPZQ7IQee7RfdWKcDA87jwdMFGjJP17fEtRo2z8VG3PvRMx2pXwVpfrTnhKa43yhDe
zfVgF1B5lfTIu22PNTrKIfNs7uOohr20Gd1Mk06l2piynjpRGx/GQkwZu2zZG//1Ejoq6q2YaloE
L+kFIDjHx7r5XWnfI3d/e1jLJ+6feaSJS4ChjOIyh53WEN+bBKQpdZxzW6iB78QsQ9PGOKpODvZV
iy8zQCrE/jfXlixSA9ZoxcsDqokQqwQy2ppzRd0ugZ7tUsgIaKx8xuIyolkO+w7IYHA0XRoyRDUT
jQnLGJb7rHLH5E4okbetX0J/dXtmFx30zBJ1AgycZuTzCEuG+NzymEc3RxYhr80u0U3QVPyNv5Ce
UsJxgnZOKqrI3JC2UU/WsYKlSLAzCBu2s7hX04FReV5crDNTVGiJ66TkS5ACWMAuPOji8BYrk5UP
6rpWDMaoFs+aM1NUTGliLodQGCZRDlDHMVQ0zXefss5UI7suQ+KCdGaHiiaxDHndn+ahHBRRs53j
pSKGpZ3DN6r0sYVcTnuadUtp7dtOwppKKqokWjh2RY2prCTZbEWjMNMaVLjQaxlyhRVSFnDEZJRo
PiZt1uSvl85fZUUJYU5YU+LxV4qaES8GR30M1m0Wvfp5hl7ypvsdQy8pMdBDpUNHJG7suPJtiPK+
yEjF3B49sUc/UM++hyaH6TktL4cOLVs5UkgCcNW6DCquUHWUwuVUOzUcsFf9xYyDcFABHSBgvrJE
eRRXpIo05jVs8uhxhnC2IxeTPZeg0hZlRqJ+Af8i8+fGKLdKe64AdgkdLlm1lfotr1pytBsyu9Ce
QE+TosAfsW4xCwnbS5vUIuOd1kLinjSICZs8OmYtJrK02/ghkUy1s+ViH/CrJHZQu/Lb/aSvhGET
tvda5NTqNgpYeYClHXw2BXSJhuMmKZRSfE6jBO9D0nyrYuKVo8+oBpJoSrsSUkDg84BGIxhaqPAn
lEEhRQXMxFrnjWr+Jujz3W1vXTo6zk1QYc8IJCTggRe25LgxG3nb4PCfuZOQPPv8x/9minJS1Wh1
rRWwMepGMMPsruEqt9S2CpdbTcGYueUF+jNzlI+2TehnKQS+LQQiiwcHAQeEpsx4Di0bIRI9EF9G
SwE1oGQ09KjhsOuSBt2ScWhlgb8tpZyxREtnrgqKoH/MUGOpo7Twq5nUA/P9WD+qXPPa5IcibV0V
gsshyH0Y59Pi9encIrXbZknO+biFxS4frbBYGb8wOOkwleYm4qx5sro+d//COdCRAQTm/2vOvozi
Le6hbUd6H/kAADf07HLa4KTtwRAeW4lFhr+4r86MkZ+f5UPKNMgDJDbxKColZxwieCNngf/f8ku3
DwRT6B1ZeC6Mu6pGiuS5A4c96720PMdn30Dt7SCf09GoMWBVNQ3/fZTvwwQHsiNzOMFKxx9qU5eP
jfZ2e56ZdqkNX2paqA0N7NZzYkJJkO/vClDIiW4JlS8uzcxSRaFXtgXcDG6bXtwuZyOmtkue9Vyc
T7Bcdk7KQwNAHb2e9aJZXlqim4SLE3TJyZ3obGm5YeYLLiAlxZm3mxZqPlLbvd4eyAJYEKcR5CL+
MUJd7AejbjVjBGpAMI6QCW7FF8Pwam6XyYc+grTNiyF6TXvQi6+WRcuxGAzOTFNXfa5KZK5HuseS
ANfoFN6co0cuBIyt5i0VUoCcpjCiwdJ9BqkD4MABj9SuIBJKmcd8MBOIRPk49fvWMLXI9UsAMiQI
E7crvXAY07uUbT6zSJ+uvS6mzZTDYq95reioxWlKZtPvofcXtqaE10ZTmnzKwoEv+icYfgFuJ627
9GNDEgzU4xWYNfjnPKqdiAfyJehXjNEteuiZGWoDjq2RDGqB2rPOfbWdWWk7hHBT9yuLA/82+L1r
7QFUd3zsiOF7UI2mUmiM05GYuLpXnH0CtRNHKUzTOCTl7yqz+VBxE/l+ksdT3TGOruUpNaDRKoPY
/SrhFdc6JNRG1PQKbteMd4m/z4P17flcns5/TdC01EGXV0XXwUSVo2aulfaQ/k1uEGom/4yCbpPP
BB9ywWQUCjoU66Swg2kbMhktFr0eCgdgmQE5ui5TO5sPhDTidFhJk/ANf/eEWl/VWunE/rzPFckb
1LscIjp4SxSMA3ExqJyZps5DiMpmc9TjJZQKz+UYmkbam0PUrTv/TRrem2pm7IHFkHJmj7jNWZCu
QkGJh55MqDF70jx64sA7ZSGamdEfg0r1SF0iSgX7tquwhkntvGzsR4knZkWDe+b8zz6tQrOVJreQ
3oU+cwaxZCQVFh+nkEMBLS1qTKgqU4vahXJmtDNmNhKhCyyOT8Jc7iOh9HQdUC7hKRKm1RjgM7QJ
BA8+NJVNg3tBQ66pN1CnVgf39hQs7hYoLPBAH0Ahh+6gksdo6mJFRwt5NXqp2N2PIaumRoLHVXD5
1wQYai8Xty/xxp9DmAC+ZFAOeA/GiafLrjT+TRQ7M0Qf9Z2iZcYIEK6v+lbkQ8WoDc0ymVd5yMo7
L8axM1PUgS/qaRHxZBn7dtWrd/rw0gqsc3b5XX1mhPKVXG1nfmoxHi0LkCCVzAHIowTtAH5rxbnT
ao5IMgoNq1zHNExt/9wHq38okJ5kHhqAfmDO6HKXVz3wT/VoTupKqg6V9jdHw9loqRig90WixxyM
5qKtcbLpB57W9Iy7y+K6/cg9IikKmDxlRMrTbNTJuuWJvhoj0DJMqqMJknV7Vy26/JkZKrBUojrp
sQozkIYwu/KzLkC7RygaYtf3R4axxcP7zBh1eEPsXSvqCcaqKTen9FCCAW4KPppiZoRLliESTs+i
tBoINZ6dMBTlp3jwwKpnaqj0RYxKKWuNyGFxZkYpcQAkMRyBR9dPFmQPIT+5WdU83F6jZTOg7AQ9
OAqkNKQV/Mlhhq5o0FtKkC2QJpQGHkZR+CuH+2OFChR5UtYB6hKgAGyVlWCEj1MVeXFuMDIPiycZ
qA3/GQwVKrpIS4NONxBjkUqZQ0/2c0eJVi1e6FVgz6yEAGvuqACh1/4gdwXMBcUhFEHF10NylwVt
YY2J2qvIf4WGOmLqMiR77RrQD0Dx5uwjSnWQDfIJ8lNVNkiOlM7d423fWH4U46hCVx8ECUEpcumD
cseF7TD4YPtoHQWqeJ3ThsA4FYey2BitDfnpDmCCYGSNmUzc1Vn5x+4P3OjM9/NgrqY+wZhnAd3M
gCr4I+sGsnitPDNBnZJTz7VpKsAEBI1tDqMotZWKQCvGVjIm1gS4L6TVA5aCFWtk1EbQcog5pT1c
RuG09Vh2z3OderdXbdErz0ZGbQJFjbqGb7BoRrGvsxzomkcN3nnbyOJV9cwI5fqgs9C5acI4kNU3
ZW7dIArWomQ2WDB1hAz6ZuZWt02ypo7aCOnAZ3knwmTu+0iqpxvovrzfNrEY2s9GRR1YquSjDKsj
5laA+eb1PvcLr1P3EXQ7/saQBJpxUVIkdFdebqxYDQdfljiQvGjDScjiwBJzNDeO0InQ5ZfbthZP
YfDI/GOLWqq6atJWNeAPmbJF2mAUaltqbQltHeDTuW1q2Sv+mKKWqEkBg8lLmBKkbicFkxXL92MG
Aga+Cz77Ol2jm90ZSl9kTOeyy/+xS62bzCfQhU0wnSJifAeCPjV4CsaBUeFZjMRnE0ndMCR0IPkS
GZ0u2216X8oRUGsQdVTcsjacIHRvT+ayM/4ZFPmcsyA4d31nCBkGlQZOjwpZX3pS8y6rLOgoyw4V
5IV06PWKx7BEIG1G8varIlTlkoeuiFlRl0TV68D+z5jAAHo5plznMj/SYcsIn6JhDTJOKQFnYWfN
A5TzkofZ+D3yj4XcMmLHAmEEUpP/rh3abS8Nj5yaqnMGw1ED7s34d+MbgauPvNniQlIlnJeVD30/
mUYPVRY8Ocved8UeiooSNBV67X6Uq9OU8ayS922XApvu5WflrSY3fYo1buOntt8q+l1bhJs4fVbV
96RWGdtkeXuCN0yA0BzUZ6moIwlTCTFfnHl1yoM40eoLtK9LDRSi1mP+MQF8ZYSMiLDoXBo62DQB
GRw8NS4HOCa+KEY1gjYyl6YWOk371ki/KpXx5l1OPZ/ZId9xtlm4borjxsfQtGpd5ussAmXVV1qv
sv5uEjxBxFn7XXdPVXo3yb59e6MuLuKZbSouyHoltio506VqlarAokNmB0X9Tne7wOa74X+cUiou
QORJiIUW5oLsVxUd5NKqoAWtMAa1eNqeDYqKCo0Rq2kpwUqfzGtF6b6FTmTc1m/7Biq5l2uW8rFR
5hFMRBVa2BDXOCR5uVNaubfXZ/F0AHcBOKt5aHqIlA/qRi+2cRag9jEWe06W9mrGP6u1dn/bzPJt
+cwO5YNtWCadLyHGSMMLqoOC5MRQ2xJARBg4fG1zkFfyzbDjGbt62ffP7FL+J05c03Qz7NZAqdV9
tfFnycTj0fZzKBEmYIk1Ppo8/CpjUDFVaJvomp2mAW99e/yLy3n2GZRfSv6cS0NLYlnabUq53DbA
yWUjGnm4mWFq8UpzZopyzsxQygGvL2gVZN8KHKeO8bgr3WZ4AV3j6n8aFs24njSJn0vkTRnUbhBG
FmwZk8XLjKvnYhCBRpYKyWK0/+nUIsryqMbaACetJk9ufgH8VBaZHfG20j7VfMPY3YsnwZk1aq2M
TktabcRa8cO7WD+p/VY0ngc/BMx3m5fu1HaMPcgySK1Y0vicXBRkeHlsBtCG4vZCLZp1ccgkR1Ed
iZUOWoxff0ZId+koYQiwsYg2CZQUzOn/SLuuHctxJflFAiRKFKVXmWPKuy4zL0JXdbe8t9TXb6iw
d0qHpT3E9sU8NDAHqBDJZDLJzIzAS8OcdE/nLWO7+maFIQQVQYsKqmLCoNRMvbfjEU2DWTk4ZU5A
/ZBNN/WY3Kpd+9HoI4rAjflHG8xHZUlpNfFt3GiR2zRZ4peZHrjFgGwXVLpzJ7EDRXJkbHvAf41L
bA4KwNhKoxofmqjzhYIsRlYZN2ENSaXzMyLDEQIMsLokVcJgVnhTPOhB6desdSAIIYHZ3itseSVF
+hX0icLBYRol6tYwHGb+GMzZaXOv78B5Aaq16V41pSrmm1ErGADA+QAmAHBGnuKFI5uC1IAtZamb
Me6U/VWOJO8UPU0gkisONoqQFbSLFLLWu00jXgEvv6+imjC2laxcWs04q/fKNO5HWQvMptNeIQhn
YxblFAc7pnICWV0x7yoz8FJ2KA0Z58ymy/5sMsUEWrj0ng6FJYk9lSNMo4geaO3HqKhQESMZfjzI
DqJNK1xBCbMWTGRQi2KBqu/RmuGYrerkYSLxaDIUYebyMAJHwHLnVOIrG5n/GOWchazZa9NtonoZ
TKVggf9W6BuNKAZD2w4qKjQ8ncdXPHFL0Dbr7a2d+UkKnlRdcg5t0BIZoCJFP9sicQK2XWFzVdmQ
5ikDZFc46TV94HfmU3tD7oIdCG9fwZ6DEOMY/kGIcd53bG3qFa54zpImLRLt80lkPlogjEZlbHJH
wste83hyfx5rs1tyDSZ4bhB5pQPCsqWH03YgYR9CDgjshY55l1/k++rSnh0I9WY/6l3opdAvDkCs
cv4TtvbD+gvI6X5ASlOPTQPmM0+7PrnkHG8kT1bjmdrP80Cbaaw1krDzQNRYkDEEEkku4ZJ73nu6
ekkpSkf0Q2PuatC41LLHi+8KrTgX16jCJrSsISSDghlunfJ6RtD5qCbOFDp4io9euh/Bw2W3dLTH
3s/AD2W5Vl1mTMLmJHMaqwNYrqCWGO2CJ/MueWk95segqOT7EAt6n3iWZ7jNkT7UnvIPWoaPe7CD
wrortz3gEAdjOPhUD/pbs1PvlctYFrVvuXaGDk5Q+0Ad3RApdzOTz2mSoxmQTTdBPLlcemxtOSgG
la2l/4FqUF46tbCmyLtM5Tg8isChHEVs+T6QdiJsXj7WKMI6N+iERu8xUNDoqoJknWXX0Ho1ol96
j8x+puxsza/VH7O6H+0d5aovse5ln4gvSmt8YaWzQOnUnAE/01ED2oZ7FQVgNCurA0lUlGKnF9HQ
7Y0qdSvcMpVkPKLS6G/SW+uPWE7Z1TltINOJ+kh8hFbejwqInFGlmBeyxOPmBXMNI94RulzR8xRW
jSt5Y+3a9moen03FRHvza5v8UMsDrY/1/HB+irdChDWqcFdQqgll5UuXrFErF+nMLsfsj6JlLy1X
fp1HklmscPQ0g1oWhYXxMX5HtR98eOyCP/8VhHgtSPqsL1iIwZB0dklM3ECfd3NWeOdhZEsl8jXO
lh3RflwmzdgpuJEj3OmtY0NuB+qP2q9Euyw1TzXz43lcyQyKgX4YTYOmRoAN6WuDvNmg3VPych5j
27f+61fEaJhaSVvlFVYpHlGzOtR47lBeLWu8bCh5T6zH1ooP5xG3feUXouBjuJ02mREAsamvAxWB
NohCZJHWJgaKG8HHCAr0bxVJRWu16OJdDKOPbkp7xPOIbZT9x/mRbM6d9qkmhDovKs6digqgMVuo
NEhtelxxuHodZNwjiu7V5m2IbN1/hyfMXB7OPE2WFvu0fmiM2yDdpfwqsd7y4H4yG0kEt2l8q8EJ
rpipcZKqCxsCH2bU3x+btHWiVFKTt+mNViCCq03DYUTKGyDBWPvo+nbV2Mb927pFoYfE7GSLJbhb
MywSkqqAKlHlb6Nkxe/mdz496uRS6SS5pc25IwvPGwPFyreneda1vMoChEsQtKd8vNDAHlLL+Mm3
w94VimAOhUEqBWWUqLG9jm6bw3xA9uqYX1eg6UgcJG6hUebpx8JVrvOdmjuQGfWJZP02hIAQGK6+
QbCSrjcUo0mxBYaPWx1x9zNq+n69PhEKUpvaG1y6Z5Cm5y+Qo3f1i5mC8c+QfMNm+eH6GwQjwtvo
lLch5qEHn5WXjy59mC7bPfgE3+uP6F730wrUV7Xmn9+N20HxauyCRWUF4WZbAxeUmZYCGe/psjuQ
X8EvcKYgt6TuiFO/I0t6C1Jznfl/wSJ8OveLxa/ilMAw0tSOgU8fr+0cgXhwNaKeOgEyd6yH/jJ4
IDfB7ITv5we+uWlX4xYO9sRsK2ou0okJ6NLwSgNpE8VvZUkgCcrnRWg1Opai7QE13DiYmvckuKSZ
myaDM9eSG/Lysd8izq/BfB79KxhC2wCseMskhrmbRey3jpuMrUWOqv+ZIxWXKxXvtrKS2U1ntEJd
4uAVKlQMm2jgQO2rX0pgeFl6CKA3yq0nE++Gcbs7v2KbREurLfIZ96/wwiq3lX55P+Vu7TKG2zF7
xT/ok2U3tIVu4pv63rnqg3JV7LsfRuJm98oV35//ColX/ORjXH1EB5o8eCzYTa1hr4zarjRcSDH9
zbm1mlrBI5Ugvh6ixW7qpnACs3Yp5DpSWUgoW0DB52RNsZQpAEVNPlrNb3uvjj5o6vO0dhKpAPnW
k+V6+QRPQ5WpydniZZWhdThDM/Odyrx46L2+9SI8vNFqx7pntIBKfJxsyQQXQ/pahTYEhtn1ezw4
TNlvlFJLFkw2lYI7QWl6CRlcYNjEGefXMT/m895CrR8EKHezKXmpkex3sRiN8ibuh2XhcstXej+G
8lOBLZgcZzK43L6cFInVy47pz99XZl9ZsPm4weJlR5RvkwtI3FZX3aXtZ0583e4Sp9XdB777ke2H
i9GhkG0+v+02Y+GvDfHpG1b46D4IkMvEiJW080PG8BQocS+L+X33oZTYIO8H8aBIzDP0CtUNgtDK
Kp/76Mjsy65+jjKf6ZKhyICEiIdOSl3mC+dSxXd1BDqkC7RuZqPX/1UZDQgZ/h2S4EXMYcyjCd3C
rlp+oNkckWmGXGsp6+DdXhuLIUMIXmI0np2eAzzRVS0zF64hlLjmVopipOP51d/eXV8Iwg7makRm
y4T1zVri8LjG6VK6ATOuhlJxspB67cgkR+rn6/93e/jCFHa0taTr6oW9Li7ql5QwXPGyAjqfdpYf
WFsZOGDDnFBwrab8Le6NHL3FaLM3M6aAZDxW9HfSz+1HP6GhqjGs6Uodp+ofo4uyB3RXGiCzAv2Q
g0qA+JDPLSpXK7SS1X1n/UFZYfDcc5W/Q7sSclv1BGrXVFdsl3eoR0jNMDyEHQt2eUd1RG2VnV6z
IRyuGefhEb1wIMXsuuu2i+kidmNMXm3r8cdgcahMpTY9zKw1fkdqnUB7I83xNqRQP9GnR7Vi+T6t
6aM+KfbBKAn4HJX4rrRjRbKg248RMJj/tRmRXoYHM0NpAGYXhBcKiv2n2cmTHsfcaw1pROVqLn8g
d2YPMgLt7bPgC1d4ZS94pBEUkS0vkDM4URQnyEw3/bvj+wtFiIwUlhWgWMKOqEFzRns3GHZR8Pv8
ntieQh3sbSrkEhYGndNtF9a2kRYcIH3yGM57dfwx032KoA/9GXm8U9r3Zqlo+5uDboUqxAzGouTc
TEAN2p9x/RxrCejwLpXhqKePKZU9gWwu1wpNcC0Ziyk4r4GmKG+x/mGg22pm/n85kaJ3mcokDGyA
JNV90N8S+2ZSS6cvL3jktXiZL0p3RM6lkqXANw8C3V44DUEHApqx0wWsIjvL5g4UWawJ9vM0uXkc
3fRjeNMw/pO1+d8ccCs4YeVA0cianoDLJtTejNrhSuww3THSq0k6o1uV7Gg//ndkwrKZzWhbioKR
2Qk5mkriRNahst8UxOQau0wj9AQbPjbe+YXciorwgLUIoIIuWv0UhVvFCDUIBJVi4bzjU+40bbbj
ReqOZQ9eoGIfhcmB5y0azdWX87Bby2gtmtwoKASpk1jCWEDPCFJ3kI8PWhyw7H6gSQqn3OLCZ1+r
SJKeh9vaEms4IXwIIkYVdQJcqt6PWeu31o+kk7nJrQN3DSKYJmssey4HgITlb8hZxKk3ZKBYALtC
eUkCUxIRaYs/FM9atPoguWtqi7KAABdn81hNNvhGzDRysuDnaDmoX/b0AFRETz3OvBbqYmgatnnn
BNr7X0woyLUXdPAEiA+gmWJUiVWimZyRX/Czbjy/dLIL+uZ8rjCERatzqjfpwpmRRgStMvsxRCtd
gqj9jfS/DBmd1KaJWKCXRE2DYaLE9dSxWHpahnTETi90POJEoBh6n2gpuYNsRX14mP4PiHiCpyPo
d5WFRrAu2+eooLsCFed/szJfEMJhbVazUvQKxtFWsR/hdarmnWsOv86jbO5fWyUaFOVAiigan613
dhwnWJtBe+5Sl5gJTAC5WJBIsyGTmPqmIazABCeMd5mZlCnA7OExMO80C13w9B1Nqx5lx6j7i4Y9
eGEbVeaQDIFAzqkhBH1RsUBbhANItQ9Z4yQT9YtUsoGWbxZ37xpl2d0rvwuaVFrSFhuotG8ClCaY
bJ+SuySTwGy59zWMkDzux2nmxsJuEc7FIeuMfTugzFK3dlVKnB4czsV0q2oyhrStvbRGFXaunQah
PfYLKnmz+z+kuyD203kDlM2f6P2g8tISDRB9N+H5zEaep7LI21SA40l7OI+1OZylvdawFv4CVTiZ
C5bl3WCAT2KEJaiadTEa9K0Br+55mM0hIdXx6X7AcyjAVF2ZcK0HDMXVDYVc9l1fGX/0sNyj+nZ/
Hmtj/4LHlCw2jlgQOtGn5tcksVGjpBj9a9bhlkBxaRxu9FhGXress2DkJyjCxi24UYILoUXrS3Oo
5s5pZEfEhnkDAPJnKgjDCRR2TofBTR7zNAAATVsvRx/jrBmgMX2aG+gyBspH1OZOawWSJM+GPwLH
LbFRGAZCJ1UkxrKDyNTDpkN7GYMHVwNnMo17VkVOUlx1VxWVlTltGMYJ3vI9K1/BQ5SFoD4CJWrD
DqwDSVsesvw4t6lkXJ/vsN/WazUw4QwsItPM2ghAGrovjCMlbmfu09ZP7Wc27khdoLfnMCV7OvdO
11sISGUV4RtbbT1Uke4EQRodK4Iv4Pw6QzEVsQ5pcThv+1uVVCcggofPl97ieVm/VOF+MKHMJbGd
eGqvWhsPEixBbVXkRNr4WCL8kmzy/wMcPb6gVCMUxe+ni4nCi5mPpEd3AS7TFO2WirXL4pfCeGyV
0gnYEVpSDuQnz495c6OgYPM/qIJvUaqMjCob0FfT77TQK4iLQHWn1vuwdKoc6WQZp/72Qn4BCjaL
DrsiV2YMs2mv0ddiT249SYKpzalEzRWIMU3o2n6rveIGC6qwGmGuatzdTHY0eWrNIW6v6VBTs9HR
Ct79Hs1QyIxRYzbB+1XKuBG2xqktEvQUpJgmwqHT5czNjivpOKOtAKF2EBK0Lt5E5c/zq7flrdcg
gs0oGcrD5oEvlbChO6WvGdmrEOxi7thIzoWtBjttDSUYSqeCtC3IMB5z8lHfP1X3MX2Jqsep29vo
Dx8rP0uvo+xdV/dzfxgzFwWkcewRGZHbls9bf4dgP11sqRb0EOHzwBZS6c+Fyj28OaCqfpJsjc0V
hKrGogWNelnxKpMibYSieoIR6xRE7ztOFLcqd+dXcKscF1UpXyhCSBTZVZQZGVASmnta60383VIv
BvUyqvcBvRwYpJjIVZxea8yd+jea/gnm91ZWzrnMmujg118hWCuvVHXsevQL67HPUEs4lm5fU6eL
GOiU8W7ZSV4XNucW+r5gHYDaC9prTneHabEgUxjw5tmuvKylyO8w8pN2VPZ6qG/FGtCapYvW7KJy
K0BlSR2lVYQJphCSrP3Jow4yZm4KSejUQZIH6uIjtOz7xMn+NAe+i6+Sl9/QVr8lN7Gn7XGYvWRQ
vVcPMnLX7Tn498PEgmi869T9NOLDausxDSJHn4+pLrmzbDkI9IJCQVlly21MWNdZH3mWFTp6w5vn
WoWPSECWcUFnXyOy3pCteV5DCb4o5pCynHUMp2t9FXmLFGwB5/eKDEFwQXndZWM6A6GEJkqr1U4q
yyZtnhzrQQjeJZmmPDYGQMTJEYQYkeGP+c9IPSQQnVYugvZKk7E5bVkB9Ak+RZ9NC682pzsBcvM5
T7TFCoydavk1mg1kEJ8ZTHF3ExARLAIFCInFBsnAiHBzSGAFEHK9aHft3ra99iPev3Cv30EJ2Avc
ABQcTs4c1Eb7slL4LZe9hhcsQylzmvFliDGoRlX4aUTGzLiIZ8m5v4mDWB+yD5qlw95Pp9IyRxRz
xRgmn25j0zOSd7O8peTxvBVuLtgKRXDYKlHGhcsVDhuseKZyMENUlMva6bbKrhGSgTqCQX2IQjTv
dCwjyXo2lHgztK38RlH3DfosrecgfO5nR6flZWrf5cA3rB0aRWzZTtuCJ5CWsfCOhysUmGlP4TNu
hpFWctQxLmo9ozexexa90OmDFE9K7USzh+oeC5tCvyUyXq6Nbb48H1moasdbvkaFHdEy3D+hzolq
UFX5ZVW1F7ZURpC1hbGQpkMZD3ddXNhOx9enQ9tx28R7WzVUjsbpDgI69+cNZeNMJWR50UPogJdQ
WxiHOmpm2gwQbqaRBbpSfwZ3RWP96WO/hUh1bO3Ow21Y/wmc4LrMCPQF8aITrYyg31Ksa12Z0MqD
mJ5Oh/NQn0eT4FAgYIng0tShlYynj9Ppi0Dt3gQ2CvHHixINGKMLwhaHQvbL6y/K/ZCg06b031Hv
59CHwQXLH+QFQ+8j99Ir3VUdhqaL81+0NderDxLPUsXOjHE28EFzj6rv35xFHlx2BJaXIbyuGv4X
F2JMgIFyALSXQhdM2J5DSNFBVwBPWyTAodpreBj1R/saHezUeRtzp2ROyt3zo/zUqPw+71+wgu8h
zYDnSdC9uM+5D26LEES0e8grOcHRuIuv5oO9Gy4zZ3Js3/4Hqcvc+Wkff7YHUNvpTrhr329Altbt
uBv45z9sK4rFfDBQT+DqqkM3/NQgwi4GcXaADwt+KLvqKvS6D1BZWl5wFfoauJeWrjI3P/4F29IJ
LDmFDcJM0eaFEThsIWSpD471cn5gW9WsJwjCQuvqSIeaAWH6GDz9gHbGm/ImeW1/xG7wSPEG7ISP
xmuFcBLlCN5F5KfOn//yE4RFz6uUhlkIpWgItjpg6HrXrgyv/HGXX3+8Vdd0P74ELlZa8SyHevxS
Rl+9Va10MgVCDGmTMESeB1OgHK6n2/yP5aIPxTxYx4/Xco+mr6BwlH+MR+vR3rN77vw6P/yti+cJ
/OL3Vo9cU4M6IiPG8OntreWa++Fd8yaU1ob3EFysoMysu2BrlBHZbJzykPtCbxWqQnAaiR7OhmJV
lc8puKYDv612lMR4Hc/cyfSQpFG7ayW8QEmFmrgWiiT/iSN/kiUCNs9gnRnIoxHoTiARezpwXrHK
ZBCCcecOl2u9c1LVcOCU0aez1/Vjad9arROCpD0vbmbrppLdf7cOFFTUGhg/1dHKJuxpZYKyldED
f6SXVuKFybGwQ7wHP59fYBmMsIdHE03ZrYr1DdBoO9flFTrCP5QmetA6ma7EltIp0S3DMsGQw1CF
LwwpAo+2RhdbAn+523nRPri3/Ow4PVlP2l4/DJfTg3Jd/HmkvxB17HCU7FroQE9u+yLbVdsec/Up
wrCbpAUbhILZTaEH7A24A+Nqmuxyt0YbpTuhm9MZ9upuvmDH8/O9dcdZYh4NhWQgCcLjxaldTRwd
RJqRYBI6SJaxaa8Q2+0gqDpOOfo6Yn6LB9af6F/1SSvjttmKu/A0bsCucBP/lsoAE5Je1xzbioTo
9Pk9BA/nB7e1bU2II4J5ylRxmRJjLk5tcGxgVknE+eSEVcnC3aSFGdTL8rD2z6Mtf008jtdoQsiV
hHXL6wloWdcdC7Tadq3uc2tw0xicFNHbebTNucPQUBWogkFEzDa1DDJe/Vh2cDkxStjaq0nNJDeo
rYd+aESDMhYVUJ8vqKe2ESYlh1po1bllyR0oUDkzZE/txvLToLwciuIiGCFRYcQH1hjO3PZuqUHv
ttFdQunF+eGSLceAGkhQ78MFgXBQOHrJkIf60DcduEQsv5o617CDy5xn+ymYDlpGdkWR7dj4qJWm
m6v6Puv5EUThTm1BFYAmV5DscyPoQfZgaOqDf5LiZ4qkFu0rsOJm1zy2RpA6ZEiwMkmYtrnDwF6B
+FinBk4QYYelBomUUMWXa/UrG6802yHdWwUpzOiOVs5UXJqqVGB78ReiLa4xl9lcHZNmQBtVbYEZ
tqkTIztd6Iobjn6uKzu1vJ3say3LHLtHRc2u/4vnQ7IGF7ZdlAVkSjjA+1H50bXJhWk9tVrnJ2iL
nILaMfj7eePYjArWiOLWKyzaTt0yXKh6WXgLioq3FA+XpuGZoemMtadDwwT0njr4s9rOydQ9JFyK
7PfIL5n9W/I1iymem3zhPoT8SRaqE74GSqCePV19VpZSj0z+HKQ+C+7q4lVVcpA1vdTZb8V6lOBv
lIgRhkc+Ew7dQNJW2Co01Zo6Ij3mnzw1iIaM6Bm3dEKOFErZbGenqI+R5XC3rlxrTCEsNWJNqyZj
6Nw2e4yGnRVfcAWSLvoOupFOGUo804artS2GqzQSdBqya8KWokyNCqaiHC1vM6dT7Me6saDtCV3U
+J+hkiU8l/US1vMETdhMTaA1ZhgvJXdFCKO5zkG2HjCvNB/SsXXS9trQJafyNiLeuCFktlShCuND
qZZRpC1iSxZnUPPCk5zxkqDlvs/1x7H/g9ZBELXJ6he23L2NKxuu8ahrQZmfYDeJkQydSVETBFnK
lt4QEK8TUjhG46vjkWS+MmeuoaBu8yftS0hAHGv9cN50Nw61ky8QrCjio66ENmZaZ+Vr0VbV0e5I
IzlKNo1nNUxhco14VMJyKeGKh/AYhrFr0vvGjF1kknad8RdFvRgS0n5oM8bBZYjOIOlYPs1YSjtW
fUZm14pftDh+6kprxxNYrVZJjGf5/m/m+oVIBaI9hG1aMvRL9RhqCyuSHYI2dFOpHsj2WqF+B/3N
uBp9+uTVEaOYhjWWCQoLFVzJnEqZ/1FlWmkbTgVz9wUhuPWA6NVIljo4NSkOeBgF1/BuKTsoQm8C
NxtRXs+b36Zl2AQKPzZopuA6T09NfYpRQLYozSmFMyj6rg1um3hvZa5ecO881PZmW2EJpj4UNkSg
RmCxuVTveFdd27F538/2vhpQqakT5ZEYMfi08KLsTG3G7yCRrvs1jS76LE9uOyvPf0i+aRnfN8tZ
fZOwM+yhGgc7xjcFefIMFdB/crW6ybL0IxifcyQAU1Axj0qwp2nizAao3YLwg5iQoz7/HRuhnm2t
PkPwt2VJ+8RaSlYh8DbY9EKDsFwwPTOZdvo2DkVpDpR5mCW2Jc1tUSJPBZw4dC11z8L0WKLvSlod
vhWeYEBfQMJaG3SYYr3HvA7Whxr1e5N3eBIN2I8wKg569mbakGoEm4rOOy9vX1oy3PXUfoHmlKMV
6U3C0WJqy8gjNjfX6qOExS6RwJ/UCB+lUoewKwNxYmvtc4a+A3SqTFyyqJteaQUnLKqiKL3SEEx2
z/H23XnT4JWop/kby8FqLtpgkAAVIs9RhfznlKDcr65cqCDtwBnuUBRfpZrkDNmevC8gwTOViRkM
PIF2Xlr8Muh8x+J7EMDSwuv5hx6MEo++bahfaMIZ0oxRG6PUFBtC13FzdVS73Stac2OrEq+0/KHv
DuBfIPHoKHNQ8NEcJbRR/Nbi1TxTvbzLwXn9Ukces9JLkNKdX7Gt5nwcjYhXLYQeEBwTliwNULn4
WYg859NhgtCXhnKGApzMmVHepCCKVMxqZ9Ffff+HFr8J2mdxE4S4q+2ZfS75mC0bXX+LsKozJXVa
5Dhv2jEpnAb1A95Y65FnxFF6OD/urSVdQwlLWtEysxIDUOkYHrNBA91bf4SoOwjCZOT9klGJHa28
ryYyobXIpZpyXdZ48dfJwWSS/NbmgbYakdjGCqvJShYAJlCyfR8bL0qJim/a+UoI6q+OuKmGSrbR
3C9iRXxIfBYjb2gYTjzKNOy2die8OrT6wLCBp1LhYc9Sx16pKcy4DUc3g7Cj2TG3tenV2L3H2vQ4
QnZS4nkWMxV3DogVUVlh4SXtm7DKiCiliRapVZ3rP+wGEgJtmWQALWqv1gn3wlAm5LW9rl+Q5DRa
CaoAvVWL/C6zauaGymz5TTxCC3WgsgTXMmHfRqeZyG8xbFRVPClzbVRipmNCwQ11HYe/bHD+ErXf
q9CYStI/jCaIAiGJSPpjqQ4S77ecjt/A8exrmih6Xh6fT8dpaYmujzXAK57s4oQ+pMMseeDfnMoV
hLDxSTIlajnDwfZmukNZ/0HNMq+MZN3yW09B4BP9Goqw6/UCq5QtjjzJrvToxxhFKAq+b4mX1hdm
BFYF9VVBV9xfuBodb/YEGmzLNeR0/orazu22xaFo9rjr5MGuSPo9g86cYkWSAqNNr7aCEkyypyba
ZA1ARZbpT4ghEj4i62zfQrL77vyoNvc4cjI6znmUqIstmil0Y5F3xVQqmYtoFT3rBbgPEFM1+Tu1
wr+awy80IXppwrQ1siWwCLRr00IKMznaUeyksmfOTTeyGpVg65BEVFnGMSoe5vspAn9K9cdW24sp
ehkgiXt+CrdX62tQgtWXUVmTbOnOUjowtNrXKXvvgvG2lZn9VlRhrwYlWD0p4i4lkKlxBx7bXh0G
KZLR3X3HxteQjDc9H2M3RP/JZWYmhmzlNsFR24HUmW0s3aCn1j+gFEnVcoBTUDkolTdNH0p7tPPY
KdvHrPojZYrdnNUvQFH5vgp1NNzVACy1/Vj/7DvPTl9yVdaruEVHbdsrHGFbIwtbB2oLUrbOwxYI
/fgQeD1KcR3DofufyjX32tvZz73wUbky/fOWs+kvV9jCPh/sIeGsXLCh+E6zZMeIfcx12aG6HRyu
cIQL+UwhSFn0wEl/Gr55QXzD8ulD5fNd8VCDWhSH3R7kppIoeCsbdzK1wn0tHHGZs6oF9rn0s8hT
DoFvXI/Pxu98Xxx4Br0ot/kDKS4qcWqb8/qplGmgDPhboRWazeIyCABskWtbQ0Nm7XHWyIa3rM63
A3WFIqyeQrpY1xbLSZo9bW8plHtyFInPrQfdgios/ZDva9zNcCDZw9N5y9ncHStsYUWLnA1xpQA7
7IxLngFEra9AgLJvYvNwHmrTl66ghFUEpQT4yUNAFcq4V8AZQ3gC8TQULJgZKg7pj/NwsrVbfl+9
h01VUPVZATjNfqu0+3Kpm5Y5M9nsLb+vMGiGRyM8kmL2mhhHw33eHUJ2Yf1Few0K1JD4U3XUcyHl
dQrTdnoXWamKU6i4zBSvqT4iKSnbRpICjSYU+TAUNOI/AaPuhiq3CKI62r1oVn8xjlXjjfPbrLTX
aET3h7l6LbSntCgfz6/TZuCwAhZOvbgt8DeXwCHGA59du+UMR9IFzoi6KDOB0LBJ/yJbsR6qcATl
1Iq5aS2hiorG14mwHTgZp2C41+qlVkyV8N0tdv1te38NUDyAokKNomGJVZIOLQp9+HPgaMQ6P4ky
DOHwKaBkYIPOGISnWDXcDAJH5arsyWjT2lcDEfwUzzpq9C1A+r4CmZVK3YBY/sw0hF+lLBjaKrCB
QS5d16jiQ7GrsH/rttY44Zi2OjmU8z4u75LgDTXeRvjU6XiA5C+EHvvkroqOrSyZv0U4cgIubOxx
7MoiXlphjcxP6aVBrkPzhYJWYXIyJNTqK4061iA5bTZDI/BRawZRCSJLYcRzXbG2jAFaKPnLFKG7
IYm9kRC/oobTtiZEEhNXzZXdedvZHuwKVxjs1EbWZC5x54wSHx4jTWuGTmBxfyqfwc3havy5gEhY
aT3TVPbCJQUX/E7fZjoDJxBCl3RA7cJ1Wdww+gE9KS9mFz3b14EXNodA9jyyacurMQteRwnn0AY1
NXwA8dvEuq9706FBvdPY8/nZ3TyGVkCCs1GpOjZdBKCIRUeOy6SlFLuF3OU8jGQ8nzfd1UmUdDSZ
KrrATHbg1OP0EumzoyC7r/W95J4iW7PP31dgUWogr18DLCF/tMqfdDcIjwHS+fVC3DTu1H43tWA/
limPbAeC6Oim6Bs2QdQquLkyz0EGFSKW75rRCcGYlE4hOgmUvaXnjt6UB5Jx/P/maKiJb2CilZk9
ZmiAy+xnrv+u8v54ftr/j6n4+iLBJ1YN2iV5g+7voboH+8Q43A4Z+v2iCwqqfabvFeRKzM63Q0kw
tVXkDSmPL2AhcGuhIUMLC1Mx129NqO87kzjTZN6a3EAHDvMrJXS05L7L+cVgTcjYqUca5UddfdSz
6MKmwVNtvo/WW9ESV+0JzCS6GBgSSSOJ9l2p/W6zxg/D1KlLTXWGFrmPhTFkrGXCXZth4WogQlhI
TDulnGIg2XA3dMcw+ahRJmSoXjhxyWptO9ivORMcbBNUgx0sd8+aQIvzsQ2mvVrda92tgTuFwpB2
eTpvHtub/wtQ8Kxho2amMcI6KiMA/ZB9aFUNLZqTfx5GaoWiEy3QITsMy77Ib6HeUVsgs8mdUEXx
1zFN3bzvPZBCj5o0W7BY2WlsQ6FPTEHKhTY2vO0KM1rZqOYjKgLgKr5qg3gfGBcmLB7Xlz55T/Gs
NSXuUFxNudf0g4O0pWTg3ycY+NrSqohySZWJCSbFHPQWSWkE4DVoc1q8b+1S9dKIiRfUlpdT7rLy
rlEhuVi4c/tAwfSdRbcq//8zKp5+h3CcELT591GN74i6udrhcWUE/wjYaI2iuQ3KJHbASMV35we/
OXaIbeOtTqUIGgQPMM4kDVOqIxyzbzLjENZPqYyyevnsb8uLMliLGrhhq6Is2jC3SINyNOIEZoUc
AeQdKCRMLANNORHx7OCqRV+L5CTbGhbKT/VFRRzP92ItkUIYDMrAsCZ+Y4ISNue7cPp9fuq+h8s4
QVYYwr6cTDtE3byBC1XkWgrMRlp/JRuFsCNjXmfBtCxOHrkD3uj5TZ29nh/E8pHi4qwHIdhcj5cB
W1EAwYpbhfUgk/LN8Kpr/99vyKdzJQQwI9ZDW7aZO9XX+vSrRENDfm/pkpTG9oqgyACvLKAGMAWU
nJtjyDOsSP8/pH3ZcuRIkuSvtNQ7enA6HCtTI7K44mAweATvFwiTmem4b7gD+PpV5PZUBUFMYKpa
+qElhSwa/DI3NzNVVYXdMj9pV5Z8ebb+MDCnqAiigQ5yAgPlcKrrqa4eBieVByu79+sVg9mCXDsI
0ijYveY9W8yErJA1zVbAGQgr0e4OxzuWgfGdxF3+zAwp+Q6xxPZhDGKIuTdpEqy8IhYH+gv9pMga
UFezmcxjXciFjoGqLARMfJfJdmMmdrZGVLq4ww0YgDgWUgbmLBbrzSobGtBrAkD3RjnAPQEIfcjd
5T3+NTjAdJ4ZmYVXJDSlqp2M6OmGRrejOKX8CZeO3XXNysot7sAzUzN3WrBASUcdpmhwIIBt5l3m
XB7M4t44szB9wVnYjC5cUkocFoT+kkXbHiqEw1EpHxuy1eOXQqwU0ZactwJEMfw3TtQXhoS2b2oI
9VkIrIqHXANjCSDfdfg9LD908y3Kd5cHtzh9Z9bmgwPgUCD8R1Vr2FbpN6lcSdosTh7QfBOLKszM
81OJljDBuITtxp9bdtDkY1IitLZeTf0lBku6+Lg8nsXtPck0I+MGurz5Yzzn8pDRkbVOzHUIKSp2
U8Zo114LHNbMzG6i2sysTJQwkxo73QISUINTWLtS1cXFORvM7DYaY6LSYRpM7RdHMFfs2JvB7MYA
6M9Lnwwnd8jxavyunUxXvFDAAWOnPoAx9vKULrQk4DRbOp1YQBEyznGIWqWN6J6LgBVIXXXfu9Eb
eQXEfRvY2SGBgKNnPUjlitHlof9pc+ZBqMT1sLIAvEWESviD+te7OT6PaeY26laKlTjA3w+1Q11u
ifVordHJL++RP4cwO1pZZAlJpzBB6FEydowm9iqP4uKtYVFc5kSbcsCzW4PTaIR4DGxk1USK846M
08Tb0vx1HLQBwBzcEui/yHRPfvaBctL1uPgm5B4ncOljwk9pQENgQGinfuuTsPjrgPXPFmcbYKw0
JrEMgKpcPPNyL1uPl3f10sydj2i2AcZEKTOu4u8rzbbkP4UGHfdhw7O1FO/SVajimQNb4GX50h05
KEoMVBUcoNy7ightQ91yeUdFg8Bve3lISxvu3NRsw0lhDsGnCu6i1JDGGRNXC58rGrn/npXpK86u
Q4mTlsUtrIBRJ1O4g7IsAZfW3zECbhUykfigX+azkbFTLdJa01Ag9AIpDR3kaOEa0HlxCwCq999G
ZpF4zdCMw0IYiYBYGrXIJQCkJokCufGHy8NZtGQCbgWcl0zAd/p5OGqJrF6s4PiY+qSLeRP320D2
+Jpw1UJjDEJXxK8T0S+ET38l58/Wpk+GSI2Ql3W4qTuVYT7FkKTVtbG2gXC3odjmDBmwzQHzSbPW
9T3trvm75tz2bPfRodUKgVK6o+aj0xn17WgpK6+NpWACzA8UVyJyieac4IiFY5hjv0xtHQz3bZdz
V2/AUxt3FjqnCvCTtnWQuCqtwfAmupWC0NLxwhWIDQPSFx0O9/MiclMNzDFCqGRCIIcyUG6X9BDQ
9m88BDS8pCZ8HjgQ5tS4XSpZOkJORGSBpwJdxnjhtmDlsir/8qZcHM+fhub0uNVQiLAkMKTJDQR/
lTpoT3lWChmPOahgrpzo5b15Zm52hSAVWQxZgTCaRL0NpVE7jeUt7RHhpibEXKLcaS10x/Y3XTmu
PRKWYmokXAAfQcIF5NuzpdNyJVD6iOJ5h3yTbt2XZQhux+oQJqqrK99b0PRcntslr4/eAyCAZDzn
5Dl2zLS6Xm/zyesborblNmQQF4zyrVqBdpajSlS9/HsG56ePkkRraxi00gJJ4Z+MyHZcIEg0uW3o
/fNla0tnHQhMKLFCdw10MrOwA815ldA6PFb1HnyplKBusKYfvjiD4AFBT5qJ2HN+1s1RjrVs2p2K
2rs58QYjsWvA8kGx354uj+ZXlDR3XcAAo3SHOB28grOtKeONkKZNi2BwZ23bF/VaA/ud3b+IY+KA
Q0z9oDvhj0diP+bX5Ga4HW5e0Xu7tbYmKEAA6/Uuf8/S7J5/ziz0qcQoj2GJz5kWsQ8KFIWfLltY
oJ8w0H7654hnByIqMk2FmnLraL5xDK5BOXHbuubWPGb77lVy+b68JjaUcjDK7JB77VqosnQhntuf
bddWbSo0lMG+Dk7OND3Q6BgUklugVHF5pAvE7dNIKTRfUI6e1vez145TtHI2AohKHNMXCTdgMuQu
6cGURYJNmuEN37WQ8QOqDCBS9IS4ctGttY4u+j4TTflgzQUzHwounz8iDZSx0hu8oOKk2wdGtMsI
teO68zsVTAgps/lwG4egKgy/Xx7+ko8/NzwLcVCMr/Ceg+Ge5XYXbXMgWNt+d9nI0mKacK4KQfoX
ZYXZFMulVSeEIJSWzM0YgL1kQ8k3Y1zxcAudBdOdD6oJZOggAT2n7kg6oesdGHEchd0SCNECVe9E
SbrlSrPjSbuNjOFEylfAdp2R5YCJK3s1D1cQK4tjtRCVolsWHF7zhKckqaqE5mPwd7Spg+7cuGB2
VnuQHrw8p0s3lvmnnXnes8/lhqLDBjsmj++1KPYqpXwbA9nlKrPL6vsQrbXrLQVXFIdA1gEjQYPz
zKfrYwb8RA+WgiDSoJiijdm2LpAcjPvgVtOK617w0FELKXBURV0TaFry9miIn0QxpsTh/IKGHEYT
1wNoGDTjWyxuefZjFE7f+P1fx5FO0AINElomuoC1eZoVsAWJJSocD6HPZbOL49cm+kjK107+WKPN
WCjvwZYOrhsDzcF4osycbCzybsD1jxlFSrnj/oCalvCV8EYxfKr4VIVykvqsruUrF/M153ZnzrVP
oMQkg4vNkXX/e+/cSdum9unbvfREay9qvPppxcssrp4BfosJ74n/zdwbGVNUYyakPE0BzDUOumxr
yrscP4ZrrItLx4+eWZr5s9QQBY0mS3j/2BCyK+V3kTj6Guf4oq85tzM7DKw3tZ5OdvIWnbLKltup
ne+1uxbpN7e6rQLHeLh84FdG9usKOXu6BSL+1xxGExYfiNniuUggNJXdX7azgKLErkQqAmo+4JhT
59m8sTELMDP3uHo3xFG2yoNfOJAKozfKGzuNTrypbkHmIezx9bLhpavo3O4sqmkn0fmCCuzK5hvj
O1DIMcu/bEKd/sY8kDu3MTtxXE61IpFgg/upaqtP0BB3+x3dNW5wKh4U4eaOBqo8w2XvqXMF/IHz
d9I9518wO3tpbEqalGJ2R1W9TUbZB+GVQ9DQMdJbXtW7lQGvTers6h0Msx1IjwGbJ7IpPOVDglw1
ZEfZEbCKQbiKm7rRBvmmzh4HW39hm3EP8OxH+ET9tcTQ/zD7U8AOik0g9Wez30YmI2MIJy5vDL/Y
BJtd5hDFNn3lWDkNSN083W0O2g9lB6xzvok35JH8jTc6iKj++ITZ9PdjAOFJA9dmF+/R/aqSHV0j
7V48qNBRgluXdcgwzpxd1uhKJRfTKMvvXf3T0jnkck6E/7y8tIs+9czMzNMlfVWipxtm0Nzd8G+g
jgiK60LtoX6+Gp4u2wIrqAX8NliBZrsoGZN+DAPYYpAbSDtUOgkabd5bZjhEoGmACAeJCrwrkx8t
iVxz4NeW0bhjrV9LMfWl9LZnyYo/XIyZsZP++KhpHc4cot5kQcDlCpcKRJ076CJImWMNuwFi2+Rl
rLZUPmprebppe3zxH6CC0tDLicmYN6/KtTUUmoqbM6PyXZKRE87z3wjsANH9w8RsWFqYSP1QIShQ
c82rY0coGzkBoobtBmkf5mv+aNFBnJmb7dams1opnBiMNGRcBAeeO0UiEOJqf2O3npmZ7VZBSqXv
AkwcSZQta/will1kRxypd8s1IOPikJDEgZdBpGn94vM82xgMcWjMS2wMpQEVakVsvfX+jkAcVA6Q
mQcpmK4iLp5NHMnrtEVUitqb8jPU3AaZOE33o8CRwJubxU5IwOqyvTyLS9vPUqZyDvB4ypc+SXPs
SUUNLFaZgYOx1o6pqFcc5JL3Ojcxu4WlCuS6VYRhSRFSpuFNGts5qJ208vHyUJZcyrmd2V0QVeDr
gsIcAig0MdDmJm+8sc/tsPDaNaXONVMzn1+phZI0Okwlau6CFbisVcB4nbo9pNHH5VEtVmTPhzXz
lHWeEDAC4/kgbbvBblWbXrc73bMc9aa8gjyim9qJo3jjZk9vwvvH2Hlk7tpDbTpLcyd1/g0zD5LV
nejkdtqZXe5luSfGwhedZRvKlcTQEPn98piXjtu5udlBqEC6MRQU5sC2/iBNzDtgDgUzhFhzVYtb
E8SgyAspOATzJIkiqlGTOsTceuWP2qHUryl7H9d2y+LsnVmZeSrLitJM7ZAPirKNoHwrSRDIDa76
JvNKestWOcenl8KX1TqzN3tJ5BXgAQHHqMD9R3+ayBa8aK58pz1DiZRxu2SO9DS48lY9Vn7rB9fs
9DeWD2kvc2orAsfQbMdyDarm4YDxSqhaJKBpinSHrMn5LTquMyOzLckGEkq/JjUoIldWnyPwFF8e
xmIeDwI3xAT6dGpdmzmUMYE+SR9MLzLppipuc4b2afSpfkT695rfELDjlddM2iTyw2XDi9v/zO7M
uwSqMibhdOKbkUFKBAVcExHR2qtscZecWZmtklTzjI9IyDpVftSLH/pwULvMhh4SK3NQo6VeQd4u
j2vxtJ1ZnC1ZX5SVlZfTvmj2Vvwa8WvWvBprd/WCFbCGoi8Bra5gvJ/XQbhcymOrwkoZSE5san4q
CjuhN1yJVp5CCyBXmDgzNVsolkB0yczxFOrBHn5SuD1uo+txI13rt3VtZzvmDFfWq7JSrVtwJ5Pg
CnB+qO1P3GSfo9SykTqNCSQlwTxFUUaCQvbYhbauTIq8HhR6L6/awm78ZG42yFYTqSkSmCvVQybd
K/FWke4vm1DWhjTbi+h2E7Sa8qy1cS+AtKndjF93qQumUuQGPYX/bHW/plcyvav5lZHfNtFNw9wO
ji1cmd2lJyXGCzgZyqEAN85Ty0ojG9IoUDgvXXbUbiAvdSredec+OvBDuw3vOz+DQPY2OeSozuzD
x2ZNWWshuPj0AbNjkgcQ8zISfEAf+EHvl6EbWq/cOpbhWqVidayzi7au5CiNDJjSmAvwHPikmK1/
D/0fyeEj9uPnQnGjHbuFdPuhs6OHcvO+lhxdG+zsbqS0QHuohZXvMlfors4au868iL1p8dPlTbZm
aXYrpmYxtDnBWPXB4cFVle6H9L4ZTkG0dnFMJ2J2/54v4BzGiUYCTY9rWKpViNy/tclKQL2U5VWg
5qzjqWBQxO6zoTR6qQb6pJIAgRQjuAGaoU/9SvPH/GroXQwOPSbOqBsrF6K+cEzBoY5DASZfBe28
s6JlyJqmTFFlBuO05tbwb5DnRuklbkGMK7yUBnacOMwi26y8YvxaCq/ACjUYV0Q7CuOFiLsoj2x1
AEM12ySBGxfcQ91dyFfJ6IvCNUe8fDR70HcxDa66AMzFtPc4mg9R13aa/omD16Vt39VuqqI5JtSD
yuRqqG/MVvb7EHVotC5ASXjNAy7sHBXc6QqY7RAKqPMbBQmZopBGA3EAPCCD+g4INxLHQvnOWEP4
L83wuamZsy0EtFxTdTIVHSB904SOJmI7giYAc0m54tkXjQE9ShRgSFVAxD5fJGwU4CPUYCzllg3y
SV8G8WurvEjiUHTHuGz9yydw4WaeDP1hb+bYumbII7xB8WqSnmQTzL7qA2uIP3beZTtr45p5NWhp
amVDpnEZ6BcFKSBVPwpjo43hpjTpjq5SSC0Y1BTA7kGxhGfLF/ZJSQ1pADruzlFAuMrKXTS+DZAW
yKubSPHWVMgXZhHdaZSiaGWAqXN+/We5WY0Ws0BqbwTOUD4OwYjMgC/yld2xcO9/sjPbiqWihXoj
m52TWzd9cp0qD9GaZMCCo/xkYrYBtVGzIq3CvLWB7qiacMjfgB5oiAFBP4XMKYrFs62gjhpheYjJ
0sPuuc1Hl5fhfR6vxAyL4zizMu2Ps/QQV6hEIhlWEvg3rYVozBq8anExzizMPH4shZZajrBQZT/K
ytPAK6kgTXr53KwYmYvv6EahMRyQzunR+NIaO0F1eN6V7vyVuZorUtGs4qZeYCRyZ9yEXHWhAeBe
HsdSvel81TX183rUNSDHqOh1YMEYryNyMIbEESCUbAfNLaP8MLWa5aHAY1y2gRlBoTt3gKJ3Qw7S
SSFvAnFqk7U6wbREs6jg00fNwvacx3lrSZjdrHukxakajoxdpc0VqlJK4vHu7vIkLLqJP3fMLznF
sz0ZBzLPY3Xak5HY8AjiRtEzZEWDZAX0tbaeszPccYs2pTWd4SS+7erqKssfLo9kzcLs2igqZtFe
hgWAYYJ8o7bKyr5fyvt/WpqZlyBROkKrDHOVGvIDjePYpqOgdmcNtz2XPCuhfh8VdtvcW4A5Xx7d
qvGZ8wjZqBhUBDgQ8kMW1OgEdqruJhtvoczWx5YjpKtcUlesLm5GZL1w9aPm8KXq0NSUMF0KuZPB
YwW5F+mAc6PpuQc48J3cy38DU6dBtxPE72gwVb+oI9Jeb0ro93IgUPnPrC4eeuTCOiV3ZTRjrkyo
unDQzm3NJlS0VM2qJOKOcmiAJmZ2cijfzevg9Kje1x/FCnZqgWkALV5nQ5u5ZhqAXk7JYY5/yMfo
yTwlx+FHZdnllTk4mucauyfjjq25OPnyII3p52fHuzTVFPoosIrXqSd+8sw2rvVdmNohKFZWjC25
krMRfiHlVMpCznvYQqHTzePKGdHSFt9TfXN55Zbun3M708KejSk04jRpY9jJNGtHUv0qBL2cGNYS
RGtmZo64U8Jay9rJjCE7VOxjZNfWsvZL3Rznu8KYnNrZWAAhNYduMiJtUYzY1C/xQ35Q3PyqeNFP
MbGjFTe8eOedT97MDwNJJfNkWqQmf2LvkPt9a93GlrwIHZWtYUs/yiv1gaMr/y59+veWbeaf4TfT
OqphWdM+BH1Stcau5MfLNlaHN3PRfEgUSZ72BrnW0N30ptjtVbSfaJsFhlS8jPv+NnGhyqJu6Npz
e8WhGDOHglubhH0F26iLV5mt3OgoxNtkUsfwXmW0FZgrMdJCO9XUlwYJPgAKIYA6R7YHA5BcZaug
2bmM8La/ydJ9EkM7zFWzxo3i01Bd58G26zbV4ErVMU5WTuJChmH6ANAuAnWAwvS8r2LsQXqT5ui2
ttBLnvDUzUpoZ6PHCpLLARRTd0NIoIniZWuMk4o5zebnOOmz6dnJKShDu5UJXHRCrpiJmmQGmtxt
InbQzpasm6w41NVLoW1q88kybA78jFR4mvxDUd4J3iiGLffJHdpDbYvJngZ+THFNq2A78sQxywdk
SSA+kBW1a6GBsim53dZv4F9w2vaGjZDMKLeaGqJAueN640OCZWgOzZigUPNGR8mTWh1sA76ibuPR
K7OdUe0LKfcqsculTRDvSD7abbYbKZjiNzU/Jf11oIGnL7dZzNws/86iKwYGS4KoIitca7xN45tc
BQzIh/p7WW77/CaGvuLgyy3i1fwJpHdysI3NLbWeivIO9G6QNLhKhzvQ15hK4tJ6a1Yn2vpZotkl
PxhkH7M7Uhwk/hiazxYK/uMhqa8KiN5Vyc4s7rNkkzfvgXhA3SS3TibfFsQ2hw00q3OcH5mDTC36
aHQQVNyI0QcGxYtASZK9yM1rYUaguQ4gseAl5DqEhJ3ymMcnqXjXBgjmBOCygAQZYZiuATU1fd9I
rhV9qIXh6OxVHo6QP5DKyOlQSFF5vM2oj+3nxMVjUG3Bbzu2P9vKia2DHNwgjcWbR5p8E2DwAY8W
r6YJuYLmdW71TsJ9pnuN3OwkgCpa8B4a6k2qCVsu6IYmL+gW8rPIA3/u2n3/NXSaIKmTtIsuoyw0
h/tmBgtqI+ymZhxH2Zm72m/dzovs9NDYrWzLt9o1qGw97LCTzACQXXGEC+YJclG6ZSmQ1YUS+ueL
pUqNoqunNsH4AGisI5zEyW9q2Q7s5xOBYGe+/0Dh6LnxqpWBL0hooupwZnl2MEkxELPGpfarPQhA
oX1lj8+QLs0Qujr3pmdel15zGLbhznRLN95AthbUPO7aTbDgHz59xuyiC3lTtEzgM1QHTGMwHbhk
A2cs/OLlEdzvtuWah8R+sb5fnvmvUdDn4c+uOYgTgRbCRL0MRFJh9laCDaws7U5bG9/0/TP/92l8
s5tOTjIwJxmoX2V2dtQd7Sr0E4yzcvmm9YKrZts5aymlhULW57HNbrgs1FSrpZjT7AkKXLvcryBx
7CH/6L6318d0YzhrlANro5xFzakGnp1f/bumtdeMTdAfNWl7ecGWbtGzmbTkWYwcDiUgSvV0VAj7
JhvbUc53JbhfG/GOipNrpf17K1TbTELQGlPAawBJExG/m/CYlz9lQQPvfIK/MHlbVqqW1lSSRzB4
Z0Ekxs93sZscA/dbsund8R63mo0yi9341OaO8NHt7+6N2D5d/pAvm9jS0B2OZlwNaAI0v88Oj5DC
IZXVAGHUUPsqrZwKzrUxr9Xh/rKhL+sLQwCGorWCgNIOALjPbspKx7QkEGxC4g105SSHzJCnqf5l
I19XeGZldiZVro1p38AKSFXB7T0iPrOLGEy/6L3daU4OfVkUr7IVT7g2ttkJzUuRmayKBfCfd238
UBq+WOO0nP7EJycwG9jsQCJjKTVyh4FJsSzv0qTKnlVJIzGIFofi2uzi9KfUxf1KHnNpdwC6ZAJu
D7ptOn/oJTHaZPiYCpQDN3IDEJj6JOorVXtZWbY1O1PAffY4GnUVVMIDJtBCXOcqvU82bK++ghKQ
Hegpvy+vjOtkZzjNWifk12fZNK8qNNJQxTEmypPPlpk5WsKKEmhL7HDqdqZsP9c297QNcBnehFdy
VoY6XcdfFvLM4GwhO1Z1Ud3BILluDxEywxvLMe7MN+H3m3BPj6vpiC+JgdkIZ45VMoZcmCEMVobf
u4XDbVWBXL2j+zlENVb82tfC/Wdrv5JbZyvZ5WnBQZYE4Iyr3NAN/yhSuxk81ZneZ+OG3DQIjEKn
fcduGrZr99biQcRbAJSvaJz8ggIblKLI1TETaKxCSyvfiimLZZC1QS5uVw0qoPoEDdXnRQTSUrO0
MK0ItrqfkM5wiCcdqn35Lbg1vRrpkGN2y/x2TWN3ebNCEQmliynUm8s/dHTsGKGwi8LSh36Hxno/
cNNv6sPoGE51031b2avTsfuyV8/sTT8/W0xDUtM2DAvhmCo6WVqIbdqaE22AT3SFbHd4/a3M7Nf+
g2n7nFmcBbNmF6QkkzBC+sYGu0Ke2gcTJ7djn7jKYDc3g2tupB0AItufvWO+lXvpEK8g/Kew9cuo
wZWtgHAGMz3vAazTsqGFNjmj9KArP2n34/K0Lg/yzMDMBaCzTICMFL687Qm6vAu70mMnlul93qE9
tSst9LuglF8D9zboSEGHkExDkVuEW1bGDsgHbJUEtjVWN6IUu4RqtiLqEzU4Un1StPbA+BrmT2ty
9rkzB8ITmlSyOt1uZEfexDv0zogfnsrtfWk3W/qR+aNw47227x2FuL0zuKe/3AHz+ROsWeCmSXpf
pwZmLBt3lfwmdXc0ciz6nANhc3lxFhcfCRaISuJcf9FijrlRRXED/zWi1pWP5bHv5c1lE18TxNNo
wBwBmjcAcQ062+R9buJ5OnlkcHkbgJMfu6NvXIGGdnhtbfZg7FtQ6DuRX/uXDS+6rTO7s/daHNSJ
Bv0ObOxI3enleECVGmyfgxeGH5ctLc/inyOcBXuQlDDGlsEStZ6j6EmPvMt/fzoh8yOKLhe0vKB5
AEHrrO/EbMoQlF4VtiQzNg2SHsGt1d+LfKPk6TFba/dYGs25tZkbzEg5hk0Ka4P13DG/aNd6ntYM
zDYEMSOjVyYDhJ4mKgi+vTxdS8HjxJyF6o6BRp05nYeiDmD747UAJcu3xnCLdtNEPtAsFnMuG1qM
v88s0dlBLXrAas0EliJN5k4ehsg4J/F1xr5DKsZnqobm0rR1c249iygHDi5vn2QONINBi2OQNis7
/mvHLo4aSE51qAujz/QLXwoUjCqN5/ie5KdiK5bboqmosYvDEU1KSIi08spLYOmIWRQNQFCGstBB
Mwsn9UgD21bVCIcFHfQ+DqWWAV3jFY37a6L/46P/P+xHcfv/93rzX/+Jf38UJcooDDzfn//5Xzfl
j/wft+n7x4/mP6f/8I9fnP3e5kdxfM++/tKn/wZ//F/G8YJ///QPL2+jdrjrftTD/Y+mS9tffx+f
Of3m//aH//jx6688DOWP33/7KLq8nf4ai4r8t3/9aPf9999wMP7j/K//60fT5//+2/9N2Y86ep/9
/o/3pv39N0X5JyZ7wlSjBdYwf5E1iR/TTyT6T4RK2AGgGVZBE/ILLJcXIE7//TfN/CfA0ejPQYeO
DuWpiXKzAbUCfqTQf1oEAR6cNPq8Jifz239/2KfV+XO1/gFWx9siytvm998M+vmIQ/3ZwrsXODLU
OxE0AvX6OZTC+gZ1lkT7QkgVcGq1DLm8ay6jsQKCgf2gij5yaQl5akhCakFexRtmARLnsGm4EoqH
IHJrtaNqDfJrNgimtZ0Nx9Q1rskbjWUvBWt7y/QsPRrkygZxCcvq9zjsFPnONJmshEjLDZFQ34ze
qnj+GkL2AWmOXlJ7CM2NoRHqj5CoFqabKlHXn7QmN9CBmXUGd/tRGNyjo2X2dklznJtQnVK7SspD
IMrl8TQkTaK5mhWyIzoqkdBV9CRT7ULTyejwgoffmUbTalPEsRzu9DgEyaOCFhnicF0Fb9vYxIaE
h98oRVuT5gH44C2Ft9dDLkmp5Oh6blTxq972Jdr6WFiPZAuFOhI/6YVayY2XclMoJ6kceor7QNfY
ddVl4iG1QDO91aU2sW6rSKBDL2zzPrOx6kT2RduRHCnnUkZPBG8TX817fEsaKkZnq3k5MrtqszRz
u0IDqZ2O/NG2Ly0kEWiaoTRQFnWlbJRBRy9eaWo534B7mBAAzlqJoMkM0ghA3Ld10tTggKxwsjov
M1SZjftKinhQ2nFb6vIekQ0AwkSC6HmtKvU3pJvAaldlEFDwqigLO9kCzCcaw8rXUgKuW3eQFKVu
9kzV47RGJl3P+9NQyia7zWr8zA8YIibbtJI+V21jRDXapTyvsqNsRSCLaMtaFehatgbN1rskKcGA
r3SyhIw7R+0zBxCAOpk6ZWmERGm5zRStyhzwvlWJn5DeHD2riFE/iZrK4u44NJXYs5E0x8qgjbSR
wTyUbDj+Tr8V0CGnd0pmjYOXpqnC3YDxClhcTlVkEavMUBxLHfJHQkABy4wifi0T5B7RwkbVRzLK
ENGME7O8HaWUIrfMivYgBXV9PYRg6bDNKNBM0HfrEATqjJJ07ohuA8tW0iR/aikP9Z0cluynGZI4
3wyK2VO7DpguH4JYhep8Gvd94cq438mW0AFzGwaZZblNQaQbcMpVhi1iESkIyWMr3xtlGr70cSlU
r42yGjLg2tTmV+tFpNgGJIMCX8765iMZDaY4I5+EM1mYSbdKabS5A+roLrahZmSBViKWFDDKKSV5
Uywwy9sVYZbsWETkKA5JGlqUKA0qXI2xgTUzoSoq2zQLSegUMUMvrwDDLVJc6HJ7b2DzhfeZ9DOh
cQsoXawwgGDQE4BKSSYERMXaFoW7uqES8ysGPg+rmKjdExoV2qHo+/A1rStQlVrViHer3EcR87Sy
s96l3kRnZpKHWuVLNTwm1I4LiE3JeVB4Ju9A71QkpoJOtyaPHJzW8SonTfUe00qdINYK2N9LGMbG
FZ4cjjrfJ9FYyV6S6wqKBQOAvpVP1B5KhmNnoZYko9JJ30PKM2svNWPGU7uQCwX/p+OsCU/UaUMe
Og58500AAvf0jg6G0QJZZAZ55loWb7PCq2naBe+CC94jyA1aqYMqMtqgw+99BS+BgzVW6JNsytxg
rkUkazRuaBglve4aaS1rW9YxNXlu0pDmW0tSkQCXkrapT7001IYXBjyIrsyxK5K3MImphtZjEJdU
pyTUzNSteZxOLlfnVQZlej2H94a/oONAvd5Si8ztG2UYxD6DkRRBSd1EXeiYDfy3F+S6ZO5LiwTl
UxBzom9oq4TWMVLyNgP5Smsk6IQOy2J4yYSh5XfgT7a4rbRWAkCcFIBkfderSms+m5HaqtvJ9WYB
yNeBt2R2zE3KvmcSjhYyzOMgxfaQcTT6SqHaa35Y5yXaf6iemE5comvd1USmE1sWVVHu2jyn72jJ
UF+5AAnNiXNj7OFOO/1OD0gnbsGioryHo5RQdxRlEnkd77niaYmihi9KpsiNP6C3CXUqVaSjHUpy
BzhDZ4j0SEtpEJuOgNTrAf1jNfX0gpDeFrpgJ6J2ykMqK1DRienQUKfvejS3wAKEbQAn7VGVVjXk
DMLWDA4gUBfIM8VSBo0PkGziOilVwaE1bJQVDmRRQgpLr5K7UlfDbKPVo3jkhRHWvtXrVbRL4jS0
7FFwHLAOWFUUt7qwb1xdTSB04dS1aYIoCaIv2i5IC0vHRqrlqXQclMprgEoG3cZcMqQNq3B6nDRK
q3rTDExO7b5NQGiTdnkACV2ij9BWKLOg8LtAApcI6DMhAYacS3ofphBIdQ09qv8fe1/SHCuutvlX
bnx7KgBJIJYNZHqe7WOfsyGOfWwQCDQwSfr1/WTd6ttVFXG/jrvrxbf1EE5nAnrfZzzGdHft2S5x
dGB+tm17PnXUmIt8UMkzCLqE1uifItkN6tVXWiab5uSMEBm+Rr7CnMwam/zAdSxm2GBFCk5wRObk
3boleyhFPjYIKtiNvtkT6V+QHKGGo8T7CN3SxmN2aLBTdksZiy6ZsStiFy9j+ESKyzBafmyNURDh
CWTn4AkoOw0+DAln9GkaUjbgeutiezdlCwVMNlJEQsh426B46cGc7QYAy8p7OULSLneYEmkGtHBC
zzFFNlWbgw3feF/qsWDD0bh2e/bj3BKUI4jpaett9qMzCA0sDYMio1p674ayC/D7Qrmmk+bQUmTW
nqabrDsMmAEf9QQfRilT1MEcCLfuPaTNBNI5asgDkodWcrnqiSPFAlNVdtjSOZ+vMFc5e1eMAQd5
nYYtoZemME78lIWZ5+Gw8KQ5WR36bNxfXL/b/mxIVPMRVMTAR4oZtVNJ4ROoF4KYblGXZtYP2Fz2
L9ok+Ei3Ls1kJeUQoaZ7zbANrdQsYN4xyBRVzww7F3Zh+mwe7ZLVuieTrbp2TORDQ/0AQRETIj/y
TWHyC1OWqbukJeN2nOXuIPyZJ3NkS2SQQCLGtMY9bAfYCCYHDE94kZejkhqm4XFf0aEGIeDPZNxi
VUMCae15a1WEUMuCDt91Gvxyl0id68d09It9irpotmcJUQihkHMwBzqlTYMe6NXHl8POhUT4SDrl
aCG3e3bAPpB5rNGz7C8F733xU0yuGMuFALq9Dz0ZoC2IIsvekDo+y3uY4vv1ifWYnoUo99Fug4fm
YtQYBbqzjlut3HqWKfwbiBcqIrIKmO6WuOthYqq20JL5urFd/9VGDJ1mbR/nHboDE9Q5h82maDlC
usWttnEgpZEtYgujPs+b8lRdYculUPiRXeJIvOyITQkm9F7Icztn9AYnbBcqTD6yKaOQda9BDsMD
pqtmwVlN1qRs2obHFwRXVlaa2XtdbVlKv/OBg1p0TKXoIIozjRm8wPRczavmP3XTEfQ8qYUqRIyp
qMdwNQL/xAG33+TbZu/Waaao2GqS7SemFu+Oouskq4Kn5keOTfIZboABHPhq2odB7gguVFkDEUqW
jGiFtL0K3/FERATlVnTxeOhzC1PZFp1oe4L39UhEl7+JXcYrHkwU+Hkx77AnryTuv4ijmz7TGywU
YNWo/eYQnQn+WyjXlZ0ch/TIUWf41RWYFI6rITiVMris+XkCx2pbBwBu71Ax7LrkcPOYyraTf1Kj
GiY8rFfyK5dpjgWo3SGlyDMNFEyq1sxlnAuc762Vaqy6Lgvn7bjBd5NNdJOw20aJwBky2DevUhgE
41QhaTay0yQrVKvQn4tw8WffNHIrlchXe+hljzGVRtsKeavKNuQ4YdHo/okl/kdL+o34sGpWX8t/
u6KfVvmnxX5+Ljc/9d9/8v/HPR2L8r9f1B8/9fqOXIN/qK9/LN3nPyo1teovazt+/Y+9Hds50BKY
ZkE+wx3OsBf/c2/HRp/Q/JQ+i/QL5KZSQC3/Z23/LQdhHcOJXVA4lRCU8q+1PWK/xdDJnbw3IIHQ
F1/8J2s72nD+CjQiX68AJ5iiRzDBAo/Y3b+u7ViBkqy3+ojlxNUEWGl7g2WFkGtngpmuNxuhDZiH
eZCHvQiIGnOps28dXQUyZkmqTAXiFkhy8Lvvaww+a1+3gUmIBDeVqXrtvS+qAcP4E1KRGVxXvjfq
MMxefEvluheVbEfnDwro/1iToWu+JjTp2aPHyPU857HKy7XL1xsEHzeqCjEsNOcrOm/JGUwVfjtQ
t4C86fPQ7rUrWvfNiLwYL9YN4+crz63xl4lf4K/FqtJmtREJPU8TJXEqMZeJSmNLGco02OYHXUTQ
9d6tyIrs9Wh1GYIFvRfjobeVjo3diPmFiZsi8mwqMbFprCeJD1G5rdHwPgIl+RFnWxpXjpw6znoL
DVsQvXgziJE4dfUUy+3AJ92UvJDJl1qWJinRmgsGqsAseLEjZarFLazkfacSnNJEp4pXRLepOAQa
Acpu9wSaK6FE4yoWuH4WvcMhlibC0zojJuIlXYbwtAuRxdU0MWjMdqYgmbb4Z+okkVF2IE6s/CzW
qz0DSLn8mMWGCaXIpvw+azJ7O61I6a7NHKKxdKstdCnnfVgrGmsalSKT/U9bWPuoshZ0DDI3M4Ua
qX0DeRVycj2RLYA1DFtLqzURUPslHV8ddHyFTY4WTrjxLDVZYkrDs75/dHZbsscwml2coztzmy/8
GuX6Yl57I9A6mg7docUMHmo/ySSGxg0bbpnqbUqqWc8DHpQ2YrbattTpM5YJ6g+sXUJ0FjERL9eD
LFZw0RnG5WOXZRrUbWZjXiMHczKX8wB9pJF51L9z36eYAPE6TL1GJ70kQhJMArvMsIGc6onp69HR
lqPGjgT0LS8mgYSIkHi99j0cS9UMexc0GU56fTDaOnsejbvyx3zrobHZ9CYSXobFtNGzUnvGjm2i
B5Q0+2juL+2wR69iNIs7dgIcTmmzvoUtUgPyfkTcw7y+MJn2XY1FzO/fR9EjwqaT2yKeZdTt/c0w
NfOl2/NtvBICkQC3rZPFfmeXYtkvzO5QWaDDBOv8tg6keVvSYqBfeN0RSHoPp2I94wJiR5zlOHBy
lUJ/yfaTJb2NfSqOHRZLcXB+Z2sNgmIRF0nPga1Y1eGzGTMUO90yO+b8Tk4Wg383uYhckoAypjpq
0BVx1hWefeVsWvaaDmIaDjEbY1nFQz9DtylGqY5my7oExaL72J07ssBtW6CVT1U8jM7etIirmirZ
rHq8TV2LJ1fTJkv6S/WT0+UYI7zivkgEdO6rc1N3ZDDZt4jW9TlmlFiqCRuxjJcLFS2YmDVql9tD
ijw7cQ4ZkRlvACjM/fke21ndpuj9y88dHhaoUZ13qc/lMglWpbiOmkvbbRs/A4MGKUw/M0OrfMWk
Xg8iGaOakQ72KjWfdgmppKBPtF8xBWhBHatn5/k3Wgx4Ofj08UtTPvPLxk2bQbgOEKIhze2X8Q37
8oNLdD3NXr3G++mvjzPBF+BkwTri4iYmuMVGSytOG93g+Rbju5jD8LjpwIXhk6CmOJiGS3mkAO7u
4LXFCFkEnd92W4h/abjgIEX1w6nTGP0TtlR7Lj6T1OS3g8f7imViVa9dhhF4iQO0uUB27Zd3Efvq
02QqysGgSwdAyIzImrGT6pUnM08rhrHhV/P7wCKZxk06TTGqL9dG274kgUG4rIP/XuzxtCGzKIvh
Uk/daS9ybY9EPRa0B1a8cn6RrvFOSxj3rbiwnPcrjN+N+7bH6C+5TkYxPOtFdcPZzuweXWxWOFXh
wIh0TRpK3tBgg7TO8xaqXGBpViRRDxvQqq5XP8QpNLZuDRXtcbFVGBm3lzHh5FPsFI2uWbH6R/QS
GQuOGnPbifeIn7uOsYusSZk5YoZtinOazM3NllLyy65yR9lTkgGvs8mCyO6l6Z2vG7oCeoUoebnG
9MYQnVv4cTp2oOJvkTWUAl1jnjyrFtaCaiMpHOZTCnqwotNor0fdCFWtZPQPFoINeraIYi3K3DQD
nkUerBSwZQKdtGlOoLd0cfps8OfRVztOrIPj2KdXTes2KO6yYoYeGVEeooxRNf6sEzE/cOmy1z4S
UIKTwuaXLTYpdLqTrXsbUAeAh5l17Y8Uz3J83uCqsbLuBqtODjwNGSpkkc+AW4ZrIKi8B47W2+8L
4e3NXuzJBFS3GW6NN9OrXsYdrHaUvkWxK6ayoel4v2ZmbqtMFQmOG7M2+WE7YaiHVNjxJVlMTwDf
DgRnDAdmXA9N1F3YvlcGI66P4ohWdOsBPaS5yfBs0zDcH3QA8FoPWZ9mlUGk8i+swQqm+T3bHrZ8
mp91zyaYJ6IMK3zW6X4E7rLzOwwBiz2PZxg10fVicLxpNLF0WOqTJkZO+prfrk5RQF9O2MclbRS6
HDlBKFbmYK4UhBg45TcDS50eVdPjusqdg8lcJK90n+yHnE4fJbVU3KMQPhrO2kWhSHhTwj0ihiB+
T1svXqQoBNTqXBhSaSc02IkipAA9ikTdKgn8f59NN9c6Hca5bODL/8FhyH0PK5PPaavYVdI58k0V
ch1q6qT6BVIJdWejFAB+sFUSgwPUCSCTCLOPSmkZfTV4DpuaT+3pQ0aC+7mysY2qlaewlaWng6Pq
gRt8iDyHTz91qhAgOHWB4ueeZ/QcvjvjD0tGsWfm8eKeIiF1WhE59lsd0X67N+lG6QHXU/vJ2Nr6
S+m37vsEdfNYRnmcbigBjwYMgt6jU4UtGdRUa8y7j3kblSg7G9H7ZXfgC/JWIT+1iMwwIMjKAUNJ
NopUjbiVM0SDQwggXXAYXQIKi6bS7TrwOonVcEiMbug5EMX+XukFPIE0uGVRHo3j9HcAzVUhm/bv
gsnsau3h0i5tEQlX2eB7GJuA6WikcKveHYcR4GtJGqBgR2ZlCiwRAPpN1E5AmBKq9kdaTLk8+AFV
diP4KFDSU2gpFmBAyJhCTi5EnLXtWxS15MvGHdpA47gHg5NGPV6Oa6PxBYPffjdhLNjKeVj8TYEt
mJ6svVDXpQ2Bn9F3Bjys2cIkj7MWDQMo7tsIKW379FPI1YwXdCU7FNVy5juoJw5lUePot171awR2
oJ+gxcE7utaOE34ouknBAdNKKBzQP12AUkic/+yXdYehYV2bSmbCPyom5w8ii2kpvXLbW65mHB/g
IscUGIhAKB2GZsypAui3KQE+9Sd2Ohvv7RyJD05H9j3hPeKnZ8wMtB7wgMWc3cZotncNA7WOy5+m
Vwqz5kM7jgOwitGAOlsRRQ/dEDHgU+Yu/576DXkOJs66X3FH8wLJLlt4SeJOvYS5RcgK/At9VwJO
QN5L3Fj9C6jqKg8YonAIFZsaAFvKFjqj3q8EUaN88D/6MZfI0uPoj8XZhiD7A2PT+NiuONZQHxtv
6B3P4+HWFVCp4o93psO81gHz5ajg2FH73NIPDRhkLUH6bG+LmUlT+j7RHzsaVABNmwFd4nZJVThY
HHBJGaJ1X0Ckcd4h6ESPiAKySP0qOYujV0WXJnuc2dy922Lcfviwt/d88UN4YNk8buUU9j0rETGK
TxSMGqqtKSiZB18sjaqlmHSC082CgYEmrLm2YK5JCYoxvpwZ34azZnI2wlsb7Fqj6L59gL+OgYRp
lYQma9/7D6GBMnSpR7hlUbisrWVo3TWIh1ON4rA7j+J5st8sPEvlMQO+BRDUiw8xJVhKfCP3b0A8
1leX9OY93VwUlT1O528nd4eBOX4ZnmYlke1QTDgqSmK24bUPExaiqMelU60YVB/oVKS3Pif8+wie
DrUq0GIzOKT59j0Ho7SjmQs4Vx2iFiE3m8HgYkxwJyMU6d4BdwHDjsTKSNX6AmLzjdHl5zgL8R51
pH+f52J5awcbAOJGCR+qNWf9dWJbbIT48vQ48kH/wHojof3g+3rHLJ3fClSkpjGsRbg13tZNtAuO
AaxvZcNGpGJFdBxeBldkL/GkovcYFZi6AkzN3kLKkaEoQZoBAHM89HD4dOujVQPA/Qnjzo3fx/Er
7M69uq0N77mb0WSKjX7+XDtm9iMurPEynya3AN7beiBrEEF1ZTtTsAb7HG9v0hTqByK9WF7lmPwQ
rZJ0K0c0+rhtpWVSYmp2OG4PYZiylyUldr8temBTIEdkwS9XGEfnGpQG+9oRctceYhElv0TiNSBG
0tL+oQsiyhFav7HTAwyobDcFzIOjyPCFaectVs9UJreumzycbcWiXilbMa0Dvy5aOJpI+zFDJWDP
6NwNdxiK0/R2XQBmAeQTMTk0w6LCE92xTcHithhAydlicYWkfk5rAPO4UawIuHG7TDczTrc8Wa9w
qGaHxgTelWJVua65waB4GNOgmpsiTDMQ0WGh/BEqtvn0Q/DEfXfp0mOWiuY1QutWu0hkre+Wq+ZA
QmiRucecuG819ynDmzcs4z99kP+DqP0XRJX/HlD7X8DP5F+EL/jxfwJoKYWEJUe5yKlnGY/1UxnE
vwA0uNHQosAoupA5OJp/AWgR/e2kQES/AlJ+IAhLTrDbH8IX3Le/xTgg0IGA+srTt8h/AqFlJ4Ts
T1I9ZNfizyB2D68RxQ4A5v6KoCnkFmJ1zI95ny7xmZWhGGU56lWs6PAjMr6H5oA9+flEdvUuLBcu
KlhUpabwv9ooO8XNdHz8aQC6AeqaB/dmQ7ffebZFPxYB8UgNaGx/tX2OFXNe+v2WYnXlV3I9GUVR
qIsAQyyA0ceGeAPcIFGPeWwdp6mvTJQDcbO9l7qSw1o89QxoTgk4MHbYF0/w2fY7lNbgLi1ecWdP
OQAtAG/qdwyOnuC4dojbsR5+R+mS3xG7GDb8b/53HE9EAn8hF7p/xla/51URMaZqBSHEqVXnhAZu
NnZ9DR0QUEKEDQMx5NpAO4djYflGd9G6S70P03iY51wMpcHsWoBhcPve3kSDlWc59kPl6t1zzPTQ
a6Q9XI6a9NPXny65PzRNf9Yw/VXBhAZvlqKlHYAoLTJ4JYrT9/8kBt+1DqnPsgsRT/ndEOcoc25c
of8fCsK/Xy4FB3SbntrVYMdANQYu2j//FXiMl3VLk7t9GwipIwXQARUg69yd4wEvxP1//z9l9G8A
bxKj4fEU1XSqcwNa/Pf0mQmkXtOI9R3qLStrQwb5NhX5+FMUxazO8ehW3WWBR645YDJLJ2hgugKz
mg92P3RYPK5U68gEyKrbvwPPpCCz8aGZ+RNiH56otxYH6XSmJfpi3LBi2EFrIY9B6PuGX4H1gpY0
m0HjnCTduPYAgVpsc4bAzSusc5fEuglU0ig7hCSPrb4pki5a7smSAEegXqA0YUMiYx2Qqn7AM5gm
lYyMK+oVsCbSXSFd4c/NTnSOHYaS8RDyQMAoc8AZJ5Q6YO5cUD4qLdn9JSqoN4AneiTJkfVq/RWP
YIOAXeOsZ5b3oZw8BdQ3Q7l1vgYLQZQRLOJnjEn2ufCOXe5M710NNBTjaD9A5lQsBzO7gB0/NZBI
bPBopr6fqh4yqzub+0iUNqRAPvQQxvfBhIDEUQN1TTm7LEK7HtEuPyvikd27aZoLlCYJ7Bwk4C0A
uTwM70u7tdMRLI7gqDzIAUsg0h2NjYyq0ZSAgNKfSdd62CaG0SdVFlmB4bSLmvEo/TCljyFACIji
kC7HgKQRdTaTcWbX2TJuaE/b9gYzYNMWoLjWobjCaQ34JhR0fe1IMQ6lt7meQJzidV5SjZbFiuHu
vw47KLGL3kbr80m8jjmthQ3pCJ6QvAYwyxiA7Bp54GU8Ww7diFKMaqBjd/qv+GBLB1XVcrlEHG8F
3FnuSbdNKkD8agJoYl1iWnoycXfmEoo5fd/6Zq4MNzvIdOvb/JJMQ36tFjli+ybERRcdInk68A9a
6LMeWABItqmLRdXvJp4OK1pCMalDyfRtALzwiVb14bOjfA2wd0M0ibsxZHC5tAj6s2m0smpA0k9W
49EHc0jM8mteCCAowQKynAO7TXuwcZda2B5FM6QfLoNxUAHMPrBXwoN7gbhMX47xvhy0W/ZPB0nf
K6boPK1zantdQR8hVN3uoIVLGUa0amuGevKDTDd7n2EL4RVEJBPipycg02WyQu9VLynjd0sS6EeG
9/hVYnVkV1wjdLlKbQI8yHu/RWehtV1UMrMuDImiLT4NmQqe12AzwGzYdNqffDyP6BgmEF2VdPBi
rUQ7TXUTr7utJPdigMcH+XFLFsyXxANmQt3dtCe1WZh9CTxyyWEiqX1OusF9snWHFGEn2XwBtXfU
niFe3iJDAefhJz7FIa8b36KStYAMQB+43xStjc+aB+CrpEe8gIa/AyIE9OspL10o2wxQDORAir+j
JgZrtfcuuVqD5l/gV7K7Hclzn11Q2h4iQ5CMEVspI9xbVgCv2SUqMuEKHV66sNqbXAf3tcIdj845
wLdvKKY1fYnLQ/AaGDweUyHZ06eCzvrRa48fw01EwDKshfC1Fzq/a+MB0hLZ7jY/yiWPpiP3uv2Y
WqpfUTngu3LJwwL1DGxFRR04gdCMbQ2uv8DRaT4TKCuOUHoVjw2f4rGccgH0EfotAPLS09jUUxOb
lwbHIxrJB9p8ZoFht0QjWJqVgHKAkFK58WtM6YqvH5ObQE5HxgAoaHC54mf2eeTXUFuoh3h2SNLo
jDP2vJBjvJKybQNVZ0RBtxKumjScNIjrchKnIgB2uzRrwiAOhRIM8DWYRwCj45aj2nQs8qtBnmiu
QK1+SL3eUfGCx8AGrCgVdyFnuwZ8F7U3rhdtftAFy34MbTzy88jL6VNkEMwcs7bzL9ZETQb5QTSl
FeQN4nyZZmCkJBv6qVZtj1pRhDUQfVv4bc1rSDsEgD0LQuJMDq2G2NyoTEOtgFmgbrpBtQCtBYSs
a8fjb/u8JJ+2MfwXGxne1cW33R042ejNbT2gTdpE4qtvPQllk0mzXu4DhDdQpRkKMxafR9xCfGVI
LAOj8YU9BMKjFvuiOvKRQk1GPYSE6BQGnHGQFHwMEAqBlAbESgfEejrjAEPJjKbl1mRI89wKAEel
8GF6hkYz+oDEkn4vwrLcQVCRvypr44+paRpTAhrSmHpI4B73KZRMtURfKOoXLNwDtW5jg2RzvO8o
RrVN/4oGHKCeWYG+y5pu264qyBeauITwjhlkW1Hy3mVjCm1s6neMcD4F1xbFy12Dxy/oHAlGCHrf
nsZXbFTsWxsv4mnB9W6rxrPhwQ4pnvtaIpXCLWivr4tlDR1WZxchNA6yi++63RjUBxG6aE7bYehq
OurxkjncXWA3O9rWOASH+72fEVjjfIFEDDF0yz2ivjFPopVNfqAyHgzqqeHzy2zr9DZsbfOLDzEA
BhBf/I1vKz78ZIri7KRaxV6d5ir7JTs2Y4p02lOA1cuUHuTgsudgZfZzgarx+7jgpiuneQG0Gw+z
WY4shiy7TFsw2BX0NzEBxlNgltmg4X0bpyZ7g5w/sCPA8yKPQgn/sZNXw75rRGlDKgqVK4Ni6GtM
/EkKSuf01uEu+6Egi/5g+b6cNG1Rs5U5ynnauh+BAtejHPLtWvNcWpzpe2fvZ170kLEGJJ1oMSAN
JAkQ5NLdrNC6bd00VM4AojvmzQrCHSlsW6jmZsgnyDGBPFQNMxLKbS1Ccs2IC/lZvshouSoCkhle
fQu2o3KRiLZHLNsFFth9n55YRJr0do9mZ85tFBZckRNNncW2oUJDHYhwCkqo0pllyfuEcuuthxG6
BceNyFcGcLDMjJ/YejaYPgUys8IMQAGdawi9XweBkfLSMD36Bic6b4GVA89l+xHNwVgXyvEEp7wL
Bl3duW8lcZVSTcOupYafBXTEmOYQbWLEacb7KPO79tWpnPcEGzPWgX2C7AjevBFTa0SqTIo0uvdh
DcM1X4uoaSsXz6H7lQLLiI7jBLj9frDQw/2CQwP/D28mIehBejwZL2K+xSAdAI0P8VqFHWBSlRZc
iaNuUqtrZRz+Cya4xyoDybzPz+Z8NeJlhvaByboHubF+C94E9QI565ge5TzEzfPaj6iLLgcSBJyD
yAiAqqyYewP7GxSE6YPoCJI6yyRnNnsEUsFgTBKdw+wN8XWOUzSa8GproNZDpyFwzdT84u2yFpCR
d1mM52MbIbURWjo6I2RYddP1ZOy238y5yRcFVyQf8r7sHBbfi4ZaE9+thkIhNqIHcH/QemvSp3RG
OsTNCDAL6Czx27ciOilkk6GB+nXwI8YbvoexSpqekte9c/5rhgh/BDtrt5MQ3aTyfGrJ/jYnegUc
6ortChyQ4ED/mh3jCbE4DScI5J8jzNaunPo4ZMjSGfsEA96Sttd9ls+oyMF6ESNUeNjPxiQlYDj4
nr51IdWmtvNKk3PTURkOXAWmLwoGYv0y2Q0yiwxkdlBlE7z5uL6aDM+oJYdpPlAPzA4MsVrvzCJJ
B8oX+v2DtxjJazFGVF+i6rYVh76AWF4l2OhP2G7Rl2qa7SNoaBHO/czG9ECbGKO9T+RyfwLD91Rd
9dvYUhzdOeQaGNkF1gTkFmPBbrqR1NCCyscdnoqPtC/IL8QFrQD0YyPepLbtA2B11IW1aoMuMyOz
Bb2wuf1XGm9pf98oigc2S7sc+rQJZCP+dQUXRZbg9IaAcf60uCS6MomcOOcg1aECt5xhmYg9wrng
E7fuYoNA5sVRsnxjOAXBKEC6AwRzE1kOMcm8P3ClUA1GXRanZ91MJK8ibLsQHEIvfJf0OcTMcdG2
z7HNxu8B4xL0YjghohpOAIKg7S7qcAshuPE95D1HNyakyaZUcwMcAR4fQS9S1vMP0+TtQ4PqaSRd
6wANd2aHEXtZQWIcSgDUG9wiifsjZfl/QLP/OnU+/3vUrFQLglumv+Bmp9/4AzgrfoMXEZ3OxamB
k+Un79cfwFkBLxme3EUG+VkKNRm+84fyLEry33LgE/AUUvQyxShq/r/AWZr9htrJOC7wS2gJ4P+Z
9iwh9K+2TWQUo78uhw2ZQSDH8DL/jrjwpY3tMuqSoXZkqy2x8wAgfgBxRGWCjnQKchYGsIYRfhf5
WGVFWbCZr/c7dKrgB03kIbJITnKBFm9CfIM7HTaIAt7Z5rgBFoGPYYTM7BpTwVBcxsssecndNi8v
OQB5iFeDbVGkkrj5PIP0F8Dw3sqf8R7gBpq2LilKiFP5T0JGSOyRUXLfOE5/5j0eMEMzD28iVxhs
d3A0Bpk63+k2YQ1hzfheFEhyDKhDr3H897fYjMVb4/D4yCHfggGjIK/RxOQPFFFOBwrr1L0FRYPG
zWQ50Nhh+KInfzyxfXePVakR2KMKDDU+i6IKn9oA9TSghXJdI/qcOm3u7Ih9v5ZGtQ+ra/nVWAh2
FrLgbvNJISQx9MgA7tcZx0i3kVsMl/NWceOyX7GZvxdpm1RA2sD57za5B2uGKrp8h25f0TAdfNNj
T6CrcWfYcEYELJomuYzZCk5SZ4rfzXkj3pMpBpSTy2emJ2Qqda59LloN5XVkeHtOsp0fPI6LF2i8
8HsWdbQHxpsvy/X30SJg3gPTKfHRrpdzklEEYbqtJF3BLqBSlGcAh4aXjOzHCMn5naJYJSEtwkYF
Ax3Y9wl1iBAFX8GcB8MDgQYnkHl+GSDRuuua5Eao4UWQU86z57aoUydanOS2ucJciYFdNduIkptO
1BEw3POEgN8vI7hjbjLwHhi6MquqvM+RN4rXhkMxyfTdPG/ucs7xaTl5gnWULrqLtQGPhgkmeioy
tPkW88m9QHsk6k0ZdFZdF/BAhRAdCnJ22ch0gfBg88eTNByP7AJ/b77NWuy/K4GZwA1wSuY6uZiJ
z/83e2eyJLlxbNF/0R40BKYAtomca566u2oTVtXdhXkITAHg699Jks9E8ulRpr20kIkydmV1Agi4
X7/3OCE39wZrlbUNimi5jnRw6+vavbJJ62zycrFwN3XOAaB+cqMc0z7XuaxY+j3krBtcA8a0/Vid
Siidh9ldCOLgn/kS1KX9uNa6jZkLM2nvK73tVxeoUN34mOnt/BavHjeg5SANMf/I3LA/9dRtcWqt
+lwvBVH+qrpei6qlQMDWh6aS22hzvLgIoZHpKJyWi1DxkgsdrMu5v4y7oFuYr9L4PHt+KB61ZZxD
nieaqMXy4mQRizk4OOgEmnTZlmHNKIrtWyviwbZ2xJtxvfw0VG7yqPLI4H33cIk3bVBscWrNd2E9
pzsXYWFrW5MPwc0+rKtd3Q2WX+9p/d0bJYAr9km93rKwO4lpUfurNWMr/CWN4f1oEs8FANmbU08U
4kpjG98L2X8TnUh2jS4YacqlvtjkWQzqBl8SJwzmqwSKJNse2O8BQZlLf05sCzUr0kt7Iqz9THl9
ATWmSAhUCfO3gWnUZs2WXbVoLnmaqfItnJ0yVjl/bOjqjnuHTafNSsR1M8M/VPYlx4VDgG6KXaud
kzBqrpF3rK7LT6oL9DZQSfnVBGQ9tBHeVTFb7Esjv3puSIzYsvvhTMVHJlp5rxcKqQqXJD7KxWfv
bt30X+YqX5eDTLWtGEgSsrQ3XNqjZeoEYNDA7tfxoxdFOh0wDyczNVsyX0lTK7FNovo2ws7UoeP7
4jhMc/NeeOy/KAcESJ17wY2aptLe5qXtYqnPtHgkE0aAjkaKamFH/Ehcky3k9AGr6vWbpOJCPsx9
Qq5RXOawrhEkNyaM/M14M1+02sZuj1TvJzqFO2sdS9BmY36kgSG7SnlWZMsXutWzJo0Y8BnXdjbt
IiU/vEtR6KX7Vnr7fLCdGBXgaJfpbeJUCkNO+TS4w8wYgzXopd7aGitwmR56Ye8ro/jn5lgS3wrl
8t3LnmxST1bov+pVEBCy96KbDs3k3IROt69zNrqV1c4FhNnk4dWFyVZ55dVUuVdqbg4NIyO1dgcS
sKclb6nR6tuwA9TG7sp2inZVAj5NrXeU7bvajHEUpRwfOJQsj/54QKxCeG5ju+/PzF80lTjVY2Gp
RzefORycY8GLiHr52hDFs7zlHkM0QS3be+aAi8SGYafa8BbDe2ecjJheXczIImOwPLiVcTfYLd2d
U6UPmuwmM6P6TmMRR655Kqpi35XdobPybqsr2zn6dundlkBdflgO6a9zVhjxIDpetqlV9FiaVPBC
crKLdoUoXlgwkaLNY3tgcZVgzhAsLBbmMN13Jqv2flRau6FoEdUS6e/8Ifp0iPkeiE7aQJnFde0l
39uAIyVoiHpNKQ3wRHd4imbzoeZ8uFGp3ZOl69xToVN1F8xNvdXSxY3oNuc5jGo4+MSWGQ3R/efe
mWMx3QRGs1Wl7Q2SYrsVzQVME901slvicSDPV1hhwywlaXeNknrH9IwneZh+qLW5EWSdZViMH2vN
ypgGfqu7Okdloo6HqXnybUVHXvUxxcv7AKePzfYTKzbLANtY4MacoXuK673JrVsx2+tNKaFq56V5
mHgvRj5MibnmMCnn5Gs+Tcl2nuR5XMhKq/7BTtxrbRwOyak8hiN+k7Czq68G79SWKsIcB13UN7pe
5LuBYHcm31Uf1KB65obRnO3di7xghlG8phiT2oBDvHezZNxJIsObakJ5pfdzroOqqna+zopvZLet
VyPXG94kGApHWqqNIjD4k8DSOaht5zRoNihyBpq49gUx38B7U5MT7hJ7FDvf2CR4R5w2B5OGr2JO
fKxV6smUZAXznNOPqavHBGJibNN04LwMM497rPew2sZhD78NkEy7flURUCwmXHcYvzbt5DM7XXvO
QJd8Y+deT2bNz2XfnSZjvYos24e2HhEg+z2c4xL/rvvgr5WDucm9rkamJ5UjcI/nKyeFY332rfFu
2B7zuNrF4+jjhzctHmXRXg1lsLfGZjunUfGZ27wyrNUKtsrFeplk6yGfouZYTJPcppSpeI0Wwsv4
sTeDtpeXPtNsaispxNrFMpgE3VeMGZ8+0e29rvLwuLTtVSABJmF8+hoQ+oqTqUG9zyUZOlV1e+JV
bradPLrNfZh27Q22rvIMI1BgxTfPjkMJRSrxXYVi3jC2W08FDRtMBR1bk3hM+/Auz7HDaKXFct2l
sr/vpez2xYAJm4qYkaGyggOIpOZHQkqijLFVLXirhgiaCzb8d7+vAcqFJZpqlmBO3tTWcglcDw8N
39gmyjx9WVFrf3GYpm4A/7vbfHVWNvFO/PPIQkrrKArYwIyPvOKoet/aDhfDxi7jmtqbUsNbO5dI
ULGuqhTAbKoDRkh14z6gFJdvnpXwgc4a3qm86G4GH20Kr7u6TYJ5vR/aksRIVevVxG0Z1Dc9Wuib
PZv0ogeKUyHtkbfRPJ3QF7jRHMxzVAbhtcXwnDEJ48QbaRXuAYyC3lN4y/Ms8295NUxsdhKrOPST
J656kXjf+gUPWF6WwM4HrMEQ//sdkev7NWWShzL6MZtRHAsS+fV9Mgx2uyWRG05fxBxa+aEdlOTQ
tgJzXruun+G75c0t/NnlahTCQt7HgwesOO4b7OKHfG5W8WP21/5oRYhJN2IQ6KRVEz4qL6vMkSWc
S8UMdO5eUAV4YHCDifcp0umX0lUroPZy9q9bmVoGkX8aEGNkknQ/XKsIgo0pLC7+Qqq53DETzd2z
PWLpuWkg0NVXnNWddeAYZ1GThY9/YFrCIG6zhN5wiR4O6Mkbe7EVpKfAy+29g8buI0YEOvpaz0jt
jyWQCxOnczdbj3NPBgkTNRlMNnsxUxh52INA7+akJym+jlnrfCsIvHrHNggz9s76SvrbMa37t3lu
w34jqyrrtsVEkvIkee049xOLpThcYTew79lb6M82eg3ycbcGImx5YBP0JFX4/odnq+pZO+yHPBGD
mqYnPVUopjSavKaxFBfmul6IG24iuRR64jXbTe/Yx2sCdWr0soe0iqr27KakYU9rR+r2OGUldr5l
yuZzMRXteGUU5bbbVfy9iHsxQlzgqrvJkGy72qKRyZvs51JPyckdRPFRot5u0cOmB2WxliZc6uA+
ZV123Ixrtuf6XPY8khFXZCVmaODwHMLZSu9nZyqfsyTcljKNuS1PIZv9tkW6BpscvOa2kNYL5uu7
S3bWKURwUm4vj5rRnJv3zR2vjZagIN1slcLvL8N2F4xa7yApcExF4172Qj+OREswMDfRbWEmuCxN
+K76Pjx6wfSlxlccV5bstqPXiHtH6fRJ2az4rvg9uxYv68h24kqBhVX6HFUJ8d/R3ONz2eK/EBjF
rStRkHfOLfe5d0hWeORLRF9+MUHb7pdsLnZrpEVsN97D0rivHQwFugQFiMuxN1bbHJxi+Dk0wYUb
+sWY6JZc2lc1Lp630SM2OVx/X7jUr4NOyVgxPrEs/V5CLBrgb9bD99xujiRZrte18o9T3r8GORdg
juJqWLdeKsm44tRMWn3KdXuZZFtfnNp+1L29TydxN5JwYm5Wn1VkfgJ6CFg+GxElsfonFE3UbBty
omcei1XfCO3MYEKsLmb0eTOr/kpJ536YLSJg9vDJ/iPGt8W5UPNy7bqEcZuJYr6ZSRA7FMZ6elib
8tsShW905+boFuoUaBdPfkCHxGMY2O3h8hKss2OlP3PFlD1Q92XIq8x1yS6New5f0Lt28FYO6xW5
txlrMPyStff2lsoPK+1GUoYfw8L34S+n0HFflwh9fzLZ65L2c6xMdlpW9VqG+XcPF8mVsOs39I8T
witp5GrY4kNed4ylvsyJY+9GbzqMtny3VFpukZ8vltnM7CebeMfiNswnDF/YcCtbb0JadNb3weN2
zFhgVYYT07969E7jzChPg9YZg9UlY8Ov7FymO339SgIT7CaN6yYMyx9dZu2bIQXjyIEeOyK/mkv7
OpQW8iROSItJcr2pBPx32300Mn+pC/+hz6eD9v3uIWPyDHmBbzkMTjLKTg7VLYRKLBj4GFpPYnIp
n1qrP+KQpH+pD4wvn2xKd3tO2FAwf5m1US/lWO3KTG2ls966UfHi2tMW/sc5newT3vRDtgK0B/fT
dRqsBiPFGcM4c/L6YDvmahrUsVPL+YKqTvviBaMpELVyJ7zkVEf1k8P+bySb8izYVIIDPrsGxXwe
WuigqLJub73gByZlNGY/2Ujj7bCfuAfbG85qqXf4/B/dRfXHdOEB5z2vNxKhl7Sbv+HBj8uluw9X
i02ygb5DRzkh2XzL++yHojBcf/VUAnu4hQk2XtsGzhNv8dcuXdyrqHXqo+3IbZdyYuQE9bZ5ukBR
7KzonqFUu2E5FDqy3Qc7+ihy1sKNPbbEk6yfcdGroXpAb2b1t9NeZWD9Dt2AY4jR4B2z7CfM87sw
xz8c9Ddhpp79wiflGEWPY5KiW1gFflqgR7PQ6BzRoZrcWKLynNfWOwuZMMsrdl4xWEcEHnvTlM7O
8fynYeW+xdvPu43loJa+WnXo7fFFkFacswfljmfELbpwFMojICc6Q7aN5NMRX3h90LbcO6ZSm6Hx
P1Yv/dZb0VkW7G9cQh6UjLmhV9S3bu7GnR2ddMJxVfTwEAN5lpdhRxVR1LSnPIx2SVgevdm2bqzu
tmv0NYD0YmMWerrLSNMT4baIorj21I8am7PdhuyWn0OqiWGbKyY7XQLsWydf+8blju0PPa/shp6R
TOE95/WG4dHW+PlWDtTxlXStG0gWj0pF+7IOdsvwCAHh1OnwxXZYILdWjw5fuBd1p9GhW6up0QUl
qVPssS+OG3u10QobN2Lq7Xv05qvZ04I31BD6PUzXXbIkz52hFc/KPNiLxGIuZjHO7G19nBrnZ11Z
x1Wsn/gBYhxIGcHZANS/DVEvkBdL2Tw9Z5LlyXiq6x7eh1sGjykpCOzO4Q6OF5qgPWhIH/oHSxOY
6ps3jEA3pVH7QczboFy/dm35KiLGuIo5e9cGCDM1iSrL3IeJu6v94Wqp9Y2h5pBkUdrG+zKzK3pT
iOxrXhV32JNjb+yvau3dZrklb/yKs8NXiBhdAUZK4qAOFv+VZMZd4Xe39eLMG1ZRMf2wWVvaDeJE
IfEFQs4e1A8GzeYVPe00B9UBkzNsCpWAWlHmGnISY64AqfcSTaJzdV4S/PtDlTBW58dsAjZs5Oso
N5gEnkK7grfgRVsAAPve9MtGZHYVFy6MTb8WrO1IXJxQ1XspqmTjT8Tv5nEMTyJlUTmFyKuHrzzW
bUIKxkPihqDS0Wy13bmtPL6WtCaJUGQfI5dgm0VGHkzQH6kHX4veIg6VwswvtYImVUN/6KOHKi9f
ajVG5ltEG0UpSxYXwwOmMAw5eKuqrFEwVJlbcjGPYZVYpf1U9WlVMgTFYEbwN5ZZx0xwvMzD9zhn
nHbrEB9kYaol1GOfhou7z5jZNldezrz0UDKvfFkrDI5cD2ByO88E4hnUQ1rFmUcwlgmkLz9XISde
nZywPS2XUT8aqcy0Z+2w/wn0Tj4262QetR0WEFYirE2bmepJbvoQG8QmKb0RhbO11n4XEDt9NW4i
iriFRtbQSYU1b7rKFLdZ0DJbiCbnhco5YsdjFl6iUku6fJtlSyacyYRV7mU1pnT10KJSfscwe3Hm
yzCzV1hfgIUYGcTJXK8sXdaayxjNec0dQVSz04c6XSXw7qgJBKZ12513Y9GPCPp1aB3mpanenNwb
HgzTwjsxFyzGrQU1728+1v8O3f7hAGP9m6HbT8g7f2Q9XP713yZu7i+h52OkjEA6RCwq9Zhn/TZx
sxmqQVdg2hUxikPOjvhDv4/chPOLi7DDnC5gruYE8p8Tt+AXx8UkDG/zwsKWIHX/E6e6+xd2ufyV
J0uIDswC9nd863+ZtzlLoSY6TcSLlBzDYcLx6uGGcNkGuV8XJ9j3M/04uJ6Vs2ojjBeGJDFN89NY
K++9wvTzd68SiO0pRw1NQ4tzOfZnRdfWhxQ5WHNJkm1NrXnZAJBw/F0XhoXA5SFma+vUoXgeZj+4
hTbDc1mYZC3pyiGpXRHuoNAzIyHpm4LhukdVg7smtg0/8rimamliIFoXz57PfvurxicwyUSqS8aT
hPmU3ufa4tXRDnlBmjLAth5LKw15y0g7/eqkSTHGfVQF4bk3BuWh5STgFYVJBONqO+2JWWOQnnmM
sNTO3nJF78mSucYJWPEsGDd+apnljyOzi2DHj2BV1KgdTKKJmPN0r11PP3u1QBvSXqdeVNpnCDWY
JATRHN/rqE+7/om4QmvFSzIs0N5YbI/bpG3Me6Y75F5map27m20bQB42YbZfZV4vPimLuhHVdYQL
5a85lMnUqrxmB2AvwdM2jnN4V7Ft04shdoUcMconId23Un9EhQPSsi56Z+E9tYAFstqx/TJot2oO
8yjA0JTexF4hf52aW2xBecg6az/1UYkna8VAhMMvluWiQNx3fe8cnPAy7gFYLSTHkpJvuFzMTZY7
40+S+U555Xe5Hu4QtnJ0V6crRy6DXy4noJxyOI5ThWznruayWE8RdUQR8ha0PqL2yxaDqxscatg5
n4uyZucw841+Q5MZfMrxtHprfB/zOTJaXodUj1rOL1ANiO/1yMfZYSC+k8RrJmFdFllP+raaOPE3
gzdV9/4MPm+XNlH+ys3e49Uq8N9iHJyMv5H94L41Syvfc8cnUTavrr73hJjw1A0BhPI8YkPmRQjn
PaxRw6ptlU3BdTgR+Nza/YQ5jfxnSUw89FbkVF00Mu6tXycWo3TVnT/6A8O1pGRJkrKfar4gyc+e
0hc/N+PTOLlNtMeHnuDZqApqkHKewx/51Htfc4O4HTsdM9aNapf0wxajdYtPi0RyxBSp2LjTBEYy
mkT9bSIm/A2nFvpWqa3QvrHa2T2SP1afzLbTK4hCyQ8Sds7jAMX1fZhc3CnI+upjsGr3k8Ru9+qM
E1yMrPNelArqV5tdV/ro5lMieGxwmu8bXzv5rgMVeraD3mLAg36OF92zkyXcDpMsuTF5IFmTkDTZ
K669xdojAKKDZZ3DBC/EHUocfpqwCVmmigoCwzmhM9VDptuEFiBBKmM9stNSsDmDvpSxiExKTO8u
If5t7ovyPuuI4m0Nw950i5ss/WiAKn5zw2x4oQRMnlK8u9VWp+QLuSzL+DP49VoPQve3SWWcey4v
wddeDKcqbbuPLvfhDzqz131YueYv1WU5zb7sXeKlnbFY1xH20v+JgXTAct41POFpy5iPhXGZeIM4
MFwNlMoFFkmPMi4NEyX5hRMZ7QvhF+x2pF5+BknCfCmwyINeE7pM8U/Rh0dbAWCtizmz8Jh61jAs
d+Ewu2wpxzfQldjXwcqCrSEmk93XcLDRp5virreDbNzIEvFxbxj/flyI/8AO/bb3cLQjie7XJKlu
4PR4wTVzNCpWrwUYYYJa5I8Z+UCyEIsAfBU0qTWeXAKTiP0N+7B3+aIdTfSybIp55/UXPgX6arjv
8C4VO9AbAbCEtsHONuUi0C8hxgmgCTJMT1Z2ESV1D4br0GZEWg+VWjrxtbUcsXxHtXBeXQ1UcOeU
HG/HyPOa+6gBX7cpQqICcTNYDN4KIgl3aYurclMglbS8FTAJojE72t34kDDfk8R26t3qa1Iqyign
oYjF9E8LXbQvGd6Yt0TlCtgQ2ge3Og+LctDYjVzSW965GXIlIxRx7aST/9sexf/WSP9wLntP/v8i
6eln/TN5L/9UJl3+xG91Euxe4nm4iyKHNIPvs+rjfwuli//Ix3HpXYJ+BIx/5WX9b6EU/BJENnBp
eUFjBe6l8Po903epoSi84JEHxH1/5Vz/BzDrv9iSGDRfAoUyAK8hSYP9ylz/QxCswTE6L5V6CEi6
fgs6t3xxIzIcsZjHDJViCOcP4Ibq8Idv6N/Gz/xfPzVwxcWU5ER24P4lRyjDZMFKHj0ASAguEfLs
iRMo+zf49kuF98+w4u8fQggskFi7hPtXSrdGkA3JZz0Uied9AzzVPxcJntffuHB/Yrf/MUnH5fs/
n4JPzOZr4WNs+Ze/ygjVtxu98IEmh/0VoZN4D/Q4EwwnYx9J1739/Tf350jdb38pibLHLcNqHBKf
f47UFblgADnKB1EIfWXP7lOCGfO6HyEd/P0H/atv7w8f5F6ydn+4MQLswuT05YMpO1zwMgQa22Gt
+PsP+Vd3H5wPqn5A6kJ6JFf/9CGXqhME4EOlwuiRfwl1cjbM0Uuaz/0SMV7CFpek27//VPEvrxmb
WThnfboR+y8fW+aYUNIyfOgrF23Iw0ENG9wDnZD67n7Fq/s0dpHaQbOQX/2wD/Y+dtqPDPXqAsDg
LY5VtLqSXaTPxMIEa3sQxbJ/cwH+5XeD7xBkni+k+9dlVmPXjRQC8qEZdY9hqljBHuWejCs7zD4d
d43uWwgqx7//av7FVaddcri1bJo04pR/viA4ZFIvNc4DbgJxdjpDtKdW6X/+YIYsjwPCR84ZT81f
Fn50DJ8QYe0HyA5F7KgQzbsbw93f/00A+/O7/vn5l57kIzh6ZciQ7i9/F6Bdede12fW8TtgpOqpp
6AVh2Zwh62BpIBRRUHjiCB7JXYkx34maxmDjafDpx8W29Se2UAVfgX7jskbPQ3rERZ/LQ7fig0Pf
TdV1QOg+2ppmBrOUrVHwWJgF8ZaduwoEaj1YG50Ol1FMlLUvMqjal86rArOZyCp9ppgzkQeT0AYM
brk9sxb4DQI1rHWBIHQTLBeq/OehBQFCKkecbLrr4Vc7QQGLNgMJwJ6MddcPKCcbntj5OrGM+4BA
qpxt3WTFu087N8eeXHMRNzIQhxA7y4syHk3FYkXuY+dqd973dcuu9o6VBQ+5xSN4KPg/nM1iOhAL
PRGHN1zaYJ5KXds2o5q26mLdt2FFfi3jX9GDGn56aa2tuBCD9T0ZnfkTbpF3Qi6S+dY3vo8Fk074
ie8xOjlzXUUnseI+w+LZJ1eBbprq1Czp8GxjDwQPUQ/qVNvSWHHbO0w5ej/VCYCExqSHGoQ4YcKg
Lz6RNCvqZ/jryS7TeMyuHZO5PeS+Olo2Q+onGYyIzvrZzdNSbDvOhGNEBEuemWcanGtkpd+w19Nh
V9G8NlvvQl/edGFaYFUZWKLrZr6+T6pE3zYVn3Ah2Je4DWFLbRqq9xdeKsmBn85cJmwD8xpiGiNf
UIYuvpmiu1+n3r/SmM7fU9LIOV6PtBaHoJuLb2iQdb7PCn8KYvhp4zUSGnq9gypZxim8NXWw7aRo
t5WMDKV2ZNi9mtrexYmKO3Yvw06LrR8koG+oaknSWllvbcRq2o+qVzgn+sVvbnFxDnnsFjNWujFK
SdyuuWSbwEI+6bs/AYjfeHULaDmpu+W7TUaHopjaG3hi4XyV7RhU2zXNSXxJL7xYxLRxscJhsbtt
itEpb7QxkvGST/O2hYlrnoasGK6127ifNnfocl/4wlw5bBG6bSALIpKMDgxHovCrJg+Y0m5Wo4DL
WK9RMRzq0lfkIw3mhH3uE7LFY2pIm6JgsAtyqiDwxOswMooUVc0jZncYxcRkHLXFgzKNmwULHaFK
O5WfdPXgb/UUYl7pbXRMhvPEFD0CxsyOQeblO6Yd8/eM5O0LXW3/ZgadPUmD1ZVKP1iCmHys+270
Ur54svIfLtGXj2iuQmRiLwIjjT5ZnJqZu/kUMfy91TOPHrRJrzmNVWPNaKJe+5FhUuWLD/3qw7ZV
8spv0H+tEQoC2LerPE9ORTdFzjx6izAt+GjTHV1iGw0V8W6oZq+qHtZ05/DdXkJEUVFspWXbNyUM
0bfMW42I2YeR/1y4DDnGjnp6Fk7efA9wx72GdajZaW6c5K3Fpftldi/bx4soZyV1ndD622RVyXA2
8AFjx+NNSByHHZShRaRwAywhewVFlt44vZOSiARxyF5ps6bBXjXk5/eYdtxkC2enrbcW/rWXhqze
s11e7sHZHr9ge7ASEMs419HtL+s4hlkvdkxO02AKIRqLbbQsDjrrsVMAZiiyA0YsNoXXZkpvbDfD
+CYxHS5MQSevZKhew6ac0NbzPcxs8Wm6Ee0i5Vietwv2KXzP+OqGTeo4TN3bpHwATrmgQfuWuGaV
l8/IeRpcBrW+Q+IQVAWpcCzqgHUaM5UPBfd9iDDe4lrvBs+/701FKgsfA7ylxKu985Sb4jStaJk3
Myd5+1aNXbOmsedkytpDIYZ7Rwa7RislMkrs5jrsuqTfEDmA9QNVzq/IY4+yM+7TJTzVxY1N2m7o
PNwci+VCiUVuJxAERSPtb/qyyC2m3fVlD0jr4JSS/G+1uzwVlwUhYcsNEa368rJLYJm1jlm2xJyy
cjdZknm1m8nPuhkj8i1zvh5W17RJ7CFf9RsSnm1sJoWXzseyfmXVOUMd202CV8Jmy7XX2iHI/TWY
6nh0A+vHVFj9l3JSEQhNIk7Djg0O2dsIueoenWH6aaW++En97QElqDMuPWJKajCMM7WkVe/LmSBz
6D20TprWO7chuyG+hFlvPwNEIuNALDnJjjqck4GGN0PhbEFXEstMOwALKRG8cjvMpZ/syRy4P/w5
F8sWM0YxHwNU6TzGuVSQ7Dfkdo5u2RbWLgg7eVv2cyKPQ1jmYre4mrSAHbHAZTcBp3TjqfL01zwf
5LyFSlh9VXa4QNeW+ThcqYjbZ2tFIS/KGi4EodJA+zh9q5bskeemDHuaeXI2bl0H73MH6GOHMV22
zEJ7PGgkNUbwCAG0H5gCGlvK7FXYwucBQ9UlFcwSXRuPbrJD5mTA09vzxXGbluq7O2PpGOB4YyJX
Hc8OE3CSnpQeIJKQDIktUs10TH4jxjuxl/upwibkLoaAn8GAWUxrUKGfNQyuM9qKYQOMBPnbZNz1
O1mo0dnSoBbehulUwpJ2K+U1j+et1ze2A6l3T0I3nA6qb3hTBeTl82Om6sC6hjM6peeZV0G0g6SS
z6eKSexXZgThKUhhdW3Zn9N9Y25bYfqzl0TFfoFmsp0SRMu4Zv1L9FxBlanbu1VcfJVV1fkPayXk
m6MNJh2FoZz6hDBnHBLgK3gJuRX0b5+RK/qkBrIGnYmWAXFrse7A74sF7crNkejcgMLBxbrD16lw
Du6TcRDMDH3qvRizJvpqJz2I6r3LVoYN6UxhyOYo8TmP7jgeHdVjw56FE0KaR6W9zxYXFh4tewpv
vplb62hEXj0F0OrDY7cYacUa8gB/qIfANZ0737bTF7WoIsLiv0bVoYtEskKvcNeaZH03wrHiwfC2
rT3wVuu7LMy+T+HSYGNNkXjanRGMSQ96SjR0tki7MgLhPLRzsUfTlsXdkhd4EIv6PCWNNZ1mgusX
1zRLEWKTQP3ldoAdgPyOGd/DhIc1bazZZZBZc9tx1PuliN1xEdcjJlgclFQqI76AcRQxeSUk4NXS
NGLDsAZ3IBGjZlOptXwp1iiHojHDMICyI7z0MOMi3M1haj3PPtDhqyqYpuHU5lHBWiEWYHwbM8TS
0691/n91p39cRmr/v+y0/Vk137v3ATL7v0e085N+H9uhRtmE0SLX4Z5FeqEp+j0o5/wiLjM7aOIy
IFR16cp+F6N8wnWgkSAF+TQIUoT/FKMs4f4Cawf1IwjhS/2qYf0HahSmgIuA8c+uLRROEF7EDXH5
jwMm+dKh/kF3YLo8WdaM8SpbZoIHEdwS4DHshGibT96OgA566oR603AGsHAI5CrphM5xXltEZgZ5
gUlwQgK8HDY+jYSChxikp2mIamII4Dm6rarWNTtEgS3vvSTT78E4Ip9jRrXZbAPebWcUjFx8GSWR
pE7Zwt1AsbNPPqebjLMQgCvb0tImiNeGySNdiMmuvSQfgPBFIxLGuMzOV8urgf+AVC9fevidxGhc
uwVjwLqqLnbJxSNwWGtHhMpMLOO9BKwZQQVr8D1N1fzKlz6EV01B7cb7syl/qE4Ww35qmvRmtCFP
kE0JmB5Eq+zOLLjl9OuWgAljF1Ll4GLt6SlNpxU5sKz+zhtxHY+TH2YkZjPgsxu7B2PbN0ZR3HkQ
0mPTW/Xb6K3LxbIgnIPNgIl399LW+24eJGMefzBPFs5UuqohIt5US6O/ahC67a4eck1dB3OS/x7c
OiGTzOw0jrS/LEQ+VigyDgvfKMSh5H4zNWQfMCw5ju2Q+uQNQFclaMM7PkeWk/fJ2un1rmKKCz2g
8JLHubRWD/NZ1H5SBFrAXYmszyfdrlZ9tEAgrPvof9g7jyXJjSyL/krb7MGBcDiAxWxCp5aVagOr
zKyEBhxwh/z6OUj2WLNpLaz3s6kFi2REQLj7e+/ec2eysKDm9yE7Mx12woUYeLoHCqKSK+ISPmJP
tY2ZUFo2SNzCf0NoAxMwL0z45A+pHo4u1clTg8TzoyCbkJicYLIvUILnv7wuGZ4GD5g1T8ZKwFgj
Ku+w5onPgAkS22qGyn8zRQwuGIUOjtlhJJnzPT0FGNAuShREzYPjyLvUxC3SE06QVnxWjSHAaAz4
HCiuiEmxnY2oGKIgbkafwUg6tA+yspWHDwSlf2um+ZrpUbDERwfnYX2SnUrgaMQGprqXROixB8TI
5grcYkbR3C/4mATxWQH2tGRAvh6MGW5LEJg6vIsRp6wTmKLu7Mu2msw3lqHy42tYnW28H2zBnyE7
cPZUgyb1DuXgF+MZyPxC2BsVwzh/m10C2wgr7Jxs3xQ8jBdLTnDXpY3Da8GlFcEiVm5r9Xzjti/2
cMGYF7YY5ZpzFVpgmcjF8sItbiuIxzKmnrmy6tl3X7xaiORhAfsK10f2gtD4jtHkrkdSaf8YUJ8T
SFi7afxWuoy/nshHcsdrRPtSXfSFlRM902RReVEjtFvcjepbBTY4IQrrvgzwvB4mFITi3q6AnGzT
UcXt0Z6gsV0r1QfDhYIn1UIq6IOICxZZFisBnVZvjyJgtB/oFA081nm+orRgUd7k3EQ+xgn6nOGl
8fzXkl5Ksu+r1sENpDP5XolKpRy1SPZ5TeATr86PEcWv5UoCcKMOI2ZigfdfumoOL2epR8xCBsR7
NZaM7hxAH7/EUFTh1RgUHB6T9ei0LToaUDeRRW4qiCwlzKEje6b/OadieYhzZsRb1t08202EKGaI
cSsR7+XQVvrertF8k8zCUTwYm7A4pFE83MnJdUvue8qiBFRwpJw0/niZxXIEscLxgwHnwNuMyA0y
ceZxS3HRj+jXYoLGH0AgcijyERLcZ0WH8reABHwaZzsk7KgbkoE4NeMv5Osx4rgjIEN/LFnYvwDh
UxCXcxu5rj+N7wWtMcbmpN1hnCapLJ1eW6xyCAknXeWogKFCkRHndfhqZMY3gWIZWHvKvlLfRXXW
qU1fw7/YENFl4q2ZMy6WRV8blnnsmIp3sJ1veAa0OGa9QGFQtKK6SknmRCzNGS/YAogO6l3EVPDG
0K0tCm+jwBl+uSqtimMOsR3KSoJVeosvpAJJ3GShOg6DXZ4XKoeXw/UU8XVRGwy9LlkB+0m6LLpR
bMvbskDzB/108jIMqZZHOZxm2YtpB++1DGaXv6PtRqcgl/5+nGuFWlqWukW6lapLH5crHhWnkhM3
0K3XZJIljXYlr/OT0wJY2DtDikG3d7MR8HQePJAE0GkAYhRLV45K0HCRV/bVAGgNNnWYLDDZjR6P
rcODd5LeUK0z/hT5Jgfm6jFOAqjJ2YTNYtOx50TYQp0p2Irv1hPzaYhLtI5g+yDuTFazTwniLDfZ
fBDYHHk46ohHyfdd4HtprMoBZ7lXUp5W4YyzoJxfW81CvSeEDwIJ9FQ6VZmw7OQ89OKUplylFZFv
3uRrooP64Mfkpb2ivRJgUPEsz6Rbnlzv1Fg6YnvGmMOc1OvHap/ms+FPq7Hhy9uGeo0ESGSlbqbl
1mD2kSeovjA5MmUP9a5aEOBBWtfIyyHAB8fJt+GJmVyFj24DlH3Tj3N0XwrbxADBs/y9ZGeut1iv
WM44Hze32nXieAsD2fsxqMULkRSV+oZnwkZG4mtN/hSwJLqavvvOica3DmNgpteyHqt3J8QqyI7s
jlxir0Vn09ee9ZhqpLZL0UafyC/G1Z4qC0LnsVYgrWnnBnNuVNlsm2l4xnid71NQ1/uXdrcqcHt6
KghBbAkBLaItwHM/VdNGk31c7yuCAvwHLIIZPsDaWaubhIqd9IZWV5d41pJq21WO9QtIgWwOMMRy
cUiMpc6WBGzIphFOIrchtcrLEOXNTT8VfrUNC012Du2x7ob8SHBtOdt1tl/zIW/jIG7NcaKqz7aT
4XAFITmpo72boXrewk3S951p4hZjcwPQq7AcvNr9gDZwLxSl6gYUVgiauOlzwiBbxTmF/maKjZc5
+uVIUpU66RVXvxvhd9PtSJa4vgYCOb8OHaaQoz8My5fXBaBIhc7CCZPfGFeXesLbvD57yyXzUEVn
IbOeC2btj0h78TiEZozeFdBzsWGNnH9VkFIIKuXBfI3pIVWHcbG8yy7uUd2YWUAv5x9mp2HSy0+P
OYe/cUtLIJONPYtnFIZJzZHWVk+9E6xablfTpBh6BaBuYjEBikcECTT4Lr/wpta4hF22MTiCofUI
KhjMXc1x9nNMKoULJ9PVg+7K9i0apvxzTREudvYQQMyeBi97a8eEwAbcQ/UP/ETzrwaV5i2JqHhU
wsWOHjsM0Piox/4nx9eY++eM3Qe7cneH2XwidKZBWMr5R+VP2dpycwFJPURNu5xGq0Iel7WW+zaQ
tHAPUxh1A3EiYsbERr6U0KbhXEZb7h16c/I8B6X/M+hhRaD71fW7Wjpa3n0xR5fGk5yv4hTk2ZbT
JfhrnpSricgRsW1S4r42uTcaoBWmRH002UAv1oyP8BKdQwXNJsnxaUcNUputXQXqXbYtjL+5wHa9
oeBWj4k1jScategjahrFt8wEXLygLhO3DX6q6IHoHWzigV7mM3TUdFvzsCDKATQZyL2pJI2kZuFO
8D8SkE4Akh6afY4nv9sTM2A9EyzJUKuVWVngJsX1gWKwQ7jdzcr8Umjj8PHlut7KkdCE/Zgij9oI
11jP8VSNH5J4kMecFYO8G7MSrDIO+T+o8jt46UsOoC0CUnhalhjXPDF3CFI8rGPxNjaTJAyI9FS8
dSpFsBPHdteclL8IegbjnEBicjraUrgGTHQyeUd3YIEPkG6WgPP0tssLyVrfCJXDRhNhteF8bD3G
Ogbv53yDhWiOEDuVWyRQcM6yoOLVcwNYaVWWJ6adxdVUktx66qJFMla1ypHjJTjPZ+mg79t4/kDb
OfwmBRLtqlwUMDWb+1Dlza9pGmS0j0fOuzs37ARH1jmiZ25JL/9peEoQq3sTm48yg/02WUgksUEr
DdIJl7G/CeMAzp+y+dA93grvhfusbp0i81+70PKSbd9D/EbaVL7Exu3xnC+RCfeAsdOnlPlOeAhA
LiwX1JZo3qjAyAKtwT39WgDOCb6SY+NR161JDrwu/Qnzb0+ipluiEl1II8XHn9jYlTpKvWYXTmtA
por9ud4i+UZCT/iCTA9iGqt5N2BC9Vh8ScDc4j501Ql9e0ccsG9s2ElFHVjIHVlrDtovaWW5wIO5
NWmy5kr6TkWA5Dzhv3Ic6AvM2WiK+pJJ446kCRRmobBaOJsufKNryze6PZaRrq6CKR/cA7w5p9m2
kxXTy/FZyjChzmgny2FyMlhTgvNmMDil3hfEDWJdIQEBX5sH+n3nWQklKZ3/LDk1XsM2hZrbIMRs
5JAfVwIvXpGmWYN5vErWZ3RaQyB8NYLMfT7AzKeJTLATcThx1O98dha0TR4w2COHGf2ID6ApzmNp
hwBh6NqyZBQOXNJSKVbZIfH962ipvHAHdw0vZcXR9qg7whagxcBzvernZp5IWwz5aQUumc+8Q/C6
bUFxEapruyo+KKoNhmsECcz4zZw2O5XCDD9aqNHWUUlFzmETadc9d1Nmdj9oDxt7D8JubDdyLono
Ri+Q4xwgWp18Fmmn0WbRc9juCBYVGNsTtiFUblnUHNuSR+vQySEjdYTsU46dXsnzS7OYxCRdElC2
oyTEVDDg1RDbrh8GB01y2YfQwuDfA3/UKVUPeD2wvm2Qp2dukNLATtiYm2vMUF1+WsJEkeZUEat5
Yv8n7LnmnJfuoSXN9N++k6D0dyoURmz+1nynRYXfyVGub2lzyzF7BHIno9b9jL0A96GCxFZdE+uw
EMGIsrMFae+xUzKjW/Jj/p1Ypb7Tq/iCRXMougQ57+KvCVcG9We3L7SOFZAMQrByIEPOEdsITk/T
MHQ+T/lqy4ZhLXjXnlq9vLZIhVwIp2eyzLY5E34U+bPod8l3DpeFijU7iO98Lob1lbrTRM9lu6Is
Yv+gwjxw6MzbcXPE4Boz0Y+IeqOH5LZkVw5eD9lknJpgvAF3ag/XpWn66sJhjSjv0OF12SNoA8Dh
JouH8XXw8SPUhAcsS3BPulucXhLL5ePaGws9HYaZJX5WQ5djvlllxqOrfP/gRVkMHe/31DNkvXDg
lh78wKGlxO0o0+mc7HmgiExDQw2Mr2Ls2V+uzB5i1X6PWPuOW6OGVzl8CWnSE+4GzPduaRR++hJk
xk6nGcG9kuF2/l6oxnoJsQNjNmn0mvnihtDDZy4xifVMAsxl5+nZsKNms3WEEApTY0HDjPzRq6gy
ke/mdKO+w+VcJwBDk4nMtvfj6HEz3MXNU7QFpKxsJfAkdZYVZJufscH3PGl+B+Cv9SBr3vdBDQnH
8xdVHYPCaxFZjhkheMPvgXgLqutt8x2U50WTd2mFUz/vCB8iSk99x+oNrtfd52vWHuAVnzAXrRBT
z8hw6Gt9R/M1/RrTJ1Wpr8M1uw/fYVUxIi37NwK1wYlMeqBJ/x35N3Vr/F/NN272zZoKSEg0S9pY
i/khc+wYWPOSkw0+u0Q5A8MiWVDaTTTRAnAIHKT9WM/7nIZgtu8AUobbjISLZi+ypbylPcBwzidC
6ozWG9knxIbJdbCZ404ifp4A2ZHkw2xpqvkAdiB9yboweooGQBYbxmd4GmMc/29OJor3+TtQsc3D
hjrrO2gRKtJw7ggnWyOwuc6slmssY4HeQmHGW+MaRUfg3s5lOPoGD5NAx8WRnFac76BHC5vgOtNo
9CcvP1GQUdC18/kwMBt57rI1LnKOSI7se9TiXPwOcSwn+ImjaDGMPbyFHPNAfsXLVHc113cy43X5
O+EfmLLmINXYVM54luqUjElpVRlWWktJ6jbsXc7UnYBmkZ1DdytPHonE4Whx2zmy8a41A1HSaXd9
JQp1gIOgzMGWvU+v1vITrR7sIlrKjU9DSe4BQxTjRx8ursOIhOC2pEOGDODo6MdZSxlZ95NdPzrf
FNjQm2S/w8khsh3ZNnWmDs3c2WBpCdFmcL/RqauEdRCA2SEBD+mQHYhOs3p2gKiUpxLVerkbvnm7
1ILDgmWSAo6AsJ6u+BFlvg+sl7ngAlWgnKPhvvxG/ooUFyA3WybBfV3Y8/SL2XTMCRUvAFXlxUi0
YXOkMWBTwlRwgth5KJBTlotCjXCNYUKBtrTRKKcvnRfYzOeCxiHrjT4dcfLeZhxdl5EXsUZz+x7n
3Ry/GVcW/WMRV4bmZWYzkwNG0shVsw/SyOTzJqhx5rxwoAY45SdLmOPjdcP0082sEbEbcYOTfAi+
MdrYWDOoZcJEGRiYjHCxm4RHo7lnQwLBCrElV2rHNgmrbcHVlpPL/gOn65QfhxAROJNHYsLsFRPu
5syBUHOL5UTp3xJA+g0W58ZVZ4gEZHvef6PHTToNxBvBVfxlz3H7S62UcvMNLM/GFni51woUGlkr
gZqPFIuK3LAVdh6h0LLOBGGK9a6zTHAZKNM55yWpXLhbVAgyffzGp0PxB6Ueehn4geQbse5Qh7OK
WWp+0N8Q9vEbyO6BUMJZyfXmDAvnilMRSqpqhzgOTLmeHe0iwKCbRHvIbl8iR6WfVl4y9SWMyHpQ
OCzwxTvEYu9nOkzk+WCiFGf11KS3g8v/Cde4Za5oEyXQ3toRy/fYmGxPQ3Pyb2u3QcJN+x/MZAfQ
dtqAuSo/m7CenvQSjRYm0hDV2WClUNmsUauFVzvOvhy6oMRDgLMouEH+RBPAnRCDMb1AXmCacPho
PSOSDd0yMqnD2DgO+vaxe1kFGvzgcnDv83E1Ojpmdj4o05JDFpTFfQGBatyODPE2i1lF7g3RXNse
jQODXIPtnEb6OltBbJMD0lRhchi1QazD00w1PnlOizRHLcFbM5EeQHSZ2/0agl6aXWsPxd0c2CbZ
h6A1bxCdLOoEWmu8j+sg1ABMk+FeUKA0QEry9JfhiHhPO4SrM5gOTVE09zQDrQ4Tx2Bp/9bKElj9
PRBSVt2cNxl3Z5UDuO3CHiBnna3xgFYzPle+LakxlFiuItiupHhOCwdMS4Gk2yxDTtU4IvcSu4rt
r9hnBUG924IIiJ8WRlAovraqvogrNL8GL8lIXlf2DjBuJy/RwbB9k90XU6PTiIaDnc1IkirSk14F
p+F5B6WQbv9ozeMjaXhA8+A8EeAbVxk2Ztdp83ErrGC8miIL1ovJRf6LOirzubpNeFkBBLb22IdI
VEHD5G67WlnTmYuTEtN6VGZffo0rYpsbxEHIQnz6K8LLOSfno2MvuP/tgDWlLESOWkm2Ym/RJXH2
CKms9Lzrk4YjMtm8m6aISgpMuO+UrqyNuN5by3lMkhJxUJNj5DhEVahjiJOuJ8DwJpz0mYURbEqH
hnEQ8gpKTtVZND4oeuUDSRX2U2jiaDlUi5feeZ3d8hTlC3mBBKllnwWLO+2QMTSKPs5AOU4bQ9jn
nVLtRzS10w+HN0lgtXb0teororMC0Ot3ZHGhWMuDZiZvTBumXn3pxo+dcGISZhKP+T+eO4r5NmII
cs2RMLxT4HLFbiKedG3N6whkA31fvO2ykvauL9v0JWqnxMJF5ckTrOhRHUKcimRGuG1LK0fO6MEM
YKrqjNoPxHClkRAmHJH3GsHFtLNjBQAWVZ+kNsYismxzdF1yi76yy1/10pivHNpKsbFRL3wCbqmK
e2m0QaeEkJtGTxYzCArDpr83aoksYEi1d20ivFzY7Ez+IqvSvhupv8xRKNFll5rvdwmmGef12MfL
k2DshAcwxQhCv6dWX0I1MBzs0V2sDR5mVEJe4KT3ZL43P8nHRm42A8R8whaTIPZRZfPx/8N5M599
/s9/CebW/3w4v/1Z/eqAA/3RFLL+F78P4R35GzN05ugBqNpAehLp9+9D+PA3cp/wzkoX/kMoHe9v
tFoG7QyTPZqxto1YXq7K//9zhPzGwH61uToo2rEiuOI/sc7+vcMgINjJdX1KOSi1aPGEs/79Hwbw
TaGd2MPnN9g9w8VYLxctAhqOw8t8+MM1uf19qP/PrRP/90l8EFfDjQiI//tPMg5bSIyFtqxDN92m
rU+2Axt/cagC+x17jFv8G0n93yvCf//ANaEeR0jgQgle//4PP41KbkxFlO/SFHFhZyZW7px56tcc
kkFX4gEsNxzQQeVPhGA+/esf+48uq/Q9WMPMo7i8f7qs8ehkTSoxgtqEPOw07+98JEkXbx05nUn5
by7tP/q0UCJN8ISLfSD6k/adNripeflxCuJpfUb6Q8gC/lbOEiND0OH2X/+2f3RdWQv5aa5EXGfz
1P7xuhKQl44NtMUuyKujYLHZmSJgmAdNKG4C2sgq927RdHv/5nP/3iLxfT8FN1P4uKqw+fzZozJI
H1oiUv5BOjhhW/ySBWLaXHofcVdqIK4o5f7jX4qnAIMESWy+K/0/XVdM3QygIVs5HDBhwFEyn4o2
VldFsGjacoVzyZ5L5YzU7+pff7IUq+Pmb8oYfp3w0EBi+vH4M/TcPz1BgUdfFjn2YTAWKSI0/xai
pYVLQ79nOfkcAze+Sr8TmoPYBcnmmFSepXFvP0KkI815DDTJzq0v53twHHBJ6zX62THLgCt3zYNW
WUcGAwdbePHlGhntYeFFmuD09fvYEU63QdImbq0I6fpxcrVT/RDkH8EfqkeNLgdlZQPkuCVLQU4x
GMC5r+cbMebDfUrzf9qRZl3f9TwWDKNIUYr3JcTkc8ttMsileQkx2s4COoSlgMC0nzqNiWEpgh72
Z9YojdjXaZqLMMkK4iOnjonewWVyBMc4wFVLGlQz5xCNZiXkmpJUkbw20fBkstTXktHXMFafpuym
F5qCmTxmTlbc0xvX8m6IlH/ACdTWhL1TRSK9W9wtZoeo3XkehPk9Ago6u+mc0ctRNGTWwOK6fAoJ
5SUDugyWtwHCFtgZwbJO0oHyXptB580hhYFBa5qgy7dEIhXadIIHDGRN7fwYlSPqY6S1ZDxoASc+
YFBhrqNdelBIWaBD+YiJyH/VoThDfWt+oVIx5A4TrvFJ7ubMGQcbMdQp4chz6edDfMpRXosnL01q
ysYpKeozkoCgEy8UEPMr8DX69eM8+M5L5KUUudQL2FmufSZ78wbnrzMzzJh0nT4Rt9zYxAK5fhzv
JiTUCl1mYVsXq0LXp13S0/WAcz+Ion2ximQMDpS2aXoN6MaKCXeo+xbFP4mdor0pXGbRkGAbkR9S
U3G+LTO66FunmeTIWlj3dsRxxIQFCQX4ac/JkmKakKZDs8ozw6gBA+wzjAJuZudVQha68q0XQjgN
Ogh7svDAoF6V0FLgfzr+/AqxD+VyGHQu88DWY65t8mFoP0nFaiGWr8EYCQWVxBZec4O4L9eOID7q
w+6txnkQ4RR7B1APYF2Y+SNu3PkUzuPLYrsNrLOIserO9TsRv/J+dTRsepJEdnNgEFpWpgm++lK4
LSqkooi2M54MXscIssGW+XNBYIkch0cw0RzbYZnStYE+Ss+ykGJ+SYdofCSABx2zZkI/bol0wjuN
5NZ6YN46vhAbBp1OsFNvnUWnDrHNA3SskH4oFNVOvjISimnH48QmbhazP3rynIJwwnBzbSvdo4lo
JnTDGPgts6kYOqWX9IEa3r58dh5S6Sw/KpLrPixncn5GXVG+eqwiH60bUYu2fKdvyXd5m2BAfu90
GH0Wc6x+4sHA6GOXCFux1sBBQHsxxzZUDGndSbC03qYJfO8jCQJSlwgqFw9kbat2Qx+d60ltMD7F
IJA5CVNtIrvRRQEVIvVXekPIyJChHwBrHwk583l7rt5aSOcz0meAOHZ9Nog6f3V6qPaItwLxSV58
AqZC5jgniibOdlEqoHTjPPFfoes1sDv6ghZ+5eexhWSAQayyfSoISQqas0l1Gte7EZkEOWrkS2xG
OoxkS7cuAoe0lrioiJoya/JtvNA69BQgpdAtuHERXFWK2hj27hjVZlWMOdkjSG4atcDIOZh32eC/
KJghNpTsgG5aF+MDZ3YQBfeGeQ8iibCNed6FqN40gL5ob9NfqA4ib5J+I6n/zd7HjVJtKoZjzUWM
h726Ij0d/t1opX2MoyuZr2LiYWdiboLknok4gR8VP+sspM+f3qBnzMZ9paOUMRD/HUEbmVvP863q
eprw6IABJE1V7y6bRUzBeL4q9eRxlSbIw8TbFu+aQTFxIgmMstBFwX0FEJZWeDQSunIQtiiJ1MxR
hzxUIIpI+mhlZ/Ovz5Sb1ahxjYh8hDZstXIq91lKQs9+LK0QmY+mMZP8itSQRD8SBbHzMrXnYjws
6RIRlkkgQX9h8lX67aqpTD8ZMQ7dZddiKSbDBdjGmdMi+doBgB/b20IZJS5Yc4OMF7FRVN9JH1Wn
AiuD+ohmVVyuvR1rH3MeHNd4UegkF1h3KnHF71qWF92HDOFMEicz24nwM3Nf5Gjnb3AYJvBPM00n
mpNKN1xI7drzeWrDMDm0QEt7DWDEa5N3GqWDs2chEBrFeo9ZB1AvQAy0DbrKdgoN2UMT2oBcFUtf
gUcFKhbhjl9Eo6T345hlF6gxMxRPjWV96rbXJyck1pgUF4bjoFJTTKLOLNc3TxC5sBnASRNMKPko
jDI+LagoTLqLJmRYw/iwosDWS+GPW0aSkz6SoN0AYs9EgAy9RW4zEe9zdDJg8vup8s2rHkvxhLsu
TrcWecEfesaNBxNVt+9jyla+LyLdehuROEl1SuzQiMM41fGThKwClKtJ4KWBfI6nF096WCMdaRUX
Hi2y9X6PS8nEipnuzbyUyzm7f6bQ8Mg4BG2Wd/0lHga9XI157TgP3pSGT1AeUAuHKgjxQWJUxjC0
jINLtzKn6TTif2geBh9QxNkioAbtEriaAxEWTlCdDwGwlKumdhge9y1AjOesSxYCspqAaI3CajBs
OCrGmDNOUfAJxst/aRcT/fSNtK6xXtfcSSOda4SKzJTbQs4nzGWqQb/nQZdjyNh4B5M0ML8xc6AQ
Bi4fdtBgIEZsGzamBSuVSStof44PFZZVvkTExsx5s5TzelmZlRBoIVs33xKrk7wJP5hB0AAp2qCu
J7Tc81PrzVXSxR/k0Jlr/VRM7OlkS2NWlssnjQZ9iXWmcqFh97CpC9Ce1kH6Zqq2VpWE3fNIX9Y6
oNXx5PsUriGngUWI+YkZtWRu1KOJYAjP4Ptch1AlzieY4ClD3byND4QB6uRgmXXYzZSxxerYIRF6
JAUr7C+Zeg3phU2rCxUE3XfY6lXPNBiYKEeJbSISXgxmgpRGNILQOOwYyIoXwVoVE9Zt8gjbotDQ
ee2g1ggvyzjloKaTc4zFgbc1UareA2eZg20SuDMH0mi+AkYbdvsuXvnGI22b6IAWeU53lSlYhnPs
jg66kd5DvgCIuJefKISclU7diA4CUOAl8VfuNUN3dCUj5p2dpVn+XEX0UpFOcfnCjyiTebkH8Wee
wLA17zi0QCclLp49hBEBGWqktds/m8Sel3NEm0GGbzN1v4apzK7N6Eyvuq2re5K2Im+8z5DkkH3M
2C7akgJI/WRG4x+mOp2PC9576xTkOr2uyVF7k9Krn3GMd2jRBeOJHa4Kdu0QP80b45o1IkGUKX1v
21PXUxiGXxJ06l1kOao4oMTqkFDO8JMIXkfNgjFUwHpz8/km7QYOgKy/ibWZ5yIpdgVJnq9aC8YM
rjO08z7rZ5pPQ0eO1IajsWCq3Wj355Lly3MpQ1R91hxkn2GbDwI7NQiGTWX741WKSwfKSdGGP/s0
akmebC1/w623gfU0ebM3ZbzcZhWdTDb8zj5BWaQZQC4GKAqNC/Q9Hf32bFA1Q7oJiCvocep7xm5z
Uf7sdR/dipFRttjiBR5a68henp55mkxTOqyUKBy5kLlgPOzA8qJxa/eI35D6S4oL5s20MZMtMSbV
LW6xiORP2HQvjanGZzW39bMo4+KaExnoMA6ixI10efc6B32UHxgxFMTToaVneE5P3hGjD+wOzSCa
bwXFA8inlbyxXHlqH3lD+oKptSLcL+qCcxKlabZqN5bPDmk1dxrj9aNJCjbJgD55hpZgGsYNVGz3
wq9qn/iGzgG2nuap94j2mva2Qt9XX+TpJAiQbGMkdjqLcO+2Lsi2Y8xGflcq2s5bIdgZKxel07b3
8LahfCpBUAqOTo9m7CkDIg7U13Y0V/XBaSRFXO2V5hLd8Oq9jnMyf78r2v937vwXOesrruGf9wdv
tOma4S9npkdu9pf//sveNF1j+r+c6fJn/fnHruFf/1d/bRyK8LcQmoHjC1847AiALf7q3hHyN9TH
dENoS6xEDVo0f3XvCP83H+NOEGJ3gbERyb81DoX4TbiShdLzsPfgeIn+k8YhgfJ/36GIVhoVX2DF
oYShcP8MJ1E8Oh0JRfJH5zufxJawvNid3nYEO181SwR5VuZfaVvHZ0UYXC8OuCdC5S6N3ZBR6QxX
cCLF5yiwcWxgKZTIQt07LHDtndYIUBDET2dobAwhOG59FEgybigE/RvkhJjrFqSbA+tzUE56h1s6
AcESgZNf4o/S9u4CxQARNP5LlTrFwQ2M2LGAfM5ORqqihSQA++wDAOcznZPNMHh3Sons5EqNAa+G
xlwFS7jxK+8uKfP3vinfYkbbMOCznP56+Ng1geYwZcFJLdnm45JioLHZpKM5f4uK5cltkx/uSnVL
Iry6KjxzK+tn6gRnoi+/+rihTrTXSXJycC2vO2Oy2m08Vz/PHaW72ynnBXf4+xoArmfI8FZkcaDn
wyctr2Nhnds9wncPaANg3RS+tV7DT1wqjbazoW2FJJI6C5xlM6hDn/LtcgfF10RWQQyYcFNWaFck
NH+Hzsim9rhYbV1+4T+0dyayn9Cmzcd50JqjJbFdQcIfo8g/A4vCtbT53XabqRtksnIbB2O46/z6
VlNObWZDrikAtPQz8fCUTlndnxBWx2+j8uMXROmkG9pDf1sOJTPTUpFC27AvM1PdNNOaxtrT+dFd
Is4js3Sg9QQBPi2sYYce3Tbn2ImMz0bl6TfOS7/u0FmAwZJhtTowosNQYmefVinuosA6h57D1U8z
Dj5N+gXU/ivzkq9Mje6WJsAl2jFww4pLlATk8YAlic/sabZO2WBNex6TjANHYp9Ie7oPCjRCWjn+
aeawR0MLN2S2iPZ8nvj5vAuU8sNwZcoMhGRdix12UIZO7vyEOFQch8ZisOsM3VlOx+0cSEFxwCHi
PZcogDdJygNGyslxsSmH8S8hRiUOm23/TgtONUnse8fEltcM23xE/KL9qC1gjirEa5QocZf2NWqj
wLkrmvxzzKenHAn4CcHQcqXI+PpR9dAlsXGhZ+1nJECk9kp63/u+tLJTIPm/qKy5xcJ2V2RUBWB5
uIvCM9gtgOqxecSPcZu/gxWnfOfuN2hJUaloRrDrNa8VQ0AWsDtkwBy2Q2QCeZtegCm7BZ59hQDv
0snINloWWLogy7gpdAWoynnYGeghdJxQXbhkhubUKVsgJiSWW2NyyQjyLKptHu6mvsULm91xzAc5
z7+JuhbBp8tYd8A37TX+qTHNg11z+8B6vJEH8kQhRG6D7T7FhudkhrC+sarQ7DJTX5ZdLQ7kv2QQ
3GoeO5HT49EFbwRMjkfmosE+DMg/VYb1BcwwFU7o70ur22eC397Z/RUoa7C5fN9gjh61q26ZaTIk
j4JrCJcQFkDDEJ1bMaIbbWLXEjNCSjcDms/8C1blVctpaue5zJ5b0g22uY3PwNCq3FZs7W/f619D
KY9rpQz2ALPkFj1MiPdreQIU53LIiWnAcpOQayGdQFhIBHwJz19Aal3jZN+1K+5sy582TJ+aG6hF
cGUWzO52Rt55Fno40C2biIZVDEe0ASFjHUqPTTIUrkJGwCVBnMLjSf7F2WJWovwq2Ana7qV2uhdE
uPYm6Fny56gNd9NcPwQdrR3s6/q+WG9k5QNTsid3b2VVCNRkeSokTw+RXo/xwC7wv+yd2W7c2Jql
XyVR90yQ3ByB7r6IYIyaZ9k3hCxLnKfNmU/fH+XMcxRhp9Ru4ABdQAOFqko4nQySm3v4/7W+pfJj
UK/IxzZkpSj9J4j4r2BF5K5ISfW0y65Zvf23iWJH2T6Zu661b/0Ek5VsVXasE6KqOXOrLrLaqzkx
LRAJkzLU5ziOegFQeLz3o/hVryN7OWHu3LvobyoNsjG9ZzCSOVKqAgNBNSYY4vj7rJ7nbt2fCd8f
VpNkWXKM+GtuyEdJR3rfOBTfVGW6L2u68GXHQNRNhwZ031bQiGn2EYnlglhck2Odj0uKtRI+YcJY
w6ZHIrqOAL5zzkUprrqe746g9xs3y79WSnzH+YoOd8hYwPQReHbLqzV8Dtdaz1RkThSqk5SqJU36
LYkLzQ2qIhtASIwnRuFd6iwHqOsf06pP9hjVv5daKhYV0qRl3yojWERd7FOzi7aBbgwrPBParUbr
bNn1wlw2k3HVi8TdmKnikvMEq70jlBsZCu/Wt24LAh4IAyx5xgrjpW7C16nLbwhevxzM5OvAz4L+
yr8cm9G3YOSvBnp+CmzyHnkqNeKq2sR6Z28j5ChzJwMZciAfsyl1l1HMk2gc5QWxQUIMvb3L3fQr
4+CRQJWZQmPfclZ6Zpf/HV/OsNL1idk76ok/IKLh2id0Jk3G+yAtH/16JHJoiOWZyOnjm8ToLFxL
eWGlgWVZRK+KqjTrKkOHnGbZV03x92OJTKsPg+9KMD96NsNLE6kP0Qy6gm6pfkRWHpMAxG/UeMzd
6Ls7xR7vqZ76+8TBDFDAYbmiIs5SqgUnaISVW06gyUoakp9gJt+JtHodh2DdNMF3SnJMNaSwbxVa
8OQg+eZShPw6p2et6yOqkznFaKStE+4PE2G4qHixLFghowV0QFbABgJH/ApkqqJkwLvTwA0vQabw
C9voWyeUfWbyObuZctuSWkaWpussJnN+IBaTM6HO5O4icl7CCiXMkNkgHx0Hq6ysFhTneIIUo7yu
CQAX6yoVIk4O/ngmO1AyWsjTCBomXRPa8ugZRfTNFKwCjZJelrkwPFrXSym4dZABVCWU4T6JkGeY
Cdcvc53pKPFvQ0O9aiLift0JRzFUJkJFK5s0BOp750GjoatPw/AC5ciwn2fKZVsP9xEZa0+yo38y
pTXp5tVjHcG7iLBHbWIyPVYqe6sl+HiesM6Uo8MAXdtRoXpFzTzrq36+UNgIorFNT+tMeyrGZFba
FF/RxbWIes0NR3F91eXB9yipGX5MV0nC7K+itVpVFLOosuTF1hwteaYWtliPldRX9JnrjSKYIWMs
7RwFGZq2MZBKajB3IwjuzvsKOj+VqSs1ttci0LXTyOarmaW+FNdIX8O70PX8vpEkvkVoUQucIkSb
6E4Gjuk8bqA432TGtJNSv2W3jHC2gF68dBqmswAP34JsnJtO0dv1KBmoCQT8pT6vL5YIvhclHane
Han7scUO08w6QydcLpmyIE3lGHNmOwph9M6tEwq20zNLY5i0HUh4uTS7zfTNlzp2IOoo3wKVxYxK
aYXOhA899Y1h9zYZRlRLVoGv77PQfG0gqa3oT3FCbtgHUSvf9oNeb1xfoLrqEpZdM3XpcDKC6WiN
J0HO+jZPLNTa6gX6nJENtX071eyXB+TQiyqyDC/SByLqJCtRHA88xsQSezUMm81/6sB6Fj3Loi5e
m/8xn4afsVHJKAib/3X4j/WPfw5eCu+peTr4BwzzUTNetS9yvH6p25S/+oNIOf+b/6d/+MfL23/l
dixf/ud/PQP1aOb/WhAd6lI0i0bzPx9Vz54o8zeUpw9OpfPf+XEmtcSfIEzwI8JRRDQCQ/TvM6lp
/QkgT9dVIeA5GKpFs/yvM6miqX+igbDBTUB1tCmDcFz+S82i6CpYVI6xKGE0nCYwQn/nVKodHkod
TqGmCoFp5s1zIVQtHFrfiz7iCqRTYg84eWxtr1RgtK0KSJSHfhhwDLWPdT2LVeOqwRCM7Q8Nutrb
r1UVjrt3T+4XgpdDncTbT0HsMt+VBnfVOO7gw6NDe2pHFOORBG5NyH0AvKJ2a5cpQS2ZETZX+Kj8
52owpk+EC1QG3okHCLmmlg4FcZbZsOtHBHP4FKwKLmAtoNu5SogmT5tmAMBLPDhrGbCf+Pg+Z0bH
v5UKbxczXVQnJoIQRAvu0cX4GiwyTwgew+g4emPYPolSSX58jf8IXv31RVAOWdyWCiXz8I7CLpcB
zZpZCR9pO+DPQGZsIW4+vpV5dBzcis1/nzflzrfC/udo9HCMaWgPtA1xa8UVAWOYm4Lq1rWnl0Cb
viRTuXO67DIl4fPj676hT48u7KguKjAkXZxk9SOlCfHfUmFNbVGVYOcAvx9hJUl6p3rwCUFp1r7O
4RpjgvpEvt10NhCMxgrqY0+vusLPPFb02EPAHeGjqnrnbpxhj8sSxOFDJDAkYzhUABYqeHrpB1Z6
Z3iuNeEDrQcKgrRzb0NJRb9vu6lYSozG/g4zy3Q+Dqat7/R2Qjmr6zUW9YLOn73o2gCsIzQ8e1oI
aZAVgOtVuc/haUgeGZHYsp2DFprWJgoTqB/Iq7ImQXOcGxG/OwB50ZBkXBcAkm5qb3PCu2++wIpH
LlLQUvCpkzNF9duVjFBJfvyOfvqmkNy4EJgFCivhusffVIM/N9MaQB891WUcw6QaTKoPbHPo1HU3
UQ3/+HrMiUdjUVh8VEKbpWskZMx//u6usFqUZhvKxkMexJvDEr7oEfR6AZ5yGloEWKMHcX7/Ji3q
iczepkPLwpxVSe8uSvruTFn1G89O2stalsm2CenM9sK9zEeA4h/f4k8f9byMwKNGdsiMravzI393
NcjGVEQ0p/XsMG6Xmew1r3UxzH18FW2eGw4+rrnWybtjDjZYtKz5z99dptFKiAhMXLQHk/yrg6za
RM5TwuhCG8J2pytPlVZasF85fmTLsbKzdc4xn2h0W7dvCU40L2iWOc6P2///JfH/EpBpGa//vM+4
wY72x9nTk2xeDmSzf/3FH5sNjL5/UjWix6khUWXW1/S/dxvzH2mUn/nmKZC7TNuMnb9p6s6fKgAZ
mryqjnCOv/av3YbGH6kmrbgf9XSW5L93Wpc/BgybtH9ckt60sf8eVybYLHPe0hg2y62LwPdo+DYw
IOLRN0AOZEGK9gLRmWtW9yatz6K8bwLsGn6R3yKL670yxhRHq4dQmDZrl4oVP7ANwwtgcYR69yT/
+p3vhbZvPPWj3wWOCNGgDQyZ/+/od1ECwSpldsIrkx4KX93lW1OqJ206fgurGTuY+l8JYUDukk6X
ZSkvsR8TJJoW9+OkjjsbrQVLrSdL507TEG/0mLIB4525lI5PSarg2N1Slcwz5xJbeu3ZPbl+ZgL0
UMIJWXtBArCTUBH8IIlRLOsh3Oj0Gi0HtpdSTuPKMNSTuff948b/E99T9yLpxrwwBMv6DzzO30Gr
Ffnhhv3/yf37PCP/82e1LDJaS/X7zfv8F358TvR/6NiAFrfnmX3eI//9NRniTzbOtJqY99n1MGb+
9TG9JRrMelv+mK018HaEqH/v3QknMHQSC/gIVOQ+s8z56Pv56HsyjjbM7JKFxe59JsPz+5B8H87T
sqox+XKaW5QB0zFHbnOkYexM10TDqteiCcy137emtjK0qntWqaEvfKySN3pem80qluq0I8H3S5rC
xUWQIgH8uAaZ5p2ahwV8ZQsBHHDI4pKmcxYuoazaZznYFvQb0L+oZ9RBewu52r9PNeowlFya9Gsp
8+y0oNPVengcWYczOXn0C4azeUM8O24QBMOwmh5H1s6bFuuNjU0F4ngW3lGFLx5AdFNAUVOWc9om
qKlU2qvBsuidVeL0/kNkFvnz4Eqib9+9+19MBPr8wP49EZCCgARdZ69s0bybd5dHW4jQzbQxzUYT
JWWq3U5FK/emAQt1iU7TuSrGWvveJH26siZjotLX9OwxEZhW1zSHk4cxcfvXCSUU/pgG3Ejm4/Cn
8xbdSD0beui/RrePw9QUwHRQ6X384+dJ6ui3g+snroL5HaPD8ekJAFyQVmOO4iXHSd27pr/J9XFY
WUrkrCoMSp/MmtrRfmt+WAcXPJo1hU8Nwe4R7yIqxV8GWAexq1YDFG2Nq9FI1tLG4WYMDs03sVZC
eghTep6m+p4U0wcAWSuwH8sh6bcfP4ijTdLb77JUkxYrdgJws+Lwq9BlPfQMeBMlC8Y3NHvFHiyf
/4ng/JdXYS0lIYGn8NNus6SxV9t2yVCBH3EqpSZXlWi7T17q0dL0NiKR8M9OE8s2VPNYwy9EMkWw
mCyYUY6C5KMwFGqCmh+cgNXw78M21PClAmh+oBap3ktz7he0lho/STFVr6GKjDziCmIpAlAoqG0n
jKJgiF80Pa1p0kw+4e7tAA+hDVFuzlbPbqu6KZhHcda6QXupCaq1qxgx+k2X1vljhQR8PwJkrknQ
JJ820rFnI53q68WEJhWBmZbuBrWj1aTFw7QTuaAq+vaO/xMrV/mS3zTy5aVh6fpvsF7p8yz/zwvW
zdO8EaRu+0z16g/UEH804csfG/mSP32P8pf6/Ur29p/6e2eo/alpb9oDi8AM981g80MboVjan7Ok
nvIP2ih1lkn8azHDVSVY3QxUEVirII/+ayljJePAAwfVxXXhvO0Zf2Mlw4L1fvIihZDyk8VJg6gq
hDesuoffLPBACDRTnXhal1OX7bMcwZvldjUEBOSSVC7rRL8zEiHuYd5Q2Nf72rnsQKLccbikdaiT
aWoUug9JTVbxBmlb/BhjlFrkQAdOQYnBPtMUKFUOhkYv60V7MzYwCFatrTvbuNZP372Vz5eStzvC
g8LO2eSUzf/Md/zuDBW5CvLqOE8QRwMzIwotuzTKHjd0LMKlOdYQnOravq2h6HjqWKRndASMq5ZT
1obWvETST+cTavdlnBr9Po0LhEmhdpdYAUgdgCrbJpf1JzPn4Yz+9puxzs0iGCTmHGqP9hOO1FRT
GeHmjyLL1k0/DURnZff9lHfLKEMB2Ph1/8kMpx2uuT8uajIo50WLA/zx5puX5IrC0WOPJD/9LonH
+7Kn0qi1uksihwGwWlrrmBM4W38b83Kbu58ErhwH3syjz7DZxmnzICRt7Ohd2VXZg8jjJxA5huhN
UNgZDfLzBk20y3Te9agsVR5UgGmjKTGdghFoowtAAtLIiJwk0gTlmuS5zHqSqAVxuJ+MpsOd3ttD
IvfTwcjlUGawjmsbk50rWZsTFOKK+wglUEfRSRnwfWuLji59JYtlGl9YNT0hddjrmXWaiu84Kxex
glPbN2F5bJQg26T849Q6ngDaKNwvo0P0ufFQzhbaWllH7g1hTZ9UEw73JX/9dAqrznz2R0R/9GlX
YZznGcomr8Y1spgG7GFFDhcJ1Q85LygkPqkiaz/PJXhzhYGF1KSeTYXw8MtzzM5A4qfFHiW8cd07
6Yk6lvGmwN60SjMMIHorvrUNkYugf/qVQ5VyYRMtuqiJUlyQZ2Qh8u7+AnH/4+H358fAr8LRamLn
1Az+7+Gvop8oU7XlVwEx7ZaTEerLAjzDljm28Ealrb3fXyEvPlr7+OX/7rxc/Lc9331cNiFPvGze
r4nzv/5jSRRIAufTPqvXX9WSv093ukG6nMmMwAaSQqk6v6u/SiVC+5NlikoGdbi5gmqKf62IuvYn
pQ1N4FxG5ccu1P6ds93hB2/rFA3ZzLMWUiZhHTn+ahwFdTuOKxj1jrFwBrHNinRfVgh+KvbUab2u
otuP55jDz+avK7pMw1yV7DlrbhS9W7DKLHRCOdFoIX7gRKgFGY3RJ9OYdtgu+PsaaCAh7VIBOlZA
WpBxicRwSLvw4t3E3EpA06u/j7bR4mJYvHCn7F2f5WJfLt3PpoXDdebt2sSocUrm7bGTfit6vrs/
eGQlGiYf/bd8DuuLFKdVCAcZohkWJcUz1PNML6BOvX78WI/WN67LhM0oA6HBxcn/OZqOorYdw4RA
G3iM2DhBcClSOy8C58QSiJEConvLKz01N471SRbe4Wo+Xxi9KzU/ePEkCsKSP3yhyEOKYBz1ZFkY
YJeGDl4R7LJVSu5MIQTaKg0hxcc3+9Oo5ZJzPYRHrDPhG0djCL8WMe4tl6zL8Vs9DN2eYwsRM61y
2an2naSNdA2Z+DeN6/OdUqBBouuYCH81/eiy6tBVdhHF0AGBV2uLXtO/EdlRr/wh2ZH+ykq3N3pb
ef74Zn/6YN6uyqbF4Mjt/vRiK202t0LTJOnaqAE+aU36MKZ4jdYfX+dw5Xh7jwwgnRwoWhu8yqMF
1ApSoMRVDnISt1JFQuuA87/AegWx8pO1el6E/l1DmC9FQ1mYsP3Zasw0hcMhYwUdB4fZS5PbDWrN
8wFZ26e91p+f23wRTrQUWube3dH9lFOaFuiCCIST0TpqbB+939CtPn5ov7wT09J1Ks1vwuvDO8k4
skILFDE0wsIHNDaAB5vKJxGroff7VzKMuQZo2BSD3sok7+aVIHYJvG5HhkGoLpm3sevA+HOUT27o
V08NJz9LFcgCViAWnvfTs13E9GHLApuTHt7aprxBg/jJJY52Tj9eP/wFvl1YGugSjt6M0uNmxPcR
EyysSbaNQr9M/arY4mi5mdTMC/Ie7cuotR2cSzcBYoo2VseZfK2jdNJniU2zGohn/+SH/eJlosNn
wOjU6IWlHn3fmaJh1w1mTBetAp0qJZEFCwNL8cdv8uflyaF7yIaLb9nhyHu8BDZqqTV11GBOAq4u
XXsA4RzfUgwBNpRgfNTV4sW1C+uLCQ11QcQFGDq9aut9ZKrIIQNYmUY8mLvKKJet3YrXphWgjVIR
ejBx1O8f/9yf5/e3YiXIE5AHBBsejQjLDnBzGTZPZbxJh++2fw5j7GoUdx9f5qgb+DYqBDE3qCJo
nFJxPpoUNHfq3GQQCZoma9+WXb/uiUI4x9oaK0sOoXMbo9ZsGzbz0FuoWeW2TXRaykoQbEYFfSAN
lOqTSfHnlYYOF9mY825sPlkcD4mS0vfY1ixuZGc5cgwuB7d7SkiVN3cYk5Rtjmj1k9XtF8MQJ4jL
GESQx2M/ehA0mHOmeyLyKsNeUY1GrRzle79o9h8/8V986qwpzCYOt0Yl+ugzHKKynlS1Ai0x5TZJ
JpjJ11nh+Ne/dxlqpKzRTJGsnHOJ4mj8xJRDoNYzfsoxIB0hFL7X9nr9yc0cr17HV5lv9t30OGEq
F1kOqjopKh3qRGAD45+sE70TFccx2X4yMI5f0vH15j9/dz2YtFHQddyVKc8M7WSq7rXPHtwvLyH4
5qiSkEA9k4veX8Iq1FaS8IKFPT0FYbXInAjAe/bZbDQP4feLMXdCX8/is5ur+W89pveX0ROErzE9
m6VpBv1pDQ59k/rl8KWzw+5cVWX9VNe1uo6w8gOqv6w1JkdaFrDBPx4nx/PM2+/QwCrNnxvCrKPb
HdKRWA1nRPtah5suN+Hj+ahTKS2vGl0FfeQWn4yZo9YCzen51tmIMBnTKIPncviEHRN9tZoTf2vY
LcJeEA8ESA+z0Rl1MirP+MavXYoaCdjpSnSeJRR9PSThZaIF5VKNz6e82gr7StOs6rap/B9h7v94
lv/FAKBO5rBMcDyDA3U0xmCicDYyen6e39fPiiOSNUhklkI08NYnT/+za83f17vxXAGRNEEDJags
ouWoiu/W6K6HqPjkluaX+NNge3dLR09ctbJ+ZrokyPxd5zTIy30S+QjgjYvRja5HPdTR/rVPIF3/
akL/48M8nu3e3vXbyZm9Gnv3oytPUYIwV0iGuQXPdZBWciJ157M59U3TdHCDrF6EqWschubbtI+e
I2swZMVIZ1sDpGQRZdkW3rsCzF1FvG6tZRzcFX2wdf1837UhOPDwk4npp4MgW3cGNpV2ulL4DZ2j
mTBQshmrSLzVEATf7cY4T0V6oxYqdNIsvNBkcws3z8PjhJ/N3338Df80io6ufTRim6Jz1QT4AzLz
5x6Dkg43f0DA/vFV5ob44Sg6uszRQ9YocCOmC8k+7seVbSPdVKKnhhLLwtLLvZUFq6Qbd1Xa7oSt
AC7M89DT6m7z8c+YR8zBq55/Be161LUcvs3jA0ZiV7VK9rMkMSm+rMIOI7GyUrT4RhAH6eN8+eS2
f3W9eR5AkMhgtoyjh+vY/piIAV40aCQa6KShDLlnMaYsPOpEZn98d798yLauc3cutSsOUoczQqhA
K66JquIhu9uwjPah2V3VbrTPjepKi92z0pIlGcc2bQ8fkvzokGQsP5ujjzdg82imI6nyv2lk6Mcb
sCSy+7ZvtGo5hbnRIonUmaMIO7QvFEih8j4nV6a8SQ1RVOsh7Urz+uPHcDyikTBST+Wpc3V39vse
PoUmBJZPDq1c5tmFMp64NeFxsHs/vsg8Xt+PpPkivFI4hMwYc0nj8CKdkeUcOeZDTrQjUc0z1ZXb
iQUxAZ9sLX91IZcXyhul+yXmFtz7Wb5MdSPT5yXEGKpVoPgbOkfyPGnz6jry408mg19czGSq5e1p
GofG4w19PMzOV7I1Z0DQmhrYEldGjeIiE58pnX+adXmA0OdmHiOPkGnv6AGqdjwGFMeIRnl0L3J/
bck7P1uVYbvI5Uk6RGvH3FmELXz82n5aUiiSzARJCrvUaAz7aGeb14MyNQ3nEloMp3yBAHKt8Der
a3Mhhs0JLVWKXZSKj8YfxNes0AfuDLLOF9Nsl0EZXjqNew0q/bHBZfJ/cUvvLqcfDpA+CcUUBtDo
YxTxYFKq/dC1Nx9f43hcHN/S0WMbHAPsjjYxLuzWXFi99PrcJmKPmZr14pMbOr4YI8OhlzVDPBmG
lA0PbyiSbhCoPmWGtA6h0dWV+jAQB4wNAVKiX8TKJ4P+eEzM16ODraPVQNXKxvLweqHodcDwfMpu
EgDlnrBptoa2+vgJ/voiOIBQVTPkAQYcfMYmeTr1zEZa2hrQ8abCK4VTbfz9WclVZ8wiJ1Fr3pcf
XqXlHdW94NHlzkXWgYD+boTXMr3/+F7eJrejyY/LAE2g1wFu6XhZUy0/I46L5D89FWtSpO7rqH9K
ycrrrXQv4viSLeNa0EMDYUacsnS2SWyd6jbpugjqdQLVFkqNl8kt3Eu7rz8ZPxrHAO7z/Q+EmMLy
rrOXo8bNieFo3SVKj/TnDBS3JJQXp/+oa57Zaop8bSeiSAjjIArTq+En+SsX7+9NQVnLBGfSmkjm
Jr8kYwPbrEkwlxOXF1hL2vAhDBwzPY9iLbf35djFRKc0oznd6Fhvz9NeUx7HXLVPxKROyVecMX7o
WY1RXBAOSJU9Kn0crmAWYy5fO+02kZW8dAheolXnRPqFr3YyuXO1KdDYkrTTKeSkazuOnVVtK/ad
7ajZVa+HvXMa6XXvbEcoYV80N6qLTd3XxZUEBoFzubb8hTV1wz3Kh47jzuRAklSzbDfQhVypkGVe
IzbtjwGqnTOdWKrzeBZjkWsERQlinGnWk7Grk8HtFyURKyPJelNAmCOcu2UjDSjfYxoE1oaQPQx0
ObWCClwKCSejdJMnssok3WJN3+d0svoVNr2Qxkoddo8qVBdIVX5+6utWABPCIbpq3zURiNMmXqd6
g88dYOK+0pJujfiPvPdKWg+qkkwSm6CmnqpaDo5gyIQ3xtMNiTfNOfaOZtdP8Bi9hMgScm7X+Osh
ZWg14fE+TnhCOfKw2SqFX/TfyAQas2XTFv26a43Gy4h2vyAMTL9sEEC2qwxSxbrljXpEYk/tTeDn
+h0+i7qf5Xql6Q3IZLId1sTpREtKdZFUesaDyyCVEO6xUGSFhb5Ww0uyivaAHprlNLfhHbXaZCVw
Vws/9qtUG7GCeHSm1QHcpHLywLNVl9kAu4GRmWIOHl7Ro1A9CJMZfB0S9w07cFOa415XkRJMqWF9
J8s9jJcWQUNJPKWeEvXWyp5ssA+6EYjzKtOTS81W1CveV3MBvUnVzoDtfDNBrS4wcApiS4KU52zk
ANQTTuvCzV9FN4yclJ3LYq5ZF0qzDGJAW31h6Mu8Uo2HpJ6+2SKyvsQp6Aet7suVn88/MErKXVfM
cScFeQ9LK1B2eqm/lsKQIAp6XIdslVZlMCxasriVNLlDvQk6uCwwAynQHlrj2g9fcHvh/FSDUXkc
zOJiLHjHLGzaogK5MwkUDf00lnu7zGBBjoqyzeyx38v5MKFMvkP6qLYghAG6XOQilp6KYkTaEBar
fFC1NUncFxa76GVtjdq2zyhPpj07jmo1peptKipQa3x1wdIM5pJ6B4VBDNHXvOZgVJsIzge/ehaq
jFdYhMozApmnPcey5IJkE2CyQ6uCJrNCY+/Lr1Man1D01/ql2+SB+2gP44KovIu0gREJwdBf9a3W
3xUMj/yKnImhWDl9m6/zFHNbWJMvyIeZJze9QjN4oWqVftOqr8akp56K18Mis9JJwy9kVDwFMEPJ
W1eJAVZq1ePVN7cJdcSTOq7Tu9on3wOqgbWi/xYm+4apreoQ5rZKtW4VS3+uI8VaR1Xt7rKAWWEV
IPyFmXgmS2MFv58sOni5gWu+kBh5UqfmnhSTdT+Wq6mp+YASYxU6ML9WXWoS86LqU7cURIxgqS3u
A+gknqVrJLyOYOv6GPRDVmdUyRz+fj9tjDDcGgQZ5JO7CzMDmLX71Wz1NSFBeKGx6U6kjhj5Eoj8
w2DDL4gjLhd75EA139sMjTAFkG2tWUSSlStraLdlu43FsNBMkK0qmvuOsOslspgCoty2Ky3xUMES
8/K8fmQew8GVqt1eHYM9hTRJBWt6tZxmaUQlYP7Uvic1vjsnPHggtNqEDTGRSbTW6BN801SMAZ2l
XyiMi70hSUpQE2FV64isPZ3tBEUZDFX1cx1Xz05gXpHonG4dom/wTPpZdVEaDXHBSoxMFCjmjQh4
07VphBdxOykggkFbrVvpV9dD0ky8bxDjmJV19ZLInnRpIKf9RtySv8NM/92ptXiRBZ11r0Kp2k4i
PCOO8LQJ8ZOZxmNcYEd3iDkJHOcSGtqwsmuxDcapupw9B9eVQtCfS9CQRxIDoNegGgAf2wGamZ1Z
aTLby3EwrjKymBba4EvM1VBlyDJlfZhS/6HJ0aIBKQTwhqG8H/Y+RZON2wUbAh5HsoOU9tXIylYl
UiMaw9u8ycdLoSbDRlEy5TSwUt/aTHVmnxCnHCre6ExECNVQJOHB7vnkglMo/9gpJDqBml5aGA+L
vnEykny057odHtRusMo9zUpj1WIBf3btcQAqNKjEWJrmZSqykmpghvYuKc8jUYwEztYewQ4etQjP
ScY9p7BFio2+yXPOdpmx7MZwCUln2Ea4KZuFK32TDkZL4gn6X/UhJpPZ2Kvk0xrXdSDEi5wFxlbZ
tyvOxytVWmdCDc8ov25qv15Ndk9s0MKvzqPuPKrpSpQErsZpWOzS1EA4i2g+INvYqq7lKNt9Gsre
XOBXR/fWO/GjE4Rjuq/DYSQwxqxAqWYDoTmjO6R80Hyipl/pcifNXRwIee+SJrrHFQdmRyWSGT9/
nronQ2BOy4rq54LBTDJfA6QFbAFVYlo9FqSVaRuCQcDO1RbcYFk1d5PsO+rZkqsta3KkVm5gT1s/
aG2Prc9zoIr8uS4mMlxJsHtkpnqij0b0cNYYkG8Gd7wKdKXfTlZWnadKF9teDTEOIJE/inNFpBkx
MsEwSqYYZPSeHEmRGWKHWKVR8xNKUkpBkOUIfcAU8Z1CbnO/yLp42KZuCyCPImVCoKUpIU9VNmRE
GbjBeTxVztdKlv1mcE1IjGpgDoGn1w6C5BlBSS5eRNA6Qr7iATjCMo6tx9omNE+k5IqQRTGcNrqy
M8vqZiD4j9Rzs9nA2K7WpaVoNk+v71dN1PfnmZWNl2Fuo8NW3QdBpP1ZaYPPyYseKH5oku5VJvqS
fyu40Ej5IyOTmVoRaMu0zidFRS+mck1y3F1txnRSq/4tKMWNzwA+Iw0lLeMx0As2KH7kMIdm1bZs
ckwYujl9McYRVHTtxFsrENuQ+EsiG7GvOhxwLxtCQk79ZIifs1HAzCdI2KEcPVwRrryxu+JEM5vq
ughJZxkpBHoNlN9t1obhae70uyZUBXYFJ1hNU/ZFxu2uz1MZrqrkKgNvkJd5feH69kNGoswiyMV6
MsuarsNA7Lik8aEYSZc9BphO3JMUytimZH1YMqf55zXujq0xdRduFt44iVl42diyP+wSYlPK3Mqu
hdZ1EVjnsod8rNhEP6fGdVzNoCKC6PfGWMgTAhCgtIzDdZBqVwQBPSij2GCiaoJtmjLlpDPnlyxz
/ouB9YS5QnQrXwrxBg6NL0XEYtP4OzkZ3WUEz9tfxKbiu3O4poTKmlcPDRTTa2Km1AsiWzji1FN5
207lyagQ8uwVfXkdRW7n6U2zEUljewV4iNcpVDetDzC9LO0Mzk9EI4hMw3sCEAdqRfqT3UYvWTYN
p6E+BAAOI9PfS7sFUKr3G23gJopcpwaTRPdCFCQEJG3m9cPsg+uIMmv79CQwC/MCqJq+gYuC6axj
O16P0XmgqqdYalcu8WakmNX9TTXn38XRHNuqlLYHyfyJkOOl1ZX2K3h6CpEgyi+y1tlbUbIqHVBD
pr200MkYsHKBf7MfgK5enPbg+7dd4XZrywnrrUVIAuswAlg0zXFACI0qPGxp8/cIC8i6HAd3AQGp
OrNTwDDTmICgMYes2bgJ9ZGeTLpiqSMr6U6ECQBoOUh/Yw1k9RDZ/jrEBc0kdcTMtCgGNdskgiC+
OV9Te24D21/0JvQxowr7r4S2u54ZwQjW4fm2hMuwca6vXbf4Sk55uOrglWenlSTunDlkJNSdiNyd
JNj5rCrZZBEXO1y4Mg88xyTvZo2tYlhY0NUSL4J1To+fXgTJ42G3KjVrXRl0sg28FUuoehLQLwHJ
r7oIlZ0cSnfVxVVssGzaIVYqwayauZKidxUVK0yxkNymJl6RgfktHzmqN370kBAdv4gB56xHCOuk
1oWQ1CCBG1twrolHkzQiWzMZ7nMDYLRRgNAdktdCb+UVIFXo96J304soYpncNkyj4RJDJPtQraHE
61k9SUpgGvT8aepdt9pzasYmgtG6zE8HrEAY1fNKkD2bmJF77fqz/IsjZjB4reZ06ZKY4yzZun0r
h6Wwq7yyQTyTEX6WZI1Np90f3MZzcQEnzNZuYl1LKsNiTTe307xoVN3dMAjcPZABR/US4H7uL3H9
1P2WOiq5zjJuFC+0LQ2K2ihGWMIUakCV9/yAWHHBagV0u8vGIZ63yd1sEViq8B/0gry1Db6Uvtpo
oRbD/Wvt8qmyfImdJUlytkemmt6NdYersh/G8Y7eYSI2VTm6LxiUu8brDLs87VDeX9p12ty4VtB+
acH256tgGsPhlMzTfs+/qSlf+8BBJx2H0iHzdupGAgzJn/8WRaV7ybGjYFYmrkNcsCGxe/w3hIP7
QeTq5G0ro3NPfl/uX4RlV0M+R1cdnUIutYLzQoxEVDE9lbCM50DfyG1OgRpp20H2131eTDsAdSb3
InFiJoQHmDMTvcw4aC3Q1Uixz5K8ch+KvPvfzJ3XdtxYkrWfCLPgzS2AtGSSolFJ4g2WVKqC9x5P
Px/Y9U8zkdmJxb76e6aqZEhGHhcnTkTsvdv2jlJXAptsoVi7ONasXUg81sDjFjYuCcKZUEfz4w2X
t6ezG62HUW36E/09P2G5ussEQPke9LNQMgqwokAk28V/9kiUfg2lPrgvqjHhySWh1163SO1peaMO
X8NO0fpuV3ivgvUShtUxROi8nhXHcAWF7pGN6rdcfEUXPOQBjarqX6FfvlSQwHpHUjnyPU9zHxGG
vnN9lVesuJPEJyRKkDX1xWTYpJVipPtgcjXN8cOeB5tQS64XyBVXcAtnmRya9944meU2a6RNZ8LK
5zLRD0no3SmhtinE8U6pvqnG2zhZUEwj1uspY/7gh5WSPFWVrKP+kDp960wT++4BMYb8qcg015i+
YDD/3stSse276A1RMWieJomn1mnyvlWmK5AmV4e7sW49N4g0MrxRVW6DSP1FwkNw+m5UoW6vsvui
Du+DUmxODa86gHGFwCzpfdPakgehrIBgpB2H4q4bJvGvmopkC9hw8gyH/GX1ihwbtE8cvJFid1fd
kZ9TnhVZKv/o5fJrcUdCsLo34Nfktiz46VXkRLy3oZe+l5WmSEQH7mHXT8VNLEsPELn4Ge5ct4Rt
gbiPtE3E2HsEDzYimAzQkxf7LIIROYHwSwakpaNFYevN5IgzEfvUQpZZoAye2Q0CeT3QHLw7VGYz
zZLYEx0yQ4aSSLBzqelBs8A+bsJKTwVK9qGFg/PDkiylHjyNYqogL1nlQXNKNeEYyPKbNY3Dn6Cj
Y6gfBWT4/F4x4UzP4NtKjUz/mcUCSRckG3ug4qaW3Ztx2FRbASb7jcyZcztrptcQk7F+8JGZIaED
CR36XiIfmMAt2bSlob4243AXtz7yEEZW/EDU4mBUXk8Ip7ZDv8l9dvyDgNKoXbbBa0kDK+BJQ/2r
VpUd2dxvaM3J4j5Nm8AgZRXorkErxIOUwS6BFGsOFETKXolJ/efGKrZaoqv+Bm127SBLpKCmXlQe
TdA+1RZVuxIyrDLthldVh1We1FcJ66jp9W5t1BvUTF4HPSv0Xy0arPcRHLBkQEK4zriZHXnSABSj
Y4C/y7aBAUX6odWEUxzX0jYPqmOfdw8dyutk3iyEJIvioRXVTZaLEjozJsgqDSWbAnFRQZN8+kd7
hSJMKmjxPZnzqYFbDub7ApnuU1FWLaXMrvgpeVBjOiOR9tEAw0E+Iaabl2TCICASmgyPXRbjFc1w
4h1m5H8nSZBET0j/iC+WR83ZkeqpDoFZCN9yBCrvoZQWs8c4E0eivGbwDq0JGRgqDHJbIprtVe10
7LRavJ8Rh+YGoDEq8EMFg6CR+BMcMwS425jsRQ4JWpy9BgBuD1OgB9/yQImye6TdcsEx46SUoeOS
Y/SMvc6PdpM8GuNRKvxXwqdR2FhCP6GcPQzq32I8pv2mjnkfQgQWoXTnFzBoys2fnqr3rzWX/u9E
rGIBOU8hfZrIf88Mmp4ED2pc8nqoVQQdKymlIX+iHS7wkx3KzP6fcd+Id6BQ/L03dSTNvbjJFR3J
cVk5UBiRNiN6Fxra5LUxlNmW3HWRas9FYwTeQNA0Wdx3dt4WvEZ/9CForexPQR1qRNSl2sDH22Lr
08goIaAz8SPoCYkFod1NKLgOu6AoSAygdRh8IYZSv5IT/6LUU7aHmU25G8VaexxSHkZSqwgud2gf
Hf0mSV6jjp1FXkKCPg55IFPlfZZG2gZ8KVn4/ZCIRY+6ZFzJUyn87HsaAAURQdfU7pCzTGBgK5Nx
f7sOcaVQ9N6UCdIdmKJkLMrdEFdNQZBTU6mbyoUdl+w6BG3WqzesVJTnCtDHcgL7nD5HWLV0Gf4Y
6h7nZRV5KBvIWyl/UVVoHCOS4fiUom9xoH/j0dq7FLobeiAhaLg9wCtFI8pSYFGoSokKwOVzuwFg
Ex8KW2qkaZrsxMqP4XLOi5WeqmWTwjw6YHbQa6Ecw78W0+g36CgECdMYqGguZhJMhnK5hT1/i/RM
d2g6MftvylQmfamUSI0Z9bQYV5OivsHJ5o0opfsiI63WjUV2qOjSgf/Tt1Y2ylxcO18/+EtoCAX+
DhUV1bdze3AXKzl8zKxfHe0sf3QS03yIKot4cdz3Y7Mdg+pXEyffby/f5f4EAEvT8Ax3oG6+JFAL
OaFlbFSUz1H3ZnXdAaipVuvPXmOulBevmlKBkM1ASesdqPuxS2DISlSi5tdESuoGbhBxZoyqCIVX
9srlSaCtgs5QNiM8Zaze+UxmpKSRxKIbQSkjl1KK27QokErTpocXbgRzyC22slkuuowR/hIV9b1n
B24jSrXnNs1eVyrB4PS1kqrY4yDtGpjI5zCFcpb4tZbiH3Ve731yj+hboQ/Ny1ppnqOIesPtBb0Y
PRwKMNSAaQYAoV/0YnSCVI/xXNlHrwwk7FPeo42OYpBSEUol+2wNNHOxb2d7kAQCV+S9hA84H7lG
LlqscpnM3ib50txNdunS7fftH3rG/9hnd+EAMDPXv+f+dgtmhMVxzEBTk2QhHiNlldnAPAyHxqXn
QhNeuShCx5Q79/ZErlmUzwdmZYqZyiTaoVb+jeCDMzPeiwqJQghlIyhCb1tb9tdB3AGhCi0FoLzA
peNRz83RqlQ2PlLxTpG3R0n3HpQ6dQviSJ4wub+XJ2vrF8I2KP5BuH6KjOA1T/n/Jb8Ai/NvjOXu
r/wB4dN6+UWznf/7qv8/SC8Vluo/cxDYFZIlyUdU5fz1/xANyGgwAHRjCaAnoyg/N3b8QzRgKP9D
B4YIloDdB9B6/qt/cJXa/8xgSrDXJlw7oINmmOb/I81RlP/h+pDmDmQobmYRos8AK8/7xrj5LPpA
sK8askL3k7U4Bgrv80j2CZRLrUkUuteaptq1babmR3/Somb7YWa+/Ov6+cgtdWlOBeckYYrtCTRt
4UoLwfDamOezLcX1qP0ekliChzUjWaC++KpVTX/etnceTMzDI9kBdJUR0vsEXGxxCEL6xkb4rOxS
ELPnBmDgKxyw0W7Fyjt9wb8vW22+HURD4SKiLwOU4RLVyB9JAtmYp7vD4/Zx7263tr29O223rrs9
Ofz+5PJv13XsPb9yT3fbg33ga04nfnt0Xf5u7x75u82RX/LV28Ph0d3ztye++cCXOs6Bn7bd2fxI
fvz8Jduc7z+8bh8PB36azY+zN/Nfbw9b540v4SPYzvwn/JrfbGzb2Tt77PK1/MQvu0d+/J3r8qPe
+JPDxt5s+Inf3ZN9OLzah43D92w2G2fjOM78ZRu+n583/zDnnl+cGAmf6Hk2v9s7xz82x/lLN8eD
vXEeHJdfM+r9LmfwDp9uu9nfO872cNrOH5TPtuM7n52f/NQ9X3p8eNnvX+ZpYqLm73ZPp9Sezb44
/PHtJZMXO2O5Ysu2UfBwtSpG0tNp+/h22L4yqI3z09kfnZcVS0s6hQtLiyPW1NXc5SE9bd2n778e
ffvR3vx4cER7xc77xXhjDy5VfCHgKQJjtsMSfT88P7PODvPNkuzvTu6d46zxRMwf/JZB5fxweRIq
SRMGT+7bK7uFdbq9Rvi5FQvzIn7o9kcUwfC6EAtPd9u7eUNvT+//x38f37acjUf26unttH07PZY2
B+f09sZa2vc7NtbheXfY7Xab3e7efmCHHZ27Pdv5x/39+3a8t52HPevNyeNYuM7TnWNzPjfHJ+fu
jt133O9XhrM2mkWDlip2nRcxX+5395Vzw4yt7ep32oRbSzJ/hA8TNuHJEX7CD23fHv0Nx5Lj/jgf
eKbtmf8d7B2/mk+1bzPC49/7wuntv939fv93bz+9rG2R99j41gdaOOC0MRXI4tmUj4fXx63z9/4Q
2tvddp700xYf576cZjfJwrAQGxsf6My/dR+3r+7r4fnkfs/xbTv7+92vLT+AoTzu7N3rl47pc/Ei
z4cd+25zZJ8X9ubhZ2QfX1hq15Vt94kN8WbZXzcPeJKta+/dzRN+6HiaHczttX3Hm94a5yLainNh
UNAoecJhn+zv+NzO5nP/2G3t5395ZoaHE71z3LstH2KD3739CZQFXPPiDrLmwPrj2tMPNJLUfNp+
x72fmIXT7NdOL+6j69wdDnjr/RunBWeNx+eW2G02Je51u2XOuXr28y3gfmdxtm/u4fERh82+eXz2
bfsbu2jLmnBLbI6cwu947aP97ssOu8Pj4fmvg2//9Tz/0F+vj2+h/TrZv3z7gLPDDz0+89u//mI3
4vP3zsMLPpb/Pu1fNi/7vx1c/v7FfuUWGWzbt3cc1W/3Dw/fHo77zdfDcf/75YmbwnniOnA2mxfX
/nnPRbR/unNfOKL25ni8x2cf90y9y6y+TzMj/5vp5nLFInfL/sS9fLpz9psHjvr7F/7xwh/PTuHF
vXv6/p2N6PxeWZHb512+4A/yvZwK4bwntnf8w97dnVyuPI6+7bjHf11yzso+kN7X+T9vxX/1iX7Y
B3FnUOHGLDaZjtMj55+jNludb+/S5hTZv+a7HnfJuTjYfCHeYfs838osNAvPr575hoP9QECw5Vfz
9x4Ouwf+u39h0tyj8/Qe2DCt2/nW5EQ9cHIP7+HC/njkQM5bfTvvwcft7E4De88WYvrx1lsXf3w3
L6O7/34i0nH3jy7fc3sB5tvh3xNBny7xrAmCSocrAAU8Y/77DxPRoUPpiy3ig6YsdDzUi47WfuRi
b1s5X+V/rPA8hoWYpBVAlHMruVcj+amAovGyyNp4JJTtKhuSN3+YSgqplrACTbscFXwBIiT6gLdm
5Nbi1k1AsmjWYFZoSFnIwpj9sA2STlp5Pl6zQqYKYBa8tCSPFqOSWqTKKtGrqFsF8jcxLNMD7WCT
+9m5Q2YOBhJjbkZXSfqdz11VJmLQGBbymrEaGE5gDXlLOlWD6TK3xpyCXNkHr7dtnj9B5vXSZg4b
Gf4o3lGyyFvt467gGV7SQzlWdl5m9FcJpeZ2dRydxNbUV4Z3xdRMWgOVFxRuPBEWkygXqZinbYwp
ED92Z2XTtgjJHdVRmqzkqC53IbgSC4ZqdITRSJjfkh9HBWYvM4Usraik1tGhDSN9T5tTc6/mivXY
oze3vz2LV/bHR3vL/ClkcVOu0wvCXpemYp9KHsTAEd0YK3auTSG8VRbMVQwPNpXzcXkpvYRhrpW0
wQBdo1lpisi/he30pvhduWLs2iRCHAuOhXc5aPP57z84DIvGa5KlI7pr8MSgsFzJD4FOKVdTzdHV
AYSsOKirg4NmWSfTNZOZLY5yp7ae2dBRQWt+q9qaFcmbsJGhf0XYb+U8XzOlQxkBZQEwoAuCAEmg
XUYYxJKGdZH2UhkdKLSlZNtK/WrlgM0h3bnbZSgfTC0OWEcvNgQIjEqb8kc4Uf0dLYblH4akqPe9
Gpd/VGb7/fO78aPJi4kMhaGPJSYyEFN6BjxtS5uhv3Kcr+155Dh0eLthAwTgeL49aquAEUoIKsTu
rPZLnBeRI5iZ8vhfjIXNzmEGOwnC4dyKp3l091hGaSPeFtoKEIQtkr36Ssri2laHZRBAPZIpsJAv
rMDmAd1MqZf07lsKiA8riY+Jnnp/p0UdvFr4q2blcF3dgdQFwO/zE4Hyn48rEgIUZHWltBvyZbuk
a38Aev8ll7Kx+fwEGjN5+3xzQYYxf5APp5jCWeDTUAok3xOoGae16aq0Vq0cqAWWb75HSOrAcwT/
IPyQEGCcmwkEM2wTLYPrVakUu86UHom1INoUFBt3WY88XaFrO8+L452iNaAXypmacKJzZ8WLXG5L
UGOUC2CugJDgAkhthZQmu45bRsqaRH/KajWoD4HSpmt8mIuixL+GDMk2dyb0+FRCFsdsgHQmoJGT
VvGQdnoxkbttibbYK9rXJ18XhmNFQXZTxRAbKth3hjGmg8FwUL2wDu0olCuh0KWngWHuHS1HFhU2
4MXn6UfiI7iMELIUzR55C99KdVtueh9KfdGHrCmsOv25bpv0c5Ih80xgGdVDaBWhgr0Ij0aZknyL
foY9QNbpVDlq3pPSfk7C49LKYouNXWGBQsJp86zr3NZPZKcvPWGXqr49Wj/yqC8/7eJmzj4KviSs
Z3mmhe+mh4sqRc+MKiNk1II10Aqu0rpz+4ReOh+sQK4rUg5FUGoWJv54QmmY9+LagKg29i39OTfH
cqPEVCnFFrXcJqym7W171/YJWxZwILbACS48ghfnJPA1biQ96tXC7UpTuJM9BMFNM61P1BDp5Bt8
osCVca7ZXYxTb/2hLHMVyVukju+iPs8PYH2nU9QK1V1raqojxtEa6PLa5M7RJrVzAnhVWQx2KMy0
hNmPyQ0lGrOEdqApHzLZXZ9ZYoG4rNB8uz298088v/Api0ogV3kCcS0uY8FW8fsM7vvS7rwapH9Z
Vq6SRp0tZMPnw05CaSIYYHuiCHHi4kTE6jTFva7SIN+3yUaMp3ZLN+Dng2n4LiUCkplRYC7aLPbn
WOfgvkYAggZt9EpMT3ccGU8UtmeYhLiyOy/997m1eRd9uK96X9brAUIIWwwTj1YAdP1QRZYrhC5u
r9McnyzWiWYHcA/sDpWy0iJ+4RyHSCJC75p0Yn0MaOCh3zoVj3mqmZuClujXoRdotk5JI/WfPwqW
OFeriK95kC+51Ix4MKe44fafhMZ6SUpNfpREuXUKOqEPeaVPSAjTJrYy4is7E8rpmeVENuDqkRcX
BG8SHYgLnUOahDQq7aEJZPERms9it8aGdeWsgwZ/j64BPHM9nq+iWdRjrfoIagowxt/pbdkeKMhr
xxCuxn3jGQ1qsWXdrkzrlSUlxUHegUBkVs+b99aHvVMFJRyiDVaVVpd9OwlDE4btvD5qudI+DGoe
2Zlp1U5Jj+KK6YttCxURESrdlqrMlbHsitC8PivKEo/iR2ZhyyI4CHIx3YquwMUKYoXrFQI6kQaw
C99SeYNSAQYroDlqpNymwXYCv1Ine6UwshWS8msjwrsQfkKWYEICdj6ZsRqqoVY0tCSDiylogBSm
N7rgEmMlYLs6JlWZOZnJDOhLJxZOUWH2YluwK+PRBZuo3olJmx5KxHdXfMs1Uwb7X6RDhovWWPjL
BkHQPE9psAY1VYMdGtFKn8YfQS6u9aVdmzxiIY6ABNAfarzzyStTMwjhxyxsQCMhZHfEugHg181t
F3bFynzNcDUyeUD9F7W0GniBVdJ8bifahKKpXgdQgKb/CGv9x96QK7NGQD3n87BhQtZ9PpYR1iw5
qj1QlFpHcImjQqLXjJ680p9+3B7QVVO4CyiwcVLEsOemDDktA8GP4RUtW2/bxEg2x0oXOaREVmox
16aOfOj/WZr//oOryPKx9KYxKpAz7v4wjUzZZHSjrOy3+WY8u2Isgg5elPg//C4l/nMjUjOggo08
Npi6XLwvoUt4SZU+P1i+pk502Q7D7vb8Leh/iJFnixLyQwoUabMO6LlFOiyjpC+xqPoWE0hPsjtk
GfAMa1bcCDQv2GdD52/GEFxAJpby38IoHGstK7aQYMTPtz/OtUlmIdHNkcjP0lJx/mn8LAFQRKOu
bVjdBCpIiDakCP76vBGaFqESoIOJfbPYM3pJH3RdAPIdwgrZ47EHDuPWolXoK47q2mrS+TkzjYLq
pSPlfDSeSm+yMrI5s2gGCgY07ALD30pat88aYPKfH5ZJpwQarzNF8zJEaIcaKHUH+NFoNO8OZqzy
UOBF3f/CCgkPiH64t/RlYttIjEoZfTxiVKfVfd4G6WbQlHAlHXtlHzBtc+MVzw6SOYuZizMUJa0w
mONUI4Anw1IdKdSCz6aK6P8RyUDgNnjbAHY4Xx9z6oRGmPd+HCrpKR0H2S28bK3N8jLTMZuhPwh+
KRLLtHWem0n1KZ+pXEBktl54D6xH2Uplcsx7zbJ1sXswezq1kc3clIHh3ZHvPupWUexvr9tFfMWH
QA4XPRS6AyVz+ciYSrG1GhTa7UnvZGnTDEGdfVEHTezutbbvFWcADRYeKlAQa2naK8dg5npFOBaN
J8KsxWIKeaCJbUqX/ZjOzIOBqI9uX4T3ioomX1t7/Pv2WK/tnrlDiiWdOxOXt3YrG0OKNig+LQgQ
Va2Vamuk09pJmD/2ua+GUhI5l3dWODSXFzc2OWd/ALOW23oQ+nQHG/lhzCbjoHpWsLk9oMsZxBSa
JrCjYZHG9fMdhK/UxUpjBnPAdkDc8wTsh0jvyFerVrTfQZ/23so5n/3+cnScvDnTiPtSl6x3QVwC
ewa+CQY2hc4exPMfZdtPv8rWSFxJyuRfpEGGuyJQ8n1ayfXb7RFfbleo5gkMeOkQSeLVzkcME4Do
d32bg/aofDfRjd9JZbxpNJfbpZWldquuRZWXm2a2yKOVahpZ1lmc6OP9DtFSFMoSqjSZAJpWKdsW
4HmXrazkxYMDSWj6ZbnhZq49Ch/nVuQIsXU1b3KgVkI1Aa0Pw+/lNKaqWxWe+qWMO0SPYzMgZ2Qk
Sb12R1zZs7NyAE9Ylfodr7pz89VUGIhNgt0VYOLeAuoD1gp0M3jNa6QjV47hFcdHqYSnMiBM8ii8
Cc6tKbIQq+BWOPh6DYJTjV8lD5x6p1aJ5Kp1oL3ESspTeYD3tNlCd+oZcDzV5degUrNi5b11Zeap
x9KjCf0UKI/lqwF5sqaaSiST4hJyIfLnza8e9I6bieCNk9GLT7X5h1T6waevMiaBMjqZs3d9t8W+
ElP4vsuCnayNSHw6je8pE/QWQHlXpvva2vLwogeVTnMN2fPz2U6zLPLoPM1RP2y9r90YKcYGZK13
14BNM1bixmvGLNJWZCAtkX8WYWMDhWMgNHFuT2TWj4WUtw+wuwlup+f9621XcMX5wXOKGQqKsOQt
q3ySp2qjkTEuIzK831EjjV/Nxuh2QNeSPQXN4Ntte1eGRo6ermOIbmZBl8UzNgFMmrZjjl/PDZCa
AQVMuEOoqPM9n18yGBOpXc5DI1u82BuhnhZ+3cAJZo1qheLY0EJ9pk2ZcpAQ1czc2wO74lPhXWNg
eDlI8t7LEx9eMNGQ6Ynf0q0vpSnyD4DdoVQrKfxBv1LLv5ux6sQdrEL6ysvpml3SjZhU3ptJFnul
bcA5yEhEQUaSkcEZ2lB9kIFwOhWIsq9QROX3ZhcIK8HdlWWkQYEQAGJK0nZLVuXOACbeCD6uriFL
4GWcciB2uWMY9Rqp8pUdCl6NxoF3xBVN6ecnb1L61kAOKkeDDShw0k7ybtQ7cw8DTwTpoS+sJFqu
DY1n9Vw+IV/MY/HcXtnDnTOYVkaJU9UPsjDJbgp49Bno5OckwufnoQQGAlJF5pCBLRMGql7KjT96
M7NWmDyoFemjSNXWyIznfb4INogLaQCXNaqBsF+dDwgEe5zqGt6kjJJyU3qieRcIQf/pXBhjmcVI
MCWCjpHPrcB/Q6J0BPJYJtpgOHSigy5UI+pq7qiZYrniIq/tCjJU8zuGoALs5Lk5UZz0qg3xW2g9
v3TN9JTCZgzJD9GLUUbliiu5Zo0c39xCRZqYd925NThVIl0pONzVWPrHDIz6to594yAOQ3EHXVa7
MrorS4ZHJhM9kzpSOl14ydiQC5hFQPn1XVFQlw1EAD+QgHlrUcSVzY6JOTFGjhYOr4WPHApVCpqQ
czzAw5+6Kb0DrhHnZmiHoVe93HaRV2aRSaQ0SZMC2uZLY94gDRmonwyxSBgTXD5O+SckTZpne8gb
qGT+1eDz3pEbm2wpMQkd3Mtre8qR+AkG+ESiDor0WPARmvNgjQOOvVFhg4EXR+pXboJrc0pQDde8
rM55pnkaPtwEQRMJRSqoxJh1cpSpJiKdoEAIqEIfcHtC1yzNd8MHS3pBWxhdQZldtE3YHXDVTbLJ
xrgD9h8XLOVtc1euGguJbRLexCbcKYuBpU0FtV0twTAAX8puGjXhCxBmyy21utwIMEodYVTxvv0X
RmEIf29B4rW0MFqlVi+FpgLSuWcSYSqIv6aj/jXQs2or6qWy7etAXbF55XmG4yeqpj911lJZzGtt
TnkdKWhw8VKSbD/IjhbMwd9GL4j+zFMlfdNSsXI1QawOcj+kK87mMpaeq0K4UCJqcFfLwy+quQE3
C8QgrTFIT5CWjDacY/5PwSvb02QK3qb2yvokFPXKzXfpdebtykmhW4+EwvI6yhrVChvyk7Yn0zhE
ScOHLCeSn24v6KUX4NWJ+hJdr9x9hGfnm7YzsjYM5YCEDRSub/4UdIELzVOebVVvyN+aVvN/3rZ4
OaHzO5eUGjp9MmXZhZMLmlQIxIoIIm3CtLfhrtS+WO0U+3ZFWWULG5UG34QvdrZXeNFa18I16+9R
vIRMzBxnL8YroBogqYShYlEEiWsIHExy93kABWWfhJIdZt7Uu8UgFvGeZLH01+3RXzoJtHfYyNyS
5BrIlJ7b16lIECbjJOQhVg788zMu1H4nwxK1/bQlUqQzEnk2SIL93BJvB9maEm7JzLPQLM0msx9t
K6amv9U7bQxW3NHlKQU+yjOCuJA1Ja1wbq6OhDgamprrRE7K31wgLtwIqBLHqGQ3EB/u/HQsfxS9
UeyiUVH/uD3Yy8My68mA0J3RwHCzL+KdptX1uK2xTudYdCcVumhrUbYmTXzdCip9sDpzO+uLQIAT
YtKl3RMh9oJ1jEb1oTOHz9Ftz2EoQwGEz6mn29Na9tXU9PoJdKUxkf1UfKEp3RspQovdWi/YlZMP
VwMc0Ejw0Tq4LCdRP9XSPmsz2xdVzbVKoI6WlPqQDBjD0TQb4dMhKa1QsOFRJwNJetERBpEvRLXz
EiFgp6ClaCYPGnmvTeoP6pfbu+HaXqTzUvxXwpK+9PO9mEahyHsLIiAD9uyDGJWqQzIhdeWxTw6g
88VjSb39Saui4gc4uGLlKFzxMYRxTClZJxril73BsHl0tH4QfHuDL8h2SUbxi2omBnnMwaheZVnQ
OltTw/JVDf2xWhn8ZVxAhAWElWIPGXC0UM8Hn6MLLGukX9CxyMUfLEao2xmMLhEq2H5S0+oYx8++
MMCgcnvWr7g2DNNfwCLjdpa5/yYM69LveASMUlk7Ap8QGugp+C4ZbbwSuy4OIifPoqNHgoVYxIcT
2Z2P0euCLLXUMXTFvtZcyUzqnZR30cqAlkm9f8xATEEWkUO/fKtlXFBiqCihG1GjaKwEPkx/Eja5
CHtLqdfiA/XE7Bgrwhdv8IZtSbXzyWubT27ni4+xcG5qIfYNwW3ohlWV2oNmVDsCw36XGxB9x9a0
yXWlsTnNJN5oZtx8alnfrdPgR8eKRCaVDM75XFd5iEAodIyu6fvtUSv1EcKlttvm0JqtHJxry/rR
1CJ7ok+KMWpw1rmtZYWbRklMVx7qfGVZ5wPw4QX+PiBrTgybRHM8fOa//xCnC10QawGap64XVkZ/
FOmChftqLOLqoIyRJb4YBWrtn4vmZqN00nMawZiLhLOLIFYZ1bLScst3ey/wTxrtTe6cuVoJVq8M
DXEZLg/aZ/jfMlRuAYt4AgkmGGVHM71rpUSJ942SGvIeuH4NBshABX7l3bNwOO9Do3Q5d2phm8fI
+XzmnuEFISRubjqIkUcBuGjDyTGmupcqOx5gWELUM+j6nd+WVNtv786LLUM9n71PtwLN9vjaxZUM
M72hCl6mOhoUFnuxQj4EOkdvxcrCo6uoa9EkThhFmRYV0WW7T5uEAFhyGeqfcPQ7Z1SS/DEqB2sj
6IOwqUdu6xSu160iT/6KO1941XfTcA/N/XAy5RR14eqsKBe9GM4PRxLhPPwia0VX/hE28O6qNj0u
dbNSjbpmj3PBnU8sR7v64gwGk5rInlDIkNepHczvk+lC+5A4WjtVK8f9iily9xYpfBqcOIeLocG5
F1QxLTUOvKHBxisz+Ay5l3FpcK3c3iaLiGCeRbogKLHzD9qDSx3UKNZLaUCj0RlrMb8LvKzYCd6U
OrJg+M9NR43f61sYAdNBue8VrV9ZxItzOZunNEJQR+cOO/X8iMiCZREDBxDwkHHZIbEj26pekZgW
BYX4IBdXXnWXpwL1dWrQXMTUNOmTOLeHgkDsRRAYI0ASq/s4yTrI+INmZVIvR3VmRV6cvRiuHHSc
Fc+hom84vqnnTjLQeScF1lMH5+WKn7lmjuzs3JwNkILxnQ9Ky8idhqbuuzgxMYu2hVqNYQDdJ2pw
rW1m6gij6Ngkobq9vXmuzSaNQ6QBCP1JfC9mMyDVSA+/LDiKiYItXLPfy7z+ZDsQiwTbCU3RZHSo
AHHiz0eX5GMS6KaoOiPD+WGJeeZSxShWMnCXQ4EIRtTJwPHIIBZfzGEErYDfo7vsyjJVH82EclcI
Q+nw2QnDypwjoiRKYmqZmqpzpQ8KU4jcQpWJzIC8bkOY81b2w6X7gKuIBipa4YCFcreezxiperjR
S1QOhG7MIWUXud4gad0PEKevTNvFFTd3NBFToedjABZaXnFVPqNswxDecaBif05wTb9CQ19uy0gb
3BrK/aNPEvW/GB+dEAjakp7F/mJ81cQE+yWzGIVBScmYVvZazgyo3tHLuL1g16aSE8X9wntlVhs7
n0otCWDVNdgW8H83j0WALkXemdIPlQbDTx+mGb1HDxIZ9Tmtt9jn4lSGY9GasVv0U76z6uTvSoEu
//Z4LteL/UA5gr7/+dpc+ttakWAOAtnKBjTGr20+Te4kqME9uNf6JAZFcsomoVqrjV0ernOrCz/h
6WMOZMsLXYjZJ0Q0wmaX1528vz22y1iEoiYZNK5NIOjUNxdrNYxhXAo8SgSzDb+kcTshMDFkTqoW
8p0URPCthb2n7NWg8X7eNn1tgFxivGxRLSQHshjgMNWFAK817yFdH1y9leP7uFmVhb9qhaQ21f1Z
TmFZu9Ui1MVMTwtdA3GZrVLkMT1k0lpe93LL86bBESozcxa1OPl8GnNDTDMJgQxXbCev3cFTX8vb
KaridI8uUNOsuMR5W589OlgoxjSLYPOK4jV5bq7zkZgsJzVyvalUd5DuTk+ZFiZuVM25Kqvt1jgd
rxwBsn604Mx5c8LjxVoFjaoKndFHrmkQbTSNRM3KEHJzz0Ol2Xb0ld93Rl2nKyfvyrTij2m6warO
namcj7MR5uCr7CLX5/LZalk0HbywJaWb85hfA81fmVSC/1mHm4PHq2oxqRZ0uAZaK5FbN42fAz8j
9HPoPjB1J9StOtjHao4wyO1DcGWEPONIY3HBQRNmLmI5RLv6um7b1M0ohsIhrXqvkFQriMnk3Z+3
TV05CRSuOOYkiinnLjuomtagChB0qUsfveF0UocUx2T9/m+MkIkmzwEUbPkcFiH3pZ+vSV0aoPtN
kImim/XWtHKDXswa6ROuMep+5GzmRtfzfTHweKO4GOUu2PLyKSHt7op11e+CUdK/3R7QhYNkv0Pp
TOjB+VZ5r52bgkq8mpurUXRAC+XVozPLO4TTCMjVzb1KRAjBL3v4stW+KOO3qG+tNUJFSqgXS8f7
CdZYAuS5EwQw/fmH4DkXA/qMy82oiTE4cGGC4D/50iVT7cfonKg1oiZ6mE6JZYOfrFG9E80UWlJH
onTnlSheiFIqvUypMgY/wxhNdfXQowcl/AHRMBmKb0jnRlmETnBXC7+zNBI80xFC0UMyJYyhl442
InoTnuIEY9aVott0lHujXWNFlfLaocMgoNATBP389cFUKj9KI0ibv6UGpuJvkzzpykOVGlX6u4zV
pnXkdgylTSTkIRoVkdRE6bEtovCIUKkOE7oRdeP3AZ5fCuRZ61eRsZVVOIedEbG63rKpsJnVCcZx
2BJQE0jMP0jvyOqdDpZS/G3VYJ++xjwIlcjOgUXBoM/MpIYL82XUZnz4fPCORRWliE7Jbda/ID+n
A5fMm8jz3JQieexEY2NVXwdVqaLHKkcaG/EbyyNByFhy7QcEy60yuUrZD4a2r8rJn5RNg0YOCm6J
mKCGuq+CWuh3TUqrlV0T8w/BRhpDEzBtapXoKoxj4SGxE0CO/4xevJT9TlBi+V+OzmM7ch0Jol+E
c2hAtyWrSt62bG94JD01PehAEuDXz63ZzWL6SaoigcyMyLhedaFJCnwfZ9rZ9dBO/SDu8cv2+b2u
kh2z8+LOFY3KOvOrhjhLPtylcFhqJYdf7X+GkGzoQ1IQHXE0szPqbIkC4sDncw5Nd4CCsyTvQW6j
+e+wTG25ZAyZ1PJn7muGrrCga5AztLJ54l6WvqfNc1gZ4no/k2JfRvTK2hGyTluPlPD30JAI/loF
8TqKEwkCMK2v2gVw91NULsO6pqzNxPJp26K+3VLdFputs7MqS41d2dD071PExj59lxoS/bZbf8uh
gq/BLp7i2S/aH8mN7RVZJ0RczId9m2ovRvF3guUPjEQn+PX2XRKkrrx5LJ2sLNaoBsgRr5M7Z3YZ
+0kfigSkOD+eFzl5qXPb4VlfiO3fL2wRKPUZB41TQ/pwy9Jyt7RLtP3lrFw9J9WLbPbHcYmxQV6I
GVgeWPBaTUGRNYX2F6AN8e7lv/OkPDL86zycWVsQFn7iRyztPrOzLs0+wc6rxWg/h5Kw/uvNG+T+
KtW0FH98ItrVC9utpj0ESS62jLWIPUpjR+fqsPYQPe5AAuUs/DOM399agXtEH/ol5IdP2xjdWluH
8k3X8bKf4rznBALItJC/D/WpdwtxOdoW5TVVI+yiTyU7XtRT51hiGtKocXYsIqoWanKgNnjdkGRn
CTxxDqUW5bwenTJmDJgCpUcLuFkEm5xJ5q7dsv8XlAIVCzbEjAsodXvr9PKERUjFbMy5YrduWju7
2j5xWAqQNWyVA6T0PPB57MjXE7bk1PZx0XwFIzAXOE2FszvPYTkQnsDWjs2TOt3BImGv4IANlp+u
tjVQC+EVCen4Zz/ETCi+245S3ze9E7TQuHRbDsvFZFgNnrOVpiAKD4Mf5sGt8uuwW8guqkpVXmlO
6xqPtJvoIQXIAjbRkwIEwpnnEg/e1e53HF+veRvYZXmGZTI2yXFWSbS5r1Pe0/tQ3cUgss6apIju
jN6NuYkxDc0e4MVdbumW2MU9zjBRY4fAXWB8j1092vFyJM+jgkfVaSL5U5jUW/JfTBR4sZ50bcN/
egC9ceMCiXL+RpU39y9dxEY+rj/MShgPWSTt//N8zuTUW6kWss1U63rjhCQXvlga5OXN0f3UXrRt
EXo3MFDVDBk0cL4j3RFwVC12uJryvb2AAuoSErGNhZuGxVbchblXPiRsHpy8Nmke0NUG9J4uSubg
Ja6CrjkybpoMSHN6u/IhHNaN5d3BH6X48Hxm3z/8TZX/ocN6ZiywCJFc8GshObhls9gMH0LrX2C3
dtqb2ao8OIQbZXrW1Ik3fviLFwvYkl03DrdwEZL22Wuqdrx1uYHzx1FWxt5y3g0fu3Rt+VaoZMx/
or2Ku6e6EXH0pEdnTz7wAo0gP3pRRYfSHVZ7Qa0KzGs1CtPocRRd/tsnszs9YlutupMpKpN888j2
PHO5i93laQo9pf5LcgnJcRITn8MRyM7k/1ZyZTqdin7yeKp5RhzzFPgd8pRQVod/lN3H/boUtWS1
X5q8bd7yItaOupTbHM7RyQmmwsCcoVHI4RbAmpv+rbHdnF/YjqPaYCS5chHZrGGEf3uTMYvPBr0y
4X5gQ2MFx0cSUgHbM0nKCujRBuoFV+pU+qOZs9CqUf1GS+c44AvjcWZbtiw8nXyNsnaGt6iSXUXF
0POglynOsB0KVNNbP8CZ4i6dVhyksZkuYoBE7KCje4x3lQg2EsFzuKFp3BvOc6wH8/IJnSOcUnao
AGJ7tdu4WYMPBI+lC80UAFVfYSuC6STjN1MgnL7lm+j+K9RQx0wr27VhGjy4b65gYpb5PIt+Fo3F
1IEY3ONnDF7c2EnnlOYpVJu5LHi/8ls43CXgnaUcP2IX4ZcLdiWZHFPPc2v7+r+wCjRh973xn4Zt
C59YPC30/6+FT0DokJU8dw6v1TaWyx8qhZiRdAlq9mLcCbe4INAk10cnyoFK+H0yBZc7kFkk2Hju
3uB18mXZHf7UZMF6MBstnbQcSDzIMOIRRxCMbVuf6jDIb+lubAc+qN2/KsH9fTVob5SQ18Ex1bXW
3XECwAvgy7ryJOFIXtB8kBoy2GZwMLXlY3kYOvAh2Ypp/DChXiwXG9fbp48Xk6xyQDxzBk+SL6WC
CUO6N65WndlpW5qruVojC6ssxjtGWlwC1qkycH8qK2ZzXRB7YaGvqggexaQNkTVb7B4cwTVEnj0/
Klt6D4gL7L5cZpPbh+LgG8+4mOyK8pnjznuffUhIqWeT+VXWUfEaFCb/V6LsPLkT8Sd8IkJAVqt6
dCQnmkAfshsO7TiJZ4pVgmOG8HbIO9M89f2u5gtPzvVwZXp2dE6Lrz3z2rBpPh7kGAHbqIN5Qwbq
eTTDOenkMbex02c1/+bh/D0wCbcNwBOd5x5cM4/8sYPcqUXwJdqOS6SOuhW8zuJ9JVvQ3RR+v5sD
zmaIX2zlaP+iEvvIVvle1X97vpoqq7ZWnHw2vwN+W4WlKAgGhe2vgzBIs9OdatnyPxnDUoMXkOzK
1K/d4m1q6jq/lEW+eWlEpYIFo46TPkvcdnhoWpBup8irybRJ5iXUJ7+fHSR9eCpJ2u8zEN1yxdmb
gokpJa9+5wTHfemG5y2au+BPBz3dzbZQ1ICwTDTMUMxGY+6CiGz1w1D4SZGpYovcQ8/3OdyPu+Nd
9kXdBVe935qcfyQk1WW0uDsYgYTvUEeaw2zeK9meVLeKBw9rVf/t9o0Fk8yZmY6wXotDWYz8Z/0m
SprjmqxUfGFUBQVOcRXdJG0dyQtq3FgsaZuo5rfZfbP9hgSvfHTtwH1Sl1XlH4AbJNNJ74XD3+LC
l6FakiRyb9g9rkGvBG9eAJn4WuXsAWSlvxbPe1QoYIU472/MmlNcrttGkbfuoK4PkHwKkxE8BcAM
tG/1aEfYRrNMytuq7aHcascvNIdhUsPRzlcOxm135evkOfav6BsohGKVlfvsLZrIggCLQ/fRTOPK
bKyZ9aLueS0BleOH5+YL88oRjyV17cu+CKJdnN6rbno3WJKsJ/mbgr/pm+JQwDuC+VqzuXoCigx9
vaZ+eAYdpupjbiqdpwUadXlZbWIMTw1WnQaGX1xGp1znjIN3kXeAX3vjfshNnA1RbHPWJ4aQ8zHx
V9yguSlzyDor1NEtKGCmCerp4b2sfThCcdSAKSzAMbOR3EawKjZWJLvLiX3XR2ZvoI3Rj1b3aoy0
y4aYoGfh/QorsV4QcG7qSyXjabihVqFra/hawF4GyZl5US/BfJiNZB2eBZbyHVm/+/UAqv9XDv32
H/Ev5ddWNO2tCvDmnYB8Do97vTQvIJNac3B4oD4WXznzBQRf9QLaB5xE3bm7f4pM2FIUOHkiDgEF
hX8RusZtrvy2m1/Q2YMCMtY80b3tWvnPEzt29sgG0nAo8zrkLhDcWhk2XvKx8lbGFcWgokFdWz98
RJUnnGJnmSk54dF3IFlFU2Rea5XEzZWWDeWwXp0IQPXKPZTOlfL1cSCvrkpDIcrPumBzPsW05nQv
9WI3iEXdmMO5y21/h4kiZ8XX30F8R0sSwjGvyQrASJH8cybP/HO0SP7NMqCzXet8tNniLAGiZTxz
n2Gwayv6kM475gHtOb6Xc2Ckcbvxa9sgw2FY9SGUz8nu/yCW0APpBDrHrsX0GudR/90pK/xrn+30
C9cJ4ypjnD2NZHEwBT6xudIMWR3keE/KcnTf1j5feV36vfgL8Wq7D3eZfyXaiqfF95anRCTbGSI6
+dgndcBWcdQhOh2ruh5Pm+zm6pi4Js5BiVf2bhtb45xauZnviEjSJg2E1T+1T04CSS/KDw+58aIL
KE6rw+Cm2L9mR66syg+xMpdrM/vf2yaXM3TN9l8Dh8d+jJa4vvNqz/nnLd12vwrm4Cd/nMOvFRbn
SxmQksFKYztfL7AEfV7bhfPd4vFZL1tMuPYwblX3z4yO+FazqT3ON2v/VL0mlgWCbgv4uRolsmm3
ql+3nSebbTZpmqMVsm1xbrbLjYAUD+1Q2fFfEcr8r/WH4mnhCn8M21J/lhpYWbryqf1Eo55uTDe6
1PqK7zwlg8W4WdsI6kCoXOe1XTljW3CkbWERlOVyn0y04WkNb5quypbnNiEOqkfX64w6DQ5QOixQ
JBqd1tmukODGKoguUC7dz1A3QUg+ySwe5BTwunusXZ6Bo/TwB8Na+5TKyER0pTgJYtQmYZPj5htW
OBpj+usdzVeeNo/GHrKURvbUEq4qxKWlgwvW6TDrAQfBP50jHrJ8lfIhH+PyDedF+7KBFKLDjJ0F
YuSQjE6ak8AQpl0Ym+emLYJf0KXt3TZXc3FtSgEkOokpYk6T6YB9N8tZUXFyt7hyRwiyJ2OS5IU7
vQcoF1TqpmbDW19NfRv+7Vdf3Jla7MHJjcvyHc7jvlxHxZQ8l0luDbuPDTsGzFiCPLPlOB5jF3D5
5ehKBVVeDvK/+IyVBzOdtzdyn/Y3uS2Dzib4QIrIIwtzzfLNXHRIkdtpXcv9I4fsaW45LYLulHiN
d+xkrLdsxDJBOTsUNHc5fzyfjk3sB023/xI0fvGnmVj0TSs9Bl5aCGqAg9dY519b1d0N637nI5zp
VXia1mqIMrZo9GOk7Up4L9kOfAD7Bt2PtawHct18+JPDHqoU6Fk4HgvK9iATrXSugnXjz0xYgiAL
stuiKOV9lj8ofPmrM8j5XWKn/4tMYG+KdoEep8s2eY+3tf+PSWD7OC1D910Hu3/V82eChnF82l+D
SkRaBp5/fHBbkl/5am5jfu5ieaJErrdj7vgrZHmZj3yynBnMQbxgfm4J96DZ93BFcHpG4+NKl7ql
BPnW7s1gRfB3tXNwF4X19NVWjXz3IyS0dJat/m5mkqdS0zL/zGZAmx3HXt166bTM8RcKM0XyUibF
7R6MZkotH+IdMA8H9FphltthKShSHHcBsJdHbc9a1yhCyEV99SmwZn3GVSj5vb2BlRCMGz1QxBp4
ml0nQwvEWinN/17140Xeie0uj89gkBApVqdjCRAWkGEfL0eqJqsyOe/1Bzb9/NFbwm2F1cwMNuuK
c9U2yrW/VCGZhCnI+6jPCp+F/esYsviXt1r5Eu6J5OwWu3rqlY7fg8J37VXSFM3LoOv+R2OxviM+
orenKqwSk/akYHw4hkFq6nEDs/xfje5zuyqugLwkOpMjNoyejHKi98UfaOVwEYM9Xleujq23bP2E
U2Paa+3UPkRommRqX79fDoDHxEcV90TT0TPkNKSxJMxppmq57fb/E09lOwL3HZ3wW4itLY4lqNxL
VgYgtbdF0zwon36CORCa8kU75vXttBOUcJEL8PVwDqPfopPqGv86VUy7UmK4OjYvTJaj8YANOd8y
E4u4PDOAMdC3DMSIy2Rv/q5CbPrZWp2EJ6177xSATF4zcJR7lXnTNH8645Y8hpj78NorIknSJuja
KUvIf7xByuyDFOGt+lN0jR4ywN1eSyjrSu0VExzlp9ovuj8LDOUt67bB3zMtXXMr48ImXIW6eo5J
4o3Ay+oqOvnx4p74jmGrEszT3HXeLD4xF7HuztK7N4PlCubblu247bJBJXqJBHCuawKFuRxLyuoy
5SwSl0npmPXCKYYoOkxBzJZ6UHDISIZl17nb7g+zbsfkuJuyubHKTgENWGB9yL92fqi2kFtNRQUy
ZrtM6rKKEIqOO87DjyAf9q8xMc544DtsbhejPfeQbBAT07bJu3ctmuE76VpZZCEVyg8ig72ro02X
B3pmda+NFe2jQxSDLp6TgSHwwfS+hsyTL9X06fq2o+yoFrncy9wrwkOs4tF+N7tw5lQ1mrdAxJpv
waFUpzOcfZi/ZwMAK87VlPyEQTWp4zjN+/a55Yv7J0Y4vLSrU/Li7Ovy0Xdb8tPBUi1PMTzPN8LT
5Tsk7Br8oi+6T6fi1k0dOu7XXdQJwUth0p/cKYTLm4SwuY9iXpL4aJZ8qC4nZt1z6inp7rdFm1Cz
nFGpf0I5M150jUcygM8Auz1UQxOblLjS3hzjuO7BKSZ+96cxBCcQn74rkYK8NJ9a1pShXuSq6Ni1
/DKHfh350SYeo/ngAE+9o3ge6WVta0dQhVS7R7bzu46Z2jB+CbuGcfHT7ueRgnXG8SmuRRwfPeJ6
KDa20W4ZeFHFZCpatJMJa/aeS2WYhqxH0/7n2Qh6/cD3UHmXQbINf8d8Iek0j5bRz5gx09bYyF+Y
9IgQXuEsPdES0+n7TIcI12NKPA1ll6l9Dx6XemtuV0dsCj7eRitU7Nj2stJMBMmXkx62k+dRY+CA
KbABw9KbGgQao57rafEc/u9rf+/6NXWbrXenO+1MfWUWqip86lpcA6mxC9RzsHjRPbF0fpTqIVz+
YyHeLCnDEGc4QEdUw6GbRMnAakiKx9USjAN7vGvg8eLa3Q6BIaGTOXQSTzw6nrxr83x+RlTp6O1t
r9zz8d1+VUYCsR+JauKfV1TTqcjd9cXbZfIwdEabC+z69eOsCtc7BGREPOmEAEcyvcHIAsTdPOQq
t1yoBJzZc8VpSRgZvXVlDeZ0r4vVzfpeVftdIxtatYBrsEtjvQTmOOyC8E7R7rDhqyl2L6dh0Gs6
oP+/lDxVGmdNG5fMKmRfcBhXvFAVXpkiNdi9aETDoLhYCj/eD4QTD0iZea2LNCZ4PAcGn5svqVrt
XJR0qVfMVP2HPtrCfyWcvIVzq9A2m3mAojRo2905NXvR7Icp99aXLRCdSF23sjPZGLKNEGGqqMuG
bsDwbcnGMjGmC3/fGPPih23uNzLUggydFrQ3w9z4DpFoes2xyDkI/oxCyLPddqZ+rkYIqLZxF5nN
Z/yjbsXd1Lqy/RZltTOUhJj+kqPQD8cuEonNBP3BY2JqKie2i6YydZwZWnFo2+Yq9z32erVBlkkD
khnUIaJyhTyIxtfxTe49DYCRAQTAepB/ksmlr3ZZunxG8nEZYYzuQiG0LE2qmxhNykZ6eFwqSt4D
mdzNVdeU1BhrIdbxsG7l+u3l1mmp97YBrm/XuleezsXLtEv/Ce/v3qWBzhMmrI6apmOH2ne39wED
sLII9Ov/RYY0WZPh14PN/iBUrt9E3gNbTqax/g38hut0ACj9vVkxPfhWlb9jT4QHzYGfPwxWhRxB
ee+9ra0ks3dl+nQZeb33ky8cefypPGPoovtyWIya/kYAwkW67yuJWwswVFaSiXIhrw0SLPecfEBB
m59pVfch84vAfmCSFn8VygQXWVKaOW0XV9R3JJaiJxV6XP8MNi4tfv8d9MHgRTDOHTJbqNbDX0GQ
o5PRjMb3nrfVTHonM78K+LSMn/Ti3LX1+aQxZZk/Ka5PnW3aXW8QR9i+xcgcCdDrsxvemWAHbaps
1z4Z11Lv8iPVg2dAd6fjyn0XRyuH1RSFzvMYq3q8mfPIMwhM3RociqhlTEmMduxdLqMkKisgYSU4
aFfZf3xC58OKUrPJBsapb0CjGZY2C91WGkjGHgXRJMEll6DLXLvLEcK9veufmnPSwAmesL3l2PMV
7QflfRrGov+Xi07KTJlypBVe/f65Nsm8Zejl1XxKpCL0xTOV+zRRgjhZiMvncab8nzgO4hLxifWR
hc34M6lSl4UhAT7vhhW8vGXmJ9YqsleSjcDfOKhryNHuIruMh8R+rEstXgq3niqk4GkCtJ0zrV2B
yTXAwNfhMSSe9Gfi5nlg0uw+ktnbe48jXvj8TP5swG+cFWJTK3d6z5n8ORe1b5fHznHn7iYP9Q7D
ktcrPLGMiP5Xi3Po8Tlv+NjNM7W8H1dJhZtnFlWGxbb8Vg2zWZYoJxpaMcG0Trkly0ePbdjlOOl1
Ohb5jMRvsPLx+VqPomJqnfCpcZtm5KMuqBV63KDfToMwfVQzR3Fma8MTG/dO9E/7jn2WdlnnmyEO
uXIsOzduFq2B+WIOHslsxoR8ERJ9W15VEnv8+ZojE3MYep/yr4dQT1leeHnGWHf/qM3qftqmjd10
9Rpxw9J7/xtGG4Nngp4JXK2RgN+XNlrB2MM+v+RziMarbhb8l7tpHSlpZdQG2djEwT90jwC1AxfB
WSzu2LlScqbNIjje+WF2wlhccaitWYN86N3aqXNeWyGhXAuYhVW2VW18niPniPFRyfz3QJZc/9xs
vv02OLk++YOgtNBstOoYsR0SZnJcZ32xkZ9+zcDH2dKeR+gP1ZJqD4WfC0Dy8S78C+tq/9MBEPqG
S7X8uzCb/STO0y0v0Km7t7Gugt9p70uTUvQ4zPzR5r6HfpR3JonHbToGa+L+YBwf9tTLa0IAoFHI
5spp2u1dge8Krr1S5dNB4wbhQWax8x/voxmZHo7oxNXaWko8nDfjMWxEORznqZI3M2kTyE1Gyd/c
75gEuH2cH8ppC7dTVO24CaslcAQdQy/m4q4I6o6/GWVAZIbn1Z76ZfHbrOO7u1Zu76Als5D52wyb
fhrUTlEr8jkPMsu42j8GKjB1Njit79zseTtBLN/H4FN4BkVIFbEHz5QG9jlqhDtkSSCEvaqm0nvB
DksygOOW1AZRT4ZLr12mM8W5DkiLPB8eWuUPLYf7pv6ICXmMWxriR7q7Q/TkzOFanDahu7/RQHWU
VYphdQpIPuA+89rhRY8m+I+dC+Yzqln6KJ20YvniQ5Jk6N751nr7bTPJSqR+kzNtWosgesCrOzSH
mHt4R2qPRw4lESys162kQ5wKAC7tRd6OUX3jcXwweS5H7R5hVVYvdVNYxj3BJqpjjy9JMs7zGCsP
Otwzzy64h91mb97Y6wq7M6y+KPjn034IlbdDjq8MGsfCTfM7E6IrDyg+7nW4dXlDhmUSXodNLAwD
/c38Kfko34Z9Z8nY1EnVZ6Lh7MvW0gP4K1Q/DidGQsXjXJ7zOdotdN+EUy7v7Hvw+qklx4Biu8HM
h1LGs8wKMWDFkHnsXc01798XPgEOSBkphC7P57BtKLN4OZU3DalbMWIg3ARzJLmJM01sFY4aNlDn
+hetJveN2yDKj9LQRKSysclJrVrUt4Hd8jCNjWOqtFhJJspaxUD1MrZh8DsEY/muOFJKPoRouepd
SqJDjAdKPu9Nu9xa6fTVLdVZeLsNTqQuglWtVRYEHaYaKgemNa67utOhWz3BAGYveHjKIOg/V7vw
h4x+VTx1NF3vhp6AFR/RE3Cwx0P+2sTFYNmm3KMoY/CPDIDUO90MA2XKqWOm3mTtYKeF9Vl/uneX
rf8RrQiqG+OFwSXb18tPuLbB0fHKZbxndI/mpVmKtBxKY/gvWbvqP4u2+tsyfX2TQ4h1Ih9I9Mn8
pqB60yOl+aFaB/mgsXvgEEODJUdptQbJYZUgjz1iyAnd3KavqO45BJeSaTk3iY6mrG6qma9ii3j0
dTwomapylm8J1qOvsnXNmzNG8ZJ2njJfipBo91CXq3iinthxqIz88lHcvUq5TG+N6Z0k5ax2a3ag
8J3gHJMTRYsthorIo1Dt9G77rNOKABhGDSTIM+YaoilO3cXIr8DV8tV3ouVJChrUdI7X+cdzCkU9
QhM0HHJkzauOP5CSLl/8m4qSNMzaap17PCvkVhP26RNMuw6YLHj1u+GCu7D8juQWaOKl7e6T8zRW
4UGKIKoOOR+gm2HLjXhXc56DrPL8CtsymWHo5wOGrfR8JrO0whcs0wms1K2KGXeiyDXDGwFT7X+N
WaceF/7ePqiWyvNo12JA1kLe7Q5JvUpzMsC0P0YTdmNmo0byl+VsiR73nAsGbTw2f4fGab5oCNjj
rjqxv3iuddhaEeP2IgtbP3t2dRkauRsqHNdHP2T4NVCm21j3D6vOx/tOev7rpOj0nxg7+TIbcV79
tWzWfRa97f7MYUOJjQO8xhNW5f5bGdieDXxb+fcCmbu87FUxfpVrf3Yg0oM06UaMm75YHNWIdF0S
7gthlxo5CTHxJQwxtdQlMZfpNir9u7Jw8TekBS2oN3zeT58igWoCjSs59uFW6Wyc9+LV1S5mogFF
50zVKJErgn7jc6464qfTZfHcJ+Nv5qkDTjYwupT1F446mhCr1/8MzuIuLefzUzzPsuov96FRHz2C
MA900poqEwwGnBTtoExShk6MovawKe9KPagom6Q3cQ9v/KPTWMqlBO9RMhxvHWHbS9nlGIfmwuin
Ys6xWNRno30q5VZa/GiL+KA3bx/8gFE3n3wtHoZJF4+s0xCem7tKXnmuZgY8nS1KvHBBQEBk0y/x
IWKo9sZQcfh0is0LjpHTMpddp8q9xzOpwoy9EgZX9GshqnTtRjbjnMW8QemlnuwCIuYgRp8vvNRI
yQdeAbY8Chx7H6L0B3PwS+tcbgL5nTO8MF/xEOQvAVUMn1Molm/X31H5SfCswMy4gaVRF1v55uZV
kF8Tybo9qJHEmBOvAgcb1jzuyj6AhYwCu44Flbs/MW/qhpCrwvbTrZCcLWmkC90cdCvHPRWhzR/Y
t1ifVy/W36vUcrp0yQy5US1SPJVbnyNLyuCLOd7G8RdNxWXvs2HPLLbqL5xtxNljpBhu+FNnrA2R
V5aZZeXqt+L54SeQ4X6anS78N8iyDY9iWtXX+XigS0PzIMubSuIqyk1HrCF66ecYby77DqVfKG4o
ETOeYUZx304sF2CPAWW+Ry1Ev51BHF6Ecu/XQ5L3xUBJJKvrPVBMsIccnzoDDNwfp1HY5r5Jei7P
buw2j8dn8q+bAM2JzBunb+mhwubZ0ab+2fo9+lviB8eQWfrO+7yPNEVBS+qONCVum8Jz2DEsFien
LA9X/52nsL7Fiv9j8rkdM18NVHtRRX0e7bFHIqRqncvaG/AzmR2RkwO7HstjHVOyp6ugE01r5DrM
RsnmXWHKKeMjSXewmUIl/C+FGY7TyucartXqXJbzyCvB4D95nL3BfxyYQKtDvvnb5+hxa/Lwye3b
U+CG0rqpw5t1xvuVqqSv3jaLXMZMagvu2MHeeMIxV5bHBWPfRDbUIOnmowYVI5xc55ovbsKr0Rjx
0iSmwMh2NiD2AcShi3VcKw7cXH1OLJF+bP7c3yunMv5l3Q7OSQmj5QWH69hkke51KXFNMBIEB8Q8
oV2vG4X+6Z6VRDx1cRqxUbpemiTo0Bu6Kpw5gTyGvYBSWHQgKx95e/Ub3ie+hHzCx6SDEOFjje+a
rYJoNvuMx+9YKmN6oEwTRrBlJvy5jCWYVnBvlPq4DlHrnyAFMdKuF3/66Gtv+90UdxCJXCjOh1rb
8U+UuKK9xehb3dScFl0WbeeuCo2ZXwK7TFWkEbXXBzmk4oatRWTsaN/qL1nK7ReNj586NXOTHJhb
tfHDJDsGwhAOd/oB8m9RXVUcTO/swQ3BTRn01SumA60puNZhwTJTCTwjhlWWJpsGHFiXBSO1+ZZ1
2vluxWi+ZDHjrv0SQuJQlQ9orcZ7wWGxf1N4rfjhTSTz+U0XDasgx4kIrujqf5ydV2/dSLbvv0qj
3zmHOVycngeSO0hWDrbkF0K2Zeac+envj+o592hTG5tXjR4M0FDbpSpWrVq11j8ItPJfUPnunwZf
GdodPXkzdy1exWAsWgF1SN7XFLd9YxKeLSTRkO0ydesqaGMrAA0WmCTXeX5f08YHWCWG4g8BeETm
TmGseRvAIRbQKJ6mqavWYITodM8HQG1HxArlzOxKx+RO0cmwDZBmdPqshyYvzdupVXqRZuXENGEo
lzuQtv3l1NUT5beJyODSGGnvfEDTLf0hKS6paZrx1xB5BMVt87xC9QcUIElmnI7UimuNkFNJMY9+
E2CIBGSsaRpwKUIQ02IQ2Db0b5FxjIvJ8PYlteUQkSISXCcXZVqGtOAyfYvsWIE2E1Jq5pbKfczd
pMi05lRg5GjGVRPP5azqZJpWiuDfkzz23SZAQfUcMRmJCouYCQKP45rt2w8iqgpllI6eHY+Ed/qI
FHzOUAXnMQ3gxADbNUXSixbLMfzhDBlN1Fa7eHBTpVN/BVNGDBRC3GhsQUmp0VoRGGC7JVjfVUmZ
PAJMVIoNr/rha+cHaXAmkHjT2wgL5dbwZRS2BqlgRzZ61kh0DSXpsie5eSmjzrxHLtgCfIRbkbdJ
rAlK56TIzVVlhvL3IJcNzY2iQTybND8vrisrr277MdNEsBsmCPZ8Tu1TT4krRxVbUGFk5ALM60yv
v2VBwjs3QhaUIA+I03OpjKu3hAN6SHDMgOQqWSIIgN+E9oYwNXWOEsVgHIsIRaO+fLsH1Mbq7FzM
m0tCI31icETeE0yMZD+irDq4AB5oDwLzKZ9H+HG1WwJ4K8/xTRF/+0NmKjtRoMbnUCaQuEpEHQdJ
gotgbqRe4fmJ8HjzK/Xluiehjv2vaOx2t2NQddwwhe6/lM04/vYNYHbbuLLiHxaXdLXROVh0IsrI
LJGgiQxwoSMpp8OOp9mtBgLnBhYDiR9P7/gnNfrsJS+MsLclpOG/0sWlRtPXzXiZ5731gvYLaB46
xlpJF2CKgCwrgvkridLpR8jbillJCZi2NjU61YnCSGvmdp7WOWJoJN9DtF0x7pEm6PYqlTq6nuHM
6ag7C7Bolk8p4BNR5OP7tO3O636UG1s05F7jHKhCAMoo8quNWVjArrlbsFQyfXXyHRqy5RXOY+Lo
GqIuXmh+htlAKPVJviN/jL+VOVGZJA7oUSsXhH4Aj+lP4KbRDbzWBpxhKKfCBkS4d9MQnwKHNF/i
mRbm7b0MVvyxoHfzoOn0EVRux4s0T5S7KFHU7LaM+hapHSvsxr1sdsN9HdQ1MqhTpSADVCSNtxtz
JbprC6Wm8tSPkFZGcaLaSO6CaOokm7G54ZUk6JtQzXkuDnWpV67ccGo2fhMOxEerr7KzTB3kFjpu
r5oWtVWN+KApDT8OoPP8LMKpEBy01nIUDSJpjH6YOcCJHRIZnXfZ8cYB0IVT/d0Abu5V5WnAp5Zm
MZfMp9buqQFwshEEDPCGRkx+9NXgPXhk+r8QhZrLrOPQqwQCcsANVBzlGT4ISI8UetBzGQ5c5FUj
Wbsy6WO6rDCE0v0AvvOOt0qBsXEk18DnNchBvTSVklMnMBHtWJaTBIQJRRLX86DJkEcaxg21abJN
DVbAl6gCfueGWEyaNA9arifANcpXeSzDH4MJstdJEoMsF/ZfVTqlaHo3WaSCMyLzJ8ml7RrE21xJ
9XshlQHytIiG3NSC1ExOaXptb0N/A81UGGL+EBvh+N1sdelep6ElbiRvEgU3sCyaE3hD+aETVymp
aSIo2a1kNuYd7o35syjUGoClPPdlh3hI+RB3uOwCSpqQwWuulBf05AF8AsdNzyqIV91GQve9cfh9
xAcPzvP5NPU5GBEKqL/qOPSfZappIGrLIQ3pxLLFbFlJhRGkYDfjLgG4AQ4AAv/Ny8ZAdUEkTTVJ
rVnsQNjzJxWwdTn3Ht03kmMg+XaroJO28avGuGoiTRgI1YmkUfuLoqeqiMMHy4utG9qGVFx6z5uE
ucA15LapC1BbhlAl3R+JbC8kDTw1ZFCWdpNDdrAhVnk/9IBSxba2ykh1R7AQFjivZjxXJz1F60Kc
b5hILJNwo3YBZdkERIeykVLTuJ7fnRpBpZ3O6rz2K8drO2p76DfJF3U3qY9+TBSzEbgMcSDiWbI1
q4J0BvHm6ncP4e8iLNNGdrtKpF8emrAKWGk2pKM1pZ/Y3TQKTxAQ+cbDiCS6GU7SgzIYSLWU4C5l
SmOkaHYf5zLEmzizbpvYmzSbx3pA0uBJEgdClIXHPlSmRy/sWglA+FxnRgyufVGjWimdqacO40w4
UHizruBIw42a0U06Fr4AfJZntT0qhnQJXay6Mi0fwLEhpWT2vmo0mEVZRT8Q6WnPy/VIq3ca4t7b
AhRV/X0i1datkAWoaFgWHfsvStfTzaAdXrseYb+GYsFdfyZHqiXYdYOXcpNVAm/Rhrb7hsdqFkFD
jPL8Vh4lYAFgxmpINJ5IvwuOXLsph2As3EocJNUxJyjQziC27Uun9EK/6dtKirZWYMWcqcDSybQA
oE7A53w/ciVKguGvwacws2knQeqcNIcAT2I2xkAurFIOz9Efs9LLvgvNGy2Mk9JVuimBppWDsbuG
8kNTu4WnwGKUSvpLijOp3o7B5A3uOFCy2voBibErsYqVOxHEyS0iulQsbFIIElUh2bsLS4NcosT6
QgDo2ZGEjJzV1yQbMFQP4X3c5c2IwkuJDcAlhgjNE5hZlSZkXuuXpUbf2VGmsQBabBYRWoyqJ4G8
JXLZAo2UK8mTgLwMVFJB4vXAst0E/tCv3CvGxzyRomsVVLo4AwapHVONNXiI5sVv0+t4/FHXpVZI
9ZCMK9Jo2DRGIn4n4+sbhydKRgraVea1VCiltPNUc/ruC714CcW0E79AJlN+9ZqkzMWZBHgmXkL+
GYXhYKI/KmbXkAsUCQy/0ga02TE4cAABcaKMIRJvA0wPYidXRT5YJ4raQ1tXtJXLVqe9G4u1dTYK
ftPver73/cQNPuxVqhlnEdWT20bpqCGhcdZeAIjglsxBn1yRHXBdJGKdd/ZUU8TYmWFZUcCSYRPc
U5NMSEHyTgYvlcXmrZ7mgGG5bvzrMgFJbHes8jcQ6t31/NADiiMm8MEEIa9v4El6P+OCCrLTKQMv
DHUwE2AiWKo8W8HIYfaLYDTAZyWUK9IIYd0Nanjqz4RiG8qwchE8BGrW8PIVrfIZnSE9ociWJT99
qaxAQXgxJSXY3EkBJj0rHqQcBABBFvyFqqF5bIc1puQup3j8bo361JHHK2BBekq1Gigc0kZw0mpy
p4ZwGRy6UPoPzayMW+6gWtnmnk+fm61bbcTGr0jxq0IpnDk6j1s5oriziYaGMrZmTgAjAzO9njGo
oxsM5XBJ5pLV+t6noz1uAlUyS6TlSuGy7rg193GeK2cmNRHZNhGY5wmfD4V0XUMG/FV54nStwxZt
7B5gRbtvJupvN3DPPLRNBSNnbQJVyze4eDXGxdToSfGVd4HwVbAojNIGKkTw+XpEltv0hfScZJMq
kgPyPPpp+VEn2Dy/wCh6EqSpXVGCGv9m4Bpq0XKxMo0goVAaA2frU4QHABSOj6BLO/w2LKhLW6WA
y2Pn7YgX7WnG9awl8F7cAPMApD+RaxAROaMKuSB3J9KoWSXAHxrCqvxdaHPPbuOy3RlxP9wIQoLY
q+D5fLqmdZO4lXanh18Svufh8WqFjm8iY0sX7JBrDYe1aoCtpDbUK55DCVDmdi+CElRgdxbX9Cgs
e9JU/0s1JMCCTw++dBXDYI7RZVGk66jos37K4ej4hOkarbvMjj2u3E0leRykFFvATcyrIgTWRBXN
h5lN/zzkRQVHdBNnoE1IYih4l3rztPIbLbnny99oIbEC4Nkrq5TP4ecqcZgWphv5luyQKn0tSYUJ
PPTCK9hom6TpNfS9zHGXZVQA5N4HGj5ScgBPYq2s1FIC4O3XwsRwVr2VlA/KYuVAhG5VnsRZ6lNu
hTvnA+xIqEbGda7n7ulVWGpDzKPNCh/GrG4KJmYhk1L0aobNO0gQ4MDmDzU0FOBx0KVICwdt+IHR
r7wionNsGyK5J+navAclbSF9AUCyzuOaPjx0QPlGB2ZCmiuBxW3E4Qz0nLUrMrjbuaJ/zv5htjjU
QRrr8w5kfGmxA80cBiL4F9p9COFBuaL8GxaPqcpdcEYliNb26aX9ONHD8Rb7a9QFiClFAfEwE3te
tP14OTLuF/AYCljxsnFLsyzvLC3xt6dH/rizGRnxGQ1RYwM/qvk3eyfdWI9aLoUqOxuHJPHcB9vK
xVvkn9RqeVtPTALZNjAyKOIcjsLQoWKVnGill5pzbYa+mal0TlO+vzfAW6/sm4/nAvVtwgfdYxqC
fM3D4UzV8qxUYKdWDbdZQ2nYoeL4DXKNtD+9fB/PhIrOhoEbOe0e9H3n5X23fFC5qmoIuRu8Ui7P
yGDgYkEfDh0AnrCSK8q5K7brR0dUEGKCAQ81YaleKPHCLtOWM18EQv/TGyl0WU00VxKrIL5BrdFc
0Rk5tkOwTjAhQpjIPy3VxXscIVQ6t0TjquW9Yk1FXbiFUXfZP9iKWBChCS+pKl9tsZYhYHIyCtZy
Ko0SrHNjgTkaypVRjq0fcuUS4ClcUMDEH36x3gCnGweM0oAQ0KEWWtM+CuRqM1BjpYNPLez0Fjm2
GS3RAj1AWkY0W5wwPa80fzTnLSJ11m2fIQziDL5vCJs2IalZiSRLkaL5pFmKIbKKKqoRS5uS3GoT
cmCYx5Xkpy8hDT3woTHQlam4MOtstiQWmu7r6SkeCV9cDIiQScRKnJ7lwzWdPHNSNECiNpoCMDol
w9vVI/VWJY22ZeKZVCEUdacqAB5XpnvkayICS7cZTSaCi7pIVDo5zAOz5KTXXms+yxCvI+5iqdtj
VtZuffjRm9NTPXIa5oQMaxZF4kpahpa6txowdgm9LOChroay5bYVlDVX8iNf0ZBRdNMlVIqQfl5M
C7kaP8rmM+fJsTSAeo/raKfUtSRupUwEjRxG4ngtgf8NVgLa0ZG5CKCwYRaIXvrhp/TA/Q8NbmB2
ZLa8oyHDeK5XczYoktTSD2I7YNceKqe3MvCRY8J4ItkFYtfg2+Zf7F0kraC8GzBMWdi4GM7rTOw2
KMEKtxYVlJWIdmSOyP8pGJhwVGa78MOhykSUp15LYefD/XOFCmjZoFUQb0MaSLcFMOWnWLLW9IqP
TNCateHxD9KooIiLbwphGg3mjkMSSgjoiBVwJKgt3s4XYSl8epNaYD4sXDawvUEE83CCEaRz6klM
0EMQyLUacEx9qa3pvX08CrPjgoi4vobim76UBBQ7ExePEh8YAQGB67iPwfMFUbeSih0ZZdbG4x+i
JxL6i/DZwldJM82iGW2AES2kTAOtE+ifPtZk0Rw5GQ1FWUT97HDFBjHoBtJ3QBaARtLrCnGd3M0r
oVk7X0emQ2CWULMXueTYCYcD0VFS/Yz6qT31KJOGqVw5ABZXFIc/RkWUIIlNmNKqJF3L2cgkLP2Q
UeRkuvE5wTMcN2EN/qMYYP1vYFgX4/NntxxivJg1AlHXZmuVRdwIgXVTPyBjVpSCJ1tgFttiHAb3
9ChHJmaYxEVV5HLTeecdrl6PfqtfxSVPcaukZZgExgVmMvXWNNrAKQZ/zZzn+Hg8ATAyJb9bquJ3
stgaBnUdIAhCTf8PO1G6q54P0yYSo/y2HSrl5+kpHtkgTJHPxy2D5v+Hpzf6+LBWWMgxyEKYuznd
hbyZPr/f0eShMKYpc9S1FkLDVq3DcYd0YLeJ6N2YA4SnOorHFffKj3kBpSiNq8TgroQSvzi7nh4g
NzXLZypY24HURpUF1kx/D2Tf2lm9CQc39gdaeHWT7k4v45EvR7qFXqCGV6FELeVwp3ShGJYlhiV2
rqv+ExQg7QlqnlpvkxzZDluPgRRtTw/58VrBmIKlnDs53J7LSzvo5czqcdG2PSWbdhqorO+JQEfy
QpB5nt94MHglOy8D6rmnBz6yZUxkPfE4IdgjvLkIXvheksCiN2h3qFVdRZqa2nVR9J/OY5mehe6l
DOEKye/F/ZUXA1x+E+CXlZjZDl6jh8ibkBkchSRJtZUNemzrcDVTDZxXFNDc4fdrFSyxwKnyLjWH
cIe2F9i6JBRQpfeM6BI9wvFSo2i3U0iuHz6/nAbLiNuIyfbR5q31LhMxQmrXvq6B/gfMdCOh+bTJ
0VRceaMe26CGzJuYOK3xVF3kzGg+FQqK8yCT9diwawAL35UBVU/wt+Uenki9/wez4imN0C3PHkL1
4awm5FRyKILsTjUvQheWe6ED80Ika2U3Hp0Yr/w5+eD/zcVbH2UqYKEoNKDg4sEhwBmYhkmdW0Oy
j1NNrO8mmD9rlbAjg84mKbx7WEyu8MXFMMnAlIsJns2IYxs9KihcIzj4HF0bP03d00v5MZNjc/BC
1Xincisoi9iS9jEsW2R1oEQ1kIuccBrK5Anul1EOMMTHXl571b35ohzWg2fLFF5WJutK9rD4ekNq
Bb5Oa8K2OHbpJuwa8bIfUBCzwibbeyatIyks610AMhIPQIH2lO2PBg3BFI28la17JN5YCJ8Q0hWd
2L5ML4MeZCbuUDnYmsrfYKQLhM9HKf70Kh+f87th5s/w7hxGepN0oof7jTdNg25X7SyuhVWkqjmp
YjXXWhoIZ2JPf81MUKwtElrRCJebuPJE4orZyLH9xRf/21iByLA4rTlicp6hMmUf7LijglZ9Vaoy
BhIm+uddzRvt9OSPLTHFb+4Sbs7Z1O1w7qo+4U2BLKNtaEqJ7hoMImNM+5VZHdvIBkbiEuL4Ct9y
nvW7FQYZrCZDyzsBCb3y2Yt8+oil7L9gvL2WChydEG+uWaEcbK+4WEDUkQEISCQcFSbirleBCKRR
E6wkHEdHgVRC4KH2Qfw+nBC8Jq+QsU3FJtgPzS0yRWrr8tKCAX36+xxbOex7uFopvFN8WKTxFcm9
CamVgYRG3Aog010j74zbAsbw/T8ZCuFna06sjeV1lNZD3VgCH6kYmuLa9JqADqcJjBc0UR89/oPB
cLuiBEeKLS1f4cjZBKhDk/B2NGC2bdtgfAlC3O2aJN2eHurYtyJF4wJEjpkbfrH5wDCpep1SulEU
Lb1FysK80s3OXIlVxw4uIsnGXB7ihlhqMWdJp4/hxL7LanCTdgtW9Izg2H8NqFBtixa2z+lpHdsZ
FPuAKIJWooe1uP6UBtJ4qtM6Q08rc6IJelwVYRJGXh+sfKyPc6NaorIpuPioZCzn1quSldRgqmc2
dbULvPI2N6tzoHL6XqzCbmViR0Yz0V3GPgHPlxludni2+lYRcBunva71gn7up5bwgLUT1B2pnW6Q
6PNW8s2P+4PKuoRxDnmEDNN1cZZDUQewL+SQ2umxPxfSNFJzk/u705/r6Ci4HHKMKWXQ8zyclSB0
+jChzgSiDQVWtfOrKyCca55KR9ZuzoVotPA4oOg8//xdoKVcDzvKBFefdWN3I0neDJmA9Xuupr3+
TS695Penp8UWpMgko1ZPh2cxLUVPqtAPeBKgMEaynsq/wsz4pEc1hQXeAyphiYDO5bFMKWUBsYls
6nje5QoqujXaMVSX1cwBigFBTeSbrZzmj1+LuK5hv8mbkhRz2RAsuwIGTmeB50vK9sKYIu9SbHul
/3R0h1IhGjiXG0R32VxEdzMF7wMAJEYZo8k3aZy+TjPUrNKjNRusDxPSFYkXuCHyRJZxL18cKpR+
K6EVISJK5Rg+p7lQbOIm+HR9nlF4mpJOzGYJTOhw+wEEBe1tIDdcQcMt7TgzkcLpxz5WLru2ALYX
1RYgOnjyHH6ULsvVPtmxec5hgxc5EYSO4+FvkPDSmQm/oJeqBKxMWCnBhRpq6Wfvf66T2WOLi5mb
mdB4OIyIPHyrzmU8aGGmayn9awbIeH/6bM259kEuTsVztguZe+HW/L/DQaowq6um1r+3cISLXLjV
w30qGttckm0cb0hwIH3h17CyJz9UF+ZRIRtR1lVnwaDFNwRLiFrvoH8f2nMrMC/SbiPnnpPokTtN
T6cnuByK2rFI9wGTHCquMKAXwSNEV2ICGgorWB/8K9ROPKft0+6LgN76RtThqVHZCzanB13ukLdB
6fHT05RJMZalvQjVIa3Ph8BGvyO+hR+QbCZzNN3Toyxv579HMcl5FWU21lucN5rQPnLATC2A5tQD
KhHmUiwqSg688jXAxJHBZrMQeGh0vLHIWET9Ks+xKdNmNGLgMVZfmHdcaNyYQ+N9cuMzr4OhFhtf
0z3PmEqGgpvYQ2JIvR3iKp9N2eZRqPzgjUFdjUiyiIttKwUg71FnJMhou56uMc22ydie/kYfdwLd
WVgQxCmqTdRHDs8XjIMp0nTIiV5YFLxi6wCFxeSzkZfOz8Eoi1PMgwRNgIHHI4Kgno1u1rMYS8+n
Z/JxA1COQJoVc46522QsvsqQCI3sT0ipYVqk/5IG9BwSCLqzroSxZpX0tnXfhyUSDAajREC3hP7S
0qGuRyNBHTu6WHTRUZEhZxQgaxv1RSWk5RXg23zb6G27R/xVdoYwks9QyU1WYuOHb8cbGc8TCfSW
OXM4FzNOSxTW08B4skIYACUyi86gx2vZ1NFBQHiwpnRsdHE5CLIvyAj7z/FYptZGKRXtPMOrztp9
6uvNiBiVhxAtFAbC/2QRK9okGaxAH3obM7wA5HJhPqKbAoVUjYKVN95iRn8PRZaLVSs9bOwMD7e8
4hlhnJHc2noK+btmgm6bCNLngsTbKLR+3iYjczkuDtaU58hIZQFMm0BGgQ1G9IUiTmsNuyV87+9h
6C7M5ns8V7XFuqGb09E/E4DRd1q1j4ZyvEBFrr3SWl/bBTyYYXYNGkRM+Ft9jIkKROnWP9PQbXH4
pGsHfXEI334dnVbAfARJiD/UI81MRkIPqYh8HBK7VuPky4CcwTaE27ZiyP2GC3t3Bt/GAiYns3Fo
3pMbH35HVU2Rfh75jkFUPbSQe5DOUnaTF++RLN5refW9DfvvrYR9jurdZ1r7NNCBHsn6yiY+Q5d+
rU4xf9LFL8RFbnKhW7NX7hItBMUCVq6JRL4oVZbymqL/Gp9nNV3OG7Qzs3gbh1Mq36EJF/6cQtSo
V9BKRxZ/trEVgSoBmEB873BBvGqSW+Q/OxtoGBq+ep674IcLtwyixD19XI+coYOh5l/l3RurlEY5
GOdtFzS6cBazIS5IRtvPn1RGsTijINnmu/BwlApaq5clnKF28oOtbA3CtpDRmvoHc+FZJdECpAmh
L/aRhctCgvQa+yiPou+wousroRP0u9OjHNscQD04EtRH6N0uog6AC7/oUljVcShFOyxbAwNGiORv
fNVvLsQCVQe5LYpzpYu6x88PzR0Fqgysx8eDArU6k/oUaqFCce5ykLT+BV8E4Qyqt3aToiqHdJqu
3xD717CBH7cJwHneW8CVSKYJCYcfUOhp7QhVhH6HqZaXUZzl+8Cq17otH5fWpAPIpxNNkQfesl4f
iGWni0U62tDy7kRde+lU88Gb9PMOBRc0W5u9oVafg7UQfKhIyqgFUGaVgegurkX4Rz3P7myEeYpY
wZNVIAy+LyQl1B0kZosAzcbapwmDRGf09fTnnHfKYZgxJe4t8Ay0X4DULIYGPAOZLGZoUweQrQxe
tMmLoNzgdQTZoanWKg/z3/dxPJVWCJhkwKuLnTtKk6f6Mno4dY/cgTyk0bfE970tOOsIcqNR7NEi
XvP/+xjL5nYgECVgpeycZbU8wGsQYjT6iggaCU4s5oIbq7W1LdDXWollR4fizQ4JFC1DbuzDTYpQ
24RfIyIzKAf2MheIGIsbzwqzdCtFk6TvT3++D2cCzz3AFLrKlp179YsbWxjgTpsaDAxtQLtDqNC3
KmKM006P8mGTzEh1hiB6glLkZXk4KcsDcDahQYVQXmrWm7EPosxN9ED7BTfMRAutiNZ8hj+s42LI
5TomEABNHA0cqJ6FK6nxa2RIjZuWSbcyuQ9L+AbDB+JAdkXfWl/cC8E0BiKSSGiJjmV7hlZJ6sAN
ylb2xcdRqGvQhafRyZWKdvvhEqIq2kVGCUvZimttUwbdhGKTPu1Of6jl6SJ34VRxrtjlsokS6eEo
MLMkPJ9AurSeJ94NVodpkt+ejYrR2RgQDXddvtYe+jAkK8bDZYZtz6jt5ZsvkQxlUGqIFGFdSe6A
frnmWHkj3EgoK11bZjPr1Y3N5vRE58//PoxQFJNJ02bYIYMCtjycaDL0bSfGGEE129BunX6T75RL
2V0rbSw7mQSNw3EWdw7ZYquXCeMU7vevmYv3hv3r/Obl9GTe3iOnZqMczmbQ6wDmH6PIOwAFNl4e
G+kKmRcX/xNH29B6s79U9jny+fb47fTYy8fnhxnOG/dd8sXzOVGr2VJL2KtO7wCCt38al8b5Z+/V
5UrOB/7dOEOSoQeRMY566+1KaPVfATSfeyv7Ynl7L0dZXC/Q8aNEmGczbfEGcRAOdDKnWDnLH95J
y1HmM/FuLkpYSWo0f6/LcvMjdh5etd3L1/s158w3c99T22IRdgEyJ6MUMky5AXbqoD9gf0Vs83py
jEf0O89WdsK8l08Ntwi5Fo6VhA+G650fiL7aPzP7/Ldz/3VlmCMB4/3RXT7O0zqrDaRA51mhgOVQ
LHLwDHJMV3dfds+1+4hW0NoHWwkXSwJUYyqFFcxjdi4POw5YuPk22T8frwL7pnZfeBPYiG2uXCxr
328JrlcQ6ZCT+fuNzo9pK+5wxNrU2+AqPPPsZNfaKws73/Unvp+8iCKxCocSeuE8ycBJ+Ue1Ufx0
EGdbWc7l3bzY/kvIjipgRRTQubRnRLvdeVAh8qo972JjbU5re2URNEwjqs1sPmim9tR6+xCt5ELG
7CyLkSJZazi/1dlOLeAieESmIGsIjv29gMk1Pg2uscUDznkM3dD9DemeQCzav9dm+ZZ/nhp4EU96
P8VLoGRg5V4+r7/mV+W58sO7odyI7HbxMj5k5+G1cqM9rOyYteVdBBi/GUI9n3eMwp5BeYH92e3J
8hzPNpxik21813RMZw2y/aHYstxAi0gzylmc1PPBoAG5DfeS+5A6k/3q2QXLm29le/UePxYAaAgC
4p/ZcuC4DyN2HZtpJs5bFhPijcT5UFyLzEF1rC+pg4XfbX2DovWu2qkX1tnKKh+Lq+/HXqwyejJj
QoOEXMXtN/rXZBts++3oxtv6TN6v1cyOfVL6CTQtANXRFF88CCKEqqOxKmq7Qv1dlGDfIk+ljq9t
VrnRdHt6astAQNpP3ZNih6IA8ge0cLiqehPKXpCokyMojbJFHwlVZakK8Vgbp5WYoy6CG0OB7KTR
DwfJNNDFOhwqMWV9kDucszxY6l9yK8vAAyvJSgxdrt48ikoHi9fAzJZd1lVUXKrxg0TuqIGVe43o
pHFedUntiKOcXkdFmj5CZZJuPr2KVHB4VpG00wTV5/3zLpvIEUqo6gKvRgwniw26rMRUtUlvkatP
1vbi8iXHBHnDUbgBiK9Bv1qcA9x4qskyhNExsi6zHLQv6kfE39BQqrRciR8SqWsQfE2NorepbNeC
jTZiepNEo/dVa7ImR0Cg67qzMtXlW9AkJR5DVViYdiHim3R6XT4k3/Rc6Y3pEqUmcGH0rg4XRsVE
I2sMAxNLqevwHBESfyQaolkbuEONzysy0Fo3RFscTruXis7jT7+2fNOV6A5O26hQ9DWG+zK/nH8l
hf1BewupV3yMDn8lAZGmEJf4wcFiIUZoWJFtzCjSZwr/iBH0RWeej4XMtRt2w0pq+/GwKXw04GnU
g6nQK4vbCSVXoR9hhzhVY34vAW88NogPXaO4uYYSPTLSzKTRacNTVQDLczhJv54t7yx5Qk4v0oFS
wHVy8zFCLZQ+1evpj/zxXFPCpOaFbABcDXHZkvcNcUhzpKwcAymcTVMNGDyV/kr75MMjh88Gq1IB
kkkDmStgnvG7I+bTnFCiqe0cTwg8e8BR1I5SX7HZUOl52E75xki8ZCOLkXpJNz951dJRWolgH48e
vwO4m5mtBMxsWWkbp67385LTZaLlrG/83BPu1VgEE2g1aOGcIV+MlMunV3eOYxB8gPpIVOoP551q
QarkiQfRvs5RwBnVeJumhrL//CiAm+dmAZgDmLKHo/h9R29qjDpkXvDzRAkJlWHMtD+9fqqoMBGJ
yhq9yrdv/O4bxqMSGw3AECfsi+wyUWvJDQXUZ3rUQ920HbztZ2c1YzZAVNIBYeeoiz0jj2Kd4EWL
PvwU+udRLkxnHp4sK4+EjwHFlDU4m0yKltsH0CGsX1p6o1k7+MNmriiif5Mg0r4XTU3YmKnWoww7
1N2ZJ9T/gWT918/h//iv+c3fCWb97//m33/miD3NsLHFv/77MvxZ8e1/N/89/7H/958d/qF/X3ev
VdNWr39cvhT1H9s2+/XShHm2/DMHfwUj/ec3cV+al4N/2WRN2Iy37Ws13r3WbdK8DcfvPP+X/78/
/OP17W95GIvXv/78mbdZM/9tPr/Wn//50dmvv/6c48l/vf/r//Ozq5eUP7ZrX5rX9CWhXvP33/Y/
f+T1pW7++hMfo3/x4aFIQoZQgRjODPr+9e1HlvyvuXotQkXXcJqndvjnH1leNcFff0rGv2j80KCg
pg8Z/g3/yPF6+5HyL6qAIJCg2s1AODbV//xyB9/rf7/fH1mb3uQhnmV//cnlzcn634cDhWwSBxB8
UMa5F6A2L/Zo3KdIgE9ZvFNL/AGzgnwv19AoTrPmBlhuumkkyKNx5P82Iyl7EI1K2DYImg+egX/z
iKRfUNRbFW4eWvfyeOYhoXUmx0ZvoNiKqlEc7PoMJWZ79PsUPyflhzwNmTuqwDvasf+eR2EMsD6w
JzqiF2aoImYgGMh9KuJtbHZPWZriDu/1L1KBXCk6Qv5vYzC7TTmOFP/78reGXd3Gj3Tk2JXZOLCI
dzTQ7jND0LYzWByPvXYcNpUJgaINWhm6uNJ4+OgkQbHP8HHeNr04u5DQu0DWxE0C0/zWYOeIzKOv
ZuEuqVAABywY/xyborkYpVHZ8mP9Ej278baI8LmH4xYley9UahcxScxfei+fkNYPr4xCuhpYy0uz
r7OtGhbnXWmEO8UsZTfysB2EP+ujjFHUX1oNp3bU5Mt8F+BFOJtcKW4lQvaIpOoKAa9HzCIjKNKx
vsOcy/+Nv0OFdJNlXeV+4KN/Wag+Aurys0lO5uK0GKE8HqMarmbCvo8BGsZ+/+Sn4aVaV9NWTVXt
cUzHRw00zr7ErfMSQZX0rM5M+SWvssR3y7FRXQRegu9J3+ROJk0y0TLu6nOst59FrGZ+aQYKuTgm
62dY34xPaDvVP+S8fMEXDG18uuBBYxtKqYm2XGEAF09jO7CaVj8h69Sj+j1U4RmOTda1lQTYkGp5
eY4CsAAaIisfGhnAWaGTRIZW5tS83J9waE3PzFhq3Q7z6C9m3eu//ArJ/azS419hhaumjdNPK98i
7IdtZtOXUbNvBmQ3+yYe0guvxx9ho2lBfI6zUKThReN1lTNU2J2C2ALvNvhltu9ywSu+eWaCTlXL
e/Mu8DE1R5WiwdWxNyYHue/mAiVs5aLN2juaVQMeI6hs4gLd4csRmI5Ymd/0Prmy8FnDlXZ00iL5
Jjd97qKh97X2rNpVqvFeKFUVD3Yl/mLkATBJnJvwnWrRzAOZFhjj+K1A76R86oQkv9RKxdw3Vddg
BtLW3wahD7ehFBo/zSGKCjcmbb3X69g7T0M+oO/r4zfR6+vt0KfNfdQ32UWaInUu5qm1w4owQ+95
0MwvKOxyPCKz2xpaKd+h6JdcD3WYPikjRzZpc/HCQH1E2cxOmPk1KjXYCWepEm6z/v8yd2a7kSNb
lv2V+gFecB4e2zn4JJdrliJeiJAU4jyZkcbh63t5dgNddYEGut4ayKdEpotOJ83s7LPPXr723jXu
8jC1JvmzqzmMvPuMejJp2cBGhObRHXpHPpKW8qMDng7XuQN5MwakXftTHW0McRLraE2nwgdqmefN
FdrZR6UvkaY8/aDN16Hzpmhx4LWABCrIDm7+TgsHWZzxBNMrPWnICQSZAdfXQiXetZYRhDbZoi8G
jcI2LUPpCTMmKimZykx7Sovs3izlNzDP8e+Yiz6ZisDIa7Lrq1RTZ+rQXHutJJDy4k5kWl3L+96u
6K3G2QwCc40lLuIiSAg5N4MuknM/vTEOB5XFtb4syEHfY1q7Hw5Z9Q8pcxWnYTB2oxgftk1zwikb
iWwbXcCt/lYfBjBPh34ToHxpsHqPsGy+xnGVQHHBNZhpv29zFcQ1SL9dmuEQRuy37lvtyR3k6oap
6/WRzfp4mQbmvuu2LO9AOQNqDsb0anHQv6RFk11gbhO+alptmuRCc+/B1TDiITUrcbrtbpmLuzH1
zv7EcNuytJ/mah0ZRsPBKJlFmkjIJoAS4TEVz0tG5qQM9EdnW874wL1o7sketSDMhRK8GsHNQ3Xq
hl+EMIaF5RBvTVDWGYCw/yDqtABn2qtrUILx1BqrfANlMO36mqg4gKlDzqR/qZPaNgonwZhHRp++
eAsgJK/ZG0bXFXHazBEU26/asR+XHlTDTrdmdYTwZkYt+fU/ygMRRhrKTpvU+nhbM0PsSpfN9tTB
2Ywzv5cVUuN2x6ItSJkfBighS969uNUAuMc1rj7zrYcWfsq36VR1MkvpPgTZajBjUTwT+k29Idbu
xXLTOuwmUg973dGjVXhz3Jsk9cN8yGKe3z40CswQu3bUn2uhdU9KMtAGgOZD1/z6PA6lF3tZ9s06
lSxDpxH3yhvXLTSzmbltwGrkw/Y8GsEbMdBe0raErPhBFTFJ+Q4nBGuTDXvecuHhLfoqHjJz4Xlc
FgZ0zVtYX3rnFNn6G7hbEflZ5u+stNYTd5v3jVe3ZJaDLCVUOM6bYL6ORhPCRHm1a5WRMqwI6B6G
JSHi2E8ke+ULAIPX1B4EP7P0o67yntW8fVCYVM9KlkOU2rO6q5XTHGwl87BbJiaJGOSLOIOsIalx
oSXKPYF63T3s2nsZmE1sDKZ/DvBkkli8rMfRbNdzjoHkUJNqHaY2+5ie+nzReSVROfDKuMBlLWmT
hlyivisG7dHXJ8GSAqHWKtNrRcA9Gexe3E1SJZVdpjvfU+JsuukSNviM0TBYqchEfZkWyvzJ/thA
C1iFokZ+ypdJFmxA0nRKGwNMTrzrzsqZONuRNUrCQe6luveGllDtNctXJoDj3B//SNmTXBl019Yw
STQmCLhu31i6kUVdgBejgl60FFpLjQrBHpboYWyV/W6MJn5amRPCH1xMj0GetoS+ptaL1QEasjLS
DVz30lWsNiBwGX+OSnCPuVYcM9GKXVf4JHwabVIyXJ4V72yrf5QiQt1cFLmQFShgHgt/mUOxDoKz
lguFc7zHztCzMuZnN1iPbV7ES+eSWi2+ph5XTqaC5RnixQNH0adCGXmSk/tw0IiNZmK/urGm2e3c
qF5Ih+eZZ+Xy0+pr6HLjuYdx7dW3c1peAkWYU+fVmbGgOPgnoqybgmeGZLmXc/DXCab2MhkA4tVi
fy1yaxJC9MWjJiYSh5l3I2+wKu9ouusjMce2ms08Ao9eEMxac/CO+4kJa2CSHRO4FyEyc4qg7HbV
vS1xdl6qScLA21lgs4jiD3Bw4hAhN+tor6SVvFfBXARfpM2uCC7/lAH/rdLopWv4599rnP9SJf2/
VU/7v92t3JD//lH/H5ZLN2Hk/14uhRRJ8K3/43/8iOLrT/sfT3/76bMuvv5z9XT7hP9VPZnev2yX
7jkuGIOpgP9UPBn2v/CsUFExn0NiEO/Q/6mdjH+Rj8ak1S3+jcitm0P4f9dOt4ILi1QQML5NqYMr
/79TO91K7P9SPBGeQf2A3OtwLHQdJqL+zUMwSQwZJJrvi65pMjyvswMN40DWrIw1zbUPttB/u9Lq
93ofTL/tTSdMfnbHa+8H3bvhqeUqsh6iasVBLMlS1ngwKp/W0ImUBHyIEq4q3L2Hgg6/aS5I4Be6
85fIh/XkNAZUptsnLgSVR9pUf64VtKlVcpzhjfS793xBhDsyA9Yf9alf3jKH8mWA0vlkz8K5c5Gq
y51PtkOklUC8tkGUV4Q09zXN8/VtwW0SjpP8tknXFzvpmPlROqV3gPJqXWY3t8ICGTPS16WNg7RG
UGllJNN6vOZFU10LZ/ouS5K5vbpZIre2zGPZ6/rBqiWZ/6n2jqFpvJJcQQ1geN27tkzefU5s9X7K
NXVs1sK7n8Ze/hRa8akaLT/e/k9t5hP1ynJetGn+Hoi8O6s+qO8yGJtvM/yi67Jozs9AKXUoiso7
+Fv56WXcwM2zqqvwtw3G+u1r5K3nHkC4dO//XCX5mdVVNwfvngTf77ng/6o2GQHwRSSSpFJ3i+Me
WqyFUaaNzo9d6t17MNliC3NzHq8TtpmDQy771QnS/Gga+RKNkCqjxXN++FWXYWcA/D3qGpOUOzkY
xr5GTAPfxW0um5wtGfUuKRq+dna78NHketdUpPE0rNV1tkHXMUtQeveba/JNNC7fAYJyniapAy1z
68rZiRzijSJsJW6RxUmKJ0E6AiJifjcTn8nQV2qheGulQxIVPx4FHkGqnVftbze3zH33sC2NZhGF
lDo/pVd/Dm3NX7Tm70aUn0JqZmhSox1vt7W1Ru8Q2HzllrSBCCLn55bpNMEgi0eMVLo/vr+KHzb9
4mh1/CDM3iAaWPIbk6B7bzvVer9qwv4NAZa76Kv7ijGgh3bV51BJthT+0zc91R8YAAGArobOPHo+
kJbdBHniWVBnxFDavKtWDNWZJNhi76mZA6s/Gf4bB0cRVanQr864+nEvLQanGNqNM+jZbIzWDEPb
c7VI47W9Hxp9ivV+Sc8uEtuFxPQm8mDz/CoqNk7X5uDLTGDOUIVFb9wbF06u0su+t0YApfPaJY0c
ZrIO3uRb35be2cgRa9fD1JluU4SpcCILJ+9lzPo+9Dt//FvODiwzRRLxLluCjVwBoNWe78srUEMw
Bx5OnQB4yK4hX29P/oD7OOiz9c6ONz+VttfF7HY5RDNrzf9kihdhozVz9mvHOGT6Oj9BpC3hNVnT
u4BhGLcLqE2wr4OKukHP7qVr9CfwOaTKNZwiXbrW1i4z3CHuzNm81zDjPwWAwni0xuBh0osKkErl
hK4+mBc4g9t91i+CWH3TiuxKQZAuOJCtLBt5SIcHDgb0kEOug6mCSZL5e5Lmy9ibS/eeURTrCi19
fta7NE8G0uaImfeyU93joacmWtwLMAvrs+HPJjj3nePUdF+TB+3XYKmkja4W50TwjBMHbXDvwk+L
2izVSQeTL0bLbxuTSCZiS0+t2Er7gStsRWIpXgkahE5kFqZ91MycYr9t5pPS7LduCLqHfDIgjLmQ
gSo9FSeTidZPjnU2obqmPoLs0nMDktVYnRppun1Mq8g6Gr3xKnW3eA9qz3mfevdkkY+828Y5f/E4
6caudiv3LG2g1G3WQ7HN8MTmNh9PdivpisEypY82rocUYNPD5ObTQTQwL3Zp4yCTWBWo4bKvzqNR
ahdXeOmTXm1BqKc9dB+hT/bOcWeEO1nSswLAXaCZ+EX93fcpqiwTkbm2HKzc8CLiv4tnTrfBYdL6
VQcN1Hnwj7SSXP4FpruZC/ddlq15NMa2CWexVAex5F4sJ13cc/9vhzBZB2HdlNd8LdrEJ5z2NYOI
vXNxcp/yTs8esmzRwjwd/Ug49vKLqIniTPQ9SoucghgYp47ZdADAUJnUHTcG9iQUJRy5KmCavezP
Npl8J0Fjo0BNgDGvfVRbCoxwEYjoJKh3aDf+1lw2QnEjU5jmcWoXNxIFU8+C7OUbi4+KeWiWIHam
/JDZPa83/ZEvZU8XUSLIdGB/AQY655qgiAgCnTrq7hoc+rSmdvI7pzvXTWPFYlrFpRo6fg6jyBa8
MMoyzvkSiDNDBw2J4sLkgTIcCge9zw8cSuaw0Zc1XJEtj0JX7rtQehNrsz9/aSvNxWHuX4hQLY6i
65tX2QfbG10E/7wumX57Jax7D8Ivi7C9mie4z4OzczNa5Tt31pzHAgAlNazmHBfqqDtmu7YDg4jM
hJppDVvebaNJS73Y3Ai2ZxowA8ckh33DhcRa4LO26h0vBGlSR6Fw6W2DdXJVGlyJRRrjZci0XX/b
qdjvyqOZ2+WjlmVPNTiv+8yZg3NBhur3NBsM2qYOFNiufUkbPLXKMOewt8zmb2as7cVtgmUHt52n
uLS7hEzC7qGp5XOTrQVuLTf1kqZKZ6JUiBMAVLqWMmTBl4cgbcyz37raI+Q6KjeeVO/k8gd3mVTD
FU6O/l3SWz1L28/faOr/0lZpn/WVSHns2VObBE7RPNbS7e7WjEXNhaSzG9Jt5nEsuidL/4fabNxo
gX2RXqFhPS7Yzfck7ZNXbw+PxS1cfqBfQmkzmgeHz09gyj9MGsp1AQn1uZ1lE1WlNkOiaa4Mpr9V
q0c4O/JWBIurJhI4U2GOwmWz4dqb1Vx4V9cwG3iIpW+fZk9I5MC+uXpieJAWGwB5gC83V7QLeIgT
7BqlS5EnXeD8DlKDxxQLWtwLWMK+KMCv1msQglV7RrQ2EkEmfdw5i34CxUUyfMn8nx6M8i2dc+/M
StPekEtG0k3o621fqc9NLd3vqpy7Ypf6hbhujrEctSa1r7LVrNCzl+CpQFvey26eKCPz7UcE4iRm
XT0bjkyvBGlo9w6AsdgmNiaB87TirWafc2fAT+Xgd7EDQ+FgdpqIkS6tOJ8tcplW10r6ebK/LOrW
mBS/FUONxUxYPcpXl83t0jA2BsdqZSTENlG1oShByuKtMaErNu4QrWurv/pL436txlInLQff0PEY
FZWB20fIpnI/reOQFL63JCAFxoRsES/UJwCjqlpOeeBA4pl4pU+WM17ybbZCiOxuLOnJnMCMNfuu
a2gQEjYwCHfc44Ju7zWNdcIvpPtqjc17Kcw53gwTOLZna0e3Gfu94yxwOcFTxH7twoqqLQHi1kl3
rjY/ou2UiRWAzmBzWEIjIwoH8f8WK++AlGu1NdnsxggVmnvot4IXLVfFWQ10MAZ7ZnbTGMEUrGWx
h7itf685fQBm99edLi3YCoGTRkBgt7Nj1tsDLmpw6sPwlbmwavRC/JYkQSJvruXjxnllbwWLfdet
NqdhRUavk1+1jbObsdxGBElgfWYY6Dq6OQhjuKkoXKu/Z2MYxW71TBWrQJNfwbLZv2p2t680X4Nj
2+O2R6vbjGOLKmwkekpLAqaKZl2QWohSvwUzm5BSpvkc+J04EkFkPfDG9kdjs52L3wviHAZjLD50
T1Z3jE9396kCahKuq7O8qFEb/hT9pgFK7vJDsLGkTNIwQqNT5YVhpu3s+81G9HYPsrYvJHifSRnD
k2OLFhyxpv0yrFzozHu76R5youpidhUP8Baa04PKBu1p4hVFXOms9NPpqvTAmVC+OcxgZByRtvWo
QdZ9pYXoXIvAHZO0dIY9o52Qr8ayHqF29r7/MAe9fiAEnPEq0Y7DowJX4+2QChfAYK2ajhv2mE/L
bbxvNort6BQKFWl0SQp0gYzsx44nLzf8aV8Ps/c2L+UcO3k+34h7nXEB290cISGXDwXMy2ZnKqkv
YeFb5SWvnIuhiTwCe7Kd8mZgREbibdh5JcrJQqn0BCYqMkYOVu5k++CEmz8VPayokVKd/aUtCHIl
3GBxA1y0gG9p3DkftAJuLFDjtXEtP6TB8S34V3HW6JwZO9KeJ/bpOwJ17HjRqE4agsLjwfP/jH25
xYNQ0wEel7qzwdffqWz8AyLE4JeetGRRnMYzjcN6ykP7rUbYLlmjnryt3/u3uE+u9W1dQS+bc3XK
JneO1dQEoZ8PWhI0E2K1ci5LKWlrEe37Wbmiuq/z1f4xgt54nLOsuAvMsoim1uNQthZZvFg6evuq
P3rt+ns1IPSi/GUXItVg8ZTTzHhK6p4Yps1O7TBqcUVsQVRMw93SwOjTKUrJlbK7fa/l230vpuqw
esp4S+nH7VwPRb7UUMwdc7xT1frN2lnR3cz9Q+PZSUdSe6wHTVJrwVsqmpdqWZ+bkXH9kbYNfLn1
pe1o4wuJZKzm16Xx/BCAi/2rn/PtDLvde7DWtH3VliHdmZ71hinlV9ps7cPkeOBfXSMNTV6FS9+X
7ObTd9EDSaka4xObTE04VqAignU5bgnC4eamrBPY1OJVJ27nDoeOPHacd5NhK5+RGI6QgiHJEfD7
URdlqMplu6IgWNFSiE+C0T6hXSy7QrNexMIuCW8rqjjZnpD2h3Bxqt8k8ZchPeTndNZ+FtDgy9Zd
0fN/dcD+EiasHxq6D6Rcy/UuTV3t5I5+mmwujVjL6KMNACaRfinDdIb2bgCJ2nECvJsnn+YmdmGW
m6GMA1mZF0DWtIU3uztVGafJUe+dE6hMBAu7r/d+VqI4Q1YqdVKL4SqmsZ7rawxnsD9umKzDfJzu
aFV0X0vnrdWumnS1K+kuRwGbXDQGy/KiZZ5/9jcV/AafJiPlO1ms6uw06CbVfmB96excp7lG3HT0
xKddVzmNcw2QqfclZ+EQGehnHSGuI2UPAFYYRaRTbCZpGvAcT+25dIPfna2eN2GPO0Cll6IIzqpQ
P7MzfVmZm7Q0VhgOYhiHM0UxOsFd16bnomPfRMm5z4N0jzAaaVZ5LoeFlU1vmniRfpdgqHiD+XjW
gvJVFnSL7H7Vnvq09EPD7H7cqkwmYX47uFTIuM0j4tTzcHSq+2nq5yifehESx6AwBBjvgx68F5xv
w9EcDqp1zj0wUupukHqdL0/4hXaw8Di+Y/B7VmyS1a3Xw9HyV+UDGQPmaO+zZf6Y9TYicMffKcrC
zJ0FZKqM0nrqYEZ5105zsp3p54DLygbYDUFkkW/S9xv8YqSk3354wAn+K1e6LJ2+T5vlrc9IFGOw
btprQXvC49ojANSvjLbum5rGb8N8Pdv2mzYGd/1ULydTn/6izxEyTTBy3do0m3NpvZha+k7O+0aH
X/9FxhbL1Sw/DA193jH+NnbzPgTB57xmP6Xt36mGysWClmMFPzTHjn7PudvEh7PLmrEOSX8AljX+
ybthPs8bEM68t6bEreURPV589JpGm9wwquuIwYezop7eeQ1xIQ6DuvgQ8oqDpqyjqnaxC4ohOLDj
9btANuverpHELX+nD7jTakfD/tCcFmntRWefmjajqtPcw5Bt3+1GJgOXI3dgCs9lOvziZj6PLSjz
Boiwny9xXqtksmq21elYZMINyVlEEahEfai3fEjqtnOv7aSFNXUa1E7jmZHUDJ1JJXpBdNym633S
FUGYef1Txdk8c60QzZOyqfYexppokqA5+co9iqLbuVQVu2Bu8l3gEl6WF281fRmNtPldM2V/XPrN
A5HxnPrmPWJT+uqNcx0SEpWkt5xNRXftwDn+Udu0C+/Dnk95crfyahZCxtvm3NtpeRwXMUPFrt/L
TD4pjJdF2p0dnYN0MExRV25wMLOVyOVCi7IKNUPa+WPDvrUrqvXNXPKTXqdX2OcMwln6vq5yxQhe
cMyzKg39Yjq4bp+9WG0whro7/XJTeaYeHnaqbezQ7Yz80LOU7cHP406XHk9vniMJdz2MEPJBvD9C
4E0ALhmEo6fh49Iqs3+SvXpFJDT28pYFgfdAD0eGm/dVK4c6hskk3zatFRaelg4BI7h1vQnwh9Hp
sSrm2rhdOnxFRzr3Y6KKyUNwGLzIREXGf4E0FBNJYeA/HYO/tan8Y+rRRmxyuXyOXRvsxqLpTnYg
1YWTavtNMm39vgWZwOaxFaeRuH6JRgDceCfwtzx7Is+/UtkYv5DY7EONF+jBdH35KiQ9oFJs2s4c
S52ynPib2iNtGppSNAXyn0vq3jiZeKHXUf4YA+We5KAard34d4MIfea1dRLltdzgNVuT1Mds4E8e
dt6pk09Sy2+i0ehSyuWGSHxiLWLDE9u12vr0spq2HZt1kD/grNkOdm8EH9U0uSEhcyognmd481Te
vsi8rv5khEjtF+KICKxmV7Lm0TzpYtYeFdQwnds6FXvTmAwMQX0pf0GUSyN3XPxqJ0y/4yht1klg
U4bpEwA6sDrqjmodwUEKQt944dpgQHUAqZzvcGwVEePa6bNn9kEEyx5TBPzcg3SGOlG55xwgF9uP
/rr9XTPSzvhK6ZERJJWkXcNJQ88oeI1ML45tMY8ndhQJOh7CGmYJs9p5wjI+3HJWF4qOluAhOser
jUQwayYyiZVVTzmttOccxufR84b6m8hH7wkE64dFmJ2MvEm7NBSDdNQ5xqccjE99az6SAoTJZVq7
yDWA+w4Diobggv6khb8+Y/TQk35syKRt1mXPMWb6hUlmPrsdKOXWbMSB9rEWTqPPwdUz5Plmr3gd
Bkk9bLBi962b3+Vdrd9N7H930tXs6JY9f8KCeyyDEuVmcuQRNMB0BMDjhxjrtGuuE5VgC06rbvG8
WZQtTT9cx1rP7nq9p5Hhty+FPZpP6paAk/ttB9F3JJp7R3Is4pcO1TeF17VzQGod6yYoor7aqjvh
dhXL3FgfvGaAs0kCGanNeYvXQO+7r61S0xlI6krFMAF1yW4/rGhLccroYNJX4T7wZMZZ6gJ+lnDV
A3t+zhprjCfQoezmS7or18Y5tl5TRkVQdnEm1zqaMgEf2SemqmimNrIXlZ2Ksjb+LAY14miKMs5u
q4o5uv1locvOhSNUG37mxS03I0lhou2xYIuTb7HdELriXOtVvUz9uj6NVpHvugyQVre2itNyV4bY
lx/H1fETZxVV2KzVdhrk2EVl0DVxWeDmGbqVI/lNXC1R28KerMRwK/PiiSd3/Gbyz9y57pDt6pKe
CQ0bwKWmMGgFT88pw8vPY+dW8UbzJiRDo6X5Wk6x6y7eaSr5NZCsu6jyBMxOL68jZZnDHq2FtgmA
rHvjNrUt0nJ41CrNvaSLkyZcz6WTQGOhzlsXmCnNHdjh37aY82Rc7fo4pWrY97qHgELN1TgQaHr6
hifeX/NBGfN0VVXrhWYP4SR35uowYgFKnGz6Nbm9DOfK9e9ggLWHopqqfbEun/BYb0b2G+ugMLfs
DF1Dvx9Vpb6zUtqY88i5Pa1qbve5rYtTB773QiuqTDigJmhcsVLDmJj2hJlPgxht1q0RGc0I6jzT
GNOd+w40bqrvMXO1Z0RLeL25XSSlU/1VRWOdxzJfjtbSz3EG0OpTBzIcC8daGJiRdtg6hgiFiz7b
67mf+NuwnFTfVqE7b340sjYkS78xDKwNrOv55F/QYLxXZdn1BcCfGc052LqeXlCYobWLvq4APQr5
Us3lGAfjoIUtAxu7riRrdF2toOT1mepj6dR/aDbWgJL1+aL4r0NLr7UYg5l5kJXuvMBx9ndjXadJ
5zp3eWNztN/AjgOnHaqdymzsPW7Dm+5pki+pXJtYrkUP2Z/cR5NRBrGre5lxgh7X4llhcNx3WJth
7gbFPncbg3ndrm8fvcqmE4WL6hUDRXU1JIQnbQvGL/wD/f3gbPNfbaKTaeDMgTdd0xRL6Rhe1n4b
9nIh6HZEU3nYcAXtDM/TUH4L3gGjtY5ut1kfxnaTV2XdvPmOatBd7frNpfIBnYr+zGUGD2tBl2ux
VH0iPZ6+Y6DUqxrUd4EH676BaAcTuXHnt15py31flFuob/I7yP/p4vIhk9tqkTl5ehF1rsKZwiv+
oK9eynJniA+7LoIHi/B4M0x1Z0p3KasMR3Or0t8HorjpB7vqV0PC40BC4ezgNrMJ4uhBVsDUmri2
LPd/Fg5F6K0FV+437RJJox9Pqm2Xt5J8w6jkQPgb+4b23qtxPLR+Np4m11e/9CW4jRV5Dl0r23bv
rd7/mVunAilLL/5X4xvy4gXKvmJ81U9GRRQzajI3k4Be1jcPmUPcoidFNnbvSufu0Zz7CQQdXwE1
inKTBiduYo5isOppgWl0dbZ5Mb6ZqHFpzSwlS11Wfg5+MD8OVjsfARMjf2m2vh/MlY6ypcvo5sR+
qMScHjNi7jlN4gv9uZnbS6yX2FYGgg1eB89soTa3AK3rDUUj59EBdi4jx5uInOsNCmux8i/CVXGL
4AmXkd5I/u+yzQ5VPg4PORkzVxXY6dHw0FPBtVtHSxf2x2CKKubN485uVr9Q+vB9A0WfezMm8dES
YULqQH27tq6WWrT40M6Y/unpaZgNZfLqbA2cZ1F/qnEuI3pCKRScvAmJ7Px2Oh6WoGEKhCK464+0
2ftTN2t6WNpTdsi8xrqyqAYPLeksaGlpo0JTiO5zdXpr/J7cZui1R/7MeDYdwVqeFbr/Zlg8fR1N
6wkb4uaN+9tdafmuOBhZu6KeCErkbwtld6zX7cGefXpy1ucAUw0bEvmj036Fv+uEM1jBA1qfRWrv
gPNnW3wjxszEo27VnybxcdZ2S4ibv1Ok3TBo63ZFywmM9hdtduE8FURQLBdRt9jnitT+WRs1BSHd
6ny4q8axmKO0zvmjqbHO4j5Y+vLvBiJ3SZxS9vW1doQWzX7nGeeSBGg73qgk8yez9sxrj+dT+juN
fJkIo0KnYtnWjmQ32WrqZdYFe0u2bVreUlSU9FkQaTZFmp89lXC4PfbNQQev2cwaO5K5im8S+Xo6
srxBCyV8s4l7BjIqY2dKKT70JqP6Rfmu3zaqHnZTuWnvTbbN3nvr2mWTVPgSZs66qjrXnclpY216
lwcRe2jJdlUGH7NTmeJCm+Z1In0v2maMyX+aTLbbva0Mx9+DkZ9OftFBM+7HVDfeiqXTwCdX0FSP
ACGyNZrrUoQOP8vr1rHs7shtdmKvn8oP3ZEkFDlqvNdmpVmHpsjMnnZsNdg7M81qCJ+qy9EhhvYR
/6COy9MziLRcMxbSg8cTdYaGysQc9SnDvj5tz+im6SVBPR7koJ033U13c03abZJP1EW0IEuCerKu
2K914z8gbrNGOKtsqGWwaIOvXnv/ZNv9Ur/PMl2YTZgrvQkDmZdlPNP+qKc90kdLQ7QbhztzGARi
ZenWAzD7xZSCzp1h11GuysKKfFwLmAebvMHN2E7qknMZI+dfKCZ3aCX+GDq56/5NGdNEvp87Crka
7TcLdS+oP2uHeMGwM83hO3c817qaVZe1ocvcw4+zZcZVG3SbaWf+2BN4ZWpky9s2OmFEPD/pHJT0
c9lYK+ZuV/YuSk9fXHtAUHY8zVqgTnhy6YeNKdbZVidAHMjuhlAfdPmjrYjqy20ed1KWvcwPGTjT
6liaLMxwuUWgh8pj4uGoZ3M9H5sB8CXdkmqb+KxeC4JELrQ6fpYuKEPs8X3sOXMR8f6FQZqucI6N
5mht65gEmu5eUUTkXuuwiBvdVCYjZpwQcWC/5f34winZ4qaN5V/KE3y6C9C9OPDWmKOdm3O2qN84
o102dANhVcjGhbsebWMRkQbrOOw2V4XdsLSP3E3wFHL90DoSXr10fSQ8Xw+LGgn9f7J3ZrtxLNl6
fpWGr53bOUROt5U1sMhicRBJkbpJiKR2zhk5RI5Xfg2/np/EX2rv7hZLPOKRAQM24G70wWn0lqoq
h4gVa/3/91OCqEDrrBfmkZS/Un2u2YkPgoF4PMVimzral06SYz8r40bRwHhtOhaLiqVT+QJx8AAr
bUo5mdC9vhhpgqz7wQkPlWN9KpqmCBLh7UUUmuvM5oRExgJ9CWmuMncK4pmuRyzXo3Q96PpUVLUK
JlppTcYhO0KiSKmynavOf5rAKQe5ofukAXO65v5ZdzM+q6BwvLs5EjVaFTrqErFtorGMMZ/auCOS
fT0qvc9A1ssyqA1OhOmoG0HaYdCSk7lpm2yaeVBZEcuELlAj5/KYJE3yuWIEQjupavNDVWOLsBHY
XpIdfl/UFIeEVD34dGgHMBj2oLmByLi+K9BUdnH0QtfLY/qRDs74ejGQMK/GCYLLNZgzaW+ENMZr
mgb9+SwZRVL+JDul7E0cheiijfzC7YYbmxyVKrWvxVyd0THea7ouN7VIRdDq2jXNsSYYJPVFUTQ3
YWixDmQuGlVfjTLAMTAEeePfljnT3NYbtsqa4xUD04Pu+QueybjqdPq5fulUiHXnKChnk3abyJ7n
tEXyjBr9k95n4Gyq0cRbM5k7xn06buf5ohv1bIfinZxgnYP/ylGUjnUbOQwIgHbhGzH1dTTFJvcw
Sq9rn5Zn3CiS96r0psidi6g24iDCuRQZ+UajO7iXSfoZmuN6UHV0RhuQjlZY5fm5n3p0+IxOPjAr
Hb4SP0kTTVUNHcrks1bF2UVpZV8sz4xvx9x8GmXZBKrFhOcPkrHZoLc7h8wUy++3VT2b+8mznZUp
2Z308LbBl7vR62w4a0U/76rU6r75bvhqZDEdqbKAqFowGMyt6iFjgLwfWts7okqkCTfH+SEvwZIx
cCQDvo32uWaNW0IeUCbj31yRNza/sjKh8UWz9NWppXEo7Ebf5rRfGpo8q6hOnI0Tj48hG1WHDv4g
tJxOR/SVc9Rj2Ko06AxkKLYYMHsbNc3yPGKY0murlpCYK5EwcFZi+uqNHJqt0uEAkIpvllmYuJtk
eeUZM4NrL5ZbbquzCUFRnvXjaKxmL/3qFnq6jGOZeZmkl1r2pLim/hAQP/OJsdFrrjUUFePo0WRM
1dqd5svYLL19Nbn3mnBHNnxkhGhwGEXgMH2SmenuhMUUY7LP6H5oCNHFlxRF+i5pNI4Pf2aleWhK
/8XrkKo45jwjnikoV6KyuUs7hkqGkZz5BhSlBsuIruh6a+dT4Vzj9pgvWtPL95O0zOMUhzeF2T+n
6SfppFckyfNe+GJNm+1C19OjsFS/nlLt2gS4e1aoCQGNVTy7Tb6equiybWX4WPXyc0awz5Q0FIoD
4/Zad9dtE4Yvfdptkz6f7hrbZB453TaeR1vLc8+NhrACE9tx2eWB5mZfOAivvSr+U1epscKgjyrL
9zdDQ/vNy7RtEg7nU25B1iotfwdEgArdkVfpaKdb1CnTuVFEIHSSKNy0qfc4iuoxbQyFeyMTYoWr
mSwGMR7GRuc79kjRB1QyrWsSPoR+/RIvzHWBJefKdJIrx87vvcjbx6lI1lpV7GcaUhxDes5a/TNK
f/q9RUyylpYe7TylQe0291LF56ohHiarvloUfxlOspVqy5fWNnZ9BB4sjxC0S72Mr0Jl4m5IHyJi
DayoQkWobnxdXrRGeeUmw9ns+Wu6JWdWoo6prJyLVl8060hMqHz6suNAl6+jMjkXBUI9WTL+Ryy7
dhtaGKWU96j5d1YpwpsmH4qNnLTt3Ipz1YGQ680jQP0LjjgGSSxluk41p1/pJU99HtP/93R0Men4
bIwZVQPt7E1oSfuLlaEc6uMYMAqahhUKpDxIU+lyvDax+OSDuW20caCd5w63fhdZ+34w6I1DcFi6
6wWiISwt5bo2xcHplHFsBfuWyRMQBpEddsMUGApPW7IemkkVWxcN6cxAp8Yuc2EWvGh+jCSeLosv
NgQS7404vGoQ2VwNecaJB4GIn/HF8oG5VsUWgzXuNrezB/z9MojR6p55nEC0EvjRzHHOYfUUc31o
ahEgqeI74l7SAgO0K2CIkB5q3O2ZX/ZXorFEYHGUvu46XAJtOTDZy6rA7ez6UBaed8jTug3ibLiB
i7ubGYVzlsiatZ51YkcLxzvvWvypQzteKKs5Job9wNZ2oZe2i6eQWinJdYGIFXtCJhUPwSCKG2UN
1nXdF3bA5ccwn4UH8rk3dZeccThhNElnKMNYFdfNsBqrZ5rTzBpSBfFEeoGYPW2d2M1eucNBUw1d
oOhSn629VPkDOxF6tXFtFfK+ygcUvt1A10ZSZ6+mMPRehVfbZdA5yuw2SGXsb4OwksvUL9MD00n/
MmIceh4n8ARWPTXhOuxt8epY1HFJXfyZ+WyXKE8KLLgYd9Zu690YVMfBQLbaGl2uv2bT8Y4DI7ND
4cm/k11/y7jwn3MlXFXfyk+q+fZNYer+f8CaQGTDr7wJO7Khvn3FSdq2X7sfDQnf/9zffm7D+sOx
+LdPoAuccyJq/uXnNpw/XEz44P4h09IbcqFn/dPPbf7heBBadQoaZjbWEsLxTz+3/odvLjyHBcrh
ub/l5n5rR0DF4YANRrcHDsNzgG6cUBQQBEy9EaZXka5htnJaZWnMJUrmovyhTTVqTPlzwpY/QESc
sDH++lzPAYuBuJBYhe+wppevtwmzRbzs/7Uoe0k6S3IVRxthyMvebldxAW2lGQ5OUnwTObVtmORI
YLPHH+7Q3372H/3r7320SUUFEcMC6+s43I4fsRxTyNxiqJurPrGaiyKtavJM/HLe+mnC5iVqhJSX
3pzI7Rx1WAp1xwHizj+LYu2Db7Kw0X4w0i8XX+DY58vY9Bf5Pm+/yWBQc+IquuKqUGwC5DbzdZsL
YhkGTolswu2MxiV3SuOZcrB1V2nBQCggxonFMLK8+MJMNcXQnyWh/uAOvfNgCNxQPK9Mbnzot2+/
W+nTMx9n/4gfi4mCIMOzWYu+Ke7J+6YpvdC75UVvqvIjztvyF59eFDj6LveIJHPosm8/2J48UcQy
uqLRZz7TeJDPnEUdJi1jcg4p0PjMCu1ea34tH3QnjYJf35Pl5v/06djSll/MDnOK2il00Tp26x9T
tEcPiTOqZ9My421EMMPu15+0vFk/fZIH5WEJJcBhtNyAH94A5k1jPWvhMYwtlIlGW58ZRWd88CHv
/RyQEMS/CBfdgn3yevcSA2iEODgK6Z7nIhrv0QvrG1Urdf/7PwfaC1M+2BM6PKu3PyfvTVtR+GFq
cbq7unXqK9dP6w9IUu/9HGAvLFdLUgCMmbcf0mW0tdo8wS3pT+hzOajsdVGL21Sq6QM69nu3hyRF
l9YUWDOGhW8/Sg5DaIRJRi0yd5texRG6zKjrPiKxvPsxuLFYxsUS1nfymil/mIhbSrhY2XyXFlV0
aBOEYL++N8ZiKjt51mxWD8vibcZ/5i2UoB+eNUZEJHh78ZVMdFNb127dl9sybP3AEC6dZQuf/2DO
eJHLUZmsvKlXeEFTmYa7c0Jj/Igx+s6PXrIxYcnDedLF6Y+ec0faRe4dW1U2+yya8R9p2UfkquU3
nf5m3zLgqGC3I/77xGiHLcRqwto4mmZP16RDXtTJ8jMT+2d0+B+gnt75QY7J5kkzb0kBOQ2dd9Hi
4SAcj0MIycTt6JPpVvRRXvT3le/kF9GE4jFhSkIYzXdr4Q93MWVI6+u5efSn3sRMgjGlaOiU83DJ
oBZ6G9ShiW5B4lOlDZvaj7Yza5tGpNZhRt6/N5M8vKtrlX4y0wh/cqM3UM60NL21O7/8YOVZXsXT
L+vSIiL/2dKZup9cftGZVY218uiYjXY1y756djATgpZcoAtTpJ/pg27f/vo5f2frYN/492eerEEq
1scuVeKYmnwniE0puplxLECF9/MKAQ1N5TJXbh8Ydj4dHHQCN7/+Au89B0ukPVwqlwHjaUZlV7V+
wqJydEM1ImBv2suR89sHD9sJ4fV77cRrA+1nQS0Sa7B8ix+eg1YatQEa4EhdYVmbbpQ4mM3YEHJl
Mjl8tAnlfNKqtv3U+RMVzUwyNnQRB+k8DkQNxY6FABuPRIH+59e//3vq1uld56WjC0U2HYXryeaN
uB1Pfi2OPMceqa0yvkWZnT/LODU3c9YkD7U1oNdpW6wx7OPjIxHWxiZO+oT/z/evk3A0/swLNXyw
rZ/AP/+6ZvCPyAbn/SGV8uTR6GfbH6BPHEG9GOduLM00yLO+P2/7VpzhgsDi1LTyySlHedE0Q/LZ
ahVqNTKSJ2MFbtzcOFFj7kfmc+clLfO7X1+49x4ccjVgtVEQi5/SvZ2qa3WOCUeaVuWuLf1mlWZe
90HczDsromuapFl4wuEene6egCg44Uf9saiMHmeeEvE9XTTAEnOoxLZMx+KD7fq9fce1TTzPFHRk
E5+SoqqZjoQw2uOItgm3JZ6LNkvFl8YZzOuBISLjdANPAikig3EpEmM8EzZmEQT2xv/GnsMrucwJ
gQsaRGy8fWkymUor9ppjHmnOZk66P9Hf5h/UDO/+XtQsVHOQAjgDLvXLD2+mKk0LelV7LBp8J4NH
YyNuiFrtZGzdJlODIcXFV0UhEeKh6SZfaQGjlHhTNo3+wbVf3rSTNxGmB0eMBV+qg8h/+1Ua1bgN
pLrjEHNWKEzjqZq7b4OnP4fSBy4371rX+ug8885TTJCbabEB+nSKv1+eH35+VnlOa8vqaA100bUK
TB4+Lrhchg9uQRh7bOX49ibzMObzZ21ZJ63uhs4tnVL5JVpqjt9+q4CU8eTxyAPgPc2xnEFm9b4q
j/6MCJHHu4QDYf9e/NyyspAXLNh3vlcAJOO8vdBaGTVDI+tjMZrxfaInuElj6fz2LyGB0CCkjdWB
7I3TIFNpMPas7QH+jmherMHBy2hn1Qf37+fqmg/xSCA04R0IFoi3v6TUfEbeznBU+mBC5JjVniT1
MgpSRkcfJtT/vBhxKAHaRX9DLEHVJ8/n5OjpIOIGq39CDgzchugmHu3kwYJDM28GxA2IrFLrXg+L
bj9ycvk6GeR/A1e4jNrcrtaa2yMmxz/TIoJQUwbl3GpRnf/6EfqpW8DlxosDAZj+CCv0T+uGbYeT
FZpHGrTY8tTQoe7XfVxWtu1AV/BajIOB5ftMApwBMBLTpGk6i1qJVfvXX+X07Vq+CecE3jDQJWhf
Th60zBpzDCzT0ckgiVGGwvNZIqp//SGnzwAfQioQaTWCNYyO1cl5ZPI8UAVRdxxKFH3oGIZLh+69
mMr0g6QvY9lxf1ygvn/Scu6lgiFr1jv5pK4pkMryABSjam5mzYGqRrfEPU8GHzw39hUaz467Q5l3
05R9jC5l0L4B2fPPK7ee7379s3+qqU6+jX+yPSTglBxTqmMi2vaSTaS8rs2hu8aKfllrwtnUzAPv
cycJ8m5C0xohVpi80ThzHXKFGPVrtO5//ZWW3/+L6+OfvCB4vJK0CZsj2g29pjlkvIZ5m98Mg9Ou
wgyrvzKEvckyzHdGVf/uqrZcD8TcoFVN04CMclIvdWXidYndHt3CGAKvZniSAOj9YME5PSN8/xCW
GrQeNpMlfVkjftgvQtBJTZ7xCFSobCVq7O1QT5dmM+54vJv1NJTj4dcX9acdevlIEOUs1+7SRPBO
7jOArhRpX31sWw9z/jiY5oGgmPkTdBXJuNxQXRmYuowoD7zkdiENwvLA/YudxJDGR7lt774E5KPy
SnMUdilL3l4BC3ck8/KWE0vkX0BXppmX9MKpgjDVHlnfDCTbhrv3S6EHgN2KdZd4YD8Mp7yWqJW/
fnB1Thfl5epQtxB3S5Vk86+3X0f1DAccSyFPnTQEhTJun4ykxU02U1Uyzy19LEP11NYbVAg2NmAG
gt+qaFL1uVYlvkTc4PX2Sgu7bodQ0AJWl+tGz8yszr598F2X5//0/WBhZklkMaTMOVk/2DV0Ocri
iMg/mjeMHJ04QMfvcb8GFxd1nimNJgYqDOKPWl3hdYvcb9Y8cPLlThbOBzvFO8sz2UegWRe0D4ir
k1vZ5DAgnb46YvdBPI0Md9g5Rt71HyzQ7z4yPmlYBtsSZcdpSnDuWWVqJsvvtkpOfKzmaZD5Vk5R
RVB3EGaF3JewB2YmRd1cBzPCMpQYtZUfEwT5BWm/Q/e7bVMeHEDynPzMRSLw05fyFGARJqiXrTf5
h6gU+Q38r/gLEt7h06/v+zuXGUyThd2WIoX/nLzALplFWZhrlxLz/F4UhbMZGft+sEy88x7QZUTy
K1j9aJlZb98Dl6I87EzvEqOmOAvDsVszAbdusqxqmEP3ZX726x/1TpUB+99n0EMBZlKsnnxgOYd9
0WC7aBOzfdSbCtnGXA6APQevw3vYxvOob9vZR4vjp33OUNQYptcSn3PywbbDunP6YlGTMW9aWPOC
w4x+coU5PUGz66pLKxZzHGRDXyNAYc7wOELxf7QtNdw7vs00Is6ovl6E6Ac9AIKn2uuR1hXu3kjE
9mVahCEqWt9Fj48l00dN74OvRyEikTPqoHDm8wnx9zniLfxzfgfijiHpojTMZ9BYoBbVeDTmKvtU
p3b9wjxAoCbRjaIK2tkjr8CdSyQ3YtRwGCLm0J6BqmbYbhpkPzF74otqgdbIYZxebAch+EbWeWus
hiRHbD3ZsCqjIhvbS+X047CtO7sA12sxklY0Q9O1tIruthVGg0Yq54SBjMcMu63uRt0UzKaZvbql
iXdh6A3tFmKmBGNkYtXGXJ+ke8KGhqeqRMWHpUGbZSCzDGS421vWF8NCL7nqNZsBF3nP3lWSWLIG
mmOZWSB1vezOx9RffG6j1Z2pkmmVQURsjPx8qpG84/s0WNJ2fuUbFerGCb7lWjWJl7yoTEeb20bs
IusYQyiqmAH2wdbKPPIXpN94xa7oAQOu0r7H+b3iTwHeW5WcmjVw4FbnnTWwB+1LLFPxvPCEknEb
dpo/Xvtl7+2sEM3myheN6s5aKzT+LNNEH9YMz8do1c9ZOSNMxMy2Qu4FWdSrBlyNodfMR3S9GZur
clDvK2mg/8R2gISChF1pI8tl9b9X6QCPNRUiuzN7u+nWYBQSB2qILPN1OHDwXNWzY9cbS0UAcfqW
u4NcPmpugIKybZpOjttoQKJ5FO3osgaGvUMqkd2i1EJo2DVnBjf3KUtbtJHKjAFFanFRhkFqKsaP
8D8xEmIQML61Gr3ccNbGL7IDj3Be6og6dpEImxdMKe18rJMJ3o2B6jkPMrTan9A3yXY9CS8VK2Wl
QAZIt7SvJ2Vmt9GMtZ2KNsfL1dWVV65Cf3QROTa+BJqM/7JCYFmhUENpjGl/sK103GK1QSFQNFZP
Ok1FKxXw8ESeOmSTyd9EYE8aIJyasA5m3qXdGgp+9FWoWOnbyCpd9EXTeGdNplNsRZLGC6lXH+PV
mI7ZnY7Dl/1Rz5IY2EPbX/fh0N8YksEc1nwZF5tk9M1XJxsrYCG9b24KhBYXro0R0VqcbvnQt2cy
smILgjd/TVD7obMahiq9x9GO5ynsmvgODbBxcC2hXdSwCsqVixkQp5VXdc5eaqW6U52fXJFw3+KP
QeEAzIFm0YPSPSQ2OCn9fNPNg2ANiZDorSvRj38nIf1/+cJ/gSDvEFT4w2a0wO7f0OgvAdFPX/9x
0SGB/p///X+02fLfds309fXrP/7bP86+Psvia/KPfZt/LV/bHyUO//q7/5I5wIb7g9eP7g9dVhrg
FvXaX9R6jiF/eA5NHuZ13Ghi5/8lchBII8ih5XxBjg8V45JC87fIgf8JUQR/o+sRXOH5REH/BrT+
7WGK44vvwH4k/oL+KrOI0z1t8nEjo2po7km43tm1flEIaB/4MqRO79x3tllR7VI5Xf1wKa//qkbf
aA1OzpV/fTD7Or2hBRxPC/RtJUHvCMqFstR9FU8bXGorJWCB+Bmk4YVRayyMJxoY5HRc1lHdU/0T
LyRbXO0Fwjvhg3kldqwV7bkYnS3wqC/pjHUlgUNv9rdpo29y3nuUqfuhrq4H+WwU9m4qEJtHNlrV
7E5Wz7HXbp26OAg5b9rCuUsn/J1OTSlhz5tslHundNZqHndW6jy5Cms1p7U7XenwR2qy1sIhfY4F
RMoWLjkv7yQS5HZ2t+8b7y4qQOk31ZOpW/eM4fYW8K08SV7jMlxlcYT1k/xPByBECXQxSBtUSLl7
lxCrsPyVrWpQrfFV0NvjVfKuBr9nSEPA0xZWJ2pzsR4VFytrt51jI5vSzlNTrJXpiI2DbLTUw5ep
6ps9xdJZqaWvCPXTbZYNYucO1SOSdaxp85dxUjZFlBZvdQK4Tcy+hCLf60Jej4LyxLVwlyq8Ql3d
Dys6H2sDKIVLSgcDAGft5u15VTlrqo2D4Wkb0ssCkUyb3Pkox3eRAv1wqPn+uDA8R4O7DOypbk/q
wLqtUUQCY7nXvXatj/YF1lqSA6ZNndg3UIrg0joIJtPkrneii2VxBFMTZPAW0cCtVVzRt3ORsGIR
nZP2McrHhxwev5LI1jT7zAwVeVzhJjZIXsNv4xbmzayqXRL6e8JqsKnK/Ihd71qG40PRhoDVue2I
xiy7eTRCSOkD3JZovKiRo2sDvqrl7kCo20iZrtkkwBYY3S2aF+4Z7Kkk8pJVjvk9z+1dFkMfjfMv
roeSO7cPdTtAANOKL0PPDk31hXuuWwNvesKLA2c/OzLrO+us6IaD73Vhuoc0H68ia7yq6vqTH4Xr
HDRFnYn7OJFnNOXve4S3BrvxFBbX1PCbMRZHfDBbyFSXffTCkBhSVnENP3XdxGWQg8SuDZ4QQ20t
8DgedRcP6AHu3EcjO325cf8+rf51Y4ljY/FDvLA05d+uA32GlaCkdXPf6P5d5fh3qZ6DfPK2E9au
RsccMBjjFbkJm0qll2qosMDJ27DfSVEGoT1epVO9a+r0kHj+hv4EKdIc/irzsrJzbPrVtRNqd4Jg
aYrbA8bEfWc5az2fAWMY4wVE7r092jvh9pfFWO4nuwccMGzaSn0OWQnbsAhiS+zwmK1Td7pIsj5A
6rsL8+YcANEaAPczmWuHYTFZ6nG6rsvhofHSddVZfKNxI5Ni47TdGqPV1p+IxQU7Yo5RMOnmtocx
Uasi0Mbl0lfXfV+eTXZ3Wflk91QO73CG1UEilCwDWDKXkdVfFRZVYNuvCnckZ2DeaHG7TQ04X765
K6t4Bg9TBHVjUmNQqEtkSvWDcPqrcKjOZPZKJN9qBtamje5K914ak59gaufcBIShFW55eZ3GMISU
dPYV9Uwaate/Xvmtt6eov284PXuCMAzi48yTVkrqOoVjJ1V7z7W+7EhHMSJ7F0120GIOruvpyh/s
My+MbnI3xEvhb7S02ikN2xinzYyHg9jaJ8xeG58EkBVoAWj/zna2mm0jOJPCCmuH7OiBOBll97n1
yj3D4Ps6TF6WtwSn0S5i2W+w0IRwtnDSHxv/o/bVe7/R0tnUEXGYi5jt7UONQKt2nWxW9zgw68Di
MwdG0cy58FeH6Qf9lZMR7l9XFJE5Ujm0MsxdTl8hrbG0amArFVLBMpZbd+WuLYUsGFN1bd+H7nAB
0O+AaTFYsmX0jhBCow/jlRuWm1/fXuf0fUZKtfxgz/ANWxe0Sd/+dIvIGtcagC0NjlzNCJ0031zl
y6Zal86h95yggrNb5GLXuOKsr6qzQdlBBYak4H1Cp7x2JN5UZR0VVhvW6/O4cw8yrpmDl9cYKC9g
v63NvtwT1nRp9vLaNhmP281nzC4XPXHXZWLeF1p/6yh+Zjl1n4suPVra+NDkFhprZxul0WtR1Ajh
7bU3dZd6DlA2S7617NogEK/alA+hBCq88lM2EQtDj3tBtaGs9sLpweCfgT9RPYEeuBH8AxyOWOdN
7Q7TxGG04gtyXz8at7zt7ri+RQkIRlJnUEsvBB3e28taGaFI4pjL6mArbNjFrfzvsOb/A9X+fyhp
Xj7rX6lV/3dETqGH++EJ/qnKPybRtyahHfzvxKnvf+Kftfsf1Oa0oRkVExRFBfLP2h0RMlNznQqW
zg0SpqUb+U+BsvXHMhqjCKJxzxLwg0BZ/GG69MdpaeFWJ8aKP/UbtTvZUtz1HzbP5XGgwy6cpTnN
cnPaWqX+MgUKrlWOObMad5M+YvyzTKn7+znXJ1iELs4MoG5JFrPWukqxLuRNu08jOCsI2Shwg9F0
mjuXwQZmhWyIhitf2uQo0YQBS7mKulr3zitllPBw6AqaOYuImekWYpWKmhfYs5Zs8Qg1KQZWwbBq
ccc7l6Js6X5NkdQIqUz0zl4VSkMyInFcxJzWUwY1IMSAgyLJgFjQ5jJTq67Fzy7sWPsya4ljr+pu
0POVbbsTOUt+BGQzsbBDFebUQ09Ar4HFT2CgxdRKyyiD2FGdCU3h0xKkcc1BGlISBtaQ+kxNEK3S
/0rdQUHkiWtrYRhLrFrAliR9usyZzgQd2kffzcyjiIU0NirKo6tmVv5XCIL2oyRr5rUipYbMDnZq
8nWaFgfD1CHufAxNPvJzZNSU1KkYxgJcTg6gaYCwwEIkzdBdd6yZuCaxaMtPIJwdtZ6reTA3TC59
Qucq15s3eh+zNKd25z1IONLGJ1vG3Xxpp0138J3Qwy1BFCl8KFDq83mO8Lm9attQz/dm2hGlSDsk
I53DGtEWtMP4CMzZ67Y1GLKBLOWxDB9QHfViO/g0eM7aMAZ8FLFA49lI2vq5mUqJlaz23BdCn8DT
6OYkHobCVk96ogBrGAwQdp1XVzjXqtJ7aWG2kGY7JEO7a+bMHgJOb1LQObMh+jI3bS5S28Y2jAB2
srdNShMkgOLe5ssgk2gKMtcsl/qYr7WzWwdjUlN37ZmSmvYa9xqOXfJ0kguD7J9bTSXtn8gO7lUS
VXjcWkPHvqQ8EtDy1EOsNMgy4QJhL81zBJqBNjcN+SOzaX025YiVPBM4tFbuZNu3uKhSE1xap0dB
Ei+4rD53fG0FvAb3shqLRYZFzmIw1l35YiotaQLPosJa0Wqbb+rcgZox4m4rtqYlaV3lJY0+ht56
8y02i/AlHApMVGhQnhMCn/JtG0l8SZ0Lw26NLdfO+L/J8MXjza/ZlnWz2YU6JuAVPDiEYN1Yzl+F
ZldXvWXjC8KbPZKE0oM8X+tNaIP6XThMOP2SVJ6bqrFaPHumBFFjt9A/CauayApLZmN+zLMofClQ
Hbm7qpBmeWF7XURuS1dU7acyMkWMf3ghqvZ05a6N1DZvIY5mB0ObVUjHFFBwXffmvI0QfxeEm2Bs
S+3IuVGO8h+lS/7Nqq8MN9nL3FJyHw95cVXnUs9WRW6GNP5At9DKU170zWwnHTpQU3s6/+Mwo36q
valY2ZbE+AtDJL8f4ij2WcriubtPZR49delyf/w8TfCeKaZ0a2caWPrGhJ4mBcYIjzFG18IiZUT1
pe+lxb1u8mmb0E2nh3karPiqL9rG4Tnk2H3bjCCO1hb2Dnxy3hydCQjwjKZIwlAc3J0x39gpBrCg
qyVZcJjFC16o2mlgSZLRlhCkBzcAtCEF2krzO+yiojQWby/Udn27WBc6eJ7Z8uv8RJNrTcieAOi8
Ty5B/1uCYZsDmtSYvSrEWG+FznZytf5J0135VAAC7ugZahU0EJjANJJHoO+rvPNo7+aEXo3gMVvn
KscE9twyZ7qoxmimbe7bJQS0qRqrdesI65YHdjQ2nPxyf8GMxAOJP7WTY8la3LwgphaOuwVpADdd
Z5XB5HgQUl23qvAGxnq8bwD2zKvZdKNbPFU9w+Fw7rZ0+FmTa8Et8KZc44RMG7K4DGG6yAsFer5Y
1VMadRvBHtStstmGz+CFhfI3TliUXxKv5qHooIBzuKl997YNtXBe2RjgScJh+AshDGfDU4JyqAsa
KLremjFRcieEA2wcB708B25ttJss8uw0gEoeqhWrqQ4YTc87CrbatOHkaIWKeElziPG0oRdGSGoW
DwmxX+XaVQg+6KvaZEzro1494EP2tQAKKQ9fn2CPDPKysJ9iFYMwyGWY0JrHI7ypiS4iXA5B5evo
J8gQ2OvTJ88OHb3cC/zEw/AAg4cXeuXEjfE6qKI8drAKM0bps7u326zod2FiZn+mo5kf7dGx78nn
m5/yzmxeYo21EHaDdF6NFoXyamL48TDKFEKx1TbyTxHZ8W6cXbjqxjx/SQyzu2QoXoOnD6UFuK5O
G7mu6zzJggSL8u2kZuOzY6dAugp3mXIM/OnHENWphI9gzrdZos1/Zprqzw26/AkJBELtIF3MXRCD
97kSZpFMAD9pVq76xiRYTK+/nxTj3tjbncsz0wF5YmnkpWEA3g09AVNJ79xlkUamRtaEbr/KQwFL
WqRR1TGfaga4g3amX8Z5Hb+0I4TRFdBPPI52nk/eTWSBXQfY6lgWknhVRYEWeVj36NOXAE7Y47Eq
fc18UA/8QTgG3cWAiXYkGA4JbbUynaHzDpGPqvPgRFqfsrOMc1jeOXnCwRMdouAZyNwxPOsyrdGH
lQ+F19iD/c71GxKePChyogGUqbuOX65BY1WXnqyJGitVDEbJnVPjxfWiYXg1pimqD6T75os+IClY
mXK/S9BqZKG1/MlpDsjssJ4jCHxDYOnT0kYyHEHnCSdlyLRmVHq4b7upiz87s9LEptXaMr1TEHPk
Og9TPSUWc4gcHKOs8gbDm4kL4ytz4rbPbR9+6QS+1I0+lD7a3U56LmJiP+9BEzPhg5y6bWy71/8X
dWey3DiSbdsvQhp6OCZ3QLAXqYaSQlRMYJJCgR4Od/T4+reYVa+ssuzdV1aDO7izsMwISaRA4Pg+
e6/9rQpuY1RDcNjYzX5ujMt6QIjuxpUnKgCcYdbF828orWZx33KD0FAGKqHPmGSlPsNvziE2hoUF
9qRitpjojzNrs9ymY9MHd0mROwmxTwI2J3twy+RTakOH67Sb2FJNOXXWsCNiflAbEM+4n+LexRBR
TYnj/uqnri/B0wGcegxwLS+RZpw2dpAaO/MYNzMtDbTkLBSgKIOznDKXooy4TKUTOQtrpR+tudjZ
LlE3jDQXsje9iiGvxar24HWoVQ7hJHgPR8u6TrEx2buKLO5vk6oRf1cXuT9zlyhme1XFRM7xjXMx
r7F/9HDPSQ2DbyohSxx4z4seEWfIKCTWueoecm485R127v7bYIw+C0pdf8JENoOtJeYi21q6be0d
FWfhvBnrrLbpV7XiW/UlijQAryC7ZWUHed8I3HKbubfMJgLwlSQngxdGFNhwrJn8uU19n8bq9ck9
Ieu33tAKLnXLzFyib+MgHrqg52NuidKRG5exQzGtkYLm+W6rGyVOmL+VAzpubYW3SA1ChXI2fm8r
OnHqlGCsbwVTyQwyQCFjQHD1SnkTn7c49LjrNTw3X138/PyRKs0XCVSFYjriOh7GuNGFPUg0xt80
QZZfGj2nv2vbz4uoRO2GnzC5813XxBUVG4zU3VqCkoZ0q1tAAa3yx3Cl8aCIowUTlBt/YKZvhtXA
Lur9pADcieRWAWfrC0YVRWH3o9PrhHz0jePEeDv38s4dS/QGcAIzxpuR2vo91AjAheCTF3c19H1R
n9WkqbmVYNzsuyIEQ8ebR1MDPOxgyKJcWiNtNia/BWg0fnFDeyyCpT9frFybvaLtpHN1Qa1kM9d9
lIztTHEjDTo3hHw4fg3GUjJFt6n8pliwpD4jrlX+2ZSNS88v8F4OFzPk4GW9+FYrl0jJYBB95NwQ
tpQ0Dl0PiIUiFyzpW44doVeuAy+xPZYAk2PEG4hxeM8KmHvBg+CeHx+BNuXYRjU6ylvgjVMfw6lh
29pEMG6F+8LombNDYSdR0S/556H5f0A7+F8XdL45Pf/7ErZ9Xycfev6LfnD7F3/TD2z7D476LARx
CwrOxjdP0t93f/4f+Gf47+SWbP7goyz8XT9wxR/0nzGboPcI/ofFl/u/uz+Pwmo0U6RTyyVNI6z/
RD8g7fgvQqV58wtRzIQgcftOZC7/KiuxnGjxroUqaoXxM552YIee03gBNiVLb++AVMR8UYHfbikn
s+P7wUuB8VeLQg1PnW0gLY9PlRTrvKheY3v2t8EIIoxxAFbnOJq0FUlnO+UL0wGA03Pj2B39tf6H
I7L8MchBrfmAZdGbpVh5pf8+j96vIdhVffyhWxptZCP6u0TGyyNhbQXsOGb5rWsCvplhbJqsBR+b
iCk8kphNHifOV5HTefZuyeND17DSp0zm0TPCn/lc04XaLKdsnE5I/+j/HOjAHRpQJeChbweDaoUJ
eW1j4r5EKKgXycGAahVIi9UuhXpxmfyEcoAeeM1LAn56Y3ZtsUEBET+mQcQQDPMbMbHNWJZpP3Ps
tZ/15ktj2FXPSzReGuFgip60qiPXTuhMbJlSyizmyUs8ygELoeEliSCBLa96czmgfxsvPX/j9nY2
3bihP5pkk9l5JiVUjDKryh1BlsP9WSsSiWlkmXTbBImf0OyRjdU6aT3UFSOt5TVMh10dSGOTAgX7
uRRTsjUsWl1WEPHhg3AUL57dZADAZcilbze9qOzjbOYJGjwvNGfozowTOUp8tkNZUdpKO9Im7vjV
uZlfmKtAJxS4YgTndNQIFhFzH9hvwzz1h5wmjwNzx7yfmvLLmZ1veB7nLlv8TSnd+XdZhh5rUaOn
HiPP1Rmu953VPFnJPre6aj0VjPjMMPTAFLhRsFHmCTfmfr5SqNfeTa4IPozevKNfnTMANJUkA9q9
gF2rxOw+I0PVh3bwvpRqdoZhvOOAOdhB/AmZ7KHQyw6y2L6yqosOA15Aye4Ozdd/7AG+fbcpux34
URS23CztmDVuu1fM34LiXjspmo2vBgLnotxRXBc+ulW3FtifgO9x7AKZE/SnpIGoLXBArqEIftJL
vF9qx/yYQsPlYZNqas9Z1dM+PdzOD9wA7v0FVBMHPXv+Mds9X44nNh0NUBZPHHb1xizUE/RqCtDG
RrzMnL2eePb5UT1w6LGGkepExuP7UAdoYZgTNgnEQzSzdL4raqjWU7ILg1twa5S3etPsti8vp1et
QMbnJJZPPZDxjVaMpD7GpgN9SOI6GJK6wkEa6FNQaCOza17zWr8HPUGWqWl9IGc5aO5+8IN1fTNO
KUBHuZtfcTvJlaOVtQtzR6wrN8iYX+XrsGh1b9ZJcsBDpmCyJ5jGQfKuJsfLTuRxv2b8o91q1vxc
cU5PfT8zRXqtOYhIughlFp/rLtMwTkuT6i9pUapaIkBihEouS9tMJ681TPpvvfrEsc6H0+4+G6kN
40jmz1la49B1zFViQVZzqCfg/jGkl7Ek9BtYTX0gzvAg63An2ZKvKBbDY25HTXcGjIzQNAU+Lc+j
YntIKC58lroKN7nrUwUOZcx3C7h2aEy2QbqvGGxz64lEPsQKIjOV7zsM1CBolyC4ZGzMVrfb9LHh
3s816CYbr6iCM/ZBZjGf+2xiRHNdbDASkTwRe1/a59DKdkrUu5LWTBrVBla1zjnu+Ly145eN8eLm
lNjOY47w0CfwbfBTrusgPXnNE5hPjHSt3iw9W+kkg/qEKOyf/uzXm61vJUaQF1V4HGZob2E9Jmva
EJtXXSeIVa1/qZoqewIQ4W1LqyiPDSrKdvId+cubEmzGTMGPXpXle3OomxfP1Btw6eusICuQaoS5
vvpBnya1ygOinOcd6wEnWm29z5bJrUIEd11puCBkMr2yEX/p0EITYE+SvaTVVDIHgfg7KA8+P8qb
R3fGxh4Zmc2ijrsb7WpmSxS8sjW6wYUyY+Pe2rxAw08RTcYp7399ttsRymFRxsTrFj9y5l+tlY87
s2+qHR+6aY/k8jYMPbta2hPW46z6N482wwEODsfgsaWdzAuHx1xXH6COk+0su2aTD1226Ram4WGk
IInBb0VvJ45B6mW6Bc7VbO07JzEeLcpyH2PFGb0BtlQt4lnQIVyA/bBbE59Fmz2Cp3wfnSlj+41P
xrdVdoVcQLd6xikKYlQB5hx3X3BrSOi5eEhnDg/+rRYznSkmg2kFT9QhbOw7OySw5Rzm1vSDdp5u
X5bLQYx5sfMADXF5YPhJ7aY/Oimg5NJE2TrNovVXOYOrXqWisXZsTPHbqVauGh7BSS73KTFH6BvN
daD3Fzx384zEJo6UWCJLWjw3Ez3FBw5RMIb7KuYeTtivzEEXtlCSLK874sfbVbIt2QW25rGbF/cF
JNNg5+O6X6B8euXSbWhOMzeSxNSpzd8XAdJ2NqkwX8E3uKCGe/t45trSnfGWtgXJb0eSQKFY47Ev
ICR2WdcQlRKw9LmFRDKxwy3OAvx9vAR/54M0UBHnf73yjAQ+rDOsGM2qNVDls1nxq+l18OpQFkUz
OKQ+iKcVGKmVTB/QC35pwJKqLXlupPEXulezQoV/L5OGv5vDESeqHNMRnsVXZQzjJRE8+DjM0/5Y
zdZuCdPp1JlNRx2Rr36mUuPzAXwaUx0EvHKTc7tZLyLbVwuAeE7YiBSSq2lKOPohao8wsNFDd3MG
HbTJT1NxTRAhp/waduU99LAHYgkbd5I7L6eGQafOxbfqqHXeJjk/17n3lBSfYeWunLDcJmH4swL3
ahWoSRlGn0Mh+6vd83AF5Tt08gGJcI8IyKZIUP+sJrExZ9wuhdNdxhhWP0vedQKpcpUF+gCF5M01
jYGgiH9RQ9rt05FuFqGdR4kHAtQNpe4O1I1haDcZ7skxBGldHt3sOisPVFyodyjoH8VUPpitvS4b
+9kIxytA7qPn9mhC7gMJw8eOC2Zh/7DqMI2uW2dpN22Q6U08SrYOpncAWGtGtTVn8KHiEBKjlQBq
T/ZLY6OSGvyOxACFEllSFC5bhUzQtcNapm25XETH4wHNHYctn7VpVZhBteVJhrZStDFIssQ75Mq3
aYStqZQw3xfV1NAjrQUpO35UgZHt6Y+1bk2Cy0pN7nNf8qssOFxuAidTnJH5Wj6Uyy9yqT/Z8uYb
1mw8sXXh3cF5qXd4wMUKMSFCTIy3mU7PVNN9p2Fw1t7IxQV12VGaGrOQnZPijJ2uwy7dAsKLcC+5
GyejIc+5/ViB0lcGNr6GGSV0eWYsaXCDpPO1tDp+j/lQXbnQqlVpNG9lMd73wv+qe/O54hhzTwvX
N9MZfGRwJ1dHO0+V2fFTlfZqTGmCN55pXXuC8sylZA8xyPDxolLr0sf1TnMzaIH78yY6296b6t3M
N9qbZiI/5iHJn0OYdIcs/+6lG9mV2MZzV5+XkqlHlz7Eu3b+abppdRZDQRVs04QP2PjYLiyVuvCZ
ehRV+Wu0ctjIUJmkUZkHRKRpQ4ckZbADgvtaI/Kc8GmzgnGJiNHceifbFnEbF/szoZiULs1inl9F
1gSfqOMiog+kOMUqT9f0cLKAmYOC3xTrl3SouZlLSk9gTTorXBmoTQEo+7BAPJW+/2DOGK3AXjBi
JOlhkHZzkpLFIielftPJ4r2P4wsQqOw91ikFNcG5a6jZTMGHPvsIondw2JstT2QNg5Sf0SKmHdEf
6H44srH31QiqAEXHOEgM7PYK7hC3wwSIJFKsAiNsvBgsh0EEW251Z6MCUmxU5BsrwKRnkyaAcd3o
5wnh8GGIsZITZKpe2NCykwrAY9K1w9tRB0l44Gmp7kxaEbcZy/KVNRvhxinpx9tQ3fJTNFmy7RKb
xg7u6TssyTIaKgoouU9SRgbKdI2+0h+bkg2tcu0PCM/hr5nPx7AqkhySqTI3ucrzaEKOR7tP31NR
OFvDT6j+8UR9rGS/UFgZ9PpAK731Oln+sib9IblIQ/1l00ywLdr5rm4SXYLstcJX3fMcplfPj4DK
BnTIUtgmRTVvYCqz/KsG1jr8VD8M1/NkNCoveJhSbkn2aAX7IgB9QDca4jS+C2MvbGrASNK+jfNE
Y3XQuCXvatk/5GFDorWY3lP44vAEWTp1q1rN6uzNNKjoAlatLoN5N3On3HSNsZyLvg3XZDfUbgZm
/hNdysbA2Y1HK2cYIOjJnbhUthmFGqi5UcjIHnyWP0tNlxAi6LENQ+MYIhXd2e3yGliQ6scBMdhr
+/HHwrj9Y5oTKxoXNiDc3eH4CniD2AD6SKZZecE7CfMDrdq8i9myri049fhv4/Zczng74YRYDyq0
59t1pH8PhFqwr9MIph0qMKz6MoVvZZ0arEerH0Eg5YeVVjH7a2XwJI9tGK8sApdafYV16+6odEIm
jGdW9E2CDSowJ+cESzeGqGa5j8iz71BkvVc5QL2dFhjsHZ+zt9luONh4Po2syPnUNTWaFbXhnYtU
veTaQ8cfXe/ghUHF1Vq9dxXXVwxHcNZ5e6QJqYQYzig/a1Pc2bdP5FTQB281xVPvmNMWNqyFYz57
dJL2N2gfRjunqk8y8KYzp/PpUQ1WuCHyeB2o59wNbpKemqHo1rU9LtyOkvEOXXI65WOcD5uKvi6q
1Jb8lSTEcl/OOT3gKbN+iy1rxxNkScMpEoPt3o/EMq6ilxR9eVSZZOyAt6HkkWOOQbAPOBhGQZAS
xfFDqsVFdzQsXgtRje44kE8/xEPhPzlJOO9VMNCsOTPtrmu1eFdbhfOTtHL7wqDmfTpCdze6RMae
hcbxB8U9nTtR6v6i6CjynWo4JE6jkCXj6onyz1Ttk6x5VJ31lYzhuoJ1TgevpLzX3ztd/TnzTD9W
C8VNIT27+zBo1TYMFB1l9pgbp1B5xlNpE1dJimL44cClXhsqqb+4IieEBA2vVQwo2WxEXCNfLgBi
kytvfH430Rn57cbUeNJf7lFTGJYvpYdhk9ci2c0tL7DUOC6UOG9TWm2u9djdiq5s9Y6vBctm7OQ/
tdsLRqnY4rYz6ElDca3kHvV2XQD7RvKlkQdwNxdC5wEE4rZksajX/UwpiJHKAC831S7pe4XTe+X6
SXfXpWSRNr6Abb/rdEuRoju5xmViqOVch6H2CnfcoNzFK/v3ZFJVvUrNSV5q9p+PBa9xV0rGxshL
5uI0O+4YbLxaWSDzc/OQOZUqV7NQWMpxu1hne2qcNz/Lq3tox2xEISsY4aosAQFE9Ui5N1YAtjQO
3zIlreXfm5lV/jAayz1UbOgvFE5yMrWCsoEYLmRIwYKKX0DlM7qMSMvApgvvO+7TaV0yEvMQE9TU
jG1BZnqg4fYucL1sBy+H8jelUlatpKA/PRj/K5M1ybZQgIm4LzUbT0HDndlhcliA5uDgrFmNAcZD
k90PVqMQI82dX4zSiDjCh59JuDxWsbJfZcHZoqrpVbI1tV5/brN5zIXBGooriOlU+HqdqZlTtVUu
7c6OxYeXygNlBfJWN2tytydW5CIEYAk0h4isTXPGsjyxfhzIhXFgyg36eZ0XrS1whfa8ahO17TiO
gByPn/r4Zg5i9opULduobzUn92XiR9aYg8Sy0+65qVhVZiVPyJi4VDEebK+7uj7c/tnd4K5JaRRR
B4G1PCcV7Q9XhVU7D6xdBWG5jwFlZ6ycx/uE0fUyiwAarGdQIbyEq8xjCcpjXcIqjQi48YgBbGyv
zbSuNnrIWUD/oJLuqZmpsqnGbTaLF6wqm0zFQzRO+7H8LloeaIM7sv/zL97SyhdOhsPOnMRvk9Ar
1G4OtxQpdizWHVqJrIFqOvbp/jHsC0q68nwrzORrTNJvVknzyc2KvTdj2CEYLqMZU9UKZwN+YTq/
G4RF8PkgfUMx7+AA1TvCKHes4Tkrpt6dcLwvgT161w5ZSgIA93XWmFF5O3q6PBOeinRxorw2v2n2
Nqkjy6oLT+BN0MwU9uYIgcFIc4TXoHdgMwtS194yRD1UtxseIOMiopN1XovacsE4MueZnvhwGkKD
uY0Hpd1UIbFIgY970sQ+pQ2HFh9FT1EiJasXD4dNjoRSjVTNZe0vewoeiECfQ47xfRO+1vGSR0bu
phfNEXDLBfohNRHN2/UoLRpwTG++l8nM2UQkvLEzVwXlm5nz3fZPhj1v3bGhyD4BSelj876t2uhJ
eXapBxU3yljr3U341QKxV9gXFgIstOu8gDVEGxN3FmmBsIecXzHJBs0ddRb52kvFa9x4F2UQbdM6
Y+QwHhzbgZIzfZhpcU6oSFt19sRRwN+48/QTIOiKuWE7lQEP9+o+j09Ux+Gly2KKM/WFSfW+cBGJ
ZennmzoW76QlWNbOt3t6cgHerFYC4P4KS9thnimOkiImJe51ke0uazas0ODxFBWagH/IEYY1nXIP
PPV/5DFRfJTH9TC1p9xsLtOyTkqq7jn3c0YkPuRJki0gdTI2HCtvWpC4XYersdokNKUj1bgrVwfc
frR8JO9GYRS9OH5IXyvZFY9pSd4QbNyvh2gWcj8G9cmnanZ2HlEeGfvHaduQ7sT9h014ZI9Z89ag
gXVH4t5RC/kT4nXgRyWwhL2esTo1JgrWFHgR4t/jKLBjFR2fNY9GsyEElIzOhlB2oEAJ9+N4WSgo
9BXlOf7HOAoOejrmYR7+CmRJIAizYll8NzpGsHeX7mzWNpaBdh7WQdpwa1VDEU25SH6EFbkc6drZ
vokBskMta1acgz5KHOE1LkMq1Y2zX3HDK6d8JUirwLWPl5sfrD6miobu0H3X+gd1ZNEQhg9maEe0
JGwD5TbR0BfbpVxrS60c9zmmnTcTazlgwBhd9rjNkUX3elRvjfUtMuuD4Xxk7ar0xmjFY1E7dPp4
050sSZ42tH/eTaRjg9h8rDp1xt11g8jLz9qcHjiBHKpxfGsnfTLnt9BuL7UKeVYuMtiMLSNB6xRv
eZbvUo4pfsMvpUnbqIz1Mevx61AX+2rQwGo07DQm0pX9nVl5KxqmaQkuIUt0a6860bJCKbTY1xov
t+bvjf3Bsaao4BlCWaEcdoY+uehUDEHuUcDmi7GK0a1QxK9qvB987ijB8owbBqW/22bhbkAXJfnD
COpzZkSkNoMorsSZlcoq7al1feNWtGLmWKFBrPBCssS4ZEykk0uRDORfe3Ee8eaIvqXZ9d2bP4v2
lXULhz2OgzwPWu67ciFJ0kUU7GxbcaXFgbgGRdroHeZtWAC01BlobmS92EDTRa/yt8lorUjI8m4x
qZMEETG9tO7srHscY/giagmTXbzQdQ1/bLIvbtDPZwXGPhrtmKV29+3S9VYVLPjt/qHkiLcNiXcf
3YZdA/PL2kiFdSfj8aVp2nuVGwetsttVXfMrS8OKQ2MHJzyQy4nc7npxsAfkfbBPTY6hNvF0zMNP
LMtxxxozmRu/43w3k6yyrf5n7TkZVhzdB2cAmS/m6CZ70XnzCTnLLZ+csvvmEYT6ETDJ0Ddy8rk1
wm273cm7WTzEeTeBIA9pxikQPrj9stG4xkkyNJzm26fRfA2M+r6wCqK0ONLa1PEfsiUkkjJrJNz+
2S1Qh32ONUrx6JgWinzi5Np17nwKRuotvY593XBtmpkonx9sWylPtv24aJ609q6gi3SPMzbcQkQZ
N9YUvKQLj5rQuTNz86FpfoyY/s2WPmkjwOnYrW3q3la1aR3HHN9sxYatXv4UTe2ZKkE803uvpGkZ
KTzfV2GDGbVfmrNrTv6h6JpzZnqIuc0aN92lQchFZkkGKjrCp2qhblOP3sS/ZRQzUNxNp9lTMoWm
FGKGlByRVmbBnqNtmbTmML+1y93lttfvy2FOOIfEah/2Uj9ZYXDNsyQ7tK3K15bOwoc6iONjRid7
yrsQYSYIzqGqDlUmH9J0S66NbaklPiX/bOXZpbkzBnpYZ7JaoI2KwNrXaKs7Kxx9aPWh3kuf6m+f
izCgcJaiV0psfOPdYzYsMBPvGR66jRHM7cqZMW7RCzZt8VDtqpG6FgYL0Xf3CUPzy+zXeKGLnDk0
qC5E+j8qIg2WPZxGX2S7xa3f8BTeIyW8QrbdG960txrxtOQJkT3iK/gtB9R977ik4gnY+75v2dWW
vbNKOyfbVKqjzaV6lLYIcAV1LuJv1kXUaI9nq+3sjeeOJB2H6XfKCI1jTej9IovPdI6ZED2eV0PB
XNWb2UcuPoJFPQVeViA58HEy53OWuK+Ck6KB/L7LHKYmfJXWlrP8QZXKOwA8I9DZuCkGe3Xr6saQ
i7G7PLZdQa9um36VglVeilZg8SRMzGesJYd6YQ0vKyZhc+Zqy3HGi4mrO5ZrMylORuDM3GJGdgiV
QSm4P+RHJDbIQHKYd4OK/XUIBgkfpLOTyxJhT+PvYIDB7DoeMknd4FIu5mtCrRx+av9+MGns7nyy
p7cTCp5za9UCecRCU3hRJm4rN/XEkxaTe2NnUdgrf0e67bvBELTq/VxCVHEsyhySPNKFpTZkuPR9
UToPGR2fB340QKoUkx46DCfHRDncbxoiXITf6URrnWDvW93POF2aLYIFdYlUoa6NttqSCnjmw/eo
M6QadKyU6cqmbmDp2O0uKGEY0KarXzI+apr5OKlpdTeWZv7L1648CJUSkpQJg/3Quyh4s73NLPqI
MRp6m2zpM8Jf6XhQk9ceDMyufBAr6BKFvo139H3Yed5jGw/JStB6FNUSt4MJVSeCea82OjF/FVP2
ZlTMdDrPd9aA58B26FL2tYFXTDTXhJXRI3b/huoeK7wIsrQbZKM8shXuQMglxtlZXPYVlDWtq3yi
+CXMnwk8vtBMiAPUNLbQlcMTo2FDTRSr7wzYMrAe2ieR0s+SA3AG6OOOokt9sBw/f5XLIE5t33gH
3aNngxFHYZ7NRxhW4f1CjZv07ZoO007+6gK330+2Nin7SsLPGTjbmyzq6Yrfddm5sp/RPRPU/0r9
tAwCIrlc7rHlPlD8czEG+ybK8gMIucjnCQMp4icbixy/ej0pjUk3/FU0zjoFB7MJbK0iZGiGn6wI
sSgwMlTM4lQz5ZSKQk/HNWCP/iXJKNipggaCCvNMbtNvG7gxfXKTWPZJHc4vVE9ne1FULT7Z9lzh
d/vJEkXvJ2pmVpaezpXPeyidfDdkWXMIstiLcp2fexrp9nGQDSunqbaIUBv2cM4Gpn51SLuZTipn
xLSe5lsZ06uO6nWWxDsf6I75iL223GB94I7WLja1ESljAzBbShEbfQzNE7zejw71IDWsrdFS3eWA
OdEjnx4YMRM9Sb3j4K/1nluz7XeyJK1oN5nzN7zmf+S++v/6qv45lvVf/5vSWzdD0n9vvtoBYaj/
2Xp1++v/SG6R+zNBdhEOIpB+Iw7/zXkl/iCCxerbA3gAWJyY1j+cV/YfYLFBK5i+SXQRUuk/jFeG
8weDggse64Zd8IER/UfOq1vG9S+5LSQDui0AP0BbI7j5L/ADLnvChBWgIILLTy4pn3WT0Sg3tbbz
b2iCf/1OgmM/nKI/s5h4xmjG+JfcYNcEOP9nZyWshoeQgj0wDQv9FWmsN//01j/+7af/Z6TDXxOK
f/9OkBF9XhqB8RDX2j8z60SWqmryHHp0VLy2c7fDaz1P/ybr+v94Ob648QUI47G4+FfIVeIJrTS0
Hy8LECwhxDy0s8aaa6cy/zc8MaCbf/kt8YqgifvWDcEHaQO+5L+Y42KnSfvEKzbI2gL0C/WI8W18
yjAHQZyka8bLQ5rslhYPUzI4/V3oCkZnlS0skBGDgE0sA9z4dUO5ByftpFNl5IzIk2yJOrk84w83
nQ0YTSpFed4DBU9YXz8Uo0MQqDOd5IsUfogPxOvxiRmSxtMQ6maF3XSq2capkf9pJ8r/ndVLDsjB
TKthe/Mm/M6WjPI6voSbP80VQYCIRyDFr8aUUSxCRBD/23grtC2aMhTHmFg2Dlvb0eM9krL/2nMk
hm6Fu5rQjVXRI6R1F3wFYY1BarBv3XdI6pQjF/T9vU/Yca5pe0PhhTnrrJUmkditBLsFsnaBUx2H
1FPjNg7M9rsmJhdv6PidPxkSprdprKrfVZl5ZyUL6isNJ+0v9JNRuVQkuOR44W5q8PTLvKsgWMax
oZbGZ9ur4DV2q+I17jygV1jKLYEJwko64FpV3l9FnpdEXBCjumslxh4BSPJO16JoflL7Ul9sTbxv
ZdMJe6oMi0Dk6GJpQzYIu6um4fqzbrPsk09N/5GysMqph4MCGMXs8jgfOHb7EVjtUkYLSzXAXQn2
8pLlO4190K1GvrAa329eTg+T+Uzr0BLQp4bfwbm3nTZ8YpmF7MdmkoCKjV7wNvHY4yBfTA8LB2iO
ecTjn+uetEVUF5X7wxomw1hZ/aw+szDs3iZaVX+owkCDyPw5+/Kcon1uSZOVW3vuxrMuxmleTZN/
c3MsyXQSIQ7GtYV5j1aZZjK/zXHMvwYMJcwmPuBDTAg6ebITjOK3DRv4Me2xb93FNXRw2ptrZxV2
mABLu6RLuMhqzrlT2DGjEhCsnzoz7PuoXAgzrXs92wFby4QnoiCQsTyhASWPdWUNP4sxSD9xhiTB
RegsufZ+FhAl7VLoGaTCMFrPRk9MEw/kSD6Hw+eywezto+R3oD8JEVjNV6vAbAEtC/qr1bAjXNnB
6HxRW1WzsmKDuqz8eCKn0gWSrKmZG8W9sZgDuavOx8FSTkt1qemKOcWFm1KcSwICi5poUfJzUcw/
ydS6yHbK4sOPlF2UyGQln7KS71hurFg3v/AemlAdtYcFombuAi2Gjf1V58PCwYVw/Fqbfvqrd6kC
I6uYUursKP/J1g4WLwngIL/9MIy0tQ71k9nHnn03xx6krY7Tb7MpJ5Pr3wSL4a6bxSE7GLrEkdrW
yBBfgX/MtM5KCm8brpuwTYwJkddkR02imU5rx78JGouchutSjbJDqDfbr4kL6OLk9lWG+CiZzvrx
vrWm+VsMGVdSr+KCLBgSRLkOi1iQr5K0vInGvDUky7ynJyOe3B+aW+ZPHRv4QLzeGbESGHjPDyRU
64+MIgOGWt+JuaIIz+dbAGBU4jmxQxwZdgr2YLIcmPba0qF4ngMbL9M1xgf+XfV6q15A2UTNJmjI
ng0Xa5I6vxeLS2UC/cbILv1Wracshitcl2GKfaScyyd7ITi0sV05XkBqyWI7FCRIROMTt4RzVKAW
JhBhycUhwCasQKYtNkOviepZFGI3tN5NQM+Z5pHYB//O8a3x3aq9BskaJxsJRSEY9DnD29zMSCw/
erFluHvbRLUJ0b/F2i0xIaMe6+pIjysFdjgSdbPOMtKAk5qwQ5YO92cO5rjI1GFmN+ZsBiuoEebG
yQxZryvvUQ8VIPR40dmXy9XKMdCGBrYuU0EYKS96hwLYZOQgnPZh+l42STYfaQxIvjNr9txN4uXD
o1tW+bBOclwz8D+76bn33VLyElywOVUOmWpf4P2eVs4kw4yzD8D1qLCG9guTDIu+1KRdce2UDTff
1uisfUhMlD0G4ZX/w96ZLNetXNv2VxzuvBYUSCSABBq3swvWokiJokR1EKRIJuoiUeO77h+8H3sD
0PG1pFMoTu++CNvhCPtYIrixgcyVa805ZnOolXE/lW6JUrlVaiD92bJf+qhqcGcSnsToXNFkDubY
54jv4AOmRypJj3ea88wtkVo2wo+vBhN7jCoi93LuvfzOzvLwyWo880UEU97uUCXrloNhp996RdBe
I8Sp5SnZcARNV0HSSMKG4yQ5FCZPPlqqtkmDSqb3rhgRLLK7W9lp1XbJDRi7pNq7M846RInik47R
JDOmsaJ0j3iABOUmHcA69ygfnggSyY/YLCXZ9PTansoxH28rg+HdLYy4YVtQ122NWQxui3PiWEp9
Hfn5TN/aeCBR1e96c4Y6Kng3j/76nCNKoFWYeiu0UpXtXdQW8fsQg9p8YlCtP9OhJ7ZQ1Dl51Chy
F7ZdxfrFFIUzhpVI+tMa3ivMmNFm9zFOBwK8EzGJejx8Tw13o9uD+UIVOBCXfKacBItYoTEulWHr
vZtEmVTHmCCFM68UvJF0FZsPelDqMWmaln4oaQRva9c3CL9dh7ha2aXFOXtve4oRxymh4KXLJ55N
8ViRYWHtlkmwgaT9jBFcMmSaj3ZZ5PUuqNPuYZkzna3ic1aAxCAL3OFGm94pt4MSVRHFvuaozaTd
1k3YPNBp4jVVS5XfzjB4X2PaXxglR81zxNun9+Ggky9Ot74fqSt7/yBszViV8OjyE/6I5IuftjEL
++BZZ25Ntgyz1ag9wEQZ3f2UBDUu83BgdxjxYnzEpwMr0y5Vj8xidmkMF2bq6xM1906xS1NMefxB
B/dnBxr/agYwWNFvkau8toU4vJrBOnbl49Ah3EOUMtrDLQfMKrsVjYvGhuZ6k8nzRnvuraOaERM2
Wk6NsjhuWwo5nc9QmLzmacg0A83FQvQbGHxd05IPKGWGOKHrDUOCANxBjv65iVm31gmrkMduTNCa
asepcHS10rqc5jBmADYqi0F9QxD6DkuquasT6k46SPhOEDTV3U2Hii4+kiNgzurSmbLjVPhtu5uR
BJIs12Po4mnLpqfSGoGLzYFjX6SAS1NUXVmRoD/qY/kOAWQj2Ugs59ZpnU7Tjk9ns2snlTo3gMeo
iVrGt/SOFye4MrWthpOE4HWC2rXtu9exqvP5ME/tmqWJhie/Lhp/emT+hvHMY1/MD5klVXxI02BA
VYkzEn97x7jL7WSH7tQt1u6MWn/nftZBw4M1wDbWC6ZVBI7tM3pR1J6eT1gwozkLA4IwLhuObg1K
XSK+EflZrY84e+pYg1Fr2OcjrCxDAr2i52bFXt3cLnR9YJ8OjLaPYRvJ8CTz7IFuaxED6KJjSEYI
XjbX3gnhyyc1ilYdncVk7jHKGYwgsvTalDZYl6PtCS2Hyck8ZLwYGMlQYyRdeSFDuj7mmPU2+aKY
PxPBkoNZEn6R7iI0iTpEsKOkXooDsOneR2ZD+b+LIg4h7MuEX/tPba1A3+9iQCXwwnQWum+bwCXN
XER5DZUsJaRzttvUvkcIOdWPSZKGDdqEtlE3tePGbFMopkh4TuB2vmynwb/VkvjTRsMP7Yi/bFz8
LwTKOBIKy5/3JO4qXX3fktj++G89iTdr6AaRB6Cv1vxKjyPyt56EZb8h7oVz+vqvgAme7/27KyHE
G7GCx23hcSrB/MH/1VZQUv7rn6uJzIEGyb98YZOs4v8dPxia7x9OvLQHkHnw88Eb+2s2yvoLfn+G
r+2FGJD0VSVAw0/Z+KwrlZIx/5YQ59XRoEKzPNaqmq/l6r++ilt4M/sxCVmAHVG8Khz72U7mfnSD
bCu6p5Cyv8RjVn+sEjK6ULUCraM2apiZxdp2yqMfDt1jZTmNXGcfPuZJJ8ZdEIqGwXrmDf27ukM1
u2/pliskIoo3O3LBE8rcNf2Z0xi7Ps5WIx+Iq3fnr2U0G/FJ9GkUn4JmCeNTnSbx9NYPsuQ8XLBq
YdIUfvOxhKpLarulhU+56RCSUQsrOHE5tzWHgcqOmCoFkTel/1uz9KqxnsOdwgTSn/uzGECjNWEl
8DuUIn3furVx90jXYqxJlutf2VoXqzYlMycp4hiXhX0O/N0Ut+bJSqelOQn8jjRpnVXZuwqkFvMw
lSQ3g3DTmJ0+EiY/kvgui+VkZBed35m+neFPSuUThN4sQ3hAjIXYZG5Qn13NSQ2q121Uf5cLD+Qs
RqEgPFka3v+SXPRiaJ9pb1p6Lyy//ui1k3eNGyPpvZM2TnycptLR/S3dJPEc6gTFie2O5avbwdsa
YM2x2xt3PDZdTdZyA1unOqmH1WwVFPrZjSK4BL4CanAky9lOdnaRCwh+FU8xDL7UfMC1DLHT0+Ew
H0xTRRK6QhZle8uBm3keRt6CEx1l8VW3FDHzlKFmvt7geMr33hzp1z5qgZX0UPTU3sxMlfe+Z7HH
+WmYQnRolua5HQIiyUf6fkAzuxUTgkRP9buFFRBQeNOGH9PcUJhWSOV34EFmoBapHtGr1030uc1r
fL9OnrqPygsuGciW9SlvJEfAMupBbQ8VH6xFHt7sR5kvFY+nAvvpWfYnJ6ja6hLKTwvZiJbxtOME
oT76EiLCnhxDh8lyp+J5Lw1+Ab/xW6ZXi4PQpw2jCftGQCNincX410vSJC9LEqTYkyjbbgHaJ/JY
tUv1lMMZuNQxxvtjxFSE0hwmT3sEFV5+njyne0p1xtQVIYh6ceiBt+fzEqYIsNL4hsE6+3ii0Oph
yZKrPjK2EHEOtc8WrgYQ/TiZ3UTiwfP1OcVJ4lA4lWl6CXoHIbDwDKHzcVZa75wS7f0hnNJxPqTo
Q8/TxRlOcm3YUAo7ZqzVWxNH1Zqcg30tO6JiOyTEYNQ6P/8iQyt7sLoOaeGUZA4TRO2ap5weGHqQ
AmV1akNahrZWqOgsqJwB0B+MkFVZ5YTWYREpv2pnOf4Hmbr0ILCPdk9mCcLmqMD5MJAKI3MaTjSc
9nwGhaJwtI2zn2kWt3v2zxhnXtdZH9lImYmNnHlfcluFzcksyTa9WhYmlQzmZEfjq5yK26W34rdu
XqOxT5nWvkyxm32MOXNa9ANC7l5XF8V7Pbdhv2vr2cd66gz0yIydP/Z93HzhiZls/HoZKhYQomC0
pI7qC9Uiqefspf2PDoGgI+f0YEKv7JU+9AFRWpcu6tAXbA0ocIQe/KtK9HSY3JwDHeynuNTHOi9N
e6YgbROUrpg6saAaaJVhnA8HOUzxaY6pNoNyKGma/meH7+bz5//658os/PMN/jR+LH/gxa1//F8b
PDs4PCjmCzaCN8+mUvhtg5dvHHoDgnSKwKXtb7s/7u/bjvuvXZy/9dv+7r5RLs1nW8Bc8RhJhH8r
0hqH+A/7OyGcUnBE5Kfh+ob57P00d+AsMOQxLLO6YuwZ17bLss1gcJ8KmVgfTeNYhL6E4I0Rw9fg
A2jrrqT7xiONnSbTeRFL9GMdbI2Z2bYtHxyACOmZiQu3uRCLYXVJgYZBrmJb6g4dx255A+rBGy5a
Jqo1x9KU0p+ZZpKWl206TWhj9YyIo2zQDV9Gg5MnhxpE3CGJoZditYb2uZOsQ/Z57qtwuMBtQ/nO
P+nuOHqL2zj2ZXdoO/uFEwgpsdbc9WIfNRMwsRDg2ydoJD3tB0B+3SVjgjo7W9K69R5z/Bn29dIs
Tn0WhIOFAVoDmz9MQvYV1HsxvAbGVs0R2fBgn6ORaOVZH3FjDmp7nVD+8mpxeopPq+2FozxyT+vt
NQy2V5KVmdeT8ymvKo0pXtt6e4VpagOK3F5sb33Hy/Vt97YX36Ifhqp2WxCUvSA82paJpRWYbrbF
I8AlUp1526IyrOvLggzw0d4WnSBgSK8jaFQ7dMfF+3AZFzrj22I1r+sW8+30xdWFBkdV1clbOlbF
LawnkGP2tvAhVYnN1bRoqznR5Ry90A5kmcxbH/3WtngmzGzbfbgtqum2wMYVssK9va67li8yQYJu
GDVHv3O7J3dbpMHvqw8Qkli67cSJrEO0Lenhtrwv21I/zCHLPpgZhGBuW7IZrPtCVwAMwNFNENKe
5T97mJeq+FIrki12zba1EDYggSWvG065bT40PtiISs6GJ6UlxnMwvWxUctu0km3/2ray6du2tu1w
v+12cRKfZ9sm6H/bEK2Wuye2jbLpqwHXB7NgdBTbZqqDPgY0xA4rt81Wk6r0MpAGs+zndTf2sSR+
NtLHSG9t2/VoxxEnbyBjl/W6n8NhgrnXrbu8vW341uwlL/1aBaDepyDIRLEWB4WLtnIeAjMcED8X
z9ZWSgxbWYFUeQI4t1YbivwXDONbERJlQVddelUnPuVrlVK5koKlg7NIfx0rCICRtaapTYuVIol9
KNiyjy59ipcniFAZh2q6Up+x/lMeBZ1PqTSl+HyQpBr5am8VVbBVV9niUmlNW9WV+WlPBWYn5jkJ
8cbhhzbUaO1Wr+GeoHYbtjpO+L1+JWCB6k5j9KRg2Kq+xG6bq2irBbVc68JxqxHbrV70t9oRJwp1
JB5J82HZqssgbh2sYlvVSX1BZ8bNlmhV9CXP2EzhUZmtWjVb5ZqtRSz1J/XsOETWhViL3Gird62s
dJ4jhbATm4QaX5VKxte4sbc4F6saD17oRglJT4H4jElQffYgXFWr8iW4N1To3nG0Vf7F9dLqxq8M
J4EFM9prAhEoOYkWJ3ycEQKC3KUTg32BAepbX0f6RXJ2mN5HtUN961Np5XtL4mkuMD4sR4ji0Agt
vpZzBwrbuSlMjehq9MIVkInlomZyOd9roE2fKYvt4bAMxt8X6EpTsmDQoyut9Cj3XRfGyWkeEvp7
Vha1b94TqeLPD/kQZVA1pK3OWTVwsXiUEf7eqypaRwg81CcsZkF+LVUPyAgPRvCatR0fruwR/KGs
XORbATpswLeRhE/CGYPyRAMZQCBpRvNO1JwmdiZMyxNMPGiz+f0kkZcydjAJcTEyVpnusbtY3U2A
iE/uFcL2bKe9DrlT1k9zebC9LJjOWjMQYki3yb/zqgkR5NA1+h0OmhHL/hSZ96WVz9CtTQO8P20s
bG4LBorbOl3jVIfEc5x93MG1BG/QIj8jLwyoUF7mDgrx0SkKxOqmu0sDlYW4Xqj0d3O7+kS9CJM4
33t11ftBi3qoK5pnNgNVHhLh6YK7lWYzCy44IIRApbeceALi+JGxA2dGRvBMJKvZwLULrQrdtCMT
BOa5aFP12QmshlVSAS19OxfZGJ9rns/xvK2rhdetQlezzxpFb6wtG/e+iSw8GH06gvgc3Xn4pByS
cPbxYENMz4SI811u1+lXf0w0FM/I4dh0NURTK+6nrEid/cRcwduBVpbLLeLl1D5UbDCg8ZKh+7Sk
8zRiZajov+6IMrKmnbLGCA0SY6grnTUsy1Lq+EtaxNCaclE7t7ob59cJXQ42xZiGXkTWTVN8Yezg
nAn6pf11KSyRfZ74tSSHU2vJeCpsT0LCmPr5WOlAvjT15O1QbvqnwCXTW39Ri7sLRg9/Gu/aVfGp
7CSyaVWK/q5VM4sKsT1TcmVYc2t0bw35KVEXYO2txDK9Rjm4552bjsQ0ETxLjwy/ZxCeB20Kn0QA
Nf1U2Tp/alHq2zmwWRXM5Y0hGbY+azgkfojiprau0AauS14UlJ8bJu5EFeFTBdVMCELbj6+ps8wP
oWy850IXmHTHhoO/XlnCu6KErMVFTST+A1pKvlXdCNH+quy+fCnnH8ru7c9/q7td8WZFLbtUCB4w
VVQ6/6q7Jbodm3TStSqHyw1D53/EPt6bjX4E+Yq/Z3/LZfmt7LbWupuWNP/chsCnQjf8O3018VNb
TWIiDbGnkHCAcAXm089CkthKSB4RT5ieI+F8niiEmNDIuOvGz+GU4/kIQQBZ59bQpy8hZC+YuJw9
rauosiIwCG6wWOGprTza3vssEt388N2t/APtzo/nAgC0/IKBv/4HWBXhMhxOvu/7OVpVdZT1z1PM
GOkIXsxlVcPSSiA80xF1+tdX+0kpxPHDX3kTcs2bJE0u+OkUMiyTwa8HTyjRQh9cFBT39ZTVt3//
KtImrZF87VDCTP/xM8XxnLHLlOmO8wV3DUfyeV6q4Rf6qvV3/beSK9g+C8N6wkCJa2Xizdnt+zsX
2HQRlcOkpBZFesIOZV/jvu856Hv6Ep4RmRRx/eK2ev7Fx/vxK/vtwojbJHIODo4/Rww0DQFg6KPB
3I0aSp+Yx3NDMteJQLb7bc2hC69f8NbkK/3oe2XXj5Cw3y5FFrHrE0bkOSsE/fvPCIio9hoOd3AT
0nLfdwvqxqV5HAGG2rIQ3/oKf3q1332wgFY4EYbEM5FLxIjqx6uFRZKL1Ba0f2f9qXMxhwdu+zL7
4BT++gFZf+0fvjrO4lzCVQjjxTe13/cfK6UjY9wmZswuBMzOlKSO0h3dY+MjIPGAaF6GJpp/EXz0
u2efHgCdfy8QyAlZD9al4vtkV3dI0okYoF02GlUcl7HuX2lXM8X76w/3h9dZFTtKrIL1n3OdSCUT
oY/fdbcw5/nsQcvd4e9Nn/76KlvswE/3kAwnuf3b5kn5KRKR+eHsdA5jMTdFEoxQPN+ltIBPE53d
0RJ/C3EX2ot7ujpXmsac8bicZWCKFrt6O4foF4SprqW//CJk5I8+PY0Wh5rOlmvI+Y93mWKvrGIO
XQi2vPJceCkHgoExwl9/+j94UkOH8TuLOiw/HtUfrwLRG0+zyz0uRiS/O1tUkwuZitINjQd80F98
pb97DXl0HBeGoFzBp5786XJuGGVWwGBjZ6XaOhnd4IvAStgG3oX2Kv2LNfqPL8YUKFTSCfiEP342
KnOmRA0XG92ihD1jd7ciqVx/x4jWOUZAVH/1KP3+dXR4C4WSbJRIqn4OBCPKJzWj4HUcwrG5TmOM
VCK4CKtx3GfSpz1xanWfEwYNqGSx+0DOlERLq6Fp4L/TvXE1vy1x3PfAk80vbv3vnyfGeMS/I/z1
lCvC9f//7q2F0kGrKZDEcOoeSCpgQ+rKYj7/u88TV1lpkAoq4zp/+/EqIkrildKIEI4gkflyqmM9
HYY0j0Z6Osxuf/Ghfop85pkNuB4KV75eVgNu/I/XI7LKbtAMweqzTYtEc/B94GvE4r66psIo6Emt
V8Y7aA7LEAt5bGRAQGmcuiRUMlJ++9cf/49uMkaOteCypfTXdL7vbzK0BR0Uho9fZCH4/3FY+ok4
Umz4v/jgv7rQT/sZErbYG2MuBNgqJxVJxkdOKr9aHX5XGXB32Zy3/q0PXeanZ8bpRofgJe5uSUg7
LgN4f2iOIunfj1PaJ2edk4zzudulZtpFDREPv/iUv1+duH4oYTiTncvi9NO3WwnAI+Q1sI8qi/4R
6+FJoVWHc2Gwzv76m5NrY/vHvXTdBfjOBBleIVf76buzEaPgFOY4VaKwac5y0oV67L1hi1tpLLW9
xnOHd46L7mQXVa0ixHaasTkvzKPDZ4Fy9yPI7NIKdnIsh45QV86/aLQqawiqJ+r7pvxqYt0rgIZ1
v/Yp4hiPGvWWrvdZujTRQ1eDe7ggPZBzb21nY7RvR8bRt9Yo8PP3Jp/t9/GUsPEQG9syCNQd/MxT
29Qecxi44hncK+RJ3SGq7OUaeawGw5fyO2EGGhCZh07fdMdh8rsBTdokEfWGlrVHgZk8a0vjF0Iv
qxENVuGCBFgUyOnascuyU6yOEh10UVY+k8EZtYadVNguO3vqilOElKa54D33vlAQyeKKSEZcioWv
EoxSTeGpeefKYcyZH+cwLzntF1FsaUboiTNGbw06EJ2D84PTF14Sgeaa9CGtCUhVuzGPs4HuB7pw
kOBzKCYLYZ8xwRwcAkubHjN31D269FJvajTYtyqoVbdv26LCP29sG6Fe4tYzYEaxfMhCOBDE3iHt
2fd1mX0ZugL+mVlDCmQGXuXQzpBf98MYhTfZgpcpQbLD7t9X+GB73rbkwolrPzgXuQmyY4Clxz8k
00pSdAk4xNUWyeRhsHzbXNIeCuCZzt0sSXelDjSfcZqSEptCUH9oZU6P/YBvPqfHB73c4gbHTCGi
UZcWs9/Icm80p3B10RSGBkxO7yDF+j+teqQgyk+XGX4EcLsOa7gkePixwVsE3dElKWFXZZaIGTzm
SX0ZD/V87yJA7MEEuLDP+ilyz3SToJrSsiogP4lqbHjFM1xJMLFrMe3AZlXVLo376X1sSrChkFaD
dyn5FLckP0/eyYIyNaOV5+qpPZjRqZFmIjJIprcIBiyiPZbFMhNS5DDQLRemUcUTp0bzSfeEtO9L
ePi3VpUPQCGlb67aFiT3gXpIqLtSkor9fixSQ8607OPwtHaBsuLh7/RQ3qNvIhEXnbz9gS6Kb45o
/CzAnBMTFn2BusIqA9RnPirj85StKjnnRFP6Z4VlVrlH3OfFKdZ2+0ZZdvpEl7OL31YTzd4DCMc1
hsfKg+tYtPnIJ7IWTQpGiTOApR8bQqsXhJDePEbIA+c2fvFoDxeMndspPOYlZywE615r4wFLxRr9
48LOqMIBqTfrgx+hpKhLD30DPtCTuKFTtPOxGcDE18H6I4XroBRE2Uv/pRFdxAs3YbWrRxrlZ37Q
YcZ32mC5Sq0JEXiD6js+DLiFDALrsH3HWa4Kj7Vq6L6lFd1deGWCBwINX36Fo2OBVVxqF/MHKG/y
R0s5Yk8vkN2ukunZ2ftoDq1dkXTLowgX71OOHBZsbzzk54kmzukADBNUibCt+iEexzF8AL++tJ/c
KM3xjzlR9rXJ0TU+DIvxnVNfu2V4WZnKkxcB/SkFwEsVZN3RoMQ5nBfyC1nnuThp6oW9RoYTxAJS
KNKvcQDz67SYATY7nDrKY50ajdJVZb634y7RFG0h1zcnVAFgEkg5FP5O8ULPew4lNHCDtC0Y4PtJ
gzy8cj8TZ5C+IlePAsAxPX5E3TQKxy3c3M9kMCzFbiycOt4XsmSVkLFs4yM98iHFnR8xpbC6qujA
qGbee40pDzKDL7GaMsBPIRSPKQR/DM0x2Qp518wfOkZJDh55UATuqYMlHiSUhddTgG0A1Xjsh5yk
x3GckncWJH2917xnS3YPOkkH2RlFP0UskUa9qfkWjZJ9172oNPLMQxHXHlFQYjAipnELW5YUVWr5
/mYatHPO2Kf6MuoUvcAUARYFvM508iJGp1Oy4uTTfGRoQ2rU3mAxQ3NvJDQ2suRchW71FHgWcN5v
teF/9HT/FCvf/M/H7fv/+9/dyz+e/w+EvMS8fK+s2/7itwag5bxxMVcppu/I5NAySH7mb5P34A26
XNdHWIeeTdARojb5V1Kbvfb51vaJiw/P5bTz3eRdUrSt/T/KfXqLtCH+RlIbnbQfCiQm79j8iDr2
MP15CN7XPuT3xW2aM6LIGzzERaS7uymiXGCogJ2Ihnan7CIBT+Jb5oE3t0y+9EmROe9bDhuzObd1
Qy1xwOvVpcEz7zev00lc1171PBYSw83baW1RL5FJkUtvnWukXeZDs/WzmcWWN4MzBE+6HfIne21+
B7GiDz5sPfGeKpRlduuVY3vVDHXWFnq4ddP5lemst1uX3d067pkLeAVjF434oV9SsMKN6ImvYHmF
wMzo8NaWKNPrtau/aHsgktkIVx64KSJ7N29DgGobCDjbcEBXIaRWzy2+eN+mB0yqGCXE61QhLoUD
TWJh1LAwbP3iNtY6F15nEcE2lvDZz1Yec+Ywr0C45MEPwAfXHAR6P/sw4RhbcL9tE49Wg21WXdCL
e6fHIHyV1BKFNJhiZ63/KwVx0t+GKS54t099krrZ5ZzFbn20GT7c59sQphI6Q4L/bTijvXo8X7ah
DadGBjgcjxjmwG1ksCO3IU/doBfe43Rh+ONVPdqoZhsK+duASG7DIn8bHIma4+wu3QZKc0HI+2GQ
omEiqTGs97gwroptEIUSQF+H23hK5hIDnoVU6Q7dNgMsAlAaWMKdjWHbctP5TrlTVByiabLdr0yK
KGhlDMl0F+ZCrynJMcNCr3AW2AYGdTcukyZuT9MeozmlOawSNoQ+5Z57gh9sd3H/ji99JO0ys4H5
Zji6yAax+w7FFOFX/jEVfflgAiLFgcPXKB5V69QBu2cW3pdwmZOdEBE8YKhg1k5bCpl/P/YBzSGH
74z9DGj5qSN4KLB2UE2jKrSC5zEPeejyMEf4j5C0R0PorrCxPO4idem6WalPcO6FN5EeEahOY9uS
zRKRWDIinmb4lgAhQkXgTl8Cy5neC3Qdj5DBqRkDX9PAgSga6ZOxt4nGJVOHXWnQQ/SYsoMT4EQB
dZ80nWz2AWw2wsc1P6Oph/ZzahXl7aByrXEktdlL2jh5c6iKMXnSU+J+mMcAB8A4mOmMuTxlqcHo
z+uzCj7bROkFN3hQv46pKflkHOM+WnFa3PMnUWgzR4+PSPO6D1mcyKuCISqVjaCpvXfSElkE+Hcs
phMcOso52m4PqWTyulvwG1GAjjmijpGW3KtoHLh0kpd7b9q1PLIpOfwdUtfuE5T7dNl7LZCBjeLN
94Gg8NqaDOVrn3btV+p4m5QxLCiHuXGdbD/ki3/NGVaPUHAz2z5vC/Qa+94CgRNBknwslim1jibF
AbhrOOACjcEdgl2mjYDemWTku+BkEe0dnc4XPlzbB3tsuyc5KZxOUvTu9eJ2A/zKYGkMQG+O67uh
tIuPqP9qPGNemQfnWpvuKrMs+ykPsUrspl4pQA12VdxyUTfd56Yke9KrhHrn2BAbAMrBYtOiay45
MflP1dysToKGv4fdLp7vW7xU1y3Jrh8gXsYNM1tVftSD3b1HWyEvJ/IHQFw7CFwqldDuVExBPyfF
GODf03PZXNQ4o9qTom29hzztVHqOdCaa9tqKilvAZFQKji4Ia5IN4WcAl+zmLYrxuoJ4Be2kAYRY
HXRY9B8KmRCqRIyU+dCXtQl2sdcVl3xughYTK16CPZeCWWRCASIrSBtTvPVUAVPWBOV9Y2FU2hft
MNoH0C32eBx03oxH2vfJFSN7aBc+jg5CEtAFkhda2bhesLPqJ0vC9ty5GBUVGCjLfM1MkcLU6RkD
M9BP85epiD1kt0sUXRd2w1q6EBO0T/p+vJGaWhGbNL81yVsVsOkpjuOvjprI3RoznJuc6tewHJ/C
vAYf0/vOwQlrpY4SNtmp00YG6ggILnSkhmQ0ByHYg0wtPGaAGOA1arB6MFLo0t25kph4Tny0BHYc
P5231KoNceoBuA/OTNL72JG7BQYup1lgR7F8DqNqNEeHTLfPWufyrphsSvfIrdr7PJmzc6iv9Cyc
bELmm2ZN9FSMjUOwUiuLhxEgpToVbkX2Xu/VPFZT4vf3hq9poMesOIJ2Mwg7vuos+Noh+AKD5bfp
jqo+UAeYmPV0UgCbrfaM/gsCF2oTuut/93DoBIpkszY1aO3KthgvKgC78WlqJc6NBx+4AZCIJ3rn
Nl70riRABNJuE8fWgaYdoObMssezrsxkeAglS/quL2w94qIua1RgNbvh5JmeYHBWUQgWQQCaE9gl
IiS/o1EaLAGz97Jd+H2wvsYLuZfoYXdtV8GdXQjE/Kxa4sFzzKmvwjcJbTMBRv2sJnxhgTqG5+8Y
iG5sTgp75HSc+d0ynQYU8YAzA+W2b3sUHuD6aYJ8BPxnvbSY1e9Gin+mE2HOJwPcVmB/pDXK6w+v
Dn4JIA15KXKtoBqGoROfljRX7opi4GWY5sLjVpV5Lg9jHdMm6i07+kLKioNYWzreY5QtCyypjh9w
qObMedK1UeOejhtWPO65cxu5jXjlVJq+F12iXkyNU/1AIlv2uiKfDSdIdHy7OofshWbPvKpa9l8D
ewnwYtV+ejNMTFjYnQQHwmVJzcJt72Ckx227XOnWyb4G7oLcfpAtiamYy+AZpoUJT0I9zsQ8+SK9
7pDHo1pjSkUHIwryry4RXwTlOD5BL87kKrYnEdePLcbQ+DDKLvyKJCK7AiMg79n7VHrJ8w9aVxcA
6GJddzXQUfIJLsM+cPtTA9TlFtvb8hwK094NNbO1Q8LJC6ogjTPCvohV5NgELgrVTeu+1AgYwaTJ
eHon3JrIH4/VL+DRrnWB1L6EVhozaJx34H/sD10feNVFH6PxOa1QdF8msLy9A+d58y43K3Ev4RmS
rDVaXKcl7yi+NMIm+0JBQygY6CFjHgIO+XM80sWP0Uw+wN0MLk2VDh+TGkAkHNcyPS2LZezJLpEZ
xeig6huTUUAcWPbQhfO/x8u2d/oHi5WyYdVEJu9QWShqLaBVO38Mgwr8AZvmqfZD51MxYpve9WFv
XRG+aC04Q+fq0TAvsy8MxpDzKbPlo+qMea/LKeLI3rkAslq7DT403swxO66c1iBjsmKf98ogj9NT
DRlMWZ53yXc9fsR4Fr6Gc7kSwRPftY9yYiJ06rr9APg+UsMXjwSVfLcQKstWEHXOBROG8UHPM3G1
jV2Xdw2rzQev65YECqbLoVuuJ898rNOz3LKPINJwN8y+5Z/bnZO/yFqnd30WkXUCjd/6hCVAfoJr
GV767VBjGkF7Q7+ra1H/2donm6nLl/FCY/Pno/S6uBRTqqgndWC9pLVPhVDTdQoPWWBIHVNxDjJM
u4khMymbobuWbayBXmE3WVVj/ftCxzjP6dEsV8Fo1tHFEtHHidMBA2PYY70nphXc8ElbNOZExsj1
Try2qr1dnTrZjXF6R+8E7V8Fiyyh6A+bZCLKdID8vC9IOen320Hyb52p/79zn62a7j8/Ld+ZpEye
H5//8Vg+/+Ouenr8yYy2/u3fjsy+zZkZjQtONCaYDAk4F/92ZPbR00jbZablMkOQSGT+fWQWbxhl
oNvwScll4f0unEzYb2wOuC4HcNxoPF3u3zky/zikQY/irCSZ9QexvjPv/Gl8YisFVBk11Z4mWX8K
nFEex4k1+ru78wfShp8YLx4QHkaOuN04kUtbotz/8VxuxgRD1AT0Di94dJfQLAXmSlIUG+No4gfO
fxA3MAw1/oGgC4J0F4xL2GG6aXo3e2UynyyRl9g7v7bJsPA50Lcnc8JAf0dWSAK60Hamq1q6/bsC
nzQBN0EwPblF1F2MlsSfrqeiu19aN1YnDhMi7zDALa73LerAh8WrzY2ZXY5qLRUXEEsCP2/zpHea
XU/C7QrnXg0onvh/7J1Zj9xI1p7/ysDXZoMM7oBtwElm1r5IpbVviJJa4r7v/PV+IqWZrmRlZ34S
YMAXBgaD6eluRTIYjDhxznueV+HyR4YyARCOF3Z/lWCc9JjomJJsUE1O9wN5Z2vr1lD6LiZrJqjG
fLe4zQs0faTAC/qByiWgV98lU8hFb3SX76M9opsRCXZFqRLFH2JSJSRxW+IebjkG/bS01jb06Bfz
bZ/ZiX41t42BB3m6XM9QOcjLch4v22qB/EKaIAPa6sSqY4Jai4bJM9NyNryBp9kMmlG8w/5mUXxy
bNZ9hBgZjs5oRm8qoBBgM5cs2OkFecUN6AkSkAZAxmUTk7IfPEPBVQFwofiCE7AOkduanL9OL5PV
YkQRhY0N3ZVIfDRB6X1VS0tzKD42GzM37Na9bCdOLmKtfnd6lL1a4m81BYtRDmM5gO3pXIfMtipM
zkTBHaVPMvqYOl+lMabIA2Q8+gdbeMtV69EpHNxoSUkAoet4vQRJfOY38NG/KOT9+AnQskxZgidK
Xtf9w6QKJjevFAKCCEuAqdEv4zZGrGsATutjIvbTzyxnbv3IbDI8+J6HtR6vM/QJQ3b6RiqpdTcW
s8P8uU29ogCqfXooceQtSlkfNxk0YaYl9YYvc3A10Ku4RUFBTamIlYtaxO0nZR5ot5oj4pfNPh1D
X0TCiWaZ7WMZquo3JLhxutOzRKcrIo0czr1yeKgHfvdFACQQv3H0/0QBHdRkvGBq+lf4fPAesHCk
msalvKlEm76JCtxaEpThPwRov3SI/RcbrYdvTdc33/5191y1/8It4q/nDmLP/5BDfYUQA2gn6v7X
4V+2P/4anZj/3D0f/MW2wDZpftN/a+a331o88f6dH5X/5H/1b/7r2/5PeTdX3/7nf/ta9kUn/7SQ
n/Uy0yvkq/znQ+99EXff/vrX/26ev/xrm8fNc/etffWv/zj1TOsP3VF1KG4C1Z5h6igdfxx6pvYH
37VAK4Qfk26gsfnPmSesP1Sko4DAUJaSddb4NT+VokL8QT8VEgoOKRtVFx3T/56Gn6cPM/iP0rfD
BWozJmIbBBAqGwAKkLVsyXJztkmRCJ/fMuxSwy2u4gBi74vJOXLmyWX+9yf3YxSuxygv0XygAlmJ
Pbn6xXrVQB9np8MooRz1PxUavC+jTo1vqS4Rfg6g+BccED5klGXOaLMOv/j98AYtaCgngarpwl4N
ny1cYANrNrjQqJgv5GrpVVqk+3pDovD0kx4m3f89FOJWhqHVXDbOv/zg9SyLhFAmA5K5uzPyhUtn
Zno5wInNIlNNg1Lgyyniz6eHPfIamV+a9XmJ/I+1UKsZGvzDue37Y5RAxqRZd1cFwXBmOzvcqX88
HMR95lKolsnBdPhwqUA25wSm6auczrfzlBV/Koy70eLcuEXb2H89/VQrudB+QL4X1NSmRSXLWMt2
3Qof+X60daylOL41MlJXSmJSeFsCQV4Kt76A3A6WhbseJ9zv45L/idqi2KFEqN6f+S366zXMbzHI
CFjoUhE4Hj58G88ErxE0YMh00ued3CR1wCCnmRt4Ecf0gs0bnjYmv/kKHfKmh3FBUwIehoqKx+jp
n3NkSR/8mlUQ6eStGrvkaHyTHIS/mO0z3G/1Wi2BV51Z0kfWlpS4I2pHti4khvJgSZMe78ZwauTX
Iy0R6/Qpq1rxgyf6j/vQ0edhVgxkjQQk1ioOQThEGr8QvGm+1GviZt0D8hJd0llVnVnF54aSn/AL
ZR2MFxQIgH181Y7oOrMjIAt9ddeFsAROv6SjM4eqGGgkXwsXn8ORaGFZjJYdya8mPC9LWwUarPfO
Ly8FjFH4OtjXHHmnks/74nnwT+uMynZKH8mtekXiYqaZPsuvIK21vzEUnoUoBXVaHzSuWwdDRbym
oDDof8khkn/IEYVeLjj2fsDrpPklaZ789AlKWXGcTLqD+nS96vqSXIurVv482tWF9CjcWFkznXlD
clkdHkxS1oqUfn80cDYcPtBsuZOql6iIOL21b1ZLhNsuluupVqteACbSvtDkGpzRrr1egIeDyp3m
xQvrJ7uGNDBWPu7JzgcKeINHHojUm5a51pnF/noJylclb7QcD2If1bwcq6zryTAbq+WNUX/tJre+
plQR3J5e6K8PBsrf5n71uRwLa002QPcsDwaz9WXj1aVOreNS5RxBWZczjZpinmmBOPLaTAT7kMDA
6SLcXy0OM5vsSG+03l9aCk2Q8UvwgfZUYYBSzNd1YuETF8DEO/2UR94b2ko5idyV0M2sNg5ILPSI
UoDBXE5HRFLA28vKBuflRPsZYv/jdnhkQmWug4UpxfvCWYnco6gepnAaeEC1H6C1NP2TCqLDL6up
3uGm4Exnnu3IUcspi/KRK6BUbK379KlVt5NAYOanagJRt+1oghdWbcIXHWkOCuIayAl3CRMaj5Hm
HnF/98bVxvpN7NbOcGajeR1GEdwyx2xpOJDRDnX4icCrSu086xqsWHUAkROZxGKrdR31ajrb67eY
ZMIynifZopHQYG6cmY4jC4x9mT3bcmUgZ672haFohTZGjI/LtEwDKJWfUS/0s1Z77hM3uqr7sTvz
zK+WFykhQggh9z0V3ffqmanbaktHrtQXWpFs8TgqYF863MzL4tvphfz6ZTOUQ3MN0b9ga5AZtZe7
QoUVMO2mee+PBdQfIOgiuHCoXl81VqfDK6qxRpjLINkuc2vYOFNFNr69Rn9tZyO3zdO/5shzI5GB
sExzDE8vrzovf8xY4LbbA1j3u7yhJVOx67dmpkXvappczxwqrz4rbuLI/YFOmXKZi9XOuxTOHCgm
ypZKLaNtE4O8qZRweh9EwbQLAWN+Ov1or3ZfefPnVAFuhaLHtFefsaUMiY3HQO83ket+RbuAZUPX
KFenR9nP0MEpxjD0MDjkQWm92SdIX85gAtM4XsyRx6pSkjUthqDISYGpkukX2vVsNHDfph4dK7rX
Hb1pydbGUOB6rJzuMVdS8FdTHxq3i4OL9OnfdmwGTIPQEQWSRJmvZhwuMNLaQudDJhV6Pej6tAO8
GJ2JHuV6XU0AG7MMgRgCPZZcYi9O1LgPqNiaS+vPaYwcMBqW9BZhXhj4Vd2LCx3R6F3LlkqlBnNN
M8bQ8swiftVwCVzd4Aove0nktu2udgwEU5hoB5TjwggLTvoRA5i1eOrgtmne9FkNITqLWoSpzmS/
Z426jy0w1a2Ttilgpka7pEE5OXMsH50WGr+ZFRm7r3cUDFKFnRZ0NENLjqutUancFUB6QkXgMEsv
9bKdLoOgbUgEd+52hkcWnNnUXm2kTAtAc9paaT6jPWr1cTcZAojJlksz0eqHitnYUMpJr3qQdN8X
xZlYo4t25jPXXo9KmyLtr1wmaMNkBz9cD1avTgqE6dGHrvDRaO6LsrtDqutLmbalKx7ivSvdCj1M
iG+SZTcU6RVU1AGf1HaEeBZi3BIuZ9rwjvwmWv9kbyipIJs80OFvihDCR2pjzb7Z6P1tOrYCpqtW
Py4GIQT+lM2DPdvVl9Of3+sNjyXpyuKJ1CHa65Blxj1FysJV+gQo3c6QFLbGVOVbjrb8V49Mix2c
9C09thadNOvmV9x0ih5vvMU3k7h5o0PdQWNRFE9p1mCGkcXO7aIb4vr0871e4XJQsmSkPDg/dPn8
Lz58jSp/UTtMKt4kOCTTe3sNHL+9zOYKXVVeYGIeUD7SUXL1830nquXM3vv68GJcg4CJg0UnS7GK
CdGfmEmXxouvNn0gNYThTWCX7ecR9vOZoV5vpXAciUjo6JYzvE6iVUkl4zFcoyb4EH9JwPCHotc/
n57Q18+DFwXZHT4/ylOv+sarsQ/D0GGQUe2bp1ozq61SRjDOGxD7p4d6vTYZilsAUljSbkR5h+9u
nKNm0qJk9hE7ZFcWUBJto2gxe3abYTsfz67zy4eRPCFlg708KxCCrEbkucpe7bBDo0J5qTe1cifG
wTyz5b1+T3KU/XWLtjKC6tUowIJ7XXJnTSWdfA1xqEfbZro7PXtHRyE+pipKSkqsqxhLP8To0NvZ
zzRil7xNrJs+wc389ChH3pFkG1CulV2g9JsfPguw2IHsmkOgKCZxVWIDe5UrQf3WMKKIhgJNPzN3
R5YfLYLMnuzqIjW+CpimtE/y2GS83ImVa4RYWNI2Bk30m3yazh2Pxx7OQUgs35IkEaxOiRbNv+w4
6X1JmfKTSL1I1BDUUPLI6inOrPYj74t7FTcJuVPJs+lwJrXQaax6BjVVNzTk4IoEvDOq+8vT7+vI
/MlvCeSaMKg1rHuwy34gRamYvTQi/ZYHsUGwo39Gslpe/M5AXNK4n5KgXS9ypW8wFECg5ONzXLyt
abjzRtJdt8HS//qOxGqg00+e4xYpwsOJU5x8iJ1A7X1g4NWjTlfKVrGV6mmqJv3MOxJyeR3GkTK3
/fdY4nAsKo4idNC/+jX9baDiq6zx4JvDx47BmL/Ru3awENVptGkMgGlRHHMh7/Aoswn89LkFH2cH
OtLGziwHoFyj6DBQo2d62EwFrVXvRqWovjXmICgApvls+zkmcLZ/+t2sirrkziz6/C2CLdYbNR11
PWVNlESDQjsdyiF1S9sigrip6z7N1MK2iLXcLV4ASrLJ0YvdCqxbL2fbqH5jKcrJlLQNsmf2Kt7p
pRB5FhDESkOrL0IKkty6rB6WvmaeGerIhyzjPCIdyBSEVqtdY8a4ldrrOPh44aV3hY6gz8PVobpt
BCK/KgL0fWafOjoiJQWq1RpMl3Xe0Cx4BeDFwKORNsFb2+ovGzeE4ok4TrvT0yp6PP1Oj2wfBoEK
9R2CJOp16+1jaen7FfOIx1lZ+o6LpDcUVnJm5Rx5LIMTi1e2DwJeWTdlRjAPIzakNQ2XfoKe+7pO
E5wKEYY/0KPUnxnv2Eo14NOYpF+5EpnrmAY8VGKJspv8cB5h8M51v1tCUeyGJCnfoQpXnnMdgKzv
UEJ8Ezeu+8XBDdv8je+eGI4cPScBaSdTzv6LMDIMSyvTQ6yjVKvTtk0qPWHJqcPQl16ik5FFD3rh
DDf4SgvEwPTUdsmkenQaGiRt++oxw2+CDORs0DZS5rtoBMsLuQkSRcCnSNc3darFEf2Z4/nIdi/r
UdA9iKQkJ+Xwd8/cX9S0VEa/QmKrbgpLmS7dfNQei2Icv/76CmTF80kj1NIg3ByOhTOooqp5zhxF
TbCFallv8DMMd78xCh+zQ7EPHNL6mBwV14GOWUxkkqvgMmuT8rqiS/fcunt9GSNfQIcWQSA1dHtt
6jUX0Qi8iYWu4X5Js0fd9l6+RO5WpIHlXql56PaeILH7Hi8zHILYbdX7oVWzK1e3vqujnV+aRCS7
2U7DR9MYygEOhI4zoKYOH07PyNGfSrhPjIJqxVxfcabYNKasZN5JcixXcxXnt4CPEzwIguBizES7
6bXK+HJ60KMLy6bwCjEeQZxUJrz8IGrkOhhpl5Ofd+nHpneEp6pIqpDA5tvTI8lPa3Xkkrb5eyS5
Jb349FoynIlaMlIxFHTzzpjNRks2nsmEHH8eqSI0LQgJ6xOx7wAfkoqb/NJxcDoPe+xi6JflywSE
/GsgnP3xy+3C4buUBCN3/VUmadDXysimlo40bsylWtGEo1ZnHunYxMm8KYRdma5fR6+1PXFgmCim
DdSKW22G5oDkfz5z0B2buJejrM6dVFPbWtMrFgL3uKe+NAe/m0qa06sAUfbppXAkLU0KTaZoWXQu
c7fazkY61OB/diPLoB/90KDVHhPgdrwewtz5ONJ6cj3BKf00VWr2XqQmtLKuj2+MHND9uR1Cxkjr
dUnljPXvkNizrNW6HGBPuIrR4sgt8BUeMbHbQhr/OGm2VCMX3wcdr5s+Dq/jDvsNWrDD3ezEZ2b/
6DsmWeQS2zjoYFY3lAT2rzot9OU0bl1dmoNGY1nd5mdOEU1u3etnpa4FT4OTn6z4at7tynBw+mDK
2ya0b5Y8TN+kxK73nLWt44vA6q7jNrS3CUz3L4rT5V6AwvUT3fL18zyQEjqzEI4tupe/ZxW/GlVq
j8Y0jr4TILnsGyaAeka1LYX1O98q0D3aPQkdETmsZhiCBHcOi9eszfAyxsCY/bxKwzObnPxK1hOM
1EvmJLltwmM83OSafnQG+C8jhAFDxUiXfihjQ9e4Lt4YaprTeOnSbanOLZkqPUjK9DfWEXUeQRaY
AJKj5HB8arahvYTmiLGLm1/XQ9J4kFGbt2e+32PL1UJmRSwlG5zXlRw6OdO+c0h6NPocPWcC0I9v
L73yboaWcQOrqs09OrPae8R40VczBVuH7wLimKul05SPo2gNKhGBQmE3zqM8OzMLx05S5lQqCpCZ
y/7qg6OmTmt1Sgd1JJmh6pd5qOL9MXb2IwLp/NIqzXJjYHX37vSkyH1i/eplXGnIjJDmrCuJIb20
Is3Z0+Yyi7dx1D72yD293jI/a51yJlY49gJoIEcGRgRFOWi1aYmytyYVoCo55l5c0/PXbdTE7H/j
5EGv6NCrzr5ETHI4j4OGDUUeM4/6ZG1DTI0fsUNqnk7P27FPhhZ2WTuj3E6n/eEgsTFnhNjUBzJb
bz8Enavd587SXhf0fP4JacXdJoHeblx11M483rE3JlXXLnB36qTrvCQFuiEp0Qj5Oogd8pBNdA2a
FTZLbqUwAnM1T9+fftajr40CEj6ziPc0acTzMgaqS9EP/KLJh83h+lhqGr4CtG93epRju6p0A0K/
Q7qLNOjhKHHUCIfeg8mnIUa714GfXFOK6WjlSaczX9qxl+ege0LYuqe5rR4oo6dLMbV09p1QH+9T
GHPvA7srLqcmVLY5r/0qVOLxUyEC/TemkpSrKtOiHJtroheYoJYKqUK8ok80EJSV7uWwqc/Uco69
MHIa5KO4CdlcPg+nEk8OvBrhK/hNG5V+7gJF2IyidH9n3wYxISt4UnO4hsBVHMKFVXEvXVz6QNzR
nS+suar90wvj2L5I0ZJAEgUPk7baNeqQFdkYE713RjDe9XGQRdsR4s+mUd3G8ps5h++iZuMZEc/R
yz/IOWkLgdqLHPbhLFZFBw9II7Yce0OF/VbU9mPQze17NkfrMhim4QqMVX2x0Jv3MLpR8Zgt9Z+n
n/1ozInTFYpCrliARlcBgLFo0LsmvopsDAT96O5wMVhq9Zy0QXwxL4XxlyoW/TP3BNAsGdaOmzDp
zMcwo9n49E85tqhe/pLVjgc53qrSaCGgt6r+RisisUvcpj5TKj8yCppxzgZyBqT216GAWXVGGJvA
5cNlSKPNEOpLBuSr0s683SPjELMSPZPPJ35eF36rXBNV3naaT1NHfjsl5XDRUN05M2dHli5FXkFh
jNOV0tjqKCrUom5MHdad4WCppwzW/DXP0+KiQZ9DETA0o41A73Bx+k25LMzVmc5yNUjHCYaknnu4
cBMR1QXUIM0f60jQZm9HkNo0oEyiEF6PH9j1kky1Rw/4jHNDValnnvrITo5MhqwjonYpGVo9dRM1
URqFoea7Wq8+5lyEtriUzU+gr76fftKjI5EUI2SkAsSCOXxSMI5LSNsTkqDWmW9qo6+3S1orT6re
nTszjiwYlDLQJmUx10G1eDhUPCbVGMSO5s/IyzYw92meLqPAP/1AR04mh5sbAguLXAr5n8NRZF9p
08Ac9sPaRskE1ST6GCZOD12rUNKUrHwX3UeC1mS8SIq0OHMwHpHqEDe9GF8urRfpDittI6tzY+EH
Td18V/O+fxgM0W2X2MUBrcyN4kLvoZ0YiuxYplEeSFpgGR9ErNw4QbctY6f2QiNsv56el6Ozj82O
1DXKrXD1u2iBXeg/F5of4YyMsG7OfHvGpuf0KD9kMIefDnE3ShTuIZTMuQodPr9q96OLxW6PFGOx
x0t7XupPiy42wOI+63PhpZnTpBfm4FAfK7DSflfaVQn0TItcVMB9UNyHCgUVr8PQTblsFq0z3/Vx
o4QP7EbF3dQvgAj6ZqCpfKhDRwXFh4/fZnYmx7oChpZUu7hp7NC3QuDEuzKt3T/xQ6OrMG+CEpsC
HFFuUix35stlgX2+m7tWhLc5bG+khy5nMe5yswKAt1Hm9CIPUFQxUyFtLXEzISBRE67TvibCFo1L
C99sapzW3WpjFi8brTAyZ+tiL3c7m9XyfixB22zCYmH8iYbJZOMMxhhuaQSlXTOlabzzYlosCooY
eK7zp5Rwb8Roky9T+5SG+rkPcuEDDyk/N83Si8vC1ONi12qk1TxMr0172wyIbTataCvnItPgC1GR
wV4bksWoWxfDmNgXia24GbC3vp3p5A7wOU3xE8EuiX7O0Ee/E4IVMCrrKZhob/GNCXT8pnTcePRK
MuGpV8I9wuonjCfzfeq0yxthjrSJajie4+9Wq1j7RBL7tCEstKdNHAvgKCQbaAbSh/qurJXqk2m2
WDUKu7muZmT/m1GLJdZ4jPQnOD96ir59rpVrZSBewnm8XyQPwtSAM84geimDO7Znhnoy3GSiD7H5
GNr2bWvGRudrTkq6OuwoKF9kvZUmXh4E9m1i2Q3NdFilTLBxJlz1Qtgjm85M9fs4nGGLuhF7/RWJ
Hzwx7E60ErYXZfVtTUuR2OXI+mEd6X194+oB+roUC/jId3u7VD0tGOz6cnDUqn8QdqF8CKphwDIF
UxXPBhDa3zgQDr/MrNhnyynGh0YrqhsnX3LKz+ooaGtvVGuXDsn4TjVwyMCMuBmv7RIXHOBZsdZ5
uFLDruJrzYERzk7o3Ktd6yqX2GOG0+fecTpzAy1bXzZj1w0K/40/N0ayqv59KiAJbBRVTy4GpVG+
lxj1QZLW6FfZjXXBisV7fX7LZpm526VY8o9mXmQK1BmSJR4JQRw5ksq50uM4/1a2Tfw4atOQPASh
bXxM4zoBf4kuSYADiiIVTp0e0PLv5Ch1c1dyjcawzdqr3KaDdwPqJP5YDCp+2HwPQfk4iUVJfUdy
gbzFxdzHtPHm2qRZAcgxsKvhzy6ORpwzOidPt3YSmh8jJRuHCwwZAoz36l5/SCMsgih0TtEOMIql
bLvMXVosfWc+yqHI8x7fHreCatBAU/KAMrgPKZxPPHkDfkhs2liQZby0bKO4s/ZXw1XnvnD14UvY
qEBYxWiCcTIxC/kYo+YPNzBVcENOoyRO/QkNSrNFK6U5V3hIdaofuw4BXeEq4CkAdsSPgm859OoQ
SQoeRbQaeE4wFcpGS7LiysXiyNjgsKlTjmr6ipy1Jbpok01A+DdAjLL2Ta8ICshTFPeGj29lUfmj
Yw7JnSWUESPCBbrExlGipuf3Dw1+4C2YNNDoVvFJjGrrbnoc35OL2W34OoUaOTmyb8x5LpvR6mFs
AUTIQEeyKVD9DjqEXa5evJkmx3xSoGeIXZ0tmJ5jOT5qGxDO8ejnfVtji4IGd2bDIUOxQaWvvNEw
qx7pAm/mUJbCrOU6H1pMTP28Hl00v73ZQhLaKJMSaO0XZHIYUbxRlXGxQMOoeqxk78sphUvD8+Mv
E3n/vajps3NQSflDGxf3sqH/Ce+p5J0pGlwTh9qlMz62suukzrBj0MaYjUWpvaa2xfs50hL+tts2
OFjBeNwEGfzRMzHiK0Gog9aDyhLdAiToEdCs7ogh4sYBGyDDT6zwienKETdJlyhMGv1yABwuiqb2
9SD9i1MJI/hEsb0SQS4N8Ww2Vd++35+9/ze6dqtvxVPXfPvW0bZ72Jz7/2SvLvnGF2GI7AX+2eN7
/5zT43sbf/nWxM8v23P3/8ZPKIX9h46wyZQpOqS7bESEhD+hFNgg7zveuBWTHUfoQtT0k+Po/CHX
FPo4qbYhpJGB5M8GXeMPKT6VmQG8EAgl3V9q0KUvnZDo75AJjiOLhz+PZAY5RCxnVoGxM2dGr3UL
IDXdLne2wsKVYRKEkmBPK+mECrlE7CkmCt5ZfOkSbkIQBufE2DNPqJ43u3xPQgn2VBSAsjpYoT0t
JV2qaCJPm6q33GrgqVgSrRIJ0l0UNffElZ7VzEkNiGVASRzt2irGdSlT0tL1Ebc0ELYlwmXiUHVZ
uoBdyqiB9NRL3Is69pO60Wu7S/k/JBHG3tNhcqG4N6NExmQSHgN0NdIuDYmUgZWcf8PTkaaDPXEm
hz2TSwjNtOfRuBJNY+0pNXMVJE+NRNeMcdXisSuBNl2aieshraDcYA8H8aaU8JswNvrQM/ZMnGDP
x8EtD1ZOhWrne9Dqw/tpz9IpaX7Y9XvCTrmwh3jxnrzT7Ck8nQTy2G0Jmyfac3qUXG/ezhLew5lZ
ka+QRB9Twn3SPecnT3G0Lvb0n0iCgKasj4uLuIUa5s2x5jQbfc8N6hN9uAlrSROiGaL/nAiQQume
NkTq0Vn8TkKI8O7Iik25ZxMtdp9cJHtiUdVqvp6Y49tg6ZybUEKNZNGu9pI966h1iLc2gB6I6+o9
D0mvTHFnSkhS7ca2juGxCzuJlGvzYOlLZOJYrXc3eoqJls02ldGG09nl9cDDPXVGPgHZ63TQTP0e
04QFmOZsxB7fNIzt9EAQZHL2SL6TNbnPBTa3Gr7TSYdgyjI5KhNJhBr3cChsp9t3kyRGDWSu3wS9
A0Yq3yOl4lDipcQIvMxywpqoo4k1HHvjTH8LAaX4VrRz+RcchTG4ImdjXVQB1HG/s+bkQbHKsN82
CJAgogP7FZdZmumXQZHBSQG7Zt3pS9UX1NOVRmz7LLR0OHDm/NGNB7PaODgJF56q5cVH4ipReqJW
RLdD/hG+byECN7uQm/m7vJscbKlNmBUebMf5s7aUcM/UMK2UTao21b0OUW/kjZW8b7XQygczDyq8
5oo6b7dmtDh/zmoL8px1no7b1DSt4W7WBj3zithuBP7T2txylelrx7eaNIt29jIW18g7+mHnJPzB
W7t2l4xY30qA/WGrQewiBppa52QJjI0KtTLza9oMMMKk7fDdpKv5dw3zTn2HK8RcQ2bqlU/EkTnW
xFMJeLpuO1vbdL0pyt2sjO6nkgqGsYkA6WGKoSEvWcDZvy2bWbtrYEx8DgTt2dDWXFoM1bRRoJYH
1fS9CWuVxsOF/p6NKXLlsa1V+PIBsa9HFspsQQoW0NVLpdQsv1vINUBhU5TnBDK0V9T4GfDHIR3w
FnxP75zagUkWBDB3L6s0VQpvpiHV3JCVuFwier990s5ltSNuKN+5M/f/7Wy0VXtNDJJ8t/CDAYaO
yAKwUxDMngt8XH3rijB6dgLB7rMxaaMuNxHINdunzGVnm2pI4/bt0KUAUbvSqfrHLhLGfT2zT79x
rDRuPLeZHTxB2Fec7WC0wa5bpEVSajc1l64IQ0ivdtrmU45J6DWxM9fIuiTan/tavY+bgtYcgjRu
eIvrxF+Cvuo+A3pr+V57Xj9vjVRdak0ksnprVL86w6zYYIlwyH0bC5E2Ure6fMCDU/2UJxmbKzYI
bolyO63jjg8trZKHcez0+SFXumze0cCF320obLq/ugSY3K7NlhzGCOHxQxModmJ6ehlW7RZvjCJ+
oysljZTu3MYR3ZY2NHZYRQAaF25jKcYoTXVXtYXlkJSYxJ9tyVz5SgcI+xpUe/WhmqOChEVtVsNO
V3T4hGlZQ9b19KHDjGGm8yX3hKmQYs5bm/hIw25RvcJBsjd2ZZO1PuZ7XXpV7W+4bqS+CTKkTjdF
PBUkK9q44WMNHPFuTgYrv0zYt+7mGeL7Y7Fwi75wy0ESj8ICD0aiaThkedqEu6ZMp7fWBJYeC9cB
TC3bOa57NyjvxPRgd12gXqk2gPnBg0xbPZjL0oy7KCsMfCXo2XlUeJGZZw1saXOVJIEfxW3fXyha
OVz+/7jtp/2ebIj/Z8bK3fNfz+Fz+/W5OQzd+Jd+klXAidEvSfSGpJ92Balr+BG5GfofsnGUpniq
CrJZnbzmz8ANce4f/LMSniJbD5A8/B25KcKE3C1bWEgWUfYn9vh9tgrdKMDBkaPyCxFVQPpmoJe5
PqfiMNOiCHxtlE1XCAMpMFMuPZPRPAwPyQOTiXa5SiNros3qR/j4IqNIl6eqTS3bzGDWN5Favx/6
4WNvTtsSTQHi+facJOgwVSgHpDGWEZlvjY7hdU/AhAtRQKdB7XWUTx8iQrALl8zzmRz3q1EkjEpK
tSAnEUqvqRNJGubjnMxgw9SIvj61FRdGqxuPL1bU448o+qXPnHwFf8fWPAuyU+SMsmmPZlj6FQ5f
UQI7NdOagoAamLi3NM2my0MwOPFt7BCWJMnXfsrOWTsdFpjloAgxaN2QTShobdc2PfMSonFqldYz
rDqk+8XqdnY1K1tQHvNtqYJXOP2Qh0l8OR4ZZ+Aw4OYEus21mM+eAVM7Vt0Rwduf7KAEtFvNJUxp
/NJPj/T6pekopgA2IOpFZ7FusKHyUYokmdC8m9F0PS9G6omKLMKvjwIaDWk5ETMlkNV3NaQj5Ven
77yojur0OpmxqGUx1mjhTg/06tNC20BWh3YoXhYdw6vCaGK4Q4gotPOyjKtDP+Kr4w6lSaIm1ncg
ecX3tuvyy9ODHnlbVM2AG+wvka/Ab6pNfqSEtefhG1JsLaOYdo1hKLuirs7Zca1fF9U/PjCUivQM
06G8Xv20dVj9WINaAVKTXJSlo18FI84opx9oNYssPnYo1jp8bWTl0KwOv7HGTKPSoSPXS+fgrWl2
xkUATr8a4+1UqFdu6oZnXtvq+5IDGrJrCRyzTsPIWtNlLmpRTVNFLNrPN/CJTd6aa1+D3S+valK0
Z17YseHoBKDnkdeG7l/O8osNuG5Hw6l7RIJ0UJntVnWKAs5TVGc3A83PmtcbGUjh03O6enM8IglB
mWMQVFeRKa5Wpl5YSYv9tcwkW8pVZbhPaW22v/xgyL1Z+rhiElO/enGRFtYtETGDgLe/CtXcuILJ
lmyjoNbAzNHU/esPJbcny2ankjaAhxNpOHLTz6lb8NFjQGBX2TZzQcycHuX16+I8loOgESH/uq5A
AaWPaXR2Em+iQ14a/JCOawTspi5vPbQw2vb0eEdeFecYS5H3JXNGq6eyDaXHFZ3lvwR54rF1pltc
rH+teip933hFBBn8R0YDazUw/SDZYM5W6tWkZkgWtIA8+rbcnX6W1d4kR7HJQgnamEmHvdKjdqSe
YpooM8/BGW0j+J9bQu1k0+n6ucbxY0ORYqfZAD4Fa301bZ3AS2wZ7cybFnx7ot6YnlrNBQkv5oRc
33/CyiNBwLGhmDkJwGQiUfserrt+GfoMJ6bMC6zwHVZv080Qi36D+qb/5bVAbxZaE4czhbW3TuUF
KuTvPoyw0jJDEm2D1QM1jkv7Nx6IvR2oOJGufKzDB4r00h67Fgs6K1Hau0VRF+1e9HUQ3qsg0c+0
YL9e39L8hsOe4x556Vo9NCY0YDc2RBg1a0nz4ep+hyGcc3X6HR0ZBbADLeY0WaPil7Y5LzdZMoAk
Z/hEvbGpmm3SLp/JVtlnlvfRQfiQiKJZ6cg1DweJBy2JsLrGOQ2zqG1cNMZD2NXjGTrBkeXmoB7/
zyirtyOqMI2LnMpJHIzRpVNlOkjuut9m1HWfTs/a66FohrOACKmGI8v6K8mfiWx9hhuaeuaI4wr1
azP1U2EmHzOnP0chOTLWnpyMSsTi0iXtkF6+ITeVnjiomT3HTIyb1LaLW7rh42fuEsYZGcHr92TQ
C8PZJAhRGGs1gwi1lJK2CsrO7Ktbs5lJtgl6Mk9P3uuDAooBMhEkEdRx8PM+fKAiscfMIS3ngbkP
hzuBzcSnLEyd7mZA1ogHpMB07swKfD0mlxB4GYQToD3ZKQ7HHLlcURcMM6+CbIHNkIqoiaQg3CFy
kAaJrDNxxF7X8eICxI4OeAUJFVpXGgyQ+BwOWEpwRITLiBf2btB6tl654YXlVpBKOnd2Piio1NML
i/2w2cxD187bmdbAz4gJ2k+d5gwWHgN9KMjkCfjJlotdj9GTStxoVjplF0YVt8quNxTrZjH08Ix4
7/WSQ1BPsCyvvnT/rhWtTdIigtI5jkj+VcUmW4a24lKwBF+ULAC7eXo9HBttT1+AYkPktTYcbZus
mppKNoMkdjfvkF2J942B5ZXXoHiJzox2ZCVoNHyiCJZgNaLZwxcjcN+NsS3IeOv/h73zWI4c6bL0
u/QebRAOtQUCoRjUmhs3ksmEFg4NPP18UT0z9icrrdJq3/uqBAPC3e+953wn74JZJE4WkXWYAy2Z
q2UMxqZub//5B57/yW/vAugcLF8sFnChvjt2IfSviZYTyNv5+jYdnK9l1csw15NNquhZCzHd//MF
f/cb+XoR0nJg0anlfv2Ngy66TlNsh6AMNIKOrWd/Ti/pT5LzVNh/0gr+5vlxM+kUuZiyzj7aX69m
FaPlaq0oQT4KAle0vmsetEXlh0yk1h8Ewr+71nk7tM/cFYca/9dreY3dTstUVKHtdXOUOLV2UY5x
dizKbo3++Sb+5qm5nnmuhM+0YPS7v16qgofmeJJUjdVvmo1Suftoep0e1cIzIkrILCqWJf7DHvb3
J3dW6GHVOn+A52/v14vWWFnXNNX5Fpyuu+zWUkY2SvyDnzLpYY4qtv/2R6I/PB/az4UxCrpvy5Rm
arE6p0tShM/TziO4j1SctB1OBUbOYybz+UYzlb3556v+/SmeB7wmgvG/rMHfkTadWASjUK7aTivp
rYqNDBNJSfh38aeX0+OG/frtsX5ZZA5wxGHW/P2GWpnvFsR0lmFmVsMYrIsob5Tf6lVgVWv1VKx5
cZ93ak1IMIWc/IfF5u/vEO0G3ldc3391ib4tNkXKaShtUDu6bdtf1kVphwrCBxka65RdgfjNHqRN
GNwfLvu3ffychOjgicH1RIn53e+Xj2pZqpqRApNAyLIeeacw7v+EZP7dVc7yeYt67yzw/rbKrONK
OqZKqc9Lu9m4kGxC4jr/RNL/27tC44sP4XwHEXGzl/76RfT93I5nQHFotEsSnQ9kgbGg2EGntP7h
Y/jtpeipUCuClcO29+ulSCds+9IemJuUk7M3HZymQl/KCKb9vPvnL+A3944DFhJn1jKWl+/G+NJI
PTclKimcGw0GC0lWFcrVov6XPWVaedw9/BTn1x971vdjCM4vwC+ozELcnoidUE4Xb46nEbv3z7/n
by/6X9cBng6qGqvp92IlJmSus2O7DH3kTU3QeXLUQo8QIoIFDe0w15rZbftzHMY/X/e395F1D3Q0
IDyokr8+spzpPLqrBWymDYGVMVv2jsjQ/Hd+UX7U+edxHjoXfdDW/fOb8x+tqLglFgrhdBlSgAw2
bd50rEONdtgfXou/ena/LFdcCNsxHxPuFyzI338PsXEMunleooVot0ROEj8USD6C0i4ONe66JqV5
U6FiZGo77Fy/Mv/wEfzujv7HX/AdregXc+cODsPDadCcMcSqWj0PhDnc/fsH95+X+bbROchCcWXy
4EhfmC9L33u0yCn/Q0vq97/lvHxgfTqf/n99bOY4roSLns9aS5y3W08nYZ6JqK//4bH97u2n+QBW
4QxVpa/y63WqNh3zASVaaGdELU1iNu7O4Yx0pTjxiaB2lTwZRKD+ocj47c8DGc+iyGmPjvOvl10G
u/b1msuKNSVRKVmz9bmIB+sPx9ffLYugeyiMaNVjj/hWFTpMxulYcr6TmLqDhqgX8Aw9bRYxWQyW
/+17wcd8ziM6d9D57L5tKmgjxYh2iVZBM/XBWidNGqKPqv/9F811OERSxGOF/BsQy7YasilrFiyL
HLgs6EYR75CbpH84z/393tGadEANsyYCQvleSaEnF40p4pE3YRmIF4QrNiauj56qLv+wFJ5f5l+X
Do5UJm8fE0S6iOLbnSuWGSIopSQpS6XcZrWmdg0Ws+vEMep9XpXdH/pT32xmLIou1TsOfgO76rnF
922tyuzGXkxtmAEFm3l23RSFXWNOtqyW2spv+9vEbvTnyu39OsobtzCf3GwZ3ANnBjBT//za/O0+
k/XBOZ2BJkhuhiHfPoW2MrOkqckyyF2lbVNSmHc6zYzbxCJb9p8vxWvy7U6DssEKzEwYd/vZ2v/t
YlKd429l6oZFXWmslEuFdv4aSI3oXiqr0bOCoLVJIepZhYb1L8TUv67X7Zh4/U6wdRBoShv2QeVz
nr5nKLUrfNlx3QWkldtXeOXcO5vJon3MZx0lRdugAY+W1rVeRJb3zsWM+YLA+9ZyUCa1ZGs9auxP
f01H0gk14Lhy3LMisxdjHwdirkkfIKWv0nk0/mwOE0Zx2n130p/JdA37AYHhU6kX5CGViZiRUWV5
Kj+Ej6a/jNilvKkJUO+kHuraGtVZFqQGMYof0gQXvZzzcQjPXbBSuGR6xppRdAESvJIOnN+6HapF
Qv7qaOgNJ2sDghst67JLM0n45opRaIiUhfrmVI65jIvI99uz7j6z7QrhkpetQ/ZjtklfPeJ2LGSY
VdYyf1peXKZ0+BI1Icav5hEJW9yB7iOBdS2zZwsDydn1ni7SuXOBrgBhlm1l38Bj8N2tQsfUHXoe
sBn2CyHFkdNAyeCniwrnyVT7mdqJZXD8KxKrFj+cunFuTjJXarme1rbQHrW4NLsLSRjq+OAttWVv
jNSAxRsnlY3mel2rL2XK5YuMJ808nd1HVeglqeMelUsU9qUjQEAdzBaUKAm4tWwjgqqF++JLRWox
yyDiHzeW8Q/BocojYDMmXinIlKjiC2ua4zTe0AxM0mcNWqcJ5Mnt62AUol0+UQYy0w8sQybZG19b
LjdS2ZW8lxKB6xH6pOduuxz24Gs5G2l2Joq2zvvcJjo6yBEWDh6NpTdVHOVVh4A9hymp3xE6NEhi
wtrOua5ykxzaclU6v2eq/J/o+M2vti46QolJUY331qAnBQfCxsX2mpO7u41rXbvuKEhz1KFTOj9Y
QysNhE/CLjcmxIv2S6VSf7WspHNJGORvC6AWkee0qrRSW1IwJ2gODpp22nn6+txqIwBgtyWljbPt
5GLdKDm8BEabpy9maxZlgA3VPucMw47ZDDQZB+C0cR1HhSCFOEKdSwpKos/WpzFiaA5s0qwrNGwx
Lo7KnzPkTeCyr7s+Mz51WGspGvNltXZTrs0Pvqy89mDrw9RFCTCeOUxEV4sw7yrb2RCUrOxt1ejm
V4x8KsO0bbrjbqUQt4OOZPZpK6e8f3Wz0hKX8YImN1xWx0lChCAkaFexttRAs2rjoZlEcga+1T5G
lcam5sKp2ORHTy76shVQAj+nmjIlMkvTqiDjOf2bS3x6/5hyGB5C7OETFW/ucAqiAazuu6rWl0sg
S2YfqimZE3qva+/bQTsqN79qal1228rObQxApYfRZNTGUl4mDXGzYUzSR4cDALR1GKeZ9bDm2po8
r6lT8TCyDKtPmVbM17PeEI8s/Mlz48/yjrXbzKOqc5zsEV5fxXLjKX3dT6yZP1td9K/2WLbzBU2D
7NXHgFBeLIic80B2ysGrnXG+P9uzyi/dlMZjMp5zg5lg9XicY3PUdojOybmbZklADOioVL9Fd2l0
z2Wz6Hd6q/XXxmrQPIKGJdYL1qHqelztoThoZePXeyyMOQHarqHum56oD2yDmvdzXKRfH5Z+HtTO
zwaT3OXE0F+1RLfjXQNXSduhDIq/rMkgChlvmj8dSl/BiuyrDLlqwonR2xpYd7JTXE2wdsSk289O
ondOoA3CfMl0CnaP836iKT722UuP8AURzS1LuZ6aIamqTYfVQ8O/Flt16MhkGkNfLolDInndWTel
1PDq5iBsxnMiuPCi0kPJ+gFOxlfkKdcukWhDMloRa4k7YfUplznsoCPfFisttbcWseyb58g4f0Ty
lBsXRac5Yr+IhCWf7EarC33E8mZoDDlRh6wlIzYtr2tQxS9ydfB9aulih501l/FLYcz5RzMq89kp
ak9uBamGiCGswmBtSNkD2mgeplHRjyFl7U5qRVc+FLnV+s8ofNN45xZ8rsFcU4oEZW2Zd5a56oIE
QymyC0P6FukJSVsSKK5PMtu4ym6TTevlg9xUJM5W13E1NsWzUxWWuct9nLYnN0Y29piANMQB1zTs
kkQXFuUmZ0zo8SJmZDD6SQumuh8zTd+1C2/5q1YM5MJm/TgcBUD76SBWHl6EpFTvImQ5uQx8n1ji
fVXOa/2zZdq/UDON5fuUuO6XImqj/ZzzyUAANSIliFKtzo2gWTXFIaEpHfuJZaOwkPTLQvdvWa2g
LNelFc9EkFPwhenSZ5Km3NzrMwalopXPpnJUeq95g27wsv9FadZnr92d5/zjXW6IJrkvyaEVB4MI
Fl7p0hsESPTRrcoHVLg1ydJd4g28JWuW1pdtMk35sWtav9jHsYC2MK6eWGSQUs+0zxWy0z4PfdLG
8Ujlq2VgE/OZ6r/bZPvEd+mIIf3Tmr2ZTyiViX2lytj7ElDb2ex1v7ePKbKNNKgyY4G05oxaGsma
ZXkHASnHNDg7Hnc4rOo5VU+cjBSvcaORHrufncIQDyJfdOO6LWkqPjtD3sX3M3d62C2jmorrVqzK
2DJeTMYdnkUrCT1rKJ4nvPPL3TISMrHh52fqg2krzjA/X8RwsFNTIUXVvBWrZTXgnTQW1zraxFF1
L02CCjc0DVKeEVh760Wmr5O3J2Oa5vls+ChvM+IciXrOC33ct8tIwJLhpUZz3S3txBLUTDzzsCMR
hn0k0YdKe8M/r007I1HxtNV0rnAShFi7W+rKwrjMjbSaEQvPpUNmGyryLTIUMu3hpZvzTdwRjPkE
O4to+Xao3dPIOLf/bHx9nK4EVje6LW4ujO4+MdGPBGU3oarvNbcxbkhdzryd3gv/Xet1vXvCVDdV
aOQa34RQMGiDHbE90RHVtIwc5BBS36LXQT+h2H5vAEhqL6qOU7bSpVwe/zpM/6956r/+CuH9/2qJ
v5mnLt+L9yn9RYB7bpr9jwDXsv8bPwFd+XPzmPn/uQr+HwGuRUghfS50NgTIgg88IxL+nwDXx3BF
Gx+RCvJHDlvn0db/tU5phvvfqEsY6Z2Zg2dMk/FvBLi0Qn8tuEBCYMBinEP1Q7nFfOTcd/+Pjlgp
2eZXc50Dtis3C9ki1Xrq4FdtZS7rp6TSpyngN0xR4ol2O5NXcEgoQm9Sf3A2lWeWF53ZFg8k63rb
OdfaozL0dVPFjXHqfAPTgBNPsBg76h/BIe8YA2s8sG4vG04HYTWpi9aZOCqU5pfpL6+kyYcMKO/6
tYr445qwrkecHROvuD43T6LXF/6SWQWmEkeoohfNYJD0OV1b7WxvlqZSB82v4MwWPb7OvPG30zJe
4JwlLd3Qfmqm/zzU+TZeh6hjrz0sRsfHMwGJJNY2mjWnOTbsuAEu1TpafWyhI4i3JW/lgwLmtuDW
hji5H8yMQBThcH1l3MfQy32rvuopE7fMBB9Y7nZxU22SGRO2VHsW3g1GiD0+DpyMeu5H+ICI002S
60qbglZ2K3B+EZLmekl27qPUoq4rsfLgOTCK9Dlhlq+sOcQkH9XQj2KneePrJjOjd5Igs8wvveuS
VyaU1Ubv7WW/2AaGgYb0n4Fk+kMau4QEST+cYcbjVi/3S5lbQVol+V3VJheiTj9b3Sovct/TIm3A
QlopgTp60D+tXiSb3v6BgeaY6NptUz7YWbKxyy3Nsku/h+9TTNN7a5MJja48vvNIe8JPc2z65yo/
ysXPNxk+jZBhWRYwvT9MvfHCG8UpGWSs6fd3lVmhd6QHZY2meTag36zV8tW6fraxOsy+kG72dj1/
xBP2+z5XG1fmx2lI8Pyt5Y80HT5jYV+vDu8Shwfa8CoNs5SsjnKZfmIZYmokqgPzma2FaDro9NXa
1mLAL1cUG821s6jN8GzBPtPNoKna7BrQecXAdSyORbeezMoVOyxF6ZZO2V3rFFvcuQH5syogWSbf
6013RR00BKJQn3IwPqtabIZlOVj5cMxcB8uvz0SsNTg+yJ4hFia+myHPv6AC3Brt+tOc5BC4cY8o
3Ui/RGvBS5mp1KlX7QbzftWlj57oH/Osu4ob/Z5gw61fUs8xaDc2pskhxJstzNzJoV7VEf7iRzek
K2VR7LyPov0QWOtH38pz+HLswBPVtd8++DUZn1SkhlbYgQG6N5P9jxgkN15gPnrnHmRDdaOoDQKC
eHHt6IOxz2LzM08s85horbfBwZvRS2ycTaYVwJDtdzauqC1X3h2KvuXgryoY05s1voB2F7odGWip
FyzGXuYAlHzjh7PYR1NyBB+OWLZWYw5GsLkbam2Pj78IHNgPTlkeqnbHfBoKbYseUW6XuX0zzn3L
yTMUDxo4YTFuMG+dquLZ6u7r2d20JfQDgW075W/nkw9z9U5yExncods8j57zIykKJvf16Or8R/R5
GoXsG8igz+bcvE39dJbUtVWtGUEOBqEhnKXNYk6ttT0w/uOQstx5+qItx7FdsRNY1pLan3Y2Cj/d
ClYd4KmVlnri4MtZT950KEbn8QNc3OqWED1RXbtGU6rXmlrd2CepkOkRqJFR1gGeb3Li5GIuSzj0
GKEvaGDkTsCZIDY3UO7IHBdjkvBH9bH10Tald6378Ng2hqaNtz0VFS58WzQH6EKVH1hrSZYDOAqk
iV6feckuUQJzaV7MYAgWvWl3nbKcz1iP9TRsq2y1oi4bR1bnbFW9FTgY1nDitZlwmF3ABA6dM05i
09FZLqN+0Ipsu7Lf2JvOHOagUU0s/aAiMYtMcquob1ZEFRFxOt4uKUT8WpL3KpeCD54Ech0wfxw4
YqwuZdsdCr5yG2PTC3VN8d4h0Kuy4hoJrHZZd5X1AN4kDqkBMtAoznIPax86g8DYWbdetTn3wYii
yxBODD+APjb7vpnLa6Mf+XQoGVq7CT1/3ldme9TKxD+qdbtMHfl/+UVvT5c09wI/jcktb0IHw+Iw
dnuQ21Gcj9z4+maCrDf6/i63eO5ImLVGlhEr7bKP16MxVcROx9vK1crLkd4DBUL/kKYpqVOjfO2s
lPC9xj1NmOeCoftaRbF3vVIPJifZl6m7n0ASKLhKmzlLUc+4+XbI0kBZAtqHNvXRhAbzqCUFk8YJ
Gs5ov7kIrgJztjjVcp7crnxFBycenpykDlumJ6FIj90KACFXMphHPklYlHdOKi+9Jt6uY3HPTEAP
GpQ9D3A94FEtsxWauhY48XyL+788iKK4KNu8D1Ixy9CxJRKbSe54mruhHhrUoN2XLIqfdOGNM9Ug
3Sfj0mwMPy/2oMMRzbigVgp7DuZmiZqZb2+disiTSXkzlcuWts3PdtBOOIAoJ7oNHIArL3m1xNLR
b0ovyq656Su8d9QFuTUES5rthvgao+wYjZ7/lGjzqWnWOypVGXC+GDdtW7LpMPvqm3yHgHXv6hCF
lv7GtcriuuLCm1msu85ovciYtdNoD1duSx+1zf0F6IJTpw++mN/ldC1zUGB2pvm7qTS2Scp8dD21
TrkZqnEzclxiK/XGH7XdP4ksS8MGT8mhJ72FMGUO8MlsbV2q/6hZ1GPvzseVBK4rqUHV1Nv45FjL
ljrmprfjc7OKokmby5vSxk4xiuxhTd6rsY/KdNiO63Tg2A8DCkqqbJqjnLPXctXDxfKIja7YXtTg
H4w+u/BqsUQud6Bx07sO/2Q77ByXdXnWS8rkOg7TxvEvtDz56VorbTTto2jrvVfzIjUGDspiw4go
xDbCUFbxAgzLkO/ydHlqTAW0Od7EurGP3fI1Jtu0qZO9Ig8v1t1g0aqvbKR4KssIzUbBMWYN0jp/
tux+79h8i7K6zouOz1CPva1nz9XBsuedper90s3bKfE/ekIfRHrTyVPCGLpRKoAmxFLPYuw/dDRw
11nnfPM4ChlJnM399Kysbk9PsXgaGp1d8NpfdX9X9lgaiDQjczqYNT8ke4LGkPOsq/ex1D79nJS7
7ESFq3+RgX1h5maIRzWwZ6IMpb8bUu2xNBDvxJlr7qrcK5+ayX82Jr2455uk1+Oyy9WoH2tb38WF
89PJrEjvOdIof2L1TakaLXMOq6S9g22qFhpASR3YzbOGKji0pRF5y1Tt7FpIztDVJm5ZCj1QSjot
iU67KjOLn/zmxJDXL7r0lvSXKBshr3TpmoR1usY3U1M/2156NWQ6DCDsI7xqbhAnpo6CdrgYe7YM
vX5ngnXR9N6VnzPIV2kDUYnkghyj3xrGqJgSWEmKoXTbbUv0wy9TOlbstG9N4dfQwIwYvuIYDe6O
XkEajvqV6Gl0gj/19tJU8hEwzd5P97DpX9bSuS0wqm60Wrz66mMs6NmayX6slz5apHvL4B1ksUXG
UNzR6RLQPvDFdtvMke6GLgZ0mSUUGe/PQh5a7VwhHdgBV+82qa0rzkRl+1hXVeEGMPLXz8arfUAF
7jKeLCA7m0HN69brTajFppZfdtWEw7sRD23LFmM0zA5om72uZrf+TFP+zYF2lmEllxnvUNQON34/
Pa6L4mTtH91VHciTUkFmImQ0cuA56SZb4pOFvHpsnC19/42t+sgWBQ6y0tVu18WBUkIb46lI1ofy
3PPXgMPhaYsq2Q5hTTtdpsazJp2L1pV7qxwPLVmahacVQen6J3zcpyz10SMjLqq856GcP5suu0qq
W3+wP2SanjeXFzXj8C29iCDjKPPYnibZOg+2UZE67NDh6AQd0bjdO319YWTrpZnFBqv/xO8AApQO
VTTa+j2j1etyUttZVpsVHRJoOdMJTF21+4bxZtBR34VxVgeT7d40nrZLhNj4S/8JHcfZUz0AEOib
UDnxvuuysBFkzY4NN6+zHUI4xnzZG978aOkDxVwJ8gYPyYPPJpuU+a415cGahsczunzArL+VncgC
ZjPHdMKfZDyjjiBtOLHN66oTnzahRxPrl6zKD79iHjEUcrcuadTbt2wrDzb/UysGQAGW2QdtKwRA
rTGY8Hwfm3l4zi0tdNLham2MLLRb4+fUpl/xrG+HOHsa/OE0wNYJKiN9Ed18KZCR1rG/X3gsjtzj
DufE8SZdCGnUBILjbZ057K866CTTCDOKu6goqmdVD/4TI9L+hLl2L0p3DlUx0D3Vr9eUHTl11RJg
iu430F+fncZ6qwqIe66fXhW99g47K2qr8jFR0Oqz0g8ZR/0Yej8sYIQcu/Fa4caRbrtXrdJD0GGb
qRE3npu098yUtllbTExbOJ02bnNbKG87ra4KrHT6Ga8oAgei4VkikLszF1KB7rNi+cMYqdkkIz2n
UbtYP2TigKOyEzts53JPTle1xacGjaffwh0ZAzJtSsgcY3mBt5ZTongXbsU64ntU+PZy760WGKj6
gfLeEIATXEa60t/2w7AtyaDZdLm7FXV8Nw3N1pbm3ZTF0Wi6kT1lUT1YP6qu3XvTfO/I5qXh4F4Y
BUclaqSqABdw4Rdi2/bFo6xPVVfewoeh+2y7m3Skiyf68xEHItzHgCoxnZ6HQbqXrVLQ61Yne8tz
r40EqWB1oCXqLnbIM2rLm8H1k884SfWRZbtIvmJrWC8zkck40OvKOPBGaXXUZwMPmANJkNSTdUhG
SS5k6pkPnWE2N7qx6id0/n2gpBJhAc7hGSzYECIp1g+FSxBfu1A8y3W9VCVHXNG4TshMoN5ynk+o
qHmBUxNypeNO3Q7CXsdeoW8nX/+QIlmSQNdj45CXhh8qW817Bbxi147yTTOT6tGAVEZBF5sfxVyo
58413B3t9XEL3jzdVbLxAmYY3UHkQ31DCWvcAgmcSLh0SCBUY8K9L5W1TRLPerSYfk4h0xEFeCpe
zDt7lZnN9WvKHI1G04NkK6O5jQqCUZtACxmbLPPFKDnVM3Bi03Dy+sTWkqudm63FZjq3Obq8H5g/
JcZ15cjpeI4gLLf6lC8/HAaKYbuo+cAKVB/iLiGonSn0ce0rag+AhzX8fRoGqblddH+I9MSdn3Mi
Nw42I9CXrnHhFKyM5TcDf+YZXzD9lJynYIvZ7q6yCCrXUVJfz7JcfuS2T9Grlwj266powg6cA+lU
GVVQzS+rT3kWJ5FRN+uuT+IZ5Wfs7TTeh/d46Jydby/5Bws5HB1owGod9b2neygN2anmL0hKzUs/
jrYfmrljPUxOv4TzUImTZc16A3BHyP3o1eleV8LclJTqXdaWLJlnM8paNdS/ih4/+2EZJEzYtwM3
/7KskDHrBDeFA2BTmkjuaJvBub/YsJQ41j1NGImPdLWvoKG5H7NZZg8AHbhfSD+zna832rYxdfkw
Tkl9UWeNdSrRPG1KQ7/ItTRXzPH1KrJQO+TkldX9rSsa/Q1M7PCauKbOmgpW6NZlCJYG3lQWHzED
QhfMRa1tTE63e1f1YJGyxdorMVPElnZq/6j0YlyCVFlTEkoJrULZaXvRwlw52sDeTxnHo5cenOMh
Gyz7QkvTuA1c6TtaWJumBFByHh17vRJbAsVtjuu1sp6pn2rGC2wyUncPaVpFvVwPtu+ceWoZAyT/
bh7qd1O2O9XK4wTXYpcY5hg4CLF6DhwMxA+9xKEcLN1AB4CMB88LEfcuF02as4xAKKRUQoCQrWFS
+TsvJUOLQn58cLTJZFBloZN3qeurjdO7NrVHJQkw1vQQCUKzI+OUoTQQRXlXT1Wy07kri72Mm4Zv
YJfLPi4YZQ8UO/GkyZ3Gdbat1xiQPhKUF547vXt9/TyOvnGj6bPgHFBdFNZ0ida0Csy86Ela97Nb
Y13dS024d7UoGeah4Ji7cddbaz/sCbgf4107De7l7PYKBkzRDfdx1bzlJLbxpZLifSjTrBOhhazT
DTQgQhcK6kAR9XDsOZSs7a6ZxYcNenqiS+TNl7HNSD1YitI5cUI2IoCfdFtLy6xyqJK9OhpNrYKh
7uXOaX3wl1ZTNT8Kc6XnubpEzRz5CuZwqNrbSeeobZrUUhxGhvE1acoF1gtgLFY/+BCBZs5KbhBk
gB9QVfuodapZApd/9yiJ+WEQ5xan1RXjHiTUoceUyZxTHy4ns/EiRlzmgyXW89Fj9cbDJIyCniIc
lSOSEUZ8Wd50l7MU3XYgOfpkNtJsWUIMf2tNVIh8W6tBU6XvDzRlorSkDKwGPRrjgcmiOw4fhhrS
TTdRDWfgqYNe1ZHvjFstsXaDmk71YE53Zl9S3Q+WPn+6Ra0HNiNSjYI5twlGYVocZmziB8or9WWn
XbJdvS4r+CviNixSO7mcy2S+QGBDu8Q0k1GFzVDHR2epbyBZNxx+QOfcFr5lvsXUYH4ADKliCoQn
BvMRGhODFTvL2xHMZvwkBvWY1x2NxT6+NUYomZVmOhu11mBtKOhpdwhuL9jV2mh5u6373tytrZxe
fXQ+p8Ki01a4xfEvJgyihDfL0JL9VLSvTpndGHP/MErjJ8tIOHErOZZSh2tXY+s2HCxIN8Yls1F6
90ILjP9kkS89vKPIKTxwxiTVR1XtbfTaCTWBiIMjm13EK2+pLE/KfTVrcU8nydhBB4ZxWlg30wxK
UZ/qXWm7YUfW1z6d7KcO/CEAb9Hf0me6YSK3TemtZvqDtRruqbZzIIqciYuWfq9mC3VisKduNY1m
emcz1VwXHiSEp2Y78iV5GnYtl35dssC4MaX5JpcaOCh9MJxVo/uYtk7kdUzcBv1hoT8fzJ53PXec
HAgT/CyEeaWLugk5YQ/QcTCq2dmybWy9/rR5VxpW5Q2Tzms9H9GfKBl5pbWZ3Om+cES/O7v178ZB
9zCrzCeVm8/Van12vfPeZ4+ddMFo11G6jtaucJ/rggkEMjB6Tj35IEzhiY+139GqcBNT95Ex7iU4
1CmAWsReO4Z0EddA6QbNlKwLGnI4anpjdlzfjHT58Ivt54aI20xsbVYEyfSl7PUtdfPTvLjs66UY
wexlR3+qSIzK5pKGq7hzVSVpm7YPE/xm6Q/EmGQ0vNDbpDr1QlqYepQuxVfSMVr2evdu1FW2Z+zv
nug37GsvTpmkcsgjWmBraZW8AWmQBYbffqGVK/drXVcYWrw7MAZL4KA34xWx7/EMHhfACRuVun4E
O58qedoz0xEvQz1SFTRPhQOdjzb9BjLq15T+H/bOZMlOJNui//LmpIEDDrwht4++VYQ0wdQFfeM0
DvjXv3WVVVapyDKlaf6mlZVJXBp3P+fsvXYxH6qsG7fsTIV9y6DWekae2JxmoNL1wZXWRzoHl1ND
rxpy3odQEFMXLMvR1sO9Aq7WTVOOcX3miNbWb0Na0N6ygcc6LyAPim3r4hP0vELHeernhz7Myj0d
lWcAtDTTU3Wf2qh/aD+baytP1L6G+rr3qrrbBDIgZXNwr9p1+SQrctVSUDnsK0M81+0T3XgrHmr7
IpH5eOgXz9sM68DwiGHGyUeO3XqDCmKR+O01oSfuNioleCrmx25ib21HceeSTatFFnOffXo5y+sK
8I6UseiqnIy4tgYbFpUVzvfL5IAPsalis2jdr6b1dlQGKyPnseQXmpA9F3mLqu6TLg93SyqeAqGw
d6An/TT52Xy0Z1veuA1EaVQWwOewXRexxkQYh0zWmJZ/C/vBPxmrHB5XsPsEsprlsm2zL8ZK8o+e
gdybDMkR5w9yektSnqjzeKRIN2mnkOFdILVLdnlCwJQDqw6FlMs3EQ7rFe5Maw8tYutV7VUyNYfJ
dDsnjD4vioYdbQ+LlhSDschdr0ffibFPfResy6oqXzPmMC3joY1eyiPj+/OKliD5bM+ZoZN/LSTf
aUfwxOCV3xCu7hvUPw7HvDiYk33lls+qH+UJmsHGc2hUO6W7my2LhyQ4U1PHke4BvXqJp2wc6EeP
b8UA7buMsqsoKLZrCmWuht81csKIXTgCB4E4cvSKiwbNw0BM6MhmHWdUuLlj9CdfWf1OJwj30LM9
m9n9qoP80iqKC6cIjkUFnaXkXIVdUrbDEXlx7JeJusrxjt3MtoOpMEoZ5giW6shOzJaRxgr3K4XM
l0csagU/kt5V212pyZzEEFacWif/6ERXDcq/o9dV5UWZWFYad56/Ia3hiXTAF8td3phi8XPNrRQN
hgvvfELIXiMaTNNUESRT9xz1Z/sRT+fz0lvAApvs5ClEJktymTTOtd/LQ8EQK2bqd5l78wUb40AP
2Cns81xzPyIEJ9OXUiRgulGUIJ1zO7qs4IzHwvgvgxl5c+Y5jMPFdy4YhzxZEaaFqRs2ylIfE6bb
W4228brkl+xb2VkbVD3wxn3Obe6Htvg4zG9qYNhh8epnjkHTYXL/+5jKT/24xH3gneU+DgOshoYv
wulnknjrC7/jgxXpjavNU5vnn1u7/2gvjBXAHO7AicN5vlG64rEqucamyrx9kYbhNqLCjBwrFu5k
xQnHM44NqbNDExX7g3OvVVETTztfFDnqw3QCEZ1AgrIvx9Srj93I6mBCWg1lS5BfZnkxKsmd7+xn
qcA9GkIwz2J55IGbzE7GLWX/Tb3UzrbyHSZd+XKx4Hg7ZLUXPgcl/eXZOBlO62C4RUn9FaY6W4N1
OI84tQXAS4ok24InRd/WmU9+0d4jkpvLZVefc1INsan7qWqfFHfhypQOC7gjn5ySv2+FNJwZbNwl
2W0rN5r3ztf2m7S/Frqfv4zMD/d+UHLxO1visRraJLoBT3bf++kG0ectiE90qV39oSQtJ/Yiw4lb
PyK5FEeD/CWKps8ozNYC3vb8waUhW6iQJvUo722RHs0YxPzfDvRUGWpkHhNytvaFddx2HmyZQ4zk
YzV98awMnL98dt+k2aN9FAhoFeT9JktRqBZ7vPBMFkV6b4BGx8viXKjUPCQcQTw7Y+7MiCSt31Lc
w3S081iiRDr4mCSObDW3ikU+6Ig2CP2tmkTcRku6aYrkMp3rS1fVlJ9GTnjzIPg17inq2KtLe6i+
sqFAno+8bt9Yw6HN6a4PbdtvEVDSn2GMZxPPecunVW6n1jxQC22kZCiXtMbbjr3XblvQiLCf5yc6
wLS7pu6I8it2nG8c/I91Zl03HbV9EVTfUGVfy6p/8TDC86gisG13TISAc3e70mFBRsG4JaL2quFQ
WL9UyKEBOvv0iuipySn/UDvV3jVrus1HJ3kIy+7r7FYPw8xXZkv75MmR5mN+GXUIBpz0tQyY4HdO
91a3yBFWKz1A5YWAaZPkOsuVpr+frrHQ+XWdOV+mUrYwCPoEpbB3CbNz2lYuWgad7SL4sp+kXfcv
uRn1YbZo/gU0hbacGY/jan1cYM40hI3vPSLg0IHMm570miEoL7z6W1UkN2ODTnPN2B2Xp8xLt6E9
P7YOol4xvtHrZJ5pJ3xYyfo8h0X+adLN3UqxOvc0qDu9K7VFORSqy3AcLwF+wV78mNpm05GrZnfI
nKvgnrbdAaX7YUry3VkZI3gXE7c/LA7NuzZYWZ2HcO9W86kaWZMI094S/H0zahwBmnTtOhxvho6t
GYoecoVbxgOnrnD2S+t+tRTrfopzFYb8Vc8aHyns5MO9FgPnTCQdTToR4Ku22v1QT2mcMviLvMcG
pO242hcA6jkKeHOCyUtSAYKrb9gRQ+vVwsCAOl1fDsGM+mc9OO7CSWm4Ktpkzy67DfU0nBwhNpY+
2mHNIZJ3Lw8P45p9XQeiBFoMCQQ2V9w+3P5xlQZPA738sk2qw+T5ewAJG2aID2JQL9kKU4/swQw1
t/YztWWDzN7clFX2LKddZHmixo/7Wu6MQdKUjumpl+v14OR8WWKOVZm+2Ja+KB1aK/U9x815XzAl
XhD/xjWWQ3DHqWc9jbBnbZ3uOkTtlqFucKkteoexgbiceu/USTNujeXSxa1H2uz+vhYEHbSDnW18
nR8bgxJg8WKCHg5OMlzUBcoqAwS6qj/7lfeig/WWnlu1Xejty+ZS9+oIHTY2vsruraFJUBsD+90F
9kqfvujW7yKhdEpW723Jmk1luFF+92BH5aPxL6Jm3K6VeMwbfTMzNGFh76moIJQuUT7uihLcvtse
GDXittUWdXTImw0kNNo1qrxxK2WeB46nLJAZDVfaKV7qwWhuduFUUYc65uvAwSnvy8eoMo/hMB/z
KWROXkfXhQkJe7Cn4gZJkrnFuXNJNgFHneTbr90671xKP4Rq4pw8jT8oEgCC3gnVukibpGx4NeDz
+bcr4kZ8Hc1UfmuCvnpRy0wjNW/W4GrRneYEmGF72M0Vo97dP/wlZxfgfwxaqPnOyjtA6PixMfZj
x/1ZMpejLJX16DQx8r3hc1QlPGmHnmCFxL4pH1RtWd9o24dP1dQOj+HokhgRzsO4tYwsv//4Y/5f
d4nuErvWL3SXbd9+/dr+LLzk3/gXtN75g4BNCV0CFwTsB9in/1Ze/pBQEkmPLxdugYPIEjvmv6SX
P/SadMBB40FQ+kFF/ZfwUth/nCmqGP/I3Ra45Pzf0V1C4/n5HQqgNDhni7CkOcvr9B7XFJqImJ41
/dyj0TGX9VqK+qbzyI/d1M2k1Im2KtQNVrDa67bjQlSTH6OZiAZLcLAr/Co/VDnZd/ZmctNmWumD
jH2XXJXClmh07N5Fd++x5b0BIzclJQbt7fGpmF0L0XjXusybTzhtF8zktdsEkxdLNUTqJRVQ31xv
mzgQKvstLvCFEwYuRAxsRN0C6ZjCJyT0racpBzN7bK7RSMC33k8IdabHPium6m5l+/VfXc+vxK5r
WX3uZJDTykb3akef8xppzoXnZ1jOqmYiJDOqlzbgNJeW1R4HnW1fpGKwzlKV0Va7ZfX6tySzzlIT
T+j+0cdh0D1E02yPt52sq4+Wok47BbNgbGTX2m5Rpsr0c1HPk9oktAKZq0qARWjsQlj7jDI4tyRz
T1k4WmrY+gOuJKavaxD7U9jofQMzqr3FbmYT9aO7IthH3lpax7Gv3eq+Ldym34RQx+U260e/O+S+
8o8D3JhoM4K86eIsnSQi+6q0MlZ5v3wFR7heu4ljI4wY++Wtk8kwffXSqWxuOrRhzqVDhvCTNbiS
Y3HoJl/hYQzFgZjGbn6mWZRH6FpSXIblLrdDk38mdcf1LqidqvA7PdGseMUGaPrboEuj4ZIOhSup
MFoMexmDAvei5khyr+eqC/de2C9fagFzezc2CaKeAnnwg9USI8NkjMCt2KpGQUVtznynLs3wEva+
zJZNrhyOWIaD6ie/yZtHUw+pu+2XVD+NfGol2gEdclogu+guED+WRk+eqUjE3rpkIRRYudIWMqgW
HIaA52j9mLtURlRujW9vyszub/tgDsGxM6GewSkGaEU6xdyRTs0mwV1C/aVghB+afMWQY+dVdDEK
RZxSaeeCaSTdP3M9NiTe7Qx+a4cAIMvxd1neROVNMWGl2GunWp+7ye6uswCZ8QXki8XEKDpygrIG
JnDbM9x7iMdOOp+AgWEHNwz33mzdhe7BHjw+GFtZrryuMFp723W0q4caf2d4mmfL9w+aFhfqo9Rb
wUV5eb/Pq7zwt4x/q4cqmAODFMyKRJzmvdXuCWoxKHOYFBgqkzJB7BwtdkWpN/bMo3x2WZB4XUDJ
BZk2PE5J53zMe86WPKgWExQ6v0S5p6EPgnqLO0vz2ASTioECeyqSnT2TYoRitYJ7z0NR+Wmmh4OJ
rDfzMyOorGa2Jcr7LGtpRoZmUYoBY7fo2Jvo68YZItZ0S5oXQTFVTWQD/mAO32GoFpJwyhzpuHOO
/IvLcB2ApS8d5y/VBs4Ty236yEaNMyMJJ6RWIklm76mkET4f8omJ/U1u2RPt2qREJ2RQwgrAHY6N
GgTue/aqUf86/ICuJB6YFlG4NVSqn7nL83y3tNK7L8YRT808C8t6jBQjYH64tZuaJvzszKrtTt5c
e2QaJTWT5wLAZLABLN81uxR0h7vXDZBPGgtNTp3TOaVBSjosTX/Ml1YPmJBH6hYxqgoLMsMzW2zh
wYvuk6jb5hJaoufeiW6GJTlgrCBRZBkRW6rFyj+b3vfvax2wkotFIp1pTTdTo6IgfQsgCxw1q3z3
Uk8zSrEQa1l4yJXnO1fl2GDBc3GipYdpEtHrmiTtE6l23K1itrrlCvC3MTsZaB1sat2ETI4Wf+aF
r2FlbXJdpLTYIjmt2c2sO09cc8QN4MANnRQfpi4IPofeUE4vA/2tce9ya0j4W7KyfPSTJUJzZJEr
dJxl7vgnb5GL3oMFsdqbZmntR8puxWC6KWRxkSHJh4YVBuKLzlyESVFJ/NoO52bp3tp1NvPsLDJE
tr1b1tnWWwOLPInBGCSs04i0dcA+7X1Xa+YxLkReZ3AAEKGcLisdjyikv2tnpVrvsgLFdrBJUI2S
ECYN2ia+T7MGqFdFnjBpifts4nQfVkGKpL0EwDQSL8lk7sovaqv/Eqa4cF0Md4R2sShU/exuLL9O
u29iXNCNrzamz68Mre3nIaRj0MYreVHJsomsOmFh0bQ1g9s+nVZ6PXOFaDEoFdFVM52p7FiQBZPS
tGNB3xS6qKc7DTdmPXAoZX/cer2eCgKzHIHOhpNJoVc4rqV4qGUIqrkTM6g+gPvO2YK3+OamGDJU
nB5BZmu8BmSzHNqJ/QwE3TkVPcyDeYnL2lXpiYmwcQ4+Au4yrmio+EyZw2w6wNEOy9eyBfBTkAJX
5FpsEHNRCuG2zDD9baKizsbv+dmgejmU5zTrXZt0S9XsE58c+8+hqZsFlRtfWLN1dO6FTYyITTQf
CtKn6arWJpTZOcXKLbtTVQDsq6ia1jlZdgzNsvWaEJgA9lWW1frSG6YhvBgsErEOnqhzHpzJ8IsS
D1Ev07Lz2OUG/FpJEno7usNnYl5rO91UMsHHe1XFxHov/kTnmYjDA9CChcCscqpsc+LVTVmbxBoF
2XVVu5b8pEZ/Ha61YxMwNzc9ra/Ypcvev3SCfJcr6HxCnDsGsPcyC2fcXTiWbbON1BwQbSH71ui7
TjbW+qSS3tYfx7a0Uc1YvTIo5OGe5KdVpCpgQ8vrvsfqH1B0UXyn7lvbIxy5xENtNTvP76vkYxL5
rdrVWRg8OfCtrrlxgdmawGu+dMF0VosYRfb7p9kfKkTTWZKu506I9C5yTgN0Ugk11Z9LPdZfVDMm
3bFqwSdfLZLP+JTYBbjoBkfyfFfWHb0sJLGBZKJCkPzlmrpefZHQy2+O6M7N+FrzpvMW2szZX5a6
8B/7emo+SgGp+lnWJKxtmnDtvUNn7C4/pqg5NA7FRiuWFFHZW6HRKJ+YiOTWU1VV7fwwR0A4SNCr
VY5yx8vcKtZj5vBHAQh9oD2SzH/WYf9f+vyPIyluf1X6mM/1l1xN1IrfmzH/V1jE+V/6s/rx7D9C
F+El6DDqHBfGxb+LH9f+g9gAR/IikFUK05J/8m/bmXNOi7BDuNJUJZCSzjlf/7adCfkHeQ8gapwI
yRp4ut8qf84F8n8KaP4zEEeYrECJhPMPjOYd4cTGfmmlfjkzKqPDnXLsvKqnsLhXcmB9+cutufvz
v/rXAIN3NJUf13IQLJKoSukGkennYp2DEAb0qpvjMNIEyCZ9qOFLIOn4SiNZX7qcM7t/uOTPtd2P
nxeeyS20CIAJoX/9+ZI+KmEmX4oZq5xHWmokF6CSzE+//cNC6kbhE0gbuEBef75KFbieSnwUGVka
MSwJfEdupB36ExPqJvRRazbNP6Xz/pcHF0JwI2lNeOdkkXfXPJtlOC2cfefTGtEpW2vGYeCKdDwG
7E+//wMJ3AXd6MBuDM8v8V+diUXiKkfAX8GA15AT1UT+N6Sl6qgs3V1MeU+/7NcXPD+Xv76WEIcj
iSuTMDkn4Puhm/DXC/JC2rotW/xHc3ZpDysagaS7pJD9MBR+dFU37BNq+HMV+7r8b/q9/S/v5/uX
5XzRkM4CJkyuCWv254tmIzJEeR434MvipFNDghmqtvqHl+XvV6FXBX/aBwvMh/8e8aNVV1vGrjiS
O52+yZFfX6sh+PLr+/f+7QBQCH9SoiSDxypAlv78U5a1CU3Xc17rfKd/jpD03ZVCtgwqp9/NgOBS
AFj5oMmPoYnz/vcMXlpkxQzUokjZk5FstcBjcnedXxnkT79JEKXrCMSK9QrRU0C58r5ZM+etqjEd
GRQfYXIsiCd+yTo9vfSqSK9rZz07sIrF3vz6dr5fuX5cFZw3oQncVCLif76d6SiV6sLMcGSU431+
nogXYdRcuV3Xb+BC2v4/vP//5SUJCfPACG+jpvLeswxhpKjQrlsmp4kihDl3kyPn198kJv64mREO
ZkCGoSf+9lnnvmcted2Z2BWdiMGxkJ9MOPDv37wIyT70rNAn8keIn29eUjEHNvZAsG8v1KElAf6G
MMjgQqC9fsumRt39+mH9fe0g6h3PNsAzfpgTnu/tX2zUKySduu2UiX3XHLnLOqbFp+J2nF672iFX
rR8Ztzn/gO76L19cJDyXrrhDb5Lv7uerSvChdd/QuAjHFXMVHLl9G8jomFhmev71D/zby3Feo8S5
DU/jFEro+U/5yw9UDMQntF9Iw0J3uJ4NeShk0xW/+wqGAIgh1IFMhKVFKM/PV4GmYReeU2OyXvOV
QNjaWrbdODqPv/ljzquUTeAEtTmjhPcYSAbApA2PGKBX2bWxnDFFN70YfvfHRBw8CLhlvBXQQbDf
fcARDS5YDrzkkSpQxxJpu+HUHWx//Vv+9g7wxZLUAdeSlRA46LurrOQAacT4PBgvtC4A3xisAB4w
NzkU+19f6m/vwI9LwSVg8ZXnwNefn44NqmolzsCjFZghsFjryfYIiMwDsfv1hc477U87MXpsDizn
YU9EOeu92xR7HaIdFSbAlC8ThzV9HYNj7tVI7ESwzmYDgbRcN1IF1Rhb3oJpIZyLcPnt38vsgC/L
8R2bR/g+3ojv1S3SHEFpseglvVgTOB0H4dZd+w+/9+/PUEJkPK8eHFS5zrvv2EoKFJwkzBDf3Db7
DLQPClgzHVO3E0+/vrV/f4aSC5B6QC3HKUe8O1VJ4/gKLFsIKdF0twEqy2NbIkH97auAV6XIoCBn
kPODOvGX1WJtUsloHzVUETYpxALsss00Z/9w2yLn/Y0LqWFsaghI22wmQF1/fiP9HHiFhmewQauP
wLNi/2JyO2fqWxCOSf/Rgk6HegFROmq6Me8SGn1owWFEpkOZNY+yH4J6j8JYsXxaFhy7XtAr3oqk
Lu2rnIbktwBJftegaC/771DXYP55yIWRjOeD3T+m7qCDPUG5Nq23Qi2IIJ3UKfsLe0nO6aJD5oJr
vxgiHYwJrne9+rQa26z0ohsWaWBhJyWKKL8vssXT+3kIU8R67GdK3/tLggGp4B97JMw3k3MfBDnm
ZacrJh0HHdrvjSr8NThA8gPigICz+4C70D64hDrWOLL6obtNvMgKPgJEWqtre6hpPKNNOmvatExw
D5EZEh3LPHKaO0OHYj0tA/OieyvxcrV3BmtZrjhvr3VNX2Na/LiZiy466GauFwagNLPYU0u/DXbj
InL/oR2WhDz5gVkARE7f8u7L2u9zQjUSdV8gpo5iLzesieiiZhOXUBNaMlzhwe8nfxAkr9Oisy/a
EfrvM1k+GeRAUgXy6jPKKJnturAh98GkbpbFsPon0mybUI2YfjR9GOW0bRDDE0k/lcUcYnHtF4G7
YXHyZzvLLXMKo85i6LMWaKN7AY70LoC+9Uz0PN5tJOLIK5Aqu29m0BhMK5fYG3p2QYuQY9Zr32+B
mTGFWJIpu6fTF7SbOsjQTcm2hEeGcNMS95mlGWdYtUTY4sL7xTtQyWVGAlNX4w0DDhldNJ2o7iY1
ufJpxZGzngZQAH7CYlbPUb3rYeEjM1ntKh2n7bwMmfUFstXkuRuDjHy4wYNf95e0X3x311mF7r/l
NUym3l3DBLV9BdSkoW9P+561GjojcAPh7hdEIj1MNDTrX9be70g2axo77KMd8rkR/2wpI4vZx5C0
tsAHV6s00LtUoZwKtiDZbP0NzIk9XhHoVQ3fJ1X0HZC9EpFWuvdW17mxsR9kIKiYGO10Lx115I8Y
vpaEfvmHJAryO4zu6s0a5AAHv81HC4lTFCwT4qGmbu+UYzmjR8nnuvqrAZjFU6VDF1mnaDFSf7Hn
WjSHFOY8roEIMTSMFx/UEnAKpMtR0WNR6m30ovALpLWcep1XwcZkuUrvwXPRwXdGws6ulzHrhkOW
1u03AN6IgrKRb/hrPSDB2YSWai5Hk9rrVbUANWN83+nw5GalY+9oMCISqhBd3oyzm6aXyxSO1UNY
MYnY93UhxA78mxI7DKUpsLusp4+cREm4IopglLgrC+lFO0U3HNlQkaD1ZSVlB1smHIoYRSPDkaRN
5O0ZN/ZhZU6isetZytt5aA8RqAdZVu5Cb9HtcRQ5GAQACxDvPYZkCZhNnZ5Be0H5HWlbzgE4g9uH
TqX1nKM/zc380S89NZwyKp7omFsMNC+7oU69uylKZ/kCt3rKH9CJN91JhojADqKd0QQZmGX+Hq1J
9KL8Mb+2u8jClFwV7Xcb9UOKp4vY39iMXpPvygQkyG5OvbB6VH1YUTrZrXN+QNP82dMRoru6bLOn
di6qaNOcSS/Im0Rzg9EQe+oEg2s9BmnrMlZiTgIYVFLwH+cyAy5B5LquSdzt+9c2sDAFWjhR7oep
bxgfLpV1U66lQkpKWYBlMkQ35grNqtE0TNPirEaW2pWqczaCYXBP+G3iD3guwqK7XRNhZzy/UQ77
Ie/BCueuFYa7zi/QIY3N0jM7dTrVb1rM08lryqmG0r1F+njlYvzpb5w5yk8o8M5yUMdH97MGIm8+
jumEu66ZTPRRVmycGxGGs3zD6JohgnbQjF4GQ9ZrND4ZziI1hbV1JYmD7tFaVZW8MLMz+ChYbeyw
bOKrjY22IRTJEwxR9kxRHQhCyRjoTTe40EocEs9w32LhMhcZX4uz763CRmU8Nct4gScI4TAyVB+c
3Dq4xQntKPP5tKoK8TwydGRqHXhpdGGzlSP1noHPxwtNoTPOk2zlvQv6Se5K0QVfWNaUfS3bIMVG
i5liw8eCZ5F4eZ9soKD1gk+6qDTwIau2ER5NKZgDnmR7nuwg/8UJY/glc0qAEOo7wA4bnxRJs4t6
L2Xy5dBKW5e5tDeJo+nxmw7s6saa5xZR2yLkujFOx6Gwi2T/vbWgw+48zAXzhhfqnFoeufNx0QP2
Or1mMFPaufTT/cge8CmH8vZYOLk3bmpL8ilWVW/ddlaC8lp0hZ7jimFSt2VaExFOQqJRv10jKweX
1XqIPgPcOGKr1QKTiVZj8SbOQjCgCc6MYmyq1y9hh2gY/JA7h7uyVxNrO5YfGuW2g54i6pxh2gm7
EhW6hY6hci409aomMnqDdagSWPN1lLAia/kSjsQLnPK6sYBXZQ5QO4KyE7kJ2ny9p+tHIrscOsbG
vbAY8reyqC7HikEOms/B+xAY3QiQcg6F6ZBWNkYoPa32pi6T2cDCx+2XGTiq/D0ZSni/PFPyVHCm
tIKSjJjSEISNqxxdr4ltzN2vjI0dPnn8KMBmVR+AkfGV+y0LehjG1uzS1hp0A+gBnJkSTKu0skA2
sRngnSPjfpObsvnMoKFFMe7CR2VqgZa5rQQZAHZfZBvHKoCEnKUbuyDVQ3DjAlxFBhmFS8gBqWJK
/SdlhjB2G60J0NNij48tUXdpYqv0lgj0Dk1GGtYAbPofNBv1g2xjsb7nm8Bu2uy6/IHAqdRcLI/i
ByWnRTxU3HiFZ/QBJ2CxoCX2eHfqbJXOJRbGqLzsOEuMT00RMQhmBHQm95AqkJ49dNngAdxqGaXa
Zl//4P/AVWvH9Er8AAT1TA879lehghQwGBsp4+mALhBiC8v1uk8cWwQjUwxzgAfUnCRbz6qnY86G
OBy0TDHsnqd2qPWrOhk3AGl9mKXNhEVMtqhUN7CHzKuyGEdeoA/JRi7WO3SFUZLeh1OuIqgHEabq
yMryct8nTIq3BttNu6Xx03fYGnoXhY8qBLdfcQt2PBn/YhzcYUCFM1b3tsVgkTGZb17aDMMQZ3CM
ZwAseu+hr2cNg7F00U+zQl2liesVm3Tt5bhxU2mxQ+Hl7XfzmET6lXws9xVBMWZKJcCT7pGkYyqN
cK6Oew04E5VKEhmxCfBkMvCU3+j1Sxm3yzoNm9V21V3mkQtL86XvOhZAtkaIrI11Y/d2IHnlm4Q/
r11pkWt6CukORWjxmtgZK4hl4QbGnHdmFLsDDMyY+ReScTb1eTMpi9GpFjXcTIZ484tCPmBYhgUY
XqTJ8gkxfVXtsFJPDB+rcpSgoeocWb1Je71bRdhrWGu4DknfUs2Tbwmsf6u2GLpz7AvuJMy2cypg
heAbcXrxKkTeF5vQ14uLvKJqjrJhoMrVGc7EalrCB2curHoLCRMXk7HTszojU/o7gh2JdBcPp+CV
KQi4nIop4H9xg/HDgBDga1v2tExNiKZxS802vzHk615kXsijlyScpezSOfu4naYdNilmnKs1ONOU
/N5CNAXVBK1HXdAEjfUUdKi5KIfQYYzBpWkw++5EWlRyt1R+drew0nXPUd4rCac5APKRTStMFyKC
nD2ya9va95ks5R7KLThtpD8w96BUgTHWghHiFmOAuZ+aIoWkwWZ6FVg6TS+ys0EL0kRgP3ehSKDB
9KW+NQoJxjJMUFbDzLMe8iLKrJ20tdyTtzahT9XeFDMNxpTkl137BfI2/jZcNwtH7LKiGBZSAUma
MnhitQNt9rwdJMlBIDlYToWk0Lin5zF/T3FWvlUMWP1tbQ3snrlfCuT2ztIAWAmlx5br9cuwaRK9
nh01qT9SBgdrY5BGdH3DMs3r0xbDZcBqE320VlP396VtgSeLx6ycEBXkoV0+u03d4EzuxJoKztgu
UvPbjDBWvkqrswf0ORyA+CeBnQQfoC2b5zng8zoDKHzEeJ1boe0eff81HQr95FEKnhVrwQjg1OCx
5FUq1pFQV6yKe4Ih9OViOLTjMwCZGvO15rx09iQzZMjCG7PvMIAGD+VgaLBODdO3Qo2Z3sBdwa4b
hniX485SKDLcOj0bjFTZAHVMsmyPEjaEh9XUMjnDZTgBG+DWH9rctT/ogtV704YVnH8CnibcDY1b
7lS12DcNRs+a59BhysTUU39Lp6SNDkGYla+dXwF3R5RQ7cuOdLKNFCZ6xS5qdXcY7mEJx9jh/e7L
lFPIPVU1Q7JP3NvV2QFvVSAkF47eoBwn+ZzBy8XHpnHBxpYKxnybAGTR0B2N8S7rYPKfPCmm5bBw
FESDoOkmRPcW7YziEgpLGMBqKC1vJ/RgE1ZQq6/O6nusbXho8c9CWkcT5JSL3tFs4kDejh7xJb3q
qBT0sPhHn/AsYLGcNwfACot5MsaaPqWIPd0YyYGDVdaX183Kf2Sj8pGtIp+l/jCj/xr4OGxoxLxx
nB1on/rstRM5zjEhb1Mb0x7G3KhA1lUHBR+hjCVEpq/wfw0rH1PaJZZ+AeF2GoPhAlMhKow1iwIA
A2Fd44YD7fXZmrM+v5r9FodOsYYBgGLXT6ATdfb00A913rJNh8tN4wx1tBOtgrPUI2Z4MGPulAfT
AEymeras/EDbDwcBp1sy3B0zy2MQzL6mF0HjOfYtfIk3SAExZuVhJaHj1thAmj5sMYDLrvs/9s5s
OW4k27K/0lbPhTQ4Bgdg1t1mHYEYGZxJkdQLTJwwz47xj/o7+sd6QVl5S6LySq1+vlZWDzIlFUTA
4Th+zt5rAyW3c+NOKyWAdxIynH7Von+gdsuS5izOu3H0nVlLPlHyTRSgEe9QUDc2Dz+aDmSsjVXk
iOqUwI6dul7nYACzmhenDAGAChM/GkYXkWY7GNCq8lmXbIfliPVyQ0gAOdxZCGMJm2+cfa4xj3qr
lgQ0jtf6nN0DdJov8VuPb01ezzzlY9yo41D1/SvrMjRRtHDUfJ+ntKh3OrWxdgwETphVp+aI+XTf
iGzvNp0qdi6BsvG6Fm5nbjn16jrQYQvpSWEmab1pdDU/j3XMvtPhfLnKghioJuj25sm0ZEPR1MeN
28D7SyctONcmFw7EbTR1Fs9X3U3JbqgoSboLvXInw0/r2RB+OXNSfaFxkORACmUv1mEjWrVrQ/Ar
4apOOKvfpZRxNS++wZDaY4Z8JLplqOjgzA0qhFawrmxCbm8yMwN8YcuRgUudDnF17gZyeB/GVCNj
AusI+7RBjACpuJxXYkfGp3R2gze7hgFHcds9Vb0XGQ8Yi7rsPRmpvrfSoYReCVkaMFvbKilvI2JH
652RuSq6k4phNV2AOnlQobop0mmBa/VKLNS25swsKordRCs4FtnQVyrb2PM9f25zcYIpcAmu853z
bupHlfNaZMb4lHhuC3s99HbSGUDnUXJqldi5+YhmVQyG9RK61hSd/fPfvoSo0fC/QbvXrjRZAJJC
49XxkgSIlKwTrVVPtCVsjjIOLdid0Q725T/dckSMxvGPA3oR4lgpYcgzKEq6S68zxS0nMwFoo4uQ
Sk2D216Bt8dtQKGV3v+8Y/tDJxXLHBMRROkCXbGtf+gLF15vszKlxgEkQSZBi5JIs8DzW137zShu
ZFVMM01mSGgJiBzxPjZtR3NU6CAxakEcOQ95DaLCnsbfHHnzKYxEdEbejEVQ1HyYi7TStlQZJfic
LKc5cggqTghbzF98ygdbirtcjEcyrKA4Z9BofM2P/abT3YaY6AzV4pcayFQl2YK3DtwQq6g3TptO
F7Gy3IvB0ZFkpWGt3bu88N51SYTDL4YVf3cDhU40vFgGnpazzFS++UV6O7CEpnEDKZQ7JOaoQDWd
wOmihlr0da38l/LqH2h2vnlsfoB93/yf/40KuCy+010tP/Kn7sq2/2A5uIyuPBPnibD+w3TC3xjC
WeKwcKVweySr8S/dFdYSgoh4GAB0LKM8h0fvP3RX4g/TpRSHz41RxZWm+Tu2E3N5iL+Zqxn8SpKT
0SLiWgZaxjIc+maNGO6sZNIGjY+qP9IuHOD25dodi1bzaXdLZ4tWSQAsyPMkWNOm60HgGJM2nInG
ssLVWMi53piBl8w7rS9HFvpcePj7RgPLZF+rJDs6gsAvFCCRjv2tHti9eHwyx29Rq1Ur4h2MK9p9
GsbvaMF0w2CJePXmTvMaWolH3U1P/EalSdWgmKXMQw3jtdKPh67dW+FgdngQq8cWOOcLSRUOpXxT
vv7+8r6s3opb1by9qfMv1X9fnoyXspqamDHS//z+j+2ff0btsyyX7/6AthFx3nX31kw3b22X8aN/
6oKW//L/9S//JfG7m6q3//GPl7Ir1PKvcRD/bhUa+k8X7u3b9BK9Zdlb++3S/fpD/1q68g/DA9rG
6mB3liy2vySDFn+zRHJ5vB2QoliLlOKvpWv+QYLWsqYNRqSLGIdl/dfSRU5ooDzkhWrh83H46d9Z
uh92NyQ+iLJIDcV8R8YbT9L3K7eYusYIPDzXHaBS6KOUN2EwmD7vDe/3Zpd/fpSDzgFtEVckPjwk
BWaBHOFKsCKUJ/IdzYM/6kCa/Gbj+LXui09BmOnQ01gkTAwuP0jp6rKe+rjGdpq4Zu4zqbM2hQZh
7Lc/Be2SQNNJCjF34cNLAWhMMAVZw4hggkSfByZZFqqNf/HqEct8+tt9hYthS6OAQGXJ3N78cDFs
NssZpiCww5leaw7cgGhHdAI0IMjrpV6ZnWOVh6tyyk42vusu1306Rj4wBFw0pMeUOCj0c2eObn9+
/R83PJRhFlnBtIMEIipHsna/3fBUxBEdWRfz4ZzDeK3y25ID+cpzowFSnTX5Qcuo7uef+XWBfP9t
4Dr0HKyhJmWB8VFH1Ue4lgKwgWuvSNwlMrU8KCKn1tNI7852czDMksgtQMkMG71eXzdCXhSRHHfS
RMlJkHm9Cu3Q/fOt/Z8qDbEofrxLyCrQGKKmtG2e1w93qRkQx6u2iPHcadPkl8BcrAZAqu8kXSlX
3dfmeigmcTNn460cOUXOsVc+wNymFUD5fXITWGpfCRuB64RvWhyGAMJMbDQoNcrwMxZA7YxB/XzT
G/1Y+FpAOy3RYgvot0YWZGPGRv6Lr3t5HD9825wa0SRxkyn0PiYzDtJRuHUwXk/OPEKHhodYhzCm
fn5Tl/3lh0/BDyBRg9A4+Fjmzak5QVQFPa3ZOrBkJJv+HOYSRLJZg/jDl/Lzz/u7e8XCdB0IXi53
7MPCtZi+QzO0eaIi5pdD3WsLqlD60zT8plyZnYjwZ9RQ0mTbZ7Mwv39GGpjyelWLaO1ITq2cD3qe
W6P41epbtpoP3yB6EEwHS1GO8OrDViS6SoFY4hucLa+4iAd9vESj0WzS2LV2qnL0rS5ic9t1ONey
zHU4SguD0y9BTsN5HywexuFQpbcqgoiDuTu/inIPP2Kr2XskFJ9Rk5HpFmoLZzWYN4ZLpp9djPqG
mAZQ5WFdrTkrShQAQfaL/e/H7W9R7vBawpPCAlkMxd/uMjocwpEjWrRWMH84z7rt2iCP3Hc85jed
6UpfszqGDO3vhp9y6ygp+T8FItWc+eGtaDSmbDGgROuIIII9xhXmrF1S/mLt/80munjeEf9xmBJk
J39/ecPoZE0B4AVPiWHyvkISOo8mCV29J9fuMEXE38n6Fx/6d9/pckDUOYxyIv2o269spfe8HsnQ
wxe2nsckPWmem95mtIf3TSzih86csq3rFL8S1i9368NC5b1MiYEGkcfBXn6zb4rklGdkHqY4Xk8Q
z9daAZ+pdZhP/vYDTjS5Ta+dlwRF1IcH3FUWwD6HCVTGWXydGsYIOlOf/CrRwl8sz6/F0bdXRP0G
j3WR0nHu5nzycZlMEQWIqixcueIzwdN+1I2+JCVqhzoWNAuUgtBR7VZzq/hqaoq7iEQXGIAuyHMa
cbuqNrvDaDCpL90iOfz8i/j4df/5yznM09DN4gj5sLq8wKrdr+kNc2dH1wOZ2edBy1Ty55/y9Wjz
43fw74/5cFdLSYdgVhxKCiBmGzGRGhT1lQ3eY5qfU/LUD60dtCe97LF7ZQyoy44sy7iLumucXjY9
meBl5Ai3imOaCOCqu6025U+8MgjUIc7vmgHxAEcHZrk5pDE2aOj3ovPefnEdy736/jos6mBj2at5
9OVi4Pl2dbIx41usQTQqZAmuF9evZA15n3hwY92Pne4ZuD7BFXh5YR+VOG0IPF3UAt1EnVXBFX2q
lBaK5XRHvmYoHJJBU7JfMevSb8o4CuqrqbSJVOk8hYw0jQc8h8LqYyZJiGks3/gKyCcbJySoCYrU
zy/w6+vmwwWCVELRypuCPfsHofEc5IPTgg2qOwEIKS6HJy4r24wxMR1UHQwoTRcaj4fijgPOcBMz
pY69Qm4CONN5a1u/2In+5htfvAZYldjkl6P99994i+7JS7GtYl8ux0+Zbb7TZmeGBw9qI61s+sXH
fVXRfvgCkOqifdaBG6JT/vC0Mmq02oKHGUMzQXI9ZmApu3VH83TddXmzg3FJYdYy92/cOkVcifbX
9H7VPvvq5fn+1+CRYNOnfmX3pV3w/WXj12+WE4WLTj9HyqOn4Z3qGN9Sbi+Y9GL2RzHDwMva8kyb
VbYePGQxKi9Ry4zoI0PgQ18qI2f7qPL0yCQQbqhmeXd92kNftK030/BOP188H6smjqFgOzAnCSHZ
Vz4yYsD+ItgLFKklzcTsr9BespCoyrSA0/X/8UnokznYAgWBM/L9t6NQHTR9PWiMj4v3PM/J6LaL
YQ0QQ/vFJy3f83f3gQC65aho8Lqgr/e1qv/mdTQhiBF246FlrAH+fT6MtIu2ZT4M/hjTN/75Zf2w
1qGReJJOk7lU0hi9vr8sMUcduRX0flU7Gzsr6qO1l1k7tFxupn51UPrxyrDV0Oy2ONcLWCMfHiyv
qjFdD2xWgZwht7l92QB2JmlBz2xGoqjGzkREquTPL/Fjx9YwaEvQmOA8TK+UuvfDmwBEhq5IriAJ
q2h9V+/u+nw8L3trlTTeGTi9Y0rYVxIRUNynv3jX/bA+eZwMk5ccV8zSkR9OYNlk45sbyO0wIyJc
zaAiBBsuCJU3coKfX+YPXy4fJSkMbazkKAM+avWTAJUnyjPqi7BAocSIcxWNlbMpKpp9KHvgJVS1
2v78Q8VStXy3WA08ZrrHF4zaxra8D3tXbzSErIEFXcccynZ1B2w5gQtBsPSAfZ1wFfqFMNbN6rIK
lXVCik2UL2rOQ0Ng7S9+l2WM8MPvsvgUML4tSvcPa9mN+5qQmJ77rEbsF86SQOjVnY4Od0DoFTjV
riL3BYDMFkVVtNaLcaUAR//i11hW8Xe/BsNQj+3IEqbDMv8ohdcHywLUh7RMo7q+YiupzqVRlQy/
5OybXgiIvgmg9EOtJVNQXJJ40O7UICafzoH9Mubm7utv9F/d+39QNXxzc37o3t+WnYr+2/96b+KX
L9+3QfmxP9ugpgs3yuSI40o8cOy2LPA/AzuF/IPG+XLaWlp3rKW/eqCGQSIngnxcIoAMOatb/+6B
0jvF3EnXhb10abfzz/3VAr76c43QPf5PGzi8zL5/vjiAoZWgnecucwL83R+diFbc0i3oDWMVS5Eb
UHsHAjZ5BUNstVAaPBkjYWirXita5xSZ0ArqtVmPTrQKQrvFRCtmaZ1kTraA31TNCPLbsiYtWZu4
eC/gFHfu9VCzKD0QSSoMblILbMWpSPSMvj+K32ZPtE+yS20LMY4xVEJlK1HQymc+bw39rYS3g4x0
QsXRrgF9zJ0fqnpqv2RM0AYDdAzZFuSaBVp4jVhtHn2bWEz5WScVApmex1WHuzQBmGQTFR9M46Xp
mSMeLQRGQb8ZGhRh6Fwq6axrg4Tt9ehOc3aZl3lGYVTUbnKrG5qd3hiYDPLnVmudazsEk3Vtd1TU
R1nWpBKZwKYK3xAjyRh5XxE7lfV4ju66ySlt4oAIZkh9rx+K7DkPVZXslcuuTeWrgjJHDRQjIO9L
BT0KnqnjgHVixSSzr3Je5PZqzGagrsJF5hCvubxyerKVp83HYaxV9Qaaw6szYqTLNsbVUJICQoQF
nJqVhT0iYEgCSMTYp1Et0utKREnzObKduL2IpYZw1JTVoB3yykzcd7drVbcXkD3bN9RVAhnlaKax
pSO7hPRl+JnuigzZAslS9KmihiJ69JWcy5kYR27JO5AhCZWomIW2DSBactvqnFMkW6GoPOLVBhyW
co3BRLJdKZhFY4TXqi5jvoiYdO/lv2+y9jLr+tK86L3Cmx81jg5ocsYxhkR+6DMp2s/WKNrgkVia
sf5EElJZXsEIh8/n1bu5je9Mxghn6WCmn0LCEQ54AgYCGpxHa5LVqyhTICxa3z/qLmLcIMS8sSzc
a3A16N7lGPqEsdD8wK8A5SgPQ3JAQKlkV0lYOuaDGVpB91QTmECUodGoFe0UGlB4OXQgOehlrM71
HaCd9mK+9ogwx4YFMcVKym3Sz/N1oKlqy03V0F5FOlo4R7NZxqYH8KhFTs+sXMToSzykdE9QnUVy
8GwE68U694ZYR9WeNvrVoHlBGKxDV6IiBi0bE5QhKO+6U0y7Qd/FRB3Mz5L2lYKYMqa2cZEmHklm
mVFBfXfAJz2lBGJtakuLSZFSE++G0sv6LU9YgGShNHZJ1ZkAo5GqohUK+d+5R8C6PNJbK8HC6U2v
brR/aTUUphco5GXKgwv5xNIe435q++cp97zhFTyQ5x50mdNf06pswDE+VXC7Gl1Py63Qujg4yqEm
dQpUZdetaAkxAbtEZ1aq/ay1+Q1zoSRl8lBD0YyaGtXHPBEQZXVto290qEioVJ0+JxB30sonQK11
5ENurtAzdmwdUNF4ZuiwxyibPL7U1eAiM4Jknrp7wobshcnmaBuLzBq59hxVepvQLW24Vx26YLIE
kxN547gvBEEj5lkwq3zeK1Fa0OgDuCgrvQpdY0Mibf7Yw2ACakuZdKaZTX9VTrmWIRlJZIdVySKN
IzPt4rEz8vktKC15JmQ8ox6Kh9fScPHIlIO8Ae7yOMNkuCE/hiZBzEUDU44CbTsYbbojN5xDqj5D
4Rlr9k9+Ec0Fe6aXB6eOxW4uQdTHklDeFdrC9mn0RomrHfnwC7Mu7aGw+vBS8W/6qWxjotHM6cYu
lv4MM+ddDZPhVBhZfheCvbtui5SI1sBpISlLbA9BXFjbWpurJyxN5X3iDC5NfWQz772x5EM0NlJ5
pELYp+bYGdC+KHEXmvOMZLLokSwo03l0MgN+8dghuYonsH2NQoR67GQDlil27U+WHEZyOwJRY7PI
RtJ+SyM9qR6PlN/jALuM8KJtkOe56UboDZizojXHt67p71Uje3R+Q188gqqu79gBjGYlLA01f55r
6aGD5/jqYiO4iLH/+64Nj8wsjOkcTWHweYiiWZyyUg2bvsvwUYB7TS6dOnGu+ZoJw8y99HNbdQiC
ROkSpAjkL1wVIWJNPyxobKxHhqDrohai2leGbB4GXvYhMmgDzqjTW9ZNprmSXdGJHgvd6c/Dnig0
PRDWnYza5qnRhw7irZRb+qXxTWUhAFpkjPve0Y6TG4FpN6s7PR1BrVveEFxORMHvm2QS2LVQS68H
tLlnii4Vf1b72FDwanViLvYdxqSjOej2PaGaz1ZdFUcxhqc08hDpZ4OtPomqwlBCVX4OJuoS7VN2
VwHA9bEb4qVpZrwcZYmwNg5OqjTk2u5Uc91BJz3z5qUUwGWaP8V4ho4MQLSboZ1SbHVleUkcWOQb
qRY+eXFPik6OG6zWbe09mw3yW/A1d9mqIuTvetTLOj1UE/QM/GySTKuxD7eansSnbO7eSRC+xPx1
KOoaEpIwrpAetLdWXWubJG6sh1qLC+TP1QWG3vNG1N0hiaqY03WZ6++4pnKEviC9mlZfi9qKPmma
DjsgbH0Ml0Trhj3lQtsea4/uVa4v8ncUEOUaOB3eJw+m3B1Yb3vLm+/VMIO4X0sH90mVdxDxk/Ks
GoptQewzAOQWsO6hMpo0W9WVzigkVkvy3HhGkePu2VABgcyJtgOdaH+iDFo4UyV2PdpwE+ZGPSvq
mzRjzoEyv54R02tEsTANVA8EipvmsVHleGe7ZZv7vRZ0VeU7YeMpOPMUa/s8pCi5IURscJ4yT/TP
kUsErd9O0bSPSR7zByV1HyXaexV28bRlk8vfUl75F24nH8hpJQ20idiecRswiNDzdRcwITgzK6jE
AbYUv9fxXKyYLLG/MObB1anX59mopej14mrrQO1aEf6anvJqch95MrRpk2imveOXX8DkURbCGFDd
pzHrY+2QVcuu3YkQ+m4n4k5tnWaaXsZIQ/rm9XGpLi0rqHdhU9UvBH0amzJuFsPOkH3usT1na6XL
3g9k73GPSWffJq3TbpLJqjbkm14SCeOGG8t10KNEZI5qZOxOq4ZMuVOgGDuWoMnW5TCf7GCow21e
FcVpCjjdLrrkXWn0xK5IzRFbTRBeGaQa/FQq5ww4ast+usIqCrgaxdSm7RlwmgG6wSoe6ZVzIh1e
vSQtbosUA5ebwvCctN56xOCqbka8srRPHeD0vT65D+RXqH3fp8V27MrXOXf0PebIzEcv6p5XosjP
Szm0W8eds9d8MAgHSi19H6UDaliva9gozfyy6XVy1WXS+W3Yxjf9YBVrnJ+C+Uqe3zNMmI+068RD
5FT3WYzPZwbYsSuxQL8ZNvOtMXPe8FqTGutl7RoGByFDEQ4AOm43lAktL1NM9DhmPFj3be1eGUQc
HZLZCc8bhgcUdmPIu1YPzgkIeoszAm9JpFeeb1tWfYOVsjSPLaALv6UR+WCZueaXRHvt+jKLnolE
lftocnngWkOk90TOZjuM0sUF9kHr80DIGmaJ3BpXnETGjHgizdmpsaI8dYopurSW1ONMJGR6BQ72
33VB/BSDEYyI1GZjP6ztxHgvYrs7ZAikW6S/urMZHAxXNKkdZEt2qnj5k6CHo6oaJMPCmaKhAJDh
42q1MMfm5EUVuStaIqKaQDsy6UlAio5ut2tVYNznSZR6i5tMof1Fbk60hGE9akZjv9tyyp6NuhvO
Y09RLc5W8xkO3sKCxC0LL14nLILpevUFLU1+FCS2r2hrdeN6IlRzE9Ls8WvQcf11nmHgRAIwh5R0
7VVmDNYFLahmJ/TU2+RZrm5AL9kXilAeRSwdrfAQ1hujWXS+q87ooIxkyNSOaN7RT2R6w0o0Gwey
xEg6YXqOZ4d+cUXSrYCKjXFFY3rskrZp+5ZB4H0AGuVEa9fRz0vWduYXk0GSuzPRokOOYXISZMUO
F+ij07txHvTA16YFhTTaxIhEjGtuak2f9qQfEEXSN7ETLP3c9n6oaAyt0HOK9dRak73uHJiEeOBT
MT507XTOtIlwZqERmUehrUf7KSrMDSWMfWUGvbZjcC9fbGMggD1Ly+7KZRs+wN1NTmM+h89Om7vt
gXhygiJTPJabwbKJREyJW1WEVpSw0r0EUm2ZZM18Zpd2XK8WS8/Wc7r0Cd8KRWAmm7twbHkUS+pG
uKa2/m65Kt9g90gOGrvcQ9jZ8XOP8HZTqqR/bHAmX3YW+5OQDcHZpsQM36hIuwTREF4OqteJKTDK
7FOADX/V84LBroOx88JKCSmMEofEXkzYLsWDqV/EZupc4B4cvghKys1US+ulL5lzkPdg6wGM1qC5
zNgUDw1QwJNryeKugPvzRMY35XRl0WJfjZWqbipwFNsad+jZpCv9s0xD8mWTQB501WjVitdP8GrR
BvQJMB5uXbMZruei8+LVNLUDJkMw+r6OGH6XyvjFg+7xKSU7cT3h5ThXdCKAIYDG9SdCcW+EVcx7
ZOVdwuHeSU517LqYwcphV2lAYQa9sI+1dOfJh9r0EAkRHBrVT7dToCVvEmHgGk1+d1Zjs1h1ugpe
7FBC77Tb6ELmY3oj2BR58SxJvB6nJdyMXsYCG9svpVd50I/0AEyD124khF1b6t0pk3l4BAqWipXL
5WNkz+pb18qDz0rV+blRNRy4hy4+RdixlnMbYlybVawZ9j4LCtCSbYxBcR3ntvkZO0N+JrW2OiUm
Yv/aLG/bmaJlNQpRbj0zieWW/RsnT51M8W5Acn+kb5mtsX3ZDRVtk32y5haeaEjyGRtaVvpOzpmQ
/TsX1yRjtg9F7bQg2sqJ+O60C1NrLYJw5icG6V2HoaTJnnA0c1aIgDhc0z2hqEYHSJiYLsnMFoxq
1dJ09Z1m7L/UTWk9dmMLG1rMub22RiRgePWF+0kUM6lcBfaig+rsyjvDXxsnz3PpeB4OAGp8GAOp
eQDXXI9bFKt5u6NUfs1gWfiB3g5XPXk+gNdq913HUP7UxpneYhByu+QSVzP9JLJZCSFQ2ZTRNk+f
W7sZx7ukB6mTwYEgv6EewgcvmOS+Ha32lsZHsKvjkUBHwnB0+2DaNRRevQmn/TA2NjBlgiIZ3zHU
yX0jnMhTS5hEHwlnK4vVwFDiVHSFnmxmOnDEBs+muSWGxPVhc9mvMtTrXZCWybDJIqrxtUM1tR6c
gFa3lulvcgkdwUhvbEbPyTEGiz5NtxxP52HDGhdLosPQK390jelEYwd+N5lIOYE9FhUKfioSjSZd
wCVAKUNAkRW7qwLKL1hSMmGcPM5fOiXsI8Z0teoceQublvz5btBe9DZH8jKZtAJmc7yNkthisAAK
m/6Usx5zQ7/QkpgMx2wudsaATd1tCue8g2pz66giveBKOYhpeYpxXG9av8JFucZ1gyuXlnN6Mbla
tMkbUq14rwKYdbHQbmZ7ms5rMuxwUdJmJOkrITPaLpvkBrQAAWxtkXmbaLLICOfIlV1JpPgtWAti
zM+FA5MOlwM5wBQDo+kcuxmY1k2TQTGhelBTdka3I3T9NDaiZB2Pnd1hODI187ap2jK80jBucG5j
ZQ0Yho00suQbIfBd8dxhV7S3tLxrlfnKbUjCaSTO2E+xy/ax79IUfjzKy3QkGBAUe6OzCmWg7SDP
R52H3oq8nV2WOKl91XIYtw6Bk6QK4O7AQUZ5hOmcRUY/zRtXj/nUSNnQf8fKfR8SlXifR7cNbOja
is1pQ16NbE5goZ0rTg5Wcp96g1Qr6CAxGbmlm7jbqCsD9xz3yhhc24EZlNuMU8NwmAe2yu2sUj41
DnMiTjkrY8ckhXtVMg0AooaBDyeFcDjZYnEH5+H5k20Q+B6gcQX/jQnDvI4ISMr2ieixdPPZpCs7
syc2YderM2uIVLwdcl4zN/iX+nkbp0Ye7HSeJvu8b101k6GaAiMmxgv9D/2h3DnLAD10UONnOpIL
RYikHc0FpOwz2ddc3+VCwx2dwqk/gInP1RXZnRhgAWFG0y4BVahtQZQU+V61hqZdJXHl5ZCETSZ0
cmqNcg/uXwanTF8Eng3HKP2eXrpk2y2SDsgCZBImrg6nxCtvHvncWc00av/ZOpNb6yMuXTTT00kb
ZsLuyY32IlEdWx1/7xrnWTj7btCWJ4d45hntTw/hXcLOnvD7o6JBF5nLq5YAQ7LcJC3mAFpJVPN4
cjrJ9rMV7OSgNRRIijiOtJ3J8LM8g9QY4Pkiz+Vz3OIm7hs9uKeNka8MvXEOHd3DAym54kxOc3MI
uiD1A4NTfNrb2iYymhepjBh0QgfwwetWTWzU5/RfnTvUpc1ln1FeQBd3FlwAR7dLAOCvdTDej5jO
+Sz3sZnycZXM3jGu2qOhIAH1Ek+c7fXlhqoLTyHpsqtax4I7p0ayjggDAxoTPTQzFUefYClPsF/i
6tCarbLmfFNHYbSLxlbbO33DUdiiBAPNsUrTYdeajtwot87XlT2TDpbroEc81W1ojIsru4US0huh
iXe1r6LgYLd9DWvfICKKnAJ4CWj3Ni4Z6F+Aobhbe2SXRbsmJiZ3jC3187mZkz2yxDOtb8N9Ypb5
xiIUbVsbhDm59pdYZsTT5mzx16EbiF2vh+lBDhbMkQmelUpl9T6Bjb5oOZSRtlrl2VU2u7y7ajyy
blV256Lr6id0CWqtt0Z2oMYngaji4z4Pls65yS5MP+eZOgvjenx3C4/MI7vlwZZx2u+A48vnKOlP
/Txmn7JehQ99pUmf04bzYmKhf9bzmJYlX+yj01J39G0U305TCB1mFP2FIBxg0zAiQh0EJT43e1pN
PQALWCLNVocNsNWr6EGioE12SkDpWDWwA9aT4YU3WifJ4JLxm5UW8hDX06VJQ3EFHeJeFBG2x1Rj
q66xiFtd36+8MXi3+iE5iCh3n0vbTdY5zfHayF+nypT0mAkAwZNLTpBJAKZDTnw0UK1rqg7Oeqep
rmBnf6Gk19ZF1tPy4MEDPJCSeupOri9J4lW+43TX1GDPOQ/tClcXb58xucoY3+B2JkCOuX/xOGMP
LzYE0atNFVf1bapiptJEemY3czldi24GTzQSfjtrQ3UgJkojU5GZaRnogvyhWKyx7t4mUU5eXe2B
Sgp4ZHdp1FZf+lTHDGreTGq6n9IUS7tg2qHKR81pyrMkl3vyfcN9nbKuEnN4KnDBnsfddCRqGci9
aZG1FlXWLlg4Kf3YlCRhu+NR4BhdDdS1MLQ0zj1VNK5EbIudNxchElO1DWtXvNWeopwDNLu0gDEO
yFp2B8dsXvBn0uWhyXV0aqfGCFPuyT5Bz6u8bKvX1FskCu44Nlp+m4aTD3eBkNpWPrKH9k9dNRwt
0s4Pcdr0a7PDNLnpahDLKydp98orj4Qyab4dVRndxZzEkFUgiFRXRm9eIqgHGRKZys45QVnFccmV
j3zB80IiKaGeZyap7BemZNlWczzuPTMH0NBnD5We8E5tAnGvZwKkCSo0n/FScYRDRZWSNyin7OK+
CeVj2LAyU5Jv0WgXbN+OeMiN2Vpzs5YTW8JAPM4mumFx68akXMkHkYmXUpKsleaSI5pFBiq1AGF/
cWGfCHHQXpdohZUwynhdgfmHrFTeVym3dARm5eIDpvYDDWUcZQ8mgAzS8AElLLXf2C1JCiaTvDSp
13Ek86ee+eGm0abRD/vcXVdA8BQHx8S+hjEx7BRsIiihIcEc63wKXzmIUmsYkPvHlL2RfbBiHZdh
dRzo/aLOKk4dcZafRAPaxwlpXIPu56F0a6jnAqn6ynS0caOHttx3YbfjNIO1MlLK8hkQTsOmGOJT
l8vuSHOQPTzqUIhk7fWUJPYZ97B4swBS0WCAZLfC+npvdV17AmCU3kUlxQZJHGPBpYHURynnau+a
opwu2668NyY99jsrdWmaMDry8ywa1rNuwv2fhDZY503Fkj2grfg80kM+4DkprTWNzlZtRschyAG9
FYVhZ9xKhofEtY/PkaERddiBu0k2AVgckyhxTa9WRmHJcjc4hnkEUaQeAjqpZ+XEyzJ2o+qa6Xax
JurdoUSnlUay50CCG2y0LzQwKKK1dMeRR5wbpsru54CcYnNG2KTq+BUbeujTlLoWhXetCOJgOwpG
ucaZTOYicjgfzwGNbNh2RFxEql81Q7pkeYPI0Sv3JU5QZuWMI4JNG8s6pFpq0mpVWyi010aFvbuZ
QhrCEtk7ZD9JVZsblyBhBhpAJHT3S+5DMaLmVsg5mTI31bCdZoM9KMkMcpSnadpGeqbvC8tlkvd/
2TuPJbmxbMv+SlvPkQYtpgAcrkMrxgQWggGtL+TX9wKZr4uMzCJfVk+6zTrNklWWDBIOOHBx7jl7
rw3e5Gu/lIfUmnI67/J8TDpFumS9NrfzzKuZYlUCRBPKd6auYS6fx+E36o+fBT8G1lNLR5CGORnJ
kYLgCHHID+KtpohGSStn083UYccOLcgQnjLgRU34g5LhT63Aj5hzRAY/qkwUW5NRBSDzwcCF++Sz
xDccjTGzQqLsWq0kXbUwSTY5zsaiyL+Ro33SZXMaSMAtBbWuIhuYfj6pp8CYAQAsQHxpTFNJixgs
kbpMV8IvQ0XtCMymhrobGU58p0CpGb6LV/69BuKTnGY9PphdTYVcuerivgVr/XBFxwb9fmU6RMGU
kp675BuzLTPIo7vWY0srA1uynPoJ/UQ6nOU+V67kpabToDdG6DNQl+JT5NSyc1ZE3xnfpWX/SFlz
V7EtLH62CH7TePzLP3hO3ugZVR/ilz+1/VpdvBRfu88/9JMX8f8O86GDju3fxxVsk9f2JRcv7Y+a
m/WPfJfcSMYf6G0M4igwUHBXWasg77vmZv0tBLAKikagpRjGVzr6n7obzfxDWSME0O9p3Pvf0J9/
Wg/X30I7ixMD8b6J++sfOQ/xGnx+itHNc7evn9CEfG9+U+X8cM+FgFFSo64+iMaN98u+vmNE8yRg
bAhqBrf2zc17digO7PNPyo7cNZbfbbazjjRevhqn4V3s66vuorzL99Jl/p6+Kz4tqLsl3lhv4wOb
geYFaKlX7mev2Tg71av30U7fOMdlP7xDhoDn03jRIfeb6+ZgvsRX+keyq87GSWXzhI1th2NHfWjv
xKk7SEG3cS6FnwelH3v5PntQr+vTuAmv0z1h1jdEK22IZ9s014RBVr1v37ENwFjrOUF5WV2P92iO
+Z3uejnZ2+nUP4h9cyNdam/qQffigLfyydxmF0bAq8IXu2wjH6wg9syP9Ko68CkvtKO1Cx+KG8lx
nTf7A6kyfQJAMdGuN10e2AZAErLLQ3NYDXIs+ZdOYOzk+2i6bA61c/Xan5NDwV8bXcRX88G5nB+4
hCfO4UPdEEuzZ2d9MD15YxzLS/Lc3DrIb8M7dV9t+YBe590VnrUpNvWJoemJsbMnB/GFfRceygCx
tEfqrVtsx68lXn2as0/GrjoogRNIG7Hrz+H1SmuUjuGztcu2+u1CROc1Ig9huGEA0qzzakbfpp/J
m5Kfj88IeaLXXIEw4aEt2fee6TECOmp8ruk0j17h2V/E7Vz6mu4x6zGellOxS67rY7PNChfs3s7w
TS/lvFBHc1nSPVEOQbGrttFRPZR33bN0UZztK47w6ARK6BI9vmc/Z3PZs22yNX3rRts1nZu+Rxj+
H7PjcDlu7Q967WxrHp0bhDCP2lHctpdMr5V4u4AElXcOH9RwpR3t6IB8Jr/eovEP+hf7MB9E6UGH
2hRH5VK65f6kPIzLy6TYWYHiVmf+vA/Vy40C80iWmxxAlCWM0K+/4ON2m+vhiq47vDHtgosG2sn0
p13Mnln2lbspDOIykIoA30t9GgIAW4VbvBr+5DdbeD4gws5XhefqXnVDd8XNA2uXvwfijuLNfFDX
hsF5pIdxeK6IFHLtTej1XrdRN5I3WHyK5rk4L8cyEJcooaLCzfgr3lNuI9mb9pNFw+ySugM9+AlV
KEGxTOzNp95qeZI/JNUCFfiRh0cDaIfhTdpu0s7CvXpjVoCWaZMfYWx7oDV9us3a/XA93xpMjFwi
S+riyH+DvZPPXoVl/a33Y3e6zze24u3aaoMxkSBXk3sxPxUNxilonxDZDGRatGIPOZ3UeSe/0Sn1
Eu5deRNu9dadX5rD8ljKbuocog1tfI8k9/CtuuuvGHLE5cZcxa2HZl9uMuslPySXxl3zkajmbrZu
wwu4RBsRzIfyhL8u0OSvxn2zIfC3u+xvawgAnqIF3eVwRi9IwPUZ9UageOiFfdpVsBbLoFKC0gL5
w4xJr91Ex8W2BkFTLe4j5P6CEz6by51eW/6w1e7aA4+wa97LKl1xd6iuh8G3KAKJkKXjnJ6rK/Qb
qgsgLOgwyB2aJECYYeXn/CW5lfbm1lGDEgLTdvqQfArTZgOL1COujjTBa2nDQ72Hfmp0G6G9cH3l
Jwhnqv5o+k7oFV/r9lHarBTGbT1nzKDcZaebuADPGnS2V4T6CbAhx2Pn47bHqXAZf3uTW2zGGzZ+
fgTBNz5qys5ZNuyZuCMEl49du/JIpBsp6s8xWi0K55Gk4rcwIcc60G77NSD7Cm6cGA7qJntY9Vxf
9KOlnsv7ptgXjz2B0+R20tTY1SPdbnfcymcaC96zZW5h0XYPWRyY5oPIAkd+7DBI70ZkSXQ9kk2X
+3LpL080PY1lW5letp+dF671fKsBedqNt+Ot9cA95YE9nS7EDaV3R9/adNuDuM78W2uvMIFDOYlr
K5jH99im9Llm1z4+do/yNULFIaAj3ksBg8ttL3k7rffLe+nKvul2744P6AebNgK3+izpL9ZZlpgq
PjWXPRPaLmDeflaimzLQLvvIW8HQz1Z/T0CZmzTWVjVTj1GPN72xAduWlVu41j7xmfb7yc24mZm2
gZM8p37DjUyhePNELPo1wzjgnAEPh+JL8aHd9PVZdc7ma+Hy1/rphrk2b2DWDYJRvdJ81DBvo3xi
4600GwQdORu6M1l/Pusbwz1r8KUH0FrFF4d4UwEN65w8yeWTctmKZyXaW8Lro1P3oQmCUeo3g9CS
SyM79ofCOeny1m82vctD1fsISu6HzWaED7wxU9nlSXQnJASP0fI+nBUg9HWNGpeFclOfB9tjccfD
6k4WC2vGb1z3gUBrMQ8Z7K5EvuKNhe3urUP9ZZcPeqIHZlY8SnR2zmXvZ7dh6jHAc4ZNuZVGNz30
e2LJvebVvrEv2A0mvjij7+tKV33lF3HOD/MpvDS8wm9eR9fYcyi+VJQPm/xErl0H62sHzZe3i/4c
7/vXGh7XsX/VrsadfmT4Mg6wYN3sqjrZjd88jcaVsjP93lcDznX0NCWwpi3/h6Q3edcCbyTxhNTK
Mt5xrwLGTXqUWzsDJ1y2bWqEoYeQrSl4YuNxhGD63u9hjrCNt0hCIogM5tSEiGR7iA/cZNzNw5lW
rJG6AC79F3u3tnHIxLSD0TyE4kquDqAYJ+G/yy0+9P9ADv/fKNr/HyrH1dVT9+/r8dvka9u+/I/T
16r8+mNJ/u2P/VmTr/AOC/yFo5NlgttwtVP+WZMr2h+ajLuDyAmcQljD8Hj8WZM7fzj8w/5zxYR8
V8n/WZKjg8ebRWg3cAjYZc7/SX4YGTzOmmbEnkAHUc3n++QyaWdRFuFi73skUi9zofPkZ6IXrwoS
od84dn7eV387FAQT9hgK3BEIT+vW4IfSv1OUtGkaOOIG7+bRxv/JxNz+R5v3/zqIpWJ55AoxFfv5
IGqtNoIe35629eIbajJupLSZf3OQT5uY9aKRMGEgBSUshgSITweZes1emmLc83Pi3TToklSqNl6T
BRte/HA7/bYXYaCY4F8dk6qsQBv6hlT68ZqZJQEMAMT2KV4FiukoRxldoyj6TSfi81fz/TBs8Mg+
Q4v52ScpzNGpYTPvk1Bod33chp4sU5T/+lzWq/Iv9856LrR+0BixBV07OCub6cdzSRFITvPIhK0Y
520/CppPWmcyu2RaJO9nrW5+E+nz17PC5IFHDXoIUgZ6HT8fUO3onPeWtjPNEI50iRFaqgnN/edn
xaON12+19RvGJx8aUukx7goNQQfAYaRjbCtGpna6RJuSntzvvqm/u4j/Opz5ORgsZzo9LJKykwrH
CORUNTxRF9BMl14PWEea61+f3Tfj4KcvDRkE9jeNS0iPanWG/fDQLmZn9tVU7vJ5LJ8rxjOvdU9g
kadnq6IqI1AV9GdhZ1eTSUufsI/WAf059e29HNlMIGfdGOALlbn1hfAmqBsWrkRpBwN7LNwF+Md9
VzRFt9qpu10PopNczjwxpOt2UlUO23WN8ptv7PPTCwSAxQ7IAx5kHACfY+KEU6yBHD0Cu87YWs7Y
nguytXYzYtbfeGj/+mWtbQ6Wd2cF5ljr8v7jxQtNZu753O3KSMgbSYssFMTz8BWaPJkhcPumf7gu
rWfGYWRVwXdKhtWnGz5vZoW4iHZXJlbnM1aft7Y9jTvmy9ndr++Lvz5aHAkACd0mmofG59bllHap
GfXNzkQbTfFUSX5eMvz4xwdZV3AMP7wxeB/wKv7x8hH+a85pWO20ibBu7AkVsNZCCX59kL+5G4Bi
wF8ACIcp7POqpGqJpPRWsRsE8tYMdQM5eBGFYmM0x//gSBwA+hbtNPjFP5/OGsCsSczFUhsEbKoI
Kaiqst7kY6xd/vpIf/PtgGjHYgeqAhTEZ+toM8vqpEjFjlRfgFFFtoJB4/43r/O/u3AEvtNnlIld
xHr88+kAa25kojF2Y8mufTRMIkDwOe2Tstev/oPToTSh08wMAE7Lz0caiwjfy5zvJCeZt9WoJX6r
I/j59UHWt8/PC916JigOgYjxuMuf3k6mvFQMLtIdwq4Xo87nc22xZRoL1bwpEcG8K/VUP/8Hh2Ty
TgGxClRs9efzihmfqeOc7rKlidfUpTKQR6XYYbgvd/MsajYGUlH95jwptf5yptSiNIOpR1eJ87cl
/4clnQG2iPQ233amAhhrMEeZ/NYE4mzHwzb6WASAnotZELYGaOiLRnjAK2h7A06wBml+QyUrXyAe
Gi/nMVtmNzSr9mBOZouljCQCz2YJkmlb1biPUCqEwZCTM7CJs47cg6wFZO41NaGU112s6hdGZrX9
VTpUA+2zvMy6G1w7Nm3Chk61ny+I/F0nhBqPxiMb4hcDE7SMJ1EHpIVwkvgPs1HDS7VV0o/EcJru
gFIOMSia5OoOYXRdB4PayUiLsnEnL0LtXW2K5bOs9mieu4aL4VlKMR40dbEaF05wAdO+wCGpoJ5M
sNx19kWlpOEXU5vpnxTKoO7h7oYfjW50+nbKxPyU91hGfcaX0DRMkiy/SmVaAkTr5chFjGdlQRSh
k/MT/F0nuxKojFUrHHKvKsFm+1FBatYOE38GV6RpndaLYiJMYOVkdL2ihsQOJPDDPPqwfQ3Dy3Vr
hoOLnUulIWEQBhYion5C8k4uTNZB/o3xnVy0LGe5F2oivCUcJZS9KAnrAG0GVlapnJR3HfCIRA/Z
HL7IkVIvG0VXp3OXCyjEJar/d2muW8bBRYcUq4+LEHIWpPyjmNFXe/NYgeMOSdA2d9FMOrZfOSIl
6kgy4tyHYTff9LrZfyG9VLyGPGCdX+kRwqNmaYe7FIPoTVyHNGnEOCEc3TWTNLMdV0clHtwmMewT
KSBJupu7IrteYENr5yUegdEjia22rT3lirdA0tu2dXNnSlVOxubMOw8vPpEpjTGawDOHrt/G4QQb
ueFZu4GeELWehoXzIOwse5gxAjznUaGc7WmKHqn6pwwFTpp1Gyp8CP9tX+ICM4WkYeNtrKditmn1
W7zRE7x2gp1MbbV0YUkWc2RuSNG9zmFEt2SKlTzB9WYmL8TVGO+dSPAn4VqcgeOT6FOg1ch4xIn0
6tBTjVP+EdVkiiHmzlXLT0URv6D5qpT9UBthcl9LqO3cxTARzo5CZAmKkTa9NcZCE57EXhLZNr6y
yutZUjrQ+SO9LDsm2MJt4KydI0vNYU8XwIHrqGwmvw8VGN+O3kpb6iF6Wf0QSw+ahW/GDxFeZuTy
NDnN6VbMC7PAsH6OByfhQZL7eYsMEVdWbClYJ2wMFMo1VjVJ9mMbv5epNFW1M6eqDaGs5fZD3hQQ
TssY/T5Gw6WP136r8zD38lT7GvhthOb4x2rPQN8k0HLkxT2gyKZw8dl02EcZWk8IteLiLZvm5Dan
F9ht5pEH/aK2rAI+mFnoH/mMCB/3EvhpdynqFileaDRQbvgu6HoX9gre0jKWksQowzecfxF+XHSk
A43CKs8Dxpvo9kmQSWmymShQfb1SabzZtLUI4UE36LWzOieQ0CPQaU1s5OPDNNS6gZyyIGhH85BI
peEpnDWrd+coVukhMmqOARV04vsb+B/NSP97A9D/5xCs6+Dy37dd7vo2K76W6Atffia3rn/se9vF
NP/gTW6q/wUfWCmD37suhvoHXA0wFuxqAGtAyvrfTRdd/YM+DfRNjWnoGjnOX/dfg1ADNMFKGIX3
qK8l6T+hD/z8BuZvB4qAVlIj/J3/UdbD/FjYDmGklbmBQwVlfReMut57MSwgVtTR2I5N3P9mH/Jz
Pfj9eDRDODMQrOzuPx1PNTu85AU9xSJrWNolQUsR/V2o/mb/8YkH8+eBbGUF3NKaQpj684mpCOIr
iQzmDVuOuVgJ+R0IST2xLgThn8o5rajhMAxGiAyVjDxScqAcrfaWJNSr33yYn+tTPou+VvVcNg20
EJf602YI7COtNWIz8FQv2c5ulOjOJELzSLYfeu8fbr+/adOsF/BfxeO3Y9l8kfB+2H0hp/h0gafW
6gkDsJ0NsQmSO5SNfCWMROwFVrxHReC3LOMluZJU8vt+feS1H/mXQ3PHgqXT2b+w7fv5kqdynBFX
Pzib2lLGU27p8bXAXHM2x4pOvTKsKBZYwNNhCIfuMuY6b3M7TO9Iy0gLtERmeEzrqrj/zcdaa9fP
V4RCkN0OmnpZ/Uz+VeoyHaC0kIZYNXWAINraldpse6QkFLwFSfietMkJtDZK8GCSCCIWqcRb2cDl
1EOytX79ef7yxNFDA8iMYhAGOPfCehV/qHnLwohw9/IFVQuVtUv0gzkiL2sXxxvhP+2rKFry3xzz
L0/dekyedbC5PPCy/embEQWQUXWROCYi81OeR5pvllj0fn1mf7n1TIQb0B1NNB10mT/DHQun6mxC
1IyNRfiKdtErg4ivaznrS7eNpeJtwu7g7Ae1tGrSaYvud7ta+CufvmoWFcoLdB3wWrSVmf/ztU2x
d6hoKLugnuiYkuOR0c9EIEjj26MB1r8Mqi0/Yww1nhviNO51cljak0PyXcMEuK5eylnLv+ZRyJgn
jwuj3NRy0i9BbNMQ9cMExwx7DIRUbpFIsXpZYpy/HNOGshfnz3xH+SY397MtzGtKPJ04RD1SP/TS
mcQl7ISVUmSSfnef4qthSzJNDfNQu+xn414mhxTknSUwue2wNXUtkaWqnflWM3TIaltFrb2KNJNT
Uluo3KQ+6yGiGQvTMVWY4irNkoRLPEf6pqHtGXslLLURs2wXh4QpVg2dha4hkeUSaV79oFVWciIH
nu/HBezWOK9FZRoicuWq1BzshbVklVcCBXsL0DkbFbfrFIGmQFGHgSlUqegfocxJ3w7tYMCGAIfU
XUE3WT4K9OCVLxlF/NbI0SQFWkwbdtMRO4mra0xAMgxaQUQKT6WueMRAqwjArZk04TBenjHJE7xg
LL00BSwk4RK0I5s/9IcO3cWwQHYwTXL6ZVykSaeOR7RJwJilEayqDI7qwoiV7KOZdDLNgLphptg0
LIZgRLTEOcqJ1oqjGjkE7uQScZNBuqhW6y3EKiAIjrWm2JokPTBaM1QpKAq1n8/CQs2pFojWsd7W
7KT60DJ6Si9cHjlyNiiCi0FwX43fNMa00MS4w4cYGf5cdWhv0LYNH20FR+6mY1kE3FEY1WRt2yaP
H8hLabUv+AuZPRorGfcqNuRK3mh5Wxg3nYLU0xfxEMuvi9M6EjP6tipvCegOlaNhdYpzrsDMJdaW
rwdlbMqdMT72XL1pGxkiH7ayPHY2vF1qQgsVOSlx5RHsidYpYCpYhChfmcnQ/unEoLNKFmLEY49f
AwOCwKFqpxYY0coY8Vf3mR6+WQO+ogPpeqvac2A/7tMBwiMqJCdF9dENbJoRZtec+DI7qQ8JGaBI
1cEK3i4G2Bq37XIlPHaTVjheqhiYWluyqe4UiutzMc/s/XumTZnfGGurskocM8gLG0ZRCF1O8W0z
F4iUKpPRYcI+KfdBFjUXlTFEpQdpg8lqMRLeRD+5KbE65rrwGZQgSaDNP29JmCXlERdBLl+2CjJf
qEGpeuzMxeYJlcX8NeWXF+w3YAYpERT1idvVFCeMraVyFKW0VJj9nJL81NFa8i0LRjc84w1SucEh
GkevUxmNHd5mUkh3i1KZ5Xawx+wLgNos31AFTdKW6FvCQ/WiNmFz6nXH+DuqIBsvUCGmLamCI4X+
JI+nMUuHcBtFmrb4MhMLDMwWCZmMbHMzMAxSkrzMKmPNT3tRM4omQRQgamM5BCnhl6g97IKSsslJ
xJu9MsvULduUinStwUYw3OQkPzL/qvC8sXuCdRIlyUWu9hWRn3Ui436J2cyCglrCym/mRnnPQ13d
j8kSk2KY6cqpImToOQbyom1xfDTL1tAEQulqQKxDC2keL5ooZVfYSW00XtB/mI1ghN98yjPqgycj
gpG7AwwVxn4CgAGVAZgqAyXynBQ4J/jShtxloJHdlmYkvXSFaV8mNHmhBy0KEiFcw2s4CjZh4eOf
TB5sGJbdJqSTy0IWkg13m+sDiheWwhBf7UK4kCsYAs4nK81FcXBIHb1b4BOivlu0mk6lkAZQyCMb
ZybhNSQVnN51HnT4I6ctlBGnPw26YU9bybSYkzuZRt2D/S5/LIdcnf1iprEw19FobSG6SF9ZlvHt
W2Ek1SRYqdo78FGbwCQmVV2w5kWhrpW14YniG96mRUpauWEZVsQxKbUy3JEE10o4oSCr7BeriKsD
DABMAdJKJkQTscR6th0lA2ZLkpQtVOxeBYqAKadcPEevtPik1ZL4GslKWd8smiDJVIoy67o1nXrB
9qgl/Ql6gHmu7dHW0QaFMVIqfrm167xXt4XRyCD21TL9kGhKEv0GgQL6B+2zYxI6rX1GLG8tUqCa
TauQWjnkAm852BlUJck0HMeMppJbiNrAozvM2lshL5JB8kNPhnLC6kfXAIsEqm+7tna4CGBNzU6n
JqQEg7lyszB19uUiZ4kLxUQ9VdQbDq+uCkJuWtFlurSsupaPc9gYyaOQ8rY6NTq8n4tqyeJsG+UO
gKYRYgIeAu72rlQvc2kiI1WvWSflQEqUItvpQhsdx49bTOJwt7VYVSGA6a3VQRQYVQAcTpRatm80
oleeeFOIwdcB3prHqm3rpcC5n4vpAPgv7p80up4ZA6pBE9sE6Iy9zTBg7guTlNkNcDAxv81WZ5WX
ihnlsytqCZ2pbjUEKK/tHrk4TEqd9Jd1mmPXH7ltH1HHL5LXjPgQ94mVgCKXpnS8bdslmu8FrdHp
TDBbKF2VatJdWQOueIy2ipYcKphPZ4wFsG0pFcioaPBQR7eOJEUfuBGL5tQiwRa+OrUiCpahztND
RtuwewvVsQk3Vj7F3RNC8BKNlaOX45XZ6N1VaJHD9wVKSPhIJzRPd3mDER+bUNkbXtyQieQTma3M
j1WUGcZznclREtiLslAaJuaNUDADkZLdhhapkUpU8iyV9uXcklridUtNqB4MuQgVXyPU9FJp5/yJ
Xp0VeYbSsaaEYZjQrGmirPZiaiLiLk2b7mAKs250qwE2JBkCtfOmJ+lwP2UDSOEO5vgVT776aslp
fGzgTqCqxY74rtbDcu3UKYoeKdTa27SJ04U94dJcYMG36mM04Zz6qg9VdCMcYA+u6PMIGWsP4cmV
B15IrroQ6z6DRBOIqqycKoQzV76MNCezjZkUor3tCNI5p6Y9zZ6Q9K46Ku0KMMO5BHwDfpfp4O3J
QgoKOS6uE3mAvJsaFnvzOLIeZcK7ELbmNiIgS8sMhMS6YzRubsttszdm3u2bYbaY0qcFAACMjawF
ntS0seEZThivPhqZ6DSJgEPbH1jqRp+KhbRf1RqE7pU2Urhdluoo1SI6EbSk1MJwWOu1+CHPSr7d
fErGO6nX2mmjQNf4UOxIwaU2E7w+DvbylPam03gGr7zK5a5VTJ6XiA8UySnG0sRqX6pq1lS3FqqC
RS2NSbyMl/iVrVotztFCdUb/uRit9hoki6i3QxlmqW82kykeuR86+z3TW6P+ImPowvY1YwvB3BcO
EYVqOkVq6hednhp7cwoddFAmOEdYO2SYVi+URtUF+b4aPzNo5BQVeq45t0NM1N1R6+lzo4GcHVmF
sFCSFrrYQ4hSss9Vo5W8nDrb4R0JZOqrodZ2HkSFFXKpRQ68yLCW7BT3w/gsLVnSBwQc9fdS0ozF
hUO5+iolKvLUptAwqpPBiRIPp1R2b4Uh3nGSISfb02Y9tz2D+rXamLQw0JMruUlG8Sz6y5QRDmLL
sMB3ZZjw+fnxAh9pjbEczV3dhl9lg1hIpFidc5q5gMCLmklGqWtYLTKXMmQWRwY0KmMddIjbF4X2
NDDmtvyl1bXnqO2kL7xsSAYupxCBlhqzDfGyOhmeSQSEDg7rdESp2CWMUBTm1jlkPoAkoPvKOPVF
brXQgvAUx35Z0Sx1G1ub3slIK2j6V5iuAseW1OsSUn66nfO0091KmyFaGWHOWzmTEedssFwKKF1y
Y73J3Ccdagme8m3SiE5zYUgQlpdHi2W6Km+zdwMI3kkPLRSjZWtoo6tVC3nqZLurQJbqzrq2oCPV
O3JS7MQdLUU8anNkWUE1rmnqBpwZ8FwFd1M1JjgTSSxXvoqqXFMiS7mv1lR4J92pomXEZJhikQ9C
kvQvCHI0fRfyHF/EIrY+SAbkDJSmpiubpo5yBaUBKaadJdwfi16bp96u0cgtcZTG+7kc5g+lk1lq
Oi2ZOCwUqmSr6ZP6KBxrGn1bSP0INCnBo0tEt3VaKsXOAlzyhXKAaN6zix+V0TwnAt/uvhD2xBcA
Z1ydNpWMC57gHi0bNoPe1Ks0maBwD/f5zIIng+2eHBVN9JLIGgQEw5Ji+iA6gkALu1+gwvaVNgkb
YxmcfBY/0gqJ7Y00GWxiczrkfLFtMug+ic/RC3mG7DH7Rc2A/5T98GVIM2J7y3FYXsspHRyfWzVz
QJSkE2nQnbrAKCGaUtvOQqYDqLVgQ3dwdxo4SoYZlW9yzlBlbxqtbOxiLHMSFlJTJWo2oroOSkOL
9UvWJ4SyBv8BE7CAcvJ9Pvn/m9r/E1XGD62dv0HqFi958jNNd/0T3/vZhvIHCApcOqCmVrng2jP+
3s/WZcC49H3WziMgbF2lFfeniFBR+C2brhAcdxO5oMlQ+89+tqT8gfxFhsFLOAdTYOat/6Sj/bnX
tQZv6Ow36aZD1cVX9nMPCPs2u9217WPFc/uajBouil7GvfnDFfmbPuvnNt63w6zQb7QnUEw/u4fU
hMS9cNFZjFnDTpLdRft2FCuJLaoZRqHV//XxCJ75qbnFOJCBgEVrS6GkB3P+uVUfZgLiXSvR7HDI
ExXMdGdI2CzphQaGsAD4wAZDbvoIGTAueiwMHRi3Q2KCGKUIxbrMbJ+8ZnG9BubaB12ZdCfQ9YHc
tW0GvlaFqOCU2dKiCJJCCalGkpI17SewR8hPlvRYowqdrDksNWIv8xaP6UjJCkNQJEqKDWhG+6UM
uBV7Cx08ewOYk8d2yObxTVHqYWDnCgoGj0Eh62xPvUHWpgGerVMR87QKMQtT+9KWxZxQkSSyzt5/
otoB2WVAcOUlaCFqaRWoiIldODuMvNRjbpyVWvhkzKNYHqxGyVsgtZ2iyTvRJvyc14pOjrayTi2K
Jh62L9AnOJpVmLjQgOeJ1DIsxHbtyazlUehWlZVNi2sYZJ67NtC+DDYZIgZfbjUT1l085RYeehXG
EAp5PgsoClvSQRDgZ2973ApZo/Km0e1caq+R2MjxoegHvFN5xomHNA+rtjgWhpI/QqJpzD274wyr
dk2noPbJUVei5y6Si25vOHSpU5wLhVp9zKlo75RClOpeYpjLQkons6W9ocUA0QxldCBdFrZ6p6O9
InW2jMp+s47m03eAembrmbJkEWatTRJua8YzbVCHtRO/jRmZHV/Lisk2znKxKJOnpqWG/aXRFMlf
kHfxjsCCOtiv7PfVjAHkLOJAV4s5w0eiLiagggEuW3GR6KNluPS0wvA46dNQ3NSLJFW4r0sJjTkY
R1qHgNoaKT9pU9njWkGjYZ7zuoexOEPO/Eb3yeSLfJRH7VgpiB+8DozQhIslw6ftwomrtQ3QMM1c
3FkdB11jdi0nVZB0TmgeTRE15uUUxYBBPVB1NVEWaeXQvEsMQ4i9QjRWi+wtLyp9M429WbcbPUqG
AlJdqtZxCmQrt6ogaqdu+eIMmopsv830Xr4pso5ptGhtHTBBwdd2pVWN6ly0EXs3mqx2VtxKCXvp
CzyMEH70tjNB4ap2Ke2lcKH2MmV2nyZU7FgRWbQpBwbeFcDCMCc+a7CL5DwkMy+0RZtBVkL5LqLm
PBB9hks6b+Vv3QHgwzl6uqWe9ygDNBwAFCXzBSPt2HZ7ONqKP3b90AOdjnjLooBoAFkoW6LIE2tX
K7XZfkGe0o3XEZSzHL+905bDLSINPceoIjUVtJ64z7PnismMgAgCnPc+BXEMI6qBPSMI+9PkpuaJ
N1M1Y18CdaVZbsZhMrplcbseucBwqxe61Na31F10Xi9Ys5jCewTWRXkPfNlBcHJsamtu7ddFNMJY
9qUah+0doXNIam7hhFF2D4mmEWtUtTUainSwopT29iKD3Kictuk2VkogO/IUUEG1O8ZmbHqDUo9a
QVlpKDg/bCVBRTRz8znMGwuHjXzHHpR+sKTV7HPbJmy3VicsmW5GKqX/i73zWI5bSff8q3T0HieA
TNiIubMolGHRiqqi3AYhSkfwJuGB17mrWcxT9IvND9TpblWRlxztW4tzQiGJCSTSfOZvLun+aNpG
Nq0brGvXCrSLsQ0zta4TLZ6YHb2DdMHBYTxoKZ4xuyKLnWzVIWZpXqZtVV+RGqA0npp8DiSlweuA
kjEFsh0TShWEWTPyI555Ucok7GHp181IeovkAUWBz4hRk/pe9ZPXh9m9V7j1ECBKmwcRajgDGoPd
zyDnf6Ren16X3Cru0v5YOqQIyy4NnLPrUqDuiQI+VevOChdR3m5h3Nhz/PH1++vFccDmgXPVBXpm
Z60Z7n29RYUEeip1oBAZ1ao/JGXt/da1/NclCS+fDhC3Ja2u09cBpeMqJ2AYDb96ez/n4xU9ln1T
W/W1GZm92L7+Wqc9r2X6AFDSU7Tpxi/I0LPxgpJK7GyjjinnEVYWkENCaqssYeIZDWiqUF+V5qRT
S4Yq9vrQy4z9u6/5NDQxAacI+GE+3bntSKlPvR2gUg6NNcg2yZBmW6TBMNzT67d8Ep9/PF4Sg2OB
lSAX9DlOj8vaynt6SisayGgcR8g/B50bvvFCz+dyeRFBl9IhEgQ9dvrtOvA5jSPnaGUOc6O43cBO
6UFufTJN2KtuCf6rmJLoogeT8/Mz/ifUJ9QHbfA/41cO3fcz4Mry938G+thmcDraBPILXgNEwb+A
K8L4g60M7QSfhgVOvrjp/RXoY5wh8Gigo8p2EITi/NFfgb73B8sHoTqoRLCSuCx+yzfj3DYD5w0a
vTj60tRmQNq5Z0eXiU9WO7c2jNG5s4+R6pXjAlFMEr2+dos8dKh2D/XSPSvmpqq/mO2giWkTBgSY
YOxjA4/WuQy2tj56KTquORqy1AFNL5q9XWPSWfWDSspW3MpRTYXYoobeRasksoh1ffJU0VykOFvP
NKgGQJZa0NpNctMBLbTXDRUdcUu6a/OjOwR0KJpMpU5ouVV2DmWbwqxrP4ZBlEzp1i1xh2i3A038
1LlYGoL9WjUZPl2ZLSN7Q2PbozA3zrCwY6Qz9XLnlnYJ+zQRYxxuO2vKQBPOVGLSdKXhXHqZ2hpS
lps2mIgR61CpBqbm8i0vNTCv1veksFykYul5dAAxp5iafRCZRbx1RJNbK3CyQGdpnCKlWxZ0n9Ff
LSpMfc0OILDDZmzXFSukxfmAkp0qw1khdz1MC8G0SdLqh0SKtVxLGqNRudLp46nHBMlBdWvT56oL
4murKPx5qilDKXSn0UsugC8QIyqXlgRGAq67b5vETX9MpVmg2xTTtu2u0F7s0o02IBxN9JcBVIXn
VX4MjHYxsai1fh8FxUx9IwTSt6qzTL3rVA9PnqJ1d+BzWd1D48StvFJQn9NplRSdvBlzt4shrs4F
YrB0P6+SLkTYU3WF1m7TcB4WOedspttUNvpc77KiEN+tFjNQv3LrOtukLOBqnXVRyoncQ2a7zPUm
LDeRwV8MAwk1WwWldH0As8h/koCE3SU1PP2jq/cEhSaBVESEalSt3MZoTd+XEZrUK7KsHEX90k5H
mOaty2QWwzhRJ29nXtgAklvBiS1mD52n3HTWGrEMzl50pCyE6xBGHddFaETUsegwEyDmWUCKqEoz
66H0V6Jz7+wqja2EMFUj1krzMv4+ID047Bw6L1Lf94Y1yq/hkCr5SccRGP3JXmkV3BsPSVIwyGUz
y2TXp0OAf1lblxgH45ZSwsavpFh3YSzvwEDQQ6hntwx9Iwl5qDkuwQSXpoVInojxs/an3KsmUlGN
kvYYJdG7zrCa72ZXA5mccShtVxAXAkRnZUX9aZjsuF0ZAIffsWPHD6xapnHQG9qy8ZQATtbcob2r
o5QfLSJcBYkfIQWhbkO5eOthqfHZkwMxZNmJgOZZD8U4RFzpC0myfnDI7r+g++d8AAdNbx91z+Ia
0+3SuHCdLBxwy4s6Bx61QDa0AfI2YMBpU5mczYTFllWZCWm3RtRn5eUtrVsFpC++dFqd1NAd7HJv
WhnC+jTt+/dks/UnNOqpRldTNBhAeTGE9Cl6s1ScyO4/K5Mjhvx+yoYLBJmn8rqetXnrDFbmfgFF
Dmh01ZCDjnctBsStL6owmrCuHHIVod7qNoiR2bG9lKSTiVZxKaz2QD1RZDcgiBeu5TDTUvPDqrAw
RIHqbZIEpGWeLH1sqiHzR+QWtei91notqZimBnS42IAUIaguQzg0b0JqwHTAGzA4ai0DoWKSwsoK
d8JrwOeySlNdp102gLrZj0xHvkZwU6L6kxvKvtJCzWz3aWmp5mbqIle7Yt9GzuWAWCwMZpwIx9rX
nFK3fQ2FR3f2W7cvEDjPbPox34TUo/7L6AU1Nd0h6Cq/8UoDgw23TwSe71lFwZKSsQb1r1lFplMZ
jwAz3TndFyCHRI4Opaz15MIbKAM8AGix7hABrRE0Dh3zYdB7J7sOm9CUEOH7ut7RFwVmlH8Squcg
8/BnohhPXjdPkX6wqfFarnklcFSZ/bRLsQpo0lS77jtRde8LrJ4qlA+aYKJFXorogCqmRAIWsHq+
HikII3KNKiVVlKjtvC2QLRFtkLDT5fswbzCXRTGpvUf03AIC3AU4NohcS8adN1UBmkgJHYegpwyx
LojHv7o6fjHbHOFy6hb0lG6xMrHp99uL1WcI2JTmVWwhtU16pJTfDMDDbiySRhpppg1gQ1MyzX0U
2tLbHr8pLtPGaml8254l7tomC6YdGX2OTCWa4u+CMo4CBC4osO9Ls8azAbcS9Wdj29Unu5jnaet5
iXPT4z1zE3I3LUtD1y9zJFezFdkt1fY5DeZ6FQ3NrO9ju+H2LLl3xRqoeIihgVbaITKumZ3hilr1
uBXPU9t/xVmiQjIFB0I6nULZW/T3KrBdiYdSGg6ChoFG5wDQPwsbpE9FYOqXNAGSGsVhLoASAmGD
VWEjcRJcKVV6LrBvZLdW4eBasCjBglzFUk0xwrjW8AViNA3rscYxaBsUFdkM1zeY7qjPQt2PMN6F
myBQIjSdEIn8aQbJvwIA01+krdcM2zCp0IargMZTc0idCjAY3Qkk/0tE8i5AVLXze1s15LRQ0uQO
Yxq7vGRBjd1aYSMDBLwe7INLJk71CLf073aQKdfXuna6FMhhu+sKDFm5lVXV17ddEdSXSL6+R0Mc
5QkvH7Jbz+tpv7vaVHylp1QdB62x3c1IZkGz3kbzWd4g38kai8PCQOaRQk+0rpqYrDhohLgzbZMG
c6MSI7nLonSGH9zCxvAJPqJ7ThL5WZZdihaRacV/WnxlJjRPpPjUt8LsHpBA9zowFElZIGjvReLS
7c1e3xVODw2laJ2ZM8jLORYdtL6MTWvnqtLuR6uS7fe4oBk2+HbrIK466N58E6Dh+hipMTwoaZa0
7yND/xaMgMb8OOsQ9i5LlXebibl+L3oJNj8Yame5+KL6SC9F/14j/4fCHW1Wvqsu52/ZyHLfkv+g
wuY2mWgRly+cr+kIiQoGTkSqCZlOXumYG/CFG9o6K40oZtgI2JF7K2ciVnZhxnRwY7O/oRVOsxmo
gP5QFy34IqdEf3kVJi1xIsKkBh0qFU5LZYgWmx+2wHaASM3qMa+xc14FetR+9YyyvbRrGX3U+qJ8
b0Q2/lHOhHA/p1zZ38SlhWAlS5Ewy/RCu9jELRUWLAFyb98kev6jt6zounHa4AeWLvqnjtCv2k09
jiDoUVNqquN5UCvsEmqxp0Gs/zl0vU3VEFbxB8QFmx+R5ZXBR1Un9PeVXuXjxuvTSHweMzSdjyj5
AUmCO9QVyIbENYJ1WkauIN9IGc+r8AKUJynKYm4qYFUvDYdfwbReD9YDqUxvFSlRYk0CViXblIbe
3MN0atGDUT3l4l8SpP+Pyr8g2yXrQD4B9jNAXnk6Jr0Vq6f9iUqVkeZXpqzc3ZwiQTmhbbxJMeTY
vD7egg7/d56/GAw6pGD0TKCPk+ecj2eB7+BSMOxVOYX3NvctjiA4mxgoD29CrR3WLeq2a9EVHup9
Y/9bBM6n0R1Ph73CKiaOfsLZ/wJXxr6GSi8A+dUI2m7j2W3rj6L4/vornpYylkE80LqCRBNwBp2l
M2p30lZFNHKYr3Bisf1qAljCGUzvNKSrR5/qX/ntC5/v5bFsKie6Sa3hGRPaSJqwjkubil3urdtQ
yz+qwdOvuzrpmjeqUWce7T9fzGQg9AwoSZnnLATNUMOcjYDySBMz356cgrgV4NNFjeC6n7fZsKmI
utdqTNSlk0v3UYP6vomkIuCsKAty75gfwQm3XytYbNQmK6hEr0/IaXHnr2eEEW7bLp+AHXW6nnuA
hZjFMflJ6ZabDjfwC2hnwX8qLCia77//198B2P0y4c+bqf/47/JvSNH84//87Wvx/W/v6n/83+Jb
XP15ItKy/IifRRfnD1qWC33Dhsvs0NxgL/zsrj5ZlUrapB69K3bM0nL8Z3f1j2V9GbRjF/EUoS9/
1Cy+qP/1d03/Qzdo1/LPaMCiEELr8LcYQ0s96OQ8ouhjoiUAd4bswAT/c7peMoiZU6E6gMSmTy+v
2uuUV0Z/MOWFnsX1TRoILUZILJnJS7Mu2Du5ixoRhT15Ca+vz9Z56uQPOJOodxZALsNvYSJ+wcle
W5PflUfTDmH8/jLnL+x6czlCfj1Fl9jONXRb8H+6w9Zyk/xyjqXIyWS187m3MF0Em20Y76I4hLra
pk1yH0rC4Ihk4p4MihpQDqnuLnNt9cOlGYvYmDQvJbCKDxoM5DuQYmhMLSLUVyNZEyE6CKrPPS5V
R9aKbm7Y4NOmBd12bTCJuPSAtvtWB9bwpx731fuhGMet1cn+MTH7+Ab2k7PpI06+VV0XyfVUii3V
EHCO1Bk0gFEzivcrFCyaHzgCoKjM7X4tMw0ZMJRu3yJlL7v93/METUY4HIpw6C1Cd5fT+HSeWuG5
mbPMEyxiqXu3UUcWl4KqJZ5pUZwHqfbz0/yn9vp3dNt/WaXPToYPX4vua9v9ehA8/YufB4HhoNZE
b8alWkrUr3v8rJ8HAbX+PyBGOJTIbeJmLs5/HQQaOk7LJ7R0HUo9ghiSf/XPk0DwA6mvL2w/BCbQ
+/+t+uvZOQC0AuUhohG8I2y6AiyX05WSDMJJK5wSDr012h/dwEToVEPIC1epAm/dtlpF9O6umyYV
+8Vi6KouUvHVyW2MMuOy3Ghao27wnprvwEbDvcVq405Hf2PXuCbiisncPv4yuy+cAafB4s8H9pgu
VIX4RR/q9IHDWY8rC2bNIaARB4RxnjcYyelrKDIehH/Qa6+P99QW+WUvPc0QolYWmj/AOShUnw6Y
NFYH6UBvDn3s6R9M5d3ZORCyMdcG6HnuxzQzS4Q5wczioohCXDeMK5rsNHNaKr+V1t+kuCH6STYE
PvV5IOcDZlDI2ytfn9xmVZJEb014RrsEftserPJ08fornLVkeAMuE1AnBuEuN8c5oWo2OttMp7w9
JFRxqWN1w2pKQvyPZZORRjkHPambvdZ0h9fHfTKyP506ugj0BMHxEJQY55cMMW+fz8VIiSqYustJ
E/FOhFV8lXdtd+m1JqKLjtZBlgsoh02ats5nFwFat/b8338SxidZ4151CE3PPmJGw6oiq+4OFl4U
FwnEiWs3mvvruFMtUEoQ0B2Mzi0Yk3qPX3S7NZsUY4PyzU6t8cLHAM+EDJeHlAoXx1mUXAHxNPSi
mg/pVAJqDpAl9YZueMAsLNlRLxyPABYQTKWyBjKzqG7ZTekmj7l8KQUF+07vMQIn1Pso6EffZEAE
Prhalt3qofeXHf3/2FY+i3yXzQYEzGbVPKnZPPuAMge1CklHHFyFybATocQYVTmobbjUN5EcZl+O
tb3rgqk4JAASsBYoWGLTXBh4cYCSlKU9b/njeFe4rnWnxZr+xqc9zQSeHhFmNd+VWArttHOkmAZS
ygyLRB4wYJd4LGNBOQtYB4Bx3go/XpqOBb3FicxZiebY2bWaeUkEFNsUhx6sNpSqHHPulV1GAzIT
eYZ4RoLAyrEvWgttxlDX3wtrGJ0tbhlJtvGquqaoZMSi2cD97eDFhTD5rrTYMz72Usnvr6/50whv
mZjlCdFSok9HrrvcIb/GSg09oZmkTx6yfI53dQ8Fj9Z5tYMUpXxFNfVKZfO0jzW3WOcmPtCvD//E
UT7Z/KTVdEsMMmlwhlwvp+N38BM7hEW8gzR663M2AeK+7POwoQdFNfPQolwhV9AQaHVx7VB2UQC4
zTWIfjDsCXXbL7mXoc7cVoa3N4KKouKojcGDNDMHSzyUn52xsa6A0QIGsdMJi+IIMD49Zj1y8A+x
TcCsEaJhqK+43Q3DSxQUKAs3eww48HL3OlWCspvhK6xyTCzxUO/EIj9VFnnui2A0j72nrApGlwXS
ts669LsqDe+7I6g7roIpD1Mf+H5zdKyIrUDIP2P4ikwFCZ8t1LoyJ0qyodmm+m5KqMyvLOhHWB62
lSc2Lfi+XdgvQHWXAnvhU3PJY3/OpAMev0epBrZEHadrbAmiZhvOdXKlOwMoJqyHJYBtMoYUBnyS
YiTsNFRw4gAw27qgAAhODIM8Dye7tWnUaIROtaA70rd1gpxziknuvrIwthl0+jxbDG2iOxghNBwG
MVjoCzdDZqxfXw9nXH7Wo4fgAXUBspinQ+Xs4AsLsxmSpHMOmAp6G20GVJF3drzttcoEoiTydzqW
SkBoLOtAvB59H6PMfGNRPgselqyLdjbQS9fkcDvbE0ZZRvQxW+eg5SrdCRTT/EJz5ArGYXmRO+It
yMWzw4nxCPpoWiwyEC698pM96FQJBW0RuQdNi9FNo/C+hrTkbF0P0snr8/vCq0FVQ4ROYlFGA/hs
KM7YRLOG2TvUZbToQFvhNtUM4pRG4L0L3H77+ngvvBrXGIEjcRFh47nEY1GNXYg7q3dIZyv0Z0Xi
k+jpn3jOit//aES71AiZSlPnzjydRHDjholRVnDAk6bc64MXrsNKCy56LoT1UAfjG7pqL61UCzSM
AfwBDDIx+umAOewmJ/YK7WBmeKpB4paY7GTpwXDZpYXNjRa3NA3VWMwblSnzAqPq6q3tsnyv0+OT
9A1cEnJ/GJQAgjp9iMAz+qYuNeswxRpHnwL0KfepUnq9RigbVJs15th21YE5N6tAZh5GMCzC0Mei
UD7MyEWQuFdZYL31YKc5+NM+XuBDaGBwEVoUUE8fTErUGRMVeAecPWw4ZMEe16piT+/POMgida5Q
3sLaENPYNUjVkugc6mgPpO+NBfg8MCeeQ6YACjEqKuDFz9YFp5+yy9hNj5A/tW8BtsyfLDQq7lRE
W6FjMqa1MbUx+IckG78KIJ65r3cxckTIH2jGJ6/x0g9Ri0J0Iq3wA8BANa0mRwuMm7Shsi9B1dlI
bGHyg46QHjgrnSL14NMTluhJVxXt+9f31PM9zBqXum3pFqAYdB5Pp7arK2zQmi44aNFiUm6XEjqG
bWybqOi2o6zf2sMvjce8sc4B7rvUl87Gk5mt57MdHDxRX2RlEyBqlr6fY+yuW7d7Y+G88L0kqDNO
Q9YN4p/nIEVhDI2IEJc4FK6ZHUrZxnciCCN/COzKRz4h3EcKzQBXB+oCc3NYy5G8AGfzbw0n8w1s
XpAVU9Dv4HBlF5DLXMo9XpP6eRBCR0V+0907dTNvskrNV+AK1Cc5s1F+/xux3Fj3JjB1Qs7TOcsJ
HXSQQCFhHjTHGHPFPpm/N714zJBHeH2s52csMyZpzdIYoRBwriyaQEVXQ2NpBzkggABF4Es0VJHv
WPLz6wM9z9Q4YKkUASIVksHcs009dE2bT5YXHstItV/UVM5fJVh8VO/NcdD8SS1+4xgYAz/CuB2u
Z2i09hfUBb2Z/pnWVm/oFL9wBvNA1FDJPqBKcFefTrNJVy2mFhceMYUGS6WVwztkwyxkE5zkQk8w
32oVjg2dieIlTXT3jrSk+i2Zo+WkA5tm0K5xltiFbO30GYYIg/sG09qjF2bDvoIvsLHApLxxvZn8
lNODXi6dKJIKKkQUjM82fdGALsfrNz7OaRvBGx3gamCW9vvLduk/kcjZVE2A+p++S16jQynguxzb
BohXoTUHa5L7tlT92uimP19fTmK5nE7fidyTK3TBCHrQgZZ3/qVOOxU26h11lRy5scEt6UV4PSBM
iONIPNXGrsb69RbkErp0AZ3R5H4WQsMfqzKmd4MaauQTPOwIM4HpTO9q5aMoKnNvBz5WgDuZ2w2y
aKKgPg10q754/dnPSqd8dCoWSzkOKysqp/IsTLUNKB6zMSBopDdA8tGKUU7zUGbmlW5l34QBiff1
AZ9v8mVACvuMjF7s+TVmwbydo0Ymx8EdFzaIFm6DDCvHKoBx9/tDUXOUS/ZKp/U8/M0KK8xlZ6TH
oZroto6uvR6M2lpNRla9sapfeivkYqFVcXzRZzg7JmuBVZzVcDkT/yZQF8pwZ9epto8Ejkivv5Xz
PCKhzs2lycfiPKbwfbraUEaE1Ixl5TE1VXfv2rX4hMWg84jauQGnfZLfZd9pN0kRlYZv0bf4FNWL
X0oOjz9eWV2sPfQl054mNdSIAXTYtzSdkd8G0ZGPoLiSGvzbZCniwHlor4Mqrec1S1LOm6GBoF+k
Vmmyj8wEUcKsrT/bWmU/1nVgT3hgjjA2+7qdw8vEcHFS0HRjuMMj1Nkn0ZSDRrL78RqUYYbIYGgP
ZHZTbcu1k80Sh6AEO8J8noXto5EipitksF14um3s3tfDqM9+L4Ki3daJjqewaVfqs5Zj+wIqJoq+
6NUoG/gwJdBG5YgSez50Bn4YQyi5tlS3TTQqphjCgKxZaV0FDmcRbrnFo75J18h6eIT2Yd/Xq9yG
JrGOE6+5lqrVoOy043ibGuoBlhk2h5kzTVeIRehvaNouPbTzo2RRrKf2+sQ70M8K1EJmpkqNujqC
K4owgWWtDlhm9wnQDstygrWhz4lONu7aQD7ADCENWqOMqbK6vi/7euDEkMr5OBOzt+uuQCNCuCqJ
MAUem71LVLQvprD6kIW9hYNFEd+mdYR0s93J9rZXw4K+dWV/H9uJ9w0ZIEq5AoUvXDlMJ/0TKUwo
XGWeCdcf0CseNw49s0/x2GIR//oyFy+cTKSTzAUwbkqY521oBEGTFkWR+mimwvtmFZDgkODpkJY0
eqBBPEUcsYSiLoTRo6OisbO1ocXtiSK/55tGXiKE5GKMlnk5KHx9LINvqAdId13WCl3JWOqf2zGT
QGSUWdzwSlWPtCgxPDoMMfa/qQY21G+z0JArE10tXKQs0iAMI+396+/6/FUt+nyW6cDMpD15nlxW
HaTzoPOqoz4i32R4RXAZGf03VFOhZbqTcwV7+q0E+vmJRWkc3WRU7eEU0RA5PUWE5dWth0rX0aBq
vVaw8LcCJO4GIsZ0eP31nl/5ZHVLFVFCFGO8szVd94jIIwGsjgspe2MbTbfxRjxYXh9lCZFOL2FG
WcqVxjKJjHP6QhSQrdaKlDqOZhqtG929izpNgZzvFxfr6X0B5XBl9em4eX3cpXN1PjCAGvJnUy51
7vPzeDLMKs4dpzk2hB1fdWfWb8B7RjeTY7JKcRt4V6VttrE5/Napnbq31Eq9P5MITb+4zoM3LvQX
H4ctI5+66sz52Ty08GBLkBHtcayMcQeG6yjqOseeshsepwr/O1N3p3u3NIot+gpyN85Tf58HqX4p
qrh4I7B94dNbNJIETT2Q+eLc6gNAbl2Yo94cB9ULP0d0bq0jRPTGlfjCWWERSWK/wUJepOjPFrMK
XaNDBmE4wv41bvSwn761aUnQ7KGitUlKe6pXXHkK+S2zucQP3J02kLGj2Fd6Bz0C/RsuIltPgfS5
Wle7exWGQLGiIJ6/dbgodGvL1iS4vVBF8Bwn0VyN+uJ37KIWJtYITlTpBYhrC0euFq5vC2lvoQkk
5RsxzbOGCkUIlhqTiS4n1BR7uUB+iTU7A7BhGE/j0aPDtkMRk1szbaTaq2jettRxdoVsmmu+yMNc
9MlDXogKQT08tlBbmrbwPydKFqq8HIOi36JBZFwOISJZ6aCPbyQUT22mX7fk8qwUsgzKZYj2w6I7
fVZvMkC7V9Z4DHVnQsUYMsCUdegUxmnmbeomgTbroqKF8rdvsFbea/Oo7Rt81y8VIqd3IvLaz4nV
tdvXt+z52bc813IesWWFRGbzLNuq+i5qLLuYjqpAMKpScX/VCeS63A5M7u8PxXpEYcB+ikPPPleo
DdCvWzEdOyTs/Eq3lD/IIN91MqrfOADPb5Hlreh7oJ/KjgP8dvZWeqtrgZXbE7ieGKFmJ2qO0wD2
IkxUf1Mgrn5j2AQ1r7/feU1lGRQ2pk5FCMFg77xaifIX+F6nZ1AUGlehGOWqNlH66UPqUbqK3iox
PzveGJBV75C1C9q80AhP1xS8qqxtulY/5ujhbyXByehbYRxdgxY21wLb7Z2+NBPm0aIe0hsPfV12
DxWifTdDEdZvLPEX5pxPS4WfshLTvmAnTnZj5WnsLVM/Uq5MfWyhx/clNYfVsDhtqBpRE2scpjfm
/KUzAIQFnxpAAL/O95VbmzJFxmc+QvTVrmYPb4EUT5Z1OYbtrhGWvZE18v1VXWAeP6f6EdkzCyZv
X11hHHSj0e64smpTv+8qrd1j1T1fE+kjlGcjbvb6+nhhq9EYowsB3gKy6Xk8O6f0QVKnnI91FOcf
ElgrS3Tlbeu+qd7YaucBACuDKIPYWbI0FnOG029RGiMHsJlBYHe6eU+XYtpnUyi2FuIKq3DqdXKM
ctyMiFK8Eb8tX/n0nGO7Cd1AFxv2mH3+kkBJdGrP3ny0+wmdnVpM74JE+/r6TD5/PUyEOLcW81+6
1E8lpF8O/mnMclLcTD8iz57jA5jlGHJiVodQXrqViCdc1irvb3Gu79+IcOQSoJ2931OuvkSL0gJS
ezqzUx+qII+lOFazOa1bdCPe51ZgF9QjIYagRRWn9RorG/1r0YREzm3ZIQWEIJDR+YGeOxt6mLru
V24vPTZmVD0g8GpdjLT+ax8SHj/JTLxb5PfxZp2Laf4xIvPT+5XmzgfXjrvDUGqfLXRj3+E876ot
ywAInolU0A8T5vKVB5ZkvmxjiM3boEnjL12oxfs6BtuAJ3wmP7SThZVfTIJ4l3lOqa0kkBX1xlp/
Cq1O5slFuhvgLIK8eJOTupzOk5v1SyfOTh+SRldXKWK23TpBNBXN2jgLN5GXKXEHxRuJycIx8/vc
KRLdL4McKwYZN1Pnj3NeWliES4wlglYrWh8hpK9a3iVL01bg0gjDU1uNRVGsk6IfPRgmQ45WRNsC
m5jGEG/HPFf9ewRDnHDrida6nHBNgHNmaXguUO9pLuikuP2tWajk8+tL9Om0P50A2mOSSjHGRlQR
zwGLpZYPGMy06sGRUXRVVXl3YVhJibQUeH60boMSsQ7EcNUtaU1yEQ5ZO6xUZ5eTbypNUyss1IEy
1lMEpVLOWX8Rjui8Q/rzoEniwGetUdSdblzl0mp2vBTpERdW5aNJX6rduHWabPuZ2okfFE59lw4G
Ncbcns12i9m2+Uay/mxbsBUFLV6wGFx87P/Tz03/ourT0C0f+l7VW6RLOGf4ctFlEHvmjlVSblCN
by70MDJbHBVS9ca586yObXmLAoKzWA+Sw4FrO30CE+3ApnPj/sGzsGeB+Ib3qNOmF62OBM4cWt1e
G9JmV7qoe+qZLP2htBPMTfNp9/qXP9NR52wHlP6zQQUEY4FfnT5Jr48oyRbl+IB+W/vZMQaUEEek
HVMfGY4kg6Jn0T8aRSU+zToEzFXopOFd4QjRb7Mpa+9z2Tu+nk7Zz4/0H6Tm32le/PKRniE133V/
Yu7zt/fxt/JXtObTv/qJ1tRsC947JzqUI451yrJEdz/hmijA/vGEmKa/DoQMeXzG+idwG4o97RlO
V666xc2BVfcXXNNw/qCPgESJRa+IGBTFrP/9v07wV83Z7/+GuMS7Mi7aBlD66b3KQmJNOzihSGoU
lPnOz1PUcsMepap8Uwa2tqnmblibeLwgHu6gIN4VqMQo0MGXk3AglHWHWKaon8skusyyGS6RaccX
TrzAkFrXXfWJ5l7bWfQ4lXV3GUXE402hrowOME6s9d5diJHipcqm9o378zRIhBpiUZAwCAtcmoEc
j2e7dKhMhEbp72yyMoAMOnXNOg/idxZcayipfb7qEmN44y46jbuWMQFHUDsjVSTLoTR9uh9DS9Ow
bCzCTYBY+lp62Q/hFF88pJjfCEbPv9H5QGcbv0MROobfHG5MM/tSJyE287l3/GXhvvt5gfy6EF4a
g7dZoIysLiLe05dpO4k+dhuHG42IYFUPzbDW2rp64zOdnaZPcwZYB5dQnbVL0fHsVeyo0su5Qs20
drG6DrPsCnLxxyC2dl5Xf+rr7qFuDIyFWwP9deM+d8d3r7/naTL11wMAuSW9MbhCn6wCfgnx7LI3
0HGNtTUX23VWDunN3ApUhPtFo21AKuv14c66jn+Nt5T/Fg4GFYGzF46tWTYzcqGQwBV28Sp+jHKE
nZrQnVdB5twVHo3m2jLvrS750dvq8Pr4Pzu6/44Xnh4AkAbVXba4sdgwnH5YWYwaikMBZGqvuqws
dZtps9iYdvIj7Kr5PrWte3zHil3eV+SVTvZoyuSHjLPrSrR0w/OqWadTTBCkzxGK/bP5rjPdW8yv
CK3ya1ezb+ck/aE35m0BcmINnUKupkEbV2WnEixUrACD7SZ6lxooSSCZ873PaLPVOv+ZAnk/y1Su
ijk+WIb6kgb2EZT3fVlb967OyPBjHxI5QJGykkenchpkpupmvYw2tLhqL4+BsAhmUoVzHPDfWlWj
cW924WNADgNcTf9MEOTRjuCPrFRYBz0Y240tMuTJIre+sJtR+FHCUBmeTL45iXStTfp8b9alu44b
fnTV59dxIu6TBhfBpzcTiXkzQVK+MomRUKLS0k2hDeOl7qj0Jk6bT2lR8lZOMs43xZz7wzi4a61s
xYZw7lbJIfdxyfqsOU3xsfUGHKjaxvNLg5nT8ghoSNqTTRWNtxNBic+Zyh/tzLkde/cWIPGCHyrn
myyF/o052NFexLE5w+cbtzJ79HIjdI8lYspFXMD/051bwyrgNE/gS0cN/ursyHvym8d0kh9EjI41
5O5P+Cdkm9zhEYy4mB6W7xo4xfUT4jwbs+iu81DZTBwDdokL879Eo7avTG2DtB21+wabknGZ5Kdp
HM3FEYsIch3B4XlwQikoCzIJ2PN528IovB1ceM9HZ/4WjrS3s1CD36nJBt0exY+0TBIfE6wKx3om
OPQGgTYztbehkfMF1qT3ZWZbV6XLUhgpQlwNTEMEhn5bp4wEAXK6CYCSAXECw4gLpPCDnN8GBVec
Uv+PvTNZjhvJuvSrlNUeaZgHs+4NEIhgkCIliqSS0gZGSiTmweFwTG/Uz9Ev1h+YmZViKE381b3p
xW9Wi8pUimAgAHe/5577nerZn7p7M/OOL7876NDmoDfesanXEabr+jCN5rObaLdiVt0+K3hd9ZUP
OYrs2V3SFezHlnMuwa8iV4xPKh85FxeLOCvH6pqp8A3CMptxbvF7l0G+7oNE3q9FA1CwcDFVGsEc
VtUkd4bkPiGRpnuraJYDPkuemma4Xx0eAM3Jn7XUbg7t0t8Ps1fGdFeJrtDorHo1X2bTz2yvAZhr
krGvA6MzI/RZwN+F4G8nzbvtpdFHfjAY6g5mDf96e91BkWAEBXEckn8jYRMm/GjFSPtSl8/OyEtW
rfUjdterbDIuzWR6L/TgtlaqCMEHA7izeOA3KMQhT0wZqskmWW0MIiFnH6u9e0UYwhRv+DOI7MEV
3dLrquBFMt300aLjGC+twTUSCP9m+87WuntN404tXv67JzW10ye+MGPlY5pBpt0WubtcZlA7Q7tM
aNCP2yvqrV/hDWAW8/1biLHlLqm1W9hDtPD4N1baPgMfeGxSXlnYkLcyM7R4W3yHwWMuWfb3RW1e
97DXz3WTl6PZHnw9gaFi9EncDNocDZttQrQakfU2S8bq9fN5l4Nwn+vOp+Ahbg/DKUUfwR1X1qDW
JLJTvk6PJKvQkfySuqYVl/rK7zRBrWVus3p0YG3QL0bKDvM13WskkET92NZf6zU7Qv5ngqLjjZdF
f0/j+HG01D2Cy33VbveeoLfIc3sWZY/nxIfMzSB29lzlYt2/vKda593Wlb4eVLG5hBdgx33bt2eI
ArwVJCfstJGHxB+123kpebi04DwoK8KP2qX8ONpF9Wn0kqXcgJfLoQqARuNlBvxuabFm87cS3byG
VWmFbJnJgyycOSSyyA+TYFsaxWy8Q1/QYEXCsDxYchIx0ub0nhAOArRSNX/woSaBJKOO7rEPHe0m
BRUKFDJOQDhD3KlN7SzNe39X9doDpXb2wfJrTPCs32fAWNDgnPae9E0iwrBaGNCdkbiMdDU/GgR0
bQ/00l+MHlPvgVVqZPNlmg68YUsGLQ2lndU2v7Lhkg6Y6gu/xALW3a6t6z4zWRdnNTL31zHUnIBx
/b3HqPO+1Joqxvj+gBd7sz7XEuCI9GlHWPr9zBgWaSXERyXMun82NIIf/CZZLrUKfWkHRP5Rplr5
Mde1B0OUClxCsX1/hV7RLQKAGZuTYcbjJOxvHaHpZ7lhjSBUeVnGyuMNT9MqnumEgLeY/L0nRv1+
KqrHeWZ73hYnUhrnc4sN25/5uciz9y/bIufW62XqzbiRYJqkvu2LYOMvSOQGa+47V9bKc0j5fl90
LBhouHwgYh4vbGPQIimn98445F/ahhX8ZY0oc/dKl11zQ2roY1p1yTkYGQMRysz3LPHbnlLdViOs
mYJclN22Hs+rgg/e5s+qMz90lrrEL/TVzqrPjVdelAvOO3idcyjnjLNFUwf7YtzSmHJeOJMlbo+t
cuHQwfyxkzPzCGZkuSAXqXy3kLWMlcXf8oc8JmpSeTRLoIFyJOMSSAFz7878wZzYQ+Qk53MmY9gV
y+GeeA4+pqnDpZh5H6tSrF9UHhDHkT3mKfev7PPnLuW/NsT20m4HjJfjQmP094tbPoIQ69izpBU7
/l9U6VeV2fcH8Nfa43ZOAypDS3Frsm0+wBMBEA8SXQyiX2LSkEgQ9bTbiSuxaBbPUw5qfSXVAVSJ
lb9xQnU3CeXVAZE5dCbs6S748B5/aB0ztCuVNEjX9LzxfZZ7MLOzc7S766SsIMgbDT2HBs+r3leE
p7eX7qB9MjxxX9jZwSsbsF4EWR1W2+LIVhaR3ou4UWJPctkNaCgwMhRuUSblMRn0rw7wcjJTtN+p
dm8coJgCC/RezM45IMs72tbfCrM6M1IvDbdz6Fglz11PjHtW5+c0BjmmVeN8hc5WnuMuZCwOTGkI
De44bWf3Keel2Z45SGxXBBh2UWEtWgxLd93LoXy/+J1bkXvAvoldllNjRdYf1IqNMbzUITZtomO6
1YqVZp7//CD+Q4FKkuPWpN1qbIcMPmr977sYbed1rswZ6cefQOumqjmkGYAovfS56Fg92Vif37ji
D08Ul9yIiVwWyyHt89eXNJXVDCKpNPAe3Cm+HPsY2BxtrSxggkWun5XvHQXEp6iu7MOY+FfbcRIG
OyywgFbyMFAAGCt77nZmApnHjse33HMYWKzycc7YSmvWkLHxj0s+7mTh9cfWrJ5xOtxbHScdtVLX
FNb17LPO46vtQEczWLlt+2aWV/E42NemzdFxO25qKycHqLysV7yduckmISvWgGzUB05tFC0vZ7qx
B5K7mv6tL3lFiFMAq0wEjjHxbcvGuepwNsUUUvdzYchb8L5QsBkTaXZByp68Jmzjf+yM1FzpxMYw
LboWz3O2lPyKzAmaE4HMDLCCFTbZFdBCte1gR1w9H1q5UwmX2ri28AKX7jrEHJ6T87Rw1v8LUY02
Iv/7H5sQ97Xtlj5Ps+FF3Pn7n/5r6aqHp/bqoX6Spz/q1U9GN/pT8tuErlf/wJEHqsE1ctfy8Umq
6o/fIn1qt//yv/qH/3p6+Smsp0//899fW9UM209L8/YkIRXp4T/gjh8kt1vFIOAJg35zHf45HG38
tvkeXyzO+N5ZRv9S27zf8OLgHaQTjVxFx/w/WpvFH9HSRJze3kzUNv7On1qbxWQ0IANW5pf+Op2F
X9HaXmvZHiogsy2WjqEQ0i0mlhMHRTHb64zfn9OhoddfqmLKzlc7J1MoUeMNx/pqt/Tr/MFr9OnC
0Hp5+O4+/YPC81qu2i6PPIZ7ZtPJcH6f9q7thaZBXoFOVsxVXLXNqh5zaJQ3gwcC7BcvxbmH6STG
zTcArnWq2tdaAv1pYi22mqK6nYfCjVqIDzsg7MEbn+qHm4o4yqdC28CuwUz19qm/03NIiJh76qCK
pDJJAhQZFRpkqBFSZUbXar9ySVqGPq1ioo6DJ04EmJR//mlPPBjcWT4l8yuWYdOnB4Fx0qSQuUon
vS8h/GKEas+mYMqokJtKOTt/ze1gy/7o9/3SreeSedzPTorVOSTmufuEF3EoqAO89Zs7EYARN1Pf
veUHfq3tbb8f5gEWuq1dBMnztHeaLz7x9rAcKXNWedlpxXjOtFr9xg5n/vCAbUAiZofpxZN+wInm
9VchVNEFwsAwyJk5T8ItxsgJrXFtuRm9qX/25jR/XyuN+QqCBqb1oI8kODGwXdvfpjrps2vOOdm1
EM1YsuVgoI19ioFqp+pC53zXelOk+NFARNrK269rKq/gdg/UzNOg9Ye+XExrT1+LHEpRdPbXn3/N
r5VDuiS4Lxg7pemI1x0z+skBDVNhvfCS1aGpSOlxS93fC1439o96iuWQTW8olSezwS8XBEtA50nn
ghZHu9f3kyhKNfkt0WFGph+AQpYhTpvdmCiOYeUXP+lvWt85FEKGQWt/nnTiI5lNYeby0LgNcHBu
ooR6+vO7wGL43Wnxz18KrRsbPismVrDXv5TnaDocSA5LGbGkNx0rWVwny9MqSx+uP6eGCj5t9PNr
nj6/nIvdDRDOLWD5Dk6Xk3XMmjm1wbQHpd/i99bLfUOw4uWvX2XLwOXZZciAMY3Xn0zl9BELk7AG
UTGUZ02DFSWufMuH+k+fhV0APAeEMgZkTjaBZbbJhmu2q8ACPBoIArs28Kpf8gTyLXHCtOCA2Bzn
N1H/5NEhybPW5r7lVczFQ21b0xdD9Pa3N27Yi9/z79KBy9Ce4jK0QOgbADzfPux3i+9suLJlFPtr
HygWez2bnPLMzdege3KNiiQFIlF/l+lc6WepbWsEepSr58SpMVJtiKmrpisg86155eQ5Fb3ScbFc
WbUzyDPpFktKq55xkuNgD6kfFcTPUQDNHKLDXHoV+vM4i+qCqF3fepeaKX/XRmPvzrPE6dh6Ft3A
yi6TQp0xC9GUu4YhESYYs8Z+vwrwsCESk17vEpXRJi/7IDiIJof1iHfdE4hhGFkBJBfz4wAvodgx
P0axs9Y0YHixuil9342pdTYv/Vz9Dtpv8aKh9TT5joRgtX5UFnFKd0mbpSaARsz68RQY/ddgJldv
j1t09SN9cIua7hmZbkTv9dnISV2fbMZDzFrsKK47+iSjXOo9ZGY/PSz22v+uw/+od0rHcAC4s3Pe
N6Iv9XjpfV+dJytBdbuycVqDyC0gopd2J0W2m8y5XXYOSYxo6pCMbn13JbAJM29g7LUFjl5o2EtC
vmuBlf1gDvD5iHCCehjqltDYvgGKGvFkVCqN5GiAdDKkTkN+hXtx9A2b+1NKkhr8EvxGyOiB/qUl
9a2Mu9wmpqUrHU3sDbrVNZO22x10qroa4sV10mts/2x55Gw4VwtMQBJKuKVpWHQDLBNmPTUs6MU6
fp6XrnzqJwuSHnEPeBZafvu7fux5CEhS+GgMhIS854f1WVQmhlvHfTnW88Hs5m6Jc8Chv5dmvuiX
M8FyQ2zMjQ7ud5mb/WKT6HY0JYvwuQlPeIIXbZXVB22UuA4M0kVypNusFBwwlHZv9EG70CgTtSCw
oK8/+9ZYPyY5eE/EQi/PL9HCUI3JoJiLK6NdxWdgvhWqIeJBftbnPsBSqdfiG5AGRdlh5iPST0kC
Y0qIBRYCMpOPpKc2BTfeIVeRZ2kx4sTWcG6Mvld70SgAWHOGqPuBY6NjkaqVz9YjEQO+FmfDEOgb
TyZT+8ybjeqiM8oRpmQxFecTQcCPYmHXitqVoTumQm1JAeqJgfmUViMBNiHLr4xyQgweFg/C+JlL
VC4hEPBWHv0ZEXjTlGAU9zXNpR2JNMNVzeyyd+ystOnPi0Qs4wenChjjFvrUmJFZmgmSuej9GTR5
ZTCLMgZesgfQ6uZx2nTwOh36M2g/K365KwxSRI41i1q9D2qUJuMvous+EG2UJnfGANz2XANoe0xr
ykQ6EmMuolqOTUaGx7wNtpD4AWVBavNnOMWajMpxHttdMnvGuJeBbL4sQT5RCVeZmTLY4vko+JNw
yKItE6fY23Jw3bgbOyRmgTi6HrKyswkVLtehOpgE2rc7xn6lCHt99Kwzv1GQxQP0hWOeyrJ5tzre
zBGINZPi1s8kaXYqtaAlroGnYkYufCJOGPGEHY6UH61qbK4qJgPbXQ8iBi7FVNvrB9NXPiwLE3lQ
LyCQHex5ybO9W8wZUO+2xe9Fiu233Bq8SxNgchtbnc4+rOagiOmyyG3C0u8uXEapb/mVksuELhag
8LYxE6JrKmnt5gqial71I69tgZuRzLfGpc3f20cG7qBXu3plX5ad12AjSrya5GPccekurwhCjUAn
BedmVrX9pcuZ0IOCb/XW0dS75Mb2Vj7xWFvptyBVxhV9SE8ca8TmCV9ZJYlXtgO1HjAqr3CenG4S
H8ZkWN0jQTh2GjXOFLiR6y4V0UiuFA89nvILvTZgWmDIoxU1jln1yZhJfEUQbPsDORsGEYBkHot9
HvhSkbQMeAO2rRsO3mq8X+ecFnenOXKKspV9DTutU9ObtY1z3s3aeucG2D0bMZkrNyLorqtabLlG
TU/KVMqUThWtnlkB0C6MNN8VfjGAZ2Ok5Jl3Qd4v2AUe2g5MLxQQYTkhkbwur+w8DPBbMhjpoecn
YgyZ+kFnz9CoG94/SMuRDkVJhnPnOV8CuzToSmbgRPetN6LCODIj6kJLa+3DMmotCv2kwb0hxkR+
tZtJJntBRhPJ6Wvmq0jmNQOP06btxoNlpfeoYF5zTuY8GZ8Oke8EMbWu9j5NaiJta7W0N4mbE1ZS
GDnR0yzy+W05zP5dMHfJc62CYjNRCFN/RzU1+2ixS94c1qxLn6U/ZvbRKa3608IJDmJ7Ct1ql80k
coRunlhM82jMl5HH2veXSiVkovFSk1YA1viD27nIz1UymncVTHt81Hrtfyb0p7t2tKq5a0tJEHwJ
pN2JMN10RIeSvDjuMEYuSwysxvKvIWJU85mhGEk5LNPSa4fthqD+ee10nkkRjDsavaBrHUdMX+vR
bvgmXF2U7J5aB5e7FCoIOwQc0qKA9CbuQJetHuvR55oBy4hpKF1jarwEaxYqHl8rTJhyUrSIttcq
yLdvdaRLe2WvRpPv3KCcG1D3OS7tsOoXzdjPne6lHyy6efONZtBo6THje4N33vLvgHkvRrqAoW+8
hbfMrNx0qQhUmxVDErJ1UAZacuBZZRdpPauMLsSOjHWyLGKMmK5b714Odv/t5/q3uflufyIuPTTr
Q3OqLvFX/lCXyDHcuHrYjyn4QaL87eUyg9+giDj4WjY6EQXE31YuQJtbK2rjcyL/YLCigvmPwKSR
f7iNElCYYw6x3A1FcuLe+pmb63VxAfmLaW/GgNwAQgxgwNPiYsxLE6ZBxVE6TYo5LmCcnOWC4ukN
0eV1pb9dB1GZ5TzwdMjDDMu8PvdzXlwE0PgizAsykYFdTOqrva7t7xj4f8389Me1MMhRArJ+UAyf
lDKlyWFLbMHXOvQepADlI+Kq6o0hg9fF/R9XQZajtPcc0DovIxHfVTKZtIIazgSfiDPOtSMFQF6O
ZfT/fNY5IhMpFL57st6U47jiJirywGwPi42t/aQhUJq29EWPKFPYLO5hlefzLrMKO+empvPZ/9vF
Tm6i0Al/XiwJu97wlxncRWvdlamlk2wCbvUN9e+Hp5Cxf1RTFCDseFs5/frpyAZdJ+N7xF3cCe26
4OSwQ2j/NY3x5f5BzNgUCAa0UDNPhD+jXlw4SJye/W4pLkrOQAhApEVKvMS/pD/8eantWttMDM2b
00tRoKmFBB08jp1xdPgwES/09MZL9U+3jXpdZ7EA2IJk9/q2VbVyKgJ3yrDHzHgolV9FBmfRN1S6
0+nn7bljOmULsEANR6M9+XZMjepB18sqLFOCCHa9nCmguYldNhwoedUQeuswIhOOjnhIe61Y3pVE
MBoH2twMdtcUwP2tCSSzBeoViGZP6kBCST6SDLE0jM6FxpAo8hSAxKfRMA8u7HhCalQUCKaCw8TT
mQ3oJyN9ZtLdSnZkoLQVto4ieMDlBDBnbax85fRXy49BoQtxzPOVYOBGtd7n1HYM9YaPc/vEf6sY
f3y9PKj05zDJwYzfJK/v3n1Wg1Rm2/R+sJScVByyGIlxaCtsaEP50R09LawGBTNn1h0VOtD1foml
/vIL4EREPmbgcAPsnvwCgxxBcKOdkCyA99KcKIF1C0bKL68BTNBScfBy4jU+XeJIfNRGT/dK9H+1
ROZoOhfWwGGKo5D79eeX+mE13UQnh4YKHwvmkH2y3ABqGHKCBCocO33zzZvHciCI1AL87PZWftM4
ien8kuL1cg8ZqmV3Rpql0XJqLNU62LG5zyUN0A2hImF0T8jr8sY2cfqO4pbDGmtu00EWKuEpqgf/
fZ9bRrK9oxp2EOXkkirYmzAW/PwO/nghJifZFbYNCdnzlAvZlyhrGawIjuRudm6sjhF6tpxvfv0q
fxwYNiczPvPXT347NyLLNLJH/IChQqW6Ymf541sOg3/4LEzrbJo5V9mAGq+vUk8GOX0mAYjL5NYX
LQkt4YoJ9A25fHtJvn+LaeBtCDG82DiYN/P866sUAeDVdOv/B3LtrnOjrneaMpdvRv3N3AqrJjPj
n989uJen1+TM5jN2y0wcV3RPJzOb2U2dicoUdn+PSCb1piGbpm40FfskdjRHTM7u7zYBxwmavcDJ
xEpDIYfaLQ5r3Sk7NKDbVWcZ25eKR0Q1fyfc1CdepxeqjnOkWz+mfT2Qnqzq5VEGxuRFRm32pO60
ffm8iqmyd6PLRNzOJ1On2LvWWtC2tgbZU7s3aXXukAZJgd0VSEAGACvyOgpTe09sGd32ZvXsIVos
a7pxgtn+ksotQocpXVzRVZow1j6ThnXWm42L32zokY1I7E36uKJf9bSQqbpG2PfcJUqmqcVY2HlW
FcGam/JwZtPUozkh7iAElpvdVz76Vrw5sBka80XX7iph9CqWflbPaAcGgVMk9xKNEsCYLM9XOmtB
VEHI875UyM1l1I4+8Y9Iv0z5umuW4RNKev3SX23v0Yb4K+4CHV9DWAyTnVKotdSBbdQbDdl8u7Rx
1XquB0vbhsIhdO93M9vq8zlhTo59r8EmmS+G0x0yJACgm9U8oZvUso7s2p2Y7RoZ9yVQa2qgCpvK
x8+RdGRDoeGPs3eWSisj8alrrK8WD0G10/zRfUT0zKZPRBAlD147ohOBHSPYZ5uQ/xhUrvYNfi9+
I8VQ2e2oClt77Fx9vWU01cyjQQq/PmtdY7pJfWdMj10xkWhiF1m9xkTjCO1O+M1MILWWG/eDK7Mv
KGMkK3WB2X0WOHeSMZSDJ9NdMRFZTThzCfBLNJ7sQo3RXjsSxpz6iEqIYVlkCiWs83JcRlQwpY1f
hmbUuy/QMQY7JoYjyfZFRWlwUGtnLXvNrYj/FHK0tL0mUwS8Wq5kV2kojebBJnzRDAOgfV80FGQV
Ni5CLhluKc95UFrWx0rPcheRyhXDNzsnhvFC1omlHX2HifEQHheUMi0gInZfAhn9wH03it8ZWia/
p6+Sarhb+lbKM4UwQVxPpzUGE3CLd5/OTeLu0rErbmptyTciC2blx4bxwPFYL+SjYjYcU33v6FNp
RWIpgQwXMu+8Z7fWa8IDpWUXYOKqWbsaW70Af5OjsJ37gRiKd0KpbTgyc8fuEXmxZnSw6dUqcJq7
2Xrm8MZ337AE5jT706l3Ia6uM4BO18i7a4ixWRMntGjI9CGhx0FpyhBNSqNymVpUNiiVTChb7sRS
izvDTG2xc6qubi4CPOCo6QG2odixcptJjTHlDNxufIzLbdBIXmZ5XtZNTJrqlNoHadWT6+wkBS2m
1jZvUezIJKtmFPHWsZsdd7oszwM7qItdSqknyRZa2y8MpJrHukCD+MCSAy3WHHsDD26TdQ5JVn6R
OP1n6VlqGJ76nDm90ghNh0lML57dIPXLs6xv8rX8RE6jQSdnmvP3Iy51HLZdYa+tTkxOkaZBjHlX
TFM4mj3J1xerW+MmnKu1eki4rT7AyV7NcdeZwS0GHh03OAPgW9N1EJ9mfyQyeKrn1AHyalXNHirH
aISTDRgq6reU6cimTAhCW7MMBmCdnpNqkPUeUdSGpk+RT9PCPNOGwOl3QBNc9W1a+6WKrFEoeTGU
myjWcEqFtjuPaXJpp5xTY1IRFyfqBIFpOxIZCdIjSk63z2ZX0/NYH2Vxpc0tW7ZjTc4EtT0lsjv3
JclHovXRnMzJCj5UdorsKQaD377g1DKHnSzqG9yL/vRRd1PKGNEmYj64TkKPV5k2GTu0QMQcuaB4
rjWcvvgwmwnwMI9a+qFwq/o9FTnZEM6Y5Df8DCYDJsLoaAn1uSwvWlplVBWLbBPCMd0JwlDhZ8Zx
lTpdEKNr/RvulFmHljbV9+QKeUlktG71NAjBSFgzmSjk1ZrgmmPRafJzq/WTR6JpFkWimOQMYZEr
r0UdBN5HzVReEQ60TW4toxjATeaj0I+DYYgWVIo2MiSfNOZhkHk6Uo342C2hiYGV9VhVPg3eoHc7
JGnzdqa10Ow6gzCMsBcppYSsgazG67K6Dx1bJ/PRupmTrKaZ7Ze6HYw2JHReHAORw2M2JZUQYRyK
1ZpklfWTxmSdtTeHDBBW7g7TBS+HI4DNNt2lXdC/CXulw0tbzUQ6UaaLlJClzoc+wPg7nkxrcNI7
VUiiJGv8GlD359bOnnI4hv0dv6bTHvuaVEAeIK1w7tdscbuLodY9dZHLAecfgGlRxapX5AOqLdz8
i81fU8wDCK87GhKaFlFg/jrtAlfZNFIzxjyjQuhmeoPQ6WSxVSP/RV5vkqlGzHOpX8qSeZIdSYZE
idIDGiUPaGm2537VtEx9djSa4tYUmjoEKCr6fs0IIDwyHBOM75qS0PELn4Unj2fTXgqmAYPF+eKY
eWkz5Dcy+nqse/bkvReQcvdJ6TapnQIBNIknsuaTK5K+hqZkaqPp9XeB9AQZpCS5S//aSXG/POKt
d/vnqUgU9gSrdGpawiSyYf1duvxslQb651R2phlqrC3GWRCI7K4v00TwrbrTEq3ST9q4ygvNDp0k
0Cqi55acJXXKCABdl0GlIchgMlG1vHcA7VUdu5FHcAlSP2biJKSv0bChcnaybnPdUhbd5IaE86ai
9j9rbDvAQKSNqxXVpqPMYzHpPncXRBWhu9k0MdVhsYbmgmowbtySPYwimUzvCgV4PCf4jOU+nzmU
LZnmrFHWBBMRtuh/V33uQDRDU557WkDsWwdVtgUz27PXPi8ssz6+4iy98/B98UyyUiQXvuX17p53
Hw8t/Ig22LHTBfg6XJO2GkIRmBOjTqDELW5xl4GAs7AoSodcSjz6edwtaru/ldA+1fXKO+JXFal0
hcMA2J69Ye0j5tydg90P4h3D8EkdBxljIXE7zZaKRjran5QctfdSCLB+ZtC7zz5fmh46grZvTIcs
0eMxMRPMPgmiwfzMEKzzOdF0d7yds3nWDnrC+TPSmERfwjF1+j6eOPr9btFk+5o7ete8KzuGFcJV
b+gMMqU6L+fW1OActxutPLTu1KqwdvJGRgxp+4j4VebgAupkcFfgz2/CivEZLZRzrt9DAtcC5p8c
IrWCuTfrvdYoWg1J0lo3dl1b/THFJatC2Ru1x4iBR1Hv1RV0HzmujhMOEv8gECPFm+4QKwkptGgf
bS+ZioNIkxWFiRUVmgBdQJtZeSZ8YwDlM02IBl1n76aj9K6cpmAPNMq5ii2Vl1nUVKY4X/M5IxvJ
ao1bd2i7FHta2TyMg9dwf4Y5eNmIe41mhyBJRzJBRZHZ9yXjCsyd5RwRwPkr0Xtm2ODia+gm1Uy4
SdV29/1UzqQGMLWDeNiUwRLlPqEqtDlWB76dnrEVUf6XXtx4vrxWFg/5zhzVokd+A+qQ2TcgMyHZ
QiT0Oq60P3WK7AfA1EV1MVLb+HtHdnoVDvYIDR9E8nL981LqBb/2qnqjMCQEiWCPLeAK9NLr6k13
OJwaKzgoKIZLfW7zcmT4I5JkedemUA/3eTZoTI11wKl3Xj4JZpPLdfmwGgNwfEEQUblfcJouu6yp
VufgA2DAQu52Q/uhwrPWfLRHSUcno2Jb9z4YRvOYkljweWDCZ4wBZuTJNaU2GSb10pAfTMyE+xnW
WubdGgzMHZ2hcb2dr7r0k20W86ditZLg/VKRFn6Al5+6B6CFGghMzXbhQPaTGj///B6diirIdoAt
sLd6AbLKD+jeTGRdkjYYlv3GMO40d03OkoBw6NDBHndX2Yu6/fkFt4r59XfCBYGbESikb9PrJ+rA
uBQesACaYRh4qq+r1tMoRf7LAK7B3/rla+G5wt/FNBYXtE/VcNcah8om1NjpCcrCAujvKwx+x9Vl
3Pznl/qxaCezkHwuELmbafQFdPad3Af5L5cOaN8w8bv7IC+XSzIV+jfu3Y8XwXwP0IWTw9b1OYUW
FSKoBRBODiYZc711YWYf+rqbjr/6UXhZtlSn7Z1xvVP9hpAlShuKHCAxcDwM5mQikmDqN4TplzSf
1w/C9vORVJgeNgHwnDwImKZLBof6DjPnwMIPHkCfOSIaLnmusne0yFe6FB+S3FjNuxKDE9M4lHJg
s2djaJk8XWzzHTuTcI8kTyzeMTPS0oswE8xv8Wj/6b7jR/PRAGmp4QB/vY5YQadB39/uuzd8tDoD
1JnWem90U/7xIoxWbIlZKOmnKqAxMh0xdAtqpqQM4VzbMbG2dB2JuT//fn94AxkHYl/jQi4Ntx/I
X+UWd9sPqQg1dxj2QFiGMsyFr0WrPYm3Et5+vBjNTYMScWtBwG8/eQWzVSFcOWC9EJD6eK1wzVTK
/9Sbrb77+cf6Qapj/bI9JDMdF62O4P36SzLt3stpSSn4oKkKySyfjuxmxfs8a9NLnAhBOKjgLfL5
D1/atmji4UVl31o4p+7kFA+AKX2aB0DAkx3MxnZv2jzNLx/tv1vn/+bb+u5b/mEu4+YBwMi/wod+
yP73/6qe6uV7IMrL3/0LiGL+thG8Nq4PFgechTiI/wKimL9hjQUmjcKORRbr83+GNKCe0LfaXgQC
JmmVbObzP4c0+COagLS8/2rLu7/SQn9ZIf5e7HguOIDABmaP4JfYns/XD6fsVU6pOJm7Rc8QVguK
i3nQcv7fnSUYFMfOKQbvKSiSWzen2qiHXIsZQTj31BBgCclvk3d+7wd7ewkY1gRI3gSb/FQYYaGG
TxS1aVTW7WVQ4Q7SGDjLYVDhZMLWXayrF/aGNh483Hhhg+U1Xqy5vgAwd14m2rdff1bfd0/NzdA/
PQ2XD93pdNCrsaP341M/qP7pX/yH8l971Xx7GDhQnf6d/x8niuyfPrl3KfmrD98/rhxE/rJ8WM5v
DOzgc4b8tM3MODQP/3hasXxA3sRhtPEB6RHyGP8J77HJZ6Q1RDCyt035EJ37n2dVM34DXQb/hFWd
2QDbgrfzC34PtpuTMxrvEW0oOGjAe6hST4m8U7UUkg78R/SZtYHGBjguZGXNpjBLZ+1ySfsb4U7I
/FrLwH3YdY556bRWoIVL1WaftYmxdsx1k17w4Ll5fhhMhXM7WwwvjTQvWCZY38gRoaxhyMEkaGW7
y4p1uter1lmOE9wDjxDSTZkbgjy5HYdhnGNT+FR1VB71w/Ki6KWpvYp3wtZFlhysTB+Q/EpjHZPr
YF3Z/KrImxppAJvMmq6LStfs7UOWoPsZjA5RE9xMzO9UF8RyoNaObo21ypkWftUJ5dONPFXkN72d
uv1B702sdeM0MgZCPkibxXO5YoFJ80FQU4zIu+wBRn0/qS2oKR0bXUWpyfB2lGH/f9ZR2u4FWR9X
5Vw3Fn+ULEyWE3S/oMYrsNbmSgZshAO2F3u2OAhx4NVdJ2QXT4vQ1Jk2jGsKprOAaa/xkLhF+RUl
tcfN3a0pom8yVMZ+nHTri1WY4q5TMo0yP237vb8mwov/D3vnsSQ3kmXRXxmbPdoAOOQWImRmRAoy
BTcwpiC0dAgHvn5OdFfbdI/ZLGY/VrsSZDES4Xh+373ntilnITJmV+wr3eLz6D3Z+eciN1xzPxAQ
zt9Jw5efiApVFlVbv8nX/JaAfTd1rXsvVFWWUQF1g1MMUzKCt2EtsRpr+5W7zfbbVSRRAy1rVtx3
dW6soW4t6pZ9rbqS9HYRJQv0l8itmy0hzS/Ku8E1OOxuKycDSaPf0tAz+9aP+82X1wU7xBDhoLez
iMpz2ZIJXrc7XLWmhdG/VuWBq72lornHHICGjPea4UkKLMnoflpAMJqmAt9ooOLwdBnTrqzL1g61
RnOSqPNngZnWJikaiH7lIroqG/to3dBBA5OiXXzcrhjkgmKV2bfBHIPDIGW7FZAb6yv6YGYHBjlp
0TTw4SAsbHAW7zJQX1EFi6/5Q6SQKLP7RhTlh9E1xgO39areo/7nX54cFzOY/SbL41mibYCiNp+W
EV1AROTSB7OLUYp1sCjelAhc4rRy9cn7WqYwodK6r2yNrT6O+2OapzwdQYaJusX0C9QKrc73S4AB
pfeZetPiEoPg8r/PeNyocTPm9VoJfLRxCurYvkeqttA522l+G1Bw7/22Nijg24gj3LgquR27tTbT
7OJag75b8jU/mUCUvpCIiFT302ibL6kLwXnvu11WHfDLGvZxW+W6Zz84fiQjF95sy5cRwa2uHoXv
sjREjx2x23tEt84jb8c8XidNHczOpHJtmHya4TZbXWibcLBVll1xsKpyWPY17cQ/lkVaLmtB0//D
u6+8+Alm9ntX80hzD7SPPfPOXN71ORs4unp/WmNSYNnLQhoEapJJOix0rT6eZN/imsyKsQo7Pevu
2qbo+ydYiNgvhYPnIC68pnu37dSEr9TP4j1DwHjta6Gj6FWK5HxZOm5LN6DuPCyOyXNnI6jQ+NrZ
aSTh+/1M/cRKLpja+iZA7qxOA6aCbr+xHlW7ynMHK4ReVK6h0WV1uTfGcf3TtTCW5J09udPs7FxR
sowBNbPUT7QG5n0wdeXyG8daeyW04uCFcrONqAiqcB5541TfF5PFwlNlkiNPNP16TccSJSSZ9AUM
p98IC4l3kEmY2F5BL0GTcxVrrKyQj5aekSYfci7/AcVEN4QGJhcZaQvLkwPzN79OPZbD/EsNbJDQ
uTzFUQ8OavnwvQJmozNm6rPnnH+jZc/94PZoPDlN5u1octWpmFTDJh9au7OaIZRiSA8EBBI0oCqn
MABvvx21FFEvJ2+8SXVrKiuQpVWBjZW6rm4Kqt7eDoY/J35sJx0fh1LFAE57mDHYF+W0/RrxlINN
8TNzCykaaJvIdDa5ELw2scqrVZCXMaWVpTS7TD27dttPsAdREXTeJqhStCvqy0vnY1i+hUC9k7h9
BIFtDy2imI+a/o9b2f/P+NABGav/d3tsMA1l3vz+j91v+e+8w9t/9o/x3vwbLhyfY9cFFIoh49Y9
9Nd0b4M0FDimqYf+u4J1MyD9E3fIlEUYDk4ZpXwE/G6Vq39N9/7fcMxihtPJbRMx893/E+6QSPfN
m/rf8z35ayoguOU6JLrxblB+8e/zfVWim04AhlxCpKExzv1G5MwX36NGUwsx/zmwtiYj5OA7+3ou
zfcmLXb9nB2AyuoUdSjfDHrCOFlyy/4XSbSQsoFGQ+zJ6Hz3vCVsSWle4RRbrZ1DzuTQocwGbNOs
YMSrEI2ywDtn/RyG8bQuPfgmYAhgP9z+MEnfObeyeM60bb8oOXcR0INr3qqBLj5npw/A4tYkJcRr
9rGH+eLqzdYUtqQWArLPfPmmYXwCtZJG3Zo84id8hUEfFRonTu/u6ixZdo6RpK/Mak1oQPhaDWj7
dblRfLg55huJgmzf4U3BCWDl0SaFIgZJYiHR5c96LuzrMpriWAmmKNep/9SV60PvWeSDzm7/D+64
XySoIIVsRhXJtiyOZi5kXPObXgt/ss6Nt5SPJNWNY01UJCSkMv/M3bpdgilRxslOUh2HCC20TxZx
h7BP7ccuX5BXnF+srY0vVVQuMZ1CgVlsDPagBLjmFKaTxb3LVJ3B72pt9/24iXv8y00bL2nh7NI6
8f70mWHHWYaVP7ZH1xsCn46v99aj0DIQypQPaWm6r1WfCA/7PvJy21f1RfCtyALku5X9JFKwZEHb
P8hNNff54P7xxyqnSZmPcI7NcVmPtJ65e7Aqzgp5YmQ/sXfgmSwUCDeMjaxUbnSzZnFCAZRyjhZ2
nm9mYXnqQ8o0iag/1+keE9IKx7kyjR+9nuqXeXAfwZdZcb0ZbH6cqsJTpxVOG4Df0fjs+vKuzRFu
WjrebtWyqj4pkgTX2eenkZV5F6djvl2TobtYpo6K2/PaurAQhhXW1+tpS90XZnCzPOXmDTpmWAda
0POAiXQFvGv+qhk1WxJN4QiO8hX0VxptbePj/obvr9v7frNFlJjukfK07cpEnJ1WUBwp/4pIHzvd
WmlnbS7JYt1ZpX5XlC5D9YxRZ31z++I+3eo49fIzyx8vcj0GniyNJ5wY7PlQGxvtwKWEq0cXdLQV
bcSPh9tS5N51y6uY3X0FzNqj5EzV8od7CxjqZrVXujmwvlQXoufh6BxH8TS3z7097Lt5ZbL/LClc
UuvK56m/sYSQT+B+r8mc0MUD5F73p90AJ01PzHM1WNyskvtUNJFqK7b1FF50hRmPTT3H/uYdKMZI
DpVO4e7Q81PV/LOXd82RH9UOv8W5ohoWhzFp0NKGoqdoFFoccWTRIU8zbO0HO+P3zQpWPlqdunHv
Vt0zX5s7o3iAsQ7A5Vdeeiz6CCez4UC0DkmuHEW9BT53v3UsruCQww5lFY7EmVtrlOV/LE4VEoDZ
UYpc/YTh4gRGPQZ10e+t1mW0wsmVZO5Pt4LzUsra5pyTvwB9GXdZsc6hKvM/bVU9VDASiWGyqJz0
/q3rly8tgQhIEaZ7NK3prBShVFVdml7+xsu+NzS1HUZhfKxNqdJ7TAMiAmg0UVsMs+exLfWEq0KL
3V2/BR79fu/qiNmE3boLpmH6mNo8PcoG8N6u6BItKuYywxyUrVpQV4wQzGpA8tj47dK+DMcMuJm+
xqusntOSXbymfxCm5YjLvPKx3pZwmwmjJvPG5tbCXudO2hOJV/mF2Pmka3ryRE9MbpIH0y5FNrci
Tip/Zimm+/O9DRQtwl00HJaudZ3AnapjmnbGC0ECSUuSbN+0tplDlM0k1prNf2oKzES3G+7vcmBp
a4l8lybmGLKPxrbVMZN4YKIhhlv3jqk/Z8mAaSP33irNm9i3FOq4+CTyqlm/G/IiP2WCnJ3HBSFk
+9TdJebqMWb5cdF5oezqH1RYPWBtgrfY4XwhpHjXJ01xpceLsz/76a58M1p9ZBpud1b5GytTaGfp
s5uvZkCTzreXOwd6KE+NbA/ESJhsc94qwlHndO67WCv7T0Sze6+cPmuVyzCRVosBsXwcDOOz14Yq
XNOJl4+RH2plaOHimjEEoNgfQAUkGNygfVn0KsLEBOMDyYrLp4XhuvGCSjg1RyEJ0CwBaVdv3Wdi
EPGvxuakdL/4msHn7Ql+fflDe1pK7jUuNdm1bYVdPU8hK/xb0uWy1vm1x5ODdZIoNlnQuHQxJfZd
1GHnaiyCgi/b9i5tBASAYhmf9sCYenvopNu++vNyVw281UariMdJHWztHRjZXpRcnBxze3W9cl9o
785ws5st965F54q2DBi/+ibiKQm2iXW77e4nvXkcKOW2WnWkfo2vA4lUy50f0rG7onifc0LapDya
D9fFsIwx6N7c9OMkh+PSWNGKkd7vrZ9Jn72R+D3N83QqeYhb6ITpWJy59GIaMeZQELKGmnFx6u7I
dTus3fvNnV5JsJxMTfzQfAvT8KBdXL/53ubnXrrZzpgxLyOZpMG8WkAu7VgU9j4xf8M5j7xCMwId
136i7Gf0sLdV/gEJepjrFOoXxwywlUDoxaWtjEOXDCghXv7A9SUwp+wBT7gV4sC+Oehv7eRcmV05
7ki/3mfiTCNLAYjrs9fzY9rZsSm7qEDZmFZj4yNfdr76lXteKPix0yNoixjYxr1PN2tfa/gBdXms
yMJqkBMKYyWqWgWZfM1Uehbr67pke69Od0qtoWYaUOj0pYPsyGoYb9ETaPvDvKlH/ENEbf0mnhL/
iy9tROxnn1QyDQDJrUc27DrJYe0Le9Ux8/0dH1jIo0GhTnZs65VXobdvhjUuZi3SnR+2NvweQHMI
OnY2jo1Upx8kG4dLopOlbcYnE5PuzQzbaP0RP2UItTNM8PIZPXfRVqfDqCjvb7YwSAT1eym/vcq5
qEa+mca6A2VwsEp7Z3dbtGXkTvHxAJjfUwZ3TF0M5+C3saVmg48iJPjx6g6WSkqU0GDMzrpD275b
dViUupE+cjf9yU1Zi+rlfasn8JVVeyC07p6V1Ar+oP56GusvfpTH0uQzaQkYcjO9uWOULKK5tE6O
TFC45vIy9CAVm8V9dOZ6QHhbCnwO9n0H/DYAUhfLzHxKuwQ1yZRPPYPGPM4PGj1QmzIiau2Pw4aH
xNcx0C5ybyg7cpYpWIR8VsLkOglmge9E3UWQw6fIwsmPPch6w6fU0JBrNbGwpX/2NR4/Z9b1oFWa
DZAsfzPaH/6mLmMnngmnR/Zs7iZtfMy8/uyY5p1LrB89kInT8iNrkCdwAQFMOVC/5hOA/4My819Y
fh64k+80/85ctCjb9L2JvWXis68seVcvHr5ca95t+vh1O9B3NcZgTlAqhG2/DofxZ9+YR/T64Dab
7ohN+4HOW9vPknjwLPyedUSid+eur1h4A1e3Kji99rTn3srVN/D6/DBPWRbTF27Eq23zqIMbJcYc
a775mQ4fDbrBnlE941GyRFyb00sj6nf8U7/MSiUn262orzU5AnDBpSZmm6aB/ewcCQ/ycwObUHAu
zFvjh5BueHPkJZQeN/k92nM4zdVFYC9mOgldzFKilnEilp0sia7X97VILlZ6SfJfDU4Rz7pWNB/M
jXYkMPd+S7MDkgt7E7WZ1kaRYtpFbBjhcuI2iku9je0Wwu/WaBgWh11be9GYYGDgjPndO2JfYEr1
cn4gtvbDXbbjzY7dOfmea+sBS1KUmj4Pz4J/rjP3TaMl+7zlrVFgGEBZicvWTfYj4ktvJU9u/6uo
vTVsvAZUkPUERxRsY0++Zim9XYLw26crbUK2cSx0D0Cke8cFb5dQrZKXpIW9qnzp5zHKVyrklH+x
194LteoDPYHiw9/StR5WLOdG+lnpDh7NrEcXLU6T8QrQ5Lddbjwz2MyGMtvVyD1svJKg0FbMFBZ5
AciaNC8nRvLupSxyy8Yrei1YzHW/DVwkc/NmUB+G50G5yUvWwjDh76XrvUSqooGsY4bARXTE88YL
U2L1MS3mK4G35WaWPwur/IBI8rZwPgdpmmD/AZSH+3qOZZo/mKv4qJWbRyrvnw3l7tp22U7+Il/N
PntabGt4LfTyq7i9S5PyTtNgHhnLftjyR3sd9ZgSuwvq1JfstdOQ1yJ0GiidpRsVyfDVW0u48gj5
yrunMfYCmQOOX6mFPgCnQNdbvPUW3VUaLaWDfCh8rnuI7+V9M/fFpcOceFgx5TKdVoOP4FoVk8/q
rKiHCzddbTff1mnTUtrP1WjKHeTZDNu7W/5KCL+T/d8wBlqmpIWAsX7stO2Xlo5Y5eYZqiYdU/fz
pvkHkiTEAgyzm6GBJouzG6tNuyOeW1ESrk06UXqXFXFk1Jv1Z+6ybgae0SyXshDTFSObhkMMUOIN
pUCiAdLExJY+NWhgiowpWTBJ5GZn3LXMudSFNqU2tf6haEl0R8lYpvYLWwhnCG+O/mGvkVtg753m
e560GtrmzSOf3wTbjRH8oVtm2GIkw12MjEl+8XMI4ky+43FkWRnga4JLU1YZCANzQJinTjMDTLGV
2Ji61jIiPixjDkh/pW08I38gcTBYvE6co5TVlkjToVVpzmEj/CMZ5BL6vqpNkqNKsHBmgZFaK8aq
ynJ2S8mwsRgc3gyp48Ep8s66uH1XmWRKnBwnMWa/QKZrelgHdzj7U+WDOORNIIWjNYxkAK1CHLU8
0WVtFTBuVetekhFURQ57gZ8g//AwMf0G85A191O68YcHg9E9IiFVqxcvUluKK5BU24H3LTcquiws
7xE7AY0bpE+Nzeob+bHGYsCiX0vWl75pM7FzLL5LQMJuYydcSafQO3lONwT52HUTt09DvFea8enx
Wsan7LZFtwWtaw+lOBRUfIHPBlJvdPfaLJrUiOhkWNQxafymuisWpSumXVZaAE42rMpsSZQ7XKi6
6JdjtbmOei5IeBrfXOAy9ztvsOnNi2ysUwbOQL3V+bbcjaO1HXTQNZQ6EZ7Bb+zlB3Mj/vHUW9OA
BFxMxjnB/MLJlKseZvhYVMneHr2BvZJVIVT0nCacZ13j3Rds33GpsNOzabNSxRK0/C1GAj+l7LSw
HH4WzlbIe0dCowKvpWEKncvS/mhtcSNwjP4IVEjhOqPkbE2OgGayJBS9mu19nSbMeutos9luJ929
dsqzO+gHhvbkyEp8N50/fZCgMh9XQ8nvdmRCqfzSjsahy/YQIuSp0+f2vTNYXASqtM3tuOgrFGBY
89jN6wqOcwPLCcewufVPGd7201wk6WORJEkWef3m5IGj0mHn5Mpkx15Bmuuz/A02iTxT37U+TlIf
AEUsLhxRjoE5wDbH/aFMje/RSfwjMWX/uRtt76nPvfbeHCf7UWclwt2tWYzTILtpiJ3a9l/HpbAf
eyzwt2t3US5hZcthDJxe4m2t12I9OXVNva1O8gVBJLf9B+5Pdqi0ojjC162DPnPbm3e5dK2dYuP8
quxs/KPjFYAHkui4NkkPPTcwgq9I/Nquh2d3xsbIfcG4y3VC4tItmSHY+NRHB/N7xfOhC+ggVWo+
lxyXb5gaOjqh2/Q5GQfmEWuRbMimGbXNZhi/1Lnpv0mAH7yq86TwCcso1uNNle0xJ29xIaXxWboV
PYPjbFAmV642MmMK7LzosvaCq374NtLmynME62jsij9aQXaVfMc2t3tzZD2GztQ7O8fLL3qlI5I2
nC8M7Wk3PRV9bbAYkKn1LlrJPrpyPMe7GzvPeTVUxzSTQp9fOzEbSD8G17fNwmnF4wX0gMSWwhHf
QNr7iea6rOzUdFxv/m2dQFn2lllX4ZQcV5Ww9p0uEjcQ01TtJkVCCBkOEydJkYfB8IhEbaI9iu1X
NjzRzl2EiSf0O5TP1XXVszsT9On5Fp6Es4ld7o6tDVKhZXzWjPzbKDdGHGUk64keifQhTT3reREN
FwRrA3MPwPSH0iniJoQn5C6dbHUPN8vi2to9baW1UsjQJ3y5hHcGt18d+LzHR8EJw9gxNPGifogS
hcBEYjhUfm8GNJFrYZph7XYGJEl+Fro6lwRR494bKHcSBUX2oubpXhod53aCojpepiW71ytep3ax
52tVRTAq3/rVfh50JuF2ryn/rOr0q7GqvaysQGO0cSXbYn89TDBo4CIxdmxJrCfbdLd4MglaNodh
Z7UmDyfbVc9FcDbaYb632iU5WcNqc/kpxZdTj9orC+is3tH74LyUdAktwohn8wHSe/7myOK8gj/4
oIwtu69XJf7AQGcNtFr6DBnJLGHer+t3ZYnqnfiodUpWLfJUNsRDk7C/RZFxh8NMgt0/jljVCmbC
slF7ns86O8649t4AqBdfRDVgOJSbgE/h0EfSu1pOvYxV/YRsZ7w7rd9dhNRFShJGauTde3eKSEod
s6yccP6SGyRZ58/X1Uy3x8UdE2R3fXQ+isEqT2ROwINtxn6yF/3A3tb56ozKvcuYkKClmeWMX8pC
nljG/gqPuj54va3v801zuXO5277R9EATzaNS6ENTcsYpuRE2z0wiHyp7W4fa2C8ZuVFCjU1Yt9eU
VyCRQzJzhKzSIElz/6gnYic5THud9TYvctbgRLZCfs1xl239/bzUEu25Jzs1p2dkLVbhInVoDGR5
NqdovBsx1ZdlU7FqxKEztexrdG3WhC0ZKJVD55+m8UBBlBWVm21FtIjcuT6KfWr7xOskl9lRzgcJ
wJhZIePFPsc0sJsBZUw/HdMq9hhli7vWqIGSdaMTU0a3PbiyfVf58F3MKipqYNxmjxPdaprThBRP
QF3RmGukp3msX7RKi0XSi98kjRCWskLbOQSKSbLvycEkx84rEGIW56cBVecyzIl7nZoCpUWrhx2a
FvvqkZHO0/oQgXe4Op39PC8p9A1W52yL3eTD9JozywjcDyNkUroQ+w4Fs1UqsGoeYx+4fqixHRon
4cbe/FWQQ2i4aB26hnjoOsJLT50+sBo+F/Debjx586uCK8j32L4g2hQvjJ9kGux5jjne99iQSfxD
C+OXWZ88UQDQbncpDLDdPEO0sgjDHlox28cbMoIs08RXuRnm9xVmGKP1gFhBbOOhst9sr93LaTil
SLvxervcCGd9NEp/3M1pcZ5WkR7GTYkt8MptC/RhdENVA/EqKxB70jKvYnCQiXMjMEq+SzSr8Hpr
Igehzls+CSJRZuDoO67XxJNMquVWdEPSpMZTBUlv1N06NlN8P5oB/H1Of61QklDZqKmwp/HVKpHO
e7/f4Sphl2bZywNoMR4P5rBw1Ej16gl2o8VQR6nGAz7wKSyyfHik4pX0UYWzwOdFQgql2IHJqO7q
oeye/US/931pHCet/kF+6M5M1ZdS7qnv+rO3uXes8V/8v0t9y/jMBK8HdYulocMf/EUoE4RXNlzY
iGu/CmhUV1zOwL3UMB04d6cY6lJ19uqmYPjgD7NM7fbomOXH+PdICd+0jO1idHNnQYcpU/Y66aUe
sp8WIr5etDX6vclkPx3JmuGlKB9ZER5qzz1kGV197OF5O1EE5Ij6UMohpvjk2thj3KnibZw393Gl
GkQMa0PvUG//bgl+PsH4rWiN4qRjWtKrsz+mjBUEtkAsD1MIGl/Gy2YFg9M2O0AJCG5sWfaYtse7
xRUnExEvnPXlIhM5vWA7ya6JJmn6HPMnowF7v46kcKZOEUufV5w4vve771krEkRczXsSGqg6ck6O
VHwjiN0Qk/qvdesJTxlp4OW+iRC47BeRGrt2Ej8mjpJIpWo4TU09fqibVcyhYIOHonkSeRrqzXaH
m/tJk8aHKdJ9xZHoIQLyEz2JcQ5M/7ls2Nqk+RLgwTmuiXZOwdibDfO53/7qVsJSzXxetHpkEAeF
aHUwJ+WGnNh1FdI6B7tfqRKNXP8UMyHCW/lUUfRfMCSeuoFIpMivVTZEa5GrAInf2XNbWg9Opme7
2axeVsTHOTPFz6n2T5TdH5uSGvOp/rssyBdBZaZ8UbjwXsEtxmXP1sXLZBcOy2ruDBjUZ3fo34s0
O5NpYVnAhnsL+1FNOxeEV8x7OQ91fXlzpfsq6/aZ62z1kz9OHUh76elzPcJJpfsFxVilXURJ6Z2w
T0vWnQsEpIdl0nPC+va1yL/A0hU5IWZ0GfiLO5dwoeJC+J7PpvrAoWpfZ3w9X3m6TE4sC6Eipaab
kp73fhJqfAWhFGq3kCXORf8RJObIGOwp/yXlCqKd2ZBrV7F6zXub2vZv/aa5VfxfOvxLt+8TwXwC
TMxtgyQWZfYRPW9VHZkYmRhhIPZObFOMvW0uqM6JnK8waigM6jL93oAQs0WDy0LKItb66WaMGOgx
9TfDaMoesaCZxa0mDrDKSNNzKlheIgZ/6yvWROagfGyXvclgFmZAVd/FtKzLfWKJFXGTNh06Jxpl
hFU7rv8Irvy/GeQ/zZs14n83g9AnkH/8D1Ta7b/4ywdi/82k/Ar0Owegb9CE+08fyI14RmmliaHD
NnDO3uAwf9lASIz8DVqMTo/9zVZLngXzxl8+EM30+Gc0ct/KYGl7JKvwf3HOYlD5FxeIZ0Bx4y8Y
SACSfR23yr+7QDp8KsZqjmx2iLU/8tb5JQ27jZ3SM3f/8qk8/MNZ8q+9Lqzr/ufvBYwZvy/xNgfz
L6Ggf/+9QMga65BifdKrwQvwlve7Ree3LqpaaeHYsG3hCrfIkCu+c9HnKmN1ppZnt06a390omgsG
p5t5L6uPXg1iebag+BQmGwnwpd++5liHrlOveeuLk5yk9pBPJkchQ/BDWSXctdbUe2699pIZJNRs
ZfuxtOfvdZjbgMJ28ZnDqQu9JH1L/A16nNOx0ncsBoRgzJOVoUZjPxhiopyvsh4fZrMfvxORMNsY
tvvh2Znc5z5VYjkshMBSxamaVyiyLQx3cJlsPYZpsCAeYCpfPfRygF5Y8uahE9G6okEyda9F1JHA
zeKJ+YV7Tj2m31uKcTcS7O53nLJMg8IedRPzLmPPMDJ5+lpJWWSdEoV/9jNHZIZ3aOucSTViJUFh
MawPzdyYglS7usvJVTQZvzE/UfaTcU2fA5/3on0daJR4mEtj+qxU6k78jOjbDiu9Eb9pdzJUnOps
RnSPExfy6LgSB5ej9u4nq/O41Un7Rb0yr9Bp9T2IrPlMbsCQuDCLhRD1uPWOfwTfYNOBkpl85sbS
+unJzoT7tuKgoGt6vGExmkVXvGIG8CvG4CQH2gTkT9nSlhUsg5M7J26Xfcn2SC/oQssGcEqrP3q4
YQ09fzWxDY0nHJqrjv0IIG6Q9rXrn1qcF2woPL8kUFpNE/ztmiZ7wtm+1sLEtrHUjbWgK6Hr6VV2
6asH6LIWCQbtbWhebIb1kR4FZ/xR6PYCS8FfpR7k+kQcWDHnRXRIgyJOR1KooeFlogkSq14k1TGu
Qz+TLk3rRuPOUoKzrniVxZy1AGJyF04hVt3vOZFQZoa8Mr+8DgkKa6pEbxGuxsWeCjhY3kXma+HM
BDVTxj34p225tX3VrsUNVSDiE1XSbk9uK8z2s6iN6mrpST9EvAxVv3OpGEAQXVrSP2Ie+6+tdEhC
03VWtqzr3d5BIq2mIcJ03s+7efDXMX2UeHk4FziU1k5+l4NnZZGO+PDOFYtk+Y2wfupMkOaxcDIf
JIZ0zIawenWbgTWac0+9DZ3k4I5j/dspRMl1LqPNoBJwsHerMfPhYDzTuVCWMvWxpaIVY7XNVRIN
vIwfhV14nzwTuXXsZKLz4VYz5mLdLbyUA0OtH0OmZVY8QleudgUOzTwGG8dpwuPDPnHTtWezQDKK
FouZYDMsDEm5FJUXWlRTmnu/5ZkBpZEusNRzxw3y3CFCPLIGv93ExfhStNP0UzYNrp6xLUcbnKmH
CiFdbWX0Wez80BDRJhGqdPndOAZ3yTXPScc3+HgPYz1zI8LkYfex0GezeNBntXy5Qg4KD/ONCpa1
XOcJzWraQ2r0+Zuukil9E4UvvpRhT59GNVZPQ5LVImoXa2OHqs35ht/IZalRspi2dj2aJJ5zwO7V
ZtZF3K+OfEjAEjkB6l3WYyZDWz3AXx6egON59KQZVC7QEgK/FnBtmsdFrVndCdtOp6IpwWkSD2Ml
WMLVqp2uOJc2vi8ADnAsgZUBOSjyKdsh9g9tbC59hiM7mV3z5LcbpI8ectGG0A4p7OCPdsvCtyjM
t6nyTBEupj/vU2WRvdb65vZFIo2S3q1QFdjW+8vqxFujjzSqmXqv/TCx3H6OJRengGEJad1R/gzt
sB4TUgJieWNfZlKYhZ/WCxReLbDdpoYysNS19F4lsyxyOyob/uSWc4AUsT7w5a3ml2ZIK4BUurGO
96C66/RXizw2fnvAkuo//dxs6qNNzKKOyKT3Ntc1w1gGkHzK8h6h0mobUF5aTpA/s9kTdryC01+e
fW1J8wsZauOWv3ATbkpNLc1iRLPJmpkCNTA1rBMB22piPw1rsVz5nElq1p7Wol9DD+i4G/HrJ3Cx
tHI6p9lq8UdSFjccN8B4log/hQaNF4MRgyOB/nHW2MWg1a8ss+inZIVcrABKwlqbjK2PoKImnEi6
28ufi6+vSBbIbbX34q6M7hzOadE/dShQIvJW09wO/8XemSw7jlxb9l9qjjTAAUczqBqQYM/bt3En
sGgy0LcOwAF8fS2EnqSI1FNmafYGNZHJZKkkeQm6n2bvtYnMqp1DpGy2qdpuR44SVpUcfi1ohXOc
Wo17lIVwvHuDATxAZS1q7lAu2uG9JAOlJlFUOGzSGRVb2zha8w3mlmgW3PMZEUeghhl4Pea4U51j
lXeDd6JWDljZlnNuMbfSVhu8zcpl3VZ1AYiPsMFukn1dxl70z83gjuJmLj2WslI2VovszZk74BK6
9pJro/hCD+ivy+jFzMUyhoHpjMlBwOcpefeqYx1rlPpOQwV1d4nP3uCG81fr33tUBevCPy7lA/Au
+zolnK8XaNZQMFSe2GDGZneqHvMgMHoiviP3a2M58UzALYEluxQBOBFyi0qGe+YO4ovEPTR87+Y2
Sj6D7iuHG2co2viK/MkTpxzBOZr22gz6ZKs5Rk2sAtXcugcelSkbd023ThW3CbAc58wO4tskSwcR
OT1wkKXlrWuAPdlQpZQi7OaGkJAyWORxKJqEIULJXJNIYgSXAj07QqSMioMd71Gi3smEW33SeQtD
KCpls0uXAhZ9lBS31AzTd0n4IB0xx9aGp1PtAUcv/JIx+ZbdVN2R95PsBUpidtSj5Mw1Gtaao25P
juuuykMbWFLUytDr5+Y0jvXyWuUQztBIoXLwVy+SIJNuM8NKrDZwLY2bypr8QweUZIMHFvYLQY2E
WW2qxvOOdmPrq2UpvR+V962Z8/GY9D3GJzpIEiMjQvTg35EDOn1bUD0ciDgGQR3lCIwQ5r+12VTd
BxNri8xLrGPnOtl7pZPo04R/BYRAjZEgHP0KWrYqQH1sokWsNP6ZItMoJKM+z2thhMmjw7Jhh8a6
n0NVDoIHmlH76gKJ3TByoPeY3mJ8DSL3C4+Jup8c1GB2j52Rielw09GZ0ZUiDeG0KrpdYg/L/VwX
uI5mtzm3bisPhKIYXwkMufrJ1IetkZdhudjGXeSKBKhNm58zb+6eRneo422KkM/kFOuyg6+S70Pl
DCHVHNgfk5TQMA5SiZ6QvhSz72sOM2yjp1UEoLT5iKxwDAE+eqe2I64hS6ryCeEK4cGW396Qfted
qkJS/JRsrsgjMfeJCU0GHyqXZB01Z9SGKTebQzIeAtL0avXiaepJ17PqFbjHxH4LY7zatQrwKVDw
+J0fbxd68dB/IneWAZ4xiRusGc33qkauHc2KxEWbySlS+vskqF5EA66ccadxLProuzPDzdFBOm6o
jEP+zSldd1cPBy8159cimpZ2nwTOh6TEBefhTqeqsllMO2bRa7Ko+FGHveG7n9cF2709ca17gZI3
LhfnobH0Kya18tM8IoLQ+WCfC1KHOara+lsbCARnqq/PmN+KE0OKJ7Ke5m2ieeOoOJKOZBRd7TK0
9B4AesfQW1JqXoKUcf/GYXf0u1Vjx0FuBgZIKJGeakdARRwkYBvGB2ZF9EKwHvJ2GuLi74cQIzBB
S06V9b8vpT+EVaWIbx4pT5mHvme59OhxChkaLCzhcwQTWhNbI0/o5+F71iZj/P97fVL9Tt/+9/8S
7p9aZHdKY/at0l9Msuv/5W/Nvi1+g7QQQHoFLEyHK7Bv/M30QYAeRhC6ecDJXmBiCPlnsy/kb57l
iwAEtvR4FiRWkX80+95vtuVh18d+hh1bYgj5D2yy2Dtosf/Wmq+fDtLH6hxxbd4DKlXQ1GuL/hPz
A0aGLZoJw1dsxoe2aZ6dyUAAXqFdmg+dZCbuS9/bBTGiVHKuq7tGVelFZy17KOAXHxOehq9G0q0E
bSjh6NPzVpyQx9+Ng+Fu5hpJbE5sNFuk5M13U8BQ6Ref8eNeZs656k0CbCN/R8tLHSGfeS15wL92
EnO3H1ys30OFvVMM70PX3q9BIdvZT5LQmQRe2rF8tofI3NpT57yWhtvuEjpAaJY0FuYuohQfDhT1
ffJMfnL0rUvZtqOBAdXxNEHDYSRmUS3A4i2YAqDiZ7S9gFM3JAKoUpvtbVx55ZZVTH9vSCwvnPpT
KQ6oGxDHsOlv41eBx411mKHQIaYt1JFdrxNr/OYQYK02rEVQSq3plUjTacqNzQjzE54xm/1EkW6v
rZs6sdorK3fyvYfCzce3geFcsKMIcA9g60nOaZrYrHaCMA00S80QPyQsCm4Sao6C2hftEOMCzYnB
BLIkwiOKnxeoRcOtPVXDgQgXzvja9ON1FTm9imjEsMgA8UYX1oHXfuCgWRDqoeaPZ9PeaNNQR+hp
8ZVHZ6dzEkJmbH90K11wMkx8nHDjomOLyl5rLKtZGsZDcnRSTD2Jt7pkW8+5YHiFBlggZ8sufZc/
44xdwTIdVTDp9em4LA+elbPfMNK3RQbJDc7G7NCl1E4UJ/SLYc/GE3/vnHTWmw/Ps0TgXwqsKX0J
DYOrIuCiNSrHRuT+YzD1H00u/9/t//82Z3R9vX/Ekf7PiBAlne6nGd2/oCruys+/JI7++Mf/dpLJ
4DdcswLAM2AXAP3/hFPIf7rVhPsb40kOLnYEtmmSf/aPg4sBJmcNU03YFpQB4Kj/k3PLhSHw07EF
PXs9T9fAO2gZHIX2OsX86dhKe5y6QDBliDmdkRznr53vjRh4XRjgH7mnFUYFNo7+2N4YFRCxTT5M
GAjg2/oV9UFnw3id7OY7Pxfw9XjDMbeKmg1VWw4IEls8p1yagxXA525gsq1W5xm7zkhKL6HueXOR
GLFbbNSBJPt7HF/NuaWqSUmpnxGXC/TqTtCg3yVRxXzoIdu+V8siB+Lpfbh1RPmCChqXGO+UU7PW
P1oWRtRLttQJijHmAJ9Kuh4mL1NnO7TkHvz3tGViupcS1/Guh+U47EWdSeZlgAEPZctimW0cMb/n
zu7IyXFmRVRwgGfNwYVcpDlq1TS1n4M6Hy9TnyceGeF2xn+fMpxDUAODGdNUK/FgqGE5LiVeJxRx
M2pGj4aXLDad2E8jqNZ6u2Y/RRvL6/4Cw7+aHX/9amE8E9FBPCrXG4aw9av/6astIouo8oyNuo7g
BaP5NSBQRnTt+uhGhfuQFdRFkTTKkJQDj/B1RAer69bFv6M9/8i/uLr/6Vfw302q//CWfIt5uC/h
I2E7kdByfn1LFl1wmeiAmLIht28tw53CutX+MaMMP0N69P9qMv6vr8d61HN4UcGi/Mel/dOfAMkT
9raFiHk8h8t+6Lv0U+TXfVj2tfpqiaz7C47VrzN/z/YtfkS4U0mJ5bcNPfnXzwc0kOl+4KCcj/lo
uRFrOHMa7U8aFX/x0daR/j/rjf96KY4Rwcja4Y+5mlB/+miqDpQLr9wPGaT6TAOn+muqG1azf/6N
/cvLcPyAueI/BcmzP8y2P78M27w6AyjhhTHrEwxza/kfw5D581dBkvfrx3GEFCv7C4S74OV4Qn79
OLmeHI08EUNixN6OWxup5RRasbbn82j3afsyCCh7nwoC6oxD5Yn0e1xlYBGiDOAtUifcemsWkrOm
gphJPk13k0awShulnehT5sQpaW2ipkXaZG5DNtkMmRrBtDbj6kjYmgFvx23LmyCGXXgcpsV9c7TR
z7ulH3iAcg5JVGCVI+krq06V1nbpJYBP7eul/JRYTks/kgQLUYo+djSOO1FJWOm2YRdItwzOiH7s
8irMCtEEh1SpyHnAtjEmVEiea2J/xa1ahsuq171QsFGJbKUxGDTZFD+jT6NXSs+qtzgr5bzCeia5
jcENFEejkvMKZyhXwTES7PLWWko41b1LoYmGRcE5uAz1VPIkliVRjrFpkQk8emmDusod9Rxdy9Ek
J0+241JgoDQb98UtoxHDI/JP+QUVbFXsWqGa9pD4SlUXk7HqO6BTQ4XBUqfDO65l/+uSmcWDzPMU
WqRqrbS/X1AmZ69lkGTdgz23w/hMHQ2+wU/zOr2BUInumYFOWaBHbTRMlDCTwrbIx4vmAUlJM7bX
JZ+y/DWmMMoeW9G38I1sRqO3y1AZ4gKLfpi/yIJIwZBlRRtQMbvRHLbA6xJmFiNzu3xqUlJ9Ukd+
mfOiuNFGDHcmGRsJ79fIVPMtwlCdrV5R5mtHSWAlUfSupWCu+JD3jRdY64H3wrgKAyTzZ7/Y44UN
nB2dedm/MIuqnadxsZLptcgAuaCC96fpoMuCCDvLp4K+K9qliilco7aI3p2RFeYZc/kq8DRiq/rg
u0hiOP299izMxp4cxWcRAxzt6ZunsoXdUXhab+NY6VXQE6R6q2N7NDaRnVoi9EYuUBCS1MasoFbl
TeqM1aWgK2jxVQ1qPpKcGQCcCFrvoBJtuwd0dqQQNdOA8Rape+Mf1DgwD+oNAwlSz/vOtl1FSuS+
7ZYBIVKQ14iDeCZDwAhsDAFSVVNo6rovNricItbk+QBAkrVUgxVRd1EPt8EZ413RyCVAJ2sgtHAj
f37xMZlfmaAU/m6yJRP3go8a7HpfWUj9tdOd8II2OEy7SQWhEVWEIw6GJZKwFPaUr+pe6OZp0MwT
uJeEGTFLRebctkPg0N5cuSZHVHLykvWpqBDIt8HHmjfZ7JOuw7xuCJEx0mpTzz25ELbXVJrBJZ2T
ze6a5QdjEPWhX92gsQviu7EfOvmcJEyWkEwN5ri1mCwi7pFew3mEKCTE3hk/OyOflxxKg8vF554p
8601MLNYbmanQxsSqiWwSSKoFpcvl3deeLzOwPYoSculukXMi922nLpUBMeJe4MTyFliwB0x8A8R
t+fWFq3AYTVURRGDDEmhnBje0pTOIdVVBAr9zw/nHxm7P101zpo6zo4ScBlXjUsExq9nM0cIhH4W
BGTuZQMVoO/mkXPbdTQMuwH7UfOKMAUzDcPOJj2YRiw+EJ7WwRXnwthf21yiySAjzPShIYAruE0y
MvNe/vxd/uHqdcS61fe5gRGHOSYkvl/fZFVFMcuSLAmZFzl3wUSalotNYmMvlvEXV6+1XkY//0HW
14JiyH3FRU8R/ofLimqy4WDwWNZ1IzKolb2Q+lqHjqjlK9789LGxm4j/TeBk8g1zV0/IXzDqNKc/
/9DML/74RlAyrE3EylO07D98aGbZisEngYDCmT33yFUTf2GFhaIwjcCHQYmLHPcvHoc/VAQ8DZQB
kDckpZy7kvJ+/UNnEUAfw3E0W2LNXK7idC0mJFF//sn+9VUoEkmrcyipJD3KHyqpcbLTpBmtmZ3c
6OxitieHER/PX9Qd/82rCN/jL0fNQU36gxn8UxHV1tQ90KnmsCJS7KFTjjhpQ3lf//yz/DoaAsFG
+ppHq2YhRxEOr/frX8xWQhMjXWTh0BbeTuK83coGPFdQB9wQfkwqm4EY4MeL/ke997/tqH9uqP/P
n3bo/wN7b+HyyP171dDH5/KPoqH1//Bfc0T7N2wPTNpoCVDlQNH7+xxRiBXDZ6+0O/gtfFP81v4u
GvJ/o12njfrxD0geSE7Av88RLf8303OFRYEMdebHjPE/mSPKH4PCfx4u/Ko4aenq0S+BpWFE+Yen
pcepNRh4pTddHvUBPOSSFISAuO5NIVRKei68AcnKkw084aidNb21PSmrGD9TymUjTLWnv002VMkD
tCruC2IHTZRp/Zj6v0uyP1LiZEv6sFtSxMnOMQBW1a9pEPmqCOGJ4SjPMtf6EOxyivtSGj0C9Iws
C/jxs/nA/teOT4FR4XiPIkqDmzg17C5kbbkMu3LQ705TVfN+MYbZB4NNuu1C0nlezttOZFaHCKWf
bIJTmsDsSNUmZiFkL6AmMFIx4ToP0eo2xCLJwr7cmWtU0W6o6wHxcOJV+cFdTDZhdssueWGMVws3
uEn7MXleDGu8JNLE5Nv5/Za4kum9VQUrlKBiLjqo4akjt2mfRvUnp1kBFWiFCo+9kJgtfdH8cTeM
yvoQZl/72VuV7mCRl1MUlMUxbXV3kKR635jmcGek0NELMTCfwJCztYJE7fJkYs066uFCsHUVMkD5
NPfpSFFLXDLrae9elGaEMxZqhFsMYWS2w7GaCKufE/sNyeZ4gY89nhPHrL7jTu/PcAXsA1t3IpgD
tsatQkZeMyNnw+7177JcY1r6mWSPOtJtu8XhgauFyql2+rueAShSkaxvWnSe5B3Y+cvkQiTZ557i
i2LSadbdg4G3LfikGaSoS5CrNR27oqtiOcO6OIA6yIfvHG8rkIhlq1g4Hu+ykU7KyOKLA2RJH1lS
tgXe1fq+akmM3/nu0ERrdgE2r3pAli2hnokNIj650BK1bGxEg7IGQdxz7ro4PDJ6H5PBJD4mZ8aw
zOY4KzHZRB0qFwAZPc4eQoHQdzoYLHGj+MFjmgKe2btGMNyojBXbFAn9sKDsh0wy+q39lCSdwJYk
h/HTSCSLw3YTodl5yRI7u1E4YqHWKTTZV8wUX1DimmRR29GQn+VKfttou/sgIX14qt1KevuYbEa0
wzHep2MEPuJY+NWDQM2x6ZKG3ZHs5SlHUfiaO9hzsobBGWF0mLrn6hjYmP23Ad3ZBfnBmvjbkaIB
IbNqwwJ83n6IifrFLYQt/6vCJMQgP0+QyGO1PjCIydBKjd4ClayYu9WDmKP18iNod/du0vj9huIf
zRJEsyt19qMN3aQdluLgsNSyVYPPA1fjRqBZeDP419Xvyl/a+sKoIvNCAwzG2ZjnqPoSt4jVN0Ph
NDr0ZqdwwymvZHspPAjcYeoVxrSJeqmzryPsx2BrDt6tUdfYVDs9SoB4w6ArQhXGBHaQdD7mTGJV
RRT3ldSSUz6q5soBZXngNxTfKZ55KBNN3KbqtFYbbw44IfK8iXtkMWh+GefKdjHtj11q8Lu0p2+c
Bag2usUj5t7vO2S5WeH4K3dpSrG0jkLjYF/sUZ1TdoIZz4Ra1mow6b6MBWk19En02yzQo0yEAW5l
uaHOI2adGyMKjmsrnu26zoDI0gCciJmFXntA+A/8eKcdKpf6xnO94dDEKYr9uFg+UdHjlO9dghS9
EVokJp9vJC8Dz7AHEmRgkZ4ShH6QMPTygj3qjtE/SgK7UQiJrWU/DwUWRm++1Bz6e2iB3sXPepsg
l8Q5O21qfPWHVHJwxjWcJ+mSbWM5w9zuMYE6BKW0SpKWMvyex3kQWkQGfbR99aaMUe4BSM7noq3r
fUs2zcUiNW5eaj53LkE32vIbO+r0Bt0+yRi6arFVaOdNY9vYVHO6nN0UH5T+ESYyotlBH+eM+ZWM
tIVk7EEdi8r8nVTq5JHzNroG/sKCAbYWOIAZ1EpH2Xzw3NI9SaJyNn3jLh801vXeYHP/4eD5KDBy
R9k1K6ri5Eg3f/A7pzpD3LqDGPB9akuEW8SY+2eXSJZr2bfLWU9Dv68jKR7zBQlM6yLH5qT1T2k+
xmd/bKIXeypisFuN3TJ3dkB+z0rfpVwx3a7RFnrRSsjP+SgD9KpVsAugQt6PbZY9zKCYHD8q9x7g
jONUpIyE0EZdGxa/myZZ+VLa5Y+I91LxTjz3Oo39JU0L79bT6rmKSkOGdhso5gGL/I6q4FHKyjnh
ohsPXRZdST1B9jXyt6jrI1Pqz401bC1UZEY50O1yX5ZtZT4JvHlAdR7Kqb3Evr31PDXtF9CJF5Ha
C5Qi5sWJ3R+zboDbiISQZBlIRmaKZV8AqRz42vadMz+CxmdGn7shcsOBfCHv5FiL2vH3d14DR/Ov
0n2znbUTHJLUi2+myDf33PqrK6yIzu5U9tvYMegmrGE4LwtSPjlDfE1Gr76xYLN4dUk0UUACXyHn
r7i+9AODMPDAyXOnZmfDYOZONli0m1o/D/gDoND8CNlhhHiI7OF7PdYPecMmS4Ey6e0P1XVhnCVn
VTebPIFzk01+OC3JW9zqcBzMu7Szzp7AftC7oCPTNL7J0DnCMMgeE6+9BhlZ7P6S7cwutnBl1q+Y
AI4JAQJSGVjeJOgE18svtJ7zacrXGKBUVfNB1MtLhv0VWhKjO2bW9672+SwT5blthkS1cvN23SfX
VrjeptENZU8I/GaZWcylbpJzLjnmY5JHwXMetBIKVDoDWWKl6bdVijLFUfOyt5oYbVc1EsUcNri2
bewjaZ+clnQ0sFsWCRCXTrnFZ2Evdw2W5J1LXmFoux16sVHB5hsWfoZV1iVfSS8sTqR6QVu6sXJ7
QLeND2Yz2kWxTRB37VN21BzWuXlJlqh887U/I89iyzB3oFk2S+uVqXvgF9Tsrbm0T/5M2IyRDeWd
WoYE3JTTDGeB1PBTVwkC7Lo5KFi+Kg/gUGA8GBWnC54IvVgbp2fJePBNf/o8zqxNV8SEQSG5ZJZo
tyjkkD6BCbCBmonRexsxsEHS7Uf4xemo4ntT9P3dooR7xIJj3zFjgVkCNwO3j56Jjd3QBWaQqlaU
iVN4NZAxa7kPstm5bQh3QkZm52Sr5C02Q2R608CXLkorAHHgIh+KCsSrOoV2F/cmq1HH3hRl1iFX
HYdXwpSKBz1DmMJFdJfH5kJIJc/uQrV/GEUz452V3c0sh0dUNJ9a6fNgUIIj0M7vKAGnq8NomCi3
GMf5BFVojwT7KVYZD3RvIUPMulfTnboQLuVVmAuOdCcpd8ADzRDUQnxH1WJubK+61crUMB/A8dY1
Ls8UIxWEu99j1/hceFZyTjwmaKBeIR4QN+Fm+jOcVhL70LPstLn0p6luMW0KLk7ER7p65msdPxEM
oq5GHHydHMb2QLbyY63kW2Oo7pYWyD5pNtbIgasn1N1cYbM3Q7RqsIo5NacriBW4g5vFScHmJUty
JcePAfMomd4W02jfd22xPGkJOd5ObFRvwr8prFkeJIb502hzl8h0np9LJAJvVtREB+2iAnAyqwnH
Jg32uLXkLhgNLteg/6YH+wEKZfNeri45rwTvwgBy62qzfCD3ptlZpPB9DTIRXGt/Md9xtoMwrqn9
3LZ+J78ZjVYV+49AE5/MtCrf4Yt9MyYTqBOa+qDL5k+mGvcklKbHIi6dL3Wu6rPEP/fIerJDAxnF
X5re877UthzuusRxXoK8U0DGIy+jUonkU6X5icVu3T8N5lJcDAyweFjHYPguZ2Pes0sbD7llqoPR
e9xpQhkHV7TexyzSgfkvmtHYZViKybnFbeoUz7PkbftFPT2ZIwwHXBUHk2xuiC8AFoQvDKTgU/Wh
8jbZ1bNv7Ui5zu7YnQZbNO/lXeHP5qe0LMXedAt2nH71NtqTdZjsERwHns1as3iALA5SqnC70+AE
w7bxBBqLaIm2gHWXc2F69WFRVnpoxxRGtjkIjxMp6KILGovx0EAregiGPvQ74HA4G0oCPGpzuc/R
7SPiHtKzgYj2ZcmTlaRIGDc/1MekydV5NuVqto8eEgQRYZ30VjhlgGe0l8jLRCEf1iABxhTTm+nl
u2zImve0M62Hvquf4X+2l8mOb2Lo8ZvcHQhBpNc82r2f36HslSg3AR4adhx8lirh9+YPn3xnSu5L
K3YvzWKJJ4u41KvD1bHNGdOEbhqDr4zml6gOzrjsNMCUxH7MKJH2sWFCmrSmInQr6MdT0cFoxX6c
gkuL5mdY7wjh8wHXBdwdJBqWQ8M3c9F8yyrGX5S26X3NHPmRNp3uMkL2dusCtYO2CG4isyEVSz+J
L20N+akiwuzM4BZlS4DLOIBcx3lnNJwgznKfko16MaROr4PVPo42vIpeW/Q+sWQMYJTyNm+L+MbP
0JvENFncj9YKa2rrDY654NjO2AN9qANhKnq1z/JGPlZr/ZPqqd44ovmKuJ1faAthJGfR0UYmQV8w
aryT1typomnNvd2p1wz+x4bIKvrQXjf03k19nDHPchHBkdnKyfmd/Nd3MD7iZUk60ldbB+qKNU9f
+L7k2eh/NMrpu6Lpf+dxPkU1mExvKch4LR0SrcaxYTuxuOUJFH2xYztVImAK5niiHYxwa3cB9kXb
BPguE/LOgmiyz06eScroGBozpu949P1DJInOFOYjQ/14m7FluB0S/6VOx9Ay6+DUBP6NjYppO7UQ
m3Se85eqgocgkjCqhjHaLW36mTkJLmyyAA7unDsXCCtHLN7LJmuXkxkXH2O58gPaXqm70QxwjKdi
y8bHI6OrKi6wKhuo3Qt8n+JrIqr4mMh+WOFr7lEwLPggwA4vaYElZiqXAxumC+SP5smAcPNlXG/n
3p52g9HkT8BtroXrAWGEWrSPHa9E9pM/MzhSr2oI9N3APRDOw0heWyo/+41xW1vV10ol1WeQvt21
mPMaeAbLzWMdN+6WyCa5MYxchbZY/LPXwFsEhfOGUj89eL5wP2eWK98n7ZgHsL/XAjbAlkMGSIdY
MLiCqwVMCa/jSBP+QcLcQP55/+460zcekYifhV0jaBPGYWJ3eE2rGjicHe8Io8v2si+c7+CANGkm
LKeCjJC0IUBmD68YTecQYcxP8+nYG/bXsSxIFPRLxUi7NSX43bF8WcPdObeT7p5FXX+iZXMZpRK1
SbDfGjghJLysGLoZUxQYZjPWH1nAHS+BoJq1aYTSQT6/EDq5aQKrfSExuNoCD3VgOenlgX1CcW5y
QQdsfl8mEIYkwcR7HHHEsTWZoZ6aefmWRQIl7AwcRVVmd1MZJXelT7D5VItq1xmSdGfbVofaxBTk
z+N0EUtgHmLgz4girnr23iiPKMqdUt02NXwVTDDOFTouEhAsDuQU9JH3UaU0wEGTfJ9m7vKV2Byq
0a2ufTY1Oy8KvGvNh9v6zbwjdO+1SCLw7+DuNk2J4i4YAo9L1y4P7Gunz0VvTbdA7YujhIzAQnR5
J0F42dvz4F3TJSt5aeH8bsSRwVbZcB6gn0/8euyIzXtfoqhT2Nxof9EXpuIprcx6r4TZM1JY+zp7
geI0+PSEbWN0B/A2Dn01Z7xHn7FjEP7QNhqib4cVxhNkTM/R0p5aDFknqw+sLSuu70yg4HPK7Elh
rd0UkMHw8bOd95JqehjzziK+Nvouxiy4VKPtHkvh9UdhIehvyWndlUF37+JAYtIizC3rY8kdqMoz
HpjoNiAcAvqmghNZuow78DlbLGmYaG5NcBlbfj9yq9D2PQAIqPH9BxXjui5gPFoomP0+1VGkg4jM
y9kLRzXBPJJgPdiabg2D8DHsyyh/ooboSBepNV6pD248YycabV58WFinWGh7X4K0nqvy1CAvuljx
1By6GoJ3FHnUjpwPK8PZz8LZQd3s5+CYsonJEhR062C3Ch0JnK8dWBC1K6V6qePpdY6ZLDJeFB9x
0X0pavdOlFGHhl3q174P1PpsqZOwUqJYTXE3LTDBc9f5HakZINs6yXfY/fJ9Y8C5Hop52naubs8C
N/Y1gii0awiYxNiZMXmNx4OKJw1mFGDf2M9MEJ3k80TevH2mZ++ji5gJgtmMrUrqQ+6CU76KHhRV
m1RS7gHdDct9FDOJhwgcmRV7ahHDQ2XNOt8pguSvqW3yl3UjGz5RnrUqYm4WjMlr6wEeysEwxZgQ
s6x6n2AE0kGbkw0a2S39d72oGgM7Q9y3wtLNczryvG3aqoGuQnoJv50ubsgMyIKJntBPLBMTl7IV
mouoQJyDHUGvNvay4chTZkGXoufsqTEV8CajZ1z34LlaG+esq4XBpWevKGRevhcP/WjScGct7oLQ
CqKhubF1J8S5xVVD2xj0VnJpZmmPO2l1eR1yaFrLGZy2WHncc9GdISdR/i+JW07X0jUHBAdGJO56
rAffiS4gg0SPJuDXSa18w5TR8j2T/+DoqRR6QBU/l8uAiGN2KdPKm2jwXgqL2AJVMICLddE9VrE8
t471JcIfD+PC6ndjmWNRmrxvY28trzwI+oX5LfAUc4K24bKmeLPUDAwgY9SB+XXaK1x8zk7kpdyA
+2pugkwhmCHle6nWstxv+9Aoxux1wgvZPwg1VDwPMAWPAVwLAXVjrB5TBkjZLh6h0zxVnW4uqEsW
SNCMLVUXl284CmO9KXUz3KBgYi2BfQS2ZLtVCWxuBFzGjquzfp3G8a2oy+eyhSXZ+bnzOJAu+9hY
c7UVyXydYMRu3BbLDYBdaotePgE0oC3gkEw4lHAgtENT3Zc9i9g8MDzGnYzMXxcVeSe78eW+zdLu
XZCb8d2OKnjRIkWDaDcu5OQ6egdHN4OeAldnj7EFhD2RgOrI80FdYWBU4MQgTZz8IuvGn1gRb+Sk
ockLFxfCsjRy/ly6mIiOZYoqbUcp3sqjPRA7ceChD7LXNFWw+eAMTOqUJkAOiA5q2s6+TLiq0p0r
LaKKCeXtaCAEix9aZKxepH85gre7GYNsF6QcCADvRlXvgVWW+FWHeqiec4LJJ2ZqecqtCsM6L+Fv
hn07L0t7jJOyUpRFMfKSq98SJQKICSAj382+X4JkC6Fp2S3D8jYl9T2j6TP6ZthYuIs33lx3R2th
UluamY9ro8Rr2QBuWvRsntlRpA7CBnbEjqz0AYqj3NsxY2zJaQddK18DOfybYAT5y75jo2lXPsVd
d1dA9yGFaSoPQjvxPi+UezTrybjrcBmifa+n7Zj54CM53S25da2xPZHl5KtNo0pxwUjVfAB+8t5j
SD3X1nLSnbXY+iNp/eQ8MSKFfpkwlZXsJa59uYDFGQIfeNIUnwd0WMNeN33X8P2kCtCm4LZvkjg3
woJHZpt3jl3uvMQU2L4qkxj2KH9ELvCxQMJ8YjFwLS3rpOekGfZySvT3BTjGweooy02itLf/l70z
WY7cWLP0q5T1HjKM7sCyAzFxnpPM3MBIZibmyd0xPn19SEl1dW9XXzMtu620kMksxSQZgfDh/Od8
hyN4cxhdkcSVNlrCx6Amif2zuyMYA/xjDS1/16FUHSG5eujx5GrR8JF8XldaZHCyWci4M8fbr9Dh
fugWjblSRlx3HnBuniZIPw1nmKJz2xtg+uZj7MI7M3HhKobcHDmhR0BJ5/mSTmjgH2ntPmStdysi
qEHKLKdwzG/7Up9VJ6IrBzeaYj8q+rsoHLG/Mx2Iwb5NWBrgEe6qtKNCa9SMfQz5X4st+tmSyS3T
DjZFLtMPgObVzkYEfPT84kb0+ZE25EuKhE8Kt0HNSLP52lskqppFvgcdOrXvM2XKoiJ9dJZMnFEB
sodKFu0hGn33JGYX9Tbjh47AGC1uVH50Kwy8aHxvOnKc0BnPm7tg2qEGJCSt686eP1lv69dRyYlP
Y58chb3c+ZYOqMsxYR1bKAR75ZWoSBhqp/PQqeCJ8kzfAc5fE6SYHO/sFTNFEWvpPqPK/phE+lIH
NuMvPnfXAZCxMy0M634JV0OaN7oVhKzv0473EEMGZ4UqGBSslzq86GdmTQpA3b6iR2KXjKTgWuNZ
t4NDz5XjdPXVbPXTIfNZn/lAh9ZTFbb90ziWj1SL9dxgYQSHzDZ3mVM6OLFBG6YVjQUOTRcXtFK/
NgWhOXsJYeVOE2Rdy+USmKgTmVL9kSrDnXVIb+X2oipHyQMXuGJv196yzznNdbX1poiXnKkN5PhW
tF+yEshXGTobHnt6nwqHlBROcUZSWUFqmCXkqvGa+iY1ndjTk/bZSGyJnIrtZ+CzLsXt440IoBSv
IE8vvDQ58gsiR4vil1R229gl2nGz4P2crG+Seu5dx6J1ST6k3jsDjsZ9X2bZ8wg2Ql9RmT6q20Vz
TCKqrhNxVaP2J98UaK7gYCrAM1d9UlEKPjo++64HUX6a0hkmnXcFu5urR9Rx2iWRKy5FUrv5C4OP
rIjLiIvwuVzwtO25EWb9RyJtcUVDNAGOnobP7nej9v84Nch8Ya/4N06NvP54/5h+/HPmiy/5L68G
sfEtUeURp/rdafR75otcF15uqC9B5AjpM036h1fDCX4TNsQEWPCRSwvrZnv/06uBx8PfXBXU/AT8
MfaPv5OdwFz2T/arAOgKlg8wLqzs2K/CraDxr+boPgSrBtTfBlAoguG8tENimqe0a1gLb+Z1LaxT
RreCc1MkWhx7x2uvYJeq57lpo51OgAV6tAgdGVa2MdUQU3uBb00B4wSm2hhsmXFuO4+LDF8Zol9J
7c4nTVPNqQ/hpMsE4SgMe7iEFmUcTZaOdEcgCA1R8Mk1nblmp59lO4XHYZi/2BBKY5XYmfUQFmmr
d0DG5nHX+Uvz6dm0TZAS2lK7QwfxnbIPmkKLMx+Q8anzw3Qgot6GV24LvcpNWBKbpIVznnJDEvTN
7Srb4aLnd2++Yz6GILuicQH9E3Y6flIgnNSmcBIhTh/6yXjFN72nmOYIJfdBqvC29wr6avJsuJJL
yoFmWUpOXytdiflPb7aXBmsIm+9Ot4kDtRlNF/lRm0tll+I6Z8V87+HcbhOjNp5t/6mBKMbuW04n
Q1Ubh+EwOjR1Ux2zyj4DBXHwRAeDZIy6NEc1MY6ffumlbp4f53X8rEMzPXTu0kG5SgHt1wVLOevE
HrbdcLABaO1KnbwMbHdkk7uiY6wXUF3ZQq6tMn2/Rqa7QM6YL+in1HdQJ0i56bG9sqyAep5tWuF4
Jr0otgxqD+j3eQyTpt11Y2M+FS311Opp522tR/9qEZn3DRXMOjG3qM8Zr9/F1unGG5iT3Be5S96s
M023Nz4LFO1y7t6WwfWAYLdjyV5nyK+KHT/b8EDTtGDitbtsZ4oOQ20ZcZsPKIt4nnJQ+yG5iMul
kMFDHWbWWXYKgjecG84+XXkVblQW2wRYUauB11C4pAADXcnPNpzbt7CoAc2F0CDWDlaujwfpuRjl
DJ2cnb0UwBrgwrSXWeqqK9LbzgVbP8cwfuvbkGIG+ir8lPB0Z6L6MDuldRwyx7+eUHCuBLxJva+x
PguYfoFzSlTVvi/TNJ6WwLI516+cit2VldvrQ8y5XsF2O0Vbm16Ez5hhBP7UDE5ysYYg2TQuTc6l
bLxACygaH73PbLQ+OBadZLNwAy30ZH2JKqehLQCXXjK00Xvb6P7F8jP/iQdn5UmR5V4H5fzgO21w
pJOSHLU0+hOOgHVpw/55VOVqxYHKX5val6egIbVEgFDHNlLmDp5tdj3B/ok5bXtcxlfnQEBCHYPU
tg4zko3Z2bbO6l3pZfJnj8nnFEWNfyWL5QG6coqdpskfmmA+jdvBeMjoaajbsyZieTsrcdmZWl0D
zzqbqW+e5Op2DCeyWyJhT0XUvHOHwIzQI+wJijgVRgResJFZRWTdrG366I/+xxqkcGkLX52ynjrX
OPLKJwhPVBziOb8NlfMmQZIC+nNIOtByeoZvcx5l/V4y2jq6TevczlVFL5W1fnrKGj+msbrbRqVt
256wydR7KF17uFB32bq+1JEGiFE+1MPyPrnp2zLKlwQ9WKO2HUODhilbOIZCH4S0GTOpn+Tj0qvW
Dt4A13xKN2Eg3k/JAR8At97+LmTo9i0PJDSltZIM9ubsRyK6x4i8E4dmzC2z9drmznHVNoVpuOC1
yK/wk1yIzHqzxgnXlm8thzzvGV0yjOI203k6i9suu2fqfOl10jo2jX0Jjac7+lQaiTA4jZpYq/G6
o5WnGy3GY7mQknN55z8J4+pTVSwsjdJZ8+e5D4Kfnd9XR0umT56fMB0Ry1VY8fplE9e6roluU0Oh
0NLMDdI5NipAU8HBd2aBIhHN3MzCQ1h/972yO3p9rmLWjJtwGVCvNr//Ilr3svbd2yhlFtRZ+MbG
LlrPqgqu4dCuO7NWn0gkP4j6nQLLRfH3My76/WWO6kJc3uq41WafNMNcrn36HI7NWdhcTjN/PkAo
v/FaJM9sYk8xSv5IEkSaqhEP2TQ911VEKA7xHtUHPo3F52nIi7t6lPo8Z9gNJIf4yfUOUA/uKxKT
P8sUgEVQGnHMTFTuWtplipzdsxAQMCV/AaCoeo6F14IkiABRrQZxzIdU5QdQC4DK2DTDyStG9SOK
3Ppi17LbqQKtGEIfnNvG6KesB2a5AGcetDMSIQorilF09RhZvGme4mtjtwX/B+/KnBy8l5+hijBV
K7iV3N/U91WP6x4ImDlFrtWfWrpGiUiNU1ZcTbI3EXUoggd8XQ3gHt9E09GVKJJAaVEPEnAnTtwz
J/gYcGU+dT3/3iu7IQMTZsPI3WNBN++leBiyBH7UEHHjM4QiBySDHY0hDVho2jojOkhJfBdEsd0S
l0yOGrlSZFVG2IlFgJLMmx3cFmF/crFqnaymJ4zi9iWlgRz4HTPP7z0tATmRcc/GOQEqh6KBviMU
hL9svqRbTlr7Mdfj/FwLtsHLvE3L/uDWwlCTI2bGFfdzkWM+gEeEjNYRZXbqY9F4cFqS/JySxsqH
9j0YsgMEjD2mAuCVzJq78qvd47jMRjuNmba8Ei0gZ5oH97YOYkktS9RSmpzBdZp+4YFx0vvlPqKX
i3WbHSDuZpyRfu5c2dXy0Y3LtUB02yez/dAVjACyTtw7DhmZloI+GkLSrZ+r53fsMY0mZf0ztKlH
k21e7oRDhoW30IaCtkbwmZZp3mPYfi8EboAhoUKXqgju4/MBZTZn/Oc+q2b7bArPYlVpq2MwWR9L
Oxd3otXqBHPrrcUgsxt0lMYQjCi69ihUWFrxkvfLDRYbc456Dx1H0oVUWWjOiV0TZqt4Sn1MuLup
XFbCmct4gSDsIRnZo4xtmNT70k+nG6KF2ZVDzyH0blWesF7wp7r56m3NeORuBNTnpM1zfE8muW7x
Nt36qqr2YUAYa2IQcDWOkXkaZfBNZn1/7JvQul5G8xPn1bHv+VFsHkn4PeMFxzDxrdAO7ILCNzS0
KTp12iyCIAcSmImLY0IoGfNruST9sSJ5dFAp6Jl8MVToiLeAgcfBTpfiua75wKuWWrYwo6UFvySb
YNDnH0Of5JdL3VOqLSQaSY/r9b3HpmEwXHO44arKxtZtV0MGa1jWRqovwAxy2Y4ts1KTO7abQ7hM
eT8OxS/nMJ77EhsxNQxW/+D0nKbrnffLbez73aquWrO5kD16A7Ak50tfIT6jXmBWpl53Do/TjJXm
SADrLV3yZThYmYXLuc5Cq74Jf7mfR9zb6YXcTNH2L380A02tjrW95tU9+TLP+aaRti/6IIIMhH8G
B+EXKnULOAsGg+ut09k2ZmxIXfJH16QTJm2MFEBfIoJe5oT+Mn1vTSrpgoK1U0SMRkhbvdqb8Xt2
Ug+HMkgFi9LsbIQrADWnyi/hOBCXUr/uqdyKORJa2/W1+XWT7Uw4TMC1A7hh66/bLtPoNX/ptktw
J4Y5Li3WMyRuOg7OyXZpXm3tX6rtIj38ulPrX/drmhW4a1PYJK5yvD9cwatf9/Hp192cpEv2rPNO
7xkQ5AfNYGMAPI674HLIKwcbkheqs5vR9X6R1lHNb4wtnW2/bajnWPkW7yF9cj0a9DJgIELTLUET
rV2BvDfWiXsbiGXkZuJaarzwkGee8TUGH1FRpza7nxPSyLaKYjiQOMRJXNE+Tc5t8NcNx+njZrsv
RoC55NqLzQw0b7qhyRr9jUyZoCBKhPhhmLjRULkMeee+Tam2mIIpARpjanBz7Mmr+4jpE+jX7pzO
arYeS4CJU4x3L9SPTY7R6dWRkJW55C25fYSTT5SPz5gNrkYM01Ch+G25Odz2JTUqLt6GfTOqnnhr
2zYNRwCTihvp1NiBZsfNqgMWA0PvqYVvmrRcmqrvsAYndp/MotU7qebguvQS+kFUEqVffMyr7yZk
+aUMKFEvYV4t9Z6tgQB4opJH2zhAh9ZF5vMNLh59zud2db6H3hjqEwMBG7qNcRyuLLt+GZardSza
W8uwCVJSZ4npsmVgyTSBkOAJVmQ4frG0selcI3/U3Nv9hPe4qReux16RcyQwHUongts2kqMklan7
G/1M4jG3y/oCl2YQm23PUTqvuc2OeazGucSMUdAnVSCt6S16ObvucBGunn0ve7u8x0zNhGCKeF9V
l+BKM7bbf42mxAFF5ftfkyx74d7E8+kMNtaJrEmAYvHhiyES1G8Tpe13Tk4dVmwbC8wlgOdxHyJ4
YlBeZvs9qoS/7EEMMLHqpMFawVn8lRufsfaqn6W+7JjR2rR4LchNMyVFqav7Iy4F48aidxKalxJl
ossxChsAa2Isn3FHvZvSFTfQVNWxTxz8wqF/u7rjcKh4A5p0uGGkOUGLKh4osogZG3bFZS0pv+Qu
C3mSOomfS19o2B1tGR0XlOl48oRz6Hsy0CM8MSrIvXB4J6c1/E+u6E9CkSTy839Xq57awWT/8TR8
/2e0h7t91R+CVfAb2X4afPyIzBqjuH+Ei7zffJ+QXihlCAkxQHj6M1zkuGhZhCptx/Ew9weCv+4P
vYovikAIU2dNstEWW87wb0SL/iWF5nnIYeSJfRGie/m/A4z+knVLM1zJUlVfKdOxnwO2ykPD1eyy
hZ29p9tLELkZSab95SX6b4AP8lcc8B9xJiwPvCTuhmDa5tVSiC23+ZdvS2Wd7y2wIFsFjegwwPGe
T+0SkIDu8o5xBL63bUGAmo8lZDIxpkX57HaF+aAZBXJSiRvvIsCgSMxdoKWdusEE7pcZrA8XYKHn
7/ht80s4sBrPUuHzVxROXwQHPRhywN0wcO0lViFucEqNb0SqfDJPy6KCG5p5QRPqsFzu0pSXgbJE
EeDdo3BwW03L8JOUdVTeeC6EljgP5xKZTvGz0FtqdV1gEZ0PrOqnyTHBf5UAfeCYcBjebviSVxs6
AaGoGYIn93RJcxVvMeUnzAY5FmU0KW5dFnQMkCKhdiQATxy6Q/QZtaBU9qSbuubBzVv7gyN18bXN
aPo9zRlTiceQctUbH/JA+oU/mqkomsNotY6cbenSngbONDvfKYInjDrzF4u7JOTDRa8QDbORG06U
+UpoxOxR2gCr6nRIT3Wm5seuIiuD80WHjFckFVxZNtjnnoeKtSZauV5zSgny0zBbnUM1Xm3d5MUM
pHlwZ0AwVYPctserJe7aSU01xSWqc85zamVRHLYWI25nJJd3qOUv60SwGVZjrQcfuS3f8FKZrD9c
RsQT2OQgnPZACtlj61V868oWimBRpMSyU2aABIW4VBiQCwNZaGclN74rrZnhGgGdhcS/59Cm5XZ1
+Zb5YvxqJFO+HV2gS7i3o4SIVmMc+mJta1DUebkeYpCZi66jtgg86pVN88BRsIm95GoUbCThQnZf
8LqB1WJSA8HZYNxukyojTxfpuqdAMF8vopQ6JbxGfO9MFj8GRi8/oJ2AzIgw66RxpoPsh7aX0d+n
2OZimTbMNXC70AxBMODcteD0qJ1tK1ptXT8d0I/qVMVuUk/X2wx3s1wGWYmmKmaM7tyyvgM3xWPY
e4nC35MFdHPoqfueagape2Hn3SXbcP/idy4nfYofgCULvGSbsDlNWP6aqTnVPreneF685CSTnudl
BYVDJn3pbLL7ZVJD4RnSADZrp7/XERHniXLKzUxQq9scp8wX3x45HK3s79fbKM1QlV2qxxY4J+jk
cjKXMu/T+jRSH3wsMltzM8MIz1DUpHzjel6vIwrOoW+tTTVS2QtjKw7lVo4arXw/lE1vwqSIl1rs
mNZwsSxhH1PtWE6aMN80akZhgAEGmjO3fCTGD/Ucqrx7KEpswsQP1HrTz/ii50AH39o0Wl89PHtA
bd1iuA+cMH8qSurD19pa0/2ipujnuLYRvFQqP7xLJ622dhNUuDc/CYAkTFj0bh0gyc8LR4WexcBE
j+Smli9YXqp3bMH4bJLEOIjCLUrQLhwhve3IAdH67tfuEocRJ6YDbpXS4ozqFGIXztqnSgL3oLPn
xI6WGmFDdJEogpKuzyEkuLaHSFiGcZUEhU0vpe3m3U+fD8tTSXe8+pF79GUA01zNTSQWx2AxamG1
e0HdUN1dbLwN7mjEH9TA4x7jB1T0i+BZxSGY+U1+XAGmO3SgB4zaj0TAQvsmVV0QfK8l85ZLwnNc
3PdBR0aOhtgVmiXXuxlPJY4BgMcqtufUz9NjiOdhon+w3zTgcdDWF95kROiVBJ8fl7DUxQGMrAxp
ODSbK6YInFKSLFkaSn0tlLUZFNWkQ/EhBpoXTwJ0tCyPdBOVoKZUFzYsRVTfkL1Zs5WT+E1LgWSz
12qihQQIlaPPWYPpvyKQhTwKN75fGlofOs8z7m3ph2XOIz+CJGDcWYd4aPGaiBKuppsxH3ZbG09Z
JMvlnFhmblUcZa3wL7ctyol1yXBYnvtiaAEqhxBOojgjTGQremBB2dwsOiKRQVOL1uI5rR2fQI+H
FZnTYjY08tQBFpYN1b9uPT4ndI+7X5Xd1TMZNOKae8f0KnlFwdA/l6BPvkxkj0G7WqP9o3Xnzr1g
wD/1OwnkqYxBHCM7JpnPXhdk9hurXfJz1VOGcdCufxZlEl6gZeHWSS2LgluNJgSloyXvQl9SMiAX
lrBMM+UxWU8hbj6KvOegm6YA3+mFex9qg6xHULH/8BcEethyM7/wSFQjPSRrB2gnpZaOcr52s3YS
QWMq1JMyfWHxUFm8QKW/ZcWyIMGWm29jsTJ9oaRTTAc2IZfQ3chRmIGW5101TgY8vZq9kJCObOR7
PydUAELagC9dzyRAEFza9VOjpC077Q8DH++ytr97YaaehwZXcOyx0ZGqrEr5mM5tNRzE4poqdmk5
Z0ARVfan8nz801FXpU8RVkSKwnimd4tADmef6GYmI701KjZdCg2zI3gWFDjRlAurTVbMD8EUhl/W
sjeGmDLXl31HUYw8cFhY1GluvZp7mKadeF8V6aQPVaPHr5MnWbIgm8HZrrTvsNChtiTcszL5grG7
HI9RrUV32HoHzD7KcX/sxlZW1TENW1pHlikIYi9K3e8Mu1zCvwR23lNE5XFX+03kxvRBdTM9EDAm
qQ4qqOHroA5XJHcKeesT6Sz3Nl0ryFJhiZo5W4zlYZUZbmgIUvZVlG2sikHlnEFYkEegqFHeiRvA
khW7UFcMyc61WL444qyC85q1fW8l8HRdFKNvvZb01EmqS8k87FcF5Q6Z0AdYT76z7c9hmjH7xLDB
ii7UUhko2S6BW68SGJKw41E4ueYsTMcFwedhXlZJtpxIdXWhpxYURAhMdzgtAODW2Hj0Nsi6keIy
pxn7TK6eLPDoJujCeUIFjZ2GrLhqEtwmMxKH10wBZbQrDW0Uu2RJRoplrYwnFYpLEpxx+0c61utc
vE5Tl7P4unkNhb529PfBWNI5zs46IolP4GZiBoqG8VU9+/eFM4YPI1MYrFC2o2mmDVg/0h5wsi2s
4JYUQvMtAn124xvB2l3A9L/l0Zy/BU6QuUcaqCdawKiZI8g4yjt7FjbpGWyePzqzzvfTimn1CJHa
euU3F5LQdDo+WyiWkMkXiRfI0ZRPotqG/nsr24YtKvJ+gDLo+HT6iVOgZpia1S6riR01hfUtLEL1
uaiCZsKsHcAx99Da32ZOC/dJQq3fpJfylXdruOjGTViXYY/rG5wqIGHCNgUyRI4M2q+OR6HOjNdy
rmaFGIEkeMKrygh7CHAQxmMbFl9RO8ihV0PtMKwCeUEUDb7OCracwBPTY+pn47ZvMHrYRGeeqgLd
C5FRJE3MET/lCS3niiBbM1EQULLE0LWJbIITpccKPNMuwgpAUSU9Ae5MVWGK1x/XCi0jyC9BDyiU
aJG4nuh6fQyqjEBQ4vgjiuAabQ2/qMD3eaitn4GbWpfryIERZceRbw0P/L2uCv8hMia8YLJFoCUs
St+JsyyloBKritYXfcREBtUl9agrVatAmPaS7JYxRvSjqVPvW81aM+JntIR1hHnEohBwBC+p2F18
/N5l3TskNL3yGu1k23pCg3hft6Ddd1G+hmOMDYhfwjDdoEvAcuoeP+PCKbSHEk29AxHXRwcNBd5z
khJtnUyw/e/YHfMYp0BvToMzDET0rRojHKgr7jNRq+60KAsddyL3jsVKjGUnKWK9k5MTvdWdGf0Y
ldDDhkiO76Kln9Q/FqkWhIprx/rRyCStoUKkQ31Ni7Nmesb3W+lqqoppz+cvE08h1YG4mjkmzkCm
6/VO2ILC9oTsLA2ZWLhthiyjDq5zQRcv5bM9dVSq6O8rhFsq4rzUJGCbRSni0i0JUHlATr87SZW/
1XwIXlAqGY5wuQFW0EmQtjEgyvojDeX8lYAhL3fotN5HuJKI3WEdMxoA02x/a7KIc2u3dWazAvgv
ynUSum+tpL0fqYLC6NS2/DxlkRcfpW/zQ7hjEj06Ldw1fuIufK56R8r9pCp58jWhOM5Ck8Vj0dmU
gGln6HHuu6sSZxk0SjCQpg4lpr+AubTprfU65YxcHyJo5cTWWVaxF1s6EpQrDB72Vw9afU0mfWu1
zDBl8EmUL+3UC0p85m2ZImSxtS34lo1jcWA73kURTLs9mzHzc5vKmrehDheabDmFHPhElePB0GnB
izx1EqPsQMII4Ce9sseC4VeOWOd1WJphthO+JtF/8hwM1btZUuAdpxxdyIrbI4ADaWXzm+Yq0vzO
4/kfK9T/AujyF+Xk/wDGMjr8j+f3Ka/+6oX69TV/SEs+lBkw1hiipPtLW/qTW+N5vzmCf3BJUe7x
Oxn7D27N70gbm6oRCUdJeO4/rFAuFVluYAO8CR0IodKVf0da+lcglusFPA8APSMbvQqZZ9Oe/iLy
+CGIj3DlzltFo8Zwzv/DvX3FHfoz6bysx5vD540CRqcoDcnYIPVn/AsoygIIBG7cEq8q0krw+OtF
/FvP0/9reCPp4iTD8UY+JhKOu+FE/92T878/lh//RE3/b7/+96fI5W/6w0EnoRC7kYxcG4aoHdg8
Gn88NY79+wOFYseD5tgBit0fgmT0m+cDWrcdAYgdQLH8e8x0PgF/pZd5Hkgsx3ZB0wYhPlr5L6Qj
qmCSiYzxN4wNHV2xYyV6FZMIsLlnzyXmO8auIOUusi0SorxFXZJYpIA8piFehY80z6SULXhqrDr1
rdUojLiH8lLJPYsytX373s78P2Be/18/UjDq/u0j1Jh39Wnyz/d/Wn22L/r9uUF9/vPBsX79959g
LGH/FvCkRmjdwokciD//9axYYfCbHWw0PtD7EhWbP/sb6rUDimt7Hv4hJQuK3pipYe4En42KHUb/
8rx0C0UzXRFulueBInbl1pdl6UR56NA446nEpdxEY9CZ6rpmlN0RlDH2fQI713oQVk9Rab9ra1Wr
KU4o2fHdQ4sMrq0bL0s70k1VGA24XuRSrH5ya+ezP3MIp64FV7Ve0PxOCpqnPz9pP/ALC62rH+bx
Ek5NA02LqwY1V1CK1BLuFGSALFYTAdg7Js3OfNNxgwUtENmEWwDtLOq7rc1YH5aatrNPEJkh1s3U
LPWhGFFND2BjlHvq5gp4NINHk6LVmERbdFmhWYU2nds+p2nEwCQqiacDBcB9MWeesffjUjvlER/o
el2lY1/eEuHW+aXOKzSTrf+rbz/1DLf0dW3n5JE3jyD2VA0QDbF2u9lNAl54ei01UREnTNO9n00R
dR9wrWkGkGjfiPVB98J3aN6jqO+gVmbYPNEtMvpm3US05yABQKPJXDCDj6hVwbFnxu9V5PXmaqkz
ca/XhKogpP8WEIy/WvkJQSUc30xU9ReI9M5h1cJ/L41iuJVjaXK3cLOIrZpA7wlN2cYO4zhfRnzg
OLSwC+OBUEBJaQVLCxOXMw6suLGrKYvLkX7OBJKgvjSZal+nOiP9MixWyXGplldzNADTtVa56uOk
62SP2twcEwrkbU7LuC7ORaApbea2LH33SREoKr/AzrKKn5rwEmFZPAcetwFIyXdWlc3b2gNGjPQD
y/UFc4uh4J0mqX6lQvw3H/bg16fQOKjlpPfJVGNjG12f4NYsoidwJxVZ9IyO413G6GDP/Nu6A22R
c6QkqsCVjyvgQtNiFk3l/bogtu/sMqu/hUCMjiRSCz+mJpt0mU/+l26AAMVlLl2crlQ8kLPkoAsJ
bPEuZkrpXhlZtk28Ygoit86i+VKHerpnC4C2EnSY1FY1k52G9m7mn43TdeYQoM+OeA/JE65uO2mc
shT8cZJ1l75NDh72mOzQZEBn9ZK64d54cx1XuF6da0dRY5uttYI/VFfgggSnAPsKQOviXeVKKtq7
MyvdcFOZjnB7lBbVE92hZpLdEBod2y+irZvxnRI+7wi6az0nE2Gsy8HKyCQ07pS4P/gEQ61o5uSS
9KW2rvFR+fpMzRp3moZxzS/VV32pZS2y+zkrMfyoxDtomuOOugI7fOg7f/wxwel6jda8PruBsd7G
YSgTpPiVnYa+perG0FXzFJHZp4pygLicRLS2tXgmeDgHAlTb1ETfIe35vPNZ41NZMyRk4tOho4DN
6iVTn2lCez9EOAK41CVNusZrWiBYN7n2DsOwhucVNeIwzjkXRrjQZXjjd06K68Qe4O+YACvAp/A8
9Vp5RdVdERMJ5zNzEl0eF0taQFopigOMikh6njZPZkxPiZtcz35e3RCezx8duACv/Zi2L2Zxp9el
XKI9FeuBTfrXbLBll/tXk9KwUcQLbqL60LSBOkDABak2zv5pxZ13P1bSdcDUakEEP0yxTFkdaKyh
sMJrtP7iBjgmihFZXnUD43vkPo8NFL9jZ0qzl9lY7qVXeysPxAJYCTMwwlIiZpqeR3mjMx32e78O
m/Y0ul6Pn2ORSTzi/O0B6KowbpIqvUXwqeEYtr57NJ3VuN+Uv8ITD5Z+Q4i0rB3xqC2CVuMKp1c3
W2QcXZqG4XTChhGwlyK7jYW8mfox+LLh4mltbtZR08+0uM5u7l1N/NtBg5hnilW/uqot7tcujYD6
0fq4kBWcHWSHyozJtZXMNRC5RV8XKpmfWhmVx0qTQdnbVeA8Upbn3zUEsL/AkOqtn2ttwnJPPgAN
cunrVDSstySNM3epEtBb2GpjxltE6tnJcrqVcYy0a/JF115ONnCJ7P6+h9oKAKtQZACnyTXTgwyY
LZzdBre0zvPg24pjpIv5HhP6FJ7s6Ii3rz832dztnSbl7fOQYDGLjWjFkDMsL9rl7qhm+sYCmT8K
M1tXq9c1JXMx6JTcuBVjmqSVGzUgaR9E0G2jCw+a4mjjj2rh1zKxGAJ0FC6PLkXOS/qVi/H0AlrA
JQHdwJL5ofGFvGWsSz354Hlj8FTVCQs0Ec4yCuuj5uMJJSTMQPsFZuv6Lowu7rqAa/UhmYvsJh18
tGALpHlEvk6abo+zpfEw21WAdXQrzUSLuGJ8xlea9oPr9PYtTM3u65ZFenbLbWKpRzoxd2CewVZF
/Fnn7GCso9n2RM/Z3nXAINeBSwh5LnqmIoY6c/IXmFCU9CuM6EaomEAUnAF+NJXUp8mz2/VSymC6
Y3pLdQYBZBzDMwNnfqKBNZ6TrsngAzRM5Vj5PMp5nMx4R85JW3UBSwSoSwe506dZI5YUwANJL53x
MtR6dnmtLJFepIOd4XZ0Tc3YuAXu1++bmg2avHOWLEf2eOd+ru3N6qKJe95xZlpY/orqNK2GVyut
cs48ReAF72NN8OOENrgQ5nRqqlx3CIfO2aMEtInHiEZQQF1J36BEzFb1EpGfnw89xTYaWklSAPrB
pAdRyytvLTjoDMU7Wvf4pRqSBirJy+bCyQoEII6Pejqx5U4XFhp0HTv4Vg7sSbxNUZUiFsIdxPvz
nxyd13LcuBZFvwhVJAim187dauVgyS8s2dYQzAlM+Pq7+r5M1bgcJDUJnLD32gyKh/7SBUlsztDE
XbnpIJD8rdkyp6c0jHvoaAxVppexqOby3nHi4qmOOfY2nqzb5VQ7XuNvGtbhz4ycW3/rjzEnt0uK
2y/Je85OR3HTvifF6rw5reVLQ/oevztM9KItM/j6Ress+o2GXXzlgFba+2SCEPWoOapu/E2UDG2V
Y4YzFubVXko5PXXEA3AZMxUPWWcWYfYLhXP6p8puZObEjDVy7SJJ1XUUEvN0ZAWy/6nvsb8C1MRX
G6fC+8ffFBM9smT1S9T43XJcwpSqRDIN/2TV7oDQLBwD9LB1ZkD9PrSpBUiit2JDcXxYW4NFXMlq
GLQ5O3VsQiK2OYtibrnf7Rhiz+ux+YvD7IilAjljUiKRqmiZXy37+H82A2q2ujUnZD0thr2g290A
qTfxE5u4OHgGY8YKatBuu7yvuUna/QDwnccXY2Z8SDyGpUDn+vjKR2zgOiJiO/W8VM8W6+I3bFKo
oWDiXKIGx6aH30r+FV+fGIty58/IU9lXgkTkwQ85wjOlpmBPAgz5V2Och+2lh1lX74sqipu73iGg
szt6cOsCtAnIwZpj2coZEUMezG/rqIp/QzgM6JCXG5F9GCaxLWvwcdsIay4l+Gyi10myJrjUiyqy
XeGgIj5MdY691pVAsR9Wm1CalINGTxwPUX/flCg1qXXJGr5HWdB8jz00hH3Kt8/6y5XpH3AWqXny
gdUnFwNn9Mj6I3npeXqI6vKRqX8Da83YPVdjVO8BtDjdyxJA7HgubWA5JOGcMWGcZNSxA4fD6793
rD1vCuNe3w1sf6PtFCDyO+IKWBAA9xXrVh1G85+kFr57IaLBq7dtB+JxMzZT/G7wz4rD5Nby6lNy
QSDIkSNsAiuafO/OE9FaIu+CbjubGdpOwJUEjyb1VbFn5Q2ObCrj5QK2aobp57eh2oRJVdRMKCf7
YpaBvLxa2Ojc1aAXNhT18MR8FAnOoVOc+Hwck39Nytz1eSzkjPQYuOx/WVkgqyat0X9DqR24DDbb
9CEfRy/7CnDJIK1QNbFlkd9q+VS0NlRsx+aOaOlaRn8qYsmQsPpJcgmBvSnWkIY1CLdykKE/zPVv
r65ncce1i2alSPtweIpYHvwQflrULBDyEZ0AfcIZJX843jlWpN8Ljg8UkH3wXCF+zA4MXzXc/mjO
7mk7EWzwt5tN0zDyxX4MMjM7l5bE8quco9q9W/OKJPKRQNp/rdTkHkZj6hR/FJCp6Z+TJoBhcrKU
bs7+bKbinIPqDzvdFdvNVN5NvZddAvaPFGpp+ics/FuiNhv7X95C2sAe3pH+IAKArUXeNtUz667w
g++ZHN6g5TzYoLQC5NRWwwRXpCpCsIlJY94nx8jknvzJONxzKmXjltTzyrt3Y+FjPc+WsvtAVzhk
bwB+Jo0KOXKLFwx5VX8hsDLDiN+k9HzbGlNVeV7S2XHuZ/CZ475dBpxzVQIxDoCUpz+9vBnSI9H1
65uqrePsW1fMbKz6KJ8e5BIkv9EQNZS5yB0MEaujXVM2gdJfiH0N8+VndkzrAzEu8M/ganNvMXfT
EeV2+jLa0PkAki/fiYMez5WT2faDQBa7w8Fsvjzup+g5J8hi3JCjMvNMI5LbsVyxFNQEceY341vW
A0sDI3ROQ68TG2AXiv0fjLUlSItT2NfRMWO9yDpNh3jki+TeXZIMP3/hfginqngqh8THKlN3A4fO
iAUonyjhdn5YxaRX0b49BRavwb5np2KIA1SeBZqT4ZwoggXcB4JvxDYI22Iy6WCZUYZqmJ5B2Zyc
bl2v6OBjxBI1Me8pd5ckiLjBvLTtoj4ItwnyxQ7OXcsbXcd+U/7SPAv1feu7tBTLQMsLlIMITfIb
fMT4cLbXA7gxSSPMgnTLtC4/kqGynCsRFX8bav5dwoLndXHqxHlAZjbscdwE5Oq43T0+z5oGYqlC
GvIVeWwQOlXyHbklnQvyleGxCWa2IWOU1Re/UcvD7DbL+NV4K7n0qA9wsKyhvouiYboby8H+s14Z
kjmCJ+yhTNV0XOK0BYKMUHsghIa5zw6/nX2pJQwC1n9ZjPcyXswr2TB4ASQSWVwoNYzbrdF6+Gd9
3b8nXjgFlwHcjtq2hdNBLMjC+D0g4Pn1Rnm4edJZgltLQDZmKRJmj6Oq12/yX9xXMSv3I1tFuk17
K+y+hF93bCLJSoYF8Exp20mKMpnbByBCfKI2wg8Kx2jAPmgCqCkBnEE+kYDwMtkt+YQBR8+PYPyi
YwzXON6FmRHEj65DdDZ68fYxYLTlOsrRT7YZdB1CztDIsaxkBb3N8p599ciab+u0A1bMQSei+PRz
wQfnRIxEiXyh9sftQBX7RFMdJT8QR9PPdPbpORee0kscqOYllwk2AMPlX++oA0392LjoODDQlrHc
S+M4F1t5To9Xvmr/Em6nwk8jpoCI2jEKFEzJsr21qvK+oGtdXrjR/N+YeB1IopNHGKvJqs86bqL1
Alkg28rMj58jqfp6OxZ98co2rgv2xbo07NwHtOusGQGn+yusHxTOaGzOSVg3n1aFfgcEIEueUjsu
pMeTMYMegYuECpkb/2TjKXpfYl6u/TCrtbwji81MZzASItzlUkzf/uJ7914gYGmDwH5Q2Tz9tUq1
JSrUQINziVOMZFP6K22x4CBknEFxYOxY4Mq5/gkQYWNBca/+azXLGwc7XdjvYwoYHiiJwwP3fewe
myAltKUIIaZkCTEwVKZq6Z8d3NodUTm9yNhp1zw5rhEzazci7mbu5i7wR8bbtXkkP6i8HwPU5a+Z
G8OU5xHzvlNtsIMD7ieuN/fD8OLWa/TqobTb87bkR0jtxVmlYfLsiyh6IrQEqBGB8hVZICTb7ozv
xpfYR/TF4EA2h2VtinekVNWpqkZMwDal6T0gdyVJGllB97tKotL9MEE4y7t2YAzMYaGAT6febM4j
R1UFwe42jkBJRowbmqg4OXJXxq86twLGB6FysBrH0j4nRue/ReJz3t7GDfd4SGj+Y5xUiLtMnPOb
A5K2BJgpflxzJL4oqaBksRGq/7VcZruyHtlHTrKnWxeiB40vF4H8kSkklUPcJBeYyaHcMk5075F3
TP6+85sWfopyy7p/D03Zjo9YcBf7X4Oc8CniVlofcrsyDQtqxnNz5aH3S4SefiHcAt/X6lntVgRJ
3b6/Bf3lO1sFMyHSPWfUQ5h7+C9Qv5X3rUFP9+7pTCH885Zb3jqHVEAiQDms0bbNyLa7b2XQ4+wB
Zcr2K0JC1KPUPGg13CCSQNRl/GwHAEIbkbAeeWpaZWBOrIk5pAVNLmY+EG9rhszQu6USbXp/ctoN
FL263mLGrq9B1bLxducx2XpMKf/lTFmKXRTS/x7m0Trgf3LYsxT57SmQaJwPGVPqR17l9b1C5vGC
L45JQJ/NWtGThxO5BXotoRU36rjWEcRLCMfQ1RMBgBZXn/pcwqC4Ftl4OwWDAceQu/KA7GfEjtGp
bVFYgM4Ek3LGTE+ee6bn8rNLsVxsJhGZJ0+u5l2Xs1Mg64xUcY68tY23nUqyt0pPPUZ5uIYYmCwQ
yV3fV8F0zXSNP2ZynN8luYsAfckogLYwrNP8vrrR+HtqI7wcDYItItSGdKPAp1JZEB0nnMVnntTN
47teDWcmLhBn3eMRj05ZoFABN9il1iPHad08J4WIgRGuGnirKmPGb9BzObyXuIu+ySjke2tQSoHV
DMv2URbtfKyCtv4NtD69iqBadzm89z3ufxBBATHZ22EKEK0yA/FPmYbYtF2Zhd+0i2Hxb+zAtjJM
09iBMf1EnhHXGtH6aapH/xz0rv84NbHzu+jn6cr31T5qj/CpSVsyrZpahsdau2IEVin8H2J4iHIr
AbRhHg3aI0Le9CcbIvVeEDum7+ulWcBtkfT2K6/K+jmtRX5KjKlpruN+uABKTYptKgV0WgccabVp
hhlAVi0yBgpeiXDiplKP/pJ2pP50hRjOKFxQvpAe0uGfy/B/FysMq07ZWm7jeSJgzg1s81syjOc1
Chv3uU+IBECsYBt1ybzIB+8GqGbZx3XmktFo8uFkosntyKVfSSaRxOl5ByNbWR5LNeEvTjBPe7sS
wQaXf9Os1Pau0vFdsnrBr5roX7WFdTwz+pO5uAJd7cIfBo1waxIU8tlWSIBkhwrl/T33L8BB3czx
cV6oeT2xtA9pV/oEdVJfzYduDQzzBOFZVgcqAEu5io5XbgzS5wmzqsRKRt7HHpVrkNFGGMm4PZLl
U7OO42eyyvQNCWWQcWxpFhF+P0eww91Vjk9KI86LJoq+ZWtbVTFdK3WWPU3kMzz7mvvigYQSBLn9
sGrnP8695BPBW9BcgjCP7jH7yScm7HwEXiVOfdqobidJN0L9lCh58TMMSl+hLqPv0Q/L+6Rswj2h
fN1n3ELlRf0YUaFaMUUn16tmvP8UntUBCRpjS4TZc33ioMEPWgxVvXExqyKyNLp4DICbPpeLXuuL
6KJKbbKgjb7JYpHuviTvglsGztIua5Pi4Cum/iya0CK3ANjD7ZTVKOOs6YJlUxRFxN0CpCQi/3Qm
85ropWh5NWFaHCsZ+RcMmcO3tSsvryq8EVtVIKJdrIV38mMRY9IKRIZ9P2kqhGfj8FvjQm0AJmGF
TQ/TAB8Np6zJzxgjbmi7uV8PbeSJn9FbGaego2KqlfUMZWizR8BTlYFFQb2//okocq6ZMwhmvaJd
Ht2pVH9TOTYn24nxhXNlgR9eVskhmURy9aUAXBuyvNHHIe/wtFpCv/O9j+N8W5REPr+QsJCH+8kD
QHXoeocxgS2XfLtETvne49fcVYMX/+fkxnlJG7/5VaYWPm4+xe2vzLgTM6tKVMUeEZX/PESCrA2G
lM5/vQrWe0bnXnPxJuTOPI+rWTgNS9WcujhFU0ejYwkfWZm8gfSI8YXAV0+fwlaDUCrXeFjuNDhE
TaBPYx69WMjorSbYtEMP3yJ6Svml4AlrU3xk3OFFxzULO1r7xp/vjPJRfqYRjKtjBN1vmys09iDY
4VyQhZf7uNkNmrijiXhZOIQT1l0BPs2DM42R96XjpQv3qJ/RDue439pd4wowkZAKc3fHxNMQr8mo
AvZS5lRoBSEql8iCkSdRYq6tr+5nauS/iY267KHsJ/g5qgU3hakI9PUurHkQOfIK/StW3cACRkzj
q9fmE/iaUgQ7Gkq6rkwJMNZcJmqLOy9/1YWeoY6iv6XmzaNpF6Aw2NMTEjJEUkPn2F1UNT4zaeER
VbkZxjJRYFIQUmFJFkQigOYsme5uA3gjx5m3/9XiIMRRyL8/bdap7vttaETKkwx1NoakkZMj04Wf
/NmRJAGvPS8Rs1d2S+O3lUb+cuJhfYvy25pK4c6A44cuDhZ361lFhYTf8kJ4qS0/sELO4hqFte6e
fZWy9cSrKgMWdUHzJoo2eA76ZqovRa7AaVk7hLi+O0yC1JBN+1zHkQhPLcYOcUyqlhTnOWvD8SsZ
Etn8Vulgqx8LEnLlIApp/5Wb5WRDFm1RPnvxHOGx17GbcesXZv7X13E7bW0yqmhPekcebBc2eGwz
oViL7Qow+S9zKsZlFCzzd2s85PQNP84NeYTzfYJ6Uj+sWNnxNrJmoIPWIze8N9TuPoIzX34FQxd8
S7PSnMUAY04Yp/o/xDiYaKPysR1uXJ4CLlzPmDw904d7lzGXY7b1A8mSo5YAz3DUhPdlUC/I7dbR
R10XTc0j+wYyC1GQp/qNiybsmfKQtLrli7yxfJhqjO8oDxJ7caamOuLTXwIoHW3MmpL8JOA4njXt
dC9lRlqPy4RxOBCydJutM/d4zwrJU2rTafwPJb+Vl2GqG33hQ1V3LBsQs3ZVT449GjsLU7f0K/dt
CYAeXuaG6Gpu5bUhyRi9AAOt28D99pVaRACSjJRlnsf5tW4quUezsX5igaIxAiA46EvJaTGdly6b
3TNBaPocdGIN2NYxp/Ciai7+MFwXe4ATcoHA0Ep1DMamuLe+ly00R2QDFaMBWOgN9PI9Q9s7UcYw
qoJSYPjRvNVR6E8Arzu1Hx3c72Sh4sYaMAu8Jm0XDm8orVcivUqyMe574c7l2Q3EsvWXyd3Ppevc
sZFtf62mCHl7l2mNV6JtOvfenXv3pVCQHm9Inpw6eF39YIcUcSCHUZGJ6ix1+W4WR5ATyIbW35Vs
h7AJoRP6JKGwu6MUZ3G2KOxJJeVuUL7LaLXfzqgt7w+KhQ/uPVirMRuKKrsuBDVY90Rx48wOvnFm
0Z/kmensUJVeFzxauis6+3BoUFA2/Zi90qmGCO5DSr9TkjLTAZIUV5P9PQzW89cd66I2u6bjUo17
6og8xn6YaLq4azXKaM73qm8nMRwseT1BfMybIMZYGE5zvfOhdxv1Bzeh8FCk4267N0w7p2dHc0/Y
XToOVUqwSZPpkGmlae1F9a6CpoAjzR/v9FSaqNk3qatkfda8mfNn4WepfGqaKcw+gywBY7612FrQ
cPBmAD3Fg+iIBwmBkyiNgCzP49r46YpDLi+co3WdjoE3e5r4C/Br3Bj4OHRRGWYPp51v2JIBBQux
IRCVEwbTh1mNLRKcfOmH144FDM4DXk2dv6F8JjuWBhogsL00uhXFsm18X5mVqIi5wdVPLnEm9E72
1HtwkBhK4yG5uctORC9Q4T2AOwybPySxJlT562Ib0llEZiiKQ8ksicdF+fO1TKgWWDCxLKNFYIbd
PVULZPkn/Dd51W07wnlTYDbIcsLdohw1jbjpyjTP8ckwZjsJetdm4+LiGotjCs2AIhkSFGO4qFrN
eNKMrKFiE5eU3RWy6fQjJ4ehnma1yzqwMgX5FyjYhgbFOD/GwQfm6Xb4NOQ8lwPmzNrMTXHBzd82
gqhhM4U/jQr78B2HmpdeaWS7CggBWP4dEV6hInOhDy2ww7HkenSSyDW8f8yXPxqyZM0+Gryy3rPs
53CrfaQj57ZL3eKBQZpHyo3pZ+jOOjLJsSmTOP4hXArmN3Y/munmhN2u8XZq9dfY35JLd5MDNamm
rd+zvJpDsoKQpuOmmAUzQdbERF8/ehoqwEorV+a5dyK4RA93CMgMCPWAppjSGf1I9q/P2Y3divV6
ABFkCWCS/rFcAJvPqPva1LWvhAR6/hEpDbt4KiWjnKNmGgMBekVi0pPS1XnkDYcWtcu2Cet82ppI
mfFGzyTOC8dlosMz2wvTnMIYhjVxXY3j7fuinCCl9mnBOAoKwxodnR4NenLkbJgdyKcOL9FuEB3r
4LJYxfzDCqbs0wO+epEe+P78/gwozxme5zlbnP/yKBHMtnkr2j9dKlis/Odn5HGxGKxJOd75FMs2
RkeNpzev8CY4KTeR43OD3qLvRC9++qUb4ONgoCmOJfqS/iAIzpgZCTMKZinHXG/Tpms5PnikLrGc
lb1eLlO0BkCS8GuAR7BuET/FXlxzjcJsE367Hdo5b147EJ7xf2IIgEfrnvS/a5lVVKh+gsGEjXGm
JbwbslfwFzLNcu/SYhCSVarfh/8NpInhXMycutpLhstDsSuslCQPlRgu76dG1W+OpFkG7+LG5Z98
cUxzWM2KMJi4dMvwBAgPMpvUbc52QYnwNsJASQyxicLPseJ1Qh6mjkXBfiSciBSCpmnjPdqwMf1s
Soqgs9JiEb9vO4LgPHBhh18cjy0207lsiw+y09b+YehwDRIkObgpyeVlm9q7uFoGbAOylqQdjRln
HbfFCOHp1kxEEpciyfDNPpGRtod4SB21K/tyFVyVVi/fUTCk8gs6Uu9fGURRPG9iAtgZ56lAlMea
5kFA9nXbwWIOs0NuS06skEUyW8E4ZovqoPcpCcUYnTZgmF9VoHBF7YAzO4QWK0a3Hyl74wuznMac
SaXz7Sc8MKClnUhGwoNZuHfxrp3Wdjmj05Hd/TQqP/qP/640Wo6CVPoQIdLvyBQgerO+LM3NVofD
lCeS1ieJQN/nYPcPEL6W5IA4sShfSEZIt2Rg0iVwJooAZAT38ERX4ZUzSv864UfzULO+in8FJDmv
YCqCaR2IP0u96jIgXUiO0uWsfloC/ucUOg50303uDCucFsJIImqsWKMgeMIp7XVbq/q0Z6izyj45
B3PaVIcSnEX1Ci+69l44PxBVHNmz2+olLypd7kDGGI7zoayq9ZqKaHKovaeMLFEXC/n4oUojmp+p
0k76E7TdWLxwIjdsolri43c9Z4289sJ06sCgsjAftGBRerIpE6bvEKt7CKBeMpt65CGfu3e7tDFG
O2LR8MKPWhvyGdwZfx8lJvuzNbCZe8NFhWv1uWYNW9QVK19qLxbfi39QRhbufypcWjxijomewdJy
3rFjeQzTScKRlrnPF/mYr1WiCA1YXJAh5yqcxuUQGOOQ/sY4sJu+p9bF10M3748Jz9PotgWL0xXQ
7h1jED11KLjAXT2uNuJzgpgT8f7+hRRlp+lxGpul/Av+nqaQMVTWmGBb4lxvvKsbFT48RjBI7Tbr
uhFDX+Hk88YFVyb25OiN7KIkPGGBYaRS5kXp0rbyON/W86+yaKL2pEduUrQ4wCOk3tRxX+dfwWSB
b++jbEatuUGnMdnlUDjseZYbbaXz7lPfHdUDXRQBH2hlEG48Nej6wDkUSLeKE/ITONQVd3j6mUi5
zsW+NdWastKfhoBiFVtcBI5ejfyjMYK65xxqS7AJwS2wY4HOSbRLV737yl1dQiIH75+edf8Fu0w9
V0IHJIFrYa5j1wIc9AEa1Nu6dwB7CphLCHbBVEQjqghwUsck8iO776PKo9Um5G40e4B3TkNkRDHp
l0R6PfDSxBTVj5kY+z2i5ZLzlxyJneD+6VIFm2II6fOItkmC6ohkcuShtQVEMlpaR61XGA3qAUtk
duiTjvSPHH8hC44CwZzjJhN9JaFKTIZd1T/V4OFPSdSxQ+9Np0+2tv3Dgi6s2tSuAXgBO3tncHWD
Ycpn+6IITH3U2P8tq5gu/+oLcPjZ5AUX37shDJe49wjdFOIrCBR/HHcz5wR4h4+WAJFdFmjnm3JT
ka/ou3cun8bWmVqCKKFuxIexYelHLKqCv+qXO2Fxjm3RF3tP9VRNj1oLIbGzj8QpiSLB+UTx8AAh
qd5JgBv3ZPs4LI6ZQZ+baKpeoZCDylnq8EVChNpMlgSeLaNa2dF0rwj8OCE+ajrjPVGo42eIjJj4
gaw+hlWb7touyrZzMg8XEbv4IJ20b19pmmBF0lxolrJxnUBj7wRho7INtwwcy0+4hqyVw3r5zwnT
YH1ktZNSofWlOhHkp/8Nw4wz1ecZv52WWv4tle3XLaQWWP3BSiIyvx9xJ0BF3go/e4hGL/8NRwNl
C5R3/x3BLLoMtQZUB9PonfugjkD86uQqQS8QtpciTJEwV/mEe8yEnK8tYstmREIDr7xHNNlD32jz
aj/6pTzl/9fmMlaHo7EupdxwKTgP3kLbiZs/CZ80WZbhtinm/s0xPrpdvmB97xXLLHEQ8iCmfVnd
Q2SAZA6uH6ELkQEeS9HQtoTDColTv+8t+S3r+hDAI9yyewO+D6Ni79YGKQ6XiuTR6BbAj2RUbhH6
RCQe40g7FmuUsm0jE5JLj3kiW2FG3XnJXn6rvSKjU1+Qw/t6UuhuGZoc+0CrL0ZZxcEb8uXoRRZK
cS8YFo7KZU4w59l5QZPxuIZ1fVljTbWeT4FlPomK1Vyl5TWluateS8HSnolBZP1d2PnlHRA3ul2A
dhutaRm3M8tdBpW6QuMVFOSyNrZgOQura0FIAMrNHhLJ3AhTkhz2bAr9Wx5f4ZEIrdhSFGsX7YRs
iRuimSfYkBCQc+YVw2lyCoztHcPZc8LZcx4NJLDQFuasO6aSZV2Ndxm/+Il4tn7NRprTyCpvNxmm
wvQMkT5llTc/dnNB7Eqk43tCoGZkXzBnHtxpZgbtBAFJalWMpMzzhToRmikuSbioPw4THrgrMSlR
6rzKJr8FdtX2vUlE+eYUpnkn9CO+yKWX+3JwWYyCrE1PVK1sNZJJ+5ABxugjLGeKTJKDVEoiyLVl
dHId53xoWN+47nUmHeA+Q87yGXVdKPd9VYANqoIIaw4Gh+ikTAyVRQOkuGAf4C10x6p67EuDoCji
kgG94vlY9l197ZGzZAdTwvFdpohUUYXiZUvhl9WbqF/MQ8FG77P2EPMvoQ/GlpnPoSe0lgVqLDuS
SU39xfNc3GUJAVlbYorUvhfwedoyCcWG9UHwYLic0Hay5+SWYCd1CiK8GgxGTfLGKNpeRzr0T+OQ
+MRWmyw4xKTpxmuYDqZ4Qbc6KaenuI0spv1bOBBj2oPv3ZzzlKjXuLRmp2xpIW66FM5PAzFCPRaC
Ln9twmh+CvkctreM2vTgcub8rGhZ27209FYdUrlv6q94PdVERuwaSDYvNcaOE9QomttNFZD5bLsl
+5Vzz34Ba8uglBWipW4CxgjwO55pqvHJZ7tpNhOr/MD/2/ZJ8qrbXjEroXBh0jJ0sTx5bD3K7doO
E3hYlgLE7rDbeqJxmukH/Op9QCt857Ve/DZG0vjngVnWcbzFrDxaZC7uhsjN5T1NauchxebCgqKN
n11mSGcHl/e5YZHQbpjcR+5hTRyI0MybfxBg+v7TsgzmlQnkIA5p1o3xbqR2nXlHU8aXdgXyvEuG
coKfVtVY1O101oEvLtz/ef/W55UXQxx1uuacDwh1922I2TZEhyk3TXmLGF4yAmIO6+TDMGGdFzzc
Ag08dFvu8GdSsft+U0REGGOsPjeJrvZZWtTV0elivR5TmTj2szJtmDOTXPjzJ37wpbdjfqbGf+mi
JWu1MmMPyGYftY+zEC8m8tDJzmZFK70XKi6HmX1HoygGdTzk9SMw1GlmQBnnxXPisHu4dfhuglHf
B+UKldRJY++O625WnMZkW7JRXUcAN2BZJZIR5sXZzgHQgwy5shiq5baJkb9TMS6GmZm3+tkVcpZG
isCecGZhzO/+hZC8olopxm68owKLCYQfA+/JX8BVP4P+VQ5Q4aiPzqBUtaKB5Cy8cAuSreePKECS
EBvBrksjojwWMS+32PeUybZI/b780MJNNMI65PMHSH+AggszwqwK6f/QIuJB/lJZSKMYNZ5/EITo
mn9QfkeI23VnLpxd4tuh1Oh2qz/y3YuG4gesdsHL1XGIbAA8FiMiznQlWDZXoT4ly2xBOVQZfOub
YcTmjlFfrem67lekMxQNeKzhd+heSIajImIhyz1FCRwypM3uyI8s8k1CyC7Kw0UmXXeXwd4I37Ti
x3D0pY27/6ppKgTSAX7+1Kodx/4pNkMX/mZWOx8YZiB6rcIw1lwlbVl8DCuZdMd4Zku7M2ntH1I0
vt1fPDWt4bZeA/elBe6ZXVm+jDVThmUI3V21wGE4r0Zjato7o8HptvWhjvlnppD9G02p1Jg+ivri
xkGh0aYDjnjSS00y2qZN5gZJVcf9/0HAbujt2hWnwl/f7RlXFiG5PIllg74yQUuVgW8siX2kBhEt
FdTACbVzZkJGe3LXEqIlRcg8ssZfAaFgaAkR9ebkke2oOPimLyChpCVydcepvlM70bPajBkK9Hg/
ARG/1C/hVC/kjeVlQHZiPcQn7WbNYRydYrkKhq/YM3VRZmQ8dcP8N/Z9aFZJnlR37aLy8DlBfvOD
AHnOz4GpSO1dSi7omz0O80WTpn+rQQ18c7ZgjLc4wUn5Qf6Tg5K6sFwLyAaOnfWK+vfHGUgFt8c8
zLz6C7QaHjrGX341HwJ0qrjklQ35mkGTtBx8HWyPByRWjcaWv9bp384qAG+jCAdv3M0EemJ4w3I3
nLxVJwFAzsYX6M9p6WLnNCpaWXLJqt45VJVKBDIYOS30wViokGYVUVxmTyQIzvJYxdZUn8K0K1u4
ro9tcZiWkED2zHFUuCko29ttVckJtxYULp67sDE/NoyxRsuqBqTNAYIgh9m5RbCjYY3FE9lDuwBY
1UC31/f135aQheUOXXSIvyNOjS/e8XrEsqKYmaf4X8vy0d63BWEAm37O0LCsSMCKe11rqEjgPIuc
kaU1Q3N0FFOYPW7zGx82HYisty3K++WU9cC9zHYd/PpPBy41NpcZkrZOdnMgq+Hii+pGGB5ypwkd
hAG2UJX/CqxhXNe7IBQQt8GW96OVuy5h8o04ZS7r5UEPuLWaLQtC1YVIeIxSGHiYg9cAzlzUwEw6
HaJXM7v+CoahHV69MSWALsCizGNM9RIQCFQLKDTnojDqr+UnRaADitN02fukQfZfdY/sYOMTRkVx
7bHFXDd9SLb1edSh1/YHoGi12esJrDGvRKXW+tFt1Mw/O/6PpDPrbhTplugvYi1IMkl4ldBoy7Y8
2y8sl6uLeUhm+PXf1r2v1d3Vssxw8kTEDgEV8dIPzWxd7TrJPPnGsioDIOO3SXBIJct1Tkiyb3FH
L6puDaBuAmX3MS7lPgoLEqTlvz5PHPHrAIni/FwZDL82dU4hFbHtFUBQ7J45+FJWJTSLnStFMvhR
a+Ha092c8vW8tCzD553E+TpQDpjLk8qxQG3s+rafMtNs752WBSnueFjGPJWa+mSRubrjmRRv/RFt
6oxPHxdhE4+/OapimONFckPBwESmacrOOokme98GlQQUr517AFfk6Nqm5xm069yMogiVDJNDN7OU
HS9RUmnqtvhYkunUNImytoLPl5OLsLy/a1bfyrdVm31rC1D6OK0LQC631JDKPRYZXKTwe2mmSrxb
UhXoDmAWH1JLNg37pughyeqCX8BOyaG/tAWxRx4KdXXFAhudRaPqlwVrbMRpsp0pp3LNZ98hDYS1
qOVmHGKSvAi1zfToWvRB0I7tOdifcMAOJ/wW613uuoRK8OIWCUExXpOsiNkQjJuxDOrsYCCe80c5
BdotUJjHPOg4hPWzSJ/Y7nv1nayjkSvfntKrUgGYIkWu/CIMnhQO0cimLpLouGX519mP1YCQepM+
cawDQLaeG6hAhF2L1gXtN5RiE1NFXXFjd7l9cpNa+LuSYIzZVx76/FZHCdhiOuc+XCejYCsYfIcz
TI6SVmA2tx68taA6YMDFtpNpVNshmCGeGYaN6zaF5wOv3u/iZl9JJxkuayc5xRF161bsCjlSFEEi
KmVYrDbB15xYzaumiSreDqRzeA6aqFtPpatG58DLZPpZarIGZHBw6TT0wb6JYKEjAUxuhauMDFJ7
N+LgIgi6BvQyjTTtNsUsTyx73WQfdXTyuVZywxsjg797dLD7hIuH5b9Ekdi9MzoYnwEiqe6k1Tq+
OpOnWbJYQ3ZQTZTUezvgPLkvdS+PXZqJmeOzU8rHjk3KU0WN3dnIyagHo/v2nBUkBVXCVE3jxXyi
mjs4TX3nnRSovF8NnIf9RMJ6XMq8eeJ0zK8LUM5QtjuPZMevHuLsCGxFH7lVErpHkokBrGPpdk4X
znYnh1gIQc28XYNL02ISPBrIfcnedhfmtzKx0EktnK3YZaIJYR0YnDpok7Q7O2VO5aU5mv/6eOZo
yxneY/O3UhNGL0xzl7GX524GKPwVJMg2L06J1ymMxo6FB633F/IbCbIx72nBoaHqD02v0ymEd4jU
28cNU9OYi2wnFBYCtgXBcKqpxIGVzzjw0lKh9t64JmL/BUGY8bIpDZO7sAMYnVS2NShIWAhS17su
Dj2X23leKmBlMQ1/9WANT5GVZfs1t8rzMkbtbpIjvqOhX64l4cetBa6BkMfY9g8LpLdzz21nOHFC
MA+dEbg26Lpbl6SrzX5Ronw0XHPA2Ron9IWd0oFW0I7o4Ou18PlbeDc9lubU+s29+zbwYAIx2Wt5
SHwLe1OajnBLZxMPbIDdAlcRi57aPrV+nwFJt0yArWCImsOK/HW2sOYwew8EgPe4YTA4r1SnXEQK
22dbEkkkupQJTIGJTRvORgyeWo4pBnHy1tPgM2UIGYRwoukmtidnn7s5e7LEiay/BMWTA3Do5Fu1
eHI3a2S7JzHcKi0rkJV6I9gmsmNxo29JrugdfNNgbVtcU2cSZvU+UQNdBADbsq+e7u0XJVS64hBA
pXg3ljOfOiMdd1+hFnEyTEVAnxxqT7NTaVL8tYbBezLRahXHkgiwva1cGNyiyadfCsiTUBJ6vFZL
k4clbuYK5uiMr6GxStD6KLQng5j7lIHPfOp7t4ieU1TRx2ZAf8HO4HGWyjEcscivqBYSYxerXcXx
r96kDvZZmlI4AE7Agn69ia6cn6qqo3vUBO6yqnK1yyEk9ghjs+I69hmutXLTYzt9HMq6zwi9Y4Ww
lhnJkKdB9poYu8qOQ2R7OwdNiOFnECFi8sy6DHN0RlP5i1QOB+CeaBZGMNpZ/k1t19vgKtn1QwqN
eagSXrFCfyBkmBh3oXoG38DLAuIto2irtw9tBwScx+atKbElaPHrWytxMJsuauOY7hGCf+rt4prH
xtZkVsUWhJHjQsK4aUM2mNEDkLH2fTKwdjZerxK+oIhuBb9gwyUq5o22L9R28vLxmUNv4l90T8NT
WbfuvS/aOTtTQ1QGe1Oj3YMKbUgn2VD0zAcyCSX0N5WuPc1uO1d7gkMlNl7kVVqBsa1iViARYF8i
rg9zxHkw/OAjKO46vahbHgRGX7IGSociGusRaG2q2RNk8gGvRxFvEkmt6Sme644K74zeHxdk6oa1
+XLiH7sPLr1GQBoqloBnzQLauVDMIx6mwEnOltuVR4hszSdn16q/X0wwL6epGelewJLLbnzjazmR
1tImZksO3+Hc3w6rsP7IetWdPVLLOEN/Va6d/0u7itNFM6v2H7SgSG5wyhhCrzC1eT9RJCvOkcNY
8Trp3mZQkEEMXLNsopRcQI6yVY4GLwTWyexY+G3+ZMlaxgda40lbTs5EjMohWWfeumRZU3sDYcvD
XVYujmr+EpoydxA+OpoeNL7tsOtsDxYCltVih4ebacQWY28OJNjoQgI5kDMMlkN3RL8LyNQACwl5
a0+PDK9t+0lmhOQ5BjW3PvnMTv5xlWN8Xhdr/qYIYmH9Ype4hAKaYxcSP9fbEnn6pNYFZCa8Voq/
h0jkX9nC/oImkHR9c3DUcEWj8eJejDiPPYikBBiaE2fAJOe56bEttfChOfbjHT8i9AVOCO0/0OPR
m1idjn2ywfGX0U0vEXocmASYMKlZlbno9UGjiUQFaIEmJqeBdSYmhoi/aLyB9tiXrl88HFM0HE7l
bow0QXoWwR3Fk44DEtOHAGZPErrViPnOX21oE10h3U6GwKSj4LCKtP0jvKG5UgW00lRUSJaOXAoo
/wUm0yv9kd5zdSuvISg4hH21ONDPxmbH84UKbOHj1aUux59f1YgdQ61Zf8BLF5hnH95pcpfoJGkO
Li+AjK0rJSmnSYHw2MVU2k4h8pK470pUKotszKl2E7i8UtcLS98J9SZg/et2/GDQJYbHCKvdmRaF
4tcCIfPZJoAIeGmNEUFlH5dNSdZob9N1zmMzgeXAgUPWKD6ptfc6RSHtnEn6d0hedNvJEm1Jcd1K
nAQEDPmYzk4HfL8D311NXGLh7+W+V/zQNfJCOMSDT3NH5M+aDnleNL5Fdp6J6YBfY/nRUTcdWzMC
FWCchW8jbzko0LjTf9yIFQ1UXtw/cKwU7mbwJdVF+CL/Ts6suJ5YtG5aKMqHtR77C44WxF36Oujw
tbPmESysdVIAWQ9mphWLwbhmwRcLxMsd34v10veKzHSy4lbNfBR/Vjt9vRt7j++14CSws0knfNox
9+a/xW46+9tasEyKfsXo7SwpUzm55DIc9WgeCR35p86xWSLlAJI5RcW2QuiKQdjlxTqzs6kmOskX
WtU40xw7k4ycZpIqO6RshDHzqwVTaNO2lnUstMNcYRR5/T20VPp+VsNOnHi1x29Wdb5ifMpXrjL+
mHRLN/H1FUH50I5Vd6FKPL/HN0TArIhooIBnQqAYyDLhNBMTNdF+X545bsodkRD/LwxLEqltJ90t
Lpw22k0dxWw5wI2AFGA3YeAkafCqSuU271mTSCQlX0+0Z7umOCrdEMTNk67gueATlEcsrrw222gX
ODLVIgAEONZAMtYIAMWr0/bKR1Dlt4cUj8pwHF0NiN3RlQPAuHeT4FiySq53BXgWrC8aVZ0s7OgF
xsHOPSXkgwQkFcRmVcSHxjK280TOdBgvA3mSxzLJOff6E0v+J1t3OPgxSUpcDehqB4cmV5Z9/Oat
jU981cD/6OdtlmXrI3Dnjr/CI8hDoPpjRix7Zc7EzChl4pV32JrT6d4elhyD3jSI7FA2vQ9H3ldW
dw9LOnDu29X2JGqlwHQf9YBgFcubD8yq2fcc5GODt9DHHMu7qHlrLc5RNu9uWJIrvrzuMNELA/nA
UQcysiwfacIeyb42M8ZEkd3lQ5R/pVOh/7q+9K5FHChxWZ1ySu84D2Bk5O0+l2HCLoHFK7vnhwrW
zK/vFuljx6/zioW9J+Sti8xHExMwobfeIJ3oBPpFuFeNF9nduaJv4TOwE4cuXRFi2HoTnhfEC4qV
VpsTGRBjRm+hN8gNIw7DmNF0binkYjsz7yP+wv8Kyr9rVHMriHc6TgfOAq1DlDFL+sDfLykTH6kX
LCbvesaufvAjDC87SkiD0zJk/sGVSfNYDyYd+GqAi4R8mp5IEea8U1dNS7udlnX4oFi7+efRZl2H
xeIRZa48JrSNzge6DqgpLbYzDdn1lua2+P6G9R4f5niloipyaxynum5RlP1Es8iOIizsl9WPi6ul
m0JfrNXFyaK4aPXBmpLuLFYq8urF8c6F60e/4L/H21PY6/SdqrGsXWBelbQi27bRIfbdgg7Iorcf
i7RqQyTL6FpTef6aYymmMx14L+1MzBc+xKRVItHlWP28tSUvtQ1KivYAC5bszWJ22tP3MPAFFbcg
Z4TFXVFndkSFnx5jcL8DSaCSfmiQyEc1VPDBZ0EbIoK2+ESs9/FV50wOwJzpyMGAYfpnixO93HLq
9/3Tkqn1iKq1kIIzo3xZ5BAFj5gjONE1NTHfS0D+gib70nLDciSPAIUULVw4OOvOk2VDS7UEpqqt
FfnC+yqc2c1e26qr4GlC/BcZcaxAMB/X/Lyo5Q7U2C3VS84raR4eDFgchLhzKCZ/yKNxDru0o/O1
ZbfCx4WN94LFPxiuuPM1h3Sg2XxQtngoFfDPzDWQajV35EXzkRJ2m3AAv5U2/2cz2sk3t2wssL+I
SFOw6Ufbv5umGL5PndQ4Kojkg0o1yo84IqYAGP46cuz22i9sdbFMj0uFLFSnyAgM5YqMtWFHRPHu
BpKUwG4VuHa6MXpYLtwoZqdUB6OomIOwEAH299QehsNqsVHclEZCEaLIMI/2uDXUOVuYxwVtJvcl
wQ5CFYsbX8ntNvgLHIYEj3PnpYiE9zP5makk8wI5lSdhESo5AowiMQD6gCBwvRmw9ReEKWlTGC+5
Diqx0+Sg2nBkzw7ywVmm9H7gBJEcSrdn5Z2NrL82de6m48GtLfLAWW/0fd7W9vRNTEa5b4b81Y9R
fNCkLauMhhEegoSgOwhrZnJuLxzt7XC7UzDLHtdeT5J90WZx+qI/Ox69oBSyUjo/uDH2SkA7Ep2j
mhf1PcyT5xzjXnPgxuuEwpF0Hu8NO6uG5e/i581Li8AFdRVNAzMhhZU5i/ulynP9r+irOvtAgLDj
I86GrPw/4RuviPFmuhsclbV7n+5Ke5OrRsqwA8bsI69rc5JMFCjSounKdd9i6OLWlyRbfHsqgzsO
wevIz+qvPx5H2ft6SNuPCFUqfQJ6rB9YDq152I6t38LjQf2izduk1n/l1LYO/hzdnhExeZKhDVr3
hV7nHRbPgsCoxuHsZP2xhe8bAhOqYX9gYM9wkdZSvFlDifeLtm/9A6DgdnCbqP/IvrrAmRElF7xt
wzwzUHvcGoCk0XHgy/AIEYIc8zueWpxfYLp4NO/hPuESNaxvqbGzp3U4zjfA7ViwWP5w84q1CovF
nAWRmiIsTuV6T53dDNbL4KIK+eFrcrhRwF5myBC/25abj8jFcx5k6aEb47IBwDaxlmicyapPIxTs
eaNMPAZwcIikPg7VIvqr5egIk6TnpbhGO/4VL3Vuxpe+u3Irz1dYTM45G8viSU2TXjeU5alfNvz+
Ba94HxYzlFVSKEyWoNuwd99QXp33Kcxw24ikNx00WYmsndkLp19uE2i1IVLvPjSURbisTuYyV38Q
+DFJRWhrVADI/NEta01oRcj5GwpJcIlz/JP0weezTUrTXg6zZGo4zKUVSSAtjVG7Ysns9w4/PQtF
KSH2xfiA+yM3mgYO1yRpiTcJ00R5XtXU3ZusGF9bH/swiZJ4Kg4wcKY8VFQGtxvITdXzynl5q6ak
eGgRvudN4PhqC0h2BReBN01jGjz0mHV2Fkf9/7j9SUVZnWD6ckiDAqwa/OhEZfbsH4fcoLIT/Frf
mnWc5oNXSks+522GdhdjXi22XgDDZYOby2Md74NR+CJevnLDdrEXXOl0m9YtB/Pmw+eDz8AubJ5w
JSPF2fOSiGxsYrEAlTP1odvR79YvTPX9D4eEfGObfoEOF80QpLRihRhjV9uvHABfnCRf2RcgLNj7
noBZtiuRUW9kI+zk0d51bMxxmYOpFGElwTPOi1Ptex5QzbWJdYrzjGqDfeVX5jI7vP6uRJhGcQmc
Qp5lKUuKPDRaGV3eqnXvLMeDt3TjBn+D53Z8h7x21RBJsFTZ7BNt/OShwCedfQZu7Z2MwvgJwWro
NASG1Jmex94p3/yama8IqABH18mbu7yqob9rD47NAlxK2h9TUs9/orK2jjS93qpjpmV5Liyle8Tm
rv6nbrbb7VS0rXgiWOAWe4ZSC09goSE8ySRNll0cWc19wSxzgZyAZhC4sjPsCbFInvxyiHY6YmFV
7DmDMnL1/lQ2h7bnMIkhf5Vsa63AvhbOekvnLm7R4KOaZnl0iHqeS1z2IfyyJuXwMa+nMfI8dx/h
SMQmVXKt49ENBqoIqzk4unWQPimF9wgsl1O91liyfwM38rcC79N92nTtf7PKXQev7QhjI7btCy/S
EfmSwj+bqCWgc4MdiatLTpcR4/q5ZmO5BTnSEeCs2Tg/odWQEHQmNLlzkLCffAUDn+JuEnBPyu9l
tex9NJOIZESPbP7XNkilXSIa5A3OQxg6Gdrr5n6Obbil6US+x7DjEDvfo9WmyIfyb75MlFBXNgKH
MVLhMIOTuwluvZQoMVPwkiJO3Dd1k7/Rf4eBmC8fypnihhi9yG7DEhaTfs06CxG0mTyXvKLCynjL
X2Ac6Ht9qlCjzdXglscnq9viL2wE4hKJnFmGura+PSgX1DFodc2fNWjr65ou659k1PLNCixL38Nq
rCibRqjgZkENdFl7VO60UzYem7cplT4vJ3YrNyzaONNZSiiIQA8vxRNVMOMpZgPo7ZfMrFZYkMg4
8GJNYp7w2fDIq5h+pjUOqI4uSmfZ5I2THfRAxeo+ozXgXo057weLOQikI1eUBWIxqP6wIoY4GhC8
wAjR3XZgSd8d1zVglWiP0CPIWxYnbswe35hrTi1uT7kpgiWipqfCkAS6quVVCN+MqExMR4QXdpA2
EnQZN/u17SnZYbnXdy4+AOZoGeDtbUWMH67tvbAuDeE4Lgbwx3EUEOr2AaWeaYHW4GyAHVUEbgnV
MLihpSETOSSl9qRF5m0lfbaX05yOL1llElJsDemca5H0jObRsmR7eyDl7g32IB7BMKyC9qWyS06r
QzgDjpaXvDZso0HjOK1JLswa8WVMCLWAI2WI4HG/2hvZUEJOJ0Kwto/wFXFeQcTr/PuZMheMjNS4
uucaVZ1rF/QiFi4rNstO9mNt7qgWon8gja2KbBvt70sYoXUt29hzSVL3BvAteSqchSHe4Z7acByl
GYb7WFT/zOpXDx6vr2836/zn2ZLjUVoTz6U8wcjs2GKuEH9pWtpIjP0PWV0Yypz7yX/slVO9ryrL
p10zmumFfaJOngOyLDqlxoNu3a94dYIauJgfoD14jmGz0Q9E1kfJ3uEfHQel/JYcNf5NxUIstc1m
/aVrkW5jDCQ+kfSWoipZDO7VrVSr+KmneX1lTqZhzkrY2BRh7HWrPlJstTZv3hjV7d9i9GPab/WU
Em/o1jg/+2tL6BxhiDevRu9bMcoWvtwXflyBC9Gl/6+ZVPCu4gSABko3r33cFlwXqKzd+MoykDtz
15OCeFDW6ESPWA4xIm5Ke0E0Xmjq+vD8Ql5ny8nr40jt7cmVFQYIsdQvMh0xVtkyIL7YTdCjDP1Y
lNCn7XLOGuV/NwYA1W9FEuNPRQ+sh5jpVe3vpMqgeYjwWbgnWIaqwlnmcxboCIOy5ajwmDffHOvM
8pcIVZ2HxJLFf8YRqnzSN8qHjRZAd8+RVrjq0OIWIiLuc6DcuDryzxlP3oui48GDA6LFzyhG7+gG
LiYT3VT+zo08rnK6J6qtrfXk4Nxw2x2AAQ5g9RwQmgGCsZ4yXFHzpxmkZ77gbYiMOWeJx+9OmGni
rZx6H3gNpu6ZK8Vp34EIGtgRc0Dxx3ZmC0iAu86feEYAgGmnBOtHx8reeG2863QQ3BnmcIoTIgcg
FnG3QR7LfC6TU5KJ+B+Wdl2FPKnFE4PrcA7qVd/23kH/Jzdl89lkM6GLLI7NkYRH/9wBCjg0ftv8
jECfHgy+iY4yjZjuPezVwcXrxWw2fAobsRk/JLAqpp7sD7v4yYn2Q4ZRhSCt61f8NfRl71BHVQS2
FcsfvzW3VNPfaE1doMU1NkHqtqmkz794cvO/XBmYInY/kXwwCScnamKUOLcSUQXz02qjuky2k9qh
gjf9nsP4yFm+ZaArCJtQdM/X6Hwx7GlILElhKJjQRIq5omdrSEINUniiRwSfyichhgwToDXK8WqX
LVf/RpCsae4p+GuasOoWmDSqT7pDkOmRhVmNZygkfpim0Lo6gljSHyvnSaVjwUDesxGsW8WxgQ5m
3yJj27UKcGvXiPoEVr5SeF+b+W9fMY7fZ4nPAnikA+d+JgfxkwZo7fEuRrrDo2YLNFQXnOkMfCIC
nNYVa3LlnI4Tqmtz1LBunq+RCzx72pJrso8sUFFQKqIAP7XfxutLStML3Fd8HQeXrl/c0QkPHkhu
kR1OwiyGejJst4rKorHsv6u88i4ZUZQK0bBO1X+jyUqbFyrdKvYGUynXzA0KaaIrIay6eCtTKI67
likt2y+C4u1CwCfex1GzZLuqpXEEBAXdfb824T3ng0JNBwuDhFD4NpBbyD98PAjIonhmo+QMs1K8
IPpRokMYFJeYralWoYm42EkZoUs4TVIfaHZvtw1n+vJeTzMR6xSn65WGJE3p5WSpJ7bfUbrLHRi2
v71IBi4QSKJef2C0IW8CcZFD7yhOEYONCJGdcOz5c5tYoRsMxBRwGxG8VHTZ26Q8D1VBAwBTpbUe
V+Fb1mvVg/E++EMSpzfN3onvV9cCsedSxGTuuon9/qXn6jGHvOsC5kDJejaM47S/5/pd3wFtdQXv
oAYzsulxnNSe7SCJOKn5k8ztkG+MW2U5MY4k47bwpTsebAW8arcMDj1ezAeEK1xO6pCLquVUz3Y2
wykTxS7A+M3yjFDHyXEVxHTtD2gppSBCuSkoA961bh3fI4pkL6VqcIRkrizfgwKICSecOvlBzYr/
QPW0oZBMI9ZsPJz8bmGRbHFFukCmLBWXJR62VRXdd94s3njMZk77OYUNcqfB7exjNAsysHQgMPAp
8H7vN8xZxuzM3bxrmXWCjeuihXJN1aLdYQsdQzJfUMjIWcBdYsF0E+MhRgL5qquV1k4q0B5ZxBPw
T4uKdbSP8wtfkLJTtiiCdFbFrkAR/IStSYP6asg4dCMblchb7G63CvaWXFft4kShn62T/9XwQALb
2rDLeIEoaKXPXsry4gUhkYkgcMCzH5k6luRt5TkY70ScEIzi0HQq0ROhz0TjQSU1WnoulzNWfMBv
UEaPC5nfZmNkhqhROKMmOHO7k20bWv2Bl2Gq7E2M/8CweG9hsmAcmac/Pt/hcs8SdgXZ5jgk2nDb
Vx0qa8/V8LJy2eanHj8CKbietCx+Wc9/84t0+oGP4jYfFoEKwgwVHyNmqXOuPK3vMzY0/zhZRrgU
265Aj+8r9z2LROQe2W5n9wlHZc6nudvGT5hTxK3xfEKcjqf4wr4IvSyLEXYVObAN62vJgm+U8tpX
FqhI5cykjSR78R1PLPWJY8Z6rnOBM1R2EtIu2JHLPEA+ScC5opFPTf1Tg+i666q223PsIq0k7VIc
R/wNr0kCGp9u+z4IQUdYNnQymcotHpfiMTGtWMlgkx/e5s6E9I/25e5QeZd6xw84viwcbl8xwnv2
wSPyyNc0UaS42nMO+l/p/Nwpo6193UT60Rt7OrN5+eJBxF4g+vckKOvfyWEDTca4rbHn2V50l+oF
nAryg3hzEdKr01yuU3uj+HTpEeJBdIk7Xn6k4W77s00fkCK63W2d81lryIY/TKEyeOyxjLYvczzk
+s6HV7m++hT+dV8tyNB91QRAaQOKnSTVo8xVjysb39B32uVTCLKdN/HrH4xDjEm2AUxbeVisoqFt
vmW5MGc01dCpbdpk+T2UZG+4urPLxoRyvhLklbLxVNqqPRKsjcWpbRk1Bl+hm5uaf3FTWEv73Vjr
/GlZBM9BWhnSSP14ACqiPK4GU51GS1Ss8xQfERVu8c2D9kf8NqspsovjQ6F5hoQhIpxgnjjyzlhL
emYbPCw7Fg7elw3S4kpeMwd2UgesktZOcF7EYh2WzAtwc6x0OIAr4FwP7jn/LwmsGUmZVp6Hqa/K
+cdkPia72fMWDelm6A7SGYpxPxYggbcDpnx3y7xbfhlPwFhtahLjU6F8StPZND/yhtAvBadXjCdu
Quaj8vM/AGrNBaD3TG0rdtwnKMZZWKY8pymn7NcXqYOcElZtVQeXNP+ukhGh0shZcjImkFh4MNkH
m2H7LZmIq29ib5Rf/UL+m4Mwv6aZc33o0OV8a3W30nc6JpcXkg3NE2mYHzyp0x9o9slxhjbD8j4v
zgVWmaMLTJAVvGwylseTOmmtAf2ktwjzxrd7u6XPbp3unC4N3F1v5fSHjWVsX6X0vZ/O8LDG+ZO0
x4KiQeAXg/gQLBNYEg1G8HjoI+/oCYWwLW8YH2wKfEpWxcm/NZX5KynV5Q+YSQu6hYpcND7CK8LG
To1nMg0e58muXjo+9hfs2vaJCZVRTIILIpVmp9dinNRPlglKuyw9BpfAHr3lLqZoVR8I2hJbma3Z
O1BD1ZMscOFkaVI5D9KpOHwxKexkgpd+axvwuzBXcY6Oy3oRWO6ZNCE+I6VjMRuDpES2suM1lLY7
eiGeovSjTkzyXnDq5yHfBQ9JU3QvTZOCzWKeyT8G3X+mbaH4unIMDV3nVhca1+QXXeDFW+LOJCB1
n6VHj8rH0yqXv03iT4csXtWVep8sP/rceDuXt16/aZXQj/QVYrvxCN3dDzYH8d3UewPJLc+cFuPy
reqm/2T+WHYtyZi9oPB3/qPa0vYogBXrvoYZkG1ikyKPYvvGJUvtNmR3lVJkEozR0Zrp0wyt3n7x
Azk92LdDFr4Rrt9kAkOJwTi4E2UWPdtsEja8pIpQonqhbdBgcu4aNz2xpd8tMp/2ZaKZs4iYtzQx
Jo1/HkczgDSR13FOAMDJpT5bQxq/L6P3QtTK2gv4fBcb1/Oxqhz/SRMmP6xFvYwnh6qjkGcRzcUZ
VukqdFxXnFN+PxCMUA+cjXQniRIzOIwZsqjeFx7DZ3B3/G5RmhI0njb1P2p0zPUosWlcJS+rY5ZE
9gf2B6orMD0jqmqwH167Dnk4udKXnB77H6yZ3Su1oliBCi/7wIgpTpWCQVwMYnRx4YOGxOKd/KIU
Jbu06luKl/HDeR2fq5phWWWDg2+aQ1VYuy4UrFxP1LX6E+tgGsvyR4INQzgmfvCcIDZxpB/TGFuY
5aHYZ7JI6OmB3oWhorSPeLKmv+PczD9u5pSMs/03fsN5J4ppxqtaRsG75Ue41WLrut5+UkyQ9UIV
BvfIjQBD7IJSY4QFENyAejnBDvgB+nY85lTsbMHViTvsFBxEfT0PN82TtslirtOzJmjDR12h5ZYp
Ng5bMOqAPd12IxttCZh649Cg8YRABSyavU82MzC1Ind5HMYtjQhdcwJ90NHzMvTdUxCvR77rYNeY
FTugtpD/iNT+CKwBYeuM1nlOpzORaraVjddn/3wn6TZWL3j5dXyrK3Tl/GVdAt8PB2+i9wTiQUeU
yWw5fha80AByfcacd28D20AxOJIQ4yEuqSd6NPwvq1OXRJnxDlxALM5B7PBQdUBYP9gDNv4e6tOW
dDwEU1w1F4al4qLmW/jcw2rxJ2ocvm9FHVcT5L63pymkdaBvcEVbNEVmBjyYSBdAi+QM9uxdaPS8
BU0K41KBDECUF7Gvy5e81jmcy7wQJ59t85evTX0364EIOuPwHyb36rcs68filrDk1o00/zFlRxvb
sZzvqSke687Enz4c802PIvoY+V65h4xOn/AUg3XdZioYbQI2NS/1VP6pLKe48sKaz4pJiyZJsDyb
oaXb52hc5meGW0hyrgYXQu3O7RVa8MZ6d2MbgC67XL7BoD+ypbBZQPIxV8PuwizpcsbZg9s6yUgv
YAoxYVJotgfMthtG+uDDzDFRgqHWR2xAADiygohtVpjXrug4bFII1GE+Ujdk6jqlu9pTKQ+Z/78j
yrH4izgVVDu5xM6DGddYEGhgZ0SRL7R548LmmtLqD8QVOkK5/G6GV9Mnb3kUiQd6XLJniWweFt3s
Qx5n/p+3BneI3rndmmRhUQ4JR9a4QZ6F2bBB4W9vk0XyO0eif+Gs/9VEVMV3GdhjEvVMCEikVBCU
5hshfqL5127M3dhlNH0nqNiwAVjQfS9QdpKtp5pqvLM7jvxmaP+yHY7CzncnYFbz0Dynnu1DnQrS
m/G8xAGksxtadAD5TjpcvCp3omRHtU3xbTInOay477dZK1ls/4+j82qOVFej6C+iChEEvHZOTu3s
F8r2GZODQIjw6+/q+zp1zozdDdIX9l4btlmznyGZPSadaa90KZwl0rTmPxI9zKodFqQEpq4YtbS+
n645FwLidgD8bPtFpnp3kyus6SrHtbGABTWzijdWZaHvIFd52zoFvQ9a1ppthrRPTsxst8OstUFM
3G8bkykMDUQjGzs33VpOA4kQeRMqvc2WllK2QV1FIle7GQBWcpzMb8Dm0D+6o6XX/RhhbR3f25TQ
WtA8WM9RO8G+ST7MiK8Uil6EyRelcjpNBp45e3bJcYanQlgvzszaxnVNcbED1/lgRpN+msBuj5GO
pNmLsthDiLzJjwq+H+zhTvoY1wzDdoEDf7FTOHfWpI0hjYk7cnhGDNh5po5g3axjxuKx2Vua8aBn
Avlc4sp+Dlw/3UT438jlimCgBb3zXqre/rDAtVn7MrPzn8F4SG64tarfwu/Huww1VgTcnZiutcO8
/+YXp9gngaPi5Biy+1rL8uyNYbdWJmTUD/cBQwfwnViTJA32dEC4b3rvpmOHVJoN7SHLQ4wCGauu
Kkg8lH7Tv2RCGIVb8pTbGMsbqmMUVfkHgxf+sSF6qjSbU1J3T5gEyI0Nx/49h0aPR2WaGa0vRdK/
mmJ+SeJbjZDzpu1HtNwIgT1/M8MU2kodlkeMZ8mjYuXweQtZJXWjChhr33YNzpRyfOJxouQCur5n
ycBUI7Qr8nXs9r4LIX/mc6FeRvgU66IwbrdGmCBuOsX05ab1e8PyMFenmKEH1RSp2QQCgXi9LGDU
twSh9D8YsCPDMiupOeCiDCWYH7gzvRvhsdtWT9Nvo3J2lwO/xa8/ZjxZGVHjFlntELDw6ny1phjP
FdMZd08JFILnZhOOF40HHMFtVllMdNGVwOX+hT4xvTM/sfdhGfmKoKvefRrCpkuPhWCdvesXz8PI
gxHOrAQ2rT9HeFxFE2LSzZDa+j8eX1HvKzb2r06ejfWXbUz9sHRL+xjAfHgckZ3Q26lI4OwPx+KG
6Qdhc0TN5pEqFdnAenNYnCMBvoACBnLmOlldaRy9jmlHyw2OyDV3DoFb3yh6cTWezTRO0ddAnxcg
lOpxb6Basp4XZLfzfyrjFViCANIs0yZkIsOSAjYklLQ+Z3PIzcsXmOfVUzAOBgjH0hanzAlSmHlN
9jM7qeBWRVvt7wDS+OUjHgBn3I7gxN5Jo6PWMhjgdqms6wPdIRppMn6DBzGC3gu1l9PYlkv4nCaF
D1DOIPZ7thn9Zhwb8GyoJgbXDFtkD/U21sKKLihgHLnWJM1vs9y3t6Oi70YvCL+wyIj829G4pozq
kMi4UQtl05dEqHlch6jwm+iypHVt77WZvH/sTZtT4eqMDpBgD4GC2hkvvIU35DEhBDuoJf1vhlzz
gSkOWT5V5HnohWMXbSZEBxaQIcYistY7wwTIhlXAWAeb/3rwGKrv/DBYPtHc+OSGe4t8NX0515vE
rqV6GDXmUULqOtS4elVqH1yg32X5jQzn0OmlG6yuirTCGQ/qnQsYr35hkUXaNS8irciXTRPbfKQe
6gIkBi3LFHwV9P38562D7dSfrIqSiwSnfu30TKUUSt6kn4/0CvyYmKPyZ2gmzKPW7DoEPx37UFxe
qVdIOFKgVtf4fer4yU0KUsY3iKvSSVHaMoDODhwNViKYkLqJe43QVGAZRh+ZvsJRzOO3uBpM9Dli
ktcnMyLnx7/SWAahtoFG14zcRuQUOnvUAXo8pLyrecWOJzUWcI4mtrM7J45dGzg1XCdobiEZEMWx
SLJgItFqWWxNxpLqporILJ2VlHD8UY7qXArs7JQbSYwNjDbEZH9sI235byzhoIyAFrLca9FzlHJU
17SMVYy+gv648MHhwX7pdoyWwYBz8SxXZCHRzb9CEuY1ym2rP6gYdBAhKlwnK5owgeWutaNNJRWp
SAk6hxVGWeZi6ZQwQEYk3X8WyXTbS5WOuaPDJaa8g3xBBYbDxFvpzlfFYajGRe9M5FWfhGnY1dEq
SCoQ+IGGjZPbRX6gmyY7Uc7jkt/DucuD/awCNzxOcNZiJJ01NSdAGedk3IEeBUoPiyef7vUZNA/k
x5XltVqfKx0zwUGb39QwtsJsuuJrQjlcG0kL7XCzD/eFngL/UHV1NO5CK1sUBrvGfDrOAJ93RcE0
eRe6l/HQ445Ejl92Qffc3WgdjbhFNaJ5FTTONyUwwYtEnGML4i1Z4/NI9E7A8vpqsgFxiAfemrum
8p3HIPXnGzNLI2/qJckpR8Rh4XzsWlemO+GMZXXhn5SKSFGFIJfjQBJpaum3zpqDJwRQZnwho6h/
kIHx+KWIoQFU4rpqX/eVC9QuYiIjHEXD7yMvo6At7ZGzPW1eKRbq4XeA+fNLQB1uKIfleIidDAP/
HRKF7r0t0xa0LcP2p9oa9F/k4Q854HlF0loiKb1njujmD55yKHzccNry2KXfuCuC/mgxXV3JNskf
co6Dcm/GMi12NdF3P1KSk7PJ8CASc8HoMjkUcN1SbKAZPyf84eoMMEwSVWU5mbdZitaZ/5jHD9cu
Uc2wj+Yu/IEYZ+OpJkGRMaOrqaElcA17kyayOTZe3vzXAxdhrmRbZNP1y2ifbbZsX/hJp+s8tdYb
ry3pT6iFSDgLh3wIjr0fi/uRrsXb1cIU51TD/qU6aznq+eZzb+epgg1xx8AAywa2fxYYKo/uSkhs
1ibBlkGryAkkzmO5NG84dCRDfxolVNXCyXC0TIGgb3OkS5NEQlt3TxJCHhDh1CIcKaWjvmNCOC6+
L+PT4GMl58IeC7g3osFOKHv2lpugtuTLkmDr4O/ABUJUaNKAVxpEcCFPAa+UtCAH3hw6qWGEV8pq
g7rNL94quOjjoRqG6scqJ8RpA7NZntlsEtiHABT9eDkeVXz0Ig5eYJgXz3yjNTuBruxPxH4EH8Kn
hzswBHTQIPUG8XFWh8Ouq1vf2oX0wM1+cRmyb3Cm0H26tudNuw4JnMHnamPw6/F8f2bLGLfn0ocO
fEIEmyb/dV1a5VtLjzrZWqNS5TEGzphBiiWEDavFJJ4BncPeluz6bnmeFGoDJsCnoBsUAxERi2Jd
lpSEq5EPE1RoC2acW27UTzn6rbMNcTPbC27FbyIU6ZnZ38orVQlAU1PefmI92MwraqsmDsfPS1zx
4xCxvQhtKge3zCe0xZXg3DZL6wR7fC6QmzkpcRf3nLxPOAmqD9H4ZN7y9GIoSAyMpA1JYZDYuBKJ
h1AcREeTZFny0s2MnrcD+KxhzfjAfcwAhzUbxe/wkhjoXJvJ9ZI16FhxZ+nMxpuSLMWl0TWlV8/Q
tfrsfKvrXhmn1hdLL2OCf2tssxNtn7dVODX0nskazx7rsHoCAQon0kOOf2EiZ59Ewqkh0th8iyos
MdKUC7NPgYeObdAM//L2zCX1UbEvRD1DvJlAQom7N9/Uo9O9AgyT839OXBEIsqoEI7zv3DXIFCg9
XXmgIDRy1Xe2QDMNizm96qLm0yhmMZJ+5MkpgsYTMUmapibqt/OIo38loJ6O69KqzLy3RyvO9yYL
Q3evLcZhjuLZWbWj0j+hYL+9k2U7XgSinPa7ZZ5cIGhIOn1kOm4ll5ZAUbl3TS4lFVQJRGZkuHAt
JzdE3dRRcmMtzaHySVxDBJuwdYN1wkxW8FFLk4z2gbWAzr7Y8A7qzpP4zQ+O4zX+NWfYbK/sbmiX
Q9n0ZIy5zVj7h9nu8vDIbTEyEM9uUFOd0A/DonHYl7o2SPW13bbBS40tkrwpoFDJtzZD3Z4Sbv8/
glrY0/Bld89Wh3pz00MJWe69pLb/UCZPD0MyApVuM8guGB+E/TgraAabaYQac+oaJ/hDx8CWTnp2
FqwDZI/hibSRJfhS0EM3Q4gESkMxpHqoyuw+6Dxjbw03sUVfhBlOIOtdz2UanJYwIguZ0ooJXN6l
QP1gvm8q4iU5DIhIFrvcZt/57AJcO5YgcSgfxvp3ChBFr0yn0ZAYH57zViQ1owHtDQAS61Lphw5u
CBVlZSiJM5X5L/xO8fPk22DhuLMjG8xcTJhTHobN8JQhFTzmC1v+G0TNvsf+nl4aJT5sxap3o+E3
PizjBHeFLDy18oG4bFVjL9jxLfcUAhlMOKglSvc6jMU7flSdP82D7QOoYg6+djh3WYNYzkMAXcjG
+VxJBmGN9SjQoF9y5qnFumLQt2utnEDCW+5DVyPa2paMyY/IJVJII1MV7ZGNsdd3o7z6WCqDv7Vy
iYzaj2ayiks3uwiVjIAYplXEZ2HieBFbaGmqZc8VL2WBMnbBjtTkzr9C4YlKq4kbqWnqWzUVft5Y
Mff8DOoeRBu7VJdNa4vUqSycVTY2sMzqav6SbtUB3l1wqtiYU06e474kjLq3cRXeqFVGnFBOQW1o
qugDfsx/sI48MKxmfERvyPufDwsvAXNb/2GiibqCDZ448Jio7hA9Jm/a0t6+CHkMi3FOybmoMgFD
P6UN8Fu3vINigNZpjvS/1tfFqW5tydq1QKq5jbKiukROXBz6MpdvTVhyB7LIxnfUQQpejQrHOGrB
MM1X3AnBNvORJQMeiqOV0pEDNA0D0T4dSKRGCY5vTi8dMeDF2AR3mcDjDFID8ZrBLMMmBUqJ6y1b
P/a4SYEZ3GdFKh9ShG+XUBA1xHQaelHAyBStZat+BqqNYUPdNr+YxQWDRCUeed8N41WXkpdfbD25
DqOphsuCQVm7L3kE7B3K9bjh01PcHXOvIPDUbTF1W+0M2XRknWvHG1NWGvAslQU+GN6NZ15r4hYZ
LRftzgTpYG8CT7XFdzEb9gi+NXHk5oC3AApURBS+ZCij0Nu0BjYZ2miZAu8g8A0EAeqxI5BenyH1
ZDee2gnB67eh+ajmj95u03otlj7sHiYr0eOFWQvGDoljz+PZj1A2rJIYS+o+sW6cS04CqFUtgxR3
XTojigCGPhEyStuL9l5ryhvDlpQfrpfEv4dOcVuj6fRflOAogx3QzrcAIE4QUhARzYP9cGLSSHas
zwm6RS9RASqLyEGj5x44kt3aNqTlMTQjza6v0MiYWQb88oLu8zZHRq60ztJKzdxGlRgYX0E8Q2GO
YHpTO0nwDE2LTRr/fP6u6objbA6j9suNWfOt4R5F3CB4eNtrj8+Wr3cimnM7od3F74UdGVsqflnQ
IWHQDzvklt4zNLKI1RzKjQSdX95m+7Sg5NlyZrOizHUahRBzY5T1AfcRrzl5zFA9UzPCYkxBB228
2vHmA96g0ay7etLuHo+qE+1dEEfHJgLwgrAjNYbRiVL5BXeEUntdsGPZir4ljSKSfQsmJbT6B2+4
5WOEpM+/VVaLkk9jG7kqr4AtC1IQWXBuwmzmJGlte0+MDJNEniQyZzMSid1zR7aig5Wr7tJfUB1g
mOtwjr9sMGbITbTK1CaPypLtkxt3LzahhL/L3APQJteJ+x7BbkODH3ji9rOZMHhbEo33h6qzxFHX
QcE9qbnPSBEkgM/dNfNCXhCtiEfH5FC58bqSR7cDNKmXDYpYWkTkyZSBpPuaZQO324HP5+bjdGgB
W/w5fLFfNWPf8K6ec2s6c2hijyYVzsNwR4P1xOuNnzWYupCdVUTcCxVBlFkE1cgbHwDlwlOE1hn6
XMxeh+fJLo6jAoe1Nv0cfVqxYznrIL95hlCy1j5s07lzWDX07SfyUkBtVAj2bqClIAjHQY1AtHUX
6Z2HxgnBpxvODQqMoQ+ZN9HPbHXjwWtySlBRqyEsYWgY5aTFuWc44jP4bvzswMbNso++I1Hwmbit
gBoaE4bbqdU8QvBI5LBmxdW47G2q/urnSORv7tHRBpbH4ceZ4iIqrvOa9lZQ44cb1lmcOKUQhOgk
+Bwl/GnycLd8Dk0BmSZuvSPiFTd59kKkdQ+s2nsCNvzGnz594TZqB+zTGfZFGTrRGvGI9NnLIsci
fCvsv1Mukn4DKiC4jVwJ2lun6I6fp6wkGBIPn/b3ibRGf0sR3rmvGXh++0XQclkQooMswrzA87lB
iFIWlwEZIDgkCuFTIa3ud3L1DWVeTfWeQjB5HgIMI9u2EfjKIdNM4cWWIgsrmNSmhNPgm3reyqmB
NxugB2Q5r28qVSpS+QdzmGUelYMfnubKif8mf8jJpCrd7HdORXupCK9mlALlhe998cqY/FDklEiC
IrRAHVtVlixwxj6R4TU9Y1wH5hFWV+RqaWJZkDKC7JuZgTFMalt0SrGSpypBmoWhop2f+bPgKUJ4
224XFyXdLmUQ7awx1fc/LGIna0OpovzNYKX98MDYtkjZpOsaCKsYfbrJHlXSnZOElf9hxZh4jnOR
M+DxOkPAOzTIoVhPcT5czIjDfzMjO6m3jJhatU5w+l3RRND95h2EPiv1vbdy9udzh0a/ByPbBo+Q
mommIXtD6eNMbcpB27FsAaWFrBDq5JAeSCvo/+yhyX+sPqMWHntklEcHg7E4+NzWLzPoyj8wRbF6
rB2MsqvWqZb7gSLmoetz/75OWtYRMYcpMJuxsZ6SuW2sS9Wr8jslGf6fpxMCwFSLOJbBQEssA/mf
3gZ+v0SSZ3oCJaPOgqpmbPfnJh7kdbWy/F6yUPwPrpH4RaNeP4bJjDgtx+y3R+0EtdZOXBLEWFhB
guvIGsH7l93AWlEgB9ZobkG95glBMYsL1H0nuEXna0pn76lUAM63RS1RrLWWx2qza0F8PcPOdNpN
h9jwp7XpywmisNs3QehYsCYcI+t3XdizzMk7pkA3zVl0xYdNWpcv8gSrOH5VKCQZ2jrMwsYONsGc
pqxVcSPotoq+Y5V1zFDgKi3uTEmn+AkVq5pd1kp5L63ee4WReS2a+QUQ42OZ5dOjNc2EN3STuKAt
g/XTpckDftn5vuORykBbT8WxRIh7lI5BcoFaOT32ppc7bpnigBhbPZPwM1/Z5i9bOjxiKqfA+kLA
aJ8J6eV8dga5bXsyu3LAUzsR9vN7IvXLWHsjuoU8X7upG5wnrEN3su7RPRehdarDyd7Yvf+58KBs
Y18/K4A1mxrwHtoEku1Q8tQsZ5k8so9VmGiiIDUfGBXeWdiHvyVWpydLQyqgvs8OKUpKcp/L6KuV
oJISYVictQxvV3FTlpyqQ7+bI09++UCV3q20vtGrBqd6rEVg37ljGq+Rc33FIeE04CKDFslqCwGC
UYi6YHd6WbjxVxp3AHQtq9tg1shJNZyy38aGLjfPg3UqiEt5qnIIDXbZzY+IB0nH6CwShcKwO6PD
rs5FMeQ/bZsA/8ir/NCRCfhgmWF5l7yUG9rYAIeQv3zRss9H7k+sDSnY0fcpw7nIXN//F7S2PsNU
usEuu/g3p5LfJOHSnSMVqouDGwnDfF8fEHENbwMSMRa7vXqIVEB33UGLtOxAv3RExYHRwHECWmfm
96p/8jSI1rqrnFcb0eQ69KVzhMHtHjyj3bc4T+S/AY/bvnNIB0KCIB4d0Revvp+rD9cP6e+dBvex
wxK77azymZwwtV+UjaEBl/TWAokiW5XvRdX+I3yl3oKRYIhXMpI4GwMXPG5QRvvG9Zj2IuHax3AT
sL94PfE8xBvt5xJxLKUK2jAXGdrGFIW4K5XJ3mAClYilKRzRlAy7QUh98GU93oF0hek7SAYAZBEx
SIyYLuLuY3fB2OQI/WBG+JKPISueKVxRLkeP3Cyygms9B/ejFz4POEvuinRRklO5H4+ObZXf6HGv
+EfaT3fAhxOlAzLZZjqSzxS/NUW0sxiiffq0Q+e5r5x9gyACgynTWvxz/YEH6BG38EfWczmL0hr+
sAHiWaVnLL2pf+SM+wzqJXsvfG/cAKdlFOXAgKqJWITS3DNdZ8b1NmWQ69Ma9w/Vv793PMW5AGEQ
t6rbB+46Jj3pWoKRMoA0qq1oovIAOlg9kj2GE7Qag+OCN2hXCn3EbGejGmmjfEPqN02b7v3XGU3I
J1/FSOKC9dxizfu0CloGxBP1hWA4Umo8NDVA/AbMRDVRz4fWSb2DD4qNeG9IhSyZa8Y2ybj8ViKd
kf5rs1uEwkY1Du/CslGNkyYr2cYmkBHicWBOSSPA9TZm87MkGpwIXCt5l52K1zORfS+FSQkEXXwV
/EBBGR8Kly3kqu4WLAp44pjIoxN1fpK+9zcSnpNY+a3Oof0nbvu1tNVT2vpgBXp5UcBGkdpUJGTw
dxR4xpS9JqBVv+dpbZ75TuSK+zrYC1zvDJh985/t2dFHMCKETCdo90r5lbddEsT8CRQxuL+IZjb1
kogXd1aYOHwHk6dTE3tKEPZV5A0q7ByG3IKQM8hf6UHafehU06ZcSth4CM3bo0wAlpctagWvYQIr
UTEo4JgPpW+zDu2b5dOeyAGZYgT5LAudM+tZvfVGUgmFg+AigLZ+VHH0MfpA/TXd0zVLwuyPoSf6
iTaj/7eLJt8FmQw2OAzwelATxsxcW/3jBAytqXjJt2EyT4KPCkD9NS5So55CFXOAwChKvhAiiHaB
36vUKUzR3RQyovdj8r3u4kgdkrH6f0OKJ4Oe6D0bbPOBzY/anYVVc+I0Tr/KRDrnrjP/bIM6AT7a
V+YJ96wcorFHggF2MdC5tdCOgfBRJ/essLCCuuzMN6i18PWX9ryzta7v8aqAnyg6Fil9il+0yWWt
sEqzmgOvp751nnt3eWjiB+FPORJBK13bg/8GCjZ5YwDDChrF24NlldnnyGjhaRIdTsIKRryCRXlH
7MADqQXuY2kCse/mKXt0LWHenRIxri6EvmFJb6hXqw3PKsy7fRQB7aUQdPF7gZS4x1iC81cOZs2M
p3lpPBs1bDGqbRPFzhquk9kxb5OPGe8E1XJKDCKSbdxzS9D/FTEQMGQ+o3tlOxNjJDfioBgMbpxS
x9elDEE1JKTjoVOM70xAvDDtNOlICL3cbzxg2GqmqadM9AZOK9yZZygrUG9QaUxvoNSaZCMjOs6V
b7Nq04nrXeY5a+9wL7LLF4mzWRi631tJKy5QJvvzNIXqhJdCvQcdDaQUgdoyCZ6/uiR9AhKJkjYJ
H8Hjftme36JDZVi3qhwsOjKtnWsM9mKn/bk/u07L7cM1uJNycI9iLq83c/CWICsI9YVjsTvR436O
+EDGoBzUuh0TOrPQ76OVQQH2kGGnPBn0Dc+Br8Wr1p2EGm+DONzGuD31qpY0wGeZ+/IQ9rV9pHQX
h2nuFDkZtPdHeiabsqNxPuXixscCp/9JLbQ+EWuGTRdLsx0QdAhkyl33NDeVPtTZNL3j2K8Poa6B
uvHBBhAGWYg+T6pd7qKOlbo9Wem5ixr3JXdCftqwzyPGSnzBN6DG8GB1hbUurPRlymAdEhsAGFTC
S/LWo01AhDEwZicMW8hew4SlvscoEjSrl36rPm42YozjD2Pre/Bh/pOT3ThmVRDHZ7eX6UPZDNUr
rjVksCUw02ggf5aV7dB81TlDGraN9m/hEK5S62bYdIEqIUI35FxYQ3wl0oONItTjH2K3vW+ILvuR
xhUXD7yNixDVvK/hlNAoIpGumT0O7qafiXE75T17qhtyf5PFmZtu2B8R3YhUEwGj1czIsGPHy9hC
V8vWLnWyjycGoTw5+brOhTuju+RWiRV1gbvI5jdNjd77kw7e9GSyX+TB6CtAem18jOR/cy2QAXBm
dCtNXPA+C9x3PWJuXUWzP44b3ObllTFJAS/ct61nByfK51Abg0LCt+KdbPz4Phtlis6bNmFLuPFb
qpUmMkN6j+ibII9xghdUfFNNSoCHFyMnYgNbDhuaj5gghRdaUrRwrk42qBPDXVf51j6phPiL8hHM
xw24ThJASm0e+y8e8e6YgBz1jHy5gy4YzwAtSOTOqkmTBkxGD2vDcqByHbsrZpnlCZiaRXc/B0z2
ytIcM8hDVHRzQJZDG25IFoxRcCbDt+9W9q5x2/raZDLKuEHsdJMIweI3CYk7aOKG8qDLUqjMkTwS
cx3dq1x335qr6DKWQfCKBWvYzIlmKUDj7ZPw5PIgqG4pohXD5GYdM73+LlrS41lFTRfBMPmQ4S+5
5ikZiRvXtevPnLXqL67KdEcAJmu2wtaPfQuGwSnS7Ld1XFRQ1nALz4q9M3K9/H6JJkIrZ8t7q9G+
bhpdDbskEsFN/teG7wg6uldWk/HRdav4bVbDfdMs+qRzIP41oTc/CY3zFqcHx8bcO6sUaMYNlCJA
7YSkQIvC0iekkf2/oDfDjv8vfrFCm3ZY+cTODbD1TzCW/Z1Dr4+7K5gvMhbTsU64t8eKtQ0jSEff
Z9RFLeGxNxqXqf4b53q4ryH43fk+7jHEnlDV7QmLYVnlv2z8Od2z1LpxdI36HiZCZBnonSZgWSuQ
z8k/JlnFA21A+zlPhmQaZUT9uhjnDTMd04ue7MF1qym2ozYYHiJox8XNGV4zHPL8d2Ohs8OUH4xE
Lfjy1C3MNk3MPVsPVXJ1WqPuc6UNgPpJVSvy18YnEIpmxytqE7xghScm65HeB0yaEDP838+mnKW/
TmFiThrkSH8iJXE4kC9T3XVwQFdypM1aAcbVUMjK2uLczZLPwh8IRMaIJldlMpW7bEzoMBkJv/l9
V2OgzdnTQmm9FqA790SOhZChbPJHMYVMiE/hHhnsFnhGVg7ouf9nT+DkcA05uEhb8ZNROdCUox+q
0jg+oDKMpit5J4O8ICEqNqRKxM9QNgSVPsSkBgz/LZesW5dApXeddDtiIcJbIEuYkwctnP4/IJzZ
AzlZfvZl5pDHbaJP4P1/7Z2MH6lz9QfrkGJT8mGVa28J5Tb3uRYTxszvIWBTAkKnpFmNlqTU1ci6
GSuNXstMQbiHSdbtfopE/5Nyqf9/dxJ+oRH0CFAHHskRMmwXTC7VcbFUlzGtjVhasZ8h/pH6pi22
HfvGpxin0W/cwUItVCxh4lXeX+IPHQMZRuIXTp3IWvm8OThWenUM8NjLXTcFX2BLIc03s0vYEEiZ
g0u8Hk9UStnGrgFzXDvb1gJaFdKkBIb8D3hKK+7yFvPEGgBQd17IynkeNVgI/GbpOcom9S/tuv4a
R3WBJVd1nxmn0gk3rdkkBLU+E/+RHyNMvRdWqHpvSeqhrPIRYs6eVW9DR2eH0u66aht5bXcVllze
rCqR57mw/BBhHspBxA0V6jxGKZKvpLd3cOLTjZ787OQ6FfqyadJXVKH2MWIS/VGo3NlipiuYbNe9
f1/mlkbYSWUmH1vXUh8Zi0oOLUYobezN2EmWNjtMSC8/+ySZf6RTLo8q1MXD3C4+ZwK5FqGyxYPo
JTnRpqrfPeJUNzr2/oNv1ZNLAdK0r3rr2xoJv5lckx0CWGI30X792U8O8/tbRkVcpZLRlZ/+FAg/
2ATUzlkS6LgajZvhxcdxBq8jCUCaga94jFMUUyuwkfKYGOmC86nzpxuAa2VSYqXkyJOdixa8Bjar
nlrTKcNH/NP6Bbtyd1fT45HnWezaERnv4B7Awrj7Ba0DQyNvviOB0nwvfW7BjliY9ueRwXKB3rSu
e0ophowJRvMprI82lxl+/yhO3buhRRJlM/xHxlnKN0PXFK3Aqb1jisBNbeE2+Yzj1tzjVx6fljTR
x5qrrcYNS2iIJ3GVu7A0UPiCdWDpMoZb8hmW3VDJcp9F8fgKREWfCb2uruKWPwKKw0PyynKXTSIg
KWZqvYiulo+6A24z0sQcl8DVr3ArEzFD543d2uR6R+Sp/0UhNU67etBkBaJHFmeJ3lvsHIt1O3wD
SumORd5+aKEkc2d7H4xqcwzQmRlBgoYzoROeE17mcQoAaUyZz/S9z4ZfABrCQRomUz53tHjbrslQ
8USTJADj5iHZeaik3usb7f6JgbOQW/Bwzgm9GTsgxtCVT+yf79vRNqNEemHXyORJVwHbvywnrO0H
0+L4xAQ8Ebu0GVW7HlGfTGc37dH0ElmX5I8obxwSlOhvfl0pbHddlSxS7tD89w3g4TT/ZBKJ5okw
0nRZYfdB0CyKya/WVcuHwcBNlo8m67BczHnlYlorRniIDMaR4PMeo0smYgidckRzqJfJujPlDS+D
ShaBWcfNRg5TUDwXkaeZZomsYjdTmDwlkydFx1BFXfI0oka6wlBCIJEWFlZo+CxbyIEU/YHr1ocW
aQcVSlmHPfo80bHei8AkHStL3PiZQbT8w7iAbyhc9HjqzCKWEyzL9gUQM0C4jmU18ITmVonlgYjD
RyCvbH5xUXFbeimsISBlhcW37Y/4JyO6K2ZfNV7Gs4PRlZch0xURRmGiy4MBCgb+fgIKhgO0BfsG
od3ej7LHoJLXxceISJWyENOcvGmSyYQzTRudl6zjW8lsZwHSB/d3DYnPYXTG9h4FLS1wUEXsPI2X
QvpQFmyL7TSH9r+it4hCwStlnzOQAPSaTQuckl8Sp02fzQI+XuX7p3EcguAep07Le98KgpRtK7DO
szBVvHWkqKtNBxqlPVciCg5EstnqOBYlFLxgysT3jW5K9Wu65s/1x2BXSaIwVjn7hRdWr/1CFA3U
hJ0iQm08Z8L2/mwz0LqUadjeAYHwHshoCd4TDnNaWOagL31Mk7QVSI+J9QVWtverBphNxO0KudP6
BHZqH+HTGgatTtWEO0SXItwGFQvVDWMvFBnkHO1HVY7PDvPWX0sXr8QEg29JImapeNlxNHiQU8z8
DVr4hOgWTXZcODOyWjU9Q1oJz7Q0FB4Jrfk74nkCHIhHZaoGZj4uzDYCxrkqHfedzpEBg6msPZV2
9JZ109/s5tmO7BSaPTkwW/eq6KCQ2VNK/I+i81hu3Fig6BehCqnRwJYkmKlAxdEGNZI8yKERGuHr
fbB5flUuj8caEui+4VxqDqjfffJM7oLpVRIIyX/OQK6DLwPgau975nH9AdTpLKiRbiamtmtnfGLR
YVsJGuLA4Z4oSd79ta4YcIikd/vhdYLs4jS2bJrDxQ1LclY7a/Co7cE8ZG4xtvckqCi5ek12tLuu
IBLiDwebUUSwlJ56oNMin5oeCX4bscoFumAe9/RMPgk4jjd0a/OSxY08mcK3Pt2+j85w8li48o2g
/rM0Krjles1KRe5rMRBsH8wg/Z252B9MOtb0akGN1ARsigBD2tUbO/ev/mRPNwvi4LaoTQ9yKA02
Mg3Jq8IwExu3Jx8KA/GOvGy9Iwj6N/S6+ieOLP3k1+shJbqBHQJgSYLDv8jCah45AfjtepRajv2a
1M85lU625T8n0F/BRMFNKC1JdKVtSmr1iwutogB2BST6o/TbfwG++h6wTfQ1g1H6L2KLm5uxdp8E
UMN9HjXTxvGNI24Ysnfp88I2KedcB8+icuZ1vHjSqn6LDfE8cMQ8WbBV9i07kQ9AHXLsVB5R+FzH
OKdV0gWRsa/spNlkCNbtbgIqf6u0KC9cZtHg/DseYUq2QnkXKMERZdjETDgXji/WUszuxm/hFxcj
Q6YVT5wQRRnPgaTegYAJ10W8K/SOgUTiLP60tCI2/eC8+3hLIbZOuaG+/iibIHowJvuWUZrbDHSu
94CS+FF1Rb+bF6n38xQ0O5TgKlwMOKKD6JpvEH79njhrv+9c9yOZqUMyyr7lHA9YEnwxJ1iMhcCU
/pVsqXcWmvhxazGh1Ubk7XRL69nWwWsRw4xjRhgijPe9UH8E6qgr5yIJUp+qJPE+sMQvYiEobrVp
ykKyQFMdrD/zrH9tld86GAid0raDhGqqixOV2cGR3om0qrvzfFGj6UTJkWhyEcZtgopYi3lf9639
hOTvX0Q6X4DqoTVH4ytAHZez0BLqxJ0v5Cy/EmuQ1G5a4Niklfdknv4CgcRgi9mTJMYJLoKRrzVe
GFMMXex4fBpMtJSCyXeeEuaZNQ5SPVMjd+3kWnTsnNlVG5lU6o9F5ng/qho6sBpJDV+Y6ZTeVkve
DXwzgLJa1mbyifBi8IgDTCT7Wa3ZBo6vHGfnwg07DXhiXDl5PJ5IUbe196DIfpJHt5KdyR4usho7
5ZxWdxYtaNLwdn+kLEY0bbT0JtHFf6XDx6f3F+Pecgo8+2bbHYG5jNvWT+tr5PRvAd7jS9w6SE0Z
EUfN7mgXOYdGOtO3ZQquE65/lShg3MFABoG4aPcw14BqUdY7Qj3KHzqoMYemN7418OINs1o9IWG6
Fr7ndSxl8Cg6yrSV38wLkhLJi7Fmip7aq6nxn4rA0g8EyG4UltkZFyYujj9Xdei4c3QqpMFtl5Nz
ek6qAXkDQMBhlKaFhUGJoWQEAHJkptivZanApWfLdHZmMXdoeH9odfc9wbRCwNOQ1sBlnDjmBrZX
T4HUSh8UxKE9YCm1U0GTviWW8Q2sfRjPfmqAzqQd/Y+4sQlOBm71gcx/TW46ZeTbqCaxX1rGaxFO
x+nEuZr3YO0MF2g2xjGTQ/PEFkv2hws9+ahUufws0dvSZq6fmIKQV9vR+2D+cevURSNq6ceugDFA
FAvdw5qaoufZ3kkH6BaZOeRPfuGITeDbxp3XDcGV8a8ieJMdJgTCP67Te7968MnOWPE8b3UWd/YJ
+5drffpn6Nzo0eOtdEFX3BMm8G+0HK7CkWytZpUbDzs8g49KE8TnDQuequeakLL5U04FMex6oELK
Zx+T7DftJInyQOU7/k9wNpOlmS/WUsUfqcFutR/ZcotA57ML5P2dnfk/NWr9rBJmzF1gJEgGxbfp
R+Q+kuXqs2DwqBqyXmZcXlWpWlxROye8nJthyVzPdiH5UWyE8Jv9PA7+G7YwbY5i4Eo5sGByyOyW
t5KSwdVfTfYhRX1kXQkoRxyb1qWZWl6AjShf8VfYnOVrPblmDbcjyd+4XvFAwnGjysbj362RAzKB
xwR21CvlIx7+Y7weG8HDFbd8GdTZqXp7Tyi/fmGaO2LomlmmnW0y3u7FFCxLjmtf5KlYKx/6t9Yg
FFdWvse2Xw0vqZGcpUxcZhWstBHc5/tk6bM5TB++ivdBT8SqolyzTM4Ed71qcKHt8jd25qZh28OA
uCI5EqJi3/o0k+/5wnDLNGePpvB4ZalWnKsx2hdt/t0ZBYgbKP8BKEFv5g+TlhnFpvi3M5bhQqMH
7tLI8xqui35wg8BBpk/bw5z06++hix89O1lffp4jroYfd4fYSrtXXqVzaI41IBC37ItP6XnejzlZ
2Q/5MogqSVqHbNTV/yIZPaUpZZhwGPrPzlketZchLky4WNueYYBk8bq7ZzeHoYdbItvvmCzyFqsq
ozA1mcdRVPqKObYOSK9Alxy7Zkx0KIgybnmFfHOCO4MknU71woPGpZZ9stuZzsjUx+mmaxlhG3RT
hkiw1UEMpk+PbFj9juYNF+jFa/OIRkjcXXKzyt+6BR9mkJoBT1RSjXNY52+1w3NVGjFVV8i/x8EP
DuDY/0PrXkBZd2EBc+yS5uQrU+DeJ74m7q02ksM00/4anSrKdh0i+K6tbIjW6TAa2MD4GqJ5a8ni
bPDNwapYHHonswTSKdjtyd11S71YxAMNu9Hk2gwVOur+BI0+guEocVfKGtRM8JRn1LFkRAKDMg+7
XHJOTyznZReOX/FhIjRx1dUnUR5i2MOrwVSZB12koXVERAEVfYFtcohl7XPwrjrNUhuEUQPi3mEY
iRtWY340O2XtlXTLZ01fMKzTVSvMShaguoLDcOk9xm52tCjwUS2dur/k99XBcY15z9ofh29bwuob
huaml+TuQ6fhSALRuYTn3KwyuG2J+puOcvrT5d0LXyCL1c5ieq1cAu+4rOKHazoLDQ616nveFO3N
povIyijSse0PX60QlF022krvyWiTovaCeFU3OUTlADehayPUeGlzDXr9SIbwubEIPc+sFm5glnwH
uqovYGjqsJ8TTot6XR3PMY4vrdGoU++lwW6KaSDKinNbGn/PZcvL0Z3cPUGN18SqHpum5VWKNDoB
4YjlceQ4dB9wM+kJTaSQ8aGKMfUPnZbGC3XHVbzFp7YJ6K7ffevdWfF0WcAxh4hmcTRE8rxg75DE
yetdTHb62Yj6pyKHssuhwgzRasyw8VX2a5Ij4DHDF7cXQX6YELBCniAtxCYiSiEzl4IFemN4TodB
M/NDa2ND6DeLSRKto32pl342gs4KE17rqLe6xDNWJhiAveb32TSu3FMo4aYXg+HlAgx8e9embnVs
swSCUwRjxvP/RV1ydclSQz7Fn8n9v1wHvNMCfeRgj464SR7tByOjATzxuagiXo4QTKyQzC5XWsTS
ftw3kT+++iKud6nws1e2D84KN+fmSOX8R68Gq27Iok+Hqu6K2oMB1wx+iKf2HvvmQMuWS5FP92ae
SOvUC4p6MM4j9hdp4J25Hjp2RsSplWI+U9pxEJ9BED8EhjuissOCyR2mEs4LvehbAT//LBfQiXxy
G/kVlLK7t4bz0EAzwOJCmj+R+CefmAR9ekl8iPw2B44NmfbsccnxTYaBVYGMb8db1Jbpdmqs7nPB
okP+YIAbKk16Toc49k6lIKVao4dwlkcTAx8NqA92D9dNu0icA82qYsd3rT4AOmhptMD1c5maA88s
CStz7mQxCQgpP5RpMh5h2PGTEYXxySkUGD7VsS0xyYeVGokTa5fnhkwk7ZKZV+PFllP54k5x/6aV
UA91Hpv7LlnGV4s1APQ75KJz56FTiHK+FJpBndouORuyD/wPiHXAcXJcO1WSYacdsUAAWGWcDsWe
naXmQTWdsx86628eVGfh9+OP5g53oQBo8eyl/DLhdjndv4QfdHHIS9cjV6gUXIA0W6L+wLrDiLsa
RU/Et4dLrGMvuxeINe5+FKhBJ8/qeOw3XJkpeKJCbJKm6yysmVq+K9oToctc9JNMEaSNpSfpTeCx
cnkH5N2zlP6PNaQJWlXrHAp4WuHkzWSSczsQcJm9KXS5eu0XDhKH2ud7Uw4SgtJEiShm+4f8ulr9
OnMChkPrlsC6my+/uk/V37mUv3PVeYdCt3mI/53k5AhLvsuobccFdMxzJkrjy2/qiAmptb9OfJiK
qW+zxwvtWHExLYYNcNlf2L30K23eNitdbZuzwHng4tRvVc+YDL95aBjJeq/nLl+fuzpu6NZTLHdj
NtqIUPf2dgmyk6hSwnKq1URiZ3XlkQmLgLQ4UWxzmD+6wa4BDNGi4mHJzGXxOjhYlWc5jhmxjbbi
YwrdirBin+AJIjCwD5PyE9kT2PHkAXJAdyoqIkJbjwDZgeRai62Zlu07qzBUe2HKuOJcQj6oxwdJ
PAvP1xh0sp7HCE5oKq91ShDPHK4L8WXAK54U4VJGfzhtL3eXHrW5oaRuH5Go9GkAr/BKaVkCFyEU
+K6khtNPFLG8m3ocD3kSELns+cdNs4v/wZ8cwoApzDOV+C+aG9VxIcC+hulYhC3XXXZjhia6h6Ci
qtCRtXvn9N5f8gnyGOErBLxAW/Fj5LVemAZ8Lom6E9BoRrRaO/tkJ6Y7JxoDnwtuC7ZUYodRsh/O
JrxRzHR0SIx/7AWc8oQYInN8rGVgYX/TIaMr6yS+vQE1xVwW240+LRbENRSTDZpDfsB4cLKwsAhu
EOZPrDc71+/ZXCFDzjOMG2r/DqE9of51SQnmE0gpqrsdjnJ+zNnZ3QwJMSO+P7upGvwHsjberSWp
C8QYSKNyMX5nwaYS74Pf1BmsfVTOCQ7Y+B7bDihXOHOQZLjDndSyDERAmjxCldNyPLNNv2zSRRcr
7ceyLoOZyFvHQfhINcRhmwcyKbh6pnQUADDCa+N5slJ6WphBYcEw++LUCyrC0VS4AFWQJMfeV7St
UwjfbtEFuxYdhpgpT94vTleE2aPefYsS+4Of6qqAk83dxEZ2XSK5fFQu/MK6G4m0tTZzmktaPVm5
qUNfz+SpM3VnhxTTPgLrvC5eWP9i9A9YgKudg75nUYyHRMG/ZDUYEM15UwH1hMkiefry6Znbnd8S
4WnMmpNSxl4Zi28B63yqurBCMjBKGfkYS10eZutJNIJWyDTG5KO0ELPf0Yzd1E7GKTIYWY2CFP7Y
ZPLfvPj/9RT5KdRAJukNNq9IKBWkLXuXEOjCPHvYC2lzdxJkP+ETwuJMs3pv+9WanFkqfsFFvNFB
Y8bdk176hxfJMyVP9hUsSuzAyjnwM+q14GOwPh3dZ5ggNBbmfnrg/aueJ5qZ84nKuUOVir/MZAxm
nhpogD2TMe5TZlvnnuTrEVG1PGZZz0SIzUgfDl6wwx+osTktorp2nF0m4hl3P5h2CVzhgzQd7O/C
/F5i46BVy4plAWVRjQX6VmIHz/PIroKcGB0p5ubkN2xREQIzPmPGfEE+tmbEt8lbIAcq66vqhqTZ
sy4KNmSEFFp5oj9wCG3P5ULUi2nM5tFvZ/vYpuNKcWAsLrA1NQInwOPJsgvuVPCUBcZ9dOx650LB
JR9roOEWoz0xAKSIubdjBz6mZ1HTX3Gr81fD7hrIfQbsL30JbWWtRPhftaPFHE7ZvJQXE+b5i0Sq
rc+EBdArdNuddFmPwExbP3rQPV/bRwzduginOof0kMzlMO6Ft1CL3eH7VR21m9K+TO368FZavUz5
dM9sU+xspb8pFU3NdtakLdGHOPk1CzuQQM8pxbYxzB0yUjFBNgF6YDdxMzyWacAf4GSK36kPmnOE
TkesEemv9Ys3w6B5GM/o6CZxsAR0+qal8B5TyZ1wtKcpRpssCPfkZk7cwixgE0XUgVFrWqu4+Av7
rmIuxmvuFlDfLBmrbdH4JW/bbDTtLWEFxrjn0X7nsV7/xylg+Wi4XE5hu8jpBa1Vv7gL9PGMGvbR
QpE8F4b5vhKyQ+YlujA27eCV+HNP1ScZCYc7fYdFaTZnz1T+icMEyIt8kiFxcwQ7m5GWJ4gKc0En
WWX0oePoKngr5Y+Go63xggc8nyGreES3/KY/ErMYA6wOAkwZ99Sj1GN0s6wFqnQv88+5LLy/DWNC
d3cpnHeWXXEFVKn9jQ0amm+RZjpoi1kV0xGJ2MEukQQCAAfAJhu3fcv4hT9UUTf7QbshagVriQtF
3T2/RZtjmRaUoHmKR8vZk1F6T4Gx3UYfiBmaGCQtEJHZtE/nicJKOYp8O0vd/fo1rnwnFfITT6q9
73HJrvnsGmU6JyG4CcDvij7aEYSd4jPIFY/dWhLNzMpm6Q54FFHo1J93JjWRY1oG8qFe8j/QxeNw
oU5MNU6qc+K1D2W3vNagqmyNZQSUiXkaY2n/62PUw0DWZLG9Edq350r8xbIwNp5XKpAQiRjWf9dr
VKXFT0kUJAzUoMhhpcFCidXI90MbuUcTvjOZzaL+WLzs4Kblk5ek/3KPhwAFfNrYfUY5ARuC91cz
qnUWQ0gmwlMj28YJzKRsALsbwwMNqw4BjYJfV77r3svxysBvo8PygG3JMu0Nrv0nUzv5bdG07TvU
Z5QbjKImCo4dEbJjzi1B0nCbXwbW3p+YTa750MyowIPS+zToxQX5hquzLIdDTZv5GgMY+i+FKQBM
GOgTcnLA9aOw60c5z8ERV9omgUUJfZmU3HfS/08y+H1hBIgjB4T1A48cCK0i44fA13gvJ84IJFoX
WmBe/dngJPjMkC7Mz/RabEU7WMfat9+sYCpqOi2F+jMRz6G/C0kq2ReptJ9Jlj8z4uCcuxWXENn+
g98Y4oGMIG4mxjI7tVYOtD6JnhNcyh3DlrbckaTvWQIZnCCEBTm/qaG3vmOPELDt048astp6bAaL
842C6mweq6D1dqKty8cyyKadQ7PpDtBQBPuZv11tOsfRcLIJOV0wOZt3R0jV7rVOxpdcF/bDkkV8
XJ00O9KMLM6cBXFIPJuCOPDK1VfncIt1xL7zaJBJ8FTR6/soRfO3b2P3D+eY/pzHs3FotJVdgqTv
PfQOwz0A2bJ+EPGT/8zZIvCOSF7MXXWTU3EbXf1YYyRRpQ+ojI9FWtyXasj37HmsWyuUnrbB6Dmw
eA3GqxmrOpXcePkftwI7zZI0rgLDHLX6L03BAdktj3WEWF541OVxCSvknM1SVUBiR+veqolfhO8s
6+3Fp5V1aj9yW8m2psnWvXBltB+nihkxFjxgcwQsG+J8nhIFCxT1ql5mWEYY0sdqsuKISkfvGCeD
pzkdsFqN985WxoQGY0VXpSp7OGY9fxYvC+AisJy5x83YBTjNYA+jmRrWxo7tURIqkcRxd6HJHATw
yIPVRcR2F8FzQY3wywSjZKjimmYoq8Ge9ZPgWj4CSGDsu+FH8S+RS3EailEaeDs87iqTfZBwpAn3
6JMiu0CrCvZ8AounuRS/mtZfGFmwkBMBxpBWQbsZ+bZlI+Xp2dMsqoOfKP4LBGUyOiPY8D0a0r+s
iRHEe6sYD50wjrYoC+p71bPD3YIkPJUGBB0GG+ImIfMCKgxLwMIEsTzDPjiN4odCc+oF1DqdXTaD
UEebCRQVxuaeyB4gjaki4e1pb7ot9HXRgpSIEHCR/Aglopg6fgApq/LqY1xjH5CbdoLlVfRd4oVt
K7sv3ZhlwVZDOae7aCIEu6URx5eOcMSg34EpEbZx68G8Sla0z0GWG8ELa2xeKC0FjrUCnxKyF23/
sygDP3tuHOnNRHRppwkWfCYdzL1NnrjOTUVzz/Iaoe99FqRLdCDhXrVoQKVeNwdx6fOpRz+Z7K5P
X7gATk4IFhM5u1J+ueuMKfsUiZ3vHW4R3hf38XE4GboZs71rdkyRwtMioebx1L7Yc6qe6xY8FfTj
SH7Bv5flU4KA6b50wsVXAvJQJ8+al0EdBlHQVI/AtgXXPnakh+asKX9Oey0yQ6wiWnLtUqYcmzHN
nBd8Taotjhn73QYSChuEW+4h8T6NKCwj0zAkjTBmMxDdLMWVnqjDmHVl+JzxJzHrETGDgV+cKgSM
U+nKHMWDVCTx3lpD0UrZZPYbV1PJLriDbWSzTO1l9myreJlAtxiHPpWjGW0srWr0EFJa7GQtf9uS
dbqLC7zoLxVVe19UIl4eyV1mbdhGXTy/cVSjwI/OnlY/vtuJZw59pTwUrh9RbRwQkLpSdA9GYeYW
S+/56H3Sa66bR6exxHLADiDdslkstMHtnMBaaTaITQPkwxz0Z2RElMFS2+WNV7MC1myNyS0mvn49
UjXXLZOzF4HdgHXz2jlRVRR/XTdj1pwYm9jximD3Ncqs4SHFSCyuMbhakjQEw05L1pbug1WD472x
lVDdufzl4sgFaOSxm0/0hiMLzOgmSfi9b3IfbhXkmAH248jrYkZO4G0ZBGXBt9W1mRkYZN1YO546
6SfHQ4dJRbMp3+Y2H9QHgDuZ8SdIPB4sgT60UYbxrhifjc5siJnWqUz6eLpitM+CvV+uW1vg+slH
Xba13I3RQIVF84O/lqlwxzOZs6qDJOf4RyJgnf1OvZdNU5fp0IPH2fgnY6HjHTNEiZ90ctPrKHpO
qAIPNQTekp9h2PSPxWhVR3Mtk9Qma1Qbo0FiR9Dw1mg/kJx3FLWcIcpKxtFXzYl1fPZIH/MMY13a
KQ2XKZe6q9brbjnQYfK6KB3/TRSe610lEqn2BHCm/rswdBB/Z6ycj2fTHu38WvRyOGkPxZQlobZY
u+hjSybZiKNzQ+LIvBPNnu4UEoEBtp1mH9srF6D2DOEk3H4eCC/ZxN9SHheTkxL/WoQ7pNeKDlz2
YJY2+43xbGdnh8h4A50mcXHJuCvrAgGRDYdjZWYEfS0V56RknPge64BlAlG09O2HsmAlss/mq0GI
u8dwFumHsVQo7W7FOvKjciKDAKwDRMtj7VvesmnxP4aB7PDGmBiNj5Dg31XTiF01Rebdr5vqJFKv
/xvbgSfhm9jCIlxJL+wSLFBm0xS+LdS7WVcDi64oHujFWZ0eEMWY5xt1bCYH26HgwIOdugFPHJZd
+jYis02euf5yvHhwOClkmtLfhFd/amJz/GEgavhcchTNhMpbMUwh5HD00DaGe7PGLqyoOUWdsol0
Fd1CItxUZn3OwHIAWM3jAbGNoZdywnaBKQ0yiKq8s9jLtzWIfnxnfSLu9tlUZ2vMI0nZ8FBT6meH
djTdW8tVfLk7FjG4HMKRrDb0bgS9f3Z5mDbSjXpKZrYYyJEx2rexBoPln6pCBAo1Xi0aLNp+f+mM
fnARNGPpP5hQ+SPAEqn9p+YyA2kRnp11SFjWOis07YmMqW28AVWDRcBYx+DDe115ysm2tbCrucZ1
NhDZs58T0ldISBmD2kUWEyswo3odt7YqOHgOzGBiCry6p75Vr7mCryDWgO97M7RO8E9TDh4e6ZvW
8OSFpuxiYG4ShXmw5s5EzqxNWYizz5brvo5ITW7bAXrVNR0HW7Op4FTJqfE5IRwHfP6QxGL/5rQp
YLQmrrm8rkGbk3QhNpDYBfDDkJX84fjfhWy/ESqKgWs+BTbW5aWxiO7de29NGPZzbcMlbbE2yfax
BPQwWIVP5zqlAc5aFlNTbAhMpe3UtO90QHq5qNRJW2sw0FyTNPusCZJ/LGRY/gNypVc+ELd0SYEG
lq8oA1so70iRmZCUubKRV49MzN7aO3ie8tEJ4gRnBbti5yywVnccUvP5OvW8YJ/MukX1ImikLrIc
63f6HRNHpcroPgrTVmGelo31ybmtPKWcTnCeRewBfSGs3b01VMsTjBfH25ktjuTBjiMoXF7in7Ky
jX4lqH409KG5gMmOzow2j1eZWiWkHH4HLovGndMS7+ypfWT4e5BCBXGCjosYZhd/AYrnJAW8AKmJ
x3N1TPaE6btp5yYCMCAZKpf4mONiwNJWTMLYoih8qcogWRcv+mHxL55rw+AaB7orPZ8Fym+1GIpD
B30Ak6iS5ptfreBmIFhIi/aSlmGOS1luAzWDy6dxyT2u4KmyzbSSBWt1rbNNODu/p4MMHvnPxNcj
uTusMdM5eZSYW/bGHpw+OXDw7ggRM7ohHltyuifDx5ilaD6ROQR5StYtVsLEsnDmd8dyvXc70dZz
PuTY5uO6SHDzW6ftbyZbJ9WtR4KJfkocPp4ctuR5Co+OYasjV0wUR7QmVppimRZGuguoUcYFrwk+
v0djTB1eOYRSXuOplFcp+9HINozXGMVtNrnzQKdKAMNPPPebTVca8pOTqWU8myY26acJUfRA1Kl4
HyjUjT+EciGf8T53kk/Zczw5kGNvxnuVzQnzL5Mky+PNzbxrG8ZAWL2VLh0dWT87gGpnmtXcXXce
Czr8sdXUKy5LmWnyXyuz9WMw2izkUtzc+UxE+kpTz35le4QFcpNLwynFXZV42iL+pDbVzzsScgFf
Lf7Io0sER5ImZ6NCMCADw0ijIbdON1UuLpMtEu9BaC5IZzCMpVg24FRm8lAqTleAhEP3/w1hIyau
7aDHz1FAAdZMyl/P8vllbUKQIX7W6JD54gh9jGY7OIG+77H4+ZqE5jyo+OJM3Ke3OTn78jFTHuwH
pCzOvsWoPHCHvY2NZ5s5nI9aep1BwksISafOt+ngyo5MLvTLwAvZcfCmrwA86YNh8adn71COx/eh
6g2n2rF81X3CymYzXDUcRBw6Fd0l7pU8IxAk2ZYkxCoWeC4fODdzWxqJFsxJf2P5rp2ehOtZwanK
UplvbYM3xgYNljhiIr0xpN61XJGAl8+4s8z2MMzKQ3ppZ8aAhoUpK7pp45bwnnutAObB+RNJle1y
dkMXCrxRZ7yT9oxOvmwlD0OwVc69tis1Paf0PetsW0AnoieWq9gXe6u3mva5TOYR6wISKiUCQQSV
D4HSYEgcfUKP1VcCWTaTyTNsEUOIq4T/EuyIKgsIFVndWV8KtLy3G1pOzdsMNslMXMVKgwIElazG
sxWsHlWd2KJRuxq6SMA1Wo5iHnbZyGcS94vd6YIVbr4O3L/2lALjXTwN4jujdX/z+ZQeGeaWPcN+
Sz3dXcNED1ZjBAi9p4ECULjIXOr1LYK85wRTuxMzXLmiVWRqSVWP35hESfLjN+wN32hJFxRPbdYB
9zZCZkQKM+vy/jlxB8x0p/er4gD7xxJ3NHLo9aN0qkOiIgNNQEUl1Tgm7BpNWf7ombRLw6zO6gsB
giLUypTHeCJ2uitr9KdhEjCnZJXIlTkZ82Ne2htDxJylYzF2XUiwztkjpY9krnACFVycbChf+8nP
82tu+mNNwH0xf4NEWb8INRB9a8MJLP5x4INfii+M2C0tIJt46sGFb1KvxFruC/eNJqe7ozIxgBOr
jItJ4ZlDHdpgbeyawrcqmHBFAQkkArlAjseuor/L1I2hhtIxuODI4gVyZ18Z9lnFrrn2FPG3B+po
b15hNN5fs0vaG4HwBehSUx+IJ7B+go2UOeR+5mEPZWzC7K8HdBtogW7CzyOzhxDEYMutpun6vVBE
1FEt/fHOCS6r32C3kTrgLasl3cGeU00jZt4CSvuev61csptzPZErh/gfb2vWM8kwN8acPzMcvfgH
PXBUO3W9G4mjX8dW81qszSKkdxAyfyc9TzABK0hT2ZqcbprzAqKMOrg07YE7wRKnz6TCW/cZgNZI
H8zVPpfxIDFg1TBo3YzjGa5i0rLOV3HseYUdxz1qZ3srCLMODBEKLx3wWhfejh3XmiZLnvyeEcLN
oMkS5kSs85renIkFxVQIk5Rd2Mix/88tVh88Q545t9KHc8OVlNkru1dvdRoHh1RYjtrHtpX4BLmE
+1pOXfDSD3n/arVB8t8EVMH8EsAZVtS7b/0SOxxJmedCP3FoT0CSJBOBhFyokRd5At6n5Vfpghrh
1Ojj5NUYZuMPItF8D+LMjRia8OHbgu2D/HWN4Mk9R1zW/1NmgFjEs8B7BYfNGlKRj8P8WABGvzVB
z3880ASHxVVXl3HoNsq12UJV7D8NXlK3YWlRDN26VjFfjAx7kRVSS79OSZv8DUhgWXsy7kn55Dcm
hZIooJUVoh3zVDMnzhEx6eNX8JSGOM+uP0ycewrA3HCtRF2B+s4ZSMH5wKszhyC40XVpGoZdFaNB
pYdUdimJ4BZMqzKzSeskca1wYLfjYjcY0ADc2NjGy+O9FxIHjKYnSkHBJ02Q4g1LetRhi3t9kqUH
4x8g0H2xsV7OXEm98hzjfH4nZqvffVP7NxoNxoyE4c9sYdtAQoPYGvsvVi3V2FwWhSZUE6LiXfWQ
apw/1oKNRv9h5IaACiGeBcsMzGBE5TIwCY+BuV0QyHisQzj3CcS4taEuE+u59RZjHisoGboRX5Ch
KuZ8he+10IbJ500P2gr0o1a9fLDTunzxYBlGj8aUs09rR3piNbmRfWDtKqvpOPdFTVCHNtTLBNS+
So/p0Ij3xGWr7oRJL7vXjtMLpfPCTqxdwIaM5CrdQM/d0IMcQcwYoPotpgWPUeum3yKx1JtwWwA3
mTZ/iqwIzsRg1L8+NftrlvrupSniuDjYgWYgKaAcgVw3lulvOXcrttVZYs3gjuE9yAhz66FLoiTg
bsiR+DILs7WvZJ47dXQ0/8UktiAbBUlFSaue/FRBQ7Y958vVvXGiZN+N73TSAhPZnQvp/5yd2XLb
SLauX6Wjrw/iAMgEEtix+1yQFElBkmVrsGzfIFy2C/M84+nPh9o3JsQgw7u7orqjq6qTADJXruEf
EHGvYR3/Khwu/8dMZvR6mUrMhfvTko2MH9Khi+kwmch7YSTAlQLQzhcj94vB3b/LsQ82Ni7CY8e+
n6P+gbIDNDX8eEqEMY6RMMTItJwxDp7JNG9tOwYTO0yli8/51AdPNUSz7qabjAQp8TkU4hGwi9YB
SSXl90YsM1hjiiHL+MIZPvRcD59MNU+P2Afb5Uf8htKveR7QUh3cwEbxISojCGjLt0OgFqRSDpN5
10B/0Z6kieBFfjQCjEOQdp9qt/ykSRcZZC22EM7b9MQcs1hsgWPk563QRdJD+VYBKlUNVAkbBqeD
hnpHaY1oe/F7PR+lU+wbrLLL+jeNiWAotlZbQg+jHRWNwZFeM3LRppiXya/E5PRer4g+QBhpyNFG
msLPAaJyJezyYq53zNXhgNNKGdWrxBINRXCgI/G9dBvVRugFIjpTbriy3PreYuT0ZvsjUh4tGhEp
nZIioMjPJmxSYzQdkI0YZQHHGQF4KkvLSnALaaFjGm9ZVrfItkx9GOgPlJEt0L0UtiZDdFHIBI4E
xBGgco6cNbrxMGOZW9EbuiXfHXl5TWEfMyOHqRHUo4YhnmPdClslDfIhZCWowSJ8Yj8vtOPyF1K5
2SEYrPIgKkruX8paNkmHQcetck0mk30ZZT/GWJgxxb0x73qsztUOH29249BVNFrDDvu1v+YBBusx
LSg/PkSaKotH09S6al8DDQu2Rp/L9FZrRt2Gfi1z6yEJEgCTuPFBPMGz5ziy/5HFFIOt/5JA8tMD
TDbCZkxpf2cPASq6UZJWj8hWc5X7STk+FEwMdHdTt0Flv6QQLuUz7IUsDTaAn7QboG3ACEuUrAD8
ucMbk0C0GCJXByZPxygAy1Fq5kNK6v1qkINkn+Y4j55tOrbUbvSNf2DUQWrnyKD+ZDR1XOzwVnDu
cs71V+iOM5rJ8HdvKMhoFjHLNMZkY1F6jCipF5l9FxUBfwGVe7QFcV1wEOpstLr8wHgtQvs0nEVl
f7YNNR2RJpCwZXNMCmnmiU2nYhR+86S6bUSZaI8NNRAQDkNY42NBPGUiykghm3djowIb1IsrXiKk
AEFERW6eehGz860LMLkrd0MWm/UDaNoo+5qHoGe/SdvuO0wMAb1vbb9ph20S6Zr/MdQgCDFZl2QI
8GEL0/5SIOmhtE2A/pj5BgmIIRmgLje5BXxUPpijRNSGWYP13cUhzoeShPMxJj9EI/ugzTQvMqoc
mvcPmuEn/i+3oG+FVhlBGVndbyVf1D5yrOoW54JMN6oH0eCE/Lm3aIDv484sDUiYulI3jKNgzgXt
MN/AQsB7WDGHQu6llbO6dyaUD5CnmNVDjseKYgw00fpwb1L6OcxvELZ8od8Vgl9jDkoS4kDJhwkl
KKIKSBAq6bzYATJ0S0Cb7SfsvKsAcRTNb8iZS+aIKbZ94jGdRb4tfQNIIwljmDuvDV0qKvUyU+NP
2ufAWKk8J1ALtBvLhDYkllhj/0u4POHWkBE9CnfsmpckDXO5zegGfZmIxYxDNTvMyMCm8aUhuf6Y
zr3GyQqrN3R05LEqjW6+r6yesjRC7nVvI7sQvEpDH2lmzEZi/6TGkJDXGG+Zz2lYOW8zFhFBsDfN
GRGPkeiP7IcyEnSxpB+/5EUR+I8dHP09lhkIpjfJ/NwZqO8tHs190L3KMTXCG7ef0E7FsqzK209c
OzGA5yzLizezCjiesGDCr4QY50szDYqGSzpjRYsPufxoaJarQ0ao+p6OWjoDmMik/DRRH+i3LdYY
3wqnc6I3AEYomI1WneAg7fjiqS98E55QlVAShYP8YmJU78FDhlNLvmoFLy16Xc4nzEmptjg57vep
H/uDKwxIymOZ3dXGArmnSZq+kcBOR9q/sCgdYbc3mDUjlYiwf4sSGLCB6SGzpvoNokQ0PidOOkz1
puhN/s6lQ0rTkdT2R8sse0Hu27heoVGDclJXQqzLs1rdzFTMEF4CasHt3Loi+uUjOHk/Tjg1ekbs
FszqktYuD2Y3k4CiylcewqiLGcrUFfouJkkrNFqmXvj4jrbc5kPjfMAempQbBgiT3aTInK+MnMtP
nTR7FDasrG/6G16/pt/nrhrqrwb6PtrrAElc284wvrYlQVreGsqo0f8qlNbjxyD68KciP01v6x69
CBM/DHVPM7uvjwKCcr9DZC4DG+U2SfnouM4AG45KS7P+pv9kQezWUFoon1Iw08WNoRR8RGQxUciG
XjwwXrW0NPgoNNTd9GjE6+FGm5vKeQriGkopOYy/ZcSJ8AfSXchWRXDmtBt+nyofykEvwB87RGb8
FFAnLHzK+p0/W86PmZESVs2cgtcA2Q1wFgm6y/ApNIwzyQrNdNvM2eDuqIlM8ZebQ+Ddop3MlBjd
H30iGQabz6wJBQPEhWAC0i5gRPYsWg2bioopKLqPNmPKwcxuLGS6OmZKijoAMS4wJ2a4aNQqvYWK
Qmc32A8CknaPgKnYCqZxL2Dk9WQfk50sE3J9cr7nCM4iaxWaVb5nKO1DYMUK1huHIn/N2rpm4BF3
UwCycpHtpLoF0bcPSVBh+HaIqiCpF6TfOiLY+OgkrpncGXEXtc1en0qlvZXIbqmvZeeiy9gG3Dse
qlug8yqD/04Tj/bpCwoHKYkxyfOjOXZ6Mm+kAMb1S9ftmPdGYHERJEaXbT4C528dhFj4xF9KBLDn
N9gCdoCSTpyF3XOBa+Azs9sxwELBCf5GYLtLPlWVI5H3BqlwSDXeIVmxAu+EmaflfsPvycCDQETT
96nF3zhMA6as0ELFxpkCMNhKDyghGFAsuklBED+UXVD8Sn3HpQFgWPwZuoG9t52eXtMy/p484N1W
/VZHo/+LEZ5TfB+4KDCNBNdNeqT5df2SI82Acjw9wCffqmgNJAgEcX+Yzvw90cISUhyJHcQ+PMnx
rCkJOlYHLPXBHvXhmM56eVeHg9++APYZxdMiElAfWrNFsmBXdtWEm0jnE0dkCGP+GbuiLHxmxGSy
pp7AORUabjUHzCrsXzgTUYjGThsyWoq7feU66rGSfXJrqqS6qYxY/0tB64NLDzIfOBq+NtW9PZv4
VNEWA6A1cyT38BR0HRBVNB+MIqcI6jgbzig02jvSp6VCwwlBDd2aP9UaMKudzKzhSx5ko3tIMK6c
0G7yXTwTREw3Yoske44VIcEDeQZU/H1znL/kDMEAihr5HE/QILjbt8yk7EX8kgxj05uWU74woHPm
2wACaELRMzlIrhEXq2No9TWjo6l8YByZ11ByrFz86EK7fHW0zpAI90yDNQO80fgH23zqP9p53d0D
4lFHHHM0uDuJCeAiH5AimFzlLi3/HIlXN+/nN9GWESJW+ji86fChLTpM0EP1PmMLR7xXeSRZCjAl
zN1nBky840xzYo1A5lrQO/HlsuDkZrFRPAdumWG4R4gDKtkV5Nc+2igeCFS6iwEK2ekN6dYMDsOV
pdgmoHDzQ9ExBQ3AIEv00cEXHjN7tBLOfV9bX0FXFnFLtyGu6AvMM8BJcZTQDVghnvTQ+QQCNnqY
mywtEDZweu1jPzsDhmaVa+uPY2W0ukcsg0RIFVZ/q/G++ZjoWul/VmWnWYvkhFnfhr5p7iuIGB4W
u9MHKSdmslpkP0yUVs2X3mYGu6UTZ/6ky1JEr7gxzK+VpsjaqAXVtnB4rZ9wR4xeG6Y4W3CwpfWT
2cNcenhnundZh6/OFs1TlzlUjBERVGKcDe6Q3E8+ci9ATaIkENpNpCqX6XWcwWvcN5maobAMEUd0
9Cok8xABlnR+cb7DExUnacPG3AEpVHeIt0ZK9mACdOlhUB6TVrdVvAs4n6S6mdWp53igstw13TxQ
3YtJ+1g6kwbPOFsa2vczcPLgMMQwdbBRcq3+m4HsYvIyNWMSIEGnN7QlrMGFJgPRim5ygNbUuNd6
vDb1rcDOINM2nSyZw1QOXiCI2ZemP/VPkAGCufpb6XXXQ1vsywkaJbSodqRvWYBby6ddX4V5qz+j
lxvj/+1rjPabl0gglfe5dYp+fACoo5XBT5dkO/b3zM84YGC+R+DyB6cDb4zDWgal9wO13owNh1S6
G6QIWSAEccRPBOqDNVF9fqCn78y7rjCLb1FtFP0hllrFAMmohOwOMRdZB11vhCCUb1UGhFMcGReF
4dewl0Ss44R36FTujRx8nNX+/e9//d//998/xv8KfhUfi3TCyuhfyF99BATSNv/5t2H8+1+E9eV/
vv35n39ThqBSaSkUXcjaXIsOF3/9x/enCI83/u7/I5Iga2Ffld99u62qHZXPcEj11HizTeoJ2H7w
tCHOY8rd6O5E9VI7TO7HhLlWBDzp8q9Rpz/GVDS58Ypw4XTa7jJBPf0xTO8me+De/5oYwD12hizd
LwaclvbG7LMpO2CkAh24SkJSij9cGVK+ZZm6ErZAtV/I05VNyQxIC7XhjVwxOdTZhC2LDThOKTu4
hxz5w/ARuLq8puGePq5AcE44hqRnjgacwtz9dFFgU7SSFHhvDECG5sERnY1wZCutbMM8ltHTZuDY
EJrLxjI+Wia8U4TwLTfldhaKtlDJNHWH62uhH23atDFNrLojKcBgc8EnathdJ2Nc9s+D0fmOF2QU
NveXH2L1yYTuCiSFHcuVpgRp5Tqnz2DygmYr6PWnSRk98KRy/IZ6Xn/TmDpSXYKk5stkmsHt5VWX
/9ffdq0wTN3AYIUuJhvFMuSyq3/btcXcJKHl28UzUo+YWJS5k933CcxCaMRzu6UdrJgv4zh7Gzq4
c1zZptaZ1YVUkt1q8h+6ebp6B1a2bhq9ePaLoX1KMmE9B80C00Uf8cpSy45fP6hwLFMAzLNdKZct
9NuDNqbQGAjI4rlpqSxzgB9byET1vkvccV8r3Xm9/GLXn9MwJRsSvKFjsS9NffU5LQR7qhH6wxOu
k/AWQncZs9DHQFguyo80/Jkb2aTHl1d9/0JZ1aKBLw2TJNzST5+SHgcPyvDtqUhI0TezZv8VNnSw
mZpp848/XottSmfMsQx0T9cxhr1Z6bTY/CdG5+KVRBHdEuho0dKNgk13ebEzr1MKaSjHNCSDVrXa
KRISuE3rejEGWuj8qNd9nxY2DlJAJvw1inVsJdPImG4ur2u83zeShR2br0gcdcXyw37bN5YGeNR0
U/8J9JVXaqJO97VAizeg14LFdoNEfTTM9ffMNt7k4tGzTZoWnwEfxYqaaGtDfBio51z0Xz4iWfLi
ur28cojP/EabgpMutE3TUddXv7EKy2BoEK94miTOJJsws2nLwZeWd3mD72OUFtXb5deyDrjsbmUS
p9hnvBJCyOlbCamWZyfU5JPJ2QYYCH+gpSkAPtpGwVmgInWUtsb0HvpJu48wyN1e/gFnNjrx0uB3
0N0ybLHa6ElvQBPpAvVkd6N5m8qGTlKZ+oBx++7KUuubnRgpF0gQcRZAG3IZ4vRhg3j0Oycr7ScE
7dxdCa92D/yempBx/iGPy7uSzG8D/1XsDMNHZaMoAAfUc3a8/MzvY7XlGq7Fj9F5ct1a3XItZi7g
+EfrSRtcE73b0TFuyzT9ApueTL9AirVP9WkHRza6svL7z8215LCo43Cl8xpO34A7D7VrlVI+Aflg
AqpZo9qN9J/2zpxY9wylHlOwRnu/sxdwiFPeXX7w9x/b4nriajQMUgrQFqfLc0M5cAYa48mMyWSN
eChGRJ/CeSeipv/r8lrvz5KtlI5RnTQ59ozaTtfCcBrfjcbxn3TgjHu9cZeCLrQOQKTbba6P8eHy
esa7r6rAVgpFkIGRrCMldbpgBuKid/SMKV+gGeUd5oaxOPZMPGkNR75V7+120G8zbG4QkZoCbO7U
bIvbCVO7+WOD5ORfBWB7scllI+6tORm+RBa3OJJGNcTzsgzjD25ouY+Xf/bqNdk2oHYOhLJ1/iwM
d7UX+2bqUI018jtzzucjomH1sdAyY8dELn0KQv3aIXy/ntBNm++Cdq9L23a1ng7uCE/0pGJE6WJT
mw+w11ES9RH7Z2qBxLizv/yA/4Sw3xIGnhDQku4oJL0cQoC7Cqo9oIkCFFN1xzC5fXWllh2kNPOt
HerjbSRm8UUbZIIZ3AgmpMza5DAzvt7pFDE3lmmOV272dRT6n9+jSBvYlYgbuqszaKSIqnQmmkqA
ZvIsxNizFj+HuPTDv/2SOdxtHY6L0I+exocc1AxKw8ijPktcihxPYHn6euUFrQqef34QOCRHCGIi
o5XVqWReZ4CZbPkkQZb2W1ShQSpIzJrYoVasP+IhCZKY7iyKRtg1TmJvdZr+d1qaUbjrM8m48fIv
OrNHDOW6ruXoprNsl9OT5OraQOY/tiAC7HTvxsb0jMDUdKD5IH7pBl2jy+utTu7yArgUDNe2gTub
urnak0mHB05Hr+OuQjYa7WCknIYHM7GZcFcCYP7RqWp7/FDT3n7BYrOvr2xRcwkNqy1KMsvVz/s3
SMRWyXvTpdjGNGFzF47pdNviU4c6qD5+dqP6Axm/REsrfFzMa39my8CGGlhwOVX0zG3cU4/4JaEw
znBn3CiAUCgDG87fQY/KUmAP8cYP7eh5EkodI5ECB8loM4Kb/X75Ja4/mkPdzAdDEVJyx9BfPf1o
jUTQkNI9vS356Vje2BYKNip65A5UWwPPgqfL663uEttxbOla8KN1k4m4a6yOdWjWoUIQXLt1HLfX
YXrSgR4ZNlYBhLdNmk3c4Ff25fJ/+ftnchxKUu5twXMaumGvTq4NQYGGv9N6stXLo6Ltje/HhGhR
K5utbVXjDYKLxZXNsbqyeU5HWRQDhm1ai5zjanNimTdlYD4xJXCUw/gwg6JmPdopM5NjpZf1tEf1
S9Nux8YoW6b2gBu2ccf458rDi/c/xNXRHTG5UC2H1GH1gXMdfE8N8cvD3kcf7hm2he1TBqY84/q2
u+aL7Awbbm9H128nApR6MsTW2nF6UX1kNfctU1f9M+1diy4JUsJ69HUQi2UOiF5kNz/EIP2SpwpZ
Dn+nM1xzfzQS9c0bA9w+gSfsav2pRLk1pIytwMuhaoGSPdjoNiRNK6cIt+hoKA39tkEfCHefTI4M
Tqe40JZCNNIjb+iyrsfEMQJiv4UspQUvYkCd+TUGYJ9+JL9Gk3AcxrEzN5hIoM19ec++OyMU6K4l
BHo11HSmvbzi32oQE8wengjglOwmZ0Ka+IO9YcSIJI45lz9prDhXPtqyOU53LAtyQgz+cPhyS+D5
bcGkgb+NH1nm6cPYfkIwt3zGGDW4ssq7K40jxjLU1iaHgpt29VwlEi4xoPPMA7CBlzOdw9taCtxa
ZC+wfC7NWy1DaBET8BDuE54laZk1WxVOyZUEcx3J+SHUlRYYGYMWjCtXQWFMBKKXWAR4gSuHV1ml
0T7Hm9rLcePrUZlfdCCjovQoeasrL+HM8TBpTdm0CxTFxfpVG6jzFWVk4BsCvXBr53n0mKFldDMs
u3CE2HEL5kdhFokJcUpL5uPlrXXmS1PUCPYVab0U/1wxv33pMGvMecpAUwa5AewVTGj2U4uy6M93
sAmwTeeaBMer26tcoR+KTuFGzpeeoScibzraD8LxJ2sfxEPwBpwfB4DLT3bm0PBFFVqJ5EyIx6w2
V9yEYxlmYeg1Elsc2Td3MAiB1XegyywTT4zLy53bzGgwGzoocP5gO5+emVpPppaRWOgNdso1OiY1
8c0neIxjskfqAauUtERnY4rL+8BnRDA5rfGo19WPyz/kXVbAZqZFTt9J2UsbeJ2W9HIEQVAHmYeM
qom/+qhGx4OsMyZfJIal86bCt0p8GxuQe1sqKDPa2QUd483sWFrwM1GjXj76nYnkKnIt9WxrG8Yb
ltjVhhuYYlOQS8ZeHM1D+WEGltQ/VoaC7u/qCB0128zvXHEsclmDwgFWi0Dn5Qd8d4NzmQpa7aSe
pMJCrkp/lCIxkTbpxjgg1n8tirGHtu+ReAU8hAHg5cXW/R/uUd4mf1jgiOmsrAsPkA25E3FJoJyX
inwfoi30A54nUtmJM9lHgpqiJMWEc96bYAeqxZ2rfymx5Env+UfzZxNAjL9VThM94JptlHuMfM0f
MTmscWULntnx1GT03RUnzKYNuNqBU6FD7G0iDz3MWQDWxq9WBqp5tWbTKR5aJht/X347Z+KmzVvh
tVACCnO950c7Num3a4k3TG6/w1vIAharIi8mjO1LYTb3jQjwOiyD+PXyyu82AabgAi1VwjYXFJOX
02dtUgNnpipiH9pYzULlMYMM9GcX3WVAvR8uL3YmSJLgWxRf0PwE7dXTxYQFI8AoK6z0hDPetpAs
t8aU/C8uIeIU4yMlTZvCapXND7g89BGsZ6+ZE1qaoJwBkOqGhpEnwkqoKXS4Dk2A4fw0u7n8gOe+
I6mZbuvEy6VjffqAM+Act5VF7OEolNLDM4tDi+7wLnRYPmtgrsKRktvAnIfD5ZXf58bMHZY4zYbl
fjBWhxkguxg6N0m81pGFegw1ekA3OKOEz2ZgMtkdsWvE36IY/T/fuksutdz3VPmQd04fuS6lmGrN
j70Sj5ebZCi1zQSk/X4cY/vXiA8ddhhBAbGFhmt55c5/t3mXbjkdep1pIV01sXyO3y5d8ONB5HSz
6dkw6bYFf9en2fTRA4z17Ep59e79UuEwkjSYBfKQHNHTpSyAHTlNItPD09mEhoexkwJ3vgnsZryZ
0N9j7qtnfxqIeKnLqtxCgPzJW08XrVMw+5MulJci4HFHmYWUFcZAm3xuo0PLAOTK+3x/93IlUOjY
Dk003eZqOF3QVBkGOklmceXBH4AeiYN4HP9d2XgRYGEybfIo4+nLHAX3ELoHdEdzX4wI1/zhbl6u
JkPRe2BSwLZabSppx4n0A196TVu5h6YF3ok2Rb6TtRIb4Lr6Sw5J7crTvzu8y6LcU8v5YUl39bYj
H13MUfeFlzaxHYLg7WYQMwP5+sYldfdQOUSSWlmZOtbgV/80s2N15pVkGibpD7H49NVL3aiJ7rGF
7BLT+Lda4SCABEhRfACYlSCUETQQDv78NTMEsomRTPLoz52uOWv4OGZBTzKHdRislCq+8bXCfXRw
PDkEi94bqNgsvrKrz5xad8kkGXdJ0+DrrlY1mHIMQSu9Sc+EjiRV06DuFPh0ZI0QMO3lZ1y2ykkJ
trxXNCE5QlzmXD+nq2Wp6mJNy6UnSyJDG6p8y+Te2Efh9F2gaOhdXu7cw1EHkC6SeHChr3ZuB50t
QgFKoBoxZdvWjDDL0wG15EgUXCk5zu3XpbcqTNJlMuVVYl4Z1TBLpixe2mEVoYvOPWpIdu9zlYvb
Ftz7axsZxo72JeqIl5/SOPuYDtGJmouCcz3IqNE/QEQ2dD2B+nrmAHGey2KLPM5Ybyq4Jf6NG4FF
u8FvQ8dgFwNfiVVE4E4u/a9W2Aj1+9D2N/yzMUKZaO1N+n7OEZ54BWLhm1cwAec2gUJMgehGj5Uw
froJ/Nb3gzqCETw7IBF7EKDIZajsmMeUNFOYaFfez7tEh023wCfYcJRNrlrVMDNI/LKaAhTGs7b9
ialjfYCVmn24/BXOfQTH1g3HBqvITlhtbdk6Y6XrtfTaomqfcVnK7toWiaeomeWV2Ph+KboXhqBJ
SQpPgrN6IOwJLA1pCkWC2utbP2zNm66SCD5HvbgSCJdte3pgl0aJDvXYMez3wJcksJoaSqACv++A
uQrQQlZm1H4GJd7vfTLwG+D0/m4SJSQZHWWWyy/1/UXP8ooBOdgjoMn/7PzfcgqB4hLCE7nrTaEz
36elfEhK1G5psfnY0YM9NENkBC6v+f4ksybwIsUeJTN2VmkjioyYAk6LaAWtuid9HtEyU4PApFHl
H6wCr+Vm6GFhF9qPywu/36dL7sTOWSaSC9jo9Fw0zlBWFZAgz44zWz6UskElHc3kKvl8eaFz+2ep
5peiijbCGk/Ra1ZfTYJ4ESIS4eHfXd5Hdvha67zayyud2z68Rrl0bfmA6zozCVs9mszA8cqw1oCx
2S2WlFEd3xnDgG5cklf9pyRV2deh0+NfFnfjp8s/4Nw7XZIIGjS2SRGwugGoXUtNyybbQz5qfvTR
CMTNiHr/z2MM9RrpocNJYVqzRhz1sZKaQjjBs8I47pE3bSvnkNBe/OMowzrcn2DyaDozJDndI7Rv
Z2cuFe6WYE2/KTnnd/CJamo4/eflN3fmGJDsOrYJ+m/517KJfjt6SoYSELVreWM5aTe+bmR7etzj
tu8rHLYBoJFjY71sMSq98s3OrUzqR8ixleDjLX/9t5WZ8ywYcWIOvPHsK7pJ8c7NW6ge3Kfo1sYq
O6Dt1+0All0bPp05GfQmGX8xkASBsT4ZRdRDKg075YVuDhdLY7o1tWmy6wYnOlx+v+9vQdItF6Yn
wUanobK6L8JY6/8hX3oQiBlj+VM0HDNJU4U+MYIrGnaBlxc8E0t5LIcBEfcu/16/Vg1lqrKMCS9G
gKByb912lovASSSwURyKeqfQ/ri85LlnVAQZg63KLrLE6ZekbhgqxNmE5/YIbQegaO+kCYFBV4VE
aCZxr4Sbc58PnANtSpsaFAzN6XrIYs/6JCrhCWkCMeAXoUQ240oyOH8eq5nKUuwKOlLv2xpRO41V
qffCmwvLfTP6sN851lhcOe3nTgJ6HxZNIUKKWs/YzMZACRAJFq+skFCu3Ez7jCFAvgv6AoS71ZjN
FjnGb5Hy/xC3SWChDyGU4wD2k8D9VjkaGvYJLn0k6gbg33wDF9b+3BTum2kAtJYj5Ih6Kcv+eLuY
pINoZi5FgrCXYP77wS9aFZZ9Qg+UhtWhDZJgJ93Cf+lQJtlVEDSjK5nhmf1pIolI597lQwI+Ol0Q
iQJY3ANFZt82EpPrqL81c9O/xZ2IUbvVvF5+vnfoi+WtovZKQYkaMJC/1XnQ43qyIrcTHso+7dYK
YnRuwBvuomGAmzCSG2z6SKC60UtFqdDXD8XC9BmY/aLvEDbDlRd+5no2aTAwJOLy4niuvvKI2+JU
2IPw8LVtmJo7GLxvwKTAU7UxhzzWg1vuG8gMxwo41pNjx+n+8is5c2KpORckCuI5oOqWL/TbJ5f+
7PhRV5v44Qz+IWKa7o1V3dyEVRFcedgz8U8YoFcZOToAX8zV1YmGoECltDO9OHP0O5gmyKJ2nf25
iOfo16Ti6aEVvX4lyp95wyDHAQBQESxRdxV0W9dSvRot6eU6ar7IirvdjDkEQi6btMJWdtOjK/gh
aNG+2SLQru6UHMLuypMv52aVxHOfguOxmIdxllefGf3JGOU+CqAJy8WvUTP4n+Y+NOc/P03gZiza
rcuYHqWZ029ZpAMyfIUhPMNXzF06RE2LsjGh50PLEzmT3j/fOy7RF6QKX5NQdboeNsUDDrJMv2rN
yH6OmrQ9TOS1DwX8gyt355ltugz6zaW6J5VcI0OR8Au0WqbS0+ncblF8HXGvbBFRDswQAfPLz3Um
KpF8AMFZShAQ9Mvn/O1MuEk896Lk1sxAq7+4PVXdBhIgVksCIwe8Xl3Hv7Lkmedjc1JjcQi509bb
FFpMzHXmmB4ELv2+LqySZl+DhJ+NxunlpztzImhlWnSn/2f0sNolTYSzmx/7eD0ZC0bHQn5j2ARY
g++gz8HzFv34VRODvR8QNqDEnKynyz/gTByAKOcwbOM0AMFcBeEpSlUe+SX8ynCYNTjyYoG+oXyD
9oY5GogUgdxJtrCznOrKCTnT0iXawnMCeU1RREV7+mkhMldNVYQpaZClJriCPmpzuo0F04yBNg5e
moNIXxQmHwbTiLe9g5+3M4fOL9kq++byezgTFRilUuICdWZj/0M/+W2bJaOmU1Xryd2sJcYvdka2
LdPY+vNk/vdV1p3UHjmiDon85M7SY39nuqPE+wNp6NbJis/Kcp/mqKy9LsqvgbnPfWYuFsVJYsIF
F+T0VcscIKcLc/1ugBcm76YaLYcXN7CMZ4aW6bd21NECVEaqxitJ25mztAx/aJdQyCO4tbpn4lYz
bdQp4zt0IOqjkzfmIY4NjCuC6Nr9/c8gaRXZHeefTNdRcITWCUw78NcEdhd3qk4ljiqgWrHuibIM
k4uu7NryFgu/zt8HeEVi7jvmYL2PVQXreMY/GlrRlev8fegCN8n0Z+nZm4TJ1XVO0pPM/pRldzF5
f4VPaD1FW52c79NUWsNj1+bXqD7v3/YC3SZYwtZY8OyrcAI1KrB0LcaXNhyzQ57q0U1lZc1OmfJa
rvJ+RwnLpT2zkLHAUburD4tPa4vVENy22K6a76ER5ch5ckSR9clbiOehme30yUU68fJBPfOIC5CQ
Gxw8D/SZVdDo7bKLMZP1vRFVupqbtM4euijMi22ZJIzsL6/2vuagU8M4mL1rwK5dryYgruI9AroW
dVvnQ4oe2o1fdhjG4PSNhO7Ude3WLBewOu1u/8flxd/vH8Z5CyOB51V0F1axuYDeoQZMKD0ryujw
pd20qa2yh2hvu5s0iKorKcT7GLhUN0z6aTFyG7yjN4oMDTucebzWr2iiWql5GECx3Fx+qvcfkKvV
pjG85IEwmFanYlAmOr4YmXsTSfXHonHmDxpEci9tc/daSXNuLa41nbYNrW4y+9OwpyKVluCdJg+h
oQXYkaFFjQQ4ZOXkWnP2zFIUTgtknsME1muVf8XY2bcDouLe1KnoO4Zb6cc81tKdNs/xlU15fikk
9ZgEgjtdxzlsOUodxaseHkYxfkRWJD+ahcxv0Ba/hn8+swXhSSyQE5LYZeh5+gKdpsewz80Gr0fy
6+DUSGhn0QDmo0AlcB7a7sqj/UOFOI3hFmPzBZCjGNoj/Xi6IHRiPRxsv/cwFcxw3HSs6HYKR/+5
kJX1Va994xCEUx9v6ozWiR1wj+3KzByOZorjDKG8xI8W593Le/Z9sLMIOFQugJHowa07YVmNQZwZ
Y3uF4AHSGuYU3KjOT7wQQRnUOMYDAqF/yPii6QCBEPQyjeIlnK8T+i6TQ56izukJVHy/aCCaP49V
iHwmkhB7o8Gx7vIzntlVS2oAgACul03YWb15d0RfJ4s6r0Es2ssRRb6lxz8flWqMw/9iKQgxABeo
tZnSnS4VGd3Yh6nReoh1pZTbgX8rtEDuQwqzK+O1c09FmJFLG2XpLa72EzbcHepXceuNfdR8dDTD
PZDwGi80OpwrL/DMJlE0ommcUBMpaz30jFDaKPVKtZ5ejcjOa7V7HBS2qiqMh4e6mhCsmos/L6lp
uPG1yKFBuVBxnr7KwG1qR2V67RXDDNxkh+aJDxQtxbsxw6M6RHEZF7QxPDC6RxCrcEXq/0SdpWyu
jHzPRApyL+5lA1AinYlVPtB1KV7HdQEGHJXf6VOL50F4m9cVinQUORpCqJ300+0fbyRHEJgWUBPr
rq9n1Uw0GmbZeEpk42HCe2sfoQRzlBrqSZeXOvd8yyumDHXJLt3VtYU115hgHkV2vqju+Lr7M58j
/wbc3YSOgdbvLy/3PvGwmHpxOzKUYoK+RtOaXU/ZGFq153LykeSH5j5hmnEs8+ITJkPRsVn8utD4
aa6czbPPSRpAAUwT4R3wAsXCfNJw6PXGxopekPdIvwy2FeyQYFi0Fcv65vKDnqkC6VAvp4bMF0jA
+oqJSTPKqi17z4KFBQAtTnArT7EU205Di9ZMU2NTEkyRg75kNo8UTFnwV1JrybfRSJrby7/mfbjg
LEEtWvqtINXW4SKcUDVHk2am71YNwQ4ntvmD2yfVdNAbo7i2p95/5OXkouKw0GuXvXV6ePuwjieZ
Vrpn/H/Ozqs3bqQL07+IAHO47cxuSZblNPYN4bHHzKmY+ev3KX0LrJstNKGdi/EAA7iaZNWpE95Q
l/iZJSli8Dvs6owvE0Linz0b3W2sp5J0J7q0WkE83oYrxgKv02ziIvft4sACNdIm9JXUMzOSeus0
SfVDG0T8X1koSMt40i/YahP357tfMFB0EmpaK/CpljjLBMFW0xqw5g01lOXMpHU/FLne7NywyVd2
8hvfkgYnwCVaVWSASwiR21h1ZFo0p4YyNX4Uzjj5KKegQKiiwHf/qeS7us5a4KtLjpZJ/1zlY15/
yJA7UgrrT+cQxPSBsaqFfnNhnTLQfyeMbwEGNAoYmKQakZqoipUz9MaTOsDf+ZzcBVQLi0vARZM3
l8zSMylTeWwoRTYD5iQbpOXWErQ3lgI9xDQEgBQ0vOVQqVEVg9wzrc8VYPi95k3ZpxyPJGxQRbwS
At/YoDSFmAvSnKJkWM7LBO0f7KFHngp5VOD9o9KcwbznWNgjFf0trzjIF8FxKd99lTFvRVpBo76E
3O7Kd/BXLwh8bDxFEQ6QBh4hwJdCZ3JIrp153rUI5v2qPDFk7yTbgnUGL2MbJim9JFIt1mwxJlSx
xS7OuTdU+XGuVS8/1FGKtGNudzihlHR9V4LdWy8YfJYcukp9hyWGk75g1UPqzs9zimdqUFs/YzSj
N24HH1C3q9+F4q1BIG5vFx4TNQngD/ImXU7StFFaEHlBfha10Tzac1Md2lHPIWHV+XFQmjUNgeV6
wI1lV0+yqmjqucusROvQ1LVH1/QnLStDJOoNrCwxuY3C7ilp1awrNnJEpa7soGU8kMsyWpBjcykY
tKxx1bIsIvjSho/ZVdOfqgm12m1uCBtF7A7t2CLUIMLllruLGODvB3cc9vcj0s21yuZH7JEGFFgT
QsISFSxqrHjnPNR9DIRamrn1WAyfhQV+6eDNca0+j9h22odA8YLgUKEdgn9WVqXh41DRY99HKNTH
K7n4TYOO30TDxpDwWbhQ0CWvD1YU2iEg1mrys6q2NmUYisvIZHVrQZsBShHhdgPDdeviK0UPLw2P
FT5r7y1p5Y/gqpUpHEwlMCrXP0Ljhldi2CT+AExn77gsiKP4eHac9peKo/FKirq84+VyNNYpPSSf
njT1ernInDA5yvXej+xhFM9p7mWwk6IJO/BDwzZJnA0KtinuzVi/xRMjT6wRVrajfKS/ryd+A7Ax
WhMcchXk3+J6QrY+xknD7H188vQ/9jxlXzMRZU+iifqVx132kFiKBiQ7D5QDDc4lJ3XG7k9tBqtD
Ka9wcJyom71NAbZyNdwea1otzA9lHkEAW+aMXm4VTOKH3u/7anoUGbRe9CqwpslGdeMicbe5f5re
+IhSe4VLVpbi9D2vP6KXwM8stLnzDb7e8LlPS/LxLjemMcfyMLezMxQ3PcAmEffiTZi1proyOVjG
akbyZEukMhCbAcOpi21kV6mD9HjY+GyyBKOCxCym7AC9DjJJWjvIXxVK3OFDmRsYea8pK90QzuTy
PDpXFO0ZEh35gv66ErvC6x2c2WcfN65Q9069oLBPNy4mUNkBTW3hXlxmf+qXwkQvj3a621besBWz
2rvfO+xWtKdhdl3jmNl6rHxXUNmrDkaPBvpeUZEvODYQzEKxDUfaBb+iQCTZs9YlDgYdpSRC/XA9
7JhfGvzLEdOMI6Q43/uFQZVwTWjMZzgmyxTKjL0YvG/I7CuuPxdRhx90i7NNo2SwKfq+uHSO3h4M
LVZWstTbA2OAx5VwPCKErOKv32xq4Fw92lPgqypI0oTaaxvZU/713Y/HKkyGTYo6ds/i+wmsg0vd
7AIf4zo92YRNJwWjzH6ga9hZlXt0bcDhe2dMdRMsaR5+eu/6AErgb5BmgJvFA+X6KSOnLEYoVp4/
OwHcUCKV2HQ9M6c5SoOfeASGuzTMOg/BLrtd46ffRgtkbShnaN1BJSSdvF4cWb4KeZvZ88dewyRI
tfKHpHbz515D9bF2WfX+w76xHo0YRPkk7wf2gvz/fx0WD6XbPkpGx2/SGmPj0jB6HE8F5LKmUigA
mrBeyR7fuFkRzSHhoAyRmIblpWbbAQl4XTh+OLeSCoLl+VxSfqgTM3KnDgwkLOuoZJABmCaOSZ6n
GLbqoEX5Y9p4WbFynN56BWDLaVBzOqW20vUrEBl6AAzpeQX4UJyVcPyMZHi9D3o1fcwrJV7Jdt5Y
jgmJDXEMYKukHFwvNxSJ02IBZfnhmCCL00IMKcPJ3muhNm4mlenC/S98m98BdKNpQfmuy+7i4j4Y
Td4l1jThuSvxM9jMlY4nKTR47addBsVD3Vs2Rl+T2X9BBh5rIg/PkuJ0/zfc3gjcBqwPYRGVi5vA
kdsMkgOjAZ81auWpa7BsT+Mow6mBJkkRInOYEe7eOc6lh8o4F/VH/pTlpoxmf23tnCEXTYIhPCOp
5+1yZqZHr3SKA8T+NXWL26SFpWR5IusTZmCLb2qo9J0xjgnPOIor+gElyrDcWyo8zX2fNd57wa48
GX1LWcCjOCLnONdPplVphaGRjkGzozQ+hpfKpsjt9DvexmuNibdOK6Ag2kv0u9ix1uJ0VIGBiajW
4dtmWfPBSHHxLGz8yioNDXExDOY2GZFHRVMOU3OYSNjwetHh/vZ54/Vy41BWUyBIGOzieYNMCdWq
9zy/7bryMAzWR3eak4cABMr7YwEZA8kLgZ+3u2z5xJlnzRYyNn7P+zi6eaFWG2FgkLAt+kxsszCP
3yk6SdRBt4dLle4vRTzV5vXHjGcTgf5BQTtt1PRHEA8WzHytPsEoa1d0Jd74mLKBR5uJGbg8jIt9
qodDroWYKfhz1dAnqOtG/S+oau0fu0/xR6nhTZ/NqR0xep469XE2leQbdoDmSki6DYGvFDI2MdAs
yhsZsv46mVU5twa05dofK8WlUduimyXS9NEthfA1Kvzj/f3zqvJ6XVRAWSNloZBiVEyVfb1g2eJ0
iI9J5XvY1yBZYme5Up4RJnfszzOeFDywEeSolEttmmPrmbXyMuKKUj9Yg5rWf4JamayzHU+K/TLg
kIqBjWhy46eTdHaIPc9gRPHWDLo490d9qrqDpw0FKs2xwMxok+g6Zp64D+LuuxkZ56rxZgpDz/gW
eQ4OPkdN1E10sMy0B68Pl0L/rmIb9wuNLXwWXbTCnX02JGH67BZl3m3iQBTK/v4ruo3QyBizK7gq
IFyQXl6/ocIodV4Evz9uquDojfMLE9PxxGAkPzQTeF51DMaV3OP2WJOqSw0/ep5yCrVYU1FM3K7t
FC1X3Bx3scDDWS0sG48rmpDvfTzgUqRVEC+o9Bh+Lx4vmfIiUvLMH+tJ/2piYRHu2tRtxm3g6N14
rPoRjPIsiKcrK9+WY8z0IewwqeRsg1+9Xjn3wlwInDN8GwWgEc56qII+UUJcXGiGpAfXjDGPrHsM
XGdi3ErkvP2sVIBQFWjs0DijC3q9OqyvWnBtjb7V5wby3HAJ6SSM+57OzmORufPHQhKx77/sN76r
x0iCyRrNVxijiyujAyrNzB0zakcfo/rUF9AGT6peRihkN++/C5FYcwzUN+XUm3nX9RPGIRYQk9b0
vlqr1t5uMA0nwfE2c2Ks9aluXuYrKExHG8ChLGDYdb2Ug3LzNJZR61dgLbHTzOo9Zn/D0xiq2rlI
shRL1XQNU3rzMiX2hN4P0y1QYoz1F4tSV5pDGTd+G4Ro39MOs56cevIq9NOq8Mv9Lye3w1WcRGGJ
jBy0EoBSPt/iCeMpwXcTdxa/awZvPzLfesqHytuESJTtJ5iLuykle3S7Qjp11+bK7Xt7P8nCSyIp
ZMse94DF/ZTGwKLwPKr90oCwjiy+dzSLIUN1ehbRB1SNs+3E3MnkF+AqvsOQuNbxFnk3uJ3kHPwf
3XzmB+zkpWZN6pXYKLua8PPZQIWi7SzsD3AD32RI2n6+/85vLkO5llQPMZgM03NbRMHO0tHYRInX
tyYDJGuBc2ayKVqUTA9EFOtgRnWgrZzQt9YEU06mw1AN8ellWDBR2BB2UPt1Y1XRqcq1aPxiCwVX
65K20IsDbf69gx/5Tk1GlUQiOSpeqqYGTjYqaWfVNPa68j8bDtXWnkP7y9Sh8XH/ld42lFmL5IKN
TG5F5r14p1USB7aVd8JX+MJJx3S2KrJwm4m2oWWrBJN2IiHw8r1bVd4XEvXK2kdprDcvCi6mQbJp
jLpsV2LxGy+dxBLIFah32WVd/ChURdoWa+vcTzB3+wYksf9BfR8pG2B7/ZG+VNi8/zPTxKbQlLpE
8lxfx46qmC1HKY3c77K8bphOj1q8i3Bom38EZmp+NVqsI1dyTF2e0esYAtuF9iOkCYMtvSxO1HQw
Yos2mT8D7MidzczBiauthWvhhIiJbJPpUVZN0dkw8Cv6aNtFMhxqXNqsp6nWEbNprWkof2k47Rjb
ytLa8NVtMcHhp7PpgnhxqHrdfog8D805fMAGaxNV2JZ9Vp1xFKd6tqv2eH9HvfHtpCAuOYRrAzpa
Tiii0micYqwzULllfCoUSz+lihj3emV9qdwoWZk+yNJ08Q5pF1OySq1vCspFHKzyvNSqOGl8lfne
OR3b5lI401of8VUSdbEM9D7AE1xp3NTLXruIPBS25nrwsV7pHZ8Kt0CKRcVi5FC7DkPuQAHLb+9G
BaeEzzV6qdo5JFdDTtrIivR7OmM38oxT9BB8pT3jRR8SEw+4aWd5haHvMRQM8ftLyZSlb+tYYcyG
eabtW8NITIcP6qIMP9WZsbfiNGiPoOxj5QRllI5bIYoaJiCQA/0UV2avYQZdOdYmnbPJ+YisrYpC
TpB584+2xKkWJ0ysvf4tFE2N9nmgm9VT5GlxvM8Q7Bi2cYMz0C5z63n8mpkmki+xrvd/8KDIp6e5
0Nrukk2RYiBTa0SzRn4eFYVyFl6N3NBG05HVSDfgOizvCcnDwKUfOWFFdH+T3V71DD7IFaX2MoTp
JaADLAu/gSLAbxHTHU9NpY84dYdRnG2hzDT/3V/tJjEFJAzkgFwYdTi2wSKxgEEeTh5Da3+0M6eO
dmiKm/UzfvWOcyymMU7/a+sw6bSdi3GZs49HDFZe7v+ENx4YWDaET5jKdBaW8UkZRAYcearpLYzF
NwNKxTeB8QzWp9ir/H8sJU8SEx+YHMsbzytyZ7LjQvgtstDatxnCxPBdSclQ/4zodJkf7y93myry
auEm0lJ81Rdc9LCHrk4qgAC2jyVc85gLHOFguPqZJrpHjFezDehBayXyvrGmbBxT1hN3IXMtgoaZ
gFHFmQprWDEV3U7vWl1sbcXMv/Rho2wRp+k+RR7WN/cf9eYjSuoY2AdJycE6ZlnMk9bYDI4dGyBb
YT46mF6fY6bVmFq2a/f6TRR+XQodQYi1kpu32LIiiYIGAQ371ERK/dNsvFns8dpMn3XEUPzcmPuV
E/nmggR9KfROM34JkzTKqKFPr9gn25z/DVC7fhyw7Npp7vw719X4y/03eZv+IiFIwIcRwjcECiCv
hb/6IrjTzHhMOuapVJX0o9ZZ6nezI5nYJ2lhR8gnFyVmycnQBr6uOK22UQNEo3b4z+r7+z/lphAw
GO/QagMeCgmHq/z6l6hu0IRu4+inocdt9z9liqbG2eeuOyTtQzVaSSj1yDL1aU4AuWztGtDfIUmN
fPh2/4fc7i6PohlVDTnrcuD9XP8Qr2sYYMZ4rg5zE25CI1KPutUUxx4sjf/upSgfpXMP21kFHXu9
FP63eNlX2IHieuuWtG2izLA/6SK0x2+kaa73+f56NwEYFSUp/QNCk/kLe+x6vYSZ8TSqSne0E3vY
N7kd/Tu1OErR+hHHyKyga7tteDHNKt7dX/l2RMoRwk8AqAVKItrNyCMrZlcgcdMeI6fBvA1RkZcY
y9+LYgTVnldU7eC4ovCjOS1AZ81BMrGcH5pGjX27K3GTM9EPBZiQ79CnQ8wrr0o/Q9mZwsyrsTzt
O+ujVQ2hrw44HWaB0J9MLXFWAt7N6ZRPgb0VBHDY7oxCr19gDFwlNDE9PPKe7EtU17WflWqyTbCB
OGBrtqYaewP4JwECE4KoKrU40IRlqCMZsIuhSgB1mWZUHVBzjxihG0GXITc5z7UefhpRGu3OwgnS
8EMH0j4jUwDO8+Bi06F+9sbIVY6Ya9Jq2yiIKZlrld1rJnqV0/EbCR9IKVBmATVexEgFjWCrHTtx
bPBoOGvNpG+EiMSmqeNyGw1K/K+d68ZenQfjcSwDikx0HnZtneBvWyXJUetUd6eZIY5UUZR8xIbb
PDSWVe+auUx91PzTBzwIsQJFK/mL11b6wROxtc0Ijn4VNfbGwlz1AGREOWEaPK3s3Ju4JJ+O69sF
s4Tg2lKGDKE/BIRKRRzz0Cl20Kuyh1fX8LIS+i5Iu/ZxRDNqp7Zd+8AwLHpviJDL025CfEcO4JcX
UCo0ZInHqDnm5QTktI7dYyTqedvbxloddRsdAJcyFTBIWSgFloRTDY7fWNlG4te56ol+p6WJExwG
S4zJwZjLoHxydTsxfgRhVMw/Z0H7T1152TcJBSwkTpfB7IdEBozW4nxZ6aBmouAnpNl4icKy2eIe
2jxaQ16fG5uDrrTzfLofm95clAeG1CUD/lJcfEDAVbh2mPqe0Ns+3ooWpXGUxe3SOal4jMy/Ul3P
k3RbpKZo1pTGb64bhIDYXXI8AuqXXPH6kadBVHqpqcFJGdAC6ywHfHfvpHv6TOnK271dik4iMzya
ODYBZSkRElHM2HE+eaeysbMTLUT9IwoaznbGjnflNr8JlFwyNL4p9GR/n1709VOFEy7IqhN4pzGN
w4OaIxLn9rp9gQ/wVaR6+t7xDsvRa2aGRnIk56HXy6VjidkSPrynDKL8XkVNfZshpnZSIqyylAqB
4vtbxli8SmboIArIeF/HF9Qni2ybPqYamMagPJjARHLQoWU9POQYzqSHqOvdmvZh7iDISzstFBvh
qFXxD56/g3pMcYm0L+5gqqjL4k+C0CyMRfVAHt3N3yuK0j+UlFi1JrMFZnmmfE32pp3a09ECGjA3
O4yn0odxSFX7oI1VGm08lP/rbdCO44Tr1RyMypMHe/kZVRKzOyUTfMUtQtxMPMwAZMPJSSpr3M1V
HYTHuA2cnBI812ZjDemxCCgwbMF3SMsDidyR5f71V+ktrOfp/IQPamYERyHE17617M9GMDpbx+zs
XdI74Hmmfq3vtTjRLEyBSf4GLZVMwzQXC2tUsa99ZaTKQoQ0VO0nHBtlX6et7muROZykmMfh/pZ4
Y00EOYnRhtz4iLdcPyyGyXFlzW79MIaufQpj9AqKrnIvIjEnRMbDdAf8bo1m/JoV/3X3IgGO0CpL
SsAm4pXLAj7sud4tYc0XGjimuu97d9ax5WmzkhmaNkW/SxEM/9SpYmCqXDaZuXXRI38JsThGwCGB
Z7+ta7tpNhN6oU9mXRfiEOSR4zyGVeh+tWahh9/KJFeylkgMmA957ywysCnPo6nGzo1XUW28EHvl
J3Sy2mTXT63jflZrzS12tVq21UfDrWbtqxjKPn9wsA1LaakEU1puiwwMdY4ortexE6VgfIg8oMC1
AmOHAdTpC5099Dq2am1XQHScyhvrnRY2hdh1+A1dmgbu2oF7JP3WV8jUbZibDz4y9LO6j7k2P4xQ
6X6nmNv950FQdDcNltjvi3R8AWYzrzJujNwIdYsrq/SiwZuRtL7knibQGdN+TlMQP5mwc05TnBgr
GejNNmM5kkKSAZSIKEkXywlwcMEIpBHBSCu5NEFvMpzFFzygbXWYO+t34YXv5FrKRwSOwVEC8w5o
YKnM5zEPaka4tpeqE9OLVc3lP63eiYttMK/1pFjf/aN0E1zRAJRGCeDE8W+hGrs+ShbCo3FIavhU
R9Z0RFgteZjnqDwCep6P71yK+55AgbkhpjiSDXO91JwGdQE5OHioqbc/qWKcNtgXtd+zcVwjbLzq
E/19VoGz8NVQE3kV+AFsd71Wmru1RmnZXIiVJTWYYbb52dIH5YehJGa1AeIJDn5IDO8FfNXQbRXE
eLyjwJP1xcX4V7L38EE5tS6dbBhQiH7UU6d9a6dWW8NlL+5vGVekyhLBW+IhSU6uf+scljS26964
1KU5fS+g5vwisTBeJr34qSSiWumVyUf/+9XQP4JKQqJrQXKjN7wInkXa2PlQmPMFOE5/GfApfhxa
u14J0bcPJcsUTo30soQJJM/WX82OsqvwqUyr4QK0IsWaYVLjJ62y2ucxnjAD50pZ2chvLkhiwpCY
5hH30fWCydSDDpn1/mIO84SCSKV52z51rSOCueGhEKW9pu97Gx54k5DmKMQIEUBdrlccp2IulYLc
2YlqVd1WBkrncWDE+XbM2+mDGmI61E9euvJmb04sNscygSYoyTH1MiopGlL1UNS0S2PN/U5JbXtD
SfWnnb01Veg3VmIcIo8qI3hIcotD1EK7TIusay9WgPTRZuoh4VgmNeJGsyOxEh1eoRKLfSmjH+NK
PiIj8cXrVCFY2W0WtpcgUYJdp3O/bxUBOu2fznBasdHxuGw37jBF3/vW7MtN63WmhyirHhgbmSlo
n0MGYf2p7tq+3pmdlWLaoSvfuAe9cp+3VneevRbbMluLQwTVhNDMBwfrdEZWDASSvZP33b9mYavp
Fgme8iMCqHp6UM1pqlBC7gQTE6cZ187j7VuGxU9Ngi8jgH4YPtfbCA7faGm1UC8W3m3HHCHRTe8E
/ROzi2Ellb49IwQzOuTo96DZgCDM9VKi6TVrovt/KZ3+T1FT7AcDN5gk1ycbq1LLX++M+BTzIETQ
MJK6M4S26/UCYH2DHQ1oSma6+WfEe2jft3o9HiYnnNakXhfNA7l3uMCkbSgATILcIuI4kxHEovTM
i4XS864qTFQDOPYXqwwdNPj7KTng7SnAGuvZfDSqaE205Pbt0rJg4vyqusElJz/0XyEvZypdTpj2
XszQHc+i68xq66X6/Nu1hfXBLEQcrHzP263DvcFgBbAoyoXwIa5X9NI8ybB3ty9B3c37CDMcP+wG
dx+O8bwSdW6DHX5VyNvq5N2OinLv9VKh1btmqFFNGUGq7VU0Q0+dOXIrVsheqJjh/HAVLGnv759X
f7y/Y4K8xumjQgrkcJA+yFf+1ytNRBmErhdUFzLmLAHB6Az5tkfned4LQ5mrBxTfnH9giAUq6N+g
no+VGurmFqnvvNzFk1mlGzGXrvGURINzqFTY+BvaeY5+SOoiVo9ZoIt+f/9XL/eB/NFQy7ArBQsh
4Z/XP1rPUSCwJxhlMflh8rHoUlfbNdDH/q2iqKqeh3Cw3jk7kZauNATh91GUS/z5IojM7mj1vT3V
lzjts3/Jedx8p4i2evSSpGsOXtBPP977lNxBEoBBLx02xxJM5MCBzaYxaC6ir8tHvZnVE01w8S0J
1Q4BR2NNPmNZ4PKEwD6IWUjlguRfKkbzPXu9zPHbDMG5h1TgWtzuQtfIA78UOGFtbBRCv9hzpWwH
vZu/vftpARiiQoBKIy2PpRiMaxV0pwatvmTDaJv73qwsd+t1lRc9jkOp7pPM4oe8e03JcAL2xqiG
XsoioEnT6zxwLKzEpqz8Go96jSZ366obS2vyj7GrNC/3F1yGE+5IOYORLVgS4puyujFtrkVdmS6S
EnvKmL4fhAeUssuatVrg9oxQCACHIpLQM7jB9VWBpzdohYyXodKMfW2a5bacPPUYFuGvma7kSiX3
1pORwrAaIDtJ+70+khLfMRhw0y8FopfRVkCJ73ZDZLY/rCp+r+Amrugy3ZBAbDlhw4nzerXem2LT
BXh9zMZ52Dt6/m2AWbbrkdR7SPvOXBljvqq3/R0lWQ9OEwkOc1NJu1lkTi7pwgDktD6W2hBBI6aq
yZ/azvXaDeirDBqVHlfHscJRchMWhfEKQwtjgM2t/aeLVLTXUaEApzU0Y/nsaqn7rVZEo28CRE8/
qY2nFNsiV0bmzbAa3S120dk+TJD3BCetdPuwgC9Og0kU0XYK0dTbRk6Vf7m/OZfX++tDyk65BE/A
/ltEOFI6PFv7WhyHThFPYZNEwJfV+sAArGAmhO3OaNPZ1QozOzpeMK1ctdfLoyYjdSFRzKa1xgCG
wH79TQsta3WX+dNhGu30FOi5fp6UIdkb9Fra3aAoFRpscQG2wqq+h6m6phK+AL397wcAGoGsQaiH
/rjYwo5Ve2EK3u9gNNipFjpk5USb1ZcIxO8OG+T5cdRd60Or570vtCbc16A8d4mtVCuX8nUg/t8P
wXyHPpik0PFrrt9EXked4s2uilV4AAaAhhXSkSHCuV3ddOcAovRz3TnhAVaHeby/B+Rf/f82OqFC
NjdJPyTPVmqoLd7BjPs2QItIP6aOHX5Ogzl4aMjfVz71dbB4XYVBIJcbfXuaP8vuYhaXs9qZs3F0
TYpyjCq1F23Sxc5LgrU+xXUY/L9LMYAnKWdOTKl1/S4DgFSlE5nGMXY6/UOstFxeQhu/B+HoHuY5
WEuobh6Njj2FBmpXDNfQ2Fq8QFfpW0/QgDrGRQ8BRoXugv+ochhoGWzvf6tFVOLZUPnksiQ94GvB
sF+cGCvkFscgUD8Kq22f564LdpriuhsYptpRbZPfaR5VPvXx+AXfw3kTWpH7qLpx+tkuMFoiu2uO
7EOAEUbp7ibSrfNkY3euO0n8FEe58jLbKcilARVnAbvw2IduDvtZeksiY7Av7K7+eP+ZFiPi//tM
UhmDQCSL4sUzaVYz0WPu9GONTuonbucEiQBnPhmpIeg+A55WzaI/6b1QtlE2O6essAUzWEXsXWNC
y8BFVPX+b7rZQrxmCV5koiVrgOVrVqtIM3rGS0fXSK0PCC9/bKdmOokCRdeynP/cX215+OVHJT/g
UqMjyktYHP7Snkcmp4ZxhI3jfU499MvYAzSq1UY9VrOpbWpIY9+TitD47pWZO5EAIkRHD3hZJqcR
+Rl8EuNYcTTPkQZWJjGiYOM41fRJNWLlEjWz7gdKszaAun1muA40QqA4Eu+YdlwfUsMKBD3SKTxl
tIl3Wtv1ByPBwa80MwpLV5T7LMux6+2MNU3m229Lbs3jShVti6Ji8bb7yioEwLb0NHvQmqrSKfel
ZUSPqUt+hibXGk1osR6TNGmbIPMWygii32K9bDQRmwkriEFGBW3+MKQKOVlOYed66B2PMyqndFb7
0/1Pe7ssDS2Ia9zrbCpIgNcvWDgxosq20E55YCiYP2LUhWf6b7MexkM8h2uwr8VVzlPKTrfLR7Xg
q9ItvF4OjkMXmihKn3AhE7vGc7p9WvbGN6OIox+W4rWndHTtHW9a3eR87ZW0frGdXpdHKs79n085
/3G9vI03VDeh0XDKuM/PHSDFTRsrw7Gukg9x3qr7LE6/w140Dvff8nUFT7eHJgHYFjJTbgCi82Ld
sFBjrwlN7ZTVQfzNxRVya6ZD+IzkmX6cDbI7pr75Sm765qK0RsFcSZefZXTSY4TwXC/XT6OwjIOS
2y5KDARMs4kg31PI7epWWzMYfeMDozjDcaE+hQRxo4EF1Neec1M/RaDKjrgSBptE0+qjkSBHYVNW
bb2ga05BWVo7iDn6n/sv+nY701jXDEpjKGEoVC0uiQGpVz2eHeuE9vO4zzor3+rOkBzdyEo2sxq9
zypQflh+JLRBEn+6hzfo9SnWjXSoU/uUMLnY2qXrPkVgOGB51uhNrlzrbz0c4kXc6ngFykL8evci
e1Eoc9/Zp5Q9fMLOWTzpgwRNDubwNefgrKR8C8LB/54OZh/cCiIvDe/Faa3LeUQKJXZOM6SCTZ0Y
80M1DPknvQxkT1gzjiKyi6OemRi7gZU8TtyBm4Sa9djn7fyQBHr/0iSYqlMjlM9GVeTPrQNFpNK0
aAsUKAeFopISDUE45O9LJeWnoTKjJONPsBlLfCPN1d4ogwTnZm3In60ut7aGhh5vLbo1uZvbsELY
luYlKloHZOn69YeZ+0ArGqe3T3XpJidPhxCjgUJ5Hhob5AGM2G2Zxe4hrhFrvL/fF0nl60PCYeOK
AugoHWqvV7YbbsjIBcCDcYr1z+zxAza1UaO5U2ja5/trvbH9zL/XWpytCrFW3MZb5+SEGk7hDiz1
yenssw2FYCvM3jndX29hDcP2k8x0oGAgwzhftCquHy6eq84OmLyfuJq6F6XqnwutS3d6E7WfB+FF
v2svuehdZfk9oiEblNnGA4mK5J8q9e7+j7l50eDNwYCTt3NbokiwOHtOjyG0Cqf6NDqKvUXY2TpD
03yMvMb49N6VSHKlciwwbPzolgq8IM9MRyG7JT1H3kBJZmU/VI7ux6luvzOgMDhjCagVvFxGP8uH
6tx2LuvC03zdrvNL0UY/Fbf6HWdj/qLl6rR/34PJMR0prCQh0i290VbA36d2wsww4RzZ5lY0XvLg
FZg1Zn2+ZiS2vPpYiiKBK0+CwJgSLu7bXkwCixk2Rqw206aaWlvuiXmbt4G2jybjX5GbzkqBsjwe
r2tSCUnzQAhh6mKHWFPCRNJsLD9Cf/+gN6W2w1O02Ma2iPftTJft/utcBh25nmQy0RMBAESwvD4d
TYbEf0FV4gMnr3edVhlbdQQ7uJtok/7qFdTo1TH3Zrh5PUf1/uLyL/+rG4DWgVyctcE6cwUsR8xq
UDhdP1oWGMpa/W5UlbrrAoEr1v1l3vqOdB0oOiD38c8i5JR5ZXWeO1g+Rm3KwZ6mL4YCcydxkKVG
UyV8rEOnXrn13vqOzD1o9qACdUudsVG+rdo0tv3EcMML4vH9x8T2UkL4VG71fFD/vf+My8giX+Vf
6y37EGZR6XZKJ8kvx/KLKob+AZXC6b8+dtw1tMNbS1Fm8HAygrFtrrcMPSWIdmKAx1LTqcraMn9y
uKh2koyxEsXeeotQ1cGJgVaUCi7XSyXqUAQuEADfDfo02QR26G7rOEvJGxC32vR2Uayku289HHc9
ZDsaVVIc7XrFPGxMI1Mj28cMQhwJNMpjpweWn4JLffdS6DnJuYtLkNaoiq+XmiajsxIROb4W57+z
zJie1ATrrCqoxpXXePtQzARkXsEgjnLpldfy1xCu6we3KZ3O8ZkeRB+gyRtYlQxSmLF+H6SCGhfi
LLMdMIWy00nFff1QaZeUUxAajm/o3dnOpFuyO7QA1FzAag60fCOy5y/39/7tLmGuA0USGozEcSz9
dqZuxpTQnQO/DYW+saGznlWhSfJ/Yx4Bb75PZu31GaUIDQ04yA0Yni3uhTzox7EhQzhzl9q7qRDh
s2Omxkpb6FU15zo6enJ2ROrM9JSWzWIZQwszazLHEKdALz86WdZsmznrX2JlmjZDkvdPVc3IwEmC
6KU242RLijpEW9TL433CvzZN0+sniDgds0u9d1ai6itW7+b3kTsyr0SN58YgxuxHlLkyTfETuw83
DQCB39g/9Q+iG75mJcJHSmYbB0jVxs5oK2dr5YV3tKyi2U1BpJ/7YWxPxZiaJz1pDCkr81yPM4jQ
OgsR13eNLbNJ8Y+FW+EWEz0Cd4aInqLY4d62Evt3mgz2I2JZ6b4yzeFRMQfHL8Z8PPVV4+0sAYh6
SJxw5b584ygxrAeILDtKHNvFoS3tvCFR7xQfpOh4ziLEEqeksM4tVeLKC357KYlyZyjA6GtxNZep
aEyr/D/Uncly3Ei2pl+lLPfIi3lou1ULICYGGSRFat7AmBIFx+SYx6fvD1TWLQUoU7TarBe9STMl
RTkAB9yP/+cfJuXKYoO+RX+O3TRcnmPUy/rCUK92SHthPdCkpCMAMdxbvWoZRm8pHijx0ekbsYkT
Rb/yRKP6jmiUK8NFxmea+Ef9+rN9dX8MCimJZhsDLlFD50sFukCWEWNMjjiPNfu4s5q94cb9XprJ
pd34Z0MBeS5ewTT1gLTPh3IU9C7CDpOj0hYE0Yz2eBr0sQ3GJpcXpOGvFiPu6sehVrtjl/XWZI1u
gquZ2/m10OR2EobY8Pz/iiIamL9+iCueJIvRMp67MK7YRqgXVy+kNyGXdSr8APuusAKpFMUmSkW5
1ceZiB9HRjeDBcvDko6zmxSjg/SvzPCGsU/QE03eeXjtvJ2ivsQHhoNJUWbR75a0XKFD9B20E94u
JuH84YeOLLXEwH2F5T+/Szrrw6hr0aeMMXeemRW/51/4/YnQrYAeSVOVF8w4H4+Al2jACj8lYKWX
u0TO9W0iOzxKpKP4+BdUij/oogpmSjfpj2aTXNskwV0oAFdi0ZfLQJwDSQupCny/NctPdytVykZN
j54xY9yoqPjjjuU4m7eznsaELmW192Q3fdyC+OTzl0YPabB4aO+r312zFprhixE46DcSk9UrCZ0e
n9fSTY+dCt9wjrC3Qryf7yy+7gtDrYE73kYazZQRSDo4fa5ZFnVb9ElBDN+xTDP9Nsozx7egnW+F
5gynMazswCUN4V7YQr0OI3K+fv01/OTjexFjWdDwXiKuz6d+xFCwaLEQO0qtH3duo4pjkajNtpyK
6dGiqXlhvJ9OMgARWwJM88XFfjXgMIdzmffZsbdHgxc8HeCuzG3lD54taMd7wgpmNABRMGedHhQj
tjl8lJfiD3/22OFBLz0OSiBrXZKHZe31eBFmR2d0xscREtguIjXtaGbde34yfDAULwvsqYkDuyWY
58L28ZPldakq4S5wYOa8s0zLD/VlO1fRFJZzdjS7LAQ0atzbxi7jI+SJS8F8r2eYV5iTP0gpLFpw
lPOhyh7hfj96+VGpxOQXgzMAD3vKE16db/UuTi+5Nb+Cjxb+OSRreIkUY2g2V6sXYjNYs5rXHMfC
cQM1wWSxwUQYyZIofEVKDFRyVIBq52Xb3jC6PdY07hvaj9YHpzcv9WRfvXCUHuCRvHKLTR7E5dWj
rmRrZ5MyjofUyVrPr6CIHDKa6gGvWok3yJzfxjyHq6nszU+0+at9HCtffu8rAwpdcEo8IXgc6JX0
8zlw68QqhgLBWGd4I5zwPvMtpxDXWHGM16NTXYLH19UJ0DibBwgBmwfHsnWhQJAxxZa0tKNnSmtj
wn7fGHrd+eQS6Xhx6FmQRtK+sH4vJc8P1S0UlcXyERIo1RcbydoOyazCtoD4rty4U2Ec5eiIe6VV
eyz+O9qybW8dxoKQjlzKSwD9T0defDAWnTBOf6vlehwj4KEJtZyWWuqxiDx3T0Jgc9UXWEfX2CT6
raoJDjYk9/16Yld4DPeMIRMAHijesoKuwe4EPxHR0805NfCiNmmvhbtkqH+zR7mMwkcFD5DjKMfE
ta271ThN68k5P42j1h2E2hp+1I7iVDfqHKTarFz9+q5Wq9PLeOAVBsfDhQC7Lm5z+D5DZE35KXOd
ZGNbdXSox5YY8Fm/1O79yVC4kYGJoOWDiLfmGKE/j/s8c/MTp1zmqSxCx/HzAb9Sr0rcSwfEpWo9
f0W9s9FW3yEE6VlpcjIraYQYThDXaGC7wc5o4xePFPLGPTt09bY0a++EoZjhk+SsXag/V+vx8nAX
XIHNhYUJXtNqeRwIbEkz4eSnojbzaJNjWBWg0zQea8O8NpUcO8xfz+Z6Qf4+4kLkAJtd4IzVWWVq
uWVn4hlb0Txdp9Z0ImfK+yY7pTp25Oe9cTWq3DLxPrSeE6pBZIF0YIQrubjyknZyxW9mZVrunyM6
50H8TtgiztfCTjRNQ+SxPKWzpdD5rTM76KvGRH+dQmhrE2Yj16O9Pjh5oIRZG/kaEtMTlOJmawkT
c2kDlDAqXft9V2Ay6WAOYGzCfNK2Fx7cz14XDZyJr46PgUk7v9R20GibK6o89T0BlilCWpz/Iztw
QlO9iRUqlRZ+3OfKbcx3TZEY28jt3f7C9K3W8pfntRwxcWVfIC91VTBlS7XsJrY8kZc1w4gYrJ7m
uV3urapP/TBpFd/R09/sJ38fFRW3s1hpcVRavaWhkju9mzNLUWo4txBXP8pRLyC5TPO2h0kaFKZ4
LirVfTfX/XzhO/3ZosBW+T+Dr7bsIaxG3CUaeSpp5N22GPhtkObZx1gvP/16in/2MVJ+6XwcCMSw
LDmfYbdUQlGUkzxNVSg/Q0hOt07aDWBAbNR+zklo9+sBX29VmADAtKOnhcXHq25FbSdlB/AjT3Vc
lXe1IOYsjO1uP0ztPT7lMWam7vi2Z6YvrOk/e43gutDTUzlc0aE5v1PVGKZGTTx5UoiW2cdqFW+s
AZGsljviWnVwyp8jWCG/vtufDgoB2cGYkV72WryKAzI9kCkqTiLu5sfEdsobIyKH0KlzaxeaUf0m
Lu1L3shr2ujLu8v5YrFJhBzGvnl+q0WmhlE6lrw+IjOfJnz4D+xc07apkuah0axvpKrat26jfKiQ
sJ8I7qgBkW3jknr6Z3ePrwcCBQqjpQd3fh3hqCXYuFTylGeetjMnu/uqCo/O9JDFn0fPCm+mrhsu
zPPLRK72uAWSgsoJSIQT8WqiISW46TQB8+s19u3kqSuPVWeh63eT8Z0xqWobRJU6P+VmZu0gHom9
E3sTU1IUV2FYlDuaveKGibuE8/zkceBVDfzLRs9JZF2IlzaN1c7OxYleDgZLnTttHKs2tk6NK+Kk
ueF+mrJh/5tv4LLJUI7yucEUedX8DJUyylMSeE5NLyKCrqBU+2pXENJAMZDf9kOHfYxV2xdm4dW9
MixlN/+BeUTNv5qEMjIVC0G4OGWtpn3LSJC+gq6SHjM5fIyXRc0Yp0u16GpMaAiIf0FPeNlorWBV
cf66lWOTGkNWybuSaJd4X4fu4GY+rNrCKgLaeU57r4Ztl+08vZ3s34OsGHzBdnEYgfeEUnedtp7M
Igewcrq7opqLa85x70G4UC+NjebjbTJe2BRX6zZUSA6XNIHgfSxaMGMFT3Zlb1uFabUomdt93aGP
HKwUu3cCbg5wF437X79FHo/uh2+K4aDiQ8RcdDgU+t5qN6wLx5SeMZgPKnFpwahzgskTTABsHNoo
FKdxO6g1iesikzdpMSiPvx5+tWn8PTyvFCf5ZZtavU1wCNByG7H50BhzsvX6sb9S8lqFDjl5m2TU
31qDawdIuOvNrwde/uHX9/2fgVf3bTSR0YqoNB/cJC02DdZXbxJdd9/+epT1i/v96aKJ4UPBvHEN
P0aEPJhV2ZgPiZcqH+seKaPCSXM3uU50KKrMu85ro79wa6/fIKYU3yMQCsyPYNmefy2116SRGs3m
w9wWw464OHtjtzCaiUCz/NwLL3E+1rvSyyS++Hrjo8GXuvaQyWInlvZsmw9VX3aB1OwqIP0MG3qj
mDbIhaKdndTJLsPU422Bo22gC7V+U+HbcgGCW1VXy4W8JDMYVJRLbMIy6T9gT2njTloaJ9aDsCO5
tboqPuoNOu65KC45tPzkIROchX4F1RPU8bW5lR1lFWywwXoY++6+cnrtaESW9TnrU5hSzlhdEvv+
5E2i8QOMyqkVxuuatyD1xgvnurMeJlTVB5l33jc2AGUzYMyxDc3JIwbQvKSd+MnXaWBBg/xxyXhj
7Tt/noTWGUmqd/YD8XkQSr2kvfLGDsFR0ZqnOURPkRbFg6mO06U8x/Vev0wlaD1l5AIqLWy786HD
geivTmrWQzkhgc3sihauiad6CGNyN4UqwZVpFG8th7ghWuXdroAD5Ausae/CNrG3QpbqoYnqS8T1
83mAN8JGT+m1UNY54XEwOb8uLUmFAKuxvy5CCe8asDPTr8NYrStvExoGhN9etkn/Pu+KyPo9s/6X
wRkWVTS8J2Qma/qaGAzQVdLLvo6lE+9SUhiOPESxSW3nkvz5fF/4PhR9CsSnZCo6cObO79NMqFhc
Y3S/TtDU9pmj1btBz6aDZ3dYLygOyn4vVdV3LglgfkJu6W/tukCiDA5dbQHb4JagkDof38q0sQPe
Tp6LEcHIwcNdUb1vKtHbH9JKaEPoK7gGzBeWzhWgsAwLuIgzHagtuz4m0ufD6nElp9as9Oe5yRUU
cp6w0y1GVHZ15WR12TcbCERq92ggN3TvoYGqye3U5KLxTT2E8o6BRLhtQ07QF8qu8/WGK1pyjXHp
Bu6mw4c/1PmFUXFB2bNj9RmWJPIaM021XRLKtt9YTV59dGXZX5Lgn6+m4Nho3xGPguYvvOtXZElX
wb2vdyzxDbijISl7HN6RRjj6Wp6Lr7+zT/491FKILJE3FLOrhVu0HR8cSfbfEOvFxk3idXDdkDe5
2VtNT5z7qRdEEPKtOdaFGV8/V950SPSIJADoMOFY+wyAbZM15Y1J5Ke9013HrjT2E67+hh87tnLA
ckBecnp/9Vyh9eIFBO5B9CMr62oq+5A0qNwTxMYqDm12JWqtoIxY1Tu1iPa/frDnKzgPFjOaZekG
66Drx0d1/toorGGO0lZ15CeWHR4KmdPXz4rBn0otvhtmx7zDMi31hTPnh18P/eo2odgusBwv7eKE
sR66nntwQnwhSRo33ek28qZwm3NmudMrmoC/OdZCz/cQcqGegomzbnw3sdJBapEht9mFyWfsDkvb
hy3W3eRz4zUXSvRXd4bvEWgpwijgPv67WhtTLQE0n9NB0DCGZgjLKM39Jsk8zx/YpC6M9moKOf3Q
2yF1iqUJh8nVaOpsRnOkZ7bw1chUB0bDLdSvLRGa9D8yK13IvKgSPGsqTsZkuh9//WxXbSbeIZ7s
d+cG0EJ6uquPcwC5zYzeCIVPF0RXMRM2kmlTDrmbHYvRI9erLqKE0G61dr8KF5N/P2099WPbNu3v
ZX5xLUvO7+LtT4txSUJeXYugWp4db3CE3zlGvO/0rL1ui7Jnyh1JItF8yYrh1dOnuwiaRXAbwi3W
h9UHpPddNAJMIlaQQ9s80EntdphLKb6ZZeGVSIvuTWQbw8aiCLnwAa1LDfyNl2Aevl5uG3x02aJ/
qGaJNXFqN+8ZejSS/NOUlw+ELxvvCqnSPXb06SrFbv7CgvFiA/SfgxGdJmouqj1sRIFH4e2tdsA+
jNmECkMVvkkN3zyqFTryTT3mkwz4s/nWsMVYHMZs1D/ZbR6/MXK9k092pvU3DX6Mg28V6fTOUmWs
+aOTT+VNnEjzI6Q966Q5zXhfdwLRehxZg7JvEFyOn1kNh5tWRXIctBRv9b2jR2n3/XDwX1/G/xU9
F/ff76H513/z5y8Am3UciXb1x3+d4i910RTf2v9efu1//tr5L/3rrn+u265+/sfpqWz+sevk16c2
LuT6d87+CUb6+0o2T+3T2R+2so3b6U33jMXbc9Nl7ctwXPPyN/9Pf/iP55d/5e1UPv/zjy9FJ9vl
X4u4rD/+/tHV13/+scjA/uvHf/7vn90+5fza/hk1Rfy0/oXnp6b95x+m/SdJ71CwFk0ZDNEFXRue
X36i/onzCYJFFF8Oeo1lAZBF3Qp+yfjzO9UIHBCl30saeFN0Lz/S/qR2X2izy1nspVj994WdzdV/
5u4fssvvi1i2zT//4FJ42//zXrKom8vKjrwApIKlcJ0/kFeJh2Siq7ez21bpHptKtd8NTmm/j63G
xPq6C8Heqqg37J1t1uM7nQz6J654vArdItGx97SF8FPRmTB/bPp9R3QiSXYNtuR9tMiDy/y2zaFl
u7GXWnsZpUPtW3Pf342601R+FOmw0SEFu59byIyd33jqZO1QyIQn6XrNkrDYipmttFCKIE+dknxF
dRhv2lYzyGHS4HxEDj52d0MfJoe4V72bpYF/G+lV8WRaSfWtKCUif0WoT/M8GZFfx276qfBkZvgO
AKL0nUyot3Gcjp/aqnfekZQwxHsRiqTw+0TgCIlTDdrScDCdxh+yfCbDLsqbJzuttK9C5prpK3Oc
f9BbptpXJzhofggJBOqT1lfhxhXUsr4GA/CjBTf3WsYYkl0pOnK7WMvudLPGxqsbvPqoCzNP93kj
lVtCWQeMyYsk+SqSFOsG6MfTsbZLT/XVvnU4jIHQZ7gnWRo5e3qL0bZZKz2lq+E1sd+G0oh9kyRx
zPMzwyDuGv9PubOlUZ6KMo56nxAv/bPZSC3xCzur32CCGClbo1GLjwnm8kANKZivX+mte1enhq2Q
/uiKOSARZKzZpXNVhy1q1h+MwvL+ysY+VRE1AZP4TT5oT72C100QiRxiciqG9tiLGivSUJ0G1TfK
JBcBCTctkVKVWblYqHfzvd2QfcmmQFzRwU3MpPEjJ5XmThkkRNuxGPSNrQ6ZS0jT7L7L5YCTnBIu
JFTPTDFdc1sNL2/pSJKfu5EqbWOaCse4qiknBrJUfPZwWKzyoCy8pgsgmpb6oa0wq0RCt0gxkPxC
2/ZEiytSXLtgwEmtP8Kwdh7k2IorgsXdB5IAhevHujSmAIfq6lsUoagLHPjA77ANnXtEcwlbjOZ1
uX2cMU7rggTF6VMWYfJH4p7tXBNlHNbbCaN9tI+kDUDxwM8z31p5acSBmBX35MyFncLsdtzJ18tQ
03yCQG3XT50G1+mkggfum3FtWYfCre0omKQhXV/k7GDbydTGz7IdvU+loitVYFL283wayB1+6E20
At1smHbqVHt/1WTTRn7VIc4SU1mfZgOMIIi1RD3gJ5JRCyUFn61hj4PuQ7tyxNZTxulbSprSJ6eb
q9h3eljIfpLU1nQlbA8/dE9lhUDLWdXftMjNCMApFDPdaFYKiNUXdC+JrlaKLOjiECZPXsg0MLDL
SjCtM9mzwP/q942Ms29Zjydl3rSV4Q/EST63ZWkXWAQ3w63V63OyyUooRkHXFLkWpHVSUSp5ddb5
7Lrig5t6Opwxo7K1wBmFGrEbiq4L0pggUN8jQTXC2d1McHAn1UKlsyALwnmXlyeQVtI4R2m2le6b
rTDhfqeQsv3SpC2/t+B53rvjNMRBZYkcPBdER/X5RjtinF1FhhspGke9shtSI/ZtXGNvW2Z03nfF
XOgDbNGIpclOZts4YPIQR34xtSyHRmTW2baea2kGsVnmZTCjq6l3Yk6cfke3M/N2KlbZH8nNqrDQ
dcf4vdsW3tciVLuPbHkmEJYaN/2eWiTSd+wtLc77xL8ECViafejKVpdbY+oabRcqiTPs5KRFJSuP
aiRfuJyxu8J0PB53qt2Y9J7MbvC58Q4rlTQiXqhU+uFQFx0OIFE2a+DqtCZrX8HJ0r7vSJLsrniM
ypOEnJLuhqEZyo2XZtVXNUarwPDwXnJYRlUZv8Fdg/RRp+oSLRCFQ8yQm7cHnWwe3wpVCzF0zLSC
GzJ9licwwUhCn3CzPYE85s1cyFMy6KZf0TOxmHo3ltduMd1zxtjihuBXsTZwuu5u08gAsnUe8rK/
Myv1S8PY5E/2vpFox7Tu9gaeyZswHHxhcwF9OmwMV15Ds2MNyBPf8Oa7pqzcLYmL101tfYRQ/nVq
5OOYGnyk5Y6j2ZMW3fdtdcrTKfPj6WA04qppk6sy8rYTxtwz0ZeoDu5w+NziEgN47Sqb1qqqg1MP
bzsZEryUxOPBsDMwX/lAYCpLW2X5WeiepDD0IKusrVqxwHRfyHeQAVSDzeAxWqZGeyAjyDChCyM2
+WAR5LRrMxhVxANu9DDfERzjDynWy3OabRpjOiLdTI9mYyhHN+/eorXHIdxsNiXks8OQHjAT40ud
6qsUawdfSPdQR/kucxELa91Vb3tHTytZexL8kce/5p5WoRyc6Yrf/xDW0YcmMRs/lOZjlsZHIJZr
NzVwd5p6X3Vnj7V22vfVCPBF5veOHtgbkY1fLORy27wXjRcMloaowqqb9/iTEvDMh1q3W8XUdwKf
4XScr5NSpUemXQ+aogW51PzSMu86MfDWsOKoqbyKQoiSvutWH2ul2NBaei5sb1up2aFL9IM6ue/L
xhl9+Ml1MOVu+n7Gl0i1yzt021stNgwfi7ETa5Hh22Meb8WYFFsxD2kgpPbeKVrpt9pSyGTtl7jQ
H2pM7IKOjzHoZnXjKNkOL/a3vZ58ZDkNOGQLLBf1Nz0NICqjgjUgttinK/ivO0qfx8oprqsqe9Iz
8WFEVUvpjULY0ZUAyljnwwT3/Fxo+Me546kZ1G6TeCLorGJ809MA8Es+oG3RVQNG84puXudd/cUl
xZizTa+dBk2b/Hb8aJaZ5K22nxlugwX2rcCFwNlAuiMnnIaYb+XaKdHMLfYhFalkjr3RS+XrrFgb
WQ7bOZvDo17W5WNjOpQmOgEQo0Lz+N5MOMBL4yFRSwQrHpGyhU64IyULZEmYHzczSbppNQRuVnV+
Kqc3ujns8kRsNKmTeeYyhxxs7nNZ7vHwrqM+urJN41bOaVAq7VWdSY8nH/81x4JOWuvPIdvGGN0q
tnVFm/LeaRPCDtlkR7SOMjcedUtOxH4MGx1dizDhLIhyLhOqn8ifCNv01arVN2YR4jGR5oe2U31d
SU9THV2nqX2va/mDdEK/gephsaJGqnevs89YXu2nmtYEXZgevIqXDSZoNG2Em/pG9lmk+g5/sHcU
GR9jSRUhvsjSvTGzN/F0q3RAR7J47CbjaIdMv9U/UQTi6wGqYmTxwYjm4b6L3mdZjOYIC/S63XXe
V6VobyY72XZtGJ6y2rrGIminZHkeuFPod/rzoBE0IE1tW4m08hsxlj57TLnH9WUmT647cNbcJoh5
N/0yVBPLz6FX3JtlpGr7EBa9j6Mu6gbb2/VDemf17NGevcsa7MqIR/6SgiYGZWrNG2QI6HJqihF1
br9KwpuLoewJCegokaUJop3fDvjyybGWmzRjOWnij/kg6g23VkArTj0/taonSuv+4BVPo66UVWCr
k0c2dZuLz07LBF1Fs+p8NbL2Dmy6EhwL2tbdCgXdmT82rip3RHrVOPnYefrZUxGEBImduckOk9Nx
S+SdKjaisIchaFEU7fI0YS9oyg4/9H5osMmMY5Clys7NL7WV5E+ameNABPpHCJDthHbthxjZE5Fs
WRmllpSYofRdph0su1ftwBttdsR2QavMEpvHkgYdlOWxMXDRrbpnni1ZdrodOvHGjsMh4aV07TdJ
lOffMlJPZhovdflQK/VM5elWQ+TDTZXv1cwR/Q0cZNBEm6CEe8frhdg2WW8+lnqkuX5RousgyBIH
Dz+ZxvIrn5Y6+2Od1eqOvI45DzrZAUGOLje2KZ0WFo3G1vBmGPSmCbQW9+UMqX67zbXaszZjm4/D
ga2H7JtpjDr49WbCBYK9J9lRLW2TbdHVl8LSy3T7WKSx8mHA3PmWwgRPzRQLnm1OpPpXraVr6Zdl
1+bQIZP5r5fD9f8LwKF8lo9t/fzcgjj8fwAzYN35K5zh6stz9iS//ogzvPzGd6BB0Yw/YUwRpKuC
qb0Qq/+NNLDK/7l4kNKBIQzJwRQOPONvqMF2/iR9BeUvvXQDUckCdfwNNdjGn7zoiMeWjoW+BGb8
8TtQwxnQsLDp6bSgkFma6AtIv2p6TvVkqWFX9Fto7HdQh6LtlFTjvnLHZuNNcxZkankJUT7vQrww
+GGXLL02IM4lDOoc6uts0NxQlM22dpr4CTWk3GmD9ka6bn/P/vt7asLvw5kI+ekJECbKNJwP16ot
AYNG1WwlEOS+MUvss/U5o5Fa2psfZv5vIOdH4OYcK/97KABsOlaM9soPm7itUu20lP4RuTaj7yCC
8c1uIvRbLcz0QhvgHCP692AYRtMtI2hm/RghA0Oo1IpmWxg1hYJBpRynmfEZb+z8sVUGe1NnejkA
/3T1CbWteWH8n03josNYyFE4Bq+9gntVDe0xwx4ust2czIdm9t20rm+Q3SaboVKMC62Bn47HURvO
BTYRfDTn8+iFQ0m+kgEmFobVgztX1QnpUX+tDq577WWXGoI/H44mKcpJ2rNrGlYF6WCwOPBtS0dx
Np6SVZu2LPSg4VU7DJ6bXQDAfzYe4gCgR3uxSVmbiTQTRpjxMAE9uKO9ayNbuwdR8U5wqKu7QTfK
C49z/a4ubE56HRD5WIFQ662+/MxyUY+nY72VyWzep41Idg3FLYd2GX/69Wex4sxYiwD/bKwVzM5B
38Zro6q3HcLAq9TuZBBlTc1BIJa+EkXdLXjj/ahRLLuh0t2Ww2jehIvT7v/FTfPCAhYRGoYicLUW
DEQtZHnGhUxeLpHlKwuWJ+LrnsL8r1/fNCv0DxDuyz3TglSJdCB0h2V2dc+4qpSRNYsKrrs3+XFM
XUrS9PjYTkXmBU07fIn4xXwroirc/Xro9cpAow5/OOgEi5U3jcJVE63UUq+aqijf5u/jrXJr6kH3
Edxt2syPvzkQKx2bG/dCK5sVBKz8x6ZNZLadEkKP3KZDSvHDd0RBR2QvMJtibHMvcq7cVKBdz/rm
Y4lS/EL/5tUzXuJPWQ7oh0L+RpF/Pn4f25gn0gbYmlkfXyM9UQ+z1Y03rkA6X0Xa18UnmWJVOhfW
vldPGHkSMnj26MXPFqus84G7zJRa1QiEb5msDwwCsOQhfZ6qSd3EbsP5v1D6fdVLewNTurqwVrwe
nhxQqOc6WxqbqLP8/IdmWeWlnpaEDaXnjCpPj4yZrEcQJ6NsbW1L+5QseWOyCkr2FmUz5cUldeDr
Jw/xF5EW2w8KZwRN51fQZDjQi7YqtyPQS9C4ydfYLIygsoXca1D/NpUnvR3Ci98j3jPb2jIwqZrw
wmiPrCmcZdxFml2UnAMSLd8RtO5tUyWT+1k15C2p0Oa7ceofXKHGF/b25Y7+05L5PjADGs5SkdEu
XH3PKtavWjy5xdZJ3GYDzFruVJeEWTXXs80oef9JIr2k+fnJY6btyzcMFY5Nz12vV7aStH09FVtC
ytGzC89Cg6n3V2XuOWj4de0BgxP3UXpWfOENfz0y9Sc9MPbahanyKmB4GJyxUYd8a+TWRIClUnyK
1PR9OZnGwe1M42omPjqLVOtCxM96G8SVGdYz84pFpUMjePViDXqlYKERRVurqiEXDi6JDbNlXLuT
8UaLvEsSOe0n40FLIbSTDQEW1NqJKS4UHYVao2xAG+cnDp7axtFFW/pOPKgHdwzrmxACGIIdek43
EW6mJ0dRjL/wKK+3iyOP35uTeVUOZfOWnkt/iHVvuDAXr149vnGEp2wjMPIWc+fzjy2d4lokIU6F
NikMAeHd0cb0gALJoE8OpH72AWtRu//12s5Kvvy7Z688fXgMFl5qLqrMdU/eccOqjTLN3oTOKIlX
s/p6/qxhRp99M9M2r24dr5DjDY4rinodtaSYbRPidrAztoSxiPEGPdmPwzhmjw3O1LXlz5A6zI3a
hXr8uQs7Vb1dvNW0x1B0uUefrCnHwKiwLz2mIxj9ITQraX3u9amQBzVK53SDQXCtEIFcqJG6zZ0s
nI+uMHJgQ5RfQzDpZdPi+oat7a0xGO5TU825/SFsGxGdSrPHyz4sDNAS+JSodxOlbf9SR3vSj4qI
+vfz1OjEISl1WRCbY9LwUfVqfogA3gEWR4P3INfT1NyORsYRP2yK8L4yBIaFeUFxuMMMblLfdu5g
PqdlMR4kINfHKRolhNKpllbQ9V70DokzQJiTk5Bd9OWAryhCbnk/C2PorhRReeqmzHIb4wYiIYgc
UxIsyVs6mx4s3HJHEsywh0XgTVfoVmGHyLlvuv3siOljR7zfm7pyaP3UsxV+noah6o9RrYxEPo61
czu6oxJtBs5CuT+5oVXuU0JKahY0jO99/LxBYws3kzrQIH93O8Z6uq9J4jWCJtabJ1nntbbFYq99
73Z1owd1kk9GoLR1NF4lTTI+ja7sb7uCiOHdoLRhf9f3Y5UGcVfCJonjXFPo5ZQ0Ljg3KLhoxdaN
NlctMEZXV7TcEgdUURTfYEy2mGPWCAiuJltpu4D7jum5DGKODqEb61dOWM/yxtFUMW0IAyiro4hU
ZasiFVH29N8wkkNVOyW+1GOs3i2ASHNTh5F962Qe/8OuW/RTpa1p0PHdnjBbMeiODCoBprIb7NFJ
jzFxwjRAlKnZsenTr0UjUUV7A/wJ61CyltItJnnD9WhGndgqVRK1NJZy2QedhjmRn1HWdleeVtjx
Tp9ok3meMtzazSLggShfD1ty3CMvSJ25f2uUNYhhXJYU4vni1QG5iDjFTWj3xYcsNcG+zZoYt41g
NZM7WgTpW0NGMdNQ0ysMpiZsCeGN2+JB7xIl22itTo6LOhjNVrfSMb9WJ1ri+5xARPeuLWa3vzI4
Q94OQ2hE1xXl1uNoG4rii8IriEid6BY+lq2sb8p5rOjc0PBnhHqY3A3M304DvZoi6UsRG/W+nrQB
XhJWWPvOMsN7M6ub/EAFQcs+KxNCc9WqqRYUu6T9Idn2cr6qpGWDydTknQbt+z37GfzEWZD0Tmsn
/N/snceO5EqWpt+l9yxQi2WTdBEeHipDpNgQGSlo1EYahdGefj6vAgaoGXQDve/NRaHuzYxMd9Ls
nF8m0FYFsT/hHJJZ0pEW5mWhdEGD63IfPinu5I5iQrX8NIJvqY69XY/rs3CK2n5xBa1aB0CO9sV3
y9A6eYMtj65t9x1RxSTB8HGQX/C8y3BMnll8kjGTqoKJ36JIvw7SdUgx6ezlWk2OmA7u3vS/qKol
7AKz6lrkQTwUd32lHYObxKfhm1TxiP+bJuAyXVsbCh80dbGyovD0kPdJt0AwDWgIqBzYELH2HOa/
69m1zaE0sftgtf6Q5JVJxHmlVCRJZ+oKnuapzopaVc+CUmePktZA5JwmLE+CIMY5s9s+gNjoakps
qDdCPTdL1a/HFd+vSOMxmsXTggYS5mQSUlyabpPz3TDA3vNFo0alMXylRBnl3bYdA+SSdt52SfC4
EPG9vzdwmisjSMn3Ws9odrHrjMGa+y1Ad7bvQfyns6Hs0ypkRT5U4UitWTjBIOlarV02e9K8EiAJ
BB/2jj6aRlmIMLZocY/jtNkw53Sb96nqE1PAlAhp37l1XT8RJdi3OW0upfe02P7yEdlTZFNJvGwv
VNeKtyLew29d37FhrT0t8ClbUXFunPZGyayFJVKhG5mgV1z8Kt8wy48AyJTiprvuTZjD4znAyGsl
DfcO2bxEhVT9e1MWwX6oir5+Dqe6T9JhFOgU4D8j8ICR/PxbBAIH6B46r1FP8YtKVikzBkRws3BC
19TsDLJ3Q6gGlGu85+WxRxTanAwNb+rOT5r4uA0i4k5X1cJ1FFfln65sxikb6DYoSel3kLzoSsy5
uzkwmS5cApHxZLCRwxnQSZDKdj9pNfeXcCl6A8RUzK9SDzX5Z8La7g3EFDxDXbSKY0CX5rQXbttl
/RDhzkGp8BcaRtcHpybZ/LyYIs6UWlwEBr2QZdrtk0Y7hPKxOvJIcSyVcPoPJpk2lbpbYf1xRDC/
dBLR292+gswjsPe5Uh1pdxS51EDuN0bgQua9v+ZVo4o2R+8Sj8eiLngxNsJ3NXICGl/oehn2Ndu0
E5EXtU1Yo/Ed9AWqvNVa0hKV3sD7sbufm2jV1YaE/CRDvhmPQvdJnBYrQhEUErrO9dDRkUm6v/ks
ndWS2SDtRudlCCieN1YUPo3uuCMwGMI1OEQ2TBP/kshKNlcybTLU7RcxDL9Ln7Hi4EVD9IiGTL3N
umt+LmUrLioQvZ3DlvhlxnTSfwZrK5G7rH75wC2oVvIj9uhzQCyBKmN0ZJzpxa3QNyQtppW96Wad
asqZ8Z7PYwDxQ5ftg+9U5q3ES/O93REHpuR/x9PrHm1FcpKI1caM2ODyt7WUcXiyltgR791kmicU
C+2GysY1lO0Grcs8arXNr50+zju0J0t4KMLC604rcRpvO4+1n7c1TUPprG7gi8Ham0/h2vwqiptA
Q2IaJdIuDpvtMqz6Nud6jD4o5cYmpRYzuN8jOsLuOl+r9riZpLnYM60fm9zdM0lL8c1arxkWSIJX
XY4lu7cOqxOX76VGI+H6HC6HTRTOn2K2tz0brFluOeBaQrtmFYizgQ4FhGrtWKcKcViUyR45GPKi
Kr4MPUkkmZns8kX6cJ0sns7EM+SYyXmgGUqpf/qu+GtNXlIeMFsg8PFbpydKneLvKNcE+sl7y0G/
wiG7uj+HAPVD1mnN6dWGCDvOIwq//pDwQkM4GgSpR3cp5X4Zyzb52AZajIv4k2nS9x6wrVRIaQQw
lTdbHr+jLbJAy6+rg/Kj9ykASEvkwg3IYaTqdJ19/W5hWz34axW/0Vw4Us0yFvt2wWAR/yaebQcQ
CoX71lsr4WRbrwYG/Lb7auDu5W+CKJxT4s8GTlpp3T30RVi3KTlHJOKb1tUN0205zlcyeurrQgum
fFqDabzURUzmmCSQjFPMkt52RzhlHaVJt3dnQ7Y9ZTiQiGNK0qAmlzogYPRC+9wgsjCSIAu0zqsy
a3TVIncpZqt7nFZ7FUeavFCebaFaSZ7YRojNUbWNONOltBG7Mfp+d9fKGN6Lmp3WyQDgNgLQgiJK
tein+J6Rd67O9ZTQ0kmmc2wy48bzT9LdIHf9Yu27tJra9t5lX1Snppw6Jpu4wFC4zF6UGwRksMha
eGdr8wau9U01ENgwwJ9kvjm/5AxVTckPRkBTBZOXbwtF0tmKoq+E9o+cN7uuKrhyY1kI6RATGdQg
aJAy3udWZzpaumMUjNujNZLgAJUX88BGybghg/ENfzzhioTf0DaK06dhys3cuUGspvciXoBTZf1S
jzNnojs6/dlVXIxnqYVcU1ZPfma/u/FvtEHRzuO561+W8BfFrDty8kX0Q1e5kHtNikG9DUycohrp
9i2HrkvH1bJpwWmjjRqnzqXCZYpq7wdlEPXPtQEMOimCr2gNXMgLqNoimQ43L5WXUhnRfq1BWHpy
nSfe0CpeogakanPvJumR4tUQMFcwTjr+mAJMLETvTB16DD8ex+RIUcnWZy72MGq5KdvuGYT7qb6L
jROdbJKpk9Tzm2B+2mMT15kv50qefV9ZTCHbxpQd0LieQ2vI/bDvlh1QpTA0X1fuLp2LyYnSxdfh
kFkOoXwpqvsKAWrDnHnR6Gb8g8uot6WS6TVdvYZUtW6J3kptqwshIpN1bDbClDky9HbEXUw6ycKr
PcGEVIvNcGbNfm4FGqUVcrRzbyl3TRe63j8aMJHoVsuCepWalHA9DbhN+EL5WHkwo30QaaSNDA+y
dNff9Qb6ePEtwu7u62pU3u84nvezvybDgriz6j9jFIz+cSl094sWR82b4i8Ld0UfeTJvNqg/pKDc
dPk4OH2Totqg8qzxZnOKoNTdQ8jnZJ16QX1lpntdU561tFYut3m4s/awNec16qxffKarIYqqr6d0
kuy+ad+uyWUf9P6FLXbhAjc1w5Ef8pY5FE/WT5ZJKNtyu6RPnbE092MQ7xVDqWdRew9RvR3aWg9f
mlViYSVCGoFXsPB9pF2ltimPOt88DVPjIwhk735fa+YEfvme1PyR1uXZYfD4sEKCUpFCgaKmg+MW
L4tvF1HWj9yYh8qMnsn70jD6El3YXRfAAxRbcGvvTWdXPCalz/EHvruk7DGVm7pty3ameW2nc9J6
s6IuCQMbypHeQzVg90wsTry6mvE8jI9q5spBAEfaEb0WaDamoBKvQTcyMlCgYr8TWITmcSyH+LDs
ajUnv1A+/3O01EVVGMjv4ooDkkZKeyRORyO8m6WYjjebhJXaenaDg4NvkAbaygNyhonb6J/3tghh
J861M2I6wsXRDbZxLpLe+QwXLbbjKNzoNVZEM1T+vHcvdidipByi1kx4lAnqlKwY1C9eVHHrecAi
5RN8VPjmL2bfqBYuvQdfLdGtvcwlDI2hoIsO9KVZ0z3+FXQ9/k0hnlatJbYD4sUJVfE6y0eRRAs6
MOlu5RGijY+OFAOS3KLeJazbHUW0nDj0Ecr2PSq+U1eHgsDGMgkPfKJF8RoHdXNbUIegyhbq09SR
nnc5PS2hpao/bVWXQcODwlmdL/yt4Hlcj2Vr6XZKPWBGCYQakQUT0DnW9X4OzDxV2Vz79nhokRib
UzkwXoO74Z4Ob0LGt5F2iIqheNk/YrvZ3GPgFNtdMfTo2y3NQEcXYKV/GHRQZ+0ITqSQMC+T2ZVc
/viNMtfSWsxNJhJU27VCF+9kSrh9n7aUrDt5xdihr+heuyWDKFjmg+2QNsxP5BjOVTkU1p2M3Xo5
oDEdXwpC4m+pOUjjn6gTqcc0wCJUPc5WJJJjzEVmpbJ2cbz3SwklOtJDNB5bZuM1D4cExYlBmGFn
hSLrpwj90juuyx5glfd099dvrehBJq5xj155+0rsyS+58dcRWzsrFtLlEoQ680pAypTHQH2PgMPi
Q9w4XIS8mquTe5j8qPgrzPgDwwkTGt1IVviuTUdSb9C5zkUvhjzxGo76he7hUrxq4U97FixJFeU4
dOjG6+MBxDkJtftr6Ca/SDmK64kKkIFgK+20pZfxayYE/0GFQFQPXOZpslmJe+S26th+56Jmo5hl
+W4zgVkZ7WKTyDFEIPIKmniGhKPsTJyIa8BRWnUxkr1ytLYpM51tTbkhLDk6NC07JKvF5JZIH5u4
PDiMnneNxy/N63pbHsASIgOMUGwozDFX69yR/TRzVdF0mNlLZdj2IqtCy6SWR8FQy4s6eGHP1Lzi
OwDdqGoW6ak1qbOb8sNBYDvkhaP1daLoKMykLaKr8a25QcYki78VJ+9nN4fx+2Qpuso6Won4G/gr
jIuhJu2VHxnsN63R8OENYtJItEXxW5A9a84y2S3qfdgkuVFUgP6nl2P0xIRo9nO4Vp1+VpPBeQo3
KWVe+128Zw0QCGePiaeIc3lWj7UqaSHCdz19RjTMVFnHZPbHwjP6ac/j8OQbtYBa6BilvOpRbjFS
g7rcDwA3AvVgEFzrEo75PCMSrO7GUdofE1fOV39FDZbu89a8q6iyf4+Ro13ytnEjHFZREWlt+/zC
O9Nu5WmQYxkeRTvWZx9BM7Q1WNmcesb/BWV4klw3braWHhr4uh5xsCmPHXaYGOzRIDn4Crbav9vr
vfnt4XNOuBks55PjYxm/MEOL8KyKPaJ3L2KAyMEZGp531jGB/S5gGgEa2kEWIaJ+l8oqdMbW3PQZ
CJmNKNADsVFUpPeZb0LrBwWhHQtzEvPPaJ/84b4yLTHwvr2SO5ZsDFESwETlXOQGSbtSln/ebWEf
5FJJmqK9ln4U41FhGVQosgFY+5WE1c6NWF0bs84ZbQfzt85rrDWzPG7j4+qs9udCvGadAmFCiwUo
UQhQ8pv4vpj0FqeuP8spdep244lNWCTvQ2xBx3IkDyCP5rJgsS8jnM8TMsA4261pvXAxdc2RZwFu
j9hijZbXa55az2jmmGGeBrAxQnVPLlp37ygwGFtsZSFb1Apc/IOjrulvz0P52DRJ+SeySkHxoK1q
iX+gr/nKxmjZThK+iRqxktcho1Ryh3oYd2uAv+94YVYmjAUHAuRUw9eYDYvVjWdn9NinPNkV7WFc
58RJUXA7LSv2OK7AdxFq3nEdvltV7ZtjWKwbKk5sf4hzDLI+VcZOn0VC6zuHFAYwB0SA3blR4Hj8
BMU51PSN/ChtuK+7ZOXQfwWwmZID7p+QsQcY0z+uZglURteOAKlG6zccG0fs1QkkhM2dk8LBNOEP
Q5TW7lySQlwsxAmNvSyxSmDVaU88dPOTjR8ldQLUsmlbOeMxoSEnZie5GeN3IxTIbWwQFFdWieAV
gLd7FHIhnHUVgfkAy4E8i+2hZZcvwDXwX23flE9j7eyG4uuSLGuQkee+imxmD0Gq7CGxTvdW7Xzb
oMbYqNBkg0iW0vtdc2ABKkX+fipM7Q0pAWPjaWum8Z1Px5GZZ7XiXkJV0eSzmvk+GhiBUuX2wYkD
gU1m3YxeMklK45DHg7HalI1PikMrE15HS4ZTAd/iRsOZyQKx9W7GxTlqR4K894zPbDRxHetMkLbi
Zo7pnCiDAV2XK3Uf+5NVFUVy3FsnUEcO+nW42gOH+ik2pG6e9Wp3TDXlHDe5Dip0s64jx+/guQ0b
kMHWnZPuPp73iMcl26Cp1pM1uu3bjF+nOwdBGZ0F8h+HkLwl/t6A5vpZYdnqJfSmYLinTL584LOf
KfNFQvJU4Oqc04RLAWtHI2zml7LuwZ9V4V8rDDrUJQQV25frjxVB+luHmW3GikvXFqQ7+bJuV/jH
1h48kVVl2XxJyk6whbTx9lNUQxekVV8Qq91u3vqhabQ2uTHKcMvCBuVyjqdvVjmwbu/gDsWhhPfs
8zi6lQDU+ybQOYdBu5xnno8f1O3gvYlXRdrXXBuewiEx7i93lWKA0erjX1ja3DffJGGT3rBeLDSu
TiSvudscS1LW/0RqaleMRsv4NZy8+BSOMVBiUlgW/Aa+1JoLEsnqsRI4vA9w2Z5GybR9Q9uwfupt
AycpqmLILUWI9KkbzQ47IgtOZ+rXhYf/qGX/X5K2DQ9DP4jmMFswXKfBwmNPIkeDsag0Y3xGaxp8
SdiMCI1SS6ieBZuyAxykyhcAbvMlSOg/PkhfDNVp91HPPDD9sbG0AHLFve8Na/Glgp9QedsLe/s7
Wk3STnyVkYreoVsQxbY7VORpGHlf761d1+LF7aLOe1y0XvenuK5l8mVwpya6+k1YUZTdJF4DJlCD
LsNSqmfMTp2XQjxKPAj/PW36//HJMLRoIgivu+V0klT271yt38k9ZGnUuVdU252evfCJsKnkwCHn
HV3DQ/nPn/e/utv/QGDxX7t7//NvKX72KMV//pslmF/zL91t5P8DwjpGtuGhEYIMQ5r0L4NvaP8D
1SJE/61lMb51o/5f1a0Xo9W10Ydh8yVmG1GP+pe9103+gQ8fHUTsoFz957/6H2huEUf9u4AnvJUW
cD4Tn8qJgrzw/40tXxD2q8CyioPTb/XV8uI/u8AGZZvt6lcizCCILuNciwuhJIT/reJ749f2MebG
sN3dhcaZhocB40ubqiIMjhZhfwtrIJWcGWYzxPPIE6DOgqUoDyTtR1W6zeXWPjd1oFZsCBA4Nr/L
SFLmlNa6GdxfgSIv93cQ0GzPRUGqInvIUH6V9dx9w9i6Psx+9BktzvLS9h0LPdHgmFVi0d1YE8pI
wJpZ7sIkX/25aHLbKuMX4e9W6KSDtns4NSDoAhvCMLFSzlg3r0lcxeZc+ajimWNyL5bLRcag/5xm
Dr7UG+c7bmzzVvUcGQ12UyhMStX42LHmptbo3Yti+YHfYchhvqE7AF6nCzPsVQVYFNEbOFHewonk
uFjCU4hdJXUophDKu3fEUp/aBkbyuI5zH6Q4IxcwJ9b07rBygXwoMHXQuVwph4DNsi6p7fN3ggeN
110dTpZsHDp9mLqEnpmyDZ9g9DFedM7fxdofaoyQr+UIUgq2UD7KboMxCuxo+pgmH+xwrh8UvyVE
FWXQDr7thp/LvCme3MatSCRoRfeHWcAPMlou5HacABoBIMUs3PyWt7xkQgUf1jTFKtvK0uCCtDeI
SNyMvetuMf7CYN8+9t0Rr0vizfdAIR9jtUlouMXvjhA19RFaTd4HfGzP6KHvltFwD8vnoWcP3p3R
zVs34mqewqOzqp90zbK7Oco+BWRPhG7SKKb/ZTqBQM912jpJSpG788QavQSHxh02HAc8MutlmwPx
XMalwFXG7rbdkem5v0eKJop8r+SjCqIzUVaEfm9GHKOy9FmyTSuLg5iY0tNmIQ5rQWGCaS7eHoqi
vZvmBgBI+ADjLy3Xt7hIQaFUToLnNh2DdoumPKi9eMp8C282VDSs1M03jacsyFy2m5PCyrLorSAx
FpC4EmrN1mlZw9wE+sBrjTHEt80rdT8dJkq90dLWLm9OYSLaPNayASp0B/KpoPYVClscZ73/5MFc
QMhhKJTh/WbKBfSfib739Yh1ef9BUPZfPOAn6QyXUs5Xg1MWwcJn2Hj62GAJSYspQdRQFR8+TElK
yilSM1luhE30c6N4jypZ5XUI33eCo7G6Py4v05FneteU8tZoaIxpLmHQ90fR9P2rj8EeK7Belgej
Je4RwdHTwO+M+hl1H4ShVa94mT0sSIZpZ2DDR6iTa1Ori+XaOK2mKHotV/sautLtcd9Y+wXbGE0W
W30/eD1Gu2FMWhg/kkE1PPBKZS4MWQSE7I3tESZBneJqXunzi4hXPOnaTD/tEST2ROIslh+jtOce
/EoHl8VdmhebFlRWVzXJh3IYwP6UvffP7jIuQyq1FNZpRjP3uUKKNUdMmuhbWsi6gBSrPfNh7461
1ZV/Tb2HnHP7nHeQncCFTfhi7SUTDTqzvwlmmm/M90txWivB8iQWaGhrqrcojYtGHyx0DV8Kvf5M
dJNcRj/iTW/BYsdGNJlVet4bGeDbJbJWBe7teqeuKqe8duKNztKx6puDBfjGsjwk9nlM5A/fAC0m
++jeg30Dg2HbnbfU1y0+ZFkEAOwQ/ACEbB0cfTPQgUvVPB84rexw8z/nVrqZpxC28MHymFXtYRjW
Kd2NHtZ7S04LnZeNA7q1heUEJtw65jIsUfcI3C+/1ZHaKBtNYFIWPF/QRtM5HOI3L1aLYDB/Iwbr
FjaqSiJ2Cj29l7771ErKf601Pof1GCM5oCiXHJlvnK8TKGm0XqluydiiG3Uud/kQdWFgwyShnA1S
qHxNSMLEIhvnxFrMxwmSCw8cA/8cBstVmAjM0tqeQJhRhsR1i6ZyR+gCpEGCR3iWVRW+NFYnLx6+
uO+04Yl3s9Bix4jufveS8WWxJvAqgdWhm+Q7T3mcrmv04vqAO43jv4QToixouvGhSII/N7AB/iCA
1CQwKq9FYT+2dR2GaVL2SBbsbjCSokLiB7Nt9Hqqif0vXFHxperbKJ9KXz+Mtuze+s6FU/BjtjzL
Hq/SgbOChOu5dYoJVVa9uObngLRqBX0BaVxyoFJc9FPPlQuAcNkIu0jdatwPoeN26dQQEiGnyRsz
yy/7Ww4ECgUEbv6hI+wAsdkGTOk92Fp+KWbHzMdN+T0nbAUw+3XssfdQYIU8Le3xCRZWf2oNqpDR
tcpzS4yGTK3KWX4YZ+3fZhaWu2p2+yczuoMFFOgtcGAkK1QItZLWZBAmb/jjwDdbYTg1k75RwwuY
jU5r20OPUJSjquEt5/on5ni8jt0M4HLyq2h/devKgber6QxLXXf5tbK0jUd/TII+g8q2P8wSVxev
D6mIIl/3q1wdb7zMc/WILpSLxSjc3hEpGtig7KuuyvpABt1Vx5EF6yao46zroLfAhdT8vSG1zclw
jTgg/knRPYf74vkHFEXtA87REJGPA1maKi2vCXVw36OymdyrVu6jMzX1s2pRtSx9k9dt/6uv0W+v
0GNZgVWzydx+nN9M1eDmITzuSkhcV6R4HbzmQPSvScOuLk9NHdVkb3rJm8cKEmRx2YXcji0dTFyV
hNXp6joK70tVuDRj8ZjgCihVlzwLmy/nWBWMq0RIbC2ShRn2kvB9IlwwgU8zOQOk7GexJN88rxKI
6rRx/anJKQX05AlQnsiEObb9OUMF15dv5bxHf9p+fUH/NJNg4c0Yv33JZJXzDc5uavZdDh++jCSg
nFbDdEy6OPrpInd9kAsZRim04FZgKIrtifbVG/cmaVzRabxYnkg3l1BVCNvKAplaaH8/6gmS47T6
1va3ZsttOECtj6obcCzyKJ0tZbtHiihukObcswWpYAifVpeXNvYa4Ji6vO7DEF/An+ZjNaxfJ2RO
R+m4qbVzmIolcyDJ86TqCXjhScsbzR7c1rLmRQlvmyvZ7191Q1x4tkP6OYSL2M/KKa794O5HuIri
vujc9WgVsQUCHS+NPhm5WHZOCoqNEqkTcyaKapf5qoOyTcfJmDsSQKrLVgss3ghhz/NCMgRBT4B1
VQvT4Ydp3XjuI2mY0UMBrU2v1l6qWzWOdCm07NdPcuKmg2da9WB3I/XmIbt/BB2MPxR8KsZje/Ep
iyB5wz3xLTO0e53/sHuBOAHZvSKgqqCnokpd4Bn1gRSPd3CPCbykEb+M2M92g4sFQkJ9RFuvBbE4
sfdJa+d2XuLB+csXK89lW4cngPkXVg6dgFpUZJFsQ/EVxFmjnfeSH+PoEC8ktKqo2Nvi7Z2TO14u
syigERBdHoZui98F9zRaA/yAYV435fYJ+1y9e0Xb/djMttLl5c0nlDgBogfpWXcJOuGfwmuabCbN
RKSucuQvYiEAkn3C2wOPKQbz0XhprMUf0r2cKnkyOtjb6+JFnJS0soQGYLZuv4Fs0hQKh7JfVlP7
7anfFgM7B+N1cArLGXNpFphuMyzNmwPsnAD5k4x+ggPAbLRtjurIE9Jh+QAGEQQPIvAXusmavvLO
U01+7pp4egNAGf3+0Z/KUSNV4LhChzQMRAzFas7571bvVUe3ZFh/Sur6gDca9m0rk81zAe6QCqeQ
L+5+cv1QZiikQbTppQMNxmSck84UftZrtz63hOn7R0Hmg94OJe9Yv6clCafmNVnRbPyY2oj52h+n
O06CjcCiZJTLT9MTQn5eqnJvEHigPEHwZ0FwIIeOJsRQL61d6d9NJFxUp3CcOt0LP3ibIb4YLJco
kGjXWi7eXe8PHdIM9cY9Ap0DdjYVBzJfXp3KbYfLXMIAHkNXOzM/ZEfUdsDprn6Pwk4WUkPkU7LJ
U+SJjsLdXX0LA4e8GJQg8dfAXTnZ66klE5j+selJRkNzXxRV8Nn1gxehVZn976vf9jNBSWsZHJuO
aqdjpxiouml6JqObt9gTyc+qZT3KGIhftBmRFe2YWQ6q5EjB6x0Ac3p9oxVRj4XL3JlYyLm6FkkC
PgxZWUebywu6zOa7P9lbU4IW+qVIq7mpEY+Ywgsz1wC8HscNGintoVez0toaH5qldMIfelWjD/1E
11Juy9n/oEsjXKle2lVzAJTr9jQIw+ClIxUPHVqpK/iWm+8oXDHvpWKqbm9qh6V8KoKwPQ5J7bwz
wUwTiRHrbUwqm3O/rv1j0ZXDpwZyHuHmK/traG0te9Yq+uRq+83w3CQyaE8VCahMcd5Asr/tkTdD
GVX9ELCpJXc1nSZc/EqG9rckadENS0daD21Vhmfak4rHybaIsYlALt/7Eiz8uJfz+tIWzvw5kT6Y
SeMVfxXEPFD5Ht6cq3bP06KZZkmC9Z5ae0NApJ1xKPlnJEUairJ+tDWqyS/B5rdZCXvrockI7BUR
kg0nOd8ElA8LotyRmTRiiByFIsupWGK2I9R2ECRUHLtY5IrZL46oB5avWsrpCzLQJSTDbKvO3soh
8G1ICru40Aa6KeZ6yloQQCt/yurAxY5h/C9+s15wozQn4GoWlHDU7vOaSOpZ94I4nZMImArQa7aN
fugTUpUgcmY7vwnBvtYGcd8lWSuruVM4uRl6xW5IRzBlecUVwRK0TdpD37CFDm0HZkJFEMOyI9gZ
3ZCNz6+g3EdnC7c7a7UjfQY5kfMDuUDh8KzKOqlzK6ndiR5CcnzKftqgJIRdHJlzucoUatzviY/J
JsVQF97rOnYPNNQw1kxtbb3siB65pWIr5Cbcv4QTy9WCSjQvfHDNuq78RxQq4R1IjHqeWiImIH5Q
XFth/y3ylvLKCBLfJewrr5PjiR9tCWlJ7hRiPY8lnbvUK2r8AQIpRBpT8VVlsYu6vYFAva6IgRlz
uuEQur262LjCnyqf70FoWG8QWryxCOcLjgNsUMUuHiOv9gkKIvplf21l6/8VyExJz0b10Z2T2mrO
ZTVGAqBqXR12rj6Z8j4sw/45nlE+NxlQMNJ94HjdJ6i4ts4muyMZmx/r1snrNPLePUXSCrozAhzK
KFIk52e/iA+2txU5KNZrLYdXO+arTQIkk4X9dWsj3klnfNOQqin08nMf8FvZ7ctml+cuJrg1Lur9
aWHeeyUzYkutKHggZeIcxDExXUX5MTfcexTejmv3ydD606rHl0TJL5Pr/Omc+oomPcqaujsMSv90
BcA70mxybgxweIuQW7U/x67f4YGCrxbVlCl08fMUD9Q2dd+DyX+tbOtpa/3gOpQFujubNo1QDE+d
VreCmXvU7UM6YVIKhuE7TZM2dEIVHDuJQV9zVENhB7/GsHF/t07LVjAj2UGP+lO7BM/0zdVKIN7b
BByljTRcP16WOVGQdbZ7e2DmHa9BFKSOosmQYr9zJ6s3u8OSMRimTp72PxvJnKmzul+I4PuYFBtR
gMJhD2E5lF3U6HQbNdE1z55ztmsbjQhPU7sFRPdJMx56st74I0Qhmob3xniEnJvpygX9WOCNSRNv
h7H5P+ydR3fjSJpF/8vsMQcIIGC2JGhFifJugyNlKuFtIOB+/VyqxlRWz6k+PetZ9Ka6SqQoMMz7
3rtvmc6yDfbJ4t4j6lxjizqMlbvxM3SPQrJuWdwpgL+G0ZLvm9ZUh9EYqI0SGYaW6cpQ1Y3NGT7K
M3e1uDjsKRxau0VyGl0Dv2SDDWr26rMJPo2xW/9GJfiyzbtUb/M2DbCdw7wKpubMgUutDTSBRFbj
ptS+uzH7/imYvdvOCmrKOeITtXSPJusT5E9McE9tL3+RvbRPFlza4zhwzUW0aa+MvF1uLHe64awl
SMl6e7/D/yyxsmZu9BVjWlil0fIBnvrNost+Mxb5oU6N9KTq+Ba6Hr294mboZ+feLtyR68cMT4jc
AuV8dXNQtVHtnYq9yW1QqDzt2yvuPc2VUG16gG3+GiTGtml4g+z+2BTcY8JxdR0txri2Wm83FcVN
Z8np4CbZfS2VF3KJxPzntumpNpijb+zL3zzijrqUw2c09Q5jay6Cc8qnWRdLA7+piHBnTf2Bho2z
ZWQPS1kgIw3NfA6wQ38qxz+4cfSs7eU9rfWxxPq2s/P5jJrQroiU3Vuc3s2lSffzQLFRWXHlayy5
z7CjnBILYNVcApMzFRlLolvLWU6i2YPE3DGMgxXWjjxOrN7rQpTqgZdpNj6Gz+3lQr33OusDmlmw
okNqXOVN460qozT3rmISrDpxXYlRn30UtZVu8sfOLe+Bmb1pPwGPxg7OaQNhwIy+CmSYPDCv3ZKT
aZSmPZ9ryjakgzvs2tWxTpyK00iRdLSOplptRm+GjpXY8hXC4LRFATn3if9OWveqtuQ78KdxQyAy
uJyL9Jqgw7jyK/tN0QuyjtPlxvcwGsyWOsVu3r8HyZBvHAe/RuHgu4bOmMx5H5zL2MPQxX1bRJu0
xe3DCJcO9T06P0JpJSmI+GFXoi1+dgEJnSXJg1PaWMuDqmvYkE0i7rrEtx/dJVtOQxUTJ2rMFzA6
+SaRBa0zMALDeDayZD2SddqPVLK/TJK/foXVfeOlnbfVop/vVZQsR7u5JJaWydhq8hErU3TepyYQ
xRkLYZ058zrJMI6QR8MKEZHi7eh6p0QjufLGMT/EVWttvYxReN8gvmUpUJv60S+XO5pRH2PO+atW
t97V0JXzPpvpdeZAKhyx4zR3XdkTWAG+VmGSpjiKgxlAKtZLtjjv0cr7FkBUQlwpFdZVyyFl75cN
KYDkii+uS2yA7yy1Ay+duWSHXKXlvuyhEQqVLeHAHBXy2LK3y/7as1Enyjw968x8mlt3byrMOng5
oys6qNsvY+EUEOuJoTKXp9DvmDpXSq7mZDpUgT6M3nRUZRk9xI2eT3GcWXgqc/sQExhZRXauXhtZ
IRku2Y2wvX0GPPLaxiOy6cSQn9Khd9/Stvjh+IsEGykoLPf7p8Uak0dGQXgc2ga8n98dp2zqdnGi
HjuvrNZJJ44dCmeTDi06eVm9iBQbzaTrz9iIP8kMhQQ74H7JqQ+DYvyFD3MPPAUmJKnccps6rLQL
t0aukzb6BldSfmouBr5KWsXbAl7GiuSws+JWjD3WePfm/rborJ1kHTmkTvGTCw4bvGHuRAvUy09e
J5yPkpBRXLbcoGP95DqN+wYFHOeKLHjzvoqxag35tW96n9jW5c8Rn2Ayee9RWr1oPlDfsnjPbSt2
pLIPzHwPUx5dD9HyJfCoY8+C3h2OKY6cUEw6PjAQK9dKB4ySEM2dbdpiEWknCKWS2XYcMl2Ljppl
6tk29WvWy37jt/6zF2Vv3E5+2Ys+51O6bCGw3nAunNeDLVF0tL0mZHuBS6LY8DMffLfnwhPxp+u6
5cNxWIB01no0qOTQ55zrwcYFxzzKER9FRiga7JQ9RdvY78Ho1S3NeQiZhDRwN6vQ6bjfppPbs7Dk
dXDR27zzmGCaa3xuC0Il8gSlxd9MvbFDgfFw1Qb1K24P9xpb3/QT0I/6sAz5ilN9VAFe8RnIIfKA
OkvmUAYDRxlhoSvN4IYTV2XvlyGKxCFyuqnEIcFHsI7yqHueCILdJVm2red4PA5x1RDs9b3lybdN
spZjMVo9AykDt/V6wl1SsvEVQ30eUBViPmO5lBE+mrrus/thaSe50VanMzBg9Zjcl4aQxVr2jGuI
IfjHjqXjV46Ef23qMfsSbo8dmErHdHoiuzGYrAhetfdbWwGLXMZipa1xkvk1v52XnBMimPII0BT8
FtoWtMS8t3eoZvjGClxQTQwSNUr997ksr3NnQmp1HTbSIlkFjSCfkpnFCoPJVpDw346pieo+tKq5
MXx5XUaV8SPlWbu11IyYhb5DUnbYBmOE1IwPrl7MI4bHaGvFxk+WG4Kt9qbwehkqP6Y/OWknQI7J
uiJ84yAgBPkmG3rxU4oxCfnqOMSZ2vq15WbDGGg8t1FG93KNX3m1UI7b2Hgfx5AnrCfVGIhYMjLp
pIG+9AsWxmJkwHhaS7hcNu165Exhx9ucQJiXYwdewOmvKhKkBBEKUs/Sy5etRhaNtwSlo9eGbNBn
ZlTOgA9JThagydrFSV+sfSf6A67w/y6Gf8NE8DcuhuWr+/wgjfGbiYH/5A8TgzQxMdAW5uIkwa0K
qeu/TAyO8+9QMKT00AdNysxswBD/RSm3/p0mNTxVZuC60Gf+hA7D30ADMScrOMYUgeB/+FfQYRe4
y//QATwIXqaFyAzr6kIi+YfSHBK6Cbsv9khwyOneaCPjDSGv/Cc8iG+s019eBsYmFALHhl/OFv+7
oaYKBstaGPVt8MB6BwxwoD8qboeumMeX2XZ+jgIo9dAJ1ihVzbduFjf7KbfyD+hU/TVaYJyFWHwR
QmTOd67oBwas0T+rEPqdl/H9aYDc4X3YtAhQXvMXbkVKQbASeSU20nbUbqqTSq3KJYivdD99xUkR
Xac+850e68k/cRxZl0/gL58QTZH8yW1HOhIn+V8+ocwaAZPkYsO5rrgfC9W/9HQzblIA8ttFk0VY
6j76KKOY+19i9i91lqgXR3OlKt1uYxXDfPjTU3z7x2v/mYP2vzwaUjBfs13eFN7Fv/BpsgTEh4mB
lei1wHM+GWa+Lbyy/PGvv0wgmbtcnr/LM//7L94qPKKO6qdNjXsbDQwJXkpm//+HV+H7QkEhaDeY
TL+/Su02iMJ+C7eyIDhWJI2x9c3o8+9f5HfEx/fj45Jgg6XGI0QjwV9AL1Gbjz6k6XlTpBHZDtec
w3moSPErglL2EvXcDZxi8/cv+rsLiRdlBcGEhJ/RxGAJaOb330zY6tKpFAkunON7k9fpLQ49BpdB
Fb+LmvitR1h1q0q74fxVy+e/f/V/eEgur84KckEAMsl1Lk66P0GMloV9SpGp27hDcSuhDdxiB9b3
f/8if3Dafvt2OHhW+fEg6oDVgU/5/WXihuNAnahs09bGHI4yGa8zEiJHBAgM/zNH7ze461yrmOZe
d6Md7xZROqwxIAILrb4CMfXvjTkzx2hNJsQrQgPje6y5mxYwWa6SfCyOjDPRMtN8gAnCb+RxSMaz
4s/ZHVx6rjrRot23qB1GrBY5OUbAQZLTHESEzSBdJBmGegOKJ8n2J8Cp6abrbXGlOlncXRTWdZZ0
7lue18suoxliHQF++eW1jvGIBjwTICFTN/NnJijAorzJWnc4EgusgNFm7tqeZ5uYTgcquy2+mFE1
X1pmXCcmTrlMjGZaL6N6IwjW3JRTrRDbpsyDq1cER/DshbXqB3v5uTgF93b+62PCNONJ8f1H4DAu
gP0mdtNVzCcF5rtprDftZuOm6quXwSM9VnNT4d+ZHO+UlWm9Ttwer5oXXwZyMwISWToOvUo1oc+I
YxsU8/ACh2m+TLOD0FgK58bkFoASTUTrI7Zm+mg6pcb1UDoMahtytptu1PX9zJDvVdkFFXpt2qxE
5kkZpu60911NoL0G1lPMTXvgOocm0FcZaoUB3aSWNKjb/AnXbjq9JjVWZ1zFzk42U7xvWMRX7NLW
AVC1e8ApYBH+hpuhHc0QhDdKa58JWLhebqFGbZfFDsIaXslthiyAAtTjPTbrYQ8B0gwFLp5oiB5m
bdzHup8PrWkiP3nw0HW9XVJVnbS0PhxgQ+vIhFoP8tbZ0x8hkCBzrNaTQwmBbAcmE3Lfz/l0zDJ8
hEZbq3fCSxDKI2tNYGEDkR9KLAYL23ZosUhfCq6YKjevdCq4jqMXxo68RbG7zyDd0xqdNozs4gDi
gV8e6AQQh6ouruCb3FhVRlTes4c9sMR3P9vXWf2jt4uTMvRzFXOHief+GJnVq2zs4eDHfGKFKxnN
lVAiBOOxFUYm8kXwnlIsGYB34k7qTdpdWsgnhdcKCVIuzaruJ0ovHPFQSyfYY8Qx94EOIFM7lB66
ibGK5v7OnyXR4AogOmy5s+lnNymkobAznXJDiyPW6pxZ8Ep0mbpxIsbIygoOyk/tUFcYkJUxiUNC
rOw26vLPyXfVLp31cC2SBMhFHk/HxSEwcXGVhAPkuLQs52uELNAGOKDWslHDXtX21dyO+9aZ3pRp
1nvo9q/wm2kKmOQ5W6o7khf+U8Ds71YUZvA24Kw7cJc4M+wKbiuYWut0vORmYQxvRDf8lK2xmm0y
z0I2t2487ao8/RlBZVgpHH4hV0oVDgZpSqZTT7VwTrWciqso50MLrHcAFgPO+PmDO80cGpXPRbnZ
W8oakMYulCd8JqJ/6LGwcfFaus3gj3y1SGf/iOW8Qxy5iokAoW3Vrxb+lxeDSaJBeGjDlWwhK2Ls
ndFbbtRkkE8mGQzuOykwjNnzeebQt2pGIEA8VeRcTB6tvo+M7eSqz4j+glXpJrsxSN6xD5zrunvx
U7w4rlcAaioVX9DLIjjLg5BMz4J8ynZziguk9YJdbkU4CF1j40zznbUUB6td5BZmV7Ee5u+vU3E7
mbVPFtmWrAc4JZKABVx5O9X1x7HNPokZHrWn7aOMNQ0x5fwxtNBHFjpoVg1/Yjz6GA5iqOFqftOB
d0NAt9pgWk9Ds5PRxrEr59MtTcX7CKwD2LunSmWv80iA4u/3Ks6K7EW/71V0qVFiz1cS5hA78+97
VaEKExXau8RwjGWGZTDSDGNOA8MxWXjGF2oP3EzaNmYXpJA7dOmmYX6KNlULKJITDRr3EJZ4FqLJ
JlJQlHX9OaJ0fEQFZ+gtzs1qMw79+KjHWv2KHVSItUXwnfbQguwuHDE9v89pkHySGKaSg9D1RTKr
YloKYi2ba2bf5YftWIbeTJUrf1QzR+4UWlW8Gi8slXDx/PKXVxjAMtBxAPnUfs8LZ0vThiYcIG71
saeM7ZBO5SePnDj3htnd0ofBXEZQ7i23M7OT27rWNaCTuGUQSntGRlWEUOUxVQMlAqRvGHr4QIrL
kPFOfoMpy79nSrtkO1+RmzhMdDd+QEHhEu5pd/kYdTHFbDoyXe4S0440ZQ1onKCuuF+FgTO2HnOB
EcNNzFEMBHtZeR4KWlT/iEqvbbbBYAjaO7qKxcyJ+vLsO9mUMaoq5ZNUJQkFQ/T5LVdjmx1FDtQk
tFQB+BQQiOBk5ImiOk9MFPQ05A6Qn6jQGIm90/i8EoE53Ntu7ZUhnjoHxrfwMOly72LWUZoJciqY
jvI6FdmAv4SAB5MdAajhCENvDDadDapqTWQaTaYhCo35r8ryl8kzRBKmegjy0OgB1kC2A161imLi
FVsKZ8v5KvCmAAFW9tHec2NprYWZe6iJl/w9w6w2mPcFvA9A+eJSR4k9i5gpCPb4J2nzAVAHNjB8
csMMtQiNL/1yVMHyTjsNWluD+kOdDazIFUYbx7tofiZ+aXOEl4LG4NB5AHTd3fO/4R1JRrhX5B9p
v9WCreIGJkOZnzzZ+RH4A6dS1pGSC2jv68qcuujAY1Hn4aAmAlNGLNJDNohheYbkZVymkm30Yig0
D/xBAFM3mOCdY+a2ThdOxSX/orPA4nQUcJDZ9OWkn7rKZEmuvWh6GAdq3sOE3YBgmBwFFgueg7uW
MmfCbHlMfGTKk75fNzLHDAc3zto03SJiPsDYnPBduR0LOo25FoMLPwbEg9P+wa3T/jWxLOPOxUn3
yo+MabyhSOqH5rL20c4Fo8O5lbc88kzeBkoo9H4WHnlUM86G82y3IJv0wqR3bekuYM5Pt9Vb3AqJ
6TELOvAvo8fUm4UzZbzUYy7mj4EHLtVAMsIiV+OPS7I9DY1I4wYjJDnSGyOtzuJ5HeR9Gnudy+gY
j/GK1i4fJ+HMuRrvYpy9GIzeUWvTDmLRUi/Dycf/+2GoQUXh5Aq2MAcn+cx3SBnPVuTzQcCSmoZN
YbUDgFh8VijJcQ0UyJJ9fvYsQAtTbAg8dRytT1Xu0SPGiCKq1+13v1j53TVmwFC97r4byEAfODhW
YuW/j3ZFqJzvCu7j3suHM6QVym6870Yz9d1u5nw3nVGSFbzSWED/Gd4gutDwlNGLpr870oLvvrRc
m0QOB0rUJHLnE0ld0qyWVdCylo6V3W9ZJuQzOSqMUkNdNvmOacjCAqZ7wB79Ba1fXSj7xYW3P32j
96dvCj8AtZcluKD5iXTR4YwpHGS/kJigyWVfUP7LN9Y//wPxz3M47qtv9L9cOvT+pnLm8zQKygGY
9UR3sLyIDPdQMDJOJ3xnGMFcagXm74oBIzcWGiX44/1kfXUEvH+ujWFvtUC2VJA6D7YcKAqamV/c
LqO1pGfiMxSe5RSm3qDyOf7aphWGqjCRkfEwK86fmAQuTuYGZeMR0KjzSObNSCHctj5sEh/A1kp6
7Xh227n7vKBomAyS9yxW5twvd9wystcoThoQM4O0z44TiS60Fiv+dHlEDiUmCSY6Pt7iNSFcZBN8
Zl21VpfFCveGb7XI6l1Hp4vn0YYlnQkEBHetjgHOaGY4+5PxM6kbAxRLZzgy9BoBvN6twNK5xhTc
0xsFNK5xW5hsROjEaSya9s4n9fijcYzmYZi5uKwjv1IfEVGBQ5n7DmYks1KQmypJrrfjN3uDkLjQ
ddRnbYtvpGieZpH2yWawaANZVSNv4zA3o4cvKdNS7izVRz9EOzlfpnDpoLVtY7jt/dr4CqShCV8K
XKQh5sdx59cxO2fV2PLdxAvUb1pMGy8lKz9dtWY71BsyHrioKz9a6hPFEO77ApPoXgOH6WhPq5GH
3dlvEa4xDjd0swUL/tnZYmuicg11frQ4ORbwv/rVaKtl2DFxy58KLg0jg7KpiQ8e4tiZZsfsrjOT
ln0Akyb+pcpkXNPk2sJcaGkMmDHHl+UAD674sGM1bWM6XfgGxBCGDUAxeLC9NHliZBJztHLzApyC
H5CBFb1tlYdEQS8NgeT4zTqn27CgQQv5aIWysmzaORkfBWlab1Wrpb7HHnZ5sC53GeoLHrE1jve9
q+1LxLMsb8c+GDlvsLECUYFHybnI5doE0KEoPpMhwEFe01itw0516jknoHG2s8yx150HOJ8xazKk
qzQYk3i9DElxdwkMKtqLLuPtAI8Fd5g4ohAmn5L5sxkEg7nSW/KXHrLBDBeoZ0c3LtQvvPHwx3YV
Zork0S0L/G06S96Mkpn/Ks6M4ar0dCGvAN21NzlixX03VbQCCwEgiCuPo5N1oZ0iujSESHyDU1GD
G4Ez9cB2gcsJ6oECsekhgm1TdwQfZhharTzTI01viSb7mKYRb2ZFZsJ/4WKUqjDyp2V5UpEtqoMk
fHn0Rit6G0Sd0cvDhkSOlw1y3qBWYnjJJGNTrbPeffF97fgjf50KBoyfDfNKLZjo8Ap7ndr2UFxe
Ze+wU5fMI+8KDcph43GAIJNaUpwUirYfeKQ5xO3sIWhhC9Vz+4Z1MyUdTNF6cN2MajFwnJDhXzHt
udiLIk9cKy0XGRJjmoCs+sostjb/YLeUaDtwbxgWY8CMuBekY/LlUfInOHLSMLGqk4QpqMt5Diuw
0eHrDJRTfOHfZgEROS7Sy+kFrzox7ebsEKG5NBzRJx/+/fnd+gcNGFKzDQpNmCQFBeG+34/vxIYn
ulxjXIqOrB6FE0O2S2WaE/Mg3ratW8d6bGRpnTJSZMSDQGDostFAT6uBr0sRKP/QBsMEgwlj60oy
c8IOoEwLrq4xWT+z1J/+eM//P3j5Nz78vxm8dOVX9Xs5LP/+H1MXumFdpiPg8y3TdRx5ma38Zzcs
XS4OmlFg4zBjyCK5n/3P1MU2oeETLqNfnTIO8d/hUaYuXCIc38SFz6NKfvRfmbpYpsmP+vMt0USt
tRBanMAjL86A5y+yLW77fjY8nW1wnKQIZ00Scp0cNs2SeGt0Vrhmrc2EBBjFE+Y5fydK951BUpil
+XViADSZvGe23QNpnRd7do/Q7MAFzGHewQPBLgPWYz+OKRNJe3Io4IQrFlflc47D94p4GcYIklll
EK3trnNDK0iLd7sMelQ6tfWK5S4iOR5SwimOzGHIq8QfVp4yGQFMwRURtqFEpJm86TOO6mblcCCE
LMHmjKH4ofVBaGd+sFm0ejZmsIlOQ1ywlZm4TTpLsVUs930vdzFznWtqovx7Nyv13ZgtGXTZvthg
3LX2U9f2l5vSRkVGfdb1g4rqp0su1maHvxOkrlZVm7Fm6WlYTRGXOsweB7zB9TaLuEBVnRs8KbM5
x1EjSUjkN422e7xJcbNdgD9/qsHcksHIDoOnCdSVINusis6z0kgPQDHeCCfJtWUjfC7ldBoEG6i2
MK/SzbAtKFvc4XvIOILG+qqjc6uJ/CflGPiFQEnkKnuaZtHtS3uw7gQx+k1gY3gecKWL2cBl81Zf
2vq6ia0Xt9TKNQMvNFET+8V7aQz1ZQsNwgkYD0Xp0qHOEWMHzidsuTs5Et0q2VqtZHmPLikQIAzg
WPDdriALPIi04uxQAT5aTXX35JmY4KWBgdH3evMVWBmoC2U+BT7KW3IzQyZxc/VaEbnvXA65wJn2
cCdPLpyftYNHlypheuuyKlv3M4ESZ0zbFc6z/pnDdnADsxWFY2neESTHT6cWCh5b8TR03r2BgXEB
kLHcllRpbWpK6C9KEp5uTC2XjeMkuPnByBJ8jhgXeygbp6I0SEoJjkxxZdwCAf6qgmKXzxOnGCpf
7Zobtc+1iIhHfhOZJIwIThBn0J+Z+Vx32XPn54SySHd+JnSgU1Wa96upG92V047RWbABcTIsQcwZ
o9rTWzo8D8jrR3LlM8CTmIqzPL/HLGGsW7+Ib4FfJWHGts7wAEaCdsfoKy14YtJoevJd096kWWeD
GAXQwfSCUR2u3dCvFrGPx+7CSYjm+4tHehUD0NjG6HvWOnJjHHjo1VdBO7U/OFLk14NFenKB7aeH
jPrcg4ecc10oqkXtrnha6Jhfs34BOHR2iRf3d0S8m9dqgudRgF948gaM80lt8XBaGUzfwudBkcBi
7bjkYq/vB8qQr2UcX1pT2vJOivmTat/x2nfq8oiGSw7FylISEZRCrGXRI+517oIPFd8CXUuV116n
sp1XZSTUk06pbB1jkRw9iBgvuRTBrfo+ds4MOgiONvMqU1L/QJoq93imGqA+mSyuCTkud6yYWZha
PfYSzqLZk2VE1jmvWghb5fcRt1y0uDww7nTP3Xo695U7XpEHru697/Mx1hDOypSkkEpJL+hMHbkJ
zcmZXnbDAtMNNWjEtJqwVikvct45+qdH3XDCWOVIwsCb4wW9Axa64JvZ2R8p0eaXzmsKe4v5s94o
v182IPC4l5FI2FNcyFPv+FN5UO6E76iqzWBjTSp5LjW/DO4ZawUlzzhRkY393o746NMsldeZ3463
E6rGD2Xj2k0LGmAXmfafWVsjpVdAa7ezroIDCQxWGKPNPx3tWesLXurGmgyNUf+SLMGY73KFtkvK
+iSWfNQqd3iuLL6pSuJ+XccUNoaes3grG5QO2fDa4m2OyxLadmdddRqpDcedOJhtMt2BGnLvp9bs
rpxEjl9tgCYFJxIpYe4ad2UGFeHutDEO4/fdyoPuCCog0x4iQ0U5a9LuTaYVp87GBF9aoyCjjdRg
JFl7VVn0LZUsxTdCGv4rXuhiY1T9uOMiHoPropWJjG5W1mtRlNFHi8YiUIeK4T0bOeMLIDP7NrfU
HcrbiIcMnE/EErcWbRyvmdsB0HeT4snkp2/0QmGqK0c0/yaPtjn7KuLd9w1ztrgezGUvv0hfWidN
kvqdSkGOlCUg7bAsZPtkcOZfM/RDXkfP44dT1JyQ5TGbyj31yJPXEagr5LBgxgvtAtk7zDhH1wES
PNxQcgkygfWYcEFEeseJxHSHmQ+qbBJqFC2yvYs61TlsmmZI3Cuz9vSLn6BhxlRm36VR/NFHiQUC
ZgB9UBB1xxFcbSedOaFqDAsvWO29ElZWn/SZZo+x7c9HWwtxBQaDn47seSFh05GrXdkcEkvHfPex
l+1bUzZbLI3FrRFrSALLMN6AYniSUA9IN0i5brwIO6PrlHeXepiwz8ZxN3lOH9Ylq13RDO0p1wxN
ohwEQzIu3t6sFi5jpW/s/cQT2ziv7feZxNYadgEJEbv3t7ZBktWP519OaQGEFJgz7S64o71geJKG
iywB4neyx41V92+RwbbdzAGo/GILKXY6oBQfOnt4iFN7g1SWkJExsUX7nx1xI1SYMI+8kHT0Zz15
x4nSWdzQRej0ihrpyArxBdfroAQ948QX210rYEx0wt+ijO6SwX0l/zXRyT5E17z5tS/1q7o40Z1J
h4G+zBkbUXwNasnvKxFlz/2EY19zG3uNXDjGnlGdSzBgO8I69nU+jyamCCd98achuJ+xGWIxRqek
F5MqjBTPKvke88gZ4h5c+Bqm6dpOpb1zAZdanjGgHXjn0km2ZeevmTebAEXJydcJxaCuce9e8FlT
69wnhvM2m0b/Khl1l9wjTpLx6B47yr7RezsSoQ+yycFWdyiohG9sGLzVPBbbnoiTj9J+IBbyy2jL
MOGitW4r3GOmBlKEz5FYPV1HrgP/rR+wCrjMlwBf0xja0kjjl+0jlodm7xkeh4g82uQzYbyyIbs9
t18+31s8G/dT+aC9ce877hsZzw0Dyxvs+ZAuKIYFioezU+5oWZ3q+b7roCYym+FGx6IfDgRDAMjf
JH5zozl06ZQ09mgOt4qdNM+GYhujJ7G3gsAiQ2Db08bVwgtTx/eu0qLc5iapIKGCJ2QzNA9v/mUq
9JfBLbhnDlB8BFkZTqgZtkV0VrAuO39wNxWn6CNCWghv4lcbC/7P8aEZmN8whGvaG8eGgiinX0Td
n7RJLSvh5OVSyrxiDfr2wp4oyo5IGgONByKn91QX0nHQimAnUywY7H3Gq9lb6c6JmRjjrd0tlbur
ZxkuwQy6iC6UvUExzr2feleN0iOhsuiuFtg9V71tmrt+lPNKO+SAU6s+x9KvjlLxcVUNwcF0dq7a
DvW6TFjQfcBugOjF7Fv1xmqLx8WAc0tr4vwwC9xStas5vCXxqfAAjSB77gIz/dVPObd1MbgHBulI
3QVTOFKoxGIna2TrcJeXOJjQ9BjAXEMagU+zcA+xXf8qMDJ/3wexdyWHElRB7hv1y3ipdYmncjyg
9+OocIYFe7+2D3XX0SzRQZDk2Y2ezAgYy1AEHn3SxHYzP6+PnZiTMBDQX/2UyEcDxZY5LfzSuCDB
2FJt6Zk1HuWiF7cWScFrm+bWr06DGYwqmbw6bG9b0ZvLFYMsoN2+65dEH0z2tGqaaRkoaLoSA1CE
JiDTiZK/oCeC/ZvsyOEgTRLKGfGqqjl31k7HYVRZRM3Ip2fD10jg+BIwJ/jWLrft0jK3RJWxbuqA
kJwHH/rInMkCoxHBKmsr8tyjKV6gB+QnXOnZbcUZK7Sqvr9piNYA3sJ330iUOq8G4S3swnhlCfDf
dZ7LKxzQNJN7jr7yez6eUdh6Pc/5B/0TRBPLS1TEa4193NKBIPufZYx3Fv4d3e/Ws99Uu4wqWU/s
aAl5qVP36C+/ImxVWPN+CTriseQTxdQCz7wuT1SO7EUWX0dUHiGToRHVEbw3tE3Df+zL4YvTtjrU
FnRBQNZvUETTbZf15yS/na1lb7mcp+gx39G4fvmaznlGOUs27LoRTkgEOvoQXdBfqmNfpfd4OLu6
5PgPnVb07S1Gvt7exMFSbNwuHvcXt8ZrXaSMfcsl3gwZVN9ikrddCkzHc1BhTOA65Mlr43GIiktZ
vU/5hgkZYaNVT+CPkpWaU3jecIOBp2vDh7xLdeKeU2N4lLgh7FVn2Jaz6oTdvmkBemYFzL9ZR0Xb
fjLBUZugMksML6p9VUYANMCuo2rXqCndFUp3G+K245egPB4oZxPxHMyjOuFBIXvVyOjaaLJpS7a6
fm5yrziJtn7Kzax/QMSawtZC3V9V8aRO7IlsFtiAj1qN3P8s186IO0UBF/PZ8WZkR7xK6JeO+ZEq
bVqs1YSzL10EYQmScOu2o/9ron+cMaBDeqDDrL3PvVLtustAUTZ5tuuiojtVdJ2sJtnoHZyn6kCR
SP1scL+FWFl7D1MT9ciDw7DPh37Y9QE+5AwO4L4FlfEJ+iS+iiuzuxdgthjUONYVQmnSHQdZFjv3
YsD5D/bOY8luJMu2v1JWc6QB7g5l1v0GV8vQkhNYKEJrja9/C+SrKjKKxXw56FnPMjIzAvcCDhfn
7L22MUtx4lmUU/bWEz6jLb5GbpsusSGZFOpn+YOzLiHKPXW5lVMAzieqZrPwBy4yIqDeQKwRz8og
+JiIhKjiyotgVg6hlByZmePusWammGO/C7YpnbfxvsmO0o6ElHDWIpGtlLNjCZ1Tzv6LE3tfVEAo
k0eIViTjzoomDUNkivKaVoUGKAC65Hf506yEAoZVHMZZHRU4qf5ue+ggFnqDPwvQtn1MJxNJFZVk
7aKbdVaIT9W4RpjlHdIhOVujXXxgzflQs0KLhAWJHmhWbc36rXBWctENiQicEsi7pgSrZThrvuBZ
aXf0dqKv4awI023yPTLPMZ/pSLMYaE1ynSWtOAq9DtftrCuLvknM2m9ys2BWnvG4EaF5sx7N/SZN
c2eVWvpNsAbfPbq2vsnYXARtVI6QtkEBoN40693iWfmWD425k7MarvgmjMu/ieS4Uc2XQJCAorfi
qpwFdUq55dmdRXbDLLeLvinvMnRbDATkeJZDwpw7ji/Cn54707uig8RkqeXHhuiSEffDd6HF/xY9
/24jovzPVc9N9ZG9BX/btuFL9vJjYPX8a9+Ln5pp/EF1kdYBelobTde/wHmaqf4gLdZybBh46Hrn
QuY/yp/mHxzUUWmj9yWYmkIn1dR/sPP+QJyL3BeNOhHTDhqZv1L+FOYsC/2XRga1L0nZSM9dg4s4
qJ3n6ugPslEIv8yGWQ/Hy/e6eN9qk2gABjnQQNw6xjhD4YyurUjQRy0pNvXPsgpUu+2bGO4p2rtp
CRYfVjTWiBzjez6DSX0578scMns2CIFjrHRNk64bc+p3eSPgANTViEkvjC08k0XrWy/BaNCda1AO
XVY13fKNdJRPlaZoNLoQogB0Jg02lat2nLR93lf1V9ep04euQAK5iLyCd2eitgCXtUrzcp2m2JS3
aqy1YltRiIhRiAQIEdrBsA49HfYBfohbPTf0HGG9RI51XeaDvOZ03+FSG/PoPdbG8ibW3fjZNeB4
LPwuKJ980dhUMYYu0i7srB92vS5L6nFBOX6kItcFPJTcfmtzETw17eTcmDJJx1Wa25M4cSjSiJui
FeQt89pU92WCEWupYjZwM+w7facdZKUPut9YzkOdTIA4wCxYwdoxOnlHeAc0HN+mOQczz2wBhyEM
oThhAUsALEF9dkFty4I9l4JYpSJDMBVnbtnyFGdQ91wy0Moz4cSkXTRVPFXbNqtCl8xevzwo4ZTv
QjfJ0tNHGZWbisJOhaQkoYCLUUmMa2Bn+UXa9lSejaiuWwQzc75JWyQTWiJqlfgIphZWRZNamrmF
DxVfYpaveZzCSosVhm2EmFOQNe+BO4jq1Ma+5u3nGOonzlTOC8ZR9U7oKXgRy7bGBxVp/iOwBI6W
sZMRPiYKZYFTa8qY+nbqIntd0v+iNlpQxjqzF1MYgMssvYzLWhmbINQMvKZdOkT3TS1rtWpoQQPX
SCm5LETLvWVrTR3fCKCG0L7EIbKhGd1aN7ZdsJ/SOSXvXdv0jVVGiT1aWYFVQP+2S+Kyqjyio7cI
jbEfsH3yni07kzogwpeU1i4Rfq8iJ4pgMYIsoocYjtVTWgLUGTgtDIsqtZzrHIaEtpHdlKTXBnT3
atG6ea/tVaL6r+wI3fAAuCMIXhqoaw4vgYe4EFw2ndR0NBqPgq1JFg6gLMvbwMfQoOLVXUHlfEJR
xp40oSxvJAFglc7OEL6XNQgOTnMsHdvJz8MnRAnBB8dQO15mpNMY5HrokNcrSbODZyXzHRCf7LqZ
KjVswFEXjKaY8b4KqW8B+c4x26yLIXNI7Il6RExa56qvWjwr0Iyoof7qAmCoTxYEjhfboKu76JWs
buOe5sGCoHVBZVtL5mMyaO8S7DCy1TW1Ck6kmq8H1ORzRCYwI+hupKlFCKEo9HA3aFm6HSKU2Cvc
+931lJe4rJAeamAeGgfTXe1VK2a+5i6p0iDlREO8n++7MaoeMdiPPta8G2KUxZUOB/xMJgk5S77V
5hhPk4CQC2DXJRWWtLeWZdBSWcnr0vrCDBk+ug1UAuKfHGfvuJiDwQ+5ZYrSGxHubOvLLqlZd8Ha
6gXvpp9F/dWYFIak2tV6IO7HmAqezq5HLCfNdD2GKNmsK0fELWXJKLN3/mSxjw1GkPiHZO6rkOQF
fnQhO/r86yrs7PF/bh3nNNe01cffzi9F/bdNm72/NGGe/de8ZXijmlyFftD8n59/rL//7H/kq5fm
5acf0K4jhbhuP6rx5qNuE36VP/T//s//3//4t49vf+WOMLj//vtb3ma8EDcfPh/rx6UZbwv+L1ba
/7ysH/M67/Jf/tL3RV0Yf8zmFUxUji5tdKV0DL93NIX+h469lH9tuMKQjsW6/Y+OpvxDIESVOg4y
eMZos/+5pCssZibKdlcawkatqP7Skk5zdLbQ/GtNt4XBbsNkorYUsz3Zv5+MPJzFopTRQ6QQqkys
98V0QODg78uKU5o31fEqT1ZBhubBH3N9gxYjeUAp8e4Dz+7ovoi2eYn0jIPLmE7rYiyQ6+UdGG3T
0ohas+X1gNmcicrtAJrWL2wwKZvbFaE047hyBvTqGgImn8bQhti5ByR0EOshgzGvw7yT4S5wRg0c
oEDPRlan7huXoh2uUp0k2a6b1T2acXaqUNxW5KY5JGxElX+otOB+CJsPgd0d+F7fXmQCZpyWkRzp
tbMgFBA1/6GCARt4r4bb7wKrvMgG80Ty6BPg4IPqUs5QqpSrJm33RpFysHXjkydMjuxWcYMvL91m
UcLL3w7Jrp+Si6kuMe1qydG285Mzhkeb7vSZlJPrdlS3LOUgamFUL0fU6Zsyji4jYiPWnWy9dZXX
V6kmtQOtiiU+lF2E5HxLFFS2dQGbEL+wRYVFoawEwzvT8gdhPTQQCqbKXVYSXQV8M1JNB86MUt6C
fLsoi46cjfwGbsy6bItdiJGqmqo9W3yCL+Te0f1TRxvMAZ80y0IHoAZeCms8pXnCSLhLYnIdaO7c
QwmFHurJh5HYYVTLGHOFRRxaWt2LgViY0dN2zSSy86hwSkXkwGo1AmlP8mF6/y0mKC6wp20xNtSA
MwpfQclxOKqnPYXMW1JtF8jyp4XCGLT0g3iFNbYF01utIyw1NoDx5dgi0nDiPSF8O8CAu9K0iNVy
NiGnZRpc+cpXcYg6tD6CNzj2hYdoJ5IuNWTKFjyNJ8MoQMRQyUEyVC4rw9qgVP8IHajICtTt1AH/
y0tJHmJob70IcCLwi4jwSFquOKtp9NHFjLeqnHVDRrLVkRwv7CnYRSVdP12i/9fHL0jwtnS46rkx
dGKZftDq+Cq12ssS2C4n5TuPxR4LERw9KsmCZqiYyVqRsSXmgs4kANlVr5zXMmG5cgBi0biAMwZU
lDzuMFxEbX7oieEEHnUzdBQQpXWS+bC3NGoF3WhwHG8pnRVKEoChmQ/4Ni90IL4rh12K4dD7j/v8
pIWlv86qchcP+MswjxAHA6ULXc+3IBo6QOZyimZXp/JviwzOPdGi9ug99mS0cCua15LYNjQPb0po
D+QMYuHxFa459TbZ9ktVN0cajG+2XlPeHMw7UdnJW2uFtybK4cE2TtIcTzPUKR7LnfBpTY1juerN
cIvD57LK8PbEw7WrcUR2RvdEgsJ9UEbXSG1RNMlb9ArXhaHdhBmjxSVbrMRRjujwDieCMTc9NhCi
tpiwiT9L3EfJwtwG8gKa48s0R+lNsrwG/rOignJuimI3Rbla6BHUV8T4RoRvg1D3nVfk73aT7CPn
nUo0jbU6v+0N7VBzal80vvJXVdV2GydjkojbZmmCtIGHgXzSStWbY1fd3lZ2uimGB6n74HrzFdQJ
bnDFmEJBdccPtBZaez2SatRP4pkhirsjFhepPdtpyhIiEBNOCR/AsNoNejI8LBFUHihUGytv78qp
vhd9etkZfrGsBsiyOYrNBvgkETq6ifEDDOtUBPcOomwLUV4Zu4+AnNk65OfOnvcQXbhLj32MZvPB
ze4D5z5FvAYELt8U5HastF5edyH6Pn/qzrpHjMggHmKKwg2whdoZ3/IRW4zya9CapK2F5M/t6mYQ
OFutZQO026Q+qwPCYNBTXZWhdZSWfU7zbJG3NN0kr+4i6qeVcMQsmLyyKa4izcCSPx/k0KA2aPRr
uTfb9jm0zRuiJyFspztDWldCtY+kjbQrTyKx9HzY5mnFtJaqi4BDCWC17h23ULGlkS4pB0bX7Iy+
pFSStkAY5udHilCfXbsF0uXRywEYm+lLH9DJV2l1nZeACyYNa4TJlGvjjOtbfqoV8gwdne+u0dzX
3gQ62w7y0OvZFVMBqE6tf7RiAC/dEDxAiX0Fr3Vys/JtVOLKT5MnpvN9RbeMEJeJfEAoYkb7oFc0
ItqacKq22ts5OpAu5HZHo9gkBY0S1g6aUlZGh1J2OYeu4QAj6FUjWpMFrCNDhjZCgemaRMO3pBuy
VdeTie1W8iGjoLoKKMCvvahAz6xYmZJqafju195wrM0oiN8C/MJRKQt9bFxWd4KA8QXD0hNMYCxZ
KT49Tn4sbjFWQ/sNJOQxb4vLUOpqMWUa8ZYdYn2XmWFh+9kjnMmSxl14FcrxgUCpD3JFyWPtYTeO
xg1J4OGisoCOu/Z1j35C5c1VmpQvmJ9uBDGGuEu6C1Tqy0aGELzr4eg4uDed2N7lPagOlvN6nQ7u
rrGtddCSH9uH9HciKd5tpEo8znsmruoUU02OpRagyUDzWhTtjd3jz3Fo3vC6M2WMVr/M2+Fj8I1b
IrNyYPfdsXEhTETA3ZKCM9To6dQLI4gftbWA17sJtfEaa+ew6GvidFUeXxmOOtBXuw7z2GTotsbC
7ehhTaSbIGD3X+sBrHPnarDq4rdaOIdghuCNRJCe2dHQFnIRKFHceezxReEx4zxb9iPG6iqEFpPf
hEX6BKN3jixPdkALQa+61M3J7JmP+hfpvO1qWvoVyX2Cs0hzUZFNSMCDTH5NYZdSxD12TjDt0yLl
3eopdSjs8NInJRjet3EOi2eLsngLxZ786NUYd/vG1C+gG20DmoQrt+H8axsT00O96VPMUaNtLwO3
2Zs+gV5GDFeKRi94MGKYaFkvWlO/HO1o6xbTc+7xnBBr8afhDxZ9xCOJX3CwBkeY6ccgYo0QLh4c
UQDsidKtLBzBuEcdjZ3mFNZkxaMUpx3UtgVZZ2m3zcogpFdsvkgAr6sm7M9JNul0Ds2OAMd6m+Ir
XKqOAgMMn3sTS+VYZm9lZ8347fBc+sMcnd6jLSf+lATIfmOQPbqKzPgOBuRJmF60ZSJr116nMBEN
IYAZOOjLQKcCXEBt2VTEReGugeDWmOpUUkBazExwFRmHsauIE/T8x34o2800lnIrTfIESwEpJm10
f0brMC+S90m/mFYpukW+N3FtWX6R2eKFBLUC1hxaiXpsLpjnjp2E8y39kSkxPNsOB+OExxVqSl/0
Tq0tw5H9VhOR+ud7FNQbDZwLPfQ4Au9S1smlNcJkTkznHjzqjdWGz/00nkUanuo6erFbu1lUdsOn
MeNuTe793Jyq5Wp0w7mXXLAV8JJxiYyIvGrf/igkmjjmRTD4MMR6VlxFBlnLYbykrbLAJHapCRmt
+lJeNwMTs5HpFxzIF40iB8EZGnvdatpt2g/bcWiOqZAHP6dZ77XyvbDpU5ARfjsVsybPWVea87Wf
lLu0BnQPSbFpcg8NSRGvJjPNN4YrebXg7eC2Uwvp5HLZQybFH2Enq1rPmXTG/pleyLJV+DsDtz+N
Ff5UJlOKVQX1fMK19wDUbvqxIzULLgNTZvQSD+3JwEVACcXpV5PoLywO+MsaDftSBvW0mXt3MYDQ
ZVzOmRw4uwZPvBP2dO952R42xypK5broZLNU43SHZtlbREl5h7avoBMvj7UYnzSbhDhNxhFqwhGN
fXWC1XiXetalE+OVzdojYzjlsfZ3hiPKZWSYr2Qjnxs96uGlDgcZJbuRboAKZnqVEgT/UTKDnrhG
7V2uVN5edQk49CrVPkRenklrD9gPJOPsV6IxjX+mSbpjn+XQtvHxMojRi7VIwbXEbJZx7O1Mzb0S
hbtvav+rJ4N2Syl6nbCqRBowK6/OgTKm/SMyeQI9/PRLq8WITd29hjr0pDtNukVO1B7iwLpQbpQQ
f4cIMJhoZUTnojRhFbprWQRPuT0w6+hFuyeQqNkhEoCCq+ntrixcrIx6YO4Dk+nazUNcWW3Dbpxp
9TAGjb7GldMfJAg4oiPuvVIdR4p3aNXdl65l41onDRtct15RRz8URKWR0IoLMmy1hG2KDks2TDp4
jAzVunEPg4SYgaoYD2o/PlHfExyNzSvq2JRNYRnoruAUGtePsklPIg8fnDI7hp4j114u7XVhxS+y
4G1UuT135WG2Vm7Pb1VsAzuTUllWwVG1ihU6KlxqVXLV4T0nAcMjtqIvQ3Bw0ashgumoWvMAeI84
5JIpcZDaVuV+taWf76FD5Dhq+/oFwt2rIDBfGhMZWGhHpGGSBF9W+UYzywW2n0XVm9e2DRNhci4U
u9hF1PBHFMNCg9vn5E+CLG0Ofhjl0kDCfjbdjN3z+MXq5DJNw3te1zeSYS+DcD5fIERjV169u0VY
LLUpuLWyt5FMY2z7uBllulHsrTnBAmRG+tnTM5/FHvFkfAmMHAZ9QO6ZZYiRgUiBe4wLmq2u8WIE
NP48PMak3Fo6dZfgFrt1wByNAmsiwxVDi76yRo0DhLsuDYIvU0XAlnUCpfVEDlXKRrBJjKOZGWgA
wuxugsHOMQTxV4WyDmeLgUWwDrt3J19PpHJ5HVsQCWOruSJ8kLmZEqTnq13QxTeWvHThYy9L6jcL
YVeoG2uyW8eDysuDpQ+oqR0Tenw9QRi0kHRpPX++egLwS9UEnMNCtRbhApogYnVS18h3h76kel2o
DSAqhMlyb4EPRphYPg4dia4IFB5KG7C5HM/A1eBejxd5LauNZ8tLkZpLAky3bpbuh7y/zmgC0ogP
Lwj3OIa1ftZNeaYbDjI7u4crf5cW5q0b5w9Gb+zmDuycHLPDg70OgvGOMoJaFG59ZRch2kdXsAsS
fbJOxLOX4xJs66nisAt+LbpI6/K+Ss0Z117HSGXG92pSh7LmaApTbef18zGesmtctLBgTbC53mQJ
FCCIW6ue7oDMDh0d5MVUu2SM8h6jsAwPjehp5r5J8dgzIUIiuw67MdhixXg6ppZ7zov03HXGQSed
Y0n46mVQdcnedAARcx3og3JpUomubcIfdAdga7pF/sq2zixPyCMQpyKLscKnKX0p2yuzeFE0aocG
6hjqrU1TsCeBkrpEIMZCanj7tLlA6mAvTC+/GVo0whnogZU5BLejtLWj3rcN/KARdlzXsde39YvR
Vnd57NzLGuZxyv+wGCs0/PE0bynXiczfTUyHqLmniyq0SVZv+21bFTsMBhcFDmXD63ZWVd+FMC82
2fhiRuaLXdr2Ph6+Rsmwj6gkpJl+ic1xujDRhra59g4pNHhUs/FOd56ycsp3bRO/5x7fwkGVfjGO
EOCxISyFFZCUTrD0gtA1sU5cHTa36wF3jFNokgHVOtpImmWpZZ+3Go45IsiHjM+e86K4MBq/wr31
uWVsdJRoCLRUEK8709HQMtnR0cJTth4MygC9wK2rPG1a4iK6/VZM/d9u8d8F/pX/XFZevGR+8vL+
UQc/lpbn3/leVXbFH6SoKYrElgOyCMHoP6rKjvOHLqgasx/RbSGoHf+zqiww10CiQ8fIiURSn/uh
UWz8QZg6qRI6YDFl0Gr+K43in9vEmLBcCt5cWtkGDhnm8p/bxKkvgCdrbvitsLLBKBCBwZT20pqy
ZMuJQW1+uDdX34vVPyKv+Nw/lrDpmOtSB7+FJ8ehkO5+ul4mCbfGmu7vcKwOS2XU3p3qAnb9U8cR
ywnY0icwcn9/0U91828XxaRkGNiO8CN940n80AsXNR2WLlf+rilN7VQncYBOzJILjX/8k+/3iRU1
XwrPEdA3gHMz12v2vv1wKbKbR3LvBXheUgdO7qS0Fa56KiR6HG8qwwT52djIh+Z/Chy9v//9N5X6
z/fXMZVkU6MMQUWbT/H5+kXTGDnZFfC4MVdQachI6V01TTHcJ5VFoLNNiSt3S6RxY2u4F3oCAJUC
pn+qWnhsLFXNnuiW+rUzTO0K4Htym5it/mXg/D0Th5PbiATtZ4eskL1dt9G7NJIG8nUjXtpJoz8w
oEDXWYo7+aBqupkIuCaQ1GlHmp7vJt/nnO9Nol+MptnC9UND5Pu3tXGZodyCKjcz/H6821rXe4gi
g2Q3zcwSq2WTT66mtvz9Tf30jsxXMXSUGXR+LJcZ+VPbxcHy2w58rh2CRv9Jm1XmXlPvu2oyP5w5
8ub3l/s0Wr9fznQMzO30myzxiXFmD3RSp4rLScpfZ3BjBz7YgECUVuHvr/TpZfx+JV57yVTDLCTm
T/LDYKU+mPmyrumHdL5/hnk+3EeWntxOWlkfSGtPblODYK/fX/TTG/LtojO6TelzL00Xn+4m3TdX
Z5ef7hq01K/o4R3UnXHpstc1cxqpdmDRu4At/hw3s0y3Momf/f1H+NUdxnwI3dEkOdVw5wf+w/fW
+llwqs/6xdzW0InpnKnqNoPIIJAbn39/sV+MHp4kyh48iILd8aeLdTKCfxH71a7Q7ORWhf1A4kNv
b1HXEKeeNM3b76/32V4732BJxxEEHycfbvCnlyI39Sgs3TTf6WU5TRRXbMC8gZ1TGVZN3tH71+Lp
yqD4twq0yPOJoXDCE3IgJMZElzvRPsdodM4Ia39trap9TUWBXiggMxqyq6Wd2IUXz7//0L98IhZb
GBdSJhuiT15NkVqxJZCn73AymuhimZc9O8mOLj29u99f6leDHsUqGivOSgJM7c8PP3NClBJ8JRaD
yjsbojbObT30B02UzoGgiOwYyM7a/f6iv/h+IPfYBHDgnNmF84f6YcRNvSpjkaEqHsAkbWyap2ck
rdYuMz3t9PtL/eL9Qo0G75GLSdNWnx9/MJbJRHYVOZF9kG1SK4pOqGKcdafK+rptjHFP2hVlFrPN
zVPvpP6fDPhffVeu7s4ubx0xm/z5u7Y65W0NbNwuVX7LUY1vaIyFewkp2v0T6un8XT7N/9D+0aG4
iFSpN326FNsTIrWCKd0p1qzDkAE3ri1yRxaOPskHn65htCLDuz5oVBT/5JH+4j4btOQF8FiThX4W
AP74SEuH4BOzt+ZWrd5tJaLtG8QzssQ1DMU0mkbmrrAXQ8JhI+DdS8iqW/3+Uf9qKJOMa9omDmfj
3x71VKPTgxZd7BTJ3TsfzcC+byiCI6y+Tn2Ns3UiEu3q9xf9xeNlxjQFOwzX0knu/Pl7z+hZnTMl
iVmRci88kHvI1iEWQZSwvGjz+4vNN/HTAwZbKmwdTQY6y8+TZ8H+0AH5idGq8t2LkB426d9/9o1+
cRExb0sNG/M5zat5T/XDy5liTTQn4iN3jQ+EZUEikEuQo48a+fdf5hd3juqTwdSMGMR1P9+5BAU4
vAIovAN0pYc4xKS1KArgP10ss+JPxsYvXg3BWso+EqWpiRH+5y9V5RgBhqEht5JvvE0DNxQrV8+a
7YRp4wjUQrsixpcIm16zEMH+8/xz9e97/F/dT4XsFakKIhZmgJ8vrUWsUMjxql2CDnRVdepVi1j1
fn+RX4x9aZkug9+Al/Jva7hLlqQ96Ha6K5FZXVDIkA8Tmv+D3/SkzMYlTajQ9f9s8/KLxZx3Hc0v
34ylSv90VycVQDlJvHRHRJ96yDBCXjl4yu4cOpa7yEr/7A2fj42fXwDkwo50FasHQqJPuwcfoW+a
TFa+i6SEAAbCyysXUagFX3kZbBomtguhyXX7e8rw3pWb9S5hv6QDdgvfjMqvhTKS2z6iLbuqstGe
Ky+SwME+eDVVyN4/NpteLtkW4GRySpcME5CPu7wU9R0bl+Lx9w/tF28AgOc5Fo+1l9Prp7VJWnrd
qAwOpChAwpCXaEkqH572iNWvu/zL15onRhYGwbPS1fxZfnirbeEUOOdiNrc0zEA79dNmqjQ0/PNJ
7K9fCqE38xMWTnbun5ahEZ4C+ddjsvt23qtJtlrqZChSaQmiP1l15oP/pwGB0UQIiTqMQw+7mJ+/
FsG5Wq8PHi/X4OsAvSwJRcawiq1RJfqXrBF0BBQk/umySUYWn3Z0rHcIScltrdFvWSaMs6vR6aZT
YxfpvZoGkBg8ElpmuZa//v7GiHkx+Hn+VsxB7LQpVjDpWZ8eQolQ2xwDo9zhivGPRS+Ll4SO2Amr
D80FVDL+a6sH1V1jlj7eKDIKl3kl8O3aQQkfVPnLwNCb6ypvEL4Sy3aTJ21Hg7ypDyR7O9e9kw1b
DFcYZqmyH3uyFP5k0ubA9fNUSlWErdSsjTU5WZvc9U/zWVRXXRyLpABnqlHK7av22RNCpbN/GSkW
UcTYe7raSl979gPc8tiHDDZOJWmP1DVSd1EOjkNYWCHLcI1sCDV75biBswwcTT0ETghos1cidynp
WXa6DW1ZrPNxYuMyqGQYdi6OeW/ToJomr9mLfKrVY1y9BMj5w3Wsz3m5HNygZSmc6Wrh5Mc41uxr
PQ6yQ4mfE63XgBm3q8pgaZq+uIyILkSoRU12WlbQhPstHLn81QzIUVvlnoXs38as5oxgm1B42AfP
je17A/fqAuYhZAqVu2utHHaeMOr1UBoIkHGiJLdhQoQDMawwjxGYdx92Pd1McfZVN3IC4kd7WgdE
JIRj7LZLuJeQ14C3voAp1Pbk5CgSmXL7IhHaxPfvijvgbu8u+bpnWbjAN2udhrui9nJPVBDQBJkE
1l64dXcuHW1qt6Q4Y4ZD53fpB2UCT2DkcfSZp92V+Rg+jaIU5iLXgdwH5qB9NUVN/JHbKBJOgIo3
J7pL7l1YSu+StlPCeFUZwGenmiUJDYCTpqjNaa0heVlFbQFVxLO75gxSwKVz0Xrdi1vKGOElfp3l
UPRfajC3rwyEHIKjmY7PFcb1fR2VYEE5hcTbljYdzenKMtdZX0c37JoT+DBJ98zcmb4ZQzOg/CMq
K0mT4sH1OyrXZgut/1s2XyxiwpydPnhJlXdb292DmyY4AzI1uWojFJEmC1p/w2Xdp/YiGhL0V9M4
td0CdBxQtSRM8k2g4wIZMLOvxCTU0sn1/Eors/oUsoI/ErtHEltFF8DB6LrXZEZCe6qc8+imUM6y
vHGeLaUR3V3P3muN9h9xlU82nbUFLsrgEEnzPao6c+M1g9ylGPCwUTu3ashfbLwju4yV4Lbp4urO
jGy5qycOoa3AsbHIqxTBREvjllaEDNa1YXVo4EvxypGlviYxtUR/r+JDrSax90trJlwYGu0i/Ae6
R+Mqje4mr6PXDkfmYFtqlnuRGbnKIkEisQG3KydPYR3WHmqKPB5gm0aWGwYbUlbGDf0tko6ciL6v
H1DMW/hN17brRh+KEoZDwgnKGfXGW4JeTJYsYluj0ZzXoQxjjjoEq8Mrn5bxQPenyOi1FJMDn3RK
/FM7YUK37aA7B4GUpLHS00RHCzUXI8wIYBUK4VEi11tmIZ1Mg0r+l66PmKyxyMK/a4HoMMaNfVpF
M/+qk9oDILEzZJfpkfZ0sR2G0PgIsYt+9XzTv9d0K3+lb+PBRmOdZ+bcGojbNzCzo8th8ooT+LsA
rHHa0P7gxJPTsSn52cb/Y2JE3zphX1zYmI1eiyocdhk5nod+0vQbCGL+l9bQxLpLMD6OxTAhxrXo
S1Qmy2BfGN1N2XTiw2pTQJtQaOn1D83GzMRjTcPJ32lZSSm2GpoJJ0Ogj8cYEyxqMh87RpyDHV5a
RWnfe73WPqqYY54PULejKWJmCPYKvdsNaCUQ8Q0ZlsSB3Uzc62WCHxF7+iKNQJqDvpCXo+kwZZup
Gq4zz50e4XsbOzMbxGqw265A/wRRZ9GWg/ZqRCNGVF0EGPq69KEIAuc4EPWzLCvG2grLNRhCCRZ7
qfdwApddFjfbIAujtTdo4Q5pSXdA+1/faWZgVrAYSRhgEIviysxkoC0x7aDgilNPbXy9iY21URPO
szD7sgs37Ifc05CCm6W7365Cv5B3Jv0gijOS5E0enig3KLq6rR+n6bvFYeW2oyT0Wmdfh56eFpNz
8kFtUq5tTO9xfyK+sMOroczrWjL5DraHIgjz+jJJdPu2NFL32DRIgWyyJRGU9B2TeSBL78UCz3vZ
FFFGBntH8DgYSMIOTL19svp0OKMhspZmFxzNyk92WHH0ZWbIeCMrI0E2bc+xeVW55bVtNzB22/U0
Kb6rKVrIsp22MVJL7cuxmVcQ9hBfesvSSQ+gPHeLG9eNnxINUm9si2ZnqB6FK6oi9FbN+GFqRXvW
hkTtR0j1z6ZlD1snaKNrUZjVtnbs4jYRJnmEtha8jyqbHhAzoRkps20jRHLd2uqhrgg4oxeMZqQf
Bh3OyDAye+WeUS/bGFj8wuN4/YxfR51bx/QP+K0skrfivlgMGOn35ih1wBrUcFF5TehlCrKniLvP
jHiB1y0+pZ0ii2i0qvzQNqYpYG3oJpz3AQngECT+9aSimTs0a3S0nJXNdGE06ZoZ3gnalhvPlwNe
JM3ZeoHTrR0zTEETo3hTHTg/kFRUurOwcW4nO7fGFUVNT1skVuHcBfaQXhNmUpTLQmhBiKvPYHda
2/IDYZS/UYms9VU2omBAWw/vlqh1Y1EEwBy90S32pokJkLufnJSu7UbaDa+Scs8evkhEJUOZ3dby
evJIg65KTt041e+BVwZYwArTh4OuSuTsaBIhNfs2SLMByyyQ6iT7mmgtPVUrMO87NzMBWxgdwvYk
RBsUQgVhMs27dlWj2bdI47Taa0hiYjc5eb4XMAdgbYXiOLqOjcXBCi6KUc5Du52OaMfDLRxjjkfD
/6XuTJYjR7Is+y+1RwlGBbCojRlsoBnn2bmBON1JzFAACsWgX9/HorKqM6KkMzt33SIhLiHhHk4S
plB9+t6953bC2SjhXISs3k/FPWAbWXW7xXIDF5H0rSqZBazmtQ+aRxtO4c4PcobgftebMxvWV+7F
7c5QrZxVm/Vg/Kf257RkLPgwwxdloX4Z4/iiB5ius4KhA4B35L5jmKHys9dttMiSfFWPFOt5eLOH
YNmUaA3fCwXUZUzDV4dQwW1U9agzUEoQSWqHHlJ/wuNX2WDXapHmCiPzXTbNYwJ7wToW8xonjoPM
LqVEcOdZ4p/i6rjN2P3ISOXct5jcgKXp8yeGwM2hzIb8xoz45Pntqd334eTdVWQBPHrVbG6tbp3Z
v2LU0PrC2iTN9WnIJdrFygX2BhNUb2Z7xQcVZPINO5eVjPOQvi5lrx6sWZak3stQ7pvLI1JhtR4D
eGBJWIjhGA5ztvOqd04/dvHWzZxnH+khZT9E9g0NYC4mTtYWN5kSeNvb7ERg5c8od4eNp+DbuAQw
HJ2WRHCoCgCbrMEeHilwvgknlR+TaYfzlA9vOl2GH+EQf6pupdQO2QNJhj7OVQB4aHA+Uvxu9wih
yl2bNeYxrMZXa07TfelaxUOuDUDajmL6kPV4Wxu3NVtHiznR2PMoQrhYD/HY3NhCxTtfjP0u7Zvh
HMWw13NZx/ssnbeNKocrPyyKGy4hwI5DZLeptzrQWEz2Bo42A2WUP/pe81yvxGROauxOyHAho/pp
i1QQOSLvwJj0qf+poahR2y1w7Fx+odjctcTL/ihakHE5xWPiDCI9lpGRSW/yaGeViKPArtVAYBpC
1ItFYbBrL4XmcLOWGlTdML6CTV8QWwaaVGIbZJgNT3jrOAXmS0cUsb2HjwrrxRIvJb4ggvKsnkjw
0Ol8XjcHKV2VxbtWW+KmrMd86xg5HabGsg5w1ICYTU0If2tp7i6evV9dC4AlbHHkyvQPoL29z3XR
vOk5mw4zV5+dK+fnHpcoQ54ueK0LXJpDls07Vc3VTUZQcYIJEGLheqrtzr5y69m+HTTchBzY/dHp
M4QSDUjl3urUyTSZ94vMQns/ilJB1EY8FetoefF9OP08/24bdj4ANfCA8Gi8j6ImawMyodnVI0IQ
aK8DLQF5HJrSkJNN7gqxwAtVklW0t8igkQAOZHC4c+/foVkMr5y8/uWoYnwdka8d2dGnUzqMtA1h
Fu6QgWWf80pmgujbnDmoV70qofVPyBHyISbD4d2dyJbog/agm8g7j3OqEubkA8r1eDpZk9PGx6Kl
lyD9pdutnaf47OoL0y+f2m+kMQU0DKj+4GVyTZu5sI+2O+S3sUCg6mccuraVojHNdX8asHts8imd
9qEj7YSPrN7mnTVQgiMdiufo4PFMNxwOmIlI6N30atxaRRXsghLvc4WSzZlgB2J8GvbNXJVbT8Xd
41LV5L0U7IVzUw07NIo+KBX2HsEdJinRd94I+MBcTKPR2sZF1SLa7UFXwRoEL5F5xJJQ2JMTXlbT
zQpl6R4duzjToxn2q/AM61ScBlzKbRJ7s7xzisC5a6kAjxZV3VVUaWAtIzdiBSfosebOtOELzMkY
4WsWZMfnGyIFjrWF6Hexcb56qrcJrjbXtSw+7dUWt3XvTw/APW+nlgJ/ssxvvx/LbdiQn1m08cad
Xfdb5sRi6r5dH0wY1HvXzmFvoOA91wDHUGAuGjGeLfRLOrntNfycNYHZeTtO0wczAZCdyn5rK4As
lsaYp3PX2ridGLfKhsNSO2CQkOtUD90kObdpgkPDINOm7rBiAb/QJ2dyCy7mfYqDqch52xeCZv00
fp0duMh1Wfyqgtlc44gWaM5KE26JmC02/jSuh8Dkze+J2mqP+R6ACPjj+7mUgIdd9tzQpljZDPhp
MQ43vf/hTzhl5qa2dqnjNi+WUuk5UiLaVyk8DfD8kB3HFAjUkq13wSI+YfWviTYFevghDz+rvpNb
7k3OMc59/1nD3sAnhnLS0TImMbspUTyKOuT4KA0JPHxagH0N4ToFOS1xfO1gkD1G4UyKs1rGW2zD
7UtDNhIHikwJlfWq08wsfKfECp4JUPwzfLHDKmd1Ffs5zKd4Gn6OGqqwPSy3soYBSri73EDx63D/
N8Evu+5fXX9uSe7FfVesoJxNtBSnGBXvvgwBqVSiAIW3CKWvh1Sqp7Ua561uuD9u5/riDOiWojp7
KV6gLMu/jc2ERUOpuTho7K1Zp+Zkp/RVN1PbLfvRy9091ASDvpgsIKcFPRvRx3LJt95kWvlbLNzo
9ALffC9UpNdWGjq72cC3KbzxySPies+IKd01iIES5YTyt4czaev1lqI64M2jhRQ0m5AByX2JPADe
P7vjW4hr8xD43Unj5r4dEa+Dk1k+4mr4yosy3JPyLI9zMKwARWP7AEy+OS1AY3xcFGL6sshwarfA
ZqeXMl7ztzoqh99B/10O6PSCAD6Um7YD3FrRbEPXND8y2RcJQQ76NEyzf4LBM90bd+UImUkg3Lng
do5p6UQYJ0bsPHbj+NvlcpfH0y339O3Sx2xm80ozUx8LaDdPnK4QXLs2TUoyJLZpVyHi9EJf7ms5
8iZVpL4AV+sVBaOsuo8UgfpR92NKJ4pc8FEXsCQDB4ZfGH8OQMVOwxynhwr80Cud6fBubYnz2OSl
fR14cXY9S5SLCBZkvB8IpLW5oaOo2+fcMBzA48CyQb52WCL8dUB3L3rJkC3wV7/GmTPY5C5ZfTcn
6MR7qmNGcCqRswF/FMzPcl7avaRTfRVW1X1+kWQjDMZZYKIavXlVb8sKrJ8tTXXl0H3h4Ii6V9NI
6EQUsyQ+c8EjOgNf27oXwB0W9KHagUxJfOBOF8UjPSsmAnjKx26lHMTvT7xPvIjEE8bZZnZb7/ky
820aqfQAfFTfLmltb1Et4zRowq0DbQfzAFGwAFEm4IN0EaEXtnTM9lDAdr0RPWpbkr1MH+vz7MUp
3jn/fpglzuABfgR3p+7FnnzSKOzFRbGvC2sn53R5YzhSbJuAm7S0Rf89M+j6CZ2tfCitad3GVF9Q
oLr8AGDTu8H67b6DKqjYFqi08dQTwPLVZZlzuNBF466DWhdfgj3QzV05dlVfhZZzzmTwRgYB1KUG
clHR6xfpONW59gniiiFrJUHvm10TR+OPSWgRHdb0EhjhE8GCOsnHegei8QkEVpXUnu4xtdT6BmNy
deogO+xz7C8EkbMSN5Bmo6SHwnDj1qnahbEqvt2oKG6xqRIz6wIbFFR8J80qPVMZSBDRYXzEhQa6
YBRYjxpjU8OO3gsthfhnGEn3PORC3QTTEt7HccbAZo5ZhTKiDtdr2+2F4pXlOgUIktz4B5MW4n5Z
sTyZnI5OkA36UosFZ9AlyMTJxtY/Ya8C8hjjBUfMwjN8sjFnWRubtInfBVNdQFiqGO5hxXNgDCu3
GeqGU6ozdcNhDSQpSsNzP4qOvAYgo0ftVs3VhZLsbsKe/k4fqPTdhLm8KsPJvrrEMrziMxb7ylRT
TCWRa7bWyXBFRunyMaSLOJZFN+6x3BMPGYKRQno3k92MT+XNjmBGOIPf32Z6oOausRgiZmUnk5vY
WKSsxFkV5yQEQCrHfcLfPQjs3skKnZ+E+SEk+LFefo15afHy5BeMsUNwQSrNfGcsC3NgWrnnOm27
59LJKqoJrLOrNeHL6nMxnStBPMYWU7uG7GpiYhJM5Ti/5wKuF7ETzafdCFrzuVjKe4TP2HsBMRfi
uhnBD2+iXpbXcGyZ9uMvicgjXgr3zSc5/FvpiqAkAKnt2S1xvUPODSMLX7ub3rdzgQ+158Z9bROk
1d8MYWu5mAoCcex7O/y9FugHDfviN17+DFfYggLP8XzO1cVy8nSrY+cSs1YN7bkTEKmTQln9s5Xl
/muMLeOX3XYd3ULSTEmUGZmRzmxVH9gWp8Q0E9+uLq3iOtPovSqitl5JVe6/IbPbH3zIIcEmRTzs
ZtfyN5oc+o7wpygDU0iwNpwcz0IGhLgw2iuudPTvK/eY5p771NWDul2JjsKc3RQrMnKXBO9cNcyq
ZntU1EtQrrwkBwlCBmS2vLQGZ9y2l42FSfSP78tLp2CrutIucbBV/Q+1LsEFKjTxazey48Gi5ieB
lnBHxnx6E2gU5/Tx8/S4LuHyIlOy5A6Y3+JTORjT43/XVX+TtSF2a7Q+hXoquxnBRGqDMwobxqTF
NOXqaSo7DMl+U/r7hkTnnLwwr37y7DarrmB+4mQbp2jwEhtXLck+TevhOYyhfmQub32qS4/oQMVQ
iAMhRzQJyAUvXJQ255DciSfCW8ZDp4H97MZQ80DUqnikDnIjXMZBB1WJVVpCt3F6KotGMbqtFBMv
GAJ0N7ZpaOonWhrZO214btCxhUNBO7P9IVWoTvTPSxDsZf1qLyUmiRhALxHycjyk7Tr+Uujib511
WU8iKHVxjhn33tKQ5a8HVA918jKxjMaYdcqNPoUhzcLcIk9GiBfr7gdJn+lNXMIxDCUTVFI6y2OU
Csa4bbhmn46Vldco1dE0TG5Eg3bA7lpsy5wL0q6iaTltOzsm+MImBOspbDpSwQpy0xpMgZrVmKUB
c0oV8a8DrgNAwp73SkcAJ/RQdAObRQ2ZRcZB/1zO7fgLQJ0b0qLzrJ+WiywzkF7/TFfT4nK3SpEU
UeWFJDtO88tge8MbaDwSQpw2euXOIG5DL1tw9FbYFwZBfUD0puCQby2xCRX7FWNT6nFMfKgm6i7T
e+gGqMUUKCB7sagrRzbSW94DjCsLzdlqW+oaDaPnEBxKpFfK8EB7EVQ3HeLN7QgLirb1iAKQDhYr
a5hKHzcSuwm4S48Poi+BKojBrvkwCQ84TwXyXG8dVAoLIObcpRnc3BWoW5Meh+hNXMf1fTy2ab13
UvqqG+C/4y+w6JIGaAMIHgXDmp8QiAWvXt+wCJToftTuKH4LLy+vc+JEaUOuM9uDPaJ6xIsUNpua
mzmpf2tRrswYbF4efKp8prBGfJ0EdRA/55ByGcbGrECr6/kQWs3kaK8AapO1VAYejgwCIF6zKXaa
Iz2q+cUCwn60ETjc4faq4Q7belvPLFyOhfQmD0X9tBJh81zFUa5OBa6F31x25iaR08i7UYxIkCkI
jIVI1ZJUZnCi3AN1NCB5SVCS3Br6iO/1CpUcR3bnqiv0+PkjR1EPJn6o0vJKrLo8DlGI2Tjj/Wi2
MyOOj7xmaVdMr27birdzDWS1J4SEXbdas3emUzzOEAcU3B8s9BQdeWZ2AIhMuf9jcK0RoH3D9ZNg
otOJ7V4ABoalWl7e77HjonMbOQ2D+VVV+4uYBSCbasm/dqqZ/Z4vwl+K8fGt9kjw3syxOzyN4C4Z
RaXluC8vO3PLAbCPzbJc20EKtbSV3WNbtAC6jANRiaKeE6gS/DYdZ/vglu16I+xo4Bmg+70HzS6D
j6oearjzZS5ootJXv3So+JCWph4PEoQ7pyoMpmi7uqWo7/JxmQ49Hskr2+okgaeWfRpNzmfBIdcJ
bP0RTe5wUCTmLvya5KZibyfkKL2rA8EeWRiPfQ6PDpuI3VsedA1lH+qSfMMgs/LHgfV91y9VejMj
zt+NeTAdrQwjebdQU28baXhIREc14zmcpCKUr23ptLZWlFqntbExRkrJgnMJy/K30woP1XWZuSZt
1VNs23RJDznjmmsGpibCqlWxk7Twf0ompjXy5lH3z0vn8C5eQizupg6fNc9BHNM+traV1wxgLgZJ
VFyggpNkngCj6eJtd50uePZZ3YdKWU1GXSaDnzUHClUyUMhjl803ZQOs65pRKEfWKBAZtz7qP4qH
8hgvoDw1ft99mQUslYkJ7baLmHzMLQpH7JPr/OLbo6BuHDikyFFH3+it9ROFlkVwaJSxeMcyZkaZ
478mISCsOTCpDt0z13h9t/YTGNEu95dNrhQy/nJxCHEd7zSMIwKd4JyKlrPBshYk0N1inbSe1YnW
BD9NQGyp2tIat44LTDAyhsKJPd5qlWKrwkKd/ROh2l91lPgyIiDy3CoRiiB1uqjJ/k6nE5BZO2N4
Ho7ViF1srhsP47ChGCAEi7hfOZgNiF7/llSf/rP1InX4xxoV56+iJFugpkEhB+GDIXD4V6VcxYeU
aoFGJdUXX0q1uC9aWcVHNTFvydfCEEUMGvHcuX2S1b0+QLvDcZsB9YFqNCrnKRSa+ZOj5/cZd+U/
e0B/1Zxdvj/Elk7su2AcaY7/+QEVkip6rG04Ooy4NjVHWqLowBwj0BG7kZ7a/T95IBeDwd+LdviC
0UWxHoQXEhasqT9/QWsYo3EatTqSKc0u5juak4KfTEQ7ror+I0OC8pH7UUKKNt2JiGkDKJtwvV4o
DMbdP/5u3P8pePJspNOYpJCGO/5fHUNgTeVwCS89grPysV4gBOWloZ976rnKw8ClvXU9dbF8L3T3
m+7feFCzMFiJVx+EQhrljwTD2x++dCltvGVgd2m9wn/NRt1dDSupGeAoQ2rQhT4o3dAIj5DEEnVN
WW5dNTnbxdYlJAF2vkxvwstu/seP+C85555lwz9/Jqv9QUv739i1m+IXYCn5Pf7DP3X4krc/my/1
1z/0J4Tb/yPMNj7q/9aVXuBxf0O9Xb7///i3g/7Z/L2jLuZP/6ejDvnsv6Nvp37lV8xkF0HW/KXG
//i3y++wnRAy6TJ2vfhZ/kZpc7x/x+NGuyfyfSGYtfKXKWjKOf8PADcE3DgB+D2fWOF/yU/n/1mw
iSsPZ0EQ/vHNsVr5m//88mQXJ4gLCuBuDrrxOWq0PqaDh0t8GgYAFd7UIqoJ85hgD7u+ms3c70Lk
LoSxlSUMpXlch2Ph3hRrDg6kxzjy2MSx9eiBULuD1uy+rUgMnh2u4B+ZnGkmIQHqdE/6OFzhab9k
7Rbvq/8Cc0CfYaRYjxgbOI4XgnRQaQGuihavus6HsP+V2ss+qqbxoVgq1DTugFdkxyVMcqYEJjrh
kljUXo4XgsU899eo/t3oP/V1/9Li/79b2XfdV/s0Dl9fI3TC/w+W92WN/Z+X9836s21+Dn+/wi//
w99WuI3JEz8osn7h2B6aw/9a4bhJnfByCrDULwXzZe3/bY270b8j9r54fv7rDfjvNR7zvkR+EOMN
4q1ALy3+Fc/o5av/5YAg7Q2Ixh/Gg5jj+89rPAdRC+9QYl8BXGoSuoy0lzBVuuE/U1+6wvsfavIQ
dQw63tBFWSJwHvz5i/kMx9C5t+5hyQzzdoVMzewtdwK01JihuYs1sum9rjGynigxxmxXU9gw48rN
fIbSafuAbuj4baTfuY9rHg5vPvnF67akzfDLnv3hnVtQR/hTRLgIA9N4bbZ523HpGSYGpvuwaRov
6Tu/LhIz6RW7g5+HeovykTm5w+WUWd7qgij0qi53kl7k2XsuQ5LVpOEz5MyZJDP+xncOjZwgKvYr
orYhGKE4LPSm2iM0DgMtqoUbkNB2g7hVVXV67fPN/ITzgNDQGjq6PXJerS++49lChlr3T/jo5i86
a74AAdyRmoOfLD3wVZ3rpSZamVBin1S5seY9XyvREH0ejN5BmRUMqkFtQoQo8Z7LJaTZnsGr0gxJ
pK/9X+ToxISz4f3cVP7skopqe4YrrZsFd8PS+e6BkVjABZvPfEDZ2mU/8syLAlrBFuxTkE7w9lVJ
qMa27NvprSvSnnPXzcXzAFhg2aBDBipHNM/womxXvbor7ad8qTmjB+OFZCnUSysRawZ8S7nvmMc8
nQQxIEU3mU0YLgER1Ha3fFpUHsR/eyl0G+nCNExm3cg7WcwD48sQGC8DMYcyvm4GC3SmoDdMdkHF
5TcABc1A1G5+954P96wYQuNs7Eh171DB2udA9tojsSHqs62IyvLGCPxpd1PIoIv2WWrpTZTZwW9i
kMluW8tQf6qht98Du+vvVzh9M+LTbsm3CvyQ3nOl1d+hw+tO2vkco5NRa3FFkrmaTxHZWsHVmnrW
8hX0DtIk+mLuNzxq56oGx4T42HVqC4ZROCJ2nt31y8wrLJSJvd/fBONy4eRPgzinMIcl2tqydXYr
whuswJUFhoDAUhJRimmJOkS3RFBgE4CBvK6j+qXIF6g35AwzlG3SOI/3IzcHjL0+LTGsMN1kbbE+
RJgKmsq76zOnR+AC8uVRRLp8HwcAhKfBtso3sQiCTtOpgJQUNCoiCbjLy5JZT1Om24zMpJQLFLkx
2zWtdH5wMxzz90RKVArlWVfWW6wXursxYbPIY5CRI936mLfoAUQBCvGiWx5XxbARfcJl0MGibh+Q
ugpetrgOf4UlNt4dShdeXA15mp+ytpmeI2BjNlwtAyK1riTOEomWQX8TzBKtT7k0C5Jnr5k/vakm
lXBpLBQhoKYakL5DdHE42Re1QDEXSBup1n9Lz80BPNGTWusGZYZgtEzGyWVAnUjI58GuHogp38S2
Y8BNM+i1bi0mi7ciDyGTm4gBcULaIirmWfhsG52DAAC6cwu/wfPWH9kg0YLWfZiSBmjZik5MPAtS
ZlDAwPKZr6TyA8xl+KLPNKSjtwqpCOG2Ic1oJhWBc51Zvn8C3DI+x40/Rgmuw8JsU7+3ysRCU/Qy
zhcxW5+VTJkIRmIQjgpzurUj1Gm7dXTVb7Uwdbla2d4okivbvKdVRQkRrvQfEvilFqhzsaSHOEdA
tc8ESgQiH8ie2LNzLuNxYEUu4Azr6Y0vyzO1SiPB6RCmc9B8mIy0mEcwxXO1S/cxmoeHjO3Geply
CcYWtB1RHR0KIaiqcx3exU6MTGOQPVMq0TQE8ObkSDwgBV1RP3RofzckqfvEd6RFM9G51qCkwpZ0
i81qTwhEA6FDMvjWTsRJjE7oJZI6pKuhuvEzzm0mE3ZnCexfg/JJCdWdkttFBR1S3bD7RIx8IYCJ
Gjle3oAW3Ta9Qie1zrELN3dUHDNZ2Tn1lchLNumc7sSHqdLU2Y2eLm+akNEN4BNRHsq58+19X0xx
DWlGoJcLI8f8iiYl79u1CTskHB56jaEml/4CCGzMPvKQzEO1o4mzLzElwFDMZK6uUBXDQxH46+UF
/AeAzRsJP6ORM6PLdOflzTd4QjYglOMfIYGjblIizCadg85MCeRlYeNWkQmIbKHyWFB9sDLQQk6y
TXimzWME5T1LGrZdl55CSVB1lzkluMclyD+qJVbvRdMSOD7mApIRlNPpLiPSL91Wdur+NAX9a3b8
YBSHeIxpGZZlPn1DiVAMiaMlmPbWqJsrSvjaOxVZ0cXnls8uTuTiqGYX4HW5HqVXIlohto4+KXHt
jFOG2g/3VPuXvG2ZIfklbL5D/uoAa4x0hKzfN8rn4mYEQFlhdQw6AT8BtlWWIV7elA0N9Sp3ih33
gxhOTScDg7A55js32rUfpUVXYiMkoyky4+zqeunYOZNOL5gtyIVOwZay7QNaGFvx4MnYJZEdreqP
LPTHn7Lt3enczpnSx7mDRkudVPctUPWMbQ0nIO3ChT13h7yxfLXhF+LdgnJPbAyhXtad7+XzeiJf
qEWVXZNzsPWy1PrMgCzkiPHShpbyjPZtJxj46R1Hw0CwoBt9GjboamcYYdwFVEb2lYfA20Y1UQxi
F7pa8GRUmX4LUXhw1y75DX41xHx+te6BRJls2hKzPLmocWMKHhUVAXlBMyHjByPniRQiEPP05Mw8
XiR7rl5h7601pwyl3E5lbjQxQXSizwm5JedyXA+HUnnNKW398FTTjDuvvlVaDLxKpEaqN+sXc7H1
RVZsx7bsPsXo41IcbkblktA10asdtquMhh8o4qwfCq3QLgwbxPvDKfeJcumCMr9CTAkoqLhAerwF
4GNISxKDEPKqmNC5+orE+vEE3BZUPeJqfndsHPsrEMB/iPEK0WG66pJxl8lwU6GI8NE1ZNW3CTqz
1agH4N7OF/xabSV1mwbVThszQbXjaOY1snRw7XQmqI/5IDmURWnb1tYQNrtlsxcv3hoeGx3fVxPd
1jp1gOvZ0kvozt9ZXWijJRj30Gs9eNmBYl6rKYE2uiUZg+ojz/bdgLs4ykeLntwoYpp4jGCbfEkZ
0zrsc33rikffONVrhxxzQ7EyMFEUMz3VAaYfdwdGm0iddks5s4ajpoPmWDifWGyDLSO+xduRjYQH
n3xDUp9C8SNqWjZ1NEGNz0GBIqOn6bruWVw9gNPe4fFgZ8fgEgabOSTVwlsQAWfcUhsLB4RqqyLY
FMZO32eX1NMFZBLxHdNybGwKxE0V2P4Xje3mtidJ8OhY03SZSP/x0XLeJs2Caymcq2Hr6fwSPewT
tplanr4xxAGYTbyo+qeA/P8xruOpDy1vQ5idQDxV3PZ0a6DXxSlApijd2kxAEKaFW6IOfdLA6JMe
6Q1ZhwqmU0JGBw+pAGseMr57MNVoHWWGjxTim9WYj3gs+6deZ9VZT6jXmDcDgSv6x9KMHsEOyNgY
UoZVAk8C4OQAwxlCHA07pIchGWRGvkmMA0BX+0TirUFiqRr3VQ1wU6iJMPRoPGA3dtVXz4QVXF84
UvzBsKExizWMPZTAOd2/pnN9pelKPhhue6gEWiGvVru0Dp1fJQv6mQTw1JB4o4WnOBDAis0tfksW
lKE2WSY2Xs8oer5EI21ME3yX2iYeWY/r46xgvmUecCqbaceRu8l0UBbCqDlrefStbsYkMJOdUG7r
l8Vu6gdablR3VRfvtVemRwJdSNJz+u47GK31xh/cbC/BECcMHiU5pjQT2LGRkIk+GnaTnFCmZYDx
PKt9ttmCK+abbQ5f0c5JkyESpIwaAikV+0tmIffuvAPhKCTRDhSjNr3hLeJHwrpatgekMEj2AkFq
mbmLNLC7HBfJGSPqI1PsB2JgAKWPnr9RHoFyYm2sw5SiKtHOm0cQR5sNv1VR78x8SQNDdbErHOEf
rKnc+8DMT2u+Ple8VrjU1NnBv4job0WWVf6IYchLz/wMfBemqhJyk1dwh1ccmhuvR4GO+5LIvQ5Z
Zt4H3948M2EhTXjXBIRjjazAGxJH613kz/OejJj0ET8Dl4+wVpu0cxhRjpHpEhnOywZBRYhlY0bu
M1kgy6nu3KtOrO1+riXpHnO1n/zmFafYfDUJOG+1XkHxGI8UrWFkdjmRRZkZCZIBu8imAAN+KCZx
mQOYT58RVOHlBOACubljS/rIw+lZaGdcoLwz1U1WEN4EgTOBuokv3E5XIShuKEc3Vk3wyGp8s7VD
pL1t9aS78H4snId2IGvQ5pqidrpv0tsiFPfkPVv70S0ptdgLWG+e+2WCdWAoHtnxIYzbD9Woc2gr
nnXF6xUX9puHBmC3uIQShTgiz5Yzjx80Qn4XYUzWDS49hK0tIW5Zcc27k27mIPsRWeT3xdO9FBHJ
RWq8brnzqSDYW7WczoMbtAPjhstlbEI052vz5IfZO2ITbk996h0jt5z3YBTjn9qrcGfYRalRwEzA
7WqFyI77gcvPUImQn6sd3xoVXzPl4ArsRXsGMV+GwyQnIG1QiZDWle7802Rgg8ZNdE/BlyVtyNSt
k3obhiMXL4dQXWafyeD5NyKuRlK1/asav8EJL/VXEXYlIgj+U9CIC+gYNOKg5bupQHzgxCNNB51/
6vxwnfxiDI9O/SyvFi8Uu1pbC7UDddK5Io1sbxjjJp6XEhiM/QiTAWB92NhbJoXiMBJhsw3i/DCj
di3UjNeNsOFOnGXc/EiXBctDKH6NgM57e/4di3A99914F7nz1G5G1Etny3IeMgEyuV/RzzIb2XNf
gMMbHR3ZwC12q5De+lrcupl3GDCdw/5tMmSkUXRHva243VPalqP17rb8UGKuoScXePQqu35cw8zn
KKr8d4/ijGKvPqar/RyFxYNZibgcLJ4k/nWS0YbeJ9llShDLfmdmvoZclR1cLHsrR1mX42xbuY5n
y7FY63lTFwOXPeEvqGwaLCg+JOnI7eZrxOJe0hrnbR2hdFOvQb3GHkSIEHZLdURhdsYu44BVx4b/
4YZ+t0XybScLLViyafV0BalTpQRYZabY0E2Kkhgl3V1T2+11k8/Ne4nG7SPLJ/KkcD7ATm/1u1Yh
YRhLcR9BztcEbHCzaOJbA6Ro8jsn8RWYdzZxM9yuJXzakuHvfh0Bp1fcXfDPRb39UOfTb6cJkiYG
oy0rb9wN6FN5onnSexlx6uMngdeEfjnWTUfeQoKORZK1QwbGjHKdBXwNgsl6jlsCsDuBXkzGlXkv
ZG2+XOOxJEgWJJKhfPBzaxOrla3pkvCwjSsMifty8eyvSuPymmsIhO545y1cQyMzo/9xoh/GBhMe
urgx8zJW7P/93inM+I60YIE9KUV/kjH2LkceIuT9515OeIXGm8pkT2NJQpNJm49Zd4RhCVQPWfOZ
Du39gre9rDALto68R+UXvIvlEhRtN28OWF/PJoFzwT6RoKj/7rGM3wQ5nbIUzKUWRBk3hf7KU3s8
WfRbcDbCb+1Os+O/V9Z4mFw/OATeSptEKqwCAatVyYuVmrDPslqqu1lH1kts8luLeXoS0WIidZsQ
gH52+VimMcIf1EjvERQeV+MlI8DJtciGD+wMKRD3jBy5XZIX6Q9qbqLT8uLBu+RPuzp/sx1dU9ba
0Wb4X+ydyZKsypl1X0WmOTLAaQc1CaLLyMzIvp1g2dI4PQ4OPH0trmR/XclMJqvxXxMNrumckxkB
7l+z99pK4nmeT10wHA1rNZ03hGWNwMrRwalzPOj3sjV+mNKC+uw7El815VqFhmlrlOPMBxZk3HJj
9ZmkSPMRSF0Xa4ZAaFT0zg3TBmgBaucUmPP7ALfRVnmaOHk6qQ2I9l+iKaIlrPoYt0i2ykwwucy+
ZinPdIYRnhXusXe0V/ShH1ybIDF74537ju1Ezz/Nb+PYVyb/NgDLxt/VlnmjnBVtW43lao7LBMxZ
hjpBjDIjbNGz4/FawtKiS0e6yyt/RAdR72PkmRwHXZJeYh/kVjP6ndvBmu3LR+kjjd3qxB9JGcmX
5T4pxMUo03TcTEOYRa6Yfnyv1Xsj4FcDGXWOuxqXk6MubHd6ZFsS2+vg1d9a7og5tj6WC5/aIlzm
yPNSHcaKzGK8TmqTpe2ttgdhbMYOrSLLFYM0Z8ff4dONo5XBKLe5I+09GC7uWJWsP36FGb4WO9Rj
zna0YvexWTigplRZkRNm4pg2IGuDLDGx4BAAfm022VXrjg9EYm9huxxqa9jWwpt/AI4DMFOMLzas
ZQMI6HwmXTmZ6y/Fj+8yX8b2KYCLprTaInGpsDSTrq1mvM44sJoZfxHQk7/PLfklu65cuK4mnrNc
d+3RGBB+xDaMEAcbzbY13YL5ZGmePJGcmsSnLU+XX7NCykLIYD04hzlULz1jumuXILinRZNiq7vn
0Rm/8JfvwpiTdG0bOZXmkrGebbH6D/hOcN3Fj50b3LPfCxCZWS0qlxo6HZZ1MOBpM7yPAcro0JDM
IKbUYfSehJeBDmmVlMP8I66JjvPALsNJpTfBDBP1IoUebnsf4RQsl+Q1/CIa31f1KsCGwnYxhASM
FIX6qawGL7yWj2FdHMapflnC9BO35sJarjnGtIwfs005VSIl6xpL4iPt+j2QgeUUmP5T2eYXXT6f
ZLMI9BcVqXG9tdWSYaWRrgYU0tIftUs8T0E96DQOk3n5yuHAvC6xXvkm553tWzclF3Ax02iyFiR7
ozEYbwfaYQSQH2zVX04Dg4M2z3EBKcF8KimkiXF/GWnMquUytFNxkriLTm3V/cYhATGMAOzXIvnj
0EvG7iobcX/IOXunSwPGP9uE3c3zVan7VxbdpIyOKU7JIg3uStno64pbpdNokgB8X4ZopDb89ul+
wZtJ2endLIwNHupuvhwQOJ1BNhEfXFjDDea/B3zEvMUticGrVSQZuMurcL43OVPRZt0yJrzJ+pQu
Ed7AYeUZPce++Tvk1TF3J7JmzJs5ZOYGVfO5rW0z4gAGWTwML6IJUe2G5YsfjP5FN+Jd5Qg1WVHU
h7wD/q1xEM8OZ42iYwqJCtmNiYK9ztchwlo/+WPDqIr1G3pfD6EqNgW8SI9eW9h02VgRoQnI+7DF
x00j0WK8X6yjlcz9vmvFHbHnwWUw6PbGb6zT0ObFU+k69XffibLf2IhKCRMmITNsa3pD6TIi9T64
nivwA6TFR2Y9lyjNiApv+/zGGbTaE2ICq9PlFCybWlUb3NmMct3SbW+MmIJqb8vwO4AOQZdqHN0p
SM7a7AiGQR+4I6CmjcoiQwKKQe+QEs4BeZs9RYyqareoGgRCPrUHhpPPPoYJjCbtsiVjLNuGgf6e
6ym88iZ7cBlpgvKeCvVeNrgaIisMYIWrYUTuFI8HxgTkqszxyfeLH+EVqNP0MQy7z0ky5269vn9u
Mf7KyAjoYohItkeDYVMALLyKhblLIWSgG1w84nOSVuLCUHJ+oYWAWOSVfGJtQq3pGhOQYsM3gpIw
itU3WaPraLnSP2fTxCyck7oOXXuJ9NDOD0hbIR1arutcMmBhNIdms3p1PHruuDHbr8XTCcG+JrUh
o3MTIzbln6a1QmG+6IuOZpenaG72MXkja6UvWdupWOt77r+BJMpOHjKrfKiDKozyKv2YpZiTLaAf
jH+OM2nk0ayKsshT/c4rZIV6toWG2jbczF0aFtvFTDKes2q5crg1t3NPsdm5XfFrL8FrblkiqmMR
bOCYfqsx47WaxJpeIKPFU+WjPdIElkQUH9Mcj1Cy9OrkpMTijP6svrGxuYcuZcwHnUjdJw3pjXA0
9HlyUG/Tbg67SZUSdEuc7DsyH18qupDeyj7DJCAJ2uwPiWWhJCAd3p4M74z7zzq2Aw/taBCRYJVB
v7ECMpd3c2X1TFjxb+9Hr44fGtk7b1ZX/KQ6+5ir5E5Cld2prOvJhEuO5DdMUcmKFGGabV1Ofva7
lOhIm1h/eXH9ado8r2YSPCDtJOMJ1/pj0sfJe2ylj6wHb9wkvyvywnuSCzENhVwUzsT2mSUhX6RB
IlktbsYVO56MuGaiIbZf6kq8MHjrt8w3vxbYFnzF/cFraRs3WRt8pDla5xayARcYBld3avMN2nru
Rxf/QOl7ZIZqtn4W9opt2g7v+HHbHWKTz1Jaw4/ZNG4bDQ4ZB5W2PoIslry80JPcDPNfq5uD51W0
TmF6lQR41voyJyEeRB95FPcdW8At2AGbPtxe7bNpS/nrANoQvKAb8uVnJOaeca5GtSt8s7qcQUTg
/trLgUloae6dQd4OWB9v/WlgmJgtcu9P4oQHsdhNpoZzyPyu5zO6oPC7GHvvBsuyjFRnqBYtXTY9
a9xRG9fX4YHgLLUrycmJqgD3fz3DIpddQ8o5V/rejbvLFhbaBm/775Sn94ZlswwgOCrPHKq2JLin
k3c3wUjBJnov3U88J5dWbRymUFzU/nBJlmsdR0aMFQ2nTJdHQzM+DhI/t6myC6Aq5CkBN2NhPzl3
WZle+ulyzJu8PWLBZFWziOmECFjs2Ov4OzlI5lwxu7wQOek9SCVCLUat5/eChfQZyxJ/rUatmXTi
LCb5WVJSs13Qz5J9CgarTHxrV7DkCv0e6ezQBCfTb8UFsHt8WeOFFxr5Kfdq+xXbV47r3qxQuAWr
eLQxCZHFnGIckV90ICm89E0kTXrNGFHfV01H9xdTozHMtW33gNi3u+dnHb7RIlk4t1t3L1KffIEu
6KvPQGVGsIGOTSFDNFhS7RJ05mzRZxXSpjSUJa1P5I0Xo+TczMUS+9i9ze7HtCTY97Fbe/jMYD6Z
EvqHay+g8a7s7sAbOp3muS7Ohs22mtuYsVzvYLSonR5vKABS2P698+s2nF4MHT4QqlPUQw88o98F
k9ZIw39UbWMaHBaWOMgp8e+mvs64R7ze+RRdBhHKn/3yKyRt88iajQlOyQtYOQT5DPB0ozZI/G1d
OVeNMxmXKqu+1OJGuhdjlA21R+vhUnMGWdk+LHb+Ero2S3iiT3Y2SW4sArk9iZnmFC7Lh6EMJeXr
lGMLovmP86p5SpjtvxlIb187Z3pbNKLAjIC6FN+37Z6qcqGIQ/vK2T/mMxICL3fT625p6oa6C9nB
xgkWsD2yMEZzbxd+/FZP/fjcz9BVpjjsXqEBIKBtayzOmDWTlpWH49wbNSEOG5vFtL8NU/wirHTy
4N2XGQHIRI8sj3wqHDfTyDR9TjvKWqtBPBrVo1e9ta3D2HCMc48+NZ1xG9bdl78ePsMyHbIcFEZv
8teZhGjLhX2hjTnyuOC2fZQOz8+WXsMg8KUIs+/UnLKAY83zoySezqSqGTuF3D8qRd+cbBk7L+yc
sHH080vV9eXNkiTcH73OOBGFuBrzBP+fUQd8S4USG1sV7qtbmfi+rb5n4zItj00ypRAjzHaLMpvN
d8xN9oY7rL8jbzG5HbzumfQcjpKOJTAeQU9mZIMtJLzYUrtH0yJ+Bg01D2ZbgV2yRwugcJisOtJ+
6hiymumFyaFPJV8vh8nT8aWYDSoYveAtpQ+7bgH2FZ2ksQE1e+EEPH05RnDSPaS8MpRPFriQ8SMy
EhSpciYzK/fa9tpCnHLCfr53egcn/UgdxWGdHW0JTW6TWMOTT14v+3cYTC632672jM98sI6dNn/z
JB62wkju0tHsGOhhqU1N2CtbbBfNezdBhuDxXWcTpU+vWQzJA6bKNTyaex7VofkgrZDwN+CG/Zs0
8GoVFSmX2Wyfbd7QH3gdySu1PuGYhV31fAJpeTB7Gyh9NQL00STQUvCREnKIPV0/4fJV28qQ6QXw
YFg32tgmNqkwvgqAG0B6YJI0J+duQVlkszAjJejKMFiLOZzFehcMS/0j1GBErNBHfGUFsSkF00nR
usMl7fkYWdhIKMzYdXsq3fe2nJ8kbuZ8w8HabeOpmLfNkul9hwvyJvAD/ZXbrLHclM1QF8Zrwx7H
mwQez2eLQRxXotAvQe6JX6Mlix1rRvqaYD9+YSqffw+26Q5XeesTQJFa0yPqGPeUSzi2K2UufSZg
eTpOPmCKtp6CA0j5+inInCXfuhB1IvQ75Hiq0GwjfoA2jHScYRb1GRfcDrKCNVBKNtNEYLNpwAnE
Wv6dBrkj0tqazXswdRJdQvZbSYfvq4I0vstFvGwExKJITJBYSbyV0WCI4rdqrOFjnIv0KKn1Nj6g
yXOuQf3EM+olRz0apfKvwX2o3cg0Apt6Tk0RLKKJkStNMwv1GY9E1qt8t1i40DFruMZ5QJ3wGKLc
eTKcjIWrMU8wf8BQcRcsFrql2FHnaZiItW4oZ57TOMuRYNkmKUn2aMsbgxwP3nsEEJcUN0SpwYhj
/ZktC9cVWY2Ea+vU0CfT0e6bt4TruqorBL1DKk9TvJBzl3J8RGQfoOcaU8LuNt68sB8EcZheqlI1
D11f03KR94tXJDFziIL4hgwAQ9WyVUmL2ciaMJ2wCK3SvUuf7nlGe0KbkJmR6AXVq9d/Fs2kb9La
mp7mmFeiUkl4ZYBJ3XmYzsCR6OBrze+8hF5LZJ0eCIscoEptUsfG6msziG7JsbXt5MXUs7ruYqYR
yRDcoqEIsSgzQ6MNNWZgS9ZQOfw+S7hLgLNdSVIdgMipdYWa10RxeXaNemTSF3adYAwq+1daNjLF
Vo/27GRc3Z13agaH9SGzSDyD800ay3s81e3JZjKEZMwjDKl0bhARbbGAk+ASG54DLyD1wRz49b1p
Mr2zPfIToBxMLTXGEuij0a5haR6mtg2zP7GJR9opi1lu1BGJvnNd5WwFM46ICIP3HoACci0beQst
2zMriP4Qm0vwGwchcUtOjThvExigOnnCZfKR0vkwRAkKB/tp+pg7CgNbyEYlksShuuu8B3ZAETPt
nueQ/cjYuJesWUv8vE6To+vwp22WDuae2pMaEJkJHrslI04Yf/sLMCLqK41WmHYZBdqjEffTCV8L
0gG1KoXaPLs1US4dOqIuPuD3Zy+e1xovFgoJJ/LCJXxj35ufTQdNPmeFGT4zw6UdsrvxnKrEYmZR
rOQ9SzlWyowMXUcWa3Hqg8J6SSc7vXcrkuIMx9QNYJ7e+GbE2V0mlvRuiin8rsz+KcsQP1ip9SOx
Qx01KjjccaR8KhPfcG71z3697JB921sPVVmzt9hoIfsQ8lOzxmxZNjHzFff0o5dqyK+AI7KWXW3J
hNH1NKpeOW/doP9OnPChYWx+sYDZGbssPWufUZKffGNWHN8h8pGEocLbTDXcbrhJh62Jdo8lWbUb
yUV24nw+4G9/pTjz75exNd7D1Bq4+Mrt2IFKD7BPGCQj7oM8fiTGt905dpwcq36hRxF9APwMkiHM
eB5SgfV3jjDtEkfq5p8yNouTHo03gqp+Sy6uCwB4DTiteS35HmcRDjeNzOvLRrunYEL0BmfiQvcl
HE5bpAhlUwL93DO26PbFn91LA0hjNkynepwZYsxYeXEMIpJDdgzjBe8zMiGWkfSBdmNf0YyS8NTJ
mYkJo2QGAZMD/k5b7D05to5uyGIibOTVnJMlOk3l/TylD7ARp62qwwNZEL4bAdvmRY5JRxARZUL1
MTl6uZWwCjBG3XCnV9+yt+I3Dhb0MxAE83vNyPQiT5rmzm0kP7FdWl7NvB3KYxgAX7EtoRgkSZH5
tyg6SKtkpm5fdrLg2mGuZujlJCtSEMuCt2Jj+m71PLgCxlhXEEhOtVCc4rr7JTYv3XtxaYBmMAsy
19Z0hHTT+vZ8k/k1qAfmV6+Idqobb0ot0ok1Sv/dwPhzIaAaliVkVJpeXnLTvVYtrmqbSu+sRSUf
WzvrKY88l/O3bEtkwu0kph2qS8VEwWgvs7TfZuhTjfpVNKux0G0MEKp0Jg09RL40t6rRZ3iMu6Ud
ME0PSAIbMc3XjVm6p0T7XXONuHkCGBVanY7sqSZlbYGY1O+TYL3PUiOeFQOAHH9crwpIehyqrK+S
Ih6/MmOi4QrqQmSfDfP5hdsDFgtfPUii8rcxiqy8yOgu6OnGxRxv3dRX3VbGonlqw3a6yzk83XfR
lPVDqDP1RPBZ1m+TMV0EyZc238M4+ySA4AHv2h0gjuquH53BgA4TV9U3/K20WI9cL7vMRhN6qi0z
c7zIJDqIvamsJb6o+sY2d2E901XQg8GVcPIJmCsZKjgqu3zNoJubhqBlD21ntTcyzxa49sKwvq56
x8KzraRnX4xTiX8zXYgnuhYT6XBRAT+HtMjOSoNnhGHeN7N+g6u+dWq+krabH5EMstJI1QIMJUxl
r35KbibuS4O1G+MwCLwAV8bFYsjp2eXem2s72HbZ6AaXINtgpBhj4I/vS8/1fd3IonhQdjA8ZLJj
zR90XLPcNSz5tw5dt3XpFVk875C32+IRIJg7Ew1rBAv7LBJgozlhY3Qck9wK7xhRKHoKpvSAQFKF
dA77IK+FgWYcCGFg1e6+sqsG1FaQSPs7E4b7jBSz4BKsVo2kjC2zjvwYfee2YwZowgCR88xSjwxR
NBl4+qIpGcI3D2lPdi0TWhp+Yqf8Fjptr/3eSk3Eroaj90NSM3gfCHb5LXJ0kagqAnlbmwxHeU0X
4R2lVhmP3DJjJ2iYFxWnsOv+mBiAkEPSObt0vHKg2QT7ac/7OUOjdMzMJlEbD9GfeSxxtMz7gGFS
BzxCmu3N1JbWi2tWGVviKcc3WMO0Y+wxQDk6QFmai4iHCD8oJ0UfwPtUwFCo3xCVisxq4GXp2e6x
bhIWTPwOHCAUSRkJ0dtGLyr7bbqOEZGvBLKtMsVz9pjXecuY1BLZVdEMtrdxeQzsi75u4H+yacJJ
qMVcpaj7l3K4zBZHNtuGzs27qVggGDdFtsz9MbSLpdlp9qUNh00NWqTVjnSPCF4nMIZtKvr8qIUd
QG1jDclwsQIVvsnbNnxRYvQhaQSeIGywTVpuZtSHDixFvAGXCEc12AFsJZTdFLyvAApKJnS5hdm9
YK9lMxEopHMQWdapi1B6bnJwfODmm8XFqPpNkq8fDLQ/Xe5c5z1euhdBctf8pgCxxiiPuuQqlsmU
XSBvXKYHCoCaajyPg2E1+o8llZuPHnybOKXnYlQ33WlvcGfah5GPLD8DCB54eA1LeRdj7KnmqoYD
9tnowbL2CrGTs9VZZ0BYqJHEvSB5Jb/EI3wRPXGFEC2iOsUC0uRzR6rsHCdvaYiSGQEkW/EnHjN9
F8dFU0CUauQCBAdd7zknK3a+8mhQNcepTN4ZnFRQF+oQHJxQtf87BtbkvARd5zcUWW1R36VtKqsL
aXbmOtNGkoln2uFbWB1r8La5jXg0MyRVoHqISkDlW+dO6zysvEfjgMNdYLBvG6h0IJXmihhclbAe
xvSDFYwQ9PSmSDkbGBLX7vDSFGSbbBm22NOpK7xivm8ESj5uWLaPFIcT6l1GO6whXmePjICnBumb
PubT2BfXTuWgVnGhaGT7ARWmy3eA/vUwlRhBN2isQyAUQdJ/47kbp21vtmzIDU22ZlRkAYHuSdc4
esu4Wt8hjp66XZ5m4XlMnH4i07QfEhTDJB9BgkBp9TPqZKovLdiEj0i5WZ7xWVLAGKZHHFiaZHF4
p8dlKg7+4qK29FxKkWjM0i49ME6S804BkAFkKcgo3iLBVx/TAEeIT3YVoWYAOpH8oJ8KTl1C8Dzj
QOU+NxRJyXEyDeUxKPfNcJf2ne/sRhwb49FtGq4xr7e4pG00/DqKi3rgAeHK9SIyVue3FI1rGy2p
KQXSx3xUB8TI07B3a7y/pxzbqLMHjFtQfRhuTFIUngNGHCyLf+hPUUFVw6SaiERyq9wJM1m+PIS7
Kfc03O2to6bgKTTC4bq2LaSURdFa7XkeAmFf8BzLbK/62vtw3FIQdJsXvaLWK6zx2NBKf/ExTS37
URl81rPIvhwwaciFHcO9Rfbj8C7zby03Ydb3Bx1qoXeFm2XFTVZAgtgx+h4G4O9J4SMSnOhBUEva
4p6KnFP1r6uH7f/cfH9d01r+vZtvV/zl4aMYP77rf3L0rX/o744+I/D/BsHbNrkW8bj5f4Q9/t20
aoTm3yyMooLXi/8Jhf8n36rzN8cRiDn5Q9j3PIGd9H98q6CSBUEyWEodaCP/G0ufWL2xf/L0uazG
eENdAiWZUiEO+1cbvk8QBJevB5VgjB8Hz/QeJJyTD7vzlqNyJZgR0HZqB02vjDd9F+ciInvIuuqs
srtVCQI8LwsKtmbOumVjpEWtAVxrfkMZNV96XkNAECqi6SYJ/Jj1Z+/2gC8UIO3Mqp4st8jeY/Ld
73v4jxnE9dq6AyvNMiLEr9WgGzv6QEIvMhcy6qacUrieXVsz8fD9z06F1P9Up/CO5tEDw92xZh4y
lbN1TkzxkmYGMBioxvNrlSOY35JxbV6nRAJj7FtK446eX92V1GzfTVa1DmO1lJNl6NsYG9EfM285
2hj6BmRXRKsvRX0UECHKKOb38Le8bnC+wCygViBbDI2MBSb3DTnwcjXZTJ3oFpz3TBGWEZGxLHUE
VbrOwX+44UujE+dDcqCd4qI0t0VQoSIbAAuhEhZU/CVhA14IFr4Pmm+jKggwR4DUYFqhIi+2fAHl
TqWJuils0fGrT4IhqEnTCXrSPGlA4ZVWp0qG3pbsn1+TIvExsVGvbtSaAjAujBBpO9gYoN8Mymts
ZvmZYItbB8HBd+2lTN/zzsP2YwJnVjAyUVpFTKPNp4SaLt76zVB/MENne22PYXpU1dS8mrN6naBC
bnKnMo4FOgJwKCgYVa+ZK+b2G5YkQS5L4hp0scY5dg1GC+M4rtnlgXtAN5WDUbEYR3bn3lQmE6CB
9XgXOu9jh+kkZfmrXCNDjKcS9KJGmwLyLLrIR2m1HVo/o4ppTr7uEchCkrzOlHENfvicMPkClFay
7iqDqedD8eUxDMxVqGUU813cmt4100Q0x0HWPzLwl1/oodmazbrMDm6j2K9KxIov4PohnwB+BTk9
Py4pmBZmaORICcVUsazWDZUAIbPpmanvkg4iJFJlFKhdAbPdz+QB402UlPxn6HQFA+3q19NDGhmT
Pe6S3jB+XKs3N1MPQLbCRWcOCiX9fFfUwiXX3FoBbeNwlap0U+c4eeyUfeVUNiRS9wgNLPHZeiya
4WPicLBDA+EApoO2QMoREw98zJEIXySCgRaR3v2+Cvtuq2Mfon5418eS/3+ODVK24U9v8bCDqyt3
Q93dNvQZ27qxsAP0PKcIJaDidMxa7hc1QI8sDR/zjYkRF86eNUFkTrL3OjRNVja4dxNbazyic1Md
aLzkxinsu9pcdbdBTguv8OPYbDNRhE3lvii9ZwDjBSFFk/i0TY7WzWj14hVyncsDFHdsIegnmqit
8tBkYOGFUWlbt91AFHYhgRW5xiwY4de07USB4/OjirZQUgGSgxu9BIZ9Srog3bE5QVnAJDASlR3e
4yzrIN7V1q6bnRDvThcyL0xwxMdWnUSadCvshVUfPtuTb10ZQcOSujKXEZFoEbALLNr40Qmh87E3
pcs6mzro6X3c5WAIGvDtMPv3mNaqbdD4sbrFS9WewrbtX2YYuQ/TPENZhGuqEHI45PMY2SewlDGC
yi1PYDun26LIvQcA8W6+FdqZGJikHrW1NVtH9nz1Q0JuwKMa/QV7jwoPQaf67To3Qq7U9NucU2NP
vB2ERqACDFSUlFgkMZqFloO5awaqFDHXCA8jCJmbUU/WVT3ROEUt8zcU31Z1cPXUz5vGQwe5uFN8
ckFy3M55jqAmp//+cYf1DZv65iOrHO4M6FLxL4KrRt7GSdC+oFJreIO9xnuoWnrGq4Ldxhj96S6m
xJmTuvpz6PC/IF7Wy22lQZgk9dmAVPz1Fv0zY8auyPZ0abr3uJrPDVYCFADDDu3zqczsk5dQ7MtK
Hn2+JPiENrFscqj2snus6vZFVvBNvWDp/wNnxf5nZ/vffyri21kBewFXuPUvP5XIHRPYT+buB6x+
0WTEL26hn/FXeZsmYzGN8OzRWuB1D9WX4GHc0HcwO0mNR5l5Z8JqUYjX+RDVFVFaYU2V6ZasTVXw
KApWArQDvwzJl03f56f14fkPH+o/UwD+/uNDzfGJoDZXZz61zp8/VK/DK5PEDj8+oMpD2KYndnvX
ia4/AkafrKXjRy+sbwv2QJsGkHFOqUrID8QWBBWDJw/ozsujZwX/IX8SasK/VDJwYlyYQiIk2Brk
xz//XHDMmSW7prtn0aeI4amei7TEtYmveIN0fSfU+PdQrv9V1fv/I8BlLSL/fU3M2Q+R8y8f1fdf
juSN/EAMziqiBH8qlan54vu//rr++X8AL0K4LSGSB1zbvA/C40v9B9LF/ZtvB74Ifcpgj1jB/ymO
HfdvMCGoV4VN7rYP8eX/FccOoeuesLHMhivRxSIZ+g+aTvJT/+O8AIHzb2OmBQyYPz9TPiAh4VJ9
YwI1KZQRKPzzMzUNLCqBq+H2HPGNbzLg/cYmLovg2jKXwllFzP2bmnCIcQwmuOGCbiEtBCndBCpw
Ujrf52boLFunH/QHGYXWU4/BBpUJOmLY3SXDrt20aBIk1OhayW4KSFDcuHbRBnh8CgLO7JGVzHbq
S/AHmP377uyaHKbbsJ/NX9PCF8Qf9eJpN4wFEhuPEN1nw+2rmMbZTpaoctdFXuyE4uTbynR3GVm1
zyFryBfU0/KqA6TBYg+X7oPG+sGvB1uUugJ73gUTk0HvYmRD/Ae4gUcLoGO+bavQPAUzru1rhall
YQndE5Aw6lUHHRTeLvGH7jJzivDBLEMLqE1cbD3P4q8VVTCe9RDn5wxkFoqqfCTbZREjJ5g3LO1B
SdPe8dPL1zhJuku8e4bBqQ1GL8pQGMQbE0ghfAj0ygw1Rd7ed4ZWv31alTHsXz73bStpvbZhmaFx
FJhIgl1LoI04LnDZ4yvZQaWMZteMd1aLrgKZf0cF6Tdh9q4d0x8R/a6E0VQS5tUqDcktHYvkmrmG
92507Nc3jEkRNEvT/zJW7/maA9Reglqdim3cZT6A0TwIWdGRrhKN+HeffEOQB6T9avK3BFDLcxmU
6tzbPXobO0DJhlso5ilLA6VH9leWfQWqIn63u4E1Hrnu9rPdGeYFgMgGO/dcdMfS811wecECThZ9
4eBtrNLJnkZkc/DogqB5yv0y+ayY/GESQB0d0FGUy0sZdFaCf7wpjZ1PPNz6T5vQvtidohS0OPJv
F6yGFmWe79m0bmwG9gmuvphmbsAmsdR15+8ggFqX+TzTQpAMhduzwdrNYslL1cO4OPxorY9rSsxh
DulirvOLZm6HzyIv9dlH3vCZTSYLb89Dzl2OiQXytoAzPLhe/ACLNGFFDXnO2hRIf6jXWowBWyvL
ylc9unO1M0oDGHuA5C6B93s7Y2DC/yi1/44HWRDXM2GyjBzwAKvko08foBjDpxyyOfhiYW+8sNrA
kQ8N2PjgR5rvKt+OmRfBfIBu6Y0k7EB/pwGNZWNdCz0GUySM2ISSUgAiw77hWc9u63MVy7FXj7ZO
yzEyxNIFVJ1wC0/QEAZcePB0SopRP28JlZgQd87w3r7NIid6HL4Tuy6Mzy/ZVNhfYVx2P5XGPkhW
YMnHNsu7vtL6tXQt/Uoslbxnwi7mw9ib1RT19ML6UI8yMJlkx8F9PFoA5tnxIRmw3GmV/lsz7BdR
BN2qXjXVyMNWaOIoCDzczKoUEX5isKtD82L0avlKiXPBsWFmSAfhS1Cgtfi9H8PJxdqhTKgSqm8K
exu0lfOtG4kEVI200oj8aK3sQLPRg/xALYXuW0Q6TeBJ1FCc7/peIC+PG01wSBejCUB76Yv2ELLD
x4HlxAjDV2w4CF9WzMilBlIGZQwHY+WU7LpJtfMVbyuVfeg3089CntvdouMZ+c0fsz8jrbwrvx7Y
wmqbBRorMqm/uCXwtTBKp3Z1Tbu5NMKlRnDXWX7G2j4v0p3BhPelr+0Kw5ubwUtR80Dt1Ogpq69y
oh1caleQlvRmueHjPWVdcC6TrvoKwiDnY9R6uAOdUiHyY2R7b/ut+dNPUpiRQ5+IRigQ3AW4wVdS
BLJjF2Bz2MmTH8h0inyEePAishqZAC2EBaeRPfqKSA9dTvTEM469P7HAy1xSPRijJvYzo6HCP6Ar
9JxjJVDRMlmgRSF1ocDkGJjmmQeLfbVHPElz12YxvYHf8yXhNE+s37ka4ee3RCPkD0uzFAV5IfBz
n1YdZHOXcl2FEV21AqdiU5RfJqGbNFvdWDDh/5u781iSG9my7Q+1lwEOh5pGIHREakVOYClIaK3x
9W+BVa8vya7Luhx216jMmGSIBBxH7L12xyP7szvYBsJgkCiUz6gJ7a3ohLzSrGS+K4pG6J5LDAka
Otsa37o8T5+tDlnqvijgi/sE00JbipruHYvTcN0zua1OZk4s/ap3r0OKXhjCgtsJDU0SJJ7fheGf
4L1/+1z/MdhzeaqTqusYlsGk0zZs+VOwp8pJQSBJBrtaGzc3BDmw3+8s2xM2KwQwqqaXklJ1muLe
Xn2rhH6rYvy/ST1b+F2/qAnDrn3Nv68Bl5//swZc0GaSEs/FgO+YOlXJ/68BHecPeynoLV0ayEWg
on0PPUNSC0SCyapOELvOX/prQCotJq7cfIxNCcBVUC1/qwb8iXomJL0OF4vh8uLf9zkBCjcFN0vu
TQtdVQFu1osMN5EMBKpsT3prfZQLsb3OwbGu0Ykh+1KmZfHANkAIPUapkzwJzXwOlRlD0nNLLH9p
OwIEhn/ixKQO2eFtiwAnRcBm9zynLRy0DvE7pRdSmXwa9TL8DITLunOEC8IUywGJx4tbkAmQKkoS
4IYGvWkLfig4s5szj00/BjgBbB32UErE3irHxLVOYrrDFcFbClMYqoqj2cvgqXKkP+2NHDYOahgK
EC+WVb3VVTndWbU5RTdCUnrwWKtSXDG17QKnmacY1Ik1tabXpQ2Ihkg5jIoyPb5FjzHf4MkejoaL
QdY3GMppqkqBD1j5JdTH9DPE8+loKuWeCdqJ9tbYMRItF2IOhv9irUO8evM7JnfTIlKs6nlgrRoW
lybMxlOQcV63utyVrlJEBSPvrewMp7jekhGHmo8kWJOB5n4YIvgZ7Fhddtu1wsRWORihsTQ5+8k0
Ef2nVmR9SiNR7JMgUGfo8dUJHUZziyjlvqrIavf9oIMDpM07F54GAm7EZ4EyL7lljO8+biS0cdN0
pZKmPxIKOm2WidND6dj59WyiYUWBTtymQUyjlzl99QzJ1TxWKT49Ts7WPkyFCHAElnZ+yBI10mb2
+rWDP+BRg4m3teeF7FMk8+3MlckOK0mbDYufaPRYhjZ3WAbROev9IplsXMYDYgznHUGRxWoUqeL6
0apTFbd7TjeiRFB2H1Att4C1E/gqgaaebc5Hj73jswC2dUJPpy4Dldiz33eAkmYWWpQ2FQqfsiII
CKT1mui1cK/4AlZg4wgxzqznmF0XgVKh2sPCxXREPDDNBjkCeAYFIn1C5pgJYvwxBwMrYeX4A+Jj
Pgy6z0J9tHgiQLUEU3kgWS7aTJGj79xaMXMuLTVdUE+Jk9EljOfmrqsbvGt1hjAGp5Hck4tBq4TA
p7sZmMjdRbNJbsZs6mzpAj8lbWbGdHTdTWNQb6hEyLFtSVty2AfEBk5RrHanPMz0C+FZ85NtCtsh
Pyjry33HY/Kc1qb2ELmWmHdRjqiWnTQGDtPWlH5Xg6OnUZikK9stqWk68VlNLwV/swpQISfE4Gah
WTCFH8dtHpBc6xm6ErcysJE5S2nvNNZC3HZDpUGCMFs22nF5iSRJgXzIokPpqpPTZQM42xkYkbM9
m8x8ow8qvohuAC+gDfkpRRoDLAlUCep2fkVAnlUVbrM5cADgTGG7wR0qHjXdyC9p3y2Gw1a7U2Yh
OZTgmjDFxIFGU+YOB8vszYMBfOKrPbn+baBTjnpT2coHzIYtCoa0lTpTbwD5dISCmgZ9Z31dmQ79
BJPRwFwhh5bJTtjd+N4JGxiWg02fIbhIbzAnT8cujfGux9GC2xibhvJBGmZxPUtd3BaWpI7IZxzP
Zhg0Ow16CB0wagE4K4PIaDBwxqzgeI8D53Cgf24ZGuOHdIcc7wOiLs1wahSA0SITjQdH3XBxTWdZ
2ZWP5nNG+phYNZWhVscuNngpl8oTOX/DDvpkwHW7adOYa86qKI9SLEY68rhenicisvR16yRsVkpQ
ZTu3yeyDT6IgXJEhSa+AL9hnra/gR6aI0TCWTMrLAhPD6xhCD5dVl5Fn2bQtVLhWHODdUK7FuROd
yPZszpkj6ueqHeEA9KqHpoDW565o5KMd2dG95Wbjp9KxqjcabLJR+O7lvvfH4cvvlyb/wTDrfxFn
2PgliHVVd/mX6IeS5F8cVt38g72rMixuw6Ui4dn/11hKV38gCXRcqkhG5Axw/7skMf9g5a40yBeu
0qWjdP7or5KEv6NRbLowUw1gZpQ5v1OSfBsQfwfqZl7G6EsahqFcSiDwxT9WJjMERsiYQ3aYI5ai
RvAokGFuKFjwFbnT04AUbeXG56Q/lFqWHIg5jvbzXF7RjP9DJf3jLNj+851QaknW1HL53D++k64J
STMGuXcok+HAuYt7WKrok4ka4s/K+d/W7H/7ofkOJUM6W1EO/lSO4ZY1tDCDFtdqPqdXzqpInkd2
x3tI4Pq29LFEJcGAB2rJEZijAoUw+7btLCk09I4sz+8K2L9ZLqifVuffPrzi10BxKk1JZUcJ+n2B
GOkNhHbTJdq1EqiTJrhQ/t5x9fy+x3W5ScL5lHRtjNFSJySdQ99UXkF7dnJRY+1Y7WSnaQTWwoY3
uHND8zVoJkaHhz5tthhytk3Ub3w3fkW1oacAIMPmw8eIB1wia5JVOZ1Vu5NQ2PddJRHLISmuhPXc
zZm1mRdsU5cdI2GD3Hjs0MSACRPjFatmBiOFvKj44IIg+qrLAZ2scrq35UBstfiqI/cMF41gmRrM
Z23UMDHhlSJVvRtP7FECQn42uNAPwqGBzJNwJQN8SX46XxV9d7Ds1n8rZgiVfdrf66zGT6oQ1Y2T
IbpuJ926Cas6ZiMbEqPdoygP57LytLCe3sJ5Tp+LyN6YPVgAcwrBvBToo6vsUlnzJSdTGLQXrpyJ
OZDpS/CIDstRYhMb27pYoQsC14V1kGG7caxFT9Pd+Hb5OBih2jDbQfkX89xcE/OdhOwKQxiRrMu8
PCMwsh7CemMCO12j0fdPdg30jHMAUUMJ+4RgispaO32qbft0/hyTr07gTeXnFJswxASLTRiFzTHv
tOm2aPXnQhbmuqu1Y61KcRH1/IGJILiy0ehTjLhISgOy3IDcrlCDxetxkTfEkz7uMnSHhPMhc7LS
UHmVX+BBqPHoZUFC0RVl1rp0F/zUYsMrjPq6SSGKwhDegQd8j93yysi4MWbzkUXdMWf3Ysgo2UxZ
9tmwtac6bF+w7ag1MOBp5UwWbiRriPZ5hgQ70DCqFkQ1nxgLgL4o+b2GTa7tJy1DzsaKEDweZo+k
dqpL0pKMTrH+EIQVgxpThGdfzvFdYVDEtqnuvjEAEjduBl5gZbcstBoxOEdb1eF748vmGiyuDdwC
4+bK4iBmdBe7pwBH/ZH/sXjW+3Z4CAWXfTyL4FmvGBMZoEeglBfm9IbbUl4ZsRZeu1ptej4KHDLx
mK4yCRF8aXYi3Xu3D7FtpYj8sQnqmNGQZL65GYkcm3KU+SHNy/4GF/J4cC1ABK2ZlkfCM51Da4Nf
GAIx3LWqmTOPzqtiuRolr3k8zV/xuPoYAWERT0b+LjvdetY0Vb+CXcxvehfFSkdsyt0wBsMlI7/g
Emkw5bJE9JeOPOtgNZCvcmLZ5p6b0i5209w6Brw+EhqunKlu9+WkTY9lFRk3MDP6ixlPmMyC4T1p
rCpbSTsbvqD7uFhdHjLF0bHQVRA+YXLvdahb4Qgkr1ZiZSBbeK9M7aMj9eCVGeCrOZbXcFipPcpN
iM97F1diUa/0UUu/w6au+ZwPnF3gMzalS/LEnI1PqCb8fa1347M96se2l/bNnD9by8+XM7EkXUeT
kZ5K5rucTM2joVOQdZNDlgjMM6EuujBfiMNLWNlH4KObxcQg+6HyHPV5sidt16rqg6/E8JAmbMAe
dJtUUVWXdGwAVlYMY0l4aeutHOne2mNfjVvYXHPeXvv9vCeL3YOoSr/JNYkdcdWJB18rTzLbmSh9
OWl1wiPUW+q33brVXfhQkaePWx2TwiqK5dEBukf823MJMt/IYQGBBhMhMdT9oRsg+wbGKRrnbQlp
YAhtby62Q/lc9SfYHQyY8XUiZ2AiB0kJ24HZvXdDbq/6pN3NlXioOEqQsQ5yn9i4zph/dX13kQh/
4/hIVLAXxDb+cGbm5msImKPowj35jYRZsh/fN5i00f6uY8z8jLRzeQgblJczeg5AA/vA6PazcY/J
BHeRWDX9V0EK2WaCmR1ULcIHZq1adwqgkA4EV/qRf9OpemfWmDBCAEhgidECYd8ld3RFXquNMos4
yZyo1D7cxC5FrV3gWkbVzvxT1GoVabcBbEDXKPWNtTxp5nmXTg82B1oXX8elOtHrrtL+IQ2jN8P5
YhWkaxG8m+5KEAeeH8ZX9XjBfnAvxsreMHdkCaGLm1AiGShn5zJi4RoD/HGFT+JFhlOitOBe0kNe
1bl+4gD5B6GAqf24k//2LHekbiLHcthpExjx47Nct/WwNwmBOkR4P/sionSCsqHYW1UcHWVtPuU5
QGazEJsgOZKxIzetcl7k1KBeHXdUjNumt9yNi0Lk0A67tMWhlGV5ckWew7xSufTKoPLoTQtv0ERx
hx5Pv+nyquFUVG9ATK+rmaa5iPUX3114IBpgEzZuUIugIKhq21jNY0ygFvK7jnuK6DvwRCyjXIhR
jOb722XRQwaAs45JI/JG6VzRPsvNYPjFU90qIn26Pv8kG4H+NC6OkxE+aKQqbs24fxa9WsO5OxKW
xAhfynt9Jt7TdYLwAiDk4o4KzTYibj9ELAVGCJ1bctQ7sXXoUvcsrBCtISteo8ydsHh2jzy7lq4L
3gjh9Po91woetBxKFmbj2iDqfVo+uk3OmKrHnqcHYq3evRsqbOCVPhIA1KScCT0mRo4ihBKf2lSc
IyyIoVt7JIvmZJi5VzWmGScqHzVoamGHgEIaFdbFXdG8W3IQq1lE5KbXSXHoCrIMAw0K5tgQzVnI
PYXqSz+111EivyTxBAbftACOMS5YoLDroVIgtCwGPYosjzLnURgPxmPAI7rWmjfhQz5rqmIBxH6G
48t4raLpbnGN40j0sk6GfFPUwzUhxGezC14A0GnsblgEAvGCd9nAjmVOfV/Xy5guqq4IBUxXDpqL
DQdHsKSN3UhzhiWp+IHCerJ1LhB36rKNFmXOU9tZpL5P8WdZaBIuGepDiAeAFEuK3tlg1pP54K97
GyxKIeURzZm1rob8xSz717Kx1WNRZ2+jpldbYEypFxvNOu+7jePSgpb2yKlibCKcXpMmdwMCRGwt
4yavDjERIkrg+k9QpOnaRrA+5RRhdRKGhifC9kg8lr7i4XUK9ZzVqq952CLvfCFvG6RsQFzEEazW
lQYiSBUt1wBgXa1vydxDRI3H4m6OdXiZ0YCbLt27KevPObobDetCe7BmadeSqfns5PWp0e+lmx+C
8SMI5TmVRGqhME+JXO6Y4gtOtBx69+yZfX1w/PpCm7UpoWZFEgNJGBIadx/QSxSD2uS4Xk3BCh/j
7Wi/GIzBUKhvZAVgn1Ve0zVrKzsX7cYBhj3rB5GOt0jknhzQw6Do3KC4wfAIaHSnzC825Ddj9KS4
INJaoRg3VHJFbXAu4XRZ4dUCq+nq3dQPtC8ky82ehp5fGz8z+ujwf1RJd+6q66TstwUesbn6bDrT
qwpfy+5DgBDtUEEi/LPjj1Zom1S/CfTHuq08wUBQkzd4JL2xxL0iyj1i9CH4iHOGmOHXcUbeGG3L
9iMaRloDMkFhNch+65RHLHrf3AauvmEL3ZdcPMBNlNVeZRnnj956YPRXggn48txgzboRLnfd53T0
bASrGAGPSwQy367bjHej4halVImGq7LA45fyDTOErgv2hy6UPJC4Ujspnpu4vxHzqyNrSU9Qf8UU
9EnAVdtnizyeyG4OHevWqN7NbIbhs0DldmLm30Gbz5L9WvY9+01nQx59Ia11W2OuaH0PaYS3QC0l
MskMH1OFuVk2ewWr263A68ZbKuU7syITILinCNv0jkMMR7ljuuiNBhyEqt+WKAWbNMAr/5LpM+Dn
zezCmOIKTIEpd+Own1yWYeRFJjWVuUTzLF/7oAaXItj3aeeeQJ2AxOR6V2n1k+Wna4Z0Fxkn15qO
YtA02WCep6zGflefyI7gtio8yH37uVebOd6YCrhz4bJaqM9MW49w0NBSnEDxLKfHJQcbZanrWH7W
dQR9LO6tKb/FKnpx69chvw5YbM7Bu1kQ6T5cIlR5ZGB7pgb3bfCxeV3B8NpJ/DirZgZ5lPHlkefO
FrYyU3fHDIXEEgNMUVmXV1BiNrjitV2WRDBenVsYTg+RD3t9MhdfYUcfQbQq+pcW94sRTtuk75kq
z/WaWE+cxxRBY1Y8ZXXwlWjKyxCE8zFKh/tRAXPzdZgURZpkx7JfzHMPE7xBQ/Y3oK6Ua+2EChwP
MeapQDUxts5Ow5YOYx3NiUi/kEqL34g32UZAjqzYUU96U6WMKrPdfzUWInF228mh8uv6asZReUll
5b5UFQiFgHBTerFMYGlUacpLV8E2ayP3gKPcuDGckVA4NuynpDLjHZSE9vTrUYIul1HBvyY6zHBg
nLABQ/+keFbqS7rP96OEshpFNuUyOJQYqjJvsKvxjt6wZeqpIwSidj/6S38yO8D2ylrrb1IdQhOf
KuLwWnoaf+lusqXP8b+1PM7S/eTfGiEEeDRFYumP/KVTUkvPBK9RXo1LH6W+tVQlqpk7wWIKI/fY
fDgiBtWjj4xccdalx6Zu3BPRxOpzY1Oprphm2xdHD9trADDhe+KYztEQ1AxmhK9niQcXNyZBAG/B
3MrHrhXxXUlOxRmsCrev3j0kGi1aUmb1xbEyDR4+veW8dJlzqJqtLxFD0cLo9PgjMZsMDmZxSxAG
W+Ok6O9zw31WmRSrgt3aqlQvsMfZgLfBTdKSgWPiZsyxbcwWGm1FpPBpLGCv270PE4U2J4s3QHsY
XIC60jrSw8OadjfSA55hMuQUbXOvbeznMa15Lhn9SwKmg4szyJGz4KjpXsKp6Yt1Pab2Zob5haJm
StwjNlTdXgFc7JONIzQI8Qs4cRNKdNOrya3c5jbjcrpvlpauWJq7Ymnz7KXhK771fuO3PrBeWkK1
NIdDOBfAGZaOkQVTfwmXNjJdGkoWfcNlyea865Z2Uy2N57y0oPrSjGLfzt97+lNsbf4+W1rWaWle
8ZVU+19fvT9t05cZIGJLalKNZSvL2uXPvwtytCG5TK5GqJlfDKAYTPdlcLJoU5fqgPjIxqpBRFSr
WY+/ftll3vevW+Zbxf7Dy/50ywgrwWJXTWSpVUg6cpO6Sk8aA0ebc/vrV/qbIef3r2T/FHvVkaeL
wIJwjzAc3sAv7Xz4FSyw7A/4CP/wqfQfG5HlJGAFhSVu+S4Zc2Lv+eHb/NdJFZIle0qXE4db3Tmp
5RRql/MImaV76K0hICWW0wqqQXYQ0XKEEUGs75LlXNMGmc9/TmB/S7vwHywI/jN5w/+iNYLi9/3v
lQ3r1+yt+Ih+0Lcuf+MvfauG/YsJsTRJMvvT4fXXHkGTfzDAdyTGK6TUPKn/e4/AhoEsQeZJumsT
aGjyrPhrjUCcGxIu1OzM/w2lbGn/1hphuW6/u4NgwC6jdJeMCMtinfHtofTdjetWTQb3Yuz23DzQ
Rau0Q1yFgSoacayzfqivOOoKvLIm6DMrg7bspOHTd1/W30zRF53Gz2/CsJFXKBTbUiPo9MfrPXeI
XyAgq91DFFhc0lq6FnBWcS6HE2FrRBtpdIVl/8YFnWIAbwc83z0UmHXd5tFjlgA++PVbwmX303uy
NaWZrHAcdCk8ls2fthronUaUYwmw3NJOtZWInUWaz7yQdiKsspdxWFBYOTEjDL1wwBFoRVRURIjG
4I1K1iQnkZGE9lOX9rBNhGii9TSQRvQ6mFXw1dQdHquQ8OkOkcLZ5c5mMRmuMYvOZFkX3ZkMhe59
KKMayoxiBQvvFeHsvsWYdDfKQqZ7vS2a6mL4yYjssDXcl6kRDiaK+osyZPjVIDgkR9BmaOatygYf
SV5KRbvgKIdxMzmOsHCGFfBfcdhV8T7SK+dKc3sW7+6g60gHE2cMTnowWNmuMMcefELOxGmF37hA
RjiTAH5MUql/2A56YebvIRYcWfOM2UjlZ82mzWqj8tyuDIZV6OMU2qJjzskxMRkNIyEvKsKMp2T4
SKvFjNzb1afAKFhGyxSQ/1YPM/xuIZDgedXWNEOZnxUvorRwm7uNC7/CbGYORP5RIlsYSldkX8kY
T1IQ8n7MoOvdnd6VGABUppUHyQIB1IaS8JZs1CCvjN7R68RF3iyQIGzWfIaReUPOyoS4M7oXmgbu
6XFDxE79NkOngH6ht3W0TwgWKM+xoWflhuEtdQQWaXVgXjBXNw0L8WjtkhycAe4d5DUGjumLHxkt
xutp1CCzRUjdEEII5fmBrx2ANBbZeZgC9Wmo5x5Ab9/XZ6UI2o2c3MIcbkn9aSnS2i2IoPh29nvj
vYZ/djUJ5L4MLIfsUYWAntYoC9lVm1agJd402uIqcrVMrceYeTu/GJQp25wA9k0R6THf/yitk1Qs
1Gh8iyw9YcxA6VjwiwZfRCek8NhlEArrUZ/fumpJsehmckgZFPOiS6HTgb+wh4eytbgZXM3H4m71
U72TvdQcb7CanOt6jvMHTjMCMlyfcRiEKfhZ+LokyIqNyFWrHuYyDeQ5mnIUmDVPOWLHMGnBcO6R
CTCqzgd2Z0OM3LgVZe0DPRjpp7OsJtqBEhNIzxgOaze1QrrT1Jm+MuOczwB+KzAiDoSHjQY2vEDl
gC3Km+ELGjCiC6yH7tiZPbPNqT63kxmYt3jwSNHBgoakUy8np+b9FuazEwLmB1/3VGa0CPHwhUMc
5DSZaZuOIfsrrv37uJPLhunA3uitnGBLGuC5LkMh31sfhE597HwlLwk4EfAihBI6uMODafxqw9Fa
owYnZsDK6m3tDivKY2/yhwn7IfdUlFgezOMPrRzRPLnkyS49V3ScW9x7tX0pAQMRjofKPhtv7bY/
xzaWeV9/IEMZlTPtK7RR3seqjVWyZUGz0ouIRk/blmEZeWH0oLnNXZegb8bsO7LVPdvjfCzKweKW
gMewUki3PH0o9K9tpMYXB3mRxPHnOGa4R+hSdA2/OJCggS6YHmB8t0f+nfjMrvNY2+AbDMD3aL1N
9eAEzH1cEyqKC7vQHTCf5TZw6cLmW9Y64OnKJcllKtZJVZ/0Xks9sw5h84k7rai7laiw/83ubeEM
zQaHF7OKjASCeBw/1xmBGbFT3uoF/QPi3ecmA5ivpdcwGjFSDW2ygwAAYrspfQxUyXzKlbrO5Ys5
IFKJ8M+Rc1QnuvYx06NKPVhP9EfrtICqjQwYbzN+2VNod80FpLW+SrCGIsgtH/3SvHKbdCtmmETM
VzuvU2VFOMKMZRJ8EQKWcESOkw0H0wCPyvgPtHxT3SJte/Rr4xbLxhF10Gs/tkfga+VXOIvJRie6
7xN5vcyeVCQ3yJVQrQ8d5i6tSneGmbmbOjDusg6FjmFhxuun+yYgDCj1nQfspIz2CNAJCP65B369
kgUZgNqwmXTgJluGYGvNKL8G+Fc8W02YEvWtSxI63ECIloxogceWRndwx+m6EaOxgjHoda57C+Dy
eYghCy8RHRwrZ8NAl2xl9/6CdWdRz5AMGHrPrHitN0n7Os/RlVXG1xJX8Dac3p36Qydusmrqi0vg
5JCX0w5LaXF2fKOA6BWDtWncpnoRAz6DAlM2M/e9W/rXhI6B6TKiuX+bJqhldh0Za6vRHkUW7po+
v+pAAn1GOslYrNSMc97NoMe1HnAlux7VXXRWQEEKTq3QTbzNmqLnJF5n6+bMFcgwee6D6pNL8pzt
3NJV2iv4HufSCM4pIAXG0gpWULQptPqYSKactvpkaOO5waK5mWF8Q1nKUaHPxGC4OQPIqIv3AhFW
laRnfD7XUxfEx1m5L/qIAD6S9QCpMiAYTkuacivoEm+1iDjktmRQhViqzc+xX2yRtaVrjrDdWNiP
PlS/C3uMszQKokW08pGoEWzRILtmZs7gDGe1K6M+2lXLuC2Nx7tKQb/inYt6jW36IS9bE6LJEktY
OH76IKC0AlB8mYV7AA70ieX4oe8hSAdWb4Eq0ZeYaDNbmb6JXn1xgtyOWnPjoHQgY0ITpbHnYDWA
sWB8qZ9cK14zjyI/c07CTa33u0rm2aqO3B1PFOCawUGLseUO/tNkaaD4q2ZvoF059aJ5dAuAVxlD
9GYUHRUSEYJEXdzUtm+ykJtPgj82I5zWAKAWgjzPe80aL7GvFckpQ8O4qqT5oNtxytIkwuKr1JoN
W/RBhsypqwu4xehKtXkZ8Con8GD/FXaC07YM7WwH6TWENUzSFLF9ubzIKeOZRF4oNpRsHjZV4EfI
Iyz9nQ94jc0627mGnHmWm4+o8TtKF+drJWoGokYHuD6AZkz66Q7TS4TtGVl5qR31uAGLbYlryjH7
WSbTFznUp7oiviDvxcUPbOdmxM2wR0l65vjNbyKzrN5xHNSrMfWvITCTx1HnW9u0105TPyHX2M7h
CPY7cIkjCjgbqENh0HZ7Hl71undN9Pg+opIJqLeZf22a1GPKran+jIiaoojAoXVhUKUhVUwAtnTl
Q5QPBx1DsEpyHixyeo1FkdyYQXYDzCuWXl0OXGt4soZY+5iIb1PBOzjRsx2HmyHrjlZRP+U8vtaG
6vfohj8mM5t2ra52A6gbbvoZTrZ+XdZu+JJDUa81qhm7BJ2qlVLgTm5XTRYGrx3kXo5986C15nSq
2hmdc+KcJi3YkLXhzUOWPNohBrYJyDFlaNGUT+lYgSWV1UhUCdjz+ItoCnZDscBRtG2zKL4d6gma
xJixyVlnQdzyjE4MY4dTj1I2LSrCHszetifSJwTxAEXmfIrtEXFTkQTNetIa57puB/E1rshR2GsN
dzyxeoj8OqMbmAJJkah13sTmeMioGCl7oOqUO2xjEfUWtEr03kUzvzgwF14ca6QNMMTwKZAObHSi
Nt+sVku/wH0YHyufXVFZIrjG3ZLOZ2MwsBsxNlLoJwxbLUqNsoPJGw8cjT1xy3yXTph4bmur18AV
VO5AF9mNW7NlHJJWEJ4WzQ2Q5Shho7SbjKGEqu6y3VWYkkGgYV300Xy34cbmqy0vuZ2n3C92uGQm
1oulsCub6j7JWuKmbZX3wbbyx+oVALP2jtwcUQw8xehZDxRgLQsLUkKvkWmHPBbJ9dS79XXs1gRz
dnqaiqsMa3i6RQPhyB2WtvG+LDX3sW/JyVlHvoaZBFyBPJFulIxoJzICpnrUzsTKzOD9lm0x7HFi
EMZ1ErQgHGy0EqwVk0DDq9Y57CFGzWlv3GQqqZKFDOS6SYRzG3U+Ufc5oyv2bL4Lt0JoE2cGJRLG
IVNw3RUhEuMjDIf5WRX+UO40XxdfsB/W5jrJw+52igGPeQ1FIDslAjdhbKJHByWP+Dddz7HomFuH
o7iHx/rmh0Z21goX4vegDqOTCWtT2qK7Sc0q/OBO7zrSPu3aX2dahX1Tq534rcs4F9dVZg27dgqy
L7ODsnZlD2PXXdGTWJxUWZb5GyTQCTRcfUikpxJQTPuKpHB2MMCZ43XT4B9E1KWmK6NDwu4N+TDR
nya10hFpFPVb5ZpsuZJ6isV1GRuEPEg/Ytlb9eS25Bm5OMigG8wMhtWV4YpwJjfb+7rlf8oG4a5m
UNOYV2cH9FeiKLHXQzSzYYZ3D8IgjGTk4fBC55DmiWGttEHRNBS+Y74M+A+QFcduYW4S2fUXRE15
7mEgQweEZjkT28bXCeEBE9bNLybM6nuLfHFAD3lAP1L1BvtJN8RWuRdoQyoPM6R80KIyvK/Iw33L
RrC4YYkFlfUhWvsDpAXGykPdVV9gNAChE03mf66NnuXahILwK1ktoADNqOg/Q8gsLc8m/uYTJ1Tc
bjTaGxeSuKZ4loEs5Sw2neq9Twv/S4DyiR26MXDuEY9MMlNFAnzu1WAkgILKiiimbMDbCuwmql6D
KZkeXEhUGjqUyuUJGyRmfmMFMU0wNkYG990c3dZO3y6hxwO0RjRrDQ5WfFNPZmzVw9aBnPwa1Gbi
rllZuScznKdxTWAI2sJutrRPvP4cUzdCYfyHYclPU1hGJLBrTEfi3kUgaTnL7PS7GZIhhcayugP3
mUr/UBAMhNVYJ85vqgPv13OZHyejwCCXl0L3BRngm4R28f9/91JQJB0yXqxmH/Mj2FjaZG1L9h2/
+yrAkMDqMJSyJdPsn14FqbkukUiiq6kNseUhynKTtId/eJXlX/l+9EaeDaMlqkcmX7aGqOvHzyKM
xCxrh+UsGmTUUG4HywQyY3czw3t8jGgfHkgyH69/+7NhZ+ezLZ43KvKfwBMpxULWst3fzxZtHasg
bOtRjJn/919m8dZZJsNNAwv/jx8OIKfbjYmW76OQPYAt8yWSYEzOv36Vv/kK1bdBOXgA27T0n6by
rKFDx+7Z53ZOOICwyaYHy9f7w4QE8qb2MSOTAZUcf/2i//NyNxWmMsITDTYeWGR+/GgugUY8WGE1
SgEqs6Z0Rh+pkIANqt38+qV+WqtwuaP+IwTPRY5k6Aggf3wpM0Z8VGpLL5SK4ouVxMyflGpgPzfK
Fbe91RH1aeRhswU66Iy/f7OZCjYZxDIHNdQ3NfZ3N5sedX0reDTuwRxEx9gdmYVEU/cPuqu/uaX5
PjXH4IZWiivzx89YzaMm4d4QwFTH+hYx6qfAJQTv11/k37yIxX+LxZDfnfPzRwnok7qYYBE4XTmt
O6PUZ6eJf//K4NRgLI+wWEFUc3+6MtpmrCbbqLG9WYqpR9aa110WY6vpouQfFm7/Y2bOSWgbmmMD
pzAxFP78iSLCd7W8ChtyNbV6WFVRwWQoHiZYr1b5/9g7kyW5keVqv4rs7tEGBOaFNjmhJhaHIpvD
BsYusjHPM55eXxSpq0pk/gll/1vJZC276ktGRsDDw4fj57RPioH2ChDRwvoUTjqZ20gt6oceT3G2
Kcg3qm1i01pdcWmn9so3pJWhM6hDqqYtvuUcty2Uy1Fzw5P3lzOB3+zpw1vO82QFPzWdXDZTqhVP
I0cqFn6URR1shzcFiiF7sajoMq00O7u+KbmuBwMJpDcGKh53Qvjh3Rg34n3dOMleFK0LHh8GZLdM
5/syDMVbXU/tO8cgBYjsangE5EjFXmSgGwixhkOFis/KjZYmsHD6DAmoOm0X9g2Q69ja4XCFjajh
RrvC6HeWH+Rvs6FmVAzasPKN6xqoHF82/VN3BaRACCGHa5kMfWl0vLrFJpEO9Hhjf5OjQuHlVeEe
NFNF6Zv/9q+rfFV38H/X+ntb/syfKGD8bN98L18oJp+RmKLqHba/GCf//R/havm9/u57+/3oP4AV
gkzmffeznj78bLqUP/prlET+N/+3//I3Jc3Hqfz5n/96LoDIyr8tiIqjSWVDvDp0+df//mOP3zP+
2FMd/cfD9zw5bgDyR341AB3tD3lP6bGpPIcQ7PIY/uoA2u4f0DjiLWzDUn+1BvOCfOo//+X+gUOk
tUB0wJ9S8Y3/7gCaf9Akk+GJpTout800rukALswDqCs9ezqTOEfmkghIjg2ypLAL6wVoUq3uzfcA
4GExsTRq/w2cGIdXp/Lul5m/5uJaGP+vtRxmoyio0dRc+kcYLpIcgdtxbyMERctCyd/MJWONfl8C
2oiFtvK0nNsblEIOs/44/hPTt0eUlHOoIvZN0aCXNhCpZxlvi5RYWllq4YRetmbbDKmb4Hfk5T4+
RiNiVEAAN90bru++05Sm/gvalu6jPQgN6DZSDG+kajMQI/QJ7f3lcz23OFPzsHHRP2UQafENacZA
BFQp456sIb/RbUkIjJ5ADiIsQjoUHsF3qoidW/RI4+fLSy8e1pd9M/KlglTW4CGV9+R1QC4CDe5w
W4x7mlLZG2FlyY1edtHK863JbusrtymXoU+KICQUygCZX8awXjkxO51ScyraEZQjoGOYKLsHZyhi
r0TD7KmWJhVEOWSLsCMn76wGfCnYsundHPddv+JPz+yYtrDkKoCZFZKpRUzmt0YbjxkoWBhGkp1S
WAokJ0WxQmT28tcsdyzfd+ZyNSbr3MUygSjgf3f4plCqzPMh0xL4caDAAeBmKNM3wHCZvWH0HxWW
drZqa0O0GnzUnLTVVg5fvp/LXwLHlobXAaIGpcLxJzaC2mUuhF/ido11Q7U3+NNoB+Ne6cbgORp6
uF1JNT5cbVcywMEp8cnljOXxoo5TMRxDs3+v+jEf1yV8mNzAu34RPqBuyiHK00VcpqUTqqj9nja7
v0nkNBr+6B8YDHAeC++v4l9x9MdbqekBhUMiDUZ3w3smf+Jt61vpSlZyxizJ54gGCTwlbGEZBaGi
ZfVI5u7HJPF3qMJAsiMyd8WDn7EFnVgCHgvJyka8tdiLnfYkfP6wbxtH32ta0KPu00XFp4lkcGeO
0JtbttGuWOAZPw6fm01SruNmVHOxN6S+0MWsoVGtBtT8DOayEX3E56hZoq/48Ze4eWHtWAKDu1w6
vpUlPdErT5NWpcEoIDyeXURdGXK3SP/uOIWBSPRcqxT0mMPIvVHrqeQrFKjSLST18U+kMZu30MH6
aMUmML/dOoWWhCv2euYcgIgCCpJEKAgPLS7FHEMATpETJXez1e6ywc0PWtG5d4MhwpUPfcb/8CHJ
/KCighOautbxObS92jfFOEx7x0IvTi893pePkdLfaWrwYEJUu4FTbp+V4X2i+NW1PpZKkk2wKyQ3
j6rLAevXH6HvfGhMHeS8B9sMtrPws33hGGvFpJNwBPkRGBawJwk9Qr1xscro1nYble1+hkNuW8Bx
sQE5Qd1/DgZPd5T9ZW/DcDh/4ZFtkcFDN0RRyWJWmpt6vCBsBvOsUNZnYsPW2206pnA8qMQU/aYJ
W1+H+y0UP0qqsPRwkjFlPC21I/DUpQ3o3hpUCKKCBms8CBpmwZ2AKEkAsLe6B0gHBJWkti+e/YAO
8a5z6Iwe0pRu5CZLGpjtY0QKjH1rgkXZQgWvoIkaMW65sSFuiA5+DrbBM2L45XctfSa4ziAnfh8y
mRBvbSRA/rRjhwZ96vjhl6xLNbEVEY/xDrFpqGTblNGqbaPpHcxlqCaJT6B/RxduYdOBeSpHgXNn
wRsYvoOTpZju57ywnHcVZIb6fkJWGsY9Iw6fwVqgSedMAExomk7FTW70NIWAq3dPzajFT4njj6ht
MVEMj4Viu9lT3sdRg/oxJTtYu6EdD3aV0+MiSgo1wdYItBZGiAai121Hg/+tU0cJEqDIgDMhoVM3
djqr+p760IIgzBzl6hbmnPipCCt6QtAext/9lkr0pvaj6Sfs1/CKI0fZ/EQiRTALgNNVb5TAYI6E
1kH0EMPvNWwyvrW5V2RPEB1PirKbxEkMwAzAg4xH0c1BcV+Bly8eTLucu2ljOROy78wPoT/3WNCu
VHddb9ZQl7q9kDzF0MFt046HY2ebpYbGODc/uWV2s1Fvha/k3yy9naFCieDL2pZ57f4VFMiw3GrQ
cdj7Ys6iA3JVKtrBIN4ehU7LsW2ZxQO3ZPvxnpnJ2PnQu1Uf39mtUN47SkKFtfALYikUcdBBdOjT
AdOoiTm2idaqyWZ0mq4/tHUV0SFxAvd7aTHT4sHUxhySAuXcAG6pjZS7PqlQGWSqE6LCvNV8ZCn6
yb9nLgl9+2pOlTuUwhtalUNsIGKNmGBxj8aFSl8Wt9PtRrRw38HSo9d3iqhoe+qc5kfUUcfizsk7
mHf0OalbRLmM7m1GDm3sgkyLArqbSvk5QRIIWe80CNV9HozibdT70cMIOS2UOWGX/00MMH3G2YW5
F5lh8zWYcjhLkKAA7dOKTrek2GoVeBCGUT7RwyJ6bqm3M6GST+135GRMGAZlcL3x54yuAR6AxjVK
I08IwvF3jGUVg9uIwzm+scO2OpggN6ynUVcUHclUJ552VCd8a19LyMy7eZxRSt4YokBHq9U74+Ai
YoGQY2k2LRahNk23VZ0Gbmm1NzIwZnT4OyAKaurcFg54662KUxgYKE8r5bGdYPB8toMKkEkzQji4
ca2u/FRahTV+CYO8eT/2MBIAqtKlrwh1uj1Z6QPAU0wsncsXhjBkQjmE/Vqmeqt3nQlPP6PzLYrW
rf8Z3T84nwlsUucAEF38Kln/X1nhX5pMdP7fuOLb/EeR/2yOgcUvf+Y3stjQ/iAulwVHx7Shuv13
YcGFiIRIiRABTC3kuDJh+l1ZoHygypIySTjUJppqE0n+xhYrGn8fFW3+JSSnPFTE+v9dU/md3l+i
zpXP2avnjpIctQWDapejoiKsO4tQyqzRjDM71zxkWdsyVaUFRA1idof0HibBMjs0yKKNjwMsgtlN
FdLg28KET7/z1Zn9/lmvqw7LUObld9BCQdNEZUyBPR8/u6GtxmPpc416yn3CC5NiyGEq7Okiu1Gl
QoaYAR3FA6VI5Lr8IGjPip2aVuHT5V+yeP8pAhFvQFgscw1Oxlkky6MIQDONjXHgwj4zi6M+p2Yy
fFVwifsOUqOVjZ+cP8uRdLBxSPDAEy9COF84Stsmo3EIW1s8JvTr70NRcXNlIPGoqGNP/zJR5r/s
XENhyvDXhiYWOcnLfql7AW03GFShPHJ88I0IUwvMkQFUJnUPbtqlH6DQz1ai4rOrwLpjOjrMO9R6
jlex9ZxYZ9A41bQuPhdW6u+DtI1XEnJ5WEfGTH9JwA+KKg+neZKDACWEEWyo9EMxNM3doELT0qmp
tR3Htrsu+uXYCH8JFV26PwIyzYWZNC6TOgXB8WFg1uPerBvrHiHY6ONlYzzdEGdF1YieCH2mkwID
Cval29dKfxhsutlWodp3rQL42Uel/evlpU6+kMsoGE6FOJs+Fjs7/kJVEEBIbTbKIZmQWQOhlfFA
wVR2eZWTDQGxosdDBQzqPzK3RdKgz4SRZmH7wJsg9dvXYQXTxNw4RbiVnHI/Lq92uifSUQfmH+Ym
TMoH8t+/yhODOGJG2tL8Q0zMCRClCgq044a2/XT9OjBK2ZD46KpspR6v0491Aate7R/g4cjeOyoy
O7aRqJ///1ZZnF1tM5NglI2PHEHV3RaJOR36iljn8irLL8Q7IJN4UleZUBr6YpUqjHVw1flwsLNy
QpUq6YGSG/mfQci4xNVLybIvaAQHVDl0icfHFudBlsRAs4CMZKRIgQIjdq126hfmUFB8uLzYSzf7
tXNgY3B9mS/lOmqC1sIYssxm7F1tofmbEfc4NGEBcCq0Tf8+0aFS/NOwgLXt5D+QE8tCpEgZSDT7
xw5m8myrhx1aMk4zD+A/fLUbN3Ezl58Ng+IlU6xl3v0ZNUVRPdHGAi9ptwmsecTi5KuGOZTzXge4
977IlAh5SWDT7W1b2dFXDZXxwQNYr4LYr7t6PDCFq+X3UYkyyG2mNpY3h6bbeaU9aNntYCltR0jb
q3V1M4kk/1MAmH2AsT1nzrnVlXFl4vXUGuiD6Yz8yOomMh0Ly+6QuI6DTB0OGYJSG5DVOoX5yDmM
MeQolz+Q/KuOvw9L2RJkwftP30E/toZJYRImEKhRJpWm3Pdkg57fV/MhzxlRVZkEvlcMfa2EeWZ/
RGC8FoAs6D4s3yUa+hWCq810gI5f3UdBx9CMavjajc1IytVdPhWOWt4n/odiKZS4xztsAgrBHPEI
1nvstqM/jLfyHDZ6Fzu7y4d5Zl+AVWBhk55WPriLpUA8W1BcMoeluKFHXpp8tYYxA6PQ6CvUctIh
LL4blRkW4c1wBH2w46VUP2DwFgSdzESGnTul7l2J+PJNlENvxQj4+NntnA5IO2C1qx0INBIOzSM+
PH3jZdCIJEFK1SMfD3UWM0iDeHnJ1H5TTTM42mzo99ceqpR/40Fmv9Rxl8tVjluLouvVQ96WYq+H
1vt6Zlw+S/JsZaXlw+Vw6WhfQJ5nkh7gII/P1HIiBkl8dz6IzvzRUA46tMqUXH23WUSWomlsyixg
YY4E4VbrToV6KEDfbaraouHdhWDuGe14f/nkzu7n1VKLu100VhlE4LMPZY8A80jh2xuZrr/aHNiQ
hJBofCaHYcnjU+Ndzhz4k+fDPGUVjFpt56H2hdhWaBUrZ3dmQ3LuF5kFOBWkDR4v1ZRKPGtVpB4o
v+t7VB3QWDIqc+UWL3MRzMDQQKvQVTN5lPXF1XJrhToC/vLALEsOL5Y16GKTl2r0V61NzV5n1n6t
i3fqOFgSAkzeSaSYuFnHG+M1sdSsstA5pzwIYrO9t9Pwm7Cb+vqPRdpJFGhLGyc1OF4IgHkTIIeh
HizQFh/7Keju+rkNvckOp5XbdGZPBBgqpsGdBZS4uE2GPsTJDE8SuJPYd2+C0C6FN5otXIuFrvvj
zdXGTh4HGTqla1jRzcVXyzqHGT3kqInT3BFu7OprO6BienmRM6ZxtMgiX45hY490h6aj0GhcQRxU
absKnQKlm+aPes0gwOX1FvPuoDopDthQrZKHYJXwZB1/L0S856q2EYer9Qb6Xv9lPNE3EYqFByoE
2axnuelsp7RDP0EvaRjCOB4C4rbtKn2iEJvcG1FXDHuVD+V/m4y6/Hr5J0qLOX6IiJKQBmcomKzM
XabSkw67ZUmwdWjiIfSipvxi6Qh5XL+IKysDCBpBKLoMj+F3LIvYTMYDcLnqW+bb/kf+X9HKKqdf
F9dCOCSFPh34aBeHrSkpsWSoDIfJTqPNOI+P8VT+8LP5b0RgVt7vFyzk4tzIlQ1b4/Asw1piJbXJ
qBI1BEpV507QM3IqOoWRt7iYH0fRGfOmD7Ni8MqyyYqbAoR18TBmffWmVmtFvAso0qePmV27Vgv/
l17390FSVPDQI9fcbMcugMbdqk0DZULV5B4gRFSOtzHWIjnt5xG9P0uNhFfrZvmUqEb7lqmYVsvg
FAxdtA2h2Vc3IZO/413cRojxzSrCQD9g2y8V2Tap6mcSjFLfRHhSBkSDKf4AjVcirvYiUL7onBLu
EWDzEj0C52tXpLZBSOUY6V5HOwjpGSQ4hIEQ0rVGRtxH0s/TAhpMWxYXyspWeFwqRt2KfPSmiRGA
Cr6WlYD7pOYmUbkq0lx4ReAwPGTHV1rQMA3KTu8PjR3/lSEH/kMMDdOezKHA5TSXDwHdnYcGTu6t
IijJ52i1r/2IU98sm+7km3Qy+RXqwtIHG9b4oIS/KR2jFJJ4t/scMp+2aS0/erz2VClz4sVMiq5y
uwu/nFguwkpN3h+gw4QxriDongN3WnGUZzbEu8mzD15M1yjdHB+qoddKHoPuhxonZizQnMWHGeoP
aAQqsQInOL+USYAPqognW/77V+UNVUmaNigblor79EMASfpGZrJfVWWI/8muQCjiISye0pfX4dVS
jq0B9YggOauaqPEKC2LfEozToxVoEIle/k6niSDfyTLRBgEOA9eS9POv1lLH2PGZb2Et191HtD27
xHmihfHWDEXB/JuxBvI/d47S8dm0P/ERS8DEbNvdRLuFBQu6WbjelDlUY6SvKdYiutOlqK9RLaTA
zBNii8WzXUVGNeUaNG5tSCfKSauYSWsmarIS0tLLx+hyTMduHXgEgEW8OjUP7tbxMdI370JaxOLA
xJutbAazrqr9SFRcbdSuYuKZ962g4yym6HHSZodeMRPC05UlWUDjgn4Tl1ziIPk9x79ipp2tCIj4
DjoMXsycKPNM67htbxmR6VeMVBrGcseU00FdcsFJHxaGY41p0A70iw+oIYltpsNfoSrhGjr49BM6
gr0AmKNcgW9e3LqcecBGgW6RAez6I63U+ibMeaSJna6EPvHyg+UCwCYRHiSBy+LLZLZhSZ9WHEYN
guzUatAiTp1oxU7OnBo4T7pPTLrQhjFkLPLqumk5KAozqpWDIfR8G5Sm8GSl+OoM0AX2xJGBfCJb
NxdvTWQXkDcPTeDR6IGfFFIVUBGBUgyFd9nsTz8PUGqib0xOyL7b4oaZGSzgiDkwYg6e4c5Co2Tf
8Y97a/atqx0VS5HD0DgzeMT0hSUYSaX7kzIHnl7lwtiiLkx0oDQptUtA0dqf3aB1kTfB67K2ydNv
Jpt/8tVGWECqKx1/M2VMfNewIjRbidli1EGqaCQxnIprbYMolPgTA+STUSVb7DAJeeKSORMH1MKg
o5lhH7T9Vfnfk9284MVwvnhFcl1rsQrYCT+yG6od+Wihv24M43Ygv19J2U/8IU1Z8gMGxiDV0WBz
Oj4zQko3RFwPOmp4DiDj0VrN2Vhqq+bbIYv75Jbipqv8bGE+gB8yFR2q4SY682uDayfPG7/jZY6G
lrANbGq527Kt/T5J+R1G9kCb19wNpvUmdbV3Qw6zk+U2xYqdnjlfA5cFVZkLgIpY63jnADjMdrIo
VuijU3k9eqCHdoQn4fLFO1nF4pXRyXepV3Al7MUqVt5ruaXmltdllQrctOJGDEO+YpHydI58PKtg
JNw6NsI84+I9YcqzbDN3Nr2yQ3agjhx7O4j6R54Wyu7yfs6tZFMuoJ5ENYl4/PjUhqzSsnyiF21n
4gc8lf7nwobkNEazZ8Uy5cks94R/ZyxGjschhHa8UqWEtYCSRPfCgqn4dCyi3cgE4FaFDvAJdXLr
Xlen6mEEk7W/fo8MMMiCGUUsexkjlJDB9CMSkJ5orJTEJnBu+inL4UWBlvXyUnITJ5u0gQnTAGaL
5mKToyNmvVNZKhy05M3kDuq2oKf0KVSq9M6a++T58npnzNGhfoooDIRprLf4fO08oGduVrrn6EoL
rA2GYH00i5VE/aWQvtgWDphqBr1TuvjLwSYI3ntf6NSTWtQ44q1VJrYKb1fV1QijZlK6dMhDoq+0
dNODGlTm42xO1ec5Mors1s4yOLXwsDNTe0ABnhltyiSTjVogDwbpZffWTJt+DXNwxrJlCIM7JN/H
ty9SFFP3e4M2rPCUbGy90ketLWTI+t5sDOda10PqzeyKvK2yqbxMmhGycWxnHoTnK10KumBqbywl
UW8vf+tzG6JUSb0cp2AAYzm+QJBUNUJzKoOij5ZvuiBzN7lJkQpilfjmHywl3Ru3Biq+pZdryIiz
SCsND8hfvkv1BKYhhmQgyhiuTVc5Oq6JrLkRQFNrOt5U2Nf16IvMgAfJmu8q5o0ZZNeylbjs3NEB
QKIKQABI3LxYJU6QP3OEAp3GBA8DwrzIrqkh3G1hqqy4uSVsm+3wv9AiYnkmFadlp2iCmXtwm9jw
4sJqD8MADT9qIxpsJBqkZ9qY3yuJXjxYzRx/jIt6egsmv9jZ0JaC0oQCiMTMuN4r0SjgIeaMCXGW
ozHINU6BT5jlwS8XvTXMEbVBpRpveGaCbT4r7cojecYLysYEB830pZyxOv6ouUg1FEki09MSBCLr
GRYkW9l1kVbs4ij6cdlWz7lAOXtKeA/8gbbI8WLohXdQsAemF9J/o8ke6h/a2PVXtnTOglwZu5ET
MfazvBGIfedzQBERWGadPfaz2exKKsTQOyDOd/WGXCGIMpieYNRl+fgHbt5D881SdtpaXqak2E6u
WysZxEmAZqGTxSsFEM1yTYzi+NgMBOyQzcOb5BDA7QrYO/YGcj4fZz0rbovQKO9jq1jrLZ6JAWTP
RVZ7CYDJko4XBafvwJmWWN6YzJB/xF1X/sVQStzAvjHWNWNhTtIjpSD876odz18vH+yZb0hK5vJg
wmtNYrGIqiCOdJiXMojdRIuOPFxzT2jzGB5qAdX+8lLyr1o8mAwMSKyMiQsADXS80bGoZ9APbJSv
6Zj7pkIGa5u0tP7vC6A6qDMlyLlu6lh07xxjaEavKvskOFz+FWePG0E2m4yD/GY5vBAWedEWaFx5
Fjwz0EumfpfuknQO36hMzhSb2q66DwTp5c4ec31l8XOnzedkSEd2zalwHR8BIMYKierS9vpWNF4D
O9ONqljWAVnyeOW0z7gAlET+Z6mFLTd931Kra2z4vmC9V2cUESD6KXaXT/PcKjD+2HDdWoSRy0Q4
GmZoXWgCeaDUpxuEo91bEUO88g9WIYaQs03SchZ7iRCQbJyUb+ZmxnTb6PEXWbZaufxnt/JqEfnt
XlVDBn2266kcLc8MdeOgmuOTCk3Oylc552EcBsFoH9MDtZZE1TrcX40hsT3J0D7gvxGFS6oHqmLh
Jhii70aXdCsmd25bjCQ5Do8vKMzlrWOwNKrrnOQMHHD0mdp+8jDQLctXwr1zlu2CdQZAS7PwpMQO
jV6kx1HKMpE93llk0Ztq9iESVAuxsqPTpXg9QUfLMg8T80ubC3I9s2H5tDxUkNqDRPTuMupWG2D5
Py7b3dmViFdoxhCOUVQ6NokxbMcR9jwTDsCh2lu5ouwmrbJ3bZWvNQ8s/qpj58imELEGK84jREJ4
vFSqa3M88pJ7E4ysn0buGkyAGvIVnSYO0MtFVwfOrMdKOELkDE7Q32lROzNPKc44UdsPskO4o2ox
PPYgglds/tQCXzpZKngk4AwIbx5vzSatzNKswDTiNLxRK2Yl3LRQd5e/1dlVpMolmRg7W94sey7V
uoE1x4uDZLrp1Kx/Axvu2hzn6RtGjUMwlibTZiKERRQXx6reyIqtpyG9g9KhrW7bIei9HMncQzr0
8GmNTb1tapTEBo1i0+VNnrMSWjG/UBpU4OQhvPJRdqtQqbUHfFQ6aNscOOFGbbrqDZJhFbpIib8S
uJ8+li6XTMCno/KWQM1yvB7qQwWqv5rpmU4NXGgs1AIOryhIftQ9dStY1CbnPYhA/xFaY3vNp5w6
S7m6VHBViWNpCR2vrsHF4LjtwPVzzam/TVyrHm5h7TYyD/Jm9JDazrV+2FNDKnb5nM8Yk2zxM0VL
ggSwYPFOo+TN+CmZh4fiprNzrdJH5ihZ6/WfcS8vs8D4ZRmMLKv8RpwweJGGptewVQwHzIjIDW0r
2jZfMZxzS8H3hCOTj84LY/1rw+lDSJFSU7CheLBLhgrT/Nad3fkpnMp05SE9u5YM8ahgSrTE4r5H
SUYiWGeWF/r6vE0VWFWjgSevRJ7vn2wL8CEQH9DEWOixheQQTYONLi2vqtURYmTY0pOK8MqmvrFi
EueuAuQRVHuARwljSYQEQbLbCL0m0mnt6Y0IBrETfqBve3SsPxlGXt5UmT5vIgg3V5q954yRajHR
APVIcqDFeU6q74t+Im6GeQxpNmjZvdhSrxzqlfk59WEmycAdkIYs4+K0tLNootPhab2kUB0auMEH
ZJ+uv1jUojFF6lAApBYvKllFF1apaXppHUdva8PI3iharz9dvwpjwzw7L7K/y70MTmgYuGrDC5SA
EQ11iHZWotYrzvGMnVtymF86ZLhelk4i70r4mlXUPxjhDLdkMPD+gfLFBOarj40njfADnQrJJkUE
fGzntFEjustN7LlFihLXECKMlY9rhdoTQ2MVAx4ieuFQQpyoTRDiCx40O/RwStXNwOD8zp2dZKW6
dXJsrCIDUdlKBU+2HLMKGqHChz6FHoFXn0qu3PZ5qBCOSiO1uboxLBeThHq0ysAVLKsu/ZA0jFkB
Cqv8qHjOOlllR3xprbNzWuACGcGp0Q+E/IdkWj7crx7mAnYHF7XdyBtlVfhT5cS2Bj13VE3xn4ru
BggiKm1c/V2WgW1utKkYUTgzW73aV8x5jjfm7KvKIR57K3o7oc1dfbl8I5YULTBOCHjcaMQSgdn0
ghYvGuqLqDM2GGsFa/4+0+Mh/6lPdq0jKDL2Wr0NK7NXP81cqfrAOOsUP8H0H+kf2nzsB3QyLFie
V7z3KbKQUXs8ASYNBF/GEcenVsVol0KYHHnAdKNx17UVk9wwuPrTBwqGjvUhcpr+uYaxXPucKnFf
fSkZyIYqGgnX6AH4aAy9cKj51t0cERfeazZCWysguZOIj9/IL4NMkMovIdAi4lMqpwsLU428AE3I
Yh/5gdYjkdEj3ZcD3cjfaXmGQhyFCrTA0Y0Y+50dDujkrXxAuc5RgkByTbkWNwPMAQz64qkTjHxU
ddYnXpEUbY0CLFa9cXTfT78ixTvaHzVkRwb430UUh2i857qZfi8KtfqrykGFavvLv+ckEuXnUM3F
HUCmB35gcSxJpMKQ6RSJJ8wJhewQTfXtPPvaW+a6pzctdGkrxnLqnGjeypeXiILW97JQBeijc+AM
gMpbMYO3yNelz1j61fUM2SKW9G/ArmkrLIFxoCHpP4dpRuEU+UnhZgjbQpV8uHx4p6R49KJBOUHh
AZKEKYbFbSzi2bBbhDRgdEioKqZWBIl11SGSgBBthLbMjTnZSHmYqa+Z95TCyvTW4KI8d3k552/H
TOjzTeH0iDAEtq0wkiTCLtuJVu+rfaxoBp8exm/G1Hu9teu1WOH0TtDt5YwAdFD+JcM+vreo/vgW
7KiZF1lB4cJmHCCCEWS+qW59p2SuRaoG93tFpEG1B9GK4qOmj4ayYhKnLwl5K8giOj+U8mjwH/8M
l9KzMRHXeh3K8TdD3TxXrmTuH9S1TOSMtQNmomHFG0KcuRyVbdV+jpknQJmit7JPTHuGuxJ6m0+J
mCykShBMuGwgZ4zdEfSEyXoMTH5ZiJ6TrCrrOUg8dADDd+3km/Meobw5vf4WUxuSXXtGP5mBkvt+
9WzRf46DIUZ/0QRHsp9UCy2bOE6mhzFu5299mqxVJU8/GZ/K5HYROcn0WW781YLoIMFXbcyFV0Eq
/jjqk7I3U1oGuZSYuHyG55YCtQs4knsM89rCSAfhYqRzXHidFYV7a3KQ4ZwLk0G/Ps6vDQVBJhA9
U33QpVDWcmqnCuo+QFGvkOqPzWaCURQmFyYbWxLJlYfg7LZeLSXv5qsTzBRlnkzkkr1qzu1tLgaE
AQYBoceomisneGr17IoZDW44ATsEY8dLjSPpQmHVhYeCV7XtzPQu0RA/ogqBqkpiTyvLnRq9XA6q
BMZdiKGW/IMGWmcl1aEC/Yl4vo8bpgnIUJuV8PMU+yy/1atlFl6jm4kpRhgmmUOqw10Dif53Z5z6
3WwE1SalKbfVidiGTWDF0x1UzO23IUudlb2e+4r0QUiOqTKQQywu3pSgzE3PEYOZo+5tOoGCn+Dp
voHnvdxffw8A8GkU3gjtjWWaMoUFYEM/kUlj/I6B19rTamDW/eis0Y+dsxdAi1BocsSSg/nYXiqV
rJiiWerNlVVtSsdPtunc3CkqkH7VL39cvy/Q1mQQtK9ZcXGEbksTySrR9lB6U+zUaNJu1LzLbtpe
hCtHeM4yXy+1MBmkvm3fKkL53nW4/gkYarbrmz61VvzIuRMExmqCt+W5sZalE1urXZiig8xj1jf4
SKGh/ruFnuMglGa81+LeOlw+w5OiBh/KhDZBwpJpry7PcFbigJEPzrBEbWenAJO/tXO/fte4avCT
EG9+q3d9f4cAoHltUUOuTEcC4AbmB8zq2FZGPYrHTsEqa7ezH/QxgnBkhOhvjaP73KeTLCuMqIK5
pu9+vM6cK2ZowiziTSHKo4btg0Nt42nlHKUBHAfnGDyITJn9MVmxvM51WVCAzWxWYc87vTGtjxM3
/4OmoYxsJSjJZKUDgfzlr3dub0CPiFKJgehbL+6bbk4mU8tW6mkKEMqaRua+JoX+eHmVc66KhgSN
fnJ2gtXFPUsTA16AhL3lcd98h6NrTL+HAUCld1Tbo2R3zWowL2H3mAOgDItpcPDCx9+LoRRI6+1u
eFAy5u1tExIUFFw8NPJq7/JKi4fg11IURMnugBXwf+XxvnpJKSarJfd5fPCrklkkfyrfx+lXkTom
kkZlPH6xuwBVLwRjnGrT82E3Zgg92MqvOD7e//4VMrGjxA7acPErVN9wELsIxwfRNzBiJK7b7Usr
dN+YIjMfokD7Vupi7DcRjKNf4qS6DVXnowWjGWRfTnPAX4C2DIy29KKK2awVEzuO9H/9OorTdG74
Jz3rRRDVTXFgmbBjIu7YCfPOLLve3FYpe9nAyjULpJ3qj6LyRbgzlHSINilqQNOKrzj3IyhvEaHK
ajLtl+MPFZl24fZKOz5gPIg9WE4LnZVV+SgfzdbWcZNuWwXq37Vdp98Gp6UfePkbHXvlX4eAReJC
JD09Gdvx+nnr1OjTzeND1JW3Rp+OjwKBoG0mSuOmQmXz8mrHPvn3aqQaEllDgrhkBM/KxsjtOJ4e
6ixsbtXKZ7IddrAIkacpeHRUePQQ2mwe0Bry10haFqDGl8XxKBBQUU6X9dOFu/SpHdBayacH+ngw
QCWJuZ0hv9uMsVK+U3yKHnqLUP22qozK2QR5XTy56HAlKKl1jdgVRlU86PDeekHaDXsm9b7nxVxs
9bxcK0DIe/E/LvfXLwUya0uZDoKK5ci3w0iBmKZmenD5Noeu1hupnGisOIkzpkdZXPoj7icdqEW9
WmdqvSzCaHqYijx8VATFsSoPtN2Yz8a+G5Jp3xZm9aHvkvovyCC7z5dtYcFJ+XuXktqIKAcKieXD
ktn65JYB34Mp6dGbBwAJQgVVSsNWtgL87klHj+FjgEulKJV2WydAwzNMI+MQjYq9s6GyRHAMBrw4
gaHVqVcrrNL4l9+Bhqgsg5vMeCwddkMzsPaneXrQEgupxmGan0Z3QMkRbso68AzhN1/SVFvRSVkU
XH8dDD6J1hk6vzSyF/FDjWpS2/fT9ICqUbk1uzphWHUY3/I7P2C7zq4ti3wPeaa7M+xG3SLU0X+s
SnO8Y8bQZW7CXpvLPnNvJU0xgxmk1OD7F66yGRJl8qNwfnBHI2436tBX1gZdL42ZkHhMaFHZzUFP
M9SSYG/8dNlQzn0FQnzSNGA48OMuXCRwia4WTjI/NKrW/5z0btwyXzlsmwp1xDJ1wzdpmrj/5COQ
7rqYJ/U3Uvpjx6jADUkhmXKBY3fqw+RoXPWuqVTVS3Khopdj8nrARBip4QG3GX5S6ITmt8mgReYO
kba6gc21cv4swqH8cvlAzvhsOQ0kgzJqDSfZv4uIHAPTeNHANaKJosaI6KAW2imzLHXwBqHQtll5
K895JNJ/WU0RME4sQ03dZ0pWMdvpAVYr/V4ZU+vD3M3ZChJyUcn/ZflUo6VzZn6XZtrxoSMtr6S5
X00PhaAwtPNB/uy1KYDqWRmKJr517Uq8z6vS+NuqQutvxe6K4FBHCmylfSfoSlw+6LM3kTImeHJJ
bfMin/A6jBpNAyZUBSnfWo+tcR+VTKNsSga+xm2TjwmimXxhJ3KTZ9fI4vaQdUL9Nthj9sbq6gD9
cCMJ/hoiwFdrJ3UmtAKqTZUSiKpsz/wXZ+e1JLeRrOEnQgS8uQW6Gz2mh2bIIakbBEVJ8Ci4gnv6
84E65ywb0zEI7oZWF1KI2VUok5X5m82m6L3RwDmwx55xNMwXIU1F9blLluNQmeQRljaXj0Bl6yOC
P/JPCrHhMijaXerFqIJK9NK+LECZfatdMIDiYb3z2NtUgdcvuZayueeppfOQ3f4+WtZgKKpSfdSl
qsp76UXK8wBGMz6bjTkV/pIX+VPFOYpzueKlz9ZUIUlZKNalsd36fdvP46eibzHAVmZAGKip9cVf
vDjMBwf5QtMvCxnJnezk9SK//s3rv/8laZ5QVaMilPCb5644IhxoBLoE9ff2onr95YhCp4qUk42E
z9d1FARCQPeWkYqNYlRljznX43jEhdEo3qlLjRz02+F+ttCvLjEud2CMFsc3REXYXtfxEo6RDEe/
5VFZHEChRt8adO/o6NxjlZef+r69IEs1vlecGZOISUNk99BCtn4upjETj6UxRXuPu1eZBzk0bxJk
+UxKHMhsX/+kySwWLMGN5XHuYBFCKamK49hICitdqSQPioMhe9AaVa4eSqtI5ScNzY3vO/Py6jus
P4LpX/UIkArY4shb/E9p5Xbqo6hTx8ZElC4eztblCaLlhFukqQyPiqUXvNFcfB11p72b8sk9IqMb
PWS9kgW4IRSfpzmtD1if/p62JBuIn0f3HTQvuhyg5taf/8tiTDJVdtHQq48F+3aV/gW/7TuDNPa8
tl7d7WsgJPGgCzBeoBLXgXDPzRcIaMzDiCcoqhg/4mn6orTK340lDnaRneC/7dQUXr9PMZggLCBl
urbk45uEwo6KKXbGRXucsXqugl4q8rMl2ig+zEPUKKiEy/YdOa9SHuY+MzJ/KQ279Oc28fbAda8v
HX6LyTxzlCIDQy3legJmI6lKDdTlIxrIXvNOSUig7jVu0acGMT/vBMAvwVQbm9roSJG8tnyz0tqU
VFB6hu8Ykfnl7aX56hziB1FpXOVTqRWD07r+QbGQej0sjfbYGX3zEHmq/JBZs7f3Ol932eZgQJ+C
/HvFZK4lsuswmuzkJMhDH+dxtP/C+1NtT0mlDDU+ArGFUkkyN+k98twGIjy8yqNgMTr5R4K8ludP
EBV1ePaVXmd+2lU93pFvz8JPTvPV76N/Tn9o1XsDyYm71/Xvc5ZSIQsY8ktWaoV1rEdtVt5DsU4j
89C7Y1X5SA5M83s80UsTaeksVRCTd0hFH0S+wJBXHWVujkWL2PyhyQHJIPVbqc0XiZrKdCjrshhf
QPYizqdbo6I8Y1o+NH+7s1i6iwd51+rpPaYI5jZG5nFP0rCz4IHEvYpmDe6uo1EdELHG29Sel3z6
0/YUI35qWk6sx6rPS2VnRl4f5auEBN3J9bwiKdmqFaW1PekN9f2Lm8+6cxqMRP3LzG3j27QAfQuw
BW003+zg9x5UU8mMr3M2x67fGnG2NlC1BId0U8AefPtLrR/i+kNxza9WkvwPnN2W+wsNP8ratEgu
LeiAd53V93/UUcNe1mxl9N4lzqQaAYr5SX1+O/Cro4v6FopIJBuAsoH6blaIOlNbirEbvsgkQzqy
GevYDYtyKsXRNpvioo5ef0kRGEUIPdH6vYrCq30Kah+UD/+H0gZkdnONFaPgVKWteGkKb2xQYE+H
T/jeyePbo3w9vax+0uGViwDHe8vmcgTXzGSp1aVCmssNDOmN7Qc1n7rxx4y65D8RL5XvNCbz31N2
5AriiqaGjRo3pwNliE0+VLR2rYsUH6d6St27VvGUECqvG5qW2NM8fD2VazagryydVbNyS970hrF0
FSnFZW7s+axT8w0TdUwOb8/k6yjIVFLIJgwFL0zHrk8UJSl00cgOY6q2sAKueecgjLbeyX1fPc8g
Nq5jwI2QbfGqztQPS+Tlei8u0vREqLiTDEe3Mj85w+BBCFRIu98e1qt0ioBc3St/ExQd5O7rYeGc
JGRhAJUm18fyveKVWhxco0S6d7ZSO3pHIpqKj7GSY0jW21y8fwBpTtq9JuerjIrfgdoMQmJwoRAk
2hTYhsUzGm9y6guVXQEYXp+j02K4teZLB/GvnVHfmGaoH3SUUGLhjf5KEkOvRsq0SQPI0tCPVVu2
5wori/MQG3rmazgd7tlR3RgfmEh482StoKa2jPYsF+Zcd1ZziacMyG+Z1cnRy5zuqwVM5Z+3v+mN
pUo+srL1wEWCzd0sVelOdP1UtbloqdH0gWnEdnNQdUml/u1At6aRJssK/acI/aq6kiG5OECmbi5W
naqB4STikdJUg1MIkjpDPk7zTsCbs4goPmjjdbtvbf9o4rhuOo/NRYw82LWhUu/FXC73tkuq+fbY
boZCpgeQBDikVwavTkHqtFhNcxkjTMuCBQxwfWiRtPHuEKYfv74djaL59iLElI00Eg4g/W+6LpsN
oEeiGAGb2JfE9VInxmDE0MQ7+NbloykzcTCsrPji2sqjoo7fMyCXx3LBSWluKOvPZJmBu+TD0yQ9
QP9OVA1/mnSb/x7nKpinHNIM5t53iSwyvzIAMQeFhq2goae5r9dC8w1ZgAUti3nw+8pLvyTa/Nj0
hvPkSVvjka8ovsBq5cHJveJCSXt6wBDAfdemSYuC0jS8X4rhcaj7pPOVqJgvcy6bI1wkN2VZwGBe
5uQLnWgMGo2sk8cYA/HAlPLAHzUg6ap8K7vsyY6q6VyrvcR8naadnzYOisNO3LWXOsK165AZbvkR
AF/7MC55/pBPkRpCa585KVQYY7P7ropcmn1Y1l/cMe5OtcznWiZ3nZ1P8ZeMKv5zpBTTn1pTRvmh
nr38sStdJw7gVXf2EyJzbfrRidLFvq/thcnysmTwPlvtQBaPwiifZ+3OfRqR9hj8QhSre9HsiD9b
bFgQ31DrePKFbKL8NJc2JWo/KfWCL7JUZHbMt1k1FzqW2uLdpzFGzC9ibpwfsDqz9OxOQ65i+lMO
Y5tceq5mfKFVvHzOQlnM6MuKpOnsQGZeUlmBKrV+PFsY6v4zTFbeHN1kSvBcGUjMw15bki5QU5zr
T4vj5uRufWzzImZrtZgemjYLau7G9ARaslmluKfpQZn78rsu21r3VZr6z8PS2vEp0UZ9Cnqnl2kw
9vMEpCBTXRFYbQUp1ZuMvD/26tip+MUMRXMG2pNUD2BItP5s9ak+AZe3y+rTiPt8D0hzGOrRjwoq
4R8kgj3iktWm+lgqmOSG2D6VGNnVWa3rIOaUuPvSF1mrfDKifPynNxFE/FxxHHVlYNJxywNchDvv
lHi5M0BPNMmsB72QsT8baB5TbOOOPS1jNlRHbcxFfuxH6X7TzdJpHgH+y9xva7sWgUcFLD8OVuN9
rKtGzYO0naPSVzrA0b7pxWMR1mNey89mX8zLtxR57PRjU0jxxzAk5BxNk4IJr+qus6GQWHX5Ieqc
UhVYlDvt5NtJSzHNnDMeABbCq3HrZ7nM9EBqsZ7wIkRA6w+jRrPIpzcwGNIfRjoKgTpk8hmUh2ve
IwlYvIzIeXXBAEese19rRW4UPq9P8JhpFsn6k9GVc/ouduHv38dd5M4Xq6sdkGtOHLn9PcAr2V0W
U1AR7XonX4I0tccRdEE7F09RFiXys+IK9R/SdABAKEaZyPcjG1kdXa2ZEZNu1aH9ADat7Z87XAh7
zS+MQh0vDX4khp9EET4MIDXz5d4RmVoHoMoofNuNa7d0jqX0usjPVLT079xlYiG5Q6FguSS9xaD8
3MOvfshn7CM/YPVsoHk7OXHhHLgIBvGXqeSj9znJ+jo5NItd2wFKwLNKKV3K4VBOzvhQTTEIkTm3
3PGvSCtF8aRAGvc+z5YeN4graMWzjlsIF3zaNBkt4izJspe4xTL2hIPYgFKm1mtZEImu+pLMMYqd
lpMm8p2uL3Plq3M+ygcsKao8VMi1lQMvBGv2x1yazgd7NkQfdN6A+57q9GZznPluve8tbZvdm7lT
ykOB15dYb62cxNsqRHwsbHNYwrnpi/Ixinvd8xGV15s72Vr6eAH91KS+tEqVEj0sIcsvq6yNfIGz
kXpIQYXp761V4y1IozJe7hdzTLRQVee6vKPijvG5XCg9+HZWtC8rusDwbSUB86EUqinfr7Bo1dfZ
30BVO68rH6vKMZSPAiHd9gM/pFO+jkNHyuto0ZQcKxa4fXbqwlgO1FJ6/cCndg1/afPlixXXdiT4
vAm2Er1D6TtwOjRVAkB4JVg8G7KOFVSj7KxDWWpze2DRj/LojNnshvU89cVBAeWWvo9sTak4RDP8
xdwyd8ewMQu981seob1f9d3SvJ81U0AXmKJY8aum46zr+MPEee5TM72rNKCbD3y7qTgvCKEX/ujV
5Us8kcqyqRoWa1637YtccfYHgSG55asgLf9o0iT/GrtOpB6d3tLEKc/1PH6oacgMfhLrnPnp5CnN
wUWJFSz07AFP5g3UOX4uKvT/sVa057vUMhM8IjQhtPtZiBSTKmgy39SmNbugsQqrP6vdNJkHqG2t
+lFENf2KfBLIN6UFjRvfreAr+1OZFstxmu3W+pC7/ZzddbnsJ+RcBsWY6K3OSqMHZpJJWDY9PIs/
M1Oa3aVWPKeDNl1gcOjWibtygYXxKFrkNxY/m6u59t2pkkOYTtGinLq6NJc/tczN65M9Rc63QVii
O7hqTLFXVxucHZrejCpMgBXEn0Y7S+DMN2ol+G6LnfqdPpkfl2qpypPFL3xebE103+pFQ/MtUETO
C56joxAntRDpl1RdSnya+wWOQIxa51qlywFp06VEDE8ZtHyVyUrnGkc+3V53UB5jQDzVrRdkU0Wb
fx766VsLUmY6CWhuaTAIbRmCpBo9/RlGnCw/DGYW1a0vrDLNA2TvpHKI6Tq4j8Jqja/LaJnFo9U4
81OZZTH+aYVhDC9NCq7lvkd5SX7t7TmBOh1LpbvTdQ8OZ6pNoDtaF6u1I8S7vAj1Uc3Sw1I3GKHT
fpTLXVR0S/oVgojTnnBSU9MgkpZcLiOmGOMJ87MW9piJxOqTZdTeZ8fMqvYc1ZrePU9UMO1Ar62o
PbdOisFGLSJDOaAS5A4f4mTMilOuuIvywGXSfI11DA0OnsjT4mRTJPlBGSkDtslk0862pBad83hp
xJOeOZXzjecfKYLRO8Z4tIdakRd9LPQqjN2UY2vpRKMc0YIqco4kQ8QXUAzlcNTYnc4Z/0H81MQU
4+0De4xUkG7HsBwXMpW1u0xPK3DLGgv4bjLMJTRrPS7e6UYvUsrz8dDdeV07a/coxzmRP1baEAUz
S5+uwtzkHVR4q7IPqpbXQ1j0mOOF+M7FL5PLsrhn9bu2ryZU1o6ZYxTzQxZ3Q4sAZLmYvsxFkn+M
DCO99KWj1YEdDRnHRmTMxYMba4i82M7YRGe9Xftu3HpGctBLETFa16nej+kSl6fUXPQyNDWSsFMs
PSHv64bs9oj1XqM8lyO134PZdYmS+6mrDiR6WNx50YLOWlLM35EuyLwUTLMSz4EyIPUcZBiyxn6V
F6I5KW1NSxVaeaYFTt/E42HSIkV5MZco/jPOel1/VpKm/aJFWK/GB9Wap+5se+jSPFhJKub7dEy1
r61igvuKJNU63+vsaDqRhNfzO5QfBH86liAfe1143l3sJWnlk+B19RFgtl2daqw1Wz+F9+JxcdXy
xaLud4/pq53dRcvYp0fozFEeTgUr3x/UsR0PRWWVPzQIA9YByPtknoVclM8qCZjjs3QtSEmL5lbB
ZGeGcgFjjVGj0Yj+Xhiwnk8FLJg5mFBSqg6QplYrlqLlGCiwoS2D2FKn8phwHHv3utahuSCiUlZ3
Nusej0utnWYy1bx8r0AjcEnASH8vo6E1xqHgtYftZD7GFn8Xkx0MXU+LZe4Sz7mPqdSbvqIU+rOu
TEZ2Nmuc1H1l5vR5qJfZ9nyzbvN1m5AIh3wpGR0o6wzagygjc37oF+xscGMwktKPrGZinTkLyFa9
8hpOom5qyntkjGpxR8LRI31nwsnytagf/84X3Rmhv5vYiuJTGi++jaFki3dLmRrHcRBN8oG9kA1A
/BMaQDl+uy6PsXIRj5UWT0VY0q/nZkqtscwDGffDByPV8uzPqFkGedA6JUPNvqyb5r2I8+aPOclM
nC3tNKobDgKjd5GLMazYp4iqyOzAWzKLTiMmZjwORbeoCff4PKRPuepJ2s8jvdH7WefRFVIL8aJ3
HgmVcfIm1YsPeZUsHZozThu1lyk1BLkXOBIcN4FjJ+de4IgAisOIHeNg6SkqMYPomuaQlb2z4P4z
kajyj8vuSW0rdPxI4YrhgZzRTe9xKs5eoM/3dG4zZzGfkQ0dq4udjfhA6xkpylcB78Kc6Q0otvd3
RietvxhpYqFFPMoiBVCllrHFQy+LlalFHzCpJd3H0uvQjrNTlPNABi7Nh503+tULHb1/oLmUiiAb
g5NZwU/XpTJAyCoJgltwA+rFZ6tTinPuWe0pImH8opeZvlMav65Q/4xHZRrFpVVnAPUl/TqeVspS
aXGnDJHUVcvnppxF/UXJvAxaWdEupV8ObIy7bliq5HvPo2mP53BdR/rfHwC2a1VFp+lsb0rkcFJg
K89Yowp3tu/VrKufzErsDfNWFIT3qHbDLQOwuwHLYLKWm2m2lCHiTt9NjEroTdCMefvb3Q7Cpqbg
DhxoK+to0IL1LMEpr9S5UQcGz4B76pCROL4d57pq9O+UUblFX3ql8zhb6S9hwHJN0LcNc7UrcDKd
9Yc8Ja3v0ia/ezvUzSGBu8SpEMocvZ3r5cEJqzhJN5YhexBlv0wILJQwrRPx+b8IhCYm2EeMBZyt
buQ0V7VrZgCdyRKioxJX8QUnhmFnd90ajm6AfbcogwFv2AyHq6qY0fwE+I6iWdAnWX2qDGdPTuZm
FAutNHhxK253s4dhbnaVoQLsT4cyebJi5IpRRxzHPczTdTXv33UApA6kqmOiJbPtUTeoiWuZolbU
1IzuUKpmMxxS06yTIJ5qnuSziWTJDlrj1thogNA9QPuHwW1m0OwalyIFBJ5OoZI/yXQ85mlu/hc7
iT9+5cygNoQN4/Wym2gKkFIxMnWAbqvosLlI6fYkQDaN9X8nkJb6CvRA8h4/nOswi4HdKXdgFbaO
fJydkszK9NAkHJ/1uP+k9N2DHEyyDeu8zHMO4CPzdmrNN6cT2AsrH8o/INPrX5B1U2eU2VKFhlH2
x2GB6tUnyl4b8taBAQMJmjz9Xx3Bxeso5eJK1cPvPCwYMOWWunuqG0SVhJ3tCXXeGhBbCwEI0OIw
GzcHraVPGW3htgqzsbZ92doOnU38xd8+LW4OiJckKARrrWhv6titDjZ+HhpWfpe7NMqMKO2xBp9l
RIHRqv5+O9rNMYHAsDhyCedu9vOcqzl0d16iGRQZH2Pw9rGujHnnJr45pv9E2SIYeYbWnWbCwGuo
np0WTZ+OxVpeseW0d+deN2z/XfeARledCYtttm0zYhkE/9osRKgPjvaEw29PQdmJIr+rIxdgkWs8
sy329GJuRUUYmI4j6DLD3q71YjbA8eRKFdYG7hXHfuqz7pMYiuXFXkrvD8otegtsQ9X2cqpb3w+4
yiq0D32FJON6+RMmV/hofL8MkHaKUtVAwcvp94Tpb8ZB6Xzlr0Mh2H5BL8mXnpRdhLi+z4cij7sj
euZyZ+3fPLU4Lgx4Y9xjdFavh4PIa644xkDnFtzJe2lSO41KowkanmyflJL34ZSO6l1RK+M3M4Eu
KpZhDnu3d3Z+yc0P+ssP2RyfgDsaHl/wict5+IoDMMVsT/mYK+2XPh9rf0qnl9/fiACdPRfD159Y
juuRcxgMGQtI8PpvkgPtgMG3umaPcXLrM6JkRq+aLtma+1xHAUbe2DXlwRACxBTURf5NLbz0v9jt
vwbZrEmqKZUNeEuEPGyi42jOXaDBZKMqo+1xWm6OB82kVVoB8bJtVxjpZGrwMClCw1a8zzBwwVjq
UbZzSG6gyP8eKtyk/x9mXS2/4AFjE7KMhs10SBXquwY3qHJ1+CnpH47aHRslfuw7+S6Zej/S+6fC
GA+V8o+w96iNt05RZALWy3wVN9ledbbCY1OhKBp28wgK0hvEnTbk9b1EkXMHjbsu7/+giv4dMHQF
1iMaRDh4bK46VQpLQaOjDAuj/0c1BoXC9HCnVdNLhp3vzl67GQyiB/gJQAzoE1zPrmZPbpVADgoX
p+mozkxCae5GxVmqYMhSfThnOXnZTlJ+azLJL4HXwGrA0GaT7Dnt4PZtPa/U22UJHPxkAto/8TEe
1XFnP9xapOttTi8cqg8omOvxJT1dTnNA1aKc6g7h9kXINrCcakxOb58hN8fkIMW26ohxhm7GNNvo
7hdWVoWghvsPnTkax6IXIphpOe18s5tjQlEScsYqebs9qKPG0ROkp6uw753YN6pYOVlLYe2geW4N
iLtNA4bLkcWlfj1za5NkmPSuCrEnrsJhmpIgHWR7BKm87GSrt0PRC4QURW3ilQCjmPtCLHWFAmJT
mX7cIBkcxEODGA7VecRI3v5UN+aPSVvZr6sfHxN5PTK4C0liuLIKzTzizJ/1OXBHc9l54t4YFC9C
QJyIEoPT2x6P2rigvo4iGnIfNhVWS46ivuukMPRAbad8byOvP3pzakAUQn8Lpj5Fgi2qexoS2gXL
kIV0HArlgh6CG9P2yVvqyk1kFE+i9uzi3OSO3Z6NKHG7nZ12a7wgdzhEAGpCzt4cW7EFMDbTjSxU
y1m+79t5uksVxz3Dg9B+/77mIfCzUkGv8jV3U5sUXUHXO2wsrUzumsoSXzg7kj1h3xtDAiNswCUG
iQ74dHNjj1YH5iDXirCf0SZ3ED8I3dY2giyO91zSbqxJQq1ubKvBBao012uy0Ga7oH9WhJNuMaIB
c2fhTb8thwzinPVIgrdK7b6yiih1W5hTS5SsqMtgyA0rQOGzP/z2/lr9OvE6oAL42ufWlFO7yt8Q
BeXLH8jul4GVR84/b0e59XFWajXvJl5PXCTXM5ZJW6q9AlE+Kr3sGXEiurmF3sq7QpnjD2/HWmd/
s7lI2sgNiYN2zxaUNpPPyXFMi3AAlfCYVC1vXMGXPDXeEB17jach/JNdk/sbQ7RX2XpycW+lu20u
r/Gn0lpKsw40D7S/rM6CyhhRrzKmceeb/XzavhoikdZiJkzHraR0Y1RVN2RRwSND+1PREpS/avv7
ULVf3bF0/AUZlSctMHcumRvLnvKsCwEDoC2o4s1H9GST0iqnf4CRo3NabEWHadA6v59RgXoFMo0O
JsSLbS3YSyS16qEtwtRZcl9dREVTfblLRwpoMJL+i72M9h1CmGCCWTXborAjnQEZVT0P6fyJ905p
m2lQUmqbjm+vyluTx5r8qW0GNHNbdRyhMrkmLhqozMTSR+dR3KHN1e+c63tRNlUKRTWnGLHcIlRr
YZzdKMofDHpYO7y+m1Golf3UdUQgeHP+wYqvy86qOGpr3tJ5R5s/tWR3eHvGbm2otSL3f1E2N/9g
T/x0reDMkNEQAOCy6cqP5VGP6ce+Her1gDgqqIGg0gOZhcr99fE0zFWqOvSjcUeZqNzHjfNSYdj1
4/ejQIalw7HmgZDdrqPUQ48yA6T5MC5ZAhk8lWOapXJnLDcOB2Dj6JfDzac1QCniOkzVwooflVQL
Y9X0K2V+bxegN/sW9JZah7meXRwzP3d2GaKUGbw9xNcvFHtVD4E2p6NVgsDYdWwlTgTqtVjaFAro
iFPeG/mLUSr45yCFV91HJZydnWVy49utsqIUNbkjbco71yF1U/L8ignpSq8/l2U+gVdN+p0E8aet
3/WRS82KG5mBoZr6as270BOlB88m9MAMtCdvzcqCIpZdHiZxWSUHy0ZHLaSnaWdhDxysPRi5jEB2
jQbwTkgfCgieZCroXBeaoZyTAbyKb/Z63p7NcSYfQqO58/zUyYf2IUvV5js9efHPoIGyOtB+5L8v
TS3qfPJfUPFJW4EPKCld5EEZ6QUwMzBb+bETRv6jtlBd3SObv75YHR66Ft+WdGQlHF/PtCR1k5Tv
KPXQrcuCRNgivlMaq0cTvO9jerloc45Bs4zpu96ogXuM47J8inL82kEbYHB9cDTQmaBrq7w/dI2U
hk8JMtYeokGAmNJLozd3VuTrU2T90dDUyAbw4tgK+ZmKMNI4guLQzKrz0CUopFRgKU+qJvOdUK9X
IqFYHmQAq4zztvRn9WjIVr0hQsdo6kMBJC5oh7LduR9vR6FXAeyI7vC28VeIUamnVhGhXSA5A1S+
f0qieo+tcTMKrAWeeasH5TaJAnbDYy51RVjg6PU4e5Z9Qiwq+l2HWsr34BjXWg3MLL7R9Yoyslr1
2oWxwOWbA4HCR0CPecGXd9hzUb65eBHs54DnufOKlVa4TdXIRSDS0xdwiSdVe+7aDIC4Nc5hq0UG
INWu2klFX7/zGB91DLpX3Ctg+6/HV5fNrCNKVYfDOOnPcDPjMyjHGMv22PNjVelOUtCD9BzFOr99
EN8oEPNkXo9gB9wuenvrB/6lEofqRKdEeAaEelQU9TnvRB4HtL+ppYx90301rcj6VibsmPM4qH0a
zEWU2cdpURsn6GhB2DsJ0OurgR8EHwWIAYkd9fHrH9SbTjKBbxIhqBu8SUovQmpYq/rPFMqK01gX
0x9vT8FewE26qmrJagPO4lKd/IMcKutdHI3DR9XK56c42pPuvhltVZ/EtIon/daauNYjq20lw0vy
qv+IkrH8YOLI+WlQ5REQutz5vrf2J65frOe1k02b7Xo2V/RPVSUca+4goi8danXBmKfDj7en8Nbh
SVJkYs3NLqX7fx0F9Q7DjVSOGY0u4TGdcuU5n4zuMk9K/PXtULfmD+qgSsKHnToP0utQUVqbyFq6
hGrr8S+vdauzkqiez4S7oTvF5Q6x+NbQ6OWBoaKoyW222R9egzI4lEuQpaVdwPpw9AAjU+OoqZm1
kzvcGtqKraF4SlIGhf16aEoaDYrlUntP6GrIw2Iu3hRKPBomv/YGJ75XheJlO7f1rQVCPZp0BSUr
jBmM66BJpOh5X9LeKw2Q1X5bOlAIRyDb1aff/3AkGRyphmWxrTfbTCnncZZ5WYeuEpVBbsfxJyuB
2qdgw3dUtGLZGdit2YQBz3WOVw9Nts2Hy5aliQadjdZSSw1KukRNUGnQTErUIO9nPOr2tOVfR+Q2
Z12i4I6Ui72VRU3mZZoxTGNpggn3o8abfYwgfkh7/ixB4O5kEbeioejDwY2EkYsp7fWHa6cm6Y2x
wyx40asscFqU8QaoP39ZSu5+RgbMfv/2B3y9E1gda8MSlApUt+3OqyNRM5NZGwLDN49mp3Yfu3ps
gUnHw+e3Q90aG/LhKAtCwIQXuTlPbKMzOZKtOqxBRz0jr9DnfhSppvB1bsQ7J8/aPYL+633gUtai
o7AWOjWkC6+ns0E6Rk0bPh7ep+nRmsz8sEyLsfPoujWH1LWo1SE9TFFwE4VMHteGbKrD2LKNIVQg
JH4vG0DUByDD2c4HuzUke+198rmo9W+3NoDZYhjofoZJFTlBlIjp0GK8/tt5JlCvX6Js9hl0nqHN
FNGEBt5oh8pMjQMiWnv82NdpGVHwteAT6QaLYl0xv6Qpk7mkbTNNrHajye4QDNC+SC01j6PVig8z
LLkR0E807ZwhN2cQsiW9UA0IxBZoloxY9KDh1ISxEE0DUcayZWDFOA0c3l7wt9YFGlj/H2hz9Asj
NnKzL5uw7KPiXnSWcpTImLx4/a7d7+tck5nkRUCGhSoLnrvXM+nIHAbyYNehNSOhcBR5rQWT1pmH
SlPozcAacE+yMPPQGcplJxu5+RURzeXxz190UK5j2wOCrsg3NBjCWXelof4d10rmT3OP5lp2SuPx
+9vTevP7/RJvc7lJCb8kbYhnR7U8mDB1/VyP9twxbkahroCoB+Y/1FSuRzVUOFVWDh9vGNoKr69G
guAztNPbY7m1RBwUKQC/svy5R6+jOOmiG0WN9FVVyfhMt5CjCoeL55a62PPboW4N6NdQm1NKKgYc
ZpslIss4swID5IYMysaMPv0XcRBkIBsmwwKdej0kzWodcEyyCQse5t8AWOaQ6MYo0Y9vx7l1nZB6
4G/trK1pd3NVKnIaEFXhiFJFM/9Q5AzhLC4Qy1TtxgmVdoa3+HbEWx+LjIIuE44peC1ujqtYs8di
0FkSaAknZ6NqrbMp4ulB73Tr49uhbgyOjrvJFCJxwQmyGRz6plCNeemjZlH3UNDUYVUcxaTwQJ+5
/9GIqP/9XiuNM55mIFZXO/UtrlOqaUGPCNxeWU7ohs4TBFfXVKo9yY4bJUrSKRB7a87IU2grEeOo
kpPInKpQyaX3UattmCFu2jyYiK0+gjVwX/KuyU7mZLshsDvvxZqVdE8Y5ca3pBTA25gKB++o7eMm
NowZfCuwS9Sj0KOUijjNA3RxeOXO9NuvDQb8n1hbb8QKBowjUo2ZRREvgA1uk0dC61haxPDeXjc3
h/Wzc7KijgGbX28+o8JyNk86Ec4F9dDW6qGVxWn0OUrqbGdUN84TxLbXNjbnIyn55oA0xCLRSJsx
eIA/SgoXiY9T7SW/3W1Y7eX/E2VzuaR4izhpKangycw+T46YvqL/5O5st5tjYS3SCgK1jz/B9bRN
yM4ZZs5YLAfacgOx6yidetxJ7m+tfERaAdOw6FdBs83RaJZ8mlpn0cHT+zRbSvtBp7lL7yHxpT3e
N+14GjXsZBAlQsiq7Xcu6hujXDViKbhSPFTRYrkeZduV7dx3rEP4o2m3euWhzlrIutkZ543Di4wO
ssX6ptCADl3Hgb5f224Hsg38VxJ67oLCVae6Pshx4y5qi98XmUfJhScM7q3MKen+Jt5AkRmJsgrc
tpZ/nzJP/ajOi3N4e2vdmr1fo2w+nhr1TtuuNKZkiOqjHOsh6Mv2n98Pgoi9xpaC2MFnuh6KLKb/
4ew8muQ2kij8ixABb65ojyGHIxqtyAuCWq3gvcev369GFzaAaEQrxJuCzC5UVlWal+9JRhFY+UWQ
en/I5d484QxPSxpSFBBs/KgOyAzdLBvyVTb0cZpz1SsgUV76tA0/GN1o7gQcGzEpUHO2hOSLYvJS
NN6fGdqloAi2nkGJP5M47v9Q1NT50bfMvH+2Ck2qD/Gc2C9EtoNzefwht3zQZJVMDlDCIlW6/5Bw
BFjGEGeUsB3tJWcG8lDmEIer3R9FQ6Tw2NiWa8AWCUE0luDVWFxSlpHHQPNApUZZUr5kgal7eaPE
hfvYzMblTvWa0Iq4gErqstnF5FRfhn1METUPpx8Ds5oHaJSSYyhHe9zCWysidabKQgxH0WORTzjw
eySNjLMXTK7+YPxHuWWG+bw2CsUpMDTA/VgVmcv9JkkwZzI2r+GHrSpBE1sbxyHrtdess4OdO2lz
QQQ3lDggplvx/FelQhlRwxQU6dkxG7IZWoHdCFGUMO77hCyI+q9FcRbgzpI8PvSLIQ99J2fIzGYA
12FmXIMAuvE/mVb9P7Lq2KX7q7nOlD4PZRCmIeQhtBK1o8W3dBBJUcKSHYMepD7USq/+kLog2znT
m5/xFyvi//+SsQezFM5pzQKhe4tDt4IH4UWPs2Cner/5HQkPkbQX15OxeI/zagIYUKKyFObQuESG
PNXukJbBGZ6M8U2H//LVpGPjpU5P3KibnX16fNQ27i5Rzqe6zhfVqEnfr7M1O2UKQwa4kB12PhaB
Ep96WZJ/m+rB/JhDJHiyrcK68Jed4PlTDiaFwrbGfBWx6SL0DyMrDRnCBTPqWPWrytDYH5kyGj8K
1G+ev7e4HUEwgwqnt7uEstWSUVWtFIEZdUz5FHVq8SrHqvnt8bfc8Jk7K4u7pAmSUFMSQLAzQ9Ev
gVwFBoPnZR2c/4UdLl/uK6HXu2QRdrqob5KK1WQDtJgaQx+1m0zhZP+LDaJlCf6KLQLstThpZSkX
9kij59K1xSmdSv1kD/F/yqp4HjVEm5eQQyCGgI0sSVYVdVZwBgxFYe68hE31yYdgcifAFp68uLJg
hrRQTWMSSMCh7z3dJgyIOkFMoMkcpbbsPpmzGR6zLp7+erw/IkBaWQI1SdJFMoSxe0tFP/Vq0ShY
qnoIK5g2OmiFrJ3g8oCLK2XOn5F4RD1vj81uuR+1WYFjdITY6eIow1facZdEQoBrNCFILZOjjsrT
8++LycgU95UYsqOVdb+4dHYgU7VArxtxFkOqpg7nyNqNALbWQjkKPK2K6CKliIWVDmyKVrXZxUYS
y7WqrngbtCDZKbBt3L6UU6iNIm0EL/pyLa2ZliWYDqw40K3B1yUbJ4Ph4D+CpCsOsFXYKAkEycEI
Aylz7QrGicdbtuGTFLZViAzpgVCNWGwZbPYKGTmA9nlm1iDrmIFDOW18mapu2DnMG1/0ztQiTiwM
B+rmkAFQZv+so11bPzVe8H9lBIySynMm7tv7besyvUxbukWXSE0rsOzNz14OzOvjj7a5EouylGCt
pmi58I1SaWBACngzczkEqDTwWihE+afHVra2BvpANOxpGoln6n4pWqYhkBbzvZo0yAsXdSbp0Btp
+yGqpeHbY1tbK/pn7pxDxdDeIhmKtEpvBoV0uYXP5KvhiPEyOSi//AsrNNFhQwTAC1rjfkWVNNUl
YAycbYhty1Vg5b0kkzz/+djMxqEC+Ef2DQSQ4Z3lWKzc6mMZRz2xbtxObxAVml3l1nB9+S86Ko+N
m8lhNwmmwqo6JWHYvfSdP0TjztHa+qbchHQ9FOqKRN73qy2bcg6Lwc8u8xj8OcWR8morUbbTPdpa
Kx1TrkEmNkHLLT5p1sjgGzUeLqfTQhdNZhud3P53w2h/C1Xtgxb38PlDKJco8w5Kecs9eck4aKwP
1M0i1hgYou6VLOM4l4Z1JB2TT0FbgAGvkj3x1s1FvgO+6bmAi14skgH/uVRM5rF8o/2rSsdj0UDH
ZDn+H7M1n6VoRLxP+57p6c6p2AhN33sSNAxEFr9UXmo7PxBM4dnFh0U3g+grmL9rFdRONjIg1pew
lWPzHDGkA2WmZEzzzuOw+YV5RkFBU28BZXTvQJCBSNCXOdmF6RLTBXop9QdZSfuTAQJFdR8fmo0s
ng8LwlP0tghOFrdNpBdJZWnEwkokG0dI/rWamaNecwOd1N5KDNigHlvcOh/ieIjCAan2Eq4x+bo6
pwOuOxaCrmGSDGj/fFlr/40dkjUoZsWDvvyMjKB10iTZ2aVXnPxLZvbzwQar+HyN1gIDRgZElq1T
c7zfLL0rNZYD2LeIGN+TjLL8EMTjc1pgYgwS1m/OHMEw7zXR6sLK3ISI4eASBfyWxzQqg4sNFeHn
xzuz5Xi/WhE790vqmZgNbfZeQ4G8ceK/ihLyCccJgh+pP8jP50XQVFM+YoxEQYFjYcrIpK6kjsvm
dI1zHCDZOs4Adp/PVyxgqYjJ0wRh/Ews+JcFyXDIFrnBZ6Ojm/yFlqrvmoWt/e/xZ9s6QnQymPTn
D9W4xeZQ9QhnHtfsAnDmBwOWn5W+cQ5pLfVuPO4hITZCfJZEKcwQQdWKtYOJANlO4bO4TH3zGtql
/1GCn/Y3HkTzC5MCgDy0fudB23IL6h5wn0BqTAV/4eLZUFoSPOf5hY5WdYBGyHDLUJkPAnG8c2a3
VkdFAjScI1a57HiEStJXgQSdnR113ZdIgXLKbVUjODX+7P+nlVXzBJvI06cLF2SwCL0jgcNj3ufe
Tea4H8PBavKrZTflJ/jKrEORQq/72E1W9x5WyJqR66Z+KTCy91YoKdXy1OnZtbO1MX1Vy6Gd3yxE
UIpn9wtD3BgcKzIY5sEWQZ3UgwFvojS9MkRXM6eqhy6aWlB6Js3e67GxJoHxYBgCLCzRzsL1m0hS
hxjO7iu8tY7tyoQl53rU1GdPGEXS92lzSLwtsiXhNr+eY8UA716FyRXXCb18MPzvkNk18M9BGn1I
FLM8Pt6rlcvTb6O9gikCSu6hxScMoeQzxq6Kr0YY1p8dmLr/61dDd2P6wdnBaK+RxDSfgTUJfVti
VtL2+8XlxtRCSl3HV2Vk0lcbjeGlj9XpUz/J3fe60OyTLHXOC+oIzUtetskVVtvoLQCmtLPo9WZy
VcKPLphy2MtlMtBnRuMbWcaih6z15DYpzlEc7/Hnr444FXyyADFSopKqLYsFiHUYfVva0bWWVQmK
kNH+PDj9dAiiuYN9W57eimGWn67dCqv0UcGKUzDkGN5/ZBsqEmoHU3SVu6n+0mny+Lmmyvz22G22
viB2IDIGgb2uv0hIrdupoUfXCjK0Q1K1nVtRtNjZp9V7w1pE/ASVHAecKfvFWsysVILBiK7JYGVv
tRbavps7oZ4Cea+G/xk6ENHH61K3FgafPTkNXoprLA5glPWdoZtlfJ3VRIl+d6Q66V1TqTXtk0Tl
eL7ac6llBw263vnQWb39c9TN2j/ST5H9kwzvbvui0veXLhpbrB/qrIWze/Z7ROA6bkW1o2AfF9kn
ubNjuXIHdcolZGqc1n9VBmcYXlLI+eC6bBMpOsV+1Ne3x0tcn3giOFok4ntSClzeZKTj9SxroQSx
ZjgUB9hlkp8OSqhAbq24+f7Y2CrBEHEPB0zkwihXLFP8cNDKgNQmhomkLM/W3JYvc27Xn+yi6T/o
qS//NQEEo2bs9JfHltcbiVAO7yp8TmDJQL7c+46J2kLcmHJ0RYrDPplNDgAkrvNnn3EaJTypUGnw
JcU4670VI7ErU2lMznjgzO0LSaKanJlugsodcL/iH8FVdMm1MlOQdE8ukJyJtgZnkPMnzvy96Qy1
WBJEKbg6kunLbtJL6jEdeGyffWQdUEqCTwzhXGa7lwEs2rORiW5idNX6xH6jXAT5aRvZ6rntWzBE
jxe1OvEYo5IgRjsY3GUm4X5RlWDzK7Uuukqj8t9ZahnrmpTXwZE+zVK945urg4AtmwcAUh76Mli7
t1U7c1dIhRleC9WvT23qm1euZhTIQD+eHy9r9RRQ+gQYBKUAjTxir4Wb+IUiy1mbcpFNsRJ/RMXA
MD4PiWr/zC3IeQ91J8G+mrdWtoNP3Vgj9Qtmr0gNAQwvDYNYVrNRD6Nr3/TKway5p/vWTg6jPe5R
UawOHGvk2SF2dsDvM+ix+JzISdB64CjYMdR3TQKXta8M/o7Xby0IvyeDp80rKmD3VmCb0+05SOIr
s6khdMcSa9Hk+DQnxR5af70gPhpz6uRuBH40Yu9NDdI8F86kB9cyG/vTjCbu59Sp9yCO6wUR/VtA
J7imqEsuO0CInwdzbYcqPNJJ8mdqk7c7Whl/C2o6vs96IaagThB0HbSU3xXDfwkuc+K8UjYylafJ
+JrVgVd20ec8V35UU/7a1OXT50sXgC5x+3M9rib/5IjqLlMNyqUMW/sqeKAP0KOXXgr57M61sfER
cQiAOQQKuPlSuqsG+IeWA6bk3PqKzOd8A2ueuIrUhjvPyoYl5g1oy4gsgGtx4RQdk1nMJSsIf0yZ
dpjQ9Dig7CBfqGpIO9u1vgtJOPBAuHTZMkbB7v0vR+NiMG3Ia4ugbw8dQzAIaPzXjqVjTRdgx9iG
s3PdivEGYmJFX9ZyTS1Q5QZA2aVBqviTHPXxh1YuptNjD9y0QoLOyK9QzF0CoRVwtJCus09tY06v
ERw5KO7Ee1nu5h6BgCZ0FKw0S8BJyfx2TylZuTg580MuM7uU+iokDv9bVSbS6Y/XtG1NMJUBseI9
WWxTaAcMf5WWAtMiooTKoNTn2XDKc1o+zyVHCkrMJhQAGTRbAU8aTc+lCFjKxQ5r4yWq8viaT/XT
7MbCikiMhCYnYeIig2gix06cGG0bp1eGW5Pr3dmfq3ong1g/ibgZ+GCGWgELkH3ee3foV6MdhInK
dJIgOZQzOWsQ/jGyD6o/5orbZ0ydub5sxdOOq683zKCzBRwaRARjX0v3gANJiuJah8QwDpyXDJIG
tx0d2wvn8mnyP94oICcCxwX6gwfyfpHSiDZFp4/MBdf09xW7NQ6KPfU7Hrg+VQLegkMww0MxaYny
APIpU8d2pksWpIMLIX3pptk07cQwW1Zog4itQpYTaOT9WlAPmSejC2fGeMLhQIKvHuFG36sdrRIG
BsCBW0D4qjAtTup3b0UqJdtp0nFkVELXXmw/N//WO6U85XYRfa/n2T5Cm5//kRbt3gzA2i24MZhT
B2pKvER+dG9ZlgeGmJl7uSC7UF8z6PAJy6zqlJXx04ggcTnxVnFDwRNChnRvKvVra0CJxbg0NiOx
zOYatkt/PL1NTVMd5qizzuLHZId2jJU/Hl9X620EIUeUTjDKf/y5t62rxQz3W2TygCn+XxFzU4dA
bau/nrZCYY7oCVMCuCl+xS+hhiXHVu/nnQHlVGjCSIY0x7c2LlEXemxnY9MANwGsEqUl0GqLGD51
sjisskC75E0on5h+7Y/1NGXHCGzPc6eM11Gg8UBai9tDvCz3S5K6YgpkPYQn0Qr9Gb2uPggOOaKs
O9fTYoP+sWNa7AwrYm5usUFJzdVbAKa6aZMtHZQw1E8hUxQ7VhbX7z9WHGZeKDPKhJ7iw/6yQWUx
z2MYY6XO4+6/zHVZySX2g75Gp0Cd/u4zO9Fu0WQjjPx4xzaX94vhxQEPeF7ABJnlrYTN7UtKKeRr
SxN5xy+2rAgpcdF6EQz6i+UhhinHI4oMt9wimcvbzLmGtTT9fH4tv1pZrEWyqrJosqy6GTqKOWFh
O28xFBrVzmLEP/ML2Ol9r8CIUUMBwMUFtTCjDn4xt1NS3VD2+2C2w5eclR2MrpsRsIPv7/lF8TLS
hibCBTKzsGYHqT/HbdbemHjUxyN4tDJ11WmW9wZqt1yQ6JabEFtUMRZnF/xWq1lF0kJy2gCkyiV4
I2j7FeP0W9hVff5R9sOgPGm5qk/Xx2vc+KIGEC5ABbRfgD8tLuBC7xO07Yru1rTAkw69DDTkbI0Z
9Mp162vGnwli2SC8HlvdWDDOyMwE7EK0oZdM/oWpVLPBk3JL4yB2E8P0L4gY+pFLpCgffKWKX2xJ
b8odsxtnAQiWpin0boUkwiIxn8c6SIZ0xqwqDarbFk70koWz+vnx6jbNgDEU7SW2VF6Ycbq8TBzE
NW+G3/idOzfEJN/CaAr2uFA2DQEipYAPZTXlhvurC+KnXO8jk7PdW5E7BlDjSQijH59eDq0y2kvc
+tySmvgVv1yQ9VSi8QmR5k1Tiw+jZHVXQ5n9y2Mji2iHk814vrhBOAWU65cnO+ks1a+mprqNRpu8
WGXzZ1dV1JvRzXyxU3Uu3/zAN0K0jdRij1t/fQYA5ZGgU9lgRoR3+n6BhaM2LVWn8haXQ/O5LNMc
IVRlmKD8syz0CYygKZ7ser6vV+A1BeSD6G6ZpxtmJluDxnr1gkDkUFHM/1xmjL6cynSYbrrVt0d6
n+2fjz/z1lJtKDHo+gjMqLEI7WoJUU+o+eqbQuO6vsjjBHI00wnDIHxII9XtcrSOd87D+rQDaCHF
4fkRJZflWhkcVewA7u/bFI/1a+l0nfJbDjFB+lFy4LdymRKToisPsVP/5/Fy1wdElGzBOgr3pXK1
OCDgUcyx6bPiFrR+9uJLWUYHo3xyUkrsJbVaMEO0sck+lmr0jAfW5jQMxa2rRuQl1ap6G9pqr1W3
sXViPJbnwYLwzF5qDIMztvM4TYubDF/YC6qszt8Zc+9H0so8AyyUlU/HJywLeINMLY50flkxtfUU
XL6qFrc6GBK40broEkZBvXO7LOLWfz4ewQkXCxw1PLT3h4/BFENvE+jEC3MqDkVgdq7qA9nT0Hn7
NwsSDCdU4rhllvdyLfsKAmcaX3AwurPdDflNS8e9qGFzQbRqmDMGUbzydh7UUAE8Udz8mHgoiOr5
2Ov98Hmoo+b82L03XYL9EWPulOKWpaoqNpDptHE8NRyQPsv8Wj335QjxgjIZ1gfFL9Xnquj/7BZV
bQqZcNKD1b/fLTUoiFMRY7ohHWz9MCDhdgvZij5njpXsOMbW2eV+xC8YqeOBWwRFqDwgXCVPOIaq
9CeYrsxjCKDLffwJt3aLaQBG+Im+hALC/YIaMSwy6kF5gze1+4bWqvm5RxPQCyp5b/p8yxS4eA4U
RxUIp3Zvqpdas6pTTIWk3IcAPVB0c9Hom7o8vD5e1da3+9WU+P+/PNnkZnNFy6+4OVpcFUcq3WZ8
LAkEd56TLTsgQDhSvKAUQxZ7pOTKrIxKUNzMTBvPSWiYl1qH7fXxarY+HGgJoEb0VEQx8341RQWQ
GdFfFAfysvQ/MFOc6weFAQf/ZcjtYC8a3zQHETCNdpzceqet/OXjxfLQ2rk143hTVx4R/AyvsVpl
7qQm6c4B3vp+xIj/TB+K3uL9ypjcgMyj4U7nq83HAj1Bty7b6vj09xNdUZ5BUdaBq/neSlu0DnYq
Dm0rDQYqJl37O+S9av+Rig7K7I+tbbz2QJAIsKmdAmC0xaX16+eLjSBHcpG71bfka5xBvxmokzsh
mJikUnNI9CDZcffVPUhDlulrASITU4/LSk4kMTEBMVx+szJJfjPj17I8lPLcHgeI0k+Pl7dpi/YU
7wiNKkqZ98vrdbWUahuXt+eQqElKu7o8F3nNrjVBrL3VkjXsXLorLyGJIDEkPKVdIPAK9ybLFHV0
nwbOTZ6i6WNKZfiQIvrx2+OFrdyeQEG0c2gnUgjBzr0VyR/11G5TrBRGcFDrVn8tiim/xk417Vwb
W6bEKDtzVVBFMF1xbyoakG22c5jrxzEoXIrf9bkUV3sbR8Fz0PV3qkgBCkCkiPPMG3lvSs57NU/n
JrhVWWpcfUl2XtXOSj/UrSk/G2yKAj6vvujp0PZdfkCtlMPCmozgFsRWeETf+fccRfTz411auZ9Q
8iCUBYoPupXa3f160jz1rajpratqzK+ZoniRP9gu0iVfe8l/sj/AnU5ziAYVuTKqL3RC7o354D1y
DRWPW0x4fzJbP0yR5439Y8Vfe3Jm6N0YJQERQ0MfQpP+3piutIHQlslvsRGrRyRMHXfW8j2g5Htx
/q6ERIYJxJ72FC8wAefiMWGOeSgc8K03W2393k3zrikPYRdl+jU17KbwWvhLxhcAvumxLnnd3HyI
wtcqVFpjB0e+2kuR7HJhqQCJAc0sB7WNWejR2Dafd0Ki9tD5jnwF92d8t+N6/NhAHDPtRDtri1zK
VG1FxCiYTBcvQSlbfpsjWH+LWrP+o0Ea/gPzv1ni2R0i90fgM5GyY3J1eUFWxFynKD860MUtp2Gd
trWNutTTW80EtZtFmXKwR31vUHB1o0CfzAw6aC7wtiCdFs4TNjjx6Bv9bZjoxhCpdC6kHPWhmI09
SuL31+Teg8jZ4ZUiCxNp0XJFdsppCJqqvYVdMH7UlQkdnypsAizK8QcnRQDQVozO1VATvZRqnn8g
b7N+onpsuZGvR08OV3BwqKXBoA3RFfjK1YQuwxwASKusvuV5W38HR6i6tdMmO8663kdyaMAZ72GE
CgDq/njKjeLPoxM0t67Xu/A0mprkdT10Bs8GeyKNJjcThLb035ch5exHCKOGTXuzJaX9lBVGep60
JvmOaK56fHyXrpdECw98FdVAFkY3+X5JjAUM6SD1+a2IIUt2zVkyPjeqPH59bGbtm0Su4AloIVuI
qCyBxVNaaQR6M2ZaUz8QwcBR35HhRjPkwI9Nrc43pQFWIgiZwReTuN+vaJrtijnIYr6hVF65YdkH
bhJryZFmZe2h2fX9sbnVykCLgebl3aNzAlJtEQs1egWIy9G6WzKja5yWrQLDJbQ7PO57EOINUwR4
jHSIWxtC8IX7VV0g25Mx9beiC6ajxUpfu0ypXorSf7poJNDQ9I+pxMM7TrJ7/xHDJjchw4vVW5fB
SAC9W8kUlpntBCbiB9/dIvS1GISih8agODCTReI5m6VTVkqqkg22wTkcfAsx1CT62etIjxl5qX5A
pdvZO11iR1ZWKcTRVBa0TMvcRhs1R5qcUb3Jveaf6rCuTzOy3menSodXZW77FyvXs9faTP2/4PXY
K1isThwFHpBxgp2cjp68bPfqRRkzdOFMN6k25SOE/iMkg83TCRxWyD/glQUHhc8sPi2ITDtNFE5B
k4/5cerNv42mUo+DqezV5JbrITwiURQ0+FCSC5Dtvav4DPanydjIHpM50qeBc+6Vmr7Xwlu6yrsV
KovQCglmoeWDMxLWZk5kz54v26WAt36t9eE3FXiD24bGD1DM58fnenmNCINE5xRrCZp5TxeHDUmG
eLKg3vfSzBzdwArN4zSGlqtr6e9NHn55bG3jI4qhC5X8DQWvFeVgXRmlaSXV6HWM9h/1WvIPbdRW
O1ej2IpfPZ9wB3ofGvEUaLmMl/1xSUTUwO8GL0jy4i+jUPRjMc79Zaz89OpXjfZHGsf5uS12Q/Yt
ywhoUUkSLQ68/95JWs2vMsOKB09X4uo4NnNzVKumOfJzprOdWcVbM8Jn41e18+3xl11emmLNxEU0
buCKEoPl95brdCxnbRh6L2lz+QQUXzog3CC7uT8/ez+jqUVbDckr3i/S1WVkOUbAUNQub72unM2v
UB0w+V0p4dfSGvcm/N7/rfutpOREAVxQ8IsEcnFBO20qh1GvdN6ombGMHuqchV4sNWb/jccxjY6h
PmTxV3uog+A69Vo4u82Yxfar0juhcnBkUEIeQVUgnaZUHoOjoaNR9GQcIz4Icb2A3pMMrkZ8Bl0f
BnUcO485KnAfSAeWn/rYLs5Ol+5Bhdb7jHfB/e2AiSNuWgYyRl9EcYMirhdlZnHoKKV9GLIh5CyV
445LrQ8rpoCkIyfP27+i0EyCUMmZOMelkrL54tit+m1K4yd12mgXAV9FXgR2FjGAsgQtyH5WNHZg
Nl7fOf4hSs30EJh6u7NFq1zw3QwIJ5I+rFCXvT8faq76AIyRj5l1rfgpo2f69xhAodm2cXtKSnN6
CVEEOdOPlk9Va4c3Ixzs67NnFEQcmwZTEK0xpvvvf0PmG/MY23LjJbGcvxp+GX+s1XaklJWNOwQC
G24ihFSIaVgxRGeLOlJkZnFpF5Pjpf2ceGoMlKYypO5itk9jW5iRwPVpgAhZYT6wcKNfioDqnLVN
72e2J6el4gZ1E5+DoPR33qllNCOs8Lxzw4kGNZfcwoqlAwwijPdCqwvO6DTbQJLi4gqptn9umj75
phPweE6WRedyMpPL461bX+yUVBlsE7kgefqyrzlneY/0nW95FXjAj1NnfqiIuG/kNvOZaKE6z72i
fNKYczg+Nrx+n9k8Md4raKYYzl34jOq3jWHMse3pVvpHWMGRDodtArllOrlNIO/FH+szz2GHXp5b
TLT/l08nBD91QvZpeVKUQOEZdIPX8OCcHi/qXevu/lqnOoDXCGY8SgbLqiC1/Qogj6R6qoY6HWjD
0Og94lS5O1qgmLm4nTH8X2NqhQL1cWUXn3K71epbltVFBEqSl4eWeasqn5KstqIbCHX/P0NE98Cd
7LGTrk1d+B/ntIAL2mVKwgjcFFxA4DLw0uwRXa99A9QwsQw07DxV5LT3rklFciILMhSPjg9TJpPf
yhqCXWM6fFKouAznXGoMAAaVRMnJNqdS2ZkxXfsIOTrNC/wTwRxy3PsfMPhzC911oHqpgky1iwRr
a38Lcnv6jz1a1nwI+S7dzgWzchRsCV0oJsFMgeZc3KcSgQFTrW3s1XM6XhInjM4NIIjrY0fZskJ2
KzCVpLgrwsZJ9wuDDlDi6aUU+jfdr7ryAFXClO68DxuGmAhmtgbnZzlLBC4DYK2SzEPipXbJ9Jyc
t6cqqMOvTy9HEP8AgsJbxJT//UbVUd1KYxilHrgMRmKNqTrEETyHj62s7n5qfgwjUTLmnyEaEWv9
5UIu68jQx8GPvGKAkcmMS/VjoUKPoanpk1KGxCDCFIUxge9iMGnR1GrSBBVyM4490ETzUapG/4AI
jfVkXfHdisB1gLegsLikcWvyOizo0kQexipSEyUtqkMyhsXe7bfKvlgOL7RA8FLlYJ/uv1xu92nu
ZHnk9UNt/9Yms35K48q4jLocfBwsqbrQGlWerA6I1Yl4gEIt40kkLPdGqYBXY4zomxei8fqTMY7p
Z2r34YfQ6uMvlWYOb7EJ2eZjHxE+cHcBk36J6hGbJiAfyyKqbPSTriR67GWqlJ39KpJB9XJ7Pm+F
8T8GAEEAgkHS7pfmzDZFWT1KPCuOtJMewHXpK/oeuHbD3/Fzwkjw3fRxl09kGIZJN2VW4lXqMMQX
JML0+awlTRgcMifbha9tmaO6R20dQRversXxsqADsTVpKL2qDnxvGHny7UYJz4CN8p1LdvWyUObl
kmWXgMCSnC8u2WLqy6atysrzHW0ojw5AjPQTAxFmdgC7rCJVGzmlSrg1d/0l0EoIAB9v4HqtCIsA
XKNmJaK8ZYO3L1Wjs5mD8bTemI986b9knu5D2M97Z3x99LDEB30nn6Rzsbgag6DO4S9sKw9yFf9j
KUk6YuyW9RuxuHZMRsO5GtYcPUfdKFIouDR4txmthA1iWSILe5DMRtQWJG7zeGHgsTlUI1jAvkry
nQO38SVBDsNwzAQnHTN9ccr9RPYdxTcLr1IQD6fGos7xYVCHpjkprexLO/Hqxuek40qozGAU527p
pCAEUK9ziDdMLRzOit9OHwDYTG8WU49v5pwqb2g+7emdrWJ0MlJuM6FMQKBOA+j+uCOd2ye538Se
RUrwClubdrL6sbgxYqcEbl6GXfxlzioneC1TyWgubZZZO595fa+RRKI5wsy2aGQuf8LEyLs29LZ0
gzMtQrzcsl0ej73O4oYVnjyuakfo3VOsu19oNak0XaLav81VEL4xXfc7c6zxl8dnb8uI6DyJWjiP
rLwwkqhza1RG6t/yKEvP+ZS2By2BnPWxlbVfakxCABEViAMSm8WeJVwpoarngTcpcFrMsFZ6RcZU
Z2hIe9xGa1NcmpSNRLpPwriEvjtMxeSGNhRexkjYeDDRLYLI2ZCMCD6eARruxytbeyMpDK6PnBRM
7eBh7jdJSqt+Mms79cokVY9ZqmlemsxA64Nx/BghHHdWrNA6lk0wnIZgeJKam4NAtsoTwfQ3FzKV
lHvzWSreXambPfSyUulY6BqwEZ1qR+8iPDHtkemtvQVzFGuYj+TrAum5N5cy3x61VjF7WTrp17B0
7CPSI9Hp8TddbyEjQLSBgIpSEyKIvbfSEjMM6RTOXuCb9EtqzWpcp83oA/lwfO1V/zatWZSw+ILU
vFbF/XZE8VuyJk+Rq+ZimD0qPxVe2qDR9Pvjha0/H28c+mYIIIOLoVN/vzAnygeI9MeeMrhWBdTB
45j5IB1E+GM76yWJt1R3CJt5buCJWtjJweiRqfWe5veyi4hicU3hJzi3nbynKrW1JFI0MtP3+v6S
icdp0HiawY94ltRlV9nJu3MgQXr7eEHiw9wHkuLfJwHUhYrJ6l0rR2nUmF5RPEsGTA9zmJYj0hWi
zA23+TD2Z4J1+cnpY86WAEUTK4PsIJladgitPFRG3y4VLwGpcYwRyz4EdWQdOid5Utv83RQ9XUEg
LfChzsLj6yyb5TmLFE8b6eNOfZqdQ2S5d87Veq/EfUjo+r4msNj3bmGo5QQXsCZ7PZXSUx0ocHqV
056c2qYVIIjwYYtgblncCSMFqp7Alj0r8bvzVBmzq7X1HhfTurgjPpXg2BE4DfqOi8VM8wwHTD/K
3mzVwXjGv/Xo7zHN1PwlH9VWu1hUZPS3Vpr66lDXBhw5vQTlz4mrJxw+pXJXhdcyLzv7GiQGuMzQ
8ENJcuWsagzmNrPU/l2Z8iQ7ydCu8xf6HK2SuAmJTI2mdPZUq7Y+mxibVpDigk95SaoTj2pdExpO
lNzj8XeVOfsXgc/fO0nrq4EJIqpvALF4NKje3vtAQJCatlM3eZYv5Wc5d0TbKLEPWlA9SfKKU4th
JQIXQNCUpJfZH9viR4hxcrHqBVjycmD4DNYpV6vq5u3x/bDx8ahD42uijQOed3Gx6qUaWVkTT55M
EHiYpkp1rd4Ojo+tbHw70ALUE9FrZX5veX6idArgeplGry3q6jrVEJZEZRYeiqndE3BYm4IlgO9H
d5HIaUWtbeiS0xWxX3lcDeprmsrKj9gZtRdmbaQdHM6WKUrNxC8w6GwETFM0Otao1V5D2H5FjaU4
tL0BK3Vp7wBC1+kCdC9MP2KLdg8hxL3vIX0RqnFXV56qAq1ykyCTTFeqe6lyQSEW2bkflbA4AzmO
nadfRKH4SW5EIxFs+ZITsmgL2+g48l5VTMoNfGJ7aiTFOmcR7aDHXrJ+q9AYBW8kKhGM6i1nAgPE
2PSwNGuvzqXs2lipc22VPD9kXdYf+k42d9L3te/TZ+K9J/qjKkuT8P6rUuk1hq7QMy8cnOwG9ls/
BVL/9fGi1k6CEfaM3iKtUl7heyNDkmV6lc+Zl09y+N0JBus4Malyo54wnJ43RUIiWvfQT64AtuCf
I5ncKvNoWnWHMK0MN6394JgXYfgvTIHxZtqRLJaK32JVieCRG/wh8zrT+J821+qVqbLgGJStvpMA
rZ2CYAyQN61seucr8i1nUosUPeLKG+iE/plZel54SHh001lWmjikQ0GlcOe62rKJw5M7CsQFCN/7
PQP4ppcxmgpeMIfdV5jWmmOcadE5iMvoB2rMzo69DR8RmQFuT38AEppFmTYwClmepbz0RkdPJTdT
S2t29UquEjIvufz7sZtsrA6OdspG/KEnvoxx+3GgW05zwCPLh+VaV1O3spXf/VG6jfNYnh9b21gb
6Hxxe7GwNQ7OjAa91CA1o0+FVNa57HKlPiEXUAdXYJjtnt7oxpkGQkg7jmyZSsOysWp3zeyUaQS2
xE7Hr3JACjuUdf7l8aI2PiENcchN3vUrV+nIMOnQtLR+R7ezcM6KGYUEQaVxacEw3xL0R59+pQHj
CNIqsJjo1C+7Ofr/OTvPXreNrmv/IgLs5StVqKNz3EtsfyHsxGEnh738+veacz/Aa1GCCAUIjABB
vDXDmT27rLV2mVAd6qPhDLjA9SPDms+WiNqN9+zG3kmJXOBTEDeAL66OvTOWlaFD0jxP6QAOrvDa
p5Rm1en+3l2/ZVAN+NtxUDKOWmNwUhoFeqJkw1kBxfpVXeZhby6ZHXShU+0Z5t6+UWZDe9TVcyYk
pZltxIWgKXV5o0s1Se0Eecfz2GjGp0Q34vdN7Xy/v7Kr/cMI1G85lI04lO91aSSa3aQrY2U4RzPY
hDlNi12ZxVviuLeskAcT71JJIEpcNUEK3Zg9hdj87GZVvu8Kc/BNb9kqoV1dW3mJ0Emjl4+OJC23
y7WgpuP0FapidOxn5x1zQxkD4NTpu7Esose/DfUQEMaUQ+XrvzKVxkpfF1kznpVRafWz6hXdtI+Z
a/QorQH3Q75DeZfvTzFmXRbsTGXky5fjmWtmfnKUofYNpux+efgUvFJ3iJbIFSjFXO4cjAZG3Dcc
NWuK5o6Cdd8/dbZtJRuZ/dU5kDM2abuCY6YVhvT5pZ2+D4eOp2Q6J5ztPcnj9FLEonnUfWMFL/eK
Yqbt6q5WA5fZG+jsq2dtzpPdMraxXw1efhDdprTh1ZGTprikBO1g+rlAlwtKI6OfZy1XzzbyYYVf
uOFAkMsHIuCNKcIc7n+nq/qjBZeGdhR/Et5S97w0Ny1Mv7YSVgbKMT2qba/8GMbe/NwVSXyMCUqA
dWrT3jDC3w1SuE/3rd9YLPEFdXA5sY9kUn7dP5vAk1JO4FLUcxJr5rNdOR6Dw8pklxhJvfF4XDlc
FmrRvZTiFGC51sz71LbS3oEdcFapDO7msn83uuZB0bPx4DjFy1JUWxLJ10dTkg250JLHCzRtlSon
RlUYM2iIc9P0U+3bivY3ND3vUXCxHB/qAUkzpOYhRMf12ZyNNOUaqGfFECANB4ebXanDQRNOu/Fo
XX8upKkkUQewlmxhrhKwFKWEjKnO2lkty/D32E3joRROtTNEr270m2+YIkmWiuTsnsQIXJ4MrxwW
pXCb8BxOVVL7iTpZBxXCuh9G3vyoDAtbKDNyGjESHUPN7tIYwxxx/14akpgryb92aRRnQ68fHMNH
95f3njsNdAmcGHXVSytNDqGxCDPnnCVjeeiFLsWnm2ojU7g+59AEAFRIDB+nfD293AV1GodqZp+V
OqmOWRJlnW+PmXuAUZI8hf047SgYPFzGZZYADXq4EISb/PvqrJdR1GU8O87ZEMboc3qqQDHFvLG2
q4CTd4QukDRATZUNvdzBwdTAS4e6cTZqQz/YRh1/SGN6J5GhOC9uZFSPvsmy0g5IW4IhSRbWcjax
7EMSFbTPRs3gcriTFaIkYf7Xg06Q91EilUHN88ZA4LpcVRiWo8KUTaxkUfijm83S94pmfJn6ZdzY
wEuXxH3C9YFQIseSarNXwDnajSF6Slp/FO5UYAYkneFP2qhssUIvr+//DBFCv841lJyc1Zcay5Ds
YBmHY+Np5TGaBrAAQ528MLBoq5l62xRZCK0KidZfXV4jSmN6GfNwHDvjMBlG+67SuuFjv2wBqG9t
Hi8kCG8Jo6Y1cvmdohaOR9a6rKmjij96aecXs7ElciLf9//fqvjfzpEawMMkFuRZXi0nZpQPY5ew
0nZm9BxNpnVUEqPdAQqzdzmwgw92pUzPndpvZHOXkcCrYfJhHiqOB/DA9TGsmR2U6swgOUaaoQQg
qmMCw06ogWpPzT5Na/UEZlA7MoDW29u5uTXE6MZ3lAGw7KDxoF11F2oGe6bLgv2uVEpfHbNs1ybl
fC5KkW6EHSvA/v+tla4rrU/ZtF7rqArFbIwkF+NxLlEoCUPdC5SyGQLDjNq9jV6832vL/CxnjMth
lc4h0ZigMLud41vaVJ36AumUcsmcz/ddwY0jBmeUAqPsc8u88PKIxVkDPWJI2YOu1A5L5Fb+MJTh
/r6V1xbK6oxhhtIHpR3ErdafWoszO3PLfjyaDWigEtjHWxOuOGO623CfjUbmR3lrB5PVdjulZcJY
5OnpIXWa7uP9X3Lp0P/3HfAOVLSAtkg0xOV6p0zp2qgox6MTxrafe67yXMOUAqMXdsdBKI/xx/9n
z0bQnVwBdVt7jdGL0BnMRgrWRztJQSpFNOJ6rRK05MotWYbr4yypZQR/lOBdQBire9wui4ZQvsHS
rHF5Z+SZ96Wo8uyQIu7VbyRBt23RaITrQmV83URFlHJO48kdj6lZk2u1KD74oDCYAuZ0w5f7n2zF
NpZ7yMLkLGGkT6nEr3slI01gLcphCtntEornfGii/u0MHXc8xrHTGX/NmWu/V5fQS3xrBGpslZpV
7yLFW8TOiCPk0nw9q4hTNnbh+vIAJiMwQIDe5bVeIzdMECHCmJ3xGFp59sHNGVYXe95j2hf/Wz4I
MPAFYBJpwq++a24WStN5WFnKoj8bdqn7QvW6jSt6cy0UAeQrAKx3rUeYOdFgA6ifjsvs/YvMc77z
zCndiAZekbyXfoA3E4kDyUuUPKnV9Wt4U4Si1fPRG9NeoFgZxvXORPes8yej9ZQdsnfw7ap2dMXB
VMOsCHJhRE0QoinWPmvzrBf7Xo0z8z2xaD3vMsZMN0+tTQnen7Wh3aot3TjoSPtIlsErOW8dZg7L
oseNQNmnmNy/5gXddTMevwPb3JqscWP/CVqQaYPcSAi47lcYIzgB0w0nQpdK8UXRZrsinLasXLs/
OVGKkjfCNHCl1sjJUasnu82a+TjKe9IsQPzU4tmI0LC1OmMDfy/Dk9XHJvwDnklAK6Guq8JCxLAJ
MUMhOhZKXuyc3tVLv3WN5WBZc/qcMeDsmLVD8v2+u3jNqy/NkleRjyAdQesCdvGlix9SL+t6uvjH
uqvCf0PIxW1gmumQ+pVXa953Hp/xK4I5ufNcJWMf+cgTZ9rRa7XEOyR2ZP6jAEM3d30+l3J2RW6E
b9PGcVMmUpltd9DaxY58TU4S/u32+vJCgyn/2i111p3NKo3Qi7ZKZl3UauE+6wUT133RKEYVJKFu
f13SUGn9aRxj/V0hxNLS3l9gCUg5EHHS+9lmamMoRvvcT2KOtIMxZcVvFfm0MAgLQwhuh5XMzcbN
vD5+LogwShWvDVUCqstNS/VlsKFEGrB2lvIUA0fckQw/Bq+WroxEAKYQ425Ieu11Lz82s3Ry9Nk5
aoWava3gDp0rVWyxI64DWoJmSFc6XT8gRaZc6x81nq5utNzpHOdYKaJ4bxaTchyVaH4bM7R93zRD
/D2ExbM34ctsVO1uWIbTThmSbFvmVavKSIXIReUOtns0teFkT2biz8L4xYCxJwS73k6hLfwwfLAi
ySh3GC4SSC6n8lDbX8+G0EpXn0q7sY5j3uj7ZZzmY1Jr6sZjt/aEWJGER0mfo34HYf9yVyNcV0Sf
0zpqyKH6SpS4v7q+8GhIW/FDWfDrgpgWYptYk3/Yq7xnFk2VDtRfjmrGSA0ECodvc+ouP+47irUv
ZEEUeyixE8KgPLOOl6Keoa+Sg3BM28ayd/2yNJ/DasxGv24n76drCXVLzvvGHsrRP4iIUCuhqLVy
TWMO23O2c5uAAbHCPmnS44ibOQBw2YJO3TIFXQ3yKIVd0GCr+shgl43mzJgaHKP300UfdqkK0ytO
ly1E6a2NlEcPSURJ0F/H1MwJBr2zdPYxnqZ850aZ/iMSLYMU7Cl8Py6Vs3v4w9EDx4PIkbBUZeTv
+eN+L2VuCU1iITJzjHZRjZC8rWVzgJxruzfIFv+DPQIvmtKE1RQhV/Z0uAx5CHTsWKeJ84KV8jgX
iwhsp58PhaaUn++v78anIx1HlkUKi0jw6uX6zNQmZJf2yFvLv6o6R5paK+fvjcsouvumrvJSLoFU
+ZBKuKCCmYZ+aUtDknPo6jw8OtPQfGOiUliVaP72Rfetd0XufuxMt7GQvAor/RRrLWJQAv7s+GRp
0fxc8WQM6MzlsbrXy9RsZN20qTZ+5Pptog5GhsoZojHmUQVe+XOTwpGoTcU5JtaS781+7vbF2P6+
vxO3jNCegvhAgEQatXoA0dSjRYbg5tFMmRsAQ1LxZ7vbqrXIv+XP2EQuRdZaaLjIgunayhyJPEXv
1Tvm89g+jXnLvMS4Vw+T1Q/v5yqMnszFUQ9Or0efnEFrD48ukjeR2tTrZCSJb7/82lkqxJD3aRSk
IzloFhna0RbZr/tGbpwpTqd8eWl+4H/W769YcreqvCkKEiZRE+tAQoJnSrcz2Tf94v3UwkY1g2Hs
PO1jaC5qmJIOW928hwSO7nRUuQr1iDH1upep1vvfTm+Mjw0ok08MAxUkhhocJlSQtc9i1HiY9mYU
B+002oGRFlbQN4V4SLbw/6ywE1DYuKuUJS/3uw7NykiWPA7iLql3apvHlMLj6uGvylqgzxBxQNak
PHxphQb+7MxVFQeGWxm+PaXlbqRuuOEFry8IiGLCeSkWhZ7ZGlxcAHAXSMHEQUFBnD9qdzcZXbnR
hbmyQq0EZo4N1ZDvciXfNExeGJlVgxXNSw4t+N9dyuyfR9fC3wyelOHOYMRkG+tyx1wjjEWaKnGg
5HaI8pun/Ki7ufp5/yKs5ofy+V/N0Cqj0k7Wpa4ejkUx7KlvGWSgDoX97+JN1vJFd2Jh+QQc0fs6
9PLmrAzKor6kwnR/q3PW2iORCGOn/bxLxmTfTSApfw0VwxCPkadln0RqQnMbCmd4E0XT0p2NuBxT
f7EWKw4GMNjJbhZp1PqqUaJkp6pR/6F1e1jQ9xd39UixNtTQJGcXeveV8LKsTNohKRNrqxEINM3q
OSvT5axU2RZd8pYpWu5yIDGzqoHZXX4tNUsZ6QYdJrBym/kIBSONEtoofuolWzyEdcoq1dYYVyCf
Xqn7s35qytSxx7H14NLXxamT02qswfqFO/44l/b7nmEQD+/ia+1Viu4zHmqdECloKgrXbNPASu3a
X5iNjehhyAAg2rbH+6Zu3CwCTgn8IfYkCl3tYuqhMZpmdRqITM8DT23GvZUZj81jeD3yMuqkj8AA
SCmcdPmtGtMkI9a7NFCg0e7QhS/3jtaGG4fv5lrIdyhjwGmj9nZpxZi6eVBSylMJ2d9hHLVxl9ro
qN7fsXU2x2GQrQkiMTJWymKr2MhCUrBOEi0NBgc3VJul+dzkhQa1x1Taztetdvg9a1b+ZCJ///2+
7VsrxC6VJ2o1CCyuXEdVjFHmNNgm+6n33qjPewUV6IeQZ//7WmRAJCRkdhiTO/BHJF3VY1WrisOk
FYSr91UMN3BZmDr1H9YilSlB29BkWKdzeW5Ey1CoaZAVlrpzFgfOwqJ6j76CRLG0kSCCUCwmyFr5
9Kzpu0GL8yzQFyU+eUVPBt7mX+4vRW77RfwGpYdmOv+A26eBsDIyJqYxD0udB13dowG7UI3pDKuY
fVBBydERjfbPfYPXvo+qDNLOzIujd0K36vILOcUQQgiheGTF3fBu6WdjL5S0/sfO8g1XdLU0giAK
JoDoaDWC2JIn8o+zMKIuNKqNngXapLTqszn2WuqXEaLzJ1OnX/wylQM8k/vLu2WUBgLxES0ZpKtX
y4t6FUZejFNy62jaz+o4Bi7jIKE3Q4X0O77C3/cNXu0nqwSNKGc0o2dAynq5SqPKnTCEcBvkky68
Qxg7II+q2HGDziyNramxt5ZH/Mt55O3CgayWRyAbJY46Yw2hMx8R/+6LaEP3Fy7aeBMq9oMTMrjQ
LO+1U4zzJbZd9wo6G/ZKhMhaUDRT/UYJNe2DAgz9p2hIyrWo2BopfGuB0CLIwmkaSKWvy+3sqCBn
C3igoJzntIa7qgzGvuui9FSMTvhhqsf86dEPSGmI3IJIlAsBmvDSYhTmuaKhqxSE5UJXGDHfc+Ym
yTtlnqvjfVPXi8OUB1EVgRVK5evGeBtB48onowwcPhQUDFV8tZyEtkU2RGF50mYhHi3DQouQzES6
XZS+YH2sV0flKTGLDtBnP0fUTrwvwOXajazk+g5QlgcN5Mrnk3XJ//7HTc/cRp8S+kjBpJFQ+4oI
k/cDj93nxYyWf+/v4dU7xoLA6MA/wmleD/mBFFTnc1JUAY0dc9dkOO99U3vKlo7Aq2j1hWeWhiRM
G5w2p3G9c6YSDzqnTwSRl6efRjtp2124uMl0IhxGDG4evcyv3KRuz6WbtNFbXF30RTiJOwN+qet3
vZ0Z/a/BTqnPhnlkMW1chcrkV7llhe9EWsLTyuNm+goqx6p2kDij5QwlbzHOM8huG43/obEOfa1p
Pyq37+PSpwAwecJ3zLF6tJIuDwpJH3NzienkcMDLb+iVyzLnrVsEykTXbMhC7Y1Ik+XL/a93FQGt
rMgb8sdJAeqk62VmFHw9L0Vy1nJ3VdEzYaUosoObdjn7GovPZS3y4L5l6TjWnxNHDWoIlpwsI1xa
FkAp2iiX6Gem3J7giE+HUO/rnTYJ+yO6IvOp1qLkswtn+E00aBzj/2AfwhwBIJMkr4SPhBmNCtq0
pZwlWaC1VaQ/YiWbdoVQ8rei1eOdxdS4N50yeF8Tnv1H02AKFPBqeDggrVOaXj0cPQgSeykzrmiY
uU+2MSzv+oww4/4iV5RU+VwAwJE0fMBFEtm++r6tl9OAYxwQE6s90T2pS95ZfpLMrfFEo1XMvp3p
yvB33BtK5KuVsxRPZKW1dhZ6a6t+pY0uDFPFjgWqTZmSMtlCn4qdKCHC+q3jTOjK57Wa7MbchPnc
euVsP6G3V6bPvZE19sZxlYf+8tDIV5Z3He9GXr/uobJDjFQAZUMleKj8Oc+dXa70n5GlWQ73d+76
aZDFbunPcDg6kl+Xx7PJxsZE1L0K0Cq2NN9LZuWlKs0yqEUofKPX8sem9Lx+KsoIIDm5C9RA1+EZ
AgPuMiGTEMxVlB+WNPnsNYq38/R4C29x7bIJcXlhqT1DhzacVaI4QZnqSd6qIIKUfxhGUz2qYtjC
Kl+7FopIxEYAwFxO37qdpC/CXfrYEEHnhd956YedOWgH/Ki6Q9hK3+mV8n6uzY3o4cZ3k0cdKQhI
dFSSV98tayMhRjRhg8Wck8BMkRtr6qHamUsRHYbFEF/vn5Mbe3lhb+XGmJIcAx4eRZA5rfq0GAOz
rMlrd/et3Dj3yIETE0FHIIhen8beJQBKx1nKQNResm+b3JkZ7agae/QanA3PfGML6eDilJBdlOqk
8sf88SZUcVl1RlGJoKoMUGvT+O9kRF+Tsvy9dOGv+wu7sX04f5pXuELofuv4GVVQJcxKoqxSqM0u
Yh7ovjC9rdjh2gpEOWojEgbncrpXeT6Da0yX+RN9kHtOK3VyO8UP7aF6FC7EfsmJJQBGgU0Rrayy
7SEtMtcR2Bn0VvNre9FOdpQb+/t7dn0YqIi8AnulaNuVAmEbhzbDm5YuSPRZj3bhxLN5GCw9NQN7
KdwtMsD1caDxK6tXnD3aVWtESdc3ad+aUx84MRwl323ctjwRM+TJW4bfZtV70WrNY4xb6Qxlc58W
GOtEZnHdx1BUJ7dbTWXIuWaXe7dJlF2+GBq1737rjbzeTontktqfdKIpQK4yHPpnQq01RQ3Cbhh3
cZgke1G47VMHIWtDduvqHBLMUfEmgzPRA7pim2cc9nKiKh5ETT3tu6iujxIzufHov0KWLl5J/nrS
GRASrwKSa02XRgv7jCkJzG4fy+YvzcbBB1oZJe0uzsbIPPSl2XybQ1Pvkl2YNuP8UmlVO5+MDPxq
tPFrrtdMY4T4hqSHxsXVeEqzqEfF6CMz8HpE/8POUYPRZVzD/TvxSv66XDOgMw4nZ9TE7a+1N5w5
rmwV+FYwFFa2HNrOiZq3qbkk5Z4eleL6iR3nnd+P6aQ8gwf1TMJ5oWUvLUW3hYxv0nrti5o0pa0G
y+zUA9yQblb+6noVurxL0db8VNqAFA6Iy4zecywqCDJ5Db5e1FU7kQxUUbfsM0ev9R9esjhfG9Ci
eeI3fS6cXbxoxfxMAR0B5IIpJl8LN4UgPNijEL4o7dY5CCFq7VSrIBmfezXVssMwCLt/W3gCZH1d
DWmEmLGZDfuljnXxT1W03Vcjb83WHyIrboI6bbXBd2sFxrgQGpiAnUcj8MxIra7dR5TvSphJpnBP
rjOH+YclijubMD+c7UOoNWH3pUeZx9mTSSXjmxbkgXeEUMOEiMVyuuZQlnnq7SdnVBZKOdM8ngZT
R2MnzGP9i+Eti8qtkXL9NdMh/xUVkO5vhYoU7M/QCHP1JXebND80YV+G/9z//tenTHLbiOYJNMCF
rdHXk9CmNqUNGLReK/Z2p0U7htSI030r8p1YHzKkizjJUGxpLa2C9qavwxhPYQfzGIvfCJGXL2lj
C2R/RP6yxIZ2yMo6Pdw3euWfQP4QR0mhcJNAfq1ZknrxrIjKpIeJIuFptCstKCCo7oa53FI9vLmL
hNeETjDarqrFsWkOMAS4ROjwDC8l0Db0D1X1PyxItuWArYDPQVLkMr6YRR7XSRbagTdEUmDDzg8F
SP1j2c7Dx/t7d2tBkjoEG1DKfq7L31PWtZooXTtwmED4tkZL8hxannjUrbuEL9RTaWFRXDXWyNpa
bfJeqUYlGPJch1qhhHugftqj2wZyD4o1HBuJ7ryqi8XuAotj1JygcyvnL1qa4T6pLe84mfXWoOqr
I4cpjgFSRkRm9CdkSPBHBKgOLQ+lV7m8U2P4Sw+LOUUhT0uYsYCEw8YDcW0MThlLo1FPyQ9s8qUx
VywF87wVLyihiwSDrbh/o81a7eKOWZEbtq7OA8gIyniy2k7Bj5z30lZjR4rdJrYXcPoFiOSWSlJV
e1so6NtmgC7xGsEmX+tNCeGmgE8NLyiKEb6tnVZIlofuwweCxeB+wXRKkuGap5woHv5YC71gNDsV
RIDU6UqHrt+LrG62ZnnfWBJ+lTopxxu4w/omwUxKVArbLCmuhQ/KuEeOOtt6xm9aAehAwwD116tG
cGxkKAJVURgMlRlm+6gqo7+pzS5bUxGuzxyfRqZTVH44cevwMp/sGuXc1A7CNDH9VIejUppdd5rU
zNzASN8wRbQO/Ir6C+durX/KbIAR8UPTC9omHQ/E2fNOS0KbCR198/Dpttk05ucAAYKgvjYFTRcp
qKj1AtF2nq8OpreLtE1w3lXhjnAO1jMgdqkfA2bu8g7Vjtuj8FCGgdu6UfgtbStXfSdMI1KBvtJT
8pNlEMUe2H72T6zILtri6MpW4+V6W4EXw07GIUpk51qezporxdDSyWO8O+5WJL25Y/K1t+vTTab+
9aEkHaZYJ+mNpHVr9YnSKtNMITsPtKJVu0M8ZmrBbOjK2Hp+b6wJaTIMkXvDEF1nWmFjRY2jVmFg
9UW7y12qTYUo6Afa87S//zDeMIVvJ0+gmUqNeY1jbnHsZm+qSsDQNnTDav37qALoLMBkPW5Jlh5J
72VzE3bL5XHJ8qxh0lcdndqeMSOaJ5wDIsPOcUyVh5NG3BJ8YW409lxGclyaGsKhLntNj06Z2X7P
XHC+UzsrB/l/bZRIbhwJWdMiYcQc7JHVmxUrJbDvZI5Okdm0u8Za+p3pjdHh/ke6yrz5ZQQv4AgJ
OgFHrp7hdEpIx0YtOomqOioA8Xwvtv+puoGkpXxM/YSMm2YRkHq5fXBRORiXm2cZZQeVo49Pcdi7
PrhbqvD95G2UvV/P8EUITeyMb6KfQVORdG31jRQ9bi2lapTAVAyzGP3Bm5Ls3awiyvx+0RkB7Pdp
M9gU5Je09itmH31MG68v/axFPFcCaMo8qGKb6cdqx2yyn31eOhrw2dgNN4LHqzvCA0FEQtgt0XBo
21zuiDZGKEdFUXFCUOwvUaZkUGXxvWRc2EZ17+o0sfH4VOoPMEep7ay+c1gN8L8yUZ4mL4v3TtXa
B68zqo2LeHWapBUY9bSTOLm0PC+X08zaUlYW3A9j1Jtph7RD1fnLgPi+j2DQkJ8XfuSWiuj1HhIC
8dICiOdtQhDu0mhvi5z2ROKSMaETtLO9kZolcuDTckzMLtoSVbmiodIww6upUt4cYTPKwJf2vEnz
4tJeHPhAxfImKabo3IRa8a86IzB6gGiX9Oj2Dh4jn6sydk6el1TjzlCUuD0aNeSejYzx6rHkcSJl
w/MRBiLcsQo4izBhtAJAk2BOwp/dvAR6qZytKPoeTdlL0th/GbXzUhhbXebrEhB28RkE8TBxZGv7
ch/c1ii9Koo89kFomq9FpeG7Seju+lbVTkUfe8+a1ybPeaVPH7Re0b+FZmF9vu+/rtJl+SNob4FF
A2gFHPPyR8TVYJrMmvKIFESiHqmLuM2BQUWGdSpydJN9N67a91lcwIW6b/n6RlFqohCELrvs36wV
KxiwU8NCmr0g02pR+JZwZnq+izX8Fzs4SxJmxCrQZVmv0K6Qj+w8uO2N8yvKlv6DarTFRgh5azXE
BJQMievoi658Jv3RRGs5W0ElHOeFRjyD2fNk3j++ZxQZuDpEqXi9lRUC1dzVI3KjhZjNOIxlpo37
SpvGrc7rtU8g04MtTXWSRIJ5j5ebNlkRzYWJIJ+sOdmBkRPPntPX+zSvt7TIb+2cnGyD8hoFG6Kq
S1Omlyl9kmch3Zkm+WbDuQysrNKPj+8cZB85hxAhUMqul1bKtgmZFxeHgTFk8yExUvXUK6m98Upc
+2+27Q8rq20T4H1aEqIwGJ2kfFcuVnUWsakfu0TR39Bndw73V3Xr9krdZ+IOSW1fT2Fn4JM3UQ0i
wtbs/sle3J9ZPUw70Cpw6edzWoGTuW/xxteSii+Su/BaRlk5LTgA6FBoRRhE8dwGrtqk+3jylg/3
rdw4frBNMGTTXaCOtzoTeR0iB5OKMFDCNgrwf95pLGL1wOnYGn5+0xQNIYo1Ukl7Lbw1diNhg9GH
gZNZX+ZyorLspA0xT5lvvDM3t84C1yyRi5B8VkfQVDI6G2iDBwxqbfxeV4yDavbW4wcdiQcZHkKk
wb+uXvO8se05Sksl8PK+tnehHYUvpiEZQg9/IqlqSZCIZ5VTWi8vFE/8WHplHJ2AYBTvlLQYn1NF
eLu5b8sf903duFU0SSB/EcwDKFjTRIxcLGxoF5/6Ulefu3B2n0pFaT+6ud39sJym2aoVymt6EQAz
bJkY+HV9soC+OuQN7ySSpFl8Yi7yJPyxNtx4rzexCVneVpq/iWZD91iNVlx+MbLOaXyEENrmn97p
m/JAZ1utU1+EbfEOLogxvu8R/UAJDOaA5ZdNNZa70nG6yF9cMZignfrwZ8jsre7AYztRX0M6T+zb
VI9SX80W2/1l104oWdCaGr8NRx0Ho4m274Koy5W/PaQJXB62pqyOWtvF3iHNWhVGfwS5Bt7rYKp+
No5KtjO6iV8wGmPb76IxSr+ViIczmdhTkzxwlRwY9/0vd+PIgzUGQwPRUhKR5H//o0jZAM010RoC
CTzG1UckUNMjNJ3/8CrK0ByQEFkiQfPqKPaDU4HUm9Flr2LrQHWl2NULpY7/sJY/rKx8O/Qp2yB1
jU+hlv40+37aC+oY+/tGbngjChnIGQGPoMJgyqvwx4YhN9nEFPc56tkwSlK6oJ1aaIe4Wh5VD6EY
KWG4tG5x5tSJVqYYaTSbRZ4zUI4ZJKfUIscYRKoFsnG3sXXXq6IHTqQn/6B6tk4oS1AueWLrySmN
o+TgIP9yCCdvOhoLuOZHN5C2LchD2bZ41bi43MAc8rft5ui2IhZr7KbasQ5e5FgfOtNMNjzg9eHG
FE1ciWMBv3/F1g/z1qgtULYx3UOfF7r2td7bQtTf2jvJsYW3T9GE7vflguouHUojgXMalgkdw9Tr
d/qc/IVQ0hZv/tqSrGUgFSsltWi1rx5dmKkZUoJqdaqdUUt3oEFQ8IxLbRz2auGpWxn12hzfR77v
0G3o6hMAru4TTe6stHMvDAp3RnnE1XM9OyVRHjEmU+3jZaMctA6VpDn4f6S4tE1ggq18uiX0WnUa
qmkoQoBuKhLxrA1Gvm+rpA8aF7ppq+bqRhyzfrlejXKZX/cVsNrqjinU6lBKRVernbX4k+IM7WG2
GvNJQGB4Q5S7pR8jF/Hnw4W9VyKJLBKZLHXlCUPEFRaI4ArNwQQNKdH+LnXta94270c3R9FCE8ci
HZ/MIttIsm58THIfWaSUwL8ruY+wBqoQVUt0inUj95jaEBUfZwDb7WFcbLHlim9sq8Q9Ec0zeodg
dBXj1L0ZNlpnRCctYqbe6JZE9EnLcKgom47j4M3ThgNbX3W5rwCfODfgQq5Vw20njpWmxGBUu5Pv
uQ2DPvNia5zubSuvUpSUEskkLq+669ZlgQh6dDJnxgMyyazZM9vxUbYHa3mFtbIcGAMUYS6taAZ5
nVXGyclm5jP8PbNsnhlDFr3EtlXYPlNNrMd3D9Ut4lFoyBL7sfpc6syY1Npssdh1xTtmmfZoYWpb
Imo3jqBseVD9h9FNiX61e3niTe6MRv1JybPqoMaR9XZWdD3Q+2yr6HvDl9CgJJXEV9LdWBMUlQbI
bZapvGe1qD/GMWANgYM8GHET5v7MUOSgt2prgzFwfbn5cigt0BaVgfD6clvz4umVuqSn2VWrIUi6
QR+ezcjSkuOIcnh7Hu0+/7sLE+aIZVrTO/upg1n74KvHIG3wV7JmA5KHaujq+IyJYmtdXGSnzkqq
T2Pszp/6vhMfH3vGsSL3laazSwZI9f7ykNYowVmJZiYntW77Z7i1yw5NBP1tEpbORsRwfeswRY8R
UUCp1LGOUVuY/12lO8lpKqd/qkqt9xXloeD+em4ZwSFTfZIMDJ69y/WoVpcqDSNGT8j5lO8VR0E+
zC6Xn/etXPtFGoq4YemJJR14dQUosNQmVVR4P8JK3qt55HxVLDneMIo1xpfo0bJxJG8ZpHhKg5uZ
JRTXViGD2djZZIxzRshgpS96HmnnOk7NM5M3umPpzPXT/QXe2EbcIzJ+Ur0BiuvqWEQzeMRI6fKT
JcrmqI99/KQn2rixjTet0PyQZDgab+s2S6pOmlEwXu0k3EHskrRIY18dm+zbxmKuKuGccjqWwKHw
9ars7Vyeil6fDLM2KKZkU1k2bxcrH8KjpyRi+CwY8/xboWymPHd1lT5NYaN7p5p1L0/pAmWZbLuL
jIPSQTh5GVvTqT8U/aznjU/Iiq5EYtuNfYizKPYCaUYc5jQZcwLvwft74JwPO70UY+1DDnLrQG+b
xtypw8I0hyqL6vKbGna6uY8QpLI/hdbIuwfNo3b23QKw+Sky9KF50ZYYieuwX+L4I+pedvYrKkOR
+lFvakrhD4Wit8+6sTgxWl8hkBh0N9w5SFtX6T7B6NGMvVWrAmmcsO7UH6EezfOh0ce5PcRF4uSg
0VCO2mXwfv4fZ+e1GzfSdusrIsAcTkl2q6lkWZbl8ZwQjqxiZjHz6vfD7z8ZdQtueB8M8AVgSqyu
8NZ6V/g4BYZEYWxqI+ar8Np4mOdpY3uChtMymiiB28xYQ1GqWZ7qxuv8X3nWWlO8CEMZ91hhbE7U
t+5Ux3Nlif5hHd1VvynKptI/Cp9Ul7gOFn2+E7UelDcFZ6wXT3WDnU2gOZX1UrhBE4Qu69uO6ARl
IpwHYp3GsM8JvXjc7bb0ewf5BmYsgUk6Hy5G9XcM/avxQzG1vhnOi9440VCr9tfi0ei5NTZtrT4q
38fDhiYi6TVaS7RMHOQLysvKRfESL8WyeYfBzyVnrp329UOnVd541DRXM0+8o+bq05rRN0pSlbpl
orbCmeN5N8f5tOCOYN5DRCyJOuuLwviKyZ83o9+H3LU+MgoudDoSBvVDo+fofsO8PKX0mLK6PmAh
JOuQCOimPKw4xAsRBguHdQZ73hjnR9+hxXdocXIhZrQMMuKYFJetgHniuPmTMayWjiGlO2Bm068r
Yu0SfvAQz73Rew/5CkEeoVbWmjFwSzE/lU6TBb8QDmfBx65rjfZjYE1TGereZBVuuFVaX50KV7O9
H71wh+6w+NagfirNaaw1TCux5EbUWobWfBq8IeAH8NthXm6bYbT62zIfVuNeIedpbkotkNkhbcc8
FUlB5Wq+ojM2zZ/zYuXeo9tnukXIm2GOnxcTfPqotBx3HlEuxvzPCkFySEp615K9po9LftjtXtoE
D/9FRBtWQbkZDplgM4WTyBuaaaZqlt/AaLMZd9RJ/adGS33rSK+gFh+1HRk/Vj1Ez4OAXZBHWTBb
PPPm1ciPzTJMr6o1VHMYglG4EWtmUiGJvZxK6dbyq0x90xfHohut+l+Y5iRlt/biaYmplcPHza0x
wA/tcvPTOTT9fgo+bE1f+8/1iPnfk97NJhrjoJ51uYVq813AT6Q1FO1yqp1HfaL9e2pcMZuvlVPO
a2ySgRCEmFPu/6YBO5TYkLkYbheCRuSxtQdHDwdv7f2byZJecAAgTOtPLeWmGfa9Jf9tm3GwiMMb
+8E6YjYqvoMcEAe6GX2RnjZjG9vD1GbL/I/mDCI/+HppO7Db1GgPUSWmuToYo9l7+CfMRXsUcKvy
D7bZaZYIaTdmXYyJsZuHVukP8/eZaK8lMSssBCPbqxU4QD2ZyoillI1xmFNkpJgaFZV6ncbAKL/5
qy6XaNpEgCEjbAXvl1EpUrjCpfJneVPLwYgmq08cc4aX5Herf7CcvnuycqqMqB7cLosb152COC9E
1kd4z/bdx5zo9jtwwLk4mLgNTWShurm8T1e1yXDTvCKHGBaMw0d/Q+cdzlU9aSjb0uzfHcgVMnTV
rLaIizHtf+danr6MhpLL7VaPaTlCVfKnuow9WQk7AtycfBVmdMwHvI3WhRo/HCc5VEXIWZbrD4Ys
7TUx7JIcHXc1pf5Zpe3CAkirctpity403JgDRO5THRp2obtPzKy5JU2ADv4TzhjO/H3pRneI68mH
Wh0OvejGEN+92r1RQeVaUT0Oc43ezN0sr0ThgxlubDWyz+/zLV1a/AdatR/fZu0iWoOeWzzJUkkR
el1dfscDbsoKtO9qULH0BtygN6flb+unqsVGsl8617jrUk2MyWaXLrPY9qrWc5ZtOvihh3+kf6tv
ZmPcBkXVvASQu6ZbYax9HcpgE7dVt+jaKWdWnWO7jJ0bzjnDxEVtGf/0gV2M0UJUE81oW4wy3khz
cB8KLl3tUWasiCXsdHSfD76tHPO264Ypu6m93Pe+50Wab4/EaE89N1Znqv605KvfYro+Uex+TN0g
VR/QXJnPQVMAHtWbPXzxJ9v4kWLLTBw1N1MaEeI03/fZWP1DDSGe2mm0q1C19OBOmtTdf5AVTq9d
XS9LBEq/2fekFnnOLd3DSYZyWabfebc5v9J5oSS087ErTjWp7RxLreh1AILAwTzosfDsZX1VxoRK
CXJd5h/9asvYRZbYXI9pctPxuXRWS975gyGJIO+4jyvScNrFfYBxOBU/S1wJbAvLWEtVrwb6iQoy
v1q9hri+2jWnkB23VTct5M7qWejCH8JiSDf7ZsRHztyeuv2/vJZNXuDAopWtPQrWLcX6MajVOEU6
5jk/ajd1CMSboNGHeZ8P2oPWWcOT0YPS32qe7LK9HHKKMO8yc6SyqGs9trbR+a4tg8TUKpe588Mm
MrCIiHER7bOWOm0ZOi58yYcxFbI3Y4dAmd/GnBsv7Cctfa0nVcnDapgy/13wAFuiGrr33/ZbqQQD
uuE7IRAoGyno20qQCkLnQlzrk8mtGLeO5kZ0kiDNlZYbXyk7+Ve9xYjeDnVWQxuWNFYAwPpUMXkP
iyjrf3V/vob8Xz6ReYFjzAz1jzccOOnbDyJ1N2+XdapOErFNUjkjDRFjc55Xv+5epTvocb4U9se/
/TR6r7tgn0fWLoY6e/+0o64mL6/rkzKWXMS9OaZ7yadf06pdQg0YtdBz3fFESLDnUEM3Sd2sGluc
lsou/53KTPW4QS++Hq+brv1/PIUR1GJwjR8eFL2z38tEdm1taypOPjYkGtvKyl4aauo1aqFfXWNf
X3zaTkuFruwC0+AYcM4crbeWstdom9PicRRmml9+Z1da2GRW26c//1oXj0dWB9gdukJ8VXZ29Nsl
UrRYToM7Dacx5Za0Nb2IZDC/YtGPVbD11xoNfAvRCCOldcFPSMo9Q6HcVqplDkyGI309EsvW75Yq
2M878GH//GUXkwh0wbIAXgMrxD/y7F2nr31OmoIDxaBYvQOvE/clmEt526zl8Ouvh6I8hKVnAdvj
anq25AMUR964MdQQsCKK0ZfhWBbypsnba7bV73zVjhlCMcehhrb82VdpSzONohuMk2Gn5CMYXOdy
Fz1Njrxmk+Wfn1EW3QVyc6Am7Y6f5+pnw1i8rKYhcBpX21AJPGLzW633XhuaWZa/WsJMP4qMDz2U
WyOrw5/n9OL9v49OkwBOAHQUjB3eLszKyAZpCUbPeP0eeYJ7XEnuNdrZe6NAVwayZAwydPY5+E+r
jzdI6/BkNE96STMAw84x1nEFuXIknm8y8FCQEny4YY2Cl5yTiDkS213j6p+m2vCTxuq2pLTHXyOy
/KM91tem7nyNIErZ2ywsRgbDvu3sowYc1LylrtITNJjm2Gz+GuuWUjciENdc4s7nj6GgqP6vtWyB
hp47jMtlhC+0Ar1SGzhRCSM1GZUSV+DOy/nbLQw45nfHYKqo/YP/8ysFmCAH2uL6p0W4Xwdh3PeV
24Q8HT/O7pZdGezik4g/309eDipORf7L28Fkjd9yam7WCWZBO8fDqqhBG1nm3/68wC9+JZu2L6JZ
po9H/UW1IfiWIHWNPFGrwqQwz5sq2jkPL2ISzpVT/nIsoEjOJrYUND+IQ2+/yfHHyq1au0wQ4Vu3
PRfXI+YV2t0McfrK9O378r+VDVDxTgXmvAVrAYw8g6YLc52LOtDKpCPGzjhMhTTd77JLQTQ2M/We
VIss4IM5pUV+P4mmfNaHdppOfzu3NDkgs6EqQnAGX+Xt9247vywz8Oiw+lbgZC/GV2OAHRPmjrgW
NnK5XojdwveJH5PeIi/tt2PxRINoLrI6aTcyS5fedWJvke7xz1904erDvFLAwQEmGGInmZ0Nk/In
uGZlVkkz81AlUZmTOV4rfcojgBb/ZQiIx0qALEhsa2a1rPc+WtftQ1quuQ3ykG36aVt997MxiwGH
h4K4jnhA3CXj1ExzgtFV73evqZbPOlKsrAiKOBAeEba113rdwemWtTm1iz4suCON3fyCX6Mz3Qcb
uUgHWzXX8ib+D3l9u5RoCexd/f/JSjC5ejuz5lDyEAn8LCnNmtLnyNtv1vNEdyq5Q1Fr509fHLsd
t5e+2xb7n6U1a0OG/C/SeoTtUDix6yCofZQl9JgH1LRiiZx04bcicmczniqRl8VpBCYCxwpI2Ds0
OQng4Qzzs/4xlRB7IgQAev8BubNYkkbQuD0YXt7JaDI7kcYATEJ7GczWJ2m1XZvisKaWNh0aHhq5
GwalPv8e6ZzYcVOaFc/sovOd0zQTgRw1mWXM2G+Mff6wLWUt75u2w0CscQJqI7/YLBG1K4w4xLJF
mz16GQaZB2dMZxXKUrfWO6dE+oPPuKRT/8HrPb/6IPrKcp/YaB25iplKq8iY1ww9gM/L/05Udac9
r04g7VvOVK+5s/M8q8LNstZvvN5b/SAmr14eDZIc/AQeAOSr0FBouE8OBhTqd7EtwBhAojYJEbWX
qigtiqI6CrTyebzxLDMOWb3HGInS936zR/nqGZvjMdHzqhuPW7WWQUSwUvpdlCWmmJYgEChcfc0p
w3l1CROTozn7N31qGt+4EuqKxS5rddI3Z2xj9juZ811fDvrz3KzuizZPa/k0lKmjHWRaNN9QFeq/
5WBmz2uuKwwJseoFmdb2rEunWOYeV5pBfpZgqUHsuW73nHvb8qQabUTI6Sza/bAOznysSVEVeABR
3oXmtHZt5FU1yvLSyTwRVeZUBvdF6Tk/9AqE+0CDojS+gNLY633WBul3zEXzNDYaWw5RUARiE5gI
eZsfFZPTv9Rui6EB4RdKRbqqgi42jHkG10WSKacb8mACfNV1obcvQg/W+g6T2Zl882ytppu5Q+F6
J1Lb+ndW9lZ+dzPhVydguVY7OfZqlc9TwMVPrIxuamHfecGTcrfJ2qLJ0ITxGXG0+VJVq50fS4yk
6ixsKBvSf/228/NfoLHV51yKfLzRm2J2PqwZrdRYt1tYG/WW85OsG272z7XK+yyqNIcAq0kuxsbL
SG/wQtFajfarWQ7+Qy3qYnxsck3/t9pgVp1M0fj5FOGF6Y1PwaK89scc1PmrTTJW9mFa6u7T7K+G
8anGlUHR6C9WYKp82dzEV12LwF/35vLVCYrVidc+MAiqBMP9vdCSnsLVHIlZzHDf08NA1/TlvrH7
qrsvvEm+YH+kS4gfrPzQytfUfVnmKhh+SzOFV72spS5CNaX162zLdnjMhslwj64+6vqN3xWuc9t0
8LHvod7W9se8SdWDZbcO1qQuev2HJhW9jI0edSZgUgd2Z9GB2J5adMHFC80BdmMJMm2ELC/hUSnx
JHtwMr/9QHIAjREHZw0VCSs1gtDAI7s6lFqB0wGBftimAWU3yZwRVXwwU5Dcg6ejao2kXVdWOFh6
3sXg7yD8wpP+D11ztuIOUE84x5XiU0RDFZgfcSkrnXgT1VBiFGIOZBP4/gAYNWe9iqx551EC2fgf
Fruk++F6qzsRvLi2aCNGq5kiafb0luxR66fQGSowpjZzlRX7kOIJLfL8Ik9ms6v8XYKEjWTnusPJ
81NZRlJo5N6MhXTwOvLMXESKlslPcyalJFQYKtAyB63LIyfPtk+S2k4cLEvpHzKDRuDBMmT3iLSf
2Z2KQSUkmHU/3B6u7cG2pP2Ef0JT4Lq/VWW0Lvr2o9sEjXoHf6XEtDBKPIgh8IGeKAxCbSVT5uDl
bXvAun/7ko1Zad5Zq5laNx54969CUxVGO1MzOZzFVurGmli8Lws8/y5auZaMsGyK4YFnUPV1bE1S
qYSZT0C4ZvfRoJX2kzyB7ftQT+Ifc6A3EKlAdFbUe4PLzBlFWcWzyfUASOMBrkrd+VEomX3NC38O
omFAqk+mkznNobahU45pXfvibuY+/8XhabUhrK7ZCBt7Mei+oescYznp7Rdn3PyAOKFtQy9Tiy++
p6VVLBc8aQ756OewXyfi6bEgq2hPC7v7aHdV8G22VGNGi9NWdz3dxg0VjOhuZWCORryUBCOQPmJu
fWgE6SwPQa7M71h7kXIBSMB8ikDLjLDIg2ANHQVoCmEXosnNTHcg5cHoWfPBVNIPIkqUDYaL6U5t
XCKhuEtJNPlRzdsETCXzKWRWUXet5Dv/LKVe2UnhGmMRDW4DW7fhifHBKRAYHKwSKWYkpef/9MzW
/OzZq66FGUuYJpwJ1jVuVa/gtE0TB3AnNfi2Qeo4sUznqQ8HEsbJdebw/jcdPc8CctaLX8Ewm1/T
mVimQ9kP45dpUjRgp9YLPpfZ6n3y6rEknHnayvt0GyED+t04qgi7AUoo0Td0hTRYTF/JgTP5jzMG
7vHWE70Wd5mxPCCoHsp4pDw9aU3AzKDw5P71PcXfiNtMLeMxc7gwgLB6g/usWfyQFaJ/7Gy3/dln
3N2wg3KzitKay+fQ+dr6kV9u/jL0taOFRq7aTyYJTF2oPDDcUKnMesizxVsOQdfndaxD2hrDBu44
cVRoMb80JC9OYT6jQd6PVlq6NF06DoYpb8sDTFLxqOYBU9pNKPGs2/kgbng3OInJ5W4h0vY6J+zn
1BVHtxrrT2WrPHzZ15LOwWSS74v/3MBBs+TgZc+qqqoDhJm0jEu/dj51Hh3FkOLTKqNlXp1n2Wsz
VtmYj/vHTbMbD0fh0vpH29ghfPrYysjv9ea1XN0B60WcXX82a+OrCFH+RPMj3RDlGCMd3DvVr9U3
jZeOw2YxAvZt6kv9sHq9xQxry/rNqnQjDYXbNOkBjnSh39DGxC5kWUx6eoUUqgjJ2+Na7lq7GrGu
cbciMrq6vaXLsBahmkuBW88Eghth0tg/Y56/0tyGrv6ApflYAGw7nR+S06QXcb91voza0XP6m21k
zg7FZucqCmxCLqNFG9bf2Mc7nxWei/9UtI+fajuYenplkxpCFbhbE9bNtHLbTkX3C1h3/KWDnwWc
2b312naQC251vdbNGzFN7b3Vb9DX0Q9ya27Kpo3kpq6kB9zW1ScKr/ZzVdT9Vyc1kb1ZRjl9JBG3
q4+gWd6nspuNLz7hA144zcCEIcIayty8WrVPHnSD54kAcSzAVYGFh7HogmxBYS3aAfzUut+k7fVx
5WxY8jfTVg/0szYmSamO5kXquOmy90O724L6ePwgjTrICFQpi+dcH3wc2ZfKNE5bU85VPM3a0rE9
uPsia3LNn+bKERi3apu/uoFKX7A3DhrOdGqqcNhMsoJt3Ain0OiNzrzhhTJrInIXZ61OueUP8mbU
anYj3Gw5ntrJKeYfI24/6wMFuK3FuSUm4yVdF8yQ+VqVnrquGLcjs1RWN0uVufygZEtC7x9tlX6F
3iHWDxQOefPFdjSlHWp/sVU0Bipf7lv4cv1HtM9uF7v6xCutM+3SbkICTzm8w7HJB//Q6KasIqF6
kX1Z2ryjmc598sNNgy19RWs/07KpU60+DLo+o/eZCjUgkuQaeYDWZ3dxZirPf013U7qj1ZpDfaj8
oStux8zlzTtjq7Ed3bQw/XubBt/wzRn8XjvofmEGR1IGe/cHgrqRKTC0FbJS3Y4ludVqSNIcucRX
pyaS7zHIMm1LtnWdzYRQ0fWLYv2oz7a3GW0WFkid2ocK8az7CCvEfgGGMrUDk5S7IsyWtB4jTRFL
l2ASHvR3bt/x0sHRvR4TNRt1cTdrRunjlznX/r1ySAaNvCl33KMsaPFyXTeUm6g/sjzS87FdThQR
3gxA2bZ1bPC0mr+7pqNZr1h2rZAneNj69x4F6OeuQaeydzlrLsvG4PWR203No00jafofcozL7GXU
9tykSOP50kRV0/TNq4OK2ohosHTccRkpvRNeuMM4H9pl0ppvazUiSSVxqQ3ubF6r1iPJl1p5066m
WOjK2bX2iHkVqY4sRdtkyQtfz4LDIpulTGqOy+nRWCpKP0vrZv+OxPA52GK/ggT+eSbvbo07svjK
0EydxrmDTyPVMa8CZzshJ3LwZAWjqn9WpiSOm3D4cQszZ0qNCKmLXR1rSOt57M88YT+Vdtuv+NKs
nvtYFK03xtsykN0Ik2Fbf7XdAtMvXOoVW7ylr21xgAHp+7f1tOTdocl09ax6rbFu6Ea2vGT8oi/1
21ZARXwEejb4Q7daBUfNWnMxh8R8BO2tWzdBcwVfegfK4sSEig/gYtByPccCLUR9+OBUiRzr8VBn
aRqxcT8DhPbJnyGX90byEBYAmCEJAz17Cz9Y0tdH8MgqmY1GPJDb/nXzJICHWr/8/UBYFSGcAe3G
BvSMwCdtvzF0juiE9ukcpalOYDx4RiSQVV2Bkc47goCAOoxZB/YjI4Imvf2mZSmokuuySYI6cB6Q
mwRRUfavWN4uCSeKdYDk8fvPX3eJj8FHZxrpI9j0Ky5YlxRUDQ/VKsH0xItHKxs5OSbrr38s3kr0
HSl66RfQo3v7YYWuYQWSe3VCJIEk+GUeylsBUrbGFtYEV9bg5SzuQD7qvh38wXLibA1mDlqTrOY1
tmOZfqy5DU4Qyhj7U7b1Gc8+5RglBkDB+rdxPXuCEram/AP3lzV5Bk7big8rlrFJPM6zPKwUwHQ4
dL65HP78q10s/r3TyR7D02rfaReSdMN2Nx2GTLKm6xraKTQOPw3qSAO4vTLUBboPbopibI8ggP57
Abg7KwRWD0/CZF0a8/eyVG5UjY1L6prRcSK20992Y3aTEI5sQHf0cKzMt0tlwmXQ0MetSDbRmS8m
O+0VzkH73dfG/BMh1fLKnrvcALAE9N0imaZCgC707Xht2ikrhS+bzL1mRW7r+Z/auq7/up3AKFSx
aBZo1VG9vx3FrdNmg0pTJhLOKJXmSoZuaA2tgMKIyfw1W6HLj6L1vrsvo1HysC84m8SlWwLoc6VM
rHQjLFYEo/rXx1P1b30xaEljnQTXfXcO4HA8Q/LtFpQXOkuOXyLu7pnouc9MWo6VKq5JyS7W4d6Q
IfgVD8H9uDo/G9s0HQaDsLVEq5ouLuxgfDGMro8nV1qvaeBfI/FfbLF9PKAmvo0+NAKlt7/Y4K72
sGVjnriKgqLc5rnGbLfW74eq1r7+eTtf/FzsLaSfKHVw+6CsPVsdmaWwvtDGLRltOR/0oNZiz67s
K+fie6MY6N25ynBfMM4NkQVvQGnoFIgTjog/2rRY/8GpZvSudPYvjl9MaFFgQCTAjAfL3bP70llq
ac6NoyfpjFYmH4IuGUs0rmFVF1uYA+pn4Syz7dffzuFuX8E1Q2cLeoZzdvYGBe84whRUsg6BOu7p
t1HblvLK6XQ5h/s1yQzCSoc+cz6H/IbWWMKH43TCvr1fAL56rbhGjnhnFMonJpCTHW7Q+Q1WS96d
hV/3iW1rY7yOgxdBKOjjP8/Y5Q+1Xx0MA+cS2Pr8pK3KrgDa6/pEV4sX5QpL07m4y7LizodcG5XK
vnYzX+zhXXa0t1SNPdWQZfJ2T7nSBv1fKAW1fFyfK9UNN0G2qGPjpVYyFM18pey4nEePjh9iiH3Z
c/6e1VOI3AZj040pyfsgizyyrUOohONfzyOHBHcVRAXuSaret1/F5Fl4LnhDgntF9tuTFp1MnFuy
Lhongp9PtEqCj0bd2Ncckvd/8ZsO3F7f7McFhRWSo3Or/alPx2ZaSsSKW7P+1q2pPQyi3u701ahO
Kw1RfHaL3Hk1eAbc/HntXM7sPjQelKx4ZE7/64f+p+c/NFWeb72cEz2gbCzrcU3MHNTzz6NcnMH7
Bwb/S33lLqNb9nZmRSGUOVTTnEhl0FLEn+3e6uiCBf127cZ8byi8adA3wYEiPPJsaRo+KRL03OfE
bC071JdFHVZfepFK/WvN4uCdn41qgAXJBcMC3XfJf+YO446GOj+HcG2U+Ve0hFlLe8rVlgifKdJu
0m5LPxje6HybxDKVkZ4NzRX/ssuNSOsfRhQEIqYXmsjbP2FQZBXO2Ckns0ATcDQnDLW/lTp4nFc5
w/phpjPTXdG/vrdk/P87alBpo/J6O6Y1SHMYQfoT3wb30EfEjgRseH+95SGi4O+OnBjT9YtCawXS
SMeSUTTY8YemUfQky+HTn9flhf0bRTesRl4y+01gI/F7+y0e/b0a34opEZ5AmF1rPadY6qzz9ggK
ZY9hZQ3GE/Ysq8HBqpdpuLouXnell2n90QDgVjdpqZAniKadh3BYlCgOcKWN/JpRB3/J+RlBmD0l
DIFDePydretNk50NrX9KWMjzszDc/lfZTPLKrL+zpNmlHAawFSmazh8+RPEVriClD0Mnp3Y/sKQz
Nyr0pZIxjtmuPHX2tv6YTXwhjsSR9HrUOH56DRJ4Z4XBBgN9wDkUorBzVnkYebd4A60U3rK1fyxc
vbvDtlQd/vzjX16be8IzZkI81akRzxVpGWmexJvIJaHeqHp+WF0a0aJKMwhFh5vHg0g1LX+gG12s
f13B4YRm8Y2UwLy5zgX6RQrzaU2LJfECNdyBLn4M8kr9/T6luqHQtndYhVfR27VdW2Y2zznfV/Yr
xv7CqA6dxsn751m8PG9xkeVy5gjcX14XhJmFLnjWrCj1BorBGOGNl4cenv/OwSN6/m+dcjHogvcM
DWinj+/k3bcfZZNlvRTEUCRGPdU4tpW8k+Vq2rcp4sBrPmcX9zKDIfjkIcsSwUDkbAaLOiX2NrO8
JO/89rcET65vxqH3tZM+cdjHSJI073lojOLVwjTPigQu+WVUkaTQ0ohyiq8CTSqPnDUT1QeuA699
Wqei/ayZthqirirEM1lOwRKudLo7JFTD1A535lAUdSTBcL5O2yz9GKy1+kmfr6ySMijLL5ZwaDnN
JChoMaZYMP8da52bRGG14tC11gv5AkBuk4hBk6c+KncJsn82hD+/7G0ozR8kAVZlMtZrNn00a5/7
vkPoPZL4qUn7eSM1s7sbeWVAFTEpXw/jlvZDZBtgpeG0eNO1PJmLrchE29Tje4j3jjae1XfVOM4i
l5aTaIP+GR9Om+N0utGKFtlXSayr16orB93FsmVETlLgRn7eXUX/dh050vG3aejchM7hahx7r8BI
PEM1IyNry6a/LrNgmVMiYiINM9ViW74dTtqzKleIG0np+Bg4tLTphyr98eeteFEMMAhVJEEv+3uX
W/PtIFwMg5jIzE408iWjsTZ6ST/NHO7tQnRPelW4V/b+xTnNgPY+jbzV2Ivn3lH4NwStLyZeiAEx
EnZKQx1PbvPKT/XuKCi8kXrvgJJ99lPNoggQowV64k/F9LTA+fq8ztk1Vcp7o+A1gF011CYH2PHt
5NHBE42FajQRltmdcr3eQhr018CPy2WHJJ4Lh7znvdg+9x81g2xmvQknQWtrHjTaSFFp1DQ8beva
9Xb5QWhf/gegAmRCUz5bch4tVza/6SRq2RsfC1KoHOPeKzfZ5QeBBtMe4CHI0/MCXdnNPjNz2PzE
ThdZvuhBQeyaY+Rt8RNjHfv5zyv88ps4/B32rMMFwG1zthQm+L3zojo/2c3Sv0BWlK9lsV6zXHl3
FF7UlmV5/HPuPFmPXd+26ewno+GPr90kxjtDk8vrn7/lf3v+TUUHKACblCMZR1+iFc8OPSJudRtl
cpDQ6kBqhQ55kMcVB4IuQqplWbeetfq/hsUo/k21bspvRKYP32uJv8IRNsNmQLssU+P45z/rnR8U
IcBuiLlbDPPP230wV2Xmd2lFBmBhCPdpgTDSnyqnKrbPK8yQX38e7Z2phnmKtxTHIhDJhS6mz6a2
mxdGc6UTsV+co4vPTfznUd77JlQwRNnRZMLsYP////NQG8XY6EXaB8lMEi+Ur1xPFhTfEPnGIfzz
UJc3GYEbYFLID0jy5hn6dqi9XqDdzo/q2Hl141OAhRt+KbdS6XWoZY7+y5JXN+E7s2gDMoEvwcfe
BQJvB23astHRmqXJCJUuavWyivRxvmZeenm9EIG1h75BRsDA4ZwnLOBYDYaVpolA3vnYSFn8wJ4d
g+wJP8QO/OfKdfbOVFJO7v7fBq00ZG5vv6qdl9R2sFJIhmwMQk1Hmq9nbv6igznGgaHMu2ae1LXY
w/fmEt9Fwq9JsUAbePYD6k4/iXTO06Quual9f9ZvAnO7Jvp5dxRUxDhIebDMzz1nVzwTbHvt08Ta
yh94yswH0fl//YQmk5lcFC4belk0Ifc/4j/LvtKVV1Cba8m0+Ga82aZ2LEu3uFIlv7O5qKDwhQcS
QALmn02Y6FAHcqlpyWKbMlKmUx0rd8O2ZKu///XeejPS2Y2mOxgoZCkjBS1mZh5q/7tMd9jCY+NX
kGl68krLVOsPfx723Q9kxeMzCh4B4Pl2Gs2atFlhMI3lJNPvgAVGH82j6rbInTv17a8HQ3JGSsve
dkdTcVaGUAUTbQccn9iUIE8WOWihUa9VPPa6cwU7emcN0tuksgAr47Q/V+5t0tpgRnhpIheVYpnR
oTdf3L/18eceBfgGZeEyRSl4jijIgBisfrG1BPN6OIF6DsPWHf8fZ+exHDeSreEnygh4s0VZFK1I
SaR6g5Ba3fDeJfD094PupgtVwQrOTEwvWjHKykSaY34jj59eNpeZoOhOeLWUM8+/USfS0gqnODwF
epstTrnuLi8b/b6kYfH88VCX1yCdP+5YEgiYzOz786H6Ph4ACc6T38voL0MG/7iJ/jIrJeYmWXr4
eKzLrcdYeDoserDKwio6H0urcfcKh3HyYfDpADDQjEcb3kESxh23Hw91uRsYalHAJq1GDmjd2Jxi
K3ZSU6OSmFnjpgHrtI3n7rPqmH+6VgrVJZSuKNCuYSVhVRJZTaPh50LttqUd/d3NrgW+S5Y3HuLL
+VDVoSRq8x+qZRe6ZWMJKF8lN0GqY37GeC89pW4rb9RYLj8Q7zwdOFITKkiIeJ1/oNQO4gg/NM0P
usjYVy3+se7sFF6mzrecZK9MCN816Lx8IBqn9vLn/7nNAXMUdt5I3UdObJH1cABIytT+dDwPB3Bh
8rJ0RBP2KofMrGHA09KyfCxX6cn2zs8osx7mxBhu3KqX0yH2JQ2CCw0rCPzD+XSQu5n10k5sv43U
fzszjI9GKo0bwexlCMEgyzRgGRLKr/tUQTiitFG1to/ySDF4eiUgeKTW/EaaLACxIhOBvAIYts/K
AC7S61ivAh+BWkVWtIpdxk6oadMAv5FNWx8ju39R+iq4MbvLJQRnRIROkY+aAnzA8yUMnAzlrqoj
VKnIGRopA0/USn/jDroyCgnrItILdtemtHY+CjdTlFNeCnxjMovtYJbFJmyBiH98/VCm4O85T4cW
UjdXOCBSKona6igpEB7qqIoDP+uk7W5FMtjqsR3U6BfqCt33sJbG78IoFbHXo27hfqPaXzuLk5k7
Aa8yQd9u7HTQsgctpnD00mSVGL4uzXqxD5Kg1x80Or7FLrWzIvhCsupYu1EJ1G4fIpQjYFYoev8A
VqAy9w49sAiGWE5RTdVKAORhkbbjHZyccTog/9HDrXJzN93NVWgbW6VrTPC3cdm3J7Q6M/XenMzO
yrykrNp0Bz2qnw490h3z0RrULNjhUGkY3wwhxu/x2OQmdCTktb5UiGkZx0IX0bi1mwDkqzLpeSa3
vRys+ZjNamb6uqTosjHbvKG1NUV1+zJhJq3DSqnbf5tcts1DWSb0DLWmC7+NApXs7aAEc/jUjToO
BznEumY7cxPPQLJBR27tujG/cu6r8GjpQqPsj5TTJiWmNHaFDVL6Sdpa8aXVmPFDOGp6ureQiK6P
vW3M486NM4ncipYZrj8YiEAlW3Tzs8krC4FojppM6K/Yedd/G+Jh+iupOjR0xNxn5mZIVDN7kTpN
HgxF9RFekLSssPUycGa4WiHtKjH11HmIeLkAjdjxjDkjdJehhnCDjlX+BSJW5D5E0PlyuhGqkI+U
LiP791QLJfvZVlJGd2qHEujBwLlKedfsGW5Lh12dOE2aZdeegsQG5b8xMJNoP47xKI90fOtTTX30
zWzLNjkVtYngGmQqkYNZMaSznbtR7fdJgXfJdkTgSx5UoweLn9e0Tk6JidPsyS6BaW5NtGPqTdnL
ThyNGNWGbQSCqDgkGcHeSWiq5AU0+Cz3pN7TP/1k9tqjLVVIPwJUy89GMRuH+oBpNce5aopuZxdt
iISPllQD2in6/CUOAsvZAPSN4kdjoOBwb86t2p+IyfvkYCUoCG0jkDBoBY0YpZrQryRyBlNlFAi/
TUJWaIPVaXsnc5kGmyk3OnQjSm3ON00fiNDrWz2RW2klJpQOU3SDN9ctkjWVhY/toh3UZ6c2EIP0
4irVm6PegJ7apsgqtzvelGxir1RKvSFo78DHC7xjhxfblXzeEPyd3Eyx48g7t7Emfd8rc2igmtaP
3W6MhnA4lKEJf8Ir3FYbnl0aQpgTjYEidgh/V/Z7gNlpe+8OqfMedYnyigyb627ioIqK+3BAX8FT
MvRKvU6HBbVJ54b9tGjK5RvHGkTgzSFEhM1QRmq9EWRtAUVgSyabmGrItLEyaAAEK0YsPTjkLkaN
FGWeikkkr5paiVcNyZfkOcRMTP3WjHMun1X2C+LSmLBPJ6tOpe0Vad3mP+Datv12AKomtsaYAdut
rdDpe9iTZjY1G4ndc+nFuYa/daSPzrtpB2N5iKVR65BO6Hj/6iLsPcFNQ8lqqBuOxkvWRdlfvVmp
1WFo9CkDKa0M34EdJ+nLZIOBe7LhBIzHlqJH8xUBJL5/3Lrl91oMobqFF+QCG1dH/IhrXA6ekg7n
3L2LpNrP1pyy4EHFPTLaJZxj+Wsa1BFjtoLjfjegGQtvFeJfe993Uw+EG4xquQHXnw2HxaXU2nWt
qY4ep4QlhIsTuT+4hoP0AOOsb7xuMYw8TnZgdMcgst1272Z4y29qG6Pyf+lsVM6mG/tQQ7twRjBS
jK6KRB2FwPne7jD0/RLXFhSvchob7YslxnA+9OGgjHs91dq3ObC78SmETFPvYqXKqu3Ap8RyvZ7U
ZpcP1Swf4zQMoBY2AndqFJy6VsFPpBfGth9FgWqf2ZTGPU9tAF0lpy25j8wxlSesFIzqLpNtN/o5
Alziye2r1PCaaLS1+7QfobG0uitb35kDbbon6Db1vwPNlN8zqQ/6i1nXrv0trRxRvAXUNJVXNYv6
1M96JW69aJbmfMi1on1MZqjYeyuBCPsNo7fWrDddPZliawXDNPLmywAuMtsEzT/UIx1IRijNVFsF
UlAOI8FpxCJp1Yf7okKZeJ/XQTpuZCs67RFjk3neO2NVlZuuCic21gxH8eBUvYXfZTa11js3Vlf+
mlGnFfamVLICdlEVFMOerlj31RaTMW36ygnsUytoF3A9hHPkc8DVL9Zslcqul02nHd0GE+afcIWy
Zh8l1CD3dBUyVffGVITRczyhsQugvTIzGk2GmPfSJNNGbo6kHxGycP4RmdChW0+bApFuzYZ7E65A
UdZPLv3b9gScXX+CV1IVvxTZhMEWthGJbUwc8Q/tK9KmLnXm8gggrMZvrItBE0OtK8zfRhzSfEN/
o2y2GXczLVOY62bLOs969g+vTz08uMIRrjc1OYYSIk/UeIMgZyfu2iSBxudO9Fd2Zon0nYckaRd4
9P9MiiKYUhJimmK2N245aV8rM2/QfmtLyFzz7NiPodJaiT/Zc5Ls5swQiLPnSlvtFN5O5WC5E3FN
UiqYaod8pdGHpqibG/5PTvYskLmd9o6kpLm16sjFuG6OKk6SVPuDkYziexNjjPFsT6mqeFM86+9d
GHbxl0Q4NcdyRpiF2wxpsfZnLdD9ijz2SDG8zoOw3VcXcQfYQnQP9Z2TNTQrkJFHbw3JS6s8zLA6
3zCDMqBP8SMDnvvI1vFsDAVG4tMkFo+vIpPf0MEDgMP9O98j/mUo/lQlsdh2sMTa3/EYl5hjN0Px
Ew5UgPosMKxfEoLTrxF+yrybkwUkNNq9xn0cwv6B7qc16T5GLvw3/qKx3GmQaJIXM3Lj4j4P81oj
OBwqrfSyESbGdkn+8JYopjL+nsgkbb4XyGdCi9UGZBkkujTQn0d9fKbXiB94MclZvE6WBqvCi3jH
vpmA0OsXScJfb3N6tAnUuGZ6TO2oy3Z9OrXlwzgMYf9gC2WQR2iLyj2MBtzbIrtLMpZZNC+t0ht0
iBNoP4eybQN744AsUDZwcyGDEF3yiyCJF19CxBbLLwo2ytbBMaT5NxLm7La+jYroKYhKiWObQIbs
nlLYMN8RHc/NsQq0WD5mTtIUG3SzJ/sQKL3a/7JRr3vO50WnErskazyUsxoPz/rQ5f86rdOqfmN0
6ncxuEb/txsEtbYrsHeZXh3+Ve2NTRJOb1MuoPbjXx4faoJTX0XFwdygSmKOxG4Jd2XVV73cd/mM
SEWrlRRJvLqrGrx/KgeVzJOOqCfgihpaywa0dMBjqwdlvGsVoX8NHeqLe4lTO9CBuTYwuUGU0bG9
XBgwOHvDSbiyXVF2G90Ju+iHHo2O/upEZld9bzs2g4+cHG5GJv9ebMN20XTwwLgM+b3VZHmFsGCS
U5tks5pfQqO31ceSDVd/dcJK63d1UAjjUHDbA8OwJnNPVqgjKZBCe7krckipeNgY8XCXGk3q3EMV
Gsrjwieq/smsOsh2becIi/2cwZQc7Bwd4wxZze4A+Q7oJc4PMvPaXtOKPfhhW3vSRC2CXRFHAWqB
yCsq/X2FxJuSelIJc8QqZBiLfzMnSLt93smZ5pCAIrlPIEAYSO3GM6cnVBZ1Q1pMKGDVXGnlRiYy
eOyr2ngN6xbGm9nEsn3A97aw/FDg+rsJFZG/objHhssat1T2QQAl0hvgepSHsQp6+ZRFoZ2jjUlF
Dx2XwWizL6Yt4cV5nSUXxfcCusK9m6fN/GUyrY7tJqQ2vOVKgapkAq8x2gRhMrseRLtU8crSxpgr
4im0Ft/Q8Gc1jkGxIW4DPhzMbrQdda4hb1I7wi4eN+uWZc5Snz1PLF0K+qSv5Jbky+vee1DkiZkH
rksFUg8PsYuMquws/WHSkd5A++BLWUeIVYh8apGaNT5rc0OrBOw+NRWKKQvDaVXoCLtuKCu9CXwg
I7lXOiJ+hF2CZR5u6Y8fJ9F/ao+rqaLfQsOEDjOKUWuxPuEko10LN/AblGwTTzqy+xVCw3gtIeTa
XqdV6c8yjebRy3ljXtw0VNzNnIr4749/yJUlpyamUkOyzKXhtpozmpZKCTBQ+EjNlp6003rPR+/2
aNs0e+jSve9GOd4PcRttYXy+fDz68revVgF0MiUY1OJwqFuTGZA9rnlYs/DECZvrfdfMNkxLQpq3
GV1RhHxyaFm36hfrMUlnwEQvLB4QCheYfEWM0uDeDXy442R8dlDvZ6czHo0JMYdOUacbVZmltnM2
R8ajsg4oCcdCBewFf/7faiDpP6edXVXEdCZUszL+7jIu1ETKdottXfBAgD78SKzulhDTRclzGdlR
6ewvEoNUwM9HTrDgaimYUKdJynSTRmJ6gryOkDPSbj8+/pAX5btlKHoUtFFpBNKQOx+qpWc8FiMd
QBCZ0zs8/Hw/NFa9zxFKOUQd6RsAMfQ/Ph712tLyBWmkUnanmbDavA2hUudI2kyhmr5lLv2lJJJ3
at//rZcks5BjvdRCAuPjUa8sK7QbKuL4OSFGuS6ztb2SCTIr4dd2p+66oCIOzGzpBbgA/C9D0UOi
LrpoKa7bxWMCa7cyR+HbVeDsUKHpvAlSNfWE8JZ66EVRzwZNSjnZVUBscP2uioeWsI1MiB597npA
vXpA+12fleLGYbg2CsVkKuPQ2qgDrfaJKJW84JjwxSiJbAtIYBuwSLc6Cld242IECToNX+TFH+d8
N6JolEjNwcE3LkTyrUOb4UWykvqpMfCOFePoUJJBwVc7frwzruzHhaZC08QBx8Oldj6uOlczIL4w
OSmYv8EjrbNT0ktUVEwDAcyiS3ahVMeXNOrqG+fvck9SW15wPRjZUGJedwjBLVjNRB3khKi13DRp
JL/15N4bCka3QF6XaBjOOB0hpPqAdy5X2/ksAzEhZCfT4qTXLraoWJim8mco2zB+TJWmo+radap5
isC5m0eVWvHXiYSn3ddO0KHSYemoRLARle77x6t/ZQ00m4PJruJkAog5/12WvnSqEJU+NQpmH3S1
htBraUWS5xI27j8e7HKLcdGBdqBjteAeLo5LO+oK/fT0NI86wi/t0Lhej5bJnYSQiOiKrkT5Y5Xk
wXRjj12eII1KJwRROrSg9tZ7OyJdbhpsE09FVYtFs4O8gKjl0xcPo7iULDUawnBQl+n/59HS0wQJ
FSfJTkgjiG9pEQc7fZp7HBeCWxfP5aFZcHwceoPVXMD950O1mAdDSKYoaZaVckqKxDhUKM1wQ8w1
ej8xcnwZrGxKGJ++ixiYEiGGZHSd2MmrgTOthVmeZyctEf0OlarRq7Ip+Gzf0WYUVN2AkxJ24C9+
Poo9mEh1IDB0QiLC+q3niFo6+ly/B07ffRbk+WcoCKIL4YsIVjsfSiFv4eAyVOA2GkENnQbHSX9/
vPGXVTkPZ7hYEQJ14AvjQrOG3DkoSDWNM/O50sx5RkVYm7cAFygLpymQ3MopzVuU12tbnmQAcAy4
FS7W5c//sxnbVrXaacyyUy7n/MfYZ/OdnSCJ8/mJgeNYepC08N11tERDS63LIs5O1aDYe6xISH2m
iX+0RN7GkCqfH489ARqTKhbgovVBnhqncvI4yk9xjIvhPGffW3qdXpcOvqsm/348uSuHDMCZwl7n
UVy8ps+X0OytvkM0j63hbHNblofSyF61iDSn0rVgNzjVRFWtvnGLXPlwgLZRBqD9BB1AX70Ukxt2
RYpm0ikVufNeDVyG7Ep5Kwy8vPiXnA1uEGwYkB7rCLtW2yRdVM5OegoHdqCWv48KPb1r7fkmoXd5
RFbbnxiZmMJZMCzOmkQxz5R1lCmoTjUiObOXI1rbeYqJbDwVfhuXkpE2w1elydpnMJjNz7GuBukr
QYhjAzd30m6hgEyvRYpomBePoasfp97Vs7smbXXt6JizwFuGqFNsMaDI+50dd+m47WfaCife0WoR
CeeI7VMSaNvxFHSU5wOv0WLlPfRd9yty3C5BbJYPsknBikw76gqIVqZ6XYansuhCe0N7MMeiMFaj
aYcUBXk2SsZIAFJND9KjAHmibkyYvQ4Yz5mAAqmopryDCFzeyIOv7BCX20Eh4UaFFzXX830ZOK3B
HkmKk0mf5h3lP/kFu5pbbqV/sunVV6O/T999QRyhUbEcj//cICo7z8n6rjihQqVXd2g2OO4bdiV0
Z9OZUrunaIiOnmgI0qbronrs7rVYD/MtfPcp3pbWoP+DJmUzHpygqWrqs5OMdnNY5b8ETFrTrxMg
/T+6QYm6TU8BNvQ/Pr9Xtjh0f9g7yysCwG11fnM0SANqb8VJiFS8Z+zBAUybou4mS5iflrqAxEda
BTqF/+GOuHqyMLOyJpVs9YQBY3/sZBLuYluv9nTExI15XX5/riO0gsndSBtB0Z1/GLtFy0enEMcN
MVv6Dg3fXkeOKB+j/ccLePlsUVmiusNgJKgXMA87cRPVibmKZuLiblNlGbYIsa57aYBVE7VPGhgf
j3j5ybjeiccJbP48latwtEQisEknKzuVnLMNCk0lx45GGnbh6ubjoS5v9wWaDfwM4AfYvfUqIg6b
N4Ex5Se1zputNj0UVbHBbIfi4FJOxoo0X2RAgxvX+7U1dRdenALIiZh0WYH/nKoMt5YQJ5D8FMZp
4kWDs42tzNiotfE2cM/feC+vbBUN+D1S5DYJJPjy89GKBVFcxE5+IlSItnmrR3dGlH2a9kHx0bKW
IYiyIeisDtqMGJeK/lh1QjwH/ymNaivwFpRT+Zw3vtqVCS0y2QsEHV4e2ff5hPohRAJZ9NVpyKV8
jm03PAYpFisf740rHwn8I387cDQ8rtfAKgfZb+hleXVqq32nDixakYyeIWnr6OLGhrgyI155xV5w
TgvMbpU1yIhQrURm7xRSDdrX4C320ZRNrx/P6DL1WqhTpFwsGwHUmo0x6ryrQWKxbhMZLqF9SitL
zeC+mSVOZ1IZq02KX9F8YyWvHGiI/7yDwAdhtKxxcK1d9wW6sdWpyRplL4EFe2Yu3C2mAp8GnfNU
QTsCzbJklyDcz7eGnihh77RBeYqScd5WZt1tk3q4FcxcmRDnloCXZJIi7Lr6OkfALeZGq05zBwYp
D2vnNQdAf9D7xPp0FsTDq4LuIzGHD7T2Wh8Q4MV7pKpPiFq3OyIad5PXibGZVKwVP94eVzYhKvcU
ARDJQTlkXTNbMNR9MpT1SUfS0ADh7gp3N+l1f6vKdG0gHsdFXgtXDjRQzj+SlPGQIFhen3CATJC6
GKGJCXErE782iguKmXcLBjxQ3PNRsmwyBrdDOw4lWOUpErPmoOsIpO3Gsl3eE/ADIVmCT1zupDW/
p2xzhFul1p/cIAntoy4nlJ5jpQvH3SRclPXiya5vhTWXkyPo4wXB9QEpI9Ku88lh30l3dSr7U9u6
2WkgVqDRU5ZxeiPMuNzpizMrhj5k4EDb10e3cbqmzaXSnxDErvcU6XsPTlm7gTx+qzp8bUrEx5bt
8l9wEctP+c+j2GpWTyXc6gE5RMl+0DWJ1oq4xX25OiFree8hi/BQrRYONpoN/DEcTpk65g/CBmmA
4qyp40Qg4HZ/fKIuL1xyOHOxXsI9AiWe1W006GbSNoCJToPVFul2DEfX3uutIHkw7ayPT5TfNfcw
ZXn4/PmRyQxg3tMN5JFcNu1/FnM2LGxo6lkc01ovrE2B/mxxMEoXHMs0gXW6bzp84LaaJYdi//HQ
lzHVUkZhw9FcQOllreKgGl3kOHHa+AhPNJ5d6PM3NTIR0p2V8DjToH9uLL3ZgPcLbiz35Q7i5USW
kINhQINbs1gavW5rmaet34vaOCRVy8umxbdwz5fnnTXl5lqetCVHX90rUqpVB7Kz9VMlfh2SHN/a
vHp3ovIfy2yD48eLebldYZQsINTFp57a0WowNTaAMykWqkBNjPT2HE77lLwCFQ/1Fs7/D9nsPNdb
xlpw8dQTYWyt9kwYa0VgGBESPXXY2ts6AhOyRRW6V7ayio10gXqCGVggPfMWI0blngbE0L8u/n/Y
fwIhVDvPiKQe4J0puw4BbaB1+1iMNEiHUF+8M8d6AJeV2OHPj9fpz4W3/vHgBygok6JQy16d6zHU
klGtq8pvs2SOwJo2uf5s6Ago7LKscKrYo9yeRZtRlpl9CmB+Jpus1Yd2G9cyBVadDATeczW1wx4f
6jDcpR1Vk8yTYa46d5XS6Eb1JUd5WnszIpAOB9E4yS+TrzN7acTtidMJGfg2ySJV9UA6JeYjQAhs
HEeq2dkXDaOJYRvC7UVSDLxbgvFHmFXvH6/Dtf1CkG/yIRV6bGsXpXYoFMAlRgpTDZiLMmVvRAum
Z1fV52Mge6m/Yd9N1E+RavWIo5kb6yMAZ39YijfdaAwHDIZHLDHDeffxpC7PtY16AXJpiHEyt3VN
vW5dl7ctKPySh/gBdFC+zTQ7+/TtQUi3tPQRtiNfWhOvSVbaynbwXe6lkm3RGg2OWpWrN2rnVz4Q
FFa69pQvSV/Womy5AFxlRn3t12aUvTeqNidbNNzTg6mVZXYj8L6ycHQkly7L0pBAXez8FRhmtdAn
NaqRMnXeFwilP/DK3/g6l/chjKfljSGloLe7rtODIi9NUCeNj43SeETYdp6R6W672FfC1PgdWKKv
b9D6LhcRYUoeF6JiIuMLwh0MSYSgK56YKEuir7IxRgQqhdtj5E1kOd74ZFcmuLwqaHYgFUhGuNrp
+ljXxI6LEhyoksFLTatuwA2ioL4PJyMywJ5PtLI/3vPXpujQIgfkQVB0QbLWxOTWHdY0flVU1TPE
jeElK536PsG/40ascLlLINXxxsB7ocLNtXG+SzIjr/D2mDvfwChb9Zo8daDINc2U7j+e0+VAuChC
rAZYgRrVBUxIqJi85Xi3wnnoVE/qKejTUP80hxv+NsEdxSOiEOoeq5fAyUMKzKbR+djF/AzN+qDm
8nGsOvg2vfL5Qv0SFxOEU/EgdF1fGjV2uYoZiQ4uWZe992Crd2CDxxuJ++VmYBSa1DTkkXGkxnj+
hdB3ApKq1L0/FrK4Qw/N9pzQkgsk8VaufuUbUShlTsThnOZ1l8pWMP6hTjD6Y5WKDfAMTL4XMP6n
dwJdcC50gBPUI9bgKSkKeh8G9X30zrBNwSv0SajzfCN4upjL0s5bLiekTpZPtFq2BCqTPUSA10s8
AR47ZfGyb0vnxmV0cT1ATOXQABOiTbEQTM8/jpHFbqz14+inuk39pFeVHR5jOJiILD6MmNF7H6/d
1fHQXSCloAOmr+NrRUHUS0ctxsd+zH2hwj7uylFWvwctSg9CDWDNfDzgRUDPBLFOWwhrS4Bor+6/
RmQ4FLj66Jv1ZOziMDrKOX6Xo3ogBX1SA+1+zo1b4cX1QTlZGltxGfx8VdGbr5Vqtvh2ivLu2vOG
BmPjtRWmMFEUF57dtU9jPt4II9VlLmdh5DJXigZkD6CHiATOh8U0LWm1ppR+EwLeH1RlOw9gO9tc
S++CTogXTFGGr7IoYpCdeWO8WLVh/JaB+e3jNb/IHPkdZI3/X+FfpJ7Pf0eWTDXYbEv6YWFYCOz2
df5F0F4ON12gFgvFqRBfoOWSfXw88LXdhbjHH2I+RUJ7dWZU2VMe0lzp9/0w4cRl/aoB3za4S3pd
Gf718WAX9xqzdIkdqTlxf5K4nc+Smrs19jHSjhFl+KceZwlw/cJ6DwLz96dHIhcFQAVjlXtnrR87
Bh2ehzPKnxLfhhNeOlDZejXz5aBZu4+Hurx1GAmFFN4ehJKpP51PakYuNqtSyPMuwPY3u7fTn2lT
mzdu0CtLRxeVkhxX9KIgvFq6SNUw9igSxccuNXkuqsy+y3MRPGtDm9+IDy6H0sg8wdpCkaWPtq52
knhmetEq0ncSe9wlQTNupQbDKIrLTzOmKd7+EbAhn+ABX2dxlKdVW8If8suhHl7tLBjeCPXiGwHd
5eHiMeUbUZtBl5CC+/kXqkYljus0nHx1rqeNVjvJtzBeZN8GXezVPgbFDQTqxmN0bRXBenKRgmWl
kLsKS+DzOZM08smPQ8CPLkyk7wOr7okynL99dgfSEUR4cenog3daF3/CdGpaFQ6cH9MCP2YdmFkE
wuX241GuTsghWFi01JHAWK2i2v8R61EnH/nnrxPyfztQbZBecQq5MdLliQLxiEoq8DTibG7m8+8V
a5ltR5M++alsZpy33MDTO1hhH8/n8ubj04DOwx2VGP8C9DvjICstt5h9Wt6vZVf5HZ1Pr5jqfyu0
DP+XwTi6C+qXaa157U2mlk4AMc13e2dC7MKe7a8GEGD4TnBFTy7Bnnajk3B1fjylS6zyx33+fBUX
NqVVDOPsSweK36ayGrmpFagutau1QLmK6cYcLzeIodLMAjLOR2OfrD4bIvjONIH28J2gaHwVnfB9
77qYjjXudAPAdXUoMGIAq1CzpNh/PrexxX/VmSfTX2j8BzKXfzESlDtuqObGpC73IpNC7cVeOA9L
E+N8pLacgsCpkXHUbBHv46I30G6iwvrxXrwynwU+sNQJaNWhbXQ+SjwVg9obpUOCi+vRkDfip5HD
O8Lo0nz7eKjLbcGikf2BN3Lomq21jdKsb828QN2uMkywaH0OcTzT9XCn4hqFM6Urvn084JUVRDRi
8TdGEI2W8yrCaPTZxabBsPxZJPZDOINh6GZjvLHbr43icGlwu9t/vtf5CpoN1EJMpGxf75yCW9Yt
ir+UNM1u3OpXhqFYumy6Ze3oq54PEzdOSjRqOP6UxeFO9BmGx/SiP7/plot2EV2jYgQ64nyUpHA7
HCzTwFdjzOvTvHZ3PSHcjU13ZS7cr4u3DgV0xll9mLJQo8UTzyH1m6LfZj47T0oapjeO6vVR2Nwa
9x7PxuoA1UnUqJ2ZOlggT92DnZXuNkQH+8bnv3KAlhAC/AiJM2W21WsbyqSz4WQ6voKAGnJ4tfqA
ICnmpjK9Jez656E7zxkor/EMUnZQCC7XskJWkVQizBGGUMmEwvYe8Uuvq20gJOC1e0f9ntmQonNP
wRt3SMot67JB7wGLjgQBzuk1wt1OTN8n56sytZs8eugE/A8r/xqJt6BOjraLcV2ty78a8fvjo3h5
9gkcl0uTCgLp6/oV6u0w6XFWCPgWICn1rIpPY6WFG70y0AIPhlueCpffnvHYW3+qaRz/VchAmiqG
KYFBVOqOxPKoKLd0pm6BepZ9ev49ANlTGKSuQAWNkvH5acHmpYO+MyMV2FaDT0RGxyGG1+7BdHaf
wZ6lJ71r6nsM8Yo3sqzxhlrclVVlZA4rpdeFnbXa4cBeSwsrgPBEdyHy0dfAqBjrxS3xWsyTlNzS
+b2kxFG1Ntl/MDaWxs1aMFppY81GEy48pU40yX9VBzvi+7AAFbsxMVrsD+mCWDjOvDRiO8HU/G2a
+QJsiYzM2X16SwELX+rAZI+8/avJx30Cx7rMohNuqMp2MEbtpCYC1ghKs/ggutuPh1t2zOpbcyXS
aaT/TuN5DSVoUMijcxM1Ppz7eNepjeFLOWp3bp3UR4ChydGx5vH7x4NefmD0zKHekazQAKEsfL7B
MBm0k85yOx8H0oZjHyNGDBHRjm0fWy2U7NJybm81rrmJL+ZKDqYvHJkFsXZhlBREizYyXVQ/bHtH
bGLEsodN07Rju/tDRrgfhnL+5qh6bW/yUamT99ntemtnwRN86gbq1qhBKXiHFhFGCyn3URSkOTcQ
MBeKVxXc4zRGpXoD1S43v8VzFZReHxLwPKraoDee1cMb8uu2N9IvzZSV4r0QtC7oZUuzX/y3S1zZ
MDZvtqMZ9+XfmexDm2ZA1IZkdFWfl9sogFX7Omn4fOOSKqjH2lk75DtldKIeW1mUuPcm7KlvYuyc
5t2MozTd4URguzur7hXnYMlFyQM5geZ3A3033tchhMW7NBiGhJ9pwyRTBteG7hVIDTdGXX2DDoJd
Ioo3/Uucjn2PUWHZ4po7JJmabsD3zOVBiztF+SEMdRRHtZrnFklTUQ3fNYNMMfWCMHOVXdUGqfqW
jK4jH6OaPOI3ls4p8gF5OMn031EPmuhea1GKuQvnHlnUTM2acaPFFjId8ZCF35M0idRDms95tHGy
GngSlRwrVe4ipXTomMpkSiRjpyg42TvpZLG+t1Pbrvx+sGX0miplGEYYpTopngXYojaQyQmePLB3
6vjkupnGUXBlWm/kEMMgbKjmagc3qWz7yLTTfqN3Slw9B3OXaovMaNG+9XUmXKQotLk64hcU/FOL
bs7foOyH/1hokkS7GAX38KGqVCeoNnoRwPUe2wxif9aXaFm0FKqQhurLtvaGuDeVXUAzGFPqstMN
FFFaRfnWEuR2X4GThOrrRG05fgEt3A2+bk4twkqIXeM/3pdIwERJbve7GGxo/Txk6fDXrKMh/cAb
NribCFWgcJsomTvT0B3RusIuN2i2fYYYx641iyQ+YLTZy7sJbQIT3YdiqvZ8avaYrnH3HfW5bKxt
k0orOqV2ko57hbW3cfsWuf0XrWw3/KeWap9s1dF0a+gtWQMHtFDy8qlu46jczs5Y58e6stv0XokU
7Qf29lb62Gh4M/tlJ2vYI22EE3cfIY78WEc1vH3kYrJuUwZCfRmMyWnu4wTlkU02aoP5f5yd127d
uraGn0iAermVZrFlx2nLcZIbIVVUL1R/+vPJFweZmoYFb6yNnQUsIJykyMHBMf7yoPPZaQN2qDHc
O3pqv0MfCtfpBhNPeR/T+9ROSAgOzqcZGp54TLB/z98nHiCXA9igpvvaxHPxgAI7YiUFC9WdK0eL
lVAMKVxvVFVs7Uvptu73DLkRNJULJM4eFBWYxEnQGJnPWWvPaKrobqSrfpkaxXg0TG5P7bbHWNR4
bPtWJP+NljJr762oRoQ0gwWIB2uNUF+i+HgizTpepFjRnCYPx3SfslQThZODaFSwJGhlv6uUsXlK
qFFFhh8ZRfquzjR5P43VgEB4gUfv2Wk7w1J8F6rfV1r50VTBIcm9IfeRLCPkHdBXEvEnHmBxggdw
ktXewYwVR54k7qqyWh1LFWatxFl0MkCZqQ9zTnT2o6joo9uZ2vgTaHk3QZbKs76QaKPyD+BxRHdI
DLodwDNWqHOKxvUOE/XK5jApSGmhhVK0M8cx6ydsUbwKRTZnxiVMw/cWQ2jXwmy7a0bn1sWm17sb
VVH/MQTb/C5Dfaz60VDCc28VAzfWr9acpb91YSbpV3g/UXsntWn4BSPOxTcZ4SjPH9VadQPFjQfz
sFjx7J4HLn0lTCZsjB5Ub4qNW9HwbT9ZA34HZyU1nMIvtbgRT/FkUZnD87OdDi2aGA1COUZn3qoZ
bvdA7ZyyeKdyYc54gYzWAomlS9BEFVU3BmMd18vB6SfXfC+WZPwFhnJ4GsZOqg9D4WYuUmxINPpl
Us7D39ev1BdyGNTv19IymxbQ0BZ82KRsc1EtBqz5VD3Cx5oOymKW7/AGErcG6qpnNKRM/IWG9t1g
Nki/uEi0vf4jnpHQl9kEdAoLTD3BhVrQNpMHRdc2lTCN26yL8Y6cljgrjuQzcKfGAX/hmc9p3zW9
hP4zFryg/jO0xqm/aIUyfyAYlc2hTJYeiQ9jabGEx1E8w4270Z0yFUfsonPD8TmYZR+6ruyRkQAJ
I3/rGWd1nEq3P0VSDsoRJM2EETfkLfPEDvC+zI3Rcqk7KWAuf+plVwV1j3TbqYXVoJcoW9FHa319
MnH69u14cH4VoxYt701a8+NbU7xVjxGOI4DvZx/ATYqnIJqXLEOZhCWS40agcP23PudXuOe5q1E+
6+0pV29f/zZXTwcGXQl6QLJ5CNOeucy5YuB1CypMSShjbTguCh7OVUXk+h9GATUHRw86N1Xiy1Ga
ei6XxTGS0MnFeO+2lDIzS1o7c7lKWkFj8FpcewNArXgqXI4yDpgNmk5lksjpFhkAHBisovX83koV
GZK0erfs9T3fo+sVXEddAYFYCNB03TyJB4+6BFpd5m2DEFyFehBeKz5Ei2mnjPDS7GA4UuamRUkH
ZP3v/0APM4OSEZ4s1i1AkH44cp/2yacB52Mj0OtqBl9j5N1wNzSG0u28Bq4Sc4QUUI9kiry7OH6b
KVoNKmXsRqRgluRXX4z3bTv89DLnrxDRnu/hy2OtZRkYXkiArP/9n2k25WzVPc3n2xbeGiJKUSTP
yaJ6OFAYKABQqf761r3J5BBQW7kVtH63gCtE4WZLV5jcWHR14K1+50gPNjsx0Hxhm6ycCmyjiIUr
wexyXmObOFFV6t5tZcPsPUL4MnW/1AGWBZaFWF0wo8vY3lmobeYHt5ILd3o+Q8nDVEu5a5JEFzcy
sWLzIHJhJdDnPBzJj9bSTMMhctpyvjPtJkHiKnUG99ZaPdDsQI8KBNWUXLrJl46jaZ90pCofEX8b
of2qsVwCshVDPmrIanWPXjLF0bmmRdxjKj/E8taqsqRD3tB2skMBtpSMmYcfOjQ44CCN2MauGgC5
Kjp+T67MYa0tkG7zqVHqGytK0uWIdl70VNtKPvhe703JW2t44L1WoAhgAQAwIJcu1zUVwsQaXkU+
FNGjJLDRh4PNj+TmDhzh+vsxDrWHtVwIOHWL5oknTe8bHXV1zZbprddZ+R2Ka9XeNuHXXtyU62wA
A1D2JA9CNf5yNgZPAAgICA4h0Trd5MJNAtPo987zepNcjYLE8FrHpcC2tQZu2lbw5mcvgkgqnxpE
eo9mEnUfK8MTOzH5etnWvGPlplLNXYGklxOaWLMO9TYR1kaZP+r60EwnJ0GFd+fyXD/z5ZSgoOqo
F6GDooLuWn/HP2FjNsder0YlDRe6NPglapAtDqSN0Ihlay6z38J1wyXLUXrbz7Oi2+GNrh/mcvxn
yv4KQGRz0Ca8HN+wcPsuW0p+uAJOAcq56B07yY1r9I9uPuzdp9cfEPdjKiQqWRWVkm15HFKoLPsS
CZ+oaX5oaj6eSlhC/mKBRn9rdFxdIklJaLuvYlSbm9uOsQimk0uWnyeU2orij1WOb4Yt8TfDuKXY
T38CINvmfnHsKtHbRFEo6iU8a4aJBLoZ3kxvY5TnajIuKzaFtE2k6FPHbZx8jsO4nPKfwAmqcLLy
PY2j6w1PsZ9ikOOhQ00JZDNKCs6CB7sTh2qWU6cuq8i7FdLec9J8YQes+uSEI9pLpNSbYeK57WU2
FyJUSmF+tBbDuMVsawrdIdEPr2+Bl4ZCiYvKK9XAFRhxubXTLu+XUroiRF50DFRa7CeEbNMHJGfq
nd32vHEvj5G7MufN9SBDjHrGEf1zjFtDouOowYod08ocDr1n1oPfljUhN7d6itvAldv8R1tqqWb7
moYioz/lHcRBS8yo+S6WK/L7DtRBftcscaKd7KWEa17iAaPfGmM2iJ2q9Avfm5/LaUR9nDC3fdsA
NK66rtbSsDepId5o1KWNm35peXa+/hmuB1qzFAAOOjAbbqLNF7fNYmnbLM7D1pUVb4Qi+2B5yZ6B
1XUcW5efjhvPEBov2/dAlpm4bqDFEPa5Gj8gGLn6JcsBYVsNZi0aplGzE7lfmhdoQqQ0wMnSLNkc
fhMT1RQLVUi7/YIsFxK8yTGJUvPtQcYDe7nijNnEoN0369emeM8aiQOzn/p8SPXvFlpBs3MNXJ8V
+iLQV9aUUke4anN/t17jaJXZV6E+8bgOWndKkfzq9f6jCn52z6dtPXmXp2VVVSHGkLo6tLf0y5OZ
OcvcJx3cYLeazYcaNsJCpbxXCtRCWgQXNdDU+U8xFuUEum+iFEU8R9vgzRtzfXDxRsBOeoU0Xf4K
R4kkbwYK9o60Y99acuUejU3lvzePwk0EOgC81JpFryv/T2SYqqQpItuKbps4095BOul8nAWKne+3
ZuH/rujaa0SSBuI6FxJwhM2KRm6tFtEIgxxhi745e/Cq5pu4UIfMR3F2GW+EiyyqX1kRXr2vT3Bd
ps3Q686hUMPrACrDZuuoduxgm+ZAsXVSF5nYSaPmruljhxq/I1pfcFlp/pj0Kkk2/dad4bfHkJlb
kLGhCFIKgMC3eZ9M7jjMRVFUYVdUStDp4xTo6hzvdKlfWF8imLoGlmcc3/or/vmKPI5jrFSWKsxn
rf6GQnJZBmUnh+Nk8YxB31kL5jSxv711aUE9r9hBcjNCzVasYpoRmta0sg2hmv9J27n+pBXFdFTX
LnC0OOkZcNAYdNJ2P78+8PWioiEJipAthcYHva3L6Y4qhg6oZ7RhYni4/kAcfGi6St/ZtNuYvU6L
Jh3mhmsZgjfz5Si1Mi1OadYyxMmtuxUujbm+08ZTqudjMJtGen7rrAzaZR75PAgQBHw2s+pz5MtA
hpehVCmvW90AYp5y7M6srs8DBFy4UGv6ycy24Aw0ql1XqG4TxrKLOl+3KOIGjW1P1cHJtWBQb5Jl
btvbtlf3nLSeb7nLs7jyz2kG8qQEOrUV1alrK+0RAGnDqF/0+J5/++nEeXwyV0H5gwYuGxEw2azF
3bbUpW9n3lzfpF082WG61F0W8DDWdB8oBr4UzJAHUOpB8Dsqs7ukJ8+e+/zdslahYx/+5iBORY/K
zYOW1PPfpZvNX2T/Q0UB303R+Y2jKb1tjdxyAtVSKOQiANvKY4vtaA6VXEuiczQ1PdYNcac+dtTI
Ka7XBdpKYDW7yUe0uhoDRXWj2J+wJnaCMSoM+26Oci96t4ydXZ6IqLMVSGucc58glcqbPu0sDRX4
UkfZGd53+9+EGrf34EWY7/hJr9PZ69rkr2FMjvhTGUu3fDEUU6Q34MbqhmYdXpQoponhc10YbRlO
CqLwhyKuPfNurCY1OhhNPEW3qjlgIODiNT3c04owHqfIY92qggrFAekFg06GkqMEq9S29RWkaynD
SZbDV1Ma9W+9URPr0CJfXQSZnOf5TuQuWO7U4pkblkDp3iqryA2EXxPpKQ49QLy2d5FdSS/WooZq
c+7NYZZhyWvLTntslk69xWug+tC0QCh8St57xj3bBIMazWp5yZjrwQDTe3nWM6cifPdzG5LWpi5r
1s4/9NquG64Gbx6WPSLOdWwhU0IkjsotjXnywsvxOpfOrh01MmzQIrPP9ahY7b2xFHYWJE1jfxZl
1nc7lc4X5oiwAGKCXIKrvedmjjFYKZzsFsjxGlcRso2trxi81jJjeavGGsvJ7EAcaoQ0iECbS1eP
qpkLHXJ8bnE/rP2w5qZBSumpqr0aFwYv60+vB88XFhSVZQu4DsKQK3L+ckEL6K3LQq09FCpARJCi
UO4CS7SlcYxiU3pcvZW1pwHwwoo+K9WwnojjQEi7HHSmkaoL6Qxh6mLj7ieaGh3VrkNCKYNkt/Mi
up6h/XwZsV1Wp+KtwItVCpdn3DSG5L35R57BGJLDfDjDhRs/9Fm6l7m8MN6q1QTxExFX1naTf0bZ
hAiari/hYOpN7CcFRj5+r8JZ9xdRDDSNZBHt4VWvVxRfTHh9/ENOCqvrckXpIio4/wxqOFp29ZBP
ZX4u7Vj8aInSOw+/l4biUYZ2E2AcWFeb612XemdizqCH6Mkn3ytFTgiq08APW6vsdxKW67GclT27
qpTQLQTrfjkt0WhDT43GCBdj7G9Ja7Q7MWDlNDpIjb31IJCukPxQ8CE7QvHlciizmVEYSYSNLEoe
8Wzo5/uy1bNPi96JIzJ23ZvHA0lKJFsFDFbNxs07s5oFOuamYofYmqS+IhDaKDL9VOv6J3AscieG
PWtbXqYQa+7Am4gi3Upi27wkemsUmgJEJUwHtPcCdAWGPMijOlc+RUMeTWCCIqlSr84ojE9ajE70
ZJpVfFZUXPS+iEmtphO1X+fn68u+Luvmd+ko60BfoFhNu2qzcSnBZVpfojowddgSFDjUnHTFiXeq
5bRrrsehLE9TjPokTKStwCMKC5K7qhPsWgG6qVrFCG9sbBCMz32TSlqbbWfj3FHiAN6d5wjQ1UFC
tZvpcthN/WN0jHw5ZnXdOwfEEwz1Y9e5GCWK0h3/q5bc1R8zN8uNA3urwf1F1SbrNNq5S5uXDoUS
0D+y67u6LyMoDVNSNt+7Uar1u9wQUXwiRmXVIdY79wOewKl3jFajpEebTvQ9XWFih45auYpvA+Lk
9/RXKqzaEOgb7zLPbPI7EpQqrIBy0U8m8VcC/Kjcx8IZp588zsDSzDXt/EOmu6Pp0xRN7ABsRmz4
mJHg4tFOhvVb5lHj3oCcLcBOlcuIM0TcQj9t3VxZDgK7zvx3bmIw8TuLh6W/HYSRRQca44YZFhFg
wNPSC2K42qfF8qeq8TN6D4MRaLFArrE4GWApmp8yF0Vy7tWi4J6JCM5o20eYc3UU5BOuPMg5w20O
1zvG5V2v0zH2ESTLuxse9WZ9SLXCfO9Uad+9HxPPfjKcsp1PeI3TyM8QJVBO1uQhvCLAcrhIFdQR
PUjbiaJDaxTiIzZ4pXcHegdXnqZFAxtno3ji/bU4X6hA5XWQk+rII49Pp7h1okyaOBGOVXOM+lFT
77tcjawj/GagZwIFCpgdTlNgk+lIw0ErshFddCo9VT5g44f8INA1RTsNsLV+oXGqjEFDRqve03G3
YqijHu5dpZxxylFdZVmOiqBPdlidQX5aY6M1Z1XPmy8zdjteWFCH/OqJzGx4+6e6OBuFl2tHGwuq
9nGZoB3tHJrnJ83mbALfX6usNjgJjs1lSIy1qdK1hSdPmhgoyhR6Uv1ItNV93EL++PfkorB8jHH+
+KWLdLgzEj5vg0uLfZhjuj2BYWWVexp61ftkZkac0hgmLQ7M3NS+OL1CObqO0EO5dcuRw4JUTRed
PanNb5V8oAYEloCUEVU0Cm7bIqIzd0tsWVUVGklRAFYq2/c2JlQ7D8QXIgzNVGulCVCzACt+uVqa
jIbMbuM67ExQwPbSimNUN+3ZKHdpRS8NxYTWR/xaG9m+sPPCEVB15zq05rHEmsqZPiyZpv32FNvd
qZC8EJ+dZ70rEsS1tLeJz03akm/YXhO23mi+Q5NEO8mxcm7eegvQnkCED108yLhctJdrRxwbMAPM
m9B0ovJ+cqvinJCrvjlzWUfh85DvrjW1dVn/rfYopiVnI23Cekrm93HcKsAqczCEaMUe3j4hg8rS
WsMiLhmbZSviTrF0Idqw7rXi6Ba2PJAS7qVi1x+HDiZPPgOCGbXOrWevp6AUlGlTEy5T5XBr02sZ
IlPs5A7XCS2juC6ZmIHoObCZy2VTKECarUyoGtG4vEexeD7PGsTJudWHO0FN9/z2teOcUvOnq8Cf
m/EiC1QFELo2TG18t/IqNo61OrQ7s3pp7UyEig1LXUmo243dzXnZgxpYv1CSHpu+AOVZO3sYoOuT
uhoOoBHPtlN5DKy/4p8tx1UCdL1IW+7m3j6oTu/dlJ42BP1SRTsTui5QMRQVU8ICxVNi0OVQRmeQ
/SQjnwm8VlAM4skd0vMyaoavLupESlIa2K9pn17/Wi/NEAlG6lMrhR8Nucthu9zOysjWW+piaRog
cqriUIk3K2nt3kZ8aSgaWzxXGW4l9l4OpfTLgI8AbqaWYuGIhogz7aGDU0zj4fU5vbTj17i6vqhg
wVubQGF7QjGnsWhDvK/fOWhZAcZLekQ0i4KIEe09h6/ajDwWuTrQ+IW3vqoKb8Jf0aVKIlXGG+Ms
vdeSLn8fu05/o3h4BJtz6R3ynjRT4dX8NALLfxhFhd8mDrVfo7grTj24hiA2IMB5Tdb7VhQrOwH6
2bP4MhegXYU45ZqngxjagtkmOem5kuJNGBVdtZw8KyMn9TLVSwKeiSVgdbVNo5PVgGb33aYVyqFt
Le9RyHH+4S6ZPfpCcVrLT0ezGo+Uv+3Jd2KPwJjoFmJZJROxfakt4+RPUOI738Y38mPS8YI9OGNq
paj+dJXY+dTrntnOy1vL/8AAKR5vvZpJD6NOBUwbNug5Ba4Y+2NXYMr45g21gq1QMULekz21qQkk
wlWcyqpkOEd6dzBKkXxqkOLBtKGtviFzyhP67QMScFzGxDGCws7lUQHMu1hycmUY4+AAvBjjybSe
zI86bt5/tDSKdnLFq6OpPRsMQTsmlhK1NzG74VUJJGkeQsuF+O4bek3oXlrsKAN7cIzPr8/uWdTz
4qsxylr/Q5vvmYG1OaBVJSO7wSkXBW6tVR8a2s8jXIKm8MB3mWWt+WKcdTdI4JM7x85urOIn1o8V
Gu3RbGu3XKqTczd3bqodG5Fm9tehQsTNn6umQMtY2i2uSI3mRMuh6qLBCxcRYUzHU8BOdFAUIPmb
u0HmE1zdDt3sd1qrjLxn4lHDNLEXvXeui0Lrb8mLO3GQc+xRWZ+BCasfpqmO5C+h8GT8XWIq6T2W
RsVjyFTRIb7XhZ31H8e2c35bWlx+pyS/9r+AyaM2l+RZ/y3l3sTPvjEyz8+x2o2OqZ07DxMIlfyz
kZjpTygA7n/mSgr64M2LZd33S5dP9/VE2fGt0R+uDdgVGq7AqTlH6/H6536b4K+A+xm0sAErcPS8
bvDzBCwfevx7HLDrLcZQaP4imPKss7nZ0pCmXAyGbS0s0jz9rykVeaCEB8ugN9J8J+u9ugDWUjoZ
ImpP8Bd5/VxOK55mzKnLTguVybT+emMnoHh2rvkZjUNxLrXa3NvR2zBE/FkB6Ujfrdq8W/ENxewU
0HWLESaEj+Y4zYtMjssi0w9SFNpbBeyJdqQi0Ah51NGp39aeyoSt0VTSCrMkVg+ohbp+qw7CN9Tp
5+snFWzd9cxYSPxrXG44VIA3oc8Vk+chCL2EZJCK+KF3kzd8tNV5XI4UxeBkRPNgiEBqXSM/t9Bt
nhYEPoewSOAHBSMbHP4DVS2MSvvEu5elOVAtKF1Ztw86SC3P9aVSDssHDT7L4sdIgpQfMbdMqqCc
Gvu+oX6fgcZHe/CwaGNq+4qjzRA2lwyqRDZ2GATFCbIJfm3G9QQtJY/TE8CXOTtIFqU8EWJm/dMy
V8I5uNrsuh97s6lRb8g6y4CvULjA9IccY9iOEybv+bcyP02KPU0fifnREgy9BTdIbVoZfROGK76j
TEj7KhaLlZ4ibxjVs46Auv29UBPPAAziVconfA9d66hg9hqfLGsBuooVZeYFDR17vIMX/OTvq9y1
fxRDX0TBOE5e5qfLBC3B4qH9V+1o6xEnys4+4xJUjgcvsRLtVjPioQNKMKfkEAUUAO2QOkWe4pzW
rWDVpNaV6A8kB830k8qa7IMs0bg6FUaaJNhfz+I/jNExU4bf5v1txkVZ3uVVnT/UqIp+IovBD7hY
5lwc815xvg9U/6D/RciV+KM18Drpu7VDlYjE/ZUt6kztpE+XxF9mtdZPkq2PdW+kiF/oYkWF34A9
ws26ShLtW6yMQ3XURd7b57TtFzfwukQVQeXmOWRsbEdgW0+2+kT60Xnvcx3Rz3fj3GfVyc3TPr11
0QfKT6pA5x3LeB6Ko68PmrTfW0IX3dFUSg/P5oQnFUzPOYUW8vpx2CJk1oNHg49/AJTRL9vWCCCY
11AQbR4dtbdwkbgdBsOGcFUwAHlp0+jh7TPjWtHpyXkycGEIhmZu97CHz+/PywuUZjmFQJTTKI5w
a18GOJhvdJWgVIaa1RvuR0zVhXeTLeQSgdkban1WwH9od249JBXJZ4sFJxUUa0BgO47TY5eW0/Ae
53W3OOdWGRXnRlExVV4ladoDTThL+INe10hqeaXyrYjq2aDoOWTeqcb0dQhytyuekn4YnriccT1z
elmYh6H0silQB0XVPzZV3egfuyIzftgx6sYnZRalFVR5PXY3nFojeWfWXD8Y2c9yVv2uLHtQ15XW
pDu5zfVHo6mq6jQgIKTw5+bicYsBlaI2x6u4ypzMn60ycz57NB2j2wlyxYKtDh3vQ1KoSoZpeoug
jN/3hdV9fX3zXKWqXK+wvgE6gLeD2LHJsWp4enFidl444VgQdNS56Oiae3Iu699yuTPI7p+51ujp
QcXZXH2ThytdJRUvHLJBn0/AR3GKXFQsbl1pZfeGWRrFMR4i6eykrNfLzBOShJW0buV5b6lhJc3/
qS3V7K5thoGufHLqNEdCru1uGXTBXF2Wh0pNzlbdPb2+ss8t3MtJr2NTMyNDd1fw2OVx8MTk9oAL
szu1jwYqvvrQ/FJcNftkpzESD3Giyse0UpIn8AT1cDO5QtSBoqA1gXVRZd3PdE2/QS/wSuDC5agf
XOC88ojQ5jS+E73aJafXf/H1XqCJsWrgrNAoQLebPQn4OcegWOR3qOT2GKw30zmjPr8Trq73Au8V
j1Y78rKA3LbwV2oW5hIrTXG3SCWaQg8e46NGzSk52YmK2XR19KZp/vD61K5zL2rOPPEBvEC9p814
+S3sulPrUS+zO7wCnGM12fpXxygV4mCTfjHtunqrFiZWPvTdDQiBKy3RuEK6ZZaRjNCT7zSkamrf
JELj0Krs8ele+GTP+iGraPpKC9ukyjyERTm7Y3ZXW4iszT14viqe9sAK15+MKjcVBOoIqDOQvF6u
npfPbryAUVir8fONVsfz+0E69YdZ9vJjlifDT0vtpse3fjIWkGYwdSfAgoiyXw5KI8Ds9Sgu7tw8
a89JHWtPLrpXvzyl0Q7VUGs76fn1UiJShyC1tmKC4RusT4V/Xh0d2ZPsaabfgfiq/WSh+EmaWQSv
z2r9Wy6DwuUo60b9Z5RMM+kNAUK8UxNTvLfBuCONji+6BPP1/vWhriipwA8xfeX/EI6jxrqtAIkx
7bLFnvO7sZDtXzvtPa5U0dUW/bWlz25a7OKjk13ToTouqSmao23LRPlMYSlzg6jU2Uhl4k34NeUF
UPQidoZHy67r70nn5X8I6QbyETPtQEOasj2Wat/MgNiQDHigfjYCpRk0pQ3mvOljv5NmkQdFGcUO
4DZ6S4dKU6RxxGO7+qHU/SI/9sOYxr9iHNQjP1Ly/hEjtCl9oGi/65J39R0oLFqrhB91dHSnr7RG
tNEEQiZE2JKSHCyB7oXsW/1Y13b61k/+PNSzwyFsFnpel5+c3m+B31osQmknDiqrJvlnJH4U5M/n
17/41bNoHYnLHNQUrTCqw5cjZYmVml4FYULicOSD5RVPthNbN2aqa4epmXvIION4585euxNfrw7P
88iU8REZIYuwN3Ms0Kx3x5rlnKzOveGEqecOnO/Obf7SKDQMELHCmWJtH17OD8s8KKdLody6cdM9
1O40vIuq1HnrNchcKK4jALzehvzvcpQF/KMC+li5RW86eWiqqb7LO2sPlfXCXCw6BMSZ9RYE8HY5
ChQq0uOsR+kH2wDnnFRN/UEHz2PfvL4nrmI3wFw48bSoNFpqcJwux0E7Y0SRI41DxVaH70jvu99w
NujwNOin2fk8VoUczouVRXv3/AsnDJQNY8K45I8tvpQX6UrqiRQIeO0KM0tEjc180VISaD0v2Ql2
Ly2nTlGS3JLDzGN1M82Md+wEyjSUneMNJ1plenWwKpuQ8/p6vjQQxQ3k2lAoUokglwPVUSaKPIoY
yMNMG+ETeUOrOX18+ygUj585Kms5ZTMd6J4oBhdjHPaO8sdr9PSY6dEeE+mFcEHP8v8HcTfHifgO
Aw90LuHCnr8VnqTQZkX9cAPtWfxoks4IGs3OCJEmL/m3T3AFWZFQQJ686jardCaG3q2ADNfSOznc
iH6DO/jOK+ulzU/AgE6BihGsmE1AjJH2GBrRilBzZnmqhqo/NPUnq3lAt9485STCO9N6YdPbKBCu
lFOMXmCsXO4O2ksYXlpqEuqRaf7wjBbf1WmyF/1Ig2PeM4R44QOSz1K2XnHq1OPXvfpPMtFOMcQs
z03COaHyNS5If+CDWR+G3KN/o6baTUTZ9kuaijTemegLx4CghU4sXi+g/6+4eaXSSC1DqwuSw3iD
igNPF6uKd071C8uJnRMJJz1v2AvbFn6DDGOXJhDPIFZqZ9WafhkAx451m7hvnw9QPSRiIcRQStkC
LRqh9WM/O2k4eX3zkNWl+h08UroTjJ9/8EX6h4/zSvtbm9+Atrb35NQRK+cqTWEzOQp+EPDNRnGU
1trZmFwHpSRiOI2vJTYUKw6GTpknMidg7/Q+J2XC47wZ5aHXbUpvixiR3TRSl8KSjq6YemjN2tPu
qlp03SHqOzpAKrifL5XrlX/7ohmg3HiJ+bgAjjLfpa2SmP6CDfHSBvGQWvZnuOxkgUU2WPrJ9qy2
u7ELI28+lNliPIlYBdb/ehi4epdxwcJBAAJNgwHLgE06DKyfmzgesVjFjxStHDkfJD6D/qyoD0lf
7PELr/cTqQfmSyQP1CPghl8emFrQMUmRVQllCVdATdGlwdQw9+Hs7+FCrg8IQ6G2RlcRBybenJdD
QWSMmraGZTWg1XpqrTw+11X5+/Xlu45vNC88FB3AObJ3twKsrVnZUa6ggjoXbnI0vVF+G3U3v6+K
SjugAzs+ZGLYU358NnO63MTsX8p7KzKAi3BLMu7MbG6oa8B1kFlu2342KrF80Fd4yq2SlDIVfmaO
nvegTbooPqCQVZtADS2JgkKpqpH4D6fSQf2ipHq2fCurQXnXZkup+xO7Nwkod7f/meYw31cT3ELI
Ui6KXbEsS+mPdaSjbGSWsP3USmZfswqZW1+iSDycRawUe0/f6xALrX+VEaA6BpJoWzio25Ek0W7b
0Bqc2vKFW3V3sy7Uj33czV/Uoe7PXZcu410hZmnshItrgC2ZKEcDwzlqFhqx43ITaXo250Y60OI1
EWM7jI4paRcZi2J/qlOvzx77JK/lfZM1bvWJpZ/jW63Pyj8AuoXxZDdy1gM1oQT76fV9d725V6cv
KObkP1Qvt+mJR8bqda4swt6gXqPPcnmvoevw9/VRrk8rrDIP5DQNZzpnW+uSxBkS8FtwOZ0ZCL9f
AxlNginmUXsD/XTZ86q4jkUrNgOtaTi6K3Nvs9jovejGEnGYsA6uy6PpKrR7LOCzdbAIe3qyMsP6
9foMXxySz2qzuYhKW8ydW+ft5KEBHba4egXdqNrHRrrDqSpr99ik2Z750YvjrRJFYIe4VLckQRur
hAI5MILSNEb1KR1F9EXPyuIjjV+umKSljbJzsb4wJLUbvNth1nOAtklm1aoa75ykDkFIyxtFtG2g
G624wU69PWSI7uzk5y9sGhjqaOqQN4B+3WqlIGRWy8YVdWjOWXvStHx+N2atcycRsts7nutL8DIQ
rmRWgjtHgeRy61tMZ86cVLsHYajHIEzS3podWAWu/TgjntqHqazdD505Vh+A5dPzyAq2bWB1nVmc
EsNAY9FyZDdjfCfH8vj61rq+GlgDOkMgjigHQPO7DB2FlFlGqbUM3abokeU1jrJImz8UuIpgainG
HPpR1jv59kuL/++ga9z4JyFFGVYuXQQLTsXb6iTzwjtoZYzypqpV/8N3Jvl0n5VUKRGuP+WfoWaE
9Q24MlDdzVI7ldwXoa4W/QH79D3dk+eS9PY7k9NTzKWuAt1hOy2aXaBbtDKMUFdPfEdVkI2MjWh8
4PyyuC2WO5Wv9170dx4qd7rXlzn+Rv3SbP0oz9O3aiF7qyIGnT4SmLVls01WFTF6jRZB86/RivSV
jira0iVv9UNmFFBCq6AdTHGwmpsMplOMUSAXXoaLzDAatUwJWNNpzq/v0xe2DCmEui4vCQxR8PI7
2qO5KKPSgKOOpXKDzvVC4CuXsI+Iu68P9cKttVYkSCnJWVTSzsuh6AovgzBt6N+09YEp1Fhy17n1
RqmAddlg81LXQeduRTBejgI5SkpULBAsGBtE+JXaeOiXTB5enwssOv6ezaakOE5LC+QK7e5tfbzw
BicCEjyGmFPly7cEiPvy3YDuIO+NIi7zKlgUru+vucyUgo5vUjfy6A6LPgTljCXoZ3XRMFDD1GYa
jnYiWoVOK0aTt+2ozPrfIquNL4AAqvRMtQ2HeT3NVC0wequJgyUVxv9xdl69cRvt3/5EBNjLKbdJ
lGVZLrGdk0FiJ+ydHJZP/7+oF3iR5RJL6EmCIAeBZ2c45S6/8lU1M7KWFiSJ+0wyn6Dmao+15p4a
qwZM1OGpYD9Exag1T41Fbu9TMClaFLkIV15spZnL2LcSLXZCv62BeyZ+WyRKdJkcPdSO2YS26rF0
pVlCZCmy2Xek1WTgANuuk3+qpZych97q8iKIlUyNDzqK2dXFtAbJFStk10PGi+r8MMkQDITIgKxW
Uteiz7LInfLUEUh6vqG1VvhR423qD0WSTNnnMASiVfhyjPXYT1R9lGe0ZW2Jd4gwi4eizhz7V1Hp
Uw9rzJ2qRxQ0C/NzjtgYaGkavc6vxFJDO3CSUs1P8DBi8ZvZNtbBaF1hgxcRhkoFvpAIbce9h2TY
jFTuueJrPZtT2IY/3NqufophbilKpzUipA1l8/qCberw50RptzpaXm+b/jg0+JM7sanUD5Gp9PGr
M6HkiqQjfpCNb2DJl12Qg9S/h3KEZe3bcZVM/RHh3E7/DY2YWwtdNiRZW5k5X/t+9iw0dxswLEWD
PkoaF/jRuXnv4IUR2S0O7Ni/Zfnz3JGzX4Qqct3Xynmsz4ZQa+WY9iJ2/hgH3nZ/sI12fgX7WTus
FAJOB9Cck/azNqji+tK04j9nIy50yEHSrE5I8LjO90kv+s+ZmqEv06VNOz97atRmlw7tj/GE+yov
pe/0Ddxpf6y7pHtMwlLpHkatkkg7Ox43FXRPNp1fASfIfYNYbjhjdaf/Hgx7Dv+4fwo3bpRFjICy
6tKiuunim2zbvEiViochQaG/nSVKz2FZeztB1MYlyThgSRe0N3X91Z3ioaRbYE9ZB9mYwohGvhuJ
5KmHLORTI6n2kKUb06JrSYYMqw9QyTrpgXAy6Pgg1gFUtfqoRrX4psPI2eHQ3vjuclNSlaOsQ4CI
w94aLW9Wwh4jG9lK4BqeeAUf0/0EXq59zgC2dX+FdOTmFyLZfH6YqgLHxzLxarasLHrXeqyMxEqf
p8lN6oNX0VAOGl7D7qB0jv4dGT+9/dhNw5Qcwgav3KMdm3lNMiTEP3EoM9TJa8VIvlrdrEYv7Hij
e07m2e4fmxjApj9aEiKqqnRooiIU4MbHEo5C/nh//yxl3NUdvlhBLzsI+Ycb0Umt07zGNifA52al
L0rhSEAloUtL0AKIrqQqYrC5Df5IjQxobJZi/77/A94+5foXUD+AFUHWA/Z1tbMsiBHT4joQIOtg
W8dx9qoX0SpJ7meNwHW5j1JPPUx6ZX1wbSWZn/pirpqjISdd88s0pznouEpjkHyHRXKwlU70p9xM
WvuASl0dXXrRxH/29Ti/5MDN99SBNh5B20B3l1cdYUQANdePbabijDVIov0RzJFfl/JYIil2CNvm
A9GutROrbMTUNGvYthBWNMZdxSop6rwaYssoUzlz41vs6mOFhv1M68ac5ycO0k5bbUk511+HCA/s
MxAvilbL9P8T5JIdRGXcp9wv6aQ+60ZfwFVsO2Tus/oBtzE1mNLZBRnX2Ts7c+MKwNYHyRUMEmgf
r9tGirRDxOqyiqlSb8xQUzzWotvjy2zea5BlaLXRir1FjBXGiJK4qAKjLORBafGInItGObpqMu5c
oVsTwuuCwjxmRRTmV0vZ9mZI/Z+hQlcMtW8kQrsUqSl3vtjGhiQXRLgEpSGDgtyqcTNCxUWxzaqC
PhLPEDSKH73p/mOgafZojml4vH98bycFOYbigc43IsVelyzcpEpQ4HNa8vkme8zAqj6PejvtxM23
c1q6DJTHQTHRYFszV+rQBJiH6kpQjKn4e5EpB0JjZ9VHTZhCPRjC6/+8P6/be3E5XRwzuI+UvtZ1
TamhEj6kYx+oMq/HU2/W/fBQNDI3TzLNwtAHL+DUD6XjcEVarWv0h1Tphfh6/2fcnnfK9MyZtARY
lLV26G1UfVJDtekCWSS4iWaq+RF0sX6gFvemThf/jIQ97Zy8rdVeBNZ45ikco/dwfeZDT5ci7LUO
8siQTEGdqD04NS9RQh+/1iF8AEFa7Rkfv0UQ1zfNwpZfKPN4XoEYX5ULamBMfQqJJuAljZTPXtw3
yjcEKfr+E0QiGX4tvTmagKAV1KhgJONuP2u9onbQW8BkHjLN7GeqDHn1J8BnL/kR6w2A5QZ31/DT
0He2eyGdNP9URRfGsHYoCn+LTal4R2uosvGjIqa42anPbJwO0HfIYXPOCGfWMiSiVrxZ4lsRuBbW
FvaQzZ8Kqhc7Z/D2jl5KTaDrAUexU96q5f+5ozso2jgG9X1Qk3odCyKG+iAIfKSvtkb83crH7Bwi
9PTUR076/jYqg5ME4vZGdQ0phuvNIu2h60el7YMZIPyloOjj2w4aUvfPwcZC0j0FEgF8hZxz/QzN
sUKrKGIUO1PMwBi1/Lta9eZOPHj7GCyl9EXZFpWvhV19PRd39MKyiCwWskimPwxbjs9kh/qDUeIP
8T9MyOZ4vcFlSNivh4q4Kwa9NftAwjdF1gDCWW1k+vl/GIUS5FL6hEe7LkW2KNpFuRHJgDBUHsPK
GFCvLfcqAZsfBywlOF6w39Rrrueis/n0JKpkgPy2d060qb3gNTD/vD+XrY+zNOlcXjYARjewh0Zr
kqhzZTDnTfvaST3mzXZK0GOWslNAuR2KchOMNvqB4P9gZV5PSPSl087JwOXfa8VjbrrpL9HqUCZo
3+281ptDgQ7Ga2rpNK6Vf2GXhtJrwUWRFvx2aAH7kVVTG5DKnkPo7VeC80kp7W3HAbFdfSWAU1NX
mvEiGIQyx6SUme+hUXK6/5Vu347/h/wCUE5AfCNKEOqjSPBQGYK+1/v5mNNYucCzKNXXOOTTkifV
ZnK8P+btI0lEDaN66eAuUOfVewXeHtJBxphu29qfJltOfl/Ui3GKnga2YcdnxS33jtbGREFNoRiE
ijgR3bqPjosHah4w/APV6IAzRoj2Zrh6vEauXX8Qpb7nb7ixUUiH0aVdRDORIl5N0nYmCB3SHQKl
h8HS23greaIMz0kjvXe/WmTeZMYk/JTvuRGvt3+K6ghEq3wMWlcvH+AwjI8wSPewP1sLCFXDpuuO
VpC6rlJapoT/kEZjUJedXeIXkuKeU/Z6PAWx7vTf8jnT34+xWLhvVDKh2xFMrrvvhaTdayc1As4p
CFsBmxLRmjQz053nautjAb7hWKPzxORWH2s0ywT9+m4MhFE2QRra+qUw0LJHMaje2fwby0jURJnE
XESraDhdfyx7ouEhKk8N2kqzHqJJpseodatDzOV4lkbR74y3MTXqQFyN4MtBfK8beL1VqnaD0Geg
4rPw74QLFhKCwiqeSACsnfd4a25IZFnmwiuiNL/8lv8ENm3ZhjW7QgvGulROboF3d25m+Us5o6Bf
i12R5NuLhAYAFS4QYbD69DXYJ4uyrlZy2mZ66lofVWqeR41440eR5uWjAHT6OZvQD7p/e93ey0sz
FHcFcl1zkWe/nmQ5gn3DDmoICLrVk5aoih/iYXF+9ygk8AvslTiaWHEFwoT+ksxpjlGtWc/N9EB3
COkJBENq+e4sFzQICmCMASCEYuz1dDobZ4284Vg3Rg8HTLPFp1lRmveq0oCSYtVo/NNYVGm2Xo+C
L5eZ5BilBZVLTEMGbx4FQs1+WZrvFWbnTQHCTpkQXDEExnUMRU1Ki+AZj0EHfN2HFVngO6NlB8eO
qv9h7cB4uFy/i1L3upublVSgx04dgxl2ud8LJUULwtl7Lm9P8FLDZRACdwLqNUKwaFVtbidU7Nnu
Cv6Wg+YrsRwvNg4Sp/u7bmso2PrQ2Yk9KFCvdt3gWpnpVPUcVI5L15fII+p9yBtDepHgH3+/ezQT
qAZawIucJVSR603h6diHsVwqtSoPqbHJzo/tMLhn7BrfK6fOpgBWhUI81wX4kDVBvK3Suh3SQQ2a
JvSOOraRB9StyvcvH8BlzhDvJJnVGnzTIRY9VtjyAHEsqgN9drRxczFfjFTZk3e8uYXo5ZIfLJUc
sgV9zdTWDUgheJc5gUuZ+u9xjLtjNcTp5/tf6HYUWCBcraCKefB59q+/UDiYaVQ1KGQ2Y9tcqPvP
z25XwT68P8zNtjNwpOMqhc68gL/XQfXQZ242KCmlhAXPksce3qBGjUmONe1thJsniqPkkHnTCOe/
QEldz6g38rGRlieDPmnFV1um/bHLZu0yqVl3bttyD0x/OzWOLvKiNN/BPaEZcz0e3H7kJzJtCGgw
Kw/GpCf+0FfRedTandO0NTPyEdKSRVebc3U90lRDA0wtdQgSzKhPtLRoE8Zjea60svpuRuVeRvxW
KbgqAC23EsHSIj1PO349NadX59Ch2BuILgoPEWzwJydHqK4vRfnBBev1M+0n6wlNOw9Wte5d6IQO
lxnIXJDoeAhORmF+MNRp7xTeRAWsMk4ZKFpqfGvLWRWmotjpy95QxiBzysmfTWM+jmVXfoyqfDg0
KK59cdJuj517S52iEsYLaoAfwhWE3sz18o+VVdeQwfSgpzbvfRZJP+VfMwNq7peyhAL1M3RnMzuD
rDb1Z+oWEwovXe22T0OE/vOpFZ0lsOBpCKq9xtRePMTozAN4K3Omm53jKTvoVSh+dZRbXZ8qZ6b8
YyuhlaVYio4qVPo8yZtDNLSx99DFqVufejyCiw89xize90mUVXIkBi5bn3QvU/6ukK6O/LjmtB1R
+IlCH8eJyZDHmuqUOJQUSZv3lgRYHfAa4POWk3BDoaLGnkvCGSNwkQBVAQ/o5EMx1sGjUSTtzqVy
uw0YDCQ4hC2yddKW6w8iMqc10tlZtK49+y+jc+vwc90MZnHUQ8soLo1piSygazntEXVu6ntMkzwJ
JAcRCOWvVYhfW4UXJhN2Gknjmr7hpe0DTrlA2fq+eW57NDAPVl21pzK1xef7N+nthc1EwdmSWsPp
YurXk0YIOB9dszKCEsmQA6xZ+Zjb5bRDfLy9ahgFtSjcUMDZM9r1KHo1j5kuYjOIQn1KfK+00+Yr
Fc/KYzR46kjX5MO4E0JufE88kAD9Yu5BsWJdUrQU9EingUFJBaf+MNtoftFsVArzUOmj0h0yxGxC
UHvcP4/3V/V2vtzemJ1TWnrz8lh90Aowy2wNphmA17KNY1Mm5USHE1+BU1REufDNJqyb4/1Bb18O
IEEL45Ai8eL+s/qUntsDzIAGDq7Jcx/b0GQYOP2PSe7uKVPebtilq04+Q6ZtgtJfPVKGNcZNTTcD
hU1cjw1dvNRZ9W2Y0fA3ZfStVXByLqW5s4tu9ypl9kX9gQCQNG7tpr5IeAyJAe5lsoF6JHgcHWUf
t+8FGFIQAS+waGIuIkFrPj+eZiqsNSQmBsdtD2NlhJfODC2/Qqp054vd8vfJoghjsIV6C2rXMPfW
1EG/VY0b5GqY1/92E/nBIQVyBWSFXrdzAfwsxDkP89g5iiY0NDTOaUegyWLl1mVMwr56tg2h40Xe
U2V5KAxBpMot3pYZ0ioVFmCd1RTpHvVg2UvXT/lS2eG+pIIEjHndPRsTL8ryuvACcF7tGKTqYMGt
gB2aHrPB1uKnwq205oBjLl42roLx1Knti/Db/R1/uyG4MRFGRYFo4WuuP9WAwJEDpUsEiVr2f4Rp
hYYfjJSv90e5hcgvyERAkPSQ2fI81te3l+YOYoFoiwBZWQ4V0DEsty0rw5kol5RDH/CPQBA3tRb4
x1DgW/nJ7Q3UeyYQXvJR6Rv5qDepslcZ2pi+S7kXOyYLcB5cievfVeb4fszIOwT5FIJIIGf2Kn+o
8+HdYJ2Fg7FIG4BEXsrlq+PeTWUcVtjqPiEJmx60se0vSo3Qy/11vrk0OQPwlhakBaUZKgzX0wmH
rMSqpKKwQCv4xauj9qGCwPxRc/LuCbf7bs+U4eYWY0C0SUBW0Qkin1hNizhXmQuFcqQ59N5z1OHp
c0G1qir9Ke5Quy6dIv3XbOYJHSA21849c/P1aKkDWefF5/stjL7r6aIonAqlBF+B2Tvhd0FXFo0W
Ly12wpqNZeUlIq5dpGAQql29vWWRp3RXM+p5XTQr50w3RevriSyf0ZuLjLNlROPe+3ALZ0aiFKEu
Wuxv3bx1HRa9UCy7J3T9xyEZ5aEpkjo9FTLyXl1tdDTfdfvw3wzPPWB6YO6OwCIr18eCOvke0Y8X
x/tba2OtF+YXjr8u/Sts5q7XOm2ryMmJNAPDbuEgWDJ6FJFVPdwfZdkvV5cik0aTdUEacwdjL3c9
yqhIeJhtoQWtaNOHrkL8o4mFF2hsv53Ns7F1KaovrBVQubwhq6MvirnN6dRrwTCq8hjbiYOYioUk
tTLmB7NwjKPQ1OmlscM9gvzWJEEJwgaF3cHQqygjsQcj9JoGiTlklZ6B/U4vCwvtV2EP8r3vPYQo
kkXCGcAui2LM9Xrm3dSC8NW0oAHD+gB+wHnQsyLbIYBu7A0663SJKD8vRPZVUUlBMqUmjeF8JFV1
iRv9b6sVxs4G3Phe7DrumaX+QoNu9b3iNnTKWCHZC22pn8JWr55AtoJ9Mzq79adUd75kOAadirAd
d67VzaEJgRcNgMWoYLX3sZ3JFWGE+gLwyj5VOZLudppr3+belt9V3JEwN/IEyGF7T/lw4+bB/2nR
jAF5RQV8dR5EY3XxIGYtKIQpn8O4jc6y6+KfCFDj7TrX73UN5HUmjQdpQRUcquLaTwgQmKYtuvUo
8zvaa67U/VGd6wTnRQlW8P5Z39o1SxWcHUNHErmI671Zd6FK6RU3kRDTkmOSp9G5jIh+7o/ypgiz
ulKo1xnUV+EH8sqvnqh2EjZQZlMPbFE+jYioZJXyaETKB1UNv+WKdVKl809tmJ/6yPtLa1wfg4xT
bxnQWwvdOUT2Hj5xa97gwKgj0qkkq1r/IG3EHa1IdDo2XXGwO5E+5VB5H+7Pe+OS4VlcCiNk4pT5
VqGAUiVRP1c1spJJnn/p0zANwiS2TnMz78FbtjbpQsUDNc9C37iwqWrd14nDUCos/r+pUMnAiGb7
m4hE8pgKr3tvakgnDxgPwST3J1fO6jhmQlHN2U3NoM37/IUCfXr0UCA8lIoqzqpdO++/RJfiFmUt
dEahn6/uay1ptBBrOz3AuXnG/dXQj7FqvluAhlkBEAGlRMOQ3Hf1wRq7n2M4DxRqHKVF2VRLjrOO
LjKaTnsi1xs7EHF6cOoq/yzn/frkVbohoJnhrRO1Rf15cMLwoXKHcufW1JbHZXXyaGqA6OLOJD+7
6WzIejCzUDWCcO68C/0IAXmyEC9TPsnCBy7YNcjfGJGvlPA3UtmL06Djw3H/IGzsTg4A8QQvLrfX
WtVubqiZliXamtlIKkSltBWBAosDmM/g4UxqJnty7FvLiyKuyZ2DZvlNN2ycjEYrkRgFFSimo5W4
+qGouvl8f15LcLteXbAqS5Gb3O1GfV06TZUYemgGljX8tivlaz1Zz/QkXnnuv7jx9Hp/uLd8dDXe
G4qDRAawM8nc9aZx8lw3prCywCIgV3lBcErGj+RP83DsKGZEx2xO0Jp3xrR6JHML1csQ4tt3SOem
Kn5ZUZLbj4rbN69VKC3zC4C72D2KUcbKQasUw704yuC8dHCelig2HnGbKOxMDzpFzfQ/ZZYgVESw
3MfP7RSnHp6LhvfVsuepOlRRRuTU4vzaPYpZV9PLFLUW9ABFuvkDvH/Z+VDXY/nDqCcT/5tWKgr3
vJjLYzS25o9qyDL3NOpq5x6NRjGBTcJogg2L+Lh71BtSAz9RUIn1TSfS0dgaHfEHX777peXZGB7T
Ok+ikyES1BkJbFHTGirqVucMxE3mTyLNv7iO0H9P1KCHg9TNKT+OGNSQOqhC+WFX0FNfLLUK9ecy
yttAD52qOPS12fwRTUJUByNSe9dHs9fIHmrylJ+VolKRsLvcjPyJexL+k6akvzNVyvQyxKP+Swo4
YwcYQ43HxTWgvprnXvpnmHmwPGs9z9UjFmy9s3PcNja/DcafYGXRNb6pa9GzxdomR864kyBLi8oB
+DPY8/H+btwaZeGksMbURG+CwbKguu8NbP5Q0S1fnaBFK+a0pxOzNQovNZEXOTuJyepKlsAnnBko
UdC0fXQ05OicRiH3vA22RgF3SFJFdLmIqFwfrIGXxXMVwVwsVX6d1XT4kcs0PN1fsTet0vX5Xdgj
2AzyWW7ui5HyYoPHELXNwkReeVqaY88lWQqFa4RM9COeZwBjWjsilJ17VCyPCV6HvzHQbI2jljhZ
+82p9P63So0m2ft1G28F/EhuzaWPqwLSuV6EaCqBVAlwqzbatN8Lq9E+T4niOKiNWAZ+pkmr+otQ
0d9TM6RnenJTQKthL9Hf+hRIwIGjX3TFbijEnZ0TyyB2G+hNrn2EfB/9idaAtVNO2AjN6E2iaIdW
BIWLNYp7dk2FkgkBINfOrykR4UVy9g9ZL/udZd2YDwIqVJzghiyouFXkAukAgEkt9CAaBwhpVuEe
csVpd16irVFcTiLnBHIPh+X620nLSgsuXD2Iew0cYQ73bSi5ru5v4I33Dljr/x/lFtw3oPzbDHqQ
l4N8rtLc/gLDTPfzIZ6ftLqtvmay3Es6N6dmQr0iXvKIIFY5Sh+mcx61OVMr3d5XWm98qAvH2lnA
jQ0BEBSo2BIxUPRY3TOhEnWmXo5GkAhLPw6h90NVJ+MYl2m0s4jLMVpdAqhNUhBwbDJ1dt/1p8Kl
LbEbgGuwxQFjKnVmT6ductP2LNsifbFr5UsRzc1T0gjz+/3vt7GUDM3s2PHskfUuMVyS2YwuYNCQ
QJ8yrvATdgl7BclbqtxSHGByCHUQgVGTvJ5hrUzJWHqZGWRh80lY2r8ydxVocv3ZVay/vTg+Jsp3
p1Y+chl+mWmHomSjv7qgRXyCrCMN2NIP++Fz3E6vXWPPB23eO/9bK8EDCRoCpYKF1Xf9Ew1aIY4+
sRK0s/Amnmb3HCb4qd1f760CIvV8/ihrEcxiFtfDEDPSfvJ6MxDQ6QELmGWNfrGczZd4wBj6jKxn
2H/I7aHInvU5pXaq6QjZnE16jRrBUOrsJW5bEyd9ggjBTQ9EfQnV/4NVBFuPTDIsziDvMX7GxSM/
qYm7Jwa0OcoiP0kVEX/ANdxkpBLVMT8zqK2xO5e6NM+xrJv/YTtTyAcMicglee9yXf1nLvE8TBGq
ESbl2UyeatUuLjbm7jvn9fZmgMyxIOyB6jCfdao7yJoeUlmZgdmr4Vm68Gq9WOvOVdm9f9mWoYCW
UAqlVbFmNE3I5GdGW/ICq6EFqb6Jhx9OtMuF2ZoR6BywWlS3F5Lm9bpJmfWxYnDXGZaZoNKRUJEJ
U8sjfhXlTs6yNRZEQloEYGY0aj/XY0EyBX9us99Q8g4/jLXRHszBVYKpKb2d03b7OhEnEr+5dCJN
yuSrw9b3qPaPimUF5YD/uhWa5UthdsUFgJL7dwyK2q9lp+7swbfKw/V1zqjQMFBDomZAJ/l6gnHe
FZrTqhahI5nZy0yJ/p8k9orKPpZRhQt5TeIQkZ/p1auOSMN8ElnT/hiACcvD1Oqy8VWcc14F6hAJ
KO9hQBEAcwdYinJhNJNE9dXZqsr+k/Ci8q+kQTri0JtmNh9SWEKzb+Re+NqUZfxqRZb2jSJq0/h6
m4ivVY+3p68rMlEuOzfbspjraeOjwHeFD7K0slfTRpoitlrPDuB9C58+rvHQcO8fUsGNYnYaCVli
f25lYjxkAjsfPCuwxhjjOP+AcV55vP9zbu8bfgURwvK4ARteh3MK3pd2X4w27jRNeMSf1IFZNrk7
edXWBiNmhHJA41zz1mVMvccxJG10OzBjZfw5Dnp7wBkjfxBtHAcz1GJfysrbYXhuTI3uGo1hKAHA
P9adCqnpvWH1MXJJbfhTwwbktZGF/eP++m082VzWEIvBOy5B6hqKaLXSdOdWiqAIQ6v5qTqKDs3e
Q34+8TMHW4B5lAjYhWHs6heebDMMmgzDWx9R3KxtD3Wup7HvhfSYv2KjXn5yy1pPH51EZAOkfNtK
gjieizBI+iJzfOQXc2NnS27cNDwBVEXgofLkrFEI4zgU/BU6SBYO5RHpOTxJOjhKJToa738SWK7F
amtpx920BOa5mFNOoUO0ndnnWnjtUclL5ZJWfbcz1MbnB6fOpADec0+t7S9qmUmsECZmBeoL9ZmG
5m7p7IVsW6NQUVrqc8yHsOD6NHeq9PRwLNxAmS2QMAaeL1Kfxc4FvTEKlSteSxIielVvxcr/vNd6
3mZVFy34KRpV586Oxwu4rT1W3NYodE10COx0imhkXs9lqjwzTmJQS4Xb42uLTOlDVY57FhC3UfwC
t+Sl5rPwjK79HiczpbjLwaXMnlNIVdNvZjQ9OMYMmSyKj7GwT/Sp/71/TJdLdXXpgoyiTwOOEKGD
NSS+cmzk5L3UChxudo6nEr2mnOUfblNo6EpEfLb7A26sJfEB2B54O9Ak1pRJKXPwSYlUAtTS40Nl
Gskxbu185+TejoJk7YIegDoPZmKtbAWhBER3PzuBgUTJ2Qv7HOoshbP3zgV6hEV1gyiE5sX6izVW
63QE114QUjx9FeWon2NIE+8fBTomgdPCuIOetnoXZSNHfRLU+5ylPtmDf/zLTmmOvnsu8GT5MgAu
APuuQYFxgqZZCwIlAA4Qvo69M56zOU2//Q+jYAu/gCqXGa1uhaGxJvSeEhF0bV89zC62QhGJ6rtb
O3RduNkoHJOQEcpfn1cigrBCRlsEM9Rqf5zBLQ9hsWczcnt0wBhAmwZEAgsN3sr1KPbUdV7dOx5E
y9iMA3VojE9VGBrPE+ga7WxOnvfl3asHqmFJ8KkykQevsmAkM7BSoxIbgFtzH4WayqNdG3u7+vbV
A6BCawwmAShRdY2ewiKql3GWiyCaS4WQcUrOcqrSYNCTPZfJjWNKlEUKBIN6YQ2uuw+eUZeumYpA
YO/2m3Zj/LEqa3cH77o5Ck1iaGrsbJK76w/lCa+cB6cWiBTWHc4XUf2gIlf09f7H2Vw2amVL3ZoW
97rTl7gRrqAVo+BkJ06qHkZnK56z52Gpv75/KAAEoO+Wo8S1cD2hSPfy0ug6wSep24OmS/dQCAdr
5S7bgypsrR3XAonjWxFwXVqyunboKpXmWoFn/Ud3HuLzrMd7Wipba0fPi1I5J4l/r/ZBWmtdNCjE
ipFwqoew9Hh7IhujsqHoH++v3daEuBsAKBBqoWu72gzS0hVIspMIUsT5ALDH1tnJZP/+OxuzHp7r
hW6OA8PqBlJDLBnd2KAnGc3pH2kxfgPdrO+E2FsXEPJVy+vDspGtXG8DqZh5nNWxCOrKUC706dKP
WhnFfizV/IujzsXD+5eOwgsvGPubfuGytP8JtiJEB6sWcF7Q2Un5RTqR8cw1sefSs/WB4PeALIVj
vgBLr0exwfLKBBfUgHLGeJpx7AlMc/Y+35/L1o5z6M3QLEctEsDW9Sh4eNOXbAcRGFKLjyEO18+h
iQhmjfHs+f5QmxNCBmVpGr81rK+HMpsSJVyPoQCG63+VZTM9xeCa9tZtc0b/GWZ1KTTYVCV5N3Mp
lJ3+rMbWi1J60aVSsJK+P6GtfccBWhqBxCXs8esJhZpA9qjVRdC33TdpOMklVMbBb0rZnRBjzfz7
w21NDMlQDhFNQVQwVhtimvBQsXKT1zw1na9tn9bfSzg+2VHgiLUztWWRrsPhxUYVhVeyCVQF10ys
DsE1aGYyfJodqzlNVDR/tVYv/s6TsTCXGZKYjtJBhvP+HDf2CMJYECq50oGjrBF9cpihH0mJciVq
g6eCy+tTNzrGr3ePQhWdNwNkLZTrNeLVUro800BEB1E044tGQeIUd6X+/rksxTKotos+MLXH6+0x
1I2gMsNcNHSqlstoeA5rNd4Bem6sGOATB9QgVj6UNo3rUZwxrNwWy55AzInE9nRUT3bjdO8/u9jn
gFDkjkA/YS3+aE1VnZbUBgKUEMcnN8IOQ6BsuqO6sjUXukTALKFW8PdqxeI5CeNOq50gn03pl4Mr
Tp21i+q+PUeIvZFHcGBZMHWdE3nIPdoa1tig9Wf8GIvSe6Y/656yqFPf/cjy58OxBh1EpMp3uv44
OLxkmaJW2KI6o3FUWyQ7eP3LnWXbmhBMWW5WFC14BVfhcFvpVuYZjILLrutHqKEcPIlzaIlZ9c6e
vr0XmMoS1HFw3gQPryekjMqg6xF7eurd732qBDKqf4dO/5xPnKR8andKdJtTW8TP6FBSp1nvbqXD
iGQemVpUqPphdAf5xa1160NmdM7x/qWwN9SyOf/zqlcaumJpuhwkRZ2+jvqA8XruFpc2i+KdWd0+
HGxu7FegTAC4u0H2a3U953nq2Kj8W6+W0/xGd/pH2LqtD5jo9/1p3Z6pZSwQHgsLmkd+dT/kduZ4
zVK7ixWv9kEUNae+nffu7Y3Fo0+0RBGgcQheV1uw70dP8czRCUpI8PMBvWDrIIex1I9UMd2dU7U1
GHcyUQIRJX5bq5gFQWE3aUPbCcJwzHwFcJOfZfMvnKqNd1979JHZ8Hwn9ju1jes9gZ6y1wyR7gYT
JemDmjny3NC73jlUG58IlPCychSgyNJXt0RTY11UR7MbgNr3DhNabkelKf959z6gIcVjtAg+kNSu
9gGP/RBnOrUArekUvyu7/CEr9T3ngzdO+HXgQNa3KILTtaGKuw74B5zLlQFzsgCX6LkJikEmnxsg
7F8HTPJsv9YnlHA8p08+Kikn65jO2RgdKgT0oQkbta1z6HL+Fy3D2PuHOcyVfmgcMbe+PXS6E7AD
q1fN6+f5r5B7V/zKELtTOl+NDaUUPt6NUfwjKhutPYAsR27q/iouW+ve9FYxGJJIi5CXSwpNLJ4H
o2zLU2yM8nGY7Pk1zcU3CHYjZfk4fWnbOPv7/vAbOx9KEoXkpTIKJnl1R5mFK3rTanFs9qDvNXWV
nCMEuZ/CzP71/pGWxhs4N8h75LzXO1+6wpiiJXFTTVwyXakqJ6rWDpVRaN33h9rY/gRiNBaRGgCG
so6ThJt0phoXSqCEeXgSmIddWIN3y7xSjgAhj47Bsn5g664nJBp9VqoiVgKjaqaz21fw1Orwp9mp
e2KMW/PhraLaatPZJpK9HkkaeZ7lk60EVFvdo0RDwwIxBPl+Z922NgMfZlFDhXhIgfd6HDoyUdWV
UfjkOGV5nPO2+MNxw/Jhnp3hcv8TbaAt2HL0JEl2CZgp/V+PZdTKTE22QSwGRUTu3s+NUX6bKh0z
1Qy+tu1Eqm8XxWel6C4oan6LxmmvNrL9G5gnjSgOAGnk9W8g4qgbDWxLYGR2+68luvpnP6nz0UUZ
9pwJ2/M10YpLmjfOcXD15tXtO+2QcIPv5P9vPc/VLUCzcuGsUGxYntXrX+J0VqIiZV8/zQh/ZAcT
TQDvG/TNJDpPo5qYf6nZKP6uzEmZH7s2RBukIsLBelJLCkUcCQoRrsJSWEelc5KZ8rWNJwVZ2QgG
znGGOqIFgDOVb9BivO4F59o6/jLYvdIf7c6EIp7Walkfsi53Wst3JqfuAQA3alABN9A/QrHnLlVF
3JwsL/ayH4NZjd+SxmiSQ+dipOBr3SjqoyFivKFt0ljjrIzqW2PKduZHtW9G5StsV+oAfq3UzfwB
Q9Uo/xrnVSE/VcMcvhayC61Ay4UdHf6PtPNYctzYwvQTIQLebEFTVQ1WtVFbbRBqXQneJTyefr7s
WUwTRBBBjUKhu+grJTOR5pjfzEXpfY7TfNIOoR5lXmDgu1V/zedZLQ9AmZTRz43Yqwu/JenMvliw
mcqngZihOpK4xPilhFndHcIq9sChatPYnyu3K5VXY3Ty/MmtWzt7NztWN/mTVWiabyk6WYHp9jjm
IrZgzP5I78R5hkzRRa5PDVD8L1W1wjvTOuw8wiptCvl1kzal5aFyC7qluVq28wdnzrPmoy6qsvyq
TGIyEHTonPnvzEyj/JRrutDeTxCfHD8FSV9rxzl1wvIExCOufDdKnOmptQq8KY92HVlmgP5Wkb+6
iZfUx0hfLBLZxc61PS3+jSsGm3QK+wQmFPfXEVBUFphOhFr4TtoaBxjPREAVon4n+vm1j1f7HKwp
9CwqeAhurgUDILYqedzWCvhAXQv03Oy+pLE2HpJQQrxBSwwvyFRqH5N58d4vtdp/xgwy+3D/7tma
K47fQAjlo4c26/VhqyejwTTQC985SLIdNMrip1Rvxp3LdGsUsnWwyIjhS5Xp61FMrbG1xeNltdPY
/SMqwpg2bVPtNGQ2rmwJQaIeALyDErl+PYqhl4go61kUFGEIscCr9D9kd/s11iJ1j7e0MSNQG/RI
6Dk7wMVW12XZiWJZQkV5F6pc0Qc9HD7j0yD27Ax/xcCrTQLgGtkO8mkgImuJqtTpstk1GCcZlld0
aQ6KHaV+WsYXbseXdvKeU9U9kvFcpjF5m43opXUxlGz76H1u50cBjKXT5icEfc9lUfzZ5c0Z07FT
VkCCiJTqMKvT0Wrnyk8Mc+dZ28hmgWtK1hOgBlZo9VIjU5tNCGpHAXDN7z1Xvk8VWTkarXgtDP63
sh9nBXJgZaOeKh614zV+s4DZhZ+4iALDijvfLLT5hUhr2CkIbD2VDCAfaksmzuvGn9ck9hROZRSo
Lm41YZE+xXkOeQysoGW/2eEwYivj/hRtibOh/WHsnZ0ncmvzsaY8kJQlQGevVjavI6NI4jkK4Jho
/0u0rNf8RgDlevhuAAMrmxiUQ8HcrU4t9XGs1hY+YIxGzTHNhIYfRLSn5bk5GY4RiQ26VDetknlQ
Rm2pwijIRzOiLlVBO/F1/G6P92dzux2p4PAXorKS+reGWlUIytuDaiaB2gx2fqL+UmKEumQoAUZ6
76Qf8tGLPxkl4iY763h7L6FmAvkfjX0qY9R3ru8lAKU5xPgqC3TLeCFEyJ6Q+HSIXffk324rH5JF
LSFEwHNv6zk4BXSqC7ArSHj9h0OtaqLwzcZJPjjaNGPNOUAz2jnlW2OySzjoYHIJl1ebZAnV1lqa
qAxqPuPHOddEcujNDtmqJu+t9zLT/Hj/Q95uGL7gL/EuhAgp/q2uXid1DeDFJXIYptb/CO1Gfcm0
Mt/Tc779apQLyOdphXPK0Ie6/mrEdlo3JHaJINroYb082KTN3vRUqfXjhRCYjnCMpUUOR20de5dp
ZmhzzVCY5ITVy6wl4fQ0dlmxcwQ2pgTkAmVeCpmq7HxdTyktRQZoQefRimbFN6w6OVVa3oM50/dg
C7cfiTYUGCYw+5QW0bG9Hgp2haItSIoHAxy5n1RdvCcXRMaeHMJNxYCyEagubg4grDSpV0erRh8X
rOo8BpqyYA3oIBtmvDaxPmZ+aUXVD4h7cfq6NEUxPPWjCDECqkux561wM1mJ3yR2ovQjfWPWtnOp
hf3bAjMhyLGy1uDKdRqSbzDzH8bvSXA1Q3DCbdkuXzV8HdwU6oiHNVCzejz2Uzr/0fZLE8SLrny7
f8puzjWIZGmlR5sIcUJQGtcf0PSWRu9zYwjMwo6+idwbIh8cEhbUvdVTO0IR/2EDFwmCBtUAjwu1
m5uYCkuFqisbfQiEntZvmNqWfqbW06OCExid2FzGqGPSN+cjXE8sdDEzs4U5BANdxPpZzZfiU4Ja
2J7u8MYCOmB6uZ/om0u64fU4DYYwmroYY2AaLT0QZejMp1jkfeSnndvNyJ/tUQ7lJ7mKFZkZH4sa
D2YECD6sruKxLmpF9HLExuv/ybW2fB4GbXrKrQipLkOLf5TkcYdEn4fkdH+33NwscmhSX4cOKm/4
Gm/XOBXuwLzZgYUnx7Opi+SrwDjpyRLNHhlxeyhufu5k7rF12qQuTmfP8TAGfWjjSV+rlVGcljxX
L1qy7BXqNk42evdArwhNgMetMTBREnG0m3YMsso2/tLLzgx6Av7j46sHGQTfUYnyAvRwvVUosdiU
MRQspgs9xYcv1kvyaXN06kulIB70/fHhUB2k2ANjzEMx4Hq4XJ/qeDJDCpuR5BI7XXOuw/H7uHR7
yopbZwC5b0rWkqRqrXXKYBwjnZZmU6Au0/ITNFj91xDN2viMlm+enPU6LbWdnbg5JCBGKTMONmat
105rfRhLK5+CiDL9c26owvZLL7X+7Oq5yDEQiwjP/8N6/nJKlypHzrrlmWuJmtpOOgV2ORQ/bW2e
z9Ri0AIbo3bvBbh98ChFAjglmabWSkvj+tsxitMQUk1Bp/fpIVW4o31FlPFzT777cSqd4S3vSnFw
U6N6qup6r1W9dcfQ7iJ8lnigm3qBZi3F0FFuDaKxGbDyCounrqiyFzH/NHual37r0uwFXKgvO6t8
Wy+RzFo+KcIIskq6nno9FiiCzWzbqWmm7h3G8XFzqAwUKA7lEIX/Rmo0JL4ZifJD1LbDR00x/ZqC
Q3l4+HOTW/IbiGyAWHqrl3FupG8nvjw8wml9boYFu00l+Xuwwv75/kgbiy3DT5zodEJroJjXHzuJ
dWgwTjIFuMzML0piGj/ipq3OhZi0tzIcerg7in4i1ttDiW/cewiyS+N3ogCy+NU2q7xUNajCTmQS
9XCajC4991kodvwHNq5yolDUUbiFZB9kNT/82IuaR38KmrqrT6VWle87px9PxHTJzqu/sXukzqoL
ikMWiMx1p1ZJMTlTygh4hbCn6ZOet5Xjg3dLX6ciU8ZDG8ai9I14hr9oTPigHRQDitQ5j+js7uyg
2+/K7SvJ9BR1AOKvf0uNVYDmxhE7WRU/S6//2rv2SztO3wQMAJ/ish+a/Zf7e+n2i16PKf/8twY8
vryFRwVuCJSBA1qDS0QMokl2duztFyW3ptJBXxd89w27ym2jBEdh+Tg7hfO1blrjTzNLm8QP3XD6
5/6MNscCMSpt4HX2z2qPapEgrkEnJsDWbDyo5jidqFwrhzH2Hr/hJWuGzpZBS4hXehUzGomTl5HO
tPKwU57nJM2fbbUoz5Pr7u2Nje9EZ1UWKBAmpfCyOhPE9fNUxCMZTRJn55Y647s8r6IdXJNcm+tQ
kQmhxUJ/hYvlhpvuznNr5Oo0Bp0DcyEvoYbG72tVzfypiisk7Ha1tLbnxdvFIcTPbO39YStNp6sd
S9iNvEwJAhKXamjSHRD25p4AhkHNkdoch+x6l7MR8ApAViYQPXpVgxJNcPxrgMtG+TDFBAU+KcFL
b5ViM/WI66GiUHVjk9pA0PWiRzoSaFhDp/h0f5PfhjNUH5Bth0PHspFJXI9SkJ7VZaWNQWMOYGes
zsd0PDu0eF77RU+G9B+Go97sAmuRcAn5c367JbRyNHobWneQjKn7Sodv/NBOuvPvoGrKM+WleWe8
rV2BvhpvHGEo/9Svx3MqG4mxbJiCsKG979eIv2R+4vbt48vIfx8KDW1jLv917GDMAghXrcyBgZCq
c3FbCIvH3G3GltHGJUHNSsuql/uLuTE5mRYBhUTjH+q63Ky/LSYNaoor2aAGFMLBGIfN9wQRh/P9
QTZ2PHGRi54ZhRBelFVJoAnbmeqlUAOz1vAWtmP7o0769WI2br3n+3AbfEKnkixlWe0j3VvdTUuy
0IGMxACy2M7Pk50yQuYmywlXGFtayCYjesdjf0gTJfkxC2vP/GZrsr//gNVpyMteC8u4H4K2gZnv
pErqG4MyfVC0avoPH+/3oVYfrxoKMFBZNwREnXS8vdjwjQwv0vtfbyMSkDBgoml00ukCrld0dp1R
E/MQZK47HWp2jD9GuJ8W7Zwfylj7K+1Tz287e2fXbG3N38ddLSTt/SUU4zgEmpXSZjSa7BXr5z0o
/8YrIwEhgBvYn2iGr9bQUHj1zZiCjokR95EgNz6GthbCX6qifxR1CP1eNO7x8SXl/fy1QymWrYup
MdJe8+BSuPKKLv8+530ZmOnQfUjppp955NtDYrfRB5p3DyNFJf4FEjLWw0h0EJNcn3fVxX1Y5ExX
oVr8EkXDd3eoxXNCP3QngPyldrF6v1G3l9BDBLP4kKt9M9pFWpoJ9ZbULKYnPekm4A8iR2G38Nxj
ES3aYSgNzCpys31KqtI7m27sPaUR5QVjaruTFnnuCXCXStjdOedwEXvU3F9R7M1vhJoN5pYYg17V
9XLUcwq5xoxHxKO72ne1onitTUoNbtYcvc6IsJpNrCP6UfU5r0jYMYvT32G6oaO91imnxc7qz/e3
xtb1AfWQqgA1OWDQq+hAawtLE706BGltRU+Km8Zf9AU1qEV4ezyJza0vu2dc/VTB1xL9c6G6BfrO
Y+AslDDPyVQUFSiHKBe+a3XGq2or4XhIp3hPhXXrZPPEkbvR05cMpOtVhzOems6ckZ2OdtucLIHt
kG9N1mLudLU2B6LQIgvEQJbWRStbadVFd4sxcF0EIVKc+nxBpWznGt6If8j3pfIYuTZBwmoTdXBs
k9kzx6BKbCS7JnMhomu7KvG5N7GdsoXa7tGqtraJ9APhs7GKNxpblgBi48qi3zxq3pdBHWaOWTJf
NAKjnXt4c3ouO1HyJMA8rW7ItCy0ss/DISi9Un0z0hGRlkK3C18dYuzgp3ivBbT51QD2SlastGiU
T/xvMUk92IqWV6ksXixJ+DTMS575Q59VexqyWzMDp0qTGjIpflGrDwdnDAnssSPHBbmi+1amEYv3
xjx9R3rSrM+V0tY75YTNIYlLCPzJ1W44XfmCm5eSkDp5sRY/ibEvPyeN6gbonhufWvpBOydgczxJ
pAArSoH4l3rwb2spBpFV8UQGUAjzqDbpfK4xknhR7NI+mO74x/3La3s0CKwADiQ6afW66LXlRXYM
HNUo0HHHy3j50rRKC43Hxm+wXdSd8bZ2Co0SmUQBhKLcdb1ToqXU7MT1+IBI/2t+PZbUKObU/E/D
8GxS2YOnv7byLPsyXbyEDp5ou+xTprXTexQ2p//yqcDpcIUAQQJCfz2ZObaHpR5pjWhKF/2pxHZ6
sl0n+ZGPY/V9zLK95vHm4kl4KpkuWOw1wFcLhTkO3CNBO85ZelbCDreKdlTbr/c3xdZVJS8Pmcej
Mbzuu2R65Y1xHk8Bb6d7ssusPiNM273D2Mo63B9qc//9v6HW+W6c69ZilZRf0QVMDnR7aj/S+osa
mi9Nt6tovPV+sn5kTSTybI7V9bF4mKrUDbsPaTn7eSzr/uS1uJIOqGScZlhOkd9SIj89PkdyKPrV
jMmZNq63iV72MEdSzpiLUddpbLvo2I5CvywxuAofIck929CtjIoTJgWtaPwjYnI9YG1VoTIsfD8g
PDoWLiWH368GLf/WhU3+xwjv55Rns/JRchOFXyul+89/mLJUgKK/xRO0JlHFrqVMdU7zwlVjTDeG
wlOVgzNSAhjBpTp+JaRt6v0xt3Yt6ABuF2kwivzR9ayV0lJ6SCZT0I+RPh/CLLM/EiClb1XOM7mz
b7eOIjRf0GAeTjm8R9eDZWHhTaFKx0LFheOz4IwoB1Vxxr2Ib3McabbMxUF0uX4NaEtSkLcFxexc
A9Ba4lbZx4PYuci2EkbIm/R3CanBPqxegVTERlMPjOJE8/DBXebq3DcY3WA8ky5HrTOql3EpiS8L
O9wpoW98NeiJaLjgzUk7dK3vX2eqsxDE040ACMHh8KwDljuRvyht8fgGgTDNIgKO5XFdA1UUEeWG
Q5cnYBmib45RzIWfK4VzSku9e3p4M9JPk4oKwH2A+69uGmvu8N3REmK8cIkQlYvGrDorubrE73Rt
EHtFoY2LDTQkbHB85qR90CoAi0Z3BhgFOzs0heYeQiKonwQLmu73qtn/T/pLLU+2mzvmTml0Y39y
vEGs8hxhBLluOqjqULtaxEFHMzh7btDZe43KKt+J1zdHoTjEU4vjHOoe16eNppJQlo5NAraieMk6
PTrMZbKnX76xFSUnF8gP/BkdA83rUUqnWMpS9FNQCcv+Nutl+9qCQfimtCUD3t8fG+8eKSO1UJqO
XNVrOkJmtpFQbI9t3zsokiedaR280ELne0xSoR/dxtIeP+SMJyXBqPzS71ztEdebEmwwSTvo07ch
no+5vVx0I2+KQw9s5MdA7pP4ZVHHxYF6WLen3bW1vJLBjaqNFOD/5ST6W2CrQa9pFDGjIJDXxaex
Qh/0GDfYoB7stpuanXtl40RQQ/8FE6akjqDF9cek/JC6M5j/IBPegKBj3Cr9ASvQpTppmT43L3WV
1u+dpNai8/1Pu7FZZSbEjU0dH8nm1dEvpHeh7c4qHB+jOHaqk753Wtt6FJaOTitnnSfoVyFg/cKm
eILSnLdU8IqiDgrV7M5WLBUH1cHdGeoWmsxYuKtzlfHlKA+t1nIwW4GJZqcFiUWBz19iKqTgSCJ8
VMEiXVBpmKdTMaaFeaAAhBR8GZaKpAl2sZ8OWrunqrC1wlysMq7HFgb65fW3TefZjqlIqYFACtDv
U3U46Uq353d1OwraW5LBDJoL28o10lwIayrytFeDES29t17p3GfNQaX//m65vQjA7hKiyeIeOcT6
O3pxA+6cCm0weyALJk8r/m6qefqztpUOM3sz+d/98TZmBWdV1h+QNMfUWf75b6ewanDrpAdtBvNc
zf+ivTvPx9kz4r3A/jak4NmjukL5GRb9DaQjaXVMNfSyDJIqMV4Hu48udqnEL3kaNR/TPLROaWzp
T4aw6ofPH8BJXUpn8dUkuON6hkPvaE1pliIo0jA9OdZCBx4RFu/zowsp8ZnomBNs4jSzxudkhjXD
gMWpsreb9AxkdHxdDGcvFZNb+brcCaETTyJJcAF2tGafaLYQnjr2TWApdncscif3xWz9ARDLpPpR
nhwU1vy2KT/yGf6+P8ENcANjS4F+Qgoa4uoqV7dEavb1rDaBq4zgvGNJFClcRxxhmfZ+WXX92cgr
50gd3jtauVZ9NtDeevxrgkslPqSfwaO8RowaI4WgpVZaHuUlmXyRqH12sJc23TN6uz2IMnqSIRu5
NdXv1cFIHNBjbaF09NV05xsUs24+2tHsetiFmnN/TCO9WT7cX+LbJ5EMm/iJmjs1hBs32zozJ8Vs
auhgNEs+gLWqnL/EnGb1cSpo/e7c47ejEf7CQSZFIliDnXV9MOgKlQW3wq/ORfVkdIv+oeeqRk2l
3K3Tb4wl6yKIz2KzLkWvr8eymsgzoySrAndM42fbTmGdlkX+rCy6tvPS395oRNrQc9BHI+NEevh6
qITrbGSFq6BSm/Zo1VP3eenz9tP9T3W7PRgFaV+4AZJa5622h6o3ZRjB4QwyRxPHsrKVS2S5Q+Au
ifKpEK22g6XYGI+0mYuFlweLw7W5XBYv4dzrSR0YojMR+k+MfPaVIcLdG5BAlh4iC2bn+eFJMhj5
A/AhGSiuTjzk8aYwMrvmcXAQvO2W/l0HvOIU1n17yWo73Nn/t5/ul3QMc5RuuZAVrj9dnsU9pWK6
ahivfU+NTjlHczOd7k/q9iWiFSZFxkBN2wjOrfaHXaIL0hmgUtS01Q4xCgOfarRWnspo/uFocR75
tVO6JzrOX+8PfHsGiBzIaMn0qOPCZb+eXRmZeoj4CjCEohyWN4/E6EvaaPPwHqys8fAp4ILm1YMT
JDGc6wM3OWNSQTmnZtdEWWDMSXxoKJXvpLW3H+z/imfJ3Bac5loYOW8yUFpuvATlOEXTEUqOmx4Q
NJ+8h3ciZFkQDiDqAd6QWF6vXRKOGV5IvR6k01RcCjceDq0TNx8yLEiPA2/lTj52+61AO4Cnp6mM
PAnVwevxFCtKbSyIjKCwFd3DStUo68MUisZ7NivT/vjozsBrgWMGJIZiBJIo16NZAhB2yrkOHNHq
hwVJgHNkTfFbl6vKzkJuvOKEQoTKYD051DeK2WLs9Nyb4y4ohzB/dlMdElUWd393Onx1VAqT4Vh1
jnKUYLT3WV8nJVQTYzZO96e8sXNAGKNCLImUVGFWh0Hx0ljhT3qQD1l17Lo8U15tdLDEzpVy+yGR
ugJdSkAmpWbWWWaih2nZWNkQoDZk0oTSaSOCglde4m7Udt6E2zmBn6JYQC0J+gz52PVnBFKhFT1K
0YGxRN5RV+vxlBGe+PdX7jaTRTlOckLpZUhi2mqzYLyU6gM2tEEzVcqfY+xO8/uOcuBT1o7RFyBv
qYLIsjXv2XXIX38desJRox4CtZBMAW7c9ewMu9EcUdVTsIyN9tTW/fgEOzg7tVWWvVfQUnz4CCLs
xsUFex2cJ2/f9Xidk4mWEI8bLJ4L5BjS7ly2rXlM4NHshLY3Hw7hHlD1EAg4FSS2q3duKCdrhMVj
sKTIiA/a6JzbIcke3fJyFPIPeGSEXTzi1xOKrcIWYJaMgDzpX81tXF8f6odfNwaRmEGJIuXqWpdu
qac0qHUmNkTXKm6+1IUjiuiQOnGRPGlzZf9T9JU3vUVZl5XPWW3k7k6gsrGWSPoBA6Y0IFPY1c3Z
VKnIhjxTA4+e4blTFfdg6LG2U2e82YxSIl26/FHxMMi5Vl8s4mhAM/TUYKA99JqYE1w4TWnbV1M0
yWm2x2h8dDsyFdCsRK8U3umPrg53Eg41DhqmFuDeEP/Aw8f9WKiZ+1ZUevbn/RO+sYTkyPITsmHs
G8m5ziIRqENXC3qBPWM4dyA/IersvN0bS4i3F00suHAYia01bhKzCIkRHCvIWnv6HCeqdpiqSjni
CFicnNHIz/dndXMT04gh7ydMsAnKScavt3/YxbM3zq0VIMpte6fMqDWqbm4N6l9bnCF9uT/c7SLy
fAPooChEqkhx43o4T22Mrks1K/CIGHBRFDrm47CVmh//YRzuQ3q+oDBRuLgeR00mVDVhXAW9lg7v
i0QQRdZVu/OM3X4sCm1ADmhUkmtwfVyPEjYwXes6twMO3otQi+6oWHXQaK5yTNPm+/0pbXwpXhib
4Jh3WdJgrgdTQ7dJ3GqwpH11cjQ8JcfXUi+R7W/2mEYbQ+HCQlmW+5enZY1mi8LO9QZ7doJcAVD0
d2E4Jf4XtYridNJTltoJtDaWkUYgUB8qJ7QF17C9foidzEIePrCpZ7+j+eUIX/O6/MmOVODpnVD2
WhUbE2QRieq4Mfh7ndLUHhGUbdduYFf9eO6UtD+HOW5m4yAeRhTJbpakKCDDBUVsDfPs7Nyq1Xlk
qKTD4wOFNmM4oWmDDWdV5erOPb81MWB3EpZC+ZpxrzcJ0hDlMPe2F+ghCjq90vyROEn+3Or6zkHe
GIiJSUk6nky4/6s4INFEZKfDEAYFFIVgStzBOnWiFV/NLlL27PQ2BwPpyF8ALEE9Xs8KbllexPgV
okZh16afhG7/p9LmoDnAb/98+JiBoZNVCh4xksLVxMY4UmPC8TBIdWs6TlVdPQsHiKwi7OP9kW5C
RlIYSmaGpNJJt7XV7QGYv6mdRgsDW1Tpd8r61gXdde1UNtN8bNNueaojL36+P6hcqqt4UQ4qtQoR
3qdMsm7SLWVuY7fLoIVi6OfMoX+bpO6efvztieb+kF4iqsRGgYtdfbCE22kYLF6xpfizGpdvwKkR
UK2E489J8/f9Kd3uDgZzZX2eSjZEgtWeTyO3UfqEWzjSmvCkNVb5QkG4fjaWNN6Bmd2unhxKokNA
PlJXlvP+rS5vDV7Xz6NiQbNOFvUU8n9OoYzJgPv+nLYGAm2PziOLJ1sO1wPVkRmLsM8dGOTm/JzH
lvXMBbNnYnK7A+mjUiiTlTmylvU9L2hOTZNbOLISkfvYYCLCX/+cdPXF6rwPkMa+3Z/VL+/A690H
zwMyMLBAYKqwqa6nVSiNnSTN6ASJNrz1qTim9YyCPcS34eKp/TkxW/SJKE9Xi/fmlGN0aBxjj+gi
98PNjyBO/WWowuW/OuFQxLiyoKkGNpp3uHfkTX7QqU4+FyJGDrNCiPmYxfXsh87Qf7q/Aht7FYy4
jBek6RcZ1PUCpJliWl1YOXKvCh8MjPIMrR41N5Ht2Z1tDcVHlaoREttzcwYrEeOEuzhBChr+natn
NiU0WoDlGGo7N9nGbuVE/WI1gni7uTPTunQwjWFFK5GJ/xXwff4VTvOw/CPhHLcJLw5wKRZvtXYk
R51dYeYVZFOcfaicMX4Taa/sBCO3c2EMLA0JDDh56GZef6E8rJfcyub0grSvAduKGakHM67GPdnF
jYEIuOU9yUYEcrw64qB/m2EUZnoBUqMiCaHkRwQAdf/RDUdlGsIpg4CnwwblejqJMhOFR1Z66aZ2
OqGpsBz6wdSe6GiI/zCUTCMA2QMcveFAGHE1o2RXZZc4d7Ts3WQ74XCgqbAYz2UTFnuk8Ns3hisE
M1oiAslXW6t09gXitbzK2QVli8r2l9aoD4qwjLeozUHsFYRBD1/KckQpskSswSWmXq8lTgVxljVj
dmGZBTbz3nxKSaB2Xujbc3s9yqqoGmY69Bityy4gIDx0fe3kCFuy8+smyXcmtDfU6jqulKYSCf4h
F9Wqu4u7CP290fTth9mZ+0cr3zQsMMjGT9aS0K61f2fp1CRhBkNNEYplUTo6fgsed+ci2twTPCsy
2GbDr0GcCkXWtOrU7DKkquJjafk0dQ7iIPZrL7r64doDUyJtoW8hW8vrmwKLOyttayO7jMTYB68Y
5lMY9sk7Nx33PtTmvGwJpCDwuAXFVVM1FVxZ2SUxlrc8T4/Q1N/1sWYdxBDu0ZBv30eK3rL4oMM6
lRCE623eD3PhlJQPL9Vixd+ctl0MX8fJRPNTrR0NfyilmoY3Df10XHJnV/hwa1ciZCPnym0PtPl6
/FqFMGAUeXYRjWKw7+1OHDJwct1hoMqzcwQ2bmHZRiMqwZ0OQrT8898iug7HjVyknOkOBdU3Au7q
ieJ6+HT/Ft4cBSgzXWvcm8G9Xo9ix6499bidXZJx8jDoNpPnqRv2qowbC4c6MpE9pAuHivDq6TJm
Vae2onEBVyh7JaGzIDIduijdObsstK2xJGJEYhiobKqrTRJXZpFH+Zxfhmb29JNW1NFPJwzbxZ8H
r5oOfV3xbpaODf+sQX733xI2knbQCkelS48k6GulWMu/vSi9typ1PcXnbVfNh+N1oNyInXEVcOvQ
p7pe96VXtV7Jw+ySUeL6C1BzcxpHpf95/+tunE5wTtQfqXyCnVwXV9NJaRJUH7PLrNhfMiN5dsFz
Hhc8D6NM3/vIW1uJGhDNX7AB4JFWC9/EcbFUoswvse5W56avpGzEDNhj5zXfHEduVmJVyeRcZac2
G1XL3Ca/NEqYH2PklP3YSczj/aXb2kboOcllA/MA4Pf6AzXxWCddX+eXpDbeJlNRcPoRiz/M0eMZ
FUk9GAfZOgd1tmaTVZYnlHEw84uyZOOx8Jz5PBfxdL4/n61Vkz7lUrdFRgmr+eRlHXfUP/NL6bXF
sZjzAXFWw/zrP4zC88LlKLsj64POC2rE6IbkF4CS1Xl0M3Eye3A//1+jrNXSKP6qtR4p+QWGd3IY
h5YotZv39DW2Vkw2daVnDG/ourbjREwxrhmlQyL2UA2Zzk2A7vb9uWzsM9JbwAX8Tetq3QQcrVIx
+yqb381FJLB9w/lgeFUzo/g8T5Gxp++8OZq8dGR7SgWRcr2rnThJTBuV1nftCN/Zd0vTPoRaZhzb
xFR/PD4zWwJBKGiS6q31SWIrD1O6IPM7vXG7J1DDWe7rrOcPLY+HnWdM/u7rzFn2UclHQF/LAsjq
7qnVcS6H2lrexSlQbyAFXdZdBndU61Nmh4l5ypS8UQ8ufq97QcntNpE+K7YnESh0RtbX3pIvlQmK
XX9n4pT+zRrRQEwtGA/3F/N2FFhOyKiyVzxAwetibSYmwXpisqFH9nLWw7l6UbWhfhTiBehYxgJ4
rEhpj3UsrGilWCKzx8gRzYsPFZbrL71Sa2dU0vfe6dsvJnNlKWD3Kw1cM7ci/BTnyZEOfnnhHIza
Ln7qSmO+783IPWqzov1tD8bDID3mh40fnUYaPNSXVtGODtl6njLmRx8zWXy79/qjPvP5DkMCgt4Z
hiHeOd+b84T9SSmViVLfvD5xbh1C2JVe4EYyqn40OTGETMwbBIaZZ2q6s5/a9ueHNwuxBfq3qOkY
5k1Tt+hDSxcjdhTJZI8XZez69zzED9uQUcaHCgfYUZbZQdpcz8yjL+cUhcoosQJ+2070ZyNUm6f7
c/l1TVwfbdTV8AzggZT0ijV+wXOTUo0UBNTz1mzHP7LYyEtEuyvRfi6A0CUvsp03+kVSdYMfQm/s
x8OSmqi+WY2KLDmReREeWm2W/1pLp/nNS8DeBmrcOKNveKXIT6aRd8IH1+9ZqA4mRX8A2J/tPVu3
ly8zYSPIVjes6vUTvCBEVZkOM2kbA+M2jAvMf/FRxse0zZZqV6V948qQmRIgdKmohH7p6vuEfenF
VhkHizXZ6qlH1Kx59tSocZ/ssNW0yzCinB0Mmtl7X1HOK6MXfmFBBWZJqO6jjFuWYJItpTkYMwa8
hW+F8xIhkKiMn/Xe6ZWDOxth+Zr0Qu/euiwc04No1Un9M7GLInyxzaYakRZA5P/r2FXe8HBLSQr+
kR9RuNRosa8ufWsWS6O2ahZkdUEe3c3JufSi/K2ljHa6vwtvA2keTYhKFLxBUhPYXK8lPidIuqQi
DzrPnGB9LflJCFcFQ8DuCavlYesaUPsQM0D/Uc+BuLc6W27tZWqoL3kwhEIUx8UKc/fYYV3xSddT
S92Jp34ZKlyfMdieiMYDkMaTGBn56+mFNBzpUDBcgQlGV/pL3xj9dxeQnnPsMwrdpY+2tedAuDGR
APPbtLWiw2ipbv0By3ZQDqnWJ38Zwka8lk59a5+zNNKMSzw1qMdgl+GVX70k1adjHTn6P/jQhgWU
aquEcx8ZSnyyO2q1X3KdZOysGAu8jCkmtX+zysH7h3pTk/o6v8cLln5W26ccBedh5xvfnBd0Feh5
SWgiDy281+tFgGRapnNVpsEwdaY/O0p6zLx8Dyl4C6gD6cV+pSwj2bz0X6+HaetuyQwTypvAH+U0
Cw3hZKu0zqkIC3+IYt3H7AY/pNJCgIfu4lM7L8kOHOZ2qlB78YP+BYWhxLD6DXFblYS3QPMRY9Bf
tDFs/9DiuP3j/qG5ue8oqyExJRGK5DfQia9n2nvIOiBWIZAFDevj7M71IS1C/clS473OycaEYGby
soNUlM6sq+ymqowW6wtbBHWu/9VZmYmECx4x9+cj/yNXp4T5kHVSioaJLQts1/PJirh2o2URAUch
M0/1whE9hmZiGUelaUfrRaVyYJ9GSh3/o8WXzX7bGsreKyK/zfpXoG3C8PDTmOnq1kNQq20cG7nt
oqmqNysZ0qcpLcYnbBktQLu9Ez2Vk5v/k422ugM0urkFyVKlLh9UA0BNNCKuF2CmhmoKjNmCMO6/
DZnZvw/79qvVuMY7NY3znVtJnrfVRKXHNy8mWZi0m78eDT3T0Pw/nJ3XjuNG166viABzOCUldZB6
ssczPiHGiTkUqxivfj/s/2BblNBEf4ABGxjbpSpWWOENWpaps9Z07mOsW9DO27xBUz9rqlhG81gP
5Mudv+zdh7fzhMa59tnR0gNDvJWIQjvPwcIIAZSqQ6HzafQKpitMIz0NYmjL5y5uhNi5fW4/K2Ou
7RAi4hUHtz0sFc5uKo+ns1wGopayHjX9pe7wuMoOUhe+fBliNTcf2zYtvjeNXObT27v79rQSJ5Cx
E7chikXx7Hq5V8UOY5zcVYfIcH4vykB/svUF2hXudjsP9+1pRUqdqxbtZaJU2rzXQ3Ezmm0SIwdU
mtn4ze7z+eMMdGgnmbmzomuxA1AolF8oa5sJ0cPSOr3kFnXnwtEiRL50FWoeLJZj3Qxzd8Y6yos/
dySJQ6hTaa12btnbbUTgBZKYHQwREGGb62n2vWHLsoGxCpdUWwshhSujJnGr7AUCESKdHaShPQ7G
7WdckwxSG0Rl0arYBpkByoHgbeVyToqhOST9GISBDiwQvsf3924Ybh+K4LCesAK6ca5PlqlHhcWA
Qpo57iOiEPJoCSN5MNrJ3sl+b68CvDJp3bFBOZFk29crCc7NrotZGGevdGJ0unpTQmaZzS+EhtkX
yxjqD6NmpDtH8s5Scg6RVoWCD6Zii/5y0ECaFwVoNBil/4j4RzyHUya6z2mDfuLbi3m7WUErsZyr
XStX3fbK8VYRtFI45nmpKKTjE2GkpPkpGsQnsbqLR0la9P1H16jGn8nYGHsdxDtzJTNZOfL/B03c
HEkvNgvIu3pytleLL3umE4+H0PRUYwi5cy4B9/K5rm/21zrDajZJZkyMcf05jUHN9ZJM1RkK0lB/
bLQh78NEOulihK5Cge056YYlPySGIeUT16XuRaZMbe23ss7y5JvooaCebdAD3waJIGEbje6io2U2
2nUuD8qPl+zoBatWbRbkQ/ndjV36rkMZypoENWUXfSet7KI12I2WKbG9sLe14oQ+RvVc8Lj7p2IS
8isoCC0qXKSCqyH5w7fTISwyhB+w9vZKAwl3FCFCexB91JROqUJZdFUTVaPrHaQ7/y0Kp3mhlekV
nww7MyxMp4b8Q6286TFwSvtJKifOD3GrnzwtWOQRm7wclvmiZAAEDznc0O1iqrV6axm54Md3/qeu
bIcuqgKRjGlogcD1I6kF3rODeSeUHTVfKssc56jvZ+3fTg3E6Qnk5F+rN3kcTZkRfKh9dcpGUElI
wYvQ743ya6cs8jt/GRYr8nhQw2QR6YOFzGQfkc/6boi82a86NqxQmQjyxu7oHH1Cxilc2lqfgaPh
vDHH1gLCyWkPmZdwTHyUjMI4dqdoxBWkj1Tjnqy5RDvSrvWDzzOqRZDggJrXOT61f/X8B7/sWWDU
Kbu5sMM+MIs6svI0zY9F18v+2UfHaowQUGzbcCiWwHssTQWp3K1iRz1kyVJ1B6tAjuSIa0diPFJl
in/Y+pR2Bz5Ozwmu+37ip6bLUoWpRBEikrauqafeSOr5pM/VIndur5uzBcQSThAlUFQHIcJuHqKl
d6YWs0eYCdJPaT2BO/hq5jK3w9HT5be3L5Kbt5X3FJIVGFkbNRvukuuzFaStYY52b581qpZHJ+9/
L+tqT4n9JhKGGgPBjxoybRi0iTYxaOLOuc438bmPM3QbLUozSbTYi2RKS+l/1me/iSPfHjq+dasV
9SetbvV0J0C8eV/XX4HZKj8AiNgNj7/xG0ujeemfJ9unw53o9PyCTr44bY5beYDL5NtLe/sdCXBR
jTRwQ6KydmNlMvYKCdke7TZDohDqJVP2V1rHQXug0C4+vz3Y7XcE5LxWAeg3r4IzmwtZF0roKRWc
82DWReRBLztMdbOHp74ZBbj7qvC6OrSAb96SG6klO0nChXGWTY7jpS0SmQLmj+tg51vdrB0iCGSC
cHk9RiRPuN6WVlMOcVw1zlnDjMuNSrtIvg+D1f2jnCnbAb/fGQs8Mw/ZCsVCeWL98/90zmenGdIh
8y0se6RYIgTRpPs056VpHHDy3NVief0UV88ZEClKHWj7Ec0SLmxOgzaudaOqp6SYtENPSXEI4lAv
qn78GMQplqdzXgVfgJhk2aMpTGrezuJXw7NTOYM6dHhWuC9NQsz2vGANme2s/E3sxK+j34fRwJq1
sjDXq+F3SdHx8MOjoBh8xKkpfek6fQLZpzUUfCavfak62Fo7yfLN4VzzfjbwikcCYbPVSpvonSU4
eLnneUq9h6oLyvFHMonSe+jbeGiO5PLLe3vqUCrI2ygIAru63cyiyGKZ90nDPTsU8amwPUzF5OKP
O/fATawGroZOKjsLbQqIS5sV7e069Yc4n89VbcTHDO59mI/D30FbBN88a0bMoIntz0k97vUKb0/r
qttK6Zi9zS94LS39Z2NbeVHA022186Bs9yzVmD8DXH137ZFKDbRZ0MQIC4HQ20RnvZP5nRHnIPXx
e2EfO+q714v4wxLsWvHc7k0MHLHMhhSwsm+2SNCg6qWqPRGQCBbll773/Ie0Vv5J+KM8eEqP/3GL
PV2K24356m7Bh6OXtmqGXZ+HXqmsnekQAWBOrQ9kSyXmaKPhlQdfztr8kGpdFbx3x1BdpSkO1mNN
7tk512PWNCtq2xmDs2MY7e9qmbxHK+uqCPgN3sxuUpaPoiiLP9taGTvBx509w9C0gVadeUQEN5u1
EiOF2MEOznERm0e8oa1jUEzW/zIKHTWqfawoxOvrCULIyqQuneBcUbgORy22Q4kuzc4y3l7s2Onx
WtFrWqvi/qaXNumDKlBhDs6TGTcRglP+oWvH7uI21Mjf+fzyxRiA9ITqKP+42SVeOwXD4gLplVVu
/EltsX2p6yr99+1Rbm4SRkGplasZVCro5DXO+s+B9tKmUUuw7n9q4MsvDyePj9Yi6/FXOae+jDSP
+PdkoyuC5qFmVL/eHv7e3uCe5RiskRRXy/Xwc9v0etMnAQ9lnEWywqxEX/pp5wG6CRaZJFcK3A7G
gIa8/or/TLKc22VEp8Q/l+hj2Ac39STYuWJJ+7Av9SAPM1yx/rRaJRZ6lTAdQQkU4x7K5s6vAJVi
E7pRdUeJY3MEicEhK5JmnWU/+M7R7Kf6Y68vsx6m9hhcLNmnQVjm5rIcUAhPzd/tKsWK+N0Lvkrz
0iylJIS35qbPYmgNt0Mvg3MwZ/XRjmOUxYJa7Yxy54bjaiPKougFJW1bp9Zib2zNzucw+kMd4mH+
s4mNLDSs5qcxe+9/6OnBAX/nylzbjNtAdc5iM59RE4UjN+gfoHMkj4B01Qerw0zNs+M9ouadS2At
9ROrrs1nyI3X26ktkpSyWx6fB4zvkCKAnJSPWRB6nbvsFPBeV+o6sgMUTGAMMwTPSeCt12Mlk46q
CG6dFzn5izwUvJmr3A1+qGFS1NbnySvi8uQibPvv0CBH8NENUj8LNYlWapmawxClFrr+h8EY2+H3
pi6k+K4vBZF2ikJuFdatP3sHPQkS52PL8k4fjQan+ofF9qZfhHVO9VANdZ8fBsQ/9EtfKb85FHNM
i27CU7w/9C6mE4/VINCxtkaJKYQ5cJbDQXTqw6i0xI4Mb8mNsAj6JP9k97UHLsbp3OyhpZ0xRQZM
DHUYwEz6h7KKLfs4yqn+q/TQ8H9Yks4aOKT20ESBZjg/Blym63AMlC0OOkwUkHdak4vH2XKXJhSB
m/Qoya+Xs1Es0/w81h6yvF5LZLazx29vTrJPAExrfrRSFDa11aHTe6DoUKv8RL+M3mBGriwtijwG
yus5ejOfVmDOC03sPUP3OzHLK3GSe5PsAujD9Z4g2AUk2nK6oFzPR7Q3xprWpF689H3WHwvfWj4Z
ceEnO/H0nbsaHANNF2gza81ss+2LEXHMMVXaWe+CrPuu42jCJhxNrdqJom9XFsgWFwd5vbM2hDcr
C/VvTI1uSC6pH4svlRji7OCMai4fVRf7RRqa9CxV6NS+8D4PPmTBnVLonZmS9kJDQlac9taWioXr
pDd4IoF92Pf592bW7aPVDO5OFfLeKDA2V+ny9TLZ8p2mwsVvlaN8Hmc7OWbplEW2Ld/dVEF7g9yd
egyxF12ITcQSBIKERUJqlENXj6HplcsjOjtTEmmi3rOTu92ZPOHMB5FTKGRg7q53Jg6M9iiaKrnI
ZOovAzZNh2FiT5aVlT5RgGp+4K615yh7u45wxdCkpG1OnHQjC9AtU1A2g59cDPLJKFBdQmAm3o3G
XfnXyChS2Vo1fbaY34IOQzekbnLJusR4sitf/hbQ2whTc6Ts+vYjfWcZichoJkMwp1ixFW6k8JyA
NLKSi10sUeOqv9BGwZ+lUU8uVayDr+0cuNsHjbnRtAH8uUqXbDX6Mr800jgu0ksw+noSJmVWRnQJ
7e+BIIx+e263oQFPGV3j1ZqJisV21ydFoy0C+9uLozxaKMv0A0Wpv2NXH0JYWHvOSK9w0uv3k8oX
1mrAqMnLaW1c78jJQxap7WLtPPrCyKN+TZvPrjMkOo9Fpuk/42Lg5kTjOy2iBLgSktGAypqHAUko
PZRpadgPRuE46qjoufxEnpjGhBrNBhWnRvla5Npz0/799iLd+SCriBO/l64T+e/mqnVRW/csKVxE
5VGWp8P+dw546jkzy534+/aqpWIEV4HbHI0qijPXyzMHPI9DULhnBWQBEiR9pS8ECdMYpZpvfcTK
oT9PlXA/CTuVf709yTvnFjlfsBJIPr8Wrq7H9u2qcKcRoQFy3+yUK1cPqfoFO/vtzlIiGMKGo9UD
qmYLLFrobw4ChvQ5yzz3pZp1mhYwsMcf0E3i398/I1YR4iLJzIq3vJ6RmEqToMD1qDjN9TGpa/nc
Wv7ejX5v3RC6QAiZIajCbLa0yKda1FPqn9ueXk0LCIFww94Lb+6cU0qyNOLxhVsV/DZzkRbYL4nS
PQ4z4x+aWD5P7Sq0SO4QWgIxzfevHPuQi4Frljxt8+SneZs7SzL4Z4x7/ce+ya1jqzl7CId7ewGR
ENhT9P3RWdmM0g5mhTamoGngeNNvM10in4Q3HJGF+Pft+dxirEBYoQQFivmVU7F14QyqMXEbzfTP
Nh4XbYj4T10eAr9XT7Xj9cnB6orxRzOQZ4YE/nkDCE3JLNJd5LGOb/+We/uFn4G735r/gsm93pVj
49eq7Bf/nGqaQbaXzJHtNv7j26PcW1vefboxVD8D5BOuR5Fd6sG3cZnwkA+h5o7qoYzrPvSWcS//
urc1gYaTw65qA3T+r4fKY2tqW4vGBJjI7rfK19XZHOz+d4QtzdBvzODz21O78xyvbqqkDTbRDWfu
erzenEenLNsANxG1jCsFQzw2iwGSIm3UV5qzVZT27bsF+Fe5BnLnVYWADskWIZdJozGmaRVH8XPk
jeJeexmbqjn6rkj+h3trbYLTqiChQXv4eoIjzMw4jTl9y0C7NDGUF8ml3XOgu7cP6cEAmMVHZC19
Xo8isiQdnY59aExyfNbqIj1Cw9+LBu9tjlXUbj138Ka2rZAE3dukrSZux4HdPtbZ8ClLm/pl8vT6
MUnq9p+3N8e9fU9evIpeBNTptqJvrSkCcl8Oek5w9TgnhvNt1hFGdFPbOr091Ot32AQzVI9ANL72
AJni9QqmPhJK8aIHZ8uZMIrj55Sf+kBZRrgso62iyvP66kPXNUYa+pqFTqIpxKKFSaPln1D3s76r
wa2N57koym+Bk5ffE9uZf7RIsPyo42b+BGsl+ZnbKtejRmq/Uwo1T1WcAzqQwdg+jLFwpkdbtWV1
bPGCRne/KBfvyFkwftilr/SD9HOF405WUVszisrewf+9kt62S7Bifeh5IMXI/Xq9BF4Cc7OPSWfM
MvUDEZblpPdh3lkAfhHLcKgy0bKckl++WbrWHyk26P7BahwbEmUG2OGsowlb84YB1PgylqMrIozM
kkd4GS3mR129tKdYyjx+qnUl0092qZX/vv0Zb3fMyqKBpgg0i/B+q23TwVUWkibRpbXc7NuY2XHo
F8tywW9J7VzKd8I7lCdgdq3191V84Hq1zNSrQUFzKU9mtQBmMBMDQclxeuyauSnCNhv9p36ah6Nh
NvH76wUWhWUuaDDNlBy37CsdfaylpYp99huYLkGO8AAB9vvjFOIT2jeAowhjQdpdT7EoHIhJE0zz
qZgWanDUmsFimL2qDnmdtQSuffn+VjIxBAJZSDyBR71pGnle1S31lMBklBSXXFlnD3kjtHBqsTh7
e7PcXmcgtLnGADqA2ta35B0db/ZKx735ktMsAuw/yyMYzf7Jbybr0BTltHPAbi9pAK8As3VGxbxw
C4xKktgO5LwuZzkNx5Sy6gE7t72Q5M6s6DUgQEdXmDrP9qM1xqwXc5OWF6fIZhw67Ye5pEA3VfFJ
8ydvJ7i8NxowulWAlGsDaaLrLTISJzeB2YDNMIr+IPQuP5m1gQC8If5wK6c7vf3JXumy13cUatBQ
SqDsrtWCraJlMZFsiWysLpalzPyB0gTIKg0Cn3yMbb/KL6VsmvZ5suEthNMC/eAwzk5gR6me27/w
YPb946g3sjy6SweyyOvm7sMIDwP0cZGPfza61XTUTavMoxJaTdWfM4FCd/DHXv6yW6rFqBH03jfH
4GU6VFMTZL+lgGKWTwQxc3eAE1PoR7NAzuvYaEn/pe9cQ4RinM0urCZup8gS0/J3wkYfwmVQ/icX
1CoOk6YYvvW2Dd/ZIXXLH9wGnvBhZ/n4GpvVI0sj6yBSX41cN4/cpKXmYuO2faGDkUaGtQyHqqmW
49uj3LuEV2Du2l2mLrCVMjOAtrS9I+pLojnON1Ob/O/xGDc/lJ29m5VOh4CmK39R5yMmWY/cf7pP
ZjBxKYm+vuiJ6YToG+RHR+l7ki93J0RIQH+VnsSNbF/m9UEJTLO+zMjkn5DqzI41iMJT1e8mFPeG
guC6khCQziGruJ6QprkZ6k9dfUmzeHnQ8BRBIFYUDy0kjJ3PdOc6Igld+1UrNh04zfVQaR1UWqpZ
9QWR1v7UuX58sikC72y5uxP6zyibJij15iZvqqm+aOid/9mPQGjk4BkPkznnO/frvaGo660AW6o7
N24pMquljvo3m0GqL/hG4t+nkjSapmHPoOne0v03zNgE9cVUjEAMCTOSxCzO4BCyqAy04Pntc3R3
FPY1/EtSvxuiQmKlutDwiL9YGGWH5Jp65GqZ//D+URgA8BttMISNNnGMGIbcHUyruZSlGx81/ImO
nar33CnvfBsYLUyDWIXi/7ZrSckgzURt1JeKVlNIQ3x8rPzui4i18t0NBiRkAK2CW6TDT0q02dYG
9SHV+xzWehoyGqRG8pQUvb/zce5P6P8Ps9kCceor35F6fRnc8m8j98xHkoAxRLtrzyHy3kjgIah6
wfK0EJe9nhBah00391p9yfvMP0FRalWUW4nzCYhh7u+853cGgwBJksdNxw7f2pwB+8rysnPbi+mX
w0OWIaPStKL82QpvTyJsDQ02jxEde0St1seI3bdu///c3Z5MgjwQqbisUhyoDU/GR6Vm9yzmwojM
KnMupd/ZewHEnUFXbe9VG9WkzL6JV5pGeIk/KHHBFlgbTspN4v6QymD4+vapugUk4KNGpWaFT7+W
xK4nV5IVmd3s1mQe06dJCsQ29V9F20ClzJ/zxsrCZJ6/Ytn9/e1x79wZa3VsRSOhlQDZ53pcX2rz
lMeyuVC1qn4Xc599wnenPu6Msl4K19+OOAL8DDJyK0ZuC3XI3GUsU070JZszZX4x68VNotbmoqe2
WLfdg6/Hef95bK3Ufukd4IGhsodERQFvzXTBwzhPP5gLTYxnVZlT8FIPydB9Tsw+a16WGCmycJmW
VKLO3w/fgQOKv4Igz5Pnxl6S6uxSpPUerB4PeexDnZYwJuGTHwMBABO4HhSosw4S24j0UZIWjb0e
/5GOduWGuj8n/3jDhFeS0Q6N+Dp67fLZdKpyOC2lrX0pKVVhNivz7N9AtOlwcOPc/GG0akwPnTe6
/U4eeXviWEowSBgYrVjKbRdFQ56XznDZXOYS2rjXuyrqHbgNRWE3O4f7dnNcD7U5cWm5dCqzs+aS
Wl5xxOhcHQX03ncfMUahqL2iuXiFt5UUMU0IJgaCHDxOtAcjt6yoxR3mfxiFqjYvF5xmPC3d643e
232aYfQmuCTmxXscrHRqUZaY3Xxn0db/0Xarc+2tjwoJKdnw9UATWy12OrZ6XAgj6vxJHsQ04gZv
a13/hDvxYuycrns7ght4Ze5SWqZJcD2i9MtsUCS9FztV/t+Ol4vvVqMaPXRoRews42u/82Z6oE1x
2SEUvGF9ekFaWJrqBHoBwsG+zylk+3ny23Q+kT51P3oj7ttv/ozSFBUp16gPUtnz9ODEfva7yKpW
D+Eh6/XBr0UeQBBwF+SLly79WUK/CCJf8PZGkDNMi+Zq4AxRoZZy/ObaQ+mFalCOf0oXeAVhr+o5
+MLFXcwPNnKtZpT0iYJQTE1sDm0/c+wHlbhdHzZcov0Bh+ZFi5LW8OYQqz+zOdQYkCV+6FOh6J90
b1qKg1mnefHupx8CJaxDhJbAvNGGuP4+LMLqWLTwfbKsPVKk1I5FkBchD92eCMKdzUfXfwXCkOzS
iN/E6A0cHFe1trh0Mx4fpRxQhZbWQGdq0R+WMnk/uB7FBaTlUd5aLX+3kmJeYqb0DidxcfK6+HNB
WKwP26TtaFxrmbaHRb5zHzG1VRkaIaa1g3i9kBnKQW6bMZquLzKCOJZHXhobO2We2ziDOXmAY8GW
rtiJTRUroNDSFYTSl4lmzRc2afO96MV44JYqwtFKlpcuDcp/3n4h75zhNc/2AGq8Fkc277A1LoWR
ZQzqlJMZDnrZcwb8v+1qXA7/w0hsQ+IZNglyLdeLWAdiipveF5dEzcDx0LEQzseswiDpaGc8LTub
/943I8Dge6GHTrF8E0BRr8pzHS2fy6KP8dHCBOmjESx7BpH3vhkNqNWpe+WfbTsNQW7nsVO13SUQ
+uL85UBNG8NSZriF5q3fBBesvm3/qBGB7YEobiM3AIbET+x+yEBk4dfrWRgLjrOj110Gc6j/KHif
pyTU4BlqoZY0RhGmtVQIG+V5sYRW4mldmBVW6u48O/c2EEQHIgLaU6sowfXP6EyjSQdZdhfHaOxT
29nN53i0xUdnybqnt3fQvU9Kg4XUj/rG6iZ0PZTKEJvHBqa7iCIY4ofESU33NMUoEBzfHujebYZR
44pMWGnF2z5m1xuIizsOXxXy5nNSagpciBjEc2DOy3cXuOUO+ObOgOig0Z5dT//a0L+emastC+QY
KS65NwDysbI/g7QuQj8pMjDKe6CzO5+MS5pKMk125retJztxMgK54F1oNEt8TgvRHzMp/c+9Pe0F
jXc+2foe0OxbRTdBSF5PrM0x4TJHrheQgwCbC70Mp3qw3/+9EEfk+QF1QZC17b9VZWaM9BV5fXjF
v1LrWOgAZY35wRkn9zdk2fbo7bc9FWpf/3/Abfd5AROBYpMrLqoxSmKR9HNTll8XwNwgql/Abv0r
AmenA31vKUllyGToOhCEb17zPqtZQs9jkotmdNE8L0EVIa1kvL8EwmWyAt1ABFEJ2d6chhVntSL/
uXQBtNS4VVoYC6OOxlns1XnvXJ8MBUYQfhZ8iq25lJbNWhdPVXfpW4teuq+P8yWIi+ypaufiec5N
daz0eA8Ccm9UMk9qFcBnoIZtNqUXO16cT6m81LOXPPaFNE6JPapTb9r9xR6keHTHai9iuT8oHRz6
fih6bss9Y1UkgV3G3aWmw/HUiWUIzT62V2W77pDVvLtls9s5ujW9Zl3RNQdQw61JlWTzSBizlQMx
a+RlWIToTrFWtE8+S/0ZvXGQu24jawQoyvrQ6VYBptp3iwuEJLzYMge++dvX6p17B/CEAcsDfuIK
07y+DPIE7ghPNj+mdgFqiOmgABlHCZaxO7DaO4uNph9iF7DU4Dpv38Z4WMpuRPDuMsqx/JVZevIH
VoztMyz9/FNgaR1BSJM8vD29OweUvhkdVsSZOTtbSRxbDEQadqMumr0UH5a69p7hk9c7o7zm2deJ
EGUEJGfXig2qvdu5mcGIEafNKrqi7Y7VZJSI43cuYg04j+LFmsNaL5dDWWTqmQblfKhUOR/Msu5P
qupRC0OEtXrfl4VYjn/C2mBeW9mUMzfhv1zc0c2V1591n8qKFbf1U74E6dkZl3eyD9ehAJ6Tra9O
w/xtM1TWZgBUu2w6IwuphWZgJCH/tnt617d8HWVlyxMCsM7Iul1v1RIba8ubxHTWrVKPUkfvToQ+
807Ev0UyMMwqjAdrhYuI5uS2tAhFoVBdli1nS1IFvpRBm3YPYzd73IW0CUC5G1I2j61dW9XRxa70
V6ZJd8AMZ+jRqqCF97db5kv9ubbSJa1ClSn3ZwGf1zpadu1dcGw1mmMBSaM7ykT33mkts/5+ZgB7
jD44liXbEgr9VN9oZ2c+15NL5R8uRsJv6EFlVVa5s/FfrXf+s/HXwTjTQPd4ltj5WyXcgEqoravc
OreuAV+MClmHfPCMDgn7gD6/i26cLPPHnKKZGZYG9eETlmC6iAwzb/oDLkLO35LHSP02Vq2bfUz0
YigOtqhTZFO1ZHkI5nnwwsLQ+u/KHEVB2lW6nRlWqvWto8xUV3wfjEUTB9vplXGyUuRKGHvOm53J
bq5K2lw6+jlYEK1aX6D2N82BNnYpMWNPdRkGHymJvleh8qafcjH7ndjpzkhrVwW5PSo4tDzWP/9P
dbtSUO/9ypQXSkeCF1j/wxYdraJEO7x9pDz+R5vPBxd+rThQc4NruHmKXBi9eVsW9tkKEHeBz5Or
w6LpSVSasfN5sLLqr8bp3unysm4aJK1XGLXF9MgEr6c39mikaK1pncnADDe0QUc+LLD+qtCWu6Sc
zQvwOhgdAoj2MDkokq5L8J+1dCwpgyJf7DOSYRa3crocIFJ3O42jTbLAKKvHBi8A545MaDsl+Pqm
8DLPPs9IYz7ZQ5p8tUrbf3EyY3nE/nfc4Z/dGw9A50rm44izGa9nlZXBhMoHoglZFrshsKXm2XCz
/MnqE/AGdbcn2LcJrl/n59NwwUGEmhWEvuvxYhXIBp0o58wvSn+i9DaeWtpVTw1ExbBBnecD/fnl
JFGu33nGtuHS/w2NPcsr7Qjo5eYDysb0IbniISi0rAs5lumDiqd/JEpdT2OWVpfOcLJDS0r2UMRB
jctlgN/DzLq/fVZuDuUqFbb2uwOST9znN7tW1dCwO2qI0KVL90ThYYpieCcHrW32WsSbMsLrlFel
N0SfVrGubVI9yEBvFpE4546ILazKRj9kVVMfqrHRH82uP/c9A8+qwv0vbZKdKs2db037E84OWBkY
AFt7zQreS+koEx/KZnEjkZnDA0eIhXVyhRBQmx7hsSO7VPTzzr23RWevE78aerPN+raTriZS99wJ
MR6VMSM5UujOR9tsvdMCwj6K+ezPw1j3kRR98mAn7wRavf4E7vhVcwve8w0R14btW7R+7p6zvHJP
wjD6KJViV+tzfSyub16aX5DVeU0QS6DbtzlQBPQNGqf6WRju5J2GLqbIoAQ2iMchS/Um9BD4bENT
ZsZHW4phOgyKzlnUBV6losXF6Gwnl7397BCo6ImgIE42a24ZraWJ9KcqLf0s0/a88LROz5b0Xoif
8e32nA85ehk7sdbt3Uwhgn2+rjPAi+3zA8Z6RpzTZhEqpzxqemqEGBlOOzfI7WniiiRAXeGW9Ci2
demlKAWtvdg6z70zRn3bD08SLO+hLuPk1ACIRud+aX+hU0VBPh32FOruTHJ9X1c8k0VYuc2nxbxQ
usoq+9wYjYPmUZBdPAANO0fn7ig0wrl3SKH9LT6wNpyqK7XRPhN368+sevEtTwpvxxHpFdez2bY0
6IiAeOcoUW8riy1uwkjqtd5Zb4JyOIusMBIk0ASwNjwZW1l/MLVWOi8IN6rkZc7dYArttE7+8Rcv
jz/Jtu11bq7cLiDneRKNgzRCg6v5p55xFHvUoBHqTlh1sfctBQM8RwgBZz8y3UfzTjiOAEOqFZXu
fRJGKccwmyk8RShl5H/pVjqYT7bXKwQLtMad3ikky8XAvc8Fxfq9pgebu8lJgddNSW6fJ+HXHwT6
5nCpveLn26/MbUTGC0bHhkYKih8cxOt7gVKq3SI7YJ/rJJ6+VsWivia+gi4/COtI43k4dVo1HN4e
9M7Rx/NhxZeSWXG9bwa1zcST5oJ3bmuo9tF0Kw0zQ8t6JK6w8ZELsmMX+HmUKlHsSUDc2bd0RnlQ
6YhRk9y+7mbZZJjy4PiHNdlwQDnMORR9tScYe38U3jMEnCnuby8aXbFPwaJ752mYyyOdKfsZ/7W9
EvUrZ21zOigmEdtSdl+ZZpsMITM6LBFSGGA5EoO4wmjgMUcDd6apkyfh5sXPpdCtT9OoZ18DPu0v
3rr0MHRy+IWE9vzp7a96ZyutqTK1eYrz1JW3+bIosX6TGsaVQFaf6Yq8yAIvIR8SadrH04dAs/LT
20PexkjUs1ZWJ6wLKE3bwCVJktaBoo0OWq3FL6oP7GM22vKxtid951a//aR8TdIjviYVURSXrg9K
1juJIBbUziWIBzece681D5Xn5uZOaH87Jz6nCx4GahMP5E25zo8nmmNSO2vdNP2syPWL0BOd+Vs8
Bnu6orcHcd06PBRr54pC0uYg0qPT62DxGSvOay/Sy8Guw6rwG3EACJXKULe7TEaI9swWgvq5+U7z
KS45B+wbiSB/B72/DQKCZllkYtTJBbtpP2ypqB+mSfx47y5hELRaSaLpllEIvf50aVYpZSMxefFk
64aV7alv0EGXqO5Td6eJc+/jAb54BSdyeW9pKYbBN2vwLrg0TWU+dlg9nISqnOcmTYyd43Z3KNx8
iZ4wciANvJ6VBYGRlEhBd+/rz11mt4+Ukn9bvFLsFFJvdz5yNSCjV9cQgEnbJ6INVJ4mMkguSura
i9KH6peR2vXh7Y90e3vw1gE/Q+voVaRn85H6OJsK9ESri1f5q81sX//olBR/toEjP0wyUZ8ECoE7
n+t2ausry3W1SlKhMLZpt1czLmGFmwFX9MEywRjiH2HZeX++Pbc7w0C55HgR4TPJbQdsgufAy61a
TOckfY3Szj70PMkP7x8FtCDvAeeIOH9d4f9UHlJCnDwWoGPisldRCxQzKitjj0Rxs+0IngmKwLGv
aujANq9HQUN2JfRo8mIWQxyVLm9nYpQFwhzvRS6/mkCAjl6LXyt3f3s5gIPr2gJA3lkNSn39f9R9
2XLkOJblr6TlO7MJ7hzrqgcuvkly7UvohaYISSBBEgQJggD49XOYldXdEZFWOdVvk2ZhljKXi+5c
gHvPPYu/huJ1Ef6/Sez4/Sgo1wPU6rgDfpJRo/ddLDp+uLDRRt/zFc6waxPNf1HJ/nQLgDwCZhZy
NOBwhbJgO63/4+JIFDRYh+DVMhsyFIuoaZGuf+mA9PPFQSMN3An/YbYFvur3R+EwREntCKkVbKN8
UjZr1O7TPvV14Qmkhfzr++3PDobJGWY5MALcKMzfHywKkKkg/Sq9aPRaR0eeeAZIKu9tlXlQ5v7F
Iv4TArUlbW67BEAh7Bc/7r/CWcVgQWa4CIMxyqJOttkQ1qVj+pfa8r8yVvyzoyFwDx0UnllMW394
lsziwHKbrtUFmCzeqxEGYZ6tcI4zOjuahTT8N8fXuAs3bT2wbeAfGGn82Oi4SrmpAwrnpQ9GUzF2
01yqkFsJP+ZZ8D3qyX/Tjm874pbfBaIWVAhA039ABJqOhrNGzjbyNpfwA64fzs0EHPj+X98kP9/3
2zMF3TLWWYihfkfb/sd930FtSzCKGi/h6OQ9pKIanyEvGg//m6OgNMNKsckpfvguHCIkeF6BYpBC
bV8ilRoA3aj/yjPtpy0K+DAuzoafbIabPyJyiAdDFkI0q8uUr/F16zZjuSDH4OQzBD21kbZlJ8i/
SbDEZUIXiOE4qhc4SkD58P1T1gVT6MAnWl3CrK7fkaFlhTspGEZDOVD867O4VXvftRM/HOqHpV2F
GHlNmAlfen2y3vsRCwpbb+xv4jdF05n2JrV1d2ydVpf/+sg/dzJ4yLaZDlpC9GbAIL//lrD6C+Hd
7alLs8j62NZg1wVRNxQqaZHuU8H7e5FrNsgq3o/SWWB4Dj2QhN4XnMmsS2T/Fx/o57UNBSOmWZg2
EcgZfrTJxEkQ62SUviQJ0lTA3XSu4ybhpYGF9V/U+39yV4HnBwryNs/dJuPff3WYqI7+HNTmcpGs
20MrGWXdvOiMmKlDztVgy2Ws/b94YP70oEhv35TqCHD/UVqA2YLuHJjuXCIck58oaGK7VgTLJYD+
8SaGdflXlrC/msP8BIx5oD3ADhl7BnC/n4hAaGRoPw3tchnVbs+u2cjDDKZlH9UW8rXC8zzv4Oed
KRCGyH4J4780ef2Tq4ricktugM3Whqt/f6rDoVmkmKmG71yldia2TTEuFF2Ooub4F3f09lz+8DAB
1NzcqOJNkvyjiGhJgS0Y62sET1HJM06nOMyoarpb0m7uNj4z1RvHt1wzRbzaKbo5gJ3/uoxAmKqJ
0fAfT/d/fDP/h34MN/84tvz7f+Lnb4OwE2wU5h9+/PtV820a5PA5/+f2tv/6te/f9Pdr8cHv5+nj
Y756Ez/+5ndvxN//4/jF2/z23Q8lx6DZ3qqPyd59SNXNvx8En3T7zf/XF3/5+P2vPFjx8bdfvw2K
z9tfo83Af/3jpeP7337F9Pl/XJzt7//x4vmtx/v2yr7xt5/e8PEm57/9ihik38BD2VrQLVpjo9/9
+ov++P2liPyGNRfsTKwCQBmwIPz6Cwxy5/pvvya/QY0IvifaIdxIwOjwkhzU9hL5DW/AnGyr9AGq
eVg7/vnVv7tI/33RfuGqvxlAqJJ/+xWw8Xc3Erh5G6caFSNgDuS9YUn64abFMxy1fKnz2ixIMGuw
3XLE9A2ByCcTVSluLba+YsiP5k/UoKJxBLw3OTjf9ZxpRGjf6wY9dWYRrvoqYQp543rIcsjGmjsP
tl39d73C8bGQlJ9GtxJwQ6AgiM+O0QusXsF/8AXhyGHwF3oHO2kvzh2+treYR4eXJKjisQAfM3wy
bTNVmVj5oLOkExohloENOhD+iMQHXqmLEAs3xYyhYvRFujDmbBACi8BXxKbPOxcZhCKPq1a+gC9R
aVSSfj+WnnHjtylQ9HaEWTdcHpXffsAafq2zCYJpEA5MO6mS6TnMnEnKt8mtTZfbqaebOFkmwd4B
C+cCgHwIDbTnzLSAbQWavSnAwUoYHiSkiDShX2ZJ1dUywzkkq5LUBohA6+1tTXgT7KNayxMUUI4q
+n5xrqe1CbqdjGdG4a2RcqRxxIqsWa+gGii435lquy79tne4HvxGolicNa2DNaOhib+QcK5oHsRU
OEUl27Q+OpqHfaaQKIxFET+Axd4sTYix0yQxgQS/5SDAOg2Pvg7v22Gp7hwWULVHCb4hJ91M7py+
pl0xAvS8CvD5aKHnOFQ59eP1kQLiDrLIrZOji4QKJ2PxmDCYZlbWZk5QeyzHORQ869AKfY0m49e5
iML5KzGhmTO/hQAJqsE+vA9n6KhgK9ItD7rt4iVDtpDdCQpjbiTlsST3VHhqeLuWWjdIuRhUKq6W
XochljiN+9g4MfmELYnTZ5WNgZurEQwXnG2EkGeuTh2WrZ0XjPnMpsgWiEL1RT5Yx71mKrDvPkTz
H3BEdj/NsLrX0WTXcQ8zfV9ksOle+lxA7jWWsDbBLMALnBmXbLTN1xpWRDqbgDuvW8WwvC6mEq8x
BzSTY1JDx4zbYD10UQQ1/hrqq9U1TlO6yDpxcp2wZM68dZpemUaLkkVa5t7gLc2OBO0clGMSR6dw
nru0iC28SbIV+XlB2Y/9xGFDMYjpq0VI+Lla006VK4q5o2pQp2bJ0vVBaTee9z72lm7N3Eh5a+HJ
8AJ6pL4qqRDiIXB7P8kh6Z8h6vegKUOAysLdHCHg/bofJrbcovXr2REmaKnNI975JE+cNYGT90qi
fELqi5elCxmis3E8MIcatuprQsZhzlyquveZJHK6wLyvvhRR52OO4hrj7kkkbFPO/uoGuVhxLRBe
P4hPt+f1R+t11Usjh/XNGXDpc8+Joi+gMbq4dm4gvnS1A37WQNniFKB1ug7CrcIeWexr2vS5RSLB
Q+ItIct16y1nNMVw3aMrUa+hYf6bbgPrFDWrMQbuNW+v+bo6bzFI2X5hUEe9Q5UJN+p1qORDs/bx
fPSx/NVlLefxniPt8Rb3mI/kGk+IMF9nlM4lbPkXMFxs6ojcwHblKanchudzjxs3m0bXozsV1z1F
Lpcn1MUcCIgSFMSy5ryAcQARkI6TJq/MomZA+ilOB6gyY5f3iEmqc+U5XZ870K5FD8MItVKdzWLE
iLAIGMMi1zPVmqJtHH2hgc+051DIJob9kXQbDFzb2F4xJPEG16Sn7lcHSl144XV1ley7bo28fG1c
woowmo25HsNkYIfRF257CdIMxvU2EuGN6hw73w6rdBE+DUeSCgQFMM7vAgJDhdNU28E9OWNjqhO6
iDCqMoAdRHkZsoNsZLK4542TpRNpZCmtch/h2xVNhYW8xsl5EGsw4XDW16yufa7OXkLt9AQwYkbM
X9caeOoB2dagK3iIMk7GJLF7uAPDnhdQaPCc1H1yI3Evygw+CRxPpvHIVxoOzldorRnLpgrXKmu3
hOKCJEhV0jg3IDKCoJXu2Chjs3OCJjKFtHV9Dt1WnySv1hcMzyuVR2vKrlaIQMm+SpZlyJhNkBmr
9SC+0Zmu30Ik71wPY8texWjii7qOyHOFB/obgdXsmus5NX6GRSeeCt2u8XustXr0Qwo9Gx43DMJ9
XimWqaWqWSZcBl7WJKsE/kptkDz7i0kHiGcdUPfmtZ9NOc6TLL1kRMCPN2LJUUBKfEQWDVhtNkRg
LRji6Um+pK5ZsV9G7LKJG3XvRTywBy1F+DQgFkDnzCj76AlkRedL21GayZEGS+Zrjf6nmTGU2bU9
erdiQBBqmI0Izx5PpKEGSq8Vvf2OLF7Tw6PaxBhJV6N6ciMT+LB1D2A7FCIyFUF/K4h8mdI+e2xi
5IzlNoZGNZsxwpuxXTAclYGYfQnOOb4P1uMICnxIvHOoNL1XTwWiyQYsKAu2/xaDQ0SNhK8RDfvP
mKYY6g8IE512jvLZFz4M5ilEfiwUW5UbfZ0TMT9AEuFhBw0M7KjBDkixi5tZfosHJz0uIAS9J41F
CzrCFTDXAcJoiimUKRyokO9+axHHNZg9dtuUIweuF9WTAhpqcyDHo8pWePV/tkNvPxd4XH+SQLhY
nfrg3PjrFsjVTvI65E5/QEj2cCV7M7/AVbirC5/Mw0Mjw7HNVkQNjZmCue6xaYiID4mz+GHOq2S6
7GYfc+mp4f5cAvLwVEHWbj5UVeyrkqxe7+d1Yh2E19Y++JrarAiqwuB1OFgQ0cHuY7Q7umZJWzQG
nveQ+Cp44AOj6Q7eEwPLtMsqN3cw77okhiUPs6zAFEf65+RnseAwvPV17764HMzQ1OUgf9JognKE
Sx8dPBIv1jPQT6IKqZQ8NsgTCLJGdOysAtot575nmhQh6+kjdhS3PbK0JU9QGng6942sdtD2Qc9k
HFiaARRIPFr6sbL+zjO8c0oOIcTj7HPk4a6onF6muO5M4YMb+bAyV9ywSDdw43UdV2aGtt0lFvX6
DQnGy3uvWvqOatZ+7WDP85qAmIdVaN4und+sHj4lLLV5jmces3giBEy1o6iab5q4qh+l6ZIK0kuU
Y5mOrevmYLe3D5qpqi3Azo6+WMVWzLbBZN+Fvk7Tk4hncAAnXSHfQjaVGLAnUfI09stwQ1M79IdB
dOYdA4NaFpgdiAuISjc5dcDJkk9U1UNWV2N8nBVbvGwmjJz0urKugAw7Oq3waVpz1fiwK5e1jGmO
e7jFpuktrp8pKqp94i9YG1fwJMsV3HW6o8LARp3CVOAFNUJfZwrcN1MkYyqf6zlyllxWaoFNF53a
GPFnsPrJ/KZxGJIAZcNyJ6i8uODTmt4hzc5S6E9j/RCwsX4e/FSI3Ok57IMG7tXP3LH6I4lZRwve
onSC+VGo0hxuvM0FgrXrWwV8ZQStWMcPcEIjQ4Y9np6bKZlgO+UKy/KUG8gEnc7g3dDepuc1Jo1f
Mjxm3FfOi8+d2D8wZCeTfFCanxzdjjWYFTY8tmMUPLKFQe8AijP+wBDK6nrxPXwGjQArSOQtoR6k
jtpv81TVsCH+vff7ow39rsP6r/72f9kGLx/TrKaPX9AFy192ir+/QV7G/39oiDfH2f/4Z9f5U0N8
YSdqVzm/fd9Fb2/6R1OcuL8BpIGrHojdm85og+P+0RNH6W+ATzBtBAKKMvd3hfkfLXHg46UttRXv
+edLf7TEfoqeGFKMbcwWgoIL4cs/P9x3F+zPW2LQxDYk8r/BlX/I8jaKAY63GY38iMRiIW0h0w/q
g5wmjuWiWdeyqTpnXynPOyD1O0TRDYOEs4HL36H1J32M4yYsN3e2g7ZcXOhp6d474TnXHZXN5pN/
H9UE6ekicEZYq43kOHeeBrMzUvMV9JPTJ6yw0F23SCQqQt4FH8vSSSTRL2CvKNUHDy2kRKgqZY1B
GED8ad8b/2lE1rSbDaJqbtDqcOQ+ggI9Z9gPgxcapNU3Akn2iYHhLbJGBu2IP+hU17wnJJNRiDZ3
cWHGNdCDS2SyU113jofa6myYQ+9ZNCz4gHaX7qWu+c71+uHomdQcUd1MHUJ9XFauMo5u+zr2s7Tx
1nLqY6wqAMKOIWhOL0mkP5dUTOgHlk4cEBsUzEiXoBDJYyRRP4Qx707u4IMhOOvxm+z7CM4SMMv1
TX0NX6E4TwPrNQVdOQwh56/N5DEYh4u1wA2IVdNn4BINqJJlxFBas0vXR8MJv5YS47Algynh8+x8
k2N/nSTGycawU68O/IkKxGdFWF5QcylNX6XThudmvSLBgU7Rh55nNx8ZubNo4UTMXsRcAZbwsHZG
PSp+WIdtWBvJPB6z3CRRuSKDEfIY5C2u8fRVpwKcFBCZU4zgtiTnL00j0UpMibPHnO4qxJixDNch
bwH3Ikp+vodXo30KINVv07DEnC3DdOgQ9T7Ooi4D16JvhBMMHGlO4OgGJ87pu9aIs2Bpk7eqCvN+
fCWMwUmv3csucS5HNsN632qR1cPK8y75gIda1vjTrQIz8gDDnjcl0pyMQZJFMg0zt++D3Me8LVO9
PbS6fgGd96kOo6bLRge3YYbiegunLqNNl86QxH2ERAg1AJ4vdXBr6ZQapW1mpni1ebsy75uAjKfO
nCq1WQ/b7Wa5dbDf5K3298yT6pgi8hlUKpkFCBwshm5CxW7JVDKvww0BvLLeQ/qcPEi3a8p18eIs
Ctq71asxqZALThgyn751tRuBlwQnIHdkzkU6eWrnhFVMs2pq/Asdqrsm8qHlsH5SQo6LyhEzLy9D
yvlScj+80lNwH2nPvsDb2+yNNscm5VloB7mrwmg8hlUznxOEjdysskfdR/3+eQ7vwtpW+3ia2Z52
UXqP1lpl0D7EUEMlzXQj8Ap89PR49IPWDzKn32YNzjI9ruiD2KL6InA5z0lPOnjvCHWaGCGfcbXQ
I3OrXLmxOmxcj2u3dk0xzLXIyQwRbTa37BbDKHHyggGhfzr135yYcTC3DQw4ySUAEn5oZX+nMTnP
xzi1xwom71dIR6a7sBKHDg4zeWymq3DoUlTds/vIJwXMph/lW4hMbtaFedfOYwbIsPB8la8qPU+u
nQ/hEh+cqirGlJ5b61A8JRxewa1IM9NdY3rxKR1UMD4dV9z9IVYb4BrU1Y/MGjcXY4Elxx7xSc2V
TofnZu4K0yTsumPjF+rj6/TTcpK6uQcDE1HOi1cwseQdN6faJkeueNl1lyvCrGELeO6sOUkwNX1a
P1nYDGVjr6uzJSZvWP3aGIpNv4YdaN+Jp4YtKLe60xzxDwcB8sCmmqi9Ss0KTMaO+wZNNRx2Wnxq
90sE7+MLWEyxOx9hGYjfwuMez05OJlbMIKkgMJgggZN7IFENiOGF/L5rh321Kr/oN/8GPK244/sM
dmv91Yw4d9Q/hQWXNI9h1LJ3AlLopEUgDuw/kKnCD30XAiZwReaupj647oMDm+4DQW4TVoPm5E8r
7HMhCuJzq/a/gz7Shi9uo54j3u5t3IkigucjLliH1c+tCydomwuHQzKF6Lkv7Si/WGcec4m1pehC
emaJpzMfFFCUwWC0aU3vEPdrDyqAi8Ea04uhbcu6nnhOQQV+EI187lkrLuNwujXuizNsC2Kl9nJG
8w0joROA1H01wOI1Sa4c1uf+5GCbSaNrtgAeaVuPZwEgUouD7ESk2DnYMI5+xCOUtq9epxs8c2M5
icUW0FHOr9brO5Sa5NPvrP9qHJTV7hAeozFsc1eiDSFo+lgbviY9KPxO5Waz4u6LANs+kM61iXqL
G7gWdyHZ65SfovlTpkY+4enAQthE9gwN11BMTPN9y+QxliHdh1LvgSJX2NvGM9DyG3Rl8FIR1eOQ
+o8xpDdHdM2m8OANU7DFj58rV1+ssoW9aEOfa+1cgKpbVgE8GhY7LgV64eXUKqF3UsDGRQ5N+NhP
JrjBUK6/WSeyTwJAspVTyTKY7Q7T6zaf2vkFWHkL2ATUsn1dxccliso66Obt4l3BnbjNh1Tb3Gvg
yJzTdUJv3MpDM8bk0GC+ue/QYLewLCtgngjvdxcW/oT2bSaHeJ8I8dylnr7krLvzNXrzyfoXkSfn
vbTD11aMryrVmF2h1l9qWMebul13NZ3OHFZR6KOvLbiWBRotu5ures9iGeRDSD7nNjn6g62zWmxS
h2gJcKykYJHqsrnqkbTdktsRyS05JyCTjmx8FIQdCJ1R28sxvhpE7N1DDuftBkObvJ46VQzT4iJz
pQbqyEjuGO7dUReOmpU2gPPmmRWyivhhNa54Gv1x3de1KoEqZpjEzVlVxwevR3eyesgwWtAHCMl2
vg5KOiRNGakmKASAnesWEpSh1zsu0uUUBX2ZunJAhEOLHBvS7z3YUZadDnfgomASAGFzp2uUAyPR
WbsEdi9ptTcT37UUAwrTIkQrmN1nESLTinjjHnOArLU+2ZkIO5OXiHMQNA+VWoMMJdyVky44hQC5
c/gpJLm7OLRwh1mUS5RiCTcTJhzVfOBw+ZlBnMojd75tEBqSAVNHBtXYFUE7we6Hd7s6qLpyINcV
rB1KxVA/xGl1hFa3gpMXVuMOLgm2WlvAd+795JjLKETb5xBy9uhAM8LH9FLQCmVW6z7DGx4THwNT
1om43UH7W+AE6pErGqFqUvG5gQts0qQH0ErpEZmdXaaV3aiWy0PFsWX1un9dUO0fpbOACb/Ud4gL
K2GuHVzQsKnHDKlcQK/gEXsUdTWBPZ+kkDJI8kwpAj/NMD3hmTmAW14sfecVZNLsg7khgr3rJj6E
MEcpIqtwyzXeVxUPw91aj7cSbKk8aHVcSlRYGBcz7L9YfOMYk4V7FKQ6h/2GzFaAFwGUVpzWn4Oj
AOn2HnayhV/N3XiEvjrTAULGKiF/L3u63J0dRGf3kH0Skyw7zc3RqfuPaFUg1NTpwVvVaz97yUUV
VlNp0C/soEWs3zREdju1RGTHuwFzLE9EywG4PfpP4a6v0muCLKxNhWBvf75oZtdeOisKtlnjtloT
Th7TMfrmV57cj3B1zVYCXDdceZOzyTW4RRw637tTBUTYT7m9HpfpSzj2Rhei7chrEA5xFjbw3k6C
Vtw0JDEHFkGNmjbHmYz3cWwvGzgllEhVGO/7JlhK2GSF74rVQz5B2XPptOmaLxTwcGvoUEoBiHHs
5HoIIU0D7jR6HzNAUpFZBFOfwmg42YV8ysT/RlYIY0dBLyRofFU1vobNUN0ABRFlOEgk5qb+cOjC
T19j16gD/wag7vNM3SRf4ch2CIfhCVlnyQ556HXWSj5nONnLrgu8r7XsDyk16xWKxD3IJWXMWgyk
bKOyCmEz3HFJKUNgeGM3MmRSuUu+NOcIcisQPPwPSNpRtM/yYAIYyWD6Ftw4Kszq7mZJ/frKET3C
1eOO3TKMYHKvxv0f2ruk8R8UTvcV+J74J14T9y1t5gxajXdSCXIDBjci4lr7tDL5dUrYnaT+mYyU
414n5gYTTZ6BxrDFqUxNEcE7PRsDpKtUlmIsh1kF8tNJqE8+qpibNVHrNYXIuiQwcL0IaQrsI0Zt
L2KwqKekd89Kk92ox88qhdCV8Kt+bUSW1EhcbGFhi/HBNVUrBp5TrbZjALrr6uFKq0q/+BWShTBG
WR7QNwbYX5s0RyOrPuHzWz1UyGq+Cxeu331geTloS/rsCddTWAyi7itmft5lXflKlDxSVWnHRqHy
WgQYc2rcs8rzvzXhMiHzE5ONmqF8WYRzi1mid1ybdjdMXbqjG97ti88IkxwIp2XWhrgEmPw81a7T
7NslhR5nEV8CAtjLqdYC/kfY6ybM9XomqmJJVeggznI9+jTZg0+0ZnCs1gXcPZqcC7abbdsdEuUt
ly0TR7UwluOpU2cAtWIX6EgUFC4RFcPqCfCdHJDv+m0OVgbkShUgeYA/EanMGdnjCguYfPZ9AZRW
avdqXcgZeo+jbbXcC6fHgA6CAcyfae6lEqVJupQ0HucixJDhCgz0K69bd4n2cjAmbTnS9QtfkQGQ
hU40IkC7TU/BFlytfUwyNLuHt39/DFTro+/T5Kh7+xVJnW2agfDx3lbTfTiaXTz62KxZnFG8NaWw
fHScFrgzu0VjcGTq4Hg2H1okenVXDRdHG0bem4ZdehnW5LmekgOERme0qGsOQ4sPJALvjMRKOXtb
YwkgAOO9zJi4oCmxpSYxvWzjKroYBuoVaEHHQvHJzxH4WNaDAosANOoLAH0mhyGsweTCTXah6nOE
o14PM991OJv3IgKA0nvRQSUBgPu1P/Kov3BhLQjTvNCcqtoJ88lxq2e4zznZos0g8xgjt3LwwzYD
XReqE5v4OVko+HEzNE4onNMrptBptoM/QlJrb2Xs63fJWYSZdTgAD0/JfcrBAJr11iMgwtE2OyRs
TRiBEpMR3Vf3aSow9ay6GKbohCyXZvTEQz+r+dK1Uz3lPtUNRiFxfedVY1RC5a136CaHvYak9Jh0
gT60w1oVaiEJ8haYVt9AJijFFHh7V7RvnTOGFbgQiJWcSAwGRAUChZiQVkJJNB0x6EKR4nc7r66H
koIyd2Ft++yHyw0GfSAwKUuuerJM92MsLmH0iKIXz/A2UEPDYdwWPmCxRvoyjKQWRTVo2uF6bM0g
9o4dFuClM9u5JtkQWNI8VRYdt4e42L2K3OU9YKhpSkyBstj4r9THrjp2ON8oAtC5EkTFRl2HcnOM
WgGWA3LLTMNfTUX3KfLbeCIMilB1iiN45IW6IWjZFXyapTPsFFFVPsIB4dQbkxY06Ly9s/bJkx3t
c21QqMFyeThoVGJF6OPhTpUDXix2ml54D4OdL2YEBO/VBGDGTmAa2Gq4Qui6ykB8OyG3zym4wYCv
mjDeR5Pq7CzsFx4lFrVkGj1sq7y7UvR9iXxsRnThJXzi+NFlcK4XMVAS0nqPrhJBgfu6y2gSYrif
hvbokvRKI7SjrH3j5ZD5d/hdMN+ymaV7Am4FyrcAvuFkeJE1XXa2Zi66DuVmMRn9/WphH4ztxmPp
kvGg97CapOchcvtcNv1X07n9joPdVLp0s9OP25MjofdulOIgCTRXQjvfaMVvK0d+qK7duS19iAWr
n6Y0bAsCT+w8jHqdVWvj3SJt8aaDFf1TskTY7jHY21CwbZbmhQUm6M77QBy2h7L0ETb7JBv62C8H
N95Rllz4kAevlqQFKnpb2KC96LvN/alhqHXA28WE77ofzFUDz4FSSXKHOrXOBAndCxElTyOim3em
QVuMPMGKNXChDcDqFMkNFAUvozR3oKsdsfOf1SxLgxiVcBwK4QUHCWpU7llIhBMvh63NIY70Q9VN
rM7iyIw74rl38RhutxQQsIgzcDmwUeARr9HP+ijRqKEwx6P1W4XhXoWS2LBd0zX0C62VLbSsLYIK
CN1JX6Imm3tUFvCtx0DyjmDE/1Z1rL5aLS9q/M9p1G5c1JXzRICPfogB+86senAv8I5J1DwfMXfa
Ve07jNyPaANJQaVFB7bsIqbDclIdJoPLAYAM/4BpKT5eRcd8cDq663iw47PDH5DtuOQYs8Vb8dkg
q1xhF/H8+QwyTAyJOviJfWweRA+MkstpecZXHI6DH7wA48Wn44hygIa5yx098H0Fn/6dNyU1VKf6
jgOEyJFRwrJ4cXbbGSlGAAaZhPb6MK9g1QgAVe6EdqAFHagYlIHwdAG0KRqcI/B+r31cbyBU9g4i
RwCDtVz2Pkn3LZ/egcTUJemQ5euH81JCczPmISeAgXW7vI5YDjOsNg/hFByRV3LHYnHbLVYcoMYc
bz2EcWSY3z331tw4yEE4L40CBUP71X4yri4UbInvVN94d0iMwfKJwJNAV18GQa8U7t/NK/1OVbV3
Ecu1vo3X+QQGUpo5zB71yhcweZ0cM7YpZ9RkVjYOMK+elzVZTtMylyEe60eH1vFX0MeQzUM74Hw+
wNZApZeRq6drzIgmYLnTQTjiq1qrnA9qDycYqPUr7J9eetLdumaib16BHz9y33xiiYeALq3G88CX
Iolh6CICWBXGUVyERJhb7nUpkr+rMa814gsy1EBj3gBHKSeWmsP/pe48ltxG0jz+KvsAjQm4hDku
CXpWkSwjqXRBSFUSbMKbBJ5+f1TPTks1XVKMIvawfeiOdjQgkJnf34qs77YaWHDiI8rPx2k817I8
oNbtAhWNkkli7Ha+rMrdOO5lluxFLIaFXWpIWX3C7gyXJm/BYr+IQsCmLKTP1soCF92L0BA3DNSP
0MFar6RQO4602tKGHdjzDYfbkOkZkhupH4ZyRqHRI45mRqQylHd5N3cLNRYaJ/R6fNRCBCsY6vbR
EGaH0pOwdoIRKi6zx3gERoyFOUCKKvehbbhttEw70jTUrPHZb5PB/0hMdnTGir2h3em2hpulGXY+
TJn5KXa7szlNXymiX6lk9leFJFQSI8o1X5JZF/j5axEal7YxDh2Qpq9X8RKF27qWkbWw2q927/pB
qHFdmdehVVv9rrPNUzmP+nrysRvjLslXacZZbDDRI7VNeLD1Oj+5QssD4hCKFzpkL9Kc7rooggAe
p8BPDU7sU1e1i4oM6iDR7RtnDPXNFJn1asa0xsNbeKuyJsXOreyNyDoWuFFjhWhLsazDqy5PR3JY
zqes4LKzqSbrEoVL5z51blkdi3oMl2k5ovdR69wFOydfu7l3PK06R9RRrOqQAUbScXXKm+SgY6UG
6GKSSYsr6mWGi0j297np3oYcNVUJSM45qoeDyYmcKzHqhu2+cJVkPwe5y1iZ9P7iOqfYcKKV0erR
unCRYPhlihwrss5a3ciD3/vz2klAQOoCFzznYlNr1coczXlvGxzEYDUoweL1A+Qna9vqb1pf2zGj
grKI6UthpV8sKjQQWWQX9sucpL1oU5VE0OVuvSVxfjla77zY1L+Cq2WMDV62YvhLvni99hRyDEIp
Zdi7JnZ0mGkCK9qBE0OWbNCUX5CEVBsrrXddZkzIQYd8M1TuTqH3dt2t1ZdHz2kdNExq0XW6QU4p
IjhpJMWmitMo6Izkppnz4sQqHsG26fHWFEN4FIB/W4yiiU5CU9MCOn0oUjPa94A43IbKeqyY4Bex
RatrSW5FXs/r1KvhIbquPjJePKNpu48SCDUu6/3gePig740iDrIorRZoqbu72OiGJWQa9vOpCpB1
NMuYUGOkQMUmLkeOVEhKPkly/1dTNaDu8bnRTMPstoafsMqNqnnXqzwHFyP99F6f+v4BCvVYpf3J
7BL3C+PlXS1n46bvxkTeirprOcqJOP2UmGJXcnRSVzZzKqNjETnh3VSVDhERGB2mUFBqlajCQq81
NZvwShXUMtfuhgjBfqs/2zlOc5VKCdg/bGEKSuIC7PsqbA7AkzPLZ78RfseCWrrik2brt25oLnXj
6BV6YEtP26k6ZzppCgigIdN95iT1mWjteRWq+YM5F9Oma+Qd4CxrQQ+GmwxgYXF9R/h0u66kPFO/
vKVSYhGOlrukckJfZZW19bNHkhoCkLE71kRt2dYTgoYoeihMnh2VotbNjGFAJtW9JF7YMetZ2Tvh
2AysQ7oe+izQO0xXrSkvjH1o4w0FxRvBJtBml6EhCiptuB8yu14QR7SqQrlWZE9jjfeXuj+cJmYg
Rl8TAVI2LmfCejFwzc8exzZyXZ8NiqLXrIOiWuZqhDzRq9upzbSNpkntdurEepiTG5LV/a09QibY
WhmVC8Ay6ub6wdtljWaRuz/fJvrQbEpl88/jLlwkISr/nEMU4kV9LUV9i1DsvU7XAFo4IZZa6z30
JfzjhNNl4abJdEmwSGyIQx4Xrd+IfTyrZWPY/jvdqqNVzIa2zKxhXbrnqm/2Q2leOhhfxEuJuWqB
9xbGPKDa6l2D+V/ekE50W3nmKevBteMhDWYGomqIAjJnwmC00BrF+rw1RqsLPCTeC0JhWnQpQFQz
Kecka1jaAurEug8xrAeq8/dxhKBqcOUSiDEJMtu4YbpHtFc6W4cZhvUGYSmSQONoFdZX2SLf0RUn
lLyAE3H8ddgjIKf+dI53SO5zjkDITdbD2MebkkPiVewzmuvGy+yt3yiDxHoOOtBPyIgnDvVRYMg8
O3cpqmmvTs1HCNhDlJlrRxnL1k3PbJnb1nM9bhJJc0MfTRlwiVvmyOZbHn9EaxtmEb6uXaxkoVdP
pujNexHJD0M1j2ehq6QKpO21qwxNbbTsIkNsEh87Tj2Q0rPyJqJWU3ItLlqanGKTkLnCNrsgVbZ5
Dsdq+tg4zO8tqraDp8l3ILZVwBFVo0fZTQ5Wgkg0p9s1GOb4LrNVGiDh/2Rq9q3B4WQsPvDL0jvB
GUUUMap25MygSgst6R/Rf21GM13p7gQiI8WWk+Zxrq+UQL/XHAEPJMtFSK4FhwJ1qsL8bmpVdVf3
OoAGkiGzU5sS65afCwQH8yLV0yeHfQnX/zmf1cmnDjJb9p2ql9MYPffWp96poZWTbIgWlp/Cbj4L
+1ZxnBqEuyZo5uJVoANpau1l489b32iTRVwPN55DZHGyTzJ3HVvtjUirg+rlSk5uFyAJj+4QDL54
Rj3eaCrNgm8fOZte/DkPBrsN8ob5lDx/VqR+PIcIYFnKyZGfq8Wgxc+0NL2PnG0xDRsjwshQMblK
w3wKKWgJKn/czVNJqaFrjP465zJAPxTMeQYIIPrnpaZr3TKztZ2flfWmsFjGInJPA1QHpC2Md01d
rbTavs2V+ihtGxwbJQ1G5H3SFatxLu/SMfT2dtj7C3u29qLieowTcT+NBclR1qdqhmr8BrXKygOt
9MXZrgV0E8amVaELLXAx4gW+XrO0+om1kInXv8PD6gfO6Nv8fVi8I7KjW4ZCi5emQaKG6G5UX2w9
J38ehXWpunRe4p/SDoXw4KYyj8m+bXizQU3L0Un2BN30IDJNs8hjCro8l+EVjflSS6MtBEO38pqS
gbsu3RuXRNaVrreesXCLBLAO/fILraxN0DZRs7YQKTzMYyyR1DSlv2vr0koXPo20u6Sprfe2qVBS
TM4QbSLD1G6Gb2xELnInXTbuxI/WY6l/SgmXe6/6GV9DjAa9sRF5bBKj5kaS2js7T9wLuvniJm2B
FNepw2itLFToiOy7W3JN42PUO9rZH8z2KU9dcWpK5b+ESMm8xazG7AjYoK/D2YOymOqeINsqK/lc
dSx3kI/hSrixdUDx51nwJaH90A6i3BiDcuF+aRhxpwrZjshnSJLJ2Uy6yF5sZ0b+GLqgOLXZFhvq
qD3GUj8eN2QKjrc9Po+Nzm23xiHpnPKqsD5E5pW31cfq1hU2Jxu3Ec9KJUdlGcMzoG121b2vc+gh
qVfbWhm3oqypAnTS6tgVpfVRNyb9TNkeUa2GVa7wrHGsySNGJk0uw8GMlkmWzZtp6rqFqCdxZ3m9
8SIJO14ZKEYX1RROHPbajedI0H6GWwIBnPe+6N6hGDChUelOS8Z6XduD/ZkenJ2r3+i+upnsED7D
NdKPqZg4RbhnoeR9oan3gzTNhRKxu1EVh37frq4Eq3MX5kCOKX9gFxpy/WtByMapSGu+JOaKo98M
2e2keys3931AUoXaZk04AQdr/bGtvGgMWiwWyaJGxIhoq12OGqlkU1oPsCQElm1rI0Vl4jCJ5FJR
RzQdiDOJljBD/rmM2kCUbF2WFq+Scrw+Vi2cL9qtF9tEks/sjz7GRGjARhCkcJUfE5NxdlDDyBzX
dlQfptbFm8AbkmaWy6RLt5gyBtA5rbqShs4OuN5bIXUgRoGmMOMhLvNhMTUVH5r1GDbATNoUNs5L
vsR1252m1jC67ViVoNwF/ZJR+uexWgRtHttPg1ADqpAK7kDYz4N0l64UcutdoZZ4HqK942pFALnG
PKx7+R5Hzrh0GzBd2cUjAaW1thuyyXtfN0O/KkQNTe1O2j7LXHkhaGnulrbUpttG8YTDBhRXzBhT
YcuJOZqdaZlMzDiLvmuKaYHNpHiOskquCBkdDki+53VlJvkmLyz7gN8nWXntpL+fZ/HCtvTRtfwd
dZYIkKOIbb62NOfTlETeocmLgg1tKm4A9xz4zTw5aioilWuo1X0JHM3Pi+PiktvGozaadRgAzg7H
oa/Kl3Sa2i3+N2kxDzhkfRfNIZp7VptCS8ubynLlYgjD/iXt4uxeOH3/QZm1iAO76qd5CbgJXm+O
czgEiGvdB2U64zbpm2QLXJUGbtTdFfnYXCgRNw7UT9g7ZUzlrmNZPhTueM33txEbCRFmawvh902m
F9pL3KLVarI++qyTHrtNzGqE09OVxfZLuNNiGkN1R2ZsHYzpLIdV3qrwRCgKNclaBjWReflC71q2
MeQiDFr5yUj45bvqxuTwvGK4dkmRja6nQDfZjaRFraQTVpemqlGwOOhdaFI07idDxjvRyQ6Kivlm
QcJudSIVINn2OeJZpx1Gi7CF6BPGczALo0Atl43VTqR2/h79Xb20u8bnMxN6S5rlUlR1daOTUnMw
NCt+tPN+dAOPuhQOYvEJYZZ+PftNJVynGw27IurGz25fVA8GMsubspzGZVTeIFrj9zZ0bRnOVn7G
zDM8RWVTftUr5NBLJXK5tWqzv7EQ7wA06PHwIWm9Yl46mp8tDSMGUi76r7GY+tswn/UVIK5apQ2C
OSGd9A5nBN4GnGgn+hDTy5ALRskuk+T69gbzPqHH4cUcWYqwEcLDp4Vx5Plqg9nTye6dwbwmsg9I
J+2wjiVRzi/WKo9v4EdPWofLpvBdZGFgJLg9mmRHCuC8xkbRLMnv79emsPuDNzYaB0ICs+Ih5Hvn
bRrUmqsuVRIO77DQyAuvlB2Y7JzPwhkbOo+0xMZH0UjjEZVACuoobXGKPeeM3+u9nXYkYaG2DXIH
o9Ncev427g3vTgctazaabmanePaHG4kp5GMneyjfbJZP/pBmUIWWf+tk6ChcY+6CtkXm0zipvray
Rt7SieEAhTVXjb0D/ud25VEyVyxKCy8TzogQpVwWn69Jm0iQKuzWSMYBEXp5CUNNbcZIpuvUKGAQ
5tK9JewuORDK6a/GmuKttLWWiu1h2fdTfGwNj/tKDQJXipftjRyOjXQMOzrVSTV+RLoOKjjV+EAa
tOqfh1CF9zIym8cxGvKgrGv/GT2++Jrl+XBR1hSeWqGI34T5yrcwClhEudv9Ldj/9TDkeTnWtipO
yJmt8hc5D8k7DYJuFWtXNaHfZLdEAbxLfXzTGobET2mvyuV1oFlR+OJFQWiU6mgZtQTynkFIRV6d
JqvMli2OGeRglbMeNdZ639DMh1kMiU6uQGI3i145eOZaB6UVM23l3SRzaW9LkzgVzLDd14L01vWk
l6wmJRgdSyAfwY2jaouJKjn1g3KCIpFtEJo5AKmBcC9HdHtieI2TrQYKhaPB7N27yGD1aqXZrdOO
kIRVMXGUuzad7AYq66v94FA3hYTWMhj/y+6l84bawtfGilbZcJ4DKPhupv8o8CPkeSqi/QgmgcqX
Qoi9k1fdulNNtJt8wh3sIUxRvvZigKzDuaiNlf4hrPxpBWsG9dZerCYCyGeE1bh7gihRl9q7p0Yg
OgmSjR8mR7THNsZlueyEfdXhFfKCuwvd5lAYB1xactVVqPEIiJlZlHLS/aKxPRjDGJ8LnBGBH3Kw
GwgFBU8r6m2WN1W3wGgaHaQAmodO1gLEcFgU+nJ8n5jKWVSjr1/JPRRPiV68WKnjXabJlc8Kd6Sz
dPPrUmsDpLRSf0nFaALYScxnHHPxHBXF12nsi3rRpkWHiTj3y2dzcLRAQM8GtmOhURFD/qGl9/M8
ib7+zPCPUgY5YVSZOz15LkdnWVpooiaVpV8xBcmg1IbpZqqdul2UdMhdXKSB13tqzBZGPji31/zJ
JBrBY63q3o9CJIeww/pjCqnMT4Mj6QFWD21tpcvVREvbFmOL0HESh8kXaZktZ3dDzPcJis1lNkn1
UlmIEgw31T+D/cZ3UD8Aw3OJd6QrtfdJz2Kbh1OMuISsTGW2nDU9y7nNKBwMgNGbL/pomo+RHPt1
VOfecZI9hwqnnA8CdcFWb1sYtLJByaND6ixGDLEONHgCoJKW2UXjG+7RZZjYgbXubGjefBdpnrPu
LaVfpV5UmPqNrAJTI70gwsO0yqeRk5AM1WpEseZAvHXcuIOy2Va0hhkovSgKzDVLr++mhEMwMqGU
r4y0LpgTYnAbG634YYxwn4y5W51Dxt9F0+VGi8u6BxXlDokXQIGY5hIw0UU5tuLiaRBnbTP1j5rZ
OY920mWbYa7gZ0XcgSWoCp8taftblOzt3q6a4rmn9GPpkHHMzNj2m8KcM7aF2n9sZO+8aCGnYDxJ
G62MjRUBXl0Q9ao9cL5D3q+1NBA4NC6Rn1vEd3omtFUkAWRiN+Fi+RN3MqlmH9AuRUeGkfLOyLHQ
aVF6PXAqOS9oO/cvkZdpl5IugNXoIs+L8jK/07v6o9citcWBectBUMtXPPz+sgxLBZXSJUeaI937
0r5Sm41+JfIJuUOmhQaeWSoVaysf0w9R6+yNsWxumFPSo6g052moqjQYsi75gsBL2SjCom43KXe6
TxtDQ0ncGSbMOwjoOcXWdkAooNG7G+YA5VidtknSlbflgJhlIfxZIjZwcKwvWuAwTsyt+WR3Tvwc
U0iJWcmNPl/LPs9ZxxgV0/G+9jxERjaPWrO3TSBNoN4x+kDf+Ii7wpM3Xuk1uySsdR4514q3Io+s
dutroPGKcW8xSsmE5MTOqaZ/J/DCPEOqNeFSnmNPR9KWsPuRqfM4zqr6iCdW3NEf2BycFjGwzMSE
mtU0vAX1wXQIkrH6YOD9A2kxoAv4txgFfD8/pWHeQp0TW/LoAVw/5PA4CoLGcId9TwuHCX7WXTMM
lFylk41gr46iYmPRxJUvESxAsuCsyx/7KHpyqcOq17Mv1BOyWGAd2qbdm5ngQjZvMneCrJyMrXSz
Jl6WTiyO3Oz+O9Gq/qxkZfDlmTUXWimZQ7wOr2bkpB6K5LD3Vp3Z2PthcNrHkK9+wBDT40zOuw+A
yRnqrh6hsYVGMyhqBfyKX+XeIlRq4XmIdFXfKMACN9nUo7z3zO5kCi089CO2LuWF88F1dfm+mkVI
JmvJn1yAQtIg3WCMGDsZVjNkbEX1qccEVi67ybty+Ga6bXTRrgyVpOuyQJ2Vgfs85MLGKC3EHIRO
XAVKC8XJ6LRkh3twOEwJLz3Fk7nuZ9TYOOjC5ezGzIYzIlYJrKSph4iD9KEyNG0hW8t8tP3KxkCh
yXPk1SE9Qn55P9VCvpQDbqSF1IfkxhYGVC9e4X5le4VzpaBsNE+kUny0kCidiACekHiwY+DWFpfU
sCnjyRP9Y9qOw9GmZ/BCQa1+8iIRLbnH5cnyu+JcNyp9j3mzW7eIawiGkslp5Gyxh74HdTbJSF5Y
TGzsHbDqkacnKwACb1Vkwj35o6swAJvRQ83B6n1VgWBPlhMeh6iacDs73kueiPTJRnP8ZSy8geyI
JsHlbBUMULZc+zmeo0UeSefWmlr3o9NQPqnsLMMcMyV+ir6ljLde6saPCbZEDaQWXFgbUehOglAO
WAdrByIcPul+ml8iy8NB26TJB3LjZFCU7vw5qq0SUYPdHVJtdLdtcRVb0Ws7AS0P+qLXABL1hA+u
CS19lshVH4SX98ehMpr9VFoVURBYhBOL3VBTV7u+a9gBPg6FVL6olox/3ZeRit3DaPfp8zjk0YpE
D0RAthD+kgMLtmVOV3G2mq2UgbtHk/dZNpbgvzANfAE+iGHFnvbJyP3kpUmyOw6AatuOgtgAKIln
ROntIevTbBcmroPz3OE5ZZf1cPN2/hB/8upy2MQ+C5nfeuUaiK7be8BJS5ZTGOoQQ0GL7WVZdMga
M0dZuxGXykeO8vEXH1XjI6VkVrzR8DvvdS9ig/JrmIarJ4kon0lGD1E6wt93huZvqZTBQevyjhat
gBCDo6IcsylvlInZRjXzyNDaOxhrHLdkHBI7bcroH8HZ2a0YRNx7o07h8LCaRdZofGqpkXxXGU63
Vb1hLSMniR+MpGT8V60ApswAZ+oyRnFWRQMXlIK381XqzQM/TBlyh0HRk0ZazKLg7t2MahqZH8I9
C70Jj26GpwTx41cNLz8AiRHnsI0jRqO6Tri3DTV301J6Q/ySiMLeWuXgrU2k0PAxfrE10qhaCh4h
Dtu+o/Y1DyinoF5mu+Y6YwGsTHvR1MNz6JvhYxQLIqFsH8ZOuV790tizuxYxCjVTNVwMfTLu5lyB
lZhXPLhRzemPcoBfnUiU2HQWoVKjO1gjxnF9DmrQ1Ae3T/NFDPS9BTt/MWPDkkuXhQx8xeRAGYZx
sSACgmTdWRvk1kx1GiVMZCno/+qw3rMBmRfLi/l3wkjsR6fu8w+cX7xlreP+/wPO2m9KPaZDDPfq
VlZW9zWdUd+ga2ahlOU1UJea6S+c0/uVqRsItaiCXvW1KpagKtqmIFx11yLTDqrWLMG25i8N9P6t
4xfINUc5Quf0hcNp0DMsaFVb5g89PGi+ymAjcAkWMMSSpAqIX2gfcxFyGjrqos+3U6bZx2a8ztEZ
SQl5NBXbtLMSRu0I8sVzVfJ+dmlTWnAXwlhxLLpwkrghALz/jLdcranVa8iv1uKHpEOUvKpcmHZl
IWdMrbo/SroTSDDp9WAoeEDaLkrupdI+EM9oLrsmN/c0EsT7MmnaRyqyFY4NaV8irEL7gpbIwNU7
tU7TKb78YXUDM7ntJtt2NrKlVWv+uqJzcm05IFZJhcY3NR7Zn2Dju6vNgdx1RFyNmJk2tLp7jqIw
CXIjwy1hVXKeFlHBHea6ZvOR1aFYMbrM9MNPVtBP0qwWf9giIadotnxsMX21Zu8yLhaM5dEUsXcT
a+HwHtV/9RghlAn+wPKPxkcfnU3K6WeTxjFikJbB+I+ujR0vtvJ4q5DkndMQ/bHmTGQL2em4SRhk
NuSCVP93Pubq/1uc18/My/8tvzTJ86fiv+4/yfJVqtf/+pexGnn/MGxq2P6ZznUN1fpnqBfhXP/A
ouC55MBR+IB9+F+hXlgo/sGuT6qto+N7JhCW/419+5rqpRk2kV+eQyggVRU2CZ3Of+JhvibN/WVg
vkZR8+nwQQveieJY61W+aNP59WAjg7w3Z8MMIEyvDsmpW2V5oe/CtGt/EUf3LXz9+zekl1Y3beJ6
rWsOJ50bP6aIweX6KA/K4QG3IdMupd05XL8Re/vZb/vAG23zSMhFtNYBXbalb2MpnrShCAw7ivdp
OCA1Ypvg2fJorLASCx1J1T8x1aBroifCvmvsKf8YaVa2iUJDOxFeM2grq5Uo5zD8f+JYgtjGKFEb
xE43LgklLPaihDoJ37m9hwAdPsxcVaqWT9/dH//0j/8QofbqWl+/utB11NgcGch+eRWgZpihZBMe
uoeM9NVl4pkxK4D1AWvXPyP2fkjY+/6dfkxV5Ga6No/iIKWswtV1+3Wqot/peWN1jnwoXBypJKwa
O7eOcVW5nQuREVUlZ+rIXP/8+xnXlOoff1vXEDZZQMKyAfldsui+zxa2kCKrIlbyATrOWJtJ75K0
5TeBbeH0IqEuQzPLDuzAoSE2ep6cVj38/COYPxry//zmNNhQAUghiEUi3o8fQdeJAbJNKR+sujBv
MQYlG+V1PsuzvC1p6l5DsaKc1zwEjPp8QbKIuRhZYaDDOa8y+lFWXaaNGydvsqfMBhib2Ap2qenP
e8d/IsHGXAM5zUfoDPMXWZg/pkIKElZd0iivmdYulRTXcIIfLh9kg2VxdNTuU/29A71Wansz+9Wt
8fqBv74J4YK8geDN/u2BH6KWOqko0+6v9lIn+dLJasMqsFHpu28/xf9FvsX/t33h+su8nWpxe01m
/K9D2Xz5cVe4/l9/xlpQb/IP8ke/Reoy2XwLIP1zVzBM+5pQ4RHNTdgu9Ds/31+xFjox5/jO6cM1
fKrE/7UnWO4/HDIyPHraIezZUMz/ZEu4Rtz+9RRrpmFz3rfEtwqc7xKSxyEBNUf8ckfTEnleUWRs
Ym/Wf1Hg9tarv9poXCeE2Q9r7VKk4klyVFlMeFy+u85/s8C+9drXe/67T94aPckcQMR3nDhPCGC9
oKVA4Ddf/PrUfvfiFghyLc0hvBQ5aV2EysJG4V7+vU9+/Ubfvzhl5Zjt+OTtCEAAUXjgSGH9eUJ7
czf4cV356wd9tdX6YrZBv/PoDvw7XPWjVn5iV0chCY3+i239rSv/arkdeQfqwnkLY+ppQR2ztZvr
vyokf+vFueG/vzhexcEfw0F4mXMst6Ftv1OdzjP3r0fzb26Zt67Nq8KFFr3GPCWJf3GHkhm8Aalg
rIqXXqz/4r75MTb1X1ffeLUZdqVSc+Eg0Ircar7Jx6raEhNmwEomHWPQ1Qdj9J813c02P/9Kb1yu
1x0quYdKpYNruKR9fzsjWQeDt6df3Etvvfirx5fTaFEUwnEveuSQizLky7IR73/+wb9dkr9ZeYxX
z29G5kzvtv1waWtjZdbAznO58MKd2b3z5seyISECgCY7ZXW6IqkAPf4275/DcOd2a/5c+s/IUH/x
RV81vP71u7163gFxW3uG0L6QTrcYsePP0UEjIiO9cQAwhfUZrpH8sXlB69bgfXCBgAse2bxmRteP
0se6+udf6kFc/xuJdCQeXPj4aaWVX6+5Kb+4bNfL83eX7fpbfbd4MPaHUsXDcEF4srOszxN0qMMV
sdQBe7kxkqWCj19rPASXxN1VSyJ1qNdTS7p2UGrUy59/jldnr7+u2Kt1BvNPqjXmhPBDXi1zPkaW
ekFmIpGdXCHMwCY4FczeBakwFCgwx7Gclq5B6g7K5pDcP9UhXXZ2WbbGCrpgmv75J3PfeMq/xTd9
d4XQ+WX4RqrkQqoatt7G3Y1EUni1jX4VsXVHnfLYlCYpBNW9oeX9Im8HLFQifUcO0rHV669J5R+T
Sn7wreTOnLSb3k8+UALzqLUETpPMgj9wP4IxNPF08Aztxu2RDKq43XWh9QgX/zmTejACMBNkoD6i
YlzFOTnFcXzoNVQwYbhtvBSB7XzrdOqec8EeYe6m792DRhxsrOn76xVLiHoCi75th34z28Yl1dqP
SVHfFJWh40uptz6K35hI78TxEcRoOClzYkTy/N2ojWsC81eNSGFJEVuZudqLpNqTaLFph/oAq3Vr
GcVdnlfraMgKZLvhGTLxN1fBV2u4McoIG3pWn82BDS5W5B5dTfibPjfljd4WNkoDq11cwyx//pu/
tVC9XtgVNIaYAHkRRzGCNMDXv8rkf+Ol9VcrejrivfdBbM72yA0xd7QtV9XTb33s191GdknZlVNZ
9bnGR7qInfDW85K7n7/2G0/B6w6RQWsxQLuiPhOY1iLhR0B3oY/6Gnzv+L9qX3/r4rxaw5FZT64d
Te15Gv1Lb9O7pmfnn3/+t1761YrsNq3hk/lR4zrRSNDMy7se5XPw8xd/6+Jc3/S7JUITytNSK2px
8nvjUhMZWHKb6ZsMSfvq52/x1ud/tT4q4fkVlW3NmUiIMw0OaEmdovm9+/11Al1PLz0hTXNzBnAW
C19EzXZssvj3zhTXfPvvrw5SpZTk8rw95yq/0oYLx4m+/N5VefWgSj+eEj3um7OBmwt2Yj6DKVS/
2JP+/pLTk/Lj53ZJBe8G0h7PeWjYS59Pviyk+1vPqv26kyO1tKK8cgPnTPnPcw5qXSb6L85Cb33w
V+es3GzoCC2T7ixbb1M0eH1aBEO/WIzfevF/e0ants48Xtz0wzUgP0HDYTsFv/N7Uj334yUPhWpI
IPBYZeom3mKfFkEakv3381e//nD/ftYBJfnx1eUAUz4igD/DG/ULEvHWQ57dE6B8QMHwdbSTPR2+
w1nAzP1HhVn/e6qha/zHd2wdZ5r17Hqxquwr99M1crn9rYcWGObH1/ZBorIRReTZbCpWe5+0mdK2
fwEnvXEes/1XDy2BDF5Em0t1Hjq3+FRIoT3N7twu8iH0VnOt9HXGbUZWWm3eAuIRMlNjkl9mwrjj
yFCfKAMJ17OLaEXNjnWb6wjyi4oQMs0xxALB53hE0fKSoWBAQmM4v3kDvVoQkFW66prre64870uk
sOT1w3/WLPSvH/N1t03Yy7Dxka+eTTfTtlI0Llki7jud+BoKaJpjj3VylVf6r+DuN56018WyczdK
v4AMOuPbXxiNjhKrIwTq58/CWy/+ao2gQCS8pvCx1U5OuNQat1u0Hmvzz1/97zdEmIYf703DwmxL
ekR3xrWfINYW8mCPnQza3jB+a0On7uTHt+hTgfbFyZpzrJVMDMqxiQBDlfvzL/DW5bn+8+929JAk
+i5RXnt2u8lEqdC+OBPG+p+/+Dew/m8WIu/VskA26CQT5DPn/+HszHbjVpJF+0UEOA+vJGsuSaVZ
8gshyzLnKcnk9PV31T7AgU/BsnD11OjduykWycyMjIxYC7eQuVP7mk7jMX130Fb6Rtssqwxn2851
k/xq5kic6hSjXRUJB/D/voHPft3F1FE7BbOsLcRpKbs7bA4HWXm/v3fpi3mjxuMhBIrSU+2Y741q
/qIO5te/L22fb+9vj+1icFOlbsjoTLsEji53Goh/Dm4rj/2qQq9nDOYgbOhdC/PMebaTxAzHVmv9
nMlqr4DOhbJH654HQX4FtUTeYwdQrmhXitYjzWbsbmYFyGCEc6Mk2V9Hudgsul2sEM17myKxHtoh
KkGhj20IXlNfDQp1BombWFSmQuEZtL7c9pyiYpAZjTWmYGDyatvSk2E1u4SOVr8HAHeteJyiUxjT
haW+uC85VWDs/GijMehOv6/BxL9E+TjvtdZqQk6I59Xsqu9y7rJAHZ0snPOu8ZdRKznytumis70X
ZyipSaTnFOjrAHp3Gn5OKf3pbYmb4N8P/5NPxrkYEN2oFPM81e2J8ro8BBNDmV9f7v598U8WZudi
PFA55ZpDPjQnMHyoNNA5n+tiP4AakHOAMgcfookgdmfsPBYUJ18Epp/MUpdHTYNIzC5W7ebEVJ7s
aKyjE9Yr292kD1/8hc+e2jmv98c0okM4zhGPUukpoqNSUqFX60L74pWcJ9O/DAfnYgrP9bGOBtr0
T6TiJbX4gtppz1HIHCjzTpuV/Iu389mPuJjMpyUvG3Sj3alr2hspoh9qVT/8+8V/9gYuJvEpzSlr
bsf2REee8eoKo7yr1AXgm52r4b//xGd3fzHX4dPJOcCcmxNg2yM9rb+y3H3+96U/u/uLuU40s56N
MTGSKFL90Es6b2aKoK8sNsdfvOPP/sTFlCcNPXcg4donPVUBJYI1pOZKNEEz0wDy71/xyQM6y7/+
/EalIp2Zc0j7ZFN4RcHd/Jh54/+Xdfl/Qyb74vtfHLtNh4ZrKwVQbpmJq6b7XmYf9+f/ve+cGvjY
5vTrlBWBsDbJ9zbD5vn07M/n4eSuMluQck7F0O9Kb3yLDe97MYt98bnr02QjwFLtk5N6FB5Hce5n
I1Cn773I8wv+Y7IRnrJEs0uDLqf0dOTSvB/MWrL/3sUvpmhjnAZw5qV9spQ6C0XRX0ezUn9x5+dX
9peZ7L8F/887n9pel1R6nyiQxiwWcZASezS9SU8DguaZNKw7tET++5d8MqQuTb/UHAinGwzr5E4t
VecZ/T6uK5RrCvmr9b//xGdD6mLUKp6X03WlWaexSWlgbp8U3fv41qXPFr8/XzJW51lvxMxLbpUc
1nUH49WiOvd7V78Yry5VFTmwcG58jrAcudX9kPz/qXr/dy6wLsdrQo84BfviVGU1FHfac5LGfPn3
fevnJ/uXL+jsPfzzsdgUdSQZDunTlB2r3tmobg4AY61XD1ECAa+5mlIrRFI+lR+68bMwnlVzORg2
/cO0MfHf2n265GCXvpj3/jsv+9v9XIx0DKj1nGelc3LhX9jTFLiQsTTKRWePDpzoyEGFKW+cNtvl
wzXCGVogmB9bcwOCLGvPhxitXX0xuj75Gq3zP/9jdI1ZVi82/tkTwcG6Liz8LSKT37z4xbxQmX3a
sJWsT5FrXQEJ3Y+68tVM/Mkxmmnp//fOE7CqoAPc8uTCmHkHLSPPdJ83kvPpmlpHcqAt0DwoFz+T
aHgwteYJnqJ7h8vFCBoLoCBIMxifORCcwebcqh60NDQafbwZqAS7rTv+va53nW1dN69pR3cGCq8f
HDZcGW1bfPMJXUQJE4f/loxEdaJ19Leu09HvudSZ//vDP3/ff/vOLmaapaztlhbY8tROxRXgQioi
2NiBPSvf9Hj8XgBoXsw5IydIAALG4uTE05ukjdgen/59+598mubFfEMXBPhMSpVP0eStSi+j3rT5
6rnrn0z0lwVsaZ9gDV2m4iQ5s9wlCE/uG6POrnQF1FgDsQ/OWYdQyHNbEfaxMl3TGVTcUUEF/3ps
ivVIPxHFhJn9M0nr4eiihFrHKanDnp0gtRDag6VP+jrqx4+JUjnap2msC0va8NZl+r0TedO8mNni
AhK3rAYefg8JR0827Ci+N9ubF5MUbTW4PUWcnxhFG8jAT1ZffDEhf/ZiL+YcysfYuRZ9fsrd6sNr
vBfN/mJq/ezKFxOOOk6ao2JNO8UI3ldmZwt6Z7vN977HiwnHcoRr4ghMT/QSlistbrUQuPBXg/U/
y+1fRut///yPmRiXlNUsdBCdSmc9AI4iqiE5dlvJHUfu5blbMoNgU78Z56U9pR0DMqNJ2zKcC1Jz
ubYAjbRC4AnkD55cM1lbkHBiL6GhlyYr7Z5xSsPYQw76wm2eKWwgRvZzQ7+PhnbVkZ3kL/XuCx5A
H6T5//xZLXaC7z28i7loVBWdTqOiOE2L+hMubtCd2w++dW3jYgriNBp9aF7nJzHUnJVP6zrVv/fO
jYs5iM6A2FbyKj9FbXys9e6mkd+bNy/romnwzVAZlOd5k5SPC9I/norH7z2Qi2mhYIJJ6DEvT5a9
i8wTurLvXfdiTqjLotJGe8pPBq0o9DaX8Y7GDmf9vatfTAt5hIKIDSdXr1u8EvKFvNzz9y59MS9U
dVsijcRyoS45+CiZAyGmoyz83tUvJobEql17GvQcPgS9Ox2yUzR13jcvfhEhNLVuw+SW2Wku4mfN
TmhHPHOpvnfnF6MyWkbXoGu0Os1Nla9jGm8Mp/7e69QvRmVuqtS/EdWetMzrVsMIorf0IFF+684v
a0kXsk6xraUlwCkTHUz1E8D6V0eB9FL8PXLSL7YjUdzkubSr9KTqyoaJ+Miwt+wn5lqrRStdCD8t
dx3yMeZo+sJWSf8MqHOlzzqa4gVkMVvsUrmNoYga0tgIyMdj98vIH7hCQWLYKKyjzlVsWvQNW27J
/fo4pnaGdqR9ESsZH2n9XLP7tJnbjRy2dg+LcjkxgTeVta3lblDX56m6c0YfPeuGf7LwWSijumP9
aI0EjvmPqa6dQPRX/I9oWwkQIM+48083+qW6j1qk+aaJkdA6shgYi/tLTDucQCGzv8LLcgFttFly
XhZqedbXmBv+euv0QORaf+KHpM1dVu5yfo+SfERzw/t97ySUPP4Ol9TIBdPy6g/ZFf+aq5qArncW
eHO3JIVb/s9jRLWpCmPTm8QvMGHpfi3xI6vrLPqQQ7PmgbCaDWqzjwozlKkKbBjfuGj3vbr2Ijzn
IKNZ42Zax8qhuKk1eI1T+xx5VFo2zzoexjE+SrY1WnluSLWfuYeY/EoMuUXXXkQHmaGyXumnP0QV
TB5006jDV0tMu1l/pdtHhwOkBDafTQZVdkUQw0GdFqyQQm7Pj1BDJsWmTKprKWxwAuu+fwWKit57
PtDnGxYJ5YNNmDf0s2Fpky9ubuNY8aDEq2H7zaTCf5ukP4KHZOS414Oze+oy7KxaZP2gD/6Lpfv8
0f8lMPkvhP7j2jHQZdAhbCOcfnyAxj9yAoVjxIDF7qci6UEtQUj53rC+WAPcGkjNQE3IKU/iI9iy
RzO2D9+79MUa0OYtjduyy0+2TMwdPfkgryccwd+7+sUa0MjJs8Fsso9W6pdyBK7Ul1/kYLXzHf7t
BVwsAS2H1pY1Gump4ttPpiTAPLNngCXSgmSyPkc8XX4LerMfkm2yaNda//TvX/XZq79YHwpsrcWU
RdnJNYrfnHkpp8jrmofSdvPfRmp51y4dhl+sRZ/9zMt6ZjFHpt0sdnqiraQ9jB7N6VUXwbCj/dGX
UpmuKjdLg5jOe7AEoIEZk5q3a1AJQQTS5A72gvbF8vLJD78sdXZsoyhEUVYnFezFFf0QxTUE2+Il
VU1giOYcozMquu99O9rFagMLA/zenFUnaxrfoJW8lHP89u8X+MlCdln4XGCzLwVFLCctBldbek4M
v4jm6HNv7E7NhbdVvGIOQfvW39uCaRcxIjSAOXKnvDjpVTYEFLhw2lh886BRu5weHEsHXDgXp3ys
XyswDKWq//j3kzpf4i+D7L+v8o9ZzkhEp7imLE5nXY5mDz/Id37xMX126Yu5YZZK3memnp16R32K
ugymnfVVGuyza1/MDXXWiV4FCwIuUn3G27Iu2v6LAE7/ZN75rxvvj0eiRW4tC89MT8LRy/00qxA4
LPSvHTiiVZLpaewrAEwmsJKtfubF3zqmA4vBs8osTJCSbuo60THiKGWozO2wQp6CYiD22pCkgrYV
iBl8c4jtdc6PCEddq3J8B230xQ/4bEt9WU8ruhlhYuMlJ4nGI7dgADCTgIrBEeP6U3VLPDNTUMF/
qPht84HzBEKt0X62gOpk1ukcUS00ErGqd8tJz9Eg7DPcrUUGZEdds6mmBXKVOyUGNwQ25uocOgx4
us/RVmr8KPM72SF7NDmT78xtP/xS5csgv1gXPnn1lxW9dumojZXx6wh803mjfTXI6Ns7x+h/GQyX
Bb3Cq8VIdjQ7FVqT3M9pI9ckT5dH0x7d7QC9aIUdWaxyrQTFCUx/UymQkM7IN2OjuSqN6/DDiXBw
NnrQ8fWAMovyKdcT8hVKZ6K66rQyTLtRXI8iJeld27Y/OBmoCJngifTG4XqqrRyYGaVhbWPhmxv0
GiiK3WtrUJH5YeyrLhBxqe9V0RCJwLsa1gk1h7whU3l0a+9OLdTQmrSbpMfmY0zQnoEiWX6/zAUY
rUb4TtKcMduVU/tVNUDuTlPjqCSeQSQ/AwORpfFojuaynvUKMHyhpL8VOWZvLoCnj6Eemo+kybqb
BQwK7GAvX3moH9aUcEPslpp8xvoarxghjo+luCK5jFYkzSb1GFHEv7abqdgZmeKGtQGcU7N+Zokx
r2gpVgIAcQKAQTLtqbNzWqA5GVY0L97kbfuWumIAEzaYV65ZftB+HT8lS/LqITJ7xlNmHUy9izYj
ZpK1pTZloJaYsDCWj8NNpRb9ZuwnuZ1taYcFBSrBWeC2N2nwD6mtIFIdYTiXdfoEEKG5zhTYSUoR
tU/siRxkOG5jv5lA8W+yXtyyXAe9kpjbuTXjFdeufE1FHZnPUuNf4FQajviIXazOV4XjxDdR3qU3
KV4hNuG9Ao4j+zFOcDnnnGlkLkErD+Wsh0LBQJ9D6bqnuZpx2pi/KRxC4ajH1Q2XpdJDKI+yoKA6
jyeqBIdY8qiGdN7NSxpBa8ls5SeIOT00KolXq0v7raG1ih8vhlynpaOHXZwM2zivtF1marwduBtA
Tvs53qlV4Wxso5xeVRDEodea6KuqSd30HjVYKEDhdKInW6nIJU6KK6ufZw0KUAgKgtYAFrJ9ZGex
T303UZkzzw9FVUDjV5WE/D6MLBgyhe12vmBupXwMqJvsPSqQYAjCC9JgovhQZMcigBu+HD3W0FvR
m/FHb0c1YJTC+GnGpijZF0YoMoEtrz0FhweKVnVTR7obzp6CA8SdINEuqvFcWh2K+U6J+resMJxd
NTbxqpuLOcgSFZeMLofut2pafKG1mu9d+u3ekC0MgTmzu5RnqM+sKflGtsCKBjvOgNxA5yKDCxLD
avC8DnLqtws8rp1AU/IWWTDdm9EBYlMXzcSI6M396AD5EwMbXsmWymgRRuovFuAzT092QkAKLyd7
3Laps9Aq43mA9pJqX3mL8dqpqXGlLfJslZ29dC8ZmISeBZw/cFe3Sdd4q5jVZKOObteust4pn7Sh
Mo6WYgKqhyvMiRmmGN9zCuPDyt3SDjJDlWsKTLqDkKRrSJym2nWSeHm0HbSzmqtRp/ywGBYwIXp5
tB1mherGbdXcW9EVTu2oZZVPY2Vlm5KOmse+OwO9LaOtYYwk7rTytDIHfNWmGjzVmgaqJdHZm+G1
WO7BE9rB1I7Lr85a6FiBzjHbYW9N6rwGlUUTguuWGsWvrsLyo5s1qEK7iSV14FP/nilw87iQJZ+k
l5PUysX4u4FGBqJYngVZg27IW3fp7NWg6+WyKryiC6XZjlDuW8QKE9ZgfMQLrYORbK5bvRw2S18b
K6uRdFeZTleGS6xX+wyPOmcW/JoqwQgvOgPlFLrglUBvdywRnx/aTlNWZS1IYtYuzrAF9QEmwSle
edUob1UShOGU2eqq66lqy4fRC9LKQAQL6A4UmlN/ZH2/vHXUxvnWvEQ4BNJAtm0Q1dBQlurY4EWr
kbFRVFbxwU9oCRVnm3VSDx0lHsPZ9mDJpNZo+tGAyxAmn5r8dIeWTqZRtU5GrNmLz1RhhvQW0EvX
9JgwLZCBgF8RSejIGqUlwUPaqOgKLVkCXG7Erx243SbpsRgDzYExkHW9fa11tX7m/PQ/+rGXzyM6
w2NMKe62deSEozFy83uoddFt0qcDWROBs8PCYxZK3UugeEV0ZflmpU44AzmzQcADNtYrgEKmtvZm
zFb/c4ZOGeAwaa97IF+E6nG5NycUT0YykUHQKrxMNeOos9oGjpNh39hz2k1+bteENzPn8lWELyQR
AzZhfTBXqldWjwhVqm0CCea6gbX7O0ts2vSm6cbtIuKWtDNu+FUGHJ9p/Iiieb4dTNcLehS0P8vM
dBFyDcqzCdhpN8rGeJW4wvm6YNKCWWZuQ8Tix5n6Q0uzd7V0bpIMh3vWacZtUZuLb84DdiZNjtiw
ovtRZwEoTQDTblehBfKsLLRdAG+mM8lQSuttMWfT12GeBa4+FeiqOMNwE2XBkAPXizK5/qYrx87v
FsLKYTBg4Rr4a1MNK0hh6KDIaJ3wmyRBgwWZAwemAh6toEQTYYUVSAdlNFGrP5f889h4a6oMWlEZ
YBkvA6SczS3xzLtaYfPLrDNcvfSUKzrnxa6kOjYsGsslaJ2oddHXXlvs5gQORCnOvyju47VINGzK
MbJI8CsVXuXeuRZgdtZe3qh3o11oKw7uwEGYkUFVr5obmxRqJ39fQGCt0DU8IP81jHXdaQVxllSA
PBsOPI9WDmBTFrWikHMWayntMcDoZq9nw30Vg3yvEYKCTNejVQGPemMTu6+MMlXCAno6H/9U7lGe
MCIYo9FK16d+7eQS8UpUm/2q1i1vPVTxB2JaoL5OWpiALqshDdISMjmdk6l4sGcXAQY7gTDR8FOD
lc03nVfPGyYjcnjIfDeiwsOcnXszU+ise0MbUFU0I12jjYi93VC0xpHatTszRfFnplbrL6YS+QYN
zFQ6tB/nyPaaRl3p424BSI2XKbYwxrKTqPUYKnAi8OiqKFZTq7E2igHtuqkSEOJQslalzGBRsZLs
y1rHFIHo5VAo3kuyZPauSk3lWDbjY6wOaGGo9t0NrWa82h5SnszMf4sZs3ze109OY8RgNzVJ6jSn
PkQslvJowuJ9IwOqBqKxqnVFOIdEDO6fJTzQ6/M6sVz52nGDQWdq1XWqWNrWrdvo0ZYwuBeWz/Dc
34ka957JZAx7ZRoe20VN3l1w91gxp2Wnt3G7BmHchYzY2gcRNjE4Oi/dGEXnbSrYrwFN9gq+jMnQ
j9U41Ou2cgDKGQOdwp7oEXtq96ARCRQ9emObzrGPSPbiQ5PZOfnHythnxCbockXlgrQT04eH1NgJ
xm5Ozo8MaICvmLCyNCYIvzGL0SGi8dhDKe4cyNEqrltEbke7nYh+Y22QCGIn96EWAmR6rKfGO14l
bW0PIj5AJL0hZtQfsmF4wicWBSNl/5A+YzVECVjeZXlNpEG9CCYQw7sRkZAfKtbkfeylv22vUVdG
k+qPiw2K1qe1HT9jrGvbBEo4lf2Zc1XUYMGRVJF5B084H6OWLUVQFUl7XrNbv5bD7DNXRjwYwPPq
2KoKFgGnes0rVHSBDZ0lVM00Zy4Ea55knruWaXc9t7FzQLOR/oAem21ocrb9pSyL0EmTeTu55W9y
+OxvZJcccubdg6TDZD31aC+iqPooLKeHcInWlQeWXM8GJqBII+Jr9EFQdarNa5FZCx5Lw6MBIhe+
ic92qxkG06KZmJzajhjLpVzgiy4zdEU3m4JZSb10laO9Y8L2dLH2hGr2QWKiLOPAGxpg0ryUauQe
4YUTHRLE0Jqbv9ftAPh+rnE54Qbni1KByfuDudBZXqlEF8LTD2MSl37m4pmMz729tTNPKyXNP0yI
YLeGIeYVDKNsPeHr6n3ZKeUDUMqSFoiSzDr3/Us25QDPNFb8TM+c9SQaewMpoty1heMR78pqDcGa
Mvd+bF5bGxFEkyIaN5wF3SnZcdiNKRC7vO1CZRjlBjVXdxyBkm1xuVRXctLqregH8OrRjICRmvgg
s6V3LQfDfBSYyo9WLyB/Ugrgez2fVExDBRZipjcYswWbAbSRdc1ykykzgr6hjq9zBBes85EbcOrg
7GyjqZ5c9ITEDbZ6VLkFEGipTfk5EbE9gy2dqkJca0ncs4Pl7Kw1sSyYU52E4N6QlToyv89m7oDM
ubOjhSZJeXeKB6serKmP1/u17HrTWLl17D61vdNn/jSjfXARr16JaFxuCoKPoGgc8/dCXmGB1Qea
nn1s1D0MM6YbV53sXzEee0DdjghyGyIsdCmg6HEyrVPLfqnl6AaDCn/C9JTfJhywNUAYA8ZgBBeS
rjDgpXRNP3gxqx7mjfIQm9I+zLWqhU3tQaosML3w85Y12PTzIVFv79VKo6ylqfSfNURQUdHyJdgx
sL3JtJtxQcDmW2YFVTftzijqNyu3hhqNQJGsYBf+GqMkXZVa0viFrslt17Fi9w1oYVV26jU74YUy
eFoqc9Fa6zlnhnJlN98MktltbuCdj1k837GV8u5mXUFAliXTSipjGlYqL4iuB1DkQKM5hVoQLEUO
HRimW19V5z2JpUtvhbBZ3Smqa68MTAH72nUWH6OwdV+4bOmZhdjknYFggcvXd9d0dbKKaHCg4mdw
GAm2cV8ZLURQtpxwFUVNx5peKoFLUd66hw+2HpDZBvia26dsmqjbYCL3hyT9HcdzHwx9AxdydLWQ
LqVirXl6tckqOWzqwdZWY0ZncKVPKO+HqbkedJHiCuma30kdpS9FnsYHFkrnsW77fKdY+nm73ppQ
uBFjLnEUQSIX7B4XWe8gR87XtVdEgVEs5sZAIXsdcdXNpA7LltigDTWXMsjozLVsJD5MWo3GW85o
efh1omy7QV9+za1hh9B4ObxtvOWUzhz/DFX5Di5RubULwGeNqO1HdymjbUP4fWjJ/vruwmZiAkbm
u9NC1GG46drM6JGiWdZ6KBsg8UthRreDqEQ4WPQ/lIQnRPlFkuLX1Iw7XHPIW6hv2sXtImgHtIZH
eprZVbDT2A3mIFZ2O76Mpk1bHbBbThEdl4NKp9v2LFA4H1N5iDhS8NPZcRCtc8Iq28q96lRZHfsJ
S1FvezM63DIetrNGyUFVmh3fRVVtNHTiSJmH9EUveUwVdL0T2Q8TtoH8EaXgdFkGylfc0d26whQn
BvNGH2YYV3MCoLlPs+uOdjzfqUf9ZCftCUelCvdOmcy9Wieygxms4kObHCVZ9637ZNeOBvY3fXGB
Cutq1iOCWz7Ygb0USfSad0X5G4NDGgiAZ6kzqaGcJLJQG9wpkq3phxrV1s6lDXyVg8MNDB3RS886
98BpNKZBEjnrLm3yVZ1MA01BQ3qcLYU2JIWhHNt9u2Kwv816kvvkLCzGlPcRwZMkVYa4V+vZx0qj
S/ckum5zqvDO8NZqhfQKzaLe4zcsiIpWMgFlUcjCehC60Pd1xWxlVuN2nlp5py2Tsi7SnxDgF+Y8
LNC5OZ/YHjlbNt5D4JzxRLKon7MkvjHLgS9ZdCO7M3t67jvV+ZV35MAYc417l3PyfNAzRb9LzJT+
SkOWT4i0zFPUC2THRgtyH7jvKokFVe45VmYSJ9p1arFBrlUwy53qvXRyuTYS8xCZnOPD1K7DfNLR
49X2fIiSPA1HMC2PJemGK5XQ9FcmUfshJsq2Qz97fo9HPa+zR54ZLE6z+VX0Wks6yZOrsbQ5kK77
p7l37wnITrAE2DZr+lvqFQ99WWU7inmdAAVXhXXbQrS0RCw100gWYjau2av0PoPlCot2EI1ZhdF2
KXYoJmq8VaqTXclU6Y4KPT3kGyogt4U7/0DpeQ4yhBb0CPbweIqwrS2UXt7Rk5np55XiIEOLJP8f
iMKLnPHX2BhJMDSQ7PZk8qR5CYYR99gXurHqe/vFtqxH07SmJ4PPdZtqtTjaZWI/kOpPUQ0k/cbu
wb6LMnJ5nVYYSbmpO7f8JWOpAV10RhDZhlrvE7tAPVH16tasDTtgM4D2e7bhxo8V5Se+VVKSPTbG
7VnEp1auuzKqFFEIgJS9YnQQB9jPh3WZYi6GBxyqiWduS9HAJRGltYZzjSe+LZNVQRwU2oriwFw2
50Brp/K5TTx7L3XOe2WCnSirsutF72bfAcK6o4xkrzZny2aXsI5q4xp893yEoazcYlfJHo2Mp86b
9g6ujrlWej1RgKLfOK7GTtGyGF4uQPOuYgdJNPBu9QgT0trsAiL8G+YtnO8snlftYh5kVB8dLdXQ
KLUUV1QD8D8NZm1kzG8gipOgbAhSIC6iR5/KYqOY+UAEsLzb5ywU1X73jpBegBPN8R0XewHnSim4
DfGuifZFSc5liWp6PUyU+nHcsZAl1W6nojzoRgSfIDaeltIB29J4WL6cYzvSLKR38iiEwGDGZ+Lj
RTh2NWqX3BswAw7au8HS1k4NAowSsKM6KOwN5I+BbIpBDKpN0a1peWzal3LeqqVInxE7KWdjW3LT
sKHYjXOtH4DKWUEPVTKwPe9s8Uj2zqLvwTNe4cbctKh4NbKejtY+Jq3unpB61UwtqrtH4AZHWGef
N6FT55RhYFl21TC3bYlL19ulICFXCfIr38nPfh0LrQcFptm7JtHgNeojXwRLoJKmSOZ6x9d0dTv2
ULJg1hDrbe2hOC5q/NYZiH6L+hp7Y+aXygRY/rZbbMC90yZN0pbjiZFqD0uJQ9eyxdo09W2r49Jy
FM9f2uoc971QHgxsvvLCYWamn8u7YYn2rqtgEk+QvbSEmbdFvqxawzv0LHB9765naoPjahmgfldI
BUtxk0HmFUoFUriUjxyenmDrHLRouu063n5lIvrTcssMymIZt8MwnmJKoUDspzKcrbQ65blXr8dp
Ge7d2CYjni4vcaU361R5E032thjk9U1oB4ENZJ2bgsPNiV66dh2B36dc9vU8DNsEoYGfZnwqCWEa
ck+vaJ6kzB4KzrxE7zwWZhW2HaqXSalenbz9iLuCSmoWi6gqtHNX5hEw6BU2SO1KqeI7jliCpVxu
daGWO13HSNPrHKYtLaYTt0yeJkX+zgZja9hUvzbexAZI3JEuyDeZPbqhu1SJH0/DkT3dsRjVHtGq
tp2ogw3yPEoCp/Pyq2RSlWsn4fa1cVmZmXpoqWRm6ilz5OCJd7/0KlDUlGcGiZ9EKNyOpTeLoG2t
FWije0vOVSDTCGyUV4aeIJM0Js02zWOqY/USCXpeFX5VyP65xRm2MpMIukGXHPNW3WINeaGrSl2N
GmESMZ4ElNx5wVBEZJ/m6appKN7Vpp/C7LcEkgoWjRJxWfZuC2/YL30iyYOJrTtVm6pJX7M2PbI/
P1gza3/UJ81DpBmH1vkF6vS5VsXeUONQTDeEBmGekgyxvTw9ZFlPVTCpefY1ozrioqq69Lmyq/cO
tTGhbr4WRvoyRr1zMCd32Ls9OT89bo2rUq/vyOVaPiXrDzkZdl+My77rRU+FKm3QijYqge6Mr6nO
7NIa/VXecBxq9SdzrvddHb+S+6xRkL55VU0CDK0BZfOtD637qLZsqUWqabtE6GfxMtpWEYdDSnPL
IPUbwNGA3oUmznNTtmslvRre8lx6KuKYsdnMFLZUcK0CyVla4JhNy3emm/sFSXgc3wM1QfV1Qv3R
+JP7g+n+KjI+xq5oUDNrRHty6a8mB22AWUwfselJTMdMEbOp/M4NZavpdrujR2XHlqfaUemVcdQi
i59jVBfKftBm19rQHpORyF5iR4TUhRWcaBdWTiBvSJ9t+mOjeDPrimvETJnO5FHL5ogfnT6enWTz
+ZTTuE304TE6D1UbYj+HCA7bN60xCVaUgcqexiNBO6DFyWlgV1p5PQu26GVLBMF2P38gv/+hFEqz
VegqbVGfhEXe3CIcvJZoZv08pU0zARG8Mgb7ldS4HeqN9rsrvDub8kGtAg4XJ0UfkNRsV0ZUl5s2
+plCxp8VWYfKJDrSj/nzrKVuYBYl+rAj9eNqoOItzjvGLN7C2HeQMeLX9Iei+ZDEf6oO48yJtJZI
tqJGblY5+VHNtULJOhYybKaWfSikGtQxmysUmwUtOuVh4BENM/ZONUVboCLm41+luxerc6Hen5cz
vZ0OUhXVzWRPd7TKrBKj3zimfHa81PErp/d+QfrcqDYLXsRGiDPx97jU0HWM80eWd76KZ+lddXFg
iY6GtRkUmlKc/h9lZ7ZjqZG261vZ6nNaQBABSH//B4s15TxWTicos7IKgnkO4Or3s8qWtqvasrel
dlvpHNYEEV+8Y9Al93bLkbsRlQ8pSeOiivdTUGe7Jc6OxNjHxPlU6ZXUbnYI3eHJ9J0fLaq6guMs
WIagScREsEnMQA0681EXiOFG9tb11DqYUFWunewVqAtsTKU5yXgQbePYbnuLWqB6qnZKpQtrT/lg
zfkjgce8P/21kAgk4uZt4PqM+nZ4DCi22aXVuOI2Xd9aJ/yg4u3NDfsPOMZ1ZwVuEznVXG3ZYBSd
p/XDuLqXmf3peJ0PTCqzo4eq+nI0ebFZk4Eevir0vswM6zvRp+cO6XjbKoDUyCzR3lMmIrfNUB9L
PXB0SqmMrVxw8ZhinI3ltMWnnjsZNYX93EzWsLUyQId2KctIrojTWsEG5btVcz+mHJwSeiE4Sy7d
M6fA+5gUqQOp80g8/ZmQZjqXjkFsdZH2pyayPSc/qnF6krXVX9uxjndr4CBFlRXFtHM+PxRemz/R
7gww7KX9Q+ADxaVpYq5g/tTOmgP14I+Tf9fU42ubegvzR0B1DAPCejvXQ3zF0cZ7KC1tP7ITiHs/
oUE+pOaOFu6ZxJ+O8gV3ZERRqf9ir1N78Mu+4r1mLY9tI+7bpjK7H6MqrReJ2OL0GS8btsBLSt1R
E/ZL/SiW2ttJmd3XAWW9FoG0G04l1XZ1xvDOqDW4cNuKlYQkqo329DtW1upQMiRTdmKIMnCgsVAg
uAeYhQXqmS74tS0fafUeWLnFdFd0smU6rPJNOJLXl9aA39THW4PVX02MBheq8TX1cPQG11acb3Nn
pBJvaObjaur96nD1Lmlm7VQnkhdWbAqPx/7NrGRvbmo60bCHWRRQyJqmXJW0F07eeGfW7Lo7KvSW
iCCGi6J0+4jqhfC6SEIXJDAeMZ1gnXtMHa+6dN1Vk09CKqWfL3e0vqECyG0Md8LJSGmUGRtlTGZe
kYkbhAnzXdpaJ/WN/V0MfF55JcWjJ6piK60B4rEb1+1cWs/tDDdghqLjNAFJb8L4wVcesN3EwtlE
3B6i5RbMli34gvWF1AyApRmPMxdQxnTYy+I4umN7dCYwA9BFJbc6CNaLmVTxw7TI7iyJ6VqKkMkk
7pbGyFP5oKcfq7xfzmtpNdvCSHNr/BPk4Bk/6uOiYpCy9JMZScZclz6kq9E8gi5Q1wCN7rGex+OR
Hr/wel6D5NIdaN2K5wI9gTHdYdItzdIuPaEMbuRkNULHV/MwZ2dq1uK91d66XekLudSZizh/8GCy
qM5hU5Bpehg0R5Ecju0A6yv4zJrSu9BerIFh42DTGlV+xr1HNNBUOgyI6EhcFOKrHX/QdZifqVC6
Z0Pbr2fGHb1L4qRpVUtVVn413FY3/HDjRWlrr09qGkhvKgYKMVVv3/v1ULx5uSvOZ1NxOk3j5tkL
jPiAJFNoYKilz2DyIuRd7BUgpt5Wr0t6BfKZRHOSuNdV0IUbKewSBFkBpmocsJduNVPPONIG3mgf
+1ze92fdWADnLVNwgIUWz11pO7cTH8qZO1TDRcd085gzyd+HbdZ9JpO70DNLK8XWLu3hRLahx3eQ
uOgB6YxjWmu7WmN6OwOaffcs8smdFbiVatXaTNEU5wDfRRxW2zrLC+JiWgskf6BCXhMrf4W8mubI
EVnCxqHO/nyd8uyamuD1U6zVwD3SkeY5NeN7Z7ecL+oqPOaLzcpIGdSBzg7vG1c9fUEJfUboF4P7
dRr6KKCRmyYY8qEW8GgpXxM3Ta+6Lqj2+bRyxHdq4nY3MLQeNq16mNPD4qc8B5OqfktBandpxJze
DlXiXPp9Ym1L7de7jDpvas+h7ABDg0PL60SbI3z0b+0cvI+eKo9OD3Ctx/EUN1CujgVA7bpvSs10
FAZVvXyLC7ShsIWQpUmVvE+Wb85swuUf/bbIeiJmPLN13X6Gr2HhhZAG4wMNUDYFiV4IDFgH7feM
K9fJqv468/kwkcV5wbuEa72DFK3eXa3M9zqcgk2WxQBsbiBvh85noW/n5PusvPxeD6W/9UcB7RfH
5pxOaj+iRggmxxHZvvQYcxO2+8vC63HgLOaiUKI7K5SHdGLOVfu81mw+YfGRJn7Sn5Cb4mi5rYlM
2xHPGnrxMacW26By38XzUoMqWfgGahPgdA/Sa3ixp7xh56T5k6vEjh+KMGu+rN1Cq20CqlHvyr5U
X73EAC1Z/PXEzMU5OfmaTOGh27tO7lxS7G1HNLkOSM+Q8cSg3e+2FSbXjT9BM+V01kL7+jej8Ig4
aTvaW7u2o3t51ayJ6Sq/UYczYW8DZ8kyaqPDgCJxCtfKK7qoh3zTwJrc1sjy9lTSpQ993yAR0BZi
AZqfQOgqlvqTcHvfU8O3FxNPxxqT+qzBr7pNA3oJrLzlqO7X4qIK4vQ9yyEh7bR4TurK2lSsBFZE
KJjU29ap2jc/UfWz4T3Z+XJmd8BfTLAaEqBlQlaz0VaVH9q0fzc5Za29173pwJ8PeKf727w1fcQI
7h5dkiuvC0+JJz8f+qOnlxIWTgBNzQ2Tfi8Xzjeds7dryln9qUDpIQsTlWuDWo3GPp4Kw2xbL2+u
XE5d5ibew+IEHJ0Df+dndOBUmZOjxocvXun+2YeBBV9swuGqX3MFYQI3lMREMDtGDJsW4uazidHX
GbrjoxHhz0YXeFpWKrAOIp4Buuwkv0p8OVEhLkRycIXHRakruVU9HXY64E5gfy5eU9F1N/UcfFWD
3V26JmFR6CkF8ShJ/sKaP+1SBeY5PNqEQD14SwNU0NXiLB7p/PFSP79YwMguKxfWfKgmi66n7ntZ
qpIgqqG8NCZrGW8zMjmNGR4M+kx4dWme5BxnEJw2/AYR4RiSc4AaUdX91ermy9aJKcMmzyjfq4IY
Ppdkqhvpda9c/v4ZzZHzlhNbeZzL3n7Ng3g6X1IDneyjXaL1yP6SdRZKzry5ZxxrosW4Je9fat0Y
2dOV7gf+FoWaw8GvyKEZEcPqeNAbAi05Vyc9Lz9D0knf1duYmBVBkBLcFl2189O63g1Bx3mtacJr
RP/ZfvCZpi3Y7ShWxWcaNMFhCgGt0tSmeJm2uyObcX+h2IZqmDbjXky1oaV89tx77S40YNdzfBBW
/BLHg3uYU0oK53R03+O248t2WC5zf5JnKTbtg2fr9CynRfXQ1FNyn8/gApvJSOtat5OJvElMXwca
i2tem/cQ0s1N3vC0oq9JdXPw4xUav5u+UgaKiJjT/i3NU0sDsxw4lzLxs2iRMFKtcLxzD7FPsy37
sXvP63jmIxw5R9Ad/zUfneqCIkZ1S04nwvzcehmTpbgcWmhJl+KRXRsDOFn+NNDAJswB1G+5XjNr
3CZlVUXDOqwvIkn9bVr6IhLe0j+UXdg9tqbs9qYT3hmRnFRYsje8alPtUbxtpq6egE7SyNOoLCx7
vAdIBwbvhbehvLS9iWcn32mXzpANhDZ/u667aChTlkPHvYEA+kzg63bepKd9k7YogcsziPCtCZaU
Dr2+Om9WApBSY0+PU7G0O2ta9KNeEY1RmTJ+DcCoAN3W7rxdGrnzl5gvEw0DwQxRb+TsPfGr/blk
z6UQ3P2aoqLk/Rymg4p18b6Si/fFePmwZ2GIL7txSi8q5J8ETohwp1ZsD4uTD+8Ouoo3y+sDxZ3T
x9tysp9GXtWBd9e7j6n2fghV0Kabphv1rq3XdhvPFMrPVrtbqDm7cCaixtzBXR4wSi5kyHli6y9F
ddc5DVKovEET77ZBdpOEgTwSh8bs3TnjOcKF+X6Vbb3N5mXYTm4bXvWQUs8clTlhprSFfbXmFMtd
3HAOajIfaHt0h8vMmZYbTtBffFEuB8JUJfHBydheJo750qyca912baNJBO+Tlu5FRx42KhiAZYjH
HCoSVSRuw3sydN5kVn8N4iQDCtDgq4Q1AFuoxny33RXqJ6eHm0W1GracVSmlTzljkNZnf7h+LA5l
LbMzrwkbrG1QhvHGTRJBE3vvzh0x8Pxn2rGt4yKT/BgI5VNVXb1ZZkEDupJRd1ShpqlbL+iiApyO
fkOxalc1FfyrpIxM6VsnrmG4fN3dLf06P2qfkLoGtg7LHYx5WubmkGfWWzEHWYQSSx5lA3WSn7Ij
D6QmJhdFINMtpKjYioTFgdDRqb1Gv/xlsWR96LymOKvIzYwmaolv6Ph8lUhXLnQ5iRcZIEfJ0ind
h3P8pIr5QxPet83L0tshiMAMWHNJdbGI7+s8ONry2qwILpSmcFWV+roNuupedoqNkq48xCvOqi18
g+lKRj2q9wTuYqMK62YtGg2SLz4aFuSI3f17Rq3wIA9Je2eLfrh2adi+VrgT11Elu5jSxV2QpOGV
XSwfveNQU9VMgL19FrB3jRW7LbhdUfoccSgsDr6GLUlsm8FHTZWulBovwu73s27J5QOn2A0SEWgf
osbDafUy9TXdre5I6I4d+9YW0a96UCyBN1Qqp7ctCojXTNfrd3epq0fXRojhD6Nzj7AjZyEaK/B2
y6fed8qepdVj+0T3Rw0yIsctontUmpZ7jEerObdCToC7SrrF3VDMaInAbFtov9hvP0IXfyxynWbX
IMI6OlCw6LQ1YdlU9CEPLpwIHSzbh6m9w4I3FYrLam5ToLmzOXT1caEjGHLH6S/JBWekpJAg7k15
URTGpd12jKHdk8Q8jAjvDoi92LFMEe9CVImPrV0XW6b65djEWRI5YO2XqbaTCNkEiM/EAUfBp2x+
hNTGFrBEEuYhEK34CIYYoM13LGDEfLXCGzMziJskCw8hYrvPFo6V4/iK0Mmd8l0/6eqpVV6N/rAD
C4lGuki3UrXuAReBHVykQQ59V3C2uMqXngIIDJcatY2Sd9of2CvJeBg4TXzvgfGvRy/TlHarKfju
VwEStRHdTgwjeojLVV1TqAv0o3X1YEqXqsQxBJUcsuUjRJl6XlvYCRu6pmDfsePE9JZ9mRBOAUhN
5mLoGoQQcVirvdsRsOVQDsQLQQFsLWF31aNcBYrPkBskhX/v2yWSEmtyN9mMmo9JxT40bvsC+Ei3
Z015+pogIV/T6ZNMkfIjtOfhmjN4/KUE1zqE7Vqf12s+s59pDiUNF2in1XLkRORGjii783Cs9Hbk
YPS06pX6hp6ONoBTwjRTlZzTWt+fT53BDOBnaDlmV06HgCrw6yquwvdpAtXrVB/v/HLujmnONFNP
9Ux5BQzH+Wom94hlY2J4VcwzIUe0dEFDOefJmgEPB+1rJ711N7MWblSm50tfY1RkIlJ0NTM+UJgA
uykc2qyp9Ry+Da4168jr6/oFuLq8n3tkH7WmZrgl/mjnC7je1aE/cqhGczmPiCkJFcUzU3ImOZVD
woEV6t530ofUbuODXWXwcaXzipBmzKKczTAQXXxEMVsfKhM7Z0Pjo+DyEpFt6kR5D4Ly0csFxRzX
fpdHLfcR2I4MudVhtNJYgeRbVM0bIoSfucmz69hDfMohuXwaQhIHNq5RC/hN0Ke7cBTmxm3j5C3h
+1EWTJyKMzbPuomJ8Vj0eO6UQbbriQjeNWFCKbrhnF9IUI2EZDYSrVhzwesfJNL2LfmZp4I43X70
VGZwHsjMMUG4HTnWMl5MDj2orTb5WRUG/V6v4fzdlzH3QsgOemD7aSKqo3PIVUObhtVPeFL6bE12
2HFYl3tdANUkyzP1tn4EPvx1tcdxNwmUlbZIljQit906eqp9S90W2hKB0Q7hDpUIiFIMHhH6N8BJ
sXj47fxp5Er3dA79OfpTus2MTg8td+C1na24jUZ7eIEyLnZ1jiN05bB6Zi+BOi+aIENJEFdveV68
TnTJHan90cibMXXE9fJqWfWKNcaTaMN7K2rQ897nOBiw0Bfcyov0ZY56hLIalYzcDh6VtD9sjv+o
PO2xLvnf/5x+52vdLJiR0uF//+enrw7f6uv38lv/6w/99Dv9//74dvKt3r4P7z99satAoZY7qkqW
+2/9WPz293//yf/fb/6fbz/+yuPSfPvPvxAwV8PpryW6rug7+/Gts8///Avw4sdb8Ftr1emZ/P7N
0wv4z78u3tf3PO2H9//+pd860wL/36eWSpo0pYOgJzh1ufzWmeapf5PO7jq+pwJXUauJTe73zjQp
/w3Ra/NLnlTSc0Oew+89mp79b0lFICAIunDlBZ73TzrTfjYi03oYBq50PDsAfRSe/WsiRZWC4lPK
TK8rvgm4vTnOvzkN8g8AQYt8UeqTrz1t9D8L6f79cU9P3lfCofxc4RD8gwdUp0CFJrbXfa/goWzi
3Pac3Zqjawr1N+mRpz/1/8yGvz0Uwk/X9YLACwgm+/mhyjXN1nHAATNhHTovxPgUcprZu+s6bSrX
uv3Dp3/729/9Y4Plz47o3x/NUUjdA1pJedifH820eLmyYV72HKXQ8vsOVKQN2IjggPw4Y0zEGuVE
paof/vqB/+RlKiUdG6AsdENH/mKQ1gasFosPn2SA7zDtlf19VOWy09nq7LDB1H/jOv6zxwsV9XSB
LcDv/stWXyyKrLxx3ZdpcUqEyrDUbZNune4U4164B1Ya/s7D/7Ml9fTmhlyvZPJxwXLj/Jr90qtB
ZQFipP2EQgX6HmFDUDvB4a/fyV8fRcFj0mLrAgg53Bu/JmZZnQc+2PlmTw87jtRmSI9tlv1d7MXp
8/jjZcmj+Lge0BF41Kt6vxrDiYG2qkqBHHGWIkJeFFRJZw0kywZnqP03aVB/9mAipJ2TBwrlf12V
Q+pwflXJvLfjRh9UOn9JXHZEod3Xf/ze+Z7tuYHLWQwT7S9XYUPDfKUZiPZW6N/kjezA6sL5by69
P/mAfPRhp3VLcpN5v8RHcEX7QdBTfB0L76vwoFmTNQ7+Ztn4s7fMw4skaUBmfRK/PIhIY8r7cKHv
nUBNh2ZdQX7C+rJI9N9VTP3shuY644ZlxSBmT/n8/6+ZgcpdDOBhUVzYu2rzdxViv/xxIe3TzmLL
gHbMgM/+tAH8YaE1IElowcp8n9Kk4W1WbcfdvVCZM9yRu9Xr4zy4DSPNGoP4TSBUzRPChHi+/+vr
4pd95vQ0XBpDPcU/3FG/9vFYHOKCFbRnP9gmX1+ISWmDTardvkaBlQfN0a9S8Taj4FL/7NL/8cgs
+wAyvBEQd78syHJdRNGtY7GPKSs/LACq+yXDatJxcT3+8xfJx8kuj+QMMfnps/jDe+2leEOr0Ea1
n6KltpK++8qaNp5NsbcS61+O93kbjH/TS/pn7+zplibSXdDX/WucZZy5NkR3h0NYOxwqR38Ynico
KoKaBsSaMzgYCrGpFt/+4Ytl/VWhjTA04PNkiPj5xcauXVe53ZTkJCXDg6V8worSqnrtC9MeTD/W
t5VbeM9//aC/3PlCuo6wXVsqnCqOzcTy84N6xvX8KnTKfbs4wZ0ZAlNshdFi2vz14/xy8//2OExZ
iqZvYTNq/fw4qY5D0+NBwaufxFcyn7zbxvXlXZrg3//rh/r18wulUBLHUuDxXnKFnvbZny4ahNao
wJAvDdHwpv+mBMgVv8QT+wjwKWpnMfb4vHCc/9pvJEYPDyid7IdpSKW/s5e1Op/S3NZbU5y8dxnc
OyKAruTA7tcZZddFFRgiwGC5q41x0JlQL2gxEgoPo5rf0JWwmbMkfPEG6VnRlPaEiZFvjSRqos2c
8CyJahpzcuu/1vDd5wVajSQSwTyDX4kei4KYNLG5YvCjxqrKY2YwmUV93onzce16eVW4q4WL2C2B
6jwtoGktZZ596BG90Y2b3ld5qF5ovbZeoda8aycb5FfUQ/6nPdnVXWFlIwBqP/ivOpfJAMoioF04
eROQ0q2IAKO0T+DRm5ZnslVDvRyHtO6RGieejdHPd9QDN3F8Pfbd2m97GQzTXqPRu+vUKk5Q3+RR
kSKm5EwOvUQW5Qy633oOmp8j6B30jpWH/mMx4SfezUE7K2yqCW8/Z4TZO1Y/OGQ/tJYPARzxkhYU
aG+WyimLTVjmCK29xG3PM5b2U3LDIIdIjWPdoI5OYD18k1QviY77EguJXdy1vmrIy8JueJFIZMEk
icg1PsaDSsSmDU6YYoehGnDFmorxmMsW+JQ5p8YlYfz+Mc5Jaq504JBKsBBauylo/hEwzCqbj3j2
Ahtsj67tQiAaYT4pizM/sUB5WmpQ8r0pguYzLuV6I/Vq44JeOgFxnTfFVQM+IW6h6gxBg/gJIxLF
6uFy1Gs1s/IbKDCzdFV1pE7C+Vy1qns4JViueXHFm+toA2ecBpz0E65BfztMFVGFyWB1zRbsAK00
sge4ylwi4gaenAwK8EDgW1TpIO6nPO+wiKAF/x5OWRPQLBvAZqTMj6+xr2tCTuukyW67zJ4vWq8I
rYNAJagiV87lK0OfIw413uN+X9bsYcciwe0OOZWW1cZTPc9wFqbbTYQ6W8eBsZyjPzE22R4oHYnn
sGIUrnNFc2ZXt5aNzYf03igr2/Er7JEDTQyYXEWo+d2LRrmpv2+cMXeiahztO55OhmvN7mlAjeNR
WDh2WgclglpRu3Vt0yTwxE1zMnIqc7NWDi2YrhLLG0KTBp9z4s/9jqDsob/M42UgnFK3yL4srIQH
G00DbTCO7OtdkjVluRcFuqozNADDsHGdtU/ukO7FHqkPHuEnylmyXc6UeoEF4OSMr0eckeR8FCT+
hRIApOrt6jx2Fi65dQwRZq91NljgUqFhSRGpD8+AahbIHdvBtLHGsHM26dC34Umun8ScITwhS+J1
MdBHi9cg81ztIfnoOtiybdkW0sN+hmQoagvUswdyHYbqMfTqMdhOTT4EO2+dYhuPS+CYbdqh6tik
hY+bp1r8NZIiHZ8dXD/yi5GN/6R1YmPMEPnyaYWDdLEK24N31q8LlWNNMNekgQjdn8+tLyWe81q9
xhAvw1lCUCMl977qnjGhF/l2snrzqWNZCfQ2hSLYQedqZOVakKz77YhR3R+b2OyDYl2fPSb/y6q1
cTzKyk0DwC2KuaGz7MTbG7ush6hSbXHolsVKd5jcFjgQZXnJPmzS8buZZsuJQAXz69iVZbOXfbF+
a9qKH/PcUT4RqeeMUVBXXAJNL1DT+f6Qvk9hWt9PvoYudhCjdBt83Gg9c1XVRCyg3182lac6FK0N
9O6hUSkEZhKH1rSbc8iMTYUbL9woBw/tZm18Mot6KLdjGcyUdFOmPRVAu65dRDktkWeD+XGp9WW7
x6g/1GdJPk7u1kWNAfqKimUkwrCM3Z2bevEtoori65TPiHkWnx9r7Qxiul1zwtC05Q2CXWqQ30Zb
Wf5lIiVXPqhTGO7IOVD0RQMdTDs+C6pn9VKd6rC7CUNIYUYFeooOVSKxTwZ1dNowl4eF+RcutTaY
oMnuQ429LqxH5QARaXpIhrwkZ8j1Z0koZFFVL01HEEqRlVznkoCZLRl11ZU1DfoDzuWTs4JBbRjb
NyT0EUKkkRWLtTjFdDBhgLW196Jm+dnWBcWRVO8GzesPkAUjcQyh4nOo5Z3Ne8g7RgWeE96mi2JB
9XMgLnwEey6n8xjRwOXIOMbCUO9GGb6TjnTTyzLcVWX5WVm4fnBAIbyzhk859uuDcfPvbuDvU9s9
Ch08FO1Yk6FjvywIpFM7f4F2PnqNey+Tuo7s9tSxGmTZFZZZSqZWTDpBQVKVu5AqYbWXbdotF8tJ
1Fxrbq2FXS7ypVUh5h7OPQTwvAT/ECq3joqp7C47VMpPYhjSrUeaiDxldxC0F2/Q+9ZRM+kRphWB
aOfjAEEI1J9nNLxuxirZW81Km1BXpjewzdOlIU2rJ0uahY9aspO3z5bc88hL228EvjSfqi/HeZch
c3js7Kk9L/0l2PQlp7vodCY/9MqBNJah/NqvNdEjqc21toG0dR+I9RnuvVIwx+pwedR49ABqGwCv
jBdyGCdjH5ywym68NlmfvN55I8rFvxTUIN1A8+kkAl/RL0mTQD45VVDctHChFvOUKenhGAbvs1Ul
AIlTjrH92IV96mW8ISr8YqaFSBuEGYu8VyPW0nwavqwWckR8Jw9DYCOO62f3ngpDiQo4XtozNQmI
EW3E93Hq1TYBet7ZgOmwBPZ2ndmVKlRhYyQc7EC7rrO7j5hRNiNDqI+XKMhnZGnr1Nk7mVMgFlX8
y9qK2LhvohfUW7t0qW0UzBnBIz13Q23620A5ZKLgJ7m2GH4+MmBz8zSUixE7TT0hbOJYFxmcart8
wwE1ny/z+q2W/rirjTVcxSAA26ku5fOU2Pqz0Iv81k/BgI8sZ7AY0/ppdpR3NwfAIadbhMsts5U5
J3ypqcijEe5rY0/jWWg8+zsNkW8zMQN3Lr6Wh2VYjoxHxc6xHOu7BdV8WYdxe3LnvaRE7D978mR6
GgeazezEbHKTYD6IqZ29Nnl1luEdiHzKRe9aKLEVSzBqEpOEJVRz8H2acTjTMAn9NWfuLh/8ddf7
Wb9tRgv8fjTu8piHHl7ZSiQ74aGa0Ii/I9tJEYl7Er9Rg7/KsRF05IaqaqXNMbTXm8DCm7FBv+Gf
t7KGVUxipb716VKxjdYWFbsNnd7vBp3cdHICmx1Tqb1RMEX7RU2EnRm72GpX7E0sEQi72iXfoCwQ
mXfIqDAeQxgwzOEmlzMRt2vJLesQmNSidttOowq3+UiYUtT0tvvhebGKwnR+ikeVPzQ15dqbpAmX
89ZGNBzGNvEPJq5eBRqSxyFEdRJkOBWXfFa32ViJR+JD9b2duTi7OMojZNCDg42e6fZGr5AocERc
VGVg8kuPPW3jd8143iAmOyAbMVu1okOcSb8i0WbgllsyRx4taK0cNd8umKYl4jWn+xlrL6Kpvmde
GWBqev+Ua1It6N/LsTq3k76/YQjsIlmWPXoHqfjgSiI6GK6tnnrwQt5mWECfvKafBUku+pQGpArI
xKadX/VaB5tgmZZmVxZs6Pt1dZMb0NwVM4EgPGcTZhMWFrdeWDWGYD03fEroXJzUihgCG+6jxd8P
E1PgpqsKqB6zuilpW8qKV0hCk3IOIV7iLpMM5Ee8GvJr6dSTvigxOoozQZRUe0U80TDggEAadCnK
QK0oO8aaicWpyFHiWup3QVszfwQ5W56uLefRSy203gGDLfkAZApHuadXEwWOvZb7Vbcef6+U7nLi
7XD28hqIMcuGG1R6dUc6msK3bsJ2PGtVj3QtDLr0EfNuPd61NL2R5GN9w0gvMXNBHIk+tKN+lNZe
iLrkaSTDl5AZ5xsBVSOuD7I+7uGD+l1Nt8mN8bLXEWUSarv8RltjGymdOmzSjGXkJNGKFBmUmiOy
5gYRH67UERVimuAmGRm4NksSzq9rToLH1u5FdZjNku9nNtkiWrqu4ryJw79sOb9W2rK2OMhZaBWA
B9oKAslS56pas+fESrzzNImxRopspxh+zou08a98m/T9yarGB2Wl5Ol4BJvgfitTmENCcqa8q5B+
K/qUhkLr/rYpluZSj16+4+Zxb7uyw+yvGtV6+85O8KeFiu97vbqWMzosS3bHyWK0W7PEhpbXSXLL
iQrmD1foBnimPSKAX0i/NAWd5mjRO1IBDsJfnK+ICZYnKfKUU4nL6UhaCPWRwywXgvXJ34IDNXve
gSe4BrtFmOIE+FZgONDiE5fjbUhgJ506KbyQAySJMmeMhv5BdC0mzFrWyUFl6WWXBV/dleAcji5X
XrWU7mYuplOYFeFmR19bz9XSDF/I2pmugziwb1OcC6iFc8Jg1vlDzW150ziyvOnaev7kynoCacNo
hTi63viNn16Sy6XOy1YcAjud7mFHznyjiVdY6oT3FqmefeZUyUJ2V/2K5+K0b2KMdIpAwGE4znoX
+8BLG1es9kWWBOFRJFgpPBbFqKpK95nhQT8OxYhAplOg6RtiSpJml3VxYQ5hPyePhLKF5J4tU4Kt
IM65Ypns39gZkYdXQ7MNWEuZpEoGDPwim8JJbma7is+CTrUvpmntNMrIK/5iFTiPNgaRVgSTGD8g
vJ4uUXwRVBT6pa92jQOHnwrMRGrKrS9OtZDGlZOWoqOpLLutGe0Xj68filp1c2SK6X3pnS8gTN4+
yVGm/V/mzmM5ciTbtl+Evg7hENMIhGIENZkUE1gmkwTgkA7hEF//Vtxus2vdk2fvja71pNoqqyrI
gDi+z95r02WscK9LE+d1ZxebiTmS8GR5yQ1xj4bwOrNlE8x6Izhw43CvxIs16OkbQGF+TKv2rZcj
QbrQSsi0ihaECSA0WEM1M8d3G3U82N0MCwjJlrmdX0XXYX6UbbJHB64/SJ95b0MaudQVgfHd0YYd
/gnmJSErcU11bNZB2JTY0Fm6T40guRnUlSBkzDM5DvPmGzhhvmnt1LolqxtWN75JrUddXs8OEL2W
D7zAV1g6Q8RdAg7CHNDV6mpXTYt8zelT4VjBdPcpwtSLVbWU3w6t37eAH5ZfkzTi2bXbKyHBIi3T
yAE8IGCyktis05iDsGxM4KuqQ7LRikRnO7jk7elu3WfZSiogqB1W+mNIXqRVqxW3tUWQJlqzgOGT
XwdWln5YOsBHlN/uqoxvf1vluGeUOzigBuXqOrhKDaZ6+haHX2OYMurPTevf9H3gv3lZgS87G7Vv
eGKHY7frRyH5PtO5rmOzBvo2mDsYXlwg5RRHZQVvjEyatWnJHBAja8b89wjxEyQW6IsHWvUgqbnA
TATDk22ruILTY+LJXsVX3vNQj6O59YGyT8gom5IUzYuKRMkQ2gpnjIGRYIP1JywnO54eqb0LCJY+
TbMqgYj04AK2QWucahuGgf1jhdfMxNoPNk7MPtA+ZNEkIz9blEJt6tmonvmO+SvW2msOSArFNed1
5e+VQdD+JOyJpzgxVUnWEr3ptmEZe1H0PI9bpQKe6iHdMw+RuxZ2DF7HfrBMpEhHwQfAE607jhLM
cvNwieYUNw1ZHXZiaL2cCh3F4YSuLQ+LJ9kNwrWaCq3OKJ57izeu7wg29G33Uz+Q4XVHYhZ0uhvw
Y5nk92okmRNe4OuhAYOIpxA/JJN7R9+rUtOasfoYa/vqOCrZJnpLAgW8X7hMuLVI0nbektanqRrt
frdiTRqZHm15abC9RuhQwfiY8qoC/M9vto09HrUz+cGgLJhBy8A6a/iQahd0sGg2XdZ0L2XZk2z0
ZwulKiCy88fYSLfgYXIOHkh/BkXbLWmOwybV3gsleGk2reKJBMsJw6LOUSviQlLFw4hlqs/cHTUP
0NlUZjubUf64bSrfdeQR3+rbiEyWXUrM477VjHLrumK59TA709LQu/o+WAPC5qS50j/8G/0fyMqM
mglpzA/pDOFP787r1dVaz3vXIi+6VT7+tsMSFRkHv6X3vU3N1pEW0tzR7a7xJzTbVCC+kWPCIb6P
xsB9Xwg6U4/mW0IefV13zIiL5as4Ao218JAcF+BK2h6uIhjqBtiK1OxQtsx9SgNwuLXCaAZ/EFlQ
bXXX9OjV1BCFccdUxG1PYzlHtd6O9KkedQq5gVnxMcP96Z58wFcr2JusPsiE6Mp2nXU7buzGKoIH
sjcUb1EPv5TgPRt2UpHOr34sJwPRVxIZ/wyCXL7yM0fPebgUjFiOmwLZzKOuu4Gvw48V8hl5cQZt
4Z2xQxfzqSwG713ojFP9wDH23QxMGbs18R1ys/PoP4fKgUCkU6wV24QS5+U+BWuut2XkjL9y0cGj
86Oh9v4sIQaKOwBP03LL1EsUTVV5+z3bgDDw92CT3kwiCr3L0CKRY9qlNAaYE9KXFxMfFz1OOdIX
i21c/hON7Zwqtc6e+8OUagG4F7mSPVHuZAaS8JAWflrm56jHvM87MwiiqdlhkMYLTdSWNSLx8oJf
q79dZdBY6bFpZEn0wLRls2wn8D7NQ8jLeNqQiUw5TbcFR3ZH1OCxSpY62EajtRAwTwkAgO9htgev
hHEtbjvhgjhuwDa9CbcmGA54LdWHtNAm2I7RXCYxK8Pe3vroei0xChGauCj0yMTNw5qffLBFuOlU
CZ6vp3PP3primk2BdRuo5FwVjK+7RJfp/G5abQPDG4pQoTxy1IyzOUChdizKk3b4xc1YQQtrIe95
nvEPmTu5zdvgqYn5g6R5zuWvaueUwSDJcPGBPD0Lzx7LnW7ttvnNe2R0z07RNH+NnWrcfmHOOW2Z
6MqKkYQxMLg97uPt3DLVHgq/D8HedIWbvqEddAnYsLBi2G2WiKCiK8iXSc49cAUK9vjIBCbV34XX
t9aB8rBa7tq5cqMPmgNYpBba7pmvYGXhM+Ynym78Wo1vSiGPbC0Pwxzj05jksWWpoTpbC9HiG1Ml
HvTj4Hraul+zivs5TJNwQLuS3osr2/L6yybgPhgpnlqv85sNVGQCwEmZzG/O0g3eeTJgHA+JPRPu
9uihNDzUsuDGku4c7HJjAuBpJvL9h7Fo0id035zHcTb3lrUXbQJQUaZhGnFNjVON5bGJnI3Btjm9
J7Ul0osnjTc+eGgKxcEPEmuBvuHhZ2uh6v4GvIppm0tJ+EhmOAR2XqqCHzWNNooz2kYk9gwS9OjN
o/G92HCdiBuKpXXwqH0oE7z+C0bsyfbZhotBgZxu3Dq0dujZeb0tk3Suji235EDQsmrr44SR74ex
O/d4x2CDfcwnUDmfeZ0CdUtbW8wxvo662RXWPMAI1wXHeZjZgVv+ddKkXBh0FlIEaJnWNU+eARK0
DJuwLfvz7DlcGZ/i0F7WhYPE1HXbzNVt9o2/6Jpdadz+OUoyaKbAlCEyekUDu6VprOc1hTp1aGrf
zMBV0qA/QBMhHqaDeVCk/gRkDRIDKj/501DEsA5oxehtUqWbXqzuQ+W13jMptwAQnqjGv1GKiem8
sjkDCUN08aF1zcT7l8TQs8dh+Ld0MgoOl2xNf1yBS3cji7S1nkhL+U+EtQD2LEMfRR+LS87pATl1
glPsaP8GY6xez5EXtOnRLJwhLyPM72Jf0jwQHVxChaT/F2Ak+GxLFcp7XeTl85wGxt737iIGxsou
+xVdJSEO0wNxF5WMf9HIOIGvHRziw9whkOwTnpb1XZKNKUd5rjQDAXslLZnVq/S2PVf3/don3R1z
WMVRucd0T3KjDotDLhZ/uoDe5g2PV4hCHze3YAKlHGV3dqI5fYYcZbkntUq+GF3Gc9Xwct2sYZku
5K66zOzn1MueUx3xZo5qwfxIiT0qubY8Wr1WptNdrdPiVfcKG+jsrB1Dyijwps4wg1BzbBjmBd62
vy1McuipGSn2rcQCljex5ydWfeaZWjh3nIrZigik2oEb3Xb3cpirHwEaIQMeFsmSyxKn9L5zhKni
nt2vfSoWVZZ7ObYViSIy2S1FHiKrzLFdSz4qcGjSuxe3Vgz9ajDBfF9YAqDE3NDhtA/yXDfP9WiD
8+pIb7D/WBJ33DbR1AGfdOr0varDa6a8YklNBDywzbmpK47Z0DUhARSOLICkoMHTNdBL9RnNa2vH
na6jzwrcqrUTxQDhj8yi4PoLM7cquemSfLpLbZ/EC3dDJs5DMaCx4ab2v+UqJF5e/r+KE9GNoEQG
yB4blxg3GJ8sqG6GhZ1p7Ap3/uNVqzqzyCvYofWFOIMkbrnlp1l/COBpHKANujVj4ZS92oKb8y7K
2FuzHygWAice2xtiCJm/s1EOgziy+vWYD6XPKh902kLMeY2s3VhBSL10/CBM165H/S/DcKcRZTKI
RQTQ3eqwYutVG7XY/nCYTUq/Bboyqv8kWk7QPe9EQKYEnT+dqWIDzO4DmR21Bx2FFaclYJ2U62uT
lVrcRICVpxsv4QB6WsOA6TAFX9ntUvKx4a4PaRe4ue6/MX0q5FEIpKh9swjg91FYUcL6HETL6smb
entj6hyyUTnV36J3cDNm2DmxTetMmQ226ZlWCq3gpsqUCZl6+vmScH4mn72MfGMmDJcGZuPsIaVK
hux9w+4WGgDSawBoxVsg+BNQs7Y85MQ7JR3NygOkXtObilX3nyVKASo1kWwQtPrhOn+hwlS7vLV9
+zbn5djucbCuzKK8e58cInshqG8mt5hqkNo/hIGbRZBjeJjz9m/d6aE0lNJthFHa/mBX67x0I68j
V5B/O/qrhBgGwr+0eGOtsokHVVQDJL6WtIidVNb3Cq3DOxZ8pFNZa+cXQ0khY0D8JH1mJZNXr3GW
IuZ3fT2QrgUPB6gn3gixLPGWXVg4S3IkluctcZnPdgWjXjSIhaGdZ/2x4Hp7C9i+k9ruEZF2mDqg
qAx0IPiYuO2seM6DgNAn9WIOcMochFe3Xydflr+nwU+GR6lFfgEmmLSX0Q3R2lYXP81GW04+nxGQ
5GddzPYQX4fJ5KRbjxWCZoY0e3jw0n+Wqovugb6YaVc6Xv8UFgqcYdCWLaitsqUcnX1j67K59qeX
whbLdMjEIOVNZ3lhcrRwB0bHUU98RMYbcnpMT5jaRw7QxLPsdWrvC50rPnTKSf7OlEQa46iYSBSz
IHEpAUhGILGjNdtIrosMG3IedXAhQd8Fh2BMev3Z6kI4/raC/GbvFHjU/h1LQP85ZyYA6ZX1LOxV
cEXRrKMm9ZIo7yvVqXpZ+fZmcDYgPr2L9Llnd3YPx5ESxBUSlb80KLrhqDDLyKQaD7lBCTwRBAl8
NvsSBWjnLhP4OQbs4I8OPZi+Aw7/YDPPFYx4mhWa3ylJwOZY4/iJtkvZjuqAVb/SN05pIYuvxFvl
zZpmnvhM7Ky3aQaRo1xQ7BI32HrtovtfweogEl8wGM9z7LWk7X4FWcUkQig3nWHHE5eAhD0FFecv
28mr6ZytwMQ3BizbuB8DX/endm4cczMXHPN2wbhm09HnnWYqjDae851IHpTxlLkFCCBT2upEDHci
Sx6G6sstJxakQLIkVuXZ7/zzxLD2F7hX2cW5Llk1lrqTweNIckY+B/00wf8g/5dtWAsU3waLhMs6
gnPYTXH9rw3UCMBajNBguklP+ohLZSTdOusOvBQjug9xW0433dw549PkmPmD1V9W7kIPmtCmN0Yj
4YvM++mLwrLuuKXK13424jWT/vQZDDn5fs5ejLVmbP9gZlLlZnKDjji+lNWjcZkHYt/TE/uBYG2z
OGiRJzZJwupskzv2/ON3KkkPfMdBf1KphM5Sz+zFbxXndf5gUya8owbb+2QMQ29oJFvXC1IngxN2
G51vuJmrd2ex+EuLUx/W6y4kyrjk+Zyxiug0oKKidBR4O37h/mUJLBUCQhY22Sc3pLYAr1jnbIDF
o426c26AwEdRD/WpGqk7CXWx6j1+PjUerEZ65Q4STfiuQXVjUaIzZ9hCy6BGw7cct2amvhZlLDA3
gqNIU8LDHMF40eUgEKILrm3fjukpKe0jQ3PyjtDQMxUUlr3ufAyFf31ZWexLJ1I9dLIkoLKLqs/3
Prau331l6+UhWxYGZ8uqRedAlJR6OZakS9cz+JiCXH04ME5Y5P5YkpLeTy+L41RXZkBAonotEw/F
fmqbc4rEfs3nG+8pAqAL38qL6jPfvoq2Vpby3i6Safibw+qktN5mpt3Mul7bbZlHbYV1lBTUts6R
B7d0hlNPspYaqhhPbs5/8N2q6kwXC3Nv7eQJVvyRf/qUrUaR2K9ZZm5LZ2zvidPTnhHgP6TESRel
HdtquoaKpkJDquhC9vmRIAE1ZfSgxCIsQasHUA8Yp8fiLegXpvyu7EkF9oqt5lZ1yrlNodB8pfzS
XvFGyHWTeEX5Y3u4Za6EVoS6aZZ8ZRAJFmpC6si5x4KLDs3Hyg/5AEFigyOgp01FWv7DbJgAY1Lp
0+eIHAGsmcnpieKiUm4a6JcpwroLukmybi03LgeeB5PW/t3A7vIXlzG+mElNhKytdNYpWAKQQBuk
LPfF87rmWjXDJcmjHYQ2Ed6mfnCjAUR8B66akabENLjRYDjeE07/DQUTbQpGOI36+8yMw4w/rOAC
c4ZS73PfW76EdORj4Bbuh5Yl6xplUVO2idBY74t1hk6WpvVvFM3gVEzjvLwZeBG/J59OmgANFH5n
M3iUGolRxG1ZOk8C0Fp2X7faQjocubliqLHyy/IqyhMg4+QcOdPK/5LV0lgPXeQOMDZt3FBHTyU+
rFt1pRy4Vb8vcUhhglpNwxi2OPktZByE+p5HAynLyrKTmzEfC/3p9y6IBwGoinRnWyzTRjVwgbdV
kfQkGPWwsDxeLRHcz0XCazzt+YzQV8H8YTDBQ3BhcRKskBV7y8RURXbcq57RBXN8K29D2FGwUvOA
8Q5XMUNGtw75j8MtbMgmBy6o/grM0h5fV2idOkJ0fMd9jjxDhN2EUB8WcVQcv2EbVihbt3JmB2Qw
7UUUOATOJVMqmvZLlDkPTWWLHzh9Q8QDdSGc66R9cys9b+VJsM7rj6yK4tXCxGw2ClX/L6+zETeF
RYRhM3gT6MNBgnrCbjCo7mUkcNBkm16m7t/OK5W+rFcF+ifPlci/dKih3ldVVhDp9xrIXGUV5X9Y
j5LKHaexmU9NygS8CUqD+SqL5oV46qKHmB50dasxP4GAVKLJX50RdBbUjkyuh6DNUucLd4EZdzn6
3PrGvxHmLNUnHHOSJkD1ZDFiyu061dhyGhjJ+FVGAEl1voaS0qlyWAglVj2cMH4OtEBD4rsBhAZa
D+RKgqRfyZSjxobIr3adLQ5nPGq9R5B3Z3UgRDboe+zf2Npk41YKtHtsCon/1vpJJT8gqBTrpS9W
SsBWExDlVfh8NlLW0wz+DRTfCaZeUzz3DrChPjEBOK2w9pCM4WXroxhh4B1Z+8EAFIG/FMeV66y4
i2CVUhAQRhhXaXZE75DCNQmxvlTAhWHrYYGBYA7lpAbYKdtOC/p0i+SLlJZsSnL1ySew/JU2rCgV
3S8j2sa5Z8Ihh6V4k1VfaqUX4qbqbNndWuSps/x2KfOGDahdNHObcDJrwjWWqSGPaRVl6+xCzuzh
pdINnxmjXlNfrDQkvccegfx0bBILvpM9DtgGGZVCwjStLyxq+aJQpCEYTCsYHU4ydcpLkigqz709
ezrlbc0AD1gyRVh1g8nC5yv7yjythpvWXeHQbPp5KiYKf+b6i1nEdPtulupDz5BZ9mO7skeYuUBe
KoNVBCjouKDYg1P6LdY6LeECJFGwmzDrVOfIyvIKR9w0of773pw+Ls3UTe85LUvj7VI7zXjE71fm
u3paE5ymc94I57AUQr4rgAU/PVdxtQU4m8xx2jjldSkJ3QqTB7ZI2MO8DzseVpYun1puRbV1cNVO
lDy7Ul5IkKo3Lt+5OwCE874hoeYwIfrB4M1c+hrpt+TAd0oUUKs9P6MPhtvDUrNVk+cVhIk5Zf6u
5jT04tUlHLPNMEBn4grlYulvVS3vjxwUWXrnuQH41dQkwxtGtiuGVBWswz2ctukxge+NLEvsHhNZ
qKrxjxwrAAA2XBwfL0XmU3eoKcS7qdl6hxRCsW/qj6vTXtP6Mzn04BFXSoUssXruV4Luq3ZCeZ5A
36n5BSNlpPkuyWroDltRFxILaYmrq42VwOO19wITvMONxqKgKswAe00ZjocQ7bfmRpaQj/d+2lAl
Dp84q25Sm73IkYAypKG2Kkpe9lahQFvNINMQ6EaVg0mcF3rCodRb4yEYCAycsRW2Yputg2zI4S3g
YxtnZHU5pN0UHZIIe9WHZc9MMJx/lu7oLJXIzpizayfOFg1L0utzosHsl4gm43YE8OQuKJ4kvzmo
349iAD5TIg5BpeF77289R+KL5KsW6jw70wDbEIssjxlyntMzd0Nhvwhnvi4oSwt4lNWt1mPitK1/
sa1E0KbdrZocasjL7KSpiLY3Pm90elrWkCSUPOPZMNw3GaiG+j3xOwB7DadTBBxdWcVj6yRLzknO
RQNqnNaq3vp+RafH/572vy3FlvChaJOm/9U1GEQvkaMWwotRO7fl1m68PPybd6AGAQlmCOI281iF
TO1MHhFmUFV1/dhPjT2+jSltQjXxD8/Cl7MmwbDubK8o+g8fWZEhj6V9SDWb65RU6awMOVz9k20H
7xOuE58hsG2o83KcpB1fuP5B8WwTUUb0mReQcao7j/RCCVWvxBBkZeOSYhpCfjRxlFtdd1JFW6U3
Sxng5ljatkOjYI8f/m3ysMnfArsU1glag2UeV8LA2FcA1mX2/TpRIYVDpF/Hj2YobOe2FTD8YiBZ
gV6vdnFc8sywKTvgslDrsJwJxKdFcYYS1tfOvYlKs4Y4462kgx/MjuTQejQb3aGydc2FlaW8Eqyx
0ZzzJqN3YuobHHt1FVHrxqvPofRMFJCQ+h70tE8RBG0gkYMJMVLKhWPXUk1WJiwOc6Y4nCAdZkVS
DbgFN4JT0Vc5tPgGTcHJeBOh/Z4jOA6MmIa/cR6JlQeUmzEapvRWOBJrQHIA+ZZ68yGZmFbb50iB
eB1OioojWR9ZhDhV9zsUecMdWZS4FqkQaW2iAas03fhohBgdtCRZlcHwy6C1XImJVaHa5auifihz
9zzafDHceLPJdLif5gGZjBeY9NLYBWPilXtTOpmN7SFfekq/qsXHCNq2SXQF/WiJH4Dsf6p5ejrs
A3kbp51v4cLNqgWw+rxm7CGzwVDls5tgnPhPSZJkqtuw4gzd/oRBTM4PtHYJXhWGzxY9u36eTMeO
xcoKQ0Cn6KJlXXWbaerDw9C46hcobdbAcDrE40TH8U9OKmbcSDXJb15rxmMk1eFbsNbJZ3QtINi0
2Ipf1BhGh1nYa3esHKv4tDst32pLUg3V15khEFP1qqG+i9FgYwY5l3B5F5sUS95ATKnZbv9/5PBv
8y9Woc3P8J8p+3+L4t+33/Xz0H1/D7e/2//8k/8r8/hErv/rv3kC/8r7/1se//K76f89vs8f/2cS
3xbBP3z3etXRFYvx+ho6/2cSn9T0P0RInvQaXSVJF5AH+1cS33H+IYlUhyTIIxuzRUTk7F9JfNv9
R8Runhha8M9wf/j/ksT/92ibRVwwuP7P/o+oWdtYeQQ1MTp56z3Gl178X/JlJEmvUdX/iRr/z7/6
P6KPdN3XUzdaJUpQTaQB4G7AC8MLifQAi+/czHmiyEVSPiiiW1sp8v557fytAa2mkHrXHMEDtRd8
HRuDYuNCatHx2rnLPgiaa+VardeNmKUHyy0pvzkrLg+9XSKr9AAO34YkCnfCjcz9OgztA00j06ur
1/mzmvzuAwh580vbGasuHQ7fFL1ADyNWAJY/dNtHZQ3Rc0in7lMvqukdv+V8zzs24zw/Jh+aXeOJ
0Czy28xTWbB9z4sf2Db6Kfctd0u/nfss5QgECNE0bvIBAm1TCXtLw5VYNn7fUyUEK6++WSt28QeV
wWmtMOly3kdD260SCk3JGFzEVRGUbwP9GBvRkwiKl6KK9rM9IThhnvhDod64i3hL75txzPVJWXa+
66mtuodvRX8wJ/u/81qB807mnCmCd4cXAfagY1B6gAod/6itXhOBiGxUnM6Dlq7UmcpfOiDK2U3h
33fTby9dq2xrrvXIdRHMd1dsBMttLCl3CmV5W1TGj/EOO7to0MktBiE6v/LAvfc1m01iQcv8NaEb
f4y5xwZ8UOsD4LFixxlTPmGfD+hdGNhvUYf2DPQJTLR2ZHiMFpNwVmdDv/ASBiqvg/Q0WmLZzTn1
4xSxQFtq7bA68YEkrG7nv2mEww2WYao9cMFCjLWH/sexlhZ5pO/tFwwn4asg2qU3TtkjCPENps/j
KJND4hT+0RQOWpXwQLwEpjD7ihvkBV+P32wXoFoPkCnG27ydmTlXajT2Ib11zwVcL/iIYX7kR1Dn
zi3EZeTIWMarLOmMHFt2RpSxinup6L/gqAXKB+1qSn7wbwx7OALi4BkWZHSbhNDgwgxdPBymR0ye
XZxGmaROgbYffwp7QfVwmbyuzaJpdeTgSsSzPmKi8H7l1A48NKOTfyp7BfTde+G9M12LEKXpi+Nc
jrRcEfhGCcJa/ur7c/hnooCBxjzGYgrMi/Y2XYrsx8jcoz5EsQ+ZAbmQz9JN8LCAvzstA7v9ZEzx
P+V2f+UF+3+r3ssex67O79usyg+ok9GB+Do4nIA2GkVrAp4NidG2K/WjifjglQVdp2FAhTwXWfSr
A97p9gHmD0oOFjzDLj/f35C+nBNwa6yVxACvzH0noMWLBRF2gZpZFHZT0OY7ucJ6ohX56uqsSpof
AG19gt9L3wXRpwsThzx72m5ec8F6kvV9da9CkjQNzsu3wam916hf0juVr+Nvg/HV5sjg93uf38yN
oc/vWXI9PmgaPn+7Jqgs9ks5KSNtWiTi0L1pWPPsdCTEc9rymg5qCrq9pXL1uS1H4ixjOOgni2zT
XpajdYt9L2IqEJVh/qpNBByHQk5yQxxpHyZclmcuBc5RLfeXv7jzo4Odh0xJEbkfdhXgm8Oz4fBf
MBhH4V2OJ/6N3FJssj78xZpfE4vzxuyO88vYBnx5aMZArsvZh4+3zlcjij7gfQqRh8V4Z3rCgboo
3HcB2+499Qr7kHdzTyN018nTiC61n+G9x/zoPe0KVbCX7QQ+VGXlTaDACBJSnN4jPBWxzQZ1j44A
sd+s1nRemOl5NKrRPA2k/KFYDhNPOaABz+ssxMvi+qhMkF80nnqbKRKLaXAqM4SGTSiC+UHhwrhQ
PMmnYauVfoOxUj+goOchLsHt7azEL8YNVbL2Ia1U+0hbIOZMsYbdE+YUGescEqJJaTRXttU/kos1
p2FchiOYrvov30Z+T75J3hp/jfa+ZcwbDslwQ4tjuzy6dtqTQSLDSBpwdhqBvxBZj4G/T0Dr8wzt
aBWnV6NM26alN7pRv6XtmA7FIsEuSfvHfd55uKMpSHLYrKMZfVt54+P6T5f2sOZFy5m6VN0jUKju
pGdPPs9qNkfjWeGlE+XyIPBgv3katiSUrArIKlUCFwqJucCtct2zehIAKxf3Hg2KVcEEhO0S8SB4
HKjVxK+Yd3u+WiyVU/HE8PGZ59QxLVDM4Ypcuf7A0eSPb6l5T/i22Nuqil4oF722/ynaZvmrs/Ax
LMfRyGOmNZ36attsOg0ogDDYVfWRcSB6Ba7V36QjUdadwtrwkhXF9JDByj2Zfln/YNe04jFsottx
rvELY0W4luClhDx45U1nm5XmwXPdmQdwHnGzplRxYMakBTLM32wGp53RnX6eZBD9yRyHhwmXU/Za
geyObW0hnvMwSy/D0hhaOar123h9EG0EGNzbtAuieMQXHIPSNR/N7FoHhZ/9wwqHZTdhPyX+ma/W
2VIs38CITCyKpMCHRcSqwnxeT/coXAljzATFlbG3Yl1nxOXqADwZjgT8QQIRTm9ctB9l37liUmcL
ktsH9sdr8dCKbS/SdMf5YiEi5ZFLHXazu86HSFfhI9DHnJdYwYK1HbNTOHXOybW68nlqZ/cWvJ53
wzo1IF2yaBQAXjzkwrIB2wEhjV2Q1naybdyEaCc9Xe+96ZYndwrYKi4JkWceMnVxtuvJTUjHttGT
HFz16FEJ/sKzWR+wC2AsnzW1fDabtjZO7AhTIUuKIohl04hzwk7rVorAvekJZV6ChbV0YrFRZh7C
YZwMQ3SbeJzpse3DQwhkk9w7iVQ3slfDF54PnAlhvtPGZi0PRJdUTzT6b9mszNfS+u4tTHfvsgYy
JApWcuCujO2uzEDJfMRqwU7Mqb5xZbMtScYeqHPB6Yl/5CkqlIG/Toc2SkYYPRFiV9ezudwVLVAI
ctPVve6q4GbpQ000RrLlJHvrf3ppyI56HlhATbD1NwWSEkCAvnsrKl/BMfLFmRt3PdSpypnQluxm
UJH9Q48fzd2yiWDl2JAesdF18M/9gLyaj4vgo56JnTReE+4xtzS7Jl3S27IMkmNQsnVn++DeznbU
n4bM9CCRrwzdCHWbxT90On2VcsubUkqL+23EGI7BHS6B19m/FvBEF7ez5yfwcu6paHvvTXaZg5/Y
aR/xGslj1BCdPshWWG/otAMjhwWMEKtVdMh4djzMRNCeqqgs9thJAGhzTetnCW8wbryM7FjbkyWT
rYZQSQd8GSetR5HT7Jvfw0SLga7MXceIceAJlpxW3MoTg6Tr7bEm2HS5VcnbbIvpF2TD8EX0Ufoy
JVN+qRFeP1F+9W7ya3nCxkwut2j97ySEfDt7/RuUgN3aEt5q0FviljptuWXQDJ4gscqD4UK9CfMB
RRNPTXQ3KUFHCf6/u1ByO+xSx/CI7yWNWOk4vqoViMG2z6rphSodMJMUs3/Jwkl/4y+hTqVYiwSZ
2FkfiZpWuwkr7x01aNFPsVZa87d7eseXskLRk/4QbhwX0ipdfrztN01W+TdDgpluA88BWcCvp2WP
zd78ckzQ/BINPkyVORjpOdKRc15D1X51lp/clnqhN6UDpwrCPHGWo4Mm8bDWmhahkHUe9mm2ec3Q
U6NS2UMNDdCqj3XO8gSK4kLcETcnAFWq58dahXesFKcz63gfzQVL2CFzEjshMUcoO2E/ASbZpdUO
Wr05t7UMz213/YkolAu29sJx5/9wd147smPplX6VeYBhgd7cDCC68C4jMtLcEGlO0nvPp58vSiWp
utVqdc+dBjgooI7JyIgkN/f+11rfwqYegq2MmrP6OAbSHaZ/J1mvXiPKWNdTjjRop0pUCl4L6PUC
OiE+pupC90kACxStLLzPc8itqoyFcWNfReyPXM6hiGTYZhmeyP3Yo7IVg8zEmZjKsJr0DMYuqgom
b0COoydD5Id2q7TiN/QKE6jjUFN2CFrLn8cl31eowCtBKqJtjCGZ6uNgoYuhV5abZMXhpjWq8azN
OKWsWC4vTT4C47BMhntUROWuEjTdShpqJrxD39ZboC7GWoAUuivjB8vDkGH7QjIub9kiEJrkmOaU
WhLuLYEkpjwI8o/Rx+2KhqP6Na403GMdPI4qDeTvCmnyqVYLmLlhRPE4y+a8eMNU5XsjncYV4a7+
BdruxKO6CUnryca56dvqSpolxk3awWMeFW1yUzVRz6yL4bdcJspdXqQEbs4szxKnkCnya5OC1ijH
EkGHB0idAl9RZyMCWl7baMJBahEQ7SiVhx2+buXQJ621UsEoOCTGqf1qFyv0aWXlCKqI0kOe75RX
Saoh86ta3sCwxDzdhvSA0smUvqHDlndUfx5wiSoqtqQShCt1Dd8hmzqNdJFoElzJjV/YtaeVWYmp
w1CxOC6htOwIXYv8lCes+Ik8MpImwnHDjUgghXOrtlpgs/1UOH06e3o4DS1EgxeZfCfUS6tBW561
4tYM1rjprcB6DugA5lSa0OVamziPWB4eLgEsgAEjaK1HqSQbgcNJl85zKxpfSMrEx1KJ4LjGTvcI
C4Bo06hX+Tlr0XlDYnojFuXZ1riS2HBPeXenSN78hEiZNLtuDmUCU3jKGGqH+gdE4GwXGpJ8NiMu
cjpX0C8wvppuynfxiOaypLdL0O/pDksxa3RsLISJQrKoW8KDTKPvhqOjttd6g400z3I3TSjDggil
v4EkSD4kOpYQGjT9CTRW6I651cgoXKG2UVozO5d08q5SNKhvUwJIW8lsM2yzGF57JLBcWahCT5uO
pq4IygQuBDl4tkpaNvVFNQ449sRjxWTQb8fFOMlUz3T49Sz1NCs9Qm4D0mQpRel5MYtmNaFPA4vp
26ueCOIef++E67xMakeIJ+swyk2xlQ1syOrAyXlMbTg3cJ9krtNko5VEOrRmsn4Z+BnfyeljfF4o
FcPvOSi3wGrbjRjm6RWYCtkAzSLbokmDv6BN3RUS9z9gcdpVFxrRcR5hb0B0wg8NwPp9VDEqYt8T
cHO0Vb7TecK75qPjjv1AtkfjSiAfRCPupMXSdvxYFlg7lvExcQgYOHrPDKuJFqU7mW9lpU5i71ux
pdyZMVHiEYfCmo3zDRViuZpFrQKu6WnAHYr6ULD+PR7qvU+XJMKx2BjVZrCWGesAqdp5UQYnxAB1
xMrNoxCoBjmWpHkzNMAQntrI/VvEXNaOoa+8Mm3guFp0j2sfyLWLllO89m1wpd93IB8lzYc8Ljn1
8cyjqx3z9rrVBRJ1QmEwQ9E7KguopBeWT8NIn1sxhXerUAXkd3ovXAC3CIeybKuXQZHaX4lQqN9R
+vim66Elc1WKgS/yrKJuWigckfwCw25AlHM1Q6UvrO0kUTm2lCwZ7Aoe71vNh2r3UKh4FljZmjSV
cNBwCqh2WFhwFBYsoLNc6u9oMwH+A5KBY8RpKR+afFWidPrhJJTHrtazVZL0/aHNh+w4MNGmjGEU
yWgGYrn4C5mu1sZDhtRtinV1bpFA8S3lZrtmZyJtOY+z4SIpnV87JQ3forRkwFN3g8tNVTxlg2F9
G6Q7UDUxtO4JzyAgNlUUfzKVUyb88VRgI0Vx/DJQu08ohPKKPR5mBeqiParMX8KHU1BrqgL/Vjfs
lLLAH4vTYgr9iRGUxONklrfSrLJlSkuS+WyQy/pJARC/IktCtL9l06c5bcfHKk3ED/0avVu2c1WO
Zp9TDmuhrPI4dLvRSNZtAhoBKtcEBtlgYU44oAM+CGUezR1svOkBj3isc21gx4TZzpxcrZ3VRAWm
FrGofEb8zVHpBH3fIT6IbL2U0YOe0btsmjLEa2wmum1WMeQ5ynT1fAueQfqp4jR7gYdCtCUOU6ED
SR20v3QD7dYGoFUfqHgxz0rfxpI7RV2+fFMAMZ+HxNDp3pQbPJE1HgMcxPHYlLZi6FxLSayFT70h
McORFy1etbBGCmaDpXpXs2rcFDjBHgZnGBm63nUvYYBWKaEI7TQpzbdAsCKK2CPSMBWlLseqJitl
xaowUNQca4Nf8PzAloaJ8SUe8GjgSKoeKS+NCrWiDjTJttpCf1ZUlohzgIS/yqVE2zNxMOjKUtC5
c3ywl3RA9e31sf2mumHcYXl7BFrbhlI/o9MKX9eH8XnSesHhGKk+j4IufJtkX1c6St5Bz6Wcksuw
7m44KHCCqnlJg0EwvtHjRGAcU8HDYU4RaCWpw0UThnArPnI67N/NgtiTZU6OWqjDUx2W8a9cJsye
LkYq27K+SLB1QFg3qYDMHoPz/cAkDYuoNBAAyXGU5DYD8jOkypdrVLUdVoM4wspWCMJPzQJHo2Vt
FVttMlLfyrnz8xTVu5vZ0JKG4xQox4SESrEUjin+hA0wgBKbZossTN3P8m5OEfedwbAPl7PAJrQg
qSwzhsXkMZvLBpxUcEU9K996cA+/GFEar7o6hOsuK5rvpRfUg4hR930JF8DqehWsDHF81aQFm+yQ
KPW+aDX1vaSf+AlJAKiY0efKNmuE7AXgUb8Ci5WioeNdixNF4tRdtWFLoWSNkl1kdXnCrd98qTr2
UXyOcnci0pG5ILgJi9NDpkKPombFqGXzTh4XiBm15odRkDVvEFMQDHO8TtvwFGDCsKkMdIsgWkso
E10UvMpdHH8npan6tHUP1wDv04rgEH325SAy5KpIZnpxiwNNrDLz5QHFVlm5crRD08TtjPOgNF/L
Rl5+hlGanmf471t9AoHN/LToVqFVcvlqPNS2sjiCOmfet3z0Ddhullh8npaBsurg+s0OzEm1r5gb
c7DLfgxcMoxE5yUpIAdsWKtEn5Z6JeE+nZ2c9+GR9EtKJ8zH3uO0h31WECEC2cYyZXAk5s7cCaQy
WF1J0vn1oIZvkBHzt8YIl6vMGObJ4mpjOFGEhziysN4wGlqNnSCsKk4+tGpJnAk4OXGYqWdIRz11
KhQu6kZ/6w0xIYsk6Nv20eU5U0HGuJD843YmiHvTFlY/GnxJ1VVlsYrVYabGutVPbT11l5lAvSOL
WBqNoabDuSlkxOLE8LJAGS8gEqBsRIuwHkNV8fEDcfYJhn6bp0V5HJmKviRi17Mf7oVikyY4Dtmk
RneS/MopJ2nd+JSKN76Oy6u1s7lUP/Bi1Gu4yLOXql31ZkWK6WpR2xDw+D2lV0jkSdU+qV0+MHD9
y0DiTA1IXY5xdhSzAOdi2OOEl1X9iBLcrMOWFgMeCOoep2xDiHQW75kmIgabIZpugC3Ib5BOdtmU
55es7IgxRGnIWVghTyNRygk/RzA/s5nTqCPpZluvoGAnqx7/0i9sueaB4lwjcXFphQSYWeM+xigb
qPKm++k1kwbzVjSQXLZFiaK8IbGmU7eY0TSCJ8zU77NhjPuctN5GisZhL7RqJjgqtij1tS1GzPv1
AMnGl+RyLDaMlYbnhY6DA07F9jaIoUCYntEam7hKQecacOdEHrt7fSDlqEgfJGj7O5NKGH7xHOwT
cBUv1I1qh2ZQIybRZCk8EaQAc/oF45ttKCbxSUoaDdPvTIGqN05MnUW6LM7WRO3ZMvPYEWg/IM96
TXoJLIwqdYFAAVU33kBiSkd6loX3QlVwntTdwqBRr9XRQl9TyjWrct+zvi/NSzPl2kiiQeZv4DSU
1BU+dvg0glalt1JtAslRWWm/umAeRLvDMU4JCqUhGmhCACysXwq0IsquMXFb5KBzZ9LhxUC1DqwL
Zb249OeyUYY1a1mwKrPUCnf83Wr8mFUpD941aHfDum2xXuNYERZOuFxZVjs4MVEplu1MbxpPzx+r
tTpq+Uc8LkpzjIRH/2FkLTKe2qhD51gK3Wh5VEr02gDpoCO3EQgWcYJrK08zGw5pqrUo1ga/bVxS
jylA1B+rdpw2XWzmChVirC+GZMSRb5Lze8pNtqkeX7qscYgYFBU1JuXEq3KRE78X0ZGcsBCklShy
kywCyCxdz+doneDznXw47A0YrkHJ1swL8yfq4ymUziLhOY5l4SSl5CgcttzlS2GYybIjKlQ9NVWW
fC+EXFZEYZtznYQVUmaYr5JYgcOHIQwO3zwa004TZJp4izJZfvJEKKFHYOBhUkwFyhuBO2uxq7hk
XybqLQeljIDUsxYWueE102KINqa6nGVoeTYWWI92nVQGIXDyD2tjJNGFYhX3u0yehlusFJoTiY2+
EeGzaH4b0ryhZGyuZlFj/x113cosu/6Az0Les871L3huGj+RAQIS0LOSHRmd+oUk1LLhvi1ouwuj
NSiljDJzLdxGVs1QBr+7equyQv3pxTx/6yj8CqnN1YhhKYyknD61Wjpt5FoGxVCT/MgmKjEy9qm/
OlbJDDyBhV1sltprLMmJR+aKosxFgwxON/U1J/ZAJqhXBRv+R39t5j5+AnU0O4x9yyc5mqQdtxVB
djOiTU+vc0cJuuGWAV6AXJXq+1aR582kLQh00yA7abpkNOMRrhmqSvvRSEQcrbCgr5URH/pbHCJV
JItZ32cQI9C763Q7iAoVydPMfKejK8uJ02K8d3FudnY81MkG09IDGlHoH7gGDbx0WSv5E2yDc6y0
te5xpwgvXRpgbw7qPoL7FoaDr4gAkIZSTZh7jOo97Jo+dVuweSe4FNHBlB+MInEMFQREvT4Cj+AE
QUpB8Aojg6lFPCxU7E7RHo1g5nQi8NPv5x7ftFFg3DVzSCU2bjbRG8Z+cbAiRO7DgP1GohvjNPVB
w3sSzKnpIf+YW4kvR2dh3mco/Zo06yf8pJRvZ0ItfTeFVLrArpYb3t9B8H53jzyMLdhH/gD60zTx
Z0/MX/3v//n/rNDigWr+rw00h4+vj/J/Xf8FwPefSjAe/+YPFw22Fx3UNMRpRVJU4wEs/sNFw59o
xHJ1wxBFUOMK/+Y/XDQyThkkQ1Fh/CerWFH+cNFgsJFEHfqxpCi6rnMP/TMumt/tMv/J64Jj56+8
LpSpmBxe6mFnDKoXWMe0VJ7RbcbwEermUOIx43rpB58WomL/UHH/9Bn9cZX8ufbhd4z433rdv8Jg
471rOyjmw26Y/QXUsXQVx/JYhM9SRG9MLTsnrWs+gqxy9VB3W2NaG+UWsbdXn+puzVrjAPOhpPmX
CGilzwrPotuv1E8jNOURq45hUXifvvWpwz5p90CJztPn3//eZfNvGoT40P6KcW9Y/ZAnYTTs0ngz
ib8S7TOL39nrqXPmJAU9Zn5dfRXSD36T4UvS11HoLuNZTGbbmo7WfB55/BjZUXiLP/m/x+CiXLAD
7yV5Tyvvts6vzElSiw1L7stQBgJ7RNZokZ625Xv9kzK6ewzqNsxZ1sWheG/RQ2zVhzLjNyvIfh6l
4W7r9d7kLi7B8j2DHDv04Ei6dFE7iZt6xUmwPxF37dYLUjvaJ3t5xhztlcGLZqmUhvtydpPH48Qz
tN4E0ptOMWj2XExbXLuG8pxiYRpFb8xerIk5OKZD81FlTaKTovThRLzUDP2BYHO2fW+Zw25JPGkP
k4WNnUBxsD/rzLZKfgFihTEQHLsZvN5kM6iolUs6n2BfUCpr6OusufGCA06PhmxRqzuQlxK81ySK
MLZ297rYIgkr2lqq1nRASep6Gs51fzJDFsCVOGyU4VunHVAW7H5Y56A8HzRP0nvzE51lTIudktnP
moxi9Rm5/TNoCS19ipYDPG2QKIxCvMxycfvQQVLalYd3t7tzcNRbDvqzqzYnSl75JW3LCEGXqA8D
pfht1B+9TfbwoX6JXz2rOgconMo6nBEUZXBrGN4RaxzpaTLgFEOIgvL2hfpofqpR9lasWj7YVqfI
eD1e49dJ7vzakl5GnSdIeGyD1dzeUIUcgiVgEikNA2yT8mMXDnEPrwByR4BJ4oNOU8KszSrTXD6n
yJsMdq5AOtnAuFG2VowdKqhyX/iP5bGZoh1N28TzvceIrKRHHdHIureDX/uyP3jtRvEQ+Z6ttbzV
fMvXfNGz3AfMS12ln0X830D6pQfF/T8tDyp6E7//J7r7xKg06kyr3wnX7Bxs6620jk7KUTso2+I4
HYttcZDO+e7v39ASFse/+WqP3//Tq3EWoCwj5dWKfX+vj815upbvsAdWmpccm2P+Nl8LrzmYx/L/
9RUfdPs/vSIQafgMJGZ30kncBlv9vmzqVXRKD/rePGlbTm57fS2/mEfl9t+8R3J//8W7fHzWf3rN
AaqvNElav1NOde0QhsdCARdKerGO8Xba0JN1mxDcUbDv81ba1GvdW/x0zS2wpcR4y+/5jats2m2x
t77A/O2bc3eq/HhXnGPAChk4tHUUHEhJTWDcIbZA7HNRrtXRl4ltyV6YMhF2Ypow2epB1sg9UOgI
Isw95AO2ov5TAiN6iSeXuQPwuXp2mTokHrVbNurdIDr7Y+lfQHPg9uhnEPKO9lrt5RVu9nrad8NF
bDjv+1W30kAWY+o4WiO1qXusyShtWW3PPzOTUt72HSPh/DNhzGNWwIz1B5Mcc6l8lV9EJkL2w+Lx
UT/VR2t3a1dEmjhlk+llcJweujWnGqjN/WtDTvQMmTPwH8YqegR5yQ0vcGJwxXDPQ4EwXSatkGuh
M6ksJeSQunUf+qa8qvNtX/+yWH3L6scCyv+VVW8dOlrxEzIXNdZmsp6+5MO4E95SwdGAkMB3W6Hi
wv3oAZn/Ej9hDm8wKUGwztzmK/xc3kbDxk82sbX+nM7iBV8di9ZuSt+HnnGL2yhQm2DeueBcG6To
bC2CSg/AvnlcEC2qob18xUcyuOtwXd+V+mKpj+cI1lCOlOt2N+9gCYwviD5P4iXbRDfltfdSmwwF
t2R2KNe903ATde43o3tX90n0n6wzn740sjz6VueE1KNyrchuxdpLemSjuJmfroo1J3BvsVVn8eXL
yLjLMT3MP156xOstOtUeIohvncSf6LwL3cRunNjlB2WPvHzi4Lx6rT0S+LSFcvHZkpsoNmWhBx56
G8Ojhto2t7zFaoNxjSQgF7/Lkxuq3ct8ko7he5uuOusSwk+c7y33QXgrOO+UGcq97szFp/jL2tVP
1VvzxkVQ8yv11GTVLG7TroneqgzsHM1rcpuT6I/IrMOLn7OdDqTHHDbEKrob7Q5OdCIAbJfPYI34
p3wB/dGjaUtP4nw1mXhfxLPJBKB40kxfeRI3wqX5SI7apX6VLvPJ3AseK7Sn7GWvdjBjup2duIt9
0x2YUk/CK/a2/ePDFByU9+17t7H428SBnMKlWthPD/hE7DdgUH5/o+Z0FXl4qfy3yfmaPNOnffmb
sUf81n3E5+wYXPtX/GBI+xoGkXO6Jfn6+Gok57fLlmeWS1SutdWPVFl1sZvQD1C7jKrb0ZM+IR4W
LgFk3Vb1Hb0qdjWrqD7cno66sL2w9fmJ627iGUw4TGU3Z1u25Rc+IgbDgW/yCOWr+OAP7kx9dNgp
OhJoO+wuut9eq4NORG5eMYfLXWFV7rkTmZ6TzvaqiPP3Hlr/MbzEwr18hy27Hxh2gijN3fFnpBrD
2sxc+DIk8lWr+CKNCoo/WT7BDK110nfytWtcS37CbknfSC/Si7JWvW5DP6C5ytoNNsEjo+VjfSSK
dBd2y3m8DF+yZpOcayOnqV3uSJTaiCsZDZJQ6BeMu/xCkSPBagLABbWF0IuzTSw6UOFjyJXW3kx3
PUJU77bTRVPWTbtburNMKYCIpbi1wfQYmSsvEA6PE+6l1SR547StXoprugt3HcHJbVndZemtMj6t
9F0XXozXcEnfUJfXKJJBDJETRnp7C+cfOJdF4iXP2SWbultbZJ8oHV4HnR/TCCZivo91cpgSmw1q
ZE+66aFeMPSAVhB9C6/DDSbhy5BVuVPW9WM8vjewIFYy2Ub5wZvjB5/a9a/8l/lmPMln8Tyf8mWy
e/Z7hHy/uo/wrXsaLuFrDVdk7FYM5zx5qnEkwUlhTyh7fV2vqZIP4vcwW2kFQhbb/AqzL9Wdz2qz
iVIwItQjl3bzRPLO6a7mr+6bvC27ZgaJ6bDvj91JfdOvbHL6+VUV9A04f+QuGUI6bCXWCPA280cc
n4ZhFQ4bS6amwlefym+wZwO2ZGSdq3kXh8+0/Z6ljfCa37tX9SJyxQ2aXdNzwOaWSKH1SRxdQeLn
83kUHOROFcFpvy+9H+CKrkg78xmy+yQHagzTvmIrTArqYLXfiuUQVgWFXY0kaMlBbqLnKgPJj9mn
e1Fd4wAecpntmGWbRVZzalrIrKdc8otgp3TnWvIrgnM4TUSv2bF7RsXU92BWTvWVqmsmf3fQ+/hu
MnzLvVPMTjW7SBFdxVYPXg9MT0aEbgjrcthRwARWdFS9iYlqzhXG8PyNpxtvLdirrnUJvsLvhyEb
+hgtNOc5f9PRoKLez2ZHmDeD6oPuAefDLnMMV6LCGBSEGJ4/Gwcchwz8XdLTYl20bkcsjHWOn2ny
A78rPct7Zutce9U6aj4UZZcF+1z9xF4ccADUNswyONtJzXPcEL4DNGiN6xSfCIB9MpATrRquJu0U
UoLZp0T+WZd5POs5sGAnSu85w3R9omnixmPTYAPT+cJpvrM2XghptNz1wk7pj1p/TC+qFz+lH9qp
elXK9wzknV2+xNfypDwHS2hL3R0JsNy07vQkvZ9Zk7zOqZ5jt6y9quakBbc6IqIJxiT1EGK00CH7
SewKtos5UjurwO4ZaTJ4IS+2CyXJFofBETczT70Vmchz8xj7r+fPsLzIV41YNeQToBDg9m79lZYG
DDTmi3QQb/UZ70y1OCj6nDroiudwOV3GL2VmmbC56OrYG7INXoPG6X0uyPSr9B7aoqO+GDfTb88Z
5RwrksYENkjGpdfu3USzFX1UJKvaGeqtqXZA2nCCoUYiz7brZJ279adK4PcZfJK566/FJfslwOM7
cIWjxD647zjhPuOfZA+IBEML2vBztE9fgiNYAkFhCuVI4RrBdfmuXyz2ZJg5qsfGRpYh5+O9oqPE
Zkre+OITP2bzIbY4/xu/N6ykIB12cZCMOOdnW+yVtW4mF+GVafszFnOeACkoXbyH8NeOSXsQ6F8K
tg3Hpba9y5NLJ0Xlj8JALLGg/8IVxXFVkeRVhTep/uizzBv7/JDhDOU4bUmvsOO8qfz5ffv9T43F
/rF82fGD3O9P+T8gWfZ3c2X/UnyXTfPx56HYfwTLfiMARkQMWqmFP5ZQ2L+PxH5TZflhM1QNS6ac
Wybd9cdITJV/0zUTlz1/ZGCxl/lyf4zE+CNVQSLiC0n8viRr/8xIjAHan0+DhizqRDJkkt00Y9PU
RmHsX5yXZFyMiLdISEFQip8xKt8ZZBIGS32BrfTwWLdNVm6CzjCfByPraFavhWdgWftaEcOVBQuL
ZJcz8Xfwsw0nQx3Nh2U8vk8N2IlYU00vXMh4WqqFGWEavnKxQYmGGUkw9BLwIFgZgNu8qcdIiWmF
R56+9I7Y4koYQrV5b6T4vZ7Mt2pcEvQHZTdPwbOoEyIt8NxQG9TsiBhRCDMVz5UusWsZk18BIYO6
xORUEpsTszF/oUuJk309G1tZLjuanLCWU4ZjeAmoUwxIU/elCiKmEQqjgIM6Ixl/zxpZVQuVGQXw
MmgIcBX8XKKlumgXbEz4+Ol7AuocCKXupmO3Y3oj+HNISf2C89vveFZ6Val8U3MTuPGIiyLV8hX5
oeGGJPWkhHRjpcKL+hDw7DbWfiBbbU3sA9RuNTzijBHTsJytKQxjS5dXy3YZzOJfD+j/1P36D4yx
/7FbevU/qL1Z42r/O8PukmqlLP6L21p6/JN/m3Vbv5FFl+HU/PtE+19n3bQ6G6pCm54iSzJTbZ2b
7o8bW2OgrVqaZUi68UeW9N/ua+k3zWQ0bTIlt0j7q8Y/c1/jMvirmkJeXdQpQdTJ1vFd0Dz5l3d2
0AmY/0QjP0RqBKbEUCmNcSBogZesxbQdDy1FRrHi6lWNQ+E+yRbPDxIvEXd/a8pC9ZyAahR/6ZFk
mieYDnRt9Po8fmKOyY2P1GLBWGNhU/UPDCGjZJe1Qld0QlB+2cKlqPoz6Ku0ABWgNm4LjZOHXpfR
LV8n4kiwDwdTiMutkXCHpgoddbgS9RaftRDfslZTHMBZY35r2w4bsU4MLN8Llpo94QHTRbrIFpwf
YZG2F4iZ6h1YVSJsZ0tLSjxUiZIDSJ36dk1ZiIZUlQo5x7gejosi2cXY5vFBChuA0zqWA5wSFhy7
mgTWxMxh6pPwSiEqsqE9AmL61ivSPnIiQU2FHsiYE7vDwPYtGunYGyRK4Wmp64pDC1+NOcSglQo8
E1xp0FngjOk77CgiodqkzLtXrCGycaSgKo42cqOV7TqUKrn9Rneowg1wDop6hH7M3sOlwmmSxsJ4
kkqFU5RZRkb8DC2+dHNRg2QpmyTqdXVsV73W0oyQdxBil0RWb6PYGbVPqpZMjZplGzQytFMz1Cr4
JOSICtlJglGAAqzBOPkV41vl7FOoxeQWlGl1dpi3cBOpCpFxi+mxqZlcFNiY/EdpyzHseoy7OTqQ
sseYlUBimCJqhryKROtjVA7bnS1XjCgYABppwK+UBRRLF5+Z1l7IWVXBVgVAgI+jloW1MSXMQcaS
cxRXHgO57GHlko0pVWsPuIbQX3PMyjMrpxFzzgZdXzZnzaxCHIxarj4ulm4gbu9C5qHTEudyvnBs
as127I6ZmUvpS61gB3fMOoCQbqq6bK7NSI8sEUZIb5rfwPxSlaqTZJo1phlpNdvDSD0siStkXKJn
uWa4ZCO7kT2b2e0XaRjVN4krQXkZsVljvyianADnMJGfYPIsxVqBuz6VlWeshSIHV8D6umsFBgdU
bSiCfIMDc4zOgE8UShjTtBEoLxhyjQhREUrTu6rgUMfhQRPitetzNtxzYVKkY+lhEALUV4kFjOIy
GWsriHmEE20BVT5pcsxJWizofSCMU43OQIwHK5ayNIL02pg9eW9amSxmVBLvfHanDBQ8P3I5U5OD
aDSYEekBDM05d6mmh0KqE0cRoDxVuKAiV9XUqaHOu6ArgTavtG9VBdbsxFJgR2WrWS/WIPLktIm0
xfMvI5pK7bNjY4CVACZ4Kkp2wo4jhE5RD1pHCXlZaffKxCoBzH22zJQBWaoHxiEiUyWYgM8BQPtV
/rDNb+P+wc7e9oKh5zg38O9oV32JzWk1zWOjvFfKzIRCsTB7OgYEbf0WwKNjvCB14Ma73Bqy5wHP
I0DgQmljLyPXAhtv6YKnQNTY36tyoObEoUTsx4GCkXBnASxn7jNrMeMhRTCsc1iC2XLGhGpLsLsE
2btZFTCxRUKOo5kMsdMC+qjRdlT1lguFyd1TxAkH5VjU2FwZbay86mY5szBqcVOv+pk05St9KEJJ
kYSoMpsIqvlVpxYnXtUTudhbXc4zx068v6NNV5v6mpfUAdSTNG3UNLKaXZDScNVOLbxlBcDUnk4z
LKRJzTyjCONQW+klNPnUprFXqNn8x8MTULTytQ7D5aiUcWFLZER3WqYOp9YqcZA+DDEnFSM2Mz3G
hXSixHSV9hKH5agiLYt3RngLF6F7S1uO9QCRFItpYmMo63HUzW8REi4jLv6tLWJ/5YDYFlt9lJgV
VsRsTKkKTkBw8R9hPg7v5myEHMEyxERqIGovnpb0Mkpj/ovmqOU1kGKc9MCC58rHOz/h2F8aTDAB
F7GCc02ucJpFE/6/ecZYwCyg0Q5QAcrPVEjF13TCG8v0usb4T630fJXxxB10PAQ20eW52swFNiC8
8yolCEHbg+R2aFwwO+J+bYSsVAWCfqBStS9Pehf311Ky5GxTjq3Il9KUp1mpIz+QMXH3cM2YNRYV
oPa5zJlCiABfz+KS3dK05yOZBSI5YSeZuGh+RzNCY6DYDCLe6ESN0NLALgB71LFGdC9zPab38EFW
8XgPosPeNjacMFSrQ11J81tezPVmBFN+CkWTdSHEFpmHUvQ0dZmwpfwj3OM0Yv2BCrUjE9MEV1Ud
hN1M0xmsIIEPJNQaygbIj2WbMZDkdkUkmAFOWmjA62dFeMOIx8S7V60zvGxMhVlnHsYxmrdNipsn
aukooq5KfTUx3ZIrmdmUk4RfeAdt+zwQTLf1ZhYOJlgiRx41eaer3bXFgs9FJqdAUGZTQkZtsYLD
F2Ss3Dci1zLGjpFemG9dqNZxIoDObsP00hhtck2Jma3pvmBiqQiM2PuGqS42evMVJ2D2Js/4V0RT
5dqBprMN5ip8ExeMSna/jEd5yuZdMA4VQfcx26gZD5DRCOOtaeCvjSmlQkqXybqJRtaXJOmpvsRt
bDzptEABaNJrfDPGonM46tF1DVyBdqpOyYeamCoBUADYtpg3gsWQoucKzUTrips+IQSMvwoop7kb
k6Ve98WM2NEt6XMsDPSm5gFigpFYR30kHAxFR/oI8Eba/5e6M1uOG8m27L/0O65hcDgcrxGImQwy
OJMvMIqSMM8zvv4uZLd1pyiZ2NVvbVVmlWllmRAQgLufc/Zee4CJfk+ClE5KXZ+4Lyb8eroQgXF2
8MAcoMa2a9HOJPQWlnsmVE+9B1iZkxQ8dkntdsENLHbEQnSnMjMZMzq6e6l1N7nzI3pngN1oTfem
Zt30VpGd06gKCcFJb6tIYInlqEk3h1QAfOv0FwzAGF3uuFiBw/zEYky4GXLZHZIgfYvnDPYaHpxT
bJDTgi6nUie3CKP96PTOQ2MEBIqgNL0aReZctNjPnk0ERkeX15LlktFWMSe3IoduXBIavJWFEM/B
3MLe0CF2ki7GWE83jYeimM/TKOiOYZNmig5K/Fq6HElbLJWxUQLxrsSr3fYfIazrXSAtf+ukMep+
g74jZFnoj3rw0UK7eFA1XpeIbXUfZ3HKejuZm6bEioqO7Ji2kX5VtkwHXSu7nUDQYWyjewJJ4kzl
2kLoYMo8K7/cNc5QXGGzXSwl4TKfqaoguuWdsBAARJab7hzfkNZtESf1WXR+8IP6P36ziq64czLc
Dk3RFvtehtNV7I8lrTZ2i5HFTuFCzTA3fs9no36qBHwA3RYuD1+/zQFdccdjc6/MBXXKSuMRRbCV
ag730OABEmZ0kbN5cIAiu9mbNVvDggNBbAizVsS3Abl8ZJS0or2UnAmvLF/ap2LucE7yiJAhQKG3
q7S2Aa6GvaLzW7snFHnzIUe5TNtOPnLujW/bBmxV0ndpuLdGgCYrQCMTWGlSrs22L67hcxEGHvPG
ks6AgAhRWW+BHx190MRkfwaFk0MMC39qmmx3MyCoJcN4su/buAnhlvaa9t6hFTr5adOdawvYG6y0
stuyvzJugV/7EU6IYYTSMxBrdfXIa63W9agkJ1K0PvlkuF6GrJxyqEHaMTrmuZEx4T0jQ7J2DIrr
wubsZnMc2hUxqFEzpAaIEjfGs2KiALCoWnYhmr0V9RCnQoJmVkGIcbMOO3wSYaROTZlEzz3QY07Y
rr/FnZhfj3xz9WjS685Fc9AID98ipG1wTFm0WvUZoyEyWp8KhMJipZnSfgv6ysfUkXSnSbDGjH1v
vuK06A90Rtg7ZJ55GFLyn+DYzwARJ/TUU32d5WnrhQ5ZrKbosq2qmvFkzNVNKwzjrrSRW4o0cQ6Z
O6sXGTaPeUhrBtkp8s0wZag0K933Ki2/Kjh6HQIrR3Oou/mO3IIcb6KP/XRW4c5FFnJviOqlSzJA
EyYn+66pcXZnHQvOmMd8j3XuNeFokZmb1XdBEKd7m5BYFD6Yb0EqNOcKZz0PafAnr4bhvh4QPAO/
JDbKDNz+2JTMm1tSlV+6oX2r3DA92UkkIbFlko88f21pk3AqnHW6UAUDUQVLfPDIE9G91prLbSx7
dUXKgXEKI7SXvYGGBIIcw66El9iMzfvEVeVDHiG0DVBTv7D8vuWYw3ZBlGEHkZxtNINMoQpQtGwV
7ADZvPOCTXud0+FGTqK4m4rSIZeUZ11bDEJG6Se3hguNp+vz7Fp0ofA4DMDUHct7QX8QWbmYjnZL
HpNeL/VvJsTP1GK4PxvYSaeZoYE+0VLO+obgJ41t3BkZRnEeBrvIArYKKjs+5WlKpnhszftpZlDW
TDgCVpaZAfzHqHEehhzIKU48f6sAEB8NCHQMk2fciSl2TJLSnJrwyRbPtTOW16ockkPeyGFjpW51
T5VP5hXHjOW1HjJKIwbGYzhdrLgMLkGhtHt4aGI3I9M+tTrxDGBCF48oaykAgPqx0UL33e2G8hIV
1IlUqJTIuFKLtZps7RUPS4L73qFprbfhfen4CQPYtLuHqPjRCBfDllnC9omDquhWRQT6zwYkyMOC
fX8DM48JhhuMd6DmId8pKz6QSpM/Uuz2r5Oa9FsfpN4pEaW1YWqW3TShjI9gHcZVumScsjpkuyYf
u7MDzIWByvgsqAue3SIK35SJORUFibPh00SOwRazCWSTHmFniktRdA8FDjCjToj76+Px5Opj9Z7I
fj6yzXR7Qy/Fa9QxGF/w0zdBX4xPJR/Lc9lbLiVHzakuDDuSQGrtqSK6bRPZTXqNoprARerodxly
IFAT9gP0q9e9I/pdMcngJOeReYtOoZ2rMDlajoNXMLMv2RgLxrotyZeZSfaej5qrsQr5QoUyXo+9
QRiPBaZ417IOH0tiZTAu1A+zyxx0tk3WzgBiUTRiVHHb8DSSJX7VYnU9dElJt2OJTyfFp/PKwPI9
NzfOvdH4m9CZH0srrzZtHpisUrQTorq9YcEefsy1JB/HCEp8JYGlDjjJl7hzGrJC2MbBGdtbkXbG
zjFF/xSBVt0Y5bKpSHcEgko4aKS6aufjq3ooXHkhYs9Yh7kZHEjFGleQZtTaUkQyRyXQEczexrWL
325VDNT1mq53t7XjADqMYxvBzjC52To0aomUO6hqwqXSlIAm6+wUoHBr0qU2tMXfK90P9oGKQLnz
S6zMuJf7uI7qPR4wlBsVWkvMNfmB/bw7YVuZLjOAiYuvkvoE3ITa07BqDhqhfeTm82PWlGplW2XF
wdN8wGxkbVy9O0ZG4qBf1rsH7PIpw8FIewBnkN3pOo5TGOKAgINKvA3JNK/zEqBalPtgT4TZOIyJ
ZLSvVBDcNCn5iHhdv2PtDE+4j+lk28QfmpS7Pwh1tBb/Y4IHmwbhMc3qAbk3hzavIBJkQ9MSQhnf
4mkx2nHa7MSLqebyPZ0r5tuKTqNH36YhaldWt3VdosygDAL96iTLRD0Swd4JcDcRHSO/6STAMKHU
7A1kSMnxBt+njAYE49VU90d8mfq6hcHp6RiU1pSu+RGfUfecxfXCHh7kbRNWxi41cDjrju0/sSUT
GG/J5D22fGSbM9bMAk0xZ/kiPiEXh/2k+wg+I0TslbKYEugdoiZOwBSMdp5egfHqT2KQELvgPKF9
mrXjYMTXaDP6TU4MBkrGeVhw7znpqkE6/wDsopOs6PN8G/LPYMAHCyYk2DZwqzapQccO7ZCb3UZj
ZDChX/AlcYMfXlr2ex2WxpUaCLOrxpIaupgthOku320UV/kLgcXTtV52yd6sdQ27XdXe2ni7rqcp
50sdczwZ+ZTjw8Ji2uCPfJtEOLlE0DlMils13YzkPTyTuYm1iDClB0Eom7kCPVRfp2h0cXhEhB9N
1rRjA0EGiWr3uwRs6a/aLLPIeUMdQVTVeNfE6rvvmPNVNs7DwQxpy6xKIPM7JwvUNiK+Ft5DRP4v
5f21rNFuQDTpt1qeDRsZaKqmnzNU+LD8XG1iS9Mu9Ezpg2Hyv9jxFN2H4PVXdJ3tnd6KGbhJLqN1
nOkEuEkLUBmpZpcBgvlJM3V1F0K6unITCajfwb8wYLdelW6Pe10jVGrb5uyGbjxgNadu345lD/lf
FouSNcbT3MKXamKsZCa4ELJBKoudz7SYj8rcSKhPof7Sne92iWqHRwPjA+YOy8IF6qsOUnUX+hfc
29NGa8MZcZq7tDkTcpPYk/B9fS801r+lt0tvgoYOXhSsHKFHpDagha7o6rWFsdfr7YW5ALftnjb8
WO0bRjejx+dLNkWspzszoKydzaw9BHEYUByF9cbMumjeTk7ffJOZXM7PY2e8a00bPoDzJoGXnWZ4
DIkpoRVVqB1wPnwmBhJf3S4JgRUYahbSPs0ff7SJnYWUFCM4m96HIDXP3cB505wEJ0pNjfeq09NN
RtTGjwLf4nc9MgR/DMd4Q/uuLV9NfxGydK+gj2kGhTt2IyVD+ykoqNQB+lo3euX0qGTG4CClRnu8
EzSMDZ3QK3JprR0saazkjayJn20uKi2creDtpE61yRqUMOClb75lkliqMuLQ0Qd6/tz0I5YV3I7r
jNHeuq3mKyyx1CfgdGgzkgZC/Oaeo+0PFXVXWgzfi67Rh6q7M/j0BJOjUxu3s1UKRL4GqMBkmLdh
nOhIGOfEo+tsHkkXxGTI+7jiXIAAciIbGHwNrQX1JEYW9JHNlTNLeRFRcSyjZaNItYuJo3TF4fWh
l+jJ0NMHgfbaFBYnJ3LOXrO4+h4Az6JZoQxOIDH0fWFmN5NRIvUQPHGOEdVK0MxEf2O191jDkai4
hUrXg5+gdITfvtWKlpJXJtRVMit/tqmRPs9xtDdtFk2J88oLgbQd+ixEyl5EEWV/btUoeWzjfapY
LijM7R3L9v0o6EdYxJN4NNOu57biHKg3kIyJrLpEPUanBKMpb7L+UufB+FSFVuvVOimNNMxDAhPp
dNTaHN3WQ1heBbbtX0tlyU1liDt66I9VYCC/0bRHe8Jw5KsKsQ7AR76nCKzyqG7JhDjhbRzPtG0U
bxq16Nj114nTpB+tYEHsnHKEck9HAT8YZRBOr0MZUJGaE8lUYhz6TUswzZ2KE/VmGCC9B6blmxxa
wmFMxubN6k38Dr5pUmqTWQd5I7+3EmJn5ilpDnpdDVtBsbf350JbUDzmlpGJeysDA2mik/krgpGc
m9x2l3yLvrnTcZEjuYmHu0LwUQ6zMlahCNonP0bQRSmUPg/JssiKBOxTZgx01+zMsNBpAdlZRRof
cWWazV6fYBIDvh92cQlEbdUtbPQoFG/KoMFaTMiahpZc+srItW8NLYELjLMaiAgvcAdf61joZXMb
iGzeNcEUXyvfHh4Cw9V2i9kP9bsV0UWbpLWFXfrPek74eOXGt4MKuw32vXoPndt+YBBV7EoadsfW
cqJ960rcT41tHzKDZrBfJFeDbILdqOhIC4biaEcy/6pOh/nY9Rwmc27rx6wcNLa4nkFJO82KSRM4
VSNwwTJr8d1YhKxrcSe30B79R9wcdGrjCvneFKJgM+Z6eHAQfCN8hGx8alKrpZbo+RJweKKWLA3W
Y1/Y131qTzob3YAMkHy1CTeEgTG26SVK1riUnO3ARpoMa64ZgtF0ISPunCa2yRwdmzc63+bVaS1o
QnASLGAAKSAFdpWNGOki6f1Im7vpnFvdUiwOWItyMnldhAN5eU28Br04iIrCTO59GGi3duMbJxoS
PvFseCb3JJREZ/q6pOdWXfTQlsA/a9BYLGIagRWWqkCBdHTXV1YePUR9e9/5aXZTgD/Cum9wPmoM
n7N2OgJ0DGy6m9mUFuz6U7Hro06s3DYtrhcD3x4NIRU8c6pr1Wf5rdsq8W6GGh1PWh7jXSyiGRq0
Igc4H/o9edTOFVOXjBNgZ9GZdcNv2tS950kFaNW0wvqJxlQcrF1LhjetRG1pg7s7liVbIVFs4JSS
AlYIyIGahax0vVk3iUUxbbRYNH+JNh9iIGU9MqyAk9BeVeYFaMzwUWUEcU29q9E9q19ck2JkpdsV
cald842E7OFAeTfRjOSQ5LgpgZnMfUu7uDZtTvtz4qCihKpO1LM1T+PGJGoKISkXonlT17DKSU4e
ZuwV+ULHZvPzy/LCUDm7i6uA87+bCOuBwl4K4HmFfJ5iPKnRugr6vFg3bJsGesHRjtamCUn4I2s7
OiqaOTCDUXbswLBxYNe+5FWXM5OdalHtiS8pKbCAtjUbu4vMD+ARLkPa1vT7WwHNrFyFvnkHGNIE
5pU5A5yRwiBvfbRhgK3dyG71hWpBBoGZEhQeDKZ117RVWmwbAi0ei5odnk5lAZttnPJbJnH5thhl
cNQYgwWHqMqjFgkdRDmPCCb1hkuUeC5m6/x93pEgxt5DOh0/9HPXBkjGZ00d6Y51F5ZM+guGQmWr
QalAhVel99rUhB+O7V7AkjrfJoZDGzMESFXn6rbmRVoZeaRSr2HWcRdlEhaJr/vTlVHMJbNwo7Ee
NNMkc2gm1PVQprXoruzUL34UuRguem/z1fdUbMNB8x37UieBeInCwdIPXVzGl5gCFh0gyTLIllNF
6uHsFv1ZALCbjzoNJvchEaqmqxOyNrxbAjTweiCqrdkgCULqI2PGCqy/lK8gjXmIHR20kK1bJOW5
CVuNjhT2znto+7Ykuk3o/WPoNrV2SFsRhB+tJjqKNI23xwaQQ4kC9xzmnIj3UvBcZ8vsb/opiCA1
cTTbG32Tv05sXluAjghEs9ZGfVvkuM3yoYvI5Yiins6phhdZavaWBwb8WtNrNJ+whmRqfhcDC/qy
JNo1+TnUfdVeaZV9tikVDmM7dN848hLnZtXLlLlJPTEkrQfmAwmkndQAn+gWF/Og7yEaEYgekWhS
myJb6701/XTZCO4zE9TUGlmBfFS2Iy4Jh+oPHXDUwzwM6lknDBGydORIkBlMcklLDK86E5QMfEv/
o7BL4EGkcbByddawmypGtYzebegdTVpdSXKh6XpVdH5XilbztdMP1ve+qbJ9XzGcSoYGUVLHYmpV
R7uoADE3WVM9tCNR5eArSLcNU91rmuV4NZjma1GM70HZFKdIGkTGx3aLeln1t5Mf0ueJAk67rNBk
nIUcNs24pSVcD/Ko+73aVTmf7NBz6s14i9bEVRQXkr3NfajJ4hrMKK+wRj4VrJU296SBbMHkZHAd
8VUeMsd4TsfQfKukaXyLJe9PohXhwwgi+OzWaFJLl1lKlRPuRa4inMc5Th6cpJ8PzGbuOXabGFzI
aYUkQz5DQg7QNfwBplhdP6kTXnC15+137jsCBR8lYvOLKmBjFjnpr6sotwqv00qACUGPhoHIU6i9
saOfUc1YWBuL/lmVTfIQEA10reNv95A9FNdo/h5ZkcyHtoKe15F8gka0pWY1yRNjZmgtuajxEnJs
tgOCDdrTs7QL/JLdUR8c515LyWuf+vnOr/TvYM6HYNVGNB0Muq3HXJ87SjTbZbwYGRu7mHxvpkWx
5tvNUYXQiKuYuq10Qyfd18hJGHLUvkFUd0igZFBxW5Xczixe65FF9ykZfLRsTvExByZLBotjsFK9
NO+IvCvWJCUWD5NjORCleqxGHG2Wjy5Jz1WBGEDKsAQuZvF5BRaH/WAglb2qw/C6NipzQ2PpW01q
OsfQmJCxVNXjOmh7hrsTfh/QCc2ez8vcM6q2QYpxiE95EQmhnNXdpMDsQdy5BEJip7S67ilM0+hn
W4wGtEKLoDq3H83rtqyKb2M1W/cDSwASXdd46PO2/4lOYfxZuYWzz7SYWGtG4sLqwELr/nilmXxm
5IPdBaZxGzud/Ri5/oZdARqzaaWHxHeRMKNXVmaFipg/Q7TLtbq8YRQFqcRGf2JpVrLyh9m8i+MJ
x106foDvfu+J7tIJlnPz/ZwmD5KQVWykTXVL3xKECOz86MFvjKtAgWbYCJKjTu444gyoRGFtly7s
SnMYsUbsn/vazKEi9E7DNHhkFjCOA8IHAfsssYrwlATxiwrDELp9ErdPCe55fIyJ/cCrgcS4Egkk
Zyn35DLjvewr/kj97Fx16Mdo+tkmBPUZU0uGTluHVVSv+gyC2apygcSaVOXXCDut2yqLd6ptam+y
9OGdt17zZk5o93HRJ5vWRXESkixHRi8RG3bB8cPoWvE+MjPYS4ucYwZABqgCRub3gZaE94yKhgeb
Hv0hanxMNG3PCaFKcLHZMO8wnJJF8FwwSiD5xH3RG18eHd8Vp7qA760lQfiD7gf92JCEG2PNJpQz
XCkGO0SJmWF38qNszq9UL4g6SepDgabTuZp5GDejFszNFSocuQ2iYkq2DVgroIVRvNaYs3q8ZYyr
mrm6523xX6GektAdtqF1U3eypZ2H6JfTInBPKp+02wMMcQ7GwktONCH3miT4C4RxeyVl1EVPGRrW
o44e1nNUbe8SQvM2jWviAW3b+jo3iBrd1YxbJi+q9Nw4kvkXCrLoyiGAgZYgHKXjxPzH601dG49z
hXJjy4QEa4d05isSJXEvGODe+m07Syt6jXW62TiAtTEadi3BiO3PTHXYeH0DddNqmNIqvhAvbrZ4
fyv7wSlQ5XkinDuDX4miRn9C4uuri+GA5r/SwLNQqTPc7aONm+lgV2lbEX9yLILR1h4GK7LVdZeg
OjqJzIK6bWkpHqQ6CbP2WzuZQrtBS5YGF0a5A/STSoj2YxJunyADi+ADv8xa5eOUMhRaZdwa9OX1
fNWTGOiE726pG8nPUBs0f8PQlzlsmsx7mxPssbMr9L9TSVuDSL0MLkszn3NznNe6wk0R0Vy+px8z
429AWngignA6gwlT+1A1dXiYfNJdvNZAPTO6ZbAxKrjqfoeTpY901+t04d+3CPpz8L34tAhqNpKr
mFH5T3pJ9ZsDGP7d1uzUoXlmysTL42n8QYdi+j6Xg3FsQSi894bVOschK0pQkhPF1jYn5V0cx6Li
nZsaG5BpFGrrssBs5KCMYmTjg4JGqqbpu8wepp8ypFwahfBZrieyGkEB9a69gZmOPWtUtrFtFTVR
FnTl3mYvGTdZUdtshR3jhrtW982fCoDwoQb2tk9G4kxI96snnxYFQsxiNZNI7VxsAtNaojhNUCZr
hhL2dGNHZRF4bUYyCDmC4xCZL10F2RNAm5GM0XdEnyHdNFPGddc/aIks0huo0XqAKM6anK66LaG6
alhfU5Gi5EpV1TnnNgK7c0RNn7jboBwijthKtd2dMEvdipEX6jY+HHQiAS3/sPNRxW2cMCp2UzCm
z05tNspry25sPAf625mW9tBolFBkG9+FVt2upR+8MUjoX/NiBt80BEuytuXSRZo8eNEMmjfFJLLg
mcUxTZ6bhuJL10WT7skgBIBDLphPoHXvAvOlrHdaZBppEbBnapYVtJteFXV/ExOFmzygIbJa3D+l
32u3/2NRIv9Hku3/Oz32/3cRPhIh819E2e/p96j/8WuMz/KP/E9RtgN/xHbI6NEZ21h0X/83gMTB
UuGikEEb4joM0P8lynb+C52qhQEfyAjNOunwD/0vVbam/xe8EhuXBpEp/IMSp8Z/osteTPb/x+rv
CMdxoeRLV+muo5QrFtH2v+zp0TROkWxa3eOk4cq7gvMYbB7sQEaKLcip6+hkuFf/ekB/wI8sFo5f
rqkMCwU47W5F9W+KTyAP3x3DHLUnU/EKjp9BCi9WX7Pd/P0qzh8vI2xbNxxO2vJzVpHhl5kF6FX3
YN6vTMfaWP6+YW0C0TGRNvNaJM9Jui+RRqbHat5U7joq13rCzI6Ml0P1iHlcc44yPZcaUZ1rWLgt
LkmDEc1aCcY1azjRFLwNqbi0jRGeclg0NmgE1JVxhi7hFJuhPy2y3Xol8eSFWMHX8Xvy3XoHk2LP
a03b6CY44G0M/uFj+qgGNNoe3VgBDkCaXjSfHPcqR/oNy3YcOHfBkt44PU0Tz1///Wn99h7wm7BY
6mCVJMul+QlTMNTs5kbPe1CZzKJ0EpfCAU5ZHPd3CcGqa3sOxvU0y8vfL/un30g4hosy0SHkyvp0
2TQv7akIuCx813FLlUD97zblF0AL61f4Am85d+eYJjcGtWcxH/z6lveNSfyZYEoXOoe+9irHE/ku
bK4Ht8BACilyVcLQlfV7lj816dmwb7ICeBZrPa//hIJ9Pa5qcTDQvMKAvq3dZ4ww61y/ccC8Ohx7
byJy7wnbPIzD62Q9yow2Wf8adOcx+dbnX3w/f7wdBZRP8OjM5Sv69XbqKXQIVYl1L1CgAG9QewC2
ibdhcDVMOlZdeAnxQmNI1zhfvZHUPnu4jW3+ljcZkaLakSCd6duwOqXzux391MJDXwkvdcDfNtSU
V2ndbMrhkFSbsPOc+OwKz7ZAP9bLMOkiO8Rp7GLd4e9vw+IA+bwwKOnorIW8hOSe/XpfGDV8JNpy
9lIcCyvSt7Y09EGeq4Wi3fV8LZX44r1f3G6/XdNlaubaLNLgGD89S8smqSo3bSL2BDiM6D2NEv8c
2gK1cskeWqGxipJuX7gsh11phTs1O97fb3t5yT/dtnCElNK2pct9Y7v79xpMDkfp1LkcPfjE9GPM
KwvSZEZOLMFG+u4/v5Zy6NYvPjuaKp9uV5Bfq6N4mj0VIXMau5WuHAfBVYFMatD77d+vtvzbPt8Z
RkPJRgU+Effgr3c2lRaoQPiGntlaV6DB0V6jDFtlpg0VJK2fEsdZx0nDbFJ98cn/YWFh/3SIIZM2
m6z9aV8bR0LRq9bmFkmXYQ7Wxrupl8EXe8wfrsLG7kq+Q0M3sEv9en/o4MiC4h69kDjWVZdXtPOF
NX3xfhjLv+bTYyQrxXXZy3Bx6f/sdP/apBOAlbnVMbfGK7BRDJnQDYUbqzMgNdCSB6h+k2sJasiR
ebPWDl8s0n/YG2yMWUKwcAqOK8v//6/Lz+5AXxNFkUeNuoyR36sWaYw+9UjKm2k6Bnbk8QZ/cdU/
LAa2wenAgLbGVT+fTOiRIU9Lgxnl3piQVmHQwXYRrgNXYgxOk9YvV39/W/94RVZVRzcZ+Ov6slT8
6z4To0qCgfgyLy6YjAjmbFR0Pj78OTPWpcaojcjw4Isf9w8f/z8YOntxx/Gf5Q/1r4uWfoYNpx8n
LzNu7BqETSDhefVu8XNS1hev6x+vhYJ3+e75GBcY3r+v5YshJAmHazHS2BJXrW2KERqYjIEGTZrx
xSf4p6txJd21OeOy2nx6nH4bpUHKC+Il3WM/mQMz6IKpCPxrpIXii8f4py9REsbDzsF/WUh/vTWs
vyPTPmomM0LoauJjgo2EguXvb8jvt2TqFqmXmCEFqEr300rdBfMQ6C5XwRUvNnb61vfJt8lmyGha
0Rc7029rJ8hCWwhXKFtIwe706x1FlWt1Q4N21CXKfYW1Z9h33ZKTnuhPU0NSVW3MhwbwdiPD499v
01jOQ78sOFxb0jc0HUj4LNyfVs9wwizJkGE5YEQfc50/NjEuzRHZpEdcLnp5MONI0jvEmNuexEev
nptHJABffRy/fZH8OVzddkxSuhQn00+/qj8iK26Gmvz1uf1u8nVsSl3sJj/ZJSaSukhjWvP/cOsc
RzkISKohW3z6ieNKzdnYd7pnJfTVFm3OULkXiQmEFqOAQB2Zl6grhpVrV4rWsviZ9y5doin56k+y
XOnTj4B23Kb6wwkvhftpcyGeyjAcBwU7CpNuE2Xt4ojTjnpcodRU9s3SYaBLYWFl14GIjYO2IWzl
aLvhWRN9+MWh87dNgIKTIpEhqaUL1uNPmwAYRWaIRrxEa5J6moThshqvK3iv1VBLzCnhMSvDn3//
Nf5x+//6DOgMuybBWRQHVLufXkQzkCPx9GrydKPALPuzp0AIgpei/ME3A4/EXuGi8CFLhJtGbt35
KZNnkZz15i3tn7ruYGpvIaC1JQOtXF2iBfI27AMg0CQ+OfluiUOxfyCDh4IjIFal936Is2RTmoci
eIqn1z6kGXkZkuuxufn7rRn/rH+f721ZSKApmBye7U9v2qxJI8Z9w3ZT74V+1Kg+Hfv7pG4z5rt1
81rlyH0lDNuHIj35iqr1AVoRU98spISxz/XwZKBMDqqLQLsQtS+y27XOiyr3OWVtscO2O7nbqtqh
u4DU0XvEo2MHLLV1sKnkbTBs6vZQNFsIwX58SC0yaS55d9FIFkqve/Nkle9Ffg1H7nVM9hZtLel1
kohDuCee9TK+pua2a5/78D5Nz0hh7O4Kwoi0IZHY4csYvfQzAn3GcvezOFgArKI1dDnU+YO/me4W
Qfe80gckxC0qotu2PplkYVSPhUs/nvfqYfiI8ZhEd7m/iYJdkq594OaPpKjl+m04nzmO4yViKtTM
G7f0UIpSZtvWCUG4IlkjhwVGn3l4dPz7qlsr54o8KY4vmjosR1EEBpVzQkKo9H3/irVvxJGBKqoF
D+lBD70iHEx2N7q5zRI4MasSB5t2xAcV4282bkM/2UbtYe6/ZeG3Md9Mzgo5B6F1gkzSDHoNjB0D
AL6y3nV5XR0SpJO4P/uNP54AqRo23MjDuEinv9jhf18wqZ4cvnlaS7pOyfvrpqHYnbIcXL8XFhaz
NwM2Tx3Em0DLnvs4JTGFdf2LPfG3ndd1dMn511a0dIQyPlUU6J1BkYzLGZ+/WGc98w6V4nf54nP5
pyv0+XPhZKZDDmBnMvRPS8GiqaiwKU7e0N8gv8JPKc0LAYVYE+YPYKdKfyvrh6m7G8V3S/yAZc1U
ZK+wt5n6IWw8zBY5w2cse73XqQ0GvpYgWHc3LMrvcG00nlQvMX7pvNv0/Ut4WSZld9opI8WRmcYm
vFC0CHNFyMUM+Cs4OmQfr0K5DU/tdWt7GFmJ9JzJJd0hkDhX9ya0uXQtgTNFHukqxYWWQuHi+90F
5z69Krs9CU3wow+g13ISUD769kFF9zmAnuknQZ36hqkdkCscuHz0tNxXU8VYmpxr3X4u5w+cWbZ/
amD79J6azhE+ngYXz0tdn8twbxooq72xv6cjoJxVy9Rr3HWz1w/XFvQ6gr6wSVZboY5N88rktr34
83ORPmZiXAm+st54U/in22w4tkQS9RBWpfaO7lyUN1ZDOww1Yl3d9tmx6PYOw87p+99/8d/OWtSM
NLLpcbBELv/766vcFm3qVPi1vEGSs2BH/Yddg8TTbHGafebH//nVDIM9BjyGoub49HYR/CX6Bt2Q
R+jlOhZ08YYKnJWDHsvLcQr//Wq/V3S0fOlFKRcMBl+s++lsXCfN0p2fJmx6ikF7hhg+sFAPoyXF
o8ObJxNnxC2VrBm73qMasL/Yfpan9+lr4pjMWdY2AKkjgfj16cZOWYRdwv2O5L2tkzRCkWa6zRdf
7Z+uwmyE/jKHZY7Mn65S682sElUhSynU9wgZ2Qq7+1dF+B9eFP7llinR4y+/3Kd91Ezd3hLoFT3C
wbfpXDuL1Ql7hUFgj6Nm84vf7veD0HItmkV4UG0aG5+OZXFVuFnXQ0mtC4l0Szu6Om00qh1ggcQG
5AiyHRWWXyzsn28SrhLB0CZtf7r+KDU+L+ylP1c2nrv/Zu+8euRW0jT9VxZ9vWwwgn6BvclkuqqS
VDIl6eiGkKX3nr9+n6jTM13J1GZCfT1AQ4PuOUeREQzzmddgWj3+VSEFRNPwlVy+1Zhg3JjgOvFg
KIaRxN0GYTcsoNXWGKYiBAZOWVt4uHAtcFpAjti196R6yDK4G+LGd4x43l8/FOu3S3UFXKZGb8Ag
vnxOSl5kwjiVGRLwagvphpsWff5kg0yGTbMMEroz+vqiOTeGvDiHruC19CyyHcJsUv/VBjUiHcWJ
waGwblV0aLXmFYwm3xlnQPVaulvACWAYIw99X6M5vogb5+Pyq6K8w8DUdYhuSfTOlzrONGDtqVf6
HtQaJ5nB9peETc1MraFbvHfXF3i9c5ksZ5FHmmIVsfQ6OKC8ZAeY8FW+Pr1pRyiSOmBUt6aNXnVO
tEe14EtX/Lo+5sVHlSSxFK8MvqekbbWaIaTUbiGQRZXUnRpAPqiZOiBd/Rqew7ap+l9pXsY3NvBz
aejl5YZyGaEPRQeSAISNrNVhgcGmibIPcr90H5d4T+8Wb5kHt3lyanQbG22jV0SMIJQawEce8ozg
gfIH/gtt0WX8kqZ7zIQizFj1L9HwRBuf5vM+BrdgYQFcvuLPuUx2o0fKi3cxWqL8s1712Isn/g5o
I/wFlrLFavc45/KvajkOZsHDUj5dX9yL7cM8lZgbgReVOVqB59sH6xQa325a+HPVvA/GBs2xyoTb
NiGKadk4c1wf7uJioIbDzlFtFDTiUI87H24aq9meojwGhEAaCEaMAMID9lnJXZZlvxbMX7etHj8O
hfn4H4wsGJ7g1lDlsvORFwGIryvr2McS92c0CVxqRgtdziHSDpg47LEcwQwQLK93Y+DLFWbKFASp
mBMcmHJ1P/QyTlsDsyG6lPph1pWzUuyQbM2dt63yWy/ZRTPCZW1ZV2Gq2gs119VpySyMFKxumSDw
tjSqWh/7X/uYt9PJGu0ZI/FpX3hD8ZpGWejbWVv60O9unJ7n0vj56aFhRj+UajO/hWbM+WIblWNN
eTPhughcIkeqSdfAEj6JgWhUouZvxjsdZORRF+GHQaN7Soc1PpkIjRbZiQ2/lEiw6ikI1d2cAr1C
JAtDsxBqC9A0DkjxPqIz5XZ73X706hOJPXkoBFw8nACWAHHBKKz+SvMF/V0OE39yCAVqFA0FDhSp
luzjGO87qGBEPPgCM9hDwF+NfBeSIjf2/O8+iaW+PvcITUp6CeerMSTCDXNocJShX8diAmdo5d19
RiICL0hsx0LfoJZg+U1ovS27FuoPtkw3PsnFxa2a5cAIKKSin4a62flv0AMrhpFEKiCGTNssyFpN
LsK2w0dnckKIrggTh9r++pG73Pm8xJZryee+MPfo+ZiZC+yqa+reX7rF73tEhOEDIX9gUhYx9c31
wWhi8NedbTqDUhfFYiASDMsrdT7cWPRwILWx8/W3xvfyHXeL/hENFBsHtvAtbIhg3vFfte8FZBHa
mY1fYqJO0afdTOlWppvW3OhPy314mgpf5H6Ojo/1gz/76VPvvQGik9QHVyCz2nFhwwo0viq6NVtI
20qLEusJjwy4hlmzK+S7cv5rQuswmjfQTUp6oto217ckRvwJ3BSuEvTdpN/gO4q/cBL5ALNqi+rD
zpJbLBjdwnf6o2IEYq5hHDVMLillRHso8rV1CJIthAkVdQdwMjbFo/FmeeygXeLm9MH5hIY3CIQI
nXHtKIojauWeeTDDH4UL6fBA7Xl57ZHSDVv6HxS15Hvlxm4foa9m3uvK2jfNvkm2HQ5E+qlq9504
FDqk/NfI1nbAKz2oPQf+RwQakFFY5GHuTmjiKc3ccZ98aZM3RniHnHW8Qbk6epCvp8/jL1x0v8iD
9lD8RHBtSK1daL1BYWacH0qjA5e8T1Hqnb8jcFGl3+P8LeqXlAHEIzC1UNyBTsOYALs570f0arlx
Q188SmrjKN1ATydspQt3vnG0DJvVPFjYOO3MNvAq2NgORR2jBcMyGdHdghjfNnZk6KMyZZ9ubNzf
7lu6G2xeVS1fF2ljq5ygrIrOx2d1VzbJBr6/P87DQYPeytey6OUM0ACB+QIQGPL8T/MCpm8DBaDm
45guxfrz6QsmnNhNyFbT2rscLzJQqf17qNNURYrpxmAX9xBxOYUei7dJV9fR6k5w48jpnBa+XoJH
+bGdg1dU6PcVJMCNMWdfw47NkMz1cON2ULqz68uBcQELubyLLq2A80nmaVw3gPM7P09An4oBl2+z
ANWKwqJ54NbO72PLUBgIsQU/ML3pMhsp+iEWW3qki58Tpu3KLLrH/KP1i17+BGvr3hG3SaworAFL
5Fijvhh3wbZTStHX98jlqhFCsDlVhG/qgKzOfz28JqzhPbxiBq2+b6weUhdoz5GYEZs8RWIuP43J
jfRefYnz65QxJfJcCkphee7q1YLD6bYoztWEaTUa19Z0sO3+bqjlPY0cjWs1vwW3ungvDDAU1LI9
KRxJlrqa5RAAqjYHIFEUPrq7TPuWoY7ljr32epzrD3+6oqoXBKhHbUPh6at9GJfl0GJcWfoab9Gh
1qnGoUnCPYNRg9P7Reh5d4TFxY0n8XJR2Xu64AWWrk2pc5UYe7EiMhYlRFE51BDr2h1wG/2QBRKz
UoGgW4I68fWZXoYfBhtG1TxphdN6dNXReJEUF1YrUKlJ8YybBhTdO6qM40BN01764FRI8MednY1o
weXYIvWyRnpojLaDSP/4mkUDVqG0yFU9U67zOBhQSCDURu7reBBPHWRUTL6RRYzzbVBjf1KzhScb
TXRreXt9CS431vnIq1WHi9c7aN0wsuM7kxvsBtzYIWhazi5Mbiz35WNyPtbq2FTUnx2us9xva+0L
TsYIffQGMEgsGLvXS/dgyqTeI8kb3RjXvDiujMu1ylVAlQzE5/lXzmPIwFUfUQREenXbzy3sRK0I
b8Syv1tJwnpSDB4KUJGrIxouVhJqkSx8yMPKEciGHDGiGBfGMBOjW2CD32xdzwRlxMY1nGfN3/NJ
JcDFvaWEV51M2ffYTn9BTIAhJIJXIy9HGdS7kpg6yhznROcxPNIKPV3fOvLydVY/weICNBA5Btl4
/hPChmYljyNKI8OXKlLl9MKJ6NsnxQN8a5Q6miG+L1Hc23Sm+GrOGjxsGgEoiWFYD9T+AeVId8sQ
za7vLVR1E2JO/DGrbaQB00aF8Y9fWH4wQjNsNFIvlu38B/eGlRgCWKwfJdqbakAQNTSrvd2kGJjO
e8pVI35uGLJdX6eLjWHSX6YkBBiXkrtlr2IoVwtgYLVJ6iue7h4Nwy/aOG2Rif9k5Kn7nwyGGAUq
1WTy1GjOp1gGLoSzNkph6zchr3dKTyMVf/UVcnX0bf90ZuAjkbcmeUN0+gJqDG5JH5uIhgfKjd+a
ui2OlesdoND6hUCP8c8HU4gzYlH09WlTnc8saHu4oRBOfeqXRyhMByswhw3SF7iQx/av64NdPEbQ
dtDiV/EY7625DvxmbQLUBo/WRySTolOC70btuV8VwVLkznDKo9G+cUuJW2OuHiMNaTBniKmGuAHY
B7QcDmWFN0Za9PrnvsWVY5loY2OPkgosykWE7XUkvbuU0B1f9k/LQnJmT5p57wQumhaGcwO3chFp
sSaABajT0DCy9TVQbZohpVOORAiicjXMtozsjey+1WWA0myPMW0aPbrZWN24ZdRnPYu1APeYqi7P
sCqHXUenkw1dUGZIzHGQTpm2fIOvf6v+/9xG/fcoLtUgw0YpSZEJ1EZeo6lcsEehlGhepllU7fW4
BNgbUZ7W8/Et/KnqG8Tct3DgxHHWUOvqPfGjTfvPs7ncRxHqTdq4VEpk5ysXb3UadSW2I4z3bQOL
5frOPH9E//6l8L0JEijXsc1XtwlKwM0YaFFCVdJ+ZXj5664OUN1ow+RUkeN6xl9RHD7E9mze+Pzi
/EswsqSETkVdSdZDEF2X06MiNHvaQZyJuDsm8NuxH52PTZ09O3DLgw4qurVAFAcixI19inYxcpDl
qbCa5ks4Lh+vL8Squ/D8e2yP+ol61sFOWqsHd0q00dFRlvYRR7F9o8abx8Ux3ml2XovnT1iWh6Xz
PoO80Tc5ypY3zuv5cf3X8BSNTNgdRMlrBGUc9PjcJAw/tKAaIDB/0BDlXDT9EVIe/OlBm26MeH4A
/2tEsjSLpq1xkahVE0p9NBWU2mICQs1aHIybt0vpIpgXzcaxHlBLgbP/9477H/LRP9SW+f9zj3Dp
afr2pcuL+uf/Jh4ZJvYNHASPbhqNvBfEI0P+U9IrEDr5E4fUVuXEf7lBGBacJCIl4BXEbPSIiBT+
RTxSf5/i6vBvQWeiDWD+Ce3ouXD+7+uMHBCmCdkwGT23mYKjnr+VJXpk6PahSpEPS4MCCPmx2OhJ
WkLnc5GvaqxheKuljXjwKjP4NkZ5g8eRKZpvU2IHcA+aVh6d3MQUQky4y3Wa230taXp8bgMnxzqh
F063o4RZYfo7xBFlZ5S5zP2L5X78+/e+NFI+3+9qFipQM57hKNTu7dWD2FTo6+qI2G+x+c636POh
gtEmWDwtJlrrTrhrc5Swkv6vPx/W0EHd8AdPz/ot8KbKKhDGFNs5hCBrBj5T20g9f7NMy101DK9A
5LU3jrZ1/so9T/XlmPL8gyl4IZYYakx9OsGtsqCRg0uta3kjZHtuQ55vDZoO9LMktzlb1FZB/YuU
V29iJ9aqBAVHgLgDzCqZY9WHtjM112LQPnQzvOo8mqnAl31NGVYDQjahDoxzVBza9xqKb0fS2HHY
YHaA0EwVGfB8xrhPaTagYK1buQYX1Vj6Hi9Or3ysjBasBzrSaeZf/1IEY5frhoIyXVcdbqt1QawS
fWHKokyWbZIgt75FnM/zEN7Se98zEJfamVaEz15Q9A6iVLnRxL6W18tnDynR+DCOVkbVahCvgqBY
xn0jeowhEY4cfkbmzIlBeNl97xZCsPEcDdu2rDeRKBVZpeFv+TxPqaZspjI9dSjGU8bvM9bEraDT
brAJso6jWjQ0ThFVDlhJszDifpM9r2+rljpWi16nc1hvsudvQZ2+3lHpAhoDiBilWKMyYHAPUW7+
nJOS6tbC/VHeWYaLgWQ59RMl8R5VbkEE+MucqhBReQYRcMzMcdnwBhq/0ipeAN3kAj5DJzUYbwO+
B3gMGUNAqGONZvLQRrSltuBzi26bt82kJLUTHK1B8bbITYQLoCeaaxEfF6WzwE+lCJP3MxIVdZhM
8LELOdyNRRLAmlomJCJ5uKtNXufTp8JyAKenUuYdGKr+XVTm5gdcYIa/aqvS9YdIOHX7qIfeKPwO
iaV3edaVpwhRj2FvLe24/IBIBL5wnJLY3VQO8ghwv3La3dZISLzDJmN+V7qlci6wZ4/N3XZBeLCz
FFoVNhcN9f4OBfKN21mOtu17FMBp7rXZqbdypb4b0olEIFwu8P+RA9+3BZIlVmSP+BS20ODRqXKs
dDtq1vhBBnNzJ/UYWVn+LbaJjSC83BqetwybebHa97atwedrg1D+ivCaAc1sDsbPMrYsgbaNNIDP
pEP/FVj6+LES5Whu+5gPjQsKUNI2KXV8HIHHIEGAwwIoswHxB+SStGlr5Hk274KoGoNDWiNjabmN
XW/pkdWfEQDsMGDDqXtrq6vbVpf4+HyfF+pqL1tMediaXPi4TYmHVj0CRPTd+/+dzxbCUjUKNIun
IbMaVvZuClEP3NhehEKqqU+a69utTmBDpcr7ECf5cgv+/4x7P7uaIKcRfz9DRciZ133oEQGmEfkY
foREwM3If7jJjFeAi/ty2ccPk8IWgEz4VQEbx9alRXMCY0g0ebZBOLybF3xfs1slAxVErn8T3WJe
Uso6PKqr6/LfCxO3DjOG2s/k3RQdHet5TcCDsz5Zp+HxWatlm9UCPl9z/xOA/QPt6Rc3vv+1+/q/
fhZd3M2vv+Y//+8/Xn3NvuKs8vVlDPb8r/zbkgusGCdPRTmqjfxfXnue909KLoRavKnkrJAN/jsI
c/6p6jCQ12jAkvbxj/x3EKb/8zmyxqLPhSpoqvjuT6Kw1Zuuiug4Iql6E/+XfIlo7+VLm5oLul5D
1R7Mfql4MunvLiEaqVkQJMcXy/KbSOl3Q7EC4N0hOLJZV0OhKlVQsk3aQ2f05tEp4s9i0vXdLJH0
uT7S6jw8T4qQlwKTZQgY9KvzEKVZOZEHtwfdXDzaYt18cIe42jma0+5LmkfvYI3UD9nQVJ95LdOn
68Ovy55/j0+6B4zNNFU94HxRl7y1JFTK9uDU2vR+8fp2j+Rgske4OXiy4iI5LEGdfCc0Se6cvk3v
a302NojFlbdij1V0+q9fQh2RdQBZt4Yu1ENf9Zrk81K2QCGwW6ruLVqq4J0iOwcsnMM2m+0quo8C
0WDajj58EUTRu2DUe8LwOYIygLzHh9QuVEGyAzjWjeXH2Uqd4zCW3qvrK6e2wIuLTP1cxwFuSFGL
H3wBJLemOEuTaekO3txgbCAHAhmMrZDISCbnrnTS+cP1AX+zJx2HUgF4OOAucl11j1PpTQQNHbBo
fBEK6dKtDjDODrTuVoVVnpcmyJhUv8qSngvH3VUN2/NdMXuga/W+YVeg5NTSyCmSU6nrQ+ejHZl/
dhyn2Nl4tSjtD5EjTtws7ntEK3HOyhejeJNKd8DgzMs7bJbxMf60FLBpNREIjyhgQNRTGJ15Zycp
uBoDR42dPk+4Pib4WNDHT9IF6S4QxvmNTXa5hmRBePpxhTA5qmDn8yqyeAjnOGgPaYthBvJSw9ZM
6EoFSxvcyEBWkTRLyFC8uWDBIYOZ1iplbLXBA7KMVaYXD9rr3iQAUUKCRLGt67yJbCuCgYsm159u
EraIiS4nNwkMbbHKe6K5w5DGpXAkF4Sdk8yGD++07dYUfby/PtTFHlEEJ1SaVYRBSqwei5fXcdEg
9dZ1Q3OYJ328aycLVSr0tW58sd+NApSJRqZ0aAKtm/hV0Zr9VLj1oUCw/oMXWO4xwDipu/G1VsU4
djzIVg6xaicAbqVzeD6bBpusJKl1YDct/P2T0Wjpj9lrsb+OjGb4Ys2Dshol6PVRbrTRr07xx9hQ
K0K0dAYMnb5K+pBOG15IOBbhGwKJ6/p6r8M5hSSAXgc13WXvupD9zn+iNyPDtJQCHphWVzsomMWp
GlvzWxKSFi3L4GyWCKNug2DZzwfyTVbVOaYEgb7d9+IuF5N5txRlfd+Vofu3Cer36f+EP8vfvJjr
6xACMkZGLuQAUzXt1gx2kY8NktdjcdBMzOiTpn1XDhXC7hz1bpHajW1+8Wyp4VwCEnCOEqTuutHs
9Z3IG90qDmMZk0RV1nYw+idzyD826QxKtsfp2QQqnEvwRYuAV2S9vf451lfJ8y+gB6W8hMG7PV+h
L/J+G3sEva7t4jB0Zb5rvTk/pBFSX9yB4nB9qN+sLY8MZwywAkypNWoHwcm4ophMemRbyAVa2iZC
0nkbD7DQ6tq5sbbrd5jyEEwPz2VZYVxccJPRXyqcRM7ZQTgJbCJTUzl8LwA2UhitH9HUd496SxFh
l8hq+A8GB1bHF7UkJT199fC4LmTWzq2yg2GmGoXxapZ+4gzyTuaoaoPJb7clAKavo714+o2rZn1j
M3Gyneeqoa2Kw6srIJzpf+mizg5L7VqvhB2l+8HVhjdVCO0JMvj8MU5kc2MbXQxKQY6Gnyd5aJG5
MFaHGoU6N6wNgG3JKIbjwKbeL2wrTk7xM0hblFnQgZt31zfUxSdmUAdoksmRpaq55qkGGZWxNNLl
YeoS96Fp3PgI0kceZ8tJjnPuikOSFen3sdDyG7zc9XXO1fWMueEacwjz1nSUsU4oFbWuPKRTBFyX
E/xgdY28gSf6zSgmPVv+epRZKGQZ5zclFTjaB25kHChJDGhwumKnGVN9YxWf/5qXISCTUUmszZmE
FnVBPWndha6NSAzQc0G9x5162Wg4r/kOvsjN1rRa/a7P5umIV0V1cjAjuqdwhzf3gk4KtoXZa0TW
+uzGM3FxL6ENI+HiE+Yg0cAJPp87mnAiLwA6HJq8brkeUZmrpsafYMGfru+ii1VWsS+XPW+/AjU6
ape9uAGb2UaxcYkkahdOeZ9JPYI4S4Hp+igXlx9yKAS9mDp7HE76x+ejIOIx4OPIKEaNLUrrxc5B
j6HYNr00j90AC+36eBezsgVaq6ATeVfo+a/bUMQ7dbwsZnaoHJEecUdw6AxCQLw+ysUJZBRFlzc4
fhAU1jo+yVCEPejt7NAt5fSjXIT9ULd5qW8S147vkJtv7syQmhi9PyQTr4+9TjmB01ASeqZhKELf
OkYkrB7GEdeNg9UOQb3pO0wQ/UQAeQ9KAxWlPLRSoh5Yk7HMQhDISJM9Xv8Jlx9VvWTq4uPKpvGz
2jqd2S5cOiI7pEQib92uMbb4LNKTcFFsH/tR3ui1XtyyTJlSKrNFuY4NpT76i60aV7ar5W6ZHfIY
gdgA7i+uApH93k1Fts+S1DtOTdQdr0/y4iQ+D6qkAFS9AhWC80FNp1nw/uwwTHJby9eNarB40ahn
b41Sq2+s6Kp7ixrearRVOK54KLZRttgvBl5Zb6elFT96jLboNVXVx9J2cnGHodz8FwFwM29HG1+W
E2646Y1ZX35aSfYBAdaGFYeokfr/v1hqyuqqsJqPh0pJJ6Wut7WwYICgizSklpY37uDL06qOEfed
y10EVmw9mqFjVttV4yGIe2ePx5IDXAbTuetf8iI7ALFscmChGtIoRmJklVYVeC5qiakNhw6a7IAj
lvD2ZjUP3yaXYByJSielBGEl1THrCzf2R2CNX9OlCO7N1tSepIidBFXoxVGg/JT04frvu1wFklmi
Q3ieqIAgtXi+5k2foQcdtflBZiy1C411PySjduNluThE5LIGqQxSQ5QEIASfj2LWuH/huJEfOhes
Ql/CQUgWOfum8q3oGvsjPuPixpgXM4PQRFEKKhNieBaslvMxp7orxgIHtINLJP85DqziNSIzt7K/
344Ci0jRZhQWYLV+aauTvMi5PwRV750sJwj2MKztG7HP5fqhgEKKifYA4D5hri49boIItzu9P9ha
Nm41AxfSXpvl68biyie66N4sdXpLieA3U5M62grMiwof2MbzBQx4XyqtpGrUoZfo42QKsKgEZf6H
GxCVId5nuDD07hAvXD3SGUbbGv/pDhUS+zWlfAeek0icd9eHubhRiRoVBoB9yDkEZnw+mXEIMd8r
h4JYAMTUnMAerD2r9/MyrPfXh7pcNxBxkhlhKgn3dA2TcmkDZjJw6gO4UIiRkWXv7FL7/h8M4jkU
1IEw8E6s5jM0S+aGhV0fxgHXM3eOggcvDIYbqfnvpsL1QMivwBLeWpZotIooWmiCHnIk8ZFnptiL
TZxxI5G5/DaqZacyNzCZFqfo/NtEiTXUY0sBALtD956iOr5iZG6v+6Gpb2yDywk9w8yV5hHcK6CS
50MJzZij0C3KQyxwakUqePowa4t+I7xVV8tZdA84UqVl5Pcmy7d+WiJgkRTS0GHJwik/UpXRvqd9
HtyBxhrfxW4x37ge1PE/H0/hM3Q6kGRkgqTifFZOiA+2RKOKMzTkhyZonHeIJZuosZaivdMm17vL
HTvZAi7pb4RHl9/ubOiLrEzOFk7a2YjIaBXtZjxI/W42aXi3NK2vb/nLVYUoCk4COV3K5heb0bYw
RcdplJvCscsH2eZYqWX99FMgk39Ew3W4Rda7vHUtgRoVOpUgLOHjqs30Ih7RxlLOddZ1FE8W+85u
ROJitOM5OwMLt/skhkqdWXm8uz7NNZYbGoSCsEHWp0eAzMP6sq+DJkABG38BI66HYtOOefY5S4vh
vkkHr9kmYRp9XvDVcze6zb0G/c5Ipz2dmOlDbxR1tJ28cHmHAnrdb4pFL+xdELtleDRy6NmPc63N
7t7Myqbd4hFgfS2iGSjt9TlcRj2qQKiUlmGPgBZFuvls6TBtw4hkSupjp1kNngJViIwjZlL0kMtc
3oGKgdKAlRINgDEFSbSPkAb8aCVDoPn2AD2SPjp/7123JMjQ4HEAP/PGT1xtJzCbgLyU4hrBH0Hn
GluEcF5lm4FnnGxoJu1BJtn8AfvV8qeNVe0PI0yIFaIikVC+pFel/tKnAlrhVM2QDkUy4qLllppA
q1UGb7Ezw7UrMFv0gNrUmuWNBYVjdHnGEW9Q17BqfgPuPV/RODABcRSyOACUtlEESxs332Gn1f2o
wexCpazKKsVKE6b8LtEm+bmOw+knTrzxN8xbDOj7XTObIEFGZcxVJFjImnUSUnDl/koQyRnm1xRV
hhjjrBZEmZ5FkhnZOLJgHGJl6day++C+MpSJOI44cM4aoOV427hpeUonK92lvTCVr7LmfEx6fFNk
aH3Sg9aZtx5eWPu8dbU9UPgw37hmRrHDihFixRlF17Id/pPGh9StlgwroQWyTRhIeFVxRdl6gyGq
7NkRDl4StrWM5gNmCJY41iXhM9hBGT+y8v273jTGdqvpS/G9Lerx5A1UpcBRNC3yULgp5W/rsNCn
Hc4BkBQLguLHkoy+98vSCh9NkWOJq/V6b9xjV7UAKUmx2hBDlX8eZ2r7m2aYPYGs0tBM+zIpo9cZ
qH5vw7RxxcUONDgMbWogIBSJCWZogYSR5he6mSG55CwyeVAF0saH+TBHx6ydo+pVgxGGteVWSRXn
v3a/9lWj55vcyTooc0NYWdHObGtEm8MGo7LtaIbZX71ZdPe1O1KGM9GzXo4hroxvFvjU7b4fLSPc
exK7IieSLbpx7pR+NJJe+6rVmfHToLyVHwQ5O0YLXRcelsyY+l1Dp3TcOGFRPWVDnthQfrF03cm4
QxMocByQxfib2Z+1ALODX85QGGawlfHS6wcnDq2t1ZVj/VWvvEWvN0avud9t5CQ+ZxPY6z12HHl9
6LCM0x/seXDhweSh1yGzXU4AnJrBU9rLQ4o5wxJ7+ECgO9j8COalnvGSwWXqEE6F2W2aEX9VP5y6
7k2TtwI2bo6v45IaCJeliQF7qRU1hE0dV+rgYehG7BzLuELqXGBOhu8lXXFAVwLe0SbTdWjQE2YR
73UMi/sN1j/iLfbu0JJlksfTBiWo+bOcUx2pUi+aXpt9oL+fBZyZXSxRo2H/58P7kNcDta08nQKk
m7tuxNsqi5utrGK1uBjjwlLDQMOE4h82PzD31r5Ueqn9iLLCwRQ1eCJzRNtrcpNtQz1yZ5sDBkHt
GC1ve7dge+E67pbgfkr7oWiWYg+FPR19mZe9ccR0un4SzbgULLrV5gg2xPa7Hn0Um4KXCA6m5UzL
XtNHz9skkUtiTSQyOxuDBur7JhUNKCcxVw+LkXjpbiyjZN4RSIJjnwq4Cz5gQiQnhJ5NGBTJwN50
ejgrJ9Y51Ojll8uCLh8G8W1iJB/YacljGmplu+V5A3RYDQCo0Hiwja9pkwSFb7TsKrwDhfgylaPj
bRoMYB5h2VngLVs9sbfCGUGRmaEV3cOgGTDWjrMo9M1UWZtOwo0wooEgAJ3LrbEA9aLUeoqk7Axf
r4QGKFZW39tFAq8FkW6ezDDv6+1oYT6Dtn2O4l7P+6m48RjQOG7ggBhC4Dfa1Lac33STTOKDRjo5
+bBf0mONcH/xPrOXESVCGZtsk6GDKy+h5tmHwW4gTAn8buxdUpZx8d4ec3BjOEGjTOcUfQ3Qb2nE
U+nEPMbaCH5wE+KMtssKSw57rFaKcbMAj2n9Fu9stHD0adFJw/uFuiumThiUVZCAU7x9qg0l4MC6
47zO4/1Eg/yTxFn2u8Hr5sDQspxvTpwqhNtkL+8RpkNDzUuG5pO5mBa2lDUsiY1AL1qD0GLkP3UU
nCRHIkyavcfX1LaZBbs8xSInp9NuNd9jZuFs9CXJsORqc6p8/Txb2S71ai3F+y9pa8Clw/JhjuMq
g/8TI5U2RHq9+K2RN3gARL1eIe1RgFMGpKJ/zrphNJS6RBr62jyGJjr1g+3sePclcot9yw8NBL5S
NLiN7LGKhlxuhwlryG7RKtufULnr0IGo8RsdqFrdj3gk2XdYdfOESTep7VcYRfclBmsYne2jJbKZ
gBvXxrEJoyB4UwJVLHZyLByU4gIu4q1RjRTfHZytOEKdIe+Usc07W8zO9yXzDLwQEgkXVSd4Sfcj
pngAkQvhtE+5nRvzByO3h3nnGiF7qhet+ys3vPAjN7uhb3UcVwEaxdPwrqX+QujWtQFSjtiLDn4C
yd9AjC8SD2aL8dp2zKMw3TYTV8s2DF0e3DScuOPyuJO/TJCwi2+EXooSLo8a8rBVJvaeWNpmE3sD
Ijxh2ObmLp3oVW89Oyp/tBmlpV1baVLcmx3S69tpgq6yqZfI/FZZQIw3IuWme9Q7Xf9EQ6Rw9l6W
AfKe0jI37kuAMskRYbWi31e88qgJDq2hvzLQih02bqj15kMENnA5QgjR5Y0cao2Ofo7PKEwaoA/h
koO7OA94+tnpCvzGzdPM9nnF7ZY7tPKaaNxUtYmCSlpTkcUbrwaT2OlwX4g8SoRQi3H80HaUM3wF
wEVxkGo80FFQF2BmO9d9NVdx6PlIjZsCo67M+dZorl3s88Sb3hRzVeVbmXi8YtfjTfVzX+Rof09H
dXvgISAttKaNe8Bly6IuzVNnBT2WBQ0Msm40btQeVlHi8yg0YAm9wdxhtrIqtFmFZ0VmXdknPSNE
MEcMOxwA5SfXG2810n8zFPmYRfuaTBrQzyprh1MzOgqGfgpG2h6YRBkUKlvXJbrHuejP50V9CP6E
MoMBZK6C+Rep2FAPoq7S3D6RPctt0qNlqc0Nl4UFmfP6h/rtvJgV6BsbYP66azTr9HLnsrNPrkTI
azQn3c8sKLRcL9GN4utvUhAUPSi/s80pea8RdFVtNHKpHfMEnS99WlBAPIpYaqixaGG01xSd8/rc
VoUCtT0saQAahOHCf9ZS2zyDqQNhzTpN2fyZ4GnXpe0TPtIPbZf8GidyMm+Ob3HNfz8oCntKlQ0E
1armMjaemwHLs06B7kb39dIOu6gzvF0CcXPXhxqxbawjkNsH5i1M028OHUBu4EwwfeAtrnmS3iLa
GZ1C64StNObkXdscMstZbhztyx2jqpcwACDiUYa5MF0ZNKTvCmwti0BFO06t/6WqMZiae7fO9+WE
oBOTrBISAK7jI56fAzjSRTrG2gSokaTJRJ5k73bDp+u75DfzQQKbWqyDCC3lOHk+yLzg0itbs1M8
CnjrlSepYlbem7Yz6htQyHUjnB2J1gMNWmAMNNkY8nysQMdqdq7c/jQkXXQXhKW4K7La/NKUnXY3
tdr0iNmds5XOUO5cL/SOmen1H7w87U/dZHdHWn/WHx8S1tYFwgukA/2Ldak4BP82iDloTrmNp1pu
aOJzYWv9q8rKJA7ODt7ddpfdZ6lr/fFGoiNFnR+XKn6AsW4gh6IIjW6uhhOB5bRZ5rq/I0hC+2zR
q8P1b3y5kcDsMshzdxEY6upCrYrSSoXbmyd9ksT9QBQQAwhv3aVrQRs+r0lt2uIqpQtPE2jVuGi9
LkirmrPvZQBjwrCKtzAyug3l0WlPmUueKNi7KDw58rvdDMHOC7oG/4S+vNO9HpaHgDpP4i42yRRp
fmSN8dM0Gghuz3O0t4w2OCyVqDaFHddbzba0ndDRk/jz74IFhwTaTlkX3MZqFhSj40g3YvPUNrb+
VImeVLRLIGAUShrk+odRG/5FnKAg9ArAxN1M8xeljNXhE0aNBNM01MAw7RJOSSje/z/2zqM5ciRN
039lbM6LMQAOedgLEJIqKJOZeYFlkkxorf3X7wN2m01GkMOwmvO2qrIuq/KAy0+8om474ne63FvD
kFhoRtk4nrGwONkO1BxBpNBPp6EOp9U6xYlNqCKYheImO94+e93TDfdNNzhHK/lklHeGANcXPVek
u48Pu21G05TqdrtTi1ED80xWtQMcohdn5vC0/Pi+7UATIvQAw5MS6kkYNNZZa7uJKfYRQP14a9aB
2vqyEXp3EegDNrBxv8ie2EHmBQJ7REGOo/mGxDLeK+yhT/yZ4iQFVp7nP3SIUGT/epVPZmL5gRTq
l34hxWyS25NVnkInSSSlg73Ro/kMq0z4xWwUu38+irMoJ7CqACxPcd9VTpXSWZ6/NGrDFcV5gSJK
fw5j+PFbTDhwaEEs+hMLMuV4VZH2dxpAwmLfDM5PEAR0eItCAAT5+mM+vkqEfogSgRqmcgsG5XgY
2bjaYMlQ7MukVR/JX1APr8x4h+m6vv56qM++iOYx/8amCrTJyeVoKIutNSC3PfiAYW8m2rwBrHRO
X/mzDzKBC6MPgkqN8353/hXTNtWAj20+6Ptcy80bvMOnW3NGzA3QUn8G4rHMzV+XCtsNTBdxM6A9
2hkMdzx3Xazn4+wGGgidMXJWjVPaG2MS084wou4GtuRcUT+qathw0O3O7PVPvhOCCnsd/DxR2Gns
Dk6n06OSzAdZqfqqGFAAhrQ6X1g9yqZfL9xnQy1gbFJGih4fAmo1bQ2ILgbfKSmnCa3BMDgyKHem
pfbP98ji1cJoy39pXB5PqV3rYyOrUN8DQU9wtm9CDCfC/8UewXIArSROF9q3p/dyFtSGCCZD7MOi
zzZ8XOBPgzpg/oMxy9dz98mmZyiXn0uDAe2vk02vK71j94Rr+1kvKF/aDjr4ZTBtvh7lkxXidQEt
S5WS7pY4mTYjD6vGLTI2PRyHG6pR0uvGqr/nLj/XLzx5SZdNz1Dv1lpLc/k0uyoid4rbtNP3vTUm
dzEFY5x9VXMU+8nKwx02udNTjF+2emYTfjouigPgOlk3QMHHO0PNZEpnqNH3RRX9aKiOe1gLb93J
/W0Yc+Opg/P4v5jTRTd1uRfJsE4GnEyjdzHQ1XlMXBpZbkybCiw7PnfpPx+J3bjkUsu+R6f9+NOG
sc/aJIsF+iq9dlebLupwpd0fqAr+Q3gWag5gUFGdXzDltmu+S/T8dTvaY+CASuGF1MdwAlQs2+vW
lf928/0fuQcf1moZBaAvZ4txQGAdf5DTKHU3Z2x6rBEnXNDmurrtbPxKTdjhlpfR7DDJxqPsx9dL
dspCINbiEFB8X5J/UmL1ZCY1PbNzJIzKfTcMNuY8YMYfHbMYnhQDKYx1arYO5dZBS3adaobWKlcR
IL10oiGkcFk08Aa+/kHLHjl6IShAQN2CKUPaQeXo5FyWXHKqK/sCe8xM+mVdxI/jJNQzaIFlOk9H
AbQCFRSUCD3MZTn+WlRlCkwrnMcSEx43wNoe9Zp5KoMN7PWnLJnUM5fNJx/FMwAndTEP5i44ibKc
eRqkach833URDMlK9JusDs5p23/YQ0A0CeRAJBiUAYQ4XsqvlwHxyg9vNeVOIimEAxbsFe/m8Rw5
Vq4lQR9EuxrE4Lc2yOmSRKrav/VDWr9RTJe4BrkWlEY6JW3n5YY7tH5OQ+C2DUfl+0hk8zTCBv1j
TpaW+2oypQ3WLOMUrHmq7HYbCcVcVUWBXFcEHR2BMnOgD1RFWo/oolTFdTuXc7FK46K9dwcaVX49
ZlHhy0BFelati+pClBYssaoyKO2jH6yHXhZHDX/7hPQSHPGUGrwbRrm6Da2yDNaNrPUA771p/jXZ
KKsiC6Ak6ros+qD2G0y7aVTSffxVddUcIJslA7F2NWNAeziPQD24SqC9mohepmvUx6pvYQa1BakJ
WvwYr2fie9mN2yGOZ9UrGtE5mzhzEOEax9m8rwBgZj7Eqg59slQ1wSNoSoaeGCK1YyLkfD+B8gCL
6TgY6fVzFqae3oc0MDBcHx4g1ToRQlQ2yscgDnPhz0AO99KgYrHFxz66L3ogCysCvehmsuIyW2dj
Syyl08R4yXEV9tLB4S8vkhZh2uJ5HGQBxMaOwrQv07l+kBpsYS+KKyTuadujkEHvSFzXtoIBkAa2
r0Yypqke2raAwqNgp/Uso7K7MyPFsNcKTvAAoMPZdL3KsKrXMjTkXRSg2Ito/SI/kdsTfZPGLLAg
oOICvILmI7VxOcss8LohnXew5sfBizrD9TszzPw4UiYMdGQcrpKeH71yCPEb0iXT/uGGNh5UAyyf
Cc2zfMANqQFLsCK0yK6UdEYBuqoC+2GyFf1JVA4lmrTt+mdszOZk7XSj/iM1kuwt6EA6rNrYDH+G
xpRZNPeTsWWOAosNOtjKwngo+bUDZGPG5sZMvGjs7D00Nk1hWqP0WzhIDSOvkQwPkJpjrIF6DAcy
lY49abGl/apLiD4hBZevZYlN6ipR44RFINPbISHmvJhC9peRDhBkNYle4v1BOuX6euQaI1ZzYxp4
Y6b1+dZqnGzy0goXKHrCSkhZwlUlu8qoZ5Tek0b/TRo9xeuGrnPL34TBuB/P2qDRwqvqiy6QlsQF
rMovJ9GUul9qwvnlyLa+61w6MeWQxSPFjCk1KXjAU163M/DzVSGK6BlNDnml6QW9j0gJu7vZiupn
8ASgGMcsBqwR9v3ELyom1LJDqc1vdiLd6HKuytagdx6me5piA8KKVIZoqw1icn1U1UJkylTzBaNy
h6ajro5/tDLKkQbtaM7RRY6Q88otpQWVx4v1XUFc47eeBPVr0cbNXawnw1POO46otpIUP9Iy7a6n
Gtqz574LYITxZD+7cMKtVTQAOPIzpckbZPGj5M1Ow9DYloaa65cYv8jnMIsUNFtCA5BJORUgIcLO
dV5yJNPztSUrZ2+VtIl3Eo+SlzhraCar9VSmnqA8c4tt9/Q6FoJWP6ii+qVPO6p4aK+knqHF9U1Z
mDJdG6JRDzPKetGapqh8MOMa4X9Vp5201sZGy1CPkMVrC7ch8m1TSautOYb0nREiSTK/sig7Agxr
ck9txshECAl8EpZ6DlzFMrQasTK63OaXB3OHvfmAcLXXGW1FK7GPC92b09am3Qfdc+LPZ+egs6NR
hsLNo/FpoHQSaIoxH+ZCK3dCul22UNQzczXBkb2juatFEPjq2MS8g++5DO3YedFLlbeA9hzlhNlw
cnxs1Iydopu1na+HsK/ztRxkuXfHGRvfVElrbVdaBl8hZR29hgKCtWcEsHJ9zSTm8KnW15Xv5BGE
al0U+je9qvmHB53p3JluaXCF9024GMsFnO8oKiTi6DVXtVlP0S/setSX0Ukr3ZNuHF67ISIqW3RH
l7VRxnnBsRmtWNUydCe/bNs6oAmb4IFXgeDUv4VV2nJ7GdJ6rkcACjvaMrXquepgPSsOR8NzqSHR
f5ZO8adps2BamzxpESihxow3s0SCx6OTXfxwoG9d1jmOAivsCwgGjFmmLbralsRyTKuyYteUTfmS
6XbM1kNJ4kc5Fhky8X0LpDDR3M7c2nmmmR7oDnmDDo/9ax6aMt4Ok2bgCOL28WowJZ3JiLa35RWJ
0v5qgJzgud6aJlLxpvIzgZaKlkxoWjsrBCzmz2OSvHWqwiGkWxAWK0NNa3sHMid8m/q4/j61sjCx
hFASmniIKAg8pUtaoWmaNQrqVMXwA0QBH9EBWAtXFC41zY9rXRkuB3syeTiioa0eszqy9B31VqGs
jEpBYqqd+YG+jhps5htF09hbZRqg+oIJkQDvHKM+UDfLNFj4Fv6rISrv6n6xvstivxxQWNqT/eAL
Ytm1I/xy1nr10Rq1eNjht52mq9QInddJA83rxUXEwqoh2kbe0CnKc5Inrdiq2YDcAQrqKVVbBxMb
9lIZ3Mcm8IV56uw3Yyimt8AMQyA92EGhoZnZLa5+NIUDTwLawX2O9cKXFGThM0UN/U6v7Ok7P2L+
DnFivk+NOv0DoMB9G8aMjdbRqL9EmJwfoiBPtO6tCUvJPot+KAAm/mijI0eqH0tPeYxjxV4pUxK8
jUGbPqWlMO9ALzp3sp9CohtkgVD+roxxZ/cNMAvKkFQa3AZti9Vic0RDKxJ4RYO4BGzXKY3qeFRH
xM+66Of4Gqmi5oFbSrXX5WD14JIqGrVrjP+6dNUOvXxFpLdvt+ClhxLmf1O4Xt4WoHECI62DbW/h
2+YnY1T1G612C2trzKl+wxEOxhX9hSRZ0/SdXzFQsaLtqEE/8SW8mie1CxPkMRyJrXRi2NVtbWbx
zyQI+ZWZJgKAerjNNl5F46WHLjzG+J3y+H9TXGCAK2ei8Gb1qVv4UyjyEeYGEB58cfvsPmnz8QqL
8P6l6QAD8hmzG6Ny1TCfTdzm6CWhFIX1RO4EKu887gXjqEvhB2PRJsSBy2mhkUeoWFAmxqY5bhH9
dLI2vKtrcwBegtj9rcPej7y0QTgA22PMWUmnwZitCAkR9NV74Q6r2e4TtlG7oHoW9M1DN44pNCIL
bzYPFFH8pydlUPeEruOlU0f1tHOG9kWdwpc4McLYI0gh9+txgt22BJyPbW5hNxCYgHa8yTHLm1Sg
2+axzezr2jRCJinRY3tF7Q21M8PpkIGCSCoCX2pTfINWhKCA2Pcy5PfYVe8beh2M3+A+Rj/VJlOv
pZqUvwdFGW4UwtZXzc2EthsmpCVWWQlEyC8zbcJ5aZZB6Vsc28RPNIVVRfgqa1Yiwe9h12Y6v91G
RfDVCqT+GIIVbza1UQ0XSTJbNwPv3Ly2Ze3cTEGvgWNMkzn0QLt2xPcgdYJNH0d9DgYkcb9LLcvj
iyYtWS3h8IKuhl7BGIc6lDZeuhKx/1Wjt1yyoxIpr3M4hr6LLhfozTwTFzWJ74DAVlGNT4oVygfR
hx0IDUPHHTXSpOGg7m4RdKSdDV8ybHEbaYXOGiJm2h5iVQwvgRrhM+lUbkt/R3bVtdGpQGaMobYt
v6tNwJo9btGlP9UNsV6XJBVYzMRI6nWVJdIB4uFGu0kLkiugizrAvxjUsp/bavKSmrrywwBQRchL
XMeuxAJWe+gL1/azWb9Usu5HLcZdncwIMzT8T1hNq3BW2O5R0Hqm3dxWptyYhrO2gNvPnbKZYTg9
BbWAdy77OULgpG54k+ts/AUp5bpxx/5H2jfNOgJbSxDIn2Wt+2ASCRwSNdF/AFHFylaG9H03fVI6
dwoAJa+sQ+cGpQBz3QztOrXLlUy7OzHyBAJENYFKDYm2ploBYi2pL6rRfoiNzFrhbbQZXYTl8oAz
54MEJ4lSzCuAPxdTg7VR0QEEDvIbYcN0bgKMZ01AuQbQcF8bY9cLbOOgtzUg0NQafmqBLtc2jnmP
uRLZpGz2eFHEjXqbhK57q/V2p3mOHl/M6OEldteuldiwb3ul7zGYFqUXN7n77BjgoargUVAIWMV1
IK9cN0jv56goV2r9C/OUuJvGu1G3bhJAYLWMdwP348I3pweKCor6a+RKNMP+MMr0V6ADCoUAswbd
6teW4tt1swaI6DmRtUcAftfn48G25QpV5Hs1vAZDukqS8HdIlpime1Xra9ic42OG4v4gswpA1IDk
mf3YECYqOlrCKSL1yCSM1MfDuUDMT3ggNSgprxIr/i7lpY1TIZkKlqhKFm4UcA0e6ccqmuQ6i656
FWWmTsTFmvaoRCkNjmrFElAbHYgFpu7WsSeqklpob2ZMVoUs0ktF5O2606pXeya1UGgeXdno3zzz
4nMSAGRjfqAlFXmzpUXz1symlbQsxJ+CbldEcmXwpg0uvm12nd0mafW7EenaCXpsiYfOuI1r8wpR
ydc4yzE3U/DqtaB2bd2uvs+dMH5Uq1i/HPpW/d3XWOYAkkNuTkadn+ImXUxauY5tp/PN0byzoDqt
cgV2SZLdR5ZQLpukKlDGEz80AlY0IHVEKcuy8UgCriGXtwe1btwX2y5/CYp5K83KzLUkJ/fNJrtG
4Hvr8M76mSZnr2/in4sg/WVYT7mfO83OUssHXST3MzcDYMXRm7C5QUro96zHj6L+lmv1q9PLTSe0
i8pRgXR2K3fGASh27oF3bjM1fFIdGQDjgwcxWGQx3AouAh+rSnFxH+MvVeACKq+bnZ9pJH5gDvcz
ysSzoOqJEQTyLp4VhegC9OSPgDKf5gk6Ho1hM6+edCN8sdsqfAuTTcbVi0Ad71carLIRmyWZFXc0
FoG+l99DpZpvgGtPD0YR2Zdaahae1Wo+53ebWjalaRwZB7PdN1pFGJe3sxcMVX0vSmDJup13F5Vd
7LigQSBkqSp9MzQUEkbnjZSO+8XUV/hI4JaUdBuTwMczKqxfumpTRt3PJHYrfwHNmWSOwRWRcvlq
xJb7OgRO8sDJx5JSBa0K6+97QAq+mVxxnYnwIdURPlLUcLoJrNLER1ymauZTHF3HCeB/wvzLSbFv
Jt3wBVDCyS5/FkaLgVmU1xioO/KWZ20jcufGiMddQ0jfA9qL23DyzKLQ93aEfKbrTNqfyZUxnucu
jJd6E43jgb3yey4xHaQOUiuPVZgR+TfGE3YZh1AJbLBT1aTy46pLY9pPiRHwWqo0GHqtty40UYoL
1/jJPpcrYPOi8CEbDrzUlHFgT9zVWZKnXkOhZWW6nXah163lrqo4Qc7QEYCjaqQQgjxEAtHNRb91
szIU9GCSetroSO0neVPYvDSaSwSsdtRbVGoOvpH1VMfCgRBqw1Ob7W3UiS2/rhVV3TsBdzBSV1Fy
76pTll+rbaIrD0bWwBLzgMJa6g+utdb2tcYWyr7JsMo7RFndPZdAcZnQqWqtG8qFibIZ80JvH+ci
KqmPyKre91QwsjWEIRjFZQD6f0t7LgSLy/9RwiK1o/GloXkCraBV2ZiZa4KxLqoKEbkqyJziaWQl
mt/CqWbBA4vou9GP8W9Dr2Zlw9/ORU65LNiQf+WY0aQAM9ZR0oIbd4phBKPZT2O0bSNRFZs0bco3
6LGocIOTQs14KDWqKGDs34rR4snrOmQctkNRdd90PIx+uyizPosi6W0vqYeR6gvV6e8yHO17ngH4
EuNglL+oq+gCHyM5YWlOef+xUwHuY1RXh8MVE1XxXqCMb/iGYRa3YyRYM2BVxrzPdOhVK7Uvk/BA
MTTIuNvS5iGKnA5dkyhak/mP2V5v3Z78ti4RIJsolw4+InLpuNG5e14Cu635R8tJgdyhTThDGVVb
PehjHt/0FrZMoVpxieXJdFNTzti4alX/0CEyVTtjhOywiVoFeDiofur6Skec6Q2SE+gLc5aXTQQe
itKuHMbbso/iF5DYMErmWE3JMh0tannxkUPF9qgvfihtSNQujeUMzNKpvrOOFiYXXe9COxDxAEJW
ivq33QSqgJ/k2ClLkxPDunWmUk5Gr9S5ptlA2Yn9zyuZan31jSche7PnGMxwo9eg3rVMT6+ljcjf
Kuoy0b4ZU2NRODOF4kc6FBaYcv30knVppHnpnFFKCXFowsU+wDEzaYqq5/0q0Cg23SZ4zJps/KHN
RYCu82Dpr7lBmcJPAjHX/lxmY77KCswPdrHaOSMcnSy9b6V9HVJy/ZX0xdgfBP5fF7jeBhPvpDNz
c7V2Sp06ppTK7RfHFKQDobx17pj9EOksrrRITMpanVTiM6dJK23dVAEa0iBc5X2cz8rD0MRu7vej
UVFh1xAN8RAo1p6tXtoPblDUxUbXsuEuC8A+e3mitT/0yKqeqkbmD2ZgxR1izDXBmejCajF1lAuq
MsigWKgwuLaYe47ZmbbKxz6HYwCUXoh2On2V09YtekZmW6dBtzcmJUD/vugP0rDaM6N87FmRFYHT
QysBiiIecMeNjv+TxfM8hGqj7mel0oYtoTtGDEn5vQG6sIYip63nyQp2euWKB7B+2cVIJW4jCjM4
09f50EQGCwx6SNBDA7lGH+24RZIUTklknAHRbaLU8oZkomhYKNV4Jc3onNfGx54Vvjr0kkF3Qrd2
TtvIU5RpaYr63r6inLftSOOeRp6Q9WyZnPzKtB7PtIAW6vZxk4zVZDHBzC3Cnqd4Wa1nf5HO9nsn
dYP2RWsN6xeCecDfigotZo8MDCPlPDZmCsNDYo5bl5PjhSVyiduvf8uHjUU/C42+BY+GuiYN1+OJ
7utxsGtcqvf6YFQMM7XbUi/O2a18MgqmglSEMd1D3PcUbqM1mAvOpiaZ4XbYukWaXbkFbamvv+VD
mw48DxAoUjzkqyykOI6/ZXSyWiRxIPdBbWk3NmnfrrbE8GQBJyLdCvuNwH7U/3rQT3YqTEQAu8gE
optzKnwBsAtrnMKW+zZ2aZTxotE8QvAD6Ig8cyg+m0VwWAiwgxRZsEvH35fGStOI3pH7Sc/lm9ZV
4iZ0jPbMjvhsFhF7ReCNo7fgyo5HcQKKZY1U5d4yUnGAU2lVXjbgLNh3TbnJBamkitX3mWl8h6Me
nQk+aFEQAc+HEwDN4+NhzaieG6Wx5J6OVYSQYjATYVpdqr9SjR3JoBDB6Jd21vRkinF+nqmaWkta
5KaUzlox0ZIYlzBaTY0rvQkVirm1So+y1Rba1deL/skcAaABjIEiJOnCKUpicuxGdacRPPhIxctY
TK7KLls1UsG8M54AcFZAYL8e88MtRZN7UUUDO8ryq6fEjziDCVjSFd5HdNha3JxXuUjoy0XJ94L2
79eDffaBi6EFdBZuKMs52Wq1U48xEZe6L8SMwF0ZDiiy1UrcrUc7Uu8LmHePco61X18P+8lhAsSP
fCUsaGQATlGdkeFOsIltKnddll4GJuiJIic7KHG2PDOdnwwF0AXFOYR7FmjjMgN/ARWsOQO0WevT
3nCLZl27A7xoEdr9Pi+K9AwW5LOxOLN4ZkLwBu+y/PW/xnLwi3Eg+sq92xnVD92caaQKiklels3u
GZzvJ9sEAWB0fgD4I7TknlyCxPCR0Zo9l2BpWSGJdoZ+rpOnFyHL6RDEUcb7etE+uZagUKPLyIO2
SMuejNjyTE/qcgOmQYlpo4GJNt1ccf/1KJ9dEMhlAaXUufnAl5ygQwelBGau8WEpQosvkt17gCVF
q72LSv1ZsQb1Oo+hCYOILe5cHtNLmrvWrykHhejpIp6ugiCe1n0cAKagZBhu6TvPZ1b6s7lA947o
HxYO8JeTH9nGRVk1hiL3BsC0VSuxNe/6rj+zdz8bZRHWZRIWmOypNMwYzu40NO68D6Sjb/OYLkmt
heewxZ/tWgxZuHT4HEThTrDcEf4VwRA0cj/bUtnpuTFuZjoypP2AS94X9/+L7v/n4mHwP7sebd5e
35pf3dvrfzx0/KH9j/LPf1zHL01ZvJ0o8S//nH8L8Vviv9QFxy+IoyiHL3pK41vb/d//hM/zXwvD
BlYBxBZuAE7iv92QNPW/sOREhgl6HdJI77FRW/ZdxN/FX7EQuIC5pYOQQ5ntn+jwHz8cC8SO3QKz
DloDStMf6EuxoIHpQmGi2BH7mtOtwxQ2skr3ieJn6D7+NVu3/woP/jYtOj4I/x5tgWCCO+HAnSrC
SgoEwDuG9LpUhl3TC6xczgjvfBhhAdeD4rMWPWvgrCeHAJpGXfVFblyLAOe/KB9z3+UpPnOFfpg1
4Hgua8rNBmaWEsXxA5E7tjKYTtYtDKQK/r5prEEf9NuxR3KnRqXLd2rNOPNSnGR7zB4YXf4H5MYy
sjjVtO1iZLNLxwV2if7olRYUfyp7zlZp6Tr7phjnVYPaxx66Kf53sgLYWkXO5Bc0NM/cZ+/I/v8O
/v79S9h+gLqRJ0fM+Pj7UVoaFbcTzXVXxM6mXBRBAtFo35XUDpH07sK1m+nGxohFsMI0xfbC3Kbv
6QzlqlYHbQ/pJEWaSKSXthnY3hDrYl2A9NxBsP9eFkYJMGDEL7vuMTLPFwmUGBGGSwv4+P3i70cM
RwDn14FjXak8nHdfb9NTx8N/zTSoS6AF6IaRLBx/X4a3ihIWAFxrkG4bYY7PpYMYHyfYXgGeDzdQ
LMRdX86OlyNYcGOyI3x1qIMDxXlzpekxfT0d9ZreIRmvjfk2yFP80bEp9uty6PZf/97jGGJZDlDG
BGBse0DpyHYf/9y8mOc+54a5JnG0tqONeuKEP4XfiBGJ/kb8M+b0Mh6h2JIIO0v29kEezMzICGVq
xNeIt/qyiJE1PkdReCeCHm+x4zFOjpjosBeqTBFft+v8Rg6euWn9bBWuFZ994aESsNavmguaVN65
3f1xNikicdIWSBn/Oa1lVCrt0UmaoAK6jS2jq7iwPUpZlzPyXV+vm+CC/6uw8K+JhKotuM7xCkYF
/Xjh9C5KgYXr8XW3sbbxffLoHoor64L9rn1ProAzbYur6aBv7U21aZ/CN/favbupbsq9fkD1AMU8
8w8QweAQ/+t9/x9B2MuGOZ38v3/XyYZKsUyJ61TG12K8JDteV0hWKU23DUa5Sai/RbmDlMQZ5umH
q9uBgIZrIL40EBTxpD6eDEMqAFJ72lKYEP8xUvpoQXkui/iwtu9j4JxMzYEzc+pzAIajUtGxmK6t
OoEgDzSKivZg3E7p29dL+/GyPhlpWfq/cogkiZLAahhJeEBQLsxdsnoxfeBkh+rMY/RhsRgJLQi4
Fbzk1IXE8UjhnKuZFTBSQmtZBONmRKRHm38N8pl69DoDplTbZ0S5l415tEHexzRJV1BrBRh9kiEZ
mRQB3YHp2s0KL9FTWtPO2o6uHfehhbdn1mee9XPjLev612ySp4Mj0RgPyRCUP8rrAdmdUPtjdcE+
dKtrPT0z4GebkcAM3CWh0fKH4wFVHcBWbZX0SMdo2o+ao/vgCc9RSz8snQsLl61IOViDkXua1IZZ
2WcjleIbe6g9RF+RFHZWrgKEKwKtiFSJU0b7ifzn6835YTbfhyXyI+bTKYic7E0an8JACq6+Udz4
TlXSTRdwj9vtutbLn26WAvE8J5f2yZcaS6Ho3YUGYN3JkOCmNWS1+NK60NZlHuypJmxa095ItfED
Pb/rzeKidfdff+iH4w6TBL4PfHaqfTqDH69iHjcuXCZrvolxqpwNzOGarZ0AtaqKl69HOkl3IUAi
5EC5VBB+wlP/8CaiR90YEeY318a1cjAuxpv0AoMH/ZH+G+hQbVutC3DQYJhoJ51ZztNo9F9DL4Nq
iyboqZDJVAJwcVtTXNN3A4w0r0wccOfYQIoFlDEjfv2pnw7H44/MKfUKbpzjSXWHMRZTqIhrKhRg
3m5RF97SUL+MxTrV6zMVptNz+P5tfw12soJWDNkvrt4Hu3QUMC/3X3/Mx38+RRd7+ReH3IBTc/wx
ul0BBlEt5boeg37dl0DN51lxvK9HOU7Nl81BR5OAnf9SwvqQmhtag4oIwrY3BYWrTVG3P2mdZbtk
jv+ZHMX7SIxCAE7yyL1yqv5ZGiC3ZSSRZ2qT+DoyCgf9JzGe2QKn54pbHwVJWsBkJARKp1SwUEOR
wlTm4hApwtpmkSMe5VBpv+Nocre1mv38evpO7yuGo66BFcLiSLNwL48XyWiGJEL6qTkkE75EUXQY
QVOrs7aaW/1hBKjWD2eO8ycfSJr6vlzk5URoxyNWdSSBVg/tQQgI6J027s0QGbA8tC8xkj6zBz/s
Dj6POBMrIKqNiw3F8WBtWRbhFDTtoeM6RjBx9oCCXuSu+Y+0g9kbPDYCgieGKPyHp/t4HHQf8MwS
bXvos/Iy7i9z1d1+vVAfTtPJCCenae4QdaEi3B5AG/pSPaCWd2bnfTJXLq7mbGPKikgWLO/MX4FA
VQ62jnJ0e7AJ3hT1Qm/3Cp3lrz9DW5b37/Dmfab+e5TTgl2uATxyU0YxnqqDrXryOS19pfXcu/gF
vG4GCplm9plPWybnq0FPavg2CkBlXjJo3ACMhFO0Rh0garyznOxPjtPSqaVpTAWKzvHpfnOVGu1M
9lsJTteaylsjwLI3SQHnUlrHgQ7bhuH16yk9ff+XGaU/jdfVwr/V3/Uh/lq3KAR8Dlu0OTizr0Pr
vBHJrhVehfZ85Lf95uvRPiTwy3CLpRTUWFJU0zgJNywZIBdhmg0LaO6q21B67kZcysv0GgXIbboH
fXQhfyqvIyS7t/L569E/OwV/D35yecDggIg+MDgkGuwhblMURr8e4bMVpKXoLLcwb/6H+lNQjsOQ
MwLvCRIsxTrNDbToMFdODHlDK+5nWcRnLuFPDgW+VPrSfYbSvGh1Hx89CnqOPghlPACrWmVyuIXj
edVq7UorDR+2AqVDY9OkPyc1XVul640jRt3FmYju4/k3l94FwArCVzKPZe7/2kdKgyqujVvdQdMK
H/TMqpv2pntms372qbw4uKM6FuEBZdHjUerGmWKmfj5o6IFmHtbjBj6ZL8736Wb06t/Dt+apOOfI
8PHJ4cv+GvNk18CFr4tgDPmyIkTIdAMX0oNex/G//XrzvPfVjy8a7K91yitEqmyeU4cEMLxUNCtN
HnIuGvhQi27ySn+1f4LpL2CZXYknaa+/HvTjmTgec1nXv9YtQHYjTNVZgu7SVur0XKHg+PUI73nu
V5918rwJmCZRZqjyICgVicv6GgjSevDJFy+VvbKK99A6tvOIwKYX75tt/ifauo9OceZonvvQkyew
BW5KkjDJgxvFF/q0s63qTGr6HmB/+NClRIIQ2MICPzmIGECnvYCLdJgvUGC1tuW36HVo9vDhnMYb
t9mD83CDSdad+gLfR7lT7pKb5lv6CJRzbXnBZX8mrPhQ6qB1QUFl0e4GibRgKo7XFowcvCMzVw/p
N6oOi4AnuDSvfxA4Uv84l9J9ejb/Hu1kmdMq1ztbXUb7M7wiKGTWW7dF9MADccPbDBt33pXxJjiT
iLyL5nyY9b++8mRhReQYvRgZN/8T35ubaGOs0r11a19GD/FVdClrT32ezhzVj/f8MrMLsovQF9jK
SbSjUjVHB5Yx1T+GfZUOuxye/gOPtTgz0HvEfvp14H0w4GFXIXV/cvv0NSyRsbHmw/S928S/7Ef5
4l6W92noxZf/j73zWJIbS9L1q1yb9UUbtNgCCJUiIjWTuYFRQmuNp58P7LlNJiInYOze3kWVlVlV
0ePgKD/uvwBUXbk1fGYWW+uYr+3+8s79aMvQD8JFir4GdkOLGdUEz0IhwxtPk6zbg+DI8NgvR/gg
H+BR9EeIxeQZalIYIP/Hk3iluZ07bMefxU12I+/qq+wQHdQdwsLqRjlijRsWdrsSfm2Ai4RrxOVh
1kmdTsmUCHC5hG3ZJvq/EwQS9Jy2UvVYmquaiWlCTGunk6CyHfrYqcuVvOajuxcp039FWAwDomIp
FAnnTl29YHdwnYzGvkzFldXwwT1IpQh/OLIbqozq4nQLw3bCr4JjvLWO1rht+09VtkFQ7vKKmCd8
sd6xgULjiY4IIpELiYj/OyFVnUejNx2hOx9HH7jZcxY09yP8F0FdufvOc985WwJHQq8QGNLy3YWz
IPhcK9OOqNg6Uhc8D9ZBDK8tD9p4OthVk7kTKuiXB/jBOakDBCJ3YcZANix7C+UI1Toq2/ZYttK+
mIAFWMbWM4WfrQBCoNmkjY7odbbtqq+dbAK9l3np/J3h3/zkpIUGWhExO2RdgKm9vxp00OZgesXh
GHp0UOTR2FL7L+HE1k94D6y1Lc4zGwOoFY0U/q7M7bDF2imCuBbQu/BPEL1je2jUTS74hybJDmbi
7XDLcUYvehNl5Hf9hw5Vl8L6O2VCRkzzSMKNei5W0Ns3F6mj10W0Q33VOoalyR5UCzonWulv1dgP
VxrCZ/txDoV0izl/Z57Di/2oZOXQhyTrR0+bNFjPcCzF2jPtKK/jv13CvLSpKGHZRFMd1OniekiG
RgxbXxwheU22SCdoCH6Ew/OkRTdiCldNOgXNSovhbNfMIed3PtM5d8gWR7ZaKnIFkGA81SVC3lq2
HyzJDVXljgqKM8rNYayn3dS3K/nb/NHeHQxz1R+Hb3zodDbsMvVH3d1IBquvTp1cys4odN21lXjT
ZggC2Y4i8RgOunTo9DHfrmzYeWWcRaa4IbFl6T0vwRF0vOAVon9A5HiXh8Zeg90q4O1qI73/lcbO
BgcUuL0uC28HNUiy9W4N+PvB6PmmXB8INfKyFJfzXFfDGBhldYonQewAgcB7ghJZOPST6++6qPkc
V4V010nVWhVbnjfnYvzUBti+HFs87ZZgdiCDYhsnbXWqNAHrFgtntV1uxNZJM/LsFhD2eG1YwXQ9
VmPqFG0V2X0zSS7joGhhoFnQj8GnEYamO1VQZASvg/Yk6dM2hFWC1mSLYUKlw3gpsL64PHdnFzyA
Oi4rQJ5zbYNV+/6Y86ZsCiqclk5hb7WbPo1CdxB0a2VHLGwh57NlPlBmWDZNBqIsZgcZ8WnILCpE
UWSRJsFI3Oha+xrHkXTdmX3oqtN072f41SKiY24is1pTB/5ooEgBqsBfdDqoy6tsCjMPIw+xPuld
0R6mKsm2Azjulc95vvUpiM6bAEjeXKhcjtMCsmB6Sn2qa10FDTmlX3ovQ94Af8jHOAGtDVg8hCOe
9Me8VJOHy7P50SZgHyLByrEzNwXez2al9mXTpnp96iNV3elZqbj4Mim7gmachDnBFj8k6nOqMDqX
A89/8GIHcJyDhJQJzWwvlpGJlUvgxb1+jNGytVtLQXO27lvHY907iDPhmRBb3/4yJrLGyHcAHOTC
RG5s8a1TulpSYPgKu+6rINyGvYe3iOhKyUvvrwkanl1Yi1iL8c3yOUJbePLJwk4oNlVY6/V1juHH
vzOkudOIits5+SaffBORIVU+qZqt//BnETlbum0/XY7y8WB+R1msEh3qbiNGZE0dcgV5bqAAcxX4
08rj+mwt8skgnCCVxtkyl1Dfr0XeRrEnTrF86qutPu1HBaY4O38j5XfNsLL8zjJvipbwd3hyAiJV
uf3ex0KgLBETY2BEr6mOmMNmePGVw+Wvdra15xjqr4bs7GK47FVKUJbrhg93AjsO+H/W8kBdxwRT
Mqm140m5aNdoUGeV714OfJ4bvo+8hJdQHGqlySpF3kft7Hga7smTHGH6VqXhQy4aO9C/rqwLm2Z6
s1oR7ydlha41f79323v+BbOWs6KjpXiW0XC7mxiIFNIJZc2tIfibwPqE5swGF6zGV1Y2wXn+P0eb
T2mgguT/y/dgRXJqBGEpnZJBcntD3xVRsqkD2e2b6EUdXr1Efg3yR60v3F6I7amtDlD8VpKaj5bU
rE7JcKFegGZ9v6SyVMrjKJClkwa3vK7flBRBjPq7WK/xUT5aV+A0yN04sMBxz8nVH/XFKbbQ+qoq
6aQ8wuRsq7cyvM6/J95DqZ6A+FxeSx+NCqisxHuGW5jW5PtgoSiNdRxLyinrzAdjEq/7Ib5tqvS1
io2V/fLBKQNG43eoxZ7Eo2QIrUFW6NXID/4sQ9EM18PQr+yOj5bm/GgBpEwmwzd8P6IyrVo1kiZO
5kiNHR+5Ea/D5q9R2xclRnRDx0/k8jc8L8nwNiXLw7NcZ3XyCn8fskizNoylsjmJaH28JiMuX12V
TleKHIyOn6bVgePwRyLGxsaI1XzTZ+2mC7ob1LNzWENcVV6YulMelrdjMgW3yFN9y6UExqtWr/kv
nBf/sDUH3AEljuk+F+fX4l6WvCbB5UzrEDwxs8+l1RSbvEE9za84klVS0etOtgSkMRpxkxhFtxnL
aSabI4GF9wTM1DYV7DzBu+HylzyfO0hfvM4scdYwBbj4/kNWXA99kUJFrzsTH6wmuokqGFmdhuKF
ogvXaCQUm8shfwFg3x9lVNPo5YE25QXKM+l9TCuQmx7FM+8E78t48802+N7HTfI49q3g21Ti+7cB
36XcmaY0/Zy3IfI9TSTElIXp3zwOpRkeTaSYajsHTVrZuOVGz3ES4cRWihIaG5IBLlhAsehNCaWp
QAEqNRG+8mT5PgoaVOjEQJ6u+qjR7tVCRjyr8hPkySw5CSJHtGLvyVRjgT94kKfMgXxTH6GjUs6U
pDD+TPV8xO3SFIw3NZL7e3wkY2SYirb/OtY6nV0M99InkbI2eN1E714Aj6Rf+76tOjsrU/809LQz
VnbE8lShJQugYibQzoV02EDvv6mI5g7IEb08cXRjqbeZJTwVVD6kfnd59pZnyjLQYrP3eM/VSkmg
1hTdRugcMzlZELYvR5l/7p9LZBllsUQy6jy4OxNFE8HQlsEmh1xzOcTyi1EgoHbHHQfjWCZdXpR7
VFOQmkyKulOSRkekTQ9diNKXVWFal8ZU1y5HWw6IVitIR3YZjgnw+pa+2FEGhK2AWXkKAyo70MFq
tAHB+1+OcnaRUV6lwML7Co1lvHUXn63T9aGThBCQRtBtKkwH7a4xHpqy32KMidcddpyWmaE7EP/l
quCdRWB9zktorZ49/c1eH5q8THlcqrqdV5k90zA7c2V4y7X3KwrdecobfE6uz/eLnPccIDYF2ZlO
QDO9PZlSaOcgeC5/xPOpYix/RFmscEjFzSihS3nSoyTbpJb3id5Dv70cZOFpwX0wf7H5iUgknlDL
GnKL76kYmBHvxAZJmcg4lTna6c0P+rhOPBWbSFf3Bfp5fTjh2yqOSGIOA/+m3+PivrIVzpcNuQ/d
Y9pv/C7aRe+/65gmbT6oXnA3CImTWfpVnBfIUgGRkhvH09Rt2dzXsrWyJc6uHsgvkPB1g3IrFXuo
SO+yLnW01JHWUXiHsI5mbcPhSpscXz2kny5/6vP55Gqj+DGjwucC72I+1bSqkVkVwrtEQtZLnHRa
45q8Vvo7q6/wwuL5I//iJ/3CHL4fjq8nRpj4Mjcp0ng2sooSKJ9+3HaSaou9ISK7gpptn9Zf6pEX
S5gXa8C65UD5Bb8aH2R8IhWwpd8Q/rRlm2VSc+qAXiPkmGJG2aT5SlK5FmVxxkhCDL4ZxcQTvtQn
LQXgb8DIWVkbHwVBt/bXN6VmvLTNGTDJTgZquCcFBVa0mcSseBYmaU1RfHkHzF+My1KjbyCSUC6X
IEppppljfMkmNLItNOjKTQOhcuXBDLdlXZYrB9jZsEixUA0g5UHeY+7qvF8jSqFGWqZI5cnXO47m
n6X2fHmtz2t5cW8SALQyC4HzeLmTyc31XOy08pTgnmuF5DG0iIKX/yzI4uYcKoRPOokgIVqGUfmp
nx5L7DAvB/n4U/0eyeJ0yGKt8sWQDEDK33pglCEaYpcjLE89cox330p5PxkpQqrFECjlKS+d4ZDW
tspGRRGstT2Y72vNrLWZmcf7xxsT6w0T1S0+Wqo8SXFh5/01BYyVj7Y8UpdDmn/EH0GkQhmzaJ7+
4hvjmVDDsgeDF/pKmLW5WRwBZtq1DZSk8jR2XxUAh+HaE2HtY83j/GMcCsqOqjAgXGtSyxfSO0N7
ksyfl6d/LcZiL+KMmoZRQgx/BA9sflHSF61dYSWtxZiX4B/jCFHVN6aOJRalUM0koFnJJ6zSVxby
ynQsAaf9VEd1gTTkCTUw1LGwhEWV8/LHOjso3++VJXwvqRlEUcrlCTnafWn00BJOvVxslOLr5UAf
rmDoAcg0QPigkvj+i4mNFwB+ZNvztNiY9Gq0/s0YlY1hPXjaSkvkw9n5I9b87/+YHTOEfpnl81Om
spzWuJFQj0kD9/KA1oIs9koliGHSy/M51iEBoexFU3Ckf+f5Bzfg92dbbJimj62q/hVFDpwCNb9a
kNHPC9F4//slDYCS9gaFSJrlS4sVXZArqxZEDn+9cFQUwHgv29mwEuWDs5liEmgiHrQqz6VFRlq2
deQVVV2eEOAUARoWuAHbsmT3uDUIjrn23PxgkghHRg4mjqLEWQuuRCsIWjLLu/w8UbqKldiGB3t5
JZwVVX89av+Islxvg5YkFIPKE+Lt88vlWNzF99Foi3iBd3b5bboN7uW1h+eHQ9OAUJCd0tFYspFj
zMIE7H2YLwvBaa//obdIJSbZSnn6wzB/1B8W17VhUiGnE0HiEX0ZwHolwjFuv1/+gB8cQu9qHIsL
W8bbpNEEYkReshXVe5zY6ybcTWmycqB+PFN/jGaxndAH7bum5rjrETaQaefh6j7cVr38mie+q+Qm
XTw0GHX5QTMKJ7Giq85Qdp28prayNuLFHWXkMWXVfj6hogapS9lVGtjrs3wuuqyXP+7Zg3RZclnc
VZIZ5xIUlfJUB8i3uhlGIk/1g7GPnxFUVFKXPlieOvnWS1e+9gfX15/TujRFizFvifs5sBQlboOB
STfer4xtPi4WafG7EMuMtc0omczVMcQOrNcWe+uveLDEDZwz1/K3mEJdDrgyb0tdHl+S8tECCnFS
0E6Px1sEnICXZtsGzczLkVb23RJ6GWL7ahghkUK53KjhVRl3Wyl++c+CLC7lNMU9p/41Q9mw19pr
JagP4pon+Ac3/7s5WpyOnlDLGGIwR3iY7CQMaSbd38htbwvxsZL83eUhfXjB/N7hyxq0VFShoM3f
DSdyZ8ARps53xZS7lvpsNOx5mMKttvamWVsWi2Olm/5fUHDsHCunoH82sf6pV8gW86lwvtrpmUHs
nhnW88/4I6+xIO5lbUN63mT5NtbQ5zdKBInRv7SKLXW6Yzt9uvw1P46IRhHvaP5arvecPl2ZIt55
MgrL9aLopshGJ0OeFx3Gh9iyECheAxudAcf/eV79jrm4DRo/tHo94C2doZzfK69DZSCT3DlTH27z
HOEFfC2sjVJfKask1rN5hO0JMhHHdTpPlJbk9x84yA09qWVBOzbFZwX/ywZWbq7lLtj6zV9+2EWk
xSAtCz3sPvX1YyXeeaV4mAX5poinahM+N4Xh0l7YXo74q7TybvUsQi42uzLqvS55hFR3rnxVv6Cb
Ts9sQEWltgGS2Mbe36QOHZkX7WrUH/CVjK5Dd62fcdbhQ6oNc3kT/RSM3uEMLTNAIZuSbuJnhC/1
l/5n5VaH+qF69O+Nh2KTfGkP7WN+R3BaaO5q+/vDCf4j+OK+QAZ88nSZ4PptT8kc/RAJ9xlHqZ3u
unbTu2GXPKM2OPxYkw85X9XzsGfsLcAaUs4lLDNGbN3Eo0k/DpXbdbYVuGPjVsIGMT6vsTVXvtVX
ltjZubuIuLj3xWQclTgnYjla93L2JE3hZvA7t/JepmBtWs+uq/fBlu1G0cJABvNi1jMsMLPamEbp
Dpa4crivRVlMXyJMmVfFDCmvt35UcYP4di59u7xRzs68xVAWh0APMllJ9XmBBulObnKeWtZeqYZN
lSLWg8a0CWHxcsgPlyWIcxYGoi/0Tt+fO2Y5VfTFPO2YmJ6dJoOjxa6QXAVrJK+Pv9/vOIsjIEwS
uZsmUztiXmeHyrEQd3K58mBYG8v8G/64pPo8maQ6tzhD86ckxVXCEGwTglWmrRxo54ntr4n6PZr5
l/wRCZdDJa/plx0R1RbvrW/NYyba4Y18SL623/pXxDPMFGXvv03MFlEXd32vDYNY0Qc/ZvUmqHo7
njo8mp4vL4i1iVq8DxSEAKNC4yLCz2djhuE2Sn+gO7+5HOV/OZR+f8HFESGIwHAsmXVXZ5tOPQmF
Y30xv/PywbxLdNtwqxcrO/jy6pDFxemPw12p8BTQjmW+U6zrxHiqIRzEaziStTCLg2IaCzVIfCZJ
8wtHNnxQwK/Z4Mq4Llz+hGfp5rvVcNbrEqFhRcrIRBV4ovg259FMDN+hWSKitZ47l6OtDWtxTuBC
Juaxyddr1G+erl4V5Vde/06Pl93lQOcPZVBMaGhTetLhDZ0xs1PEkLO6HrTjAH8v6pz0YUCjzA4x
q3J1+zHZrTHp5qNnkZ0AboC/Dx+ERveS7qWOwMgresNHS9mMBYL77N3LY/pgTxFh7hNyAyO5uFjs
FlhxRRCIIM5eZzgO1NsxR5TPiLW1q3cl1DLHEfAwUwNIRsdUj5ys3KB16ijhz/9oPEucg2kmIh4x
OuORcxurMlevC1yT1lb42lgW16EcgWtSOsZiGL2j0ngQwy95t0aQ+XjBAXShpTsTDZflLN2a0gyp
Z+0oPaZH76UcUIrgNa+62kgbwq6waW1spHL+nW/4O+rinM2nUcyVgaj5DE16arRXfU2G76O8m3X3
O8Zi3c0EqMnIJ+0IUu1Gk211kz0ax8CtHpOt6dZu9zP6ou3w7tzKX8XGtj7nX/P9fzTMJcpV9YBX
SOWoHfEA5H1quTxNk/z5cpCPd/C/xrkUNs+l0oszj3H2wssYfJmaz3/35+P6DRIR8CrYCnAw+rxQ
/7ju41L0mtAv27s6mhIXsuAPYRDXeIZnfJP5cJhxh2jBAUM8g6KYAAalpJa6u1jIxAEvPU94M82q
e43Hqf2sylmJxYreVp8ivEkArgVoBLtYd3Vu3PrDS9hLQMuRpe7fJL3QBgcIho+hGmzWT0oRYrAz
UKwe7RSBrcxOhboRYNuXzUoOu8z951GA9JUNthPAj6WYh9UqReOrSXMXyMn01GVlZ0c4IFLJNAIn
kzDXBJu7speWefOvmAiHcF/gvwDE+P38KLjo5KWlNHec5d0PqY96BwQshg89opNaoUyfY7F7HhTt
cHldfDBWjOFnpUvwEeBNFkltZEkN3X6xv0MQ6L4PwmwbYPfh9i09BSTMgp2cGj/+PiRfllWIOiMv
ukV6MSZgKvtJ6+8wggnswOt+CGwqVRGfGmW69dqk+8uLn287T+W/Ai4O4UhDiLdUjP6O/kmw6RPh
yUr13pZH6Fh17f3lc4RoDAqNUx2UOMr4izRDMgs98sWhv7O8QHbisYoedIwQ88TwvtdVt6Zbssxq
5nBoHIHQJh4oisUhzAUj64mf9XeagTKQMraN6yME56Q5plxCXporOehZ2guNDigdSFVQbbSHlnAz
X9PqIhBM5S4xfoaK/6Ch4RkX6j4Wyd082R008xqDoNuoLG7UaK0gf7ZPQNHR+EJFBIwK2s+Lc8yq
TE2IYNrdKWP0Nqi1fxhFv8EPqXmxCqXEKjXAT6lYU2E6ozow6ndx52n44/zsPRwpx0Fh1JH0aRjV
baAp170gw0kt7CmfXYl1u6q9Q4QVqR0PCmScbOWMWN4RWGwg+wCOxYR4j5bWYqqrxBSFcDL0Oy0W
TRe/1szG7mGtNfZhFBYNJUuV9PXXl/hjpBKzW800tbtE8MpdlioJSR4cjsuHwJm43yysS9cPNii6
25q4ZOEYZq60eSuE98Ogt89yauIK5fWeiA2al2FYmGb6lwzD1RDP6DwY8AloTMnBEq548lHJvBer
cNhFePf5dR5v8ZMsrya8uf95Ffx/Vfb/+gWz+t9l2Y8/ii8JeutZEzbj4Tsa6fNy+6f8umn+g7ca
2wGEIjyYX1pJ/5RfN9FYh1g8i+XxN94L/D//I7+uiP+A1wG6E64SGDYIyP/1f/5Hfl3W/6GoJCfU
jWfoGUfn38iv81PeX2oCDy52x8yCeL9JIyEd/aaPqr2RaNV9nZY0EwIvPVSWNG00U0C/Rc4TXPea
LpVsWh2WtZOrWthFvtE+5LFASV7MSyQtU28fBmO4gdPY/kzTUHdjbYy/9krb7c3YmD2/oqj7kQSh
thGbNHHyvpVdw8/7bcoFvxN1NXgsvag+BnmHMXuQlbEDsi8ngeyHWzP1/Ec0Q6cNFvbij7jPLTdS
x6qyK8gZeywQ43tLxJs273rxaSoi1MBB4NI1SE3poFuN+dqBeD9EAAK/TtoQfa7jdkjcUijLrU6/
CEZSal4LkhSJti/G5i1mvNhZ1lnsmpWQXfWDYRxUvMAPZRoYD7Pt31EJ+vJTKeceiNvein1AM1Jm
uFKjKtuhLPMfYZQN96UcqFT12kD4bPTUZGGYeMWxDMfyVgdjt4nCVLtr0O42c9G/ruGjHJtUG/aY
AY8PXVQkr/Aj/ecwLnU8KSILJowljvgIovT51uVNc52mghSw39MQa8a4HDYiSgy7OFGbmzaUi7dB
63tbG/X6p9KWwhGb6PZ7PDXiTVRbQ+2Evoan+oD/rN3GCKOXuOR+GnRwu1U9KVfjUOAgPJuRJ/Zo
RLLqloFaffKw88YuHPj4t6Ic02+5nGaHqamL7zHZFw7pQofqcNdHdpaJo1vDr9/Wilpt8Kt9lDIz
3SkNlo0W/uVIFdhlnH8aEmmv4/q60VXfssMYL9OpaKMHX8zuC9XCX/wpKzDwwdzK2EDDTXdGTE9d
8C1Xj+Nt6QfqPpCao8KF0k6QvXzo/Q85gv97L+oVLvefPiDiXaiEiYM7emkLSrvJoumrPtZ7yUp3
MN0r19CgdXcxfRiK9l2rPtSZGnK+JtPeiwUIc/4GI9wvGLUjPWreyVh+/ZyB+Y4hDcpgS4gUfe/l
1nMzU/pZFF3/QlqHri0EGogcfodIUGdjaPlFQTphbyXBp97CkbZWqvi6Mk13qL/qMk6VSE46jWDt
jN4QHMy3bVF+0yR+VhxPGy8QDmEc7QzByt7kcdC2ZvogqV2xzQT4jHj7JeJTq0RunkJLak39gOeo
HYeGg2U4bNSsu5dEExRA2t/1iofPZdPu/DrZy0H2rURRH2XqdJNiMKtnw0HRosAJwkl3slHFPcXE
+R3sjoq7z1VghK6fa5/N0P8OrAsUVAUqVdZ+hFy8cej1dtoXhSsZDU8ZrBJtdQhM20CxySWzxOTQ
v0EtNLDrWGLQ/Z0RWJtgfvyTVdlShViNCjlyCox7cFbVc2kJBaQwqAdVG+1q/MmPaPOjDZC5qV5E
bjPRUDGs3k3aBJyPiKWTYUb7ghcCLoNq5jZh+kkUU6dW0nKbtzi/J4UGXFxNHmVEv9vkGdN3Ebw6
bqcVTka2wv6UE+DeYSPBBJea/GqIcaYQRuXAa0C0K3bdk4GAyV0/iSyQ4YeOz9GVaXjPArofd+0g
MHTQRgUeuVtLSN2GMzY2cHtMW+oNrfKYlYKTV/69aeDHGvLSvB8r3/iZNZNnB6O3abt0cLUqVo6G
On0xvELk8i/wp1bHokntILeqEDV0TXe9QU3v9apqvwwqkyYNWXXqVc3fCU0RUbwpMGDHVqi5LpBe
cBFM9YDpY2puC9MkPeedWLgBR+y1FTC/EDO/jf2kfBHyPvw2BVb2Q0lF5Y4+vnoISwghnpVrtGBU
jBX7/kVrBLzgdE/ba4L0kuTlrFtXsNwirLVMjS68jqzF1RQXEu5cA4hZPVb1n+agXFc+Cn7AA1Rn
MsV8U7fNG50dtxkz3KeFabiW8K69ynDi3SSDCiOpqY+mQr21STv1qbCK9l5Wh+ssM4q7cOi+tJEU
32UKRuBGJ9aBbeQYIxh6+s3LPeNbwhsaLkSbqUcrYqvGnozvZRNU0FqkcBw2phDl9wMw2PniGsHy
1k9C341Y3Ev3qS99m9SpIaUNpa0W6PJTJxSdm+aS6KMMPg0cZ/Fwk8hmcO0Fk/HaDOUjKkW9ZOdG
432Z3YSdAn92p4v63eDDlssDDE25PjhS/RSfgcnkzrGkZJ/Gw2gPYBkwWVNcya/V3g2HWoNVEaAr
5HiBXn0tdJxmtQQwcNOpOIwlZn80ciFDniKqsOJQpx6dBo6xxFVDGkx23LdK7sass6q6lcKm4Q/q
eKYnmN51lu9aUanZOEY6Hc5oCjI9x7Z5TYoq/ZpXheJEsSptxHLwNrg4aZtGz9jfaWPj/xlvmYqU
y3gGdQuQjNVI2DOJTH08bvJAFk7VwEBtUZkBNEZkl6aSvXlSPGUubGJ0t4be+hQFsWLS+zK4GqyQ
fo4pILYKZhBTzqzK4Tp21JWKaoMuyZ2v+YpjWrOVt+c0fpLtsFFt3a7RDGfgRVXq9XYyK6ixjdsP
6k9THAybny9tAr32+Drdc5/3XNJTadyGgkIvh61k4tcs2F5aXRUK5OSQZOwa9H9nj2ksO3o9jU6l
cXFgvA42Ov0c56W3zeXvgtF0m9S3vuB17Kh6ph1yVWcOIfalcXlj5obhpIqQuEPS/+iGHkvzSkCn
Mmz6jdxz+nWqGNq0reW9ItAzj4fQ0Y3xyox7vLp9IKaS4Kql7tS6HG97r7AcRfFpT2riFQrFbhAm
h6zoXsRReBv0MsNT2tCckJzheux6fNMn5SeA+dPkt4mbKf2VIqh7K45ugRbZzVCndjENpY3J6jcj
xts6HKcGzIfqhBr/IPVKuTGU+uco0l0eTrpWfe5S5W5Q/XGXK0J51Yk4sUCUBLiU/mhAmkE6dzmL
Qif3yzeSnOa6bSzGUWANayEC6U5Kf9t2Wnzvt9fi6Al2Wg4I3QTFtYF/CWU+W5fq1tHL21pXutew
a/fK8CC1qei03jfq6/KNL+mbZjABfjWxGwiZo9YNbMtg24mG4yfdtm6yTwF4FifM0hdJS9Gax7JU
vjNb9TYhoxdrXbyKSsmymRZXC4IvoTibUqu6kze4ZsfKdK/p/s0Y5sc6Me66psvwoFD3HWf0XpOT
T5MQW1tzaA5aXN+aoS51+7DxjSuVBnyptsGh422GabJ/ZWTBS50I6mM2mT/lfLQTbIbNoHSyJn4t
Bmyu/cD7ZhnTtBHTm7gfqOMl3Vd9Cu+V3sNUL2WxCnFvt2r6huZKdFOWmkM9gZe1NN0HtGyMJJbw
tFFcyoqvY2qGp6JVK3f+TJocJVs91cpbVRXUY6w/YuT8Yg7ZQRP6TVmGyYPSDj8xbcW9OEcMoasx
J+tNtfouhNp17WPm0HrZcxeKTz36ZraY1jesWbCuU/pqWiG2xkVvOuPsVSCWMbJTec+VNwH30KY7
U88kW8tR8WmSKLMtITadKk0+G0kPfrVyfF2tt5LWy7Y0stPQHxW8nZYGCC5RIdnEWXTss/wmLUhq
2yF7aH19XzSBMwjmk9KiJCBJevDYSvE+wjaBHCNz6zBnR+ej04bfI1O7axVx1/s6qrX4qPd9ip/0
aN1IxbRT1dLVpfZO95NrxHtvsc1OcFn3JVgwWbcv4sbMXRjAGKRTivNnL19fLpkMHRvmQovcrke6
TRtiY2t13yJ21RZo52TLQxbsNL09VLA1edeMPzj4hdS/HslFD+04Xsm+RE417VNy05BrBaIcjXlJ
LB6x/hOoKIj6sxArV2gnajdikV9bRjnZSfQAnnV0JTXZJ1aJerJ5HQniU0XKI5fK17KreCk02qmr
OUQLeOPyJJ08LSbDjfIb7qTZu+hFGKbSAUx/5XOIw2Xa5RgsB0kSOGYEOV46haZ8qPXxPotQoKbS
4NV2K7NZ5SkilSuusYR/VMXG2tR18CbUFLMmze56+pMWcBMh5Jyuiie97tMSILaVHfHv1j97Q2Fr
kcgzrOu/smC5h8cq2IW4PwhBW2+5QH9qWt84XI83CNU3fGz/CKPDsE3xlWTKC/i1mhuFLYmPJfYb
o6LbERrHPJMljtU8ful0jYVJF5AzKWI5TIlq6znqHt24zTOhPFjV94p6oztKTHUYTI8Gd4vjeS+C
1F2B0FL3afKkDAWJayLkjiRys+jwbr04wfYmlgO392EcZugIfsvicHhrdYTXhKtQaAZXAXyIr+EN
Lmo1tEyw+6NsCrx7SxKgRk3cIDL7rdFUOyvOn4VB3/dYXsetEHMWdNNBiVVHKNVdVvjPWT2nIVa5
ndVLDmauRU6jeKzuqnlMeyVgi5Um37OVt5Gu32exEtly2JzyOvxmNMK9IU17OmvpDgGewB6tK6mS
/V0JrK3XTZJloZeCbRB2TqfwIdIOqUDptcLn3FHk/CaPmh+Dgah/YdWRTWfi68h/0nhy4nY4/m1j
Qd4JlvTayWLmspjrB8kPh8MgpvzXNW+EMNEjIDTWW0iJa5ODDbpLzXS6x3Wxhq0vOnql4UseTRXq
WNldXjYPIRB7x0rbyCm67EYp9OrQIbrlCpnwNYXuP5XBF0ONUVDpq9wWc6vDsbt6NfBTfM1645Qi
oezyjihc/7+pO7PeuJEuTf+VRt/zA/cF6O4LkrkoM7VLluUbwpbl4M7gvvz6eeiq+cpKu6ypwdwM
UDDgsq1kksGIc97zLp3H15DZztbyk+qMKVvRGqVemO6d5SkPtZLPe7QCll+Dxo6efG3ibgxTtZmO
WNIVAU5Q2DBHEEhFXvuWnA7GqN7x5Avsr6xkYyXkZrYEIhGg54Zqq1oBy7O47DqgjwxjavAMEXQx
+ICdwBnpGr8caj0E2LhvzWk7NlLbKUqXBWk3HOuo2AOKP2hNIXdTnXS7Vi/UkIiRW4LWD+lgvrQJ
vg7edSrcQPTui0jZ4rwufS1T1/X1xtxgvRz7KgmPo6ffFN4Y9DMltUPlNZNt5uKLMInqcViFz46r
7UScHOs0x1stLmnZUs0NEIEH4zjGlKRK5Y+z2eGfoPKi6s5GpjPR7cyeYm8JE8fqQ0JUtP2iNHxT
h7azRiaAQZ2fDF2zmRXT8ElL1U5Ssb/1jnosrGXYKIO4NtVqu7TjEiCb3Mw8VYavTw27NIE31hDG
tp2GQkbPbLVXphfd57on/ToFO8o4MPRm7Pglvq4i/WOpTzd9PeL8PY7tKY7cg5Tql2R0X3HaKcgB
1tKgh0OxpTi/1UqNOJ3Updgg2tznXN0qQ9fflkb9pA3Goxtz6iJH39VkciBK2KkatVUns6DLi603
mQ9F1290qQfJ2Ha8pDEhAMmNqbdfuiJ7TLM6MNPqBrSsD0TmIqMrk4d8zm8bvf4WRWJdKdEcqEtV
sckmgSIUZatY5amOs2+ZY1eBMJQ7Q0lvVLmw0gstwB83RlfIwbNw9mWsHjPGGVxZlC+jwl67zOnC
bpxbADlj+9JqJAQUyK6FHlOPoo1WF/OymkkHFM02MuNvqZZsx87yVW0aHkVDeLtCMSqBV/AmojuR
c/3BSPQvuctJMMiWv9nm6SZV9esC2vAOnwz1Ip8iHfmOqcS3dr704exRP9A4hWJYPnLFgTEUd0VR
b7rM3Ci4vFxHsSwPRpfUT4NhDb7WuoBAXfJMTPXNPFftpjHs+0pwExd9CueEIkCPrQ8S4XqazbBV
R0CfPqvv0zjfxFHysbTTaVc09kOjOZflMl6myUBzUFzm1iMJG26YFeVT0ugXmTK/tpZ3apUGs8hs
03OIbg1XWegv+m6jKOZzUZqh4ujpJuF+kAIeSDb6Tc5SdArMVgZyzyxl76WGykI3NoVlxNSXAncQ
ER1s4mZ90J4s7Bw1fWrWzcU2/ciynhLEp9qQxZguyYu2XE4troCNm9wNqwhjjuIPWR9vCw1CfG9m
x7oerrRe245afduLnmjMuLrKBLHG7kLHgUOaNEV2AhfgvpbHxoRf4mVOWC/jVs29m4EQX2zbx8DR
cSCZZDr5lgplW3GvvVpPqZ+z68g0EyYCpCViwZqbgLWcT5ka3+VL+WRCPNva5F2FlpMCuHSjP2da
FrileivoEciR7gJnjMYdRgI1L7dQ76f2qbfLPYEyTGzRwlmCrGmwH6JnVX8sXgDENm2qdps+1pyb
0cpmJkHWThPRLtUjd+s2FCos9YvBYKqRHhXTPTledU3jeSg662uETizOtIdpyNuNmisf4goIq119
z8r5qRfJnigGagB5bztKHTrVk5dRaatJ6rfYMe7H6V7FnAOLn5kKFslPos3bVO2hJ2jaJ0Vtj0oc
bwwlag6gp21QqXhBExEa8pubzrNwcIznB3KGrvFdO/BKnYwlexwGz/ZHZ/xANGbqzw26r7k6WqV7
VS3uzra70o8Wqd3OVa/TX82BNXRHXoowGYoA0vKHiJ7ANxVlb6TyJh2bj6mkatOcpt8RLEGIthHJ
o97UxywG5rPM68Qy7lU9v3B797pGC9LoWTil+avTA3IBR2aBBkaW17R2+torN5+ktP28t4Fl9XFX
iJ2qz1fWXLILtOVBT4slrHVaaFxf/F5Yzcap4aPDNfNNm+ITLvyVY9D7FQR6EpwexHVN6lJ2cEsT
AzUjvxhS7UWNlQ9GV6pBLTsyEQ3vNYn7ym+IdiWXkr1uyPL5rm/7ZKNUnXwCWyT5NQrjkU5GUJ3H
hgihjTw7Q/ec0yyFuTpmp2hKO7bJRly5XrNH+Haw6yXdkmUUzk1FmTUsgVm0xr5q7k2rO2hJ/m2s
+vgRy5Zma1pOs19QTIDoesNtueiUPskM3tnWzcbu3HHnra4+btofCWnufFREJyPS9qUDB6MgIbRF
8bDkL0nabxYT8KwgPnqahh3p0cHQyEfXip7zAl9Y8Bc/UT97uXhQh+nkDtG2WO5yncKxtkJ1cL8J
KnWTyYTrGJ/0vHkpVbklJ2kzWe0ms5Qnq3EubN3eLGO+d6fhw5LFF0uZfp15trNFudLF94p+q9Dn
daZzVO38Vlfzye9s49S74rSaLEmn3aeqHRMYpKQbAngqv02BUxN7mI9qIszLxE7GoIl5Ch7A1Pwh
XU1mAaxHTl7vplrSBzw1b5iPUN66DAUioKOG9m47pH3qT6N4sBtgaNdjTwExYr+DP1yb+q4v48+d
mlHGRlvHy40tFiyPdtSMzFG0m2xSSAIwpTH6cTtukzFf/Krtq+0MpLmpV3WT+zLJu6Y3mUgnXI4z
ly+c3rSEnUgHGo5xp8fiqoPEklnO527UuqAbra1D2MeoAY6QHidZLLpSxDsXZ08okepVy8pq7eme
Bu7aYp/gj237ZLnVhYfWyUuoXcluESdryJ2wmZRPfZNdDglQt5J8paT84DKQ2mSSNZNRv10os+b4
zaRHqL7UA+m+YKCNDb85skOBv5OvMSBIvFfdZW9y4nQ/xcmtPfVQoQbNCitF3eug38DEzbcOrAMP
zzgczKQ8loxcprwPk6LSb6slSfZ0/PLoJZRoANFUuJyXvlJ5coPLV9DQagetpto7ZnYVplb2vnXj
baUqN7JHs1u1EfjqpO7jSLe3ad0FTaJ/MnpenMVQwlimR6sm2GfC/IyxRcfbl+sVdctsK+rlAG1h
X5gpeE662A+EvMBNTxZX3kxGZV3MIDyfYHLOlw3T589WC4jG5ia8wm81rd/2dtFRkLaYgLXZ5PpG
lR6BiG7HefTg+jLsngD7J/shl+rQhUpUyMuxT3MGg2o0dNtSM+uLVYODA0q/1ZPkSzGrdeBZ7Y3X
V3Go2emLOuenSiNnNiWmZMqWS221nR+iPGxdW14twAVfahmVN1OeCl7P1L0V5gBw389Aablbm4U/
iDzdyS7nWQm9+ZyqA1Gy+OSXeqA2RbuNCE0LK61cDoXipNiBZTgh5NKud4Mw4+ty7tX7ODawaK1n
dVuSQkxoYmp4X6WWKoxuAK6bLnWPlSGSTU7jtYmcvt5OOva8lBnaZun65JRh530VY7IdyrHvAIIt
4jOjUjavpLNVwWw13cbpucas7FVUNMvY7S36iMOYiwyqZKLeOengZMHoWgsJ7yWtH5U9iYpZj57b
F0nfXQyL3X8Rdp1f2JBQw9Srl0AV7SayJM2/QkkpiWUJqmIeT9zRbgsRzdK3SrqUUzDxbPcddY5O
UiLUJzZss5i2kCuECHD7nXaqlRTXszG5p0hx3C4QUmu+TaImRdKRvDLe6KSPywBBITD7AbRI1RTn
qU/rcdNmsto3+kx7jYmicVGQUHdsG2qrbRopnERWXCalv7SmdqoF+a/NUHTUTCLf6r2bfMqWQvmq
aDNAS9z09tZA6HcRaYXcWnxcSaXt1RyirvdZTBM/LUuXK0vGy5ZJrVP6oG7681Ro0625SD2MBvKW
O14RxJZR1O5mu5NHARC0z6bi2a3H5UHTlJVQTpfBeRWdlrmerlzqmRswjPkiraZia2iNIILEBGWw
pHlhG318N4JiXcf9lG3UDAhqyGni/TKuzPGaXoexnNuVK8uvTZrlQus7AaLO2/+liVPnqp376caq
FO/ONWjYA7UkMdAA29nIKZkHH5ZP8tx5cXNpxpipjSQiHbXRa549L2rmQ9ZaarqvqIpPYOwtiTRO
orTPTuZ0wTJMVJWVKotvQpGYDAtcgLeiZA64d4XQJmZN6QAoImbGj+UxL9E5xDkOxCGR0gutFaHj
TMv1ybphA7HBaLLavcJIIIn3edFJETqSafY4VLhHkhPZ7RZTie5UqdxFzO9LX3HZFiOtLA5L500f
FmVon1yw3E2dwyHNnUFc1DJDOw0LZqe7nwq3tnZ2q8Ue/jead58sSIuxqJSbBcKj3FhdEt+22VCz
B1WdiU9KU2S7ni3+Lhpj42buErva8bZH4mQOI63gmExg7e442tKfysEj5CRajrURQ3zr+6bWAtsF
kdm6bXcDgSwKyrSPL4m7YGqpKsq8GYraIfo29fKv/D9pvKRYNgTmEFfNriEeG5DDE93kp2MOwUEd
uwexEsaYyY7Wh57m6qm2nRFww5nHQ2/20wmUrbvoKks9VfMUfeqV1gISWdlbVbnMoRtr0WXjwGCv
MlB8kGqqCDUVnwuzz+48e5YQ6aV0j8LLzY/1JIQ/mNg/qsg6b2unNveGu1jbrJymD20d32OlEd+m
YhBbLWlAPNk/nWcIA4I0X4hPTARLZ2sOdqneKM3SK/dzMzpXzug8m3mtvvZgxYj7RiZ9lskEBSoA
/VpDWmgwOoV3kU22jG60vLQfFiNeHgsOJbudVsxtfmRe6d0PiQklblBAheW8jvlm1VeSiV1hKtNx
CdsJMoQHV+9u7irlKTFnjLDyqiUZG9e4wEi9PiwMe37idhen0fQA9BTMi48qjW9AUkgR4AXYBEOX
xSec+6OYVss0njFQ854Wxgw7yyy2cQo8JQZHhCVo2VPvFc4tFA3VuUBPN0tfhSOxSaZufCjS0ToM
MF42mV3Ry2DGlmP9Z6YPRtWDbNfMbBNDo3OMualpynioLboU2oEz9aFTZ0UI44Uz3HONa7RS7XHO
8ui21cf2YY4FaGjeFZdRPGMnNOoZPe2EthjsCGqMjT0gPVXGiCDVBvdKZrhOsnArLCdkuajoO/Me
AzHBerlszKZr9jMzxsy3yUq4WWYb6DRypHk5k6JM1VvOY1iozqJtSinpNsijbGkWJhMjz67biLq8
Bdr2cGTwQF+9nrjlyohAAuHTGex9TFCcph6/RAqloRNPw3U1r9bXkS2vLTwYA6W0rDxkZ57dMNGk
8zBgQzqGnmMnKtwVIT/bI8T1jWFSG1VFC96qiJwMwlaroe2pnEfGkKBN0vMqe5rdhtSMGL7K5dwM
w2f065hy5hpzq0xzza3NgvmYfh+1IQAQG+FmdPyMfotr3eztdo82Rw0J4Z53i4QjoCtefOW0ihEC
EpeHuRubbzYDKn+snOVGhxB7MidDXKhUpxvcq60/Bfj/iDf3UBX891/rv3mpJI2iiLv/+a83v9u9
VlefEV+d/6U3/6b9n+9/LF6r8HP3+c1vNt/pabf9azPfvbZ9/sfP//Nv/p/+4Z8kt4dZvv73f76w
lLv1p4mkKt/w31y4bH/Pl7v53Hx+ec3/46LNP5df25/+5R/MOcQ5/8J23MNlEz9w2OX8zD+Yc5qm
/Qv1jrWGj0Hm5bX/N3NOc/6Ft/UasO6SwGLCSP83c06z/kUUI72nQy4jjr+q+0+Yc9oveXMmtvVv
eXNKxM3IoqE9QBW6SrMCoX9xyDr1KqvMcJkcAAzlI+fa1WT1wJPA7UTPsReIvRZhDDYa8qWcooCz
dv/DPbz5Q8H0H5yuN1VSdu1//+d3Ye9fwqY/mXxc0RkdfrI6vRqduT2kUj24Si3CuCLYsvOK8ujG
1ONV4/rQ9DaKMXcn10pdZpItabJL/xU09UPtdnowmctBG7TPplNjUqu4Tui0OqPjwim2Wpk/MMxx
tgxL2ZCXlD2oYvoEhQ/eEcBHVKiHvE+eTWM5LEv1sOCHypV/mJdWMP9qxn2Zt2JfNIq1Wdyq21Ce
CyYzy6vlEqBeVGG6iBu1qh5goj3URX/lFJlDrwiXdbTSj8aYJEGtaC9jo37Q+snelbl6P1sVotyB
X/rOvl6wT//9Df1uRPSLG6qe6Wi0TtpKV0/DwUuhIA21G/Qa31nELiRHiBwSNoadx8gWIUZG8jTL
9LkqnQtwSxOKkwiHFioMY8xdHlV7tPevDdGYxfCJ8b1fKtNNl1pK6Ga52LrlWFyMQoIa6hD7vFTH
dXUuhD8uQx9m5pQHSz2z9Zr2A/g9c11nuK3r92y+vxts/+qr8o79SNUG5FYHqJzDYY7GG4Z+x6ZM
oRAZl9zkPWNuzmRzyIPYipynyGD9zs74DJck3aCsZ7zX1UytQGSkuKe42RGz+NK7XbRbWtyDHZF/
NCqd+lQa5S1Rcje9YHD5+6ekrxqBX136+oL+wL3O6M9n5p31oYnEfl7AtqxDouLG4k4hhgs71Yzu
XIZTAtAcSOJ5sNUPdtYxVIrDrBlD0JI8yDOWr1YzsRhZtD5YzslDo+851Z2YxvvfX+p3Tu2vLvWM
axuXMrYyJ24OPVCAlpRhKbxNNpAJPzC9pL16aSyWj4uO2UjvlwaLhigW6p6KK2gqeSp4VXzcKd4R
UK/8/19dzpkuwKZqIIwDcotr9D4u6L6Firl5z1fmTI727/3oXPRQxt4q6miaAwS1E2DiidkYsaX2
0oXWCl4MTtkFsYpna2NqO3Y8TvM4gYunF/eiAF9O1fg6Wqkibdv4Is92hhUza86TZzXP7jW93Vfp
PxPa/HWx6+r6YRU5WUbkUFU1h6mEICVePUJJM6pQC8Q3d5x3tpQzi9e/PuZMVmOx/yVF0tcHrRov
VmDOrgvuj9hBHfTNtW5q5FXPlM2z3kt1OROa/fWZZydVVIq2nPKyhky23Jsz7IAMBpOHXtlvR/tb
RphO2MyT8piJPkjmdJ/aFuiEsoQKdR8LowPyG8Aec6F+JMptRdKHLx50QAJb5yYgjLMIfv+G/JqN
bmLJ8vYx2Nas2NHsykM3Ds8ymXXG1+uwz4Qo5pqL7id1vrOF96jrLdy7ZQpcs3hq9BhEVcCo43jZ
zGr3seiVMBIAhRo1rReF0B8DbBxISEhe6kS/G1eggJpDDaWmbNpCfcd17m92I9s7OzMWt63H2DQQ
ViRUxhlk07a0fd2wH9RFf4LIAMre78izCgbRhLO0tz29b28p1wzVSRBIIHLZtwpU30Xv78aKMWnr
vLDR7qMCuTeMZfWdjdP49cZpn0v2ypKBdxF59SFtFSgGve6elg6S3kKbcYXazN4Ies4gniCoQhqT
NBLZXWVL9drShI1rBNweiJUATML0vQKQ24qgepVRYTCQatt9rsN+HdMPYOmPc2V88jRmAWOW70A3
Pqt07lQiiREkk1rBHZyPbuHAq7DMB6N81w3l777k2ekQ1Stdx9QkE444sMvkaNvRobC918HS9lXZ
Y+Xwkcd1tBZjS4t0BFLZlnmpvPPC2+tL9vMea5+7Q5Vu1/Q6KxOGba4G+YIP5VBQ9MBmi28kJYVn
ZmMI6qEF+OF/yQzzRSrgtEnvrC5LRrOz6aFUdwaZnZmUev3XqaDFmSytp78mUcwstF4EsqlTP57q
IoTYeytlZu4nETiFHRqyORb5cDSVkhFTGY9hGbvWxnNrb1v2+smVY7bzFLHPI/3zoisupdlQBTXW
9RSAVFO0zo+Lm18YLdR2DiXGAbV6VzX6uB3i5pMVMSOqrejGmmOG6JVyNZQdIQrOU2xkzwObOKwZ
yFrC2MtYbKaRkQzygXe0ut/9iH91g88OMUdtR9ce9P6gThS0ragf2gEGlxxAfCB5geQQEgEcaFSA
vp3h52Opb2w2xZCTONu6lCIBY+nPXgxElci1+48EEC3TvWacOmB+CuHf727mWk396lpXGdkPhwxK
DVEPRj8cmLxfNcOlM1wZ8FxMIwfqRGFh9taByTt6QEdDJBGFrhYDIiAC8CgYWpHvSLPwq3hBbEA2
3vS8iPzSUdxdDc4j3XovJwcUy/Zbx9w3i7HLTcF3jQ6MJyhx7LCp+01WfQIG3ReIngMyzO8y2wGa
ZtDNKHKOCGzWb3P7xN4LcHIqhq+T7myFDceBSfvv78PfPrOzwzZa2OficWgOluKZO9Dv/CErmVx3
WpNcaG7jBJGL/KBSpyWowDlZmWqoLN6u16zlc6I0Ym+mSw1DqSRLSK2dkKA2nDD1gaG0iQSknQkd
eedi16P5Vw/t7MhWZnLwBKS4Q1pkFmbo3iwuEjudL6MyjqiV3WvoQGNYrS8ghGYnMOFJBcKrTqat
CZQjCQbKsRUneEyl/f1YYNu6LGZz6Q1MGNyy6gLAGuQdMks3dvv6+8u2/27jOzv1Z5g9q1irOgD6
duFirl6kXWbvsxZm4eBJQlli2cGzSOG9mbAzh6J0oZZAlStEfUqX5M4hWEX2897SICxKi5pZ5oiB
p942g0GNoCub6FmMIu1I/YTmja2H6ut6avvSwaW4zpyJ4RSkDk/cdFUhIBHp5h5xSrY3GDj6tTLo
QR7zB7WGmAJ68uzLDi1DM6d3VkTRt1aNUZtXIYmq+2HOn90mvklGbSfNHFjMjC/qiKGwUm7SCGKa
7/Sx3AhDLQMDCulFRJwK79Fa1avltGsH+6nLVmafU4nNAK8x0PMcxuDoGtvf3/a/KXrJS3v7imt1
Zvc0r/IQKR33S9JMtO0oOfeKaFphRxEIAXjnVP3rZKLx6RS5INFo5cYr+3FTGa21qSvtSWutQ7YY
t0NqQDGIa7oTw7qe9OGEJ18wl+TX//6S/6YrIdvl7SVXoyxNJ5X5Icvcp3joPnUTz8BSRxFWenyD
Bf0TqSdPhR5fT/DbdjkqlTCxFaYxJfyyWk9u2kL7PKfJ3f/lFZ11owZbbjxhB7OSsZNrbYZtRKyd
3t1HRrmPFRuVie7VoS5naxNjNBGishv3ea0cGrOKnR0bDLTeBczoUkRLgkwoEu+8V3+D+9juWUGh
kxvUtZ0qDyJeCLo1ajzdjFbsjNy2NhRRpHuWhu8o9nUnaJsXr8M1EfvjjVNoAxzuaR3/VOpWGXsd
PEGt2LihIb5z59Zl9ovNyj3rMDUYZq7sYa2WZnYBz3c3VgS1Ku4l2uELm1fd7ZetZblBocW373zm
+rN/9ZnW2/VTQEvU9JyJRZRouy6LdmphxX6SuEf4d2FkqpgTeWFtOYhN4BOk0SMGAjsd9SMIChTs
xYARHnfvJBZqf3PIumeH7Kr6H2tNmw7OMDwaKQHnRjdAtcummyid6OpacBQrK1+Z5h5LdgmD+DmT
rj9ITfKLjQ7OxKyJlyoxISs06WfbVd5JTP7uEPGrW/XzwafKXpn6Qx9DzwDDEZ8iauZv2qx5h2ao
AKWhBfs1xWiSDMcMNCwnrk61qlOTgAYMJG/tBxeJH4hBcqC6HMnss5PQ0PI7IsE2i50+Ow4NHYJL
yGnvhSH/3Yl9nmsX5YoF8uf2B60eHq3OcyFxTSRbK64vm+IZO+VPo+CAYB7DFKqDkpszBJdMGKw+
xpRIuWwTUVHgOMZWLKx3boIOhyh5FSVV7Tsrcd2xfnV7z848WypLjIymP+gajH5PTS+1mkCRRC2/
GjVpi0Ylrm0aX79ZEOGY1UmrOO4c1eXKCi6PHfZhcTmwapJ6GoqzfgwVqXe779f3/xrov0xeGsKo
vnX/HyD9usq9/g3Sj+AokTIpX9sfUf7v/+pPlB9BO97icAKRszs4ZLCv/m+U3/4XjkXeapJjk9e0
YpZ/6uN18H+dKQCEN8sydE6hf6P85r9spgWEFPO+MwJQyer5PkdhznHzx1JhRMJc5a/f/4ipr3vG
XwuKmFCMMwwViTwuGa6qnUeSUve1zJhK9dTEmbLVnaFHdOY1Fz/ckz8/9fefYhLbbLNBYdaBjv6s
0tTSQppyKpaTN1h4kiGuDFrIRX+svn/wXTBCdfggA8G/ATjzdrueh87NvcGbT6UbQbbolCVwW3yD
fv9dvs8/3t4yeHWr9QZiFG7duUmO6yluZTtyOhlj1aphDDMLJNiMkbBoXnO9WPb4TW2t+iGvNYeZ
ZIR5XmjZuZaGiZLp9Tt7ws9PkDmRQcAwpk4qC+nskOpxPbEmIh1PpTrQ0iLbB+o2qs0//9bEVuJG
tPoRYbVyVkuB5k1KLOR4SjpSBkm+AuvztaXti4CBt9QCMRo6vuSgjEOgtm7xYVl6sF8D8XsMMUwf
b35/Rev3evsYVue574GvPAzspd4+bYTeDSZW7XBKluqLQ1Ww1Zrq66As9TsV79vTf31FUCKh4Ces
3tBtBO5vPyiWRicTvR5Os4irFyEGuE4EZEE0N6YrIG3vnc/7xQKzePPxfoJcuO4KZ2epyHEmSlS+
GceoDKoYkVeKTu7Zqqr2SSkj5vBKMTjfkCC0XzVamG95YjuB4s2E2f3+Jv+0uMx1MkkkGDsQ3/+8
5GirqZzlJJ3j6rITFqKbA8iZ5juv1M+fwjuL4p28S+aa+vfZzQ/ogYZDT5LFngUnGt9+Ie1vxBTb
+3/6VXh4fANMtTy6l3O8Ch2uxrKUAPZW1QSdo9WPiUM78vtPYV9+uyoxCsPsiQkt7iXuz648fS8r
7Gfzk4FCaEEDX6b1pufIBXyq0/FZum2L/jXC5u6dR3VmSsQ65aNZno6rWtiUmecIs4ryQIOCVp1A
2vFiVASSV3AR10A3PcWYZCxOe7dAN9f3VoxtAMU7FQU2ALaxhF42x7eK2ynd3T++IS5Anm5jPeXA
pDnblKE6N/pQOs0pdZe+CoxazgaVlVp+yyGNuFu9WMxvddq17wUh/vTamuA8JDNzwhIxrznrn/+w
qGImZPWYJ/kJ5y1zh4oHD4XejcJWVbtTnZnindf250W8fh5e58SkuTZB728/jzj7RtR6mYMHjjCu
JmRRDNnecxN9W/uvDxneFM8YVTPiP+xz3n6KiQpK9mUNN7RNDf0qg9XC8G8xu2mbR6Jyj4NXTw94
QaSvrdOBi/7+af7iS1KPcIbbGKjx39kpUJX5lDcF1vFV43G6ZsroD3LW3tkPztKAv39LTjLN0g1e
eIgQZ9+SXFiK1totT/qiQH8d4a3bvrmUyqc4zaW80PN+emHcmSg+hk/14+A5xZNn1xlypNlpP2CW
4XLytkq1uhWsJO0sLVDr/P5mnLkmf79MIDJIyKut2mpV9PZhZEYFdpTr5UnRYv0RmhAGec1CDAjW
eTvHK4cPEkLnoz4lKXw+CYMuXbILKBzJk9qV0d5YJG9eaefvbEJnQzguzCFK2TYssltdzSAX/O2F
zSPWC16Zzsdc6eIriEQ6/bxeSt+TWnIoXHs5CoZJ62Tb3uOfYG+wN8q+/v72/LRWvl8EgyKWC6iF
fnYRdSOgHtbedBSx0z84FiwSFRbTew9hvclv6gA+xuJLrgWZsZqHvf2u+K2omdaO0zEaE4Y3OeyU
3HcMo8Sp2By9B3RU+XOvlsa9zGYzYoqQOE2gq6m7rbIlZT48TUhUfv/dfypOsGWjFnV0Kn/KMvts
8+marJr1aZqOyrQy9VuvvZgtxgpGrajv3IBffJRHG8A8m7PaNs4d2vTCWGnVdX9MUWtBE521I6YG
03FApf/t99/qF0+ULGpOaZOiiNCMs/VusaZgzxb90evxTjKsxgy9NpHvfKH13rx9oBjXqDp2YXyG
Ss359oGqS6oWhjkxHc+6fp/D/Pbpf+dtP5rytm6M6B2SwC8/D4cyW/8e7/p9ivjDQaGWQ64vBp+n
6koXTpPMNtCI0kCJTCvsteW9HOCfSgScSxAQ0qG46xZ6XlN1I4LsWjj1UUzqEhquvO0X7UNnuPeT
gg1mqdvv3NCfVwjBtSwRPF85OHTn7IZqTVZ6OUXPcYapC3oYtdHzDKt032fo3X6/RL4/nbdPb918
qJk5olSNo//t0xPNLKLIKpcjI/YBDU2iVQ4YBClN4djU6ow32kzE8uBpaXJBKiqyMbvW3DqgIjEK
Ih+X7kGHoojldw/nNWgrNvuA7bJEv122iggyK0JqIrEARHpllbZ2alACN4FsayYqlKhL6afDhMo8
VVyoxPMwVaC+1lzjctTrM+HnpTaKwFXle7O6n18QvvyavezRnqs/JcVDQ5jaVvHUY6q3El7Uku/a
qv3HlcbarKvUUhq5wBw+ZzseDPixLIWpHb2qnl4huZnQl4x/FpO6niF8Ci7hbK0r3/C8fjL/F2dn
1ts4jsX7TyRAojbq1bKdxKpUqiq1dOdFqKVL+77r09+fcu9DLBvWzQCDAaZ7EJoUeXh4zn+ZEBAo
jVlbuArDY+o74z7osv7gp+3Wk/rasmHFS/aPfiBAyNWEcDBJAa9OqmdNI5TaKELi2wIvc3trXrkV
mRHvuKWgwnt5Hb7o044+vAzVi/TWdKu8aJCEAZhh7KY5NGmW0Ibhp3QfKZQablv6gFaaLt8okV6b
LEr3AMUkh4S6yPkB0WoLhgY+Yp6N0N8xmQvYzoXc8jm+fA3w+fjjquQFafH1l6DwJqqJcJ7VtMg1
T5dticDJ2PUIujXTk2/V2H1UrVDFbvCN/Jt0TCgCxqyoSKLEVVq40Jsa67OexlQWb3+Dq5OnCi94
EWiLMPTqV5Xc45h5ax4Eldx1BsilueNvudZeG4WQB7xdNwzTWHcyYBTpZdoKzZNoeQETtf0ndL70
jTr8lVEWH3nkV1lmvDhXNVmf5l9njLL1bCvJfyjUCU40nLbOxsXthOMyqTDZJfm+SmnrfMUsJZMN
eOrJM4ok/KnmwnwxqbAhKOvgWj90xd3tL3RxOyFXrBnAdjQhUPm09fPxIJcPPdWWwVPSCKCUgyzd
1whxyn9Qcqs/FDoKs20dVRuH4nK7So3RuPKBNGuLiuj5sKo9SXoGreZl0Tx4eZlX6h67TvVznU7d
EUgN3MMSXtln4QTjqdb07jtN8VYHN5SV9yoMmYfb63AZLcicST54ybFPl/T+/Bf1AjIAZpS650AQ
KRG0MBAnzyrjs92AU6xUK3u04ip4bMmkH+aqzhyA/MqWIebFe2/5FShaUg1ip5FGn/+KJotjDlKh
e9A+VQTWfPrSc0mbxA98tA40MaMmo5u/VKgg7y2YLEMjBY4OicaBfUXdvYkgupMnjh/0umfnVvLi
j2P4K1O2OqEXh0jy55c3raOB6+YOOJ/f6Mhoyq1WeHgWpGAhfVV1CziYv25/zSvDUEqThELuZp0K
5vkwBe+DmUKZ8Ho/Tv9NARA8cBltyRhfGcWG3LmUsUjIpbk6q6ONQFCPqZpnNXH6Pa6rDAvOeSje
G0SXaoZKKke5nmLbemcKJSnztCqFF/uJgUCPHrkSpMn+3UtmWxhtUdCgIqeuPQgimWtNk8fCq6Tf
u5Yq4FSnxbyRm15bMopWyyMRc1mSmfMPk9hVIVq7YhS0y+k82zh5oZG4cZgvgxrBhbtwuXfJyl5b
3m+2MiqfbYZDo+51yOB8iU1nesmECm89poABtiZ4TDEf2EiFLyM38QM/V1YQlWMCyfnUahutM6Gk
maeFUeV1XWJ9J1gp923eTHeBrcAuv/3FrgRRncqmjaEDMmDk3qsgqidmGPRpmHt2g2NAbFXFIzip
YZdqyO0hRpfIXTtF5qmdDRhvsmqeICz094hJVg9o+iGPtfGDLtedH0QllAKAg0fLegnA5oaTzKvM
q8BgpRAQy+KLVefWh6JT+/+kGKwn2WUporjgGCBQBWgW7BIkLX/WShkEewhyVXRAQiUs7xKnKzN3
Sd2eh2aMNbjleb7lvXYl6nMHgY7FXU4jTrz++zc7pfZ9KB2+lXnpWDV3kRn5H2AEB890bkwvKCPY
8k0zDn+lNjkuVhWKtu+GFhmL2yu3hPWzVxQ/ghfpUqbWHBWh9/O9gwiRBesuKz1zwHYBETppH1u0
Jh58qwcMGFt6mgPYUutHBJoj9N+6OewOt3/DxbORMGnS6cFZSpVQ7lahuYNd11X0605QN7sHPxqc
vUNqsOsm1d84n5dRYIlnnBaCjY1rtjif7oisDpdNKU5K6jcPwk81vOh08T+MQvvKoShjkWtc9Dqb
TAnRs9dP7Hf7rgr76sGPgy2E97VlW24A3aZ8yQKu5jKEalTEk6qfotr+qGrOb6U38p3mV+Px3d8H
58elSmJB0kIq/XzRhE5CqKFNfjLyoDsNeYsasFSyU9QHf2+PdOXz6BSc6ZtgtYBa+yquOGkVOoaR
OnCvovoOelIOZlJuGTlfH8Xhu2Ixjpb8ar9NJBdogXMLhL1V35sNHMg2o3tyey5XPg9ZjSmWYhlR
aZ1PFyZUGDiO8hQ1GkC9Kirvo9zBb176cuNuuz4UzcklAnKTrpaNzkZdK5MjT4UPJy6qml+4ICxS
ywYyC++fFRk796fNdyJrO98LLcDMRgljeero4P82KsM+ghOMP2hJ+j5vGuoC1HR4U2oUsJay9xpU
h4hTCQZmAmte14h7OkkOMcoYyNqUMtvTZGu9tkASbwDCXW1M01ji3nlcZHCbtxDXuLNM9XyeCgxg
aYaFfxqqCMAhQbhAUncWzk/QjwMQ2ywC8Awk8wXbOkPdtV2i/FcgKvIQxRJZadRRzGcombiiaSJK
G/S7+rw/xk1S/bJqEY2u0YwAE9QsgPylTXn9obUFRstqLJR40aKZ+ceBGP7UsaH1aAPQ69s1koOB
Q6LjfEMwYDb3E0DzD1HRSeBovRLeJUlnQ2A2SQb3ZeU0XyqhGqXb+3bwkf9/2LmGJEocqrZUv7Rj
KaYDoFnzZ9U0OmrBTZV4RaAgHjgh+eFs3DWXlzSVJPwbLNimdHnXiV5V1kE2lwjK6YXzLS2Lr06E
ElKXK5+y2P+khP8PJPT/D9NgA2kOFxulmGUXrb6hPtLrRUdaIihGYtlPcjhlfh1tVHWvRJPlJUnx
XXPAORnLv39zkZuqOtnpcs6HJEpwapcmfP3M/vDuc8db2TY4elgKUXE5HwVNiDxAOEGCQ4ffhhDg
8MnI2XdIB22du2ufiXi/2L0sS/fajHozobKuS2voB4lYGDwzyxjzjxQ51G6nWU10T1HUPBZN+T8t
I6kzWNgFIGSvAouMgxqREmKYn6CcmkQhwqMokG98rMt0Z8GWLBfzwmh27CWSvpnbHM/4PXSqRFa+
Ct2kcbrjNJXdQznU/acA3RlODSoQIpDivu1QZ7z9Fa9kfXREeeM7CMzyFlm/QurcHIp6zJ0ThFBc
5Kgt38G5FK7WL08fLDBPhQPhKR6yQwnF58lBb+V9fj7/N64aJkUrqucaL7zl+79Zg7YrBOipxDmR
9yGjJZp6eEnMITzenuuVS8mgHU6djWY1HYjV6Uvbwu/6yWCYGYCv0pfZvEvsSP9gK4azUSG79llh
r7++RaTJ4p5PyYQmlSNe4pxEoaAjpoHp7Okb/4dIzHiv662PeUP3KyxT8aQEs/X79kyvRABaoFR7
eXssPdDV2SzjPEiNQVFOY9+kYleULdIXY4ys/P8wDgZYOqeS1/+6YqajkWzqiQ1Eu6ynj2qn4rGO
JeiX949CMxw5AJOqPA2487WMRMufR+0GuhcSFlaLlNYIpeHdNR+QiOBXyMIIatzy56OMYY6Yai/9
U6dlct+JuUYoZDQPt+ey7LHVLf6KKAKMo+JQuX5ZGFMCkLqz7FMekY3Pdq79FyH49anKm/Brg7ff
VkvxyqanY0kJgLkxOWO1EXMV/h0gXlLLcWnJUNo6IeqDiqelbPWjr+w6QBocMHyHqJu9grffHONe
88MQ0Tl56vUWERpu3Qfes1tV2isTctSlp7e0mC9PVhiISWSTKU+5OcuHqiqxJm9Dx4uKIvl2+2Nd
uXcclYcMb3g2xEW7Ejh20HU2aydns3DTSqr7OK6nT0mp2PeL7O1X3e+qjX2oX52gBGKpqeR5Yt2r
SXva9JQ87ZMzGTnUZaE8LiCmv0UjtA+JrOzhoW/t5NnuNFvB47vBMSHX/BGaY9Hoi4Sd9Q/tfdCW
0JyEvVBV5n/HtkhoJpuIv7ttl6rf8U6FRwevoIWEmMCM21PN0Vq4OiZ4+toKTIQYwHt+cCatRXsG
aLq105Lc+lcf8xJsfz5+V3Qr+UcQRrFz7YMMmZ2iglY6BhgD3f4SywNodWy4IpfCgCR2U5k9P5zh
OHV+rU/y1CpddieRMn/oDJE95GGt3Alk1k5JDGZ+lxWRucH6vbKrGZpczeGiQmJkNXSRjSmeT5o8
TTC6dpWdyNOYDu377yZgImwztEuWEucqYic212pSMUHdzPCa7op0F49oT7fGsJVNXdtfS4ijC+c4
lB7Xga4q8jLJS0JQN8738H+7A7KimGvWKNDf/mzX1m7xnOSZzrvTMVaRGytPVeZ+Z59k6ttP6GKb
u7Gyt9zAr42CIzN4WDIoct7VY9NQijxOeOScgm6s7+s6dg6GbF5uT+XaqoE6ZwMsWHHetOc7kMQs
Ql4c24fCDo2Dr8Xmg1mJ7C4Zhfb59lCXKFgQ86DfFzNSegMXmHHCMynhOBIB2nBy84YtALbtQ2Rh
ixOOjdih14agt5HfZwKB7nnyxrL4/j/8CLwPSX418II8J84nXGZBo+DFIE+g5HlFVHF8MJC23qsW
QoxUzpx951gv1dhlj3xY5cH0g+TOlz3iM7d/ybWVBwpMV4FSOedvVeyRBk9sZY544COtdGf2fXrf
QQhxkbKa97eHunI7kwFTgaHhCBj3Ys6a74DnJhnX2a/YvpnBczhkzj1+CLVnpFb0cHu8azt3CfOw
GUjVGPR8jbECyKwIZXcSAbM9OhD29jj0vRvJzHbCmpn+IvBFUo5l1m/uZVOt8egKTPvE49O+LyHJ
n0Qm6o0Idm0uS4gk0eCs07g9HyUydSTxaHidGqXHZisxIt4Q5laf6dqV7EiSWlrDy5NlVSlTYjEF
kaoYJ1tW2p0QvuE2Bo6Z8I8W255hPuRZ3mw42V7uQPA8vKU5ifSDuILOpwZWWIvQV7dOdoNqYW/X
IaLhSbPj6GwF5xXDbXkLMRaRTKNpBzvGXu12pR3gfovEPIVlX/g7IQNHHGe/tvFeS6kf7MrCSb7W
SY/EigY1Fk1/9No+mJ2v2jsRpNTmhRpmd4ExqDoMjKqsDjLJjQK7F2zHdrCSezy7ykrbePFcnh2b
XImS/dKslfQ2zxdJQW49BLpvnEwR0DPNJoRfjWy+HxLL3CW1qWw1Ci43HANSzKB9tpRn7VVjM426
EkxXZaDqBgSwxfjvYcTycGNbX3kg2zRnLcqmvBkBGq7iIAKFg8wpep9aGQAfDyoTOzsLk0trqnkX
C7ScR0txDiZKFydkW4e/TlSnG7/i2lypolL/AFEJO2q1uI4f574T68ZJz6SKc4T5e2qGrSTr2iAL
sYqcE4aVs45GvapWTscr8YScpnQLU8771pjD/e2Yd22fEI+4q0k+6XyvYp4P7Ad/CM06BQMSs6Bt
zCMRsoS8ioYoz8mtlvG1wytVyErUFTm+69ZHqLUa/pS+eYK16++aMUEzJ0MuH+hDupG6X1lAGtOU
aCntcY7XIdCorG4MSnIEuksdssnVUHkt9C9t40a8Ps7ytifA8KZbbUmEeqtw6n3rlNGHeWwMYCGx
kny5/Z0uIy1/HBIBvcDFmHhR6Ht7a+RTmrPxW+ukl419QFWFxoSvWh/a1Nf3rSnC0zTXxt3tQS/L
JmwI3lycZ84bVI7zQe1ScQbVqpwTkIsZAlCvdt9nBC5+oTyJwj9yjsOTgtdzuDfq0HlJJyHqT7d/
wrXFXWgy9JWYOk2z859gST/Cjm52TsPUG89VqDlPJlI+h9ujXNmVS1AhJSY3puu6rP6bO5lnZIFy
jkMtajCepYJtG751wUFFhG9/e6Qr84G0x2HTEE0kQq/CJK0YxJKN3D9VpJUuRE0NOXNb2fhw10dh
2RaeGDfYakuWAjO1Kg59dId651MGUwzNWC3byIyvjQK0D1SmSj1WW78n0shAs8Zne1hO4X9EOx1V
8hS/q9srtnzh88cmKG8ApjY5OBiTNaxeM2L+01vylNpVdW8kAVrRzZB4Fsr495gIjh+QKkTvuEf/
+fbI1+YHUHmxAqft/MqXfbsrhlnO1AwTKl2l1D52qPxEu3pAtXcjgFw52wRgpDsWzhRvziVGv9l9
ER1nDJPx95JRVHh66Bti5yQV4q8qAOF9gjLHAX8cK9i/e37sRFUHjkQ3Fa7Q+bhmYuX4C/sFStOa
OIQKcrYxtNWNMLzogK4/IA7AUGWgIrFTXnWb3kzPMtpJ6Uc/9pBmmpW7Osf70V1K/LgpS628a7HV
Und5oIu/tSKNL+qox/gQDMPslRgIWO7U52mE3eBU4FVJb1Z3LbXCeoOcrE3ug3QOk/0UT/OLYiRt
4EZVqerHvkuH0U0SS34FJ4GPjAazxHdHiWj/DkevVju2MivxbeMOCQ9DF4rvsz9joYLXZ4FBB+Hw
rwJUJd0LW5oYGEUIwPNFwmT4VNHx1vf4OBXJwxj7OBmTYPudm0SWfE4LtUVPrU674EeEo+7gorTu
Z3sn1NSXZILjuac7rnb3qlImxQOKfUXk4hpigsG3EAc5gOzO8H5qIR+4CHV008EeGz/fCcwKXgKz
09J9IduqRREzGF+mtrR7JmrgI2WPQ/Hs92bR7qVvoyKGWR5MlBHfjggR43wXYQ73pKBE6eyCXIt/
oIE+pG5MfXqx1xBpf+ButoYnw87Nf2Ib01fkPQJk7KDAqtEH/G8SHZHhrPwbavKzDcJM5jpsusRB
GJ7rPErT+8JKkWJttdKx3JanGnaNao+eTICYsKsFoDpRMUvTvzqO2t5cm/64BzuS+bDHIv/H7S3+
moqtoseC6AL9IBdYx7p8J4cAs6vY6ry+r/Mv4IP8R+xU9Oe4a1TkE0IU+605Hu5tRemP1qg0R71T
rI96W+NZZaaBv9PL2HnW1HRTL+1KeKEXx/W66Opy86yCNEptLaufj16ToWk/zZ3w1KqfFVcpoG6C
gO785m8NTgDbzIT/sWuQgS+e/LRL2M12mv/C8VT742daUe90B/9I9/biXf7AhTqx3Pw874B3LP/+
zcHVB26xou46L8l8tXY7qvwfTbPEHuv2OJe3L+OgpquD8YMZu65Uqx0G5UOsd15XIe3aYPL9WSsF
/nocp++3h3pF8J/vhwWzSJkNOQOTksHyW97MqZRhgw8zHkR2qCU4/VpR/xW71xQxwCIt04MzOXV0
6MMWiQAh6IcPTY8BEXv3m5BFiI/0TM6KF3ON7HDeFQiB5Z2PWBzv4Hw/yQm2fW86I442MjzNAao5
O8Db0ZOulZpBaz5DLhwtptxwR75Z4qLKNb4MnYU8AN22AKXQZu4dN0372txY58tATBdgwcDZSxMV
/s353K157GIL6xMkGht9L7Ik/1tGbXQ3zHgUDZBWXDsfxnenVgy6SESjUUCQWBM1dVFHMelDh+p6
Lk62mUUfwPWMxzgKlI0375X9CqCKIio0A2Bz68KAkUdESy1sPLZ07Taz8B/KXvTvzgqoRoGqkgsW
lUR8dSpmSHoQ3LUa0gtiokOJd5dvxFv02itnArIyF8uS+0B9WeW9WGkWEcZxtZcg5Iqqvuzcri0Q
r0LHf3/7TFwdCiIt0xHSZoecb4sU7WCrrfLaUwoLY20MbnejCjOxypV6I6JcqaXyll0kQ0ioqLGt
e8toWFQR/nWlB31QxwM4lgdzxFa6VPrwy1ia7WeaGs0HGJu4iYFK6ecd+l7xAV/C8nh72pePG1ql
MDbJe8BIQ8Q5nzbXrdLizlIDsMRO2YxN+VGBmRpSwUlhigVTVR/LDN+2lHhxULtW2bibrv0AiOhL
MZeYd1HeFH0B0cDRKq/GVumYN5j14OIjpnzvZ3n3U1FsJq81SEhyro4hsP8NsMPleVnKQ0sfhRSQ
DtPqAlJKa5zRjJs9idbbLs+6+TAoeraxzldGWTqdKLvocMVAhp2vczzGSlML4NvC6TSAG2Z9j+l1
++5TueB6aUHSbSKwr4ETjnR6MfEA9Qq1Uw4WdW9XdTYj6JW5gFajDQCEm57nul8M/yIJ48nSvdho
iwWJ2h24R5SNjPnqKEQy+qlgUXnEna8YXUgK32FieIg3tQ/Y5w1fYjK7rWv32jCLSA0tGo6+vS7e
pq3TmrXjo8qQJ81T3YfB4zzG9ka19tooNPHZ4Xx8nUxiNZmitJMuUHRvQuAK5FmaPyHPpT3fPsyv
d9f5ve4s73bAJEt7/QJSm1ZOxVswMrxSxTLmYKiD8lmYoYNraquCtmucT9OYdXs5ZOOhmfryj6EM
mH1lVVQcggSz0a7LtAPegD0vim7aR0lsH+o8zw+kl4pr9ENxSA0jPA61Xx6oxA2PYqhwc1pAQZpa
hXfZYmCegYLeCJqX8ZmON294na6dASRpVTLobZ0s3U6ERzdhgsFqO24TyQZ/A/P9tw6lQGo+JAhc
2XS7zj8WBq49YUiD9zQ48sWJLQwwCePfRBBtyfVeJiNMhdo09XvKgRe0wHmkZD/y9mH3hTlWhaX2
VMJa+5pUY0jl3Az+5k42bESJK0vJC5t26xLuYGAsIflN9uenmDcUkWTQckrv574yH02IbNlu6jV1
o27x2rk925J0PwGsLTQfQ0UiY7Xz9RKHvLS2Bi8LS+tPjtbB/NAlvmjcoWty/2AqSQBSOs+byvWt
gViSSMU+RNVsRPt+mGcPhJj+Ilpc2LzGQdDDqWcMrQGl18NOF004u8BJ/L9tmFTanjSs8pwkUVS8
ZYumOgxquuiE5gJaWDzxosPbr0MUPmorvd1ndRtEbj40teMq6NqJY19jHnX7WF4cfl431IVACbCp
qDSstm6rUiq3EwV3Z9uPPgEJmUlsN8vxF18VYgL8Yxi1FiTTiwTGV9QYBXAUfs3K0I5ofAWPFayF
Y2EZm2S8pbm0+qiU7SiIgqshRK/rd6GN/bqjGJFn5NiWgpNq9lqqRXcR1oyRi5nN8Emth/4hzmL9
oJgYFIWI4GC3p5kbt/clyYbbG+w47eBFYuyiLx1Gc40XcxR7lWo3n3nZCzymgf56ma3hPB8qMsjv
irwxf9dSG7+h0Y1LvDqX6s9xmil8ZC3N140nxpVPQSEc5ASJK92R9ROjDfE4CKWdeLU2BYe07cUx
xVbqkFDfeG+2z/RBgPBqXAI//cDzsxz1E7LuqWSofu53cTdFqEvq0f7dOxgoA0x6Vnp5Ci87/E3E
gOBmk4yZCRoJqb3TujRxGzvbUj6+zIupj6E4xR0G7lLlIXw+DKAWHqzVFHvcyXF0EL3ePaKBiux3
h7s6ti9OOtsI8TvBv8jG40mfBFL5PSVT+QxxYDLem7Pxc8DD0V4F3q6jB3/+c5Js4EZXlMSbKuAb
5dBmd2NbbbUXrkQHnqE0cunikgUbq0aummWNIv0y8fy56g88r4eHCk/ZjTi8LN3qxPLawIsIDJyz
VDtXc3GQz8BHtPIA1Ud7h6f8AeB+s5gH5W5uFmJjx1w5ArCVAXoDqSO9X1QW3+4YrCTVerZQ1VDD
SXvw0Z441OOMrboiyvcminDslrc1rYSFyb4u0Ayz0slhVuH0CaTsax8p6hTZio0gfm1zwopdEJ+4
uXKsV1FcDCOvH1T2PKXsHDhfjZF9CxJrSvf25AR/hFOkdwZSBX9sbbKxpKupRe2wRStr1xgSLdqI
MReZAwU9NibNXzAhS3HhfIGLorXSKh0zrwV9g8a0Hkp3Sor2rtKcLMLrCMtkPMaMrcfrtXG5YRa5
BPC1ENLOx5US111if+qpTWk/SD1I9igMq27ZzTBAIg3BUw1/n639pC/zWW1giP1EhkVBbGnInY/r
4yOJoUWae4GoMfTkUQwqO/U17Zldje9nvJgl4hrcKN/xAU1/IxeBJR8WGdZvJauQb0eJN/e03MJC
MqqBGLp6EqYvzCJ5mdOu+5x0c3nnC/Sg3ZaOMxgGBCxtxK4i7V/Q/dHPuhGIQ9DdS/dKoSbZPSKM
0IfaspizQyHGeMLrJMc7kPwq+d1kknJaJfVU7PtKMb/1ee7jiS0hyuzkNMkn8EX+g1oOqDW/O1rz
mKXbAB6VB9q62JRqwSTqYcjRKDB916ameihsY2sDXn4QpEG4dkB00zE01hsh7Uca8yKPvSiB4xTB
BfoGTCR6borMqI7tqOIRqFTJ/CfJDDzL27D6fnuaS2nifEfQbQN1AwOJZ7W6TmORI6i1XJEx6i4B
N72wEPPeOdGQ/5FmimU6EoanECugYDdbylbQuTwGRBvyOQ32E/C7Nbdc0wtoTlgwLpoWKdYP8b0h
Gu04w8bchT32Qxn6c+/+rmx7xqIyiAgM0NfzI5BqFZeuyfWYJK31CT9zWE5Z6Ic/bq/rqxzZamF5
QjIGiDkKMmtgR2FZc9klYe1VbeQcZFw7WCoGfffHN2y/wrdaNkvervqlK/vlPKnNpGdumA/Kr6po
wE0oBYa5hxQdQXxA0SP9LUMHYzguCgxXws5CWqDngvjZG8Cj3n3zoPsH4RqwCBABpDrOV8l3eNGK
kl5HxL7AL7v540T6F3IisZEeXF5xDESKIDlpy3tq9Tn0dqTo4dTUdCHid7scL9g9spa+l5VSvrd+
QBbC10AtgQ1HgrO6vs2yNMIMgQ0v7KXqDWmoPmiRinr+7U+//JnzLw/3n5ye7j/IPzLL87Ub6sh3
9MbJvDDGQB2LS9PY+coYH8oMgGUUK/oWPv/KIi5NH4AtkDCA6a2ukzpOu7IezcxLYuRNesfsaT6M
4jCb6rgxuctEi8m9GWqVaGFwZ5ZTAZdcNasaowpIh1P3ft1JwIZvRxHnSziFba7poZ15GY9QV50l
7qvKptbh1WUj8FkIKbD/1tUQQ40HS04sG54Y3zJ0rtwq0QzqLv58d3tLXF01KvCoK4M3hPFyPh8Q
tOR4BiMJLAgebCWrD3Al5cahvYzlrNqbUVbfxpi6tKNmnnl2Z6vH2CmsY1FiLFlRVficCCfeAydp
HiARvRu+QRa14BqAhJuUM1/zjjdPmyiG6ZX1TuHZDoYYqZZaezGF/95exCufiy+1CMLyaCZ7Wk0v
zOpEp6TE9HpHdae0jnGOwZK3UEV8uD3Ule+FRBHZGQqSyCCt6y2ZWStjCUjDG0TQ/EpJ9L1BUnt4
/yg2X5xiNnsCKsL5rhgI834dMMqUd9xCQDeW3Kqwv75/GAIRh3YR5gPEdj6MnUEAxCUJJKUqtd1g
2sMegcP04fYoV74OIG6K2WhpQ7xdC7hhIiFLadARTOsu/K71znzInGl6Rkz6/Q9pJIxInhcOOiWh
9XNdr0yMtRUeEYUvxV3XyvrgI/SxcZquhHGE75gR71NAouv6Q0k6FMKqL72hyM0fneywcYiE/WFM
0vjZzrp2g4dwZc/xpiQjMeBPgVFbxby+lqU6OVbp9UFnfLAyMbl2VsQbT9iro7Df/m9/Axmc880Q
5krcpmIqPUUX5TFsQGVKdeg21u4ysaMxx55bdrcJ7XPZLG/iQWpJdAJGkh/ZZNHnZJjpZ4fd5Map
3T41LOtdr2yK0F15XC48W1BkhNKFSL8adTKDsbBmB/ATe+dkiSGuMLnFKEzrzP4psILgQQPC/qj1
anUX0Px5tIeq+YrN9xbc4dreWVRqQebD7CeMnM/fxplLURu/9Bpfg89VGOFdFXfRC5ag9RGQhdzK
Oa5U8PiWQFMYk3yeYvH5iPDclqx3LDzcjDxbac2DsKdoP+HhfkgUMAZY3EoFMxvpHLIEazh9KOM7
VY6ic8cs2Iifr/nhmxyI0hPiGZJEi19FH31d9bG0SsFBODC9Cr3c3WgbfrMTBUAnzAuDD9Wctq6N
uthzHIzGszXo2T6pEPMLIzl+BWdm7cLZUd6X/r3+Jq5fOtPLvqQydr5EsTAHPn9vejiEhbskgurV
iE45visOvo6CsBr6wICFgeSsRikzHLVqW7O8lLLiotUgjynSiHu/1bWNkPtK8VytMp1Q4iAIUNof
a6B8FqtaO0++4cFoD5+GLhc800h8a7xajOhr1DY8lpFmlL96vQHvXRkYiCG001eBO3ZzdBxkG0au
ooxy2NV2Vv0ucjXH6iZDiRu/mEF+nXqBDGnutw7OyVgTnBSzTv+bhKJ+DWrNTN2pDcGrJ1OO9SrQ
28k+NnaRqW7LrTe4VSmcB2mP6LwNusDdRSBXPu+gAmeDSwJGnbnsMrpleaNr+GwZsnjJZlnjQ+GP
82lI53zYJ8mseSbuhZ+F0TXWoW11umURaJCtx+GaE0AdmHBPZc9glVjYtSpMlsnYmDJkyIx8LABN
ZqnzWKciiHe8HYYDJrjBg1VOlTtOnK5FCKo4zqmzhS26+jtAFtGBpqW1dH7O9yoFzmARnNC8vBaA
y0ojwodi0IpSOSLCzJkFTeh0OxWqGMr784xo4BwaaNPahalt6BiurozXNQHXQF2QWx2QwWpHo08Q
FhGwBy+cBuNToofVpw7Zho0exPVReDKB3oJBsO6Hg8xoW4yh6bqPsjzaAvonTqPxRiK+jpOvk+Gz
svn4L2xbVncEJu5xr2dCeMowjdGdEw+aedcPevMbLEn9Q8pG+zaxSeqdP9XhT2iONYjKaYh+ED/z
Z97FGAfejhh0Wfiaq3O86Govmh70YWg6n3/tEE1CCcZ09pq+b14UPsIfSMvx8wDgwaHa5TeIDjv+
eLAQisx2aSGDbJcpZp7f+XmW9TvVCqLg4Id2OVNra/T+mCg0sakphOBP04ByoyuSXil2ajWrNPgU
wx93llHNhArdHu07rU6HeK+aY/JgTvb8fe4yxGp70ab3djIOn/HJA05YJ+hVuyY8j6cyUzHGi4QK
sT1hr3auHY1D4g6hE4WHeoj9j0Cr8E2p9aZ5CutwfrHqMcDN0Igj8DpNhQIZJCYFzv88d/F+wtsT
7dqiUp6nmT+7S1KDntegV/I/36Rmc6jrADRN02jyd+EMSENlfiY+10zbOOgoeBQ7ABV+jB+DUw77
eum87fmS8Q/sGsx/sjEgUKmFlaPIPJbDBIfKiP+RsuoWlJ7dKrzSZfOYqSD7DoNiUfMqTaf7qtBV
FTveHu0xA2dRuk6o5Poh6mq0diI/y571wcaoNdNqFrhqjbpzdaJivYML0Bf7AhEeDmzUUssyVWw0
nNTRPjZi9H9qRfHf0AjxDSttGqxDEYYfVX1ojvOkVsdspM2wi/DAeTZiO/9YJXX/FR/L/EdltVK/
Q9ZUe+i6DBNww/Kj+9pqur/49+jF0TLnFptfJ6Wxmzht/RQEHb4NeayjSp1KydvJUJJGO8kxLh7S
zhTxXZ6FVBuHoZrGu9AU/W85GXXtjtVc/VD72bkP7ab+YwXzKHY1XHbwrG1e/zTlVLIb/S5/Tuu+
ffCF3vwJ6xh/MctJJRBFc1Z/57OmPNZlkOLJOdbT4+Lz+2+rxdUdvVEiHKX3wtwvmPEQl/Gq+EUX
ndqCElW2Rz15aO9A/6qfUl1B4jAznfZftajiX1UwzU9xV84/B5QDvkwYmcy7JjZANM8s8A6X2xwF
zizqD1Fk5Q+lkWhfq6hp8ZeFZ/NNcg7mXduobcp2EKYnpmmQ7jD06WMWWMWz0+q4P4dZ1ce7yjDL
0m3HuXwakljFK7Iz7OcUelN3UJTIV0ili8C4b1Mz/O5o+fC1ylT/Jwpt8jkbINbg5Gkn8z6WQvnR
tp067fKyLgZXKL1euGxkMXye6O18yUzLDtzCj5LSnZlScicbvRsfgxCw4j4vhu4xS2rjx1wI4L1j
k+OSloBZ+W/EbbvYlbCtmvsgqbXsOTUyrX0cRCF+YSbQfzXBpUV7baqQEbC1QP0/nJ1Xb9vIGoZ/
EQEOO29JybIlt8RO4uSGSDYJe28z/PXnoa8iWbDgAyx2gd1FRsNpX3lLHIgySbrHabD0J7SdhxXY
ovkvPe0zO6Rd54nQmGSHs0M6L0mo3Nqv7vOyFw3P+Fxgup5J1d5hJzw8JlnJ7xunkltK5oPLjVLV
GkbZeoXeOaoDBBtzWjrBYDcwSnheuxBq0LzV7cxfkEMslhb9qaX7gkAONcEut5+Uozn/ISWc6zz5
pvucT3H9O28t9kEqR9wyRIGHYkAoP6T7oU7T3/kUzfHnuG/Esy49K93aMXyqIBeIPexFL7E0Loe2
vEOZqCXS7DJ9CtTg5UlIi3FIwxnhll8GmGUVcPUZP8EyLvGn1BZlvo2wBfYDpVk9eK20LG6lAE/4
uGoI6ztR9iD3u75306DJ4vwvgAw/CpLSlglOvpn3h8d+btmVk7ruR5LLUHeqJQpjLrK/YppHeeVO
owZ4CKpU/Z+MbOSJ7Wj+ngstSzdjZrd14DMxEhsjan4OkMyBp8L728DI9//kfU4jpDTTsg6jRs5z
EA12bwd+m8BmGNDpLgNX9b6DUV6VTEEja94BM9WQBDJRD7i23HboAjYl+7EcdfPatLtmAL1eeS/J
0svQgOXRhbMea/vCq6YXaLvul16fl6+gUTTvXhm+9l3Xizy7ktIYkisT3NMQalnrL0FldDjDY5rI
RR/LPPqGs64P+mgsuZmHKAfDrODjfsFA2PuRtcNyV8QLb0o/ZzwQCSKApJByiJpnR6myuG6TWVR3
VQoMZWNkubwfOwkVZKy17AWOS/Q1BY9+sGK7h/USo48frNqU34209PdNp/EMaR3OuTi+aPE2Bbhz
EHOrm8DTB2ltUNxDuDmc2qpJD2OSNPO1Bje5u+N8Y00ziUTat3k/Kj+Avpvhv4S4hh+kWuV9X4rJ
k2FtLS1h8xJ51zh9xp+GyuwwU0O7v946OTgWSP9NjE14XzpJOGgYNwcNpB1OcNxV3gYkQcXOznFA
33ljtjo5pDxPW62v+vQeu2lAMLFfjdl2YE4GC9nkMvRUtnyObYgSxPS9lYUJjqwIoKeDui0SswQo
Dmw226z6PllQZiL7ixEqbr6ZVqVwyNpFELh7g+NzNqPm2+LmXbtTc6RVV2BMeenLDq+HEDuS5dqP
aOneVzSZiqD2MmE+WVGltUQbRZve+E2rX5dUpa9az0mSDf82Qrp1oFW/66Xb6qCO+ul3LdrsLh7G
KA/sGN5KOBISD+SpMft1yue8D/F+RLwOGz97DrXOMr51lmx9an/NcodhOYgkc/AXZ4e4aX1f9lNX
f056ylFICRsI44uo08hrWKY+iJYJVBTNgPwh8WdsUtzJ1Eh0pvRHm8TZA0xg0wl1NGLwZSgTpwin
xOqeoHp0+oZmS4KHbCwWjULxJDx4MMZ0jbi31Ya0tM2/MFUHazu62DXsZK0aL4hdq77u7Xo1TCZC
ua3EWH3zKZ3j4FBZC+ctdp07P7cy/uSGvHjTeW3yy9Qc66/lanR7uNE0/fPEUkm+R6qprUkkRrC1
YMUVNiqP4iDiYvKDelq/Yh3VvhlC3pn+YGg9/Y1sq+uDZm3NB0ADsdvMHE9uUr3rP0kvg3xO+bv4
0VhaLLdlmrkQu2tfqusS172vilxRgjSL7ORH5PTVfOcqGrqB9AtOG0I5DTUUksEg9nLreYnSCDGJ
2cVKHgHspttaPj6JG1pYyac59/NfCtgPPIhkuq0BV/7MY5hbCIp22CsvafY5WmwcrKt0NumbRHKs
g2hq7JfEygFYRPagGYFWDOJ2TMe4C7QeVbVNP6Sr9H+uxhuqI92ErFlam1dLskoetoQsfWBVUw6i
QBexvXGwDPta9H4+3KiqUv8RG2HnPeHqt6+yWJAjr4gMnIWG7AF9hXEIZFOYeQA7dxYQmGr1Z0Gu
IA002rr1Jh2xSMcR23WGoOqd+AlvyCRDUijWdqMjTW9LKdE+2FXPk4r0lGxCmQ3yptA7zEN0J8fX
Y2yTbjthXlSFEI26eqNH0Xyfx77Kt/xp89cZGmn7yc9KArt6QPopnDON7WwNJdKyXi2xb52LacUB
anYNAN2LvieWb6QBDDUUHqM0tj71oz/dxrJJ+wCOHkUZntTeCpJa5DThpzL7Ax2/7DZZZ4h9MgJY
2kSFGXFc1EDAoGkNApGwhacf4FYGi3Rerx4Na+LPnxG5QkanyjloVWrM6ZNZ0tIMsdaYtQBISIe8
SSzn8ropvASPNj/1fjhmarsBaukKfYdZpT+Fo9U9QIDWxwDEwgUpsDoU6UPXnMr+YJfW9JhLRT6e
85RQX4k7/6lol6W7Kkj7ui06ftXvStLw3phz6tc3yB1135TI6mZTJBgL/VLDUls7s094ROPWK5qw
S5AeC3zplXNQaQ6WUuhQ0IKuJOl5wJNrG1y/PR7EZjV+QgtJRdsiaZJnm/in2ZXFpMmnQeT+z2rw
4z8ojebfhV1y4pRUqNzHsfslyeboP6eb/F3mwxbaJolHtl5KFuROTrnCrSpBGXrTt46FAmmScs+B
dIr0UOb9AqWo4iNjvjzN9jaGnwUagWpfu20Qgog3U6Gc5mE0KGWG5IPTHVXPVSFydNQXCxes5iZC
LXy+XeZpephmd4X4tCZH2OGle7S93p0DqTQRAzbokuiP5eXMPNMXeR9reTuQ1SGIF5gZMiRYFtjJ
F25wetacBjxwJlGYQ+BI4fweI1HuiPqjeRMrpX11Z9PLbpFmwWKhaPvxwYhmrkGNstVnI+ldf9eD
Jk+uG6s2vuADZ92bnW/3f1ywXMYm13qE56osrb5UWs/uSqAFmts5wZaaEClq/mhVTWlz7mpIUDUo
ZH4SYF1nqyF51N0gd+DUG0TmEvOxcEvnO7x9NYUN0XAUkP5431TBZw9iiplf3bp3n+0szvTArzz1
LYm9RYRJTmNh9mVOsUVbiPm1NupKBDr09icYGv228fQh3SxK6D/dvmr/a+a8QxrZUPa93TkQTH1D
rfRs4rkobF2n+uWROtyD8SFIhLYzxYFTtVF8vUDYuO4Hw+vD2liGv3J1PMM4poyyG22IzHhrYlmh
b2ykOAYIo9VgXqjanvQP19oIyC8ohIATV0zGWtX+p2qv4WQQjV1jHhb+v33VTM1aP1eUY+ZyyeXW
t4rWJlob/JSNk2Ln/n4hZK29HJVBaCBS3EUtklK2oINwPD4FGBT0asDKjtM1YYbAcFjG+vB7Xpri
g+IR61ypAYEXfEUUI4pxPFbclxUWcbV+0Dvb/IxKgo26iu1cc6YuqVOeNAPWoRA7Z1aAfPFtfIMa
XKsyBeDmw9CYj50hq1tqF+kW8Kb4MfrVhSr32dGgQK49eps64Unl0AJ63TexLQ5RYzwUcjWhUtRJ
G2ovu65R395fMvF2OBSBgEPqVKFp/J06/wzt4LRySOUBK10j39hjGWtXsp3yK/jSerbRhjimDa31
BcGE64xdqHHnfksKy3wRhLFzMEZOod91XhKDwmuX+UU4ODQFSRVHl4gCbzcYAJB1j612v4BFT75N
6SmJFdm0sOiw4xVJWygjSQl60oyP9dlYdITSKfNTzgNYQL/hZH95mpmsDakDgn5iKzVZb2xvNB/f
//wnfbbXUfB+cNjFTAnnjONRksjNaqV16uDAON0rgHIPk1XXga0Z3TMGTGIz9PMlbeW3lVp02bFu
gZIAvAm8wfGgUAhEXzaNOvRKF2EkpjH0KXts3p/auVGAxVEUtenmwcU6HsWLKm+h1KwOk+vVhJC+
dV0my8cgBa/fz9TR+FlvPSAYJ1MZV6U2K+3VgcdAP6DQkGwnSBPfMJgYr96fz5m9R2sOw/BVGQSl
w5OhWqX3WUmWdUApNLm262V+9hz8dUaT7uCFivK5sVZRIfYg/X5kzY6/3TK2boqo0HIYyDg3OABS
4mqWastQ2YVpnTn/sHa44OAUwYE+deqOaleMsYPHUUuZwBgG6r2YPEeaiKgOWeLCpji338GAAMDm
ZLFwJxPreHort0LhihdTYU0kEW4EoxvdN3pGdXzpCyQX5HRhl5zbiv+OevJW6F7mkmqXuJuhEfVc
Ge2z38ftr4/vD3orbMLVLO5N+5+eVzQQwgs8TNR8bdhtuYt6Lfqh5DL+fX+os/NZRZp8PDDeeu2o
PjUrKiriYGhiIky27TCKpuXCDXhuZ4DPAGWsO+CNT9cKPHdeKRfnzm7Sy+0y2PFNRuU7DVfDjClo
DYXK/AcnRteZnisgF/ibdEVPFsrII2KTGB8YkZb9rhgoV/pdKy5cum8+3zoKfF+g+aA1IPwen67e
kgkgap+ua1EmV6Kc2pAAPv8YTvW1j7wuEeeY4AH+1/Eo+OtUdb6OMidY6ySi6YKyy8b/ZxTLAzjA
ywjgcz1w/4R8XuwNblPb1qEXst0WRaNj/eLUNx9eFxSeAb/BqAcOcSrbYhPH5+Yi3EMKqnvj5HkZ
ToVfXJjLKf5j/WTAiUEfAe7UgR2cvLlW6UmfppF7mCrb+Gx2JY6azeITnFv1zvbQkU8W2BrVbBlb
v0i9XYs1zk5lwNI/OF8uXnD9IGjpJNM3Pfkhc5l1Q4/e5EE4mJa3w/TVcPvowl34Zhuug6yhMo//
K3nheOnyqKzbGH/DQ4tgf0g5VAsSF3f096dy7ikB/USsTOBkcZqPR1FVXdAGEeKgtToZNI2FDVFn
vHVSu77wlJy73DF752LCW5jn+GQow6J8ClyFG1AY1D5BV9/okan2OUy4B2bqUdktlZwuXBrrm3Gc
dfD1VpjSq7kNQezxDI2aq7+fMXf1cuGghNbNO6qjPilWV0RjYM9p8bUylsoIK0GKdGH0M5MGskug
45uouaMncjw6loBJGkHnPIg463/ECD1bV4Yc4ysdFEUadl2pF2FjOe2FcV/jjZNp4w7AkeGSMaBm
nezRphN4L4h+OuCqWTynXYKGXtpEabqVwmz1XTX27fcSyRJJJpbk0BD8sf5k2RUqSppa2a6ZE0PJ
S/yqvEZg0KZzb1oNgjy2r17QW0HCa/LEkGx6y+qfCuCoP7LUcH4hlEAvTVWqzoIum+Lorq0TBKpi
j/bixhr1AvmeVqmvhtYW+zGjzLFZ4LCq0Cwj65cez/Z8BzaiiQMTgzUVmJPefaOEq6WbQp/m78Do
SVCpDxvWposVZbElTtCYi3JwqaHeqeG2rKWS4Ird5DvaRpSGbC9BKLmaTLTwrJZSYkF+Kjf0tOLv
riiG4irC+AZ9SBzqvyRTPVLhZrpOMM0zko2m1f/oJyu59sqVMINAWoXSl4zczUIT/K5g42gHhDeM
/K6dNP8/qUXmXYNIjBv2kTZ9Qaiic67ShSgaGpvd7AmIcQNTqOGm+Ak01ovfptSCjDEX30yjLIcb
gyZdFM6VaD6VuVdmgY6Lyq+8N91yJ2qLIpanY0kSNI2Yv/BSeZ+xRBmyO09VjaCcXs4Ps8obsR01
aO5bOuSmGQy0CC8ZUZy5p4hpbDJSiJw4Bp0EvulQ0CY1IUpnbImrtJ+751n1bIH3L6pzB4lv6a9+
Alwip7grL9aQNeN+ODRyojwHCWCHSFTxWNZTd6dXLmAGFNcvxDjn0l/2swuLDMAX6OuT42sWgu5q
MslDAT/3Rs1+cdVkXfufORvNth/7PIRco2+9zlR3dDu9K1QQ42vfrOxPVV/OCGo1qAR4umhQtl7q
jeVM2u/3P8yr7ubJSed2AZsN2YZO4KkmkqvHTWHlrTyAzmq+65oy7pWK41+aMXThMqX/ZabUwoim
x4GtF2/lbI33fhn5NyP2Q7R5PIcem16FcVwbu/d/3Pp93vw2yJT8LHCvAPuOr78+dXm0UxJYwCPi
IZ8b43OsG6sUgj68JKbfvHx4vBXKhNkMAQ96JSe33ixBrmmNQSjfFJiOGpVvgtuYo1s66FMN/iyO
L4C8zzygFNMI7BGLWgUlTkbkRrF7kmVxsKLhd557FfC1ot2UbpV9uPJjsBFByK9UrpUzffwtdaPs
WWZhHYxReNCEclKwWsp9udRD4IKSuTDeW5AnQTaFn7W6RUYLWO14QHuMSWppHxxsA5hDg97Lz6bR
qfxqVH0Cq9fEVSNiy6UNlLm32NIVe70xq19JK7tvgOZqOhPaRVr9Sk062VLgISG0oXdLxfeUNDvr
QEbsybUOFHX42MmQbx3soP76WS+/m24jvkrQknSkq/IB56sBYf7eBi5Sm9WNN5vdfRstWf7xMIrV
B1q42kYCTTj5VPXUdpi0JfYhn0hZu4oyuitSGdBCvkQAP7PhVp1f5JdgguF1vt7H/4T0zNwceeOs
QxuZ/+l24VyPvv3N6mV/Iao/c3bRmVzLXEwNm+OTOfky9rIcBdLDki7GS9ao6s4w8m0Kuna7FCK6
cHTPzOsVj7+W7tYE7GReDUrd5gSD7uBJ6nZJSfcNmZSFTqbeX8gkzg3F7mEHrfBLNHqOP2EcWSUE
02o+jIqee9lLm57VlGx7EV2qn6y/+ni3mkS7pAomVeIV+388VDqu3y3G4wOJR/vQ0Y7YpO3YXbhm
3z6OrJJOJkmZC6rpqXm4nOwMJapUHYBn+I86dZLnGJbtV4i01vcEoc3nxptot75/2Z4dFe6gs+4Q
Ivv1pP6zE8VSJWasu/OhQNAfo7lF77+OaA7/sLuq/JG5TXW9qAwG8vvDnvmkaLxC5ua0vdo6HA+L
fXhi9/M0UpLuva0YGkRuyu4SXvXt7geey5u/yg2szHnjZBRvxnMrGlD/gzC+bWmA01KlVfzMbWJ9
nqPoklL4201pourKHUKdjdU81aCOJ6F4SOR0cEFQ7epB+tcwRforX5b19w9/QXS24HQhp8Nzcnpb
+fZoW1pnDId+KfWdjQVNOEvHun5/lDNfkCIKwwDDfXXjPv6CsgYp2VX5cliSXny2LelfFcaU7jIL
A9plaYCqf3zAVfloZWRQJjhl+6saRkpWe+qAMXLSBZQ+9F1kddFGU4Vz0yQgIt4f8MxOxCaZOjll
tvWvkwOAXpTQUsRmD005x88im9R+Shvvwj18Biy+CjoxCkwLjtspj0zW9kgD2FQ0mGZ48mRFn/QR
LpmfVCKM5WLtjDQxrlZD3H1swPzq9eiDFqTrrbKCwyl50EvDKvzkMZjQgnQKTS6HievgRrmuvlEl
YtQJ0PWPf1XyBR9TO6wvAIyf3M6mHwt3BpV6iIZa+1xN0xOBaXfhtXl1BTu5mGGwrEpgXCKQiU6i
KX9OY1I1Rx3ifqp3Sm/SpwLwxL73vPzR7gDtLRJ1ANeTGmjnyN7IujGQVSnGa0n3eQoStDr3Dcha
NHFN/8Vo8vl6NvXuU9TQyVdZgfLK6l5d1EZ8gUp2JjJDXANCIbEuQsnQW4+PVtmkC1q++QzVRdK9
x4V+rkNAw9lvGOSwzOEQgcaos0ifH6YODNoOWpj4K7o49m4o+UT9oZkzoCOGNzvT0/un4sy5tx1e
IqJiEhvk4o5/3OTg/5EtloIM66BO5aTtzpwAPaUuMolZ5BoXIvAzCdDacFnF/NicDHkyIKrCcBPN
Qh3KFnwagkOoKIFkp/PuNrL5ZGQ9gOsu99tH5aVuDBVprndmlM/1bZ9E4pcG0uQPHXjglErO/svg
zpQCPv5RiKZgwnMhom96clUApbJ4s3yFbm/qB8YUp4GQ6lmNebc1ElGHHx5u7Wh4GBFRfULC7HgN
sBrSnQTk08FYrBapesS02zhK70w/0z+LypgvjHfm8aKKiBYCFgqrlNn63/8JBeK5G4FHZeogpCxD
w5VqU8VpHYJSvGS9c2aolXYIhZLWA8HuydTcTLNknyjrgDliQyDqtgCmu+lGq+bkwqzO3O+09LnY
ITbBeT2lOc56ZDRdZFgHr81/9gtSCXRefePX+2t1dpRX3jMVbhSqTrYvHC4nSizSLNEY47VJKeNu
6Drz+f1R3n42/mhvbSSvGFjr9RD9s0JQAsoMGKx5wAUoB64Sw8FascpmVHgXqiZvJ4RbEFgTyC6v
QoQnE9KbwR6xQDMOVZ3CYqAJix55116gLflsqeMLnHbkevBXIYuVjHe85RylT9YoPQG7v/nmJckd
jNp7vGp6aoMIfBXKbYLBuERSPzM3IguKg7z2a/x58jjZ1aLJAn3mQ1VE9aaTvdrMk6Nv3l+s9bef
zM1BMZvkeyWq8Qoez80CjZVWgpZ1JK2MWkKzTx1zRl3LKKjoiG3meR/trdHn4u4EWMKTyMV9CpiZ
M4IGI8/9myb15zuqvuOmRE7wwok6XbR1FJ/6BaAScBMs3PHEYiDqmTCwfyxlvoC3dLLupwEx8aEy
jJ7asrY4D7WRVTcW8EuKlsMlTuWbp5NfwPZ31/oBUg3G6QJiwW1VlVZEN27tZCPYLBNeaqxK6wYB
dpCvfSx3Hrypu2Gcq2eB92ZOCVU4X8H6zhBHRvehg+9zYcGJi0+W/PV3Ed2tKq4OFZeTeKR2tBTF
SRHdRM2oPdnwvYZgIueLgkwsoxm6KKl0e7e0EGAq8MyD19HnWKZ749hCGasEFM+ijzGFBPprJZth
sFJ0ruTY5Lzygz2EsWaUzqZCv+Rn7if+k5bN0t8tKPHuRWHT5RzBhzdBltAZgJvka3fJin4JbeCW
bQC7Q4ebMTo/C1s4BfLkqedAU7TG6Jp4Qr+BmGL5V3rsZgacVIAL15HpaneyjyPgtS7hE2haVX/B
RcA3gjFbIkDAegLJZUKVaqNLTSSAG7OlCPPIczfCzPp6Y2q+DS9NV424KTO7uE5bM/nctaP41FjN
eG8UDtwgaeVe2NdN/qcRVKyo2i8YLaQF4j/bqNEKa1P4fW1Ts+psCBbp6IMraNL8qbEioI1LO9R+
UBoptyPMmXGt8Q7z3kWBOMdBRCCoDwnE1Z+dMkunW29JzTQ0emv+kqStnYdlYxnIvcdN+l3r0zEN
3MIQPz27r+7MGKYLEH8Da7XJKztBrto6EuK8Wv7YcWHeVUneIBuDG8rfFuIAmPHanu5aYxFFWDtN
degLrcqB2WKfEg7ZgDEXLmNe6FcqewE62XxZbBX9aKIxgboXa8WVAeEiuioa8pEw6s0qweEh9swg
9yC+NVYsRiSrgSJs0HJW393FtH/jFqW4LqNJWqFTzKCTU9eQV/5URVMAwQKuAM2U4lORAH7MB9N/
7HP80LfSNrRftR75UwDPxYQIMiXFl36A7B2Y46D6UNax6AMPSFy+EZCfHrqhyX5L4BAvlj/C1TOj
ubM3tdSx6R58bYyuhsVCQNEbh3YKxagvP5C/QTwTfHf3S0CNRIq3SeWXEiAYGmdrB2wTSXf5oZCl
ywK/6IuSCIvQGbc0n0plm0zGfEXCaRYUKbT4kVhxoc8pMKDcdnVZJOFo5vXd6OX1s7SkDdcxUgsk
iUhLp1BLqv5nPErIf30+FY+t6hZYm51Iftv1KOwt6HAzCs1u7n4XyKeIjTtb5h9w5rXcCaFVhwT3
u2qb+n33Jy/L+G8f56sDAKbBdSAyTXzLrKj+YTd++VTxOidhXxXGvSyr+QWm2PA8TDR/YC9m+UrX
A4PEzZBnDQG+LSG+dZwJTo4suyCt5/lpsDzjNgNA0QW26uGzNsrVlq3LSkyhV8aZeSX6VlsCU9YA
LzVYAl+tNC3+zrklxy3Qbv2+9UtVhb1n1S9x1FZtQIHM626wk/Z+ea3r3VtWET3RBYR0Q9nLhPcp
5dhvTLPNxzBu5JzhXt3mMS0PYF63mCViOhGDRL7X9VlqG73xjQccWrjm0qRzv7uRpqZtqYn8YexE
tGzryZxyPKySRm5YTSj2ml85dxE9ou/LZP43gyBv+GRVsOT2qmLHvvpJzUlmoTKquA96FP4fU72M
v5CeT0DM9drQApwN6vhKAz5f3dptnD7COIhhHIxR2QaAlalat8iwvnSFbvyZJj/rtl1Ux08qXbk+
g1mOMdwmFX+DnEA+o+oEKFRiaZoVjKPPdimFlz1oiYaYYeoM8Re7Se0GemlqAfwtuvhbbCX9o8jZ
NJsq9bFALP2xeBmj1L8ZuICH7VRyqQXCgXZZO9KFiKKlTR0UdtF+eT/OOE3VOANE0dQV1lyBwuvJ
o9NB8yqx6IUm6i23yi+cr72T1FeJaYw3lUjcCxWh07DmdThszVeF1FU74eT1l+NsmHEEK1WA+H3A
9zm6LTores7J0DfIvlrQ21PzUuniNGR7HRUusL+y/oHanOQmmVAzGbkp9u4ihn0LxetqhOh7IcE7
NwraOMROa42GVuhxZCPbuu51rRB7rYmgF2cV+0HkxYXQ+jSKX+cC/MlZE2zkfF/p7/9E8VlheSg4
SBYMePMh8Y0l5D4FPzmAefno3uAwo5oLMoS0GgOU4wklCYKMq/rHjdPZajdryfhjSMvqv5aC/H2X
5Nnf98d7uzloEYIKIRCC7Uk37Xi8ubRGqM0COQk4pb9Kd+h3UBDqOxvKjBmooUOccQZRfCGNeLtu
QA1X1PBacsLA0zge1jfmBWnMwb+xM24HU8vkjyRX6YUc7+26MQroSe5mMhVW8XiUMoJdJfUMKUtc
piBeuH6QTHAl9Sy7lPqfndA/Q518R9q/ZZlTvL5x6kVtihXHI8zikrfvGzDWGq8iR7MKGlDUoOV6
PKO4yUWZ4jV14xTAVwId5Ned5MONAXffqrnY6HYa1ooCVVBYHc+El0MVChGmtx5AizflhdTizLxd
QN+cDSqygLJOcibeeL32/Ni/SWFw33jKE5+KutIuHPPXbfhvasa8aSvTElgdU4HFntwmFA0FJvKD
e+MvA3iWCC+J9KpQKZ5QaSvSjbSd+VM3VBBT7NJBW50o0nwwdcCs1EXy+FcN2jQKdcvGIRpvahOd
lBY1AoBIsGFuRGHJj+/w1XeXpOu13PmaefxzZ0AyNhNci7wbrS2tjZiVu1EDDMD3j+/bz09LmrQO
HREyVrb58X5IKYfy+Db2zVKnc4hPXRqmjRFdWOQ3tfD1AuThQFASqgUQwJMnBBmCyPa63NgXkLbv
TV1LDy3Ati9545Iap3G8j30b4hWx97URT+1mQvP2QmP87WGm6AoCibwcY3su++Op5nihdGv5cz9W
MGgyX0W/+7SMw9nWypf3v+qZdBUkA08lyfLaajjVMMz1DFlWpfS9neucIdxk1T1myVYwuxHoqWGK
rrUmza4M4Zb7HO3vW+kYVYjOSfXgt3l975q19+f9H7Ue7eMjQN2FV4FvAE3gTapa4S+iJW6n7412
lDd6WwAycjt/40cNtWgDfur745353tAsqflxd3L87JOT7aA+OGowuRGqLdHQ90srGNSSbbnoLpVp
3wB+2FnwcmhmUiqzeWhPbk/8VEYLG1G5F1qXH/y2RUQtMvydIdlpIGnTUKms3ALQUHfOBMorwmsd
2Yl+fo4xith0i01OPcfZcz32Vggx0b90BNYtfvL5uX3gZ1D8pGx4Kuk7ZIlWwAcZ9uSbcFWltZ2a
4kkbxV8NvRAPgxa7k1/qBM6jNog7DXPA7fsL8vas455A3xfhd6waAUkfH4AqASY4JPa8bwqI/a4L
409GICrfH+XMNnutVaLpSlH0DRkArKvMFrOV+8WKxkfLXJpPRMci7GSdXuVqkRdiq3OzWitD2IFZ
6zNysvQA62Jwjqbc11muPRswD2Ha5h9VKVuvLm5HIMy0QSg/rZv9n9t4EVnT2NKiuuAs481gt9NV
1/Tj0/vf7sxc0FeljUzyC3LtdIVGFIQMieLp3vYrewO30g1ruMcf3weMsqIbwLGvhcPjuegmno1Z
xAqVtTOGTj40V72oP4qtQaCbSh19QHc9k8BZj0epe1vLcBwa9y3qOhs0ePSdm1pVOFIzuXDTvP1s
QItWntDaVeNvJxu7LOpslY0w9tEYV3sF+zQoRzu5sNHe3mcAuEDm0sagTm6dQsZQj5nT3B3NfUM8
ejeJNt5Jqx13LTZbu4/uA4bCFJyqK9V/aK7H3w7b1t5HnsTcG1PibCajrkIkwC8hMt6eVEYxDArx
K3wBcbzjUUxLRt6kGKXohCMRD5LpQ+qKKsTArQ3Grk7v3p/WmWeREV3Et5H7W9uMJzvPMlrVR4qF
cqnCPbRzXxyqpFY3cQ38StWo/qHxouGLkacPLXrjf6ZSUTGE9P9Dn8f8YM9F9vnCb1qf/eN7mc+M
EAa0ESTf3zyLmeJGVKo39n2V2I8Vnb3bRO+GnR2v5TG38Zxt17ZyMxud8wnPnia0KiNLNoVpog2l
D2K+b7SueYmnxLhPKzN/Mk3pBkju9ptOLy6xcc/+XGB99toF50ueRDGulvtSItm4z+043oyD2X3n
tfMe4Vc6OyOznbDXVmy6Vl+CTJ7bLmARaL0DVaIQcLIpe8ue6wF90j3xsesFRHvZPiuMLkCRw7or
2qn+9P7SnB9wtQSnG0qT+GS3NN4C6Dz1jP0cz/pNoWlaoPPQf8upnF2ZSMZ9eX+8c9cIDSJKHMRH
OAycTLBV2NSP5mTsFQqKD1PkiyvLTy8dgjPXCLcU8SfhNm/xaU6JNCBySU5p7rOEp6ocuuQKLBSl
5Nn/8GuyXlVADdZ/gO84Cbod7CxKhHqNPRpExb7QKJyX2XQJb3rmq610MoaBSA1D5GRD2k3ZDJGO
LoXdOuVVktbZ3kdp6vr9tTmzFygigBWghcwF8oaQ4ddJVNFD21Nusg6ksAWaI41zXaE+h3JaO1zQ
PTyzSkfjnbxec1stsT1QYqvLYdhmsaVCoaFjMI5YZLw/tXMfcKXi4WtBCoxY8/E1jLZ5hkVdIvYU
GGWYeMYUQga4ZOpwbkKEx/hogekGbHWyTJKiKSFlKfayLFNw5NNEbDZMuyprPtps5eXHywQiN3k9
McZpMJ4hzaFSiEv7eRi6jY5wSZDV/+PsTJbjRLYw/EREAMm4pSYVkizbbVtub4hutZt5nnn6+6VW
XVRFEbobb+xwFkly8gz/gNLY/W17ByesAjffkCRxcyCgdInLfWvguKdOq6q+ijW2tVeRov+LRl/b
7gj09dHqMOjeNUib/JnXVWrS17MUlLdw/dR3NLfVT3T8TKlUM4azp2vZjLgkjIBphwSfc+7DrK73
Xezkb8aSK2+SG4XcSFBJiPAo+I8wFFX2FDRMA/DVXvqPJzUyayKLgjlH3baKRmPVR1CkTcdPjd7Z
d/MQMf4ZtwQXbnxXfDHy2MnKhMbQ5SYaRiUWNRWurygzqo7MoQjvbr2bcWo95lWQbKQAN44hTEAK
cCICo4w1SswqFaMC/G37E0HlqLbKcBqtSN2NrSU2QsatpSRWjLwd0DDZ9OWjxcz3R9OIHT9qWnEc
GWd4BlO+Y2Dm/94/ijdW4j0ZUsGAi4Mex+VKcAamYexc4aPDBXWoR5SXO1l5WjSnP398KZS75Ric
5ifl1WqpMJkrl9mfr45F96toVdcLIEb9SsrY/vgBfBfigEYgtQzWpIxQsS1ViTLb79ssYZ6qu4eO
MnkDBnYj+jlkXUztQBfAOFl9xUOHcWAT1qpftIV9tNCuRGgS9bsPb5sclNgyy2VMv5bf6NrRWgy1
Vf0USJdvaEp6yOLKOIXV0h3uL3Xji8LjnP6qbHo4IDAv35CbwYeDpqz6XZanDy4zxYOLRMKh0AZE
3VPrr/vLyYvoMgo6VHHSwYIQwVe1SuI7PdeV0m5L2grFcARzkJ5HXQ0PpaIy/CVIT8hy0Qm5v+r1
iYc4A4wGmBWYGng7lw+ZStOHhPmiXxhWeQhUo/5R5CJ/tZEq21jq+oBI1xHKLp6SCei6vndHvWUs
WOV+R9FKwlsxDG0R2r3/QFerkMCgzCBFnbkdOYmXD2Tqi9n2s7X4VbD00MGy7tFsm62W2PUqpHxM
mtDO4Jmc9deLr3zBeLMO/MCG6AjNv0AFbTY2TqCMARdHQqrZABgjucS5gIe6fBahJ/jUJo3r1yUU
wtidm9hzEsvcQ/zPDg0an5kn1CJ/tmJhbRTJV6eftYHdUSeDIaNKWeXsgVQsNMs88OcYvbY8dBvP
0ppXXTe/TZ329f5LuzqF7wtB3LERu+BBVy9tntq6n8Xk+DYqUi8qwmKfUVtPjigoNhv31o03h0Id
SQa6HXR0df1yT3F6xf0T7pofgJz2mljpdgaUuI03d+uBSAQZEDJ8lxohl6sg/EwoDkzXT9NgOjdE
+ickNZv9aBbDRoL7frOvTgnsFgMskHxhV1PdcUmscUCE3tfmaHqoQ4RA+1nLnjrdCv9FcN16QKkh
Q01Bt56QJpMyr6771Y76ZOfoaf4SdK55Lsw08hkvLqaH4BY6hAhcRwAciub44VfNLJMmj+wlM21c
nSswQwUmzbbtK44yP5haXfmC3/PTacbl/1iKKa3JCbbk6GV1xU5tg1pfU/MSoPHvw3y0HwDt4Hfo
RFtMBFgAV9+q9L6S3Qf61sJZnyucRSIwEgYRYbQHXJKbUu1AOi8jWpKqxB4UkxloVDigwY/cozCK
x6ppbJT7Sv1tSpvx1ZqGTHiVNRfJKQmCqNh1GBa63qLE5tcgaXMmWFC5R08BN/QaIRP3BK9eFOSU
cxD4WqSkIMqDKOj2SG+by87suK4Rl43s7xOUuC/WhCmXJC2WL8S1GYHvqc7/0DuH5nlRRrE3AaD/
pEShBohJrSwgU3rekK4i+/EvQLzqZ1A1cbOn+WMC8ppC/ZMWDcWLsSjdk5G76Z9dr2mppyF5gmxy
UZvhXonD4Yc10gJA17AbX5kfVV8sxS5+VU5j5ES10P43DvM6OYzMdfRvlauVxR5usVrusmTuHpj1
t78L1+lcMM2ugs8XwJbsPBWz0flyDvIylmZr7zO0HEIvxwqj2rV11bOgMRSqB2cgCh8mcDFwpHBX
+NeOhQJ1IEsmwLFlTIdshvTglePgDEdLnZsHw0pbHXnkVohdHE/Kl0UHr+/phmLuwbXG41HUvfkq
1Kz/FjGmAicaileBoloMwqnp8qOVxFq9DxsTpWYn0bsZ6rqrPucAXxgKF26ney7GB63nduXi7MPE
RG7UKsL0K9KvQXswej5IxPBEi2y52uL/3NeYvuzwlgmWJ7sW6Z9Wt4ADVNKl/GYlRvw9oZz7PRpw
sUCMFfo/NjJf9T5S8AaEBm3ZR1vU3acSR0CJV6wtx+9EVQMCHIRbH8LCqtwDqF2hflHMTKpdjJH6
NukKB841A+TGU3IEcaoLRLF3dmFA6jQzASlDRFoxfDiA0lhBYInSQmJk1k1nE4lSaHNa8YhuNVK1
Fsc+89LKwSxPFxh/3A9K19N0MA9k/RDAYNCT8K3SoAkYIb38vHlcukr/ps6LNiHGEQS2p5BQ/6OD
FfutL1yCe2dhw0F0FTMszLRxgCuVOVoMWz/oOp5I4iLSNLCouRPXVyKQAUDpM0LKjZOa1r5nEjnv
+8Cx/i5dKy13zqQqj0qfQf+ZU0sJznR9bfXJCNFPRPZcE4On50MxHRgPUhzbbYaKicolmxyFE+t/
xRMexshEFNFfDXYxzUmPnP4HcNL+7zQbBYT1uUyjgx432d/10CUoM4Zt+Bk5UeS0EM5Pna9FiQp6
uyBmzT26aLk/ACp9rSk4g8csDNSECsqsf+eGW4NXBXihnGK1FMkB+VA1PQyjAzYhbXI0JmolLR1f
JGny2cadcPBoJlqnfGjbZJ8Fofum0u8KvX6xy5+1peU9fOJa6/epadefY62of2XRDPtRwP8/ocY7
V7sMyxOEz22RuYdFoDLrzVnWpp4oVCU4WU7KPo2J20wPeBYYcKVrNEM9zcmdp7YMMGtwulmcEJ4F
2xaVQYKkZ0q9sSOv7JIz4r3Fj6qfMJkmDUPitY8y9K4LLJ5tkL5tX+4Q20djms6v8rnRcivcV85Y
TvtyLp1oR6fIeBvoIIbIy09oUfD7leIhnLhfvNbMGterg6Qun6lEsefOGwXIqZW4U3pyERH5PEkr
q92kOQUcbFEr36cJy8q92ynOa8eb/IW5QRTtQiteWl570nwLZ5vQTa3U+3RO+/o5DJuB4XUY1tgz
CPXv1B3G2XfjIOxOhVNUvSRWdcV50JQFFGxKX3qjsL8qeeie0qkgx0SBDu37VX7bxSjoj2ZZPrZd
aACYDdsfJGzGQwOedzfhcHDM+aPY+LauM0BWxRXYwcmKicl6Njd1bTWkrlliURIPx4Lz8RU94Woj
gF3nz3IVWceRDdigMi4zQMYPIijMtoQmL2VC6CWoL1Ns90eQMcNTr3VbiKAbAQNrSlIrCnChmmtf
8qzop9pSo/oRMbX5ESxw/hiKxX1p017deG83l5KKU9TGEhuxyqGFOiEdgfb44ziYNi04TAKWRGUS
3WExej8Q3lyKSa3ryqaWaa6WavIKWRdrqR+h8mGLZJa7RS1x0J1BAtxf6caxAG4Ad4qRFmMtIQ/r
fwfDAu57NsXVY22awzm3Fht7JEv5aNuHi0YOJWSd/27Ke7kKQr6TDVmOY5EgedvQvfQ03Fj2KXTd
ja279UByFIZIgbDA+6/SX01Xm2AInOpx7jXFn2LDeS5V6+f9XXtv61xWH1AhJWKDNIxh0lp7rCsz
hn9GGz0WgdLmXlHmMi8Q2vKHFWGTAMyfZo43LWbyWKdtgHSvaKJvqei0ikFdMaoPk+sWKLOUxqAe
MFKDR6HjjQNua6wyv8YWG9Fv7KIE6ZeVvGWBNf4yQzX0o5z+JMNGHcuc+w9149s1QdTJAQVjzivV
lAZ5i1Yf5+gRp5ruTaiR8Owly78KcM3nOQZUdn+9G28KKTNpAYVMLV3w1SGfFrddrMGMUHpIOq8b
e+2nm7vuRoPp1irofLq0RyjnqYguj56DZ5nkhcSPRaJEh3nMsNZS0ai+/yw3YjqKPXAsiX7Yia37
0FrXqUMadayCeYi/aKQFupUaKGzPQ3XUGUv/YKSwJaN249kkawpMJCMlItKq+YjlaqxMdAQfNbtw
sE0SC+yKmLbexsl4F3m5PO7M4VzaV7IvwplfRYnemI2gcbrwET+D2vC0oQuXByOo+3EXamYU7s00
Tow/RksPfwZjGwrPQdoM9e+l6X+UZja8hhhBYbbRj8szcvKNs4vHcDK8AlGp+cHVMnKlonaqb102
By4mH8zlvH6wcJBCQN3r1VzC0pdpekNwoo92zrg4fyLpLX4m1FfDTo+M8Q9GfMmzBQ3wd6lRjXo9
WkjfMArFlltjEDt5Xap0QB5dPGw9La3G6imM2qXbF12Y/FrCwWr3JvXeQCoyufmnsDLjcV/WPb4n
RuFY4c4K6BvuJjvssn1SpsPfZZ8v1h6PBP1To9fOH3NUt85enfv526SmcAEnkhok/yctzHcGLG8s
XIIUDywBW6Y71MCgi31O/9197u06i0n+XO1LGSrx62jm2md1HFzriHtA8qBiyvaUVmHlPrh4pNhe
18Vm7A1qn4lD4RZLtxNuydP0hpa9qS2m9lBJHLN5jGcs3jxSumLEAa8PX6g1y7/7uVRgQbixrnmY
JWCVPhuZRbwp4iXyrLLpe4ktnD9bUxZ+MqfO+MRPajG4qlyI/kWRGMSoiO3HPiVFMuX+F3UVjeip
EYtoNlpIsjJBuvxua8YHGClPia8YbnKKI1F5Y6EbWAHMwWnItqDS1xBPqTgtp8CA3HSJxrtcLyrr
Um1RqvOdZLEfjcptXsFWDG9BDeEoF5l+EE2ZYlkQKErq8QbCv2hc5xttresvmtGIBChIOQ6BvNbl
r1iixVmSKkweESruj8lQL08UblsM4+v0gmYgopkSuYzs7bpbHJtRy4dX675bueGhDbAu6gJjJKe3
rY++RiA6BpJBXJNwSq/lfJIwRIWuFX4bhcZbbs/qp87kC4NvnOPObo0/7h+bd5TDKlRxWNAko4gE
CLEeRyclNhcKStW+IBN9oMdPSwZK7VmtOK1m7pZHvdXqU405xycltuavrlkE+xwLlRctMKiU0rz8
lvTlJsZTHtjLHyanvICVybTArq0z1YCugaQ0Jo9TIrQfSxBYGtcRKbiXCUNku35EcvAQLwlWmYnV
GwfbHqizJ03pP2/skbzzVj+FDgPANtIjvi97dcpy5giLXRfho8hiiyeOgvkHM3HnX7Ob8rc8N/RX
8OLFM2aFxgBXbMQtyVax4vBstRd/U2ESBlyYCw/BYC9vWYLw3x4uyNzvh7zH+6ZQtc5BHWwZ7Lf7
v/36AwGkodLXlJgnlI1XNxFOhQsduCXw0yLhFKlWvYf/IjYuvBursD2G5PvDGboqlpDWz9EZKQLf
CXJk//LgTQ2tD9r50rUGk8lYD0gDaZe7/god0PsxtiuO70TY/1UieOlbWJxL7L5mRbkxp7yyqKTn
LHn4LEP7mZHDKi9O+TkqkhTBec7LjHo8aJJd2eT5SxL2yb9o2WYeQ87gUNKwOHeQ6fdtb6ovujuX
oZfhe5MeP/gmGTIS5ciDIdKzxauACwc7mNy5N89RNkGINIi6zVgEG/Hn6k3yvIxNSQAlbwJ5l8uA
2itRYLk9oPUcPtyhGdDbjgdlSyT41ipgxaXiqVTbWDfSxroKl47d9EXgzGjSBeEuGLV+Yzh1lWQS
OySEl94gphlXssqV6EK1d6qQZ+n005g5urSUCbmD83ofh3N2iAuj3ZgcvR/Di2AhV6XYkU05Yri6
2sEpohdq6k3ox6DS9W76Hk3uzhirz3B5/c5FBqgan8pkPGVT9c+Adr8dpljKtJ+ifvnUmMZuEem5
680jQnXnpg3HQ5liwVjZG+WEPMCr30mABbTDT+Snrikybo43i9kMiY+eWxzR8BrMX9VkZX9PSCcc
BYSBXx2ZEYZVuHpubNLVhSr3yAa8jUY449c11gAEgPzY+XDoUrjHaonTg6HQ2m5KPfhy/7O5kRfx
JcPpYp6k0/FYBcDWhAO19EHoDxHCpzamWrAwkhxArxH/iA2sBTf29dapQ3QM4QnqaSqA1WURBDqD
vIA5WY+4IhAjw/XUWT3C1049vFX8vA4+6mrwDqX4z5KrI2eVCCWPqAP7cZz/bHJNP8wppJ7UCbfS
k+sPF1FXZEwpb6hBgeFfhofZ7TkYxcRuLtpyzoLg19BW/QZz5xo3LHXQSYTIM7hVuHEvV+nrZlQd
s079ZCTGerURMeUZI6cmvGr970Bzs/HANDiyPL2Lk9GD8mhQ5CtZq3uxFiBKTCpsPasZgKf9/fN0
4+hiDCAh4QQVUoHVXneaKo2o+WwoJsIDGBT3mZKOuVpnZb/vL3VjsynC5aUtGDbw5+U2zAa8qUws
iV8UOVps0O0PXZ1sdQRvrmJBFAJzQfq3bnQyjhR88Xbim206741xKl5Cq9M+Sm9DohLNGjpMBk0z
6u/LZxkrSwtys0h8KjJ8gu12YKA+mht5yI2PnRk3fFduSJIRdVUEEef7qFGs1I8Mq34OItV6UqdQ
eZh0rHy9SDXGjSvm1oKyInDgV7DumunLsBWmr5rmPkA31KAH1SRSo4QJ8rwHs5wMxw8fCSZPjMVJ
SeAwr+c9LTqvblzqkV9y7nfxgljenKTGx7cRuIokpNCAlOOly5dVlW2dz7G8OEctPiqtfk4NPToE
Zf1lSJgb33+md+Tm6iYyJXYFCoRFWFkTVKJBGSyBOLYfVXoWPYTNWL/g+Rf8CKNl8JdeiiOAcdLe
zEbJeo+B6/gPrvMIabhFWCIi62aFfpS9hvyxWGaEVrB9bbUHVmq/SCc5tABaS413DNprLOyHut4F
adUzMzUlXa/EwAds/dxNp16d1OwRcplq7phZT9YealO9F9heWod21uzei5Ig/zUgyvvV1LNs3rg9
rg+U7BqBBgH/jp71+mtkZB13iR1o/pj29k6xW/CnBVhQakIU1NFm3zhQ11Q6qj+GlmTVUrcbjsHl
u17iqMM10138uFQqY9cNVv4rroO63FWhGCdPt8fK9FqlHLR9LIzKwEw41cWx73o3BHob2XLKqNef
9SoRwTFVcVi19YSJdxrRg7p/VK5jFT9WFjMAWWgoW6vmZJz2FcUpP7bBU+upd5Lntgimj/YU5I5w
g9MBlTC7dcmk612HHoyy+Cnt6L0lcHbXenva+Mau7xEJ8pVMNlo2BKxVqAr0EsWa2tT9NOmNPQ6n
1QNavsOLhOJ81CtK0ikIhiTCNBfIulc5UKyVSIvMveGPOBJ5sWnlex29oI0nunFtQ54nNUDCASgY
gePyKDnAIQbmlq1Pur3LlT49JU20H9LCh1XjVWl0lNPUvjWf6QY9LWF7juXHtbj5Flj8xjmhL0W5
iGqwBLWuNrdSNOC/sVsDsyHBRkUd0ZBcfNQchm2FWiljFmWZHD1dPi85e6rNvd4glGE5rw2Z0G4K
kw/TVFiFUEA4BuoAIk2/XAVl9tlqUqvxYS+7x1BpugNk1vDjh57pKjqwpOUW+mKrMAC2ImqEEtS+
5UT2sXC04lzW9CTuf783uobovjJrApILrI5v+PJhXD3qzFwpGr8LzeCM/UH5jD21hdN9ln1S8jY+
aVNvJR4qO+FxoRx+VsYpeLj/K258ejY9Q+ADJAkkmavTYQ/NXGNUUftYQ5g7S4/ys2JZwZOmD8nG
IO8aMsLXJj8HBIpJ0EnjLh+4Fnqps6O1H5oz6llFvgfNYuxEkHzChlWBKp6A0VQ0BhG1kUGbnir0
1cbu+/1Hvv4gqPUk/k82Z2ze9OXPIFeu83IWDTgREZ6ypq/3CtzpjQhwfXm9i7ZJIA5TPr6Jy1Xs
Gl9s2+IiN5tQoe1vOUcR6SrSPHr0HC5tvHF53XoqhssUsAhMMv5dBRwRj4oaDiOQkiiO9wVyJ/tp
MOz9h/eO8IxmvNSmgfaxOrMMxuk6KUru93kW7JylQumsAy11f5XrQwlxC8I2H7oUvFv377VBsXMt
0wvf7BEFiJdYPyQW5p4RXqsb9dX1UqAauOSovYmQRK7L1xRnTo90kUpEmSahAAOLzZ3TjcGBPsCm
YuF1m4EYKY0vJAGOKmO12CKcwTTAV/tqHAyfwYtoWI9h9WCVNedk6MS3KqjBAbqNY32+v6XXx4NB
pmxtSBlDubWXzxkUNhJTUd1zPAaBoXaZf8kLyzzdX+XWbko9IZDe3ARc5perjGRQcZlZve92bvdc
TcayN5wZdo1t1Fv1zTvv/DJVNhnxGCRrTJ1hc6/CCU2nzDCHfACsWun7DNeYxz4FD4F+sWo/S4OA
M11kB7GtoY88dPqQboMToHwPEYr6XaQTftVmSoDtaGUWRwPh940YcGM73vHFWKYRavgyL7djnqRw
ZToMftNNAEyMND8NFuh3rKOyr/d3/sb7hURHhw/MO8ngutNilH056ZPa+4hVFodqcSrPBiB8uL/K
dVB7H4NjCyAIoDSkLh+ox61s0UNCJ2KqXwIMnpOiDbylEccsR9Ht/mK3Hon2NjMtrguux9ViRuX0
DtpejY9bmvHSKYFzqqJ8K07fXAW7CLgcMrlYq8BkdYyGpa41vrPM89fFKvEfNPpuIzrfOgkkFFQy
SE3SmFl10GNjWTqwTaxSu9MutadX1BSTfWPPf9zftOuFLGKZoMUL/YZ8erUQ/EdM0JF588GpZ+dk
XoYT4s7qEaf2LZLU9WHgSJPaImMNix7t18vDoDCHlLjwxg+nsDii4zh5lkgBzGlLdnD7aAuFduvR
/rveKvlDMa9BOZ49xEa2+WEgfOH1dRJ8Gywr35h4CJn2XMYWLCIQEpMOwiYAiVValNAimfUpaeFL
lWrzKwUB8MkSWe2eUfpzCxDWuJCDRG5JUdIoW/4pYCIbiBkuQXpKKaojXNITjMB7Q1EX+iBB1DFR
19LkyS5RtD5w8IWzE2puG8eoM+YfIT0VaV/eu180dJXAsOfm/FOvi8jPYHpm3mJZ459BXKjc7n1V
vOLsrE/SFSzSPvzhcf06VO3Sjoi4Ki5fbB212cJcL/d57c6pyKJxHxG29vdP6nVvGBwwrQ76bExX
rghB9aiHWRFVhZ9rs/hjpu32WVp4h14wWOqpd9TsrQLd/eP+qjcOLVRjDB9hLdIKX2u24bbQiiVW
Cp/RMrbqAwKQCxDtgdzUa8stht+NlBcEAjMkWmIInHEJXG5lmOmVW5dWQWUbZk9UizgTg7r5bLpK
duozaHFxg+qnkkCV67qo91N82umNl1mx8VJvPjgFDULXNhXHmqjJ7VB0FPMFY8laDb3UiMVXatTi
0GdRaYPXVdSN1EqmFKtvSMioygBNQgTX8VsZsNIwA5HSTWFz47T4EzW1L01hAgju/2yR+fB01ziO
Yvl4z04itkgf5aRaNjAudz1Qu1g3lyjzLXOITsWCLV2qaMW+R5nvgAhsuJGvXud1lL1kFuQ9Ejqw
dl6hNGOygX8C2h5akewaph3ID87Wr4A+crnTijRCYRhjoq+TNmcbJ/r6AmNxLkiqOMoMgvHlw05T
EsB6FJkvkGV5DUG6P2l59mGxNPJGky4CNTdFPuJGl6sUir1ERpPkvjLo8b5pyuq5McZ5o4V861mI
OwZGGnCDrsAllVNmzginx28BrB+6QBNPcWTUDx+PARAEIMSSC4MeXO1YaA3ONLQJnXGswE6qMeVn
rYm0Y0Kf+cHtUncj0t24uDgYEjhN30lH6OBy7zrRLhE+a8CR3sVlrCGrvNwG6zUHofXt488GGYNZ
ohRrYrXLtcYy4DKD8uPXtYLjYgVK5BjmQTER3cz5jGAbQq33l7zx0iQNkYKNJiTJxGo7XboX3QIZ
1wc96+4d0br7CA3cj69CwklXhgmpPIqrBlMMPK1OwOP7aazXHuS78fMgInOj9XPjUnpP0IBxSQXR
NQIotBd1TBpyTlW0+UskNOXcq938vOAP9Umv1fhJRerjfH8Db5wPDofEqxmcMOrQy3eGBTHX4FDW
PjCL4YHc3dzDeWv2RWB8vNwlkxZYUgNw5pWthQBbOzb1TjVLfxBqsGuN4g0rPgHBLSo/fuhliUCn
jh4XvcHVqUj0KUO4Pax8BMjzw4BOwCmDV3bKk26L+XTrpXH8VPI15mlYHFzu31RE0exOBrTIqBv3
cWcPLzbKVJBu0jINvUWrhmPeR1uN1VvLwiHFKor95KpZLau5oQ51rit9+c3vlSYLd7HdfO7GhCGb
q85HVSs/zAhH5Y2bhidlZdRMV7taTgg5q+lc+qWefslQcN1F/exsvLobqQKXGcB+eq3SzmEVQ8y5
QyQvZT+VscnPTTwzBXIU9Qmbr+x3GnfRxjz0RieUuba0NKI7jTzr2gwOJjdldNlUvjUW2ewRuLUv
Ih7UF8g9YbZXqlmJH9JmhBJKQNPPgxNPpYcX+RZ44EYoe0dTQUIGB3KFxYEPZk7xaFV+XwvtCbV3
+wmZ+Q9T4aUasnRdlGIJktJweV71MpmVAUsOvvfWfahFXzxYTVce7keVW8fzv6vIZ/0PO2MuKxG7
lV759hxasweIuD1YakIPpMiMczRDZh4hPG/V07eCGTkXJH+4vTKgXS47MPoPdHCUfihLC0SewE4X
AyPuypiirRnYrZNq01SW/jD01dZZiYpsrxqrTB3iBMr9JOBip9FYeVGN6WdNYr+RRN84H3wOzMNA
6hBB15VRA1cQh8ly9IvJNXi2ud47Srw1BL7xVPTqqFLYRfSsxeo+0EVjN9FQDT6JUvOQRIA6rboP
9omq5Lty2QQT3nhl0jeQMp6mPDA0eZL+c1LMDjB2UjUDI24S9QHHgIfWiPOj01nm8f6hvNpAedHh
GsgthEwIJe3lUo4zJJ3IFeOcofOX8aUL8xipUKk/mi2s1lkd/gyMdTs3Due8rtNHKwcWECRdsPGJ
XeX9rCK5alTJIMeulDELUWCjShJ5Vu0iN5+q1FK/dNbU4nStFe3TYHQC3HDYNN9ns002zuKtxaVK
spT3QRxg3f6Er5EPy5AaZydUi59mP2HEWDdWpu37ZHDdhyHRtYdpmNz+IW/yvvrj42+SE4PWlVRS
oDK4fJMqgtED6kniHPURGpfqrHimCP+f9whNipyFuoOu8upo1g6MdcKoOFPvRTsjTs0DCqVi47Rc
hUq+M1iAEqEGbxjoyvpZzMB2Kzs4m5UaneYwsV+EM8Hzzpt3u5poN2RJ//X+Bl59dXJR2ZTH4AoG
4hpzqIe6CGgEB2fXjKY/lJJvG7HG6AxBeastfw1sJxyTqNBkATtO7rx6wLYRWSOmwj4PViX+wklw
OIHUSb9rhak8K2GYfwqaNHpG5b48ZVWjnJLIsk6Zm1fH1FWVH8Ogxf1pjK124wu6jgf8ME4Qv492
FTJSlzsf9HNsD2Rs5wqT+WMWJdXnZba2hC5vbDV4Gjnwl2BeGqSXq4y60fbOENvniI7Qn9GidU89
7f/fS9rrG7nMe3C+6Hq833yoe6FfLTkEqxMrBttZukpnrQj/cCtLCHMdwJFuN1a46nqjUuidp4Iw
+VWGavNiYm4+7ZDLCswdzXTd5l8k4TN+L/Wwx6E6+sEy+QtTrAoO9OzGb3iKtPWO/xNduUVp0GBz
C33Cna+mY9jCGhJp4nF0jWBXcFuYsAD14JUuD9SqKM/7xsMAhD5QAqnA64BzbDWGr/M59kCi9WDD
kJcDO1jtt+lyUlJhnRelR9PZpjfyve/mKvF6U3RHx03zB24141mLxunvRdPrBY1RPdzf/8JuHS4K
ArC1EohPpnX5MxLRQ3LLMQiLMAGSWhoJDLcx2ljlGurB08q5K7JQOjpN6+tzyuJ+DOFrnxeN74Nu
lOi9Mq8bfFXi4hhl7fQtgHUOnKhyXxCITmd86xsM3hdd93QKPR+UT/TPx59dKiAhDCyD57rxmGWJ
qo0Zzq56DGJdLxv90Iwfb8nz6A6hi1oSXXmAU5c7PGRZFLvmjEMnQNidWGp09Gqn2yW9u5U03zxU
XHVoxTDxY3i3aurN5gLHpsANtMkGu/XyEobkPM6m3w0qXl5taO60YS5g5ziu16cOGgl2b7cP9/f1
RiiRQvnknBAiaPWtfoUCorKqg4I5gF0bP/EPGL7as4vUAWiw+PX+Wld5oCT7SGVnVsSiYL3WnAW4
gjHqIVlqOvTNHO2APLKRelEnzJ2xZMOHteJYURq1wIBCvw2IzeX7FPoYti6ikICUkL0Jzbp/6NLg
Jz5FH1YoZCUIr0CGELEEe7JaCQGJ0MHDTDmPU4ffNlIQChz1QSg4DC3a//HSZOcb4AJlOt/o5WOR
DdnzkunKGTU38dIFxXgoxGB8SdFq2bjQbp0PecNwsQN5x7v8cikjtyKlNtzQnzB7fLQVIz6NFLGH
AGPujcBzYymSP+Ir3Qeu9nWrr5MT7zzPQj+R8i6TgkSTjirovin7eiNBurUURTd+BiAO6VDJv/9P
hSDGES6yu0S+OmvVw+wsxpMTLe6zA4B0I62VG7S6P2nvyZQIbjJRdXUwYses9MQKY78f8G52msg+
oTJS616lKuMfnVqWfwEHjYZdMPXD9yhyt1os13k1bWHYPub7xIawdvmsvbRMWAIr9uelC462JPBG
BgJhiHDtZ4XlyDB2JDTW4cNfuy2bSeiRI2MDuOZyXbMgje+VMjhXWZv8lYSN8aQkWvYpyxbns0Cx
YCNTufFObUDozPkwRWBWu35ObeiVoOuVMxS4X3pcx9iSdhE5aKKc7j+ZvO7Xr5QKQdIq+QrRILp8
MqqgEJYa3HatdRZ3b4jOrR8W181RwcmE/q10mwX2Hzfjn/cXfk80rlYGXCf3Uw78VolI1HR2MJK7
+pOV6vsRxPRh0XokAMsh2GeJ/pb1wRfiN/JQ8wsKDAfbUQ5IRoLL0aLiuJhxgd9mOBxDHf1lt3Dj
jZdw67TTHNUkN4uj9n7p/efDonwsDTEKAq7baH4WRsZfxSiyV6sf1FM4uLXnoHjzCFMr+FLFiPjc
36AbNwyQJ8ZT4FPkIGSVGOd8BkKtOXNtq1Y7vorsK2577RPKNelraebRjw+vZzP/4Pum0cehW0XH
3MEwi2IvOOcq/k4FMuAHmP7pS+KMxcahkzF99er/u9Qa2NjiB5uiHRGcxwyjI6eakQ9Dz+/jMZhV
KMOprOipr3EdbjkRgBNWsbUu/DLlqrNfFKX8PE943t7fu2t0Oj1Z/DcgAfHOSEBWh7mgeV90ehGc
k0WpzvoUlL+h0GGr2tV1B/4pQRd8TpYTLf6SAqOpH8rcWU5Y0XfYmfZ2dI5TXX8MqtTwEtDHP+yw
cb/c/5E3giewCcQg6SLJ+291oNTIGhtVmYIzP+dolCAaxrL8Yk+jr+JqxLw3eCm7aGNocyuSwduD
r0PuAhpsdap69iqs0dI9zxEOpL0orK8xsIgnO2mM/2cp+i2gnCkoeB2XoaylTeZCZVHOzFy/W2YK
0Qoo37HTg61r6Fa+S8iSKCsUPun5r5KWZVSHDjOygPisL4d4zJdnrQCSWNg55EAj7F5Up+wegqie
js6YzA/tCJ/v/uu89RFJmRVJIsJeZM1Nndywqmp0v861jZod13Kwh3y/ZeR8IwpB6YIUJTluoDNW
N5FaZtAvU8c9Z/YM8IVpd/XwP87OqzluZE3Tf+VE32MG3mzMmQsAVTRFkaKR4w2CoiR4m5lwv34f
6JzdFYsM1vZER3SHmmJlAek+8xpBk3PXWuyjGAHQ9sQ0vvVcSIuDhdhCQq6/l9OokrEAS97DuQQA
HeNPiAtUpp3i3L71XEjBbokwWhwwlF6OAm2nWVYg3hdTAgOarnN5pXtjeTHXfX5fuKP298NcrnGY
ZfhF8zKPJV1QsZyLDmDYBTqG09e0pMrTkmTeTggFnThd39pycJWpOqCbZfAeXz5a3reDr7medtHb
S3vldmXz1cNKJMY54tRQb80VtwUEQ24OUsyj1SFQK0X7s0xh7efupcpycelUzSk00pujcA0T3ULz
Ipt9+UB4DnVWgwDE5YRxT9QqK3uCTVM+vL+ftiP66FKCW8gQOpE7skVHwa3eoMaHQYR7YTfeeiW0
INh5g8pQ1G/t6VZWiLgRD9SnNtir2SJb5X6CRLqN/YpIlfQyK+16Rs2lGL147lPrvNA6f9e49Xpi
Ybx6j1tizLpgk8Kc4Ox6+R5JU4qkzbTh4Fez98EKELDpu+kU1fD14bj5HtCuIDcG5wjk/eUw7oQK
cTmmwyGpDAMnXQR4umjJzD7HOqquZroYnXWNUW4xUoAfTcD3tkjjxva1X39zSvkmxG4bE4uz+lXt
WFKaDzBO5pu4zqRiouAZ5yqj9G6KZcjmM6vwAqD4uYu24Psjv4odad9vDGSgeh5RwTGaPGg7YoBV
Fwdg8eg/5oVuIvLoTcbOX0zzXPgi2Tt67f6yS6F5e1H79gmY5OvJpnkZwKDgzCZ2PS7/dLkaksFu
m4PRdMEzCH37voTJceJYew30prq2FbGo3aL3gAzKy8nOudy7tJ+bg9XK4WPQJtZu0Kf+C5AbK3Tr
rAgIcpaR8IIa/tPi+iSHgYF71KI8uXdVC5Gg1IYrcOA1NKvKO/Ea3liNpBgE8cS1HFNIZbz8gtZU
GUJ30vaQwYVExADT+BhSeHnfZXwLB/zBt5E25vWMr8DVYmbTGUCuvx3weqSOGwJiE5fjFt1uoz9S
idLHQN7PuvYghVxvnFL5l2rInb+L0Po9ym93u9+EwOM7DR31dpGyPRSa18eD0OoPQ2YV8ftL+zVu
chuGXiSFlN/eBUcpIxVVZUzZ1B5Kx1ju/KzIomXMtcuundjKazueVaNIb5wAgaXetqeHOlXT+UiW
+bfPs03uiKyVKxw2mHt00MjOMOtldMoDxXsXfWREHB8Np5Nf3n/gN3YSPH9AHeDRADm95oKRYaBp
Uh28SlLVd/sAaZqTXqSv7wGirN94TLCRNI+Prp8i8cvOz5vqUDa4q4aQLo2bal4caL9NNT++/0hv
DYbiJRO5eS5yQLxcj1WpS2dZEaNpFtP7BK5V+0A0FpxP3Tqe2IBvvT1OBhohRJAQp4/2XwJWe+qm
oD0ECG5bi+wjzYca+P7zvIrmNoEOGglwBbZqwjHIc/Sb0mvdujsIqsPPduoaezk3869iXdNYt1mS
74/3m4n6IlhgQHDR1IQIwangey9f4JL6HnYxWXVIcB/TwPIHxoyEGVFKVC5W2YQo1SGGaeeNd9Ul
ZoB7e7ViAVRPk0C4KsuEh5sSojWpjaZguC70AOE2IfkdDVPp/FiKUQGVkH3wtafiftkPk3M+DpPM
Y8PoB6T60sQrQ7ufk0taKT2iAWIqbpSvaI1WmU3ZdmlX66loR9gmmHsllAYrvb82K5qLaDSUAWLQ
Wp2n8YBmZBGWo1PYcSpVe9FPvexBeucdZD+5qiVup36+d4VlpmfWNIpHaxOHCzOwZUOoq8kvcUnO
9OlCTQHg1grl1g6R7WFSoT/qnRHOfZZD/UmmPuXsrZvv9TQm9a1QXpddnJgZXvzRxEBMxNoWrQNe
3bH4pD0g457lyIR2XFoowkOb97yypq12UsnujU1EoXxjwG8yvmCGXq4BjeQim2CdH3RVeLugg3Tg
SB2yqH2KP/haltTj9KHBgnw20fYraCDNQ31aBUM5pKWxgP96Ps6Vu0sGpV+i5u1f9tqaPvsqM+6c
IBl2Zmvbdykad4+dL4yobkdToEJQpOeowpY3qHjVUVPUXqhaWRHcrtkV5AV1uaJ8u7O90vqB0IH9
8f25eWOX0sCnF4WvM2/N3Y6KP25BF3PboNkkXFPNsQgLjDJeOokscpLYUVdUX98f7q35Ad7P1NBU
91gPL4cbKs2AkqxzyJnonM1WNYZt7+t7LWlPEddfFzM9MGkoqUFV5ASC0/1yLIusdXWGQRzsjvs/
9FNvKWMhm+AuXVdD7Py2k+2Fzzmowi6Y/TM9yJYpJDvVY7MH4YnleVJ6kfRUchegwfMsYKhTSVqN
YaecolcnbvE35gJ5YJj2mwAJ1/nRDdAmtTd2chgORevPv2jaWWjUjAj3cXLp64e08U7FDa9DYhtM
CjuSggWdkWPi6Mr6Ekvf6Id0Howd6kM4AkzjMv40ZrrfcQ0a+qpCPewiX7zp0nAT0e/fXxDboXx0
NmyUIS49pokWwtEzJ3AvNxk7/eBIL7Ysoe/9THws7PKX01TlHgTAKYgMDtavx+Q6gtMBCZJO0HHu
ivri0DQuY2ZZhfdEL3PwVBz65nqVVpnVx52LIe1ZyUo485osYaGmvpMgCW1hUlf3ksBmBcPN7hXz
5IQjmLYADoqT/0B8rryom36ZQ9vNkmvNLebiTG/c5cuK/VIVJjM1tt7FMYMyCjoK4aLXzS1H+nqX
lrW6Q0NdwdMSSAFYTt7RR8E8jmUwedrITeWLB9upF1Bn8/bVK3Mab90xGH90Vrri/QGn+d7JqDiG
/dpOXyuzKh69IsnWu8nVipJbJynvG3DpX5fJzq7hVPkPvTDldze1uyLqyqn40Bhpoe0GlQTf17Jz
88ga0xR98WYefw6pJ6awRjPlbilrYDiundzD/Rfo/zur/T2FSssVqxvaQS/y5CnTVaPCMVuAqRpJ
WiPYX0xjHc4VtaqQ1rfzqQvyro67IR0frEyhlQ9CowpVnvFyYCUAghhyGE/ANXhV6NIOGFushifw
Q6oDqrk+rXQzyodhvZG1p36S53oA3odG3ni6liY712kndVZOSSb2qpl9FQ1lLZi2VgRTOMJYk7GX
JcYZ9yqqI/XsoWNZFBad8l5Ma1TwhSb0cia8BBIxTj+0eqSbxTVWDx+ctC7nGywH2uEsUcj/R0ov
Ki7fxPbXiNxaN7nTVdCcZSOQUoCJfcqqQjm7juDMVY/+hP54aJWGd12VE7oyYM94fmN2Bcr8q5/v
Cqc0HglP6oV8vHBlxC0u20j1Xd5Fht+Vxq4e/aKPZ2t06khOTX0lKstt4wRHBpR4Tan9IrHnYUWe
aC7k+tbMoyyZ7WeYgXUdaompJ1fZOml+NPIfFTbCFd83IlAWdqow1Q7kU2WGSV40bkhNTvvgzeWS
7xENG5N9oRnpd4DyrtyYWYseMXkoCetWwocjCiPxhPOXPsc00B4/F8hzTZEi2mXBGiOmEXmLXn6Y
dEtSXACDkXfoR1ePpe+VP8Z1csaQwEpVJ+LTN4JgKgHECsg0wv047lv2G8hJN5R+GGC4RX2QFVdJ
e/KEfePCg4Jho0gHkZ0Tbjvz/7hf0dWcgmW01wPFn3ZH3rvGFWqXcecZ4sRR+uZQ4GAp8pD9AHN8
OVRrWesi1lo/+NxdH+oWsaWgFMt5GuB/8PdP7U0pi1IwCIBXUm7olWaCCH49mGbdX1a0EOLE18dd
0lTjd6/04XAtTv/0/qBvPB/YGUq19MHcDSj18vm6lvr+yuF2KHS9u200IL8hJaz2S7oMp4DSr0FK
HgU5ylRbgYBr4piZ73FHyFroywGDn0SENjcGRxyuG164rvWwRHCitJvVcHIEsv01XcMcNtYvvFyM
JRy5VO8lR8AvuxKNdmKeXy9ckJAbfAhg4kaIP4qhapmmYiW25NLu268O+tmXaBG6Y/j+695e58ub
GT7P9vCsqA0GeVRFWnyvStPUVweBAXxk23Si27Zuwo75jbuMQ/z98d54LMYjjkZJausPHkUCeokw
xkBJ7qAnXDF9ZmW7An/E3fujUNh/67nQQKM+hqQEYcfRMkJecaGnOhw6+shLZJqTdkkpHv8sQyuq
drdwqdPxnoJCfCjNLL2U3lygiuAmjoqdIcnrCJBw1cWBI+d578yGebCdeSz2AFO9h8auzU8CfVIv
1qtOrKFTFAmNeyFNEaegQ/HOEa33ybOHDjnyLqeDM5fGrMep3iddlAd2++ymfaeH46T8cte3WvY9
SUaqdMLyuwfTWxIz0vQuWPa952lG2Ek1d5GLwaeIylnz553EDPtRlameEUrUZh0WuQuOcW5G/BKk
4Qx3XmVMdw0pLmnmoixr3wyzKHjK0rquuWpnnHAAZsempqonP83FY2VmotypFaOkcCxsHz8gOyir
WNKoWSJJlNKEzuy7dz12VmUk63ySh3TRKPAlVe6X4cg3y6F14kl6UwbrYN7z0iE6aKUrf8xZYGpn
Isv656WW+VPaDaoN3SEdaOnPtSQGS3pPD0EoIOLsbXk72irphAGa1bYRyi3N7dSB8IloiagqKrFG
QXBFddohM+zlkwYS5vtkONO53S1pGnIbqW8z8ZK5zxSOgKqRWrUPcocpyIYVrTRt0nWFlHWATrCx
ykDfZSwo7yyfRonyT6oZ62Euyy15kEgzxxMYxuekMnOBcvOKsKRbV+Jct5QaYsCb7Y/GGfIxrFxJ
MqJyu7rjXlXDTkf36qHLXeuJVdWbMTIdmhnBLy6byLVWkmUD7Wz+XY4BMivaSET0/p7YDozjnU7D
g648aO5No+DljlD2bEgjyKbDkOVznFE2uSCbKvowHdM2zqpk/TglQ47f5f+gCAtQD7CpAQOGiTkW
2xq8ajLwIJoOU9MbIZDXNNJ7eQr6/8ZRBrufWH87yl7Xu0YU84PS9OWhsZL8CmrCcGttNZCiXqoY
nLM8cT2+cZRRwQN0wI0PTv64bqiv/mRkZa4gUhTO9TpNWh3mftL97doypQVQAwApQIfwaC/nTSvT
ceysQh3WJakOq7XBFmz0nd9fHb81646Wx9Z/oxu23feAlF8O0/veIESbqQMK9rMVBdAlrpEDtIcQ
hV9vCGEczwdfU8Oj3jYDUedsEgCwA+o01LzK/SYqL/kKXstWoa31A+yAJbM/GzUhbbQ6CMuEKxlJ
E9l66+Uw69fi2UyGTFzYWCs+NmZf5DtcN9YqnqRGNiyShXykmdSUhAU+CUWcCNDdlMfUoHaVN+Ee
IYsesXRtTG9Su/ZvJr2Uz6pak1+26ss9C7EXIezifNlnIy4wYZrnQRX7OnqxoalWDIC44lSAgwTl
gIgQUmGgAQvtFE33dS664WDAK/zmLhHVHL1cTLdElenykPWBwMpDaQKjmry4EJlp7lCUqn819uDf
vz+nr0MpRgXlTXyzgaiOZQqHvqn6cbDYEHaZPGSLJ67wkXc+wKScT0Qrbz7gRkCmmUpH4Ljrhr9R
6QbrLA+kmW6xN0ntb21E/m7RkA4ocQbtltWcqs699YDw6cAc814B7R1VuIvSmsok0eSho0wzh4ne
JR9W06o+aaljnr3/Mt+KKEjYKAHCfya/tY/3YTpUtHG57Xyrc+Zo9hM7HKnzR8qttahPm6ULNUuJ
sNDTfs/1oX+Uy1x+UETQkVnowT7px/68VLn+SDlLoxZR1TcYAcznXmkG3+1KpR967PluPTerr9gb
xmXf2fWJmXrjnVED2sQxISIjJnAUgFnumPtqlePBxjnmQF5anpOSzZdDm2bn77+yNxbFhsLdwMUE
2NQDX656fcARcjLVeDCNTnymCFFVMekg1QGdep1bJlpc2wba5u8P+8Y9QLkHUVqkCgGxHIP8s8CV
SyGn8aB0cIvOQCnAT0R9cFt9/FROrX/iMV+TW1jDQfCv4xkc2nFFT9J9yP3KHg9pK/TvZuGsnHVa
6xaR0U721QDu/ym3pbirunWNJlxZx6X0n7eCA0WOFv2oENvP5ltpB+MnleQi3cGKUJ8Hd+yusXbH
dboH+/u5zhLV7ebE7S+n1WhvZK5pD4MUybU0MvkZ+crqOXe9wQyNQfvs5lQKyHiNut0vDXzK6P3X
/Pr640zcGmebfiFpytGZ5ntzVtlrOR1aLfCwX20y+svmKUOm15O5obkB8GyocXA128//yKxTV0nd
qv3yUNXjnt5+B7FhEp9T6ZgXLW2IEw/1esmiQ0WDCVA3kCHEG46Ga6rOAW9fHFSSzVwv877Qkw5k
bFWFRWJ8AjhwCobyRhJKGIH+/FanhHR03DhJS1ytWterDh3i0FXkqmwutksXAiFMjrXcm+TET306
1T97ksI+tBEf/gqfCslzs5ngUGF3qakdzRL1t73f4AmBoYf5TSd+s/N5+T78EsAdBXSJx+FITQNS
1lZyPLVjX7/1l6Mc9bWNCpMlfeFo5RL3z1StLQU5WFoeTPIFkH5q3E+Bqs/eX8BvICi4qeilgwxg
0jkrXj4cztT5OLi5PCiFoG5BzH5rDO4aj1pbX/g0269cO2tAjhbThSU947z38+WLrgw3Gkddngld
OYcqKIOPSZdXJ77d63N6+3Lk5QCiflNCXn65gOedPS+ThxKcEoB700FjWFe7oBr+tmQ/k8wMEzxv
ZQBMfl4O5WlzvS5eJw8tgRE+Y3KmzKtO6khvx/3LCJNhaBH/hsBuG+zlME1jmSJtiM9tEs+YamTy
paHTeZOPc4tGRIE2bhLIHV0Rk87aWOw0Mc2fBuGWZ2Dd+v/B+8Xoj7mn+kOhYHv/fxwsItUkuaxB
8pqt2gFO2vgRQ8VhP6NPfeLKfX1S0iEH/AuLATcTYqSXQw0D2T9eImwiYcmQvyUir52L3fvL+fVJ
CZMAwCiNyi3eO+7ymH4x1InBxU69Oz8nzVehRT0rHkAl7nqxihP55KnxjjZti5xSpshNDotTyc8Q
bVRsLwr52E77MJvLKZGBN8AvLB1A+dSruBFo/798iyMuwqLzAnWAjoN0Ch55behlZn3eiS77nDRi
pvSRzd6ZmNzmSs1ec0CFfIh0qdQp2t0bmxNINR21TRH5taKnSJPc8FqHqhmtnzDVqvUKOVUUJtVw
ygjnNUuZEAr4thNA1nRgam2r64+FKodgbKWfyEOi9d5DCZ0+j4QYsGj3BunS2Cry5d6vMSSPNLXU
nzXPHz8jT4LyZGlRVormjvNst5DzYMNHsf+UD9d2TB7taxTUENOC80+D+Zjc1dTebKmVEqKbOt6V
WS2FE/ZwAC9rqx8jozKGM6yUhsgZjfX+/TX/xs7CfwmaBjZz2Fz/PuH/eDc2qtcGN+J40GoyyzSp
rTOzl6eSmzdHoYUAqZN+LZTDlzPgtvVSGiIZDxnqCXE1jO2ZMyflif37xpoCDU2bdsNGwjA5mmdc
+Kom2faTUyG0aaXFN3sZvNih9XMiyHnjeRiJFAbdKIhyx3LFiZcak00D7TCtWEQ1UzfGEtfqE6O8
vtR9yhZkn/wLk5PjA3bhi+t+w6nH8ccpNNtGDHUAxyhrWSMaKfIsX7VTGslvDQqpnZdIjkZd5ihe
kZToi64gD9VAP+2FWjKgpm0X5/MyXVpT7d4NpaafwM2/njlYO+hdgBHhXOJOebk+ANn1BVQmHJO1
+V52CLX1ZvsVb4j8xECvGvkcfgwCC46nQz//6Ahsu2VZqtp0sH4Yxm+J7CzUo2r0ZMxKaA85RvPl
vqsr77pAKuUqE1ofv7/fXj0p5N6tkAAEEeDCq25Br1FAhUDeH0Rf+uFQWms8mMKKCgLqE8vn1SJl
KHODSVhgihjz6FkTXQuU5qX9QQZTFaWzZ0TrhFP7334g8AiI8iAgBaH4t1XXHwfIRMNyCrQmP3i6
dPdQy+483NV3Mksf3h/oNU6F1iBzRvVg60YievlykYw1nkCJXaQHswQ1hL1q5nW4Wc3IHrTz0jYR
vqIV5fN1KdP9YvnLTbD0y2e0u/Kb3BrHCnv2FuM4u6+9GrcNlf5w2nHZKJitZ8NlRyDj/P3v/Goz
bcuajiXAGvYw9KWXX7nE6jG3U1+7XEAkPKFBJTRcTN38kNlyusHRLnejTu/Hv2v9xZEORnmjvTA0
PduXw7rBhCxJm+aHynIaVJIGFXV50+/w665O4aJeVXU2RAxkIso6nL0b0OvlYHOSztlkrxZxS1E9
5VAtbtdmJiM3Uwcv96AyquJ8WZf0MoFXNEbga9f6qxjX/s4Qg6ndWmjq2B9VnuYXZa7VXaibi9vE
jl07Ewo4Wm9RKg20ICrQ+5TIquqeDJNSFz9RvkxuJqcADaDXEPPCQlsWIIo1gmJABUTh0P/xUox9
y7rQ47UbO/dKBq2x4RYGMjEvsbvyUjppeZsOntdE5dgmeK24hTXsBaq6KPi36xjP6dQ7h2ARy+eA
aNqItd5NfonRXO4w3MZ+15CkOUIu+KsFiTEjeYR54GPTjZp+kdXIn7AhCnuIvDx1qnA0VK6izHQr
J8IUvj2fEj3BOiftY/aN9b22i3rT9SiHq8SsUjNKq7pLIihBzoz0IuZY+xEGE441aw6Go55H/xKn
zvQ7rZjA2afu1OWktPC7okosTnJerhpYjZxS0XXj5TTbiDd6EffO6t44Sb/K88Be5Ro5NoiCnZur
4ovflp04B4ft6vvFqDrcIIWSzZ2tik7sAMGlnzVdgU4c8CPgkUpd6bFu0QvjnQ8iB7qSOd+TYErY
YBCAUU2o7MIIfdG2PZezmT1XMAlwHcI3BT0vbcXWM6nl9K2qa4GlSSBw41lmR/ti1aW/N1dhfO2R
Fpn2C5bAN/qg1dq+yuvqHps0sV9yx9+XS61n8YQQ7UfetP1o5MK87FXvXZjBFOxGZQy3wTQ1n8iS
7X0givq2kTOges/7tKxdw9dDNebz4pqjiBDeY+lAq0HZfbF/InbEQaOv8puH7Nhj5wFBHjDvK/e4
plOMbM1GfWtMN1v3mj/hnd5lefalzmTxTOF8DkKz4ICLm84bICmrjjoFKtqAhDLfmqPFHDIb/9Ia
hHaPTEUbm43wawwMLVeE5WQOP/utRAWfVv7q2ODkCmvZflv9LPtCC7bll0vIRjurTZI81DC1/yiC
YcTCbe2/0VM1n2wc877xwtKS1vzq3FtF7je70mwn8LBVbdUxGJ3CjbLesA/jWqRBlCemeWYsqdEi
czLMDZM1LUloi4C2Nqr8srjtKLAQQpe2LsPOh6/Vi6U7d71Or3Y10vRPddBt09625QyDYVB+6BZa
z1y3QPCjyveb5SKBJQfmR+nDk+b21ZdhDWQbk/CRoSwaBc8zC4rix0rm1RD2CwiaqB8SQUt3Leo5
Kox5e9+zVMVFAyLPjPzGT5/zMjfkbsXAOI2Id8ZPBodJjUFrMl6nmt18c1Q/NHt4Uel9nq+NH6Wg
FYPrDnTwdZD2y8GsLWMKM/BKJuaNweyGTYCleug7xTLvHHzvD6SSyGWIJC0/TERGK2zgib74aLdg
enp7LD9nM/qUePXksrwkixV5QXDvIK3gLJa969iEKpJGpS5KU7gFDKrZvBt8FMgjWZnyGT9AR6Fo
liHhkw7ERHvBIwVngSb7eUfOVMnY6Lzsno2o9POVVvW1cPOaMzFF0CDEDlx9tJdkmeKahwpCIRZh
R/2S+OFcZNO478iOstDpC7/fzYWDd0kH6SRsy6mbd5601j6U01wg5pz4qRn6ALXd3cLpiJy2FL6N
NFBmjECfio5toDh9Qz8YAAJCVk4fpq4ozbBQwGOideaAjfS19ttdWlugjrMCMbU6Kw07CjTX+Z7a
hX/fcwskH8axGJ8nltCtvWorIsgOPdAosYrhuuwWzHPsIZ+v9cFrmVNpufdlN8o+RgCkpF7tatVy
Zg6gZmNv8RL1oasQnfkgiwVQuZYY3LyA4LvroDGar5PRYZle5F33TWomMHTqAEgHDCDnRCjxgoBd
AzkaAkUicFlPjKWOrLroJP38wTvYpZVkO8n5HKfmmmaRMgMw8R5+a19H3wDBq80OtbBu66C5Ndzu
s7rK9TuXY/VgYUfWxJJq6TX4ertG555ay2W7mHrJeWP3X91kbS9ydjsNdnwaqlDL2gV7iQqVrQjQ
GPtdmWlyY/sYwYS69PQzfSHsiLJpMdhoYrJu26ZlWrKqy2SMcWrlhmDt5F3flZbaE2ebAkP7wfnJ
9d19pIa72ucGZ88Q8mqmH8CNimGvEkqlN7YKOjt0g0KmcVAl7OfB99Y2HnQhftF8d/mhNvvd5rcK
JCBXazVx3QKMvfKVR7fccfC8jwHjt/5ZUXi4n3rLrP3ykoX/bRb8s0cq1OjjZsXvnbZplWcfswL9
zP2U4B90tjTGWmxmJuoncnh6se9V0DoRuofSOYc7xnWUjr3u7XC8a4bdQGz/ODh6eZcre/plaMBK
9ivIjCWycg1Egidh1vfp3D0ps2qfIV4U2F038O2hwJvlvja57nh3qeXuDCdbmp1Zt0UeF0ZHzhf0
tmaFOupbIF+7eb6x9TRfdtQhEuPcwueXDLTqhzMMGhaOSHoVfTgiXWGHXduhqW2s5Y3mWorOjlV7
z2Itgq8FWluP7bT2bmzQhmr2ElrCA25bgKbqDhmJTO8nqJCIv+8C3Av2nTVSzii1FLRoVSzYoKq1
TrQIgwBLxrRu64/QMwszWnNwtqboFzvCxtES0QRiMIvczkJQq3IGy0H8qPO+WmZjX4PRKYrbAXxM
GfdEgSh72to6x7XTJwAC3KIDnQvv/xpKCFcbVk8chV1n9GA9Mlq50Zr0UPXznnPdmfyxgenRBx91
BES/Shlon5xKOH3YacKYQQXZZhFqhtv9UqghfdGFX1lAYt3pKncMXu4spHbdKx2Z9SpYtCejNPUb
w6qNKbZmtSQRSjPrwR3W8t5cTCQuhLLAwwayW82YlmT6qxwH42FVevld03M/2FkDtn2h9If2l0tJ
1QpbEsIqHLxSX0LgvbgQZdVo/cwB6VScZvmSh02i+jTC9bU7gDFd6h3+Ib4VNw6ZSTQpiwVutcYW
5FUcxbGo82SGVl9RQRsXs/zajEZ7ry2DSiOv2rQq09bQvtdpBRinGhP3XCSe+F4Xrvdt4ZJh/QtF
n9SmBNBHanCMhB2xDF2IZpULQZHKFxVRau0/s3Fo6/OJFtovSCQVizeRo3k+5AFOEc4SSIAIQFzv
tXpadjgg8Bmrnjdd5NUpSIBgalr4rbWFDrvRtTbBTjXkNwGUA9pnU1qC+Srmcb2E/oJ8CSXS+mrM
LOOrry0masjr6FzoSy+9iGqm9tDooO5CIafquU4m3JVbPajbs4FM6M6RQreirmq4BBPpAROaCnyf
zqteqFtbmcqKlCizr45sJxlittANYYl84CWd0uK5UWvmxTnSHt+KzB8Pg1OU1MZWynqhBxnV+diM
Ez4Hc9I5ZZgi5ProC6u+nQHyauE800iMhJn2WiQ8wvNiWTQcwzAGNM4Rr9WiwjFnO7Z9UZhnLnZi
31sPlY+dgifxWOIkH0Rcv8mhHlu3vO0TmzMgE6sUkQ5P8HGm/vCwZLXyHys3F7/appF5ZCSIMgJm
BWATLRVKY6HH6swRH8qdz8MYeN9M6VX9eZZMpKLg5511Z1eluBaFv/jo63JzgqVaxXcoEeg0eDLI
oGuBLvvoLb4G1GvsnDaccAR4MNO80EAJF8VdpXAyDe2x6EbmWjceKLJbPxRCIN2+N73U2XnZAi2c
gnhwSsLkVdl1SwyRfzE2hTH6nMc61qVGiV7nfrnMsyk705NUfqYKanywh6H6ONXYlYST7fUYCuXp
unmPzOdJJbsnzy7GyPcS53aga0rXsHGWE8Cj31WJPyuu//pusMa5MOlRHlvltvU4rrk7WpeUEtIo
HR2FoenMDZ/IkljeMVJnPyQ+huGl3Z/1EpB81RnpvlyXINLnwrilTeFHIuusnSOMlYhOTpeFnQ9n
qY6iqK+T8IZrP8z7nvrAvwqd//k8/6/0Z/vxX19U/Pd/8ednSlJDnmby6I///SF/HlrR/pL/tf3a
//1rL3/pv2+6n829HH7+lB+euuO/+eIX+fx/jx8/yacXf9ixQuVyq34Oy91PoSr5exC+6fY3/39/
+I+fvz/lYel+/vOv55Yy1/Zpad42f/37Rxc//vmXucFM//PPz//3D6+fan7vIXvKq6fmx6tf+fkk
5D//wn7vP7ZCC86/NOMAsVGLmH5uPwm8/6DkAZVah0y/Kd/99Y+mHWTGiPp/UIWjhssihQ1JweSv
f4hWbT/iw0ANg28GHItqOZ2nv/7PN3sxR/9vzv7RqPpji1yO4Lepg/yx5NDk5obUKW8i6eOQqR/V
SRxR9YiDFOJ8rDX5ARHd2gzLTUazsLL6VOl4+7CjwZDA4+sjAguy55gulDdajj281Z8DHpNbp7A/
1/I5jUny03MucQKz/83Zee3WrWTd+okIsIr5luRKysGyJN8Qtmwz52J8+vOxcS62lgwL/oHeN929
xUWyWDXnmCP85z38/7v979396YL4BZCisNFUMK5/jwJlYqgNt0u7o/SATBjRpdoN9uuQx/Siupvt
6TNv3bOZyfY4ISAyd9zMV6FZbujnf3DHWtQJ3v9smchAMj613HYu9cSt7voRtnIdJfGeg6T5GVv5
Z1Zy259+93DRAsvt8qQhYqJjn0HkXqJFldBbHmkG9IN7jdwXsOw/gW8/rBeuwo3xNGFRwME+e6Il
8TXzanGVdh7VBTiP9bWMNbnvSID8LGjmDKdEWca1mOQiOILNz6b9/mFGeNNVq5ra4zTVBPfMW9PT
Pw4kaPpJHj1MVfRJhs+fbg7HEKZWTHRJRD4DRo2p05A3l+3R8bTBj5IkOerzpB0Wx3r7+8LE0XJ7
H+/eF8eK5ULZ5Y0RLXU+raG1V5RKCKlzdxqvZV5or6heqzWglV/v2zLjOB4jx9jV5uwi7kriUGX4
SwLHmNpPzFS0b9Uydj+7bN1gliIHT9A6z9H2oJ0pfqzJOkx7C4FT5GvMypNN2DA+JrJPmR2KIuEs
F614jNt+vpGr1Gt/gFH5gpAY/rheG4WCxGSI+7zdZs6QkoxHXaWm5cNpMXAjjTmrkdILsFEK0aoN
segtxzD30EZf5Yno42ORGU5MX9GvmHBNmPOIBIgNdM6x4aXRyxeK34Vpq4lXcDqWbnKxglqlju/x
W6ugZP7yItuono6a3jrzHpsjlT/LROaw8lDaQydH/5OMRciEtlZVkPVrl9y2jubRDCdAT9PzMNmt
ZfmrkUfT5ZilHmolFblJGY4mFN9Qyz0vDQ1Q8VfXSVOwGdo50hONFlkR3Biqq1eyWpHV+dbYtIB6
VTfMUP9Kx7madLPXbvVs0cer2vAQqdF0O/g5Sql9aQsyTXy7KYcVvZog/Awm+XAneZZpiItLrHau
C8qxs7KmSS6sJuu+tZFugY/E2D7UFc8EuHSf4pWz0Nz2VXmpyaWc9oaerSm4LQTJ/WI1or+kmi2n
ACcWNfrdXCA91xEuNrSGsrXBJ0od4EyPO/1Rrwwng9GMsaVvEeth+Bne5sOLnEX6VHu9M3yNMVJq
9k5iIJqLmwW2bYfQkUEpumn3eiihxB7ypK226FVNab5XTpXu4wYad3snjvXlh5nkbUHCW6XhLckf
Nu9GLU7SsNRLify9TEFc0KvO6z2oYmQ9LXHHuLJK0mIE/ENMeSksyCs7AksFnTrcB8f7hjpcaspv
O2P0rpKJji10CYOP4CGb7XAYWyfxLvTIQ3OWzF4U3xD97NL1RQa0F/4rMC8a5qirwiwRMy1+IiuZ
BZXRpNjJebErUd+3qDoCqTGw8W1KZe8+T2p3uELhOOlfK0sMGv8f6d3g9bywdrVl7R4KBh79HX2d
I8HLreqpaxgcBGVbGs1+SKeJvLOiGZ6NHK50KCo5Yu9e5V3y7CZmTnToFnTfFJFTHc0WbdTD6MT6
Gs58HkA6GAKYJ7M0jOvN2hkwtexQ8qbwwuA8z/Cgv7DavadY0bATtq2rpzql3ttpyYrfYO1hug2J
top7dAgZwywHr3M9+dni8TAEes6GeNMzZ8B6wXSwWwBzn1ZUoq1V3du04JOPnqUXoZoFlDnmrybQ
qjAaMR+NsSRYPCidHLABUmwfyrE0i71JVyLDMTaXG9XnWRNmEm1qgIv+VPoIIrXsGAFAyTBbrZze
piyRClUWAlAArH4aboxi0U3EN3DjFoWvEGCXhsSHYc6PSm/jNTBjp4vQUhLwfeBrH+6QoDb1Pu1T
9VYZdvRDhzrnhrNbL0WgyzI2fCYpaRb2jgvTfs1mtPJAm8N9o2U9ZsqR0H5ZdTQ1B9yw1ucmycrh
AiXxOmDLEMN/jMWCS2o+0aAyjZlgzq8ZCD+okXvvlnMig4hNKQ8Ksxrueo2YVT8Ho3B2hr5OKEeS
uHF9HNLyifFHZJzguqaRPwE3VsGMKDUJUiOCTb9ZxxvXTtWSoajQLz/pg5ofmy6J5AGzqa7YD2NS
aTdVmmsQ9Uevu008hd2gnXr4UFvD7E1Bw0Dl2Rjq2A5Qi4o3e4i77+PaTfFeJxK+20e92T4Om9U3
ZOdk65RRBFfh1r0313Gvkt0syzzyDQ0pV+CMgLN+65rNKbUKfTgka4/PE6meZK04JI+cHMT2VQCh
cUDxoxzze6u7hDKzkcokMHpypvwMxSuWTQ1UjKBiRHzdyali8iZh2VSrXTmQa7X5KdWy8tea1cUP
aKHZvjLV/OrZc3Pg7CtfrLpfX0TvwdvsPcLgmN8AK/DOJg6tktnafDJqonIDZQyTw+cpeNvoNpP9
iJBrPLZq0n7PoDi31N5xDz9tTl8trCNfC6PrviiBHMrP6zbrglpLIx0MndiHg0wX9TaVWpQEcWnH
TQCCkt1jNh5lPMraYNyF0OGXFBWQUOPGA0+u7puvaRRbmBckrvW4uU18W/R4Z6RMEYZGubt1jGKU
1Yz1fhSpkV8xZyaBAPJrHtWo6KaycZ+aqs2/aEiBL8tphnVTvTb9vJeqSMOoRMyVKWm8lmmrPeud
Zz+r1brCtmW41pqsd3xzyvsr1VsIed1sDgeZ913QVSuybixEkitFoDwh5EP50DIluCzN9VrKegjL
XtbXyF89C0RTrndpa6ujBXbEcJKZZxNlDtCYZjzLUuwmI3lo3Ma5K93Fc3dGMVu/GYdkeE8LctJq
MVtB6WGxDSKrwmH1yhAWQh2Uev7EohCxb0MF/mIUAtXdYt2X3jQQRTqaZtBrFX4K9iW3EF8YsJ/Y
cVfnVVuRO9QmTDVflZV5oeEd0/gZMhesWYqBqdTsyjdNy81fcpACY+NldDnP5ud0cn5j4TJemN5q
3PVVoR/xbahCbLTbX9aSkKQz9ZjPBPbcxWUgnQ6ROvQvJhGVjfuKWoTnj5oSz03U6DdZgxWA1Vnq
QnPXIfbTacX+elBCOxae0+9Wg2mzn1r68sVQ45ocEr7EX2kx1PnBzT373uG53NS4Fj/oc/LGPNhi
Y8Hu8hJbt/i6AQ1Z7zpsOK9MuLR7Wbhw0NMWY1S/KBbjhlZ+tTiPcJD29Bzj7ZSwgyNzPkP47VCu
LlNSWUd+h2C6xqheoTdCqIPsbTARKR6I7yooPxqr4Qt2gYymZJC7aa3W+wZplRkUWHGKfQFoJGjT
liUh73FBraqEjLsgr1Uu/AjbGhu1snOLRi4vA0os66WRGNMvoHfjlVnNw0uTZ737ShHUMcStp+ox
L3Pxo1RN3R37fJ6mPXOlublJRMyoG0x0vI/tFkl7ua5FRsSZ062HFZed9KSZ4zC+ig7t1s9Eg6dy
Whpjfulyp6xfaiZTF3NL2FRQzZoAfMt1zEAY3a1z0IwxdgxoSNW+yaR6xIOG8ZWWpZ0/YgLsHDZ4
CFd/vUxfXNGMhBdLCx6MZWjeHEaKmwoInyhfo8boVn+iOAnLsR1Ju61l+xtx73idJYZxQa3TPBhg
2eJBszwO99Qwi9+AeRgKuEZiVDuPTdIhsiIr7/R+8V5k7sVxaDRV8xxFZb3rWzsBcMzN4amz6MUD
abY0PshEUaXk44zTDDBkx+Qm8jx8FFhcaLAgEfOpR1n6Bod+uG/7ajx6+Xa4LLVKUaqU5SVyK3gI
9HhBFUU5n3/Zjl9zM1ve+sl1sHQpHMJbtSG6XRuZswNi8N4FWBVE82XpRpSEEAWi7DvxiI0KU6uz
yQZmGnrrZpn2xe6WGIa9ixOHPy9wTW6LqMzVQRuN+IUvlmqXkfXwPCvNRZ0o8+9tBB8IpWsX3dWR
YF/RV1wwsI7EOmIwrlpvFIhvtNZ7gEKM3jZ3ouZpcYdNcliN1T6PzOFS2Z0XCFM1fWDm03RcajEd
UiOZ8fPwyvuVrp1P2o4vSmXNuI0BMKepHaFWyZ4xLaCBktnydSOOM8oY8qsBy0W/1mTid/HWiU3w
JZ40jA38xaa6cJgtUQQNFNgzAcL+KCf7a1d695hLIESdZL9jot7+nqvO5jnQ/xwHQclbzU3rD4zM
GcE3yZOxFofKq9rT2tWvuoguDUIKb91SnhifIU52SvbxKvc1T101NIehbeeXcSTM3xiOnZgWUs+i
6kQrtccNa/Q1NztYsbhFbce243GkOlX8jP8ZJp9KCuBq1e2TSN/DQfItknBvNNXvoxl+rm9Czt8Q
93V2hoMty69U6iaceQF2aCT72F36IHajvZ7pd+vABmTFJkG365R9R4yS+8IpL63c/ELESvKUjPCS
RRP3vgYZ4RB7VP8UXe0ple7dorNf47hSo8t2tcoXZuV9HcbF8quY6jpam9ukyy85J3q/Tfv52ErU
yQzPnOsKEG0ngV79YTJUUPBwwEnn6SFXAr1Emxy7yLFOWmdNB23IH1vKLr8kVRprfd7LkA3BOE3y
aPYTEx6j/WpUcu9m/LtRgVHA5DB5V/Ai/CU3HvuEDzsbqPIwKxHrq+e0N8LEdHMqpviNP7/skHPA
CEgYzyAI/yX07HLuo+EOgbOnmO7nV53j7UtDiQDqIGB50XsXucc1iRdhdlQnP+x1lCfHai0/1bHk
qIopkrzUdIetohXqTX+vV9NjnGpQ2B3nenGFulb43DyqYp77QPMwSzMbGe2GLte/FKAaRpgVzH1Y
x6iUdtpgnPQhHvCH7DRIAujUqEaZ4DaHJFXTc1qubcIFe1gh3VKww0Aw8SPPuMknVXwxKmdEuCnG
lL+3/nBF/ks3SwHU0PfxqYKAD8OjJypA2b4bRft+JKik69322+BZ+fVMWx2u6Yh3i5HvsnaLPVJe
npFQvISm9xUdygt7FNLSdPZ2ZiobBtYLTRxEu6Ds2tu1KjV/IKjh2im08opJqww7EIZdq03aL4PD
wZ8gFt2sTvmbT+0KTu9DhnNmQE2HgzRlrGhPynZOgIOPdN9fWr1wrry6fMpRwvqDQVpmrjAAigdL
0IKACjbas+qTHRlYw9dy0OtsF+Vpcyq0iTa6MZ6zAU8hdrPfJHrPYe16e3oM6Q+z693C5a4fxSSL
i7z0ar9c+E7igYlhUo2YIpM7BQOse7BbyTsQUzT6opzqn3BQ7TtnGKnkYu15NJPosoA18MXJCbMf
4viY5j0bY9uNRRDFZnUPvdBk8uJK33Lix7yvH9skN75qXvLk2akbMs8zLpx2vrQGDustAB37gN69
dxIIJiBG1RszmVMcdc1N0So2GMGqqyOspLT4gWnSt3rFHKAQNcYuKuLIdQbxTUSl91LLDGKqZszF
N65xIvUaB7p+0N96zGD3E0Xv5HeiWY6s2P6Qp+tMiyTyPScy4txRj6anHNuZUyWG6keuW6VxbeOA
0O1YrgTqlnrkOmGRMH0z7FXscwAsjO5kSxqMvg3u6Z8wW8v7exMWVx42dsd4xHXLb1bGn5qH1jrm
cZffD5heX1P3u4FSxeMAX4SXgFnQD5Hq9o3wlM1DzaovRe0NdjA1XXEgoAyQeKHgv22mvlJUTVmZ
0FVI7mmGCbADkxf72Jv6o7KN+Q0T6JGiGosWfMrti0p23ZHZS31IC33F8CFT/cVSjPoSEnIxPY9t
R4Y9dZp111qKCKFhSMo7hjePMSCcPy12eTXkFBIBPiTxusfLH6IEZLf0sAxxEjLj99KAzxMTi2Xx
pLPTu7oL26pMcAlN9XtVz4BrdpyVT+Bs1msp1HATl6veBpAsl99imdawX5fhEYhlwgbBrghuItV2
wASoaKsdpxOqSkRdROHESuqoSZsWjRrdwGupq6UKRgRl94Y5K8H6XZn5qZz1Dc0syrRw9Xp86Ot4
6AK8+xTWUUurP4zI96PABM1dL6wNdkVZy/xzRzpn8dgjLJ/8wTF6h8Nt9upAW+2Gae3am5IN24V/
B4nYA0CjeIUjU0EugHVSmb5ayQ/bWw2oPmSoHv4gjRikLgYB2dUa4RG2W81EeeGSYxt3ibN2sX0T
ZXma+t4c9+QCweUzm7T7PSsPkxDCUHv7UFkjbUUfT5IedhZeoNm1uG3mCk7AUo9TFUCb619k3yXf
2lhQT4psqQpfRuUMOEvzhUHmIsuHtB7rig54yvGpMmLsLJULUAXpiOm43+qtBrGgibAusZFQydDS
e++1LrMOw0c5zc9aZA/F0VTpeo8SpjE4cD3m5701KlwGpaV1p7GyMs9PNALs9rlbWEwXJqr+vZEO
uR3ao16g0e8KqpR+SOo7wyzXN9HYzRgsTeIWp3RqTH2vW0l+KJwZqsHs5tn1gvha7FSbWN+sJJu0
ABbqWpyAcZl7p0knMehqEcn5rCe9CCw3c8adq4+Gwf/qND+W3mquTXQ7dRDzpCFYwe9h42uivPaL
vlE/8jQCi3JzK31alwaShmkPVDezPlbb07BIfYpWUBwcLtkr/LnBUTNkOLtKGo9oIQ+ubcd7qyzd
icq7BaPhR2Rr4EyFc1sLcNJd1RKS5XPXKLc15MraE1Bidz8Zg9BYESDWLN20WfbOmqWHCBC9AQMG
gGCybwzPCOztmQWtz2orP+p1XyucMIO0bKsRIzKtT48us4Ene6kgSnl5nq1+3ZfrS92yVny6eGPj
CefW20q4YrErcD67bcADfvHRMfHHCaRoAdhlcpEPXbeEDiSzNXBLU7mhwr/oixaZ5kUtR3FVOr3L
ya0ZSQGjoXGf2w5+F/xkCB1eX0+nxi7rbx74XxA1/fO0pKhJ89aJumACF3H8SDbLqz1ZzTG2FTMh
6FCJCLuohnG18OaakIIbvCkb0+FmNeFj3OBYsTb+PG2QVDXEtrWjagOitYo6NX19TG0Z4pu1/kDh
m1yDh0U/EWxJuIhxDT9EtrEn/AIGMnvVvADvy7FYXi3XGH/A8p1gc8wVRE8EbC0vdd3mCvk6p3ow
Y7Da+RCTV7gpuuZGfPkzJpPjNAuxa7zCeaNCxKxMV055Dw0jR2DYtw0RyZU3PWBPaUFfNdvRZqu1
x/1oOGN9hHrTsyih/RXQZKCm+iI2dfvO3vasQ5RnRREkaU6r3CYlJEdjnmBEjt5cAkKIWnDQkqrj
7npdy56HLiMA3gYjfCmAdR9aG/u90GwteUu6pQu5LYZjHcQ65njAumtHpRp5ibdPk0GHEDU4G3Fn
Uf0b8Rr4m0bZdt2C5+s77sBnGC0OVDrZaGl9RG9eiZ1njGsd9CQ1XXGkU0UOOGGYNNicL76GRcqv
3nIU5EApCvrD1K6b4zRmgpi+Xv5GBGpCkxXTMPzCD9O2Tl0y4zwVealz1PLJW0NWvUUrn83D767o
22E/Vg2Uwxmh8uQXht7edV2rv4AEDz/4slGbuQu2uvD8GJUNTjdkdEZLGt/SVqXX2ezCR/I4gNi2
clF9cSutfknYR4SP6xySvrjRy5/A2dESWIjfBEVen1/mZach+BpyCiWwF+ii+GayQPAyr2/rwjWK
UGoN4EY0kJ4BabaZf9jObOHFlDbj6ism7U0Qm2J9wKCR4Y4sZuwh29VwWjBeHRc7QVP6Ozcy9TWJ
4u6J6LwyZTdOILGXMrG/1GnEoZjymT93WSrqoJ7sNPVjqZFXoEagPN9pmvi1kA7nnKFlQAjt3Jjy
oNAW3FpZzMprugyPIzyEBh3R/uq+Ig0z3xANVFnoGdU6BXUFHOVzisNg7dYFlWXhjb1xwObULveW
GU00aWb8Hd6c1e2rVRdX5E110QFBrXvihrAXbSxj/IUfe/sY5xMLbmK+/YuabtQDucCp9uvFdb+D
7XtXNlAM7l9V7UH8G4lVh51l6dWRQiQG1G9i+DZu67X7wp3EwZlcyp9JaFhR4jPQMnOpde15ha1H
4K4qYDBZ2/znIAuLbqIStc0kYRyWzSTZzdPQBtE3Qk0NfLiQufqNTVls9NQtQNpH8VIVT+tkdi+j
GVtvrK5qCRahuueKXuahilpOmimtVz4+t5kuZz2d8WFymCnuYIrP9oXVwqvD5zYubztCtwc/t5RY
wSRdAKc5VqwwbyJ36S515w1XGVX81qikfRknpBaIE+S07m3R0jR3SQ2lzjJm9Wxmjg5uIWj67mKm
wdP3vGnjr8CCPAgE/MuygzbtvcUFbcFjb/ZuxslaAxlPndSn3egRfRlmvejkvkZn0R9I1zWReePo
aOzbMWpTwk8dau3OHDlY68qIjb3b9eYr7eFMHGC+jPZ10qaiGn0vndN+1zHebPZl7sADqkSxUGnY
IJQU3Rk32RXtVFwuuFvjsTnSHd16reh/jCIprL2HGuCFcUJb7zsFF3EXMzlrgZ44y04cEovDOicm
6oK+uLJAY7gszQJnCNMOYy13itXxrU1ks4YKCh49Sx8zomxlT/mUtnK6dhILQ3BK4lj4awLYSrlM
ItPdYg/cQTqJSMGpnosvUyucl1Jh77OfSrx+tnkw0wmeZlsdB9NVz16JicdVLvFN21Vyk8MsTV3B
/7fgl/tAmqMVrhkb6YlOVEZYbuNvGJI7IVgUkzvXtxHsu58KUdX0UNra6u17RBHpHmmT9mrLxJ33
hOZSqoG54qYKcLNoe5ul9SMpavOZiL5Ro4bs7PiBAQDfeZ/VjvcFArVLlT9L6oRUT9bbUl9Qubhu
5CAxYGUMfqkiCxszC0g6NBVczMDWO7KqTSbBeIvCj5Ws7oso8dYfsZTKCBmOWE8dfPpmXzXl0qFG
6YCGaA517FMVxtJ+a00FdFxKaI6j2Eouuybps1seryUCQwEMTzVTUX9yhfhWtombB0icwCPquTO+
U3zqjEdLtT3qWKshAuJyd9dOFghhFHs0ztBTY2barrk0QVbIiA2FOeuJGqBfAyIlXMi/eR9VvhHb
hQyoiORlVujaHHJHzVVVaK3LYszyx5gzxMGQawKYYVosXL8FKBf7zhPRgdbAs/1kSe0Hw2tiFwFG
0T2NeI1GpNb38i1OAF/o9tdq/3eWxQf6D7QK2iD0omSmwCE8I6tYQrNsEg7p1obJerX1YXnOkRE/
dy79RJnqcGP/fsEzISdkFUkMGMlRuH04uFef0X9KBlado2nqaEZiwD5XqYTZNW5zTah1sKKu8AGc
U54trc8hrQxQmmooUAz9/Wd84LHwMza7JonHCpyuc4MoY+O5MWwfjnojxi+sci1sBmQU4HjVJ6K+
D6yj/zlQeVwK8ajrnCu1y86wN4sJdXRMgpr9WEXZPdhf8Ylk8eObJPMRzib4OG2Zc55Zbrd1qU1C
V8cRCvW+RUUGQ9lLaNmi5jCmafJJUuHHJ8j10OVD1tus2c79YthmFYPUVB11hdUCo1f51Kd4iNow
a7/+/WWJjcb0jgjEI5QUV1jMwnSS5/eWW63jpHJRx9zLLcTTi36Y5r7ftxC6uOKEbyAIWnXpLNYC
DG+toRRjf9GR//L495/yp6dMxDGWR/weqt/tqfyHvVY0UAWYAg/HssxOulX/SurpFfvHeN/o/4d1
Y9geVgsG5C5MNM4uRcMVo4FURyQi2XEjRR+10hL/5rHH92gIuJOIm20LGua5x15nUpGprFOAUdCn
+NKGS6cS3Sf38qfHRrgoPC7L2UyTzh5bkmUUPkOijssMofrQ5Z7W38FsL+ZLnBMwYdSsiWnv39/V
+QqFtYkpyKbitQmUZ62+f4B2o9ODNrN+oKdRvx3LthPoAnOS75pFi17/frFzLyMAiY2DB08VMyN8
3s+9INwBYr7r9vOBqV/5vep7vDAhoGQ7hWP4ydPh7s9YDj/Jvrfemniimitt4xhVeUb48NxcSerH
h09+1PmH878fRZnKZouMGfnh+0fg6vAdwWPmQ7y4dtAXXfeI4ASYX65LQCfR7NB7jLdmDREEx1Rr
r6o22g9L+tkn/Id3YWB/yVbLjsvU8fycQZrjWAhYsY/o44NIo/o3EpXpHu25/Ymy+Xy/5Z43U2OY
v1u8Gbf+/p7nxakmOG7rwWXEEdT9IE8FhPJPDAn+dEO8aATibIC6454trkkxojFXbz6ktg4cOeIt
R+1Vekt8WOgPkk9oun+63HYxtndSYKBDv7+pXK7wEcW4HNYohai3xBDZjPWazIfP3IH+8PhsrIrY
3yCXwnzePuX/7HAItivNWfF4ku4IocXQwQFE+ZmxyB/uB5s6PkrOKg/i99nmVgpqf9pRdTBVMf3u
7Mw9erE+/7Rr5od//wj+dEP4qMGlZhdwHPdsPRjTxJTMZL6qm/pKKsn6YpT1pyaiPJX/nlAsOpzM
NpdEtlCCos+IuBh3V5QwXn9o1+ZXllbebjHVP2ZPbVsM8Rn8cRacwZI7swewlFzgAzr9YdVAOSvT
TC6qwus+KST+8LzgszkOlQoUbb7X9wvABSLCjZ6ESMhxWbgiDb4QgCP7v7+VPywAF34DjvEG1k3M
0t9fBa1t32hdshz6pZb3qSg7vH2krV1lkAf+0ep7e3CugbMr9pUSvrR19uCMSumIdrr5QDU/giNB
QiQChRyq+SIelvExR048fXLk/eEx0rxw6vARYW937ljC6s47uCczUkl7uRFJOR2yxXT/0VX8f7dG
SoTAMQ1xgnkeNbemdQnyyyx33Dxf7xsmUPZ+7PVK/0fm9/YM+UeS3sXxhkjj/QurSw/0woumg2PP
47dJt9RPQXv4lo7O+onK5+PaEJaFrzArwyC34NxVBoQbJBBE9FC6ZPYYBoELY6WaQ90AUf19GX58
S3QiW9q53ExBsep8f1etF80jEzFU2ZOdFT6R4d8KFFq//n6VjzckSYcCz0YOYFItn31SqQfLpHUW
QYKGnh3KupovZWvb6MDK/vn/cik2ic1/lBbnbGNV80CmSWSJg6k1Q+ilJUPiKR9Dx8itT57d9om+
3/O4KyxEXHQ5uNvpxvtnB3oxJDrWEIcafxF/GMUwh55TyO9dAhF9h3fXl2qFvBAxrPhk9/j42mgC
+Jpx4tkag3NDPQj0doaLnjh0REY9emu0gF/p8p93QjiWHITe1rcBlp1tG4w9ddzvY+dQggQdyWqN
riR2D588xj/cy7ahb7qY//WHZ1cxZxvqRJFwFSsaQ5nnaqejJPjnqojjj+rbpBCkQtXPPl/4pbyu
WXd4YmkE33eyMXEYk2z5V/mLYxELz0drUTpwJJ7blkLqLXrGsvoh6b0s7HBWCc3ZwIMgz6t/fj8c
HAAX5Hwjpkax+H4BNlM9OpW5WNvsl0w5gu/2+oAC+O9f1Mf3Y27WZ5zsBs2LPP+iGL83WPJ11sHc
RpPxomB2JIb851WAHGpzit9sZTkyzt6P0Evodp6yDoPIJvwfm59RgvXN32/l4z4E4rJZk2EWvwnM
zg5dLd8SL4g2PsBaVbcY77pXBulgdCLIUP/9sZmMnWmI2Pb4RM9eDtYEDRMZxzxgTd3ALKNyScPO
MMZ/XtgI0smc5awFGuCUf78I0hFzgwx71gO5nAtxtxZELoimn7ye7a+83+so7OCYbBZgjOvss3PC
iMsBOKThbhbXuuxNLQarTvSAgV51rPX5Hz3AOGm36E+sBe2tnKRze39XRteZCFV086BxSqLScdcj
U/zok3f08a6wVSTdGggZl3153sSwrXH+eRmkzq6q09NEpE4VwMCJ9AC6/TLuoJ5ifvL3Rbj99PeP
ErgNIzDWGHsEd/r+1ko5jC4TeOsgZ2x9HvJ+HQDyh8EpjyZ2vuDYcdfXhyIy0LS5gOrmXUnA62cm
ntsbO/8ZFGiSjFFrkyOevdGhsF0oO411KO2uv4CvJW4trY72Sz7P96YY59vWwEn/7/f+cS8BiEB1
wkdOQCCI1vt7xzqOuWpeWIcMGWJgwUcPBD7/u79f5dzai2fqYj7Id8GXQSt8nsa+Vr2WtaneH9Ju
grjZOVaD+0w+bxKfyo1u8HLK3UBLzcgM05Qh0gGSQ/62kOEuTrYzwqGxKxynAyuxxi6s9bpdwoac
GPO0lLP6qlQ6z8Gam3a8s4xNNOPFUyWDziETzR9xpxpPAgB2+GS9fnxnKAI5vPgPeCqd8PvHl6u+
tbLRVAgC+y5EW3AZl1TUs7PoJ1pvNxjiJf2kGP34jXBNYoKo5DfBqinfX3NJt2RRlJwHr8zWB2p5
Laj0xfsuSnf86XaD8Unf8IfrUSTy2sBJQOQ+XI90iEQuWn8Y6PnDAXnYHm8zbbfgrnfhwqF8/Pti
+XgmcBBwh9wcyBwD0vf3l85mmReF2R/6LitPMMYxIoGfDK8y+gyQ+3hryIw5fyjtHcLazy0HKemR
iWoFy7Lt1O+iinWMO6r4JqI+CtPYNv+5PgDcpKrioBO2CZ7x/tYGZ2QIHOndIa11+wLNi32wrTj+
DJv5+FF7ODWS9M7prTPUOPuoydgt1jSduoOl5uJ5RlQT5G6cfbJtfriKLWkfMEkFRSP4/DyuCgOg
OZcQtw96X8eXlCwgJp2wT/+4GrgKJS8wA86lJhOS948MRc42/O2J016K4ohILjl6bgqTphjtw98v
9acbYlzBPkDzaqN/eH+pYo07WyTYAs2RJZ/y0tFPuHzV4b9fhcwH6Nl46FPLn6+B/8fdefVGq2Rt
+xfxihxOoYCGppPbbocTZPt5TM6ZX//deJKNm0beh5802tLM1ri6iqpVq1a47gplsujybE2XRo2X
3LT8pS+S8pe0eJgIoAYEFsFNAMkQZZi5b6hoga4wJTcmyoB4vfcC9IX0bvrLYP3nKHh6I1I1QQKY
mS0CCLqBxFXcmqKXIVYLVQ0i16hy+P2SSXgk8BiHBR9y/mFQHh6KvNKgaD7zzijX94ARG8K334+C
bQydFtjxKRX3/fMP/IBqSdSPIxjsFyjaKiv24AV9bPx6mOmGFyYPZ/Kppl34JZzpjoBC830A+BRA
UZmdponYO14gJfnvB5rCc8D9YkcjFDM7OVntjgwqExtz5GRvR6GAxwh7qV/xdicP/ZvXgig+0m6I
zqHEdIIlf58OR6NRSE6yxgTZigkNj/OZUPeTNE93vZexx9ijW2nXVS0tamwk5N7vD+302kecCe0g
AvSHv4+ftuhG6tBGbjZlnu0BsWsRYV+VZPoMZ8+nidIzkcGN9Hnvfh8GPdR9Lw6YZhZzoc16fHCJ
UoppjNEv/ZPPAtTnCbL/lIEeoZelq+hCFCgraz2t5exHIHYvIjiEMBO8+9mZblvIUyRi0JkCOG5A
ZVWZgcI512J7NCKhuKHojhKaXrqVp8aPCxmZYoSk4JMifoNLcnYwMG8XJ1NpzTRtPSdCkxWhhZba
1Whd+gdDgWuC5y0+KmpBZq8MAfqyaCqiW9MXkL9CpUtXvQ/oY3UqcK3WfN9ryznpOuB7YudA0OT7
N02HKEeKiWnNQpHDzYiL2EnLAZACtmZyIw8KfOiKjv/8+vxjGyEUNoWJGNyf30eVUdeJHGjbImyZ
MKfQbTo9hQDi7w3z9KhWGDysaUSmZgspRV7PQbajM+uoQ91RTldbH03SK59r+vLzDYnjgCsGHuJk
Nr/PBWehCaKyhPnvi2EDT0EO0adVsiBF5agSJylwzh+/Xz5U70B2ADl+6DjMJtZzQ4FeorE1od0Y
PSBjyRJ0GohP/2QUeNkYAG/rOYQGAuSgbgLrBIxIH1jKyBfEi2Nv5Vk0Lc98+ZBs+u8os+hHkJSQ
x2OQ2MhdCFZmcHO0pmMV8tu5cDRARsJkupB0mG+FHiVJqMEMGhPZ1kwfc8DCIqZhV0b5aSSQRMVW
gLMBET4Eyr9vhXhSlSkLrjVLxQMPN5fJAMV5NfKiX8dxkAbkkbelEZlCvnNe8ZBHSV3QUY9vU/sR
Wmqb2qJRF7Hiqv+81zgGMGoI8CGPhrM6Mw5xOQiV5EZAvfSjyKPEs0T0Gg2xoIyhxTF9kl366EKK
GQ0acdb92uHh4IJ+8sTwLMGl830x5QRaXK4PH0Gq0D3tUSA1NIAprmy/H1UsoAF9G2Zm2MOBRXJQ
8FoTqDseichwQFMZojtNApKx54WCnkQKwJ1lnag+ULHooEFh8Qh6xvOvtygz1T/BYEEcD97R9/kG
pYfNG7jQDAdsTkXfOX9SINr1cHuUn/Yejy+0neFdBGcSyY/vo8h5r5Q0tFdNxHO6aM9mFAgHQyF3
z7hd+m04UK2slwKKl1fu7Z/nHAFHxAmAbUf2DXvq+8BVmSa1zDW12XZecRBriK1xXCSt7Nhpkb5b
E9QPI7+H2aEmCfb4+yidH7oJnVWTJ9RnZuijLyfuk9REfWu5snOuDYWMBmr0EDlDAmk2VB2PfNdG
sPsgWKFfgaoBr6xQ+1+2jPzbaAfiRshXotoIS4j6vNk5dJWybRBza03wzHdBhEJ7qmf+ZnA1gR5j
V+Z15UMheD+pUIPajSqn6d9/8c07lEwidMM2Zh9luRG7OfqhisavLrc34hXbgnwlPKnpnYEw8ezc
oZkLuFUeb7NhZEECCP1KRwWtSPiW4h/9wcOzMJdaGwoPwUrO9MoEBRFKAogYI7iCNO33CSLSLqYK
WgpMwDpyvU3S4ZkLQ2Cdbk/wyv7AmxDFm1hGpNrmT6k4HlEHB5KbiR7/IbBYChXVOovO64Jk6Ot5
uT3atFyzjY9cH+rSYDo+z/b3SQkJZHlitMiYlcclWlWOZaFJUjGANfpZKQ/cqiutzPDnmAiCT3k4
2Czkg+e1cClbhZSChKbZligXRbCnNF1K/pP1VWfzUJdecbR+fjf4wyiAAMeNQQHZRB38ujFBW5bL
okCc0RdyRKtGKQPWeZDI7YW88soR8I5GqgwiXpgXPRsGtM++pCW8chQ5MkE7e6X7MtQAOfjreaLO
d8EbZBHRjogn39SK/uun3DQ6IqnTzkENzmx0gaK8Dj4K7DN6ID9Kha0cUJiGx9uTvLaUSEZDbwxv
GqQGp1viyxkHzAktFxD6RhkEVL1F6ArqFY+K99+PAi0kmCxE4hDOn901aVVnFeRYMBeK87aASigb
CC+v2MZpQb5vfBxm+EHA7CGCibTJ96l0pRKEdZqUJioGfK0IM+FPFca94YZ8eLo9nyv7HUPh1QL/
EZ9nHk4KajoWpLApTaC0g0rLoz65h0YbzW0EtpXukqLMX2+PeHVyEAGZiIVQzRVmuyGo6D5DShgY
1FwKz0oAWgeaC5oBAkLAztcrW//KaDAfyGvJiOIjOjsbjUEL75jQVWWWvFDqPQ1xKTHMABWuuPDX
9zSytvDqkL7Ff+DwfP9qOYAV0PrGxMK64VGtx4QPqAntrdqFasftNfzp8aCYDTe0hOwqztU8h9tA
2iCleoTuW6RQIHGTgKV6BO26CQx0HBXhIe1Z+k9Hu/G4Uox9xZQgLIgkKHSsEcWHA/l9lkUBlXEP
InQmI+XlkaaLxumgJEldgjbyNDRBiQSsplwrqpagD9n79fsXw8tYYAw9OZbTFfzllLM+w5bxCOoV
cKK+PlQubQZ+uHLx/Nw00yAQt0UYHFmgecV5jdy8X4kN0Bs+soQQRwJGKFTQU12s5UV/Gi2MhLgI
yK/4J1iy36fDQBsYiKwREC/gsgyvQqy9AO535VK7Nh84jnjD4awjZPjDNAJuHeVwfwaWmRoppzbF
sFI0JWzDFdN1ZUKoAEYuBGFjGQ/s6d9/+T4lR1VsIeH+RGFV9BIEjWABtZ3on/v/33jh479s4Yxn
PPuv/7/ijadw7g288WvQvX7nIU//h3/DjVn2//BQR20Zg8IYHg+S/8CNGUb4P7zD8D8iMSGhPhr/
n//QjcX/gwoUAi+oAEDXC0ol/0s3Bvh40kREelCWJ9kItND8gm48e5VSiOWiPJHHRfN9S7QeI1Oo
W2Cc3GEOvSMfkw17BEgCJLGHtW6baSf/7+b87xjSLHrEg6WJcnsPfZmnZu9f1M6gVp6yM8P3vz89
O6KSAskpasSf5hzpznXax8zJDPrN++BXTet0r1/79dOsvhyarhOkekRI0in9NjoCuuLqkheWOu7l
EgwWQO4hzFL2dtxRaJ6uKgt18+6mw01qxGwzgecK3kwaNJfj5QtiXYzutQJhDoJQWkAA5ZKJkiTC
ZihKEZn2giEyOt4NIGxlvePZioxsmOtNx5Qa2rFpE0TKjkz5cV1EblZtgLgkDQi8JlOK8qPMoJ2R
rSGfgyag7KNTIlGTcoHfpKCcwfijM7+lk4QoA2BUQwh4oirHeWmKICilfkprjHdXV+mmVtocSX3A
ZcK48TepDLm7qKUKa7p/dA8aKEc6pt9rWciARfWb8MwGhWDIjSKfvZLjzbZB3r8uuvoPDbKADu8o
MVHr72mIMGVP6BrktlVZ5iaL3C/C9nK0hzYLRTKgycwqYl9BOqPMupYDApwCs4OQRHo/oI5Mp7yg
g+hwmTsQo4FUkutxGmR5FAwB3d4aqIN3CaJcBBQLWgNzrNM6n/KsiJagZMwJBTSV3U5jXcgmKaD6
A52LjsyMQxNE7ILTEnIFcCAB8GQshfZKJlmrrP8MPFzbSDPrC8xmCxGmgnEkxqH4HdKp5bjxi4l6
JRNK2oriqQssWbG8Vbz3dAyuDTnzVRU3xYOBijknQf275vktGrMHQIXKJgdLkC0Aymz6FvxTpvrX
JfANcf8VKL404uyVjQiu1KBbknEwwY1I6E4FE5IAjvbFsP77ivn65z9d32szmm7TL6cRWkBeMUwH
HqJ4AxAuu7DR+yNQIirV2EpLwjs/3fJqAIyrWrSqRxgUuwR2Sqlje7fyG5YsAvv9N+B2hcQXpYyO
XAS64lX3nZTo4HwSvwh30CbX00TZpxkHMZ8Q7FRJehb4KT9XjpldolN7TCCpLaFr/NGHHEhReloM
MImG9+VzR+VbWJSV1ZoM7LXFmjm9Ul0D8JlWowNlDuD3Tp0QqDyRgOoJqq3wp1mrlJ3pMvzPDM9u
EVGGtg7YqKMTIhRd3kMWzUX3NWgjT9LU1mlw/KiCCZH5W8mGmCW42shWFA8SdaybTZmc82gl+Lew
/eY141VdZdQIyTGHNzOZNB1JOeg2vSlMpqNh9/b3/4ztXVnWuQfKoEGRgXDc4HBqTaLtoTUoZ9Dg
Z++jXWsJRqWC9Gs1JNM6ndahWKnSRq/tC4L68lNhnKF3ZQ36udTkvR3rqJnert20ny+naz9tdlnJ
dJM2KC0bHEY2aVpXFERJdkmTal1Fsg8OeEdRS6F0ocZqAPDl2+0VWfIixNmpn+Q721EIR6TUEcdW
wWiqQCnLEjAtqn32kALnuxXlcCWutmRJ5zGLqqGSumpyHEDT2/gao/YqhBthZzjbM9bWcsnUzJPc
LaQefVnBKKLpms0ltUqn0jIt37hn5SHdtLZsgKil+ztXp6xQW1nK72///x6leXgBjTIIuIn16CCk
ro7CaxAeQk4vZUCujNrfo8pVk4R7X4H4FXrhoezUCCpAKjy7sruV7++S//2AmXUTJWh+uG0G1LCE
RskmvqC4e48yQ0MWQhVvaC2UrFbZltlL5SkkQ9FGGvEGAhVm4YtQYZuwU/guk/hnWL/GJSertSAh
qbGN0meFK4msDAbdj04+vIwyCOK0SPACM/yyNUCfAOjGkhuLCp0qu5PTe1ZqQXzZooRLazKbyi8V
fdeEOELcKRAew6FRvfHS0eCRyycWvxCwOD0KaN1lvTtmOHDINlBiRIbgHWANcGEsd3xqZDOO2C0T
Z0eEYe2hDrcQhTA6qda5wqxHmQA9qnL+0eNrC8FFEqSSwQSWV+3qVNz0wKaDpAh3p+t3HYAeuUtb
QhbgQ/GAtIhnsWcea6V56Vvc5FU36hAE2nOd/+4zza4AI+L2Xlkyu/PaKZRkxXUDxWecg2ArsCq9
i7fMJto2gZYemQ0A/a/yO+30D+JjvevOrFNtbo+8ZGd+xInQLtUkPkb2qCNkSusOfWiBWlpurIuX
jPU08EfGxJ5Waih2NPfSs6fbQ3+2hl0xccLMjWKkWkFqohydPm52Iwc5J5qHTC0utcbvzFJuj2Mo
WEo3CSdd0rwjyqTqKLPAb5l8c+9VxVOl3I39Ni2rFz8a1DAY9V66FyDA1ITAdjKFEUaAcKKFAKHE
gtZjCHaAU+NUrUv6KXFcRJDyolEOBZqX5xtZF+5gc+2wQDIG8BEmDnQp2o+ew7i2V5bg6D6XvUOL
B7fRc+7sd7GagLTEF7roN07DwmFlwaOPVq79JXM8r3YLCtdv24JiHJCl6vv+LG3aR+qviMtgB4i8
vPY0WjBV8+5NH0D2Lh8xjHfJXru70eo+ekfaiGf6PbunzMoYL805/nv7u3/KwF/57vMInt8Eo8jk
GI01KXy83VipwnsMoK2vQxQH/RJad6T2rdVDWxCq3GiP3bR3rcYnUHNQ2QtjRfEzlxHYAuSQAes1
gPnpvL3cHRsAbNcqAT875q/9zJkrlDQQ7uZAtXA6ewDOOIMIO7QpPe8J9d2o1cJL471pj4GQWqB1
xwjpF9yxsXLosSZGthLv+UydXfkR83ZApkNKJADS3UF+hgY0rj+x6UY4C8CvNgK8sUPg9FBrp/Uq
8LRozQtYujlm7iYtQzeyrXF1NVWmFSjx6RniQz1gkryoABlNnutogwMK9h8ws0B4CRBdYKCHmazE
IZd+wGzt3S4JyirG1VKJAKn3JO0cjqFWTtVn5+uVRZ03Y0Rw+/JKKVgnKAv6Bdqr46ZEaaxet6mr
hkiHGVILbGvG0IFWhj1rQxaEsWMmUjDbjlMjKP5qbAxbKY9RYDCuKEEtEF0POa+AA+l1SHvmFHJp
KPA0kDFpdOBkqzs0u/SwXEi2vUdth7zX7fO0cHjnnbdjQoly7WGt4CcP7UaGr+aPkhr177f//mde
9dpyzVzRXo6blC9hpwe72wP9qgk6BC21EtcSo39QfwIDfctrXtNk/K8NNj3VvjwLhwDgQ6SxBsf3
0DrlvgATq9PJCU9+oP3q7i4Fn7+toUqt8uU2Cw/lmp7V0jKy3weGNh6TxwMcbjC+Uuj4gfGWUQfU
Aqx8pk9jem1ms0OlQGc19lJ5cBK9eKF1+fm9sjpiMap4MRJb2oZGrAI/qMubVD3Saqmx5J3RalMi
zVv0Bmfxz+3v+Wk7rv2Q2eES27wGilkanAgagN37kBlMtimg/veSXKpTGxiiCSldsLOhKGtSdtIa
wX24QwdgifAXTSByyHwkz623qYBttpsVU/dZwXvlZ/HT2/fLl2+9Es3cYLI7IeQRlPAlki91aCSo
VRs/IghLdoCsK8U7FABQwZnbkAUOfJNFj5irIHZkVT0RKntEtkLaBWByCWtvlGlZrv2u6YX65XcV
Hs0BjobvNhqwB9QrOIF6QthHEY+FlS+ysOnnNA1WEccxaUVseqfSa6e7q3aFCX8XShAk3Sg78ak4
hptUzzVgJs3kIhBO9QzmuDL8QliXn47Elxkibk2n8QALMsSPig+oXw+dqlJFUVMANihrjikFV4hw
vghYI/Hz93gTuhd0s6BsF8gvV62KEx8AFi6QUlSrNxkwsMFpVlzUJX9hngsTxNFPelkYHNeldQGF
swdA2vbjsC0rcDoeYhlXsc6Vkua3Rt3animWOqhcfm7SwZ4rQT0z5Mjo00uabQTOrpA6Szk1Tmkr
bneVYHdg+gY1lDH2fgkofBat2LKlEz9v20qlVKHQgjQ4AJkTWQ81mC4CliKB7guBDSNQsNFAfye1
mmieBWEDSyRmZIGYp+U2nqQqKJrmP/zIM8MKRQFhiJkU3nYArprYm5L8nIzAXJ8CejN0tNZw+zJT
VMBW9DyB+nDpFFUwia1AyAdSv31teOHL2OB2GeCCgCnnQxtJEPGQbSExfeooSQNNbi2p9tm3d+3Y
zezxJEshdeV07OB7aHhpMojOQDjxrdiHpMlUmiOIZKd7WnrwQI5TQFdd6dBZykXMS8Fqyo07toHT
xR3ch5w0rxCkfUb+PN2H+u2v8QlKuja7mQ12SwmVqhGGANzQ2wcXoBLvclLZqTlsclJao5G8xkdm
K6r1hdqJRwC2H3qtvSi2q/p7uHqkM7wdXupWdpbX9uuCHeBmFtjnUJPfi/hRWb8RCzMt7MzVGMVA
qiJHu6Ca4XWlD9QHe6QNAVrqLZq8CBRi0ErN6OUubA2l/aDZIyDlIq8HyknuISNg57kB8emMgZMO
yC0o2yp6/Mbn2yv52bx/ZSV/KBgmCI23An50o4G0fyhMxkDcQG8ePP0Rt6jZm7xBG4xdbdceMEvx
pHlriFRSvVe2GDK0eFBtnWwbm73RWhypdiAFI7yjIqwj2Z41HBk97rXk7fZkpw9xba4zQ91SIOum
08CggToIxJFeR+X9Tlrxupc2/hzrBTzE1BqKvw99DwolHJpyl1+4hDB6uAvI7TksPWk+zfyX2wZg
8kEZwXl3lDOE3SW81fcgZ2gKwG9PNMks7xgd1u6OzwDKlRWbZ/5zSNbLYemxDg35OoixhyDnkwIv
zEHtKTUNYOp24CjXjcFi0x6UcgcJ+k5UC7gVFxYqFIqOvAPEWtJLkxvsqWfAoVfzQpcKowNksIqM
IDH48Bka215F6FDlhCP0iWRl01ebvlML8Hyn9MHfBuVSEvZldxE4kjRHr0bu7DBxN3WZ0yCtc3t5
P2d2bcYzbx3yFJSYQAbIgS6lntiKwepovjYA3SSyCegxAZjybrDqLU8Kp9b8HUBKW+E4mC+xnj/c
/hGf8YlrP2K2UcWW7Vs/wbILBYEsS/c0UFaZGIPZfKALmWN0xN30Hkj4s9xqyvMrQivyoXzAVRNq
kONtL6E67nPwW/CcCnDCQFSvZM2L7m//vqWo17wgMEBCXgo4LBLC3ICDJhLpyguo6bt+04w61Ekk
Um/xKkSztbhi8hc/zOT8fdn3ydj4gK9gzB51KMYwNFqiQyUkBJ14cv5zXisoVTyP8kNkYlyhf0Q4
PNe6v16jsZvOyiAMVJ0y8UA1mrhP18LES17KZ/P5l981pQwhGIXfBTEaK1N98wLBh02jg12i+TiY
voGcmPqXQcqjIqitVXOz0Gvy0Ou5yWiV5avn21/l02Rf2zWzKz8BHp5upjBUlpBmw8IgaKPNJgT6
VJAlla0MeV9V0dxL9Rjt+U1o4hXYqGmC83WAyNywgQ5A+MRsITLanwddPCen5MPdi9QxDx+5itHX
bsql2NC889mLezpSJkPpu2+5bIzVDpEDAK8ICxkWzuYgomrX1Nk3gbONA9XfUaO51piyZEA/r6Uv
H4yGqkDbTzcedOb1ZB/ZmWYJJx2dPPpZWnuSTGt+5VvMWTljDB45P+3WEpuhdRodRc+bXI9MGpkw
lyi7ch8c+adSi3e+KZqyFhi3d8HS2ZwTLBMOVfAuwAWIhXNkJN5GMtByo3E29sMhIqkN9baVu2gG
WPhvimQOjeBR5BCmk6cX7GuLtwUS3+eObCcIb1Bacg81WpNXcZEfI8u7zzVqq5C1quGFu3xexc52
dINKoWmaJ4bcQwTzAO2H9R268Gr9XN0vmwTQSrEtO/x5zog2tP5XMltdMSlrbemW/PMfxf4s3cTV
tEFqA/qXuFkqUyTyfaCBrU4YzcczhzL++GvWc7o5ru3H2fPFc6tBLnkMx2qyKdr3d6OWIlt4x+Mf
I2GMQ6SJB08DnZkkpNIvHnG1Nd7Bgl88b0AJQUEYlRJjRyqvJxp8cn0t9M4tzWsWFULLdCiL03eq
jRKJDnM0oLdHaLXQSyvRk7uYQIPMqHRUFG04g1FRroSb/Ciq5StLMsOF6RN2/RZ5aTzayRpg6NPl
v7bcs/cJz0GrO/yXF0HrqdE7zQXa3DaI5w4EUTeJGuq8CRWcSK8ujIrb/CNz3ENjJE6v1+YG8ReL
JZLJGqBP6N0GwkvGmmlaMr7zjjxUAKO0eLq8mcPodLpo8lp+gNYBgeKGBY671lnSqTjmu3AF5bEU
AZ1zliIUASfuNGLujWDKHULKHtUjwLd+hXIk4lWvDNzLRGu1SJd5VCyt2KfFqc6cOan1AKjvZcYZ
36mn8R6JLTzHyz/wFl5blCMc8oT4ozpY3Lmz+LficcUELxRfzJlfQKfkNWpMYfxJcjd8jCSH6fen
XQdVNwKtVBIiEgVE19oCC9dP97xzIkxqhF7QwOGMyDr9dblzU0CEWsUGOwkNgduBuK9al4T3ifIP
fUB65o9BnAXV/ihNdoaTcoCfmlSG/wfyd73asIh2qNwLupkhvXg3iLtgrZNoaaIzM9ZRXOn2FajP
fP/CCBfU5cPlXSOcLaUL52izmgojqWyxjNA1gZAIu/PuciPa8Wf6CU09zOX29ljaHTOT1fddObFX
4H8MsYSUFBVBQYZ+ymu60qAwDKyjiydSH64Mt5SumaPugK+AixdivOIiNWqwb/bupdiFhwj3Dmnu
IabqjHZgQUX2o9qwm9xmDeQOSP3g42Vze8oLFuAHDZoLwnGEujaSgR8CcXd49nNP4RFl66MJSYr8
g7Pzu3Lvn8S7fzjgLOqs9AIEaKFc7nh75V1x7xvoscEB4tROUYW/7CN7Dhrih5r4x3NzwqxEUxYc
oh817H4qgX0D6L1zaM/ZXT2tcfUQHzqSWOOHYnvn1GyxsbaZHo0q9N/M4pA/ZCuR3uuHAyXR319I
0E6GinrMo66S9rWuvfOLS1MJaw/j6x4R2Inf/3rRKRBCQE8MqoBYu7YCHeJC6hSBhTCC5r++vtKb
UR/16brKV+z3Jwvh5zU6lXZ/e/PFqehBLw8zwlo6fujwqBN11QQBP2/LHpOXglfhWWrdgX50HyW7
lrUUCtqWcAc9VyiAoOIGai14AYtasOs/uEtcqbktv+UC6R7FGt/BPyUrW3xp8WeWKQOdHqht/FQU
oOjRfbByl1x3c3+0TFJNoyhNhT8rCk8umkKll76+855pl0C8gxnM28dlIacFfuP3hfYkiGZ2n5bv
Pbhj94zFGayghlaI+lE9vedYVbwXdvIBwMcHkUBJfYpn+vtiikPUu8ygkOhaIzwtuMYAcnz/MaNC
+XxRYacNOkpnsb98jdZiQzBdVSR/Oa06+HpgFCunZqF46Af1gwLMVO5zDCepgQ6RQX00fENEcb5I
jrnKaa2OQgoi2ugU0tOdt7K3F9IygjyzUDG4IpQ04Ms29hRBY1WW3gSBFu19gPK3yl27RfvQln1m
76ldcKQIfyrfgdF4yU/wDfEmFiFHaNBPtZ3sykOvu1t+rY928o6unLp5jyJftWKdBjWuwfopluGu
o+yHRbldSNNIUazhwsSlYWbmqlFKwQtphnFiESVyftRq0PbdVVSgRxBsE0dVCuUdOtMEVK7XVKGH
qGSWa0QLsueyPdcshZ7eRJWnShbolgTYrCggrqM3sIxUv4U4VQxB3Xof1KRGjxvCIYFcnSgUM3GA
/Y3+G3QME9AxU8Q13T5tSDEIBiN0m1A2FP65jfQulS2XZl9jZMPiFk0Am9C7KJIqoogXpYf98FKG
9yVjuyJ9SaGB5UeiOjYghyqsHUHGJowhHnOIfE/jaDw1xJJAhxxhfyHQbh/bmdjCf97fiLp9Pym5
6NNM01Vw5d95CP9AM+bNS9TyXNtoo0reIQM0dnq2YoqWzqU8s8YJtMtpnhrh1lIQdCMx1euoN1AH
JK3iSu/To9hvqh0EAikkfAqrAboegckYCe+QNW7PeNob17bmzMrSNdiNGchSTlOyWh/hTjCgq7Op
izUhoIV8CBoyvy9p32UA9g5Y0tJoyaBHmxAeIFRk3iidt97DuylgF5vslrpH/crtSS2EbKBB9X1M
Pun8EkLW8GrNQa/2/ZbZhmfP9glji0Ztoldk2KZrpn76o9eWcGZdYz/uRoDD4Yqxw70wuBbn9ffD
GBjdIBAlnCLr4b7weRP67do4cHrvQgKP+zPIo8rV3CbvGi1A8VhdvvAoDg1E5NDQvnJ7KT4jyFd+
3bxFKkn5goeeIWIFcC523LO04c7tIURsl3DJi5g5EoK+mus7oJ64gt6cUZILVTdKGx+gxg2NEQVS
jisbftrX137LzEIXaR1GjYvPIg+vpXzfAAN6e5YLl/qc7xPIWRZCwAYe+aC5jF0iIs2kl1awKuVB
CDI9WSNmTL/02gxmJjYJEYYEAh0JKdRI+z6tdhylh9K2HmIz9ndV/3F7QkuGSJoZohFCoqGbYVMh
KXXIXgu7e/BOkh6/yk/jpX2JVr4IO53CaxOamSBUYFeAoWHleLPal05s+VpMZALxMVzTIgoC8KSA
erVKb/OHeIMKx8e1+3rpkEoz09MitZswPoYuoYqrtSgyRmDHe5Hu0k1vs+/cKwRXXX69/n3p280M
EVMGfShMU+006oAnoj6SfuMbMcI0g5GbAXmWNE/r9bXE4tJ4MyOkNMHQuQPG45DHUNR7KDg6a91K
C5lRYd4KzstUI8TQFnNqhKSHvYe2C2g4oeVjLaovXd8Y834XPwNuP/ewAeP4hev+CKfC6mjitytV
TEtO4rzVJeCzuvMmE90amd1vykNiF3ZIwIHZt9t2W+sZ6Q7yBs1NNo8S1m1YrFwOn6iZK1v+0336
EokWWiBIQ/D4HHyVp9hoaRUF7qNrRoLKCJsx31CMNmXNNxSU+RDoifUqV71nr4OMvD5sOR1tkUWN
uoghJrSkSSQ4rMH0l57183YXqQOQyu2w6gWKvQ1oM1runwDa8Hdo+9oqJ5a0u9ZMSLnGS1hyQeYN
L+A8QAER4HMnu4xO9MKROkC9gLQbTfeMfKdiIVsk7mszeE5WPI6lrTvvfoEIaRUBhog56u4p2kxf
O0A2BQ0P/9CozTtdiggERRcCDzBniNh1p9pKbO4RqVQSOeis3eSbgZSaYMevKR7XtCndr8aCFx71
c4quFEhdV0z+lMDpSnafmV6gpoKab/vQ9rf+SkXQwkU6p7OBeuVSSoGoSNSz0BHntLjb3L54liIE
cxmWcKTYOgzwispiEj57oxbdcYxWHlzuORnMEkqWGWla3R01ASqy5dnj7xRwD2VDemi7e3bjAuW7
bw5oT2w4LTwxtTnyuvdR/fUDOEMkcA3kkO0QsY4N5H7p8nz7dy/tqnkNNe+53gDY47SrECJSPTM0
WAsVi6Z89w9HmOz8F7uRhFyeF0o6RYPeXYiMcrmadNBhz0g7qOgaQ43NZb2nd8H+zoVjJk3ZSM46
fAc0gOrtk3TAG+iutlIjssaTf3HP9R7lcPlrtnIuF66recvPILTRINLhFCQobIjQCjqkzfu/qwHE
BTd53tjDU+3IDLhV0KuPLfXoI1WU72gCo6b+WflCS2s2c2ZCN+BTnoJlbxmw/ZwSysBtooLKneLB
mSPEpjjsWS7w9rZxOxv8sRwiFM5sypVjuTT+zKOh24inC4D+HYR6uo/43NpQQmnXchKTj3nl3hLm
/otHD35eULQzHvqD+9pCTkGLj+JDd+fZHaBVoJypaH6Fgr34dntBF9xqYebBuKLX03KEEdtGg2Jz
DVfQzqw60LLjWpX1QpRPmD2eQlAFfCrHkuG9+xZvfX7lll9YrHnxtgzF7sQFh9BxO0iSt5XaUnu/
UJWI3F6apZt6TqTJaSVX8l4GvCFA/BTq6icPYQ9HObWa6zA2ZaZ6cqDu3bWWqAWTz0977ov1qRqP
DYZIoZ1YyEDsOkE8gnSiXov7wAdzgIwo8GLQLLnP7n3hPm1Ot+e5sKXnpdgMO7YBwLOfafsHHJhd
sfpwXsgOAZ79fUoUZCWT3sUSevvhEh6zC4e8Hjdo42t0WHv/Ljk485rnGPrHIYqDURlj8Toaw7fS
U29FNptDSBZxV8j/+tvigPtT9tRVjZoFW8rPDAEoHmND01i12kLCIntgzHjTvElr6NSljzKzBIPb
hj3dwb+RFMSmaEFDxwH/1kgrZ2fp8TmvN66oturFaJgykUOpMo3WdtoIIMZWUcfxzjWK2GgmEfqV
SP9CARFkb79vhEwYiyICwsSRqB3zJuw6dK6Hqmf5JzdBOx3Chw5KMFdGW7A486LioU6llq5wD03P
P/QSrjhOC99kXvYr031VMpQL6yxWaj1cKJBPhYsgaIqyUg372Y945QKYl/lmSVsq3f/j7MuWG+XZ
bq+IKubhlNHgMY7jDCdUkk4QAgQCMV79v9y1D7r9tuNd32lXGgxIj55hDYWF4yVpgIEzwNLJE3ig
Haw1UMaJ8cD8Zt8BD1K7jScDr2+GuU8AEgEm92yvu6B3rfgeBuXGFBQui39/NIxn7NGhl3Y7sCAw
xkrUqEBHLz01636DWYY3ByQUCdmZq3HVryQf+Z+vA5hl3JkN3gjx1+DgPDVsAe1L9A/mgwm6QI4R
3RxI2BM/h74bm/gaF9zA5DXnUo0WjKttpB0EVFzpkB5/vvgNpYH/OMz1NZTunQZXX8q3fEPEekoj
623g51T1CdrjwHX0xL03j7rVbLlm1M6SKbUOpFY3MPaUl8B+oBTKx0q8EA/DuxzpZWH7MlggXnkm
90actwLJ75X8x6ElCVMuusu4kY8f71objmo4mCGPaeOrUBZY9e1z+oby/ud3+nsj/GuDXMURUxVG
2TDcjtrx4sSG+q0yL2eBXgS14cn1ApINMjPooxYcIi56oi4ruYgb4qL52ZaJBBRT5RftJgf42yig
Task9Ug8bXFTCtMV1edg4fUcK1vagGBExauuvVdoMYOPy5uXnx/jBvHMuObYCslKtdrCt6KbBTCs
yXHroxVChshv12M4uc0JQ1E06MzD9J29Tu/5voPwzrk7/Hz/Wx37a4z6lE0WzSALtZlC+dyf+12W
aDuMKn0jqDc0QeP40wTWlh1lv/wfk1v1Kr0xO0jLWZd20AXra6zrxAqLh2adY0QpPOlVXosHEaXB
z094C1XwO6b9sS5VCxYBzYAzQAnPQ4iSZCtOPKLHfGt8TJs0rjdkVcfA0WP2E2Ue3f1/QHUvi/Ef
i/Qa6u10o7boORISwEpXyoD1FC8stuBQUntkDioIC/H5fytIrs1JlJSpjlIiaSSaN+XB8JiWr5Nz
Vp9/fo83zrzfr/eP19jwPrW6DgslHX2MyWYHqh5HkJ/me4PTW4fM77b1H3eA+hIU0loDH8rXn5ZY
fZILt4rSg/Z8SbLRCAOCdAa6E+Br7IuEXj5W9MZQAd2zBruRd18jqyXD5AMVtb5RdTq4Ksu2cC+6
c6LfarZcI6er1KA6zHAxEKmJS5uYnWQ1RGmnx5rjCycc7KeUH0x+Hpm/AALcBPxozx7jzzU/2wu0
SqoXm8aTlfQpx2jS8DCwYUsyoG2DotDYDIab6/EUjQ5k51cqZohWtW7akADBzoc7q+zGQfk7jvzx
kWqT5SjjkC4ue5E9aeI4Q5skDzXoo9A7of1WrXANwjYbadSUPFc28pmctJVALw9Cv4NbbpHeeD8v
51u1wu9///NBIP5pdb1ArdBbD72mfyrkScW43lhVjjfN37pTeMVIAsxlXru8OvYGxKekA6QvPdOo
941zLzv43eX5R5D4XXX+8Ut6ZhtEXDqYcrE2ZlDbZJi0nXh/5PPeTFVXIpNnPet7FfIOOYUIWdTO
S1jvzCbSAGAgkMFaOp+VF6EaqP3P4E/IK7qv9K+GliGk+ijFNcEEmkLHDqpadglAa9Jz77gUIraw
l++F7+CxSi/TA1P9kkFqUHLq6uWWWmj/jbmr6QnLty2HiVzmQ60jUMF6sMVG1t9+/h432g+/c5k/
XkLZLY7RNJgcy177aCZfQ8KSIaLRz1e/sbGv8eLwh4LYVtoiDhufsnhN70nW3khLf+dCf/xqKAlm
vMrw6ZZqj3lCDYMzCA9ndyWqbpwf1+DvxaRwRYIJNPR3YyP1q6ch0RIlQOExIT/9+d3cStx+b8M/
HqKfSipZA3qdQwjxCbdwm1hZVTEN0xBNR+dQ3tlyN4qx393cP+5j1josOvUCL0sDXr58tVriDn38
81PcGm5eA7OdOutkrCIsIFSxewWqkVCpQxpVrdoYqKQ1pgABVny7YmfglhNxbqPidBd1dSMsXoO0
VbsVRK8JOrhuWXnI4vQzW9ubHITqy3zF8fJoCUgAWLHzat2piW61pa799eqCwoDTwKou4yFMI0hF
b+gpX1eB7RuRHUITxf6cN9b/uE6ugdkzTCPbjGGLjsm0t5NiC0iRfpCOJYDZ8rNzmO+USzc26zUe
m7T1QCt4Wm30MnM1QKaocfp5kdwK+tew60l0AoZqCPpK328LrUNDGM4oPN1bGtTEjCnQOsur06dJ
NgO+YBKeatC9BmWy6lBpi02ja4E+fN/5NZcO0T8Cv3zVOUqhuWosFGWh8MegO/bbavsl8DJV314N
W3In3b61NNW/a/eC8KbuVHy2Vik2sjp4F4s1mFmuq6nwW72KWTfd2YS3Cl35qok8wkL+gjK40Kf0
BPy9BLgfdyNFNdgixp2b3EK5yJdg+UccUeuL5fUFYcdiNeiiy02yoNiqr7oPxGEEGmy7Bosyyh7L
iD5ZBykmjjujpHDu/IIb8yc45/39C4AAAl7j8piAnoAiw70cuAmQh717Mflyof+uDLhN/n2D2aaD
3CpokhVtyCsc3auu8LtQAQNSJD25cyre6MXBv+Hv27QLFHOtCW9SWnVu+vuTgUeSgFkDEYjZL/b3
cFO3nueqf7RISwnbUwRn0QWAnzQg2OZxfmgf7qGN/l2d6Nf4aiNNq6ywcAMz6Vxkxw/T9h4w/Nal
L2Hqj+UmhqI3aI1La9aTpp+HNNQKyDHsG3Kn7f7vDQoPj79vwDWrt6QJN5iVqD+mELdw0KXgoGZ7
Znrn7L1R5+vOVRSYFgahfoGb6FUAYb2+fielZ6PVm2jMLeadggKjg+5L5mYMtGP+DS8zqCHnDvR5
wp/j3Y1eB9xl/n5QmI9py6jgNxQYKOueqPZWuQHs0YLeHQxf5LPt19K5zkefTlEvXux5ZULhodra
4QDUAGqfZittoAL06+cfdCNcwQLt7x80p3lWNSN+0PI4+NIaHpRB/hApkWG44FPcaUDcevXXxogt
MaVcHlEyifnZqON2Xss1JKahJ7iYb9yeXb1f5aRGfedTjGGJmtT2apbW1nSS39no5jDu+vmBb4hH
6NewaYlZVgbbPHljjOqhz9owf83Z7DmWuRqMMNfGLdW2ufYwU9dEUkHPkFmrlFgWKCW2lQxpgXXK
7jkR3thY10jpvqmJk3L8GGlmXi9Ad1Ihc26BUA0pTnIHe/TvDB3eOH9/YlSr1WARhLjGWi2wuUqN
Iyfo9dw5Cv6d08Lb8+/L90sBue8Gz8B6sJEU7kpQxyXGvUHgvzME+Fz+fXnGB0k4l4MGHMyo2Szu
sNZ2gwfCZQC0DtofP6+LG+HZvopAEgyiRWXjNkPYv0NZ2r3QE+TNvbncjdwcPqR/Pwb6qYOuXIo7
FcpIh+xx9sp9kZi+9VK9D8/qiwUFBujsZFvFK2Fi37oFLBvduzOuW2vgKu7kSlOyfrg8HtAtxRRD
lt0hld/cM8a4EcCv3Q9KqkkjyS+PB3Iw3yEd8GxM0O+F7hv75BrV2y2ZZAoJab5dIDi445mF9iNE
0QN7dHt/SYRnnWa0MI2HcvXzerhB/dStq/yjX8hS15d6WR19G4FhpaxqyS2hgEndCaMmddVS38zQ
MC0O0iVYznfufAMqCNrl30tFZULOaxV3nj7BtytbXwEmDUPvIIv0fRlKHj1DNwRP6myLUwFuPlKv
4F6acoPJA1uYv+/u5JkzF2CWY+qWvdX4mkuoeykC5GO2Sv35tYjmbb8FRtYHeYcdpYeldaGCvaVr
M6xXvQfgIvm68w0uq/MfOeA1Kjgjjk5UDZFr9JjPwmG9PHSh5jVRl9yT9Ln5na/iS6vohU0MQBCr
nfPCBrxNb9hgK55Tn3uQS96koRHoYQrYJEBc/9NQVr/GAqts6WQ6LdrGztVvSQB7aM+QGm7Y589v
7sZ2t66izYyOP6lNvDhnT0DG7Db3EJu3EhjrKpAUIwQ5qY6CjW3UdzTBsTOexacWol/WbIYD3+ZP
WKJBHtWHeqO2qzL3ysR4VTfznVd3K2O5hgJbHCrBv3HNLcR73qEWDNsKsA86yYWrjDd92S7J7jXk
b/QX9GtY8NwtnLQGJicDsMAuHbwG5IFf8sHq3CVZ0Of6hFJ29zwmY2Le7ctelt4/lv01VniyJDmd
L0tSvFRnDhoH0tFP09f8NBaBvC7Cu7TaS5b3rztdhZqh0ZSFTwBu9EcJeg2uFU04WdmWI8zdqb1v
PcxVPOnteVCWXGCkbFf9ylbHxesK3t45tm/VodeAXpvD3ZAqWI/ZOxTApGDwIGuUeU/KPfDJrXB8
jd+F28tM+p7LG+sxO2KKTE/jt34GIgk2BXkO6jW4hMphTth29MvSnX22veuZc9mv//o+V1lJodP/
B+taUAQkbbhY+ypyAgYhgiK0aND6/M62uhExroG8nTJR2KL2wFuhGb7InTubO7tXXIndE3S+kWFd
g3gtarXZrF4QAGkI0e5W8mcCodEKiCSJeS10gujDz9Hv5qK4LmpgJrQIC+HPGh+n3E/b997SYao5
uH32Kr1I00t+T2TyRuLzHxxu6hilngGHy3JfA9O0iUX1q3fCyQqnrvR/fqAbH+daYlivFPgoplzb
pApR3k3aVPDGpZAlaUfSu03lDHeqo1vx7hqGOxA1zZSmXzbEoyNgxQWFw8lLmfo9IJGVDw1mX4Oy
U83dmsX64g/DK2uJr93bbbeO42tYLixZu9Kiw7IZ0mSs1/0suwySVyyQQRSE+mragiIZ8SSf4iqN
50+E/T77qspNU8l3ls9v3Nc/dt01dDcVVuVAlx+6oe0JPEFXaag/Lq+yFRBtA8PNJYVgnr3s+mZX
iLcZdnlFrntK/VLlYcprbyj50zgxT5fB3OTMa2brSMuVBolcZ8qCtudBpXGvSlfodEBFs0RJFplQ
fVWqtdo0QUXf4eXrMRWSjXKg5qfO+jX34c9r6eYnvkp4clnL+VTgDUvrNFG/2QnoisTy5rDctSvl
oT6xwn2kT3fudmPXG1cRLHdGprAB3h+9l61kKDiNAea+YXbR8YHYIHlHrxday5AXdu9slhuCavo1
cLhWUluBARX0asH+Vk9dh04SY3s1g8BT+dSZoJpkB92Axs9yYtSIiAl2OiuCMmcb01r2nJ8gSwKj
AmwBKMOaZpBpQCsQt6KTB/23fvYbvXYHhcERYXItEuj9bhbmnT34O3T8a/ldpVi2VYjF0kZ4AKUC
chMYpyx6uBirglroRJxsMHi6DvsSLZpenSOV/CqkXVO3v6DS7Gbl51K897USzdmXXT4zBQ2teNQl
t9VXgj5LdN9Dphnivc5jWkQFuvqwL/QNOq4r7HITIssdAGBp6XPl2cQgRzbYXq+jppFcSX7QyBdU
TryGQGqNSG7FXqa23A5SVDpBB6OMGZeDIo6jsa3l2J7VBiYovGN9Z0R6Y1CHj4SD8o9OpJRbvBAG
VGll9AIUXzoqK+ajYXvmMQHuTrqDVLgR1a/h1NSczZ4b+ryxAajXoQjsZrDByGpQs+eTM7z+vDlu
ALj+Y/OZY0GVowGB4sEft/BNccLiu42AQTVWaoSzt3MxH1wU24Pd78Z6GZQAjlaG5apePTauuinQ
vAyP0sX6qFsNxOs7NDOhozHsBBRD7DsL8lbEuMZi94qiQ6QfGwoBuWAf0MRe6/slkC9SRMWL5QkB
Ijy4Mp5C/XuFxg3amn6NxDZSU8jZRGW0hBvg/bsHfcFwAZRFc58/N7afNftFOY3NZ9+F8gNPvdl2
J/tFVyYX7sXPKiiWYLB99unia5hayXk4jNt59kjpV2j6GVtKzDsV+62S5BrZTVXwoSUNKaLSJTxb
QofinUAoDTILStBlrw5Y+wB8t68yv9cSubVCr6L40ohmKmTcEtJgxzLMYnPVHe6Vp7eqvGtAN51Z
V7ALTWEAwSJC9a3ujAZvOB4+9BPa5FAjh6biel4bJ+eBfQ/HtvSWgwIN6Khe35ty3eoa65es+I/N
PpuaU5fdZbM/mAl9hddQRLdKrPhFMqzLfbVF50OCLGb1S8dP+XlPwgr9Rrb1Hzi4rQPWIVSowVf0
pMvOgzy/NFLxwYb+odZMYQEVQhRXKYAqWqBRoPQvmnLMjSyBt7Tfdmxb88xXEQXZw5we7Dys24eh
fqQGrAJZ4XGMHWCd6Gpwfcqm6ZBCejSv5l8k7RORzbvWqFZ2jek8beD+Q2E9osJwpuiQALUoNp3U
qzhsKPN2vaQCXZgxyMosGKF5WZJAS0H1lcVRUpzZbWHx7Q116KiKzyfdh5C7a6sxqzZlz7ej88hB
9tTkGJi2QDCbgLq3V9JATLYnqe848nyRjmFv1+99HsvG4Cl4XMN+pVQHJAfi/7Kb9h9VDTuOsnyd
4dHMrO+sc1b21HnFonIfx00hwmZ6lqtQEuip1zYs2csMsgjFkLvqfCB6Wbma0uyyikDXbx6Bc8rH
JlxEEYh+SpAs2W0Mu6xEN8y3NCvX8O18HmjpOwV7MsgUNbr+SpzSm7rqg0zjXkwkVpyob6AEKpi8
EsJxQXiA5/2myVsIKenYhbNKGRSU9Jz1blcbCFyaGbAFwvqQuFJfiyKq1IRmv+qu93UoAMm27hIK
33iLudYAqq4+gJHSN7J44KP51tnazmkdGrVWb1aBVZn0c6hU/tHXvIIsC4dUP3MmvEGoacHUSZqY
n8FAMpYyWCtUvLNcvMXZHVoLfzmoZjDrg2toCF4g+gfMgb+N1L4Qs81ejJo90+pNlGLYGIURKZPh
10Nhr0p9flO6uVzVmtG9EAKNcEdn30vNo2XsIJwcUPGYkv3YP7XmnpDOk+Bp0ISzgE7ysIKoOzJ6
i5EDab0idQItiwrFo2kyswpa/RUsFm2nx4QmbgkMWx8KPoNq9ivVXTU/aKATkzXN4oquRJNM7b5D
KkyK1NP6xk8h9zS50MwjoysLH2qtWLoEcdj0KymaIPIu8o3eb+TZ6/UHWOuU+gqFKATgbOk4TBvS
AdJiRkbroYFtBXDy1by0OMvLFmYH1QiUZCv7reKm0rwuZb5NIRpSYY4CKbSDvZCjA8PGGYSUutmN
xWODdWu9zDIsxjj8LR8Nu9/U7VfFvybsOb2Fu4P63kxYJNpw7ASJ7EJ/xrgODDELJYk0+blOAfeT
CfSrew9Vukewx5XmxPTDkp7qUa1ji8l7iI3sy1bZtmobcLh8xbPInnvFDjMT/cTlWCi7CsS2aXxb
inqNx5hHzCYlCPd055Qv3uCI9SxnwF87yailTiyY+qjN+hGettrJTsduVcEKVyK+pE3l2qBoSmDz
NhWDcw6DkBWWho4BVgutJ+o2tezp5bPGiT/N9AT17XHGNyewpuVWWPPdsCzcsy05trSgGqpgKuB4
0YbVtDwPHAR1WL0NjoRc1J2yXf9aziZearUfRnjoStCTIgNa5Tng5fDokDIMskQgYakYZR6iPANp
FI4m42lSaNhai18bmldbHT6SzGOF+0wN5AvXC6ov9YZJLIMw91ay/AFdFRmi2gHse/zLdXS4Qk4b
ZkAkWnUimhtOyOWuXmkEiHbHbF55ox8adU43VfY4jvuefwnaunAeFnNU8JONr27m6BYJH7wD7I7K
rD2rl71OW5vSKrdZ6rN+t0Cb3M75RiJlXKHZn8lF5bW5c0phLuwPOA01yXxURQcJbalI8ILHiJdb
dJ4cOKkLt91YiGx7Ga1r6zAIyDuDuUTKBxm+5OUbkPm28wjrC3n4MJ3UcCXANd5KJ5LnFSwgwDam
pidKT/nA/+RLTIXXwBnCdpXRUwBlxEBAcwd4Upn5boSRTL2RFzerjrVyyKF5xQKBAibjoa2sRfog
Ld+kAkWPfSoV5Dtg3mBBhb3os6ehJSuJlrFJyicB03uYENZq1FUJwaCDd1VkD8QKNbDwDAcOwJMZ
dTivek2F+UDhdX07eQVkaCHLaeBIMxAFL1KO60w7IZLnM3xtZkgWvRkYJWTG2kF9pbMREhRW4xnG
isiL8Fjd4A6ZEFvOrPxDeWzzcDKCtATXz/TUy3gWeMsq0iwrAhkMAreT5Slm7mLxBFmne1INBEoO
HlJ2GA3VXyzhSjasFK1tB6cYO0MQXeLqu1yg7QLax7GBd1sBce9YmIUnanjUUTa+6l2/nwTU0iFI
jtbHHLByAyu5QoVcGZzshqBXkkYLJBJwDTNjqNoI3Nd2PDLmAhQLvLX3vNh1UOouUBaN4GBu2RJr
BWpJ/UuToTSg+3O9o/JTtUhujU6ASCwzUDqMWNonSEdFRrfJdD8j4AXy/sGod80QdJDs0tEIgDFq
BX8i8bg8DAD4UHEEFZOlLZzzWACVbtsK+hxuD/rTPCMesSk0QT3v1N4T8wTDar+X32z6y4KTnUAZ
E+ZfvY0gASZtjTgFwAtAsxCIV+La0TxVDRUlcNpTmz0ZdaJdQoVrDtuarTGNyqqdOQctdH/Rodbd
2vKaBnHuVZoeq+VUo2jRe39IYxWctj5iYuXA+RM9vpclW2P+qGNzLOQdNkihrTobx+RbZHnw7R3R
ybcUEfS8Qhyi87GZjTjDF20yea+jCi2bXGwofGdY22IchfGcp/MlcJYpoRAfCTK5wxEzF3v4s7tM
IQE1zXf7jbRBzhYsWuppprrKunINKapkuLx8dHTtsQh7OITyBUrvdTgg0Df4FujciGlKoNvhKbz3
2bwrMaUfuHVoheeIpCTCVycezf3APN7yjYE+gAknbV3jey42qvSYauW6U99hrczmFOx8MRy0XDqA
cuJxCIRCZfLUW+gpSYkpwf6UQ2JyGhVXnzxq0+04cQ3hiZnw6Kzbda9atecsMzIrZaVmL72FllGv
W0iq5A7JHpIyolrhXE3VxzLgwKeW5tMqBHgZOvFOHemZGc56DxWmzu8Xze3R/UfTUt5aDfZvEeMQ
sHSQyOsl0Wc7VBnKStWMCB/30/iCebHL9c6ToR3YVqOvwoNxrnWPGBunNIDLZvPaWTjsiSEpgoMt
Nx+bsQtBrIR/JNxk0QtwpAr2yTJ5YakVSem7jJYBum3u4iSO9QCX08jJVBifXhYziEAp0137oW0j
o0qTxrG/Zy3T/IFKh4rFaSO/KxRGQjk+tTHwSG1GvDF05p8Exk5LZD8CSG4YtutYawC+ObKQpX2b
5ylyWsg8DefKeVPls1jO+oy0LmjKhwV2AIoIZxipQGo6jQk0K5EKeKpJj6OqfQ3gd3kyrACh+9YD
lVbted5s68FRXY1JsdlgxUrtyhpCtY7kin7qFg+IIyChexkr1gvM42HO2jIzGEuTumDPTzD8ydac
VeNmNDu4ujFBYjJPyaAh3wKZ9zjUytYUM1lp8vBa4wxfgXvpRHX7riw0YNT5miZ4rNbUG8wzNZG+
A7KPPnt+gLU7TDmV6qOgKEyGCu5tIxRfBu53JeBbc58gm415Kq2ZQlekSSPYjJ4h37fWdSmaR6Q4
A8u/NQfWMxnM0gyY2lv2mzxbSNKw7Ez4kyNaAiVRsx0O57UGdHHXbhb6ljuvsoFQsbMKh7gFNjwb
YOoJ0f4iaNBk6owukDhCyTBBZgfj7nW3TLB3BhXLzZ2ebCZhr9pU2zdWuzEwdMuaar1MDihsKAba
NCwz6tcKw+tr5JUuagzKl3kzZVWYL7lnzM+ybr41E8o0ha0rBRsKHVdqfNHulSBDElUDx3gwAQJu
GMHSd3s1F56shUT96DDrtTX2KCnHBuIp7fgET9RNpZeHSWRgGti4EoxBdz3uoHYzbEzKGUmb9ty1
9eusOau6K86MjGcV/ZlJPfB+MzHyBWcQmDfCugsmT8Oc4lzE/KaSQKZz0+aUwdpRwQp8FDAYwl4o
gqLZIcLWdaB26wJDaCWcnagqHx2UA8g1LntXbxLhqCuFwXwLpz8fsUrgIH6yeh7zHGGXG/4sARmq
vI/yyZz9noI5pCtfatm/GOMvLEIf9Rjih5dWVdAS6qfF5Kf807RgN6591UOwWHwzI5HrxnyjaLIr
iS/TllwFrtTsSbMfqtyvLKhwo9VdQ4ZiQi9VY6+aQQ9OqsDSQyriGXQSbs6IcRihjrWvmi8LKZPZ
rp94DvRAV61U2atkCFqDRFMavuUkFvJE7ZNmPmKrKN50Cy/Jy0HDoHhz/arJAz0/pWDXshei+TYE
PGRpY8ur6gMDxtbwMtiWstdRezHsGFnCMkVFh06GkuQjvD06klhOaHCc1ChT1sbUH5bR3mYQzADf
SO6YL2HcKwRSWgimDqY3QM1KFNBMRU4kfk0LPGBhd6G9pHNEoRvfgi6eV1mg0p3O303Ql+yBwtkP
pd0Qyua2QOcWIpgwzBJFyK3ErHeIni1OmIFuNHA15QcVwpIT9k8jfFuGEQnM9nTbd+y3DJI6LZyx
1djADDJ9n58IgAn8oj9cqaG1nCdQ+rrSE2g6wQVAiRtsKL5LtdBIt7YDwygPlU6DjE9Ifm/thFYh
Fq1LAbXbxdnZyIL1ggcK9KDQEO7bwleKHk5SCNnIsrsqizNUXJpTBBmqBbXAtpYxUzvODE1f4Tdz
toXQXdQJVBSTSCRBQkeBZmZ+aSTksEnlQSa+Uthi5uUc8qFGjKvdvI2GLGqNEkqQT60OjZ2oUgKr
TPEQ7ZqWmV9TDblx7pvytB9rKzYyzNt17ZecQYyqalc42g/SqIdSGaZQWJxeUvA3WlbGsxxoZlJX
3xZCz8RQdgQK2qUpjVUgK10btG1McuKev1l6PABcX8/vXXPQwfpgLuZLAvZfiACli+y7GIJydtkX
LIxcXpvnqotVshPSC9y9I2mESYUNkQCIyeHt28KHEantbJUSmVG6dnDUDjVIarSp0SerjfzXRRoS
1bJl9Q+kHsdXg8vTq57yDq1Ku9cTSapDbZwiykSA/gT3CClCE+7QqUDlq4LyTetvG3stYy0E2Uc9
KdspGbM8Uh14IpnLYVFUMKaKUMxDzJT212Ka+RYp8MmRM7YC1MSDYtNJaM2RV+N3lqFw0yGnkKbE
igRhx8YGfyq1naM8O6Y7mQTVy5zChlV6qNXZ62BHjefy5bn/sMuBRFmqfEu2EtR9+msejwXfLZ3X
vGn8EzPCHtQP1Dy9r5Ve+WlCYIwObTD3lwTOEuv6WVLhUwE1OkjU2dFl2GKjItO3TQ6CX2BJcC/z
ldGdWaBMoajf6xy/3tWVk965ZeMR/UJPiLFj9TrIy8RWQqPLvLQN4SmEFsNcvUCfEokgA+TXF/Ja
Qceu4TCDj+F57DiHqgZd+tv8UPb6WXuV5hDm3kqk9L5i+k0XlvljT7e90XmYHBsHgcPayHw0K8Bk
hS42IVFR71r8a4nHm9Btc7ty29OYQXpz8BiNOBQvnb1GIxPm2QAVMyvgsBlCFZwlEhKd+smEqFR6
HLga9JU7FJ+5GaZAnSuxvtWARKwXqC1+WLRwyxQjzzMHa61bUW1dVU1MzQgm8KC6juKD9L6axyn9
ksh7upwy8TkUS9woYQs1qsZH6cfQJsxaiAS7sFTteOA0+9paEE4BZ8vQAysSJHJLU4fUfncGuisN
aAqb+DNsDwNGBw0MX3XmTRRLo4iLR63JUIEeOQ1wlszUVxkksCjZAk0c8Y5sdHtj7o1mAxa5DSEd
wGYa3/mUBo4qO8isc4XOBNt3Q6wscIQvMKqHbBg3UYevW5ogTZBA25fhcwBSpfNUOXFjvBAFBMRy
PJr6pwWBXooGE0zqRwQz9qK3MCeUzEDnm4r5RP7VqZD7ZR8O8HPVdzMcDEz/NXDL6wBCn4qBBsdW
rV7RZxJknzYxNx5ZsW2NTQ32PCDgFdjzADfJUoBDb25jRY2RECz1L5YGJXzLy8q30LQTAeRQXRW9
KjqJCw0RivBkMH3yjSMphUfcpD+xTkeYDXsJjRaY6PZbpCMNWGafyPF83qwUSLI9V7Vrf+BQ6c71
l8HDjJ9KM9bByYfPPRw+BJgdkDQWmjPs06p+gAWnqzV4mTCql49OGsGBkdhPeBarfmCPOjln0x5a
w9Ly1P4fSWe2nDiSheEnUoR2pW6REALMZmxj6kaBN+37rqefj56rnpiu6iqDlHnOv2pMNlHsJHFx
rDr2eJZqM8qRMvUbU+aHWw7BrZAWLNOUtxhbnay4tAK52Wd2trGKhDeeiEDbVaKztNPJkC5IDn/J
6/LD5JbMGMLUiGU2+zDKczivyvwSdDzyB5N1ptD5BpAEyjrxzxRHzk4oznN6tZeFse8Asz40J+Rq
K8t6mctzob3XwdFgoC1hwTJPC9xB9fNsH+Oz7jXAw9QDt0qKbftacg4SztyqPLLsNdeq8CzzX7/s
cgmMd1P/a1N/xPhrPTS632QuTWyD0z9+LivajDI1Z8p3ofuAm6us3BmxRwgLNei25fW/vGWSve50
HwZ0ZAJZzrH1XhW/ffYw6/YC3o4KQWtfqs7RU767T/6uRXKftGZVN1CG1itiUZuvr7VlPwKLqMrL
lN/n+LiQEBJ+tkW4yrVLEmwK9vFwZdnv+uQCu9nHpAEH0zZasUWd5VicVAOLGCBQRge7dVPqvYns
KI32A6Ms54jpNC3P+0vCvd+brPMKZ8oiuUBDjBRNsWUCYlmOeR9p1eNZCCYc1SuS2UG9bIxsthdw
14UPvfwes8+2cXQ8RYTQ2KeiLBwiek2wEmXfluAo5gkRw1DQ1rexkjO7U6FybZrZytI+BGNF4JSL
I6OIbS81WZI5l8dfapy18pxnjhluQu3HsDPXMN/S0MmSbdRset2H5OAaHixnpM6heic3OMmILZMO
c3FtKYOujn1yjtqbUQDg7ltpXA94BpLs32RvNfmPia6WQsdkSlGZY6J9umBhS11pQoPj1DWtGKuC
Z57pRWYeWUWN2I6Bfu3KEP6En4+gFvrNjFX7M5Y+b0oVuUmzEYnfNAwvby3FcG34G5h7M9gtiGAj
18o2w0+dMKqR4IRN31hHHxNFspOrtid8w8yCLQue+maDuL9o9PgKVhTAJZl3OeYK3JigJFKyrcPM
zZqP1KTOO4fw2Cc9Q6O1ldrHIizHjHc5eYfUwMuWXyBxpmlD5TrdWMd0Wuvqx/KrxTeVTnCJ5fcW
YJPnXDYLR8759ilGdMPCtTix8gNSEsn4aYFb32ZdgG2vckLjG87RjGbXzpMwTFLXCSMw/Uz6utuT
Rj4rSICAF9+4gayABDvVV83vdPpsziUXS+TH5LYwpgW/ZnYbUQIDZWUctbqjdYGLRmcwGc+BHcE/
VmO7nVFLGtY91A6tTmJO6o0RH9L0ro57noSsBiN0NOx4tWu3R7lD2gnY66r6LQZ8sM7D5JL+pLFH
Kh8SfLcOkizVpjtMQGKIMayVVf+WwXEkVtre6ncTPCdibPZncSopjOxXpiB34GOUShfd42qZf554
4B3ZryW/yNNlQlLE6l+Vm7ldV4knj04puUG7brstsdVy/E8M2zQp3GmECZP7izYEq8USmzAkZ769
FBNvGOunQbMBKr1TUr2Gw7qp/HrcNe81pawkzP+xewZIIfVbiFpRrINrj6D8bv31qRspTimTUO+r
9gqXjxj9YdfBH/RrlTv6V0t2ym+uk9xPmGAY6Os+/Ce6z0m56G8aMQTqcGk/tXlT8jfS1su8AFW+
FqHiM4NQxemwxQfxv0WTHQ3JFuEJRmFtuZLBZdgW+Bw26ROy4+g9hcZDiTkp112+B6y31d8odLP2
K842IK1UPIvpXZH2beOmkx/IGxY+809PLae5J/pP1T8Aeek8XiX/VEbqa1oIHrLqqWnQyk0O8p4d
g6neNuYBHntF4bzOrSv1oLBepYEPTldDe/QkAIiL/FeWr6wSmenrYbmqp71Rck1P7K1bK/2ulR/N
eH3i/wRBcbKp+fk/YOn5yOmr5CWOfKJjbMcoffgBVFwywFC0fJnJVqbSUH7P+MpHfvOCQTq9gjev
4Fqt4Cpf4U1aSg7NaVNP70Z2TXimooowcaJqx1d921XHSttYsxtMHmgJgjDKAAjhzlE3ssvwdpFv
tGnkba14PG/W9K/nWghfOmNtBU4fboKqcKnoLcfrEhF5sLfrK1Dx+N2HtVN+6vqVr11u3YykcnMz
NB5Q9Yjl4Wsx90lArYEJltA7NUONVPOtzR8G9Ez80Uq/CwX2PDjWDO+xfxYR6E8dm2OHuaNVa1sp
3T7/Ie3BCtfJeWlumg6+onATEr3/SVaclPpM0dW8HtBLSVz/1M8jAaCor/miTtg29pmxSVI/Uxyb
2ZWKHEG6WLcRgjPay1h9OYXo/ZZyP+03vJpm7oFwS7QYAidlnmx/RI+5Y1PP4aZUZ4h8wzoqyPzU
Q1f7tvo98n8u28HaVumqkG5B9V49CjXYBck7zMlz6bF7RPoNMV/tZ3vQgfSbSXO07NKYe2XgMlew
Lb/bwW2KEIWUDl8Cs5rCoL0YbgIlxkncMjmbMOTDSh6eAUixm5Zou/mnvTBRVW/6lO8nk6VN90ae
rRQb6kp6MzE75L+6ptxLBe9tBpY3QWTgrmpUjZtjPxduZ1YH6//XO40NJQ1Q8zg6ES1NZfnQ6T/A
uWJerFr9lAAgVpLRPznsMnfaBtaea0iAPBt5CkpEW03YvjVavWvnaKsWpWP2ld9UwZ+cVP/sQXxJ
arypoZZXqRk7euubaerlo762xFo1By6WVRF6OtvsGSETAtKVUNwy+lGjLxU1groPxIYVnBbdRtsq
1f4Jw0WubP5B2ec/1Kj7sUboNp698lRf+zpc9/NfP2guCpSWiwvM2df5L8vaWlm0fjN1deQQ3+YN
xrpRvEV4BVSL0cd/k7lToU4m0d8Lfc0yXreOLsZDWpPB3A37ueMlzsHEVOw1gNRqfCxf7fYeGrKX
jMS61akXWukFCMBL+2d9l/o6DM/FHqB2otG4ap5zsky8P1fQ1EzrsOZ4rZYDmFqwDHdFXGMtuZTB
NuFXG4b0qktXskWblGuCoPtzFB24N8fZW2xmrBfjLxx/R5TWIQjAigGfCArLVfT9iHRRIy0rJFHL
4ah9Dr0ww90TfZgBvrvzGPrFsJtBYiGroBK08GIX8BfwPFtD2S8mkLu6rlJOwWVXzsBE22WBjTtw
C8e9I0xPn64FedvNKjDXJQbNgBaTzSC323I+lj8WmqvUGs6Ay6AUw3CW+p30unQv1FngoRysuyFC
Pl03Uze55dtViLbh1yQqpTyp10nb5inZfVtK7lYp/dycekPvsXDrzZtuv6J2IU4aOYGkXlUefeZk
vqNRd6dwnzBlyAwI5LUIotQgjEKCpIrVOPALAa/br8y696NvqduZpCLquqafAU1gDoF3GjjL9Z5p
LV+n0MTBRN64FvntcMqTD9s8zOMxhWUF6DV2eofeDnC3dhtY59rL+hi0/5NoHNiTK0MeI4pCPuP7
MJ9q5dr92T9ZbK76eG0G39UEgBXH18ns7wo3w8xv7qNbWT0ylGD2uB/+6/0dYw9SVOtcCXtXNzji
pR4URol7yvTIGJl54HfatLJ9m6aq4JSlm6y42sNLM6yl7CTDLffpnuJioYnb/FmDev7K7Nrgnpvq
pwx+DeGkNks/WuVUdvjcZeO4TK7B5z05JOeazqwzuDrFRzzSlqTk6yi+V/VB/hL8mj5dT/lPUH70
JLrq6ZkVEBIS9kjXD0uZuJ3O/YljsFV2Ydnu9QYOkEQiKMZc3i4DmwTIMVCfx7vcMTsdzOwjXaDT
kbP0iAOy1tP5eLMb0TeTPu9r5jjVdO3uZVFOWe1MI6HPG4I2PH0fWM/ubn091/dJhud3dO13fsop
UNTYa7YPDdlKzbDx3G9SlcECFUnmlCB+jAwofWyMvsm9fVNYTSqn0/xpWWuv9nloPupbYjs8D4Cg
gBVKCLkl/WXFP1LJqtyz7wWDpvLZALOEiS8XtjsXqxCFbO5q1qqKZFc9xwV0uPuc3e7z7AWBjxNI
Fl81ReIn0HMs1jBFJ5vroFT40MeN3u2qno3GpvtD3df9F5bcF4vMb33xJGjM5SsYUEsUb+NdeibB
dC8SKo2molCz82IODXk7sSqVC0F/h1BDFfu8Z2AV1God9IclPKbzvY4/w2hty/9kKLpYv5mpvTFe
Jnk9mXCP+wwE3ob+obhDjs13W5G/+lzahzU3TUDQ44cA25eqTzPhmHWj/qEQgj48iMyPUpddo0Bl
KF5mg4grky8Hob7+OwW7PJE2Mvx1FGzlkQ8oufZD7dl5uqktOByIu+VUoaULIUARYg8vVcA5Ebom
r3ZVfifRMQaZDkOnQUQSNr5ocmemnY2FIWq+DOlNy0fEQSOafOyevCGhxfCO9LGIvGQpmCHAtU1u
qdpcW+m4ng30OFkI8KClpy4bV5ViHXoYffKdJUdTL314pWISrju0EUitmLcHq2G9T1+jikSAITMa
NFAgJmrlpyblNoItPM+8iF0R5hnEpLuJ6iGUDc8lyziQojQemvKR2TwTMYAL06mIyqMiVKcQF6l1
nx/1cNG7U84fGGYP/mtWgoxRXDL9J6hIy74lMvJ8hQVcfZPoj48Mb1o6Yo5YdpmTA1ThHBW5r/yp
gPZ25IGM1POCHDJQdbcwbxJ96/a+4ihcHqX91Ybh87fsef4TVDFmyJpw0C3m7thR9ddxilB+5Xeu
bKEAJ1rmakCinVvpv9YEQs0mMm1u4CDYdBCQQQx8yu1LEf218PAz2+7wt+it+59Q5bQYxx5qPWRH
qzkTZSE+S0aiuPkcsnSnCTRZUbJT+YuHwtpTi7nPJ+Xak0kw7gr9LUjPOlrGMPiQ27F1F1s59d0Q
rBv1OW2W9yhLNvlemu62An6N0M3p+VH6j9h+VdXBm7Jdu8BTBZciBFHSLl24K1WYw1dF8g2xXuzA
NYffplxHsCumtdVzh2nXKLax9B6rA5P2t1l+6UBMcbc1dOiWVdLQOFmAvKckwuav3dgdk1x9zXSw
aurLonxnEKOYf+sNcolulmGdqbMvlsfYcpFG9pUYa965qfkyp/hdsuHaq8XwCmWAf0L5qDXltu55
w7ve4FyzvvsOpIQbWBkl4fepeATRvKOn7y3sd5P6biErLrEQxPXNkMJLC6jdsGDEljQcYth94DQh
O0UMsZsytHiGJkdepRqvlhnGV01HIFSHzPTFUm51O7yWFuU9OsLR8lsN07VqaFupRs2YL7dFfkJA
HDmhTOu6eswimFyEUHrwVAayN+p2c8ttqvQkMez0ccALQK7aSi9Uv7ejwKkTK3V6uR42Uad/hY0V
ejChqBbm6CACBCS6NtAdqjDdF6dA8rrM1xUbf5uL72DUxg+J+z0wzvPwxvrZJHtb4J2oY7dAkVR8
GabuWhQhLCujYZ1KCdMXOGGcJvyLpVeNkiKWUKwytjZeqGiChFMQNqQKHrOp06gJrMvXTEj7WpFG
R0ja2iCXQ+VFtV3RXXsjdpXCn7WHIeC/1E3W8TSoj2Zixc9RU1QFXAmcpXgSdKQQl5pjEWS0VPWx
iaqbaSrXkHsz7NQ1YnZ9lyjGaSB4E5hgZooVQFh0ujMG+7EJV6Dd9YiMyigatk2bvwxjr8NqBbBd
BAxHYlPXMl8mhjnHEnngBFKrr5paV9ZRyOdt2dAkvZrMLgTPoS2ac67ajuAUkabqqLX/7ISSc4JG
6qEvaXAy3MlGh2po1Y8hvVhlvo3DHm9cH4Pv5xs5OBmDl9CCYmPL0qiknqWTJgi0JSmgOCYag7PD
FGkpPiUUGrfFFB7wKcVMnXP+Pps7qfFUe1cam3C6DmKv02aKPYC3rau6C4916HUUdkBn6QtYfSKB
R2powBSkWco6mTRwf8V6x6rONV8Q0hQv/9qp2YGvsI2WnZM3bxWtGSHbzQl6W7L2evRqGuuWqInW
tWNwJojemJulZ7PIFp8NwMYghaVViHWPo0FbI3/wSgJs+9lytZAft9qGtdj2c+T1KBB6lcWy/ojG
dd33fp1p21rvdLg3RqYEzSGiZ87fj/q1BE7txbfFuc3w2w2PrLMJrNHuVfMDcBY0xbEL46NS+pk6
viz2ry4Au3M2lEbdzUbrzSafQyVtRfSl6ZS2SC72M9KidpnSVo5dyA/Z3lD56DYV8he7CR5NUVOg
kwSISFDjTYruSqX5iC1lYfKhGLDtb50i+2oSXecgdYJa0HanO0YQo4QoJXS4Qztv2sYi7nMqe/tn
aCp53cuzcCUljNeKEfwqJXpUXmqtbymUrDpkw4lM30JuaCX/AvogqrjJl1xG0tnSCGaF9h4JtubC
APJ2tH3upUni97W9j6YJJo/yG1RMI4R8OYVgY5UxOVFbekBtZakjORuAb8RQJPtkqsGlonONqa0G
HunT4iBBxmmD4i8oEae+vI+K7cUiPSHPPaZxcgmeBkUN3KlnvF/wreSobkzTlNdyX/SeWT0VYsfJ
2Mt6Il4XpJ3laNpe8RTtonN3xoiY/CDamsNqEblvI/U3GKh0tpMEb1KJSkG7drzyNfRSkDeMbJ28
NofHsPzTa19l79SQkzUobSLGEzx6khuar616nCybWadyabYOVGOldvwV/9qK6L/AfElRIDQMyoXF
lG4+Uqlmg5FMd8pvRZW+K2I2TzM0N1hCxmr+VG8rqeZmw8mqzmb0ITWg1Du5KJ8vXBGTO5mbX5XJ
g6Z9omnx+hQ7moyCONLqvwopf+oM4jMOw40WQ1bUoHCprNvO3IkttUE0L/21ZMK0EzOOfUXC0Qyn
ofhJg69oAO7kFRbzLyKDkQk7T/Djd6AUs6ysG9Nbeq/FHSGfB31jBZdAOWpBF51TnJsaKsSrMS0/
cTWMu6T9ENmmy8xfI4+pWRk2BnIxuvw8lPKldjJHegOGDGLF7Son7d5iU3VM8mGt0clQ46Za53dP
5R1512hDJhvNr1jHXQbEcC7rwxwheEK9KtQclj93zajxzQgl9pp4O2umyYGnazUSLvUcagv4CRlm
T/LtTMI8+cnli+wECVeDCkRm667+xST75QrHq75uivG4jNs42Kvi1BqJE3LEpMPH0LxCOkEtjzlE
qmcXIG+ITm1suY6kGN4gc63B0ERD+m+QolPKNK43+0n614+2x6F9ifXak8Z3XdOJXh3xJmhukUrG
xWDWyzPkDEPLSZtdQlMYftcsZIAw/q/LoIc3VS789wc1chAxMSDz0pZp9xKzieX5cggVkrrBKTRA
oG5IoFXnk8jMp4pJ2eSyn5WPZSbxY9KdZlEdRbl3Qbmzp4yfAxds+rAstFP8xvYJB8JDKn95jwBW
bVcWmHyHV6PUstgFDF9mE8spSEe27Gz6q9XFzasIgoQg71yEI7oC1t5E+s2FiYIUdSNC+zjZRKFX
kQ9TAmCnsT9Us2C/29ZiOE/yjLtlaOOKUFUI7SKDuNY71s+aQBSzncEcNG8Y/qLaEq8oA+rVEBX9
uY9A9Dn2J3itMFJmV5bxedgAVcmL3Ce1M1T6h4UMBYNHaRrnqtA2MT6XXYMrGeOKVPgip85RYvDu
Z8ELuyCinNQgcp+JTp9VRe7vvNzSZZAQb/hKJxdcgKAjTdxt1PAw0eRUWbpY1WpyKqR1hkCkLwmY
0zTWRUuCWZAFrses8dVBQtI6gQEyiF16KbyGQ+bOkyZeuml+TBK4oWbIjStU1MOlZb/WCtVp9vQK
4po2t+a5Kbdq+FfapMzHylljENWrMXVK2zqrLaxydlKDN1Tq2TpN/tWal063vuHSrOprIC4aAdbo
CXuZJgHxMaXfActXU9+i8a5wuEXirTNvkwGqq7zLgIbJUxF0S3TIYo0/x+WxOdoj3oEgqusXa4Zk
CoxM8a04Uh8BbtUc4jRc4OTKIHBthit58LTnctdDnAdLbYOkWtuxSfVHt9TrUa0xNAdvUzz4WmC5
eTopb7L4CXrJ4Vow6jj+QCJFL4OJIKPRKgtF8Ch9NXKIAyV5tG3+Gy4RKNmtWtptnQQfEvCC3L/F
E5BsZCK4aY0s9SNrUnl9UPWWspvz+K04h4RhKRgBwhfd9DP5e44oGRQaumLtO4/FAfCiX4QMncxs
gi0H6RvnuFFyYFqbovjTChOCsSOSaFL6vTxFCmHB3+V4M3t8QmDyum5z36Wbds59ExQv7B8lKel9
9IYTC7k7KsSBj5vjYXzvR6ShulywrSSuAaKiLrBDlh77HWM0CDrY1Pj8aZLGK+oLtGzGJm+Le2vJ
r2Fh/8urnAEa/NKccwltwTPcAdHjJs+bj85kvANwS8zhQCBxInnoxsNu2lgYolAw6xAiwm0atp0m
ecrUqchYRRL0BoR2rqF6MUzk31ViBJ8Avxxg9a+pVl8D3yw6DiVCOkrYXnomyBiYRHqV+qOglsZp
2S/cub6R64iaRQudfATlJC25x9al9JyTLHN5aVxy/qmky7obum0vIwJZxJ6W0xW24klB1NIIJ+vi
TRzM9BgDz0i3OeQbq5VDZb0AQR6aAeBbmGclLH3k03k4Np8TPbJFX+IfQq1GwrPV8b8L2A+W5XnZ
EM+0bRteLINow+pvDADyysn+7NMG6jli65ZwOOemDi6jVx7mhImM0yOy9nrbZrbwF7sGfo30lyIB
7WMWkt2wtOuD1qM0E0qD2FjeBSrDcNK6SWKw1YU8ha08MJfiRGkNtOmRDVuoBxdzNAGQLOMoWeJq
pbWjBMdybl5MJnpNRF4rAIuFwzG2T23mFQiwsL3VKeKUcfJLXTtRCgh19w4POeOx2Izjr1pb+zyx
1wSgvdbwX/x5b6C7TT764VBvY/5aSouGf3gvldEzkn8c/P5c5vvYtvyg3bAcR/3BeA/Q7FQV3d6o
VtpScQKw3cUaHGTYuyi4Bw2nIw8K4pooXl6q0PA62G19moBixXtFRFw50kpjnk2k3titoZ5lp15+
dZRaXdBv6+KfTRcT8Q/PyWlEG1f82P1N0q+99YMOLIofoQyRgo6td2PpMZLTrZs2PyqIRkN1RDq7
YzVgIktQj8O5AfGn+llL7sF4ZjwtOzCsircY0YVkeXInXdWy8e1I8xri4535ycVoU7hlS99oAgX8
XPqDdBvrdGOSZGvHe3X6qDAjqQO9brrsiLh90hymkjVONkiAkc+XfuRgTwhs6b9tY4x8XQ22qWH9
i+i3HepsM1k6teIY3gqMNzmCPDU1UZkhTDCVfcwcpGPeDNrw0A7XcYw31Yz1z6x2GhYCTIFrAhWf
Pvhe55OSBshOZFeWvmJHHrDPl6BlrEmhMe1S1B4GKF0eXRvzS4qvsuniL0K+dp/VL7X6tuDllZpU
1/5eFgse0GT8nqcSb31V3JUyOVcxIbat1p2VyXqPFpn8gnxxKnveS9m+somYa2m3E1sFVCxhq3x+
DmHEX9PCgtjwPWFokcPoB1ES9/Ee7Jh3i9OztNJNWCI/T6EyD311joIry0xUQgrv8/Bpm/TqPll3
RvJtAJyO11l6Z96P6+A8GFBXEwEAcjgitg469g0gefb/XZeiAzfG8SIjSV1Q2trz4HcsJ0LE2UoV
xVGtZ3cx8t0cGeorfVloYrUOz2TcTWvRo8BVlJCzO1M2lTF/q8L6KtSHlZ0X0TtZIyFwUVskWbkd
HoUxPVCwl6m9HgJE5MEkgyqXz+moDPJ3pQHNZwV2w6TreS6KJxP+THdgspmqmV2X2A2tgMqa2Ymr
0PJl4SkNJYsx6tLiSF+O16mNY/E2k42vC22f5pDLnQh2U6pd9STyUkNzQ3vCiLGpko0ioSxF2t7r
rtpsiuQoieAVM0QXf4+jdQnnTyP8weoLlc8WahqSq0avinFJJO3cgrM3VnWUJtkxdeGVpmy+WlOK
EiqyNI8ljgCnfPSwIv6LR1xXIwltuUj0hxWkpM0ONWWg2fj/cV3KEJUqKeuJqCWIsxorcN/zPRmT
t0RojjBMTsVNiAfKv0X7riALNCQPgztJzDAcKNWHMJc3dqatya1TKHAjdigfB0xQUvc1LenRyvZz
DdMRlm5cZFgrLERDs59O8yYS4VFCa1BPycFIqp0aGnhkJsPrK1V18f+sM6MGdZJ3dQBqEFfRR5PK
a/J7+QjwncQohsvW6/LxGLaBE0KvlMuMLn9JXE1YblaOaOjaWnlUi21GQCtEvEq31mqc3uZE9Wlw
ALjeqojbRtoATNxqbhYC0p608c7B2ys3MW/1gC/NwWbJsP+6RMS3oFp/ZcCuwivPh25f0HOLdmuz
MgfirSpM2JjrYnpT+dIxSSg1oIHebUYRXHm/Cpk4Pem3RCSvTanT6D1vSVYhTLQrpFJJJbmKJjon
Dls+YKXId1k7kkUHyJskbsPmHsZuDV9Tj+POqsxXyrcqtzXKS9te52ijaa4ea/sKhFjR3ru6ZIQO
WQTWZRZoq7rGklZ6MqyrJiYne6Yvsa1oxSmZeozjNyxtW1suNqGSqptFWb4n83VkNquWsy395NMN
OpwV/ekIpRSHYF5DLE5QJh50bTYb6DbFrkb5IFpfjpSvoa0QGee7CSBGLXZi+Am1Bfl5/G2pGVi4
xN1nkwv20ZXxYSIEnEI68RUtLGuBtux1GPyFWaKfTvhdQFHm9cxFPp8kXuxBNrAiKKu4nz6xDHX2
T6z9Kaa/tO05N04wmdDEM35jqT5GTeFqOPITozlky7nRsw2dr+sG7kjLL01xt5KPueEexGsu9tmI
lr1BLq4dG7Kp0kYAUj75Cq+0sE7FbvZUIcLPGgytqNDaxTo00p9GZG6Gb9hssME8RUp9XOHNF2sc
RBG5dG3n0zPk5HG0huKdaUxUcdx6iJ9VUzjhMLjlctTNgl8MIxdAiMTcrVINtIgQFUtikflz9ZKr
Lyrzjbzplh2ZsQD7q4UcJGvC0Lp8PImvcF1WWxy6MaiksQUw0vVNN5zq3smBucKrHq7rgiEbdbb+
Wz+7sQBGRPouoe5AJ4FSKXpBTL5KtS/B/gybgL5KGiBeGxy60rGPkKJQf5sixrNZylWN7wh2ID7B
aEoG1yvKijrInbgtvHEeX6oWcuMQ9/t2vs+6m5iGo6b7Lrm008FEMKrGp0qWeDSj9F7l+tYSgk/v
267OjVTsTAuWt7FRZWKNlL4YO7as5cB9GLXBkdZtFrlLJ3albVMLiHGLFbfs4LUn40PW/4y8QNdl
7uJweU/qh630Ob4VrA71qLi4U91Z7ZA/pBspQSAr9uHzJ+q/WNP55tFLgU5j/ev1YF101bs89C8x
dExvERzd7KUhxCYmraMmfAuT51MRXww73tV80mqgeLAujtb02047CHk2SERlhE3Clra/1Je79ojZ
mOHuTYTlJ0YNBAAQAh41bOtE3QYpQcmDgahkXgp3Hr4MQwMu6oEHwmpDLhZ4asPmP/YklVuOas9b
RZ5ntx51IjmLlzLJSGaJmMKKoQNdMYdw8gLR0bVWs/bWU79ZaAjT0gZ3J8hTP7XvcVPytrehTMOd
QcaK3qnqOZQU8/2Z2ye7Jvu9Gw5Gv7UVgIPQBkvQbXSbYkImigUKS4o03+rlhLQzVT7TpnSWlqQC
9PA13PPd4mqfwmsNCWRgnLAbL0iah96dGxOzxIwfbJzy36LF7Dy3ATNqj7JfqT8sKoebvGf8Grvv
SFNfmlrZiWcWRJWfK7KLzFLEfjlcGoBjOLVFSVchIJiAOLYUrkUsM5NheLX5Q7kROUfJtA3G3xCL
sh2xwEXBxR4YkwoxV6eiQaSGv35g86R/1sDbNyqn4Lk9VlAhmnzPFOOT6COp7Ld5lty1ED/u/5g7
k+XIkSzL/kpK7BGJQTGVVObC5oFGGmc6NxCS7o55nvH1fcD0rqQjabSuWLVULipIp8EAqCoU7917
bhL3NyZZArdUTTdsPStBzas5thHCJwVXw7JkrhX1jQWuB9m+77311Vb1paWsLi2z3tJdWWeAnrIo
vvXgZbFvGpCqwRZki04yA+q+Xjy74VUcL1zk2ahC/R51Q3/0oZrP2GfDD0D660nmMR6GudY686Bc
emX5plbZmrm0aEpvX/PmpIXSXKf7aEa0rnNnrVIZ8rpb0bMxM24tqq6L0umHuRlHbLGhY0lx8zMe
B5y/IrZsrRkXCHZy57YVhDJa+TobtxdU3fLsGctv3a4sHzcb+VQGNXLOFetBrq4QEVkpXWp4Rql5
JaPhC3i/UEJgzgb+Y6foOrYSWN7wL3p+tBiShOf4UF6arTR6Iq+p7qTBXZ6vMN7ixT/6NEN73t7u
0YvCD5A5685V8Y1RZFi58Z1VL53+RoHJIm2ZllhaM3tVSM9thbAmWNX6vCue0X275PvKN6Wz89q7
Xtk2ziZ0pUXnH53gIkJ7ai869TbKV337PYmXdvLi05U3nn2d5tRDRRfV/+axVrQPcrQ0CaFqDyoF
TikBT5PwPjuUvN/Hxy6mYm4po8jTv3BNNjZXIYuG3Vwb+iLpLtXmIRG3VmNcSa7+nPHsjKxL9sAL
ubmkNVnK9X3u7Wr7UWOznFEHjxonXZa24VxZdTtXS26aj8ejVjGB8bJC5J9oa/PKzoEdlqjs08gU
e2001ea5BfKTtvi8gHEeKyU70fLS1pH2DAFL1BBTY4y1q6pAjaWl/aaWLDpRablzzJRloe7VdYMA
a55ju1Lix1x+i4J+neMl6TNSeothAIDT+Pwjfd9rzlYJim2R5ZtIwi0VSWsFE4AFESa+8MY8mG7p
Dd89a245wZWcVjYlZmOXKTJvHgrqaaqaW5umf0lZL2u/eSFB9onKBsagt6GsNdu8bVJ28ciB94XO
hqjHjpfHz3DnLjyZl+gUT3DgXTdmwvLbry0YOV28rowrTb1Sta1FSYgOpGxeRLyql/3B0pWZnufF
Tpieswg8/YneBMAR2tyFB0KKxqLHHW8U8eaq1ibA4xUOdLRDFPh0ObxGY4prM0PFkwUgSw5eYwvV
q0drplfFmvJtJtjUWsOu0MJDrJW3vkDyK0X3kuvvHbQZuuRe6qWvzawME1oVbGzL26gDhggIa13a
L0BtNDQAk2vYPzOteMgC/AztMpUunBpkdB/r82y0H4V0ia9rhmrD4qqNTmUjZKHLcwN1t6FpnGd1
Q3Wb1nw6c3hb9NQOs4BfxrM6l5+k3PkmBbSF6UwZBrQDT/9u8LAuoqWCMN8ut52/Mny2K17/0w2C
fWKjYMeowA5KTynS9aOyM1nXdr00kbF5SrJ0jGvP9Q8V2hxdpkox7s8jHLiJYe+UAqjTnWqCkTPR
AoUUdumsVfkiwBNPhrmOu7CUHly1WNh0BqrIQ7Bx7fKNkHUHer4YBnq7Sf89t5GBSLRkgL40PYYo
K74wqRoWCExrH0kRqsCZRj8wjpJlKfIbJ02ujMg7Ev+87WLrmNWHoAWqVNc/ENIE0saSrtxQX4Dc
eFIcb+/EhjwPPcwJ7PJpQ9ozaliH0EHjFHQIir/GUSkjJ/ETGKCYAO9CNxli026x28zk+evwiOF5
NiITr9sZnsEzyMQTCP9pRnAWBo0uqzoKPrHypLusuqmchzMnMFILPzmBaVBwLjy5jzRV2ctym40C
UbU49KoXIEXU6Q4pfZZ/q8MWa6xe6OzoPXquP2rXoq0kBg/1wZnvcYLqpU1Qx2GlJkVjo84ZussR
nxvhZ6cFuBoW6LvwKanLPJqTl07P05EOAfUG+cyhzVOXYPxKHzhmRaUZg2HyZOgEYF3YXYbryBjy
uiW1PNTStyHxnPRusNfGdbRvtG2rbI36pasAHZQMMClfVzZeRdwgfvWUR+oykOzvPMVKb8P8pTCX
cDWNWU7tQZTXqt7P1Z6dms1J5Tde/5iwDJcvWq5sfPQfso3JPHCNF6+95xmK+QlL5tzCYeZkHdET
9SbQpV0kSuT1kN+Hmh0txnkGtoYXP54Z7h2JJGYB4SxnZr/IDbbKZJPXxUYJq13iSWiRBCGt7Aq/
R7wfqPlO5WddhPNOo4v79S19v3WfDa1J8kSThVEaJ/JAEKN3cbWId84xXfuz18VDuQmrmbxGWiLP
HqU51jq0srNdO7utF9aM4vTcXf905294kA4yWujl199I+fxOU378/U4nRuvotVDiQ3/NeoyF0PgR
ZyuV1WlsF84p6bAj/vpYn89ZgKS/H8p0vKxOJA6VBp6ytZICqyd0jG4skX99hM/RrZoxWXoqqUhc
0/e5Qj/FUro0UEJnB1SXZ9DdI6nwP++epo+H/TArBPISV6EudOiRh0TDa1SeW3I+XzO1KS7ZscvU
iMo0OujqLL3kyc4GC6tvzfPyZ38neKLrC+fRPROvcuIy6ZOFRUrBd/k95xGyd3go7qQbSrAjmDA9
cwDVOLV2jZfww6XyLEktJdPVLly12UA+k1EOSfkTwQVPhanOMluj6O0uKQiPrVW00miR/aDF96bx
tgcUlJ5YVLHn39U0QRteaDY5MQqvQfno88YXw8nVj7l3tJVoY+IfqF1Y/j29yxYsrqyrl4inj+2b
nN1H+r77qffjAUwwcMMmTm4C7UGCvZkt0Ui5V7IHC20UnVyqrYVt7rFB9ZkYO1zUol4ior0mx3xp
3tLrGLz7Xl/JQFdCILQHiW1yvTB5sUDXwEK1c79VCj4DRGZYXpeDwMm/SloaKWuwlzejSZfq/8/W
REGFoXVOXpB80N4AG2bHtn7ReNqzI2LJicN9RBtxyK7o5HcZ9Ahph8y3sLpZCxqvmTkQxhKqatQq
2wfzEVGArl1obI54C6mbDQ0xbJRluzWgUdXh5ch+i7W7DkQz4kT1e5mxtFJZcRCpkGY3oMJpX3WB
yt2rV348XGJ8Zd/ieepMlg2WT/cYFS5OM/EQqeLoBwc3RWllX8WIWsFcBBQey2XVb0tVoA6+tdTL
2vlBRFLVXWldvtTz1yHZY1RD//BQ4OwziIvJWPbBc+G1UqiPqrchC7WS3xbCr+G5W7dq1hyLOnlV
Q3Nh8yatsJGMEyoH0A8hjvT7ULfnvJ/6xbKDP0EJg/eCmRW8qk4C1iNbeXTuSVDP3E3svJTyZcLr
GcWgTFgQkQGqqTByEMttwohnmXbJzmig56Mh6E74VmG7RrOM2HMIoONkvHpoRO9pjz0WE3yAQXlf
9Ls62avoVgoU9Cgz8wCYgB/wVNbrnxYoQEfGRCvaOUHnxkCNifhFnDFmd6zFIY6vYQsp7tY2AC/5
S15AWnOfl7gbQ/yW7rdS9Z8sz3sIk00iz+3sPqyus0RdKI17I/E2ETcNRnoC5hJr7tX4lUrNW3dp
OENSnyGsreP09ut19T2+5D9XPkxCv09nhkhj2X2GUBjGD+YneKBS8+KXvD2hgW2QRxv0kT1eA4ZI
uZbEVazAEoBHirqi9YoZ0qlOw88aUkmLnEObmz8lgWo+rkaLz0tG4VSmWMHbYQPE37tGzg52Y+8h
k8exE9bIYo1ijjo4N9kjMz3CrVKWNAEPrbSrooNk7Zp4ZxsKop27iD5uhOQqKq+zftMH5bGhzBjZ
NICyulpHtANmuudd6779ljr6PLW+l87eQUQmYxqJq1s6Dcus6q7Drn3VnGYjun6uQWXoIiDUqnsp
hucu2WrVwRyGv/bk0icbrs4q2kSAAjkgihqQEF4a39Q7pPrDi34G3XxiX67pk71HmEuKpQUcwn3p
3pK38Kf4WV5LN7xoVcraeqsOyrkjjXuH/xwtmj5Z/Ln3pqohgD+0PwmNY/Wnw4ms+kYVEMvnxc77
UZ/hGJ96Io/P0w+PmUCSDdly5PAgJSzW5tLWpDM3RDn10ePJffhor3XUPjKH8OBJSPFSF2Rcqdf4
CMsIKmIp00T2gWQk8aAvW4r4C6kySXo0yvqyKlOxTqMq3SnJ4JzZqX2+exLa5FRruLoRmVzqhRMy
W3yJpygLN9qsFFzj19Pc+vycxTuf/sM5J7KNfj+SugsadfjFQDEWIPoQJwMM1t1gZpUCn3i0Qm90
SFDRZOGF5L858OklZ0DQ1y3i5nJAKy79CHM6EX64dUvaf4W0spKdF7LMKvQHMlwIJXXfuFnosb3Q
kE/7o98jT9YOTWDexCEthqV140VvinLrBc2Cyumch2qhHEqAcVpJuTz0v9XJZYqIH6KKHfHMUJ4L
klLrbmVLD5n3poTydTHQ/A3iReOh0lTgcdsBTRupJs3wIRfXDZnrVXyJ5KbLiMLonjMfeD2pGDUN
tN7eSTZqL955LtrkrRvu1YLGnRdfFh02JmoB9MoD2pZ+lJnzr2/Bif240CZbWLmiJKMbJU2mau1J
IA5xZT9Jwr0XLlamnRNDHAaH0Jx5I/l8KyjU8ecf73iStD3iGnlfuZlxaxZheUWnEkNJnKY2HP4k
ASITmQvkdyEAPcvUj2dO9MQOUR0x4R+OLEuDzBrRa3upLOjyDk6yCnvjVqrZtySoBhOzc7FSXuly
RY30R5zLy0Yq0fu2lFVqquApxVVb9q0zg1899YUmu+LWi8vG9XJt77WlhEs3qhyNtIFE+uanMrQv
n67w91ZFyS8akxagocroYHQWA1FFwF9M0b0VYTQKq6Jsa0Dkh5+alMm+arFM5qFaXHcmOxc1dcq7
1jYC1NGtgr5inHRgInzEmtEA+6e2SufMKvY+bP5zKRbvJ/vhKteKGgQyZNqDURvQGk0qcukqBbqJ
jW5eOybtWZp4cvYsoX3WrZRXGxhP/ZWr+WO3DlVP6f9I6vg2i/q1QLAeI430yCK1SJR0UR0XRb1p
C5p5+JTbIqN1A9rT9Jexa+y+HinWOPQ/O4fJg6sTtiOroZ2CBmtpYqK4mssvzgs88oAmEZAcS8Mb
am10jbLiAtFshpL/h36bXfvNS3sv8Q5Bt/e1vWRagXNaD3sJMRunj/OAEyKUBozSq1EAZdmYwQvV
bPDD6sx+rH6G0QX2A8bhjyi9NCi78Zb0WBDywuvlG3tOCT1OzyszgjOpXIa7EsQE3nfSCtd4DKoE
hN4sf8byXsiz+AjF1BLLsLwGYzN4LgrSPc2W5EzSxHvC12fXaVzVP9xrtVfydAD7dQHOf6Vtwh0N
rAs0tzOPnHFpdmcREifmxo603bm3spHLziRS6rKVQWCXQZUhXDgzdqQbKrDjXy3iOfbYBSCduaCG
96ItsT+uozk+1CsML5fRmk3yBVxsZNRr2sbbaF1v6r23tFaY7v7qCJ489wzLdQoj5azI254DZ1ir
a/ka0zJkcHLh2wWAraWx5TLPuplYQLWd//h27y7CFe+2e3gA+ZmthjKuA59d3smGwB/qsGPVV4n2
oz+9wGc0Hy+RMaNQMgcBMfNX3v3XQ14ZP/OzY0322wXLQxiOx3IO0m2yJcDi2L+BYp8ny79YQVUn
Dxq7QjJUqL154djYCfLw0lLRbSZdqJ65cyfW0/eMhA/DsZKb3OrC1rxQpNEkW5OJlAcpJH1pZUf5
2XCgE6vDeyzTh8Mkml0A5h8oqdEXz9p6Ifp73g8QqJir1iDfotxblGrsc5ukE0/M9+Hx4Xh12ja5
E2GPaGrCBmCYSvkupkQPfhDMTrvIVLJpkjMD4cSm7z3f5MPBNHrwIororfLgWA/yiwYRwDh36U7s
9pTJuuoKI+tDoRGr5JrXTY55E4zm1wP4VKHzfVf94YubZmylhldTuy5S2FZhgfYi9GyjmuO0AYje
GWybZRNjdYYO60rp0AT4OjgyYh68Zax77DlJ/gWHrkGXqPOKikdqu7NukGuU5Cr4mB7ZLKlGQPRl
yd8bpSpvI8uT9zVskUVXYXRq8PyDJUusb0KF5kkms4Mc0R9s88KKFUiwjgMsLZLt7zU44nmUdZg8
IpFCuABa+PWVODULJssXffJiQIlKIkgJLAkKO2vIHN7ETNXPrPsnXuzE+yLy4Vr7hW5gweIQnhb6
6wItJdx2T182JtJEXTHlZduZ5UFtMufK94p6F8V4EEHwBpjfsmERsLCdeVafGq+TdcvrY4QJptFx
33LevP2dheSt9/Mzu+NTF3OyZkmGZgRy5/YXUn4g70LtVpYN2+dckMrni6482QuXjSPSTiO6wY8K
egrQestDo8rLvzQQ5Ol+t/LjKEe1fGFYMH6EbD+XAGzVsn2NmuDMYDsVIyhP9rCYgb1BHWQO0lPK
qAM0/XHa7IJYsKPz9pY9XA1ab85g0i9UgVzo63M7sZLI4/36MAJz2D957qgd3sT7Ov6WBmfqyOO1
+eQxKE9WKMukN17kfK6r7MJkhByimVfwwHpLYziz7z/13ceff/juhl/VeZKO311COWCt/DA58wA8
9cmTqV9ACjGLmE8eKXZVeNvKZ7K+TkwDebITqUl3jR1J4YOjBQDoXlmg+4Zp+PXNPDGH5ckcLsrW
dSWVT9dNb0YYiaOC7V9//dmnbuhkAiOZ6txg/OY2DlwZH9fIDEhuLDFH0vr1IT6/OJo9mcVe7LhD
EyE0Eio2fI2mvgEI443a4def//nzX7Mn89hP2sEFSJweDIT7rjw4M8U01a1ogB2SVGgxUFl77Qit
Q6pCZf36qJ9vPtGH/D5KvQgZ3CCS9FD79WsaajoVcS1ehxGwizSscaBAOP76UCcWEc2ezGajrlN8
UENwwBUVXsr3Q4xRfC5dd/fa7Fwr7dRdmszszPetjEzY4FBpKZv0JPch+ubWa2CizM1gGZzLQ/58
xGn2ZHpHnW8rmlMCxcVigOsp8h/Mbi/1WATLp8bLztRRPp/rmj2Z63ksRUKgvj00suXf59z4vWOn
zubrW/L5lNTsyYT33MC13awIDsJdNf5d0FzJ2ZkZeeqjJ7Odvn4lOSIKDhLE1NjsoBcv8+LME/XU
XJlM99ZkR6c0XJX4AWZ9gr8N7pwC4HE+gM09t86eOIo1mfG6FjSIZcdrT3urWRff6X0EZGc4sw7k
yY+vb8GpWWFN5n1vKVXTRxwlgDhWLIKGgApYFjN8ibW0czBy5GdWsFPnM5nroV+FhERzJGTW+BQo
WOJltsolBP6CwIwzJ3TixluTWW6TAeyEKZTN3n5som9RVAIjefv6Yp367PHnH56pVazbTufHMSCJ
Y4P3GEq5V/lnLs+JGf1evP7w4djhSk1F5H8QB5D5NXY/Ks1HOV+K9MwKeGIyW5PJLKq6aZqEI9TV
A1Q43JJnvvqp6zKZD32SWZnXShhIhg7O8VuJf7Y6swKdGDXmZBYkUtEGqI/CQ6Au4IHIEDpA6422
jUUOb/Bc3PGJa2NOpoGIsj6xxrZICr9OUq+0aPv1mDnxRDAnox6ZnSgMvw7xXMYMF0p1pqD6jphW
T9SHr49x4lVJMyeDXlOoeViBHx5aNwCrbiRNf6VISY0OmuVI8ajnDe6ItLbTYIkqsV3aQ6Jt2LG8
hpUlbRS3ac+sjacu5GSO2Lrj1YmRRYeyu5LEBXlPZwbZiRaCZo5H/DBBSq+PrDyKo0MGUsOmFYpL
ApDArH5znkr8xIS0nZMPnTqJyUzJBqX2rDiPDgEC/Nx8qMozK8ip0aD+fg41jbPBM+zwYA3SWoDL
KSj7+wQemOeeqeO4+s93C+1d+vbhKtWRKKQs4Qi1RHpCBYfm6Eg/qwLyrBYsvh5vp85iOt9dnwq/
jh4pwIpei9vQQSqAyiEdzkXUn7gB77XgD2cRGmlvKJ1HB1yNH6KyQk0tffv6y5+4QMZkpnuBJtnF
EEaH4a25U16zn84T1uCvP/vU155M9kqrmgi/e3SoekOHh6c+FkI6U4M49b0nc7wCl/MvEViNCIx4
zAdj5V1//bVPffRkznYyksw8cJlZxHvQH0T8qQqoPUNgEH8HCdqJ7L94hcYr9+HGmlls1G7FFcKJ
RHhZDTzj63M48fg0JlM2ycmlgwjIiKkQ0uyTlXy0k332cu45dOrzJzPXrks9sVzGPPmmyh19/zFw
vMB9PUPB8fUpnOrNG5NNa5OlviePOr9an8WX5Ut2lG54YGjP2tz9Zm3mzhK59NfHOnE6+uRQwijT
SsuU8JCTI4s86sm910ft0gyfwddHOLWz1CerRCm3ONcJMzwkb3i9EbtF1ix6VN/Ma+eJffLXRzkx
46b54HaemjKRCtHB9Kg9UgxNi+LMCZz66OlCkcktmne+v0ytNjaJNA2cM9/6xIZJTNYJOdb6Av8P
g2lA3ZFIOPu1JusgRbb54usLc+oQk+UilU3wEEMTHhpoXvjkQXoYFIbPvZyc+vjJkhHXSU+eLg/j
OKbLsu/9deudqUScWI3EZImIZa0iUpKPbq9BdhOoUyy6l/j268tyahchtN8XoC73dclqEXqQ2djd
NUcUF2Ma9FX1XF41z+XrmcOMg/yTx7BQfz9MlPvgL0JOgnw3smP6MTtiBsZMWfv0VAht1s6M0hMT
WUwmcuc7tuMjmzygLYDBpVfABtetM/PfsnNPtVMzeWp9GMOrBbQ7Hpke8bYEruD4Yf1bmsWKlj6M
f+tcF+rEnJv6H/I6Lold5rLlFYQpaVOzEn59R04M2Kn7IZCVbnByquCNBMqNWGXpWwoo6+sPP/W1
J/NZa6V6sHFAX1SQ32QeC45y8/7Jf3/r/sv9kR7/NWTKf/43//2WglXzXa+a/Oc/79KY//33+Df/
829+/4t/Hvy3Ii3Tn9X0X/32R3zwrwMvXqqX3/4D96xf9df1j6K/+VHWUfV+AL7i+C//X3/5tx/v
n3LXZz/+8cdbWifY025+uH6a/PHrV9vv//hDMcX4lP77xyP8+vXlS8xfXpVVkTZ/29fJS+n5xd/+
/j//r/83YDEvyfdPPu7HS1nx2cL4U7dlyzZALwihj8rO9se/fqP/SfUUd4tuq6apjctLkhaV948/
hPiTtpFGeC2/N9V31XeZ1u+/0v40+BDFUjR0f8JW1T/+79f+7d79+17+DfXIMfWTqvzHH9r7KvPv
ZcG0VZv6o2xrQraooirTYnSeYuaU8OLd601wE1aSOOSKIS0NPXhNqzpbegLoe1zn2WsVEM4aJiYp
AaEwDoaaZS8hbb1llScDnL9Iv+wld5gjhslJJ+2MgxDgIYycNE0NflMRwviri6reSKStLAi/69dN
p/mbQYOwosuOQL/cphdK3/nAogEiD2pK8m0prvsSfkKrhC+amfTbuPQ5ysCnxTQggemRzQKRKV+Y
hBZviPgOV8NIp0Ut00B9IxVMykitzgj+nhNgv08rDIuKbeC0HyKiF5LnvEyJ/xx8/9IK9QK7efSq
9Nq1lcQXfhF8jwf/1Tdx740/QCvzIDwwGlIJoCQdvpUR9ooyzG9rO7qQZAs/SzD4cN+RGjVS+gwR
wF02aYXaXCdZvbVNCeG6gZExq9S5Y4U/VdggIoHPTBzfsPH18NXra4DHXnrrms2hy0qykHyws35j
Y/Zi3s3rMng1RYGIxOWJB8G4mWWFjBM2U6KtD1LgyqqGiqA7EBh7R6/6tdE3JB6JMU8pgBOsBoKU
DmJKYpubVAhHuegyg6wKAtx7oztm+bNccTTEmM9RkxCB3hLjILdchfFHuCme2764TXpUc0OFuZ0o
+5muA4Rv8wDWQSO9KT5IRkuRyT1TqgMRvBDIYs9EuSTAP8DXANv7XTLY3pdF9Jx3bYb9mJjTMqId
MqgdNuu+UsJFWnfVsikkouacHBWKLxcHmduj2i6UKNkzOPUGoXoY/HR4yQn78TvW0bNth+A53BEL
KKfHfOB++AHy+ygps+cssPVNquCCzwdNudCSON20li4u+3HodFp5sG0dPGCKv79z6voCPC9qRGlI
FHdWghC+idwoe1UUOb9GufKUtfpa9WtrMdjaJs3910whWEbv0lvPqLrLrEueS6e4dUQA7BqMVcm3
DfLyKZHjo1LCJx3gPK/KQgpx+sevZh1+74MagqWAZuALZLemVna7JI3ESiSZNrM9UjJiT9p5RXZr
9wwFFePsokrC7yrZgoqpXOsOgYx6nIYI0lCSh6HNJexD0hNkhPGpCpnBiEP9ofYDIggcs+6Ie5RS
zAbRUS3gF3YS+U5ucgv9kpwP28PmoVw30WiSqCOGHUl5Ola0WeSxrxZqzCA0gIX4koC0HkuodgJA
RHbcHsCxPg8G3DPJTaCsYibDHWIS5OkJBWZbBXHUkXr3AtVCBXRTN5aVOxxanTHT6dxP2QdnE5mO
y7WolIus87srXy2TNcLgcmHjsZxnBP0tU7tQ54ELpbxVLGDjIR+ga3kLzjcYKHb1yMG8/Knqxhj7
HnRBJkPKylNgR1Vqv2m+yHeO5P90LLHWMy+l9wTAQIDKhsqgH02WRU2VNUzpsUD/PiRr2+UC1Ba8
C9XliLmdiAXayweuJHAvWz5EgSw2qYURuBE4FiAYAd8uve+N3x66OPxpdVHzEAUZqUcCkITIoTf7
Pl+ttAGjt0GFVdZVu60ZocbDKonHx30tVPnFksEPSlrurxMj6TCP1+FKYXITCFCy8AnI2laPq8LS
G1bahF5g6oPiDCwkHaRowzaRg3oTakl2Bdpg2Fidkz/VqRctLXpHF3GTFK8ZZCzSqXJt5jT14X3c
4LfNxskGkMpiSlHCgOkfFv1GVhhkiAf8jWT1MilNBMTo4pe173+1/zi5ufhtQ3LyX/1/uAXRFGN8
MTi9BbnNipcq6n9tN8qP+41ff/trv6EYfwpTs3AN6bZi2mPB6td+Q1H+tBVdNWRNEcTzjRv0X/sN
fiNQ0/JHMhYFRR6tC7/2G8afmmoafA47BFtAbtH+N/uNUxt3bfISWHit1pAzbm61Ykf94g0mHVG1
zn2iKGsJA6TIQJm2VzUItQ9X6deO5+MO50RlUJu+FqZJE6kl0wYVNFYXe63COceF5T/4ffb69TFO
Vbu1cRf+oYYku0rrRbLbb8P6ph0E6ZVoKHVj4bo88btXxyLBjgyJAr374BPzyANZOOc61ic0jHjP
fj96BEQEKXkobeWgXadxuBgZQSkWXKUkiDI7ygIkDdiDKvTmUhdfJPHmzHmPr3T/3jyiURAm/6dN
bQyaLfl2kkvlVmKZtNJ1VfhbNBMz1+33tQzhBHKhGUL6GGFFXXDm3ebkIBq/zofLHYrczXUrT8mP
WdpX9WV0VT3CXEgeeK3xzhzkxFvsu877wzEkxVOrciAJKMEXlQkSLm1sasXVyGurU+KfQnFmhJ4a
PVNrAKVr2c5bCCetYa0H8EK+hQ/TUSkD+McIsbXlDGuWYV5L7nStZMdcLP/aDZx6A4xB6rxBaaut
AJnXyEcU9Gt9TIQs5ZlOTysruaJiDwN/4RnKmUs7Nso+GTXq5N3UsolikmGWbkMVoHeLL0Xu1hIg
apspIzpn7QzqjCzu9V88ycmaA7+gt/LKsrbZU3br/8B1SIsjovb0WOASpKZ85rxOVXLUyVoTOlDO
tFDLt2PcYKrdxeS8ar39Pnzodi1cbZ5LpCgF2r18doFT3tfOz67nZPXRW3ZMrUM8RbUyzLn/oDwR
zeEdvFs/t1beMdmqO2AvMxxigEEwEe1galwmh6bcdHvfmb05AenHS0fdNRfhpV7Py4fgqEsvzQWy
e9TepMYf8peUqK0IFNyCVK61rh+kJS8mq4IfXwfBtjpYmfIYgUnoHqFkzt5GjvIi6EbeW6Wh1p/b
kIP9b9VNc1NaB2UJ1fsCmp25LrfAPjf6lnyFfksoJ8J5zVn162KXLit5JRb9NtkUycop37xDcVlu
sFRUm+LSvjH4xIiGd3cX35Cge5Ufc5PAm2vhvAaP+KHXFqFlG3efbgJ5riyJS86/R9fEAUBmbl4F
IZPJpbRr/UW3BrcIfnBfb8q/uDKqkzVZaUFMRlKPXMmWZ2ZlL1oYwGaFp8NoguNIylEcEugalYAd
a+GTxnpmsI9j7bPBoP6+Nkpam+dhJ6vbepy+sjozFZt8LJXQtGePaIWUHNYSCKRC9ZhlpamyY+yr
RG+R6Xx2hr/39j77FtMV2uhYPNWGAG4BPwe0R2yzzbYWrR2Q/OJgg47g3kaPUStDS8mhEOrubkCL
LLGL1wWwoBLGz7Ik3bZr2lknVBrVxFjDhOn6VmIj3Njb3M9vAn9RuCBV2Bk3u9ZSiOsS/jInHINn
ImBANbqSJAA1rQTLQeWNIW5hoetA8/QSdx9AYvLkH83eZ7D194GrAK0B00vlhZy9uv/mJx6xtkRr
VLB0IlccO0UnelZfWMTQrrTYnFn5MKZNBSixL70mWUiY4Hjvvk29cuMqJcIJJd7IoIDJ2AJkJvv6
JSrIKzshojF7da1npToj4jz5IJn0NwKhITbJM4cgz02QP9m2+2pJ8qLz66OZcQUBMxvZTW/R6x3j
gXRQvOdAJifW9KkHofZcudHDBJyTk796GgxtizQhjS0APHDfNfc4u2ZVoZ1b08d59MkAm5oRBAZ9
35DBG2Jl5NR0h5d/Bvn41CSh4sZroC/6Nx560CEA3Wma5x7WJ8roU1fCQAUr7lzJ2RpjCSUkOzGj
iRRp5EFaCzvI9mLYN/p1kt6cmdCnznTy9BJa3JSaTu45oc+2DfWzuJcqbzPe1CB1QTMfmiI66gpP
akPdD+7O3n595BM7oKlroUetAW3WCHY40ve5UBey3+xLW2In0IMCBsXKNujrQ53a0U1dDKncoruM
fJXsQhmYsLyz9DsRIPhyy3vLSNgZ+YgVIffyUnrmkOOC+NkImqzQ3VAWiabZI9Ot2ktwW532Buv9
IvbCZaVAcmY1dHrz6r0CwFcJe+j9Xx9bfYe+fHbwySotyt4ggoEtX9fsw9YGI5GtLB4OAXzKmdLZ
Dmg1yosI1qnWVIR4hfs4AgJRwG0oLpOh2w9Ru40gcGVaeqGp1AhBXsOYyDV8MhVJzKBnV6G2ywnO
Sff9wFK0JsxA4u4phO06cAwagGOkJnFR2RlYYLJGADKLlseddciEwrqQgM7gwU0cHMDdG8CrbfYq
omPGJtFbNygA7W1ibVx505mbodiY3UoGXETpdSZR+GRDR05e7+z78ElTL9t474gnXdzU6p3dPWbi
ZyUe4uT2/3B3ZktyG1m2/SKUAQ443PEac2Qkcx75AktSSQCOeR6+/q6gqrqlFCma+j51m5WZaFQp
AgHA3c+wz14OZGF3P6hvQ3dQ7XFoQSDubLwsMcLM9850vug23jXT3hkO1nCIo2MkjzI+WNWOEtnK
4EsZUtyzKnE56JlEZGDiUxXWwbjuddr0D0Y0ly40xD5crpwoxRmyPvaU5/wZhLeY8FMd4IUGRwaL
MKO8mub0uBj33m+Y15qPts3gpn52/ccBJHAyz4cs4gxluXeVdzKZxP4iwbV4+s1hclvp+T7IoDG2
rv5mFc7d3OpHr4Mp1BzdzH8I3OJT4eZfuyA+qWS6c3Drowp0nFt/G+POFqF0jGMAtIG1xYfj62hh
xEiUk7fw70zxttgAj3QS3yaaAi1Y4sB4jzhN7pcabIjhZlgtRDyjgVbH6YOp1ZHhUZm9xwmESFRJ
bU0B8lsSHRoqoAF0mhnVsTt+ihH4YYO7t0u5bLMC86nRP9QRSR0AgQmfUZnqi9EVx8jC/0MsN3ON
gToFpoFZsBU1fOlf1El20pW+dfA4LLDkrnt3g8fgFgjqgoTQisVhaMv7bMJXGFtb43iEJ/YRAe+4
UnuYz+dbc01O+dClz27K4NDikBMoyqmU+O/SfPxaAbiNCnsXLNVRef0xq1qglfZ2NlDrPTVdzYnG
kX6676tPNYYglKrQRKTNiGWl/2mYDwzfXYyRd5dO3icqf8CC1ReNSnBJu01qi0OcZbtZyksGHP35
pk4t4kZ5O9jjpYAiXABmHe1+L6lXuLlzsMIS/hzle6XB1tzks72VUp50V+N1BxJQvFpVyPqd8LWD
y0C4HRpwC16avHlBu4swgj97QLr2CzvrKlUKItwNzeZfnZM/2+U+BGLOHDTU/3rM+efj0k4HXeM4
bzXbJNYbeU43v+VoCLqQkArOLPzBv9/hvqsdfrTBfQhFVJihI2jd4aiRKoRR+CnqWODAiEpjX7ln
NQmoHa+F3VVdYVK9KvP7cAwRLOOD49/XM6+Wwsc+qjcVCFS7std2hwFQQQMgB38dHkxPBOlMmO0s
m0wbWLf47RYPbfFq20Q7vyUjjIZQ0i1iEBgfEgWCOoSFgt50M/UtCDYQ4MFtNOCDfZeqHghHvVYP
+bis//4W/GTM3f045bTEw5IO2AAf3biAkHsKs4tMPBT2KyfM2QtopbHW1hTAcd9dT/NNG8CmI2a1
qSPbNESnIxyRacQ+1sdJsIM6LdxLIrerHGrmbZz+aj71+7jBD57Vx4EpKoTx4sm0Oeaze4w5hJWF
iWo07ovmpfPu7OAKddpaYXyfittGOJe0v45p0V0KvFRBgYDQwSO4uknEpyE+gbHQ4pTZ9UVdcZtj
yArASXoYeNmLC+DefKGJuK6zcN/iVZXWajMZH4l3jVM7iFbcCWKWeAtadcHHu6wjGokwNs5OXQaJ
Ng6l5UMebZMA2rLbYhr4Ncu/nVMAieli0sXbFvt0iIorB8/azsPBrbGx56Ql0b1Z4+ezOfEoLiuJ
QY4133buvBFA5vEMSJlZAKBtrj1BtxJct9PyFloTHL3ksnyeqg4GnWYQjt4DQKJ6hMRlcJ3i4xtY
YROwnij310H3WnQMoauHs0u5N31RbLo9yPW/f62+e4f96Gl9qJ5YqojctHXImy+1wciyWOx9Jvyb
uSv3UXruQB5ld9+bpwjmdj291vjv5AMWtKTSfr9dejy5u/YBf/mdzhjx37RnCBJusyRZF6Oa72U9
bSa4BlHTfHLDdNun554Tky9BCNS9uQ5SmkRJCXAaT0JfHHMZwmYYNvQ3Ny6I2ZZq5wiQpkixEx+W
g1enoDEk5q75RQqRJBVYduacq7LYLvBwTRJhGApc1juz/n4lzlU/iZs/jsp5YeNU+Ds0R5m9hq1Y
p7X/icP7ZA/QGKLuQPfqimGYW9F7v1VW8tDbe6xLPgkeXBplV25THwe/vnUanP67nQGruPglHdL0
sY29Z5G3Rz/q8GwRG8uDuR6AMC/OSfQAuaB49dvmcoymk7bKgyu8lZ299ZhkBZylC9al02xBgrdB
Qo6QJKxrK6uvccc9RtCZ4hrz3L4/OPNnr6TatzSgoMst3UMU2/1xTqpD0oX7PMcfmn/Wtk9T1N/b
UKfMUz2arX/OmMv70GBv2uDuOkJQxfXKTvep1BhaajL/X20e3wekf/Q6fqh5MTpP04Bm00VS42wQ
oGGq2tszOlqHZ2A7/F7+OtN7cDKbug0ec2gDxFxAarubGu7yr8uK30v6P7qUD3WwZWaulBIAdEYT
YFvcuCd7vm7nEmfLln5fuvRfkAxdZgorZ989ust9d4xSfZKlw/5Lj7fubpuVssV6QWy6nufnOXtc
OgMCgrLCmH/J+wVnUCD1wQoBKjGo7u6WsjQXLh48IjiM8tilv9Cc/SyZtz/kJ6rypOrGDA48gohw
jl9cKloVEAlwrqBijH8quuiJHuSpnE6+a2F1j/vG328yP/3yD/lJutROopuBNg0F4dkRG2a7T2UV
vOUevhM13Nx5OLnoGc6PMTDZqeGxWt6vpFE/ywftD2FLVqA9EU2kjiZX100VntwaX8Y+xXabGj9T
qd9rV6O8AR/29Pe/+ScVDPtDxMIQaYAia5bAcIJNQbNI65tzXn+unGSEJmOMWaH8nz1dEHR/LtPZ
id3psxznaPz60WdvlmG2q+RvIg5OUj/kECJKqTZe3NxYcgars5wkedDf/9QfZ/bi42TlUOME4GZC
Hn0IImPu75f+Cnn4xvAz2xTT9/qXtffz2vvrmhQfxynFsMzx0pEn1sx/jO7G6PzR5jee76zVW/vm
W1trCLLYJnpQR4sE326P0NT8So34k6K8+DhkWSAF61x3AZnJaZkD3jazi7M8tXLuZ8097nBlE5le
j2djJC7r7+/xT7/3w8aYZYPTjN4MnCyoCOxfzmu3Dp/OrlpxsZwcbr1fYCVfpTc1Lma/+NafPdoP
e2CQOGjP6OAeJ4ZL19QB2+Lp3PxfGepvllQr30F1QcgZ4EYQXRTau52ilzHsPveuuYmoR7sNWqvw
V82tH68qRGZ/fs+z2k162ZNbVxlowQFamidPiS33Kd6BZW6fkPOcnFD+6vf/uDwnPg5w4ppIF3mo
guMozBdN6zH3m4t6/L5faTfeikRuyvI5IRn+xR0/b0k/esM/bFWtjCL0u7zhkpWTePZGYDPvji9h
BJ1HtDfjTLG4esFP0bai/9FeJYIPe1Ue93IarcAiYh9O0YJTE92ynhV83hZ1oU42zUqHU/cXv/En
d/Xj4GcvBdzL1LOOEaW/84ZRsk6nxeX0nrHltFchvqheC3RVhr9/5z+SeTz835KZ+kGAzJMV8nOV
x7+FpvdxkpbdW4HQ9L/++Fed6X993n8rTQOBgMMRyiN5O0e+/1GaokHVkvWvlAMt8Cw5/o/S1P2X
1gHiT8dx5F+UpsQ8dqC153u4WTIb8A+Uph9rngSDyFU9Pk8ggiUn++5k84fOui8wmImKZHm0aufZ
m8VFExe3pnHI47Ic/2X35AAd53NOIgWb3WblO3opuKflU+/KT85ZT2Zaan3Wp2SJ78Jl2EWgh8di
BLOUPKUloxx1NZmdH5oDatYJ0eVZRVmCHwnm+7lJb4OxeKKnfYQ58xnuyKnQ4QNoSapsPuSpYIGV
FSDmDMryfcBmf2VMxVBKFzy4xrnPrRp8unUYIiSeZd04iCv9b+zn133nXk5CHbWjHkplPaAGxp2Y
FgEAmrrPDj2Djc2Uv+YkwXj6kt27ZYjJW5jAei7fG2GBkekRWnUjnSKvaCjcJdCYbHqz44BL81DO
n8uCIlI8pa8WwewZ9FltkFp9oRZyD4S9XjUOCDvJWTrCAF5FbvmkRzvmc/X1+YRtpRMzrdrdWS0F
Uqfdjbl6ap0JPnsAMZkS3c7zwkNQ8VFtw6zP6I33UUp93FrERTCH38RIJ9jhrlhDFq6CgHs7UUSk
JtjXcIxsMmTJNTcEzmnakih31rAfTH4rVAdcqc4Jtusn/lsq3VodZl/xsSWqPo1sTHb8tfbUFUrW
fBsm5Eva1PUZRfduMi49sGgyDzGMZeXFmLhHwCezhiextPWTiZbn0Q23s21dUxQ8wV0vKdnVd9Zo
f5Ul0jo9efXKEQ6OgW1z5/T+gx30VxbdhnF+p6Z7k0TJa+GkDhD04j0CfUdhaIdGFIthnb8veRNt
bO2V55Sqo+/DdLrI4HBUrQkOkJqfA4zwZzN9ln2EGFtdZQquiXStb33c7kHW3Ece5a52Bs6WtZgR
yzk4eBbT5xVMF6JAFNCmvqsdRmAHm3nx+il1yDRU+ZTZ3W249BASijsHptF6LPOncJnvRQCo1LKW
+yTzy1WEw/YCX3udzSYEz9cEGGBTbB2EfBk0TFQRhgebsqYEeRoICpBhW8AjM8176vCEG3Gy4vR2
CEKo1t5aufEBPQbOfs37oNNDCshTm/yTwzwMM6Ia12XmSPTQbFUbbi094BxH3XxQ9d6vncu4G/H/
68Nrl5zsjG8FGdLtuTwgXPM3AV5mENbBRq9tVwIuGKzPyv48IjjXVGn6MbtFBp6txxGAmtUHDyCs
wH85lM/lsery75c2EjAXtvUtjb0LBZe4srg53uhcekH8Zbblg+M6p3nIo80yeheZnUIAru7adLq3
a+sgTX6YNW+F5cVfYqu6s8X0uRz1t4G8fKzdC1uIk5mXz6b0j6mcP49F/j5V4jRKsr4/bPI3v0cL
fxSpfZBw/XtvlFJoT3BCqI/dRbR3iYQ8tTwWZ51oWFcvxkG3rgsDmDv6Ok6UXhT09rC4jLr2xWDs
Spl+94ur+HPJ5PerkMiaA4YPKGSrD9lfjhqprpvG5irw+najEKfHVB7qwaJdkl0GWXlvqvwzJv2n
ag4vygYNdpR86yAgfb+Sf3T4/1S9+b9W4ynOisufn/2PafOWFO9/VHZ+/y9+P909+19CKMimAY7L
Nqc5ccTvp7sQ/3IYtGd3DWxifOfsVvTv012Kf/Fv0KDbyudffk/D/jNH4v0LTpf2lRQuWd+ZtfAP
Tvc/p3nKlkI4Dtmsa0OdOMtF/xzuE5jWRvTNuDGpCC4iZbyLNGr/2fzjv7/FU/weIW2krB/CXyrR
mgR5GSlBJtRtbJN2h6nL5y9/uO0/WI1/zqHOX0P711XaD85a2eBj1NvJvHJd9s6Nr8p+VYNoWmMq
bx2CRiUXqi/aR8ywl1OZOqb/1UZwzg7/O5v4/bs1IRyBHGpceh0fbmSIPb2dlSzvSDr6S8Z8zlnB
WWs83q0BL+xtRyHwDB+W2bRRFKWfOqdxXguR1+EGh11cQKzezaZ1hIF1tM0buyyuHOnG8lf8ob8+
c88mHLL5EiaYAFj++VI9PQypj9pz48RudycWx0RH/wz2+YXfhvrLLZE2yetZziwVX/Ph3SLk0+Po
Q5LEBLjDQ8UVk7wWXV6PnzSbYHM2nR8W8xIHUYJXzN+/C3/5kVqCbPGVc/4faSUx9R8lp33XGYfe
ut6oloLmEs+KklTX/GLn/ctT19J3hOaxO6zJ4GOtonY5siOndjZGmfZ18HUNbNetnmSyvPz97zlf
75/eLy2VIpw/nzMQlj5KFYk6qlyRRGySGlcDWkyUrusBrY6eJuuUAZj8ldjhB3eQ8Tem3GxFYqI+
slASWkC98I27kbOnDzFF6vXkwyT7+9/1l5eEDdHWrpK+r5nm+6gLwiTaa2BwuGhKq/AO3mPKtEhi
I0VM3KOw6yeQddnN/993fngx4ZFjkYlgANdu+CQiD5eNk9ZfMRbwnzudot+NlPpHngvsD1QHXX4r
Y4HKZk//UFdR0dR0rRkE32mFF4NZYHy7C8xwq2SoSpoRyBHmbOOvTPH/+t74tufLc3bJC+p+3BOj
Aj2CqWl61FOd3Q2yid+yBfEV2y891IExol+I2f6yJNgBz+MIrq+x4xKSQ+2PC69MddhmtZQbp9PV
tYN0o9r0dg4+kkke6/j3T9KR32uff1gYwvPIm/kicmGbZPejmN4p62pWdTpsWj/Mhn3fLqa4qIzV
Lc+ma7J4H/EjQxCSiyhgBWf+OaA+zw9mjGAcpNPAlZ4yZtbsVZSmA1MOVaaji7lRs7WrmqVWQJdn
rEmmqSpimqLmjDFtELBtC/Qlw55tDfLXrNrJPfS9ojcxNGfTfqF7RgfyZs6r66bNF6YkB+UUF+MS
u+4zCgZVbzrM+9vFxaQ/Dpwt+oSQc6uIFnEwcTB1X7ykhrg865nxyrEE2XoY7D5wgHGGjOk1+Whv
ksSqXspCKKrDZsA+JZCxUis59AxphV1ZFusIiYgDdjblbR+aYNhj4zmTRuRVlwICr7AWMmRVzD9q
NxL7yJKGSYBgZPBR0Si8sdIxdne1UOix59SydmYxstpNXe3pS09ZIiGjszUcmsZmftE+T4b5kd0+
hRQpAMoi4WnilSqqOfrK7uhN3rYSkZjjdRi2Nbe2GkU6tqtmUd5jZ08eCLJyXriFXWEWEMChEFtb
a8zVFyaFn+YpL6J9kKWCfLLMINFFQmXNabEBOAoKqdbWS0l1SKY8YLBVN9p7e3aCz6FWjMauynmo
/ZM9jg1z1l42aed+5LjAObeWpt3nM2atyHO8jvl3i35RtLWCtBsP0xIsYhdPw2BdjvHk4+ABTVU8
qDKfsKlfItrbHBMR6MauYxbXdQzwhVB0fnpD5lQsx6Gmwb127Iw/Y94NiqVHzjKRoBXOszGWxmh8
TOWpbXnuDI0tVtVehiYJHiLaxcxpmLAHA1UN9ZMOGSVbxYxRk867oYcSvDLVvNMCRmfocQAyaYg2
hglb+AVNE8YMCbppfbZo7wk28iqI5k3RtAKn7qaQb03REjDVWuNnkFZupV/qrvPewyJO5nU+LwMQ
ZCvLk7XIScNWk5koCnSu9SBEPaU7ZoHPGqQsdHAASQfnLJMwCx3nKB3N+vzafOPNB5vql9Vgrdw2
DJ/SfqgrHI8ZLsZ5Y6KHslSCZZGEUXJRLnKMqVR01W3RU77YWn0W1huLReSyrHB53KuijJ7LrGj4
kNSKqZ60wm3XFgyjL240OMFVYkqKKjm2Hmo96XSOVxAtUWzhoaTQFYyh81tg9U3OHJOeJ14vpnXW
fE/3VSKZOotaMg6j1htZDNghzeUmH90EHbLvpfMhiZ3A27VugbJtdnUVrJEWLf11RWA1blScVd7W
nlk3DxjLRNEdhyCo3t4fYlyGE7e+msFcxysn6fLXPhpBdA61uabkJ6kOJxMg3cjQ7T82djZOVG4s
oR+F69rALir7lUydhl5TWeK+aKMl+JyKmUJcHXvSitfk/U3w2QXKEd+4rR0ixhjwjuJzcjttzxOf
oazjfT14ebcqmA9+dry8aW9cfJnbU5I5/f3gRjI+2mUjsnHVdyGTwAxmcijv9JwBB3ZFZk9rpsNj
c1llRHm7RsytuKmjRLV3oyqFR4Gpa9AA5guNhZUskrT5zaSpMz1YNfW7A2uzwBLfaz39HvlLEu4y
YlMDmiukfdfPjLusrXFcmI8qqra4UwHDmXOTe9lu8lGsrRsV5fslUfZnRiS9Yj07fso1yza9RSKJ
8QcQrvSOINp+QjTT5dtaV1iEqrwxG0Ss9YX2Hfu1zJ3p3e+z+VtBFOAyUlPH19WkE8T2dl5/MVZR
fYaBOt6KtKIu4kW1frThvzxRNpPOSqnI3qqAfXHtWErfmSywfquCcnlpR7c8k8mFMpCTZKsuSmRz
e4fNc9gomwBy1dgSAWbkRuaQ4wydH9wqAw1TKNprixFoPVszDrtmbssJ7UuMYVmVBC23cBLI8isd
VpdpEDcPKkWOsBpqdkY4vAvEBTsefbpIMn8a7ZFtNVPgRPZdDpR1Qx0Vvx6ZDf37GCQtINKggcYK
juOmoNPnroToqVO1jSvep9TIYifq0u0uzAy4TkdxH6H2LVnt0LSzQ5kmSDfavvPf4H8iIxXx1L+0
TibSVe5RQ0IMOU9XvVctt1mbWM0aCbrSq0j6MdWKyIWondth4qycIhMlj9uU73kmzZubmjlZ8YNN
u6njiivPsH4f18NCI2Of2b0b7UrL6FvXyermYWT6PVo7vTu8nR/t14w45VwLHn17BU+HzhpqvTHZ
zzLtP43KnvS6yyZvz9Ss221L00bM3+UcPpBn45dZ8vvpLJu2oLpGXXYtpoZJmThFgrmOwiK9Wayl
bjZd2836MOQWm3IYeDUnuKpmWHFLYn1pinCk4G2VgQNvZ4z9bTq7xedOqDC4olyWMviAlVvxYM8D
Ps55MGB5NPaOs40LXW0L27ghUtsieY8zvzIIrFQbrV247l/9IkCWmPZARPctd/Sb0aaxNiEgNkQl
fuHxRN1m2Eq/i8L9lJV8XiVmVNKjnPa1ChZ/FcxzLGnu+XgrTSZBIhUGEgJROIJM0ymlf8YpCJmB
STsyBmI+VvnackamPlRQJjdTU7kxotzSeWsjG4twh3Y5pgJp6o9YRFr6LcuK8KWkhS6Ax5WiWofe
5D4uo0P1HhtaiueIIco3yyowbpa2wM5ugliEOXQyCbx1mnb6rOGjRbsmSJq7yCh8ZMhd8PHT8E9Q
vo0a8VdVVfi0Uq7Lpm2qPdhorej6NSukvvBbN5+3jRNn5coj5PnCyFx4pzmcC+bEQ6YvBz1idNQU
adyucFDoOtg7mm3TicsSXjrEJ3fXeovdHQeIVvm616n3mmnU/nDYlhDLBcwZ+i249QDL3gVC+4oL
tJeVSgWjW2nXPMw6NshniwxR10TBYNoEyVLZVyNe/NYmqVKeatp18Z0iLrU2Y5hW6XoSzTxsqj6h
tEezgGpiJocvRg/I4KIyibq1BVMnWPnUWA0tZN8q1igEg3w95/1AWNWk0ZVxtR4P8ARNRkvBc10w
x5VzTIpKEENWaZys47CYXrPYoyYd53k8HEZfdXdhxHDshefZkhNo9OKnasAm41yXr0JsLmP3ugZe
6u3t0Y/8g3Jz021dUxMAJ06bPI9LCCpQjEZvCyQqKCSGRH0Lc1P5KK7DM3mbbfrbIIvg3s/64MIe
GWHYTG3VPA1AHZ46EbkVu0nI+xwvubPvglba6zJQNB6i0gex5fVz8zTWRc8Zr/rqy1RiwFEkw/DY
NtWiicer6qBwKwMZXcHWXSOralCYjlFgNrMX4P2Qe1hFT6lf3BbTYNp17VZxB3fcqZ/bdDgPrEx2
cVFawH83ce/Y56JOpZ4ovGNVgq5GNyhrFig8eClwRWR7xKaS8oa9hr9QV1uvoTLFSguw1lCwZVFg
e1qdRE6ChF7JcT8tqSXLDfWtRq0Wppbm9UBxPFk1hHHhquvsFrSMpFV+MYfzMGyd0PfvYUF56b5y
ZPFJMnX6AoO8Nlt3ygkT7TYgoBOJQRvlLvV4VF1cPIdzaBERlXl+xeNEGTQYDcdMqFjc+l07f46X
oimgFWX5fTcY+16IuXjkBMq7tTt24fuQTEAnMHDsb/CyXeDI6LSxeNdmfaXDDhBV0EzRU7Aw7rWO
auAUa0Ls6Ss9oOIKQ5lzzsGDHZDUJm3LuLUVEwBHk+yJFWPNrtXZjM7opCMBkCU+eZWPWQIZ1iSe
YSPSq+plg+O9uxhu/mDK4iiNz9IJCVhvF3bIhldiKM0uCJLwnul1DpFsYh5snsFdbBOnr745/HWy
LqOp/sKE/TCs/NhtrkfMNJrVpIKcech2QcvbdUF17wjIv6oMPRRF/UIEkkyt22ziqLOTdTL54yua
AjBpzFbLT9bI3r4Z2pGiex9ZbM5V4pFnADZvVmjDItjG2PRGK8wpy8ehMvEXHRTVdMjy0LsuhiXD
6UZU+Ws7Y6a+78ZJ32dwVTR+WWX/uWt8yR+j0d2P7STzjVeW4RMagik9eqLMnwN7GF0w0sYBm9x5
1mVVz+yhGMMFd7g04wXs+UkNzA1VB/kg8TRRU2psFuwUuWbF6E7ScsRIRWiSRc6L38YtokzFdh9X
DfSmBp+XaDuTLL6bhkxrZQsS1+0U2cG0NU7ut4fFKStiGnp/+y6tunIzWKSyq0ElOUSsycMAzFET
RveLstXey9hz12XLjNh67HHX3zeRNeDcLxz3wfHOo/Fy1PKVuIUxJkea6roMHdRrzdB1yBOVKZKV
IBI41UNlc1q1Ib3hZHTa8LavMhs3Dr8fXweXQYWUZCljZzXFVd84fn1FWRDBD7EEsUdTCbpk1VT6
EHBJURE5RW298BYseKzoqKw/J2JKWn5ZMOJ5mHf9vB3M2DVr2ev8wYkq78HubTBautPuPaJvYOgO
NtwzmRVBI9l5G/grb+6TN8BxPiMeQba85UtAeqZzmki83LzpDB6cwd59KMw3f5IxTy7poVUhT/9c
y2R4B6YzFbspTjiaeB6W3E9tYmbKjx5PtZQpmvWxs/1vcEHm8hqcnDdTMDxPq5deD7cObf2kNkbM
It+df+l7bJkB3i8E070jkexdhAVBbUsFCb828gswNN5s3hNrpNSYF4TAq9wRy4zo30sxLW+J7Vdi
nLNLt/PKl77PmOltbWWtgQCRcMbaF28CNcDl0Ezd6xDZCTrlhu2E0WvT3THxLb2VruzY7AbhGHuT
SplxI+eoLHZ+V4VfCA96hmaUPZPLWji8Mn8VoRq3G9YDSimlr5RK1b0lC+uxV1n9FjLXwMnuJtFD
n5+zGRrM/bi2mtC/nwiiGJfKkzr8lBe4ru6DIeBzCA6oWswkJb+J1otfKgksOVQioZ6fJWF3iFKh
7RUDs051zp9adye0z3g8SSrhZSNQ3hA2EXXsq7HLH1IedL42uZSHNCrxqRnoc5bMR0TdqVmifhPb
U3GiKSFxY5rtZDywoy4jrsG2ba0jUbl3o5/WzpYu7ACNvZD1HfY4eEFnMIrYU2RuCKSXJVo2qvdK
0LP4LYiDlabNbREuQcAcAC8BgTr7MC3fMqlWuTXIaN/Ltrr2LEu8Bl0nxrWoLIJH9mU/gt/cU16q
qKFc9vlcMo2hVL9serr4KcFDgcI/b7CyOpztA/VbQZ+LQbSFiZrVNJbe89CUZbXyg1H3ePrY9P5H
V5rrqdey3lLEWrJtHXRTDO0yD47J3AX4TiBTZWokm4anThlKNV43OG898alFFjQvMWMLvJsX54Z/
dBiCpGxXYrDSXT/x4q2tZA7AOqd5V51yXK74f0gyVE134mWcUDSvZYI9xFE2imsoXCt+q5eUrynS
IQ9ODebWCD7KCeBtGfi8WN7Q8w3jXGlWRhH78uCGC7e2nwMMs2jVd8mOjLD9lNhOnB/HoEUP3/Y5
Zxyua1Ww6qp4ttZtXY/Lrkm6Mth6kdRig3lXtIl4fMPOeLWVbfyWd2VrIwGqXmyKVWaXFzE782RN
HUDuHLumtUsWiXF1TRPeMa0Pfbo2SAaQ2wq9Efk4PbKCFwkElJpJXPbSHBpSKH9X5GEDaU9W9rhu
YCIhHCjdF5INbI1K2S1fvc6XF6AZJmhxbeQz9Der58aI5ivjbSjlBy8OspU9jfKd6jEqks6LGNmm
EqPmnRpF/9uoprMJZtPWr0HhO7iYVUzJiCTSj5xaeAJ7Ke8pM4hDeUuPw1afdONVj/BCwm7V2nVw
A+oxfaGuEWKwZsUdgXTdtv2GyQmG82p1PvctaMDlyq2dxlrJKinQMZBdfF3CipKMiWljtpVJfKxL
SkR8orOjajfoyPviGju8b3UP1ydXoS0/LRqm/M6EaPaVO9sY8nYZ1SarGdzxkAKrTG5a+DfVplni
pty4qj1jzLva4o1mm910I4hOuaGvj2cCJcviRiyCFdGnfvWtKNt+OLi+SxTBkQrZdyjjhJl0exny
Rys15eNc08sBuNVND1XTYW3Qu4qooZMkoYdBdYh5uNmIXafJVJflxLjoyhuHgF1hoMNA3a+quN2y
FkRAVD8vey/Dykv0ccVQljVFzDirJLltfCrnK2ZHIKN3Tpi+xVko+t3AIpx3ViLLYT1Vvn5m3h9F
kQXMmwmvMhr44tLMhARt7l/PC1KzQ+ZR+eAliqPnwKK4gz9AKWAyQ4hv122ivN/oNTQOZjZYCqIp
qTyQk2VmXpM6BqUsWqNBon9XDpdiSTUztMvwovPCj3bQ3Arib5vS0ypiPsVZMXIIpkKiqHguwZa9
e6Ht3Jvi/1F3Xstxa1mafpV5AdTAm1t4pKMXSd0gKFGE9x5P3x9UVT1HPW2iY2IuOhRVh6LITCSw
99rL/MYcY0+f0oWHSfvKmeSheyFizjd5xlKDSr6EkJYToL+Ucih+yJuCvHKGsXUSbBVlj6dus/QW
a8mag3IBhgTbIpuuWmeKiZMVFkytBTNDcFWNlvF6DC03rkuNY+CipGJOUTUCcitbAUVyE5TkTVHq
7t4qhap3aAnED1tRK4iFSWt+b605TBLLquUQCtBs+SqWHzeh2KrBx+sntvAIj80XI182dvGgAKwe
6F7BkRpLiEuNHg8pQgvYvTm5gRqDT1UVX1IR3UgHFOs4YF/VNm8xbdYOgL2cfokWeA+/loU0tVer
bJ9VZq48NGTbvsejFmMvwk1oAK53aeIZSynhPg2wDZG93Py5WMosOamZVK8iuLrYbWepeMnmpq88
Sa6ZFw3rXBnOiMfyy7xC0OHsr9TVLxWp+MmwmSZSXmWJ4PR9qe2Xpii0nRUj19/rbVPIkTJR6X7M
rYr389gZNJqJlBa4KyRfyqhZhOWXok3jp4QdGBIRgOmnE54f1AqDAHzWR+JMulMVY4YwJi0D1M2p
KXBx6CyNQoeuxbUnTgjExWkLIZsq40XlfH4VJRknZZV0BX7ENOPd2vbqz1JJoBBiz0XfVtDN+jXH
Mzd2Y9Rn7nK91R43Oj0/RVph9JNWQ/iRoniNp61mZGagW9pIi0My2q8hZSwKnqtKbmCrKLwA88kh
Q+2yPeGuZ56TbeoGGu4tWSpwufaXZe0C8WkSqosgtEbsQK4EZKZjcfwjWXrY0ANKqHT3p0MPH1FC
cOCQxcm0l1whzG6kiIfD/YgeNnWbSQpoSs0YNgrYPEEvu89cQ9KaOMrsgKi5ZKpXmTwlX90KrXZq
WuYdKW8sZeeN/pnszruRvUtmx2KhYlsahySeXWzEw3inavL2fdVVi1JPsQD+k4oCL6SLP3SBwLAW
5zFx65/TVlZ/yfWeQRRuh/UGllyawUIqS89B0Cj4ghaC9KikE9lFrO5D4QpbOtPySFgWjkLgmHG5
F0lUNwrtPGLKpt0tKOIPlKrKTLdjobPo6b1Jh0ChZYN5cFW1mj3LnJtcSrpggIuO7vOCSGnsyDGN
e1snZ9TPrd6DJJ+sHcWQcTC129K04r10rG1SLA5ctxtbiZZsqdB4ThgKL4yGWu2yrOXIyKjWduFO
EXDx88CYIIK9FBs7uuwbfPAkwWTXKr0Qm0GaMqb0LRj5hCdMQxevHUpa41ZDT8ZuzKbPgxihw/ai
s2VJI2WOx2tBX1RwG7pvOwj4uX6vTOgOTmsVUubGFJsP5CNCAz9PJfsytrl8KTvqAi/ftPgoqA/G
mMROaYJh343yfpG7bPHMCuQRVheHpOkWtzRA4pLWjg/oA4mfyWwTHdHFHkaxyQNO7GOjZLRJAR85
db0jOYDdt7pDnqqsL8vaICCPhlAxBm16I4qVo1KfqU2vUpPJshuDMSJ6IU48OJU8K2VQMwJBvceC
WzYVrT5FYyrDnptbSN5QmjEs7kUlbhxI5+kvde+Rt8wYCZb4q1NX+1SeWP2I6dpLjtTkGAyNfb89
s28h00nqyKE8oQwLE8cQsXAsFfUmNkrzY2YYsGPkKNaGo+ZFS2UXrwUz351UyJHKXG9cjT0X22XH
TMq34lbYiHFb/KiVsdUHVpcWRxTPG9xWEoXSVZwtMSQbXg2fVIYqWiyFXTiRBhtSUM+ZmD6LNLTH
nxnoX9NvlS1lfVexKdDf4V2Lu6at9T4g2adJ39D1rM5QlJh+arJqQlSXy0a1242yzG+XoYeSns6v
nJmjzECg47yFayMOPtP8Mg+VppzuJB2mxo0yIe4exSKlHGqIWyheJsb8BiSALvLOGGyiNi5NaUPe
tkATuOSUVv2MmYPp7c2k+KT7q+Qg51ohQFQL4yOopez70GQZbdmSdi0Y4GEhmmdkq5NmVU/VaFlX
IC9bgu+W2rZHOpsK/sBUIPUR0dILvF9ra7K3taN2V7R9gkJJCYexQm6VMcFIVi1bKud5DRWM6XR/
VfbqXTCMQUQ2FmFj2vuz/o4Q8FQyOYB9hSVeg5m0mFdjH/HO5bs1C+J5RgI48dpCzL8AJRdvawau
zm73cvppaVPbf1LFAMbycUXQ1PeGaIWNGlwTY4eVPiI/75W6xRGxlyqaqXq5Sq1j5U2/neiNNZPX
6xMDxNiocYHSLRAFtrG2RAilZJqIDgPSb19dlaYEt6Gn8aoUdRI/M4pIR2qqpf9YVIP4IaRGl9hy
HiOysaC9QytwtkwB1dF41xxgyWqYCFMi0Um2MtMTe8BLXs5J+VSbOfkvXacpWi2jRgsJ8O23PZ2G
2gUP12Diy8BfwY5H6jIHOik0yS2TlDVQ00PmM46lfHfVXRA3evZILgP/ZBbpjiRBKb1b7BUOuT+0
l4tyUoQIPVzr3iTZqzxDGCQs6PQ0j7WQvswMt1tOSLE+LGuc9m9tImV9hJttC/maop4b1RlyS/kO
9Pou6/KpskWDvXG0qcskQ3I0puM67xWdsH6oFZl9OzUj0DCdY0WrG2H3pWyZ0qPFpC+nZcHOvp6r
wvLjlsOMOZGK4m5X6BQN65gOqVMKgP7RMV32KeL/aubJZrkafW1rNEW4cZukkLek2OESpnFDRqkm
BVcOIB5MM8AIxilMcUy2XqsPaMkq1pOwLzE1oaBsGEuna6sCzVY1aMXLaHjC2E30F+t4rVyJXm9P
I1eETq4M0rgBoKeR71TNygxVq3tzOQvaTHxbrLHdAwnBXuskMeS+7tuI1FdulJKPcQqyLXpRdYhd
YgEsIyWLPBbxsdxG6sic9vvUy1kAykjnxVUYEy8tEP88TBtdSd1J6qyepjPrco26otR/NgaauFI3
HtbzYBYWi86b0CCnIXK/7RHsQmdbrWhULxo9/vQ+Kday/TIxmgqKYcmr21IyAohQ/oRan63MBLxR
NVDWyvLDSUdL0eSTBPp1aGzRta+/AY+Hva4h0mNEI0jL9RHT06WISmke1YDTXNT9rAc+4K2SSdMf
H0Mmu2pmifJFShRS+Z3+lhgoTBTTu7XPVAsFcwM8tcyhWN/juNMJjrYC/XBoXdAFVDK9+zsu7P8D
evmu/VU/jf2vX+P1o/0fIJRv/B3i+xdw1SHG/4dU/nNWNb1w+TWMv/6KZP7X3/wHV0k2/qaoEhhz
UzNNUMjAu/7BVZLVv4Hs0cgDf3OYDoTiP9DMgokWrWQZNICo7A/gKXjqf8CZBetQsNWUAzAmAQS0
cK37b+CZeb0/gJI6BwcVDK9IaxgoMPDMP/Fn+ULmzpCuPYuiWm/kdpvlb0mPqpqAiHvewn7J2Ol2
m5uFF9O/ivamT1/FeFeYu0yD5deNKb6tS5x+LirCC1Yhx1+zgCG4bRAKPaklfbbbtJx3ZyTy3495
H58yHQg+jUiZgGjV+7WeMJ5mkjuk941hIKpQG/pPPY8xLBImmU2sFh59kNIHfU0mj/XMYZP5oB0I
YHHFo2GZ6DhrUyo815bSfGgLVxE3NOCdpbXQ+u6UhvMauWm+A5E+7j3UQPa7Zdv1zwzCwq/f1zLE
RkFtqWgph8oCM6FMxf1h0/hqXefsoTE64bkbVjGaQQ0c8J9JUb04mdBp6quELIlT/0o/ornshrGS
zvdz+ilOuJvZzUzgrRqNGrhFFV/UEUYcCkFsbKE7mubweK45wzThSME2H7yQIwAoS+wa4bBHnM91
+sP0R4EjtO+0IuJ3ugNr45iTcEBx9L3W7uW43a+musQnK5fg+ZNuUH/QLMDOK6E7mfAQzS1j+Nk2
6ynPJvLKua67V0luYsQJ5fh5XI0KdV9G0uEGQx020Tzlfix2xaM2L6A9Gdmp3+IZnMxSyCX6or1C
S9BQ1+G1rUzte06gDIeWJw30a3iWpFh4neMClbp9sKJiBpoUW6YSiVaFE8CwyrRh9Od21PfvGkzx
z2zLSae3TBnuVh2lLFKfdxEJ1du6pLu/TepyZ9Ro9Gsc8giCmdW9KjbpJ/kF3HZxkd9VUSru13WK
35ep4DTTOTucxEC5HFLBdk7i3/JGs48eY3pbs9y87kAT31bGU29dmm4vGTon9+JMU6Dn9LuphVp8
m3dOwemweTeNg/IDkMVrGMjDKKtI/gXTZCyz9VGHBRCdDr3wrLWfX9a6vsso74ATzrWXYQv+kc4m
reg0HhFNpv8ZDgP7obZ0RNi7gsRNouR91y3IcaTM21VrpQTPnCn5voPQCRaG246M64mPlghKbnuP
8ZySFFeFKdMDQ9X4tFE82tI+ZqQ0iLmMmlK4nT5pZ3DjdTBUCJSWFigSMa9Fdyl5vXkx6ic9boBl
yRMCdZPR36eyJnhVVooux9wbk1hGd7u1XenwVF+lVa83fdzSa0x77TPWM4wXihUr0zwXw6zIimtJ
Z4fSW1G/lVvGXJY5YOkv5ZjkTlL2c4ujQz91biX2DZJn1L9wwho+/MxBVyzo6ZTzkCh2Exc0h005
vg7JYODbAAiQ4LhcM5gLJ4Hj8TSaU/EU47l+ljWNvn07rcWzmMrNW7IZ6VM6Maodq2U498Clz0wb
kxMq0u1L08c5nTfSlNPUkw+1mSFcC0Ucrhq5/Lc5KaVLB/BosYde3em6yN39RKZ8aY29fgRDC9Wc
BmaYEGeiioabv7ZI1Wlip39oWCmc9DSJXwDDSk6iqYULVmoJ/3Lm/DsUDvlP1Pnv8A0bxZLEAw5u
mf8W5w4obZBqJgxnVUrKb42aIM1vaTuoXXPquoAe5llPJt2ZdQUbiFqa31r0EgJjG6c3Lc8WPAzG
OYhhr78iO31rFxHNe0GXnyrqlTdxyIuzUoi0fut2j1atQ+bJaOOKMVBj/Rfsa1X/E9wODwXEvqbB
yLI0Qz3IEH+eRaqsTtWstO15gnD5SnpF1MyQ/P9a9336nh73kIb5Sor9++4e93k77nh93Pv0eApt
P+hhJsg8mV2oH2XQWhd1RWSiWHPxfuVYujLcQtJ/6yQRSwON2WR3PHZ5Q3pGwJThRMeTyrc9Fsh+
LBVmO8V5OpYPGZf8ADMifUI8u3nrjmUGxJoVh/ExONFjGSYbC5IANp3Ib5cr0oNgmo6F22apcN3E
GCTEiGoB0/p7iHB5i89DoX5anUxgllsCIoozbr1KIvJlzeR01XZlViZ6wPJS+sPOMsQR6CqUiZNI
w9uBHZ3kWTSJxp3VARo+18R9aKwu0KBzKn4vsnO+fzBg1RLOldbu8sdceevRixnbLy1DMP072DR6
aQpWx/B0r1X6WPcf9frSKbW3VpHc3OXrD8tsqeFuCszQVkVt4E1C452plMtQLnu1AAQww1k5VFvg
tpc6zzyUpT5oSfQJdZ/V+6PxrC+9N2Z3IMd1seLsnOYfaFFmsZNrWVRUPpVVLZ+paR+TH60RZlRJ
CCsurln58/4ulK8bpGHxvqg1u0V0tfJj66cph9sPgyWzZHeTBdDyukmlk+UVyAMmeF3mK9zjUrE8
eJ9m+jqKzNZpowwg4jSEMsw62SgR8ZJR29XuRPmlrudbNa92vminuVPOxC7v0K1L6sLRa3waOQcB
mKTDegKHQq3ZG5aKWqpAgaIWssCsY6HzQSMCScUYNNrEPYFNdhFmwMC5gDISyYlEOlAviHrJQL4M
wd529Vb1u09/F4W0bUObs17fgJVdpnJ3B3KtEUNOu2Ghm5l6tVC5zLXK1zLBGdV3HXc7O5OVr31Z
3sRa/lluokvW8ynvVoZ1xnO1MqDv65cOcaW1G84LmgbV2JyWdgId0cZv0hSudXPDy5Rol4l3ikh7
i3Dz1KlTaMh1uFZPe+Lv9VlVf+wTctPbchLoUZc6GE4a/RN6zwCOLJy41n67aPsCdD+TU6o2eeu9
vcqAzMUmoNauDw34bZTauUKZlA430Yzv+2mEgbzRj4L0lSSXfLd+FJguLTV8aICt4SKVE319Q/aS
2ngCV+KYCGFXp9X4GIB6y6qzmT8U4xn1a+AngalcmsWf85+NUtgCXHSjZdfnC+bhV1m293qkW5t6
G+3hoUruaBRUsIELo0d+Hs0YyTXboBRed2AqdccAi0H6kj+0jc8qE9sskvt3GPxx+V2r1Vdt1Hwh
Fm0hvw3ieyLSATJJZquzET9pChLeE1xxppjDKWPiPRrTyIk8z9hAMI4GbtQKBYDWKE/OmfKebvc9
le0rjWqHyVJUJr0vZlEikn8ckm8Tu4SdAhq4G193y1t1Bak3Kl+miCtmw8eYof80EjTvr8rLJt3j
o2L3H32Gglf+aarB/gtYiiN1zri2Tj1fBlg28n0p79e2u7EDtYHWuPXdKs5ydjfXTBCXp37C1XiV
Qjl/BPB+UcTSZYbs5ACNdEBRqTxjrHst0tbbNZdEREV+UBMnUI69z4jQMLx4WyNlbKiscaeSfZBd
fk/2uXeDZyivbXlTmXeK09e4N/wjwuzNd2aBZJcJFGAk7VG4hG/B9Q6eOT4Y+GrMLJNEYOgGPdEE
mZzcSNRRQCl/pMmz1t8D2D/n0lsPmUJVEluovtpyd9KSvDeP5LL2Robn+158U/rd0WYPvqFLI+oB
OLyXIe/3megAt0AXHR5YUlhbNzUDsf9cIyNZtWGfHOmKBFCjfRW7JwshhDFDIJ6UHAQ3TD5bMS7G
+o5Lhc1AKdpEM4T65zGJXzK65cuXWgCFHv1WjMa682Sm6/l3ERhlo3n/eZpAcfhHmff7aKXOU+Gf
mIauk17/ebQiigBmWGrK89rELKS8X0pXhSJSupnVoRbA/GSjhwOD5K5XtwrfAkOcv6MzDkZfXKk8
lOo6isJ2AppCctHEpXFYD3Hz4iMTEH4nBXjtAMw4MgUD5pAvDnp+FitIBBtjZwQLpOZuhOQTjvWg
nlIg1q4ygZoa+hw9/DknvFnlfG6LfnOLJH8gRn9rq4w1cmTFIC77ZfQzA7HmyUjtdDtt4mNbnrMh
i8yMDhR1i60Uv4zmR9N6jeIVc/fSFLvbGLXhThwSJ0QkDq1hkX0Vh7FYDfY6MHmuNhA0aVi2KST/
fQwqvU6wmZr25SYWfeXv7bNhbXay3iXiVaimq45cHcoaylvePwiLGVWwVlUGzBLC4JJ5HavHZKvO
FLe/5MqzlG+g/5EkoB2vtZNXUCVa6Kmlz1MT6d25WIwbWmCeUs9ozMzuRNNU3xUhFMo90q049ef6
ZeTpGFhFQYs9mfHDPg6fe8ZxLNxv6keVjlGjxQ+18ULFQ29M8mRwytOso6LXh5VouVM3nnfTeJIG
+DC7Ys8MYPT8uenoRO7x97Rpzwpivd2Xvn8ztsEpLEzUDFJ+yxT/C6rpvxEBYC0y1qCroUgGUGUR
0vafa3EXNdqVWjefc2MhdQDzqbXlpe+n7+RC+7WAXBjs9Zp5y5AAaREN1ZWbXvQBixXu743x32ph
/b+o7/zB0Q9+NYeN4vA/oMFlwU+FGfuXKPJ/NbieftXFRzH904jpf7vZR7NN40f2vx6m+vOj+WvX
619f7p9dL/Vvmi5LkGGNf+rw/LPrpfyNgS/zNVXW6Gv9pesla3/DpFE0LBGcBlQDhav7R9OLf8LF
gZVGgx5CmKT/t3pemEf+EQzJ/jHzMdGaOILkX5R5yElUI5tz5ZpH2bk7DTdGa6Fit0xMbPMqn46/
qjfzpnsG0pL+4KDecpKesGWT7uKH7Db7sVdfkU0MY2/1Ky+/o346yU7vAi24FB9ldByWls3Z10ZQ
ks65l7irrzuSHzuFK7u6p5/mqPDmkGkiX8NPCVq3eIxPjGaD9QxGwunC7jx4qoPNyBnV/UgIOS9d
NB7DPtq80RcD9dQFRQAU2xP8JtRP7VNyUlxmIbchAB04XSW3jVq/9TW/uiW3GXM3X3HHUHWF66GZ
mtnmpbgaYXeTT8adHsCruqauHqnufipvWTSHrV+FqLn44DrC6WSemof4XriVT8XJujXXKuxOWJR4
mcPkKEJI1ROuWmA4uGEgc23Y1TW9Y9LORBjKX/ES39Oysdcf+JpEaBV7OS8LM8D+FXmDG/vPzDkc
KdDdzJO9+Et3uK9+G+q/L0P1pJBXcLsA0ZdQtZto8D3xPr6spyxogsIDLMYnm4LaTf3F76LdU4L+
PLlS0IfMw87oi/qKo7vKqbgY3uIbQRFJwXJfhzO/tTxWD6m/B9YDQ78hwk3mAR6aUwTViQZEESA0
5NTB5s5O5sR2fkpP+cn0lS/pVNxjP/jT+k6mxHUMbm9Pz07iLC5ppQN95DRcFl+/ayLVBzTsgTkP
Rb9y0xCDxYf4brtsbueKvuiS0didq9/lj+Kl+ty/kUyRbyT0eJgjklTdRLf3tJtys65DVDy1L7XX
ReuX6I+OFhluxYtk9+l5DmDQBBpmM6MneYWfX9Wr5pZBjOLx5FKyZU/GvRH1vBsN3UBx8A4t7utT
5iKLGGSu+KqGwC/Oyyuiay6awVys6TGd5evNFUP1sTor0RRycG2SY97UR+melRjEXuYDTGSfiHzv
czqXL9J9RkVm85P5A+LsASW2fmKo4Wd3xVN+zS/yqbzo1+YM7+tqsAP6Sx6lp/qknofzXyLWv9Me
wUj2P9jqB+36L1t9YSja6E0nXTdn8dBaXn0YVS6y9uFkwwfjGnr36wulHt9gV5ZRGzH085BZd0ZX
eEY81R686oMWp1M65PXu6MNVcESnsL9lLpxEG/CngwI3Foah5PYRO8wvQik0Rjv/mXmGxypywGo6
kqv4hk9xz/NWWOXjWU1OVQBNhT+jjWuhWwVr2DxoZ9TWPTzVggQL7uwXc9fSOGlgxX7tP6qXORzP
CNy+mFgPhtCx7trQYvXTg57Pj4JjOMI31e353hjG76mvR+VZjQondpsX8z25ypF0S7KLyVq66ncs
yCiJ5Of9UXtEgcyfT8a1MsIkmk/JpTzvt9gffPVOC5Tm3uSnYztxIPZc10BzGDV767Ef/NkBq833
v2jGOx/vpf0TJyMP81Ob3N8dPPE0uor9+ZXz+4vLnuRnQU440FvtyuWVPHDyp+WSh3OQE1jNWxeO
OCRp/ozsvS25i0fF52R+DYo3tFiPwjl5ZcW5rfOh22KUObuDzRUX90kMvzAqduSrcK4vu08a5SGO
701nkJIOSBavuFFd+6ZnPqqGXQYWy0EO5EBzaSW4eMp5pVc7yGZFwt12Ot63vG4/kjuwN0iB4Z/p
5B5jcY8tEHVh46kBKZ23uoXdOrLb30Ync7EZ9XoX5JQjnQsPFomd+YW/2Ivd4/g0cdQMHnQ1e7K/
Ek6E2SXq26sLH8PFPIsZd5TzU10oPnZh7hjPxnvi9iy/7K3n1TVXiQROINhqXF3jIR/vxo9GhLq+
LQdC2PIi6al9SdzJ+c+3EVnZn33G/3Nk/puW3GJkBQxaU7x2nn7dOcqQLg8Ee3S7EEC1wDPpXaC6
runwCbiV4G0vKU+i5qxauRWWK7hPSI37k6fxZcbd+NbZmr95lf0JssqZbOhTThzM3EnDpeY+beF0
ntiG+KP6x5alrHJX9zsYsmD2OZptrD19hDY5FQev9+HaHsvmOCT5BxdrVAfbYG/mt/WAGjMyTzGB
qvdNQnnslWxh8ft0KqPjBYdQZ42JTnVbfVDWTkrQ7LyBP0AZULcOcASzTef4Fivo41jPQ4jCJn9H
FT0qHtHbijosQSyWhMzb5BGyH3zY48U7T4pyFsvo/v2D5CQK0AQJBpDx3NIFHO5RiAbqFXFWx7C7
bxOfjnG2o/NhWFo3bhqHuOITvfjk7A2/+cifeX3uq2z3DuBOTwxGn7GIJ7mVl/FHd8gqTrwet5s1
JdyXLyideR2XBF032pzWZQP+wGkqeYoTO30Zzh1rh7aAi0y9g9Oqo0cVzxm7CWLn6tc8Totlavn4
V0n4l2G3GjAhIldhobuiN7sbGwe4BE/m+LfjnuE3wMNMfNTkQnTjORgxqWUjwLJgN7Lpopoj6FjK
jWfxe5Lb8CZQC70KhM8FQKsLtDA6Ps6RKo3+dIY/7vNLvFEccIP4CcE+lh5+xty8OtrfzOty2rgd
A1dt8uzJJwJIBZc0Gk7dsVBdPRDujidtuFuIpS0L1vQgSQal1ztPGGjxGTYWXO180TSyLS43JSqA
u/x9L5B+46JRa/t9k0cuHv0BVg9qC2Q0sN52FiyXE8rnMdBDPRw5lcGjeVYonIlBZ+F+wYINk1r/
eC+VLO/YI4mbe+nvhSlxVCxcaO60Qa87QoSxJe8mewY771gS9YXYFJbHSia6iCyxlOARe30wcovJ
OxxGls7g7W/7WxodVaoLZz1swoEWEEddHhisbzWAX1Ky8kRO5e4H0q5R78vsWTlIgyUU2MXHSsUl
PMA0zwfj74exs5ytCPec4NgOIz+CbY6tEIFnD1MhNyXVJUQ7QphG40+VMGxdjlhVBsCaWDLHsly4
tZlbc0eRXeQtDFaVzL2ky+exFz3xwXxZHtQbMY1nDV7kWrnH/W65GHpzIemvy6vZhbvwRADnOeRI
fs911EF53A8n42fwfmZDEuqDheey3OAQE0tMFiXKGdHEToiJRQpXNXNQsC9Io8XAvGo/dbav+LAF
JkcMU2K3/RCChrAGjpDt33xb2I4VacBK4KH3xbMR2YTHO1u24cs8qTIif3VI20Ia8G7rW3xOfAgI
BKZnuYDgeN2Smzz63FhXPEE846mKv1f46ktErOPkOXbr5khHGBJ51OxURyH/RCiCj9BfBlw/OEeo
853Ome3YpfvpST7WEAu/9vvU41LmS0puMdurLdkw+j+b23Gru5PGhZbcBqIn/956Fim5GeTPMSl2
e1cFHYlK6irEJ6rw865f67vqYfu1hkeiMJLZZKQrfUjkYKvHAUDQwLqBdZ3PVCUe+hlBcU1OjPxz
nymMC/nExxfhxMwtKLcLQBjwKufuOlyHX7h425tvBZhPOSRBtKRfGBEGWci1+HSDHHwFfBaYnbpL
0DmwvLBlnO3SnsiSmqD1s3AngyK5Jc/JKSmg2Dg9WdGRdgnUJ50DD8VJfZh9n1CDqBksp/WOvKX1
eED+dp1u6wVMp4/ZEQ6KVjCSqK107+2Bl5c9PN68OFJix7q1oRLsXkfKjqpD1J61W/xM83jkC/HJ
eOn0F9rc+oVEzAPUh2xEgJiWowV0Z6kC7IzbgoGapz/PBJNoPMdR88L9ZaHQ3ribqELqs3y/CFC6
7OxFjWQyOOW7+mk+q/dZwO3hZ/OnhMvR37NfeJac9fsqQKHeBxee0T9mxO8kDwykPVo+AUckaeaR
h0qwAb0kELyOz1mRKSZ8Gw01vi5tJtkuFpljyHDD1gK+YXfOYN+Tm37UNNbtcfOKS3ZJGuqayYdE
6TPS4PkP5YfahTVjh8j6rml2yq+9yU8xcyvWCV80z/wwOd/xePEY8jHpRT9BYiWb3MMmOuow6/dz
s3hBEP4f6noWvpOesgAFZFxCNBfs5JnOrRyBm9uD1AfU6ebvtFzdn9CU7Pjn4i7+6n3QYSQo9LZp
m+xErtFwDE+1YfywugYXNrM38rfNPdLQmbRb/Z01Juxxk6EF6quFTc1FecnYJJB9zI/47nY01b8G
wurYOUz5YDAmz/LPKkJhxEtvMIfWr83vvZi3O7Jb3CdXyq+Odyh5fZlta/JOXIVtBYkZCg+yr/v4
JHIZI3lyDnnjs3wsb1sSqH7D4XakdSRBhLWYNd2GFKJXw2O1E9YTP/cqFzY77yX6yE+QeKLQZB8p
MGvX+YBvzEHLxTvHpml595a0+0i6M/9Ito/FvZ925+UrD4589rhdRwkCn4jLmSjzjtNDfBWIUbo9
nzCJsXuO7OOioKTZEIv5THAICUhk5xQCUEf478ItGzkXDeI/kFoy6SOrE865w6FGMVoT7FxcfjhG
zeNzcNMpQwPa71wsDXguBIEDgvyRDmLYRaqbe5A3nhuCvxWVAf6lv/1NUdPnJzl+nfVO4wOooXVi
HT13EfeLQ2nxhm+7DxGCoGxy9ubeHJhhS7XBQRoc/ZcxSI8w7B13mRKAoExacAFw2XzBrPYRsOKN
cm/hbCFxsfkFLphEykci5ZTd8ujIsU0mDr5sU4Go7sqHYfrhtb8otTlhjnJRIKv4z/Nv7Mf/gzL2
+P5fylhmqBlcwla6kqSSaVa7U9NY4lz3PslTPHCQG2dIzQCIk9zgjTUOWZQKid8pMa0gAmJNy1GH
TSeJyu4mYXl/5FtrhHIIHY6UAEd/il4Smam938Uv8TW+9hfrro9kb46QWafDAbiQ04IeE0n1ctLo
GQ3fyufNS8Ixisn3FkcnYotEfxo1YXUarqU/n/FI43/Ymx2HxnU869ERESfffJqPso0rnF/X19W+
NziEqmB4YdR2N1zzp+HXcQxIz8f5htoSlrxaKNkNR8DwYJxX++fM5kZm+Xeosmxm2xz9xHlOO5Xl
nLpaCPVx559nttER1eCT/gt7Z7YjN5Jt2V9p1DsF0ow0kg99H5x093CPeUxJL4RGzvPMr+9FKTMr
wqVSlPoCjb5AFVBTRkj0gTQ7ds7ea/uoKNdD5bqvOH5zrrEaMuU7gram8KV/5Fcdi3ayK/jwaCzR
pFu3lIWD5UiJyvU9OifevGNyzjmjXYvW3bopIUDb4aTj4ga/PfnB7bRbqxuLRgNV80Y8Lf5aG6zt
O7Gtdi0L2fpBsJfutb3alf7y7e1gp6MorFmm+EagMm1NdufysBwLedsqHvdNSStrYEXvNiOVNCv5
5CXFvqdB1O7UPW+dZQAk8nZ40m4XHjS5nbbyyOjwYLFrD2dszPuZ9ZKx6z7hnBXvEmolZ0+sIeej
tY4kGYQKca2xOS3wHhgWeFZ37d5Ul/ofyS1TL/BOuCguRx7vdREhdCH0vJwirPJIycJD4zf+ek+O
/G+gEfo5gqvdI7Yprz80G9DcrBHZ7aS86IjNZYPlkuedwzXP7Mj3SGG+4QG8XktELI3btcST25qg
ZBDfx2wLUcBbC8OJD64/sLWylqBA56WzIlCW0cmhqKvkxXoowf/DkrquXKxjF8Gn7Cq8Gf2JNWlt
OcBiZ6XKqGd//bQa1r96Wk9YfkhGrDSLHPsy+ILv6ugy7KROpt571O+We5VuCBDbLf5ayDosjWtp
iZz5Rrse6TJ376xDfG/dlOd01W6XT9kF//xremXv5Bl7/NY5EjK0i64D+sdr9RDcEG9xz7js3NjL
4/K1pL9JbJi3bAVdznkXHxSFYXfBAZoyhqPxYaAk5hC3a87m64xaQ9005/bjcqS/57cHNs1teiy5
ReKL/KLliHn5js2Rpd/Xr1IWvGW7LWi6iBvxrjvmF+xCFLSCvSzY9TQ5a1oT6qw9uLdO6I+fgNHU
h3pHtvq5e50dWN9ZxWmf03mT1+KqPbcPHL236wE/2bvfZVH/z8Y664U+lfhu4jDq2v/6NtAJv5Tr
jOTF/2Hvirv5tv/SzHdf2j7r/pLirr/57/7wT1nxw1x9+d//+FT2BLbwt4VMXF+OWFZtFJOMfw1W
9sv0c0mUwsOH9EsbxfmHn/75P0c00niDj5upCnJix9XVP4XJ60+UaQidGcmqL6bl86cwWdpvcIbZ
FlNqi+kRJrG/RzTrj0Awmw7zPOTJ/IW/I0s+GRHaDGcsc5UmO7otpAVW9eW+J3R3KTUrK2/D/Gti
Pk46Boi09W2bNY/BfdmEHtpeD4ohMkKOf8iqnn1yP+kcGy+f4R9fwYkuGnlmKt2GV0DeNBNTaEVE
uJVO4o+XM4b41Hfq27h/nytcrzho4Jd9ewG/dQv/e2jw/8788v/DG53p3LOv6sexJGkhl4hVihcD
yG9/6K/h4xsLeithH5J54Tot/Kfk/g2NTUvnXzaMY+n+U3Jvyjc8CVCJHUFaneC//76z+REgWFCY
wnLh+kqeh7+e8j/vIxYI1gvWh5/cVyZ/UfWcv8o8FPK8YoZpmba0TwOjOsBwApUzO50NU7SA4rh3
QSni5mkdv5xbjh+R3GJCGrD9WXtMSgcTNAIy6PQhS8S2L8b7lcqAeSSqL5rSepKrtAoNQw+qos22
xFzQNR5kc1AZI7jMBN/S1gO96zShZawFXzIxmmAgJF0mZYCC1O2vdgUybnDzM9A6f9hhRscF9sVG
9cY9DtMzzQ5RDpJYthlyfsdq31Vhfyjq93jfx43RqZyQwOABuOd3Ou5vPQX/nfv7+Tr+X/+D5vMG
c6x/vdBvPkQrQv/58r7+ge/3v6W/cYQwbBu7ibuu7axc34fv/ASLh1Au+loLdqbJT/5c2YV6I/kZ
ggzI+7pDqt7f9z/Dd+bxrOgGDxlAZmX8zv1/urKDZSCzR1pgFIh/gALOw/78RGNplsTFNTPyjJx+
N9tajZQtkw8JkPiLZUV7yKSvvTSZKIMid3kvoiYEeBDADZOj+QoQ2Xypi+IB5OVAm2G7c/gvnKMn
L6cCwsAhi45DtfQ9wlGQai5axGmbldh5wykOPmhmDXW07YbcW6oMuEZFVGyhB8wyMZy8R0Zq3jh1
9VHFxKsT0SjvASYvvZdWo/lkAHjxtNDU3skGpRJ0OUzwHsibDO4LKTRPIjTJFLUHbT/bXUwsI7BH
d5MohbINBqGLQFja9/NiMXQIknFFHsSEzWIrwoOXlJeW1kWm19j28CVzqs7EXG7iHWCRmb/CGyGW
ukjzCcUPduT3c9O5sGz05DVRjzhZ1759kMg9FAR7LgC9++UH6XRLlmjYbXzQI1sjF1sxYuIAqgBW
qdh0WnA55J+NytgP2bCV7fsiR4Ue3dUDVl4dIqV9H9CgtndxhVw4wZcHCrjvUfryj+GeeUEa+46B
Whu4ullqr7D317vu2ar8/dWzGuMdRi4i1sLm+V251GlXwo7l1adDjKa5ZbKRxsX+2VP6k8X/Z5+R
UqQeEn3CHvXtZnx2mjfsJY5ytE++PRdIKyy+0gLiVk5kZ/5+sXEfZnVcvnIcEWul8uK9cSswodMt
3h6OR7lWOs+uGsqmhR7YcZgr6nxbmbl+Mebz6j6BOvnBEon8wlOCodQ1QmAzuVSAwhI9+lQBvbuw
4rm8wCguUHHo6AJxcGkXeiKSP5Ia2kVEDoJfN2O6n9QM0ChxQvOVUky8lOvwjPIGWM2gsTsryf9U
u8hCslgzTGwfD9nkQw1B+pDC3loWDvQCb/qu6SXzEfD+O6X32S6eJc+cXtleaTjTwWojhk5alCGV
LWsIAhXANamlfj5aHHOz5mip9jbPusHL65IkGqRLOPS18XokS2avKv2uW+biOk3Cwu8tQIe/vi1e
ahR4f5QkBmu1LQl+QgO1vv9nX5A1aJKXPZIaPICHEg0mImzSWPHMrwYyV8cGyfXrK/6w6nFFYRoO
IHiI4s5pInYGRR8DF1esGiCbNWr5uR+Fn2oYY1r5mvj0hxuQq+HNkzZlFQeHtb57/v7AmuhNazY1
pFJFNrO1Kl5jguDNWCMoWdLqm3MS0m/0MwUi1I+nr79+t6c11/oBs3UZvFuo5644XZv6ABJ1D4DN
D5UbElKVM7Xt8+CQ2UtAdLZFK2oGdNgXjb3poaN4paxZaSy78mCG4HhIl/YCoAGtQ7vbubJ7WIZ0
3ppA5z0t7YhEjEyivVN49xLBJXloEdKFQknfBcqE3Um3UODfmk6CTQLP2E1epCvF0rK2MIrCuzbR
nAcg10yxsHls7aTBVeeyhlLjzTk0Pad85J5kTNQwWppMSEiZTM4nXttTHNX9EXognS7y6LdTukzf
RTS/VYP9eyeR/3E2Xzapf11lbduOrLkPz6us1T37vcoSzhv0jTrZDQozLowEHurvVZYw3tisWFRZ
us5+Qr3/d5VluW8UFlt8WjwKgj8j/q6yLPuNxcawWrhYAGD+/1YI4bdH6tmazwGHPWy9viUUqu/T
AM1FVKJr4sTwi17HUrO0b0GXINwwFuuCtcw9xkZenHNEcveOkdl7SewC+gsQgPjyFtv1sZf2x6II
k8dnH+FPtsCTlWd9YXQUBC/MZcmD+/dyLQCKqSVjZurka1Q1Cc9QBjeiHXmhaROwSAPR+fUFT3Z2
Lij5t6F0dlyEpeaJEMzUR8quKRM+CnVa4I3THBupdU+/vsrJzo79lIbIt7gqB12ta/LFPl/izJ7g
JKdqHD+WvX4xYY4mPK+OdWhCEkuREOFj2Nfippqhpv360qedCq6t1rqLLA9Su3mnJ+8wcCSnO3tC
QL6o9H2Yl9mRwDtC4E0LW1aTyWKfd2rcuYp1HggBzhdwGGKfI5Alvq9V150snHevvKr1qs/vwPVV
uQRgSk4UHHa/TTSebWp2ZYauDEJEHJPUdpxH0JsaZQs7XyuQx7okWybTCPWibwlZsxFazEZ0phSh
gGmRcgMa7q3GIh2x4UOff+WuOD2GfPvQXIVhxOVJ4WRz8oU5i+0sIZxxfwrJP8R1JX09MZsPwPeY
dM+p8YeZa2UMva7U94aRdFB6rWgfUEGcVy2mt19/XKePBZ8WBSFrBs8qPMNv3/GzTwtM8jRHbRMR
jrjmSSRRTmu0wYRuV7r2NrLc+ZXYmZ/dNZZN+WBw6BNr1f7yjiU2IkvYO+KtW0P2W6behjWOyv4e
YNAIvBH+HijTEVhLgNcCjMXVTHd7WwqjOmpBpD3qxPi98q2cFELrl8KtLHC1YrhHPH7ymqa2tWqR
KUbuRK/dNl0wbRtdoP0Ig+kMQDWC7Abu5K8/+tMFQiJT56EltFXw/LBgnnwQfSV7iJyo++yABHrZ
DvuFzuMrn/dPrsLJQtA5dThh29Z6Azz7ggvFoS5Og5QNuuUDVV1CKdTL/O7Xb+aHT5D6mBWWNpXt
clS31p8/v0zMMpEmhAelas4uS+qSA9FXHKVS8ij2Sx8jcdEwt//6quqkQtd5gljPKa4gWkgpTw82
nVm4Vq3Hpl/mixacaZGlfTXJ3Sp25VwjNIAszNhXZhZ+c2oxRuYFhabXLKMA0u0QaY1J0XSZoLlN
d59quPD3pEeQhTOXieW1uCTx4ptzddfg5amBDSzTXZJY4QW3krxOxsS4rS3ZWmRG2Dos6jloL8JF
GgzIeguva0VWwmXkBJgLe97MvuUEUwK/xb67GQaA2l0hqx0dLoyfzSRgwoYuXFJYPkb3FFWTutK1
fCx2A8bfI/dJAo7adkd8MmYk6VYQc4yPE4QuoEUs8xvHqENsvGNfIWUVgypup6EIzypVElotjRnj
bboM2fvOsmD7uXLOniZXYIV1CH5hfptEK8dMB/fpEcJgf9RE0jTgsbBuqb4+tJUb3I9xUD9lZmJ7
cU4Yjf/r7/RndxLLkTRYJG2DxenlnZS1ySICuCG+LXJIa3EW7OnTY2Co+9yXSzZcRZlTbH990R82
jfU+Ekwk6N1i9Dg9qo4BJA0ZEjiSy0ZtF2jv2xpypy8gGf/uWsPah9mEK2HKArdy8kC2LdBLRYvY
z3kqzo0ZfxF0/dSrCFw6cp/POzow2St79U8+VGVgzqObzHnvx3NXiO9sWkhtN0q3u0zn6TqIbIx4
RtD4uk19wjFd//3PVBms70JRCZKAebKoliaosRAek5/HscnhxVBeFTvFTtahffbrr++HXcxg9eaY
x5W4IoXQy3umTcy8NPoS7beC9sSu1Rz0Io63CeMccq3z6ZXrrUX2yyKDth1oHcUWTnCi+W0Q+2y5
w4NYlxjesEGojgInd9yvzjJmH+NoiR/6NBdvTafoxz2ZPAagwKZe7vQAINleTy1p081zyr0aoQD6
PF86QTxGFflm0c6HFqJH98oj9ZO7m8EW9jfC7fiUvrEcnr3aoHWrUetK2y+AvV30fZyT4x2QeAD9
8f/iUtSjNH8Nxar8zQ767FJgg1uXYDTbB7MMe9HR4kOiaY6XsSq/8iX87DuAb8gTS+Aia/9JRT9H
ouVcm9h+u1jBBcEeaCbY6eGKtbGi+Zcl50wSh1eu+pPPkm6W6dKtJq6P/3h5q5VEFUwReBx8nWmx
JRkZd6hoZyJ2JrH/3buaEwRNKMd0XYMe1El7JprgQ87toPyC/o2fmAESr6Vv9mYCG8VIu+z3epFs
ptCdcKgBeCLllqTZl28tiGSauypXPgF21q7V5u7CZYd95Q758Vnlb8aGx5VY3ZkTvLxKHXdaBcjP
8mM108Uw4n4vibe9ksotgavVzivX46/84WFlbVEY+9bvixHbyYqbpa7LOQzkTKfoePlJPBWdVxgm
WFCjm9xiU5QyCvx2jqpjO9ULeUkjUCDiu4152DhOldwRUucidqH7nMFHVPlDiZ2v8AELB6k3ZmDR
ynaijNDzJQAenwxPVO11sQnmKvsUB+W8j2I5fm3zuLwOe6jBO7rV7NxATMd+R8hqTyi8Ayt4a6d1
fEVaR/MecAhli2ab+U1ZNS44JkiY7+pkmhCA6WEfbhK96b8QeoNTeajCLN6MUowfAzh74PIDWkYc
qZP6nEOa/slsqmny+Orzx7bv68eUb5tg7za4AgAHG2DAjYtOrun0ehPXWpF7KeDfiIfJgOSEFbv8
aJVmB9/Jzqz1QwzmG0uLIZ+bKsuw7aSwljczhuQrU2sm8DZabyMDSRdITZBHiHXtU2KKwFdPX0RX
2yuHR+UfVNXRHJ76SjxwWBj+yNJ5Dr00G40QAoUEXEfq0fQxGBrc323lwAGp1QLjaxiL7o+IUIxq
14EEAwJSkgmxS2PyQDBtz0uKJ9EmDWuYZCc3vCgWpKnJ8k/L3Gp3VQoh1y9rqDKbEXgWPrpmVpjm
spB/QklofcrJ4vtK5gi0jDmNwx4w/BjeZTO9Mk/UI2mRSqueKN26DhBLDEI5HpYCBW9eCzRguYb2
fUyhEmNyF7CCQ7DSfC5L25G5103gGZQsdPuCIX/QH3rldI+0CJHWAd5lzirruTh2opB4GRfHvXNp
o7v7mhSTc93IYKrnhhnhqiBXio+VUQWT1KQIzvkGwYRSfWK5nJc8LTYzsIJx/W75Rbsy1pioQPZX
vVN2qG20xmYIRjSeHxMKipXBycsDyQzRZ1EKF79nSVDhQi4XgtykLg6xhNvlkfkT3g5qEQ9cCC77
1Dbo1KdiueO+jiGgRNXwpS6J/9unJTAq6F1schvCb+prEL929kq18eNJgIecWSGEc5BEzLpfLiuE
8BkZODxB9Jhu7esCcCxbsLjslTZuKTuQ7esjHstgRVpmr43zfjzVUsy5zAoQoRCcTeH68vIEoNS1
yEvhA2aNIFaQo+c3kC18ZzYqL++I4SRSLaRA0ZDnt4177ZqlfQ1LFruj1Y8XlUHE1q/3jx+3Kh5n
yH9rlUIlZp1sVZ2WO6OWG2ugK6cLpqPpjebUAFDJCLj99aV+6Puxd1B2rW/eZQJsn5YYblrK3rQ7
ItiY/x2mcsC9SeDPBVHC5Kmqqf0QWTZpO0waNkYTa1sOICXgFBv9lgoiz4Z9cT44ZrH79Qv7sUhg
dGx9O/7qlEBi3Rue1SNxpsbWSMAwQPvqLhh2uGhsVYV/mZHlJiBI6gkO1fjKzfhjl8cgIlly5mbN
YhJ+uskReATGlkw/PycJBgQTCz5twOpQrImeKlCo7oGWbpSWYo4FyXTIIBrmm0CP2/cMhPO3v/4U
pHUyCqGnQTMSUZPFLk8P+PR8bjTTpElyIqkghv5oRhkiciIQiBCrJakMoAznGEOsDac4DBOOIySM
kIoQUFEdQ+7hz8NMz9Rzl8I+TKkBrCvPopSHCk69vmUOp3VeYKVNdeDIzFpXEDl1DCsHqFBj1FAM
K+ChT2mv62dCpUxoC6MemAi3BoOnJAqxHgQlE48+MdhGA8Ei6Y2zpf6IrLBQ3gomamEckpnKw9TH
V5kQgCSInyFfChG9TtRjrqlPFQCrarNGl8N8UbBpN7bVjI8OcRT4bsxuLrzKHMODwfcADVFmnSfH
sMRGXefOzC+To/CpDol6htLY684xI/WPfS3WGAFPnj0ZwJ93MrbFNQG57aNaxqXbGYusr3vWXcwy
aLLCnZnM+sI8STUPrU0rgYyiKTfORkdoi99Z+iWIT1XcDKwp8HEn5HKoyvTsCZys9KKJKfe+mwoa
XlHVgg+uNccESEesRehNhN5anuzr7maCcv85KZ1C27MvZvmXfJj17iEmqonMPjeyxFk9l2SkhDNj
VTAfld2DoAnaA9zc+oroNjVc1HbiYnEiLgWBbDaV5iEZu7rZz1GX4lG2hsYgSxPFhBaZsvb7xtGD
zUTIHvrmnsxor8za6DomzFJtqi4ZH/RwguykIgYOfJuhIlSzbzA0EGZj1L7QA13sGlh3n6IgGG/Z
qMNPjFkB3CxpbH2k6FW4mtxixo5uatVbRAtslEWkt+84T/Y0r6B4ovAvSQM6kPQY469ox4FeXZ7S
KSDoBdtB2mrmdqyj7qFt1br0TzP5VnPpYJ8qchv6yGgj2m0yEN5xXGI0sGXfE8QG82/baVOPkQE4
NlLiloTdTWQO9jXhlo4gkS7JwUnDUBxXaE37RNXQrvwllySPskE075NFaGP/zOKc1JRSy7fBOFqU
d8DUv4yzW0ZnlVn1o5cDTEP4odIM3nnPdH5fZ5EFf6pBu6ATyCIu3GK9DgHX7VkxmdDSSI8XM0t5
q/ZV0MXRplvGofe5CafqYmoD/TEyCm5AOuTaRzVCrdoUbt6ijV5aKz0rzTR6G1oTVrvcdRDtBu6k
+7aRybdLMat3PTFZeGx76Nek8zBM8GcYkaCfphiBCKdWDT/KrM81t1QxvR81Gom+JJX7LeGaghQ5
lzsNyJqJZL6Z1somdN5qJTqXTd+mbuHrJG6SZl61+mPfgqcjqkrWR3I8ki+W3Wq3Yauj362yePho
qKjRvdHO9Hdp7WoPA8TweK0qtdu8kyMWZ9o09zzqAZZQNWTvUJmpt4Nw+wfLSNKv46CGyyasEpTi
bYXQLTfb5VG4Vfgx62xb2/R6Tz5HknbmhEEognfKc9bn27kYS0zZteFQP1dTPXscrDtMK2olLAXB
bFsbUnQypPkMmrbCJI7cF0FmxDyW5F5kFNWZR6heme/JZJbvIZamtpelNQSdYcSt2VthIg6aVkPm
hKOXMolyYucTKXHhSKxJl07nJAqaSLY5Wd4QQzu+nYhfQTunCucx7UMoD3VtSB/M4ATLO1rCS2OA
arYxUtuA5JGNDjT2sYVNZqS5DXGEXDELKn7eRN5YjqI4hESpx4eqhysLryiPr3KiJnAPkO5E68/J
HGMLtXLJ/cJQwW1VleWTQWSCIgbUjJF6i6H9LDWN9cwJE+16YJUMaekXPS4nPlgAgk3yLdOCQN+x
0+AVSJ5KgP0LDU4vFgRUwt+XGVtKUzD4nqp5X8Y6GbyjnjK+Ch3G99e22RUIEYifmvfkY4Vf5QxU
/AzKgvYH33SDA1pIMHd1NFJmW2GmBi8ajBi4kGO4b3vOCJuqDhPgH05Ca4BcPYUTJ+3V4xCA0PfC
vsw+x8aio/vX7BRMX1jf1jqDBt/oi+KinuNFelWwIJxse3MKoN6ZJHboZqeBHJAFAc2NU04fQyXA
Zwjq5reBUS8fm0gLBrjfyI023QBt3ufL7C8msy6ZMdkWvdqu1GYMccwZRhtA/ZpER3UGj9h4mzdd
1ZxFhVTYgeDe4jIM4hE2S6ZhnZ5y0VffO4T/Gbb/g5L8WbX0g653/2H58L9ghMfV84H7tz/0feIu
V6aQomn6XZ9Ip/iviTs/oZ1AwYuiStn0Vell/KVYN95Y6Hodl97U2nldK8A/oULI3AWhUSCH6LHQ
amFCeaLj/ZWuV550N1ZV5VpvU+HzCtcu38sKt2g7ZQeoYhlWZJALes0urij0Ni6CokDaE0MzWWRe
WGGiFgAlWLqOtrKaswad4USfrpZQKamsLttBpOcWa+28M0buawQIS7vppym5buWM2CkqQu75KdBK
H2VKTgDEpGnXrd6mhyDTptSbi9hK9kUL5zRA4otLS/QhYJoCTmI2L235vbr/z037DybDv7ppD82H
+sXtuv7699vVdN5w4GNKzb1nrpo/7rzvAhHpvEE2piCfkTLDGZX7+K+7FVi8wwyU48r3H3IT/YXA
ct/oFtoRUgFNwLlMpn7nblXYMV50zlHRKbQpjkSJLtZm3MntahMokAWDTlEbaTQimpWbGxZEtnuQ
MQ9REGdnQUnH2g/t2qSknJoxOrMWziSPzL04x+pTZEW3tlHnsJYZDXaYI4qm2tMXhMgbtmWFKa8l
We8q73Q32dnFHIZ7fWyncLem16hjVFi5fVRLKyMM4OSGIyevc3O+g0NNULVFMQeqsUg188mcs7bN
0FWF6FtRmxvkBmWR8U6fCIrxSs4zsF0ajW0xUGMWXPYhyKlt4wokbiHlJYyvPtPJCk3b5MZpWnp0
TVwXSB47YuC2YdX082OU80vQSxfQebDJGf5Dye3YTYkp+4oeV4JAkaov94M+d1Rmw5BW9aXV22Z6
W3fVZD6KAIDxdq7rrsP0W8alRlUnzBHLZBhEmPcrZZteIgoLlGdPdrk/9nZo72mtGQ+xZFOBy2cX
Man1aX+lLTR4tkGfQkGmco4cXnM0X7fZ/JilVok5Ny2SD041DddGknDSL6CdFxtysyVDVfIrPpPA
oZ1nrYnuP1k4ZHqGHCxsfiSGx35dlANND2UPWIGt2Ih2ba1QpIWEA1YYJZfSBOARkYRCLVTVj2Zt
ZAu2gdK9JOtYAKNK0rTbUoz24dcst3vx0FW60+5k51SON/cZ43vo7Ixrg6GNe2+obYDgRLgPl2Mo
zXRndWYzk/iXcjuFYQ/wKHVJ/dqYRSixDreNjr0yJKLwYHVF+NiEEyFFFT36fBtKgSiyCgaSRzWt
De4im3KHCFBHDVvHzZzPQUqbhGTtqsCrWcouooYQxV2UIFQmE1IGXyZnnp/yOQDkXvdah7uexKba
a/LJICUYiSQUNmsNsKp7CEq6Dioua/R8HxSOao6uZk/2ngxvbjHRDxy7ZiLecI+mDhdgfjnuYjVF
i0/ScAj+YSIzhhCuapnIHyF0eaNz8G52Y5E5dzPJ4Zdyqqrad+mezh4zUPyOPa0bWCRjSzK6yKOM
knZO1GYJ6vpd3+QOnvOCTMENXGwEg+CA624/2Z2D9dMMdVJcxkDYlzOb4OyD3m3yQ5UP1QdBeyLx
JIEuX52Yo6GPZAAQbL60wR8g3WkFOZMEfh1ZPbJr8POalw3deJUkjQuEwiB8eNOSxHcJctyxbmNO
JlhXo87CouokRPMRp+oA2xBzAkMN2v0HhMV9xC44jfaagsBYKG1Ve69rWYPXM0DL7mcdN9luEIjT
gMqyelyORGkNSFKCGKFuRTaNh9LXfHQTW7Rb6QRYwOjf1TSMSaqXu6bVnNTvx3n6RExYFPpRY42I
OCezuynivvuYGrn7uTJr8LO6PoyXNbcCaqQxVfGm0kIDOOewQEFPVIBzPxVzhCq/mt8R/sxJI9Ri
krXmSKmbTI8YGI4qsGn9LzRYNrpFf2CTZskIvQM5iXEoeGeVp5qE9DErR2azy7RRN3dJwivYuKQF
QdSJuuUqphUG4moVi3I+Av8PPzCcCt8Sa2bMbKomP8uJ3QZ9J03nk5nVHVNDo6/I9Q2GLCEJLBwx
plVtzgcfugXHOlYPQM4lScKZJLRuF2uwssNIiY9Eipa0xEdTviXxBtuas/TifB4tEIdkAbV3ZmBr
dMVZdEB4JchyfQnGuPQqXQiBWN0x7jIRw+rLnO6OimOgnS7jsdknE+claNZ2ABzWNJazPkhsjOd6
Vg8eFZ1jeNbSZ8RpmXnw1hJhSVw1nxroqlQaRNvIEolI1pncc5Ju/UE4FPw1EVpb+lLXBTtVLNBj
GEFE4FocPVZzLA82mLBoEckVrSA4xnZFzHan36Yc4K4jGxhUWqH9yML0bqL/mSV1DQy5uMvMNr6e
cwaxjnZOmsk97aJ1RwDbM1c3wUgYR0zrwlPOcCNna1vo9VGlVsMcIaxIx2b9L8/ySFbgEhSYsqqu
bwOrPJqNfojCJUb2S6zjRrZP7HEAwjIwXeRSPaYzQFssJVudF6F0cg6avv8c6tMew8QT2qRDEEc2
6UtQksJAXRtBsE9d6+O4jA92pymvGWa+kUBUZ7T8eWSN9HKpk2DHkW4fL8nHUqWPrZ33ntZ3x5o0
5i+VMe1mFpPLzna040TULdQpPU/eEkiLvysaAN4NbXhQY/RAqOVHIyXnarPMTkQ+fKLLjPxk7vcN
wP36LGrkFU1D0uGQ2xOVd862xypHu33IQ3Et5gE4YpyrYGOsx1CTyGSfsZZz6xZKnEFaVuwrRBNP
lv6BkBcKVbtM4f+W9Y70x/NgLI8dBjNPQmQwW0zKcX6bdSnk9JlZzdhY6ee+sS5TLU/OlxBFtY1C
Ff70RARumcJOma6SPu7xoZVILHKg4SRwPyIALS752pkh2qW6CNJWeBFr0d4pQqjQtYOyXzdvI8Ko
94OFi2Hvps1eFJp9ppnpY51nsKhsdt4448SZJv25wOvWIE45q830kjhn874dhhqzdG7cGj3Y7tGS
t1PDKZLWf/HeEg3XzmvnJtDYThZFtFiB5pIlEm4cE02YZC5xJ75VFN09rYniq2XjujCd0thjdJgJ
PdHVJQ2x8hol/WdBHOKB2SB2wYJ1Z9ZSQtgt0br0LOsvwNCvW4FBY1uYZn6mEwd+r6ox26STDgih
ZQY0u318k4TTEPJQoeQpayQUVZSjfiF3C+57PN6kZCn6Mooemom0n6rTbg1KVQ/HGeDPuPoj6BGX
ZmP4Kcu69+RRUtIoZZn3WqiXDwqX1y6oU/nZNoLHhHHsY5bDOMcnQP2yCE4h47AZTQIsjXzcy8El
WDTK0rOwku8zSgmI6ebnXgNKYwNTF7raxm6o3dtJxq43ZMq3ZqcnKD64qISeHqYOWBNKmrMgLi/S
erSu1uRCT8jpks42TzNaFNBXqZSHznQPWqraDd2k25LQxsOsVUBLWkDUI2Gw6E2yGxI3xWeyhe6C
cXk7ExQb99pwq2nj/CDQ170Pu9pgVhhZa8hObNUL0wRVVGJfl2ZbHJJSJ2l1y4IqDDqOURF8JCW1
0m/QoQ7ppTB6UpY9hwaT9ZUu90KihcDUJX36waSs5b3ZtndNh4DpKPJmHKRnRuQNfQ0QqGX2Jg0A
YW9tSoWlIneYGJfiqm6cyM2B4dmDzfaaam35aWDUWMXbspsN5DjUBLJIr6yFbmGwYbyd50cs8P2a
SSZyg9ao44x5eptEsqvvZUyS9juLXFCbXlhOHSWPal6GONlHeVQa5kOTa4aobhyV61MKHyjWi+IG
k13mtDcD+Og0+RDUTVjnfhsMwVfdjew435C0xkui5T2+N8MEggeq18UTk6Ip7QymWvV5lbpL3JFy
WSdYeqcqZ2QjVwNm8atGSzT5SK5x9VZKUenbQkSG/gfhGqb2pxjtP6daTrUcB/+18YFEw88fXrpL
1z/wZxvGfbMaFPiwXblaGAxOjn+ea803LgdN08ahtU651mncXwdbifMUlc86msWaLVeOwT8PtvwD
jAZMxviFVcP1G22Y74bNZ7rzdfiJcJDrc4hB1HuqQaM97Xat6NFr04A8s0Te08pn7r8168a1zzgl
MmwaCVM4mG1KnpRm535maXNDNWl25yE2vENryKcxF/VhjJ3pVtTdu76MfVlp4xXpjPOjltvyQaDo
LTx6L+O+kgmExkVfLiZhkGreVt0NcikgZxa5wEc5Gi6crolVeSs0lTc7t6JkPcLW7MTu/7B3Zrtx
I22avpVGn7PALbgcTAOTm1K7ZC22dUKoLItkkME9uF39PJTr77FSVdKojxozAxQKgm1lJMlgxBfv
9y5BBnKK0ZlHcMHaY30/Z7GnA7AOvCKNVgjco+xnLgg8foyC1kUl7rQuTJEwTgJjRY7qRNEzRnZL
w00qwn43pACN42ry3RYvJbMgfQTf69Oh7jGbr3xI5XM1IQBVksXJiQRolNkohVNsHLNwNsNwHJSF
jWVZmKWIu+finD2d3N9kdFK9LbIUus66IizRu0jbMsEWl70O+0BNkfUFrVWFKxhyXswboik9brsR
x9thTi0oLXNCoY8Vrp/Gx41ThbdOS6bWQEy417pgv2R3nooM0MuwDPW9VjTlztCksL7VI3ZGcTv3
l2M7ZGs5dfQTTWVhdIxcVF/kYcXnDqSXrRwBHfnRIVyDa0jHOr81valQQA0vS99syVjFOxaeSIYr
VFcKT56xj/pkq7JAhpvGHqM7q4kTcUzqXdTKNfoLzzgJs7CdK5APIll35Kf7P2IvM+11CUfZPzX7
gNLFZhJ1awlLZtwSCAQNBa8C8rfJcae56gLSlzvRSr2rsAExSTL1ZvVIcLCFOSjZV8j663xyfhY5
4ccEhap4PQ+ThTdOKpSxHrJF61+lIucTjflHB21xIvN+tvCpjlzz+ziINN4qP0vNG7vJMRYDcYju
u6CPH3N3xnFg6omHWgmy2zlS0GG+0fEgSPgOppzIrdEvzbVpQYpaJ6ak0VZWpT6l5cJ2bWjtXwq3
yhfUwHEu29gvUJkYgj6ZRa4sGupEpcfRELjPsNuUtyIfODilUVPiil6iOFy7ZZVRlxiuvwR528RO
1H64z518lqskG+YvavYN/G7ZqzA7HN3wPDMDiSx2zovjDHC+JooZmcYqL+fptqFdVK/TIdN/BilN
T6Ae139K/FaHWCeP5rdm7qY7pypt3GdATjGs1BKBYURzPlrTASDIxC56szzXU+KER6IsDVp5SVQU
pzF2Ix2dqLL+qaOpjra9qyQOUrDcDc5EcVfsBZLDc7eP22MZBPmpZaCu3xmVJqCstN0eKygir82z
ODA7PHKaAmcneyJ3j9y5prG3rhtRj7W9IwKymkKDfZLIGSuz1b3RiJkgFb9nts1gIrdmR4yPpwP3
wjOLNltT/ae7tCiGhQHGQQIjsKTB6ovEFf96ruiK7ehmV/d+E7c/dUgi4o59f/yWNir7EpSUK6IZ
HWuPcNhXq6Tsx3gT8EE+fDgfc7WGcJlemAlpFpMFjENAXySbIxFBktzN0dhmO8c+Y9fmyEfMUoO+
KNhNLRQzs/fd+BeN4/9vxP8OAvzeRnyqh8e0ewUwL7/wnwAznFtmxxIr+gtG/rUPux6NEofIUWSE
BKkxmf/3Pmz+YfErELTYfv7avP+1Dwd/LCRescTIOUGIk89n9mFUH68BZmiiSE3AqU30RQibwwPW
05T52lWNXW0sIF/6HeCGQIDIoFwcrTntlPC/Sjg2IEwFQUKN9oZxZVRmTQZx1Ji4jI8xBOkizkrM
yLoywkgxTQhKIKQiJQUoqnGGI2IxWqmU9jAsiAS1B4BLDPybQWDd2G3RFntGGn80sSTri4QmA5pw
pmnZIvYeT0ozmTmZ0aO8Js0i/kL3txo2c27zioHR9DMhehr+RG7lnFyryqKHbdIPXTuApnR5fWh4
IAcjTnBVY54TZ+8F+6LNkzMYCC60U9cGiHJHN71SNpmBx4M9+5hdYzRAs5HcVOwnC+jEGQmJl+bc
XcxdFlxQ0ZNHF8ae4AIbV15LttHvgJ+CIzXirB47FsfGMYaPTcYwukfAQd9UAEXdF13kCpDWBUbn
PfWupqw28KPwEFY8hVoaYpvHBb7yCb4X4iSwiFba5V7jtVuKe3IWpjLFStOPlvSvZGqqi9iYSgz2
enSrbAnIvy50n8zB2kNoyDpkhftiJgfoCJTaSa6LJCSG1YydDnZF2kVXXVM7+AM6qjtxYj8o9tIh
amas68L904shO61cq7OfC5BE1uxQXgFZeSAb3GWYyal3E1lWfkZCUA/ePc4Tf9o3GCVUgVPsknms
fiRZN6/IPPPdbyK2h30eNS8rbXUhnOnR9SCd0W+HPOt0UN2EexLlTf7Vz2h/rCmqIGEuMVPgpabY
amkPqyh1KRHp0KRbC4VGl4ecFjXVTs/OAal+HfoDPWaEXGkIK3NsPhCkHaoaeHXA2enJ8ANFMWfC
161Et0xCpshMbEOcprsFeTyCr1OAG5Kbh/EfGDeUGKq8Ve24vUWGkYl1dlF4ezE41WkhS/+68kt3
NQcVAZ2FVdxNy50D0vxIZ+DSrPpdgfHru5LnQqsSyZ5lH7D/oXJFZpZnWJSaNWmsUsLEvorSNgh4
0jIjRi/0BlyfwR6afWW3D7RXzPHUqews3Do1cUdZk+PvH7bu3KxIeB2evc6Ln8NR0O8nt21vhJl7
YycZm4tUDaWQL2V5mtgQEoqkePaIb3UGv7woeRF3BU0cjFpbnW1iCIE/w0kQ2lbN3YMCoq9pXxQI
6ssIGuW6TazoXgnD+DmR4Hldu0F+oWC/+8QGOtVCQ+Ij1nmTxHwxlElHWmW9uUo4QKgPdEEvaqrf
Ti0vt5Ht1SeJGXY8rlWvH7m0Rr8fEltvJOyrL6Vq+m+69mCHp+Qbxnl3LMw4WxdNMm1rUOUdrgP+
Y27q9so3BuvY69PuLgJa22R5P5FzaCQ7v+6y3QQt+gMi//JVDr4qxF7a76zsDvreZUb8RuUM+yKp
YM9i3NrY+isoKxC+rOZdqU37CKAPh2T2Jh68PXxkZfJ3bwbNUaQD7HhQOsOD2xSGSGLV1DLbRuEd
IxkP9hZdiQ1dg+o2MHrrwlE23fe0VTv63LjalmW/nsNyB+49b80s/IlQ2zhzJ3K5AKXtk5Fs3w/0
G28MV1D4sMNycxB4obE4zLcKZDGq0iN2JQ8k20lD8LCO2+im0pq9A9o7rpsBDT1gVm1vcsJMt1Hv
zHSvsm9h3A77PvXcb8jk6CnUtnHRREa7tYJe7b00mPajn+ujGKozrL0oiVcvFcaniq13fRxeWWr9
oy/EMt6P/14OilCv3yu2ztKfP5LuJ0SNnwfWWsvv/aq58G9AKkhHH6cSHy2QB8/5V9FFLDuOWxam
S2w0yFsc6p2/wA8Xa0SEpFjPQU1ZIBPW87+KLv4KVH/Rg7FyeiaOcJ8pusTBYmxCPvFME50SM5fX
Ayjl1aupzYEdYtn9KmDDjfam9nTu3Eswdhzzo07vYpE7F4loiNRwa3xgkTbhCsTWYJrauwUfJdeD
1N3zuWzdIwSqBE3Hfxpu+i1QMW6tQrlr5YnLEE7mJiNxTwLO91jtGmnWfM28IYTTH9jHWeUj/5LV
hAlCQ+RmBSCEUz96VRyvVfmckKe+ccu+3Ywqj9apoWcwFcw4CMn0OXOz1HtIqFdUBcWOs5V7OdUt
EV29ajcYE10ZBvtvYA4oMiwOpo4j06OuKJJdSBbyUVRL/wv8RvfXwvepN+P/SS86B7Tun9HCs59/
PhavvUqt5Tf+ggs9aDDM078gQvFy/oBXxxLugfn9BhG6fyzlDq6jMEQESdAcdP56SxyHtwQSDbsO
J54X37pPQISH9ryLv8ByJsFPyuP8FGJp9/o1abo+KGOVWevRS7tmK/sMG/bQwVFK+UF2bhpA4j5T
+7vyUYwZPmTaDcmrxoMfNB7GvTIun7RMLZy2qzy/S7sh+hPAm5jChiXiKor8zF0XhREhOS1U8RAv
bV07b8ZyZWZGdobtSlbs4kbNtIBaSwPKGPMIZtaQDM9nSnirsWcNFTzdaHjO61DcFXkob2VfZLdR
0dOPK2bDvyn9wc3oqLvVmVJ6uMXVK70wej11WEmlCLcaq/N2lLvQKGGuEBRhjCYiNTE13zowEFiU
ISDmxhM6vkjaGb8j32u9O91jpLRpjKIYj+ZKk65s9SMydXecCgCzHP0YYpmKinwasu9xWj3lQ5PJ
5fSw5RnSIarpdpMloEz6HG4dUrvY8WA+gEA55743ll+dxLrIRSGSreFKC2/4KJt2AXGgdE10B3M6
KQniCjri0KLcpo40yXa3Vq6YesyxR9M8qfK+cIAhFA58uYkNZUHpE3Jis+gVFm3tGCsnCXJnbcWF
7Db8af1YuEZdrmOAGvynrXy46eGjXrStWAKPaS1wcRMdtbwMZbZ2OwyCcYayzOjIbwfxJYW++xAE
kQqP4C26I+KqWQIShcWwVTniRSpxb7yUGvRv7Vt43QBFopHbCDfXX93Iwz7MHgbnezQOIeE5gVca
UN5Vvdd0DX/kZZ8dmZziSAgIrexZISJ/ShO61iczlCVrnRWG95PbRUvFnI1Jrd0qAzP2J3XMedAo
cFXR6k+I8OhqPBPGz9YdobTgEhjTGmpSN5Eb6YWwNWDiNtdpO+On10WpI6jeg+jWdOb6uXRKgFiY
9h3hYiJrb13oyje5n0vydiSNItRyVX3SzCL4NsIcIAer1Waz/3wV8o+1xe+lxX+8W6v8d6xCQmqG
f15NrzGObl4hPsu//7WWCvsPFkeqS5CVwHqpFv5aV3H2pCRhkYTR6oqAf/Gf1QfOniDMtGxswCB8
9JaGyL8gH5eixUTYvFBgFwzpU5APQ7w6F1D2LCOztHN8YRyW9t/PBehjOYlUUYueo3LPLV/Jk9S0
r3+7GVe/jhn/RiL6VZkWXfs//v3NIDgYLs5RGLWAyODU8XoQXbIMB8JpNkMOfCEaS+xrzD6O3x+F
reb1pTCKt5T/dKQ46ATcst8vRQatUfKGN5uujsxTdolbaqZ4l/ZGvgOcsX5Ndqbp33sCLx/3+4mK
Rwexc3GFWVSTwfKEfh8uGmMDc8Cx2eA5/aj9lrNrE1YIWEiBx0oFD3trSk/ev8Rlj3s7JmJDRGjC
f6FM/z5m2S0NaYes9Cjv8zNZx+FxR+7y1u6cfjP3ZIbSwgfidqdjKdrpg/PuQaHqLFe8uL9iUYPw
EIuW11fcT9BMVM7oYe1g0j9AROwrxGNJ0MUfXOjboRZ5u2tDzUTozux5PVQaRzrvW1gDMbvTujRj
bF7CtlmLbpp+FYj/+ByxVnhzV7FvopZnCsKiQwD7ejBK2Aj9b1BscuigwxpzCnWS2n58A73SK7ZG
VDQPAXsVSUW1g1BlCgZ9nAutHvI6cmCfJNS0MpfivJ766J5KJiHgANXzM211Z4V+1/821gRIu9WI
XwnwhLSxaU4RcpHOUkYKU0xIVd+mOY+/urS0Hgxys28jrCcdPDNnTUhN1C2GhbBCCcOMEltsE3cc
yl0Q04dHymyeJYHAiMabo+5MDZFXrFxd03KxpDHf4+tr/YjmRrvbPkzzlj+16TViixM+j2Uakh1X
txOVQI1H1irBe+jUl/jdVn0YnIfSiR8j3YT3XWtHz34Z9/la51XxhE9ObR0PshXWBsdFdce2N+f4
vRYLL4vTQcp2czuJyb1LmhK4roi80V13/hJzHVuY68rAmn5AQMI2RwnsgPalo+RF6g3IeZX0oeHh
eIpzfOwZsd6IoE/wxY3ECN9upJtZzFCVNwIOPxEiUJJBf3ozfWz9WZubyEtoXYrBM051GHCyKqpu
+lEREv7TxL/4vEePrY84eCXfTCHTW3NIW7qQjfBuZyRSeqNxPH6CVEOFgHDAPB+kQfaunEjz9s0Y
YWBKJ3mek+QS3Y95oirb1TTWDCNfNU0Aeo5NET1EIuUND0M5rE76SVMkTqUliMeiBaiFY+xhKnkX
ltO2iKxCGT6FKm+vU9NM8TuxEwkxL2/qcyOZodDFEGSIO6xmeR9RydGUq7ooBMkBY1q1El/Eqspc
b6XqUZxyLoRGiAsDHcupqMZLu+19AnMsFxQlje15n3guaRZRTVYO+Hy27zAHe5qUhHQ1ToSVr7WV
Lznwgzc+Q0sp7/NBTo8tONdXw2zmEvhyhj/KmtzC+bUq71uAFdi06puyh1Pp9/ZXn3Ph2oF+qnZp
2REPjN0e/GQkajronC+NWbUo5+f+uetaWoGD1bqQ2wvz2tZWW5y9v3wiDjlcPxd5OdswznUoPg75
85We4RS7U7uZahDkFjX3RN5ceFfE9goIfMvxYdUKbocmh724qeofg3NKg2xdhxciPBvV5SCRZDrn
1F1EbOW2sRvb/OjlW37qxPp/ZxVlm6zj/1xF3Tzqp/Tf/mfz+Odr/86XX/urmBJ/cARFLuT8ZfnP
DvmfPBZKGcs3AWL/xXD5F4/F/mMRCqHgpt3hE3NBa+2vYsryoLgsEndMD02TdIHPIDkYQr2eX9BE
KNpwtsGhEF0TuqLXO0k8YcKP5YeBiyROxEdRHKufqRvCncCkVpxgs4BKoAFLX9uGbeLB73TT/TxP
yjruWV1CiKkqf26UNd3EVP/OznY7uaeZJckXmDGgMMyEjDF/QMcGtY4EUOhY61ZOdYmlchM/iSKu
jymE7gqEtGvkxsUpjMqOUFsnar6mklfdLlLjKaKk+eJXhbUbxCjXrm19Ry8h17PqkFcEesj3SV04
7XHVZPHjiL3f98XLeZXgPfGFRRsRBmVPdpzFLsRsXg2+dwg7D/vsZt3AEXim1w7DIG/6YVPrwr0S
0SKNNLDoriJnuAahpjGPGtNH+BmV/VHr9nqxO0/co6ntMB9Pxg68CiKLIsCrVrN7GrW0x0+yLEfh
GCSNvCEHxu6PnGGcqo2P/Lg7TzKSGUqntc+lgcpqlRa++GZ2fjpixasb4kYjmZ/6+H38jBIvP0LL
D0c5CRIO8rld53cj2miWBytMnBslY2jae/QcUfYjq8uMbUb1mc7VPSfVKaSzNETKq4+CYIZb2lP6
xaSkIgiwEmi0va775yEZ6RVh7G4GVQv5XSgdWcZPKywNfWXXAqpRyAOLbeL00kiXjYHhVRNU5vmo
RJCpdTzLNL4AbMvLhHRxBCLQB2LbA5RGZmwVoXUOkYE2E9YEDdJK7UbEyRWmfhrYRfnCzKBzapO2
OR5qHXrrXqB6Pwvm1sbPxOt74j6t0fsaiSA2Vq0X1P2mnhFwUOAF4SNm7rO1KkUWnvpNL7qzCrb3
TARdUzTkByWdMvGI0THJpDCX11o7dn7eubnbf/Fc1TO1cCZ3vwtBDwTTPOTfJXbI4dcwzILbgKLo
wqtkoncmivlrMIag/0LJUojjIaqa9n4wAu8+mkP5lJiF417WZV89jFNWpEdwTsZVMaZ5vK45MBMv
VypxFbArZmuN/wLUC1ROBOUOfjYd9Ww3aj34xfDDg5GMSQ5dZQQWuY90uE5i7Asqu0tOIT7Pw5rG
MFt0J4w2PMmHbAZ3EVR3CYaIp7M9QE+nv1XmK39M7XTbFAZtP6OAvh4kYC77vsIOf+ZAGO4ccKjr
Smn7TojJJjk3rafv6HwZu8dwmtTjTGe7fsAzT2RBZ53QMZjAicZA02Pvnds6xRVxvQhy7+RCmt/W
5ZQcNyW+MbgyVjH2u/EAKjzH9TA/msHQIKFykHytEn+KMUGQWd3uYbYnpAbmS8VZxF11CT/NrDfj
bGTzLa2hBMOAibm4Gqzaci+RUWnSNyfHf2rGIifTFpQmBgZpqlsNktYdVxBPEKBplZBVCzGMBODM
63epZdNPBGsJ1bZrSvT3FVL0xypT7r60huTS963e3anCyL5H2pFTuypC12jXg2XzUCJoB6eoaHj9
pZ+6P2evcq4qe7RPQpqk8aqMa/nsB6Opd0NeImzqQnsivHpOzHRDiy8tTybqkM0Um423GSHV75Wp
IQpPZVzcB8Zkf0MnRu3WzUH5FVs88X3EzcJchY2XEutVTEO9qkREjtbg+1kPaSuFUMRvxwm4u+ck
6yJFAzXVro4psKpoM8dxfTlrL/xqsLBihxTyDu2SzlXHpV+F6S6orQ7fDagPcISHMERyLusZt47R
7Qu1q1WHssZOi7xYT5ERO7vORahS9N0cp6doamL/2K7DEjWR8dLibg17MQPukXUk5ZGjsV9E2WEo
Ee26viEA04iU2cMxXBhoFhQxb24GfPXN3jurSk/CiYwhaFpqBTFveFAcIrepXTteuta2iR6n3yhZ
ovwXqzqejKi68gfbyVwiRtEq9Sgjhpp72vKSDLPrXUBgywsLqK8wmR01fm5ltTJcIzHgrluaVF6H
SlptxhdmY/HCcqwdUTcZZ1SjhqbHtmidoRUZbXObaovP3SZxb3K8meBlr1h20CHRxvAnucozFARH
GHbMKGfMRkd+v4njeNR6qxPfGU6VSCAwr1In80Yse9w5gqNQuaGqt7K1jB8icRRRk0M81meu5IGC
l1oPYgCjuJl8A0dOEegJBWXQFDdpHfr4qiUaKHhQYsJLJVJdcy2BovVZhIf3sJcinKe9wAb3GWi0
vTVGBPfbjt57zBes1E+Y1znB8ZaHKwsaMiwRSme0H6o8SeZbYxhUAW7s45fRG3YmjhRnPLyNMiet
TmNQWViTowkjL67IVYHkz3GRR5ADxa8Do7W7o7rly8sV72DrbVoV9OJbr0QFKW5qvLm77DhAEr6r
YrDdSqqh3eFZoVJnPdTFTGSmZDl27ITi3JknT50lpo6PJ+RBA4kTGn4FJ+dezEeYQubuhUS4YV8h
+VcOoV5Nku3qsfC8a4leDk+FtLcf4tahk5RbcxWunSaQ7cUAfrkPhim47Lii8D4OdEnoNLsE1FUo
HTj7mz07VNZkBqEtOGKaxWVHm2haBYMpLs0CZ7f1rDtFiOOCmPxorSgmERL8/HteG7S5FJT4C9Eb
042oIrJdE5dls5mgmHN8s6XqSM60tf1gpU1SLYuOWz6Uvk6/5VaXErq6KABXk8RB5VgZcZ1eh1VS
3FgTCPa9IUd/yYPps9w+YeUIXRwuPEwS1zHWt89uyUXdl4Eqwm0pVU/qJhC4QE+jgzY6bXCjMI8k
Yo55F7QZLKUuwnRFrVPeiHRc57Vb4xPkmvIH6LhXbaF9IpNMmIvTVa/GJH7QyB8fpLewK2bp8UUl
lp0807wQhE1S8qbHk9O34jYuDFGplRKiUztqw0iv1KgxaumgTZzhmOzNXyw8tBGuTlBFtzOGChiD
hGFtP0DKh5mgJlFcoYv1HySG7/UW1qDtHOH4w1TBc6VqtmKAZIVbnupQnkAjokHiWCrtHzSee0RI
1m0udhPmRTg4wNsm/DLjvL0azHgKVrl08m8RcxsbH1JVxJETRjPZ40E1CUxCKrYCb/al8leoF7lE
p17OYqING/JnYmEluAlN7o66Kzm3xsH+WuQo7G14x7cBzCwiU2GJiG1XDw6J4l5PFd5hE3ttltTD
bTIBV6EPQxNW55inbKYsbL6ayGfIpU0w3tiAjfvGNkf0lF1mouqyS8sSSAt1VoT7OcVM5mQKEfAp
AJR0N0LmOIlaM3iMqrbo1+gdg4ca8GrYKCaNd2P0raJPG6E2xgZv0vDNKfA95Dr7SBuALRLVyDPC
k/Gu0j0xO5HpJ3uUHdWXmVd12jlTyxQlJAKWOZdwHNt9vu2j1LyOmllfNobVPvlJOpgECKXaXi+1
49qYDVMw6x23W5eFy3wxhoRZH8QoAdDVpmG4asMBpS2UkDn2V9gXxt4OsNM9nQGWTLWC4Zo8qUzh
ZQltGXdQPEcEO61SbXhc9473rTQyeVrizkF3GDI4WcJzSf7JkC3xNE09uSvHr8EsOurFZGW1OXFj
0FIb/4wOSnJuWJEFstcSrMSRW2GCV5Tav6JKDx+VysqdRB4kVp0DLWk1odXl9CDBvDBRSvvbZB58
vZ+7ZLry+oUZOMWu3MMdwv1ZJZEXbv2uGf/MTBmWxwpSLJxdw3DqXVhaPg09MWhUa6O21HaAXI+R
18jCvvrt9Hr1FvY+QGuhD1AVApWGLFdYkQYHp8GyYZfHCLlYj2PO8p7NIr7BYxCcMU9yZGdeAemP
SvXKSVEmzmzswwff4AB4X76BT1uMA7SFyYa9hEL+jhezWdYYQ7FQVjhpX7SGwqKxndrn96/zAAmn
RcpMsuzFQxhShHtoW5u51mgLa8b00g1ZEzJKpudRLK1EDj88G5wE/JEGQzf3v6CSf8Zul1v4GyD+
covx6SOUDOaE+Qa6nfPlGIRP31qMQKgbv25VtdZEekFzHkqDgEd8OjBiG7n/VHEsKFbtQdpJiGa4
pZVHGuX79+LtHXf95egf4HoS+N4hs66TZPTkLnFQ9EzdnYVj/L6Ipvj686M4tI6Wmw0D5XCUzIL8
7SecHhD8zMccjAgVc6PiA0rjAQjPzcXJFi9iYBPIjXCCX88eMQYcGyXNbdPj3M4CbtsBp5Z6upO4
QpQfPMu3d44AFkbEYhmWCB/1ejQnACHooqGgIAuZOpNwx60ZVX37wTtx0CbiqvABt126J4L+mbPY
zvz+TtCx0Gx3vJURPXm5I7CUejWaYNeYToUpsdOlH3Wmlo98PUvh8kJbgDuB4QTn3ddD4kETsrWi
M0Ec1D43qedciSTpT028Sm/NeVA/2G4IpIZPkH0wH988Qy6VLqLPxQqYioeG6aVnVqE3ueAIuMKy
Uo/CACpqlQahx0fr4f15aS3E0VdXSlsIhzLuKnz0pa/5+kptMvZUagXUNr3DttOFIxuDzKfpTmCT
Fa8Z30d0nYj7oA6i4kg0fnSR0hD/9v4XefOQ+R4su3gHkZXl20tn9feHjKuctB1D4FDW0fVZDcXM
EcJCFBuvTTywnJXA7OqjmfU366DHOg/XbFmQaAu+HjSNHDVnqDHpUglxr0rfii2yCUOBVq0w+/gI
m7sZd5+sCWN18f4Fv3nOAnEATUE0ftQ3b9Yd+JTLGThRmD740akpZlpQ+C62z3iBcIR5f7CDu0vE
h7CWRhmKRAJQnHD5+9/IpFPraZM8qwSngrY81brHQLgOvO95C52kCUAGPxjwYG1YBmTzYsGziT4O
xOGAVSg7aLZlui47HzxUin6Tf7yqvrksYkx8drEFDkZ/8Wa9IwMiqUIDvVCmKnxoCGKa3TYhj26w
5d4zx09unODUDLgMt1Cn8MM/mDCeQl/RLwaiTezYDzkH1q8jSxCIiYB7Cg6E0J8X9f2HdzBTGNRx
kYss2Wp4EtGVf/3waG80dHEqcuaN4SkCglmHpX7KbW/84KH9zUA4RyAo4T9WdvdgLUim1KrsRhIh
wmuxyvN4QjhHg0Xa2Wc700ufeGFR0sAlQYUoyNfXNJjDZKYcAmB8V4txFxeVU55uwuWn92/foTvt
cv8gTLC50zVFHXtIZsgjT8jWwWi6crgiq0LWDOA5dP25rMUsT6LZj6/xxYguZhyP5hXNvg7Z+Ii5
+VHv5l5+jrtD/pFp7tubDYfVgzxqmVg4e97BzS5gx1WyJf7HnjnWRWiwcTHQchsuP71/B/5uqMUq
jSMyW/Wbm53OeTIW5HevMaG98/Vw1yt9hy/O3eeHoXhl7yINAfL4wRXJVLpVQYrsurMkXV8rz4nu
C9AcdM1H9td/d0WQCxfVFTOVSfR6+qQaXXSfQXobWmx8knSOLgLKj3W6/PT+VR3sEcwefJRpQbFQ
hzbuqwdDAbDkWYNqicyQSO5Bm3m/x17PxypjjaG/EZ8Lo+h/vD/qwUnkZVTUKYvJHhMEOffrC4SA
aGBwiVULKxxBASZnzYtBaH0Zth3zNEmGr3PaQGoIaOdgpKg+qFf/5gb7zE9c0gLU5FSsr8fnsDwE
KJqW/b+v7CvfzO2HMl9qA+UpvtD7V/t2NC4Vcg6iOVJGCXA6GE3llQ6x5lzVzaL6NgC+ve7u/2At
eDsQrb4loY6IKHZBcfAwLTkEMUYfAJ3z+PIm0Dj7L70JsGdRmCxFcYBQ/uDudVU5pgvZc413f79J
eUb39ah72lb89NlbB6UJiQYtO3b2NyXMQGhl7FgVt66VJ8u7rcz05L/ybjMRFlYbxDhW7IVb/3sB
kQusoruaPmngJuUpeOuTctziVCbd0/vX86ZwgHEOAXnxiuS0xGno9UACm7xGdsAd0rXk3hVDv/n4
av5mEFSbqAGotclKPRyk89WEDXIQEUhRFDeuSNpn3ih39+lLCZZTPFQTlih0PK8vRQ3lko81YgKC
QeU1+0uBkY/+6GT5dkrjx4nTP8nhiE1pUb0ehfqWvKGki1Z2iSXgxuXa+iPE0ZTPIdK5+NOvKmNA
jISBSCkiFs757xMhmtoi8iegUrscMMiDf3JcT0AVOcy67fv37++uzMOIkXILyO7Ny+rUM1GFeLGg
e86icZOHaXmKWe58XJLb66/eH+zNlAAEQC+FsNpBVfLmxJcpGcKaCY2VjPAPM0BItmbC5PvkKFSN
LmQIFgbmgziMQTfmrOldhsEph+nWgrhuqin49I1jFG7aQnVkO2bPev2MdCV7w2uyaBVzdB722sQa
gbOy8r9QS7r1B6DDmyKc0SBxsAi9zIvDqnHUTht4cR3Rz8jSe8fB2QA9QP1lsrApj6QXf6D7evOk
GI+IAfgk7BTUdQcrhCllUNNSD1cvkLLhobwbw0DuP/2kGAejFGaDSSbewYKHd6NZyhr3tAS7yOnU
VCPHwQBz6ukvJdg/QmJvr4cEWfAn6jPQG9JpXz+tqZsh8qYDb5SqNQT+0e7KlQxU+FEY50vqwW9n
fWeZEktlhlAcdg3/fz1SGw8DcR28u+SMF6d9mI3naRTZfyrYCGdV6xCYOAxVeVmFNDsN13XyjRXj
LnhEapsMMBXBtI+EHGrVVQGP/9SccH2B34AjvNUpZLz+RMxK14sHbDMdeO1J3l74hIPcJ+EEdgDw
Od15bocyuY40jSi/hr9F49ZNUTRT4qy6WHD4TzKvjo+zlk7Dnv7l1zoaHHmicEz73opuTHb2csq6
G4cmugBTx9yO5g0CRIFpw90wV0F80XYKJTttQIe0MTzuNi2EhrNwtEi3Cci5xKemdIiD4MGEP+d+
9BRZgi7Z3HHjjfs5xjz/oktb60H6BuVO4Gtg0c/OsADYgSM5CBob6+F702LgNEqNeZ+OqWHbzCho
PH04j9++ncHLXkp3EbgViu7rZ46xVoXlDdsDLmfASU4+RhdFqKkhByO6sKZqPv7cZRGqxUELUtXi
SBDah9hy2Qw5EJEwoI1k7fMYKvcoL/qP6MaHLw2jsJCCcoKQLZq+g71VkrQ2C+geK/w1KMVTyqxZ
GOrm/Ws53IEYBY1hCALIQgAkdzBKlKe2bhMSIPrif7F3Jst1K1mW/ZWwnNQkEQbAATgwqMnte/Yi
xQmMaoi+c/T4+lygIqIk6qVkimFWWpi9SYgELy7gfvycvddui2Ncl0G5qFOfE0CGbvc3B42/+Eic
0HhBOXBQCL8vF5K4bKOiaCH19xrMmIxtIWBw+W2f+yOt4v+P7jq4md999z9h0e9G9U7COP/7bxJG
y0RyOHdeQA3hNKbI+peE0f47Axsk6DMNaxa+s3b/U8IIY5pupkuLHCsWrxjP1j99dvw+Sg0McbR1
hM4v/hMNI4/GvBd9t67jnKCmeOvucYricu92kLq11RA3Gog8oc0kI4GODryOPvONZgBgjls7Jo2y
NrMX8shrfWnNaCTxRklKbYOnmsEptCffSQqSCxo3G9ZZMUD3SjJ0A8si4A849okGhUmGpfvZHZLc
3wwKllC5aNsG5qXXalFDUondRfZe6L7/QEufgOkBNTNURPQ7pULl4YQyZGnQHVB5Hng/kpFHo6ny
z06Ws0cuUBvPgD2j8XCaXoxMWu1dJJsBsIQ7NkODc8JxgPMFDd7CV/EN2+dVXgI+WDTDLgNrWN8O
3wB/cUh2WwUFCPIfgy4wgOIbE9Bs2iE5t3BN9GuXweanmArHQHw+MjgbFu2Ale1DlWZtvnfyAejW
2EhoPoAQARGmXqfcCvani1RlkWkjoMJgGO/T2Kmv8MMi5PeNpdkPwU7mRvi51pwPhS8uTdAtOvrp
JzNttiOY7HgQX9sovCHAAlFlnaeE3rUIQ/PK0NHRe4wf4uKsmVkPJbhWdGxrdZrDE9d2gaQk87QT
f9ajn1jc0whIdp1Yhy4OjkHTvAw9SdLBBrvuEerXKqkkseyuP+4j5HsLZYXy1mnskxfkS/qcJysd
15iYdwA+N1XtIFtIyg/jVJ1L1XfmGdtwdehVfTWNodWtSEVBS9eHNz2mvw0id8I4SFc7DEN9mXyT
OEU5c1loWKwxMyZPk1UMF5qkFlQT46Q3sJJ4MDhI7MLEvuv5I5FeBB/AK4mdCrXkJjM7tKVjByKY
IiDoldpmAwS2YSbc0nl+II+iXBKHGUP3DOnTlWAvK/L6UvDJ/CB60mRIHW9Hj18/ySC/o1O9MlX2
oUyaYMU8CYK3askHdtqhrJbuVIYPnSJ12HEUUSdj5YaoqcKj7n11pBuAjrJltiALBIhor0490TAw
7Kh0NRO08gElw4XkptheF2R33heBpwXrEpiEAszTodDlQYBNWu4iW91GFgwOKX3C+tRwiWTiwOXI
56y8giwDvVzy3a/CmJgQFRY7UKm3XVXsZBkR/TI1+Zb59QOuyg2IhWaR+Vl/PYsI2DIMAlBCh2ch
st+MRWpvJyVd6Yp0p3NKKY3baDyEaTsdfUjIm7rlP7KWlISF41y39Jy0vV6Bd2DoTRIh5MilEZWf
jLxBhVxFnxQchxLkX/xFlm1Skg4yvWDrFKemL4fVXHIeZprdUTp405xZ5GAlww79cJUi169qcpcn
0hpH34K4VfZqU+ctXppMnGNKl4UTa/6Z3BFvCZ3bXvGpvGsTSlm3prXvFBurHl4SI/3SCyNHIZMZ
F8s103xnES1yQmhqbOMUgSn8aH6aQb5c9b0OV13TAvMgA1z228kJoyVjdUJtAPDHZtOv85b23sYU
NImhBVXbEfkBL1vegthByU1E5+Qh1lmgd+zaE6VonF1llfZqaO1VHZavBJwhpBWRxpRwLJp7IHfu
KgyH+0SiUpl9x2HT0GUq0qXLWnvSbf8QKOtplHmqfcpEZRJUDnXeLfaxgcY8grdHRe3n4nPtcRbQ
+xxaERjEMym9F4A0+PEjL2VKXmjXlhMeCPu4RHltHaHeLdoSH3/axfwjkPGsaHO8UgfPX9PnUEan
ZScQxiv0Gm/lpG6yEF31VfWZ/6pC+Zx62hpMbLfwBHFnk17CGxv8R78bzwYCXAiwMGbNHCWy7nvV
Pu7EBXOMSEiooqBe1mWWvBS+ll8FObhsw0bUq6x8B0H/WmjdZUwChXAV3eymkxoYN1zEYN2RluGK
c2fiHuFAHozb0laEbvRHI57OCM3FmveJ/8sZ9EeiB6Ol5dUhqNygso8c6okT4Ac59xZ3svFX7kQE
QVnvEojrBD5iDHLDnlaxvhVWaV8SNss9eVL1ynFCt9+VFUsGDiYkEAQ9jp29mmo2DHLSmIqO8s4X
4Ufb75+kXcjTiKsqr3aFW22GrprLwfo04fAe42mPWLt9ymggLKTX7nN1sqf94BWLLq2uiENiN+2x
3QibZ7+oPgRKh4PpD+4SA5y3Dk14TTVD5Tb6zErXLoiJs8+klVu3ArLjF9F9Tct0DSmGO6jVdXId
sTiMSXrjNf3CNoZt4ycnThrhSi+rq4hBGPk/jv5s15zFvfyUhuLWcV/Kxu5OcDkR2xKKMvlXeMjO
etHWO6zO+NGKKt0wKSw+eUF7VeKB6EPjjBjvMMbpTWLuse2joooWlX8Abb8k15M6oFiFen/WovYU
jEZL2p32MI42SnHtqmqYcQa52mdm8JXFlzg6idsNygU5auhjN4ztTq72Who3hBMt0E1tKA4eO2+i
F+PEUDXxS3nkl879ha2VRWm06qvkc8k6WZT3pvjkYubrQmuh4i8oh5mYF1fUBhsd3JmuzviulwMO
qzIP7mmU8ZoZLEXouDTA9rUBUT/aOQ3E27tMU49Vu49o6zPLY0n2V8H01XU0/BGIuaS2aodqA31+
l+XtxZlYfJ6nGhEuKwq6/EXnyKV0Lxz1zryy19STyzSj5IGeU03I6dqebYDFOIpXSU3mQ9QdanPY
NUYFPfJzquwrNxLXYVask8pFr1bzGJXUFx9t7ZQJi5jXCl6bG4ME6rxz1s6r4mOSyhVBHXTH1qb1
Rekm65QZXQMP434FhwFd8FJNzlr5OBPh27hadfKwTS78gBg5Nm2vuCGpBjGddeBUtwlN6o/Buypd
fItJtmud66oOmecEBea+MDbPqL4QGvcez4puljcxRvcEt4SccdzolgFFKSKsPLFDebufxNYGZjB0
giSRemWUPC2IQUs8iYe+TQGK+1DZXfuqB9MPYtwA0+aVJdtwMNU3U6WZe9vq8wOij2gXjNSlZPMh
WKzPRdzw7ufNExkJYo/GFFWkA/wtIXAyUjdmH91m6kqGcbHrMqjHbTVdmW59NFR3NJu1ElDhTDCc
ZB9kkiWySG5tCLEfBuF1O/pZ7hL3CHrYGQNQQNock2uClfcBPwJR21v1WXaHLNtajrbd7uBdRUsY
BpssUUfl6ejyy/Hk6uFdJYivttnveP/2abotmliAPeuhBvQlZtH8ycr78ND3NU83VhBkHg5lT8y8
fuma4UtoOnsp48cigEEEifLOH8N1CBJNVBHw2Xpv2em9yZVzRaqv5iBcNd0PVtSuPKyYi8m8WM1N
Bal3gZBzVbYCoKVcshcjeIxIRxtPRqSj2wu4McRAxPtQajE7xjIr3R1pgeNmCpo1IV+LMbKXXs/D
Gg271NFXOHGIc6TEQxC9Cv1sU2r6kyC1ABX5iijou8wqLjHwgoUmxUOtq8f5pxyVfoBkfRfF2rNn
J2fZNbeaob82WvfQe1W8UJQECw9qXFORe9xQSV1NPda+0d9UabzJhuqsp8ZBExlkX4O9Xke2PZh3
hlU/DHiDRPGpTnm9JGZaLc6OeurwBDjPJFp+9FAfu0qeg1ZfO1NOqt7gbTQz2OZR+TAU/sVq7V1b
IK2MWy/jMJIT1NLo4qGX2EscR/PXtmuP/GzFmqtDUsS+urShpu3NyFpLxPy61oYEBpbOuMoCvJYx
3hsCfTYcCiJ8L8MW9c9z00UKttpQ7XxlrEoq+qrHnThG67apkKKnMH0PXi4+0nE8JjwrzQBuFgMU
sFqdPxYdaKq8Db6gQ0Dgo5aVFRFYw85uOU7F4cfJdQiWyEeCFEv9xdTFajCjRYH1w2V1jH3ct3gQ
5rFHYx1gha+wsr3IWrv3fHkfpN3WIcIqz1Lkjs7wyU6OEPW9hVViWjWNECCcd+XExGkRWsHwfjrG
nr4IJts+aD0aU2egurbscofxj1VIUCnvcAuZFQbbJ73Xt16JA97MNhIp5yEs+o2U4y15h3vMpAw3
8xMYV6IQ4iWrzLqqi+c0cdYYZ1c9o3JTIhvsuqVrp6fStw/hdFXo5QIuIYP2tWheg0Jbt1N+E43d
MgIwVxSK4q9ZDdwjK7/ScRNkeVOsbCpjv6eqCvSbyYTqZ3c7i90tIdsS8NuK+AZmnuqsOdqHurmS
+XBX2eG5DjisBC899eRqGL1N4Dhn4ldWcdN/KDpRLTEPdPBkteSe3j77g1CTsayDS1wjZvIj7dUR
oF7JicFSPCHvDMajYwx2uiJ3ZtQ5vFTp5yTwLPwKBOfRuU8KTji+qkdOQ8KNH2WbMGxxrYFaHIOs
/5nABDzMaPSH6TYsvBSjdV561laSYYEkJhv1r7KOzc9G3wS35JpZfHAjcl7CUmXPnl7DmyIbNntV
PkG2yyqO2V4y4Y13BEJJAWdyHKtzSILKXrzBWjTyMKHjejagKfMN6OLC+bnqOMNp6ACN2iFERihU
rH6jXvQ3MIz5BomRfsAQMfH9mgbhG0jGQJnYs2fBl0ndAgdlbSn9IN4ANHrbEp7ivYFpcCVo+pIW
OdQa4kvlWi/8YSMdBZMzeSPcgKi/OG/Qmxl/05qh/izemDjtGx+HeGrUpIM2jnBzhnwdKopkohcs
MordbA56it6QO4S8YQUviUOHoEzawBGXUEp11eEIXGlIuR7AY4PwYdnHvxDBElq1b5Cffub9WFk7
czXfWECmaGtnk8yIoMnth2YFMiu68If194HWlqfe1ATqmmqSd5mUPDTRDB6KhzK5JwPUJtQWLJFm
GxCKJp2YVA53UMHhRs94SmyrnCz6QWd7hVoe55uKUFx/aRbWROVOj3sCD4Cgexl0eBhXkgVDLq2O
4yYHZeXc+mlp30N97lhZxg7bulHavXaKa/zsS/jetrMhTbaHAaITq74WUw4a3HYim4jWmUttvSGq
CSyRV26VDrSZZoY1lSU468mY0dbJG+baekNeN0EP/jqIjPjOaBAgURLMgOwSK/m0qDFQvERJpn0w
3mDa6RtYu/8G2Z5524wZQW8DdseD3wPkLt7Q3N0bpnu2nmjL8Q3f/dYC/KNe6f9QX7dNO/K/93U/
fq2bvy1e8uR7Qg6Svn92RIX9d1uij0eSC+/mGwfnX6ZuFA+6zTzLZZaI+u//dUTNvzPKnUWt9Ep/
DCcgI1Lwb3XkLvP0YBbe/wF5DGXC+4YoEzvaq8z3EUGjbZ37+t/JHR0G7mUY4W0wvOTQ+daHRjjt
dRkN1qotk2DnVBPmrV5itsOTeHSn4RpuWLHJM11CK7Mk8bcdRzDkMadWV9ZW11z210RM14VjDbsB
XzYmpcG0tqiOVqLRx2OnE6MMwL/hSMgwtCZEeG3WFbt7kpCIncOR8BxNghMWxznwbiXMqrA3Imy0
Sz/JD1rruWuti7RN0znxqw904spsjPwx0UbjumiFdmNOjrpu+0gn0bLPTnaH7HFR5CPBJbQkw0cj
C+tnkp5DDtrTGpB47bZnfyjW0mkOsdd9reZDfdjK20DXtBU5sF+EycDByTpCo3uIrZZ6NqMns43u
6NOeoPHszTSjgqfKDPfJC91PxE7DtV3kL75TPedT9UkpqnOzXUMVPmIBPhVy2EQ9HsTAuQYJdo1z
FOy9mHa9b9xzsF1pTrl1/HUvr8lqugtVeZdLctXMXF7MgMi5yADyYKzxXh+TdLju3ac4Ap8IK0Wp
dOsOWNfr4dSRB9fnbUn+n/ZcNQ4xbGZ209TBHaHMdNfs+LkZqltcVY/Yr05hIo+gXj4mxfTY1+ne
N2jBFjUiZ3MdtHKDkPxmDBT7iY9jNMBhI4uPNV4T8O0LW/OvQPVAOKEy7vWPIj0F1VeAG6uiisnB
KW7Ngs4LKQJHWXibAYPo0g3MI3od/pLIPYdG9opfU2CmWjiad6ETvqtq98qsuKJbrCaMkrvAjfdT
bC9BkKya+IroCeb2V6Qfryvlv2RJ/iWX00prbjQzviJRAJI0pWGCo434jesWH6SmNtP0scv3uOM/
hMY0m3HUqhs52urmC3z+XcKyDeRoOVlEE3vpli01pzpvnkja3Sht2tRB8WD794XgLJLeEpVAgU9W
jBlvNW0Zh9F1pAV7jdJCYWz2evMC7fmClPFi5u6mKj5M9aOft3tLqedJ+qsys3fQ09ZU1Oexmw4y
s54jFVyHfrIFVXw1km2zsAquVDlqVQEwARJNbtBz3RkHrAQ7u0yWkhyngRx4AqjDReduK9M8M1oJ
Lu5gAHEJn23zhSfoCL1tY3TkZ5tgam6NkO+pwsvhVzAA+lc28Rs96e/yji6fG26DpOLYQLZZ/pRr
4O9o8B4tV1u7ZXMSvXeIZfkQtfaqbsrlIM+1sGlethtl3KLaeDRiubH6s0udYR8ZU2IjliMBk8OJ
ufZROViX44MepBtioNcWmgGZi60ZNeu6Dp69FCO0nfs3I2g8Ob98oevdG92uagFqfs1GayXiDVCJ
FQmWm6Fhsl3QP3D3jqo2rl6fRBFvnNI7F5DZF8lOEbnQE/JToCalsgH4LtdNykFYZFe2pp5Sae9G
03+QuUYkUHkiyIpmgubddKV91JybDgSFzM1t4QV7sw/W/bTNM7Ue825X2/XaDp9Hy76um7peBcBT
qDk++FV3QZH0iDbts+EiGS6jfj3limZXs+aEZhPLyWcOtk1dUi+UO7JJGPhb3VxKW4vWJH+c7jJd
T8t7IIr4WngKBTDBoFod5UsVNUQRGcQrGJ9Gd9wOzrQKPLmZSI3n8VUEVWH2/mDqQcCq4L+G/rT0
9AnQYpEcgQrucarLBV77Y5nnX0qmrSzoPvMUjncgBcHqdRsn7O9ogPbgg41ujfo6WhJj5z265OWx
8pfPnh+qEzC/8qyatCKlUD+iEr0S2kTGZcBxqNfi46h17lXr87ZCnQ63VgT4oO2ufGjqjsfcy63b
+Ij38WaunBaFYfBwyF3Gjy5IKW0WjWF+TPLprrHTl7boLjVWs2OFDXMNUkPf2YnRnZrShFGPJ+Ri
sfPc2lltXvejMC6m/oSSwSaAfYW3Y9XH+jKIHsLAiVZlHaQ8u5WxdSO5qb1z70UvKTXgIimziVYP
Qoig3jGCuWkyulHxWKC8nGDkl9s0yZpjvtUS+jIEw+4bAjcXMqA1QZaLTfh7f/RS3dt5wLG8oirW
VRA9suaTxznemTjs8XNtU704mrH7VIXdQ2H5MB+VfFBRxSGOLysB8UBLpj1l+XWU2Sl+ep9DiG10
yzobDp1ZfKE99XlqxT11Oqz1vlr6AZbkXL+CPsAJzNCfSqf0X0rFYAvV4KKJeDuGQ45gEO8YpzRS
g6j5CSMpA9pjDGGanBekb9Wjajmm6ZkaoCc4a12PH2k5NntNxMHeNYZzPL3QR33qiSnVyUhT8TYj
15wzDjGjsfZFT8w1nHOMrRMk7gpGbyAIj8P/j3Y8veQlKnPyIhfOfH7upie9Fa/aiMd9MkCuNLDH
2RADMocGPEztYJ2Y+Z4A5d8bk/+c9P7sZL50uffUW/1L75nXoOU2WEO/hMO+Mm+DApJEOA//2JTu
+8rKt7GuE5didzrdWs1Fm6dH276AKRaW+MMhbhqLOGk55g+9YPlO70QaDGz5dNI7NDqqm6qtVdvV
BgjotEx1yQRmTt8pUqM9N+Di1sPYfMgrstNQxPsnMloEJ24ZnKIwOUcO+zdRa+WT7ads8FbVfbW0
Rm7cnKdhgNMJqM12iZ2NmoNswi+5g9zJS6YTYlDaiBMB9rGRdXtIYckprJ0EQPyobyPLaDauahk2
1I2L17tcBK3aAV1m6Gxwl0nfxZ/LtMJxB0YCVr3tnXybCk0s9fapHD5WkXUKcNYvM8+/FhKnjwj0
A+WFzTrl3muNR06e2g8sI0Lvdwp0RDE0aoE34hIknzzCO8mVC9q1aY8Xt6/uwE/h5ddoVIOYvWEI
HqxFSXBMkh9GI165oa+IhejCTSnyu2oIT1MeGyxsTcp4T5UHVMHuMW8w/ywbTchLiQjo3LhDSlzy
vHrOVicsUJ61KWD23CBs4a6JQ6nbN24wuvs+LJ8axlnkP+6wTGm3Exq2B/S6RA4Jr4x19jRIaAT7
+Osh5RvvqybbQiyrtySfPzISk+uu1l7/Mys8YWidQDMvJK7nZj+icVu4WkNzV2v3lUYfL2CyMpTj
2VTmJ1jvK7Mzv7QUmlbJOTPKv/kJ//e49R/grX513Pr4Nfv6Qw7c27//Bz/L+rsN4d7BCECg97cD
1bejlmX8HSwah339H6oUrvEP8cl86vonLwuUFqKVWQeqo2BCO/IHJ6tvyvXvpCa4dYTJlBEsKqc+
cKeziOm7k1XZdIMd2QysC2xX2pYgMVVew94lsbMMGo8eRpoOc5kcVLUWnUw7yOwtk/PpSk4yDfYO
ffRZgWdq1dYUMIgXUTw15QoDPZ0qCcf548joXxJTGYyPCY2uj26RTIxs/aR4dIXGJKJFxmgARa8K
TfbLNigal4aqmBsJvnItEEZK2XnFlD8ZR35JSN7Xg+EEKBuCtApFuYwIOtFek3SOzqElEhJTwXsT
RkmxSIDvMuvSIrOmAA8MjbEG0VbJyfVjeudVnYenRm+1/pz2UR6SYqOb9C/TMc7mU45bX9s6sQL7
YETLQATopJi4lyPcpBe30V0OBqEjSLrIOReEKCa1BPigTGxzOcInCs1t3EODPIVt0zCC9/WIjgfe
d/vFL2xXv6fQsAedQFsxMZGO7EhD3xGruIBwJdyqex6HelAPCHMGY1mqIaM71Od+hgIhxK+C8KEA
p7KUoyPGC2gTM7zxJt97HrJsKPecFbvwPESIAdJFT/pRrNhVtNG3NwEfITaXMb8MLwy2yBJhX+ZG
zBH8gJPPRnGeNekzFb3Lk8FqV6og4zBmxBZrky9lgc9pQZw4Zf0r6V4jTGo4LK1pQfEpw/BB+4bm
wm/ZAOoKRJZLZmroPUVDNt0by6t4A3sBVADZZOPjoqedQSvIdiA2VPSK9kYz71j78u0USRUy8PKS
B59U1ZdcOjF9+pkd5hHeozG+BitWpS2p50WTquwsw15nG5rxY57lKLELPGBGh7zPjGBXh2SsLYvJ
Ilei9dKbHh38qrG86qZsW1pnDhAyeI69Y9yw+TT7xuz6NaHs7YNZ9t5To2flJ4aZV6Yq5aMexNAy
nURYN4VQ2WfTDZATWaK1MPrqrXpishOpqyG20qdSH/S7KqDVnjOM+jgFZnAOAlOSXF1yulxWtkfC
U9Hmmz7S7sScpYRWJD2OUUonwhrt5hleXHmThr31bFoKCYBJx5NQ6HbGJ6WT2Lg9E9FGY2/MejM6
JrmubeZWqwCEsPcBAsyUb1qkA0U0b/MrZ8diTTeUo9Gk33dpw1CxNZ0Tznl+hWWqW+IEbrsa+pOZ
WsMrE0h1HAlQX4NttZa8HAm+ML1N7uqsLoolETQxTW6zmoeSCdGK6zRPdIejdArsJ8F1lRwqO6K9
EEWGJ1YuqazupvP8mvht3RjitXAI1X3iOYj7L7hyPG+ZkcmuX7ouSys4pYHmfAzieuTrHQeUVsyZ
bSqzcILskE8k5l6mwa/hMCESlFcelYuDzKynxVNMSfiaCIfpruY75W3ndN41HBH1yTWIhpmVygRN
uUNjNvymqHjwNNj1TOC0jj8CAj4Pk5fl+VrpnaGvTTKUSuKErdi8rvsmBPYRGxx69UA3n3qjU1hJ
DUGhCLEMX1ei4kRuQguI80tGWrU6gE4o4h1xXoGxxnHBzC2bwkCApvL6sHsUTuUOnGy7wlySyxiH
p6p00eP7g6qnZqH8ykm/yj4342urrMpy04hCKX034bua7igIgJF7VWWmR5UjoM5XtSsQVoiuQ8Xw
3Q53/W3L+BVhepbWolSE2GXBGGRn+nEjYfYFOkm2PlP7BgNvLmO9WJWlaj7/G9cRmH1cdFezx/3H
69i9QfiG6PwF3s7qUxn24ydDhd3y11d5bxKcP42NGQGZMJEK5pxX8v22OOGSSx3k6HNXW+xA4kYc
jNL8llKW7N0yqc9ENOa3v77oe+++mK86+8wwCIIMeeu1fn/VtM89l29odg7kJvXkIJAL6ExrLTnF
azxAEYFWAmFcUXkV85ISom+pW/LDr/+OuZv6fU0w/xnSNHDZYi2wHOfdLcYsILEqoiEL8oCGQByQ
UpzQLnVHtf/1lX6WSJucw/nEIALeQAE/3maXdTMqDIQhTZB799AJjc1Uj8ZvoLM/fx7G9pBn4KMA
eaeT/eNVcpDqHZIIzmce70PtmfUqDHL/hPy0/OO3gK66wNzNnUPg9t5lMhGbFdhO7i9s5WOrG40v
YW8Gm1/ftb/4PLgMAJxIy6Ilb72zAKSOrXOEI4O10nyKn8CaAyl8t7k2k7QZ//wTQYznWTQlemg8
Ez/ePGacThd4BKVRMDxpOll3U5BEv3kO/uoTUYcSUwIsgjb/u09U2qRORBYxOJOIi3DBmLBJjkmX
I6vMixoe5q9v4F88dg7mGR17pZxHWxTa379nzojgkpeQ1olTtxtTNd7a16bfeZrnP/r71wh3joGJ
k/EIAUYsVu98TdLrvd7KLaJybXpndUcf0ZkjxBVJI4ci17/8+kP9xeU4FjCJeXPxEU7w44eSjQvT
q3bAdsVa9DhwtD9qqWceVesVFzGO1m9sYj8vkQQj0GizZyAEZ5l3NzGY6E7BLKex7iFjSJvgBRgJ
7XvCxEaHcb/ZZb+54s9PCVckMZMNn2VOyHc3NIgCwUCVK1ZmQRqsrOh4cB/oHoKm+/XN/MsPNy8a
gkwGl3DNH2+mbeV1l8KcI5lkQECQ9P0GP2N7T5JNsQmMOHqQdS+m37xrf/UBefh5CyCIoPt/t/AS
fxKwgrRygdGo22oI/NdmmVSbuuS4/+sP+PMrgBOG1Z3/zm44+929pPmXg84dIeQxFztGmpzrzLrb
/foq75/JeSeBj+Q6hJ5DRHhfFOQNtL1BwolUaRd+mtmCWw/DwroZ0+4qYwyz+TeuJy34N7js5wX4
x68t9oN0dGOmdZ6MoaJaKtm2kTU+dSwrkOFlkP3mNv78nFAbMDgFzsTGjfXrxwtG7aR1kuSRhdGD
bDdzUscXZiiTewvD/UEBxU2Wo1Ohm/71B/3L67Kq6PPntIR890GboTMUvHi2gD6z7tNyNJYkHRU3
ubKbzyTvdHdagXrs1xf9+ZkxQTaBh8IrTFnwvi6wIg88Z42Vm84sM4461cUnE4Tl6teX+fktYL6C
RxMfGBQYhss/3lMamd2b35/JGgo7ewy+sAYV29jDef1vXImvhIYLF3NnNvr3+0AX64ouruEtCt2o
GTPR0FtYU23tbJQvv4N2zH/299sBNuQZg0RdxeM5u4t+vNjgBKo1HIj34Mm2ZjqB9K3l5z4QdPJE
+Zv0jp+/Ksx0Mx7IwhgKA+bdShLLQvkTGC96Kx3B5INPq9guvN/cv7cF6cfPNF+G6A6dMhlyx7sb
CNFwSMNc0sr1p94nOa9ncNaOZjuuHK3IPdTXLvc0BpX2xFxFoWDRcQgshBbKcjPyethL0w+tDM9k
rsvfPEh/eRPmkgLLrw1J+N1fZ3PS9GvBp5alUy2Ji9Q3o+MPv7kJP7+KmOcl8gRqI55L591KSvKx
H7ot44QQy+eJfPXiOtBFsjLcurwbZVM9RZYj/tAzzbY718w2znOI+ny+Hx+mXpN+24G6gqnIADW0
R1LQvTT8zeo2F8Y/fL04TbkITBbeMJNYnx+vIlNMONpQz3llufpsR4QILaI0oRMV4W2uVgpnkHYJ
qzizTgAlhPObW/vTK2MI/udSqwEvwhn67guUiLFJSC+5PuqtUxtMtC0sZaDXIHsR3noD9PoPVwSu
xyuKB5UiGhfqu5cUPGsZhSzziwp8bf5g+YUP6rVoA2s/ARvxfrM//vSEGoBhOPjMfCauO1sUv1+A
zBJrnkVE8MJosCp7Psq1ohj+eJOar8KKShEPRXCOq/rhKimGL7cMBUHRSVJvRF4YWzuxwEcXprFE
QVJ+qQCd/+a7+/kwa7AeMMjC5Gdz+feZs/nU+LARkF4mHk4P+NRPkWN8yD15ccP63s66TxbSDEt2
92GB2uPX36MxV58/PrrANmH9YaAkVkK8f0GaZmp6Y0xt9IG2WmsWlIkwiFsQqfZw7VS00WTVxDdV
3fZbGM71rl3aTN6+/PrPePf9Uj8akB9n5CDn+bkQ+vHOx0aR556AyxnLHDdMA26HXvjvMF9/dRXY
QiwEiK7wjr5bDGCMjlMZ4S60oRksoyosccwkxm9u6bvFYMZo2OwmVACUqNDE3i0GUW72LES9Wnq4
FfAhgnh9aQhtSpeaKdSIfoj8oE0dVrZY9+2YTi+/vpfzy/7dNzpfH0rbXPJQjnNWnNfh7yYVthmU
bjiVDRDaQLtl50BUj+V/MDca49/mz06kXA0jr04dCT4N4Mb7A4BDiyzIB6dZNjMJOuHW4+lKYuC2
juzdePXrz/ZWJ/744SyGPrwtCPAEi927lW5gUKwio+yWunA1cuONjnDEhaNq2W87fF7NAYK7Z65q
QznjfeXxB63Rcroa3sGUUCRLeROZyS2TEedF6b4hV1aHWmAlzcC475wiC2flkiwTZpw9ToQxNFqS
SBgYPY+pqfR1nBilt3F8A6TvoqFyLpAi6Fb87Vv835ngf9hzFs1/L8G8FH/LXvL/U/8tfclZRb7m
TdSM+y//99vPfZsNIsM0dJtOFdXE3N+Zzy//kmHCzWEFAfhGtQGJ6l+zQbSWnD5InyDXz51bNLy4
/zSmv00UIeX9F3nntVtHlmbpVynMfQhhdjhgpoEOcxwPvZN4EyApKrzd4Qfz7vOFpMpS5nTVTDb6
pmpQmVSl6A4P4+z4zVrfgkHM65bS/c8sC+3v9/tfrlKdMoDHRNvIzZHLVfxhxFCM06DoJpY2PGHH
LD23nXEVN/Vb3eh4IvWCQwFBmWE9DpFzYjh5stfhsiEyQOQXmsF9fFXVL3ZDrpliSS8x5o+YfcVS
xmeBKAxJUO0Ql0V8WK+/KJFG1Gdax94IKN7Pxv51THW/VT2ZY61dpTxXJsbC2LHxD7evSDd1/ZDd
u9k1xpuuCSbhLc0uckILyPWJXMBO7k3n1Do318DIUPfgE/CT5Dwn3rBvRQhNH6lU1Pu6hrXLU/od
SH9P2vgvWGBgk2NzHqoCx82Nm99ix0nruyi7SMnFgwIcBdsaNGc2sdfzK6wcrjgW98U9yaFBcR3F
39pHQ71DR6V6OPp5a+Tcj9dzsSt25rMSkYfllS8oo5p7Zidl7j0omq/WfoupLf1ItLvqHj/lQ1tc
1coTawdSJVYPlUNMrhmoY6Jzmss2I0zN2a/kESkz0UfpJuKCcr0Gx2I+d257sIZbcOyEvbQD9n/N
K6qC7KLa0/YyqHrdnxN/+Ly8Ky/Ky/Kufv9T/f7n9jZ57b/9eJu86u/9N/39r/8bv2WvbIX34n38
Jt5NziQkFaC0reVqlLto2bn7Nj/reLuFi7UME40xGJ5xKhoC/LBR7FRGf3r9BdUewdoljfTn4lWA
rUc+lj9MQXI3q8e8x1K59zS/PiZrCG1gAufaAQ26JqNHM3dTEows7urrjiS09RrZhaHf8rVsbc/b
DfFRXzvdwWa5srKtw2bOm8rcJUoI0/zL7DsogDp494u/nlo+mz/z+9knl2hwPfdl9MW114V8nPNa
ixDjn/2yL7tD1rDwu0bX6BGwY6j7GEa77VvzDnfWcsPPmeDAwNLQB9jIJ088LDfJW4TQSt6UGKur
06wfqovICJpDMmARk6hfirtYeY/ldWmd9WNB/vieT6+Tp3m+m40XszrdWOouUz5zqcaCQ17YpPVi
vJ24gbARdJZ6NytxECe2V242x/GY58FS+6m46JCwGvNNMhyMkdRcJDdBqxAebPiIl23AO5dzQtAC
qhi/ifdmdGlEl80Z18q8w1nUn53bF5OxrKsFIvFdgvdOSQLXhNe3v+gPUrmRBM+V20i/I3P8hk3g
9C15SK8ug13gFCfn266dgxqJ9Oul4pkEH1Af+pUgxm8HOQGC+Ch8eaWGCYGoa+gaZ1xsxYNyPSYh
X1EnwygO5RLOeKw3OoB+zstvUfrsJLqXL6FQzpMvgCVg7JLsxYWKShN/rlBMz9RLnFlQAL7rEdXA
XpWDm1wUQC609A2zDQ7aU4f+tz9XaMUbAqfpXSM2pzw2tw+bG/WVSjZlDfqEPLC9K9tvOThMGKRl
MYc25cjdSsUA+IicYa9xOGCu0SZmUj1UX2GdYZQne3EkwAavTO/6aOP4b+frNTIGHhq/0cybj1g/
DbY+vma/5BEsTPvDnZTnPtsV5qFojotxQVIRrRlZAg+J9iwck590X6m7vHqq1Ce1CJvxAnHTq54x
dU4wnSogSU9TcWFsLm8npEv3qt1Q3KjLAwoA0ezG+Dxc2s8T56Hm1bflLe4v/iFAQPn+f6rr4VJe
fv9r/u7He1SOVyy6lbduBxrmkB//mNKXH/UloRpyOnIwrhfr84IvMiaKRt12doGDcctzblpxhVRM
W9647I0UIdsbKX9spq/MhYBG/VlRw1gE6cBrqrW8HjwF8iqvUGEXIB1V7uxO8eP4GENKFDwKuzrK
rPcgjIK8Qhe6nCK8r82xMx/LMJpCAuByJsfZOmDvi6zPMFNgtXqsgHlWK6ZneBQ3C2DMc/PmeBHf
OcAwuLo6GtN69Dp3X+O/Hjx22m7zuZjIBw8qvEB2g1fZc1+tc/Y2EF2aS4K7LxNSteKnmtsjOXFu
daBitG2AW7v1qkF2Lnzch7P+uepEQB4Fjh6Fne4cpmROlagWHH0Nl1y/6THhlqgsiOBmTBVWJ5MX
bdo/C3MOG4GNujd3uo01oI52xdR8i83CbzKOWCYq2VDDSEHLqD9GWv7Gjf0LeSIuDdEMOyr1Uf0E
3aDekKYTRgO5OoLErJWYDjby8ejHrrFlgvuD0I6yskKlaC42u6e5OIGhFEFZd+E0fZvisyOxNEx7
8MC5l6rJLnNvFGMowwQFrsdiOxBLepualQgVbPFzujKxdyEiaRLjrntdzvca2kXIO2Gui1Ct2oDq
g/1BE5feNK47hSGuMr8gJb3KM+2Mse7aLuYnQju/6hVyQHGdVP+JKvWfLSBbkDFBQfb3K9B9Ten5
l/vh7Stozy5973+tQn9+9m91KOvLbQVufB9p/6xBSX5k+8JEnzECY9lfa1DjE2sZsDLQ7rAEsZf/
Ww2qf2JExfQIjzRtz58Rq/0f4Y4m/RjkXtxIlMKChKzft4AQcQhXBp3qtxFBTG1pCdg9WcdRMxxH
p9hhlD6vtvaMSeSmE5TgCD2X2r5kGCvCupcXZmkdyhpC3VpeK4p1qkdxxRjjwpnypxSNrpqsj7Dj
Zm6D9qlgNDB28qCRQuZW+tuixqdOqHe1yEkCy4meFaX5tWT5RSQhfhvtm+VsZhdZTvuiQHZdZ9mb
nefWRzOOcpNK6drjDKttb5ptdUUMgHkaHbtH6q8ZxznZ4rQKa3jq89b0CPGbX9QlwpKKid1X0K3d
Egv8lsvXOAfpF3cQehADg01IZ9gyBAAvnSxPsTuNu8q0k2vyMZODyCQSgYYx8bahw3BgEAbbbW5B
KD73sWrW72SvkIoV91pAIKa46rPBRCZsVEPQfXcbJi3u4rxyENpX9nNbcgwuWJv8THArK50C+ovZ
IU9Rm5uOpDQjA7URZW2+t4fuvtE59kZLJu9mEYVdzcfQ0p7yUsa3btkc+xYjRMmxykbBj+p8745l
WNTLcSKBLVKT0wImwM4v5JRfOBlGGINwyxLLQX+sCXaO1Iruv/Ycc71KU4LjFoqtLEqelnjkA+qr
RHC7cTsiNYtGvpmxvav04YZf/Ze5WQmeiX3N+YwacLe6rZcK0inx0FALKTY+DncLwvCtCnIOP5NA
15O51llLlBEmxXBDDEf1pYERRc042vgbCMRq3qWxmkFmUqJqopFHTa/yJ2OTExVVdFU2+ZFMmm43
V+rLTIj642arxzCsHuYoy67b/NJQ6pMZZR9ivADTsOPFtrMzJB+KDsIdnOL9iIaIC/i9y2VxQ21j
HuSQnrLR9HMQKBhqRyUATZH7xrjscg3LPXCdr1wHir/aGPl5WPlOJ9fjoiyK6yKykcrptD2yNc9z
p5dHQyyoulT4FHYr2UX28bVY18qL8wQXuDt9Zt5t+99Poj81FvhnO3ANhjR//7Ql+it+/QODbvuM
Hyes7nwC5MtugvNUZWmwNe0/TlkdmNw2DGZgKDS4vNvM8KcKWIhPbI+YfDEFQLuwHad/7fTRDrPj
sPgsop63KcCfQtAxcvj9sI15OyJlHhz8bpU9kv2Hk1ZMaTQxTAKyE8fZ9WjkemAqJpcE+291jwl5
Hv0mj2wnAOhmfeQ4vSM/566vBakqs2fLaS0txI5ELyxScuAWMWRVkFIA8gLV+/WzJhRAAmZXI8vl
hAW45PDXNh5jU6/9Xp8799gUUXu3GpXrBi7UKPzWTqMTq5lozu2gEBPmkXtEyF9EGOfgVfoWcGC4
sfa11fjlZKU5P2XJEp37aOXbgmoDods1ja0e8eHbC7b1D13DvDHkcYOjK2+TXTdVz2MJbMY2r3Xs
VomJl25FBzY5lwrE0RxbllvKYBrzXUSnY9I86fEcRjoFTzMfInglutQOfFwa5JkxhsVsqsfWiZEj
EhPX38xMrN9M/alza4buakJQLoCVyqVbj7oQiy4+gOa17e2rSJkCLJUXTYulKp9vF2K7IGD04arx
mYMNhyNuwg00pgEdwidAvQ+ienuDg8fGNZk46jTS0fIpYg2iREFCzDpsMD6DPdktVXnscJvMu7Il
z51zo3dWvLAUgkVivuiEun4p0pRM0T4TrVcjhTCDuhbs0rDPPivGFH/WWtDojHIK5WPSF4GeIF3E
5diVhOyJOWNowlqCjhNmQu9pSTrH3I7KxvbcUc0f067rrmB/oo9B3CHOS1LY+x5Tw0WRo23TGbie
pnykBdTBfN0xt0keuU/HC8X8NMEAki3sO8gVza7TJgTCVZnEaZBKI72LgVIAG5JaelFwMe8jy5Jh
bvflrWoNy45oVXU3kSbnqd18P41t4QS2ij9fBXiGs3eMDrlWxQQoK5Edmrqovi3JVF5w5YP4iaGE
5GbkBo5ZjcferiX+zwKvU8WtbukroXnsW1tv1Mv8Os6mNYyj5j0WwxRmczR8qzrYD24rcHJFJdlu
qCIW52TP9QybdiYJ00/x8tDW9BPCU7ZQ9deeafTnZOqbZx2HVHVAnRiTbQE4+daAYYTkl4RS5J6W
1n3tXKN7mle3eEYrTasYjaZ5A95KSBRWjv1SJ6V87pbSfFuIL4aLspDTiBWKvHfTyFRaobzH0Feq
rXkdRdli+g05x+9GOS1bT6m7j4tbjppfQtpBC14k8k3G6+BAzImnNMwiwHthQq5puiusDHVm2rjT
WeR9NoXzrOYfktxO6evN3J3lJCLVL+TAjz6qmy20aPQxOdeFKD+IqprebaNTE9CRad295duc2k8m
We1bdcrwt9lKM+wB8Rftzu7qyDnYbayJgA1hLwL+jTowXIvxmYuHn5HTiSET+y7wN7OwTQCWeTUH
9jSW9Rk+ZJYec7WyJCJyO3cutao0/cpkm3JbDN3ACUS2Wu3rvACgEaMBmuE65otyMMCZaec1I5QX
PyUOPKqBLqF9711g6qvsaysoO1UR4YyMN0Jjn0YMbDK94Z4aw9DzBm3UmITQWfI0SgMoWAWyBqpP
grYGhNMUJ1exxss64KlqaXOlNA6ZwWV3ElqjfhlFTe+vAotSt95wqDy0TUO3T3NES3thYBXbDZOF
o0Mh99faUYJpTZgItWnCSZjR/JwkcrpOwa+hRV7KZQ44Ya06dEWnGgdnTXEfARyZ24u5ctx3FgXd
yGNpSpzzS2QwPewrCdGQ2NEZXIjK1FZwebXn1iWN89gMUa/5blFlya6eXfszZiwXjsy40P53kxPJ
XdsWo3bU1QreG7KAlqrHJV+TWaeplCdjWQ33pKhRNZ3LeKiKEB5lxbxNOsPNXEjjaqmJnfIXRMcx
8aCk7h0seIGTN7PwxQ7Nwg/KihY1eoglJdL2Bq9bDbgiYRghsutJC+g7zOY89336sbasX6jzZbNc
2yxQrLM9wsoJ4Z5mR3XkMmaAU9pmYLOYEiGQPYukRlBbAmNYPvXHaTarVxfl0zlq6WPh4BXDqYwL
y2CEQpIiDsxm1HbLKAumKLiCL5oGFqCPqJuXpFR7hih9R/4jBj91YM2Wr7YAVIznHnl/Ll66KhNx
mMWjWgSqunQuNSZzUSMbrQsgmMSMTUpunSdpFhkJmAlRpNzUiRFWULfkQMdm0KixTkHKPFZpe9/k
bJW+y32HvynxCwTtbPdMMp1Jp+ZMgFIGAp9K7UnXkC/LYI9MN5oIdZyWZnQyThbldlCJTBNhhE1E
o/ZPE5ixRlKzOYusGSBc3dpdCGK0/loi7XwbDBxIfjsMuBsNGZnn1B2aD9nGuG1G9spsNKsxGgIR
t6y/9PvW5YtDRrDiQM0S9T43jYGcpqKAbVbQ0QadUSznNZ6mZyFK9s96Pwerxpg7kNmkv5lNTbpm
HE3pFDSTlp5GUpgvilHKgpVaVBX7si7TdE8yg3K76OWaMh+r4y+m/RSbeeInpRi+ljPIhytnFPMj
tyeD2N0YZg/xqbH7TnhwKjxr7ZfrZVHIPE+GSX/KOJcBtWe2Cd6pGHCL8gRb93YjjHej7knW0iez
H4JKnZp3p4IMG5KijG8fTDrW70mNDIVZtqMek3bG21BCJfi8qEpjwzScmLi7vWa9141jfINtaHxF
7Gb3YKCYF+uTYWZhL2xGnPVijQBt82Ti6EObTTAaAqlv8dSwL8FuojOsh7JYeO1a0wc3bo+n2aFf
ZRaW1/ZdLcUMwWfN5fuMkscCGrtBV/vWGgGS1Sq/JMPSuRupJIaFhk78L5DM2uvtorgzurYt/Y68
YSwuJGqDVrLXiKvJdjtCuRcsrYBCpxqjM5Be6cFZgn/bGKTWmhXIAb918mm3NDbjK27QyhxMRt3e
JjCYQNEMWfLCa9b9usqVcZ+5WhE6bARIk5/FyUgRYkFu3TV6Mt8Vqqhu+9TQXgklqnlBrhX3rXXt
CCmeN6puuHK7PEGLovYga0lT/LpsZoZ/dcaOAI//0nnSkKsIV7VuGYrKVX9zUid/63nb+3FkK99x
gQwZyQlIxX+iYfrXRNloyNY0/A//qLl6GKq3vxzltkqVv06x/va5P9os0/yE9IVOZrMzbFqp39os
3oPu5vuGn4YKKz8Tq59tlm592rRO9FI28kNaMT7p50J1e5chbNulRaPVogf7MwOtPzRZ5BZZyJm3
MRstFgLqPygqNM4WtzUHQd0JSnSgOJvq5HNm5G/lkMDzqLV5V7T/FzOEtkkJflnifv+uWFpoLlHG
6VhJfz9E4y9SC6ScGWgNLNreoQaifD9lS1qeRpFeLR1HNTDhfVYWN7FJ+B65mdjIuuQxY3gVMJ4D
isetZ/fnRwD/0lf0P5QH/Pvb8JfLQTKn/psy4OfVzOf9djUj+2P2yq0HI4u7TVl/DA24mlWVIEEa
dbIa8FAgjvnr1Wx+2vJB0H99V5L9OjTQeRdfRqibTJTX3J8bGnwX4Pz+wtrS25BC2gCa+GY8ul8F
OgrkOoz0CYD2PqZYY1+xZBEcSWNlHaZrYEeyPJzM5N4F26as1nQY8TbhRwUjAnFxZ67acphj60j5
xzjKdH6mkv2pIdO/5hWGuHWLpELvuwUFOwLN2T86Pv/nXXgf3j2Fwf/6y/OH7D861gJ/zEv4D7/k
b+sBrIOqwfGIQQIrBmf1bysCrj/iEXg0m855E7D8vA4N4xM7BjL30HRzhnIM/XaqGvonnEwsFnCu
fD9vxZ85VX84T365EP+j5+LXC7HrB6MD1Kv5MbWT15nmIYY0FKZ1sx7SntosncZkz/Tl0iyU20yM
T+y/iPtk0WUKKD8G/NuOzgKCL3j73LNR8w6uvMrptV4cZ2aUpMDsLhETe3Bv9D0rg2ejA2KSFlkN
N4IlgNMt4loFkBFm6fqtIOlGKEm1W+AGnhXmETR0i68W5R3ETEx+eNpvh5623x5rcWy0Aih7zz5t
mapgct2EuZWbsqIc666963R2Dsms4Rcf0nm/YDD3ClsD7Q67v57tEOLqpSwdsXNHcGNZ0tyIFDmD
6aAvJWXwoRbGa9KlV1Vp3amJPXqm2vkGhHyfD76qwVisdfrUu+ktoJEz+srLJNX3nQmErMzlAKjM
gYphGlPgZM3qmzoI485290Id9JA4iksQGt8wZEP4iqFlwFU7l8N6XlYVtppAo1iODr2Iqn7IpHiV
kXUVJzPRyA4QM0MoOSOQztzNPSOCTDpHWCMDzvolPlcNi09tpK2W+YXRxCRcVO59HhXH2oXao8fr
vuzr+aOT7TdMS5L0iniTvS7HXqOozGN/qiBmR/MxyjHj6wG+2gz5ssdWCeq/fV2lxbdh6dD8NoRl
WFWJg9vummtrxfYzUDV6WQag2UhUlswy7uVRX1TGZZ0irqoOIQpiPZptnkJvgHtJDOh8oMe07yft
za6WDLa0TE8UxfdJrK8sLqqS9nZrpGd+x0O9Zs9EXj6Wib0n6o1neYCs1lZzfUNMQ33uu2m6WTdc
w6hMymmt5BcpE3dfNlxxdvE+Vka7w+hLWogehcIc7ROrERKBoUhdSG0h3EmFAzTOj7LfoDY58mOm
MAhmdLCqwEYavTi4dnmdZ/IBKWCIiA0VB+zy7hsGcwaB/EaMft8SPe3JwfCHKmHKywAwbo41gqNu
eQHG4uVDi8bD8iXIk77S9h22gLEkJSrW/YpRBTskl17c7MpQieKNOe5F7H3bzOTF4d7MTrG3uxs1
mffTBrrDfHuVD45XWPjLDFjI5iWpAGHkQApWFO2aFDjdA0QeqnbnV+O47x7/C2uT7f5DY8UBGie9
/Lf//vN+tEXS/O4/wu+Sv9vho1vuPuRQ9H/dhW4f+f/6zp/lwcPSfPyP//YOB6Dfvlqc1r/jjWgo
/f7BbuI8zB/lWz108e/Kje2Tfpzw1idWAlgZkPwChWQXwGH9s9IgIIfqg1Pc1XHgEfj72wlvqp80
NIGCOvu3IuRn3SzcT+Tt8LVc5LQIFanD//rD3/w4uXneeBrjj/rnf/9qNWex8fsadvMMUwEB2NNJ
qsO/84cadmlMTPKI8hm190yuh3kJ+zJmT0fD9t42UL7nZioPSVZqtwua/m1Mb4SZmpUB6L7MH/O1
DCWS2w3mru8tHE9Prl68mbjq96s2TQGHC11h3L9CgHxt7Oip7sSXdaaZbw04SGb6jcbjAVYrKreE
+Y2WNL2nd9hx++rcJ6Z74ry6sxXnqwDd7UnRtMd5ZWwHGQPAuzNbvq4XykUF3dBrk+iNYfv0pdc6
0Hhrkt4zzF8QYGUDCgrVvuy1yPAsa4FvEDO9GEsAjSCPc35O2XhLJdedE2tQpOqS204EyyuyphkB
E0donMgMchhxbcby6FTRS1yO/SnXcxpnsFGeyqP0XXNs95m55KdBcRHrpLbll4P2guj4Vk+yeT9W
LaviuTi5PdBDQA/hrEUXgAk7yPOGs6vq8s1MJwN5iiv9qotb1vFuxJjSWnfqCiKdX07rtc0o/bVG
JFeXqCAtAgym3tK9cdpOGivpiZwBuyhBwDSS6OHZBlVUI2qDS92BvRPAoi6SbEWLo9bgkyf7sVJR
p1VKuVwWC/7uRlczDik9h4jHCgQh+rF0kIUR/kY31bVXINI1Nh0w7tJlmQJXr+4SMZueXF0ZNJUF
ujLVLwtTZjzQTvO6lNstMxf09U33ZCy67UVgo3jTs7d2EXZmS8EQd+GGPphP1lA/YJN2fMecVxDQ
41PT9D2b2OXSnMgnmJp5uNIjttVdvwClR5TNuoVDE4QK6TYozERUxl6ijc/9VDuB0Nt7qeFpXOR4
2YsBolVV1aHalVy9zbJrKmNnbo8gc4rXqOHsj7Sz2fbcqhiZ+22bXK0jQDkZ6W/qElvh0GY8e029
a4T6ZbBwseY6m7QyYXRoGujhSJuK46X3WA28dcCOkYmu10pcPUIh3+U10EZ9ZuAizecCB/quZ6y3
W0wHzvm2xqsZ6vudXoFUM4buYWrUg2MgROwi8TWeECjV1fRsSUD7jIuUY8JWySMmT4ZuN3zpjPih
Sebo3lTa8ZDGmREaSbKH02AFi9BPunQOyKBhXEaNdWSSqKMcKlNtl9Z9FbqFYCrTzPKoVrj6nLT7
Iu1CeBMhQ95Cit0hGxYAg/14UsdhPoy9cQRv7Bzcxdg3ZpXtR66vZ7Xv3npLxcJFNAL8G34JcWLg
AFbaZQcf+kUd4ndnbB9HAxEpxj4o7IBofMljIsRpdffaUFvMtnicxVhcNS662lXwRNfSvsgHzT2O
erOiPI6bk6x0IHQobhANYFUz5oQQBy194Uxg1ghqmUpPVwPNyp87pyt2qcjhKsnpnpnelxRIIwSS
NXAYaO8Vyl6WfChRR6wvR85GfS9kbaPsdMAplpD7Aotskh1QsCuzQ2Lm6AgQV1C4MBKNg0k5uWsb
ZHgxnR7PWi7uCCQwH+yqQj4XT0UwrAVl50oLGmjaclHiu5CZ3vFSs6h0i4Qpdy6rcBjTW7qAC70i
XgA7Ovq6VzGt810bg2o1Gt1XChYZUQlhz11Vlhl6f+XGy1sXTfle6Vd2IGYUfWWZZ3Bk8G9qP7ou
/p24nbj84qin9l0fh8p+AwOJPJWSqGVCSBHTGjsQoc/F5OYBQQyHCv9RWLbqGyGQxr6wsQLKIot2
Ucars+uhbCrDckEspEm4EBLgPuLxaD1hX1Fqf+RI5JDl5K3nGOPlrM9f6wUBXZYyIZ9kfTTi1A7t
aHJ+uG3+VK/6/2OsH3f6v6+p+Pfi7bX6fawfH/+jZNG1T6pp05ZqAKI3Py/FzI+SRXM/kfkOjAMc
BzEl+Ot/K1lIAqRLJUVVh6KBR/3XptT9hMSMflXVjM1Vwbv+UKL8o5KFqujXoRsVD19+s3WA69AJ
C2am82tL2g5t2oKpIi6AbSgWHPijnj1mSlgT3VL9uHb+bn2E8uOP347BJfwa5HLwsnH//WEU05ol
m6GFZUXf1eLz6vbpm4poowUyP9SXjsJdZDc5FQ7xutSnN5TSnAFFrMOZziCJkYdT4HuElptdz9ES
FyE1xIAIA7rWrRhgZwRJb6VwiAy3vJCiL2u/rJrpOA5qVfmpC+WUc1F1PudRDHeF9aA5s8zRqW7i
SKuBj+pZ+WQmHd2PhpLtNre6+sadMAVKA6Y+WqPURh3dF2TTKahVP3dRg9g3HRTg+OYAEUoKtupe
lDaNyQa/0l0SpyL9xTUUu/WXxU6eJL5lPBRa4QI9rErYtKapbGpupTdKDtRtQO8Qp3YVd0X9TK53
eVFPTXYXg6/O2KwuYvQLUGYDrUU7RL7KzUHxlKFtb8YRX1Wo9Ys2fmToRqywZx36Eteuec25vZla
6GA/O3JQFm/sCp1AuEKfsHyvVfukTtqcHhRZktezYt67tfO+KtlY6w3b/0Zpv+jCjZ5Tdy7qADEk
6YhmpcrJi9WV5hmw5fQiVOoZUAOa86wv42ywze7Lt7Jc0mlXi4VGfyBUB/MIeqHRn2NXu52UuDQO
ojclO8tVG26zybDImZ+GsoculTpo9m0xquyvrYHMp6lzLrhqG1C73eI+wABJtkw6GkrAQA24A0ux
rZcEvLoOtU0Xr0opyazcsgPj0MqXpCPCZmlvlqkf37JuIkhxcFdqpjodZhOymBxbTxDY+yhU7kZY
M2cwYG27JnvCBRbVr6dpeewb0gT5+QWwUEtY4/UYJWgO5Fji84iS2kSYBEi4IuBk3hsY1z7SRq2r
UAD8Qvs82cXZ6ZIJ/mnnWF8htWWUAsWiPlQxRMBATbrtRkhVqh40tZOolotx+CymrcnWlwS5kUET
rIdFbk8vjCnm1otmy2A5VXeMKeOWVCZP4Hk3vQiCTXksFymKo0X+YuJzmShvTgZTLNAVheU4Vx0j
KdkT9cW3jrI+yJ2FvOOZiQ9Rb4nS3hudyeFgdDPjIs2YRQFlDJqEH0FfBoPbTvObM7mA61pEGrnX
mHqXh+NqkDPZKinqBrXZkIyDlsuSLZw1fXOHrEFK7RS8mnkYD6YxT3iB0gRzE8pdQdSjsjSQdNXF
VXy7LHptp7vT8ICMmFhuji4AcTAtyfYxYU6BVJydq3ImejpMVrP9ykZ4gD8daawDHdZ6S9jZaf/a
WA5stkmNoVcTy1a8TEvPxkEf0DkFUZracSjW2PhgO1n2l1lDqbGbm07W+zXRUvPkKisOB2TtU6jP
VVftzLTtiUbZPBbDWKrGZb9IyC818XwMwLpkgGwm2eF5wiqsl9VSOqbLWafj97KXJzuV6kNTjBXK
oASVvspm/sZ0iUsN15ZUwMDMDbsM/gsHB7/ODf7tn039qP/DCbP3Ubx2w+92c9sn/JwfM+9lDwG7
hBkCy7m/7TF045O2MU3BL33fyRmszH7Oj02Ld+kMiGn5/+qA/DldMBE/wmjb0it+qCn/lPgRfzqP
7Ne7NcPrDcGGB5N9BmsWc1vc/WI15jjl/gPbINAiXnth2hXuTkNzsydo0z7EsiE73bJxEw4aFgrF
OZpFfE2AAcUq4PINQ5na+0pUL626Wp7mrpT/tdn72aIc3XUuGLnpeJkEW/tBqre4jZZD6dTFPRGK
dlhMAjfl2J3avDQ9J1MYH6idHc7K1rdxS8GDEcuTU3V7q1znx8hBkJwgmTEiSwZ8lEWqF6ld4C9m
9DbZCsl6i01y+gavjq0NCJfM8nZGIkGOVvOlEZJ0qgz73CBzhEnyuirWJzOfBICHRD1r+spoToG2
qE4gTlUbhjMzlr1FJgf3nUlelAQi+o2LKxxRNpa0Np4uynT5OiWVE9Z2RQLVDD6xmC7R9kg8YQp0
ajIZdpXW1acqroyjkQBjraSRHyy3hJxm6HHQqe0WEFQohzyS6UGvU4XpYTJczPmAOjC3k2TniGrY
11OEgAqEKvI34tX8sWuzJ82JWk9dp/UB2KgF4ojWOE/QMMHtmo/j5sp3xvUs6Hq+9YNzYNy93lXE
2AmrR5hQahzxjnYmzcf051o/s31ZTlkZ5ZI7eovnbbL7cMydj7bRywL+60h4E82v5ybV/EjU2VeC
U7uL3pb1zu0667Q2UXOIVvfVVNbrSuKxMUSu78ZKaViH5S02FnzYykzU62RS2zBzNv43R+ex3DgO
RdEvQhVz2EqkoiXLqR02LLsDwQCCOX39HM12FmO1RAIv3HsudUV7m+2xuAhfc+mHBzQ7GY+BXYbH
pdE9mV85ESeJTzLuOhxtwsyxrA2AVvVd31LgMk2pMbdNn52z1vwKJYLVWmRE4DG5MfE38QuqaAXx
+ko8bH/Lg7D9Mo1y3WZpUx7k1CRnUjnvLt5ETpslwDXYe98ofCIHU+Viioe0xOMDmJNclJR4CcYR
dfcwkY3VmN4DN/Q90uzdw/HDw8ZvQZyvsx7yFjNEV2EJdZEbKknOVNNiJXMO+H1xBVXMv8zWXA+J
rWAdumX1yMwXOyVjTZfX4t4xm4nT/ern0g0APmnjVCKaPGckq76NTO/L9Y6YHxa8k0615ds/t22L
D4vwLuIbcwxSbG5a3KVdTQpj4wSHrsqCRzin9u9c9MwYbFK2O/RlMYuNeuegNzQ38p77qS3RA3mf
7VPnNkhjQ6wSsTa50RQrDtVPOHwh4m8cYOEnp+Od6Owxu+SJ7T3BV0VqAzPtz1Qs11D18ZB3e53Z
OiI+lngZenmqvtyAy1/CTvVW9eZoJDRKp+1Hz0zwpuqaftQCRDwVdbZNRtkCNSbXo1gHTLbDMGK1
c/v5xsP94HfW8LLCmL0nq2jGLF3+YSUdPr28P+D2OJUgCSJTL8neaQQy7ibAR4v11j0Re03o0zpt
7HKa9jLFKl2yst3KMe9Ptv9NL+2fx7ExDkR5ImBa2vnSopLkmWIUvPOdmigtsy02obeKp8zqKKVH
RpqYNSs0nDOOkMx78+TyuXZS4nkJ9mGhkmM64gWrWBFBS3imsBvxdOBiVKFLyrSr/N0CCW9f5TO4
+k7kcREk4alJEqocLzXdq64T8WyRobbFGJPcNM4e3+JwcDFUI9AU11yG/2rS4lTNzmLMii+3BdGD
IG5DxeddDH/CVeGjWyVZj5VEcM8cJTG7BSpduRtnHIbHUXn6IXer/iBnDKVjo655j4Q6DLvmKsmy
ezP9McC4g5N2TkDLzqK+E8H8mvgXu97bKJMfVubve7SENgmyBRjdUfUDmyO0WwjaHKi6dggxhMIo
g4Oo4f+2I4bxpPtGkrGxJhUX0nwks+9zWQZc0etrwT2Rtv5priE6VN7WDMfYIVsN6vTdvAKJnuXb
LIMtnpzN4HU/no+PM/H52NlDAsZ6cKxrOQc3pLsnkD6bZhx4K/UTQdJN1FuiJZk2T6PapBYdRnxK
/fCpMvHYj++TI1/cMtyW+UKTCPhVLxby6QDrLSOfzRwiJ/Hxmk/z1hEEnHA4bZfB+WPk9TE3f8Y8
uCwWKnFX9uvMe4Yd2Je28RhqbT/Ua0nJhjNIY+tGh7vMaoI0rMvj4k3ha50GfzSSuKg33Leknqe9
24RIvlxaSkI2LbakbjOeR2h30KjYFPWG/McTxujPze/mhqbOrjSHilKT9Nmkd5aZvdws3uk7kigv
2uSRxgCzb8cn75gWE/Nsnpeqv5BWjqLT7Kb0wOg0u1jNgl4Pq5zaywVTuj81wXOtg/RbeIX5ywsy
7qoGteTeYYRrbBLlZ5fZNgvyIZPmsiIY+uhz+zD3i/0j2SJs0y73ftoCAkk3SJ6ccKJmsGfhx0z4
3IPwaMs3hTFhmGiZITdV2bzSNIXXxTfqx67LOS1kgaoHUE21Jy6k4Zm7/zePBF9NVDRTbO/YojZG
WArO/Fbk7ocluuWoPJdwuWA8SRg/n2QKO5FO6V1hofNylu3w1Lb4qDoDr0NPjNu6zkSvBsSygxIY
1IM0u+xr4ujfaTt40SSdbuGU/iRV2m/WCm+yYjcLKXI1j2lQI+DWIbAez1M/4yjJLMzEl3aNhKwL
K20opO5OiqwkrLh1g2epBv8K4ZLI0G4lEtTIrkkgP1Vi9UfcXZ+Vqw4l4Q+8EMzw2hYV+7QUxivJ
OsaxL8LyMCxVhVlu1u9KaXfLzCPkR5fNRUyjnW3KbE2O6zAFTGqNMBYYD7Y1vuMdgkuCXgxJInzV
r9BxVbufiLnkjaof8xCtZF+kBvgC9NY4pnCl5GTF5KwPDoxKyncvdDeFG94VoIxal+9sTPQnDpB2
59TBfEpgXpVRAN96y3I3jYDxpochdOkE7eCp6H1sKp3CFet2MqbsWgn1qrL9YE7qlzIt0oWImmGj
ooI4G9sk6ppagUooEb+fKPFaEi8FmxgKywjh90X0gC6gvrwx9IUX4740WjF+Hl/KwkAj6u/6fryV
XRrP0ktuqZlkR35EGDWOI5kCK7z6OMnXtXDf/+/rl4zgpFLnv4MmRfSORpshtxxvmoAsb9GkQBdu
UGxV1v/kazIhjjcFRiMGNbFbB9W2lOmNjXjx7gvHfbMVuWlezbIjoBumciajlk2sfi35Fh/CFGdd
5hrNRo8+Kg1kmRgtJ5Y/bogPEq9e1I/J/KdgV3xuArGzV6wZPV3lJk/U79TG6onZYOOG9c4vJsAd
YLjgDHreRCCGRyw4D6lb18/+vB6dYvnQeM69wZZUA07cMabOKnKWicXJ5vl9cmtUEsaVcFmKuznd
G95Iu2xUchMsRFWnQ7hfpB4PJL8iCHZJ/CJVZmyGp2lYqdtUd3Kz8GQuRhRA58RklI37dR2eg9qL
C7fcdZNADfDbAN3TSQO0O+sBPkz7pUTwNejkKEv8BGOg38ZA/QsWiyk365qKtxVY0NWu82m7duJS
jcxKgv7ExDSWOiXoSb8wpue6ML1tvZowCq3ndErV33EqvQhNyXxqhsF9qIvBQCrv5edO4HHvJiw2
ZeBEeZaw4c9ZhIrUp0jyZXcRxBZtpOE9+qnxKTru31lZ8AZYaJE2ASMZyW150KnzziCy2XQmp9ga
LtylmT4VEB/VCu2lcpdbydAlm8ujX2dxZUA1LGSX4q5ayssde3tAgWDe6irLD5VfFzcWqLshna5i
ch9sJl+fJm7Sr951rimo900+zdaeBCdEPlmFVde002elJuN7WtivrEUesike/toMY+Jq9on+IzAm
MtuBWVDiT49LES5xmMP0CFfXflTKudrB8DQTuLqBjY+kOCthKgyl/Jsz5dhw3OQ/1dpd52rk/PJ5
dcbxHQVl9Raa9W5y8sir5N6s5LbUfCjFQIkB6rT1i3q+Kr/54xGPwQCm7a/Vyk1qG+TrVAVO2db1
YMOwB11GHW6NGgoK6+nLossA5kXduGfXSuxTVum/ydD50bos1iW007fOas8ENEEEGbqfPF/6kxpK
OyaDB8OIWVysPk+/wxxsHMPPLl+32mmTbWICmygXT30TGdmd3bFFGx/gwbHvYWGDb7FYL+Xj3Pm7
yVfMFrn21GFpHWLH9IUw7+mFsNYnL6iRUFfNk0YMKFP54Zf9xbuvYnDF/CAFJG45zeJJhAeBnorr
Db+1gcmViY1zCUbqBY6j7CxtVv5B13uRoQxvM+flQ9JRuYVNte6d0eT4ywP7PWlnIyK62vuGctJ/
to4Z2T32B1tE+Rj6dPB9jG0Obof7SzHI3NIGHZzJPpQuhrKhDQ9g+609EQPjlsEbzrtAn50pfWNW
KU5zsDxZZfbjOUkVGyoo9t5Yf4/ELSeD+zdwi+9+Yglfz7b/mhWWsXNdyuiu5ihKQCw4Ay4xM1Pz
g+Hdd1hFeROck8l9CWX19sEU36MSGyXGnTs53iGz6tOsxM2tvPIbDCxsRCsvj4EzUc0K3r80dT3y
qcfikE2u/YrgDk+e2wY7z+7PLZNHjI5YPZraNLboK34PWXu0/UadLWKzrs4KyST00eHnFcFGk9W+
hAVtjZvcwaV+/RVMSXgIxsA7YICHAtEzXG9yk7M1XG+2UG+uWZFI5NSXbPHHiH/Pyc6aX0RhIA4S
Y3tguoFsIaOpO68pjjyHGr+KxhVXIRgIume7zYnmIhH31CrnDUhW+eZ3Zkf5ZYlj35Xdu1P61YPw
XQCU3Qiyxlf9Uz8szd2csiJ7Iv/lLsWjQy1NeCSVsuQtq1msN2ZGgJKk5Oix7T1orvm/4aLyw9ID
2fCMbHlQrvfW+FV9wICvfhJttq+F8Ky4WbPqb6tsD430Uu382QGoY5FAp2wlITcOLM8tO+HMsYsd
QV3FB9nm4Wdtq+GbsASkepn7N7cGOEZB2TMO8pudyFnVQttKdxKFAhgRQx868ob3/syto4mGOhl3
lE9S2kW8qnX9KWQt9iQ5zVt3gTuK807Uz/w0+LDKEMhKgtvCWLx53A5DQyZKNfovGG+bTe458mnK
tf3c237WRq2Y1YHsH1qpYSaej6SMLYqb4WaPTX2jGw8eIJRPzI97/zwLjGzlUpTbImAxsOQ4QNBD
UIBoTYClrNMYUvuyY7eaHYNMECISmNmF6LGETHq/uORWFi3KxB+U5N0JSjNKw1ao8aMZ+Rn6OVyO
jqENEqvcl6xs9jjNMpgo/YiohfBlynmO1mp2pvNQWY/YH7mwRyh2ce/n0E6MBXhB3azTj+M39Z4S
poI3aciD35r58yDXD9tQl3QamqtR1kFs64InM/VRl+kes3DC1nlj5lz/kAdVC+wgqejx5658mcv5
py7E/9vz9AWPWRmlC9aAKEyTT1MQE4oSgRmCRW997+mbfS2FilWlEYiAL52iOZn864IiMLKK9NPK
goRyGydZRINzCYnq3KQui3u4n7n1mQxld0i9fuSEqvnenOzTUQiLssT4SdyF4Tlfz5l6UwLfWbPv
vi5fZLJ8iql9CJMEcJk7qqhBhrFJveUkqrv2uvPvJK3RxLDYpOtpUYF/GInneA8KwXgfP09AZJFw
yKKbSmIQJwJkIDjgozU7M43mhclFPxrBwdND+W4PJjv1TJl8Y+Z6bnm4z0kvs0fCxebnjBy5d8QQ
QLhqJ+WYSziYm5UVZ9AZjCTTKouFW+N4rRPrgSDqkadwXa4uiUn0dJV80rpRJ/RCbA1TYe9kaHEn
uiF2OT31f5nSEEBABMgJOa11SAYBZUpMZy+3xd5oLPNxUQBGWS815JfadsF6f56T17rS/zRlWpQM
1AnbfELj0obS3bcruaeIQjAqF8NErdaJY2vS+CKDs4ONxzpya6F92c6oO+IlNGkkkaoak872RYXg
aZv1SHpBvO6S1kPwSj53bvNvNnzq7aJ0tmglM16Den4pAUQ8sGe0dgOqx+NqldOupg/59FC/lD2R
um0l2zMmW8oox4XxZV4L6ZevtdvRL9XoyNiGAfFw8WyhjLIvZPYisnASrs+5M059v8yXrMyWRw03
A6Qa2jar7lWUo5jYFE57GMTaL9hM/J2LSy0y1fgNtvoPFIpP/GtUuBV8OqP5NMncO9Qhyb7+rAwE
aiZziS7piMIZh2ZbFqWHZlZ+zQRZWgmsuixK1lM66Wh0TYwsc76aT86sj9i41p0uWL5WTRjuof1i
9zKbJ5IDGUv3j41XXYy1fpzu+YoQVmKnYTXtMGoJG2FxbtVD7KnhF480vaN0IbohPUpC44PG7ETA
QtxhweS4Gfc6yPQ/ZhhRF4qXSvkpdWuT/kk8foig9HaVhH7EesjaTBzh7+Q/nPrReTZcVlqVU/yT
ksqPmXv1S0kM6s6dROStyF0ae4Y6dZeMTMUzCYFjTBo8GqYW0l9vNUa5zcsOzIlKkdfIz5pxylQ7
zwL5j61OmlBRQ/BFhmX4j+SCHbORu5fTQi2G8G2V3dn37Ja2nlW015veHX+E27Vtt2vgPgQSvgnK
F4FFcnnBUtnHS7p8OK0rIzqLfyYhubo0kn1Ws+ossZVLMQX7iXH0IcsrzLo1KbFjLU+LvwyXBTrN
wR7kXT+TVuci9D99whv/WEw5yfF8I7OoeU29EttaVtrmeVIdaDTkxVjMMaUWPnfJgt6qcZetpv4F
gjNmzq1NWN5TT2ewZ23hVstDNxhFy/AWPB5tMF5U2++zRyNbOXLaxbQ7tneG3nUjHPsN+fCsCkek
Uc19FyvVjxdU7Oi0useBDIRlE6dmp4HHHyeGmIE0MIdtNmbrPrFdQVcwJdDE1qas/3iELV41jNji
lAR5PiATzoJPc7Q7fPAMNH/PYRsGUWO12U+fVzOasnRC0W/KheE1a/0aecavBaT21lnnrx679oZn
5d3w9WBuaDLkKRD2s6tXiBEDRAijY9ZmOM6DQWtC9jXIRodsrX0hCoN3tQ+vadqpl6kq5HlVWdjj
aiYrTcjEiMY7Q8IWDtubCrjVbtCLfwtN2jy0zfKMez/f117uHdG1RBhokGkQlPJE7MCZdJivWqKn
S4L1tKI+2dS2v1/8P73DqzSbmlnY8nfIcvU+MFJ+9DvoDEJQjNvIpnZ1DzUNQWlDyLHF2mcV4XZt
Oc9CWQd4qFO5R3LwNYXuU2+OJFnXSsfpMqXPISp9lw3XxhUcQ6JaiWRD679JahJCE7ZkFhUYp+uU
71fShgsQh23hlPhs6fTM1ESZkI8RERhLbCZlvp8t9hylYsKdk2ITuXnzbDYeMzf5ZM5G+Bt40vzd
LSK/Ziv3Hww3dySHL9fYdXnlrAkF22askuFJDctNuTnHhn0vVgrvuqCYjx098RZjK52o5ay9na3y
2KX5G/3NGw+ptW0xJGnb+LyL5n2wekOwHtsqfKrkZP9j6AUdQ7ioa42GN0hWRRkPgsTUTeK2rwEJ
ZEcsEmgbYSOUOCMw69r5QWO5iMvEQCDo19d8dv/inIZ/Lwb7sWXF43iZxwzUYACdrAZFwcITPSCu
+GLqTmwYiHOe7QL9IdUIWeiiirxBsrIpTPcwtDrSXjdvpbN62wESaSv6Y9Il7IpCmmaOe3uTjWqM
61mCNl198r6nNVOI5ALv1qsJzlyihp03puknU/D/LRf4sGbf+wiF9jhjjOTfUJSCS1yJD6NdEu4T
rvNlY/pZ9Vw0Q/nB2q2KoNCXtMjVpZuzf2tNhF0pfpu1dmN0mtmnUeZfjOaHfa2rPwFPN9f6xgIM
gr/+WFoZ25Oi0s0hQbl87dcm3NP6vxIxRl5HS+mjs+AP118ZZ2SUKiwJZZBUl9x20ezhto9bo2tf
HK+wLvdfsPdTUgJb24HgVT4bhnHXwawoQAkwRIKQoBgWpd4K9PSbIFkfVV5X+7ojCNvHqR6vYKM6
D/2RVsXv0fHfvLkigRe8qigOqU2scSlBffUlsLFGtb8CtkNxwZdNyZw3OztM2M024uY76Kp4IRz1
aM1qpNXODqQ8L9A6bSh7bTB9dZPhv5h2b/ya8tzbpBDH7jiI4blSxHrMBdwmRuc5OhYYtawa5TP+
aISWrKiekFYODyAl/EiP4aHRZNRXc0osbWYIpj1rXb52FIqRgpMWzSoUx6AP8xc0z92O5w4JMZJl
MKGWs+yUr2oifS07MiavOKdeg0pFWL+5La19k98DGlqWmZv/yTuhTvZ9k70AqfbOtnJ3wmuLh1oi
5JlqST1bdr+AWTB9s+qo85q/ltkfCSXkrldZ/dbK4NIbHYBBTf3iwr+oRaQTnNkkvg9Q1ON2hiiU
pyRhp4b+XbkD6aC+XW7x3oBb9OkFe9Q9Rx7G6hoQwH1GndZGtYHmQ6XPCR/8lHYh0Zv3HRaOfovs
6ASm6Fo5RFy3GKhQ/zOkee+bircVzuDWsfuLnoVzarxmOtR6gUXZV6+0hZAcJ+tV9GRR166+VSai
9yBjPZCGnbv16abIumBbJQEoOO3MFWcnzHYV0LmcUpYrJvkfXfjbG6wMOTUCwCdPE0BRi8rYExD2
WXjijxhStF/839hsQrDM8ya8WFXbrMzRkefaTjNfnIY9rrdMv/ph+NtPyH50RY/elbQEWn8E6QwB
QTCJtUq7u0n4G3MrTyHcy75L4rEzJfARBOy6sV4bqbYEFp+bxoNiSqjB+pSuORYsr9TxarXEFRt1
JIvpoYGds8lMztOkhV+Hw+JoBUMS+QSzbIqefUSLnG4Udnfsx5LebHgKR684QUh5yMbmmjZedsnI
l2ArqvBbkVAodtA5WQT7ztvIsuSQkpv+mDSViNDcMboVRctUlOTTUz8zUw5pj+Zs+VSsLFLe0CPf
0GMwOeYWbTWTXcO+J1HAPriv/hyWNIepS5y9KfPhz5L3tNNz2j8X4YrFqRzdBVAmBIoB3FkMUMBf
N5MJzylb/S+XgeDZ7EYG1r236yoHyaBzZrBtb2VG9RHg/3gJtMzZXs81Kjrtbaa0qnBADPm1ycye
Cgnm0SpwHxDSam6MhtkvssD0UCvz1lRhex5AXUfSnUtwViU4N406L/Irp4fOWTiHMPc+p/tRh6GN
sHF/YGHhsW8kDFAdHawtMTic9Jz47clcK7GvJAPKIvjs6p70pllys+ZjjAxyiIGfCHi4wr5M5JqR
KXlIZfuns3y+kWULw2Wf9+WzT+5CMZJKBlHHWl7thglnxrrX9OooqT9AYyEqANGblxdUiNa2Nj/K
mnly0LwIlykKqCeKl47+jOlv7yH+JgFgspiuNta+J1PbG81rPwdIEkk236Ipe+d1PU1G/7IGAwSe
2joWncdAbYyNZYzUWIFH0rQKRVxb/X6ejPvrzzK4lNhdCnh2ymaSwD3W1ZzSK4jTRlnHGhZjJnDY
YTa0eFPygOVgCsYIMRn0OzdusFJWK59c9s1+nTLaSjC8gX2kHWC8IE4SRgD7Z8VsnwUhAT0mheZx
1Y75SAZuzzOjdPam/RlhneizuCxJ4WRQekN6FuyLopyvsk9ia6qHQ+6yHWKsxHdoGG/rBHBbz9Ut
FRmcxQHWV+0E8tEaGvIxQ7R/aG+WyOoH4+CR63soGCtezMn68v0MYYg2iyPvhlM8ZKlqbjZihm2f
5QnoxIHKX3ObGV33M3uu2HM0Pq5VZkWCpSj3tvPWByxOiDQpP7gtEAlUet3SyYR72RafumMnWDey
jEsDD4HfGX+DylkeMx+BfjZ3A81jtkSOOWCiJObqfVUDL3DJXo9ZekOgu6dr8j59WnD706ZF0bra
hxZxp/QXFQxeYU91NDQ+e/XF2hYci7GrzUPiN5HjIeMzg+wPfUvcNvruTgoPadadzNpv4qDAPIPe
F25Ol+QWo8qkuJsjug8SiI92ZrGZnqJcD3RQQQ35ZqR1bIubzu7nYv53aUKCViF9jp7kqM3W7WrY
F6JSmUFREOGafEGF4u7JOK5Waurx4nnOzjWY7GvrGVyQ+dTR1dHdBM/Q7T6EU0zbcmYqmwxUGCbr
mpxUKlqe8MYvIR5rGoVP2+xotAk+CfaDU6G4cbrMuk7Me+5bGJbyQ+Sj+Kr/2bR1rBARJR/G0ehI
ql2cY5Eb28GVTP7nMNP3BfAbm/Bzl7LEt0yutdxehliWQfoQivIlJF/5PECy2roeVleGM/RmoFCo
YiTji/Kc0uFrTLhG7t28OXv0M2h6IvtVi3E/d+meZNtb5vjPVqZs0MzAw4wRSWxqhi+pRVhu2o9e
bOahYsMm13PlEDu/Mfi9NrMrjX+I5vNxYwq/fTcBisWGKe1wSzpm/laZ3GX7URK5smMRPYRXFTD1
Xhv7arDoY0jtP2nUyaQu71QNkjk3ufVCgx9xyt1Vx5SgIaA/12AI7TdaQgu2QnxAI29ktFrN6r2G
hBLBRO/ksR1T423O5jzHh0MiTMQf53V2gYE9w87hTTe8euf2q34qApWeqCSRnoX2fYZlcC6Nppn+
lX6CXC8J8AmRQ9CXcNf9oozGxlGxfx9smmgMtnqhIBLOeHUxFiGuxnuqWw7Rmle1Ekakw+SlqL37
EYvjrXOs9OjLtL1ICCSxT4Aac6T8HW2chLvTvyMfoyWwh/WoW5U+LSVXc8DWgbiYGHHXX6NropUQ
Z/jlASDsrmHIv9o4AcOxjgMvh+zd1cZeme7rouXN4Bia++kp54HbyqQ91aW+GrP16Bf67T7/3HW+
qY+AdcOtPRnlDo8/WXkD8dGdzsK3ZZ7byJ/FtS0sDgWPEcPAJo8FevuMzIx1JuB9xu0bXaY7qGWP
AY7q1buvhhEgR9q0n02xxIxFfbQ25WtRIVeAMfuiRbKyJfYBlwtyZS0bdCrkfrflDmdgpppOXOuu
l3shw0FgBJ8lVsblR4k5j2p/CcnFHtKtLZms5X3zMPrUq1WzFnHaoUGc/EU/U0+SMT0YkP6oJx5M
xdtdWv+/UmO6q53G2ukK098Qzi84sVlsGUyaA6jbfmI0GLNHhH0Wk/papOzARyfklcJsVJqDsfXJ
1owI17Z2SzafqEuaO6xL7IlJ6R/4RvxNZpfqMx2ktfXXOnioMiq+pp4+as+eDjmUNRLvO0TfkJa2
w9que7Z1wTXrmr8jy4RNVadTPM5ZdhMjGm6X8xnJuRF3YfJbVQM1nUyjCtnWQYzhtFPjvXJ1qMoY
0CQPoTF9sXjtDmg6uT59YUcCIFlUVUZ6mFaP2fw6pbeBeWyUQ2GIoM0gjtOOcUVM1249q55fMWub
J/7WW2ZnbrTKRTwWS0AYDVOk5LYK7OxuzvnQWq2x8/yxeKXSJwuE0TFsYzu8tTJrnwgrL7nYKYXo
PpyftDWms2tY6yWsZxiY3lBmcRgk7tHxakqjcCj3uTkMrP5V/mSXrnU2Qmu61Kg0kcWjb0FTvkCy
Crym3TL5Wp5AS/Z/JuXW9M95Ery6o3WjjFwDIizGgujsrGdJaqTsRj4wIcx9XCBsK6NyKY1IsBRm
XcEONBJ8+mhsyRBZ7LYi1tySzVedBIvYloiC/1lj43KoIeXaSAyCJk2Ag5JXQl44g37S1Ed1d2l7
OWa7frmrPkoe0mCTaTu9FZZen2oLdOkGozXFmMaDIbELyLrDWOmhprWtjEIGJKoBvDP30K62TVzb
tb/jfW4hTqy/a3fp9+4q4c+T44BbIqNqc2TeHVzwZ8Ma3Kyq3EmffgU7XPg0eGZH8FxinB3Msk3s
gE6zj4SM44YsA/QggvleFBYzeRPWa63D8lFOlEPLWDxMTlg/maM17PJy+IZp9egIOpz8nr6i0Mef
VKEEmGLW1EqT92KljM0kAaOcRv5nr1fzYvbZMRVab5LAvAGCXg6jxjlQwVUIGL3744ekpk3CIbbD
edf149ng18ny5luH6XvessKW5D4wCXhIvPA4D3eeIXM9asO4zuFfkoskit3A7dhtUF2lpyYdxq0P
QI4mZxHntYM/lvfS2VMFkfxSTvY5zV3+Jgre+85o/LI6LLPawN60Tv7OlABJvZQSKGQHeBrn1H1u
JAvQjZaJ+d35+YCuoU7GX2su/MtUJfl3X+T0R0uPJbW1kzJubWPY9hS3EslImzxg5YDM5k1PdtDc
KYxzGhxE2o37gs5lkyuw4Buahr+eyoqYAfeztuHwMdB4lJbxV7sWm2iBL3V8MHK94yG9YpqGcd6i
4nMehG5fksr9AcDDFY0thhoktJ2dDBKxm3NRv3kWu+ENGm5w+RmQzaZokeqqHKCTG9fjzKWNyN6z
oiGYy+C7bH0WA3Z/J2uvlf3dilZ9zj2VHe5LvCGtRSLHKMqjPVVubFnVfNOV+ThM7YB5mgnkgzcx
et7Q3Kefcr0/paX2fhUTPqFirsojExNNDWpTD3Mn+lP/qKRhvamipLCXGWKfZpBnX4YOywUz2dlC
WJ+MWZ8NdkEnv+T1oEEQf9TgCpTPmQ7fFJzCqNCLOll1kB8ALQJJVfb6AaeEsQc7478oKPTFUUv+
miGXZS0hxLGymjt01PweXet3HVL9BlmVP1pJ9TmUg3OhXVne8QomByTULbxd2e07VCw/Hj3Ccaib
5tEwaueGut46W16eP3R8uY+cyuwuwNoxweaXLNpqOvp5AQquvVtPUWaEs5nzGzDls5d2eMDyK69K
LCpOVRstXprHbWuGB0JBjHdSh38wCfZn0pZMRHaoume+8GvuLmHkzs6T6tNiOhRNaX+lVQe7NNPy
hfd1y5a0orP0jCPqaHJRpn+VOx3XPu3PC450VCVjvhzKoW7H2HXmv1OFAiwrl7tZ6j/mzqM3ciW8
or+oDLLIYth2zt3KGm0ISSMxZxbTr/fp5wDYgA145/V7oxl1kxXud++506YMdLNSevor3L5bt3FV
PpD3w9KfdjE7lpk9uP2Etmh45iYoM1pAAKA7T1RPhNyElbMkkN+upJu+YdVUH52dptOq+gc94Om/
LgscjY0YkLlK83oh8iNStbNZbWNXyks1cHA1reSrDAWDhMH2Dk7U/rQZmNQdAlS+IabrPnEDk2sT
iOmmTPh04rj6SHpGjIOgGyryPGNV5dNLKcha+8hDYA3UXgpA8OhB9tHi5oO1gHd/SuY/boQhk+Gx
36K0FE+umbIVtJkz7dqBXBshwxPwzQkYTVG80DZhg2IgNDDTfse1G+uJS58w/4T+p3Sg64D6fUU6
RQSeC0NuUPawYmlaPLYWvY6rwhLzZmgNXPd5lLm7rlTIL6NFWhq3WL6jcE4xUDeZTrmzS1UHMpns
nL1p6WNXS3xWVWDrnWOo4Gimtb11YYDuYy6yqB9msJ9y0KHa1P2m9pOjImZzkWXnoU9U+TId4MkU
UNsrA1lHpeTDwPJ6t2CGdyg7V2x5I2ZGUHPwLDOOHABeuwN1e86O40K2m2cvWQ4upmuDA9cnHkCc
kBKt173DGksTskyNX2qtmohdMDTf+sAJt5b0cfMOqIys20b4gWbCwchpjKec4f0yFCExTqjMj1nr
H4CRlzTjjOfSjb7judJLhpHJiWEoRTnpAL0DtwQRwIL7juU2zs6L+3ldYYtY9mP6rbLhlb7sr1GH
KTa5WsNy8gE1E3Vdj7MyN2U7PdONOb2OkbjiwEaQdv0XHcvijq380/vQeALOBpDv7+bh2t8D/r8U
mf0EtqrFz9QWK3bAdtkTAkJbVy8g18JtUQTGuq/LR8k2/TC0abvNhR2szchIgAI7JelJrFCrlPTL
iyyqB9wGCh6l3+KavU9gJ9RYI5n8RWilF0YI66HO7Of6n4ejKNSjhWtjEbegl8qIk5qUKFB+gtK4
6DwPpP/UDiujobHJ4PoaNw4hXdg8pml0ezyc8Y6zNsuOM3uvJLFs9jJKtoJS1Lt6iMF+QD/Gawh7
IxJC7VQDgQfITbH2QuIFOG47oFNuYxXf+GfcXZzaf0LYH8u+TM+GiI2L1vSURbUNEyuT0zZn79n4
BhGLUnGiwRbCtbzTrDdYcEerTlch9Qg8pdxxndZYRIlZ3QZZW9fWw2lvhROje9GN+hXb+LBr+mo8
cfRqmKiJ77mP7toQTVM81NeqrTnrTEmOrnQ/a4X5uPVnazg5bTJd/u8xvv81oPdfonz/I2Punv7/
f0YKItb+vwTul/PPd/RfA/f3P/BvMT7TAx/oSziZtBX8A3X7z8S9/BeDuheKTw1oQK51bwr/jxjf
PaavlMeV+V5I6NyJnP8e47O9f1EKgK1rE7sje6+s/0viXmLr+W8xPgn18B9UosXfwzj0v1OCwpQx
hXPXBpsS9zk7fQsTfcd7C8lStPt6ovRjggqEihOUy0a7n3SteLc4N0jhCR9ulvdl2OlDXMfrcGQZ
JSp36itOxaKzz0T6aHGx/aObJ/S73XMDTuFeXB0ZCwUaYmY+Z/dcRcJ2PGZNu6siU+FwXScqyUAV
nZuwPAsSUElUnn2Vfzi58U2UDXG5+W2Ff3Zb62BU7mMk+422EX5eI/+nHI+9/9rNxk4FGC4OBT2M
pveSIq20CdO52s6gc06LABM2G1BtqW+/+uJfR//BGY8hpC2GaEiot84fV4ZM1x5Kaly/kozdTymA
bI0zEQIPzjnXxrk+P83ZmYMtnnZsUkp8JymqpjPvB3++eD7BjjrfCf95wJRE6vOaNH/mAmB8Bk1s
YssngBFGh3Asz6jFjRNvXecL4/ikX8Ocjhxu7ywx/j0CcZHdgcTksvMKTCLqR4TiuWi1JPhD+sy+
TdQkmqJ9bsJPT6EIBcswewpKbLMy2Zk1EBpTrgo86kzs1iqSK68xzpFd7WYjZOYAnuHszuBFVPMd
jOGBSBbzICoNpnE4ucZwjUAxjVO06+P4K6WjJf0sq/Tu386XE5fagtQc2nYcVg/clHc+nV2WuNpd
gvFuyLu9tI3kIeSvhU1FF8bB6m8N3Gd2ec0pohpuGSwzUuwAynDdGbBhIj/ak0g89amJOirohQya
xzCLl65544y/jlwLRElzC53+qfFSveA4sm0tRgKUfFFROXFQL8Ny4TrTQ1h6RwsSOC2veG08mEvd
DAaLXaEajMdW8SHPafpujcTXpALNPpu/pvFjmx1zx7I/T8mr0ebbsEfWcoE0928Vicc9NrRlQlOY
gT0OQrN8aZlfsbtD77vPOVwG8Xu/gyDYFaidNWittsTlf7Yc/Zu446X1mds1OHS6chuQF1Qp4+aG
qOmwar38iP2YkNxxip6aemBg1q20+px09tKEiMGYCjKMlcrob4RYgA94TD31kozp2mnjZRH9jcx5
Y5vZW0fGLYgLghAkH1ECpgmezPRMGzt3ZvXQutXSrLJ9ZovdYA0YpI1vkt9/wC59J807GPpWcD1h
jOLnDaOWV5cMVc/OmBcM690n4qY5AaYIbxSPodPvvDR4CPr8NwoV3wrFAowKTZOnXKNOQo2cqSt1
ZfPtk2+N/vkyOvxHjClj4OkMG9mRo/rgTcmfSARvvsdLQrXVb+sbP6Y0cItSRrnOsCX4QUzIPjlK
gemgIQsS5jfyxGtj9B5GoO2bXM0VRZUUIRGsenKT8A/0DaTzOnWvYrIk0VJvH5VUt9zFk9XkiXAz
Rtl1dH1w/n3zMvEeNSNrg5HtsLUxpvwzV+tYKeAdxY7Rfcsi8hR332YwzUjWM271mS7U6Mv0SLpR
oyIHTCyRZlLElQ5LuRAsQYE9XzOtxkfW0WFlutPJBFu1gNP8d6CEkLQz/hluUZlbP5WROMW2Ye9Z
0O1tPcH1YZJmy/6GS/M9MHOKNEr7KXXlwp3jmBMFJZleRmjACNonSkOg4k+UfbbFta7S7cx9vHBG
7+BlAxaHEOwn7LB8XUIp2swRr6arh2Q9pPFHKttjSSsd2Ykr4jJ4j/TklfZEP7nx1mQTUagENpC6
mEW7DOyjFuG8qvr4p4vE4zwEsER956cJCIqOKfbCFmFxh6HGXg8wragLy4mDqvHWc3f9Y3U+U2kn
IvwyKYCL7f3s1zcYBxz8Li7QEnTe4BQMc3OJ63qkVyzEKGlnJ1cFOCS6CWNmRebs0tU2k1WSTpRn
ambSyKKGJXrGs4gvRmW9uByH9gnmy/vk33kSjWLyAFKC9ds4B1MQvHe6aDcOY4HXBlPhRk1R9cAD
kqzbLiQ0msfjMbR9tQpbmxqFjDNfQUJrnYVc43IW2BWXv4BdMQFEYc5nl8rbem748oS3EjrahpZY
sqx9K2PQTJmbiQpWI30KSWWvG914IGWqcm/iVaD59S/TkydTUKNBAnUzyccWEe0U2B32ngYHYMOK
dQMqwWtDzUJxweDRbawIrkgkuGPMmc1QaHItSBxwcVhvZXFxB7T1Ye5rEr0zI3nnWaix2o+Jy/o4
4cEbw18ocfeT7oddGLDzPLI/A469tOrGLXUwfMigWe07eg0/xr5jUrt29AxDcEr/dGTCsOTjUHH9
6C2jKGYyrFM4VnpvT+5TnE7F2UYF+O6MgiCEGJJDkGJUAnvnLetkrFYTnS8Lu/Y9PpnM3A6k1Dd8
7hwLHPmV4wNY2HBrN7NTZxvuzTdlC87RkHmWdiUYYFd5t+GCyk+zOFwHfZNfi0J+WmY2blVFfQuZ
2l1ee8+DJa/QGIalVar6pA0OCu6rdLFj3pFYyyYZ6SZCbZdAT1klxvjoqQHVrfWmXc65a9vyVS9F
fZ5GGmM5LM2/YRfjgRbcOzKneZuL4m/vhA+pqgmDeTmrgczOnM1frLjFajWdidM/zMLFkVvsOqWf
ZQOBx2ZHCebv0U0/StI0JPS3DR97HGdbpkhbBwtQPG4C+zSODgHl+5lJYS5QhIQbpvLpIjEHxMKA
QGZ0mHMP206jtxkznHqqz6UiUTnm19DXy2y41q3aFYUgG1zhq6LPsqf4KeDg1lJ3IlJeDdusLnz2
nCCewPv6DE8K908Z0FI59+Sn78a4miFGb14zIRgy5tTP4GRgepfmDaWEs2EHexfBeJuGctw0hKxW
XYQWQYSGYeC6q2eDpP3gZ3BPWvKXVtuDJnZR8vEjxQm+JZMYMy6+I4dkqv7E3eBlBOWxb5x0GYWd
sQVhHD04psvOGMmSQBjhkBX9VIxiQyAVMkd/6vsO71VLLrKd2ZhoYJmPfWSLRzPyk60eZvxjUWqe
+qZMPqZ4rh9LJsHrCNyKvWjJPD7VAYw+pKr8HsRILHtZ1GN/VWg7+7pSxi4hkPXW2OO8ICZz11DI
qS0nURS7CvjMczJP5rnxlT6AhlK/uRnRwI1rhVpZ8amYQXOaq5Pu4nW4ScewvFscaoNUNpmsjcY0
9mzowcBURzUEoQhGhZpDStKHap+ZbrUb/bpel4RJljNZT1Y+mOPQLnFLkIA8NFzp4SjX1rRh/bCs
nQXabsyc8ND78bts29HemMSE3wiUxKg5eGNaVyc33xlTaHR5axFtJcAGAtgLXpxe+3viyjNfKm6D
kKgAK18xLE1gR8ciJXYzJ771ZkGGeM8tyngsa2DKnOczR0WYNp9zz8FY1OYd7OgyUycZpc/Ac5L3
xs+8/WgqJGg55ARpiqzq/85ZZe/GXthLEXUfyukMFkSySq5AoZSl9whea0tmleAAFv0GnF/doOUa
AjG8L+hwGXOUXngKVijOQYH01YyvNqOOYRoucqS9kvz+OB45vrdEBYr5jiWZ6UALPix72GSmcy8n
L060g5z8iB1w8rK9octnb8hfrGzeJB1alE0kzy6f2VcPVuvR2tpT69uMRDgZgwttolwKczNiJVjX
RknVYtLepM5gQuhi6d6T5T7rJW6n4JzJ8lyZ0d5vP3kGS8zlQ7X27/W5uPerPLi2OME5ABqUMpVR
dEg8DHKp7PHhCeZ5ICPe5sGQa91LPnxcDqn0vvzRIailyOQ6U0w94mRXz1IiX5IdsJ/nLKa6zXGZ
XQzc/OirYTiYmFgzkuZlzmb/EYkMC0M4e8sucw656680wCLIglmJekThTJXy4HshjXKGSzJgrMQh
dO2NrPzHyfwo0R6tikadvtlSUrlkR1m7iEd2gTPIIRG48GWFlWTc0sO5pOKsW90nL5iKSSlh9g+x
99g0NF18s/+rW4RJjxP2KsqMZpPFPOqmMgjNll18d/HyC3MHoCLTmDUk6b4MVwbe5JXmHMo+IfIj
VagHz5SXULT6UBj6VkV0tODN8raZb2EGb6NtRZZCYRKmJsfB8higLa+zPs+5qDRusWF3cM9przhf
yRA7Y2xZb0bDktBGDvMGcFPOxs4Ndck66oLzNgNoYsX92jQz8g9kfo5c5XgJYOrkG+pyQJUbmb2j
6jU6iDgrXkYh/DWz6eiWySxZdpHlvlkZ/A7HaJptF1TUZo/z6L/VlOndnN7pXxJnApqjtNwZqu82
ukFpXXq0AL1J1WVnfInJOSsEruxMREtGk6DKWg+LvZEM9d404vxtIPIIn6bIP4mud18954tDN2tx
MBzS6xtdm92L37v6qpEjDyLysg8nTGH49CmgabtowEgoP/cv/uB0752SGACaJHw0dcxG1LcB51xo
r/mztiYLKJUdpcwyXbNYjLIOVrj+x51O0gBlr3CfVcOYGuv7eElVZRxnM+YK5vJgOm5uPgWyxi8Z
NwR4wfvt88atLxSSMTFimMpSn2SozhRK186JRZ/qbRvXCk9OU7x1cDV4aGDU9kZz1zRV9D76btPA
Mp/aN9Llndzgd5evCAjjHm67vfbyFCeGwvuNBXI/hjGWFb9r5ONowqvhHqvVStKzxkfTszF7OFSk
F0evGTPDNcGO8ObLPvrVdu8DQAkZCKA8zqingRsFW8hhPdkRaW5IjnIzpMdtIo8Qsif4qXdox57W
RUBuRd0i/g7FKeKphYm3N8dkCeeLGCzDzpR81cLunOdcNDf2WTpUek4HpAHgu9hPRh5xhUmDFYGN
eGeOIodzj3vRKmbzLxV2pFgIyNcEWFGRk/xn0nF36bNkHweYpwsu6Gut8KsEwlunfvpOLjrbSgL4
BEHXicWa7aZQ8hXpSBBnHLvSP0UJHUJM8r3J80ulaoYAwgifPZveIMR7JIcCx0juymFZFXN/zPAY
5NHvjFZi08UCQvFNR8Gewfgao6NeyBZMYEODO4OLYNVl1mHEH0eHwcyfy4ZTKbNNn7qowlzAAO+v
uI3e748Pnkug1J+HHl8Z8Mapf3DmF9w14O9QG9CTPDKMpY6ejbhDHLBKGnfTeU/OAR24wUw4mBQM
dmZ1ltVPJ68zbJhBjaDWkpyaYIqnzNRRy2iEqiIGlAzCdwvHAyUCNnBjyTrjHcIF0RrhT2IWmyR3
f6oxzl6KXGAWZ57p1niA/Dywd6ZsOWVL7lMMV6HPg9Sq0r/Cgutu6UBg84CgHI6fYMBuLHKs8d3M
MK36O2EZNKr3QMzT0kEuAdgyLAsm8BjA75eyBAaLl6Vq62Cy54DAQNYR4rUL0d/zmjupXx11M+uj
kTqkWmANU0fgrxsstTjb8x7hHpFQBXx3DZ4X72RlmzBJ/tSOeQ3T6hvDyrCKNXsmgRNSkoIEA+k/
e8uu4y2arEhpPcZoH0WIKPVUWcwDc8R3XqFlLkvIW7NJ9VXrsbRgxjPb57QcT4HG0AVO6RWMNjNW
7xMkUg9ZHMqDaaRnwr0+wzDdQaKV6Xw2G5T0HDZ54p/DAFMsRMd0VyckUYjaqXVrVcgt/vQVZMZJ
+/QtsGYPa6aHR5spygIKF+XyPu5PlN4lseeTgQ60dkI7+cQbzEPo1OXbXI6/5kDj/Hy/eILPS9ah
Jy8YEg9+SBPmlHzSFmqc7NA56RZQZwql9aoLxz+PgzVe07ZxSVxWKxlNRxA9ax1rya6kfo17x3Lm
+meH54Cx2pPfVOWrNczu2s7QbwcBy9GvgDaMPeMPIwLA1mUjZB4UpyfmGtTVwwVedm2HdWneOnH4
kBcc6a1evk7ctYnv+heQYnxeRT4bSDL4U1q7wEeT8rSEL2lpZVufPrOjQ2B+0RUkRKh8gMLQrJto
vJlZrp5z5MXYs8QmJIu7tDNKGphQuxtZTgzXC2bgnOO9BxGl3zVuGznbB/4lr+yJZ8GEOHe9T+oP
0bUI3HB5YW8k776/d4NJ045BuRfGmlbwG6595EXlg2VO4y0UKE0TRUcyyvaOPice+iCmDzYrqMr0
i/RIQSedEnmGZ5esgDg2tz42qytHAxwZ7ZHWIGvVDza2+yF5SMmcHtog/DH7COCQM387CjelY4Ye
aVfQDzotH4TVsEg2o96EWVM+OCmDmyjDYQiauvc2Lem1Q0X19GnK/PBaChnvWpOahhiPGRPVolzW
trVk47plDvT9uHJeLZ1uh4k2bulW1Y2NZ1vU4MxMMm7XThE3K1iDXYCzppM/UTjHemX97av5n12J
bySYajDZRAsw7QN2TuoXhRt3F9qsqFO3MWg4zxO56nT9ajkfsY0SHY6GdY30PgxKuCYPTJwxun4K
dDic3Opuc/bqg9nMYIIa036a5JRuvW7un/FZldhKR31NGNuuzTLdN4R0zirS050p8Ed7NQfDuHmt
kcSQ2Vl4dXG/MhGgXdyT2FWNw0+6Y3VKjDElH85/1DJKjxEOrMK49lKNh0SQ/W9SKrZdDJ6wo3D9
rw2ntLFF8EIkDlG5TkwZBxVEWV3vUz/YG6Y4D2G86C1MFR5AlPiFQy/khUbu6obAiFLdOpm5ECO7
vhme057xSAKtyl21bGuG5ilWFGDsO/JmJOJsj4Art30r3zUdokhFFqV9T2sIMqou1bEoWw2tU9u7
wsaBSWa/fym7tj2zXYJh6yf2waT6BZaxGsu0XseeQY1MNScbh0whN71IqIORMpkIlGtg+sm/ZQgF
vS5OkNMxJ+n0vSFtdOy10xzSdNjneVjtEgNPnQ7gGADpgmpuzpj1dWv+eEbWbQepT5BO4oXIeUvw
RR76OOvW5jSte2nxWTZfvhkwOBUBbT24IE4D2CVi1JCxhqTZ0I1DxLqR4QHM37fO3PY5CUBpFGrV
h/YBYxWYgEJseo3zNA39YakTzSZZdIa5GpkCf9We+kyr2l+mfm89V97wzGNw07kTryor/OH0I0+U
Jx6swVHHUYlj2DOpNEIkYH+iarCgYIIjR7CGLQ7dnXhzpMWwDyurWMqZC2SZW2dKpG/SBX8Thm9A
ypEc7Bw7WJgQzJFUiVIQTKNiusjy6CST4WDnYGuE9Mk2cbSF+cRVdkwsliq1zvPkkLYDhPnkHOmD
m+/c9LlIz13VXLmmQpAnvDfRPq0aJ9vcERFFiRsVSPKibkq5yrn9ohluvKo520Z07W3zQQv0zLtT
sWtmaAPKv1oupZHzMI4bP/sR3kLlPPilUWINH/N0WcbtzjK629glT+qeJ1F6uJpNfWgoZVjiQrno
lLFRbZDajVnp41ht67gLlwn/w9UF6rJIHRo1Z0W4PLOmVeZ+MPz+5ai9o8WiWE1Cb8TkPfl1ciqm
+NoF+m9BEu/ktYR/YzocaetWMFxEeGwmbnCVO791oWJKX5Vs3BcYGg/UfiyQCpfx7ONgn3ZFB6KF
coitM/qHwW99imqQDsyBXF49PfSeca3Y8wYDcgQvJga5JB+2NCURZswwADXtE1/rgoNSDquPQ1Ib
+Lcpvb/AkPd6kzcub9KrXc4kROTK5dsMQwQxmDHAOoLor4xCmoi59UrihNWUlftQ+W8u2+YdZHFx
G3hB4c256/OmeKOP0yFOQW17CeKe7gUE0aScafbllaIwM8D96ao9msq7X5cPZc/vMo7+vgAhp8Nt
PcOjjEaxzZX/x+JHap5pqBbMPPXfHjCFWxsr6pky5+L7+SZ0og31i+c6oBacAvWMW2Olee/NP5mk
kyp3voaIzhH2NgeS71xgITOfp+bsFOJsj/rAPHjpGWKne/cax8ER1zaZ1CJJOALGy9wwzDXRpeHJ
KXnx7VJ6kBNq5DeHq3JmzE8+g93nuh3VE0bhZCms0Hy2ygGDb6vCADsv1D8C2LwdBSg+5cPsCHEt
HCZbUfPCU5xw/0ChtjEv1R1FGLPYh6UId7Xp/fgEi5cmw9sFni0spCXUoKSfoEfhRnXSnLwJ7pa+
SrwlQB51qKgl3td5svJ7fQX/yYkKgxHnwAzDYikeUt0cRBY+NAloGc++RiJLD5hmtmSFwfv53VFK
j+SWLYbNSMd6WkXXqUn3JozyVZXR7YV85wINayG03AvH4U0eczTEl6Ssfw0DSXVyuXcmM3+BGHyI
ssG4ohwDkQsvCxURdnUUssORjG+nnx8hMoH3zvOHHqD6QwQZCz+R4HfCTNNdpC9I9+HRT7vrjHEk
ghQmCF1303cXYIZTj0UZ7HQOciwHncRB+uJleBZbiiem4tFrKtxFxLPSv5i7Nxzrd52XsrKwdO3j
hGyA7rfg+TcxcltNYwxo+Q3mFk4ZDY5oYwXAKYH+6JZHSuFXkf3spO3VYjkPo/oSS7Eaiea41gBF
Hn/yH98q2rVuUxIyOpWvonPwjDshd5lhCAJ3OWt+O+zFm9h5jqCypc0rmO5NoNJLZIebsNkTTM7G
k3Ij+LTf+GQvegIlwWlATHfsKx7S7FeSjukbSDWpv1Zp/O7cG5K778jGTl+9Z0nzGUziZgx3b4G1
CnvgvxEKUAquqTtlKbn/+LOIsmXFdTNhGQZ4kADC6SCZ5IgymUPcDZAP5p0VB3oQ9fHBVXz7LjXP
tYqBWdQlsDAT5S61TfduqTb2MxFvAsmVYzxSUBY+NWFb3woCVeC8akKtjfDJZftyKS1y74ZPSq6g
zINRDevQsmkHKNg5rp5FjbRwp9UY3hGspn33EvCrTtF0rirdHgILZFbXq2pd5oX9is2Wy9vYstQn
Ej3Rb6BYjrhz7KQwqUzmDVbV1CHcZuFvC9dyb6Qs0fjhyzdtdv3EeTUixAtp6nHMAmc5AynHQObR
QJTkvGs2KaLRTXJ+fHtLOQ48jxzqlyHsIcI2DPLUe+0HOzcHYNaIF5eOBSb92R+IFmtsvky9QEUt
SqkfWsP22KxeGZiX2xIiC3YvIGQ514QCUqjjOfgYeZwPOM9h2QbZtyQ3w7DuFQPsnhTuL0x4rhh3
JFaTIQtyk9fOIy4sgpboutWorr6LlktTM5wD3pYWIvK6YvJVBe+s8jASS40mbK0wmSz6OwOP4pBx
URu8LRSVVEwxbFkOcGe7hwkI/8Ir81szdLvZty5hZl9r5X4IefeEiUNidac5a+hsGshbtUPKVzmL
XZgmN+y3LufC8Anw2IGKlneb3fWea2EHtyO1qzKxQR8dFj7ETgqib7kRrTyBKl1a1nIYmTdqxjRg
wIIA/1rs6i+V/jYmAS+Dwz0xwBYnCRIveBWK3LT720XoWcHA1hYS1nXNagVTNltOI4dTcpdkU6OL
bekHj2L1RTAHW2tMP7SfJosqrH50EH1ZRsnx2oHxNcpiaxViF4SqWwzRuCsETe02cMg5PGDqRERS
JRPt8Iib85WD4cUyBY1PTXyDFsB5c7pQKgDUVJHszPNTYrGdgp/k7aNPyiFLhzsuXzlBtAqGaVoU
LQpJWfOLpkH6Xs3u1ov6g2mP94FisKgKf2WUVbatFFeWoPuYqvyaBC17vxc9GREut7oGFNMHj9qi
GDeTH2To9pjerh11jCFaBZU8v9IWxiaU/nN8D462tPSB72wMmn1sXW/p+7Z27lRMlPeN1npOqLOI
bJvtOrMvIyfFLrdufd7unSQHHtKGnybIqIXhiA9TT7j6WvM3MXFKFsk/U29EZI/MyGheA3+8SCO8
CnCCTtu9g/W8Fn2zEe706Ppfvt7EmXFhXFgt3S5dK+fOvfTJ05Fz6rj7pEa/y5L4RzEOJe52D1Im
xLSW8p78Ms8ZA2q7RWIhhZkgrtFj8DjpJ8/dT7HceQWY8fxJplAYO+duBcBfORuqwdFPFnsK0n3o
j8d6ctN1NNCgMEbAoBOCc+5MG3ttBtfkntRPTFSreS4ZI3GzRVHmcGt07bipoE0krg9zIOXm7mfQ
rxJg12Hu/BVzfsL68aQ0xKHZJLOkyeMaqHVdS3JZJNOGYiXeQ/a0pRl2JFunQ+bSUdV0cBHNR0Zr
KxcmLRrHgevqxDyMuSb3y0VJWQl4qtzdkmMiv1tuKaTb0hDqMQtqTAIIkKULU94rvYCCM2a4e1Zw
KdRlf9Ke8ddOYCDb1ktdgRhz8+Pk9z+k9/4KEWwNHYCRwUawlLr5JrL/IPBqr9hbH/9JohCCjitK
5yQhQBLqZp4tR50w0fs1RAfs1/1pU++lGdNLa053xSuXl4YW6Q7YTjTMANUpm6x6P6ePjXWU0t5j
GSFBEoxGf0qydw65e6NuPjMdvZOmtphDgAAbzNepr38LBrkLiYCH/C2eDV5tEwFqO08/s4LunJas
kqG8G/adT+RjSm5iDLhxVN/Yiw/Sm24e7C8OGNu7K8PNzA1D/WFl59HErwiUyeMbVZM8JUVO6abh
LqMU06c/VCeR41yKUlEuI3P6Je7CK89JtRtotc8MJrNZW63wFJ+atnJXBYoZ1AxgR3Eb50tXo+CV
4Pe9uqd1DocMj/J4IFKLl9VGucWbYm4qx7+ayjdOQRpR3uHn+UvrUFgmxdfcdRiiomct3C2wIX5i
n0RrK/WiYxxNfHwVU7FQWiXPo3ksGDyAggrLZQcfF7Anvg0ugdsKb8+2cQhUBDL+VYn/NJEKWGWJ
RLeD0Rr2H52jV55N0ykjmKnhg46SeOX2zUfRjCebe0JElm2CjlVhyXDUq4+3nCGpQuVo+/XUAyuY
iuhTNMkLYYHoWIwgTYnzqS9LGL9O0bCmmp/DwD2LXARAsuQUT4TiRxneB1JfXQvolzycYnKadJhx
eRdwE9WscO+zj01iyDhEEZU+BWONkQFolCdvfF1HegNxKrvqlmT2qjJ4miQziQzPQ0Y8fIquuj37
EQHF19hN7FXnOPsEmmE4N7u67h+9LKv2RsWrpczgmTAf5giNCWYyMTX6w8GxxneV1M490OiumOA+
zRVADQqIzLG/dLH7XEs+QiJ6Ls0zNorYYoBBue2IfonQ+hOUD43A61b580ZYgcEkknlWDlcDbRpJ
bmFH/oOJr7ELxzdgCB8U0VjbbkieWgEMBMNh4P5YHBvAShwGBTOK8z4hdTFsq3Q/KRoWYqauaXa+
vxYkd2gqASX5opnr+foxRg8YSKKtJkoJY4Mhxx13iiJCImQzTmhGXR7LA8gL4+AN6eleyys8Y/0S
4X+/qvuEHTNamD78K3tn0hw5kl3rvyLrPeq5wwE4YKbWIibOTCaT8wZGJpmY5xm//n1gll6TwRRp
vXsLSaayblVWRQABuF+/95zvVKETXkXEw13WhNfwMAD+Mqc2etFJPh9mnTJeEp3iHgz7/MeM/PGX
Cl12GLPdSfiBv7IhCs+jzB4wncPqYtQ6tbcJIq1zVLTZQe4KCBhzF59MRuseQahVOzfMm9NpAZFk
dhKCb4ZDExqcWxXMM45Oo9hlvqgPDe3aeEES/25wgkffQ8tix4+6YpZktli2IJgy6DG0uUUOWJ72
4VyfpXGYnGuViSPoCzfNErckfLqgW2XkN7pMbIbjZqeOJbZnBprJcx1gOyAAMQyM3QzjcSS7OcSQ
VDThLekEiNicmyZa0MRRXi2HqAudm1jic9Y3xXD9qsKK8n1x1znqEesVyRWRJrFWnGEwuFhAG0Hn
Hxo0IA7pIxkHTJSzbQW85zDq2wuC6C5xOkWXA4wEQkXQS+GIOq4RSm/GlAhonXbnhSPv8H+eFObP
GPMoEGZqJeQ6TJtb5vFxcpBMIJqYUfkiunPFGVBNeM2nGFt2mplL4FwUuj9kKL6qKOy0fDEGZouh
cRiT/jGp6gGjzIy1MI5ueG/X9IM9xELzAz72Cbgc3b6gMVCINEho3Gl+xOZ70oKnWtkOwYQ+A3aq
RX28kD3plJwHEFVtkyHuFCAYNKPb2vPb5fRSsaoEmxk8nTVSNsU5cizjoiCZvWbhg+pomUdFll1U
5Ebt3KjbKkhkdwn6xp0qKKzBfo1DGm7GubgN8wM4vSdFNH2Pl2bSGOc+jFe3OZoajxPuuPAa+h9p
5536vYsfooULOrvReGTOcbAN4gE9Nl6ydY5u9sIXhntDZzCE6OxR95dhQuqJIE1jmQOgW0vKBCko
UXEbT7tbmSw1C2kD68pla01HR6/SdFhDUTsLknnXj/J2busTPIm7KbcPoilArBx7z57JEkl7xbjX
coQ0TqD0WewA2HKN+cQohoM+nSB9wb4wogTvZzySsdiY5HvPYKS1R4YhDpOuRedqeP0ZTrdT3b4Q
RYQwx6JEsuxpXndj+siWy6szoH4rxrscC3yRI3F12dIZlYOU8jDk9RWFWSZ/6vhnXUKOoNV3Nmjq
/47/YiMZXdkU2WlZtxh9oA35aRqzkAyAcMlqOUdJt2JthjuOO97wO3heXnA1tQFYG1fpl6wmr0HQ
bwMBUB4z/j+rI3HDhDtcdxbc1pW0swkWR5PxLRjT/q/Hop2Onv/5D1d+5rHYPdbFy38cNelj/vwu
MGn5x347LQznL3zOLlFEQHjJLdf/L9vQ0AQYWgwCiFXWmJKXKKW/nRaO+Zdit8P54NqmgBn4L6eF
I/lbliARUUtHCVwc/47TQr6PSwILKy0by4ZHMhMDWfnqw3gTlxQXeSitLrfWkY4asBmePLLq4ApI
PNOpHkKSV0fN1uxAxCOEhLmB4+AcyIp5HMUJumX4qW7phD8CAQRnZndy4V2dUs4m30epL97c3Ivf
YdLvwqP/9G25L1pqj/Qz8zX86c23HdySwQBkVEJzZHPj50jK1mVRu1elKjgTF1ZJIyD2jkyzRA09
UINchmgrRzjDMWKMKGrIUJEq24E6dQ9hginOnCnBZp7X0XS0o7ljYZ7YhUc0bqLK2vO4ArNQTlZC
dKkVz99Dh9YVYe+0LF2AlWvLWwyLAOnxthmm/9xAOkR6N3ovre+PlyHwA6j2jpFcSJPCJUo1Lai8
9tMH4lKK6Iv4SLnEW/2+ccvTuvye/J/pkAyI4IDcbp7Dt/FX7ZDOlp1VnA4KzfHea05Jj+hPewmd
hUAg5jshWyZdOndQR1FgZmLV1OFwWZa6oLkKzX0NrBQLjZhCuc2d0sRBk3sZEnc7I8ZX/b104Jb6
cyA4z+uHb4yXiC9rKwEDSe99Y2HJxm0cW67JDzZ+tLmPYg0j9U9AbRS8NfiSYwG87jqyl6aCi78F
G2zwy/KLVq0rXAA12pn6DLd3QBebTD+DRrmYbkSl2hufOhkHLLtmwxiyCS/7shm/j33XjTimJ5Iu
p34iYpzFnupHjfHDHCdOTdWbGtvWlOiN7Xago8kDEz53swORJO4tIMViyDkqTe1EOvM4lt/noW23
vlF21VqTt4VkT4eE7w7+Xack1gonzC4pdMvHTnAZSDkYeM4eyCHobyHMLyjSMAy7+nCSbvPcpCWJ
jiNcV3KpsnqCgsYoXtnauBg8XX4rsokkDa+V0ffPX7Flodp/gMhNU47gf5cXbS8/zQCNV7NBk3Wt
quiA3GUGVRiA4bwB72PYEKBn3Q4mk1sjd9wtUEjCgrrOuowHCBBrw3AA70IWs+r+grOCRoqE2Odq
gX7Oq9RV1TcO5aSMO6pluOEOQXzmwZJCTjz7dbgdZDmddX6B4Sqvh1UNxEiuEOeSg9lAERlkfzr5
DemoNqZv/iGATmvmtek2DBNWaVzRmKEKoHUoMBBsN0F4ltcpcpvASeIfnFsAAxOLWq+ViKESNX2w
BLEjnl+AccZ0qhnJydKivnf9iUI2VGKrBIqDpDE5JgVZc6Y7/JE7MzXL89kAT9/2Q3hM3iVVVkRP
Gzp9alWnYcYfWDN/UReR6XwDDD9ucjBraJqS7wCkOGPhBdmhuQ12OVCbW2fKbFT9C1e/dkdGBjoy
TgRp6xnaL6JJ6KTeIydfDpIqvTRnktDWX/z2f/jpPbTjjk0EgOssoX9v147UnBOwxUD0AfYhQ5pq
cZoQ3n0ObE5A3lLOhi5G81TMoTj7/JPlEmq7t2zZ5PUSA6JMD60Dm+Tbj84Qa/poss11Y5YFQopy
vAf/r09qmCK4S9OlJ1cdQPGneUSRmHpYfsyoC88Mr7K2XsmjMjQiP/n8a5l/eBkckmk83gOuXNl7
WbxytIrRTSdJeQoRNLR0fxCXTU10re7oFw3zTuG0wp7EuZDUcpScRpBeE5sLgjykrnNwdR2gbMQO
HiiBVFITLU6uLvPGdMRtnauflAccxRsanp9/d21+vKXwkigsqBU8oZY4xre3lHSmpeHgybWPIv7U
yaFGbn1pTvmhn8gfuR+2zTqG23En0swg3xAYQlIiBsjixZpih3250sMSSZYydeGvWSa+kV9eIQ6g
qwmNz4zOJ1HBFgEpEm4GhA3MyQgN39ZS4tmI5uZc5U618S36+Tb38Ta19bSWHvOKoWDEvyLttTwp
6ml6prdSI8Mb5+GEcQc92uHb7NSoZIWjoyu89Lj1ReLV3zLe6/tByjleR3E5njEHYaPPuhFAgOWD
jAKjRP4cTy6qBYvFCl9BIE8MZ2LKzVDNPfEsC7c9FUK0a9wYbnfCSmWpZrozW7rCqR/LuyySJh1o
M+x7miizurQSOja6tsejdJ6cU9FG15WT4RNDRLORU+Ns/Nd9oyddaf7itfzTnq55xRwTpNNS/ex5
YbvYyhPJ/8B9YoJkdtI6TPO829R52mP50c3anhv0cmyjJ1U8Vzv4+XTEg3mh8Xc0MzLxOLUy3oUV
kgiSGZCeIxRblUx3fmem/o+7uVq+y96LrPEH25K5sS3s16fyTYVGMuIEoVqwffRZcltVyj0xgEKo
wJK7PHacHU+TAkZVyG0XMuJDA3Ff9Qk4cAROB+YcMQUQi/7IWKasaMqOcKATN8FUidjFeCfd0LpG
uWMj/PeMDRCK+rIMCeP2UALdJ4zNz9sMbFymO0QxRmV89WN8WKks22FjxOsmqZltU71/rQzG3G5W
DVygTMyLopSAxYp5uDXH1juts0QjOaLzJawNMZe9N0Zbx+n58h06haBzngXb2lfvuvywTvGlPKBK
rFHCJBF9cVO/ueulm/lw0phoS6AyF5bO+y2pEN1a6v4ocYFAoCdDj+TeOYKdUlrHYzd4u88XnPeO
bco3Cw0QoeuW8CTLjbO33kRR3I6VhZemLIefCONI9fJ6ucvMYP5iWVZ/uFxtasUpwORIxcHl/eWO
OPWMVKSYZIIxZbaivRsujPpba54hNKcP0UzFjejSLi/o8TQPBf6yG+kwT974IzrF3kbWYyqYTJzz
U/nEdO+QfGu0WRAcUBbPEyP9OUvnA0ixSDWKXiXxQcaaeWY6i3RHNRb4RFp/SCWL+jFPNdNsROlA
bxiLuFtLxd++uL/O/qtl2S4mStMmGV45jrv35HGIIyYN4d16oOrZ0DcCcm46OWmd7nzNJAnfYqCH
y5oAoSO6LjHq3cH6VoBCzjawlfjjdlyfZSafsMndfPoB7JlEGWeSxlMwRA0mvvJEgKe+yuq8gdZT
9gDEMBLVj7TQ3BvqBnvXGwHuFZkmFNt2360GCS8KiTeEFa+KOoCTJazDMBq+qWwun4faMJ6Fl0X3
AQCRu3RI3BNlmPppaC2q6tKz7dOkIoGDdhMCTkbCyOqakJbS3IJEzHLdAShz7zOzT+/KUebAnopr
Tmm9JK2DuGlLxnyS8Ld22JjR70d6QTn863DS/Nd/7qEd3v7X//ofgRDv/tSngIn/D9ERHtXC/3m9
cG7E5rF9/I+XnCj06fwxe/nnPw66F37hl4kexuv/dzlaLv/E3x0N8y8GKazwvOf4TpTWFIrDS9P+
8x+GSUtDUT2i7CFCjqWAf+rvnobl/cUr61ga6IRlv+tp8LcY6woaJBRbamlC/PdXu/i9t/z+jf71
m71tEnxYDLWlNfNVaVocgx25UCreLoYcatpx1sG4knXonTiGn9wYFaBfXRjhSaeg0LaRrYmXLVuw
lU2zNID7VWFH+osVUS5V69vNcPkmruQv3BI6LGop0d4sy62fMdOlxUxLIikY9UQPgM+iUwXR6deE
BrIAXhQ+uJMdUlnhEVyBfyHWxB6C+7YxYNcFyC++Yzi0Dtu+hwaLcj26xGsxf7G2/OGL4tXxtGOZ
dKik3qtzCRRV/qC4ZVXfxWQbGeoAYZ+GFAQZogIh55dfrOFyf7vg3riOI4SJwpVN67Ux9ebecM50
e9/kCEdcULdAjrUAhWVIgRiRpEG0aRMgRL+7ixJweQX180q1o2Jyj4oAZQkDL0zgB0MCbu/1Wf/f
t/4fHq/CJ299/fLy8+XdO8+f//3Om95fDr0l+pcmOkVp/Sv2XXp/8QNa/IR0KjV/hB/6v994+Ze2
XFqfRMULj+qAHetvXoyy/nKFpNGwHDapa6X5b73y76tOijF6aoBpXG06tgZAs3dyHdI+yg3HNtDp
TcWxPzrzN09U4aExeu3WnOvu3NJDD2eIpKG260Bjs7UdvrlZf69Db9ed9w/07++gndeVUfKa7heG
oxPhP2duvObkJQ+LWVTnWhr1Cb1D94sq+30N+vujuK9cLSspGWt7p2Uy5Bq7Fx6wVZpDG7gwjBGw
WiHJ+fySXik7/1rA+CCPZdli0ebHcjib7y2lCZkegyu4pmL07S16g/HQRXQeHaRt7xCVmaF9Bm+A
6g8kv9uuxcTUlpjEbvpp21N8VoPcvfIDYHMb5dRltXZpY10lE+OYw6HPafpVA9lJxJxLxKmt3wMU
X+ikyVYYlecQb64iVr3EKe/HyLS3RakxY4/EPgK2rdrhWecOSbojNHcSLJczWuhqcnnNaQQYD6cc
DakMnPKkRgc878gtA6kMGFaH6Hfm0jqmx0I20Rd37d2q/3rTPDZHW0v+KqhT36/6I+lzJF6LANf3
+NOpRpynkC+PP/+QvfVTm7yHvI2uLWnVAQCw9pZsZLSwhQ0YvjpoJIxKAtYmHzLbxMuC6VHVW2lA
IGXWVcSHXoCbZ4CfDE6JcItEtt0mU5wo2yUeaABj7X3x6LwvVpevJ4VwFO8/51VtvXZ93yzvxCu1
aAIWxHCD6rdsnEUbbggId1UNZyCNjavPb4i5vwbwibS7HWu5IdQX9t4pecwgiSrUmyAp+uhaZgnY
u1DM2WFQpNXPILEQc+RWn91qE3rFSrl99+Ry6o7AZEfEQ+qBTjOKVz/Dkkd48jqtrUWbhrbokbgR
E5OtmYB+pWIIvZUoS5Rjn1/CH+6Z5VAYaaXYh2Hjv39wujmP22TOeXBEdj3XSKYjC5t411oLUvf5
8w/bX664XR5bMBUZpwoafnvPj8GJECYyzXIrUf4ZxBfrIMvT6Vtu+Or084+y3p/XXh8GpjWMuTxL
mTS09uqgMPeZspKbhuwiEsU2S0v8RgxEHTS4QKcPKxeXI8FgEs/JhD0AQVLtXdCVhXqY5SXkLZEG
AkGAY+AulLR6rxtv1BdOrEN7bcPPwtMGP9jeCCtV4UZ4U3oewOaF7UqWWr/mCBSN6yHqSTK2yxrR
HTj6FL+J2Rpr+sliotDpSV0sgty8aC3H97D5mM73YZ7sp9FGGI1R1SiPi5yewioLGhaq1inoQgVR
CJSDhwT2FP2V4eDze7fXgvx97+ioUMwyHqGO3PudEterzKUVhsSlQKYvzTKrKRvHkCiHsbevc7Il
7gL0/pLMwtY5AIpQhtuKNu+32pviZ4QNTCuiTtVPOAX9uybLIcqjo7jQaJlQFcRDYu7qsPVuagD8
gK8rN3n8/CL2CuHfF8EToJdiYOmfLA/jm9WgTeukT/FTrAsAEhnAmrznGIi1C5ZihEyZoDzkDaZ7
0NpE2ED1GOExG9j3nIpksD6HuQYgwWEQ5HbXykGGOxhsO+R9LN65z7/sckPf7nnLi0Hb1HNczfpF
D+v9d/Vd/GQ0D/CtJAr4EbPONcD4ePv5pyw75/tPMTkiUXJTbLOv7s/pyggDlV8VAb1jxO250OOp
rCJ46BnzzC1x1kiwVKD4W65TX3z+2fLjUsmH29RrrDO8kvbeQtPUExHt6as0NZyeKs4k5JOVaG/t
MLhm4pDmlORAs6cBWAiuDGOEnibs7ovv8XG94xtAe2PF5uTh2cvff/NU6AqtUMf8dGWEMy7bJq5O
Of4TfjzloO5ETp715xf+pw9k4m5bAAyXE9n+zjyDb2OYg5pkCumgTIVz2DoV+Z1jwySw1dnV55/3
8VEyF5IijTmHMQKNlfcX2PLY4DrEAjWkFcJNiaK/oZz7tx9YPoUy0LYdhuIUHO8/JR09r04Hriqs
PdKaBwElXEj9RXn7x2t51RxwQufJXdb4Nz/W4ObanTyuhXnFtLaNpNoYgo/69+8YjWOb944ml3L3
riXzWaJ7KwrWSWXMG4uZ4NZug/SLl+9P16JdbbGCMy4XHD7eXYsdZLQjsHuudbm4SuxWpYdD242X
n1/Mx3echiznEXNRcij7dWl/c8uEOUa2AwgERshAjI4a1a7kjx4kjAqOeK2nGy+2aNImufriAl+v
4P3yojiEqNdJHn/ZP12XmLar2mcRmyr+5eAEi6uW+Dp0jRCjC5La16ChyVVZXIGd9bNJvSuKIFLC
/aj44qVb1su9r6IY7LF8c2ykK7P8/Td3wabdGoUWOSHc7PIxqNAlTAqwo2dN4xdNhddH/f1ncVjh
JMq9lhRQzl4NiGObvHAr82kqzN4Nbzt86DzGnbbm5GBZayePAMdHgxDHdp0gHXTT2D/N8NUpzgld
eFO2g/a/ZfxbLke46/TxbY6VuwzoUrrpalDaQBMjXIyeauJ8ZfVTX68MSU7ZqunIZaHnJPoWyVXB
fSRE2jloRK0OLbcfgi9e+4/31eKhsiBT6uWQtt+zGWswMJNvIrbrKavzQMm1EbTd4ayc7Iu38uO6
SfmgHJ5NR9BzV3vrJqeFdLQkSSNGVooXDCntqQHIfAM4/xf0r/aLmufjldkM4RAjcXbweHb2nhhw
quDgBz5umhAgg8UngrhtY7kyGin0F7dxr1241CZcFOd19mBGJ+7rZvnm+SSNw2e6t+AqzXpelcTK
HbduUx7PZUpq7JwLUpOUvslS17zsGq8+EgrXL0mOydG/u1zguzE5OkoqAhNj//sXRfVQsYnpQXmI
JOXWDIbmIBprF+NGDSWO3qA/Y8US9hYLhf1Fif7xljvKpotDh5Yz/4czazJZMiMrCzB1iQMPB+JC
E6urdWiMX93w/cXXUtK1JMcOhhOM1j+ccghrSxojJsQy7n4yrzIIlzCDLx6h16387UrAQYOBFIs7
h1A0Ua/H5ze/apzYhZkVJLdAGcdcZyDwOZh8RYuon0Y4KI5KbHWIAFRER4aTY9ruMC5NAJiAem2C
2PXAgrah06xHfu5uXdZ5dVq1iYe/dhh7/Z3FAC5jbqe2YM5kRLc9tItgRTrMUFwEXZWUuxTL8lcC
r/0fiuviiEvzVNFS45Xce0jQKZSyYiJKzNCcnAP4QPMKFf20V3bxxT38+EMpKWjnc3iXgvdjb8cH
BASIEkMxnqWsPVwIT7hOwZp+/tR/OODwsAN2FJ7FVrycEfbe9imkh9OlyF5tnBf3SJ6I2KDtZMQc
93B797GdkbGCJ/cHbHOE6HlvsBSEadjcZU3b0UBWEJVXjOVMbBFwQDFZhWStgLEYMhvtODb2Tdn5
NbRiEIYM/PKgRRU7Qw34Yqv7UFhzLTQeaBqgn5E2P9X7VxiVCAAnRBU4DOMrCY/2sRk6h4I20scW
zJItfCEQTGUWXfkArk4ds1RftPI//mq8YGyzrqSBYHNwfP8VuizVfeqrcj34fbqLfPhmMpqDL3aE
P3wKZSBXyM+2fNBenRb0bRwPRU4KXMWZpTRN+4g4ZLH9/Nl4bWK9f4sZKqOB1UJQQjMben8xYVtE
Ea7sdp3pkajRwB1QRrc6qX9YvTXe66HpvyGWai5LHY3neZyM1+VIaNNBXXplQlYVTCs6YBRCDBHF
cNj0LgjJPi3Fr6rHwICdkXDxJAUyvavjPnvw634A3AhdcMJKbWMaJVxQX9O/hvI2lX55DgaCUXpf
V/5ZFMr2tkhzpsaDPxE4Byx8PJuT2nKJ4CMahOCXPr0nd2lsj+xRQCH386p/yko1/0yLMSpWEtf0
Ip338us0AOcvg0wXX7xhH3Y4C4a6x9iNImEZvpl7jwTOWw4+cgQQgtf0ttKZ9wsgHqKAigSmLlLJ
pjabYtx6kYdBJKOBQggGGnGvm0nQ+fwnlctP9v4nXWoIzda+nD8p1vZ+Upl5c5zb41qZlwD41kv8
ZbCmFp+++qT9Uy67GdsZmwDvAcfMfdkMYAxS3Q189tCS7e4UXSzYKTIo6MwiedWg+8I+yNe1tvJp
W5qdE2+cDrbXhegC8+rfvWzWURO1NkUpF+3sVxljE/oQOkwAIQMaKRhnTCx4XgaMIA5Rib8abTcj
cFM7LTeRiMwTxheSjpdFV4QtSEQ3zD8sWDql0X2x9398Pvhuiq7HUgehbPH2Vq1MImepjARf5AjU
YSenyN+Osdv9guNVpEdR5aXmqkgEUcXzhEoRcozbdltL+sZJOWDr/eKX+13hvX9INAsL94rH1jbZ
Ht4/JF2GvzwIsEfOZtwwwfFn/Da5B+JoN+JujbacINzvikQnwoPZLO7jlojRVZJo456APnHddoV5
a+VO/CNLpno7enl6nXYLBsIzuuFWima8ok/lX/m2lSXgZKCemmkI1oOKmgsaLWVcWX5jBBdFk0wp
EjPyQBYyEiZdG17pmUkR9ZBE0viVKTyaa6hAUN9IR/NvWmwgLD5lro8a2XowakYXGDErFhpCd8bK
jnURt7brhRp2DPUSUw8vi58W6cexz3AEx7eJQg5Dkm28EIs0/JjjlmQSSwQzITOVjaFEsarcDd4Q
zLtch/lDZbPa0JeWIbgikdLtNp1a9ztZTfbPCpULC5iLz2cT0050drk9ASRJiBHDzle4o1g3dtYO
p2Mv0ujIzSb7wSZfbOnLhfmNxQSDdSpwRA8wLE2AepuEj8HTgO14AL6AJCfCj3EpjSD8PPBo9As2
UIO86ybPJ+MAYkR52amivvbRaScr7Ig0XjiOLvHtfpecJ0S/3Sg2EfKeIHy9IAluH1wMvqdgfMMl
ErZzw42TzflPMTqQSLIpw6od1EhYvI5A9Q0w7voEjIQ3QossjBeAIBUq7yifb5ho8wirPjBMsmVM
ph8J2jnCDJvUJQAOwbBB+MKgnwp7HvHv+953G874sHUnVn46xF332EqeH+gW8QyYAorAY2bnmBjj
eJ7PcrBC8wH4P/DeTpXfhYMT31ZlQZ5pMNUo1MuOmd0OxYTJed8xCrgFirYy9l3Mpi1e9eyMFElC
HcbRxEQK46EnlqqDQuhlFYxWwr2oHgQYr5rYFpVBz0lS3AfGBAZ5Y2ukV6vYrSD/1D7J2YzQZ09u
zaIKybVUHjtL1nT6BduCQTe8MAfypPMEEIbvdA6uMovm+zetJs2ITuW4o3s3dxzU8QakZbuqAX9M
TAegLcaSQV1vR3KlRWtBWEoT1aOGRqmXjV693LycvJsWk+cmtsWsYYpFGOEsJEWYrjxgAAYquXE3
Zn57BRe0Z2KTxeFdQWK8Xg/z3D9kflq7eK9HmDSdo308dpyYTn3AKNe92QKC6HpB1J+tSljwXmJ1
zbrKEgCl2CXzbovHIsbFhUd3kdtKuh396JDhTK+7vIZLhEiNsDzSPQD9lt9TiJY44adoehl7F7xV
2QCKRLrfXyVZXhPwWlLq83Wy/L4FOQyecNTNaeC65CtIIM5HMrL1fRqE3d1Yugr2OzWYYJIRt7zY
srUz0PdectWJybFOkslpIQERlHHaDyVYrjShFkXNytq7QsWFU71thEk+ztiN98jB4Rzosp8uotES
ZCPqurOOyzI1sY4i3W1PRABcucL/oHaolVVMLHSS41l1/eJoKA3427zBnjrxcg/CP0fgngK75vy9
gVbrHbRGAkYwG1NI8o0zAqwLK0XSIGMEYj/SkQkJ3C1v4vTdZXJDfLE48GQg9S6My4GILXcKn8eg
mknWcv1mZziVPnZy6DOmomEIW9ovnzhboSQGWGZdpEFP5i8TH8pkIl3Nn8FCS4C4a0CfB69JV0Yy
nTkbUuwFU9KPas0yEXtbbHD5yKSTDORd5+oQxzG5zRJZY5+Vh0Jk0XXbmphH7TxjxKN9lag1S/hA
XKPXVq9qzJmZchbhJp0Q9psbq03wmVpejQANQKtitlx2zXPkCezfpjmoetVkUJwPxyrBpl4pO7/U
czW9gBePIG21rbqz2gmJTBeQgYUGPfLidTOaXraFMdwAHapnsrEzQitYGXXerdo56pPNArqZL3K3
Dp86nbrDqe2x6R22rmjg8bQDM57I4+hK5GCMyRwnarEB5+C2oMZAuM+4nX6MpsFBFiRW4K1GAuBX
ciI7wnAP+rirfswithH8yjM6Uaj4/P5EL4naVSbOM0Sphg6ejFI/ZTjb84CJUQxrKON1XxkOECjL
WGVJd5VHGt5XfuX2PDPMJ4lH+xZV5X1qJUecGolhSF5EFO9M8h/sXqxdxsyYI859RzC2JD7EhdaR
8Sy7Ntgb6AQHOiR2rspuGzZ3bPAnJFjEPwo8ZcPUn9hO+oQFH6RfcTbL+6K7SoIM/8hP2barTOoj
i39DM0W7tA23BB/v2Fk1FAI32UQW8IaucbAvqRpoSctlQGL2ydmDQgCQiM516YtvHcJR6Goy7C79
XFN706IYD5k1wG0X/Fn8TVrYEjxVI7KLwNfk7FToqHVz1fXZTiAgleSJn/lDyrIb8itp/d0a0yPS
ymauMPvR1vUt9cYVznP6i204PIhc14digjg5zQ9OSKR5A+vThM/n1pe48a+xTMNk7qdV0pqXbhl8
jx19ZCfXboDlh5TBTjoYP9npTnjK2m05/EqqAHmWe+VnSNeyoL2WZXBmhXCp43EgDG4Oj5pRuUwn
hx9ZQ0BBb5CBaumjWqhrv4kfZZ2vqxYlaNqXB/lg7nyGPGQD5zst1d0ItFuG9N5CpjOiED9MjKUe
JMR16dr0ryGac5kO+SRLVnz4Q4UdcWAugq0+iCHizltCWwmRmy+czIafM9wa1Z1CNB0Y8U/S658b
nwHX2ORnZjyeBnGyXRI4XS/75qcjyH9DHsWBVA9uxA8/gq1RxjAeyzDfBP50Mswc0WZwmaZ4LniA
tlU6P0fqYWBGPxDFSaLhbcr7tFroZ7MjDoPOri4HlIIkK1PGBbzrw1a4xbMlk8MJAgEtgSU3zkan
TuBJ2db3sFYKcM3JRRrVh0Qv4IEKxBp87RMv/rfChexYwMrcdpolrirGy64GGkVI5k+giOhiIyNm
liqzmiJp1DWha/nZ0JbitBYEWLMxu7dElWrrSAz2GTKKQ3dqDoU/qkMgfadJz5BZu8T9wSxoIYWv
UmWcOzHoiyU6FRbfeOhTxxyETfLMsRdMVVa/xGZ2NbjyXtcYyprmse8dIBtNCX3qaAhGTlt2a0HS
zYvCJ2LSHm8cEJkPJuqQ58xMgWpheJvw8FODQGIiacIABRd43z23xAECjUVRQ1JgeZu2mapLQnWI
2oMOZhYLXGgC+EFyAdauumiiVUj+I1lKZjvfxXNGUA0cqijf9H6J+6sOe8gBLnrG7VTRPEvVsrc0
JtYZuIWW80JAOjhiFRdDT7ZuIQ7aOCAHZy4NubEaGQHHWeCrGW9FuArR22i4JYsEyWM1eBqZaT8J
QbDmqgU3veCwewKikMIAckazjwIf0AYY38FUVc/JIquOJ4HjayvmmlhF2r5wHg03IeKKq5aPZAfl
3yszHC8tZ+hjeMYhjX8gQTVpAmniQ5Jv5gHOTu26zyFe0ofW6vHhj6qovuuel2tTpYkbrYmCgtPf
tgaJB6WaYNjQFzpu87HCPKNm0FjlRD7UOglbYEeRnslRKPykqNZNmtICseqqAtXD5nLpwsic2QcB
5xhEEs5JNMhVniisUV3l9Eh/BnCCa2mNlCH2KOufZWON/JHMdS494NZA+C2HYF7gUiyW5VQkANn6
UkLXGcqB1C3Hlb8m31IZr1oNGCOo0t5CxuPpbqMGZcdsI5gjuYsJcSghTa/+pNIzcrBJ9upSpag9
zisW2GQtqNH0lrFUAAa3JoBEiaHJVr3R2b/IqObnK6ouuLV6dKorW6ckFHmGLLdO0tbA4LD9FVOD
QhbdExx02++IHhdzIxC5m018pt2Mrd2JW6PG+KLncF3EAXkEA1paIBG6ImoSt2VzMTPEBHQ6yvk6
jRFEbdBd+DfArPMnmxxSIpfsXD5ib/T4j50AhkZb/CwhxzA7yvo5oyxThKuvo2oZ7IV558U7is0+
OC6qzJs2bkdmCU9ohS6BBq44pRfSuoe0PCCbB44XXSZgfU6MKi1udVL25xicuHh4Hdxl5pDG0k0e
BpdQd+GmCD2MRSQ3M5qyi5zqnKgH84HFG8gU+Cx2drfrKd8sm8hTWKGuT2ycXwZHcdZHd8GYq35j
vEbKu+BNWYpM1T0JKyguRB0rXmwrhfttxtnNkKRke8TpMt1Fa4MfLfV5G1dpkLt3MblU6EsmMrXW
aV4OR42S6VIhCWLAWicSa0UjS27s2I++k5cMspyOGHPbyOnib75DXgV2uclRh/Zc90QAZS7ANrJ2
nzhnEE/nKhg9u5IE8DOpq7D6v5ydyXLbTLKFnwgRmIctCZCiZku2ZHmDsC0b81AozE/fH3Q3JsgQ
47/R0d642wCBQlXmyTNsjEKJf9X8H77bmYF+QRUu4cCCUTtQfEEiYCokBhW4inrtoxbm5c/Zyxn2
9Z2i/6zssLqDhtSh2+sV8DSFwvu3QuH8BR/Nmc4AQ353X+CamNMvIbYkPzCpscpN9Q9NKq3Yrp07
zdk0ppobJPhUi30+1BpJainakauohr74aJh1U/vOMHe/AWdUgs4Lw3u2o6F85J/t33KtopXPoCM9
xx5lro+laUfyhBTtX02U4ZOoUvnWNhg4B5Nc9qYU0IAmqDZjewNShOtEOrTxVdNgOriL1CmqsSQ3
qWjtMGOs4XkJsAfi1an2h8RUYJrrc5sGrqclrxrR2K+hB/0Vc/qRv5tqTBMJwy0eGgUDDb7+nIJS
wcZNbEqgAmdTF/NiltUWwy1JBYvH9OTq1rZvadm38MP5XnrKgIMb0dTQSiwUdob06vvgqInj95ba
vFa1WREV7eWOurXtDjNjssjM7YgNiospFwsAu/Vx1DA2Kmx0WtZNips7royYMkHRKhG90qUy37Dc
u1zFZ5wPV+t+J2OPr3IJrSVHN0nlKFXiDciYUzoc08KUD7wxCJbhl6Tjb+Qt7P0u8msq22zsXqho
FRloCInxHZqtkVMFv7LHaSqjr5Fqy28V5oAcYFExmAGIBWuCmBsObm8E7/CxcnbaHWEZSNMGDZct
1hwJJ3Yx1tamGbJJIiCwYm1vVa56rbVQjPxROtqwJY/DlWRZedFj7ExEKOv4CzCFajN8X2Rv0YtI
r0IhNptKi7UyLp9Bjkm78Ou4d+5UM1UiXNOE8yZKG89DmNCo+djP9F1fN+pbZzfzH33q619hFJry
MI/CuWsHUnA2xhCFX6Y48fR9PjXts0IlIba5TFhimP9gzZzi6ij2NNELwoUi+o+WdxqLIRYJ7o4S
9GljwPv5lbNx4XSfk5Dsm6PwEgRFnSQqs+3aPS6BZEkNcu5k4JKxNQXAqDUiWQWfPg6vMv0CHGCq
1xNHV8OnHM1yLxyC7jJpRg8tmDcmJir5BaSW9/jWVUD+2OAIzi8yDqLo0WpqFoMtwUQ3mZdgNp5O
c6dvOgVjOXwhtfx70XbWu6ZyyHA+dTo1s1FzgivA2COqwnlvznb1I828wgicEQ+wKVdmgf3plP0G
f7TvcDVs7yuMCOifqYltgMZm+Imbk7jrIw+QCTrhBx/AVIr/SK3hiGFkhHgOstAyg14N2vR01qow
TTDBkWV6MxKwfEdzfIEbcTKx4SJ4ibumzrACgeby9/8MRLXeY4pc0p3SeiZBk/Og8J+IL8ywT2jJ
Jl8AVqQktkIsW+RBx5fRFSNugHpqDHii+m7SbIeTQJqvOPqrhAfk2k1N5NKDUQJrg7WXgZIXSFpH
cAKq42sEhGR6SkmrZ1JUfQ7Cn8xOP+4NITcKRZzP1qjyWFaYGlIOk+AHfKWXTbyzqvCpdNPxwuBq
Jdld2JrQ6mAjurqLbgKZ4vFjgCGR6g0KI7aPAWHgJBvnr0c24dYqqhTySF/51lLgVand7mzH8La4
3kZvyFxRicKYJkvEadVbGRlT0I1Zee22KnhXCuhQNXr47fMH80EHOsLbuV3aWpjkBrRyhrDHtzsy
CyewsicLxIyLqyQVTEkdT+7GRuqHLsGqLEYr6KdsONc2Nx9QTHTXiUr8ZUF8REb58gREFdHYGOqd
KzHTQz1pxhD2XSzkRk1cmLSeWc2wylk9NhxG5gTLq/5nNVMV4iw6wcMxMQD4gz2y9yuutfa/X0VH
zmYw1fV0CMyrxawaTVGnicQwtg2TW4Dd1kei0O8+f/qnE3DG+MBti3CFqRiiteMfQ+PhVQ5emdgF
4zdVu7q3g0/cvFsYPDMBib27cixxQG6wbgvryr4T44K9FyTGIYUiGAdFfh8Rp6PhZqm2jku2Gg5X
gH7xdY4//l6OrvVs2hOxIRSv/ue3f/pVcfdYzkDlgLvCUO/47pMKp7JSxfJ8SKgdeF8KcCXsQGnJ
/0qQX74qmj+MH1RIT8jAjy9VD7k2tAMqj3qunF2VEOwX4a2F5sH+XXVqcukrXjbe1Wex5Fmju13Y
omhRj6/XqQrNvDYuXo1hf59yOAeVaYoAXkFzgJpj7UQ3q0+Dg9MHUFnlGw6ZYcyoi8fPn/GagMUP
hx6BosTBmgW+/ur7VLWpGB2wauwVu/aPksoQcctQ7mwwNmD30r5A/Th9p2gnFxMYwB6Gp2t28hiq
VtxM9E9e15QPtinL74XdO7eDmaUXzqVzl+K0WLbm5dWuWSauEoMrDADTwNgVkay62m6zEBwcZ2fv
kkb9dNugoeUxqraL5RA/7viF0iWNhsHBhAwGsRTe6aYfFxwDn7+tc9spyjZWKEeAB21utW9U2ZC6
qZHAnBnb0CLpxQpfXWhmIekW5YyQKjO0Dvd5e5SP2twlSFUtiCGbnCksvi8ZIcMB6mtxr89g5cSM
FPaDPrn2116meAPaYTHjDYi65mXuVWIjPr/9M28E2ZcOXYB3D5Vy9ZCUGvtDs49JXXawWdDHUblP
Sq28DbXOfvn8Uqfrmn8ehaxBxYA2QF8VJaIPG21y52JbE6N3RRrFfFC0oj4Ig3lkZtTphb3q3PU+
qi22dc45e/Vi0rAK644eEEeoydoPXUTGBtPQAIW6+5DgNJxdKDmWQfXxDmJxbDBdp+iCGGSudpC+
1QZHk5xTOdxsugAS5lLdFUTuas4+kxmwWhe1z3g+zeCmZZZfmu2fEuFsiDrw+qylHkHhuyouTTrw
FjJssbXbsniPU827wfTNAxoWmBP70ZQNCjTYscHzvMzU98aLTHmLyzlqYIPPEKelKBqnoFBq99XG
RnJkstJIQE/iUwV1exUq9I0TLs1xajIiCJs8/u0kMTwBmZR4lFauKe0D406cva1JZG/YKZNMYhKz
O95lSQhMzbTeBGJN6mbEV711uYaXqo7fZbWSwAUf27u4dXD6wSnEeda6GQIXLDgbY5Gp1NUbat+l
QYWxZG1aXQUjhOwQvXSdp/8l6RlAPY3NV5mIpN+EXSr/SvI5fuEbkXa4OM4j1kzZEqZTNIX9B+Um
sV6e4Y7CN2mCvde+aStYkXqLbNxbzMn8sexCosXsIXlr9VK8gX60jxFNoepzyrcvcdcCyk5VWkMV
BvIjolJCDrudcYzFDi7Cyh3ccMkvJSu+JbcrN/PvTZJBQ60ILU/Btmi5rwbQZWxpmVYoJJr07UHW
rvduOk31FE1QwIKaJIG3MYXvT8THXGo7lYAanOocKUJ0kcQQRCHd5GZyGX3jSVyLV1Uzh2+6WfUK
g+CUmaPobU3gNqXRPA8wZaJNM5LHsskVmfM6ykS7N/MSTsiEL2bkQxkn4ZF0nfI5Aw8D9wOkvOXX
pX+TugcHbKeiVwLZmclfpSsEBi4j9kg488Zf08iYCTEa3Ogm6YnVyOqGcSqBRgxcWpyccMMkiuuX
Jp15m7RW//Xz7eZ0+7d1kwNUU+H8ojtefY1i1BOvSIhvsKxRBoz29cAe0I59fpWP7f34o6dWpIyD
JMWFCB84PmUiry9gczDTLSbR+FKxs58Tz6fZFAwWD7Tj5AljZhuM5HsQz5s0fg/xF4ZlTVB31jg3
qYt/Z0upta0ZpCYbTUbqLRI4qBGNV/ttgc05jXrtk7gt/KIHLvn8J5zZJ+ni2LIofFxsUVYPqg7L
2uQrK7ZFUlr3xpBGfqmL5joyVEYwBkvn8+ud6BUQ5aC34oqsVC774Q/2Tz0/RJVKpCGlnOaTzX5l
fc93xT68mv9i14ybbXHhFZ05obkeCwB1jsu+464OgiolAFPvynrr/zg8/Xk6HPabYHs1bPwvw+ZC
gXO66I4vtTpOmZ4VatNzqVG+jhg+ggRe+jVnXtfRr1lu4Z+nN0Xsourya252X3f8lP1+//f55suF
H3JmXS+/BG4rYn6XU23FyqoGNYJwy2VEIL+Nt2I7PfZX1k2+IyloW22lT8S4Xx0Y9OM7/EhOxdvn
q+S0MOHa6MvpxbiFE80c0Awx8ip+jiZAJC5+vXvgW6p3TTu7F37r6Uv7v0sYLBC6s7XwvQ47Q2kE
3oKT0KNXCRmbot/7r0IHilGV/9LOY+fq0oAfvzddEBjhTk1CnZjkX0VUWk+TmTLPzAgc+PzZnVKT
uRYGUax3BBwgCqsmc7aH0ZwsgYPjZHfXBHrhvUUqhS+goOSMntToBz5wg5+iBNmlpR53fqLX9gWj
v3OvEGk8CX4kF9LAr++iVpgZ8CIB3LU2YNg4HEibefGaWL3Qwpx7g4wDWCWAahZ90/GzRTSWVjYG
lNtUSYYDNOX5UI+zcWnjWjqv1V6vsSbBIbDDQUGy2kgg+rh67yz+kHPRd3tyTsyFXOK1cHkMpSPq
3NO+Vm0WaXT3hfqG5Z37XBR1/BxHpn7LvGcGXrAcCVMpX4gpFnO1ltQZ/LmiSrT/HdLAMwL9Hm7u
mO14a9sAmTI+g4e0wIASXHnRdzpVLS48/HNPBWaqoyGn4W2vpSyd6kltYqzEmL4nbMAunS+x0csA
l4n0W8P6NKA6jPLC4jrzyrFE5nXQvdC5rCWKxE8oXm4AcZL1aB084dQ+gVrFhd927ktawBoPJSmI
qr0+OxItZ0BnRNk2xWwNo92RqL9tRJopPVlhE6Q86XWsB6ERFajKSAUH2Enz/sarJ1Ve+KzPfE86
ImK4Sp5HdbtuaPAtl7gcwWWmWU59VwdEhqI67V29if3Pd5AzlwIcREpIXQmo+cEi/ueQMSCZjlqs
JVtdOs6ORAtiJVoVS1RKwM+vdO4Jw0dmhYLxoaDUVgUUEt3eot5nrzJmmvW5h5iFTLp+UMB8vqS9
GeErHzdfsma2D/DMmTMqpXf/+V18NJ+rT3sB/miC2avAQ1Z3UdsjjBuX/mNsM1uSvFzPdxbhU9DH
Q+JKFDf+24yxEURRpu4VfUi+8GmZ76NLaCisE40/8HyXFUHEbCnmoZnRfpKgPoh92BucYHBCRoIi
HEbLKY6rQa8u/L5CpC/jRCbT5z/nzCdpuCgo8CxcjnBn9WtCTaAJ1gisNytjemHO4T4zsyQNBPg7
0NTB+4YBQnzhGZ5ZM6iSNRc2NgfciQI2r1ooxwOHDsYb8DY6Lb2VnYBI58bqhU6Xpvp0K2aIwugB
H3N0S+vqntFzFhdYQW5GAb9mY2m9MmxiYhGxhsmhm6l9xURdmirkNkjf2dckm71AjQzxpYylB0HA
8CevU26brkwo3hNs5fwSp9Gvs72wEkmlh9XZLazeQKRDLvfIfjVS1sLKsK4jHDF/6lml/awxDP1V
odIpAqWd9Pseljtpd6VlIzUOmTgiJpMFvh5apcJUG8fi20TYFWVNjdfgBj2x8kgo10C0Uefl9+hZ
7e9KVjo3VVZbMKdDlYR5McPX712h3UMPj1rf7HUl3jqtIJLL7ioiGkiohmA9OZIQK1Op8w3JjvbX
rrW0V7yY6+8GdHGx6GLr6Ulx3DLc4W+uE7pWCOW6HWpGkkwM0mvPiye6dQa+T7ka4fO3OJ6HMHiG
pt+AfyrWQ5VhIhJEZqtnm96KIJqg3LlmOgcNU0STuMNzPBE+TBwSdKfJlXxN7kCeqRKr3PUCvLhI
YQzFIYukgNvnFTCnthy7UPdsr2RkY+lRqm5UWN8hliBO8uBGlhVt5CRxF/XkQPqoPWXGblJ6yOl5
ZgvssfMofWnCIpp8htLNT7sqcM3AZjxLAydHJLax85J/1SvHmehO3WpuIUy5ip/PxLNs8NRscXBW
WnwFldyks2V11Qh9zboft+7Yzu1+biKIhZDb58rXmBYQMVqEk1/Xbv8N/xXIVgpzMuFjDl0fcovA
qNti7LGoKpgLk4dqyncwAhKpBakSuZ+1dnzXd4mNBzLKsbtceJO+l1CzoMCNKqRoKKnunxikhXfL
T7t1alWvA5PkDdbqmEkL4iJWcQHghUow0KBUUBnMejSDSc3cd5CikdBKfWp0HLSh4VhdPSk+XPLR
ClxlmN/qMcIbvVX7IfETxkKQB7CatDdxmUCh1cfFtxcICxRjIOX6QW0ng0Vski2IMLKZINvoTDGD
SrXz3+woIGyiykqFYNnlUZOu0hO7k0RtEeCfOta7GTmlCLpaCnEVIilzYWLLxc1WeGLeEYqLz2ZX
Vr19NaPKAq6RWm2w8mPI6yzEguFaXBk3c6+YrS/UbPrRNFrYX1t63XZbJbNzB6fZZTaEs3xdb2bD
ixEyE5UIyNTkHhGRMSki+6kfGyxLoWzU925Xwpn04FWnV1kRDtBbasUhiqlJnPIw16RLBRGf7xSk
jTs8R04VEX7Qg3BvkiYZbrGytF97DqyfMbKaJsg4JCFikUaPWzjcKi1QIrszHrwuw0srIQYG8UQS
vSetWn4dqowy3JGaVd2acmCjbNSOxZLawDyB25sdJO4mDH+Z09S+SCcjCI2PyfkjqDtQu/UyG4IS
burtoCWV+ta7jF6xJmW0h6Ig9N4gMoYwevr00YJg800xRv0pLgY6bhU3vYVNWpZbxc1niBZWq12n
XdEYhMnZ0fuEmP4bvIjq5fPD6UzlRqmOPAq9Lrj52jvWQmlrYReabGHpu9uc8okwXzV7//wqxull
+LdRFAEH0g0hPzvuCWwXn/e55TLY/QSz3/r1Nr8zDliB+IZf7sSdd6/tlafsaryKdxgD7bw97smB
FlQ7K0BgsinvpivCCH31wjl5Zmx+fGfLnf9TXDW102FTzZ1lG8Jt/D9YogV/4LJsnrNd4iPouVAN
nNF8HV9wObn/uWDFwGEgaJ6Q3s2vp83hbRt8+fL50z49+4+vsCo4SOGBMzhyBcVpN7q4jTC2wjz8
84uce6OMcgx7Mf7jPFj9DK01CJc3Oa1rRpCBI3o2FMO7pJA781PolaizQag8pp2rn5JKaHIxnkDb
TMmbg9Va6s5Ox+JR1lXlf/6DTgcGGMipy0RbtXBBWLetmVXCq8fPBeJsBbUoasC1696ufg3hbF8X
/YiYBHME+VUoTTRcWWmkXFoa+kkdhQYQjSbtjYVX18dX9M/SgGfInEwO+bbvm1R9Qo1Y1ETYa0RI
0tqHSH6UKH4cIJq8KbFhXys9Evy9Z0aC1Fa45Wgh5uTSB3LmRTMd/LBT5emgo1yt19jtGsIVcvhU
0vw2wTGBZsUzvLGrkkQn0tXN30OX1wS6dD1lmh1pOZnbyQCRq1ON4qcVq9N3kziGaTtNcfnz89d2
ZsyC9+UCKNKBLqjDCthAnzw5Wg+pXsustLxl5gE3U0oN9Vg5wZOGQZtYsLfd0Gk2YpLtuzWGbh6U
hOq0kLVl9lMUbvLY93JeuN/49FMytjU6cW2e97meGQWSWQvRmiOEIvaKh0uy7RK4vYlrHNR90Yla
XliNJ8ZdTEnhrzAJJJ2BNmhtrFnOc9ShlUS2mmWM87M2M+5Kwgrfm6kZCAss6nDbYynd0XZO9e9S
srviLFibz0o82i0ML2MMDGz3lYOlZd1TbIMoExSJH+C2RCBhBp+/hzOto8NdMlDE1cdlEa82BJAz
0Y0eE758Yc1g5zc/u0bRbYVTZs+y7yYotar2e87m5EdMq7xDYaQXF3alc3eBXAR4QMc0kwNnNXTr
aux3IvxjgAgGT7mheIfuNPRz8pIb1F7bzMunH2NbZTYZCPM4BAUYzE85l9mvC89jWXfHTSztEJ0X
/avGwbf2Uulz/PwyBn5bq2nx46zbaqPjj3oT6eZIDnHtHDRXqEFWJtNjm8bjNxYEyhwtUx6cMgz9
AQQkYHw7XdFJZTtPC+09Q23zrmVSf2G1Ldvo+l7xI4SbxUaLh8LqG1cxAwMz4xuCERDtOhEWWO4o
xg4LgGhLZou88HDO7CkelisARR6DQV778Z7Sd0PqFOGYb23GQvcQdusr0U7j1YVXcKJDJyTWWSA3
XEggZ66H3LOICi+NknybJDkDn3CUWBNokaXAWx2VOYLpKLGYd+wWHVmu9uVEEFXSvkWzal/YRk+f
MGkgLAc4hlhEMG05/sWzk5M26ILLtZ2Hs7JWuYHM2+nFmi3jGpJm8u3z336G2kQHDKlMA3tABLY2
5fS6klGiwSisbFwZ7mhtmU62GWmmqTvMcVA0nv3bNupSp3Fsm0cLycJfOyO5xGdwzZTYMSrzDsOH
geDI0MD+Y4Ypys5aLeIriDviZ5Q3ER7Zk/OrGWx1DDpUvhfR89MKgN+BDcpisIZvzfqDFmFTGVim
k/rde8qfXOKjwDGtfREpGIGIc/OOolOgcjB7v02t9BC6zkACBPpW4ueV4nHW8ukKkyagoTl0LgCf
Z/Ybjh4QM14rCxm3reP3OqWNp0cxg02ZVdBTjTBW+rupisaWE8cx/iaTIp9kN0QvDXAkBPhG0Yld
aqpLSRRnnpMO+Lqw8nAwoog5vhGpqzIdJx1Ie/SsK1IvbURYrXkD8n6JzXnmbIKZB2sWH2TIWSfs
LN1IJsQn2DPKObV36ui21+Vs58+WkyXPGqYy3YbPP9pzGpBu7GryITes6EZqdn3lkIx4gI9b3mde
6xFYL6qDopAGo9F3ZReGBKd7MAAYmDTjF5UiYT0PbmPYCS32l9vJGNQ3Y5QtOkKViNEUIy1HKjGi
2r4+wFg1L7kEn6J+XHphfbjUBkx/VmVJR559Mxsku9VO009s5Djj7DL4nmjgxrxigkxI50OrRslN
mBKiuekc4f3q03745qm9VIMeNjXRmAohsmUSl6R6ysKxN3k/Qb4gTkMzLhwCp5sy9DYH2JVBEPEx
6y3Kkf08x+yUWyNz81tQDBK1tWb6f7wS14a1CDqMqcJ68uYJWvSuR5fkRlX/nJEWgxOkZr+PVC2P
rRQjzXAo201JOX7BoOfUAQXyGbUUcy7WApvEuguF8J4rg5ttQ6ZEVxZGQDfSTvttiw7rL9TCNBi9
Khx3yJGnh9yDDEe8oCG+IWGw90khwy8im5tL+PC522LubphLGCVf8LrziHSvYTpX5VuwEiKeC+Q/
zxURKBsn88ivivX0l9lYiH4KnU2sKbWvXaZmY4A9k3MIRVGjxovkJW78mQ0F/B87SHz9ICav635l
hFuZxeh05rSbnwvwlwCc0CLVhjnb54fVmUvRRDLdwCkHc/X10MqeNANrllBuKw8TigbLBiLGkuyu
GuxLfIePUMPjUmeh2BGY8rEhQDE+3ifjsJMhYUztdqxzc3pAJlgEHqPE9BBrUX2PGpywOxKfHfKn
qhbOR2OHCEilZ7xmaQM+UxGZ8FVAICSoXu3iR8OtIuhVDn/pm46yqP9IgromEGd6nXUDw2uPWsdC
l1Oozr3bt4a9a6Gm/IDPqr3isiJfc+SZL5qi/da9Wn1Bcqf+aGx5zYQv3829yPpg9voE85KSJHoZ
ZmIgUEs20b5KHanuwqQ1vkhPqhZ0LhUuUStY/5vWSJAeoT/CZkXJYWtvlbpnMtcrRdxvxtoL/2gD
Asl9lnujtovh6HQb4kfwuqnKwiMDY8ByA1wtj5isOZn1x4P++pKEjS7QNUXjr8Hm6W3SYWxHOKP9
/GpNIy4IWoFEa1OpiUK50NoCqt9gjH9zne1kb0JpmRCW2vlXI7LtS1386bbLlAzfocXG9COv5/j1
onZHnmUChvI4wwO9s+mbjTfsiMTWr/AtiZA0jvLCnvYxFlstKhp3BjyLa9symjy+ajaM3SwbyhBS
wdudBf3r1kIl/zinqg0uOzq2LxFyQsJT+quB2ZbPLLPb50ahf2lUotUhjZmHCI0W7ZwqvFvyt6wL
FegHVXl1k0tSA4PhhQNAabi6yXpQ9SReuHZWWmk+WF9f+i5L/U831DW9sTCtNohH1XiakMJ8ndwq
0SFoegrWJOpokbQ8Wks8NV+Bt6k8gdTY9OalGpRkcm46UgooxJDq3Rlanzow5skg8jULKwv8pF1q
SpT5yRiYoku8K8Rp0ZNDlO07GlAi793EM96TmV5tM2dZ+tBMdvhbtmXX7SLPnh5wcBHXnIQEqekh
ce1ti57l0qm9fP2rZ7RAlIvT31I2rMs5wwoLpWPUsHWwKwgc1ct84No0KCF2/Egip7+HLexCyWQw
Y1C6P1TUmLd5b4/7udDjbaaRGXphdZ1Z0kzXoJ8vHlEwg1clJoTGyA1tQUzmrHS+wHTvHRhI85si
Cokz1XqmWvElvu7JluxA3YBcAfIDa9tc7/6hJFVM4EOybXKlOIROKq/R6VHN1M6lyvW0nORaro5n
nwprAahjtTA5YRmrWBrD+hIfqSAcFfHO4EL7moRx+kMxO+pJK8IYnhnr8AxrlpwJ4GrrLtZn7b3R
tb920+FAOBnzV0s40x/MI9svaePOr5+fU6uwTMRF8CogQhHYg3c2td3yqv4B6GgCWkfWot6SpOU6
+zlqxUCqBVkbO1MTU3KnpQhK/FqrSxwNmjkcMDwYB8acbhcDlWLlOG8rEP5p06VJVz0UfW1caEk+
rA6P1jA3yfSe+b1HdiHr+PgmSz4M3p6B6Jns5J8jcNXfySrg53qFHr461owprzPa0++oTtOXflYx
PELKTbFTwp43t5GGbG+bO7mAEqsNRXRQ+xoFxNBhnHjAh5JK3vtoIVvUIHt+H94lkVnDGsZhJut9
fJDcOtDNnAGSq8Be3HtGNZsXytVTIN0hFQesdrGYQ+O7FpWZTls6QwaNRvaFeehTjbmLIcydGzs9
eEvu+hgC9kEHULSNO7BLDxkt+juGzReWxfIFrp44em3gaaJHqC3XIq6WQ9TI0b1ymeLNZRi60S25
j3XlOkoiba/34w6uysGZ8MMUc8FYLb+0c33s3qf3YMMuskwT8HDV/4Vsn5V0lnvQ5XA/RDAGMUbW
7Tc7Mt1wIyMyCqGPUEQ4KgOnCIuYQdVISIH18LjQS3wZl/NhKEPniuxe9c4zmUOGnRrfNoPV7ZIy
FJjqjOM+FwZhJyHQHgM1FRl/lgd2ZTY7vu4oKESDqF62YueW+CFUaotdeeXqN27TtC+fP/jTTUqH
Eol1EU0vFH91BaqkKQaV0rMobKQXfp3VsQ/aqnN2eMuKp/9+KR7soiuElAhD5vijwskma9oENV1n
Dgycc3vc1S06cCjs1QXY6oMtdfwqacCgP/IJE4TA2zy+VkuKdSREyllazvjiioEQagUJSw4O4Wsk
y/pV5ZXg7dgtbXr6HB8B90g4D7AO2ZiL8dM4bVRHqCkHt/1DrfPuMFc5EvKhEq+6Adc/cXmdbqSZ
j0VcKA+A39pj5Dlkr6RJfWUSGr0bs6LLsWIo1YNhT+JQkiZyK6aqvsQfOYHpGLzgnGrwaGEjM/g4
/r3aVE+E6YKyZ85k/1HjMi993JeUxyyET7LjrO6VfU4KNYpjQLTkigYZ28qI+TAWUmMUvVOYCHPL
M9WuxraL4o1WWlbtj4OpXpETispAEApeYECSWy96Wxu/P18dJ0c0v4A8IM4wPj8QkdURTUnYzPGc
YeyT9sm91oXjQ905w8Gb9QyupQdIMieXtp2zFwU75QNY9CVrQ2JyONrEJFgJXunQPtLGldgJYiKG
95/9fc7G+avZuhfT45aXsVqcQF0qlDc0VtiIrk6XpML3EJwP0aGRVVfEH2hXdUNNv4Gx4l2HmVlt
Z/6gwVDwIZwWP5tBjTG46LQG8UKqXIL8T2ALnj2rA0AJ0j9F0moTMEwMKIccf08r4VqCUf9+IY1e
+CjPFCk6hu/Lz+akOfXptqKkLj0TF44RY/9nLEWLdKOGqWv7KfOu6ykeoCwUo5z6XUxONz60fTzA
3unE+I2CQpYBfjddHChdDUFmjtwp3AAnQiCkG4VREcc1gMvny/KU3A+MQ8lPdOlSVukf8UD/1Ctg
DVnG5BKO+NS4tzIpom+TLvItYs740HrS8sOsMO8rjNUeJ9LNN/jIjLd208sdVlPT2+e3c2a7BvYB
9gek/Ig/Ov7OuzkZBozcSFVPuvTNTguMwSM7/KFGHiXV59c6BWb56ZyGvCnmZ0wBlkr/n58+YSXA
t8GmEnnhGMSJfY22bgdaTXR9KEuw4eSNZYm1k4uDRJHvL1z/zHei21DlTba1JYdvvSXkGfRQzGe2
YkqL59QScWDiQgP1m1OxJsH8dWK4/UACTBdosjb3c1I2mGQV+lc5WNOFovDMR0LvAAODP/hM1giL
0vRCK424pEGBlRPZinVl4a5+6SNZHupqc6DuXbx/GRmTp7XayR1zjknu9pgV0/ISeOTKJ33Sm++a
FzF81JS2cHZqq2DvAnTg4G6oyngjjSznf2ZymGWlStI0ds25CD5/H2ceAOc2oTtE3cN3WU+c4s5V
4dHyOiILcLHFfPXGzoR1+PwqZ1Y41+D5YkAAO3itFkafMzlmQojP5OL8NPcJUXh5ChkbU4QL3/a5
HwRph87MJDcAdvDx+nYrjwmxx7ZHToJ3QwcOrdVFXPf8+S86dxkXJYYHtIGYcv3cyJ/Ata1Fj1TN
8GRdaXo3ONNcyto689wAPwHKWTQLVXbVV1VxpbtEw1bbVItKHOBUGRiKWQgourN24VM4ZfzAJ6TD
56zgQhA9VpVyY2H4EzM/h+000B4ouK0WjVY+lAU2pnml4Qw4G7PvlpVzpxtkKWZVqRBaa3oPTBQV
v1N7yuHGa7+MEL8uIRBnHgUMd26QKTaju/VxptVwFtBplXiBNmG3YWal/tHnyP61MDTcuymkZjyk
SJfv69Qwq6DNy/6Jf4n5psOCCzFwUgu5cZ0R5xRD58TaNBCQL3FVzqwLhMoLIx3uxWIqfrz8qigB
M4R2uAWzaA6djhZ/Ni4d7afIOAMml/YOM2oge/6p46uQ5eJBEe0aYroarP3xkgW3nDtfJyEQVm2S
+A5WXvdpJeP7Cq/c3MfjPH7DKvd11hTDt8GwL+1xp80ev5sDDGMCIpXtdcBP2VcNbFYT36TKGb7U
ZrtY0InsLx7O884cJuLMmzxQ0uIP4Qh9YI5evR+AhS5saKdCOrQHdL/LKoE7etLmq22owAlVgRcH
lJ0Mk/56g6j22FXlAeOt9LEBHX4qo7nFlRdv0rSfJjjxw3vm6l/0AY8et+nNv40q8BiBGxPYopoP
YxtjlVI7zoXzcHlTxycDsm+shoD5+Q+f+PGbxOrWs+qSl6go0GBbWbl3+Kl6N7kxkoOEtmyv5IN7
YeBz5qIY7/OlI5sgY8VcLdK5LntpdTgvyXBm08cG6w43nnYvxmrailAp/YoJ4fbzHfMUDCaUlwVC
vA2fL5LXVYXcx3amm50U27Ep5FvMInquIMl9d+vBvMftEVs0HOC8n7YdYzAL2qJr29LC+Ap1cpi/
2HEb/5I4vNzDItAXzpkzvXV6ab9euM8zT2dhp8C6ga9DkbT8/T8VkoAGIVKrFluzh/vMRk+sX66Z
83dXb6KCM0svftVmOj1qSjS+ThjRLdJzs3D9sG6tIIGqr19VVVGkQUP1et2EafYHR8YCf6N0xNj5
8/tdHttqBbHaYfRQOoJvrW/XqSZRDyW3m+RG46cqgugcOddOiQvj21BK44fTJrhJxzDRPr/y6ZaM
H4etaTB5qBJUZ/WgciRkiyhymSmoAyVkFN9HLShHB6v2wql+7lJYuSyDMBphxHrH7wR3b3BBAxSn
R+YeYKTobf5H2Zktx41kafpVyuoe1diXsa66QCzcKZESqZRuYMyUhB1wAO7Ynn4+J9nTGUEZYyRL
SxlFMuDw9fg5/yLCYowX9G1PvNUvhp9DBokVolSNFDmqWWQYHaaGSc0iaJEHBbzehn+ujp1eGpG5
oASMEjZYcKc3T7li/OIdWRaaAUfgQg71qDuR9KoQPDQRbrH6bpcOY7Rt3KaMI3dMT8Rjb8GBASAw
wCjA6AB2Eiod9mfYFCB8EO8Ggl424UaAyP7R9BD1tOcpCrfl7HCBtuEnRvs5SLxpF7A3reei8lHU
NwyEMGMiOmxnYRQZ6NvWVCn9OszSDap4vX2RzmuD3Haqul2U2l2yNdBP/Sb8ounjEWh9hEsC0feJ
PeYXY0epWPO2tdca8+XwtUQXgaKoE7EpZy97JCJVV5qAeu1hRngPusTc1mtR3L2/DN4e+YRLYH25
9HOnASt7+NAwJbOHXwsSLl2b7AQZ0dgpJvP3wzMeQ0UASDEkMCSHDh8zW7jLD1YEaztfbCgMi3/n
zyvsdMgqVCMp0l4grgnL0BXdpTC9jglbYCWsk8AoSiJRRGgVL/mQnFmTTQr6/V54A+RiEnF71RBd
hD2wZzpsXli5XF+ECbUHf4NvfpVBSECaaLv46LrGsvKzs/cf+It4FRqtqRXkuBMx4kcJDgMHjgWX
g35jZ6E5ogztR1s8HbwIyR5rjTZFNkEwyHCXNWM3dYK9slS3oqXXVRUKo0mQxs1QBd8ysy4/5Mmg
EKxU1YlU7C9CNaaZBoIj86B1BI76hW0/HaWBrWrdds4OlTl/b5tgKwoUR74RLWcF1No+xPLZ7S69
ap72/YAFIyLz6T1AV/+K0vQpENxbMTjqZYwUo0Skx/X3aKupjcZCf9hGuAdzHwF/Mgz+KkVWfM08
sf5oSwrC+4gUTbIrBSSU3dgq9YnEVd3ukyTEQaGilIJ6BLqVX4xeOt+BvA/uNhxWy9zMK1hiiwLE
XycG/G2ESVxJ3oB5hl8bUIXDKTZ1gNzM3jQQTBlxGxmHiiLT4s0XdreUO+C+LrTGbN5bvT/ddlEg
ve1oCuc7ksj+/v22vN2r9b4Jnuw5QqBAd9gUgSQvMThilEMqniD5WleRcv6a5k7+Lu2f1c5DQOWA
CIWdrjefvwUjRhbkNbahPKifko1llQVVX+oW77/O2y2MKx+AanjRuCoSEx4+ZbCTIuskl6FyyJgU
YxPu5hb95/ef8rbTcBmiWADvkLnHSX74FHts0YTwrXKTZ22/0YDJPUqY6eVge9/ff9Lb96E+4Dts
Dtq2nKjo8Ekd92YtPY81bNk0V5HrkdPHCWH3/lN+sQMBqHbJI+ooiLD2aOeX2FE5VpfAx53K6CYX
8/QjBSiy7Qdkmyam5pe0kkUMJxfXZLWOm8pS4xb11W6TNj0VT9R1rqo0Rxe+VMGJM/5tbwPqsohk
0TBB8eW4CERdwUqSqoJ86nbfk7KyEcAcnPsiLOW3E/3wdmGigaHV7yj0gV0+XpgO6j9sIaURI00o
WX6rVcaFZQ+XgD+L3VTMuNMbnGkb0LD2NvGz4bMCpvNI6Gz/tsoClT7I54BOLHTywI0dDn3RcDGc
KBRx3OX43JnrfOHbaXnqtvu2NkN0GHENB9qv/ZSP5nJqqAW8EUKMjd2XDxFBQJyH1GeQXgbE4poF
GQok80s5qu8Ot8stMhjjn+/3+9sRBhkN+YZKGHVtFH4OXxUaM3xHjiz4Dn6+zxYuiyQ3FBr93ale
/cUxxjtyI+Ikg3bBQw+fhYMfe26Nh2GYtdgBeW2ls/V5Ja2rsfUaxHozz/tZtWuQxzqIuVkWjudN
YrqAp1ycafHrMkfKIesQFsGJsO9XraMbdNT8jNQ/HvRmcZLJGuqarIsi/BpRZDyz4f5+lqAtPyPr
3l8W5mjmm9SBvRRWeXqGTvd92IRQSBYuEhepg2jBiWa93YXAAIOxp8BASMTKOOwzjCeqzJBljf2K
qsC2ufWFjxz37x5FYKyBNYNk5/96Qhw+xZoLaVLeajbUpYw/RZW3V5TSV8r9nnkiCffmhXiU5kTq
TZyU+fELoX/liiYEkBJNWPKNhZOecWv/7QwuxQlwsL6WkUDx8VjqqUkMrAonxNxhKIhzEFdod/dh
sH1/8ejFcXBtJl7Xyi5MGlbwm8R3XgXrnKB9u6nCZn7oytx5cNAkewycwbwAB+3HqW/25zPy7Ghc
ru3vj5rr+C4lKIZM3zYPRy1PxqhtfO5YgFV0sjVqzkSoMIhpMXJ6/03fXIoAg3CTZdi0NSaR0+Gj
yBjUmTGgw2HbLcJVddzYFhZVlxmRsiNPKaICTHrbs1y+ICbyhxDpGAwUTmzyYYcnCHdzfCMmheje
hmyaCQSlsado45UzHhJz7aQffFVjYreA7n6qejJkcdg67vc8BRR4lnnp9LRKZ7mihqzOOuRQ7U1t
+TbY+brhiEmFt0D+p/69AtGJVgjVdgWoc00tdQ/0wZcwSDrT+4SlhHJjyAcAtciL4r6VWUv/OUts
6W3cdEJ0IpETSndBPy31pRvY4DQbNrwNbGzU2MzUwIhZTqMFj1m6Zb7N/Na+HYwoKdACGYcrhV4S
EvhNFv6os2U898VcGZgdFSti+OBKIUuPfn+rdZ0KVA0nDBejXjnZhkq+8VQE+XQVZTjiQITPHeZD
mmKZrabA+NaikvglDRKbIna//KGCwfmeFq3xTZi51yDp42VtrOwyiNh3lXGLQ66Bv7o7CRQDiUi6
61Gr3WzFKFH4JJ5Bkq80V2R8wLoUxsVqZvnZ7CLAc1anfrbGnS3QgAxbAdkfDzlzawx29K3Gb4AX
hCz2h8D01o1NZWJmZSywuD7IzGVTsNBJBIxXz9giqWrx/Z3yOrymqmJFxxnlWoZpxim92FNNFV/H
uq1tRM+HFZkuWcyfZdXZ7jZAVOABH4a62apIYlgC+rYP4hYsereF9ELJwbMWxIsGaNsinhahHlfs
DT+jhk51uRCdbPYVsyQFCCjmdhfhodhergLpIlR6m5p6gEJfFo8CkuvbEeXtMWaW+d4WXWWqU7gI
4XI1NwJhOS6P9rz1NV1tWwZr9b1Yh5lFhK69HadzaH11LCAncRp5uAwBoVKPKqpXE23BkaiO1G8Z
YmQ2td+BR6j5U2Sq7rF0PRdMHzAoZgi3vmsS9Ka1kdYAqjonYMlARDnjR1MiubhpsqDXZPkQIY56
yYS2PC8RkWA9ZXGaTMEDCh9Fu3GyKLwVaz9eO/QmHxek2lTOGd11t8JxxBO3Wyeg5JU2KWAiBhpr
V2Jo1rZYa5CXZct7f+N5u8VyMFmWjsJ16u74ZHIBAayqIti1OggxG+q42T4CJnjd5bl7t87e8jBV
AqES3AbjmszKiQj4LSxR6y5pehnZIEtfbw53vgGpp0iMpOtqFC2gs0XNlnVbX3T+FILDWP2tXRbj
GWK/zsYJcQ2DvEzyJgSaZQFRiYnj8x1b1Hj/fsf84hwlBerAf3zRCz8KDAAyrVTpXWTXTRF+aJtq
/jQMZnSi+99GRbw+dwDSRppYAjDz8PVJxNi1mRX1xpgofUzrPnEjTJHNz17q7YPGewRLdF2EK6qQ
mL4uLrCMLjU/9PV4Inf1JlAFWw11HCg4zBaLoPmwIZYtQjnZsJgSZ0n+jDCF2DbtOlx1Pv5Gv9u1
LAXqC7gKEKCTFzp81OR2U0X8qZ0LRHAmnCr5KYbgt60LKO/p4hI5VAgqzK7Dp7jR4gUDFSWcM2W5
n9zU/ZznQ3ri7v+LbgNaozXcAlJcVBOPnuLP3HEF+Zk+GUu8Ovp1j72ZVj0NTtzg3k5IQFq6cgeS
5xd4mN6hQh5gzL3xQhZFmQfLPhFAct8fm7ewG0YEW0yKg6gLarj94Qspb8iGIse/PUKDBLekhrzN
ZjXLNdyppElE3Haz6hBmwZcgNopl+tI5/tRuZm8qtNB8py6Uo6rxxEL5xduzSsADktFhnzquoAxZ
V7n9OCEx0jf+DlJiuCstlH9OvP3buIhTh6iI7ChJ0jeTxqZ4mNutNn+aciwN5qz8hK4MVHspuj2F
XO+WZGF0Z80ONtyNB0XONmSG94TwPgZWVTzQN7inka+PPjtV5Mck2qff7wqE3akLRlqPhHD/cISS
dS76oqSYFKVYnZimJAqPYMu83xW/6HA+/Tl1S1zKJenwKaXdDZhzkrkNKgtLuUhNt2ZVWSem2y+W
DxAjXJX4o5OvR4vUU6U/ToUltOFNjzoOWDuvzrvzKnGbU2P7JgOiOfp6cAFOAHR84wOQtC3necdt
IhjNjxnOMY/FGi0PKveycxtP949KWeVdmqQ5Fha2/8UdS+9zN3Jbfr9rn6+6h/caWkLWC1yAdm85
HsFMoPqd5ODxfLTF8sslWc0/slLJP7mL5KC+4MwP8dRNTXiFKpjzaE1dkV2Ofr5UmzqU7qeESs2D
VbYYADalMuPKbtXFIoM521Wodf6FICuYUpsk71UVLWLYr+tkfi/lhC0qcStZ9ULU9c8wmXp726Yt
CcXcXf2H99/z7eBSaAHcSKXB0jTuoykkC38WFmDDDVKzxZaj3UW3uLD/sGCMnHjU2/sTvHS0ULk8
gV5CgeRwtnqkkKG0SB7lOLl92Zv2GsaiaN3b0KFwdh7wF9jwyetOeYr84skwTSiskuUhf3AMAPb7
bkEeCHOh2Z7kY1Mgfo25xrB3gs75ZmflvHeTrnx8v2ffblOkz3B0YBzZr8zn0uHfMs7IYQ/MIARR
w3UAOJpMnvcFRS/vZkjylVCiPEVGfiuTp6Vm0f8kgUHVk2E97OCSO49ZuTApytLqPtXhikmyBc/T
2XdpqJyLJXXSHp82x7jP7AjKYFiK6lMQNQpLMlllH/Mp4bbTCgNVLwsc6acSWe+tg5noANgAJdkL
Kj/dX+3Q9PcZpwtlQC/Lv+LYFCH7iRvXxwH6Mz6PDYUk7LAMFTvKKKqdSNuyvJ6T0jdi7CA7uFtK
9FDCQqO2tr4LmGbLNcz9aQTL0JwX+EG7MdEuGrJdj1FpvpbLH73RB5mGNibqfE4JE+KGy7r63d0O
TAXLXidOtDvUcbDXe5iSYmCIN9k6DNck+hV0BQyUXZgK2/dnyBvEASmLUKNVGTT0ByK9vf9thqRQ
rUIzHxU57aC6KW2IYVqjqz/Hm6Q758adQqEI7NukLVEHfP/Zb44Ons1uTvRAvk+XHA+fDd/LSGFU
Ip8CI+wSBAIcPDtyXm4O//XX/H/SH+3Hl/1y+M9/8/VfLcY1eZrJoy//c5P/hSto+1P+t/61//dj
h7/0nw/iR/NJ9j9+yJsncfyTB7/I578+f/sknw6+IGmQy+VO/eiX+x+DquTzQ2ip/sn/32/+48fz
p3xexI9//xNzmUbqT0tx6fnn67cuvv/7nxEd9l9///jX790+1fzaGS/SVE/N9+Nf+fE0yH//07Cs
f+EHpkNrRHQDUN/2P/8x/Xj+VmD/SwOvQBRBkANi7LGvNCQFsn//M3T+5YE3MNH5pODImcS3hlbp
b3nRv4DnwboFMwYYAbWs/2nbwSD976D9o1H1xzZv5MC7MPb/e/ShNsE2/0x7gfWCloh/NC/JlCzc
QIoJNyLVKXur0D2t0IlEKlNsbZyrjPAar+0WwmU1TGFyMdWO3z0is1KLE6TSo6unbouG4nBiMFGp
1R9LrCCKUQwRtLkb1LqRHd5VDtbgl1BlJuMBtC8y1tAEhhQlNVkEqjpDk3IsvuTVHH5uBkyG40jW
JQoQYWQsZ5CcnfBuMJp8fZnoB/P83S6jYg+pkyXlhqSow2NM1mwGyYym4o2Bc3saW4iNzjd4RTvT
l9ZFgWdbW3lanHGUp+A2LAKp7TD0Yfvlb7PsdSRPNUOfANyJ9Rw6HjmAPe0yh1V1UyMc3/zZO+OY
7W2nLjBKJ0FI6X6Ss99ve4zBcQuB5iIvUzmDzHm/HUfoeC7J2CPoHDobGAl17OKOtpcClzQ3nKLL
ugzRubr0EcqWqAqrOjKvRJ6u9meZl9MA7GXBvqJpslJcFLafbOakMZcTmdtfNUdDulA4JhtOtojl
9vedFsUSMjwFG52o7aC5w9I9W+J2JMWIjeGMOZ+7T9epxBglMuARzVtvdI1hjK0yb8u7diic5UTh
63DvR5pCx5XcEYmr0bVmoR22qHIWBMwShwyfP2C+SIDXwbcvZOqBsx7SIhBzTCy/DDZOTV5d/ERD
BwHUE6fAEX6JZhDG6YwOgQOBPcr/h82QDkquxMHrRQIsuEm+Bb0DIOHaM59pbxklBJHGttmRq70N
FFqoySZzIwFHevEDIZO4VMS9P0139kzk0NqiQIDRwFXV3oyQiNNlZ8/Gslyl5Gr8JxRxw2HXh5Rb
F3wyg658qgvwB7xjZLTlUzK6/F8qkWIo+nszEp8cUleoh6E0gV0OaI3DNyVZF+EoPSX7BIRAhyVN
jdJJe+F4Q0krcVJvDKQo0m7U36vGCtVT1cmuCvYu6BKypXbfYxZ3YgCOpgEZPXCRxIbEGmxxnAmH
rRIeSiCqtcd9LQsyIIYtO3FpWGuKzk6W+rdzxuoFdZMBsO0QL01PrYzD+J+cFkVXgg+PrKANQ/qY
C+hNZD5bzp+9ZXSWvJlDtFjJjy7ed9eezOomc4pBfiQDxj9jX4X/TVoKk9R7VXgXsgZMdY00SC7O
KCVXCwBPc16/rtjLnEp6HIbTbCSchCSJODShWbBkjm4PQQiAEA6x3KfC8MO9hcMSbjhdNgw3DfXU
T02Adu+JRXq8b/BQBgfYO7kWZg6V9cPhkaCH8cHO1J7SiBnejrDs/AdgqCgju9lAJpAOaNNPY6hw
eQl6dGhvut5zB6yKap3aPjGHjw5mmsN2yhWMLLAGGx7LQCR2MZWTU3FVBKbwIWzVaEE/zov6YqVa
wOE3Z+OdT/K6P6+zzqJKUai7uui1BUEYrF+nukwwYDcK/8YezMrYuX4FjMTGidlF41c482aEnIci
cZpL4/fOJt14bpgA++C2c0M5zsJZS+dOUIj7fZmocLxD06IIko3MZ+cMkqu0qT746/xhFGuOWM7Y
tzJ2y9D7caIP9Yr6W3Cjm8HqZ8ZTHQ3ZafRd8W9Btytd0yBp0u0R580vZ/za7hROQVQ8UjSN65ia
WWDtKsTrxXWV401/5bl92m+jOYGbjIJ24v6sCHhh6Z5o2fFSpGWwUzSCnfQu29XRXpABFCvASYh9
ZnujuhQD0r+btMJ9YGsFmai36EkuDvRovMkx0stUt5Weh55eVbhV8Nl1kRYCHpcu4lPVVqX3YaYE
XX5gZtfDiQL2ERtcr0ZumkBiwJGFAdm4o7aqfkF/XIZqT1K4fpCBCrLdUvVjH2eQzcrL2rIw3SZa
taCYcPXdwPC10nNbqM76QlWmlts6gTw3IE887ZfBy/bBZKl5lyYoPKJcszZZPBfGcCGTNXgqFz+f
sTYR4z1+1F206/IQu+3UG6HdEeS6LWDY2ShuwLGQDwMplHafAmdSCIELlycETctvWYWzyqf3h+0w
t/DcE3ByA/7wPxal3uH/Np9S4pdehB6Oqta65HcmYDq8q2XfeR8dBq+7yFcvvw5Mo/6tdMrrg/U9
VQPbiLaObnASWaB6HB21x/2tnLaRN3RnXuSn2d6sm05dukD80XkegCGfoD38YhuChMdUBa6r8d16
Iv/tlYPGlgkuDWpfZ/htf6oLL/gSQUb4sdaNjL4GS5BSZZ1FaW1rjuIVMn9flSeWyy/6nXAFiUdf
k1O4SB02onWq1DXCSe6r3OyGPdqglGUNT5fwhGelMGfIlmxLp8RK9LdHHLYau5gOJen7o0jC6mYx
haEAoOVYyt9jdVgnPxFHcjf5MPlpG8vQGtodfm79qfPoMD36POZc8LRvKSegZkcfvXRZIru4YN8b
eKo2t6mPmxj3Hyu67BG1OotMo8CcAuZIu08pI1dnw2j4VJSHMhmuWtOkc36/L3DRQNMNRiYh7dEo
FEMr6iabBvaBtvGuyzASP6qwjq4pxxvix9jP/uUKKF6dGP3juAm8BxkTk6hFyyKxBR12BMwbU/Qe
J6HnQuvZLnMTfu6FPXyeBBK6m3LqRLXpU5tSeap8o9i9/9rH11L2P5RPgGkTTFKP5SQ5fD5Q8by3
V5K25SKrSKGc1Y1YGAZ5sHXBKmwss0RcCzl9oBWbLvSMD+08lFftJNfp0mEf+jBKEaHeUnb9EFvL
MJ5C1r5dH7p7XP6Dj8pfRy1UfaiEkWS0MM+XeVuWfrj8sc6WcRFFiTX8QQLSybdhOPYnhuZXfcNV
3SLdyv5ABuNoTrh1FqhoWfu9cKbuMyaY2bItWEzJxrdqv9JkjPkL4ozOEAdF5V+pyG+ukXO078ya
QncaL1brZddeW2ZPthqT8MTh9YuojsIMoCXgpiCWqDMcDh66VOvqTkm3xz6z/Gt0Mopi3tIgrr9Q
6PU3uWcXX8lG2vfOYhUXVRo248YBwNSd6Kq3GykbCah27W1Ec45PUVuWoxCi7rUAVWYwl9GJxv2h
tY2Lxm6tfIvwjwlOoiuGSVymdpLtChdbk/sTs1kfFYcxkcYVaIQB6YuQlPVhh0SiWDzoJ91e+egC
brtSOeuuGCsMIXC9GMNtMCTjn203Qb0yzDH52mCYnOyXqmpuSuyLizPmfPMw1RZqiyfapgfjqG3g
R+BDwgyBoXnctqytVVd7a4eHCRH6LhvRjjTMpb/tTDO9IrSoH5Qsmgc0YBax9QzZgygpvObMaqf6
R5+jmnRizztC/bML62wt5UeHSNwlHXfUXTN2M2Ie6S6w0A6qZUPbPyTR4FZbz0JzLl7n0D2D75b/
GU7VfIO8Ox411Ce4voP8L0JCOEn3jWzO2LTMINNx4iiWnSzbrN+sdW3ulSJBf6rdb04PDkoEF/VI
+2APj7ND9rIOBedBBYvUFw7Vnnqq8wfYHHW2ZS9dgns5z2L+Lp20KZ8Q3Qizj40DceGrV1q4ldq1
YyBvcGKA37aKOJw8O7hLFiWUhMPJBxJSGA7Amv1gtm0AzHqoFPdsdJ3C/IOdVKF/qdRgGJzuC3Hh
o8bGjvfrpBLf2wV1uxZyP7tu0356v2HP9uYHM4+EKictRRxGm+z80T7WAOIawQsnO89oekh/Djc6
Mp8OGlRTGc/B6Lnnrb1QCInHAIjeU2PaE9mDJcUrbK+Exz9BQyOjUSCnecvvzR5qMdKT1wKlCvdy
AcDUe3FizMV87kZDYX5HL63jUd0QzsYpRu+bEwHUADkGDkwEBJGuOOroZY1ykrdmhME4H4/JujLb
K0M2CTYm4dRTLE8SB5q3Cta2OQHBAEV8uI4RTwKwwn4L4IOpx+l9OMyJ3c8Om0lxtogOW9sPONqs
dFY0GTN/4XqTtsYGMbFpnL8B3XOD8QJz7LUDJYbKxQe/m3z5dXrOGRXOQM4pc8eJeWKpTCfJVI52
VLgxoG2axbkpMKVVZyB5lSHO7ZK9+3Fu5rb46QTCqD6nZrt6X4uO8zjBNmj0Pw2IZxQhDTC7Jdyg
K1xg6FyvY5LIjSkQxnx0Fp7QbqMShla9A4gVJdGuLtreZHGXko/dlG5fGHKTBxFYxd1Ut2Yn9mal
uio6MwGJ8evL0pckt9gv9aMTb835KmyQDAm3uBbryWRxr1LRLo8qPXWAzpGfElmoc2Jz4aYkC50k
HYb8LC0MwWQhg9/48309Bv40b8Vgjss3hX2v/GK1KXZjl65PcolNfGz4ejcjGZk4GJWhioy7Here
Naq/VeO6mymzO16j7hpHXy6xuBmo9ZcJPbdVY6S/JzBM8297L8/0v3G9s7zzsK6jYb0oXbkG6T6g
s+fqg1H7/uTcGZGTwk0oOrmQbRO+myQFsguuJzw9PjhF+1eTYbPCPprWSPR8+9ravGMiWRTF54Ac
HG7GnodjFPdu29isys/XR3TjuUdTXs0shECLxhtYnSAbLV6ZaVRN7ZU5D+QYvTwaBxQWPJur6T5V
iECoS6tVDhMvIytK1yMratLnWOkUdGxmz4gAcKWRvPGYyWJ91DgLVnjpi+JnlOIKNcXide23E+j0
TQlsni5Jmk4v4Nev2mUd6aAghwjWwp/oovbRTu3Kuw8Hp1ofRyjr8jbykxSJQTsdHqpwncRTPjbm
fC2suVZGzFVSJea2s9bMVXE+RRljqUpDP3TOtAjFBgXZ4MmFrmDcWUuuM5goR+jR6lXJTo6toek9
+DaJ173Il3HaqiZb1KNvVwVNrl5anrnkb5+CNmkWIJhFSchxJ2y096IzaZjWgBYkApxi2VpzELIq
ZGvqfdqVKYmjOIS54d9G0YrK5oU9LTpjWk4paKxL020iWd3YbZQ4cZJ7PbaCdQ1H92qRlo9vLn5K
0/Bx9ID2Nrs8N2VoggQdV4xoR0NqcbmWvaLYdhDFxrO09xx2hQxAGRZPYcPJ8hm0cd8+Wr01znEu
W3YgHMplOSNPa6+t821FE5EmF6wlgt659XGJAOI6TrW65LLEO+6DLm9ZWpBzvPHerETKHt946DE/
Arpr6OsJpZX1EQyF/jG3Y/KQqXG91hIfQyvHLA2EB0tL7C03T4Wzy4G0+cZtFURtfo89mj5C8gYJ
HcrbqWSyBV7ZMNm8ZNR/lSOmILyqEZXFz5dV5shR/5LL5Zl1a68R4l+fVmeyDDDKfSPKJ1VDzixj
ivALa4UtRg967ia93tbanrkKDMkp/rCMpO/OoxUR+28jWx8E92xqq+i8cOc8uW9GuyZlWHLiTVAS
0aj7gdZd4TGP0lSvi9kT7J1wskLAy3kp/dHeiHrUp92EkSI27wU5xLuoK/r8UdhAms+sjqRxGGNB
a5VL7DrtUnxiBxyjewsdTb4TlA4c4jgj3G2vk447ULd5HafVE5RjIE+PJls7tmoc+C8vnGcAtDHb
y60pulGL7Kj/IQOp/gok7mZf+jLNA6zPnInC4FAtzWxiSdICV95Zk1DYqYEwNr63vdUZN1bfN2Wz
p2wY9nfo/FWFhpv7mRlnhmrnzYAD3lWJ3NuYbcOqcOrzMaVsdtuTdqWWlSSlRJmgMozJiD2RJ+mj
m/Y2DU4Ql2NUXpaEk3gM1GtNg/5r4CBajZ3OD/katEitY3fZt+UW8xC9jiap1uUKhzTJF0mb6pqP
SgN9VIZjaC1XmGf25RMuKXoaYlaPxlBaDh6yYEli1NG97NyBX6X0MjOmZOl1XWOaQFJNce3JFrH6
BGUFhPNBgkufVHLQtdeOGvP8mgnbdBf93FtWbCHktJKfm9owvAwibONxlZ8Kqr4oN+R6jxODtDnm
HM4iZHgRL0OWc/N6sBFcePN4hlbCkA6kKXsr+1h1czL9CaxCn9evsZJrJXq7fj3Ly6pICDAbY9Lr
KFvwDKl3rH1dIXo9fosMKBQteTnS7MRLWZq95epw6SXw8qSvz6uxcTp+LZC+3sRrRYkdHZXV0mcx
lmz6UG2mQZ+fDWAyhquSSaG7CuVpvaReTr3WsfNEs4jBgtn/U6vzjUzvmwE2omBTEN20A/whBrHO
sfdSJMJH9vmTpa1XVNTOej6k3qILT00Ygq+Bt2wSxMh6SvkoiF+M06b3C5as52cZNPvFTNaqfyiM
pDP8zWSWbbfPLJwi2Z3dYWJVdqGRstu6L3Ep9fGZF8Y7KmoQYmENhs5lkfB1eyUlMHdrPxtuyy8E
lAw4Q0yJJq6ByeWgYwrr5egrg1rPG+IavfTyxvWNeTfa5XMp7+UJQWniI7UNFs3k3NV5pQ9QL8V3
00SIdRYpN0MfuBrMiM7zO/lQ2j0ulY99r/RmFSW5YRbfMjvRvd6tAagSzBjnKkHaGL3LZeqtW1Vj
RMjeOEo9zR2Q+WyRQwMNQ+xbp0FP6XYZAZfWO7OM9FsQUVd0pGBKu+fCHIFffUSJru6Lp7XpnN76
gAd3SVe0+Qi/y4LbZvDpDZQFk9gvh/g/PveU5gnw/KwCSPstN/yhqx5fwwIrL3P5pxiWUD0shgOh
RroJaiokqnF7XqBsSL0N53CNdaOFq2NCRyMk5MbPXIcaao4y1PqIMq+kk+XiI8B/8Rp75Hbf8vOd
5eqXrLOIiPjT1Hf+eN+HALicS8wJmyRmrugPTPpa8TqeUi2LCDSBMRNaYZg52D4VdTYMVAOW2HYi
PSs8E9neJM5xHqBprx8R1AS77UWPdRBN85xB8pNLNtQsEQPuLx8DO9sNwm3rFF0/3rQv87kZWj10
8CL0KnoFhIis9mmWUzvEAU4+Pj8ONAQfWZL6oFzidW1T/OyHrO/sLRF+ugZ6hujXLKpeDut2KlRp
X1UVnopZH5t5aWK0indoekvc3+aPwQiy+A9cHsPuB3L3oAWU1ZiuPIuCQTR/uKIyqet3sDFgkZhm
3Yvx3EKHnzeuK2+oWThEnogbcIX7UmRm11vQp/IVjEvWkeZs43wYIvWxLdd1+dI1raPZM8js4Yfa
9KVNGDZ2jIxzk8mSa0eM6FALX2lt0V1XOyZ0mFUPc7rY/FWvfd35mwXsjJq3QZnMUIs6Ndbzrpsp
MsEUADCydFh0MqE+8rkeqYtMIjWJXWQ2yh7lRiCvXUzflIF1LccQR9H7EFAOCruRWY2e/OBG5Ryq
MwEn3GKzy1PvzrJIWMnzMhr08zF2Dedi12EXylduZQn3PCkRfDB2UEVU/UEMY26G51DukR24DINF
Ng71+DVzrB2i82WegBFb3c7aUxtMFs7IpmiL83loTdqWdQ3IBBxZkdCg+lOjAWj0N/3c6I0PNreO
sfl5DvDkJWp+3bJFbkfAYohtjIqd2Pf1Hk85J4IaJsNiKZ6GQXhZg1fr0KXWTnIdQuawXgR0HQ9X
U6xJvcGLvhR2GTKyOMQFvoxVhOPsciOtavJjz0CKGGagITxhbkLIYTL8Eq4W88bHZWCwKaxbuXdj
e0qHq1Cz9LXNeTnkiplzpgLEuCy8gvPyI8gHumEZD/VqSPSNqUGwj3IBGdgyXu6mXt/oz0IvD9RD
r52B74sGs+v5Y5LM7oDtaRJxpDNRCCbX5+tJERXP50LF71wp4eizHsu1hqPp5aZru9iYTlSyEIbL
t/jGJu28J/GbFPnt63YBCKPhRFBC6F2fwC/prXnTUsXM+uuhHmyZ33NPTEYr9ksX8RiEGnN9X+mD
UW/tmO3qGLMI8bid4iBMWansVwE7O8KjdiK/JRDRKgnvp3yOSZNad8srXsL0W65ZThrqDS+cVMCZ
MYwmbxgJhR3Ezsbol+2nqA0ks/alcou+PPd9kS3hWQSqbN61ChbDnSOdzmasFd3GrsGsAUKLmSyW
z2KmUv16jDd4NLJHLp7/3C8v1xhjGEAxxgiVDg3KAeGYYd0ObTi/NdeIWbZZs2jlt5z/y96ZLceN
ZGn6VfoBBjLHDtwiEBuDa4oSRd3AqJQEOHbAHevTzwdR1Z1i9ag6b9q6zcasrCqTRQYCgC/H//Mv
DSSuEybW2yoqqVs5IL0WzjoNgWzIJdsIOTWCV36hel3ydEaGxXj8ubmi6SBIgOQhwyhlVKcViErU
YOjBGG5fKx+pk23NsxexlQpWkG6Lqn4t19Ok2o6DRGn8OFAseP/Sr7c3qMGc522nCwY5sEEEytwK
LdFZa9/sS4nV+mVql2SxPi9GOE/r0eUBz1PMCAnC98LpdJPGNf6y6bchVTp5H45LV5xWmRnJupnj
jvYYhYyfCr1n1jnLLgWiMPsTEF0RfAMmEI+Y73Tz52yyNx5UlvIaj041yvZsjWmyfGxxdJ12K5z3
9Zi2Gkt8Squ1M46qCd0ZojzwYyfjHpVi8XHuckM8W0ll1ntrzCxpAC5j8Kui1MS5oI26qRiaP2TV
rV4eYbwlgxO4tyHZyNYFMxLdzM6LmZSzdTZq3eVfcm2ZdBPWxj/W9hx29ZUu19E7r3o0xvcVHbnk
bsQVnXmpaoTj4XHuKPC+Jyui+TD2FGT82IGy4nFmKYvWPS1IIXsdqwqhIlmxmj1d3mxHs+QozJnE
XDAynhzFI6lYcMbpN5rltZuhxfvy88T1s8qmDNiqnleQ4PW8Qp72tuE6Q8apMg1bCngYxQXOcH4z
QKDbZW3tMyjV60E95X6b+HX8z681lPU6q+ZlBW6cQI8YHhLyZfHyer4oknUrNX/WuT+nhO+OW1nd
iWqrwg0bLvEzsEH7pRsXibKAqPsNmlptPOOw4/OHqrUiCy7QyKJtYR28xJkef5YjW2lNWMO2Wqhi
7fNrDUSW32GpmQ0Qlg3RVFf+uHqFFy/pvC0ZYLrbOcjggMDlMVIiVzAqmgr5VQSWwVGy7aCoU4IO
ZlhAjsRgg0+HuUBONLKpwUy/sy6VLF1ru5jhvuhmOUvSZ+apfGRKeZm3OTf1YoqUC1PknDhLhfgF
tHq6TYsG9RXhOfaKx432ulXsYV/O6hsal0F9o5YY8i8ElXT5R0nyMsNQ9RgaftG5YU5lpH24Pbgb
+F6PgdCwiu08RSLZxnta67VePrdTtcFfc9203rccConMj4nashYiB/cI1hqRInwl56YdBQ5fr+CR
Ty+f4HZVw3DMiVptt8dRd7NgIe2pGKiNOunyL6MKeu9W28m2E8ymVfOqfq5hzLgAeCJTIzk4Qpqd
WcRL4SYhqThub5TVfUcrkhfmve5Dg7Arvk75Ws73wt5OG8nib8tXaK7Uoq5hMSnilinhrPE/NukN
dOKxN4TOAWuiA1w/epM1eP1xcQXURUDToLWuUVdtg092ouF9VwMVdRJZyt4Ajc5rleJidPaIbZl9
exzy2HPnhIE5/yQPAgKT5UrQ+8LgaUjSQz9pDSHS8nh5xQAqUYOYmPh1FS9GNzN/khotlLfDXm3R
50CPo3giXxrEHaJl6936srV4bEFJjfWYOuYwPv7cU0WNDIG6fILouewTP2mXLwnZtuawtyFzbQ8t
XYhaPUz0RbhtSu7tMSXZjBM6yDKzvIn4U4WQsLW3XbM3rUWza9oOYPDON6yKhyFkbyodqWLGTGI/
h3ZiKP5gqNfp8hMGoBm7VRoAEAVfqP+J5YHDUjlo7W+LyM/DYjomiiNFNXgYrkUcK4MZfXU3zgxg
PS7ecvQ7ewwok5clYTnplTtt6FCqQMRO0mon3gtZyp5LXmDfBKkVFWO+/U+9KdNrwLwOFTVjKKt4
dT0EDm4hNbytwCfQlfcuG3v7FyOrXY4A0pdjhePl8oqoyWL07WueO9nqpQbv+4aXSSqovcx5vcU7
aBrzHbG602w9/WjP/C1pwWNT8Z+3aoFfVAb/NfXB8VuzEffV24/6Hyg8gOT/lz7WJmz4RXlw1i/l
8lfVwY/ff5UdmME7GFs0sgSuTmxWWxDOq+rAe+dtFhMIQSBVYN+/seJ+ig4c/x1cFwudCYAqbIct
KPin6MB238F2D/Gp3QJxsVx0/o7q4Nf2lA9bHX4l7bbNRMTFTHzrE/6FVdS4FAGaLTEiyHC65L54
4dRo7kpt2aeVGLNd5prZvxBUIxr9tf0IvZP+O4ZgsABgBGzmU79eFgPjondMLXCP4wj6AWpPXp8r
I2j9GFeKcIixpci96yZZWoyA86Dx79YpMd2ooOfYXfLacPsrO8Ex+GCPfWDvE+VTem9U0RVoZur3
Lc/2K/QGTul5kRIAjmY3bA556S/iOSgbYZ/asIf3KzDQ55hs5229BZ5vpI0isS8t5nwSMaDVPqXp
sHw1MIwBKlVCxiksky5KfDV+Gos8G5FQy9XaWWE29fc5W9F7L8+LJB6nloxxLFJ0hfFmmdjncg2d
T64xrOnRCLyNoVHM00DZtXmb7RVr6byrc2nikIj8kznsmoadReFSTLh2FgtnN3PtpX/JRgw5ylj7
ZV9EcKSdCcoeGNIfKpSYbTTpGB5hyQ4PeWaad1aaBgiW0bY80+a+Y0XPVExS7nTTSlUfst4bvciz
J/9TVVfKidxGOc39xlGuDnQMZuO9Anex93pCv3wtMK/G6oTTQH4kYaZ4nggHfZqFkeyxk/JI7Gir
9jlog/5O1MH0hZAeHFxdF01CjAiPG20miROkCZZVfWEPq6Y9bRRuurSJjNrChcxgp43KMk+iMPh5
jz1EPBgVAe5seoUfrUs6EWFs2e/HpPDdg12XdrtLvFTv09bR+3WYSpuGVxF2w71clnF8j20910y8
qnsWbpPtkEAsUG6V7YCpwKa4ymlh3BYgOs5V0FTy0XeoiQ95qqaag1qS/ylYgTFekJ0r9wTXWwQ3
27oFL4DXgpfHUtVFf1xHi8CW3RoQ0HpHX3KcvgZ2P5v2VQhOX68cfjHbvFrEgBuhdhSZ1kMnc3Vf
iaZ9xmOKfywMh3c/OmDKkGVKC8tvpLZNc8elly4/9ElSF3vDD5P+vlCmXdx39qCLI4LSuSVaHBgg
P2qN2oKYtkooHM17I0WfTtE9TPFkWfZ0L7qhzj9QgWaU1Qx7RqFXbL+N05UabBH9/CEndzme5tDK
izgTGD4ekVnjz80GGnjKxm49DdY1MqfEHddYhnU6nIFxfZIQUyNdKE63vnzrQ7V56oFWvOOaIWze
scvjoiLJut8bUFz6aJkG7roGuct3adsGD3VLLlw0jKpTz4s7s18mnmxiZkrjxlNA72E/LGlY7+rR
4e+Nodfi2PicWD+MZc9UEe285DtnaMr8o6+zvrifPKet0MA0FYKISrJuaIVGY5+HIa7juZerR+l0
hjwT75AvcbfYWEuCo+V+7M2DEkeODfU3ch4lbGQT2N9qWvc5q4OVNl1jEhJomlfoQPuDka7BRzt3
6HFNrnIe0076t81giptuKU8ZlOdOyGhmodws4fPYGjEDyk3/KJV/zkdLfx78pT+a3nBYUxdzp2I8
uSmvStdjZHcE5ehx8O/DtCnvO6DV3QCLiQC1Vc4XuzATEsCCAYoBAdH+g2fVj7VdfeeQOemokbN7
FHifnTH1I/OvxqIGZ1X7FnsWLNK60Jne1yYLYYng/yuUepOekPAeyqY6FbPsD37qPo15yBm8zpx4
WE2adc23ivd84yPeiPHTORnzpI54Oydnvx6+1Lq6syGH7y09ZbFIjPcG+AscHn+Jw+3FhEsXaSPo
rvoljDtj/jBJfWy1yA4qkxkpgpN/Myr8dIZxPA49RJVFYgOlTKjGQ3Prk13ofILJhH5nSOVtmGcf
g4puoLOuuzK19N5v6GgWpCB9MlPTRqv7sXaWC3EPYHVmejWswdETWXelN50WYM15CbtD2SfXNM2C
yHHYC+xhvaSNImbLpSocklAeRDcDptv6YuuSRWzI/2AHm+K+YcqmTnVltSyj+RocWKrcJyy/sT7w
yPCsanHKFDbgMHr7syPsc6pLFclmvU6S8XO7GkT01S7BN52DhxCBmoiipgCAEPluOtjHQUJ4CgMw
+iFOLfsrpuVnwyxPtbS2FlG1PCckW2HQlPGWskmIaBT1oTWNaytPH+0wP7Dzr1Ef0nVe6bgv5FpX
HX63QOUFTVdoxqD5wUMnQlqsnGRvYGpcpUUd3g6J+yBo4u4gkVPehsPTOPoPIkcpj1fWtSanegxq
FYVFeksbh4V7DlHuOznAxZLv7cJazstS3rtYfMemsvZoLu30KjQKOp+uYqMyilqejTb8ko9qnuh1
SxI+sDMXayRYHyPm1vQQBjPtMtaevTuVD7g2GnmcavEDt9Xjbg6W+gXeJ0uT0fqVEcMdK/ewwmFn
58iN9q1XTseRRKnTBLD1gb7PhGfVnAY86n6ShGB66ScIlRzb5aqGyDAH2caZNRRYos/tY6198yXs
qvRzCB8Ec0i/D4s9qVfXrBzLXQ80HjelG3zyaZZfOTD1XrIExJIew7LGtJALvV9antncp3FKV/qU
ejhowAGw23w/dFbwqFpk3FGWT1kbJatj7BVSjn3CfnGDHqhkbUzXNKZnrJ7nTJsnPJX8zy18h33T
lPIBGNhmmyjG8eDNi3fHqf8FY+VyH6QGabB03ksaxpwTvS8uxFDzOiRoSkYBNgjELlIsCCDJsT22
3jhsHVJvl65GdteZ6fw97KQVh01TQKVbDPnkBu1KxyHJvV1HXzWNYagoEW1RX3LvJLY3xspLMBLb
9ErTjtcYPIm81LcVyg+k2FYmAlxECvGQVhpozRA1Nw02YsRproxb0nk9Sq62948DPcZIjX12Vxmm
OibW5H8JYfmdVjGJK6KR/F3op/a+V1oTXbhlHWPltrAt5nMblbLsWHq9jgojdB/81iU1aMEJFZDK
KLobbDJIScxGv4uaQrUHty+69123rCeLn867IGnMs0DFErfwu9n103T8k2C55Wir3PwErGeXLIll
ue5qZ86A4cshO6VN7nxS4Kt70te0dUhHI1RR1Unx0Z/CIxQLcLiq06fE6auzqMRMuxHXuwjxlbvD
Sc4hg7LzIaNWzftg9pHa4gauFLGNkRgV0vW2vpW4nO507R0V6+LRTa3CinubwM1eJRa8qJ7UoqRu
d2s3T4S4m/aDLB15clhAkb0TlSztpjwkFO4sh9KNsDtXF78z+mM92CB6djmedT/UkS0L7wEEYH0Y
+oHGMRyUC5qY77OYy3NbbotwF4zEnJQDAGqOSXNINzY1b/JiEFceHf5bQMkSaQ0W3wLxSVX92QVK
VftcjfU5CMf6dp1D5F99cvQL+AI7LPQUU9vWBXRJ7OxAmb0cK3Bj1TH9GeMLTmzZJ9HjyoIxYFvS
bbXD5OSToxfTioIRYVRg0b3XXJDO4PLcTtk39lRFxobW09Gf5p60Lw4VgUecE2iFgx7PnR5YepCz
sAm5x0y0WJcHWT+c6LqUx9FYB8znlexjbftgSwq1TFIWxiG3Vv1B27Yx7rbArVOuRH7RKZTJyprs
55CDTvMN4ZAndpb2wuEyequ+K8jf/NjiHOAcWmhcUJIdop2jBWO698HYBTd275uUMyW0DCZnFq2o
5I4iGTmkBfRNIiicLNYLMG0dlULNjxPkrpEJHWTfPWKqIfxVgNipb7o71XtpsRNLaNNn6nFaIBnX
lLtxEuGxrTGuiLw5CLbGG1Fm9rh8aSerzQ9hkYHw954133mTQdOjSCFPnzztlhMNWfwfL2p1H0q9
Zm40F2HTH5En+VcQvqpHDHidHRk96moo7PmqrkrcBJsAebmf/4nzndnFqzYJWW5Cw8BlKeseiDyc
rmBTkKrW2+XekvSOoXWmRlSmEzw1h9zsnT2yqDcoKRvs9ha0sEMyps5+pNxJ7zJeP2F1rRdg1Mgx
PXKxHolsp6vk0Rp8DH0ZmSe0/S9qbJY/4A+VeGJNOSlqlGJ65+i2vJmS2jhrVurrIRuyHbSNj/gA
ywurunkJqtW9HcGfAHI85xgGnXUYBze5wYLcunOn2t9bgTSoAVL5wZ26eud3ZDo29CtvsHdTMUJn
589gWNsnXCvU9dyX44ORwOapm+BDbpfdWSx2ce26Vf2hn5HdrO0s95os0KMBA/eUWER7HFiD2riA
mlJG0OnbqA2s6abQFhs1xgLNvoFqgqMho5kMQxanbv5jJXrn6EJTSyk9OtTx9N/VcHE5UO4zJP2x
DbG0jSRb/nG2uvEs6tHW1wKF8mFDO66CGrrVjiljnLpqag52X89RYHN5LiqpENuwbeTOHhr3I3in
AwmGczcBGDoeXG2xia9qO1Vih5mU3HChzfQ+mT3vUCGuuCm72v9I+2P9nqMQ7yMtxHpXif6OA6QK
dx3fdh+Wo7NDUm+OEfT4YjdrYwgvSU6taHiw5S4BcRFsOIHD22rlrpf9+ofuczeGFOSFxxKu3b3n
N2MIPxI3np3QLQsYrKsUfN82s6sBTuO86/153VtdDiUtKeVXUnXQLw8O/bBMkpIKdpnpQ9159rhr
aN0xIDlmXiZ/glzdcrS8hvPrnxdVJVHnlaQ7N0x5B2LbF28Z3PfLtKxXpVJegTclrL9RDs6yx9fS
gljPAUNGWR+M6R5IuYhnoime7LTonl16oTTJHfsPE/Lo3sXb8YwbkLzCANJmQKqyehwmZYY76Dk0
ntaiCb+7LEWPQvjfKkwgD/WYUgRnFuD2jjcfbiS+xHpaUqggkZWTqtkL7eNHwwZHGVBy/pyzmfOp
LtpLRhTmWfVyPBh91hH1VgbpvsNDZUc3CcCadlhz4MpkaEuzipGwpTDrBhtV5aCe2Nyqs5p6+3ZA
i3rqsaAi4ZQxY+FJXpfvwzwtbkp6P4+VtxS3zjID07d65ekHF5/XcpXQ0jx09jKb+8QrBpwNWOPZ
KESRfy0VSiWcn6X95zLYxUtZGRUvdvG/YGcyX9Gebo95XTdn0YcSUnvY5yYAciEX9mKkbLpP/Coq
M7g552E03ferP1njqbWwNNUjL33XsI5dT4UwJBQD7C0iFkDvUiwbU2AtdShgjMriiF66k7uFpuhD
bnEm2tNc9T6XZkqsJ5gNOoBN1AR5Ysl1efKtYjUPROD6X6Y2wAG1cCc4G8GyzvY5I873ZQslfhFG
tX6YxYBF69wYYc80oi7l6WUwASZYpeluJCbSuRTFMh0qVAVPmddS/LCHivXUU3F+pzhTDFQ/w1rX
oP+36ZPTIbZdpthsV+Yz6JRII+1O6cWXdvLUVf4j+7dg50B/8ZWes8h2JGh2LiNrUS8FluZXUwZT
iPPEhm+55cg/V6Kt/2RfGLMzNgX+Q0CSfBuzWvYfZAFDO7IQvGe7DsjltGbdSiiYbMcrI1i7fWaK
6RFdtL+XldtTP4Zm9jS0QXmVlybpxz1ktBfdNgALrpHAbI3gWIM1zPD6Sgz3gvpp9KzKPWSrCbpm
wORb4mLJ5nRv+oqWAZKoMotn/M+zuGNRB6bIHFAsZPby8+yUbDD90IBEZGENFhVU8JSxJaA3fpWo
ULc7mMj9n/w1Rb87UmqYRdk+Q+NOLrWitcbRAU+6Ys/ZjQ9pXbaomIwmMR7K1ifIJFlUuXfoA31A
wLju2Jn4NeakzeCFjsscwkkEN9YfP4crt93ohp1YsrLPdCOv0hRCUBTmEIvPMnFFVUbF1LNbw5as
BpJdKnCH9VQqay7kDmiwJaE8zXkYlpmvYoky+soVdmjj5FtRu0zAThthfz2g88AWv5mrVN17awg8
s4Rz+wwPjWfV2iEfQT+f/zbzyqouYNai+WBbtbICjr92+aE3aYjApIHMe9IZygcS1MqFLwilzC5u
YJJY3Zeq9oFgqgSE9SeUA37FQ7J0DhRER16W11luSDeuOz9p9mEFWeQkJlQHO88d8vlhTrr22XBt
PsBycx7fK7Zjt9TLF8OAsnKYlOAdeG3KzXn2zO+EzdQVe+Wmpkd7be2AvKae7txpKDYWh1Y2n08L
lw+d27Zu7gyY8VYE0GZWl67vSAErfZOfpG2yNh+ENZTzA8slhjO4oTrFjeH0vKuM43pxUy2zk7s7
OrhDcWuy9FTXI6kJTxT+Cm80b076D6YSK22wxm+2DS1N9HEQjt/t+qDl0zAz5ov2E1TS2/DHrWJL
NHhnYED0TJgxwITrZlXf5r1iRRn5DvMFDWhDrIyH2O6ISWeC2AAuyABLuuEW5xJrjAg60jRTIGGE
AomiYc9wqmvDW3TU97PzUc4B3NkhIAbXxXu59tfq0UlGiD7/R1hZDdzmuFGjE9ePsJBJVja7XLV3
zkTGyDlolPv8l8bKf2K2s8m8/kMfhEofaQRmSwETHWEL0pZfOwf5lGLUKm1GrWV3d5B8pAmeMnpz
FApIjQe4CJX+Fxou658uyt+GFqJvbFPpyryNR6aYxhCK4inyfKN9Br0bBeEApvWt53gXW8PqXjkw
qTe2sFETNznUuCMvQC2RnoruoZyw8N2Fo3D3uVUPEQTp6rDYnfu5mwI9xW42cTTu1pbNftF2XXNw
0cEHWKDje78z8R2m5XylG8PEEcHL+38VGrZ1W355psxM9IebClFYNr2gX5/palgIpKZ+iTgDS8Z2
05/TrOhiZbvzfT85043tYzCaY5fz+DffJoo+W0BqAU5AU/7W6qNjqo2yXtZozC0Ky6L0zqDG2bfM
bTlA4GJMzOrvr/hPvsLMPbpzhJ5vDTlitt/o6PtaKuiAwEh9VSa3qzPWwE5GeDXnqwtpIAmD66ro
/DuIqu1VHfTYzPezSndiCJRxMHQzmcQ629bftcDjFaBtZoDTEKTh9lbfWHe9BeFCcGpOrPkedc98
n2c95WIvcmqD3z+FX3VhXISLkUMPvok1CLPpzRsPl8RrGoVNxCu7NStbe9iFc+qcf3+d7WH+dWSZ
W2yuhWnFNrI2Y9ZfR9YyIjZgTjVMTgXaLsCKyn3fZNjvAWWwN/z+cm8HMpezGEeWTYeUPsBbt5N6
MSU8BRYxKD98OOwVeg/LAgh0DJKCRR+95QZCsTGALK/UWPHvvwCkh7d3zJiiqUtoBi1V7/X//0tD
VU6WxN5E021ZdTc8ZapcDfTDjvboQBrpHTWHM+4N3A3pFsB4eYZvDrXeTbsBQM/vBeCgSEFMNE3F
W5VmDYK12g/aPYkgOFpiwS/zXaJJid05czICsmnWj12XTpIzxmqtJ6jNmGE3RrY0AMC1X0aLaCxx
atPWQHM6aNb+n6z9UbPR0kjYalDUIs2dBTbd0xJAU7erjFl9DtLFkZeaQta6pRPhtbFRestCRrwW
+r6c4K1Df57N5gNnCzZUOjd0B7t8ZtPVo+CDg1rw5BUeydVhFnLbeqeE/25G3KdguyTupcOA7yEN
F37akUniRv1k+ySvsOKZx0m4206M5obtfaz48qgK5FHbmlfJupa+pO3cJgeZm8FV1SuAYAdvFLzB
i/C7sDM2cJ6xpAZIaDNcDRoRyVMdJiWVSZZlH9derw++sWg2U4tUwMgtE7pSFvh7eS37lg0dX1yK
EB0Y83rK3GUZvrkl4TynJswG4/2c24k+L83Idq8GF3UC0wlLiGYNZAVxPuBzbAmShJqoq5HlIE3A
j7XPqKIKJNjqAE4jjwhSeZYJ3Zz1hDrA0Dg9wUMCh+phOr3WI0ijQnk1N44xH6StgVKh58/ipM1J
VJfZn1AVaolDPZxcJJ97eM9bzSIdLkJYhcpjtHydj8JIyvBEb+/HQ/C5aZ82eM+gafiyKzV+vpuq
MVP3mqTbZ3SXmuZNOycgzVN4kBgNPVmEzsRWLuhzLMbU3SYaT5R90hYJXX0jeEmK+YboHHoLHjrr
W9MjSIcJmC/G1WuVNk850Qo6H53I6MYqdkA2v6O1sB6wxTWdKN3c5eKkqtfyimMTSeK/n6xvuA8w
b1kqKKFCll2cHd/agIWQUFsbVRD8c0lNn9JTfOAeWacC4h2JH+iy2zwYeIC/v+7bxRfbfIwX8B/1
cLiCfvaW/DBxPkyCiX53GbK+pwbQctxwur3//XW2xfWXxTeEXMJmt9l141f+1k0eXNUZNVLZyIHN
/zELzepbLmwkaVkeulVk1T4HV7IfRXBJVrP5pJkU33//Ff7pEaPgJgsHwyJYfoH11vAUE2lEpgiK
IwGH6h41GleUjf9gWiakCNtdvuKcxDP4/VXflmvcMewYIschTHj4lGzf6i9rMD24DEsiEKDaCfKL
bXK+YdXa2t1l3T9DVB3/VerPP+1zm1LdQ+XtbOYb5tvcduTUOVp02sBrJlFZL8nUxulsfyO1k6Xk
93f3dvhgVMUeg+sLbB3PhEH0693VkFZCPaPnTUOOIhGn+sJ4aDRyuy+/v9B/9vJcniR+XfBPiFz7
9ULZkNZO7/jknqxN8cV1E9nBX0agFoVjQ4JqH8xfXwkdv78uM//NyLUEuY5ISAPH5syIs+qvV2bT
qz2VmBAehS7vhFAK2b7oIQIuZd3uLafxvkqM8b67sjG/Yj8xbpqBQL2ozJZ6bwRL99Vq8t7aw1Vx
kRNKuvltEpYPfjXaH2D/VtfhDLqJufeYfwxpRr9U0hI6hk8eEHcDusdWC9WPXFTZQvVOx/GllMFG
2SEj/cpl8EEwn8LlBeUqGkojN7r8mtWZFlPnNV/QmRvdcTWt+Qw3ow7uZ9zEMnqJfSo/NWFQEWGT
OV2AhbNn+JV99H+crwcKA2RVNNIqGjuVn5w1mNjwLbQ0y5CC7N5eTc3q+LTT6tE4Qbhh1c6cXA9R
Pxi4CeDixWoe9i0/r3+AS4bNueKm4qwf3DvjwiekZSvrW+zxkz8KPzVp466TFtXV4CV5sFcBJjnH
aqgqzryWqvjMOmssNs5wvU+VvUIrCRzIKhBAqajoL950Y18FB7k6LGT1lBt3Cn7A+/kHEJSlpA+V
9Gy/5rreEDYZijvlVpobgaYD5rxQJIR5MB9RmJDATsqo/d6sx+9laZMR5BVEke2sJRBqp/COFtfK
zUGsXZTvcQvFEz+Itl5AOA03eZJZXfuHpRrC07ym9ieFRO2jG1BZxIHhudg8NrZ7qfvUSRFd5YHc
12Ggjn2+rUyw3J0T7WqIrrJJ2AKX3NHOLpinsb/Awoac1k7u5XVPcEEHkUvRoiyuX0Gh3JG1em6z
aXtVxFzqc5tK6rHX36cTFKQX/Lb94FrqPnCufSDLT7Pb2DEJGnOLMg3vcIRJyng26M88koJegB5h
hrF+hhZTXGoTPREIqNGBmlPmHl3yuw/IvjdDLqzyqp1YhyG5Ia8uKQ99pVW3hwVSVTdyUgsBjjNm
j7ELwQetjO0ymF/pL2u/8JXrWqftkRhkEOtyYesE/m7R5fbMEYLDf7zcvJf2umu9vgkvmN7Oxx8z
/7+NXvo/kTm6ub/+vz2rr7716tvyC3V0+4OfjtXWO4FfEqbCW6VChKpgoXzljhrWO8u1gy28EXsR
94dv4T+4o+E7i32B3AjYRj6p6mxWP7mjTviOosOhOiPU1+aoZP4d7uhbH1sHG1PcWqgx+Aoi4OD1
6zKNJTxgeU/+WM8RH/WjAR+dqd60+8WZxIinUl08N2szoHRxCD3HeSDQUWeCi4hpmr8qHMOe555j
LuLv4hGslBnVDnn91IumBG8ow2cYVP59MCTWJ2VO3vepM16czE/+/PsD779GWv7fZplOavNvx99L
/W83L8u3X2zWf/zNzyHovws3X378+UMbXCLYqLo/h2D4Drcx0mAcfL3o3eJ++u/8Zd9koAn+ELMm
EIBtoP1jDPri3YZu2GTrbUPzbzim/yhA/qPAdWly2w6eZwxBV2CjJd6UCdJJW9UZxhpTYdYembxL
CnfOdA7K84sTzUwfHHqUzbjvjX647VJ3kBdBKByLaJqn5ckwsGkjhwyzw0h3rp2iBJ3gRRlOBsfM
90P5NLp4N+0a6U90bDLpHzKdzJREuZDA2ObmO55bKUkj1AHQ03CsxaKkte89SCLfzQuYIc0puF12
CwgyKF8eVw4m8EKQ67zkK+YtaMHz4b12WY198BE6ZUp8mBy03cdRhhVGLWLtYzszFiCLzoLWimka
gDma3qvJc/M/rWk9B66nql1uzelVOzvzuKN0wWuE9aFCTtZ1R4Xz9QFsE8NajEEew1pW5SGw1rib
u+zksBUdagPh8R4SYnJYM8N8saA4YhoyoL1cUPW/zG2uP9dQgk7N5ACa6ao6/f9pqJctuQD93e+m
ITt+NrzU8uWXnWD7m9dpaHnvcLjnqEo2pY038japX2ehJd4RZhBiUUuvQXhiy5L5uRG43jvSkEhO
M03sEkkqsP59Err2u4DTIVWqCwq4fdzfmIcWX+uvB03Bectx2KFMj1wkj6PJr/uAk7iox2lqxD7y
njBuweCaCLsC64WSRxdxU43LU4kD4GM/z59B0xMKFer3A2z90twvZuaruGA8XWD9Vy0CaDIGIhux
i4GAMdX1fkB9E94jLVzUZZ5NA/2O8uaPf3nk968Lx7/9JYEBG+43N4JRFvQe4ods7HVdQMtfbwSH
LttfjX6MPSiQ4QmhbTYcURo761VHmzrFPqWUX/EMCC+bjP+bbLdaMe0m8GGJwX4Z9fRJHbp8a0cP
BpzxA5YD8t5LnMrGZ2UoLzOH5Byf1lT/IVINzQrvME+eZ3cJtk52ZcF/DIIyPRn/l73zWpIcy67s
r/QPgAZ1IR7HAbj20DJfYCEyoDVwgYuv53I2i+xqG/awH2g2YzZvZZWVWZHuEOfus/farrN0ezLE
WGMxcGo8Z+Yk4QjRNeVbPOF1Q6BhRe9hmE7RqPPZxA48Vy+2yhYXTU4vMUOtbKqoZR3Lr9ZLKxnN
ibv828wdx9AtGoddWTZKnEEL0HySxU4uIHR4rOhAFhUpGqBlsHRHSXcDu9AYIjnBtHepNc5lQDwM
sXBwpUeWEtY/jdF8yefFHb1759pTvEnAAUseKZk/B7IZ2DaPlWMMe8dPNDxHANDOOFaUdxR4fNod
dlCKCx23bL+9zO2O3eozbvdehY+K+PShFLJ/z928tzcZJTl8SFrX9XiyjBrXn+Wv+66fknfBceYO
ghSYXjKsmQwriJs33upOBu6KGguyqa2aEwFbYb3dVtcHOqXbQDCd2Mhvq0xaHsp4vX7HI2iRTUUu
94ddhT/wlyjnJ4M6aS0grWD+TrCEpEFa9BhylJbfGHCrTLCjtXnuZufqIispYQhnfuKKHiA9aN1c
Jw6iz+tTYSXW/OCSWliRoCplbYmFDbd6lfkjhvrVRSO1pEkXEAnFszcw7gVp3HhN6HE6S7ZGb4uX
mkToF4R9hQVVS9MsyIe6MIKm5voMjL7GrpUSgS05R5E649tLVRL5db/cAnuex1AjFonvKpccSDSN
urPdQsFpzxYoX3/mlkMy7BCWCQHIjwYNFUDulW+MYXpjyzn9mFvIoxEjrP+unNHh1/Bc0wAnEXaj
xGhn6nRyYT+ao9xd2aA1qQwYJjSlzjNFRXGJOESLq2q2bA87jeO2Kg9cf3Ae5r4QOJyudgNS2E0e
lECtXz3b7mfc+9Ab/A7kb6DJcXyNEX/xwCzr/GSZQ/6Wl41LGpWj2y+7k+XCgKlh64H8NUE8qMEM
HpS2kHbwyVL+aN1kfE04eHBHprXaVy38nR0W/vKnFmq8VG7RPDkmdj5kbMnt4GOzLrmJT3rcz58V
pQFHUcGg3eEfjq+wmfcRFOCAm0HFTwCT+LLBGxmbuWnHr7LF43LwJzWs3N+aHPCJ5w5+Th1eVeS6
tfGpJuaYnTZ03ps/TXLcp+mCncqHW0qE1Je0ag2kViIYFWwA8jht3MAQMaGYSYvZphfSsLBZ9+ib
G+rqFh5SdAL+0N4DWlXyeYdeCgQM1587GizBJ7x+OkQkigt5dtdBqpsUGg5NNxC28ZMhjnq7HD5N
UQyvok5w4FqlHh8TlmfFDmuh1m0myx4BAJVJMgTXvfjTqBXczMqZpyms1wTPJmtO2vgw7KrPIjab
OooXqj3Z9yb3jYWdNqJ8yi1o6aqNmuXNnDeRRIFSm1zjoglXrx9fCx6tPlbjDGN8Gk8LvYcidR3w
BXK2TrpbQQnMFv+IyDfHiGNx8UqKmNnJWUppbZYFrilnjDJ5SH2k5wBbN/x2g4R6jYEBzRzCBUyi
jd2BzCHtE2PAbSxrIoUE6QcYnmNkxh3AdDvZphTy1RvdMMjyOCCC1pDaZdvdXi0C2dbHZ3WD2wxb
r9ZTdXb13XH2r/yCydHvy/kD31765Fks3IO6LJxvQrj2EmFmk/Ls8ECvvp0sXYOUe9zZeGs8UuZs
WDYL5t701yPTKyZwcnKVHbZmrU4JKfIqnD19+Si8wrhky9hOAQ9m+wuuromd2OP8pcgtp0y0DgZt
SorNRx/T42nuSvWcKqskeTwMNfUrjXfrpojxZrwMP7TmmJ+zrBeaBArodxvu3gIezjCwXhr8wvS5
wyxuf0qPnT4i6CYmXlhpcov/l1dFM4vaRupC1i+6ODHOoLyHD6z1hRvB0BgabINkUIjstjgZstEd
n2Hg5D5gUkjuwSBdofYxs77OH5VNUGCVHH91qZ5PG9WDRsFDVGRLBJq2+EqFEEtYUxCRE1gnuxV6
lGQ+ZbHivy4rkC7HcVJ0fNvcH3eOVQEsA2mF966blacCCkEm8rgthiXSFgvYgHmm6hIr2cCmGnpp
cQYb5N/N/Tg+LbTUjhAM5vhO9ZxtN4WVlsR/u7r3ov8/Hv8xHv9DlYTqBPlR/P10/B86iWn+i6Ca
w2D4dNEk8DD8MR0b17kZoYM1Pwo2JalMfP8pkzgs3Pl35N0wVQt+0x8yiUsbGKdKj5kH9g3K/j8z
HvMb/36uJEZEhPMKkOe8KvgZ/zxXDoMq+rJs5ZUfZabv18c16iypBT3SpAG5vOWsBZ6DSRCHqiXK
bw9c4WadDPih2PNniJ095isQ4gEOMG+3xlb+S2GdOMSz2b1DVAVSWRn+W8IwQzMywTw2yU+iZRde
CTWFw0LwjdFW7Gbps/613OJ3Obb5SdpF+jZDknjIiaFxukvOdBhqe70rlsjtZf1lMlCGc73Il1YO
ArKf0O7jdtTOLX7qZOO5Q7cVbB73pq7SQHVOf7TH+rPXXyR/hyL5hYWS5az9Nef1nU8VsA3OJK7u
m5UYjrAqeYDyGTjTbH+3eN0eyVott7MOjIUglTneuK0hPhMlzYfJbdjU5qnzViu9oA7bM6udyd4Y
ctrs3Odl4hx86YzHXO9LEqfeeGwtL3CFT0ph0ThpT7m3jxsin5DqnW1PZj7yp6bbz7OI33xp2jex
3RkB7sSB4vOdJFKxrVSub9A61pt6zZ8nnHEZ+8qklBGJseVsde18wte/bhtZ4GumNuhMV3C8i9EN
nEF8GYWYwnE2lrvaFctFgrc64wA1gtjWcF/a2Z1ntQYZAn3ZMgHk9wCcXkhOpbQ/spoDKstfoZyY
4BL2IE3cL9fsydGpqpZ3tv3NGcs5ZL3A6e/UT5rQxMVP2x4tYlx2LD7r82K2lCNbefI6r3W5QTQg
teoMznOeiXfMuuJOGzkPaKzhz02Strs4y7CEeYptBlEue6fq7ismIL0B+WnteQWzwk2rOLJ6qwGH
ibe7xW8q8v7e0SbzMnM6CKQ//rS+qa7b8Mm4rVRchLXTjJeFn4vM5zSETr3qJ5rU5crHMJYPAJCm
YJGy2rtFUu8oSiSYqBK+j5EOJAMz9csi+eBkofRXa1ifBTiu6zs/OUHz7I5Y2+TWFNocJiWFFG2e
kbExgVDN3fVMRsyNFJA5H+GdmLgAU/vXFZa/GzDIh2nf6hfMp0tkAajfyQYkkq2c+DZvvO7COS8f
kYhgmYYAfN9rc1F7wTmA/nPXLjcSkSeUo3rV+S3BumRJcqgsVpy4CCF/qdHdl5mBJRd7w23vQ5kJ
RuZpQoirCop+VsyM1ZU2aqbsDU33OPngB7V2baM+y2JyukTYN/mgTqY0u22B4fdrxPu/GVsDCadP
jGc7sfpDHMPJ2bBYq4992RoHQ++tbZKT0XYJ29csYIKq7PSoTPKHBf1YYhie/W+ung8/12Bsrct0
hD4JQwmW0yZX9YDVF6sJnMV6l9oL/6Q3yXZZnV+rl+bT1dLjRwxYnKzMPN1WcHBPlZv4B17EvFXd
rmK7BKYmZGnFE4gSp82crsMtrMb+scoyedSJmQdpU+TEO6Q8CcOuTjH98hx7Df/JyefuxMlJ2yAy
4jH0NEI4Tgysf5oxJhLANff1PNkfac2ECaWQ7eSS9EFpXNNbadkR8mzNRy0zzSgp7TNk2ougTPid
vfzD0BTvGn6wCF64eeOStzmnaZIewHI9rgqHf+s4t2yxssCDLIQziwHHnBfGyFlOYTkUnOQ6bwx7
5cLq0GZa26hSDpNmLs4xVkaINLb7aRdKPS/DQj63st3HemCVtOmvHH2Gyyif5pm8lOWc+8q3uSdG
wsGz4ul75dgclKPfJUb+mZl7m3a8SLnmVpvsX4m2dxwWZ851NrQKd7u03adtsxolYTifFU3Jexz5
RQ7YM9MeaD1Yby1g/Tg9rUOhzRGiUhv5sp82+piM8H9kG6W9ASG/nftDX5qcjYb5lVhmHul6RT8D
9lyqdSHurh7Ay5zBiTSN4WqhZRbylIDMgdUJL5p9pwn2dni0Yckrw8F0LKQZDVZR3UBhknc0BCWv
ejy20WRqv2jTHjGkCO+OVKS17a84Yhm/1cI9dOZMLECBM55tf4+B8agLc3yk+2BrpMW002b34I5U
SiSafnJ9/ilW8Iwi8HtgGlBKtsmsHRfL/7Hy/E6YRRH1dCggySYfup+0Eegh4ybPwEDY4FVDt2Jq
7Xtv/UITYWocuE9zpyWCS5IvcZj7tEIHPWlCwec8D9WgU+0Pxr33tCWcYcMseNJYLoIfJ2NMkPE3
GjXOVNdI99KOS5AamnjPnMw7Dy3HZs1xsQN19kmSoo+aWBLemXhWLeAyj5CblkPuuR0tiUXHwDxd
FtWro1v5zAjGPTfZlk7LmSqxrMDAs94YXpHfTiW0T4c0VUTDnXVQ61yTrkmMYQvKttwtkgP1Fggc
u++ySX98GctnfK/tvqSyiTW0pd80c/mLVY61S/TEPTjDbB3ozvyBDYVkDCKz3Sx+4z0WLYbimnqt
YOiy5KThj9wNozvYG91NijDWYvHQAdC6SfypvfNsx92g5amdQol6EMQQdnPl0zOwjvEFhYZSn25q
DyvE91NKO/ZByzjPkiNHgIGk8KyDMgtEc22uUjlvu3HNphHwj70++0mWc4Lw2uG3TVCCg7KCdtkz
zQcu7wlOm9iTXW20j37d+EEJWZqG82m6g+2MIQUf1TfgqAamJBkgGjrL5EJA14scDSbQLM+uSZ2z
XTl7Mek6SAydSNao2q1rTjTPpI+Amu3vYrb5YHllH0rdwt9tjTKCfcGZRK+J4vDh09xaOk6kW1p8
u+RK7DuGrDDVTG9PcCD5NWgro55HgsdHJ1Qnx102ha1tnU7f6pYbWK2gZYdzN7CuAzSJfe/npwmH
JwwKHt4zrJAtedeLaOcgS5R1bGSLt4pza2iVVkjWojw3XmVvu6HeFdNyXP24vVfSce/pdcCdd81w
gWP60nTtECOXrIRj9UXdqfGUjRSsNtmOdHLo5sk7ECkrEktz0bESeAnNg4MGmlVoedBwIe8m0b8a
xXqRbo2PjzO3o/cDkAeqNnrOjdX4AYMMWlkhtR0mA/7sLgAcua80+1CqtQ7pA4E97n+lhu+Gac5F
zD2yzSrmPpY5/i4laTQV82en/Rrbmpy7mRrLhTSiCC0goBuy7Q80Kj54cc/Zn09yAZVxbW0748F/
lrgSAqdsnrzUs/h/MXUlzclTZbvL6ltfUQkCsXs3JATkFUZVZLURg4DSq7BO5HdvmDNMK/QiXauR
qsnVwIogx80MvoGUi5Mw/iJT9iKcozKnS8XovaktI480vXroY4e/gzxZXU4hJ59zXI4grFweNKnL
+5Fo0KZFXSQ+B0AQ/+UOZOZTobl7I0dlXzlP3ILA/U7n5UTyW5JnqZxodtOX0Ub70adfFsUciL7f
sgfCV3TRTD1DSn/MppUkMjMmFlUohEWR3cesXYOV0vuzRm4PnA7D7ySns1KjHxq4QuzE3KaTY28Q
w7NomJmvS758BEXhPVJrGHAiIM/mWFD+5WtqEWpvDaOjWTDZyjS7SQRJOmTYAAYDJlhiIdTCVRuk
lpfENY/5EsqFZ6rCEnK/JHkYG8lhnOzmaOAivb1ial6xM+xX0rR++6mN1pNcaw3jk4HhlbuZgN+x
xVqolmnf991TKzIzMkYPimkmAvCA+U0t6p6CT8L+KoVEEHDl+W8tJ/TNUGnmT7nm4le5xNckFcFF
/Iy5ft0/jFGXoEyw+cA60d4UXIqcL5Zrb4t95SokyOeic/vfEumZioMOnaPjSjeJ8Fqdu0ZA89g9
ZrV2M/fQA0bH+ORvd4Refqnk6ACzHuStLgvvefQcyQ+z6DduL+jAyFYvgkANMZQ/Nuw9GkuIjg+v
IJnnABj7LXQfg0xT2ezk2GkneEh6gIeounR+4jx7QHw3DC/tziRPEo3tg7IWfmyfhx3YaKMPhhzf
I91Gm3z8kCOyLTSJma9w1R119mbEPwU/2TZvmjg7thmJO+q2siPtzjsl83fVj81tPgqTmLw8FvX1
6cTCYEv7AEk07yajQuyE0xl6NqLIhbkEOtmMdR5+5Jb77qLc6VehU8BlL+tl8GNeehjBDhIowH5Y
5/wwdd4drwFzo63xaZxHUJxNt7za2MIYo+ffNckfTjywCuwxPsq5ZtjvNUiKWLUY+/tl16Qgg7Ph
gT5ZeBckrbmdW5v7JHsrpcv7o6LNnhAa7Ep9dN4gpMMU4pEaupo9RPDgPssscwIcxvy9Ssvd0vO3
HZbmyS6rF2AFPM5954eI+aPZFA+8EcM6y9C3NPfgOWjgxH/05/IqKU5Q/gLKG1UAZeJqOvNjLFf8
nCCorvT59Z5CxmLj0m5u0vTKo0xpYUFuJyi8MYt08FJfrKt2NSd5vGzw0msQLnV8rIumDDVDVhHA
yiRKCBa9srGPXLxtx0GIUIAG4E3s8XDN3RfTSKAb+OIIrJH4rH8GFce8Bj/80BosqN2VByu73wec
b2m0CnEpPZd+rgnUtQb9UZWwj8bYfY+5+njfOOWlbxwVycz8Gs3pheHodqr0+M5d13tTZCdEv3cz
ByxS1kxAlTBDz4tjJpPc2KWG/moXrOhLu2Y298w46npiJgWlEo2/TpslTfWL5bBGYugtd4yd7W8c
1eo4WN3MhzgpDnWghjGMT98TCwCu4qVdaHL2S++gai1/uwqeF+EOE8Q+lOkNeQSu+Fa5H3W1mjto
VbLmRFSURzOv4jdtldbrqqjKEE6mnbI8n4MkFXOYJ1PDMiZZdyqt/EPfr+2zOXGPxdVgTVyGS4Gn
xWXIVNJIeV3RfwX2RLyCNJzt7eRnb2k+IgysPKU38NGoIHB1pW6czlLbRi+dp7aavqZlqA5JDtqz
a0wRFGS4Qxx7GFk12QcABJPATF2yxJltH+qJWK474qY19Zh9a9HoB5562RP843zLKU+78VfFm9eF
vbkRsT1AtzRrAFu69kE1wXg/jdCTRnsUPyRjp2OxKuOCF3J56oak3utJKTamEGu96bhJET7z7jWT
V7e5vhYHbkZ5yw1l2pjzKg9QssFuAi07fmQToYGhQUKO4FZ3D3Pf5L+mAeueufZiL1Iz5yobtIfG
79aTx3EggFxKlrOtRWRV9sK7Jfa2iR7rOw/8Rzg2WUnFjZtjLW/X9N43S4bH3inIrBjNqdQGiiOs
wflk4eGegNyi/+cNOYmUbQpYaMn/dB24EaUFRWCCTVrBEbWrjL5IRT8K4LmF79hctrNv9dtumj1y
sws8Deo2sB1qoDs36eJOwUgp162XXq31rqdp1BgM8lRmwnl3VKVf+gRfp5KiDKnZ7qAj+Bo5V2M4
mDU72Sor4i21gfmzYycfHfrd/eKqD6GhADa2qwECSfuDiBMrLGnwoRmIx1XRIZzzFdqR8HWmvyZ0
yOiyKb7QwgWkQEemi9dDw9ZGjiuxGo74zrotKskPmz7ZHstEryCvuUxYZSfXOzLo+6HminWfaZ23
Fy1BaNptdToKhfVOi2mQ06kc6LDgYO1YTJboadpdPaSjT+akSo8a0Lx9r9n+VwO2bO9PvfbZTirb
jo057Zw+bdNo9G3z2VOjoCR6/Z1rPk8rl6aYmjaYh5VEMEbGlpQBVIU76n2bgLe9FhqV1+87d5EY
Zufu3jZb95WnS/nqS5E9JWns3uj6ku4ac7Ae4inhGVBCAXnITd8+rJlRvpDBv2GjpPETLPWMNwjA
7iPGUiY61phgOucSQlogaOO4MZbWesUIaVwWDxQ8NcQ2J7AmzvUDmEGDELQ9u9SXqOJcNFPvBrmt
5TvXVc1dQkXgg41qgywgyul9JpNRsL0UydvMa4uYO4+Ex5R9ehEIjyofZCZKmSKLde+ptHLnr573
f8o6+Q+9af89QOf/hQ5KXCv/tX/yf9XQ9aePv3zU33/ZfPSf0/efLDT83n/3sTnGvziuhX1GuNcg
J/aOP3YEGr/k46kX/CItbQj1/7kkMNgEcNri8InZEYObhSPk35cErBb+zXzpG/xZVDLjw/9nPDTX
Jra/8bIhOZGRoCEOMx0JQBx3f14RTGZbe23eq5DEvPuYQZs7juyiGqbmVf+0UFKnjZA8P2bdmC71
ilxIuJR6b9CyqXswoXLfi6WPD+zU7FePraIPcgCSNhOfzgmYERpynwa+x6W29eZvPvP/nXPmz4kL
lHSyHWQKTe9a7Ak76OoQ+pvEBQ61WFcNL8p0EuoDhcx8LByhdIQCBqGU7PuLwfF905QxzQ2qMkMn
m7ZKn02qzkgAUH9Tsd/W8Co1wXwFh24mrbCek9QAmaS7N5gJ1d00WvObRahcEJa1tDu5ZITUm3iN
sIwgZOWVVr+BxKr124SkR4oHyVP3wDhT1Li6OJDGKLNg5gVzPcoVV1OcLv9P6R6uoz9/kXwUeB+J
IvJ5sPP5O1OsMeGWLp1mCW1eg0E7pi6MLwB9fkvJ6T/+2P8c0Pjrpw44zjV8VlRX8sGfP/UMoLwx
VkgIyEjsXGF+HAct1iCRSpqehtjdJVN9/z+2g5S/+3Hqf+MvbYe/bKf6+wOyYv3/Au33evf918+c
S1N+s4/8k1Xv+jv++qSx9KvH2oXPaxNMNP3/2EXi4XOIuvAQ0TGsciXzW/7YRXowgg3fu/abkg0z
rsazP3aR4H6vVlkfv4iH0Vb4/8xjxkAt/9P16erC4EHHk8a+XqIur8U/XzSLXxIBS+0s1B15kgC4
Z+gTarzPwefIzSwp6ULk4Z1MDB/enmtE6EYycDn33xa2XuV7rAP6sO2nzGs4n6SjuRcqXh5qRx1x
AORbzZPfVo+SOo55t9UHeEsQ2VBHhkW8QPdHWunbk9kqjXUl+DP2mjksotoO3dq+CEeDylMkA2Re
MFR9pf2Y7bxcDEc9smf6ZjUgrS1jT8tSzx8Rzw0C3QbByW61j2lGVjq1zel5barkxhbxEEKDm/U7
okJIR0YisyLM9dj0tl43ayMqTaanTzBXynQ7T7WzLzrFK9ta2FZU8y8WDN5CMqQemw1xHuy0fgfK
fWtIX98bsPHbTa2oSTUTgYKVrQRRoIwpyE7dy6gqrd+ZpoofGIaTNaKLlF6rVHNtIrZLdjBQ8uON
kztDJIoOr8QwPpsARl69ZLLPizOwdJh9g19MyCMlVk27tTFAkJos0sLwZiHykEsqlMg2faOjN0JM
uuUNQqzTXWInYoiNb4e0aj89tkysHypzs7SOvUeoiylnIh177GlnexYVy1Q8hx0NNdjrlydfM8Q9
7bpIA6MQxpcuakDyii9nY5M/OcZITcG1ngd8l+5znJ6mefoQlQusY9DEkaYhm4Y2moY4JdtU4Xit
xJjRFwdIqcgQ1MD9Qpb1Nx5Zz4YKL9dhbtXECa6QOFEOrd0CGHKmw+zH8sR6WfQhp9rn+PrDT44T
jMnAI5/Nehf1vPEflH9HSRkkFMpO/JBQdP7LxCIdlMSG2dSYF7r+eHG4bZedB+il+0X2RZAXzhyo
1eYb15YstAkrkjtNHBiWcD+hFfKqGUjhxMSWtiMggA08WYzY1XRaGu81ATEVllgHrxHrcSPqeath
T9mK3g6TTl0cVLZNRkYyatw8nEkP7XwtjkN6zhAgPDe4prN7jmu2YnfuDdC6UH3Q5Mx7Z0ncM5dX
aPVXs1nh5lHBgIuHBwLs9YVLodT6jvBqhlnD1ZCuSu1a2xJhZ0sK5nBcwlR2tjKmXHpFhgeEp2dE
kvIz4bSjX9zPZS0OmO6Imo0ct62rXlCT4j16nZ1EjjVpR/Bh1+pB/5GwUL9jGw6mdSpNjifwmsRS
vhiwNu3RJODpGyUbKxt9BRQUZgRNoW0ObRIudBFsgLBJ3LPu9XCiWBU0t4NiObTE55jIHVnwcd7q
th4knHNFg+dQK59pusqeKUzMDrOdh1janl0aC86yw0QISJ8bojcJmbiCKJ2V/az5WgFLoeyudZ1t
KftnTBXYtjr3XrnpW+LL8tJ0I1dItbZQXr2q5c283KecKO9qcNAH2tToHFT6NnMc55P+Efx8VoXH
gQIsWGbauO80T38hrscdWNfiufeMSmIUckkfgngCHkUkEcbZVVYyWFtMcjH3VaI3c+gUQExneEjb
dmgwacXZzbpyq6NFiriA8gkkK8LUVD6T0DNBIk1Di9kCS8FtjUI9GsUZk0x8dtSMA3GoRJTYbHMs
+HyY0+5XaIT3mFq9gKXJ72lum2OJcLHXjMzZlbqj6RtlOi0MAJcodob5zAKWdOrwPpRtmQam23ps
45qpISvGDmhDmQTqdeusZQh0qHiEm7RcowdLSXcfztUtvq5uY3W2EeEKzO+5UMyWXjfz3daVd2i4
uCMoP/Z9RWku3/rYYroq+/aFoo6YB2WqWwJcsvS9qCJXsPFMNHSantOBkufS0KMZ/MyO+s9y03Jv
bNmrGgdkV47gFN1yuStzCJqyweAyDs4HzmhSC21pR0Bp6H4lmQ+CCv8hdY8xGwg2cyk+R2PSg7KC
j0hRULXTZcvYJJeYlx/mX1m45k3b+e0ZOQSoIivTh0Rq9hmBLI5w67jI53NyZlfchwk1JbCfbM16
oHoOlXiZSdmHI6TuX45a3dtumfytLqriksDDxsHB1cZteBmK/m1WB1nykwun35NAj9LGyS7ItXfN
1DUR3cZgoUq5ngqi4bfejACg9XHfB1azFGFZrJSDOXYVepNjEk3NHchzXKujTUdGN2qvVO9ox1Qf
mrsyMcTWyFV8tw48zzKrjugDD81ptJG1mzNEca7Vqr6tJFbM3q7a26nFXyBZ6tJYq5clrzt6JoUw
k0il0opoNlqYpsGQ1xOmSD2/hl+NEawnlsoYaiX8UI4vyWfmKStgoa/tSW32O7FgJTVggLGZUblf
Uq6MXx30FjHM9sbx3DuiwO2RXtHxMFGZSDtd9zMUBvqq0ZxbTTZfaqU6wzU6kOn5jQvbaNc1BTs5
rryHTuMvDcdlfQRROME0RmxL6lrbuoPJMtrJqzPccP2udqr86IllOpTltR6pSrrbvK7aO63U+dmH
yvg0vM7ZNHUst7R9bjo/t+nf8EnMqObdhAmwdwab63EyX3oNvLDdtLy/CBgT+rRBGFtpDEIKo+DE
Rv6+m/rkkf1C8qJwUQJiYFs7z3QIN3N8k7UF+jhi1qarpnkzOs6DXNrrHwkzFrJKtqM6ABpB3pef
Evzqpl20/tiNsx509jBcapGerQou9BVNGgDP/0i1vn3UYVY9FsXcnhyjsbjv6/WAzYNxychB+YiJ
zpUcItrsO+8lCaMdX1JM66QyeGQvJnXOdgs/Ul+ODZLmGXOdxjvM8Q8OotKBduXyi0JoG+WfAx5y
/HPbuC95UsPLtuajNPqro9iv71wZLxFWTvYPUEie59mfb9nqe7dpWT8bHi5YDuzQwldkJl7rD5qK
0boT2ewb3W9OPY+VRwBny2lt8yHKGlp0ApNlE87w1c3eO8vWsE1xd4hdprL2hMRUP46jpkWCdh50
XRY3p5bGNcqd+mJGaKzLNgSmXX4UQk+zsOn9j7X3mzdj1rMLYSiPGgUwvxFlZOvHLK3CwwIzTL9Y
FIgHZ1m5+caleakqYd8pmqQ2DmyxoxDusxo1sbd4m59IvQEgXFKdYl4DilY7pOnTxN7pfXZS+VMs
SR3hfUWYQhhkIQf4+madqm6/Ylb/aQk+P4Cldk9Fl2e7WPNVBPy2+q7cqTtigUl/CGn8pkk2DurZ
YeMF1mOLQAU9KZmdh9ESwM558ge221JzI+eKRgBlQ2QEM2PulS2xtq4oUpcRB7gWOqVwn/Ly+oXn
Mw9BnR42GLK1COXg+1tYbpaIqJLteJ5qeX6IhcfScRTW0R3SmwV2/N7xeDJqvkadQjOu21YW1s3a
d+YXvd2Cn4g+mXpchx/ukXrc2LjPt1mHjY/B0rePTr+8LtjXsR8Wv0fBs7kpLedlJFN+4vpr70Bk
feauTA5LwriQuw0eSDqdwk5rzA3D4vTc+oCLMZu8u7QuRqbhT3gdZJik3nMikddt/UDy7Sgc6QVe
48ZUjQ9wreerL704VxOOqkTpw1M9JY+UuQV0gF14321G9HydkjD85yuVVMONV17x4OnIwZrj/2aN
U0og6uGu9vQJ1XL9aDztJisHdr0jm8nWxBEkYDjRfeYh5+p6FnSmEbFeYr423Wggwg4scccIkh3q
QV6u9O8dFOTh0KR2ceQ6rnBKWfO+kyQDDf57etG463CDGVuNmvlw0l3vPkXuiPB1a1sKi9JLgzcP
1IAP+2it/X1GlUhI8CPbiMXgIZcuL1Bpa9qaOFQshTxrHiNduhpfxYJfKJYAWGDuRlWnpmhZEKOd
MrKWOep0obY60wbLL5xfuMOPxRD/GHl77AiZHGIOEYGm8HCSO0KJmg36MvykD6tClsexGAokq9g/
TqRCtsD4tbBJEZrXFSr1YrIXKt05w1anHbWF69sq4nYv2T+cKYVEUBWsmQu9/zRSuhL+lbozW44b
u7btF6ECffOKPpNJZrJvXhAkRaHve3z9GVDZxyXZLrsebsQ9EWVbLonKTCSw99przTmmxPRPyxVy
HLRqAqCJ4qodga+CdmW2zPPcUzcwb16H+R2FfnZdCoJyZiV+JtGuu68yLQrkQabSWpn+GKsaYltZ
XP4QG3pBisFEeXxqOOrZnTWUUBaxWu1uz85YLmNvWrsJ8qFIZIk72kKJYZDXOjqzuQBhxPwVddni
w4N4IlTUsxRBP0ndyohSJWoFghB/D7EyHmGbyqFTFow1m8ACWpPWpSXIQBqr+hBafeAqCylmmco8
SWRPnk1zfYWsWYZ0wY9GRMOtUzy2fKw/19ra9WHaK4PPacmgs67UQaTqxAYqiacJ0uZ3qtiG0EmY
KMsWOdVr86gqGxTSVphDqx9800qSx0LIizcrvk7Ngdul0WeTV0KZV0ESZYZNtlWUJcjhreiOPX7y
V7U90awPl74BVy1HoRXzlUhTbU+G4LXolzWpetTajC0u3jX+bRvWBqWaOI/+0pGQAVaPx7YMCiVf
/S5XngqwYTx+c37AXDdeCeOAanP4QYOQ2RSpMGD9EZHWHxcj8+XcSDxEYZUfJwzLSqt4qGIBqQVl
flRGYUd0hK1GQ+b2QA48KW6OKYRnV5jNwhXlLifpQy58QRiTYMtG3L0qb541/yBjx1OQTR6zFcXX
BL0h3FCaYv/d4bhSdUEw0oX5NhohUV51uGZ9FOqaNbByC50nrzX1pkGtvHmM1NZDtuSwJYiacVIh
+7YkyqVX/bLXs0usIdGYGUKEeT+8dI0k7Km+by2fzSXMXcdFpTQnqzyP09fMWdUWFG3maksHK0Mo
g26P4vol12HU6+VbnjWgVGWU48VMJ2dCp1Lp3+qhfBMMeeJHOAnL5fgIskt2as4QeU/4g3Y9j9ZN
aurPymJ+RLGVknzTF26hAXjP4bRO2XI90+txLLQ2NkxeW5Az7DRVtx2UhqdSoIUN12RDT5uIyxWQ
0QEEb4u4RTYbBOwlR4gR1dYWQw1QtXplWNZhuhpxhHGuLa8SUVx3NvQtVjLmUMN0I23DqyEzT7Xa
+X6JKuZgpjBxqkTFbaXIG0WGwXmd9o42mbd8O73PVWBmTN9kTPLYK8ztsOmaB5xWDQ1pGOgfdC2a
tYTJJdbBMKlrZj9E8HKK1acXnoib3cpZoycZZIRDM2YbKspGQeRiGrRrhtaLpmpysrK/KoYn08pz
d5r6+SLTt9pb3h3NX8aSkUYcQoKggMTnDUBYKdgt2LsrqVwYwCWEfMh9x0EF0D7a6NhS0WKhwRd7
pC+t6a1Z3rmL0GJl7M9lM9PUHjn1sW+a7e7lIRE0ioz5yHoTY1FZfrTrriao6iVkUC+NWX6JEHtI
Ffk6oV9jI84cXYGen72t7eoMiWSSWFGroVlqzc5Wu6tK1eY5QeWL6k1t5jykiX22rKa3k95sPho5
6+DiNOkNZvAkFITsewo+mH5U0xzajTGjpW30KAQ+26KJpk2AfGxXGtl05VK9TcnMUSPj0qWDKhwl
FEdHZJRIi3rhUxIl1iq13mwDQKBdNaiU0hqFfy0hFEu1TcHOJfUE/+F0H9NhOUebaLnWjCWeQ0d+
TRm/n0iVe+7cW9NkvpBHwzVSBIHWRzx5EHm4NAsoTgV7mtFE13Ohe1GtfUZtH2iZcFdyIg/bIb3T
ZiI/OIfddbhIr+QCL10Z35p1JdpSiT5o6HxkTU8IPL4RC5X7UgHFpdvqzlFLAJ+l3BFjI7Mcyrjn
D3p02xlFSZW6UEWV5a1cdbwbVgnNQqe4CGKQJKZtKUPGgcoEHF94M/5oe2sqJpvlQwxFygaiq1zN
hFK5BWcE4nwDtEjPk9VCHBjRuy4VIjyycmn9t4TwGMXZSlLdnVoEaogldE4P6hkS7NEY4kdjngJ4
HRNstvhSJMpwUDcdpbxkfa9iFFlJ7mH/bSkvple6tWEXzedNnPAsC4Yr1F/E0b73xkiwI0QYW4xF
3AdTdmemyT2coQ+1N8SgrFe44aayhiQtEecwxe/AvP054SrIKlk/nRI0JEk7k4q5Y7VyDjLEA4CL
jm/7NGf7NIVXZJNveLYvNKdVcpOL1J3i0S8lwV3xlqOUKWEvDbcgoJ5oS8w20+zOXqAb7AEuPNVY
r20ZLRvm0TwK8rU6DxOqMON5revvXdSyFhlKQd5kebH0KnUo7IoLbnsBkmzRInmn27LJsUuXGKX0
2gd1A9RP7xHf6qvEGYMKLwGdGgsdcJ/heixwHUh5+7XIw1Pc9f6Sye9rmfeIhk2OS6pMmzA1QsRB
tPZohBFSX4JaLUqiglfzXKTLG0OAjwRGILpuKkYcxZ+T0SAfWLbGRd40UGxTYhYG/csIFQHxKYMf
66Cn18w8zIsxseWPt7hhaJOIbezVu9CwyIb7glaLY1Vy7a2rDloIAyQ9Tgb+i0RjGE/RztMWalsv
2kdhFt8IrUbisqTKA/lqTxzbMPePusH7ym7aWriHRPUG9e/TqBY3lqzW0RUm/NKaAuOnIYPZWe7Q
XBjfYITMJG006DwTAPJzeQYwXLjLrtOmZZ06qVTdCvygQ+iGiF1aPqCaPVbaRItUXxsUX0jzKjiC
9qyC7kY6I+E+yTVq9Vx0lE2I3W2Fks/8i/umFb6pUW0QB6FhrTSXERkwZgm9JtBwqminJDJOUlml
FFA4mEfIahq6DTqvJqTsakVhhjEPnS0UhowCeL0tOkvmnYoBLab7qMIq1ViWgtqWkFKQhqgPCYxy
50b4bmTTQWjzLyQlbCcScQb5oTPG99iE1ihvylNqyKA7leS8ZhUpLwnEqeFKkpUSSZhJXNXAdaS5
PZ5zhLShZgK/FKsMH9I0li6kztUnLMfyLDpYjiGrsp1JbKbGkt/Rs7DFOvEKQQozyHNPWVJcrY34
wel6DlLxNBEMjH77gs7hkThBdOdTvLePo+NCgd0XXwBUP6UmOyba9DLiQ5Da91S2nvGbv6Ff15/K
oauhPGzGURLZi2p1B5QlhKz1IqbhdSTCAQ8tEE9VcXujCiVzC5ZBf9Jk9WMYpKc865OQGZPL1TKR
dFIO1F8mdVaTFMw3ityVu/VtAO5gl5n8wlESndQia67QYjinyZW7Q0yOOre+O+vKsdebT9IG6VSB
yjqi0eMNQLs4qC14RY4aWqhLM2ayqYG1QjXYlt3tOgr054sHc1ZuyU5/0RQ0aDD0ak8WBwYVDeUQ
qqdviUjsVTQJfA/jm1nXk2NOcF5EIoAcI4lyj1AY8AnCqmOHMWE/A/y+or1+tRTWFTzEE/RByUmN
DQQSukS5TixY++yOpYGImQjn9svY5oXorS7B9aCdVYNpOIEmt8s4MJuBTieN8UMdqReCJi6kq1wo
BBcPtDeKknkLq1I7D7Wysb9C5sM9rjrFpK92Og9laFJyQJ4nQ8hKqdW0Wbolx37jxYFFzEnmYmZ1
Qfrh76mgvGSNRb5fb6DU1bHrimZv3SX0K+hzz/W5aPuP/2dj5OaLrk339TUwR/4/MTxmePtnw+Pq
/bP+eXbMD/w+OzZ+474wLGa9mo7tVFKY+P+OeeF3ICEiwGIM/GNE/A/Wkqr8ZmgMiHGRgB1Ag4EM
4O/DY35L3kHIsCL/hmH6CxoV0DE/z45xLAEdgyVDaiuiDFneRSx/kHkYCQ2AaFonythb+r7EfF3d
ai6xIn7iZO4UouqlYqjs+B7r03H2KpeiJyC7dfU3lt55ta+e4onM6toJlGDwJvx9L0tnH0e89G7m
zy+46o6TBxswDpHOi6NLVdvfPPUecVkhvkDP9LfuhNEagbyHIUMun0Tsn1gjBpua2EGsWF5P2l2T
2hNvbHUWf3JNyVv8aLbjN80dnduRd3E7OrT03SJIDrqXBKmb27hObpXZQf48XgE2HO2n0U5O4o18
WxxEPg7nP18+Nic9kIPG1V6vBLfgLxFcZKxhdySd6CP1I28Mn2ZHuIeQYO+vwMHTOCMVVk6Rr6Re
atji3fQqX5Nxbt9GTu9JZ3znmv10vH16suzrq/3/rE53Kg6996Y6iHLt7tSdaModc9xB9hUFkv3i
PzzE9gdO0BOWU6+8w+Zr508toQ8IHum0X4kBbWW+jnQjNdAenxK/oo/A323Yb6n9wLWys8PgDvy7
xTU+Sb+xdYeF8KN7Vdz8DhKmXZ1KO75ZrcxJHzF3kY3kpEE2QLmKZ0b1rCO37ecWiIcmHK72CR0t
YcXHpAdcNj5pt+kldpqgD0dbOg8bczJE1aUnn5nhoG7iH908z8ale9n8wjXd9BQfuA+eFg/5rUtA
yhG4gtJQW7vM8KkD5kvrFsUFxw7Z3vlt86HODGDs8as5S7mjfml+ezsGY0Au7ifFFcm4VyjWiS/U
Dm9LxXAAU7678l1To2xf07UGiiRQcFUGnCSfq10eaouPOKFgJBA3Sb6s173RdizcPDksdp0cLlVy
eO2WQ/J9XEj8tDFFZD6C9yvxgJni1L2ubzPzKyYBTHXhfYHaVbF4xGxarjQHregap170pul5wy5L
kMNtZhNNGJjPzXVykq+V++40B+OjblyED+ujBlUmmqRyWTY1Dr8Qj/lN4gpn1L5OJlzPsyc6Xc5A
yhY1v+S/TYdfdzCjOZ03wXwyDlRmm+ZIiada7srAQ7pWemx6NgGS43emmhRoWFZmzW8exnfSd7XT
cKZP19WHeT1C7qiTUHGjY3LJDtkJTcf4Pbrlr3Q/EATbl8vpyPtvHfG+dQWWgBqpBEXnCzUkEYkk
lTIC4qj9XX/TrzncB/QITaTJjuARHeYL3GD0UVIa9p89P226UuDSyQE75ER497CI2wNHFPIAUYO/
cNe1JAA/S6TeOtqry4Q5uhc/M99GIG1jOQpV3NUO9CbT0T75YJZNuLE/+pc1hE/hxPkV7BqujkpR
6sY3yjl6FPzc3Z9gUXlcn5McBovdf/C+qF0rp3nRWDcMZ3phQniJr5ZvOq6ML+GDljBFAOfOXvHb
JdSCKn5uKSLXB2g9UrheV77q+Ku3K+Pt4bC5Z7yoVx+CzcyG2fhV9i2/0Y/4yPV3JCl2/hWBMaEd
5pivxQddgi6UXy/xtfUO54VecnaR75RLaj0qwFvk1209DI50q1zLr+apgU9E9hssnU/xIG3X5tnb
HCMwX8hIvcaF5uB8/pAvB+UuABFzk3xXbszL5DDIu1eON+0BOY/PGEKM74z8wNhRfVI7PlB3sx/5
w9xlWfbe35OQvo51EO37JKwvR2I8nWevsRP7ZnU97ZbZ6ieTSDd2+m/yiV/Zoqu+VO+vCos5XXoi
Fv3BG93ZT95putuUcrbkLN7iFSHRQd58upF9ybmhHn7qE1c9b0c+gp1OTnmoT3gePPNMThN/BEO6
3diTg3cmti3+DFoh3S5utOPs8ob45/lEfDnoyZCayFLQ8Tr5tf6akwp+HL7jXuWXxfdXI/jxLm6G
Jw5xdHECuL1PBpwxpAg2M/3+1J4AVMnc5FSm0/dMPvYu3nkaojg5fJ3AJ/5n8MoDvzxZwVSwzLBV
DUcMztGZcEN0M1Iwrv7o8jP0fINC84UCiI2zcHuK1+pnzMSxIbzaiy9a8CpcS3wGHMBYoeAQBtyV
rhHg4nTflffHzM6O9074XUD278pX+pXpP8Ij4CjpIJ/Q3jELHMiAOhrX0k2OouWScolGv3VbVwn2
/0BFJu3SEd7YY3n7RsCBL36o3vPS6a2gP/GmzBe0zDfzieE/6bKznVxb7dsKF+AbR29jcEkfSNVz
5N1aLvMlSCoBEo4pDlV8xOyHBW9ZwDZFDWv6jRAqU4iBbBAdrFy6Jdh/vYB8YHJUl7/WhD8JnYOv
+ua9/Op//UP/H+qcUQ3+aeH4Xgw/aw73P/973Sipv2nMthRLpcwDUmwi6vu9buR3EA2qBCnRupHh
nVBR/k10qOi/Uc8xVUcQbYkicU3/Wzcq2m8milIN5Kwmo6pC9vwX6sYfFegfNLH8/WiDFQUNNRxx
TUQt/XPdKM5xKcS5QOdDYblHGSLPKl1eRpj0KSq4KOn6Tl7mRSre0eKY4+NYBwOHIX1NbmF2BAo9
uyU70Wnz+v4e7wrBqCGAEWrVkB7Jjj7x4pbM5Kxwoy00pdtNxr2mvWzNtY76ZH/puXmQlwAdjTNd
Cc0nNn1LoPsZxo/6cisWgdFxr7klLYBkqQ5DTCuREA8Z6VcduTXd9LYI2FN1mgVF0h1r/pVRiOiY
oZWVzFMYndJlSbuvosxcZte22F+amImXStTnBas+2fXd/YSKLm++bzOrhPWy7g2Rsv3A7XweRBzP
dKLUHEdYHHaaco2Jz08xji7li5l/GBpd0Dp2DLZuKBu2TnNPisAhWV6H1ELMP+WmOdXaPeLGIJne
Gf9Avo69JZp9bWXIrsx1WEZPxKv6UhP7ZZ1cATjEKwZKbpEOdAO5iAyPpMmv432qRFVsNOHMGFla
vi8zQgECzFBTpTDVDlOyIFR4HeMr0u0APQBoyGHUdET6wvC2Yi+iNTJHn6wzpF/ZmhwW4pe0fZrb
g2C9SzpCHkZXUokecv3QUOowG7pYEbNyM/FyI9S62OvyPBB7injjBQ8cxLbWYXbI/JREKm3gcN7D
eQgiWh70IAghca2qIKU4D+gRnpd9q4UnLveLnyuSMyYK1sWWJv7odc3kGVg6FQ4rvexKdMREErwT
1EezALzJJHiufa+IWae5aKPsccSreUqOadIH2YYjiDndtKZXjSiDdbxX9onQN877mFhiNH0zCSSH
xVRhCbyJyAplaMaA5OjBdY7A4jrHSrBgWdW1wquMmLYZak7+KiXusdsHQi26i1UFmE9Oeon6MUZz
hde+qaDHmudm0BzF8GLyFSu5OMb60zS9ggqBNXhdwNYcE94DT8L+irH2Jo0jOEAkWNVrvm92GORE
5ZClnyD4vAbHwYQ1tOVpM5lwxO3mTuxLG6LdNcJvj/28bzG/p/Qbkn22tjssY2eTFpcWvFspn2We
0opg0r1UuBcqkulpUbWkc+szInj6Z4Vx0REvCfSfpPsmX84MxP+wEv4L/4GBdPqfFxjU1qCcDGSC
cIV/OpjSwZGtZEhHWy6+pxxO+vIxpxKfI1q1s7vJl1hR0BRK7taZJ7XNDqtRejgSvGZbfCGaA4wJ
/oL9eVIkf4rRgNJ0iRIfOhQ/ZjiN9FGRl1rYm+kOX/jXkNkxl4CwaCEuW5ki1v6cUVzmli1PV3Vy
t7V+bQgOsjNS35gRo6M0lDcmwLKCbVV8svZ+E0+zDqBxMnnGaSBtJ139RvadnVXCld5ftShXiv6Q
Je+KhdKVWMAc5MUDRkhATb1DEwEcHfLeuz39TfsbjJ3tMf6q/8VF/RHO8Q9Lyt9W7T9c1F+cDKNB
2xo8EWqq4lEc8otaZ27SMJVYcrus3tZGAgjyQjt4MwMJA8Lalv/he1V+bTjsG4eqgGLZex6QvX5p
OBBxIJjzrr/NJSCTOm1WkkTpNffMLMi1+2AmVPYwGw1P6zxOP5p8p+qHSnhpjcMSES50ZqkQ5Scx
PfHUCyuc1avYDAoEwnpKezZsRNrg4/nPb8ef3TA/LhwQMpF7cX/ndGR+vhsl7hj8zwUTJOtjpM09
4vzYjNOab//h+ux/0S/f0E47w9hEn1eVrF+/oXgsRnEuR5unTOYMTfRvTFxBkNK+bv/Taxn/9LFg
bFu0rC1Z1FW0w+rPH2vnCoI1SEa7FU4k/94ZkXRI+zmMyzqcSHgHZuRWjDOlTHmZG+BXmhJI2iGv
Pa0kpmq+LgxEzxUtmnzNHk2OWkRlQifidFCUz0yWyHonOHjn8IllWIAwyGKUsspTwsM7p8M3ZLge
679jEYmcTvRk9tV8RLkU38z9pwQnYdDWyya5vTlfL3DIlrMq3rbm6CmcBuP1toN6Qvq1i2171RAi
KBbNfYbYRm6bDDYnWtfiZjlQMd4m0jVrcTktBZIliaVkXsChFaEcPxWcL8ekPRCZuE9xwxiI5fa9
FC5x3h+7JDB7gwYtffloQQ96A2RJroG7YXpKJczfbIhmS8Rp9CAS2Gk2gLRDA+CigoTPIAAS5Ypk
EE/HZTAIqyFbuHkWtKd9G6btTebDM/mkzDkxk5dbiGOU+dl9Y0BNBNq1itfzwmF5/SaJp9xsXX0v
5IWHNUN6VHxbzfIo7vI/7biODGms76b0zeASKJDoUDDP1TtMf2yzZ0O6y8oz5FF8ofmAIVxiqdr4
6p/jfGKg/WMHKOvnYWTSaWqOyFxyFBqnl0+z5CoZGE8QrmUN/sscQT6twaasrp40zLuwVFK0DSb+
2MXtUd2IO3gUIb7KsUslcUK3cOeTIr8ph4G8SbMYyNE02T8JAVXRpRaGGi5YWPohIyUgXPnwSt7s
4CeYeSO31Kfc8twX0tXGAUpSHOT+SRfEcBmzSAqM9TNjtplR8Cg8JztBKWbvG5Gex6citghjol9C
bbZnjiYg4joVrnwEtPMpN7bjrB/lPqgUHJ2aXdFwYTCC49ObxjY09AvsCpZyI9y3VGX+MXF2GwoZ
wEChiEgOBoxj6Tda+i0a6aXkXoTJQMqGgFvPF3My4l9MacN5zYxpjENlUQPgSM6ENcKkeFyTo5ZZ
B5wW9mzqNngmpP/YP1A5V/3dJmv3hfI4adO1opKgZuhHCZ5b/Ggm2LhBPPex4vSJl6F8AaJql0TA
8ElM4ZJEEjBUBKufCIeovqAsiGBQxSMGdHeChTob/mz2R1gN1DCZK5ffx1mnHtE92KB3RAV5RTMf
JFoncvO9FkN9uGs6GGIK0hVyzSDRYuyzczSVVvySTohXxAwjAQGztXxIrAvl32x+bXrpIAJHXQTO
gi1SemrN86gRW7KFEEKvSoVNvLTYqIUHLX0elwdREQ+CybczJ/h8UXxP8FyrwenkcyQKnoFAZ+w/
yX0JevUFUpiTWIm7zvMxieL7vaRECuSNFnq3Hk1KMvlJ81n1z03ehDK15pqfcYb6w/hKjN0jrl53
YwCjM1alvlP6UIjAV4AveJoMdsougbyDYYlSU1sdMWWgKEEoQQpV+SsF6QqGrd5VwqWOQMvgVr0U
Oc/Lwr2yYoumKzE+G/J1zDLbT89o9G015b4EwDyom6eCImGe6a7yS72b/RCQ8czDIkvqQ0W/LRIG
X5EvUpij9MCLISdPrZAcYzg+a50/WcC4iS93TPKu96PEKBVnw8Dr0a4+5LSgLQGaoZBSVvppo+qW
CXSJAgxuQS531J9byXRifQkzq7SJ6lQ66ha9pAjhMaZV2q0+Cp8D3xZq+Kcxe5Sq7xW1kkDgh6Yj
JcfoCYMVAdQT+gBvqyU3uy+WbxrHnpaUkAX2O1dBEPSALJxjUtI2iZAuJd2t0N+1+XaIZGpeJlh6
pzp6Gqbb7GLPBdKKEoBkvU1ZPLO6Z2voJaKJhuJBnK+Sjru0OEzmFdkh0kwjmLcy1IMrCZecACKD
80ocrx7EXUdAwWFqmHy0T5CQyCF4bEXCF7hbaWSsC9lTvFyrCVjFVNAmHVxlvCDsQzknW7MrQHCg
rDKetfW+VIEY9cgb8/qYmd8k5EUseWMkXVFBBDEjhoRGOWCOD3M7TlY4qzRxNFAp8lU0POZiSDqS
Da4nn8JJfMWaZiPybVN6RkZ10FQCSoMF+8h82wluOoUxs+kI8uZJWe4ZYbdRuM+uTelkdA1ZyqXD
eCnsaUH3wle/vEScvah9LFAFmKNYC66aXLMzPZjbt616avbXKYsbyFtvAuziSWvfdNNyopEc2Ceg
uq4JxI7q3u+Xh86IT+nKQYKb1hIZe2e0/GLRGZdzTqwFqGDHaMhbaowbgfP3MLcETIDAm+o3Mw3z
SXaFpYXxgpVs81XOsLmHvf6BAOFav5ny18l4k+TiUep0R5W+l3SYVmTGWe2uCc6ohfuUAVQCUgWV
85bI7vaGt8vJN5+2asSBKEkJ4WIaGnkwue0RUSDmiVVkzmKwgOesRNAIrNuNLyzbaJxJhosCENkI
0c9jj/wDj4xuZ4jOJDYZmWe0G/x2HwPT2k+kY8diqjVBOSjhJD1u6LjkWvMWM+FhYSDdTf5iWrvS
+7llqZ9rJJMcr5LmfulP44h6ycLGFDUnqbjHymgPTIvNOfEs44XD/Y1i0idpH6PlSxDWm14BLsXg
Q0aAv/b5dySJdjvgvEkOleXRleCLeRUUzJeW5VUpD15BeKZYXe9RgxGztigfmftynH8A0+kgZae9
MALn47zCbd3opPksCGT4/ObK+SgB+6WSwiUOsI3iYKyyh7SGdsXgxdzy49bxWA84C6fIg98AEhWP
EFo+S3aALJRcH5xqIJCgrpSsI1xdhU+oIVRot+palhtPTxAssMUUE/MYsjozWPW1BWZLRFKZHQcR
h3uzMoJBjIj+TalhfbL51k6RE9ZFz3yF8lSKy42wh4nRVxmi7+1Sur1cgLzCJWdcwIE3OjEByu5l
47MoDjyeAH+ia9DyyWUtKDvJNmvN3srtpHDiF6LsaxI1Z8JInZdN0DEVUvvCL0XzJtmrFKU/Z+nC
sEh0UzUkbdZf+8ltsJfrYnOtxjVJcpg8o9rNx6c9mWvsM0+PuFOZBwmKq2fLTZFTdubldTOcy5zy
o+y8ZT+1LtU7drIbnCMHtKmRXcKXzicKifFbz5I56cURw+shhkZkqjPH1c5Z2su2AucqMz/Tt4NF
IYrawAQJZOjlN8VIsAEWTltJNF3e+mXx5aVHNNmitSdhE0TbWkoOBi4fBJRtIpqZkJITOSteKQTS
LshNYyH1Vf21NO/xDjlTzPZXvXA3q5EjrWKgwgoBcOPmAglmceIW0VsvUZkIZaiuHJXrzZ3rp07e
fDynkJwet+qRQ4HcEH66ab5abKxhfte8xwWt+WkHpr3EXX4cVTJ0spfYfCnznQw/BfN6rSw1soa+
OAtzdzMzz9qGNkjlOaAJp6nFEVKNW1bp3Y9T3V8ibPwXHef/Lkbq/1Jfej/o/XtBw/G9fE8/f+5M
7z/xN+6GodOAZs/Scbf/QGjwW7+3poE5/MbRVd6FDXSvian5h6ZBMn9DEoQOQsepDnVm98r/nbth
/MYxVEVpq2uyZpJh81d608SN/3SGhgRPNDU1gkKapiVCA99bEH/QNABG5QjTSJm/SWK7Dxvl9N1M
VeCes6qCeWvqihUJQ5N0V0v4HjBgV+3kQrKdOJCIazs4qjgtrCll37D3CRL8ojHZousK8PVpgDxC
WxkH2uYtijk4o14IoZGSEc/QblofK8vaWJmbdpQd1pD8uRkMLEKAVSlQAWWuBcJvpx0MlD16bBYg
c1jSVUysqlo4RbRQq8mtkcbeRhRqBMNGU57KzhIVmnOqciJOvH5pi4YOUhPpvEFZwUZANBsS23zC
OyXoo5UF2KqkSz+LpRUmAPGfdFOAoUxGwtbaLUjBEpPAvBvB+tWgTBbMmzpGjeTCY16+0P7hg0/b
cnmUMlMMFw72exihhNvbFMvRpziTODi28ocRp7tRWjTS91HW8aSjcIfwrMWaDFpslJfMk7ZRfEKl
pT7nhBKn4bzl1gdVWnsFoVQz0FBUHDTFpgB+Mijw/dxxM4UHlMoj+SE1oYrgWtT5gFpQoigYE76c
ntzsl8aAsEkLyQIvssliTyUnRdEKXUnaO3GWJLxZS7azBNJIU8GuTqbXKZ3xjnNqxwkK6fAil0ry
GWGrwLSsN9FZ3hW5drTKnYKFxhrepFahXbHpMmrExlDV7TTNefYimLrloDA0J7oAeUbXux4IKUjx
9bx1qkBbTSi1XkXnbClfUzsuMLEggnNwSLvM73stfZnkCHqVTl6wI6gENNoL5TCT5iGnpdAJpGo7
U5QgJotIobjVexAGQTIk81Eljg98p1AiYnf+8Kz/iybhr7QTgk5NEFJ0uaD9auQB/vz0ZDVUL/7e
1Nfw3XopXyKdflX2Bwtc8J+/FKvBH5pdPKg8nqJhSCqaddYN85deIOkLRdxJ2D2goF4E7B60AWaB
cr0TvD6xiE9r0+mE3c66SJk4X//11f+/W9rP/3e5J/sI8N+v9NwOYJZ+kq7tP/D7Qi8zaFQ1UTF1
ErUVXflHTuA+gmSRB3Bi6oaoI/383xGkphLPwLgQbZqh853uO8DfpWukC7IUsTjjL91jB/9SVKX0
M17J2IkrsimzEykmOZXE6v58n4roLjuspaIjbM22ecqWiYOfSXFFWg+SdsTVRg9hvcmRmm8tPR+F
mJMlkEe5M90/XLT/+Mj8eCsKZBhFU0VNBTv1S9N2QpvagoXneFR0K0xyA81Y190hZ/9rKKJ/fqVf
xq59HQtNFQPAryypR32E3C6Tk4SkByTif/6hfn44f38pCdgNCDWWA1n/ZQBTGNKaY54G4IBRONgw
w6ApVxvXSmdGXAkdimXqR9fQLAv6gxW9/vnL/7wM/fPL/3JNN5XyGiaTSOcySc+K0lpuGY/TnaEM
y+/Cg387FvmlC77fScSF6Ag0FWnPnvzlTqqXvou0mjsJ4655qnGV0xk1cerT/2YHwUOedIL/5x9v
/6L+0Of/8Zp4oTUeBPBg5NP9fPfugEAVSh2irzwHriFg1/NkQUiIvOyFG5jkiPcTJnR//qr70/dP
L2uiD0DqqbP4Gvvv/6E0WiGYVPmY4nKQp/rZZJB4oi+1ZV4/zXrk18oS0UQ3KpnunInjBaxpIR66
tTOnt3UTd152zCDBK0W9o81aVZtqY/A1kYVO+MOuG+a7iPnWpJ4uBh5k4z/clP/qrrCgHCGAMFWJ
2u7n91/kVQ3GhdGvoebyil89ytEGWPOCLm2s/8MtaP64HL98SwQIcqm4xVm0fo3DhSJj4dOkSVLD
BUBCpKO7YF1J01uYLfh7YPY0kTuphQDAFZ/JydDa/2HvTHYjWc4s/SqN2rvgbj4vasMYSQbnMXNj
IJmZPk9m5pM9fX+RqkbpXqmk1rKBhoAL4Q4ZZISHDec/5zuC6z7NiThrrGSSljmdnDc9RVPVOWeM
JOAEUbylvYFQ+Ri2vjlOQO7a7aBMgOfWmuUZVjVjBd7z7mVa4qV5sUVQ5Js0G+ktKEPTEggibjcd
JYdMpMmWyRd+4hYz45kdRjZzIu0dk87ern6CgyfumV4cnUni9U/KAR60OxZtca+6OJiP/YA2Afln
8Gp04Mp+b4HUcDMu8Q3fKOqm8w0BI+eJQpLgc2zCvN9LtMUQmUniIAXdiltf9iT3UnAlX17mEkUO
Bk/hjkuG5NFbkulAYAKR1Hg6x2OXD2bcUm5nxp0Qs1NtIVlW78Yd0vvRb6RBlw/6lxBgQnwzT1P3
AEspbA4rMBPW9drGL6npswXkYy3uYqXpHI4XuBfJLMYfCSbsdT8GWUFM2cpaXug4C3/OQQ5rCSuE
xC9S1/orCtb4rWjG6N33IobbHZVtV31o7JcWpT1TKDv/Paxae0txV/aTyNr8MHUqRo8eZPW98hP4
wKq1xBiAipNvrBa6PpquD19XJHXOeYB0n0rVduOmt537ZB3nfMmW3fSUAIJ9tDHJlYt6EuuM2SAh
zofCQVA47GouAHUzMmVxE0vLcqINBjsVD5h6AW9hDpym+CtqFwl2tXKKX6YMmNbAsqxO9JI1GBzq
KuVKs7rxdBdmWlzBHgABTQ1e/chOGXPqFIVA3+4og7boGeS9DpGzBNEV5WRBcFUkHE5Rypp5Kg8R
Z+2XVioRg6wN9IiBca4mZP5YvWgRxT4goDRAUCGQSVQDgEG3jydNWilIcuyMsijDEcdDR3YS3Yg+
IHE7w+slAu5RM4l9M4x8GgCH5SFz3VZsNBvMmaRAD/HGkz5qdLN09Zf/uxHM/m4HU7+bwtJzaVj/
uz/M+d0lBq6FXjGK+PDRlb/7xkoTmxefDWylUPLcSGbNdEZ//W4q44CjP+rf/WUDp2E8RRVhIqDC
RCamVDi3WZPL8EhbBDKzirJovqmInUTbVsACOMBewG6QND3o78GXPAomWV3XuygJBbTX4RyG5Us3
cIhCA5zQ39vIDvDRINGuNzKmZeVGqHFd3xasYNMOx3I47PvWLMtPqSEIXWZzzv9IQ87Ya1ayq/Wn
4EsWbNK51rcddKvxVUcyn+6EEVV+56qZ+QEnsu4ayGmut4XMRvehHxz/LXQNzkIbrZ1CA8+czdIU
bUvFCg9rvDHgGqAGuakytzwC6Zvbr310GayOTJlC9GjpwpOpvYR+QUxtTG3xaCP6/raIUcFT64mc
XN5c+NSd9qkLLk2TQMorF8+3KVa8Md2QOuMxAkKMi9ZzWUFYNLvQewsdP79HT54/vXC0eHObvojN
RdVKOXzvokhZpEra6Vr3JhfTQI+J8FRIp4wvh/gIaSfC4zWBXycR1itSmh6cSDq9EOGccWU47IKy
AYaTkZv1LqXTuFzZsiJ6rscQ7TJdLCgu3YYBXsc8EvONGKumOcxBz0M4itDpthJedLKh8sk8D9wU
c/qpQM2iFiQTAgB/mI90vlRva4g6Sl6uJwboGKhmjLXG7NCRGWtuAt1X4giaT3dPY7g2GPLLNnqt
xmh6jqY2PTmewqIZR7C7lsqT+DBC2is6NS77vIqohsn8akPHJe+rnfoX3fnyKcgXou3ZMIXb2WLC
Qj5v2g9JV/YeWpMHOaFdH3Xe65d8XLvTlK74PudkepXOOvJ1ziRyYbRTQhtAX8tNnQ/LbVnWH0TB
QDUNEIB2VPtYRrOKeYeuESXzdNoHYoYRIkmb5cYhC5ippn7W4IHoCBo993olHDBQWrhzseGDf/8G
1SjbBn5NZnLMTXjsmrHYOypN3yu6kQhtZg9qMiEzoD6kUzGVN4XF8QHhaB9OiNbz4kbXjkqwJVE0
tmcBqq6iUTIgWO0TVAfi5jGQp5ZySExt9IAx06p2fjDtpliDJIzPCdKJSZabkAVnLKj3RQUi0Lj9
UcbD22Bzmj6Dfkk+NA1dYEjr5ji2ZryslKy/pYtYcM4FE1MBFq5lCZNDmtWsKrF37hUKlq827d6q
imYDhX9t9Qe2ANGTxE/kRLNIuJQ35XKO7tJgcl3p3ne3pSe/BwxRSdbOMPRG5J5PjjOXLYUix6oV
X8ncgxt2Gu87wzJnY6DicB4tqwPasptfdOVMVlh2b3KZozepbf/ss+qBvrPJg7NaEjUTTgU/Hn+V
eR/tnDS/1nr4WmKpyBHXDx3AuDTrygOx/zd43PdzWi6HumGXrs7vVVXXZpdVASMYBR9nI10mhF7d
TpfoEmDVwvxKF94zbSoUx3ReTxZ1GDBO6fhY0iJ9tVYCI1wxkBpwiPCPnA2A0wWB+y4L3zC3Udl6
8Frh35ZJGwBnWlEBFOgxrDYTeZepGr4Dbs6fWkHYDZuVGcKtkksidjGtxTX8wj1gGXnJKfb5DFa9
nYuQHUcM7V0SMcgp0mPTix4SX/eZz+K2hFotlHVgUQDxTkxnr7osviuCDhfKqOHnM9eScerQKXte
Vii8XMstR99TP7WU66RR8vk7gN4g8m3yiOo91wnsdWkjjQtgFMyImeqzGuACDFpaLVa6/BjsT+KU
r1gO1jqQu0Dll31h7VM4+3djGf90R/4b067iGOqSTmL319xGew5p5q53mNRMbXKYhK83vdN8Sawt
2+CcUFR+cJcTIH5fQu0Q+M4fKu66zApLwD/0g2I5753uwbqoOJ6i9xL6297Xsdo3LcGuhDkQZX+7
MVoYm412QzcPJRKO2XEalJdFOIttVyfTDpTUQxdQg5THzfdMT8mT33pXVYJ1x3HHA4XBBG5kckNv
+IWJ+4+A5j02Df3E/OfSpCvdtvm78WnOhbVI9JdYZeeKLbOoj6Zkf0OFgA4yyNumZuJUAGOHyZGD
euJqJDn1jMb7olWKGdNMz0E8eOTrK47LtA0nW+aGLtfSACKvFvzLUxbIQ1aW5G9XyKbvhNbNlnzx
L5f2hy1twFs9ks0u1Gff+Mx2IQlv9bnTqkcWLuL1e+Dm4y7HXmZJ9J/o2GK9XbubgAPxfMFiT8EB
HSYvyUKZxLkkWh1aRUwa/uo8b+ZuwDnVLMppedxTwyk1hTuHb6hT7+fmFP6wAIOsAFpP7ZJZWfYG
WWLWp3L62IxQ/wosyU9rsbRv+RwJeRGTBuVda7IGL6KfJ2A7ZuH+jME9WAa8I+Nuj2du2NRFBNsd
PCSQaLZS3vq2nkPKpfuovfRyLQgWOKEd31PQRsWBSeOQXvY2NrfltMpg70FtvwfI04Ojk6l/bFyd
Xwl24AAyUoRtQCmxXLpVnR6dBVgQoJ+x5MmhoDq+CNLc/8y8iL5ZWvx0AdbBV794G2uQYKZlTE0r
3w+Fd5KBpBwDGB8D2vGZHDLnez2b+Hs6LgFRq3YNp8seKvWtRuHhbXRc+Vy659kjAryAUUPR1cZ3
vPLWNYxMoQj4ydkI4LERnAOVPNShLhgtR9Ro8VuWctcrMSRb3HAG92giOfmK0JJGIr7v6e2U9u4r
194nosdZskmRbjATzgPNW6LNS1JkWc//B2uAfbSfnPxXLz1IQ6OmDWzba6c3h6wb3OEiGh0osD6D
cAyq644WSvGKdGrEvhwd/TansQIBsra8S0TpEavmFAfSpk+y6FTUvnHxtk6Kv53TNss4Oib6B+SQ
RsZ4LV6LrOFBJboXP3vJwjaWmApVOo+yiSCKlIwCKc7hvVobGsilM2KnW+P2Pl+HNNhlo8zZG7Jq
4cVjU3+PywHD0dR6/ZFx/DpeGigOP6WAeNjM7fSQRu5MUBpveD32ONLnrh38XUzfyJtR0tA80g72
UGmvMxy2bbxs+hmh7EKUaQQQx47eJ31BKRUvKetRHWYl627lZHbrE2Z/0b2DAVTxYDIt9+v5MYiH
7kc1gS/kgjsw3xyXgfBmx6VgE1g1cV0ZIfLtqoISegq0RoiLKlmD724jw2c/aog4dXT1dGAKw15e
VEmqkKhGevz2+QLZh+9iO/+IxtantYr6Aw2ib/Iegzo2D5kMm+JK8yqP9czp4IKeAWc6BPSasV/O
dH+aXI/UlPiJ/ZRN2D2sTtY3G4CL9avsxPA11a69qyhqgQPphD29QWM2PBN7N9x8AcuRdmOGDw+K
wTbRqlEzOl46yrwgYFoqIlJmFN+jVlJYPFKv9OVoF4audCUMF34hTZgLSzQZv8V/GP2eiuTAxFoD
KQjte2Lp9mafiVsu2GZa24MWff2yaEl+02ub9gecHpqSdKaGR/rTzwUjtu1+94Fifarr1v0xyJ5a
GwnFPcb2l0WgXwsGvbtlhdRI6eMMdcPCujoV/kQnJ1Yl51uN15lcu3V60hq1lKQIk0VX+6VymHU0
VY1Bw5iVW1UolUPGfh7hRZs6obprEuwX+VxmdA2JOnz0GaYneAYGQcsO4z0mcwk1Ldacy+2YfzXU
pkduO+wcofrLiWFbtl9N5s1MqiPvkl7czNtX9LIs4HJNaXDaiHS9oc2BDGMaifKVeilsdnEZ5A8x
51bvwgnpMtmFdtb9dhgSIqYdda4k0cAZc5NRlf0JeX8k6Ah1lEM+ZMXHJHcJMbs6hloqpIqrfdir
+SVy4ERT5cSvyQm7HR48W2QYFGaE1CPlZzF8UogID8osabCxi3bxUVT5VPBgAUkAzwJe+yKeNes5
gZiB+xrY3wYP5GaGU/QmC1RK2gPYovYZQ8Bxrz1ZffwLifCsdv5B84Jmfo6epyHK5Fn7/aPEFnUB
QzCfHsq6XdxHG/ZY67XAQ2vZIQ74UOCnGT/FCmkSWKFbLtDdLRhLIidR7zwLXQ03kLFz718opn+n
0vJzwd8/R5gIMfnRn6TLIg2B8Z6NCMJfv01FOXJAxzTQjVkBKcy69//8ffgHL0fxAYowthsPqfFP
8neVDSoaF2AmKcDXrZArNg3UhyOZrV8JE73DP3+5P/m+GVP7KNAeEqQIYs/9sxM7EKj6hRsWW2Nz
qT8GSoGT1yZru12Q5876nbmYV30M09JR4mSif6F0/gNZFWWG4zEyC7UYEOn/IAu3btMhMzJWWFnE
L+hzIsVvIheDazv/i1nJ372vdDe5mAfwcIIcIAXwx5eaohK22vmlFoXla2j8CmvxSMbWRDARyefs
/vkb+w9+tfMvhcHdZyIVxX/6HONR127YI+4L+HJYHvPlmu89K7Hj/Kt4xd+9VMI3BzuCx9MPht/9
00v5/hwrcEe8VAamMHY51bQh9wPfeuH179/q33Ku/F/OLv8fg22IcyLkf55YPnbNR/vH2vjf/8V/
jSxT6BgEE1PSE3Qde+dU0V+tKcL9Cz5OL4LxHoiYACSmlf+uahBRgFuFhYVAZXJ+RP7PyNKn4IGB
ZYLPhYYF2hz+HWdKGPDyf7u2MiaPeDKYNAmka06ffxp4J51TGUvec9PLzA7XnMHHbtv3gecfIzyy
9n7yFPRwjq82ayBeTF19izOkFLgBSlqPzNaOXeX9yKtqaADbyrQ8Gm/y0s3QeU2zS7NCGoBSZS63
teJeuusSfC4fHH2KlXLMzBvuYuvn3ml1F+scTdkswOXGTGUUJtS4LW5QZYI0w81cd90prAKsaG0R
e8ep7LNIo2l3Ht00c64f3aFbr7uEPhIf8oy9LMYqeOuUcfrt0vQhO3MGFSqWmnP3mMWc5C6wq3XN
JxK7h1fG+O0MLD6uFHyo3PcW98Vd/VreDgnEoUPepG20W1EOMXVImROl51QfIObl7bcAHmq0F/U0
LceW0hbSBRCo5W6NTM8RZfQNpu5lQLAC9EpaofVaqsUSJ2GbaqI5c/ZZFnf9FrbgnN0AaEpvGswV
ZNkKpCU1aDLT9UzOnRLls297SAqwWNY8rrB0xMVaEE3cOFPr71dVghBoZkcF+6CsinyLwgV22fWz
s2DBCHOqcQB38zvjBTynfqHigrZuBfg/HB1MSRnHsp/FatbXKqdSQ6Yr4dNC4/XXWfRQL6o72aih
YEKZKONiRuv4D6h+FZqNBHDH8kZID3j0B6OOepN2GcZgvgWnHHv524raBjxuE4fIJVcAV+mb1ef7
NzxVRJ1CWPliWlle9n1S3whAuw9xQ2taNLnPULPdt7oqm8/Mtys3bK4NhGjqc3MEBQBD0zbLpqrK
9C6uQohEcp0rPNjeGF675VJ+r7Xi6YnLBbxkD6GfXwuk4S+/7bmWTJ6Nn0c6CCrkISTrAcg+b7eK
F2p+ocA/IVzl7k6lUw9TLyB1MVR+y7vFk3tjnQVPD4cMuPwMChhC9qELBGrIzgfKUFQz2DeGMjs7
9DnogsAQCmi9iupp5hDjphaNeVxMB4TCo/PkbTQDoZqqqOxLMNdq2syFhwfVBFOF8T2O2tuucASk
qCUZLYXJk3puh6L4kYAjMxjFy+ltzgsCKKb31+dRU150kdMJS0BiAN9+XAuDMVwjdv1IzzxWxS/P
QUYuAp7rkhM9XWZqpynpQ85oAM0+tA7sQDIs2nkY2rCMseIG6MH0V9cg5ygV+MYICARdWnZ8FMLp
vOvGgOI6ex+IodCNuZ5MXsHMSgs/evDKKntJOe4RLYpKeXDCPPkIpzpNt0rr5LUwZwaqWov8EXXU
mXYuZMW7OkMmvJg4CX82uZMpcnX8M1AoMW61Pp7mUxYH0CjrsntUY4xlP4i1uKzalJEnw0L9hnXO
M6d4GNfjxFTJ4SIi05uiAZVPhQf9cFu8ZMrdBQNqLqTFyL1jXinTfWkqBkxMxvrxSgxkNC64xekf
/ezMPztf4f5vTZWCWehpRKfGxV1B83ATGD6tDAVlqKFov2f8DLC0otG3J8c2INEXxBqPbomm+koy
WqP2yuv7CAHfiV/MQk8XLuwWbaBErGl2w+RVL14ExXxrmrF5W1J/gqfHHeVLtWt7n8w1jtg6HBjr
4QzxKWof8zP4wxscXpx+Rpildf8cG4bjyAnQhommivwXcxwuMdiQu/coy4y+MowRuEkyfj+1Wbck
OKI8iyoQMQXa6VW6yd6gZegLja0bqaiE2XoOaSQvvnCgAWX12uh96E3Nbe5XU7rP6Wc/SkiFwUXm
LeX90Mf+yuJTywdZO7QfB3473A9myN4jYbp8g9snzY68KLjZ1Q2kZM7jI2ZS3QHSmjpczMiD8AnZ
B1zMPxp3piBWzax7W/hqlihznpRUOs4zXRA4pnHCkcTSD5H1yIpMsouQPfKQrSoo8RtdeH3tXPWg
9jkftdp+xTJLXgjnm5+2SSzBQjGfORZZ9V2XE6ZNr4s6ueEN52ePZjqEaWHMqieNR2lEMA5AwdnU
m84kw359YlgUloc5hHsM7z1u1Rb5iPEWHc2460XaEiP24a2SvsrT9pVP7dxSknXyB8xLVqM6PGeO
lM9iS9Ah6JjhteqafqRzAm6hgxPsdVLmh15X7mNmCfDsksZXAGbKYASTDRBwG4l1erSpnonUyFJj
U1RT9la7Y3ZHuRfzxX4VxO9VohF68AXau0DPqbulnXZm0/Vm+4OCU2CwcckIf1y1t2y8ZTXMARH4
HjgvIGuz58bvQ7v437zIEAQLTapXrtSYN3Dzp8HbWK/eo+O2BOkESj33y6mPj7PXUjDTl6E/bF1C
y9GekCYUnzl1AqBEre9+uHHAvV4HM/TThBKd+3aN2YQsbfb6tGZ1Dw+rDdZ7p+LH2SgvoTm9y4R+
HYOc9hL+hrNnV3OLi9UvvBe2rg78+TQK9j012V2RF75DEA8k+AW9lCOYHnbkHlCBWvMtd8CRf1GQ
mLAJmMRdHwW0nyK6NxdzA4kR82o/k58EUP5ryupuvsgHqHwXvh2NRH7R4xd/hqx3XETENxi7xX0/
uoW/q+eepqgeOPpVswBE3SR9HjMDS8LiKbUGxmXY8YnsAg4RCgx5q69xlEJrzXSKnyVfWTQvGHBV
n5aJzu2wCDzqQTcEhv2CTxE5ujUPHsOM9aqpvOlQ1rggSBpFmFu7ZCVPEUtxLrcvhVo2eSard88H
ybmln2k41SNjlgsZW9S1hosKhw3oG29hx2CUHUr7L12VevZAUtmivBrHIgNQuUlSfdV5sAssegON
ULzSBiUEZ+4YrK094nmOm03El0ZvOUyFz1FhqZJgWEAeaymxWJapX8BQ6Km0OC0iypZdGEdiJIft
ENScI87MSMuT+BydhdhBmkgGZVWWfTe4N2hGpZSXWH1TG7hlCVWw+CdgOuYJ4iTyzEqHEi7ZgAqm
YRofuNSq7MpSThVfNgED0JOyyfmrtHo9IUnllidvDc6+a4Qvd9MlasVNsqLVzevqP2Iorb7PccOU
mCRueQjHkaBE3yS13hR9x9NKiVDFgcNFm943RZJzzMUxa8IbTqwJZd4R3O6TLaZ2vfODarY7p6xF
/BkvecFmYz0nGZ9syvmIJpAFF+spY+yRv3JgLqlddGU7nwTztfQqALrbPWrV63lfjO7sXQ5zIjUg
Uc+TX2GBwrOnnSRJnsngpcMp9OUaPPqU1IqN8Vwr/kVUnYvMH+8YGJbOH0zIHQjZIjr/87+xeMlS
OFFfEmSmSpCablUhYXRx8/U3t677v+pB/6sdm/uOEZP+z//4s/0SEdVLcKy71CywXON9/uPLpKpv
tWOGasvgE796WtTLkxdjgMat4paEuDwBWA+NstysPkdEV80Dg+ZCPf//m7BZL3/853+Ic0Tif74J
P1EO9fPPV+Hzf/JfAKHoL2ESsp/GBPwRdzyeg79ehT3/L7+Nh6AlA9QmzE3/fRWO/kIIAyd2wF+Y
ZP7tVTj8C5MQtBtwP7/hBOLfuQpTJfpntQSvu0iY9PpADsiF/NlfumjIpsuISwe0ePXKkEh+jdRq
sV/bEMsIA+Vi3ughTAvqjvLhkcyonSkd8gA8p97CMDl3ztXbwZjnxzwJDcAgjJp3ihGlobW0jT4B
9Ofs+bF1bpkkTuvRrc9+hbHXgzhgYybhBB5XMac1aEOAnxlml5ieRuEfgp5h4qFF8nvJEtIEDPg7
Q59gM0if2tYieYwjXT6JvsTRNKlzx8o4QIbheIAfBZoG1G/bnrs2iiiOSrDOXWA4OvvMdqqlmfW2
8mV1N2baOWdRfA21PmJVIcFfeLdd78TRVoyRAgbmUlYh8jC7noOzuM/HJz68cmJRzoDCcNzEd+Be
DtASCEeCe0mYgFIrhJiXp6fASHXCP92cqsXDMknRVw5YQFDafEHYgED4YvGc7pdx8gVWsfOFBjsj
tWN4aypDm0Nr3ssswwcbigg2GG1a8bQdbLm8CxsMj37LR3kxjC4x0XWtcO+MftDs6NNQ700WBt9i
Lwtf42yZv1dDOtzJqJi4JQKlbTah8nMSijSBtZuBzdTvUyY3BDQFzDa8RsczMd70KWYa0yWvaaYB
sZCrdhjttl6xTx33YugdRIb3ZrlXQX0te7osVjKcaXDkp6A6mmKl4lLT7rCDxLYWYs9K9UF2/sH1
Th3+nimxb7BxAI921tzakuUyo7csxGwhmpjjQ/NpHfGSyAJ2DmyjHg0F786GKpUbLzSHqLF3yzg+
u9Sg5I73WuufZT/fD2eqRPEzIExUZu57McLeBB1Ize/dSKN47bDLFPLSmxyXelz/IHP9PlQ0QrWc
Keb1oALmB4IREgn9Cx900NCsDP663Rxf0Rk2IBssRLXFvlE4LBKZHyhXPNmE7hmBpurBnN6VMsXz
khnxnKKRPkW17b5KV1/6C89cMi/LmSnvYMzyvWc5xfCF6H6bZjd+qsIChhdVtygoThIG+LXo9owC
KnSCYfwlKnUTJeU9Saz+uv3tWJj1/KzXBPNwtR/leJVnk7qNJ4JFGSbYacAFcFICwMOsHlFrsfXY
Lfbat9T7cNfbFdBSBVsu6Dez+xZRFgdAC+0h2DWKD5JQr5D3NHoArnEv/CTl+CjMUwQpxhkbJkM9
hebUxtnvUTA9SGue/JjexjLa9Nxah97f0v8GtOC2jsJ9kkK3jLM7jccjRlDC47uvzLCnJeOayQ6u
qXOyprzOzpwc+saGMjwlutym5+pJtz2GPlU5AT8Ld45jZ7ByOS95/SVGee3Thpit74JoGKjQLxqR
AAZcF7Leo+TRbH9Eu/nKI45JGZQuGqboctbTtzwgcY+0E+dPdIM+D0vbgalPPx2wWjxq11Oz8o2g
QQF3cbN16HlMgxH/wvAcD/W0ceeFoXnjb+Kkf2hAEMgILsEQzSxU7XtkzGmiWYOTZwppp9xT3Ccu
DTjVCT5A4IB8Wgqivjq84xoMDW3+GVJu1bGwCvFQKKaWTFyGTZdV90WQ7ORcn+opv7GuLw8yrGoQ
oVWzRy+p4GSPyyPQpe08TN9iRAkOudPNWka3vq3eEEYPHXY4Bt/OAQTQZWiTp8bibODoJFJ8tfbO
LYqrlMx4VzuQYHl6J13f4tv4TLFba3JkBDoKulH9ocY7y5qe7geIGNWkor2VfF31O3f07+TWILA0
5VM7D4dgxcje+A99XNzh4wnBpmdVcuin+nnpKKJuFemxihBcv+kBuoF7fxTOfBkkZufpe6AneEWy
x/l8Rh2qq9Z8TBOtV6ke1VMd25uMRR9j7+vqq0cxX6Wz2k8KOaHnbAS1FXoGNP/DMlf0hvbzcp3Z
U8zoVjkNQeyyuLPlcMKSe8IWiYGWb+NMy9NAiSWA2sg5hTTNpMjA1E766jTnVIxWHT5wjZEqmLJ4
G5PNdzG57rrYtTC+5jRFF5oUjoOhx/LQQ3du6wZZtPThX8pfegkJ8VXHYo7lddum6qMJo2qLbekY
9wjEE5waS0BhU00TehimkxzOCAE7nAM7+vm4l8+HpVQH5rInUweHEOs3+6o1d+hcJy2/VO3SHwR4
oe32ZmoorWWtL5edInRY5ALP8vg5FOHJXaN7bgmYWqAEzAtj1JqV99OKy9S2d/GCGAT/Rd+7kHZm
9zpISHP6euv1+THtGmakkROA0rKGjDPJ4Y7rsL6rJLeGGuGRMfZH0esTE693S71CYMf3pvCuRzpH
L3zQRiu+ltUU+4H5NFdrtY8bDu8QibLoeQ5q8ZbMHgzY+OQAoSuq/g6tisWWAfHLqMJviYU8O0Rf
Q+wgL5hPq8b9rJ3uUwVYjOLXyZ05sATE6rnzapkkKDncPGrkdYz479yA5q0u3PvVZtF2tfcpE2zu
ftot+ZJ1dHLkxPz1LombI4NxVsHio4jUh8CywvD5zibiRpjlOLCY06iIwyiCjQe4IUsdBPc5PWYg
OZwpxY5TvCsn5vOqTtk8eA8EQWHtvrqu0biAGQXT7laqC3cIyx28kVCl5ESDs7Qe8k2FfDjZ+rj6
7xqR5lrZ5TKaw5slVr9CtrXKg+G/DOD+kA7CdcaQy15acclI7jz1FkAgYX98JRp8lXVUIiRr+mDk
fZLFb0tZXQ500jWyxlD5mXgFoI5uuR7cfodjfONk+WHwi6syzZ7LERS2WADI2nI/BlyPOfiBLWjn
nSrdN7obvhSKflFSbaL0LY4xjGx8kzpzWa1YpiztpH46/siiM0w4LG6wFlxh974H1RcNiNAMTlbv
OYxgPtKNsl76JiAtocNT5stLP2Y/4P5s1ZHjVo5b8Y7xzhYN8jB6k3ufKfZ5GA2Ft7Plj05CBCJX
ss0wBNC4wZq7fDQRWFtsJcH6VJcZTWLhZqi++2XCq7TferJieHMfkwjW4vrdN2A1ASZFdnooAA2U
eFra6hvNaJzXAFEtBWOSdjPlpxpBqIjajZtQU+X9GKPsiDX9spo86mU50DYZ70nJTgf8ROAoAnAc
FlhqAWx6zCNKZ7lPRwoBUUd93FImidiXu9eI2r6y+Gb7t7zUK9pw0dwVkG9i9PQ5Ikq7oi9UHcUa
SGJcgW+BlsUwjagO5iOLrpI842ze6OxYCJjEwt2uE7/oeg0s9F0N4RMONvmGSQY5vTxyKkGaJ6Yr
QP1GFFbjqM24EAR6JfdPw272YxIBeYazLRQzH9f88+a6+OsePWCzwBX6XZURRTyeVM+urn1hPLiz
fhbsE0Uxsq8eyMNQnlOcQRV4czDNZFgO/Rs82a8TDOggI2ByN7nXTW/o4mi3aY2fpgz2df+ZLAtY
i1MMg5OmlTTZSg232sG3S66w/Snxq9Hrp3tITqa71rTKveMWPWhMgfWK0hvkIDPBdShH7EwQPNUp
hy2TXUZGH7x6Hn8GYcK6Y/Cg4LftQi7Qi4XFQP01QCtuGBX3mYt2Ajav63cfW7fvtPdFCTtnEOa1
YMxwSTnTBlvGVvEj4Fd0CRt4mGdi4z+dO7Cp/W2r4TjHIEIWZ5MP/HxdGX7gjQ6dlLrTTbuQkJjj
HxqpdnXc5xBBP6WwiLh4btjFsU+J2KA5Itdh19afBWruIvwfZpzmhxYd3h/OjMmAyR/cmvhnkKzf
B3Xlr5zJwYPBvSyT/Gb1wmOxjuFDS4uLa6+ZrPxsSNVouisXBUVGchRqU64QuFYJ13d0YtmjwJgU
u8NuUOXufN4RhEt0ZPdjLvbzAMJk4YMKm8t8+Zzr5UjE/qYEEBb3oJDr8DCpn1iPd2EBqEN+IYDd
Gf9/s3cmzZEjW3b+KzKt5WWOGTBraRFzcB5yILmBMZMk5hkOwPHr9YH1nirJrCa7pK36Lbq7XmUG
AgG4X7/3nO+MO2Lk12lur1MFZLQqTyMv37l0TtMYoOpwg4i5KG641mBFmbwuYueby6bDWfXahGdi
KmNdmeV5ilkb5fbBjrLdPLxYYKoHwOFt554PkTzzWSwv7ELt6dhs1NjiZa7WaZGCh7Tg44DC23SG
uNZu/Ggo8sTorG+c1shMYrmIlWvBbOkAZuwckkFAz6/2nDPcTg+THopDlHqHqanDY+ZG/caaxWXg
KUofmoxGepd7N6h3EU3KtZHhCBPEs0gnbx+Zwa0az78qI7qM2YmRtldhKL3tQHSSXOUIT07KvN34
UXlu1S2gfAWBy9WcxFvSSlFN0QEHjI7gCiJIJi9Cyp8SIRpxCBZRx0x2ziPk6oxUtw39YjCzHDQT
08MYo8aH2Gc9JzHrMFMqFhyLI/nIHJFlwMoZ+ZmYGISi/LFKhOXduuD8oVsj2IwG+WNxMpzkJqdA
TjdnZss72Cd4BhzVHZAIIS118ttCp2GzdQUvMBmw9toGJDsXbb4zln1DBvrJW6IrqzpsT+iz96c4
oax1Tijlswj8dpsY4owR+8+mC/cMWBx+/mkfjHBOsH5odGLRaWpBg2GiRZu1zlho/GYidbNZiILl
fqDX6Y7DSk3WqTNLHFHgKTv/XNnt91KTbgGzRvuolxBrA6TFimMG3WMRDXuvMcnBMhoIwHO+BleE
uxIKeJRmV42Vumi6qdYXPxAAI4g6rbvX/lkfwvbxMAiZ1Kl2Kd1jUl/X3R53ortl9LIKqqOr1QuR
pMtvp3azX/OXpHDIeJHalFwZSp7pW4zpAi0iir172AwQshIV9i+haYfmAbxait4wkG24Q5/lF6tF
yOMzxMRqsSLdk3w4NQf8IT1WSBgy2reXqio4S+Wwqvj+pQE1I86r4EKqPiB0rjGmc2X6KjkW1Kx3
YWhM0SFyplDu3co1kMU1TX05FFNNrOicG2chRgDKDN5W2HWGUYvtZGjvKgh8zgXo9rmhZlMEd+PM
yWLf9o4Y1m3lMw9AnIpuNq4lCVBQ9Cpzi5ezSsny882rkg4alwMzUvI1M/X0/zuU/+5Qot76oENZ
Pyblr3AB0+Df/7M9af+B1YqIG8Q1Fnq3AB75vyEykGLoKwf0Bh0alAb/2l/9SdJv0O7Qbg+8xf1r
81/9S6pjen/AKZBLz5L2gOXQ1fwHgPN3RmmHlhyTa3ZMGdi+52EzfNveHnG9RlCwQcvlQ0FgQySI
Z/IgPUN1qgvwc1EGMzCgYiR+d+DxJ75ymNUmynTI+6rCHGf+VPBPzNAJ2q3NmgqTkEkEq4sTe8TA
6DasN5X0Cjz1Bee6m1/u9d926N23okK+BDQYbG4ICtEb4TJ/9yVqEpBxOA0vCuHhcM2HcsLtghGN
+cSYkFWkmDFYuIh7t4ZgRo7AdN7jobWfQyLMo/uwpJe3Z2bEmb3yZ519j7xmgbGaJfpQ5n4ZvgOM
148qsAMqswa9PfuVrty1U3sMt4bcUS6tgdlsb+vFR5jauVVdCS8ywGUX+Pa2KP6dDrzA4tOdZogG
7OyNBK49Fxw0g1x4zjYFmb1JCtbYdWLUoELMOCBZ0CQueQOivSXRAcEJuX9pqOwNImYaMq5uynVU
JGG7732nRHXCPLtfoQFuLhB3NPe+mbnGaT/pgN5biwYbyW5ANlmf06oZwrSOV4p4LbVNOg8Sb10J
aeJKic9QcdjmNi9HfTPKmqLOmmp9L8xKRpupG5S4nZuoynapMwTuiZ7GUW9R0SRfEgSy2wgbxbiP
y0hbTANb7iOi6DLGXTc10wN/mgwR9r5h/BIHHP+vg2aq1Q5AAbmBMq7kTVo0hnM+4ATQO6vvRoJK
54BjMntVc99Lw+TYNHQYC3AbtU/Ez4bebVyWdEyl49Sg9BVso3U6TiOniSTPd7GvOeXWE0m7V8oy
mmznNwKEntMYEadvijycFL1BaTsOPXExpeddRNJqrBtvboYEa2TCt+hTs76vFAbfYzaG5jVJ0Wg8
qijuT+pF3b61B/jyOx1oQI9NNEzNRR+TMboKx47jsh8FTbG1nEHiNSDQvVpZsiAzxGxwVhYy9++w
WpjBZiC0Dsepo+LvJNCjiMntmi6hE45ldxRRN41E2pZFcz8mRfpSEUIXrarSjoynymmnKywzc7pW
QyVo2pil/Wg0Pj8SIVljuAu7vvDXPe4Sve3gwZOpzDsVb2XlRPFXfHjjD/YMZWIxkJTBXT5DUkuY
n/ZrJwyVecnQm78smgz+MjupOo2JX5eLDxLmP0znhi/G3R2wzZ5WU8MC0tijb+wARk3sQo00Ng0x
nuI2t3vfPvoEPBubnsQ9rNYFboSd0gaUbKOdpqvJlMT9odJfXsW+R9eAsTod+Ctqp+ymh6nCTHBA
OjyzbVcxgDUw7sg3iifiCHLUTj1mG6pKkaHwT9FPsfl/m2LcCDYTi4kPniFA3ftd1puXeQYNcPfn
4zqbTejcKSwpmN1FxtLw50PXjij2dn49YK41u7ksz5AfWbwdbp5xNu78R8+OMKnaiSBMGymEc2e2
fgXbG3EXwE/tkcbrpN0192TJlIi1fS/6MDtzMGdcusZI7Zqnsf1jEiMlIyC+pzTL5cG0zPSUKXq7
HTpyAhXDjLVb1kC6I98EolmUL7TKUYeUzLR3riiyC49JLwmHRHHGuxR3rUaf0qPEm6VDwlkayu/I
yxRLf2bCgU71/VT73gXttfJrMGDTYjuIqocxl8FprhMc5VqU6BNVpsjNRVqCgK3Kv4FECI6NM1bn
9FOx+BdRnV5ZY18j4Eh96xBRzXpwnT3yuSfn1o8n9BZVnCTMo+TQ99e+ORLXFPA3uGSL0+bj/nSA
kVW5EDxcqpslhiCINl1oEgqGHCpZ1AJExdaGp2+yiijKDSIU58o1iurM8Gt+A0uoL2qiBd5xhD3R
3pSufRgPGKd7nGKR0yY3uo4zMqdLX1/OpWpoGYHvZBjM6TAHY+r16YU2cdOlY/vdNyrAmLMTcj6C
nF6K41BU4XdS52/VDO6wbxThbhqQ4+ArdT9hW8fKwuAjC8ZsXefEgtDQZYKGco5MsCQtT2abFxrZ
ZT9SVpK3WNUBKGeDIg+UpDE045ZU4nw5x8QvuAmLW1ZsWqmoxlxaFnXX7CWyIf4ByZqXY9AE2Zbj
cbsDg0ArM7dx4JPA6juQo5siPUMkE8ULoFj9RCVAJ3P2EgrOAFPpYzVjgjOK0nxQRVvRzxBe8yNJ
hCvJwpD6thkbFxdd1MDERquSbejp95zCUexuEdW4F3OeZ0fZFf6elUSdFWNG6hmesRPT9huA6N78
gFOnX0fKVMWuoV5HZyLT6gdbIw25jOTiQ1ql/QGsRLtZXBXMwzDKmifw7BwOAUVKMNeg+MVWU58N
T6Ka7GdSHl9CObfn6GJIKqOa+qohudz7MvMehD+NyQYr+o++HDkGpjoJ160MqegjjxzPhOeCj8oC
7zRNmW6SsDU0N7aNCA7DCDKVNhjrZ03r8MVPu+aKFb7hKMu7d4Fro/9pGL13q2L4QO1o0JqsQkD5
CpI8+W25mWPZNP3r2tTeY9HS5k6Fm9ywYHLcT6L5e2aMzmlPhjerDXHOfp6B4wA7911Rce3Mruuv
Hc8O0E71ZIFJXW0KlyTo+z5MStYPL6D1R0LD/GUuaivlaOYv5RjqjOGQWQDJ7iuKSqRQnOdBZmdG
CZUlaX16nzggzzGAEyyVzbzs5kxGGz1D2osCxQVZWaD5X/wehOAqHevum9+67P0sBz69Yay87Cch
YpE4weoHh2XgNNbbbMbpyEOECLG0oG0nKaROdoPse+b2A9blbB5Obbp63qaWQb7v+g7GbOMNTgmc
terltUbBfej7wnku0qg6mWMW95VjWZNLUAoTvX1seEa8nk2doP+mGEM3PPEb+F+xKtKa8xF5cPbO
vYplLkod/w79jb9QBJzU4QA/ufaBE14EFhp9S7elCMqgpfNyoeQta8jpYSmeOR8zGRtxRYYbtIbB
gMPcbDZDQBr8CDxk5mw1JAHbXc3abYiFfyuVCQ+06QJ1BtJEJZssbAFGMXt3xc1InkK3qQZoJlv6
6OD4C9fIjYcqsY0HZXl6ulKBlusCERACYBiAgj1AAhcox4GImxb+gbpyqZSSMyOETsj7r83+JHJU
MPFLMBE4C9Kgu0u0XV+zI/vDCYKCZaxM1UFGX56wc+m2rp+U7p18LyusOfts4nC48yaL7SMPkOVb
6VhE+3QA8s00nbitYfZp5o2j46JHshAUwEtNXeMadGFOxzkYhisHYRL2+RhMu7KygH6iCvwtrfqm
26hy5JC5nDtYTBL3VIcol5ktTOnBCqP0xlQT+6pd284LxdGFC2aC9hu2Zu/EsLoJL7A70wMOUCdM
PJKJKFCUTunpmFXWKdSC2t5Lxq8ZzYwus0+rYuL5F1Aq8GczIcEqSp1xD2sDEog9j81Fxh4KFXeq
rm3YlATbK0m70aolRcdEjky/CQWl2KpcAIV4lDUve87Rbct5hmIdL0/82JZRT097ZltmzpKdt4Zy
IUh6dN8FYoPQodraTqkrLoBI1g+BEXH8J8mYPx82CpU07JgRNn8/pBmDuBIBQFehjkRulsDIjDtU
TocSjs6wGgfsl8RRjiVYfTk3zd70ItNaqdkRZ4Qq+w0WCUcYJxx8esa/WBOIR2K4Ccas9O/GAmFU
4ti6xWCb+N8aS8aMJDrWnnXvBjWhALF1YtbMtdcYBXl9W7fkMmOrMr/5KPvOgnLi/murB8vg4dw/
c4flfBdJZX/FdVDd23k97LM+SB9sBI68DHk1PZm90Vz7TZURcNjEoX1UwrWOYA+68SgZKpNPrJR8
CBGA03N+PQTEuTGZJIxk39IIYDRK+LmZd8OMAf7Qg4XAi8jwS3BUCUEkj0b4YjljQmK5nI7s/z4m
ZL8/C7pyaXMI/Ls0X6zZ2sDagElP9det45nB2/fYaOdvytDK3oIPmW89ppfkegaFdZo7WfIEXRQV
YTNNPjR/njCGibYB5IDFwjFaVGwwMejem1F7S/k9rASvPx34MTngkeZAGFcR2ruC5yIw/QpZsWi3
tefFx7iOnxy3XxI6kunISzfS/PcjZI6tLPiRe+Ee4iQkVRKJ5rWNjfu5tQv7RQ0OvocgaWF7xsFt
pElqwFRjbUxPFAu3YYalINvSY7STjs/hOAm0rhxZ7noVlfW6iucYlGoykgbftNq7N9rKImOyk2RW
LOcvxn5Y+N3Kb/QlBlKoOKA9d37mYWINcuaV+TSIDN0ygXiMJcoThojTns2S5hdnSp9UlH4dWrD6
Vq6criSVxz4N2u8JTIivhjDdU7O1WSxwyB1mJtVUb5pYm8a8c2pIKyu4rPGpUXXgOyhO2r2rzfLK
FAucn6c9i/aTPakjph5UhtoYvk654e29iAK+kdauKpzhsutNBL5hR2j1nHtP1WTASc3CWPKKoqE9
9csE69Aw844ACMrIkE9M/ySpJvPI7vMMUyJ6ckUzHHRsWFufRZV5SCXcM5l6cFHRcyVocoitgD+d
9/ENq2R+XvgIdcc6CVgiap5O9voAmZFlMeIbUQHcVUlAREEXpUylDUpbsA/rgoPfukmH9qpIknIb
W+NwPs75M0pmMiHQSBxb18pJoxXmYQgJrGVDs7eNIYpnPyUyOPG65pJRDbMABNyts0vbYnDAQ5T9
hV113TUUoYw5gCFOWsb0+RY2F5Wl8mJieOnPO/hqGnBteTDjSBaobFTY5ZDY/Co9gZg0XJtd+ThH
9XRCedEfMu0S5as8Sfvety8RkeXfhgIXCnj4lrwWkG7e9zGd9D52QprMhoncp/XBJjL6heJm8nwe
w7pNrMNUjsEPu0yqm7KTPT++BUW9buOc9PgxD8VqTBoZbMnNG15ytAcXnkFVwzoZMKhr6yTbj8LV
Pzxm1cyeaqwSjusMV50neIlic2a5F3PaPskpRh8s8Z5RzPbW97ZfWrmtMsp95nnTjzArwW+kVB28
vZouOGBcDig8xjM1eWtHcjVOibq1/UIcKcYhlMSSrD+LliuhIhybtrVVIj7ulD2A0Tfv7aYxTsu0
YrpQGgyUmzElU12IBzlJb28ORBobaYoVMxTE8XL+IAlB1FtqFPbWNu1B1cM/OjYaV83KgItyAPFg
fJ16MMtr1gUn27o91zy5hvG99kuC6TBVo48fguwqmqrmwYlKQiGSrKu+6ClkGBP1l/nkeu1xbJkL
7LzMVumXthzA5XuBArGi3HRE4TKI8BL+BKPMdgi+lTJvt74rx73uIvIHpmgkqodygCkASuAb6sF5
Z4wWybHEELU/MqdsCdyJWjpmzfATLVHWbvCfYGQT+X4oUEtQeQp/5QejfTINTQ3ifRAXbIDND2WI
7AqhX7Nuw6HiCDaPjPg5+ld7QbfwOOb5eKw4JF0Xw7DzvNyfCU3V+Y856WsYK2SVQfkoTkHTaXAv
YXwwmDsdJzXHB2hGbH8U62qJaPSf21FqMnfJoHQ2vcc4DmOQaNGpSHe+9uZB3TUY/Q+Vggt1hUtL
76q4f2A7Lm4h9WB3yIr8qtDxUfFt90ooXnTfzZhkjsy7Tua0n+VJ5PnduEWMIx7m1mnu/KK/qFOz
YMJpuExvveQuiUp507YpApGZ1ApM8cl9ABzpICLGbqknbsHuE81Mq0wfqJlhyfSWoNrmnFwh+nBJ
xFVzduQ4We4RV7oPAo0HxHorPgeDQSwIhiekEeEwAc1yyiO9Hib9namPKrbFTZeyE1HzOLwK1o3h
KXVC0y9aLwL1XSuEfR7aeKkw3Yt4a84909Cgs8DdzLj8KAEclVzINjDuQ0VlN3ZVC/w1E9VpUA0k
ywx1+eDFFjVcrl+MYhp3jZkn38zcUhRWIX5vsMonE5lP51k0uxeml3+dBdU/CMcnr/KZwnYdbxBE
qvIyD8YVMpnuW2+XccK4qey/dbYjiNX2+3u/lCEcSCurzKuUOmJ6KAmLpAnrKUk8SqhSteE85NLu
GpMIckxd2HxHWn04gZK5oJnq5ew8m1g23RevQHqwsrCdYlxZOkGhnchmH1sDjcvGAotHSkQlwYfn
Qn7Vja02zRCj34niwT4VWMrpECexewWpuvjCjktmhlsm1FKQriKHmAJMp2QfN0OBnqdt6tO+r8KY
dGqKqhWMG2aJiH0ngJnMX9NN07csM5PtcejiN/VpPgG7HFYfN83/rmPuLC5I1yZ1lSHA27Y/Gt1w
NK3gGSygPvELJZ0DEFBAN7qKoMJXivgHiA/6wstEfffxZy8m+7/AC0u33oWza7kADlzp+Yss+1fh
vu8OXYOM59GvuvI8CSy1j7QBeoqmK4DxRh0qK1c3IszsgoG1kLuPP/4VMfDX53smbQDbdUwHFj8O
ZdTfbz9/jidHlymcvjlOumrnRobNqofKiA7faw+y7UPPPgahHd8logLDS2oqv8ZkROZPJ3aI185r
J7E3Jt0EIqNyDte7whrVQ5nyq1EuYSoTA/6wLcxgVGMqy9E7UJ0hi3VmQUZzYYYkh9ucrPeffLm3
N9czGQlZOLkXQwQ+btdCJ//rzXUwocjQ7Z/YSptzjgYIukyVc/WUtME5ZY+Cs2941gl+5PixlpD+
SajHnLSVvk+yzhiUCIoq6QaXmqP8ZtAp4u8JfBNNUMO5DZROT+HKzKgVQ4dsTtqNuM6kHI3zZEKz
Rw+DPo+PFwJZYFmqmsOn022LoEYPG7J7rz/+xq8pB7/+nHzjBYxtekT2MI/9Da4uKg+XZf4EdYtG
sEWbjk2v6pbDHmO0cu1zVhp2WTJV5zl68WTvVDQK2ETYh5HFxNP24wt6N41afgIiOx0DW4pnLOkM
757vgugFnnpYWv1I4XSsVC1u0zQokQcrI2w2k+XqrwOeS0YPWNuT7ehoPzwLgjJBV6b6Dhwqk5V0
hZ48eAG/m/bbFBDxhWdlZHyqOite2sSht+5gCj1XQ9nkt3L0JwqCpSMPSry+N+vOQdhCg4mwMslx
8/WfisGp6S7JQXhrHSER2kTCJ8mwgxUZripckis5dNQbTldlqGrrgtWNgJUOuTJzF4Bxs5UkQPym
hSKDp4gjArtIzF852posG4Zud0GJZHGVv7bMzcK2ogNO0+Zgubax85lTUfmQdxBi2acEoy8fVtOW
LISm2pReEdjHUqfLbEiY2RkkI+NrF2haGE7FZr3KAIADyyuC81zWLimeppEHW6uHdEkbO3dp73J3
BXYHRX/04x/291kpkR1orrGSLBUvIvC371bsObGY3EWpKQ2ifwpZEuYXB0mif0IucoYvtW8vIG+5
BBZNQsofaQoDdocRnqPg2MKfXtMsaNKNdjBfHcEQ6PwU6lNo7p3YLMTGzrpmuqpmePSwNVNLnH3y
FRZT1F8vC2svBxYbVDksZ4f/tQDtf10eRAwGQhuYDUCcZu4+bskZIvaohFOCzVoh2soMg0TpKGMY
HIOE5sSfG8uMV5CLZncLLnRucaWT37y0A0SDnfITIs3i2Hl/kbCsSRcJiAg1uM63F2lZVGle2OQr
FxjrsA8t4VanQNG4Lir+a3Ihkucg6xnyIs3gJr+OnwPoru3WxBnvEqkcJfSJoZTgENTOHHyyey7j
/DdX6Bsw8DnFOz75AOTDLN/g5+NNwowLC9n/YCIGD7uBAN6rPBhu/tytO7MDKYlmt3YvKDhYhtyE
QR9JTa12j9HUsWYGZTxNuEh0j8+kmzLOHXlT8rh0k8WTEjYIPU6JobYIJe7H3vX/zIL4TxHw1ls3
kuNywQsAh+2XDRD/wTsyB07YOQ9i5GsmLDCWy0zn/kMeNfWwFZqK4LFo+L03o4jt7DzC8gkas0KF
dBFpl9Rth8ht55DnNXBpJMJJTlAZzZzN6HQ40J1F1VanyxiZFmIM9rbX5jfHAa0KZyp3YXCB9LR3
DQduSMcFPQoO4Y2/F35VQNXiFXih1ZLewNRhSJM0DFvRPPriscbpO16PXex+CSYL9oHV93X1ydth
Livzr28HXACPF4BYH0oEnFrvXvCZ9bPwmAZDioun+EIkPj0R1QM4Rxg/VWgvcYlb5x0FQkQyWGLq
0zlwI+y+sJz1qU2355KxYZfsgxJtB95mULsHqq8sPZWuxo6J8d8R0D1ts9s0mWLm6xcRf9ScUElx
tCpZQTd+q1L/sXYLYgNp16Z3TAal/vLxUvC+UJBYGVlG8KXhbGRZevcIx6OhtZ2FZHP5KME5ekdr
9sj8WMiiPnGxQ6wjCdcbr29vbrUIkEK+XsA/Qvv8v4RSLR/0k+5om3CY6/7Xf/zrgzeP/eOb/2db
9kmvr9Vzq2+eO5X3/5bLLP/mf/W//G/Pr3/LF10//8///rOChrv8bQT+vNX9mB8yfW6Hx/zHY/v0
Riq0/JE/pUKW9YdjGLYJ19+SS2FM7fYvJ6P8wyZDht6e5A32Qar+H6WQL/8AacKORDn96mXkd/6X
UshDe2RhYUQutIiM+IP/RCn09nlxCcaweblR2ICPg/1lvVs4oEhx+uyksdVeN14abN7zyhOAxVbV
VAT+mYFY0N/R8xLEFSQy78/EUBje94+f2ncr75+XAZ7Is30bs6fvvatvS6Tf1ANounkuOK6E02QH
xwqjFCOqZAwfGFDRoki9Or9TjWvikGgDZA6pS5zjQdVNSK4yjv9jGHHr1nYcdSduRim4Ig6LoLrU
s8vo6pNrXl6lv5YVLNomCi/DMHjhFuaY9W5ZSdM5AMtT0V6MySGWVqn3SQiLtHJlfTqAcmHXDeOb
DireVqjU5R1Ex582BMhFAyyiFpEnLL84ZHz3yaUtORLvL41rkxa0SmlwU99uZBhRudmCzqczGsWp
p91pFego3U6cf3ddP1+TKkn/nq1tMwvDILaUmWluKDbnj6/k7YH0z3tE0w4uKdxSh9PL2wvJmFyj
Bn319ZNOgqA+LJ81Dawrh8QQ9kU/yZmSzJzRwfN9coRY7v9vN8HjKMhZVGLWfVcUtWFCwRV6/D6u
NUumQVMEh1KlcpeBeEwJI8T9BdUdkcLHX/rd2eX1W7sO35Z9h/eKwKC33xpnVUjhTnMXoQUIa4Fe
ARui6R86P/UADzJNOMrSH1ctoa03I7KYlWZwdu1lYVB9chfeOd2Xi3E89HMSmyMHI/N9T8Cd/dYh
W8zcmrXoQV57AvpyalgcCiq2IUCePTOWkzY14anP7pQ/1uh2rLVbN9FncMbffxKX4gRJJKoWLsx9
95rTeyznMCOd2G9sWqUMXpod4/DwnB5+BBnDzcP7hMqMEPQ6v0jskBOVSJovMBR2OZMsjK1Eot+3
9iTOppQwbJTl8aGZ+/CTBen35/Z1XcR+Tj/BDex3v2BP4EOUyDGgeopJfqDri9vFpZvTt9G5Cajq
wlb4ILSuo8M/fXgwliMAdblPHEYM991jWzUzMBeKjZ0/S7kDQ6CJOGDqxRBK1PI+KTrzu6Hy+SUL
4ukwVX58yjwl2WU+OqOPr+VVYfnmFeIKlrMRz5DPIfz1Qf+lIFZplMpJR8vMP8HbmzWTy6tKbE18
1qPCuimBnOkTkxX6cta2j+9taDjnMk7ygw0N7vm6yzFAnZaNMIbvRJKTuRMR6toBIarXc6XoqllS
G2fCscBdVWYx9XtGfhwGbS8ncTvTE2b6j7/V728Ejjn2GN5O+ikoTN8tSmlOE4vIOzIAnL4/DGpU
B6Oko0JSRbIZmsracSLXpBuY6c9pGMTBx6//2Rr9tijlteQiPAgU/Iedif/j7RrBkkyCQzWRROjW
07zq+qbiBCxT4zzova/l0mn/+Gv/zY/J5gpF0kRXi0nMf/eJlmqn2tCB2k0EoN5LWir4hnP7iynz
0t80HPjXdVdPZ81c1WcBc/0TzljIJs3eu+bs/9SZE6OiGbOZ1qBo68plbkkIfGxoJKdx0RUHB+cQ
oxunqMgNRP2G3VF4Pz/+Hu/O68ud43u4VEbsvSiD35e4uOdtDHHhsOs7Qt42rS37rVup7s4WUXNa
GYNzgNcc42+K6kM9R5gZ4YPeQsi91nZb74I4ImUiNN0bm20PT41D5iMzh8swY4xas4J+sh+Yy519
+xrRcGXNW9Y+lx7lsl3/+hoBUBe6b0eUqW3yAio4xYU5Knz4ub4mU9M8cFAIjsoxixtPjD9pteAN
AQyz6aLGTbDkaXHmw0X/Uvluf2lWdN97IAICMtOsv8+IplBDlNMlKuKvXiSy49CG58JKaUWjVGF2
JobhYsLo+EkN9PtDvLxGBksE+6zJD/L2i5k9+UhpaQwEPEp91hFXsh1gh19SyeljaNnpJ8/w759H
jhV1HEc5yzXs39qgyrKAoTsTacFTeWf14omiI+HM1Y4/ZJT02Seb5998HglnQQCiyPGX3+/t90N2
VSCUUJBxQDd+9WMnexbz5J2CIVzG7I3zyYL7rkeyPNsLyoD+vYuGxjfluxvKibL0IxnpXd1Wzhoh
EbPLpipuxyRrwNsO5JXH7DuNgnFnjx7UQqVKDK4QNIwr5fXRF2yfct33k/vJvvT+oPB6ZXgTaOFQ
yvFivb0V6D4D0SXhtAtyK9uHOjC+RWEMOSd31cXU+8EWg6jx3OOXXllm2X3Sfv27j/dtxmqSt593
/93iVTUFWK6u0rtZZtNXKWrjgUHEXtgFNve+663NJPon7K71SZwK75Mv/4pLfvsG8wxAXYUqzZGL
6uXtt/f9vrTg1Yy7rqJmWSEocL60dk1kAYkfipD27kswoNjoI++Y4D0+tpLkKks7SNUQy6KKUTUD
cTfN+z0sjejrx2vib3fH4QRpEHLJiZ+DJkfCNwuMSxTpWMjG2rmUAocW/eZlFVWYa82muRsdixyW
ormhg2ntyryTtx9/+u/1Lkwd/sOeKuVr1Nzbj0860GUWY8VdiiNL3Ajim76OzGnGi7TjrYLlih9q
HU0uztSO4WhK36VqD4YBnobosK7/x6U/F+SR72yw01l8q3flWxTOSmJSs1knRpAEQy+KVSir/nxi
XAjRpT9TorSPH9+Gv/kRsJovkycg3wu86O1dACIYQlg07F0WdRj602AwXnoHS4ouXG9vD2Px06OB
hPop5Z+R4Ft/VtgsT+Gbp9Thu1pAxgPg8jS73j0GUzy6ZjwQ2tSHFoMKBBO0prNkTMqjNmVz0lYy
LY6gzFCwZ/wrZ7EYqvHKgsHbbcq0KZeHNyyqT97dpffx23VhSAo4Ey0/i/Pu52DqjoDMVJA9soYZ
75w3g7PG6FmOiO+HOd76mC3gNnJjyk1ZuYW1T4YO0RsGUvc4oWBDpjOYvj4ETBiDXZlpTg8W7Bl0
p3Ps3CbJmCIWSdQc7rvRxMpb0tMfP7u/yy/49v4i06b3ASDd8CFivru/bVXkRo02dQenIQ0PS7cE
EE3a0HKIh5jBclhGtgufs+shJgX+tKmq0pNrxBooPjSM3H7P7Lq7NBCnA1CEVFUTJaGx7P/TR9Fk
dww4ffIkMjd8t1h7ldvnCYb2naD5s8ly7Rx7Jb8zuw/OzUTnB78x9A+nrvaaHL3dxx/+26ZJgUOB
BhrYoevlWst78ku1QzZQHGZJ4u1wnIqbrIyGKzcOJKAFDg/4L5uLjz/vtXx6+7MsE0LJ1uCYsJK9
d48XDYbONWL0ybFXqh+1sEiA4sy7Eaktzxgz2NU2tB2CIjFTkhgWyG02ZdXRzFmIPNEXF9XsZRtM
Mt2pVTj1vtBJI7ZlTjekiGb/LvZqkvV0R30FCfeTEuM1nvXd1bPV4zw1qTMcvsTb2xXj/SKDKJG7
kif8wiJQ7ItRkrBFmnn0rZg48+YIAIt1CI3yLNDoloyIDLR6oi298qwUxZKbReUnNauxPMtvL8ti
y+d/wM4zVrCXX/mXX7GlZVLVM2AT/GI51mj2PQDY2GW/Jq5NYtdkx7I6jprByNo2B7faQhdxz/rZ
8k56B6LAokUkhQYjUnseaDMKd2Mh9Hg6NgEyaKsFjHhWQ+L+v7lwbJdLJC5tD899d+E8CSbJVwKz
t0/Gz6rBnFhuM+UGV6Xnhvdl30BLCckAo31oKd/YAjocH1T3vyk7kyW5jSWLfhHMMAewTSDnyppY
HDewKpHEPAaAAOLr++D15rGoJq0XMpOJkjITQ4SH+73nNmho2aodjDPGjCQ9lzh+d3j9xGlKFkRl
CywtpjvW5G1eRMP82xf/ffVmt7IJaxUsLoH9fj6mulEgh7T0AdUcwVapY42vXgmoo3LSp4bovkOd
BsY3dwCqnNqZfAnaqoA3tTT3xciL/ee3amtLv38AtqMpHldsmA6X8tcHYHRmTh3U/AdfKAI7Egc/
uL3kl9b35C2RPv5tmYlL0Krw0hrjcl9Zur7xN2dhr+n/Bgb8nwOu3wswDzkAbwezQ66Q935HX6sW
3RXTNIZv7bGCQVlGTDTUMxriZGtD2FcnLYfDOPbQkfxh+riQEhQD4Jj3GvZsBEFNPzLlAWMl5+ov
Zfu/rECcgAIUAiHzQxahdyvQRqMTg4m+GeEbkquW9jV5LUnePRogIWBFO3kmPhurMR4921DmITBW
Z/mGnJQCqKproyXfR7TWjXY9veTE8zs/BlBqrpFR6qy+aLtxQO2LfkNseEnWHiqdU2bmnFr+dqn/
5cYzRd6qSZojLADvfgyhaBDB4a8cYCtBPSDbhWOoHxyWIjVAgHhS3/Cs1Wc1py8G1+QRlZV/cvDe
H3Hren9ZH+3fN102MpOAESbHoAHft9l97l42cTI4ZKDqzgXhvPfNyN2ILbIqSRByrP24kizXMOHf
JwCG6ShJ8zGol+aQ9bOJ+0T1NTpWITiZpORIYSccTFTaXhXpvGYki5rNeBEemW+yzopvvd2D8S3G
N/TExdeqFv6nv7xbzm/vFkdYm19jMbMncGO7Bf+9uBblapSDHx5sXrCHzCqdmw9s/hA2Vfk6E5C4
S0uklbaZI6yGzPcjT9UbN6KLtVyz59Es/5bM/i/bED0xpGOscFtn7H2PomgnAliZtwAVwfI2+LK7
y3led7SVdWzP1nokGW36ErIr3bMurPFCEbcDR+7jZxv8B22iLv/zZfqtbULHOgiYbXO6oUP2fgWa
YYUvpiVwbq6e/3kt6pz8Wa+9UdPP+8xojY+uBC715w/9l+eNli/PGnOxjSjvvbs3gLfhNeNR4+FJ
3SONT/uE3EocC1kjA8jq+or+rP2SD0Vx7aTp/1RO+QqvnDAsn0HysQzG4WZUIYwM2yFD15b+vYG8
c1dqC+sNZll5bOvZgthrVGfddMlLO9vFCxvNnTT0IP5yFa3/NA3+eyt3ua3bi8z0O3A4obz/RdUA
Fd6fTSxqPWgsZ9E+tC3GBi9FaK9LbMzdFo3KRCKNWYQBvzmTHZ6XepS4NFaOnDs8sL0mTdlR3acG
4HYa2w3cjT2GcdO+X03HIAQRY/bwbbGqZT8zjjhqdEQymgvcWdAz/BevzNYvCTxXRi9N+aldQB6m
UzZHPZbfJjZ6a+z2U1hRvRdOj7Uv4TUpdyP18UTt5qrHkpht+s+ZIB/Bz9zlm9cEpIrpMrfoapJc
enGkTNV+bmcLinsNtg0elaFj11qMENyIhwmy992qOieuqe5RNGycUZDGT1w6jLBFMZQ/Bub3BbrS
BTM+0rJ0vs5UOcnJhvNHJLc9SskPNKbyTIVQPtHIGX7mtq0IuubHxbVaYRUxHlBB1FsVqMdW9vfk
tRaQaToyb6N2MXA/TSrcWE5ErltRAdGSs4KzGleQJT0sEResv8n0ltOSoTA4t4kZNtE0tWz29Qrj
J0EGPZyk189ndCvjcHAC5GA6SYW7NwG6PgBSN8yL1TJj25e6yvw4S4OeqJK+NpOjQmhhHZ1SVs9c
PJbDodwuVFKmZsTbuAVhtL74XqNiQWz/51fstwY8DyTLue1RVbgcWb13Xa6u9wknY0nf11ZuXQqz
bA6GGHhfrD6/OZrslt26VN3BYhO/uK1Tnjk/Wn85rv/Wa+MD7K3Ztg2+OTa7787rpjtoGGqa1JWi
G89VmaSXpvDMfRXk9+mkmrOT+h8gged0U9PhWi8DaloRGmRz4mpIx9WnD5TLH3++OO9PT//7rahx
UDIzmzDfnZ66ntW/1ymGqbVWP6pyAW8+ieFxntLqC1F97eHPn/db7cIKx0mNDRZEJdiS98Dtrpyz
xh9msQ/CJbwjpqe8EM1bfQ3m2Y5yr+fdSN3mHqdcepaayO2diTuWY5aFW8QvLVQ7c5HpT/461M8e
BK8PHjmGCjOrfzPriTWC6F8B0RHrtGtKy/zb0+R62xHplwWOwhBN5qbQZKtgz/x1Ow3dxeuQw5KS
aU3a37euGIJzX/VkHgbDOLkwQrLskgCRlEezcvSHnucvJZJDmzh7PEvdlhSl/7FUkNhia+ZQG8G5
aL+CrlNkPcBVHLOmxMWN0eU1xXNIxm0DUXFH4l7TxrnZjZ+GBt144qX1MRGKXOFeSgIV8rLNlqes
3mhJxEOgZNSdaL5kvlYsfKPsmiPNO6SZaWdiaSLOZ5T7lsyZaj/DedDnNKia8TGE4T9A3Qq8y3a+
DmPbHCyPmNu0Bd2m5/qt64q8OwCBL/U+4STxhjizqU6LLMDp+qSid6TsDFgT/dzS7qXQiU0ScjCs
d7qkNYbjgPtF0274zgJRjS80YYa3bGh87uQEc/nA1mfVlwYyAuq7mbEeuayOd08QIhi+wMwRZRSz
Vq8u4Z32wV2KomZJ8y11nPxtwITSpUnPjMXQ9PuMbd19hcJHRlCVK7CoaNqgIi0E9u3mKg/Uyery
qrkQ1umuNzxRZKw1SndHZarkZtss7avZ6e1a289JG1IQrdIhjQcSi/sPC1Dw6HkhMuURvEfsLATS
MG8s4A2btXOiL9Z/cJ2xMU5JCxgmcgqv9DAfVPJBGfUW6uGVpNFMoekWMYQw+2uQG+GjJOoR85DV
lhB+Sx0OLMNSvzRYU7H1V171iLCcKA6jnOcb9qhxiHIgJ6S/+408VUvhFTvC6pGNIhL1l73Ey2gf
+FMyGbyMxvBuAvVUfRBDnd9T54vssuAoPAprSJsPOZ7leq8XkmdebIEU9lGItpmPvcvGtF/bzPhe
FpxdzynWl36/aun6e6Dc/UcjHYk8D/umAUtb2wO8bGOscJTMLl0yAGTDleyKtd1Xqwve17XLDIFE
K8Pc3OV+qPpHWG6VFTn5CkOioLt0h7KtNGMBGI/kEbMgRJmD/rjLB7izx64o1HyH9NTiD8tyGujq
kU5yQAEcFIdWd9VzwzY7xw5x57FXz2XziE0EcGsRTEZFnAgZsSBTeXRtNYn01riuDVZUL/kz/rkc
D/sUJMudLR3dfTB056tdxbupzvmA0WpnE/VpHBcMJACcg4ncD3cpN1jCKhKouHNQ86udbqmO2iZD
/Yhfco4VDf36RwnEdcvONTP3UnezzzCFf78/haQNYdDKDUhrdt7D19jiAd095s5yihQNWf3Ao4c3
u0YzDWc6q4ZDavSrOPgQKu4sCcDiRIhPz6LOqYVDngq/ASsidrvGAh5nuRjuuJEw4LhiyxkXDuS2
JMjDD3hBLfHIgjKvYBfBjMHM2UYxiinoS6Xsgd0rkDJO00mU0Wyxb946iwCJnZtSyh4sd0jAVa9k
60Rr6ioXF6/sKnKkKsuLcncNP5Bg4lqXpl69D6PM1XdvmMhW7Vs02RH0K0cebEWs+qnGTkSgO91H
uSOfbPjqktLqRcCISQSaZWc1GGgBWmDWTMGzjGZoYRG2i2naK/zbn0qFeUsJ0/nklkPT48P3CNwg
kSv1rjCRSYqdahV4+3RtYBuUEyigCCMyeCZH1MVb0ppq3GunlZ8IVMFbiniD8ItyMbSO59Rwg2NF
WkS2t6p0xIzGE4MzzoWnQl4qP/SA2IWKcbGJItkXYoHVGpbVPwVpL/V+DCFXInXwtPtkjt14Udhp
0EW52lJM2wbp3zK3yHBolah47ClnnWg9kHDklVjDuO89vzrh1BPEfFUTrzqdbBXG6Txiz/OqYHwy
+2n8qCXZw6SYlWNxC/tC4legX2B/DB3p/uTqes215oAF440i6ZOx4qwlXtbVd0pJ+cNxBkm7Wc9B
tXfEOJpnw9AwC3WeDf4z1gIjiTEIKfu4LLz6x4WKeN4X1ZIC/e1wC8Jab5wzvO7lbBRFNZ3LqW8J
IgpNqJz+WK+3BfDsxEMJVRlHqaXmXYrntgTuM1KkBaYEHt6v7DMevTTMoXOGEJge0ih29RAsRMh5
rReXpdFDTx1NkMN4dAMzdpuABziTqXtxEAU3F4PqNPLCmqyqsdFkUK8YCxT6cNN+KTF75B8SA7rF
eapUOFywVukR00E5UrGN00tHNtWV8XP6tJa8o4TnFdZjmdX+l3kU7XIsTRPG/drK5YNwJMp+WeMX
f4BZoaDbakEEbCldltgMuh64/H4EJlP1YKVjXI8Ztd8G14l0b6LMKKwxuYA+rxV7dG5/zqaJbDGH
iBXnynMg8T141fisZpHoyBdCBTtUeNXAor8AcrUWpwMbYo1Le1isLvyRFQHXJbB7WpR2YHYSLyDZ
N1GRWfxfQKB252X2lqueZzXFwbZ67QadsguOVAQAlFeyB7Cl5zTfwone96qQ1MWl6skULsCGQK7m
H+GCnV1IIOFQWJfBbnrEziqrPq2dU0FdoO+9nodAVMBw7VrVCL7x1+VjRa0TVG7jnRNfo/4wNiB1
ODUQEqAMmvcl4kJYvLVDThRIuPG6ipaj2lzA2Yh1pWFCDAAxrmAvNKNPuFbLHQl9zGZ1BWW6I4iK
BtlCg/mSlAsbYcMkhKogp+HlSO0/Izsa58j3YBS91FWmzPuasVl2ndLJf0O7FnaMvO0x22WkuxE/
16dDjWukH1+z0cVd7E0On8YpX8Nxr0W3n+eQXLyg1RKEk1ZyjBxHV5CTln59Bqyrx32ljeX7tAjz
VVjVU8rbwvfqIQtErC40mCanmo9EwpTTzmxN5ylZNd6yrcuNpI8JlHUzChO2O8px42Y3Bv1yEeK0
5zNCsz6REFfPh8VtAUHleOzjup9JQUvWILiMAmbCqWgqro1p1enHnO7rjv5mOZ2UK7P0RhYIkgOb
rlYdWV0b5mQSoWo505NZzi3BVeOzXprO2Anduz8EQnfrQM1nmE/aGEQb8b77CXa2bHxyQwZRpDVL
nlRKCqqjRmeUw1Imxca51GkLXncML+yrZKchU60b3E2WNZ8avDHzgVXDl/uBAJQ1EiHO+0hAlA9O
UKcDvEST4z71WB2GHd+fkE5P9VPUs5Bjd1Zq41J1bhcnHraas2gS4G34aAwGggFRg9MQ6PGVxqd5
a31pYPlhaIkrMyDl4zGt/Sk54hDKGGtaDkxe6Vn47pwuh55D/RMectBoQACrfKQBIWXmHckE9+u9
wVi0OPMD/eS5nQr7jAAt0bderSp7AMzuDcj6LMM8lqtt/aTp5KjL0lWmAcwKUOdcubW9F+PCgLKW
RK7hJh3FqYGJV/OO5s5ryaljiqSBhiAel0oP98ogTyRqOzftT1hsBqjLvSXamJe9hXYPSqBOp8hZ
a5AzmZ9Vryk2hY9VGBBaDEPWJ4ferXr7MSSpKOG+pDLd+cYivhJDlQaPXdcUwwHHBusQaI9sPuU9
9OwvJqOy9OSpJnsYSSrur6zg9GEAXy/3KqjD8uIot0PdxogQJvGCt/1QAsX1dmGqJ3VXuLyod0Dp
JbVw5+bVOa/h5uxtJg2PWU+qCrCcIYAZTLQnc23CqdRdFhKbdu1zwtCRQ6NvOrZyAvFjy9yICVpl
Tc0dp37mkUfRkiOJRXOFVYVDWN677cFqsUxZNgfNePZWX+xd0ZFQZSUcItiDSYJKlTkndF+c4HXM
NmgXMe8g1BKotxSNdXdOGqtP46qghX4yzdJ77p3ebk+Zi2Bsz4ElIaEGsBGRFb2Zagy8i7Ml5wAS
xFLklypa60K/mXmJS03lWXpBbxqO0dIVXEKjZ8tW9RSMkEOcuQet1BgGoN022GO5yKl3xrT/kbob
g2CpDOXcQ4ZyQBPp+s1ZFKfSRXUBQqmxBfzdGHX/Yxmo385tvkHEPGiAHPT7LRdIkQve7Q0jSWsS
YvCs7MipA+sTCOHtXNlLN5rLhISyuhn1dCn1pov1and42d4GFfU1bsOoUGn3iXll/8Hiic5jT3dF
hYtnUQ5rc7CYIHY4iu3MIC8kuFv4JFDunPE4tkue78cMZaCyrPSnKoe8vPZTX0rGjY5zGSsBNtx0
uy6/GEWo8IRj1SSIJEABgjdqtmOQdw2KtdGYHlOF3eyAk68h9EeW+bHLXbO4svaOT4qjhL8nxdf7
3jfKMtLY1I75IZzd+pqPaXOiz91E1CdWywDSMcVrCI74Pl+ovHd1NSyHtC1U8BKOaP3iQHfMK6TJ
UWFPR1+2P/1llQ0sRAuKZm50wDOmwNUvczp185mJUnJXd/7gR4VtDS6ZO44tD5bVc54d0rwK9n4x
iRkokhbFIU95HojZa7LXiZgJaPTWMITxYvPfOKXNj65FAIwnCWz3ez4ZOUGC9UySEuSND/Ttsueh
b81/eCrKEkoIXOQdfslOnynlx+w+7foGNpk3V9+llcmTu4rKAcdiUB8I4kzW2BVKLk8JtYUZ23Y7
IpLGQt5GntVb9hHLAxC8kgJO3GWYd4M7spb4Ou0qSVDIocCE8SCYiUS+rdJNnUKZ+uDUQIMitoNi
pvJYLS9eaNs9u2i6FpzbcJaJj+sT+HCkSSX1I1VQede4gTHdZQK8TUgdZ98w9omJ6hmmzaOh7NEG
jGXAK7BzWz33Zk7DwHFTuR5bthbxkSkPTGhCAEuMGakRjnsnXXrnoStX77gUE4gQE9hqfuKNCb86
6ED3hM2FbAIULfoc2iXE1ZbcULKRQJ+mHzN8bruN+NpRYtbikgHpXCGrtqkbkSpoJvjubau9uNmQ
C+CGOmR5YpB3CgQuNNrCdIEgd8/uvWx1C9w8R5kUtYWj1cGVYXY118x8VaMIjGii0rmgPDIVaNQW
9jpNh/xua0uRhkLs7rrvA7vyn0Oy/vYQzhRqlc5m1fdEJ8erZ0LGOOrO8YFSOoOxdzNLXROoWDB2
28kCZ9pUW9cXFaUv8L7MSkQ6dYlBRu6XD2yHZQCUraL1DHOsWPvy3K1lWGEaDk3a5GED8bXNk+Rp
wP0bHLasxPOgxDDGRZLM3zJNf+HQM/Bf4XpArH3IWphAL2E/GeG9UwloqbSqBb129NfskoH6OoQN
mxU1FlUDBFkRN9mUcq5Jq5l4xk4kRMkaFMznoWgS+yxWF+q5sWKT2/WWzPrTorcl08AL3FB9cF4+
B+WEq3BHApL5ifieZd2PispnP5Nnqw8dZDu1k12ZvBYFQbeHpeY4xcgB4X1sBEkBbRLK6onRsw1X
QEOvwr1C1+xqeLljPnCRxVsG7TiJ/CQp1gg+w1I8WMsW91Nrbf1TgydCvGeumrylLskzPICQsU5F
lXtHAYysOOtFbWdEOVaXwm1Ka2cxN5HE51rLl1wRkxMt+KXZBqsU5UCY8bBGxLSFkYKRlsUThBTC
04Q7fNZ+lq/bkNEjSlX2LA2tR7DTcUJYmx0GNHJsTd4yjffjhI0zQlcD4sNujZyQkllBWgqyoD+L
gdPwQ1OZ5aelLYtXZy5JZbb7IiMygxTvOcJP6PfnWeZEemZSZV8YTUGWcfyZjw+D9UU3VcpcgUP3
cuGgMzHAgwmxb5YWij+NquySh91sxPmUObiwe8j8O2DHpP9CdSxuOHWSKwAl0d2Z9cC5Pennzr14
7BtfYbyT+YGh030Lafil+7pImu7mOjRFDnaXpysOak740LJKEkBWupPLFXCsq5+6MkSVLoAo2JGk
IQ/mTBTDlQeTKCHL8Gfx1ZFD/cVaMwaSDa+oS5YHOXtRMq6TOltp297KzKiDTwOOR4QefjZcqqbs
oG9SycJhniWtQN9PZ+iCaEQhFc4d1pdFttWPWfgCa5QbFD8517fNsetKndx7y8oItmmV8zY3i4lv
2rOCe+J2afvy1ezgCHmR74OPsUwgMnrGEwpAdzjSOcpJvQkSiralUubN0mawklWeUoc7wnCeoJ8I
i+o4DX+ghcOenaq6ME8brpKsAZLMHrPOA3640DCuOBiqiXpXTwS0Ac+7DrW2aXeJLGM/W8NkPEBK
7GFC8YugP7UbjzTpGarvmHxLIk5yUf9AaKPPQTVZb/QGkbFUSYAFDaoD3EQNpK6A2vEFInZpc2oC
qfmIFdr+WgyLn8U+esYuXiYJNGxKahK30MJamlrLkPKSmdLN486XP2l1K/FEDCtRRF6gjOHZYXPy
9wPykOYwaBEsrJGJU8X0JEL3Yk4aSzGlbgAL0Ajq7OY0RMHGqhpSIzZyTjg77rU6ewn7F4broENf
Pmqqt4XD+ge50s+4BGO/1Jcu680bgOD8gwLrRBkQrESFOe3G2yH/7jgA64VvmgdUmKtHHsKd3c1L
EhN6wSmSU032mHaCJIxOwnPc0cYQNxfqVX9hPO0DKnPMRt134SCGe1OsHpkK0zpzpAE4Pb5ORolF
eg3UcGwzlOJVZxrfap/YMgSXKj1SITYjHZGuu6FNXcNzgiy1oGIwVu8A3488I1mByOLVH2d361mQ
RUNzT3vHHrm1eACxhwtn1C3ZwrVYVv8zPcyOdAoHXBqgmrrvT/ziogN2E9hyn+Czmi99ZXhAKhLH
1JfRtiZyJqrSD89EhBUwIgIzoQWRy8C4y+U8lAdPKQXhjxVNX2co1D+czpuptHGq9lQS9WQfjbW1
iZjEOFzZD12fmWfqSlC3I4z0B0XVZJ1UbQsE7FZIDU4aRSC/9RLlzD0hNqq6LF7bfXHLQryhBraz
KGvGjMCEqrdeEmdIn2Yo7ioyB1NyZBjKYr1i8hybo0wdLxoG9nQiRjrEW2vfbrkgdTOtd6RntJ+1
6bM3qdQp7Fh6bcB02df8QpY1t4xd+mZfYRAGn0WzbBL5hA5UXHMghJpnyXVfUg2/tWWdvZntlH5L
oC6up8BQCRocv86/0+Kbzq6aLHEAELPyaIY9eWVZWEwfsAvhqKfgI6VBcWdo+WY2kCymQVBwk9SU
kdt7w9kuLPG5L039vcyHcThLyKIKrQfkkgPvc+cf05wOeWzNo0MyVlkqcW3DrftJY1hlN5CKc0u6
UJIFx2YezB80Wd3ki+iL1v/G7HZN7jg9ukQKFtZkHcoGMtpzhyaJcL1FLPMP3wZ+GpOzETqxpVyE
qwVPovOoe00weUmC8hxTzEn3UPiiuslyZv7HeLh8bcMMuZG3Zk1cLa44goEnwCnTzuBApfesIxeD
j+mthCO+7Q20EoYuxKBQJKsEOc3Nqe4z4av2oJlJf5sXnBWPOIVgyhliLsWVUnKKffac/QBUjuBC
+mzK2zl9kvgnL5vr750tvSw23K4ZvxOMNSHwUWSl7CA1z+aWNMq5fiXdh2jK1ijDW0bj6ilpSr9j
RobeIwoZg3wG7pavd0SUTeGJoOg8ZotiR1B02ty3mgf2k0ysqdub0EtOYQEw4pJPI+N9J99QnWnl
TnYMscSsfi6eLsoIqkLdHTyv8fW1yMMs0xH9cTdBrDSoU94yLIsVsvfvnKaLNV4t2/jJbsx5qjMm
CeUNtaL5YUsMyO81Jr+ClzjsTnkOzOCuGRwkS0tPwz4SVdmGUV3VZgcSbJQvsgHjT1hrTh81zzoi
2lrYCmFc5ER0EzC2AAZcoAAheAwcInwM2HvzzkpmhSsWtTSBg3XvXIjyg6idg9UxdizYQ+wBKXGO
0GnQnZqoJkVctIy/YS3ydn1RgybHxKsJFvvI/K19QC0yertsGsbyOs2dA/cWPXd+rMgXe8A25ic7
MuJsIyKacpj2/AO5K3AN/xNgZSKeTy/uqbR647PqWbgAe+lSxazRScKxy2ZRo7dMpgKwtPI5zZg5
g7NJnLNRKRj9GEcdP5qkk97nYz0Uh3mVozq6jERIdE2shkg6wL8+L1iwJS/6aSfPybxAOK7clUan
9Et0LmrKJ6S/7ur7Mb1Do2BMhCQ+bpkDT7H2B3pzs7UAexy8POekMdTtE25Hqz7Ac5vF62L58qVn
6ftC+NGU73EQ9jYDo9G5ZTaZ7LBBF/1pzfrAuqAHzkpGCrNDGuzgmMbe6UQmz8HUZXU8gjmzTh4B
5//QZuBaddm4vU4Asuu4svNOHeu6Co4yYzIXQfirwuOIjpnjVJtvcaUyWT7JWrT/JNJTzFMZWgpg
liI5KfTFQ9RwyCNxIRADJEsVuFc4fppJrEG/bAcNXFHICaAcR972CQqv1+Gzk7Pn/+Ak1C9bxkDr
ceKoVHDBgIWEJGkL5m2gV1t60kWKFGaxpmLPVCnY2qK29VB1PPIR6k0WytzPEBlsB6AbrDZo5J2y
iFurwm49ZFUyZ7uFf+Wprq25iiD/ldlZtVV2Zwq46gRghsOPBYwYOVUzWb8XKreKtgV2/EPJSjwd
yBQIilM907+hs8YYNc60Us1DJkx0Si2/0z8KJKxkq1XMAJkh5MMd40P6hM2a2D+LdIsZ3omNa18N
TpITSToiXyAYGARlPjFN3xkO/etoMNbEjOE4O3AtSQ7vd0CtHc5UUAv2/bRwxevFSy5y6cx0L3vf
/JY38xbftqpl/pt0bdPNvNNBII7Y3B8bzgh6xK86iLQ0ObNZU7hvE3pKkp5KPM7edDGNfMY/2Kbf
oYgtTKot2MY0PqzD0kJspw5zLqsfkLmhtH2ZtPZPZTsQYjKP2ceOd5YCPk2/Wmbl7V3ZEjNC4qH8
+GchynvBOZsNJju+OBQbJCn+OxFHVa+VPzMtgZzuuoQu2fk5EyJkrDM750pWDFEasdA3ZXj3FwmJ
eK/HxIu7KS0912I6zN+/+2yGVDpwyxY+sWfLh8lDopaMrmXDCg5NMtXYsRbU4Uy/iyNJmCqJB99f
/WMtlOMcMDeAcMjt2ocj3DWmh9I9oLXPKRuJnAJkzbJDkZ1f2ejSJ6lq9VIIW+l7Ky9g/VKvqpIi
vkPAvFgwtJhn+OQe1oIWHdE73TwcspkAzp3N8IcBC0Mabz8kS93dQzPPPkOE3jzaPQFZizEjD1/7
UX3MMWc7BNGM3x3kTBEN3eYzItjpkUHHsDeDYiHfIJuJLUzlKAgfQFpKLkhmcqm5SX7+RImi+9es
SPwgNmEiKaKK7eJVL9pu1x3FttF8oemMM3zDOIoo89rye03o8FNqrY75OBHexSQcOd38nKXDrI+W
i+yKFTppv3kLsVeRbJXxDeUK6nIzzYC/gwBXLU3WyqCh7ZSJdajnvv9a+DAt/qa4/003tN12Ipfs
DRCx2Rp/fV9cer1034laBgI5Hlhjg12JHelsc/n3zlhZsYJO9jaE5dfZ70nDTmpxaFJ9A8bFuLl2
5weV853//CL8JsXdnkbPZQaOw+g/9vBfv1ZGz8SmdbgcEKF092xm5qcwK8ajC5wFnGgvj4Q7MF8k
ohym0ZQ4nzxfAShEtBvZdgYr3Va18xe53HsxLl+KV4NrZINaNEGL/PqlRrsjIx2T/sGouvQyhLBu
OSn0xZn0Z71THDrPHoqbv7kQtjfvlyUNAAMmDtRpuGHhrL2TCvpipHAi/+4gO5ra+SCpPEt3uEdL
j5wEvzMTNE7PH4y+yi+9O3/mfwNpNGj0KfWFCQLVCh+9khxaPZTUSn++Vf/27cB7sNaCZeSGvXuA
LMTQJVNQ68AK+wDBVcpdXtb9rbOraf6LEP43lyXVnusjc8NjwJOB4uPXO5AxZM6cKWXRNkb3bZK9
m+K+XeV+nE0w5yu1Wp+39j53u/XWbHFOQdUJptOJ3v9/f7YAW4TdE9WkKcBU/PpNxmLslGsSh5Tk
anwuObrTbsrDMAp60mP//Fm/bwuBjRDSMpFpYj5+vzTTnJxQV2T64IiOg7lAHkqQKMkFu9bjiCWZ
9n6ZAk78E8XAXz77Ny0mCv1wu+III3Hui3e3Vy5BwtSJZ37K3Y0RzgAgsOcaupes5B7EHWD2P/9a
237/vOOlp6NtY7nC9WC+f82sKYNY2llAeKei4g4COCI9dTbb/ejU1PROPs1n0g7NGfFf2QMxb6z2
SAOLIz5HIvPcBC4VSWNO7X8k3aP3aBplKSMA6rQpS8oBnhomAc4+oVaMk6riyJe74yAvyMgq429u
kvfXEBqhxUyCPBo03zw07/SsY7nwFPUZB3ikzm+cd3QDLhX7NMt/c+1TT33tgx6VZb2yptUia1CM
hXQzyJrtKAkBnE8OsYyyT83bNBnOt0WkxV8Qcf/2JbfCA78if6H1fvdAow+va8bcx6lthXVYq3xa
P5qtIQgtGxdLXjC/TePrn+/1by80l4ZH1CZGEBJOgPvi109FvmQOLsSfY0fw2JnOT0dl5nrP1GjJ
XjMwvzlwn0/DyvBkp5rtwKgA9Z0YRv/N7vcfc/J/r7O+6QCyYn3ZbKMbRPLX75Iadt6ajJ+OiWUi
r2tRB16hz9s3D66zuOt8u86vmjNfec8bkVhHHHiFgG2PTDIuBVOMXYgrnnyG3AznOwSvDDHQkA3W
de7ALkYriHt0dYNkGTdK6d0zX6n0wXcC2Z+VzXK2I23NzE627KCm5gg4SI+WtI27xc6HW43IQVxK
l3XuUpAum9x5mgZbLP+HuzPZjuPIsu2v5Kq5q7wx7wY18SYCEYEeRMeJLxAAzfu+//raTikzSahE
Ps3q1UwSAAXgYWF27d5z9pno73irmOAjJHTmdOYMBjBPLqBbnM3EHesc8X33ZIKSWZ4lUfXpVdWW
NHTnbllPNbkv1skQrTAu9R4hEzkNqnUuWWq5L4YYP14FHRwVxzBa9zYe7yiY3MKcrpG2xbNP+xJn
RIsRdv+L5fFxK7A4btXNsIGln5L44y67QPml3zir8OaZYcEYcOvEo++JzUyqNkQro8H75zem6owY
n2JDQRCYO5PvRsmQn9TZmdD8NGo7/qIU+HjqsQ/rhg2GaUNBIJ//YBDD5qkCX5PLfiU6Ieh7WWNM
zfi0ys2p+osNhIP0w5YIfAMvCoARrjbUH/aHc6+CG1t0Vi/3KNfsZhOAadVVVDXZ18JQ6iU0MEUg
5UpRh90M5EI+uIOTOMeBBqG8WkYMKftskKb6WToD9+3ZRGx0Q/8tvnQLZHW+dCXI7wxNkvZcKWU+
f2ripMnDhjJ5Duu6a9XQJCuKWONJpdzvFlhIF1FFvx0jy7cHXgEBu1zVSI7+wNNPQ3ue4JpG2aTo
kh8zM+1hgDW5nHWdyNd7W0P+7U2NIK1YADTRztzMLfdCwdIWbOPRJ1eLnHeI4nRRpGYDspN05Sjs
yn5RQjhtxWe9kNpe1azIOubaggoXk1ZEJF+GbwmjPUQTan+ju0LC3ZqMz6mt9kzEIP928TKQ5c6t
gEhPQxmj+46h/d6i75775lJUr7OhjuUODVJLjklcN5/cVseQ0jTK8LWuCturV3fKXzk16PgUsL6L
J8Y0euP3caIRWJCkkU85ZLSPdWbKg+T6VBzEYI63RlVbHGtRVG2h9NH8ZrCzssVXWOQJcB+GT45R
utNhYnpoBEypu6ftsHK9BoVp7JvpRGJpJWIHjKyTG1+1XCfdp0r65b1ERXln5Flrv2WZgxxdiRsL
3v1AgEaKs5tMEC/ptJQhBIvlnMDqPCPNbJotz3bwlobIbfIGAVY07IRdlMxX25m+IsMfbjFIfwZy
jp1EhZ6WFQRMLgYRV/wWpmpwjPLE8a84qdxbXFhXX9WG8tmZ6QN7djHq9LOsOvrMAblWW9kWK+m+
mgkHhdBJoLic00V/wDyL41hfe8KetDY52KOyOiG6PgcfNeM69rMhrZ2zHNpREZix073P6cjcsdAk
98gGmoPiIYBj7oBwrZ9ODQdQTOgD1C1P4f5bndGXsMtTPNSSzCVzaY702G0MWYkdz15lxMmXPi3T
GqvxBANO05Ki8LNWq5heEK69+uzZvA1xaQqkxGS/6QHjS3mtJ4jf6euQORgoxpR2oVKYS+0bVlfc
QRSnj6uVc3JyxkxgH2gs831NSa1k4KGSVTRV0XJFnipD3opt1bmiR44QRq7K9VzZ7Qu3f8vdOlML
K6DovohsNfUdZRR3HRvHuV8LMZM3LYraZkAcjyCPRtLd9bKgfJriSJdh2hrJ0dIyLYMeOiK3U4ry
k2uly6FERvCGpqQ5WJmTMBbWM2i2tQEv5VAavIMATHI0l/hknDpQuMeufiqqxfGYFBrniW66nNJj
iRC4N7sapQ7+WIpv2ArHkbTIB9qxA2l2fT3fqlpuw7Qsau0cSadCUn1vN+U5jUt4kfZq29HtpK+x
e0rHjoAzlC0sUqdd9WfQs3TUugQDoUdDjcddIlvEU6ZJdQ5aytg5tLJ5ZngFqa5l5h1l10qex8vZ
MtPaQsiW6j0iLzodWHjwKRD6F/U8DXNNEBq5kl3I3eQ8diS687JOlimEeknQC5GB5Q2q/eZJ0CSz
vWo1zdtknK3WNxxZndbNPe+plAhGYGdoR7xmziZSZEi5PDrOKIISK8BTQU1a+gtpk2tQ1qmcD2Pq
5E+Q+NTZp/siJDlwRVn42LZITGhdIu4WnZbAVOuwZbQyec4zDC9nbtEkz5gYsdBErpwI0crX+kGm
6AKBttkzOx/TxJJVkbO2+d8791NC4AYDoSh9JGQHmx4y7zkPV5Q/uxXUNMnnRUbkLq1sNSIAL01W
1JZ6utz0omjdMMotcV3WkhFHKeLqtossUw9atdzkIStaaX+b5fRgd10toX+vi9c6o24Px2K164Mm
+vVpsmLKEGLQSNyD5mU95gjykZsgWUoDWvi4EvWePMR4nBjgV0u9SB9eu75bIlqhvja7ZqjwHyrf
rm0EubFqNq9WbFIjzQR8GAGieftmyma2nzLuo89FwazeH0AUsf0APb5C7mbiMVnS9X6F7FV4s2j1
O+o2iP/WCA3gACls07O7+JX81WyrYI6ZItK+0hXdm1WhlCTzqHZ+YtY0P6Qz01L28XmOb0mJyt7a
aSVLTq2a+MwqIXCyYSkDyYxzpJmPGnMVWNEtlKAj/AUFX6UlOY6Yrj1qWYlLf0TPV4WMOq1AXRj1
ACmf68e2jvUxaJ0SVTrbFNNmAZMQvsfiivW6KVW5U1yES/66qklytvSUSh5Cbk3dKbVRcDllCqDv
8xGb32TMjrWLRR9bZKdqRDLHnV6943jrEMQQSq+hfUUTgdwmtxwkiXaIhem4tPAXcFcOOMNWPZm3
HnbVvDoMYVVavrox+dYyk2g5WkYkPtWdY8zorYdRu5711bHuI4ul5+P95VAD5URvyx0jyNAmAowg
TSN5q6eYeXCAj/O+pXro2Mixam1ReSlPpKf1adekSF7nzP0u3Q4BUMCjHT4bS6ZEuZdJZbR3CbsE
PzNpLgw8qeRha894Q9VZVztO04YUnpEkn+QUF0K716bFLQ607fF/0a7vXzN0WiXeiyZSbxyVnCp7
cMHhIUaKQX1zdpYeAdaPvZmQcRqXiNl2mh3j9lgcQFjoW7PN4eEWDM9yKW8zduVXtN9pwkM0hLWf
OjwcyHfLZLck8/Bgx2r0amqrO59FvKVhnBX1S8ZFcd01SVG929JB5NfyySz8mjQeBctCVRDVgre4
ZHPK6IVNU2KrqD04u/BhmP3qjxg7CVuYmvlkc+VhGqyt43SmkA+U+j2XX27DAL0u9Rxczz243ojZ
rTI39q4fKuuuz9KCpF2Rso/lltHx82Rb3tvrMpE4lLrr+Vhl8DmBAZUHongFmZLgW/dtX0pUrZVp
ndcRLElfdTA87KJV4JmcEwernzPrSJ+VtE9B89b9st5g5quBDnatIGI2mQXhu1mxMGe33JRYAUCK
b3MrG8dbkloX+3TO7JZ13tHUX1UbbWfvsA5cWd9pRapL5GhDdz/WS75SMZrCL/StQ0R8SJz4cqkZ
hxdpP6M7o3VWkqXWzM2OlcInSBpc+WCTL+M545zmBcAVzgNtVkfzSmGoPPlOsmiXK4I6tp5Vq+eg
LLUkPi/7cmg9sjyjzyaxyO8N24npjVNqVqdyGfVrzHAMeDA/95lFtI5RzkFaN3N6dBJQn0FWsFmf
w8Wo6w1xmtYh50EiQn3SRHTJh3510M2Nc+j2bFoXCjP4C61eSvM01BTzN6KSZBtpMTDPo1PyJgXb
VRoZSeyMhW+oKMt2etqaJPGo6xK4mSrQ4aSV86TIOVbZnJBAeCVgGOcsllmMA3hJVoVyAxgQjHTU
vaVnM65xL+OIe0Sg6drq+POUNetVZlpzRZRaNDghVTURZRToETmhcTXg+wf9oAWpjrohRC9JLu84
5xSKUsWs8kR8MPKPfKwajWNLUYyg00V/AVJaKY4A+5OXVR102sBDk7xGFu+1j7tm6M8rDZnsqSmM
3LoCeWSNXzszGscwQ8Y/Hsp0FTdKmghzT0XVseujcJsHb0H7UYSUNu6zFovybI4T1fH4vwg8Th3Q
m+ukix1GEKNeqiFxonx3qii424SZ9vI8EdJNb3NrIkrVYvcaD5OTy/iTjRlzs0PWhgyTLFWLq2RF
T3JRQIvNd7hD5PSkjbLmOt4tTlyigQb9Y+dxNO4Z4lXyNgePjT2gGQ1tYOhjdcvOIp02RWI45w6j
2VjbAq87l/hgi0jqCSG/Ml3DZ21paeVpdSP7Dhk7wdjN5BsTsytSn+mXPopYVDeoH/G6rzHSAMrL
pHhSF5m4f4Dv/xJR8+ceEpU+OhbNsS3DhaLxYwellImJPEAOe6Rq1SUQiM81Br7JY2asBnUy/wrO
uzXOvu/YQA5hTgBHxAHYAXHrQ2fc5fKdT8sy7NMlGx86Alx8ToL0dor7Yce0Ihp8t5ye4MwMF9S7
v/KN/08vTwMAuBitIzqVH/7cwbHoMBN1R370hHxpqBQQF50Q7f0k4u7B1Tr5Ne8rlFNV0p0rhvL1
5+2Rj6+/TWzojyDm5kHQn926J98hVGifLm2LWWpPu6ZyPBxcdGGoxw7In/oQikcTrk41bmo8NPXU
lk3w81/gY1ti64Iwn6HY0ehKkwr04y9QU02oQN4XcGGoyZFcy6OS1Oqjy59+7ljD+GxyFv+i8/4n
dML2qrSCwIVZjCsp8398VYk1TycZD9S8kj0wsUmO40Qwk45WNQnUFJODTB3nlGrANXJk37egJYpf
9H/+9Oih4Jnf4AkgjAkP2b7+3aN3nAmzMO/MPqYMrQhtBOp2UqdhnHwAiM16aiBHlbdxI9q3wpXq
FUiVvtv9/PF/axx/v/4pqoCagC5gDmvRJPvwJOCylJWmIRNPF3MR3KO2mFe1raf1rTWbabxFtqLb
fks7xdw8cv1XnUo82eXAmvqLPu20/CIXk65cZ6VbdV+nvs4xASeWLU9S2Nl6RgmwjN7o9hBgxnrN
CU2v7ZnNO0aPJGKLDVdplyHMGmQxvtJruXpaZwdB7dzE1bSrhWpFZykwq+Ie+4WontCJO/qlkw4Y
L8w4GuQZPeAa8IUFnuost4dJ+BkphMNuqFyRYyHHcUjmkCjVCcOwWT0yeF+0cBj04g3rKHGoU4t8
0K8Bh32i/a5x3YGakp8ykpPNX3TJ/zSYJPgKl/7G84eNY9rfUmi+e+NVRLSLnU04y8A6BzPKmF1U
EeJoNnrykCIEOTdJCz4OpL54FdX1FTR5ggnrbXY+LIlfqXV19vNloP1pHTAIYwDnQL4k7JHmwIeN
oF/rUipw6HZu58B5mnCaKce+TDXloV8KuABONOKMREfZ+NJw1zIcbCqjy5Z+GZ+RElbow0xCRXtA
1raoe9Q7WuOJkabHG97q7sHBNi/PloiGUTiVCvHTxDyg9pxn86keTMeidrWbR6Vrc6IQUxTAOaDc
ZicLdY3OhI61wBsafQst10vEGXAyULwU0UJtSE59GeZJVKMbHLLRPmHXmMoj3Q9T3ExGOte7XECX
vXN6SzYHyk6SvN22igXxU8akeL2SOucZ/EMRMEk1H/VmbXOEvs3c0iwfovK51mziMZZeDNx0AXi0
u4p8JdxeWOG4IpOdRp3Z9yaaC03v0+uFQtU+cv1h4A14ek3DZU7b4crS25IOYtm0tyKtVQ5U5DnL
wQIEZD0MGtwsqaQG4in0Gda95I16mMbKeOkUc6hP3Uz7JSSVUsRIYPUo3pUr4xUU0h263Fiv1nWX
Iy9LLqe+nbggd6vzSYxiMf2sluttxweLTHkgIlaQUhvEuyJS6KrZZjEl3OcGFw9xik8BMQPDMOaE
7nhpjqlbBWAa6JjDh2xD3oU1CvAYLtmuM53hpc4lWeA9yJXjrElEsUOcdrthJu3Xp4rjT4iH2ELB
NMHrRCAgOs+NCk0JO7DyydWYgrg5VmrBMict1xp9W9bV9ArvFPW+xwKAzQxttd+CwWek3+eydbf7
q9YpvJa08j36VWe5rrNOrb1EsbsnrmQUwkhfUMJ1mR7PV7JzG+tWG6r8iJhJQznuWCT8kto87BE9
Vdou0jIZ70tl1swTTkD+6ARIXEIsaxE9YXWHge5mjmhBMkCjKlotehdxjx8qXyYEYxPUxmOXz3Z3
XJQWKZNildNDkXWD7dEJVodfnGIfSyUAh9S95hZ+s4WnGB+0BBDPazVOVgldCzienN32Zm1JeaGc
WQ8lC+1vznG316NO2KBevB+a/eHAohgdhlHn9YxCMe5AjL8u+FxiH8XJl9hspy8/35P+NMTl9Yig
dFyCI9AtwGD98YC0FbfOgcTghrNNjDN2O1/F0t21+CCf0wKyDFCrkYg4d6w8N5mE5vWuPu+ZtTvP
uiVfMlstuSBbIphWG8Qs7OjU8ctoSqLARSnnUw9V51k9lucxtmj8pol4/Pnf8HHsvv0J/AU6YWg2
/6x+2FW5n0XxkEHdkzPYF9wG2s7GFxVY9krPVeoA0VTagOcDtoT9z1/6Q5Inc28CQhDVg1/jYIfF
9mEaW1UDusghsnZlguUG+WIGILebShxkkWoO7mWpj/iJkBsjde0sidZDmdL1ae4bcwj0Hgq4T9EI
2anjjo1Rzxj0My6ZeBvAb62vVm6x1qyVxgROTy4xPv4eN9455oCYWZLNfVEntgs2h/7TryJa/7T2
GQLwbFGNsAVpxseyRSnHSJbVWONOXtLAot/zVabwXDUNoylKdCX9RZ1qbOO47wulLf1lg9ijQqNi
pGb+cTVKWIPgh2SznxaVrnckiZsh6RxKHc5LDgLRTsnJph1R7HXZWrqXUlgZAQ4gYwjVPskWkmNV
DCbQOVzmOlZbPJRdLnoUCAmmAe5j+JDt2MBktDKsflCKYb6XepPIA1IimvVJFfs5t2KVtEiz4M4q
0v6QoeF4rbkdhtM2PWb37R6+LaS/FUV2Vb+Xd337/t5fvNTfwsRe/xku9i0w7N//dpG8thWm0P7j
d/1vTCQz2TL/8/vEsz+SzC5fCpLMHl765PWl/IfP2OuHVLLtx35PJdN0ssegDm+rQlDFb5jc6b3r
yTnkK2jhEb2YfAYJYP1XKJnQfvsm+9mQwASTGzofzA4uZPxf//HtS2zmfP+2oZNl9HdCycSPS5bP
P9IIALgOvDyqOhTmPy5ZuAU693dAPq5KUvxwk4ibqH+JtoZpH3TlGWWaPd+pFjbWs6tdUd+6yRV3
75AojYAEaQ+E0w56GzYVWP3tp7J5MOoHc7mPp3t1vYyb66FvgnQPEMkj2xGb4OLcWNWrY1/K+ZwR
jKnd/f2l+H8tFW/jbP/1Gryoyv69fJdt9cMK3H7o9xWoq7+h83XJxPt2UnIX+9cKdH4ThsH+D6ng
Qy6eIEyPZeGiyFJRqhDA9v0SpAFDhhxxX3TcNch5//yAXP++HZIm+JfdHL7/h22TNUiNQmwLvRXB
qNmytq9/d9nBOaVDEWH6lhvo67yuaqH4DGNPCRjH89x4M/O8zwKGmR4OI4k4HvVjbnlzmffyjFo6
tcJ6mWFFFsDNwlI61nnX9d0aoiPuEzApi/pJ6CtuhsLaZtaGM7l+VxQu1yi9n4IpN4sigNne+KIX
7bst5q1IUFx7Vyy9GTh2hGNsiGJ6vY2cxitRUph7M9Oi0hNautyjX1e9KCFRiiK0WeO9MwhnV41c
A3wx1cY95GEO0jIZGJmpQNFwnoDwxAduYdxEagwCzO7uDdHgCkb43So+s0G65fAjFFg5xcqcFebA
wLllUrQyHsPFCG/hpjKEeLeavFKwwrRYr3G9pr5CL6gIVtQZz/3c44B3jZ5Le5Tadh2UE2EeeOJN
wodcNTs6al0Pl2ACcFraeL3OjDYvyLFj8qtij9flp3w15DFBvT57uOfgUtiZUVxmFmYNH9al9azk
vfnYdQZjz2VYqpO9zjhha0ReeBhcapywdqtQm/R68elZ1D1I/sKqeDb6eM1cuiHnXTTjfUMaLuNf
uSxcL8xotrkEgILzBtvhj6hxkXzFzywuZnPOrhCTGF/MciAAvYDXB0EXo5EVVEPhtheLLDTysuC9
8vYODFwLUlltyIs3lRidISxXhBI62LSYBnpsEU+vtN11WaHudgdX432Os3NHEcljA0XowdJ7UuWH
SDWO9jBYXOESlxl5k/fENRame2tnSv7AAs9h2Y1WNIcOaLo8VKLtptTBYAFW0mZte5nNZXsNRnQ9
6fVKcIGLbWkIBIvPOSh2rT0wSNBY/qYmw3yaiH6SZtOkoSQmtvalIl/odQwpbtJJuxeWMr6gA4Mc
3M09jdm8IWcVGaPoLXCrDCa8muS21KOB1D6r6poLb+2H+UJuFhRfIhxZyafN0JbKPrqY0kXlNbg4
lQx2YxAXOtSMQ1FaDEETO0UaABoKXajiDNk1dBZQGlj7EXCwhkiictaYMXCvt2L2J1mBJYu5rJNr
q7CVENpuWZdOqeAB1hrRX4kUFUVYz9PYBvCHk/eYeXx1WNV6vCACRx5NdqAzW1fAaVhVv/WUM670
R+Di9QGyS9HszIJJGd1XaZS+po6p6a2DcbEgJg16IBM3qUqYijelUUtXPhGF6Rdxp94UiUr/sjYw
pxZGisE8xkuQ+HrjauJTX9g98lfdhinx98+mvyx+2DD/XSL9tJj6X1gmufTE//qE2rfv5csbos3f
Q2APb//1H9sP/H46KZb2GyAKUtK4yJP6btncgH4vkLYvcSGCTU0xbZOwuemCy6rd6iCKJ4SuSEi/
O7r+KJE0qifqo030ifnPRC3+d86nrbv576IeIT2iaKJm+BUp1Ejn+9D9JH7JKcHB499K2Yk7gc1a
0cbuzJz7X8aX/XgX/P21+HW5QOti6/V/eC2tKmIN6CSSDOhyFyjbFQ9AsRVAGP4MKRLTAQzFMJ4R
KgCduc4THN4lw8bAWWb4i6bEvd5z/RjW+KSTyhMCcu92i1SG/VRU+DuqNMD7gmmMGWBQOuhc11UI
tEY1MLi4LvzcrdYLzlXj5rs3/I9T/x8AIa8r/NVkeP8PfxlBJRuHmKsY7fyPF/VSWi5B9WlACmq+
64kxRWXRVdhf2sYjOIQNlb2bT29h7n7+ypu298P7t4XwbY4nFgWJZj9WF9a8jr0bgS7TtFKG5ogX
eVWRRv38Vb4h0j+8DGhfurU6Kn2ay6zv74sYABmbXc1NgokefAtfRq3JwoiHAJo0OqSiNdpAT50o
R+olo9c+SuXzUq+PQKEW29cyxbqzlfVoL5m+rwvujNC7KuMrsd3JzeyujJA1wIgDFtYK0x+Ux/Q0
O1r6GXCAHXAtrVqvwGJ2MnDJH4bJnH9vU/ytK97/4941voP6bd//wT2w+8duKN+4JFXl/w+XPZt3
7a+3sbv39kvy8v0upm8/8EeRbfxGfc2DZuoERFbfwhT/uOY5v0G330g1fM0i3e5fe5iwftNozOFn
4QtbW53P+z+vefpvTF2EoHlrEzC13Ro/1NQ/q7E165vE/d/rkyKbHZTEKvxS7jbT+mjvSZhaubak
jLXadDwS/byh1irzSOxK9WJU2vCo0w32aMfi41/mz4ZLRRnrfXvldFF0TrSV+BJhXvXdNHEOaN3i
xzillWwOqzjvU9i/Xixs+0mDb7Gv86iMT3xYymtXB2E7QZj8Okmh3qCIMQ8sZ+XSjLL2liKmudRg
2HqEZw3XKuqtixmT50O3KtIHoJiGkzmYgU5LN8x6MDGtqyv3ad+IYJsKHnptKRAzYFfyVnVubhwm
VHeihVdsKFn6pbKdgeDnZDoAIWQQXxewsJZpPc29ZZ7NfayfrwjPw4p2/c7ELHteddMF+/O11LVQ
zvZtrkXos3TtjtKPTCMOCm/pZya+qRG9uA5SGLXSwhkvIfY7AmTXWn+LJhCJIBpCiGN+ndvHtrCb
vZn1SOso5A0rPjKruLLk/bRUt4oJvDLGnnE9cKHYFS60Eix60/RYtuNyXhIWwG8/9O+o88Q+yfPi
TFuxx+fcdqBTTssXLY3VOzEUzQGG6Sekf9Mz+cYG1Duh7DH8ItCAkqYjU1i1trwhd0y/WGF83E+l
uoQ2BLwzu1LGTzLpCq+1aglXQM2nY9zA78QWNjwASaA+gmc5h5I7yhWpn68DiGQtZQBV0KgAc1Iw
mXOQfZd2H72SNhDvcbz3N4ZRu7g7pbKvowEBTi2uTCUSAWCta7vrn5QRp3DcGP606NyNZnEocWTO
Aie/GQ+XWHsfZE3hibTSl9nwxTaSWxN+Qjhn2YUa6fURHAeUiWKNd+RgVuBB11M/wptV4B1Q8eU1
eG1GKkQgSDSYxXg/6g4qq45IhHOl6ZB8903NL9HBnQB9ZFVIK52D09jDw2Cn2UmLHchRONuhzU6M
CqwCCz92xp06Es0jt5DnpAyn5k1v8GcN7jp5ho7m0m6OEaoCH6hLFzZzpexbawocUHKeHkfRsRri
cEavedG60+AnLv1lq3MwSRtiu+A5rxoXtV3ViIi4lJgcFnjDw/UywVi2ED87pesvNvNpdVE8Ak4B
i5mGp4G6UsW4y8GkGL2OGHiF9NtUQC50GCv66L63rXZQmJ76dtqfNBOZ9mzQqdyUbxfxOEOFMOVu
pD0eIi06jfqQBSuXrgCd7hhOIjtBgdSOsBZwjyvqzmy1zu8NULeYSw3IXjgpR0fckLTQe5ndvHZK
e2+P0As0x7wpiVrxc4z33jLCyO00sYa2rbzMdZudY1xJb1sY116KqzWwkQ/pJC77c04n2bOtxfGR
FLUeH4T2Ze2FdWpjR0CSVCF4mQrFTySvSIGfwe/Fzzr4hv2Ya9MDYkLBoLcZ7gbdvOgdZYOwKUhj
wZ4D0EfS9pXMk0Mr4uTCkrN4gM2pB3V+1TMQorhKQMICEsDCP73iW09oXat4QRGzBoy4kpPbKDuI
3bPXC+XJbbaIsTZbA7WNP0VrG1icj/tyKc7IQ8y6AMWnfY5Ktn4QC/cW2LeveZzemKU5IAwSHqmW
F4qhHWhePBAbXgA+SlmTfX3HpOmtXOwXe2gYueX1pZ1AjCIuhvy0KjqL8yQ90l4WLHWrhdqAXKVR
iuKCyHbk6jaSUn1FfBchjXo14LSeJ4xOYcGTcd2mVRaURj6FVW5JTBp2tx8ykhPg/KlQi0qMBrUm
GPjWFHBdOsMbQdYPt7WewJiX677FlY8NKDV3c+yyG7pRHDDJtZFtLBNUJQnKsDC+rJPAEjFFOqLh
ct5LnGKnhWvoyR2V+HYhVflzUpHiF9hxr12OVtFedVFyBB90E+lNzRA3d5OdFOtFTr+c7L/S8ErN
it8sJbPOtNFNn6SZLJd227XvblaY7zNvG/BG90YbU+6ozjR/MVPFeVnqrPFaE9AWjR07yCUJ7Y2E
mAZRYGxMDV6vzO8KO3nre80ORAWJH+1B+VD163hb60X+0C1YcnVrPcSQWzwp9fJGqUYNgRCBL6A3
VutJmQFVltvQlCbWYpf3USGALKYrAme2gcuxyV4RejF3AarhN4qdB4RCMHpi1K2/1HECjmRQmI7D
JrMkf2qEki4xpEEOS25DqgUedluuFmDlzVUIrGJRxMFRZuXZGOvynPIjc4KMUfMnoSrgHJOyHmD1
KvoZHZ7yGnTkeHDdrCIHuVKCTqR4uvSk0EsynMb23EgJevEBO+r3dckhNSYYn8OkGMYvg+pAX44Y
tJxpWVM/YLIyPwksDDWj5Hil75GXlnuGuUZ5aaB+3I663t4phlPe6nXc3VGK4LSfSvClFnkJXSHx
GMMc9vBY4oxzzfmKfNr1YmxQYcZZXjP6XbP7SmgPFbIrjyOvOrn1bByTtZ1feB4xB7DVVO/LCk+x
IVH+q+SbliBPOuPeXmY5AkLU2SFHSYyl1hpIUvYVKhx/7srxVh/MsHFMxPaumgQycu/SFMt9ql6i
571VABcdjCryMXykO/Jz7q0lj74m7WTtFkPBcbTsc/PNcYjYUe19L0Z4UYBO9d0YEXsYg0XHPeVi
wEjyCn5QhkFvTKeD0MYXZ1RwpBRsFDDvlfrLVi6eDPpZ14Uksdyb16jzndgesIJXL7jSlWABrrkt
3wuzGfauzWd0Sji/3H7cK6s074U2TAFlhHGh5mzHpPnKXQnkEsvZGmqq3d2MqWbdwzShdpO43e5S
29BDBw7PdSzL7iVpB5j1A8dMhNwvHNaMHg6YwENskq6RGFR/sq+JgnMn692yuy9Lbq/3YNYmHk7R
7mt1EG8m6vKQ2qvjBIUcPbQUaV2jncyK9AUSC1BSRw33pRnNcrUOewyOX5AVPNCwHIK2M8vLym0F
WquGXR2X1nMeJWfqghOBz6WplOfSqfZ6hHgnccvZW7lYPyS8x4CQ6FyeOITK9zElY75Y4SSvei33
KmZqw0vzVL41XfZiK057pRfEEyJyPTeMrLw1azvzEMTF18wV9eemHcdTiefnHh2BcTUNfXdm5UvJ
SHTW/HqaSa/K+/R1LN0oHDuaoGtmGPcY02BOGWXjfDUKguk83WysvV5TzmKxDExREHCBntwarxZ5
VLOhCspib042bTdhEQBAIHmqxPm1rNr4uFZ6S8hI7yAPT+UVVsShCJMVBbitD0rApXII4eaZh1JP
bgbyFx5NI4YFBnDKa0xwZl6CDOfedqyuIpqiG1SEUQt47zRODGTKRB+lWIFMBjtKikAgOzOUPrS1
6I42eeKsDQPbGYaT7NdmP6QO2GwspaCXctJ3M9F1Z3URnzCx9EeYrsYJeEFDcEGynJFGVRzath4O
62Drj2B5CqITVobzio7r3DcTC8B00aANdlaIuITwgEnnbtQRUGJGOEQ7AKarCu0m1JMIq6WYyW4R
K8hDzx7tjE+pUCjOSEOEtLet8wRPx+cWvH6ITh3UV1k9TX0uWB8L+c0BCx8CLhNXTGUlBFKeshbo
XRmRPbRG+DayVqjcPGIjbOluTiik0dp7DZlEGPQUtBOKbcv/Zu88sivHsiw7lRxAwRfUewC6+Pia
n5pG0cGikWbQWqOfI6uJ1YZFZIaRxiCXZysb1Qjl4eb4EE/de84+lOSn3KYzBvy9bCrYbCn0GUr2
c3c/1FhcKtuIcAPJehLQlzv1Ng8SXedCwEbdOU4NzYNa6PPgVPub1jbgasOiWvulYd1i2MCr05Jb
eD3GRrYFxmltaMBDtZ7gai3AWoM3n+mrvrQNZGkRaNaGAikxFcjupRFnF8z/IOoDNnJNi7VyTrPo
wleqiI6dqJ91JO407uKk+KmDJoSrDaqoDeQAq6a67WlCYAxzangmORsNs2U3B1VNX+kgDwlH34l5
kmeZYE0ykjo7J/KmPsR5md7qHAOYmDjUsYAgjDf4AQPynyeeTrevwoSALPo3q6JRkO6VljhDAPQI
zErgnWlBHzpdJHZC6+d9l/lMeSDN8oupIx9uEWUDIQ+cVVvHbFXwVB40FudD1cp5myoZ3AAgiMdB
gY+uoDzYdI2tHskgU9aZXxtItqGkxsJU1iEpzArZSTgqwRuKfVyir+vshvQaBOBeaWXTjr/EgqrW
HFpIO060ezn0c+JxYL1WK+c74RGFq090V3qAF22bBWulrdKVpLLP4QsGuRsu2WtZa04XoY10EbEi
2eTkjRx7iRfhZg6N66E2DzYWtHUrtUsODE+d82pAjNFjEJXd4OwjYli2CWanSB2uC058bm8MzsFB
aOWOvhnt+T6SFQjK9oEf+uj3OYDptriHLuW4KDraZ5mYPwag/kQpydUMXUbL5g15iaexGhW4cWXm
Nlb40xCMCAXqO3ZsnQODA5LQirP70S6ts9HsvjmNolPVgnXmZP6pRka54nifntcGPnktSO3dPIFy
8DgXixPiTeyr/K88EeNdC6QLZDO9nEJV+IhHy2d3aNDEI39OYdfbzDH+8S7f4qwBV6CnYFaSDRh4
cVPPmbJRyA/aVpp47GHyPTARJrshSp5MmUMXxyJsc9MRUkQ1BwVU6oXY8uoLz4dkt2v95HbAHwbS
Lo7YXjgtZwUO9K7ODum68H0Fq+rso6um5pxuCS6O43Wl9tYqUAvf03wZb/mDCJ2d8SaK5xfw+60H
I3WJGYyxFfWlf4mZhvNOZX0zcA4WGI78eG86cfc9xu8FPLrFSMjQWRslNG16Ym6vj8q5ZfXOtU5Q
b7SqfftUcTCyu/YUJVl6Af6soaAHUa3C8bCRrbkWAqPwYFVQQo3FXNFMJzSRqesINphVe+5UzguJ
PZLNT95D7m7Wo6IfjagCpCcrx5vs6q4Tyk2tFPiYK4ErS2se21YOOw6VfK+C11E5MKCrXvY7yCcY
NmIWpCE4RxBnHnoxzfB906fZVBHhGb2FZJcDKIcXddVlNGGr6FxX6mCP2cO1Sv4ZWHm3GAFDV5vq
Esuhqq9jwrsiqXmlmNjwqJrNBoSr9432HLX0atRJf4pFZZOhQVIH6EOvBL+zcqgrrXl7BjtiOlm4
Ttq1bVcJjPn5ChvwTaVV+wrfMx7cyaFiL5iETY18u8A8Y711fcW/SfTv6BlxRKhi2qCWjL6TSYb3
sfEPaW89WU1/hLC9rjTs7EPNYlwk2g1rBbiqtCsP0N4oU+Q6Z6zBPPpw5/dwmXe69IOVMP1NX7c4
5RCfUsIllGbaoTalNzyAOtc0Jpwgz/ch9b5V1QKBWEhfV7U0QfgRPEaQdzl5Mm7uB0d0F02Sq/SM
7QfHZFbJi3ib+B2O2MQ/kUWg70qfttw0B7prZM0dOLiNUcdnRVa/Aii01moBhY+4NX+LT3w+5E31
YGh5fZU11m3rQzSmwsw+dnDaLaTx/jylXoAVkWgIs2r2HNEJ+SJtxPNNzB+pGUj0rBLld0yoBXkH
Vw6Qb+ZSRfvO8e07UJdfOCR9X6ZG4+rN7JFB77sBJRgQrP06S0rGU4BblDb/CO1ciFU4gkNUWJ7R
nql7TfJfYI1GRyz3F0CFXcMJ6ATXGcU/XKVebEr1VKYZwTtGfDf6xrnaBCoEE5LnEqLmmIhrjvQY
BGGqZ+FLROBh5+KdEM+BETmrJMxvSn18bg1ZufT/QYbmGc8oAC8alSgNtJgqRg0vdDH2umXugzTU
lGtdVoeggnDrA8JYFZBBgpSKHtD8CIMVu1eIFztZgOrCtfSosfBcmJl9wgHDL5q8uCUkM1GT45Dn
912txTtFqtFGCoDmmp3x2XTrgRnlXMfrSkAknYqdMfKVh5nvbDGeXbHxUNeyc4hRMZbAIIu+ceUc
xslgGik4YHYMUJct4M+QTdkPewpfjKhA0ZdMdPrx9rlMUUQxgEe+IDFkR1Qlp9PAibYVxA2A/O21
IE1N4i9eTb5or2EPI5hMH/BXV3u8whmNU1QKtXamKuWVzOUWZbr8afvskyMf5fn8SMiCZI/JAWPO
TMybFCzQb0Q1DjvzoRV68OQ4fbCyZgBaenpW9uELoEh6+wbPzWJL9qBlPPi+CYgEFKtZ6/srYoGP
Oo4Gs0xxWyeiW7WjQc0gWpUhqdOBlee3JiTZ7WiOxyZobBaOadjMk/FcJfKQ+e2Z5j8RmlK4xhj9
SIGgoo3gCzR7ipWkoGo1KmIXomh7FB0GzNo2kuMcyqux53XBHl/7DT61OSNssJ3ndWiVLLVJjBwC
fbsONlNmtwS37bUE4UKRcu5L0xiFxthOnOl1ZzLuZGj8xImqnYWTBlM3FMZGCWV9RlYB0Q3Nk1r1
DwogcieIIV/U1Ss+9X4DxD5ddZwF1/pMNkcI9TzEK5t/Z52FQCCgoRpGvUvy8XHEbuGF7Zh7dfWj
JpRBk+M5RWgihNKXrhkf9FhIt5UoEWQWGjvMXPEpglN9plW6uJ0DJvelBQcy4B6D2HOh9wYxbKcu
m7tdVQYvSZHN66lSx7Nhakavi8d0Q/2bbQsqbas/0yL1OHQsJmMz4Y2ipTeXqJ8zYry6ae2ECfGB
LfH1Do77DZ5z9RErk4tHE0lF6Tc7olmI/vlBP7Dh+6/GSzRra/gTWz35Oc3fOvWxL3QvYm2ckxSW
sJH8mES+seFibkocCJfwa8ggBz7myjbrKWGF902cKvtAkTPf45nFbH6rKubs5oaSvoadTnxsbqgH
S6/nK8qZmIWVFkO4CphjLpX8wHbUPxsYWTjyb6zYP28VOWwhb0QnwlTKVdmMd4PPDl2ExzAImPsJ
FiI+Cs0DLYMH3cx23QydoZgBtZhJnJ54/ONG6cTO70jnZJ7Lb2tnZKYqZffQKQ+wDTb6NBL3Y0lX
NTJSmRZn3gSg4sZEh+8Ntn4ItHmfMBK3bElepBKtYREf1Vpfobt+BQJwjofH33A8esVps9WLCvYA
ZhmlCLapE/DEcBlkOrgIhzY2+AU3JvEDwth8kLOwV36Elnq21C1ATe0YjqJbF1pp3k9slMCYglIx
YSqumrCBDTKrMw6Dwt6NflNuOE6lbLTL5krvY2Uf0THA3JHmVG9ly9Jtmz8acsAnqivaOL4YFj/H
Ks3xMWGwcwCJV/NwMwViJyM+QgAP6baLkr2GpbllxRVgQiPrsUxaZLT8yU52h2AIp9NMp2hTkgHR
E2fcRtZKnaioUBYn/p3zXdZddpaxmZz4pu7i2avzIHtq2ugY+wq1r+G6a0UFmJgU2rBu7nJ2TdHE
vrmuq36VIdk+wK/t6ZXj7e4j62VMTbmSbCUmtVG2sVWJYy1ZqSiC1UcTr3QwwOuTBQWEymIgOJV5
rCjMGqx6UVG48ISkysqYI5epRQ6uQ8761CEaIpV+Kf+Vp3Gu62Oi9jN1k4FJpac6B3uvOVEg/VmU
OamXPsgJ6MKTtZ4brbmASyfXkE4IcTJZJpH8YaPBGAleeL61QHntWnJw8GVrUeCWGvseU7MHiAND
68q6cE5N1XcIl2KHcZ0TtEdXg051pcXWHZAHsRpobZPTIfJ9jwooW82VDBc+epeffA1gNYi4Plir
VWtjkuToDKt98riccxlTe/+uEBHC7s5ulJVaoBi16Hp37lyoz0RxnCmZXOJeoj2e/fBeF8Sa9A7T
PIlhkIBNyIf6iBzaJ7JnPWn9Tcu6/IOXSwxibg+xa9l94Gb4Ye+VtFFf4TEQber7afgDOkLEaZKK
mN0RSzDzIF9EY6pnIQEOz3U0y63M2+GhgKvwLaH2vKLnTp5bUqZE0FHcr6KVoBwaGY+oVLQTJSGx
xaKT33RMhBdEp9xlc+ufjZiLrsAbyO+92lQY+DkneEg4Sm/qjPBbGxe4UxJCW8/zKktOadsmG+QP
1SrWRHSahq586KzZOQxK5i+ov4Zdbdp6RuPrp3ysycKe8+egqi8BaTZeqFJLIo9a2YdNbJ3zQXQb
7HlRyQtTixu2feWxizLxCDuUzK5QBMO3EZP7oQNFQJ3JNy8mpHkBtchBPSD4MI9gk+YbzEfRmQQE
wb4D+hFLrR5cWCn74bQI5LZNbdtVrNq+H8yxfu0F3uvMt4tN4ctpPdQqUNc5Nl3E7CyLw+xlSPCu
zcQu9rpeNg85Fs4z7IXFsYhm/7WGKUgIiJsHmqSOWJt81Vn+OlgUss2FsVHOzV2raCrTjRLMr10E
/UCJNH9LqdQ4FjAxmkR5hrrgczKS7U7P1O6KyEOgRzPZBqCG0+2Y4O2XjVMfGx/u0FSxuUgakpeh
bxMZhsyReEj2RezxKt2/jOB171QswEct6KwVnImcHYKFep4HcCDTI9tRYmhHYtjg9ACbSq5rTvjr
/2MykOvMpno7xz2Evd7Jj/6SgFePc7A2gsCGsh2ETDFmfflLg/C3hBmfysXeCMv+rYTjf6GoTMP5
ih793wsyyFv/8R/FT4Qm+e+qjH/+uX/Ky8y/0FFYpoO8bFEYqzpC5n/Ky8y/bIpKYPiAicFYwyT6
39IMYf4FohgZGdVw05a/K/D5v1BE49YRiIkkriPt70gzFuHTv3QZAvgs9mr0SYs4aXFOvZMn1cVQ
gKEKFICMsU+h4nmsy+U4DzCgLSJxBYIRmAWAHpzA4gvRknirvP51cSzV2NopUXIr7/VmKtFOmT5Q
RS1KZrqOMjrJgzPUCZyGZJBXRHi7dDfaQwbu4ErpOPxEXaRtU3VoDpBXEsKbMK/9OsGgqJZJemwH
/iJSvod+oo0fhqSFHHm6dFMx19NyThhlWja+DINSjB552KabAd1bB7Vo72tVJ7/HjrN2l02R/hpp
/UDya2P04YbAhMA1lUgv1gCfSuoZJGr7fuhcZVMWPbUzsCA3UGg80dkfxm9Ly1cqqXgm+TkiVpR+
Ao1nCvHhsibPq5qsqJ9Tq4mTLQbH/Mej/Vuj8t+OtTcj8tOx+79xVDo44z8bleeLQJMx+fLjtcjf
6qW0f/zZfymmoNrijIE06Oh4+P5rYGJYwG8g0UahhUTg6fxL9mnqiEUNG6YeIAC0Uwbj5b8kU+pf
9kIHsFFUGeYipvobiinLYVr4bWBaC50UPClGGyQalGN+Cf5+cyXADal0zlQpmRlFb9NyCrUzIFk/
ovIcffpDHCCqjjnusG1+0pryAcftXspBPs+KMm3zsH4lk4TTud1dmrjqqbBKqHAGSD+2wNgECFwL
FFLSEw3conalTY1niOqSQftQCkQyxdCGP0VOcYutKHv+hZfJLntszov0p2GMblamhOGS2xrdtK1V
XMwha/u+mZLsJgnhWdOrE3SgsxWbf9dBOn9dVPWaXYqX2Nm2kPFFMHLoXHBL2lggKbWV+RSy9z2B
YaEAiDEb8BXa7ja/S4v6W5XNpxbNjTaEwZbaP41khfCSfJVFNB9BQxrryWoSbySL/kLQRzpZkCvJ
09lnDlvp1t93dXrX4gzfNqa+InTjhSAsaip1jfgkC+KLpqh+OA51wAzbBPtp0q/b8qytujOKbq8A
D18rW9mVAhtGrGb3FtAv1lztFseFsekCGyFYbt4YGjoHoKLulNXKJh2H+xp10RTMt1VS/jBCpT+j
KXibFNbjTIadyOgXkWTzmhP4GmtG6I2TcpVH/rHIHSIm62By6WrEKz9LnXM6W6bXIifddCVaz/KH
X6teU/4E6bqJWqv5gWVZ9bB00mpqqtPMH9ZI8741JKoHA6jb2uqE7rZ15QlM6q9WRpFNDrF1Herp
bVhfpzp/AcghB6Cootg82mxKnQb2i/Hcwn/HpE5/BrUSlD124FpLIR/x3cqAGucKe6KYHtXnTa23
mP9m0+sndr9RxvnI12TJTyWWTAeHENappAeSrI2itcBJK5VLy4MAQzXVtuOAq2HUTN3FQ1qtdXQD
rpLjwFCrjpL9ED5NEV803ReCLgfrkj3ymt66fVRsxaYOjdaKG15r+qy7uqG2jILM9LIiplJfZt/x
Iu8HbW52SVnv/Mg+t6gpd5gtXDiD26kSVA07Ah3igAPcaFHXh7deZ8zvHSUAVS/Q9eW2Z8KKIKo5
t1d9VvvcVu/LR91uHq1QgSPJARObDUbLbuuPV2FhXcUNhVWWAEQGpms03XHyjS2fuVerBIiYVnwr
TWNifKTVd5rpKI6KWXqBUMxHBYwk/3PJh1FuqBL28P2UbtRdJ2kRtaGXIJ84uxTFBbSdxyJtXN9B
mZZv4vm+S3TPIRUbPzvHWSJtGsUKz0U4X+HtnHa+rfkXcb1je4KVoZv3Ux6tVadGigeYS4FXRYiF
gk4PIYhhOE+BpSKTw8cqFJre0aPoIyapgCIaL4UangoxjPXeS1owobE5TjtpTeVOCGu4NDjRQsMs
iTxoqnRr9NoNEo1156juGIa7fCQiRK2tn+ZsnBy9CM6TeH4Wk2+dh6VABwBuJwlYsdEDrGRQe+YQ
bMbYOfigrGDy7NRYpUAPQ++6m8myHGPEdZx0UXYlg09PkCHmjEQfB8YeGw4Vp6F7qVAvdaaSbMpa
bKUDaTtnB+4WGcHXuV5i8Q8Nz+6a1k3VH30dHbowvAz5GbtkIkOScq7ThjmKlHQV6L16gdsM279y
9AGDtUsFllAngaNqcIOc5qGibWHYPWkVrXdbn8fQNeyWKhfOZ12XKM+IAVuZzXBvx/NZPAC66GY1
d6eZSoBPBX0Mt+oiToXYcE15lddK9LKEguHyV6NjXuhbWxJ1C4YZ7WFChY/GKae1AXiYNT+pCRIq
w3qasuw4qlAY6iyHYgtcYY3H9FEjN1O041lAKgOUzfEFqoubkNsL5sElUvWkhOTWEOwMb6WAZto2
l1FHnYMs72xVdv0tiYyQOeZVKZ+CUoMhiLfqZJHCMisPY0gMVTjOu4p+V6g2z3Zlb9uqvx01uk7T
eK8UTs8pfnycuv5EwwvpG/T3CKLPTOTzKbAGfGJmrhyonXpztCgH+zz3WgKk1iLP8xe0T1gWBsq8
dTY8Ax4IkczOVxbSGM8iOZ6n/lPrjfboVwBNEbct0DpirYJvQzDFJ4Pm/VNUJcR6xfI+xy7iFqN/
KftbRQTmocMkRQttig5+SW+RRL/20h5CqmMwBtXICbzJCfL9SCBfnIaU2BQUA7nJUihldUGDmn/a
91QgLKH/9EhkeOVa1iMNSJpBEQ02e163rdpDMyUSTVGj80grLzWlOVJK/xmU1bRSYTci5jIPUcz3
TAkerkZMj5s+1wsYT8RVJUnGihreBVZLUpeUL2Qk1RtnkSWri0CZ4GVy2n+plrUWZW+ySJkNv1Tu
0kXe3OUgL5atPvBCK1rXy5fmmGH5jd5be2r8pLsUkCPdmSC6c7lIqMcwVs6DDFl1Ab36Khjs8Cd0
y/SslVN+Wf1SYodK0Gwdp7Ue8JeEmSsX0bbWNPMmW4TcJVTovbOIu6t5Nr47i+A7ZRlhS5GgKkMN
jtqV9t0iEIeW0d0HsEif60oxD6Qf+rTKKMY1y0GY3M/k2l4Ox0G+nJPV5cjc6HF6TdCjfmErSkST
zQbUlgOYTWux66K23BBHX5M9FQIHgofprOCv5iuT5sIzZKARZ2YjDmaWUeiC3nqcjelZIY3xNXES
UrfiDGpyRzGCiYJpFxxLLKfBq2hbXpE/DUpGzRAkj4OPdpfgi3014dxBQr6oXRB9nNQhLI9oGJCU
iIpM0zkNDwGjmnm9ppknsqg6qY0cV3maond/FqQo+rCsqV1kLfTqIrzI9LC7GGNbJGuYsBUh0HVd
Xw2joxwgI5CiiO50q80hBdRYmsP5Yol0FbKlVw5hAQeFqgWmDuKWoPn4GPiI5ivWXRrJh3YMYFok
1XNL98TDpDl8HyD4cdLRi20bTEuFOocDDPU4l9cyLueDbvnVddSxpeMwJh6TSkekzazYwA1W5m2A
N/QID1LSUTxHmIYwi2Bl35OsYU7z3AMi3HZt9oJrlmxZSaCaPFpTjctOT/cAfdu7KB2xiw6esIen
OEuPykRBSqbDHgtBfNHh4UGtGqC4DXAUleLXg8V8ihrX11MdH6R6VoS0sAg3O5TtQD5zjdcS2xPF
nOLKAktxLNOZPJ7mujNaCqcEE9sN323KKjGH3bAd4vQV7RVl79FK7yYfLJs/E/FOmhQBiWFGfxIb
KzShTVE4R5Kw8k2FJuBCcYpTkdk7fBJ3hP51Dnur6mYchnXSyysIs4POIJx9hWwEOD2kvqnnJvlc
buZAarbHy6oil7w+aUXCPpR0IuCZC00mLeBBKsWdUJB7U8cFnr9H8OiWqrUp0zLa+kp0DWoULyL6
4k1A3S2L/G/z3CLsLVs0GJPMDtbY0bIDSHU1Boi7pO5vzURd2yL8Zsi6OrNw6hNRptH/6fLpgUPF
A4s0sY0QIilj73T7J7xn5wJOIO33ouHT5+99VnL0ACOddJfKIhWpyatl+4I8ZT50zu2YBGeoUojw
lM3aGZuBWjHE+0isw+6XeAXh04ysP2nuRwcidcReMG0cj3PdpY48w1M50mRFdUFa08FqLbpplR/9
cAbTYQ8Un6p2WVzab1pYKWeGnZxy8tbW3eCjPAtOorkzkGnQa+xPKpHXkzkfjLnLVzNxcGS9JjeO
QMfvtIep4pQBuNXLNWfhsLM+qi3l4B9ph55lGMcn+k4RXf35qMHRZTcG7drmM+payE8Q7JJNki2B
ZyI/mD17b9YuJUAowSBel2S/RU0NLjPgH6GMKft+SS5vLs8bAED4ay/AJNFQy/mZTrsBGhXdJxGK
lXqqkHL8/5JeOy22zyXaaIEKQIIBIbCU1jj0//sC3//9z/Q5f/0P6nz8R/N7je/Df9A/6wraX5qG
AQ9eImZDmPD/XVfQHGqBYBCwdC4RRxQj/rveJ9UFd2ALnJ7g+d8QN4Tzl23p2oLAI4MBYsffspMu
QI1/1fuo9hHYay7Xp4phOfAM3/oETaJktKiPZjSgo+O2XTfsmlYeqrjuXaye4xfux48uB46JJ42w
E9gH5rPfbYmtrExbOOEMklgL12Vh626/KPlq1sR1E+vWFyXFt+XMf9weJijHwJZrMEW+u17SGMKp
RIp3Q+HfhkFrT1hTuks1ZdqZmibl8FVM7d5B4r5x9Fnb/fZ9XP7jQf7uM33r9vzH9R1BNdPiF1BW
Wnyov1VtkozypI2e0sPNKveVWinUMkX6BThpeUnvXqKu0kk1CbaiePPHVWq21kDteInlkLOZaQps
kLJcZWo0rT+/oQ8eKHVZm09G8MVAF3p7Q3XZxLZRTohpTI4praPM60xUDtv1IiUhMdQAMEErbwdl
XrqYxRd3utgW/7hVnUHDZ495kR/y9vqmjZ0MEOwMCbqasc3QH2KXYYMuSzoGG90llN4VrdWY4kAZ
nzIzBILBO+7AXYDkvxnlgGQFGG5yNw9FGK+CHrGbl3VKcIlae3qFn2q9qCVVpC++xV+IzvevifIC
ru3l6SGdefvbAUiHXUZfyouz0lnLkOBdwhqCtRPbymU2UmIfVeXk575GoTqGrAxAYM/Hne+aQkF+
54QRa2qXegoKwf3n73X5EN//NrBUFoF4hlSRPLz9bVCqCZ3xfdjqGrvWobLKLTpnDAF+D5LPgogQ
oZCsK308fH7hD2YEnagbTehMhJjXl7rnbyOkgO1A39iYPR/t68YCjY3mZpgIDhhf1b65+fxqf4wU
7g1jJHZY7Pim/IXM+u1qTYYxWklGk9PiIDa5XjuX6No5lBOvvPr8Un8M/eVSRGAJARFOl+8HJSLN
ptIaSl5FidvKtykp9VX2xf2Aynn72rgIkTxCXVhJoJNYQX5/erNfIucOsS+OLYF4k9ZWaziUrw5S
Lg6B9byaZ+vvQfyY05ZrmkA8mAhUyzKWN/rbM1S0rsFSTkZFX/jD5ZCn1ak30YM4SU2vM9ea288f
5Lu4rH9ekOYbWziQZuyF314wS7oRzAEXjLIE1FiZJxzng8jTTDvy2il5bGBZHjtZtTcZg2pHgoux
VkSefDGZf/xD+Hgsav4SRMi7xVJIQqdH6oKemJV5B7q6OiG8M1CT48HLtDI7KB15kkFDksIsxmpP
8iDUUVTTX/ySP1+7tuAL2FSA6dMYs2+fiCxLYu+zRHhlxX5fRqq/LcCy2SYqVA6vpUuxLfhq6v1j
ioAlKrF+L20OjOXv2VwIm+lRWw5WWQWnUGL7+CCp8qE9Jd43jbHVDGa+JXuA32Cjvsg4HSTCdDZG
SMYwKQj5rh9AYlP1OTeqqj46MiA2xBHtFx/MB0/HwVoO4Z8+Ko3Md1NKV5m5RD+mel2XXkv49FcE
VmfXaSkfizaqydJK7fCLa/6xLtEeMtlN/Xo4FObeDURTRgEx5JoKE6aqjlQ+FJdZNvIKZtVbEhNf
yJQz1kTN+HgFi+yLuWbpeL2bB7j8MtPwTRjAQd4ty1IvgJxjLUCM0ZBFMSCrFllpumNmEuCcGt2S
dKqtIztxkKAXRE3HZrGdVDwtkhiWtRgbnRYCypeawGVCgMtuLfHKk0KBP+Xz8fzho7Lo2jGAMGyK
5fX9Nn9MU1GSozWrXky3DU2yUp/PBSIbBJallxTRvgrsVUavna1i8kWo2IfPyeGzYL0B0CvejWAr
ciJtaHhNbdt056iW4ROOU30o0XS4S6jnJmAhvB1FaXxx13+uPLyh3678btZsyqnT2wqtVUd1YW0b
bM+6vI/XSj49f/58P/r8WeQk6wHbTg42b58vORSZVs2d6nFcbtdVXbKdGC17HWhauBXEKx8QiZtf
fIEfvdTfL/ru9rDcOW1ucdGIvPmtZpbWLvfzF9Aml7K00MYnU+XRk7FQs5Z/dwvB2BMGfVa2D4JO
6bux13VWgwad8V5g+PYqppYzgP35HuJMv8nVSHzxEX30KoXJZMiuhQu/p7xOzSDTCkCQZ2a5tUgI
EgLf5HeLLetXW8blp7/Zli23tpwOieBZsIzvzi8KEtGiZvnHiZe1XpQESP/yvuLoYmZbZ6LGVKHt
2452n3ujgrUxdjprnatUsj7/qDTzo1+yZD+o9iJdsd+9YGGqWZGHuookGbElVi6xQn9ISyRP0rVV
lPaF0vUl3IPOXM+5SjV6wnIWTcRQkHWkbky9HQ8FJ+X9Fz9seQTvHxFUyqVDjgwGSsnbz51IOzOK
HbxrPUFEKLx1fNLllT7R66v9eUY+mQ04HCKKgMIH+FjTdQaknVG4MYb15z/mo6EnLTD9zMJ8jO+R
5HraSfAd/RIfrfUbNtsBpZxyIdUr1lUIEv/Cz7Ov8ic+GnrMxRIUOpEQ4g+iUNfDjIbF4GWx5EQB
Tm4ns+mktLh+hJpG5HxRKO/qTqHf0Sbbz29ZW178++dvcSBD4sCGEJTL2+dvRzNHEpvRQNic3KPu
Kc80lXwgc6BARUBRuBZpT7F6OaPRsalpN/njOX/bjN7NGRDilOWmL1O5l41ZrjDwx1/MTR+NV0to
/DghOdy8f0BZIusxDDryWMitWcHQiDYmUAZA4K1z8fnT+OhhINJCKsLFmCPezb06/NQmTWBF5Foi
fvROqq5SK21XVU8swFTb8osP7s/1TGdeYGOGmAyk1C/VyG9r6cDsPyXS0tDOhj4cC3B5ap2Pe59e
ratX2smhiZs2WvDt8/v8czbgusvOgCfqcG5bftdv1wUBIqu54KAqJj26xqBWrHoCjr/4tv78srmK
A+3TQP3CRvDdnKNXSomFSWj4IIV1adNkWzlGl6xCGMR7P0HzQbMjo/LtvxK4aH8xzf/5Lpers9dn
Y8ee6v277Po4GwqVZ+soocOuldi3MLGDuzRncxBUsfLFZP/n5KGTxWtRHqGQQ4jc8sx/e6bUxoUD
hkBfhAnhuqpCxxV4XdllZ6TEkcCLuDoyd3//RVJ5XA4TFOT+gJ0avl5n8XJRNTeHU8CuzWsSMEGf
X+XPEcjUoKkcGhkbrJrG21vrBEzRJkdqQBkeCasoLLSvU4dZG5Pr/+RS1kIjXvYD71dM8IkRXA5u
KCzjydMymqnjrLbk1Pz9YiYLMyUoIIEMdFjbywv97YU1ASJ1M0Wg0YNQ3Qxp8j2E8e1FsqUANtF0
/h/cGUCnJeqCevOiRf39crP0yQcV9KnJ/4D8V3EE1R0kLDr2ny8u9cFJV1fl8rqwybGHfP8tgmVJ
akP0ujfmXbIZ/KJfhzZKolGz0XUMGc0yRHHQKorSo/XYu7KcdEJgFTJZP7/rL3/K+ylVKSsna/Hb
NIPaeb1d2ivYw9nGaFUQ7wqZYm1A34TlMXoAbY+JMxuLlVbX4ouH8tH4tDSKiDoVF+pH7z7inqWM
SJlEoy2oxzs7poml05K2ARfgDccxmH81bD6agVjYNcm/0Pe+38krgdaW9Fm5JaIs10ks9XVjgGVS
y/DGT3DbfP6oP7pBhI8Q8llJIHq8+57Jxhi1yGdSJ7Il2hsqYeRZSppU1uVXYuk/A0X9Kvf+owWM
PTTFUPRE8CDePdSIXNac+tWykEzY1TFOH3SALls4wvUVzYnepVGgbmWF2P/zu/3w4UpY/KaBoZcG
0NvhVIVGZ4oyJse21DGTdPW0zgYtJwikCNe8zK/G1EdzoGMvNQA4euzT3tVshpaEmEHh6RoghNdG
1olNJPJwo1l825/fmvHBm+TAwI4APSvVGvvdvRm+qpP3GTFmGmU8lW21b1ViSYw6crysQrupYEKG
GLJ3Us05TaXqnOF/uFPtUmFXBCKAMw5g9GCA/sQS6IYaLogZvacxj/Fu0FN/q6aF9HojuiP8GqGV
CLU7XYHzGRH2txEtJuAcHM8WxubC3XHoFTQUixTYS/soDq19ps/1UQz2DFgIiEhAAtzm86fwwQPX
EOxC8rZVQPfvj2l9n+vJPPJphUNGpEOpN1dUOYo1MdnzFyNH+/CB/+ta7wtySZSpZRAS+dfTdz/L
nKnDMApyK8pktR9j/B/O3Pw/6s6ku1Em3db/5cypRRc0gzMRSLIk2+m0085mwsqWvg0ggF9/HrLO
XTet1LXWV7M7qFrVGgFBNO+797P7HYhfexdFlthhK8XblOXFgSoiCIAWajQYsi4YyRM+raggfufo
XHkkF8Y8jwRvp8VDgUS7brj+WLHg5nR503BWUozTI93oDzCg85ee5hnz+7Kk//wbo/UJJ9fgaIYj
6ex6QEk0hHZs4PxhjN6XuupvZOSLXTeAq7NblV95DxdfOZVJQdmDuzw3EGhx5fm9oxmh7Iz4LpuL
JtAoKgPBwYL99uj6Pfm+PvfQh0K+sJZEOX6Js+2aZmdKy9YyS9mV/cuSRMggksXSHgFsqTW/N0kf
8sl1H/xefySbdwwRI6U3VqT592nRNp8aA9Vba/7MBmncdZOPHqaUtmMHCZZyhkmfSOvYNJOPE6lO
qIw1PeI+Usi1ye9VwBFzwrRWTnRpyCdTAmNjNKLlJWUZzEDbuC9InkxEVEkkjnBWUK4aBIIACFuk
eph8wnj9ogIY5ozW8NS6VEvQKRdEIbAnt4lpKpJ3pF8TYgWKzPkqCovYlFlYBmFpoi7avYHdWewS
F/0uqkZjIDIezDnQCjfvP/tRkaOtqwd6Ewhv9q2d+h+1xPI+eqpXjyIzh3u3cuZPpVmO+Dh1kywR
MdQma3pvfiw59RTwBwQMRORo0kLokfVfVNa2T/pMPI1qTf5vZLnZOM7c5rM/p8ZjP7DX2ygCYKgH
LbD3jWmugt6x0H6VcSJ/xGLAfEG9PtIh+th8ppLDx76JcQZcGfuXpgTORjpnQRwtf7dm2EPAxZOU
GunI4It2PrXFkG6toTVCz8kr7M3SunLNS+MfLzKfG1hVnQu8/r5jwg68UnBNC7zUoWLkosRM5q2c
8Om9Pf4vXgqXjgfDmFrj78i4P6YSGPCRZ449RbeBqaRqdLlPqqH+tCy8nLcvdaHEQDAIcxZZlzSd
uL/Xt2Ui+8cvOaJs93NCif1enPQyATgR+7eA1wd0eCWJZrrX7vw5NradNfuBTeHviImgCuIUjCAx
cMtBLeCXIvNqctGld73iv1eVAVUQf513/3gYiycnU4cIGkZxWYc4zgvCh2Bq1H0P6iDK1e2YuVe2
oxcqcuYqGwFih64AvdzZy1aDDYYWRAmYRGyFkLPBZiHg7sKkGpvvZZFBRWusLH8WHmjRjY2x4Jnc
9ellnsvoSbUoTzcplK8HLBdGdeXXrTa2s7KQaZKISo1fZ29FZ/n1IynNHoqpEeEtXtKBeOJx6uGi
GB1g8MSavNOgDONTzml+jSq20EWgcsruE8tqIdJ6ZvqpSpoOTkFV3sapg4sKtZp+j5MSqofrys+J
Lfz3zZKkeGvZqHxrNek+T01q/xisuXOu3M6FhROQNsUt5nlmv9Xm8+cLFh5TUFVO1Nggbe3cdP4i
m8EOJg9uhi+FuX97xF8YTyZ585h46XdiLjqrqbEMYaYuF16t1O1t4U4t+XI6IIoocR6A1K2YRT7r
ty964YumekpDF8ANFQF//e//GMTd4o0tsFxOGwQ4Ua+tJegp3z/0g91eudTvQujZ4kkTETwKKg7c
Uc46ev64lkuux7ik3CCSGNzdc9xsI3K6Nq7qoaxoZhS6NW4iXy2cNEvvNCmC0bR2zuDhkOHx9o1f
KDP9PtFxqLM57Z7vUjIJViwSBRvFCryqpNyzgdayHJu0gmKoq+o0ehkGg0SlYUMi8pXL/60LcRhb
uqvzJFBCCMt8/TCUmwmzTyjgWp3j/iiNIX1a7EXgEVb53i+F9T4n2mxDRnr37IFpfGqWhpZVvwJp
EkdtQE6QKpo6nGKkPl+ZfC+NfD7f33Ib5AznQ3GZgBzhF4fCV7YGDMXszu6mPUy15FiQX3ZlAbt0
2kcRB5+clgdv4nxSg9NILNxMTWWSURPSLzM3wFxaqMKlhJdDhGJDHWnj9mQVUgqpWvIvqUbGV1a3
9Xs+G58IdVbBGPUW5A5nr8QUDbBqWghhvH7h0EFMxKqjefOPB57FCYVVDXADjqmz7bHjwiqURI1i
oHCM9/VswnkjUX5TjP20g9xehWAXukMFROEwtKq4cpMXxj3VDDrwbEWwvJ43jekUJcU4Sws4EVW5
aJmWsNLJZc+iMt/ZsA5DH5xhkBXthyZxtYe3b/7SsF8rSxzNLLp3SMpeD3tova6eDlTq0oiwv6It
nNOgjysTzCh3/ejNN2tXgHLk5GGxBfEiXAJvh4ijZaaIZK3JWgwRBj96jWquPJoLEzBHCJNlleo2
G6mzCTj1x4V0ecsMZ6wUYbKYxkPH9uSAr4UBaWF8m5flWoXg0kXpoiCAZPhTAj6bFBHlI4VyAF7G
AK26Lr+3hmrZwR5Ib4phcU9zf62pt/7F82HONpc5j/OZQZn79SsArboCtrmirywf5R4+QlOfwAGX
yLsTkv3W9iJ4cCsp9wsS5w25qtOH3O++Fj48RU0Am3p7VFyYbizgaxSjVws6Va/Xv6gg22eo0caH
8JFg87rOsNfG5lk2HajSEurS25e7sOZxHCbuwOFcTMn4rCiTxxS8LHjbYWpArMsawRlpYC/p+IN3
bZpf/9b5w0avS1nGR26LXuv1rQm+tyL2CyukfdyfcM/SMyEgNlCTAVZnBJBeKzxaWadRrYbjcWgS
p7oym18aYuzI0G3ygJFenK3xaSykrLDRh4tf4aIaa6Chi/tc4e8DppXBg8vqb28/4ouXRKm06lL4
oM7rXpmR1hM4LCa5JenvK4OMXyfqUJZAyg0RtcwEPCj/2vHk4uzCzLIKRQ2SWM9FQHVnp11uRAyk
3IoObZGTf4Kf4dRG87L32tQglar2tvhCceBHfebtFoR0cP8qAOkzwDwduttWWS5AONK1/4NhzmrP
xMfKjwjdfj0W+mLxbAn7KrRnAzWIjy3JbaJpgztWbPEY+de+9PUPng8+RGvkgWBWpGBxNqExFKS9
rLRX3oIHHYy6gJMZ+Q5gSrOPrOYn0NvpmON7ftfktTwQn+AHzehVAF+EIvYs3rA7VIe3x8alz48W
AyAMGkNr5+v1YxCNGioOxcgxES3iyEI+Jos57F2ruvLAL41C9neITN01nPc8wTz2JYR7tHphq8Xu
rWuDih/jZaViT0Tt9UI/QeS7pvm5dFGUPPRqVm2Wfb6+Z0iU09ju7ZAcd0WaNj51Qtd2PhAMZBT1
ByRKH/75A0X35jKVu2jBz4tSkzEWWdVlhCPEbhEoYJPBIFvQOjJdrkydFzRn7Fho6wmD6DLABGen
8tRKYoEHD0ZcrltfnHhMb4Tun4YsJo6kGZjYSp/kb46ce5g1ZjBRPCY+ZNbXvN3+ZGf45hHEN4eG
jS0BeATiVSO16ZnQ2LefyqWNDhtKFPi+zkR/vtHJYhnnueyx7WqzS1s8/loNRndMOvJnojHPj4NY
xo1RJ7jSTSpQb199fQ7nnx5iWd+GqMJae16Hxm9cDXEd2+wlSX4veubcQerj4zTIZk91Ub/TS6ze
3jT/B1+Xz9mKIUhjhabh668rIaqGNPCCCyc41jrdi0/upKmQg0P/n1wKsyLcChA2QCpeX8qGQZlE
LSNdRvDAPH3EHJeY89ZrcTO9/Th/9x7/ep4+xV3uyFuNK6+vlXgFboeJumJNFsC90QwD4nTSNX3I
n4lXtXfkPWTHdmq/01Ez2cEIvJ0QsPbFYqIrJNq41vS9L2UemJWFh4B51yg6HW+/p6MPKtQpZrnY
x06pg8WLFFb61r5yF5emBoAenDdxA+j27/LJHwfgudOKhdhQe+27T7sEmsDWquz22LptFwyxHNkW
wKF4+9EZF7YgiFRXkRQVwlUx9/rRWdo85PDDeXTkH5xyZq5NGaEZmdw6DTsaqqFV2C9DSZ5LXcPP
G2vMg2//hgtTPpOTcFmU+QGufTZrJHS7otxlpDQaXDED/fK7xnM/p1OZ3r59pct3Kwgt1mmErW2+
13dLZdefssi0QUGPaG/hZVJhnn7llfJ2Tl73e3cgOUkvZ07ejqYFEzlaV76LS4UOjvYUU3SHc95f
gxWU6jjggbdDzBzQUAyg2y6Mws0olLph9HlB4kJAh+Oq3dY95Xuc0z5qPz/CkUmoxpVHsr7gs2+H
giFjjkRwZEPnC25dzomW5pyZIX+Db+hd3B1GrW2USa5sxT5gI8Zx2Vns2LaKmuuhAOoZNCSJBTNr
65U3dGGzj8ZAZ0FmDeH3nC3/KYxrrSfvF9O6N5wWgwlqmWvtTmhjt81q44o469LQQ4SytqKwBmBg
eD0e6qQQIo4hf2h0ToEtaPkhSwD+D9QArjzoi5eizbZ220w+8rM7k7E7V8rs7LDTIyYRkTD1CvAg
4DquDbH1V5+/0tUi+H8utT7kP2aSShUz/SE+qGwFHxLVrW9NqdrwyshZZ9W/LrNWZH6LXqCEvb6M
C+9feqSuhXM1Q3CnEARDXM83EkngQY45sySc4INO9Ones8ge8jVKzemA2hJy7JpATGjCld+0blr/
+k2MG5emOpXwc/FAMnWyndYFzqFbhPAX5WBiNZQMzK7dmUT1fE+j2caBXS13ChvOitRM9pkiuPnt
X3JpIFPPx4zBNMPndbYkiRm/V1evn1XWEKVQttkdJ2piYgGXsYTk4tp2/tJ3jA2F8/FamyM0+/Xb
aCwRiXbCXNToDzYpSRtRTV9iTUGZnzOPvsOa0NyK3NumRJXcqS7xd+kk85ekU8mVz+rizePMQTDy
ux1xNqM3aQ0BqZYMwAWkmR+RfCCLtg1b6dY7kbhDceW9X1g7aQMxj60GgvUkfXbz8LOLviX9iBMb
QHLlgJ9slhywVP2Z6mAW9snYXrnmpQ/6twAbBiCf9LlxQJvHupH1aIU69MRjWVQK4jV4Gzdtr63S
v9el82GNzYkZmq+VUujZ5AEnKVYaYUAhqVJiq+M6oiUMLpL5q9uMVSxDp6ZGDerHD+uZ/WoxlMaK
Ydd2HWjTkIJ2vCVLGphU3zSHCsjnrWdjgPRoD+1gvWohTfliM5KTdaMSMUMlUiCp7KLet6JMgmqy
vF2iue27AivlLkkrE62Ke63IdmFjTJrW6r5eu6R/nckW2yOsALQPgscyDWHf+KGZJM6+pcBE2llP
mZmslkM3LP2V2ezSkGUvjhXVownB/Px6BGFb8j3S1WyEpWuuWFPLh9jR4DmZWcTpRNf/g0/Eppit
W7QIaQafXQ+Yg5uaNmSVRLoziUqTs4FmhL6zIVO9Ti3n5u356NKT/fN6Z5+k1eiLSJBTYz8aSIEb
O4JjtOQWMU5/kLbK74cOgEpNAML92xe+cNKicGno/MPFhnR+4k1ERptMR4CBPjj/5YnKO2YzO1pv
mdUz7dr8rmQ0BWnrxjuV+dc0XZc6xSu9DnIl/My//dZa12llzskhXLKB1MqoTj9HbMOPdeFPhwQ8
b9BLE5rjRDKCsnvzBrR5+zWdkZ25VXfrD7GxUincQKmuuB/TvLryZi7+wtVly1mJoj+P6fXQywhr
GeyZ/IvFRkXojNUPa2o5KLlC7ttVAN+4ntpEc1aiSSNZ2evpPWCu1m+l6RA1OLvZnWobogZiABkj
G+2nt1/hpRaMTcgrj48FZg32ev0LDamRFMNVaa4QhbCZCGnf1iX0S0A3O0WWaYj4w/tYxLmzszTK
wI7rFO/0KOmurKqXBhOGTxKaXZ3J8HweJKDU6KcVv2wbHNuJo8mDUssJk1ui+OgMjrMfRvvzwg5y
R9gh3cO3H8SlKf/Py59trMpEdDORBLSiJmk/R1QpMLZQPtuwt3x++1K/xYbnUz7+oN9zA5TJcxNF
Oma6L5IaYVZO7J8yZ5AxRDGFnS3qw4B75TH2THlLkE/FPieb97FeJQfygPJgqiLxyGnmR2lmTz7H
ySNaTREKY3I/sS9Erltp4p4WEJSiwkEynzlRQCICmRgq72+TYTE+w0UytkYFtD6rV2KKyOv95I+o
dsy4uo3oju6AJXg74CTWraAVfRSD2e6Gwhy2puGo4O3H8bu9dv44PKrUGP3RffwlfOVZ2JUxoJVk
sRreJwlmX4x7LhLgOAqAAli3YzO4R7Oc2zsw1s3OSxp1WtLeCQAiLu9ql4AP2kvELLSuGw7NsLwQ
Hmu+i4em2ltOVvGZZ/NPIuTMrRjda42VS0MHE4ix7olYyc/lgNSilGGSQwuakZ8+lwnRAbqT72l5
dFeWlnW++OtR0TvGlI3MEZP0668V8AtIz5Eu2lzmULxRvZChNZT3DZX8DQSfKiRcfbh7+wVdvD9m
CIMKIEHO58YMUAWlYQ90aYRbDDtrFOWLUu5XA7nYlSPipSshu1jfKQlrf53hjdLlAKVxpa5T/QHN
+jHyR/Mhd61re4KLV6LPTScUsRnCrdcPErNLi0+XiZlktuZgllW9xckVbU1XaVfG98VLAfylM0Gl
lrnt9aWWlnIdQjremV0jv3PaYudKtkBp4rVXTgoXhgceHXqsuCGwhjlny01J3GHXkQoUdjLuD9BO
470wyFpCoor3mhyIYNautrou3B/4Ruyggo8f287Zo/RtGXtV45uhozx/28R2gRpLTMQv+NdKu5eq
gTR36OCtMF+DNtPrZymBjBBhSSeF/NhqPzuIKlO0I1sdotidllrddsIPvtO0DjhYUrWbxFtZBV6S
h1hV5B5WFkVgP0bOCCokZNUWO1iR3q1LBNBjbWYm0mir/tmYPdUJ8HV7+kbxnhjUL29/U5d2Buhh
aM3R/iRo/Xy5M6B2/ltpgeuovknxXGwaTca3XdHFxzFq2B3Dodu4ssh25BnMe2fS81ubEJkgaohk
0VXWh3AOrTs5ViTp+U798vZPXMfl2VzjUMfiM0TUxclzXbD/KDVQyTJWoy2ycvC1W9td2XYJuSRv
X+XC6PnjKn99iN4IzFCv+TqGOtGOSQLr1oYvQG4jgNG3L3Vhh8G4oeG8kiwYsWdbnUJRbes5zyN5
IGwwdvNxL9sBLC1utG0K8AxGa5U9+pXVHNDjllc+zkt3iueL5ijtAQphZ2NXH2bG9QwEgUyFlNsl
Lnmx+++a6uT+7Ru9eCW25TCj6LfBlHr95ozeQkOyqniSOq6fastV+25IKJxblvr3M/1HqPH/7yDi
Dpu7/zf36+7nlH6v/+R9Uezh336V/X//l+Y5/4LHhQbWo7COC3nVj/0v0Z/5CD44qrLf3hZagEy/
1coj/+//ssx/cQygNuxi7OFbWmH//0sON+x/IWDnHENFFW/Zaiz7B+jw12dBxrVlwjuA2uLQ+F0F
o69ffQdUN62qpL1LlA/Nta3N2XiX221uftc6fJxQDDmxnnqKxtqOBLdsuTJrnB0o1i+LZgPHCeyi
FP0pn7z+BalKiyTvm/G2li3rqzl2jv9kxzg+DjNQo2bNDTPFA+DtSYIezCZW+aK0ejAZsdHFCycM
WUYcWP94hw//nrf+ZHP9lij/3+mM38V2m0q4jhECQthfv4svU/TIEYxbkyV/zUEH4hF0KbFCQZ5h
tQeovnQQ94g2lMD6SD0IgRvMKbxB5qgHaChUPW2bQslR1HIwtld+3+uPll4pYkCkZ2wGKNWzkp69
OWRGtkmlr7lNnXQZQr3WrflkNZr3oE162fyaUMb1JyO3hNyNZpeqzWQDov4258nQYcsT3aOfm954
ik3qgbtCjH4Kr2dMxcOVX7ou6H88SYP9Ett1Bi2ta6Ar5/pnoyZJTJtM47ToUzEdxqpvVs0FwSdE
00+UWxOnrH7WdTK8zzGcEEGnWnIwW3si+ejt37IOplc/hel0RedxYGbg8S9eD7YqTYiTdwx1WtMj
MF4bkETulFosQVjXkDWfU6ftk/jKu3q9kLB+UPXlttdqJJAGupJnV11qjVrv3J9q9rJjOCwdTDRB
jrAOaX4R7YdFdJmOZNFOp31NNAyNRo3Q4se3b/71Ar3+DN4DHXkWNbpN/jmdzZobIsfbpjyZXZ3n
c0Bly8Zd1ALKnP7RivL7UjTViCJhcqGqdT44y8quRlmp9qRPmakdW2t0hoNdZhPxzk2d1lc2Bes+
9c/XCkJv/QaQr/Bi16nx9QNuo9jxYgTvxzyjiQnh/PcjNIgXPJWu1MrnriptWOVkc12zSP916bVr
z6GAmzT5Gfb6mf6x6yEusLD8WbZHjEXZtPecUoVm3pjOO4KDeK5aNkfdto0H7VoB5GwCoLDPhp0V
gC0Xn795vo/WdAKkO6tqjhI6qh60Pd6O3b+nI3S/jKS3Rw+m5XXD8+djZg1jE01LAZwE+5Hz6pRM
mynCg8k2qNbmehtrcv7VW8s83lgxHbwt33VdBZlfEljiZ86WtG37VBZuJIiJbud3lovhgdw+/zA3
cxG6LTEDZVp7p6hLza0yKxV0PdXPpuvHY2GX1sfWJ+u1BRjxqHyHcLauMvDI9PeTiJInguoVFKPC
j1pf27XplOb2UdeWqdd+jkUhA9m1wy+/j7pvzSDHXawZxSGxFnHPcPhWDo22F3re3xkTruFGkCTj
m5Fxg/qqFOhATO+ERqzfe4vvfdAm4b1La58AiZgUmKmp3Z2eNOVtR/50mGo6lZ+sQjcE6rgiMDx9
RnbRPSbQbTczYW+7ehDZkcjQGNpb+ayafHk/KnPaOiBcwpFyxr73pXMTyzr52gz9L7cnem2j7Lwl
iDBf4JTDTCwdCB2+P9kB3YXR3/MYrE2V2M197/EkDC0zkk3TGDe9lbUbJfTmJTJUuTWdKfc2HeFb
X7t8MPfRLNxdJaL6Q9xKb7voURWyPBvfPIpLyYaa7Lyd63i+s0X+IBGOvRdeP1Bk6433XpXkj2Ot
j78AEE6BlyEMPQJK8Db5LFT13kLPtnH5JWhmYnLnAlE5OnFtqGm/iMiI64CqYntL3Jc4TuCmA5FE
/Z4mmb8fnOYpI+nwWCfOtGVyUjB02yhIEv5n1SDh1zmab2knM5bg7rNy+BB5efI5G6uC4GPPz97l
/ew8GV5kvSPBanwhQwzhZDL623bItVPr2HD+Uw8D0OzbRrdpKcPsR2gK5AtiIye1E+ltSAxq9j2f
xMlEgC2dEH5JnPk7V2szUT61QMwKeY9qUQzHOpq/CwPczeRIY1NkszxoFby5kfrIp1FpKS4+GAo3
xN3hgyPxr78hfePFjPXiB6d8gyqdVPvMIjklcYrxvnVx4jYq2+luTsiR3t4N89STg9eI6hnecIo2
kzc02ou7K8wUyYpo8l02kOBnmuhCOjUvd3YEwIYlAIS9aUblphHJk0saamaumYakkzhtHW1UEx+M
Zi6fDJF8RGgoN7mX9Tu3Y9M/GxPRsKm3p3hjBT2Fsds5JjMZ8vw7jp6KsMZl2lpFnt2A/B63qZnn
+AejmVFne2oHWV8GasyWe9W7/t40s4bIs6Z+qKxZPjlLVN6n+EjIMIvn2yy2Wkjk03DSGkfDdOeO
gkhW1dGU6pH6IDEwyVPaCpdU9I2Lb3MMoiSZflpNagoK4bm/SUl5vjMQzOYnL1FF8SnJo0L7nBLs
FPFHPEVHa/bdLLlr/KbKfhhRZvxqeXPmy1JZ3WM1VzSJVdX2/b2XIZH86Lsd0OuuYTknuYL8gPQ4
Yjigb1GP4xBo5iydJ3A/+o/OK8qO7eDQLQ+j7cV0plJvtdnFGBB3/96YVZqDmHHjeP1oH6aEiMyN
nDNri3UlJ01bmxQxsZ4kMWKHknpI2GMm7OrkMCBt97PaTA5KFhHN27nkL4yWtvq05zS/S4iLdgOE
2oN3C8cedpecqjQ/Ip3Nowqn6VR3txNOyPHeZSa2bRjweHvBUJOBu7wMST7l6HxoT+HJHvwlsIoy
hi7PPIpFza0VYdRNIfK71q/b5cHWQXMA+cNG+XOZ+T7uyia3v5odG8djM8vlufIZYjHpNB3bY8dB
VLxDxBKJT1Nr8GwAaJPFLbWiPy4mTC4SICNHZ8ZtFmuUxOZN81Is0c4yend8LMs2RoGXOM3ygJHF
cz6UjlcXWwhLyh8CRucoNq2C+7DhxUbE9LWs9NXP1Z+KdBPpZX0yZdolB52KdZzRI/BS5ewWnTeU
bN0KjD1hOK5T3Tm9Mq0dwdPWo8VhKEtvW+LZCdDU6Fdn5Z1RAO+JSd5F/OoGrZpG5i5meT3wZkvp
vNyhaiusUbpPLrxOwAHfPtwbjKaeTjDACMO9cTYLvEO8G0auuz/8MvMgxdNqczHCT2M/a2TYy9Hd
i5iyX50msZuF9mjnwx7WjiLYxkq8+hY7Uh4f/Yk4qBd/8lT3s6wUr0Xz9GaUIdu8jNVS8U/TnuNn
5rXbGLhhdmsC5Bq+9EpVKZNfrRfEYM9jVNs/baICG2tjLQQqky/LqSj+xe6ja94v7E2XA5OkLR/j
iAkTqhfb9ps6aeL0uelN6dxjoV54UonRWtHnqpsrpqxogBr/2OI6RWUhKWPa7kZxqLKrTTEnbfaL
5jg4ok1S0GXTgjKyW6IYajmbbErnahqyD1rrJx8JlTO2WooOr/D8FmCLzNtD3BXkEQxtZN/3lpi+
iEpGz8Y8+semSpxAEYYReoXhvLAt/0iQYnrg9qodkUsuwduWQnhR5CfHjlSxawd9jjZNWfcP/jB9
bcc+2RQoxPeRl3mQssooUPbMODMbeXCmSCO1kkrfQr+FjA6bFBvbrbnkpL/H05iFPgWid6k7WoGf
+k5oDIkIkxYlQAc4TcCZB7oKnrje0Ynxj2sBftv48WIFDumtgVdPOdp7AmofsWYWqFIXLE0aR1Gy
JfyMrE/iNq3NINr6zhVoEQ8+6fYHcxmjGxCoxo1ljJDeSkWuZaJeCO+AVUycL+kNldNu9NIWp3Hq
5qNNZj3Z5YqOTm+j5qsY1aLnWSdN7XgbkkbENzNuCN6h/rUppoFECmAfh77y2vf1QinVs2oa8Ash
BJXMftpL2T22sajwXbtDWC/AQYypTh4JYvf4z2L3WRTDmpNje81tp1eVtZmTxn2XqQ57SWWJmAVv
MQK/642RKNNhfF5U05XbtK9JvhlHK5kDy01J0up6ZfzyIwqxJLhaLyYyH3NTVHURyEZr9Y2vg/Ea
UtkTPiIQ8m4BYImX3DBnsSNqqfQ+2x2JS/ewhDO58Zh8OXUKmbEFlGTFVsKrTBLVvY7NkDkABV3Y
HgBiKIbmKWWxPsZxan6z4jo65ZYyDyaw0zEYYd3srYbez8YT5nyTE3mhhUTWkh8LFHc4TnGvPtZ9
Vz/0omNDxd17j31bG6z5jpt/qMqMnME5Hs2PKeCO59TNJoTIsn7scaIcCC0pm9CeJ3kg94ZSQ9fJ
dLvk40TUYSrsne40jbOdR0WGMfmH0Y+eIuKLMNLWC5yh6fXNAGMjJaOHQ9+m0ybCr1qPqKpiyPob
/jAJ5y3A6yKUvT0E04Thczd0A5oWQFz4hS3WrTGbKdSboFKHgDbPcDunXfdl9NL8ySimaE2aGZaP
lgV2p9LJItu5wOOte4+kBrkx9LJVQdHV2Z3I+eyPnjfL554D/3smdMwWhl5k7zp0Wzf9gHFrmvRi
3kk1EtqDVoloB60YaRjMujPsfIC7dzH5wfIm8xOleL4zVWB/ygXBPnNWnMw5hmuXLNPXcnTd7dSl
xtM4SD8YLTAISK/inewmse+iuN7JqEw/5FXxlcAM+4YbFCOeyc76yKNtRTgvjQSEv3Ya9cV3dpqZ
0GlNJEAOzk30DYeYiqlrtcQxFMl477M/fGhTXT07qasqpuNIPU9W1R/xi+a3+ZCXd01V3mFc7b+r
to/uAEd670xsPzt9msWNTVYtuWXK7fYzuSu4djJqTDlxdH6edbeLnjHEpCk5U+k9UXNI2t4JIry/
Eu3qT0GhLct3PlaT4r/lVJ+LdG6+0jpVe3vwfpgVG0xuZ/CGrbZYNiCFWHG4Sv3sxk45jpWdp7Uh
Gcw/W2hGR03xXXQVeZqZLJb9PBod56tK3pHe020N0Xwb+hzp7ASWNdQEWV0Op+BwLMk24UzebKtZ
/BSTloSGLE+xO8S7VkX+ez0y9Q89Z4Cjzi42MDtf3fcqtoPFq03M20u/pf/tfhJk4t5r2ciso/UJ
QOMcn6fduAeh04kubSm2RpnqYeH1eHLs9nYFMLL7Ibe4nZQMYETxf82d4liriG+krYzPtsr0XWPH
+qGobJ38rSINRk/eRJFjsRsbG9/aWYId1cIP2nlpGYWLnn/vLDfB96j523HU1hi+fr6pnKgIZ2fg
OKrl8RaYY9/uJ8NS32dlPzd2lx9z6cRHkZFvyC7r0Sks9xdnrPpp5Bx5n3HykNvZmfNqqzySviOb
DXLoyaF5Z0q9cu/mkq9ro5mxd0rAwadkxnWeGLDZ9QK7az07D2kltA803Hxv741Rmt1kFa3uTeP1
0Rf2PpAlen+JN6S3PKIyMD9Bu5T7Om2cfuPFOYcyw8hfvAkDGBq6LsxX7YCeY/BZcr84pLX5eVBj
86iSiX1UG40PVdOq47z4xD5hgDwRrQxthH3CU6R7SOfrsgrTyWBLh7jhY+t0HsEzhfYuzcyXrDfM
GyeZKQLqReKEhDjeDTRDd17Xu4SQ2/yIsSm/M5XJTZxo08cayANhZ8otDkvFfD337IKCynEAG3jj
dD917nzLtw0hYLT926lNnCN0hW8cjTM80q4fTFprvq9sIrVwug83U2US5qzHbMoYJ+TPmC3xj/WU
bWezSJ8yvxnvCd3Um5tRh1+Gcrr8YmNJ+dRAkb1HgWgFUL3bmyJtta8UTpnEl6LaMaLd/AYB8bKj
ZL3MAXxp41eHoChYXLfYNrYd49oX9pao59TZGMDUsJfkruSUx8y4tetqZDAmZSDz+mOCKejBzIvu
EU8odENr5KiozaS8VVp+B897OeiVkjdNM/5I7byDyt9Kp97LKiV/x82bL4tL0LUuUg6oFes2428a
2i274a+CP1uCYcXvlunGgyHr+hitay0Rg/Jk2a13N42mfb+6hN/L0aTBSAqleTMm0amsYrsN6qVw
A041CUmL5FHu+1RT01awAXxKMq96N1hG+tUvej7AdNF/JRQ02NkT5LRRa7AfhbroydZ7/b52RhMX
EHvC2woa7K5Lm1EPEA07xybS3a1cfLWPbe0w6jjbSZzTd3Ej16TS3lggCLt6/3OgVr6eJsHgTmO9
L2p72Sx25nyRuW5+XajFyI1LIF/Ifp8H5v0Pe+fVXDeSpum/0jH36IBJuIidvcAxOIak6ERKvEGI
EgXvEh6/fh+warbFIy7PqOd2o7uruoqSEolMZH7mNY29lYSsG17ASybcxyrEQSzNhXsrZq3aaANS
ChNOmjttqLUVNvGNP9Qy2YcCalAYjuPkyUabcOjEkYU42jQfVb1ub8be7imJmCaPYB9Jac3PipzG
bxb0yi0V4BxnRkNiyKEgTZOHw3Tt1Is3FjZA9MHdBpWUNeXGDsJfmj1lczY0XycgAbAxNbffakXK
xApZiu9uHo4vXJYA9VnYi6ZXkrVRgjDxzGESd4jfGr2HAlaJRZo9cGLqHTK8hhMO67js0/hIySgI
LwLLCaBSUzl6VocQdWaDw65D7MwyH7GBHj6jWgo0GNfAyFUKzL80q60vOjZ21z6OltYPNQ6rokeq
I161mtNWOW3LGJe1kdBwHC4nLdIekx5Fb7USj5Kb9lKVaf5CrYSQowqVXlynrVaPZbDWnRI1o5Vl
8GyH/jWHkRGVgasircklIyxhhE8FpkXWD1QoV4NNmHSsEfFttnpVVcVlnTqy9uYp4N+gMRwUCnGj
Odd8Yaot8QGVpepezZ2NtU1R96K/D91WXGaoI1mX1SBV66krDD29nIdhCjaBhYTt2o7VtvCLzFH4
Aufa4XdNdUYRMcIE0L1waxb8dtKNkc5UAWmLNeHByBHiyohQEXpNnzm4g/E7kqFpi8kYMO3gs0yt
xtjijcrDOkPo5C+x27TzrT2rGUW9agYhu0qtapL+3OUyOjpzOCdH4L+9fW0ghwRew4hiCvpoBET8
TWj1RAqlhk7NYTjmqh3unSnukp1NY+QqMw3y+Dkxg/hpLnODkmYwkzx2k9HY4D71xnYObaLo4yfd
aEj8gUoZ+hG9ljHlbM1otIM5bErKE1Ud6qS/bmDk18OsVOq2tEVDFSQllt7XXTblR0cJKX2r7mCL
HdKBzIWEMxwfzTApHLHS+qIpN3QlAuE7Wqu3PqEpxYIwHVVtP8W0x/Fjka2Ln7Y55QeV8kK3Fsiy
ppdDMZbJT7z/KpKgngh9j4lkrW3nTrVwQKXG3E4/IY7IGbBTODvWT5r8SZmsFnKddYXi+dIyK0te
vKFI/gp6yOpvkUXWyUtba6azZwWiiS+ySK2TY64ZjF3YhLZfOIwT/ZpYKJFEyFp9o5eZ9i2NEAWr
cXsYMkkOb8gRiD2pMV9ORUMmWGIZ1Zo2ddz2S2FXml3gGa5i/awbRevvh9Q1WDpcB1X+BrRq2Szm
JEzLa0HmEDzlNm4Sc4WUkBcFhJj3jRaElIfHCUdhex6Sg95EttjKIOGQ0mQ7GzddOJfltg4qvdgS
Jk/JBsZ1YXo4is3FdZIkzDNqSvxBvVkHBnPI4lD7EiR2C1MDf3IzIo6jS7ay2Bo7rsDBvZgJdZXN
0vgSl8XciMXrUsz6TSQa0OdDjENUFOQWyeDkuFvc6/J2W6szs6bY4R412Y0OkB/McJEuCVlMy9E1
dCaweBm3sQGsneZYUgTrodEwaQfUSmzFwTfWh6IX/C5h98jWLxAw84Ae4ewczKAD9kjEA0kJfMbS
FRWvyyoN2HJ36G+7OVrLNqJ7gTTVejUhWzlfKE1m9Ti4Vm2/nbrc0Tfu3A/F1dDUC+Rx7JQjmwtd
tk6Kcj8zorwVsKOrb26jKQoiEGD3KGQn1YFUU5+ONMY6e5ug51zswEDm6m2UllOx5iA0Z/SC1T65
qmfE4ygraE1xOYrCXZtNXgXbmWCfGLZwLfeCxKiOPQeX0XxTUT9OAOzrMcVd4crH3s2LwINbxq6l
TNO6q3SEZvFdJKnI1pro6+epM/vrMGeJdpOuyeYHIHuREpSWLHcXyhw+HxitRzvL+d6w8SSZ0uew
+mGw1N+oEaUGFk5jOW2tEaPLtR6XgbGeOBiCzfKFcUQ7JPU72A5sjTbJpue/Ps5WauxRR5VuvVPb
2Y5wBYd0NO+KXoO/HVk6hcG8K+fmoCe5OWwzAkVr20oqiTSFqkJHzbRJjtoimurFhtEWOFeE43Sw
Jl2GnwyQ2/UxUQrE5whFO7xtmqhMyCvbWHPQVy8G1DcQuMKTNGHjIsnUummH16GSHPvJrcM9nKHq
p91gpvnTKE1tpvKsB1bCixNUdqBhGfaBpkiefxGy45uP9ZouXirzlMJpWGa05lazweSudb1nCaqF
M+7rcx76gy4RnGlQaUFMLw9TnItNHM8nOKcT7WFP58RNfibUdtID14CVXpoICJXTGsTcKLe0f6ms
K2aFukOVuNNDDaXqQp9SmuI0IiTnJ3L2nF5jWhB3J3Kow1Xq2jgymnOi1ttWxMo0eG0FlfIhtiOz
9l3FdBSNQjmRNud0HgyfMlB48Sd3xN166yRg8rZIcsWGP2Y9/azIHLuuQRo8VZhDBa4699K4zLJD
kzuKvR5UJ9nNuhubOy3K2mRPuuF+FqIUi1oCzb1FGafle01Kie/33NTPah+TdrcNUhpbjZLYF1k7
wbAWgAwXUb/ljvirVTrmYLo2oJ20OzO2yvCSl2SWN6WYAkoWNFPbh2qKWuvqrxPTruGyfO6lWmI1
rqHqtprILIzZU4TRR77SdCwc+gI0fqF0gNikfFREO/gkc7LXWcp91UciWU2YdzY/LKkH7brnxuP0
sTJkRSbisM+pkM5Cxs2ar5Vmq/2mn5wZQV+cDQa9xaW4s4iUWWSVmG0R/94hlcW20KaAmBhPpLK6
HgTtCyqf7ajgMx+P7ieFymfgxWXYOU8ZMOfsUoyp9Z0yQz1dNEorIE1xLfb3RERmfxsS+c7Xgd4b
/b0ddjWf71j2e5EoVn+RFaE630ow5P29BbSoW1yr8jneB4qMxPcELUVV2+KXnrdHY56n+oX7JEu5
UNQ4X0QP1WxWrhrgA5WPX6mq7kzRLAVhpdMB369JoYNxWEV9WFvfg1yG2GQKzFkvHGnmZbQcUzjM
KSoObNG6HHUFbTfNpaEwHIu6nKreM51ymKjOG3m/sXpu+ieZw3NdB5iM8lHRHHBpEcQuOBRPo2xO
PCxtxOruGpn11Q3JxBT79GNNwJe4aIpVkug58u5BnnxN5aQlbNHOkUsNe6TLsSvy2tGuqD/l9YZM
rzUOIU1Tiu0yoe3xd4xkqp1B1DWFltg18Dm4ukBl2C1fcZ7PV6Ga9j+0eOIEUCwtUtqFqhJUTxJJ
LmQp1KHPLsNEqcY7p6pixL3Djn1WOIhl3quJCzqf0kVV7RRFCeUqM0fkuWaVmGanZmQ9u362lQca
Tc1uGNSpWmE8UCQXQW/2U7kKrX4age4o4QuSdm39jZxVKb6EcO2ebUVP6u/qhLwkhrRjZNmtN9TR
SAxAzzKCednmevjs9s0QfRnwjg6+YYzO3ggob7o/abCM9W5qo6DfyymJ18aspDM1bEgGRERFaqSX
III1ZxP0VqPeTdSzKlR4ebE7o4mV9qIAXF9c4QGJ1eyct3r6aNLn56BPs94sPQ2mVpNt4drqgvYh
QdePKIqt3vFK+M2Y+U4AKS+ypCGjarQo5L3m10YN5In+5Oz2/sQj4wHbIV4431QBbeljCYC/ec6L
Tk4Aq8IhBrNDF6o7ykqvyp1EPxqF3TqN54tZtrp+VVEpLzwFHa1pQj2H9CzwZgXSwxc4iTW+GwiU
Dpd53RbitgcIKna51DibazL09DLBtWY+9H1WgAeqVICg40pJpybex01QutdJAJPrypnbQKfVQsRi
URSpAA0TykOlP5IzdKgJaNREHm1TiV2c/Lq8azZZUqoNZsCDKakVZmEe1BjiUnqRVE5LK8w2OZgK
pfpkKH2LALNSGnGUeFg0xbLD7tfGFO8M2O0EBbik7ybqOzaSIDh4gWh5C2Ixiaml1cvR78vcMu5a
MbnNY5GIKv02RiZNO1ej436NhznfqJu5XD+v4JI/goXelzn//V/L7/leks3EYdS+Ihv/9U+X8XdZ
NuXP9sNf5b+UV9/yl+b0F735k5v//frj8KVcf2u/vfmHTdHiXn/Tvcjp9qXpsr+e4u9f+d/94T9e
Xv+U+6l6+c//+F52Rbv8aWFcFr8iReF1/ILCWZ7k79+3TOA//+PuW1y0/7iOX6R8+cdiLnsZ191L
9s6f8Tfa1LT+CYYTljGwTtdGQfFfaFN+hIi6Y4Fb1CgegCb6G2sq7H8i8AU9F39bkNvugnNuym6B
oQrAqwDl0CYBowocFb+EP8Ca0uh8CyBCCIYvGIdAjiXQQ8C13u4zoXQkqsi4+EghNzt7iB8Zc1s3
+YUd014RBvq8yYzUe6a10cqObtt0PM7YI26dPvGjjJ/w9Uc7M8nRhdIAlAwU0EBJbEThoEQW50eR
z4dAhkvb/a4rsyeYej9FJVYgXo6dpRzCsVDXPSVSLx6TH12i7wdXPNADAa4SjO1GR6UWC9oHV6vc
1fJ/kpCCdpNEnM5j+Jw3TryL7bmn6eeMXm/Yz7PWvOSpq1AmUMZN3TvKJlVp3GlCu2HCV4YonmJV
35Uo4QAlxwOioRaHzqlckSxh6l3M5RpgwXw5Ixu3S7IUvWcCKbqUPEGc/HTGPvGo7OGQY9Zfsip/
cssc9eLg0HJ7efQVDlNvb7mfxk3eps+qKV0fSGy46bUC6czlseJGp+pRU5HqMQ1Bdv2zq3waK+N6
nh3EjpzyaZisqygcVQpq8Y8ocO4hZlAAWQTfClxGvbhVH3KugWuBti/RlZKtxgHhSZ1eX2cnP4KR
7nqZPmO+mFMdFgMAk+5KlNpj3iiQSYan3poeGnSt0JW1ELPKo+dhtvezk1SrQJfVZsriatUEYGpn
1NYi2W7yIrtW3PlxHnhPuskaISHmmV1307XVdarWzSqZmE/qziRTQFAJwQFDOBqwrK49ZM5qqod6
m9vOl5YCf5l1SOz0lsJO6bxAmdXVKL4Sz6Esys2vcdR7Rhk/B804UbfIqk3Y6crGnQSheklCDt0p
pKwkbiyIVIlFtzbWFOMgm5HyeBC15IVGu4Ugra+oNIyHLJguW4q4a7tB7SFdUE0TXVKvGHkEJV90
ArkJCOQnlMi7dkM40tyj8jd6RW00G9nKZMXHHK8ylSZdIYJDIlXVC0fhj/gEUHIjusx6w7Py9mqy
KSmZEVszGxQTtXE2u0WDwK60zWBoKyNx90tjVmjF01z1A11OaxvV2kET6S1ljGtbZfWjur3Otasp
ROyvTs+wWE7gt7CnEJ5GzwYwIJBF85Xk8gtY0kJAUoSdHfqo9FDeKE1/SqydGafEmSI7Awo9UXhZ
uFqMhtT7cqmBlT/FHfedRnoeBaFvO2XrWaGL0hSCgWXxRU+4R9OrwSRlbPuSDdl8+eWcvv4LFPkG
Pv5WfeLvwTlUsc4BL8l83x51BbUiCkv4bAK1fYYxU64tBXI3BZVkHjhrXhcC1VKU0C8cZIwVAF0f
P8IJMvV1+nDnOdIXAgF9irdPAE1H5CCcQihJ/aXQUUqOMJmu84XKvymD9MzrflVW+gUduowHIZb7
AmIjpc5TrmFhqI0Ekhn6ARGG16KyHE0PMv1EMTjy5NAmVLbdewCN7ioyh4dEWJdt9azXcpfR+U9b
2nNBjDlEcSR8f3BLZZ13xzrpH5zS2XZ6ujOq+ip3a3/+obQZIvZZu7YnyvQz51HRGTfFhA0IFZQ9
CONvyQASL2yOAdg+TqON6kQvVj1iYNRlT2OmgBcytIuphu3Gg+Nk0bebBPH1wAFYFUXDt9pw7/OQ
UxP9MglkelZW/SB+2LX8kjTElUgTNH7VaVS8RAMIVcZ+FlaJV07zg15zfDr6Qzo599GsPkx1zCaT
zhWEA8q0qOMWcbctq6Vpq/7tRPP/Y6lzsRRR6/+bpeO9ZPH88ib24tf/F0nH/ieAZo4KF3g+ZJsl
OvqbpOO4/8SS24YbxbFlOfa/4ibYO3BO+bYoJ+DzyDn8f+Mmzfwn0TRUB4QGIINhgPYHYRMj/Iq6
JjjnD1BdfIX4wJCbPeEsdDrFWDSIGr9Vor0TOeu4kOSy858dF38NszD6YdPCjHjlw/xyNk9zjcDV
PCF4oSjHslVxgHkOjB/GGF1n4pzT6qtq9i+HxV+jYesDhwUVXfKPt4cT0qoW8ptz4zsSSwmculB9
GL7Eio1oSp67KymqzcgF7yGBuZZOdJ30ypMW5HeFHV8i7L4fKcJaERKVYfMMV+a+bZSHX/bHe0f4
71kRL94RnN+LqZN2KlunDfifje7YcKCNNAI1c2VUwJwrcro17f87Wof3NV1sM1Ruq1Sn4YQbFfzq
8Vok7oWqj/tUwS69MlFLiGqUcpUxP7Nor4f46Xtkj0E8Jay2nFNFXHTuS2jqtPENWxDS1JOndXLb
JySMxLYHRZRfoNF4Dp2a1ZyAlolE6xk1pqBGvpNRZ65UpfsayfppKIq7OSx2JcheD171ORWkk9j/
dcUBCbGDF5ohSotvV1yBp2ujVd/4oY47aZVPzSYG/usZ4KLT0rV3wtKAIMsCyNagrj9eyyWB/e01
IauBijqkCXLct4OrHfaAKSr9fsYxDVaD70j5+vEQp58pui8wnZb9DFcMWsbJEHAnYhGhOejnKv4F
U7OLzdTXSuvMNXsa1ZA/MQ5MQsQPHDTynGWqv3ynQPDzKSmixpeufMHSprps0jjelAgVr83cznxQ
3FSipizExp4yXZ3I249nanGwvXmbyyNATlc5/uDU85+3j2BibJtlqSJ9qBwAmWDkbqjd97AHpmnb
5qUk8myH6TGuYsXrcbX6GmL1jdETEGXVTKtoZeVZ/IKAN7q7rl06C4533M8TZA+NGl21tUyleRpl
cAm146qq7fzSLMCRa2m/n5O5WlPJ9dRYJsj0VpqvddanrlI6H/UldT2E9qc+LbdjMgefESrUvDYJ
L1xVN3Y8xoWiyn5D58fcBtoY3otWXZwaElpMAi0qoPOfnEq3N9jGYt2GdcZqkKAVAAtfDKmSbQa7
3LfUUhHFQxPSssNV1KbKozIo6VZ1w2ITivFZ5FXoaRh8O8gTUO3cGfqgb4y+dS+gNG4+Xo5XD9tf
N/eyHHh5uRApIdjxob1djjLvHPpojfSzOog2NPDSVZcM0Yqj4RYR7VUxxLdt5MY+4c9YrHGH73z0
bMQ+qg31BRXQh64zhk9DB8SvZGevQHLafpMv9u2ho9CvDSGNm14oQw5kpqw8jpIfVjKsPQmo+4lW
7oRkRrfjEjHXwPlnL1Sdnx/P870PbGFh04Nhxog3v53mFKqjOTf0VUO9UT5nYdxehnNzT5f55eOB
Ts/91/fJ1Q0Eiv+JV/+0X76wASKJpD4i/UrN0l1Rz3ASQEUpE5UGTi2Kz+2mb7KvCfvgTCHuvTla
Oo6RfNhABZ2TOapGKbUKoy+/icv0BW7OJTmj9jUA8HRmpJPsYDlGQKIvlEDOVeO3kYK5MdtMDSp/
Luxrs6vhDWXiLiTMELOAl1H9+OOXai2cWVRBkGbDEevt6mlKHxQD/lS+2sYgn+ivaZABY9Nq10Gl
XYpUW7XZOQb/O6+TQWnW2Br5D6v5dlClbJJsjAfp56GRrl0ruRBDhKCZGM9VUN87lhejjuVYNKEi
/uYBMyiA09MaKRe7egmn9Bss+tl3zQ5UsAzX5jDuB2hdtdoUqyZPv3/8dt+d6KsGyqK4Qnfy7USt
2ult6bJvJAWh3DQvLUCkyB/++aaxoDoiDeugWcx4b4dxu8xqAzR8/XLW+60+Fw+xzFCZqyA/ZNo9
6At39fHETnyMuE7hppNUcmeTSdPOPt03Wi2x9VFqX29d85Hq+GpB4Uexy+k7ZbfTNEZrxbCqvTWE
+sbRZfLVaarN0FrIC1rDvI+m/6pWU3imyPteZLh8hicn7sK6JFMwMcb4LXq1OqVyinDR7QnUbWsj
JlY707fK/S5HSD72PCoboXbXpqtTnsOd5UzU9863y/AQa/XX5J6q7JsQwA6MxJQDmbA5JLctuLgg
p0VsFVcTPR/68H/md/LXGhhgg4g4OJNgw78db7KUkBuIRnI2uwe9Lh/Jys+s83tTMhafPDrVC531
5A4LraTLgnmo/ZB25Va0fbHSwcxtB236AkTz2J1T2fktA1k21i8jnpo7hG5UQCedGLGsgk0SKP2n
SlbJOi/6b41ZQc2UdpH4onTwhgdfaRLKdVb6FTWlq8yqdi7sRx/Z0299rl+GtZLz641xl9jxy8ef
wHvftkDBFTlL6HoQ2E/efqMVatF3tZ8qyYOdjZeDUV+ZSXTzPxvmZFOlHWg/q+tr32pqda206SrM
YKIEYCTOnCLvhI/WrxM62U5lJt14BoLqxwDUAShu8l75lHXWQ5ufM29691h+veeoSOEy+PrzX+9y
W9VxYW5qKJYoqxcC2L1r0aXUrhrHvFSdbK+k2U6NRelDprn9+JWeZh3LFkOtB94/AnXQ4E8mOoxx
PKgVWyzXC1hgltM/N/lYnSk1nhvl5FCG1zXqEZGZP4G5plawmcJzpdR3IiK86zSTKgQaHbyzt1tw
hGEdwIurkIUZLzGr/+qO863WJNd2FNypdZ6tTTc8F6G8u3ZoHfHmGBVNgZMzAa8XfZwrGweKedR8
vJzxOJ9uC8La/Whz+IFwX6lWo9HIzYx9oIn7j5fvVJrk9e7hPmfe2DoTeJ7kOck4BaM+5qxfpT2V
dYZDZYrNGroeWph/Huv0q6jin62eFZs2BeaOUun640d4lXU6uWnIldFUQqCFFP+U5F/GbK+0Kiq/
NGXgzzJ7Aeh72xej7UlTsb0+mtCvt7ObepDGIc/TwUcnfBPFArYLeeqaYkp600xB5Gt1cQgbutRl
02dbIF1ro7LglI1pukf6dSXx1FvJcr4CghFisaSAvIiaoxYOD5MCnA+rj+M4uqnfYta7rhF78m0j
iFeagfdiOyj7rC7mL10ck9OFcbAqlKbwclbMUuaJ6rdGD0kHGGZXKd0fI70boixDrFZcV9JGa7uM
wEMBCDFtfClw5b0swqq9ECqgU32ON10b3o89SOcqNQ6jHC9CB7xSCrFuhX88vfcZFB9IJXUtqC2A
PZobmkhxtu2V+s6KJx1ibWjtg9n4FI3ofTRlXGyidCi+arOre1D6jnUuB7+ZoRA1jnPRgxLYTmgP
rKwKlKaugZwHE6MdUpgxS6HiZ27az3GDE1Mx7TEgxaquceHVltI8Lr2HPbYOf37zLzp+joamEAqI
6sm3HiSF4eYgRfx2KBJoKbA5ojC6UZv4OnSTW37XmbP6nXsZkWE6wxbBxpIrvP3y8WUZlSSqK7/o
aFJVmQNHL1I3gZYenLkH+NCeMyH6raTFqYm3lg72ENlJkK0nQwpJnxeuTEmQiR5QbU7phsJXcleC
qULgOP7WYTvlW32KeJxr3uR5/lKV7QWPVlyGOojpoIqyveZi3m3G4/SJjkLxLID0bTvNarzEydDC
+fgzfe+koOXOMcEphfqTdnJATrgTotaFkW2DJIRjV4duVOA359Enx6ialXRsCGnJDDe01n/2inMn
5NCdOSveiRMcNKEJ/klBlv7626USA4jctrNLbpt8tWhgE3qaq2i2z+noLpvs5EwCRrCch2hQUXE4
SVKNpqq6oRxLBJjzJysxtyQcf6QU/BpxYtEMTEE4YtE2OXmfVCvqLpFwONJBf2hQPFtFRfGQlRHc
tCT2lujHCo0buzGbM0v53lVnLVeOakJKMn67dMAjusaoltDc4kPqmC9ZFdwDzr2eouLaLHELKZL+
jGDmsqN/e6Emm3hJJ6gZnawcZAVnVluN2aaIhk/BfIfQ9saOU3cLQfnMYMuteToYjQTqwUu347fq
RjdlMHwct/Iz07pGDBRKVZevUsM6VnZ5VIR9Z9TWHcp9Z3q/771YuhfAuJE1JiA62TUmpnylIoAX
9ppHpXcD4DbxsjJeWAQajKEFn5Cmjx9/mK8Z6clsKVKiLIb82uImcZI+pn2TNyYXm9/PbroXSgPH
jXRNNOazkY6hBzrf8pwxf46tdkd5aV2k6VGbrH6lgEJYpbZbbyiq5ttwmOZVKJGj9VrbMDdKyXEv
k+9CVNQClQbhF1iGhWWYK62Rd3ZqPsPx+GqjarCuZu2zkXam12mwTuxU8RsFNwZnkXoxdCieSRNS
a3SO1Glw2RbAMhM3jTayqR3PtqW+XfAl6z6u7z5+PfryHf32eiilQTzHpskWJ9+ZmQmrchH1gVSf
E0zZivD0JQGrGtWDNWEeMMG2txCwDtMSHUSKXj9lU7FN4YDeqUikt13UbOwy35tzmWw0G22cQakB
Z8biq+WgO5mEsbstLaT4P370dy4m9KUWD0bKEOAITxa2Dc04SmXFLWGN4WrkeTz8EJFIbsbwwqlY
1Q5a7plv552kEZlEau7ch3jgEhryPn9JJ7JsNOkEm6W/0Pm2HQTplZ5Rgai4lymBQICJ5zxfuaYS
bKss1uDikFkkSQElPTA+A/J9Hof2Ab974DHqfJNUqNmNdVZjO4SG0cev6J1baQkSDAMVEhvxtdNP
rmrasLY7UfgI7niyTe6NIsDVuaTnXYOnX/41j4nagYakCo2YOt8N+qCduZd+P3DwEyJWgd9i0ao6
PVHHBOZQ4AyFr0zpMZvUK1VF3qSZNrjarovJvRhiQlinOZdm/p4/YM66mAhR5ETunr3ydrFMOWJw
1ccQAbsK3WPN9atoRu+idVZq+CxRkGKXwk3tIH6dmfNvd/HJ0CepSw3MPcpVHBN0uMFpMO6xLbsY
qv7MCp8Z5rQk7vR6Ftk1ctyl21/ilUdxtUGa51y96bcLf5kN+pA25+iihbj8/JddH6q51RkJL3IY
hdwHqAcdM03kmzPb9beq2jKM7oDUwQOTCPAk8NNnBxi9lmAzMabQEcRdZIkrK46ee9e97kJQJDS1
jrWsd3rn/FuDL7hJ/AaJO08tACv4GiQDIYNXymFBk3RB8mNKWwD91be6RXEkifBtl/fFVO7PTHw5
Nd6cwsvEfxn7ZOKJosSomDN2CCrEdLONtJZOLUnfBDG67+9rkXwZHeV+bKoL5Nn+9ChdhheLJQP4
BpAEJ5dAWNjjDPGs8HvnOZp0DwTfcag/6ajq2sI9M9gyl9/m+stgJzWRGaYHCbRd+DlWcL2je6Do
1oOJtRUKTR+/13NDnWzbQKV5SGpY+PDnwX+jF8rpp/W3OkX5f2ckbKq4FjQsLk5OGtQTqtrCytTv
WltsKgvaG62ikVR2nq50CyrDvzHeEiXzRS7mmCfXUE5HEqggM5tcHFgQ3wo9WK3VNpA5wsijkZ3Z
oe++yV/GO9kh9pD2nZ6zaHFYXdvacImy3r522pWKXca/MzXaCwbK5KBQThYNbRFdyxJIWOjSLtIF
4sptypXM8oHw8Fwz/beYdNn5rwg9oCjCOV23Bq0+DECWeU1guCwLqRmoaZ3bbpp63icZeATF+Pzx
BH+/lencUw9Ej5zaEhjpky9ASFVR22BZPAyRoOwq2CJGz22db7Sw2isiv6gjiH9hNm2K1r7L+nM2
LO/cGm8e4OQVd8ChB3Xke69jYDeZtRN0KDJnuP14ossfc/Kls2XI4ChZ0zw4xR9mtTWjP8XLbSDa
HojNay9Mu3NbE8DV7+NQJASgjn+O0F5hWL/eTlClObZTYlhLV57iWA1A4ebWlogAAluxaQY1upmq
EYtVY/o+VQnNW0p+61TH0bUe1btUqX86ZVV7saP3YEUTuW876mtZXd2hG2Bt7VnCoGyOdWlcJqN+
A+K49JLYQspWi/otRBQF+CBihV0/qitifAU8c/WZ+lRzMWHkgygCnNZQFuIY5IsylkGtfWW1KWKZ
2FjA5ggXh+XKSGO/6XPnZ9mr4Q4NGfOixDa1L5TrvjPyY8pI69IC6uwO6kHrDAedKOMYYNSx7Ru3
u54LZTP0brrrpab7hc3s03z+UbWpuEIp60tIfWs90vOFCBV6dt72viOUz0aSZRcs0hNG8+NdS3a8
KtGj8nSjmpH3k/BspsDeWVVZeCgI1vuhVyBEKW250mFFd/O4w20989wcVCXcrPomSoTjd4UdfBIi
13xQcsAoLTAWwiRrsrR2MR2NvThQv1ZNdz8ogeIZhf7JDrR9iiZhRW9PN7cSljZ4A93+Gi3KhbGJ
yUmOtwMFP2W6nFJ1WEfpHNyg7dSvijiRB5rlzqrmC0M1SbU85D2htkVp+oLEDRKt+lRdqZLQc+GM
TnBg4eS05sYK9eTCMZGmVHOxl2qEy7LVqvuhCC/Ad9P7ybNhHy+CioWh3RlT+C3IhwSj+btYM4YD
kkC511eyXLVO+r0QWXXVz/KZNHtm2u7aoH7uuWJufcOA24h+/W4AW4DG3phzB6aTtwB9dljdoOKY
aLsePVIXggdG45OB7FFirmkbGztUhKFszqzdEECiiMfW9uauNL9MlaCrAQC/OwLOGSXKXME2S7C2
WyV6OaDlEx0GGTefNUAugM7rHih7rvtaHlprGzP7g+iacZdTS4RSiilfEpZfSgcGF9StFGT9MNyg
XBiQHRrdXmmCywo+4eOghOYh1MP0WgaVoWzKLrG9xkWlZhLBheUoYh0IMSDOJhO/4MVjvAAKwNji
QKDWu37UlEsLrXFJ+ViiG6YFE6zFCEpBGG1RaGpuugK1UtgWKYezla7glo0r6rmFZ85VdcxpVewV
Fb2Rpkn8pCwtfnv5YMOs0/Kh/GZ2VrkPEvOWPBphG5vQx0PD0d3XvdV+i4wKmoFODdsrpmZ4MaNI
R75HDH19cPV6cNYKKswIMXb38aTt/g9zZ7ZdNbJl0S9SDvXNq3R6d8cdtnnRAAwKtaE+JH19zUNW
3YSDLy5uvdRLZg5ICEsKhWLvWGtNj4YF5l0R9fG0Bk9K6ELQbwqcqIfJdF48MRkXDQiEcKgLgu48
b4GVTTaDSjQCAngmizVQITcd6dvGQMWGUjguourkdiuMBr5Ypil1aSbJp15XLk54vq+l5WTWCtPz
gowaedkWSjDyQsqea6/sCK2z2iEPa2PuksgqF3OjL5K2p5+0C6GZHRKlJGnMreYNKovqdvJ08gVl
faNp1XjllcF46AzemY2RDdW6dLXuHtqVsYf1ZpPQUtrpFxI5bjzhd9Eydu5ajsRUjkBXbrWR49VQ
SVayGZv/ZZyp/ai6a7jPigyg6tUZyMyNapHinmuCpY00aAqkBBSxuzc6JyF5KG/VtVM5d7lF1E1P
BR3QhbnIc6EwHcc2NO4p0nP7hmTuI1LFW2XYGxHXT3WbvbZzrYVeoF04RXHtJ/rOS9XBXuo59HAN
rzxPiGhojSdCsGjL6EgwBj+jk4yHeUZms106eeG7xe2ik3rgp221XsikXFF/PKNHAKJXuf0m140n
z+GLQVZpHcFiOPon/woxfcZ2Ev2Rnt0rgQFxOHWzWo2KQFVhq4hPzgez4JeD3vvGQAOBZ/FV34wX
cZ0+VsCJlfU09gtKzHZ46tzySejU5DiHKJL1mqzj/j73rSutrPIw7zHZpt5aaTaip+Zu7O3PhBim
oXLVmuAODqXTXcKdMebgVutjXrEPwdB2oebqa6xkG98friqipzyfyAcjUAaJQwNxZg2NVLeF+1Y5
UdyXX7ORGxh8EDKImjp4rKoUFrm7x9P9Lc6SbVZ2V0khLoQzrCd/+KoX1SOC+JVQhjoAjz81S9nF
u4jGMuveM7QLvv6RQVE6p86W5vm1lbwYU1/wmounsXavrNw72SCzJlJ5dcSzvQtc1oIpKao7zeBN
z5fygzXOYM38reHIG86KI3fsnZN/5osY45HVNbm2jXJlp8aLZne3Nmmne9aZkLjhj7xTH/Nxjjwv
X/eTUX0OaPglorzQ29bfJsGdG5PiZkz+p1LmV33pXhE8WETZyHRUrbabC/vQxw6JivzCZMXymCWi
WDW2M608Umlzh+BbNiRkV/WkdM5uH9n+srWb7i6vpq9q7sZDw9k9RiTQVO60FS4m+OdZTGN665Q2
CT63sfQmsUYjSRJVmi8HOpjffr8Ne6sNchK2Q8GBJMHG76xYiKcY3/BMpywzW7g1ABwVOj//xVQ3
UHtvUON+SGy1G/z0vZr6lx4d7XOmCI54MK9Qxs9Gbkhh0phGZFF1BCsKf0fATpRr97JQ15BAj9AK
9rHOiWpH/HHufjWIkJ1b77Y3vIul+6QX2qp/TxHw6+YXla7LdKMpdCovzko1ZUstSfyh2iYxFG0y
lpayAuHtbH5/13/dlEKN4dAM1zBqXYoLNq0/tEzy3IyDGO8wE59ItJQAT41VYrkbVRHqIxZ5Qip/
P+KvF6ajngEZYtLqQity+v0fRrR10aANpnuiHHfvE6DJZvtqgfX2+2HeKAVP5+JYeDiBtKzzDqjI
Up3AHp7p2A0HKBLbUmioIduN3pjvXNFbM5ex6O7qMHAM1zvrotnSBVrkMZZXSjYA8cadP5nVBxue
a2RVHYdCFsRhWstEbr4z9umv/qV4+WfocyGmLNu4Snvu5lzMF0nK+QHhlHz6670iMhfTJOGzwjsQ
9/znpfaP13z+znTapEFpEnJrxcEDqS0bp6o3A157c/ozDh212akQpfXPG0r5hCj/5xkzLU4+1RVt
J62i1LSMW0oUzEnDHzHo/nsYw4Bkz/Goz2HMz8MkpjTcheP97aCG0A2ezAL7/mDtRJevc837Y328
Rc/7RD5Gmg7o4ztM8Yf3gFxQzwQPy3swdwdXHw+lHLVd6+efl7amhcjtJRvUekwacXAJA/796/HG
W8ignFz7WKr5KcyfLzYXRY6HXvL4lpITgX4mnN3DwNkO8J9/P9SvS4yO9+jUrwN3zLnz2dsx13Bm
praRWzEuzkXtAHEpS3Pk8EGlu9xBxLV0RMmQUOC+c2z0RmX/w8h4DH++yFqrWBs8LtLr/P3p9DD2
7e3vL+6NZebUA+IxAmBFe3S2TCcLedFkrkvAAP1F5e58fNSUE4RgvzPQG9+ok+2dvh2KVjBEZwt1
6QatIGlCbv28fTabu3bOX6Xmr5sOKHvnvvN2vzU9MKXSRcclwpnk2RdxgXreEtDEnSMkru3dTUvI
6cnO+/u798YDOtWHJhpy6CQcLP/8gNq0WIiC45VDkvAR6O26dezb/2AIjgRo1uPOYiH5eYgJ17pe
40reTul85RLTHpq9//B/G+M0SX54lRNzqlwRsECREhVx7Bj2UFZ/P8QbDwQYDgugg5iBb9rZ+4rq
RdW0M6ptH+gYTdPXsbZ3Qp//g68zf//JD0ihimb47HaNk09mq8s4lbd8GMvs82hhNneU9h9dzz/j
nN0yz07Gxqnp7SHV0chtHVfK9x8aOvq/v29vzrAfruf0Wv3waDQ1W2jwuB4sfrdQxm61Urx3VPDm
GLCDvvupAufcMjDMbusGBDNTvsbrIQbH3L63xXh7CE4maSB6LDZnvdjan/0JWQIN4F47ZH11OY7v
AYLeWMloNSLqwEbocC1ni6U+BqgTA9q9RKV+s+OBIF/xuSHyYgneO85/82o8zufY1low506//8ND
MdqYJLvGqbYT+5PvAQAZ1u/fP/i3Lgd1DJR7Jhnww/MxApkHY+5WW3RI14Emm3D0x41N7ieYgXdU
QG9dz2nzh6WOUCPPO385Aa85gdQZq9dvlxN94L0V5q3XH8Yqyz7+XU6ozx6ONFoCd5yRhzOXl6eq
8uSLL730He3LW8MgQQnQv5hkrZwfxBcISPwk5iNjeSR5yIkWJVUPASC/fzbmG7tWPpceu3NOTwy0
9D9PgIVeuB8XTACa0DdyppsoNqbhkSvcrLza2WgZCrTAW/Wts3do5xiJuVXdS+6mYeUCPW6qKP9S
kiAROEtoNyVxkME2l/WK/fChUvY9+cFrjXTj1hpCw7omUumdD+Qbn+OfruDsu9+JDiVAYFXborfo
Ln/ubXOb6fLKtNu1bbbvfCffHM1ByoahkudzXjMlwaCnHkl72xTCpr7cEI4faoIAd/kthS7y+6fz
1iRgp/Gvwc6WZqjyfElTBtMFvVqf/M7BCz336fejvH1JJ9ocG0NUlGc7DOBMfeeTMr+dnDnkhYkm
XZCbfImIOJKu9+fbXZbOf0Y7e0PHkZ5zLRltgYflWfPW0T4I853t5ts3Dh0H6RJ8PU+RST8ua/Ho
NUVZI2PxtXmtVbd6IFd527xzKW8tbOzY/zXK6cb+sHgW46J3nmtyLJcRrBlcLN8DKaa1Yf8fL+ds
iteIo8fZYqDRkiu//FKYL05jvjPZ3pwGKJUsH48Qzf+z4oBvnT+Wg3HaB0AxVt8st9lKkhtpd0VQ
Vd4put68d/+Mdu6lQbuQDp1itMTu1lMSrBb8oLNvMsX/WHx66imdvqbIRDhXPJ8MbqPXlu7OTAbd
jLAibErfe+fevTnffhjibCZ0A+GVozYxE2D/0lX25bASRLX9/kV9855h2GXzyccNjf/P843znDTm
dKOiTr1yhI5zQ65rnar4PRPk2wOBb+PTQ7bDeZmf2LNXuR5f0Z4jt8mDfWD0UW+SYFI+/Okl0Vsz
qH5PujzzlxZUZdYn7gpbnVOykGU1+67jhKQZbjIK798P9euXjqGwiyEYsr47dX++e6NZC2PA8raN
NW9DevoH5A9bYYhrLRfb0rrkuLbK+ncG/XViMCg9NtKEEOqilfl50HwJCkilC7uFfFnr3lMgi+uy
U+9Mv19fXUYhjo86kX0jRcnPowSEoy5eyfNS2bLGUsIBYEmi2FM6mnQV3Hee2ZvXRNlMRxRH8C/K
9QZTGawp3qdey1fEhW0LjfNCMvx//7zeGMagncYLS++QBs3ZRXEKSdhoNpdstMyIHfclVx42Q/XO
QnT6a35u29Fv5+yMSNKTe+C8ZIB+phHj6ZfbpNNzwH3kNj5AL8neU4m/dTn4ybzAQ2zvorb/+Rkl
1VikfUCORSnte9upV4Zyjphb/ngDfJLXW3ghqOPRp5ytEcaSF1bhWSUK0ryNfAeNZKo573yP3phv
RGMSYIOsFT34uUyy97Oxnvql3JrBvHZMeVnqweU4N2uTDBZArp9/PxPeG+7smiitVcy5bblt1Lzh
SOLGN+G8cAoQwDsh/fHlPxiOxBHye2hWIxL5+UlVQuomoe4MV5P05Afb2Fm2AvRUkfpEcXXvvLxv
rEtIXlgBXZwR1MdnE4PcTAE+oCy3xCyHkwFiY2mAlxFm6FyTI0sCvrc7ZcH+/iJ/XeK/Z4z9a1Tz
54scXHCis6zKLWqEqE4XVG4kzXXk5Zbu3y/yH6VLbf9NwOZPyZ3/u6zOt0M//x8mdTosNf8+XQrP
HNGdd+mXTz8mTJ3+zP8kTJl/0cnA2EzYAg5nzDP/JEx5f+GrJA0PnTaSMJaa/w7mNIy/+AOoEvDy
sNJwfPqvgCmH6Cn2dpj9T34jj1OsPwiY+u5O+nHVpLqmN+HguCIrgUL4bMOjlcS5F3OQb5TkA0GW
M1loCpvuQcORKyMwW/j9RGFet8h215rmihUCASQ74Mo+56h03nlnf5HI0SshbsnhkInkJXJJT8vv
D3vxJeFkLR99bz1PvvEgOt/at24XrIRRq2M1jOl2dNPgUp5UQc2sx08V+MpbmIbLww9P8fj3Pfgx
xg/1JkP9dG84Nj19HukPgTH/xQ/kYvvsyEQ01z1ZDiFoYC10gMvsqzkx4MMGr6ItJsDELS4E353R
BUyyg0E6emtU/vrl4lTG0UEQEc2LZT2bseZsm5YgqAXozgwTdDOIvi9WKUbNq95Lpk2HtAbzhX7X
OP2X2OyStSzG4ZKkdP8Kgae4BpGoHyhlemhKVkmkcpu2xw7H2Z0nJAdFpedcBEMNXwQpFR4bbEDf
rMl2t2U+xBegPKsr5IkeefDFhVQoxnEiyCjVymGrLPtL2SNLGWX+kR8EzZEj5le0ChUeCw1RSWdb
UeIld3ZRXExBYn8oercB2FBOn3LDFptJXBcwuDAYWF88LX9xM/1aifpRjb23IZGbqr5Kr3IpimeC
PwnFrg1xizBXhB5KfCICDQc2YALrBorJWnVtd7U0YBMsFU+bXDjdY6WqHOZI1e1J1sTHWRjWPoAa
QaCrPYNDNuschYN1EygAOaiW0rVTTy6yp+wLkeBTTWGi6TfxoCkEJRmSNWnFArWbPkMNTdBWlboo
Qug4JjwBpyPlXbit/alQTVocyDe51AyRxrs2MKJcLWxk5A7ujh5p44fa0Z9dj8dXJxDeS9G5qDDK
z9rcHqxOfOPcFhux6Nd81sl3zXp9lxDCgnRMtheZ3rm7GVHvanKLL4F/AkkasEQCqfagGebQH53+
qrKtfjs4aR2Os52FjqMuCBoXjxBn8yi3e22VLbgZRjCKQlqfsyDedJOh7xHQlSuanJgCLbN48FDa
hHhnL0UhiCev59cMKdiaVjiGCEWyE4BXPWpd8dWA3Au84jnvFgNxWtwDmspV2OUAA+PcuU8mgs3s
otl5mo5Q0PNL4ke9GwsdUhFqvt/soTvpa04a7+KhNVXIaXlEzI1+rAvCOzaDHweozFz7mMTJvJuX
IXjkY8cjbaA7LrUOD7np4vQQp7pxI918OqYAIUqgq14NRqRzjxUA0csKCdlpJmPMWUO9Ikh8MGsE
PYPmLjlURyUuJKsJJAef5NOqTnAVD/OnVNfzW61xt5pzmoNLbmse0efSIjPVy934wgUbK27kyFF0
lKKQolXWQag4AblnlG4T7hMfjmMzGbe6dKZl18p2lhvPmfhxbEX+PFqU/AYa5+Qk+TNZv3vSix/0
tHZW/ZiAS4qHGGZBEYewJZBZOYvO/yrqg2Ur527Olj4C31JtzIbE2FBrWoKIpfmp8ALjEwse2jtH
FDKMAaHAxvJswcH/7Hws7Vj7qgtvuIVGoj9osDSurLjEzxDHXvOqyXiJpJk3G43MNnCnM3H7ei2u
ekNBhp0mk3jmjlwM2FH7OE7Fyiv6ZWupooS6O4l0B217eUL6NYRq0rvHOQXg7QfjzjQ6tTNV6n3L
ez4fK92gwwjRrLkXFdHCUTuW7oVq6zQDY2MgBMmQMo5stfOQwPFxlTr0DgiKpYPVoPdxZiZaa7ZK
D30o5ncVM4w1jel6LCen/yByZFvhMpIrvRkcLdvrDjn0H6CFuf5DZhmlD/EEptwS+sJp66+L30wn
wV9mxNepbWebIOholGY9vHrahDr5MoBPATPqQVSi1nU/eFI3HmKvAsIRo0Wjaj/6jmrbsE0yEDa5
bTzPJsCZRiL9aqt2+KIKAzSm4Vn7zKrUCsogwWIGaltZB7XFFytTcGUctc6Gzoh80if2Vu2xW6uG
rGS2T8B6gng6DDGUypPGznjAtAk9ooGzi7DLS+jt6e00HRMn+WhNMVj6FiIF60QVXza5VzzS/sGa
P6SDaUWVzLIvs+fcpy2dFdL1/OlY4Y46MmWmo4fZ9rKStajDphJgOLquNh5OZ5cPBM5Px8AvnL2K
UfA0IwuGnlBW22hL7oXfqh1N9fI+mcvi3nS1I++72gvu/9VgD5zXLbHeXiWOl5A/rRmkKSObhC5R
AKoFUFFkFftjOaTbqR2Z4ONS3rnuOK6shsxsYKuefxlk1r5WFnHLFlFvD+3SWC8zQoMhKqfA6O/T
k9mwN+Zkk8gxyzH99ehEhfRbHXGdXV95wnafatahKXQHqKMjtzjSkiLJwspziA/ry2RcNQOoYv6r
2aoW7l5aAfRSss5vwXUiM6x0czjRmtxbDiSNIUTH1BogKyp/nTT1cgNY10MCThqz4WpWsXZzq7iD
bbY2/Tp/dGTpJDtnliwD49Q/lLN3OdmjtWES6ifEleTVH8t1UJBAvtJHBUpWU8PwMIOqOCZZu9xW
o7TCAOLMFirJclkatfYBq3kBhlzfajGZjigMnYOhFkUAXd68FADKVnMsrRezlyrShyzYyVgDW5eL
6qFrs+YlaXT3CpdafZzJj7vOtDbYuImNXm+eILUYvHeJ77ubmc9GiibXGs2IaAWPJEwEhXFmsWql
2TNndPkd2TFomnTVrpOljS+W3O/vdaCFWeQOun7KFtPA18rBQnqdDQoxmNc1IRVp/RJ0k38Zq+ZB
r7L6U2oPzMPJC0JeBv9TPpt86rRMCphibFLRE3fNBohasZuVSB5doxrRWFeme2u1zQCpEuTYU0Ze
CAL7onQODuCk1RhbMfpVT/Ltd3u/Xbl4e2M+qKI9OB0R/Curs7rXfkqSVd6768Zr840NGe/YLra/
UbXTRYZhVbcBRLYrnQCuV4EhV199fwfNpWCyiMolJdBGxQxWgxR3PlcXWTxkKz+Z9Z1ZNEVkNQZw
XzEWBzAn9cv3BSJJ0+EyC4L4Bcqfvyr6IL6uDSgp7OB03rQ4r9L9bGjCjphZch2T0e0CE7b15LAo
a7CvdFmYD21fkmw8puZDMXTgW4Gz1FOwCjLf6u9jkpJf0xE6X+S6imXG76cjATxd+igwynbsRARw
tlFzedcsfHar0m+Z8BNKZ2IAY3Z1bmVOx++f5cbsiGkbuyb4BhgD7B0y8deq04NBhlZiGw95pnNv
DQXlPQza1pAryzPGExW4B0dPgF82bcokmY9t1/srlFvqmT4OlswxiY+idJHNoGglKNHq6xcLSNRV
HBgj0srGno7ff5GdBhMycyz+6SI8t3hbVP1CeEg7ruTg+GlEU4sLgBnE+hY07BbEVLtfhFPm34Bo
2nvkC/wx20Xu74NQTNZqMqYjWR/1C3L8+rnD0X2Ke89wFBu9y2+5Y/0yL6N+HNn5b+upYfC08Juo
H5rACLuM79B9CW3qopUj0SO2zsKUzAO/6ttDcgwyQgy+3/4kGIMb22n+LlX+qDB/u5r+35Xl/w9r
bto1P5Rrv9AxdrJ6HdpP3Y8l9/c/8j81t/UXAs8AIabPv1DdUNv9k+pMsUvXHQ0jBe+POAyDLGiK
TxtNFXoQnw79v6puw/yLEhAHM2dQASUhf+GflN2/dG04euVA6zS7LZsm4llrijP8oRC5626mWc1r
C9cLy4dz0evZraWRYIMbZzXELjGkPuezzROLpHtYktLcj4gE13D/OGcprU1ppHc/3Mc3yt7vPb8f
q17aARZiKI4LcDPiHT/rCKRep8zeHpPtooz4pYirmPqmzJMq4nWDdqe6ZFrz+Sz3ngRTeclig1Td
xZO/12Ntvl9gTa8ba+geNDF2p7CdzgbGZ8gdWz6gaX1vYIdORHrM5NLXYdfCuYqgUZoEMWR6vxpk
HH+lvA7wooiWBSXOYyovG//x7y/1eyzK2aWeuuzYmmnj4lY76zV0orXwvUzxRvD6P0zV0KtNHE8C
E4OB6SkdUkw+2rL3NXIbWm1IX0qn1sawmwXIEaJw0ysYnNlNilJ8SzHjv9LIMaIhqf/uvP371MHT
T3L2k3oOXcVTfAb/Oj/aFX5jjnqQim2mlumYlV756DvBukX4e6CFoW5GNoGPk4Ait7SjfbMEtb/P
Fo/TUtknQxSTp7XvY5leuMusNu/cx9Ns/emn4wfiOAaJA8JnDhPO7qMrKVv9iTSYmtyBe9k30wqq
jB8poyh3ZZqPH/Q5v6FSjPGcQOhwODB8p/v/t0X87IdA9nZy/PNz/JqfijKZ05s2sTZI97Tiisiw
BO5X6dfrzM6fEwqM1WwVc3TCdkK562x23zIHDvq4DEgACHUyLvJmMdedp/RLzcFR3ygVWSME0S4Z
5Z3qqA5Cqc07lxMNvouOebRSR20n20ijOvs4d61BipaefSArpjjVivmHDthRVHr4fBQ4rFZTD2yX
6qtGlXloUzuMBKIM6YOwlNDgVJjoUUbpfeJgxqDTlpvFJtagn0TsjauVGw/isdTBCuqtfon3d/FD
yvZlE1SQPULMaeNetkGuhcnc61GGoOJpiAli5lwbTQXNITsFMFoHm2DU14GRPeCPmFadZpkGdlf7
iyKc+aNv5M0ubYjr6vj+rSw30YmQWCaPd7kp1FoVTifDmpiur5pWGFFj5A5eUu6v6tuYjK+M7+NI
S/8Du5g5jBOinRei1D4G9FKutfKkqkZ9te3NIV7XcZvuYQ7KHeD27lOMuDor0+rSR7u6aeaxPAy5
iT/KAnlCKFe7Lzt5PVV5CVKzcSj9gQNJt3DvDErrVT1qsGTcE2VoNqpLQk/E16Avcjbjzbg3tPre
Ivp2Vbbjc2Va7cb3YrXVh3l59gpZc+LmBjeArlqOfseUlkAXBB97Fb9Q2xyXWYdgOg6O9SAVWXCU
WQ+pmupiJfw5eMhIgf2WFHUmLiYtcK9pz030Hgwj9EyqgVHDbBDOOfee5vx0nZiiYwvfmuW9O1P6
zpXhbp1WUhBN/f1c1nKTew2bqY6gZdrLRR8iWXkQIgtWSWHMQ0Tk3xQWpQRSk/IQJ1OKDbtMYx+r
Lv1qdLMTQYgD96F8di/yFLijXgogzl9JpsfCNnWCPZX8OAmjilzJTV5wVa7dzI23th180Wa8T/EU
sGFS7U0895+N5oTpDmon8j1LiyRFATShce1ouCaJh23WS1Z1q5SJVHaTeTEu2q1ostsidrpj3vkr
u3WHfZEvVsTbGG/sIe5f88I5Oka8gNcW12WdqI3geAbTpvcFBhqOM5Wc3IG+s8nSknTrIOWJmWkb
maQfhrGIDUyDnXkxjTFAz3burllr9AB4oTBf1ILlVhq5uzFiOe7ShaM7uOWtQYp4Mu9brIdrrQ6+
8qnuQoxpfcScVDf1nC+bPEv7h5nASqCfjX1sCP6p5sXANlqMq/qEPgxTY7YunQaadehUqb7mqzF9
xIQZfLbgjuzpbrjP7Kztj2TE2OEc2OllXHa6FQ1Fjqk9JYh053TLnTSD5ZpWRUkwk+Xe+E2FWXl+
SrqOWh+t+SVlebIjoyPeaLW0P7T4I++FiA9LXCwHWZbxbT55y2VfqpN/190Zp3y2DJoQwUqGme3y
INNyorP8NAhrKYZvOe/oRxNVqo8rzyxvCjbCu5PDZFP0Cj/hnBFbogBZgZve9i0uVra5U/00VBTl
Wal43XBIAXkevunOoq6l3bZrZ2mrBbxMQec5cfPsGHSdFiGsec7q+bKNwbOIjmUMh2oT0qtpDsKF
CFmCHLyYOy2HqJe4TynteAgvaqouJOLyjW+nL12AGbPVxB3hu821nSTFbhmLQYSlqg6G19grz1fB
g6rwNbDuGncdpe9KNzsgzq5gC6XTKIEtOYl65STpTSIGawMj9klyLJ6uSKju6lU5DqTy2Igw+mTU
zNCujHabLTQIpde3Bx364QqAY4WjD5gwJ9AyAaNcUJL1ZDCmXbkirF7sS6PJnlVmpI96Xunf6mRR
V/A4PyMhSC88J6j3tOech4leyKpKAnNvqOxb4Db3Q3FKEAyG5+X7jkokNchm1NVXCaH/+xwhB+3q
2rtqPNoQFbydm8wtb8ulh6cj/ZDMtns+U+JgWRMdTOI690UQbHRT1ge3VZeZ2914s2Ot0e9e1ymF
i9ZJJ8rTtt17Ncj3yW6MHQhF78JOAKmNnKoMBRBeX9Uhdhw0UW3ba7cjaVU4tuY4sqaUnkWbik2c
xZ8rjOIrQbsWAphb7JI5IS9wrJ/aJpGfjKapH1MzK9ZU+RK+2diu8sF2tqlnAn0o7Aylvz1FFkbX
nZsHCS+oba6nYBR7WzTerd37YiWWptiUBU1C83sTyW/tm6HMqK8bm/nNl2/c4W7NLyQ7vsc5qMgy
K71XkKTY+9LHIUMBBZf12IxjvQZXmX2b7ZKGBsXgFUxHGpuTU0VeH6skHEkQ+lp1afEN4Kq6bsYm
WbU1JCPwl8DfjEo/TllQd/hYtBJCMqlKS+hpdebtuzGeaCsmUHVJyPTNIfSTaSRVMpEAOrSh6vyL
NsXbv678hLyQZpx1e53Ho2aQ4DlJvQyxZBfW/Zx6rSCoLAYWu12aRqyUllZm6Aw9RvDCMYJiO9RW
+aXi41RcNWOmvAu3tJCUGT4hmK+4pLOatmoD01ZnAsldRVI4QPoJWNx9XXnlpREXA+tTUHGs4Dp9
f03EmXR3CYjdGZi5qSd7XZ8ad2Mqq1W4sueGrgz+c7Y8XmddLCTvXhm2Sr4N7RyktHeEujcl+6tr
pvlAAdMSjTiJCvxBN2FdnrgfJn0m0phocio2YNl4SUiZWa4Wc+6ebKMwHoe2zrc2BM7ruvJZdGcH
jlxaBp/0vLd2rSetdZX5HkpnCm6PF7YW+bpyBoAiBCj0If37NLIGYa+HZS6wfncJjNXW8shtNsjh
jSBxT9aqNeUi1wILNR5t6ZET0/d99ujh09COpT3YeOzd5DiINN+MsyrXrDL6BUem1pXlwpAqlIxf
PHqr7bo3vbxejd4o5zW8U9amoM2wzU61XQBGruODVurxITc93Dmu3VX7unLVvTXazcEcBpIWTH2k
k5hClWnpoH7mDrBPG6q4Zg+auXeykfFBpCN7s6Uk6tXEuw0cYPxcd2Z6GBbNaKM2TtOjacbWk6x1
6yN7bWvN/7J81ixvWQPoqrB/atL7Sm9TeJGXdva9V6r7Ng466q7qQ9m0chUH6VPKfcPbQ+fUzK4h
Zjx1i/CjBbAyqT0YSVFJTWsz7+7GZrQuZTX3l4vyFtrOhGH0lZ5noek21R0m1zTbZQQ81RSxhqyg
9o5xZDRQEjP4dW1UEebrRL10skMp+hhAvTeM5WVd4JF2Ysh6OzzLpAWIuO/M23QJ4NssaZu/Am8c
Qp3t5WubaM2F7pMmVBlmuQcKWzwLGuPS7TScl15KfoRbP2gS/F+KkfpQj8S+nsTUN9qYpXv2rR40
wVotJwTlMIVGO41b12ocmJR473tcf3NFAoJZfVJKdZ99Dg6eCZd297bXdJdd3s6vRZa9TPnYHaSx
mE0oZM3BKjG6H91UUgAvbZ6gM+7NT1lclPvZbJKrniP3XRqPGNJa59Hq2mWjhuSqq6b62RjZHFQT
u4UVGbTyk9YLN6aOLvTHCmQJrnlXqD4itCZbUHADQw853cteQXYf9ULLrnl/y6t6MsGYDPz4SVjT
10AEWlrcv8Rhb+P63wgXdFel6g9jPXJGnOsHmowiWwftZF3lbJHXQMT7m8YoyUuoTxEeNs2KJIyr
YsEM3/n1K4c/qMxLeyU7S4alJTUauH6lPgZFSZvU72+tOOGPVLk/rvSsip9yaOFZpFV+v3VsXhpv
GsqbWda772drKObdkGizNpQZJ2P+OGoRQYJkqzYtu09fWzVWYkRGG2ihXWtfOSCfbvIu2/PdZZWL
q/5bSkevD2tv9IPd4Nq9t2q13sXIXfVy14M/z9ZFoTjE9eacEHijX7p9bdfdFff8W6WncxUFs7Oz
ZKdHFeEWLSyl0KflrjpL7DUn6GkHl7f/xd557MauZOn6XXrOA3oz6EkmmVZKeTshpG3oyaA3T99f
qKoaR9JuCXUHFz3oKqAGdXBEJhmMWOtfvxm7JPezzH2I6npZg05TTBrNS9RGI7g135c1YCAaTvlV
lmba+YSL0p2rL3DrTSvD2z7hq2REb4aMLrxigz/B9MqOsqCvzfx+ZuxFv8j1ck2sUzFaK8+mR217
N95HbMB+iFtu72NzBXAERYDFj7dxZGMn4XkxGBLVzjpJnfQ+H+N0bdWUnBTfw1lVFfGOki47msS6
rOpuGm/JltnnU3fWaHV+M8OVWOl5MQehsCXe2lTlnViqyY8nZxhWKVR9G7sMhbzgKUsexgKLKBzW
VfItJwZ2xxjvyJVes5t7ZGedptTUpaW8EbQ6TgCcODH4NJzGBvbZpiKW3Ufw67yofXMvcts5EdiU
vhZZ0R6L0RsDq85iStZ2H+Xpjam42VOI6Y61VfM02nuNkf7oqJUfyMAeN4k9RvcUtgSZeb12Joph
fOmXtrkg+Lz1VQMWvryzLN4LQu+JIykNygdG1j/UMRrwQ5yFuyka2xnWKocBfhiM/SXh3mfqWh2T
VE9/vcEn/9/Q23cY7//Ez/rfCPFKhez/zKs6wajiY+nf0arIcvk7r8qBHWlhxQnDT38juv8L43X+
sqVACc4fCDAkYYj2/2JWWX8RIEQMDSpJ5D+uVJb/M/JYU/9ysFWjoQL8BE3GWPTfwHg/QXZ4mCFE
Bo7i+vonZ18nJ5QGyKvd0BTVICeWdePgA7QxwvLb/M2P+BsKRhwA4JObtiT9A1v/nTNV2Yaw0sRr
NjKhqi46vEWzbezqtyYDuc5Rdn97D3+AiD/ROOUjBy/ViYWGIvXRfzUTqjvjR9Vs7N64NUM3MLQl
pxlOSVmY8/MlzaNvEMbPz5Ir8oZlHgykt49A7dC0VjP3XDHmCGIXroNpqAPK4u90h58dyPltIP9w
9VgJkrH3/lFa0HHS0p2bTR2F7c7Alhifj86grBTRzNEeZ0fLabtbuAliU5YDGTPjDX/peTDFYzHb
25KiQydU2FsYODYXqhmKwNbDfckmdm31Rf2NGvOzU4JUlaokfss1JqcT7+841eHl516Ub1KlO4ez
djYX7aUTeTNiNhqVWB38AcR/VdCzBNBMxuDr1fAWhfAOeJU3gGsnH5tUm3z0kJxopqF4u6jdNYbW
63KqaMDMUN94nFGJo5QrhLx7T1PWLlEu5IudYZBxmCLrRVXHYxVNyrpTlx94BXznzS5/+oc7czwX
/h+UQiYZH8mNiRunsUWm5CbUM6xrltCmZY8Mq8XlrVQBvQQse0MAWo66hZ8NSiPj8uunQ8r6h5tg
I4LJyJ7CqIfsvo8yYwnCM5X1kk1BbfdbSSHoLPNsxXArpYUVI+RqFUsyT5nkxZMSNrfhuCx+CIeg
hNE2DsEgFp6b7kIJkuQgABd1g02xuTGc4baXHKJesolcvhDfE9UtPc1+lowjJhv6YLi3Ji6DSgAO
aybBhE/ACNM/dfQgnVMSG3AfXvozvao1M2AUo77aonOG68jItVe3zNNTGcKE5GBUvKemTrqHlv88
wCJSX8EVR0Fmd7M4fkmLUa2muWY+USaFTr0ZzptWpN526BtqichuW19D04lRWVGenHGmXIhJpCDX
glYNU6M+rNfEZWcvLWZG5AeTrcA2lBkBpKRlW3b5vMnKWtmi3Kumh7aftXQ7h+osZyCDBw6fZnvH
bmRTibLvhGFTFQyZIn4VXOzWwOPOXpWum58RfU04Z6Z2v0llTutVprnhKW+76mGO2uYM8y7VpLic
a2uVUzboq2RYcKTPSZU/Mxqn+x3rI2MApfIeSg+K1IqohOKxdOzwhKnXeK452O8PWq7v8y7JCAYV
5uCXguymdccIPls3iBgOcdwBNg1mNe/KPNT0TcukHo5p0WOAlGPQTG1mE/EU67hObdvRBRFxIzGs
GS7aZ97S4nCX5nr7KpJYuYh6S8z7mMCQGQ83h5fptg64QjPZy7ImN4pYMJ7lWPmFCTB/KGq12SNI
E/xIy80G2+/Hrp73tCJatgcgavww6WJrXcWJs4ktK1sPtSAsDseewr3Qk2QGk8RGKPQHIwMI6O1q
WZeNrTUrmIp3ZmSlqh8a7fSim3WKaDQV2KtlDWndwbB0c3S+tJGS0hOkMA+zLL0KM1N4634ulNuo
ckEIGmpTv6wpbIM+G5Tk1VpcgAfGTTaOF9iyVfieOtbVpJBysnclUFNJyKZxZvOX+4bjtDXwdibB
nQU87ry23I7UTKCfRoJA1uxehvMI8JRHd6h4zzMJGC0gR0JCSE5ZZEcl9/pdYuD9AqVJ5GsYEuZF
CISygn1I9qEEpcbBgATDxPZqlpCVhgdDYEkYy5SAFlTGaY2lVHqMJdyVS+DLlRBYLMEwKso8iBev
umslVEbQx4PC8GqtG3O+ywVARiGhtX5wXslkjDa6hN1yCcAtGrhfK0E51J4t8eISqoOgx7MmqL4a
pgMRFM5xlMCeEse9n0uwL61sc02mjA6cqJ3wRDICRe8voPacaRIsLEAN0R1N+1RttGCJu2W3aO4N
2l8XpJ3Rz6AUm6rMlQu1MujRtSgOprbT9mPvFPuuIpaU5L1yYzAwQ4YMoKnbGP+XtX6pA3VCfALz
TOj/LYmDKqommFSCjU5p9lpLtFQtjeX3JBHUgn3zsZGoKg6GhT905RU2XPbKwBUoWhUSh9UkItvy
THwhUVp46TbqqZ4YxTcQN5F4LhFay9UUzo3wxRvgOxb5A0mTBqSn5EKXqHArKgBi6x9gMY3HppEI
cgOUPCakua6YAHm3YDemDwf5UGYajFHrDYem6TnlEpvOsNF3AKvNTDcpjaryaFsZULaaLtZDnWnZ
KSRy4ZhIzBsifn0Y4q73q4TWSRkrZ2/M45kYYYGXVZ6cyiK5GhONtt5+g9WFRNiJtxtPg0TdY8Ul
CqdLWoYhI7kEb+D8G06vS8jeFlruN1G+LyScT8PqbCLR/mTs4qwJyqsvNAz0S7ouVdnWciDQRTxr
mlE5J1jmJocCSlmxEhPjSyYOE4SfQHWn5cycbO+qLLz5oNldjf+ZmR6c1DHuYzaLLU7WWA4CwJxp
HQb5DpOMTI40RjncIF54OZnMOzx8uHau0q+avoJEqhsTI6FFjkdqOSiJHEYmBX5+jzl030MuByp2
003PsMsXQmOZ9KGFqoyzDjIwh2fCueJCKSZZ2LAu64qqMJXDG1Twy0aTAx03z6GlO0YaDDWJE5Ec
/oyQhtaJriLJ1+VwKMK5Y9NNbRVo6WKsQiN+AnwlZqjtF1Ij5GSJI9n8AYGrIrGhgQ9Z5G3gJjpU
pCnk78fxsk3kkMo06tehXA5DtbxkgrkplLkcD8ZuAkYIX1u2p8AtymuvNRaaWOPS6PV1HsfNS4En
3hbbRoa3ogKUaKJAG6D4L7F9wcT1ppRztVroPyIDLtsAmBDEpfQIDTNsZjVtDeqjwNYUDtOePFsX
Sv06y/ldIyd5ISw6PCcPZuL8YHYVbsusZ+KXcG7n9liueZzPxRzHzDpLxESiU37pTnodYR4YeZCR
hRvngdA42wi8SH7ZtdD2ncT/Ey/2rnrUECszcSc8D3sipqKqM2EuYvW4UgUbFYET/SYFGLBhdb0C
gPUv8dsUdLYAhhc5Go1xOMUSV2/MR6oN+7QsKq6bg84ns5v6NL9LlK7OfY/Rq5Az2MZtjdshd/sa
VUB/GXZ2Lwh2MhtEKoxymwg9FHBJfkPYyPDsNUpywVAnI5izqpLkSNcPF2WOvaclW2yTMaMJJb+D
WHnPl5Ds89iA65srZf0rs1yWkBdb3eMyI1vQlHHaJiKMHAwS4B6sRJ9pBF8ZJky3ZDDwBdaWDpYb
xPOaWiIxqOkSAfcbYwaYR7hNeuj6sO+ui7WYG/3Ciq3qUoGbpzJiaKr70FYm1RfWpNeMz72yXs11
ktxWSQppAKJ1Wq1bYaf3RlFiYA0jt/3d9j0ah1GZ0EYYmZtUBIW14jaXrAaoNDkKhLL3rSVnFxKK
dsakwDwlgB/mITMiJ2SUmJLSbReNde66SfoTWkceBYwpjX1rd8YZZrLuTkRmd+3NBTYGCefzQ8oe
sG7NrryZ+iowCnM6CqY3zcpWu5ItSw2f5gyfI8aU45FU1nEH/UecJ3NnvmaxrDBXVlt6z+Cv7u+8
qKctq3y5Gp0o3JWY0Gq+aGtjq0/YVLR899oG+8fZWzHAceDjlgvwcZ8vUeDO2XyZ6pE9XCeeO8d+
n6gFR6BNLrHTGfzZlvDKqXc8gb1uQaQcVY5ALMAmU3UpcdY4QBONIcrpURvR5Kh1b8WeH3adaqwa
QFdU7Xj3FHdglNMPh9bql+jd+YZsahRKXS4a3PdkDLI1ReCaeqOqr0k7sYdTJlU3dVTmkFkbuRkA
Ts3Wmn2DU3iuPN5lOFfXdc6C2M51pZwg0QBD1sWUY1Q7loGuxe2jEuveY8vfjgPwi8K3u3y40ugR
DkkVd9dlsijbfM67M2es24cW7ntCQb3U6Upl3nEvZpjiFFU99plKtODRWmOoUO1Ng7gy6s7FWNZF
OA32fZ5YFGLEnZzrb8R4/PDsQKLe2YpXm27IIYdEz7RxhvARS3I9O7xk2idvtHtD4M92q7Z5nN93
kpk/v5H0vcmDsE+QSnefvbH43wj9juT217qk+ZuS8T9K7n8hVQBz3WDKEUELX9IuzFZToqMXQJ9y
Gt5EBEbuWcfoTVpAK17fLFJvkL5JDzSpQtC9bNxlc7+r1ZkuRGoVJqlacKR+oSOiHLGCFDXYUt+g
u2XsD5FX7W2pfhBSBxErS7OieIjPQfgHzgSg7qhs6k0oNRSeVFPo/xBWSI2F66K2WKTu4q2H/D+A
8HYWv/7zP35Ufdk18/WvKKnKd4RO70uA8PKlfCneo4PyX/gnA9Rx/tJovF0ckcAAyBYBFPsXOmj8
BVIBKiAdWXCTkOTQf6KD3l+26VjggjDJgNLwZ/hvdJC/h+YSIx/TQMSp2ujY/w10UJeY3N+xCfJw
JCYhaaAgkaR/vYdtSsvxWtObzKDu4nhDwLt2ozszTCns73zdnXSYUkO3H+gkjHVY6t61J2z73ALz
PjMUNfP1HgobOrIBOwL6iY7AH/KfJ2RgHvve1o75OxEBCHjgTuU3zMk3D74Pd+9qhEbhAgcXlvt/
f/dazhDECz0jyBXbvSziMDl6XqETxRjNid+V1lOVkiM1z5IL5mRlfJhhUqwMgRvbCjzE2qZuXG4G
NdksKQ9hMvGyrrsiO0CyIx/J7p/buLq2mCE+0sRyKCecEGHuqL6WGmhodIbva7bIaVsb8XCMPXX2
Qw5cv/AwN+rQfp/UoUh2VaW02DAqwybrXX1TT1V6bIpi+gYS/SRbxWUXuT5kYkBD28Hm4P0DoRMs
sJZttaAf+Z8FWv9dhxOfX7nJBC0SS3aHuGynl5DHMNwr9LuHWRM/vkab5FXevxZcfyRH2XTAtznZ
3t+FhfwcZSeAidsU020ukhbdal9Hx9CLm9WcGNljrS76tOqb4fXrS38EhZnyQbrEcBC+NTkdxgfg
tIqJGsDqDvXwYEAtaaxqpY75b8Vx7029WPbcwHcpsR9RYS7p4nsL9o/nrcT43v9axHlh39VOx1Re
tde67T4yvr5uXQyyv/5tnx8rFwJ6xiXK0jBs+wCxloLd3VrsLjBJ2EZxRuDZNqysbkNPa/oTkhG6
cFc/pENq/bvwrvyRIJd8Yxa/85MIOWRRRUL0CEdDjE0LUYvAtcvMd9vICXK1uRVliL1w3vqtttzL
RuP/4cfLB20wRcHX5eNTbklOhZrSdEFlhY9qWL1ABnlMDQrlmvnz2GnA4N85k3xWXrN+weGxOJVU
9I9fU4KoQy37pEOV2lr7JInQT2SuuPv6tX5ePxTZbOYa0CkBCx8twPrJbNvSgbvhZIgcoedB0Jy7
lkm1may/vtQnlB7XT3AtpAWMlRASvP3zv8naHXscs5opBq/RPPa1c1dr1i+F3m2NDFWslrQJKFKg
tdG361378M3lP3+dWGngScFxiDGta33YnlpzYVxmcPnO0H82WXWmTs2zo3bPRtTvtBA8R0QhKmrb
Z259oyre85gS+motuuD/RbYeQe1BzJoQi/j09b394S28u7UPHxcQKHbuEbcGN+6gl96lZ3avvJrd
15f5ww7NI2C4w/SP7Ymt+v1uYSsFFHV9QVRgTjdO127dyrjPZYPn9n3QKikqgPjcHZFnU4TjPD+5
/66BFYuASYDqwruhLMFA9f0tJJSmadVPLAK3rgIHsNMfhVF/80s/DRzerkJZIYd0Uujy/ipqlZKY
pA5cJXXuotm57fLuvuS0baY2+Pqh/mlZ8QExAmR7JGjww6afmjnRPlbfBMYimt0SOY9JhUpVh3i1
RbJuyVyd+Zv96E8/z5CVnQZwxJj2w3v0GnxzprTFE1D0t5GHdtiOG8wCceSOjZ9f/74/fbY6ph2O
huxCxSP4g06nRkGugxs2AZxWeONKPa0tF//eaAY2ikU6bmERDKuxcx8rwi9UoJlv3uYf1+2bEybO
niaubh++j34MFZUQuoZkOPPco7o4JhD9Nl24+NPc/5p5LQSbpok/YTJJ3XqdDI3yzTP/401gxs7+
D9+YQ+jDiwbJrmo9LuH4TtUj1vDXs6afz1p3KzRxT2l3ydm1rGrrt4kVrDFVlO3/Pfn/w8RZk/vT
+8IGfyJ6Row48JpjVb9f07jmFj28mga7+YHxxqCceRlBvdBE4qCzyk2L+dyQwdKza2hBk9eRKhQb
VuwruhJ0HaBiOePZYOLBGdZKtoP6peI4VKr+1zf6eXFiJKoa1KUWN0l0/Pv7VN3SiRcG9Bxc5l1C
TNMh9dytw7wcnToK6K+v9nnr5Chh6kvbabJGP3qLItSy+y7N4aRb7fAzy5IbCP0GIdPflbefRGG2
nPNLDxTyRHVL+5jPmKakfk+ZqQZoACAkiccFKeV6LtvLiWQpGKpkG0QN6bB1UTLa1T2fWIhxh0zZ
71Xo8SWkUmhDmDCUmfPc2e6w60YTTlpZ6LvOopjQ4viqGaRHKoapK9iFjS+6mdFSb67Rqv+IAGm+
fnof35WjchRw+FPTyJL542489mVsi7hegp4GKrCswr2aIpAzdzFDBCDld/vyx6LmH9eDcknnSSP5
McA9Lrp0UEWzBA2NwbFKVeuqjUL7mxX4cUuWVzHJlyN0lVVIzfp+BebEoRTAXkughwtor4hflyl5
7kxx1hZofjD7+uaCHz9NLkj4GuQDihpcqD4mWE9ijF0mhnOg4w3zKOpMD+K+ftEb7YeWg/0WA5rk
tDLLb677iXcgL0xNDK+d63vsju9/KWqGLu1cdwryuiRCjVNIr4zbsHMIFIGod9CZ76VWeucuv2Pb
vYHXd2G7pBVRAaE2fNQRRiBTiqtv9sqPHyW3RaPAHuWQd4CE8sMhP5VR15Z8C4FXI3kJp8jcAxMT
3Ea22f7rFfzJoYhruYhHZQNExq/x0SU5m5W+yyFjswdG+bpZymgdGcI3HUxKYJZnwYKLlG8v2ouF
C8mMg8SaplPBRcSEO5yDyY/J69f39IflgMgRlg7HBXXW207+t0K3r82Ya2VTkIIYb4B7C8TvLZNW
Z3lhovmY9lAVoiSPN19f99NRDUNIRc7Lf9mCZdPwfjmA2bCfTylZf232m/kwwZgEnSEU86YyQQCW
Lmdj2VdHOzcAHjDVc1Z1UXc/v74N2+Qyfz+p5G1ghGnCtVTZMD++kj4HvYx6ZQjMfDR+WiJ8yobk
YsRFYhs63a9s7O3bgdomQl3nRdcN0phdni9+oXvxleI2e1Bt96wfsmo3NU4ESzmSPBAFmyBU8A3e
BEt15ShNfAErxNpn5qLtvRLvh4pUpierqK1dZSzqcycWfRualbft476n4S/rDfqUdt1O6qqYReHn
BA6eqpEsSKZua31mEMEQSN9Do3gtFcc5EJtgvDDYna67ouImCa/ycHPclLp+X4/GdD3neJS4JITu
dLu1TjUcbpgSeXVR4Ea9jSG4BDAtmPAPTR760ThO53nGyAHfQeAIW23c4zRq2V3mVKm1ZX5rLN98
jH9YFbwJyid6HiC/T5uEMuO4YvVwSKPSuLUi846H+lo54rlvs2yVyOHo0u4YDQbRrPz4Zi18Wgqc
ylCiIADxhRJE/X5FAru7ZpY3QwA/1vrpIn+907Ww3BWLem813nc+m28Ol++XHtdzEbZrkNdkFND7
6xXJUrqxnQ+YIEXhfa8JMrkSx/LhGYU/sBC1Ez/HvIDYcmW6tsdwfMCaI72N88Y5Rk5l/x7SgYWY
TsqxK1CvrpQ8wW2FnBHGaKHczTKSba/B0vU18yj8ixz+kGq16lYYlcZoFz+Xrx/h593E5MOFyIkJ
EGTKjxaOuTXPXjPCgYKpjDJHNMll4yXuhSsm1o4dh3tUkJEUXyDy+PrSFALyBX14oIAenF7cAbHQ
H7/lWAu7CHZPF4QxlKZNlsJn0Cy32OuVy/xfCDwjqiTD6muIJgfdQWIVK7tQiouQLMafk5skDxFh
cvSSSbIvWwvvjdAKQZDQPh2Z8M6Prs1sTRfD77yftFNK2t5RzzRi7UaNzqkmoM2EwwePveuLadgo
yVxdInx9KjXtpDq5ttP1yjwKt4JMMhZ3i1e8GCV6U3zrqr3RtvoD9AnnmRGTWIuqkrpoA2EYrJmd
sPT6sst1Z03F4l1jKiZOo6m3LvL3Hr4/nH5jr3h5s4vdVL+tZOyLPygoSjhvd4ht8N3oVG2bhjaa
OMZq5HgK4iUTjpnHuKjGO3AbL8jgQzQB0y0EQ3UapWts/RUvEIbKgyiYdJ4lbd5eSAoPQplqqI7k
CTLidNpheVGyXnmhztZu29GwXqypZtSreBmnttbqaBI6TTxNDGv9BcUgPPs+3yAvXHAeY9abh+58
hQFJtR6EEqJ30x1w8pSJYkwWONPnHsqhYgyqF61ca7ECgUDA8Nu6rE/kLnakANZluI7ndDpH+F/5
mDVH9QZL4zxZh4qi29DPOp4FE6PbouuadDVGqnhCmyg2bV1UyUozFO+kJZo4x6UPn68mKZ9do46P
RE5ikFwxP/Yi/HClZ9NqsJ0uDZoKLhS2OWXxRC1jMXNskhFFhJXuEF04UjTWE2hb1Yc5S9OdntTZ
TzUa+kume/Z6zjy8+7URL75iSg+zqSdbJ00IZiyXFMk73j2tWrDUZtgQsdDQ1agwMZQqi/1u8Gys
XFpXOWhE0P6aulm0FBJqhBaajpcRawfMtU2gTWFKA48EvVpYG/u5oSneVLb0mcGKmiQ/AaEqZSrt
1juVsV+QZjEyjhT7RpzVDJxX6mRrukmPWtdODnEakRDXQA1RFT1uGKB7AzHIYz4fFmeOrhybomWx
hHeWGczmljS50ZBUnJF3gnuxaNT7huAAqDXCQu88Y3zXqFoRqEnZH0jdqf26tD1mjt6wmRrXeU56
m6F6aU712lyyeD1lWAclfblwvJbzeagMkEJ0pXNXauHphxETxzXCyECb3d5fJlvhI8N5I9UncTAr
x7ufhwE3htCarhuF+gIxmVufN3MebqoB5scwOzyRTjt1ZVRD5dTN89Ceg6lux0OVac6pqhrs+iNX
822vIwoYk6xu1cCasOHSWcqhm8f6ZNlpc8Nn8tQ7DaogKC++Qk+x7Rrd2Xtd5h1UN1F2i9Ul/mIp
zm2SdQ6e7KH3OGnpdD3F+vJD5LzMIRrdjWDTvM7Al897VXR+mWfuCTcv+9xxwuG86RfnVecU+OGV
Cq8uLNJHYWU6vHLe6dhmdpBPUuSXTFCxaNWqoya8eNo5XZb5bdHQ+s3J0J2H5si0CqmFdsucnKIB
3c9Og1G8JrC5Prrwqi8Uwn08mIKXfaFP19VkJMdwSqvNALC/0Z0Q73/dVQI0OzahBpZ7RAMLZ6FI
X0Z78voVsjFlrSpIA3PburKLlsNINF6g4yhymdCiXpZRFiLxLpjZr/RFIVO1WozzsXNSlElaRbGY
ZgSO4MaQJai5e+PcTqyBYPB8vCuVOoDbuNwkyHpPTsr65RINuOlAWnGaIdFqmgZTobdTEFIS464B
B1AakkRG8IactU+5w7+L8lM86X2THhES2T/ROEO6qcfqaDgi2RZwzIKixNNlhb4NW+SRB/FYqSb3
qE1DecIwbdd0IdGSOdyg2I0uBs9tNthS1AcTOPGUZLl7paSQPMq5r697XBSel6ZNHuzZnK9KL74p
x0r5ZS+Oyd4DbwIMTTsZs4pzYzqQGIwH46UTtrG2VyKtn/HCw6uvF22K5RkeXc6FSNNGQ3xduteA
KeKwFJlONp/Lv8yczrkbHISzwaR6o+6XfTRMu7JsoivsISZv43Re7/OER4sWUSs1H5Q2ndCDk+c6
1vg2bFFbwjXNoE+sENMb5IDWA952i0bAvSjLK5GRcrN2a5tc+LS5yyd1XMdNY19UY1j9SjVlepAW
B1y6HcbNoE3hA9lhxHrECvYIYztUjynouIOfhmKj/CQpY9N6TQb7OO48tBLqT1KVpX9rt+kyklAM
CGO4a4bWOfr39EE6KmyT0EmRP2GEv+aUGS8Bx4dnJ1Oyl0wtYOiIKdoUpQFh1ptGvYOwqbcJu7iy
EFQ6lLVvZp0ryBBdip0VLew3ar4fPSO/Yj5a/V5KI1tDECy1Fc9rvLMnY74UygAqEsFULU1M5bDj
FMZBi9Ma87uyPw42M5lMbGHXjwFOAubL6OkdIS3GdBeGnlg2BC7Hp7AyjV+qmryijXMuos5qfioi
p07siVe+m/BNROotnbOENlHVZMJ17pZFZ3BZWepJCPjVXtrrAI/ddEsfROSzyPIjR2r+1C/YJg5D
EyP/bNHaRaScVdGNmg1H+p0WtbiiYYgRHfMmvbKtoVx5A2kUysTHOkSqsQd1dI3ADmlwtlqnMOYW
IzWoNZXXqJv1LW6SnR8zgXye0qVI7iG2PM2JGasbDukyosWRxYU58ILaiq8zjr3DPOkHjBLNXUFc
Hi0HPc8WVstlPiolzBULc9tVrNecckZrsAWbRsPR7pTMEXgmmCWOY4g74lsV5PUR7JNYWPsKgd4C
G6Wod9qUHFzu8Zxypb1kI81XTufcF5asY5rcO5JwRexnOlyNWpRsOLrTI47rR7UvIh/7XIwqqaat
Qm23Tk9JjSQWflOc7yBjF2ygiPlo8wi11Z2HMiyCMWY21SuOxoGs/w5ZUzvLKpeVUAsrcIUTFEpv
b0Rc4AMXlq60kH20017Z5XCq8HcVXNDK4nueUPZa1HGJgx6uD5nrRKfaq6muXW9Pui3hgYXeXnQ4
0+97CRo1dTw92HaRHNo8YgdqwvleVfPuiDnCpiP3EF8YyG0aCed+306w+KYKAujkZnvVMLZ1D/XK
aEeCLqpdIqbZN6P0lo85X2fRciKihtxzVWRBOxuXnY0DbYYe4coNNbzsrAkn0mlO+k2XxOVFNor5
Ul9EW2yaRsSnGce5o8XA8AqOFvHOaHtOy5xecLah5eXJUMHCndsWDeXoaHttkDioQT02uitr6pml
Yhd4lrZJfT0a+Nq5WvEjxOvtmOcAWL7d2+7ZJP+B2nRptDaxIFxpVaQFMaZUkn7qBu2UNehFMWZw
hno6xONkgYdF/R1/5zjwdR0Gpm0Stde6l6h4mZ3E2qhdNvoVqxaPm5mKDC/ibW3mJnVymJ7pPUka
Yyt4h1FYB0lYnHAn0E6KydrEXBSHE73chS3eyHHrlasQuRn/+vjDIGsuwEZ2PsWYiEL308a9OmbG
nYKO4ywvo/l6SLRkb3SZehmhudgOukqTU/WZYvuaOk6Fz8B0YvvU5jNn0THQb8z5zh7xlU69Kr02
U6kKrQuzXTuDjrUMZC3r3IjKzFjBn0fwXims+oXGDa6VUx+ZkSTNyptnBK9NYvLx9IuWzmtcFLKN
Fw9xEBnQ2tYjYjpk4cbyCxsaMfpENKJxWMjrpU6vO/sSmr/B0nGb6jl18uhmUDKxh/yMbWoUjm7k
A1kMV62gz12nKsYkOA/CFqv0aYOHLu7QEXoRb101S3Hb56lylhsm8od+sSkAKk0BMwLDhF/j9wSK
r0I0ftB8zekaHYv1Mg0FAp7aMjcgWYhZJ7Xx9UR1ILW5o2hhpcwi345EsaCIn5RDtBjpRsvK9DrJ
oZ1pteY9YXNYPhSDgkeBNGSs5JmvxSXlS57wUBd4xvaqcyoXdi+VII5gNGGtiC5Uu0Qray/Jrq30
EiTXEsGUK/VpKrx1OVge7pMqev3WcrdYW8usdvt67pY5KLBs2Gie4obrtsvCYEwMZzfEURfYcy5+
zCwvX40caxO6JKpYVI1SFDwj2ajDWbm0CgLb6REEwmHINJ2JKiBbCvhwmOqoL9VU2b7duNohTDvB
ZAyfAAHOvaLBcTftUopVmsBUqnPHb0eLos6YYkQf4YiZQ9Rscp2XU432ofbmk0ykv1+E8tMp0+h+
GI3kdehUdbP0UfGjVwroHWpWwbDuyusx76NDa1Xx2awM7O0Q+n1MLY2VZY46Xt6lp914JkrptVgs
wl/lLbU2QM+Qn7ldo4mVZZB623v4ETTKUJ8NLpFoBjVd1wllV4usDjCX7w8q6PV2srzwoP0Xe+fV
IzeSrum/Mth7CkFPArsLbDpWZllJJdc3hFqqpvcMul+/D6u751QyczKP5txO3whCdSnIYJjPvGbS
Uy9QWkw/kMXbBE7JZp2J6FqQ97eSw2o1lDX5i9KAHsVJDcOTqQYnQtH1xmzdoQNdHNn0Qwqwyquk
CtpnbZyscGXBfutXSRZW26RPvZqSyD2So86q1tF2RX3Fm/Sa8DbQJbOoF8a+H2QNmW20VkWkd18M
LUEsvFTQ/vCblPWbo21EhS2/VTKX+67WNl34PJlGeIByUYjVEBIw+qlD+6bkPsXLrya6y3USgfg5
6CN/76si2OSUJKhAjB+DJrIOYxcgjuW4wTjXkOXe19Vul+sZHBWEV3aJ4Ehy0yJrAJxO5ZpJwyVU
2hgJELtv47hPIDWhulWOFOy5o+JGte/qpH2QuImtuHbWHdowPwI69ZDa/G+uBjR8TC2KUQD2noIZ
XU1lxFjNml/rzvfvXBvAmdU2/W7yY3erK8V+wu13pRjK16GOwS2HL7k6c/eNOYnrC23TxpO1HSYk
n4gWXK9ukeSRMlz3fjU9dzm/rIfxtMY3XuwDNdrGguYVucq66TDVLPqgogwyTuxYN96Woa3sCoEG
W4nGAq7U3Aiw6rxqSPo7J6bAqBnI7PizqHvqjwj76vlG2PBK0Ry071Ud8TQ03e/0PIm2ScRSMEMV
esAoaJ1Ewz1WRgEnYPrBhzi2MtFAYYm1xLuDp1niEx/hexvEn5moz6OZ3PRG7Y0DKtswTe8rbmRj
29UBHoARDCEfxJzuEqJMo2uupA3A2DGU4UlP4+agagRB0xSvbE7KfoXVPeJQEYp5T85UD++NqAJb
XqJa8wH1gmpVBbH24JDRv0SuZa6Fmn+Z6FEWKyNBXaxB/Gbn4mi9HY02wAXdl148uMYP9hPsjPnY
R6VLgyGDSfqqpFiEOrHm5bnbgtuznnCzRHNO7fQvnao/OxPaeX2WlQ8moL4VKK8vEAwjGPljAt5L
nW7B5MJM4GveRGD615Grk5m5XUMkhC1Kqgbk85Hu/qY106cU1tk2JWvnFo0ptIzxT4oTybpyo0/a
oEjAmGG3RvP8p/TjHacdS84guaa8qT2ZWqdto9gV9+jmOu91RzoPUYjSrVrK+AZsXPYQKOoeXLsD
SDn1w1Xey5T7IY0+++NYcH0n5kMbttp9ihD9g6jQHmyrYCd6/asTqGhv5cQOsAHNe2uoMzZXb91Y
Zmx8tdVhuFFls+5olD90hAYAC9vhd7dXyg9FjJQyDDx760/qdKDMTP/A0qmWmYNdQkeqmhu4qdmD
UsX+fRum7u92gTYYwMrCFfgBKFTTUgAF9TqocoWbIhRW9KmlyIMahwNO/Yc52VxQqWoh5kGCrD90
wiAgDlBOLoUMv9vURG4r9sR7m29wG/RVfpsLfXQ2zmQ3L641hgwXxrQlxra9yeMxeLRtCE0md/LP
IY6Vj2WtJ3/4ZTbeDWlQfmsyPfkA+B72mC2oaNkVDfuxR2yz9W1Jw7/RNgnFmq0ehCyeIjA3el05
bEWt/hpozfisYgziDehCfWomo4AnKNFFbGUU3vg+gU8Qi/jOhie1pVVf3qKW7qdb8h0UYNTRuoU1
GJCft8YaRmaPh1BYTBuNoe/bfIjooNVyH1ev+h4x0K0GwegRPRZggV374CaWvgq6MXySvpJ9RHOw
vqkjk6jGSZDp31YwFWhBkB8NHyI1h6uLmDCF9kStze/BFFGoAFHpbrts4DNJQob4FmFWhDkcO/3d
rbmnJrsv49Vgmu5zZcHUrPSsXE9pZnzORz34ohDa2MXobp2kKtBA0nRl41TVLIU9cE1kk+KuS+Se
PkcNNo6tPQQfOeM/UNFbC4OUmJY/ocnHhOojgZq5q6zKG/Q6BnDsoEDCBeY49cpWcbBTVZaJdNPf
2oziQ1MMNk0I5Q89AVUmwpIKd6YjoiONLWXtm5BmwxqKYL5RHMwYwDju3CppP0dYRrB15Y9aUqyp
077ZFKEl13hNfyiLioqgDz2tCiPzkPDqK+TMcAxRFXzQbbfYTgP2F2mXtPuQKvbG5JJ9ET5XdGtm
2s6YTPNlHFR3bUqknySBHkKRBCa9291GqODfzQDQPfV6BZF4zdzUUH6bldFlSEhj5LsO+b0DmkB6
wdRR6aME23yUsOJXlK+6+zLgoIANqz4nUrpbIXXs9jozD4lyAxKjxkHNxmqEsgK0arGYBud9RVnr
7jXhHsO8/xSEuXqn64jSGw0C4GIswhsnTk2u3d65jRrrgIhtGiL0sxthEQerCmy7pxWa/KgaauZ1
xtjtKFanygoAdOzpXereGL1EqUlHURsZF/t7HkfJ11ptm8/U1dAt76HxxptYC4vbrBuanz5dglvk
RPU9lGb1Aeea9K6arPLJDZLYQwAbyfg83uj5GH6+3HA50V6YcREzRd6xbHQ7wBkd9696mlFJKLRq
qxqxsUaFeyaXup/yhJp0Wj7meNp8NHmqT/RcXrieCFq0TNhA9fTU/P4qsN0HjuXZFal+KtJPKOsV
h6aYglUS5XgDktVceeYzHXiTcx4giW7R8KXhffzMBhUmv9cT0JtFbOCEgXx+OOghSUCZrFMDoFYz
nziaLH6GOhupoWlwG2eNcV86ebOaNECfBEfXpI1P+2amDRJb1ZEB4KnURetRFzlMWjvAyI2SdwPS
hH7Ue6TwuY6qEDUqJJUxm1DSa4CkucV43DEzAbjAkZi7kGghLDAZtjmxotsIJdBCTQ9ugdDjaA1d
jFaR/VzG+neQ8Z9G8MRrp447UgQCdZOGwaqtnPwpncoU1KL5ndJDck8j0nnoI6PY29Wob6ZZoT2b
tAL4rJibVLVKMwGlpw3Njj9qwLcrKto2kVrJMSAC7YdfVw/4bGYrtVS3edi7XoaG0dqkPQ97Ps9+
KCOsARuV3QN0sIR7YSpIuy3rmXIMatbd1H2rE3Xa1D7+SErc6BvwRCnRTPbNgXqAKEisWj8m9g4s
fgrgxhSML5c3xQnyDiHuV396F2wD3ppL5K47FiBGe+CipWKOm74ePRdRlgcq8YkHyZFqUGXZ4bN0
lIjjJvkZqRYmO7HZJ1f6oSfABoAVGjofgHxo4WAie7zSUUwTZSRFsW1H3Xpv+YFDr0Lv/9TL+A/X
6fkK1+nNsjhRu/9/tfwdxORL3kbtuP/5f/4XmKK/aE6W+w5Wwiv+FjaOyr77J83JFu+QH0LhyMDD
DBLB/KO/RZC0dxZHlgk2QQBttWdy1N8iSBoa+IAIwK64M/YevOmv0Jzm8+/tgQD+CbCzgwIKyHP8
6We01Bs4kOLE7YgXGPIgvZq9N6lDWcQBwU2PDP2sldpn0O0iijGOEhzUsZKTZ6KTti6VKXmOmrI7
iIhOUlCjrovvGPiSoVIfcRAq5UaFsX2oC6w3LeRMPmi9k3/snMYpdpqFpsvrjP/Swvzv+Ro+di91
K+uXf9x/L5t/7GT+8ztBdP6/jyS4/u/xX5s//x68FPPHP/rL9vWrv5cvM0WukWn79+eY/8//7g//
WjvXFiFf55+w3NNVmAcyStPjhchv/L0ScUiA/gTvCwb+LLrFAfIX4c7S34FGMeGLWVgRC312Ifx7
JTrvgPRaQKVmLs986//XSnTeqfxrHCKz+x60m18i3J0cpI7FZehAjALOAUDy9edvVuKUdTSFMLnZ
FDg9bUwBNIOWy3Ysix+F2/7uRM57WY3qTagl5aHpUBIdDfKdNzP29OfCf2sqeIJHYrPO+9HAdsDg
gl4Cyg36LLaDkstG6kLcSqc7OHn20sTx86A0qMsppORUNldFXtzhVNNfwdO8snXe7sd5fJtZnmFC
s5M2Z8Lb/eiigaE2gPQQgeHG2JAS0rbENeixzMxwQOFkarOVrmA/y8VtC8RjnUrB3K1J+l2f5soK
jekIOQB6XiWJTBxurErip4b1GQixsiw2/9l2JzxXrtJ/ve1W3+vfv/8smqPzn9/4a9uZ7jtDExA9
wDJDwYCV+c9tx4/A6zuaq+Op6ZimAVb4722nv+P4VyGXwdUD0j3H2n9fALBjCashnZmcwQ6Y+1+6
ABj+6ALgoXDRBEEFfgqMtbuIRPPYbbBlNJR1bKp3lESDdhNTlN1OienLLXGXUW8VX1Mm2gPRFK0b
ImRlHRpm3a4yqg+HsB2bP8ypQyIDV6n+BSV97ELqwgDkhIoKTVJd7X/OCvGrGkGET4WZx/c1Vln6
n3vnPzfAm8BiVif710vxOXz5x+p7COv6aDXOv/Q361p7B7SdFI7QQgUD/CYcccQ7VigLVUdVD/aO
xtXx12rU7HdQiAlGSBzm35l/9Ndq1MQ7/hnuAdsm5qSjrP/KalzGsDMyF7Q64cjsx8viPz79zLqn
vaiapUfPqVibOpqqCFaVuzeTcuaQZ1sdLfk/R4E9Tghlsrfmn7+5aQJTSkMf9NIDPLjuWt/lWEWp
CIONfjVgqAk/GqvGy2OefTOaQWJmp4NZXKCfpyKcptGwSi8ztGI71nj2KaJs/jyN/6UPzfwhTl6N
EjZGLzBByEgWSYBE06WhNlN6hZohiG5EaKdvROgWm0K4NKwDOgt4GbVRcIcMBQriU6CkBxCJtDuR
ljX3laiGubWe/R5pvYslaY4z3McYcRHpaSXySSvUuJU7yiGK9iSBSWs7iXl2fGsQaN5LKFKPJdX8
m6ZplfvLUziflIuX0wCt2y75PIEKDL3j74byrkvlBp23ZlKMJ0XTYAEaeUilzAm1TxJ5utXYo+rc
4NS2i2vR3RhGGe9wGpF0Yyu7vzLbJ8GC0IgSSN4h34CHwtz++IEsF+k1x65oaSuOdTBUbfgWDbRC
J1GMnxHISdGLwZIpUDprNTi0bhQxGFcIyKcLi1tFhWZBOgALaBkwmCg5Yj1j557tp/2XyGqy+86O
rpH6TtYVLA5yFVXwhwODfvGmSiRyEfQB0A2wcmsHB+qDmM0p6InWV2b1ZHfOohCQVThsGMiYJSPe
7k7DbDW1EZSDjCyvbhFMGL5AisU+x0HkWAyD8lMN6i7+1f3JqLaBziaxJ9hsfbE/R2ieI+sm8IIZ
QwogZEjp+jfZzeU1fDKPaF1QedGZzjkYcBfzGGjAD9RWrbwISjdq8W2yTR12T5tWzq++0etQBuRI
gnTH1RennF+6iTE0feUpbQOIHFpzo9j14+X3mcPRt+GqYBC+EzULYODmqbhprsGiiMsSzJWLlwlq
0zdaO3SPSL/V96k07V89uoGZcwgwlKPOifHiCIi4vOhTDNXcl3/S9OhuMmKU8WkxZIPyAyhSubr8
gifbiwHhChp8sDnJmUO0t6vR5xSccmBXFCetAKG/2EdIk1L+vzMKxE0YsxZwm8W9Z8tcyywwhp6K
kAhFR9lsVVjf/84ovA+8EKoNpkZR4e272FHLjOIDhZFq5W9xuv19UO3myiAneRxLgkgBjQ0YRmQg
yyqx32LFwarkXQzkinoV3TINqS0cqtTPGV2bOzqtyU2lTSFEBxmB+wAOXwAkvXKOnPtyNqVVc14o
8C3mn7+55bW8S03N58uB/ChxFXP13YSXwZUFqZ7Z0fBWWBqqgGWHlPTxMIC7LadReV3kVsi4Wtql
cdhttazHJap7DqsStKiur3TosEFU7f1S/W2gfw4dE6nkQoUI64Ky+PX1ZHOQMf+Ud8RrmPDm3Q3E
ZbG800pv1OXzHL3vjGq8Fkadm2DEezmkWbVchfPZ8GYQZHojKEIMQpcz9xRlhpgaRnBlPZ2bX4dc
nIyc3gN5z/EoTeMkBT280vPrXNzIpIyeaWBXh6Gx4yuH8/xPLQ6z+SIXyAqRrb1mam9faORjoIQr
S68rcBYGnYefiDDzTQmYcy0HbNugb43bWmBVcvl7nW4aWMkq5yflD2Ib2PPHb+lbgY/2Y1F6FhjY
b7E00bCkDe6VEuMjnejsVtp98QJax7zHmi49pAa+uZZvRldWzvzRjuaAgqNuQ+MWBFgE+4sHUahY
Fi16Z54WVH8IoQCgGLt067e+vkpgvV3ZpCeX/ZwykOfy+pxLVK+P37vxnaDJEPDzYiNDmxoSXEAj
lOX7gCMe2mBZAbY8o3j/6fKEn6xdxnWJZWaZKLbuUvS5Na2+jmEYez3Z0r1ls2vR6Dav3I7GfKIu
ZpP0AsoR+Qx6VSdcU1RxMM8Y8Q2TSvupcpxx746pvPHrTLkdIeOsHZgD+zALQ69V7PTBboDY4inl
rC2ZTd+YuHFvOJlZrlOzt2CO9vEAE65wn21pfM2MdHyfKFyD5C4YomgNHympKkDAQHEHcCUHnY46
lu2D3Ci4/bzXbaPbgupK0MbtxG2OdNotqrntBpxJtNVbPVyj+Bd5qFXVuwTwoZelQ/JQZpO1GSfO
tV/+DFDWhUupy+C/ZfCquA22i8BcsAMc4cEJQvQq7r5dHuSEiCzIKUmHCLeQ8lJJMY8XWa9hg4jC
Ye7VfvojKKPHwYIRFUWRsnZR79wkXf4U6goM5GlLw8hc9b7lhRIlXz3B2y4HWDfUOGeU7rXo4uTE
mZ+MtNm1ybk5RBfRBd6PHUSUieWvDXI/qXUNI1x3V5oWq+hTB+wAjVMAzrhzZeOdHKuLkRdzYlb4
T0tEfLysz3qgXGaPrA4smCxCI/Ly/J/Za3Q5Zul5E78cEKLH0x90k9YLCY/VqUHO5FYV0hILzV8N
1OYXcmdiL7EhQeliKhO91CGZzDu6kaqnw2rf6JP/+ddfhR6ljtDHa9C7OK6EYlaRoMPt1apTbSZA
36ui79Ur3+bcqqAuQUmeejvJwuLbWHodgMCL+TYEF4A+jeRr6PfmZgSefQ9Gzzr0QdvBVVNQRPr1
F6TwPDes2Jcoqxx/KyQ6Iomeb+aFuRF9Rm0VCEjdmzeXRzlzyczNq1mpC7wvkiXHo0xoaUISijJP
w4ruFm22HgwhnjNFABC1DoyQHsc/q2BPfx64b6v6ZyaUD0bxhQHNuXpwPJ429OBprDjzlK5RPFOX
0arukA6OC2yCsRqQG61D8jfLx/rKfM6B++ICMAi3OXrg/JKHLUZ20Wfteihm3oSY/sZsICFNcqo3
IBLijxYfdRvYeb0Bu1mtirK85rp7ZusdDb/YepJFVCqyST2lwrwvK6DKDFY9XIleznzOucRNK5Gv
htTBYpQE8FnpNyajuIZ5MxB53sQUmpAM0eQODG975UA5nVQOSw4UYHTES5h+H3/OSRmIqosw9Qp+
tsnj4mvPqYAJbGytXQmqKylC41EBxYSLaufsf3UxUatnb9Kd5bBBxO94dBgIoissUXpxlTxyRrsb
Q9rKYyXBFafopaxZZOIB8PuVU+FVHPB4Lal0hwiVaLeRYS3Zzqpe9UEU+AV6AFHb3CdZDXEWVIut
3A6oGrzgEIGorVMrVfN+kGFzTxpgNmvoloACsmBwvwzp5KylPXBsWADhvtWN2tkbalzK9z6GALdS
8f2rESt3sLsTsqUKak9j+0EkCh5tJWwNXOMCHxDk0HcIyyHa0HzOzVbuAZIVv8nAhsdaOmVZwg1t
nEfyHIwXUaD8hgmWE0Ji7cPfEhDNL5c/yekyR0+FwJliEckeIM7FJ2lh0vpdXHq2q4hvDTc2sMm6
+HZ5lNNYFTU6nWRKJ5Cb5UGPR8GmT0dgCpE/hQKHHwx3au9iz6rnz/jRIBvdOO6V0+O0wIhEx5yS
MB5GSpyXx0NWImpCB0qyh5KJhNTY+4cRQfQN+yM4uJqPWlKC9vCQlXCz6xqr88aGjP+r7z0/BNc3
QcqcoywWfIbkeqI1PvA1d47OU2hhB1lNzl4dggkPSjtQb4XvTD8vD3vu5bkAWegzgIvQYVGusCw/
DMDDZ14b2ZjXlIUAXoy9nGHX8Wbo2xZgb+z8hqBMA4yyyXdxFU/e5Yc4PWo0hGJcQYubm5gux/EH
cJWwzkQ4cXPkOkLduh3NwMp2i34ztn1BCBGcWn58i3lHj3tHYl8Z//wkvHmAxQrAsy/rKh+Kj0S1
633VTvH7AXz3Nup6ZRObZnkL/dveKQkuaTiV4J/oataVZXi6vY4nYbG9/HYUUHx1aEaR/I7Ok/PB
NKbmyh19bhAa//Tdqe7x5+JQbxvK2/Cc5lWmh09NZyA5pWX6lcjj/Cg011+/KAvr+HuGQdLLsia+
sX1DbFo1054gyjlXdsxpUQgdQRggNFUpwBgnR4XeuU1tOBVhVJyVq8zow49DM7YbugjKfWtGCIfL
oXuCFmne51g1EtoNyYtjpIg3DIr1AGM4waEX6htU1Pju8po+NwdvH24xB9ICeuqqDZ/TwctQwyPl
vQJmenN5FJOZPL6tmIJXLAN95VlYczHTYa9XUmUKcqNMP+l6ld9NFRSK2AivZNmn4QcjwR4C1aJS
h1uW7v2yDpDrSDNvnCIV3GIOyc12w20Z1b+1dn4tB7g23OJYUjRuNS4XhhMpHstYGcOuCvw98JZ4
76I6cWUiz45HhweCOAg/YJLHE9m0APUjQM6eQIbzE/6dqqc0obXBdbmlKl34vxzNMZ2AUwlbuUbo
iRyP1/uZ5QQj4wHNhH/XI2ObID2ydp1m9DS/7359PB1AA4MRVc1Kusfj5Xkjwn6ktRRG+bS2LBlu
HbP4DkuiubWnrNhdXpevVe7FwiQdBQ2JZC+gTXOe7zdlSyUotMQvlMTjrsMsN07+aEtnHcCHKYL8
URERsFEMN9QouYuV6gAvZ4ObzaZWk51SBHcFvb5NImOMLHNcLMqdniL7W/ubMBXhlU8/3y7LRwUC
BC5KRViS3tTxo3YYjeVdSQcRk0toWZQfdP2RTn2Jl1jrbrIasPzl2Zn3/smIFvctWj4AQpYxDlpW
Kjx7K/F0UfeebitzhSpK1qKJ7xEssw6BPQlKJ9Y1pdJ5FZ8MDMKM8ooAhLZM0bDentDQGhJv7HFJ
w6a7gqWAse/l13uFey+GAd1FJDVvJqTRF7GMYsM5Lfww8doEQnNKQ2tn5yHqNq1r3/T1FB2gj0zf
cQXTN64qBWSnwd2baZ3gTNRBJUph7V1+pjMHJTAzDq+5IEm1cbEeUTeANz7FiTdz+PcYPxPhiEjd
6Klzrcl5dihOkhnCr9PWWgxVpZ1DcZe3T1oj8nIRk/gGLZ5Qifvl8kud+ZycV7RTCV7n0s8ibsq0
ShggPWNyFT8D0VfVyDU48ZWpm5938TVBLtGBIKkHSL+sVjRiNMashEgBMyLxnE51P0Jjh1vp+9jR
VfApL7/VmflzDS4aJE4plFK3XOxHG5Eu9mnsuQHyJjRAhh3m4uPBkflfuLp/ieQ4OxRvRt8DBDC9
x+OhpFJkuGm0sRdm3cQtgx7bNOra3pKxceX+fF1hi2l0cUOn+8jKwAtz+bEatZCycyOK8Gr/7EJA
WLvo23lmiQVajdnWTS1qgR7PGKLfisotUP8cO6y4v9Wd0H8fRoaxHamI/dTtwMRNbzABy8KSyQfI
czACE9TB6R/ouBreWgnE0DH3u8cE6V48xmBkNBha/SosAlidDaqalJlu+4kjqRRWUjW4lnkDzY6N
1ZXWajRlcuW4PD2gqTnOYtEqnRJEFRczp2Y+bnYd0jBFNXW7wixxzjMdOTsdFp5lKXDGKLTtfnUV
0muctf14KxpjS11UfQzbLkvDyKPakuwiALWQW8Dr2HZ3Zb2fyT7Iegjj/uzvO8ugfMAlW4Q2dBlZ
F4rXS8fYqXqrHWRR6UhdaJAbCuzHzZ4OQo+iydoK6ms6oqdHCf0ZAGE0YXTutiX0pCO1A8GaRV4N
5GhnFmm7NQezuPIlT4hCbGl4yRR3OVGgNi2Bv1KiWoZzQuihG6MSAsAS3dYx5onK5A80a33I3SBE
MKwu8n3o18Hj6Oa/BX5p3k1YKqwQ76xv9XGqvMtf+xT1xIPxmSk9mK/60ot4U6X3AuMDYx1ZK/4e
PZthXQ1Bc4MdkLYa83x4yLWu3WZxh2SkNtm4GSKSO9XRtPUbEFKXH+f0XOJpAH1weXK2k9scn0um
NfRGVVg4yTWW+Q3GrNhBy9cwHoc2e3mo01hk5poBvKBwOxe85kd5E6iZsOQtvTUTT7C8qZg2CBVI
OlcjWtcrKzf0VRugY0IB5Fqp7dy6J3dBVBAdGQptYjHnmkQQY9SrxNNiV9niNITLH/NC3aXrb9qp
vDNG5R6lwGw1lqPmOaFef7z88mfmmZzGEZQ4TY7mZU3V7iWMdwioROFwi3R6dMiXjIg9Ik26uTzU
mUNM46IBmgjSn/LZ4qrRozi0xtdbTdOag4IW7wEsPvRGx0HuxewqCJFIql8e9MyuRpIYohL9X0G0
uVhHtoUNapxwlY6wXpF3UOsNTcqr8d65abTn9jJ1YgEgYvluObS1qTJij4vvYRpi53HMHIHZiROs
SzVpEb0u2x57PgSsdKFEe6tBv0TiSoknYFDR+HSUO1oHaKep5efLU3D22QC4UVei9cfJdry+Qz1I
LRwbY29Kx4fEMaq72IE0DFjTuKKkfW6yuSvmFjScBmHPP3+zkwzcMEsrzSCcVlY8rawMBW/bkE14
5XA4jcdA0dFhgSryCnJd7FiCMQUlsJxQTEfN3TcQbTGi5iXWxCPn1jXjk3Prdu70qWD2uBmWvRVU
9URogiXCN074O9jdxMxRhUeIkVW70MbAFGEf48q6PffRXjXJwQ1A9lsmSHHqulU/uISceRHB77eC
neUS3eqdfq1veiKqz5U05wRwhOkzMNyihCLcSA174bNAFPVjCJ07qtsHAtA739S2XWjfxGa1RyZ3
h/o7Qmj2B1FVAJibBydqNnlA1b2vHwx/+GSX3c3ltXvuVkKviOIWV48L9nWxsWzk1EaCvdhLKX2u
k8hAsm0o0QFQo35jZYm56+O6fJhMrdjzisFW+lPn2YhfAacJrtUQzuR1TBVpFGgngmUaAccrvGqI
iZKavRR3Y7mNINfcDln9PZVl8hQ0/Yc+RnwGNDiNAWCr68RqhwNUH4wxqrZB0I7G2OUJmgc8jql5
IFPMcFLAZ9Qujx8I+7BBaD0HD6J8xh64h7vKS1Gh8om7LmR7useha30ptLC7GSesXi8Pf27HuzQq
8Bhh13NhHw/fwbMNRcfncfuSZF6tcBQGyHUlNjn7kjNJCQQ0Lm6afjyKX2CJjtIKo9A2gRPiVJ+F
M6obqtEYc7Pt1wgPilXcG9lDg7TdlTl+fYuTSSbNpLMKJZ1o/3j8AY9CxS06sswUmVsjfC87lKsq
a49oNRpHzrZCC8DkA1vSfdRzTiC3ih+pCT7XPVp8qr8rhb1pG3UF0fEGe4qD5qSH1khuGzApRh7/
aJPyzg66O4CLeDEm70XZ/2GO5R2+7+tSi7amGWCFPTyNInhQUekGI7MGNeOiZBd76Frgmqs9DUPy
JauKH3PUamNOSHJ8ALK7I5W71x32x9juE8X3UPZaVQBy+nzOkJx9giwUqro3sdWty8i/HQL3gLA9
qphyhxDnPlPUp9LK9mIMfihJfxv2xlaR4aOWjBqqEwWHIPYObbHureJrq+g3nWN6PmZzvoqbm9NX
CFdVHy8vvLPno82Cn8uH0JQW697WZVD1PRsRMxJ0lvRB7LI2jHgM132+PNTZNT7bNQA1hQm13GL4
/E7STeb7U1Ed1MxH9Cdkeg3kf34Ug3EoMRBJLELBKnFjUGgCaYXArQ49K2llKVrxb9zQswsiHh70
AIDCHa9kZH9SDYvf2DMkfPbAF/FGwVp0f3nGznwcNiKyQ9hpEFO+dpjfxAHlYCZpThPXAydlgDRC
5clJcn+XlNc6smciAUaiQ09LB6OwJb7O7GojjHEL9UbLme5QgTPW6II5e71IELNIyuJKrnDmKxHf
wWImIyYx1heRR0apr5V4DnopVfhb2cv4YbT8a9jm86NwTlKtnjuzi/OOIoLMBFGkl8k6WyFKaCFW
xp17+SudHQWLQMwv58B/uRZsotQ+necut8bq1orcbkO+l12p+pxdCzPjj9CJkutSgYIbe9L0UMae
jNVgZ7QZ4gVBPvtAlMH28gu9FqsW5zQwt1kpgWkD6becN2wkewXPRw936QBOUYUy59qxo6a/QeYt
fEQ4rpi2kWYnNSI2If7VE0Xi/lAbmROv6tCfbm1FGIhaDXqBkZLQki81sqDPyeT+NP1p2ipDa34e
IguVqQTzhXqVj256r44AHFZVaXfGQZqlht+VVbUfA9FL7IfUvuu9YbRiYn1bHRGOJLP7YYNG3SWR
C/VMBIabH9jxlfre12oXqa4u675adRRjoV1niL5VZoeuOpYuVb/O1c5C8gF8MdoXhfZNkLcjzlsY
GTz6TqOdqZs/AKSYw0rP6CjkdpE91tW403I4oPg+SNSFCjxVnnoHOAbAQy39rWxRDuP5xuHGwji+
QXLW7JJ142TW17QU4kNrYde5chA3/4KXQ/M75P02X4cyxLyMOzv5ypbZ85u5XJmpaWwhV5ty5ZZm
jF221lnf9CTWZ5uL1gQF1ScJWoVWH66qxE6G1Whbxfsa9OeNzNQy3jSTVO+YMzkd6jIOPlUJkkAj
5d6nDJevrRyR2rCLSbuvelXuhDlmN25kRwJHEW3AErpUqWbaVjV9QU3aobngK+E1w5szecHcvMKL
i6Y9JZ1F7KPUql8VwkRP1KQ0XLrOi0S8coWgyZOoS3koGse4Egid27IE3jZHDwhH2nTHx3eN6zR5
JTV1u82UzdAo0zZEKu5KTfPcocouQjGCoh8X0uKQk0HLfNI99npyPWIZzey8qTSHnab64/3Uq9Xu
8sY9d0ZQQnVBOkFyM5edVSF60Tcmr6W3VMNgkyO3VFCQ6TPn0+WRzn0zjBwgvs9mRWDBjycw77KJ
YtUQeQiCtzsl0J0PCL1TXs/GHnVTTfyOY4x/5Vw6N5+QYYDVUAMmfJ0f6s11mEoNUX8UtL28R4aY
9dnt9WwoPLTaftBfE1cWyZnZpEhsgmnhjgKFvIhWa1/aam41ZOHI/67dxCw2ZRn9nKAfXXmxc9kZ
Q9HkoTIN2GHZM3a0qW4SzOI9y6mzZx9zPE84tbqpgNKsI6OyVyowgK3eoA/Q+4F1W2tlsw0mgs+g
E9fYKGc+7tHTzBPzZp6dLK5wOKGXMQz9uiuKFj1lI8PLG2X/KlGyvYtv65VL9Oxk62B35iYvgdti
zLblnLRr9j+KHe7WMMNyI8vR3E02BhKX1+6ZZTTbxyCmBAWIRq12/Hoc+4HD7UbIOyXpDTB0sQvi
eBaOx/RONNToL493hizy6lfzzwEX12nvxHLQAAh79gROL4gHoEeBQZWwRijWzJtuTY9T2Rdxnu+0
stfXbWq7aMkOV4KueVMurvXZX5rAi8sdUvNi0/ZYyFl4obC22NAbLGhLitL5b8jziW2Mt9O2bYzK
E3Wi3GilvLadTuTIKI8YVOpNKq8UIWBxHM87sCck723sMyCnJjSdim3hOmtsXO9aS75MtrU1xmhn
JfVnv4/34FHuCODWLAdcGTAlUYuvtubvUyt7tEW3HlL5rEl3vLLpz9wMBvRBmmtzFRI80PFDdlCj
gmruEPVWgwNYnGO4Iov+ymo/MwqyKcwDJc7Zv3QxFQmQd5ErAT2S0elXUmpYLzqJeuVdziy8mWfM
8ezMTGP21fHLiBTh5TIiba4VINR95WZbK2kTDJMGf08/2L5zlRityzz1kbYNkdi2auFlTfTH5R1w
uuPmRiVJn83ZSGdksbl7Xzaj7VcU/UKtuEvMpripFF3zSAmL71WFevL/bLz5ed4cYEJq6BuB8djZ
Y4y6dQySa5iSYFuFo0kZoK6uMN1fiePHO8ug74A/7KwCQ2ljcaRoLouGhoqxgxUVfij1EIFkXySQ
oH2nRaN7AmgrH1BfKp/BaSCCWaKz/Bz5zf/n7Dya5ETWNfyHDhF4swWKrnZqdcuONoSOZoRLvOfX
3wfFXagobnE1G8UspMnKJM1nXqN1rlaGvRbUCgrNiHvPDRLfZaE9dnFrz/4CprL1q8gc7VM8oOHt
LXNr5V6rIXHvDlmovIUVx8UVbTKh1i/KVH2ym7muKbD2+FzEfSNjZY1C4/feMcoOy44CSwEZLPLf
TpGN3yE4518Tq+wIeMFTlG6jp83gd0u73DexrmLP0y6U3At5tIWH95AwXUWSlmCehPyGdpGM9LGo
OxvhnTDLz6FR1liRsFRPQ9KJ3o9wCiZLkYzFVYRuVD4OIyiOGHVUCnTRtQrKWj6ZmY+tnHidMqtH
eG1OvmQGMt0nOQwn4Vl4tn6dw0F/xQOqRja3mCbxSMtsNcAs/dEaWiUQminnaKgteO4oqHw+8+vT
p6HJG93L5iILvayXtSO07Q52kJB1xZyaVBBtztvlZlMlkYLLsxwUDNT7TOs1Ca3kxkldrI9ST59n
jIPLecYSQA9dpc0sl99VceiT5MWuMR9JHGlBFxoVIUQfjtBovwrcm60J2IK+mLUKx1B9ufx56dQg
e17bTtBaLQZYkeyBbkQAsjDQArUUjzj4DX6jTsNslEDjZa5RYV+ELuoyv5kziOWwfays4gM78/TH
xxRSM90k5DXWdHO9JX87plaFPFTIWxRYXfw0LhrKk40kvxZJqX9RJI7v7eGunj9iVYpcmJMivEdx
aPP8RV2dxnG9oAGPuDh2U7LtLXE6PNs6hcApRYi7CbEyyJS/pmrpDoKOdZkvPsM6OFOkz0Lf+go1
t0y51g9xm9zB6Y/dXIvem2PxWcnwcq366qehD+9vz3Z3QNq+hMoIhdGRvVzcRFrseqzwhxqHKrwT
WdF9MGeoK85MnVWvDeRl7e6PCy6A+mkO8sqzyETom3sQY5+liAdmKfcmEcwoUNJH8v5gLa+ek3UU
YhjeEiQ5YeBfTs3JJngDEVOrI6W6jwyZsq0k4lPczv0Jr8wjpcZ1qTbfjuIOTQoaoDzbW9JrMeE8
LmIML0bDwpQR1i9FJRvHqWJ2afxa3qBWxtq2OOraXIUJ60R/G3hztdSIwyP2TsKTYkHr5ks0BOHQ
HiF/d5aTl5mwG+w+4K8txm4y9XZQkxnAAs43d+gEWkG3YDpkYk74nBmHzL/rsASyMpHgWnFecQlb
GJgURZKahnV8F1aqejZ7ob1V0aQ9VBE7tbUTHCjmXtwh9hs+Khgp+mGCiXzqpNLH22dkZ30N2p/E
vTA26GtvwrBqSmspLqKYgHj+URha9C4x0Ki/PciV1zPW1xejbA4FokVGI9kwhkOM51zYMKmnSu0/
VGlg5/B8uPRh7p16CtKIhgQlPn8u59Sz6Gi6Tph62D5gzg4cwB8zGfOrlUI1x6c5oeOQ8KJPsvw6
tun7LqdpAuDRTWqrcYE/PFJUMU9t17UH4evejgF6sPYSQXpwBi8PYN1XQ2ipWXyHuJjujqQwp8yU
PwFLG3wVpbGD4a7T43UFEYuGtUZ5Q9n2wycrl9Kls6K7eKj/thKh+umsa+8zKOd+HhpvhjZnJzBj
8RMXcEflKBQBanvS47Balt/+nDv36irABgBaXq/xrS1uodldCdM/unMqDP8kbYxQCWoXL1RHyh/C
1ANbLEcFgp0baO0AoDmwgtdg11wuOBljlCsdGzVpu9cCp4CPTtTnHxQwAh+VWK+9oqc47IrKCo92
7858GZqSC+eUDpGx2b0UfxZlThIUmK3yMVKW2M1QegfFI+hjW5QQuyyBnD59nSwsCfLwVVjWvWbW
P6hn/F0bBF1jPVB7H36acUY7VxDuScN3uh7nCFVFv236ZygUKYJP9XfLKNtTnxfdKcKg8PaH2zns
JgkdLxNTWfufl2vY96VpzA5rOBV4iDlWZwXowxsHNb/dUUgeV5FWkJnbMj1FziSBXRDd4Wox+Oxo
FX7hbB+ciN2PAuaNlhAECo7FZi5ZhjvaiPoRYJjFQ44Ap5ZMKPcI/GEetayZBBW0g62wOzV4G6vK
BPiXbWctQzjWGSwtumt150fdKcrJiJL8ICa8rhIQSHPKUWamKLz2Ci+nVjahntpADlB6SKsXvTYV
t1UWGb/huA+KSBM+1ZTsBPxP+iRVdefVjZBPYDeTD4DTRm8cJp2Kt268DEu3GixnCjFsYy34wxbC
nbKePyUcUIJ/sb1AMyBYQBX7SpcxTZMk7CSZT4I7smuqSBwhh//z3wyCGCAB+Xrzbg5jlZVhY9cM
Ipttd6eleJSZTVEdXHF7H5ooGcYFJRtKcZtRNBwnR3pafOgFgYpithqvX6OC23O5Tpz40itUZhX7
gTK5jVDzPnP00Oq4SSM5/VyPi34vZLpLWDIhwUONxgcfBnViBNW8VNMrOi4WCAGglBlI+PM44ZhU
Zg1olqKoDyoIezEKRXuZUVZuDf3Vy22oRjTqI9jnAW9J/x00Gd4TEL88OV/qByyaUxJp3hZIBjrC
rgKqITZxaVq1R6u0DrQJPukfQAJcVfzR5NvE8ctSYrqadVIw56XzgvvSUx1J9nmRcz0wUi1/Kapx
NVQIf9KUyn+GekQAsAzTa2WUyuvtT7azMZDzI7KnY7IKTpqXixI57dggBy0FlZhrH4EtxY1DqDV/
OsraRiXaBkK1ij5uHru2VGBYLCg/mUKdXFzemvsYL9WDTX59hTIK67neoJynLbNQl2czK5QlDAD8
qX5TzfM5QZnPU9VkOqvgSzy5UKeDQSnxXX1OhqV1wZtKXwE9m8slbJNZa4ypCwPRIyaVKE8VHiM/
6AXZ8gmTkPGuApfsuJVTNprX5614M0ILm6smNybFHeWFR7iy5DeAdvMrODGJR1h+MVPH+RANevZt
KkElnxxAtnSBFjX/GMea+qPWTPyVKqufTW8ZEvlbL5R88mvdniWqSF2u30/NhDqzQ8MWQf4wU3tf
aEv6MV1Nd2E1Js7sJnkcRq6lgRn0WyV1Jj8xyij0w8HA+cSW1CYF+yKi52Hukqcm78O/plFC0Xhy
qu9J1M/CzVKIjK4KVvZ16CsdR4kp/1l0avHftIowJFki2RhpSxoD29lJyAuk5L+Z3jnvEgSOTL8t
8LoGqahaE7vcnIjArLECsmJCeF+GLP6R2jUnoMza5Ls0OgrezdKENLVa9p/NZYb5Dvnjs1Iu1eI2
mH1ld2msFjj2dT0IIXCtPyZd6V/MpHAAXhpmc57BV7/mCn1eUEeq9KQ0ehKeNMA757jX6FGrkiy+
xZI9fikqvX0VurJg9Ca3rzbdI1xO8qesz/Gna+xeLgAMVRRcijFczRqNR24X66OgNvpap2mItRz0
ZL8pnPmxpO3tnPHtTHQ3Qw5N8hu7reT/VlaGj7I+OknikRMZDXKaGakCem1S6+ZS6IwBPO/om1Is
Q+33itK/S4c4m+8ao5J07z+iSxHXqVVwJIkVw8WudOdVyswCA6LC+CRQKcld1DdDjNGd7i0Cf4Wn
r52BnlZyyaZAhM/cJ1uY0itK8/nn26d/Pd2X9x01KsjjtMMQh7miD0SNY01hloZB1CINGsYINPSl
ot5Zrfnpz0cCubMyUNHAILO/PIpEFrXaRDnVccRGHqs2/tn1Wf1OdtrkIPTcmxMAMVU2COJBp29j
mjSK4mGKGYnUIKijvHlcqtDw2l76entO10h44LUok6F4w91Jd3YzVGZXti2xQYMqapFp0vBllCw6
/dwN2pmHZPZjvaXTD8DYj6MBnmSWH12tv+az+Yb8CH6ATAxMq2dzyY2VBpRuDJ0gj8wlEJOJA/SE
AWapF5/UuX+EKI2/YGiPnhG2OOjYFDd6p3xspO6fyPmWSuNj14V/Jbb5aMaa+bOvcDhoU606eOV3
vguFJLiFZLIyV/JmsabaWnQZj6qgk1Yf29j+W7R5f4If/b9uB/8nPWzntdHp6wLTghlC622TMdtR
CHBLw74cB8zSH3KDdl9vYWJeTDJKEEKbXB0kyJ/vO5o/q1rVqqcFXu1yh0chBtsMQ2naiuSvQ6fM
bqSm45m/a/6LpYTlRP2Ig4vk8+YwWUqnO3HBUA6WQ26fYHcFYKhGT7JbDma1u8eJStnfNhwbyKeX
03KMrB/R8nCCoRmByZRhbp0cTH1P7aI6JwHM4n7k8T1JhjL4tV0V9zWRxMFTvq7ddo8joUOOh/at
Suns8keYURLNVCqcYEkVgRuoSoM8nuwgWWhYo4nbfKwnshNhFEdfdXdk2irIPXGhsHcvRzbkPE4l
QdkcK9bhhB147eLIbT9IA9KqmItFn+YyxSs9M9SDj3wd/wGkwxAaziE1ZWUb/9kRcipNBAe3B+WO
00Ol0N9wjtSm9k6lQvDNx7XYTVuU8FjTpkkK7M2xzUv8NjXD77C9nkDXWQcN8d35kIWAmKGociVQ
rRME1bgVOYGemPU7uoYlOzc5Ahut3+Nqp4C9N3hkFEqN66/4rc1hgJhwCDgYpUDKaWi0NtCUSTzL
Vdo8F1Re3dtvwHprbcdTV91ykDnU5q5Y6Jg2T6CMnEAq4vrFmRG9iaquOpUlXo/6MmBc2mmYUrRa
/FI041Gff++q4zYlT2CvqMYWZZAYi4jlnOFDzRrvrXhy3quphUubiiwL/S7IYHIyfbk9570z8dug
W4mpsVJCkG4M2tKV/NGaYfqoWXkSwMPLX2dHb+A0N7ovWebH2wPvzpZKKLhMqEFk5ZcftzOnpQGX
xMelf4ZoSFP6tibEWe7qxpu7uPyABNeP22PuVJQpwahAdddeEpnE5gbosa8MkXLihCjx91KQv5Ce
x38POlZ7vYZnHUIpS+MOha4GVhoVDw2avW4kYfAddgZ39IyhLOJIM80T64shNfX71ujMd+qCQEHO
Fgkg65rnWnfA/9AfDmjfq/eC4hqwTLRVkYMr+KersWCRR2+3Z7e7fZETR++W3Qv0+XJF9XQq43Jk
RY1CyvC9BW/12LcOgTxOCT8SgY5qpkTxo2xFmqs4YXMkt7Jz/1Dd5XHRKbhShtrc7HGzWGRbPC9d
2XTPMu7kz8lk98+NpefeohXls2wMOZbHOJ62SNdjoFiP7yXyOL9QMtk3M0vc5/1kn0ekxdwZ392T
yGFRZ3NteAM2aF632OOjKi2yOyK5FSLeeUZlCx3JJTefE+xVT+hbyJ8Me5jctmot30Hk7yRHLUbP
KmiUid/imQuuoEgMopqmaLSWp2Shw33qNZooOgpfNFD1uKvv7HwpnnVU/78qSpTd3/5aO1coyofI
/QJ7oPC1DaLlXtSS3LCnjG71bLQx2JSTWDu40naO9yr1TocKxWv6mZs9EedGEqp2TUBpSNYpyifE
Tisl9aOmpVQ0Z8JX8y4PSh6T4Pb89mLZFbeCWCW3N4nJ5vYuE2UYB4PXFkxufo/9bT08QlRXe882
JzlEhbOavwkjVe6riAOhxhm6bAK/Tphg04xBcq//hWlq/6GrcEHA5VmSn2wMOAtUptsWCebVOj7G
efSPGU0ry2JlMnEvEYVvGxXZnNkSduasWaFoZykSnWepWA43cV36GAD3PmbByM2RUASS0x+BCPdO
kQail/durfJtsagRWI9pbkqCtByI7ayGuttVrTgbSnhwBe9tQQBblIq4gADzapcXRtLaFjJ4TFRJ
hihIbDT0IjmSD7bgNWWN9SR4XwMgA+jwrybVb8/4lORJ3i4NEV4zjkmgtAlmreBtEeCbCNWElwzp
8KFtmui1xan8YQxFIs6JJBLaH2A7yYHKucOZcXKSD7c36S/k6+bJXwtmYKuoKFFYWl+p335b6VhS
GlrCCcbO9GvJ+TalIA3lPj8VkXGuyuxxKMU7J6RGEulv+Sj/NxuW52rOH6KmwqZrPI1V4hkyfm8U
xqtO8zJrOktKeVKRMpYcaPURG6bXBh8OT+OqSMscrO/OQ0rRb4UNoEhJPW6TQCTC7DMoDnZAggTS
tQefkle97rW68aQ4XedbKzD0YN3WrbFdN/rr4BXIlVc7vct1E7Oc9ctiYjNs9e3HMEmNFwfYREHR
e8qYbt05bgky5L8Q19WvIK7Hxm1757vUUJJy6yGZX2bI5j9CsI2Nr0/Tc0p1PndjI0n/UiUFgcsZ
pdQvIjO62G1KNFS9OQzVr1mYKkds3p2HkxWkdYKqIlCnbV4w9WjYx8VsB53zXYh8eUT6Nr8vKhBl
9oBScyPjFRjXTYa9M8yH20u506NdtZkM4DogaiEUb15NESqhVcEnCVL6wa6V1o9K2GLy2XyUI5vW
t1IEUi8+FI7yFpvSTx2qjJq0R1K8u7vIonVEfvTr+b78oApyyFEGGC1YIucdPqZr/X7hvSyS6OSE
deda4T+3J753+4C2Jx1ao0DgTJcjrmbkAAvYt5UyokGU25ZXxlxBt0f5hZzZ7lRuODwYoBfDZN6e
8ERGyaXneeui+RukXTso8gZiCgBxX83yxK0ymuEVDZX7KSuaM4jj3nOU2PhkhxPk1cTS70wlqu+W
ZW3cJsV4ppUdP80oNj4iRqgFoqJ8O5mxeIeq+583LFdR9RUTtIJM8Ba6XKV20aSirTQ7qAc1e6TF
pwayOrZuHKnNnbOk0nMkSdPBlbL7aYiRYTzDMAPhcjko9fAFZZbFDqjMpFQwaxOwZW0cRAh7x45C
JWwp2pVkeerlKObSVI0WjnYgFJwyYS2ZlEVHJ6iXMv1kGEn7hA2b85gXg/2hEbU4GH6vGkIRZBWY
QZlgJQ9fjh82Q+0IifGzOUVqhXCMWDJL7kuQEV4Xxs4HSyQjUcC4uLKVUT03e/XgR+yu9Ar7AsnH
67iF1klVAvRqoPphx7rizqGlnzskN/zbh+D2KI68OWoGeMWJyrkdSFrTPvVtgWKAI3X/Zi7g5RQA
ZvAEcMm8eEup2swUWFq2qtJjNdArlh/ZiLj8i7mAZUHviJAWKNvlKMLItFzvB/ZmEkdcyOaHAjXE
g0t5b2sCwoMvCM9p1UC/HES1iw7JYG7DKS7UF2EvybvFIRCTZjs9a8JCM2RqEX7Azf7kgDY7mONe
nkqvi1+APxPc0i3LP7S0rNRRW+ZoxBY6U2mzwPPGzt2Xatv+1plO+lXXsql0MVWSFzeRDSmjnRvV
+gMZZ+a4WPdUES47RfizH6i5uY5UDrYP0Mii11EYKI8qM/OI6lJBba9xYPqaKa6gXlZb1cuCT1zk
aT1/Yipfr50Uy8nfuD6jN80R7bfbH3UvTSHWpm9MDAayf/MGgsqIq6EWxDAl9HAg7gbRA68CFM3x
nJJTnzqtN7xJtuYPt0fee/dWkjAdRe4gGBaXXzpT1dqkoc4rtETx+wY7CL82s69K03ywe/sttvAf
vT2iyf9x+yD9PuJmA+vCBuAi8w6hpezTRvkhLHU5w/zylnGRDs7kXvCN9wYYsNV7k1Rss5Prpk/6
rOeVFaNUfM2bcqrdCl3vU92iVRETeTwtLeqzxSx9js3OeRhRp/Qnzc683u7/Bl3/xwaBkMt51ld2
H0gJ8MSXK944kt1LNEGCCNW3c1How8P/I+vY+a4Xo2zmvQxxE0XrxTojSnCHmrgeoApo0lVs2/dZ
NCcvkvwv8ik02GwQTBS1SLu1y5mxd0fJWa9ZrVxGEoFl9sy1uHF7/1wLeLGA6OisGje/cD6bDWTi
S6iUQBUpLqnDq9E7MfFKXvtTrMSnNlLszw1e18Hcho3f6rP2UGqF/p3+4/CiGKF4iDNJ8pYe2MXt
H7Zzaa6+2qBCyZ5lioqX00ctVu+GEoWaeDEbl0uyXT0nyZR62fDyLKd5hp9vMBjaF1tuhk+3R78W
kXGQdFrXBIkEGPnyZllyEpGFZkYYkDIOjeek0fgch8ZQeQn8DST68Df0M7uN3pR61U5ZSf2xm0iS
9bh0tYHTI5hh1y5IUHyJrvEJMyYRB2mZiPUscLrczBb6wc/eufkg05Ibr6RQgJGb+8eaVENKx7Xi
5Kjj89z3+UMt1f1nR8TIiwzopVgUvgK5Dc0D7s1OUEA7gl4xVHUgI9veaiYrFM56RBGoHfV/K+nU
e+mw2Afs+51RfkEgOen4dAFPudwUTirSwVxsK1BmvFpdx6601jX0Kj+4Va/PO3RTgJYrT49bbltO
loXVaGU7WEHYOsKXpSx+i9Mm9Qx9su4m0h43d8Ls7fae2xl0bbaALgIKs4JiLifHdqyqTMG6RA/V
tnYX25nfl47yJTTV5qmsluJHY03mQXCwc6VTNoQTuRYs0BXbtnnwNEqoP8VWgHh29EDBtX2bDWoL
dqRoaKtSL62VKnzXOGBOpsl03iEfUgWlSROztele61b15wkDZTKOPrXMFeq6xQTFvR1GdquZgXBC
cdayur/D4bY+3V7u65eTUeC5oscHrgua3eVyV0KPE7zLzADHO3FuiCd8lER8FPUmkpTySET2aLjN
1m01p+3YVWYAC8j0WrlqTs4Agle2+tBXk+HPo3SOP8keHbXVEfvXd/+tFpUIqZEWaTaDSauau6mj
BysqaTzYPtcXDqOsATp3NGaP2y5T05oalg6tGZihmvla2E6vgxZpQPAkxsMS+ckCceAtyXRELlzX
6zLwodAIFptXn6IwDe/LzyeiysnFXJnYt2eSN4sWOTxd1PdJZg1HrYjroZgecA4WFOLQtrJZCeRx
CCCNIClH9R5GXngvT1mdHlw6OzNaBYCwyaB7T0y3CWWoGeQRpCsjELEUPWZJqp4HYERBWVvlwW29
MxSsWho1K5IRFtbmcdX7GLGJIobXnUgl0nlL7eE84vhVuRyVgnaHWoXtVq8y4Fmb7xS3cdI2o6MH
hZGUgTQigRuN6ninwCM82Iw7FyieYKaM68UKCNjCsWmkNV286HqACzY82yxE/DGOjHfykmRflEaR
7yjZLQdfbaczwTJyCnQY1ZCgtpR5WSFpwp1aQ8eWJLgekbabKtsPhaU/DCJr0MEc9LcxUn+kjpZ8
yDRghHjBJMG0OM5dnBnKw4KWiG8KvQsiOxNB1Tay2yFm9GSF4+fbt97OGv0qkhEv4x6H0NnlsSEj
CUkCF3oNuW5z2XE3BJ4OEu3c5GF8vj3Yzp1H3kn7mbVZcdLr3vjtDqJH59jIP+kBrujaI6GHcSfN
0oDOIQYos5SPf4z6J8wC3kO2izQnCMvL8UZRjRxhELnhAmyzUWA553aeHMxqZ0f/Yith6LzKUmwP
j5UOaV2JhFHMWX8zHTGfIrF0yP1znd9ewPUHby45ElkI6jSPgIBvYao4kotCSy2qgnOjvIROGyFK
kByF2jtgf8SzuMUR4aaZTUv7ct3q3JoMJFvVALNi6UFy7PCtzaKKrhQ6Jpmb6FJ5sutqusd9bPon
L5s5KCZ9um/Qh3ihRWM8OibtUCOpywXRHSHQp1AyvFeS2O2teGk9QJHme0PEc/CnC0RzmHLmWvPl
8Fmbi6zT6rIzK1sNMoMiu6jCH7bdRP9mkFXKBTFQbY0IL5dHqZe8R0RZDfDzHoDIle03M6qLj7en
cn1YsEkmzUNbiiIRfffLUfQ8ylLECCgto7Dn0oeJvaXrSBOAUaASnRw5/+2kOJcDqpcDSiMk73Qy
LcQupO5hFk1J7TLO/xnLLHmIn2K4fko/eKRnFlIvPZlYMsUBslDjXzlOV7DBLeetbcv6ZCXUOMkh
i7u2QmDv9rpcHzd+Jm21tXxMQ2Xb8NOSpQa0Z1nBnGS1V/cEgtUo9y5YAO3gQ+/QDRgL7QCKuNxX
PCWXS4JvkQOGC/vtJEIKEepZ4ytlqXhSnU5BWFRUypHvvpersvVRapr9IdMlzyzq4uCOuT74/BDM
DdZKLgndltqnO2RoMD6sAEey4TyGaMtrs3NUPNopWjMMTALaARBmrjBKUbGINqR9Tdchgu4PWekc
hXHv1nZNdmVUqL/MSDYKXMgeK9DQKEQqysH33ZvqakK59hvB0W1xWWUak/bQ8w/iyNLxXI1LT5N7
/Y9vUgL9FWQMfIHUYttilCtbKVdDpiDpRssP53E+p4VVnG7v1TVEu7yvGQUSLxJCq+DHdv/IfTPB
olFXSpsFCNBWprOyWP+MsUXSrSownsYsf1CJAQ5Cn71DssqcryXeVbtn/WG/vbRIynahqHUWcams
x641wlMbCqzCleJoqL17ituJ0BuIKeIk2uVQeCpoUjXzvcZ+KvwhpaOlKEmKq3LHo27of57I/ErR
aBGBoF0JOJfjKShdt9I0WoGpzuW92ifCFUNsH4QOu7Pifl9P/XoBb2Y1KPMK3J+oLBSW7dE1qUjD
k+Kc5OMnbarF+9sb5RdF7GqnrI04SjWEj9sDnlD3i8EHcvIANZ3Kop680OlVMMhzGKiRFt0v2kAL
iUoE4NVkelDxhoT0UYlzPqHHS6DY+Yrc6fdyqqEakQ/C76Tkb5iI6jOdPAXIr1GelU6pHrps+GsR
0CscBWzCEOb9S1FY2gnSQ+SiBRL5ClLsfqeAQ4nSsADpv8R3tye8t75U0QjOVqqPvO1La3WvVfNC
RUVqhBoIkYUBZQfGgxNA+1FTjjCl6wfbLjDX2uqtSR8Aqf/LbZPRAJTD2DaDuSsLdPZ7x7NYRz/G
U8OLIq1yW+gxZzR3zfNI/BXAPMEYYGzil0Qf7XPdD5orRcscGAuGOqLXR2+WYZIMba64aOkPzz2m
P08R7yN9E7t9cEJ7OtvmMPr9soI9x2i+txan8YCAyaXroCZ8rpoQf2ScPbQW1VqztF1Gsc1ywnYr
Ne7UWUsfywltgf9UStNFSdNYQZZDoKykpX0QKe/eQpPxy+2Ps3dt/b5Wm81fKXXMHqNB1Dpq7TZd
rn02OkN5qcNU82pNNe+QlzM8B9CUd3vkncsfPBdCcg4pL0WEddv8dm9NUenorZVwLQ9G/dRPaKsr
om3Pt0fZuR1Bx/Gko2e63pGb0AqU7JSZsJuDQXTYPgqjOida+TQZU3twjVynV9hx/TbSZtfluYbU
uYi4RqLI8DS1GLHEAKQtLUCOLAnL3EaWmn+ziHAniIHXIHXrbCLB5+jqNuXVMYrprnAqiZ5BeoRn
3ltEqvG0x9YGkLEtFMZ1HFV6RaEwa3oUamSpQC9tVB86yTjCzO0OxW2xAmjA8m6NjmOpSSJDERbB
Zlb7taN+gO2bntsSlMLtnbHT/iDl+W2odYP+tgHLXPRgdk0zkEzDenasuArasMyedDhYweSE1Tep
FD9Te+pcc6jjh8Qm1uuLxnJrITePfWH+EAD+D2Ki/+Nn0f9AJ26HutMNhZN0ec650ApZvrMUTDP9
2S5V9ZSUsunacL+QpUjG+aXKF71xQ6NuH+1Rr1q/xgHjbM4l0DN0juqvWSdPR8XTnZSR6vva5AQe
jJfUVjQIgSs+/sAn0mMT6Yk4qMrpcXGsb4qzvMQSqCpZIYHRYb7F6Xutn86DGj+PK+K5z5L3cyXd
m0rxuTQ6b9bkd60leeOCAO3tz3t9vRDtUbjj4VntYH51xn/7ui3tx04tjSVAUD+8R+Wt92R0AA82
0fXbto5Chr76DJMkrq2s30axQ9noESNbAqONa7IB8Rxm4TtlaE3PkqF6/umceI0oWQNCgtdyVcGp
+jAxICqpQa9qdQCZUEBibaVPt0f5FXZv3s81/YDhTkRE5WEzKYpE1tIKyuO2JIUgA/pxfnSMaDh1
SYfyF35UQa621TnC+cStlnI8Y29X+8TF4jRP2niSsAw4ZfmcniUh9HdOny5P5miCfed5PaXmonz5
D3QMBRS8gV17hem1XFjjCVyL7sKYOkI27kDj2LJU+9EHWxHEWxm+eannyMp0M1g19n7MVVu66OsM
firraLuHU+dJ2qDeSWq+vI+dAtClk1D8yHPjTGP/kHd/vTf5ORSpVmY7TK+tDwf+u9Ocpo4ZxCu2
pW1yVIzUSL8zQj13U7Eg+GtLiZev+oSyMP9phmKAeC4yl8h+cMdG7oMGGuvB9lq/69V3p5gClJy8
kwfzcjM7EqgeQbAQtHH4REhUfDCzqP7QDYgZV7L8j5lY1TmH8htoCwqVt3fd3pqQpdHeQ6cLps7m
oVbHIUvNNDQDUsXZV5JpwawoOfKHvj6v8NWQHqVeRDSKKuPlFHslHFuK3zTaStx5jbAfn4pZfNLh
aZzSzvlzJBPD4RIHHtMiP9tCFFaqRp80lhn0cWidwklL/FpFSfv20u008hgGzwqdWjSZ51b0K29j
TZFGGkxFlvUuMkrCo+T+ZVFrx5/572/jjORG0xgPWlSiO20/25Lhx/30+fYPuV5dLOaRmUQKCYYa
wq6Xq9uorWJGYlSDaRZ/kayqniFBgI4cYQNJK7qD/XodKzAcnLHVBNWkALgp2dTGgDOyWaiBvkhS
71JA6t1B5PGjapb6HzeCLsfabk/eVFQfMwqBoTw9mebwt6Uip/kv1g/DIdSqOX2Yt12unyjDzGhM
kJnzDEfV7h35pM1VebKajpzUmo8qI3sLaEC+XhcR4L6+hrS/vV5Y8s4rYFgJJqvq3BK9uhfCyOLU
Gsp0uj21vaEo4MkUSKhp0324HKqQcxQl0PYCnlDIpz4BQiZ3NtZrVpgdDLW3C811WlwiUCW37U90
fSGQ4wpBqqnrL1pZVQ/I/FanCBjgY1gV9cE2vE6heIspisBQWcmZW4wf1/WcxUnJ1BaZkuBIWe+U
YP1Kxtflp1Cuc1+ClehPwjk6AdeXJkOr9Ahg4hJ/bH0oAZwnahsJJcDovrkrcTBxCwxuDhZ0fxTO
MzJHqO9tyz5LJ821YicKbr6K7nU9FSa0D478zfZ2CD1QUkFkhyC3bXZI1TcV8qV8ttUVAJbXvGDd
WWEio9fNwYT2dgigHF5eEicQK5vDjJS2ArOsVgI5bYWbRpPpN3Gv+hGZv9tBIj5IDXfiD+DBCrZq
yHgZSE6tc//toK0ovWWUkLkWSpe8l2wEg3Q5MtwMT4ZTzgaKXQ09cd90QvUs1/Jyr6t17TWF1Xrh
WBUHO/Z6/vwcch9kZFZRt23rJGxJU2lqywGVJPM0l3YPii/D1A3a6Am61fc/PfuXw22ehUIulYEr
CN/D1oYCJddJMPJeBrCMP94e6XqnEu9z8FfFGOKy7YXWoqSQ5wUjrXofd04djiehFPWB9cz1TqWV
yMtDvZUMEmba5de02wKJ3dJZEJtri3tC8igogH/eU3o7ajH/QshfxmQg0ZAfQj8WWBAtqMuxnKLO
I7JNOej7NtS8UZ7Cb0uhGppfjyj/uIPUhpk/inAhKsNV/TEFaFoFUVPG/QN/ZYxOZavG0p0UZtWA
MKHUvM6Trf016KlWe0tpLX6MZ9+7Oh77AgOVBSxwZ3YNKrVFYrdvqtT/MNKh+oRXWKq4YdUvX9Il
bEa3a3ookfEgqXQo0lGIl9geyQNyJa0V9H8lliVrgL5OVvlJ/h/SzqtJbuRM139FMffQwpuIlS5Q
Bm3JbnJIaniD4NAg4b399efJlvZsF6qicHrOnUacYVYaZH7mNdmowXczRvOr1fbcwZPst+zfuv02
+TxQFOoGkrm+ukJwdaJnag/qcWrzLmimWCVHFeKP66NckM3izpX1TDoWFEXW6geC4BQqGhry4aTQ
941H8a4olgYBPVQRkgermpUEnkNhJXuszGoopu7QPXlJb1BzDY35IVas8T7tw+59t6QhzEBwVluJ
qbzDTg8O54aSl2ysYPe0Bl8skJ6yptI6KsoT2vJ2JXb0P1w0h0d3mfZTaSqLbym6qwb1kGHXGYYe
kN42s62ROshodnsPXOg9JZHwm9U2cS7NsbrstrJDI79xvI4YIelqA2xD3B6s1kEm1Kir+BuN4sEL
othiAIGI7OK3Bs6RULJciJkl2KvCJ5kpNB8IQlXvzLYMb4yOKiDMZ11/B81neYid1vmgmhMOZGrd
Fe0+dHAM81ErE8UOtcn+oOmIley00PImPynVAXbXoLcPc1JluwS+KkzhPC2+tVaBuWurKtofMQHK
Y1ziuHIz5zPVGxTm9YOL9nsJZASk+i5M0CP2W9GY0z5zrX54MLy8JeMyBHopgnYklWDK8tcP1HkA
ARKHAAzUAogmcw1tHNU01qcinY/GZBf3ktO6N0aRv2s6BUBL7gnI4G3x3k6nLeHZ8/uSkcFnUEEk
cThjWuCWShvYozXfWOpwowNL3RtuMWycxQujkDUauKvw8jmoVpzeYQSZpjImFEm6PhmRkl2wPjAn
+80AUUwr5Lcv2ZcEfqtbWbNqB2G+bjlGZRff22DEdrGdu39hLq9HWYUOaQ1V3GiaBXJR3e/zei6P
ngGf6/qJOH9hmAugD2IFFgwFidMVG910VFC+YsXSovbLJjZ8My2WXcQNt5E8vlgOri4KgHRgBbkz
DfK2VdJRZ40x1LMOrsPsKS6IKc++NGRVzV2m6As3gpLVD+2kRsW9kjawpoUx4jMTqXOp+ImhuPah
W8zuW1WJ4cFzTREGZjjXnzzq3mLXVArctwpSIFpetaf4XrP0mPaVhf6uC+HM7odaS7aqyBe+KE6b
rCRI4wXwbqfrl6YYRM1UR4+zm7p389hFtHFaSaxV9WJXuK1yUPKZirwQzpvfIImqY2AwVgQxayJW
VowJjjgJWxeZ6j5LoMdTQlb/yigSMSjBbi6p4ukEI3C9Tjy785FEiDqrlY97xQi30ovzOFESA8jX
/geZcjpKozY5JEYTCsBsiM+LNXQBOMUsKBEA2uUewnPXj/0FjiUVPho1sooBXnAdmI6LnTU9vdhj
DvL5Puv0odxp8fIlMkKEt/m4/akiGvZmzfoMW8p7wkW+Chywkr7hDsWHpljaW7WMBqzA8G5QBhX5
t7gE0zTq9Y3Z1ETgVfLD7FTxCfpQsXEFna+XvH24TamAAFtYd5LttnJ6tTanY2Nq43FsivRBzLH9
MbQmHWPf3t4IrC+AVmRnC84hwpQoP5ire4LgZghRdpnQfPJAcCdxdBeLNrybdPWTPRnJEZESCCRo
Ht6Qc+Q7rTT7x7gyPl3ft0u/g4aNDLplp56q5ulBqecwsdWpGwGsFtW/gG1lkIPo/j2VVdT8UhSK
MoAExrw4GPU4Pxea0zj4wTnfCnPMt6Qqzi9Pcjup9UYYKLmQq5B5ymKLo/Gi5k1P0Wic/sFCaG6f
z5n+5tcAuBAlDV5tiSi3Vm+OkwhMozKGGoYx+jrMSr9vge9s5BuXlpfqNfUgYgPJLV8tLz5Ynj3Y
2XikwP07ojrhLhvo1s4LgjFT9rB01t3kjOZO0Ydbq0v+pNywBYS7kMKSKpJUkVYRWwOKPt1ifbac
IZsFxzpFQ8niJOGxqEfvM9OofWp7JU0AzzhORZ/vunFu78IEL4cyjrpdHg/mxk0hD/bpo8WvoWJF
d4fuC2n16a9JK0ofg2INxzy2jQ9VWy37sS+jDTbhhZOExjtqarLnSbV+9YxotQs9omUUpdZrhPij
9mO32H3iq4rRbszorOsiKYuy2CYlSUld17WccYQSTjxdQ2fLa7xGvTz+klXG/MvWY0HEHDVL6dtI
KPeErFWPWj7+M3qe9+YB7nNCLleXqQlwL1pyv4+M8XNTDJpyh5tg0qCUkBVEsDBZnktXLT84KPz8
yIYSe6cCQ9xkUDkyOH/ZW8nS+imW06IGx/Uk2x2Ac093Sq0KxUQ3DBMbwGYHsk73jwlp5u99YWDD
1wn3OQut7KurpNGtWY7Oo1kplY+MM82jGJnryhya+yZ39NlPUtVjUppzA/wWhLSAU379IlsfK/lj
KYNSoQFuJAEDpz+2qSrFDqe+Po5m4ezEsjhELeOyEd2tnwlG4SwhYkLRGvmoddM+dBopEJDUR0Bj
sER7cpxMVKUfxvPXAiDJ9TmdgT3lcNR3IZaBwZcouNNJEYy5nZCoJuSLv1uR3R2XmtBE05Tqzmim
7MZdrBZMZW08m5Mwb1QVU1MvT5Sb1qr/TJqR11SP2oNXwvNop9y5zyf11uuVeeueu7D8Ol1lielF
x5v+/+kvzQDYiYFo9FgKW7xz5jp+MDLhPeud3dxqSklzqDPCBiOKpvwAHXP+kDilLPrPQFQSM6n0
3dKWxvPimVuq6Jd+Ghcw9TKyC8owqwunmLFDt6q8Pk64tMPiM8QxLaMtW4cLHwvhD6PAK6C+tC5g
OLWKI0xY4UM9N9k71NnbR2ymhl0fF9ZjFRb2IzK06UGgq7uRg57hQTklOAngogTeHDD4mnkV5jri
e1idHDMr/5zbpedHhooOS5Oq/ccJh7B3YQv/1WzDP6rURpw5ncaN/V9ft+hIUrNXXQrpUIqosJxu
Px7Olj46xnAcFlzI48Zu7+qG0hVKGlvq4heHko0qqVgkgdenQyGBqsSdi8zakro/23Q2bucy/mLn
1RYP4mxd5aRskgGSKzICpGFPR0IqvMwrJx+OdYgPqSpw5XHS1Phoz010qFOUWiZU8/bhmDW/p2qx
HEzjzVwCfgNJsYzMPEJ5Y/202BGrrQ1ef1xcQBdGnHc8Ft3W5XlhTWXq7ZpUX1V8kldrmliLB28y
7GG6Fik4yjbckSH19znJ//76nXZpKDhZOD0DRwLfsVpU0YLGc0q7B3qScZOZUXZXlnN9N41bWnjr
L1IuHZBQvguK5ZghrM7kYhnTKCL67cJRi12k0GbpXSu9aXDN9o3FaD9g3tsdAQltmWSe+YbJodGT
otLMU0HbbDVJ/NqMZqya/hjFc49nmKH5VtXDqfeixtfEUlCoFUX9sRUy+VaXwO4BnvVaU93Pwqtu
Qp3kls/NOhpGnmJvaC6/12GRbCQ9l/ZCGrBLoI2E2sg/f93boIURCvCkR3UEkWCjUB80UTUcwApb
G9u+voRBTEiMNbEEVwRt/FXWSyg/93jL10evq9TdbBIQ9WO49WC+KH+8Di4ZxqIuRt1Uwt3g5Z7O
iIIn+IiolFX0KRWHsvGqryHA8gXedqLd0V+vi12aWl70RzHrjeZTy05iNDWNMUQG1zb2ok7nHJU8
Iz2omdCDcYy0zrfqHiZJNUBh9/MyGyCqUWOfgIfiuuIruVMocG/b+EtnhWRFCUL/T2VCoZnyemeB
tUqauN1lduH+4O9Qf1pm332qTCOK9snQDgVtVThwPqeJi6ZV1M+91XWEFYklAJuak5Ic9Lyx8qMX
Woh3uIXWP1uDhrWurk6D5itaXN7XytIc2yK3djW78JD3LYaB9AqiZBdDq6v8nM/hfWcOmHpc/6jX
YRHLjmCqfPsls/P8+vcSczQTqzpm5TDtVSOtgtHz8WGqtNjZGEveRastJvyifE+yDpDKXm0xGiEz
0Oy8OgJxbfa5p4d7ZHxToDW0qCtHCfdofm697i/6X6ejQlGz8V6VFSLivlUQ0VdQPIF2x8ywVYCH
xmaW7nO7kcbjw+K9t+rM62kKjglY35A/RuGwUb9bjsBLepnhpcT2HH5FhGcZD7Mdz+/qPi2twCy7
VhxNHYXbsAntlMZUtlSHCc38+db2mvjDDFF38BUBi/sQ112o+wXeDofQE2ilGeTn005JjAkfIZI/
fU+bFo69k3cRrGgixv7ojFGcIhShqajPc/5TH3OwaTmMbmzMt006zd9VMx/oLdnlrSltLWcVKyyG
MfvfFT5qnOSXwSt5FyxYJtdPzkv/9GRhPQIzvhIE+HhiiSBPv9ii7tRcqdqUegfbmSgJfdO875en
eKnSHFJJmfq62hgF31Aqupuuq4yOilmnfF0yZKlu1WUofxr9EoNvo1Tq93mOTtMsEsfxw3roP/RA
h9+r2lAfvHZpu4OphbYWoHjFOuWDkY6wuaV9w1jMZf50fXpnuTfXEIdFWsEYAADZgNPpCdEbXdo3
8bHDDxty0mD2y940lPopnD3FwSsy9qpdqgjeiQzWXLMfpsrLdtUEeexQuqZGpTos/x0y/teJpHr7
z//mn7+X1QzwVnSrf/znY/y9KdvyV/ff8j/7v//a6X/0z/fDz6brm59/e/xWtX879sWPb11cFuv/
5uSvYKT//JL9t+7byT8cCoCG83P/s5k//CQn7V6Gi36W8t/8f/3Dv/18+Vt+n6uf//jte9kjxMTf
FvGzfvvPH93++MdvUmD7v17/9f/5s3ffcv6zXf8nFbt//0X/82///NZ2//hNccy/S3dheZcBOwcZ
wp6NP1/+yDX/DopC+pq7CE2ACuAaKBCyFf/4TTf+Tl5I/E8pjf+fStpvf4MgK/9I8/7Oi0dPk/BN
KiQYv/3Pz3r695fw761hFf7zz3+j0vKENU3X/uO39UPKWw3NELUQ4BYMY62+l7LuuhRXuiFosbg9
NoYW7WOhLxvP9ToykKNInyQp7ogOzxrSVymlU412NgRKBdVhojwBKUkk+1gxtnQkt4ZafSGAKUea
QvkQ8Iu+Wx0CLaEbmjskLtSNJEXe0a+vGiaFQofUWKHeR6a0Gsl1x8zMdL0PylKBPQPz+yEfxhY/
tk5UweB5FfbNaktXSGv/GL3G2Kj5Xtg6CiUI/iKXKdVCVltH1zOUYnM90Z5uU4jC5tYJjfLtW4cU
qERqkbhwhlcvVVuJVgul+oZWKcr9ktTxXZTrCgSRt4OaWVDqLZxDiptST//0ctPG3EWGGd/Ldhpc
blQJlBTeVlH4wrJRIucwwtT3pL346SiF0VeR64RdoKuhR9Gycz6SLG0Bay6NImWYOfaSWbD2rOqd
MY6zyuyCyu3M+7mcQqTP2y0a3jon4QiyL1BEuR/AuqztmTCKdiX9ogsivWhua83s/IrKwS3deecO
Sz9nB/Pa2+NYuqUnd2l+Lq5TGHVQ8T4XPEgUYoKi64K+56mBfVIdRkKSw6tL9MLtdP4xU14mm6AM
wI+lwnu6V86iokqV61VQhFq5Q2gMy58ptnewsZs3Ji9EYVy1qP2wZ3zRa92IEKyx2lZTFdRa7twt
eu/c5qXdvKsdq7h9+6wckm/eAxMyzbrL3xWDMJc8pl1FtonZdJPvSlxYj8qiv9lokVm9HmqVtBo1
7ntdnjFU1xo3pZla91OUb03o/DCcjrK6iYZB6Sv8msog5wMniTE1wBVRulG+vHQYkPMjWKckS118
dRPFeTLndRQxlyWabyyhjygQWjHQ/TzeX9+hixP636HWN9EQii7EWLQMwtlxbyHWklLH+s/rg2zM
Z/0o2j0YGbgPZVAlgBOAcOFGPioafaOh868PtU6o5OEGaQvFm+CRxEreI68yc2RtwjlU3TJIWqsJ
og42Q6wi0h67+Xduw2xjpy4uH77T3Avgic9cjEWkLAmQ3jLInFg5KhKokypO+uZNkt02OjIEUIh0
raWy6kFxCthRRUAc/7mfhvRQeeZ4vL5yZ5tEGYPgjVIDFQfKrKvXouwSHS9JNQs6F0M6G7LnDwMh
f6gqDU5K18c6W7aXsV66I5Lxv0bX8lqFJZFiFlSDPX0Lo3DwafXG5cYwZ+UkXnMkSwAoS/X+c7B3
Se8pF0WXBaqbineK7cVQH1p0x1P80Zam6N9rtpge8dOtH6Qny/uU3OZL3xdLstMUtwTFJZZHp1cE
AceU3PMCtB8L8OkbYNmzUyt/J4suMc2IFK0ZgCE0byvu4izoo9772nSh9U6zyzpQItPZq4jAbVS+
L6w/2SNtPslNlqjY06/ERICraCMnC3RN+TyriIVmpHJvPbVgmgH1I1EEQQJNh1XUmC5ARlO1zoI0
zJqjk9fDAUXBfmPpzql5EjoNVBS9A0mvWHNqM6jWqtIraYCvmfhWZcKY97ZiFKT7pktq2ybVsKvg
D+2KJZ/+ZRjCC2oEfH7nJtd9obfVR1eL9Idxrp2H3GAh/FoZxpQUt10OFDbK41iVWolq7VA9v/U7
oLdMo1U2QKW5rfwmX91WOoBvJO9MCpUZbr15T0e5QSZ348s+i53QuJFtHBBvwAPIzE5HUSJP7V2q
JgGlrPCPuYItX45zdJwHO75vhqZ5CMf5pwPv++P16Z2jRuXI2FTwpdMQAA13OrJRUd5z7S4JHCGS
CUG9xPhoLbP1rayaOd7hYu8gE28b0/OcqGm5r6u5RqsXNZ7loXLRJ/HDrvW+pjTqvkbCnqddaiG9
uqVhf/75kVsQ34FspaZypqoKlEgbJ2o9AVgcA2Bx8tUSBR60XT7v5sXYKt1c2g+KraqUASHbWCNY
Mg8aeKMuSQAc1tihJ4yAtkw9dnYXh4GdVubXPk3toJrt4tP1HTn/8OlGezIUI1YHQrCqJgvMMucW
s/dgCu3y0InO3mEelwbXRzkr3qg4GwDQgdMDLkYKdJ7uO7Ju9hg3WRLUSdMUfqYin2gP+YR+zmTe
OXFj3M2zJj4tQoS7EneI27EeQnM/FN10i3CL99ZnWv4emdNZ8q6gK3X6e2J03rSysuOgzdWUw48w
YBP3W8fowuLSa0aHlFoFz/UaOtEs87T0KAsEvVCmA5CG6qAlICeuL+7WKKst1OJwpqjKKOPs5IeU
99zXi3RT+/g8HHgBA1AroR/DBb66msLSrN1+NkUwD/l7t1CNjyKOGuxEBBVbH2Htvt1V9WzChlXs
+PesVOnXlHopji64qNsYiayC/+npP3Q+ql/V5MRbjo+XVgL8MHUlLlC6t6vbpStjRcPiUAQJbN2b
fHGXJzMzksP19b60EDa6gVLWTabsq1HSetGiBDH9IE7z8c7yaiTFvV4ciNyHja2Vn8VJnYVjSplc
o6UIgJOTdHpMxZi14JE7EVBd+TUlzvs2NrH16ZxPVRUeE1f/8/rUzkFWVAcoqUhnb8T8kLdZDehq
w9JMhQiUrk6DHLemyI/DqNvXpPDvNW0ZA6Wxu/spQdFjsaKC5qMhnthK68v1n3K+ypK8BgoI0DS9
vzVJFe06FcGnWBARZsvvNj2nvZAqBAZ45o3L4Py2Px1qdTmVi9GJZGAonbD6iDJ7emMhbhVMsRc9
2D2yJdentjWefA5ePfKa2Q5qHTKeOhfp0S4r40ecphN6WzaaKGByNp57GbydniJ2VcZ2mFijprdW
0k6IdTpPLUVgiFC7qVPVzPzYodKNg9qgPSr0fHajgzhyGHbuH1kSar+uT/jSsWKJwePy1iAbuLYZ
EEaq1K3GOY5qvX5uQKl9dqhM7/owNO5HdvlQO3kWZLOZ3nlRHR56V3ipXw1vLT9wHQPvRqj1pT61
pteJqXS8KGtEMI0adTw+u10/9I0f2XTQr8/50vml/gWUQxZKKbidbnI4DY0WlZEIYBynuwXxNj+d
Z3eX6dWWMsml8wQGGloI/qo6BcTToboyQQsuc6KgVoW4M8Q0HuhwhodkjhV/FtmbndFZRN4zDUQH
VxNI79Px0qFRvDo2oiBdRHlfNIP2S3WKLRzx+d3HKMQMVJl1prbGe9ZTUnUtNkaBWobDlwocvgT0
aUfdGcRuIi/b4xSzVfI9f0EkA4Wkl2UE4LQGiUTUGgk1iyigg1R9XMp+fBaaMW5cABfCIWRNAHcD
spOCDC/fy6sbQFHcacqUJAqWzMyf0yWdv0dcC3dzYoTv9LF27rA6FAez0CvqY0mxGwpnegKDm/tO
WSz+9aN6Tp1nQ+kDA/KUZWgqc6cbKuqFCyTJWWrDK9+nRHCfC7EovKBtjfR7anxQ3cJqfGs26p9l
ohkHNZ/NG9yjksdKj6Jbo0jF1tt3aStsAHu8sJBzqLee/qhc1UYlVuoooDNs/ASPN+xyewAmuDF5
meysb0euJNT3CAYpDqzGmUdjbu1OREHPefiz1Cu8exvgI16+WPdVTyd39hpx60XwJaq8qp6XaZ62
IsUzhJQEJZLsSzkG+OHUW05ny1nw+tBRUC6ak+VfxdiYOxBE/b4TWYvoY+dSAvbSfQf/8B0uSoWf
x175r+tLcWHFKTm8wFSpp4MoPv0Ng8OVReNXOeYY9DzD1LUOrpc2G4f/wm1FA0+CpLg6pEfX6Sjy
sxN2MSo4GXaflW5qH2ORH4vamri/vI2E89JgfF4A3MhAXGDqp4MZwPyXdOiU45SkgHNI9g7EExZS
rIV7z62/pWF/aQklfANJLxMsvLGKxYHAQJjLeiZneKCxtXTcKbGTbshXXxyFzim8W8n1WluD9gW0
ZbtvlKPTlxlaNFiHJ+G0Va65cAGDwyT9Ba7B97FWlqDJIZamZpShsZKnaHZz2v7y28cAFIm8eryn
Kx5vTE3u/uprPBl09R1ECP328EGVYwKf6rGrxu6+7mYvGNrS/NMBW3TTuu4QhFW4JUhzYVGlNTKR
NmwJGK2rElhaKNRz4kg5epEwA3Xg1l+Gagmuf2MXwgIOo+SaoX7D5y7//NXNH0vUqIVK5lHL7Ww3
NZitW6Wn+xh8binuX5gQ7xgVXBhY8IDX2dAQNlo2isY7QpBxP7ljvdw3yCNuhFQveJ3VjhFWAvyl
2EZquG7p6F2pNguSOUe7AcwO8kXkBy1MEGGIJ/W7oY0F3uRq/MNO3GzZTdBSvkPA0XD5VdPAsdNh
j/1h9NT2hhL5qIUCJQN7pOzaYakeRWG5e3w8xg0lkxdv4vWvtkkUUaB8yeRWMYxKUhM6YYxhbJpV
78xsbMNg0YzGjX03B/hykyi9QJHIUecPcbaYg++pIv6eKmX6AUvz8EnMjh77HcZuuLOw5ZVvI6dT
7OYx6qOnNx8aGTrLahTlfnoZp4emTr3eVrQex7Gh0A5e5cUINSrZwWlAa/1/DbVuO6ojSKemkxZq
bTy955lob3V9Gh/raQk39uDCp/B6VusmxjyMYeiU2IIJfGR+hyWv3jj0Th5q0Y9/ZVa8r0CrwSsg
h3m6gH2ZRolHd/jYq03T740qEf0uxafrQ+jm9uH6El747iTpnJ3iepbqdaeDYS9pDXjOImRtdctO
Ee5y8EYI4H9lFGixSHdA+V0r3mYMPycNZ4LKfe97Rav4lSi29EguxSVM5n+HWR291LUWdcpqXJiG
uv6MKx1t71AxH7RK/ZV0kfbNCK2emkBs7dQe7y/ftkGg/YWpEgPC8JT38jouGZ1MC00VKzylyRVf
hfjuI2Bs7f7CKEjfgqpFCBofxdNtWxYv1eK04uRrOODxT4JVzaON6Ofi4SA2kC65L4zz01HcOcH3
IS/wZlO9X2KqIwR3sXK+PpWLXxaJtuyAkKit4fY9RRzyTY57XPfmOyGU7DPCK1bQVuFWyW1rqNV7
XTZIoYONxKYw7fJ7pKe9oDPHZZdMVb5/+6zAKcjH84UXuxpKtwfxb4fJQY0QL+iS9m6ai3jvjZ3z
Fz5huhPEASAjSNNWDZKWphu1TT7hEl4DEVzZHIg69I1P+EKABdMX40WIEfSr1kjusGhhtg8J2zQO
1l09x/FdBlrtBmqt4ce629wPhai+XF/Fi4PS+gTWBE0B5Z/TAzjALC6GFNX7ZBirg+yA4Uhrjvdl
1y3vKRt3tBqMeOOqvxCGgy/GwYnPCnGodcxfNZ4zuDOnvkpS+10+jsZRd5XqYGW98+gIY8uN9MJX
Ju1pCeWo7ku46GqSqbVUase3jMJRse/jrtxb5bjlTnFhKamDY1UGehBwwVpWFz8gdVYHRgEPPBzG
SHX3BTnFXquAxjdpV3+qvX7rgb5UO6BfQ+VZ1ilAxa/OZgKTphlY6SMBA27etaK3z3oUF+XR7gv3
jz7jjjQro3iKWtyBqlh21EbI2vdFGum3wGO3YOQXrgDAZJCWQGUSO68vTilWPyNSjvxuGcYQjPtm
p6phfURY86/sK4Jm8B9A/UHSWj2tJiDNJkWV/VilTfw8oLvqm9HgboS0l06PhWShpGGBxl8DqW2l
HNWWojRIY85oryb5Pu7bNzs3MgOeGQCoqNMAoVztY9QvbRImjFIhaH9MnP7bgsRlcP1rvzQVqLQm
KQ1dfTpepx8CXlBqleWI1cdtsqCjhwZhg0T9259O3jOAYyBRZA4tP5RXSY3rLXqcZUjUG16DV6CO
rPfoin5jWy6dM9AocF6kZwN969NRUHfMGlu0qHS3s3szKpF2Fyoif4ZH1+yvL9ulocgBAQfJ7h2f
+OlQC/oO6Hug9dw4hb23Izs+KGQhx0Ko5sYOXRoKHoQ08gLwwUE4HSoV2uAsE4rZIBaq/ZJ1+U2l
OfkeltVmMCdfyFXSQxuJaI6uJ5yedaFY0xJw1sA8jlpj3capAh+gVA4Uqf/lKB3WtJHzqfDQCK4L
lTuj1b+OXf3n21eWVAYZSvANsuN8Ot1wjMM0pRfI7dUXWEa5VPVSszg0tTdubKIMTc9mS3RM6ULS
DtdG9Nbkdmmu4gDXVrpyH5WWvq8iXezKUNMerViHdDgW9QFM+vDs1u2WWMClT4/3FcVw0m+pY3M6
08jrUiglCAhn+Fz6Dhrlu4G7ciOGOG+tSP4/d698VqXt9ypAL/FIneOhRsAbKXmYF3FY+NAFnB8K
cg/31qKhnY8aw6Epk/JTP5rDMS769slMFv3tvoVAVigFyAhauuPKFXl1DSy1pk/IM9nHzlXze9OO
szt0yL5cP0BnNBdQGWh9IA2ErR/lhnVjcKwmZIrBtR9Nu+znw1L3Wg1lKQd+qQ79dITRNf8IjZRo
qkbwaqKagDbZ7GEM4juGyBoIZ7E27buxzKdg6FRvCAarLX7Bu09xfZkcXtUmrIZ7tc9q2FBQjoaP
U4OaiNPStjsM2lhi1GJpQ4GXtJpuXHPysnx9bCGO0hKQT7wkZQEFOl3FaPbGyq2HIUDJqXxsyRZ2
ReHGJqd1UW+qgbBCTXTl5/VlXV9DL6NSJMINF7wLrbrTUSsrSnNdgwxhN3V7SNIs2tvdoPpF07aH
60PJv2o1QW4hqRUirVJ5NE6HgnERWi5vHViQHDsOUxdPy2I6O5Q0lCdRSeFCpH2+dYubbtAW1ktL
VZSYySEE5brlVZR//uqAekIRll4sA/gAc/5FXfbHouLxkzdRfZPabnQzLe307fps1wv7MiaVZ0nN
YuA1Z144c9HoA9tpZo2+X6IJ4QxRujvgdfPGM7yOsqnAoSQnmbLw2FFkWV0FlpsokVHYdRDyjKKy
Ke2LSpXvH8Sjr9iFt7Gc6wtWjkcpn6MqlXMp6J8up46KXD4MfR1MhdEivKovt0OU1JPfx+l00MSY
+LTQ7duJd/ueFjsmTtfXdn3FvvwAiiwoPdIjpJh0+gNq/HDd0M7qYO5aB0oeD5yfq1Meb1yy5+eG
14PGBAw9CZtbK1i7PYIZ3LxV4LlxVOyqQh++T/YgKQdlEd+6Wm/sc3CkwfXpnR8dhqXuLtlQPNtr
lg02uGSPtGSCdMi+YrGS7Jqq/n3RUKu8PtCFdaRcBOGKEpkUb1ptpFG5o1JrcxlMhNS3eW2X/hwp
8831US5MBzvrF5MAUjIoAKe7tUSjaldDUwZoH4xfRiNUbom9i71aKOlWTnI+I2hlyAkyH2gUoNtW
Y2kphr1zUgRCwXHBdFrNBwyZbazb+QcHZk+qmhNdU2FfN+3UclZjigh5UEc9HFGtQwPUNoLR1KJd
q4RbEomXJkXmQ8WPvI9YfnXcp6Sp0oJML1DKwdsBGoqOWbrpiHxhUiSuUt3I4Mvilj5bumTJhVUG
vZ0iBrEYuyQ1b9ouT/wRbaWNJbwwJzYZcT+MJGUEvAp/4ThC+7b0MmgmdXk2unI+jp76VlitTLAM
iXYlEuRArI0xzRCVJK3WygDjSvNhzLTps1GqWxrY5wecUagISJVjghN19XJnc4FgSWdCNVjwbYcB
RZke0d9gyo1NFjWb8PoNlROiyQgAjUwI3rBc1lcvWaJadZoqahkMaCP4Kvg/+vT9lkbPpc3hdIOI
0AGy2OtQRKGQbWVTBk1jHLWdXi0dhANlq/F26cDhtgDYljDZA6R0OhdvKrkFKq8IxrR2/yXmVjv0
s2cfUm9Id41ThxsB1qVZvfDSeDWoz6+xqFmv5WmtL0XQ41V0dB1F7HIsd978NuFHR/WAWFU6RL6E
sa92aOorvCPGrAhKsEWHos3A7dulszHKhSNHQwjCBNgBHmNvdeTw4IsaDS+nQIwDerRmkR8Wlg3A
afdmcRzOHImj1MYB/Ug1YXWnVlkX50rCK0GFtvPdxAWkbHyhV/tnI7JfeTbci774WM7efRU3G23h
C3smnw4QuwwuCZmnZ2RswmykuFAGXh/Nu0QbKhCnxdYUL60mlTDYyCTHSJ2sLlida7ENzZJRyhZA
cMcFizb6c+w2W9feeehE8R83FvKlF0H01UgYTtsKZIgyAIYujmHdWz6O730QZm3yzlgifVeC77gB
9hl9qDNzyxDs0nLS06fbAUkTirb881eHE0qvU9V9XGJw7827RtGtI83QtypnygNDAU2qWdKjOoPj
EmjkqjXAUhKd1T4liwLIO8YSiUwmNXK/SNW3OmC/jEiJGboktC/SqNN5pVpeKAj0FUHWzvU9+SHZ
X1Saj42GprGPap3uAzCot2yWzrpkcly0aom5OTYkT6vjaU1RWyih4AqbcHYO+1j5FCF8eec2uvkd
lenY73thPHVx0dzpRIqfe1A+bw5SKei8wEEIFuk/ymv21Z7GZj5qverlgdZ5yl0yJdmjqVLzbq0O
/miiD48gAt6KMWDiYPTk64CwEtf36k6A8N41I8pOQQNy7AYLCA+Xt6jbiBwvHFeLGF+Sk+Dq8x6t
psZt7Vq5ngcqFkbPi6iQraCycLgen67zUjkXNhEhCCm/CjDgdBQMn4q+yMY8COsufl8ulf4evipS
Q20n9vgzjX5SC8Uv6z7aXx/5wr0jBY4k9NogL15jRbu81xOjqfMgr1C0VEmU/NRAVHnR1S15sTOs
38ssSZz4+uGbEAydzpL/F/DQWOWBYtvftap4sJTusYu9fZI1T3o33Nhj7hFRuLf1XO9T5HJqI7pp
qvLL9Tlf2FPK0sTMFCIpCK7L33pRR0XHoxX0fcMNmBe536XpsnFyLqwsHGCyfZlJAX9e3bOpheIr
WpBZoIx2c4Oge3tTjMMXBeHjjT28EMWwoGQdEudMEXy1rt2cKUVaAGKeCi32W6d396BY/DlGx7d4
c0ucXZREOg4rAQZxzCpIN8JJ67vKQYuuqRBYrovmD3MYlw0TUXltraJMmURBXOHRlcrlp2cld6Ix
NrQ0DSwvnb6KSW8PeJg2fjkl3l1WD9pdMkTaFhf0zPxPTo6ZoT2EHgKB4eomE4uXFALeRgAkFVv1
/8PZmTXHjWNp+69U1HWzh/sSMd0XZC6SLMmSLdtl3zBkWSbBfQVI/vp56K7vC2cqQzmai+qIapcM
gQAODs55F23Mi30JY+fCK9xhn2WJ2sblbN4vRmmg4LjQcsZVdad6m16t4xdR0iwWvlatdyYLedF7
4zfjNqPnu76811bH4QeZNWQ6Qbrm+9qqZZhpsRfmaYWqtx1c+3Z2G8dC7Ew9ee+l5XVWqduy9c0w
c6Yfbz48YD6oE5JgkjgfY66yrrJxCoCfprmDcTX2QYs69SjPBMQTR3R9Z7q09tgDXKeHs6XUOI1O
pWV7u1U9iGi3u4oH5+n1qZw4oRAa16VeNc1Aqx0O0leF39izm+1j0HabKU2XKOjhSI3BeGakEyeU
lg4bmS4lh+cYdG1NwG+XbM727rTkUSIIcb2XsHok/8uXJcFd/fWpvajNs12gS2G/uNrswFJ7MTeV
I3AG681fEKV2rAm1ujLRxEe02J19E0zFRptEt+kLPwineU7fdXOdRYsryjM799RSopqz8omdtad1
dJLXZGky4jLbG7rstktdapEGuPKNQhLrfFfVadCvNN7B6hyupe+lSZHWegbztk52Y4ntWQCiZjPb
lX4mNL2c0K8CLpWD1TmXM3k4lD6ntvListzDwdIu7Xj63itbv3x9AX/pEBwGQEbxYNlzMdPcPp5Q
1cZWMFZpuW8qFD4iNTeivbfJ5eYtPLO4jypVD/E2Tyc/CZVs+jbkSjXfr4h6MLKxWr5T/i1k1IMc
N6kJ0RDbpPbU3et93k8Ej7r57tRe8iNH+xYWrlbGw7vF7cd5E5CuulEJ3P4HuoriQZXdhEBnOW+l
bnbv80x1GDTjWY09RtFV5V5585LAj0LQ+EIjAn7Wh17V+96Zu4iBccGLDetbawE4QZHAKreN2+qP
AtHNZ2229XnjDWqyIr8L9O9pq83GdijG+MLWnKXdmk1dLqHMPdCbJrqAoY0HrDgTcE7k0Xxvnl6E
ghWKe1xonfU2ywbTgiGeNcsX2QXu1zZzcNs1cOxpytS4MUrb3wFRNK+8CosQw8/f2pAlk+V3oG4I
dI/ayvEbgidoYSJ0y5XjLsluMuWqt4828GB7554rpzbxurFoaDEgmuKHm3hUmD/1AaoHZusisThj
YsRD4+2PvYBCPX1zxA0ggR3bJASN5VRt0BX7NI+tC6dU8raAWnfm7J+aC/kktNpVkYkm/eFc7CTn
ky4KEldTP2BEk+zjuNTOdBxeXhYIx/w2yNEHS81ZpPnMILnIaHNmfr5vhJtG9M7PkZxODsVDctXz
5Il+fPlVyTLWXieLvUz0HoIYPocxgNVwnObhzKxeXkzMCrTOr5ouTYqjsLmA1pl1t2CBcH+76pvB
hE9bl3pUYAeXhkU1nSO9vEzsGJE7nYLO+qQ6Th+zuBNBlzGi0/bWjUfVP3Jm5W06HJajVZxlJzPr
7bUqBqX+uvKegLscp3V5nlHLDNJi70qhrmRtCfqxouESns81bE5sRggmbHjec3SIjwvz/qTkUlVB
vp9FqW6K0nQf89bT3l6FpQu9NsFWoxpIY0eXkNeX4AM7i2EcU92afd1/HaqkPHMLnVgsThRZBG8L
qJPHcKQeU3Vdh0qyz+oiidKmNS5boRtTBK3auFFSuBvZef4ZyN7JUfEaXmEiAPuPc39YkaM7t3O+
T2Cn7VobnzRjmLJbN871XZ3Y2Wd3CZz96xfuqXVjjjSAVm9nKIaHQQTZUHMtTOX7oTHkhQiGOGw9
8VaBMiK8QRuKoimwEC71oyjCp7SNvh7yvVra5Hpq4qIMa0fWZyLiemyPkoeDYdbJ/laQmYfUtSfE
9/bO4GeXLnmuF05D+YSuTL7DLszdFxl2w9Fcpv6VNcTnjE1PrCB627SBAebx/j3GfvW4/8RpG2f7
pbKHW4nIVzTZCaZzEpdH2dvdpVaWyefXV/DEE4kuIrVTKkKoiZHQH85a9HOZNW2LloUjRbvloglu
RdN5uzTurZ/K97sn2ekezvEwBk09my5STTP3LizHG73M4zM76kQYpwkIOAZfL7LTY+R/Sew0J63J
9qmPXDucy2Jbod+6aVMrPXNOT2xeNAlXZRM2LxDdo2hQ+vFsFhOPMrKKIcyQP95W2XguRzo1IW+t
T9kkpCuA8PD72kLvdOzVeS/lKYzuZWl2lZ75SOSrt4oCcU5oLXFSyH95vBw/zbxaj43WYai0Db4l
rl9d6SI9R/g6tUsBRkAo5g4Eq3V0GMcphfTim9ne8mMBbLydtk01J9d2OmtRmrjuJZDPcy+zU0u1
WpmQFDEvmkGHHzGLy3rEgjdDXCBWoeGb6sMk6/bT62fhxL1OO5BL9leRNDh+dCFtFtsmBvB7zxHq
fY55yV2VxeibjBUmuENsOWcizqlp4QKNBAb5HnXMox2YzW0zyKSjcGLU/t7R7H6nzfo5ZcJTWTov
ScTN+HSgcY+rD4Wml9LOZbYPCqmu9FRNl6o0sKloxvwuSaBsk8gUlyDKxWPfL84uScvlb+HdA93d
39VbT5wDPi0aayhkUQZxjvZNn2Gg6S8JccZf7M+BhvZ4qyNc0cXyHJ3ixGflsDk0bJj0ajd2uFtG
NarJL2exr2q9egyEze7sg2rz+m45NQrZGM0zrK9RAzq6+zJTgeGec8RiNONbWwLMtDB+eHs4BK3D
HFz2PjJ16y/x251EZZk6R5WK/ZQnWkRZT0aV4c5haSIF/fp8Ti0QaHCQ6CsK/wWfplxUhai3l+6N
VPvaJlO8Ecq803C7i/4PA7HtGWKVxn9R0Q6sRs4ewjS15yZRPfcYhk8iDY34zbwQIiLUnV+lN/rh
L/RY8O0xEVYw0cCxW+p/eL/ubC3xt69P6ETigPgU5Va8poIVvnq0SJ0jSxPI354+ILIRsCdisfMw
HOm3rOm0VbPrzVEMAGYJVQHJg8e45pzhEL0IXrx9qHysnZ2VE3v8Nl0hpEPSc74Q0azfC5n1kQS8
G5Ipehv8heMzlfoX238dD7D9WlpdOVhHIRkn1Q7JqyrbS89DnF9XY+jbQ3Jm/58YhX4AQ4FzWqvM
R/vfdlHV5cEt9kagnlptlBvd6OLw9fX7xfA7yPxIU6n58S6gzgj6aO00/XbK9KmjhCxasdeoJTT0
AHowIRpyd0XaWx98EeS3rsL10bQ7be9lxijCsjPLG89EZjDpcXCOAkPiVNInfVi0qL52lpq2E2BC
nGk0bdOJ1InSdly0yLPa+U7DYO9MIvfi+K5zwBOAFg3vNfpSh3MoUZbszIEvZSOI3m/atrLJkn23
EOFEQrs588leNN+wdSZlYtPznlrztcPhbGHnWaIplFlME42HZG6zrR9TIr3SqZ3EV723gm6LboJa
EE/tj26Zk9ugVjXKNasHpx8b/hWk7epH6lravp7NqQz7xKlvROXJ2zS3k+04xuKmXpQHqnWsQol4
YFRZi305DJm/r6TeXZTKti7bWHsEVX2OT/9y7zFFpB2gU0K9IsofTlEYemWAjEDMqS6c2znvszC3
G3HmHP1iHR1uPpTWyDtAhIOthTN5OIyLS4VRZGO6j00RhONi7vTG/JC2A8D34HM/mu9sL75Dia8I
7dLe8Sq+DGw8T+Oqi9Jqvpsq+RBLOhtKV3rYqW7XFqMVzsj11NZ0pvTx8pusFamVm0KCCfDw6KTA
/g40m2bjzq7kLMOqtkss/cZRO7O/XkYzxlkfAABIYHcepyxJjmQGAgY+npqL9REzuOp7Tdm/pFdf
lB8WqrhnBjw1sZXWQXMTNBj/HK5C3ntTN3I17OJAapdBxrvLmtLirQkfuLkV7bBy69bu8dGWcgIB
K5FmBxSHTl3ihCI2q9Le/2UuYEVI0NdqwDEn3LXqYWlK5pINc3qT6K0KmzIXZ55PLwMOSRZ44vXZ
SMZ9TExMfbOWuYIZMrRNu3HbNJR+/VwBUDkznRN7Yc3mAOghcka58uiADFYy1Gnvu7sqSeZ3qi14
glsebw/pqE/t7J4796fH465Z8YcgwI9uNmE7Q9mSZe1K2D3f1IjQJh5bczggvLlVteGcidwntt5K
xAOQyr0NB/3oTC15NRjoerk73xzMd3HqZFtqRtPu9Yh9crlIhcCJQl5DOvxwg0PeD5AvW2dlgR5K
waRc9NY8oRHkniPUn/qA3EUEzhXpBlzpcChr9pEetBYoLlR/r5altd7LiX7Hcu10WXNmG778eqt8
IDJAdNYJosfiVoNw6tqKhbXrzNkN065joZRmnUnxXn69tQ1HS5ViKJedebRGNT5hE8OYO78Nvi9u
bkT4AQe7DsrJmTreqfkAgLDJjnkUgpI//HgDnpdEBCyXukArAMo7GHYnRfzmQMR8AL/Sk2aZuN4O
R5mtRFdJYpm0obMsFPlofNJ6Y3x4654DBkR7BtQaxVB4oIejBEhQpnWssI+akT9Ei0bsssbRP/am
E58Z6sRn4+5cSbbgD3CqPNpzi40Ycu1PJnl3e9lL23k3lt45IcCTg7A4gPxXr/bjvTa1sY5EMYO4
RTVT7ff8K6G0c12mlyW5NetgR5N6rLCK46pqJQs0XsvSwPmu6h66dCgQWsFkMb3HM0dmd0as+j7M
9QbnVC+uGj1s4FYnl/XSLwhNLch+bhfXwY/q9eV8OX2yoF/wQACdK//gcDn1pByUgFuxsxM3fy4A
XdL/19szneKX0YOyuU4le6W/0vY/yiyDci77wql0PjL9Nd+fkZlPimuZtk3klEV35mSfHA46J51p
tK2ABR5NKsPOFdyKvuPALJdVY5s74aLNlMgyDSccms7E4RcfceXgkACsrfdVbGSNNL+9NWQs7M6u
bGdnSzcIgfRXW33B2fT1pXoxK0YBJsqtzNMMtuFRFMFYDwG6ERe9fhY/bDl4UdfPNvIBw5OmOeWZ
t+epOVGk4CngWmvZ5ejwTY3I+rbTnd3U2EWECn2zTQKrOBPpT80J3BlJJ9BpChTrb/Hbl2thKopG
s+1dkLrJfgroAthyUZd94wEbtdNzMpwvxOd/EW/xM+Qs/hKVONqJYqRtM6KXusvamE5is8ghxj+k
LzqcKG3gALbdNCmlaRN9934pTCdsu0R9xozDyTZIz9VNZEnTHCM/VYOxLWpDs7g42nrAAnAAlF2o
Zj7X5FpD98F7gtYBDxew7FSDac4fbegxI5PKjNbedUkxfakAXWznSnM3VgOVDd0k/3oCNnDmCf0y
Zv0aFZVhKiArmfToQhknf9G9hPdJsqTFbT3L4F2A2Mc7v/DlRdpiHxHmbq02TtJoFd/A9XcUAutb
u87i78gjjBevH4ATW5LCBng0iNOrmPPRMUvQecC2GaJ+UKX27YyKUKgXc//Wa5RZIxiKyAl11dUm
5XBLUi4b9EwbUMcY7PnaVo1LFcsz3368gFhwHxirEjdV3KNRLFMg/pHbuxkTjsiRKGCPNjvs9S92
at+gogBIkac95KijL2ZWeu5Zyrd2GDvUcVT6xbTBkh1oV4ft6wVPIvuSit6bW79r6Rt+OZ0LD5rU
McF8yr3ZKCzyN41GYggYAcLuEHRnPuGJyeEDT1lsJQqsgffwE6rKHvV21M2dvSp7BwbjbBFbM7Cw
5T4PBUExBJkwfH79m65h9ugson7ADgGVREZ9LPznzoWN3uZMwmBMSTjOU/GQqcnbGs3sU9KKR3zu
Yv0+9uefrw+8LtbLgddmCeyPVZXzcL6t4aFbTuwhKx777SDL8TZHm/5yHl3jzEn7VaA4HgttgPUF
Q8xBveJwrLwbRTOOs7GrhA7PukubIkKBrWfWU6Plm5iS21OKSeYGxLa/pUk9bt3My+wIL9Rhi6Rc
d8WV4UXZQNGnz2zjXWe13VWRpHi/eANyvxpds2CsxbuWUxKms1niLm00/ZnK9ImgQeMVlC6Bgw7+
Me0sQKFLZ32MXeB07oU25VkU0zg5c9BOjoKMiMkIK5nk6Hv1pa1TRRmMneZ277s+9u6GODPO7Lz1
LzlaFK7INfwzAnfBUQJQ9xQ0J300dkJbiLpCfg+a0kRyTF7OPW/117fbySmRE3p0BakGHIPDK2Gl
Y9w3xm7ACCXUB8u7zBcMql4f5ZdN3PGkKLFzIxMLqecfTarCG6grpkbf6ZVTOREM6e4rxmKUBamG
+N+1vEw/16mZiWiy0HKjnjipfldICpVhko061Ejf6H+21hQ3YYfs57Pl9cujijuZh5OfC3sLJaIT
kdbZThF14KzFHjE/Lq8C98oGwe3AfXTKJghwspzRNeN/IN/WloEvbmPFeHWKzK6+lSr2fwR09p4N
3sAP0vbVp2nQ8EZ1Zsv+inVDPoWwvJ0vdtJDIYAGMxihDmsPdKvpA2Er7ESfohKp2w9+LnU/wtKE
9gj8zvpjIVT+NenaKYksuzRlJPV66SKj8adqJc0UQ8gvPjvbf/i156V+Xxk7GReZG7oJIOFQr/3q
+5mlebHdwJISYCk6cdnCrj6MAYFfNAvgJ33H08zbmlPRhBiLNhhETedUnF4yInhJUisFtb+qDWO/
cTiW7oxd3i/tskt5DLUR777lkmd7xd1blqK7nLpMaqgFptm4KcbE/Yz5SPPdrFX5Dkv6eIzmQlEl
tfOqfnrzV1hFnmjAIHXERj3an9PUNlkNdQm8ZmtGAaTIDQ1EIzSb9lwB/mWA565ejUBWa941yh9+
BGJfEnROuuy62FBb1HLtnab7CsygPPfBX96dDLU+4LnJVkDyURo86oM2+LUzI70Z8+402ri5NxZ7
BlNqJ9qdzB1seJLZQsfq9c/5MqpQmdDpW9OQpBZ3nPc4g1OksT3Nu1kFy1Vexz8DR+lnMgN2zcu9
y6W15qwrNQMAxeGnbBZcVicj6HdxrfLgog2GWduWtrHkWyuep2+204If1uvEqkN3CNzPUviZzndQ
Lujbto/jTVpPhbGRTpmZIcK3mh2KwWpFaBjKSLdT0Djmlst/srepM7UPU7DUaaRiMWVglNFluMA6
kJpVWwZTu0uKHj66gw7xtiri2bpYVNrk0dRTbg0J+Cii4BmQJZGIKXzdNmWJEcq8FF4WlY6Z/NXO
0teixpepvwmqxr8GhpbYF27Sgib1ujoIm1yZD/o4tkkoVamRhcRZIrfS7cp8GyeluHdBEZd0XBJ/
iH4Ju2/iUU/WSXcKL1+eEWuf04iLjWXMbhOasVn+JeYh/ghWv7iXfuL+aONR+wgqDfPlVmuMj15r
GF9Ga/S1cOr8YsTOqeaN3fa14wIMNtWNXRgmiGFnCt5XY1fHYZB7mRPNc+1Nuz5tC8SMPW2pr0uU
guirLjVkFim0MaHr5vMgaxs/ELe8v0p9t0hjuKN23cP5WFL9Uyv9QkR5Y8kc2YulLMNFOGUcCgup
jX3rNmkJi8uMsw39QOODrTphbVVh9s1FmXbjZ8tJrUeaoQMCHSvqW3SuvHU1LS3wP+fUfIpF07/D
zNxctq0dqHQlhtXWfqibqop8PXc3mT+Vfmg7if0zwPLaQQDHmcGW2Wli4RI2G++lIsSGuVD6Z7xY
7G5HDpIEW7ZKd1/UmsQ7PjGwTzIWc6Au4qbBEHpzpl30LR3IEFFHLSbKL/PXvM9bPpqvcU7TUZtx
02p63mMyaDjDQtBOCmJrfPIxif+uje6AOEbpiauFn/4uk3ZmZTqfpE0teX9NhWSxdk0vrQcpg2Ik
B9PTgVOfqCByzcl0Mdoa05+VVdvXpqPEHb1DlBy0whd3BenoBz9pC/LCwKvkZmh9qvZ6ZjRP3aLw
MRq9QjE1rcfvmWCnkBYfLXlVp7nzPQcWQHOL4h8zK4PF3iZZMv9sutz5aCrpekirmwZdqMGd1UZ5
ZPoRpqlUHbHASQlStT8uF+Bs+jKKh0S/k64GT92lZc/dgUP4tobSfln6/gTyJRPNT7N24m+o/bRf
Kx+GYdjzKrrvKXhbkRnwlATQb3Q3vfvek8l1K5r4QTWt9pMHU59HrRz7KkJ41XtWEAe+ZtloGvsu
KOx5Z0qrLN8Vrs3HViLrnmAnORVGdamf7swxzUXY+TK7rUDYZpFnz/5j07byWVBhuefjxNAF2ENT
pKN9+lwH6ehFkMw1HMJxz3xEe358mGelN/sawWT+Xy+Qw8YqDauORpSc4xBn8eyB8qEoIp3+lhFW
EOu/9wG1ju2MT6WzGeeYDZIXTvwXPybAdY3KDfNEZWkknNbbAvxzSckdzfswaDOqcU6W+6Fl9MNd
YTUIdOGs6bEr+3QVbxcBS9BXXtqEFnDUd4Ey4/YyRo5c7jhRwXs3sX1cwqaZ3rht1F0S9njctxzL
ufBCSmPqgVRo6UJWUGXkT4b1zq/d+YNVZnqkMgtirtJn+6pdAoM9a6S+uupN1cBs5Qk0RAirYhfP
BBVmcZ7bv9McV9zH7jBVm7wqHAxVpG5/jNO4vHfTtndZwhrXetcdjAuHov9dHbgwfzwaJaRXSNe0
297Ga0ALhgoA3CiuF0RQH1rbNJad6zVOe1VhN9eC1NHghXSKUBoJmafXq30Le8NW7rSrOW1yt0xD
Xe3lmDUVxazKry7yppPARkQJ5nOq+78Kqvh9lNJV3PtxYhNwmwo997JXzrU/dlCyC7M1bnVQTm6k
ymy8MdoeTa8S48M9VpZE0QpHPXGFJ3IyYDSSKmPvuJKY2cIUeejyrHhKTU0le0f4U7IbZFaJfYF4
Fe8g8lprLxwVkKM2KaEpS0TzjQEmypYp6Qn008D4iANGTke608gEMKzHoniytTmP0GM3vywlfqH7
bpSefoHBq5mGDquYszACjs0UlJMTWmPs1yHcxuGv0hc6UgWZDjmm8uzlLyyqcTlbysG89828uLRG
Gv6hUG09hZYFA3+beYnoL2KCsb4xk9HTUFSrvY8JCuBuGHBn3XQcOu/K8xpNRyPcLorQzKriuRBj
h1AXKkFf6Xh372r0W2OwVkZHGbPxyMPnpZnv4mDRJHYwVUkM72JnCr0sgzqdaXbVRj2a1JfFFDth
zWtgP7aeHi3JcA3tqL+TrD53EblcFpoYfvU7p2kknwDFB3y/ktWjkqbweGeLKclC0F7J197RyjFy
OgkAnpZUdqWPTvOjpsTGA84ZnSzMbJ0MmzxYazZFVpEFx/PcGmHSuLXYzLOnXY8l8p4UVZz0q2UP
7s0yt0rsCZTWtGk0k/ssNTIt9IIMk8SxtFviZZtNd86Y9V/LOi7qyKo9MRNLnRyylDKaeLOA08jD
WilHbjgwRbBNSjk8LrQf9khKz/6VSkV+0XZcHZvMI0l9zJ3cXbYiV4lxmVZa+s3Tpd1sGiWNMaIx
JS5qNxu3wyTqXS8auFe2lbdGVM1Nec23zHiHibqvI7FoSROZaNXdLgV00+/2PFFgHfPBfWg6x3pO
AxeGq9sXSt8Wg48mfMVkxzAzuK5D3e8ID0Pt9u/zrmufh5aLbo+YIIgtq49nHneE3f45UaPPraRT
l61iff5iWFP5LBfDJDtou9l+yKWmnobuR1rsjKxcfmDE7H+diqUio2uo/k7xADrDBEbgh5r03HbD
ujm0PzGGvG9Hf3gaxkJ+qdG0LsIWzu5nMXnyB+8T0rvGNRoVzmZPemejElh8XNOT+3SctXQvixQJ
yAD3KxmC6IeP0TnDqCJEMKY0WqYFjo0eCPnQdab3pfGd4a/cF/14C8W/eoL5m7uR3xteF5ax1t16
Uy9+OkNl/mVadtNFiR3HPwlsXM29aVN2wUW1TEL+nurDaFfGp1wvvY+ynXWAMKWGIjud/6LdTIIU
bMNpLIJLsih32ua1MV26C9sJFO26e3JoAqiNpDBG/WTw7nHPyotwSpsU9iQiWfd6XVjJRmlD9bWJ
c+c5h49HEp3J4JPmmKkFi98pn/s40N5X3VzdZMqYtkIa+bytjK5czQvE+FiWdfs0twOUrDKOm+VB
wUhjS4gp/VirgKTdS3LDw7AQomAoYwQFmUM+Qwiu6vwTHyyXVxJllM9prYkCQkOtNbdL2xnaRuoU
KDce8b4JqVtxIWW5cLx9YxjULdFVSJxNkQym4KHSl9l7Xblz/akXBI2o7yx72eSTDtSRSDDcIyTe
NVEVePMQlmzV26rr9Hso6S7OEroivJF5VXPYUAktQyPFIzX0xyyYwzxA+C+kCeckF2aArRt2b1Mn
Qhq6zbjNBz/5jGFs8KOmxwRqzpvSJRzAvn3MWxcXnMHVtW8lDiQLmXSRflAmt2goBJWoqbPjJTRT
UDLhVCd1HWoxy8lxrJLqyhmMKcUnQlq3JQK55r53R/FzGqqRl7WZx5sgm0oPite0vj0yyxgiXCKa
MerQ1NSuFP5TAlEGP33IvELaxL9Zmz7j4DvLi8Bfhnlb8grEDlF3WxrSeIxyzQSm5lDBdMdm58aL
qC5a8PzXZjcM8ya3MsrFSxHku1iYdY+QnOX8XF2WSUVV5TuX9VhPPwBaes1VaVtJF/aaF1OaMZMy
yqEZ/GVZNScpHzwukrobp/69iWdveZF0YxFEnXJEvjGmZfpcWcP4GANBTKJ8lGkfmWpoHkUguiQC
oeg9VdmC7elYVYsb+gXrFwlsrJ3Q1obuy6DTHAMqVfqPRT0itweXlHpTWTrJNbLrrbbVB9fItlbf
pBi7cTNb4QQsPNkUbqYnG21JJJ9nEas+X5Iv5V6aJYwF05OZwJcEKY+96xXIUSh3pOqaZLWlbtGN
qNSd7D33k+YhHRMZaiBq67rwLuRgjX2oxz5VK7RjEayDHzKDF6UOFjmJbPWLti8s82uBWch4q/V9
40fIFFU36Zy09WWQz+ltSZ7ghmNe2VXIO3T4iuzOcNcZWJCH01I7WRRoJKMRJxu62uKYYxxVPDNq
EhYayaHfzhlZe1bkH1FcKqxwlFWAKWY/9ip0EVqu6EEEvdoPLLe/FwFOF5GfpDJ9Z1ZWML8jM8JJ
wWsM/7JoGx00WoWmalRkXvexMPLxZ5UTETcqn9sPig7RfTnm5PxZwvPwXRb3BbEDVgEWXU09pNda
o3VT6M9dI/GHLHNUscXEiZtSVXch6jv2I1TwPt3krtPcTRMeIxcaacA+z+kgbmupx9/mnC+96Ujt
8sgfWv2+GVuSRkvpdbaVo9S69dN44z315zrYDPk49KG/BK0VZpXFhxssM2nIJ/V6JIeZ2EjUeGiD
A35zjHe5IPBcpbIbajKQpPniafogLnOIO199HZWBzbIk3bIpgwpD7kLN6BySQQ37YaT6iXBwjLnm
MHvTc4lWwVUvHR6vcsEzK4QbhviO3rRlTLjySxlCbU9uejibd37auPem5hOyjTYp9e3st7EZSpfs
mTJqlnsUSkQaMNaYN1GQ+gEVgUXpT77skFczm2n40Wb0nS5giMW7elqCeONWffU09lanb/5hpbJu
sA9Tu3x9ENe5SfLYapPuRP9oXJ7sbUkjnvK8R8o+KOvBa6g8JQ6iahFKsthrIacQpCFF6MRm3azi
I79zcE6/8mXRDcFOMKFI/6OqBQnmsFLk4ictfbOgIJXQxCVycBe4td8DEnPOaVu9LH7RW4RrTGkP
itKLpt8I0kQZWTPvRC25m0c7eJ+qtPjx1hIb9S5a6T7oaoqpx30xQ8i5tuZq2nXSvkFP0yW/6KkY
v7mS53kA6tA7dmHlUyI9/HDZPGqyMXS10+GUggCG+lTp8zmp/Zc9DwyLMVaEQ0e/lCN0OAq3SJ8m
iMHjCDVmN2WWlnddGRRXRuxYu7b2rTMiDSea3iviH0DsKqCAyNpRZXQRrbU4TqJ2ysbpzyEylZ3k
vramzxoCKKFftXbUIuQcOgvPkTK7z1zeBd1bXRAdyEPWyt+z1u4VEL/DiXeDJEdJzAEBokxdqAbf
pgqlgzcvIqOgmANWmRkbx+IKuQmxJrHUsIOoCa+683oSHhxkXt+RL84Yipk0rcDi6yuK4Ri8SqWv
EHUi0RqPlbzJCmxkqC87ex4IRfT6UC+OGJqMIErpDf2STTkeapiGJllkUe7aweujLq3EXT8JdeaI
rUX/w6YVjBrAUijhUWNGJOFwcfjl7bJnXVicgr6OJHl1s6cpllQQta8wzsB3nwOVv/iIaHvp/sqW
gzVESfjovBUjfo+D7rBUVZZHRplpGw88XIRO/5upeXAN2BckVxwBUrSjM2AuvbPEzjDvbNxqQsHj
a78g0X1mV7xYql+jQPWAoEFD+9ijqcjKSo12Sw+i0ZYtL4IlXIz6zbpe6yj8s5qrE3uPcUxJ6SnP
GKqZVsrkhg51uZ0Y8Hhceu1v7ef/OuDD9f/+b/79qW7mDnfe4ehf/30jnnDcq38O/73+2P//zw5/
6N/v5XM3jN3zHzePTf/Hbqx+PA6iro5/5uCvYKS/f5PN4/B48C9bfHqH+X587uYPz7CChl/DJc/1
+l/+b//wj+dff8vD3Dz/688n+I/D+rcl/Fp//v1Hlz/+9SdSRL8dyPXv//sPbx9Lfu7LY1GI/o/H
6gezGsbq8cXPPj/2w7/+1Gjy/dNgzbG7R1gZtQ/zzz/U899/5P8TcUuoAhjp/vlHVfNgX3/C+icx
GVE9yH9rHFkxC309/ufP7H+Cu4NIvoZsJM1Y5f/3Ce7+c27/s058kr///Xda4y9rid+O93rhgLID
wvI/7J3XchtZtqZfpV8gNenNbRoABEEvUiJvMihT6f1O+/TzJSVVkaCaHF2ciz7THdHR6lKRABLb
rPWv30BZgg9/vP6jkeIaqYi4hXBRwpXRivx8KhMwIGOa+q0zynSKUxRlwTKrw5cGnX7s2jJ+lYLb
9hbvuuY8n7TiWpnlZdtZ2h8SHNc3iLyZCBbYNZwHx6NZpJCm3NJ03japuKwVtd9zJNi0o0Wjv8PQ
O9qlP15qFUOSw4LO85jLIwZrDCNjEbczUwevH9soAINL39GgPFEkXz5yFMAcpevxzTd57JuOC4Ap
tYJZ/1CN/VYxG90t4vFyaiosOLqu2chjD4oiRJh9VPLZpoOXzrI2P21jQDpTicoTpc+WYFli46aw
eeKSQlZrOlN6WuF1ZjX1KXLZekeJrXl1F4fbuG8M3xkc+R1KwzHHkEe2etYwLWYJE2FzbNk7h7rW
QniN7yx8bb9ZfaldMu3rCGUxyw18RwfkWtlPemH5eODXYECLF82Z7BfCgGtD3mXeFa1X9h8NfaDH
yKKfOo//iZOq/l7eiPb7d8FR9R9wPq3a9f/za++/Op78qkjK5OuLU2n9iZ+Hkql8YHi4sngRM1MT
rbSnn4cSf8U+YxOs7oKrvyD12M+TSTE+QFvBPAjOIBRdvGv/Ppj4q5WghtcFlIbVN9f5k3PpiQvz
bJNQQsFIhI0FHR4C5CvXZIrtNBaJ0viqWIehqY2bRK6rkhtKmB54Ra9BkLFq7JtdHQdWx8ULrPMN
JTT9Jius2h2FbH/PynSvD7PUMLmrL5VyUrd9Z5qkazI+Y1AmEZCCZdhUu8ZkgfmqDsMiKg0GoaY0
N14Ma/DQ2mN/SO1h/lRXgEVBrA/Fndkr6m3ZFP2WtMdl7zTJdBpOddW4bd1CwWk48FFQLue1Ipp+
8/RN/k+s6f/Y29fkPnx/dZf/uv5e91/y5Ovz23f92V/r3P6AIIiFygqnOkK+9vc6t9QPbAD8BGD+
rEbt6xb4tc6dD6taHU4spj7w3NbG8ucFrFjsDpzjVzPMlXSP1O7XHvx/uH/ZNUf1NR4z7CcsU7jx
EQIdXzq1lKvprOVjAF/Etk5TZmLzphKYBm6yLE8/qnAIxsDWOyZcS9ilw6aDU9i4fdfkp50iV6qv
SVlU7Tsjn/kXHXnY9gpzOS/p4+Rx6VWG80tead8Y+xOSmMEEK9y61vvbMqVU9bj0Ujg+IpJSYOqk
LU/grFSmn7MhbpNSqZi14ioHviY0MbtJaesZhqNpQ1CMNTPjQShuZ2dlXnSR2w6jw5bqrTD1oJLN
0barUkuCCZZp55kqjDvFTEXtKb1NbIZSTLiht0tn1UFYWcN3pzcsZkRSOX1sQfqKXWbb68CHAmE4
b+ICK9xw6OrGk5wY1zjHCb+t3p29i2pY1f0BYPMGtUVunpVKVzteBhB1NnLxUTWIRZ3due5sMOt2
KgpK1UVFyjhy0mCTiJGMpwCAtxuh2ElxTrUoRr/DAPymSJmC7RQ557a2pgHZA/SOy8EgYsIfiUh/
VCa8WF3L5Kc91BFTF1C44a+nmaGkeqOclKNfTaKPH2JRyhcA03LtJotdMQil9R7Ogbr0cdslY/up
K4wBKoiDqm4IpATB1q6p6+wjaHmme0PiFActiYfJhX5TnIXWID+Olp1eECZkfSGvQe/cEBCK47Lq
x8lVIgipSFzn9CLXHXFXN05me1pty4lbTujj/TiUtC+LNUWz203pchvBUhqZvYcTfBkTduymQQbF
6FRapMSbqw7GXlvjzk/oeGNYV6nFmMElPnkwtotUNdpe1+NYBbgcw8GrUOGTGmgo3TVmOFazwfc1
PKuNQag+Uxvr+0q9y8+ZJqnXYtBk+5Dqg2ru6l5TM3/RF7vxnCnMCt8uppwEihC9/mlF9TaelBKT
MG9QZ3UEZQ474XdiqiMvFxEWX6mCr7KnDI2jb2T4IJLfF0ae+XWm5eFWamz9TDeLVHiR6KAftiSW
attJgfexyZIZpnpcdf11p8QWWGZojV+VYpwG15Sw/nGpC+PhUApIFihwcC6OQTsnz2HYW7uW2tqG
J2XDctLrXYfFmTnKuJ2Z2qD4QikxnmEA3Ti+3WbVDa6NIYP/UoocDwNaBQF/Dhv7vjek0IaWQqwI
t1MmfRIdxvduZ0zSXZsM4+gnhWXc2eMof3LgQYUuuGNp8Y2v2VQMDdtASaCeaPbUfHWqBudRPZW5
8Mo0mZmHt8MXq8yGS2maJpIjhlmDl4Nu6y/mUeR9zBlEVIzo1vG4KL7PIRqE7WQu8+QtSRYq7uDY
+HsmBH5xiLaFl+eTkXlZHHVfBYxP4Y35Yh/qCB6hW6UN28aKk+lj3GfGuQ4zjTlh6TSKDyu32Fi4
jjFLi2YLdkJVRydFzqf1FSEwNOgxhi38qs6kxgcLqCtfNVoHyr0iwGsLDmrC5PSWPDKU5TAwnH7p
5oCBnnUGwUCpPcky4EU4ExNWrxySaYJmWozaqRoZWDMVsvy1UMP+sWx1Zr3GSO4rZhC5rruzufTK
dkLAfaunacnkhByuG4NFWGOpECewCCKj/ySbzPvcSGD+Bet2nqjj6exqPxlYuu6ox/DqbH1khpPw
FSioSKLoSxTG+pksMmN05V7VJM7OzCm8aDLlxrUrCUtTfSDccGP3Wpa+U7i/vnU01Bh4BCkGfQgQ
6ktUx0SUvCyGwNl4qZUgVEPHZQ75XtDPk9jteRWHLdUqf6dVtaC8mseWRGorx303tTA88eoTMCxa
yfRkwWbo+yU9i1O5hX6Vhg9jFhunygJhyddRf/+ol16AFc+73PXTvHwb0KsQYaPJ566nYXz5aeNO
a8bG1JrArAplzyRyuDfqtLttklKnsPi7DPlNQ71KZl6+FG7cCEKQPiIdRV3z8qXKMnSULk9q1FJ9
UniDPhldkCkj37Ijals5tE0O/TouVFjsoORy73Vplfw0l/9vhfgMn1lhwb+/mlf9z7Z//Padh1x/
f14Zrj/zqzJUKP+AgbE1I8twVUH9XRnSAfEtri68MpUeSlm2z6/K0PwAVRzAkB4HyQg/9k9laHyw
0fevyk/QSwXHtD+pDHljLxYSmC46HxSJmEiDSx6LBUxqHmfWht6fCuVT2KqLW5Hw448TxQF8p3cA
yt/0W9CjQZLBnFZo6VjrTNUCnYACzW9D3YRWY9gioAgeHyISdvfL2OHCAG+YfEMjsuJvRCHW5a5u
NeVEzhYhA0skcuwmVq/et2oO96AMpWs8ziAnpMqsX6klZ5xfatzAXspH3qIkaLcMW2Wu9MZGw9RA
3pwZ1ee5qn6MUSnU3kSqTOIMKA2nQj6Z52XqPNMIRe/PBqVEZM5xhGB4BmYg5jy7GuPYhg7jDOnV
s6Xzm1395O/8fFuv34YJFEexTvoWvkEvt7UU4oBPucjjcfLmoWyL+tYcUZIGpoQsQ23w/XfNabBI
MiulB/6kRxtVzyHuSBQJ1MhpDI94SXkE1iRTK2Yms12nq6LbtC6YTpMf2Xn437Szu5SL4poMB2ER
pkMPRRgucKBUpvKtG4Y03fS9Y0JJSGcGx6nRuKI0d5MsYDxbZmqfygmc33HWpEOFcGqzWAu/yRrV
HPpfoURXWhRnn6GPuUuIu5//9pN6co89elIrCs0hq6IrxGX95ZNaljav0Vl10JAX2x2GXHENSDMF
ca9kmpNQldYHbGClrUKrLZTecJc+CkSM/6yaKOppqUzTjRhlY8v4HYJ3B94oZ/Id6phoW3RTHrzz
htmwxxsN1RTBNNSMDt3ekQgyj6yxztRc+JzdMBQWO9wNk/M5aUN4cjpOzCRvQlCZ5Ngvk0Vgq4EP
aZ61wzvjuOMrmSWGvg9/ENwz1ynV0RITuUFdZUTCX4TQAoo/DQZmZ733/ay/5uj7WTWlfAXsYWZH
6+N4JkNO06ax8ywVPgaBazXZTr4NYZxZmN55ndCmncOMMlhF2S7JQOEe4yDVMyq8zpQ8rN57+q+P
OQ2nCURe5C9o5EcdvR0Y7KWlVkjxIRg3B7XK6xOECuroxWsXEsZjcSVrIfqDsoCzkqrLfqakOe2z
trywVLHVBnspNym/PXbHoQzPxr5t3rM0WNfsy2eGpBRnKqwmqEatY0vcSUDcaUO582F7q37uJGeL
Uu4FVf2+ty/EItQfj+WPru+Lt+DIFwOX/9wRCwDLs9366g7fPSYieX59P/37P+9vS/nAUIUSdgUb
GWD/fXtbOggNYA/3GPghlzE7+uftrcofgDXxWVHR5bDh1tX/C9exP4DKWyxrsCJyjRAQ/wGuc1wG
rh64OmWFwjSBN/Eq0dtuNYlMciQwA52am1SEXyVYlp9Uc6KHbqQ6FT7Yg/Qdzr24MKc2ek8Pzed/
sWZ/vAPqe+pvbGWOM6LUtMkqeKxWEMEN3LSNpnl6XCoBZLc/VZGvQQ/r+UlW0nosHJW8RtNKYSGP
ZlDAJfTlejH8GDTonYPr9RPlExkMZnAA1diFR8djbOdAXb2uB9KQyRctWZgd3IQKx7qUhkLfqEUu
dtjGSecmMSKfIJ+ryebZ4rv8seGftxHHx8Aq5GI98WHpJlT4IC+PTrQf8HlTFZXlGlpcm515ls+h
40/MMGiNkUJocijt3n7RH/7Qz08f5t/yepli6wUkyVs4elm1CJtcbo1ALus0cqs4ieUTSc8RByyx
WjuBMyltdCJaZQS0cBowgFA2QECcOqsuIiHpt/Uij7M7IIs4lLUJ7UkezOYxS4SD9KiKItASGurT
RlngYtYpFtxchCWGEI62TJmbxOFiomMqI6Ka2FRi29qx/lG210jrxJhUy22tNNG/pXEH1m7jkTBu
EPaFt7GWpJ/5stJrK9f0L3bWZMNm5kYQuyJVcNswG8e8jmYneQCCMswrAaeruNUhOGquY2DLt7N7
ybyPDEZN51qOZuQ20+d8i/HCMhC+nSmqpzy137Iohk9kb9OUK5Pu1Od4rak3kWnRts9rB788NfNA
BDT2NO80+dVTw1+uvT+0TeUrFDaZ2MQVGqieYILwCTLA3wQGf/MEJejKYJ2hyAFgIO8OsMFKEfm5
fSoMKl07zwEkWBTapnwCKkDuAC3WZJuCScYKZhTV2MS+WDGOsgXdQhO7Qh/00MUmsS1uYr2fl9HN
w944t1fEJIKWTXteLAupLSumYo3oRD2CGO2vxRPowsUFAEP5pPuoSNKt/ATQAF4A1phslH475vV3
iaHLzfIE6wxTivBJXdGeBoPZGCXUCgLxOIfLEmCoeoKI8rTSeyQ9BlW2vqJIoQgLb8FpaddK42AF
IR3JVS6s+OB0pvO5jYb4O7ozhFOaJK/SLnvRUIAMzbbucrG1dMk+LbLZGk5TydHvG8DvS7XRKsBQ
KNt76IwWQx1QybNpcmzkPoviXA3YGbU+JGhoftgQQBDNqgQ4SLW6IAR6QzZSyvriDSAs55PCqNPT
C1KxfIcOPHENVYrv6myIr+o8y6Ug0Wun3xGnYiZMW/MoIFlySu+KgYdWuhEp3eYe6QMIe41LSsns
Mg2XA4FUaeHXauFcJ5bT9F4MxzL1qi5j6D21mCips200fh+WWu4vvbQsfhdXZrXTxzz6wgzKxFvA
ydNVa1jbpicGobuNU6Vfa6vCgJNxlkxECrho5amFKWkXKVyl0JsJiRNBNnXVOcpsMXkJloLX4LnV
vQ2i/RVzuQTCaiOFV2T52BdxllooiY06um16izUO1bz7biGZvnTwN5A9xmTp1ZwoIgrSUM5bX02K
tNvYhmTc6VgtP7TqVP4F/Az/32ny4aGjIv6iIOdmHIZEiXIep11y/vSsIB8e1lB4MeTtLKMZgLno
YaPS916aV5PicpbnRI/L08hkoMrYJ4qVOpcmxE3hq0NJY1uEGgyfskcUCG5ZQTZPSvVcFqmWuaZN
f+Bn/Sz4cwOpxY9VqjsXBpaCzZFc1bqvjoxcVlh8uW8kU8LFLxfloxFVaMnVWFTppix62DCOJuGm
Ug2qBJ6YEpToJ7YWE7TXt7NCy9U5AHDSkkcXWo3Zs6dlxWD7pl0T0NcPGrkY0iijlgGZzaEI1VOb
u4K9g8RGaWKELgpGLQA6icrhMtjT49S3EnTPyqrlQGYwWHjC0qSF7lSPoqBJW230yb+W470eUvd7
NVqwle1rl492pBeXC6sXYRnuPJqrtdVyYc5SqXj40YRfnb5OV4Ocob/PI0n+2EhAkuwI/KhwS7Vw
+mxlFbVZl5JG5zMHbm2QS1wHfadtM8cfu9L4SNSPsHZlpaWtX5r2UO3HXrAyp6w1b3uQgtSt5dJG
dWh22XuuG8dlP1ERtDsr0GDqcOWObeLsihMIbaIRSE1vXOXdVQXLcZ8ueX2tWzyrt+/Q373aqlSn
c6cgoyp8eYMuFVJbs0uNIEGEeoloYPHHUbI3g5brgJDi+9sv9yQpf35jm+tcnXEBtjDozkkWevl6
bVsu0GRaPRiWqL+K7aSM3djoLZSPrbP0rgFbuvXGOGWyl2KZXt6iC5JCH9xcwHB2YK/7jW7WM1LT
DpC4LzvUWZEW4d80lPN4pjmwwH2sJLvZY8iWiO8lN997qeav4Vt8gyEGcaPDkYOQdNScKabdQyDD
cDrvRwlFT2c5yhc9HjouoiVzzFNqpUk9adKC3ojRSdciOFtFD0zDzf5HAfhHPdH/dsrZk7n9v8c0
z6pSdN/b9lG8aIpWe9lfoKb6Ae4plC4ItYCXTz7Kv2gd6gdVozx/6v116IH/tEWK+QFcnO6bXUm1
ubqt/OqKzA9gkNRj/EODb1dW/6QrOqYL4cNAaCsbnrk6vDPG3i83xmCPHQsmm/ze1LrbFH3lfZxN
217PZeQS+qjsR2nUrorGrL6jXDEvsX+Z9qWWSnuKoP7ejDIVGUHWn6o4jJzMiZpfQ7vLU/dpB/93
rT2Dz9XV5Ozfr7Wbx6QU/zpNhPjBcTz/PiTd82X39PP/LDv6zJUUQRfIkGVtjf5ZdpDDCNFmBVms
r9W59ReWDpUC1vlqwcvxwmyXc/vXurM+gHrzl2DS0CyA4P9k3anHFwCUfShEgPkypQHw7dGBnNbJ
TLUcyT5uZ+mZWenZtVZqZNChX1QvU9R8BLZU8d6oEiUKNKMaaCs7gpWZg89l56Lsw987HJWvFaSK
jTwp2V1CP1QxqDPmcxU3eeTq6tIUbmEU0ikuPw92NExfMDcya78knMWDGdx+h1L181z8t8OtVzR+
Phz45epah1st4NT64Z8heo5ZRU5JErQfoQx/RNym/DUppnRImW3QBEqAtNAJlBMJD9obxy4cZW3r
ks9LM5zosFB/5nD/0eb5/wG8grDz/gY69F+TxxfbZv2pX9tG/gBwxZn8lJi3DqH+2TZMpzhvmU5R
JhFrtDLtfm0b/QM+RVQW8moxzgCezfZr22gfSAV2IM1xcZMEw2v9AYj1eiiEoTgrkqEpu5Ta6Qhz
aWdDhDVKMz+ZtQ1EhMQJOtKNNjJbxWkm4yteCc0NrbQ45AqCQ3fWOsLy5uoUaWmJPN3QUXoJa74q
F/gWrlHoyyMaz/ggxrE8LKac0ixVTYMaMIz7C3VqD1rh6JeZpDqP8CSSy2im3ZGgKHsRfWhz1s34
nDS2MAk9xrtqQR0wy5tCGuYyEEYz3GE6e4VnQp95ch4Wu0n8ZNn/0fL+316HqOvc+t/fDW4LLtvF
/7pDIZqU/zrpcljwLy+H9Rf8WuX6hzWfgqVKDY6wY52m/rocdAoPRuVYFynQ8J6mqb9Wuf0BNdBK
f4efQBW9Fp+/VjmcPjBVhGXcKFjewpn7g1X+6m4AoaUJwbPXBLvkvnl5fM5L29YT8IXf6YiadQas
XtmZDN22ff6nvoYrGmxDj6XKYtrKh3j5WnKH4nfoiOIQpdHjlhClgdnIdeDE3d2zL+Q3WOWrUJCn
l3qyiyQQatWcvHwp4DvYcQkfC/slYiec08G+K4tp9JnGZpsCjioq3eHEzEIJF8n6M7JKfwnlyziJ
qodC+2uIriVFTxlEFbIfwg0L4fFoWqbCaSDMNX4Prz4GV9f3S+mwtu4UEK86QlrygomP4uDggjPA
0jWyp40gQ9a4QAlEjuxLeFUGbz8lfX0Kzzs1wsZYlNQrsmFxwGkcwM/vThQeRt7PhePXKZQtu6mu
omb4K1ed/ApQ/mwMYxyppbE6ixNpwpZPCfTZdM4GzjVAJ8PHMc1PEvsq1gWqBEbBWofJUdSc1cPd
JGXjJlGUmZk1ZknzYoFGFWAIduQ8zIbp5lld3YyteTUN3RQIXSL2Il506GJ2DLqId5/B0DEsLGJw
6nD22paxahHVK0Mq/9S1kqdNQ/KOgftvygnsU3FqZYlC2eE/Lx9JO07EsGcCjordT35rFYanzdk3
EP3EBWGEutNFnwsBIqp04UEOiWZH1QKjNDK3b387r6zy+HZw0eZbcValm3XsTztXmaUXQ+342EJU
Lhy3zp/raXaJOgOHRBDi5rnsBInqZ7ECuNQJ4c06nbXRfMJa6T0X1lcnxcu3cxwa4+i4smQDwmdH
qjMX9mPkD1rreFp/145E6bz96TkVj5fmU6cEH0Omjz7OzsJPBdk/JDuycELMrkYxBPijvBe6/sQv
PtoBOLyi4mBqL5OEtM6RnlWPhV7POTpaxydsPnWHSTxo05R7VtKfFRJ8xyhd/HmytX0dw1ELFWM/
WwATi2ta+Jt2aN8hSlrd1pyK61pbBer5sCtL6xsk2Q6S4FmfK+HZMsqRJ2n9JizVIcAldyvpEnkH
cye5znBOOTp4TezctoZygQpaP2VK0fhLl9VuE8Wp6yQ43gKRwcgrxLky+7aS9CeouQuMXKrWLyRr
W9pxEehT1+KLFT5KcvotK8d7AuKag43ZtuREC6Nu9EyGw5GSJbdDsopczQa2RdWhS4nTOMhKG/XK
UL476F5PklfPmbabDhgcisf98jnHU47hXpajMs9R7gPMV2kEGlga1U4Y0kd8AapTRY5N6qwYX5sI
7FGd/NywvYEfc99eW5Scr98MmubVYRUyy3HEheXUQH1haPsWgxxX66BiFHIlu/JXBxOXbuxwWhXy
Owv6ty9KNA3DSKAJ4/hF5WWE0wPw7pfR5SCEA39nEK7eNmdL0lquneGIEaX3b3/S3x5naC2Ywq4p
DhhOvnzuJcxbfUC973dGf9JRagf2PGVbZmFuNUiOJ3X9g1UtkjtU1sMsZ8lpMRg7u4OY/s47WXfS
8QqgxaISAnsBojkCP0JhLFXdR44ftaNODCveV6EM6TZmnuPJTVx7C5boHtl17T5s08lvOmEHqiWd
11Qle9v0JTxB3AmD0N3bb+2VM+160LIu1+k3s1xm4y8fUpZgsYg1OoaLxb1mNflFPpMYJYD6zQ39
hsLmkXFlI6yKMfJihvMZVgmcFkbSB2lhrGQS7igFE4tZbVu3qp37rtAMBixx4aXadaK2mIB1qbPF
O5LfRuiPZ5Wmp9m9Gw7pWWOPdlAX0v2UzD7OoJCpskcTn2FXmlkdU37IxnTnrIHYGmZAHl7KqSuk
BpmPGT8CMstuvMybrlKWgxVdNFY5eaTNYhoYYZgmN72PT2Tq5TzoKJpSn6hhy09wq/KUJqdd0N8Z
if/uprAYhq+n6hq8cnSo0qjUZR9atj+mzuBrvUT3Ap9OJLeJqv5USP63IXkOVq3z/n/fkNzevNmL
8LP/9CJwePCMgL/JWfwCqDLghhgo37CRIKocM9V/Om4boIq0GaBLKmqOLrbur17EAiAlYQFqwFou
GdTZf9CLvLrz13MKmoOho8bl3RxdElS46hgxj/YdxuRqMm9nOwyePZjLH+fNcxLDq1Po6CXWU/rZ
fc9RqTgaLoZkn2CZUTO/r6XAHJybt1/m1Q54ehlIZljTgmEcB9oIWBqRkOXQD/NxQ8zaoaowPTKc
O86wk7df6slx/MXBymvBZ/sR6abD7nn5kRwDoou8zKFvk8UaKwJ5SOlma+pyOG+bEqs+bTit0CLp
5DklxXwuZn03R9pufbrOOG9lyXzn47+669a3tALndJQcP8eZ3wqiG3ydCSHF+YayKN/FYwQNvD+N
1i8WYVWUT+8Ez7z3kkdnuK5GMzySMfQLOfpUzrws8pepxKe2Tz0J4ogxOe/0Cr9brs8/5dExJ2y8
hNqGT1nnqZcyyoz17J2r6an9Pv5yacxX1j5qY2ZRL7/c1JqHCv4oX25YXS5y+YD+bCfxWoaqnZmF
fjaY/WknsGsS1aWsv5eZ9Lp+4Ju0gAVAIriVEKO/fP1WN3o1y1oMf4aHWm8vFlH4c5fvstI5ECG9
Z/q2Tw3nenTyXVPYt3En3rlMXiUUrK0xGDjQOjgJFhJrE/tsyzrhbEfaUIT+XJDltqT3alscausp
Vem2rBe/SiI0JGOgRYivFBVPJnzc7Dj3eyUMStgKEXZWKRuPpXDInf40c8ijlLPdgM7c6KvLtzfk
ut+OvzKwGxsDhdXA/zgAqmnr0sS6lq9sNs9Ex70rRYFOjow2Oje4cZ0CjpyVcvfl7Zf93clGC7Pq
POgXGVy+fExFaLHhxpLVWI5fMJ67rKshaM34+u2XeSqGjj8e6mgaUuQzXAtHK0KLbHz8BSBOJn+s
svqy1DEcKhYtqEWFQxBj7AE71yjayJl0WI+YtIoDZ5YO6uwcxjK/qstli/rGlZLFn6zoyszGYNXD
CwmuszZzHs3T1k6jjVTlO6duLvB58SHzIDYsoFVrexlpIC+O4+327c/2I43w1YcjRRZxK/MSyFwv
H+IS23YmCcvxS8X5GFvFpToNp5HhnJld6Oeoq3GXylxVw/s1ESeTWUeuyB6BBAL4MPtU012pSu6n
CQKTHsJnQQY2XTQsv0nSvXoeNnpoeAPGu27I8NtqcbnERzZvNU5Ic7cs6fXcsi5bLL0yKbAy5DHK
vFWtfDfROE4aU44u2paFAaucRpInKeM1HKqcrMhPlW78YnXIjRpj1/JEI/557IznRtNchMVDY03n
sdad4PV3mFVpQxr89TyimKQj9NE/9C6+CV4WFQfHGoKwMzynSe8nO4J9jBteUV2yyw8kKnpWp59H
uOoKM79vZnFaWPa3UZM2XYf3MwG6M7YRy6TuJWyMQ7hAmHzsyrnfGHL7yFRmn6Tl5ZDg5CfF7QWQ
2JkdzdvBjLcGNv9ENKGMCG8wVnuUairuup3O1ZFtq9t3JJ9fW3BGkyY3/HrJPg7E6rhtmV+mjr6D
XBJIURz0kbiwbemkz5JvNlR/LqNthVd0Xg9BYqmfkpRv1LTv0vVeQC6ISC8gZcvsAfy2hobdBNx9
Do/1IKnMv2Ke7Xrurs+aMLyNVgZ68wCuWntJyT/SjG8THu1lExLau0w7y6yvcRc9tDisF3hHSeN4
mifSpi2lw/q7KtDVaOkunCzeW3EYdCI/4Bm4L8bVGs6Yt72kf8STJhiieL9KTzI0k4W03BJif2Ya
LDxpOdGS4UxEvQcV8kBy77bEXBFPv10jOVfrqSMl8jZStDM7j7equXJujB3+tK7eYxxZAtNptVPi
kzh9mXFnQ+C//teFu8i12fUnae7ckMp92+VY4Au89QaZBTIqxSFt5G2NcAG/HTiv3UkHB00Odaz7
4r0kxk2ZpXvTiIIRoptWDeBks1+H4iQf8JsbIYYJHqxlniRRfx3qKbBje4GGMaj02cc22o+awi9H
fgZTe4SnAt8j5WtXFljXynCJ1fak7/T9+lXHOf/fpLCypTsCNk5GfQyUJtvJEb7KzSq+xnYumjZD
bNlu57COh/5EjNE1xfE+mxffWcKnNcA8ZT/r0V8zfLZGDUmOXnxLjW7MOA508vvWi9VUP9pK75EQ
sTcIbYh4rO361axdVJvcd9jY6cXoFqyTAfdavBhuC3V654T63SG/2ugYTLhgeB9fx0uLqawtVAfR
aXthoTKNSvgDhvpO2fGKwvMER+PQAl8BPR8eGS/PwTTU87qBwOCPTvZXzC5uzciN8uoyN2a/U/R9
Mhe7vmQMNVd90EjlJdrrz+udKhvhp3hgJXUgYlDYPmEJdoCQi9f2e9GyrwFSKgMslBkfYtaBP5f2
8l0KLY3LIrQB75SZBCgk6u7sLF9HQ9+lqraf+F/JUfZ4239ZYFXqxkT+dwl2Wb2HVv62ToLQtc5x
uDWgSL98K6qRj7mWM2+Yx/g6EfZHvVy+9Nm8FWB0pkX3q4nTcmweE0t4jcVhoUvB27fXb9fGs7dw
9DSmoZAKDEMd39Cmc6vBjzqu0Ix01se3X+d3iwMqg47RFrpW1shRBTCQkS6pQltnK/l9LetnpiUF
tHU7sThPe6QcwsCyZqDy1Gu0+PPcXuBzv9E4hZywPZHkYdM6zqFqk33Rs23j/p1YkN+VzdzfzFKY
ajj84ehZmNHcYuCwjlMqxNHzEMQYa3aSFKTYNJv5sCGHPugl/IkjICjMXN23n9Fv+r9VHAlt2WC2
oj0xgZ7VrFJqaXEzyY5fKA9TFxOurn5NqIPy8r327zd9D1NADeYSGiL+cPRlSDWEwSxHTa+mJ9jC
kM2l+ikoY63OW63WOZEf3v5o6pMk7KhIWsfszC3p+xEEHT3c3MQ/QiS8ZK1TiHFx9AbDoxZ3Agrd
VsEi3sIWd/3LtesEZ9r0ml3DH8l264qA0+vpDUC6NgazPqAoU3fGnO9MMz8gLttjR3DSiegzwNem
ruRtXwxBMw5Bahb+xM8U0xBYVEFtFJ3ZZnEoEukO8OxmyuIgbboLZU5hQzuHJOPyi429aAcviQyU
XMm+K6RAb9MrPC1cC6CzMVNQz/Jhnqw7OW8OLW96/XkxwdMHDxe1thPcNvBccBLoA8Tse2mKP6/V
WM/rlV1/SsBMUOfiZCijsylNMfcQF/ocBgNV4LzoewVnMJs2e90lvcPfd+2FzIlJqMRuLZbGsccH
Pfoc6RIQJx2LSPdoFP8a7Gyn0Svr/XTdOMtlX2JJkeGAYtaUiEl3olAHr5WWxWUrhoHbLd+FsRTE
skTsFIkASrTltttjtf5VV8XpEk3n6/k9t/o+VB+SJrxe6vz/kvddzXEraZZ/pR93H3ADJuFeJmIS
rrxhkSySLwgaEQnv7a/fA4pqVUGialURE7sTE+3vbSVQiTSfOcZCxLssoaCVuVlHx1DEbbQVHGqg
ir9WWPIk1J7jQvsiT917vkQIrmgrlCGMvpGNMRp1h8ooM6wC3d97iD5zRL1qCi+4Sl/1KqFRwRYt
2BrjHDZVvuVj70ZHBwAIWWf8c/6AwBA3Kt/JoB5Ka07Hv1ruANXpd+j0LtKgXsbabdH0yPRkg+i1
XfE+PBmquRiiFeOG+zCNTGBJbgZVt4oK8VMUmS3fO2MgQwL9XoPRFlVcaV1ynal76p2LfMTVqy18
6jeN3yxJiAs/wDfFWvOgf8iH8UpWuo0cbwc1uAkKBN3lkyLIRt7Gu7FmpLkIq+TWETJp0cbNPOvZ
QsItVEErHKr0+6H3DS9tlwmS01QO9wkS1kCHyBJXYNrwhxm4rIshY4exFjKuEaXrnVH/t2lxPGEN
jldsrJfzXg1XfTk4hI+xXltLJ9VcwelauVifgJWIBZTwmWyM36aAHZASK4bKuIOaYoI4pJ3QQoeC
xkwoEMm1t9jSd38+EX69/Eb0wNimBPsbvbpfOoMCH9T47egMetxhzAdEUi8HRJXjMkgCMvND76Cq
g+OT3ildhIGSfiEt/eXAxSugaAnoMbRjR07c+f2b8jlf8FKHPgc4DU1SQaaaQAkmmvXxJ8DrS8QZ
Ml0MdnYAjsUYUOwgBwpAA47B84cJCUxbIFiimfDxXHADZKZZX0HdomQ3Kj+Y0oAwHgSBPSczK8c5
HOTCfc66JyjJ3GR9XlNUYBduxsEWubWRyFCua18U4htw8FAMkiLlxNkgBLia+gaROpD9K+jVL5oB
Wj+VNoY54+QiSUNHyal9qPP0SArQJIYP06gjDvVCHfgiRGGAkTpAUjttC94dKO4z162XcOpYpKq0
TkNpIUuoH6n+DfKPmxJbJy7aja5gRfWtSxmUvkHSQfDfkzWMqBLTZwotY3UwauYdA21gVFGGTSL0
m7YaM9AIZ5QkVh3tEpyCQ7wihbJuK/aQSDDBCdNdVcQJ1TrXKmQkFRnOSwiO4YzFWkVHpBfdGxhT
HeC3RJOWg7EE5Lzx6yvopUQJd+Bw2YIgwm5q0RNpz0czQqoXrmDf+k6RaKhJMyXJdppSzxtsXw6l
iNLjbsIA/k1c4x7g7WsIEr6Al3OrOPSOlYSMEJlj0iQQYcobCyfBwvOhxu4HCxe0kUpGUifjumJI
1sQEOXDa2EBJdEbpeTd5xds4kaUQd12lrYDbOoR4Jkpme8GtbH6IVjkvLcANWWvIpyNOt8Z9UUqc
JSVk1qGVi2W26JHsQ09yBjDarJYbu8rYIoPobFh4N+Mxq2bqHWTxASarjaZAi4lknPkxuB7M0B8K
aVT7hlohm82jWSXiUhyKGcw0QghlQYtbqw5iJo9XMKhWkv6mKsCFwWB6LoCxRiuWS7PRzxsy9yFa
Ne91BAW5MsPHJS5bRFw4C8tuI2m9KVeyUfLJcxhqB7+oQUkbkSLhTK3S1Zh4BziU4eb+nvHVCysi
eGjEUE0PuaFfoNG+ryr1HvKvN6Wo3eQ4nC29jnFgafHOK927McVmUJQ3OnU0caxt6PGYInwSOSW0
MtezFNiO1akMbUoofWXIrVPOSjJ1ziNPhuzNkwKE3hhvR4LuUwVnJhyI3GUqSAuU/BeRqtxCjghi
Q0O3CUG3o/BXRMM+lyLc7cGjnjTMlsBzqtEiWY43fZF4F2Ln35wco6wg2iyICQEFm9TqK5S34AoJ
ARhNbxEdYTJx8SrjFiTJKkR14s8n86+Pg24DStTY0Ch8IlM6P6h4X2GdVCUjuqFejvEJQ9asJcnz
uNKzrr3wuN9cBIBBA5cmICtDBXSq5tYD6wawWauaKQ79CAl24avwaBh4BzUbuCqET3zPDq0WrnwW
z2BuAgOhT7GK/4J+4G0a459TqcszbvmXSMfxdV5PpIE/X2/kcP8/E+wdA/Gvm4RGXTy/PqdnYNzx
T/xoDWrQtoQ0AvhBqB1Dsh4Z7A+Yoj4K+OIvjxfeJxbxB0xR/AdSDVjJ42WIctDoZPmjNSj8g+FG
nC70s1EggaLD37QGx6Ti9M4FhA8NSDAwAKAA0ntKs+7B3uPYAP0BQRS5N4C32SYsYOSxbLKCn4UN
pNwgtpbYkPaDPP3APw6aGCyBLFOBUIJjzAAxr9zstVQAYgpOeHufU6DlJWRFSwkYYbBKycri4AkN
zEUhYwQqXZCqM4Hp6HaAeQZIIDiS8wG5rQzf5xQhVuxbTQAM8xo2RMuwUEenRH941AgclFBTbUvV
4kvElRrD8QqzQ5z/pMVh0zY1+OGwwSsYgmjkTV3l1hdkdqfxED7WGJBhMkYSPubsfOfXAwO9Ee5A
JldHCzQEWwOIsHvez0ChbNrsu3jHf8Ge++8r1gCRzD9tr8PIF7HqsoK+d12e7zL8wR+7TPwH3R0U
rGTsGtwDI+b8xy6TIMgENRC00+F/MAKFfzbg1X/Qdh9PVgV6YqAjYcAfuwwkEijYgrqE/wd0Z/S/
AgP/jiky9vhR8AOVBUYB4y48qVsgle7DIBEEM8td1ehV1yDds9d51SzR68Yo4VuPSqlU+EeAScZ4
RjmI8sixBEo2QF8B6RF5EFotsN1BffHgMOAUUbkTWp5WdcqZmpoeRFfiHSlo9+AlGlUQXCPO/j+B
gDFGENj2X5/43zlM6+eiAkr9f9nFc/L67X+frszPEU7WJmRDkMIJ0Pj6WEonaxMEm/FAQUcTQHYR
y/bHDQAJdzCfgNIcdWxGLeWfaxOaIlico2Ayumkycqa/uQGwxs8uAOggo8wLjAmgKYqMu+Z8acJz
rKw67CCzh53bDE5PxGDSwCOO9rsL1btfK5x4lo4nAVMB1jCw6ufPkmToCHSBLplBObQzMO3jogxN
MWQEtnqd4bVqT5PGC4xC0RMzq5D/dZGtFXgTlAWJU737UEacVeEAlUsC9SfeZyYpkpUa8rJ98k13
36/AU0TLh+7G6c2IiRkzXyTAhEcBWhsn7mTPihr8Lxp8PLNM1Xs4TMEMHWa5K01j6xR4xi5r+NFa
9w7CFzCSyGc89GydoIPqZlxqPJU5qTGyOhRoLmkvoZ/fqojajKyCbK2aj4xq+BCJWpCbwcCB0R1K
NjzjKsdj6gLRZwebLBSRwIqHZyCoYLBPTYDR9jRok7YDBpLjFD5XYrCAx9GyUAJT8v03prk3Uo6u
lQvwJ/yIFrKbytbHxPzVpfQ/4RwYdwRibnBUATaAIDCugZMVNEakn0iy78YNm7R4T6Pwk7Zyehz8
dqDvhwNUzf/RwU8YZV9G7uzPe+vj74z3BRiQCO8/brTPo4ETNfyhMXEc2zO4oEYswee9hUz4nxGr
QFBHhqYLuNR/czacRzvgjykfI+EYkqVxF4xF8pMtEMHCmbQQCzjWi76g0PV6GC7EUxMy+K+PmKRS
lSBVhTDgESbQS8/NQ7RtVDypNZPhwulzftD98qRppBupKOjrGp6UWsVsd8k25/c/BGU6fEao1YNe
cD5XHhQ1QgIzqmMLa05ab4aja/O32eaSXNCHo9DPc+nzd5w8aFKSI0KnBZnYsWOCU5PBAo+qdgHy
5Quz5w1F5WlRLbKlu6vNgNZzWO1uJJSzqWJqdjhHNG/Hui2o3w+FL4t3E8ePX99qclpGcPNQhqhn
x0KboXAdzuz0m26hpGy1ZvHc3TdPHSQsBONki/3mkB5Zjie316+PndxerHBFkqt4LL8QzOK2mw+r
IKDcsbxrlsLCpeWubIwAphCLxaV+3W9/Mjym4C01No7RNz7/4lzOBQoJKnYUXpOGagAoP8Hf4xHQ
d3ILCR+yDW1fxAlOw5c//+rz8sP3H3364Mm21MVCLHhhXGq9NeK1Cjrcv6azPz9kUnT49SmTnVlK
aO+DKsKOMLYGxyh7hICwAL9XCKyjUAZjcghzckYjXdimH6KX0/WNiISIgDqjJ//xXieHDugTgQaY
EDuS2CqSsrI9rx+sdrTPyxDLI6uUQOJSlX0swwa37+YSD151XCjVUhW4yKh9NadeU8OqkHXpOhLI
Rq/CEE6j6iHgiicu0e7DWAusGDIx4B6NEA/uPe1VNlNTFZJIDefbUAuCqV55HPqhtIQhu2Sq9KF8
+qdfOTkuEgiAQ9FZZEfR4bbVDi2uG8iKbyBNed+/CI/wdr3Uux1H/NMTJ+dGgsS4acSBHaUD0QwB
5W9KrNjyqLYFK0F7gFrqn1fQBNL2YwX9/JKTM8Hto6Ip4D1+hP35cz5zYZFo1FZnRyvg9Ev4tVvN
DuZfZmxBUb43IHE0Ar5ATQlnEKmBuk87Y040L2eRg/8dbjlTXF4CLv/uAAHQZQy+cXKLU4XaQWt4
BlF8nFurYalvUD+40Nf9YLZN532kZiL6l+HcNoUw9BXE60nh+8eYgrPnFA1dhzfpTfFWZXSgMB2w
XsFAyu+0x2HJzH5bHQX01i3/qVr29brSbGXe78QDEkGaGf0RXgVWF1C43qtzzhYO3Q6hJ7TZvgGr
+gjc5VtBzFCw9sAp7+q3cOfSgLZLuOZS9Oq83XNLL4E0pN/drKe/cLKWI5YLfMU4dpRpbbF5YyZb
jg52DpdTCpCa1d7whIYLdtDmUKfq7cFwqWjGNnlRaGGwJ566+M/8AIAZBbTg0h0xHlR/+gCThd9D
4TchgsuO6Bit+gXPjPIeLXOnmVWpieqSVjndQljwK3Qad/oqky+8gDw+4E8vMNkHCfCwfAPa+TGk
2Yos2CPo6bPUKJbtLjRu1VlgdkvNDI1jsShN3RgXRb7IjWpRrpldLLt98rJ7fu32keXbkREYD+hW
mNIj3BVBp+xosE6P4k25RDEgW7fLS96DE87v920MR0ekQx/04pFofRoFMjEES1Vk/rEyIWc7h8iV
4uivsi2YkEi1VQtncmYpBximb/23yqjuPPP9zyfJBJH0+QoIa8FeQKSMVzl/BREOlj083/2jfy/e
i9+4G/IGZdZqkcAbeTAJOkkSbeML59cE7fLrUyfBxVB6oSwlsX8M7Gwrzzi6K1eVg6778tIWuvio
SSxRZGqmuxweFW4SOImscSK4tj9PLHeDg/MSbVD87Yo8mc9JBJFLOkiwaeIfieMuOjM03Y1rVGa3
Aj3M4DbdC2f1j/wcxFizoO28PIQmmE3HC1/1txvz5C0mEYbax9EAiwb/iE3ptE42g2/XC9uyF33j
LWQL0Od1E2B5uxseZ6fz56dP8O+fXxdqigQdZyztaU0uiZIOdhaYg9oazMiEk4npLyOTmfCpNrL3
9hG6e6ZLs4W49MyiMtfQnPMuLDF1LOT/ejaMTfax2q+oo8DB6eaCQa+XgcjiHx/mLzH16cNh/XJv
+5ucJiZWXGmAY0Jf5usXlS6hB0cFMzYskVoLJ6OM7ubEiI2taPBGvIjpg+I8QWLGjp1bnCHMvrFC
Y7Zipg1jbYw331kEv6+hL/eefYjp1p3jFjbspQHAqgl5RbqGzQUt6dN+rdrL1Hnah3Q74M/K1Fap
bBKHp3vQR1edvd42ZmuVhmsaETWc3tx9s3ePN69Wv9UCKlqD7dP1Fn5/VDRSumxMZbFdE+vplhkS
fYf4J13fP5k5vb2HHjl9Lcze2K4HSuYxnaX0NqJ4PhVsiT7Y7pyz4o8JEGzFYCZGLTHqQL9tn1S8
3D41Y3rY9PRt/TTgJ5hLzrRutrSgKzCOqTw37f3iPqUtXeP3vAFQYN/N3jxbw8tFRkZnd7XhGm8P
rnX/5M59mho7yIfjpD0AGmukxhZzOa6ObvmC7wHIMoUtCf4OR+cy3a8PZmOu5xW9dTr61DtPS+Ot
MyX8pacOP4o3BpyauMt1vHnpbJ+QqSHm0g07NpwBvzBcV/RGwVftdwpGiQ1iYt/ZGL+iFqEVDcf/
8mrJluVo1OgWkmEcrMVGoaEz39kdfZzd4VUlw2mMeUl3PiVYt6vj5rCMjA3drQYs59VsAU6qkZvW
YrWwblYaXejmQ06Xs5oeCmsuWys8xECkRQ0Xy+v9WTNLAxHpgPlxHgklWHE7wKEWGsXxvq7pJqHW
TEYskeJT1MbmINKZxejbYMuYUGnxykyntbmFtKCi/Uw3d4AT33r0iRmxo2DirBv8R0YX3vjtAnoP
HxczoYkByj9dfVMNa5E57tJaCMb4Zt9SwzZ5LLbGULabFR6E9zQyY731TevdMhfOtzHQsTZv69pY
oP9N73Cg8bTdWYnlfBuMYJZb63qx7411YzZ2Ywp2Zc5COltLeH9xcY/d3WNZrbe3jWn3Rm8V5t39
eivTh5mKHdGYmsM71qwyVXq/Xu7x5qGJiMzKDNhs02Vtbe9Dk6bmu0QPD29YyeM2Uul7bFqzu3vD
2i16LMCN84jpi+n7/eyhpZjdHsW951VBNbp59IzH3u6shVXtwUSngwWnJic1GQ2WLsXdjn84kJ+k
nj3DZGcLaFuaGHUcrzYATzW58YXurDu8XWUtXOOwf3hp6bIzS0yISrHz7JIW89t7Hl9McTRM4V41
ozueRrNsUywSY1FeyCLhTvHn821S8oVBuuKTHOcbLIPoA7d8GMyXdYlVc48vhQ07Z8aaGCKmPjVe
bp3KiuevKBvk86NGV2PsCpCiLRmH66JCEJORSKO4q5LJjZsFEB3gOHRc+EUy5y3PN1wHKvGAfBwC
u0IBqt0qMw2CHBYU87Hg/nz7fCBVf4kJTx4/uYF1pjOFJOUYE4r7p3TTzVWcg45vSRt3pmwVO1uE
2/zC1xgHnT5U59HRgrsmCovT38yz0G80qfWPZQEvGSa7O10EVYMT8ucE0FSaDFkKq6BCvVTl+90q
gAUXUArI58HfEs9vuTjW0lbg8ODWGub8u/ZOHtsH8QEZSbZWdyhVfw+5/6pG/Z9oGhbPkf+c/IvC
Kfi5/lf6/q/D2EcsK/+1nOITxrH/f0MeEEScX/eh7oraq5/701IzGgP/7onKaHwCJw3NevB7v3OI
f/SdZDCPgSr8nRMNJ41i9gArofSigmgH6vLP4rJEgD0Y3c5/DKr8TXX5PG0EXxoO4AK4j1CrA/xB
HPUhT0OfVKkaQloOsUKc8I9lJJd2PXj5bcV3rLiQg52v/M9nQegcok/4WaiNnz+r5yEi7OehZKkJ
HNpDV/F3DaTRgTAj8Nr0uPoQgsloyAU8tE++ye777jrrI53tuc8nf8icoZWARtvkANQ6KY8b0Zes
0MtTQFZj3HDxpaLZb6dSwu8bUZMgjE8ylZjUlQT9asnyZe1Qah1N3GaNzOjPP2WSpXz+lpPHTL6Y
0KQlXHHwmLZo/E2deBptodN/mxEOZUFoutVO2qkEuM0IkhIw5Tn6Q79nXe1dIq/+9ntKHxq/ECZV
puTVNkL5U2vxPVtEWGjRGekaYTtCINkR8O8C1HpswRBRVoiQ12j71tCM+AXaxQsJdZPP4+bL6vd5
EP9jXn6+zfj3T0qWSQJEGOEiyWpaLzVzWV7B/o5cWEjTbwziBcyZgHDAB0b7Z+xGnT6EkL5tXVgh
WwowhzYnRtEm80uJMqm7VPud/h5oWUJQBXQb5CUwzJ2WYIlUerFYBYPF+zL6lyEsLhkwhheWE5rc
k72B5wCtAXlJHFToWk2FW3kImmdcgOeERRe46HhCqGomwgUK9rsM9CiHNDVjTuZL5EUSW32gItDm
2VPlAQcSoiesVc0c+izw1IHKF5yiOo25mcO7cQfwepPnHmDckG/ZygBbeiDsZ4JvFDpDuZ4npSAD
FyvClbeI/A7q1mUagXgFJ4N0X0tQ3jdIDyQsXAah6mKocFTV1gAZevE8CFEjCv20h5K+uo91GaKY
A3hBUc5DGp4LcxX4Q68T7BYsVGK2Wt3fgXCXKkbR5EQzO8JV8LIa/93JQr/UZ6zosuAAnSOEk0Wb
V4RqeQ5JKC5L9Hs3r113W0sQeXFqlBlFtMXlhqMi53PBa5zASIDWbSY8DnHlcth7GR9anisLsImK
M+5eQ/UTYaReQnfLS8rAqQiB0n8Sa15pgzHMkD7GBXFKDiUB2gWM80D6ipF8dSWaGTlzpYeOCa0P
dtzIzo2jGFL3A8etkb4D2RoCovtG0i4TtnrkQShfr+B4im65i/ofgwxUbck1z619CEvmTquVTW+1
4Nu96XzQSZqj6p22RIFnlMBS+9K1OUnLeajTV9GzFEhybRVxAx0WABLEzAijMh9oVuSJFQNfxhlA
sAo7tER8F5jpXtvlSQl4cSup+0IIlRcZeySFjWQV3egNExo6CkvKFCyWDCEf3AxQSuP68h2IzqI2
ZdmH0+xo5Ao3W7TzbkP0ZzvoQ7VgVsfgO2qUCTnabU0mRq+jDhJ6lUKTP/qQ0YfMPBPZbexxUIrA
LUpeOdfzNx6JORfqNJGXUwZvadUCyx4uSVXlRY9ET+BlVUsdlLAhHp69h0rRr3PXd189Lyt3DAYN
OW2h21UYolo32xYWacc+4nHAwsLB2/qSBH16eG5q+xKahqP4U9lkUNrimkMHXshbW2Z+Nu/dtgN6
PucKMEegaH8coLAQQNWhTNG7gkUsulZCEW2qzIcufgdo86qWGj+CTlTZ7MVaitDfkvp2AzUAOGWT
xq8PhRjCO84T+fIO5k/6vKiVIqYiAMEo3fO8jHuBhzY9CBckBG+24feQ2RytuYIic8EdStBCGgYo
yRohFvpWRDSO2mekcjOei4D1I7UvwSU1FKQ3lHEafpnqMb/miDY8iZmUCw6WmbZt8yaBbE9VgdJa
qxH/BOwIqro8+kAZTZOM3Ohug33pZiR9TztOea6g6gEJ2yINeIrZD7aJm/V3WFLRG/OYAI6L18Pk
lvVBlsNnThc2gSdgmgLiCjclzhCBEtjDJUauw9LYGFJYtrhQIY1gzStVD32jxeus6isZsH5Vu4kT
YEWMISzib4nEwNgqYEOAddtrpMbk8BnurSSHOy2B5PkSfDT4xmokiOQZnFcH6JumWR4Cn5lAIJGE
6jA6xbRlbNRiXUfUryI4fwhDD1K7yLL0SWplFaeAIDc7+FYQlGs0Lf/G81z9QZAAb6bnhG4lj0L5
IHPlVUkj1vq9rfrwdLPL3NOJ1crwdbByxQWLO2lkEd2iDBthnwUZiJ5+nfbljMVAs5liWsrawi0z
wOcHOUd7w1U6njhkyIthJcCu4F4f4hr1Gs9vDqwkPAPnR0IV3vUbCZVuePNEFkuDYlhnXoCOEMdE
Ef0gAV4tYlJuZa8OMgtWv2o3i114FlpDVsq5AX8V+LjwfZ+3hlRE3QgGVccPBnxmbXoKcKfGgLMP
qxnZ1gFqXQJ8qn2O5EbCJ7ziKEUb4BgsFI4DhUPoGkeEmJtKSSW5reH18ANBE0pkldVpNSTj4nzA
DQRXaZ6nfaEkI/YuizNbC1VQtkOfr/NZWGntLYFpMu1L0KhvlCLzIWUHqzFpOYiYZ1OJemiBFg2L
NJBVawRpMMORd53YQic0g02JDKJZGLfGkPh5bgopXt6Gh4XILYUaDrU0DsBzN3MVJ2ogFNkdAkyP
WBprmg0vQHPG8sIg0qxR5zczUyhz8VZU8TUKSYKvM/gSV0JuQCNXEVdymGqFlXpylBgpz6QIGnow
Hr5VIHPTmrg4paPc5Z06I13b6Tec4mLCwNHJO5uJfNEZDctcWJC6jYy8kQk1ykW4t5s5LFJAxQAy
UQIQqhagdQ1vnmCNYzXQ0SnPlDnpxXTGQ4LiIKgZuns68L+HKAhJRdHTTxA09nlhynWmw8+vY7KM
IcSoCIC/atr3rAzVyCziIB+delkiUPi1lfCC8QtSLsBTYATqwlAhpDx+Ww77RKgTMPzOLQyIlYeq
SrJ+xTGuTHGScZkA2QgirXKpZDgGQSWGtZUbku+dwL9KSr8Evp9mn//x3xfNO6YMX2es/1l43xKg
Jp9Pc9bxj3xCJZGyQquVh2Dud4PUn3AoTpX+kWXot4JzARGRD0WsH1BJThT+AaySAKwLFP2YSyJb
+IGHkqG/JUOEFVBJJLVwnfgrA7bzwBgPgmr8iMqfVOlJXqdu6rII8gT1EcS0F7e+P5mIi2niv0ee
Ukki2eMrSEdEFgBhNADQcYBGxnVDT7I1pF4VyTsptHpd3fESt4N99CWH1y8mRJkkI1mtiokbuqHF
t9KwTmWxQywVKRcyhK9Gn6SzLjQF4XashZbQQBUcvE7/U93u/zJj+zndkzoAbnzoJWhCaA1d0iyG
hK/NKOz1w3UzPv6ekzxQdIsBIX+KY7QtVAOu3BDY4cjxusHHGtvJ4AA5qS1woSHItKEy85LqueVD
zbpu8EmBbtBKVGlVPrKkMge2YFhBo3t23dCTAoicdJ1W8VVkRbqjlyjYXblzJnsSny3L0LAOrdIr
xU0pJ/WrFPh8d6Fy9MUaHH1NTqfb1RpVC/w6sqAcDRe8HpmAeuXQk42pwjYc+U8SWQG0kJfgYQtr
V+MuCLd99d6TnSlXKqkhsR9aTHzNM89QvEsiDF+NPN2ViuJ2aiDiQwYJVTItQsIeX9KQ/Wrwycb0
mzIsEb+Flp9BVElsvJmcdbx91RL8AGicbB1IdadZKQBOXfR99DoUsTeH/aw+v270ycaE81/YwdoD
YO2HITOk7Lrje5SqPF+Astj7AYZFAgehGCEPDDII1+33KRI/kSBQrCZYJdAtheJDK9K46a5988nO
bEKhynK/iKxG9ZBcdL5roAaSXzfdU64nTEDdwQPX0dL0CAeK5huQuSuum/Spg9gQx0PrlUMEXCXc
AFF5RHdPraorX32yNxUkbPGQYvQsWJX1bZpd6LN8sXnGJsDpUiEiSUAi6IEPEpt17MK4qEiyCyXX
r8aebExFGhivD5DsB0Z9Dk/B+JmlsnQBJPfV4ONfP9mYuaJB2qyVAoiQKOFTofBlSPWySK7b9x/N
yZPhh5iH/ztRAoiu+fbQptDnFLhL2lFfvftkf0ZpX8O/EBODSmxqunIC9RAFamdXHSpTtUO4mCKN
DaDOWBRIYkhriM3bdSNPdidq6XnA/CqwyppAo64mb5LbXLd9RtLS6fdMqiHgIjjTgUbOmzHsipgA
RZir3vvDVubkY8LJT80HKQ8skHYI9YtyFqtxZl43+GRnVo1a9UWBFw8h7AKNaRRzg3B/3diT3dlo
UNMSZbx4gGF5KbmDQeruuqEnmzPp0OTTEgxdwA9nXknqAlm5et3u+YD3nkx4CDQ/KUoMHkMqX5bN
glz51pMLsytJWcS4z6w+giO7iMNbUQPhymUy2ZZlkMI1VGFYJjm0IUvGE0vR+7vr5nsSy0Yu6pRh
HcNfJYhI5LiC3suPagpHkeuit6mlGDgq0KioosBiIFFo3JEV0nVf84NWcvI1e5WrO1fCyCnXLyoP
NY+4HG6vmpaRxni67TOZBXWjDtCpiNsXjqtXrpzl1x2E4mRnprxadx0D0aWROuUm4Ls7InviX0kO
/zsd/ODtnkyKm+QoVOm1b3kCWydchbyHb8vrbuVR+ft0VnSx4njix1Cxar/BSVtLrkuoPsCdJy9d
SizKGw/jui0PED1ndnV43fL7BRNZRUgpBQhwtYnVBvAHAavluiUy2ZaiR4SgzyF6yfsa4HFJ8oiE
9hKq5oureNpjd7MQr11BFQi9i8TSODiJpnFxXQD0QWo9me6Eg7S6L2DwzH/UGWAz8Em/ak6EyW3J
8ZDp8STCsPo6jRYZdPUUTkivW9sf1KmT9+YDXs5aDaO7XrbCBtqLVXqJ4vHFhE91+KqiBWSCw6bs
vGdcyiF1odp23Ur50GU/ee9I84W2jseVEompBZHu+9LTtev2zgen62TwtvFjUYTGqKWiBxjIjoi2
znUfc5yqk5EhForcAdrJ2DeVgSZ+S2slvIQT/2q+JzcmfM5IxRrMd4zOKIyKUtHwdK69ch1O9iYE
Brig50RmiX0DTnULAnYGLrJz3cRM7ky5aeqm0zA6ZGY3Udh+ywdOuXLSJ7Fs4BZuIzIchQWnQW6Y
ENABSve6m2cUjjj9osTT2iZnCoOZmhjAGoivYAuYs6u2J/Dn56NXuoJOTFxhC2Vu7bhhnxsQMr8E
MP9iwYwV8dN3Fwuv9vgeE6NxMIDJdkr2cNXXnHrNFbE2VJ6nMksC+AA28Hqzb1pNu3L0SajMtWIW
hAyCnm4/ADrgUk+7LgifGlJBMjBpwxwjB3kApcZZNPwd0OvfMQQ/2fhF7+ptrmPkmEthuyO9dDXq
Y9fN9mTfQ/6hj7jx1gzbQjAB+4BJTRd/V5n521o4P1mBECKWojQtsTFrHVJ0AEI0UN+/8s0nu56V
kRIzDhKeabWC40jcXBdU8ZMdrwIdVDVDDYnGtF9lUbQeLol7/X7L/OIiDTf7odN0bEigVsDAK68K
H0DlP9+JCWnrkpXQiETcM1dgIyK5zLxmdUAN5HxoPa9gTgaLL0saFIicr6Xev0Aa/WouJvsw6iW+
7Qgusxxu8jcQt78b6e1XnnyTuLiLCw8ycfiEaUQOhbYGiuCq4wMtwfMJ6YikVgXBNUn6W6+2EnbV
otN+8V2JCFcUo2I7XClee2BshkG6LjAehYbOTurYi8KS78Zll3KFNYijwQWcna5bIZPdIsWq1Kd5
gsG9JHtWtUxYMXngyqs2ObQyzt890pWiCXQMX+eDRhvWOZXHSde9uzbZOBmMfuCcifhVDov8OLhp
rdiSWsvddWt8iqf0eBhpBF6G2CEK9qEAHqXWz66a9tGB/PT2TRuVwZAVKzyOhRmL+sTwYwBIrht8
sn3SXGnUoh23T+wAa7vtu0/Zsb+8EEDBP3/tHlg7H46ZOE8SDU40Q+5A+jW4qv4APZXzwcM4DEpF
wjnYV2IGsJE3AOWpBnV35WKctqR5HCp5N2SKXdVdvZe5vJtFTO2uqlmByHD++j4OBVUmiWK3taYY
0OPUHoC6rq+6iqE8dD56EQ+sC+tIsZNeDGZcyKRdk1fVVbEPJCTPRwfFUq8A51XsNASQKwG6aN2K
MnflPpqEEQUf98iO8WELjgzLMKrfglwkN9ct9snpWGcD3D+B7LWIcCurwAB112EMgMY8n5TajcQW
ojz/h71z65FU97L8Vxn1u1tgLjbS9DwQEURGXiuzbln1gupqwIABGxvz6XtFaf7Tp+hzVGqeRzov
R5VJEg5ftvde+7dw6anQmheV+pBCXbhvjW5NGdmo0DK94OGtUzdV/bCSetdtCjix31+75dQghYzj
QnL9puUELZFQlB53jTbbBBTsigAr+5mdbGbs/RwE/f2IGt5p39M3SyiF2kt2Zk2LGtzv42Tj/uLd
+H/xVP/TzetKFfzrniv7EHCPyaSFsEN3ziazXkoj/tQ1fF0q/9VB9a8gH+1ivz+dscEsoalxApXO
gj4i/KlKm2XnyGz3RsJX77IpLWSm55tJrGGxIL2y7yDd9kpADU+yqR/TgkOu+JglsH1qfWN2vvtm
hfZJWfuyFGlRSQDRkgguQ6QK/zTdr3Pj78Z9s0p7BBh9As5OAdVj8w1WXOubRkdrrsaxKcKhTndu
wJtIJpXVYgZ0KRSsnMI7RE1gUtSi3Leu/lunk6/o4iAVBnop7Z/HeIwu8OyV+zabdDN7SE+iMYDv
KcZoRsPikI7rQwD3352nx2Z/D3SJvgyCx6O3SRUj4WhBBxhs58tvpg8LPVjwNU5tN1bPI4GF1mC5
23f3Sjezp0UfS9YIHKuy7urbSCfLTRmkOwOOrUIIQNEu6wXWVRIv47tE9fRnpWq2b2CSzUZfW1GP
C6y5QbGdYUcdMHUzI+rbd2hvDY+yQEdMXVdtx70pFqdAYknXP1mt/8NuuWVKdnB27ypXJoWY5+q8
8DY+WR7IXelKtCj+vhfH0Os1U4yd3jSSFmA0mpOOu50TcqsVqh0S8nNF8O7JuBxNAOe0OU32idbQ
Z/n7u6dyHHXDOsyZxNIbhAX8sFIv98XYW8nQso6p5nOAxQQG+FOVCHFco/BP9JB/+lY3SxW+8RxC
J3g3T65/GUkS3859nO67Mm05GLOU/UDBUi4Co75LPWSXyDT/s762/3d6byVDooNZW7DypJjbJD2K
SM7nikD1vyuu2WqGonmsV5kuaeH7oPo8xm10bqBp31WSg/b59xkj42aK2i5Ki9Bwcu7KmN0SH6Fz
Zt/Lb4KyviLZ0MQad4Nx9oeSRz5v2dLtW6rxZqmWqfEtbD2SgjYdECW9Tw98bcp9sfAvgutfSi62
HIYmoliqsYRPUQmh6TEcePYnDtA/zPeteoizOV5shCk5obR916D9DH1yi90XlW2xYLTNDLoUsZrG
mqZ50Mm6ILz6k9HsdYD/Jm7ayod4Q2vVJTQt5krrfNGjvpPJYi9SjXxfUBNvDtcFoPa1HLCVwSLB
vw5hMD1nXebrP0zMf/gEWylRDXoBKvP4BFOm+kdYPqJFRfSY/CODn9Kuyb+VFFVDyjFp0qSIhiW9
ZGh8fMUx7r7te/pm5fa27kP8lxQpn+sbtI2xswZpbt/wR5uF27GmpvBhSdDByZvzMsVdkdm03HeS
/EK+/WVpUYEXx7GXFFzUDJeRkp2hC2j3ZYC3yqI2kTMuOpg6VYx+pVjT+gQxN923sqLNGZtUAUEH
7ZoUPq3cqe89+sPkmO18Ov19Pwbiu0r1ipsgQSvwjaqnEm1vw7ov2I42Z2x17WNhdcsKn2CvhFqR
36DndF+pCiYSv797aEpXiwZRX2C64fsyaPixiN6/2zXftwojk8jShgOiPhNReqLEZXDLrdm+iHWr
MbLBiI2PINpujIWbKWnY9GMQiu5TAALH9fvYLAztgInH87X3FP3XK2Pn0sZk516zlRotZJA9nHiS
AnIM85EHur5fW2X/ED5d3/Jv9vut1ggqWlun11mp4ZkkDi1qZIcsU9lTF9XRsZR6zWcUE8W+RbCV
IFlUKBrKJCsiFGyPOp6GRwBemjf7JtJmAePStvK+RKJItOOY0yauDkDKx6d9T98s4HRx6E8dECR7
CBLe41RHS2W3xm/3PX2zgBNMGB8viKd04Owd6n6mWCezTx7It1okVI8muYgkLVIoZEL0rioNymY9
ReW+StdWkhSiLN4KbD3F2NH1w8zL+OeU8Z1J9K0kSfaRsxbEmsLZZXlrQeV8irVo/7AG/iFe24qS
OqqoZOBNFZqG5g3cwMMD61q170TcypJ4kKBftNesyIxT5aXkoXprMFH/ZDf7T2+/CZUJuruGgILN
nUxzlpdogCsI2lZ3fq/Xv/qX87wZ45nHg8pgJd5EjyA4BPcZemhfd036cLNg0e/M+6riWcE1GurI
zLL3YhrcvtzclkaiA7REhnOUFQwN8ldDyA7kg8Xu22x+MW/+MjJ9qdaZkzSDs4qE+CmJum+ViNSP
fSOzOXE9eg4yO1OMe0r8BwjCTJc3EG++7Hr8VqKUskpmNfNZQSQdzTFZ21QesjLz+xJoWxlREvR6
qbgqCzB0Q/gamiwPginatxNvtUSwSHSG9n1ZtAko3GPgyqNKGnPcNzabABmeppmK0TcMxpMh+dwF
5GYw7Z8MMv9huW71RICK1C26lctrPbC9gxNjdAv5iNm3XLeaoq5Fy5qQU1lUA2JjQKWjR0AN4n3q
MB5s1mtdlVkHYEBZjCoITiQizZeu78zXfQO/OWCnSHsx054UtYOcMLUNLRKLOti+p28OWLZkCs36
mhRV1oXv0wgWtYOr9Pd9T9+s13WQcF4zsJIsO7+cZh6WZ2dIuOtrZVveUdeTqdFZWxZCty2sGL18
wyIZfdvz7mj8+H2P94uSy7XYU8AxnT5UIRnf4Yr+J6OLv5/wYMf9/vQ1qDqTzp4UFiadr7CPlLcl
XFl3JYpgEvT702MGSws5D2XRryst3NA81mWnzvsGZnO0lp0LR61cWbCEDKfQLyX8W6tq1y4Gpt3v
r15aOKMSaUkR22Q4QfPfnB0FDGXfu2+WKky9ZpGsCSlM34r1MrbD+DYq02HfHsy2MlTRGVTsRASS
PJMRBB8OIKkDnetg14ICaf/30WmAEwzHGO/fBSY9IoVcfoziut65oDbLVQJiAxt4bDWzn8a7yvvm
EovlT5eqf5jyW3kTzmnKPE+wC/u5vVD0y32Qqev+dCO8zu3/fmfDNf73oRkG3NS8cqTg1ZyIQzkv
wRldbnMhR4A68xS+i+th1yzaap0gNuZtFy+k8Jq5XImIosFI6Z1P3yzeWqVBWwMIVgBFF90GMahr
cBVvd4V/cNL8fZhqaKky0glx1i5x8e0VKPleITEyFfvGZrN+q0x5s/BgPJs5LAsYIbmbZtA7d4et
7MkQGquOKX1WUrTH2VvZ56uq15/7Xn5z1sZzUtUhmtuvELXpaKpEH7tKNvu2Nr5dvJUnaU07co5n
RJeVat15bIBe2vfum8VbVhkpSZSU58TDIhj3fJL+iOHbuSthxLYanABNB5WWRoCiRQK4yfUoi6cA
De6c9VsljtWjUiUHJoMBc5Zbaud7M0ixb1ZupTgrPGXrOKDTjZ5NTI5DKwbARKpuX2s0ADm/ryoJ
kGQnZz7eOJlMh4HjW+3BK9k3cbZinBEk4KCUsOobGlA/oB8YnmVk3K70MduKcZScHeblQm7qcfjo
XdL/aJnTn3bNSrY5cCduG9fV3XCxUdx+TsJm+D4AF/WH4zz9Vbf7m11/q8aRc0B9TOfhAm/7SNwl
yBaV4ZkZuNP0955WM8nQ4KOb4G7gisUP0gELeKZh5MsfjkbBtUDXNxOQWUD3DXOTV2QlBlQ8Bq/1
A5E+YgUD4K/5OvbOdzmjweKjnPgupbeVAsisg3FvmcFgHfw1+ZUs0YC+sDVOXfiJXX8FBj1g5a4v
6eKn9haevXX3wCrW9LeJ4IP4NPfzOAP3qvQyvQ3GcW5BZfTGxE2OD1GKr4S6UJS5DKhqvhNHDAxJ
l2xexPvSV8D15TE8hzHplJ/KJxXGzXLfmWVNp4MOLTfHMO5k+TJYQCoeFOq28EdsoBltXtgIP0UQ
HBcRLOzoB59MH9ppaqszugL64ZJxmK/nwtjOqqMN2hYUR1bN63hZpziDrD8g1fhKhzbqH6+OxWN9
cFOcmnuVWTp2B+cWzr8DGxaOj6xKxuC1M62lwdGGXY3blwLKhgEZBz8S4D4jw6WfLxbPBKhNjzwO
v65tkFTgNfKxqeHWEy0lrCugWaZM5RlFqDghtVNaGDmWrlSPje9N8jyJROMJHDxyCksCmFwlHk6P
OIqeGt3L5jGjq21vMtxNBnygMla+MDrEvXPlvG6fYRA7OBjqxItaz1XiE/2gAWwcAQck0Bm8XbOE
GnBwM4AZ4aC8rGK4qeB8Sz51kfG6z2uo2xicmRegChVyIAtoqrnhg9PzEbq6aILN8dz5KLrzTWuR
VgtCb9a8XHqWNGdQpVqhD+OqSYJiSM9BVz6EURYPX2yknXs/15RX78cyGe0EMgB4NwBIpnQBLIEA
J1ld0lkl6eda07b5aQJGVhDYBVlpn9uU4NcOaWWb5aZZ8KnCs+9K3ZK8AR0hDPIQQGeSnPoMci2s
Cadm/jPQooqavG7GEr2JI5978kpWMydwFq3WaP0GiKon3+OAwTAafQ4GZhnNkHWnaHDj0t/1Xl4X
GBtNNZ7QT66y5Vj1ymbLXVyrKJyKBohs059IVpkIJhdzBFrtkfG6cz8o8g3zC++Er/XRKFOmBzmL
T+kyKXZqtOFjHkwg1x6nkdXmW6gxRt/HRtNBYPC60N8CT9ixezSxa/oCDixDrzbuje1zl6b1rQtl
AGx71sbflbPArwLxtX6jq4YDaAy2aEVDsQJBGDrxXcC1Lj4LllUMPt3RUo3lw9IqI++dkT528ImP
y0yK17nCpJIP8VpltL4FzWYB+dPJbKo+auwOMSwTm4XBbJWWqVO37dVLDMalqhHwL41b4FE/pgSm
3D8WMtnhfaozwsDkrJBEBps2is36XMGBCWavLU6GsD+0jslmzbF7kGXMVYAy41BY1PEnesMCC8LV
Ga2OqS7zDtSh8SfatwbvcgEiixkgIQeYhecm9pzanM1NAwBrb6BeKBYEc212AEFIWvBOYa8ssnwF
9DHAsHsgrl5BIvbZy0R7l36KPDGCAj7YTTHezVkX/2zNFKnnutJ8fF1UB4PxPF7iYX4sg4YuX5yw
TQtU2y9uZ1smdgKBahxAigJyFN7loP6KlEEmIP0USXovbRjYMG/jfozsceJlBB1BS4kOX5fZ+eDE
YpnGP2eCSxi8zpTIVFswiUR/Add2PT2Otpl7Bd+9xcJcA4UQ9rYCmSH4iq91dmXOF56AVImjwWVv
5t5QBrWVgiYFv8P6xX1tIjUJzOZmCeDcR0S/0Pksx8GQEUShIRVPaRWR8UhNsgaXoI4NzguWWg5n
gNGV371sbfUM4KKbn1Q5JvSMsRHxt5bHXYgeQJ5w8R4H/dzAPIHLTti80l3vLnwEBHSBrpo7OOeg
PnTFL5vY9tQd2NzO4n2chcrcBBPV7lW3LgbOd0zqSjogK5fRuMPglsA+zyP2mQfdVO0VzBPU4SGE
k708inbN4IKllQqfWRWbGThXX1MYpcVuaT+Sck5X9YzYvmlhZAS3wWa482xY2cmFeljuUOkjSZBT
YEZhBzZ0IdDlJXJjLc+7QPnua9IucQ33yKwCe/tYjVM8wFSzAhFIgs4gqqeGzRO27LJc4i+Aj7V9
d1xtY0KXo/cGnMu8p3jGR81Zpp86Cch8f66CppL83Id24sEpFCGp76jqA+2fHLdgvh4y7alYH6J1
xXeVj6FpJwgIjA/K4AgQaNd0xz7FlwsC7XC9XOdmjcjwPBiusezQO+npeFodknx9bqZE9PypHZ34
VBKVICRYJkOXHyE++1rmLKKN/R47l0GUtuiwd3lLlt7cxJS76CBIULoxB0vQ8ZdgDtE7IDJd2wx4
d48r/c+6XK0fiwGVo+w9dsCA1rmN64wUQP7PMwzv0sHKJu/7ivqvflyH6a6k0ge3zchW965vV20f
4sArExzMKOskQmyxYhOAWxrW41q9X5zGBDlQbRjA7lESmVrB+JF2ywfs6g35PDPPqMgb2kGnIGAw
Xf1osraf3k18jpQ4xwrc3fAwtumY3SfByEV6mGclrT7U4aDqG98vdQD8tA37weYjwe704giz2JLj
eIz7N1Hq0vlSZotJn9dABlaAWVIna3OgwDj3ALpiTDicNEQElQdC0tkdZCUU2opYSKP2bdYrHOXg
/1eJ+UwWZ8UPWJDEekA/Rudmn1tU45tPGdDiIwxMXdtEH0ObNREA3JPCBSYv+bwSlS8VGFLhSa/9
ILHePALCJLdt7Ju7JLVT+oLibJS9rcHibQ2+CRqOSMKmY90j/QUbRDjBrkIOtzwuk+ZDu85J/43R
egDjPe6jJRzzNpvC9FudCBwDOa3Ttv4ovChhaSo4QewD6+ukHC+drhpglOMI6uYPuh3rAGBguCkS
DGBqDKZW6WsmzkmNOJYeamA7G+yDNiEh+gvAgJkRQU24Fud11w7lpapmjRGUfgnvEXPE/EPUYm8s
hjW8YsT6FYi4V68iKYtlBC1X5rHuovJTt2ZKP+NVEmxy5dx2Vyc8pembtIs5yTMo88Kcdf0Mx6ZM
mhAOemDvlS+qjJfpEi5tS4sVGG6FgNuq7L1h1TKhKVEL/6lc2STn3Fck6kweVoGKH8iKNfEcAA7d
RPkwZqtUeS3SpK2xxbYmw8f3SjQJTg3bdz1CkriO5SnKtGA/tAQdDU4+QZLh57sGBdabpMMp9RFM
asZul4ar5FWE2E++rQoD9iwnk9inSnWRfVwgbKluIYViaLfD9dnxW9PryfwMh7W3pwDk0mTO7RxW
6qa0UTO/ygHYjbcRRInVi3UkAjVcoZXYfwB2Xo43qMdWDvDcIGXqwxSgZvp97XjYh6doskvqcooi
ISDo2UgR0FvhhuTix8bV7KYTTYvW0Loic5eH5TAnP8JZNgnOVym6Dw6bCMYHGbk6wRgspMS3gPU8
jnfLCt+3LwHEe88eV63kns1kQgOymYM3i5rR/BDVU529r+u6sd0BN6QpeSAyk/ITBV2qeZJIQtBi
arAOvwg9Yk0eZFJmCbqDwixCD2UY/wB8nmTPHoSABZcnR4Lkpg8A6rmgCM3NO9VSU3312cTx8bHV
S//EXN/CnGNsvekfgKNv5pyKyvWv0YIwMh+GlAWXZhDDeD/BWTY627mW8l2SDFUncys97W5aMMZH
7AI6+jBDjTU8zaW18qwbQ8iY26Dn5F01jIL+kK1x8xkn3wizDgjoQJTvKcOsDBuqj4GxTXA/xXOZ
feiHvo2xZ/NkOIKlz0F8Bje6vWCUVywCvTKDrq45RUj2TLQzSD3Psuybk01GIo+WW8NeiNALvZ2s
iGE3ubq2RS/YkrWPUbvKVeQdkNrpuyXzS3JQ/TQrnDai1PmaNnq+CwJXpS/g+HVWHsqetUacANae
4xek4eDa0ixWYid0cOZtinhlSXAedMfZKRi0FfqIJuLYnQBqqPp7BJ/M3jIuwvTU6VmIoomwQm+7
tU/LUxKvDS67rA7H+9LK4AojnVUt7+oudi20IKGT5hJ4M/MjxX23fbQQX+nLXK2osaZVqzqRz3jD
9Ib1ok4flwSdiPddgJLIMUlJM+Bl0YYEMyrB1+CunFKpvom04/p1ZuEYPoE6Hntc4NAqkz4BwC+n
0wSfIXufOpoOl7gcDfb8cLbBpY4ncNTRQQoCRZ42Js4+w4NlWAper7Z/J7GKAV5o1nA8TxEuNU+p
1fGA0Io3rLLIGNGse2hlT9dHm2Kge3gXE3gCN5fEi5isR8j56h4mBcSzDNRNmpI/+cb8Q2abbRJ7
STeGRDWxuCw4EUFv6dQIFQzqxp/3JVE2qb2RllhXdqou7RKMdyivB4+yV/saAMB2/j13RTszM8RJ
6yVRlc6dDsd3ng/l86533zbrsGSFt0Sk3GVM6/CWVm3z8Rox/6HQ9UuR9Tf5n22bqnDhJLyv5aVV
bTU0pxi26U0exlN5SaBFQgsVYI7iaFJKMO19Bx1jAKb2jzqTuGs1gLU/1phIBglThF7rcoiHbPI5
iScf4SDiaIM7xnPH8QN6iEV5pjASGXJ4llCWty00rg8kY72+FbYOK0xrjZpYsPr2TyTXawbx7z7g
JrMIsbQ3olncJWO4PhR2ysxyo8vQ/VSBCeHDDYjKn2rB/zCPt32zCxydiNVeXyy4d+S2rVVGkmNU
h4E6ZmpFGiZPyjVOjsgmED4fKthi+RwSuZAkSImtgQeYPnKw+E4MmYqlLfV0k3URTe5TWxJ5GHp0
bs2n2EgCXxA2Tm2vH2vapgjIjBlmbkBL1jA/eIJg0M2PgLlUuDzoio+3V32ZIkdWStyqT3VDZpmc
2kU17EinyjvsmNh36Fmmgi5nK6bQveuURm0DDh22q5a8bEsAuXCbxf3dn8coCZGIGVehq0NQ+lEd
qQN16ATDkUXb25gvmX3seCrAA5NOu74+/loS/59g/7+uWHrjL9//49+uwsx/Jtjnqq1t/eWv/Prr
L/yLX8/+PUZ2LstwC8+ygF6Fze6HNv/xbxAQXdH2KUP9KoVjVXRVMfVqMhX+Df+Uon88AxUqTsC/
v2rL/sWvp/TfwQyhKTyPo4gG19/7P//7t2ZYvfn/v5qR0eiXgvi/lmUa0wRG5FEUwwAQHetIBvy+
eYJpNFGY4wQnO0+LOJW4IXdoaKfTbB9wZFL3jvy6neG6j+MmqFS6Hickaf3XBDz5rzClKdlnE5pG
nJDlIQaeJ6kHLjONRTTD1GSVSW4U6V8MnCvqAmGeRLOKadB3iqo7UH65Wn0fPo0tN/C6Xga35skU
JeN9gOiaw88hYvDd6cMhgQuyG3tEslOi4K0lk3WJD6sZR30ydvTyQ4s2UHmJRzXBTHxi7qfrBvO5
ERNlBUfBHO4qLD0B/NMckcV+XIAzeDfNXY8FhVxc3agnAgbqSXazw4/WH3BfVd8AIUqO2k7wBhf+
K3B1cO7A3iICUR4qhh7XyuA6u/ZyzGGs08PNLYzP4J7eBSEf7qRM9IEJaYowxaXG2+wu0fCdiGQv
0mPFogOL4mft1/oop2GES4UTJwu97uMqI6SQoCk6KlY9Q7SQ5ryZHpN5qS6m8tPb2Q7piVvBL7hZ
00PoE1NEifmBnCEaX0b2hEvIdBktuUXl4GdI/HOUyPWQKEGKaanft7Odz7h4rgXzjXoOW/o1a5oY
hlhtfIzLYXw/dADtS9r1J8TWX4ngn5EPjnLMS3VOg/VblFbkKYjm4USRW83jaYV3NAomOVXwdpHZ
/OqxCF6GAR914mRGpUKU72EfJj8DOJvdoM9zOBGdLgeDwPsQig4xHce+ubyrw6UKvrt1lB+oDeom
Hx2b07djX/sLGvPL6FZba6LvpW05w4RUhBx01CWOPjawB8uKoU6MOaOGGNwPdI35CV5UY3VbzZy9
JYvpQ9yGPbFtg/LCCMTcMbIh9/MDN3GVvmHeZBy0OeQ/Ev5zCITx/l6wWWf0TRUL4gQSWCYI61s9
JUN/RJRrx/OYdOjxj8U6v4gA5Yw7rpBiw2EzhW9xVaJf2Mr4AVjJ5WZuqvE55HEGXBbOmJqCJg+Y
wYqLvymrQ1qb9BXTNjqsZOZwWkoTZOCDztxUoJ88TGUz/ESq3OS96BXy4XC6uHW98I8zglmtT2oo
W6I/6LpEtwNrZHmQuE8chHD1Y7hEbwRT0XFMo+6ALjIL86MuhUWKLBvMYo5g197BxizitzRs/YAM
BtKy641GruwAPQW5c2Eb3ACOtOTIGkSHmBB/yioKC+q6HPW9xpUGlcoBV7Kj7pdywi0TXZpfMySc
b9rEDvPBVaUxeSxEeTOXMBjzo35fTSr5TByoWbyzFTqXHXGFn4fqTaxSf2YEmYKMhFmheB8U8TjB
ljUTw4GXPM0p/JZy9NuCuY4EWGn68RK6hBynZlxzWaEtI+tr+Vw363p7bQ+NJbLHUcOfdE3ru6kc
+ssAkSraonD35MHk0OoST6+q8+ROwT7s6JThD3x1zReBbphcLpj2wq8YjAgp5Ti5/sha9blzIMFy
6fhZ67ASuZxYfccnC8NgNfEzR6r3gtg9ODRzAvugesjuJdKWj6qPo6PKmuAGlNDmzlWO3PE4it/X
CUhzqGDoXGtA1P3aXHS1jG8DrJP815+Uxo9vY1/yPMh+vVX2QUzYsXJnszo94uvA363N9PrrG1R6
CG7UskZHTq9PICl4pMvUI/FQfZEK2cfFxeR2UpW7iKpf3nGPIcHeWz4ZqIOQa9XtoYKR0aW3xhQ6
TvH5RucKpFmycwILo5wNWXTBpR2GSYunTyOz7sRbzJ4abNgDmqs+8dI3X379fZWl1UfH0vYs4aV0
COA39fhrDJVQy7tg6cyFT3G1PIg2qT4GWHrfBSymHuCdFX1fGhM865Y1XzRr+6Oe1uaLnKPpFTLS
9evS2e7YMagPc249tj4I8T/JkCwXlJOydwxdEm+ntScf6qFCngvaWdh7AXk2tj2/dyG0sx3l7mft
ECRL5GzvsnDNDuHUZwP/GCUJqhqXoUQeXV7HOKX0Gleq1t4CTTs0FbIQQShUjpwbrZCbG2ZzGweh
nvKBJfJCcAN6p+skul2YByrJpU+lCt4i5/ni0/5m6aMVfk0OvrzuTFt96dlc0NnfzFH0deBcHYJG
xEeY9vW3AUNxrxpgfhaNmOg8fMPF+tHWmbq2OqG0miJxtnahPqM2jPuAnTGZkBYu6slMeSa0LCAd
GU4l/KGQSUU2iZNawAQ5C3IoQ+M7eObpc1D18Im2dXRIe4YcmkjEzZRiimuXduHBa/OFjSE9LPME
1y/nP4BGXWP81TtJy8/zVH5LAMY7hj15G8LV8BFnSXZAzaO/CUPanZrZYXYzbMUz6k4nu3LUOI1M
3y8qWY60WvWrr1DtYZaRu6m25KwVVHs9bt3nVFcX1G89Nu6Y/1wCGBl6dhOgONwBKo0jq15ftCnn
O2SWzrqMjtal0XHwoXyikrCHIVmqI3dGHDSr+Z1v++AgJdynuzRDqqd6X/ao8BJXwrV71Le49H8c
zXoeULXM09amZ8NBoRhD+a2Oa49qybWmpeiE8iVAlCTWwTHTwKpPdYhbV+hv1pmMpzlh3SnIFpQK
U/ixx44XIlbwwrL06Ju0vRct0r85JGZHtCHyU99W2AZh53Zrg3VB2XBGAydpzugxSU9zOFxQ0sVe
raoDSCf9l8ajtKQjEz3DKCY6C2fLAzK12ZsOFc6XUKdohINB3rHnLX+rJkbPaP6KbmRXoupLYIJ5
FJ2ujzoIGRAhLO4BtA+z51JEF0SDvDnWmaMgV6BYgMlX1Y+r7lp4PoZdgb0aEp7QIzOKEtf0cfJx
OkIFVs8XXrPsiICUN7lQOEZST80ty8rvSJj7xxIpnQdccNuDknF45MPQPdfBqA4r3DsvIQ7pU9mh
+xNHXmqOZTxH5+k/2TuP5bqRLV0/EU4ACZPIKcx25KYnRWmCEEUVvPd4+v52ne64KlZdMU70tGtQ
EzEIAkhkrrV+J3PWqzUlIHJVu+v0rHsqmxwb8Vmr62DE/+JbpSptj1lYFyx2Rw4ciRHHaSqd02pm
0y5dWo2Rkpsf7ao3rkwnk4eZ/ep9GWvQRZlpt9iITyzTOL82VLft2BeN4+RYK+NzstCIOdMUUI/F
JoNmz1wBz8BcOA6l2LxsaNYgTjUyBIWTqOt0k3EgGzlSK9bNuU7rLsjynBkc+JNXLXr3WM1pDl2A
itFxUWk1uVy/TUIbvKwQaezHnYwf6A7mQNrTFoLqgXDYtY1P85jt2zYpHC+BGBeOKxAf4j7b06nU
g2ib1zu4AeqecN5LCb0gRMi1mxk27A9+cX6nZpJ5hpb9f9KH7Xla1r0TWYPnYO95BEI6mfNqBU6+
rj9jUTrvbiP1veZIkKc4D0jRtA5pxqTQjqJ5v+D2z4EIMgJZLBqojzmT3Cz6Q5UlNPZCSo8z+XXI
5/5sdGl9b+WV8ueqfiEuJA+bRF9OVZcnT4qSMZDCTo8OiJVvDhSgwzo6Ybbyi1xZ/cGJ/rCJDliE
o8xTunszqfEh0q3EmwVO0xzLAiudjtMkUkl5D1ScAuws7GoE2n1Bff2UUdqfoF68SzX+0AuH2svW
zKDKGwt82uAwi8XmDGyXVbebRPbmzJkKxjj7LouN028ra88Y29uOb8zLXcvyVnJOD3WDXo1So/dj
1xGek+sF3bq+hcxhz2VViesLo2ZfLYxMF71IXnTLMoC8VEEKqsl+XGN9R6ksfHVhY4xJPe+Win20
o7fzYq1qdoBs310A1wMFV/UdrR+boipOK+F7npbU6hBZaXMPO2P2R6Nor6AEVrwmQZpEoabTqC8b
eMz6uFbuJXUSS+HUlMKb+rkIosK6qWznu1v0z1lliZ0u8w3EfbR94lQ18iEj4j31Iuej35oHgttK
HzuYy0v9aaYuKfatM97ht7qEQ97+ZLxEoduSC9pdkiN7c6oeRSLH+0mrhvoCL4nTppHrarduxmIb
oxfQdK0hewVt/Ey15K0NBJ6cZL+9ktCGgPd/IKkhd9YZK58oWwDgTkTHiaPuUJjaU16bR1NjABNZ
s34YzNS5nfIWhpSxYU1UxidDWXFQ1BVRhFaiPPSGzq7ROuEXY7/tCVglBFA3zCqkSY+PsW2xnKnA
gyHd9IcIrPzLTDaHN0XL/VqN342tKZ6ruSM40moees3MnmJLiP1kdeZX+qp+B730vdWVc2LWxF4o
21sAkdtNr29KWe1nl0qrijHqBRKpjrlTrkejxmCShfuWL+m1znP9EhkOjtVgNmkGukw8mjrlzAFJ
S+wNf7DjNbALwoImUeR7exBC9xRoxPVsDdXDbLkDzj1Z668RdIZc5PpuUttwyIstCq0qVldTFFOe
ad9klYxnqSY82ktt+hllbvfCPK0M3DJVO0ubbTTPdcxh2UQvJrPKmwLL/P3m2NF5NjSOsMjVA3hU
BWM4ap6Ih+lgKX03S7MK8Pyzb9M6yRvfwXrWh7Qxn+0B7/CKGNCzbYrST8pxuMnYnH1QN/Lw1rJl
4raW+65ZmLoZdPE+bh7vlaW2IFuS6X7BJBeXGfpQihXHW60BlGpqxzeL+FPKN7EGheFgN6jKpPIX
bXhLJhBkU8JTwrtO7J3UHq/B7L7P4GVf7W0GdQJ7O6V2a7H+ERIy+nhd5yL222zJiZNc9C+VJrv9
3Ebyqeilfh9Pg3WdKVJho2XWKMzV5sPvjq/SKr+f8LyGl+aYu0oUX9w0cQ6u1dgBXkcSsW47HefJ
7T03aWe2DSdtdw4qhTvuLg2RLtxY28U/cjRn+3HLrK+dY23egmnV6I2Npe6qqtrCVIn+rQb09KvM
5aGXRpR7tk4lMo5EYEYA2B7hRsWBUad+VTnZxWiUHopqQ91bZjERHC9ievYsE0FD1u9DUsdGSC+c
H+rKhkASZ+M1LeoQ1jKWR8KU+2Ds5vyJWN76waxWjgGLffbcgiodSng0V2Zt5zcjWWrv65Kzj5ct
9J68iB9Lm2TQAplvuNSW9jqAAR1qNZpecUkuKsnQ/qq3VnNKRy1pPBJNl53RsrkMmNK+ADzfA8We
LZr/ONG/FUBAzy7jLD8Xstg1M7VrpaJ2T7Dqc9oWdphDe3htRdFe53HjeiZh1l/aRhbXY0YRYBjb
905AysuKaN1D6NiuLUilOnSAq3hOtutoFjMj+nE5mKRSU02M0ktcPjncpfqDVRlxaGsWidFR/KNe
zD6MsuhtaiGVFF157mi/+q2vbzu5VPfSWZ0/Ivj4QFAxlGEqvnuti1KyS8ct9WAWNN+qyi6ueXRp
ICHZ7OUqVKDrSX8vKcbvyEQ1D4jyYIgydPCh/JAgbbejE2gOH8vlGUHrUEoAuEZbRRQtNJtATxw7
2JIWg44VD+wHNFPLAYsKicDJGHxll/NeVVLzVddqr6qJLF+3tySo26h8BDFcCHglSIDn354ayqEd
6AK1ciaIXc5tW7AIzQUINm8xJC5XMe1rM8MZdojamzwbo5tF5b1PQQt3BQDzW73yRwEPZj1zjtY5
iKYtHzbKamx7De3ZGWhPiEUfghGh+b66TAn0eNR3WsZpu+b6UbX6cODvSo7kh88+s4bibE1Ft4+t
If2j2NLiewV1bgdiWBxkXfb7qS3Xr33D5qPHqiO+roLF5IjWhIq6ud9du85D8o3Hw2YP7sHpq3q3
MrZ5JWx7DTMIoAnJx4Pxrka9ehncpodRmo7qAdMZ/bbdMv1HpQZAzMnt/IEcvp8j46Qgztc4qDN3
8cY1q3ZqZEIjIhalSpbmhRFU9DZWWX0TZcPgV4OsgRQhJMYYlv8gjPyLGVv5zYwb2GEcegobWy31
t3VZrAexkDJgLdny1YXByRZiuW9TildNo+nTIefgLn1855yHHgu9x6mP2IRrEnPn8tJoV6t2qhdj
g7mawMdsOITqhK7Zi8tKNz2rNtxznrvpFYTN9M3MZxLAOXZiB+SyzO6GbpNBAcmg8Zw+xf237+SN
6cDfuJo3lTb7xDF7qB1OqIkhD6xG9iYMipRDJzOmK2jOLWiqa9Crxa26rZZMPjBty88GJPrvhYBS
BxGpTL1uJg97StzpS0neVkDMqPrRMXN7smInulLOqGFnqImdUPF8qlNot6NZgeNj8PRzbGqYcXp6
R6r1dCdKuZzqqGR+BlBLek/L3phvZ2WoeD8xb7zOZB7da7w2itJV3YmlNBhwOq6PAKg5N5Eendhb
y5uETPKwtNvlls9j8OQaD++KQqip4zdTqDdYZY8Ww9VrwpK/DEb0mBLyzNBanwLYtUsgWSZuIt7L
ciS121TfnDELiwI6TWeW8RXDxeJpMCxBFSQCPZfPzkxavesyNNTXeGcYg+nNlm4GBl9DaK4isClk
yehOYj8piM8m1m8HjLju4dyyxTczBebanKY6Hh7JSmDZ9Pl5SmLBdldsuymrSGIyhDi1ppiCYlhf
SGd/rVsFM9Yew76adjXdKEQPfTobBhPEKCoPfODEuxtadG6GQQQEgVRXUq/kYTEKmMpiplxDyBrE
EFB9kQ3Z0XGc4UAA9rpfO1w8dJWf6i4azrRJWczZbr1NMssCFNgL35q4N+t2PrSQyazJTH2RmvG+
6TbrJ2ai3aOT91q45RCzZ2ygqBSKzDfhLh3mhDwVDXs4iMO2COmtsHiVY36eK8XsFVL37LU2DFI3
y15H/HAD2IP6XQZN45y22oXUuI1kao+dunUkI16VTk9lWhiB0csI4HAuPex5YZTZZrEjJT25nwam
B/ostQA+73mLqej7gvHtOBL9o3qnPlfMknY4N9NHmTTZXc2zd3Xb7xxDO+HSwZ2xHJ6Wan1QFaVy
OuWWR91J1deCzl86K6GSKWxtnWxZezlFo1iCXlbNzZzVR7j2X5o+Pk+N9t5MgMBaKqAErTK90eMe
vhIUzEvKmR/rkTxACXcCPXap/mz3zXX6jm6lemXE0/qT7rC6oGwfV1gSfhNd6vZS7OqF+e82lqGG
SfT91JgsgBlaVAUDuqed8MkgbP1CmzQvV2btesvs3iZ83L4lmjScsrw8uhCbh6HHoqF+hfxqeyte
N/Xaun5upV/6LK0JnR8jzwEe2kEf7Xd27pCC3m7kyaXd2crqp8XOON86ZrKV6VxXKu88swMxwIJg
DltTLuFWLinhqs3OKSyme0nTe3UEk1J0ufkktf7rqBjTCZPhfKzJhRMTKgiyEj9b3RkBldtfWe78
3K8qZbhV67uy0V8z14zZWvLp4IzqqXYoudrBXM4igUqFi1+3V2Zjnhp7fJAOOfTWUkw3yDVjYuwd
MHZVL+nOrtYdOoBvE4n0dsRIBA71np1+DPJBROy9jXscl1x/onzM9qn6gWudyfyuYgCtqyfqyC9x
utzSaNQQuuvkMR2r9xU85yY3pL4b8QE9W5rxLiPYN6oJ9HTzDPxH9qrdqsOMb9zJdJc9J2bBnsaS
kEY679dLGwBhcldYzfs0lMekFs9RG1lBnesPG9zwUxaX2XVX0tkqIwuEqr47KMi9rqTvMdIJaAsy
4zHHQdxbI44PrXKr6y3LTnRJ8WmWerMXmvGjMJqnOE+/TyncirjRjENOztShVAVIEgXrVTzE9t6k
VIP/nncJffV86JFnhKuzqdvVFO9mORWPaEuWY621q28nTXNvuqhK8KCogxjzRp/mvbuPMVbcV9X4
FaVQmV7P8RykyRNb+nwsyrnxzGJc9wJhISKDOv7WLI0RjHXFEtf7zKfuOg5zlnE3Gg439rQ3q/JY
zNvXcjSu+3jcbeayeO0ynoocXvTIAkztCNJ2kX1da+ue531cTCu0kXyYrDvPXFs9ZOq67/P0cemj
YMmA/tqxiu7ShB+axvKqa/s10PrmAaTtwVy63SiSY2O7AalFkEfbKDTIafU2yNtXVjQE1Zjcjcp4
0WI+9WY55jn8zq0d3/NiyYNIM976Uj/afA0TS2M/j9m50d2jJtxHwzELf7LK09LHJ5uUcGmZ3qZy
cbdkteGBr40E6sxu4Oj6qaiJ1FJF67wkXfWKRwPlb9V8bRftzs4T3zL6R6tNVr/fjOMMEpnQLYbg
vM2rvmU3SbR4WjkEHFHBUjTPeoJ8iCp2VznmjWk00C9gYh9HFa03cVQf6oHEWMIYrTAtywhkFqxL
aGkwx8vbRsbDSevc/DRp6BeGIXrFF9z0bI0KyinGAC3J7DVj3IfFunwtE30Oly06C9oWe8LtoGsj
9ga+o0JJEFwskmIAhJ3bylPsJuqq7Y2UDs+s5BcGYjZi2Sz1qmiYb12pX5FzwACYVjMsnSHdMWpo
XmHeDHeLtLKTlqXpWWmkABejzJimOp1XmM6eOUt6THoNy1JRIEsAWGxeMDOZ36yWgp0I1CJgkVfF
99Sx6dapqyGaARugTwj1vmvChVIOB6l3x5ksv0zjBEAGq5VFbbDtnR5Mt9R78DxGT8lkydDkzThS
ZehiTE5vShMrMgLZd6E9MkmOmWakk3xMYdEfJtQKmLCNP6w8Z/IASMXMwhvH9Mgb9KkGa4bqYxW0
c92xadj2Sczlg1E6E5AGot9xfbGi6tTKfPBGXb9zxi0PhWwKv4zalyIZ7+ZJPAOF5qRGg/9rjpUF
rRF3x2rr1gCx4I8ubg0acx0WfubUT2M9SQjK2cOwOUc3UuZubM3Ih528eqO13Ytma8Kym2oYjagi
i7UAjze+Ysrfw49pMt9mON9ben5v80alzB0PnimFayz3K8Co5zKgNRPV+2UR5cHiRjfIFh5kxdCi
l8gXhmTwOH0OU1JgBB1Hu3q0v/Wu8W2clsLvwBTDqUkvspzhJa7HH0ofgjZSQCmOHU5WnLKOzTvk
Gc2uLsi0LQr9h4MJ8UFz0CtYEnxO5omkdBA4425tMBbFVTdMQTzOzrGW2VetBozIC0GpONx02mzu
raQ1dlvfPriRQcttPwyO7G7jRS5BFy3OdVdbYxANjLenklOZ7dM8uZX05RzXARh0chqm1NpBR6yR
klG2A58zTI9oQqVTl34Xuy+GyvobiOX2ORnSqx5ZRAiP8gAd+TbD5ItygoMmosHosjyEqxSCXEL3
z82OCRAIbi6y21mXqVf3uvAySfLFnKb5bgSwDxOLQiEnCYyvbk2PhcvQWneEDDTaArhO07VNIMy0
TU6IAO0euhNzRqm/YFkEKy5uLP5XJ8d0Et/NhTFGXZ6h3pfhKqrirMdWQQGqCt+waFTkatLdlJqs
mOLS2KHmmjPmnubLZDZLUd7VcWOYPzfRRG0QtaD30OKxYzua9SjzqwU14gq5uy/MM5gsqgPDnvLu
2GO4b1y3TZdoDaOKFiSqizUt29m9mtFft1b3PWuSgjn90G9fEkZ1y33PKKnxUoaR855/nO3zQP9Z
h0ih1uSO8z3qbjutXv/Y8sXtQqD2hnl9SfjToSxtdEBpVGFF4C1AJbVfxm2tB5ndacY17A8KQmeV
yde2mWNMYmxLNg8CUIxqmnWfp9eLndbjw9RFisI1Jvs3GOEoVacqTtS4U8DdDO9tNTp+Y7aTvkfM
34E151uda1cxs9f1Zl4ibi6KakZatmn1Q5C5Gd0CuqnJSBevGwgLeq3aedNPingcpHfZYhlDSN3j
uLcp5AnW8VwS+wZheA1QAqWTZ5SuuoNN4d5Y0nhbWvvO7aCKW9Pk+IVTpfsh7+cH10RW2mZNC4Uw
iqDMpWP8rczm5k7LNSQiHZnDwhc6Z6mvV4Z7hOjxsE3Sfirj/DXu5M7JEgbgRuSLcpx2cW7euXNJ
5jFGVTBwsGNaO+se4Lw+xZrbuD674bi9WDCt3T+mrhOX60/Olar657mBaj63yU6Lox+JNRr7spB7
3Kj3zUQN3BXXq50aQZQZA9z+OgUKSTZAmJSpoxQ7wAsUXhP/WGXEExgl3jVdq6D9yGF5aTfk0t1S
X0WDoHmj7L2ay7XySrWIq9JOkkBeHlJlVyaj727faWZ97OFs72ezeas09yaBUEyP1J7mhhqP7git
e4kCi8+SKCctZh91RNP5esIXMiOmeY56ZJ/aIpxzYelWwPRyhcqQRUdt6qwv6zIiAZu3L82Qv9cU
HcGwdPus36KDbIijjwdFss1mQ5Bt1LtY3ew41uNNjWZiX0/zU7Kky9XE5Ou+bd0itGeJcDLVv1VD
lfhp0nPKmBrz6G5roIHToFVeMmU1OUU0tGrbdtYCTr4kPUkOyRJWcNdoqlqAiHY9AdqZB6k4BNUq
mtAy5nVfxIVDlSDRM2Z0yphX3UPCdjzHLmPfEYpcNiOKEadKdUbI+2BVbvMkFRrRbNycezh96jC3
sQwAV9of0Vzk3pyqOFQtqUOx2RuHfoLjRRYUvUQGUpt0yI5M7h6JmInJFMzhI187c1fXvUoh07y3
AAcM9zcydeZ5u3XFqvtVjlYhsjXhzVH+NXfoP/uUo60W2WOeTYtfoukLgWEft6UszyqPgHVVSzUo
x0EFdpktL7VllhQzcKROAN5YN6cNz95jLIocCNer7Tv0MPFWqMKu7wdFcyiY6hu7qkAkceeuddbv
Bj3RT3ZWNm/bpJgHehM3em0VZNT7WmF9yVMjBWGsm2eYbfYVpMcRwS4A57h1p+2yZXlDHyEbdZsK
OKy6LqAL+q3OzKVRTR/Ml+LG6LXtQM2RvUBBxshxSeaT6KPlxAZGYe1GRe53DesgrKJuTvxuNKi6
+mpu9JMhyFf3zGFc3HeaPmRW02ir0F2i6rpTeVBb7Xxa4tp60GynP7ljKYIl0Zw7VS7rDkwiuxnW
pHpImuoHkYjizEdc+XlZaPck2d8LArGOHbE1j8AiqA6Kn3aXuQEmTbB/ETHUm2XdNyNk/yA1Ii3Y
nDiL4AAl23AFy/Yb8XnPII9jsKZbOLa6dswiWmSRpg9LDpBnrcymOIcPbmtqP6sWjkGtpN+v9T4T
Ve0v7TYf2SF2tg2PyOUjCUuSOEcWeW4Fhh0ZnMxOfo6l/jgpsD0d9TPIV+MJa75qrEEchan1fqQr
4U/pvNvcnGc/z316J3VropyvwCOHRCJJKuPAhiDwLJpB3sROKQnTQdng11mn+5JYmaOR5KvXJ6J7
3rL8xXQRIs5j+04DNDxAwYPlUM+PCdsu0Ywo4X860npiQJTuRvAWkPqHuNQTP+qUpP6enyhBM2SU
7BOo9ucd7k5fNgyiGc8W8ynqdV6NMYCJzw7SOOXN3axDxVkXNWTXsW3biNdn+Wwijj0Xs13sIDKk
+wUmdQYPaFXlFl5G+Vyb+ZabbczBR6cOS/i1w7VM2sraCUN7G3XXCZkTuUeBxO/GHVeLr44VFhnw
VGYEgj58Lt3rM9s5mLADZs8ZVpI+t9y42erhW2638xnbgXxfZP0aolq1rgAj+xtkQdZF0vNesR6D
BjHQVdtBW/XKKv7pJClMoTach2XHRB9jB7401T6i2IbOBmhxKNvpWmoyMNSUHEoTQoc5bAbFOIqP
2tRTlrroqX8U1AyH3A2Ahh7mD9D7SY3GYQSSE+tQBIhofDTILndgPKp4uJFlc10KeK8I06ZdU8YQ
bFFQIW+25BjGm2qus6zToO9kiWfDVAoIhwFNRZmAwUhUe23qRoceqethZPDG/UL8StX6UhpD7Rcy
YZzPU8r7NIbWm2FvsGQPWq+9aGjKwbcQGygbi61hXjeOevuuRjZ0VVT4YK8g5vh69VdaPlc7yKAH
oDqk9QYleV0zqDRRVkJ+cL/i158xQdF+mMb6uDWjQDccE3qEEGeeM22nTTb65nWjPbRd1F4Mn4/z
Jn8ayHBc33CmgcjMlMVlbNux4mGdyTWq6ED+jxAfp3X1K7/d+i0h3k/S4ufHH/9vOrzj/MsySGG8
sN1xbfpvJryhq39ZloIPYTqYNRk2v/9/mPAGBHrlMneTNrRxwY/+Pya87fzLBuNWugFNlq0A18IP
zPffMeG5yC/qFDwGXGarLuNmi09BmB/NYuFBmZlmLNuVgWcS0xe3dop7WMlF9CwqRP/PSZzVb79I
Be7+TbL/lX3/p5foL9x7nePKkIbj2NJEJuBcnuyvLqzpYsdlFBfuSXq3sffw5frm8f6zFKCL+Ol3
1/jg06fWyWocO3dPuff67Sn2riPvE7O1P+1cf3eJD8Zlq9OULZMi99SH96/np7ssuNv8r7r32a0Y
F5nY7y70QehFN1Ws9sqFrpRnBE9JwM0AH37iP/Wn7fBvLmN/UKtFIjH0rOa15NEM8r2XJUYCW3Ip
lj0pOj8yy4AEciUfDfw29HKiZLZ9TEj8Ae6raZ3yUjHPGv+ttvmLeOPX5fLJm7Q/iPSs9X8e87a7
vVX+/gae0//yEohSfl2QLRP4KSq489L7lvhPg3cjvM8eL1/6ry+RFS9cU0hJfWk40B4+CE6aOKKK
VXLY42Y0hxrjg8BJTdNrGb3f/f4D+6v7OdICLuUwuLSUNNhFPsaNNFokYAe1wx4jmvoptt1TReF5
gM6bn2aYbh6MpM8i/j5sJBB5DFOXLh/0RdrjfEwJwUYlI/3FLg8MDmGh6sg2bKQ1l4ltdeIc/iwJ
zfz4PC8XxDLgsplYtg3n66/vjHF0KzqB2LgtEdYI/Itg8HSOD19ABmMzt0Get9F+yODUJkMrr2y7
aw69MYOxqLilAx7m702jd40/GMbow4R3gyJNF2ay6bIF2hJxniOJ9Xq7VGdJSpQ3lml9iLvG3WO8
PIRpP8kjpILySoORBISkzIAYnHZnix6sVJLXyPQJ1owsi7CZSnv3+/d8WTK/fLCWsNBQUZPauq0L
F1X7Xx9BPZRkWoLh7EwogztVXOTMmOH8p1exoe2aKC0cU0cv9TEdZNWYzOT61pIjUQp/tqNp12nj
Z7aDf3udytAt3OkcYVlQwPQPXzltFN35Wlq7YVDdS+NWyBhbe34cHWl8IpP8h0vBZkdBxKnMMfsx
9EvkUYlhdGTt1lhWyI+0/HlFSxu6mzU+/P4N/dOlFG4StqVsjv+POVeoKNw6NfXLuDG2Q8loCO06
3jhopf+zIA7Ob2XyQUiDwb9jwNb68ADppLYmglG1w97KDjdcq4Kh0D7LR/q4tZgmgj6Tb4+lQHny
0YUy6se0H2Y1HmRkiD+qxthoVQsLokkEShJuSBkeVT+p4pMd+nKW/rrULeocS9dtW1oKm2fzw93p
ItEJM5mifRzT50JwK7pX8lPmfFfpafplsGX3NaXWQs5g9NCEfv8aP25u7G6UYpYDad0UhvvRobss
RdJMVl8cMJ1qY3/D0MQ+LH0NsZQhj/4gJhUb/66p/7/H3scnbbGVXj45KkBl2upv0UXlAmm30hzo
OjizsOvGr40DI48SHyWeu9XIFDAN+v2NftxRLNsyODT4j41FKOPDpmqX0VaatlsfyKiKmaLY9Rla
ffqJhenHr+LPqyiqWFM4ls5N/nXfMhyD4UEOwtUOfXlllDRbToGKj0ndf5b4zfbIyaBzRvAwDY7F
j8VDPNn4HCMaOTgdNMlZIiqW2zaFv39s/3BDAqkrWzFttNTdD6szq+FSo4FqDnMlaoqkfivSXays
RARMMxzrExv6v1+OM93m3gzTom9wL2/xF69+0i2jJRfIyWcd4mJtm8mVa5apj9tO8R/FrV2en7So
06Eh2pzq8uOuglxjqBPbWQ96FHU3dgSvjLH88kkp/fdlx2ftSpOGxkIbpH+ovzRX6bEs+/VgMIff
DXPaHbS2evv9S/qHi0AJ4bhQJjaUzkWv/OtT6+FblErL5kNTG1uYzTVD5SxNxj9+f5m/7RU8LZ06
SF3KE3q7D2uhdhcGIkYxH/B0FbdybKNrAZRwblZ3Y+a1rD9+f70P5fHlDdmSt6MjlUQ+/dFZ17CL
Jh7Xejk4lRXfO5j8h4YJFyQryzZo1ZwHQzOIEPmBcxzMtP7k1f3DWpSGLpE0XYTexscAgJz9UiZi
gp1gp1oYNanGuB8BgwdKPj3//lb/4Q1KljyfGFuirn/ML6RML4tqMuZDjHyigDPDvE/hg/aZHcg/
3ZNJDYLAR2f1mx+WI7CvmWWmWg9k2FTfeaKyP7gVs+l9zcXq4+/v6mM7bFHF8fRcEyYqwnbn4+7R
Q6ZMpVloB4yFTHeHiKV173Qtrl9gw2s3uJ+V/desVO7THLnuA2k3phu2IPo4cY6Fyj7Znf+McPnL
WevYAhWf0B0lXN7ph+0lXpzMymZdP8Q8h4k57jKpPRAinGKxJVYXtAPemiEGc3kLj49abpcnzoRG
FntSuWdMP0ChQa61eCUelkWQQCh7MeJ0vROo+7Lg98/vbx8Af67kgLYdg1P6b49vcWQ2lua2HjJp
yPcq0nQ4fGIcoAYI+2oWcQa85/bnUc4yFPr6Waru3w7qy/VdGJrK4e05Hxs7OYyNbZXtelgvIkRR
Kcs35indm2XZvRKdlV5DjE4/WTR/W6JclMmNaShb1102m79uZtu4DQvZEuvhYg71LVdTMfpx3te4
UxlV/5lf+j9ezVAQ3rhJQ6nLv/9y4DRzvnSTY68Hwvymo8xkn3px30JmTIT+yfL7p8fpmrQBFAdI
rT/WPXz20Qy8sx6KAZu3kZaLbXpNx4Oq0xnKvVjCRUq81X+/iv4sbT6uenYWvCl0rCsM8/J3/XKP
iWEmG8pYJIo12tB2S4pxLwYzukN1Mls+CqNDsTJIbmT+RccB7NZanDCuzNw3kw7C/jKlZ4O2hUCL
Iv4vzs6rx20kXcN/6BBgZvFWqSV12+2cbgiHMXOqYv7156HnAMeiBBE9u4u5GGNdqmKFL7yhMVcC
s6tXhe9NGIgJtKNTOFuuihZ7WtbrkKRnVsc2KtT4gRK81gPvnPkFeraWudz6DD5FQcrGDp9iKbwd
4Kso9D7Xj07mZvSKCh8+gyo/VnYd7luJnioWuNqKRvnNQbkIKW6C2iXeuPwGyFN1mhOZ07HOelAR
BWAL0Epm/d6MZfQusnSaPwmcjDVz6Rv7m+KFhZ4NMT5F2kXlCx09kqom1o9x78N6Q6gGRG0WdOIX
QoHy8/2ddmOSKEUQ6Li2T7xoLaJfbfDp9XneiKSBrrGLGiSHnNhtX9N6LPb8jhbgUateGsjN7xgR
o0nEaPju0nPF7XCIsfC2hmVPw2EjDfhuW71PvHB/f3pXj/SfgbiN54UUPKGX31BEkWXRXIX5ktCU
JqFKj6hftSvH9dYodKp9JmXyZC5LyDp8o4E+jHFsJll2OyfoC31neA5K1/ens6zy8jojEGNSTkNz
ZBa0Wdy0hYvtQpCC0KylroOplWNb7yqoc9PWCuflQ+Ak/6Ca0BYIISDJuamkqcIt0t4ehOQ+072N
XkFiOcYidl7mh0J8Pv86Gz0drmYKYu4iqAXNUlSotBvHJBOVD78C3ZWDa0fw9e+vw60j8vdAi89K
rgopyGIgB9rKrNBca/qmGursnSFrYGb3R7tK97nigLvQ1hWkbZS3LjdRXTfAF1O6tmiBezBu4Bqi
LGeC8xhySFPKe46lKXdIVKGSen/oG+EEbAKatvANLN1fvgNj0KeAsbkLRmztPzhiQo8VdMrwjncB
iD3KlvpTqAUgL3wHafMuQwr3/i+4sbdJ75i7a/BPc5moeGbZ1r6roIjnSVYijKpUDwNMoZjx4oHY
2eSf5OK2cJZ14gK8c1qkDYIBkDt3WVaBox+b/OVPFxkKERJvK5pOS3EyNdub+QNge6AeLrX7vB/8
XdfH+U8uoigFLBvYX+5P7MZmBfICjo6TYdNAm//8r7fcTEvUJaPMO5b0zncy9BTkEKR2SQHXHCJv
PMw+ryRX3RwzU8G8HIrISCCpY9iUoZvmW56GiOT6gdbt/DpHFQmxc9QK7s9u2Q+aD71P0mBaQFcp
yy7rvk4pUXAwQvuIrnjtHVC0QLU2qvP0jTSi+nHqi+pdWIftb7uBmQCiLzbe0lZ2y5XI23BvbFWy
acqNxAkGK724HCnCOznQZvfYNa2fbGEFNvIAj65+q4FEdF8burSKByQ7G1D8rY8mZzqYzs8mtDBe
MNPGTThBRefs3Vikn5IwQsxN8YKUJ2jaIxT+TEYCyoTVfCqKWLbbOA7MeBd2dgKbvJiC9yXoos9I
R+evESNV9RdrSqUFsNMYnnPX61HJURYcj47ClvsAcy+oDhqiwsh9mBrokSitG7GdbGlDnetGD8ys
yI1fUnYNCuhaXT5FpgO2JOvN9FMNbRol3bzxUM3KVPnOaQEZbxKl6dOmUkBm96XZ2D87X/QgkfQA
l8O6MFiSftT8L60P8Wrr2EMqd6nTaeIwcDL6rdYlg9zmqRU80x/qyneJhdvSzrPgJm9QbC0x5k7A
YG5skkBjk9fCDPZTYQ/fjCbSmuckbuWrrge8voHnI7+hyOvxi6l1fVcoq4gTYgE9wt++M35qECH6
UDUFvG0LlPoHCz2+f0bQfT+Fauz6QXVW/9aFMm3yMRNUOqfA9Eecc8nsCMMHx3oLh1iGu240g7cy
1rUR+EHjv2lUZRi4EMyIwAIbhU2XBNXrRg8678icuo9l2zrBs9uGvB6Om+j1PkOv7HULVAR4HvWs
YSutXpN7VKPzbz3Ec+vBUiJD9hop3X1Q9+0vW+/GEC5RCBUHVZfIQNdDd36iotozn7oqiscob/Ri
601DHaGzkdISce0WLe6g5QcdVB6K+hAXZKVv9QmTBFAqNQhOtxvAj4jM0sH85cnYbRtT703EJDrY
mmEemUdAkqX+MJj47m1LM1fWLqx7tJ4RfbV+lvDO/E1qGL23TT3Z5WehVdn3IW+Hn4SQ02lErANq
jmGiBOGYtbQOErjMj1Do5Q/banLjUMo2A4EU6FqxL0eBU0Oou2DZVSZRNO/R2tfxTDmm7DNkZ/Wm
BwysWT1sNx3hmR0M0NzehzySv/8HfYt+UElt8Xyq+a8eqX5uMGIAi37/KrrxTs+CfY7hkYmCQZ3/
/K+LNrEqv9YCZR/t3oKlIvWsTvfpMERfZIhg5CZ00FcCoRkS0yLwtZb637p+HB5Im3obYMVleyW3
tKDo9co8NlyTryUdi12OtufKNXcjYCfrnedHekgbZzHJYWwbq7Ry82gqrQPsR3zAyy90BMg3Oi8o
erVW5v2IvFGVv++v763XheeZvhiKF/Mrerm+dluGc6hgHuH0oV9exM74oCx9eudUwnsYkHW6P971
VF3gIODkxJxtmsuXJYDkBgodcYMpyJsUGKoGAsuv+woFoXSCOqApZxoO0aQR/t4f+noreTY1FFNQ
Q6RftnyzaToZcA6H2dkW6fp92XjWjzBOdXBz+ixgmpde0e5bk7t1g4Syv5Z73ijDUbilVTcnLeRm
y8QFhCS6Nm6Sn9wYcSc0f5Ah2BYxOnNQc4mz9w0pHVwHDdPTI32ACg9IpC1ATiu9+WjrkBVXluQ6
jKGVR00LtAAhMNvg8uunWlyD8Ec+opboSG98Jf3HURnOuZOx+H5/+a93GmNxln3abJ5PqnM5VgXj
sSiRMzkVwmr3EaIVe2GY7avI7vFiFl20MrfrnUbOAmSAJadybS/9pTo4GHj2TOIo4iR9ABEkgCdP
+SsrGY0HmITGBkl/tXKSbyzoXCCEMsAcgWNYl5O09AFshmP5R27u7DUPOdLeEOr2YavrK/O7vpo8
z+PCYE+4+nXjBKcR12ugQxxLpzIPmt2m5waI/eHFX82jOeOblGvpZC/jLyOYSBaqFlCODhoQCrH2
XkV9t497veeUGtFKFcE0WaHLKhmRPP00eoMcFarxlyuYIJ/XD2Rt1IbNMqP0Jbj+qGdY6Nn3tfW2
xG3LPWGro7CRMqAqPMCQiJ5VL703sYYBBTKLA61FBOm1D8HoqRAusZVnrxLTLkCjIljWPqjKad4m
iL8Hr71itL82weh/nO0G1gAUN/YDQACyPVp3wjGW3ex4NAktnSY4Ijc+IB9jBHW0t3w20GYMHaiD
97/WzeFmiANGU+5cyrtcPE0Jv5pA/hyruhUjRM0i1/ZUjeUHwOal9uI0EjjO3JA0TMOc79XL0Wok
sDQPwsexyaE1Y0fjfm3dXK5gjW7sc0YBfQDUiL7MsieDNZIBcmoMjqWrAZ3XUuwWPuqDa4iVgW68
DwKwNd1V3on5QrycTurZXe3aVXCcvBhdNsJlk+gPpptUbe6g/+P2e/ge0VMMHHatKHDry83lANJX
tj0GEpeDZ9SLEdg2g6OuNfEHIqLG/JImVvHR1AAIf3j5NqE0SJJHDgtgbFH8CHEV6v2h046axLG7
qxM/gfNa66fO8OOXXyBsfOq79HmJMq5gNwMCvjZ6dccwQ8gt65oGOrzZHxqJSQ3HY+VWvHHr06wA
90kljYbvsp2Momcz4FetHWmNR8+mXsudOyH4p9IMGnvVaScJoXJl58wfZ3FnMSin1pnLOfryaWu6
qBl4uzW0VXJXR9dDj9CFrQ3l7FsXY/edi8iwj1Zi0X/XkOx/MJUa7ReXtj0KLaD/mDW1pWUZMS0G
N3cQ6ThSuMyNI7pwAMO60EE/FM2hUd9Nfoh7HPqg8v397XTrhOKCbf9bTQI7c7l3OYpR16pcO2b1
5D7mqBNsQ9LZlfndGkVwNul/Ea5SlLwcRWnV5EhR8mXTMfI2PX04NORaX3krA90IVGi2zQEarW8a
FIvpuJ1v43ISMR2PalLiN9UWWYpfdkjNVYZYkNxfvVsnn2PhzFERveflcI0fJ1llCR9EjEIeGj1Q
2k8N6lpJ9x8OBz30ufcKLI2tsriw8R4ddbPNUAZOG+BhrUjat9iN2yAZcyg9m8KumF5S+/7LLwHu
U3TXiX09MBiLgaeSrd9MzLFFnPhIWRYesTG5HxH4pB6CtMb+xWvKWvLeevQIzKu41skoqs/J5DEz
HHhCAQSoMRIWxUelVj7fjW1Jk4VrVAdhT5FzcXHTyi8spP/8Y5U48evMLKJz63bJw8snRAhGYQ7o
Int/sflDoAF9SSR/DBEceBT43Oxhcof/+KFT7O4PNQvkL28z3gYfQgFXmmCnXB40M6ukgS2Wf0x8
hWYq9RXM/kw4LFJ34X4G8H+zJkCGNWxB6aEWvqlcX3yW1hQ+II4tVvAfN55ln1yRC20+/VdpW0Zh
I5fD/P6jKEWjUJQVLqSyQ0UAbdxYC7N9LF0iPh60emUtbpxNH8VUDuV8Xq5axTHwMQ8/zuBIrwWy
Wu8OwKFEYYPKdbVh6Fb20s3hyFG5drjAr5Lx2IJbWFgO0aLm41vrDpbYsSX6N301wtG+/51vXHO+
I4jq+afNQZl/zF+VFbhZPi54fGb8NOALDwNqMpZpbTDegZ2W6f7KeDeKykSmdAYBKZv8dxkLu1rX
Q05q/KPKJkxN88ZELQHdDRvVy0CX2sEtgzB5pMyv0oc8VB1M9gKDXOqhCA+uHKg/yfbizeanUIuw
2FU8KosTlfS2shO82Y4q6ZHy8ynC1Ehz52X0LEtJuRU/GlR7gklDolHL0vSxgw76D6Jy7RcEoUt0
C9oMgU4xoBPJu2Dk+YPetN4Z02Gr37SY+QUrt9qtLzZHF39K83Nn8vKLFUEcDvoUBUeI0PIfxOni
r3qall/By2G7WCQdGlb398j12SMVo1NOVOyT0i6vAgyoAieCPw4oYOrrBxtO9dcAFVZ9B7oia/YK
4dl0ByjHfj8pRMVWtsz13Sp0ixYZT4c+57mLZ6N1VOpPQSqIqyzpb4cQ/eBDOgDwW3mfbg9kA3bk
5Z9xzpcrG4H8bZtQeMc6DAXapVlxaht7WJnO9fFmOrwSANYotrDnLkdRWTi7YClGSaPsYEydvctl
ER3AJQ4r2/vmhEiBID8BRwT4eDlUNJZtBE7ZO2YBIBoffsCxMrt2e3973JwQYQSFQ6o6RGWXowCy
1Sc1ut4x8iQa8b5Rb2WnI2Kt4Zf2H4YilaYYia3KFQDWtEJMm6qeUj9XxRabgnFfoeu3ncbS+C+z
wkuVfpPg+Vtu+iInwIbc6h2naPhsABYCiN0r6PpVv/K0XR/oGWHl6ZBZgH8QcF6uH4Z9cTq5gwew
q2xOsVGIg56n/XbwCxOuk+W8+AJhTiRHAGAt4GTL2gqKumYBukgcC8QnziXO8SjyT2pfWKqDy9mv
Xfk35sdutzhUwuR/Sx5EkRYRgQMSj7S99Dctre635G34WAR55/zUgzIxVzKxGzsSDgTgTQB7M0tp
ccRCXPnSVqvEEbfEcRPjQ7ihg//HwrxauRtvDcWHIzgg1DSu4FwejtPgxyxxnIpJnCOnUTtaQMOu
sItuZagbp5mqIQd5DoHmEPByn+AKabkNj87R6qjSNhJ75wGpmpV9f+tr/TXKn/f7r4DAgtJb4VIu
jhwNwJdIg9PzG7sPIw4XxwFP7P+wG9n0VMQ9rnaCnstZ9YRvmNlLvlU5IUdSlP7b0R1GJBXL4mDb
if7yGougvAIQ3GdjUE5aXIqa6DxqfKU4eogw7z2FLIsLII8u17DGJpm/yGV0QREY7uvcRqcK7C+G
wgBdERAUrKXUoVTjZbFLbXZkmk9I2PWWfqww/9jUMBVQC5Dmr/u35Y0YnvGBJ1AFAVxHv+VybZty
SiPLZW17L4FfHqOv/w/KdC1WNLHwEIwyXVW+GetU9g8CO5yaAMhS73PXVGf86+Zucx/hfnz/Z90I
J7gLQHjCcwFTtYy5ConXpxwsj7qTM6Lr45bGq0QG3ve2rfEdpu3so81sde1vo3ZoAd8f/dYpossF
0YUSG0zCxX7LZ2h07RPwulKb9dEQpYZGrJ3uj3LrWmBzYY4Mjwd8yOJOj0LPHmKNtoOX1uNrieLs
PulGsRND9fP+SDcC6pmczUv1h7FEvrD4yBypiQKPOAJ56J77ArDG1qDP4W6HInO/2oVKkAFArfWk
6yTbvtHT7W0w27v/O26sKxRJIeaeHgnFVZSGpCYEm9E/4t6NCHVaYbk5Fi+G5rtMlseEbpUPunB5
s0uMVvAiNpDcL5I4+FMdAYU9imbNTnFetcXRnYHpUCzoMszlpstVRbd+xlVgnwTJoAx2GTrzNXL+
Ehe0LHDjMzKK9SvLaPCmub+ON+5fk+ye2cHjvO58jJLOe1Fm7M8sNZ4aVhv/mih8ZYcSveJRuCsx
4s39M+MNgfaxqvSdL2fqlXhuGqlBlcS2uq+pCKpXLoaK9EjoHUR9MOydmBgVuqv/oNIkP/QGduwv
nzTtA/YP8gC2uSyfDHYzTSqmi9WinPEVRUTlP7henmAOU1i2tedfIHJ3f8wbR5QQHLkEGu68q8uH
h7JHb+U+D51ovHYrJ0TRLKw7D4kcy/8wFGNRupmvYaLkyyW2HPT8WifijQPI8BEvAfsfxeXsbKLc
CeuVGPnG9QpW9f8Hmw/qXw+4rvdD4YxkMW4b6fZWIwr/2k4YHA3Ax5B8Qiz3DWAP4W1KEMLD8f6q
3roGSDfmxj6+S/ryNjJneS9/1MRRM/vyNU7c/RNMAXMlZL717cih5ovGnIsy85//PceUeKJqR67X
0ZF728KzBY8eex/VVbCynLcmRKWUFjJA0WvWjB2F06RnRF1Bm+CLgbrYTuBX+x9GAYI5Z9dzI/cK
FNAkcOwQITtGmGI/TGle7qa4rlb24Q3KDd6WtAUJi/UZdL/YiBSwh2pyc/dY1lkF185Q70ZL8xE/
tqnp2SmqdMEYPVSI9+wU+tsblLVREPZ7mpb2rK6k9RhTebV8nSdI+gZT4rzsy85IYyIC3k2ycCB/
S6AxoxipaJLs7OSO/orYMK8w5vAaG5dXaf64v1kXR+XfwSgq0JiiLwtE4HIbuVKJSQf8eubHlCiL
xX31QLUIYeBARvbDqNLo9QAsBEJnrVYihMU9P4/tw/yisMIx0cH9XI4dVVloYBGZnd3UsN9hEP0r
RUzhd+mrCFOItpMr/YzFPr4az7wcT0YB7GF01c/YFyD9U5jN+MOfzBdCpf4dBi0CeO8wxIEVXw6D
FyreQ5GVnnU8I19pdRqficW+3v9uyzfr31GQSaSu4dOf8ecP+9f552vqEWYo2bmDE9jR5cMrbTdq
iYvWRUYwrbmYSW8cJKrA1skG36K4TWPUmxJQIitHd3EX/d9v8WfyykyWWu5YZP/l2LfgLuoy/4YF
qDyOAnlHXtUXciD/HUlwRQgiZ2LX5c0eAANKmiY7w1YqPzUlbsgJ+ZKzyQCXvPwczh8RLDUQAjKY
xQp35ABWm9XZWVTu9J5ygfMcJRVo0QGg5crXnLf6X7HWn3kZULBm2PZ88heN6Km04Z/jbXZ2lI2/
ojma7W8MWMofUq+rpyExAmSeVf0woI0V7ymudQixoTKFlhmejvd/zK2vSTAkqFFb4GqW/JUR9V9E
R530jJVY+LmVmNE4CPGesywcV27j+0Nx9V9u4hKdtm6iy3iOxgARMrIfdPHr/LVm5Ws1x0U0++8K
U3endDBXfpY0FmU1MYg61P9xUii3rhdZxyFKYqw8mvShpod2HKPwxRcOqS+gl7lg7AFoXOzWAWXM
Jilkfo6GYHyiqO98wJ5ltaFwfY8yDJuRoiqR+pXejUWq5Ux+kp+7Toz7OIytV6rXCtS4C/cpVmoN
7nJrPGhaFA7mig9V6cuvZqZ1adG1zM9xVBkb0MiIXfdkPKbVuWjGDmvV1et7G6KgZyJFQZMGAs5i
vMJFoU/VIH3xN/Tet5qRgnamxPrSbe9RYwcpxwU9E7wX13Zs565yyaLQMp3UT4QkAxQEMQW19HSF
d3n95jISQDJYnjOVdUm5SW34JWNU5WcKQtXPyR9zNGAb3XkQweBR3E9xCXTG4RO0wLBYuapvrSVj
4tc8N6B1Y5HUqTEeLaBf+bl0Sm8m+RhPlJPFylre2iF/jbLE1dhBFGHIU7AjnUZ/E+Ktd6iicTy4
RvtVm6x6JYG7NRzlR8JGSLpcn4ubOmlVMpG/ZmgBV2SIveYlGwMo9CNcP/Wg+P+8vb9Xbn3BuTdJ
8Zja0pWluassI+ghkp+lgditG3nWFzFp/tHioL+HTo7luOqSr12l/LV7bMme5SKDKi+Mef+wXamt
XJ6+gQS2HVDdJP8eG4xXPSKoTWOU6Jl3Q1R8qOoU3fVI95FFCNpzOrTaUz0hWdwYVfSZeM79bmHZ
hgDdkKOlqBlBt7K/l0W3f3+ib3JiCSmpVCyOkjBTpweNkJ2rwnHehWmZHnrZBR+Iu7unMQ5hnVZx
sxkyhN7rXOAAy0fdhp0SrzKsyFc24589ffm40lngJZ+75+ABl5oXDi62Xdx0xRkhR4hCQPMCuU1S
ZNT6vBcSw0P6Dzs/zPLxgDl0VVKjwmwTnxkrE7iEZhhtYTGKKQ9e5khMhpBBYrxbpPK2TZdM3cbL
p6LC7EFoZGGNNNcgrvOpXM6AKI8YhCvB4J+X3zyqBb7TvpuffTNAfAuF4UPbj9HWa4V8hbUTbhto
heJb2BcYT8n4eH+73zhf8KCpEiCygTzVMr6b4WzYUqEuJjqpIbfe4TXvZM6DpNi1pSAWrH2x+UZf
zBetGjr/JCbUn5Y3JIdLK5Dwzs8g8vTTWEsxG998tgcfK3JnnCZk8pB0x+unKrvXNa7on/LRGFZ+
xtWqzy1KKlDEQB54lqXcQAl2Ro0jYh4Yun2ppZ2/SbURrnTsOEdZyfzZmuT0RehTtpltdE/3F/0q
YHF408HmUABD7Ybr+vKbMzFXyGxwT75WRvtSheK5CbvuFS3V4ZCblbOtpnAt1V8qE1Jxo5g0q3FY
AHVpMi5ysgEdZ5HoiX/y7aL2n1AOUPVW9amdPtrO4H/SkkScrSnDT4Oqev2maysdr4Mct/ld2trh
M6UtHegdBZASRlMavi/YvK91d0jOk62mR6IHcy3/uNqf/Gh/ho05BgLNKLNcLlWIsdyQlSjudnX0
ObHw4bO9MD0ox7S3jbLrlaj1xnDExcA3oMOAmVjmzHGImnSk9/7JnYrhXeApWFW1ZW/sMdR+CDDG
L90I8I6h/FFSovd/lYcIL9Q7e1D+qbQKq9mkadA+WZ35RcsC+02Om/zRKKtm5Um9isxpxzpzjEAK
BE9heQKHvKo7ciP/lITZeBI2fkn2mI77vqcken9+VyEJQ7kcdEOnPUNNYHG5dW05hIEa2HJuSe8Q
JXQ4IfaoB7/uj3P92WZZM1rm1M9Z0KXYSudwmgJz8k51n4ldYmfayWvDnhJOHB+aqjZWtsn19QG+
z55rTTbXBwnV5a5sTLg0uanEyWlD+dZPkRDDSas4hk5Vno3BR9TTK8vXYgib7Yj36crtdX1/2FRW
0JSAY8TtvUx4ajvz9akxvFMO1e5ZBjL7Cpq0ZVSncL6hCM2jjCHNWnPpeuMwLGAZHgsCpKtgvZVN
EaaIP5wiT5se8GZELNpI/IPuwsp78QeFJzt39aB9QK5ebJwQhuEQoWPBsdc/Bk5rnvpY9w6ggotd
h+fGpxcPB/qeRvfMFOLkL6IarElR6WXip8SVcH31oVNfe5HGuMzDB276sV+Jo25sWIajOIYMHoI3
y7AWueyypxLgn0RfiPdaXenY8ZbGF89oXYIT+fv+/G5sGGQuQTn9UTtm31zu1zaLNHJVwz8Fc0bX
Z2b0ekxb49nSsC2SvtGeJt1qD/cHnQ/BxUsPsJjIfTYShN1MzLgYdBZCEJP0T01u44kIShufGFxz
PfhCRuylpxKlum/gWI3vZS4RZLk//PXdw/CwDSAtzgCUZdIXlVnbu+A9TpJJH0aBhAZeYu1KJenW
KPzts+wJ9TE2/+UkBSRo8L7Ch11W259r4UXYRoYvrjvSWaGMC2Ab0D9Hf/F0AxQcQl/rorMXF+Fe
acrctxVeWfdX7Mb5vhhl8cGEtO2wd+vobIy+2tc+nsIA7MH6x9bas35j2ZDEmqVX6QcgwDT/+V8l
zrBk29uhFp69BsMiox3Nk9WKYHd/QjdH4dOAcEKO5kqsbogqv9eI6M+ezLFIGdL+7IST9R+WbRYt
AE9Pb5MH4XIuRmgYeS2b+GwlxaepCbKHXBrxtvbcNfQKGSh/1+JMoer0hzyDAikh5OVYZl73dC+K
5Kx64T1jwBp+6SzNfTYmPUo2rZVGxS4uYmB9fZlnuIbFwsw+oQ3QvkmDDn+Pcoyik93ZfXyEgQt1
z6Yo+RzB5v+dmqGY3SAwFt7Cqy7SV7FrliHCY63+Uy8jFy8JIzLfeY2HbxUOzfggAci0X2HQlo2b
3Kb+jFmjVnYbSJf63muiCd5rg8fSIUPNwPxAUJ7P7ksK7UiEDLB2crNcT7AF9nHDnpI4LzajV7pv
XAjBOjmP5mV7rbd52bApEL9skeoVBq0h700qBxvrkZbcCMcyOP5RX2MvRJDrPDpwPDtSZqF/Lwc/
+Y0WgvfWjNIw2PVa4uNn3RnVPwiCF+8yJJ6nh4Lb/9mWuBLt+lnvAJY4HKwt/gr150Qrym8KQz0f
2V4nR964q4IeyqMXfaCfPE07aDHV3gpE39JGG9xXdacNzRkXP5nhvxdYX4CHxYpSveW8yYoo1fZ9
aw3hxoVFoh1SGLtP+YDPxrZPtfRbHLRFfCxciRmSpwzpQyNCFnMrfA1fwiwG5QyJYcBoozWd+rko
IwPXqaHB9h4CXG2fJhXmv6ZIJZ/LyvFqJI2jkGIAnED8flUjsLBJo07bxaBkcKks+c9GaE71rJu2
lmI9VvndziVs0/lIrkYFouEBfj3KyonoFY3Wo4cEg3ylmfmo3qrQ0v8pysnASKimxQjVqp7qN2aQ
pg/Yr41YZlGzwsN8quVPQLxht+2nFPOlWhUj208M5dvJG3pv4yR+jWSlada/p0lk0UkyJJ/CzB08
cGKR+G/cpDL1565zKc2QmKgn7toGS7E+r4bN4GXed22YonTjJwCZ3wVhFJcr3M3rK4X7CmANjfxZ
J3iZriMd2FDUnvQTD7vztQuD5hOvygvBcNyK5DrEWdRF5y7zMj2toIajma3SM3SZ9HWSjeKbF2NW
88LrcR4FhVwiOdDH5jLIwklDCzzNxf2Qq3cf27I9gyfIji8chbeL0gKoPqyP6XouYmX85w19RLr8
PDZh/2hYClNrt5ArKfWtt0vwEJMlEpoCFrq8GEferUGmWoTETx/v4HZgkpS2CW52q1Let4aiYkCp
BhwCX2cxoQg38AZD8PCsTRi3teRq+6GJ0wfyRrWiLXRjqBmwPdc+5772MrrQTVX2TlJrJ/y8rW1S
y/xQ1W74ZDVYjL085LYBiszIcKgSZIaXK9g4bmkKsOFnmh3t3h31dI9oSvZdy8PsqTdsvFlfvDF4
/InRAKXNPanFJ8sKYqqyK4LTrBiI9UyB0ioX00qk/SeUWDyZJPSsnSOgZkG8XswLBbHMHUl3a2LP
XVa3Pq70Enx1L6nv9oi2OFjeHPGTsXa5G5aPXT3+4HBmu3BysbmtTJxBkUdbORY3QnLq1gZMPx1k
2VXgSE8pQ9IkFCflAiZDGyH6ik+5vm88UX5DQsF5IIItV0LyG/uJQcGvOT59T2Asl2sRcIVPWZFg
C0yVeRfERn3ophBYQKt5KxflHPheLjtF7LkRQhDzByN6OdQ4CYgmsPZPRhhmeImFQxB/knplIe8c
qfh72QfVi08L24muPL0C2q3U9i6HDAs7w6WuM04xZtE7KWO5D0z4qUlRr13QYI6W82OQWWkZpMnM
3FhmN1Vb1aOo6SkldifqfR0P7sHUw8DdNtEYoas7VN7vtGgMXvisScRGt3NPHKwywFLUpdv10aSd
F+4o/sXY9/YhPiFg9Qbe2dLD/NIyVb2L8I9Mt31Zms9IlBq4GxGHFTsz6+30oKneeeNLv8BNqhib
b2gFKzyL0vyT44+YsftU5/2THg5W+mRxZeH1SjOaBxUPwF9uI9G4Eyrrv3ilMYzHysmVtw+oBH4t
bBGivCoyNR0aC/GfCSlWuoGydLwTWVVWHfD2BO/pdoBQH7G4J1QJvV6Co7PBf20B0qAc2yqEi/a4
e2FjZhAdfst9cyj3ZpTXycY06fbsYqE15gZMlXyvINn1hBoCOMOAoqKxLcEk+SRu0JG3pdehjENY
hTar5rujubGzMDW+DnnpltsKXadmgxtj8sOJJX6/RAHpz5BumH3Abcr/Alpehq/9sMgeleEH+B0S
6eA/ZYMFPLSogf5Icxj4h9YZmndGWrWoDJVxOWAKDi1rU1qt9dRPUz89AnEDruinAK23AVrcX5w+
doljIy8Dceyn02OEOG4GimruV3Uod2kbuw3KX02Q8uGrEvkp3AvQQtxlulU9CT9Lu22hI5KMz2WI
i2iW59/SprEe4fuV/d7MwkGBSkrC+pik6NkV9P7wxvVzMCB9of0y3TjeCEM638be145pZ2Y/Wqnq
L7JQjY/6zLuu2ZVtENsQZSz//ZhaY7JXOM3G+/k2xKMMibwZOpd0//DR61eJ1U7GGz2bgMMLGDXZ
2wnJ2ubQ1T1U89rUxg9dPLQOhrdd94DJXGztbaRuHEozsf8s5AhJUbEw9FDcCetZAbMS4ywrKLeE
PNW3LEsZ1o4lcvXKn7AN9tzA/qccEELakTVq+aaLiHx2WTvlb8MBqvKh1sOq2CIM1sY7rGRDtoCu
DXLElWtQ7/DWCDosW0urftIxGtU2TaEcb9frAYJe+MrKZDNMWnPE82DyYecCFzgNrZc/I0dmcxrc
HmnCwH+lSlt/P8J0AL0eNlm8yTs3+0gPLhv5msBU90idifBBeZb6BptKoFRZ1FP3PTQnPM9yvzbI
PNLRqR+i2C8/5LGCJzQ1GABsI5wP+53Aw+Q4xEaFflmZm+8aTKOm1742qK+ydP0fHs7j2uMwdXrz
GIHP2zUaHgWPfeQi4hYCpQPuMyAOuklb0TxjBp4NaH0gI/swajYKM8oJ/I9u4gz9e4RBWEozYYdz
Prnkn0tCiOa9MZCPvJ3MArZ3m5Hbnvkq5oegmZrPQUS/48HGB+NDVcp62t1/9K+ePWLOGU1Eqw74
zVU0KHJT2LFHk1rV8XYIhmxvGq29z2IZ7EDJuvuuFCuP3s0huU0Q73Ap6duLR88r6Q2CYUBNLEcn
oImNfF8pGe2oT8gTTtLxDiG8caUocJUnzPNE7RQQHLCfq6ijqEqnR5Ixo0mrgk/4LNpvSe7WRLWu
3vM/o6BqBV9mJjEuXrzOQOlFpmF+zoY639IMNbZurdXvWrvsHu5/uDlMunjP/wxFgRXgOE2DZcWG
dIc6uBfQiA/TDnX6Fu9XAONAF5FXx6DPi7irxjI7pOBVv9wf++YX/NOyoi9O9WMRmpYxZTz0SejJ
43O9VVXjUV+3h33mNQpOdJxqWx4C/dv9UW8sLthFOpS0SxArWQK38jwajLKfsrNWxeIp01rosJ6W
fJuKaK2gf2soeiR8wFk0myjmMnKJNNEUw7y402Sn225M1YNh5cWuRdvmpQVLysCQQxApIOa8bjlZ
AqG5AaPys1kYzzGR76OszWkl6L4K/giOgPPMhw5HIpK/y/m4MSpjBT4JZ0TfU15mPen2wqEXE2Ol
ufFJ5VdyiesFpMCMUCmEIMrN3vJb9Xo0OVFTpOcwYUc0mm49prk9IXobyJUFvDG3OVdm8Qhtkcxb
bEZ4VTDipJ6eMc/GNwvt173MmuYBJ+1qG9rpat/2quY3F8+5uMigSTadZSEbdIWDrHafnu0mhgP9
v5yd15LctraGn4hVzOGWHTmSRpLtUfANy0FmJsEcnv58mH1x1GxWs0ZV3r6wdgkNEFhYWOsPtSJG
5ZjpRv4Zg9el+aFrGbkRvEeIgFCi5k/lNEWfh3hGSnKeU6wtURt2rr3TdMtOaL2PcoRwqUEBShX5
0nVQCM24GGITQzQld1skUrXwcxv2/W+PD+L2KC4BiEWXRO3b3eQZDeUQlB+f2l4XRyWq42cyluHf
x6PcbyEOhsRtAbWD8bh+/1qdkHQ3AItIYqJsI0IUNvMo/gPD4OZt1jOyvIP4kksgpaQPf221hcKM
qwGNi+xJunN/mKfc+hwWyzhhKTeNe4zA+9XjsgWj+MouB+u/uiNQkzSgRxUpmM9MxZ82Ts6G1nSn
N68e9w9MAo2bCBX41YmfbTzeqeKnT1Wu/Jm1ZXGclEIPoGiPO7vh/juhryARkbRfDTbFaj5DX1u9
KOOEWlW1vA/r+d/cmctjmRhv5NC8VuFMRCPl/U37ag3TwL5jaYfYyZ6MPOz8Ae+Sw1LUCsKJYg8W
c9dQlpubyVCMA5F8h0fpwHSpeAJwu1Zqf436xvnuoUpwzhXd/VpVtv3ClIdAJJEjfAUY2s5r/ZUX
ur7eTQCL1OpoaKtrnMWAyX1VCW6guXPq6VKUiRRzqlVPnBz0LEPfoE/nfG5CT/xwO6FhiIPVeXwo
y9B5KfLMzX3RodbnR5pi7enP3H9ySYuT4joEAB12620AmLzWM1qLQqUZpdoTHA8Tid1euVQTT9HH
+3gr1aA8otOUxeeKDX07FDaIM2kdH8IOq+kMfTd/tksb6/YRCIgfh3QBYGvtQTK2Pj+AUZAnsl9K
CLodtUttq6Ifmz+ZimKdmhkvL7Qo7IvBe/yCYPr4otHiOGRjfNHiZSe7kgdm/enZeSyrDcz4Log7
xpjDLCLPqRWrekFrSPGjVOn8sDCyzK+0WN2p02ytMWhmA5EQil9QlW9nq46xig04/IbJssIvQxwp
h9pmi2XdWHzoRbrIuofYSci39tD/D0pCdzto1UWEyDQhxWqq6mL1Tf5urHP9KGpH20mVNyIukAfg
kTLwInuw2kNggFEmrF3q6pNOMYTa7kdkCPYuEfm33H02GKnEXBd2xhqqZMSIXNkhE6JBpv8mUmrD
7WCVh14ZTM2vILOjGjl+U7R2r2+wsVtfpe7gpkBnADhxu5RODZKynufoqc704e8IOvLCeI1GX18H
r+vP4ODrz6J0nH+MuVSbd9i6pHvA4I1F1hFNoTaOuA0okdU1oA1GnY24oz/lmT2D24yjs6lUyfFx
ONgYBSqKBBYRgNBnXu2abqkmMl1q/Wk6dO+8cYqtg5MKd293bo5DGRGqs4ezyHrLgMiYOlstoqcW
mfkn186jj7nX6TtnYGPLAHgk9aDGDz98PYrmZrY+FooS6H1RHujRen6BqTk1o1p/dkWqH+JBBdQN
cuztGY/k4L4yboBirC9t3YpVTI/oxCdRiAS7pYQn1EfcYx8t8U502VhKSrK8UpHFhTq+LsxGxjDq
BO/4KXY15VMzOtpfkOPSnVE2YhhVDH4iQ9EMXOek0BeTXunD6Kly7Xg4aXWk/7AyG25/MUE/PSOk
KKaginjr7LytNgLZ/9hY9LmASK2xZ3i3NZWrg9LoRqpl0NGbI2Kd4jiVShw83v2bQ0nWMh0aRB7W
X23U2iQHxxY/RQLLu4b3QwlGMUrOKIbrvzAtLgTZVAP2dVdPz4YMNbvQiZ4snPhCnzvJvs5DlNJW
RlLyjVI7MrWTwoc8p8Ag45IkN9FP+JOxsTwpQZ08ZTWXu1O7NP7r0Dq6ibLX6Nnaj/JRClYPSQ4g
ZrdDubrWubm+8BYuw+gD5cX5guL8f4+/1D1nUE6IDiuUJGlks35SVF5jjTZZ2xOvI3FK8S78PIqs
OJTNaJymtKuP9Hq9C0YF9ilMRusylfObgTD8BmRQ8T7l8JGdr4JlnDh9qoZk5qNa1EFu1NrFGFXt
WEftvLNbthaV042GAfU17qDVoo5KglZzWfD98ri7ulM6X6bMTXZIXpurimsn6DF6WZIlvfp2mk0H
FAbBkyo0/RhXunOuFgTrnbJKD73a5zgGIOBcpUvkY2lUfK5D883kJbmqsEEA27vyjbCaajLjjhOp
IoFKW1XnhAIIgMtq9AG95DurunXeeccTO3F7BXi9GipWrAHPrCZ6Arja/NX2s+M309T8Obe7CIfN
oaRbI4eQg7HOXmrHiE2rGRgqUdOTXtP8NaYEHnRivBm2inUNIEsOB8UDuCmrdKUsY9vwcq14Mr2+
+R3gjPNlUitn8j07tncep3KFVkmZhFMwHD10qN6r1E/hdDtmORYURLrhrKpq7y+Sgq03qXJRS+H+
/fjcbywj4zEcDzea2+tjryp9GulqVzz1YiliH3x09x4h8OwTcK1wZ3esrjzg23AVPDrfUkBOHrvb
wxAO1IXtGM9mL6UlroIv87XjSS1j9TRBbPEfz2x99u6GW4VojICLRI0i+yqGQfsr7Ezj377sh+Lc
V81oH4rGzK6piKs/cLkzxRPOD4N58sKl3vM0WK3x6w/hPoI8IRXOeZ3fzrsy9dkWtDqvyph237wY
bJ+l19HHzCrj0+NJr8La61CSj0xRiDcoadrtUMgWxHbpzg6exAp4j1aFkRRj2PN4lNUmfR0FKIRH
nQH1WPQBbkfBA2xMXJKUaxzPThC3rn40cBpBo68qP9X0kHbC6MbGgd/pOtANHN7Ua1MKHFtFJ7zQ
RpNq6d+FQ+ydmqVQnlmB6cAbsMR8qf0FVRLyM3JcFco0vZFV6NYzL4xchUGNLudpWQr9OI6KddV7
K9nJBTfWkzQT14dX3iX9ydv1jONl6LI65qslwjvYmklHSVTRJQbBdaBW0x0ff7+NDXkznvzzn5KX
XO1p1aapc41o/R6aRNefHbDUyFvV6fUXhpLwZgqIrOV67wswdT1mUfa1EBAKI/yaPo48/14qew+r
u7WIvEqktTS0fEiBt5OizNzWuJJEwVglg0+KUp8QsOjeLaObHlK8w3Ye6atHrDwEVK6lZTC5GcOu
TvWQFIqxGF0UGI3j5EEXDuVLWmoQyLPKGP90YSbnJ+QM3chHo15/12VDupNeb5x2aJ5kvNA+yWTW
0pJdPKmIx7hR0ItWO1kC5TKQQnv5w+rR9zpR3umAVMD7IPi02i2Wnid5XRsRCjmdeG8IEFa2uzgf
nMa234NfrLwjK9RFvtN50c51uOac/W9wQGWSpGnxopNf/aet2iFGVyhTGUMZAUuLjA14eaSMC9d8
37dAqw5aXSFuOQmk0HxroPL+ZOUDMt2DUkDW1MPevDSTbS5nGvfN4tdu6vSXUXHd7Gi5ogE1rEmb
LWc06z3/u62FQ68BqitEVzakDGs//fYeCzRDWEAqIjRIY9/RFecc9nH8KU+W7slTcdpwAWScHEje
O/fA1gnnEkAmWWZInL/boUOnCnO3m5SrWqDP4vWLfgkLawIwMI07m3DrHFA/4sjJhvy9QBaHTi3K
JQGfEWfepcaugEJjI/LuTzs09D/dwQBmo5jYJySx6b5HYiH33lYdeN0lJLd01fg3na7VFjUodTRm
0seBq03JyXOb8DQ70T/tHL8RfiBHgi/FixaYAe27tWZgmqWRas4JrhCegGkTQ1j2Drzkm+UQw48x
/MH2uvGU1GOfvv3WlYRy0lC8FKVaxe031UdEPY2hVa4G4qv9h2JwU7g3Q4VgXcWf/daacV/v3Ewb
+wj0nXTboN9LuW7FG5niRBdemilXDL5e8rorX9S8eCk6d9j5ghtXvMlqkgBihIGP/WrD5rDPFE2v
wmueN1MMMqcAT4QR8VM9gtzyB3Txy9PkwKZ6+13Im1OaOvM54Q+sro1Z1bq+y0eU0/Mudo+ZUCAO
YESbGj4Y9T3dmI2QwAObr2dwbRAWVuvpAPblKkErvZmEHl08UA8k3fPgdtcqtZrqUhHuf4AFgxur
8Ord2UKbw9OZpD0DUedO+TWDAcRxdUPwS7ryonkFZpSR04JQa0kzpvc9xL3qarpp1QT1Mg7Kl8fZ
wEasQMbG5TGMgBVnaDV9z0XMcm7AcqXF4Az/YgZIRa9i/wG90kdc+4TrpCXefahr+D22dcLXvFb8
girta+OdpQZkDzTj9iTh4lLPmcCLA8xU9C53Qeu5eY/PpRMVOwdoLcnwGjBgDxGHOUKUplahqSrd
PFsUR7k2ta0A/BNGpJ6hCsYlApCGGYDVFLjn9krr5OeYEm771SuidDqoepQ7Z6RNmvQCo4a61qQo
/btRUebnqUeceAeWsHXU+TKENnjl968UqxiF6jWRghXY2Fs+9LDoT2UYGvNA66HaM3rfyNbQpeLa
oOhEZWJth1JkoZ6FGe46cWnzMLLqyoLKES9GEBki+ivh/Mznx5tvI1viRpQ0Lt6eCBquQgzPs27S
IzUJzFmj1SGc6ryMtn56PIouA8ZPL3j5wUlUqCvRbKQOsjZ8ytwlmSrXImNpurj4twZlmrxrLW1O
/EZfssmHDBd5tEm9crr0qrMoNLlHC2tGnEfSIAKXkX6tTRM61twYzfguLIf+OQYl2h06Y4DbPy+p
MyM1YPfzk546ovktQWrO/qGQhXW+pLKQ1eDftyewteHNJzE/kk5LALu3RhlNGHAIBCSB4oEJCDQb
3g2UYXwafNo5XvSB8h2oLj30IshFS8sKF5bZ6mfDUPJn4WX4tj5e7a1vitAh1QtKXDzTVqfL1pRW
HQ07CUCWiSCpbXGIc7xoHo+ycTTIazDXgsErRTZWd0Rd6+6AxEcSFI6VPqmkw5+ybhEXyJTa98dD
bU4IYBD/ALG6y6ao9YA6h90a6FE0XSZcAw6a2xo7y7Zx28q/WzJQkF3m/XwbAHO1zlQkN5Ogo1p3
UJymzv0RyZJrJTA7FabefaAhJi6/MjcWEZwM78/1WzBfBqOsOw6gHmkQyrzZVCR1z8131nDjlsOY
iJyFRoD045N//lPeHY5uW9lRngZZFPMkYo4obCYwVoRfZGU4XbzQTQRCYvXwYoIlf7ubF+8dJgjZ
lhIeBJ/b8aN6EZNJl4NA0/As81CaQDJKPJeNGl7Lrouvj9d1I5YyVUquUN1l52p1nY1xGwlEMOKg
sLr0DArZuJqLMOjqxPNXdUr7nd2zMR4dOFCGIJ0QglhHuE7qf4mljoIia8Upj1PLH9OkvIQima5q
Xf7CzQS8AN4yrU1anGtNavAFUY7ubhTMQ4OZQQdmYyaUn/E+3nNW3DjpDMUNCPGbOuU6GyR0g/St
swhSTeLh8mLr72pK94EYkzcSzuQ98ao1ylaVLgrrJGRBuC+vdF6Hw4hV8pK2+buwjtwnpejHHXDO
xnGnfC2BYhJle1cnWCqtGIc+i4Nltuby3QCltPEFD0ID9MKCPfYcp2n4zSq6Jf76eG9uWMjQcUDj
DkVxcr67zYlWYK1bSKsH1ZJm9YUCMy7ESMlU/7Zxp7/LJhLPc7/UoXFE8X3ODx3GLfbZsZM4P9hp
388HxRDm16E1MBCv+95539v8h5NtpclzpFpm/OXxT97aA/Azge7+D9CyivbZZNtYMgzedayt6BDB
rLpSBcqfePnswXa3atSUkWiY0LIEi7De2oqJlj+K5J704NKfk6Y2SYQhbQx6VCEcE8ensWinUx0m
ybFuYvVQd0m/8wLaCJc8apEZJfXjRliHq7aFyJaqjRQNF8N/VTUNT2jmmMfQhfEzm8n4m2sVP8K0
Hnb2xsZdR65EfQJ8Kk++tSb6EltVkkyolWdD2F3D2bA/weP1di7vteLY60EjseWcadJkY12/mmbR
GxOaRhiImFmJQ7xihsc56fr4rBdG8x0Ph/RrVyjDV6sb+D+YaVzy1oyhNZ8VyMD2BY0BL97JRjeC
KEU7/NMl4ZT1XwXtHMlO+B3srbZpIMo70fKf7UXLpUK7yxdzKL493tUbX5kmGQvNAqAZdGd2MzoR
6DGEmseGvotn/+doyce4gWwe2V8bzfirKvFaeDzmRtyha028ofMB9m6dZrQjjnZNNuGeFRnV9zYs
5oPqdvopmhzKtIv4V81scyfWbZxeji4PC0r3THadZNhGEXekvjgFeul3Kk3doS1KhNKbpdk5N/IL
rRJ9UkHpRIYyO62CVRJlNxBercxElT0xh+QAEa1D4ACG+eTXNafNr+zOGo6SXv931CxtePCKRvn0
eIm3pkvtzUKFDDAHc77NNaomV4akpqCgCej0vpOp9nPrWCGCfzacoZ2ztDka9wggU2rOd4mw1cIq
Mk2KJWPS5wfNqqIvjRWnh8QY6l+Z2E9DyeDxUxI3gKOIpmIIr0mblpe6V74bIh3Ps5aNv3ASKegg
vwJzgia93MU/jVSMPDDSsMfwsZiUQOjAFZeG4ODOVXdwp9a8/MInI+dmb4ILw0nrdjxhGBTT8jq8
oh7aJn5VzGp/0tuu+GFoi75HbNg6g7yNeLHRGLnvnSWlWqttZ2NUaFuS2TAlRfrsYXSQHfV5Rh5B
S3UtRlPDSvb01Ld2C2m4h+okhIe7q98zJnuMZ6QvkY0bThjBuM9lVagHo9qVXdsaigoebWUJNaLu
fbumypTYsxtj2llX0YL+YcqxNyP1qvXuXgV4ayjgRVRIJPCAQHM7VAfCTUwoPFyzasw/FaqGfISY
ncOwiHrPfnArxJA4Sak12q13mfbowM1FmMW5CrN3PtVKtAR9aKqf8ZXD8V7rxvYDz6w2wBV5/D7S
mtl7X2/dGhgBoZ0HbYskbhVeYKMoy1hYPAzjMFQDvQ7L/gyP1f6h5lH4H1ChoT1GY258JVvI3wi8
kDc3SsKAGbmZOJfrk+LRw6Pt4DlXp5iLj11hT2fhtrZPccf6+vZDSfkRDwpEfiX5+/arIoQTJxYN
32vVD+G5SY3lWA8JOu2t/gsGYxgBU79nIL7pOmQbyHYZlALda+u5y3thG8OhQ1v4ENfp5A9Zs7dh
NzYRiyedIABQ3jdHIist+2Rx3au0rmoxLrGWlxpd6IZKVBV9ny3oeIem1K1/eERUT7PeJj8eL+5G
ogcogSuZKCuV31ZHZo4QoDHQYLzqwnIOTdvlx6Fw9rAPGwcTSDh9ShAWgGfW7TbDnTp0yfAa69HB
PY+1GWOBp0+XtMnsncTmNTVd3f2k7dCJXpWh7rOpwu0rq/e869Cr2XCFqpwZpd9RGfy7jvPR+6qJ
PETpp+/z5kekdNb7ZTKTZ02EhviymIIWkTkIZ3wejVGZzmNXz/kXZRycJsi6Ge66MlRRgcFDXPxe
Cfoufto0y7M9tL1ymMcmW94PQlN/pwHcNSdlcpb+sszh/K+XCii8Sdjqxlkf5/rYa2NbHsYZWdqg
yrXIkmVnbT7iZ2XGT/MYIt+We980Z5ynz/C8vPagG4mpXcukzX/X0AKy/RbH8+Got171HxL0SDVl
Ag7lIS1KXb3OdtL9pVS1Hh6bqGcruXUb/wbdap58YWdmGYBkQj8BzyeRwHX2GnFQ+7TDPUOlTXbS
CjQlfFe45nOKlGz2tQKpo54e78CNbJu+nfV6CtiA6+M9N8OS9vLMUdVSDlLrN1CMVPOL0lqCQS/t
tydKjCeBTqAZUWpdxc2EFDS0RryVrVF1Plce4LFO4BoyqN7O2dra9cRA6D1geV1e+beBqxuUBL2k
OApwfMiqs9MjjnvQsshtz3qCcMXOzt9IJ7j5JCoa5D7N1vVRrgE78HZWrj3AoDPXY/QHcuQt4oOx
jW6maR6pHI87g27Okb8VzxwJuF2f7Npu6haZI7qQw9gGfLzwWfcq+yMEhj0a2lawlJIqtFixgqEX
crucrTOZ89g29CUArAx0hPSIooXVJLbfKE3qHo18rsxDkqvmE8oGznRIUfiur4+369aEwR3Jlit+
2Xf3Pr7qBS5/VAtFPEYvWD2VB3Np3C+Forc7O/X1El2HMnYptXMk+6EPr2ZcJI1jdGlHg4pEcP69
91Arox/qCF/kiRmf83wZ53Ovh2hfLImSvo86Gmh+2mf2twwe33ORC68LjNzCVsBZJpvurQWiCf9M
xUw/J5HtlYdkshBrU+K+eanzMkMtu+1UlNy6TAFiTG/kL7Ab6RdS1VI5A9vVngrPyWN/dMvyXROF
yRvx2zK1AM+CkSZOBXgKrffxRE1O0WxduXpq8ZJlhncRs234uToZO99y4/KDekceQzWRz7nubCMC
rnuhAxQDP/n8FIqC2FuJZOczblWSKDVDvaMxQzRY9ygqIRBBKUw+Y2JO73FhaI5wwkJ/8DSWOC1N
82+BkfxpsrNv4xAnp6jXfjzetRtBlp9AFQltK52ot4oNWk8hs/QUjilW9lfFzPLRrxKxnAAKaWct
K6Md0MDGMSHsUeDnsodKtI597WJnIzLcaJbgzeaX4ZAfTE9JLr3C3ft4bptfkRyYsPdaJ1udknqZ
jNTqDeVqRU55Tex4vo5A5neAjluj8LCWgC5J41wXhZKyhho6hsq1jcz50Da4uukdBlSP57K5VyRI
DhY/JfU7PGXlKok7zRTw1bBxAg/Nrms5GebHwabybXnT8h89a6S7zcGzQQNbi5S9qu3Pj3/GxlUC
iQXNNSm7Rg1jtV0mbyy6XEko62dTfJ1nmzdU36QnUtOF6s3UX2gbpjvfcWtQiVUCfoAsOPS62/iO
wKBRQIekyx1H9ilSlfDJ0NryQx5n9XWIyvo3va+7nQrDxqWCxhAblEBgcTTlj/qpwtAgVWJPUwUQ
LE7EFw01SXRY0GIMFyOB5twU7yZc1g/xxM2plb9iHyjxJuBreODcV23UZNZFZNWcS5qcH8pOlEcN
Fm7oUmmUjtE7S3y/ialrAO7ARE3q6K3ryamGmYSODPo1Xhz9D8fAiwCv5nnn7N+9TKWFH1AsyTmW
xQX5K35a01mvu7qjq3H1ROt+boZGfOw9vT32ee881wWST8soACWCX3rzQ4OhITrzKqW+KLv9t0MX
vRem6FL012mIe9Vf7Lj+s0XHc4bWYYV7Srf3p5VQQEnDoyVFu5a2xO1w0eyaC8T48Qoag01T9xWS
mhG6DNHHwZlq+6gJCqEHXCay2a95eOh+ro8lObVlpXu0tY1l54Hs0bPk9JAorc5PmsIyjNJyYO4l
rM0M4H5xiliNr2ndu99cte7Nc9QazkhTyeIx8ThmbAxPRVleMKRH3KarMNwvaHqPdPivpC3Goeoo
LPndYrd+mSXD+7YE1Sny3HmCn/j17SPj0i1fltzld80Kr3criizNyAWAQ0jmivydWprIiJpFOV40
hPjeNU3dH4FWh8HjoV9JGDcpmlTNkX687DVSwrX6duhiboRx1XjFymZ4ypoOZau5DPWjPsTLZdJa
5b1Ie+M7BnYDXaOkPaeqEfrIuWHVR/bstyiv/tOHpbcT2O6iKT9MXof8C+QQnK3brYnpwOLGqT5c
+1Gxv7gllP9SLM4FDsLyR+PFxktv5uPL4+W4SzMovsEtoqDAiFTgVntAAK6JrFbvryIXqnoypjy/
tk6cfBy9SmnOOO2a8c6NeRfSZL0PKXLZsZFa4OtdP2YcwEgMV6/k3WvpyXxSKYOfHk9scxSwQ+gU
cFncQcW6tjHLMGyHa9P01t/CysRHygvGL4zCG41bCLyA7JHcfjO0/92ySShaNKNrIYMwVWcakHud
gq250LBH70RFpJ7G7+0o7WyZYh5GzAc7ZT6IZpbKv3F+ebxi94gkPgywHJB13AXk8qthRE2lwg4L
hhkd99KjNt0cy9DWPqF2ZyVHATje8ymAWM9LUlWfUGeo3GNNyyo+zCJ3966+u60JwQ4cCZrkJDR0
FGT4+ulSqlCsFo5WL9dY6TPdN0qqLn6Xo7no216FLsJE3vXv4zW4W2k5JuU1mMSSxnVXjxZVPLQA
wK4K6emn3uza5wJ96Z1dszkzl0o+6B1IcOtkza0SyxoScyGFiZZDBRPumvZJ/RvtW/2iJbG3pzpz
F+nph3PU6KtJDYQ7U+Bo6sDHa9Z8XXIzPXnA2d47ZZP+Phmx8Cctci46vlbXqEuit3YQ5cj0EqQq
AECs9da1E5pBoEDUq4KtwtksjOQz0h3q1faUbi+wyP15E9nlWNxnfD0Jil0/Dl2jcZ1OKMsVaLN5
Qhxlft81dvz7iKPQrg6UTBTWg+EAAM+I5JcMZhWtJzqETmfry3XMlfqrMerxO/JRNzkXYzN4/mC2
KEJ2rdX9M0ae+ewO3vQxTakI7mBi73esbNDKrinoW/R+VhHIjToBL5skX6/18hNkjQ7lhbTbe+Jv
DSPJhijv8G+YK7eHcSi6ykodtiwbLEz9qJ5b9+Bp0bT39t4baHU7ZJpeKHVuLFetUMx3aTPUpyJD
svbxOb8/gQi8/f90XnGnP8UWk0kadjovV5yy0YIvh+WzMNN/cK0ZjrWm7xlc3V3t9NLA50qralCP
4MtuV69ZcqqKjrqga2wvJ5R42yAxzekypkvtl4NqBGNBUfjxHDdX8qdBVytZlrNmLeawXF1r0i5L
OxfQ0Ud9Z//dHzo0pih48T/iGU3z26llOq9re+EchPo0f4r1uUY0Oa2uEVSHnaHuJ0TC7nEVcOa4
GdaXraKkMSZTg3EtpXajGYPgMft2j/p2PyE5ijzSVJxxOpR//vPWoGIJ5rA2rl0a1wd9zsfDaEzi
96Sn+v74C93vQqko7xowCICO3j1lU1NH+i9RjStGayrOd5l6mpfWPXX4GuON0KpfH493vw3RUQI+
r0nOBIwm/XZqHbs7x6ndpCCQD5exUOs/K9jyxyISUXJKcw+DeKCs6k4hZmtFZZ8ATUq+HvWl22Er
KMJOXETmFSBnfASpNxxyjWZ5pRjqzp7fWlFqMRJOwbICwbodquQlV6tlal7rPKuDuOuzl6i2l/dL
qs8/PMSk9so/8hDdXgNgzUiauHq4eez1E87yCi0RMezPUU+av/Ikc+onnMohJBiiqHTS21axLpjR
OgedSn9Qmnr1z+OvurG8sp9LlkQ6Qaa7uolCfWxzkZTOdQk1xcfIA+uJLNROrptOl8dDbZxAqtsg
/pnyRmN3nmO6VBGe7ktlxBdIcfZxYW1Oj0fZ+IhQYzgUAFSppa9xo1BArWIgjJKt1A6tOas4j8Lq
jxBHxWXMJ2UvPVpN61WNgKwBSRUX5A8FkNtd44ACKOkw5QGVFfe9FRbkmWa8977bGOVVAYfYQlJL
DeJ2lLzpDW9u8xy+TlY+a1HSHJfK3SN5rs64nAtCOKSuNFzoYt3NxayzTAD9DEytlObumXbql/xv
Z9DwcjSxPwsRH/b23G5Xx+B1VAAxPOqoIdPHXVVx+q7TYFk0eTBaSflHShPraQiNNEUTO608v8pq
SSPuE1DjmhUZnzKXftrOnb75G2BFszclh2FdKlMMc564VPNgmFX3N8sg4ZpCx/HrCH8TG2neD4ri
1b49p8W33GzEy+Ndu7XwvHVo5/GY5r0p//yne0PktH6HqqkC2szaAZ9243vo2LVPftYddEUvP0AO
I+q9eVQUUcCzAICiarHmbCzYJrTeXFfBAtnsc9Sp+qW2p/ZLq07uh1RkPxIwGN8ej7mxkdlfdOwd
mlz31RutKvNuaYYywCTU+FhXSu3HirrnVLLxOYEfcAGj/qeCuF9V6gbKEhPyEWWA5Jf7p1unaXYa
6zETVzKbJjoWeoSr7ZBG0ucIZ/rmJNqwSXbq6qvgKjc2ODZK+2T6tLHWra0RM7EeC9YqkMWEb6E5
/DOXs4V/T6//8fZVfQUdkiESyNe3ZKyJZemSogrqMOywCYqs82JM2U4E35wPMe71qqC0vApCeD3E
jdksZdCmPD1pQTbo6YcOLxXljXCn16VDfYWSAkQfFGxWB6K1rCotMZkPHGfSv4xGDiMUZwvd+GAr
k8yA8RuxgyiNU3GkEGkVbz8alGak/6TsaAFnuz2Qo0qXCziFCJYeff+2H+Ygd0V/GiuzOPaFTsYz
Iez/5q8IQAFpOqroQCDXKKsxraISG64qGCPVOOMLXfneNC47U9v4irBi6IHIPj74udXUDDEovPXD
Moi13PSzRIiLMPTFF4oynB5PaF0Vkp+RsSiIIIdNmWuNAcaUmUxL4bS3ddxMF6MJ69ZPaqP4lI9I
aJ8FwPP3kd0M83EQ+pS9x1bCVU7N7NTjIVW9Mj8+/kUb4UeSPZBGhR6no7V++12nIo5wRJiZ/DCV
/9T62EGGt7U91MnmMNyfIKwovNEauR2mn9qsJt+pgqxum8/RmDlBOLjKzmRWlZnX1eWvB5Eo+yB3
ZPs6yfVm8uoysAYvM/ySYqZ9NHD51c5dFI9P5hxPip8OSnrBEKjYs07dmKRn8hygHg4FiQ17O0kM
+SCptksT0Pow/kBxdHzSvH5P6XBrD+HuTEIuxScok66GodOAs49eNEGEJtOLpzThR4Hy00VptPYg
MlM5IFerHIZh6c55p3kHPZvqPyylyHaekBsHhx4thGl6luhkr5+Q+GQ0ehdHOA0UZfk82Fb5lTJR
7btGtCfRv7W0YE54rYIk4B/5U37KB1KRLJOW2nXQ09M6DSXkOfbQG1uwEqxEMi51oCCdkPmtIgF0
51DhpZwFqlOiOJ6z05jN6A2cUa5P9Uwpvv0U6eEY7QSGu/kxMpmOxCZAAr4Dy+fS+SStIQZSr4x+
Mzp439BT3+roKecHeIgLhGIseeXqEgk9bG5dLUvhkDm9X0J79Mu53jvr9xtUDkO3APYrcod3G7TI
IyQkhzAJoqHmjM8FJATfagpPPA9ZMYYvetwt6tM46q1xHlDPBMxeWKVyogOwZK6PIEeqB4/j3Fqu
5fXbyraoJORSeVvndqEoW93BOTAoxWxM3Fsq6eNsRgW90YkNd1KLcA5EUy2OH6Pi/48hvQQwrEXh
/x3Kf7KR1SEarDYaT6bJNtrv2gw56byERfxH24gM2dEoS/aYKneHjMVEBQIMOoRRUozVNzP7AXVs
RA8DVGCmd6ldJsFU5eHnJi+8net2cyiSC9DUSIjcxS/Fo0lceEsWwEbKrksb6/5UZc41WfKXx19j
ayTis6S7A3e649tGRQWEDcMXDlph+53RdEEeTgbCCrlyejzUqyjqT0WF1w8P3ZVnnCxEETVvQ8fQ
tFmEomIWkGvq/1YmfTKoa4b3osDomv28y4s/a77Bn2mqZumTDevW9bWoV79DcmvyQ930pkFvO1P6
D5YYrM9d3lnKycGusjpMulv+rYahqflDOxlfKncIF1/PC9CmY2TMe7PZXLjXyjzoovvYr9cg+Wm4
p4EzIs4Ihjj1a7WpDwONlZ20aCsk8YQ3qLZqoNDWyVc0jXEJbjkNzEQzr0s/J++BbkXnx59naxSu
bHBuiFWhfr9KDADkdl6OBVRgpx725jGyR1Uy28e3j8LJ524G6IKY2erKbFFno5jfJ4FVzNYReWvj
DO9wT8t9Yy5EcLAfEuwqWTu3Oy2BrxJXMys24jf7aXKxhbfsvthRw9gehTwSQDko/XWTeVbssTT6
iFHUuTnBQ8rOZji+VfCUq4I+CBUw7TWdWrd/GsWrqP5lxIKynp2TE2Vt5YeT65a+LXo33dkGd5nb
63BAJ8jIyKHW93tWxEgwdksaAA+Zr/3glpBIclh53uAtXyctbk+IaRp/qXm697KSO2wVH5CHcshN
Zdi7U0trY8eWBZU0+D/Orqw5apxd/yJVeV9ubXd3OgkJCQRCblRAiGRr8ybb8q8/j7kamj7p4qup
4mKYGrVtSe/2LBCaDas+ZLBBMMpfw6sl88wHny/zFw2o29tIRPraefHr+3vz3PpoMeEfuHOAX3Fy
AhIaC617eHZNWhm3R9aX9WAPS5sdkxySxB+aoOsfBsDv7A43Vq+rcM2EuVDKbmHk9C1APBugBQgK
/p06Sw9EQtqN4gg1a3UIlwEXcQTo1uPoN/oTF00dXHfRcKnFfOY+C9GqRfmBTBJqnyfRjZhsNjDj
VsdkjkNX0kx3cVGj+w3sLWgM/x7gUETiotlaSqjbT/O7MAUaI9b6aLrZCwp/jfrHDsagr0vokksp
3Zk3+sdiwZ+3gYhoF8c9RcVuhbohWcOqeBy8YmieSOM9GxpfssA8afVukQ7yABi1wEQEV+rpIbL1
OMPZPBLHGO5VcKqWzfwZdiWAOqml9rJNSUktF5RTTznMvxfFcB/2PRsACKDJPx/TDJDznFoujirr
1gc4TsNKol7cFbTuwoolet5PshPV0iT+FRvMVAL/0O+QP/Y/Bqcv0V/OvXQERuDSsy1rik76XNg9
9TIEGRKLGL6UgzfZ6yXP2lvLeFNR1E2Aiwvj/j1Ubhcl0mq0bCFnfHKEoeMkdEKMONJRrQ+jAQCs
80j24/2L4tznxSQGFMJNIAVi4n++aUj0LPM4IpFZeUb2mtBhD0WC7lMP9MGjqO0lFvG5s4kzgmOJ
84KjfvJlkxHp+ZATvMsQ/eZphcFlzGx2gH+zuhCfzy+FvBx9UASd0/jsLckCH0sljkkfxEXcLT/a
yF9LB0OB8v2XeCZ6AtILNhbc7NFzPb0CmqEmcDWucc/ZRt96KZmvKXprV++vciacbYqiyKI3Vpl3
+qlyrx9sOqPQgiXmOt1rOjCYeOf12sF3XDf9MalZGFQ5Xbr0GqaI/O399U+1vbZTCd0O3AQQREJu
dVo1rNGQpsOKVF7oDGKOQI57V4xAa+BI4Ko3P4d+ncqvujNalPC8gT1pTZxiGNXkqXlydZNEVQPj
jaFc4ybSO71qkezzNvenfz87+KXwEokQA/7mPwFnrEPe4+wMA6oaIWt1g+bGhaNz5qtjyI1NDJID
EprTm3GiEbq/QFcfa4zvDyhs4Lq+uksmvWcO6FZbYhMDv45e6ckBhYKQnjZZ0GM89+mjT119P8RL
/d21mXzqkKvLC+/u3IKbVhL6Bb8nlifxLAWikcCmjB2JMV011tDSHBfmPmRk/RZi+L17f1f9Ti1P
kgRk6piNAum6VfgnaXRLsx5ObBM/jqozD2Gy8qgAlY/HFWbe+pM/08l8yKiXgCuIiefVbNcJ7f1o
dteJW4N4H1p4nVV6G7l9bxoVKuACGu6qZFRTWHhOMFqOjV6i0i6BDyyxH3K2S3IYYKGrnYXow4Dj
QwqtGp+UpmcCArqbBM9eesrs87Qh/XVHs3CEurts4HrdpD2m1sBfpvveXy6aqJy5uNAQR0KB+If6
8vSNmGAzFI4baMi4yO3mTMzQHgjDio6Du3BHnvvYmKqie4xjvTWo/rz+Jf5qRnsV/IAld0e4VOjP
42jkC7iLXgmfyOB/2V3oZUIIBJpRCOwn25mCVxEpZsnV7Nu0Yia8Y36EejMaJpg5kkvSh+fOKAae
6PXj8kI7+mRzrUp4FuAdckU9b6jqMGZVa1Z94WY+98HQ4//tbLJBl7e//08j0YMOOevyhFz5weiB
2tX5N4Pqh0cIgohP7x+Xcw/036W2D/qfpUAQgzpzBhmlIZRjCVdmdUgNxKj+h1XANEBTAJAJiCj9
uUqSrAufNsYMk31fCPTFD5jiNRdWORPQMDQE6BDSbxuT+eS1yZov0o80O8IYeiy18MkOdPB6D1pt
cK2Snh9YJr2KSdx57z/fuW2f/0blReBsQBv0z+ez3hiAd4QTZhdXl3BwEAczwSI4F3jceVJx+f56
264+uePQuszBa9igZX9pDuWghaEOTSFZFjnyEA1+thdo/+0d87sSGioSxFl3CRB4dlF4cGxToc3z
4+T1jhi2yibO+HH2A7qDh+JU2p7HR0jSpNVk4vEqR0/1QvQ4cxQg7wRfGujBgaOab/v3P/szHZKO
EjJA7ybT/l0rkhHFbmq/kCkP9++/1LNLgUcFdC7CPI74n0sFmB1OmUT81XWd7W0CoyRFFLvLun+1
usTdARVbjPFQsEJa4JTQ1OhcxaqFIlsWd50t/RoGChiwGfVNWTpfwh6fMmC2PAsEHyR4OHuIwX/p
ByyMt6Pg/DiM1t5GGRH7NJIqhF0FSz4NM9T8drFaV1VGMKd9iTYT725V6tJ49v/5IdvwC4cFo8Vt
h/3nYzJ4vXVGQo289ruw4n4nDi1t7H4OWrPjU05QA3YTXoVvshKqWbiVqO1373/mM2d1ux0Qo8Ce
QxEW/PkjwOrRc7xAj30QFlJqTfqqwmCApJOI0ViBg+L7y53bVXCwRI8SPYuNwvbnctLAHY4aKLWS
rb9XmcXWoCeO/McIfPQlYcoztzl2E+Zc6CKjYX06dVvM2rXUtOSqhtV2CWZef+2E5x3/h0dCGrGp
swIXfBoEneoSG0uQf5e2HqYKpjXxlROgdRXTWIff3l/s7OdCHQT9nU3s7HTcxWeY7ZgAjEMO+lZc
6tHgy1EfU5DG+NW8oi648MXOrQgKAgS30OiK8tOechulC2ILOOxgIkAnP4uUBYyhYfROksSNVSxV
6l240M99ODRGMMLfQKF/QVC7lqBQk5Ydm7rBMVQRbC5Ryl9Y5dwNjrRsc2LHmPKvPjYFtwijPaTi
vSYWQIwkrLtDD8LaHirz482IKYQs1pDHh/e/4ZkzsI2aoa8Jxh/ITidZYT6jucS1h20Zwz+Uc1Pv
RDinBQVs4MLH8898PRg2QR0Goyiwmk/tmqD6vbq8meojfC2VdwgUhfeW0pKupZ2Dnnyhc9wl+1AF
qr7SSUy6kuoByJhgpYDGeI2XffIyjjkqE6G5ElZNT1INTbJvYhp7FxKHc2/mv7/25EbsiWvkOCho
iwA4UkVugnjdPAYFHACnf//4wFBgtgS1djiQnxZ+cmgwv8OMGv2fdfrsLaspjcboOCRDd29sG1XD
ONoLX377sieJykaSQgYJbDWq/ZPiD9LLfWd65AypzpuHcfZdkRCfl1aEQQmbRVJBAyP6hs/jVZPN
1cP7G+/cZsAUGZcHeo1bGPzz8p3gwjTODePHJNChrlgvMTjN4lEFB7bAmKNwXmov1UBn0lCUBwBB
IdFFVXJaxysIkgGICTeFnAT1jW/NsI9nOOitRPrYRGix+qKdABXk/0i92QI97i1g6HDE0KU/fdyF
tY0IgME8kpYm9yb1Wgz8uF8GTZ9e+LDn3ixIN1CW2sB4mML8+WZTlwCrp7ZZSEO3lL4L/YNKRHBI
WnQumdetF07KubcKLgWqok0a4S/N5caqJgRCsDlyNrGv8yBaAK66ZtfHvkuv68HmpsCVme9RvRN1
YfHfHbeTfZxudQVEApEy4Nv++bix9Smm2h3erOWNBXGURF0FK0iPX4cQPel3rDET5p0T41U4ouTF
FIR7QdGHmb4nfJifWE8AixUsGPQ9KKd9XLbMp9dpaEfxQGk9PuR91n+AJq8XlC0cTtd9n8VGXzgR
ZwIN6KagMeGGTP5uvy8976KmQ3eka5vlPnatzwoLC6r9+wfv3DKwldvqEwyM/uoygfYkoEAo+VFP
xN1mFqJKOkoviYCeuT0hHQvJDGxBaCmf5pPJEK82ge3isY3BeqlCMFCgi01aIOQitIVf3n+m4MwW
hOu5D4APhqdAUJ2EsQkmT63YhiU0HDK2p0O7TAUQWsGnWkWzLRPealZgm47BwQWubQroc+ZgWA+L
ky8qiJt1j+eoZeUaZ19DaL6tZbQEvbxKTYr/waIIFOhtntHhYFa2PMygZsz3kcfZ/GlMEibKSMPP
o7QdZeQairYdItZk5U3ErH4As2ntLnzIM68YTD6I6AB6hybL6WUGIRRlUxsqZMtarSXtpvkQsoi3
R9vgzwsx6pSqvd1gcHQF+AeMH/BRT5dbpR4neLviFdeTn5XQuZJ+aZXXq0LHktmSB6N6GetItLce
qOPeoWWkmYuEpWgwAVc6ZAWZet+iPx9Cl3FeVdtV7++Dc68ERDJoOCGnhxDGSVDRnq/WZQLeXjcZ
vr/X2j1Z3FDEUv6j1uXv1wHSKGCf4JEB8X2y1BgZzuHoIo8QSvX3EEMbf1JF4TEdrPrt358K6tHg
emzTVcyH/rzh2DbdbiEBc/RGk+2dCJNqhM5JmQj9+f2Vzh0jxCcA5NCehaRu+OdKMxVWrIOSR3Rj
XqSqs10O9cnCg2jKQ5TPE+w8oa45+21zoZQ4cyn9dv+BShPEw/9KRugYM0/FeJvGjO0udC794AD+
+vf57aYKg64MhL6gGnJyS8ghknroB2wP2LVdrYK0O77A74tY/5Ky+xZ1TqISlkI/EpEJEKXTlK4e
Pap8r8EDZQx+y2rWZZ+gIqut8xGACC9B8TdP73++M9s/BwICOwRwhL/xznTcDFAmUGdq1w8AQw30
pvFh2GbS+gKI5MxG2XiGMFBCjvG3zs5YB3mP21gc54VM6zEPINd7zXGZtmUXLmB3rI1ZlrsJUNPk
E2NZQC9dR2eynG0ag0sZAeZv2MPoeuUx44HA40X1T0rQs7+C2k7z2U+k7IohTdRniHWhUwvpvyZ5
JK4F0aZHxpsUNo7q+2CUiTlMUGS4AcYrS5HdMxYVkoJeu3v/u5zZDCh6MJhERAQz+LSpVKfRZBuB
aVqLlOyggiUpjCfWKxOHaykV8ntaL9MFsvfZTwSQJqpJ9JcwZfjzLGetmT2aTuJoUxl+83Mjn5zR
M+ryiB+aYRS3Cu8X4c2Lj+8/7rlmEjIMnGKEY1TMp0ujewRv+ygQxyB13BS1AhW7AFNlbUoJKfau
QqSREoIiptXlNAk/hM1dFoKiPXXk8f0fc+5MgAKwQceRHGJQ+edrGHWI2jmNJdQnky4rUN8HzzWL
us26xRuXC1/6zD0GlgxIMujFbunP9mv+00ZDla24aRGAAP1LQXMYIMQIfbnq358J+e7mvQz62l86
RAz5ChqHFqtIP30AiDYsuOf0jiEuXnigc8cMySga2qBhby3RPx8I7oOiI2MCBltMxWFQKq3LcOHp
10XMPMS8wOqnf304sHCBIwKeCskcMps/V4QoMEj7eaOOgYR4e5FFcDeE9GI7xoVZ1+TCameaEsiE
Mf1EYznBdXZKTNER2oCE4h7Jpgyq4tY00JLWKhZfBDjA7TFSQ9aVIwiC7UNuZs4KSnPAx10fE3dI
EIgd+sNsojs9Jw3fJV00612ng5EWsKHoon/+IFAshjTTlnWA3HZa3QUDdE00ZD6PoJP3uzpf4mvI
qbRXOFLifszH9cJ6MV73n4EMwHJMJ4HRAXXoLzMP4Ola9F1Mc6SQDi6RdvRlk8HWQYdTevX+l/e3
+Hu6FrIPNEjRjALN4yQ+QzkMfmn+KI+4VNxQcTtBkD3ZZKkLqEh4nw3K9m9UDp05rGlf29KBrrEU
4Kg2DFzprhVFNyqe3ACVvlzLheWvADH1FkKwiwceA5tnVoHqmszV1MyIxhd+f/D378dA5Le+JmCi
GKb+uXXTFRq4aQcAVZ36/UeKdtuPmSKvA9UzWJOyp3H0C4VjDhaUynEDiTRqPikhlLtNtIRGMgef
5pJT+98nGDI12N8AxqDx9pdWOd6nhdPcFqp90372a5IU4Zznu0lN/lNrl6/vv4Qzy22de1y4yLH+
1pyviTfPcqolmHOoRzhUy+9sswLQlCdo6kRrc4k183dwxdFFVgxAQHYGK9NEuOKJiIH9qcf6cebA
ZC+e50DejzJYgzp7BdRmcyH/+fueB6YZguywJULCipn6n18abAADDpuYjq3wut2aDXLTmU4vBNLt
iP29pTAyRVGLLAf8udPJV6Jq6k1C5seB9SHfJ2CxsDvt0niX+47wQs1k9suZL+k3f5zNsOPxMqQV
ZBMmV6iMTK8wYdHBRktLnsclZvctlVzdxd0AL7XeV1N3C1bJOJSzXpzBmLnnDJCegA0H6ijEzjo2
LtPHYdYyKeoVPuPlIqiE+7D1VA/F+zT/3nuSPEddrD4qRFmGNl5AnzPG+FokEmlVBdgheVuhbOYq
vU7mzlds/O7cItVtvi7Lz9ifpgbUiHjSZSjA6yjxKFwWUNyDZiAAY8OX7QjzYkFbNN53Y8xdueap
Ex+hVCY/e1qJ57QJzLO/rE1/4IEcvvAMfe2dX6/rWsh+nuEGZKkQvyARw83RojdEiiyXfC7aGJ6u
n2aqRxiIgBsposM8Jxid5MS69jurQ/QIneviR+KZ7Ec95128q5GHz4cAzmwCMgpi7G8Fwaj0VoEu
xSobL1LcWEWcdwPQeBj+mGRekwLiSvP6EzeagNpWJwPA1f1V07LOnfyggoQg4vV963+UmnafVEwo
m8AWWXLvdV26XF+RoJvDD01oMJuFFfDiBbiaU6Jlf4SnNoCpr0HGbVICh6UX5Lth/IrJgk5uUMC7
g3BrN5R288q5WtBxmq5kNslXTgP7jIExMhUFOMOT9SDBfbVI/AcFUJazrprRBUsBhcUUxkHA3Lfw
wuNzVwJAxN4y3YZRCb5jsxZWK/liHJtB7lZsxtCiy7JHCBv7Eogwxb92MW07UMx6+W2Eoqssg2xA
Tu4Q7HJg3ADc28F8RHUF0Dz+WqhVAqoje50DcwXG/CtlkF8rfR9gD8DxmWMVcGq5rNDuXb5Qx/07
pDHjN4CIRr3j7SD63STZ3Bc9vO5skUDuX5ZZDqnfso/X4Q1nPK4mwCse3JDruqjdmNwSbTNA7VIM
HpXxhV+iEhFlQ9vEllPO6wcy9JD9jaGnbIs06uyNaDJpYLZp+i+sE/KmiUN9IFq1P1yYqPwQCOe3
1QDfDFnmECF+qEeTNAXRwbSU2P6igU0iFF2Kfo3TX/4U0ucVTnnXplnqZQdWDbzBtCdDWY0e4swt
77oA5BLRRtcc/WpTeO083Ni6cUDupow++KtXP+cIoRKy6jX7ZARtPntxt75w0gxrGdfcd2UTUPYT
TkicFHUwyboUYFmygsCGzFVUpDq7av1x+RIGXfgxb2Voi9ow8WURa/yUs8jO5dq55M4qIEsrXmfz
TxMRFxR2Muhf9llmOBhcNgT1f2gbCHinqvYqbiZni9ysE8G/t/muyWxP4TRhmnsItDIfT1anXVPZ
wcRdFbqhdj9B28NRHvI65pXB/E9ekbGLbhVGZvcr5XmlwFCHkglMJ10B2GG0ltAonkxlMNxThYJ2
X6nkMD+SMOmHyo1zcB+xUOKPWPeVatdMlcs6x7xUudXPtejlG2xzQ9CGdevj6zqWjtiFWn/sHFzt
y9jV9itncmBltzC1FvA/wQGZ+mWEMnSsux8ihulVQXGZqWqAQy3djzxJviReM78NSSa/hNqKZTcm
0xiX+ZDwj3FLEnYAnhxEIKc7yyou+9gCooVGYIWEP/eR5TA6FDMjwSEahGL70GCIVExs6D8sIvAE
bjo1P9EgQPNLR8ibC5M24c/aqxnfuR6CUXshXIbWDqYv38JVN7zK0CqDXStE4J4GwqktVZ3EX9Hf
68ddQ1hvCvAy1zeCOe9GY1uytVh94r7CeFv3Zc6IuuojFNXl3AkfYhPQZRVVgj2TFz5p9Udw3Jpn
ACyAAZuGcVqKPPfGF8ZoB/Mkbbzv8IsYv0pgLSBhMATiRcYu6XYMsn5Jkc8jdB/TGmuVTV1vHAuw
zeKioXX7NteAEFV9nDRqN01LmpZd5sn7AHSABx+shKUcF85HmK7x8AuY3OhBerXN2ic6eskIRNqk
v68bwATH0Sf9bmUa1olBCqfByFejV8HpbezLLOXLlxYsHaSmsKyN4fakYVEtoK0JPRS4GPjF2gcQ
zkTTFhq/iV7XdJeROQUGJyWALwCnChHVKGrd0Xg0pofBtBvjL41qvJRgQce/jIUISKnbwFe7ZibB
F7QHTAex1xkAPWtM+DqoPP8A9hHohqkDx6XolLEa3pbSPYTL1N7Ggg9pEbEe4CaESHHvgt49RUas
T0Z22KsQCkveMoo8bmdWpNO4O0RwvTQCmq+yZ1m3jxbY1hV5a0cHWCXkQAvSqEjeht0UHWtm+Xdm
cC3AHZFzUbpm6p6GKORi30wguUxo85trSPGsHcY/0XBc2sH/DvPBBvYYLf4PFmrvNa5567Gd7tP5
rZ3WEJLaIPagm6wGXIPeYPIPIDlQVjnr0oMf6KErQxonuoTm5/gr1lTGxdp6nO8bN6YKp4zlbyBx
97CQxW1CitUgWpYKMEAOM9caVqCYQas3WyfTityCG/SijYxc4QNWMJY+65ks/Fnn95xxiKZ4Ll5K
J2FuVURh1zxP0vJfpg3mqaKpyhy62iR5YKFncP5jEmlMnGSMBAOqpgAoIbCKDt+5iKwe7tcssEPp
kDI/UgI63H7A3X+0yULzalEUyXGLSBSgV+hsBjh1DeVbUPUQdZOE9l+DyAQrQDhMfO7dmsudNgDA
FnCTyu5b6A1MVbpQ7EkTjMtwJcBW+xVqoj8KomGoE6tIzSXLslaUc5NPS+XEdmthiuEeFmbq5KoJ
mvoDpKpgXzHArg94jrifPgo4SLiDMyD573FLeB8zOMIvSAp8tzNWtfkdSvjmAfYWqH37qEtVpWMH
qJsjG1wC8cbhRl6ZbHde7cmxaJmHsAPHNp5CEEd69S0hrDXF2BvZljPIFoiP09LiiOK2/6XXsfkI
uTRU/37E4RkLV5I1uFpHvbzmvmWHIdFxjvMyLp9N4swNd+H42fMUwiAk9zF/0N3Q0cIEuGFL+Emo
uVCRh+BPhIBMSpYCd5D0c/JNZg1OmLf24TVtVDbiCdD6LGiPS7n05dzCP4/wyRQsMMkH1HL1UqQQ
sG2rqAmtt1uFCYJy4R3uxT5c4rgCSAcwIgl1hgBHJM/uAQKCM0dKORUFmR3V2H6c3A4QpVBF2w0T
/rKe8nsjMbdDnEnhKkznfJ4P04iZIeZnEolXA9eAX20Q2xrMfCSxgFMqGJXKIcBeoc6KV/jfLhRS
ydz/pFTLnkhs8+d08BDkmcSdbhvYPB1mzmm/7+GSCWmiJPB7dKhbYuBisyQEG14TjFASbZ6n3Jta
dO6EvYLvK9dXcqnDz6q3MkT94ddh0fYBMI257X299zoSAdAdA6NRYaoB8UNv1vQ+yjZLZR5hUgws
UgypS1RYEmadLuDznmNUM0KDjEAGegG9zBYkicUPG+i1v9IRJ49KeRApGgBUf/I3gEgZ9xBQK5oE
8PEC6IjgSiuyYH4HBVhYjy2z/ZTXbeeVYsyml8Hz2S2Hl4wrRR/K7gp1st+UoFQgkhAUOwLpoYru
+ohqzAYz7l/PjvjzQQF2NxQym+1nyKTE+NVeLGH05RLvRbRNcz0ndBalTiFWWo5du3ztANobC+4P
yQwj4HBZSm77aSwgA0NbOI7Pgu98i0S8zDUqmwpb1dclRkn9Ty6iCWpFeZ02BaIM8T74BECQGxQH
qSwCyKahlJoC9djVtRkKSP8EP0E7j5GC5Bpi1WnXqt3caGyyCEYtcwHBj+4jA6TRFFAeoD9C649f
1lb1S7Ug+dB4T1sl0KtF9dXkxIjGebaIvqAYWgJ903X1p6FZ83sQFhD/18T1835AmhQVTZezn2MX
0u8Ye/qqjLPOm8qERi2WhYzwncEc6bWPYmTY3EseFQQD+0KTXtyx1sMA1ul4+Q5DISjD5z540GVk
2mGuHDKvH1Hs9183hTGyn5GPPJPVt29Q7VMCHFKbbZe0cmMhkL18V3LC4wWDm9BdBg/gjmIeM+8D
IuufKNGWN9lKPmAgILFFI9X2AtXE1M1FwyNcwnSJ8YPn2Ydoi0SNoQa0mGg4fgCiIY5KoVv5E+ZR
/c+I5YgaMoLAW9HxYa2rsSHRc2RRm5XRks7PKGhxkeHCAk4yw/V8K5iK6tL59cQrpHnt9n4UJEXG
VbqXeEm6toB9D2rLOFjDFxBFkfmQehqXSsS57MFfmsxzTev5NbYKUI5GoXQqAE4h98jYY5SvtpP0
MHXKnwtrxwWfWcZdvYPR/ADyAnCWI6Li4r6pGiJ0xZj2HikR4JtrCjMU3Da9cD/IzOobEyxD86B9
QIEMUckXDqK42Lezy0FGMG0e3kAAvW6rbFDskNF+FBXyzhYAFt9N7UFNkGcolt6FDHk2NRqwk8Ci
clZRgGOtFll6NNkaxoohjMOZpf8F09xMFLNba9SA6P3J3Ra0X1YSLWORABokKtzR9G7pwvotScao
qeKByMcp8GpdbZv6xsBLBYl7l3hdCV5BAEuHJkWjbRiBnpuRPX7KXGL7cpjnxSsBCSEIf0TYV0FX
cNJyspq4QJG7XOkm7/wCqVX/xDKXLWXaQIGiIH1PvksEjR90ScyLCNkK1WWZW9z9sYlRESfIuvxo
8TNcfy3Jy0a2w1cn07iGrc7Sp3vEffep8Uz9HTCZ7gH6S+qlT1Y/PSyT343QbY1QKA2JaxExlLam
5KtKcf0rwIELhQoHxbHg0Xdr+/EurLFuUcMR5HVphZKouteZQkegCRFqEKvj0uuW+aPE3z3KmuTk
kCjffaNK5Y90Gpu8ogTAK5yErkdkjtDAL35ThAoOWMNxaujKSyJtCDhYtsZBNc+6fhLIfQ+5yvKX
eU0i3OO5bmLcd5CpL9qW5r+g+dOJAslg3+/ynkZyD12ErCnDjONCdXRWX5E1+rcz9NNtEbWxDzf2
1B+GvfG67PtCG/cSzcF4HfubRh2sW90rrmvslWyMsWCurMYtCcQgK3y0AF5HF2f3Nl27tYR4bP0D
+VEeFS4j+hqkjDFFl8ICcYB+QEePvF3RRxo6b50PTT43aNl7DaJHsvZpjoI2VIcGlfly1cNjjIAU
HxN/xwc5fABuxbmyHrPaIDB1aEFpwvD1m872shgCLRHOQjdnN6SdvSfLe3sPyjeSoTVS/BZJM8o1
xyXTQEkMEwyppwANu3olIfJCIP1kwVvo7+9UHLAHD74hVzoIzOO8DgOBmQVsZwrqZ4upZsrTtliz
adYQiMiyuuTc4XRYUCrQLpsCt8siLn+sk5+/eGTsG/ju5T4Gst2a22LKXMCKNkOTvLS2DT+H3mRe
mjFfYHLaZ/OM5vPQekfUjXZGxjr3dQl3O88vORrLrIgzyK6yqEW9kUwdv/NILrsSGR0nexATMe0A
DzJ+bHji60oGFlq6IRpcroj8BIInTbqY10ROsOljU7oi1ufZ8EU0C32cl5DSCkOG4NeAp7kTeQA+
YerL7GGpxwW/UTUbGzlIXyggWaoQDYqyYqBoahdRn7PvI+QcWalM1yLCMJ51uxZV+68gnDNeja0x
CCvjFK5F3IaghRoAi+9oqBBTOzRohr2/Meyux7Wb7olsFAcecMw/tklvcUETb0VjI+3DsSLoturd
GhuCzYCJt194ag2ujTVJhB9Mk2douYDNlslJPZDI5x9gD7Ik6Ogt5mvq7BCVXlIvn+cmYHhfzCXX
pDckvQb8OPMxWLJsgcgtS5Nr+Jgvby202WD7APzcWxs5tGVY5EHOWgGOgnxllPa1jWfbF24UwS0y
M2cPaqP6FXmNHk+56Ha575HGvug8sdCpwTD+KYddHEdBPjQGepA2e4Fvnfw8wVsBoWKBTCpwkBlq
MbGa6WOem4aj0jaBv4vUqhJQqlLvEwaCpD/qEbV1kdMguZMxDa8hNJwHRTYx+7KwWP1ABhe8hcph
FsDhIwxzujaEkE9LU8GRsa1+f6C69m7AIW17AKupWapsZu33OrQuwwgtZwNEHPJk2I0r679M6LUF
SN6ZaHfIBdBaTO1aQzBa8e5Nep03YAZE1c+pZ7g+JXq2WTVnhuDkrYv6OAifvwGhgxo76Oz0efWH
5d5FfP6G/RE+JjCh+8HR5RTFMgAdCmlM2r0o6EV8YMyw4LCKiX13yBizsm8c5oB5imKsWEVgvrJ5
0t9W4XvPk/bbTz20gv6Po/NYkhTXwvATEYE3W0xmlq+uLtsbos0UCCdAAgRPf7+8m1lMTPRkZ4J0
zm8/rV7N4XlDP/iEXz/6LURVjsQi7m2TTyBwQ35YjjmjS0NVyJDp/negAv9ShBh9doPpTUbUEYsr
k6r7r9/B+XOSpEKeuYWXZIm9luA822lfQ78kPq91S0QlPve/nSZEMyfp3nfJnAW2MeaczCAsjC1S
v0Ncuz+aKJE/l6CWd84kovaie9uu85ZsED/buExMqmvPpgXFpScx3Te/ei2taa/g4dzmY0tqi2PT
bFQ4SDkH/w1WtAOnQvl8HmIhcbPuxOgDbbf2WMD5bLdjuJkI1UOk353KrScOtcqLzgMR0nHKc4nk
mb8dUQP7Yt9zEHG8iVKWMK+js34jJeRUsfea/kjIJWmd+L6ubB+P+es+RoZ9QbPl3Hij2YJ0l/CI
6Zi0Jk4ZPdZfE66BIcX2EoPFNcyyaQcrMKTTKHyKTTQnTNojwBZQJgsPlle53X8KgAE827ERY87K
G04+2kIn8zWl6/lez9hxsYlwNE5Wx0p8jKSqpAFA4Z5L0NMKKUnXPS/tRGV1vfWh5M6VSZJVzTTf
bi7xbnzEZm3yngLzh27qkzCjrMl+L80cfivoi59DtTJj6Jbnc0HpO4MTBtLneFJWQl9fN3y4mrDy
1IhIvK2Lt3pvFLn4LxNSsnE4xSOk9wectfpvmVyLM17FC82oZ8VdF5zpAxgfWjdZ2Gemfr53BHqO
CwF8a1/sqyx/LZwdN0yGpj81IxqKrAu1/OeLsiE3vezimfzWEOiZqruE1Vmuy9ukthqUlTO7Pq+R
Xh4SrfGC0wK/ftfTdt3YWBB/BHs7Pu/CiQaSDmZvY/hv+odtdNzndjW2KCYMWiKNpdq/mz707mQd
7a/B6LQfPU9pQNLxtD3vxpt/y2YK3weIdhA0EbJuDl6zvHXIreV9RG/OzEbUbayVk8vwvPZOAyS0
rgG7BAepmB5H0NXZuXQy9tYWECbYAw9o396ltlEzRW4fAhbMqipgBYaIKafZmdxthMFtUc9Oyc7l
eOJ2pP+Pfz1Qo5ZasXHsfOZ8fWus1nuOQU4ZN5Di/LeRBvqxtMr6nPksTjqQ4b/DCykHeyLb+r9I
ez70Ciuyl6E4aG41mNaY12q84oCcMo8Ey3YSF5a7TUVT8nFgNUx4izVi8E92jY39X+fgVk59yG9N
6ly5MskkDJQkcrHRczggQ9NkuJWhKB8D49smW/c++Tlsk5kuLlG9+3ntSXm9ggv2eHE3lrgicHuz
Fp03VB+DhU4W+GIG0qFGsQ4zm9jXJq/3+tB3dlg1ZWG8I0ryYQhjnQo1RlsukWLEjCV6eMGxsTcQ
8/uEFDva+CLaZN5+AkRIlTVJZ8f/arsLYAXjerZv1eIcQRpxe9aZGj3GMx2XXcvLxJh+hhiiDEEt
LA5TOE59PvX9tIOfYt0oPGewWQBFZZPGlewIPE7UxRrnmTacFekmd9yHu5cx4P8QXFMdR9/r7SLs
G/O+RotO8s2LNA7mECor9RFfHE/8fJOb6RDGLddrPN5xafef67x5l6Tppr8tN1h9WVHmtqd42/vm
FE5T8tSvqm9zXhYghMaNppo1I2yTQjq4RVOxBAyIAoB9PF2vR+em2oSMHhoWhb9l51NeN63el9T1
LvOmc4YhNaSzyCzp8KqQOnc438HgM9mkwGE6PDvR6OrnPRDL8QnoYdTDAQQeFj5jTJ2W3Vb9h4uv
2s8O1F1/11N5xEqw1FH/LskgdU/ORBRGDijoTzdIi5vqtEZzLR/9fSxNWm1HNNxswOkzm6hPUzjv
BUMwaLTYb3vPV84nxxYbTTLiQhCp2OYlTDvBHfxo7E4Ez1ZC8ImXWsludIF5tHtlqirDG9v0cn6S
7lUg1sbB7ua9LY9/UgAF/l6u5s2z5kHTvPI2xF0tbKfwOPKaQlT4/bJVU5nOqTv0zmmKq4XdlOcH
KtXZCHETRAdr/ktZ+rekUYX6LrkO3W/0hsTmb9NZi+IN5vBJW9ZHvi8llHkke3XhaJN2M5PV23ne
Q2RMKG7Zdvs2wx7RAKRvW01yaMmNH/6VYTAmZ6D8vsq6WMGP1EGVrAXcRPJe74mFFnA63L/e7ivz
0pWhWgq5tW1CR/LKiKommNysd6Rwz9u4T9sDAbOWc7YaAaln0aYiT5xz07fxrNmmF7oktkHDhZ66
w9n+jVUDDtKWu9kYXhLne+UPX++B4Kb25AFi6reo5gw678fA8sj34zxJG/dZNuJQYMIlhsfLHOJF
9L1rDeKyjCsFe8T1LPcOrYrzPy6WeMtgngbn2Sqn2MvqeEysZ58BbiSs4VjWx6TcYihK3v/thyOX
eXsAq478T4dAkKhQRvkwLXJ3t9tmjzf9wDvg6IwtcySnU/NC5L7EJZ+uqwrsvw4895zHAmj+xtu6
brwB1iVdAP09l4jGj6A4t7gsLnOgxzoPQrGps7sgJ0pxruzuawc8pNK+3WzAHRsoPZt2aYaHIVLc
BR17rMq3eUCgbsiu6dOOJOguRShh39nO2gA6CW/eM3f0E81qREDqbQLw9u8YdzhmtOlKFyyupXeq
ppIkwIrzYr0fkonnCIr7MLlm9JE/m6t5grtKEItjFrNYuaRSuuVjLmWTFGgCQpOVUq+/3PZY/SzB
GH2kPHA6vFRd1OiTao+QLSKhr75wh3XQ2ezTXZsrGgr3oiRhzs1r7U/7Rxv3rg1Z6S/ha6BGJ7pN
4FZZEsk1zDxr4IPTfKff5smUOFyoqZbZisnUZIpu5yMX3bpSfqt3rc3tNdd7z83hi6bAVePy1woP
/DS1NW/yMdmG4IU/nAtS8pd7V3pTTn7oJSHeAl7/H5uUeiQEqdovkHz1h19eryOaxWP73q6NvZ3G
ZGOyCDbmTRg7izGvDqt+vG0qzb3Y1tYR5ihADthvHXnjngGjTt4tHUb+T5/1FvVdowm4SwEr24G1
oVyOd7nbU59SvBiX0AsDzK9MlrI82avtj28QEYofZm366g4gAxWAElqDMcNvhUVnaoSI6M4UVHbV
Oes7MHxdnQ5TkjaKUyKc8pHuH3TeQazN47BE1kOAvCK+AU4Ix9QabeHcBWAfb8taBoClNYIwOFRl
cYLNyQA057c+DUkRysOs2z2i8ZXbjyB0Tl/WJx1VYZ82gm3ydjwCMoFpBXReQGZZMfpuJltPJwNI
aj+X6lftO/LI5XaIMuvDY1RU5Ulf5M2Afudr7HsmXw96qkkjrxu6yyyFsp+SFg/lqV/72H6wybvj
BF+BDOA04UmYerAGeEHBCEGoT1duoT7zMB7UsM8Ka0/ddIC8Dspf69ErkZ//CK6JHB+trusaMniF
rS3GpmTv9VFeBz/HUNhrvqwEDP9rdBlPkAWcox3zOfgN4KzNgz7ZLGFnfwayfDxcpxG5hfDVK3Sw
JfoyVL5aTgn6wPrnMpuZcQJX3HAyFkniY7fu8rLRxvzak0d9N1NxPeeu0AesIjqP3KudYLiPvEaO
N9xyPUpDI4BIhFYQhbPwVtrrPdF/gneVYSamuKyphQmW7/7QoSAgoFv8m7GaCWVasYL8G0dHPW2Q
X594283/cRMbIkDr3TsBFVsuNUPAA68Ut8U71W1+NOXu2FglWUKMxIYQZEgv1AXeaRiIDnwluwbJ
ekQX4X/NosxxO3AIboW1iRgVCEceOfgjtM3G6+a+oL+Q0s76Fvj7P9ltXXPGcdr22QyPHeXuEIXr
afKh6bGVGWuZZBodTUv9t22v6/hQESu+ElcMRHOP5lWsp7CR0y89o40Co1oEyGJiD8RnEO1ZciJW
1LEr98Cg363H/ME20a9Pc5DU97iK5+pcz/vqnSQgMSjB2sLbquRwBmQ2g1dSYNe2NI9vOkbdE86A
gmqy/SgNcKX1qbG87UHA2SdnsXGYZI6CMsyC3rg75Voz29xiKbGchnYazxqxVZV5FFXV9y6kWZ+X
C47hS0xAFircfWj3nKrlZcykuztHrqtALhkcAzc217zw4LX9xcr2IKoeDHVDBKkPWwyyl7T1o0bC
iZKoXgL+YsI5ilA42jvvyTB/NcNcPa64ltHCCD63QyBwfzrYo97regofdz73kCVlvLB9V0J+bKZz
fxOC0L74QTf+qkqnR3mxHv7xfFXexA+OtwK6ol1ShNgAeo/U+cXySDcSZH+JNhjr1NNxp4BALKrp
KhUmx/kw1vCfI3ixT50p9XCiBzEIzryMOi7cOlq7E8kRiKS03Pfx7Fpha84higKVKVFFwQlDkCpf
14VlOZ99/3ohDNr+4A9z5nvNwOr8pnM2Cc5SWo6by3o76tMYhyo57Q1lJi9LuYo3v/F5dYWcy682
ThQIhvG9X9A96LgaYsN+6h3AsDDVFvyaKywk6cSCB1fM0MIrz8H0rsDc6qys5+l7o/a3zwXc0COI
YIusJtTRM9EAM+KGOFibE+y64U1y69JObU8K9EZysQfCAqsQZLy3h7damuSt2cPxG9Ww3z34uy0Q
L/c4H9xVdn0WyRqMLbDFiKdt4pP91MEk6wvSLboNzQpy/bpEV9KCSXv5EW7T/sdBi9MTNhmzs8aW
nP5B0DXinlJELvwyDJV/5+1aqc8NvWR0Kunl8s9zzfly61pAvOfqUN6ST8pb0cy4W48FtWSxaYCU
zM0iIv2TaF4eUcsKx189XrY/G8rrH1ZCknM2VITM8EbSJn1pDHEBeT2ttIyMR2n7V3WWR2spmtjh
XI7r+nLotWefnkdCYTQMfZK78Q53VFmdBq6rBV0B48h6i5hj29UFIdOy5dY62c9YjEDLZD3N5Iqy
79annnXwP7nGBnJqjyCj54pH7287mLlKPdccLijmaqYbRH98CQwSY6qoCOlPXq2dOg+N9r/YL5AM
AKLt/fsi9cYNvqzcSRTRwmqneEMk+cijq+piAYRtHlrZiPd6a7s2n2Ti2EUbLbP8jKZyCPnRPFgU
j5ZcfbEd7W8kC/X2H11uCHcQ4wcHkqpt/aO0dZCmMIlFX1AKUZkQBQFt6vFGG08euW3wZDMPb/86
eoj9dPGg57LNVjiIu8GqJQqvORSn2m/Ilk3I3COdzxvH980l6fo0bzMNupxJrVfwzw7ehBVugNdx
eJ7V1OsNP6o4Pp26KYczCb9knyHb83VR8qAC+6K0f2u6yo4eprCs0CpU2qkKU2swdDuxwtvdWkbA
ojqaOjic+TqhEooZZFTBIRipMJ4DrlZ2iSIJAma4GToqYfJ1iCuTo32ra2QmIzDWOlaa9twxBh10
ZGS970PPJsXX9WVbMcW6y4iNDGYf+jc3aw1NhNbSRgTBCU3RZ8WvnB9LF80XAbn++1AC+CwCO16Z
46qWQUPU0+u6imS9MbVx/gtVHZbFDP79ozkUIiOuyhpnxRiFV3qyXwps2SGWElP7OXxi8DohpwkL
LA3lf2QRos25hug8H6HbN+ek7O3oluNzbXPGbc/lihgnNuLgsNEQsc/Xp4qxMT4H/PDfNt/XxHyr
I3HuECp3v9VMUn7KyAEnnYpocC/QAtUtznhrucFUmrRXHcwxZmFv2O9dIMjpRYag6ak7xIB8qokd
c8e52WxZkIxxEV+9Y6mGUXAuAcGt/ZnFqMbtV7V1d4tyuTWIMgOFMT0CaTvxhA/tg4PAtOcNBOUo
MOyXt8O8zw+15uc/HeFi/4Q8W1+S2Et+uYML610rbkcbfNrm4UGoaH+LObHaVENs1jlEkOOd2sRA
boDCdyjCDED4Mon5Jdp8e8tpzTFYOpdhjFONcG5DuKw2twB1byH9HOGiHwejF3ctnSYzdjlHVxD5
4Fqf0eBJ6154DAJ5MkEDZ77dElfn1q51/ECzAfKmpzIJ862zg4cODVj9skuyjRp6rHu1ZKhSxEOn
jTM8ecc2Q/KpvU7OniXENUlfOS82PkzC+Szhmh9TIivMw/ao/zNSN9udAQOWT4wk+zXTIC6Zhwdb
2meoV8YRP9ST+wwyJXVhsUmPnK5x8yHV1vqpV7rB/HqA/zJOtRXYMEO4sT6cabLW+71zYOcOzCXB
I/BXt55oEwj8N0t2h5cj6zJAx6Hw4uuWsuHdQLRU54rBVqTt1miLr2lMnhsWNOBriFH7gqA5+fJQ
fzcnvfg8N0nSGaSMnrf/XdZk5w5sJ6jnCiUND1Wpq29rnJP1Bek4xKsPrTo/+3W8oyIFLNqeD29Z
fyGobWckrSj30mk9wv7sa8RQRaUTS5HqvCuVSROtz8fSuCuDbCm/NINQhf9EWl/7aDEsdoGLqynx
+nV7jfGB6L8hoDBScn/TmGPkMZqfB8Uh9rMGMEIy4S6+P13EtnJBVSjifrjR7vvgIEHyMTid/XtK
5ujdQ6m/XPe86auvuib56ZYN4nH36JvkfrPHqns2h3dFrGIRT2cX2S0aX4/bKhtdyN4fhwBZup/n
aUrunTGCX/D12v4M8JmGj5Ze3ObMBFS6hdtCpNBUlKwWOJdVzmy2YSXMfROARxXbEq5/E67aNVP1
OHJUK2kPFMFOrPql4yiwf/Lfnho0iX0ainFBfjGwCT/vAEgyJ+trKFMmjZ7u1vHo1hRZ7Ew6JpV0
YPfmmmbA3rUytYwHvcczw9i1oe4odRbNuwQKk+7iZRXfO9FVy7RJposwHjObA/c6wuIbzOUO9w2w
j4bytuQVTLJdgGFm7dTHkvllnIaMGGQ+YZyM9vx9mMZz66s+etmLOXEDN3OAxb9Eu3VbigfUc4sl
qiP/Qc2S39FXhDc/kGuBhHpM3FG9dmC0x2mno+T6NCaAcjgzmi47QjV0Jx+pyo4Uk+2mIckDTRT3
NZfgGgafzgjQlDHpOv25tdQ4321rK16deexVtqpmt/LFoNKFkfXQLPvg108HDRzWibLz3iuGsarG
282ZmvrOj8eVSdVb0Wjy1TB/DmLbHwdCE4j4mjpJuqppZMPSqQbF6J3st/hBmu4Tx3N0ITF0eZm8
GvmQmcbx9xZE3TdcZPxKOw2Q+OKWyO8pQH1w7aB96nA+P2+D1HNhYCpQeC67+9IxCMN5Q3e/+CuX
EJwmEUjMRtuss7JzkT/bi1pP26C85B6Y0onyJa7VL96GiasUCABq3NlodZBMoV99vK6YJfYZOdxe
BfF3ZRK3KhqhWpMhjFPjJakn77u3kLcWYYeogkWSzj2ic6dmDOGjW/NnwQLwYRR3xJXTDtXJP6bW
fnJ2zvkMGsOdbzyxlMe5RbL+hUoKE4S79/GrQ/Px/DQi0tNAVpGzgbPEpXxa4p1DWsUrMXariYPf
tWib6AzUAVsmKyVuvWhPMDWQYN9duNQ10tOososoiOa+QNOKeE7hwbw7mCx3lHYEDN72TuL8kFrJ
SzlIBE3uVPKX2sVWMshI27+No55T1pul+lp7y7VPUd1wvrO3c8jyIVmSWtGF02+HC+XN1KGas5p4
HK+wg9qLL71gwC9wQ/kjU84QkA1VVjLC9zKiLGvCrf9runj52HdrWm6tyN5uWl2t/kusj3j3IZbF
8c8eN2w9/uBCBWxkiX3NqPODu4ODK0dg3gy4cscpOR1LwP4Fdmvq/uRYxhFYGLblubas4R+JH+zD
u23Pv6ToGnlCqoVeuVlXoH05jDJgPh/sD6rTVP2KD2d7Y0PBU2fiPcn3g3sT1YRn466ZuYd3RvU/
VB1uJrfkwkFGQTbyLNuLkT/3rJiPDZrLN0IFoNv8qZ7+RmjVdBq3yXgXeZIW7bhcAHPU0Yo7oA+e
HxJvjcri2g1+URzevO8iFlGqIEzqdN6ReeC9Fsea+l0t0GFdycP7mO4ZUzilYq6MtINSHNM1Uo7N
s1wQFLWT/qVJ0nj1j76Ct0An8TdacDvfROt24KO2j3A+RS5C8ay0jTedPca08srrJyJbITKKyaqZ
vkiwl38FL2J9qwdsa4CJrtvl1uZxwC6W9GcuZkba+76H0kDJP6EtQVGIgH5wWQiKTsWWKsakMo8k
J23hn4NvkpwVJkb7boz8HpdUs7jrqRbJ4hXh5u3tpYuMP/F9BZwR3dFpHD9rbUTOWkN+fWoYJBWd
J3AhgPSj/EX2FqYvfgpP5HCjV8HRaCd/7BHlVYpyvBOPh626qbDCGG0XE4nv8+X6A2fzMK3lcpox
y6hLbAG6Q+UeqGZn7YAxK7SvKqdRRCYobnYkvoLxG+NeRY1YQaK3i7Sl1o9ttI0PUaRVlUe1rqL7
0NudP54huxhmdd38M8CS2c9KJNv4u1WRcjOxopG/varFxtxBejmegfjiNQ+tCpcXo0UcX5SzNc3D
MTnyL8vx/sJ51oozThrxYKlwGc+bqURwh0g8eSWeSvwd9LITcobK2UcWPMzUf8lB1KyURHinfbRy
NaOqGgRbCbLTDLMBdiTo2wqQSbImnkhMo85vEh5XM0K84KBUe9X+M8YqR5xKVzf3xDAfulCMuu2j
YsM4DYtH7lZiTTOnJRWI35T4+M0twsP1M/FL8eizaZgcOaL+rwrt6HP0sF09xsk2y8sx2/pH1Bmv
/bJBII63o1q3/hLrvdI8o7hI8iGa1oQRoY3UTVNF3C0cfs6bcUi9zTq/45Rj2OfY5QZcyBVla1Kk
0TqDf7a2xbdyvArDCwC2+JbWav0dkfGx1y2wiUgHl/631Q9MiJFDd8EFzigURVB3LeNTY+qCZtUr
5RV7AoES0+z9DKIw5JONTBdvu9f6RetEVgBqf0R/BlND3jkrTiGml6k9cjPgMi26SKAnXIlh8y6h
hYLk3CyH+xUtKKpyB2F2d7bDqPwTbnzUeSkXEo/g455wjSC1WgyymGsaDloe3Q+7vgnAvk9tuJsJ
xQPPUo8hbpg/6ma1XGieawLh7AWbOU9gnxOHQh//xkPs/UBe4f7hVF/Dq5aqrU6AjVP906ntZUTb
zx2tf9TtJmFwUJmWRdObfeP6CUR7cdzKZc4Od5ZLZO6DzC3g8U851f5y9nZWLTitSvYPtUuJCt6+
Ui7Pdh2MKl+nfb1v13ZAb4o4ktXJgwl8wHghbWSx4oD8772RZklfi8VcLAd4OwVhdS7u2IU2Oi+D
uwfThmpyAoGGu6AZJv+Jzol6PoXWFYZRayKe+UDDL3TGfD/pAU/GvLY7NZACTcvjT680kB7LsWpk
vkTa44rZ5K5um0gmfZHYKNRa/HZo8Qkrj8+ccfZ6sWoErIgjEsXpCFj+ikB9Z34OJrd6qOZl0I9b
chwLPsjoQL1gY4eAutB4XtSC1f4Mpl9GL3yoAfwW606ZbaXtvZUSYjcbHcG6G9V1UiLGGziMkxrJ
4G4v2M5X5AP3pWsF0WnA9HDXtjz0PyKb5KQLezoCfXYsRHTh5FjlZ9eaBTx0kNt3gBDhuGHtms3Z
gub1bpHLM2iGQ+udkLp3PEiNaB8W6WyoU9HIv+KeQv3Fcyq7F4bP5C+SxxbfcFQtU4aly2VjJSC0
fg2nuvqNzijaTyNRngGbBN18OLb8yD1N/f/XTpLyPN47MPe/7jbOW4qetnkAI5rFLU0P/UoeV6u+
jVuDcgMGofufCA3kAZoGfm3B4H6c7GAZj1vJq1zlnS/Es6j6BodGxKv8zu084AVAGVA91Kil41uE
5cLLlxY7KmJJaNy83PV013deU2YgePHHROhUe8Y7yCSz9G0z3kSz09a3jisk7ZoUQ2DQgWIiPZPq
c7DZEt47mztfjR+bbHnLXLch1JK4NGoQgsHWugDtjrsnhLqk7Ydmx52yu2P1RHWc5NZdO1NAAvhl
0TcbEPdoefEbveoSRcq0b+UDLxkSi+sy99OufGe5dEfM5FJGMUdEGGBUCjH7xrlyFFd/4o0yvF9M
hO0gAgbg8HW26GFrw+NTzAF6OQUon2S9V8K6Ja3NTuM26/7c8//hW8GpIHiBRzaR1o0GkdnIB4LC
o3ljK3oPX2AxOD4IhazA9dJlRmmVhZXrt2fkOG18ckXc+2djQZaSyTXMZzsWyGsntXvi4oel8E+r
qL2rfixonrTeSonGrQ3Hp6OfxfCD91eGN6VjbeYGIwVwcecvT3WEkzaTY70iGOVLZBYnvsq1R2d5
ICHIxLfJOA+P1Y6h/SbZSR1B/tIe7BBij1G/lM33gdN1voHeZH0CkkqE/dxbQTymRKy1Pk9bc3R5
r+tA5jM06h/VQ+UXkbLknE0RGBIj1lH9UPgCzO9Je3BkgomtLUrEIeF5XGG7LuM6R0yO1CN8e1yR
eDwi+plyO3Sb4bwu/ro9a0e2Iea+bn+PNnL8+V+EfYxhwZvvYmkq+2xrdK/pclTQE0Q+cLAPFX5F
cKiJm6dvkcKkpg0dPmjZwHsAznXIlW0r/JfUUTVnlWtqkcXzPjlFT6T1jUk4PjPUlsScBocbztxf
ZlZvaq2OEJ6KdiXJ0MRoPVfL/qbaMv5RQfE4jA5I+nPb13R6OwiT0DvLGtvzQHwzro4uUFsalNH0
GyoE2j4ZEo8d1q+RGvLlCDAL5sL2gpjcaQvXiw6gmnDxBSwYpuKC+JwqOjkz4P/NjpQG0GpAfsoI
1toKMBB5XT5Fm7CyplXcbSXJj/6NORCUXwLTx//gHDBjAQc1VeGZyXjFIfv9jbcYOhEz5p7Gzi6d
szeQRUugwuq/TugP5b1Mtl3fVlOwvvOCXxv61qUq+kTKf5729m/kugIH2WTtaMJihudwQfHJpRHj
fxob8HY7kRrGG1NdcraMOubMVGV5FLPnsT/xuD9LNFLfkOhJjgbw6kUCmZ4/j309Gj5cyCy8sW5g
LVmr6QmSamI8NGhebpjct5i5fJ7jVJYHp56XEPGQYb0ZZEGJR4D+ZeI0yk1NLHzKULt/rEmgf3qT
o75MH+2XjpgicTuBU99FJKVdTawb5puOIhV0vBH5/2BaZXM/oYH7dOs5HhgtpTMiw+bg5pGPJlOQ
aVWCaFK3El3izYrbfPdqrEHJRvJGHSN2OI8I/Yh0sKYYRUJcDc8UhU1fxN3WL2JvrS9nGSB2+ojb
5J5srM4rACrXIEP4Ht9HjcFIQuOOjxDKptTPayMEEn3pbpcrCQq1h+geXB2F3YPyzfjHpv54Kxbj
E0RAoAKe8SiWVXg29HckIIJIjl70HiYseNw9KctS8q7Q4gl8M+USEjNUBq8BauYGisY1r1F/TB+h
31I75Tmy/q059UzRgT//mSwUXyki48qcSaW3f/NIkBzKmmKzF0WbeSJgwr8m5h2BT4/I3LaFShal
nul5mRFVe4fzN5yOgW0EHm7IZUSadl4d0fhTkP7jFdO4VM+CCKl/XOZRmFtLt7ss0o6Hsnbouj8D
TJ1Bgj5F7DXH5qOy81oorXmVyIkOj2H+GPGsoo2N2+ASuSxnWY3uHvDIJYM5DWfyKTLXqWE0fFMl
ZFQI4ow0BM1ybiu5llzzW/hJE/uGv8Xrg6cqqtiFnCbxPtcyct3zIiPzoxFd1d2FCFe+w2gVn8oa
eZd73q3/Q6THkpN410cZ0Uj1eyRls14mceDXiKoouViJ526P+MPo+VoTs6CndIW338YhqlOGxxU0
RLZ0mKatNuHXvhlkAmZJdHluoaXvHEx74jTSnmIzGqkrbIwh0j8f1rHfL5PelhsXC16Shy1LK47D
LYnuYElVz0s48SmsRQJE49NsWjhQMiXywNHN+DhUJREXPL32W8tpMZyRbNH1ZHntrl7acGmeW7Uf
fx3cDjfGwVV55ckppNernCpa4/fgwJwUA1gnZZi4mT8yBdwM4eTbSFEsMud8UbfVOSCbAVI++B9p
57VjNxJs2R+6BMhk0r0ezyqVL9kXQqZF7z2/fhY1wIyKRRxCM+iHbkBo5SGZJjJix9oy9w+DJL48
k5EPtG9DPfSvueyU+kRTo3k3NX5anU2QEF/DlpsF6dUifUbQmfW73uDFMQ0gFew5MaFt9J45PedJ
a4w7Egkj6t1KgcPmayZqllYZufJw2x/9i0+O8ijUgQp/FKaaJHDpyl+NsLkkNEgLml3Tm4PktjN5
T2mb6spJp4Hgp5okuunKXuj/tVNhpKRWTPXRm+IUyX1ut19mC2nEIjT+EyrIzDFuJoSWWL1DDXnI
YFchZaaY1N6MRWdMJ5rNs0ebBDinBgTS7z0N9CTNbaP+7phpoLgt6bWXkv6EaEdLdHjfoCKOqAEV
8lEjFc4sG3VqAWLMQ++O/sOQPs+4ch5qLUmGM32ZmPCKuSKDgqZ8UbSGxJSaCSc4Gk1SsnyUqmkf
nN4f/OPYJ1iJ1ZDf8wvbExGXk2oY+jIdE6yDBjtOmE8WLJEwQzsS+FTH2IkaWz8XQhrod/5kiNK5
M5TcBsfUfqS/+9bIh44Zl6JiInAKqMTAcGmRBmrUrH7EVeA8RBxv0GE4SL6ZtHdVN2Hg+eKoDBb5
BxISvX60YIyEB1pvrWfhTRqSd70IUuwqKuuxCUp2+bolyFPSku5YkDjo9khcUJDbUU/w9cMUewX5
NVFYJ5W6FBqnLNCNfUvthfyjqubPBGkEcn2uarS61WxT58nQx4dEYw/ddSNltN6IwjmErsg3T50Z
kRnLw2AfDuiAd52HmdKtXqhJPbejEEr+4E5jWRBBDPHAe+YsMQwVxzD66ccnCY/rs5eXNfCFQEeH
P4XsICeoXU11o3KDefZ7K6YN3yhCJEI0VHW7PEKOfkfagUSYn9fyk2fH3mPjT96dSqXGu5W5OVl7
mBtKf3ScXkt306iZ423hS/hpQ6Omv3EfLL4qQet9GhGPTm4Mkes3xY8QQ7MMCcSOrGIHFbwMyI1p
npN+AA/NpqvLLvgBzyiwzkDlMEscx2Q0uf6ARXAVqygfvKDUyMCbXLyORkWpj88QZPQxGaanXywF
ET39+OaEmrEqK2oQua0dZJaW+xizQeNCWYxSBeqYyDvIybIRr6F0xnsjTtrsmZ6H9nGM2u5JT/Oa
bRpBe40aPxg+V3K+n9A/0t3AYkA2Zsep1d+yx3nqC7ORRgpz1LMOyZphaEffI1lCIyj6tR0X0xm8
rzb9rWcPaCUNxYCWSfEu3Zu2r6n+LsZi6b+SCvssWaPTeEfSvvvaajYKcO4p1XPQFEj2oeHc5qik
jKM3UoKD2+TTj+bpfvjLL1ttOCAZB/0yMzPEbkLy4Z0M8i4NwADd+Wx4IvgEqj1/iYeQhRPKrLmM
Zq6qlGECeUuDji92EZMG9D/xTnQ0Yh2qxBiqzjl3Iv0DVdkmw42bNPdD1iZockhUG6+NY3f1rmj1
ioWA/McjneBzYkrCx/p+8sLS2fnAqox9rWVzF7dPXHNUfC36YtZROZ1KCi3tIz91eK44nADzK6VD
BtU09OY40W6AnpKzy+R1GVQ4UznVn0A+Uf1JErv4WTudVe0037Q5KpKWzg1EHGhGZNWgBPRnc4R9
pHtpeK7UAaUPUBysO8gG6fW9mJzwlVS/adwzEROYocJsvaNWGpxpJP8pnfstamuSlkbpH9W4hwjD
/9qVR/DHcAsiawKFRz8jkH/eLT1XpI9IvIJ2sKJD1fVNdKpB2gZcsILuXohOnSECdnA3Tbpiv/ie
HF/TeTGSnoi45Ra5Y76qKEDAGxhFfOtXdqJD2HHqLx1Fz+Gc0mN/n3IgYKeWYQvrU3bKORra/lsD
Gvo/iAnyg1RSCdrIsj1770tE1Dd0sqkQnIt8cKETGTdVheXijsYWVBETkRXzlXu+8U0jIfpZQ6FJ
2ITmiIQm7ZvWiykSvTh2VWdCuuFA3tc0GbmAKLryzJ8F8a7uB5pvEmEW6kGnsyg92bIdvyVWT2Z7
6gLHPwhuwOk3krL2kRbfOaWjV8TNXO8U/YKgsL3p9I48kmKXBnGJZTjfqZ6JhCZ8LZjPB+jQ9Esk
vf4KiU19GWqR/FSYJ1/rdMjvAumPc9uIxw5qeGP2k0Z9de5Q1kiXOUDs/gtSBTM76i/msBs5v24d
Zvp4m8g0eVTiKDb2E7rgaGdYSA2+QMbw6XbDh5juNPDM5O0nboqcMxSbD81Q9M9DFE3Nc065jr4p
p2o+peQkkYbiA/sFhUVvn5GP6SUqoIydElNIy9iVJRfPS6/mSv2Nwria7UUflsUH8hr5TU58NZ0r
ZDHiGKi+QksDEi4gPekQPBGHiG+a7xF9ZhOyETTbDRq4SY3KBpwOzg+7krpSTlpZL6LzNDkjHWVZ
QvBcmKrDnAsySZjMBjicUq5w7AJ5rRUPyFzje5ppquhDXyQGUiA1RXQV+3qGWjiS/tEgl1wQQnZz
HbSEwvgEBY3WdUML7cxFJWPqe3RZ3ncIXH70WLRGFZ2wwhDZsRJOjyjTFuU9Bs5ludNClV9No40Q
N8JG/o1K207OiZYmwQ0J0py4DXuiDlVWPapfGrtQfnEbz3i7fW49jWYqkV6OUWXuwEa24UuJ9Ouk
+8PYHhMxcOOfRFcjgNW9/ISqLnrUIB2BisrzYroPy1LHdpZWGwzgUN/66f3/oAw0lSZsete0u+AG
PGdh3XUi9JzdZI2Ddvgf4emVRBSbupPX4ZSlpVmRgdyRWXLsoQIPJ1Toas5fNSFKyKNivBTVmFnH
pOXEGls+HI0Tcb9B91wBiZoEOOA1obtyR5n//C80LsXPkUJP0boAo9W9ZuQ6uhD0u4J75hYcegZt
LkCiQELIsZqgKPlnARKNZlooHT2t24JJOHhAj46hKez7ETjMngyR9U3xJu4TDnEgNW20ZznROI2A
kb6BHF8DRVo61vGUhSxsmRZIUIUpTbpMbd3amppTCw8TTHbYna9DN1cYmKYFHM4W+uzqoC9wlIpP
GnfkGuK2XvXCB/Q/6yjM59qi4pI/4BJVJjRkXx9UW33LAPA19MyYBy09TTJaIHuPpKPbd532iIzB
PkuhKXtJQeZE1AW5CH3NMa3N6VD0cbnD3NTZF32+Zcq7NrXAdv2fHzIzSf+aWtCWKqsyecldmkLf
Q2Zl21p4S7to9+H6M69+TuQaGELNYPd3hFdzMBNLVq1rUj8+67Zu3Jtg4zaY1aujWNLibek6wrbF
5+zQp7QaClFX4M5Kdkoal7yvjOP1Z1mdNH+NsiBj641vosIaWregKdrFocI/2lSHPkPiym6iCiEl
MV+3sR5WPhWWPyompppq4Su8eDQM5B0SjbJ1LXiIR6MYm/s27j3gbbT9XX++lbeIFhRVjYlcCVr9
AoDeAltCDxK1LkZ1gv7ZxrRPSCUpnv/rOILZoOq432igaJebTZCxnSNiYfZFtX6fTwKp6DT4G3Pi
PVeXUQgjdWnRI/mOOAusEV24wczzwC2e7LwUHz1nUIabKYyESx7QExvW7PP3f7uJ4keFpSR7lwVA
fjnXBVYnFjyi2iVEaD8FBtcMJUri45CZPkjlmfUfmzn0N0+IDfDtH6OOxdgWpgmOCXNc2tjiLFY0
VRcawcLJbTrF1NwYoS/oJak4XICLTORuZ6E7dKuWeOxCVcAsuaZoxk3b0p1wilWn5F7l0VNMjR5u
i5FYY7qnJcIzLhnttIgIUjigVFptx79JLYMqfIG8e5fQkp8esYNCIZvCPEEpmEzy1aomvdjYPt9P
TyjXHAwSxYzEu2bhPqg5SR6GoRjdwI7NV0BR6BimQH26Pjnfr7d5lHm+sENjjrRYb1WsxJKaxkip
CsxAoPQNzYWBcPtiqs/Xh1p9IJzrbEeCUATL9PabqbSqTrZvMRR+2cdYkpmdpYMbq3rtgTC5wEFO
N6VJov3tKACknKpyJCaDiIn2Y22APpi41NGzsOU2uLIAyGyq5Fa59VhU5d4OhbY5o2/RHlyfC1K+
S9IePlTbz0gjAIYi+ABmNfjeOy2yW5EoY7Cxscx//2IR2AyvSYuWVeoCiw2MbGqUtrIcXNIlCinE
lHpt3iPTI+NwW5ZqdDD1fMuEfOX92mQADZzK2GZwbn770IVXhJHVVKMbKSGWHmafHK2q7Y862Jt/
/5QMNfskSBw8MJJ8O5RvRkDkY+ZmJIcvUgwt3V3Uek1dphsjrb7Jv0ZaTJqmVEDItOnoNgShz2i3
zPvMyUdaY0TnllBOqMna5un6elgd1KGaqGOkoxJxvH08+uG4QNs0dNSIN36wYvyfacHlxc6Edpdq
rfg+Unn9cX3Qtc8nOfMkL1Xa6pIXTtuaT1En7l2fHpebMqXHSpF0PJCirjZe6tpQtikkWjxHExAJ
3z4f7GmuqH0xuL0ECt7LkuajsPuvHXpn4yRaeZOIJ1SDsgdnAR5Ub0cqR5lnnWb2blR3zSMUUf00
Yh7ykdJu+cH2fOSLofrz+otcHROrIHrOOANRZr4dMxzJKGpzebRDFpxS9a2T2wTE/CEcACfBCFDB
/4yoyeXl+sDvD3pd0zgP8KNVzdng4+3AaOGyGC5SyaFnBLRPU2xP8MD4ladt/p8OpMTf+I7v920G
lKrBOYvRh7k0zapYeH0g6hKWvVJzZ4Qll8ZhvfEN10chpCV4Fuzdi9mi1Rl0x6Ep3TQfkI84yPaf
nMgUGw/zflLyMHjR2hyt4v1n00idys5rKrfq4Zmh3qmns0k+sT8E0It/X/9UK4OZ8+mNKxdIX8Ne
fCqqW6NVhkHjAtxRbhvsB0/B4KX3o1psGS7NU/ztWaCD4CQaMrXZVGHpzOX0hkFBwavdoqjL5he8
Zm5Roh2TewCFqKY7io/dDU0+3iMORgk3XY2j/vrjrnxCIEgsP852zOCW1xIIkJMXk1J1DS9oP6hN
i9yFfqNP10dZe6lEKw63OfyDjOWpZ4dTjr1U3rpBKoKTN6Xf6dxNj5ZEbXx9pJWVNq9tzL4tLq9i
+TwUF/pAG6zKNaNJPbeD7UfksIFBU3Pu2jPI1ebfLae5E2Lkq3IF4uhbnglFjpmCDprAVStleOQ0
gCpkTs6toDH3dP3p/gSQiynDAc65w5Ke9avzDvfXrZhOvwAdDFAkSe9nejMb1lVUzGnP2dFVIW9q
o8r/ozW2/44ZgTiyD6qvAsz3xn628j2ZMEJgQaITty1PJJTNgyjFrFtA0/sKu5YypR3WymVMkddf
f+aVL+roAIfZznBF4hh8+8iWlSZmG4atG6LuulX6wvjolW1Kw19NoggMJB4xh38dUiIgZ+uUCFQw
ElrsASh1siwJo9rFYgKSg2Eeqb3WBxXs+T7r6Vi/Ptz7NchwmDBirqJSRrQWkczUk+4KGrtyAy1o
XYAX+VnhWTdGef/NGIWwdzYsU8nVLd5jgq5Yer1XuWHjTPfgduxz4juIq2fUy/UHWg7Fl1Itk1wd
J4+Ja9biXFBKCbm/VSigV115U+d6jVLVyk++Ef5rwPJnKBa7bsMcdN5ZNlKAQUVWJaqLk0h2IWj5
QuNgP3dl+Rvvb/mVliPN8/SvpacBcIjjJsegIij6U9965kEq4Duuv7rlmTCPQguNyjVd49a1vJ90
0ahxUrSaqxGNQFw1zE+67lguMbt17BotOkKFdO7wTKmPA4zDjcW28pA4demsbY04havY24eMsUrG
uwhkpEB0cZMpdnsJ52aD6w+5XNI8JOGQheCFRkebRM7bUYB5mTJkZ3Gz2KA3PaUPNQTjiY9MiKob
O5h/dPaZx/vfMYpgTtKG83a8dlKIhjxFdSkMqt0+neLoS1VZ8OiuP9fKvOfNEQfZqGTUdydBh9pn
VDJT0L2Chytd09EEY6khkUuPDXyDjeFWPhbKU14g6TCHdrDFYWDkJbpx+g+4Nhs0IZVR9IGPa7nX
H0qf387fZw5vj42ea4dQLYzwlhuHaMyIyywqPFZ87XwK8ywgwSHz+rUsFDRgNu5uITkVPzhlsh5x
vyiF4LidoGSiX+3EXvFDDeCJ3VrhyXfU6sLc1up9ZTsonMspGHFBYFulLZ163lNeZY1yAKhjPk5o
dUjdJIouT2Yfh85XwMwjNJRCdOiv6ScQFMUwOrkZPDVu9xBksmCPS4+KdhzF57hx/q59YBunNk2l
5mGRsHg7kQZfwJ2BWuoGqh25E/2Gu0hJcpIJNJtdf+0ra4S0Ka8dK/eVVFIUAbKAJz+BzQq6zxYO
Ni7taP2hlW3x3zB2G27L8xmz+Mg6pQOdhTLnR5YXBrvq22xSGQ6bPrhCk5/+xmjS/ujjVLEHfise
YHvg/JziV3L9Qf8Ef++GNriqcGMhDbo8bdPEj+qyRG5Fbtc3botMhl/QQzjPnWIbs9eqDdMuaP2H
qVXKLyJtyxO6fvO19HLxuYeE8NCRMjxe/1UrX/pP/heFOi/lXbo+HTTND2OJDSoN2he/auobuB/5
RxR00cYLWB+K0hbVV3PO672dVI6cQBkoJl+6UWFG5hVqHSPM7nIFgcn/w1PNWXpBEoj9fXEwp50o
8VXntARkQu8SkOzmkChB8EzHefN4fayVCazP9yeTFLfEaHrxWOVICBLV9uSiD5jiTz6x3ccBMcFd
mwAF+inEqGwcXqsj0sk4Z550/rUYMVDS0NfibHK1vrDosQcpieoNp5fWJw+b+FvO1Mt0Ahsj56Ru
UCUgant3f6s7pbDKuBndOPDFYRB0PXYFSirkGSlKUf+n6ujmP0bef8ZkTrIRE/FQflxMlgAdZ+ob
bMCZlT8jDqGfEwnwOe+T8P9zqPn4+SvgaXLq135nj+4k7Cg8ZpgPPKUx2qCdkqhi3Jiaqy/TwFrW
MnU8DZcxAahg0w6QgbhO3Wu3PYD/cyuT5Pcsnr/4U1F8gotbbMzRtaUn6OKS1LApKy2PtlmUV/Qt
2UqDpqP7AcDguSmqEBwSPdzXl8PaBkva3mYwaZvWcpVHdUWfd+YMtOkLihR+Xl5oU9Rol4whf/VE
P9hi4VKKAHcjS7M18rxs/v6OwE8jZcx4SJSJ+zK1UD85I1DRIXMuctDaX11QoymozDzbGFpbG3uu
4bLYsLa1l8dKaRQdBfiYr9pVVc5J3ngdisYx7A5ggiN7j9VIMBwyrkX93kRi7I70tUYg+D3nBo6W
re1UGgCCvZ1JH8Q13dHQ1cbBs3eVUdaYFU2ipy+6h/tzvP7B1uYGWSCCH+oS8l0kngapp43gztwy
sZNT7yjWAXRAQvSo2htzf23jIqBQBXEc+9byvqR2IJ5lP01uV5Xjyc+D+oJdTn5Q/XH6EAT5eL7+
aGtrDVQgZUCCfINU79sZgRxY933gr27neI44yVZv79C2eP5jp+fCdlNvpkpocd08Xx/4T71oedaj
GKH9gKOeSHkxsulzzqkALtxcGUQBWyKU3ysHFxi3sUq7Okt0EPYJp644PPZVHEA3KGl/QWc5GF96
sAnZA10nsQAtH9LO5OWytw/FGIKKt8ELxKea3m/1kpdd9DGFhDazcryipYEjqPwbNPjTx6jsVDRK
o2EiIUW9Jr81Pu3Ye3qSmp9TM03wImwkQge6Z8rXsY8sFM12OaDKbyHe3ULN0fENuv5iVmYA2VoY
YQ6nCVH2Ylsfoqw26dkdCOXbGWNWaIlyG8VB/w25bZSc6rYNy9O/j6lZpMjI85PyX8ZdBZ4SQdco
ZOBzeusPZZGNTDt2hiOCV0+jWbUj6fH/MiYVaGk4OindRQBS+WSHh4oxR2l5fAQNQXPD3nAylGF4
6VRnY8LNZ9RiviG44KhUddLv1DXeznQAhXrnAaF3/RTvhp3XYGOzNwB3bwlnVpaUJDdtcEUyTeKC
xQd0IMTSeJYOroT2EECYUDUFtk+KWyms1hjMfzBNH6J6jL5ff6Mr25SUIJaJn/kXReG3Tzj1UW2q
BrU9AWYcewgzHJ0jlj16d+yEITbKl2vzlDmqGVIDd0M+7u1oMh1g1tJI5ZbN1MI2agCBylARw8Fq
JnglJgDzjX145QihhGEwRbm8kuRZTBk7D/xGD8oJRRJUzbsmntuDzSA2kTym301FubMySx/2md14
G2f2PDuWs4dy6Rz+awaewIuhoaFlas311GVPKS9s/skxbRDoVbaMXBxl5cXEtuqQVZEy7YqurDbe
9tq3NR0u1xgV6OTuFrOXFHBKcK6xKzTZk42VkIvhwY8JF5bz9UmkrY1kwRCfcz8O8df853/FCLEG
VSvzS74rYZJ4CCKDpCqNB0p2gNJDRWTnTGlxp1stvcF4vmTfyrrMLoi07E9qmumoEOls/MEqKM2b
EN1K44JWJo90/XeuLGeOK1xDpCCKIj329meiUWksJx0mVwb0boq2gQRe04W8Mcq8WBffnX4ZuuvJ
K5LlXkYtitBwEAQL6Wqc+snZ69K2uEV27d+0+APRqNz1lU5fjRbdWhhxQnvys+kredwcd9IhprUF
AX12Vq0Q0b9FQ/GvWkXZDUlZ6JicTMJq9hDFoPnB66HFhCsmVl9eOtLuETlOZP0wlRqoLUhoVdxy
P0zGi12XmC6b0op7QKapBSW4aEY+UhgXAPgbNusP3ThGPwYZFE8y9P3fojDT5uD1mk/3rocB2x6z
UoxqIOVXNzpUOv+QKuaY4ZDTixtdrdPs6/U3+U5OyHXFJHuvzTdBapHLS2ACMBZYgm9wjW5D8ZOo
oOj/a4H9fKa/OqgfVVlL7rxhZ/a3ZTtADM34MMGeRNr420Iknm4cQCsTnYw+S4n8HEHpsppgawAu
k1KTrp6jet/5hvaRW758xHtweLn+8Ct7JXdC6l0291Eefd7Y/lpTqlNlfV4YeGsq7C2g3JoSlE5k
4THsN/SNPlNmCP79QkMahRwkMhqGXG6W/hSKEPS/Dg0iNc0LYYMTnnqBB82XUWrWVrVtXm+LhWKj
CjIA6M03/WUIEdQjxcVJ091Up4dbp2vhXJlYAEBeTz8j3+5PqVo8XX+tK+cB84nksSmpZWhLsRBX
R6trskBS1bbQnwI6EliL22n/WJUO0XPZkabyp/iWFmh/S/C8sgFhSI/YEekOW7Kz+KZ9OtFzj98i
qlQI3bQ6gc8Cqf7v2xwHOcpAKqU0kiyVcn2Id0o8ZqYbt0aPN6WFzXagbfndrywFe1YEzZJNSvjL
rHjUGI4nCcjcAfz9wYHlhdVaoxz1nMrh9W/2rm7JPsAd0ABV5Tgab29+r3+tBXT4dO5i0exWnUV3
uZkaH6TdhMdQMaaLNVojmeK0+SLbTj8Eih0dJnxPNt7qynqcFSd8ORK3/JLFbzDpQYApFVmuQdvR
5yQyGqDmmnfK7d74jE+4v1UYXntqRMVyzusJxLH2/Iv+emq7TsyCZh9zjnYzDO0N2mWmjBZNxygO
1JLw7Ruxx4n7AQqrH/aYM07Wxoa3+tQ2UT4hIj9muVziUR2HIFEt0JyOPMV05e5xy4FXhaTgkOtW
tHXlX1kijkrSWrDnz/rthQaSxvfEjLzWcul5imwAIU4MqVZmh8bG2sQq5Gx7bYfPCB8AR9lqja09
+f7RiKpdR8r3AH/ePocwaD5dn4RrP4y8p8RHSkCJURfBg5aDoO9VxWDt2vLZIsTdGW3nbzz/ypbI
m/6/oyx2CANAEmboIXYXMahXjr1v+NKLz0Mvv3cAgG/qvtE3wtQ/hZ7FNsxBQ8Wayi6NNM5iZoOm
J2S3OWWLKm2VXWEpbXXKs6HADgVH4F2DjQt9OgnQgIcMngW9SgWAoTsRwRT+EKtN9xVY63jB5cbr
voaJIvF7EBkAnhFSCpAQlFogFmnX9fdV38fPntnjZhSLztyTH5275ZVk+EQNR8EB0fdrA3c+o7YO
IYqVcxA3MNh0rH/pOATjj2VMFWneAWcSw3u2vQFdUq7PeUUfKb5/qHvYDkB2DblVwl1dkDqpPvpR
aXBQpXi7IC3gWHCka5NUWD46pygieDtXpaUGFy3G83VXV9JRdtoYWhfNbEcADAL1Kw1ZgWeer0/H
le13Lu0wG2khQYy9WCdO2Gqz64vpTlQajpHpY48WCcy9nFTd2ANWjkyGIjM+S83niuHbx46NmDYj
W3Bq+WHwK6bHCW5xgT+hX413NL4NlxYOwQ0lfWMrlOZvXs7MWdVA+oxNgeLrYuQU9Gc0TqZbT8Df
MkN0ezmEW7WytVdJDZRbIlEWtl+L+Q9+cYxD2zLcfhowS/S1lJ0t0j8Dqv347x+NnY2WBhu5FBHk
2+fBLQOPGD3lZHbwe47jMP+O5Fa/CxvkFNeHWttIyBVjKD0HqxQC3w6lZBAGi4L5kQ6WfuMbSvlq
pqn4EHLp/iAGcOuWWW3EVmsv0uF2RX6GxcEW+HZMPwK6FuFG6lq631pHhSAs3YdGVxzhq0Qbl4P1
wbgXoMYmaBWLxSgrp0yx7zHcEDdzdoZ85pdr0QXEk9xYAO+H4tqqEjDSkEd4rC+m4RiGRiw7NmVH
JNNtWY3gqj1jeimmYCuXO7+itzN+viHrmFKQ0CXUWAwF7yFmUxWGa9BnT3c0h3wK9PB0fXKY75e0
Nm9jaHRn4dm75J3TBV4g2kh3e98onfNA1UI8GW3eB7cYP2cJtnxOezvPq18ZNhXQizlWgYXV8SsW
huqrI9EV7qs0KsFWaZGgbA6uzQL7ipcaXgt1o1WHyGvsT4Nl0nuuBSL7PdHb8NIV6PNPXm5KMpSD
5/00E3oZd4oR+B/pFMvTDzY0NHsXteQedzRZKNre7jzzZ9LGhn4OgQT+tAxYC1CyFeM/nHr1nxXG
fQ/4qto/Gui6+Z4rbDfSly4KjA9Lqz4HTtFar/SakeKKp6nsnushibLbGIeGpykz+vjkdcX0CwfF
Kr14OfD+w9gjCQKnWYrXnu54NEglKt89yq5MO5GTw/lFJlmv73wwAT+T2Au6Yz5GDaQQAua7uFBM
TPTSslFv8GGECaipqbprrRmnnph6a24c4yuXZQrvHOHWfGEkw7FYEGGjqrgmxLpLFIxDI5grx/+h
lgGnIQbVmrzrCr1HRxFHGFoGppPA4xRW/8iRpX2e7MKpNiKmPyHxYjIjnOEaqTGZNWt5neyarocW
qVKYSIMXGzdmMB8RQDJ41kN1Z49Wc8TfGfRFROkqV6RzCGQQgRzSdWpMCvAgssqv16e+Nr+G5Y8i
UU5nFncJCrCLPXhKc7CSSS5cmYxtDDbEVrIPYQaPg9nm+J+tCQ3LZchCiCw14PNonzrqpNzQm9Mk
N2mRDtFJhikelRs/bN6Rlz+MojKBPiJvUpWLH0b5C53pmIOrCvK8g0rmFdExGfvSuRsdtf0+KU48
7ro6tvM9OEcVPwAKWXitSHzEPom0GdSLAutJP+g45RZgIZrmO+X58aEIte7X9V+7sk8JdD32rKom
+ljehgzMPbFErXSK5an6EuNYOuxHHZDjxltx3r8UEvAoi5H+Mpq5OMa6lkYsO1B1V+0z52vS+Rg4
IOJ80AlVYdtgV5OCeO4BEA11AvSoxEpB2xAGvD9KOV1Q/QMfIX2IVpDf+Nc9TKH3G0xQyZ7Mf7zw
SW1osakANwIx3gdtOzqXBFnkxlVg7RVzEFDVQRyvoX9+O2xYQHGqm4nk19QJLHjT6IaLg9hYpCtn
m5A6cgAMtnTq2IsX7CV08tOTIl2qANjEQ01xfrZO4T9JFNLR6Z9nDRcNQkkS0vSeLbcoovpuyIBi
u3mRGu6IIcjT1ET+Rt575cVxebTI8VJ7ReyweKSyt7MIgq7uElb6N54K4oZmrvL++rPMf8tiuaLc
QK0nHFK93Ajefp5saixP78vezULPc347vTDjA30FEvplzQK8y6hZb4y5MhMlvQw0GhMcvK+HZ5M5
2FZO+5dW6vW3Xp3VKeBGdhaYnUMBO/DDmOPkd/1B9flJFk+KUYFB8oP+ExJ28xr9a/7XOrbV4aB3
bhdjaXKXihKtHGh+aifImapHXg9OVliNNjNA1qfGDfHLOPpGHRQzJJ7enL4IcA4J0zTSDj5ERf9h
oLv4Yx9O1LlmocadlZQZvgVxUGivgU/Is0OMP3sux2y433XMVeKvBUfVd6UJtPwSs2HUCLlEaJ36
JAYUmxJd+8+J3aXmLsi3mzPX3j1zCl0m6R+VL//2LViBo1uybBo3ivTxxcPQBaMQwILIWRpxGshf
Y42ilf3z9be/Ms3m0hxqfepz9N3O6/evlx9kJQA3iX5do4nqMfGhn8MFsva0vNpPbFbNxoY77yrL
j02OklokF9y5SfTteKTAWgJohOTYqhpPfabVPwF3BXuoCYBHq2b6idCm3EN/yjbm2cqy5W7JHmRw
deBNL6aZUYi68CpqoK2swaABGTsbvjGcr79PbeWFMgKraN4dYIYtIuxysqO+LEx61MIWZEljeGp9
MSNNuGbRmz4TNo+nHWZFinJIwBBNt0bNnHhpMSGNdzgqe82vyscg4MRG1wE3E5VA95Mr/UeBHbXc
+L0r047dkrra3Lv0vqEIexG8i6uIIh64B8rDZvE4Jgnw/a7R43YXVl7i5kOTOIfr72ltXLZo9ARI
noVYikqKSAccA+TfVXKruCRtEz7JKscTuIu1B47JGiBrFX66PujKt/mTGyfzN7dHLuv7XTdAVJ/7
B3V7KiAkqrg72Z19HNr8k4fHlHt9uJUZh88fxVnOV5Wq9GJJV1msyg7rSreuW9AfVudgwyCLZEue
sRaaU4Odo02aDBw2ireLajJKyoGYWLoGWujp0Pt6+D0jwzSjfbMRW+Sgkq4Gv7dDqhGHLyq8dXHu
ZGlgfC7k+P36c698W4uQRuczEbwhPnz7cwYvU+DJqrUbYrGJnXcSWk8F8/jctCK/jcGMiaOWBPm/
J1rmSJFloc/f9l29Z4pjNaQkQUdhBwjc83BPTGK/vnSEBcfrj7gSN4JeJv/B3ZZEy/LqMTojd9Ww
qN18CrS94ZvarqxUZ69GYXMa9MI7a57anELW0inATO/1+vArqUKNSUU1ib2UHMVS0BFNaNtDUTQu
6IzJOwirBUmUYVPwGAKrpkvdAoSFUonZftTDRJJljTT/sxpA/t3Y0VciPIsYkgiWfkHUCIt9deCW
DeqRzp0hbseDiUbH3EllaKtD3eXVVo19ZQmzg9PBwLpCirY8JrnvIt1qanq7+hzFXhO0F65Z7c7B
Q+cAIj/buPauPZ3FBkkyg69NpPx2Lgc4sxW6EzUuoGaatstKx0toyEb/K54ctXi4/l1XTkeKslzP
OKiYWsvRKOgXUBSrhm6yttm3igaU39Byt4005WQNEIIHzTKeSmhQG/uxIXiQtwcz6ZY5bOYx5xrt
4jMib4m8PKGBiA6/mKXaEapj9NCm0440hkoJjNaR+ymx+xcnCjBSzKU9fgb+rfQHNHweWXbb9syj
P022DQm6ULGMsr0egF7f1Jg8TOUQ7kY8FLQDNKiiOtZ9Aryu9hHLnO04H2aK+gQR1Nc97Xfq4D0D
09EfrZ3lFdaLVtRKsptgmd17rWb8ji1NCU7GQNXA1cmZvOa+Bwm4q7IWoUfdvjg9AIqTQ6MGGMDG
UHQ+3og5ZWf1Tgf1z4wR82JGdjDoSoSuE3j97zwAcOfStNdYe3xfjOxQwZr09poZ4hS3M1Kgy3u/
DExjY5q9//AsZbScpMs07mRLhYsZjTT6gWJzYWcX8mUGMTi/sddqgzN8dNQkQVrRaxKx33o7Qjax
JX1b/wHERaQtVO2dxK/0AyzdLIXz2JRN9DzVaGugFNflnU80d6ZmFN0j7qgfRjpKv1yf9e/XNPHS
XPIg/mBTW9bkwppa2xTrE8xlzgTVgjOqYiS364GonMaesOj6eO/XNAEHQSCvmusOtJm3azqJraDE
7Yc+A1lnxxCC+dGo1P+a7n9xdl67cSPbGn4iAszhluygbkVLzjeELI+ZczE+/fnoiwOLTTShvQcb
Y8yFq0lWrVrhD23vXV/p8iZ8v9J86P7JrgdVzSNcK+STwAh9LwanxYCpQwSfO/GghlgAGcNYHa8v
epl2sCin2FbI52lFLTJQEY/w0UMeT/VpovaRZp+7Iak3khtGxJcRgyz6b8+a+e1F4M+zsRf0T+ap
eZz3X7UOudufTlUk2mtpQaq4lfVQ7Y+wzTBTF1GNvriPzjUy8Skai3u9UZ3qRKqS0JICvBa7pTmK
aYcZr4rlb5FNhqspoqzcFGOwWUCvLOPb2ElpigdmUrbo74Ct3RFo2urUlHraPZFbTCr6/3b3u9R9
mLFhVAm0p0N/kpD/V7DHrJLB6nZV2BBblUYRKH+nPh7DAW52HSyaUWufpNAiCwXUHQ6fgQRJX8wo
RhszSIM2uDU6G1M5TOaDP75pJdZOL1Gr3VVtxORRN8PGnXqUB70J8+v4SN+/fGCiHaX7ubs0IdsS
mY86s5IQ2RGRvxUkiQfd8JVPNuD3p5off6v2Ds6lQRjIuFViEtbspolWBHrccVzdQWg2aDyj+f5V
EYqdeCEeZAOPJ9SHXihT/L2ZsKdz6YwLOu0+uQDXY1aXP+24tetfIi1oiiL55YS3BsqB48MkS/FX
MY6hv6uqpi8OSJ46x07NNfGGKU70gnBolhxNE3XoGxvjruJJLjgybzk9gZrnlcoAW0azAcklJvUF
LX+0vJq+jdN9OZRt8RRXUNM8eTDs6FVtaI+eG7vmapF4MZqnZLWKqqGRd84Nwv9+dOLwoh4yYbcB
i7wUiM8ntTKesYi1bS8PoeA9pgJYFrjoHBMJG88P/4dZxuZZCBUfL5rjtPc12r3fJaNuOlriSjJ8
TqdSdXY27Bft0Y9ivdzDesgSz0K/2f7aBwAI76YKFOFXEw3u4jVIEklxVasWN1qN/hrtftkaXD1G
JfROEn7Qu8PQkl1NjKz123qK9PgmyIqaeqoBSe4iCiwpOGGPZoTn9lQ1BwQTufVSu2YGIMeGVn7r
msjqvzWG1KhuWqnqa1BpYXNbRDneH0ETImg0EH/lmxG30AE3kTmdc4RWPBqGSZiEfGnJBywpZAQd
TQR6hwyQ744Pkdc7QSc+QoDWVPR4L2p80kHjTelZLvA+9qbSUH9ireejqouBHmjZVIyfsNHCW88O
MKVykG3W+KM53BdZMlZIa+Zh6yUALH75fm3SG0qyuLzNbWf47TRWxB3Vl3x2GlUDluihZUgnS0BV
cFM8WiNcRslx9im+EKZLBYEdH1ezmnpNZwsFQ21b+1Ub4CD2TH6Y8OMfiuZSFoom2wVqLUe7fJCi
7EbJWiUDruYj1x+VTvy1wLz41sTPjaG47aefZEOYxt6Owaqf4fV047l0lKg5WJPln4jBSf9IJRHd
4zUiF8e0N0XtYdvNwbLCkeHiEI5ZcCcrotdu0lTuX1KUl94gv+Oqq6cIkHqTYbbhru+7APOcUopR
fTTrNvH8BpHQI34D0/1Y29Utb42XzgSbUVbFCCpzR1vOlf0UO5g8AkYx26+DLGrrN3SPFgvapsXu
i3vBx6y6Vrl7RyOfTfOAhEDj4sr6nePuobwNqtx9HSKRPympqnwxoMkExyhMo1M/NJmyGwuszcAt
VnV95K/QTp1N5eUWtcHIBqGgreR1ZR5Dr3KeYM71tXPRfrWT0ojiNLJPvoiCimwutA96puqvOgJy
L4k+aj9Lw0jv61Kr76MosA9NoJq9a9VG+DPo8sHf4wiKRj02A8pGTbqSYyAZhMAApH/1ctQvmZFq
D60EVd33K49tXx4Gxxluc7keb+UuNz5+8yMAyMGj+w1GWp1/zz83vwgwtBMl7yKmLvxU46MxuNxi
6Y3PXg7dPDKdz2Pht18/fPeDH1UoSA16iRdjeTyGkMhNRuvkIEqxo0jt7nzmdofrq1xWv7xCmnfg
3ulzKcvRQQs4WTi+Yp2kVHNSl6LQx0467rWHHJ/5r3UV5re6UXZ3eAr2z1M9VW/Xf8BKBofAlUnD
Q4Uboi1b8Gj4xaqoebuYx4hdo4FDLAMgsgPuWDfXl1rbOBoYRFLjub5dgg5kKKny0Ko8K80x18ew
m5KMSwGZeedBgQK1VYhdZlVzA96keYgAwUX2psZNg22BZp0UNXzVA7M6T6ljPqf+JG882Uqe6HBU
GeWCTqE7NZcE/2xRRuRqQjgBexeEFEdprzwYXT8+X39/lykwchHML/DqhFaFMsz7VfzRVKtOGeyT
0UjybRwHEj6jocVLFOUNE4HC61V2z/VFL/cHdPEZIz8TI2ZqxvtFzQnj86SjoafimoQgI6YODJAN
QOmdsv9flmJmyw5hhrc8C5h2VL7c17S5Rtzq0YLU3FA3xmMW++HGsbv8YLScgCoxE+VsXwBvMfWK
QhI7+1SFAOxnQPo9WW+10YO43PCswigAeRrAenRZ3r+7KQVcE/e6dSKS+/Ie0GaQulpgWNhBSRiu
I2aJWvfHX6IDAp9uKd1obpH3a8pxw2nAwg1BU3XOqTgFisdFLHmmqPqNWvsyegFbNtEXRR4I2cjl
SLJpmlDgomOc2tmywEUOJghvegzagb72wJl3w6DZ+IuT2eGuCwpwx8RvqDfO+d+GyqLh8hchw33J
PmXc9v6ZM8sqEPOyzVNf2YHkYeVkPDCnNXSP2YTzGUJC/AdKoIE7I8jx0p1JG7XX1H1u4vQBVNFl
nGCVBzRgpeJo+l2v7LoyiJNDZ7eYPGDoXNu7wDHL+qnPhNpSUIxB/hJIUDjux2lCngV+4Wy+RUcV
twNUcXoPeIJ96qZ6ZAQUJ9obYJZW3Yjel/uYPgdqW4QcBwbLEnZXFd00ooNlnUSVxzchbp63k5y3
Gy/48jOjPAK9jr4KpMWL9+s4UVc6EoG0QP/5uR3r5Ae2nEXpaqpQNOw0rfCcZ3giuGpdFUd84qpv
13f1Xzmv959YA59CMGcCTkNhCbmQmyiufVT9Tlpv5eoO3ImZv/RJWbe3dk6L1ANa7WReSon0ucPO
tME2SsYeGuZ+JH6EaMr2OyFhSXUDoQ2/MBn91uq2intL249Sj0mRgp/kFi368vPwTRg804ec58DL
85FOllSyaXSaFsq0j2Ilw0kMA43rL2clRM+7GdEn+l4c+/lX/HP79Dh+OnXkGKd8dlwWCUMCt4zY
4VOVqlu6RfNZWnwIDY0+oiZt45lW8H6xGP8VEcgQIyRqYq91hvF7N/VWjNlKOD7pJKmV14aWfBdp
YlPWYuV9ajwhgxmZbgmv9P3imtwFWmKCs68s2nbBaCaeGI2ty2GFvAy2E8k0+LIIPoBuf78MmiiN
VVetfUKtVtzDx+PxRgzTPzWqhCYddcko0ViThVpRpXMoYL8kVAVJLmk9RH85UDC3N6dXSFwA2+i8
BpySIlYKF4EFkeGjM+XYh9DTT/d2EtfnUgDt9jBNje4rZukAkZO2/mF2ZBx4S4V22+0sbn95DxnP
ebMVgdoW3rjag5NR5VP+qVLhod+DE7c25SjdYhrhfDjWzFL4c0MTADotsWWU7TKf/xjbJ7tt0j3m
1dqNBgzn4/cX4o/MQLhY6J6qiySncGTfDAaqiwhevjcIK8FpIMdXqRq3bq+13QSjCVEx+a++x6J5
2akptyiuluSHjbyjB27sQpL1je7e2un8d5XFA9HQiytdT3htajSB2imzQzD43ecYQ6GNpVYSRLJQ
ZDVmGDaZx+IL+X2UlkkQ2qdWVnqsl0cMJonduFzSG7pzKob1UOWtjQxxJcuBwcRxnCHutrokMfmT
wH5MoXmph5jQGOnUH+Qer0gGCsO+xknp6Xq4W/tsjHUsbMTYXxewwEyuh07ve+uU8C4fJty1PcBn
9kZqs/Yu5xEckZXUjX38PgY4KYihqEOQjQ6k86PA4NvBspO+Cp5n57LppRMGUt2WrvjKZoFip89U
O5LSiwvDpsWX1mQSp3TA6iMqpeCEyRtecU5ob2TbK5+N6M0gjiIX+tmymiC6g9PLZQe1qTCn5kwM
9U3SpOGBKU96D6Uy2wDnrUxaAckhAQxun5uDoe/7Vzpg7hDgQ+if6P4G9+hrWb8BSmrf6E85nwfw
j7s8EQTEKXF2iZqZn6q48IeNzP8ylwH8gyQ3Sh8moInl/UUyW6AIVwTnwqS1jud73N9O8TigU4JG
wdeQhMrBsypMQs9R84AkXcnLaCPIrbz7Wf0GHymyN9QuF2/CCjOo1ICwT0KRp9F1ZCkbQYFK4598
8gmpoRkWG9F75d6mZaOi+wWgANmvxX7WDQREw8GR8NCZotMAfuOpwCvP66KxvonCanBzJ5zcjori
+OHzCq99RmVCf9EuPnsfZEbpTDQvDUtYT72Jj5qTO+nGef0b3BaJCUJtCCZRrc5Z4uLSjiGSBpNT
STgeDLKC0zqKVJ2C26eb9GAMXODc8n+yZCVPMbxoTK2cMXqUMRt9VZXJmD5nYRL7rklyGFI1GdPw
UERZkblAzJGWLZXKVDxH6gTOLIEUKQchFMvHrymW8Q9qA4dGJ+by076DzHrXwK1Er6RNlR6CU4o/
WGiONmbqY9Qnd13KnMHtwK0bN2UQKJ9hMjj9jQK6mtlG0GnPTd/439DpiZ5FnafqLsGau9kzSgnF
cYQH+2lC/wqDpX52ABfU7iDVx0rHdjaZHYa7SB9ezAT+vpcgwTdgm94qjzhOmNiVGVn63OVhZu5w
Tc0/d2RrODzaJZmG8CUcq4wIWKlXD1kNHLMSVrPLOqfMPIENnemKQMFtzmA+9Mw104HuR3KldcN2
qJjlFEP+yShCHJvwYsA83M7TQX3KYySHgIxrGKbGiT2ec4rRP5kh1D9tAMC7HHnH+z5os5+IUiaO
O9DObjyZwfUvuMba5zqLsl+MNP0fbR3Ub3aK98I5buPpC9wqTPFsHrVGeqO176DSQuSKLSk9YBdG
zefTH8IWE1GpFGpbbOtfMskyw427dyVyz9k3ACwGzzMN/H1wG1u70ZS2leCbR9/GQTWZDtSKvdf1
PNq4ANeWQkcakQzycLKkRUZRYXDMzyBRkfN8+IT8SvGU47J1jvB33bgkVu7aGdKo0vyBHHBx1zLg
i31M5OyTYGJyk2Dy+TDGGGZdjxAr4dCe2RDGjPKjkl28OxNjKYzrLfuEY4n0nQ9Y3YaRI0cwVTSb
kqmwi253fcm1BwOHAvIHVJVM8rL4XHETxAz4KNBHZDckq+vuUxXu6vVV1r4UuR/vjfbg3NV6v4od
9koVgRc/9Y0y7ZIuG3Z6278BJ0s2tt/q8xBh4azPnFxtvvb+qQF1U0pNM+R5LOyob/CfxOC09Lfm
4evP8/+r6IvnkSCC5mkOEI1mZ+olqF8cGRxFnoADe3P91a09EPcVbf9Z7AaZg/cPhL+9nWDmRx9L
waW+od31u5Gs+NeHV+H+ne3wZnLaRf8E/2M7lerQOQVNl+21thgPSlHkHz9FcAhlLiUwdaSUi9cW
I/+QYXLn4AoQ2QoVWu87N7hK92Ljpa18HyommkyzZOksR/H+pQl58rOsqZlZlG37OeljgAKqhnoa
U/Qq2Ehi1hbT2Wngq8B0XfARVL+j/SIobCBj+DtY9qBwm25wcRXb8oRbSV4coMD4ozGisKh03z9X
YOZkLiqzmJT2h+Th78l83E/sWHPHQioFgIDO/pWHuOEp1N2frm+SlfCEQjKfjhKH1GkZK0INBats
ou+OeXXmSqOEI2gfljos23L8jK5JsPEZ1x4XNCI0XEZC/LPY+1NKrzUGnHFCECJ5A/eL4W3X+NOO
cV/6IKVgMGFkyA9NV6OPd/1h174qNAkGpAhN0fFfro06WdTO1RXw3ukszM4g1TFq6x74h65uxMeV
Qw69S8PrhIoATa3FYg0BxJ+swgKVF5j7WnOyBztT041VLh8JVQqmJgww5h7p8nV2Wou5YtP4Jwe4
ww3IhsZtm7B4HKxN/48VzhqKxuiPGbB0HBrjiycCYKowpQ79U17R6NlRpY/hbm4bRbQxNPsLJUXd
exjHmv2uEVkzeEWG67mrl3qOLa6ukx/uraExt2C2l3tq/mE0ieFiwFlbioDIKAyZTR7N+ckUBAf6
nskvBEb1Aw7ESonMXiN0Tx2DOnLTAlvU/fVttbr8DKRiMkGwXZ6hwS4w3JAV/xS1rZF5GGaPHfJG
oD9dKWiK266XtW/gItNoL3qUzT6cYegyaR6NETS7CVeLAFLUmGLiteEjDA7rR5ccZ5fLZbfPfUd7
zoJka1S3UutyoVBX26jHUO8uy626riomq4V/kjX80ztdwChF7cA8ji1ep60i5L2hxLiAlHb/hH8x
9pJ6Xz5ff+lrG5+CCwQJDVPrYv6E00LXNE4tncKh17zRGSDPpiLfq7llbJyxy5M8X6C0TIkZM5V9
8YKtpDGDoi+kkzpgUaHH1NOWmmn/wy5iRo1OGhfPLFX+/h6wJtGWeW7PbzUeD7KSYuMo8ng/JEhJ
tVin7NKk13aRhYjj9Vc5/83vq0vub1wiZjFNEFPLJlfYQszzJ90/oftrepWp6fdBW+WeLUv5o8QE
Yut2XVHL1mF+z2eVNS+nvTi/6Rh9Cec0AQ+Z67YsUX+iEBZUz0Y3mdkhz9r8myWE9qXpcj31LBzt
LS/37ajAn7qo/3RQ9z5pRUN35/rLWIty4CEBVc+6FiC559P+T7ZpJPaUynUJJCM1kuzQ9UnyIpux
ilgr6nzf+lFWygP08fynLDmB7iKNn3/SIkutd31rxZNXSaWSbGzBy84OEFTSEU6dMfeZFj+qSWY1
lNqyTnEkP49tdlcgQ36MnMY4j4GS7kkPfuOxPe2CtEq/X38jl91C3gP/o4ZBMOLCD9DM1VAzM7qF
gWLet3myS8LaA4iUPqRFCOwNtc2b6yuunG3QQfjecm3aTEO0958gCLpE0qrKOTl+CADckbt9mCry
71IZP45uoLNLUsl1hqoxN8j7pdpyhO/F5PQUWZnqaVLd7qB8iY3Pt/pAME3mSSO6W8vEI4k0klRa
MCdgepiZUvhRYUA1fJl6jWLj42/PgObOX8OkkLT8/SOhQaXq/kAJHZiACsGe5jskcQx8nv2tGnDe
dovIARibgMW9xwBzOTaRC1jrttQ6p8ww2uhGdFDIXH/AGsPFdGooPNmMQKKrnR28yFg+bh3WlcjF
+qRZ1AT8awnwofdhk2IRR2RbmnY2xID9pIlqV1hd6kFa29L3XrkJAILzwBYDW+gsixgN/1RVxrmY
bxujv6cY0lHVj7ZmnmtPRbMFkhYJORfc4r4ZO4k5AIXJKRgdMzobgVK8ZJFGGJZLy2/3iA19HOtO
FLYZ5iJJsIKs6LGUbNSAKs7qtf9Uuanvymzy7+nEpVvUzrWzgL4sijA0XjA0WbzDUcpap2ePnoZS
7pF3Re+4pifpyYgbb3RnV5ZiOohqN+P9WRd0sZQ8gYDRRlM7hRYo+v3UM/mgZWZIf8qwSbL99XO3
dnPQmoVmNQcu1DUWyyWVMvUTykUnkJ3Vnz7TEAMDdywnbpxSIx/HqSiGZ63uJ9T2gxqBmM6BPb1L
ErWmC9vAZt0PcimnG/f7yq61AcbQgmIv0a1ZxDgEUKokC6Dwp7pUf5vk4Ntg5NLz9adfWcSZyzrK
N8SpLiZlcuhrCn7N5kkp1cBT6BSepBF0//VVLo/G3NACjQOOnft5mXo2fqW0+gxcbO2i/CSZrTPi
2RWZgF+m+DUaA30jmF5GOBacNVRppBhoXyzOYoLSpdUo6O3B4/M/CVPPDkPklC8F0CB3GsPuO1yj
3HNio9lo+q8+6nzh08MDmr0M443iCy2WOwuQ+zAeQY2VDJM001Mh3DKJ1D6uioB6u8GQk3uDQfhF
1Ekckwl/BSzX74ZjMfjKTd311oevduR+5maUiiAxOeBiL7YqQpv0iKwT5GV4XrIW3OX19MtRu+Lj
7w/VUhpF865n4r64BnWr7RK1B5GJarb6oLYOsGjRoDtbS8phkiNjo0t5mSYxaYRIg24eE2MUd99f
u7XVxaEJ8woIAeLnsRnV+wGlCa+T/OEsxfroIdzzUddyHdzQzMo2uY24hpcTP4AZjjo1JTPV2jF3
UYE9CBuq3M8K8F+uH73LAw5qEfjCPGFzqFMWXVjAPi3rD/7NYEbhp67p65NdKv2WrdZlzJ6X4YpF
cY2XuGQFj5pA4xJu301h61LpSYpS7KAk4sErq8nWCGB1MfpeQGjnE77USEYiWSc0Zv7NKJvpsWlL
/JjMyr8JlWoL6f137vkuV0K2krE+OQnNcuOCvqZgdmZnZh2epdEGlxkiz2Ht5TZBBqkedfE2ZmU/
7AqU101XrlO0iFpD5K/55MT5PrCMHAX/Yai+5UaR/dfnNJ0O7dSOBZ2GtPgVsi5csaqvfE83Wiv1
4qkC7zxotmQ9agHfTHWDAL9aN51i3ULoKGpTr8gLFHYzFXW03dQmgb/jMh2/aZVf/dePSQyeEGBX
i4IUgA4i+4i28cxo9Yj1FnaJychmy1tLdF7Z+9WjIU20uLIpCPGqnLTs25T3iGRNdd79meKgvgFX
ZCi7MHcUnNr7NoXwIU/J8zDZ0GA+uGHnFz6b6DCZpdO4rJlgIGa5jwPS2R+aYMeoJz/lKgCH66tc
bCFAtpxAziAVF2DRRZiRQwmJAjFIpwZM2BddLrVdOintQ+hzp19f6uIE/l3qr1oEK13Ale0QGQjD
AJ1h1U2017pavZ3ybAtEsLoK9wD9pLktsMzpp7RtTfQ9aKb1qXNERVLa5/DXNp7l4nZDrgX5klnn
E6LFRde7nJw67mzDPzFcVPe+JVJPkdTou++08Vmvh2jL22DlO9HlRjd3Br5xoS8uHkZhjTnhUXzG
2BvJ2ka2jj5YPDcMu62q6BLQycNhNc+UginmrH3//ioolFGtgGVKpyn0qy9UlprYzc20O0XEU+fS
3Oi6XZS2aQ/Vceo5KqEpzlgGBs+xGg/Paj7IL4OhiRBHukFq3aJQY3vPwc1/MXqut0ZfK5+cqITO
yhxv+RyLd6NMZjwIqGwnK8vjT3LdRj8hV8obskHa2idgCaYdjEGB5yxuSCVIpLQyHYhVthQxhA+D
3uFO1igxxhqu3E3SDfbkNn6EROuI65V0EzC0xyNcEfZrFjla+EnLA6lD8b0zvuMEBGMqRCpKu0ny
pB5d5o/C2vcywfO2Q7En8YzQqMNPij8kBmIxmRkjI6sK4yhFkdR4sA6S13zQu9FrOgO8IsqYOREO
hUFtb1htVR1CzfALWt0yWAtwRtMfusAV3DffV7ccote+Aqmmyv+pi1Cafr9rJCNWDNwL6OPGekiw
rcaz5lcQSq9HkbWvMMOqUQ9C7PwiinSN2ht5m/unSpfyt9bQwvtSSQfdNRGw/zDmi5MAwGy+WtHi
dJYlkdIh8kF73j+lcZdAO5xU11DT7A4kXbe//lwXmfq8FFQYOlX0DC+m3gipt77mM50Yo0H3ehPd
hyxJ7f0oT91dQ2PrKOVY6VSDaf53feWL5hwrzwJ0BBcauBf94S5ErFKye+dUOUAU3XJMjJsooy2A
dmPlSTaSjKqZAq/LjGkPCr/YyDzXNg5oCQp3RKEIOYuN0yuTzHXaOCcj98NzH5qThxpAdrj+lGvv
FwSDTNMW6QEYcu+3J3qZU2f4knPSrRqJO/xoumNqhOmPmct3I0n9a91bjQco78MdA94vE6f5OmLK
QW74fmWpALyF07Z/MvpJO5a1Jh8HUE6gi8v8ox0D8nfOMieDWRq9l/lV/9P8bfQOhb95v/p2ndzl
qpzf5lVrHeqy26osV74aWxVEyCxmfNmmG+cWHZorwRlF8eZrpQUz4zPrNuT7Vr4atKq5LmG8TK2w
eHdmAZtj0BGg0zo7+ROoXX/MOxi2+7LunZ+TkmnENSMPj1lS+hs7Zu0JZ6LOX7juPCl6/zKtRLJt
wRTsXBatcYR/r/U7WYdxtbu+M+dneJ9ZA3SmF0CBzkyKXvX7dRwxJTljg+A8we7bgzO/mbJu70Ri
uMHTZMtXe+WNzlQ1aKK0OtjNizc6amOkq2EQnUOtrPZpajmHsh1NTHXM+ItWqdVJtbP6u4AjtLE5
LyrMmYcEQ4XjR5hj6Pf+OYekcBChrKNzaoLxG5TOOIo0TT7DmNVu06n+Az/e32i4/I3Qi5cLmBMB
LkwqGEwtI/iYmcAMrTQ9Q00o/T29ZQkJIbsIGtfq7XbYi6bI4oOI4kK78Qel6c4ZiDZga10YfEvx
8x3cEZW4N5j8quF2epSXe9r+OIeoTmu4aVM0wtU6tqnb6FJwVKTB1NzaqQ2bMGbIj0OoKem57kxR
npuw9oVbWALT9Aj1y992NsIlkJzo1JVtrbpl4UQPYGuD7ya+u9/9QO7/RIGMTVdQgfVyQ+Gob+At
0h85ZgXB3kQMKHwwDPx4RWLozwxopweLDQtZf5LN0UNrufp8fb+ufkfOPfUtiNWL/m7l5Erbp2gW
0CNn7pVNilDcTHV6w22yoDSP/Yh5mzfACdY2juTKVUVRzcL4ptKj+MsO+Se+odcSIWWehefYalNx
TLskAMfYBLrxXCRNfc+G739J4KUfSYtb9Q5tV+Za1x//sk/KPv67p+Z8nOC0uK8iRUvbXoui8xgn
IvmUGlzb4BmZ2EMkISy5LYqqkyfhnvwLhvrwNOBXJO/g+Dahp1RW9zJ1WixtVCSXY21+FuqG4O6R
/oMiswhX5tD7QSMIlUXeNN2ehZrS66oSZsvAEFJxnUyJjKOidKXwmrEyUtdoTD137VRXNqrKte8E
pBhBKY1JzgVSRW8BTNAOCM4qLLzdPObcx+XoP6QpGCs/M/FnlfJ8Fw0QDhOGxm/XP9H8qMtDD2CR
uR96j5cFjD92RV87WXDO9bpybWk07nyS6o1zsJKJIjCOkQkoNTblcq4+2lSAEK1YJaDSBPaEJgqr
HPpq2gqd60vNw1NGu6C1F8kLZWhj+U7CFZGozl60g/5Ji5V+h4ZFtZGHri9Fs53HgoO7rJ/LoCWL
iYPgHGe9wNlK1ndZPk1u27VbU+HVLUs5i+MWFpgz2Oj9jVD3aZgX2B+e0jwxb9GdyfeSrxmfNSlv
HoaoQCFMzlNPRiH0IAYFppfmp1+v75XV4wzif6ZQzozAZbVb4SwWhQqJTKuM1g/GnBE5cFWXj42c
xiiZYBmbHYdED8F0J4S3e/w0imlXBFr/o9AVyXFVM9e2DKnXgiw7eDamwGnpAp4qJ9lkEUWCM3db
9wsp9gEoexrIXyxfNLdIasKoVXuM4K6/jb/9ycXRQTSKSoR8HC9yXXv/SfCc7JggStGZqQsa9BXG
Kb8KcOmvxTDKP3K1rZ670UrzZzXuCpRLKrmVXdh+Mfo6aU1R6ghhPaOAE3+ZkNFN3cyapFe8Abvc
y6dW+ayVzhi6UV5VnStrvaR7qNgo7c42w5GuglTWh67QVTjfDhdr1ZcNbLw2tl7wREiNswb3D6up
sMa3NpzC5ifjizy9zTA9/I3lb0fln1rlHke4v1B1ZG48FIBCYOtjGj/HY1X9luKo6L0CHgAAefRO
0EbKwljbJ3nhN0TGsXhtbKVQXATsK3TZYi17ojSUiu+NbRS3AEQb7SWYhmSf6c3U3FbNEL9VYWr8
FwVh/3vjg1yGsnffY3FEymC0x0Rjd/ZG8qp2kbUfa6vycj2Zbj68EqR7IOuwOBlwLmNMO1I49eRB
51EH9GZ0+HblfWft8mgwnq4vNf/oxSab5xqzVybjIWtZpuRNhQCzJKJzVzjFrZhQRjCLuthdX2Ul
kqH+SS3E3AsB6+WFaAGCxXJgiM+0xNtvup9ED7njR4cc95yNNPNSmxSgJEkmyBbABPxpEaDpzqLn
awTxuZec6rXp5ennCLPwq4z2y0tbiv6xr8vsVam6qLyJ5LDHZ6nX2nLf67b/8/pzr4QO7l3eLGU9
0hrLyVFogDDuKvITsG/1gy0mNIiwZjkw8bX2RhGr3x0jNTc+6UoRY9u0Y4gaIFQvBD1qJ5XyqlDC
c4XW1h4yAuQOBJAfgrYWHh4mwZf/4SHnQRxtyhWuGMJc7RTwlOc4iugxzWrlL4GSW/wxjfwfTP+H
ydXpQmkbEXJt79rIVzIDATRygbghFiLtxMz2HFLuRq6W2xN21KH9fP35LjFm7CjqlRmXbmA+s7yH
R3zJhaWO4bkOfSjKAAS7z7KeItotfB3ZszJInyQ4mG9V7g+npitTpNYa3Fn3fdZXnhByrByqqas2
PvTaqZq5iRAZ2OwXc8JAhSpRtyHZv6okD71k9cfet527ZEq2Zmkrr3oW3KNYJA+Zu1Pv76I07My8
KKvwrIad/NOqVe0gJliQ19/0ynFxEJiFx0CwwDNscXQxsa6cydGDc6Vy4QzatIta3xvlePT8BMpV
i4LFxyMTcA6uWVp+tNiXobYfclQ3BVamuZGmO90M5KOpMJA3EXLZiOor5xJsLcLzeC6w4rK5gJhY
LMlpH53LsZFuu9huH6YolkYvJesXh1wq1HbjhKx0GCgKZ4HiGf3DUPn9ZytB9CqBwgmRtbS+r8i8
XxrLHm+RFZXPYRS2t4bZ2BITvlhq99c/5srunA8N86z56FzM5zt1Mq1MNmkjllp21K3oR1dJxZNa
Vf9dX2htb+IqATcF9DpQgMXeHBNQRt18PAu0hh+BC73KwA02yqi1RUj6QSsj7kEXcfEmfVwRtYlG
xFlp8NkZUBAN96Gm11s00LUjwGUwA2BAoV1sEslQ8igUPEwrupeKNvSR2bV10EUa1RAZ5dKLarjV
G/tk7VtRq4IUY+54icM2c5RYcOojkki6/1SXfebZCr4wZjFumTj/jZaLjGPmv9PKg4ZFYF3U7DA2
tCYwy/QMiXfwD2rbVPEjMvntn1o3UH6EPoJC2yACfafRb7RcZhjiqURtAvDsFP6I4w41SSvyy9cG
qNCbHATtS54KNBez3Cgrt3dKaysZv/z8BnOZOZtArhhYhvr+IHGE9GbMxvRcajZWRK2v7NEaLjca
B2urzHMzee6QXc5tbKcl2bUCOmR9Hu1idFH2Y5WUHz6YbGONrg2fGiL3RVBowyEUokKScTLTAxs+
Pda1Up6SGrbFR48mwxroJPMQmKHNRUFX27Ha9H18tiSw9GXalPu6yLYEpC7PDNwpOkAcF4Vm+3Ia
mI2izQIRx2dZoP/qqqKahIc+hvXoCyazrloOSr3vgJxsQTH+1mDvNzMTKdKCeU4ESXI5CzYpplCW
jLIz+CBtTkQa1fY6ta2HXYktSOjGyqQ7PUVWUDRH+rGm6UryIL+Wqdp+yZEH7XZ93EKp5DY1GTZ1
TfZWZULBRKoK0DQMwQQEd04RhYBfgYn/RxtyeDTQTzU9SBH6o+6E0XOlmOilVKpTg6QoMm3YTUJJ
sf0Twjb3aJVqQMrDQB2PfK989KJ0Qrnd8Ds7hcHc6DUMbSUTnl3P0ixpk+mRV5Ty/3F2Xs1yGmvb
/kVUkcMpMLNmsYKybfmEsiRvcoYm/Pr3Qt/BpwXUUPLBLu+yVO6haZ5+wh30Pxatgi4tHIOQk1Yz
BaCetzZiQgb/+v5Z2ccgttIgb6d3hpLhdr4ALB48paZyPZZ9+pBj831RqzrzKitzToL50YFZufbw
f8Hq7ARy6nCOR0mbkmBC4NQFsWp+07MWnK8l2k9wUnBom7rfxuJyCTKPJcbShUMJehNCxNArWpOR
JoMcUW7dDOFFrhws4SZV8oFzNiff3r7xB1yFgs6kuAPTvOvodG2P0lGZBopdGbmfZLH+PW3NUFnJ
gBlKsdxAV2t2yvEC4sX6rkYNMuX33+k+/1jNNkh3MEw7Et5K40zqQkH+Uadl6Ilwjj7Ti86funks
ns1ebh51tR2QleH3n6x9dJ4oNxlzsO17RHkLEGtWR9Yu89zxVvzjqqGso4qbnzV8j+L26nRmUofQ
id9udSY1lDgF5ylERPgy2WV9q5yiP4nb+/wReW2SKVRP6Aih7PT2DspnbeG7NbNAlQqvyoviIaT/
7soN0i7ALk5yceVg//AcWotWHmkvhRGleSYZFRiaSB1UlAHmyLyloN8+23HZhZc1Gky+EXXwjm1B
N8dtm0x6FgWoojZJcq+UsC68mSOyYV4IUf0plaMzsZSfsLpN/KWzvE6wgIBycW72ZIqIeOiacZdF
OAM8LMBfQMIwEcCWqUce/FlBXVC+NEM9vIvCSe89cF6iuiRDnX+WsWD8H1bAxfJkykn1aKhyv8pa
tzomxUlqXUwodqkvi8SGgJjLdfWY0/+SAnxycuHZ9uoHFSLEMl2K0OwysJmp6E6O8cHZAmiEIoi1
lp7oU7596yadjGQeeA0KaiCf9UJ3XA0d6RMNRmtVcdpuJONVzDphOoCY3GzkoiU19zhAI8dupzlI
0ItX3MpkPgY0TyrbJwCdaG4PSWMoH4y60iVPyxhfuJ2xUtlUYHkFal7zGHqpJZefwmjREfWAkT65
0yD3tHQ7fUDYUNiVq2J7UFydAXCil0Zl3nrRNNsv1CNAGGezlhdvkLPke9brA6PIxfxWDIv20ajm
UXMVIHKJK3dxkl4ydbJNPxoko/O7HErXRRkaU/VHwXiXLos1/VG1WqF7YpyjW1UZY+8WiSL/3dRJ
+G9Rh+arYs64OFiAYj8nY659g0KPRGJfOrXzFJaIN7s1jc/wOmeL+NoucSG5BHGUFvJISsdLMUCo
fbYiuoNuNY5S6ztYKX8hw5Ky64LR2OOc5fIPOyyt0ZX0tv9WNGLm+wW7GaGFgiq6S2cjUV5SvZn+
UFqc1682BHiDvGDWzsrdg+4YVQwQLZ6CJvvulp3NGCcitMAf225CmpleqZ/qbeRFcjG9W/uEr06X
VkzM+vKlkPrB75mheJY1qCfR7GdlvT1xoJ3Wggoc1x6AH6lakY2z/YhoiaZfnEjEtd+kXdO+Ls7U
8GWpcRI9ZY4zpg9FT3aAwr2UJbcunVrD7XtndB6AaYXzVdNGNOgLC2mVDB1kwzVozdvPjE3m4V9Z
aZPeQyiJtnfBcfkiD0aX4wC7xEjGRy38nkkScvWxHmxRX6s+G78VuYU9ALrnSvVi24vzYi6zqftt
bLbvU0NK/7JrDF4hY+hZwV+bOn55X8yzJ3XWmLoSagJfk2qRs2thyT1w8TmhMFlivRg/Qirng5kR
Ri8DMQ9VMHbJgK0wAWbyc2dW3snagl2c5XDOToLJQeJDcbFCe/jMSQzWK+aXoa1oEM9Zpsp5VGVc
chu1aBy3p8byR4UzIGVd48dkuierHh06lkWgAm45A6bteC6sVsBuK9mPMfIEbmqC3hizovKTemCa
NVS5Zxdd6PUd6ais1uMTqlvtg9bNZxDbg3yE65lyhN8C03eHI0FjPWX0wQ+BWuaPTba8SurUX5hF
Ga/9IE+o2hfW1TDOGsEHl6m6alsgBimvKqSbKG6BG3C0ej3sslNewy6VvbRx9Osq1fhwP+c6aFdy
UTEzpBPCq961KqaSUauOD8CjnU39B4R1sP1NbTDYbqctzIDNIls+pIlAct9qZCaZEMKG5PMwSsvf
mop4QoM4I2wnN0pCufxthBm4f7KYlSFJJb1r1kxYroyrlIgttfklS4ol0KaxOFnl6JyvkzPiGySR
Hc6LPyiKGZI93oapxHAL4OznOXPa9fYYnGAaMgtHZiNOzjJB5SDrXpkNzNoN0K87BB3I/NHqm1h6
jMK8my5aG62iiYVjgF3hj3QQ+n2NLrQh5m+TkUz/Eov6j5wbhqtlNiuY9sZa71xMJTSaG9lmpvqh
VYs/Z4BmDPOsVLraU8v8PqUm/XhydA5//VrNkm4Dqd7OaWgnj4oawU+vFyIVOFJm2kaad4AElEJ/
njVsLCB/Rte6UuSnKYzU1qUuNjz4YPrriFeK10lCeudok3Rd7EH+FM3deAOLIv2l6d30EOfSmabP
QVqMYB43GrUzMNRt9T84i9U5MZBj4kj+mC5F/DDWevFvOk3Z56SQlJNNOviUIcisSkx0T/btxjhr
4JT0rAd9Kv+ewzBpvEoM7fuIS/+MeXC4GA1xCx9sFBm27eke8X6M60zpcZ6G1KcFhUsLOs03pNiM
6/2Xf5BowlUnNK4Irb2UY4X+GyIxPBeD5MlTFvSbq9nQTqrSo7e1Ypw50TwO7+3tDcQTkk7FJTVC
DvSkbpb8otMieohIhPy4Us8wdkcbyG1HFxxK2kE/FSpKiz1I+DgV5uAbZFYXCR91FzWN32+iEtlX
ETCmMQpW3JvGph6G1pRH66Mlc/8MM1VGetnG9CsXyUl8O3wqgLq071ae2A4a0I+MWYdMetRrkbwM
kjM90rXs/i6U2HLvH4uzpTYvDLMZJZ6ilM8LUZarJdu01uASf4nC5LeV7emscy2Y/I9pKdiGt2fD
AgM4QvMNH1MseWJ3mLXWw+xlvE0WQeT+Yx3cELRFUEJYC2rmZ2sk/CUTktpeTcGUwDfPhujS6Uv6
Ghci9S1j+bsZ4n/1ThlPLuaDnfx1SXuTA4zlYmSTsTiPiplAD8PdbvpUoZ0qSE67MwjB0fPRLgCz
8hPtvE25mhViI+P38VjbZvkq4VDzlDWd/lSaHeqzYzRyCS7WSV/t6AlXe4y160JfbQto5V8ufTeE
Nh6rchaY8UDvtVrUa2SM1cmxPIgjeGGuwloMt9C53RzLGf9WpetJKSsh9f6CLKM/aj3GeXqSeJTq
5uX+eTlabxVlXTFsGAdsZ8Cwg8NBlKg7ZINIr0k/Lj/Gzviq970aJKZwTurxg52kOqPTwxiUdHXL
N0+UpJTydsWaxDGaxAauFQXGOw9IS575jRwuxbv6eX/uebRTlcBbhG0QEHzHZ6005le6Pub7wYZr
dH8TDwBeBjpoCHahxMFIfTsPMMwc1zMzXNVHHeU6zYXk1VOp+xO4jAdJsWYKkQViLQS111ar+z+K
MSs9Vamlpyii433/5xw9OWNfE9wCZ2k3idIa1q8cFXIVqqeXGQLcjZxOukR0ak9QKQefI/oznJz1
2uP6U9+GG9GKcLQE3D680Obnuquim5JI8rVdovzSdsb7SarSE/DJ+glsCmxQAdxDjOvpn/5s+fwS
4uSuyBG2n6XHtCujizOX2QdmEe2JXvHhJv6yyubJarmoTPwfpEdhpgn1OLaWbuo0iYsuNOCl+2/s
qJIEnw/3lbe1unlvroghzBe9x/7tEZqH9Q+m6MbjiBSFL0IYAqSijva+wbHtqQ8n5w+lyXTLSxYN
KFkT/jbLneoCwsU6raDM2NXSWkvxnmqkZvUs50FvWnngRM6ZqcTh9iJxt8rXQN3fVqySnFpRWtRR
0GnGFNg5IBrbiPtXxyn+w7COPYUSQJq08qU3ezuCKEybBhCtPcVAMFWnvOWi+HT/DR5+CKvqG+0H
GvPbKwIhAqe1Q6DRIS4c7mzNuIGYGU6DKTK4Ik86b8jiEyuuoz38GbiB73A9bXVCACcpk4VAbqDP
UUdvUK0wh2U3sxDS8P3HO1xqFZUgvvGPbTFSET5z9MvQj4aB581zhtlGJxePIfJtJ/n6+jq2nzeg
DkS6IZDsgd1M0NpKbqjVEGjNH4bBlpFcGbIrIqqpXwxj+pUCzPjSR9N/aEkDTjRJPkGyrGyOt8Fs
nBDQQSyaKB7XzkOF5JZvJcN8MoA4Cl8UWLRLSKfX2dnbVVDoV0bD5lMHeIwWSCvJj5mqZid3gHJ0
ICkcVyUC3LZg/b1dxhoUxq0OkmVSayyRi0RVA4q2F7PimlhUtbfQWrR/GZAxSG0XZar9tptF+1Dk
i7H2rSZRu0wCese3HAs47Xo2YrfKl+KHXC5td6G9qZ6Ngo6O2SqiTF1DJ4UU9u2PVtUlnjBkkx5L
Ic/BYrf5d6dUtYtpTcp/+GAtoPtM8RAl3KEJ0clqR7nOaWhUhe2vMCo3MeXhoe5Lcc2yuXSLqkpP
uGZHL+Wnsx/abXTp7c0JA9noxK0M3EwKR4H2o4IFJkYQl8yQPpj2DF0BStZ/+HRXMrxJeUqTbtuZ
clR4NCqe5YGlRPqnrGoTDyXu9vtsLV/vB4mDL9f52fRmFarS7cku0kWpuxSYm1SilMQ4QW+ftCRS
XvG+c7CXNKLik9nr9fIAtPSs8Dn4rKhNCfB0Iun0bCOUleJvhQNsFBgT4FtXaWUwmyjgyifbebgO
PTA6YSvOZNu50KvQjJvOgCXfZvXoCmO0riO27d9+fy9XB0iwezL51XYv4wIliUUXNDFRSgoYNiNq
NQMGZd4bBsjO954TQRPE8uOs3D96QFqL5LMOOLdda0Zl2GV2IW3WdijERwZaDXST9uxSPsp4qIfR
L0eAxuIb3ITBEF8Ua26grMbxKsm6JE1n+5AVVo3del5oY45lbV2K1ClCF2rKONG9jUeGJYs2WJ7W
llp9kswePflKpAXDAFpz18yu7Cky0gr2faHL82tH9wFGwHSWnR8+OQUexcIKBuX53wY5I0cgsYas
8gg7QrlNdKYDbNEqPzKheGi5pIIHLaJX0DeT68SDeJR7p/GH0W5Oui2Hv2SdvWObAMRwR7MbjUES
fLT2Yy6hZOIXMRAGeOFG0vilOVvmDQmiARFHucFxWqVQudSItLRXDaiB7WaSOaYnP+ngAnBA0wNd
WWvRnSKJAbSynY0sfMzmJL+2oHSetXRSrit48D+8bTBpq9oFAP6dLnCxVCHiYgnn3JLji9E36UWa
mjMC0kF9jXQiesqkEwgbbm+0aS5DrWvwpTAzEFRxU0c3ISsZEKA29Osl/X4/bBztH8g3tk6lW79j
6DkU01Verc68JhR/uUUaoi4FDjIiy3//LlutGleY0Uou3nYO6E80aFNFEiJmSfjQaV0qubrZ1s+i
WwyNTDRWNDcz4uWP+494cIeSZhMVSU1QWtriLCvE1HsMcimV8GF4aAepDWxrjp7C1Mb6AgmCYOq0
s8REO8AROBBKCAyEfMqtzc0d19DbMRIlv6+lUr8kNeJLXhKjxcL8o6Qcg8g5BAOe3pqbanH7fWht
rLqsBpAcVMyQi17OdMmHhGLNtx6qRuYOsKArr2nbebjYcT5+mBdHAnvSZiBFlWSYUhcrjvQf2osT
k/ViKZJrj/zRX7hvZpEH37f9KvcwT953jhC4zAGCuqV1a1ueIIRFJynl0fVOyEJ3FjFLEEibuGVJ
cZ00dU3LWYorROUnK3tu5tq5NlZK57mIu+oxdjKH+U+dPNx/6UehGQi9DT+f8LxTWM0NSOSl0iDi
rarJZWi0/qFIwjMUwdHH6mj0QsBWrUutR++XzkJVMF+XR64+qUnzmyG3MjhVTJ/D2sDipNKyk77i
T3T1ptbhkv3/C25OVVvjmgjxANVTqzLpr3eFtwp0v4smAIL8P8fVZ4yRcgBvrhqi82UlTErub+3h
Q9MCJErRb6R4ffvQOIujowIvjZBRN+8myWmvyRKpntRohhs51dmkdB+i4O8wTCAftZEM/Dlp/GWT
paZLRYxmDP4lAgNpoaP8AyvhYob5WRG0DxVvllI3j1alAIycdJVttq3y21Iso+egpuQxu9NeO+bU
7HFxJhW0dtjfvlMeapVuZmS3Wlhs3mlDhs10k3c6pSr7GTrgIQGhXOwkzIWbm131IYvo/jlShwFV
bv627/HKGAZRqvCJQh7fFn5ZZ9jLpA5xoGlF/C6elvLZHpp6eUwBt4YnJ/joZfKdIH+AvuxeCqsT
3ahKONkHWRTlr1rY9biphNP7vOrTk/v6aCmqQhR7f5Ivtq3GSY9mPW1zwK2mU/t9amMyhFTBpctQ
v77/SRwtRf8LqzIbxtmO3ia3ZS1HPczYZE6kp1mR8h+dJnrfmrXp8/2l9l8fPTB6DaRgq/Ddtm+U
D4U0c+0Asab2lDpuC0Mbo2sWjplPk2S53F/uIOVjvdV+bTVBI/dbf88vX1/bpXMSjWjmIpVofxZt
GbrTEoJGlgrlIoZhBoFmalccGWYfo6vsucbGypsyRTtpg+xvE1otMA/ohAAwxx3l7Q8x8zEWteCH
hGOfvncqw/E0k9oU2QLL06fZcJNGAvtdCuPE0OOgW/926fWy+WUPEDnKDTHMWdAsstyB1Onq3rjI
Rpa9LDYafW7dLolwaT1DIC6UVgsGTAXqYMhD+dpxMffsXqOdBY6D2wArGjQvED/kE95JGkwDQyxB
fR6oJbYRZdmZD720JNdUTJR7RV4/aaJL/V4Im5fWxg9pNcr/4eiv6os45FHj7mr4Tlewq+CMBFlv
WF5YtvJXZRh6z8Td7OQ9HB19ej2rOzZt2R2kRMhRQwsJIlVWL38ipVDKno0ajS91tfWppJNwEkAO
95cEhmQV2Wk8XjfXgRbraFUYUhyE6ZBf1Vihw5XMheYOSmj6lRbqF6MlblWqEr8zGnq2WBC1J/2D
o6cmk1kxveSv1NhvDx869XbZRbDllCa1/5bb3nwn5qy8IqvRPelkcGcCY4cLsr8YdIIP2lE5LCVN
w9whbio2R8so5PzjLKXFkzVK8YccbeiTVO3o0qXQQW4BhQci6CbCVPGQaTVGt0ExoFRhjSMug+WE
UV05pDOlrQj9NtW1j/cD2+FTgu5Y8Z8/2/xvtzWOyPxTgeZQ64jp61THvVtKcfo6GiHD2ig561If
3fKMan5yY6A2bW9ZtWkLuS/tOLAaE/e9EakYpRBfZzM00OQvFowD48ybqZbdMp9/3H/Yo5OMihOS
8jBLiOfbnp4hKtr0DjaWIXMq3AUjBZFLRUFt6EHqzeVaYJsVqK1qXTEKGF9ol2kfS7HE1km5vkbK
Ta6j0I+FXYcoGOLPm3dtNsYU59MQBTnzbDdHYOFTPUrySZJxuApVJjBujY9mi96y2WE7t5kVzUmj
/aAz96VBkvDPkz09uJCo03HOYsxPH3F7bjX6Hs2wWuTIpbQYLm0i2ojJkvQvg1zj4zzTIQhkO7b+
4svNM7CviKa6pQBd6uYDmF9XisOldWeHw+hiGzpE3mLiOY4bRGP0/lCK1VuyyjLp7FJf78rta1hb
dQTRI+OvnDzbSQqFUtzUG8eTxnh5Tqe4sx+SIdHlW0qOU5F6qv1fUSELw7fsSX5Swqz+J+qH8Nms
crvwyQWq37YfWO3PyaIQfAdYtmtjjvAw8tKQAJVJ0Xidml67xmDpf6h5JX+YyuVMCO/oqJC50FBE
J2Hldb8NAxwVSxKIPAcqvPTAUEPEhwY4tO/vH5YDfhza/CRQoJSoFnfzMPR+pJguWBQUeZrbLiS5
+J84NPUv3aI2nIQiRM0QalL0jzpYyvQizVpxQ7OoFd4C+7V71eYqsy5qsdYk0Dunr7FlghCobVWy
b5aR2y2iQmL+C5S/9a0VaS8/KBNfvG/aaYPwwVIUnyo7xFDUZaZj97cRRTHnUg0Vfm8GNFTbXTCf
GK/jhETDbe7teXFnvaqeQPc5kTsKJftUzrVqvshxOtS0YYeofVDBSvxt8R/J/tfH8NOB1raRdelq
UqQLfJkm+nSykwdHl/xXxYsR2NwuklnqklXL3MPQlWctAL1tvo5dV97ur3JwJzE3JGASrWiObeOU
cJIKAQDmLnVayU9tPTZPZpl0Qb5kxSvswy9OFSp/3V/zoIigLCKUgAthnLidcPei7tSi4uijs1B7
U6EXjw0zYB8GSXISAA4uP6ADkI6ZpSMZvA1dXPpp3iyAhuam+l47tuCdZvMnzD6cd2HklMNJkniw
HrwdegbrBcjQew2lvyTQc2hHgEoKIAKhNkOgXCED1yaXaFhFktZOHnRLOf1yfz+PFmUosaZMFJy7
2SAuvXkzDyJ87BNJuSyj+s2Kl8415xppxno5s4Q4eH3wN9hLmKME1m2XvrGSDoIS84mhrUby7WiN
3vxtQ/eqREtP3uBB3ALMSeeWe/Jnbvh2RyNdqyO5WfEfVYNChIwpHphB7eQiPdhCJDvBwaIusoK5
twmwDgm7NhmvtjJDlGuj0p34ZI5ODATaaZfqUrdVZPr339vBRv5ECFFr0q4FG/H20TCMNTrUBKXH
ZtQbNA8X6ZrVKeNBit2TXTxYirkKUIiVC8GAZfN8eTenMaJlAFYaUV0tytcXUWtx4TX5aeBSD17Z
muZSvKziYrv+NxRQU1IXLQ8sdJfLiwgV6JjmIhvCNQzRmm5CGfm9Hazk76QohsLVFTFl0LRy/d8s
S5sXIm69+FoLc/lSZyoaz1MU21d9tpU/4PLYphc7tepAvBrgCElj331ThCr/0OzIxDClSsdPNm5a
Z+7kR89FkqXS2aels2u16tNAh2CSsqBOnBax+7n2Q6xETiLy0So/eyt0PbBe3X5eOjeRMUXU4Ia+
5Ld6ROLG0eazXtjRKqAaYYWRoJJ+rPfCr4EqUqLE1kQegATsnxN4WV5X9WfmimerbMLh0LDMqHZ5
kBhACbTJjK+q2cj/4XCv4WjlHZDibO8T4Pkw2SGXBHUhS96o0S9i/lZddcCpJ3Fi/cFv80mwAgQJ
xHD/n7jV220DNTJ13ZJmgRJGSetRTbSX0Czsj0Ixi8jXRsO6ovx706wsPinS958wWT5t05+dS+xW
Np+wQ15oypOeBUuplxg7JbKr6WIOYmmYT4qXo6cEtcgAy1qBtltcWIz4XEnVnQdaDMntIe7Sbri2
1mRHXl5CoP+uWgK9Ar3QwqCfZgi49wPj4frMmSE9k0lCXnu7y0mbjUyi2eW+NsonfRmjV/qnsmt3
Rnwr4il9hcYmX2GUdScrH24yolZg+ikadrzuXrX6BJw4Ky+ysnh4xNvfDBifkWur9dm53X8dqALx
+WEww5K7PKgc63zoUPIPEsjYeMzP8TPMvOHh/mbuMzwYA0CQiFvw+3feIalWjsx5SwjTSOqVqPdN
RuGjQ9BVrggbYmsT9+GLSePlbGh00FJdyQrogaBeR3K5PUetHJVDp2VFUCFB8SWs2uklz1NTvhSo
hX2Pe0N86LvS8lHYH54yTYoyLyvzKndNG1ex//BqadvBqgZDsyfTRyCqUzQ1cnqb9ecmLqzH2IhV
H9Zx/Pn3dxywxIoSXfPArewTKGO1H8y4CECm52gLO/KHGcq66+R197l1hvJqgYI8GTofdD4Q2EH5
aR0EICO4jQ+daOjdFlERlKKqr7MZoTGhGNP7kU6zP1jqj7kZnIes7RFlzLvyQs/jbBZ8dKB505w0
+iZr3bL5bqUxRK/AyoKWBvnD0Nial4LrPQn3h08KKgEoKUiU/cRZ0u1IkUMjCyanzT9gdCocV1Yn
J3VzpY5XlPk4P1d9FF9sMykqt6zN8cuCg+EZOHmfNa6A1tXGHsC1vYsWoTpCV8fmLsBTJVvcWrPG
b3UG7RPpzCm6lEr2Xz5mpmcEZQUo9I4G1A5oCQ/kBSuFGPccm8v1aewY+nvZGJqNO2SJyLxWFa1x
8vkcvdtfV17//JeEgfY3vkZdmgd2JS2v+tiYAebF7Unn+3AVql1aFMzpQD+/XWWiQRoVTcir7Ryj
DCABhuicJtHg+Pe/0cNXB+gEkSfAfztR31geqTYcrrhQV5urof1AieobRl+qVzpIN99f7CAEEw2I
g/Rg19JQfftUQy9PkZVpaZCNqpp+Zk6S/animKG+y0wrfMAIoXqU5WG63V/24Bmh9jHSIi7AC962
fHp91plSG2i+dwMIaLFQHXhhSgssUbPuSS0HcdL92fd+ES9FGBIFW7QDd4LvwDpFnbT0ms1ypLvu
js2oNs+21EugYu1KfFxkVWjXpkzy+H8dilT9tRijXv/8+w8OWHYVLqS9v3u5KCqpGUsngQ0g+gVK
a+XXaiuAyVXRc2wNZ6JQB3MznhsgPXrU8N13XCFBQGQ0gvKMrQ2YZMVh7Ytk1p9be+kfWsvEOiTO
kFya1c7DK6f1sMJ9yqRI+UpaJ05e+9FpW+9d0FUreGt76yLSPug6jZ2gijM6mvmgS8XV6Jz5j6a1
E18Mevfo1Er0+9KD4J3hS4FfWIFW295HhIpbmBVMraIoLHx9KXO/ta9KAdw/Ec+id95rqVWeXHsH
AYMkFUOatTewH0gDFALBIBxGZXKIfEvdW6/OUp1xwQ7SQlZBBXCVUFhV895+wLGjFg6FEoKnhpR4
kDPa66LMoT8XeNbeP7tHS0HUW0/Rik3etvRLAC2VtSDi5Cwj/Kemb3F9ynonRM1Z4CB5f7WjEAFF
CYINDf4V0f72wRoJlnEXS2lQyBNObQnolh4Awc1Zkm8LuKrfj7rUZ7THACPRHdjmKFG6VHrSqmmg
dkXzyJjb9stR6x4pEbNLGhrdSe57tJk04dZ2NBX7DhFXIiIyqBLribGLg3gMl0uPqo5fIS90ub+T
h0utyEwm9geUk1yZZilBJj2QCpKSeinVSzZ1yp89Pkwnu7g/8xDK1LW3jsonUW5zGrsucpy0nrIA
VXrySyrPi9pDh7z/QAdpFsvo2Mtwgxz0jIDgmxx8lWUQGPawmc0e1nLmUjuRDa1fs98jH9Y8WEia
upIy6b6pt+3Jzbm/UNbfYOH4RWWP6t4mo5zSHimhmYzSMAYODFH8Nglpfk55395YO5PhEs8rF9cv
tHXm9IwLvf7339b7rI/WIOq0nNhde1zuIxOFQZt8RO3a1DXN9imzu/YSMd/zBpA/rqiX+UNvZcnJ
l3n4kvkwaaHh3c55fPtl9ko3ILNesPtF3F8WZNMfulLXfvvU/myMMy1dgSawPd6uApy0TJoMIasp
lkKv4m95Y6tYftS10klgO9pKBYlL5qFkrjtw98qjl5y+Zqmwr26jZfXX3phq15IXB97UJF9BUY5X
o++MM47WgUAKj0mdrVKVwfjZVmRdo/eKRBsjaERpfZgqPf1eCAP07zqJEA+0JjHnyGMpeWHyVjc3
p7eSCxfB4JtTl3zulhisCeKOv93S4WcxdgFwRGq9w3lEmhClpBnkhZHZzCC30vDjgixk50ttC2j4
/gd9dKJgFQAfR4cBguHmRE1RnVvYRadBiHi25qKPZX9u7L77fQlAnoqPFUDsSrLanqnEYvC+JFVK
1T+04poi6fjFRhxYoNdhT09VX1DbQ07OIxQJtfCkglCVg08W5SH0ZoFs7qX0LV3kde8UabAsS5N9
VIt+QrNMi5bIV1blwT+LqRZIOZVKgrbYmI7q7Gsg2TRXVRB/cxNbr2N8EdKycqUEZKA/GZ3d3fJl
6f7qJ7WGkjHUAj3HOTSvdTFPyU2WhRa6y6zH2kkA3F8rKLOtnAvKIc7utrdpoHpbVGWWBq2sFkGR
TZPf20Z+6xft7HwcBnyw43wmKOnQAtsEWzV0lKYTIg1iwFTvKqFrKJWhUnWZ0We7JE0yvdjGiJwT
BLd/7T4Gkadgm/T7pxQNIyTp4OgxZ9pEpLRPhsgwEJAFZ9i/TouQPKsorJO4d/QtkKPiRccUnrxx
00xFkjguexvYQpE14tGwWumGZph91iA4enusgRAmLw89js2OLsIWFXJzTFdbxfRjOTG9roex6eSR
dcLK3mdyNCBAxqHzBQx9p7hF0B4hpoxkOUvdvygIxGPZTstyEorwF82e/fvv6fC0gJVkakafiy7O
ZguHbEJ7cXViyhdN/oYa0CwuvVUK/SlXrFLxW5rhjZujLpi7TplV1vtkKO13ctZDYbr/W462GU3e
tc1JQrSrPOjZRpI9I+keQxLybb0Ngzh1rGuKQ93JYx8uRQ3PjJfvZKeaqIMigQwKrLcCKyh8JZc7
5WVE58vDvIW57/0HO3qp1JW0Tnmhe5BIjDWKbEkZJVVvlN4EpOkpSsEeOEmofweEeQbvPXyp4ENg
GlHvIEm9uSPUGkV1Wm4434SjmrtoHOZPWq/r9Q2d4yXzxoruAepU0ee5jNPmUodtdMumWjvrzxzs
M+LKa/MfPTOd/OttYtKxK6OGXhctk2XyCmXBUQa4VXoT5dicXBmHaxFcqQ8YxcJweLuWmg+8arxo
AuDN6s100vbiWPDpMgUSyv0XehB3GPXSb2IVRujb/Y3GVo+hEXN80Ap8KIquvoZyeMZHOboDyXUw
FqUbw1X48zX/0qzT5gnaLgSKwEStVXcRpJy+4yul/A2wyX7VlLLCqmMM1fJpqETNZYj34PQPWuup
c0Gtvf7SO7M8XHTk+29V20eyP9bpmCmupszYoio6qtVeSuXdupibZCuAx7Yu+lznzu9/2kBgKIap
vdFF2WZueI4zYUa9OJBMDUvexlbcvIiyW2bmxsmnffCxsRShk2sHDOq21ihEogl1TPKgQl/8RZGG
3vZa6Ehfk0GarpoezsrJ53108KC4QBoiJQbzvZ6WX15T3C+odRRk37hUzC9Dp9sPjRT1iCYOzkk5
cZB94+IB6JT8F0zm9uHquVoEtD6mQHaUvJdKJ31c2sysHth8/QXKnBUw12ywo4RnePIOjw49RQx5
DCgjcv914395TLSkgG4UrJ2g43GZAWNeeiPpT57waDNXZSyudMIl9+3bVSpNKGG/TtOcpmhMF1iT
gUa7lP7PXPT0pK9wdFTAkYJtp2bak67Q1EyRue9zfNrM9JKocf00SdHHWhWVX1r2eKINdLQcMIo1
dYcUwIl5+2gj4kP1CJwuKKtC9ztumz+iAXqzpIvsodCMswHW0VbSMiYHQzOKwfombTGSzGp1vciD
BV16P1PH0OdIln6pSb8/MsIngHYQrUM4/jsMDPUKWiqgtAI5FOGTUovmkkbF2UD58IEQe2BoAkhq
p3IIvHoYdJs2Vz9HljfRm32takd3F/R5v9yP8PvuKw8EFQcCNz33XaswExXoqDrPArvtl6tEXGQG
FtvvgM4WD13XZY95E8q/3QVlUeQsyJeJkzuEbgmCr2mijEDSkCobkSK4y+of95/s6BRCSqEvSabF
2Gt98l8/4wLLdBXKbKCB4oWC3rqV08zXaBaNLynlyT6erbY5g3pTdlwLqGCLKjGe67z4J22y7H3P
p+fV3Zxd7j/c0QkBzEauTpsHrfXNco46w6sooyyYBTyDAciBJ8WwT6OKL+D+UodPBigZqB4KsbsU
Eh/eBUFjDqMuSc410dT8pnZR7yVpIl/aeBLX++sdhV/OPWx2UMZ72p2mLo5V2jRenEzJr6TydRCu
qsr3VznaQHInxC24pvczrlrHytcZKkTg/o+z89qxE9nC8BMhkcMt7NC97XYObd8g2zMmFTkVPP35
8LlxA2rUc2NZM5JrA1WrVviDO3hnCxrueaJTeRf1evMfvhUTBipUxi0kiatv5dIyFqNNOIxSPbmU
YRIbJ0XO8oz485AfLLb3tRwkdRns0CXbNFvLaHaayCAWKrEKSVGLxyBxEHJWZ+Z1TtkeIVD24geo
G5CpkAYB0C2/569TBuoE5knBNTZ5efG5ybvWR0A3uSRVq35GX2Y+64lyBFvdWZQkkRuGSpivt86y
2Id5ky19cl5AeysFqsm+6OwumOwuCmwlx8y4b9rH57fM7qrEyEUZiot7rdKkODocU2dOb22B1WFC
BX0VjIguoomdV8j0FJd5LrWX79NFsJPZpKUtvfpVhVMN3jxUacOiU5u96Ys5/pBqSXbKdWkegMV2
jgR1P80w+EXUFutPqTux6Q0hvoTSiTX3EtqifhtlICfvS5vS5qC02NmoxJMF+wErclHReLpxJG4e
wohD6vFMON/ruA6vQ1+3VysZldZn1joeXDp7n48hBCXaIq+9gR3zEudiGLB4hBanBEmCl4huxtGd
EevDpQAeH5gqVtjP75nlbK8a8ks5sIx1/yREq8+n124/2Ni03+pCq945mnxDGWtfEgdfTieuk+sU
FfIqMev69PzCex+TNSkPkL7b9qW0oukzgCc04hD2SgP8epD+zUdYTINth//hWy6gddr+xO1Ne2rS
SRlQh09uhl3GXYBGftUGlVHFNMNKKFXv3IKL/uBe2rknuAC511FsB62wzvrwnM2XjBc63DJrsb1C
PLh4cB18wL1V0BGjwCLjI4avPmBq19CiOnredW5Vp2xa2o3VUBxE7R3oGeeNkZ8D8YfCav0waSTG
CulsgHwaSUQwUPc9enWlvGs4hmmQoVpR+G1RF5WvwQQ6RZFpxac5AWiiOkZ30GHY/zkLOHUhTS9W
aE8PJ+SEMgfBSHphgPWIhjIPCvwzXmtzYX/FJbx6LNApxztKye8Ec7dTn9XdQyRRjXx+G+//Ejqr
i5rbDmUs9qTg5GoU1CKzmmCSZvLaSpWELW0L79aGUfem0RrzMpXW9BblZvUhbvCUx0WneznPFZCG
6rEdmD+jebR6K1gD23NR0uttsviXQHOGqi1tfURX9euYKvV/2HpkXUR+wv4WJxyJFgiKZZNSaun8
wXLq7G0MVOHg7O4ECoPMX8PVYRHLWzewEd+wpwjd9Bvgs/HcGu6vqY27C6lydXC/7MRCGP8ECY7R
wttejtrfqcIQutIpVMj4TVn9MOMylfe524o3KuyFym/jvADzUmN60bvSVq7P76S91Wn8Iu+KVhOA
9VWiEs1u1QraFTeF3isDYOA2ad2WF62R8V1Wm/a1wXfgrBPIDr7j3humDclMn0DM3br8sr+eu48i
bZpETqtbzaZz6ijuKXbC7EqnqjyIIzvzZ8ADwCOg4hMS1zsUJReicDtGt2xuu5uqdg02Inke5G0k
Pzlo+PsFdmlXJ8Yr0mfI+nKWIAX4cglw4xCY16N+bCNGzLv5xNOQnWGozJe5m+HZdG1y4ssevNid
G52Iyc+EekCbd40GwfO8RIOxCe+L1EONSbGG164TT0GjNtMpY257jkc1+vT8PtphDC4MSDSdQQ9Q
Vq6blS2ZdxkJbgQV1xB5niOHqbA923l+nusSh5cBtBjq1UZWavCGR/tDanUxFHzLDodAOpX2VdMi
bAtcd/ytjrGoT3qGFUPQ1LnyOqvCSMCz1hGobXC/cq7DLKP3iSY7EzehrnoVltms+shyROmla9ry
0WxKbbpSS2XCZwjf/WBcVMcXhl3NFyxqE5OPjmLqaRJe4t4Vlj0lp1yLyncF9MD+1CMNKX7RHqe4
Q8thPs9db0Z3si4j7auud9Mn/GfbI6TEznFEMRZqCuNdXuZ66pohmQjBMYlvlgjra45Tw2Xo0cET
SpX+m1YMZKawiCHjJOrd8x9wZ9dAR6CBg2Idmed6bBiHWt0UI0MuvYrLG76SsDdl3L+n64E+xhA1
CKJmR9j5nYNJ/g6PHlsR0M7r3LoWWOb0HuzIvI+qszcL9ZQhl/211g2BSo+orjIqhqB1wJ8Nsuy/
Pf/MO1kM3YLFtBAY0wKeeBqCSmdIM2ihJGgIkd+3iZNcVDE3B0oge6vQaQHERx6DU8MqwFc5Hlne
lC0jtqGMfHx8h1MpCnnQXtxfhnHE0o6AcbpOydqZ6yEGvWiNc5H7+RTlP4q4PHK22ClQ0DYiYBPQ
/mSYT99ZtOjUsPOxe4w966Fy8SNKWkP3WwQTTuU4H82zdx+LZBb9GEg7bJKn6xkjTlFeQRJddEp1
S91OfJRiOJq17K/iMQf1uIv54+kqCPtbfcRVT78Plf9TNKlWEGUi0V+eVuB3DKyT+44sfI3ecFJo
7CCREC8azS7yB62k3iqdFtryqAByf/n+ZiW6RdCqVMApT58qLjU9zWswc6LA/qypQGTHzaHQ4F7M
gmUDC5i0DFTKahW76/uqBoF0MyNDecNxck4p4m6vZzdrUbaUzomIUgSaJl8usv3HmgrejY4Sx6aF
NCseXLEM2Kg2M8CcShVbulnp38MafHz+Te4kK0zIF1QwnAxGmatdOMauIZs8T26RXQ3fSquoebKk
/SQBSh98tL0DtijtQwVmqLRxNk+9wXCTDk9n/D+ZQzTerdOFCOxi/tLF3dfnn2t3Mb4Z/eBl269z
BQj3rmJkJmbffdQ9eFYS+3mvupcKd+6z5F0czMp2ztnyWIgL0MKnyb3aK8ls6mI0SiRq8nS6kEhM
9zNc0tPzT7XztViFfJbcDbrdOrVMOjHKSZOYcevJ/Fa2uOHYTANf9+14hOLc2fw2GBsyS07YNtmy
VbyDMECJbwxaPPOWqplIT/bcN3elq3gW3oJ2em3YpF+8erYPQv7ecwIdhbTBTIm6dHV/FUaJbww+
Qzc5iiY7hWOufQzTMa1OaqxPl+df6l7NCZ4AZApTTpqa6zOgiCgs7NoubgINw7M2GeEpU6XwU6dT
LoOjh3eJ5n2iUMQD2So8SMlafHL77OAo7mzZxY0N/weuH0aFy///q25Aa74Om3TIb0Ivo/sCJZxA
glW/WLlHkjakRznKzhdeSIRLgFswRuvH1tVSMevEKW6jIdUGaZEkflSlorcnRwsnMpfEfttmcXKa
ICT+8/w73zkugPyAjoBVYby2vi5qd+QyD8381uZA/PjAofUuUp3uSENpJ/kDnEbeB/Af45I1h13P
585SYGnexDhEKBMPUGO5j89FC8ivRtI7aJs2v/sPD0fHEcwPQqebwjdKK/TQGq24maHavsrNJr9v
xrQ+KK/3Ho2aBBYsbTjwPsvn/Wu7gEM1q0yZihuTIetXO8z6Xag52TevKg3YNBFSTmgPZ0eY9b0v
t4yUaYxYgI/XurjAVIAvhnFBVzzrz1njJIhu6uMBXGwnADDpgWbARAgJh3V/LKTxDfVIlDfVqErV
B8ZjfGvSthywpYwOTc12TgINaU4evWkN45VV8K47MrRBCTkJoe31d64ztg9MW4bH1tPi4uQYQCcD
fHZ7DfzlJEvr+vyG2QMA8wMgQjG6pGBY1yhmqGXsGpcpziwhp8y9mak+OLHmRxt7KUZ8tVXNdwNh
I/adLMr/MXCt/zLHrfxZd7qb0lvuIs1X4FqHB7f2zpfgxuYIaYC8diBX+MejIWjz0yK0VNXInS6O
Icw7Kh/14DXsBEBSECbgf6LShhCmAOG36YEJcrm6OllzObzGHLHHGm2xXodyfRCEdl87kZYgBPRj
60iuWCKCXQzyo/fC7k2b2tY7cv/aveC2OrmXRKrKjH+gzNRTi+SzfTOE3XxEbRUVd6dXUvV+zjPj
Dgw+cpbPb4m91061s7QDoaVhsP30dCtVPJaaZEeUqZX/UpIJbruCxEc4WubLYd688eUCWGwEN81f
RXeFJN9An8BIfluh6b12m364GDQfPr/8oZhtQUOhBblYVz19KAljKEx0S9yyKStPk5okVFcIzOX6
5BzUI39K3NUkhkn5AjalCN+m0LhsWlOc1PmtE2H6fSya+X03ijn0x8zL7rXRM682HRjbN9Mc7R23
tM5jR/vmxcfHI7AwYnMpkLdYlVQrFC8tjfxWG9poBjAL++wE1m0BtU16cyQTut02Hs16Moil3FvI
fk/fcJn1g6vGoMudJWyW2SS+TLb9A6FX48WXHCsxoSQfhQi7aY4P3OpFiPj8TcdBy7fUcL6vS3GE
v9lecqyCDhOqljjkbgIjbfLRGNyEwQT6u5/ZJ+odSVz2ywBv5/hqbPfnQUVj/uCrbSMRcDBcnQh8
4Po2PaOMOzutU4ko4WyLjygB6zCay/aNPZl1dB2MRNMvzx+N7bXKihSz9OThBWzgyk7ZUKBZZnIb
kwin7bHLT0rlaAcRdu91sitgWSw4iE3aZZQEu5Zx/a2tRXTXlKV2nvLefZPgrXahFOg+LnKeLz+K
jO0Ryv1T+PHHKlOJEwoVbaaaTdJC97OQozd7fRzQKJw+Nijb/h6Zlt5rfSMuiBBGfgVnvDj4pHsv
mCgHEGmZ5pAUPj0ZlWuOvBOGOXTS82sYe+ErkpejNsi278fQEF4knSobhPI6bIPvmDSsH9JbpShT
f50S07tTuLw/RTpafhe9G1QV/nssPgDATfqASWrz7uU7CYQhnVadnUTcefqgyPZFXa7HcAfCIbo3
DEU7jYjlHvT+9k4IRxPMJv0ri/zo6So9L7nvMKi56W40B1Mu+3dZo6OHHkU/UwHY5fmH2otrBHOb
HhbA4Q1CrkDFBWce6AOqRnBTGsPAlSZ27ztkxw42yt4ZwcVRWxBySzm22ihDrhtsPwdodyyqU+9Z
QMzRIoVh4tjxorLcRXdzMfVfnn/CHZI2XRHIuwtHmWt/XfP2k1KNaknBHVm1DAMXoE0gZai+joC8
/rbytukCOPPa1YqyyfOpFc3wXM+z+xbPLYXxThG5v57/TXtnZvm4CwOXrHhdkeYoILrNNMS3dkyM
n1nkFu/M4T8Yui7XNF0oIJZAqNe1oOIqMDUaRgOu1YU3Z0SGxdOH6cFu1CPJ/D8DsadZAR8WCTwC
IOOqDZ6TWhjJKY/AnmaJwMwVNYfXdT7mkz8bdQtGI4uwSYscZL0uKVfoJ9wE8+hnE5Ux7BG9/TrY
Vf9W7bq8OXV2PRhX12HL06LrZtuf49LUfCQcDWYwElTsxe0864xjTtVelV6tzlXrmoJ2Qp08doY3
ToHRDswBNDmD3vK0pHSCGbyu4UtNaYeD6L/zORfJLvqlKFFthVIRnSbXU0BQyNL7pPXCfhAIsx+U
pTsnlUXYw/h8EAvXETAyhN5lnZHcIBd1J/zCmQnoc/3KGkb14M7ciUGAc8GELJ9yWzXpcVZN9YJ5
MUdVQ1N+Ht+OnR4/OPOs/yhUORxEht31llkn+3RHyGtwCiTzHe5oRSCSmCT2Izqc4m6ge/kWBV/3
4N7c+1zoclAXUkttWRJK5Q2oY8To1DVqz3xOk2cY6t3BKnvfi+dBi5hO27bJXUez1pYwL29yEukr
rberU6noWgA1rDoo6pfIuTp8i2Q4CcAiHc4N9fTOKNFjxIUEgEPcWNOvDK3JoGd+fyd70QeV4qav
HZyi3nXpoWnVzkOimkg9tUzlaefrT1fWOo3hooE4mUcbyLqg65m9SfK0+SZSpfv+fNDc2SWAlOgj
wPjila5VhuzGmJBWXugE6pRcsHEou6A3mRkXWas0flOY+kEBt7NRMOalqmLuAsFuHUAzw5gLmVT5
bY6VMrCHwrgunjPn559r7x1CJ6A9sXSeNw5FtmLBSZyT/Na0Jh3uKE5uGPXaAaC0I6mOvaXIoYBx
k1/QK19tFHSveg+j0fyGDtf8A0fBKAwYyNmPCRy9f55/rJ3rHkEYQDcW01Iu/NVaA8HZTC0MU0t9
FA+aHKcmCPNW/5iEelL4UtdK1FJLcRCL95eliYZVnMaMZ/mmf3Xv+oWdXE3gaBtXFr3fE1Yqf4iF
dY6lqVhBg2rZbVJH78hub+/dMoUB9QmOnCx19bwTp+T/NKJR9vYpwV/wU2HgfJpLVf/w/KvdW2pp
utJXX9iI60xKySxdZrnDVdAVFoozCMz7TmWKcz4awB2eX2wvuHDfgMIFe7NVnRixSJ5yGz8OdbTs
r62QGvq2Ruvc26Kx7tO5Mu402EMPaZGaR6TgvQelxQw9i5dqOrrx9GOaIGcnsyOrsFxoL2Vtzme1
TupLkrjRwVnfiy5/L7XaN6IfRVRJjamxm6eXInXby8jt8Xs2EjyH6jh8+agVBDSugn+afwu54umz
GUpbV0mBC0Gvjb8TcwhfizY5Amtxz/DPrO6G5aJju9Aaohe3itAIoSSMGQBNhVVsmZ9yypu59GHL
K/Bye129iDlpHT8M9awLENOx+iBGwZ9yGWIJ1itFkQeO1ivT1a5duwqmyFLf43JjfHXaPHJ8mDVp
g59ALq2TaorWfjfNWfM7g6KU+q7beJ+izCqKO89GbuJquLUWndu4KFtfQaD7JjQNV3cvz0I1iAs5
/rbVwsWBpXTVR80uPP0UgZJ8Pwxj+CEb7Lk9j7leVCdblwi4e2k0vFak13aX2kuNR7dQ5HAysz6q
g0IYc34SjGm8U2vVQ+9joqsoGI3O8xupG5V9X409WPdRAXIfeNBcf1ktheWHkE4bMSO0M+2qV00L
/XGa6dMOSM4FU1JmIuhCxZH+ZHWM5Gdgi3giTnnRvoFwhNNwLVxRkV2U8meO4CAK1/SWQKYUkfwi
I5l9Jko589vWc5hL+WD9hfUPYpMSKYhWi7+1aZ2M93lletd8gDNyr+hjG53J5rU0MDLVFedQFZl9
VvPIxEXCjHSDuJYYSlAaafJmBi8gTng9tf8SPaT9Shcy0c+RojTgosa0GD6nE0XOaXbNvHg3l3X7
sUpr+wF5vSj3Z3uUzbvJruLKF409P7pW5v0a7Xm6eBIPK79PEPq5UzS7ca6FWucoHI7D8KbPCj17
GNtxGH34p5F7oq4cSe9zK4tOcz7AHc280ZzvVLzxIj9SufXOyPQ74qRNvdkE1WjjbFjRm2rvMnXQ
cj8SVW2ems5LXhXT2PYYf2feIxpkoxt0srA+157VFr4DWMd90JVxvFmVNgqUheH8BioXjbwb4nKq
kX1wczPB3qTNNb/zYE5B9KnG7iTAR9X3WhbbeG9xWdS+O0TdP7WJzJ8fCsWusatj4hy0uMirr6pu
tr70ShgDALPSIhB9gaiinTGj9idQbtG7gWKy9XPXrpUvhWx0O4igV9+Uqp0/Giki9+8KbHZnn5wt
HdiU3jTcy6RuPg9Ta3W+WXXG16rWZ+2C0Kpd/saSUs8DHTONowbSzl1JXUj/j0keece6Mq4yGcH4
g4hh9bnxDiBu+MmrPfdXTm3+sW61fxpZTQfXySakLwQMJKC4IEl2NkrpbeaOTg2DADudKQnaBWtX
JUp6nhTr5/MX16ZlRIcftWZKUrQxWWt1IUva+qo1OvnNbnXxzZVe/j4yOhvMkZd2jxX6nNc+a0tO
3iS/gNdNq/PzP2DzqIycqKNoP5KuMkpcRXiZynYWY41udO2V72UsJxwaw5Gyrcku/2UptDOAdnOl
rFES6VAUkadCBAxH+Jp5Ec3QEyrroivhkU3V8qvXFwrZHKNDFGy2HIUkngE7ugXz3nqs/1ncun5p
PZOylz/Qoo3LDbloBq27ilGCthtgfqonY+DYNrNMvcB1U+vHIh87H2zKvUuSghfjUyB3C7j46V1s
dpUxeQUFVAZT/7WXGON1YEAsr7YhSVtrL5H35lBo51LV5NEp3NsmOF/TFmPaDAhl1fErasB3tIg4
hS3WkXlnNqqvs+59oXTdy9VwAdGAC0CXF+jaBk5T2InaxTN9VF2D85/phCi3k9cWM5KDd/oHefpk
oyzQRa5K3ii+tZu6RrcVu0SSlYF2KtLxtDRMX02N1/6czcL9145N7is1dzPdz5umeMjsJnYfJrMy
lFMXK664hFIk39SwUBnZjhS2z++wzTdffh52azARmI1udhiWnZOJXWl+i8OmCPBU5x5p59E4icr7
MUSOcXZdKYIwLI4IVJtUk5WpFECXLxBSZDqf7rZSS+IxqvucMiSUZ8Uo8rOoquFqZc78Wk+s6ai/
stlhy4JUfAt9l6phHQmRHq7DOmbBAlfjWzmpkmNVfYCSIg6aVH8Czfqjw6KlMGEQSUtweet/lV+4
3kwgdB0mkfocDr4+RiC2pT5a0ck0uoZ7Mazd0idjWViVdVEjaTulzXc9S8v3KiZOn3QrMafTPMGI
vxt6xLL9IrHa+M7waudz3rb2iBFElX0HLiC+CT0EuzRJHu886KU2n8famH8VUkHssxpCwA0IrmoC
67ym0b+w5/vOT9tZDu+bmE7d2WkhlTJlg2Hvk/bYNNVA6X2ro8iSPuWAkwQ4jKaez1U4dH5U4v7y
hrCVfWyQgQp9bXLHr89vzE2A5WvBG6RnjQIe/Ej96SssitiWcYGsfcKznu057D5biZK9FFe3rEIX
jHEmDJxNIFCdFPcrVeQ3VXQ6cS5RHpq8PlK13ELAWIb5FPGLImQ7HUrSVNgCTOltdsLkKkQ4nsl3
1JNM0p7vr4VBLHTzbZx0CS5z1vw9bhzj7cjc+vT8W93kOssPYQxI5geJEBbU07dqj6FKJ4u5f5KZ
0xkzIoK90jKbVg15ylyFPUlwPDgOezGG5TgKJv6jG2odJ82bF+AJPZCo+Dey8uE+VSLX8akvnUto
luZ3+GHpQ4go9xHhbu/Qo+ezILvBH5ABP31gtlbFIauKm91P46tGFQN4sxBrtME7kv/dXQqRY1qq
rLZRt0mVinJvgS4hRu3S4FQimCqIBchsdg8SnZ3P6KoMWFFlpSlHv//pU1FFRMaEXs9tar3yOplZ
dasyxz5rjBqCqo7LV6oTFgeL7jwfDSXUYcBNMkFaJyONUdtk5nN+Q2q7+27gSHlNmr7r/USfnSNk
nbZzPdAvQyqIdviO6SWNMyqIgU3TUDb6zWBp93bT5H7ZCsQJk0n1geun5ybr3d8jo8JTlYC5y2y1
vUsh0VyVYrbu6YJ1i1rl7Ie1eqRmtJNZM+6lG4RQkwrWcHWBLcpBmpTcJ4nlAJ9C4DEnWCJSd8Ha
ofyEGVD7OIMfvsgMjSjUNsR09/xp3n1Hy5iUI7tMnFYxsnaBuzSU2rdZz+xXam+9w6ACZc4xhymF
w8lBLrO3HHMdmsGMLbfShpVdFzMTp/xWuZry2S1bhAesHOXRahDn2Zk6ebDgFmVDGxJ6C2aTYJS2
Q8t2qApP5B2Y1dCu3oAjis55V8XoLllZ+g1vovEi6q5yAqPwpk9hlw73cJ3Kgxxpb+PTcoeiTxW1
9QfVpSKa3ARkk9tt8iqH/YRu71D7nZInB/F59xXjnEWdRi4GeOzpwc6FOtduNuY3V9jd2YkS74pe
irjzqsh51c2N8+35HbT3aPT2TYBxIFJ4xqfr6bGsxtHu4cNGcfudlaw5QHnZ/GwNQ2MefM69h2P7
cOiYOKG3ujowPWbTERZWGVpLuGtnWjZftVqvryXCJEHvyPg/PBxVNo6YtDTZtcvD/5WFCa3InHDG
KaHipFznsPgweFKeEyxRv7z8Nf690vLkf60EqkSLZtKhW8eQ+QQsLKPvRd8N/9ijhuneF6OewBpp
IURa6zOvt7jAeBol4dRWpV+C43sQbYerFOy3z//hqRbMKN1Q+G3rZGGC94oZL+ioVC26W+Jw2E+l
S3wbsWFTDkrdZaetUuYFsm0wNfijd7Z6hRmtMpUuUXrr46gPRteYXsWVOx+kIntvbxHWJDW3dgq/
sbUTswMOi071bHxO5zg7y86aL9XcHrV49h6IAodyg8pqmQ0+3ROD8Ogn1Qzq2kigSkQ7+QZ45wjB
tpNbsRFIXrkGmHavhyAYcNuprHEbg7CJLqraxr7pTu29NdjxOXZpzyb10F5JCI9C1d6rJEOHwgEO
cMsnz20BqoBLDVmuNIGvoU53dKGyQMisvDy/EXdfJTccKBEGthvqQmtLTKZiW9xIr2E7Tx2amoNz
BG7cvW3IpmB8URMzH1xdp+hrx7J1lpIj9Ppz2qYzjVI1/jgZc3ohuRSpjz5SdzaymU7d2LcYFjvl
ATdlixrmzltYKdAXuPg2GWvYo+dJ8SPwEu/06JzqoS3ppafmZUiRIgBU4uawghWI9n5ZeE1/Lcsc
ReMsw7GVajvPfaAE/T0591HTa2+zEXP4ZfRMtmDtZojSItQZAhTApV+Nds0Qw3aUd3lS/hxDqf7w
EGv7PjByOLg59jYAoYHigTptS+/VQ9dWDK8SN6kO9oPTjclXpEqOpKn2smpuecA78NUw8lh9f8wo
9CKr8vzmJE70K+9l9Ogp3eRrEpI7ECLpezI7cnffLPrnol+wfLDOmVEtj/7X1TGYaNtJu6EBk9tR
erJ0thWbzCvYe1nOfzCz9MqMwPn4/JnafEvWJQwuuu7EXFo/T9dVrdKo6L+jcqeX87nRq+ScGqp4
i5W8ypggbS9D3atvC5Ef6fltAgcTd1qnS0FGUbiFaee5go4bMO2iG+XJiuL4BL1EnCVS7wfjzO2R
Zq2l3mZkuxhxrYNwa08UQwJitlrGZu07iS3Pla7JS1rYduQjXVxfert0UPFRdG43Wff2q9oz+q8v
fttoejOKJxXZsYapFCuJhK6AEAn75iHGGzqwM9c92Vn4b6ZDiFQB/52kzI5YkZuTwwug8GVDL6Nj
yrannxlyvzFVNhL+ca57DxiJmA9dlR4Zze59UnRFyEpQtQHlsGzyvzZxEYk6VUMEXnRcHz5paj9e
9GhawtFhn3j3gf5aatnXfy0F3WpwZGiQasnKPnkIhp0ctT+SINo5HQu5E48JUPUANZcH/muVyhvj
qu2wjcvGMf+RxFX0Wbcb91oJfb430wLTh06ziuZU2/2Ltf/4ZH+vvcqEdGMaGlWFc2xmeXGmsnEC
m8l7sDQ1/YR3exBct92pZUFspxiNo3vBfnn6sCUCS1OrkJe7Ux/Fvq5H4j7tMverVZYQKcaeisBv
u7g5qROCXswNhfHaisr5gcZLPpyePyp7e4l9CJAK0WfytNWvSc2Zrw+r4dZMi8qnI93kwTa9pvJN
Y+w/Pb/Y8o89yTp5dPQOPSgjiD5TBD19dKHo0vDkTDatVd8LHGAuccpsanSb5ISpyVEis/ts6LZg
/0yo35DqPJJAiNZ0n7XEq26xaaIj7JjKKY5s6wBBvbeDIUMzSFkMFjYMZR0FtDE2ICQajVF5fgSp
7v2olIyd416Tp9GJAEA0iR3KE5562ecXv1fQr2yrRTeQaL76iCiETtKiI4Pt4mxfMlH/q05kC5Ze
9e9TXKkPtvDOe4UkAiKOO5QYtGb+aCMK78IkcxuaoXtH4m3+rqOx/lYNSn8UUXfXWhJRkOlYR24e
zZrRvsBI/dY5lnxdhLZ1j9Cedd9bzMief4t7S8EnUMndybI3N2URqih2aoRVWGTxm1kZ54sd5cMn
xKH06/NL7YRVeN9EbtJsEs91uz1DWEYtQyCMQlrpO2kh7RKBPn35d/KW2Sx/kGFvvxPSdeBnVOQH
+zr+NrVdHXRomTwMfWscPJC+cwAQoOW6ZTpL03t9tBWq8DSciSN4CDsKIJnKac7Qyk3vInMxJIHR
5GkfoF9BYqcXjv0zxF4QWnZjqN+7GW7rKS5LpFaB9mWf2hzd3CDuRht8mTK0jEJExN87a7JslPA0
ssY8d6kLesovJADwtw682FNQKppiNnxU5sa/UILH9KJaIRgODBfCo5bkzoYBAIvRKc12bFXX52Bo
4t6TOfZZdKKRp5diOnv07N7G7fju+f2y93bh3CBpstjy8rengVNxs7BtmAgzrtUZDkEiviKjkl2B
uZTA3BGJMvpIQmeARfD8yjshm6EhH3XhLi4Msacr907XhLmOwYo5pPk55X34SOOO17SLOj8v1KO2
/s7JAEDJPNzkRgLbv3rSKMaZVikVRBFsMzqXZTg/zo70DtLxvS+3SOKjq01LmRHC06eCURPPIYnZ
LcTz4z4FQ/lBGantmF0cZf57Sy1iEhbEM1SE1iMRxbQUK4pQhhkbuzzVCXZuyKsIPwO8fPCtlrxv
db3SHICrB6x9ucyXd/tXGgVHaZxUfVHlNFNlvNqdUT/qGP+JwEO49pLLNH8/WE11JEuz+4hAbBhz
kcBtANn1qDlzlEJFEHGKGZ9tym95KN/0oVN/eH437q7ErUMThAxig3cthQIX38Jl0lGilGI9MgMa
tmYwaeVRkr238ZctiOoc/K9N8OzG3qU3PCW3eJrywHbr/IcIhRpYXjS9dur8qOj+gytdf73F4QTF
EeQrNjcdcGw7KgRdTYxVrEdjKvSvNR5K79XKyr9aVR5/kqIG35g4TTwwzA7136WSzh/dOS7UQO0d
ZUK8EzWqkzPUxb3EsH7CxRrKAa6XeXfpU2f4MVitW506r5a2n0mrzk+NXlrYXhfmERdhM7ChT7VY
q5p4Ey8NjNVu5K4YTDdEsrXo3eHGMcj/qah7f5ZO2gyBOZvu6EeNLk8zHZrPxui288GltBdLQKHi
xod7LUCX1S9oLSQLm9pZ3Jms8qthR1pQZpE8aHLunTomU4vlKsNmhmhPT50eZt1gZe5CZJsKX0+T
9iqT/LPnSby9dNkEHozTu5efAxdJatrEe93OmcqzDU2Z3QZH+Zl6tfZQZWl8p4uuPxDe3TsGLv2Z
JQVbJMhW8X+OaFCQcNHCnVXlu6uY2g8DA0XkN4q5fD3iqH3waEuAXx8DRH5pVxD8ERhavc7YA/Jk
WwvpOW6qtxyJKfAS4LpQSkxfrcbui9Eq01kI9u7zL3X7IZGNADeErDGtzw3dE3xoOZYlkbrzRoGh
coVEqOHKsws7L5A9lCBkZOOD3bN9XBaljmfKh7vD5iaaazKYFDVAIMJdcacr5s/RzsxAzJEOVlRY
b9uwtE467KEXdz7hCamczGXex5xxfTrcyTKaZASVZWKa9qgMprD8McHIzI9BZpyhN0dXYNaYDXad
p4zEHcv7ErZt+aYGFrtIqamlHrSDiI9C75Y9ufy0RWcU00mwSusjxQhZ1ykKqWes1Pni1ICYfYtJ
dHiytKH4F4x2afmZoaRv26krfubRTEJkdrrxLTNLgHrA3vIju6Jl3z3dl/wmbHeZS1LEbqglWilL
RfQk02red3fGQIfYbkAuP78HtxccbQW42eQmjOw2M2anSEHelqRbXphbt0HJ3DioRKLofm96+REw
b2/zUcItgyCmdrzup6Gr1/LExW+GBDZOlFe5sFTfU4U8U0xiGKQa06WPSvOV6cZHWqe7z0kxxUSf
3u8Gf1jjCthjFE25MJrqXTE04ampucbwdjga4e095DKSZDbEVtr0W2qjTfMhX3K9KM7v4wYaXlCE
nmKeXKEUAOqn0P1Sh2316n+cnceO3EizhZ+IAL3ZkuXYRmrZmV8bojWS6H3S5dPfj1qpqogmdKHd
YNBZmUwTceLEOZkE9d5JKu/vT4OSFPD4qg3NhG/uzziL7czkCyIZsfTBUqT5Byd2El8iRXw29TzZ
efOcrVvMNJkoR5r397bdKrW9JW3rtc13NLLnVBdTHdD9VwlsNDoq6HS2lB0ft6v6QNZuA98+cuJX
J/d694hG2FyHWd4v3Uc1rgbjCTc3pfCTKZ3ejYYU7j8jEu/iCGaWlc8SVX1uxSEqjQP5nYWxnY10
65nmzTT3e0yMvENi0kFwmluvN47lqCYSo/Wo6n2gisHwpRjb58keMwHdNrI7n1cveixxNkmC2pX2
PzY/K0YbokVswCxq8zlqhkQNShNlfT9ORf2xcNLMPkyzYtRHr27L9NjJQnq+U3RgZjHvIqQgsxit
szANqQcjtlwKk07rOmiavoO1PCzGHFiLPX63FCC7w2TNznJWurHgkKcueiZVL+nG0y2xOnv3SjUd
JL3jOXXgMbf9Rlqjfij6yHZP+pAm+EZhnzZzfhOzeVAyGupPA3yC9kIcZ3wpq0YdnksaX5pDO4/q
i9pNTuoPkT0iCy4mzdgJmzc24aohQr0OGIA9se6ZPxKDuYFmpje8qTmscL9URRks7WS+y/jdP+zY
GT+/fYtt7EF4JNYKcaKcRY/t9Xiow0qhtGn2UNRYIgeI0JS2kxR+pMbGDySG+4/liDPI24NuXSmU
6n/b8sFvvd34g3A9nuc2eViy2DiAXdG9Qgx8bichdiKFzaFWehuX5m8R4+v5CZob2tRG0S72ZHni
lu6Q4bSix54e87cntfHl6GJfWxeoN6/SM9cjWXJxZJkil6p6jWWgEGxnH8m07LOYXfHdatW/Jgbw
9K66JQCZQDl3JRzhyHGq2zZ9WEqnsnwlwunhGCncFzsv3dbMUBwACEdWDYxqvbb/2JOqPdjUSui/
lmrWBVNktodBa4UP7DiSwSx76tZb34z62yoMtlYbb2H3OTKpN6/aqYYqmzO02/ZQ52P/caDOenz7
o20OBcmH1HGVD/ldAfhjajGvKTo2iHbY6jA+xpSRH7TG6I/LYpv/j51ImECSg7rNKrxwvYrVoiWy
WLVtZFWZR6XPTb+Nk+6YmNDz/n5WK9JFv7e9QgyrF+4fsxK0JhhJg0Aw+iC2GyjTnF1aXY8ikkwK
4m8PtnGDaKD2ZG4Ql9Y20OvBUhPvv1JdmyMMNw8M6bmDX7YKrgXCbc6Cjrd34Bh7Brj3KSs1QzAh
fMgRXIa4cj1qU+ARE6nEQyVOBd8pS7XH3NRa1++smRZsqhcR9Rh7NHHnBov/EuOdtxv83nkKU6jl
5K3mOFQtYFJd/whH7Xh3eD8RYzEdIKmqVd4p3hRXfpO0xZODpWn5MUYVooMfAb0ngAnZfClVtSS+
SOtpT2tn46Dq6OyQmqwAL0Xs698za6U+2ikyQ+5c2yHoh/S7rNZ9K+nyoy0ieXr7028UyFZmDT33
bDKwF/VmATxeJlTeCJkSPdN9sXjzpR3wcc2axDnkVptfbKduaFqX8TGXMgNsHqIH6dJT9vYvWS/X
m5Cf5n/AT5xYCOFuf4g2Wmpa0pn7kBXFcHEiK/3glWb0/5kvMDLFI8rmSMHeHKyOcmdveXDMkI0e
T6pbeid6f02a5KX12I9uFTpeMwSCPCjoaCpFQk/TDyYA+/nt+W7cWzQ9A6tRAeGn3M63gBteO5OF
h9Ayxwfst7hMrFwGNGLvoV2bHxkiFctLFWSt+V7vqrJPoxS5PeSYo9YYfbXuXZSyVL37QYzYvB9r
N/tSp4N1sZLlCffQkVSv0sM+6fvw7VlvXDVcaND76NzjcrNv97duE5zIhllbvXIhBCvGR6pbw4s9
pMOZZLz7Cuow793cG8NinUwnJM8RHdS38FgsBAgdiGqoVTM9HbV0Ey3Azqg6dfROVLg+YLfh943b
9zspycbIiAFTLVyxMf7WDfjdOHFvjyL3Qujazklvqir0Jmc+K2ZaP2Z9ZMDPq5KdQTfOEgSrlbnG
HXKPBuJkIJykYtBUq+MTHJniaI9gHG9/y40dDGGakgzoBOjRbeN5lHcudcLaCTPNaQ5Km8WHzjRO
/aRGf383rMbF4AE0ct0rL8RSJnZZcSE2sC782ej0F4FF3M4oG4waeFjMhpwEpO8uQ6eLjXZvPbbD
Fr73FEyiVbAQc3F0mKY4VVZ3eNt8VnHZSU+G1rSN7yR9HT+1ADvZ8a8Xl0/HDYWK1AYDX1nsyIlU
ET9EJIunuqztL1PuWH7iyL1utY15I31CrMHtC8BJQ9/19UDUW9CTpCihXdGfVnmRXHjnNO17jwpw
G2Sa14pj08joUxpj1hFUWT++90Rn/Hh7zts/hGiRBwnO4V1d023HZBy4oR9qu47g49ZpQOOgkfoA
ZShL67126pNmCfRUXw5lOuu+Hpn2z7d/xf22ZjVolwbtJVy+g9KXtrbo1WuUcFAbeYj5Pf7MtRK0
lrXnKLQ5YTYaN8SqnnvHVGtwfU2Q1VFChGI1bqS4zZBnqw0a6wrYE5fEEro414mqZL4TjVZyKq24
e2iRPGx2gtuNRwI1ZOYLMLqKlt0+Egzn5cKyYmpnyDf4ed3Yn7JEKd6VcTP+lylGCglWmh+XolvC
oXZKeaS/yjR8nPbiceduuQ8Or3+Mfr0lG00leZZL/KBXavUxsRwr9ydtcZ7arJmCYtHco724cGXd
+AV7z+XvrwJCIaS+OIHQj+90Sdq+MYZxSZKHjBQN43ki/KDqJuP7HOHrHBR5471b8F0+xVD0P6J2
7j2wFsqe29n9Rc7PwMFMpVEQ28jbICEz2YyxPeBSZDniUlr2ogSySPth57a5Dzv526TxK2+R0srt
t6+F4yXKpMUPvTkrfuxk8DKtejhJy0589IqUD39/xgyyKKBlDCKRr7v+vImx7iRv5nYrG+XQz818
7uQ44GdueDvSWVvHmf4asBgYmRy1m4ijQuuhcifulMxSUj+mqHeIEUj51lequedhuDkWnEyYglCI
iTKvp+VkVlVWVR4/iCzpfauAFGn16gy3zNort20OhUsqwCPRFLnb9VBVDoFgTmwlHAs1+ZA4hfml
tKfxHXxp79+3P9bWJuRZpFC6hufA8ddD9ZFCA7udxQ+tOU5Hs4mUk5MX5U5k7m4NA1wGqkTX9L2Y
slHGVh1NSxR6OIWkJyc1VfG8JAuCGwLJzH/SLi+0oMTKKj2OTSte05jCwHnEgiAPktqrrYAHYknh
8HnZ53KZ++wUj2DFfisW9ceM96j0m2iue9xVujQPbEcU5hkvs0oeRrmAXPaJHaPUk3WNz1sUQYox
0jkL6q5wRpRbFEX40kFYLsCQ2v1VdWNEamBZ84tr4MzmgxAV8/s2qtnOKuJUKM8g9UvOmHWOc4ld
tTWDMUnsiie1ME6DSQZ8tMBmusMo5tk7kvPno+/OcImeVV26XzItn8snOiFFSOFftMcFxa3y0Oea
eSmcCg3m1mmS7CIxH/1mF6YW+VE1xNExn8dSnp1iUvqjJuqhed8gSeI+Ee4vlzieq3z1GE/eGUoN
J3qZlOFr5xZlFCZG1/0gvfWSo6I2+bPeinbyxVR2i++omRiOQlUG5xhF6dCibBO3td+rffyJhKms
YPvRtufj/DWlflVpSwNNpgM3SxWzfgX7x43w7c25cQ5gA61FU5pEQEBvYpcopRyMEx28EnMqHnnX
aYgsYigfErR5T9x4/WPXOSq58CrIy1NN67u3/pg/UJmo62ojrrr0wbPj9Eg9YfZlmspDKVVxtGG0
V2WRHjQn2Rv4PouAOQMCsWJpCI3cXiyDXg9G57hYiiAB8jUbO+WfSZsyNyDJEiGNmbzFoon3BF03
XmFc2yxAGg3WKg0W1/N1cZ0d2tUKZknq/r3LolwqA8VG05WPmWf+R1lTOXfzCBBfD+3OxX3fLQKe
Am2XjoWVVkBT5vXoniU1sxQDtlLo53lYs43NeUmAgfxBaPLSd+ZYPxh9pPc+YjrlN3hGw8tgeCST
9og2+qx1xhnptL/WgeN3QfADoqHRCsDxZhc4ZVzKFIXVh6GmEYmnk/wxG+bDTFFsZ3dvfXcaQ7h0
yQJ4Vm6GSmVt6jLrEHgtU/shy+QQFF75UzXi2s8Gz0PWsturzG+cKMoIdE2tqo+rx+r1sifZUhaT
G/E2e42OqnSvhVFnKE+Zog07d/7WUJiKk0SSnVOBvQkDEAhKINVQPjM1yq0WtZ/D2GkjXcXVcn77
ntiIcMiHqSQzHnn47UpGk+dCTjF5xLIlMvy68OKnaahHQdk9E+e0KlN1B1bdGJJy5FqPXFt7AIyv
FzKuU68abDd+QG01OWaU/D9Tf4pPXtJ2QGuzsnNgNjbLWuSleEGH1z20VWeoLzcuvp2pp/NED/Mn
NCbqb/Cy7UByTfrWtCz/j5sJcjIrC18FpOEWQC2ggzv27JE7pu0QdKNuv8dZheR57guk5FyceJqm
2+l92QgVSFPAqlF+RxTVvomz7M4jrLOJ6Warzlw/BpLENZID4fw/PuEajRCjkpNCg7v+hFrc17aw
pRIa9PX6FDSSAIEvF1P6bjnXaaEc396lmxPDvYX7hUY54q3r8aIcDyxHzErY5V3zzXGrIXBza2+j
bBw7wnyQdxoRQMVuj52SjjJzUMQIi77Cj3cZqqCWlRv0dbfnz7J1BuC8UA5lU5LS35zwZV68ofAY
ytTj+nlSaPgoDe/fLGvdY+1BNX57/XaGu9U7y+Aw29SHyd0TL/WTxNLOi1EhpowGyRF22h5cv7WS
kNF4HC0ehTvJZmEk/eJEsxcuppx8XRvqhwQ7xGAYFbHDSt4aClIygqucN/LSm4x4aWjjwL3ZC/vV
h61r6+ZiNjOrOCTj8e1V/F3IuolzOMorAU1fua2/YYs/4py+42yh4+6E7I/qYs/o8kEqyKbQpXj/
PKsRcd2Ud15+pBM4+9GZQzf5E9AzRKVh4USaxuLKi6gQFvULkmf7k5p6Unx2+tkURxPdLzXQKf+0
h7KWKt4xiFSfkRyz/slMUU+BBTfnMSkq+5NTS+sfgZiK9G1bFsY7QDknOvHM1z+awijHIBpd8RyR
C8XfXQLPxafvo6kgC0AsQ5hIw4bLgcOOqIYSuZ7fmFDk0TNUhPu9l6NQjwmc4W/p0NEOWViTaoZu
V6lTgJ/q+G+uZ9NwRoDO+goexyNFhoKbm5HgvWwqGgKao9MvcA8WJ/tVAp1TOXr7Y2zEnMAQ/Fvz
Vx6SdV/88S2kbWdYUbZKmKxCGMWUR4dFm9XjWiAi+SBpViCJ/CxUu955Mjd2HKArnUNoe63S7zdn
t9cIoNRW4zKKrPo08X8ciqQH71ms+ePbk9wCwlYaASGuQxhPpnk9S9EoAp6ZoYTIhNuXhdyWFjEl
R1w+ZQciL6L4PF5T0CW2+d6sjNdBK9oPb/+I+/kilrmqwDjwDCD+r5fzHytdGikSnautKDocXmBD
4w2izpGfDZHLnaf6/p6HNb6GBhRDSHVvl7YszcqJcRd+mCgMXYhulUuRt8Ovtye0NYpr8o8hNlAW
S8LhaSrC9xlVk6d6mczQVHJ9j/N1r2cDSw+YCsCMx5ig8SbQERggI8iK7wNib8MHDYrLaz7O0g6s
Cl/WAIo1EDrt7eI92az4UiSxxN+DtthUavYrzavpf9nUeZCV1eTz0s/qZWI7f3l7MX6zN64vtdWV
keZcQiRg7ttwDLim0N1qSh5GGferOVSFJcWQlL9GxY0vpBWV6SPA7z4tVTyS95bycynz6dhkinOw
Rkc9jc5gvx+xtg/f/mkbG49qDdKElGuocVg3By0ZZDq7Gcby1BrGc2GW3cWKhBVUtlYc/n4ougag
/Orky6iEX+9xPAwogxUieRCYKhxULJXOWdVGx8LI92SlzY3tBx2dTgyeEbictwX+irAARhzxaEzT
9+sIhIrEETBjfo6MYXq1rUQ0wUDyGvutFQ3vob+Mow/bR7zawBriScTqcp7NfsT9qQftOczS0783
ULys9+g/iA4HqkXOpwShWaA9pW5zH2OJ/nNclOk/bldOWEVR5r0s+pwVhyyOtBV6qedvuJpOw0G1
huGlWbnYB8OWDfiPorVYwJdzngRabDUWzVOq8SqowQD/FrXVIRrser/mqU5cX7R2bFOQWLI20McZ
UWOPisWnNpHeHn9nY4eslEoy7FUMA4r/9WdTqHjlfYJHaummY6DPsjrq0LY/zEa9R91ZN9vNMVmL
8Chyr5qq6u1mHLzCMiKP9A8Jqm/aYCRnqVgicEujO+hur754dEMcSjr7/LQSy87+vM9h6AcEcKDc
p1KuvU3TNBgH7lAADHfIIB/KzhMH2pDbIPa86FmnLwRaY5vt3MZbU8byS4PORkAM0nm9ujESsrli
FqQTauYeO+ovuOP0K5duQJS6iqIFUkpURuekqcEV2qGDIvz2udy6Q9empTVOpt4ABnr9G7pOTIsX
YQNUDSJn36ENFVIGirxfy+jV2n8eQNPgjxQ+QgFrMr0oY8KjKCmjK8fVGeFlyjP3qy4r65c51VN5
mB10Unw5KXvMha3lohgBdR9saAOXaU1YXE4XhaUtEVluXPhkBxfX48lvVq1cX6Sp7tC7I+fu0thx
on7R0t50d5Zs43qBS81OhS4Dr1q9CRmqVCUzwgoj7AxvCSbdLl7MSjR/3ZJBgsR2pGNg7VS9zchE
njt9aqdKuDSpOh0sxUs+zjG6QkG91J1+ikXWfH57L9wnMTabH2lc0L6Vl37zHMRIKC55L6LQyG23
O3RKY5/7cly8Izwd7xNO0M7O27hxvUBXZf+v7Bvaom42X69FUM/7OAo7LsSWoPooDPCCucj3DF5/
47E318tqOMPJJvUkC705a1beRnm6CCWcZlt5NhOvcHALzqUapM08f2fDSQ38ONNhIDdVuYR5pqXf
J7Cb6qBUTfdqIN6OPpnRej8jW19q31Rs7dnKJ+sFN4Z58nutzbRAairCdEqpqP2pG5XKelj0BtTM
6UHQf2q9il+QHuMJ7UMMjr1LY83dx2FKh9TXURuF9pbrDbKcPaAqSVJSBllLKnkcx3aEgoCUzXfK
LZMBT00xP4+apLjUNV71olApDT3wLBIWoZjeR6IS9bEiJNEO5mja9TPX9yw+UKmCZe0OWSkPkVbA
+x7NVn5AG7hVArfyctpwy0rpLmleNRX/pcU6WdE7U0XHMs7PHu2oxQdCfwg9eo18/aFzvdkKVKNx
RJAOujoEaKsO71tVoC1Y1Q7F06RQvwz0knzCkhX+t5Io43NatA0a90iCAxPNsBvr0nM/GQYJFcTt
0XlnwAX76uJ140KcmZ3ogNdSa54Sqqbw3GU2y0OFCGaLyu9IscvL67gLBOsy+jJeqKW0VZS4Bzex
Xe6jMiqGgyHGbDjQDaEWCLJITLFzxF7pO9FjRcWntan+R6dEkvPAT9nXt4/X/ROD4DQt7i6dbqty
2nqv/BHmj52wXGp/VqgCJh+Foqf/Frhxn9RyjNY2vfm0pMZe3LWR4DAqAC5PDCWuuzcmESQzltXZ
4eJSc/Y7szW1Q2vWi0VNEoI/uvdd/LPoDCxbQSddPomedEvxSMNS3u8swf15v/4xN0uAIhofR3Ho
7s/L+FBFAhjBbnF3V93o8NerDceZdm3InqsX5XrZ/bHajl1ysCbdDDVuzgB6v/owWHVS+lkuvZPk
oDwLY9qDnTYmCK+UIIZLZi2Y3IxKZ55Ih3I0wpFr8xzZantA2oDejCneKY5ujERiDlVgtWEja7yp
P6XCttI0G7UQR4ri0Aor+yjURH1sByvZGWr90VdXJzUHFnGVXV5Z1bdBILW8tBn12AsbXfkoWdYH
beo/e33q9XiwxXuPwtZwuImwGVbo4a7sq1VmjTBo5oXEzfZRJsJEPlHRAi+LjMAspRW8vVPuVnKt
rK2ZCXEnjEjv5tmb2i6xIlXC0Yuc8ks0igh+lVJr/zaVVPbkJ+5imHUwADskEXiN7oBWc4B1U9Cx
Hlp5mkaXCh6RFRSVXh5b3e6HQC7tHPtj6bUxt2RSvO8HWe2g2FsLTLz3uwvS4uFdF+SPoyF1yhHo
TzuhS9n6OV5MpziPsE1bYvuiwodCn3cii9+lqdstRDiDRyMQs36Xkpnc3iXEHi9MctfuL63WF/Jg
UEOjMZg2hRFSVeLSjZla9MB5Q2UcNDFGP/pq0kPhDDQvJ24ef2nQN4ff0PR5T2t9IfYwr/X+uf2Z
ADCUdWHIUrG5Ob6KK3l+lM4LW2iMn/V6Ln46o7GnL7i14ZDDo6SKkTWlhJsA0tPpVht0WJIdyrLf
mnKx4Vgt1PhjFJK+vL25t2a0tolB6QN+uDtMNY6FkaSeEaJ2Mh+JiYfHtEn1nct2a0YInaAszj2x
9vNe7yiiu7IkWWFXZ1Me5IMsz+CrjR95YKpvT2jrAJHUwwuhbYWX9CaOs6deugUE9rDXKnxnHWs0
/m14tz8MQxn9U8BKSAJa3TpC12iGwWdTNtmTodw6QBD1UB5b2/iZ9PV0tWIyC5EtbrjAD4wDbMZb
h2awfswAcitFDfU63pv3xocESuPUkhKYXMU3Yy5FpRGa63ZISuMe8E5qL0YRJ+Hbq/ubcnlzAsiw
iFO4nLgQb8tqZqe5mKTHbhjTYNX0h1r2U3ckvsg+lQgKiGNGIusetL7txcGt7KQ5Smxxuhe0F6HQ
yNSq26DHu8P61iW9+TJEOe6jUMTjOFA1KZZ3HrI4ybvISep/RW0J5RHPCJEHi+fEP0bTLFcN4Eqe
Ypl4faBasX42sUTSAkyA0EWoes0osFeqo6+icrIf7pDnn/CNNFyskKzFvejmUFjB1LXjN9VZ4JjM
5jT9Nwmz3mO3b2z61W8a6scq6ABmcL0L1Gl0nXyqvdBxu+6MwVF/qkZDOdUi35MJvwsdwUMoza20
UKT37mhrVbEkna3olHuItQPIIJ7fm0l2oClEni29JGVCRuz49l64By7XUUEsqXVSj79jYQDh5o2F
bGKIRI9yIi+vSAeo33yqcRl/SAklY9zRR/k8j631XvZ5+awAaLwXdp6F9ujRQyIQHv3mdUIml7d/
3MZxQGwWfh0diACXt/uUh8uSWQMWoOMF8l+kWPLDEs/t6e1RNteddIIeFX1t1L65bDLM6ETaul6o
YIgK3RxnwSAqErN7cmhoGJDc7+v/2izX9iT2N245QpH1gSAhWJunr/dWpxdd02VjFEJMptTjCe8g
Zy8KFjurjlNWqw9iLryj0OL5Y1Elf82C5csDPxBcssGxUrrZ2rKPlzzOFI/g0hrCBpOsQMmK8lJ0
Q4OalVY8dV45HPth0k9NYel/i4sxPIQ86jGrzTANkdezX9DfLfDbJQLE5u3rKufw3jJqlaV3UOvT
+urQakXvk0BOweyou+zojft9tQeC+YIoDL9gPfl/BEjMd3GjqohCc+3eRS6vr14yt8i0gxik/jJL
XanIELv2ZyanhI2XO/9rrcR8hNExaWfFkMZ8ERQyv0WRSZBSmWn8MtMdvafov3UF4bQBWwnBPU7C
zXdautyh0EHoWqVd+23WMweyQLaQh09GPO088htHDq4bze1UHdcc9uYwOPE8K11MGqDDaqVSKqxf
9qwO/3v7yG2sPfkTBAFouoA1t2tfJVqhKkrNA5RL+4LylvYFcWJxUiNTUQPR/nX7F6I/1MNWRgfu
HXfRf26Irpm6xAunvIrOvdan2dEph648vz2ve7kLBoJjauiQtyhN6DebWupIcUQZgUulCSwfC22x
XTCIwfimuEKpP3nRMn7vdbNMfB4C8aoXqamAx5pgz06VNg+Z06R/7d9z86P0652exqmjz3XrhsXQ
LSeZttEHPS3iY6tGcidwu0ci1rFgK/CSwYYiuLgeqzUqfAsb1Q1nMxrOUwLvCcfD0Xdqr7mU3DYB
jRYGfpFmGohkBqQaqiLf2cQbJ4aLzQTlX1ERHrbrH4EZoczxyyPC57l9Nm2FfrSujh5Q7d0zFNka
au02o0KJDvFdmF8Nsluskp1VmyL+1YtxOEb9LL46dv357b21cTLZuHD11wZybuyba0CzQNJSuHNh
b/XmsYzi+iP+7M6OlszGyWSMlRAJd/keHpYuhUurI+pFikp+VRORXSYvnl5SljrGf3Gwv789rfVn
38SiawsS4tj0eKGfeHPhiKwUToxpZ1j30JR9Z2rTb/hVZPO/iVZCuTJrL3mVXTF8nAtadIMRDdW9
A7K1a9emWItGYcLiO8oXos1O31aTE6L8OX2jNhedu66xerwcjSrzI1KAxKeZr5IUJLruEY6AfFhc
ZTJ3zs8K6Nyuxgot8R6vVarb63eREdpXg2qFXgL8GQ+u4WvWlB8zDZXjsinEh2WQSmAhJbTzHP9+
b2+HXi3sKBMRB4IAXR8anFgKB18xO3SdBol4c+7NU2tE4LL6qBvjEyKXTecbiEFcas+IPifCiT5n
niPfLX0e7R3hjaAMp4uVkcwlsjY3Xv+aiBQrwe7JCvUS168k4vv4E40PBxtZlJPWdM3RLTv5+vZm
3DhjSCQ6KAlCDL5vkOZChyTflnZYDva3VrbVI70IyQ4ys3FloCgN55meaP2+IE9aWdDgzdQELkAP
pTq36IYvw/Jd4nrRHt+e0eZgkDSovkDwxlDyZh2zmPa7bAGPzso6rJBueWiwDDx4/WT+fbQOAg1P
k5L2Wu+5+WSdWtpRYc9WCIoDO6NsxGlRrXznhGzuU4JWusl5FhEpvImaZ7U0pmjJrFCac5sfXbXC
PQhWcfYxarVMBK3UsqchrbM8wF8weTc0UJt8vIGLIqjUEkXmv1/h1VRkhQpQ2rgNzzyn7vtiydmp
ep08jgBLtT/Rd5cf1NE1h52nbWuHougBvQLC2z20CFZpztLt7VChvIeHbdQEI77JOynR1q6h6RbC
LY3FPKU3n9KcNXfEY9kOKePTrGdYU5Cb7XKCffPXnvJAKzSo856tvCikLq83KFKGjdVUDEU/QO4X
3jSHXjZ7hyjutJ0vtbV2bE1u0N+k6duoM0k7RTY0iIaqo5QPI+PBdJybnbXbeEzQW6FGC20JNSzY
y9cz8oBKXPrBOXJp6f0Q82JGQSSFmLBGXpA61qCm/iBGstE4KmXh20ld5QfDnAC13t6a9485v2Ql
960yskTbN2vbx1TM3VSzQgcS1fOY5yPMSmHHo99UTvmkL0Lfyx+2hlzpT+tJWPGlm8nbMFbTmBAx
xBEivtC3tCrC0HJ1iuu5fJiNYQ/Nvd+qwAPQ0vmov20ZbuIHQPSxNNzUCWkgGA9Z2cUn8CTrWHUw
Ct9ezs2hACQQjlvB49vqsjGrBgxJyw5xdS7pmlaLR2wBeSX7TN1pEV2X6foxZlbUfIimHWLYWyEJ
IjAKzXh3hUbTOUd8PsfTIsZXLZ3NY545QKKJGyGd1WLQsGT7pLtVOOBufPK/tb8fvsBtHKJmhpJA
/3HC2fI6OBBx90kdU+1RHaMe7yltOkujqwc/jyo99Y0qmd4hW7PHVdhacO460DAoK/dpIrYtTWaZ
sROqvVaedJorAtNYioumU69/+9tu4GAruZCvy9uy9qiuv+UPOAARN9eh59sOIV0joIoAmP5fkSUL
SYurfC5gMJyxcfI+dd1sh/NcpZo/0Kb5JAsVe0TXaM9DOmYfnSGff73900xnTdBuvgbbGwEZ5AQR
Hr49x2bmMnU4n2GUx974SvjVmB8mq9CUwFAMpz2Z0kbBzEG0TH+iq0fAlF6UZfFXhTXtNCdDh89g
ZbXIdaU5bED7Q9MoVd88Wblp5S9E/H16bEv+vD92c536o5O3v+CyufXPpbJFfGo1GKxPQq0y/an1
qO5+tlIyAn+w5sl90Osxhi60qLX8X1J4fRXYvYlunGJ5S3YEAYuzV0g/7XQYjWUwzopjlNpFuJow
Aq+JbDNA33uIfjkFUgwwDmbE2AIq2XH23I9Th0Qp7enzYUQznufIrIfXwk6y/AQjHw5XUiJMF8QK
+iJB5Q6lOBDfUpPAkihZ3ieZPgLcK15f+H2XtQ/Dkk6Rn9KTgMeTvQrYIYekv7hpTQWl61vEZ/J8
0fBMN9Ke2BN6tAvTaB6/d1Y92kGqJ0NyUFuc2/EBiJIXpPPa4SFPsSO9xPgl6sdJwxYL/ypv6r/m
g1Hq9sEBHHde5dRp8akyeyc6NgbE7uPspgvWEHBoZfEP9Ay3eZqzVKsep8xa6lNXkBJ8n+pyVgPo
7fYYVLNu1se0GhCIqpH97D6oRaMU6IzK5VvXWpV5oNOj+CRQoVe+a0ZZv4vr3FAPdNVX1hT2stca
4Q92rJrPxYJXTdCaxvy09kbBphiF9d0ZdCt60ewetBuFu/Yfy27H/IC8MOQxTSSwsOis1lXcBCNU
f9EdUcfznEf6V9r6k5+aMXhEXPo8P5UtzZpnu2H7fKQBt3ylxOG0+DFPeeIjD6P9u0S60r+nWWvG
rFKrhPFEncd4Z422nFCLMrMfA/KlzdckLorlDN48PaEbVZcvkichOaaxpWd+NuZL7wvLnh8wyRmj
0yTr8StSMLqHa6kyfdQiy3pU1Vz56i38Q7N4WXiDU6cMhiWJ/leT1lm+2kX5eJjEIlFE8LTK8fwh
dRIZ0GZSv5bUcuPAxGH6pQPkGB9t5PcQNFyYo2+Ug4GDqNHK2E+4X744UyVeRe8O+sErMyoXKnyd
4TGPutI450pqDJcUf+KftFo106ESVf699Ia89XPP6gy/IR09SWGnrymyId9KR1Ms31YLJLRiZfK+
pH2CqYkNKj348TjMH5RGIRbMsibtfc+iOOcPrZ1qJxNip3dC5hDPF4U0/DBHETXWZHQ0cry0rEKR
gQRfcqNsIn6kmT5neBP/EJOrtQdNa+YvQ7zYyQGHHvfFRj+uGg92NxvOh1mL/o+z82qOG0nT9V+Z
6HvMwpuNnbmAqSLoRUqipBsE5eCBBJCwv/480MycbRYZqtMnorsj2EVWwqT5zGtqMzDyZLQOdNeh
K/SmyCTZ2aipT8aAsF5cVXbaXvUwIhIl6G3prKEBbRpgX2aBtGrEjkfsTYf8eh4yL0ESY7aI/Eb8
vh8cU9TOFfU2+aGW9Pme3bXcvcSGMclutL7Q7I9LsZYXBKvA6fM2G0DqdtUyy6ulTI3kztHzvL8p
LOG0AQqT3hWdcllEqeKtN8JTl69TsVEDgziA6UChdeY7kZVSvd+QafLYCtGGYSetzG8aLZAygK/q
LZeGO5jTkUbkcL1QCLD9Sm0A1LTovqAiCZRb3ufFApIymbou9DZIIn5iaBPIs75onua8yyE8mOOG
S3xKbe5+FEN1q6DrnlxMiSinaKSilDLp6tVC/i1vH0TbaOCOV54Ynqzd49CV7fxRy8akilK2l7tt
lIUD3UVRv9jC7e4Q1JUm8paDqsHtbvGaHSlLrT7q1pvju1I69w7CaCZ8H5TJrjWBysY7GHzy09Yr
rA8jdfub3mZuHzLOA8CifekGqg1PJ0ANvFsD28B9K2yQNVyfsL8q10NqAGe7ajctxwcmXfL2KVMG
qR1NGOqP2bg2zoF363q3HPbrGNiZPd2JpE2XAEzgPN+I1QGKhiqMI0Mj77cSqQgUAP0qX4faNzs1
qwKnrabuUJW6nR5EQzjNEbf7cBt4RL8jINHag1XrfRHk6QT6ayp169toLlLzm1GvEIAni/Mp5DF5
V2zDfGet2ocF5MtXTRnzH47TG/dVDWcJOmNTfM+Hfv6uYhBchGJKB8efYRao4Tyu5iOV8gJkqrap
kGSYf08cyEMdemO7fva0Lnmc7GW4apdm/bm49kLXuFrHDxN5N/tEs0jp59iRPM3YwlWXSqVs/aGq
teaDYwzis0i0/JFacobhTVmJCOVLfAiNfHK/WCU1Y5/vzcsQ2/H2p+3SF7hM1GxqY21s2iycp0y9
a12l7GL0nfPbbXRnOyhBlCe+nDw7CxCUyj4gvC0ckhJmdVCoTi1iCfyzCOl72+u1bG3rKQMSlGAO
MTqqj4j38nN26digpIVxlAuZ8KZHANn0rd5CZbiyrfTarBpR+rBaMnTaV9mHyTSwn+3m9JSCpcQu
MgEe+K6m30KXU6bLFihNkX/bRLKZEUkFXkKmNIcvU9pq4mlZ3PojvcVZgYrUIsrTWBk7Lc5KihOP
q8hiF6eJln3D8L7M0yq+mbjYmBFbUa1+Xqelsw5Jn2h4NWSrakayE82t7tT9ZwP1PQ75WZc3o9Lr
n6gnyC2wjGFcfGMif/Fbne87inbN7bAbFmAvvqw24V46cKUNuGHDhKNuX+XIQiD7hqi53TbvZsxa
LUrfdTUGyaAmMaGk88km2cPj0ZmT926DkG3grt3Q3xNC6pwvVS5g7XqF14arouBA70yq5bcjJith
D0SB3NGxV+NykbpbhHD1Vy3CXXdRj/pk9ReDJh0rVNpiyq4r3dke+qntzCN+ocxxYE/Lx74CTxmM
UnfGIHO9EtP6siPhLnuguUCRLMzyiBfELUZu23phoR5Kzp8m2weZZtylB672oW7zWQtMzNALf1mN
Wsng5Cab/b2RQ9c//T7sfV0KBWuy18eQ+dz1WU+S12liNZhZqcW1U5txqRTjHEq1BMxorKRAfqom
6dWAJPR1MTpadyYBeyP1QCYKgSyiTBBqp0k8bHG14kTTYq/y9iAtze9hA9e+sItz2iRvDAV4kVov
Cul0w05zPTbkulIkezHC1XOYEkcFTpIMF6sUf1nxhxtCEJ+ijqlRXT7NYFtDTTG+7ay4GQwrStBW
P6Rznb77/Zt7owawC6pRuNWpUr3q7LayHtWxna0YDLGy+RBhxMeFPenRSOb+YCMd/O33A771BAG2
kr5BFIdQfVoDMPu2nisPQCZxZaRNUr+eGwclr6o8pyv6xqzcBd3hc2BdgIvVST11mSAKYjtosvW0
WhdtaEpHiViT5kImynBEjc/F50jODWej0LJzThyvH+3enthnJJWB3dTzZZZal0PepG0LIFSm5sFR
8+RKr8DWmt6khojpnTNKJ/19I/e0WYEu75Ei3Wl9ribM3yZX15EYzJRngcBhgncDV+HbW29UQd+P
eNfKZpqmALNZdfPLYRiuu8RQwWU1uABGawrtFhcTLyu57sJ91gc8kPyCHkfhm6k6dWGvcqZyVBgt
VkSd6j2vRr+hz7ZLVIWVU6YpQaIun8x0Upanuen0MhBmY32a1NJko1LyEmDzJmyEmxOCNhVV8eJg
KjWMmq2XgrhpQlSGZEDkSlTqnkwu+ZZkuxLmvtMT2Wt9mAk6MyUiuLN7l4A7WR+GznHzSJlq4R6X
rsrue6Gu5pdeMxYDIysdnXQCSi0NBAU/FGEyDrg0rISn1L4KQS052mk/kxwl2vDgeUO760vvblm3
Ra2NywVQCx2Bj7xZaLN0tWIHqiqTMTRzA0FNt1AV7UgZeSnDSUkt+5B7i9aEBEHNiFCL3bUX3eIQ
cqe6XojbydYQ8oDN0BUfHHTmFN9FYzW/grfcicgRpkB0SAGtFRFTl/YHkxT+blvA2AeFLY0xEGOx
bUFqoCDv2wP4Bmo+q3q/1O5U3QDnth4x6y7aIPNgrUZTlmp1pHlpK8IF4XdA5TQHzAsxtdvzsmza
xwRlH47iWoj0WtGcofHpb3H2mHVbo6uS13l/BMfX3Y/eDt1CkaT2iJP0Zf9FlBgjHSscOJ4UuzN/
TZTNpQuYCiWSU5/LwEEyilrFaBVD0AhveKcYbs3JwDkmD4rseAZB2a7G+0bY1Zj6tWfP0pflWHW3
dZJ3/c9i65snW81t0gfLXN2rXHPTa2REsY0klyrHAOROctn1JTavXqO4KFCqVTtc17M+WBerYpO4
QNWuP3pN1dnQOHSLdQAI4GmaR/tSiEX3jsOqFZCr63S9lJXVt77IrWQ6znWhbaG03erTmMP6Q4hw
MjMfH2jjcbSE95k0p3hcvE6/SmlEKsGYWXV1LVxQsn7fNop3sXtl31TmCt1yLjenuEAuf0iCoaRR
cJBVQeBQA0ZuQzw3R+GzVFX0ljrdvS0zNI0AJTdoiQ1d2ojAnur22TRxy2MJVt43M62zmXWzCTMi
2FLpR6Yp9BR0CbQt0CHCWKgmttPDqDZmea1WSDTAY1yTJ7OutxoVfjf/RIzoVIFdWdt7j7L4z2nr
1C3q0mp5X26LGI8KdHOJLLmxf2ex5OWh7Cf7Id3kzthQHUkhqLGaWzFVXUvj0zK+kwJsys06e+Pj
3KDs6k9QnNWocvOuhMazOs4xccecck+NNcWhBavxQ6lsscJwASjoT0Zt1JgKWOsDknddE2TUGHXf
wMagjj3R9Md8qD0vkChyt4G6eqkaEMLXzdWSA1RDd0vNeVmjhHi8eaPR+pliJFFeisTzVcXuygMZ
nUF2hws2L1WxDsacjXQ3tGS5GvVpLAIaD0sNI1jQ0nZaOb+f8t6lxenpw/uibx09BFZg24FmkX3R
eapGf8M06hNu76Z+tLp0CZNiEsiP0cXJApkOalz2xjJFdd8rY1CuoJviRU9xI9CmpLgn57a/1PqY
9X+57YeoH9x6KtVAuTglXh5JlQbLHGEWI972Egqt4CHUp9Q7V5/dv+ZlDZRhAGxx6FF7fyUFozkN
SUlXmDHI2LHwZ2sY7rymaHrW89z8QPKzuVuHxjqWGeKivmcXwt45pDrSiUbx+fcBx+soAPAsYqYq
kn+Epqf37G4YTDvUQGIsjtprLyE/VXR9vKTu57yjxFego+iNvmvW5fH3I78VAACZ+4U4eaMzJ6tu
0J1hMOKh1913y7ho5BhrfTBHt7mdtUQ50zN78053D2hgWqiInoZWZoa64Sw6I95DPb/1ZBu6nZEf
qqT9kni1/YkUqaZW2U+H39/o65gO6XQCuh1oDtXmNABXiglSomHrsV2lGxJY1hgueulS1VLXM0O9
DnEYivIVAmjwNrArfDmDKW2URWGlRgzcYQurekhvJJvZHeLcxaE0aHlOtmMHv7+/181IAH04PiNG
iHYNYevLQSd7HdpxK9RYml0Xe2PyzVrVc/YFb8wWaCg8PmwYcV867eOKKWtzBPbVeNGk3QXuONdf
sYmXN2i9e100uLl1htH6xmtjtkDd4V8wRKeY1tweEUBPjS1eS3ZQ1cpyZJSa/DAqbn0GsfK6R7Yb
N4PU8IiDKfaevDasF/WptUYtxhtki7be1r/u0mJHOG3mZY8iQ0B+1yM+MJLlI596Zkd649kiE2Wj
foHqA/iKk+HzrKycinZNPKECF/UTEN7SLhLC0q0Ixtn8/1gQ4FL2MPyX4MYpPqcu6YTVUt3iSe/V
QGxliwxkPsWWNVVnQGCvxfEADzA5d+gND5ht/eXk7C17bqzRVuM6aVnZquIMz7t8fedrc9Z/8yq8
chDGMhrhF4WnFAEp3yJhivba7Si7Eqqjo07YJC9e85eTSy6NrBLhwL3FfvoYzE4O9kjshTRpbj30
hrF+1aalKMPZFeY3oVE4ObNS39ge2OnBRSF8hsPJaWewq2D52U4JKQO0RTypwxKum4EhoyXGy938
MBihrf5+d3i9jKhs7iSyPc+zUMp7+QJar1k0a9uM2EpaGWlzQ09pps3gIQr414diJJDFVFtwMj7d
4cFR2nlScaJojZXQXZvH6ohajL1G5YhQwJmH+XrbY8uD+ka2zsYEL+3ljaGrjhGc4urxNoGnp3Zo
32zStM5sDa9fGSg2MKhw0ABaAWZ7OUqBKWdXdamKrJGa3/QWMW6u1/a1tUInnlRVBKtRac+/f2dv
3RqEPzCEmHahNXsyKDqSiWPmqhpjEFhfDWZXxq03nhONe+vWWJ1gFKmw7MCul7fmQqPRTVwjY0hE
7p0OzIEmmxzuyzI133edpyb+moFUPRMHvDUsmxwAHWaIg6XHy2ElW0++5aMaa4ZQ3yl5gWBNZeWH
iSaYGWgl9ASig2Lqzoz7BpoGUgoPlMWAOBmT5uXATCTdnOAxxZSvnZ0C09OZrXp3e0JRH0xNN/dW
Eg6EoAeRL8iCabKuw7IZnHN2Lq/XJFcCOYf+PCLmr8IERcI/0eqOCHTdykNCQTvW1cGKtG44hyF6
YyiESqjS7ZHB66OtcaTM6709Y3biNsldeVtqEsWSRtGjvzppfx0pNggszAM5Wl4+XuhmQztgZBLr
9AW6UEks+mFWW2tnVuTrxQHpdreQ3UEtbDYn01ZfsiqvMXaJraVor8H6N+E66eqZveyNaJVgACIk
pDYQrKd3Qy2zUSxhqrG9cBDApoFec1jWotAPbtGJKbDkWHxdqaDRSh6a8tzi/AWnPMlSsNbZq4M6
+8CrOQI5wxxTe9WI6ihD+gNyybBXyoacn85jJcho11n1gaTrDwhY0CaHJ2p+QyPO++TZwvimlsv8
KcEWHWseeq23Y0fJPliyXU58pnv5pTRmfXrWtZF6Uk/73ldHYLSxgcDBnUFC9FxmrvVZ6HnWhRit
K0PgDM74pbeK7coYSqmgXQfHIxQrFZszi/WNkAjQ7n5g7ULGr+xvrMJthxKwX2xgbECtbUGcXEnp
+5JqB/DMxovfT97TZQIlzN0bBCovfYd/7Z//CbMz1IbeuDbkvHHKehpndOpNpRKBUmciPjOUznf9
+c3+4tcCDQZACEqdTeflWAiK1S5FyYV9qKDjN1DQu60UZ9FvtxIgfeD1i7xCcQGzAiXNs8+gJ+fx
Eu4YanqSlrceFHPbt58KM1md2w4IcNCDRX5eEszgv/dW5V2rsxzUxXe7zLYpFM0WAoaTpZUhwhVW
djdki0WXvBdjGyy7p1aQVnaSQi931M/b6m24F6IaKg9LpaKMqouuX0JlsKshUHa2lY+/GJRqdeu7
9GJc1OXJUvQMlGxtc0Oydt00zIpZNPfzPA8Ha5HTemsmNYWLAWlX78Kcvdy47/S04DhNpxKNE4JS
EVPSy9NjSz3EvgCXs+LW51Lm/fD7N3B6AvECOAc0ejG4076mRyKpUimsgzHOXeEi+IC62tFIkrG6
mui2TxdUGfVPXpst6Tkm8KsziKF3JPpObSdCAhz28t1jlqKbimJPseH2aRm4mcBFKZvb9Ivals4U
ZDiGKJe2RFE61qSifWR1omheVxvo+L/8FAjUWFoqrRygrPsS/NOUd8YCFDzV9ngYkilskVDwC62w
v3kmCAZb1CIwnSE9s3n/usGTyU87B2QcGDmw3afIWYwCKPSJdoxncHETKbnt3Wk1dThE3mZEzQpz
ofqbrUmr3tRLCnGiSztph0ohBjA6WlqckwU8XfoOekL7eUI/iyCI/758DlmTFzlqlWtsNq13l45K
EbvqbIRbN5RndrXTo4uheNr7BCAD0F/heStYoyS780bLZywuTFlXlwK43fH3L/atUdCLAdaOPhfy
3yf1gLr0tkTRJzXeqrEOs62EbdxX5/glb0xlg7rVLy8eHt4rkL6FyNPslmzROQbou7K4ii6gO0RO
N2qhXu7W9NBr2ry78pTOvtWaZj6zab9ex1wBNTOqhehj0OF9+ebaeQCnY65qPM5VcgHCLr/oIOAe
cidx4tLo16C10+1MYPAqo91fInUWVjBqp6SPJ3GOMSFwV82IK2JjCR5HTxxsaRU4zdlhbBY1nkTZ
mfQoKO9q+jogxWeq3RX4ukyi8kcvJnNSxQEXiU7KmWt7Rcf/dW0oK0Bq4Gx5dYxVqYdWRya3uNIq
/aotZntvHrndV2fDpQYQy1QvqMPRqAmHvUkBBsjbmlidejMLgFinTQAKFEmoVcxN7sNlqvWLXhJd
BIrEKtO3EfnqA0OSlwRJNttPhjHYi98LpGfCUe+Ge5ukeglUQBuf8RQeBLra3UTDhEr+88zqv1vq
rOj9ZA9f/F52deOrqTr/xMYip/YpnSL3LUl7wK/A1d+bqNh/VkcpzhlXnQZ4+6OCJ4BiDK/ptRio
aYsk9+Swxb2lJbeq1TjXdZHiomFupfe9AYX3Ew/jsT84bW+///0KfWMXpOxMDQY5AEqvr2JlGGT6
wPrZYsC6eRs5q279LFO0KXyzrJ1lB1cld10xFlUwsDk24R40PFVywbtBMyXV8d9f0J4rv9yVDR2F
CmqzewBEbvZyJSkQCUxPSjUWddvmhw41hwk5LPzYNAPhaF9mJb0gDYRXHa6mkYPWZRKdyXrf2IjR
nyfgZvOiLn96NCym0qTJ2s+xaPsCCIO6RqpSJo8EfuLMFvnGzoHiJ/EXxXyC41NapzkkCcH9tsQb
PZm7Tpa0lutOBHMq1MuGnT+sy6L610P+r2/Lf6c/2vt/Pc/hn//Dz99asfY5K+3kx3/e5N+AwbQ/
5f/sf/Z/f+3lH/3zbvrRy7H/8bebZzH8jW3j+7PM2+b0b158BSP9+0rCZ/n84oeokblc340/+vXh
xzBW8tdwXPP+m/+vH/7tx69veb+KH//441s7NnL/tpTL+uPfH8Xf//HHjmL4rz9//b8/u32u+bOg
xSz1a868+NeX/ecvfjwP8h9/KLb9d5e0js3LAVKCiAQn2/zj10eu9neYUdC0jF08gyoWHzVtL7N/
/KFZf0cjjYmzZ7hMXpWPKHjvHynm36Gf8hE2uMiucBTaf/zn4l68r/99f39rxvq+pZszcDMvZ+gv
6SxoRRRoAU6wUswTk0T8vPvVy9r6MESmvK4/tg/y2vqUPmiH7ZAcKeYF26G81XJ/ue5j9yjiLRSH
8bb70j9APZx+lu873a+DyykCvh6t4Yc5fLwWAbjeo+oLP/OHOA/yMPEXX239ejuwER/K73965P++
qz/fxa9+wP8u9v/cxa5gvd/FK7OOGb8rpwUHfqBZHImwj4cjKrGL6uv3+hgsH+0DuNYwi+sr8+HM
0C/Tun8PDVQMKsieVZ+mPkiArakGQ/2gH7fD8rkwguqTe1Oj2ncsr8qgpvMHsC3cmtvmDArrjZHB
3jIu8S7MulO8Uu7C2nPHoT6wAR4at7yeF+eoZcttNWln7vLVUMgeoHeATDheIczKk4AyGQyD7jgV
LcctsedVfA9orVpctL0b/f55MrP/tG3zOE9GOgnh7VnNza3fa2fGw2w+VsuH33+/9nKf3AcgX0EB
HHX1XUfmlxrsn3IE2qO5pAtcHsy2yLqndSD7PMiG2fPklkrd3cIwb62DpWxJ9xNky2I/2nRtRFwO
1bB8FIT0tuNjhbUOV6JWkDhul9FxAnOV5vSx9hrDiMypT8a/ZELw67rZQagKsxuwyzsnIbC6tIqw
1ro45NOHtb63kfpvxJlU5vXDZ/3sODsbujcT66T+XIEir6eBMcaJVWNdWu05VZeTEPvXbbAP2vRP
6IrvULGXx/LoyAIRziQ/JJb8LrQmMrTCL3fAUTJ94CD3IZf4nZkAVTgzh18GBP8ZeddTYWT60vvN
/+nFq73tpJPKyPZN+rDeJPfyMr9fjvPTmQn2eq3snWAIm2zrqFyeLktrGBpsoz18Sv0vnS+uDV8N
5oB0NPCi7Zi+94590JxpHGj6q2XDoGjGsBXQFYE7/fLmGs9JQAxXoLqOVdzeWhfyIjlsl8WtfaHE
Wvz7W/wl1PFiu8X4hQoesg5kDK5pnWQpilJaDYDN/DAH9tG8VO7a2z42g8X/IaP5MEVTtAVLlPhG
0PtZdK5LYuxf/3p45B4QB4JweMqldqguJ3qu54csBtDFzS5XSQxHNpQX0wUAthvnwXqwCOhQnfQB
ULtB8aP4oXw37t1b+9aJvTgNvVC9cmLrzJP59Zx/c2mnxymyMOq8DTyZJY2yLEqZ3wNV96NbBQLE
fe/XLTZxYAT9+tEp/OGcJ5vxkpv4r1kOMZKaP+IAlBn3ifKnWe407VKAJM0PtZ9eGAcvVA4w0IL5
wo3KW+WT8im/ksD3YAb45n1yZx70KyUGH3Xdvm/v+0vzYvXPkZhf7yqYp+zb1i4tSTP4dMmLVjhY
l2cHqulNdkMbscfbFxGLM9IBr8fhDMRukp7ADkJVT9ZAq1QJ5KuSHbIdlypcK53iHPtdvpw5o/Yv
evmS2Ygs1DA4eXVw2Cc3NA+AEee5Y6DU/GbXoxtMrJVg3DbnzLp+tZdQKaalRF0PwquH5N/Lt0mp
T2lcsSpR2ilHACWR7l1CbQiM5twJr7+aOPtQSF3R7iQeBEr0cij0RIZEDqMSIQj8sN7KO+WrfLSu
+rvy0ovcu/K+ibq77cOy+M0X9at75kZPGKbMW2dvTezmz+CvdWKal8PDN/IUfcbVSR5E3MfJZRbA
qiJ8onN1W4ci+P77Pex0ssA/1/kHOQYim1055uV4mp3DCNzXCbpR6M4HOBeFvx/h9N0xgmFYtDO9
vddKfeXlCNAg9WbM1vxAzSZw76uL9kyt6NUtAFOHVgby2FRJ908fWao7RuesShmlC0rembV5viln
cWayn45CI3pvLRLbagS4r1qqSmkjL7PWGtSLDUPzrsuuSogwf/FeqFrz5slDODpN8pqTIjLC3eAf
jbKK9E4RN4WjJQ84SZ6z1Xl1Lzv0hlMLOT960QAIXr4Sr5qR0VnbOvIGpM5HtNeDzu3PwRPeGoXS
AzrXdCnpzZ5MLdFt09LLpo6WBBHdsB9Y34Eu0SA4s2hO9yHOeaRGaRu6u1Mjr+nl7cjZ89JE7+uo
mVrHR722CTaznoN87zr/fjLTTjgdbW9csVAIDNF2ZrGeBKBOOeVD5cGrgiJZ3WLGCez4zh4wonDz
sKsFSueUVuGMDsJkPlplug3hYqEDTwmsmN9XG3pmAMh6VT2UlgrTDvHOYaLRY6SQvpzZ/gkr17gj
RKV/31RSPaZo8n41stbJInVN1fvCNkQbUmys3XCl0XBwVWeTfoEXU+qbHamsX7VmmwZy1BE8zzNj
lBTeJ+u93WdwQYve1S6wkMSuFJAs5GhPQtGObIyzaoLQcUggjebqduXUlLPCJkMgJtQrtVs+FsDf
7KDGJHl5NCjBgiHIoBjKoDB2oL6LsQu+C/iXjFxIOb0bAFrq4QbY/L4qKR8eNVyXYSLm83u3XLlQ
QS+h9rPF5BKXqa+euzGFvjO4VQ9kH4rLA+bT1k2XqHKIKlg+TjAJR4NeOlaDduRhouSd21Vyh+wr
cF7eXiNC5J80EUplWke6qWL6bqTCcHxPnZ1bW4wTKvqzWeBo3uT2u0kUG8rSxabWByvTpoom2NTe
NlyUCJBE1J+QeOzB/2cpeku0L7rcz3sp5kO+9EDUMxyynECTyHAHm5PPTTghfnvdbpt1TxtqBju8
yq3zN9YiyGhTR2kfddNGXK4ViGUE7NMURsOoCoPujN1A2fVm8aXDuizXL7TVUXuITJXzUwejIgIH
QGDrj84o1WAqBsgQ1IYhYsGEUtagLHoF8niuJPflJhMZZfhk5HmMf7CXFscenOZzoa81evw4BOSR
A821C1bdgMuqbetyA//AHcK5o4Lqjy6A/XAsrNaJcC3wlNDrp+VzVm6N4hdI5/dh4RmEcG7RgvUy
xnaJMlHCmddV7ExC0cxyDYq8WRNfr+v+QyqmXMAAGI3tesJJePBh9Iv8AgPHxI2seVqqKGuYgX7X
leJgaa1+XOtmduFbUHvAyQ2EOtjqJu1YTZvx5NB8+EhLrfquu7X17LSqI0KorLURSKslp3LYey5m
I9ceWdObddHbRqFFBb/9XOOX2wcKMJ1vY45Ejw95c/rJ3NrQam8SSKBb6+HmXJdyxplHH1RY07RX
nVg2plvBZTUQjSsW/FB9sHzFGq7OoPG8ZrX77FntwvSGIqzUkOkG9wOof5ZXJ606DTpRqs2Fjlgb
Ao0juxsMcVS0wgyExZWokhW6nT3hn7BiOLHdGFMj7gqwm65P/7dajin2j1lME21XDiRD+TYUdZ5G
alcpjyo1fOpNqOopsPEdi9L+ViQYzm2ZawSdDVYtkF5RVcfcKEoRJC12fj4UCi2PisJVP9PG03We
y+J80Od8+iysQqRhqphqpCDrOgV1alTHRqnGW9dBvYnFWlvXVm0VY4COr/wwGvr04NKA1HiONhjn
DgGr4diZhbwaFFFtPkBN9Ye+jMh2zkAPbgtBsh8a6C+MUNeBvT9my6ikdqgldLXjLtPdPCjWvPhZ
EvaqGB+bcxIy3zi1Ot2b1hDqdN1H1mitetguaY1QQA5Xzl/71ixCTx07ESY16jJSXx6tRlPe6ahG
1OGU478QTa1i/UiVBnNDgdtwf+F60jbgMgy5BAummU1USb1aQruB1+XDz9cp66EidasPucgCr/Ga
yV+aAb+n0uianeSziMGnZ9hY4Vj1zHS8/5IeiZu+2yK3FXV6pGKW6qEscLcLBtx0Gr/H7liJzEwU
Y+xkCTKUqSgRG0WKcQ2MzMu/wHjC9NAzla2+TZ2yfqxYUSWN5m6Foz734xwAsJJspi3EmcCdhMau
tA1LGhTokzyn42ha0VKblXGFqkGrX5gdNu5BJjL3xwy8nqVWDP0YYpBpFxBQ+xFEjNEhmTPl9vbk
DcLTwAp4XRbgkiGu0afV0WSu3YqR3arC0wMuwXwz0/Ypo27RBPJaqatB0ajHSQlH1xDAz0ovH7h1
3fyUwrq2AmMe859doWR2xEpPwHAjaVvSuZ1AHBRuz9Y+byMSFji6og25ArH8IZDI3/xO2VrFB7UH
KzsrFNSLEpMVCcQwt/2C6Pb7uHsXB+QyUw+NA3p5aGepqyMh4rK1NvmYcuxBINlYzA4MGH1Vlcxv
h0rQ6FM9KCVQPdrPtlNIw88MbZngGaV0s5TR0oU/waa9YkOZmBiiRhzBV9xS6+Df5L03fYZ0vLRR
ATKEg8Aq5BiKpLPL3es0/4RENBtPMqft92Tc0oZjrRbaZbbYLlQXUCTOBS1SvYCCXJnvWgpS7zdv
10DcSAC/F14zXnkuFkE+XfQabpVtKDonQT3fTa6os0Dos/F9E+UmjiCD1C4oktWbQi3vk8xf6jF/
301qV/gKIFmI6sYww8ueU/O5pm32Y3W8ZGHobHQIZ1LobN7UE0A42YL5bLf/7xkvDeDimwuwRN3D
kgEymAa3G1NXRIrFytSqB02Lqpale7E0G+84MOxJ+SwdbUt8MWilccig1HxRWgdHdx3MtgiYccUn
acKLgzDdEXOY4LS+TAs6oUHXIUOI3AsNjcmGPYXFlCpB9VUmXmQdxJ9fFHH1pz3pQ+c7s9nrwUAR
FGEOdZOfEdeox1BRgAb5JNDjx0rH/i6oXZREQqvQ+seCg1aLbLWYHpNl9NQoMVFUC+yNfc4hR342
82RfHBgzmSwGxAe+F+qC0s2AYz1sas+F4H7b59PiHjl92+EwUqd57tGw3QKDJRWPfTFaARur9VSV
Zo6ptpTZTSdrdBWc3tseVidtkDKYtZ04nc3fcmvW+8AqZd8EsrCSh7ZaEuZ3Mjvvc9taQzVF4eqQ
418mDyYMUP1iS3DJAoOSU+tFjycbv0wdD+RdM6rOz42KQBb9H/bObDluHFvXT8QOzsMtk8yUUqNl
yWX5huGSbc4zwQFPvz+665xWUtrKcF/vjqiIjhqMBAgsLKz1D71hl3pQTECzD/04wompo8noD5JY
YYT1ZJjXXtuSDwInt8pVjyOVoUpZ4clDYEUeDAiHX3Mx8BxW6z5J9nRUIwvdmIIWsBFLBPeRsZnv
i9F0q12OFtVLvPRyCBplborAQlPnVwsYiL3YgWcOYY3jcKdm2XgtNCvDK3Upqb9OhUWIaw1vuCoY
+IrNPuJyb2ctPXjZeMZ+ivPBC63CyH5FbtPZ+0RUUVinQ7PsC5NkCFEqkphFW8ovsHWEdp8umYL6
WLRMXftraFNleaKKbSzZjsQIixiv9rB6U1q336dGY+UP0hjGKZAk/9NB0W0pLtp67u1n3jmNfZtE
bTPdjJXqNrdGGUf5p3EQ9nDRJ4M+HXKcmgy/b6Ppa5JSkodVgfORP9QdNuMtylBDkOWcwF1WtPTf
kymbcU9Icyf95CoduSOSOKpKu0FbPD9Dg6kMdCNOXijluj9hUXIzxXOdoDjdlrn5ZXAqdF5Kx1Sf
TX5ujNJwJdUbo+W9d6R8n5o9MvtQIFehXZ0dIIaona/TKJ89a1dyaV9LCksk5kVWjrh+jali2kGm
WbnWEVlxIAxzO13+HvXZM0KJGPa3oYvNLwbl9AblmoEmM6IUrXKTZcTbC2+YIjTepLA0RFA0bvsZ
gYJBp8iSoqlxMFeRk+umWbTpEipWQzY5xTL7zA2rULxCkzc+6I0s4zsoxMZ0oZiSmE2m75RhJyxb
gkRLx+mI4lk7+nlctdXRRG6gOjhNFBOCzMgriK2R9zi4mF1+reJq+aoYFBYOETRweZxxa3jxlizF
RCpTp+nCjkYz3vVQMUeMRnDbtQ6ZjNX0sqV1AyCklFod9ij3aZ+oemFSBUW49cJRV4gl6tAh2ey4
Y1wETlVo5kNWqk3tj32EUoHvIUb1U4/zakZClmznWOG7VxxheiLgUVVc0XcmRqX6Afqkbn1uLae7
na1idj8p6OaYCHMq2I35TZ4jKemSJ9rPKSqapFsTXXE/IiUdbnpVEIhbQyDr1E2zwIR4VlRsu9AJ
0UOqA95KRqlae1/olRnfAxRNVrErKaawyFRoVCgazXmoThUuyRlS53FYidqId5TFF06U0dfFDvh+
17OyKBLw+muqaNdly4J9G0sVfzMAnnq+jn9Y/yBdU1bXljuk7lHtZKnt7FKpzcA2Kudzxd95GD3h
3s+iN+oDcMPuxSodKY5gJ/Li0+ot/1cbC085ECQ8CKpeVxfI/JSDdiPUelTD1pnRg1GAmEzP+rSY
8UU+6vUUVqXAQyc2I017GPK0+lbWeqohfIG1oZbKpoCgwbPptlf5doHD91WPTg4VYD91XazdjU6X
w6gpO2RuOd89iGBag2jDBEqTsFjDYFUDNHbh1sFEpjZDCo2LX1qRKvWxbSKYoz5CPs2E7o2SKgEy
Dg0Jojpy+8YLNZJb2+iGAtncnt031Ekcw+ZwE+uuLoDFXfVZImcUbqjB4geZwj6mdl6vmY8aaSih
pbIU0dHQC9f8UpsqN2bRROPfZmSTmwDh+hIp+IkFaWuPT2DRnfGzktUVfKcF12aE1USBC1bbv+iK
CyM9qRZ5hCar5AcQuvJz3YxNuzOzJP45qObUBRDmC+NH2ddj9KWbsvLr0iY4XEuZNjdeKnUU4QE8
0s3qJh4wJlWFH+4yzNllqVbpL72XuMtVSWPVX/VaNURgubFTXdVlpzwrpFjeJTqUcIYs2ZQjT5RU
2FeVmGOOuCbyJ7MaPHeXT/rU3VMQQqDGQnfvqOVOkV+isJMpfgkZ/q8WrMdfYxMN456XawvQxVLb
KAAqg+TcCKhV4U1tzpNvjxP5qG03AF7XkFXeDaPN1aujBg/4Dc4W77pZn6+LknjiJxnupOioNR5z
6/MRUG9Va09JSYjYKfzhn3M1JgVIcqsfbkxttqvPcz9U6b3qdZV+hDs/9NejwhsFoWS79eLrRjHr
vyHnORRZhma0w7LiJRHEZSNrH2S3rPa1biefSp4Rg185kNX3Zioza0dNvMx2o9XhwNm2k9tSCYIQ
6fcIu+g38C0W7SqNecO+kLbl3sXSgt9FjqUZh+sFtve9KBJ33GG1bvPAQ+THzH2xdNVL38X2vW3r
OI5mw4wSl9Pp2i/KMWDJuRGH7mC6WZL4GXgANZDCs4go3L4DkcCoCr9Z3Rt3ZWvMyQ26d2MTJkbU
KhcDmSjkdZs0xo+XacwC14lWDQgepPcL1DB5XYhEBQU1KvDrn50kbh6XBKWqC8QDeXPhcp9b/rJY
an904iGa/EVp4skv9AV6Pkk8/r0413EGZz1q2sDJYjjza+f6Wz+4ENI6hXTDn3NhfJmSTD7bha5/
neCNx2haZxoyRerCAVMwvZgusjiJ0x3yY7K4X+bK5ASg/BOMljTR7TfxYQbVlcXejkVfiiBCO01i
/DOB0Ix5XBn+PLTuC1KMnN+4LeMbPRVoR/RRpS2haHWE05cxt+6jTnG+RTKJHiAHRtGVmSg53G16
KweJXTE9KpFz8nIjd12fJ05fHTqe9EdwjPNwBLCf3KegFHPfGit5TGKvUYLErvhAvD14RTestQnU
uKfKNwvZPSJUVpOatZWakF73/be46q3P5ujIz9hzSX64Nrv9TvewYOc9OI3fG7OZ/zZQd0ABg9Ll
iBxQ2l+iP2oWOF1yiEItqtunxlHUZyPi24W9bgGzbRBX4l92oPD76TIO9r5DKXi8druin3wQhCAG
dXfR7g2nal3AwC3XZI8Uxeeprd1PXZyUd3NFad/vEPb56i0G6PceZSv0QPqkB6oOo+q+MbIKT0zD
iR+61nGyAJfn5UdV2Og5VlNs3+RC5RHgQJczd05l27dpgb/1AWZSouz7TCgIHJQALnae3XX3kzVy
uaO5TWtSzsqvNC55YrmJESshJlK6HiD3XyS+lgOi9zOXBsdl1KE9E+IojeKjllA34JUUU7DpG62Z
dzyvvOnI8QGryR9OZOkr00l31KDMa0v0ThzkSDSC6ewWFNRdO0VsoKu8hOdFG2fuQSeNyAhTXgI+
I5m+IbWpJbu2quMLU0L428H1Nj/Xke18EyMooADhMT6ua0/tL1CpBL2sktUQlHpELUIfhvhnNpr9
i9e1yKSXIkl/2Ua9ULzWpvIJyYH5uU3U8s5DKq/ZK5M13M16NSbr/dT/hFGmPI9iQkshr7OloIZt
W59qWgFPVjOgho/aBZToThey4aZWBOHBnixILcWULFd2tOD5RCFWDVKtUI9pHrWo9hcRz3E9ityX
FmosRdY0lVd22wK28dLGOxZGbykAW9cUaqjkYoZc2GQf0hAwY5yagq6Lgue3VVd0fdJW2kx+shol
mbnItV0Rd/VLv+TVsiMZ04gUECsWH6eqBWFU2241vuWCwKUzjxU8YUgjaN+O2c52Cdc7xOyKKJRL
VX1aUrXsON01uXPHAzwNxngiqSbdEcluQm0uOXr1WH7WHcoaIrO58NGmcx6z2JwehdDLxe/izAoF
yaaGqziiS7yZS0+hvlyMPxKUewOldRB95At/hztAiZCsL/uslZEOXbk1jzYWLHu8NBLhpyONIz+u
vcjAMNWe/nJI6SJevll2B2XDe8bJsPzVRFN/oeuKIUIKzgPsD9VRYOVi66sn+9i2hb0zvGa6q3mo
PcoEyjDlt+h6sJbK8nFuHb/BKpT9Ht3X8oiAmfPDUtMC6eHUNOorM2sIMrLO5GPnDupVXLnajTKp
zbBTlEL+UJB8z30qt/3XWM7iuRaTS81MyZbvXj4v4K07hyZJalrZNa/8ApQVhWf0PQwY27vMk/13
CJ0mh9Yx5l+rfTd/WibmJ3jGBoAZOl5ip0rV+9scRg4e564Do0yIlIFs+vqbqaSF3GlTtILXyVkQ
+Wsn57MheNtyqzXiBrEyiZ9PQTLhq6NjFyTXrtlRi6rbywIxOnLrsSt/uGrrfMFlzwMlgLTBY6r2
1ZM+UOYAwzuXfeAsswMoO0VWdjej/JAElTmodEnyNLodlq63fHR2VlGQovK+eUlSORSNIsochtTa
B8NJmr9j8ie0VrtsrV4oWfUTNeX5yVm87qs1zRUn00x+Ur4kxAG5RhRu9LCjylRZvZS0dSsfhl40
+2aFJnCmjVkbem2VPmVJj5qrWuvOgxlnPI9TGQ01mw9oWxCrbqHtLUdZedn25Dh+5U5GEzYtWvNU
ysgRdqIxzR9LrKOD5zRe+UNSBeGsTo7Ud3mTxdzmblKhXtIlBkcpyvsX6MOzzu8b6xsUVTTwiFT3
FQxRZYxkia6hddlGKbAdBY3XLsxMryLDybnLFTvTOXO2Pt5PrUZWlA+axunvSu8TdjHlk1Sb1vQ5
RNHfs6Dd6LskwoJul4M8ETBF9Q7PZOvZ1NekjOtM2KBNtMnyJ9qvvT4jww+crZ5hI+1cXm3t2jpL
Yh9yM2fWMCnxhZomIhlOOtpuwYxDs+rXlBeYc5RaZVCwiOg0VgLlaS/vdQOd12i0UTtaVh3DsUnS
kFZkJC4GZHp7hER5jtwQ/e1zFu76tje54jsdWuEgoDz0zrfs4pimlwX7tAgbxw3n/IBixaVs7xDX
PPbmk61lB+Tc97T7w9p0Axztd4rVh0K7ok53q+m4aZm3BtVA2tOBFYu9NV6OlDw7c74s3RupnPNp
eK9F7NFYN7RVCR4vqdPO7VgUVEAUGtGJbrVPCh2w26JCyePjpu3bUZCAoFWL1NxKzTI3OJXWHUbN
E0MRyrqNvq4C8bemoyj7j0fZ4hwg/xg2PWjKsZZOZWX9Nq8QR1kPUVeTVhZayD8+qlM33lCdwFqV
BDN0c2v6Q5jP7/F4abugFFUw9ds+9EDdhjwrCxujo2iwZKSuAOL8/2JW4C35L4HEALc+nZWg3wsC
yMzCalBXTTSluTAt0laTKs1FAx42+Hi8LSyVPj6WgTaq8tC1NPQ3TsdbMJixnBwl5HKNa7Np3qqT
TQLPw4FHt3KH4Ut8ZorbQ8OQCCoyO5cwZEKROB0yS/UiEfT1AvgR0UWtlNS3h94KDLU6JyD/dij2
IbhbmKiWa5v2BhKh9HKx7Vmgwql71c5cycYduts0votzH2676V1Vxw0OqAomu/DRtkMRvOxlYLqw
tROKcUnn2kHXajySPv5g742DTgPaNuuGxBPqdPWQG65jL0rNIJ8M4wIvuGFXz45+BhfzdlusBrn4
HRG9wRNttUaapacvDs4ooPFgPBDWHZI3RS/3eZLk30RR0S0xoKue2RpvJ4cIBR0e+AkaZqa/0Vqv
z3ThatG0UKOq7LrZU6NBKNlqkjOR471RkBYCy6wCMfLszRKmGVeNA0E4SNxuPFqpCTBy6v40XvwG
tK0hELkW2qtbkx9rzhO9gEQWjGB2eM+r467Iuvnw8XbYRkFGWXVKkVxhhwPCNU63QzrwdILSZQR2
J2caJpGGHOFS+VSrraBU0/b+4/HeWTuIDia8DQQ8dMinp+NZU2tNVD5xiS40se8Ub3xw6nn++fEo
b7cf5JMVDYi/xHrDrr/i1T6QNWBwKpwGtVxbv0thgB+E1faPUeUo9zKnA5XgiWqf2X1vo8WKXCVU
OECoCfCbtfSE9OKxSAxiIUx/L6Y6G5mIl1dj8w97+f8ITK/oSDZ79X8nMIUv4vuPunvNX1r/g3/4
S471rzX8rLcgIF5kcTmj//CXPP1fXCBrykVoou67/qP/x1/6F9cYDAswfWD84YX/h75k/UuFDEdA
Q3hm1Sv5A+7SlvWzSj2p/CqIHKt8xhvitTLXIsl1qYTIPe2Fkz/SfN115a8Kmc1ixnWwOojiOziZ
wrl2nTHkSewPc33ZKgK9Uv2Q6F2ozssZDPgmEvCrCASrJQtvMlKfLU6uqEH0YALihcBb8J9C32I3
9fToetBoIf5sZ0Xo1oTnFRwZBjIvPAdDNlaCW0/fYCcRBs9GzpMdwqjsKRPYlVXeDra0I39M8gY0
h2F2nT9VCFXtbFVkiU8HRvmMgBty7VrUj5U/x21xK+SSglCPsZFGOMPqERJUe+WT1ibDX20+R12I
/zQ1CYNGEA80Xphfm5mOKR4LifwryQbrmyKcOT5E3rI0a7ydss9Vj+dTWOqWRNQW6nS0X2cC2KEQ
veYDrrESGhtqR+3U6+iQYBLB1yyyKh8phevDQ9TDlt7VSyH3zayN1iGVbnxQbFzOgkIRhUkbJxH7
pIxV268bA0pAXVTTIW2t1vJnUWV/xVZpGKCvEg3h4azKqFWOk3huURrBPaWH5tygF7k26PSiR+gW
f8ogzU0QjZU1e1SfvIjr3Yuh7YP6K6UK1KSuaDdjZmHt0KyQLy59xMRH7LD1jnncoK2algRUHwPl
Gin6eFruetqvTWgDsuARbGS8sqRS1LY/uk45hDE2EJFfJRi17ISiWLavqoX1JGQL6XuuXfvLjBon
+prFpA0XsdpktxqU+HOW3uubYLOZUFBwDXJewLhcLacRX6FlXszlAocpNfpLPDW8W5vWbOPXCjA7
/IdnhPCVDJxJUQjgChgfDeckJd5uaGTctJXlxKEmO91ki70eN7zGbS2sOwczhWJ96u9WneXsKJ0K
hdxGmUqLbh/ATH92KH3tX0XA+39P94RPuN4wr1bBAm+/PmggEpJNArPe/AKJQVAnZK6GUzoZjxiP
9PeUD6ZgEWV3DRalQvk8rvb4EHg7yEzutTLRUXGiEgRukcA0HIdzYN/the+sOGydX4T/JBQmaw07
r65iR7GbdFExYE60qLih4iHuKAV1Tx/P/N1RIJ2CCSSpIE0+HSWeYz3LRIragTFXV0taFWERSSP8
eJQ3LDC8BVE34yOD9CdvcjY3PPAeDIAjJkPD2733Rtd6oIZh/tRMUIT0S2+xoflKaDaDxoz7HaJ5
yZkovdlj1vYXbCYKx0+VYA20YJq1X44JdLbuUdPN0C6p7RZ4D7xtP2uX6ox64OZ8vRl3zX1efUa8
GWsTVQAtGOmgHmVjK8esNb+1CfBff2jaZk8lafmxVHaa7Eq1Xs7kjZvb6ff4gNNVDZUpzeCgn46v
VEBIYlPB8Chv431kltEuSSxxj8N3cXTQFP37zKdeb5+To8SnXmUB6IRpbKmt6lTKuzLSpa0Gutfl
aN8kTtCrjf6UFLa60x3ao1aRe2CRlfFWatb8c7FL5zO9TSQTP/4pb/e24SEQT05JUsL0NyeoVgnO
C+gxtIGB5XLG9AdsG/NPH4+yTZnZWJxQBK5WNQZqIusGePWBJ7fWDFrHWkAbInscvEVeVvnsPFoJ
/Axk8emJx0kRnVEWfTs3lA54fehQn0BdbClJAjAzTihsZ7oQ3LPoKYdyTMfdx3PbJuY8blaRMk6u
vrosm+uhejW3uo6thc+pBsjoJPu5nNsDtf7uutSy4vnjod7uUwoSyM6uFxFstq3vg6TnZMBXosea
jNNN5U31F2Wu8NSjaRzWTZydob6+NzUHlCecTQoiUOxPp6bMCLECuVSDOq3bgzUqVM3yKQsE2h5n
hvpNMX51JAjLBD19VaX4nVhvSYKJY3eNmsd2OLT9KMNYq2zQ+gAD/jaWqB2ReNHzFW3UjvhtIUR+
gZJejSRc3DbLdek0SIIPcTvfT/SBRZg3wBNu5hTFDT+eFO7kj7/EZmX4tWTWKEpA/VnlpbakGREP
JoZemR7SOZwDA/4Mtehs3qsGNgcfD6Wv9+rpyjDWKkew9hAIUpsNpkkhRZUveihsoX6bEHVZUa1W
/9RVwut2/VKBXpV5gn44Qm0gcvLYNY9wCadlh10jXbQeTCho5VR630uw+e7ezCMq3OVsmI9Y0aqV
b9e9bgbSWfU8I22htPHxJN5ZL9ImalyIAXjrW+B0J+U5LgSI+hqhthjutV4Y7lHq3XLljLl4+Hio
TaxZPw3RjNz+t3oPXavToao26fPO5no2ByBwUjPlJ0tGPYll1vWhVqnRo4XkypkI97u0tflKDsy2
9eKmOEUidjpsLVyVrVga4DXS/iFr2wiII8Lqe62LEBseOm0EI+1QPB/yWZvotOnaCsAFGg5InGYS
DYFOc3wEpe1jameyPgjgPQerQ5J+N/ZeWh21SS+sqzkunOoA1aoFMDGMbuHnWuZOwcfLuAmev5fR
hnfIJ4MzR/vhdD6VO0z9pPJK0bt4uPFE44EYk+ekZNcIsl01m4IaNd7VQ+t3TvQqeNKInMpmdgEE
D1VxbY/C/lHbmR2H6eAmR6ADLbSoSV5XwvQeBRfTmSvinfERh7M0OJZQV5EHOp0lMDy9r3EMDeu4
uu4646rRTYSb2luc8H6WwhS0vJwvwBhfPl7dTSRfV5fyOYU3YAAIpHqb89Aiy5lW1KrCsjHGMJdd
f6miorCzxzYNB1goZ77m23lSK13Zz+jgrYy1ze4Eamt7sVLrYU5f7NqrjeKzWSbV5aq9iFMapLAQ
qqlyMHFL3DmpaSdnothGCgmJKpunP2fD5PWAaMa2FgjrCO8Qp2XGyRR9dpzS7XYL9nEgxb0BXk2N
/CZVCFubCr/O4eXQlUyF59vQXZ7wBcRQ+uNP8HaDU7tBHGWtArA4WwY2/Ujg8Z1hhvxTwFNt9Qt7
r3O0/N/T+s8GJ8mjmUUlZlVYUCH0blUBHEsZeoxG1FDNs0j6NB6tFxTutDlwqRea+5Lgfp9WmsXb
cUAiOOhzgGyHSa2SXzao6GdE/UA2OmKWja+UdPp8WE39VeLJtN8bsKl0Sjg1CrcmYo1/9Xkuy4s4
d+Ej0EsA85HiA3muu/W71L2ZFQ0LPqONXLmH6vfpsYFhWTdVakKVKRDJiVFl1TN78jVR2i9yljMe
FlqhfEtpfMMAGVtxGOpsXjll8M57TDZ3ZlpZn0wM554+/qqnFw3rjeEQNFYMiPlxJkbEm1+m8LGX
vHOAkqVtgLcSJDudEs4nN9asL384Fgrf6PiZNFkputHQOx1LiKnt6YE4gcPNHHRuXAKdlu1udkAl
/elQPBZsVecRjqDom8aKl5hYjC7CDagn4Xc6T05I5WY8oM7nnHkMbYXv0KJmLCqYCJahZwHS5XRa
BU6OqmwYC5PKW8mvIiBB+xGl5rx42DqGWBfjNDdKsVeFpx8TPEV9r82xWRNZs4fqYp55H775qGv6
zqXOzbq+mtxNBqRDczC03mH2irnse8iVFPQmxC26ZfzjhT4dag2kry4kx+xUvSoYKk3qLlyoauyc
viBQDjI+E4BOExW2KiJXhAWagHxSivvbWblZ6UWCTpzEDPd+BOv1pQac9SDnxf009rEW5EVlnLnw
3h7ddVRuXHYuTDWun9MJdkuFMOuI9ecSA3fJVSCy3mxmlyBq9Iu4iFxYxyjcGMlShzaesdfE9Po+
sdPux6h1YPRHzxofJBZif/6RedbYYEQpE9Nn25wmWY1ZXuWDE0zu7O2bdpDBDIFtD3NPDf/0NCFV
iUSnaiAOA09yc/siw1qbU2ljfypr9cKIe/uG/ml+uyrGPn081Okt8/sjM9Ra71/vGYpHp8sttaat
OdkM1UMLtgoisgrM+8yuXbfKSTxGjIA/nbYhrzTG2YxiK1bXmEbk0BF1AM7ocDOe8VbFfggbFOmP
uifuMJqUVy5u7Ge28eZm//cU8RlnMU1gVoirnk6xh8EORkYg52Ub4kglXexjpDHv7DKCe10m3iHG
h+8LZY1iXzptcUnmn36Pnak9J/1+muX880voCCOv6VBysDZ7W0VXEKhi5VCnXoqbXkb5S2+3820J
fPXCqLCBcWq9wWhZFY9NL6ozIIx3DjTaRpwpYv7vK/90IXKMXtHaV7BNtpT5qlRU4wtM9mifieGR
zB8ETS6Srx/vr3enbIEi0DUuoDc3sY2jreLOpRPMNXC23NOp2fH4vYTAqfzN9bpcSVMrv0z9Mh+y
0p4fPx5+XdHtxqN0ZK+KGxRh7U0MA0eZZ97cOkGE9/MeSrHA+i2PbgZdFz8+Huq3Ss9HY21Cs9rU
U+cikAziGrglT3DrWGe9Af1ZtFf4TXcXTu7gsVrI8ZOFa+qtijPmc2XU9o3Il+S/iCHURTjb6iot
/Vtz6NVFsZhLjG4Bew3HY2xGIatysOtfJEN/pqzzz65+NdI2MCpxVeUKI1UYi+4iCm1hpaUa7Rq1
Dc6s8fpnvV3j/8xKP93CBcg5cFi9E2iNPd1Ju4xDqC36HZ7SfmO3WejCzNsVrROhWJoa4003TXsc
u8+9C9/dV+uLgdokdf3f2LZXqysoVJpcB05gjEsXyNViQJ8GYz9rqXtmzu8NZeDrQyK3loC3aJIE
Myyt6AlfBhIPh6IbrL3ezkZQUN65+Hh5T199//6S7JfVpuE3IG+zg72icRV7JjmdKtqLMAaqb57a
iSs0TMu9TJ3hjBii+c7X5O4hIAIJw6pqs3PiRfBAEDVfs0VtRdCV2kHmn89cAO+FIHwLCALU7iwS
4tM9gwpHqbcao0ip9cd2ksqtkVCrU9QOtGCV40s+pMZNaRrVrTFN59Tz3ou6r4ffbNnZ6B2nG9eg
b1G3L/rExe3bLg9w9FQEMAZrR6EoO3z8Jd9dWUCK9Pldaq7bgjbSKirSWsS9qUJQACGKAvuq6pzC
97tbE5IkaS+JPxXf05UFoVw2psPUMvT5D26FSbQKRtZxYNV+PJ93gytnigIB1XKKm5uhcqRL7Jx3
DpbSmGlCM6AOYqfDfFHkIqiiFEdjvLP20rzADLP52lqO/E4zHe3ehnrumR317jlBEnmdNLPenv7G
7Jyh61ldSAl6CPypvTFLw7vpM6MNxDSIy49n/+7XfDXe5sWjJks10+xn8jDPdy1GuQiUQFX881Eo
DeIF4QLS5MI//ZpRCc/LUImtfaGUD1qHmIoyJep/MZfXo6x76lXkHKqpXGmMnHmMRg8irp1938hz
zjbvnXkSdTyoqZ7xDN7MpYeOqlUw9IO0aLsj9PRU8bG5mJ7HhfaZXxtpS/WON7PvgDPUDoU+ivDj
5XzncKw6iw5IQ+IjJkOnEwW9ZkRjWbnBPMXiSiQCbV5YTzuIBuaXj4d6J8SAPwXPg68Q9fdt791W
ofPMCoosuGNWz2PRITJAzajv6+ZbxxW2L+pI3X885jt7kjGt1baMZxpv/tPp9TOu7sXCmHHaSlw2
Mu2oWhAI/otRgKCqdMhQ495efs5oS7l0hRuIHnyrq9e/jNb4RxD7RA/7NXLg3eUDMsD/AFBwx55O
BacwsdgaXyo1SkTGFdXNQ1TinGfpCP2O+nL+aco048+PG+WLta1LiNZ56J2OSiZu2MnIqC21iRvq
reZVnpzt5K63yyZhAgaICj+1GZ2X9SZ09IhFiBKjYhCvQOxz4XR/DTMMBjcpJVzOYXjMpCEPcOsQ
F1In/ZA3+nLZ4zNu+UrbnitJvbvUFnLnAGPXGLNZ6hH+VA3sludmUsFHmbCJxklWbw8FtARCdznd
LCY6DWfW+p1wsIIh//+w6yq9CjpJmjgKSZMTWMvUh3ozRj+l0jghMgw40sRttviO0Xn+5GLrA4U0
PTP+OzUr0JiUh1Bho0HKST39ASmKNkNRx27QVXP+hQsOB0ets6ArFG7vfHdHa/ohexu+XTyo2mMN
x/07NCQsyAaMh+uwkRaWvaJ06MZ8fMJ++9O92SFUNijxIKpIL/X0pw32kBgz+m0B+SvAEbEylfSh
UOB5CxfmoaJ9nYV5yPqh2EFvwerYEvDBhL08ysk0f/Zd9Ow4RbRTMuy9oAhnezV1s7vUTrGyhho2
nikRvRd5aNHRlyB0rRCF0x+8WAXOmwB6A9AuaJDFTnKprmSkj9flvZ3qofROz5fuprZle7RJ1dLx
zPhi+D9gbz0ps49g77TXjHg+eNUCdTyuFWmdGffttQF6F1AyEKoVQG5sbq6qirPM8XhFuFoT7xLA
PWHnJMU+G5C1+niK6w10+uUZyqCxBDCJF8b2y09ZowgPwFuAaEJ5308Ca/kMVbMZuJJrlGFuqNm1
GFSn/IaQ4HwOMba1FiPzZ8vpqyIrEwVnsp7aV6dyapCoLN04CnIMLkwURNr8Z64IcijQhuZtVuge
qkRCxeUQwqwM7WH6rKglrdLe6JsUshhidiFqWSgLmp3MJl9XVteK3sYVYYdWdRYf1HY0v6f4ckNt
k1E07Lkh9Vt3ifPM1520m8LYUbsHUnP901qY/N7HowLvThZ1vS+rvjP9umznu2pAvO5MhvB2I6+i
llTGVmXalRlzOn+PLrNeZTy3EGmfwr52soeOKucf1y0ZZcVlcFa4tLZ5SCOsFC+2nNpbJ+jqVNLb
W3L8iWTEfAYj8d5+0pkN4W3ty25Lty4wQyTRGAnManPpZIb+pApp7I2mo8inIKD2C0ZXOCmWca4n
8O5SuivuHCd6wC6bU6MPOb4uFlVjHnVa7U/ImYXcq+nBUBfnK4pV7cGxm8aPUUFCGoyrsKNXfUVQ
Q14PeivqOtEnC87pp4+P2DvvlvV5yythRW7xfzZZINQc7rhipAC19JZB26nXP9vAQR/pA5nIpDQo
w8hcK16W2FBGaOMu4Enpcgh3eNrFLZxrsfxxHZDfhNI5T2FXX3vLp/sONajEs73FCdiV9W2RDZEv
xCh/aGYNE7uVskADLz6HoHkvsNmAU2lqrjquW4h1pyccQugDeMggdxrrFqzJzvmhzQiFnFn0dQIn
gc0itdBttgJJMajQzQQ7nOw8j0pn0MIQPbrglf0GaYEHwo24Tl04LL6STPq3YsCIAcFIcagr16QW
3GYPuiybFxe26o9m1tV7W0Hgwy/gaJ8Jvm9SkvU3sjGAQ3FW8AQ5/QhRHCsJYiX8RqRy7gWqGC9R
F0Xf+9xGHbWv0kQ9NHYy/xL8tK+LLvvDx6v05shsfsAmFeumCtEWs0LjThTAzRPvSY6on388yJuQ
sA7CA4zEGgV/8Bqns8wGBw057hlE8ZRrWnnHvDCq3awY1501Xg2m9WD13Zn84N2vDwqWNxd1Jbqs
p2NOLYI19ipd46KXUCHNVMaEPbvjNdse0ipWvn48xw0wlrLZOkl4SGTZvMLg5p0OaCkgGB0Fx2RH
FVEQowAbZL2HCAQ0x+7XPJbt31i6WYD70L9ZWnCEdnnu8f7mdK2/gYRhxWvoDhvq9DfM7LMktmol
SEHJIrCI5CgqQ9ataETz+eP5vrtxXg21yb/occYAZtg4VTWbx8xJHpBHKi4+HuS9j4gZns1fvwF+
m0EW53/YO7PluJFsy/5K/wDKMA+vACICwUmiRFGUXmDUBDgc8wx8fa/grZtJIRUMq+rXflGZKSsT
gcnh55y91zbHOVEyoKAYHuNdudYrrMfGVQ9x0amfZ5Tuv94+4j82fFSzXCUSKk9ySewMv19BhURI
VFiNRzcp7q41N19ugX3m9/mc4BhfycDalysO6v+3o26WKhn3uKaW1sNv7lVYmAf7l96cUAkd4EPM
u/WNsnTxhc/lP+8gXxdEgSeDkIVGYnNxG7mu9pzqcWhmwrk2VQhqGhCo49un9s93n6OgTWGLAx2e
4/x+QU9MKHfVxzjMPQ22bDqiu09NJrZiItgTkS1Q0UIusPeqLBcXnp9/VlzW6egkXnj0zv8ZvSJh
EMx5RZDy4unZXXcqs4Kx7JsH2+huyALQgjJv6uPSpc5Hp5HeMyWaureZ5V8tMDuPZuPm//FiSIF1
cnYzAmF+7G72u7WwRFu2cJ0yKBwo/SoZzdi0H+NW6+PA1CvI0aUN5rXU10tBtggjuNzbjyIuEYtV
AinrPyShk1YsWDRGIi4MoITJSdUWgOFbh13m1KpK9c/up3Jq612WaHPnU53OWEXElKu8eDppqwl0
v9aXVmNbB8jGwsAoo+af+dqnnxnAvq9iA3xuzfDH3KVdChcplUZZBh6sHcbKFWCvHXxJ8ykdBi89
zEZF/LVXde172GBAMUpFm+7hnqrvBgjWAk5C0Q5wGImFO+FEchk2nTvaPmMz9NJQkxEl1ZgtVR/w
lfEDt8X8q0R9f+OtsoP557TZ57m3SqipTHnps8+r+dGol+qxRQLD+YBkfbSko97GozOXfpNDxvXx
kPNnGa8Ms5bSyfOgRPD+fe1nPcW03ivEJ2a1DZUAWO985agjsch93MIO1aqpnmmGQ9r3irzBuLoC
c/VT2DHJjWLpCzJ2tW2+kROWJKHdrOQKU01/nhFJZzuMqIDP7Nqt0ntlgr1QuJl0HyQITjnumgmg
V0AvyR1B3LpKpDaJhwajHFqNeK+1aB39k8asiMLI4fyKJnSRC8Astoo6/iQSgxGHcNXqQQMn62oH
Un3ygsHgRJJzaaQQcknGnUjaS6VnBGrsSDu07AGEYpKnTEqURnWe+xkHczsy/AoyWLM5mBlYo5ho
XItdN9wn0ODWTN0PG1B2geaI+ecI8vm+ZiD9M52k08NrKNQ8yBV4xaGLg2F9BMmcTHvofrGMOtsE
wbSual/788xgKKw1xRZBO7hs2xqinz5qXUkrR8tpZoV1Z1G16rKBQJQDplt3Dh41CIlKAuyIJjfg
o/oFguS9AJFEoqEG6k+cpOVETJpf4EkYVtr3dFpAKgHMiwF9v6CWshfsUmmM9p37AmPKX8BMaWUB
eKqZ4VQvzCaytZYfjAMgOS0nqFPzwnfSTqinETljB4XoRICKX2hQilXIp+WFETW2ev6O7aV7358Q
UogSoEmtTVXT7tRL7f3ywpsC+9ESCm+cOFRNTAjzfnrhU2mICQB9QzKVPncOhpVnzeoX/QS2otMD
48rS6egEa2K3R9Gq6uhDqDFbsBnAsRg4j8/GCzGLaSAeQ1jZkLQwQawfrThRPzL41L9aL8yt7IW/
tQxr+1C+ULloooIPlsD17VAfBDSgoV5ApdEuET97I16uoDoD+Opykb6PzRP2y9DAWcsXGFjHV9/1
Kyud21B9AYaxMcsYkyeIwBumhMmN25nzB+XEGVtPxDGrc/o0srMUA2MeS7zZsaufGKtAykwlO/EG
S8f5Pg1eYvD8nYhmygvdDG0gFBQXiLAbFMwzV/riKTS0QTUgoy2lYf4kdBFeGkgi2GkJRGZYmi9M
tZyazvAdfa7EMW1l+aXR6/ILiCHjsXuhsqlNC6HNOcHa3Bdu2/LCcPNeeG5FQTSW3wtZ9gGdRphv
VW+xJ2uN9DBlxvRgz1KPOitVsHFCXPPr9WqQufg2L4jJQHXl2VMKr2jxIdS3LMCW1X4rRvhyCVJ5
Lehdu38ift3WIttyFue0MABEAhyVfoLoZ3/Ss0F2e7h3cxcukyjmL3TNjDkcZ9OSu0Wk+v0s4nEG
m6gAzPSEoQ7fRdvkAJkXFNVwRUXnwONblP4Ym5pt7AH6ZSRWdDPDbo/cmQr0NGEZQa0gUNotSS4J
gEsHMJtqP6tXIBjU3Ldpnyv0naX6tTYlGNrFrMCdj7kChsrVqHLA8o3qEjqdCZRuHkBd+bbQcVGU
WOVt+Hi9A0m5Sx5NCyS4v3aQxoN6HLCYLbOqANnJ7Fw9VoArEwjSSKoiskung5sRtwZ7MZNDpOW2
8agr4xAf6spui2PnjKCzVeROno9wKObPKUmc/aDGhbjW7Vk5pGmn/tLbk6HQnFU53ORWMQE7y9hR
B0MH0v0T2fNd+R6Ez1Id4Kj0I89LYvNP8Zhmfj0yuAtzV05Pg2O5pb9YQnqBBthWi8oae9wnAxNs
8aOX2TSFpNaJ0i/srr7WBqi9iS3sT2rjrU8mO1Bjxwpqrr4wYvEZAieO3mzCGnEHYsiodrAEy+xb
DOyy8TXSRX6hSPAYjKpDTq/W0BbVh6o9gGt2UuV5VDpwwZNCayLMgYnO4aqn4it6v/luLYiD+MCj
PRHakdRalGlC+d6a5jAcjSGunlVmJTLAaQy0qSetnbXD673VuBJDzkegKpVeY+H1JnM/IfCxdogw
URPgNejlzlrs5bMoeu1RIem8DhIhWScU9iHProAuCUep1f0Sch9wObM3HxI7Vp6azhwp2Y2ZekDp
RoNIALqkAKpamX4GyKolQSWBWhXIiPSwqUbtl9KM/c/JWJcv+KUnXjx4/tdODLSLDcoCkMNbTaBX
qaLW12tLJ3lfEi2QHHJH5EfL6uwFQH5pvqeRkn/VnVS/a61SJ1pzqar+k9Fm4haom9GGXrU2dx3/
r9hnOFvbO5UE+m8pvLs0EFlZWAGAWbZztpuNP3VYeivcqti+yWq1/jpU7aAQeanJfjcuPQZk2G3W
dV96XX+EJ9f0B7OWZKFpeamjMxnQKwfmCL+B379a7R7jjXlvpuX8MS6h3x+cmiz5u3E1J7DxE21Q
tnGD5zBV4Ln2sYBUDV9SZO0+VVCZhnA1tTiwiR55ln0JyNTICqULRq7LrQKbwvOdCs84VvO8AmWe
zVdk1xCDYBQ/jTGdwU02pnKbG2kmw5WxjTXZuJsFjxBfG3pI4yHtK3mdu3Xj7lVvyr5UvI99MALH
hwPU1sMKTNxUnkjM4CW0+rR7bpdltoKRCt7akfPsXpWVQW5Iq6i4KzXkc88lpHLVyMkSGfm9flHo
+iGrWrX7VsxOogKwynURmG4RM7eYvZMjlR40rGjg4IKPPwRlI5sqFU6wMl23ypDeoR0rZaj2jvkh
Bz9Im3GtAghKnDURvGyPSarhUzLpdY4jcKyo7qt4rXo0sMoEOGuuy2YHXWa+dkmlAESqIBzYOVMC
gJ6Vf5YhTDJn1xRV0wd2KpofJrEzv1zYbFBSE7u49bDaWH7Sjsjw8yWziZXpQdwGlE0tmXz62pLH
OmPA9uOYRp2vNUCvAqyapGKw82U58xje42+3rLLbEZxMwg1Fln6pa/0yFvi9kMAIwwCGP09NxK06
FfStdaIvKyGelBSLEHUM0XRtVV+DRvf82F6MK2OMMyYlxGy7Tj+9t1a3CedcxB+FXSlAs5018obE
+VCsnkVjWsTXZTtavgUv+1CRHAwMzCQAr4S2CnMA8fo6wRKVHYzZuvn0dp36h/4N/lJMzfhrVOAU
W/s8SPR1ins1Dk+6/YMGWPZoArcO6tq0bkkEyYJci7M7NtgpeYlYt+66wU4vaKH+2cDBPE9BT312
urjbRrEze1NLoIwXmnpOzIqaDR9Ya9iOl0vznxfmvx1qU4cqSt80VUanoyuVNEql1n1UEkh6JUXE
IV8wSqx182CyPf789pX+Q98Bgw9eKvAwhGy9lKivBj7QQ0Ew99KjrmjhQkrZ7BRQGxfK7D9eSeTM
VNioH91tZ3VVS+nmWeaFOMSKz4XhuB2cPSi0dN0uunT+fDDKaTqADuyDTZODaC1c/SRn0EqZiQ2r
GJKy8/zgLdRNb1+8f9bvPCA0M/73SKd//urigZxOUZ9z1xiIzVHqxFXkLidapOWg3E3qKQCskj68
fdDTz9+867Q1UQ/gIeVlfxlvvDqoNUxxWueDFy6Y/8JFd2Qo1Lu0vtFiIjnePtbpsfvHsbAgMcYB
BcaZ/n6CbZlUfecUXhg3uvlz8jprCg2rhxM792pIckz5kJZG/gSmVTvMlaU/vn38PzydtE6t08AA
PhOzmt+PP9kx226dvrGhT85jk2NrJIdy/J9x3P+HF72CF50muefhRfvnXELw+fF/jt3pf7rXFKPT
v/lvipHl/IvPDBMz+HNIueDk/EUxsrV/8TSe5pl005jQnzQN/6YYKZYGrAjBF9pcTEIOroZXHCP9
X1AyQKSdRs+ECWOS/U9QRr+/HAqKdipjDnFqfL56KVo2uii7ZB7J2Xo3pwReAN0mMN0SCID71viq
dlL55EDgfRKylkEl1mlPUI4dLPG8kMCykLO+1mJHsrH2KNvxokz691fp71+2eYVSJVPHzjVlxI6s
uNbNpcaL1fKNxnV5S+RDHKgtg4iGmbevjUv+sTfWT6OSansddzADi9gi+Yj8ihCOjb4nsLcJjYrk
Oqdy511Oq/fDqzv//n/e7tfSq8239+9fulk31YovaO9JGQ0x8z+jHVo/VyBK0xJMv6vQyq9tkyCi
cU1Bx1gx4zd899WFgfXZo59W9Vd30HC72Bup6mmi6dbeduopVERi7dzG0oM27YsI6VxOsslU036a
RrjOsbgwpfy9Pf73mZ+WoVfHrkpDkCqoy2hF6lH6tT2K+4TK9gjdlJCdyVM/kCNAckrvOJd0UL9/
rf4+pvH7MUevUnWiDbOolkOxn4oBl6Zb5rfIAn9cuKHnTmszU3DBMhXqOslo1JL0mg1ECtO1rB6g
+4KmX+MUUC5pSF6yqJB4izIq1rHfu8l6J/PpxZESemZJop/svhHzYe4roQ+BpmjxhZv+okr++zvz
90XYjMiQK1ZlZ09ZpMtsDspOZDtQ2d0+Z7MSGWwbriaoJleAZovAYUb+gFI2A/RATko1qAkvb9KR
0JY7B0PO6ZU6afpdTUl2bYB4OKodGQu0ITu/oIdz9/ZVPXffNp+koptEn7tWSTrSXECVtthFz9l4
IErmwlDvxU78z6tCqu7vjwZ7hiQ3KYYi7Bo51nKjIVSD9rKV1/M1o0vsqa2oDnQMKoyAS0sYFDzt
sQBIrs6Ddk/Y2bJL21P+B6Bt5uqj/NyXiRklxI1ETrZQ7KHFDeIVDQapC8puniuMoQRxBlo3aDtJ
WFxDj3BXxLG+H/u1vKbab45zPWdhbXHKbafN12ZiNn4nqzocEmB3wDpu9WRwyVJqjf9IMfO/Dwie
od8vRbZYKxERdhXR/FeDqhaYEG0IaGq9OPu3b+iZlcc+UfZev/1NC8nAW2Yut5OR1QSlKxxZq4O+
HO7QgnwmeegLYIgynAyn8d3CWC7c6I0i5e+z26y4tRIPuEfNKpLCHohZtDLTDia2Qo8qdfrPYnQd
eNRZ7th4kxdpBkOteYfOg1qCm3W21GjtNZp+Fy7EaV3403O3WYIZP9XVWllcbKAUN9MKQ50hjygi
4jIcukjmVekmOWJDAwjcQDCOokmJfaKZo9EsLmGGNibBv6/KZjUeS4vXXdWqiGGKiEodMJ7E0gPp
Nv7UGBNBNGXR7Ba1V06phe5uZXR3cN11uPA1+PNeAoXq788Dm29TGTMlj9yJdBZNVRBUV3lzTXRP
jt4Z0sTb1/vPKwka1N+PEy8ubxYsjmjM5uLQQfblY4/4VdWah7ePcHqC/3RDN8trm3veir1RRmTy
ZmHM8JmUMIiKjaUNR0YipxzTRfv89sEQ9Jw53HZpnLOhpLQrI8wMyw80KIBtGMEsV3RuFG9PeAjR
FrKzyd4b2jy/zqHFZ2E/EJHn16ZHje329kwwWN3aNCTkLYAAro7oUZLmoytv57y1pa9li/qdQUr8
3BSxNjCwMLIvcumGL6k6JsiYe6b2aGbJaqQ+Y0BosZj6E5lmxKCVqScPdiyc96pLhl5A5AFMFcgA
I9kws37bDeNyZ8Rk3u9WiqxjvnQu+w+hKesuL2JiAahlmSjabNEONlNhDYk6FkZ4QQ1sSJw37xLL
Rb5mkA5zLUjA0uhPFOQflJ2ufF7MVv4ijb6Ydz2BE8UNCZTJF4t9xTUpe7N7N3qltrPs2TSCjKBX
AuyMVvf8IZsyO/DAjNgE5JYEiM9V0h/0tLIfsNBXgjOr1l9KnCnfp0wQyBArrhXBXTPuG3dN6NF4
innTZrb3sHS4CHaaGYuagy4l+pix0MnGrQaSAbx4wt6dcno+DMa13RFr2Fo3C152Q+n5S71Ko8HI
r3IV7KJfzuKE0wf1NgaaPmTPmWrMD4Yo5DvZjfWxIYD6YCU6I9q+tbjzSHdrl2FDnS4+7olJRN3S
UeGVcM2gjgrAlKsstSebIa7hT4QBy2DSbPnORoOrXNGQ635WtpX/QivrXbeNU5MAQKDNjk1CtdNc
a2RwRrpyQ7ZJH49oTodCIuye3YfCXbnLmpzyD2VRlgWsKN2FDS4K+0lZBRzttjOJRWsMj/aZQyDs
01QIcjCWVZjajrYv3dhUT5Qi8ubUeMoWe4wMV7afYGFmz5q07e8Fwy9yj5NqAUHSq/Z3rO+rsscK
NxPRN+pzcm8Lo2wCrVaqFLOZy4ZTJzH3A2rJ4jHRqzKBfahLNZLN0JBjqfXqPs5liZB77PSjVDCv
7sXUrrsCAxbjCcZhN521eOQGKCMmOlELFB62i5jXn1N1uDf7kj0DqY1Mnl2B2nEwFT0JRQ/329eW
Mg+n2rLDgrAY324979pqK/JbjTUmuSBmfuy2gPbcjOrJJ7Z0/eItVtME8ETsMtDjuf/Y1FC/fMtc
FJTmA4Edk2umB3OeBpK/Uq+/TzSe62CIXR72vE9+WWlZ975JDoUVMP61dm0lEwtmydpEiqcV+7lr
6uzd1Gv2x54o36dWVep+p9gVzyGPThIS/cjX2laNjIzwlHTXrrC9bxXvGomdeet8jIe6/KUYnf3d
TUatD0/55T8byHwi0JqBTIyRXKlPmdLpTAIYjnzrx65PA6szyp9VYmafiN0kMSdRFzLGGKnTcqe3
tZCIpw3lc4Or7m4Al/15mYdhr8O5fLBbURMDxDzy2LtVXO9iS4m1IGZSQX7zLpkRD/o1iKZfc2LV
p0RXi0wgq75K8mV+6LWCRK85K5pnh8eJWWqBMCHSqyLbyyk1cuylrvFl7IY53dGYuZoKlWRjZA7M
HjOtqSMXdc0JFZDNUU90vB7Eg7Z+k15b99HSZcu600mluom7FUcli0LxISach1Wzr7/QWl6KK7WO
1VsiptZjM6Q9ZCnADo9ml3HjB29xbzSgsv1Otg1jTIXJ25DE4k4j+xL8o9VEVjPNtj9ZUHgCTzJh
0XIyyUghz1koIPZERHb3hd/OnvfTqlQR74p8Ur8XCbIf0NTCIoHNm4dvDVvWck+gSq75ZLUnRWCb
Sn67eFVPI94mWISU+TrDKeqkh7g+yQompTa/qF5fPI/5xGqbk6NxyklsiAu3peR57sYxjlnDWTMD
0Xgts/E0tW4gWfAevv0JPPNFdza71WYyBmuoWzZQ/dLtrdJIjqTpLH61GnH49iFOm6A/fNKdzWZ1
HoquYGJRRbZktjT1ixEl5CVGb//XNwOFv/ZeW4EY6XuVtzp6Gc3FS6NbqgfTq01/sJKFEKSq+0hc
3rRfdSb21MX03mNAwUPL3sWrRLqXGvIu1xoIQjIrxEZ8BffmmonHenQIF9V7AlDyTkSZRcAft5Cv
7CTXq8Z0uzu1zcxLW9nTDudPl2mzlZ3xTMSiX/MoG6bsRl0tslwywhkz3RwJrFm0XUeQNm+b1x0b
9kmH/JRfqtWjfmFz9+e2D35DftirloKTAmGTbiMia8nUd5hS49t5qrMnpVFWf5mI+EH+k0TKUKan
WNDlQjGjn9nybYmwi7PkDPxNEcXkb/9A1oA3XSC30lJnqm8Go7AZ6SRD3PhjU0yfesvsnnv20zTM
BjKxD3YtSTdavQ7msrPOxQ7wnBCBSpwWfxGPzSOlaVv7mm2NGHy7PHlQ8iKh8kzzytthn7O/KP08
XucTY0qqSCNmASFW78KdPXddN5vm0qyzisWVGckw6+x60lMno8773TBPhCLNTWxRSOmwWYnajMsf
aZdVl0w6517vzXZ6bWFV28aaRF5pF1/sZF528I1Rl9VZ/R8Jpv96/7Z6xBb8ZEs+YsbOTQ+YrReH
otTYyCrix2wszoWLeOZEtv6TxFkFPoZaRmI0zJukm8ewLU4jLjh6F5bCc1Xc1oxalqut5MacR4a1
pvt2Yk6XC+OURAy2LXT4/ASzlS3vy9JrefaISpvcNcOsrsc/317MNrrTvy/mprx28FJ6Iy0U3rK+
OtbxshyITUnfM9oX9w0JZoRvpe0nso0Ham/Dus2awrpfG9kEJC8tUR3nxeHt33Lmtdwqmcs2ETyY
vYwUts3k3KqEW6oWEqS8UgKtqLKd4y3/nmucNdGeu72btYd2jQPEIKmiwTXgA9qJGzCuV3YGWMkP
b5/PuUNsauR+Ad4wt8apC5bp+wYOPpsdOWJpRfr59iHOfOnczZteLx5CM7qwtL1m3TdERzQ8ypoL
M94zRb67eZfdeErXwrHLqGmsNoC8+FARCXbd5SgHJjhXF16DM8vV1odQjpNbYmYvI5w2BJ/36nSX
J8otMtf1pgBOH0xMJQN7IBvdHuNLeV4bgfFfT/7WxleCFCZCsqwiIMPNo3QFJ2QrGZWJkpvrk2Co
TvikmiUUvVMiMDnlcYW0TqK3DMhZlTd93p7Cx2Ihf5VuVZELTCGMjW9sFXQdo2zY0J0KamVhLV7L
nBXfsJrqsIDnfF8X8/jkIGYjhbst1aOu00wPY8dMY2ClbDcPquyozRylIcaI9M72XpN1nfhMo4Fv
zH033ot4kI/lUjAWMcumupTpda7btzXmDyUOxaJhEacZYewXact74voU2uP0RqVmd6HuGulRMetf
w4A0056z8uPbT/SLr+oPu5ItAoRWiLssTa8chEjLq65WEPVW7vplgUx1W/OY7Cyj9tZAYffAvlZP
ZppBAAt8g9yQb0j4WuKdaQ8loTEJ765c4tgIW2sZImFNxV6h4RIZhdBOqYVe/Y1w0eIJUGd98AY1
JUVRJ9rNbygG21CYy0xiJHqkd01ve/1/t85t4U7EtDPNQr8WxQRe+jkCt33d9euNgdgfKLzMnoiB
TC68w3+eb+Bj+32PBfeToHe3FhHhJT8No78/0WSoDrO7XBm1Q+dO+VczQdD+9u0790nbUg5VO4M6
7zKiIq71RnOH4V6tCpUDukRl6qLeD13q7XNPPserozx5FnzDgc3QBavImTXXPv39qy2lJK+ghuQs
I5MokEDN7SLUiKI/6kUuLgxkzh1i8+VoGbm4RJemEaO44RgLXQU6LKprjrWGb1/FM19Ce/PlWF2U
hPWgJFFvFHjcpgYdfWPJm7rV6uPcICpsCMj4/vbBzp3P5htSniJSFs9NIkpzghMn1T6S0eQF06w6
u7cPceZDskUZpQ426JUKMyro573X1lrx3dJAz46I+UB6+KWn7wUO/6fFY9Nd9frGmpWWhUuL7fKa
zEgj6OwqDrXKNPelYii3A9HyV506vNNYV987dlHsHK2qH4dS156rqSCTNNV+llRwPpHjlU/I6kMy
ZWU0+rYS11GeNp2fJvLzKoS9X3uS8uhBELujYLRfhkTulbY/pFVBw68urN2Idou20ijfoVn8nrG4
0UDAaJFhv4vGCuG36qSNP1TsL2c7Le5Lbu8uli27HeSI13LoYJF3OjhLO/7q9KLZO5T4Fx60c6+r
tRmj9XldoWTQKbJcwv9SRHGZj5TbDmzSYkKcJe4hbXU1apUp3o9NrnxJumYIjCJXL5TTZ571bcRi
RTo0KlwtibrCSZCsruXHVcehoQ+qhpoSc4GPYWX8+faTuAEI//XVtzbrodNAC+oXmURggdVbx8Yd
b8TlGtVd2x4nvDKH3u50ivJOJ3lgLHyBjSEodIwDsbCxO83VJy9VvKArZIucuFX35jSbu64w1682
o5bTiDALLT3XQ7ochT+ivL3wGp27VJu9ujfiJnLEkETOPHc7Qy9VQg3LBe2z9RnNvrhfc/pHb1+o
s0/Gabl4tZIuJ9RAUTdJRARmGZnG0h3UvF++OeMyXgvyHq5GWwJMztP04ySLKljTrAsbIS6d7Zm9
rbVZZzPpCaGoPWfbw34kLUoJCgFN5ML5nZaEPywVW4J007XeCFQhiRLt3/m4UbVO7Q7vE8rweXau
a2XWd3qxZsfWanAQACu4UMGeruGfjr1ZclV4zXio2SWqVo6kYZjLEI61gHqmtxfO78ySuwWP0dPL
zHVBJ+ksi/5kxPp8q3bx984FCBvQmrrUznuxRP/pXDZLrruQOAIkL40kqcl+483LvTGtxfXU9n2o
V7F+cMGz7qcc0xcpOOK+1AeFbDLBjtquM6ZEjE78blaW3Zg4xtViEZHbOfal1JIz13obTGskidEv
Lp/rvC2z+1in266tes5EytIe336Wzh3itPd69aqIxa0GnB0i6vGgHV6ozimG53fmYF4Cyp3Zxpmb
ZavDzYjnUnCILuuunElDh6NIb69bhYfWXpAKjWR7x0iuvrCTO3dSm8VGKQhHqwldj7h9SL9nXV7x
yHaBadfFhZ3UJlzvr8XYPB371YUzZlzEZu7RAHSU9IEOd3EYvVZ/n7dtHSyJYoQLroiPHLc5MmRP
I31GuW0l7rpvnXIIZ1PDm+HMZrDiWw9Nsk0CejR92Lbzper0zItkbpahwWvQ4wpFUJ1i7vAmSwZL
5iz7ymaI5uB1OLz9EJ07zmbPF9uNojsJ63erLRbD9ALEbOVp+5RuZZAWmIzePs65+7pZezzgMFXd
WILm+LAe83HOfCX2lF075cWFtefMyr3F2FcMWwnTRJwwjhO54r1n3vZNuez+uxPYLDhYBGdCB70y
anEa+dAUrF2s84VwF6b2/9UhthkGsql6A1dQGWVlwsgOD+gdsL932LanC5/XM3dhCylPPKDz7ZJz
Eqnnvqslfg2vatf341hcugtnHqitLllJyaUhbpPYgibuH+NYJWGeELKjrXa1jxS0P759sc7sSrZY
Fn56Ow/SyCJ0lh+xgd0lWWf7GhzPcKxjbLPmJVDKuYt2+vtXywUc7GmdFsoIItRASZbkp2VOo9Gk
Sb0Lj+45fcaWY9Unetm79ZhFWYaOD3pWfKXOQiGEsSQ+Yur6oDlNxHS6NzshNfw9AKSv2gKTDHj7
i/vyczdvsxq4qUVboKSMTquG5NvJc3tsyZamfY0x2tZYGLP2OOox1jj4SM9FV2lfraGrKyxKpvG9
X5TpypMWNFxJzYE0LqeMIKuB/tTbd/3lSf3Dd38LY6gUYVHeo9k1hsaXuNU+LuaANIK0Jr2V7Q7L
tRkgPUTUa1du0BkLHsJeHfZeMky+mVsWoZ3OAqmN2ziBemWY7jSfh0RzD72FZ30s4nmH9nLFNjsl
uyzJMMDK9LqduptmLDq/6nDQDmScqQxjb8YlsT/bqTseisSQ+yFpr7mDzWHsFVwOItHvZrULtfbS
GnHmi3zSa79+GHNMznqt8aAgr9CPmTZTp3gZulu1pVhc9V/KeopDbfFYvH3FzxzwpaJ59fRncWZ3
eCi8A0atzodU/d2c8u6dV9I8JEfVpJfDbyD4ybvweT7zum1Tx7Exz2V6OqBuKfW9RFb0i2XdPjq5
+P72KZ1rNG5JvJMKVwPjl3dwRjaBJeaGsCpSubeF1n3rbYd2dj/mYV10bSQQL4TQCOdvFw5+5jOl
bz4kKpoTW2HTehi16SGxNDVYxhTtJiHrgZ6oY6iPltjh9xe+bij5ESiBej01k7vDElyGBrzZvVTH
57d/zpnb+8I7fHV751Wvi3qc7IM6VTGBNqO9b9eyu/NIzAAxT4ROrAoiAErNvnDEM2vMNgCNWWQv
SX9DF6hk8lFHFhsaxZxciczWj7R/L3HWzjxHW5gSdAmifPCmHDDFlLs01/NbVRvGsNaFvH/74hFE
yGv3p+VoczNRMafSndMsmlaP1HVzqNxr0RBqicdeYjea1SE5WG5ue0GN3/hWE9U4MDNktLAzLCFC
Wiuo4bBmUYIJdqGYgeea3eaUYRhuCWIkWY2vNO/CfmxhQGAgZN0JcKBNX4scgII/Vkp86KXbHXVB
zewXjH9+pGMMBiFlR/veapTxHc1042NuaLCz4JH8SJsy1QipHHOSRzth304oYITv9d2QBpDo4neF
p1hVOCre9AEigj2GSW1Xw15JviPQKCts77F+V/ZY0lH3SMafkMCuwKjUWeitfYO3FfBj6CwqD7pA
uTDvQFwkqb+4Th4N64wgQXGUNQ/xfklnF3cEufguqMqfNk3OcCZqCfbZbHRf2lEVz27vIjJWmtY7
uf0sHPBwB+Nnbuj8WKnFh95OpytrQdrRad67Ohmxnq9AJ32zTTGgjwsxyMFMvs9NhU1S9bGym6Mf
Y8yvd5yf+DHkuXYTZ0lsBZA84yFEn9fu7aZKn3Wn7ZBUxBkyVguzbLozSlN7svpGv8oBX+7S1O2a
g1qUtPEAN+IkldPUaoFbx01kKJyOmOC2By7buvQ9OWQGOJ14yPCpGuX8s1LrfvyAqrj5kDnZiErH
9fBHo6/zvjfx/2XvPJYcR9Ks+y69HpRBOADHojcAQRVkMHRE5gYWkQKAQ2vx9P9htvizyiY7Z/az
KLOyVAySDuAT957b5Vaw2l5OHrKwqg3XYTRcWSwF/mErbqfb3tPyryXQwLd8YULjaw5MDlgqQr2Q
G4UldMJi/Tqlie0GM2ksEfGzk3zuq35WwbjG9YcaFm7ha5Zj4m3jZTwYs7IGX0fIEyCHaswt6sCB
I72aMCEWBEC5z4Gc3hbDqLhwjVE+12aUftdQXaa7siuKbOMWXbSf+1IBCWlLFEFiQQHmi8kinLuW
dgTtIO4HGP3ZAuDBakvkk0PaqC3duo1RryzEvMsmogosa7TMkNBYIQI7cdPzRPihwRRj0u+nOFld
4iR76aemlzzHFhSVszRKrEN6PevWYVxX3fAziAtlWBUewtGm08qPtBcO4U5D732eXG8bSVZuQT2X
y50k2jvzs9xzdyO+SQvbvZgCHoNXrzbhAqcJ/G62ZeLbfFrGNH7v9DXdamOurhPeRAWm0+necWST
XwUN8U9hPXHXO06pAfHZYgp4P7jAhfa0PizdJU+8PBxawBA+lY348Mhcedairpghd+ruUZkGfMOM
By5BPpB4yH6xh7doaMYb1A74nE3Z2ipgke09xmmngRuokWKgqvFa9cAWptqVSrO/jA6J5ZwFrfCH
qFiZg2dN+jyUkfu1GuyMglYRdxrMXtddE/vKCgdBw5Jy23v1GlPRRPU5nuY02/JY6u5jmwiWQDIT
tIM184iabGU74N/GBhT7VbLayLiGKXvSmhkdKpPN4hm7AHTBOUvkB+A1pjAZ/JoVG89VGtjZwr6s
8mpwqbLRyTfK7aMdOt02CTUvstdtw6D9Ni9m7PIzd5DUz7zV4FZTjxrOK5LhkQ3kixYullYbm9zC
URNWq8TlrUf1E3YyrBCj7p4yayI2M/GK/us4koQCf8ddt0vq6WyYjYn9qxBd7q+Yi6VvKk6D14/s
kKx+Oo+iA3jMvycDc47ifRt1yjwOw1qLkLeOYrlO2vyr543TsCkmYwDYXtif8L3q3LqyfuETasZR
HiyBNNMvIPLEPsd3vJlXoj59dIH2RScQLfa9tp8OBRwHWAReat9z1TeolxOvUUHBSV5IfZJTUK1Q
jXYxG64P2x7PsmheyIlP241BVOHNbGrxt4K/z0lAR+iD7k4vonCtL1ESayBOVF0Tp+uY9iHGeuJu
rYT7VEggHeIPoCLufT13sEoq/boRmHNX+E5DsQlqZRhJVoZT8R51JJqCoVXULEthGI3P5FJ/ixao
ofu+iC5NarmXwhqNp7RC6AAlJKl8EDEOR1HlHhIlBqMRss9SnHIW/Rz0eoruZuLhhS/62vjkVt5Q
hXaHyhEZZ3PpIrMnEXZ5Rit9VWx5qnzSslVTSLqT7ms+O9USEIZswV0ZsuJzTpo5sYRECRnEdIr2
yPS9gFzLkd0sdaVN/pxKHYBenw0PiGGnh4QonM9ES3XLTvaWZoZOZrc9aSkpSaxqJL3F55Gusxmv
Yn1f8hH4o5eXH3Pajk9rVRa3NdAFgUo1Xmu/LKcm3cxapI2Bw8HZQyJaIAhl1RQHujsnwAnSIbV2
NWbNLwnX7icKg9YEcUJCLArfLkLsPMbtet0SZ7CtvMjr0Xq50UEMJYNwxCTDCUmN7aMhtXZsljQf
rewpHdsabI5tdg//5Y0cDKoGuRtLVbwiFeRHg6pTv/7nguhXNde15vupmlzzCP5O7codHHqmL55z
yecFBTEpqL/plH/1Ctdf/+kVOlUYlsbyaOdI7blXlnWncoPEW3v5XfTCr+rTa6n30ys0RZmzMxMs
ANLGDCfZFTfVXBlbXKHVzhjk75Divxhg/JBG/fQ6EWGVXZ2Azomz5I0m9gDPDSl3kXxt0mo5ZE7v
/sap9WNc+99UqT+mDj+9lNPmrY7nIdlHA47NpsrjO9drxwubJsdf+87ZW86A+LdT5RkPmhVUbUxU
bJIQhswF8uLl3ndoPtyX0z47jdFsvKhisvD4WNPGpPoLZYw4RMCsA+jZFyGScyc089S5s8DibVOC
gX2HuTSCwNI9TJpqg34RRaixhdw2BuF0cJLzSwwHbWe5dXaO4DAG3bBMp1Gr5zBx9eJQEKIeTHnK
naMUa1hOCug2ToCNO6BEodqGg7F2y28O2q82UT9+/acPrYlzhUIx13aNU3YHg2dpCMckAR43dBsR
ERQDQwajbZZpxy7t9YfEMHjoyOR3Tv9fHPW/5nUPmaF5c8RBtPEjBFUOLcS2ln5Lzfu7jf9f8o7/
PQr/K2Z4wOuaWMma7VuwlBve37KtY2bN8AZiCLsogSu1TthMmzWsyij+BMi+hRIDC8401+WYm9Rx
kWzj3Tr1mBI7LzpHRGlt6U2wJ8beXSXy/D7rqy+t7aXb/3yb+dX254fE9qfvJqmiuBxyVh9rtILI
RiAYFDCYtv9wJK+9e9dazpdZNtYpX4S991K2FGaqg7bhUXhnGaCbEONyCiPhPYrEtn2z84zfkKN/
cQcx/3IXlDHkxBWq4j6StXvvOUCLQJengemtWL1aV/xmmvuLO8gPpfhPn0IW6wUR66a7S7zljqyC
apdBFPfBpkQ+X+JujfFP/OdP/Fdv6S83xUKOoA0rM9rp7TyeFhRoAaXhtDWljgUPW8lvPrq/BFv+
+0D+GNn8/J7MuDHbqIh249R5FsyzNb+wGbdAM2HQ2rmG05gb2QNJRcDcde+jORYIwZxhJ6Hx0Rks
mUGivG3feoqdzG/e/i/afP0vegUriTuwS1Oyb/PG2JUpgynk4ebmx4f7f7CLn2AXUGZ+OnGb9/79
n795+158+/vfHoc2Lfm/nykXP/7KvzAX1h8eIdZwqiWYaDgMfEMU7f3f/6bZ8g/dNajWLY48ORRX
Cd8/MRcOkIsr+0Iy1JMGwGKuoK4a+uTvfzP++EeYwpWOAQuahfX/gnFBt/WnOZBNJKh9pbEACrYg
ZwC5+XPxEJtm6yhQu/jeUkP6tbnCmJImuC2fXD2ZbKWR1zRwesQIBV38a+GU840dR5OJXVupaC+U
Eb8wVCoZrKRdufqZyDMTkhfOK2xo1/81naYMld2nWzUmBVaOiZEgqFwjDcA5qs9KW5GvFPTs1k66
HRtv4Rb6vIkmu7hZXGm+i3lA9m8DFR58a3WTwc/MlvwnikzTvLao18UQafbA5dKhvuAv0qtgqamG
Q1XNLTzbq8WoSrtY+cpk3rNhagppdSVRwg1y2YoPOY7Y6qZqBZcxOE5WH+LO5U446kveYOAu1+ye
2n2F3BDbSxFK2cEKsyrlTfCHHMp8nnhQKqVMXkptmtat3vbFHBjJ7N2LeI6+w9iLnyN76p5bq+Lt
ICazXtshTh7M2Zwxg/VDEQ6WWeCpl9pIE5lF5UWVbMAYSYxtgcqqSJD8oIaVhzp253dG6eoV0Zbz
OU3LeghGlcxOoHlO3Wwqg/S9Te0RnLbJrNUKDBwGZ2+dzDsKquhhMmf3tYqH/CpoyvKnoi2SYqN3
6fBE5x61G1LL5W2TxChKrF56b2muj/d5bzZg8eKx2NW1bmCqLpx4G1Pzsy2rzOHYjnla+IjjNXC4
+A7nkHGGQ4Qaw7I1SLGg1kHnxQIwnrDaR2l00IMZ+ZXvkZIm8GZ11bHEecw/GGML+q4w4CSbZi6l
BfxPCAnRWKw9tGCtuYIlcWv5wEvFvF3suLy3DNBJI19mESBNBlmoxonlF/4uNwukVaffwOSlb7mK
Y7VblrSog9WJtT6ARN4T+N7ngGijvKwcv8N1mgWrJbQGmGTpRFuuo05BQzMgwZed3sZUoxCabhJc
jhKMnqGS99IYtPQYp9X8vZBi1g615sZ0rEhKivs4r2smo07u3S9NS9yPCcd7MwitfZtzVHJHQ+S6
OjiEBTz241BFlG6zPpvPUjDY+gDT4Kgb4gLA5NbTKF9LYYP9dFOaKfZelJ77ptWiR3yqcR8MGkAl
QIu5W/lp3uT1g+agVFc43ErZBLRW67RPbDO+HSPW9z4JRzFOyi7HClcaylKnyZyms1GZ7rCZdB2W
Yxf3dK849lEUwEJd+7sIN6UDycHEA6H0jjEn2ocZ+KIDszML0k6pcktAKQqAclHGcBxj26r2usYM
zM+KUswMqWzgnij0x1NXwYkJIg2/alAmlVJgbuuagY3TWR0/oKPfG1XSPCpPz5KwyYTdQ1aZuyen
izWXOKXe+1pOpDxvlJdp7/j3souXEoxLzgvfBR+mst4FU8vPU43VE9h0PN26bDDow6NkfqpXLy0C
vcEpyczEXTW/jtWokWxcocaszab+BG+TlHVTds4nlMmMzxrbXt4Z10dvMGXjb2hOq+/08wO5QsQf
C8ZrNWjsqmfAT22OkcXvPDc5geBo2xtpRdlXW7dKPj0q1wsYF2ZSc+wUzm0jmMABS1hhCzF7lh92
yUg8sGJXLhBO8lwdYjJv7xvPQSDqKQMFMUP6pkQBluCvrvrWlIHGIvSpnul1Q0Iwb7L+CqkcRzdb
r022be+6Nc2ZBaWxezVBuR1h3F4+hCxQi1vbrOr2A8UJAxT4f4S/ejHMPz8hBbIIG5G5xykbWpeZ
cjVqITe3IOUWyGJ7bdvPtFv8WSnaRgsWMuzScLGnM97mQviqYwoxYwZE/i8Z7QTDHNWfWQuMcDPL
Wfdhc8yjnzdL+hGNHpRAXdne7FcT2tJwlsVYBF5pWjU5DM3S7GTbMvdqId+9ml1VfRudcv1aLpp+
QRx8veeo1mEAlZuCkz93msJxCm0Y307adT55KSDCM0KZSj9PO+O7PdmsFoZiYgEb8XXdA1u0P6d5
tISI+o+5W8qAZDemmYkqlu20zA64ZkR/T6JPl9QfIF0/mvyD416fsesgtq+Gj3RwTJzaheZ9pFPP
mCMSiakCL2X+4OOy59ok9TbS/CVt5AG6viH8EUnwy9i7NnpSzOPxhnmFe46KJMZs3RbDo6lZputH
SsTDDo9c8eZEvL8D1nwPF8LSJzs8sCljbW2CotC7o7KZw4zJk4ZL73XEzAEPuKQMCNKVzfC9UIPu
a8VSP8QlziLcOEbCWGh0bJ5xVVGTYEOz8M+Ii/8rJv9UTNIr/xqddvfevsfD+/LnYpK/8q9iUvxB
0IKHHAU8t+Pw37+LScf8w0FY6TgeJR2Yn2vD/C9mmuH9YXqGoKIk9/fHb/67mkQr9YejOxbBGBSU
hFQhEf9f1JN/7vwdnjVCgPaziISxHUki35+rScowaU5OTL5inD+WMBx8h4uPTWLs/qP1+B/60f71
SgRR6YbFbv3H5OintkuMmWNoZDQTA7Ast/Wg23dAZgQTD1ZfP30HlDpLXJU/Q8z+uzdFkg+xV3yC
NjXDn98UPMGhN3veFIr3uwTHcaAZ9kPTRr+Zdv25Vf3HW7LIpzTpHxyXz/DPr0MUHgi0zFNhNpsd
+dYzl2lpJsYN8kKMtgox/X9+Y39uw//5gkRq0ZyQCW3/1bo5sp9KiQhBGli2+cWr5GfIIO0ZkLjY
EkWr+XbSdb+bTskfduX/P9TjZSUUW74zCeudBL6/HhICXhrN66wkBE7k3mlw6r6V9RIhE0J9arGb
fBznerpdrmM6q+/qPY1Jfpxxfd9G7mBv7BZ+gV1nxatnpN1WsVM8jsA771aSDwJRQBhJlqE9eBQm
eyN23EfFSs2vjBnabNcRZbgWzFf8omIKUI+5PDpzlX3K0YiGMGC9HM5XWXVBS5D9Rh9p7v0ln423
CKIZC9DM/QTYj4BnECbC76ZOu4DLl18iPRKfBV8dAQ0rruaizbAt9UO/nHhU9u9ulX9NslHBcndv
x86F6GJ6QJfZmqL4tXrF5+G6TPVtJgUsUW54oMENgm0OoCDVXg2RyFvbbabQKECrOc7QpNcN8fxS
UpTu0qVNL9kkyUkgveIgWDzvbb1416vG3EfN9c4P8yN+0Z3KeG+Z1T3W9DEwHkjbGPxiWb7obLio
FieZb1d7GnaaALHh5wWsds0ZWI55KXiEIKdAudhKb3r2KnOO/MTTgwhqyykBEK4YgurZhidc+8ay
Pnugnp2e3KQ2DnJR9sbUqOQoxs0PQLvIxVK9JA0LAPpmjVLtRMKthNWn2347yeFL7CyaHyWR8aRZ
9XUqVUV2Gix9oU5OheprLPLo0LIHCc0VJ1vUet0xQdZ0UXkb3/V5Ex0MFzCSb/CL+6HQNZYpRZ5D
cl3sbYb222EYOEdBSkLwsQba8bgUduPAnC4nw++Swj32yk4+xcSsGf4q6YLXMXcQ8Wckm666dYSs
Wr6bcUcrUPXK/MIjm/otK7phP0Xogv0Em4ifm63cG2mqlM/iaAnpBI2NKKpxp1fpBRT/ynxqHb5e
KYjHYvbQiunOhADRslrjodf79tug692NimIHZSIf7moLa5t2K8EeOkiP0S8baq/aVKwh8755a5wx
Pjijslgz00oOnpaQMU8OHKhV+Cpjka4baxkn8DOG/dJPY3XHegttQFxmQVTV0avsV0XvrgDaiEI/
MujPXmzUQNJvmvzzol151wTKMMOW33qjpMgvU/fNqBxjYzv98pR6RfxQjrZzckbhPUeMAiY/duSO
wi8+elDQzug55Ax5z9CfrTW5BsPU0a1hkC8KxhvqeRLZ+oaNU/Q1TePkMtulCtbFzW48Mv7uISp2
b3R0bg+Wpm7yEDR92X3REhLCQnPxCrXvy0WvtuTdg5h1qVp6ErqSq3W5zTqr2bFAbBpYJ85c3I+6
qWgzB4JQvpZePuVba7wmCpRrI8tdZGN89S3PqqpzQne8z6zOU89ZZlmGHy+5/rWjRnW3C0EDSxin
hk6StwREc+aRwue9wgiXQbT04vPaaE5PlvPqulsMbEO/0aJMTOSd1+AFcVjf6RAqXaUbNsHVgo6s
BZsxbUis0dS+BOhUvLMZHZ7SsRLZxqYWc0NbmOIMuKwroIuLYjom9hRVR1J4x1eKODHuDMea34vR
tB2fQaQNT8Hs5i+DzvCF3VtnvUwDde4xc5P+e1F3y6OxFIn1pMiwsgOafA1ebmGuyaHVtExsCreA
IJgomEKAta38AbGP9LWULBpcWTsd7RcbFKEFUdefbJyc7H7BmrcdQWpD3+KSGqM4aD23pqmfjjGj
pgaJSQAQO3qxxpRooEKp7yJZ1mCsE+CljQezk+M08wdr6foCh9KOXvLY0j+QjeHpN9rgcL/g8zho
o/YNMMh4AmBf3/UMt3A5DnR5gIX3bE9ZSy/jY8bxqno9gOMOLJTX2xkzJXifeE/d0F1AkeyjspA1
ryX1LXz5XR07R9OdSd8ph5IYIWFc4LC+DNfPiMBznkBQRtsbqOg3TqIditq9yef8ZZqaN7sisHKO
li92Y7xbY+OrXuyMdjwZTv0s9WR85jm0axZnrzukdTktUj+Wt4M/TIBuInOK/TgeDlVZ7VbULD7h
2S8ZuSwQ44kbqt31PU/bU5VlZ56Su95rv6N23VWWuAhRb4q8fqya/L60vBKUvNhNjrVLmaR9Hrg3
+EVynTS4qBaRgfhZ2YnbsYy+J2J6AoB1cQ0OiVeS8wPH0DXbsEq81xZQGelPS4UVLiq2cdfdy5pz
NK57V2+wPDW7aGkYsqnky6wjKCNYOPa+ESaDMdP2Nsmav9Cb9n5OMBr6FdqQDPgSRmSoSuXJtudP
qePuLUFcQDcHVsV9NzPCnEwA0ffv7chPvBqnJFsumL2PbdJdPeQG9Wa98ieabUf+q6vcS99NALp0
5zauTJ771nC2hTQfhduGJMXtmnF+IqEoIxCgrc6NjPaMwjhHZrGHPrNdanBYbr58AsFUI6vJj9PU
hyKViIoIjOFmqcGyZzHF8FATu4HIn008axD4GEQExsT6qZKApFwbSpnXBpXMNcJpzR2xWYmvlvZO
S2haDUmKTW2J9jJAlLNGgUUlIkTrlK9D4puNyLd4Z44C0d1GNQnpR8zsUpvSUM/Ks9Nq8S7Ly+3V
xauv8sbukve8yr6Wlt48EJ4SLi6UNGGaR8WoaLxqbjEXPXqFvFma2LooEtVwteK25AV486oM3WjB
m2fpW7fX2q02y9clWr4JIlwYeThDMFRXfVwyEELUTbiUesO9N11V3zJvKTY5ElRf19vbuobnOHsa
Fue+9g5eZb/RffORdcuN56poe813adZC38V13z+M7RBtq6qBqaxFe281p3dTm5Nz467ukQXrXZSW
+0WPhkCQmnDONPvQSK3aEzt3aOGPIMXTPls86/fsHUe/kMaZDvq+nIHXttjgfU8oGH+6RNVY37Kk
7N5Q71rB1JKENnTmbokmmG5dtumH9A1JQLdtZxbeyNj4MwgaZznfd2P6UhnTAwO+G2/qkL6YVcLh
JoBmMs1bw9XOiLTgmjmM1ao+eZwX/dawxoNV1PeetRyHtDuNkORgqTlgX7yknHZERZ1ZH62h1NF/
NPGNI9p9NU+XqiFNdRnMk7CZUC3G9yyd9q7VPDRJ9MKY/sGyrds4a09untxl3jBuR3LfjGW96gYR
X6bL/MXRU9JNNJTi8uD17b6b1G5txEnjcsUdglGny85VEhMYm6mtlOktOSsf1lwQS5KipVLo1eA7
+IYmPxuieYgXowhYXFwYHYeutLbMOi5tl2eIQzCTJ6t2cvTyqV/1DySAuk9K7ibR5nRzxZRwZKfk
2FnIe1reeCy9DGLizMwwhy+UkDRGNpvT8lxaT4ixTqviWsd5yr2wYnCTprb14DY9uDDG5lIMBtny
THDnVgI5rIEO9fXg+l5tPmudcSiRlIV6u7p+oY/LgegaM9Ba86su+RKzq4xUE8zpM+1LnQsd2P7g
HKEdkTuXdM95JR7LZNDwMI3skInSBltoewmxO216b7dXNRjrHZ9NyhpkFdKnQY5fxriKgnKsz4Mz
aUfSxcOVS5uj4r11efl5bsuN26n1cZ0RbIFlRA5AlGoA3qDZ1hN2JuTcr3Y/LvyT0yckSuci53nj
OqgHDORZ8BdIGRIrIJN+7tRXc3Q/SHXfLZ12s7TV+zUuJpyRxXKbCoXDx5vHeb+tHcY2jWOsW5Uw
tW8lgq4mHh9ZpfBwqZ0D75+34pS3Kq2/5XN3Q9gJFgPnKk5sLCDokLURXWMvmME5n3Xlub5ddJrf
m3l3E40dYOeekTe8y+uc3KhKcr2ycletjtLJK6oVNWvcbIwGvaZVLd+KdagJWRkTVO3DlTxZl+gw
mmbXI/0oGTQr+FCdPr/g2Z2PzHjtL6BcsydIdLcdHDpkGW3xuJIWyAZLg6ubROapYH1Pn9U7w4tO
fBDzNupjksWnj5KBaByYRWKEhVXJR6gEVAAxPd/1WuTUxQyimbFU3wzI7yeNUMcX5tXedxe5666f
LNzrToG+aQH9HkgiG7xQXhEKxHwmD4k0nfdMz+d9K6wzoLZkO+kyu0VakH5TA6u1DZlszmfN8bSA
mT/MFoOymrijKCMUuPEOhPbOuKo7fTmkg0E0sZpNxEmoUzo/NgrzlESzOsLtIP9mappNCZjsLpLO
uHUme75ts6p/7EmlvljwV85t5n2CF1cGqD3EtyiHwIg7u6e9cWIniDPOaOX11anlLrgTJPlATsic
x3YpVajDn7vtS42Rn5nP26hpm03NwgV5vT1eylQ4L8vYrTi9E3Dj0VJ3ZwfG7U2HJWFg2dFF97UX
F5sMh1NAqhWXE5DE13RJzBtWQ8Y9wwFEtsT2ZWek2OkT+XCUv5FOnFOQ2VG25cS6X4ShVShpK/k6
cwq/u+7QhqOazA9i1fKTnq3EcSETvUmKNmX6CwVq8NGjEiLfxBMxvDbX/hF1c7zDKuDuGxH1Zzvq
8zBP9W8DqX7bGNIf8phEPql5ti6NZzSP02pqm6WbKM8K45DYawQ2WH4dWyMKUbS5x271+KJnQpsS
va4WFqLr8NDaxXWq4aq52aGxbMoNyRZGemRmqxE/RggzVROuTZ1zu5z0wiTe5HuJqk5WobQ5DncE
US3LcNZFkxrTpmGpqNAl99D6e3+BwmmFzUKgV5BPkQNOLXdz9KKzZpy7Foj+nZNJ47UXxSJ8mz0H
o2NRxQ+FWE7ow7i5EqB10JN4xBcFoXTHJo8F0mJbNFtpTD7kBI3BdarQ4aenEE0sUrNac2sYeXOq
pZmETiqvoY6jHlZLM4T4BJbQgJy7G2DBbQ3PmfbjQO4SmTthay2wrxJrQ2pmuWXR4zKCUQI+rtVv
mBPKk2UI6YshumsmqiUDHS9+LW/eVTz41wBj2RWCy9eV1SPBXfl8zISsd7T8j8s4g1aNJ3mIFsyN
Y9+Eqp/is+rmT0Ku35wUu+aiAacYrV4LAdBax6SOdqJdHyQri4wcuWMMXgg3IUunOV76Tb4a9nae
0e6OcDWPRD6057qX027I1/wmWUSO44NForZY1lvkodbhet7FBBxvhJ6WW8IihxDS0ILuSDxFJkXw
YnfbIVUeHYXJOq6evSRAIuzc9CbbA9vWxnNbuPU2wsJ26CsbpGcRmTwrya+8ZRfsTNIgcoLYZxcB
t2/b6wesSU4eK0HiQy1nuxiYbfzFHIqgSJx7W4iblhC2UOL04uchcIB8XOKVMtX4lUf+ey31A3ha
98SlTAZ962LNyAw++CwRl7aub+cUfFri6P02FrN3bLyJdF+GWOq1qwoouh1phweQyx81WZUbJyf1
zZHGGHYyq3bz0ohQdDEgVt0qcBF07+myllsUugjCUqltkygmcJG8qEtTDQ/sYJ2N28Yvo44u1V2m
LGyb5fPcN0S66yMLK5wYe653dx/PDpuXxuNpPerbqmAMMZaG9bYUZbONrtKomTmBP0nrllHnwt46
7zZ0lcWGFmO4sZHbBRbBHZRErOu2pin8ioojKAwOZqxnERlypIe55CXe0Ki962b2vQWOkkhuzRj1
81s1L/KcetEFpzftRGuOnyxPUwdvSa5xYaP1HYsjMMQr0/UZdPDA7Cy+r3s9PUkNSi8BnN521FE1
IvvQPxncmA91prcbkLrumVu8CuxGdnvamDzkQUAkHt4TyH2pGS6ta5NBYF+t68b8tjJeDTtHLifm
4MVFzdNCo6PKDy0i5Vcwmkfm4NkKGnSZhbU0okPEmw871oBhY/ZiArDLLw5s/I+mDv9ebxEEerWt
8mBptSaIC01/ls3Aw1KzHCLXyuGxhAxzQy9eh1WLBZFEz4kEh6Y5q6n0DrijDUwTq2KwSYgizZHy
apwThYxuCTAzEDc3L8uQrYclyqxgtFxOp9Wi8DfNgk1//m5iViBkV+O8IQlfhXVrxLV+gfelc1/y
qMrcplSzH1uIKjfZ4rkvJmz1DaTReDd7rXa0PAcVPBBJhhDVc1YzZl+B2kRV4gaRqgTFoqYFE5ml
m2W2pG/Y6xvHQe27dr2q4RUGHIWb3DdHSlASTKluRk6KoFDujM8FwWx7qzcYOltIArie7px5hHMj
C7kdMub1injdwJO1cwcEprgVrXWLmDkn1xJnETGcQIO0Kn3uc+PZAJ/M6DOhka9s6r+lsf2obLlL
cCRkSxCcNWYIL5yXBvKwD62SEmbdQnlHlV8evKEMxVx/cpXcq8i6sxb5GbPtB6WUTYlLikQzyf6S
iPmrqFexVaIrwki4tB1d95HEE0JQci3g7dLkNXp/MNrJvuOaa89rlfWnlkf8vlBGt6kRYO+TJp5D
p8YxGqeupt9Bmc6OJI+e7XR5tZrlXVPNQMc2LY/lqncPYmLA0fQxqNe8LdDW9ualHgrKTEjO0sdn
gLk1nW4Gc5i2JZHMr1G3zK8wy+ijLKmdQUWchzwVvluzPI0lqGXAyY/OKF9cz7lBf5Bvc2w7eWbz
hGtjBxRw86l0lmZjRtOuHsluhrZB0bBhoHtaXCE/NwvP0SzRN/RT+9EdHqc2DftZbgjHfXDqvCbR
2N3ailFIqldnEN8mtS8WRlv12FXS9H5quw0D8A0I8E1lcxYVURZTmR7c2b51U+/Na/UbNdlBLUzk
jOoYN2Iv1+JpFrrcIowhcXvYDxX3Sy+977ThaUzq5/b/sXcmy41b27b9l9c+cADYADbQeB0QJCWS
kiiqSEkdhJSSUNc1vv4N5Dk3XiadNxW+7Ws77MywLRDgxi7WGnPOvFvVhX1BTXUT4pPaUQ5xsn4X
NJGXhiQC+9pHS4Ogwe1ysppjrszmi67j1waAnWostriWe3qlrIugXjfFNH+LZXYxk8tphiZ+99O6
ZKOepgom57y9ubMXUttkfo+Jd2+jDBpXjIyj7YiNY2aPJQ5dYVQ/412IdoGj8XK0mYMdajCArRJn
Xtx8lKl97jPUlwlydsyeylonOlvVnd3kWA8+MJLpkAJndIyi2QPIxSCPAOQY3z5J5d/SWd9grxaB
lxtk75koq+sxc5qLQS88Vo0d7En5NAixy3CwC/vh0ghZ1SN/vAwC4YUF0nYDi3KKu4e2yLccTBmr
vjjkiFAoGKzGkKRLPmkSFM9lXHtkiq5YP7wsL490Q5+kwjRoByzaqnXIzPyUNxSQHBWOBdMMF+X/
RhYaXQGNL6NbxdI6jLLZhla/ouZxFKJEaRWHqzSkb9TaG8VJ8gOP8sox/fu2rdllfBeDfmiiaIMI
6WgMxr4it9drUnAVPz1ONpjNPPJDqD5z2HH0Hj12cAgwrsK9PrtDy3SVTlS/WNFFq3tzlS3uVyrq
jEHcBiGMzOy8oKxD5IHklcWD+qhyMerxWohZR2ExHpK6uWrskvnCvlK6ck/EhpeavMtKcZn7HPs7
3jFnpPHnlgMxTazyt2UaHEQfvwxNd5yCPKKF0O70eF6FpFyeKKxPbANSr/C7dm2Z1hXmhsj4lKWA
iatgXvTjrUh0ytoAA5Ba8ZEF/za12quaLeWsJhQQdEpr3H3SIxQznXaPhvKEv3bn1rLfl2mDtI5C
LI7e2wgfvNLQ9mPW5atmwOSRstMRa4uDgb3WygqGU29Od2HqezLWSSFA1pqLZlh3ok6JyGQ29RVI
ixC/jU0bqRdRiCBRMK44266t2HgRtk8UQ9I9F0b3WBtMnUoKsZ4QkGzok4RFq9/VoWN16T7HcLwk
5fDSKBxvzKPnPpS3dIwedDO3qbx3L6no93NiO5f0Iu4NZq2S3iA9TsQl4dvUT7uwR7wXW8fJiS8C
22e6pNmjRU7o1b6zkVp9GkyKCvrgYC4fjfvK0C7NJNv6jvlgz8qN1NknF8ocwGIZd12UNysfmY8R
pFdDn33EeG+Olb4tR+XGscJXByJrRd2FlGcOfstRruDWB6W44WziCTXZm2m4953xlFjVqVNp5oVm
s8vL5pr176WIMOa2NPshDcJxm+kt+yeJ/zxdwVU25zeyTg41gqWtr8zf6GC7QzbukXrdIDSdOVf4
6gEhbHSnBZzDFWIprueZrtxgFwE7jV7v7uYou0/iYVyFpEWsE1UJJnRDNccuw9cupYOKQFOT6TBo
KjSQM1+XNb5wdsN7wfuRXjZTJbfBaNgI7UR50VZSe5iWviC5N1ToNbudXKm3xG+MkD96l1PwsWus
sge2s08KPowzg86Z95EqtCt4qHaVtE1abQqs49daXS9bINva0EimiVylSwJKGt5luNW+JUKPj+lU
UfVJnKnCA9NXvS6K9FM/ReZRyBCB3hQ5AeapifrR9w6VGGQzHRORH8WrwMfUslLDtzQc/frCj4jK
Q8AQdM9kpk+skEMxHEkYIP1xdOyOxYp4B5zvozeMSfDkz/L6tqJ7eFEkurwTkTN/s+COb0rifq4V
p9KAdlNOzE4UzF7TGypRTul4pHQonn0lVF8GKskXEFVwVSZaKPTDqr+KacOl6yggPyaTbbbxZTSc
Kr6Z9cT2Zu2XDZsqnTUsb4Lo1akkwppm7jxrbMcVXXXBfhzLaStuIYW7UWxoJ0ABF75zQkWLf7/a
cG5M2VyQ1qvoYqNRJWFi74cro9cRw06mxXeU68Njmvsj7hi93PXmYL+GGCNuYNZGctI7w7Vt5PGD
kY4PatdCNQLfBQBkXjGBT7ntwAKgOWp50eh5t7MX94shat7jMHyRrdneRFQP1tqQVPddZqidaxRN
j4d/UlxOc5fc1SaF1XKIKMpQV/VIyNRWsjDzVUIrRQU05EmkAU1JCqimnN9yeoNI2B1nuByVJt2W
Tcv8o85yI+2q3FdFnfMCMbVVgeoZhXZdUHPfjJTdTo46J/uoNbeACbe0hsQpzGb2wdjJN2sVqscb
7Txf9+y2v43NiB8RUtG13rQ5Vh0m678ZkOw+RFO/bimherqg1NQLig0VqPCVX0jlGnNdkFbZAzK6
Jm59rKB9eqNPAy2z3Aj2Rj0OrB2Dv6wmEBcuqtjuOmqEwL5Pi/c+oee3aiFfqlqvNtR/mk2QWOmW
vZOzUqRJALVasLB3mGFfq70sIkZAQ7Mpwbx0h17XuXMIhwWS64rmfdZ8bASCrs42lRy6G7tUM45r
Ftrzbta7bT84M5t+tm8c8aWxnY2mbtkWAPG5dQgKi4+tMK78ejR2DWKunZGUKXrJaiYjwQrLpN9k
ZKlddDRAF1w59tn767VxD+Gnl545inlFx5AKQBvMzk2WdaiMy0mZ2DG20/WYIB+foGGftEbLLpI+
CgmxG9D5t615FdGo42cq1nXpN9IzcUPmmU4Zbtxxobv/mnOInbLTKCU4+gRlageq7jNf+xwlitTX
nhzc0cMnsmDRUBP/goektEa03/9qQ63SKlqR66AHsKK9gRsNvbG2Uq+tSjbt9l8JidUEpFGoKGPC
M90w4lqriTE+rrDyDB8Dn1CYzQ9W6H/pvF/oPAipP9B5H3X3K5nHf/4fMs+y/0JIgQMsUgnD/Hcs
6X9kHrb2l4AIdRxikXWWkEX19F9knvoXTJ4k49SRktRS2DL+ZfNvoYei2X8JE+4MNk9biD6sTv4B
mrfQYz9RVzRJVUm/XbMhvVBjW/CBP6tEQ9PnvF7HwbpSZ07lhTlvLS35yj3wV1cW699XAT6k428b
0BBnDFtN96uocFqnYFGelNjelk70Go7yimAUx4uS/qiI4vOnb+E3fN4ZxvbjmtLkTwuuWGrnssPc
LvOc3i+5MT7SXRXF8imwO/9gNvPr2PfiaszRiPz5mmdM4I9r2qAdFmIc/jh3PhvaJJhYLRRK4tE3
zQnbXdoEs+uYIv33i/ffgo6/e6JU8izV0OHmnHOjaK0wIxnYLeXosRkeixzJtwjU9HogiIh2ia9d
CHVoN5TB0st/eI9cTzdoXumWYNv3w0LmJ8QS7Z8wE0OvqLfbPV0So9XussJciBxfR/7956v9bXzy
7piwnBqEpaDrstCRP13NbCp6q5qBsSiN8lUZNUzgGgf4/8FVuJIEZgN7VM9YznbJNEljq1536ehf
kZEaekqol+t/dhVS3nWyg3nTTN3gJH12FZGXojEiv16n8EdHp9eVja6Rb/Xnq5yPweUqiMp02zLY
ldJD/fWJlUDZTZ4GzbprZ3aNmTbcFcK3dmWl+ds/X+r8y+FSkstohmpSMgPd/PVSCTndpoIj4nri
bE/IKyYF7J6/ihD5zVVsWqc6X7Bpm455dkP1NKadHZUN9iMUOhT2dMQnzF9FJP72Ko4KQc0OQTOX
GffngYYSlM1yWTXrgV2922QQcllHB+afPTEmBuZ6pkCHiZ1N5jkJTfwmmol4XFcV57zYL0cNB2+l
Mr6YHpbX4udp3QLftcnQ1llbDJv+7693w5dQ93hvqmupNsiZETZc6IqaPAeGTTXbToz8+Ocb+yEj
/+WKDqOAahkrE2POsc8XkqzAphu77jXKHix2KrzIOk3Bi0xX451hla+BgdfqzEZmPXGSJKYaS3kJ
FffFnWtY15zdvDRZTZfVEYUku+DzhJvGkHMv+6xfD4FuYKrT4LHoKv0sKaxjylwCx5UaolwD0FPf
DEntZI/Lnt2+pbscTBzzh+BjUhE87eg5j81VNaLbe0LzYrTowOnN7rCSDqlaiaxmeu+GQUYruo/1
SRkXI2LEk7hhZIUx1xdpPJTHhkTAfpMPZX1Qi8V8bxThaEOHlMm94P3KLkILU6dthJMQ9O4U2aFH
EU1v6V91lvRUREkcEAhIwu1qGKZ3dHjxvMbKZjaeAq1q8D0KrSzak+dtJFQKFCCaJgnGfRebg4NJ
epv1K+p0A/v7qZynay2hnKvsdZG09kEaU4JpKql/hyIqEDelziIEa0y1eMB7BV/7SG3KtZObfreO
YcP3MZnAsZcESXI/RBIuc/CD6eC3Qi3fczvLJBZAyytrJZGMqTT6tbqaO43cZcoKzaKJbDPdbUcL
PxIxdPJbI2toNF1va5sIvlGlDaOFlOIJjzKPSEetYiVrxdgbrHQ2Wk/K6p6KI9qmUBpEQnkg9NDL
nAqdjoh0s3MbOEATmyl9HjkRjfKkZhIxVTMuP0VNRrteK9w3PoM1NRbViOj39I3ffI/bakCQmIVd
sDbVMXgJtcY5wZOKFyUkfXMJB+0x7jGSlIa2MagDUSO6VrpRrA0gQGU5PDdBOX7ORs7K3BnBU1cZ
9WukqljpZ9FA5dRHX9msGn+0ngwMJmGwfQdP6dJo5GGJR0xcagvKjQoG+T0BygovYhLp501r4XpK
RrElq7VO1sou4NDDkVZaDEa/YFiDf4XNRkwFwh6gzsJVAqle15VVPzY5/gJb0VtEaVG1LlV6SD72
fWVoYaOvY/LlkdDim2459lHi9W2YbZUkli9tEJVPCH+sb4MoxzQ72r0V28Wto5Lzd9U5WtF165ZI
t21EQx+5UKg7J74y3aBEPqDuStgWDS65e84jtrnlsM6UHyZUGMbHe1sBatnW0qIhmNQJ1EDU2mjV
9MSskIp2DT3RITDljZH4lEHS2ogUTLgQOx6CMIjBuGrSlvznxJ7rmyAYB2RyRmC9z3pa3pftCKHe
zC3CMdsZxuVMW/UvytCZyjovIdMmjCEW6aak3kmpIb8LB6o5buj75U1R6MjlylajC6lDQIOhamF/
L7uYQkRtx859gmbZvBxFl1yHdWaQBYqWrtqkKd42V4KIymdl7ivf1dpRU/fA1niVKbWli7WvtCRh
dbPKRBTmoXmlZ5n2IaNyttF9Sn83WLqeLnms07QxtbqlQeXQTKYvW1tNcFXFmqaQtTl3s6v5msTD
oLB9IHmdFDUrzwlWbkOFUocKFbWXCfMVzVjgszX++4iyY4V6CuRTTju+y5X2czBGG4ieSQbKg4Dk
HlYYULbvab3udJJPGZQDWWSAH3XwTuRFhd27VqvGlVmW4VvBUjaR2AOp4k7maH50Rp89ipq277bu
dON5Iq/zBbI2epy1Vjyn80iBzg9KdA1TkFk4R4bBeIeJEi2giv4duOICqiIPYG+hRgW2Z+YUKKY7
SWk8p4OY3gb8rU/QNnFMxdJvK0SAo+wBKmbkAFXTI18UmD3cq8KJcMxTOPTjaoXHl8sTVr/jiVRV
6y7IeHlS3ooBYtbEpdqKGuuTA1oKvFvTsLvwDczi3MwMZHUJkyou+lSyzemzsPqWItkIoTgpcKIs
N4qPOuqI+klSW4MldrRnc5bz06L6cFYxO4zSTRQdHK4LooG2hzHxNkqRGOElvrnGlrEsjVXvVOPr
rA6Nhq6Cag5VhK5v9p1QpxPpJvank1f4dKFTECgvsCpWCNhNyzeTOeAdO0oF4ylDsW71qjUD4r4T
sVCIdKXdnjVojbi4ob9R9OHR0XQknP6INmUxcYodd+hF+Na1jQJLZEc01n3c0Ajijh28HgtfS+58
xnwACqor/TaqUWS7nSi6bF9qBpG8lOrAjMXiWjuFaZeu/bCuPrUwEr1nGkEBNiojwJkRW6Ij1gPm
rTDR9aS5mn0n1a88xkptJ/T3CPtw56muX3E6rLH/62Llfhjn6QmTqRYjYczoZzfTS/EesAZNl6k6
oRqJfXxAKdlkKDkmoyT6CtSVvo1GKbDZJcFs1K5sw/jY42wJLhGTZq+SzESGJ/hVtRG23g4LsVee
UPHSwNLV0MSKNx/TT6cCtnfTpjDyVWgr06HpRC83Ooe+W73tE5rbdLtDSEVrMi8sIyy/2RH8gTvW
Gi54ldJGj2mR6/SCZUGTK5zE9EkFS5hel3dFfTByQI8LBRl44JaziZWNVauL038hk2rfcHI52WnI
qz3Vltxp0MSECIdTfqO1SYtlJgVuMNIOgCxrU2FdVamQC/muxj6RV1q/z4C6W76X0L8dWeJa5tpO
vaqlRFBaJX7zwJyTCJeF3bmOMR5VwTZ766NS9WGb4l//QTghfmrplMbTFpixu+vhYCQOnZj3X1GV
H2lCIKRwXDAp5aU2svmpUyU4Fs5QzckXEdh5NSbmeqaL/sJskVJV7VmnckvD6CtjpnuZrEldysZG
iyeg3xrfLL3Qv894TVx0NA7zVZno+iPxx7RR5jpSbkCtAOFkJEIw5Kq5YRugvhn0mio342fTOdYZ
DnQBDfVNawztSIRM9cHezqCFHJgtLoVVmuMmqDZXelA22C/btj97FenpmVuBHNxqra/cK5kG9+XQ
gDx0tZzTVYfC5m3O7KHyOn3gJYNdTS4RzRM6PsqWjV9iG2A+LSVO9sREoudoS3D11v3kxAET/ZkV
l8YdjSWLVDR/Lub1UKsJ2ydLmQBwBQ0krywRNLmO0KvBtQYnvmzqECtIXDVImLVHEKeV9G37mEpm
uBW7LKtcz4aT3McUgZGtobV6y3Rtwa39Bq3iUM3Kgp3Q3grrYaZgHscREKuYctWbh6Z5aKvMvqoN
WhjbSqn8dG1kDZHx3ezrOLdmUNYXCvsGdNvWRIabQcvYwtWh0QVrqJKGbGTLfFwbvUP5tw1txAhB
0kSZZxZQkWv0Hx1uap0FCGLm0MX4EtYG+aCjYoPrhs34GGCf1epQlX4FCZnoSda7hYOI1IWPMZ9b
goVu2rmg52UPMRsxlH28ADx95U1VSzghZRyyB+rIDtYUGr6NY4UIyFMtvT/KLADYMyk79cBCSbGp
J4wicHeL0niTh2NYbCAIiTURVVIqnDhpbOMh3tP6x8JAx0tMq79XNC2ZM/Qqg881iQpxwZForio1
wSuuXTrZeyX7blGpGMZ7QafFWlUVjVK3ANhjLbYGZH2WVPoC9gFKemO0AkhumpuWg0VAyXaTVJU8
sZ/rUNJVefTQczqo1oXdCBqN+HuD3I4TzSzSzL/XTV8fFFNFb4DAhRanidHChzWM+U1f1M2TKurx
gaeWfdBPrXS6yzSZMFQJy7e5CesTkLpvESQdsg+O0tx5oWuhF24z1WSe5pNwrjn9YP0IBEsxfohi
PEDtacTQQTdGvB980dI4xOkhf+j7KbtXJXU32uaVfPSxX34f0U1YcNoBWRQ90n83Ea2ZXgZgaUyb
ZCLmbsTcdKV3NTI/I0zkXYkQgnRmpYLcNpUohdSK/PxFq40BuRqCihLW38SkptFS5y1VYVNXTrqA
OUXcjQ+8X2rCPicfP0Mi4c1t4szNqyXSwV4JTm9MsQmmJJuqIr9X1HLRdiTjhHaB7t9r2Q12D+EV
d88oveonGdZJ4s6zPr0Ho0r+eJgjIci1BHmR0Kd7My4Hw1VNCJh92yqxXOd9YL/bSZXthDHPDauR
3r105kR0tO4H/kFpEqziJlPcG0453IRINwF/ZVwdQ3ol7UqAWLGv5hx6ERpm9klnYSR4vm8wuDbr
YvwWFo6Pji+fARZqAY3uln0jvneMBE4jEZ5WriSc6jUKEuVGKdL+HUoQEUfb5Wxo+wwpmdcEJKNn
bUTvPh/q4X7KO3nfx8ubmcVK+GlzXL0btS4Nd80UYH0wBIPB0QVHfYQDbZGBTGn0G91cmfLb2FAz
H+yfZD4cd4cBf88BbjCv/PwtsScIU9uygCVjswBcTNSpnlwN4UiPtMjPp1WoyPy7mSBDxR2jttkx
Wa1K87AL2IeYKCRffYn5BwRc4DwJJQK7QQswGWsYW0mjJtHxj/GjEthkkGwi4iia95ad95jv+r79
fUhpL7lVqtWc17VU3ZklgJuHoqV4InQ6nAg9sw30HshSdEz5HFCZukeCQ9YOFsBuadvaQzmn1m1c
xFPKfTR14hW1UJ5LOTQfDvw6m8Ei6W5YUXAMZKLObsKqnp7nxskeJGw7JjjZGH36dVWXa8I42u+i
bYOPrh+Thscw561nB0qEVyt5WJ8TjxTSvrcwcy99iyWz1o27QeNYs6rzYsmXElq4suXUv0jLCb91
+LoQKV8HVNmb3AkRuNmthV2ITWt5Y3WNRBAbO+LQ5gZVC4vtNh34qcJogp6eM+zaUitHGPZAsjxE
JnsEhyxixLltYZRrfHqLaQ1dGHIUK8CteHc7WXt6k4/Sq6emv6POiVVOpSksz8NI38oTVYn8vvcb
kxeZwYDixkZZtZGEOyNWwyO+IZ8tU9MVciucQQoiQz4kJ5xbVUbjh6KUcbOCThki8h61uWHMB9Au
OuTX7PYRkZOrqrcMQMl6jol4UOWrETeVcA2r02BXdDu2PGxqHMgceuDpuhAhAtmOEwwfS7Zp5om4
CqbyEDmNuLKy0n8wYn/IxX2rVb6lP8iAjq03dDibI0foRhsufG7NqL6lBgHMjG0rIBZmlN03Wc3q
ZZiEiO8Uta7esB8YNSAetQkOeIqwINpZWploi+EVVChopEkhsgJwHpvSJqlnxrgzYtTaa8tqldbN
8VfhbZRj/N1Cx5uyAIN4YsoR545Lyid/d/rFpgT1q3qlgGA/Kmq1OBuWU/GoYuJ3FzeZba5aa3lR
1dGPvmFdTJQD/u6gonE9fuqOor+3cc5Cp08pZyDDHhvQn4ajPk4mcZosVuZITVINhnClQ/U5q8xK
hmMrwmOraAZ77iysoR6ElbgB4sFwi8bKeBo7xcQjYZRE/SHxyfJVwHKDhLGeQnwZJnRJVGy6NL8M
ZGpVT1rc2erBmXPCAwqYdWbAhu4VOjWNb8rVawyXMEUnw5S5w9DVCOaskQNTS4pjieBM6NvxIYtz
nwbvjB2MfdkjokQjZNoZMQ92Fy58b2MOqY4+IQC1T1n1VgX5xS0Hz9DeDeXg1PcYM3fFdUz73vZM
xJpUNYFQmnbnz7bZ3dfhMIIPjWJE1DYnVADd0mmNDkWZM/v7ckQwi+FA1teRp2JhhpFfOjMoXez9
LDxw0e6WymPdIvG+FVi+DC84B1npdVAObe9vBt0XcmuEqOi9icRqdVdK+rmVO+a4Kyu8AZgl1osw
ao5uQQpsdauRyedsOik0DpbthHOz4rWYF7FAEjWrVtlBK+ce0zAoYZ+8RKhpmEDX6luHyobeUNBK
3bLDWC1YmSp1he9jVzsByicSw3lYaogf78Y2yELnAC3GReOTKHW4cVKpFiw1afqBGrC56vOgybHh
7gZkOaEeG/N26gp2iyPILanUg6AYaUaG5MTNDeRUaKIqmhDc9gVHgwfmwFgGK2U2phY5QtKFPRbz
JROoxvNOzOzdHvpIUuycoKvoQRTZR4YDPLMItbPc3MNuO+le1asYhWwTFPSL4oZn8D2SDTrQXO0x
UGJAR2N1GO2gGu5NYFsLfy/8ncSxyw1VUijTUxMljIZJAJAAVEZH1jABuNEdi1WTPLZIZggOC605
JDvLrOIHIpQwr/RFZVf7pDbN6DRCh/MkrFHgCYemwd6PYJgo2tKuI28AjTu1fw9L9EKfXGb2whIe
sBUWpW5VIZy8gAFQxGVCa0VfmZmT6U8ZHmAnWjwFXvJjI5w0Qu1cx8l4OWnNqM3rFjoisLcIhVql
BweLAkGtOBEIKKkhc0qCHhdq06oEpQ8WM6w7lmVaHwaJhRU7YgUwNkGrHnbNvLZkRhf63y2q/6UG
fqIGdIPezn9PDTx+5B9z95ESNvKRM1Kmy/f/+39+/D//Zerj/GWrliVQSXDM1uXSM/8POiDFX8KQ
hqDv+++WGP/qP+iAZv5lSZ2fI2nHqDTeacn9BxxQcQKiWQdUoNJHo/iqy38CDix8wk8tJtO0TIlu
TafTaOJXCc/5a4tJzdMuY7HxvccbyjDu+0vkHiP3JnCvQ/f6+LF92H0+ve/ufnpIv2nqG7/2dv5+
1aXr/1M/eM5838zIRfNeKvfxtnDvqZ27T/zm7eMAM7P8/mO7fv72er1/vD68PnzePezfbwf3q8/x
xc2fdT4RaY3KnHDz5JZr6lsdfpHE4vzawPv7fZ41CnWKH7q53GfhPj3eZm7hvjw+Pe7fPoCZ3Cf+
esnc2b1/uzld3rzcXwbu5ck9Xp5Ol4fr0+mwul4ftqfL7em0W3613u3W+5e768Nqd7dbPd9dr+7u
9je3q93n/u56d+vt959ffH5zaff9/3bg3z7/eRfatkDClI7Pf/Vy9XS7u7h6uXnZPz1tt/f7q6fA
XR9Oh/V2d1ifTjenm83N8hF3t3e3+7v19e6L5r6zPKs/fZazZigtraRsYDB5lm/LsOFZvr3dfxwD
977gac7u6eM+4lkCNPNLPBHd0/bj/oPHez8uo/kb/+W30j0+h+7n6/P15/vz623o7l5vGV3Px09G
1+3d5+Pne+Ei5mNUfj5Sd3Kfbg+H59f3/edd6N6+f/F8xa90y9+f71m71Uha3TLx8vC8zZV3ceUt
/9y47vpys9mu3JW7XvEb98K78P78Av4I5vrTwxS/voB4p44psD2drB/D8Pb9c/92k3G/b6ePwD1d
86xy9/C8e3w9vl5/8U0ub9Wfrr308H96+dvBgOOcuGnFuqisb5H6EiRHdsCLrtst1Mc/3+qPzKjz
y1kADhL/Mk3Y5xltZKt3KTG+vjeX1VU0HLpGXFDrQz75WclsPYjkZR5fI0Vw1D8Z/TfDIK/Y2Cnz
65Q8DMCo3X0gous/f6rfzrsotUxjwTxU1TkbzaTb5NRWwmU037/hIe+eIvft7fh6OL4+H6/f71T3
8f2r1/kHmvK3R/HTRc+G20wJHzUxF21U6gfmN0ndJwG+n+5sStV1i+2pvdfaL6zP/rbEWEICMTga
eBxL2nkjf1L0jp50NXtFxd5OahFNCjsbAgoP/fz9z8/1/FqQLGjbwFhYI3WDk8mvY6vuh7YuWmym
yOHpr5phEq+9MeinOo6yL1iJ317K0gzWZ1WniH82txeRiFQHespLq3a+M+egjVeTAhVspXP28Ofb
Wj72z1/cclumCqolHRuKxl4+y0+vjCxoLBjU9z103OaN05j+mhzO9ItB+burWLwnliEFGwv1bFLo
a6wwhKZKYNiOSHoqm9tczo7353v52yhcbgaQUhqGpUJ3iLObKc0Im7VJl1QbRmsTGkJ8G+Y0YEdv
0jCNslov3cJvY69KbDzFIEO+xzkYrvvnz/Hbu8WE24aEQ/Rvnd2t7EIgiwIFCB5JlhcCcrkDLebV
P7yKrUKGwo5SGrAo3ZztdBozJKTX7zgPNHW0pbtNDQdz2n+EcAFw2YahOsBiwjaBM7WzFzvgND+E
lqQGUakqvks5NgOhE3zxzf1txHMVDbp8IZEW8Olsu2Q1SMdNjiUe9mnOLqw0Z9VROPA0ThlffDmL
o+WvI/7sWmdvl0PIR6bZXAtChZCh5ES4KM3g9qLr/MtYNutUyb4VNmf9Xq6CubxgnK2VytpoY3eh
IVVHUr42x/lVWIZH/RRRZz+6QJ8PY/wPJwL8lOjaMAUYmHSyxz97+KHmDAsW33kdhQV8I4pipIRK
1g91Ib/p138eUL/9EoSKqSN7dwyMzh6MqvkCRokHI/K42LS2eBJ2SCUhxnXkz1f62wuyfAUGA4sb
g184d+EEKcpSUWBA7YsMVt00VDoTQn7xgpxvkZehy6vB8YN7wQZz+RQ/TW2FjxR/rIzRi+xeotiK
hk069Pq1RUORSi161z/f1d9GFj6onKhUgcO+Kk3dOHvvo1YBHtTqydMO9dG86R7zq/rJeTcQx7vt
NwJTH6fjfB2+zp/R0dn569r7Ku/4R6Lnz9P5+Uc4u+dhrFLoND5C8Sju1BNQzHXxaW2DnbgdgLCO
NurwB/UYoxG5bC7EDb2FL6b686d+/gnO5uA+FDh7LA7rQRVjPE8Ec2BsdHPYFZhm/PmBnw8jXg8h
8HJ1IOjZ55zDkkpslmrbtIOn9fRmNPieuzrI1acvrvKby0DBMyUIRirrytkzDUrha6WcJ88Is0sk
OYM39dqTDZtENtiCSlEfT/CJeKCwth0x9+ycB5lh4lT6Op2I2ZXYajnV0zxsOjNytXCf1sNFZjRe
plzpuJNpKgoQ+i4ifnVChF9ksw7PmvY8Umf1y0ttmraz+q7zBarKN4k1O5lJa4n0LYnei7Z8Yb3e
mOhpv5gpf3PflqZaMCIa9XT73Oe1iA0qkj63mxWz8zYmgfFSZOkXk85vLsIOzhAmsz/ws3k288ea
hUsuaiLPmDJ109f9LeYk4+6Lr/BsymegcBF2B1jQWktt49eZAAuImvJeM3j4GtBzJHTCTWnB/w9u
hee1yDIYLfzi16uQXm76Uo8HfIkacYCFnVbG1NlfzDLnB7vlXjTKKZAvuhD6eR44/lKWFlb94I1J
soQQpuijRExGHD6g2yKIxCqZRv3qzw/w/GD146IwHjw/niOT26+35gdZkeIEOHh9Yxe7/8fZeSzX
DaRp9lU6eo8OeBMxPYsLXEPvSYkbhERS8D4zYZ6+D1Q1U+KlRhzVpiqqJBEEkMj83Xc+j5mbDoQ6
0xWlBhkDAlEBuD1FVR9L4+9XoW94xPgB4QE4yqN351iVVldFzVN1LNhquBREVCXNw59v8HfLkL3E
NnRuck2b3t+ghcOVvvSagkCbeLvcKeWpwRn/mdvP8ea4Pkd7Lb6Rm8EKDI6eo1YyadwM1RgxWGzB
NsOhoMO99VqNs39axKuVeDFVuwF/Uf6KZWyHsRm+BlN5sBW2yTZdy01eVvft6G0z2/jEifpnMPfr
6bH+eq7rkg2QD+CBuP76v5yYiSkRsHFaRoY1JOhERV9/dyajveqzZt2LivjWxbb2sJANk8YbyXAz
TMjs6RiUDC1pi1m//Pm9rA/k6DcKTEb6mdImFHKPBTOoql0wJED8EfvBlZgtegrIY3elHD/7fNfw
5v2l2Bk8wzcC3hBx+9Hn67R+woCakpHKfEgeMcMlIpuBBbttHYLayc4XSz+kk3nb6vSc//I+DV33
V5a2y3+tC/39kwds2vswVbsoqOolCT275FzoPVWaezxVe2P758t9WIesc1OHVoR0DHfM4yNNhw5t
lbMOjyzvrkpNfGmtcdrE3vyMzl//5Av+sHkYhmc4ph7Y/CeQ96NERaOnB2HPK2gre2Krz+CLarnI
E1cM6naAj8cBM5Z7TIn9TwKED3vlzyuvEQmPl7V9dOVSC6Tqh6CI3NmjHay1571sk5BpvmfYuIe6
qZNP3uOHfYQrEkJ7yMnYswDMv3+PmTVM1NVdNqqOifYWM17E7E0Z/dXrc9d8nXE3n48C9Z/9Mwr8
5TutwIvSy1va1avHsc4rPyuHW7eii7T6GIMmbdKpaD85A44+RS6KjwsrZr0m0pHjaKt28LjwRY8N
YdsOLxkEpz0u5uhdYXxb3/58g0ePcb2Wo1OY8NdAGkOro1REkRbEVgG0UIjMuInzNr7PFhx3/v4q
sOIZkkMmh+7qKPaIl1k4LYzXyALPvl+MNP/WW1b6t8+N9YCQh/Me3Qm72NGnTQ8xcZuF50Z7Ft5P
ZQ31E+ykttzJvhs+ib6PEwCKHug18WMwWGU6t3S0AGdE0GWnaDmjurD8E6+1qYSgfoAK4fdOad/o
EAZoqdfdvLhX7djXX5cW16hN58g53+IxCkTEzGDgPFd92X8Hr1fnb36NBRQ+VfW4TWEH4hxsZybO
kBMMweFMLeaAO15eBDd/+YIIuzE08Ii6qVEZ+tHZrw1S9n0a+6Eu0nTnM1wFG7IYP/majnYJVEBc
ZXWdwMqM+tRxCJokTcfoN4PSGD7VtybClOdO89VXA6zCOhbN5BndMvf+L++NF+XTF2P90SUzjkOq
Dk6HtiA3iqwlD3C9ZDS5ypv4k7jmaKNfl0PAwcmeozOjixXF+/3InYNOYd+F/XzQmQAcbTEBuyRd
8kP6u9qzQWHB+btom2sauNMFq8kGT/TDnQmeHeZWdRVRbuy2Y85INOCA5pOP17Den9c/L+Ma3Bqq
YWoJP6vzv2yCBTgM/H1ARXYTUDfAZ8nl6OdwZFW3nBqj3951GLmHSZolu0FOKTO7w7QxYL/uvW5I
DoxqG09/+07XyJwUw0a1tm6S75925Qs7q3LYcQHzIIcMadWOYXXrkzv/sDnyfClNEqmyVklm1gfz
y40znZJVVcdV8t7J7vBhTa/HHK7Y398LW+NaOrF1zEqOtmBtAD6HOqOE42UCOZGa3ANaq/+NtUK0
Y6IJ5CsgNn5/L0XaOFrZBiUxvQIfPI1m5HgQLP6Ne+FOKGtxIedYWLtgFtIRs5bsV0b5o0H5vIUm
iy3Zny/zYSPhxeDDYvNmqDaRzL6/GWICnNnXy6AA0G6QWQBcyhaotSIVe2qOxYmXwWH580U/HMvr
RW1CY6qmKKGP5dZLJrClIx6ImEiXkVFM+sEuoNUteV/99ZbFBkJ8TCzHXbLK399f4TiDYwZTGlEp
Jg0zamjr+VIWbfS3t8RaWKEDhPI2EuWjcxnAt60PDUXmGlLIl3Yk5eg2w5CZ7jZwhGm9/flyH1+b
SWsCTYtF6RN84NFtMezpDoQiXK4BGNOzS6AMGeeg3rSA+vcFeMmDzqvd/+1l1+/YNtY+z4p4OEq2
cmi5ljaXIM10PDi2roEv4d7pVsKS7JFeGexZeZRUVf9JVfko0WHjXJcMqxHQAkffz9b8r/tHbyjk
bqnGTjnGZ2njVSeFh6khY0czGlBm+rWy0C47w0JCiaHJJ/f98UiinqSv2mYKMjqByvtVxMRKP4GU
i0NPz5CuYBacro6fRo7HRmVRfm5NXxmfLKn1Hf6S3P28ZwrpuFw5AXm3sa6BX+4ZEAE+fozVhRhy
aFsmtSBO5fn0yVU+fovcGtcyDThgJkvq/VWCHAkRdUG0NL1axnMsYKkGIpPUcNLMWVifHAQfLkdE
aaLrpD+z7ms/TVp/ualETrYjYXuFzLvrsHTzx9LS7QOiruyTne3DlVgnnAI/U1NWzfGV6EgGjIdh
CljEU31au9DHB2UUNyOYq09ytvXjfvemiPT4GHhHZG1AyY6+Rjfj/1rsBvGT6fUwG81J3biy1LJ5
kxeWnlyQ0QL2EblI4DRbCr+Xvw3YSTrW+gylXn6SZx6d4uVg9/SqEPdZI8eR1lo18H/ATY9N59t/
m+is11rdEtc8jiVztAnMoM2qxgfMnuayPZWF1lyYdvZZvvib1+ex5imCGhy2bN7v1yV65LrSqOwh
OdeLbqvZWlBtE+qsetithLW/Xi3rV8DQl8nevUbX7y83IbpYEk4QiGCuOkPUCGqunowrr7Kr7Z83
0Y93xqXWYg3dfwpq3tEXlxTIGkrcccIK/505Uk6HkLTTgE120tQ+OWo/bCJwA3692NHSNLIWhbGY
babQ1bhrzXrcwOCtPtkff3dLlMI502nM89mtf/7LV81GNZuzqWxMJD0mMXPRe7dJ6sG97n1H/BvP
j4Ff0+NQJ7P/OWb2y8Vw8KQ7LXl+KcJuFEalvtUzWzs3Z3f55L4+7Ps/MS20E1CRU3k6LsIv8Qwe
POdShieHm3SxfMavCx1Li3LGWKuuPvmMf/O2qFYA7IBGg1PdMbBDBqq3smawAUgLJCuVnhwCr2qi
Py/A317FtRk7CKjdfSiZDkbQNmNe2GGGJ95VnZfmSSXz/K8TYSov1N9pxVOlJr1/vyamVJhN4JUs
cw93lGIAQ2iMy/zJYvjNG7ItjPcYl6dPyVn5/ir86GWAnwDaWyTeK2+w3UoXrGLRDXQwzXpQnzy8
3yx1Oms6vRIa3VTDjy6Iv2OvUd5nPkOrhzpE0O3ZjEp0+tsqz5GfbEvrGf/+ZDFsBiV0hrPh1lPB
en97GaJsB/6DFUJxC4DMpbD/ajUGF8nYguZ1gys16sknBRlS3/Uu3l0X/1WSb84Uk2AL/8L31xUq
X8ylWOVwTSfuWyPuxoOwMnHOOI8Ff7d1MGyozUH7atVNeaHD26f2Prc+GIQl93ZFUAOU9hqR3SY5
kvENCtWJYTPm5kPZO/4YSiup7goADRZyUawsUXJgdrgjjBNtqDo7vUNY22AGKURz5rdaCUIPthyK
BNdFWiu1yXwwO2f4Wol8AR+aoCgNpWjMXeItMZM0wrZfbP7xRdHa8AcKy1sZLtACmGxPWnTNhfSE
gtLezPcgPo2TPl0nLBonaU510BRvgRZgqFJZsdgXXZyfg39OqB9acZCE6eDkV4yyrNKPbiwPvTYW
yRZynfu9sSlmbaSkVLwRQ9GcD23fdciOOg3PtN4zccPK8+RrF+utjJxk4J4GPbfOZhf79dMxlj6V
MLAzbdjOefNUpLiH8YxieU9CWHyVEFJKNMB0mDYJ7hK3smnzGUY4xz0iXCMD6uIPC/pgt5l3xjIN
r4mhNfnGGYfiPvBLaz6pYRo89dpS3zDRhHtZlWn2vbIaRDRDKbIz2aLNCnOIMyjLBmY3ymR1wYUI
UoFrjZG0bxCkatdwx3JYLZSbQpE2PkbKLoTC0MudSdBGxuEHc11tvFgGt+r2HuYfyEtLa1w245QU
GcTcdjxgrQWBwU9ta9wmbpp9nQ03/Qp1HKeEfphM50RbrZIjyfzD28Ds1zmxMA9tHrCw0p1u6rHS
WJJzGO2i2lq553/LEYyZKL4TrwohXdhWiJepV2yEXYrvXjuizqiywn5COYIUfx6cCxDI7nNHZ9s7
a1SbjhupvO66MOVobqoARdkGydlwm8TYW4SmHXerumRucXx3PXiLTdst+FfMqvK3amitEydbUqQq
RND00tGpYhNQcLHQKnzrZJBt9b0wp/I6wIzwVaZl8ARWIJ/ChQLvWdL21bPR2sMTnTTtIcNl+yWp
V2ktYmo/R982wnjwPIUmK7MJxNxM2fMWFTm6bN1CxhLWqUJLHCy4cg2OZdz7YlYO9tqBuMbPqfVC
AjxAr1BTB1LG1C3PLBbQjxS8YxxNiTbgSY2pHm+rsJI7xQ5/r+Zg/oI3nETZPEi8R3CpGVEo2T5a
7dTrzK055061I3tM8l1DdxSGgkqhzlNqHnfzog37wJy1dda08GoiVYnidLTt5bEqVXeWkE1mW8wv
7dfZU5jaeMbkFQc3UB0GGxOylZ7YDXNmbNjQUCd9cKulwSJPdcpJT1STFmdXK0u76CCKPGvQ88UJ
swv1mY54El2na4mbzPdLezfEIjkplg7EBq3AVZ2NdVSx05juUSejSUSxW4alvBg85byVrj/dul29
uEjKVW9ueh7BgDxc9HqEEVJ5r3V++qgp274yx8Hko0QglTBGUgk3FGXmPy/G1F1WOd/jZsYnIdjS
s2ycXQVA4VRZ0+SF7aDNwTazTDYqy/vpy+fGfb8BZ1HnkUExgWFH4hCenaOc7+iCRryj8mV65BBy
vb0cZjjqk4EueGdoprNsTASZ9W7yi/waLKevo/NznHtp4GMTtdacgmsSvbwclgqIg0J6U4St6SV2
WADaAGXNR2+EI+CWBPxZZ+iR3wm8/rBUeQXe6sMrLVPxVQ7DcL1YbXLT4JjwbJKI/8D+qGPXAHBG
Bc6oyoiFU6CWK5G6hpkd129Z1gG96ZulTK86nWlY+k3zfJdX2GYy9pwnL6Boqx84VPlzNBGUq4Mx
pzV8IqRj3LdQj6aQgIIcqCOYq0/5vd0N7jcC+C7b4Yc2XtL9N37EU1VfwfgAAe7Pc/Nt7PioN7IY
rO8B7N7pIMk6YZeMRfmMg9+oM9wSrIBl0u4os7qmOhVZJl+sGPdl2BXa9J1ZpUnfBTzvCwf3hJhH
V7FqXaapd25Fq34bT2CIMGHVEHj7WjAWe7PK1E2ax9oNXVnt26wv4+XaHHgeG1ykNgKx62Ot/ErS
SM0knQzEVxYY9Yn6aOpMdEHspaPXWOJbcmrVlXwhmBL34yRZbKsQ+E4H+vWSphYnAlQv7FmD0ui+
Ja6a2RrzmJPEwVCJo7mGGws7Pq1DpUO6DcmP40e0nUGtny11xjm8F6Kobiwdl0OEjIMFqWEq2zws
8qC47u1BvCqrjk+mSQwvqMdjeBE1L471xuJF6GmKew429ztmRwCr+sEAe6Cs/Gtbum2/sziJ6tBL
UH5rU+8+ByV+WLB1215tLGm3CKItTT0bRQazdtJ0d8t3Ba6CCYTyvPDwUNmk3mjgENSMPU8HfbJP
zlEUD8Xis98EQgP6EDNsC4+iY+cLzRTQOchpb8Sam990g8FRkULswgKLX3dJulMk0vhR6CgfF2SJ
DDfuFjcBsOF7CwpQbBi5apApM93ZbgtFl/3deYz9xZkPriblHRC6AEy4ljYgDZiwWxjlBwmwieGH
WfAWBvVs+R130ftps7peVt4Q2moKGjZd238ahthnGSRp0KP8BlW0sZmRxdQnUxWwc+IRbHK6QD5M
xeK9DvSF+0hLgD7yWIZgCoN89F/KsTafum6C467m/JnKVH+lwel8mcamxSfWSPqQJgdgBibeY2PP
uZ9fdLWG01+bt4W2QbqaXsY2vF92NZnNuxgScLAzs9XNbAEwd1/QodUj1WstYn9Y0kjW7UYDq1Oa
3+FJNTIaij4fePCTz6ZT2k86U8VAkEUZz3u3ANMTOoCBGWksiyndMKdlxD6kVD557nZUInsxg8L2
YPR3hbYrVNM0XwPyryzSOF+aCDcp5w70UxJsFidJ+UdQ+jEOyXj2ewGb4G30dVyc8sXXlp0mq+oL
YSeKJhKEctkPAuYGQz+0tvCpbrL4MGGXyGeH/9MAxkGmGMlZSFhZzX7/kitHlzt6jEAaOJaweUmr
HAfQLKu0/FRRgbUjDD4CuMYu26hHYWIonVMKiQM3XeZ6fiahhiOOrsHoQxHNMCWAugYbAG/CUdTe
l6mrknuvmPoxpHzaFwkOPr2bnNDj0JZHX+s790rQc1tO2rpbylOvLpkDLTJJdBFmAAvLMw2MnLaV
EufFPW5Vc3GTWil+GjmmFVFi6Zp+Ct0pMU+dyinEq50SZGIS3WtFiSGQo5db2VRyDmtYQvN+hErJ
BCBNsiDeagiRkyhVrcKLs0Cl8jVZljaeDjRaOqBPthXPwSnjN9Vw3hsg30K2E1velcQ38mxSGEkh
A+ac1DcZwzb9lp9t5bu5ScbgAZshhs1GR/nBAcCrZd9ahDxxONKjy++aNumrB380ixlAmacXyZMn
fYBncJZ8/Ute4wSo851gm8Lh6ZAy8Dcd/2SwO8xYaihAOikBE0Oboq3gnVmco0bomihYIe5XFSY0
HAbOLvM4LvcQVcbiHhY1UHS54C516mVDrzAzFUDu5y7z1IMBXXC5RrzsGu1JAgeBgbyRmfwMS6Xa
S9WbH8cgmTATHOtdZ2kVHoAjtLJHD5v08qpbiYhb/J+ks0Ru68T6Kcnw6pIksT55Fi3974qYiLQF
9LotRYqfVdI/NiN68W0iGT649xMLZ2I48Za2T3v8wi/wL21hzEyJ0tgNMB3+Mkhk90QJqVHsrHjp
ifRcZ03IILDwGNop4cK8vuykxWWccCrw4g41L9HFcNnqtWJzReCBJ4DCA2s5EzE1hB+BHszlFlm4
ZX6Dw9b7F41bCXXb+qVj7UWf4UgxJUOnHtFSeOvxP1bl/DQbQsEn9DwZ91dYKFCyBxiVN/CryrQn
5QuyRrzqBb5TJ1LQ6qci4aTA4pncCxEDlyeNytRyYuaaY3JmGUM146zZ1eUuS0GknQdDmuH5Meae
ujb0qek3wrXlV08hZbiyegrnG6vvdfmKkMOpt76j1NOUm2zRvjfaXWT7PRSIpFyCW5pERr218Fhr
VoaVnW7BDYz1XnapgVWSLTwyisB2en0H5mlCto9jhZ9u8z7uWkI6fOC8H9DnjfhyGsA07tS8WA9o
0rMxrInq553EZw2LOrPyrEiAcNTOmA5AYqFXFqZPGHPisTN0uTLvBS+x3sERrYAFYk8L4Skobffg
4QNn4ZEthIcxcjc15c08AO4BTjeI6qLIAaFe4DnB9NCMqReEfG1c2jtq+fgFSQ3G8Zmj2lw8jHZT
5y7+QORvmxKWh7EPmNHPThJZsM9l1mhpOzH27Y/YmYYvhrcssBi1XnonUMCSaoN6HysplYzJbRCk
OHEnuGH1YadbY3mWaF3RhFm7mlJIat6ntGQtKDuVJI2ikqYZ15A1ZjAp5kTO2sITY8upMfqLpEt0
xP/DLZ6UolmZCnOCwUEa5C5BhmPmGa7C06y+T3NRB9cFU3/x92wx6hSz39LyzwaQEwUsCIoamHPp
c32eWoPpXCp+8eVSs81xvKiawSH7DMoeZyliWrvE2pGpzUOrT6z/YWxt9zqtHA+nGNTulkdstyTV
Iz4uWvu85N30lk2jg7NSHXOdW18X7FxVRlV8C05LP/X8fmHjIgby5wcJ9B7oSaJbRXLIRACuytXL
6tFQLJftJPX42m5rcvVM1vFWtjm6DR5Y/iPhkwq2UFl8a5fWUwvkLYWWFHHr/lmp5744w4OJ9L20
AvsUt0xId8XkyHPX6R0+BSiT9bZzUqyLGdUwf4jRYKyLAgMnw1C03YsDzYdEbPCm69xjko6vpwRq
2bgFxMxiwHxmx89jys7UEucLKW6z7Bc5lQ/whtNlW4E/rEK/64Z4YzvCPp/zpLG2jWrMYT+seqcN
CUgp94PGx8PQiIevYq8K78fS53t8M5p2Dy9LnTdyNWFoAxy6OZurcbMYI7p+fAg7bTMVeXHm1RnM
CZkFxbjNzLbbGp3Sv1tDVmNxnq/fea9DryJF84JsR4dyjjIkW/e8EaoIhA3xrcAlD8SdM5p9mHez
enFHw32dvKQuARBNy20rqpkam250F16Pq0SIIbPzJPocb0HPYfivmypjCQU0ym/458F97TI1+Xty
yrq97DW9dZNNpk86HMEym189b2DedeU7YXenuU7xzVkq59wMYliswYQlw9bRc3VHhaQztnZu9Hcl
Zob4zZtLNoWj0crHRbNKhm5HhnujkQG6rwCEwEi4o92bIcasQ7cxrFb/0U01xKDJoGcRzqMulkOu
GZRdtT5v33hxpbfBEblRIVKz5BlXP43CgN2PcBrxiP5iZDAHQ6xjODyToK2fG+i+1q5V2gyuzlXa
17FeQCfBECwMHIgdaYI8thKikJwkUYYDcAxjoyZl8IinwaaCXTftd8/KmwpPojjdBnKq3gYzG8hh
G/nFGFPphRn5Or+wpRGYp6QMD+j4xmLjDxRDowGrjpRY0M3u9ayP040QNsQXc1Y/0poCD2hKXE32
QZ7Yr721GnaVrJ0rK56YYHSJjKle+gLAFcVIeTbbjvGqObmcwJ558t4YGSybitkivugo9x1KqWNu
68iqNUAkjykmVWPSvNai8BqS1T77AvPAA3JZE/RHWq4vNVG8PTcYzQTqa+wXBnYAMFAqJmqYO/YV
qorS9M4Wq7daMHUJ1jlgN6idsbEIEuAqaL5OptE3+JFqLc2TrEzIzywB+KWoKneJ+lFjszUmolrs
zRLfZJ8dHYqZ/Tz2IZKkzIWZM8evk+zYz1VsBxW7eq6RCjm+dU0wRDRb+jFMIYLDAU7axJUBrSVV
mPmc2wzFwUNhZtFIipPCBhS+gbmcu9u+jbMfWiVNrAv93PkyFTCTo7iSkF/tAgxKJBuDAnHXqT69
VCrOsMthSxsvMr8s2X0ApMGc7FuTuKto23NiRfhEKfAaIwSptjzZFhz8nTf3UoUZmx5JppCdjADZ
AUmmuuS9JTIe8WFjTzUPeDwW1pndQ5bEsKcZvkGVA8nlqRaHYGELbDFrYQ243tFcw61Rh6sZplRa
qMg4dnnX6uVcXWpa6hdbMw2yZxZjOYc+R64RuSRFewBquTxRHYSirU+hv2bjIIZgPtVIzMhr2irZ
w6ttly3crbjfScj3pDu6VwOaFlM7bHKrA0NLWR2TZ78OKFnIqW9SIlg8cIK+MnWsXMECbpC6lxNU
FMOut5qGy1PkBQJkcQM0tT9ocW0HJ/h/Q5zNsA3aVuADmdDyk+R2hCB4F1QVll6yayN+PDONWN8M
yESDvjRwmXVmM9KVUfXb1gzUHJlgOGPQOLaKI79YXH2rnDn7UakOOO40LVZ6UiKww5+UbEVNdz3U
Q7mSltey0WB5l7FPBhMyFqi/wRsqyfMJF8/aFcG+txYA49BHiRwjYZnqVkjPeuDzwKgLIpaDK1tj
AOXVSnmJrJU6hlYVigaXhrMugLkkMsaMz4eq10MOE9NkLfj61xi9UrYNYCkh3rQYSwLPBidqnxkT
/3rKa9xcnSWnEm40njNhlJNhF+GXMaVdqiXaXZ9XWcLh3ugvRpytvCAqM+nJMopy2md0P/yNqer2
aqqpAuBdTkGEjEHO4A5MFZzlWJUtZ9VIQB6S/Or1oRVOleDV3rBXJf7gP8Br0jj+iKeyaGFiTyS3
NDbS6ron27jMPKL/yMM7EBPmuXlpIXPDTxfdilztlnuHLhWY9XqwDGprWXkOutFg7mqyV6m9k36h
ooewuZB9fYCE6WQcaDxkakrzcDVJueB9BrB8LVykxVkvyg72le8S9jqTd8rOuXzpHLRsmyVpkUoT
441qT0lVOwjQzummwUWUwpU29uk/5uP+ioRz1b7Vd6J/exMX39r/tf7Tl6ad+yxJxU9jl3/9ryv1
1jMc9PYf/MXhP3ayfv0msqY+/jfvfsTwv3/+cfLWRN/Et3f/Y/sTPHMj3/r5lmZA+Y/L/fNv/v/+
4T/xNfdz+/bf//mCnFysPy3h13pHtqEZ9/+G4Wze+kq+fjv+B//HRMeGXLPaS9DAJgFzVyLCP0k4
rv1fPg1Nf52XtKnNr3/0TxKOZf4X06mM6iMuQfnOPNT/JeHwR7SMbVrwPgN1zOeafwPCcY/6jg6d
27UxzOgcQ/sus47v+38dGBwXM9J+NxkFpuDFvqW1OTKLZLO/mQi5nFuGuSNVzJeJXxwqJfb8UtRx
FXRv4yL3in2jgd+dH9VShMbQhSDEQmh1fAHDIWb0Gnfa0zZhyNd6tcUzjWJopvLAROxTW/QPUtb4
sONEl+YHA1VCPdJUanZTu0QCBB/GN5skF/tUpE8JosTJhYvWkCbwbUI83WiutSduPy9Ocis49O5Y
bXwXB2w6eBu+4rUxnN8jicXcWt0uKQZ5GX58eDO6wORhBQvcVjmNNwbeAr8sgut/tFD/o5bVdcOg
1PDf/3nUr/7wYI+GP2grK7eKh34nuuZ0dboe3Wtb5lvVObs/X+moy//hSkf997Zri3RqeYVYo2nm
V2V8IgyzP97Kqjpz8QTyiOURiR2tEY/eA9LBfucnF5kOFtO/WwoMU2NOCjiY94nZhEBAN35XXLbp
mdVUu8J0ozy/Yqo57NdeXYuP/Urh1JzIVU+SzrJuPE4snBQe6AAqGXLcJhdNuP4s0c3nnFIbV+Cf
bd1oM0xL2kQ5exwb7HZum+1A+RFzAvpF7HtagVqm2Fg11gzOKfPyn4yy/cRn/NIk5wnzAJhJ5Bth
vsw01wf0yyAKs1geUlPV7yjZ8Rtn++klT/QwkE+43h4KQmFQbbbH4QRcruahlGa8i/n1/vyif/se
fvk1jnr1FUgOF/vafpfTj8Bda0NZiRiEMNMxP1lTR8MPH+74aMq1aW0VQLRnW6CEgvhhE+O+rfTP
7ujnuNrHJ+syIP+TwHE89hCkfYtWhyc7mPdp65zkeoxBKgXnqt1r6VMfnLtrJmafUtu5XbTLZnUZ
Xp5MeiULpf+61WFmEKV9Xxssf37aR5Oo/3wE//rVjuY/bMby1ZDLfocKiFTHiyiiMEqwluiTLSWw
vXIZ1lTJ7Z8v+/uX/K/LHm3IgUYZu1W85M4tIU7DeDJhNLdqV8afjWh+3DjWZf2vSx1tUUAqKd1I
LjVPRMCQ9JPq+c8389kVjnaOVIIDD3quMM7PvXc/yE+2pt8/LDAjDndhgYZ4/2Ey7UpU5rHJSuNK
zC/SY3UkziaIX/58H7/9HFAHAmpA02+bR59D5okATDTX6UoSVbUnYdeXuz9f4x+qhQ8fg+9j+7aO
QFvG0fc9OAlCwYoVh+ECOxxTfNivppl/Yi46zubUmf14QylxQ+Nzl7lnWNwQ9JFsetbjRPpI/PfD
dLKrbJQbv2/zdXbmQdFAxRSiHyhj8ld9qpRFrA5a6ZxX00NeMJFf1juqyIwSpFdaifBfFlvEv3vc
cBIx7nTqhBKLWuG96N0r/tJh4bWnWqufGqSDlHN86s0OiZiNveZCX/91sB8waV36E+GQKdlFhPPA
iQLPXnt83Th6axqioqzeJQusUGinm6U9iSfccoHwxKRI/YI/vHGKXfOBhv1BYH3ekkQM5aVZv+mn
mdF8z3rvh2OrR9dZ7sh6b4W3F+blmE03svR+5DKgfEwHD9eHONfvmKyhYpSeCR7ckJKpNz3ABMid
MqDBr5MEepE7XmMHsdHG575w6HhZe2d09iSBsGGLsEguQY5uWSLXlSguocWfF92rJIRYDt6N6F4K
0EGcjestjLWzi40FFDcjO99q9yVZnqX91BcBh9M3ByRTPFG4mGVkT0FUwANf2j5iUm8rAlixaOLG
Ib9YJv9MTqvE9mHsuh2V1lM3oMeMrbPsGEfLL/IZ3xTRnK/LRcteu6zaTXq+9+z0ltcTQf3EDjTe
rO4BSeOcz6n56stph4vWHVM51OB1j5q4UZyDeblo4BbhtzNeWmoEXj4epDfsp+4uTqH3z2eViRF5
l22lOYam7p5VzAvYGhUc96BXzmZcjwdy5JwZHfxkQ6aJcSToaeprrI3vWpVHc8o+roVZ9zrxl7IK
OHU9R/53EWhbDK+32EOddMI+8ZIzxHyUTtKTPP9mWTnBmb7jmdfkrUpc2Po/IgLcZHJNHhAHhD1Z
o5klm6q1thV1KKECJr2uwORGxCHBPEQDYZ+Q39eyJKXewLxs5G7Ur3U0dEunhfmQ3tIF2QHZiKa2
iujpf6HaxOkHjp1m1FJUUcM8DASPnYkWIJYB+7F5EaQq6kpz5zTlZe/Z3wo9f87s5ap2m8tmGW+H
0T+vCGV1m9w0OUVeQGU33Qv5Iu1gA9D40dLKKPYeVEfskrZh0nwX89uInZLOlJuN2SscJQKhGTT/
cGcu9TbVl7CkgZxeyww6dP5qxPbGEpyHhoHsHjCsCAmc9vbo8hzavUF1ifbL5YTsxigaCMmhCy4k
pzVZpst5i/czvfyzqqMbYrYXU1I/t/w0aZpbv7lqmFNmvi83wKUk4qopMCLGTwVL2A1i+x39WFTa
j6VD7tBVB/xmWZDOrmifGRG8hv+0TV1crkZmaJM2FCK/8P07yPzbWHdCDU6tmmJ6GuZ20MABE0wy
je0m5U1fOScjjtLZvOJjp23W1zsIyZB940fL7g84zUaw9HYL8r06pT6dbTHmOA9mD8F4TIimb5y2
ahnlYFlWw0mAzbU2V4dlFa7T5V3vsPDFnTtMe2U+qzHZ5vWdw6ggLwc/l6Gpr+nnnqR19ez32k0m
+tNpiJk8pqSVAFLRzjXwuQCXsWd6zs0iYnRk47Bdi7n/H+bOa0luI23Tt7I3gD/gzWn5tkSLZDep
EwRFA28TLnH1+6C1G8NC1RaCc7Qz0pEkZiHtZ15D0WXYcsbaqjxoDKRV1cHMhzszyA6NME9G0N2N
sccR7g9m5wEjCzdp6e1d1SfQ3Bk1oDl72sQKhd8cP3VlBwroEWTBHoraMUidh6gJ3zwuKCVtH3P9
lzoCu1T9yKP42UdUoNHGDUExhi+O3j8b9d+WHv7VdONd3z9VWEkD09zTFd5gr3toZuvq4q6Yxcey
9Ghw3Q0YmgMPe22CAp356KGx+w+akz9NaXrqLNCfiFvrWBzFAkWbfgXG/s6fOnsESWpnPijMV8Rj
EbY5f9IxDqHVRx3rYMXlfUJDzkZly6JojQY8DcvskBekhDr0XolPRgd9XvX2phs9pL36hOwNtSgM
WaNXRK1XftpFQLj4ZYvn2UGZJSMga+gRAd5qgg8qHhF6glG2eKVbf/BEfmjbP6RHUBc4n49F6GHQ
V2skyNID7nxbz3xtu+Rogoa6HXx4c6x3Me1AkLmYwQNCWTif9sgRM3sw5eMQI8DL4WQpRNtd63cq
xkmKs6OMtNeG4cMcACT4+UmcKgDlPVBb/BKyFJlBEbJGBz7dOt2DTqPeokI35+jRgCUG+8rszM9m
bZA00tm05M7gT63VH1ZkcWrsu8F+bf9q40+QFDcjyNtU4EGl7fuTQUrYAyQOmq0FLVIt071mfqmC
vWESncxeoZVJJxHkYWQdQc08N0brY6N4cI2fcRr6kSL8+czZWv9KS/MLsLcdHBA/o+eG3NpT0BcH
LxxeI1vbY7P2Iir97yGXWyf6aIegeWgCH3I5fRSKCkaiOxUyeJWD/SWjDjiRmqh6c1QoZ9Kc21RO
8gvoGKhgOOfILLVluhM5gQYPiZFwoKM1wu2SavzvBvnPyi0ZQVyBQSPVbN6Wzyp3YtR8NJXDXMZx
J/exZ46n1+6+EyX9q4+BtxIZX9SPYJ38W4yCugrTYI6cf0uNRe2OFl3f5gDgScTdobqLnmOKwS0Q
ifct+kfVxk9lzl/LkuFZ0fEp/o5KTfmrvflvHX+Wz99oQy3/pf8Pq4+zQ+j/u/r4scxK3En/153I
vhU/xO9VyPk//LcKCW7mfzSUGGGtQan8rQapWdb/wBsy0LgiV8KsmNv2//p4W/+D2svskUwLTsNY
mJX/P2LcikZ5kmID/4j7AlAvYnJ/4OK92MEw0SmCkvO4zixdSn1jkWk3Bb7F0sljP+9M/V5Uan6w
gRlRQLLDnSWC/l4T0IcBrgT7zJmsfdrG4yFNSlxu7a47Ut70VhLL91zrP/fhv7/JRX2GmxCZSb71
fF/jsjS2JjqnPqA150tglpqJv9eYfTLwuv85yAzBLpA8T5Y54p6EVGX4glRZpG5oo4PcKrjFjhVN
wE84rRR4UZhxHW7kmEQlkJhiWDmF7+TN5c+FC89hhHJ/qcpqAHKyU13Gfqa2mC6UQPA+NX1ZY36K
sZbvyqhyKdJW2NnQ+flrlFYZbo3Q/sfC8u4ZMIT+ua/c8RPskwkPzTJrfmaU5o7KaAcvErDeLz3o
4++WGU2fJZCCj4Da/8KZQnn9bfNeqZqeFwz+nfZZGJ496iE1tNQj0SJAZDTGYt/Wh+TODbFFIWjW
DrdHOU/n30dh04JUBeDk8NeiLAExy43rdmTDgY7b9aYGZnSs6wfkctcUPedwZbEwnuqi7IZyk4Hu
zvzPf7sf+zT2Ktfmg5S4+5X1SOy15A1CAX3SeNbnP/8uaNuI0xBBIb+6eMSH2sKlKTJjP6oc41HN
2nZfFIn7pOViXJHjurJQHsIgpo2f+qxxsTgfKB7H+QS6w0+KKD4MM6VjkvWa+snVUbgZIPSjpoEm
1PnsyRzHzdFWEz8L8+TAv9HsRxcE3O1puxzFggHFMJCj0WHAWuBsjXQNBsQ4aYmP1he4NVrTB2xY
9N3tUbR5Ss63An1Uh0onfwzaVkvB1HY0Y4xPUrYCndldoefRSeFO22B8s3HCnAmsdX3jSBeuCUYb
GwMO7ArtcA4Wlz9B12Ypi1noiULW+ZcmFt4kdg9VYIj0XwCQmiONXLorUYjG4RTTC54dX1rAbSsn
7soUu4hr8d4wxWgDzv/8t2MAUCBALsxN/Kbowh08mI6Up65WFvLysCHKRJcCliDBiLMk3Lqtq/O/
OPHVGrckq7e+6bJ4U7JiV4fjCnfu2lTyYFL7pnFnoNFz/kUoYEdSmFXit/Ti903f4gqJvfOmdqto
h79M/TiZoMqz3F5jdV55m6y5OQitmGvy3QrjbDL7qHPB0InMd8e/U9E/AejbD5Q/3ES9o5/3Kckw
IA4h+hfBznPUfT59jCTyUbORoISrk1LL7n7c3t2XC2xDAfXoVBIpEGssTqrd1xGGzVPke7DhXzFr
9f4Ci9Ucb4+yMGqfb27b4VWAlo4a56WgCD59ugt8O5lftBTqhpduh8FuT4MHNkREkXNyRiX5ajdd
uUcHxzuB6xAHnG3XNPEulx9x/Vkvju02UzaXV61mNm7QJ4mPy196qiqjJSpRx32Wq9E2UAuT/HWK
6Z020fb2HFxuckaGmc/XzwI47mKmIZHQHBnZeCMmSlA3qPkAZe33Xu5ZH6B2qCtzfp72vk85CSGv
F54pDpo+i/F0DREyK+RLY3D7nyYQo9AYR6VqN3ghWbhZ60gyo+tZ53cKhoRREYTTyidfW3ZiUSQe
ECPQULhfvKKVjA1ptnniO5XmPRgtmZtNzLKpOqFzZ6XFHcXG9mOCKxJlNNveun0stxY4n5W40Djn
y86zMav58pQb1nx/LlnBXaUh3y/z1o/jlsciKqvZ8g08S7cH9Ar0PVHyrJvdrsMH8D57W/ZuvQGT
UVLBAOEttnWu9D61ICCgZZBjm1d0sBg3ZQil+YS+i43UiDDwwcYX3H3EGFT/imlltAtl6LkbyF7t
F6c3x78w/3XB4+mN/KmOU/yrdjFNHSAswV+DWPirgrpn//EFS0w8n0H+z2FfysLEXhuaeZQKv1R6
fSsyQk2hARaIrIluZB0bH2/v9ctAjadfBemoUwgiYFtkBobTu5DMRvL3pq5OSPlZBLEgCJJS/bMu
+vvC6rQh8ZWk4AL3Z7HNta6qMfHShB/zFN8rqRHsnES1//gdnGMZdX6kPIMId/EO1hIF0/G9IKEa
7JWxelPMtP9vBqGCRm+PnINY+vxpgooT2XB8qd2AvD1kU6hvpDfFu9trc3nj0w5Hvs2aSfncR4tR
pFJXQMNbSi2hnu0BBP6Tzqayfz6Iq8Nbd1DTNi4UmF2JOpWo4s7P9E7soSP/7DHLXRlkju/OoyLX
IO4jCyVwJvdYxLItr7vXOrLzE3B1s6krwDxPze5IP8P9NBn5Fnrt2gNybfrm5BocD2uESM75ItlO
jcCUNBhUBfaQWn0Hqgvzy9vzd+UAEfPTUeQEIXGx3NV5oTWWNzaNn8a93HpY0+8UJoAsFWvm20Nd
SePpw6LAjI8wEkNsv/MvMnLh9gaUCT8pJX0efAP3MJ21Q9U5wVOgt96jbkbjFmX0mu6fjvpeWBsf
s7pM9nbvjJ/1oTX+SMHt/VDbBErkxQaKp9xY5z/JtnoUi6Oi9Ytp8o5O6PwMFNfYr3z4lUkmf5it
znigdENbvE5tZYaZ2litj/F6+KrIJqUxE5pAmdJmOEYlUG1468hTmj2Yc+j5g8y3oIQtUL60HhIg
MaLFYtct3pCyo3NWe2VerPzKaz8SJDDaEvMCXQim4zNKTaCoOr/1ZvGDCbhtiHHm1nSF/C92ApHC
f8Za7ATHqfSc8kHna0gtHCzw4x/MSKFGCHX1Th3N6FD2mvVYWZ7ywVERPcgpT2yzNEhOiRaOW2eK
nJXPX/gfvG+FWTtZdzkN8yu+uK6KVkaB1KzBr0qkdpMcQL3RVA5o+6AfvttabNFrnwoBgh+BTfvg
mUXjUwGq1K3o2xYmKrVjsZNuhEhv5ES0f6JQNrineF3rbCFU0MKp7U4cItjKA1axGT11KiSVb5cw
01dCImN+jxaXFnUS0Bsumdz8bp1vbbeYRsRBvc6Pa0PscURNICIZGgA6ILBOjnJGbic/E4fiUyBE
fx+091CU21nmIMnsZi+LLDxMNHl3TYWfiCF1ykZZplN/1fsfQ0GPA90bkC+CL40t6xeMFNN3zT48
lPhnPxaIbd0NyeAdXcj2uyES4k7RoTpAakfrCNTHyqt2uYG5Lk2SDLShedOWyV2lOh3pszr4qiKU
bdR6zZttNyUANOPPFG3mvYKAJXOKTDIpFgHB+dzWY9eb9uQMvtJI4xiJ7GcNZvd0+9q4fAAYxKE2
9P63s3QwUIy6bbiaRp8a27ArlcjZUttb80mY757zbUKliwIoVxMoMCq555+CByn+CJo9+n0ifsat
e584NE3QL9n0Lb2Y2590bYkQkGcYdJxN6sPngwWDaaV5GYyQgvFwhygnD3kKowEX9DVrhvdLdflh
vDZUPOfRDG8xFgjPJJBWKv0mtKqtF7rxXY2A5UGnH7/rC6W+92Qqvmmxrbdbls9+cAcXnJMlSkHr
fci9FgB6Y3gUPsJcP7ZOOvxKDAgYK5NyZZ3hHKJjRbrIf77MXQYBAFflEfYNCS9axVt4azewMm5P
/ZUUiZoAuTFub3NlZ1nTrHNdcXKN+ZimpIrhX6dwrbXUBNY12A2ie42jNid4W+hHmEJo32AAhuEB
tor4GHShXBM1vLLxqMdhRUapicd3WSC0whA2TFxN/jDF2rdJQTieQ534hYPveTYimrkyAfOCLzbE
2YCLnQ4wVanzmgFbKB0f5ORlx8bU422W2eG9BKmwGboq+FKoUv3YZplx6Mfxz5q17xcHQRY1LhNr
UUTtFpVEbMfxisrHya8dvT5O8FCgdCntrjBCc+V7r5w1oqw5biVDsrgaz89aN8HDifNh8gMb4PXg
1e7W6FB+MwexhoSc0eaXU8sRw86V/J86wPlYSJvQBhqsiYKTaxx73TVQVjLDhzRt3JMS9SbFB7xL
ohjD68kD9tMbs0e9pVSfgkZLVrb6ZUECBTDUqbFD0GdzHeP81yhV4xYy7SZfcjtshNZbnyG2J9Cc
CnEPe13gj9DKPbP3vWl6ZSWkvDbvULhRY0XknlO9CPa0LrXaBBCOjyLMlzYEsDHm5aswkjUA+Xts
vtzQv4+0mHUkofAxGeDQ5rbMngCXedpB0wVyYJ7Wth8m00YYIQuyDrlQQ2h+HzY6VYgqt49T64IJ
MSjAfQpb1FU2UrX0HuRi0+4o3HvlQSn05rsb98DrnAzZl0dOKBrcmor/eFGXaJDVVRTWa5Hhxa0w
u1ggP0rCSF6Cwuv52gHqGgvNUgy/cdP6gF6PcpxZxX5kIhiyc4dKejtPhV+yMUa9fPFoBr7JtFTx
xKrdIAUvY01HJ/ZgYKcQMXnJBuVjqvTa6+3bZHlpg4HA7s1An8/GbQyCwPnvjGMINlNSCj/QFAsU
jDFBCBNryqWXoziUAhCxRmaC9rmzuLIGO08NZBM637Tb+NQYsjjYruy/3v6W5ZxTNiPDNCGgcFwM
5JjOv6Xwqr4aRDP449DKx5B8dlNB8vusxIVzJ4Gsfbw93nsX4feNC3KVoGmWYqYPNXtAnw9YZRr2
eCJTfTTfnO9tSmC/qTUnVACu9n24zRKH0n8569hv+TP0FmK+AYAwJvj/IYwULdBGhA2aO30Uvzl1
JzREkQoPwrImtAxJkJmyMed1+dZpI/uDlscQEavahuvHf41gnaGgn2cXnfinabTwSXQVqKlBwU2x
jCy1Q8cDMPvWLgIKa7HWCMQl4KCbaAwherSp9HTWVWusnpY0mmW7aDCxv0GlH9x5C2Cl3MEir55i
xW1SRN7G6vvtKXy3szufQtecTSZgBuH5Q2Z5PoVdp6lpUYjO92ItoqaJzPnJQ/Pk2azReDGUz1Y6
ya8TDjR3bgFtXkWFttzRrkjKbW4m3r1aTtWPArZ8vEkncHm7PIkx52rSUnmTvaMJdFgc9T6asUWP
2IZMd3Ewt68BtLT/RJFboeIG6vnE8rIy+eBFvtrYzacogwS9DTPX3nZTk6qbpGsr46lLYKNtAqSw
7vOuhZQBU0GlECmxuduA8AzrfWf05mvXhWg3hCJRjnlqhS5c8Kyo8b/Th6doqg1AiIgRvYLbA/Zf
NhRJtjNYLN2KouuqzeB21gsNQHQYLJym7qXVooqhB8G0h+9XAJrzJEILZus004MyIHh5r/dm+1lP
C/CufSc6dxs2wPYeXMg5T0o49S9l6U7OJgvVv9lhHYoHUYfQQpEFWEpKpwb+SrY3oC5spGV3tHTE
fthqYQlmri8/xWlaw60c4L9vc69Kx30eFhZ8eLM65kUuo1MX0wMA6xo0r7pJCgOXJUJBO5+ML4Gt
wdflbm7c4+0NtLxZiDbBcnkU/2aXQXXZRxcyj/Wu0jtfRZ5wryGWv8cYyDj88SgUzOjLQqKEq7YU
yK+y3NLRAyMGN134N0YKpjTFV+D2KBeNUz6GYWw+aEYFQsQ5PwxB2eZdoHQSxJbA8dJup31K9XGb
GNNwlM74zSo1FDWkAUa8I9PGVEesJGtzNr04jzMcce5czlqgS5lMkLEBgnZBR+NU03YFAI6mF9GG
AnGxzVC5OtVIrzie/Lny6fMbfzEuhHUCLANFlWXkVba9YyhuTcNAYLYJDUURbznT0G4GxfN+FcjJ
/PIIQtJt4kz2c2VrcK+odfm2ophbtFletWIo4KcTG+6lJpt24w4hyuYtvOSV3sjV30pDinuLHBB8
xfkyiaIHlN6ZvT/2PR3tQlfv0NTN9th6qKex8lpyL+fPbHKIRtkbLuX6+b1G33GJW0TsZXS7zO79
DtWE7aAmZHUUb7e312EZcjIKVUT4mDYKqTqB8PmnFVrZOrWqDP7gKvFJ7ScA2m489WCCCKe+tugQ
4fIh6+hXi2RTvQ3qQK5VfK5ML2eMhiNgJFRil/WPpO+yJpMKmfzgTicNubhjKPX4xSr6Oy9rgk95
6+ifbn/3RU13/nACXUr89CqQHV9U8rBOs4M+1KQfqx5EkXZD/PZM4vhJp4Mva3XL2/etz8wdaGq/
4lbPtBkImexWfseV+4zf8Y51JKfkLJwvQFs3LXduSLYztuOdG+nmA1JF5j02QM6mNCTeUnqEgkWl
VaiJaCgEWNKhV6QgPNmhMJIXurYFprNa+51jmcUBJcdl4813E/nuYoIyXE60MuWHuX03Qn2IfrkK
1ZY6icuT0LkVa6sFLNuH6bcssd3DVKIz0BaErrdn6Mru4BRg1TAvFDf5YoK8MoD3OKfb4dChsTMW
3Qd0udSdao31NjRKnAsUWd3dHvQd5LD4+jmiJFSm8j8fkfNlsa0sqYxKkgyBBjoGdh8c7CoVx2FS
gjvgYQV6U+HHWsu6vYnG+6ZJMiaDPgHsm9Z9Ib9C0rIoNFr3af1oJpbcKPDrHwAWKYemm5y7HjvR
79KLhzsjQq9shHC003vNvO9V8xXhpWjPhUzOwMpD8y8VkMcBvJ9pgFBSFDllzgYZDNWhudKme1qJ
GdYg0ngy475YgUTNl8DFZMxdYZcZQUd8kdsI0wmSPtMmX8hG7N0eCUYPgdddlKPdl+jSXHmTlpko
ZxP3G5obtma5tOAWl1Ld0pZPu4Ctp3eDn9qoBaIc2e6TqCmPtxf6yvEjEKXarKp0pWjvnK+zEqJb
0k2pigyTZp+GKTKPvaesZYfXRqGeTVtZB1iGbvn5KPCstaS0etUXFsGsXvTOqVc5R7e/5aKaMc+b
zcMxg2ERYX+vpP2GRSomg4hdRJofZLyvoGTmeM8gnn7p7SL9Go5j/2Z5UdTeo98DLygctXxbZ5ZT
H5TUVOttVjbQVW7/qmvfTil4pvWDLMCc/fzbceONgY96qu95LgASdF+2MXftyigX0CGU0+k5EsJQ
l8MBa1mgKlF4MWKeZj9FUwMBJy/EC1nNY+S3kOh8NcokeqN4CzUtCMPaT3qjIztLY0gBw4R8Hc1D
Mz6hnVP8Y7uReDbGDA6Zg8KStzVNxCpXrrXLaeH34leEBgL3Gr2r82lJeo9ymrQobqiSZxX9p50m
+zW3+suTSykeRB4A9ncHlsXGI8V3kYcsdd+xuTw6A4FMszbax0lk0SkZJlQFbq/21QGpCc8vORiS
5XniqQsnKSbdtwM32qGWKDYAmLT9QFa5HfE92N0e7z0MOr+b+MLfBlxsL6oDGCJ1hu4XhtyETpzs
EKC6j03nkWJxfNCG0j31ShvsE28IDijdmkdKNWgjdGX9F5WQYocutbwvRf1tTDEnrulU3BX2pBxG
ayXWurzW+KnQX8HqUa7Ap+N8yQvTSkC28FOFggQazyvCcYAlt6iipCtDXV2G34ZaXGseEc800iDw
PTNvd7QKqC1lpraxBxkd4CyuhZHXdjOnG6ENkAYqhfHzTwtNiVaNnuu+EZvhXRirfBUCtytfdRkK
vJ9sVgCjGNVeUjKCSpbjkOpsLqu2EcOtHb+w02RrEpMcUNRz9iDIvLfbO+wyQfJUi9ODfxNRKgC1
808rVK33cjc1/HYy7C3aO7/UynI/0eO2H4WK/jet1OlbECONf3vga2uIewHKDDPsEDjj+cCGjR+J
pSWGP1pVfOLWljtaz9OzmaPF4Em9+y/Gc7mQOLtzGXpZGewqy+r0cDR8BSUeeK9K/OR4TbXNIxNj
e2rBK1nVlePAdiHnwHUFZPcSAkW1O5Zjl08+SQ5BXCL1o9sZP9FTSldGurI76UeCTgagxHjLOmGA
xt0QW83kI26lHovIeQL7ugagu/I5AIBdVopBaFQtlqswRtOd/QL8DivQEzFZtJt0ejNB2YQr33Nl
Z9CFAWdN2kBX0licNs/LEb+tlImVcvUP7VgaT2lq59gzS+1IFTBbOXdXx5tFAhwc4hzn4tNmg4lZ
BNdPksk8OCRsb3XW/a0YTvo8oYO80oi4UhbxCGLYgqgEse+XNR6JdF9lxbbq25WK5vHgNS9GlCNO
HAQol6tWdAjdWttUmdsfLNyy78WQKisZwJXl5DdA3MF2F0ugi8taazuZ84T7CJJWhxjBP7qNiXE0
KLCuTO+V7UnkhsI2ScEsR7N4wpCqaG0btK3fx3rwIEd43yGSryv32EVfmQhpbt+RC3rAAAjHzu8T
7FbdvJ8jDum41Xd0eHmQDZTZLBRA74WaRQ9qGw73OprhW8OE3msPrXIwKls/lnaZ32VG/BNbLu00
yKo4FOkQ7W5feNfecuodM/9qxiZchMluk7hSqLnqS6+DHuwM0aM1JP0pFvHXEQrXESBYfJ9l+Zse
FsWjI9FyqEZKwEWVWG+KBC3eNi4Qih5seD1YiAcUTbNri5Sq0kqgc21/sGomntBUsGianc+mW9So
NeuW6jutC0sSk+G/esec0/NgjTp05QUy6FFSppupL+hWnw+lowdjZ1ao+dBe6H/Tdngam6x4bu1E
AAX2tJmvhUd6pLc/bq/ItY/kRUB9x0JEE7fL85GHWBdR0k8axA6UjKJ4+ltYg3XKEq3f3x7poss/
706e2bk1oAM9Vxd3mhu0E/LcQvcnt3ouaQIctTBv/+FpKD5mRmZvqBEJuO+Z9rc2lvpnS2TyZDjx
yt1zJcTgniPVVXET5HJdfPEYxTGu0b3uh3qDbtNkPheDi6gvlZLdlLhAjkLt4+1Pf78+FyEsXXWe
DETTLJ7C+Tf9lrZVTq+kY2AZPjKQzcyziLJH/KNpFdK4zFLEfNN7ZDLhubll2usonTSWg/ZAVmA2
YMvUL2rrF53FJtrp9FP2nlS9N9tT7H8UAk3lEDkhIlJuXAGE6py0+JUkwzggdiWqdIu8EJ4LjYLO
6d51FLxe3NrTv2hdLp+lNQ5H7LoV+8m0RHTv1LMqCtu8RmMgzx+CdLBpxqIm3NKfsCqxi8sAe6RK
GfoHKEk9napJSDhoapTlO6mFU7WxNKWW2zHSbHRO6Zo9aY7UgDCQKJXAnxU02G2rE+M2k8Es9cdW
OVqOjQmKUhTfNRrYqOESbn0Qug1ITa0rhKSpGZbbunXLN0MZVH2HXLWLTVNU9W/VFOdoShnJj8Bq
yuqu7UJrrvZhRb/Jw2oWYfJKtEWCIFwDlV/b1ICFkBebKyfQSRdX7kQPCvF/Yfggcz44U6U94uEz
fcY8sftlSnW4byEu7hzafV8LNVBGQPCVeNawrj/d3mNXnhgSIRBmPN8azJ7F6Rpmb1o9GAxKrEV4
RwsR9qHjhsc/HmU+wjqaf+Tiur54yApH6EGiBIaf1bF7CHQ73UOs/vaHg+hUajTAQCpm1za12/PT
Mto6uiVta/txO9T72rS93YSj6cqbfHHzMYqD5vRMn9Nhoyw6vZ0WmaMaaI4/osm9wbZDf56TnFPt
mGtX38X1Th+Lkz9zkgm7iSDPP2gYUhOVk1TxSycx0Nut/kpV2W6ytFDuMaZod6oXjTvXLNeQVVcG
ngGBJBhcvdBSFxGrlUyTViKT7tt0o1+cphq2WZ13+3jKf7gq4gVJOrU7NJfWduO/ZYCzKw/kO0kw
uaKK7Sj37fk31wBP0YWO0xdXOCSpVHWig8BN56kTSjzt6H8p9Ia1pn+iDZiccECu9lU8gTvOIZma
oUrhwsbq5oOJsND3vEyc1xi50w+9mmIK6AWiLD9RWImROEplERy0cLDFgfCn3OODlAckj1EtENnT
EXUQYizva1vX641TAbjZcb06H1LNabuN19llvUU8ChuuBh+zUzNVYYVMxzT6nuWFMQKSWfxiK17/
kuUcwK3E8MjX6tx7RlMn+5aUGratrvDQQskwx/FTxU7fkkhqPapkw/DTbqZuQghH6D81JxjRWhnq
fNMOHh7BpimeuEUT7Si0Wr611hAaaHobOd7qwpqFBBMxopxsGT/yJlR/ldB+yUoTgejJDCb19gj2
w3WOrEi/k1acWjtYpuJnmmd3CjcT138YwOIxWjbDSUnTAQF0z/zYWhP6y2Gc2ad6mGw0rLFsmfad
h0Ock4NP2IjIktGuaY3uRx+NVrONhx7xuF43+gPKaIXYUzOPT5qS6SG6lh3FFLemZe8UVNKDEn0W
XJP+7owsfctNPceKuC895f2rknuqe6ZPoTB5M91aoPsSRBaKT30kvrSmwDjMI97y3W5KDqZXhXc1
7kxfUcI3wH5WnfEcWTBeMFnKEHoe00KEK5fDRZAw716qEHSNWGPqAue7d8AjxSE0iF9UEYVIeqjK
XotFuevMqt2LClWqCsutlYDzsrpLB8SBf8gNiyGltyTzqkptFnbnplic04izhrp6hTEot7WiVCdd
DsnRxVbiiG+ENRtr6SeDZu6E+c+DI+z4T1NQeNCkLBRi6ODCAJ/vz99ilsRmeb00yF/4HdEeNzlj
l4yDuRGYgUDoCryVp+UyJySWtuhT0oRgTLgP5wN2WYbKO4L+L1qSdhvDUaZjksIzT8tcfJh6Vz6o
KbLQosq1Y4xzx18austf//TpoV5hktqzDjzp3uLpUV2Ut90i0V+cMMDREReaB1vP5cpCz/f9+d1o
z4oWRAszcZvuxPmX6h2i5nYbmbiSpUfFHLGtiHRtl5UQQSM9enanekQFz+v3g8RK4vYnXr57DM5z
R0kVzgvmtOeDc6HpDlg107fMJnxyTIwBswKhpgBNgdsjXb4+NmVIggVgVO+Lej6SFeFcpDYpnyng
iUR0Q2QhkyOy+HB+e2wlar0zuKdt7w+p4rOwB2EHFSGaivC2F89eISPQpbEw/Ub3mq2tOOJbONbm
wRs8eZ/aw7BDB6fcYxiy5j1/5QhTAJ+x7hSC4Ws7i1MjdAx+8jq3/CCXrzJt7U9OZyeASq3oXpsV
uspa3nHnRDvbLL3nUUvuPDs7tkr0z59PPsUNEjuuL+eio2dXtp15nWX5aJB0H6yJfHpT9Y1+UjPl
K5MPARVSSU4EkE6fbw99bXtT1pzpiJR3gNgs1t0LkyqPDQto4DRt3S7OH2NnDO9ymQ0fysZ9SKoM
tnHCzRqSpdwe/Mo1QjkVpgy9OLrugAfPRzeiAm+mkeixj0vkQYq4OvUhcuR4U7p/O2jXbyJT4EHJ
z6pfAOxke3wOmw+3f8VFPY0d+PuPWGwDL3A6DNQjmyZJr25HzwwPGH8G6AkiNgHNPt7fHu/9aTi/
UhyVuhJLjdsvee0ixBxhEgw4aNl+o+YKkLMkS78YdpJ/s3go/rIqIKvbVnWzcNtWrfGFeELDKKFN
EcCPdTnrx0cBpqEhesnZoRsEEoc2eNUvBBTA5fAgsNtNDYK1wjxKpCfCVwsQBRkRXAnMv75gQqAr
MMfS7pRp2iCwSRiU72NDzHP7S6+cMKJousawHRkaoOb5+tblSCjWuLYvR9rjeI8qd55ovOckD7oD
eGFYTRJ3KQALyM6n9gNMpG5T4bxwELierXUlLxeaX0NkP9dpVcj0i90m9BLL8rK2fYByzUtReD85
4MPJiXL3YcA5aOXluMjydIZjZ1PB52kmfzn/+BiMYB1bo+1rWmw8WiU2NFHcR3crc3x5c8NYB1aN
3AZdXUjr58NYMz6by8vxzVqx/gEMT2Yvoxct1r0PeonSaKi0yhdDKuJTjwfGE6ZbD23iKT+gixFS
63lo7UMdt5GdqueB7+FGvFMzI423hdbLFezCfJaWW18HwTFTYLl0llGTk6lx1bnS9gcnnABDhkgy
AlbcgKRbk5a+Mi9cLHNK+g4qWp6y1K4GO64Mx08HXIZCz9OOgyO9h3AMjI0WpPD2y8HbNb2rrhzw
y4DUsQhH55gMbvRFwbzAmwrL6ih80eQ0nmSvhHddFoq7TkTDNlSTfE/ju1i5Sy8vcmrIhH+0lrnL
wcicb4NwKnAEcq3oBVGI7AErjvqejK/axbVubsZpmDB39MCb6oN3B8J/2t3ehpdnax4eTT+ecKp1
KHWdRaCl2Vq6WjJ8Xwf2iWZSR6sFK8ROAfMMUmqNZnp1PIJvoCncLXRDzsdL1dwJZeZGL0lXi6Mz
ZM0JuShtm2YKOrYYMKxM7+VhntE2EGFsnmcLzPliPDswMJsnMe9ps1DiANVQYEO0cmVc4ibIYqh1
Qu6ZwSkwEM+H6UAz047W4hcdneKPEktYsakjnA2fQqng+BgUWfUJziRw3lRvMW4K+xIbuQgcIBSg
MEzcjan3w7AxTCSK28k2fubREKo7W4r8Q2Kggbbyk6+8ZvxkghcAg1xENE3Of7KrYSrXGFXyEklH
2RVxxPOZ5voXzHiVo1oo4a5qXe1UaQ2/1g2qu9SoHYD3hvKRNNrdB2linGw3dU+x1jl72aFzogVV
9+KIIr5vDSn3sLZ9BBgxDI8TQ9w7whUnG4P2e6zvtF1SIACJU8+fiX4D+WQtoN4gO0hjlzhxcbHa
HgKkJX7HLznFgbah8NTHsUnajRuTjXbj7QN0eTMymgH0FxFkouD3nfFbCtdY0WS1bpi8WBlis0Ct
kp1uCcT/qSmvZG9X9jJDgfZFdG7OlxebLKOkju+YG79ggpC+lWqU4yUuxEpOenUUJs6b+Vwc/kXu
0qe1Eja4ar4YUx0eIXDgXm6ig3x72q7cA8SN/xllEUspmBJNVsIo/5u9M2uOW03O9F/p6KuZC9jY
gZqYngusVcW1SC2kbhCURGHfd/x6P+A5tkVQwZrTdtvR4W42pUNVFQF8S2Z+mW++b6QgTdmLqLIG
OzRRxVry6KT5K8wcx8CVM5bCGNXBzdCJ0zgY5iAmJ2PW1Pu6rxZ7mGc0MSNhd+zH6Fxu7q0rAZKO
ZIECcwRp3G3JJ2pEU82QOz7JgP08+kg7BF115EVkwkBtVaKd41p3/viYrnVlgPA8JBmF1zvamPMQ
3dUgOa2NMnuI1JEOBUjnRlH8rVSSc6eAX3gujn7Aq4HcqwoL4fXlIlS3I7Ub01OClrNlKMVFNwn3
ea3+kAfltJuSSyTpr6e6+KOkH2xwyjsc6WUavgEjbI6eEdkRTcqw6UEPnD0ODahl83k4M5obpuEX
O4KmCVkyDtZEBfJmiXZF0AaRSH4KGhN6OGii6j4X9M6I1phitqwlE7QDslKo63Y6Wc+eTk4U/wZI
hWIZXnJQU6r4jNrdbbQsY2kbwdJqrjkmiwcB+dJbUD6k5/Jbv9hX9HWwa2mBXzk7N1Z9QrBxCQRS
wsaYr7X9rvZjPY39dEl0e6ZJ88w+/oX5Iyhcm+6pbCIRtLEWdAhmsxkkpNOa4TEmD35I2uGZVphz
HE+/MEugzGlFX/FDXHJ98J/sbD0Fu7wajPwUhjFt0mWi2p1sTGcm/Rf71lwLxCvnCmkbbRMu6Pks
qWWv5idYfiiviYLujLSr2aW+S90C0iangaTUfX/fvsUUrJAXcBIcPFZWuu0g5lNDsNmHxWmUGtMG
TJl7u1yrL0xABX4TleMpn1Tw9SXMbEm2054qmN4dTv4aHVTkdIdYGD30+Irrpjfra3U5mzj8xTSb
BMVr5YtsLa2Cr0d/7M08DPW5OCVZn16Y4kJeXUQPtJrM7swU/GKimWUSgxSoSFBucRxdB4GTQSf+
SU7qyW4KAUrnDOrs98f8TfcsRoS2SlAHOISXcOH1E4nGKMG0lJYn+pdUQOKKdgwaLX9Y6uFlQ1M+
oc56uSTh4BP5lF6VyvUV7KOkOjSt9qqlo6NHqJ6bqow9AFOF2wTZ5CFzFR/0IXuUE43GbrlavoV0
1dmZQMvZ+8/wq5ECl0BFFKo5YpDN0UEYVwbIwSyJpUUJA9zq0F5E5/pKXhBkr89+BOtIiNNaRWQL
Auz1SIV0/AHs21WnolNTlmMyxD7k+VC7IayuZE6vVPHXKKUz2KnlTvm0zGFlWKOqBk+UI6TTMMnT
x0AOq/ti0fWvQTG3rbczmuRUanLwjQ46JJ11oucG/H8nIXlpBvmZLfaroVoz32vK+YUW8fUzLLta
qeMyrU6KWmboHHSoiC5tvnt8f0be9sOwqqgGrnzJNEVy9Hh9nXCnV9OEnMJJCQLIFEZkuymhpCMV
sJasfuuqveQmNeTbi9ba/TQe2lG8Kpc/xkX/4rtIP1MMpbJCjlRcx+Mna6nALMCEFslJR6rJhlxu
OiSaMthKsmv93TL+mAvD64Ou+ahMRXYG/fGLUSA85RBvgkfUoRzeRAZSimI2HXjFqVEGg5ZRafqk
REgt0Eek+wlKd6lVKYihaGIZXY2wjrqVPpg+PaqJrUeN5haqUp7h4/yFO8d8rW2C9EgBA9ptPCPt
cSH0QuQjDWUKn5o2RXVRAbn1OCNrm1tCLZdIpyBeD1OdGl8kdaPsVYXmOasPJTFwY971NTMkzkVT
nNBS0tXTD3RS6FdNikCkuIc6z7kqxkvM9nrz7TifA6SBY0zmzLzZfEmQTxnNpJwJW7W5U+pI/0hK
gsxhSPUBriiIJUuHU8cuQBfPqA/MSOXDPh0L9hhDem/XWtCnXl306tcyEKWrjofz5GJq2GeTMKxK
231C718goIvWYgvXtF4vA9ef5fR2EFQ6coxKaB+RBuY12gLNEW7WAUVK5EduzDmeTadS6rFyJdqg
U6fbJfMVAtmh5pCcnejnCU3aBdpdgXB7UAm6p9RAct3RbOPQ7hslq5xFrA2ybCCUDkLYR+JRWKLW
TyNDztF/NYuTLjUqGOFmaZCoCeFKBEUgOJz97C4xriExWm6rEWDGoi36N+Ro9doKVKH50Hdyn9qy
GI1PYmOoqQ3iE8WYqk2Lb0EwlI9dtujolUhmse9MyFeQFQjQsJgoEaMFLqBmay3TJCAqNKZ6T/K1
rBpbwr5DzhsYYE3qvNBOXarVMondcP6e0nNU2/OupWqawJqEuHoG46TVt635Y1YrCrHv25zdG9u2
brUV00aiVidttVnYiqBqMX0xy0mvU2BD2APIIeuyEpEtRIKXhuPFIPbrl13hC7tsFD8mgFu9QS7g
/AMdIqGqLSxTZbVlozzL0xR80Aa0XCmoJKHdoInC7oD7ELkVOHq/VMMSdDadc+MFbfYi/a1MwV3c
c55z+1CVH2Ozi3JrXhoaw1WlQehvlqYLeeoWmnCjpubSmays4nTiU1zIy6dSzNg4q0Sx4gSZmN1K
EGpRSermNHNp2M0Cu0QOqnLTqcq/Ik80yE4pm53sjOx4xCN280hbRmZyqkMFWHkUu3Q+qDWq6Qiy
1ebg76RSGa1GVUlUTFmH8DcQrNAzWpSj7VIZdppn9tUgWQJdEh196qvimYG4tIsce+7QprrLbKWW
ClR7teh7UIVlDEgyjDI7zyQ9OtLPJxD7J0r0Q1y68DNMnsm9hOiweVE3OnyB1dqdoCqrViFFmZ07
5guYtDFLZ1ralHy5SOmRLlwcpPoIf22AsezD8CmoQ3ruR5mG2WY0olUzCki5LQh1cBWleVpeh10q
j0eUz8XBN2ewZt7SlOX9+2vsTU6Wat8KMsF6rIgecRNpRHGQZHHftacxMTNbqyqEZeXm1IphYw0a
jKRaNn5tJ2V3Ju28WrdX1o8eBRrKqFVTbVmJoV+7sTkhBkuWuTlVaabYZQ91chnKkC4Gau13w9kO
s18859qpTuIIJ85hZvOcbVIgsa0GXC8LLvqM/FSPBDUA3/wC+V2ftYW0pKz84QMtUSjPSKRJLo7S
5uaysh5K5iIP7Slau6BXQng30yHgf38S38TwFDSMFX4KRokMyDaOa5ec7Snmw0mqjdPUR0+ZqO4u
RwTkz6yWX1yI0GdlRwEmzbpZX/8p+Ag6SHBCue9PJQTYDocW+jIpZnhp3ZwL439xKcDt0CxjAJH4
29YlRgmkAvHjdCogGLaxCYtLO6V5Qd9aeuap3hY9yVb/fK3NUTdRSjBK/TSdxhQeo66mBBgukIcp
qQzNBY7QR7vC+KRpeOQqShqLnH/pvj+Hb209KhzwSLJIyYBAcPR6aI00BzNiGtNJhl/P0Vt9dyzm
5Rw311vEJY/KOXYNlVkqJBReX0ZvkrTWGmE6TbJU+kKuDxcN+lhuo47zBcAH067DMbkzM2BD2Uo+
DA6td4RaM/9oeoEbeeHQJsXE6WN7I9OcwINbdyPncbWxprHWXEAdpZMiLuy8P7TSr9bSih5EzJVa
vryFREL4AlAna6ZTqyl+moVfRtOMH+u6tsxVE76PnFQJ/XmqDyAbLsBQf+hYfVZlKMKV0cwijcP6
/v17+sUtMQHgGql8kvbYHifiXonNpd9NJzg5Mx+ayPEmGQE0NjKppD9uHlbGKo7DO3BZZH5fz/mu
zoZZJetxarQOIFqamPfJaEATqcAS9f5jva09kCrSKXqie0EPGtiV19fSgTwJUahKpxHALsc+0ShE
TyXkKqxht6OtLx6TSrAR1STSzVf+wo+iIAmXcTtBhpswZLK1GFp5W+MvR2vuA/UiJIxOVtpUOhm6
IFdcAH/614We0JssxufazTT+mJYy/Yaz6VEsHIXlQKsvHtmYgKFdLQHCjH98/UIKQcYZYr+VXHSd
4J9MIbCjQQlnfT5pSqnQGYLMVUQi645KQn3m1PWrtUIh+TdUFXnLzZ4Vhn4Q5lSYT7t5mJ0iHTI7
ypGYCufoLIHrmmF97ZfJwtE7tVZKyZYZm/mD8K2UF51raV1s2GVXV/Tv69CaF7CWK0J0RTOM4KQ0
0e+Zj8tR3pVnBna9wuYOUE3HQrGE4H3Z+phsJ2gTMfd8ajMQ/hB8iYRmIaymwsJ/Qgj/mIllQdl0
yc/50bdBCQAQmsM1GPxWju5NvE2xbtGiPltOGscZ5EFz6Kj0seZQhMzYPEl/fF9SH6a5mV50YL5b
QjlkfpvBMGbxtKORx4jl+qOSK91hGuk6f39b/sLs06W1tjURdHHqVDZxSI+E7VJlmXZawH58DHaA
EJIduqh2XdPFZQ3Q9R5KAeAEItYZfKS7ZTfJTlilIJDq1vj0/u289XUrAJ6kL/NLOnDb2VhAWduU
0ooInnaPwOdUmHPN+oyFfTuZNASBIyPDtSZstiu5kHdxXcu1dmrUKPXGoeGRZTU5SB16iunQSWfS
EL94KJOUiLZGYZAEbtENJOAh2wgb9STC3GONBamvptx13vtD94unwlsCTNvhxdda+2uz01dtQ4a8
1U9FoxXHlLaXfR8qkc/pYQLYIIp/FIqFOVgT18Df14na8mgHbZ0tszrrJ0opkp0Tzbq9OJKYDrPd
vqvR/Hv/+d7uftp8wGJRnYHhkr9fP19ehLA/SJFxknbAkAL6z+l86YRDWJNmk5amtZfCNPxFiL6/
f+GX+Xltd/DGL9hDeGVVbODrK+tRB2FIw8iigzX+UFVC6VDIGlfrhY8McXtXUe934tYEXy9mtN9U
SJFS0lVd6BDmaynSMnuXKF9bgkNkDaPiZEJa7AWdoVqxoRVnlvcLNmp7v6CcYbTAYlEU3zigNkXI
a+oV41RnQuHqNAbZRt8mj0EJN5s4whC5C8bY4ZA1X5ZtUXEmDmNX6irBaQ29siL67e10BFX0/kC+
3QfAP4BjrPkKSjpbHEgwMBxaOIV3gQzsfQ472U4gpTznJd46KprNMUjQrXANFF1eTxd4MpSHqV7f
CeQjT7u6Fjh/T/0O4pmqG5/KKVBPRk3SwF6oppheEkIgZMexJJXw+zUjqrupUd5keDt6rtDa/org
VC8fTSSR9kUS7vwoScC+mQFt2NZUxQgVz2FbL86s7brTXGtoh+kFx2tL1JIGDVhNyz/BJb5c6HrR
5JDvRTv6HoCcg08W1cU1oiTdJ7vdkD+CelogtehrxH8zQ89cUjXl511P1/7QROkd3jn/boSx2u3h
nio+1o26A95SxfJdsBiGx2EmfxLrMmog5wim3NF5mGewBeJiYYWWR1lJEedquxlWCWVs0LCt+iZw
R6mWDoBXku9xJSUiji1LQ9vM1aaGp06vLtq+SX7UhKTQmMvh8rkuZf0mqfs8hTg+Va5zGXZB3zBQ
uIH4expCq4dbj2JOUEWZn43FYGdRprOuatKr4LymzpWRFL8UQkDaoM9VtH3bRE+lM+thjYFe74aV
hn8l3wHkRdpMeb0cuhkyVCPr4rukg3N+p4+yo+RG99CqAuQtytAdG0NQ3LKmyLVAGncmRHtrtrj8
S7aOuhaVzE3kEC/oz6gBsj9FqjzkU0SbSpTqtjHGOqlXo7+lXIK+7gCH6fu7bf3Fr54bMlViJIDi
HGFgW948tx6jSNODGrijmNNcTaUxOE2kS8eEZJinBUl4RcwvnNnib8MJjcgc783WA5PAafX1aAsZ
+5L9JN91fV5eBhq51DEXJien5n6oidsutDINvArBMYoEaFebaVpc0p5bn3FPL4HL5vnBRUAsC64T
koRt6qNrZGnkXtS7JdJB1E29qQluImvjzWTO0rWURGR7g1KsFEtXwx7Q0qA9Ki3aBzSL1gOs+WiK
XgycjkZvKAr1utmN0DcV+SKOTkWgBLNkhYyGPeyCwhuTsAUIDD+PBbteH7qASdXEUUt1d0g52RCW
LlDsO5JUVHCSkRNHSBmxc7JNcQ0/YWh0eLD3V8CbiIBJwBTyB5pgEOVsTgd6lzRjQ5xztyNPC/ps
l9s0SS5e1YyFi+5H7Lx/vTdLfc2gveTRKK+C11jv56eDTwjXNoqQiXLX6k16hZiRQttxYGYfa7H8
kDai/FiXo/aI6mF7pjHhjWdZrwzD4FqnxkNvi0+NIrStLMzK3dhMq+ywkNmAbs75r18sbqpbpEjW
0HTNvG8GNN/l0yhXtXIXz2F5jHcZ4pgactx5mhm4siWE709OriUm94s2pw9mp8YHmKnPEbu9Ofbx
uOAU6OcAg6NQoH090Fml9kkc9sod/RLzB3Esyv2uosgXdUL46f05/dXI/nypTdRFbJerKpbzLjdJ
Tk6VkNtESKP7/lXe2GhARUBuaE1FxoFM5XoXP62c2JBEGJZ6/S6aFclLxTg/gHhX0OKci31fVdIx
lBU0tcR+uZpTSTpjKt+m+QA0kesGfwDWn/HchAyxOuL29UC9q9TJdBMz9+MoySy1qy9A4z4OhXjd
LsOhVJubwYjPXX0dw9eWCuQOoTuHak2nrL4Z42E0BLErIu1uWablqk8l5QSLbnQ1pN3iNDE4Udps
m+dUEfMvaLN/LMp4Ja5tknOB4+oSNjdCnLs2iTENJP03LqPd9cZiNLlwJzYcJCzJGKlkQ8rS3TS8
dqvnyMFadTFVim1CbfdjDPt9h5GljXRsZ3vpqlhCWnqXfH1/ebzZeOqamaSzC7cigzvbzk+bhoDH
gYad5H4O/UnULs1wVvaGWiolejn5fIS6t73VUrAzdZIL5CPS4qkNlfjcdthuvVXOes2W4VZUoswt
QEwymjjSyTafikquI6edhSp15YggfpfWaWHTJEOtQoP/ZLncVQIg8iqvIW4L1V33YPLZwJmgY59B
r/WS4iyKma0FsFGN3WaBkckS1VbHbIJuhk60WIrLwMhGw2rKVNg3map9q2kiuKSyMDY0gsbto4kv
7S36X6rRgqN8+Kr2i/p5J1bxZV2K1BYUDk47uyxo97PzZs2dJWE6fTKVuQOjnOQXKAVqkGolhWwR
vVWy03CUEaAuqZbJ7pasSMizUO61pCmPz6lRvQFCrQcqQgZaNEG3vmX/EcOukMaqTu9DNW3kw7SA
ubG6KITZMR7MVraw9+nzkMrZh0CQWzJ3S9rdy12v7Im/s6+xlKggrEkWkzZMdmFkQ8BLFkNCbefH
mXW42oGfNwj3irAISAIa3MErbY8W2aKVbZ5wr3TlQmSZmllnD0Mt+bki9r4qR+Uhksrcl5MmvZ9X
wkrAF4MjjWlqk/88x6QibTcs2i1UXYCerB0l+L9NtAWzbjw3tSDfC4iHQJK+JzntSvqXyCSl0ere
yuFS6k+5lFxrCyNXDnt1Sv9ggM1N0EKBtirsOPSKvJB0/GS8oVfRei2Qxfus7HVbR3HTFpdZ9wci
72PeirVVVdH4ZYQTGubOMzHHG6QSAS75z93aF4dXxoK+dh1d32mBoefG/SLfxtlVK92UVGVNpXfg
p3RWHTUVSt4kudO7HcJtDzONaopa2aF2lRORNqarFpK1kz8nReKLeXPGs71xLS/3B1jy9/vbKqBN
5jgJqZQZ90Bj/dw1D4NrWpMbWaf31+bWha7XgZ2CQgark3zeZhzUsZrQC2IcUku2oUKxB2t02EJn
xvuNKd5eZxPkxUpQDaPO84i2ZLV25MAC6biJBTbkt3X1z9+m/xM+l7e/7av2RST+W1nBshKi2/f6
x/93FX8jyi5/dP93/di/vW3zrpvqubjvmufn7uqp2r7z1Qf5/b9f33nqnl794BZd3M2n/rmZ755b
nNq/ytev7/z/ffFPzy+/5cNcPf/lz99KelfW3xbGZfHn3186fP/Ln1cCqX/++df//tr1U87H7PJb
2f7pf108P2dxEf7vPx3a7Kn43m5/wfNT2/3lzzv9n8AIkRDbgZzknLmWr8fn318xwQmSXKAeQocK
C6Iomy76y58FSfonivp8BowLKN61TxoOqN9ekv+JNcQHINWiCEeG78//eqOvZuzfZ/BPRZ/fAsXo
2r/8+WV1/2QwQcPLiP2slPOgdwG6bgwUYgQJmVxF9vUht7ThIgn3cXMB9VqeH7rG0dEggKSoIHuv
hlDy7qdurysXEIVZc6HQTXMsFqfO4Hm04MxCwmhY9uJoK/qxMdH9cHVSbKrdVk7d3g+Jrwi+EOwb
ULuGrdWXubzCz5xIh3jt2BQHZbwM9MMYuUFva5mjd34+XVSoHJReAFXW/CFvQPtcRRfGp/ZD/h0O
+R/TE/gZ9XoGHJw8zuohD87hOdf98t4Ibc4UUPegahGpMPgJbvtlfjY+l1/qL7Jua5/F5yGyjK9S
5Rhfyy/ll/65iKw0tZavEwDDezpBAq+fn+cYZAwWzyp7Ryv3Y3LRJ9/0FLB67SfLVavYc+LN5aFL
IYaCp/UxE34QRCPgEFlTcjvOZ0zEC4neO49kbo4nRla1ShAy6aPxUDUnM9uL5oUmfKxkOpet6+WH
cDIf+sv8w/IpfVRcIbPSRw5r9WCj1rCrbSgwaX+t7sbAmuHOamhAshQ++NOm+n2t/rw2z97mJuz+
b7pN9cwC2Zb//w4WyDmrsG1a+Z9nFX4x55ALEcysQACOPWtu76eQKpdgE9JzXfHjojYtCMQzhC3I
yQe6k87duV6Ec1fbGOn/4NW2EdvqE+AT5chKegoWhW1E1KhLGaoDbMK9rfuzjQSqnTiJw6a3dy4m
3l740uzYoTnRCR3tjHkiTn9rcn++gW3AmmfpUgVws/qqP7rQHaIe1IMztdoMDilLe5jt7hIgZafa
wwfzafoeICfzkUMJZP78KXQgBq30WN3TFVTTJ7n4DSf0r/Exn2wUoteq9Mf8OTx1VMV0O0TI96Nw
rRhWdxF/FOn2NKjBWJxo9pn4+w9qZU2GhQbTmICasvrEMty0tEjLp62bdFYX2PqH8LL7EeWO8FG4
Su5G9NapVhzD2/BxeaomCHTs4np0hrtQtYPMvgys/rL5pGd2lVmXRmPpD9Kn9jttDTfz5/EidPK7
2qJLMr6Dv4CqlKhZHxQPwpSwtpfMLtGbTewx8pZHyqKRAxlr/CPi1R/Vt+Jb9a1JrDFc/69Uln79
XbxWcLurmAg3bCvVR/L8wEiz1Adf3MCchNgIWhhf5IvYaU0qoNaa97zv/ICeZyALFyCpzzGvnp/m
jX3/xzT/PU7zOWuylRz/z7YmmyrLb8Zspd6Ef1Im+7za1p8sdT1MkhnNmepXcvg8yirsGXVsdUaL
NhccabagqOfO2+cuuXEO/xmX3J76fntMOiNJTwLwBF7w+jFTTU7rnVKoPtB+e3Ja+8NnUJfXdn8m
l3D2Qptw+K++kPwrp4dyD4cSUnqItWxGMZbLSDbbGtGKIAhsxSxHqzBQSgMIspfjafLaagr3xo4G
KwVOTE8gM2Y1eqpZTTOb7srFiRzFnB9mJaqOEUomtgpqHdrOqPb0GcvbXNcVRWbdxCQnQVo4Qfph
ktUMlrfuj3b2v0zQz4+zmaCiTfWYVLHq7xQ7t6MRuRd74dS0WDVMTQhpD3ZYOFns4MwGGO4s8WFC
o6y+xXEEg0XuzJiuiqcstwzQu/Y5p/vLbfrz/W3mNcwzEdkG7m8msj9AUVgdggyCLDu5b27MB31v
7uWHirOBeTN+Ha4mv7mKz1QEz035lr7q73zKtY1/+6+e8nXFbU6BxHb/tsG22NIyygtRFgjz6qca
Yhvav57a3gImaL9/jju3tLZVi7/F0jr3rOpr8/hXP+sW2vOyzVdNAxlc4Pq/jdVqhyhLFmhP/YcH
0b65Ca3Oenz8eH9/JivxMjnbyfv5OhtzEpoFJIXrdeZjeNcdQANa4jHww313+FodmgP9ha5uEyAf
WmuyfMFX7MCqLGK7y+q6sJ6ejo4r+O5R5x+ppF9X1mfV0q3CukZ8y9qdDerlTWb+zcBs7UszmXFN
g7hfUgu4w/4F9Jmddl50K0VuatelLR6axS5gSjpVx/qmEW0kRQ1axj4ahzML8sy9vKSEf4oJYNL4
m93LuQXz4m9/upe/dsH80m//tGBe2MV+uo4WhaQicxbM4EHHph/bLwecTOmrOwgJ3OkcD8W5+X6p
jPx0vTGpW5Eqpep3zvQtn5zdTfYBwgYNcE/kRLGDvwPY0RlWsldie6d8SAeSh3bt0KKXcVw6h7U4
t2NeJuKnG/pv3zFnZ2xTMPiPztiWX267Q7eY5lbvd0Mas0KK3C59kWOxHexV1ZF+KHaUon3qCP/h
VbIxl3/zVXJ2EDZ29T9jEH6VQAQYDKHf2si3e9PYoySptIzg63zH+VJaXypv9K++wJPsPHiJYz2H
rtU6rWPePNqn1lWs/f39NfV9a3b2F7P9sHf2HxNr/76JBGT9i+jgp5tSNznirO9MWKu5KdGnuO3g
aGz9pFmTF33Q/X62Bica+Kk9lhftkY38oF9R7z5RKfrGOytb2M9s/c5TrE+C973eK4+a09u7fWDX
ewQWXfNjwOHkFLinT/T+3+ouQlWWsj/QR2mbjn4gkWZPe9OJ/c4ybL7dzvJvqZp600XkPUMV5C52
61Tuc3Ohohb44ZbUlOASOz+XV4Gj3nbWs2D7h9Q33IEB1C3bfeyslF+f2uZ303nO8Hau3VhH+CC9
6Cuu+mvotx5StLwZpl372612ZeWXt6ZjuJp72OGhDLviPnQns9zW6yzxMNgG/6zyDugT7NgPLovP
MZfUHe3OuF7TZZIvHj4nP7pj731GuO7I83xL7W+6c/k4Op+vTesz6S378+1dbvtIk14WVnmApxVn
7H/mJWj1Le14pCbJ25VjtubeRA8hY+t4fX86AVa1QAtaunvRuuvXA0Ti1sX36QblA6+3G6d1O+ei
t79/kjH9uQXvt5PY3zU+B8+42zjFZW4N3sNFb11lB+DPDg7CGe2Hq4vk0Di1S3boJrq8KC7XX1Y5
jRcdxuPwUCPLYFWlNdrzMblMDj14VpvKj9UfExuFsVuZ9GFyOR+Vm/Wy6x0GdsD3J0SH+Uqt79eP
mh/cmNbT/kdvffoknoA8T5ZoWfUl5JqMceW2jvjgPqaHztWtwS0Pj63TO6OzHEfPuGKYBXuyDqHl
z9Zs7Qt7P/J8Z3bCGhq+ibT+fXduOYurHngiHY2qr1mtm/GkPMCVdyj92Lq5mpzFKy5H17k1fDq7
j4/twZWO3KI3e67tnIn6zlmKbTfcf4mlODc+G0xS09V1B3HBOj7rogqujJvRvYISlRL3F8lZnJ2V
28en+dJ2FZ89UFiiF95eHo/3pzPDc95obcL8fxitfxit/5lGaxM7/i035Tn7sEnA/i3tJ+SPvzDm
lLXQtFrpVd+A/QW1C5YI9h18U+M0juiv/rF1B2/werd3F2/h7/zT5E0etSd7fW0+1njJ7uV9a0Vq
fQ0opVc+FQfJkzzzuDiyLTmaJ7uRnbupG7uJI7jD3rgb9sNesHWHgMbZ8XdMRK3BY2DJvW00XvGp
dyZbty57xx1c7Ti4T6Gzc0x39aSQ8hxGV7if8aIg1LyRf0Wx0KFOw5mdiCEjqsGaXidWZH18Uuyn
in9fj/gEDf5zbpu3Jd7xLvVv71SnIzAarLvSvpR7K73cXdffFH+xL/G0hXV5e/n5UScpEFn7jPDh
U2ntrOXFa+Omv1980ogVyGcYFhEgVL/Wqbe+r2PzY72h+x+4b14feX0NKr5//0419GgnbuqFXubn
BK+qNXu9V7nrsADK/Fg7s6d7uVP5a1BA+5OT+e/7bebzzFxvQvkYJrEibEoy/8xez+j1tsn3OvMK
rnydyYvBWSuc6zSqx9GtDsXB9KvD5Myu4omUHmWSKBVReOwiDeaFbuQl/FSQX89dWs+ZcMUxvIjp
X/+t9lEgJZmReLHb2hmv826vtGN32ed+yqvTPr3izIsykniTl4Q0orcQgsIFdDk/oE/M/9UbyW/c
0WsPizs7RPqBK1uyN7l0CBBNV8RgPAxfEncVuwGPofM9u0RvjkHEXbu9nV/UrnKj+5InkgjKDoNX
OSjDEIFrLHuTmSm9zpb3lW0X4GncaG/VH8TDcq2cysv6IF92vh25oQNe1qYPhNuRjsU+tizCc7f2
Cy93vfHQXXfXoic6xZHfdHVyaLmyoyOadTYSEizhNfRE48fOCCQJDO3408DPmVs6E79xoJqMuJaN
sobTuR1DcUHeiQAUUT7XdHW+DR6IoH3dPCQG9sbl7jL29jugc/qH+ab3rPgQHmzIkfzo3PI5ayo2
Cat/mIq/W1NBs9n7pmJ72A16VUhpn1+TYy2GonUBx2LwJy84Tb87hoC9JGMj1le0B6gnsA+SI7oz
OzDwRXsGJVE4iZf7gv1t4MDKonUPMQQ5Dy3Hgd5Z3NyJWc8GmzCzM//oFFfd1XjQHybWs2oF5GGX
43wD7MBhV4Ru4QE/X88X7N7ZpvjPr1RvROtafojuOjs77g6d3/lsPk/xQV8douvyQFHfNl92DtbO
fd+kQm5xZpw2FY1mSGiMHRvVV0gJrDu6tznJX4326h57V/u2eINT4RYXT3vIDgtWCcFNR3FWO7l+
6WBSdbv3MwcYNBZTdTOn9RMvYtxC/hsWoX3oBg4gfP4O3dIPj7Gbea1f+9LX1famWNYC+5o4pR/d
r5/LQaes741PMc4XSJ1TX/E5bK/0df0N0j7xaj4fOcyNm9uBIzDgw0Xur+/67Z3t8/qOkq/IW/8M
j5kXH6V97fM3V4zd2m79nPuOmZfMQ0+eP1PuLHVzt/K4J56xwAsgIsEdrFY/cCKeI/f5vsr99XnW
zEV4TJxlX673461/c588Scm71iu/fN+sfmL9HMb2etjnmNzV7BoEEAYJhdi+TQ85McMlMoDED5m1
O2nH9pDdJXfqQ3nAfONbu+v2g3QcncmDw8/vX4KciZP9GszQTOBITu8XzIJqR3aKl+tdPAb2G5Yj
v3yx0aXTXS8u1t1evYvMfIX7dT1OzIHILgncyu7sxhYdSNXuNFuioJA6kSvcxl7qRW7kOjBJE5wI
joB7X11XjUNovMCd95kf4tJmb3ZyXus8MglrQKFyr4O3uurIX/MUcNrgBOifvZsdyb40veqHRmAR
2NEV3HrObGm31HaPoXNfgvrx0dK0C9+8S/zYwc0H+LXAJiiZ2Vsu/Cm2xkhSktn9C3vftRw5kmX5
K/0DKIMWL2u2DhlaUb/AKKG1xtfP8cjqziCYHbCcrtmq2kljJkUwCFfXr773wAuU6egQY0u6ZheL
al2tFfu0KSAqS4ixTQcZymPipR4ZD5wlYdEVNqgyc5A9vV9oPYjkp8gSdA+JUCtnpS06ckdXqGJj
MGVM33AaB/FciNwGFwSzNUqzMTK4tnJTOaDiA2NrJoHoawlR4DUY9VvHhZyHXubAFb6oFsKyWnM2
/yC+yq+VMbx6oMzKiNbqunUWsKszfaSGNjLKoX4lZAVXjrEZrQerNZkNjhaap2cjS23PLHs7NvUP
dIbTPz5i/fCGcLp+ut0+h+T2tiNv0PpcHJjeOOGtvDVWVNvjyEiO1MVSkRs6SoFvMoylQT1EM1EM
+PZ2pzmlATeIQcmsMDtH23s4YRU7VUCfHkBa9EglQ8XbSwv+JrtzslWGg6G8kO6Wi6MpQAcDkuER
F4LWs0biFdx7nSUsfWeJk6TqOLp8geooMSFaDhJy9VCHsgxyAHo4mOtoFtAzdcXOForNYeOEpfzA
wDWU2liWvuUNSR+wMWvdd6h7j5iabQpmsvN2HxmS40PbBe2n+EBeG5ZAGbWAVzUcoWKgYzcew8y4
LKRz+svUvXRhkUxdOmIO8NK2rxAnOXvrCpM/2yT0wlINlV4KRFDO9kn/QG0PeqGzLYSP5TlAOLZQ
gXYjWZwh6tyaA4Nttt5Kwc/1gjWFgHiOqNO7K+sbqqZK69x64UhzCy5mpLuzpgquRvkYNFYrtaJl
Yxfgd9BeD8NtY5cnNJPdVDZHwO3wPnBCm1sBl9ShnDkEB84gqyivg+YL32ZEswTxATNDQ0fIHbpi
nfhTsG4eua20idbeQtq295ndEwZ/pZnURQrP6l6DbUB5IeXDAOYyzlwWkiGyI9xbGbzw27MZ/OSt
RVLCYhKhw4JsHM9SccnoKVEHI3TrFWf2un/XWXgX3Lkt/qbbt7q86FfgzHZ88kw6x9qBw9aA4642
ocGmt54RQ8eGX/q+uy/txiigdwbgbxGeDyowAUMH9hLiEg8Q2iOo6bnUdajVJcgT54QT9O3qJYZR
kxv8AXYc7j81gUKbW8AbCiqEu5Rqt/jaWvSkS7haqeikrJl61+l3cDNC5BdI5CnhjIV1CkKEzmAH
uwE+TgZPTG1URuMp5w8T/VnBm6hbFbwLm+GDqjn4xxuo1Sw4rGZ3MLfyjy1yIS1lTZ20ypmNedDd
8StUoWT4DHPDopo4cEYgVaijtTZ7c4StoMHmEAi9wvS6amDYGsxUDzsSY8/RhHGf3IPNLVw9gTmD
swIlJGBt1OCF4YmMURrAqPF8au40C5bo4OC4TspZFJ13xmHwSOWxWzELH5f5/GHFy9audW2Rblkk
S6Z37VLa4Lio0534z8wBgtx0TzKCAyClrWuoC/w/k6KKdNVvAhX9sO8jTIEaEdJWNQT8p8I1unUX
zBGCeZXctk6/ooIZyoNFn4AuV3giVSqglFipETjUGBxxiV5geVeLCuUPAYEcwgc9jRBMm7fWvKWY
r5SQAygFne3DBITSgS1I1igb3eW2E1iprsfvDRzVKk63QSCkwPlpRgBSrm1AbxREfwMdY4PobotH
36ZUTS3k4p7uNqQijB3Q+g0VQ8wNfS99VdUrh34vLUKbP1LJSa1B34YZBWsQ79ZBdjMK4ayNPe1h
8MvG/mVjfy8+4ubMiYm7HrWmKF7t4I0LofxSwVFByXumbJLfzCVlzhsvdDYXCQC/jJdfxssv4+WX
8fLLeLks/70s0KMe0GumyySywzFJ4mmUfSPVAD7pha1AJ54pApwbY5Ig9N8aY94Im4QKfhlhv4yw
X0YY9K5fRtifb4TNatGTQNV/pEUrM/x4WqLBskWUaD0iJZ0unuMe+YIGztO1sKOBVZo5hvgjgbMC
0V3pHEPMYZsq8BuPhmjyiGNI8DWN8MNQ//Y3rxHy9FTj9Z36ZSP9PdMI+3Y/LuHeRr2kKdkd3AYA
vtB7JD1mhof0N+qQoT6Pb37WFbWP5/K+Zlc6iXX8fVc6G/46R9IvLKP/peEv9Nz8kcKD1om0kxUa
N05TyLuyRZuftqbED28d/HXU53Z393Y36C9wqqItO7nDC7kBb/oKaYIdPgvUtU79ffBDLUbj5TiS
XYG3Vjqc6jcM2SGVYJnu0l1lq/v6nt8LW2HTH8Sb3Mzh0C6QOaIgXFXBtUT2+/0rmp6RPbyaMdnD
FTUuxyW7QE7qcrQLQ4Krv7EyeEd9i9OzxYBk1gL9X9DPBsa1bxH8dUvG5WNMlMPHx8knJ4QBMFfG
eAuMwwdiAALWECGwB6wY/Y6mbTLW6m4Fx/caGMT621uoI/cDkT94/+9K4w6hDfgFJbpgpHAiK6Sh
X+lv6OoPd9iL8x7hyYCaOL+DJhUc3q5HJn/sRb84mYltHweRFqlRIyJXmX6sEPLRnzqzNzLyoBDr
BoU49y3xyLEnN+dadhvJy8RcE+S/rJFBc4saGRNYMQaQhQgN27UIrlgpglehGSAwgbWE8LnevSHV
Zjjv2gdyX0LzYw5b6pxO+kWpvljJRKnugS0u9TziAfJT/uC+I83a7pbKKXiWD+iuduj3QH5KSe8b
FHVe1lmNoLk5MxJlo55QHCgC1iOk1TT9S/YqI8hnMMjFDvXKRYWXjsJB/iCbbUfax+snIEw6XZ2r
B5BQ9a+7MVHUAaWGhr0u7gb6KQeI077TEGiiv6IHETE8EmyAK3WbWIkVm2hCf4pO/gZQy4jcBYgI
UZ82zQ++Pqdzgd21vZyo9cACEoUop7EVRKhEHZEohEIEq16ryOOi8TwkxJDKOeea6DXK+DkzQyYQ
d99ZS+QuoWIKkU1EAatzUAadwfUQU0VODGJEHUKY8QYxI2hNqS09okR1JvMYvYBm+A39/QVfDtGE
WgkYzJ9GC1TMlwZpETfY0JSfASFbGh2g8aEUiUud6R1p+lKLSJx7h9gP8tHqHc1Gq25jfKXhbRpk
dhF+puF0ms5Ew980yZ7Se6AniL7bZW56oiEcvJtSWxWiUaCvPBzPgxMi/bpCBLMygnUPL92zvBtN
h6b8qHoOcY/AL05RReC0Qtyvtc7hNDih6YzjRX9OS9KMCPlr4o7mK7SmsGShIqQIFH/kdrd6e3PN
j4/b9XtiH/dpRNKU4P6BRwUGPvm4g6cPzaiQoUa949TnTeU+/dzB8424NQIFjUN/plEg6itHeBHO
9fIcT0bI9j8kL35SItGIaeAOAkg+Iew5BwH1ug7d3u5WcApCo2cB8fUArASMd7kExzjl+kBy/ZYl
t4lxe3vKjMQ6rxA88fD2lqL2jnLR6/fgxxri97t5LtC8oCO2T4NWaDDR4hjvRABSGsg0s1s7o1lg
dolDGtf8/cygc9LyXCF2Meovafn/SlrO0sMkZf8PoYc5ZsxPnP1/3m2ZY7vnzMALwv3Fdv9abHei
If3FpPqcosT/CYrSnNLJTxSlv4rSOaf2T5v9/nXVfoV6E76oquiRSjuKSdCjJ9xRygoPTUeg6qmH
pxaZO7usdxa79FRtOAdJ3sY7MinMmLxHGw+aHHIPjOYWafR6sIR64SRL5PYQJPvAvHvtdcmukEuG
nlW2bI2bDJ6YkCBRr91E57yKVKdVBv6tBs07iHT/kNtAZQoPZUEOMSw9FGvOqLKzy5vYZ3+z5Z0B
W76cHjrccxxaTwM8jZYiXEgMNamSAI1uUSw76OlNgxQZ8V4xHqhqTnNhewPKuF7ewPyAARI50Uo+
54oWerOheaChRctEWnSvAfoMARxqTPP2aPGAEe6QZGUlGw0mP005ahAhpwmXSOXRBZwpWr7bwIMl
GUc62ZY4S2vM64rc7OIm2sLfanHCDzO/L05ucu8GNvJSHg2IbbgJJLI63MGvcfcAOxq5dyy8ILa9
F+FxafWzd3Jv7w85ymU4HfbIjDlBxdY1GppckcJFJ6NYwkx21mJ5un6Gs8ucyMz/wWVKdEevrXMi
/4C5F8hNCVdNYdJc0mg7wkljBeBeL9T58rLY8uT5cW17qB8NlostXDboToPf7F6Q7Ii3ZTp8aNSt
MJhPgl0tRCvZ82vZkVeqk5w8oBA413ePzujajCfScXQ1JVN7zBi9ba0VHHrXH38GjLz2/ImZXwOj
LuMVcI8SENEoBhr06O6FFpNxa1Fn8TVFBqbk0AxNmokeG5xjcSuaNk4teN/yjWOF7uIfJary4bHo
1oLOgTm4RNDj42iWBMlppO1M93h94jP7ok3t315mGX/EviSHR5SOHeYM7B9Lje+Xc4q7kBe9XwsF
BljVqCIekRWKbll6Bt8eXKgMuaGUMcL2foFf1VoQG5VsKV6QrBfAyZB3/Hvfo9fNbUkeAZpFSoJZ
oqCNegh9WOHLkhwhC1HgdIIf7wPQW0jL+5g5XYHuwpXTnYKTMfnIhKyPRYCrDJj8g0YeCjiAqbf4
aUNfaQ1AOIG/0yKo9SM9PMYuiXH9sObunTZh43/9ezcFHfnZezdHvhOG2/zh5Dthun9P8p2w6/8p
8p2RjlMww5+SjnMM+OzJulDf/jIMmP/xriAQpQBqiALkgPdcTDyNGK6S5E60X3yUJ1V2hsY9cDbe
g9fpJ6got+B3BmopaJBqpnKBYynD+MrYvg8+CZDGY81njNCjvjbRi22IiqIRtbCDuTl39tolpuCk
SLan6fwaiql6NJtCnudJQiHUy6o8ecDiLgiwDisYMwVquiiHR08NwWkN9xEp6dZ2y2IdvPERYhWt
ra5YhH9DkqAqJzME/cTi22HR27TUKITDPrBYB/gsxEMVCYI01NEamrwTwf5JrNBMkGKNX6L6g4cC
zRuswRvPVI8u8IvrzBZ9N2c2Z2IRDEWALpQuTsZQUEk9oJiGcvxVBtEzQK2kP7Jg/Zsn9lxNQ2tr
UG2MVxTy8M8oFq3C7lFbLlhURmSE1gY8afjLAi9TrYlW4tB6RPq0p4Lgd98+/D19D/oHwyi8QQkY
kvhpmn+OYAZChiaP4KBKUG2o9yjvolF2tNyiPyPdHxVJKAtXUDHQngssgKSG35gp0exv2fvckoOA
6tGP5vqW/Rv59J2cJvIp8bikySKQEwsrqSAvHlkU+vEGODFUNaxIalj0BUojiZkunp7uB+Ne0NG5
LofS8/z8hg42kOEheTt8LANQfa77IIbEmDvbWcKnGu7FrfvfRPg/bBulqt9PcSJUi9JN2zzBKZ7V
eeqpoB/00Kj6Flo3ixvUEKGWCAXkZ6U/wPnevLwAqZkcPu7u0Hrg/V1F76cI9rC7oBoe6mnXy4+P
D9QSnhz9g0E4lh7ukif0PusnlOgFKNHJUYeX2ihwo/HacHnyzYHM8LzZ1U0k+t9rdfNMayLrfzGt
WaY1MQ3/NKY1qylMbMw/VFP4oaKtcSwHQBuOF87OiQt+6bpyEA89ZCGkFJCgcaUzMHi0uhvJ8lm2
AP67nOHRP2w5q14MOVluwDO1HPIY0le4t55V0ZVCLQHAUr+IPspPW661k5ArjShKEisd0SNV5NBq
VIwIILQeug6N9oskrXSGzfdJy7/kPvCa0qG0JSWqiNa17NyMf6gwfJ+xOFHlkjCKJLcC40QnkhZ1
uEjJ8fV8IZBhA/9gjcJeJ0cbkNtnmpSw3Hrozz8jgc9e/i8K3cUUJgpdUipACxcxBRjWlEUfPZMW
ytF2djGhbWFo3aCHPKEDtKvTR4xciOs6AE+1omszmGhNSd9UkV9gBhtqHb8dNrQh4s5CT7+adrW5
XYbkMDPk3L5P1Y4/ft/PncyvrXqiT1R5U3cMg1VzVgFNDnlhhQ7fF1wdBdIKCnvEfaGNEdDJh2KG
bVHHR1XDhBxSZBMEBhIkBgdHQrVfCW5/eDmQpPRxd32nfszrLshjItp7tWUYPsU07yCtX6iGCa0M
aidcGlSlfTDsVkc/opzsaZPFVxGNhWjbRntbUjuEFnY7zg3VBOjUO+qP0VGIfnf3cfq4PtNZQqZn
fsFw/nhCnj3SiST9k450jk1S2LPLjfrz2eTcbZ3w9cSLhC7KQYMJ2ezXM37emYdPc5t/7uFnoIkr
t/ycH3FBlGEvSKzbQSThtlS4wBzalKAxiR5twvuarGkVfKDH2wwpVQ1ajqG/Btp95WSL5gw04+mN
Rhwezes3Ze5OTzN//7w7zc0oEdMm8n+EEjEjjc6bd3Fif4A0miWSCY9NxkBWgP4NImF1tBLzkMgL
bQkSoNJp61sqExjy1Buw+W0JSXQDHCCR5W6Ri2gjl/GE2nx9RjOZndOUm/4V5jThr3/kZfodjnL/
7S5P8C8nP/6f/9tUdfkcB8/pP0hTvj83/8g+/nGqn+ugqoPX6m8AfUlZwL+HvtxSgMr3Mv3H5rnE
Ip9/hH1Jn/AN+5IT5d+A1w2dQVVVWeFUyJdv2JecKP6GlwBYA2hM4ANLIKrfwS959jdJAmo6y3KA
uJSBmPkv8EtO/I3jeB7IZAIAiWVRFX8G+3LCUfB8WQKSuMpxQHIDCuZElnBAoM56V+r3EVMKBstw
T0pUAAkmZRVgaKej7pcIq13s1u8kclkySVW5CyGAMRVeBjq1ykucJHNTfptXqpIKgFPej23TWgEL
9Ey/ANTm9VGmmLZ0GEFUIVBUoGBr+P9ZrnN5GHcJz7X7kvPTtR8mzuiHvRGPIm+ETN8Sv+K9TdRF
iz5VT3Kce/bMDL5sLi+pHMVh5gQKCn6Oil3wzkxtm2Ech3KvZjUwjfNIs7pckixWa9HaspKiZZKw
8MP6HvKOi5ZfMBEA1YRMi52IK9FKWC6HVeML0YarOW/ltbn3IsitP7NTU1WRZXmKGM0LikJBUAHl
93mn2NEXQ5kT030opL4lpyFU6NRj7C5NJGfkxxbW3liJACgotgGDtHt2zB853w/1RBzfakDmvqZ8
LWxDtiyWiRv3G98NNSfmlcYC8rpg554aWoCGzh2RbfadPHQPnACMNVXSBhwD1+pRzaZPctifZo5g
EnjE0lQO238GZgcOujyxKNNkYIZWEOO9pEXiski5XldGKViznVfpWhmzeiOW3VYE7LXppwNrpRqA
F65PgiqQn+gdTVbR0V4EEjfPa0C0/by9WSV3kiqF0b5La34Vx9J9CLBzU+jkxhqUnTZ6iFTL5Vz3
xq8XQFI1cA+NBeauyCvTjOea1apWThNv3ymDr48qdx/7DVoChRJjuGGlOUHtnxRXQjTBiyqDKVuG
XF/51JZFgZAG3kcBucDnNFWc3MGU07I0lFNtB9CqylY8Brn0xagcvTToTBWg8TY3nEQv3FX8gHgF
kFWroHQtruHh2gdUyioSCt9S23g4RKXq+AFQy1MGDeZq7qGOeb1GDyRl1Gbqrb8wKAmAlggn8SJF
T5fYiWCNajEHHjav7cpAU06D1LVmPRTujN7J0Wv1iS7wdFXA/qiixAELe7I5fJ9lXqao4y4Ik0Xv
NYzdcyBS5BqRJpJCi6vL/lnIxZegQYOhUR5I0qjKDDOemj8sK3MYWlXo+QgUNu0zdTJR6adtNvK7
VHDZrZS3a3bs48e21lCK5eZAnCyEiFvzgMWSSci2L5JUyL7R5IoKwimi7FGSNn6ldZleRywyr1Sp
5BepVFbEVUIRrW7rgsoSsXwam1J4v05hU5WYTl9VgHjPcyoEGatMFDMvE2WpjDR25yfSumQC77ES
QFsh4OjROoobWqQDNlq4ARRLtlECUXFJ37fuQmklVrBEP+KJOPjck9TJ1QZpGC56NQmDt0lddpyT
BxPbCnPlBYlTWAkVQsChn7Y547U+Sqq0rXdCmBRHXpJquytcBWptxFkM46HxbZsqq3TI+9sky7GB
CZfBudGqYLVF2FZ6JKZ5SPIkrHeMIhSWn6Za++3S/pQK9/8nojkFBPz3ap2eZdEPVTn81TdVjuEk
5TeB54AuKKuSJMrfdTkGPO43VYSupkKKIvTDflfmGBXo5ywqKQUcOS+zCj34f0KZ89xvGhpxs5oo
8pwABZH/GXWOipLvLEVSILtlCdqGJLAQNKC2z5dZkXqpkUtXOFYMD/9l5JW66GeKXUvERZ4kyJsM
XU+4cZwRtJ9Z5nlgRcH2ADFXgL7DTbhIAp+pVHmleAQMYWZkio9AtjLOaSr0KZ+WB00Zui+w3wXE
+nGLPi9PStuwSZqaPYyMsGGU4t3lGNQWMf0y6t48MUyXCsfOsOnPlxYrm4w54dJZFZd5H7LsofJd
kvge2ipWCTrJsd5ezcuZwT5rjN8GE4Fnz/IorYVomGxjxiQuGC8G89OONTQUcwL4NxqMABWrp4Tt
fOuCwvfftu5SFZ/IoPOAElgnlHBBBPD9VElum0oo3VrhD6UXHXlXrNalWyzSKFp4THdTigOzCHi4
YkTHbbZSPfozGsKkDOc8AUWSOE4BOKkGsUu3/1JHFvKh1OqMP2AoYd2I/DbQstwumE5xuqxBYFuu
0BqxzXhD9tP6FFkt38DBmqfhfRCkC2ZRV229ub4tX84cTfNF6O6SysIogg7zeVIepCSXx4GyH8UG
ZZvVMBDkpaPfZ66MjtoXczT2dRcwoKSqCpQNFWbR9NzLVq5ktRjlfSppnj6owankmBWX5IWVhwMa
ftb8eBOnfU/8gtGlDl0Duw5QP/mQL3jIWoNNspPXKHPawRd+gnmhd4KgoV2MogA99vNGsHwfdYk2
KvuMRQljLC2AHfCUhE1hQvHkbF9m1005hs4Qc+VMnPmHe6KJMivLAriiOm2rV8aeUjUtxla8ap0o
4YcGTf6W83oLs+3vFa3Z+TX6mo5SKZqiIHoLDRGtTBFgQrXDsNZ6lzd+ni40BUlGsJMUTT0nRVwQ
K8ODv3oFj2PKy2jPqlqh117zHjHiY1qp/AwVTjefAiiqqkB5HUx0bP/nze8C1xVhPUlHVWuetYJf
lDljtUxx0/f8kz/Wt32AVvLpOKuYTpm5BvEmcBBjGmxC4AVPTr0L/BxVzCN3FLVToGQkUj1DTATi
LT30LUVtBJr1NjWR0LXYFUkYBIYwV0p9FhiXrP48B16EtOUgVkF6nxefeaUgjh3PHVtU124UoK8J
LyJvNfJWKnXQwociW33gyAwQY/U80/2FO5JQ/Fn2NJ3GhD3FZTDEHoNpeB+yaJWvXOMAabxsdUZZ
yqnuNiREG+xnuTQUbinOxQIn2i1ojJ7ExS5MSKDOvMRlBwzfoW8d53i80wbGGAAEeNcxjncrcsQv
9XK8jdGf8yGN9xWKhd+vE/3Ejvw6iQk5NGGSwrJjuWMjJ7pUPLY8Gh2o0FX715Q95CCQUoM7fxDn
TJOpNDyvXqDuMVjwsqhMRG/LloE3BDF/FIEo4usiS8GCG0+Xe7sdj66HzteCA9FAom4TVj0pu6cx
26bicuisLr5RAOcqIpNOOPmNkeTLQFwkke7JG553rm/RWa/6Qq24LwIkN8SYOCUTiWnKLBK4Y1Ra
PZLHWrKTe0Pt9QwNZBEABNgDsCciMz1BiS9e249qIaVoFd5DL4utPLWLZltwhNdIij4LBmtJd1Vm
NL7eKETkdK1x+HGGtCeG37djFTkWTAbaoqpNlancV92EEVr+GKGQP3KG55Jfey1h0kcFHekTPfCI
4gQiJm8WoYk2CqN3GLvbHvAlqQEXzwy3Owf3p3t4OZ/Jafdc5qcZ02A+QHtJ9MHTla3abjw0ygks
WTF7OP+jTeUthMrweyspbkPB4QY0Fml23lMCRhQfEnYlsQ4bEAYNdtj7oCNlZvLFUgH+XSmilN/O
A1uG/+AhUg+x68glYY8AdbxODvRCXFvJhHdpbF03TI2dDcanWnM0xYqRQ6A+N8OdIOyvj/VFg9NE
MEgZYhL2BbwVUxeLyPiSpqUid9RqgBMKVoJ++q6jbbQnBQiy1webhMpAM5PBJivrgBqk+ArovEFO
pIB/pC7NQEYwWzGVbCklREuXkW+L0aptdcHVGehP/XgMkG8CFLxw1zZbNJhgc8DvFGhxnBHpwK7H
CNirpEKDmJg0SMI8BScAoRbIAngQLRR1RfIm9AMA7TFE6G4qwRnbjR+aoWgkw1rwDPxx8Cpnhs8c
+XR5fclf1JBvS9Yk6sqCyTeV+dA2RUZMB+442BryVQs9QaPxV+Ghk/WKt9zAhn+8VYzAXxeRXhYz
t/Qcb/1ES3THIYTxBdIACvJnOch0saiFOXZc8+wQndjRCXo0KAeWUnRqUThzCLepZGdweVi95Pix
3r/BUdOpRs2RNNt0cBK4VheEhA/vaBuUmLjInkkOaWuIuGvxeqzu1IyIJ95BHaQQmeV7gcbdyYOW
HT1G5zLLR1KQejNyKzZHbzQ1M9JZCNTPrrDf6QoaFSxgHsWD50ziC8WqyitNGT1scoze4aMeIeP3
mQX3vJMR/cv1htsUnsX3yxTx4G3TklomAjJ3KyuUDbay4Qa8furKZ7/x1wlNBK9bt1xS9T13VAc9
QLyRvwvFdQdkhx36yLTxpqh3bbBr5WUTrjh5iRBGwxD+JJXER12WTKKQiOCfnlG5RprCdDF6HEpK
vJ3q636mNy/VnfKaG8PRP0jPskuUE6jLHReWjCzlmGQqKY+q5T7IPBHuuIh4MhE/IFpUiXR3yRY6
gLbT9iFqgRKra3We0QX8FW/kS+bt+l5M8jh+3wv4b2GhKQg4fXFbsTKiVEzHHZmTtpNewzdN0KWX
hF/V4oLlLJmxGrDrdbmU3suReCEpdlh78gxFXHtAbnv2zHBGsq2PgpnfJTfFQvootyA5NiHpQ6Pq
NYTOa3BM1+4KDmDmACCKRTZnTUxNuvM11liOh16riio7ccLzSpzVvYZFYHNLIJ+gNKwkyZZB3/rS
ziXCRQ6OTXmvgcuawqpAD/Lr23iuw57eZGrkifBgwOY+k9wFjXeVxiSy7/NH/y1Fwv+tjy7+dtQY
GnrIdQRembizYs0C05RCnX3gibqqbtIjDrRZJLmRiiQWYdls6tvOJyrKDBj7+gwnuL/fDlqSz+Eq
GFywoj7zGi1RylxWsUcAsUV+cUz6G8h/6WCGgV7ta9RK/4cDTphbGScNI1PKSkuYEkR+T4HsxZIB
kAADGTciWsFDq0tn9MrZdU5oIY1SV00oLbi342vNk27bvKs33CF8bp+1u3hGf/5ixoF1X+zqNATF
yMnvo3l3LlqJAbX4mX+TfAr0HcymL84NNgnleWMt+5UE020AQm6/EBrdG3ZZhsqBAQUT2YOvJEjz
jAn0qQw56KwlMnquWgEksHvTKE7G77XRyd0tK3lEKu/EdCOC3FpYXtLOLU5ZP9eT/IcKzOX+8J+p
zg8ZphECsNoCgAy+MdymmZMBEiIgAnzfrwhPpeEc4VE95ctd/E7p8sSRmHZ1LHs+xnRxDhwZBpPR
rLQ6QcdkXFO4ZRQjPYYewdKlvZvPXbQfiTv4VVge0X1YTtOWDYzXpWIzJvzR/WCfvWHpPmqcmb7k
K04kTL0Lkhnd+uzG+7Le7wNOI9G816aVlhX8UdZMXjX6SJc0KxluUqxdKkiL6x4ARYtfKdCzIla2
+GxmyynvuDaDCWG2pVaJgoIltzcl0J0bwwcGbkCG6OY6T/mie1P1AayMVVTq0Zzmr/le2fWD67Kn
rofNWJK4WQ6F1SYuyX2eBNrj9eG++ikm403XFTWpUgYYLxrMWHWaxKxbOwa0o6yPAP1LjDox+OIQ
K0YE4/m2PVRAtTaDaOaE55Y9uUQdQoxu12IaKrdUAVACXKJqyXmPQaon6s9zmcmiJ9dHCrNRdX2M
xiCGj/aKaDFYWYBCZyXiAYlLNFt5l2xUpO+pptcv2Mc0JoK3kQVEI4zIJfjnAZQlMJhML2W94ODS
hBtfz3nr+vGcnYSfyG4yU/Ezc5Eit1XzDDONAR5T616+9gGq1NohPIVbv1p42Qp5HwOAzUYilHaK
C9G3PJGG10Lcijl0bDeABZwYQg5nQrnpgHRabCNUKgP/huH1HkCO8RoF4Iih2w3r6xIEl6z3TKzL
BRBrgMrEOBmX6SwM1UI5Je3b9RVydK+/rFDmBFGAsxphn4nrQWL8sAl4rLBNd0+5hpa06MAmL0rA
ygiPQrTQYNqP+7jXa3lOjn5RkunmXgw91RfUQGN9FkP7oqlodthhE/QGZeooxMRVQJ+PuWr4r8Ji
MuREY0iRN/D7ecbrjF2wet8uW81i5TcFKQ7sRtBMpZph1/IXdo1BeeRi0TwsiUViwGci8hk2kNlw
4E7wwtXFQmTtAmkrApwzluQTDbmqMRnuGHBOzeCDZRhZim9z8MR1Fo+2GTWk5iIBIBIghXIjRDtN
RncVkw8NsSPSsXvUNixAe8RX5ml49ECLHh5dG35MYB+jl2V7LBGpBr5iomsbNSBwM1YcFFaqqAZo
z6mutbwhtXivFnbtLdVS7xIYEDNX6SwTp4TGCzLie7yAbJJpllCshQ3v1Qx7CkaC8UqErdftB5q4
jJbi7jR0aUgNUIGot/5Lg3TNwMD1Ke/7JdB9NaLeMEckN8UqNmADBU/0TVZ1hMpqVCd49G6iTYJ7
SXrJDFQjbm0fmU+V1atEzokHSKn+VmPMRvxomCWSdoRM7xprDEmgEt6Gq2jEZt77Mtzx7y4aQMJG
g1c4nFHhvyhXZzr4vgMTJltrlVY1Iei94g91DjPCDhhHXjwXCSpJmcX1iz3BXoUIm4w2YbI+ow5M
KmO/4WRZlK8KjloFolIB/TFDxW6uq0AVfI9jUqAIMLV5KM1L2Jiwq17LpzAiEDTuSzTnAfoBt4E/
mvajQPgDlUyfrwJy3dggGkPuhGxBoSKtp8Muub7wr8oKXbjEygoej4GmHpe0iGIuKXvupKA8AgCE
qOfNSP0Wv3g8CV297owRvX5yknqOd3997EnC0u+bfjH2RF4IvaD5YoKxg4qId8o9+67mlASl+/a+
Q75LSJsTKTDHH+HtqTjdu3fhU3Ei7LVH2Jk8pB8J9cuNmHjbPI3NuqDvuFOd6CNwDg+JpLNoP+oB
Guj6ur+aRJM9n0iRVBsHJilH7lQNqaNGcObhNhos8FO5tQKpzsBwsRh2MzQzbGV25IkQiZLBZ1Ek
DooqDDi4ClS7AtgZgHCwUJCbAwRFlUhAjpy1AulRfuFnF0c9ESVJFIoCcru4k/zU3JWPoDH5eVRJ
mBLmjnn3Wb0ojLgn0Exm9vpHEvvyWCmbuXAESFUSqkqEvZaEowDMwtbwCpvdQoEUdsOz+N70di7g
pMcZcprkef6TuGm4HdlmCOpOdFUtVmqh7VgO8RA9BHatoDODVbq2pNXG8CSrLWn8mzJ7SJWRiOFr
8F/sfcty3Li27L/cOXeQAEGAgzvhox4qSZYsq8r2hGG323y/QPABfv1Jap8b28XSFaPP+ER0uAfd
YRRAAGutXJmJ+EW/zs2dpN9ay/JK62nM0YFBLxatwAgm2cR3iPZoKn1KOnRYwo8X6v3t/5+fu7pr
kqixBoWRXyKAALbfIM50x8g6o/3Yt1sw77sxfgG3wIEDVXOtz1SFsTzC1VgvlQpbB0ZizeRbMKBe
qAb3SWN4UbprkrtN6JMu+/tmG/4x8Go3tEYtmp7VmCXS9sJDDETbqM2DgoQC1ta21w9BOQTzBY2Q
nOyU4Ts9JJsBhJkufH9o2OMN4R7k1SDJj3o6ETTD1d7OdtS5d/jzYL/EsKIejsN4x/qHedpH3caF
/W5Y/M8M1qpNUaWW0ZUttpXtKyDTEvsDaKjOvqkJnGvkO3nw8c64hSSX68oBZwRqWk7sNUGjsGa7
HhUysoQf6cw8md13Vo/6owrs4kj6oMMjj3jD0/SlfdBduZtQA1rUd2C9LXdFdWblQ1E8AHQjMLFP
P03zgyD+YASUeLI5tuMDR9XE64s0v6V4+XMI5+JrYR9ldSTiUMCzI5/vm7LwmqINqwx4OQGmYn1O
ovu0e9mY7M05QAOAgoriAB4HjXhNcdQpSxNnQiLgNg81Ujtb4HVKBZhZ7MuzdI9cPWfNJ5zWsjzF
5ZFnu7lAW/aZdV7jeFHuV40/poH7t3JhkGXpMCmDnAQ9cjUkYUgeHg0jlADaK9RtJ7VvCriBFDqc
5K7jx/ErgecIQi8WRMGTr3r+eHpvXdyrA7Ca3ioAGGzWaugwPRvOGz0qRL+Dv9UP4Rt43HuABTl8
UeBuIp+BInOChQ9jfrIZAKmdjXeUmddgbrYv8JwzCWG74o6/MzxaTMIey0T3teNnlt8Z+6YB2Tgs
S/hT29WLND278MfuoLjnCt9MAvZYct/KfCyNFAGL/XLeOfmPsg8VeQDE3qVBTwJ0bGXp9ZAkt146
eaCPqu9T6zXfUb5Ksiua2XMi3xY7yS6Ne//xWt2mRstaQUxim6YAbrSWTkgrtcC0iZEa2aEmOzPJ
vVk9VXHjKVCCIC63/a5/itu7ecm9pztHbYCZN7fV6gesklI5kFE5LfI/kR1E+9qoR+74nJzGaOOI
39a1q5HWmVjDKDhRSLbNKFQoLbX+ajnPhB/bxuvrOzc65PLE06Cug27L7M66udJWg68yL7Ok7RQt
e7KFD532nSJwsRmmO3MRRdx3w5ElOzaFUXSXyr2VPcZy70jfxZsECItb0NktAWP1a1bJ2Sztyoqy
xHopq5PiB4HuRB/aL/Uv8PZa0Ae6rZzsJkNZDbg6kmD02HImmD4IjpX+1Q7HUsSeQy9m+bnSQds9
9+VXrDpSl2jqjh9v8tvCB7wPYoLY5HIHjNkb4ldHiqma7fylBBsdybeoPFuVaajc+VvEaxjgQcOD
4rL/HrducsqX8qtjdAw6jmqoYozttYweR1lWvq31b0FAorYs42+pnO/I+fSelvqvJN4N88gfELG+
zJ2UG8nWTXaJSVCUy9B7MUir1o53S6ue09TKX2S1kCqcdgonhK39x2t1i4egHLccIKfgb6A99/bf
/8glFZ+okcU8eWmF822qyxnPXSsQfGuFFlMeWSGoyvcubjXQ09A57dFUp8PWXG+vpbdfAfoo7Leg
sRErgGSSoo7jSCcvzoRWZt7FgWidzK/6zjnaMqgFaFOuTSGxcfyyPhjGfZeRF95ar/2Yzhu7dzkN
f8QTAc0PWFMEhAiwhiB+WeX17TS1Komi+GXCIEGbFi/J1HHPVPHvUcpNicvqrCzDMdsFCrYQ+0EW
XQ2Xi4qZs1tj7gO9d0hq7SyqEr9V5DUqYq9o7PSgCJVhU5U/2hyVFDVr49SZ89d6QBRvBm54ttO0
YVyUf6EBGvc9O7QDRbU52dRPcbFYDCq1xGHFRta75gAtP37pQkAlB+ISNdd6bK1rSMLAfPhMJrQ+
5hbwobQqe+dG+TFSxQMzuHWs4kl5rVEmgYhLYxdL9JCaNm897tRnXbe5l5rkSBoR76k4OYk2gozj
ARbW43EORre+78rGBYmQ+UazIuC1mID62SpjHnXUR4TH5svkWI9JaXpja2fBKNLuNGfRFyPNjWdS
zjG67hM/FElThVVHzH0mxkeWNeo0TQALQS+912mpjz21/CZiDyl43Z42zeQpwjz9vp+RBThseEzM
foTuzcz8usxm/+MTvL7tMBsHBCzXAacY78fgn+tqUDl95qbM7F6GzMXT2wlWPza6FMlFxUMmUxCx
sq/csfodHsRJ/CgGkYaXOVhwNXI2WfXTnWGMQKPQWa7yLnrMUkBw8ezs8N6FDylr+6wIr5EEaZi/
DQ2eDzNkFEB9RDbqgHUvBFRpkEUh+ML5c/nCZr6eijlO7uCWjfs5a2R9MtLxlSDVLB3+yLCR/Npp
Or9I+wObgZXSiY2PZQJCC7VEfldYediPRnZHi8xDoVoHoDtlAaEI928r/r/6lv/Dcff8//UtuzRL
oWSpVKr08df/ffu//5+uhYt/4fhD0LLwbP9bncztfzkgXuJW52DliAW4+W91smGRf0EaB2khclCI
FcDbvxK0IEVFEABjaqnMCP0ngpYbeAhpLnQeCHALbWJRT17vqVYUqWLY+WdNW30HUUL3dUhs42fV
SfYpodX8KXdKHUSo1x4N7PhjPiWTP7akeNJqRDfzjyV7+ncY+VgwYWNa0GybIHs6EKGsjiuCbRKb
o8HPNsnoUdm18roiq0/2zF1vcIXyDKOuAE0TERZpEYOK2BA/Unm5gcSuEwwszCIV4Pg46Prwt5j8
R+SPZkKjyu2tc1TJIkzipAtyPXeHj+f79hLDH9GUg66CCUM9jU+J4nPdT9WFY0SKDNHZQDTzbUbx
eFFpwkEx4WA5RUrsJ0edcDHMPunm8e+pkXg6LGL86GR5Bj6ZLHal1fb7qYzBg6rm+CjGKDpUg0v2
qkuLICqH6eQUxrTLm9beWWbSvZaqKSsPQJkb2pVEaKRkS529vnjfZrYIXxYxF7FvUiemFSkHtJDP
RlWdmt4ADiAfayu9byvUeLw6QBHtOZoFTQ2rriT1qQZlrkenfGoPSYwM3Ix2uJ88UnEIuetdlvHD
VA8viqEmNaK9QVA5GBtI7e1nh5GABUsAAb8A8HZXGB7B/U9HpcQ5IU57METuerppt1pe744CChDE
k5wjl1rVP+UU1Y5IK3HWrGc+z8A+1h2fNjK1G27lGxcKmT7SZED9kIhdH+6YtnVCCpJcIPBNn3sL
pAy8vTWBOprHRfcsO7s1d1Rk6VnLpkdIIKN8SIQpue9ACtmGSpJxhkSqjXuvmZ2yDktXz9nG73xn
NYgNpgZE8tBRizWDJy9k0YG7EJ2zpjFC1wCjm+iObVwt7x017EMbC27aSCzWJ3pspBknyojOEIVY
h6FOm1NLzAZ9NaYQvhnSlC7rwixruv1cTcLXqiUvbptX3xhJdWAgE/VHmaQ7XVe/UmhyDyMKqadM
ObnnJIPyde9QNAs7MPbmYQ6yxrF2ui+roM4hqiv1PN2RjNT/FLVYPrONOohYYOEtGef1Z67KlBDQ
XfAgW1SMd1JjJnA2+AmmXr4XTlX5fV0Mu34CnThrc/lQ8br16rqwPxsZyJW9CR4qS/Otu3wJHVdX
G4gi0FoRNHWRASOrvP5ZbIqBpGUqvsTEjk9TaiEpNEx6EhGE51qix4hrTT50ZdcHH9+qqxKFi2Vk
ELYBXQLSg9LvemRF595Jkyy+lKK8h0jeeeFGBseRCGq2zOk2UswlJK3niQoUnXoC2iHGux6NjVAm
gOefXNwiB0hRc5BVR4qX/eqyC5q2AQiatnQjcKwRFExxUWYvnhJL7vBmqPNHeIqhyxZu7YpzBMXq
Y5I23K+oXfnEruqvkIfyUNvVhfbzvGfDOGyc2GVKqylDSmhDNIIq20WUvJ5yZs05vGga3F/xwGCu
UHxPzLryC51vdXNuoOhlolBqORDHERdmL6uhWji/sIKl7tkYZI93M9vO2cdwN/k5tH1yaOl4z0fB
D9bY/hTosj1HvXWY5cQCN+a/B7PE46bUqZ9oSr73UzQfjNb+hryK72aD9J4m+QA+cGXsCjv/ndtu
+khtyM6sKmd+Bm8X2CRE8sR6eplNbYaNmylAZWgCWL3BT2lXp6EWsjnNFnA0MjuhzfuntnDlsS4N
aE3qtPyha+b6ymTqWMsx3k1dYwSuzDo0QGYKjrk2N666d3YkX0QnNkUSSeDPcf15Os4mOjQTP0O6
6O7IABC9LCO8V9qWeMzVATd4KMstouE7OxK0MLGUj0CXIOy8HjRjsdnQxnGhwaid+2lwaGDxyjiU
uEuPtdbMj2cw30Hm5GA6jv3GgXhnSwpcNUihUBkBmVidQsVMTVWRY58k1PT6kqinhsbPVlnXG5nh
DV6Iv1+QJUFYKEEIJMvF98fZk2meOa5O3LOTztWT6M0+oCk1g87p4JedsHGXczn6o9DUzweQQx01
6g1o4QaZWn4EhQEPUmUQD/kaWpjKbhwNVhvnoi7tQCpe35eN1e5zWU5whqDyjswFvSc61QcADO6u
T+rk0JltsoHEvXPZ4qODeY0ADi+YNRKX5oM9sbrh56mzir2N1NRzs7p+zDT7rGbTCj++29/Z2+B4
w+AVmSVarGssDGpde6gqKs4yBeW/gR5+l4navDeodvZFpsnj6Dq/Ph7zJkHBtGxUYQhmoE1Aunz9
wcdilLNtjeLcmYkT6rT6IadcbAStG0QeBT10YggiMG0yF5uB61EUR3GfqzG91AZw2XpuYYuSU30c
R8f5HHHZHSzqTndx2SKeyS7dJxYx7prUVY8lHjAJB8AUW1t93bbFb4IWFxFyEa8v/kXXv6kwK3jq
1B1Si76qIFLTw302jHNg5VFxUEyb+4RSHUZpmwIKFONdN1rjHgCh3vjs7+x32FkhCCwmEMjd1ilz
XVtFGdd1eoG5FVjMRaIOELIPn1C2Rt85I0OYTrza1wATDywp87tqAPO4rRK1/3gz3KY1QJ4hrAc8
ht+CIv16SWALZ5IpatMLM7K2DrTKrS+tFaMU7opkwsMxSPgUmlhxclGir+lGtnGjc4AdCwpSe0n4
wG1G7Xg9vj3hGbfBHYZLlLezXzeEhiOcbnxho6+H7HQ8jEY0XADMouGdz9A+Rm4L3molLllkT/f9
NHTfmeM2n3KbxC+9NtESV4W862bEQhCZy6e0E11QOYnh9U7EvUFP8tAWBMKhkln7zIVBQAUvmiAr
5BDAVMfZiF+3VwqIArhRkKujEQec+XqKVl0kurbM8tLW0RQ0siB7kREnqFt32HcTmTbW9PZ8o7BG
ogrzC74YSa12OZPF3DWgZl9YOaTA/OZuT43E3ohQt+UY5D2AFFyc76Wy5KthnLaoitml9UU7Wnhx
y+5I6UIeUc9TSDNNg3aeenSMK+NTycZ436bdrzEl5l9ZXqRHocpiV4kuPRNGo43fttxg1wkdKnTI
4HCJo/q5ybLqsjBUSar8QtKYBlVc50Eta/psNtC0/dPzgx4r8mTkCRgNorvrjytp30ykJtVl1lX1
NMq6+dnrrAX5rhn3SSfSZ4uofpfCFmHrhr29zcBYBzAB5jokVTBeuB56BN+hm0lXXOCASV5ihguC
cghuTeVovGk+1j+zCCwGZI71LwU30IALA7YuHdg5H6/B7QZfijWoDsGyoPAbWTbkHxlEO7IE78Gx
6mLAIdC3hqj0HAgseeU2Xmc2W1ysWywGFyBzAPUt3EKQ/lYVIiNlkVWkrC4pnaeLYnMGWaWpTop2
8KITfHhurREHvZR4CoxkwFamsvXMrCX3fCrwJFkEVwA3QXVcJaVxlzYTMptspB4r0vgBva8efRSH
7VkpdJBBU++5up9O1Gnkc9PCSePj5bvNAXCLY+nwGM0ChK8r+bguzAj6weTSTWPxpcs4BFV2LIKh
le5+IJ0MZpaJrYxrWaTrMwLUgMEuA+uIP9ekmLIWIk2iIrsgWOZPUWHxuzoa0Pdg34XzU5qVDEsj
06dsLofHrOJbCrfbWwrSMYCEAgEQ9/5bpfTHpukUMUc3K4sL4qMKbA0DqzFpho21vb0JMAq4bNic
aAUh1lxvTV2afHZanl9sswNRJZmGU541fA8zty03nneHQuZqugvhGY2y66Fk4vBp7IviUtR16XU8
agOa0deMQT318YZ5J7dyUJvbMILD/bsQ+a+HclPo4JjOy8sYx3xnARvYGX3bHfhIR0/khrPvu/6r
waHV0kqrpz6f0NPuxySUjp2GbuWOGyX07deEWxkAg0WUi+RqLTxO88mQdlbiF0Wduy+B4fmza2wV
6rcnBZJ1DmaTA7khgupqibkVWbqxxvICmUZ6P/DBgRxtqnZdnZQH1+5ZAE/4ceN2u/musE5F38KF
sQ10MXhw9nqxYfFPizkR+gIPtb97JpPd0OUEBgOd+rzxXW/OJIaCBSmSZvRY0fNflWKmGQtl5vV8
6csiDSfHHUKgqYC/47a6i+H86BkzKH0Jnfr7qkfPsh/tLSfUmy8JDxnc5DiU8PgDtWL1G8iSl4rI
JpeRQ3NQ8QG0JbgybpzLmy+5EJKWeeJxCIugPXK9qICB2so0aHMZiEyPRmexe3PSYwAmxLyLMxEd
VNtkG+fmOk4hw0SjCetqgvkA/BjuhdeD5pY9yl643WvMnHurz567cVGhJNY5rcrfH39Lcr2O/x4M
Bmt4wYPjg+J3Xw+mba1Kq4n71xKWQ4XHFWtA7JD5HooB7qva1ftCKAeEZdwPrrTsTzHs/sKcG+yI
IDOcZgfMCDOLHK+vlPatZOj2eakkJFoQYMpeD58tXrg+aqdsLyot9i3rmN923bQRK1ZmG5iLgBkd
PpUJRARksvVDiCmOnDFHc3/WjVHelUYOn23skYeoaEs8SZaS0NXgvFGjLcM6BkoCrksH8xm0RGxW
8LPiJA1N227CSmQDmKqIoXlZ5WeTF9W+b0f5iC0t7oqJiVB1Y/5iIIENRQuR52xDep3x1Dihh/F7
ytxp31YRvZCMQ9xggnksQMIH035qawBdPL+zYTt1EjH63XPCrDAtzAaMzpEHjgVc8ePPfPOVsTKg
sSxba8mC12r3Qo2WbgXvz2OX4Uk1R1GvGTHUx6Oscu3lAyDLw6ZFPW2ikXOjyIyS0lV2ZJ71IAjm
r+EuNlV20A/18HXW+eDBB53tWmmwQ5SKAiWQTpH2FKlHUH/cd6Usd7J3wNymvNn4dbdrYAMmRh6B
jQvvqbUnqIgMqUtnxI9zK8jerMny0fByNw7v+n24tzVY/BLB1EHYQ5/p+kBVGax/056ZZzHGkNPh
DgMZvpeQU9nFJ7SqMVcrSkRIqWp8rEv73SRQHM6GhpiPmXg7B26HftQIC74hLH9Em2HcWIlr0HD5
TIDPFogBVtWAsddCYTtJBzMVhnXOM8YCVGagpaYjdAkWG0BwqaZD1LJk3xvxL9HhmHy8S64D1b9H
RzKFxhga30vv6XqBmqhOjNqJybkQU3bXc/Bw0hgYZQn3r42PcXOTAq9CzgofGWCjeEtxdX1Hqpll
U1T0jGKi3Nm9FQVIYyufNjDJLpGWbyzsqrH/NjeU0EjiYKfmAsBZDUjR9Z0Q6Skg+sj+pkubHk1J
m0/uQsNhQBGCTMOZB419ejSM2faJLKPd3Of5U57LaSMleG/6wBTAo4E3BEegvF7pxMyNFItDz+nY
6AAAOPMmFEAezZUdVD2vNsZ758tixwP+5ugpolhYTuAfuTKpFAwXW07PuOCjE/JC7KF6sh5tbpZb
K70Ewf/UBf9e6aUFZ77pGgA9X4/Fol6UQ4893Hc1/zQDGA6G0Xh2xtgJZ3vkIDg15sXkGd/RorAO
rSuJjypVA6iRXwhIhUH2E49Mw888NJhVQoxnbQWkd38jzhh86EH3AO3k+jc6RZk0c2Rb53Eg9meb
VtPD2NVFqJs+3gn0endlVvOgHubs6eMztqz0zeqAv8chJWDo46y+hIGKKbYr18JdR8huzMm4k2KW
x388CgAMENdAZsK/xLIf/vjejIPPOqeGfRYqsbxMAEDtkmJTF3E7F2zfhayBPjIMW1Znik9J5iZx
AfMwYJWhXVdfpD1s4cDvbF0b+TpeMwANb8HVr6diGbK2xKjZ2XIS5xibRnyw+7o6OXg04Pmfrxqs
5fDQgYWLCXb+10PpHJQgOmMoVSURCJRoVVa07Dci/jt7D5jtYoJqWWhWrjsVKL0Sp5eTfU6R6Ozn
mPN9WWfsedRjftJ1M0FpjE41la65dTTf7pXV7nNgAI6sHIAimB2rfZ/VjsoGMP7PVj+5UGNEho7C
rFTxj6LAroc5fgXHEAOPGZzSdMhepTLEZyBX7Z1TpuIvpMTtQ1M47sWC80Hlz4MV/TCqzniOKWs+
qaYQHRzd+E7ZJnrqWcvTyK+KbP4J2V0GjRkz8x+z0pUVOiBDCp/kDnABdGube3cm8Y62Q4YgMFo5
Hk5thPwB62FAkEbKxKkaBAvhWgVdqmAoR3UfNUmg5maSnisV+ytKI/7TbQc8OtfNFE5AMVOa3idJ
ivdcK0CZQcH6pg4t3jntSRaA0P1USPOHTQf+y7BVw8JpnsYDDNIN5edW3RZBnOTdi7ZV+kLtvrHR
w6ujp4h2D0md14WvqK7Mo1Q2/2txm4U4pOnGEAnjmO6zOQZknFld3sCFoM5OLstH14vcFF4sTmWp
+7yNIJxoAZZLfzIr/k2P2JZ45YQIeG2nFsg/miJXjoqhm8OumOBF19a0eGyRie2XR2s42PH2rLye
M3lRuQAG1aIDnuzGdkQ4ZVNU/ZhLsIMU2mPxsRoJ1i+imv4aJgWwC2kdLt+uch5btPBSCEr6Svp9
OcJ4pXazbCEE11CgsDkx0wMx++hlwPJDfZRXwzkeDOe328NzIKVZ/WkpUSAsR0Q/DnElf9Fo4fHT
sqlzWBQMxPQ6J+pfSZFNVYC6RL027Tzme2Wp/quYBDtkZGIWbBYl/5UnxXxPpw7ut03DFXKzOhvw
mK6qcqTtqU7gYAgmDqRfrC38xoaZlT3MDdrRsE97kqXacz3Z5KAzFNue3Ue0BMNZ6q9DaxDum3hH
8q6IaT3Bp4aBw06yGI90FCRqvxHsR9TIloKrdGmx1ueGlCnUuE33e6wn4GkWbCKVZ5ozvQh4s8LX
ZZ5dyMJS+17Fpomnk3XG88B2JvGJqCby8XpI8tUqS6o8PADl7GJVZb0P+Lpjx3qe698f32TX1fFb
DEakBxUA3TNzaRxc32TGPBgDYEzQ6BBbXqdag97mtpMBN3psfsiIojjsKzvdfTzsOyk2CNIUWD46
ZEuvbBURCt41UxKx6AxfJ/bQplF7cSsDIr2Byd+tZBFYIH0WxmjkBc3Yt8FQ2NEhLon9LFhawSwG
Un/dovbDkRR3eU3Tjci4Xhn0EnGLc3QubQfRd11r9DIitK5ydc7ZkD7mcVeEYsi4b88dtFz5Ymwo
yRbg/N6gDAEZ8AFwRKB7158DZu0gYfXlgGyXZ35GON6hjskcmngw193xofr18XdYp5fLJIEKoke5
fAS2phoNDen1ZLTDOZrbvRSo7KcMrgV9bckDqEAbAY1co04gki+ZBkIZ+n+APQEsXk+vtStH04EN
53Eexp3tzCoowGb9lNTpcMgQGfwOKuSQuqmEP00WHRLUeDBEo8TPmqwNFFrXPk8KN8QPh8ARrUbf
APk9TNKse3AjroO513ojGr7zUUBaWLKXt6bamrZgF13nJiwdzznRDix7bPFkJcTCYa+sA2n7KExG
usXte+fL0CWTAeqKNjI40NdLBeRlLFRbjWe3le1BC8M4DGD4eWCdjkGmhnIj8X9nvIVDKJYXRigk
I6vsacgL1dGkm85x7HxOM9KiBxozP2/cu9jWcmO05df/mV5gI8DHTQCAWqp4lHir2cGwfQRCNZ07
aUAjnCSQDbhyq8J4Z06YD8AkZO8A/9YC4IGClp1P7XSuVDv6A9PlnRqdzwgH6oQSfevwvjscx7eC
IacFWttqdyNdM3mckuk8Z7KEzxGcnhhI0EdtNL8APNUbp+mdNQRIBj4NsjQAf2v2Yj0N4xjNlT6P
wk52oCjXu5rH1us/viEQHbi72H5YSwP9+kvB6ENEeG5Jn03FfrCif3LJ8Hesp7/5NFThx2O99Z9W
2wLUXorrCF1lPD6xqkbiRPCpAWfkXHLdByTP8LIuN+ZwyDp7r3mTHEZkXJ4hhvQ4DCn8Qis6BTyp
Yr8rUuo3JkuCCjnCx79rXVkAcIMOBgUq4Hns1bdr7Y8iyU0LQ8JptT8b8TDsGpHRAH4z4mDWCPkf
D3UDPyxjwVpkoWJCgQMu/fV6oyXH0jQS/blHCu6Bqm18afFq1f3YOE1IuxpUBTqBAerC4sR0LX03
2V2zj+amOCpk4vv/yc/BvQCkHm0g9ECvf04B82OztpMBeIDRHmeC0AuCxiKQsSdPz8CeuqGmoN6D
qUeiCc63/dwGvVV1h7Svxg3K1A3U/bY6eIFu2fFL8rBanWaoy5grA/Aw+NUnc4DCgk1IZV3QEAKH
wH3UTspqb+pC4DWadHic0sjdtwLmGZEeobqHcJTPqty76OD6wsjJp24uRMgaZjz2XVXczQWBFh/S
NB/EvwlW15Ayq6IeNwhCyw+93ul4KA+4AsXXZmj1rOqr3i2HwQAJ9EyKGfqt2qWPuY0SK0mU6YnE
jfwCLYSTndnnj7/oyhJ8icEUBF+sHWR1IOK8AcB/bGZzoBIRuh7OuDrg/W3o+QtIqUiPJw5LH4i9
gk5CxT6yVu87vLOw16X7Lc0i8tzPTXOpWcZDAymhb8dmCjclZnhubrFQjmh1C2oY0CK42LnM7oJe
JvbOaYcIGit4MM9uUr+Kohfw7KDoazmp9KxE9icLjEOP8mQOG8cefSV18WQQ0u1bPHGxkdfdXps2
CFkEDX30vyhdk0nyRIEuO6b6zISGIwGtRxSeKdv4vrdXxvJsDgDSRaiAHGtFWdGyNscydeZzzOre
xxNm3AP5qDq2ajQ2rox3JgTBPRgRaOMtKfySdP35QR3wC5gyzXMPHidcigeYJIhyS/f+3oRgDUkW
sjau5+VNyD9HidGURSWeW2cQXmB8A9WTNzfukyitPvx4h96GUfCjwb7FK5LIQ5CbXo+UUy7R/2iB
vg/Wwcyt1nes8rnR7A7GG1te/rfnEK1tC4Qw0DAB8N1c7UB2LRl19Jw7OfeMWJs+3gySD6YFfC9S
mXnQtVlfCnPewljemSboeOBQgx6Jxvp6QWdD9qjhE3p2x5h/6WL7h5WY5i8jdWG9y/m4cZO/8/2Q
lIBojE4rgHuxSk46uxKqiTU9m6VpBXjBgO9TAYtwYjj968cfEDvi5nazkXZBY2djVwAlW31Cy5li
qbOInxMRn7q2qUSYShXfqxpgFfQgNv8yZarLfTs3xEutwBoJRmvIhT+PTnXnkgic8lojCe2VjaQX
NRCjwAcELNbcqa4S1PVm9g1wbfwqOQQah862pBVQG/Wrn7kNbIn7EqZYrRQDPCiqCa54cVrDGz11
qjELbQNpBYIoVPeekL19x8ecfwb9EbGLNK7XodN4VioFTVHHNdBepKqgpBuHpuP1Zx6Vqoc4IWGQ
qrTD52Ys4OYRj1h4jwCX6gJnTshXp7bodOSTtr4mdvt5ZFMuPUZUVoAwZBTfMjvP+r2A1EB5MUJp
AbdKDQ59k+K3xVNnHBcZOZy7C5UGeOIH5XBvqmeWgYoPzEUP5GAjhH3pkaj/QjvaeBqncoY1Fm+i
V61z10X9bg7QfIOwdWe2NdKpJBngwQl6P4eLrgQnX4Lc7/oJMC0LIadQttfWLnynp5T1gFJyQK5+
7ozTs25NAHNsTpsFw4nzU4/HDkFnrPNvVq+Nn7gdAMBBBtbgPi2cg5XPuPdJ44ydx+o8mTyXZOV3
8IOAxSy4J/NrPRvfKlBAv8jWhlWZ46Sk8gpETjCC5Ny9Ar4dwXwHderFNKf4pIy42Esdq5fOFPN3
ixuj3HdJZTVYJFsCdLPH2dkLUD0z2GpqNYVOB1nmazWnbfSJjS4e6gB8kzwa2eBs2fC9c5dAOwM+
Bfq0iLLrfoYF7LmBgmY+V2nnK+40h/+i7Lya28bWNf1XpuYeu5BD1ZlzAYKkRAWSsiyHG5TblgEs
5Bx+/TzQ7l3HBDXCdFVXudVtewELK3zhDfhV2bsm1KTdyD5zaVwhFSOLla19fQEYVO9nVC0sJplM
/vLALCMjT4ZQcl6QGKhuRjk2iRFXuRHX59VMd6XwOndEgbYt9nShT77U5Y30QnjWHFAeqPdqn0vo
28yGCYa+FglfH1iMR/wLzXNO4JbWJX3uh1Zkd9JLYYNb9nNEbbpae6whGe7Wzqur44qhaHdBeHLm
q2B+9T9uUMWHHDpUlvQS1VZ4FzrKtFWoaHqy1dDaKTXJC4QTPAkYzMdGb7LfQRGknmP0mifMQlqj
pV2iLecIbX4c7FqAy9FfXXZ+6PS1hAmq9FLhrek1YRmd6sofD3ACMKzU/HLH1g/dSQ+MQ4VAw8Zm
dW+aKVqrCby3sAB+cguTZdK3WQQxSibFUaAGwZdekmKv1ScKlWgcrNQC3vnQ3MEkPSCAYEIsaWBU
qauotxrzRQ1D+D1aEm7rUVX3ZoFM18df+p0XQsgAD0TUT0ACLlNm3zBHKfdb50UkrX6rBlnsFZi3
rbzQgufy9gHNuYyCcymGedRwLtcTEu6x3cUwenQVbz65RQBiSNN6xxE8blWHxoWZhep2CnrFrfPJ
QBBilFbahwvc/9tDzIgRTAWIdumLLTI3UVZxrAVV+MUPO7D8tZX592Q5iC2kkZ4HgBfma1LFa4eu
SFt8niDSoqlnSfZn1ZGgiHw89fMhdJnwzEQXaCcQ9HGAXIbdyHLIgR/mkBotJHw28KuCcqdOhTHb
o/gRFgxJ28iHugyc4B8PTZOOu9ymlEjms6TGB6o9DBnn5gtmmS12VYXYAFV3NnWcfotr7XXIdWn7
8dvOVZHLt0VowJnlAQAQcxUs0jshtbI5zez0chi11wQo8MxsqMuXUE8kEAw+Oiq0EDAY3JhGpMab
PAMl9o8TA+jLYBdBvgJgBDB5uQzNvHWiqFGhB8vIW+uNqHECg33w8au+U7S5HGZRIZpMgCciZZjS
KehUmVbhWhwdd1apKidLSpNjPNjV5zQBB6uiLOOhkGO5SRyFj0VlQvxrx/I4lsJeScEW2NV5B3CS
cjXSdFa5r5Yfoa19ZWojGdVM1cx3/LbkQUcSBxheWNwn5uRsYyhJXhSl1SYL2oSC7jR8l9RygIss
hKcEfbCSfL43WZS953MOlCeCRIuFUZWOPwXdMFNctH4fQ0nZ+nOcKyUjWkhjR8slwy2wsftXEMTO
sdB70yNO5MwfEN3R7TpxG8fu//HBSP721gXiznU4vC6XSu4HqkmHiTZQp/Uu5dLUK6DireyKt/r+
YluQOc7BCokBIJPFhRKmsBuHqIBHIKXiWSon6bcaqcW4jUolkcHIIwgV0kr2glabMkR1s3avyQKv
piLUhOOqeu2cHNq9Zwm0iOXVRYRDihhkRLj8wVqpNr33uAgNMDHwW6hWG4tzXAl9y8xiW3zRxth+
nCbac9IYB4+c7igpTABkNEuqnzBgjQ7GSMAQjl160GV0eGNTr3d5KRd72YTDbLSVQBYzwjRwAKiw
stHfW1XUnFH9oJuGHONSAnu0KHWF6mC/FCMSxFKS4gGVqCVC8bX0VzD43a9wqPRveZA0SHQ3xO5G
jQ0BZalq1sqArGvk1HGoF/0zqPq8BzlwAVLRtqLcZV2RribRSroYnJcmhkppZH3mBbqEW1LuhCtr
eEHW+PdYBHFvlVpkP5eBRCThye60k/9SyHZ6G6voERd63W/gUZjbskWsWOT4LVThOO3rwEj3beIH
R3ADPYxl095rFiqqg4IUl9zBEqyzMDykVCOeyhY52YQI5nNX2g2ytL0MIkLmbw5ssXWsFrPHIE1e
Pj5Yr4MVWmWaDboLoDvd2cW5WnRhLiOfEn+JAU/c9FZoH5Q8//HxIPMSvtyRM9CLWNMCdw60dLHE
dd1XBqmX4y/hgMlfGKSGR92z9SrFHtfC7OtLEfAPbRGWAYcAINzLQ0YVUTZKgR9/KZTQdMtWVj1J
ZNV9lebNVmZv3EjEVPd5UVWepA3ywfKHjpJii5kkx9c2mFLzCNVS2dqpWXtWIIJtrTnoBNMe+xTI
0yqHfg78F7NDvR94GjZraAYsRU0o3SZBkU3iC2GjCeDZj5KvKTpuquv0XR/PcJPyCLai+GK0XMWu
7MTJbVfVAwAZfWwh9+jFrhjy8L73R//Z6C0f6yBDpE+cIwMVUGOKX7rQd859WsQP0sA55E4jRYtt
phbhE7wKGep+XKJLpbaafy8cv0zxPmvQvAnqOvpBfTMNAV9GLJOGorvCHJuek0bDxuKvONhxljak
2136qdLtEhM71GmrjdkMeAM4tQpvis2rSCAe8H/PlKT9JpcBJlNRgibXyjn13nQSgnH+AxqdA/HL
BVCjtpVwLYovRqaEuOWmlVdQlfqrj/Nwy9j/FIU/g+cAxaMGReVlhpVfjifNamyKLgmIP6bpaSWC
rDbKSBtdr5ytOg7DSiL+TuBPS3NuAMKs4ARaotfzQbKmQhENyh21SuFmtJ0vYWuNz13fheXWouH/
AKEf4m+aJBKQHzlCu6fLEn9N/m+hFDofhg7FbURNaOvTYXAWG5u/EfXsUuq+UFipbjNd1p9zu3d2
RV8cTMhDB+IP4wRtQHZzO/hZhmC3sc0odnJbVbeTYgRbeWSrOYPSEzPn9Z6yKN6G/fSdrGfNCOjq
GALgyPUAGoHcTDGWZiE2wPIhEQ0aCCnRI+ZeeTy5ffp3RPyPJNaOxWv2qaleX5uHH8V/zX/0Z46X
d4SEzX//18VPD9HPKq/z383yd138ofq/3/538Jp7P5ofFz9s3zTNzu1rNT691tTD3gb4+3f+//7P
v5XRnsfi9f/87585DIz5b6NYmf0pmjY35j6QWKtes5/h/zpxtmWvnArLP/kfuTVN/xf5IpQnOAAo
L2rEZ/8WXZMokf+LJjNLGzyMgrwhe/s/qmvWv2DWsdrZaugEzkjZP1TXrH/N/XdArOx7fgWV+Z9J
mJ8myDPmj1lnUv7++U+Vs6UUEUXBWdQSVL4JlhC++GJHN2JQmkj040Mftf6uLOL6rulFe7Q7xFjj
qu8e2qHpt4pCj4LoZjq0WQ5YSI4Tr69QxxZGMXhaUpOV66G8k+Coue2UpIfSlPEhC6P2OUpNdCKz
6aUa2s/lGP3oxdA+cyfqe9lAplSSKD//8THeea3FuQGAH3EESiBU5ee6IXf+5UHVk/QiBAG2GJlm
+xaytvy96EqXTri0f3tQ2eo576PwpJvReCjKfI3J/Vac/J+rjkfgCQDnEuLNccAVfdGMTEfQC5Ef
prDbfbXLMTtl5SDymw5YYWZXw04ZfNSoA7jvX2fVX5gPtt98kSclP4s+w/ciN0cocfCNpps0BrPu
0uTGSJGO4U/IFulRaHF76LXaomwsG+J20CAsSOEkbk2j1u+rqswxYsm5ldymFUPtlijYuYqaOAT5
jQT2KrbX3IYXofPbe0N70lCRm5P1K++BqgzbUSmr4YEOtvaUBE05kb46Uuvmel3+VqJQNd0uwQMR
HjzGf0Pv6wewh8dQLR1X6ae65sZOxTfqulq3UrlYpLDz07Gf2I4gwKnHEAleLgwRR8JJekV9EEh1
/siSECFhC/3cPd1ZHRel3hi3caUFRxEUwyEBIVQiDiUNrgm+Lt9Itp3kbtnH/j9Te+O5ZlIkqwTX
oVmMbdFzrKPaMeOq7h+qSHxv6DSwGDBv+3hbLMhg89vPvA9Sr1lSnKIzZ9yfddnON4LKIEt8kDNM
V6uqb96SBxeUx6e4LJsDqK3pFSyWtA0n2YSaBFBjlxZN+pwmeRAhRYqfHnMxw0Ex8+g8uCwxJrOa
tNeaqXtutKyk8exY4tGsBXbxythsgZPY55QsLUPf1vkxGjkVqSEcZZSLlUj/pA92+t1Kq++R0U0B
0DPER1y/niss2EX29JIRnqV1qHq1hTXLFJvlLxZe7Mm6CtL24zl6Z/3OgQ0wJ/i5CD4sCRvV1Ku5
CAccptq8+arGoz53Z9Ev4mE1CXRcVO98s9vpNapqG2tqrU9mWOI3XpM0Ol7/DIq6EsmvlceaF+bl
cQJvltVBI9eka7ykkdV13cR94YwPWYGzuIQq5EM8mqkHqBLX0B6hRsRh+9sp7/oXUK2UN4Rh3YxJ
nH5deRIun+WTcG3QuJ59RugoLwIhHBkCkRVYxEh0hbzGT4zAQz6KjwSoiFZrrZk7EeRYiSq5PH6n
Ho+3T14zgfEsz7ONTfaSC0zS9D5+sstoGFUuljaqCsBqMGY3YGBcru5GSxrycb87W3H2o1CZJtsI
Y6Dv2NGRHNx+PNocW//5QRgN5j+VF44RErBlPCgNBhWA3pTP9aCV3/QhCWGuVNlKDn51k6mQlBzs
I2c1DHr3yxxPklQjbstAOY9yrdGwSaRtXabh3eTLtjeC48JdV/teWIhq1Y4TfRdpn61F4ZfB5Dyx
TCnK5lSbIXEBWrqc2Mkh7qizdjxDXRj2YNaLXa/L9dZSWYWhZT92jvVg16a4sXwVTz2n87HViB9h
8BN4+o5VurIG8t7X/b81fv+fAcwC3jU/GzI0b+0zPgctu+Wzidpo1cRPzg5SbKRhOodOiqdTOCqR
OwmMQcy4zLdF2BhPUQ2MMFBaYxsnvu12YmxWluBlRv7307AebMI2mpZvFZU/Gl96kA1DKmvJWUmR
oEKIDDtE1Kg823tsAt38ZKT6sEE0RV77RMvj4W0a/hh43ht/DqxmraYKOTkPfVq5WlHL20HW6Nen
WfkZkTP4DFmBB6gFqL8tID1EWrazacKtrderTUiFhXVKT4jgVL2qfwwwtYdskMKzhT6s6xMVe8WQ
NTd+q+XnTGQ5vA5wCpnkZ8jGf4MA8K3OjN1QwUno68k6YXKoPZjTMO36MKlWvs/1duLxlHkxky9z
Ab41ef6Yp1ZytMa3RHTWgharbsSszr023RiDGdwpoueQr+T2UZA53ZkdxiMKncmVZ5hX5MXBwSMg
3aGBEieKJ/K+/FSorYoQkFR0lnX/sRwN+UkPxnxL28u/rRtFwTPVDx/t0ipWOljvfZoZCzo30ADD
v83NH++u8p+DdPIZGLb5TmtZHshTRRtHssKdmQTJylp4q0VevSl8RO57RDDBXl++6ZjAb9IrIc6G
k9Sbzhf9bWni4xKUqXkbNXgrFjX2LWmLfH5vDs2mmuxo38to47dSKR0Guf9eCtHuxqrMtqhHYvOg
BCXM+lz3+sIfv9dhagJYbF7MqlB2gakFKyXrd+eMcJFW19zxuYqYokiZqqiNzmrbRlsphh4bJeKr
oB/jKqm+hp6aZ+RqxmBKc4/BRoYJdzlj9iD7rTQl4lyG1rNfx92+SO1wJ0/hX7lw7kE1rvFhF/x0
jiwUb2WE6eeuGiTVt7rHH6vCiKMpCWUnOgsDsm3iq1/lqvZv+yikolhjOxNZza6K8yfHfnSM/DHq
o+Y+b9p9RQliq7q1xMx/fLVeTzoFJnKC2bSAf1sWL7LA6qBDc4YoNeK3em69qGp3niBUepOfr0Hn
F9SZf8+A/aYsR7g3V0wuJ33qirhpxyY6Z9JkJJuqFzSGJCOANVUNU/ULU5YTdTF0OiNinETF1jjC
tLHGoi+c9h2GAcgEGzddMBqfbd9IfjDdxrgSly6oHm9PiSgYPR7DpLrmLAv/BN5pGfWTONNh1o7d
oEyfm64Pb0MnaTFOAiiDYVSSJ5DYQHUJ8iqkJsCv03lSTKF96o2ufVScJPlpByW6acDD8DGtzVb3
1DrTHrLGKO8DUxrPWWKoXz/+om9iCpcLmwOPRgpVw5l8vkSEWLafE+tnwTnJxsn1S7vcJiB1b/Aj
VHFHVzSPUF7dpDjcekEc7wEXa3cjYNWvpq84N2Ov4o+WxzdViQeT2orQkxXMNwp5oNdvWa5qx/1B
lfoSuluzqWsFz3XOU2fwfU+vsCXNO0PfkPq+BlkvHYzqCT3i+JNvOIWn6+CSy0T6NMSN+hhm1YCa
ORC4Hr+ZXZmZCfrLDr4X1NMAl5GBrMzN1Z6nzUQtHGFyZFVkYw40/9iAFK7lwBom6TQiOeKqaQ3W
DlTYihDIlZnGDNAloaGrBQ6GCHmR+TqIh+UK2uzn2ipHTzcK61bN8NiJuYu8qlVoCcYY7tWSMn0S
1Iow54raY170z6GfTQ+AWPND4iS4kenFD9VKP7cxDUPu2WdzHL75fRqCv0i3cl0iu6g2/t5XKe7o
HZ+krIAB/uNJ49iac2VK3xbKMJeTBqcLRHCtSCetjiV3qnABcKZQ/Px4lHfCBc4h7H3oVc4iVMvD
0ZcKqkyyiRBhxMbyO4ugNkCnDT+Co143RwGmatf7WTFr5T8YlZGu3D+Llum87ef+Dk1ek4BFJcK9
fFG5QbRiGI30VHbWc1TsLeNR8nEm/Uvg6VY21ra24jvwVU6Pw+M43Guls++H9qEIfwcqBtHCWalU
LArhfz8RsBNAEERSaA1dPtFUUgoP5CE9TUGj3Wg+1SdljFScEGafNdojd3Yeyc9dWaYcOjUeVo05
bWS/yz0ZbZOtNqDuiNSg+CXVtX8YUyl1g8Bot4USCAKuVT3TeQNdnj3zZULygpQPmhfLkxPor16C
u0xPnaoZ27Gngxk5IEc/XitXSRIfilLumxEGFPOlQlGCQXZDJyI92W9qP20fbBIF1rA/As//eKjr
+5GmyBxeQyECE7VcE2GHS3WOAtsJhFrgqWMDEtJPUzdC9mkTa/LaF3/n1f5nPKQAFhekqgtRdWYU
n0Ri3wIh5AzQmrs6dmY64bbQwofMLg6JhkFuarqAessu2/czErgrD8GamcBVjgVJcwZVzOV0RI+X
Ym1B2jTVMFbJqYhp/hUGVSVdhPs+78IbFXI0vuiYcxDmo5stDf7247l/Z/lb1JUoGsz0HU7rRZXB
qOgulcYgTpGuT3vTqqpP/lhaD5bWH0KJBhQcI+2h16V2Fo9pnRtthN2TScF9hvjYRIszGw9jXCk3
gVw7buarw41UjMGD04jovlH8548f+DrdAPMPpQ1xOx0k7bJwlBemr2kU0U71NCK7D5NhY3bC8DLd
lDdBgql3bUnH3IYp/vHA7xyelC7AeqAtNNcOlqIO6EP1rA8/PFHAG3ewN546W58+d536S7aD6Uuj
0CzVKlkDYD5TzxIjXXmE64XLE8wrZQZNoA6/OKoAHoHl6qbw5NT1U1ZU6qmq1cLtsyxbmeWrwjLM
Zi5WghzelhRzqXIzCtGXOFcw1JDfCKvoqRXH2kMr5fWdldaPReaYj2HXegWt57YAslY5CXoL6mOL
N9fKe7/zzeGDzn4nHHxQcxZ1XrW3zKnVxuikoeTn4klTP9pmbJxVe/oaId9cmVn6SUaK8/vHn/z6
pCWIofQxB3pwIpbiOgCVytJSa3FSfLz5JNSLN7Ab1wBy18cfX3MuL1AVQy13SbjKaxQHYi0LT6Ia
ultHBP2GOl+xnUz9U62MK+jhd9YQJzsYZizPOWqXgi56acZ9k+XiJJXOc5JV8Q7zHfTgHK1fqShe
J3+kyTZC6gj4KYgHLI7ZSi37oY4Tcep65VeOgMZW8dXqJbCTn8nYyL9A6qzJUb73cgz6b5Q7/apF
GJWXUar2QopOitCke1OrXwLHlG4SU379eGW8881m5zOQD9TVZxXIy6AhhFw71dzNR3ggMD6Txrwx
o+G1VfvibpSRnv14uHeypbk4zdogRGFGlypXSpH41JpU5TiFmfUApLTa2WE0PdJdouBhoBGOmt1N
GFvTPV0y+1DSK/oKaterotK6rUJfvakCY6KXUVnBz7Zphn1bDL+1cIifRIm9WTrF0Qq+8p3vz1E1
LzJiFFhFi4+hhqXtm3quHSuEK72iK8RZyvX7xiLYzCqp9gYnX7MMeXei0GWjSU25kvLp4sOMflTA
7y3VoxFn+1EODk39HLe/NUl9JaC6aUKUOUbf1bHTlTtoiAKjKys/6D5wrtRFyuGzPUlIqzTmBujT
jejblTPlelY4TKiIwO1kGwK8vlw5qQ8OVXB9ntRcPrWt81T3svZYqva9LlfpU5+V4Up4dX2KzXnq
jPEguaCmugi5i6KepLL0gxOFNAEvCLIValnt/uMlusCTz3H0xTDLskNGxN/nphWcTHDbVePFTnLo
DAc7RVv5aibT1wloXBpI95U+/AUkfa1dsvoAi5k1RhS2o84JTqyOndRrpou7ieySFO7aQt11DgCq
xPma+gffDPBbggn18RRcHwqEJax2ZKA5u2CmXH7a3i9jvdNyTh/cU9xeMNbY/lYCPffS+svHYy3t
1+fpJgWevSqQy4J5vjhdk0bD7VaVg5NWiidZIQhLCiNwxyxVuw3KJDt9FNVvMhccgihGf1Pk0r5r
dDO70WuO4ljB35wwx7mvx0D+LZrCxII2kSA9FXb5WtQ+NXao2i/UFyBoQUXeS1aMZr2uD+md5EB7
9vwEAUeL8vMWFggGqUMyPgi4yTsVReBH1U6Knd+l5l+IcaJvVIz+V7Bl/r3NR1o5at779uwoez6M
mRWqs5dT72tl68RFFJ1anB6RmJpebRrDB1+VdlqntgfD6ijATxGVLQu+Ho1j5TOmKisV4us4hW4m
aTUptjO37ubr6Y/SRyPrFHwrJTwZLMNNL+LfzlRG+67q43uynNJDnuhXmjTy748XwzvjEkCAvYG0
DRhxCQ9RjWEKsroLTkFhjiiU6to5b+3gCeT4SSaIux3AQ95korHuPh74nWorbTx9pjLMVGZ6qJdv
nEs485b0FE6ySusOk4nfjZ8KL9XUpAD9GkXcjb1/cArpRcYr5Tyqo7pXOIyOognDrVFH4HAK/Shs
67zyaBpDX6bJ1BU5XymFAvBHEfry0SIpq+YakXMUjvqjoBayKb6otOG/mlTqaaDGn8wmvkf+ynR7
NUWkMn6tIRM/AOBe47a8cwLPFRdKnWD7HegWl4+SV3VQmYZwjhGSJj+cfIpdxMDjlVVwHfzQN+Rq
IZSk9q0se0F5ElH0nXz7mObtscMyA7Nip9r3XWWuOZC9c4nNkG0geQggAdye5/6Pha5mkxaZau8f
U8pt29jpxC4AFeqWltl5pZZ3m6RQ17T936kdscGZPTCrRMpQVi5HzUo1AmIYOkc5jYETwec0NnWO
R1yuR9/isbLctDPDfdKOHL/I8vteP/lnbbJDFLlL7H6byoLV0xTSAWVmeLCFLf+u2zUFhfcOIyBy
1GbYiXAYlsDsqUcwaZJT+wjjN73J1dLEix0Vh6ZS2y8cID8yRSvuh2aUDzyVfWuXcrURbfhzZQdc
VxZQZGF3zi69FEuXQaoTS5LSIAx3aqes+IILc3JLAikIxareG+nteibJ2o1q+p8lfezxPIb5jSfJ
ppCQVUuhXaiDMO57aUTTeEqi3VCEuZshCHWXJOGaTMHV7TlzR8msidpwX0Jy7PLrKiCktZzD5CSX
Q7uRh4rKfyM+O+ihbYbJ+cdLmOHQfuecJhgjsJ4f548lHJMq+L2vBaTQrQAuOKW7QbJLz66yZGeG
cLS5dJOV8/LqIJgHnUlmqCjNyuaLd6xYwpB+GLSnErOhNp24VZOOK9fQguhAKKahhssUzqo/jmwt
PezIW81clgvnGNdiT5mEsnYGYla4bXvrRBZ22JqXBvu+fU26u1y6HWL52HWf1Tynz1LcSUPsBW75
c4j6PUTpnVF89h3klKOOX1fNW96ZE/Y0US+HF5jvJeeyyix5KtNcOjY0DrZW2j1ZUyX2cx70DF4t
vsF5WfLGynmy8K48dGk8Byo+vSsZpUNK/bJ1Ezm2uZK9Xp82iEjwufha5Mv48S0CLDLyuB9g959a
uumYh/vRTUCSdFt1lYtbVXyjF3SDSRmCR1sWYu8o7Cq9D9t9A14pcBvbbpGTZNIQwH4N6EaegV1N
K2H31a6BX893poJIe5GCzTy7fyxjPSiqRgkV9WmkNb9Ls7+C5lzP3Kgk6tfksq6LQuRUBBpsUJpf
OgWixWAxQjBjQB5XSLZ5rHL9aEVD75ZvXPmgsA6hWat3c7yr57bAUV1BqyaV/9JaqMcS/cbdxyfc
dbaHiisXnUpeDIydo/bygeypdQhBVOfUQvzaD2094WAlBxQpwQ49tVMfPVSd8w3vIHXf25CXMOhU
Mcw1NL5hOaT70kBX1DfK+hkV7PZnASB+cmW/wbpXawPfHR37N+hgZY0CfPXZeHBKiLOwB334qzRV
j4tpwthQP6Fztp2GyNpIan6mQcd1QQPo42l6bzAgktSyCELmAS9nCThWoCeVoZ/SOB7vTQPjUj+j
29hgf3eDdN2an/rVjublKL7o6BaxS1krl+NBM6F527e8HCZhbqE6iWd18top9+4orEIUUliJ4OMu
R0lTmO02JiIn5ASHTVeUAHAcbVVlYF5CF2EkJwAVQK5RRNtmza3LYcAlC6gYg3VKFbW7l6Wm/ZzH
Qe+1dW882VomU/VMyTCENUluXePT2YBttLa9BDJm2yqt4rhApbpTTnAy+wCM/m+rGa2v9lj7n/q2
QkUjyORZy4uAdZOElG/I4uQ+c7uhsreqlQePVpzGnwFWg/GJhrqu3IGU/mYMBgQ3QLcCmhtzlPeJ
StJbUdmDG0j8vAEyWfxwwu6mkCnjbhy/UqvNFKhh4ZZmp0gb0SWqR4PE5wIE6xgXJjtEkZoteibK
ztcTQOZFEA2B21mJ70EEM4KVPXy1OLmpVE6wGaTKjbiMjclaprAtHPmkR1kEXQtqUVPUOk+FyrRG
o2FlM2hXUREAdqSQMB6f6zCYHF1+0CY14q5JhumodPLBtr4pnfa9ae37KEzAA1duIA6l/T0Px6c+
iV0FQHUpkhttQLvE2VAw3apac6P2iDZZcDp+J/orTWF6xSp94cgtymTX0FWOfMlL1DP6uG4swruC
RlJG0S6VPtvd2Gxox5xbLERzJdvKieQ1/Up//CoZmN+S/h/mIjCNwEhfvmVL8N7LfTEdMecg01er
+n4IyuRXNHXPH58u744EJ+HfjRFau5cj9YEWdnaoT0fET8cvNLnvWNnZ7dQ0yfbjka6zTV6KgjJJ
LiwPkO+LgwxEoOKbTjkdc2MA/aj/rJPkbJsAAfMOPTmE5ly8Tn5Hlb8PjdpNRHLquZTjsPcKmwK+
vOYcdY21mZ+IS5E4EuU/UqLLl0fnO8K9NpyOYW0h9Nyq+m2udqFrNbofuMDlim2lDuY+TRQbg8eU
Xo15qDH7O2qDlHmWQrWkMwv70dIKWLZ9Uq003K9OSYQsFJR0Ca15Rs7lywfMZZI/K7eUozQ54taw
SyLAuD6tfJirAgSjENfOX4Y+CbLgl6N0vdPAdlDlY0zet1PUHu7j6CTGbU8s6jahb39rc+ek5Y56
YyZwD/1JBiMHE2Q/+0mHbPnWeoDo+KsPZ0RUFIV8ylhB7lfS05Vl9IZAuTjSiTb5Vly+nOfE24u9
EQu9UPRQao+WyS3YOSLaWzqeJakywbSXhzo5OAhhPER4ubswhOU9GXx4GrIqfPEDrTolMApxlqpM
TimwdMqQxYFbVQ5qdVU7bsKidmDItemmo8Hu5pEV7LvWkixXQ1HE7XKdspmcYKar5ygNatPOydL6
Z6zWOmsGZezb0vADdCrHZp85Cc41Sg/vZrSiHWUE9ZZ13m/DRlTeMKrRgebjazpG7b4rtOZTNPb2
TorCsz0qDguxUKLv/SA7aKrn+Y6G/rD1O+ORW/u+hjK/b6V0zaZqocJI/oGAL4xkmtlz8kmEdrkc
iriK5FhrhqOZq1xvjtEEZ5Sa3T7wJxD2pewN9YiEsfAf6b5bx0jXxzvgg9Gpmkr7qBVknW1qRXtc
0rCM15z8rmlDuBN1MDwW4EvuRj+2XnUl1TwK/rJbSkV9g+Zyt7Kwr+8KGgkE//wD8odyx+WLIEYQ
G2MY9sfK6BVUfElEWL7dvsoU+ZXV9bNsIj91m7FrdvFQKWtIhXnfLFbqrNuH9MQsVEEOfzl+WtLj
qOW0O6pCWC+KVIN7tgb7MPREpAQg414RUfm5NYL6ey2RpbRD5dWK37tBa0fex7v8raS8eBoYUECu
oOnPwNvFYTcGmtq1RWMdocuJW3QLwLnak2Hdm8P4NGHX3PF0SJHFotMotYv6R9rm7U+lTcYnGg71
s9ZhIZUSHD6ISnbOaL7gV69l1qNUp+kx1J14BxULH6cCMxF602LXTJg0oRZHauOMKddrHdJVT/XK
uFWjxvwOADz8lBUFkmwfv+xVWDKjNUGhE51TS7tq/eZaQMmzstujphTVTqS1OIK5EXsQwMqmKpHe
/Hi8K54OUm30mClDgqYGd7MUI+nB1heKmtlHxZfqnQWr/DsJRPAQOUV9bONK9kSltDtWf7fXhwmZ
10TvfrWhlf8AhVdtOVHVjTrCTvv4wa4uEAoINMDpSwM3us5Uxk4Teoa81bEoaXJ2cW7eFmq/JsEz
X0MXS4uuyZxs0ysmTUHW4HKha0omZDWanKOjNg9djrZVo/YHSIPKXx+/zvsDkSlSQARJsWykijQ0
ki40nSPOMtmDaeHUBee+3he1uia7dp2d8lKA+eZu+1uRfJ7aP3Jz9JK10VYT+yh1Y/ory4R2JgeV
v5ko/RwdMYX3yRh91aSk9HAMmwPE1EGmYDRcZ0rr75IkCZC5hXkzpmPK1SIJJAOl7qYnCe9cjZKi
m8Lifv14hq7u8jcmLq1tFSI+HcPFU49tYou8a+yjnGEpMcgKNuuRhp7YgKTBfWyPzoNkZOPnqYzD
lZv5qqzM0DNke6YwzQo4i1XQ5UZIohc7RzQPxVbunyw0Z73eRpOjMUM3Hv216tN7L4vmJTUN6q7X
Iv6VEURajMbkkd0Ze5gdmF5XZMEjnxVRGWhw4b1Nb6lxzXBYqzC9ASAWi566FJue9izNm2VqOVSY
3sR5bR+baFQ+YXPau1rYNt5U2flD3LXKLqp9ZzfaVVO4gW1PnoHe8ibT6mAXDSVhQ1B2971R0aor
R/n7JGaaDKKyJcrLbUoaiTK0W01QD9u4ke8nAykvQ4SdpyTcWqE/SpVnhAZuSjAmb5omtN4YCcGW
RdDggTomGExW41Fqhk1AMafe1EJqsFAvqmyLRKWOS4njQMSPs+j/cnZePW5jZxj+RQTYy626NJqh
xt2+IWyvTfKw9/Lr89BXFjkQ4QBJNoize8RTv/KWUymH4QX3ihwNSGi6uu2dvbTIz8Jv62fhRGj8
Fp2ubShwhBgH9sPWbGTtw+PN+0dr/35OIZ9PSCFiEPgoxqwqIMoAR40m0txM0oxNF7aQBoukeg6T
ET8Uo0ZKq2Zqn4jpPxZ1rGxFbYa73AB5Q6z4HjkszAKUtIUw2oAT8JKuerY8nEpxVlwDKyzvIn4r
GAWwjxTWFH32W5XWbKQqjOl+xZXy3bPTvYZ1zRd/DN89npXlY0YTApU+eWoP8V9nD3ePJie4n1pz
lfFGsApItbOsU63mHwZTWQmZlu8FA0zAUd5MwGrzC9bKUDPRYkNzQcu1L0pVG1sc06TdP38RjzOL
RCkdCM4c6GP2KmpuuqS5xaASf7WNvMeJ60ego+ZqeSAPHg/3xkeBZae1z1UOAmdurV0oSVPYOn3K
Ueroc1qNR0vN65qVdVpCDCnS8l0Iw9k8TihE378YQ1Z2jUl+4Mq+/81o8C7cDB7Ev0quxUY286dw
6NGk7uNyL6pEf1WD6P3jL/0TZ8wOEC0RYCJE8OCa5NmmjPt67JRi1Nx6jKK9lsTdaUxD+1Yb3itw
iuErjDyeBKPM4k9KbiK+TNW+d6BYN2LQnks1+BwaQ/cMg6F5KoauP0i1jHaSHWUHJ/eqm69k/iYY
9fbsxR2Fu7Z6GmJ9U/slhOhKzbd2mzyJCGpODGA721vgaDYlVOFd6YfBRaRKthZ7TTW82TdjzU7T
hHeabHmeJCP4hL+10+humDTmZrSs/hpnhFhaFKuub9nF51JyblSkuPHoFABrUKz26+OJX6QaRAPw
9wi1SKIhp87m3Qh8itK4Fbs25KRzYxgNdelEf8oSu9klaf29Nur0AFrZNYtBOz4e/I2bSDNw+uW5
B0ZAz/x+32UK2kudlWtuHBhXta3VeIPg4HOjl0CSHw/1xlEi80ZCDiEJCPzzYrRihcMgicx2s24I
f/hO+q1oA3llF791kFhG4kgeWAoT1nQj/hV6SWYuS5LGKNpgQrCJO0whHF4/OqJTC6kSVwuxWrzs
Ugtvde9XEcHbefyhy9ACI3pAKRxmlVDTmOVukZA0u9ESx0W++6rqw4s6JMmrOemxDkWWXB3Bk5jk
7UoM9cb8QmKY6j3E05MSy/2Xj3WFplRCgJslkXLIHV/Z+7m0Fq+/OQq+0Nz1bFYwwvejJErSosvv
Oa4E8fQWh/JVU/r49fEMvpETQQ/jfE88+KlfMptCo/GdqulN281j7UaX0N8oEHguWpDnV4wAinda
pg/PutV+QrNZfkWe2zh4lVUdYj3tzpHl15fGqFceuOVBVSmpwgRGcwLt/jlct1AGekbgstxWH75J
bVU/iQL6oOdkLY5Mch1tNbODHS64gi6Sp9srb9FyX/G6OgyPUxLrO2cTlrbsK5FCVqF79XDp0i7b
VXUR4vj5WlS7UkrTHUXLNWjTtKD3VyQcAQKrqd+CGsH8ZYqDULaHQrFca8y+xFEL3AzhiKwT72jd
ftek9h+dRSgiUaUnF6bxiuTX5C9yv8WiNlJ83H9Gl9isOQ6lER5zFBIn+Gb5rJj+wbJLBQMMNNjh
KiR7uzGUXQeOYUvjvlmrxLzx/dBTyBO4t6CczbMiWco7ElSu5yZPjb0seKQ2doheeURn5anCKsOt
U1v5T3Z8CfmCZjsghuwgBTdsIZBrn3QZLRvVG5N9ocvBLdcQjQafDNXy8ZlZHkyMEeD30n3DXgIN
4/tZE2iVyoVKTKnooXkznfQ5bppg5QgsES7ITrPFJ7434o08WfejADpuhEK3zPUxWY0Rja+CrQjr
/pAM9VOAn/bOqMdhnyLhd3C05n014saGs57z+/HXLpv0DlmqJgO3o3dEODjLGHEnaQhjJcXtBiU6
+2LMzrlukABRQhLtxpFy/ZuH6ubOTJvoGFfWcAu14txAH/xa+bn97OTITZLzlaQ1Q1okZ19NkovT
rGXVy1uD0EKGYza5ilDKm12YJg3fShKK6Y6qNP7yK4SKslbZpZ6+GTTrFPTiY6xU47cMjamVLfGn
eHJ/dhmb+iFHamo4z5E1UjNqonN603UcsaEmcq0LLd9EDtJV0mUcf5bJf0Xb/8yEvQGgdk7N5mJT
kNikI3EedBbHPvfi2aqrTWs/CRNRgTrYVEb7S3KM8+MFXQYi7F3EFoDQInZF3eR+YwVBBjbQD/SX
wNZ/p22YvyQoLO4cvQ1WRlrmRFP2AAN+CnfgXc4OiuyLSkryTnvJlUE/FFqiHbrYyvYVgIs9dQp7
JRxYNq8YCwkpsDdEmZPDzv2nGXJNQ6SOtZeyQ6wDiTz9KMUhnN4wNn+qqYN9SZEGm26K943I5j+8
YE9JRP8Qm4H0DSVR61C2RbjNhLkWNCzUvThFk7QeJfsJxC3PkasSt3s2aLXp+t4LoIC8zPfZEPwM
9C9SouxCBI7QK39q0/SaGXG/RfgG64gftTG+mn71VEkn00Zb6IOEzKaE2a0jv5Tqc2i/mi2I2yAm
Edd2pUNvHLmlHhRuX53q7NhK1tpmfyPy40uIoi0NUWfEGqYL8q/Ij+R+TE3+RYEt+BSURrSTxrLc
1KLJX33PjnYY03pfGlOpcE6EgFqt6vMvnwoyCfSoaBj8yRVnOwu1LdXxham6Zhcq1zyWXhPN2Ted
/qwgD3vGuO/j40PzJzeYH3B2FcBn+i3oC8yiXV+pzTLofbJhA3lho9zjmr0LUE6PqmofNe9s0P66
BCRdDg/jkG6bAGikmZ2TIvvky+a2GN/1dr6VjUvgXTMdCwwpd4d+X0cYqdTqKda2cMm3Slq/e/zL
33hImCt4U1wjSL6TYN+vViFnVhpEmuqSVvcvQZJF71C/Fq6VV8qWt4wH3mr9vYEu+bGqdGPvhWq4
q0aA6I9/yR9D0dkcUuDhGHBAyX3nT1qPc5ndBomObtsI7kB/Era0zRP1FoXd3oneKeI1acTOloJT
MdRnDhFIgQFf8WJPzejmBAc1kG5t/qmXLiAnjfKTkI4lhi+t/TOUXwz06/KbFmUfTL/AqTxFsFf9
FKZnU5b4v/iuJaq9kF+akupcSmPFDwBC1NFPTzWOhTq+wql/H6cFBbyaPsgoWZ/SxnmelANIXdY4
/JOQ4yzcw+ORoj+aLlRYIBvfr8vkTGMoeSu7JdpMusS1jzGKGX2W+m7bEPqE1m0QHyj4VTQbU3mj
hW6rXIP+Nz62vaZs/dalmtZ3+A76sOZhUme4Gze29g0tPHNjpfEreg7umB7q+mOGrJBsnB4v6BvJ
A+ISMCNIMbnakDq9/wR0Y1BvK5vR1QNjvAaSiuQB2eItyb3kEI5qfBRV1j03mSeOslR6gNGjBDPo
rmp2kiHHT1YbN+fAb1d155cxGgAGIkluWoTrzLkhV9dGGoZBw+j2dXgRFY7EodkZJ8XGlG7ULIni
blJ/IxAdDgRx7c8ad5qDMQp54zjZh8xL+i9oCK9cIm9dnDR94daCYqBxMXfc7XrV00UMpY1YSLlU
uoqpWxKcBV361zYJwqNpltJeK1UwalSaL1agrckZLl9/Sh+I+k1MZKbGnL3+reQII9PAd/hadFKQ
CQAjAGPraQyCtUBjyXueyiwU9chpbMgBc8aI4SHb19be4Fb20F5Q27qOehFfDGhrz36EEl3RQZMp
Uzn46gOmrUEBJWzYNhifeIWTXSpiXsVcC5tnp1WV747kWyckxc1XeRitZy305BXm5rKtTimBLQ12
iWse4d7Z9DRKFNpF4fRuIycXaBW9G9Y0vjeBrFIPDI1NzA29MXtLf63kIXiSQxrnmIT3l7qN/AtC
hKhE28HwUpVJ7yqJsF86w0I/y6qvZYT+MBnU0fcr9AvSIro1NdrwJsIsK1ftW5EXxj2INoEPAIkx
e60wgNQBsTXaCy6oO0QSvB0wHrcdtWbr5PrKYMuzRtRFnkwfC8gTbhv3twDQPTswikJ76aVG2RaS
Nvmcl78e3zXLfQvrh3YxdwpZDw/a/SCRGEQOFDV2PT1I3cKu3g2hYzyPUf7Puf80EC3SyRySR3NW
p4P57rW6WsWu5UvpCYf6/8rYuYguFFuc7q8psf+mjJJ/lnECrj75ZEyGmgQ28wurzbzIEXKSuaHl
+J+00fiqDsEHPY8Aszh2c4qCzDs8ntLluk1DwgPQYM2QD8weIA9WtpWMdeZKvm1ekf1Rr7WxBo5a
RmoTApD8lWwDvqil3q+b3GltgsoHsQ7Qj72oB5uaayb2lpmom15Ve6wS2mjlGC8zQZMqKwo50NVI
BueAR8tOfS8crdxNB6M78gRL76pcb15KYX93Sv1Ke1yhBq0N18yjxLFyHpbcANby7+Gnn/dXfBxa
QhpFVOXuKJfYzL168bMEKqtrnb3WNTuKih+8pD3pwN2z5kdmtxTT0A4q0/eFqGmUfSyI3aP6OBZX
rHc3lNW/2Xl5cxCk3jbKu8BZk2t8ayeQb6HmRtMeAtX053/9YEdO09wewoKCMVLNteeoe9vJopV5
eWsr0HEh/+EJ5HKdnSxZhiJtBHKODE7kn+MwYHKi9NNg43c/iKa8WaO+Rlp8Y0yki2CPc53bfNxs
KdRiMKsR31N3au+boF91o3pnSMkuRABeFN62RES5aX8gLvEi8veJY7/LWmnL431Ru+Sma8Ex7dbO
xPJ2BpcwoY3YmgD55pXdfsyGJo+U1BVZ97k2rYyKiGyeRz1BVaPIV9Pi5SSAwON2JhyiB8PFdr+8
uVriTycljRu3evo5imP/UBb2+CkcVCBXagg3PdZF9xJVqneudeddyoH+mIYF0ZCFzmDpgTHbOKav
vUvqNDyL3Bq/J44RfHh8Ib2RqkwAei5e4iPEk+Z+WVloAAQrc7TECV5OlaV617rTzGqrm9GX3qlv
XlodyowS30aRzPRjMWL+nJFvrLwBywUisZ28XCbUu04t8n7ChI3tUFyBXpRLxEk1qZMOTeUUxyw3
6BYq2ZpS27LezHgEHdNVSY963pgCcViIDEqWG7Z+hJ5Xke+N2hbPSakfartXrlmHrkAT9mK3MuNT
PHOfkoFBoSEKBm/qoOizM6lao4aTt9W4USgb+zCt1GM7GNLFq2B4JBjlvgZ+D2Uor5FIg9L7NeRP
wUhg1jt6ebXrEmdNLueN3Up+CBAKUBSb4E/e9NdlFGllLyc0bdykVs0Tkax3MYwi3dGly74CtnX2
bdx/fTwPywuQtwJMzFR4NpDMmiUy9eB3Be6GLYVwUlJbiaztqKB59niUZQwDUukPSQS5U/qPs0BJ
FIYkyrgsXMQyKvCDSXW0lVx+HQMnXOm3vvVBE38Idi4AAdb4fgfndVwMtu3lbh8SN3hgWqgJlePK
O/unJXG/fSbqL/AKLlfmba5gBR+UdCaVvRdR0YU2hzg9E0BdMas3t2oVFvs8M37kg94/tejI/XJq
KO2aRYYdlxHMDboIe5ySKgzYxu89kdGhU71wA4VeQ0sgRg46N5P9ILX6z39dCfYVaQmEYbCf1Azv
p6c0a2sAQOG9tEFDnSaCt5eZaXXsSsq3j4d6I+kjCJkCSpm158qfLUWVoOYLHKZwoXp8r8ny3oVl
6+27yPexAbSdTczNfdJkiea9PU5ajHW1svGmIf5eJryzptDLpGqHw7Iy/1yMZqwyNer6hXqndOjs
0N+HzmB/au04POH8Ep5ao6rcNtCuWRv7a+JjixYCJsCTpwW1cQRxJprP/XSHQ2iFud1ZLw2Sz0+d
rRbnsPAPvTdJvclinwpOdaDpI7l59DVsTO8stdD/avKNd7nUqtsoLoLDEKhfei/tTlm46ng9v3UQ
MwUNR9ttqmbwKE8H6q9bx/F9OCODHt5ap/gv6DqDmotdnmUjylytBDCrhWnzZWVrTMHv3bowKIVU
YlQCTv4yG9RPET2HUy5uiab77zvfgV9kCBRkYlqedg/3GjnV4CRpar3Fizi9olWeYAWMZeMmMPK1
hGD+7E1zQCWHmskUnZBt3c9BA5QASJ4d3jrJ+SHU+kuiGcfY5kSmRdau7Mnp2xbf/tdgsyNIzhxS
rrfCm96E9pMX1R5IAbRyH0/x8pMgLk6tXIJbgvLFy6q0PiZDbXhTayf5YMceOQirvC37HntkMsqV
0z6/4ilzKAAXCWM4aSjzzK54lXpO6KV8VecbP0ZDj85GVOdbvEXXnsk3R5r6N6SovFzzGx6/TPK3
pg9vuHTYxiZFu2sT9602bkge12wsFxf9n+8i6gXVOz0p8uy7uggmJ1c87AGl3uaaOGj21L0KkRDs
+n7cjl7zLo9AHVEOh4lj7Q1/OMnJeMiT6HkYB/gVFMVjEhgCmw2yKgdf86+oyVxCP1oJ+ufR1PRb
J8K5PgHyeM9nvxUZPcsTphPegnxQIYCk9ruxVtN93qJDkclht8sGw9vreb+Wd761JjS6DKQcyWbp
A94fIHwKyzLtGDnEjHmDm6j2FMaet/FlPf1H0tH0kXSGp+8EicITfz+UhC2xUYbIcAWhlWw7rBG2
ktOtuq8tDul0JQDJY5sRJc7bml4QSbVofXHL4TXSLIgIw2ASHv79kPI0kJ6xtRAwmQ7xX3evicgh
FMUuvHmO9xL7XuuW1GQvhdT1LyE6auf/Z7iJp4vSBQ4qswcZ4A7uIjlnFJoHQqTmb0LMYu9I9g81
Vvv948GW7wozSH2cPhmG3URi99+G3KqaC8wxb3qPYWUvgl+FXCDV1YjuGCf2TajVP8Y2BE1ILTCR
fyrMoF7vR2xHXOsavaMNrpvgiuO+PCD92WxarehWbtdFpWMaC+IOxQ4u2AlmfT9W1BoQqlLVALKh
HdTKO/RUQXc9Dqk7q6svUoePqB3YP4zsveqrpz58jvVb1n8MkltVAjnULwoYZjWgHBqPh1Dq1W1p
pR+ViReudPXBjjWUpLKVn73IM/nZ1PeoVU4yfQB8prfprw3X5aHZO6SXboQjzUYkWrdDp5zYNRD2
LiqM/LNAMXBj1rX5oshte2kVVF6E5azZni8vDH4IjTCcsJlBItH7H2KUdWmKCHFubM2Vp6k1f+ql
EE4r4O2Vj56+6f69tSYHAWAKXE6kIbNqHzL+RuEkUu+mgY9iE6qBh14u08+Pt/vyvb0fZfZBmZ/n
Zun5A2VMG2y6pmLgYCvHSKOp5fn58fFofzqG84+a/M6gpluIJfyJvf9aSEVCeMcuq8H1U+UgVd6H
3Fa9bVRBKgzwBLgU3VdJ+NdGuabiZnYXUbwLxadBuIZ3Vfufvu0a4qZG6SYZtk3RbnPzBkzOjfPv
VfSjKi9J959f+9tRRoDnoKr/2eOPsUHKHo8BZ0/JZdN4XzvkxQfn4tjoudSIf3+p85vfY+T3o3M0
TApKGNcnIeE9q7zXjFdp/CDLezJbqXutHfTCxNEofjvtuVM+IZvfUo7EfGNjBb8lZ5sZCZ4jJ3PS
GfqR+pjAR5tU/KSfHgVQWKrvVvgrTX8nMORtTyfMuAzVRVE/586L3YCAUncpUsIS+G0rPmN7snk8
/4vchmAZ1NikYkxdnvLB7PwjhhD2AbkU6MGGFmXjKJ+Q4Td+1k7vPxVq4CMPnyhn6BL6NQPWt0F3
F2/qx7/iT5g82wWkFRNakMgdhe/Zg59EvQ2Zy+vcuswxH5AvIj8NRv0dCwkKRUH8iyZgvBtj46di
i62sfBcDlb500wDEKfCs0y5tOF7j6ovd/zcqvxzlFNvwOaSXRv8ugazIxvw5yp76+iAy67Oeqa9G
8t3q6R6jjLGlbLfyHi4DGCDC5KY0O3hyF1RfQw4CqzNjzVVD+Nda8EGicroNIekc9NRIn9Ds32hO
YawMu2jnan/adOBBJxc2QA6zkFwpUiTOjH5wG51FElZVHPsR8cvY8OqjLkDkoT3cKl9CzTvWSRq/
jxrNeA6zOL9FWas/103jbU2gsf/8YFOWwZfPnnCqQHxmV1cWRUYQC192KwRpM8SrD3qb2ltqZpti
AqI93k7Li3JySZ7kVKHbTwjQ+zsZ32JfHsKM0ZC8PQx5k0KA7dfAEIvmKJPNK83VP0loIng8OzoW
9FxVyVVo7Yl09riR6zNQ5k0cv2+ThD3YBrTSDLyHJH8rfNCZo/IDM+6fZpZrm7Ss3qM1eiyjeNv2
cO610VqzjV5e5ROzjledugWJ0zwbDAV/XA/IG+S50SHxpUkfDEcKtx5eRu9psWi/H8/78i3kH8jU
I2UKEhlY9/28I7xRmJTGZVeVYGbXTlAdWj/r95q5Fju/cb5g6fNQGTQSJ3rL/Uhjoo+B5ANbsJA7
2/khsEZov83GC8arHxwpqnk/O6P5+Pj7llUQVpyYAxQRYGsAYNOE//VYaUkGtiiIR7eDHf4pAaT4
ROsrQ3BfGbD9lUw3SIsO0xtyfF2Sfma1hHZVOOTbWvOBUpDnHVsYqWcTBvxGjssWu6gu+vb4Zy4D
VnxrJ6ICtZAJ1z87bCHuHmKoTLQ7NC+D2FUpr2lRmS+5PobbLjTEXmubte7nG2tPEQQEMrhrspk5
UiBFyq30OoUVIWMee8Wm2o0fBFCAdmWXLTCCnDuY5iAgod6QPs2FHAdpAKZlO2BWVGHulFY2b3E5
fozzaARx6dT6r6FCo8vJ41c6ABsTX8qvuWP0Rx1dxa9lH33Q/LY8tLWm/XOEBi/FJJfj51GtmFPI
1Dgpg6rPS5fWho82Em7weZ8nK9fbW9tw6vT9eVumdZ5tw7jIAc4YRemG1QiqKA6GJxsBv40CdfC5
1iT9IPpiL6t1eCAQMXeh1SEFnpYuWhHaHlBWesga+Su0s3EbTw4s+Ab3az9yeQlPCli0AeBYcELn
WHCrVpHmNsrcDaCBfdSNLn8ZbYHxd+h8Mcogeham9V1xkhp/7lZ/qaywAeBZta+IU38WYUmPopDj
tadhoc6lTcp5lBRoYrJAlAvvj7BdN0DDzSZz6+ZLiA7ZRfXK8qLHRvclTUHypL4DN9MbjOuIR9Ct
xhRmLyd58KWRu0uXrDlPvjVLbBe4eeD70Imc/Zymxvymqeioxn6QfwirLDi0aTTuH98Ib41C7krd
ByoG3GH1/qMbMNx1AczetewkuDZjiOqvOdi7x6NM2+4+iAMZNnGzaNROMi+zeyeOQTnIRVZAxCcf
gkxZ7AvbGHemFACy78U/NkimlWQsatEEjrh0zz6qM+x87HM1c3EXq5/kRiYA7KyVPuLyWuOeoclL
3DJZscyPmlrLPpm3mSPS4fsQy6vXrFfinw4KjI8n762NSdlpamFxXibZs/s1UpUxsGLJqVweMkQ8
GsU7qZY4mqIajhmaEP/lpXoK63r41vZDuAXm2mwbVYtQitY+CGzqVw7wAi/L/E53LCRh5hkewyy8
yWswGAIDV7cKulOjGxtb5Mh0YerrTa7ikbzNkk57H3Bidpkj7+W6c3aj3DSf8V2cmJ+6k9Gsz7qN
E6Bb46C+e+XvtTdRUrdYoCOIy9totN/sRDQbpCUxeK8d+VxlOBXKcV2Om0ALgc/Fifbj8WRP4cHd
TqWbQ3gywbnpmbK493OdN/2I2ucgu3IFfEUPxhApwMy5NAo6IUlih+cWNOaHTMnDcyhL4/bx8Mu1
5l5ELo1GOe72+qIoZ8dB6YwiVty4T6IPnu2ccjH2Jy/WDiAtQbu3lXdE7utbmotoa2StubOwc1BH
7PKGsUtXmoCLTc7PmRhLtNmxIli42PiKWdNcShSX5n18iVU/uA7Q/74XibeWby5uomko+o2Q7thf
yN/cz7zXBPVgOJlCdSEbb5JhVdtepUf+eIIX4SGj2Li0UpOBKQGT5H4UqAVxgLy97E7k4G2s1slJ
y5QOvbGhdzla5fvCMNp9geD6yqlZcAR48ijqksFONTyGnn0gYPGitZ26crFOxlYuiaovEi4huz7p
1KeiVoaTFRifUxkgosh8sJNY/blDE9jvBwtLWZrJLdYhvvc+Rmz8lLf46mZl8Q3M+o0sXd4okVNf
BqdPXCmoeMcpy/zW44lvgkCiesqRzTpoPa6sXS4dchASuzg1pK+0TdTDgGXrylZexJp8LlVYyKr8
m2bJLBCPs9BpcZem81iUyKJSv9pZI36fYlAwCtCcBl0rK1orGk1X+/35ZdSpRQOUEFeghZumNdpR
0uqVi8rfEVSHVX0yqABKeQtEet8QWxd6tFWzY1J+QBdn03WXGjKGlH7xBdjw5NWvqt10zea6Tq3z
1esQjFDzSf/sJAm8rJzveaceolrs4uylDiQcEA7INwcN3Q8lOeWehpUlQjthvbX1aO+rTH+A7uEz
nHM/MrZSne2CtjsISxxg4p2suNvDw92hhpcATwhKJD/T4NTr6b4S8W4KFGNEEWP+Ng+j2v5U6z6A
T+Aq4IvtvWaUh9TGeJq/+p2M3bJ90ONw50ln0NvH2FK2kf9D5tf0+rFR1WPlDceEGgkCUmUbCB5G
qPGPz9gy/aXAQX/MIq+c6sbzlnRqVjK9qlJ2vWbc5NLYbiJMBtFuc66SNvjuwGwde9BMO9WMS7gv
1YgAZVRcBtP6LWlFdo6N1Np5tCi2GEP7ewnGwa4qbe2Z9G1NVHiheQGaHNkvSl3sGa7+udGGE9me
IsUqJSajzk5pHhZXVFoVioad9KSPvvISyHG4CYB0K52t7+Wy9vZVrClPeEx/BeLgphYt8klMptiO
kegOnuakNy0Z117e5R0JxoAWP2Veug70Ie9vL3PUa60awErlVAt2Q9L7h0G1itfH6/fWKBNpgWYN
gSet6/tRnFw2WoiBDVQ/GyuxDCFcU0ah7fEobzx1RDMg1pBGmkpi86CwbNLAk7WquWGDZF3ohH1V
8ULYlIn6q5fh82l6gu9je6Qut43KCgEbS4zOJvGj8In5VVZi1GXjgOQUhAAtZdInuNmzqCZLSqP0
pSi/lU6qbbUs6lw7RbU7DX3jEBbBdzyK230HwG+bZoReGNhb2zCq3z+el+XsTzAO5gORa+jn82kx
Qr8X+L6kt9Gxvju6wFHNl7OVZ3AxiA4UHvcLZJzoMS+aJKlT+Zh9CMkdEd28wkek+lf12cptvAim
plGQNWTzQ1AiAbjfSCJkm2rKILmSno37Om7zfWNm7cnJwUHYdiAOTdiZZ2mwrSP4QGklQv+jhXD3
GOBZBjB0kienPEPd8358TR1TTRid8WJ0IWLs2LNulB63miIL/B0png5Dizrhxgmp4NsD6mlh8t/g
tNomjOKbViFVVqnRsEUQ57NoW4BEvtRir1ha6q13hHWyaTs/RVXbbQYM3/ePN8LiASX7g9OFsBee
M5MO8P2vz/okqevaiNwoKZQd1acUPpWgYNTVx1IJz2bYyGtncvF8IjjDWz1pybJkrNz9mKXel0wj
LZ4EF6VtjZ3JrRNIh1h9pv+0Qi089xm1aWUcjWf8MPC59Mz8XI2hfRyQd9w+noFF9EltkkMwaZai
NkZt5/7XOGjse3k45nAtbNxWjFD7XCAo/FsaJH3l9C8PBI0zKPMwoXlLFhlq0Bu6F0nAFQopjQ6U
HYArIaO4Msoi+mTWQOnCQplWlbbK/Qc18BsGahfC9awmPYgAH9QI+bIDMuf+pyLpws9R5gWHkrbX
ysjL2w1BMIxDcd2C5zhlkfdDR33n6Y1Z527T1cauD+TmGQcGgf+gOGR6Hx18eJ2bMg6ys4XHQYtY
41akevvj8ZIur4RJ3IgHFwANRfg5WsyzOp1eTZW4hgFOBEmR+lgb1lYRQ/eai2HYII+enzK9Q2LZ
q9SVWVgeKZIqJPIBT/4R+ZjFpJ2KS8Qod4kLtSbYpBCmjnpjtDtO4DvRRvY+VcSap9qyJgf4gfvH
lslqqLHMK9LIoY6IfNnqCw+XvidAzfdEenmyqyPd/+pLcnIK5BGCf4bk6YayT7DJ+gY5dt+MntM8
UrdZPeY0HzX5m5E3HPooj7QnLZadfz1vE7MaSQzY1TRcgZXf7xExpq2d9738okvqR7rkLRUnHe0e
r115fhbrAD6DJAh4C2VaON3TafyrWi4l4CXyjIFGybWS5KuF7WSaIT1RltEnL/HWesnTP+/uIZjG
o/MwFaD+1B7vxxtLPS1p9csvUE/rTWD14db043jlqxbX1TQKktHkOpSfqb7ej5JGsYdYXCe/SFKC
DjbecGeVG3tDmX1cqXAtgyfG0qGy/OGycZHMrsa8D5UkGSv5JTDV99oErMXcJdrqIKJ+6U3fHttK
fvZy9X1oVhsVnH2xiUrfOfoJ3dK0t/97fKz/qFTPZ1gH50BIQXOB0PH+27XGLsPeKeQX28+HXWoG
3h4pEHFRMq3ZxLLnHIUcRKfRk8Xv3MQZcwMnOfjmqKOGcnudOHsMtapj6Vv1Buvx9ODRqjiadlyc
UJr8rzfj4AR8UjrKkfHLi6J8V5TqwDUlaU9GFyUv4ZgF3wvTG76UaLef4kw1nppQN90irZUt9zn2
q3pbXHnInA9K2qy660x39/0M0MQEnEO8AYMN//j7GbCsTIhGzWEXKo25Mzuo412rvEZC3TpZZ8BK
5n+uuhLdPs32t0UpFSsBw7JXTlkBryaiLpBBU7n1/id4piVUP4ULoqbSRTOka6P51b4orf4pQavv
UgXx925sxVMqoyGIwWQO70BoeG1ESXiNYyZU80fliDNt+9usY33nVSUGzTH0e5H7p5Ig5yh4svcF
0c++U3r5WtlJfilCrd7KEtL723GAUTkOmvmceqG+sbNEuiqaUuC3mHLXW2g2hent8e5744pFGIQ6
+aTng2j7/D4peikXTRHBsBk06aCjRO+ZWoXQRqgUXJdh3VwTySl3ZTSe4m58XxfxLtawvpXbyjgn
gh4sQWDtvaf/6ewoariN3Wkrt+vy0uNHwgEhrSLG4CG4Xx3bB0dV2pUEVlwvLtUQIJkYw1wSNhiV
sBT9pmo1eeXFW958VGppOlHycnj45sp7AiuifOJjuIXvj+/RDCuf5UCstfimvX239yfykQYmc9ID
QQBt9q6i31zwEQgoyOx/ddC7fdZ30b7uRAGgdNWDYHn7UVSgeUQYRX0fSMP01X+9H7bJTWvEg+KK
KEffO69MaiJNX33JOl3a/4+78+qt3FrT9F8xfE83c2j0OcAw7KCcSqWqG0Klkplz5q+fh7I9rc0t
aE/13QwMH6COXFrk4gpfeEPl1zgTKNHV1EjyPlZCzUkKdONlYWxcOU7He2Bvp0K7o6+7PBJiXsQW
HGw0VA4fKW/QADEmlHSQn3vi38xJszJ7yQpgKoEqRl8m/5QQ+9G3fRsSRDviPeQ5b/q572YBg+hR
nwpfup4iLXBaZE/deCyGXy0Bo4JEz3IReaVJRFH88MVEEdnqhIbotVpLwcacU/OpQ7p9lwmFcv/5
Pj4KDonMGIZOFBMIU2y1Q+JyiJEdRkZPrJPuKkrOO6vGCNCyhNRBXEgRHVrsnoza+xkk4RODHyNk
MPl6E4+kGkS7ZY2JmBP8zCK9za4H5O+2SC/6u0QzagoSkgRxE3sr0Rsq8UE0w9Lrm1TCpaDovYyi
uF0Omu8EgT6dONKPw/bloYAdMy8LpXDNWTeTXuBiD7PrSFGbPUVt0S2KwtomQa3ZCU2jfS/Kd6E2
OokYo9oUJTtfTk+VVY+xYDwG1ZFF3oY0gkTicBEoQCox+BnS67ySLicxCi7R2lQ8omyATFJVuCmc
DtfqxMQdc8y90yQ/EVwd7y+iClIHkgeqCUc2GdkcJFwtPRzxTr1XVSHYtzGqWUJYti5aXl6qVKe2
9AdvDU4LgDQcHRGTHHUJ+N5tsBS5zrbJivR6KvMaGdbS+l6HAm50bULpcjBF4B1UDmIqZizSpvKa
0aJI8PmmON7lhw+xiisyakRJXXfptZBEwqbShdhLizj48sujQO6nx0ODFhL+Gh6WtZYkJFkcXstD
CMZOlAR3yCExfT7KGxv18KKgDEPLENo2IoDUXA9nNJpEtWqnPLwOrMHlMrez5DFVIheu0mbUniz5
JtbOWuVRHXLHiFUbEK1tpZ07CVgNd1eGP6HHHOFTKNpt9CzPyZWSn2nqaxeoGMbfy+EXf8RVIgF6
2Q2O2QA1qdIdkfnGzIcvEKEuzKB/LOvvBR5pXl3+QO34178XBEDuQEAEXARrVjKkny7oIjm4xlPl
3MwEGa+I5mTEs6Tr64k0AREiJbiQBNbxNhqzIxFKFV4nCNfvSm0yHB+G3m6yik0oGIGHRUftDGZs
OQZYul2eypINwKE58UU/WJ0L6wt8M9hZkrnV7dAg6mF16ItcD32s0NzAbFBcKqSfr5vjzQ+3jHWz
nADI1a5PwbKz+iAy8uA6n+uHQZyt+6ox2geBgwoXlMggxWEB3/3yoITTwEGI6wFvrQP6sAFEFZpI
C81ik+5njCLOAZbjv+KPmzQRepdI9JTT6fGLkhIzkaSq2GlDbj/cH406hnSF2xxVFfCBmh5rj6I5
t66Zj5LLMgrOoypLt5+/6JsNx+FiYlTASQBNwOOgUnE4qpXRR6umOr9ureu58B0pxN9QS1Ecy+wC
hsE8bDo42vnDCAZXHB5SgWxO9fxhX/q7klqVnly13R7hFtswb/vou1pZjj5Nu2TaSQruNNC/4GZl
xUYZQjtW7qXsUgmvDIsycKA1t/osbSYRzHqTovHY2BHXqhVlG7/Ntg1Smb3Uui1ymUaTPGcAn70p
BTNr1gAWwxa3oKEedp9PyZIpvZ8RShJU6HCbNRbkDQDJwxkxZva2OETDXc7lsKtEfNEqzCB3QiEq
9ObQUGiN3vCyTj11RL5FbQdDo3W76EYtIjWopK6RYqaVhTOXUnqHUKZstwjQ3nepdlPLbbDHv4UW
WsBc+2bme0rM9ta7Qd3FLUjyTJ+Qy+ozGVdePTpD/0d1OISmTcWRaWDeej9n2G6N/uPnk3XU70Na
gszfXGQHWUVHVo/jGCShWuvCLan3DhGV8qwwhOi6DNPGE0qt3gld46aaWLrCQAAzjaLp+aog3cRm
ZO3GFofjjpK6PsnYjfeScj+Zfe22RZDcZHIsn1juR4HegtiBkI85CScozY/VJisEq+qMvlZufSkg
UZDVZgORoHgCYf5d8DtUyBAxcETZLy6D2dTsSrc6J4n6zjUbI9lgqdQ7uIfHv3gFA9ujs7eksQuD
g0rx4ZpLilkorGKUb/0iCL1YFxq3C0L/ROVofWC/jQJFBnszOPh0aQ9HGcs0zId5sdKYonKD/R7b
rqra/edL4k2F5f0qBuAH8ApoNwg/Qvr1vdBnUiq1qaDdxpJVbfRanZwSpVf40OIzygBnQ6IkXmKm
D/qi0TE1nZf3celNI6K/ltnWXpGNyc7KLekMsZWvNS4+dhfeh2EUIpVsfok1cXR7JS/OqLPrnA5k
QCirVI4cSKGXq0Z1YfmZtgvDMnekWUg2FGc1RxUzA+XOFtU3fKqdvFLVBzPRU0dNjAr9ODM9cXMd
bWcmglmgo8DhShz6thjfxZBROcxWi03gLbGOp23Qe3cmp99HHmX+89EpLkMXit91+b19je79E1fY
smRWX2FB1wPcWcqRZImHHxuh5VYO61a+BfC5g8Wp1oarq1uJdOHz731EFnt7TVAXCFJBRAfpfTgS
1otmxu6Xb8sLc6tvk6txU+6lDUxrO/AkW9xkjrItH3vPuNW2xpno5tvADW1h8/lzrO/P9WPIh48x
6l0X9WIl36ISbGtIwaXad6Xc1rIOfPPEGl/vJGJlcC1L7EVkgpTI6pVVZammhKitjVKuXRpm8Njk
lnUi+/54ELDTlPW4mNe6twRUVe2nGeDpCDfFIoojDwO56MSrLBf8wTpBlwQIBL3+RbqO6+dw2rQh
RMp1LvNrvQtwb4ZrjRx0ESzMfN9FLOM7rYHspgIz5wjJfGrxHL/jgiX8q5pDWXvN2KM4PMFDZfRK
THTYk1OxZFinjCtXowD2WlAG+O8u7XVKeMrhO2YplZ8M4YlrKrhZZ8/AjncpCfXt5ytwDY78axxq
4GiAUAtjzx+Og8aIz25Qs+tRjMd9mI8DndrCKYrE4DqXWsxF27J2al+rXTNB0xUw/PzQaKK/lXo8
6dqsL2xWQuFJSt2fT+EU2nMC9buqO30blOO+C3dJH/0Y8PpzWqk+N8vkHlp4vC3k8mXS/eREH30V
DP31RvSF6GEtCOi1fMIEa9xvcyW7rqzgdlIp99Z8Jw0iqI2KT2SrARqVpSSav7aZ38ZV6RBxghNR
0Z49nMkJIKSBhjkFmUbSvqRZGp2VHSldq2aBnVbG16Y8ZQf9wSIBkQJCmYIar7tGLCQqF8lQRel1
a6jhzp9m00kVqFFva+Q/Xsb/DF6Lm792VvPv/+LPL0U50bwN29Uf/31dvub3bf362l4+l/+1/NX/
85/++/CP/M2/f7P73D4f/MHL4Y5Ot91rPd29NpgKvY3JMyz/5f/tD397ffstD1P5+q/fX4oub5ff
ht5Y/vvfP9r//Nfvi6nHf7z/9X//7Oo5469t6tf8Jfztvuja8LXOf3vOf/72vzDVqF/a6OW3C/7Y
rH/Z63PT/ut3w/iDrhGhLvEjMw+o6fffhtflJ4r1x1IDXE7Xhcj91iTMi7oN//U7ed0f1CrYxvw9
Dt43Q5lmGZufqdYfYAbgktHJpxX3+z/PfPBZ/vsz/ZZ32U0R5W3Dw7DA/vtYXHTFuDQXVhokLs6n
NSIoxi2mLeYgdBQtbB4SxUhwdZH0515U/U2q9ED7MF333k3c3w/xftA3dNzBqDRuKHNxZTM8p8gq
DqRI7aekGLGTJp1bdVeSdpEaP2rrYo7v1Dh3+vq2ke+qNvayxW7XSl0pfqjyezVK3H741mmDXRji
Pqt/0OHZYFNsJ/0O8a/UGPcZTQe9u4VMsel9RA/VwIniC9l6qCSa301iEwjbFiwDtRmdqcu3fSjZ
pUhoVG5l/Htb6qGfv+4Kfcckr153dfcoNdZtKGDEjnFvXkZXld3ZmT27wqZw6uvSU27Txzq1JUe2
rRO33uG5djzy8vN3odmACbTog+OhWdR1NnDZa79+CqTYq/Loz27U9mrz54mXXb7dZ992uYjfDVlo
OqgehSEBzXibytu0Lo1ZO91oW39X7HF33Nx/PuTRGj6c3jUVcSqKgTYCI4bEnOn17Kib4URK8eEQ
BO0L34ICwjqfkrp+llqZQuhovMwmAYp2E1RotxWPWfzt87dZQbr+/mbvxlqtllSrjapfiq7BVU7j
56e5rb7Uu/G82MLSuQpegzP5WuVKOs9vw23Q2srDGNvD18+fYlWVf3uKxXQMuhCVkSU2O/yMatp0
dRynidOg6Cu5iC1xRxt2P3mlboeBHUm2fAov+cHSORhztVozqdZF7NcYk8ypx642b/EXCEY6TUUy
b0684fFohBjUvDSKtERma1dqyk9CJqCH6xiFoDqBnI63gQVHOZlC3c0LRdmRtLWbfC6zSxWLTRf4
hfmMD1S3ayqlwrC76a5Jw+VrITKT1ynR1V9bdRyPhCK0/jgs0fJFofbwG0iaIHH+RUhoauHSzBbp
P1iRf64IE2A+XwADTY/kxJFxGB8g57i4HAIShlPEP0BYDgcVpcxKJTnTkYDXGjszg3pD3BPtPp/9
5RR4d0qAW+edKKlSpVhuxnUlIJ0opkZmM4GMxpYDtLreUf7Wc+2hFiGEjcVknNOVAvOf1LoRUXHV
T2WOqxYr994SJNOnJvYCcYxxy+GbSiUwSDmGLi/TFvM0KbUoBRIyq0g7YeKVFVi2l99Dvc6dqLLq
8ziknJBE0uRYQuuf9R01wc9nZXXMvCFIEdIgDqTDCkB3NfdzYbV5gOnIplX0GdzaXJ3HZVXt1dp8
VSAy7kCxxicu4zf+27tPsQzKPbykRVCe+Gc1DYVSxK2Qhww6jdl9mXXiJuqs5Ishx8kuVJQ6w59h
ml0VbwRiYizcRjsCejA5JiRB1UZ0+hTDedWWWmoq4JNZi6SEANmktcRoL4thMVRztQmRSEK4Z0rO
faNXqFDW/kb0zZ/JQBGlIOmQAqxbWqvSTyQ5x9MCoI0+vwmRFUNjqpSHq0Ob/Qr+V4UsIEskdGjX
SKyKtBcL0FVFeJfrsTwA+VDTaUuIJz75YV09G2gg65h1DzOn5Fj5Pz5fICv6LxPzxsaDAIJIF/+s
01g1GBqhr+Qe/24FyUKKuPNdDIR7l4M4vDO0NqpsUe1LSunBNL5gBKCZbmooE4LBdR3fmFmWSfYg
GwK2edU8f4lkJYjcE0+5OlqXaxL1RnPRsKJ2gBTB4dyhVNcag5HrO84A/wIvwuxJGhLfRkQRnad+
kjaJgkOgaQSUMKDZ7WlF46titpaDqGvnqHhiOXOroQ5VJqAE2+5Evnf0dZcnpHYHfYMgGuT0KlVO
JqUxOjoGu9yfjNRWc13ypAqShlSXsk3raTgrJF9Bqg+aOpa8mRcHpuSEKhQ+QBDDicto2djv9+Dy
OHxcuIaUxpGsWi22slLaFgy8vosp63H9hZmX+OXA3pJOqRl+MNSCS+VwJwWkPLqq6Yit1kVZixI9
nMRXsabzMig1dX6KC6fi3mUSD98Kvi01RziUCKwcyWtKTVWNlZb4u6mOXyYripHdkEKaSljcR2mu
PlDCrZ47pSlsvU1qXMHr2kFL1nSGEV8RA1HTE7t6VatcRLNoeMB7XBAY2PToqxN2UDjE4KD5O79t
459jqqi3VqftxSAVnBjvjS2HfHGehq21yYVa/iJNSE8N8dxuxiFCi94XuvNG73WYGr3ZevXQ5mfJ
3GTbFmzcXcV17En9XO8/31DH34ynBgVEskfeJK6bgynXl4keqb/remO+iCLEX8auEnepL06n9u7y
/VcfjRoIso6L3SOIgCU+eBe/a0lg6WOkWbuiVLsHs44DqF+LW9yC0dfszmrxHTWz5jVEKnUjx1Ky
KyYKa5s6j7VT2s/rYHj5XsvhiYHXIqrMuXf4NAOCtpbRy/6u7eoKcJef3Koj/bQyHJXETUGb4yiv
YfHltDB6fuZsLZhpaql6syniko47PO4hWqmZ+34QUISJq3BE0FBJcZLv21656Po6fs60WCt2RkYD
B9qcRApYQ0o9cbsf3WrLy8A9AB9HfXHhHR2+TIs+BgLJvIwPL3CTdUtHe/DbHcC+ztOyNN9kpRF7
Db05DwZw6gay0W1/eSmRcAPTgwgERmG9AfQmBp7dsAGs0eg3UZnOW79P9fNMTk6hAZfwdLWSFvkf
ilvLQYsWzeHrxmKvo0suCrsw9TW3U/rQpdSAh800mu6Ilghqi/h3tIVROp+/5HJcHo2MhBwDA5oE
RHw4cgoSYoqTStjlU97sBDF6LvDpcfAN4ZRPytwVslz0sgquAEbVxYlz74PdukRvqFRQHsWjZLVm
o7pME3OOg31ZBNqF303iTc7aswVoICdedB0wsqIOhlodZ2MbZqKJEu+eLWvSxMUEpRP1dDMR1bm9
5nduIaXJiSPiw/eDZrGw8948rA5nN1N6ro8ODfw2MHuvbYSvBlsfU7ChPDHSh68HuBNnDtS5SEMP
R+pDWW7NQuL1yEpc+Cs20LromzH3/pmS+eq9Js7fP186xy/H0QfgCEMjUIfKWsoFHfl0CpjSfZJa
5cZIrXrTiF2wGcTMOpEDHe+PZSj2IH4C8KbXdHBBoamvtKyTJo6LzBb1gnQ/mpH9GDQl98waC6vM
hA9YACP//C2PJxZZx8Vjd8FRa4x9OLHjnMYWx3mwV0Iz3wsmEKFU7ser2lgix6j0XXGcs1NB1/HV
woZAnGoJ64HrHhUbYzOVpMkM9kUIB4MRZbBPc43fk13NQ7aH+k1hwyyDut8jhCedpZMlVNT+8uBb
MYanKgAruvoSDFB0xQuNOB/MHdCew1ngiB7zObGsXWUi0jioDTSVmvBTDys0+zlBnCavNVemybu3
mng6S0JyMz0Q8HI1xAogQurfZgliEG0oFZDOm+6siofpKTNiZPNysfGyUdHPIz8ub7C77/ZGniT7
NJ9GqNVxu0e4PbuRRl+5bCclPROVCAzJ0FcAG2jTRmZrnAgkjr87xyHMnyWlogWgrY6mQY2KGugF
iIQudGv5aq5p2GhPeXUV9aeYvB+MtQQrBLXkAbQPV8f/CKm1zmp6klFkhJdVZz3R6hDP0URHFKNM
H5r5JJ/wgxsWfBaAaSyidGKldcUkQu1gDgCU4POJZoikBDu9DUecwzHFRp2j2aGti2K5ZSWu2SrG
hV9M/okpPs59eAROfhI16D/EUIeLqogwQZllwJuJiXu0pFvPQlcFrj7NsqcPySlp4+PzCukKJpce
OABpsDyHw+U5BNASP8y9mU/dmSRE1eU8yv1FOk3tCWHi41t16RbotPyInS1jLa2Fvng3DWEe7kdT
PwsKv0ZjLzNcVYWr3zCbxO++fw+oSHcrdYhPpEjriiS7dSlLcWwBwCFn01YTC/FJEfpZiLhWIWHk
U2Tuq0AJvcJSaof1Pu+aKRN+NH0qeSYmG9d5IXxFiNewTtzvxwsb7AoHN/kaZGpk/Q6n3ExjLRvx
PNjnKB/oaTW6UibM37p0UC7rUBF7J55O+Z4tG/MwolnGRM9DB4ZIOWL5Nu+icr+OB4xgDCixShp5
vhSHl4Ssw4m1e7yYkPmV6B+Dy6I7uIbbd2gYCXmFAsyQIyWRypW8U2o0/WEUtidqmx8spmUGF6YI
NuScEIcvZNXKoA5GGu/TokGg1tceUlFPzhGAEXcSaZSj9kV6EZcimtc5Ft6f33/Hm5QXJTaUSQWp
d76lHe+ms5SKLvHNMt5DCU+90a+KTeVrlT0Wyn7ujebEzll1zJebhvFYobCmVMZcn0tq2w6oPCAF
HYtK6A66MXq9OgXe5IfBLs5N4crvouZMDOp4w22VOJLZhruwxXK46mosEMUOod8uin6IXT1BZiqM
3dRqvktI64NS1OJzae5Vp4MkxH8cB1ta9OOlPwv4VVF/fdb69lbRm/bL5/P4wYHLi3HO0qd8k4la
7YUgkcKmy5t4T9sztjsTvwsT1yI79PMAxeH6vAob8WwYW5BlIz8cwUefCBI/nFy8IbjXyBQRNltF
+40wdBJQr2Q/+lLljVS33VIeFdMuGukRGGp8LVRwkqnHFeoOxEx7Ieea+SRJ/bQVezPcyUX1rRuy
2WtCpJsaXR/gTmrazhQUsIgq7sIG8fVZLpFs9pVGA1IQ1JxAZXhW+L2ZoeRbJAdPufl9dM4g1EaM
z2lDuL062qusjOIQ22ekddV405ZS7s3VFGI5EiguatX4kJT59Pz5F/3oCAAew6kGxxF+/PLzdztD
lWKhx2oj3ld6p9liMRaUeQfFtWqtOJG8fLAJqb4vhFyqvAZwxcOhoqDppLitWTtCISFPJAbnXQBG
VlbGcYvGyCmg2gdnKNIXbD4uXZVtv65KFvWipsNalRpJdxW1RvAEIcETy/E4qlcZgjsKERMqyOuj
RZgxGxKCOd77g97vKImEDsDewWlS8u1WzK0rQR4Kl33jn4ivP3y/hQTHktHp6a/msw3ivoxlM943
kgn1XRKKR5w565vPF8hHX41e1JvG7HKWrcK6CaFTihsCR9loSV4RiP7lNPXCTjCE5Fb3m1PyyB+P
B0yAbIXyibY6YVAxyeqhYz77KPZA5BQbGQiXQ2MM6mV7qgX50dcjyKDhSUi1GPAdrskEyGdgGYxm
NFJ2jkJA4kLVnXdjMju1NF3q1fgUCEHh/Q8mlS4Yu5y+1BGW1KLfU/u5Fu/DUoZ/GhvVJpDSzg78
Sbg0IlG7/R+MBwdsGQ6jqnX7ra1y1cr6EHuPUgKQPqf5hR/z6QaLUmZfDKdo9x/c9sDSFtTvcukS
Hx9Oq5KnhRlV5D7UOQVnwFpiNzaEjS30kr0gggSz8CWjxmqFu0EUwhPBxgeHGvH4wsRfSr5HGm8o
Celcv3qyL3k32++08WqM6+8jahG7zyf245FYOovKCEH5aneEdK6tpArTPUA33wsiq97VEb1yND1O
YdY+unvfDAAWLQ9kedf3A4jCUWqoO+9DsQ1/gJ+r9tNUGWDhYwyK9K7cB2NuXg7F7DsEQ82T1jen
FFw+aKSAXEJsm6iRSizs5MMvW8K3yH1piveiAD9Q1FENIk4HuJ9ZM3XjHtqakUk71j460HlYOIGu
hCwDv9wh599vP59+tEwY7zBQhmFJXxcpOjh0gBsPn0cVYALL1SzsoriSJLs1wuLPrFWla6MwwnkL
rGlSd22ZqD/TOvWrra76w8VYDdq3pi1Hisu6dK/nY33ZjjVkD6kb5a8xIq1n2tArj/B+E9Ge8Ce7
mc0xCmwxWcCLch9QsUi+9W1+R1Gjw09i7swNDc7s1Y/yYfRgzWvf8F9vTI6R2CVxRNm9nO/kTkqv
8hYWAah84S5T1fJGUMI4tvMhayc70cQpRdCNwNStfD0J7SjAxxXB7Lx1exwh4ws1DHBbGAS4M5ua
9mxq+xgIbLu4Kol5NChvdhI3JoNqbfpSoJX7mGURN242dsMPs5zSSxPJwK8qpiwh+jshTWd9UHy7
6wxa8wiZZbKL3a9+IdZSeTlWMspwSjxmT3LDaVjXwQhoc6Jjg0RQ0CX2pIaNhzGG9VxNRfOYzSgd
upKWYSASNa1w3/LYaBUnQSa5c5RJ3zIxD+67sYjQ+m/1xLArsY3uBa0oEUMwJnO05w78ZSrF2sVg
lq+Y2T4GhmBo3pjm0lPVRvm4kyd6rlcU2IcfFSB3LxEhyNsUh2PJDWJD2S3zbVwjwdtM9oA04rlJ
XSd3so4YzIlG1Wg8BbnqrxBSkx9GKPetp3PTfFMLYwjwRtCnb5bU6sYZDW8V2bo+Mq7KeQqftSTy
rX0tGNJeqGslx5Gj765wpm3QXcqGPLMxsKz9ba4VGL0vqH9kiwsAPoLe+ZfWqNf3fjLQW6mBPUje
KPizaUddbnDVCWgJukJkzfeZGtEy7fzChFUANQf14rDPv2RKiagVeM92p4ZFcTcAXN3PsGVddBHF
SzyCyzs8Yily+11Fw8Ho+/62zOcqdurGSlo7nTvpQfQ5TXZ12sUXs1iLN2gEZ6qd+CO8fV0QktGe
9EEMt2UkBrtOr5TJ8bOpM12p0S+LSR9f8gqBJ6dVDb+3g6FqK7eQxRQZRC0Tf4azn4BYmmfRdGUE
eZ/koex/BE0SW0DvYO/ZTS2W3xQtKl4tNW3vFW3unmcxkkYW86i4KkruPEkwxNdxG0ya00ya9kNr
h1p0/LESS+z6TGFgGYZA/0atvkcrwaSW6INCdPJO05+bJpwyONZh8ZzEyRB7AmD0JzlBZjai+KjY
ihmVmRNEy+9J4xRnBMBB6l4cCumHRrE02frDaN7QXApkO08KNXYSUhoXqoX6GKG4dpZXU4yOYSTh
IyAEeY9ru6zm362B2ioyEREGFmU0BZGnyBjDhFwfBR3ealJYIImieSq38pMxZWFoh1bJTlIjWlRO
J4Z1sOnybpq8NIw6XDmmOaXvFesp1mt5cwNZdsptZTQCl2OgfimaMfsqKLG6zwpLjm0xBNO5mB80
e2sYlcc5yfufqF4BMo6ioA8cKUr8xmkSyYzwwhIEAGVh2n2rB9FKHHRom+9BjNiiLQ+zWW0QLUBh
Pu7ax2FK9cmBXFapdqCkmJfw3GHmhoBNVQrJ6lTtrS5u4Q2E2VU6VH5mm1U9AurMWu0uFmeFpLuE
PmJXeT3ehKgiIQRdDnzQjqW76RatvLCetZ+iT/KDYlUw3dQxHGVwBHGbI5nYayz1qIxuOMCD3pk1
BTVGdZ6C54Fy2+yw9OA1FX2bXPRxMv7o/Tz8YUzSINtiD8bERkvBQiApma27qcH0xG0KGkjni+Db
Q9qhpGNPQ0CFfNAbUfLYeSN8vKlLHJr16W0mVu2LVsbn7Rx9FWdN7TYlQhFQ/Hwou/vEqEvRLQVU
UDNQp4Prg3Ib7LQfy9plLRThTRmqkEekysh3hTz3wVkjhIbh0rESbrtZ0WMviuf6rom68M4ye4xZ
mMwH7DcvMs36SuoYx67ecdkgtM/JkfR5d4GExYxDMAv4W9n1ZYR0KmtLTAP0fPUA/QonyzN/9syk
kyOvS6LoIU6V4FsiVeEjvx53I6pRfKc5mfyzOUA81Y4ENotNSaf4s1B9ubOlVsi+ZOAhv3RNWjW8
VDrqtjShVeJagpAHtp8Ti9hho024As6KdmdO6GKmKFdfpFUCyawbBTxi8q4Vas8crDrAEsP3WUxh
gh4lwjYYWlo0RwasNxMPAmfZQnohvpqzpjfssQrbkKpHhtoORANkCkRztPZtU0jf+j7AETMYetPW
pTKTnCIQhnMWM3RNQymNHnOZoSxdvWhHw06VooXhaQEQnnK9+JZVVXNdEiB2jqxYI86GIQVnR4ZC
LtpDic2gJ1e99CSEmnmJGLf1t8vT/9cIelTA3sVrC0L/AEK/e32uf/62b9IFO7/8e/niFvlz+s//
17wH0L/9rr8R9MoftGnIi9BMBhiGDsg/CHpD/gMrDBoalNgoCoMV+P23fxD0mvwHgTHZhkEMCpZu
0Sv5B0GvKX/Q4YMIRDmOuBUpwF8B0R8ljUvdALt2klPaaaD5D2NOHVSWj+uJsBe0LttYWax7euF/
q7BvRzDCR9dam74MRffl3eTd/BXUHsDoj/ppi5IrzIFFlwZzy4W/8L5WY7UIrRWWH5/1SVPflGJj
4Wk4+MVX4vXsOc1D4Q4V78LrDdAuOGOPU+/QDiOow53UC/OiR6O8lM5jQqDAoYQpnUdhnkqbOhWL
J6zTgtA1FAIupetUOIzlGF9OsM/+DAkGHqY5rP4U4m6rpvPYOb7ULQdO0l3qpRS85HX2pValsnM4
IAQTXyNZeJqEPLpJrWib5x2i47oCS6mXBwTLNLFCHSgUfPHawFH0r5n6pb10Gb3URVP82R5STw4p
LP/PcVagDr1bNEc77jyqox/PbXSwsZa/8tfGEoDmsREWKpAESGvZWv/sLGpkf1ArWyhz/C/bj5T+
752l/gHzhL/5ftP9s7GgrVBaW/YiagY0UDX9VzbWKrtkCFj7yCiCIqSkhlTBqgSqRQkIw6Dtb0i8
ZC8o9ITrbfrZp9Hws6oSYy9VSD3ifQxOWFQbN5YaqKYdSGy56iTv3dR9sN/WLqI8Dbpli4QAqgVM
/JrxK41RmoX+nNwMaTnbtaCcwbNLH0ctlG2uu3qXSXnudujWbUprbr0ylCI3kqydMOfflXjQ7bYx
M7fKzOZhVNJ629dqtSfXEsk2/fEi762nMRJOVSTX2mFvz005a4HhUKjHqvLwnEBst+2MXohvxLKh
+yyy/Vq4N1Ijuhy5yW1R98HenM32rJV76ybHP37jy0m6HbBOOoePVr90Wd88lql/pY1nmSS9npjZ
5Qn+O2tfvrO+OJ0umoIL/HHdUqPVoyLQyRNCqhbvVOzT/8SHFke4Wtc8WpHaORoRmKOJFa2RrhHc
aoamrkuhDcghdcOmwZ86U4fbPCiaK7QWi21iRQTKwoDPgpjlmzHq011h4sJVtV1wYY3iRDt2ATSP
1ikC+ptH5fvX4Wh8EyKFJywjc7GGVEcdnY9EwAonUfQBCzyxVlR76jR1YyJqgGVTiJ+gFs53jSb4
0nnfij8qMl8sbaSydaJ+ImBr8Uwy0jJ2A6HB+bqFL2r7RVc71VwKL1ksmOjMcc47A1oVwqihpmyE
3Ws+NQT8IdnjQ6ndK71lk4ObF1UVtdsZrzfRrtoaE1wfq2pHKFN84SYFLINZKulX3ahM4i2hv1Li
Wf46x6P6QGCHLG+hCORqTRnm3316q64kt698r0qy05Y6GMR107pavMpz8qGofFLbcfD8oPe7M/Kh
+sR6Oax00+IBuwtshryC7U//e3UsIJBYNUETFfezBLA5J7nZtGapnsLrLb/m3Wc8GmZVzFMVchSz
CIt7QvtyK8RzuE3n2qJ2UWDwCV/jspRCwJBW6JCBZY+5L+YPltI9ZJPw9PkOeUO8HzwLGh3I9lK/
hBOCYNMSC7zvyxjDGCuTXt7NGSC2Drmqq2KmrqKbhfm/2TuP5biRbV2/yo4zRwe8GV6UpSdLFClp
ghBl4IGEywTw9PcDtXu3qtiXFR1ncuLG6QhNmhLhMlcu8xsMIo1yRRBvd2qkMnKkMn4ik6Nd0+0o
rvJ2nsMKkNWl3QTuyqH2wYVRyXU6ef1dQRXVrbTG+j4ie7gzbbUvY8Vead3uyihzY+/aPfwYy6+x
aW5RF4QR+JzocryJx0nctT79GS9BgMcRnX4fFMo48AfSQJM1TxQ4/pkW6wkQgK/PlI8hKLAlgKoM
Ik7SrXFyLQCUY3RAJyUEe3qT8R5wEsDnEvy4ci9dIVdxn21TVX9oYLK8/ylOxTW4Pt8BD1Y6nkhY
vNGXEGbau72d24doRuXQiTSPt6su3cIFx4REER3sKP2QaouUeur6oZ2PyDyB9Frz/1EsMvLiOs8n
dWbI/GZTLLcFKgOaO8N7hurHKyTtHRMo9WiR803Pbm8at06a2BfvP/xJoP717BzEC4HnNRc/vsiU
5FGUUskd6JNYO9dU4ejW7cXQ9mc23/HYZ/nIDiohELSA0ixAwyXn/m29m7g1djaA7MOclfFKq+uk
gx6eJ+sO9NQTXnTnDGaPk/jlggTqxRLnlfIBcPX4gsgcyKEwrP4Q291Gl9Pd2BmrvnS/S0inLdhv
sBnl+v23+TdLmb49o1ZSJZBxjAyOLwq8IWfkJcVhDOgvzO2HZIL40A67cuxePDqXKORvhsZa61ny
0zTLM+3yt8+MNPEia8U0FLjjqYtF6pZ2R8tlPCgNuXhZudNDTuORJmGv7rrefOGWzEuAa/LcHj5Z
rChFgxeAfIFCP8UbFIHjB7eroaPBZbV38GrmW12kq1Iz6kvlmU4WMpjHSbJL542I6no752X0TJdb
bp0pb/bN4A9fOY7q+yxqzirnHE+qFtMajCdYe2QheDbgY3N8Y6gOsLPJiO/cfp4eBl86l2WjzFVZ
dtGHWXWhOxYRck+5tS1EcOV12OeiPP6drjG9C69K9wNJyzapGZfPQGLXpc46ahyX40GIcxDGkxkQ
twuNg0yUu7UQ8mK+dXy7mllAn8nRmKaYgzdShZocrg3nJrCmtVnV27g3t0rTUI6bz3zCk7UD2oxq
HON2sAIUnzhKHF85iqsqg/4w3U1VzyB2cvcmI9OwUNoYisJwtjVzqH3QnJPSOIlAr9dFrJzpOqUn
+NyTJzYKRtx2ksx3lkrTddfVCDChmrXy0NTZvr89l0f47cxFnQzdN/CL0BQZJ7EYjh8RtJvRe2hO
30+Frt16SruuZg06LGD3VY07VDLZ4+f3L3lK8CIRRobCWQgdHC+wBU7WX0mfI8U0Zz7oXjCHVln7
dCa7uQw1qzWw0pnLDQ3b8sJqBu8Co8tvkU5zuPYq41KfWyMclSa3UZn5O1TX03NKja/oxb9eyQJg
CsjQTZ1jBuy3/YYdMiZZxfk1HcoKXoUBjT4e2hSG1BTApLAcxImmNNRpWX9CW0BdR3Ha3abDALkn
LdQVtT2sytHO8KYQ7sZ3p2LlAldow6Tqks+27BAUn6uVn6VwI1JX3KKONd+0ud2E/Wh/Gnx01HJr
GC+tTmbnovFxUPr1cOD6QFKiUsVCOwlKaYcUjh7L+UD7310FVjpcWfSQN2LGMi1sEhuxndLoLjP/
ZSghjYFiRhRzKB9YRB/NKeqsVVLOw7f3l8TxRuOulvoXyvmitmKxLE42GggjmQ/RhHx/n1vfHX+o
9hBJvFVTdtUmwXT+sw8YYmtE+rlM58374MrLsehDFQOzfRoLdW+0a6eqjUMaecWWnnu8GqfAOHPS
H2/o5fk8AhdSktDNSeVPny/qY1cZjd8eCHFy11rOc9M13hqxinP6OMf7+deVlpeJM8NCKThVeQFj
sYB26vbggLr/5GBGsHGq4Mo0GOSqkY59EtCWev/rnWSLy0Vf9anollhM69GnPg4ifiNGyWkwHIAC
1VvsIM17t6mQc6y1/kNG8Nkk06SeBnNxEewknlrJ4uQK/xiI0hjvGR9nIGu97lykOT7p/ryxZQ8D
f8ficPn6v2VYsxorqxNIZkFiIQFJTeML46rhKoqs+aKeRHQV5Th1c6aBENFFdcnRktE6yHFlp1mR
UIVtC9uJd86cmZdF17/Usf/DrrR81VfTOT+FVy/2o8iz5Ei8Q2SH0DdiRR7frllBnNQs0R5aUznb
uVEjyo2uHu+8Rm79VgCan4dyZ3sY6oFjHQ9S+ijVKnNOvrgJOEh+Z3dh4DR5HVldfEuV1b84DfqL
zsKpL2NR/zCrtLyEfWCt8iZOrxC9ncBp9uYqF05wnZh+tbGHVNy2tf5Fz/PmicAADAkxF+8WJ1qO
u1m1t4mKgoPshb9NMvQLBsPpLkVjN0zFKneVDhitnlljf/MpCQ+cV0tsZomdHBrxqFll7iXNwdOz
xwDBbHR9GvtS1T7ChLXo7+Ii0fZSDfdOPc/PUekHn/Gd+pRDbN0SePtNTgc4NB1I3VOQT7e4zySX
mBQEB1+M/xDRtewIThFIJxTwANZPIYbZgH4/DtbiUEx2vw+mQjBiNAWWIIWz7mfnnAHs223P9ZiA
84LI7gEhHa+crC8c4JwRc3DT1D9BxwqBjOerNg1oxUy9exE40CDe/yRvgxqlGLGaISGAPIyRj69Z
ej4NmzZuDjimumFrpuY66VEIZEufw78eV0qv+xhEOLr3aAawCN509zQpXbvjUn7pY/OH0v9tzYB7
lSZ5dVkM0Tn619vrBUhlB4Rr+okMAU9OSa90k4Q8pD74XaA9KgFYLI6SKZx0ITeGlokzWO03598C
6gU8gBYtVFCq2+NX2XV936YypfOh0GSfIWiHfppInKw6NxRuBDBalPVFq8vhTKV/ShDi8KPTYCPf
81oWUrEcXxqtPVdkLo+aBpr6PDbp+CIMMT/1lXNrNo61o3WrIwmhm7dakzrbHKLpBf6maiMMzLe1
yqzXPuPYT7mJlMvodlaIe/eIEcPO5deux/GLZnDwRH7X7ivb0laNPbTPQyHj58GbwqJC1Yb9nG6t
pq+AE8hJ4e7QD1f1XJ+R4XuzYpdn9Wj4L9nGYil8/KyijaZSSZZRjKYpQ/oo3ZaEUJLcYtq/vzne
bMiTS52k8DAiqxk/QkFw0ceVVnSfAKSklA7Bc580n8ypP+d899r8ODo9qJSYetGQpXJ4ayZjSyOr
MX0uDixV/XK0fQ1r1CKocTXGeUwNKXZ4XlJB6Dbvm3aWmPpa9S1iDsmqbctkM5Q+Z6Hmz/oFgg8b
rRTFTtP6dhtkc7oVuM8c6i4F7m6NVTg5MPdmrf+xlBYbVyKpG47tLOpwrufsqvHndTP69WVfnrf4
WzoGxw/KzIUTYNHyQHz8TRtDmxZ6zJAf8KTc9ETDa+bxyHEC69lWpTaug9H+kEirB3pSMFy3x6f3
P+6b8LA4xNhMiLgNTqPTnkKhJP35vM0P4JgSOtGaa/8ola22JOz9xwnv5N37FzxpohAAuaKPdxpD
GYZFlMPHK1evGAIBlC8OVtq4l76MthbVrrMAhCtltPtYq+3bSrbxWtjIcqQNzmdOMp5rjb3N9LiP
ZaS8GLqh4B2cBKqhBTjcmnFxaLMp3Q1BkOxyG88cUEiYRg/dDxO7z70Zj0gD43G8TmmodkLymaLc
eZBR639NsnOf4+22ZpJHGcvAii4LcN/jlzN02MojtF0dDJRAnqFDFutZuenGyTXj4f0PcTIfe/0Q
dOQpDhfOn0+0Pr4WKhD0s6gZDgJPwbD2Exw1cevVFwVs3H5lWsaXg2VXWwPlmHVTa+YWbsBwCasM
8JQhshWOSRbdhCrLdwa6iAtODhxiZ9KJgxB/4S0J32rI4WZEUVAnZw7tN/UOU0agu8t5jYccnbnj
+7cNLRJ2Qs/R9kvgUmOVbul1+uv3X9Op7tCyXl/h7IsGByHplAZLNHB8U8n6ILX4Ryq9vUr953rB
1Dlo/O7xw+3DOkmjBws2X4hcs7ED1Dx9zGn0rAod0tmZG1rSw5OY4S/ghYWGAUD7NGYAN4x1NCXq
A+N5b1XCfN7kk5ldpsJ9xFlnvqmmuy7rtCsUYx7NUg17ea4YOQlbNHJYpi7tnKX/ShF4klTEmjGY
+AarB4PewWbo52Ft5/rP0kEPofQwOo5BsW+tSg6bknZWWcoz3fOTFJobAJFmoRNHXx9g16nfjpXF
OQAPvT2IXrorMatiU3fZU5XpX+NOaKsuS+x15ja0Zy1Dnkk0Thber4svfBvEEOHCnTZ98Ht3MtcV
3SEe0++mNtnXNMTLx/c/s/PmHS+57/KOecjFwO2k2ew6rZyFcocD7VV/Z9kq3s5MpkM+ByqLE1rx
ZFJufWWYcb3tU1CIdqrURkuS6NEVc37Ia3/+6mZ1flv52bizjDz6NAUCh79OT3e2YSVbMxmHbWVN
w9bvewfPaHPepiUGQUvTZt8rCpISk4MoUvROB+wjxsUh2zOST9Ityh0QxmCjT0l76+ZTR52ptM2U
TcHVPI/oSI8Neqyxlz3K0bNCvTOLbWKCso0aaYdJUn9pmm09Xckp7XbSs5vrs9L1J6kL+xZuDbQQ
PhWdEU6b4xBRSiPvrNGaD02QfrMmX63MQNMvizLA07xe7JCp630gwKmpdlE8iS9x0n3OB3rGbZGn
L6Iu+xspWvHgJ1gsxzjCbTWR1KHMfPdKVEBqnbJWmNFPwSqQTgVUHEfJcKgn88aSkQngMS72czPr
2/eXx5s1iIY2vVyaAZCWGe2crA6r1LxS+Yl+oHbowy4btQdg2tH9+1cx/+YFvnpaQfeiwn6jdOSm
ugrGqDUOQzGu6zHdxJO3AeoN6b7d+kb/IfHdvYaTd0rYy1UVyqq6N8pdFT/FuFBXZRpa042vsPoI
qk3c74u2f8xTFfoqXU3eELLZQmGpJ4cT/0yg/JubpzOLb5KFQxDb6NTfTIEDRXGr9w+DV5drr0Zf
vfVrUnvbHIEkWn3KV57Q7zVk7UALYFQYtnFW39hNZwOopLsjJwhhIlPzqpHqck78b0Arxc4ZnOCy
YaT9IHWGDL6mF9/zoE22nEIgfSEYrJ3YYdRpmmpfZ0Fx5ux+naf9dgawsJd8jRoSyoSPK8RJ8mJk
tiqSxNAOY25NuHvXPePh+L6Y5Xg/z1LctFoSPHXu1K8tNeBJ4k3OrWqAodeASePUTreNrk8NSg5m
bIWElIwJ0uiugWEXZ07Qk5yGe0Uxg4N6mdTQPHw1a/itc+XBfgWnO5iHWtMMms016Hsxp6tcM7Uz
pcrfXoqeIcxSPJbZG8f7PYZUUMSQTw9mmUXUX02xCwBEbHKW1+H9rXGaP/56LJ4LPCn/veEOjU5v
qLkX1gHwxbDHOdVYl1MsaRvpV9S/YdLW6UWBNsluMoKnPpjMPUDsBmeAeF6bBrtDz+p/ls2/3hP8
aJ/OLDgx4sLx89t1wABvbq1Dmqif5NKiMnfSjR4KS3lnvupJ4fDrUhzCfFAaQ4y1ji8F0wWELTiE
w2iUH7VAh/xSpdhManocenUsz7Al/2bFE4EAToIl8JjvnM7LY7tmxc9VcAgGq35xtSBATNDP11Vq
yyL0QT58GhHK69ZgInH19LXvviP9OYRsMucIlmUgt6Fw28C5njXdiy7mNMUQgAYoo7c6m87s0LeB
k94HkyW6oMug+rT/qeRY0lOcsw+zlSBgNJvqm2UIaw9OyGLgZg4XbZU6Z7Ki09qKj8IpB2KMnitZ
PbPi448ihZwDQ5bNh27AYCCrGT+VlSu2KC1Md20PEqQaRusrYVmsc8imdzPshY0N+u3X5/pfCOd/
Icb+W6B4A+EE4wYrqvza/Rs4fQzl5J/+gnIyNPwDHNxCwgf0DCyFSPVLZXz5Cf0cNB2Yt1Ob/o6R
NvQ/ENUg7UV/CCkgZnp/YaT52fK7ENxAAZNlwG/8B0Ljr+Jmvx0w7DVWEffHKYMmILid45UUWNjb
4aFj7BvRWZcY+LUqbLTSS9ZCAOFMgwaQUlSmTLIyq9naACKMVscNSVrqumw5Z0Oj018yLxMXiRvf
Q6ZDiFWah6Cw4VLJPmtvmwSdbxlH8zfZjMYKcivDSNQjqgs76m5qqf4t2PqPVuX/Gbq+/VqkX6t/
hUP74+vwr/rnvz70oG47lOG7U7jx8rv/o4P/P0P4HrTieyuQ+eyPo1W3/PU/AcTAhDmCAUK9LpFX
AP6vZaeRIf1B13bpOuiIMiBx9R8EsWb4f+CjyqR1MT1YjIpYrf+BEAd/LNocAESWMowxnfeP1h33
9ltxu2BquDPyBHJbClzGAMfrbnYKLy4CTXzUNVHmoUz0NtmMlnVZQGUSYTR7zW0P2NQMS3OC7jZI
F/Jlaxo7JNBmFU7piMVrijvjtcKqU0L2LNX3ic4OCq+Z+JjojcLrwhfdDfi35GWey/xXB/wfrbL/
T+HrS5nx//ZcuP06tMPR0lv+/r8DnuuyhkC+0OwEns4H/k/AW35CacFsCYUvqnr6OH+SQohprCs6
YvwLcDPAGDjR/lx5/BBxdxRhKe+wRFhcyv4bS49Vh7YsN+EArQcUT0/2eOmRVkHXa+roHtc/e20m
mQy77gUF8WkvfKR1clNDfWtRFvDjaJ3/wC/7UdNpjfUeBuNgz8JOG70nAw2XJB0vUkRrVnrk0QGT
30gAXl5f7f+usv+i3fbuKvuh/vXlx9eFlXS81vhXf4Y5zyUo0R4jPyUigbD8a7E5f/h8P4PZG00B
vvZfi80M/iCXpzHFwbrQcxak6p9rDXYSJyEgHgYuPg1HLAX+wel6SpSgdkdXIVhgKwRjgAYnS83U
oQ7LKus/Y4Hhb504np4V3XIEYuhdaaBBP7ldz7TBLQp5A4TTO0BySL4qAM5p6AT58Pm3N3j/61z/
nZvEU/8edbmfVyANzRLGvTjQnbRS0zmJDNWl9mejlP4VSK3mkvK4WI25ec7Ddnm0vxKLpfNPKahT
tC6jVq63HAC/VYM0Licsz8bsi4h2fgkx0A+RZwn9oYGPvhnbGkbuOSmZv73m0gPgwi7YGI6v36/J
YHyqRp9rdmEX1jtIs6tsA/l2+/5bPEm///1sv13npCZyPMnQPp6yL+gPr6ttfBlvmouveqitz0mm
vqKm37zG3y619Id+e40NM2ZsarmUF2o8lLsCgBXq63T1rVnvVWiF7ubcl1vyhqNPx8AGQBky1IRK
2uKno+SCzBRls8x8wWtC79CH8E2U+1obUmblmu7O01sRrz2UA5A8E5pYNW5dA1Q1FgSeGaMGs3JH
xHZWwqoHaPZmJaKVdFrkmStPWOUq6HRkbWNTleY26lTRrLLEQzQm0fL8zvIqNOxmUBIvfq/iimHM
ODq0l4yyQpgg1pqwFY77OSolc2dPl1XYjwHMnxFXiR3wVHAiAxuoCfHqzOedhsefuSlGz/gm6g7T
9szq+u9dnbo0SIrZajejn0X5QtHLHsWoY0M6oDY6hh3x5RFYuyHCQVXoUzANzX30Md1ShJZy0mCX
AsoJVqWIRE6TdiiZuXMaBKEfdF2+Nvoq666sBvYIkEEju+4CwAerXrPpJ0oYyuNqrmLhhKWbzkwh
O5qJ0L95ZJKbsr6ay8jsVjSoWzSHh748TIhonVMqXBbQ7wuMj71ESJvKnpAIKeR4gQUJ3hVO2c4v
iTH3u9ao5ms5TNru/S1zGnhcgIkwLxhGLcRI1GaOrzJZXp8LPdJfhAebn2yPqTkNo1XQNl34/qXe
7M7Xa9EQXgikUExfraB/2zLULhm1W2G86OCWdS4mLPiM0oCN1nTYTm56tyk/pGOSPrp9EP2AzQPQ
ZAj8/As6lIa9ef9+/ubR6Qws8CiSbg6XkzOgQ4mDs2bi0avY3YKWUtvI6MW+nbz5TPPkOP4tWTuH
IJ8RldwFwfNG5saPstgEx/OZ6FgAgOi01ZD5+Wqa0hj1fnyXPBfSQ6zXwXUX6eXHf/Kky+WXC5P4
0bIGjH1qxThP7dAZRml9jjNkIVQAfrQeGQ05uZOcCcHHq/b1UthjkEGAGYRuezo/9RX92oxE83OD
8MK9ymc4XLI5hzQhEfhtb/y6yrJkOb4WbJR9clwyHTXh4gj3c90k2Sr13PYGQ7oIllY6AUOztef3
X+Dy+/7ai1yPlGMR7ePgNEiRzZPzC8GFIYiU13+JBM4yrjkbq8F21bbPmnmd+E7yyWpGvM/c+hxi
HXbD6bVZMa/NRHIf8KWn7uHg4jAprB3rK4Je+UtpMH3caQ5QuTDtW1ld031DbCFCHMUP4QnHOVLu
WWWuoNyLALJXYjW70m2QB6gNr2y3Unn1i9lomhUiyZ8hCOoYKFsNSMFyaqL99MJQycjXSmSNDEv8
S747RTtBxvRxMbyxIy25UJ1N2hAbxOodGVz2fY6baEDgIW6Q+fTAXu+SiRnsZpI9Ly3NUJb1Hc6k
DQ4IAN5nS41PIiqyZpcGCfMat9WiW15flC+K87m/ndGKCB5LplI3ZlPYdYjQfoelUuWqLA9HS1OC
ttlgfM+Q9hEkMqUnLypL1j0EvrG/U3Um0CNulSN2Sp8cfRsMtIHXSLVaT6Mt/I91EvOXs8EsMJcs
wTEjtSSKvQxmDf5IYRnj3vHiNFtNSPPYNzXCKgFqQrFr7JPa9OabwY9A7FsV+eU9Wjlxvi+MUne3
UerIOzaBLLARQ05839htcjmWKZNoC6PdZJd2Vumw+zqgfL6RFPrKEnobrUddKGcn4g7R3cCMmd3U
Joo990GVDiiiZE3U7jzUPgABWSOkxDm2GamUfJdpDZtTxZsE09Gf3TJpCan0Oe/txmg3QaLHuL5D
ZedA1+FnoOLj6yo0NbNnbuHkY4EIDbEnj+z4aXZj/5DnZYkgVWX6cegMsZWFMVHmcXZiBZsIkaVV
5bUO/NFg8fqoA/DdtXIKtIMjz36Wc1c7uJMH2XrKZhxxdKRymrU3glJYF+3QbK1GtsWDgTyJtarc
yINomwSZXM9eUTGcsoJy2GVumTwNTdA8w8iLv+VTEFuXjZU1V2q082iTFyiPbOSgtO9yXKR3Ggul
lo2e1sFHkCXJz7HMkmwTNRZvKRg7i+X8OjzE7Dh5EujQGKEzDrEXesj532uejXrFAJZ/C+ZU6zcD
+JhdbHXzk2v3AICMfnFAtY0RxL3QzXQ79FYarSbbSxEdT1y32+ayG+VFwa0+qKgzL0fmJHIlvJpp
m4a/k0CJRxn3osJJZGM5pF+d27r21qpRGHosEqriLyRxfvo9J+fyb/siTu7iodI+Ol1ncFrqU66u
K9PMsms96Mb+KnUUCDmsobIirKZAv4q1FgklbzTHfFsGnpKbuY/AiqA6qh5jt9CzTQA34KZUuv8x
iLrgs9AyEidIPPmnug1YpbmFEhUyd5F2wF2kJm3q9eIunQyjA6tc+Vg4K+cHMpzBTyvrjeeujFAj
cJw2NtF1wpaJ1yrcbB8rKvp1rgXZYc4Lpwhb4NUPBr8Sh7K4GjdDVcPsteDMkuYBfWk2jukhXRUo
W9w5cdvdAOmucl5gM5CXFkXz3StT5Wwy3ymo/YdgCq1OuhuimXyw2gEVCT8qAWVErfngoHL6JJty
QHvBqkeg2bE8aEh7fUl65fAoSYBXqefWyQfJx0IrDC9qdiRKWGvHyY0ZDrInb3xMjCMI60pD2Ubm
vKqBWSmSPNLuvkmF3VqIzIzuIm7meC8inyqwuQ2Q4FCi2V2EEB26n54n1brpUYdZI/BV3DQucHYm
JzbTTdy97iOkZzrmoGhDrBiWVffJkJiItGQeXwKNie7BqqcEkxcrT5GCdwoUhCpNxt8np8hqAmLl
BbTGB1L2uI/1hnVcWPeNQ1xDP1fTP8VQ51JEXxgVa2XuDpSWul0gijWW060XN8awNzBXjUKsA0BR
llFs7h3AadN1ALmO5Ng0MrXOcy9Ql4Qs01pXHjiIDQihYlxFTSbEBj2bAdLrWLvPLuM5J1RxpN01
pB/ppkS8QuAVXMzIJqZV8TnPTfsjknTJvOo0hv3bpjCwzWrSKvjcRykSbwFkuxEkSSCR8AWIwdw4
9oNmZY8a8Mc6Luu7BmD0sOq6MVYrNMyha6dN3BchQmeJXMPh78d1bERMYUFVdFXozcIzVvaQwUHO
x0RXa85ydQlVWFQbJczs4wQzud5Ulqd9L4yanAK93LJfuUNpYkIZq4F1BK6jX9tmb7S8PzfFgLN2
h26VzEFZh7DnSwfFkGGwNviF6NeW6JvPY6XNU+g7U3mhhglN4shqW3NbJJ7wL6y6lATNIEv6UB8N
FnVF86EPbYH3znY0PVdgXbeArEZQc1mYaW4QrVw5uQdby+NvZTVSbJGb9FdmJtJDlY/p4zIgFEya
o/aadopwMO8cluxvLiFAZSRlY2i3XYMCVJIzgkc6LXoYpNPdWdAYQA10hveTNsmsrzQ78r6YudYh
jQKs7KuM7X7eqnIaP2ROLD/6oxQaM/h2GlASbmKcqW33e0UaASItZvqybpvSeMgT6FfdHM0/S8y2
tr4GbWtTuE0j0CtbyKJm3FNDxok/Puqlio3dEDeUe04XwBXs1CS6DWqBhbqIG23az6b0v0x1RhVo
67l6LNIm1Tc8haOviCLUx9hkz/e2Eva3mG53BNm4osqcCtW9ZHgV3vVVDQVZkynC+qqW0cvYwNBe
xQ4KaSvbq1A8qqYGgQEwJN81r+i/4w9WJCGVW/6T3Hm6iovM3vT1Q2UXerGqm8ivth3Fz3OnNOY1
5uxlzq43vRGytdRyAEO16904JWChjePHSRNmRKbrwacdHmqo9qHU0Ps8s5U77ktdoW8Xpv7g7fPO
jRpw+DZifFU6xl9yu0o/qgR46Lr0pu7QAdXCYSHSASJwYiZfcM/JP2fM3lmRuVt+JVnKvpXSxKuH
UnhE5a0fsnuEphqxacDm59t6po3P65fBs5Hp/b1VjiPqyZ6d2ej9WYtVbKeuZzN9CpymvqurOEWn
DMmgUNX93G69uvVQgIws+0tTVLlcNXEdgMjQ1XCYKmyk1iNZZ4SOogZOxYgWhYqYfZKEhjGOwXZs
GJCurCxLbxAzC8qwtA1VbpoRcglBjTCVGmnkhqhiFLeghLvm0u4ac9owaxjp8Ywi6zes2rHfJ5pu
7sspG1asxOhmRgETeEkm+g8mXCJUMEaHKJjaCsXYpApnw8m+yFoOHNJGOdpoickR1mrhjs82+xRN
N5O+NHuTCGxmU3aNH5L+IZ97w1/HbgbfVThF2ofNGKPX7Y593FxmAI+2UdtRKzR9UUZ3Zp2XX4UO
JjNkx6C3nQSFj6jaHPEKIME040uBEhodj1KZI+YmwZBWWGcYVik35uBlFhmDJoj+cgie4bTV974d
9Dc5fKx+ZfsS9+0g16T5JY47nxEhytzXlV15q6HQm2QbjaZSj6gbCDzbawQVQ4iExR2C3URWeh/Z
fokrBSmxyHhFoAurXYSl6WMmm6WXA0Gj3g1mQ/jQ0Y7sVoVoHUWvHRjGVtcm76WapuK+Hyx4lLBW
6guMPhH1s6ipHtx57MZLvZX+xyhy+vhigo8n1sMMfODKRD6znDaxyESUrYU3NN0D0s85ZqbCtuOt
ptV0kPKyXqBCSkTf0nzQUiSUbOuunO28XyEimnV7s0eKvmhzs78AYWR6YWzrNG2qRlSAFezJnDeT
1ibJOpldcOdmP3X3NMWkvvUiPb9qu8n4VNZl8E0XhAPgDbVeblpwe2046OQgq7iDZYqCSGkZWw9S
tgi7NJc3ceJwLERdCrTJdOcUW3QP4+RortR2rDC4gKPeignxCQrxEMCadtf3+jxum2XWx0niy+9+
hoQgCQAFGL2qXhv2QCYQ3w0Kl8JGdHkTAknlO4gJjUSjHZKvUayLC4cazt02sskOfjzMRZjPKeGy
p365b6RcpDHlZKXwfSfvR9BHtoAmUWXPVH7RHWnMIkNqinaPjzQzlwGfeiRKTI84HFv6S1DH034S
wNMhGZobZ8RrIYQK6h5YFP4L4qPXc5qs9epgj6yyEFSe/5EqtkDwUrVSXXEYD1/NyhyK0Jkieee3
WjeEbpTgxlogp/JkEtKQxAbTnaYrW2roaEaJiuM1fLMFw2ak7bUUZRpvLLk82OgWXXJZDoN550c4
S15NjiPTFdrv8rNGow9044LP5TU4yWWsuSwyAlD9HWVEgr8QqQNGWKoUf3oGAGDFxjgAbJg4EpGO
wHgxEXEhfaaGdUJ7GJzLNE2mZxYCMjE5anj2Tpp19VgZ9K3WSZKV4yrJLN5qnHe42wRNDfizwRHI
Rv/3qgviAlm/vi0f5lQvPlCVll90W+leGLmF9lzpFfuwj/P2ieI8eYJ9Vn1xYLW8KL1QTzLqLVTr
qY6vMckS9b1EWyDmVbpYbdLXNYc7eJ/zoy1l+TKxcRSOw67zWYLs67dBlLgtn79HkjHyg7h7iceu
+jZFXoAflGlG+pWumZZa9ShUqVUdZPknbqJ9RmjY/ZCNYjw48UQg8txcXueWVpOle1PQhyJxGRd4
0VQ/lOA7+Spl4rdrszVS9yLx0mRXoh5IbdNPeejXCgvUwJ6nb7XEkSFm+6+jwsquBrrc5AYVBI8h
I5qElZ9SzEy9Bfxv6mbnYysG+rhpHQfb3sDLCr1CLwnwaDC9ai2SUrBO60kHCpGrmBo/sbpPHc0h
5gsqru0bN01cY9fnZtJf237siQ1ipvTc1BiMz6jcDtpHlFDLCk124RX/l7Pz2o0bWdv1Df0FMIdT
soOioyxbfUK0ZZs5F8kir34/1Gzs7W4Javg/MbDWzLi6ihW+8IZNP+NNeJsYDmTrlh/qbr2hG7+4
qmuI+ktn6q/H0hyN7/GS4N+A/m3sBK43VQ4+aRUiTNVoWrtMq4HCJwIufDgn/YK3N2SM6dqOrIhq
H2XdgPp9/c3y6EF9ilm0Kzuumu7aX49XODcempVLN7i3IsWrYZt0XXVj182gX2lVPfER4nTMd0nr
VAMUGRU1REpe44YkzTx+ppHB+KyNzE53+mIpeRODwM22U2uaFSGN0qqbuLX8/LDgXtKFWWkhvCec
uEuvU69VwzVKw2V762NPk3+lAFGh1zrb1ONZkNU2Bh2daVeI9YtHi1zft8xIPkkJ8T5Ufiv0UGnl
+NAYuvmD/Eh1QWsvxWOCjS9BniaJ9aOGFMfPCHzCsaQ2ucnh3d4XCr1p/s6+Lfduogp948cz7YqC
qG+NLOr6a57I7PvItsrCwXEzGi+5nXMUmrTur9CiIM+OuonASm8Hq93zNs7fKlun9I9J4/g5o2VZ
BUAb2u96YaGLHxVsilv4dGt+aealfWsUUWMit1zZPzyrq6ZwGu36oSxmLF7oJICd+Z8XQ2hENM2n
wXHq342fzkWQaqlJw/T/de8//Vdg/Lsr+KqYCr9s1U9bG/NrAXktg/5VMAfE3c5ymf2ntHCm7Wq0
tq0L/cIgr2qpL4NQIQaSgtrZC/3ir0HywqFAQy33SQ2A90bPxHbe7tAoMtC8zoZMXSi7v6qlMh4R
MoZ/4FEN57x2q9xUSsDH0dPi90tQE5+T3KXaPXjKaheNxmPipfNOqOWSGMPriRoQRVa/B96nVVr/
dDUR37BSR+YIDLuy2q+qEbeCGCPsyiXa2PkgP//j1+Otg4MPsIWGHQDNs/6C3er6AGgmQ9AYJXWV
e26o5X17YTnXX31amv57FPiTp7Nya3uaY9OkplGK+taoee+cRHahBWP4gi3Aq+1I454dQjiCyiDb
Za1U/7VTBOLKonfj6iBrdNJK2oMfZ7saHt5fttcTci0QxLQqsFaiNXX2maj/yAjDveqgrcSAhCSR
9DD5OVCGDd8f6a35/D3S2fFSqgXLp1XVQXixvDYp2m1Mv/nz/iCvdt2KdgBBQ/eHzgFaJ6eL1k4o
Z6TjVB2KKc53HVLJH+PYaJ/mtjc/TN4irt8f7xwWvfYq6BFDraPTQ4P/3ACkzzsg/kvbH/CIFk+x
aKoyRF3P/lp2IMulkzVXlYofokKqT1ofq53oTHgiIIKcz4sjncCOpvaHsqR2oQn2xoelfYIyJgAP
rvqX9uBf20efUQpoOHAHm1tz3+s0vAYE/a6X5pIEyBsfFrEbTh6O9aR25xTojqYFz6VqDwiel6Fb
G/mGon50oZ/51nzwkeCEA/+nIr3+ir/mU0i9aSarlIes8A2KP+WvpRAlBgBktxe+6dpfOj3kMA15
CyDJY8DFATwdSpGyIarf94dCjNEW9Wbjitp69ZFkQ78SbTRdtcWS3EMkHR+LrgO3IqfmftF747c9
xvGFe+DFXvvs55DWr1AE8FrcbGftMAUvdMA/bzokVpXpIVbzJC1+kjn7guDAClCjyI1tZLTuVYq5
QL9x+r7xdxnn7BNEPuuHE8nWCFHFRiRxGn01bH1S/oiehT9jE5dZXZg7FUoAczHEV01rlvfCreJf
BbSbj549NctmwSTlmzCr2gvgfRh1OJuL9Xnk+v8o8khf/vWuWF9JDM7XbwDf4/zui8q8ptfneE9p
mep3dab077T88t37H/qNLQVDAwERi50L2O7ssnDrFtpJog8HMOvtgRizvR/xct1Zrd1v/nkoZEHQ
7NLgqyEucfY6uaZeevkSyUNhI+aP568Tlm71PWuxT3t/pFcNTNAF60bRTViihq6dbd5GwMTRMQU6
TPimL8LxtkSfapvr028nS7OrfEgvnJdXywhYFhw21D2OClYpZ6CGdJispfZMeYglqZtd6F+JbTW4
Rkn/9f25vTUSB8FbJweK4gWx89cdMHqGqIo2Hg/eQFknSvNpN8yWHnqGG134YGeYNZrQzGoNBl2C
QW7RcwEaF+GwIWq84WBFyHnB/ow+6b2twqI0YBUtY7JtWrFG/PJJkVz+EMUwXIk0sTdaqpzH9yd+
zsp9+TWrEh5KX0CSYQCfXklzUTaaSJvxkJHeBaPvOldq9McdfUuatUr3vkTZHAW+3jlf3LHRtiTb
9mNXlhpVD3+fGb329P5PeutbrDgZE+VOYjzt7D5G1WyiVm+Oh2HQ0jurzLVtMtjtDWXlSxvspeF/
cgPC8UDp2WJHA0ZEnOV09lA6pnEyBvQoXAetftrrI2YVFTopoIXc+SOYWdIebzDUo+cPZOxmYft7
POFowxeynD4It1NL0Bsz5XwXQ3GU+N2++mMlL2VEMvkbKmqkmB0L9ROBzupRR5fuscgS7eH9ZVuX
5dVUVhIENwFgivMtbKgxWorUVIdpqar9nI3FpvOi6sKb8cJXOB+GbwOnAk4oj/LZLVDQH9XnspoP
2AJ2W9G6zoelWZpdazbllwT2aNiW0g0SnEM+uFnafVoGixWbldzOvRfvXFkOt4DcsCRsSnX1/hqs
m/XVj3PXnMCgmYI0wunn1I0ul+mSzQelYzpCnFJukzZ+atHu/ZSM0yUnv7eWHH0w5AUs6CWAnk+H
82korM38+UDXgK5jpLJtE6vmwr37xqSAx1BmArkCA/d8xTtTRlpqNMtBONpa+ITkW8+IPNfaIu4R
H/xfzIoYBT4evHAE0F4Qk3/dhcYggHn49XyYHE3cCKOmY+4Z+fb9T/XG2gFgR8rQ4NShKn4We5RN
nJYi7uZDOy98nGIUP8u6Ni489y9Y89MdgZS7D1YVVARjnWszKNuYvNbP9EOENvXN0NrqwXPyiMKq
RTOnpHa2l91QIqju0PvvrehQU7sMkKwp7lK7aqk5gQ+aKVndY5RjhniGE3L7+u2Q03REo6y6sIVf
rwuhqOuDHUaDkRfi7Hw5pd1UEcpahyaPUVhpS0x3BusfneG46RiFP1GsB0UM8/9053bCMwckhPRD
VvnRPhu1cjN3cCp9OZkXJvR6+wKa45a1IN/DiTlP1zPNxMzEaOyDZ1Nnn9F7Dke3c+59q1U3dMXN
zfsb61WYwp5lKM3hwHAVnKs6zHoyACrS/MPqc7h3cxtWo4HMAILoC5o3xpDOexTdmx/vD/vGQwrN
hpieAg+PCcSz0yU17IKCcifFAVCUccWtIMWHpnVUdFuzuz+IMY+xjMqb4TPuFT1cZzuxf0RGiSPV
Agvz0Fv0pEM98qmCvv/TXm+p9Zet5RK8z0lwzj52Mjk+dkh2dEBysPjK0U6+lW6aXxjljXVHm5SS
AqIclMRfwp6/ro0I1nckZCYOOUrPWw0X5Y0T6y2tuaTDZ91J0705VfGFA/7GqGwtviTPNzDFc9yr
3poosrY0UcgjxHWMCtLvPM+Mp6yQyV4fKnub+0V+QTPq9ZYGFOkgAEslAPm9lZzzd8bYz+3iF/5S
HjuC32s/U2CZi446eV/jYqnNw+M/f0B/paFC7gHsz4c8Ha81hDZmraqO7DFCRN61+xRg3YWn/fU2
8Xlg1oqDi8QprO/TUWj6tUYnnebo2MsvP8NWQuvLS4/ZeXBHlg0nzuBwUqZEkeNsEHpHRgOayT42
kXvPxeTcYk+I07Zd2/t/WzSMELl3QDvBUSGuPVc2qUxyu4Y49VhKr72FMGeFKo6jC0zhFyb43w/M
Ogy7j0SPa4464Trhv7a9qwugYQN7YUmnElzk5BvTdWOMWXrXusK+m504u6dD4I/BVJj4GjQeAJaN
b492Fwjq8CDxESteKt0UASlOZQJ6Sfy98vWs2Vep1ssAORL6qbgFj5/9xfMfO01gAaGVXWGQNGvV
JVLE+f5+mRP7mtOC7MNrgPeY1wPpM0s36VsxFfUWjbT2Ri7WRxACl7xnz/fd2WgvCph/rSDASD+q
fEYbpF5sTLk6m7hRfuGieLXx1u+0PkPEHBZXxdnGI9aQemm55bHNcoEGmol1j992O4S7fr+/8V6P
ROS54sNXjhPV8bPIBmPweFnmNjnGiIMGk3BI6BrS8gWywYW37o2h0NiFfgWPmWrG+VtXVi241ELB
0dWUcVvUE30knGFuuN2dC9f7q7SVQBAOA8wVXvJV+/psAaeMrHusrPxYSVHDELHkpgbTD8RX4vRm
W6kg9UHZLoB3HP0ezUptzA4OM0ah9YgwjJVfCCxe75vTH7T+87/2jYh7J+9dqNLga2jK6aW4irHi
+/ftSdd0vaso/aIUcy5+0qFINHaNmR/TLtY2nV9qnzxzqn++v2nW6OD0GsEKxlof6DV4IPc9nQwS
F0DFJlkftRFtQLvQhjuqIuoWSDzqgKVJjmn6yXaZm2U7IDB3ocfx+sQTHlME4KJE8wO6xOnwrgVS
FnhefaQD5t7VRu1eZ6Vjh0Oa1UARIJ5f2E5vfLyTAc+ipchIkAOUXn2UOeq1OFy2e0TnL+rtr5vy
bFmpbEI4ZE7cZ87ZstqOAtse1c0xyZvkRy2iCHQavpv2jAhyUwCGSnRrdTpM6mEfO8IJM8fGTgxA
x4KlIpVLwRHfvv+t31hspJ95nf5jR56bAGQ9kKvBiLojor32XYGh66MHKA/4YKHfDzK2L1x9b4y3
+mJYsBLZXPorhRHMHNOMtPEIFnH5iPLU9KltXRXEXqXdN1bq796f37kgHpop8JLRDyXYX0WP3LOr
wmza2jUBgx4jt0MRPytL2wiQDQCUJEcveRb55D36iyZ+yVyNwAKW9govowIK3hSVHzrFTt20vJnX
GJBmSBc6k69tWnhaGopQOc6J0I/cXddUU42So+f+wbUg1S4s2xtblBYMBUFOPyzL82K9pWxR6LLv
j34x6OBQvP621qPowmK9HoXcFKjbajdG49Y+q0AN6USjIVnk0S57tY1Fql3VbVv981wYBQ2V1X+C
ApF3dtzQoHekBaLu6Cx9Eepenm9AGpv/eqhhCCPjRnBH12pVIDi9RXqu+zTFUPRYkurttHSJtsBW
0wvH59VVaXKSee+4MNcsb+Uk/33vr3yKTkOy/EgTRfTbJLFgkpgYQmC8JLv7zFTaNUC5VcmOfjQs
Q7+4ECm/OlD8AnCYsKPW+IgNfvoLymUmzzG18SgTYd3O4zQDQkaqyigVsIoVX/7+gTpNcnhz6dJg
AIk8EHXwta51Op5eDUOfO+1CK7D5DtSybgJnWFSQFbZ5ZaNDjh7+XF8iZ52ZbPw3LHcGZVgYha+r
aQBS5NDY+nKQs1l/Kd1amtBLRrCx+SqfHy6um964bixA2ZrJqF07kLCJ4LKquESfOg10Xn6KjXY9
5GwsN1aPktMVMFLgXZVFDQzvRyyfxmrBu5dCWKP84Z/amy9DMVfSeNisKLmeH0gJXLaoOgf+BjyW
fQ3fBDxOEl0B8ryUmJ9dlC9jkR2wm8km0d60z0IYMxJl0alCO/hNGruhvcw5psYReFbC8jHdTkbc
PYwZaLMNsZ5vA/YdYzOc86LF6naJrE0NxuwKDB+sETNuNPNWyKr9WNl+JD75cR7fgB4SD0Kn9Y4i
jOE9eGiyfXt/e54eyP9mwb0CCx8NSULEs8tlTp1O0TZhezp670KikPpHS+9l2Kpp/rKoSbuDudL+
xLN5vJ8zt7qQg72xOVaAxlof5fah33a6OdK5F3hqLsth1J1+0wtAZinBEvyLrr5wW785FI8bYHcu
61ex/agqKYVstYOVwtYePLFc+1EB4quHn/H+qq6H+v+HLv+t6st5B12zUrrOVhVX6dmsMDA4IAKU
b1KwTr/7KDfCXvO6KsgpashW+DeJlmT/VN74vyPDI15dqLhgXySN/gqs6yZzxxpax0EVbfec8XJs
+bettQqaXC9Fn13qi7+1qlQ1UOkkSGPQsw8IDjOxi0Vw5GA5biAKeTc92ribxNa7C6f79Ope57bS
dnnUPaQaaPucDZWOusXBas2DVXKlhrmVZjvTb9sfkM4hL6F5lnx//zue0aX/GxLlDAorRPguKpqn
2xOmp4zGdNEOXtaN7m70rKbdwnhKvkx+Px0q1YBtTvM0/zxaZnPHnVvduXachS1/44WX5PWmMniu
sEyi70UKd/5Cg6gciffWui9AipRaREZgtsxQHA0vT6FCZsVD2inglVVjPL+/EKeRzss6rOUy3s5V
JeMV7GgR9RI70jQPsYeqXbFEBTacoILfH+X1XgIvQ0OPQiTHFNGb09VGfGNBQzT2D4ZAtFZTPg4E
3XjE8CC/sJVejwT8hT3L7U04TxfxdCRD9ZPkrsuOdHn1DUqS5c7uxLDxRCqv3p/UGRhoXTtCXk1H
PwzYyMptPR0roSvfDr7Mj03sV0+5oqUGYBJr2BjALzam9b0O82wLkdZ6FJNjce1LLYzKCmgn5JLQ
HYD/pqK9FAm9sQYWuChc8WBxoyK0/vO/ropFtA2S8m5xnDzc2P0+HdDF7OO9kdIVfX8NXm8fTg9D
cH5BHXLfnA4FvFglth2Xx6pX5V5bqnpbJ5Z+/f4or0MtG9jVaruAfyWqcmeHVUY94gZV3xxHVZh3
HTUe+rraBCvGToH/K/cJmIO8cNW/MTWXBI0kzbStVVTsdGqNNAoF96Yhbh6NUFpWdT1X2b/HUKsq
2CphwPnnz7OpuYkmlJqzlhygiLDJaAEUCLTIqzzKLgTIL43W08cLiSpn9brTCJK5+05n5ACnGrpl
oGKtuTFUJ186z14sklszytVHdnpLs92xJcQp3UZAoQCEkwbe7LpOiBqvc0Ua7OTQLQo8tCnRmbTb
mwXWJ9EvHJnKLfRgMpf+wVBJl++0zNFv7FQzs9ARE5qhOgwSMxiUy66kEKz9qaA5eIHCauWbouTQ
BC13D1ytNR8KpGtCpAD++6OOyuGpbGx+I3CIIezQ4HoA6Dr+GoacWq2ZZ1Wz8Q3aDtdANMXPRSsb
KyibxtppGjYSIeWEEaYwGmv4cmtMMwUDVAYgvacFKVNp3PYurHG6BlH2yx1bA1pMZapP01RRO6uj
rlYbr9chRuImhEq1yjpb3Eq4QVpY1rmWQNfRkM3KYBSL0Mil8RxTm/si40T9qW0IzvReIijuyi3a
o714SAh0UvN+VuZQwPbGmfTeqTylB6XMS2rirsyqzVhk8E6rxSwh1qnFdkIDggLMN1Ahclt6q8IH
tDvvcVRdeamKeVZaBLTEq0gAh/oyBptrb/J0tzQ5UOEqltUvFPuDIf5Tlt4OXuziPVQ1EiYVte7q
us5+5ukXHT7P+yf+1d16PvpZNqdXDVpW7lD9muzgfobH+1x/te7lD+ezHYWNHqbDvnE3cv/+sOdB
8/moZ2e+wl8+tgSjFiY9kMV+hi94I0SHYwYMZHvrIC889OOF6+38/T8f9SyozB3YBJGcmCusF9dl
fR8BGhcsu4Q3G1kX7uw3EhyuM9xyeAL5k6b26ZctlDFy4Kvu6MBoTIIGDM0tQsu/sURoPjX+ShrH
ye0q1QdQNkYv2GRW89BZ9oCZVZdsWl3mu3mw62uLl/166RNv21dUk2JNqhtSe8iviMBeo2xhXXje
37iUaRRoaP/alBCJ+U9/egKrUxnp3B2rqWtItTtA9U59yVz9jQeUchlwdsTLgK2cq4KMRTs5s+qL
YztAI579yd/MywjzIp7t7fs77q2hiI1MDOCoMwGIOJ1QbJkT/H+Tt9pf3KvSiZ2NXkj/Gm2p+cKZ
euMVRZQNTyYWT1tfttOhIhM65mgX5RHbN7jDNK2IC+Kuuh3F0iZBJyP/i2zU/OXfZ/iSR6/al9QK
zoctMoSm3Kg6DjhbbdA+ruleRWa4pF5yIcx8nUdQqieRYHuAMQCfczpD3awyXzl+daxNE3H+Bepa
kiT51WQNIjCnLtu9P7U3ijGoheoUsoHlALw+N8IWzVBMVlHQIKB3u21b+hx5NuEEaoyUQ9Fh/i6K
PNl2hHs39DPSrQW+4MJxPr+zSHgRlwLUupoF47ZjnE7aHGYVUaHks2awwiS9ynvTltEHPGzTj4ih
RruSn4jN05xv29m8ZFX8aldRkGEFSLzZwMAMzoJNy81i9FlKnR6J3v9gE//WLavewZPKrhuAelf+
1F+yh3o9ZaIYVNpoJJM5Uac9nXKFUHZGhGPghrHUNy3E7TZotBK9sKruP+XFhFJBP5T3btv1W2/p
LyGJX91CzJmokIVn9BV3dzr+5BQJdA3TOFpRJzezbam7bLEv5RcvSPq/4zWyFwCgtCvZzPA1zk/O
RPuD97m0j9TYez2Iq5S4C/qxf1s3cYG7QD+LYmMBfvxh9RAIEWCJkanRKLzUYVLn8gNWg86T9AXi
EHXZwQQrzbk2YGuN9hh006R9QdXFux1qc7gfqyjaSmg8fWgU0Htr+uArUyv64855/RxVC30Jpy+z
jc5uM8O+nbNkgxCSfgXlvXECYJrQjWJzXJ6EMRkJ3P0IXr1qk+XZRA8IIHRhLG3oIPP2zYs6SCiR
4RdXaJJ51/o89tped0akgipCrTjQen8eAy2qdTvAi2ZsQYLB6t9KK7HvzDQepwD8a/OxrkvDCrqq
0j6IwebXq0yZN7Ftlc8qTy205di4YVklsIiXumxlAJFpPPTw+/a+ayHUGCkExC9dDa8edQMeFtfs
qrfKU4tg9UkSpmLo261S1nHpomhGMGoswzyvLYcQW3euiTGBpepTnX6K+twfr6HlQuNtBeF7KLuk
TDdzbKSfTSHcx8aguh5MyrW+zFM6ftBZk+GmQkn4wgUKdpyfdbLnLPhBlHRtiyydLtrZA4skgz7l
DbRiE846dOoB5m9X5Z0fuLmXbbKKwhcM41U6wjBbvwuHSNcekiWrj1amCi+gVVpHG8eNI2tfyKa/
k3Evf+JHKb76g7C7G1UZaHDo5tDZQep36lYKJZewqrXU3Y/DiEhMEXnZM2x7B6eqFrpNUK2szVFO
xk+ngK4cdIiZRMESuSraqWLKgTZNI7x6FIMQ2quNCrKdj9AT3pzLkqWhXvTNM6pJAuvfWpQPzjSq
eQ+43dK3kx85c+iKxs7YdFHuf0V/rULwv/CQVosSWXxFNU7ZYdpN9UeS6fg+A94/oABeL09+pOZb
w0vLKEyaPr4fcokSjD/jGhJoXb58dtMhF5s4b8TVMDm12iJyk93H2qCiTeLjaIsGBcItGz0ffAzg
Bv1rKvsi36Zy9n4Wcb3clxA+jR1yZKIPRronx6qztI/KlvMTlWfkG0bN5sbL59H9beUDxEIu4Ohz
lZfeCKqvzv1bWdTxoe4RwgoyY0FhCYkTsqc8mRCQMbsscCzZfbHrsvFDre9qkJjFYD/n09JGLH5t
N1vIuwIRqDTNHtqirbX7UqJPscl8Q2X7xi/9ZTO1+PNuiqicxOMsAIxvEk2P203WSjXfF+2ClsAC
xuaomrqZP/jYfmWfIX9H2cFpIluAC2wHHBxRohD9F1OLCg/NiCyus6thGXGuxYxrdor7KdHAu4C5
Fc6VCwBAhHUX198ySJV90OBMhTlSnGs9eAjqTUFdFsMeKAZaJmR6WGXD4m5+u46U371x4T/RMbiZ
AAIZ/UNkojPlNHln7pYo6u/wd0o0+M+ZQdJHe/yGNF3Pgz4eIgQs55EIo2wNP/swR8rCqKHp9Wlf
y7xFEWzIhqvJ7BsZTnmHHWUkvKQMtUHM+W3pacVvCkjO3WxluMwnkWEjIDTpzj310e7ZMnurDWn1
OLfI12WwOFVE0qUa9FwQXULCDNxRqhBO0kokmOfBU/sVz8v/A1Qn2SJmjnEu/dhKuxmsbBZbCnDG
HQ7xOEeVokWX1xpA9l6jOoXLohpFdY3Ic5PfjU7ipx+7yXThdVCqutaHvr6BGVy1aZiJpXjGgsn9
4EWew2Kbk2igF5lxF+hN6d4zT3PZibnivopGp/2AFqr4M8gGtP2cYpkbGKqM0LUosuh+spB5uVG1
HuMsvGT+lZ4QI4Vs+qIPNWnWxibH38XYqUml1QercYo07PWoL3d6PaI6QX8ZFYes9kr3uk2SwbwC
cIjUW6TFEJuXiTMEd6NH0qLmhwe1p5pnF4UMUKcGPd2dwYf+gSdchdFxXIzI6hlp/GXUZLlaxwj9
CcBAZOMjqvJ5mydRdC0Rb3EDJHuK51FvIV4YuL9rWKN0XFsTzppbw+d3bBofy1475fehJqfnaZC4
bfJs9ik+nWtloAWL3zif4xy9uBt0T+tb2kToMnReDtsLARTSXlEILGwKa3HXi9IovrkR1ZSgRwrs
YeGZ/dMOeScDsvgYWD2aQz76cHN6iHoPBTkY2n6DlsCicEQf9Pg77sAARozR6x3uJ6kboRkVVHaq
Qlr3g4YuadB1S2ptWopQzSq8ltiUWvBr2DnDTHdTIm+bBqiJkT1EqJzFlCCM5QHolg+/IGrl42zV
zR+vr8wDdzmaYLUZW9/zbG5/NngbF9inpBkri7llvZ+7xj3ycZcmbKSrePTqJH8QTaqXG+KLwUB6
Lx1/WUXu6puESRLFS13fmmmHyK2VJlgB20nqJgEloGIMeFr0dFONE8VzHRmLcMmKWttKeJpz4A5+
geJtCXZgs0yeua9jcrKw7bTom1E7fUVXTGTfYNfb32ZHtjXVpz41thJJqCfqqbG3MZSff8TnmYWw
/Va/60wh71DGM75mVeUc3Qhx9QABl+HOcyoZh3ot0p9cHFYZ9j5aDoFpUhvau9FifRDlhMJENM+I
aRFJUjaTXoNkJOh1n9oUqk2UrKLavcKS3pg3VqRlvHmmlgjUyhzpBXiEWru8aMjSq5pLNpibUnuy
0sJ/pNlfJqhotoNNAJa5V9JMbF6HRjf+JFnvFCFGFulznSpZouOQFbeWLJYBHapaQ1lG1ZOxQSBM
PXX9mEzE0XWb7eoKjwFEOND3QkBkQDutylPzM6Edgm2N78Q/FpEWw00OzgFlj7qNjWDu/MIKmkWM
zZabhhoOIQ4Hq68WFN80MxkObSXK5zYVS3yF9Jq2x6oSyUzEAOYbcyxTJ0DPETK0URby0bZieWhQ
h/nkT3rSXg3WYMU8P67xYFVe8wXQW/OpKhMg1GxfIsKCtHtXRUatBcgm5B8dTzw7rSkr+kslN+qk
xIDJY5GOfO1MefpW6T6epHGt++qaHsOCZAYyyrdEJrj+ONj+/kIOsUThjIJ4vI8Go8JOM2ss8xu3
t5WhjoYRTkhs5pB8SrP65NKNMBFzmBdr3885raypGCauCyc1f1e5LIyPRWxG96nUJlo+lkKEEPc6
5xu3Oq+M6jML0UaZ619mD1M3kKmZ/Y3Kh+bepp5X4UuJLkwR0EGOvK8VV+0UIv0yzU8Tcf8QmAql
kv3Qo8W0o0zfD3TS6Pbu1WLx5E8zKiYT0qByT8DBaapRjJlv8JDVooNFbXG5zhO9qX9WGsbDoYbN
27AbvNg5dp7I5sBRS/LFtFoDdaipt4urgQzwOz11pKQV3AVxg51t8pgUvksd1Xf9QEvm0dlYnqoP
fqoXSMghBzdtERAx4EbVHv9FQiIU0gnMys9Kn5PpQxF1jf2H7zdoT3kEPg0J01TTblqumXgr/c4o
7hIuDeS4pWF+KdtuKq+EnZXdjVmoJN5NTS6dR3zvhztk6Z2HVLcGcwesQ/+D4MbcbZwylvlGshX7
TTnBHNv1gznkG1XUVkN7cGgXuIfmcAv8DAfdTBJqjNzKB4RummGjUZFKN3AzZQ2NobYoqvmifRr1
xVDgWLVR3Rt6sbifZmvM1b5ejE5t3NSb4tDjAGsb+pAq4+Iy5iE0ZT79HrLZFSGowPpQ6pForuey
I4joHEC5AV08E/KJVZbPpnRm3oq5zfOdNRd5fIfiSXqfVdSpN3pEJof6AmpXO3ekYh5GQw0jjDK1
9gkI9kSk7rn94yiTqb0mjUEqiRmXv5pGcz808yjETiB9MAd9J90pHCs9NUKbi+iTbeMRuEcmcHS3
fSwdM5jzrv9Npqw9oIwkj1zRot7VGlQZ35rKGNSYY1znusBzfCxG87uIxNKz5CQTuy4dtDtsHCU3
xpzkER7VndsH/I39Z6VlLTlH2Ypmj5AQRoxdq6md0snYNiYWKX2golyLbptcb+5KkDeoQExxIdFP
WAxjq2dFeY8dIkVOrXWMnyppeb1HFwGoMBpbfRv3An5Cjfj6zooXzQrkMKbVExFYtvVUX4cQBJGT
bmyoOahRIaoW+nHLm2bMM29u1i1x2I9gMoPEyPtN3JZ1BwbGN9twRLWOtMLJ4xzb6hJHOE+jor6H
ujh1e603tL1boKV019RcOnna6dpdvujGp9IfWju0sOorg2HtXZPtaMLZFP2QHZStqR+ajjcMmrkK
ZHbd9X63qXvhKkTvBMVxe3Q1F82uZbgbHP5HUKf0CjlU1vSc94b1x/cW/8tsT3p2XQgH8UGRZBnZ
XBn90Nph+VhmwkqDSWr2cUT001rteb16x3WLXXyXlbr8gEG33X0wGrU821FbdzfdPKHijpMw2tsI
EpOP8+D8mczOGbcjtpxaKMtVMdHwZutrUanMZFaA87dTP8+I2NszZsgGWsv+nYeC2bIZh3aaNtM0
lR+KAd4zGgMTD58OsEyFaZXV6ZXjVskPQcD+043iRYbIqGooBCAcxqk3Be3fzCiT36gPl+aDVDSG
YJD10z146Hm8inz6VXtKoepPi5YegWml7J+ozfnNpkZQ3N40TuwjcL9qmGVBAYj5oUBkLgnrhrYj
txbuFawtGSeTTbsjPve4KYrMSCsaS7n65aMtjz5ahj3DdhCD9ZGEER91GlK2xbtjuQ8oDHiwVAwj
RsKJ6qgMaSkjr/R/2Duv5bitNl3fius/hws5VM3MAYBOJLuZJErUCYpiQM4ZVz8PaP/bbJCbPdxn
u2pctiyJYRELK3zhDTkMGiSJBS86oLhqCDvkJFJULRH/lM4qCSM+N1E6Cu6KELTfw37WxFT11IBg
7sXpWolAE8zdNvpnMDth1PlaWDmaiiDRVpC6TFnJPU14OOkpopgoFoZXdVHNc1Bp0t0whHTFuBDb
hyHoxwPIgP4yjNLR26noPpQEXIVwQFHGHx1Vybt7OF0dbbQBV1QxHlPk7UDaAzkaFOWxC8LaO7Om
CUztaNT6tkyN8hkHO2QhZQi5gt1OapC6Vp/m35C2rM4DhcKUneuosNlJmVS3CCK3cJ2bZqSUiRdf
vU20qNYuEVMx0FLt85RcHKTItpMHAl/69Oo5lEJ0Zj0FEwUnrUZUMtVWjPbjJKkPQ2UYOCfFElcn
wl+B6sgBWaRtDFqNuaneNffTlKPzkBtGSioZhOb5gCiLdy4rKnWPlogKD/VAr7/NJiDfJ7T3Lyyl
6INVnWMY4WqRYVx6gaoforCYntJaaFSH71W+BEmsP/UlYbNtMV+/kIqs0RcODfkBgnAsM2QwRLaX
J8pPynj+bdyhq0V2Hsqd3RH410j7WcVViXIvPL1c4HAp4BoYHD2Ita8aUR3EbynbSUU3GoVPChqt
xzlScCETD9TZhQ5YHZlIzB7qjaJXzc9qiMKXz+viyzr8cUOLOtJx7QtZU1GMPdpo+iC7SZI6o/gi
GDESiMGJ9sm7KttRk5IW9fFIvdD2ntx12dMgdJcUmhlJcXQTG/McZatmjQXb54+2LP0uH21R1isy
5Ndr3GueipgeOP26LLz6fIRlR2g5wqK4rWWFLyA6mj1RfbFn/prw2A8nxnhX5ZunDTQOUFmAK6AD
F9MWFhqtICl7ynb1RnWNjbD7msPG3+3jN0MsJmqYaq0xBzl7Ake+qtKnQDoFUHst8x/VKhdPsZgp
KIQSakY8BdkRZzGuabWd3JVutZrOrGv/anKCzefvZtl4eH03bx5qXh1vkDV4CrY1SvvZU2C2GzXc
lC2VqY2aZ5vE32bCD1hb9ucjfrje3oy4aK/I1VhXRsyIOjQir1r79am24Ieb9c0I88ffPBMVRm4N
6ltPoiCuVUHd6Wgxe95ZXJ/An7zrli1nb1Fb9mD9hkY7Zk+wKXYgQp3RqLj3Eret9shmO6JUr6Ps
uZJOyjZ9eEyA0EIiaUYQa4v1Tjl3KmgZZk/GLUCOs/QuPMvxVrDjjXpL2h670R4J+tvxYrRP2SZ9
uGTeDL3YB5TuRz2Uzeypsx7a4TtZgt9Xrqk8if5BSIKNqvz6fMV8eH68GXCxKwA2Y3leGdlTyo6z
mjtI/Y6IyPfno3z8Mt8Ms9gKOAuiqYmIGEeItL65ukL82kVY6MQwHy7/N6Mslj8cjUBpKag8pQY+
DsQ9Ybj+/EFOLY3F8pdHVQBCz3QVKNc2K8oH0qxP4Qy4aZ3iV3147L55msUGENQYWyWJsXLTMdba
L+MXwsXpiSmT3o2CPSotQ9a5ZGEupi/eTDnlvipPg/Qk60N/BegLudhO9yG0R5M7BjO2tmz8PS0r
BZulLHGI3uLfEfr8bjuoYNajOh3s1NJVt8qFzsEzVgUZWpgnftAFS3eWRZJERG7mvjVNVGjUxyeP
IrfFrNnn/QYxSm+cBGSIHQNzq8Ch6BmGblMq5ks6J5Z20UZIXsBBwK2kU2rjWhosBSlZbcrOrdGb
fscwA+i+9wqG8SBqmuIMLICBSYppUVxthcC307lRbXfyZML9VdDm9WRobp8vp48vpRl/MItZzRSN
44cySnqe6Xx9m9EWTXUtt/WH+t7/bl1TPtwF+QFPmFM34bs3fhQFvZMMS6O0CSWFKCg1I4LZX5N3
OTJxBd1Y/5RP2klk1uJ8AYeOWFJKcJc+hIfwLL42d/oV2D2D3PsC4zMf7ern9MTd8eGh9gaMtljT
ntTVGkAC4rzxdrJ+FIWDrNnnb+7Dg/rNEIvVOOZ1lNJt5KYFWWcL0rXAOhSaq7jq7lXqyVn7YAWP
r2P+r83lv6id6bSRaSWbiPCAk55dIP+PPOs7Y+nvWdg8P/0xOxU/13/sQwQR/7hsm2QEYvi313T9
1g/zw2//tz+mof2JBgSKCQC0ob69gpL/dp/GjBW0CqQ7BAXBvL/xx5TNP2Uw8BxFgL4g+4q8/jpv
m+A//yWIf6J3CF0VjgKEQ1h0dMW/4o95fKmplAlRWwCmBEAJfT/oJMdHhExF1u9CHQkkJBvtDnns
G6mODkU9nQtl+dwX6SqfpltvpEcdU7qhh7BCLgG1aaxhVlV2Sgn3+Pj4++eBqQ6hkmQAqvHxz9NX
jSqMY+ffp3FRUvWjfP36SywFoSvEhkm6KP5483qv/orS36rvLuIHphCZGw1IN2ROZp2a+PGg6EhT
XBdC5duoC+caPkqUKqs7f0RdGPhDsqrKQXWyMk2dMgvu9FpyPv8Bjrf7LDYAmvxVvAMCiIl63vH4
KXUipnQwbyZtBBzV2UGpjGuVVp0u7NAAwmolVA6jLE67rw6sQcyZobW8fhQJ5rfxJt6uaj/gZlSU
G1kXJFcxYjQoQq4ExetuoZ6sa1W/1aRiW+bq/ecjU4Lhe/+TMbGCecHwbHjPCppxyM8cjx11qkbN
NUivYxt2Jv/t9792O5gIjr/pbO9CO1gr7dBsTVff6btwo++qc31nHIRV4Jqu5VgrwZn/fv48vPy2
2baxr6ptw2+tlbyTrxqbhiSf+Ng5j1e6m23F++rcWpFi8uHod38/XiXn6PVeo36+93dIcxymg39h
fR+ue0h29ngl7+jlOY1tOJ1trKrV4xXf9PGx4beD07rMkxO615rbOuZKWONK5/T8DmzRVl9VrrgR
N/lK3HTrap2+RLty1bi9Y22treZGm3xLSGdgSfEkHqTdeDNcDpfCeXqur4wLeS9sxc141jvwgJyc
7ybtqtfvb660nbBWbGs7XakHZTd/J3Ix52V7TsfPJpRz5x/DcstteU5xyrlN7cgxHWUXbCjH7vRD
sLG+1fiWniIQG8fX4t/vEwichZIKMLQlHDa02sYrYURfr93Lb6EtnZdOvvGvu9/hQC/BDpDvLFaI
/g/n09ZfYWq3kmzJTtbTNlzlGz51hWfZ+nlzOBttEKDO7Wj3W9/NnNHmL1bRKnbhCTgJU57N/+1H
yent68BGV584K/tuXWUqXSU8YPstKJd15sxfu91+vnBfcZSLdYvqDLw3NDU4g5eyMYWa9rRJFJpC
ieU7itabZwP0yp1F5t2HQe3mIx0p3zd/N2JTXvz1SxqcBSgo7F7/hDPYfeZ39aZMsRLBM6xdhdlI
cIveqmN2Ob1yDNzEnSdB3cEg5Oz1FylqHgOZBOqVqgPai2I8wgY220gF/t9felkknmGKI57hAPD3
LxjfFGCTfAOB9X//3evnof5unjjFtONj7HUFaBrnKP0Zzm/dWAZGE7X0Mayia5j/Z4IqXKhZcBM1
wYWZPgMFuZU8jW5TfFAEaS9r0y1NjPVU7jrfWk116cjTWSQ++YGCl0n/zYiAzubWdQmFGFX38zZt
frQ5BlS41drZ71Dt7+sm3eZD4GpjtQ6r9mDl+iaU7kxpMleSYl2BtduU9AUwigg2Omw2rx0uIHes
IxXmrOpBD7pEDhygYQEzXF3lIBAavdsmnrVCbslV1eYcduylgnafVCY3SpbdosBx1gPo/XxRLW6g
16mb2aKA85g6DtxFUSCNzBYuaRpci1C3nAZ+pY0opd2LLyLd//Ow2Uja1djoa0wsuhODH2ed8xvj
hXEDkiEQisBTOz6ITa/XEF+UvJWmZYNTWijrRxPoSbVSppVWN81NoYLiqSPjxIJZrJc5KuPug+pH
aIY0zXInaX1l1kOvTZcR8sVxalUAEMp0PfnypefXmh01imZPMJ9tK6qlzYkpPx6deiNCZ7O+BtsY
chrx4fFjF2qLMFirid9KKZa3o+rfRAjlngMxEqlUC8kaBbfObrR8nxf5DvhMu4+1fN1J+EagHrTX
1Qww7JS5fgOeB1XHR1xt6m+pUUUniAYf/6TI6sCzJ41esvszdMVz2onit1YK70lANScVRdh6inGe
1eF9G2v0fsrMTabkFKD7VXzvn9MOQv2MwERCiFOdKi2s0ONZwpepMmXsEK+TrHUTZKZWRTft1m5o
FOkmQOcUnImv7tJ4qg+4XRU22sLfxyxpz1Fdo3MHKfHCyDnxKzzLOlX6aY5Zfw16strAWq6d1z9i
zIchoIpKQjYa4aYRx++tnyYHuAOXZqlG10ZTeN/V5jCl/XgR+WeWEXS3OfqiAB3pV0UqZkzBoEVO
3WfdGfKm9OiyurkB+XkQ9U5zcZ/8/rp+vpQufctT/v2P+WseQQliAhI0r8H4P3+6LJ6z26Z6fm72
D8XyM4++sP6v1w/7z/mckRz9YZU1wMOu2+dqvHmu2+SvQf7+zP/pB/94fv0u38bi+T//9Zi3WTN/
N9hc2dtkhjTlzT56lxtdhc0jOkbZR3nQ65f+nfdAsP1zLtqwbmBtQUhg3fyV9wiQiv9EfRGZLagz
6nzy/OsPUqzX7EZW/mSJUyvCFEBGjXOmH/8785FJpdBGh/41s7LBRX8l75kj+n+WtYaOnQE9gEuc
BY4s1lI7X7easujabDpoQy6gs94CkPV9HA3D2PUFrD/eTNJHGcZ8hh6PBx+CaBekxJxvLbdwpaZD
KFmBfBAyPHzFQE1WcpgHNOxRx+3lX6KUgFLwmmgjeFdp+lPwS7rSpTyeOPXkRdSNqB68nln1Do4s
Wo/LVCOfUhTj6zw/FEoArpDmn5eFmKikQ3Be1g91mnkbJQRslauBsa0q7cWv+9sM1UgX4yftAJr5
us2tbJMq3NF5HeIIpEo3suptG6xu1j6odres8JDpoBK5DcnlbrqX9QLnnrDPT5RiYCAsJ5azCckt
yKTg2rnQl6e4BuwLGz95TzPcDxxYYi1OoY8arNywXqvyWStu1eRMjXd+s66abVJfh0Aur6xiF7W2
gcgwWcRzfpbGIA430HprczXJqyqwqf/xvABa7Hqf78f8IgrXJvFnY8NCy2bLMVdb+Tu9JG9yfPUm
tWwat0hH6dlaftLIaoQ1sPrp0EcIRm+DH9IvzLJGA1PgM2nco3IK2CVPHDSkszsdSVklf8ykMx1q
q7GbERSZi0FL6xgFDXrX6lwLTkKKCNZGIZ8I3LZFX8U1enfQ1gkC+iE2eg6WSdQqi5v2CvM2na7g
dfHduFfuLcy/SDfAq8FlwEBzndY/aBpi2wtAHjyscNGt9c1vfwXmTzBs6Ud+LfywwOWAwSboSNee
gDrzIxrNHY3hYD8pTvMIrrb0AJe46Tm2lb9KcatZQNXtUbPjFFClrUm2vI/2BmmKcQvZHo6o91wb
axOvKBCZ5/5v3pp2W/NU0XY0nJIi6jfF1jfeRt0glAkydR/+mDCRwgWy3GF/al32d2tvb120595h
NGztW37erJOL4acFHmmfZQ6WUwjt+L8nzIWd8axaazvvBvAfrew4cIZiT9o1DBvlqhOgPNgWmCs7
vrTuwV9cTPfp72xvapu0cKPB8Um55E3/Enm2d51ckLtdWLtgJbp1Z/tO8WvcmevhzncqMi59xTMC
UrNhryV4T4GpBeztFC/Ri8UF9QKIPxJ3neloZ/gyrvPzHvwr0o5XaD/mLhN6n21Am+3KxgXg1q4l
J36Kd/nPMdpYN+bFtLH23Qop0efukBysa3gHwugkh+mBbYtfk2KXna1RlbmSVtl1dq3GjtW64P7D
mJINfDNHF4EO/XWsfekO3IfQlOv8pVlebkeX4v931+B8K/3fS4RXD0X78Mfhuf9jgzXj88PRDTp/
6V/XIHW/P+eSloSqMTxwJMD/fQtKqvgn9MD5GtTh4xHW/XMJin+ayBjMGgPchWhycUv9cwtK0p8z
g4dAfZZ/Fglhv3INzhnZP9eSSe0RsUsiRv7HZYAUGx9/U//Brg3KP04aFzVlGuzplEZ4ySRVPpEz
LwLYeRgNUp706lOjc+MeD5N6Uy7AejEvhKZIvisivR+1avID+mzZDx/toR/4IMo7nCrEHyX22ifi
5/dPSZuVuBlFLkVGeZig4u1T4ilZ1Vqm+ftMnEikYjN106G/ebMAPrjiPxoEfwTCE0q9SN/Pc/Bm
KgPRgNgi+cEedwfPAS2PZTDQvROBxPF1N78wbju0PpAUoVwHy/N4FKyFfc8aw2AvwkOwBVCLq8mc
QKmbqeh+/YFgiopUEkQDZ4/F2ojbkmWN++QeG9T20QISu0ZQ9mTq+9G8ISpJGZoUjHbR4uU0gamN
+J8G+6FLmxVSJCKm13Fzgky20Nh5nbjZUgdbkrk0gW7X8cSFXZ2DNhODPerW3AHYsMMIEBNiLvm5
rwesEGr8SpS2Ndc9Wo9uN0w5UBHd+vpapOw5i4Bj8EFcPCfjb5ZJR4DrCQhY7IMa64fATKkeTkZy
ou9+HN7+9bRE3TwoJ8lcUT4eBZQf/UtFDvZlLD71qDnbll5ca9jN4wE66F9fKSiSsk44qojQlurT
QCKlKrR07mqA8FzlSm0jVVieCF0/WPqok4iITrH02cmLmUMmsAMNUkV7ZRo81I8T4sx0fO5FKDxf
XPkqfQcU16BMvpYGFksyjSspAWae7huUT+CmsniAaNbSiRPj3UtSWQjAdBC0ogD0rvXiNWaKVVzB
iTHBsNT9NH7S/YKadZua1yBhTumFvdtpjGciVcALQrROXbZ6Rkmp+6oOwr03keUEUd7YgmKmq69O
HjoFaNZh2YB/Dao/x0uvhFRQmnSJ9oOsSbspUjonL2LlxCjv9/OsMcx6I5/hktT0xemUzxzlyvBS
aMBqZleDKoKwLYcnunnWOmgoIaGScK2YZf1SdFV+CTIvg3+Vn+LWvp/UuX5myLNq1nx6LdZKqCUj
dYgs2KuBOmJDIzx5Qjh8dYPRuqdfgnod4u488OL+TGo5b8uQDWbBwlt5WQUh1yDx+OqbOx5l8Sh4
Lnt1oozBvpFjywlkFQHYHuvPz0d5t425UubNRdxB6gbW4nh9WCMKkKKUp/tUkFU8tXvMUQKhXc0F
u6v/l6HQZiEvnFnP84/y5qwVc7M3c0NM92Mq6bcKCpSeLZd9cxfPWiT254PNx89RKKVyi3ECUsmc
sS5L7YGJXtqYG0W+R3T9aoDOu6NpKOMIPDqS2DlJiWuDmfWnBIzfrz+G1ZhHhJQ4RZaFDLwMh67x
QTubko+uRBp6Nuye+MsvjVHwZKNcSq2U5X48k2aQRQV8tHwP78QsnE7GgPm8hM0Ibq5pQn/35bmk
LMwWpldPqWIpGoYB+lSDAyr2aDRJ5sorMZVNAr0Fc21O5sE3JvNpFFp9PxSoFp94ke+PZYIRYm4a
7Dj2cE0fP6tfGWquDEa5zxsELNx4SAwfJ+0qug+CRPkVJCJOeJ8/77s9QeSjokjHtTbbrVDaOlqo
coxneumn9d4H9m3jFQRe1IoghHmSdkIK8916Yai576pyg1JPXsZB2L9Fhl7kzV6TRflF7UPpUIg1
FYAvPxHxDUfW7L+KU+XiFoDPBbw9S7r91ErdORZd6Tpta3/nI7D98/Oh3r0vIg+yE0I69vjsv3o8
ebkVVyqEy3ZfmbCmEl7SWT+UgjOZQrNVpcY8EcF98LKodpF9EbBK6GXPM/zmVPGRYdMCq273gswD
YXfYuNnsHoyLtrH9/NHenSnzo4EZobIFaY/05Xgoll41iHHb7omGpAeMwmHw+l16MeDLfMgmNOHt
3OroGEOq2H8+NNrffPOjA20enP4M+w8chrj01tQKQU1oGMmXZYeAwPVgDIK6qs1eM6+RGISaNmen
6HeUkzRd+JDf1LO0Qo4LWj+6Tek6Kou0czCYrvvV5E2i3kDpSMwclTIPBN0BZhuRqKL2orBD3rRS
XK2KAoRDFB8OmtZ23p2gZwLx8aioyTYuvEJ2q07I600qIRVke2VR1sAEQ2lwVbGHn29ZeaT9qqIp
HZ3CS6cfSSaH8RWCfGRjcljU+nnm1SGwQn/AZP1WCltYNSI8cW2NFVgbPYRx1zdrpaOeeRWAyLEu
40irX7S6kkBlWHhhX2BEWag7OaPffd0mflG6E6KDja2WeiJuFbhFQHjVtv7pp5NhuLDrTf/CNPGE
ou6kpNQHa4XiUJBADbiAelhciOKQ3DWNUSmriNQg/KaPWriTco6oh0GBdnsI4roILwOokSOt4sn8
VRPP/xBkMofNZMVNsK71Pvc3U9x77Y8kLmPhAumRyNgNJoI82HOMeDldR72klZSlsO64nNRO6NfY
uBoPMEkktFTTzKTilEGydT26w9O2NApg/2WCK7sbRh06LPSm1WbXqVGY2lnVR+bak4XhVuhm+lch
ltHPCuJ+YFutkearGpb8XPRTcAOHMhc+FIEIKK8UtSxwGlLondD4MRoudY1AQgElOrLT2Kt/e72s
3zT9QEbG/u3CC7FR89kkQ6X+1SCz7JjQrEMnbDiiN17gjak76UKh7oWs0/p1PBnwcm2rZmOuAiJE
4zKFhIXeMFaJxm+0ZGHIAiZq/QgSs1aaq8KYYPvngpX/hgeFER8MJBnEXZy0a7XG0Pc6rkJ5gD6X
ivKvgTwoeJ4MCx8nIdTMfJN4YlKvkIUocLbz9aBdTwOKAmtDixIa+eCdrHWtoangmFZsaIFNlhRP
BD0wNs8o19f6LqbbCe9aS8yWsp2FwoibATqFlBlDv3HrqS9Hp46buDnXE8Nq7A4D2PbXOEplvbb6
XgnXYYxR/Qq4T9Gf1TA/69oeFW3IznFSpcxZChrLPeog4Z5XdZbEe00XGump9+opK1ZoYwXFvkUB
EeJwbXZw6gHEyrsGkXVgNpFXCA96lwIPKlBM79xcFvNk09WhBVfMT/RryjcBtDMEDiRx1mUBWa/T
88DSLynyajO1XlPswpgvtsfIDJPVVDU4sxcNIhpnFsGA7uronVGq5pryVn0rFle6n/W6bfRUlS7r
qmpiDAIK2fzpJ0mcdjb1niq7m6RO954mqcn8nyMm6z0ieQkdWTcTxTRod8UU6wrlEnNQ6ociKbXm
Jma3jxdCwbWyiY2UgkNTKE3j2VEweEXlTkGfP3VjXDa/RSAJkpStjSFsK5G12GtU95FSEdMDvkvK
tKkDRUt+zJDh2NEw+Qm62i4rs02t82GolU0yMl+7Sk9HTmyKbH1+WzR+KbhtRGv1qk8ja9o2Sawm
16peaZYjlKEknLG1EC/XE3oo2wrioOboVWDml/no9dnjMGXTcDVWmTHLdFYISjiRGGb981iNefcS
h6Pc3Vhx7jeHKFInMmUiGWVTVPAMn1NZTMeGo0+bpm9jNnmQ5kQMU7qzEkfH6jHJB7G6EvM0C12R
RRCtavTFrLN0bOkbYU6X3Ai1gkhO0k/KuJGiNk23UiTJaDcR1mlraNx+/pIiD9JKTsDxHJkoUxDJ
to7aD8oFkBT1UQJZbT147Gt/pdcQPld6hlqKnWemRNcEKmOjbCMaWqMbQ7NECaIINDlxBoyIoWia
g/6zS6BdXXDgGZ5tBlEQu4Lsx4e8HqxqRSBpAveqO+suDVKTMxoXjSfLQrrYNhthGs6ttIbsOeR6
Ssdr6E1tReiQqttA6iyR5v+ECI0VYIZmN7IYoIqSiepL1uBVbvepVkp2q8R5suqTKPzFLaDAIbE0
zBkKoQXxAzketYNSoSUjj2aSrvEcEK8GSHuWg6CPypO2uaB+Q3s9eCzTPp5gR3AQXZSSlXFyQo6N
XbNvWvHQaBninGYWZrXLvOSiO5qDWjhG7RdPdPQ8KIJpOxU2uoDUsAYByt9VNqQTaLhwDKXMGYQy
btYe1lHjpvImK7iohgCGsg29UEE0rIFDuQpyI9XdVJ55L+ZAduaIlaIAOO70CsfTpkSgw06TwULT
KIokeu9tGXHm4UqoXQNhjHzHx1TtprAIyzjM4WBeBik3PTr0Wq3etJnpV1dVmURssRApWjdSelpX
nAR1frDQcGGDVzD0XVUr9XIbSr3kbXoDJYgzowo64TqFR5nYaSkWNJw0HWNIaqLwrfrasiN/aMNV
Quj2C96NmJ6VCep+kFqVqHlqA7G8gKvYGSUoMdS/NpwvQAaaNo67AeHWsG0cb/K0bEM/sdGdvAvQ
jYo7ohan63JRtjmz0cXiMM8KGwKjF2wFJLuDNby2HlI09q4okdZlo4vnlLF6sJwCZYx1ZZjRy9jJ
Ubjj08NbX62bu7oqhgoi5TBfPwGK2rFjohfkOeqQw1SMQ41Vo6lVKtxkSllaK2McC+229L0OZata
AoPu1Do6T+dDlhRP2hyb7GAfAimMwiCiKDL4hda7Mtu035S5pIx7SRz8fF1MGWeWR6W13chpF7Et
sggBDqD7cepWPZJDO6sRgrvQSCt6R3lu3CK4Fpp2ifFIjoKLZz2FoSRH8PHlnpfXeJSFq2LyHyCV
lNl2JAzM1kk0q7MofhNVX88uCPQplc62PQpAnuO4WMmUAt0OzprejFkpofCzjGavWW/015+HwR8G
+3i70FgGw228Qt7eBPu6PPmd0hjt3ipSuNAKrqo1NtoOz3mqkvThUKTYICKAPgChO34onGqGbkQq
Yz/hnE70J4o/RU+czsJazQ6fP9VCT5epY+Jo+ki4E5sIrb/yKt48Vi3rXe/D492beMqHNmFadJgE
PT5DYsffowcmZ9thppbbMfRtlFP8VH5GwTC7LHE0vAYlnpwyYv0gMTVJ4cDDo6lNgXKR6xTiUIrU
MvB/6NEtmLxePVO70DtRWfhoFLD2yPXS0gA2sOjSTOEkNFPDKFOXeLZQtsM6ppK4+nx+P0hJac3Q
56JDRy1haf+IHlDTjrLW7+WeaklIFWMjVhHSFlJS/mzr+hRA7P3SIUyH2Y4VCw1BSsrHS6cfrQBe
tzihL6jJTsSL4l4QSgcJh8L96qOxaEDMU9+lvMv/jocaayPLp0QV95FYkXmmdS1LdqHQknKFsjc8
J4kG6JOfD/o+D56Nx6gFIRkOjUlerA3fSL1Slnxrr7aDNSJ5p9XhBh8TfDUmxfSKVd01WXeV4Mqd
75NZjv/ED3CMmpn3C4V6eW4gUpaierIoZ7SBLJZSGwp73azMs94opMsxFUhEawlx1agmQXaj2gvV
E+O+X64k4HQh8L6gwGcsMfIItHpUV3JvP7HKVkgfoiOXc+18Pr3vR0EzdW5KQQahTbo8DUQZdoee
m97ei5tpParIZRpzhPH5KO8WKRrGILcodM2+wvorrvrNmZN0FEhEqzP2bZ7gPEDryiHUgWGRJfKJ
/ffugRZDLUpCYp106GqMxt7oW2lfipl5SZnoFNPt/ShALVkONPjpSVGXP94Kpl+kpZr11r6IBDTf
kENHm8dqTpxY76eNgj+VSJYgHWx5WeDtEK5SpaTyDwUSWM6IwCi5oFoKA4IUVnT3+Tv64JHAtlMX
pEsEwGC5zo3OkGOylpkN7IvVZUbXPt1TaFVPXKvvxplrS5xYWPIAvmPxHU/dNMmI+NUSFzgB9bpU
FelXpgTTiWvu/a49HmWxDPQyLH1g1e1eQZCsVbMBlY/Q2qZC7n2LoqTnlon6E13Kd2PSkHo7g/PH
36zySZ9SKxDS4NCgbmd3mbCS6mcBiL+NYt60RjX2lE78RwuEFhSV+RnDzcY6HjEeEPmcE4gDcjZJ
i+B/n57B95HDLbjuv0mCYHVAk/5PUA6UI2n7s3+p7AIlnH+YN483yn0kxL4YHMLUkA4G4usGUf5Q
vHy+Dj+YRQAz8ykBwWIWtT4epg6G0JTCLjhkGEseIgDYJI9SdomNrrdK5WYcbbXtT7nTfTCTM0yH
4AsYPuHBYlQKfXGVj21wMDIv21VaFq6iED2TMkd1//MHnC+Mo+LqPI8AXAkReGnvfL3oYEhS0UwB
wqM1AkWCGO9HwNhg+DCBhfSRhyeQku92HAMS9ijocyPgDNTneEYNHwC+lsvBYUgV46dvatJ9bKn5
6vPH+nAU2uYokUPElpYcIBFWSTEgqXhAcays0T4rdO/SGicx+OoBwuPMNXhUQ6gN05s6fpxOVztU
nZrwUGpKuZOTelopY1RtPn+cjxYEFyNEATINTZYXk1Y0dSDAxQ0PAIj8rQUmBKW5KNsbCdYjnw/1
0YKYXek5Pgg1aAQdP1CCaBV5Wh8eNLG6aRKLPDCboadqe0+v/efng334XKw7hFdeJb0XN1eUB0Zl
amN4yOpEvRT9vnyc6qFC1EA+1S35aEUQt3Heo0BNODz/KG8OjCzJklxpEtILSfGpolSdV98JM37/
2+fP9OFApE+0YDk26JccD5SoYZgp6MwdPC9rKD8Khn6noGHZrL4+zgzc4DImITRnsN/bB0pI+9VM
iKIDXivtD2PUB2yOpyLJvhqUwRemEcm1T3hBL3ReMG8mbiqRi5xaFgTSp6078zTXo2EGt199Glrd
s2kUHI/5LS1GqZtgpFxSxgezGoaLpOzEi1SPkxPoq/frjfAUNJIC9h1jryXNlPaNaFUUTw61n0T3
U9iVa63NASMlCPed2EinxppziTfzFpmJieDkFB+6UJ6uLRgAKNKJ/Yp6sX/ieHi/5HC+pPAM8kME
YSAthmrpV3g+CmWHJlW8u0TwpDUtOeOr/UaYdHNVgLSYC/Fd8pPqhaJWYRodujisjZWk91Z7UwGE
6hwrnkzlRLz54UPxqmYeEVCGZVQrepJvaK3Cmdf3FKipX+Pj0J6ymZtPzuP7D4wQBwL7aAYLvUq/
v3lL8pxfaC3HgodyNLVJUAcl0bPWbSvRzC9as48uUOgSDsiHD/V6QOTcO3EFf7BQkJwHD4XRHHGo
tXh7Wh3Bah7L6GDUNP2oIE5e6LR5lP+QfJxD3M832vzd3j0wtLA5y+I6ERexqOqraLIJVXRA8bNe
U5SjqKKjpKmqcXSmR20DX6qWt5VFhenzkT94oSb8LVJI7uP5n+MNgVRsaCVpEB2iMYFHUErhqu3l
8cQq/WgUpFGAQQF/0d9BNjRzoB1SNtEhBC73QxcjdPT4y9A/sb3f35M6tTgETWZYCLfy4mk8Ku+e
NjCPgtJPt3qjFrcRLC9H94gRCzpY1okBP1omHPfsPWiSoOYWJ2RqjP3k49iLJAJYzdEUunVSY6vZ
UJ88cRjPP/tyjYCaI6ck3YOitAg3sgz1q0j1wkPs1+2aPeEDO9wXnSzeIZ7cudHUnSowfPh08wvj
DtBnIOLx4ujpJyYhStgHrZPUNeSf7MwQBgGBZ6M+cVp+tAOonswOIpy6kJCOh6rChmRs4BzDHi+5
1QOsBstG+G/OzmtHbpwN01ckQDmcqkIHu9XOY8+JMMFWzlS8+n3Y/2LXpRJKqDkyBgM0ixTDF95Q
PI8Ctt6gWanlt2HtPXeZM5xuH4HNWUodIiZKdd5ZpZsTjT30H1CwnDS7+9PwRArYvFtETXsUztXO
Udjcou6bnhD3Czfc5UTjuGhmlzECt8fsI6yN+hgv2EKUg1a+wwV3T0phc9v8Nt5q2xR1S5+FNkwA
ORKBDif/GfVK5hdTmj7Tei/ea1le7KTWWysKUQ/gGZ4iBMarFTXKPB49FB8DbFXmd2Eau6M/xH35
I4yh/e3cnW8krvXB+H201dahC0J/PtXTQGu72jxOZdP7wBfCD2mfTg9lWsagIuhLzsLt8YlxjPIP
GAd7kcVKTom4krcKqQzSXsn8h8N4+WG9MF4gRzu8xONIeazE0eDfJotpb+APSANxqCJ8Uksb2ANN
+Gr82Fp6+KFP6uixqI30aWrV5RTbpVXvXPFbOwChGNChRCG6ubbHc91utMNUxflB6+NTVqVjdy61
jH4lddM+exhL528e+3onp9zcBNgOgYMijUCM5nI9KIWGYd8D5emtLliq0vi2pKF6anJb2bk7tl4X
MmWiLInMBpR3OVLjKm3oCu4OY5KqWSgYHO15UM+3r4mtG4pUHODJW2iyhtmKCoehrp/ToKJQH6iI
qn7GXKl7ryMc/WlxhIc5pSkeNay1dlB5myuJfznfziVB91YrabaZWnellgaZl1knr0OmMtIH41l6
de/sFfmn1meJAjaa8cicITuzWkoesD4hDM+CZWp/Fh5bVXTN8rNrDP0HlYr5IY7d+UflVsVPUBvd
Dqxs8wwZhD+wjsAAW2/81N8Cv1yNGv5PmAUtOcGDomAD+oxjD2bc+lS3n7M6EX84BWbPfjNq/06F
9WMuB/Ncu73xuVUV8CuxNS4/7v/wEBgsz9bpC6GIc7m9snlu6WQSIqmVQamn1bTlHNaL+Esf54HC
Ql7+SZO7+6Qg7buzIFt7DhaIyttrAxpeR2ejkQ1epdJ+c6pwdA5xioeZj3wzkKu2UMfyqAChnnxN
zZzqiHy41+8cra27A9Nlnc6RAc5wHXQoRhiTDCD5pC+Z9toADvsKNSV90SYlOnZqbD148WDcJ/T5
v6sU+De0Bwoe8kxfrrjXYLmqWnUa5KVZR75VmVgFAS1RXgfqek9Gqe1pX24dMVjlDM1qE32sXmXE
nKYMgEUatAbesoexgMV8zCdUyn0nyREgvr2ltpbVxJcdrgqVWSKPywkOS6gWbu7xZMWtyzhj83eX
RSAPvTiJz2iJe79iMq1vt0fdCj0Au0vdfaqYtr56oSBa9Ng58BD0eEoJf4ly9Kh1IEAPklvXn41e
677eHnJrXclM0fshKULCZLWuk0jRu4E8GPSTUb46cTTNx7qNBoi9oZl9/A+DIb4D1JcGNmnb5aom
kbuIuRQk91abf7N6upHnakryv9GlxY7t9mDXXXLeewZTbfouuD2vV3Pyyq7xXFazq8hjlDQbD/gs
RCcAQsvB1jC7yk3tY6J2OKWmeowvp0OxOuqcyldwHf4PFzcdE14IcJ8UG1Y7SnYdeicpMqBAffYj
LIQIsiqmi0a84wZGNjWvWBCHto9bRv3ecilZ7vyCa9KNXBDuKsDAvFTc4ZfLj79vi8ITPwHlDvPg
aZ06vV8Ga8ZVK1le8UVTkgPAuQ9CE+Z7JXE0lA40aWwy4jBx++Ns3ZtSVY+MzLTpKMqT8Ns7MkQp
GmlRmwWpGbtn+hCIKZhL1Lzra3c+933s/WNORf5SV5W9ty/kKVo/oZJQipqDbgAKWZ2yru3nKMcn
LSgRO8FMJ1bM7wJzju+KsNL2YM8dcuZDj+LVMtYCC7mymbBQaiDh7kQsW7cM2RRVDMgDbNTVnkjH
Is+ypc8CrZ8BKCct1fADrokgopaZ+uRZZFH4S1FyddmJ/bZGhoasIySBMd9VGVQwr1LhPgvwttAQ
Q6hLNT71iMt/wiJBRb8L/CT6CWLe6+1u3TeQUWWDBvY0xvKXH96cvGo2R4WXw6ry99rUjAdTLZtP
g544O3nH1hxRBmKLSU9VfR0PYvmHgw8CEAHsWOMcTtj1UNSyn8AZKO+6Iv6WloO6s67b0/v/Y67C
s85yATbXZRaoVMbejXP0CWhb+S6s6uLp9gnaeiuoWtJhc+g4wNu8XMgKkHKjAn4LwqpxJn/Us3l5
aMq+xy5OL6MeYyel3Yl2NseEx+ZRwAFAsr5AQs+A0TLXWTCWoMN8UyyY4XLCIdtkhneqBmfv2d+6
JwgoZXCF+Ke1rtHiEtY3maFnwZRY6inEiz056GXYPOp6Zr8bnQTTiY5X8qh47V6rYHP/EFFRVpHR
tiH//293VDw4ajTo7B8lap8rNQzsdAJEZvcflSTsjnOxV+fYTJSRGvh/I64u6NLD9t6d0iwodRgA
JqHXsaub8ASApX12OoGDk1P+KPAPe9DFsDwk+GftXElbqRqyMjQsgHIB2V6dT2q2WgdWOAv0orQe
Ek+tfdcOh50ay+ZntT3cpGQPlarj5dLmS2wsTdFlQVw62dmito89rO2i3TPE7wcgMudBzFI6d4Y9
cPvcbJ7Q34ZefVUbuX1sRDSaGfSyFN/DgPdr4yZAf1VH0iBuj7a5nJKwLg8N7c7VF42SbmjNLs+D
WcFi1HeHgciqbsZpr7qxNS1w28DVPHqqV1KgWEbRD0hkYubWWuWntjWJM+FtQUGhVWH13J7X5nBE
45IfZlOcXt0+tV7jRxi57FSbjoOflHnzBzD+7pdih33+H/YkuZ1spMlOjbEKG/MpjZVyUbjq+rw+
djCODgvCgTt7cnNKqLNJogLtkzW/Gm5TV0VekgeCnoZ6MLGp1B+MMhafx85xu50AaOsqJRSERA1m
Ek2IVRCidPT0vL7NAwyTs8/CxIG1Nbz4O4oepnvoKCH8hyoTCZvsuwM0JFddBRthqZWIIix5YDmK
Q4xf1A+DJ4DG55BrDlU8mx+asJsf794oHrRIkhkK8C4Px+VJFxbOq0ZJsGUuRoimj2PkNA+BS+NJ
1Ok7+cVWhAsn8i0ZR4EYNublaNzYod3ikUZ5ooR5Ntjdc4Jj+VMzl/ODHbV43+phgUdYw/Jardoc
FbNzvudaV+7spo3v69G2YSdZsP/IQy5/id0hQcgNmgcI5U71U9+GANzDQoW60CaL8UWUbffn7aXe
eK+QqpHleVCkbKvVmWxLKFfDMhLTUWf9W6siWHdtop4KSC6vQEzDMxQelClvj7pxw1G2lBRHzia6
1qsl7+Laq/pJ5QOXy6wc29gRgKxH3c1Otwfaqj1xw0F/pcgjFVpWsRWgZ0epyrYIpnY2s5PWejTg
bL3Kvy6iIl2GlJQ+pgMytIOVnggbimPcRBByEex4CfOuebTLSflw+1dtfWfZNbM4xcSYa4jn0nqY
ls1pEQDV0E6iGdCHU7SqeYAKqD4Bfq9/3B5wK0hAQ08W/0wS6Svwtx6OYsADLg+IgMKDKIV3WGp9
fmJfjJIXph4yGsA9JD5IGior9kVVsnJn2lt7jauS0JN+DI/A6l2jvwSYweNYU1ZdvuBW+Zer5POj
Yg7O59pK7DPbbY+iL3fSKm9DxVJ26x3mgpzm5ZGastxURrrOgYv1/Kc+Uu3lXU35vj141BSOaNv8
Ad8Li1ZR9tHsI4xkLN9uL/7W1yYcpJQNjpmm/uoOrUeocdbEqZ60ubX9eixN62iRHv502nIQ77yl
t6qdl2JrqU0qe+RpoG+v5I/a1ojtzLTzoFPy4aueLspToabmizMP9VHkqvIYAz8+357o5qCU6yk1
03hGeme11pM1G62IisDRh+oEBVV5UOcEXkOuNo+aPokfY4ahwe1B35DK6y8MTotiJuUQIOrr4DMX
YS4Uqwiwnav+oNibwF9yxm/tUo0PqhE1BzeZcSOzFl8xw+hoIwZ0oKVTP2mLiE9uW5kPVQ39eOd3
yZvl+ndJTS9Cbko4q5snxH+XOxu+YOnCaBsU4R0BESG064IJOCgazNXQgOc4JNjKmHpHExTBOBDn
4aFqENLT1DjdeVe3diJpCZk0IQQaJqufhEZ1PWIiXgS0mZ3Rnwag76xOL2nUidryygxzqe0sxNYJ
lG0HmU3z77peoeGrHNqeDm9yrrWzhcDlkwdk5glcbnOeLOm95yr2YSimELXCepz3NsjWtrR4TmnO
E05cpWR5MsZlSdc5sE30CY5jT58ODxcDVhv0KlT25th6YXPhIV1jqjlS+Lahj/tcKu2hVbLmOe3a
+Vc8gYH1p9at/g1FhECxqo/5v7c3jdyrl3uGUyczHNltRIR/9RqjKdOaaQigDWeasT9A3tO+Gnlr
Ljsn9TpshVkg+5ncjBQ51x2ILJ2Q4JC9NdFQtZv5T4tHsO6rZy13IFzfPSu4zqDZ5bZjsNW2a5be
gz1nAz3MTRs31rhqMC2Lkma8O6xg3UBToHMqg8c1bsOoy8JE2ZQufAbJwAir4giZa0+4Wz5Tq4+k
Y+JhsKMhzdOZvLzmFN3omC3lBRrgVQL8y63xK9DMpJeWDfG3Qiml13gHWMVvVC8b/rq9nNcHitcM
0yGZ2hAer/EbiM1aQMPQVAdphbonRNrlVOqDGn2vlbamFol4wj8YsiY8LUJ03WlUKoQ2b/+I60Ml
n9Q3IoQmAYvyR/5W52hiOhKJMmaBk8z5CVtJMdKET6qME6PNIJ4al8PS5PqP2+NeX2E8aIAPJOST
M7IOnZwoiSpCFdK6dtJDhFLjJTpNnVvMD1bB8Md4MOs96sLWZLk42FBSxw11x8vJligJ1vrEF2/N
HO8GzV4OzmAND2ZuNO9JzJPvjYe92t0zBapLg45Gi9RPWg2qYIFS9z1FT9scESVPCN/hIObl7MFD
9RKYubm6K+d/vbVlPEqkiBYzkP/V/ZPGeSxVvWkUqwhKHPtiwDUzb4zG8N1C6b/cP0OaGhJNyYVn
GurlsjZUA6rQRfPbskcDsYNS1X0MaZWvbidw3lYyoexcEBv3Hh1I6fllcb0C7rocsQJKYddemAea
LlT7aRFqg/837Zf6G/yy9u7n1iGhgtQEMZBy67rDv5hpb826UQZGvlRHFU5XMBQtbGlKWQ8mXYqv
d68nRXmVfAKoHPVpuY1/O5OobGWl6+ZlEKZ2/rgIw8BFTZ9/ltgOTwekwXeFHDcOBrgJQMQS3aUT
X1+OiH+gliZLXwbAwHXlWE/hawhR0C/sOX+0ht575+VoUu/cPRuvJOUBLmAqEgB01r0YahUx4Nml
DLiA9K8K/O2/cZ+dn26v5uYoKCehHQnl60qIR2sjs0/hkQXVVFWn2OiGg6uMe2Hixn3G2kE0YP0k
HG+1IxH8LBuzmSqgGeTDZzMBb4Qfj5Xq50V3Y/3c6bO252p4PSj4VwjqUIJJTEDOX342I45wPe+8
MohFYn1y4sX8bCCb8nOJQ+tzXvX2nmnb9VrCpyDjAyQqWUtrUkVaSglT1aiC3raVU1+b/TkchLLT
R9malhTYhaSECD3JwOW0ysg009h2GaVwIMrr+ehbBVrXTodId7foxvneHcKsJIwDCIgMOFbfLp1D
R7jonAS2MhovsYCkaVTzzjNwfcT4+6Z8fcirgJ6vLkmhKHTZ2qwJxrxMn8twyfEtGQbe2UIHbtsl
0/cwckPt7ptSDkvpBJFgKJzrXmsdgtWcDK8OkIAaXq0o1Z5pjSOobdtephzvXkhgRvDSDdAwAENW
C5ngfhDqUdwErT3809dF/zBH9/NqER9k58mThgHJ1e5oUCqZvWFsg7RvSsOn9N18nzsqf6fbk9nY
hYTWHiqV4E6vBbzmsDSjnIJWgK164g+1Ez1rrv5Lz+symJR6D+p9PRw3MDV8jDoA1lyprs2ViWxQ
toxBXEU/psZ1DorafbQtZMext9ujLF3Hvm/3/VsMRl14TeIsRFOqqPNMgVYpNni1UK0PoZqK7MTz
7b0vhyL2UA5oiuY0lt6414a/PgxcllCK6e3xsFLRuTzhbgm0v8yamROOZnDptn8IbfkWgac6NNb4
WtZqc77za/KoAXWUOBcKDCRmlyP2lgHdovGUl7h1UGGZzJOiJ0jSlC7v26LdGzG8jYblCxkMDjnG
6gbT1A6ydK0pL0muq48kaAKudCKWRx58TJ1C7oedEa8iIgrOBHxviSBWROtKbDL1apU3ZJxIRyz2
EWcMRfhRqDv/tiruKjtn4+odYDTebZk0MTli6cvVpAlrgKKQ7JlhrnzMJZSPZj/vAQ635kRsgEYm
B4tDLzfxb3HQNLYRvjZOEozTMh4zd9aObuEqz0pejvcGCUxI0sI471JLff3k5LGVlsjrpkFTTfUz
SJ78NGujvtNCl9v6IuNkFLQZZT5H4HNFqOO2DwcLNbmgp7zypQIwiuxnklJMFEUUln+PZZKpOR4V
kRa9641wqnwna3VvT0lja2GJY2l2sXzIgqwWNlbUMMomMPWUHMPq1OtN1R1RHbKGl9Sz9wxRtzYL
8EziWe5Ryory1/z2Gb1usHrHGsjmS4DWuqpWOPJWpRA7r8/WrHgRJICOSIyWxOU4YzsXMzgbADW5
kyLY2ifuv4mrLwctTBTzPw0GdoQCHKndGj8dilCD0cFggEAHqgaYBp/gNreflgLX3p1H/HoFuUTw
NQauLa13rhCXajQVcUTBfZhr85SgLYUI/uLd27V6WzuebuCA8k1YRShjEnnCHhV6oEXjweiyWpGg
iGSk/0CkTV51u0jvPnV8LZ47+mRUQLR14FXUKHhRHysCuhWSBzQ6pXIWRYWK4b23P4gVSmSQSLha
Ictcbo0hLcPYaqldtrkYGl+ttQIHkcGu5qMz1AnWL42sc9we9OqRYz05Y3wvElWmuTpl9kKWmjRF
FESVqQSJqqhnBZVAdHna4nGpux862nM7UeZVFEETkJRfXmNUqq/aZCktkjQB+RuY6ZScRFubPyqv
GT/xcqRHJURpZmeS14eOHSltKGi4goBeq9XXbuVN00iDIpuofRy9yun+UdRo/tIqM2Jlt1f0enb0
QujAwOQgpiVnvPyMTaWasQ1uLigmRakOut6q9XGsZ6VBEs6JsQ2yimbPtuH6M0K2BhEjYd7kWWtx
o9Qzc9suBM4tixU+I/eLyGE+m+KTTvjoi3SKkHPsE23nrbg+8yYyG5x3Gn1ESGvwEzqMPSKJtB28
cQGT6qXAMyenvTssgp0Jg4xcS3ZW12pcNm6NyuLQwcyc5acw4uRXXpb9N9csG8CotNA/3/6Cq+1C
j5iUzqCpBAoYaZT1iV9AQ3aKXk0v3KnhQZP9Oxehv2MsnD1h5tUCyqHYkTrtK2CvDgyby82iAp5S
a9eeX0oEvT+3SWVTUV2SnbhraxQaMdiv8Ispt60OuViQLSzFPL2oZke9hPfnlJpGvrPx14K+cjLy
QFMlBpsCGXT1hlrhOLVVbGE9RZCbHQwtbfRT6WHB6ycNZ+XoDZ0zHZzGmX9FQq8rX1olv49IDo1g
RFn2hxZVzqdKFc106srC0LEgzEMUCpMuZ/mRclFwxUKawe8wf++fRhXFy2ezShXx0g2ckEM1Fk1+
pvtsjg/6bFTxWc3Dwn5VJmPGqndR66fIjIEcNeFI6ufPphNF71Pb6eKXrHa78uRhwzceIrVVWSmT
5O1RBXYzP5VeU3zNstjB0Kytjem+Pf62dkD5ifqpcHGkVp9o0bUazUBXfWn6snsK89o7aUWenpHp
bk5t0ej3EYLkeBTNgffQkiHXX1dltCLDP7UYtRdjbMyDZtTWSYIb/X4x0r19wR7+LaD831A64Q6v
trTdW+1xOhODPYeL9qJmQvh9BOph6aK911Mu0HoUQON0G9mCiFmtFtB04hz5qsl4wfVCQSO2ncLz
6HTaKdIy5aDP/S+RanZ1ngcodLfvi43jxULKAMsBvHTV9jeUcSiSKZ9eGgynj6VSRh9VPXd2dsjq
imcZKWuCuaJwRzOEUuTlVcFBUO0JmYYXzxy/2AmajpOr+viF/4wQwfDncC+zuZ6WqXPyaBFKAAUt
3MsBlbIf7bbESje1y/qxS7HdNOs9StzmIG/KUxRJZFh3OYhXdb1Ibez1IgGEv4+0+Mx9sRxvf6Hr
G53auE4FlwoTDrRrvTyR18JQ6J2/AIIIsVitlw7313KgPo6e9i6bcONTUUSDFI/aGcDc9aQcRzTh
HA7myxR72o8eId0nA1r8M4iF6KWBmn+esjndeYs35ggelmGlxS+7cRUZK5bWzejGmi8kxcq/ptuG
X5cxgeCF5UZzXxTOXgTUzWkzpdELnapVu8gaZw0bZtd8QdIILUXFyo5mHcMuQ5H2GNKU2zlhq5jq
f+PJBpzUUqAuInfRb9lZVthjFFKQeUnDDD/C0MLFfeqQNK6G3kfpePp4e79cf0AZEb9ZRKD3T+Px
crykSiAOopXxQizsDIdwNmrx5Chu2T5pXufgfA5PB7B+XmCNe3vo63vMQuyZZ4AgEgj7GnYpVEK8
cdGsl6SZq0M4qeHfAKEBS4GTepjaaP5kwmY8TNqwJ3m0scgSVQo0lwoALFHjctIpHe1odhG1o586
YhIYCvSN59AHber6ZTnZd39Uqibc1BaNCPk6rDYROoFNDRGWapcTldg6FtlDtiTxwUjybMBucB5+
3V7a67uG8dBYJBEGQEsqcDnB2VuwRU2E8sLqm74QmDlObrPXflhDPNmsDAOFSk6MvseVoN60mJmT
2cqLpWBnambLsRvqv0ZL/WUJI/LdRHxOYrc7Our8OmrWo5tO084mWtVw/vcToK5wSJkt997lTMGN
A/gksgl60+7joz2F9vg5q0gGUDL2XIFhKLoCuGJ6WRz+7DUNEWNHRdt35969PkdkdzRiyLlIa+mi
X/6OxdSbOEuyKPCa0PPntq81+vSYoNo1BNw6hbloxhOWlLc/9PX0pUkeyReVSpKitZzn4HgTjdIi
CSp7th8hB3TzyayLWvW7WLdnxJZV+y9Dny3LrxdDfC21xvx5+ydc7zVaGRRWDdmI4rFe3caO06pO
MgJPi9GCe+kyLcVvtRl3dvT1kaWWJEv/OPOw4dYYq3RywiwHLxyUiq76Yzo+0zvCdXVQnsER7NUK
NubElUgllXjAJJdYHVguK9GkkSgC3FfKH5lRmifXS8fH2yv3lo1cRnJMCvwkMm8acpTrunuMG4K5
6EoVJKm72LrfsHrSPJfC6EOPQ/nPqjTV5eiVY40atoKtw/gcoYgxHt0SbT27VgfnYBeY7HyWxuP/
RnRJNF/zgB8f0k5tquOseZHxxI3jpDvcja0lotrM60vbQLYOLjd8kfZOVfZeEaRabx9o/isHp0Jw
/vYSXT/1AJyk+R6EI/DGV8XKCdnJ2QvLwMHiCitI1z6OYW4famDQ59tDXU2Ioh7oLambzPa6YmT2
4WLXpRNWgdC85DAOsXJw0S3faaZe3ROMwllhT5ED0f9b3VdVmPallo81B7ZIzrg7E0q0s634YYiC
pg8Yfjj3tn6nLq0UiJJ6FsRL0LWZ5mpDG8aY2yiZNIGwxXLolB7WralNp7uXkPyKfBhLVaqW65Jl
jjN3NmPjEoyhNhxEJyLSzjo53h7lak8wF3nL0gnkPUWn+XLn4U9hJU0yMhcU6R+X2U5fckKbI5Wf
vabj9VAIJL3FmvB0ob2tlm1akJ4evKXGWLyzH7redHBEtqEtKvHdDwgBENQT6BlU7yQC7nJWVGIy
zMLTJui1Sf+Db5OhgoJb3Slt5inxm7EPkb1Z9HvjWzkslk9YAL4hCVczVEVa6nHdNkGqGxDqxJye
hjFcfoRZXJy9IlfuZCuxExkQ0AKhNLnWVfE8EY2sRJRNoLp5/eiC0n6Is0yc+sy5s+33NhSLKbGf
dIypGl4u6WRpvZm3GkMlWv2opggLdonZnzJqQ+9ShCc/3t6Y1zcImioEQ1TuyPCQm74cz3Tq1FNC
owmAJ9unqrDKc6Epd4JM/zcrKoQcASD/lFAuR7Ga3kzywWsCBBPVY+RqhZ+P9nK29LneiVs3J0QZ
kjYZzqeQ2S6HcrTMHsXiNsFiaeFfIK3GD52Yl507/vpKZNl+G2X1mWh5RaGC9BIG8aCFE9sR08FI
dXzjiemifxVr/Ke3h/Trf/hYmKTIu4pPtk7sGqe0NIjdbbBEbvQ8SgMQA0ue+1eQ7Q6IhTwSjYW1
869lilCJW7sNeoRIOcophlBxMt99IxKRSGizlB6Ddrh6i0O8YZrWZaN3YZodTMQuA7eJpmdH640P
t5dt40bEfJoGmuQd80Ss9jjAxQji2tIE0eBFn/N2UZ9mLX4XzcmwEx1tjkRNATisxN6uS7kJZTur
FE6DGLPaH93OTXwtTjGiT+gv3J7Uxj6XGvzcu6BlJHz7cp8TxghjKNI2EFOkHIpaL896ZHz6D4NQ
iZTVBLqv6wi2UO3e7uKyDTSZ2YtiGX0xa3uH6SpOftsJhL6SLUIRcnWftwO2L3U/sOE4qU9Nje1M
M2PCRLDWPEVFuWdYvPWVdAmUkVEspqfycP9Wr3ASqlpePzOrJJxS4sC5V86lkojXfrCqfmdPbH0o
kIOg0aSICAW7y9EMqKZhMS8t9G+jfkgiFb9aC/ey219qe07/b5Q1Niz0oKahsdoGXZK0R8r85aFJ
cdeq4ujn7ZG25kMHgSCGwMwAA3A5HziIYqEw2QatkgxP6biYh6ibwtN/GIUMkY/E9ruCPEd6WSFE
6LVBjbTdsdXmf7QCk6P/MIgUy6EbQsS+jtSTthmVaMy6INRjzGhHMT7Es3V/kE7wzMvHxwEheIX9
RXnQ9Xq36gIAE+6fmjFY3pOJt6P+8B9mAwFWctx4y9dJLWZ6wl7CokMptl0W38sm1fbbsmz2pFM3
dwCw2jdOGc0QuRd/Oz/CswSEroRlK+b5SGrg+Fgs3p3PcmdLyAIge8SxePMuR8l7a0oGE2k53PqM
U1h32N85QDHuXjRyNCmqgxQVPAZ9NcoANtpqbQTs8kE7pGmiHI26v/+GIxgBTyLdPOS/q1GiIbWx
LLJgDeCM9EFPEvUfmHDGx2gR2dPEJfTX7VnJeOoiSaesxHzo81Huoqq+elzdcqicyQWMvTi12j9W
sWiUz2M898tLOM5V81JOYWifEweD50ca0SK6O0SnckglGG0zUhCg05fLOhYs+WQOdZC1HSXaOIq0
n3WOi80BdpjyHYGhfu8GvH5FyHoYUeols2fWAYXppbj9zSbHjAimP5SlYhZncAzLA+580JYdvSj2
ysHXY0rdKwnapnJDpLQ6CWoPUTQFJhdEszrGR0/NG/uPfDGG6KtitorxV52l0U4RQ/7Ny297Oab8
Tb+dvqgbh4marwhEr+rvM4pjRzsuxPc5Iwa9vY2uD7q8Trjq6bhLN9/VV3TdpTMVNB4DGFvKcWpB
UedNVO88kFuLyFbFdIRaGTWf1YSSQROD2jV9MBvZt8Lsen9J0/f9oj/1abUX3G6tnnTXoscN/Rg5
z8vVqyptySjp9gFWmd0zgmJ/g2yeH9wFL+vbi3c1kry92NFwEGhr8cRcjqQYVP5qMYnArWrlmKIW
CiHJ6Pxkmdudoa6+E/cWLzJoaekUf8W9KOamSmysgYOwRPUrS73+mIp674BtTIgoEAA4MCuJnl5d
yF0zDVqilwPKJ0mj+5FI/p2ysMAj28Kx+u7FozpuA1jgLNPoXO0JE5PlZnT1ARCSXcFSr+Gq4sjn
afWhwXt3b2pX9+Uboh50HNmIvD9Wu4K4yWq7whwD3R15BnqghuUBbX+7fcQc06JtPHfYOtKqG741
pHz9TiByvbQEolKNk3eIYtcVdnTGa4BPrAZ2niengVLLodPC/mFcrD29havMlQoxGxOiHmebvusq
2AbctMTNWBigfLFJ1oizyE7c9IwVnBnoeev8nRthcm/3k4YZdzNvkpR+JnW+PAtuNDV0clsn6F24
EQ90gCLrAU12DduwQZn3lJeuzwNVV0uWeEn20K1Z3VvT2A9ZJCoXcvOgHkSs2b6q796O1x9NWjTQ
hIcjx9lbpy2Kgb6ZZ6RLkMdQy4+tK9idjujcEu9ahMN2Drk8Xhf3PsKw9K1oxkEpkGTdyzWstVT6
7cxGgPWheYwrIE/27LZn3ZpUXOwa/dD1Cf1kisCPXaPvvQVX+wbRwTf9bJqB3DJreRs7BsNR9M4S
IPLWRmd3bBmiMzqRv6PN1VpYI+Opi3Eu7hjn25fB1elkaEAjYFOoPZNGGZczN7UYh+Cw0lApd+v6
nA5GrJ29Oo71Eyd1mI48u5Z7sOIpX0610pl3iu1IxBRIOlYf3LW0MFsljI1NFFVpgxmkC2aoVua5
H7SYWCoeO+0zbtJ7TZarTw3sTIMc5RL10idc37SiL7xkWWwLjpTSPupKmNlPVmXltCl5I09ZmeAj
OzYO0AhT6BhxmmTKxun2ql8dIvkjpImhZGs5hMaXq66AkijmPLMoMCC8w5WUPy+lpe/0Fq4OERQA
5KPJV6ix6sAyL0cpunpxBxdxtDHWqudxdrJjTd3/2Fu7tpebQ8l2K9B5LllvdYDolJC0aG4YWJ4w
57PA7Kw4RDjhLgezRw/Wv3f9pGkQkGFesTce+uXMHKNximkQTjB5deTbEVLLTZLUO0nfVfAkxe1I
9kCWUkW5ksaudY9mU+Y6wUCd7tVxW/0fByDLUz3ihegVpfrn7VldLyKbgmwZ3CULyYe7nFU+KMYi
etcL4tnNoKEgh3CgoZt/tJFdu/fG43Wi6C679ZLLv/YiaXUrx3W6CwO49CUq68rcHpW6rU9qZ1q4
V2NSDlRScQv9pCmxnSN+by4767sxX5pPdDyl7Lts3lzON60tl34Km6ZC8/2x0vr+mBSVexqcft4p
xb9xxy9ueIPol5o1rzNtZzDRl2PZRi7ZFmP22oZaI/wYB/f6IeXDG6+Z2vTtyU64cI+4++KZ0hIp
iLPatq35UA/zrDxyI+bkAlbUwcQYpV11asTp/BWNl7I9K2kyhr5eCjt71y5GO4Db9KxfbddYlV9Z
gzaP0MiLYfDtpkaEOs48o//WzonJKAiit8e0z3txnPO0QqBp5jSZfha10CpheZXhl8w0w/FRzSo3
8lsuFMUfNbt7mClQhwdkhUzjITPF9KoVwh4/hp4dhk9pD1zuvTYqTfuiRU3bHjuvRk9jKhPTeCp1
q0oxvTZFAYAuN4s/4LfNy7k123A6zOkyFV96B3LuQxupUXRKddEtR9UiL/Ld3J7+Qt+lTA+qwYE4
JUWBQGCdQtw9uUU0uf7oLkbzMev0AaP61raUR1SFw+HAORujM+uqmqclQ67nY1/Suut8bZ5H76xi
6Nr+EeP/7qZ+TjZmICHSNMJ8bZWxwWhQ1Yav6dC6xZ+T3vfFByVpqQNHdZSFX6YGP6fhgFd8HD67
RlL2H8JJV+dPnlF1M5iURIuelrHVar9Gnqp+AOBkEf8SedofAc661ePt83x9y/9fI0YCM6qTaz+r
wUm4YCqjfo0RhT91mF75tR51p3tHgWkPW49aAJoChGaXO7uwuqLO+3x8JRHvP9aFOZzSWN/rMl2H
KHSXyLkMKLJSE2I1SmiY3Two8oK3c/2IlVH1pVVR3z2VvYKvjtmVnkVROR2+3zs7auOsHZJa7A1j
TZxDAyJpMTpKX5UmHadDOo+mH7uNXe5kCdd3PZ0F5FqRqKdTR4v3chWbKjPVnlfrdcwEh2yo9PxX
DiH4G7sfHFGba1a98+Hkn7y8khiSGTE9Speg0y+HNGIdq9HGyF6V/8PZeTXJjSRb+q+MzTtmocW1
O/OAVKWRLKomX2Akuxpaa/z6/aLu7A4TmZbY3Jc2tlFERSCE+/Hj5yRzoe7VpvLTXU5LcP+ELsRs
37wbSXOQhGSTvPN1F69LVADS2DLiCBny1bu0n5S9n93a8044R50flowIKfmFs4g58nEIZrod/ZdE
09tDCTfytejm/k5G826HHzR8vls3CAPywYRiiKgELOJHVY/1GFcY/4W2OfXgxPhX4AZ1o2WcmBbt
lLA0eK3epbdOv1UGBJWbZhR7zqDrnjaH5saSAmvlE51vQopBgP80esBkIPk5HQWyeoMRYpZ45Kfa
96Gq5i+hhiuLVtrZXpLLfCV1tM92IHAXFXH2BcVcRINPx8tHZUa5rS+9YkiNR4UQv9/6+CF8pVoV
PjBT+ZlLoX9rRmVcQdouDS1KEOwVwVlfIjhJGmRj3euVl9ON29+VeYqgLoIkM4ZFk2YVhwnRkvZh
UGikO8xUyla6AM7vZuqiSDLhCAX1gHbP06mngTqDGpiDp6v59IDWte9mADMrH/TSKIjbi/RKDLKk
tPoJIL5ppKP3Tu+sMil6G8tyXpNKOr9JwBy4SggZOQLIlZ9OJocyRkdQP3pxnT+GvmRtkjaIsc6h
qeb6aXu3KT69tAS1m4yc1AV28BLNmSO90motnjw8J+ccJn4Qvlbm1LUbK53VfNurw2wfyyao5R3x
h1Edx8RsFXegVWX4EWQS+Fk1zHngxkYn2TvDt4YnYwgk408nxAzm5jsWZT66ekxhoMDPu7j0JCsN
FKKeySMAEkhkKt+NStt5tkU0c31pzg8v+n/El5wldjWFiNOPEGhy38201XlEtH3tNvQN3+Xh0P9Z
UH79JJlD3eyvj3jhs3P8YLzTfy1Y2wu4SfOTekiMePb6pOsfaFfMNhP44taeLWVlHS9sZIcsUvTm
I7MDg+Z0cn6dSIHeJpknT7Jy1wZzuKHhNVlZwvMggwCDKxble5BQUq/TUaxI1maJZlqvq/ruTo31
8gsdk8ZOAhd0HdQst2nXTSvllEtTg4ItJNORKzpLXYUifDA6LYOWNOKXUZ5tVDDStYNz4WNx44Bo
IZzCW78MZIK672IpznMvKoETHAoZB7hI+WaQteSoT3P5vUMIIHNpGhsOfj08jLI+fNfjIH1I8Wl8
pHpe74ICmpupZ2vqFmdrAFgpxJUFZ4RmvHd519/rHk40qZPVKV6f5YAEht24smSp99f36/koAkKH
Ggq7B8xyeUKoytFgFuAYH05wducoUXY2vPuVrbpUquToCS8xCP2ASYKJuthFMTlvkaht95Kq2WS6
jk7g+obEQ9c8BbNRyc95R0p7R0l6oiVvtuzykEr2bD9UQR6oG7+L43aHb/Q8uqM59MAn85StCbud
bQehqsQzyi4HdIT9ebrVTYUiYVfX3YsqqZUbRxo8O0R9XElN1JWtd77sos0AiA3uP1jxEkuFRUAC
Rh/3C5WUetNbYXHQ4sTZ3vpxxZFlBDGIELM5nVCK2DAuy1X/MuoNHBNHDQ+gp9mt0Z7oMBa8HJjG
wIXvz9NvG1XWk0aBSy+/zJKpPBR9km3lbpJWttDZVf4+Ct0g4IS4Uy65zBU9bfDka0Yhx3G72PjZ
afNdUWE8Y/rBmmHr+VYAxGIjUJ8QRbolTGcMMclnqilg3Y4fuVpCO4jRVAFId6p9vf6VLo4lauXC
lwpbk8XZKPyGFk7kLl+kPEZdvA71TSHxbjgmgO/1oc63HdMSljqolkFjXbae45eXdogwKC9DG5gb
RQ78bTRXa1XisyeDTwX3lwZiFEi4xBev7pykQ6vOLB6ecsV26PIJfKaTPrYarTu1VpR7xYzWmsAu
Tg3kVhaJ4nkyPJp22AAdKi/zNDV7LQcTDJNuDaK7OAohBT0k8Jt5509PlNK1QRMWuvISama26Zq8
etS6YM3Y4vIoUGgQJxdNG4vKo9mO01jB58TXqjU2fhxX95LUrHVYXRyFPm9uIRooztiViREi0TnZ
7LvaQr8/5l6uWmmNCnJxM9C/JVpfyKiXZMRsSnKzJ9l4wUVq3qhZ5Jmy/wmX9E9xUT73uX+bVScv
DZvvP+MtYfxQjg38cfhCcdl+zwOsTjonKLdG3q2xwc+qFmIkeALUvEkMz6x5GuSTO32SlBdtwIyz
V+27KMjvrBAhEK2aP1dz8d3v/A/4PdyoIPE+R1aTTljgA6qa4sv+duM2aW20ccT+QAjBP6hdP8Ex
dvK7lJTx1niWSQp6FeQa0gsA8NOhkpZtMc9skrBz1A1G2bZbOBpo5NCu5TGX9iMXLkRwnhEiksU9
KAM4N5RrVWw9HVwJnUx6MOmiPly/Ai/dtiaZtaDBkc0vqUnRqHfGVFfqS+1b9g4bnjcfesTWDpK1
IvvSUI3PBCMIYJu6LpQSihana0czR1P6XTG/5FoSol86wj2aSnWTFlZ+GLCz8Lo5HJ+7Xun3pdL6
e/DO8i5vgwEY1FpTUjpfXkjixJHIcRCN0aR1+tNkuTYZ+qzPL6MRTJs8dRDbnnPt5sCGRBQOluDs
UL9dmgBR+6kDZEbVl5xl3QZt/90YqzV5gvOpcC2yHxHdoYBwpoJJyTcBlNGml0Aqpb0S9Pig2a2+
slPOIg6kS+BiUO4WDec8zqcL5vthp4ROaL1Elfk02cZzTyunGyLfRfl5bbOcTcmg2oIsNR2ScIKg
ZJwO5ozIifZxY7wgqaVvh0zH9ibT1iQ3L41CW6WgGFLd4RudjgLxt4+dsTdejNqoXFPtnb2edGv9
0RdHAbSlbxU6AgyP01Fsu4aMQ5/AC23uEU3DkobDfeB/vH6QL4witCnEI4ksAAWz01FKaBf6TJPo
S6AV8xYjeGXXt9K4vT7K2XVBSY5eGGR6BV/7LIQeJ6dtRim2Uchq2o9VStUo0pL2F7oo3crRuTQU
2k40aPJ5BEXzdEJ2hKBzzQ/yknV97haz2h8snSJj5MT1rVVoZgWhSTigEhOR/Z4OBWyaoiSVUWmU
knCL/yraIzL65E02r9HCLnwmDI9EVyj1dbbdYqioKNpMaihqBjKGr52vdM+K3U63vvpiQnQP0RdA
okOl9nRCdQjeF2kRE3L0bxG20Pda5yA7YI+3oodCuAFmEhZyxJoIHJwOlLfouERBFngaakM7u1R/
FYjS3ZpREVDw/vF8CFGqs9S/q4II3EIBcx7yV4wUw88Sonav13f22YfhgIBPKeRuFhWqZbWZyk4X
9cmce71MEaduEDG2VGlY2dT0FLIiJ+gkSQ01B9JQoMnzZjI5JyxUzc5+Gep6KralagfHCsu9cdNR
9tNhbKuF5bEgVboNp2QIvkRTMdofLOwu1YcA/azhaxrJSb6b8gqdOJNIuNxQL1Vfyjrp/a/KMJSz
G2ottdxCkXrDVePe1O5LQ7JrF88Dum7c1mxGvJ+RT84PeLgmzTZzpil1C1sOpK2K3c+4SUyC+73f
po3pKmo86LtCHgdtnzlDW+0dpRmyQ4DR4/jQ9bZZHRzLz/YRymjW5FIpGtXXKSvm4Q94e9SKzWq0
H4Ik1Ks79GSd8H5wkuKvlOvkjVhcU/bzENvBk5OHerQXWvld6476LEfboYSa8zqOpCAf/EQPw8M0
KDVwkxRN9ZM62AbODQDMON4qeTq6WuM734us4+wSazsy6gWYWbhRkWcfzRAu62YsdTVxC3SP8yei
krHeV3o8v8ppY31LlCEt+GnTMtyOs6R/t3VwkJ095bP60ew1o72L8PZVN3SxSaqL0EWFTrPll6a6
MyFjlH82WZd8gPSiKCiaEEXu89bA9TerMQPzYgXJtoepLofhMDY4R+2TmA73O59EFy0LNN76D0Ok
9N8kAGtoPzzrRrpxQsnX30BSA3ljzmM6/YXnnKVuYlxV2k0+ZmWzSc3Yt15nokVnX/V62W/yrJ/7
g6HkRnzXmtaIskBWTIP0zOtOa6Ze68GxYImin441+MlOBgAM95WdaH+ERq5rG/oU03LnDElmfZCT
KaVxvffD12CQnHRTmk0poSAlV9W2t+JBZmN0vbodxjDEFpU2dP0xSfpEecgGf4rIeScnPrY0XE93
ep0ns8vHkGAUNFZlbzK0CqYNvIU4/GuegtbeOEGd/fKDJn81AwzUXIOwsdmUwRC/dpM2yp/SudOe
J3lMMXFmpykO0mqmHG+m3JCKLc6wxXzftnLW4sAA1vPBmPU03rahLkWeoqdSfIhJk4MDhBcz3M1S
Yau7KWw7CCbiM3ytSqVR92AdqrGR43go92MRl/IBukunbpTECiuX2r0zHigPxZMbRun8HT1Csxfu
JZwnV698Pd1GSOZ87xWMl7YN9I7SRX9gVLe2VinGtsTd3tjVbSObb4pSZfIm1Go1gWriqMdKkyPz
qMhFUyQuzWXNHwnnVtmYRhKoEOFSpd0XjS7/un4Vnr28JoiSUMWnVRmu6BKwUAZ5GFKpqL0ACGvf
OmV0Z0SS+qVukfS9PtSFW1cwmOCFohmPU/YizsN5xAjVpqk9o2zNu7Afso3WK9r2+ihnoasIiUSN
iz5vrt1lJS1vKXthgF17FXnQA4z2mo5Dshyo53uEz/+8Ptr5nCAtgWGycsTjRHynb2IlOb6cDnHn
OcUwoUdmFq4cyNXu+ijnGLJAd9DYpNtQCD4sWYk0kVldwKfyJinLB1eRckyDqjKgudaPFbVzE1uz
w12TZF32p+JMQrsykXxoRMlQNE95mhTjPq1oln1OrNToXFys/ZsrF9A+qErTTUrSLNirp2uB4IJP
IaZvvcTpbWObDYP8aIzOeKPhOr1b9KBTH+ANpz4NWH06jtpo41TSYYc8J02kZRL2mQs1NP5MBUff
jfCg9oHZ5cHKxjorEaM6CrUf7XcILrzmi+mlUTj67UBOVFm9f29ZP2NlwLstaGg9TnKoEmFrumrd
STd3R8HMpAkeVgES0aggLeYbyIhVzaVpvuSlMh50YVaH4tPH61vsfHbEw0AC78mRAT/zdFFrbdYy
oZX2otm+tDclXXuMqYJujdLW92miPqYRkjlOM2g3R5VE4iTl6H0SzxBhng6sdRUPodY6L0PF+gVw
3R4brOhWov6zWwEdOqAPciVhvnfmsUj2V1WDKTkvdefHH5zEiveKXkpf2xACFOoM8+fry3l+rXJg
gdF5TgRzYtmjqZQcstB3Bo/bV+apr+NtTPzoht245ht7YSgSPKpLRP/cQ8uyaxCwbuEod15mTP0W
XbrkM6qZ2mNZSN1KbfLiUCDMsBapGNLqf/qtpLCanCHUO6+OgtHacNyAdIwg6Aiw5Loy99cXcWnj
yEsBjk5xThjFkHzo4uf5DeybyrSV1ckavJYbLfNo3ZSwx5pTA0VIG2u3TdPx1+5zo7ZUt9B6ufps
63j2wm4sYwv5byUK7nBEp2IyKGG0hsWchff8eJC2uY24koXd7OmPZw9S28LL7z1LUqKNNsQEe5TR
niLVoeRkVLRnjtJaheHCiwMgSRcQLecAa6r4oX5bk1BD5WOi8OpxTXWhi+ONcfRZk5W1P//U4l1j
R4k2xvOMfErR3UyyefTUjpLwRpOK2cOG1Ym23TTrwUpocGG0/+l6sQTd+AwunLJoVsDOZo8Gyeku
ijpIrH4UPdEL9PP6njr/ZqJTEphVZMuIUi3uOafA2Dab/NHj5ZY+oNUYGPdg5uo2z2wt2yMHU02b
NBnqcHPzwBTbQZF5xt/1bE+/W2oFUE5gqnrAD+UWSF1yQ0Uatp3sFJ5SVendIILg64OeXXtIgBMO
oVLJA8J/xe//tlmsGVHuog8mL08n5zXq5+AxlwwHub6of2qyBEX56wNe+JCAk2S1XBH4vC7VUxW9
a0incgZk8Z8DK0bTBE3wz77fRofrQ50fBJ4NcEo+JFi/s6xTmrmvaLOVTV4j2+GjGieoEGbRmlPC
pRXkXaJfGDXTc6it0LVAIaWZPN0Ppy+WETXbQDHSg9zF/rZDIXuFCHZhAQ2a0ygpcxLYqYvnsJ3N
BhmJXPaU1DHxZC07olbM7OJ6XDPOubCADIXMjdBTF4zC082BFU9fRE0le1ow+DskzfU7XYtvRkRB
PzhtQJXUDLkrFxPSsjQNcwSvPWNo9ftkcKZnAJA1nYcLc0HjD7yVixhm0LK6O+RNQ3m6VrzGgi2R
pO1IZ+mYba9vuXcntBNAh8kIdBcBWC5+ioenSzZYUSDZli97PTVDbeuXGuS5ArQCEcFilH9Kow2l
vYWU/GGqw8rZQ/1vggCopZScu6mW1WSj+s74ZbLGaf6hDnlq7XLZ6owN9qCD7dVqLqcb2YQy/ZD4
df3L8iOzfSiqqLc/A5iVMtpiEZVKzQjDeD+FvXSjPTyPLtULYdMMm47lXDInWtTZ0j6vFE/PIuuF
3AZd/6SMBCtRUb5eX9ALp0s0O3KEyQuBwhabY6wzLpFYVry0kOnbVgxIsy69ddoRoLhudnUaq+ZK
KHi+VXgTKSwDIQkPumWV1G6RLxvHHN8YKVEPqh3BY5r1ZmWriJ/8dKeAZtNGzTKKdl11MbNEVfo8
QaTBc8yi/5kaTb9n42qv+QwYNI21+VXH1/temWR9hcp6foOQH0EkJdFGh4J75HSPdr4GZShkjyKi
UT6l9aR86RIIu8ME8nf9811YSoaiDgyQSvvTks7Ig9NKTcFQvpYOzxpb5SFSO+v++ijnTzYRgeBN
EnCSXC51q6wWzWps4DUPtLTe5sZg7LMxt59HtQ4+JpGZ/ungHb+/Puj51FDkRlUNDiudn7QynK4i
SstpXeSq5lGFcTZmnURfbCc0bg6oBROKr4QkPGX0pUPaVMb6VGAd5WHqGD3hzMtRtwfz2aysNe7v
+bYAdoF0yiVJUM2vTyeUjZZTShRBPUcOf9az097LXTnth7BZq+dduCVRo6MBhPoUcoVcmKdDhSao
rF5phgd7PZHwNKbBL94lMcJP94qO3+M20oeS7iNMlZQHM5znZluZVeHJTmXXOzUay+lrFI0OSqW9
Lipcoy7Hd4HVR8dqSoJpO9VS9Seez0H0wYInEtypSGxkOzOXo5AWJRvDZ6XLIseFs1L5tD+lzbQW
6ogFOz3hHHD68NCIYw8ANp3OEn323B/sQvPqJvqraCttY+ndfenTAKRGzY+pD++npMbTTFoJYS9s
TUHKJ5UlJBGEsNOBzbSZB6Bi1dOcwnyadUn6kRq1snIA3nl4i/lRaecRQJOFcZZwXY8iSz3bteHR
EmVvAM2Nl9Q2u20Qt+0HxWoaT0bF9zAZXbEZp6E8YjsQbQuzXfOJO9+5wraYN52gknKkIu6H34JY
krguQobA9ixsJ1zQSmlTj1UB5D0nu1tPvej8E4eRB1CobZ0O1ZpFkPnU0jxdsqOdhrkFpQTqCddH
uTAhKMXkjABYGHYsubfTnJSlZKcGIRHAcWZEwaFXZxyxQ/bO9aHOnyFLVPEJXAUud1aPRtwtcbqy
MTwlsKTtFHTtZ1NJ+k1Q26CAih3SETgqU7wdtbRcaec436eMTSWPi5vdCix7uphDKpeRrDJ2HEXO
dsZBgmRHjbbXZ3hxMfEzoPGWuh1a1aejWH2KY03TG140l90hwLT3KSQR22NGv5YLnJ94JmQJIriw
aoA5djpUVUsjlqqy4U1QMtEO5Y14daKs+RqybbeJpmV/pnXc/eGDtAVuEJjOmoLppckKg152DbXR
s/dCj/SwZ+8YXkmnw8dRCvtntBaDr2ZmrCFmF84/Ty5ifWxQmNhnXiVFrSNV4aumh6BPb935cy9Z
blKZDt2RVhxbm8IJhy9FE9UZweuY9gfZaaLq2awVHKcqCFn5SsZ3af0JmHnFyOAFOHS6/noyWSiA
1qanB80Ezp5m1CqnT2VT7fTCNNzGV342TrBXivRmoV+48rRBQRtRgKFg5p8OPWN5MgiHGo/Q2d70
kezDSA/qQ1S33cosL31jobvCG8ry0wVwOlRD4QSQMrS8Ph9VF04TpimtiUZJ4uuv18/OOU2LaSFc
w4YiAgHtWYzVDniyV8FgsZ/aXtrSGTe8xWmFSmMmZfOHQWmmybXmLvWmIYnGLV22frJvi7Z7beLM
HA9aooZrSIkY9PThESk9gRcoAhDikkfV50HbVEVoe4Nc6y9Fn/XPI2yyT9fnfmEUchwEHNFDFRZR
iy9qRkFJD0nneNbQjXBO8qb43hvmtHIBX/iaoo+BRiiybD7WgnZkFqHVzVJm86JkCbSjaXodDGXY
K6Gpr8xIBByLdeMaFEtGjIyQ8uKdtGJ9trpetr3UbvvPvRH6j9DrqHlaqezKut99uXkFEbKBDkz7
CJQMfXHz5lJRqWBatmdafuqWbUqjnt2uGaJfWsD3Yh5QuniXFwvY9Y0WOHbieEmWdzvf7rqNUlgZ
grzymr3VhS3x3rEGKUhIiy01Vw0jsAKrSh2vGatpO7RluUHxbk1m4NIowm0BHh+rhhbW6fkO63oc
O9Afz2jxPmkR19vGwDx3N38c6h3IXQuOLHWIxV05KmFO5TIJjryKxiEvhs6VNX+tueXCXCBTsQvY
b9wfy9DMRE8YmQ0kocpBSzddZCX3CTfkGiZ2FsVwTt9FfikbE5wtDVLteFCsDEvdo57Z3byduLTm
z0rS5OBi7SjZWEnhfbalX7tUNlWjyvT2mi3M7nS09eYDKubq+IppJowFgIE63RCc474tZCak2DW4
5r5FMqIrboWHrbPF7snh10mXS3epD1j1bNtDAQtCtnLqKpFhZJ9rhEyOLXdLhOGu2cqu0w3IcKGu
MKU/Cxw76+fCQlLBVYIgfZ3HyMArSOrbMnapQ/k4L1UIzDyWtQ+RRgukCIUF/DwdN1GN+NeQ4C/6
GsVGW9zVaqEaOx1lo+FxRNPKcmUFpPjbUMvRjGaVMpmPkh4plhc5aVHdRxgp+LShDChL5erkULqb
m3lyccPoS1dCojSptwF8Qf2n0uLF83bjxiM0ouGQEilFRDohFmlRr9UwscnPPFXN2n3b0GyRBbCm
bxzFgsD8DuNztZ6rePUEGmiSTLbXEWZsTS0Ltm2GWP31Uc5uVDEK7UP04YkwaBnwNZKkqDRe2Z5d
dPHRxBTJzfpAf0y1cdz5Q9r8cX28s+MklP0N6rzANyzi8rFw9Mop+F3Fi7uo2FcqwrhhrRs3z0p0
NRLKgm4AoJuLC8igNURG3kL16sCqt4UVl3v63qRHoxyle0Ot1rQazleRTFVoQsDBVnjaxen+PX+L
Zakz60bzcHnSj7jsOaEbwgj/EviaFLhyh2309XUUMzh5CQHdoEYL7QRB911CYFPjtGWi9QSKdZZZ
W8Mqqzd9mMLyYOZc8ofKkEZjj7XDaK4AOu+igouhaf6BNwt7WgD4i0cRop9wvnMcL2vGbnopRyf9
lVh58kdtDUmwtxK1+46pEfXCNBmDER1JBw2XzvG7t7LNGuneSTGocjUzlZwte9KG0qfB9/gcmnaj
HkhL63kbRbpFq2Y1tuU3zcoC5Oq6eDI2ZVJ30a4AU6q3XWQU7UfHN82/fLW3vtLCqvVuNKGD6MqQ
BH/0DQXi/fWFf3+NF9OHrkhdja4Qkr6l3rIiKVNnIj3ioRtQuhVVPS92BkN348kxfmr99CW3++2E
ev+vuuibb3ptlmuvxfLjC5iQyBFUCTo58ePpdqtDuFbIOzieFCfRYWhrpaY6rQbJZmqTZAVsPXuZ
bOIt0EEhQi/6rRef2x+0Nm/qxvGcAJbhQGrm0iP73Rwz3c2l6pDn6ofA5qm5vs5nF4UNHAIXCDyU
5N48m2NtZbKRRPFxiIruj0EqUhc1Y/XL9VHOQi8xCj0TCtQjLvIlvGtUM7ZeSR4fm15KDlamyE/5
OCd7IK61/OrsjiBxZyCgAiAD4LTlHeEMTYbMGsBL6uAmYY7fxiSwNj4t+W3Xhyv3w/nE6HIV4BYv
iIrowmK0IMzHIijL4FgPfbkBQaDSnJbai5J1N1sSAn/AzwYgZ1KgSurpbszGEZU8PCyO8VhQ5Knq
bN+niMZc/1Ln+4FZIKIIOAEaSdZ4OooEWFeoecUbVfvphrgjvC/iwDlcH+XCsomMiceDOjZw9QJ4
rEKrsJIhTFi2RAu2ZeGU3+2Zdl43bvJQ3l4f7ewSp2jCG8iMLDSCqWiczsnwo8HMBt5d2Qhm18hQ
VnMq6Vdd9o9S3BcHaJhruosXJsgbBVUbWRrxNi6G7LgrzDlpkyM09/LeN1pKX1MrpZyu1u+/XZ/f
hW/miOoJD7HoRHwnj//2LIbWGOhyUCIaVTTBs4M49adYz4rd7aNQfFV5f4WKy3IVwUhCqZWs7Dgr
MzS5TJJ2qHMUK9/q0lxE+RXdSo4VmPTptwqDWMkRLsiOamf7e/pTzB9BaMTfb50L2jA6NCkhRA4U
vBhFcsokiA2fFSt1uMQI4rlBX60ZYZ5f6Yxi8FFoFkPOcnliZ0ue1aLJ82ORavMho6tr50zJvEdw
qr3XJXV0K/TDH9sqM9doMOdbXhN6BFxIZCSioeN0Gf1BKSEdh9mxUKx+eFXrzIxf6I1Rx2NNKpl/
mtSy+2mWvhHfLPT+7sigoaJC1RCES/xov+3GpkwbJR6a4piG5mBvitLBiA6T3duPGNVzikIELXxB
BIxOx0mjybdmOyiOfo9eCxT7bGNkiJ85qWndfCkKyQXeL14udFuXUaAWZwW07bY45uXc7UFHzGMR
t8VKxHeOkwplB1qkkLohroBnczqjqIm1TpLS4tjHyXBnJnqyDy3JP5CLRTt1KM1tlsFLBR+3NyPG
U7veHvSXnDtv5Xo+f0Pp2ueoU9cWFYzl7pnQZwWntIpjidXOYahy082GMN9pUu1vlYQ62s3HEe0u
PiFoNK3aS3w/C3RjLOu4PFZ1X2whH37I8b74/5gUOS3vtVAEOavD5mqqp3bWlUc6YoLNrDnxJnd8
WkpVv9xls9zcXZ/UhSNIlyC8YvIHOI7LZIWcYq6n2iqPnBRtw+uk7SKq23snheRozyAL8FSDH9cH
Pb8+kY8g/CFHgnwBiHe6hbi2fUQWhTiRrzobHzFMY6MSWtorX+zCDgHZAsGmiQuHpiXdQoE2PBqT
XB2LNpf/isy8eM0SM//SYPC3U8voZmoqnWK0OPGUQmhCN28RlthqPRjaYJdH6Orag5DU3qfDaG9l
cw2LPCsNMBLXCnAktxcB6yIOr+sK3mfAzEBhtF0TpFW/IQ2hO6lSE3RMojSTP5sTjdtOH7b37Nri
j+vf8MLGAUymyQsqGhfoEtZrOrXq5zlujlxxhbbjuq7VnaYMXfbgFEpZ3SNtIL3mhWwUK/n8e/vy
SdIlqDMUSHk7RAS4VFAPwyiGE9QZx7TCR8PifTJKRFQRPyiDB/Q/q+jeKSFGPYUInNd/ldY4Wwd5
yOLmY27NtJ25SWHO5l+K2RTVIw7tznRoR7VqRE+PnN9fX6jlJqQ1gK3ANxL8CpE7nW72bqD1oJ+V
9NhbebPt5+QhkPxjrgdfqR3fihOJwSDgAOKINO1MZ1VVik6x5jg/hkWj4Pia9niwyrdmL4yCdDOX
lKAykSotptSkpdpmeVsfcS80N4YhOQe22mfDKYsNTIl25clZbnYxHIw9EmwSC2p0YoV/e6tLHeam
bU/NMSol69DqPDGp0ys7Oqr6zWCP6aGZBntX12awUacqXLlFlrcVw9PPRoxEdMQzvhS96ftKSeam
bI9h7/vArTQ81L7c769vk/NROMfvSg/cilzJi7vDbJD/1eagO6JSYz9XNItld2NWDWsB8ntZ5PfT
o9LqjkEEnheipGouwwSzSaXc6brhCG6Di46qxaN9aJxZfkBvds73qT3H33RDqpQPYY3gxLylfQn5
WJgBLVpJttw1FdCCSotvWgbRp7jX5PlAX1s8bux+QGJm6lGbocXSiWO3S0x7PgR+Zv5MLDn7FPmA
Bm5WhzFOy3bg/DGhBUubjyx91szGjG+MiZgsqAFpL4Qt4Tu4qKZoCa1+Y5WPx8KRvqu9Hh7CIjZX
TvhZu5IYxeYWREKAoTjmpxtUqwLVzqJyAjLtFWVXj0aruxWkt2k7SzmqT844AldJY+ug1huMQX5M
NU7/ITYCu9njcx0jyFKD8rkj2jbSlkKTNtyYGQnvBXYyx5bCLiDKItkrK3sAjZvLY+/YxNqZYr1I
WUfh/n0f/69f438FbwVJAGT7vPnXf/P/v4pyovMhbBf/+6/nCDSrKf5q/1v8tf/7x07/0r+88i3/
2NZvb+3zj3L5J0/+Iv/+v8ff/mh/nPzPLm+jdvrQvdXT61vTpe37IPyk4k/+v/7m397e/5VPU/n2
z7//KjquLv61gK7Zv//7t+7//OffwTd/O9Li3//3b778yPh7xx/pj+7sz7/9aFr+qqb/A0I61Zx3
eInA5+9/G97+53eUf4DsvyeSBkCD6CLLC7oN//l3+x+CigTKAbdMAy0iO2qKTvyO+g+wWpAPZNx0
Ajf+wN//z7RPPtB/PtjfctSYiyhvG/5ddud/LgTSSrg/IFEE4AJFPsOrexU1/KKwpie4He0WL4bG
DXWbAooSIf9cTq1bathYRxDOfluff/8gvw8sdtzpwAZDEwbCnROOGIsrTy6DyaEluX6ywzlxezM2
6btQ8ztllG6TJhBzZCjiHwoNSBnzBp2e0D6tcIga8vqp8GnvTdre3I+GGa1MSBfXyWJGqAnDRRXy
u0Sd4pL/7aWKgibocGzonmxa1125tsN9IxvpZ7xB+4c2koe9kaSKumvrEaBPjdFVHE09pAlad4Yf
Ecogu0FvTHM7q1V9kGbVbzemUpSFq86W6pVjXVhuoJvRn6WTYNmqd52bt9P0Wemn5mvSV8OffRRK
3yxJS11jrhzDjca4f+lrqQBOGsPpNc5U9bPeIefdBor1GITjT6OJ5Q+4qQ1btR87iD6+XOWur2Xj
d2dWpNvA3PdvIYIGAnPyYmRvRWT52yKpSpOp9OG2T8lgdXtnKLKt341rbkjizl18Cgq+HBBUyQRL
YPEpzFiGNTPYzZMxh1/6aqt1L5jDlAfN9Ndowe+0kbOxSEbpVRWay0vXuKYLqHeWfvNEL/i+muSN
GmTbytf2Mb013a8g3peqgWsdLd5ID01Gve/6lqBFdu0WPaIaGOlHIsf3UVW8BZK+CwcbIMbTmtEd
1BejcVAUmjbhoG2N7IuNZ09XZe4wE/xoT0p97KMHud2Uzasvx24of9ejr3H/0BSbNN9IKAWElrwL
EnWHF9DGjru91MduPB+UsGT3fW18Ly6mD5j+Yhf5FGOvN8b/m73vWo4cWZL9lf0BnAWQkK+ZUKUV
9QuMbJJAJrQWX78OnnPvDotjLJv3HWubVmwCyEJGRnh4uJ8m4yNsH6ZZbAZ+RlDyUmUdwo61hLiX
ObHB8IgVuWo/4JevJkkPkMcI8u5ci9r5PUh8ISQ/Fhdl/gIaosy/dvWB8Qss3xql2RYxV3z81jOs
XPZEkn/wpJjAE1L4Vo1Fihn9qPBB7InvlCTZ87yUPT2MJSeLQ2NT1NlAs1Cm0J99QhfU67UPHNY1
S4GUOFmf1yfRyPwYQqsMfrfzZpR46rYxIUxpRs6sQXlPS71dJabeb+yiN3eG1lRL10NxaswAXUhi
lKtk5AM+pXzy1byMbyQaX7XCj7UAjrRIkAHRt64AM1CK5VJ0RrvVG4s4mJXgHmLRtJ7LWWdaTvpP
exgRvs20p5A1JE+QGFBXORQFaDTYButDo6JcEYqjg3PFJKSIVJF7m0FGoWMhAk0whg2+c5dkrqah
cf77h3nVL/v33sfYLbz7oLSIE+wqU5K6WI9bmP1sMyjJM9FGFWsi2/DbctLcxhpyP7WmZIOkfqSl
0j1ibnu6gbD8zakDesgi+g4cGuDqVek85OBOJGrSbSULPKjQlsQGCvC6b+nhLZmzv70UjtVlfgb5
5/VxkGtxVTVz123tqoachjYpbqYm8nOMFs+tlf27a2FoC0UZZkcXnu33qCorrdXooL5u01Ju95mV
WQ4QQXIa+nbYYDEITeLZYuZQJ9tYkUu3UqGIDDWJCTp2FTieXWF4aisajJln6o224VeN9P3FxdwL
TkUwgPH/H0MokQmxlAbiLNuoDlW3AeZKdUOOwWdpSgvSGLAdMyMLwhgteQorThxMl4aBng+Dlyuz
4RvpMAdAHeHSN/cyfBCnWzKtP7MgQHtf5QKKzUXP7fv6aWEUg61Gym0xtoCJ8rpw42RM18Zc5745
xclKQP5iq6ABegPPWD6Zb2sD9AQqauAuIWXAFOtVNV1FstKZcZ5vMLBiueaUlE6EtsI/qoSw8wC0
gVCOJAjcJeQoVxlQ2dtlX41C22RyPXpyxrH2Zi55v2/wH6cuAAGIMqFaRmaHcH21uYxINuZ06udN
Nik+Kes66GYZQIRiVhBJ+Y9i4f/VGqg18Pn89/9L6n/UGrvXuolf0/S/Vk36mr8338sO/NP/lB2m
8i/M8oA+jTofWn1LcfGfssOQ/7Uw5JcXAtMGwBT+f9mhaP8y0GhHQr5MGEJPHTvhP3WH9q+legRc
DI1wIH4QMPsndcf3dwVbDMMkCrqqQJ5xLUAs33fcoGRpNsg8O9ejXDOlUugsW5d+MAiNx8q6Efa/
7+9/Xw2d9sXxS19mda9OHkNEw5hKZXaGR3biZSd1jg4DERijb3cFiTkF6s+Dv3wox3/v4b8WOH9z
TUR+zCFgiVHhXA+3ZiKM1S4bk3M/mYeR2zhd29EvG+7KfWH6XE023L41gPo3y/rVfUcxCQT6x7L2
Rm93hZKmZ3XW56BvrVU72o+tZEHSwrglTI+j5Vv0wrpCLxQwPvD8ZV1xzH3/FJHn55ZIZeMMgmfv
QQeFcMdK3uWRKmMEGf53DqZ6nj910UURIHrtrfZA8kBPAKIxOXLUls3Kqz3TZb44freid6u4Hyu4
EB3lftX2n0RbWcKFPVMbe6m405qDEW9STOjoLu+ZGbM6863meW4jmkfIaGum3nX1qokdbStORexO
5H0q7rT+EufQeD7M5jPM5ebStyw/1M/EhE7ZSdbOli5oo0QA0FUQW06tLPkQzOvMgPujGkgR/BzB
MCRnK1wR31wT9OfjjELPzH6YX43YyfSW4bzgz9pj8qaWLJGOs/4nlbIdN0qGMdmqOA4YPtOyD0t+
nqyLbr1W6GtOPWq48qRWb+ChO00h4FL00YcvmPGjOTq+ndeQVV/kUClPoTb7FM6nMHegXiYP4HJ2
PZ4Y0NL0ZIqUKuRR4pt6XBvGjJOypLaykUtoxtDmmHOM4mIGjRVRxCLbw7sAsdw62WihYw7PncQM
zYdAGi9WIFv9vhGu8r5/vyU42RbL2C+O4RUOV4mojjJkoOeBZxUzjFCDZ9EUOhgHXdDUUPOshpNt
PlRgIEjVXdFqt+Z8f+wLbIalnQ7iLphaPwDWyWxBh5oM7dxar+3UxqwdmpkZ5WBTACPqjXzs764G
RsVi0gFyKNqF37eFLkEBvwBV5Jx29n0YlzE1jQ786l5sxzpub1ztR6ABd+RLgRvJFQR7FnjpryV1
OJi91JExvRuR91Igno7WmvdmGa7aIdsYNr+f6vwWtvrFdv7fxAUfKq4K7gP6MGgHgJS6pKR/KeSn
MIL1WWImd/WkP7dmEGcY2rZb1FjcSipXQcJE69gYodM0BGDy4l0u4zue9SdjyC3adBZZZW1SuOji
oE0hzr+/dF8N4G/3B/gMrr6wlYLs/oL6fL8/ruqYQVAj+5KXO7Pz8WmbhLVWoKuOjaqOU00OpiRQ
vHElD24ZQuqNxqUrfSR4CW0QNWkPetulDYTEhJft6o2yrlb62gTaTTtwVStm74wOz8jwhXVN8e+U
wakw2M0gjAUIBrLGnkwFwGCZSu/StlkXgV5SY9+8RZd4rW7ql3QdebEPPQJXBX9ZoqpJFeGEZ/35
99X4CsQ/VwNsWqRmIPxfH4BRiVbeVCX2xbofJkb+oPQSUJHBFqiB97Hw09wU92lL1WO6wULAOyCU
nRLygTaFgWT9AIseqWLVpdwNG/FRvOE5zJICSvj9Pr8sbH67zyt4CH53A6CN2L6IVbnVJgp2Rryq
vWJTBFKQI4x+Kljbp2Q/e+Gpf1IO+XZad65JQ7heqT565eEuXtkBWhDqmazIYgLs8SKwO7dIHaly
0tiB/uGcbIXGrPG+jZ2c0KGiY0v1huEE6y2aAIOhZmBuwtVwVE7jGeO0rUlLwC6VMwJVi52q81OD
kvmgjZtZ95pwZxfHCeJYxXPbnvOKkZpqT+k+pIWnBXA7PJW74gBBhOJS74R/K/P+Sq2v1w0gMQab
gHEu43Lf3/YEoxcZzMusC3+Q18pBWc0HsW322d6meiA9ag8NzU5dhbeVJgmNRqpDVLJh0AWWFFTi
bHjJRheIkVWwZlzVw7GuYcyBiRAIhjL8u7T2O5Qn3EOtHFdwSnOsgfHOmQRKZxaWtMsxNesqMWu2
YqMnTv6CcwfC21K8rkpsOi99qS7SultZj+LFeFR2/R62WkccPAQWHCe0jzI4FyJ4XDqZ6trF7lex
7mA/VEVANEcqYPQI22jH7l34+cktzWIqbsxwku/FGGIaYsYiygwFDxgbgLHzfRUngRwnQ85zCXfh
jj90a7KK70NWOum2ipk8upJMi8KLG4YRNTuj2c5YdV66yTfcrxz7VKxGV/U0T86p+gjoPN3dsjVE
Qwn38NdPGugFyjkUjCCf2ZD0uYq7pVbAMiCsplNq+TzzC2UtbAq7ZAP7MUpVxP9NUoa0sd0sWkXR
uuSr1DwZ/UnkK9leY66iKZ81+95q1w3UwKKdPjGZOFMYCM6qP6XlRT0Fcaj9nA5x6GCinZzyltYy
VRWqvScVtV8xAvOpGm5X3EfTk1UflNHF3wNgTCcqYmjGM6tzdZMNA4RavbpwuHqZC6epnGlYF2KP
ZkKdOiH309iDaFVr5shtYgY/ZGoTyGOse/keDFxYYe7nZFdWfiyWIIvsjwuTzvm+1TjrTNtR83uD
wFvFwcbsQSq3vKr1AXiKM3Q1uzd0wYlxSbqNUL0iOfWSb0xvE3JFI8csCZjoRk4rk7gJtKVqaH6n
Gh4RN6MVIBQAtBkECzMqIUYSneEVzeMEdHJI78ClUHeMJqJw96W1uc3Gsxkf+27XWNzrrQdu3kH3
hWYCq3VLafc6ucAAkgEMC1sdJFuUUFdbPczUBkr9sXyGfyhkb0exCo2JuFWoNmyuzBsnx4+rAbBD
twmEHQgCooF1lVzImdCMgkOUGADNe1MjdSNJIqgMsWIclzehousdiNYJQBCwF5bycCEkft+B6JIY
DXgn0UUYWUU7pQL/P8//oJWw5PlrWMTKjJurvO/JNoI+K/gcjjZHNUxizXVdkFs+INfd3YU6hFoK
hSpSK7TOryl80iA0LkNx7gyD5cd6iHUPiSMwVmMbkQ5U2Sj0W4JDVcogtCdBQt486UaRoRqRT+YE
yYDfD8jrXA+3g7QGiozIusAUs68yS8SmMYJ04XyGS5WvQZocvm0tRH0hW4xmjTNnRUgXuteNc/k7
vghtFX2RYEf6AMYNCPjXZNSRk9bEWJB87njZuHLSyKxXogZ6w3jz/ukTLi17ZCmYPsbCXyO0UpRq
cQSR43MLkxJahG47oieJPk6MyvKFEGE4iaJ5v18Uyfl1WMVgAVyaFn89xH30yL+/eGOtlqQuS/Wc
JFAlYZlYxdq7nRKWFPs5hWtK0Nl7M3qF9DAlvY0WCoKCvLfknW4ntCye9epOa89h+ZDLx3Hc5ONl
Kh+m5q1q8ZaMlzjdDu0bNzZau0W2nOQbSHhZU5BXu2kOwIpQNLRoYhRxDeVaxp4wytNmPRMrswoS
tUDwQ4VnHWZwCOagFnQsTybHrj/m3U43gkx+lisEcE3aV3OgTbtE+ixQc8zQ+G1UTqFzaeLo1Z6M
6NzZZ7N4qExUQoGJG7EOUuSp5E9aPOiTW4z7JnIGI8AZ15unVF7Z+qbGwGH+aZsC+cDWsOHhh4fO
HAnaYLynPXzSJjpLri09WuJenfdqfEaFbRpOiGfiWEVprWofYefr/atSwCjjxKu7FOUt9J6E4sdD
6fTTSmCtJBy0tWNKW47uWJmB2WOFDtF3cGPo/sSFBN/kV0XBmuovsFCAmDItDT9VWNxA9xqkTBQ7
Qb3MJq5K0Py0Fepnw7zru7sYX8oTg9Xk0kxstB4621OIq5IAGAUPUTgvsbopXYK+1y3tmx+nNtKy
hZ8LPS2gr9hP31+viudDBA8X7RzzKEXBDlOhsrRamsOimE66VDOulLc4wT+yafA94LgDmgACKS57
nSvEc7SMe8vkPBvveQ/izQwrEFeuImoVm6T6bKQ96GEaGlxddCLtOoKGcO4r4U6rHtrMQ0BpxmfJ
8lJzl4076OxyFaLj+slCKaCfJuUljJim0RJ4ApLGej2kaDXS2lhPGKPRBHoQWNlpXRVebzv9WjW3
Oc3IPbK6+Qg2lWGf7L5z5Zguzc3I64mnYphTYo21huMDLeV1Lq/H5iPKPU1329Qt3kPDl7F28to+
9cluPxNaD4dYPBWTTvW0phWHTkIHoZhTaRbUrB9Mso56xutDSjxzpDm/obAFCYEfoQMcdgwPfbWV
gPhd1SxWA23iKSfqmZM1OrzIFvptuoJQpZuy4bOHWP1u7mn9pJnQ6WHhBLEMTIgZtA9P8rwei4qi
eUnYaO7KeJtqb8tvIjiE8ewBTamsd9KczqWjEoivMWigS5dpX8xrYe7ifHcogLUlTO5yZM3aSsPZ
TKaPsYcuHHnqLCxBgZ/Q11hlSulhKM5OX2z+OomdDcwH/Fu4vfJLDPL2GEhv5VFpdtBOUaJN1Du5
8RBO933XMyuCIvj0GmknUvYolHbwo5eMQ0koQR4gKxnLBgSE+jBNrxY6XoWMguksccxhd9veKSoW
tmdZAmZXMAi15pYKhpQT6RQEs9rwY0Kz6K7RCzfs3hT0UIWUUL2+g23VsmQT6sEuCWQcA/VORXEt
UMNzCsJflYzUMJ3pQdl26q4ivjpQQ95r/Fy/DtAuPA4YZJ47akm71NBoVB30cB+KweGQj6/fCWJb
vFO7MeAtNOoHfZvXx0Z/UKIwSCKU4+What1XHa4+evdWjPoW+nArqJJSa6xoOUIV2cnMD9mIaYUJ
wGaOIcfh5zU0WSvPbP9g8NHMQsR1D666SykUQiJphpx+jZiZTFTS7rJyHU6rEcaPHXC9rjtGBCo5
xluZvuvkTqXws5dGX0/Q+0bOHIjFAQpnAdJ8r7DoPT5MP395UN+k0osxwBF6suyIs3TfyY7yDu6B
heKl8sAnswtmJ2Cn7ZLYx3nQn9r9OKME9iCFAWYqE6kPDSfhhaZfyJwWmVsl6yl1yvs22QBW9TAY
NLsjSGolJdFKdjBF5g8QxIXFkBs1O965sekZge00LuJD/JxACfAl2thesU9epWMV00yh/Xl0u9UQ
gGjSHDpgqcbKBO5yjl+inI4SlYPqwgXubtJwljG+KjfiUaNyyKZTrTna4y0b5qvm5JLaQC90GSVY
phlQQV/hRAVy+SyBy8JZ1OCF97yU6Qg+NQrEmBpEgwSsYrtCzlVsUOBaUdo5mFvewJRAozAM2kN/
576RzG0jJzeYrz9yYeCHoDh/8bzBXrqWvkLbOOMSyDFnEacdi3S1cJK8v6Us+iOjxKPDYgxMHEMD
W/KavkJaHlaWmOSzgG4zLfXuQY7lI5ynUeTPr608Hwdh34iZUCq6jpnAKgFaLraYWHn0EL6fh2AI
SaoQk3LOQC2dmWw6mRwAiOIzIoFX5Q7w75FgjiTI1b2Q/Bjv6fyQIsYChS9X1ofCnTeEn7JdIIsu
3ZjKORLQ5gL9qarY2O+5jpixmeKPzjjOw4eSPZnNRk7f+u6I0cFCPOT952x5aI33goEJArWtSqLo
NCTCgUIlck4FKDw1Kw/vgIi9fGL1BC6nWyCTEmter3LTGcGa6ljKGXbMgEHmiaLzEKdrC7CyB1JG
oG4AaARIRE6Ni2KSAS90AF35ijexyu29xo321il8KT7D++SzfCpc3Sk26KPg69A18irXcPvn5DF7
U56rjbJSX6aThJ/14wDDIFCIZLRRYPDs4EceBbPiJfO5l4IpXxFzOw6n3LdIUGZvffJnyqAiuAF3
Wep3sji0w0pqcgqpaMrLoNcvotrKxVPm5NUWG3xWPV6tlWRjA8SJVikPcuLZiQ9uBg5seEiDfo3/
92f5rnqG90P2PAHmLqALR9HMkzSEQArPEvOZv/2eq6PQ/fnygP2Chv2CgPysRqYWREYr7eZzrDik
CkYjEGKraZ4yeqHtIqnEn2uGo/IVWnBULhlebO3Frpxac/vyLjffumIPLN6ady0Sa9hZKH7PaRm7
8ezpnEYo3wSNStac02fpqcxYsW8YkmsgBCk1Lm3oDoojMlc9hJfpyQCncPKKguon7al/UD7jc/6Q
4W04RdsywA2tq13sJfgG9ks6OCMmtLfhofNMF/e4yh/KV/2h92E2llNJZ8kF4f5TrymYVkCVYSnN
FacrKccNBvHBDNKSyq8YJjADY1XCP0+5g1CTV67jlxykL42mbrNqP4EE4uBUaPOs7xLc2o7sdNdm
kpv5iW84jRdtDYrDhMkeRv4SKr0KADTYUIKRF2At8iXchnfyALwDqI/8rq4iXwDjESCR0WpXrIc9
CfrAeG8Qrd3CU9/UR7GBBIh+wjSGdleBb/WEPZWXrpidJHGHaa0DQ1XcOQ9k9Kz699I8Tf1qIpe4
nH193NqxJxqGv4M8yHIo5NQ8y8/5Y7IznrsBVrA02mX3VUXxwyxd/MColyEFRuHBOkRpaWOwOGEQ
yxtwuSGwFyedjdXvikEGWvfUTGsMCpiI7299YPpWxtoZqL07xD44J/0JHDjlfnjXP/qd2qKLQWt8
J4tm6FEmLhAkqQ9qg6URC2Hjl/iN7qvtPkl3suWZmoMvLhKWazT+iDEOD9c1wUbhWJMjd16or0Pb
qcUGdkC64oVkpSieVazj4ZQAYo0Co/vUOPKpC0GLuA945TfaDp5gpDkMKE2E27YO/rAzqVX6ReG0
A0IdBe8rgbsfpOYojDImG+07dCJv1P4/IRCYGi6dHgykaej3XA/7aHqdYWYrm89ZZ8JMY8AOD/mY
0qRHvwMzeOs2OSv11lC7Y164YCiqjoT/GKb2AfGS5AZK+wORwu3g2IAb3KJWgobX96OjJvUIgZ9Y
OStPdm5PrqxDuqgs0NYYrRvnFFp9P0INiDPIDOzFRQ3QwBXYJqchgdFPOZ9HJwuqdbcft8MDyJSe
7Q5HbA1ewZuJZfG6G+/KhGEKSgFEfK8etbtJUOsIlFz0R0iMCSDmEuoRVMIepDqbnKnct2Jq/Znv
QQVl+msGhxidGi1LTZrCP8vyGrzbR9V0s/aQNmzoXTNbDqhOuGPh1CjLWiofxeey0Q/Tc9cHRNxF
2n7qXYLwfJyO5UZ9roNolW1bd15HPvftc+JLbruZjpqT+MBWH/F1B4T3h/x12JZ71RsQl8ge1MBK
7E28kqHTCFefYfeynrjfJru5PY7JLtNwH452HAUD4qtVSzgMCdpfrmSeFBw5CtNMfDZsOEr3S2zc
yUfcfvQCx6zoXj6ivyY/kU8JMTLdACc2Ixo+z7ODPgwKIsQY40jOhmM4BVOo7s1b5LeeRnHeOqo3
f2IiRbapdJ+/YUYSHlG43+R+wL6zaPWBhV5CTTCvjaf43BSU3xV3KIWkdXlKK2zQPl9OTfvdPg4S
0xRQ0Cj+vHnrEbTQSkpQYNDus3DzXXXgT4BN1ta+W9uBcRYfEc7nYV1v0zv9z7RWd8kbhocRds0j
QGH8LI1rcU8I2sqO1qGEpq2y0cmyVUEgS/tTE26sZj/YjuQlxTrtg2mEFu6pa49c20Wax8EPNhyJ
OKXicQtBB+HBSSXfbnybOFIXzNyH6RYGcIBiaCUzXgBYGw0Ct5M1TBd4W2jyaOd0YRZI1HCn9lh2
O1UNps5Tp7Oq7ZKGxQZr8Nz5Vup2aQvNPYzs6DubP2CILmyoeYMC+Dd7Fp0KkJAWBQrMR141VqwO
3hLh2M7nGUopB4nwfNNnykjDftTcqtWnfxwjQMSGRheYkItLz3VzWhTGJIZBSs6wWzFYyy1EzLpa
F3LyPlnSLabnl7fxt54MwB3kHGDYYVQMceIqStiiJDAYs5KzaMLSgWP9m67m3ZHAzA/DUn/AgQv5
hCopbguM14NxEY85+Nk5jlQoAbM2w5w9TivDniQf80CwBLXBuraj5s/vqdP1x4CVBxq0oOsQe8ag
4BXIWY2dLFqR8XM52wVaOx1eU8NoHRQ7bB7UbvX75b5mOP66Lsv1MKuKnuRCg4DcyfdQnZR2NpdN
ys8Wn4dNWk3bUYSWlzRxA1mf+U9loKKaBOHuZM1otMSW6QEazlmhpfWmr1Ez4nlqKgktDKC/1gHW
K80tTEdvnHFf1ONvdwqJD0hrgfOGeRzUJlcr02RSBaUwMl/Ulw7XUyg41OmddNB8/RL61jpzixP6
pfElWhcf5BGhHk1R/pImTMqA19IaXGxx1AoPUjiAa1IQILp9BsCFexL3ksRBSqKHjgroR+E4/y+d
ttf6wD5nYhMpmzxkOrxtISKUMlFT+F0RSDZBe3N2dauHgNQKhl5djSTCQ+vTHpBfO1W2y1WAtycp
PA9I94XLKxeYABKRaYNfEonyt8KdThgXqEzM8ixRAkhGTwCRMI50CbkczqPHFtEPHCuTccFi4dRI
AqGuNNxY4i/Sy/USY+4DbZ0vyS/tKgYkhmICfk3ly1zWW0wsJQ4xR52lMQ7KUhpVil372uc4P8sE
2VUmHzQl/BQwU1yhKXL8/dW8xuwMWJPA+GlxEIVQCKYLvr+ZKIVjA1s2v6gqV9DFSQ+aNvR+yP/A
YAxZ6/3UF4EYRvsGF+oaB/66LgatEJxgbQZJnu/XzQns84yG55felrxWAamrHMVMuRHSTOUqwCyj
udFQ+bHp8aiLQiYKJnQ4vrilfyXqSJrSNgqpsosoRO/W5mbCFAyKPGTzIku839f1by62bCQooKGX
Dg3LK5wbIl86L3Ud6yqqJx7nSLCJ9VEo3f2U8luZ6XVyhm8PEAHUBqSDy7FylQmSisgAt6PhEs4J
ILe8Qa6tomXz+yN9HRbfX1zo+wFHR2toGUO+HiMVGCJtlMroL1DhB5hVYEbmLl6UDak8Y/sj6WMW
il4eWOlRh2OK7EJnWgehNb/v+KrINyI+Szbmtzal7orQL2yd6amX6q6aYbzW7UZnqPakvisbJ4WW
e+OPkmNrQZM4LccQy6ZV4Nq1yu1NpLmYlKjnwA5dW0eL2lE+UU6iaw2PEWSOcPbld9md8mCOsNVw
CWflHrkX/j59SHoqF7SKXaVi0FBTe9a1rEDLMN1jgr/lmDfeCxMS+UsRj7khS2IQda8rryIuVOTE
ps0COfSTwe93uX/LE/kahcJHufDloDON8GD9GJbQZCmDy6TcXeRkZrbRH9Djo7Otjqxv66dOLw7Q
Y7oVkZaI8/2DhZ4n+sx4jZaX9dr8IzdjWJJgEuGCoQWBMnB0psyMXYzRgtvVN5qDeXtAQv0Y5FIb
uVVR3mov/3zsRf6LgKKN8WTN/DqW/kKik6MZPrP6mF9SSXtIecZZrcUhE1Veua1QVUcUn7AaTG88
+c9dihAMPubiJwjy9bWpYNNBq5/3ZX2ZIFW4bi1fAhdPj3WWKZHk/759frA/gSkiB8A8gIEphEXD
73vIk1q5C4e6wMUG61LJSgAlU4GWwGc8HAsph0qnAiGy2UYLKS2LG4ng31wdzNNFYAgsQJSu17Of
Bc77OIed7kXKZRs9i9mB5PKOdHrl6Jzvpu1QCYEmYPSAztzT74/+c5khk4c5RwgEYvgaoff7k6sa
L6PeyutLkzUbKLUu8/M24kVn0NFubsapH28zrgZYDJpKC6v/Gsi2B7kGxU9vLqBWtAGArKFdjZgA
pJ1qPJBFuRpDaRMazIl143X6wQUFBRxPiY8YQC5YKUT9/qAxnsaUSnTAMjhUqUkt38XgQ+fdpWul
TV5DELVX0ZIeW1PCICSkgcAQtTBUvDLsCBTMMpW9dpY9c9CMS4M+++8fw4/0HLcHoRSC0x6NfZg7
XB32okwlkHEj+TxVsN+Nxukz7qvGM4qyoWqC7j6SARPUdbQybUz9oK5GEV3Fjy1X0ezSMs1rra5w
MwPpXknOUKzp3DoD460UN271xxsDuip0CiCPhI2JTP3qTnsY5hhjbpQXuwR/e27QMbHLSoFKTvIH
foTtjQ/uxwG6cLIhrYgXVIEi07XZpt10jZJjPOsChyYCSjl4K2nYpTf2oP4jzkJtAhQa4DZoBICJ
e5VcD3pNikZN+aUCWY3TzFafiTKem3hexRUvtoYGtlo0zWgCa1W5MXTchy2lZDd2xiGUI/uIwW0o
Mc6g94ymvu5h9Lov4QO/SSCVTI35SbMytHZrYRxgKA3e0NzBdlv9Y4HIK8Xhmx3F0gq3AbQUoLCa
jnu70oF2w7eNwTMIbAMZiUqrSWspCYuzneWOIC0+gHnW/NKUm1MHdDRsrf40m24K3aIzaAUTBIuP
ZgWP+5bfSE9/Vk5YMtAQMR+D4wmH0xXPp+GwneuaVFzmNhMsgqkO6+WqcMxUKZg8A/Ljog3XXZcc
EczvMPwz0Fa2P+RW3kEtyiWj1j/CUoHNNXCAWrVrD/PS2o3USL1G4jFYBBqSCjoN8jBIg11t/ErN
o862cn7RB4n7ZOjJQWkLyY36VoWYIF6nLizAJihzigY5qKdtB4u8GC+01hasBhBwjPLnrEyz9Qxd
ysyE6lyidT4sbJqtJkWbNlTU4Pdw8OPMxSuISQDIKizKethr34MV6fJaivWhXxhdtk/wUmzRW6OR
DOq6hYF0mlpwUP7n10SAhDYmTLhAIr265qDqYOhafX1WRftnTpuPLE4f0zBZZVaIQxB9L0mOvd+v
qVyLtS3W0xAfxAuEHAeuS9cnAjw6atWAO9w55w7JMbF8MW34oIwPeQ7v2Y5GypOe7TCH1FbrzABn
B9xMTrEqqFEjKO5WLuew9sA8z5QxGTMZ3GocgkqtmcArCGcazaBiqG9mC/rvmwHh14JsagB+mP1R
+0MPkdhUC0QOE/OzOu57sHvKJAinY5s65uTmCWpNFEIPTVqxvrzPlLehchu07zp9BXd5O/4E7TeN
gQwafghEPdPujSKwHnPDGfInQjYDBm0WlWrWHHXL7SZ0wkD4QZvUcI2OfSnQjJ9SeYafBc0qJx8x
v73TjINZ34fA74xHLdVcKzlAlIXWZ1jf9IVXRjDcARK7n0pnsqj0jKiLhhfXV6HpYZAR2wkSzkmO
4Qoc5yBC+kp5Iyz/PAVsFKD/w9559caNrHn/qwzO9dJgKKbL7dxq5dCSfUNIDsw5Ffnp3x9le0bd
8nHDL7DALnAAz2AwtlVkscIT/gGxKHihoC+PQZCJOuAxb6HiXhsGyAlJcdMLL31gtXnfxSeW5neJ
j4MwmGUy7QSX2wBlkWPya2imqRqWor9txarXb3Jr5o1Xdc3HU8u5WS/NhEKB+WQ7z25x4fERc+8u
aJ6C9qw2Phriqya+yp4SV3HtF18T5SLw0EJeivhxbFEkpte281R6MA+a8zAMLZLBj36nz5vWnSHY
vAppkynRvPHoaACq6MCM9PHWa2/74CLX177z1LpApIovel0hiUf9gi9Ut+FcQy+oKQvW86PrnQ1B
NTNh8/SWOR8y6upUUmTdbLtAWRo9hiLzHgCd6FtKJz1FOQrLMbKaHfAIemluDp8hQiN/oCapCvDB
iBel/kwxvmrml1ApZpl27T5JkqkK3pcCkD+jWuA/lXm67nj0gXp2xe/qUJh6D697aw8qZqaGWLfU
3CYxDe7uo/kJ6kBPLb6aRfsOsFIy152bqriN4i+C5nGMyGchtw7UaNe/d/2bsPqYW7cqiJngKQe7
Y+1KHGlGCEUA3dLo1uNhhLt183VbfAQ+BYxZLhID9AQrtl1jae2AS6cSXW4dfTbuc+68uRfMXHdO
nYU+Wvugf9PuZLCgA64JwF3xuQ5TQcxtHjhYtsWNckNXsHsxdoh0UJ8P13k2F9USP3sqUXjj1tRr
QK/pixwkH5ekuoidl17fK+4y92G882MWHc6v8dI35shzWe3ajjbY5bjkxt5ZCIyx/+TWlCS3ur0t
h1VUrfqJjTdUAEKQpJj+txyumgoQOvy4Wj6qwUA/7mObf5T0cUHh9sHC3vdfRnyJwmXrrCEX0qCt
9Hs3PkMiONPP/ObJd7bJ+MnunkdWpgN5xSHcmHrVbbCMOcdYJ3RF3XXeLg1n4cgdeHiOQn5l3Xml
3MUgo+ItOZnErTIBOHCetsuouLQAimT1Szz1k+UsrreZdiN4eKX40mk3XXLnybuIZmONr4HcOdXW
4kbP44csuMi8S0Nb6/46SM+Ev/ai87g9i5Kzsp3Se2PcgI7Mxist21naIhOr1Lwd+keIfEb30CJ5
sW3zq8FZS7Eqwvsqhhp4q7XXLY1/71Fne4xya7pL1zkHyJ6aG9R1kIEIgEGdWTQkT4mLiem2PzpI
bFBw5HgIkhPuvYtec6x2m6G7HWkAhmBLk6iZ2UjUrAZNvYuipN+OpdVfiaYUszr1EdjGIctD4XId
qFRRylanLhzLyRcCxFwZE/7andHMbSsFx5B6tFBmrdvdO1F233hT/1bPl4mtgn6YgGAZYK0mDeS6
lD4VmA4JkK7mmkpcNZ6bwSP6AtqssNMStCyKiaQgVtnMw8QC7znm67gDmnXiDn4X+hITwTic8kB8
nNCGPAw2lAJ5HS1QkjvdU/trK+gWpZEtdOF1s7HTuIw7yCyO/yLbGskg1T/lr6S9+yY8wMQPnLiP
U/Y9PeCbCoPZap09mmZyR/Imzv3immrAsCoa8S2sgQ42DSJCSUVxuBpkP8/i8QukcXpOBQv993Mx
ff2D1TE9CRo5Ou0f1ONf68NvnqQfk8BN0CW5GxP1o2+O3N0DGVdOqLu2ELpxOdd/P+L78HQa0sKw
Bwi/Sfp3lIBnqYF9oC4ofdZ9s3DyrJ83sf3ZKFznOhU+xIlW31pVloKHrb2lJ6qrSur3BpfhWekM
IPqs9MFH2BPi4FARAmXdvKnimat/tSWXFuxneWKWXlFdh9MEy2AS/SLoB5N2HFKHoxfGQ1jGwOBY
H52WBetOqvq899puofVhsyySbpzpPumSBVo3clP/ugFi4dNubLOkWwnf1daDqrZrvRUzs0QLKMbN
Y+V7tbUys9xdO/bEgUkjwBh1U69rrbA2Qw7qCnXNz0Nm1+eDlq77QT8lcy7erYFJFZ5DApoVNI5j
6fZ6KKSXizG+0yFVzBBouh/wujzx1d8F+MbhIEdf3fPNWNdjDyBNrdLowDZ7FWpVAY6GfwkHxp/t
60jnJJRiE2TArNp9KturTCbFKrIxWsKUYq5hGSId+EF9B+SLrtNcBcqwGNFhJ4jlZpBwl1LEZ8Hu
O5tC+NASCsVeuQu+rnEqlH+/i6diuk4VC1s2IItHu7gIHQvtnFG5tRqATSg9j8tS7SgOOH6/DQqS
lsmprvXPTTmVd32/glbrWAC0eufEAj0WYGUzTZ0LC7Dk1MJ4p7zcuMIbSJOU27ZM1mZjdOuyYRaV
UWxzU4ekoOO0OoLKEzHCvtpgXLlhQ5AAT2LpmwRhZkqnJbJPARl/+WCYj03qYtQ1Eak4POqyos+i
pKqU29Idxnnj97fGWG6JD5IFZxvk36z52LXeQnp8Q5Tidyp1hLk9gJLqMDtEfi64y1P5dGI5vsuR
mS9SY3Yy341k/ij3q1oEHge/8O8Sz8kuR/JZy2jXXuL0uzHztpbnVosidvy5FFKdC/7U3KoLa2ea
2jJSdjI/N+iSChV/Jr9uUmIF61vmBsOqHDIVM9L8+2L7j67Kv8iE33y7d7oqd89IJP61+Zp8zZ7/
66//rj9/zWpUIP9CY+Wv+yqsm+fsry/Pf83bLHh+q7ny+mO/a64o4gPC3fS+SKeAKOGrxk7+Lrqi
IK2CgArpP9USdMTfij0q9gdL4LiEtgoEL5R1LeKEH7IrilA/oJZlkhCaNElY1T+FYa6/Xxvf9Td/
rfZ4VA4Hy+SY+tQFRL8d2RXAXId7ZJSpDNM8OFPjoEtWtY1XTLLI4JNmmyrTuvSBzl6Rv/ixkJBI
A8WoCP21ljAr0u0AnP6bCf7xfG81Uo7CE7o98ArZF7w0JJWpjnT4PNiPDrHjwi9NsIgAvVO2xO5d
VKSVMbeMIQ8/K13tIP6Rm2kHXKEeTbfeyHo0FEpgNnbSylJao07OWrmnUCtHBRSLhoVL+o1b+yTt
6iJ0ffh0vpsmLgFoO8tpxoCWL9K2JPhv7AArYAJdBYhNQMcGZO8EROHQMROnvI6yRLorHA8mKJTv
O+oJNM1RdRB4wqRsACKNerY6VQim6+JNKKXT+cwUKzyrMjPJh+WotkKeK5jf0jwu8QzGNq2y9JFE
tlXjrNxz+oluG2tuaDtzrYs8y5kbvTKMoCzdDAk7YQ11dJ9qif1IRJrIbhFXUQgeu+rMFmyRpw3q
D7OY/4Fz5j5P+XUsEnsgLvtvRWenx/lbg/Z/h5Qsnfg3u+TdMXSfx1+PxGRf/8aPE4Y+1gcUnIkD
sFLXTZou/5wwtv4BmS8TQANQ/tez4qecrOJ8YI8Z1B4nlyMEkKad//OEcT/QhORgIkWgAaUC0/mD
I+a1mv9PAAubgmYQIT5dN1wMgVdMMeDbxQmRYRitQr3TtRujvMr8hbeKsptB3+X6rve3hnpb+OcQ
pmYepH/rskiXdbQaz4Q7qx7deD5CgnLP2mydF2c+C9qTM/8buFbAbfeUBvIF0VkXXdvyEgJqmyx8
cZUGc4lJiTUxsN1+7Q9LaZyXCCrD/7NGFMgico0ZuzXyHoLqoxrO02JerqFTNZ1zr1jFooE7qUVn
ZnYdhp8U7aOVXUkVnxqq1VeJfpXBLlQBuTvWhRbvfUENDNGiQWwG4Iv+XSdnsKFn5VVdnnGI/9kh
+WNGuWX45DRp8Ds9nNFe1ZvcCVL1rg7NJ7PzwwVuOvbOGO1PtmxpXLi0U5VV/4jGtHlhG0O3iHrA
RG9W4a/O6sPgfXqMqU9NGxOsFLfXsbtOltVOYdRivIsDfa+1mnNr+mq4o+ZrhtET7vDPViEeUlUq
VLWqNWqV+tw0kuEO39QF2e7D75/nMMzncUghWV50lJzpecRRap3nju4PhtPfVXqlrtoidFf1KJ4a
Y1inkXU2Gcltger9EL36Hzi2/q9JXDMjb77AL86lbLL6+K6WPUliv/75v08l4wP9KpTOSE+giE8q
6D/jHpvzhaIB6E/OHtpEfMgfIteKZn6Y/jQHGYE799qkV//zVNLFB7QKJ0Uj5+eJ9QfH0hGKnXOS
TAUZ6AmmCdVbPW6t2hjImUEozQfp5O457ad660apssgiGNEmV94Gcc7sHqVrZB3yGLk2kelyi7ln
NSfXwmOwweBvFmjVuHwzjb/YWNNCfXtgEoeR5xvoepBXobF2tL1TWai+HyrNg6cGFV1GOgylVWrX
QI7iVaWIZPX78Y738et40+WhGQYqJ8cloaAD6TYOfveAPmy7TPoCZnBUa6eOi8PSFz+X1wKbRdSE
wh9E/qNqYOAVseZlQfdQ2NA/MsXNITUFjoJIj9vfYm2LtE/kIAarW8aiseturpRVe/37d53m7mBu
EfvCWhtsGPh9Cg5HEVwYR6L2XCffK6YybGpdV56GElYjCqnt41CpDYjJtL3Wy1yFXwiA/ffDH8Xb
TAJNdYpd3K7TpUwV6vDoVoRZj1o+tdwayOVeDsi/1aVzbaiNdpmbdrdozUjfGWUtLyMpnlrirhMf
4t3nRgOSvHMy+IJNCAjw8BGyJlbGOvGbfaXrHjwYaqxNZVsnRple5HCiGYX9O6nQssNIUw5ufSmj
vtQC2exLy6i2ehjDHAowY64iHDNOTOrU/D4cCwtmRCjYxRBSAHofjjUWXa/h+znsB602F75soxXh
kAZ2zHHPOt0MglleBNBDGuXJ6uEXJ+C3NqGShY+e7+npPDSSU16oh9XN6UODQuQ6sUkXqNSYRw17
QVU5Stuq31uG8qkFkwQ5KdtE0rxBeHIWhMUpuM/7CSeDA75GIY3zEf7m4SToDg7HVpEM+1xGYAhR
tlj42HIgSxjaJ1bxu6HIgcgYSYawN+K+PVpBTWkONYlGt09aWM5pCJF9xFkIMnD9Z0K8TCNDUb5z
ODrIVCkzHb5VVpRREXh9u2+VLF1J21XOvNaq5l5lmrf5YKlLza5sjJ3TU7ojv3pJKnMENhOkFBDi
4chR0waFiCu5R59ebNAJVxD4yZOVMIdTjpzvDnxeEuAB2gykl5PW1OFQEkvO0B11ufeEd27X8RPG
9clM2iHap7Xx8vvd8m5hTgks6QD7hKuWST0czC509MA7r93HsoA0T1yVzWNsHjbFkBbnY6ikuzaD
H/HHo2K6MFW+OL0pexx9x2ocY+rIgbof49R7iXskfMIKhEioKxulnUTGB8X49vsxp2k7OBYIMCgq
g+LH6JT6+dGO4ClE17mluu98FB/c3iOX4Ads/ngUCjSkUMiwg6J81dx4k95kXU/xp/HGvVUH7jIw
62bmGNJb/X6U18bQ0cswbybJ2ASMJXI5/GwetlpdYXbWPiqcixTuY+FD9W0KHLdQVKiWmoHoIrYC
0SZI9hKntkgdEJgdUEUgfJD73z/OLzbHFClQfp5kkIjhDp+mNIIC07/U2juwA2roF2MuFzp+Qb8f
5pdvPaGsKbgY2Owdw+OH2Eb9j+b8HrUfkFo9mqe78MK568XSAIM107flZ+QX/S/wm7xT2PxfveTb
wY92CjaUiZtWtbXP3AvRntv2pR+cIBS+H4LaHnkcmQuCUjBwDuexM7JMTZSoeUSUP1knIwa5aWwj
15+Y8R+vUxYpG5+4Eo4M/3U4lNKnQgRx6+7L3uqXsU55Da5RcaLF9ioseLhO9VdP12llEMGLo3tP
s6MqpPvo7h2ny2OYKnnz1cem3pt7EYiKhZeD25hZ+ViiDpOk66Jpgm9llgAe8DUZ2fO8FOKj2qYu
nQPPCuIFcKjsS2pmiOZmzeTj6qGkT3XcicNmHZiJ7UEtjxM05oxm2Imi7K5B1EKZcWAygfTF77Vv
lVzd+GHJWqnFpElqoCn5zcmpfZ446N4fOry/QZAJEZ3O5mva8eY4MLW4pBPX2/usTvJlkXoGvdP6
lH3TuzAWbA5nN3kCEN8JK374MTNM5irdqd39MBk0xJ6Gmo/X5LZ+prshHaBSDM152yPWEHnxpL5a
J+kfQVOnm5mO/mt1mscATHuUpYwUFXHCUPy92evuVtKwXuhqHG+UPs+WcQAi4vdnwfuJRVSW0itO
F1CyKBMfvjJdwjLVqibeq5UfL+wR4TcrhUj1+1HeTyyjTCUzKmJT2+hoQ+pS82Sk1/E+4KYG62YU
Jr4tJfIvfWdeZ35X7fyMLo1RSgCNvl+cOBB+Of6UloJGJAV+PRDfLB+0c0Uy2lm8x/skvCya7qNS
wuoKc4IcK1UQNpQShR0jV56ATZ5qkB8VuKePyutDQLDol6HydyzDIZPeUYLAivYJnPUe0Wuu12pn
4y1JBW0o7qPAR2dnAJgCgzObW+WYbMpBEyfW1i++9WQtD4gc0BvEoeOv4BXCLBS+AhzCcS3DBlx2
m9fr33/rX45C51kjxoGX+K6MNvpuWdqsqLxsqDkmUp4VanRKwvCXo3Deutza7sQxO1y3SZ/amenE
8d5qoBH2fVBAjbbrE+fuK1Xz8NydYjnNgWL5vUVxOEzrdZh0d2q0H5TYQXw4ry8Us0Lvwa/NeRti
gU1bWJ+5g3Af874MLpLUTR/wGFc/qy5C5LnnyaWRIfxry+6brbbApmVvA7VTxmz4psWKvhbSwJrL
bKphmYQxemseYgVepwG6+/2X+cUu4GWgo0xvM6Xrhy+jS58OqtdG+3Skp9za7HXMg8GWKRrwrEEX
c8XLX9JMvym64RQ296gH9boJoAEiqUjgyFc7Tt3yFIZqQd69z5LKXDJ34AqVQttWKqTLuNCi9WBI
e9OXrboqzd68zDtvuJWeGq782Av+P/YCYnFTH5vOmDieC4vKj9unWbR3E9XeYkqUw8kS2Ym9MM3o
u+VDbPA6DiW2o1i5c21ZNd0Y7kenj+deLBFidf10G6bpuB1zU54Y7xeTPMm/M8VwpmiFHYfN9Owr
lmtV792++1jY6JvkgW7Oes0atqM0rCet6Z46gfJgl/fRVmtVdDrUrt4ZVR4vf7/c3lVlJjQQERhh
pjOB7Keq49sWRRCmQNOGrKGSr2sl6lJNfUailC59tw7WrPr6kYnDa8oXgECLYCIHleqJRf+uIjk9
BXc5PVmqM+S7R6u+VPjOsWE3U8nAoZNRNo+Ep/62V4Eg9ioE4zSDjiWqNFsNWMe9NK0x3HuK/jVz
8fsbmlvMxNwTBTN7CtjerAzugqmWQXdxEiwk3jgO6PLeyUCld082t/253xbRk1XXgJ09GLXokdkO
Cph1BXFkBkzZvPCdpHyyykE0SJePKKENiZFcllnrfQq0ZtJssxPzwrIDo551Paw61M0SC26F32n3
qZDAq5UhyK8avGNAlYPVe0K1vZWzsemz+xI7YdTTDTO5rvtau6HcBnoyhKtzr9eFIeFJlwgGVrlf
fvLDJPiMDqC4T9I8QsBirIHxStI0QLjFCBZRN73ytuuV7FOWVtp+cFzUvM0Wb7GZMDzauGCKg2dd
bUYQz0Hs7nJpZRdw1/zP+Gll3EqIcL0YI44SuRYYX+AzofQQxan+YnROiEqaJcWL5vrljRhV1HmL
jBbJrChUgtmRtYSopRF8Llw7RWKoJzg3zHZCOrpuda/UOejjNCrcEbDiiA5mHhTRRzVLve+pwX9a
GLQk2ET/3jnnvu2ek/awh8Ff+LuH4X6YOqogBSc4wmuj4odhjm19UC1cy7jVIae+9lx/tjBMoBu0
4HFIp1zFBTZVx362MDT1A245Uxyg89eIIP+ksfpaQn2zMwlacOri5JxkeEgexVESUNuiaMzCbID+
AmpOoQjspAG42ExbsQnb2tlmtUzXll/l13pnFGei8IpVMljjdW3IbtfGcQLdPlv7PmRAJy/jc9dt
yntNk9m5nRHzWbi2bERVj7tQG1W0/8zaQ/kc/Vn8SKoTIcxhLjyl+MS7yPxSGKc8z71weAirojJx
AjHEnQk6ceGnmbOMHOczxibK9s1Hvv4+RW9RJlN14p+J+zHShJSgCUDF7Zjm1qa1G/VFa97pKaTr
IJAOVw5CeplZpADqA+uiaCenUzfRxhOH/C9ekhHJmyb7alq3R4WTwCly6aSqd2eGKNejOe7vEk8A
xDWt4cSt9m4oFplDCsM74m0H3edwPiPWTed2aXmv9FazCgbrObUCFd9hzTzx5YwpHj+YUHpVmESx
DAHwACo+urlADVl+ag3lfWyrq9Svt9SNV87YnGeluixlusI/amYa28yP55145IS+0XJ9HqF14T0j
mEltDfJXvQn65mxIr9UKikAntqmgHJLcmW3wIE3UkNJJ7KzeIViyqzpArgG6la2unbjxpoc9fBng
CsYUeAKSJhE7CtgdOURWoCcxvpE90n4qcFnpZfosHaCohUI5VeR6txrhQk8i5xSA6JawMg6/U9Gj
IxlRprgH3GOtR09C51ckIkipl20L2bs3sWKDnKxOrpDD1IR9wMhTD5SdB4qTIvvhyHYUSQi3XJ2t
TUnILzK0nXQvPbHbjnGYDEMWh0w5DTdodqo9PcabnFYrNBr+CHrct56GiIYSxBtBD2odpzaKdE6y
gA1XzzwfioNfgRytvcCaVaLGkiStSILbzFgqWGi25fMfngOITbp4JGIKi7Cm+1rLevNghSyTNo88
/yH0/HzuJU17ZWuQ77wCLo4GsW3ZaUg12MC2fj/wUbbGzE8JoUW0xz90ayYA0MGUNCN+h5ZZPTQC
8g+EI3pUCC302U1ZD4+V0d1HyTDMbd9Vp/jppcEbqzeQgEyFhxBhex30hE8gVZ/zpljHrf7V14xm
Rq32JYfSLqasuSBnP2lMfxQq8+QTVtFhxVLgojlzDDVTgMoLn5rsQ2nqFx5mjH1SLHLHvaxdnGAy
MTebbBYq4lH7oR70nyjlX9jnvVk/74AWd89pzsp+A7SY/vzfQYr2gWYfFuCcV+SuU6L1N9BC/4BF
A/af1JPY61wQP4MUzfiAwSRXA71JsKTszjdBiiC2eYV/kQSzQNEm/wOcxWvB95/jlCfiWKNOSW+L
hyDkObrxUNthgXfSuC/CslQ+QrV1r0LpEwynVCy2cdLRex697DnrYqyty7Q0VxXUbVj43lh8KUIP
Gc7GNGe5HmCm7Khllcwdjb+BlY8eT94Patnj6VNkSAzaLgqqfZ+OszqxrGtB4IyRkmrU8dyPB91e
YCGb30Wj8qnqavT6Mr3PX1TKGsMkvU6dFlK5ckvRdQymOnOXzvSkG4plq5rBl9QqHFLUDJQltiYV
arFpkxTXocE9VTZ9V857vZPtiXv88JSeJhC0KQ1Q2iwCXN7rjnxzSlV82JAyiHafqKGHdn9bzdNU
dIs3S+oXMdHhrfd9FA1GH6X5iWX6esW/GSWpOP3KIiQFy0S9zIK8Wkmjxh4aoYil0aWnHIp+sS54
FQK9ybmCLG0CRr89Als9zUYDhYp7Sy0Giqp591EajoJNNiWAbzEdkxi2QOSusUQN+Mqa3aez2iig
Bsuc9k/ReBhXi0x8TjO1+eqpuYsDHupQ9ryxe6jm/pCLOxHiRzjXCzE8tPZgohdggCJehgUcn2zo
q3pJpwFuMDDnOF+Mo4YOe9z2YzMPCjuzZog9RFe1ViMWK4xiQD0WYynFRU9gYYkCPUXPLm/jsZfP
ioWe0lypW+PZDK3qm0jjiBtMwC+bCfqt6YlI8t0Hm9qAaOgJjU7DNImH84ezMz1pacn7xs++eWO+
8xXmZtTdDZoF4ep1dfzn7P0XOjAckJQTpzCZxji14Dcb591ZjHZzUXytGmgA391W357Lv/xZP89p
1f2A1tYEcJ/6poBx/zmn+S1OYHg0lN+Ioies3I+DmoSRQjx7ks7yxBmZQpQfySS/BTIBzItKb5sG
IjTtPzimiXhYL2/O6eNpOK4AIi4YtmErom2b7gIRzWzta8rxJ2ikKUjvasMlnGW9XwzlfBgfSh9T
qyVMlchcOqjhe2cUawKkpdh9YpnHG/tzzO5BT9+6Lctry7sc3TUMApFs7PERS4DI/jKJ/2eQbcLm
cyluNHHu+fedtw1I/uw5Hgaa+RwGd058qbSXdnFW6rvaus6dcxFdUweM+fdO8XZjeFXLteMgoOjt
Jgt3PbysFCpHcH7G5tKebCyxJIhf7GzjoYzn7s3wKsfWr8pmiO5VU0vQRWIPDd/kIkWzr9ta2qrz
drgPWNk9BaHYmOsYFkcbvdoG/bPeYZuWo0To1fOovU2Hu8C4H9WtEj9q46cu3trBhVdv0mZrca71
a7yjrX5lFRsU9U333NLoVyZ7FzOzeN5IoIVXclhbIcCSq8A91/pllGDJtZHBmdFfDN31oM5qDybe
2UgzCP0DNLoJ6wwQz8rMMzY2KsTjE3YZG5RGp1/5ahSPgbxp4/uip1YW7VKUAc3LStyV9Z2XXETB
Bl3pCFc7ZxkixFHO4nHRUNW2ziplg22Yjg6sttKLdRlc/fk58mv0/nQU/W/D5U8p878vHt1CwQ0P
47LpL/zc75bzAZav/bZE9KN45H6YmECgQtjTYBumYO7Hdne0DwCq2O+UkFTw/OKfsExMKH+6R4Rj
JlmUC1TgD7b7q7/MP7t9Omsm8CGF96m/NpWbD28Pz8gDFXu7ERyJKnx4ompozf02qtonKZoiwYgj
KuJmlZeAEq5VKqDWrec4UbRxo8odritNFgbtfUpdTkpqEqfdhmwN+fQEOXbUir1KvYlzN9/TMXTQ
w0wpsFPijENzmQeWZ92IwPS8FcAtJUCzIcucSswzHOhlvapj1JbQE4gA6y3LUm9vzbFTaV7pinqN
flb92VUbBTljxY3O9EJq45xgLlfn8IOwraXcisC3J1rzSWuNqXcY0cpYqL2A3w/qKbkwew91/jgM
KU/3ogHDkrUZ+odWaAf1KgrN+FahFYD4eNQVyUrVO83aqpSzE7Gy6oGpShS3zLRZ41Y+EhZvltEv
QrHDws33b0MPdsqa+dCo6Rx+m1LJOp05syNgbX5UUVavcBDpxsLdpbFWhSciv6Om7zTe1Dikfvj6
C6TN4XheSItQaA1nfqREIySJzgcTCgxa9C+qnuoVpfewDHZ5lg/J59Gttfuu6Ounoa9ZAkNYy1Pa
oOyAN3cRT4RR7tR9J0XmP7CTPnyi2lfGyPczTFnrSAXIKJRcX+Cgq0AgiIx+RDGiD7AVSdwayfwy
k0gzp7Z/6jH0KQ1/u0uQqcLkjTuZaBPk8rFnrGVl7agkHkYGATonEG1D4CtXcRaj2B0HTa+uhKd4
WOEQ6sY76VvGV1VLyoUmFZ04Mi708dnwO3AaLHny5jWw8qDMZrHTFuMXrTE8+1Y0Rh/c9d44eJ/N
TtZorcLv6M1TrstTPHj4Lmx0atKT6DIIneM0Qo2cYAipFyMEgvzxp5FGWLq0AgPtvd8v38PAVECO
A6XGnIGZnMC/r8vtTSZhZobH6vDw4wxs2Vgo+zuJdiFwPkcCDrohyitmioHJ70c93jSMypYxwKWC
MSdXOkonUqdHVMoKPKysJlHdIIZ0bFi5h8i+W21+P9a7N0S3gQom2wUphamAc7g8fcAwiR4nmER6
ViILGN5IbG2aIeucMyTlTH3XtOA03BPnwtSFPPiCNBMooiG8j3SDIIQ8HJZs2THS2rd8ZFZGC4ZT
HV+nXlRCOnS9eq8NVb1qyFG5s/6+1a6/D/C2Wv5uZhnWovs8YW8Ajx1XCUc97YdcFybDquNYEpb1
8qJ1nKKdhcCuP/9+tMNqKKsHiBolSUDFDMt9d/SSwDH0bhztyMc+Lm43VVXYa681jLXiJe51DaAd
3T1jxClByhNLSD+CG06DUwrBjg3N0VcngaPBPS8u9bA0WD+1J4vMn8euqLPbusrG+DkhF6td8JQ8
99oxR1SugtiPUZ7XOiWBshoX4FEJcevGwvc2jynYwkqLuowozsCLQs1aqGOlVKxJVIweSoTKdzvm
402f1zJfe3zg9CYfs6pZWb02UBFEKbMcbotGxcFd9yzFuhm9Lhy/GWFZmP1Gra14Yqv3tkpIHnZK
9xWozuijfN93DqaEgxPFF6IPdXEZZqpW3tAptuTc1/0cO4o+MXx7F6tQ3tGT0HoHV6UeAil+f7lI
lxJTq2pY+WOoYyzZalmIpYeSN1a3dYWfCkx+I9tNHoIxMUI8Df1Rk4vCDhDojoxRjviM6SF8vM7M
8GqNC98Sc9VuA8XZFknSoyDrq0ZwWSGJGWHEmqdiw8/w3XEVKDL3unnMyNFLkgWNd677AotYRKNd
jo5atRQnvwzsyInSLSvXxninkKZ0F83YoVyKApCiYHPS2rpnLpNST6VxjcA8belvmWFlfbUpizRR
wkVu4BmhQ0cRZWDPW8MbBNpvQ4dhjh+mivPVVVK3fUDzI6YqYZmF7c9kHtjFi2IWENrQNEagLDRo
KzdLV+uV+iuRjd0AaB6D6KvrJkl2phgeMcksw/9VP1dkVliIhftjgH6fpkrQmKKJsGEWfd3mcz1y
suRR6KPWw9rV8v5Mb63U3fR+n6r4awEK2wZZpyiXljr43D4K7P/6blI1za6JXYpv9Iwd99avlB5Z
/7YAk/hUC9sPuNMTtcOxJpaDekFUGOqInLmusevkUOcro9UHh4VrheaZ0yCHitcMDWv5MBSV3Piu
7cWrAqIFz6XFCfrgRRrhjBjYWXUfqim+WDk9eoSCE8VvrfHFyRTQdNgBUmYH0urkIl73Wm1kzXld
6oFmrYss1Kgfu30ckIc5PhIHo9IghYpI1rjrLacz1rJO42TbF9wrEi+MJmwd/8zxFdMul3bkiuge
amDa7kfUpYd2XlaRGmypXSkBS9fRUrmKdSMpUBhSVcQ/Zo3ZG+Wj3rRCPcs7v7PSWYfw2Jgjj5SY
OcYyEL1sY9b2jWXBJlXSHl26gcyYpmmhzJuisLCak0qs6teONTCz0EvKUbzola/hUGaV+MYLD7DD
IvWrGExmbBKQqj3evJ+kTmNuZZZ52V4WOkXL83FwtOHCStseymloKJQRY70vARh5aifPh9zWgrXT
25p/oZmOH+7tJPTj9qKL0sKplyDK8maYsziE3Bah2njOS1Kh7fLghU2MhPhILVUOXMZ9A0rUkZ4b
PNSdCMONJeqib89S6MHWtovt2PBXjsyaSr+qhkTxqtn/4+y8dt1GtjT8RATIYr6lRGpnb6e23TeE
u20z58ynn698BjgWpRGx586ADZeKlVb4g1r0dvW+cpy5U455p3NTUKvVjPzbMk2i/zIohYNd1Kpo
6l+FPajDo60WeAsqrd6Hz0oY9x+MeTKMf5ce2Mfegyiv4/8+iGRQEAi5bMlfqFkSJ25Ky2Fpxpni
IMPXLJjRVyVaW11RYcluA86pZ3vceSAux5PIXqCCvA7E39vOYCqZKsO4uEEWTvEdNdLurrIR0XZ0
Lul1xRP6LW+hnJ+QIbmUR2LDgbM/f/CV0BrHfnJc3IWwoGU3zsEcj+sBBHP35AyOhitf6BwVS99D
MW9ygt9DA8GirSu4PIGdbV7CoSKuyMVKgjbEXfyQcVXMh2WmxKKqcfNFtXBnzQFAYAzQtib2lMVU
BGmTolFuVaX2Juc7+S5LSi/xq2OBTKVtdv4htEhXEmdKw1/xgiVpOmji3pTsmNuf+3x5GUUCKkyk
qWlh2yb92PNRQmVAzWfO218ZD27tTbWidigCEVciIOa0ZeA2Bj6UtwfdpjqU8OC7QoOVbGrysM0a
W+Ey15Xdh78aTtmIX1dZZqdWqOkckKNPNEiSDDMW1O5W8tNw6e+dEGrH19u/4nLqiJHq0PMh6RNe
bsmws2k1oaPHMvCJQxKyUz1HKBpj5ejo7XNDfhgVHioTyE/eHvg83JP+ylKIDDU0eGSc5i31CZ3t
RQgQ/3f6mCBQF8bgv06OGLQPJbdjfKowAfVW1N+kawsKv3e3hz+PbeU2RzmDPEV60EDNtPTzJVdE
ZA0Are1goTh8l+uieYA0F7+EJYHSzkpfGYvCDoVeWcehCrxZ6Vz0q56SpgbE2O4T6p1QvOg6vNZW
OvtvnRbNQLmd2MtSf0/mgn+kYPmgjkDxpARAHNn4ZM+UFKNKQYtSRcZ4R33kPC35fVXwwNJJp2gl
6d7ifLAFmwoMHqLo1KWtc5+2mYsJOZ5voh7wK3NK1fLo/+s7V8KVUcFMSHEngCeC/OR81MjpCH51
Q8E2Ie/fV0JM95YFFljMqviI4gnlY2UEVXr7w27a30xW0gFRM6RnD08Awun5sE5pE4bAsThV9pqp
CAuME4E9PcXcE1phBa4aKZgga2s1rH6e10V16BbVnjxXbdNoT6/7YktRGgERLFWXSUO5Q85/TTSM
YVRbRFVDqinToR5o4/01Dg0q5UuT9G/95L8vKhJeA6wIK715btMW/KYYuoZiezu2QZIVzcFxtOlg
LFlxdOyi+zFYifO/ujDUe69rFJ3fTXxyAEUkoNxKvEXkZpthjbGp5rgJu9OUzahG6mL6oJbdhMvn
MCgetRv8Fm+v8vmd/HtESYanUEKyzWW42dFqpin6QPh3iibNF20RvSuV1D6Voq+/sKm/CiMtPxR9
ND9FhHPvbw++vRFZRopeHCdKclxOW8brXBtq3lhhf1oqks4sB1ebJVX3KTcQn5/KTgsmpcZpNM3m
nfXdAJDlvNEk44UllKLcBTjmfDuFUalE8TiPp3GI1lPiYIfozoX7b7uOCB8kuNCvU58dXK1O/Hwc
pjsrs6xTBszgaCeYrIlhhL8eCvzXbn+Ti33ONoIzz1LCA+aq2ezzqrZ4HPp2OSnNDJPTHOqT0q3f
xwItvtsjXXx9RjKoceC94UpK5+Z8m0lTQDRZl1OeIEA6l0J9WGNkg7PUVL71Stw94RpleYod9Xu+
PNcmiYqKLM0zOMSa869fGVHZGqu7nKiqEeOZY595eh59d/m2P27PcisYBdJdugmAT5XQLyQxNytt
KFC3Um3STnwBWuA51mvAk7GqLpzsvsmt7lAJMKXCaaKX2V20U9+lFtiLVv1Yr4sVrHnzxShEfYhI
1PCR1opnuFjxT1So9m6d8xUh2oaIQQgKFEXaI1GIPv8sfVE0DOSkRzOBUPCQK7Ox/q0oucIFEIXZ
O7u2uw/FqFqVeXCXSX3ThuCqB2ELKF+wGyiecg2dD59NzjzmtrkiNGSP96VSl+/NZvyeafF4ooKQ
H7p4ch9KJemD22t0/sD978A2wS6tXQguF0TCopsza45xwTC08keuZFNxjO1WRSNJt2vEmg1r/Cuh
XfT59rjn160cVyZUkvoCVI+tIS/HP2IHTWRVZLcLCjqJI04U3cWxrGZxymOEnt1uyu//H+Oxxhxs
kiuqfufj1Ys+U+yhlG6GGDLb8E+elZQuTrum/8TarO5cr9emJ2QV3EUojbdzc5Uoet3mg9OogWVU
7rvSbMnaeoQpAJJWNWU3IMg7McPVESnXoo4JH5Z77HyCVa+7iUb0HkwGKD7VbcRpoWzo6+GYesVs
VDsUQrkj/5sV/2cBWTdNQvS4xrdl4txAIW+uBR/UkGr9MfrL0Czm42gte36o14ZChAoKM28Vln6b
wyEpwIMhwjUAjRX73bIowLQAOPtZOIfKmx6B/8yL2xHoIdeXBN+ff8dem6LFcBItSKfZfOrM2Hmy
mhYldqp1H27vyct5yUIwR4+4lofQ3uzJYrKsdUpNNRAQo3w3djNPhSryOeuaPU3By2MOwUxyv+HW
kIJtY43eNYsaxJMaZIh8+qYx4BwcpUjhYPwSADqrfO6XPVe2a/Mjo5YrxxIhMXT+KQcrntTR6VUs
hxPb9frQqD7NxqTn98RFxd7Dtr3B2YwwmsCxyKYQF9LmyAl3yMZ4TPAPt5WheadVdrN4Sdk7MHDm
ttObYx4LVN2ogjrLpzSqZ1wSby/ola/MPU5Fk/lK3ZvNhBEARtxwxARGrEpHe66YD2WNvG9DIQDX
HtvyjTXN35QYyQ0LJfN3y03n7ULn8/wr22teCHNi0MayURUmfL+PeO0wxbY1v9EX81gMS/vm0y+x
myBK8deR6j7yNvrz+q7sAUM+3HuS1Po6qvkUaItE5RZO9x8sx/8Zl1/7pjJQYvvSL4H0fj6S0iXz
oCsVPkE6wbgo8+GevIkYMc/W06igP6wjd77TXLyycyE1IHeI1g2nYpvZJuAHUnPtdF6nJT72VoV+
UrNmd1iGmP7tPXN5b7NkKg0FE/FWxtvsmUSnkKtYC667RSEOcaLoL5OdTE/hrMQfclHssRCvTI0d
KvVKgKPBOtp8z8KqRmVKGU9UkX7U1n5+NeLiR9bM/d3tmcn0//yFINYnsgP8CyIN+ZrzlaN3NGXZ
sKwBAjD9V3UosQhW8zLdedkvh6HyQNUOT24EZsH/ng/jYlc1tyVC450aGwtdE0pMB1EJ/cvt6Vze
L9RVQNQQJFFE4m04H8eBLaF0qaEFao6YN5r+brBSBv6hxqg6jiHiKNS3xiDF42nnSbrcIhKqg/Cy
oOlMEWmTKDpGnxTROmsBeYnmo6OmBGWj/1rqeH6Oc2uvVnhtOEqTdCjxV4L1tblQShIHDYYEGSAI
iiOnvM79SZK8hRsN902y2N3x9qfdjijL69ICl6oOJToiwvNPG+KCWzHDXsq14bTiaj8HYT/MFkg+
+tDTzufcngBG412nMgbqBVzUlvZfasXoVqqLepUyqvcNQeFJKaow94och4c3hmW/ByPURY4NBUt2
6PnUTHLVKu4ZrB5EfBK1i1EJcr6g7CLMMuvK2jl050UFWVpmclzMEhFGmXnLMXYSkMOQmnp/1noT
JlS9vB/cPDSPy4DnL+N10Cna8F50lvmVPzU719m1j6sRpLF/0NG42KtdRuwElQ5HjCifDxRU02Ch
wYtaaLvu7JqLocBgwJeU4A8AGeAyzj/t7I4hAAi99qfOWr6NaV7Hr3UzdOmDBbH+9fYWvTYYLlq8
eJTAOIqb068DWdO1xCBOqsv0MXQyYKkVLdLe7eq3z+s3G5o6NZvT2S4h5MrBaIB9+6sWNy02ItEI
vjKspEDk1JR/v3li0jqXkAk0DVS+zeWSDVYIEoyzF9FTD0iTnL+yxk2PfVwaH28PtX3KqarwHICe
YV+QbW/RgKh/wTYP7d4vwr5/sDrrXtJ/fCkfhtyCnh7qet1zh/nt7/HnK8SgVC4JfCmxsV22d0vi
6HSo86rz7dotXxWTbeLFVtvfrRMNXqQltEdbDGEABE4ND9TqFj+ZjaTx4EIX73NoCiC0q3iPoXnl
W8DMlIQEB5A2F8N282Y9XAOa+biXlkE5r25+aAxUtSPaVHcWjLSgxd5hz4L1Ylj+O5SgiI91mbdt
uWh9akQ6UBFoeKO5APaTxlitqR8Aba33at9SddD6nQf64ujIMSXOkJUgFVC3t3s0K3OcVZNvLHn2
K9EHFHMJGO6rWu3eupnlUCDbIdnJDuo25NBTSPXmkkz+ZJiKlxe4Mqdj3tyXi53txKUyrDjbVwxF
cs8hRU+BS0jO+o8IOFnXZm0sCI2doRhYGLf1QVXD6a1HRo5CsxATHXLEC1ZOkq9IQJg2hKFOD0+z
yJpgTuw8IA8gJQWh9tj2Yg3eeE7loLLnwRkFoiSRw39OTTf7QW/qaPZFI/Sja66N1wDbeR/DkvKg
q1pBPgzlW289eY9LXJ2cp3ROPR80QQxE09KBQRFNOqoIMb1wDy2+Jorm7fOjncOdwCGgy7sNcDAK
6cvBoag7iUX/gTgjHmMpojSHuU76T5WhzqeQBPWf21/1yjH4DYgEeSYLbRc9yBiZXb0FeJ+Y4y99
qDSUs0qHMpux7BSfro8EPhISLMWR33jTP7amUZQUuE2dA5eo0d1qKVwtbuceCzrpO+HNNijmSmVS
/x1qE97YYayEcDcm33GyGrZFhrHyWENZsDKIoukSxq/KGEFYaqtpJ9LZwOgIdeTYgNTBSFK1Z9uc
75g2dRK7HtbJ7xG5haxgTPcuGgOvuT3PwIuLbKy8MukQ8LQsZNMtbFlf1TGc36noiDw2QvlL5F10
NyYoUmIjSCucnBbn7dvLfuWekPYbkn1mQ53cLntIFukalBt9re9/aWW+fBqxNN65JuRrsbmMqOGS
BgHigOr4W13ljxVfsQimfsOKd6OdPdTcwoHThvqTM8a6r82LtlNzuIgy+fQ0SCzJZ6LWseVag63C
OzUfGa8xRND1tLb1wUgCWgDaUVrI4mc545c4gfzP63lPRujKK8bwpLFEZNQefvOe/5jugJXTECYg
2hprzp+1RhvVU2c587NdQZfEVSsf3vVmbxo7lsJXPzMZJhgK2TfbQjdWLZ/mUWXHoTUzHEltnceu
t8XRKvL2OGbOXlfgyhZHwwEGtHyuYW1thSnHDmjjammjXzdNjjFKZ6U/KXman6BFzL035q0R4Hdr
/RjTaTzWbRLBIFKN5me1aJDd1bjGN3OEcu6P6pxUHkDp6hg5s/P99ia/vHHYDCSL8CxZjwtNoa4a
C4rS4+iLkcS0XrNa88kYKwytqLOEO7H45TLIeIImIhUhJPQk4/jP94nDpls1ODdfz9TRA7+yfoOo
wSUT9jGzVbQ336cEFTQrEVnmCNMjPB8Po/AV7zNn9OnkiRaer3Dmn3m/rsrBYYWqtw+HWQV5PjVo
tBr0zfPbG3TVBzUd/K5OstNKh+2LGoG3DkWUpofbC3d5O8HCpbBAvsgE2WXnUwNEtzh4rCzIkwzd
TzHi+Zqjhvrl9iiXQTihy5/DbL5gZ0ztZCXr4o/goY6d3cdftVZNG5IbIX41emcrz5pewVmjrTB8
ASGqH0swuFD8Ov2kGkn5sUm6cE+D7WLbEucgbiO/NWVxSqPns89J8/SKKCGAZBcfC9BPd1WMbOdC
wunf/gQXe5byPiRa8lXK08gfyoX448qKkOtEIrM1gyoZh1ewZYYfFcC/1KWBGbdkw7zzPF4ZUNLh
acHChreph58PGE/Z0MdoXAZOZ5ZPKov/l+7A7XHc2HyOB1uZdx66izeB+E1KvhJ109Lgy54PSAKX
9+WSigCJuuqdSCLrg6pn+q/IgI3iFeBDKc6ptFEeosFVi7suUfaSqotoRI4uxSNoSMlG7mabEeq5
ep6NIojKuPlW0sx8QWRt+Kp2fbUcsjmNjt2gWpA1RLOzxS+3Et8SyZ3fjDsO0ibJseNpMEJrEQGt
Fcltwi/KR7lsuI8KtBB3NtPF+8c8MRZAYpvyB22xzb6tdbTNjLUWwTgr5RHrCLQE1OJXseDRYkKv
u8sn7e1nhc4B9y3Ccby5gDY3y+uOChkD39Y0p+w5W5RuOjZ5Z8N+W8WS7sgRXtlMUoUQH03ZQb0o
wM+6q5jG1OsBSWxyNMQyP66NgwSIptcf9XpqAzXK8ucRAht+0aL6efu0XlyLbBQwqVCx6G0QtG0O
T5Su4TrUuRasVlYgBW+H96uL3v3tUTYwLz4jIQSblWWkXwSwbXMpoA1kFKhWGIEyq+GXZi6n+y4x
wq9dkWPs2A+hkkMA6/LYz1dzrg/VIsa/qT7bxs4vuTJfJGqk5AoXITnD5oeYYBO6mh5ZMGeR+VcD
6ux+zPEguj3fyytJAo64HaCwECts322rnZ2+JC8L8jb5ZQhIRp7qsrIgx4un0AEhf3u8K7PiDSVd
pB5JtLo9JnpmRSO5CTbF6vRvDPH9aCrOXv9GboWz0JuFIyRAdoTLj1h0c+11Ci/G2ndGYCxmhKw0
lt4kYN2dK/rsdHs+F9+PQgPMXOYC1FEafJwfwb5sSezgKwbJBGbbiyIgQlbplK9aV70P02w83h7v
YmqMx6ZEBFrnGaFZtBnPFklvrz19hzkOP6vg447A/5ERMtpWD3cW6+JOYzA8CdD8kdVVYNjngylo
DlVdmmrBIsrl4+r23eciX4En62v8QHJGQ75a153w58qgsoSMHAPxHVaZm4u0GJQWRgMzBORZP9Wj
qz5alW2euF4tH2/T5dibUGNvf9bLY4+4kYqaBokaKF1724BA5dW115KpalkbvWoCqx/8f9ojPoUJ
ii+K6lcFnt6jZlTBoFYmhnvO3lN5ZW3lkZB9eToGQEzPP7daTpGCAxlrW8Smj9PQCNZhzTFEDPc6
jhfHkOnStyVfQ+aHJshmG9WDIsIWzkogQjd7nuYlelxTqFy3v+qVpSRY5lhQZUSz8LcQzB8BljK7
pWN1XNlNFRtBnISYr4ElDRQ1MR4jqzAeIXLsNfyvfcXfTStAwmBTtomoNdhrYjus5MxKo6Va5g/g
VLC7WGDz3J7flcMP9EXa5dEJx55hcz6csEBAmR4EsWqqHhtFVw6o4GNcXjfJkxKJvRb4te/Ja0Ck
CySWktxm1fQQpomEygUI4Yp3WMHRiSi10Ace6x70EBPvwcrS4PYkr35PWp3kW5wLLu/zXVmIxUob
QPLB5KCa1PRZ68VCcX0VFtvOUFe+J+USQgsItuiLbRXGAC7PYmxj4plcWSqvzglp6HAa7jcol8Yx
Mu125/m78kUZkeGkhqGETW0mZ6Xr1IREbVMUzceoTVcgzsI+QSRsn8QS/72gVr2TBVz5oGxLxqK5
yhu1Peax3azWwCpzhefRwRqNNJhsJ/astNjTOb8IvpEVJuzXyZmQlbiQu6zV2RCZG6qBDp8zyPS6
OpZzVB31Om8lh28NOmet/TCc3twwkyMDFadOQp5J4f/8wxqts5TJUABuSsLiCKiw9zoD8SbkvfdK
49d2DXUHGboRWQBtOh/KHZze0jMgWynGKIHT4M6aDmPxTsQd/Hyl3ytyXls/ncxcFsQl33xzIDIQ
2tGwcMFEcuNYCxAK3HuKO5AOP9589AzCJO4W3gQZ9p7PLFUaVDWzkknFSyl+TEsxWO81JVY1b8H1
/evt0S6/I6kwzw8PkERtbB/edW2Fnrlc1DV5c6AYmHQnpIwnVC/yBzWnHXl7vMvvKGUnKJHidUBI
o26+Yw+WAFmH0giGWDXvjBx0QyzW5m/LCeMPt4e68rzLsaR6Iakw+dnmnA/oOZD/D2h4zDa6uQdr
svO886LEbpsT0gtpFJg9DNYXqxVZVhwAfpe5V7d6RbuP4loY3d/+RZcXD+bQ5KYA7mUfbutAUNPd
bSoloyYchaHZeLyIWfTPbBlrcTSXMSp8KumAOO0xybSdsa8sNDkxTU4JXwHYLP/+j2cZLatam8PR
RLMeKgNPiCMeylg4AUzg5mADPd4J6S6vod83LE1OgjoTEN75gHmyToQgpRsMXZUFwzImX0NnLO+p
Dap+2ijdc6GHoTeFY7Vzv19WuTijFMPB3gKmRjNtM9fY7vWiHGbwnHGthp4ZsfhjAwgQi7b6+zrq
82NRQk9NzNJ6UmdAx81YV6dqnadPht3MfoE9185uvPz+lLeoXMqsy5WSYOefY4T9rSdWRVhkVPGj
KbrBz5a2fIyran2pTef97a12bThgc+D+JfifdO98OIB8hZUC1g0UugAfG/Rt0d91kFz0NHtc/SY3
3Px0e8jLoy19zUgrQZgSS28rLyymU2sQNgM9i9FKL7oKjnUXW1UwIom+BzrZOApw8YMAIXLGH0bK
6ZKPnc9wxVMTmiIvKrJNLRKoNQZH3SA+zP1aYt029kdzzSCtF3nxD7fnVzQz7EMx0001K6vamftl
aI2kLgBFrm2wisAjz39MkYHOGrRW0G4p+lPeu0t2gP8VVzuH6nJZGYddTYorBcq3wbXaiXHMY6pb
SbnEnwrVTh6tXCseC8CEHubj/9xe0ivTAp4ALFqWvzGS2hykLrPKKMYGJMhmvjFKDuaLE1fq6+1R
rmwcZsOTILNpOIWbvVo7fVSvFPODKk+NT/0c54XnZtOEMV0zCO/2YJd3MG0jWUxS6ZyhsLy5lpYm
W0iAQ+qDXRx/jxXX/A4TKVrvKQcrnc87MSunpEW/YmfprsxSutNxKXH9kupuXqNes3sZrcmUaB0e
TWQzEg/5yAbCoKJ+vj3JK9uEsWjKEY7JSHezHR2NEsFsUM/CvLB4iLksj6mOJAIsENRV7WzP1+zq
eLIBzDL+VgQ/3/6dY80OotK8tNka3uWpkz/YBCv3TpMZR0Hlx/9/zI+8nQhQAq23HEFC2tZq+8UI
cIOwfFeAoq2y0D5kMhFbQqvfe1Hk4pwVl3ivOdwELlBXJEfofIJ6tsS60zhG0LSr3QZ12dsflWRu
AGSEiIqqTmdrHtgTI/KUuhvio5137mld6ASrJSKFgIv3rpyL/cRPAuHOhcuuwjtpe/+BPG1NENdB
Sfr3yK9e/HIGopHby55L1sXyMpQEwGEWxRElDz2ffZy2a0JT1AhovNYv6FHPp3idY79P4TCM8J93
QO0X1w7jgTWTRUo0T8G1n49nJmEoHT6NoBctPMMO7w0MQxatf5trLW8ItwA5ErA0SuaUDDcTy1Cp
susxEyeOZhr0s4EqotsKn5v8y+0dezEl8GXcOywUzVJ8FDfXzuwondTMr046vJaPbBrzAZZCvEPp
vByF/5qWuLxgkPXdBpjInQjA3Z150ipFL3zsj4WIvHDO587ZuUcvth9uwrTQOH6gvFzU1M/XaNVz
o5+r3jmFsJv+pb9k3YXlgjhWpk5vxu7+di6m38FI0Kq2py+3tdas9MY5JZlB+0ht+yPiSPpTqPeP
uaqEOz2Py69IDgugDJCEFDfb7ooxwynDamvnZFgLJln6uj6GSEHc3d4Rv6vEf94pUMolr0Gy7qiW
wQc6/4KjZQMFrnrsChVskDxda/OyvYfpPFhHN61FNHrjAOTsmRPCJxUQO8ITfdJYf4CcYOWoEWbC
5Q3p7Nyb2jLvD3mGoboXzd3SBhpQ/L+bwSx+xnXUfpzq1XkHCVh/NcPMyImH8+UzENrhMcws8XGa
h171IqxgtYM0PEm8KY3Mf9O5r4cDtF/1eXbU+Xs8CfQfGyrDj31KLe9oiyWjqdgKd32ghsX9lxl1
L7zSXkLdsyAwvo8mAW3DFVA4X9Rq7MensLb12a/yzPrh6h08YxEb8aewzafvhVhjkBI2xZGnqDOQ
O+Lyafq70Oyjl6obpz4YClsZA8tskvUIjK2oAhu5isaLMjW10V4VkfbqtHX3YxqqojzR4XWQ+Q41
hLPMeZ1+6BGMSmyjOY3AE/VkGg5La2aFcWhzfAyPuZHORf0wlBOqAqlFMxo1q2Gy4pNmpkiTeb0T
Ye58FG42FO/wfYxiP2ojM/ypG3hR+wQeaFsmaqIX930943PuxEWjddJMom34hMZA9YBwNGmCQp/c
wvVUh+aFEuA+lc73VdnP88+ibsyG8puOb4jWDsvyZQxtPVs9TP1a99TRnjeOOzuSDXe2IalvcNIA
uSA7TvNpEzXQ1li1Oh4jP4nS6pTWRn8sgI7kXhwZazDQm/Ciak1gxZaV3/ZOuDP+9pkhoCcAlEoL
sCyI6uWV80eKOq44IEE+Tv3QmquH3u6+h+OAC5ejNIEtqv7TznS345H8c3PxqEkqPG3GzXxNEcbA
Ou30IdKLOgwmVxRtsM6tQLO0pFF4XDHTnu4NUQvz3u4ap/cR7BKP86oO7smeTWGebCNNVuSDGzVE
urRVHa/AjBOL2i5xsr+rLpbujYYxq8/VoGbhR5RvYE/p6I82L8scqQ/0VnWcviCKoezFWXiP/7Q1
fukjW6t80UyiP1p2RtnC1LPZ9trO6lEFKyYtfFeMVdUdUe8sM2+yIyIh2hhl+60DjmSj16DE9GTh
4n2qBTz+dxlw9icN1fDKk4/uP+qYjIbfNmlavriIPeinqVdj7U6kIvulGWlmojzckGJ53Bqp+zrZ
ov7QpWP0jZUqrIOGcN9zqnXJ+GybyupPU9MnHyfku9RHfuuc/JOZ9G/+ilIlWp/6dQFBEuqNXaGz
gEmicygz2MeICoA/n7Wum16TGV3Y06K4VQ7JfNafcf9akh/66pYn8llgJxldGNfwTRpiipcOtKPj
g2XCpaRek7btcsySthBfmz5q5vpuSuK4vnPQtE2QEE0jDbgWsma9l0zWaj4IclPlOLZuE73qS6rO
H1Ea1H70hHXaI0UzLUIXp3ZpjjoiL/zQRSrwYLSolH29vRNJ3TZHT8q3kGRRFkCnl0r/Zut3cTIJ
rrzqAWUlrekODbUcO4BLzIGPlaqKes/k2LcBshvWp3wO519uxLXwiokLT3tWgRT2ulYALesp7wx3
mIom/6hOGb9EFQ+5X4wGCnu6JmrDTzgQke6hOgRpF1XCBbObJBblO/b4lCLaqaIBWy+r1rNealW9
jko01e/BWStY+zhFWPmqOpnJoWxKvVXRIkNpDVNqW8u8flHRQjmocQmMs4Jkmj0rRZokftkUzojA
K2J6zhdj6Yz1m6WsjvlVtHn1j9PFOnJ86G1hJpREeYTWoKqjTsd9IPIXd0Er8WeyhG7NRWR16fLS
W3mlPSxDNvg4C4g0cOPcbVs+k64nBxtgYPc3vT0sZ/I6RPItrt3+IV1jPJ+4z8wl9JawaZJjso7V
6mlxGoVBSh3wxRCV2yGfiO3rN8sqRssrDcBB98lgV0uQRpzu5zCPalBvbMb+ECZ6+hB2rTLwfhZm
t7xHAM0dPKHOqx2YCZyRzKQS876dpvJuceM5OwCmG9T7pUTN7FEhxH+vmEXsZJ7TzlPHUynaRTnE
rd2nn3FuFl8xig4HhFRbTh8KM0oTt8ci7wv1qOqJshzDvM7Mo105pnKgsxFX1qETvHVeCazKkYpl
S7EC2hjrcfKsuErUd2qJ8tO/NvYX61266FXh93E7ICAO2DPN3xO4mH/NTdlln6g8r0el1FLnwUyd
6N82z7UP9RCN2j2fX12ODaqXX3vOT3SH4hOLnIK8bpRjaK7ipKtpanuTVUG8R2VK/wqAPjER2B2S
I0+n3pwStP+W72Uyutq7DuGV5XvtYvxQeJqY85c5i/PEg64yf4oGx04P2PNNR+DENGb7MS/vogrh
qOMy1UhLeWESm5C30cwSXo6obv65VJbwb0Ope/1dgp00C55OahzAvi7uzElZxCcbGbDkqUN4jbpR
PVbJp1DvilRgdWMn9r3bsvsHr8W6r22O1H+ywl+NqVw+oX9p/jT4S9Ahxgrk1dNRSM0XXNmzvjuV
Ec/cXdRocWj5i9F2Bg5Y+BB+x8xYM75MYWgoBOcWyg+PsaOkxkO8xo4dlFqmP7WK3U13Sw3t9zl2
G1t/XEOl0I55n9YjbWmkSCHGOLPri2oQ+Q8aaKP7yP9lEqyG+lD7qt3Yp8FaIgQXoySedX+MlGQ9
VHAoXE/Puq7+e9QaPfe7zhL/qiGdgH/Huk66Y1ysffReGfT2L0Nr4KeU1qwvp2USRnVw6zh5HIY5
W55b1FVmClC8Ln7ea8o9NQ2F4G8ciaG9oXFdPNsXdFADVdIYZirwRfwVEkdePadTMXxuSjS+fxGD
6SVyY2FVP6D8NmnenKraD3xA0j1RgYsnH1wsFy39b3A+lCs3eXxqDGJUmk59ULI5z0/Yyiyrl9n0
5mYvNTtNO/RDqygf9+737fXOsNRGCGkQSDesbSciWgAZxHNtPmSEi+V7p10RVT9QGGn/1TFcsV7M
dlxDhH8AHfjK0BbzqY4LbjNjVsz11Z0RQ/OcbFp/mcuymoeuKsd+wJITJdDTqoTdP9PUjdnk9dOk
2pDtNWwTXLsRx2IchjHbKS5v/KwgwdJRkS1warAyc97CoQ0ysmymwf7gaF0Ef1OvhvweFTcMIpBr
zwibK7T087JyPhul2RR+U9i1/eoYi04mMNP9eFLKKFFlaqMZjVfRgQ4/kGSl8LuiSOgoHZYFNmAQ
xrQvXdanD0ZVa+bH0siML47Za7iNJuiM3lv1UDg76PLfQIg/A2FpQQzUjXgU4sYlBcbtgamGkT4+
TKCisFAsVfV5sMik674t36WLmrl+bwxp4rnRHMYgvbtv7YKh0HFBvPZBcZZvBr2dn+DhcjClxTJ+
NobxhxNOYo9mehE48FOBIAp40LzaFDbPY2aDjmtrd8v0MFnLUk/eXHdp5UVpTTPam9lQ3cFJUvXF
Vqe5CiQI7q2CLnwsxNtlZxsYDRUBeeT+iNqNIaYPGlrqQ0/N8zNNrN5vgKEjqJry5MxRQex6+zhp
8pSer48K9B85C7w6pRnWpvbAVPvaUUrrAaBHqgK/qKvq6IwkF492rafOCwBttHPHKHEeFEEpZPFa
zKDWgzbYWSg8fWhd+302dmvhZV2eY7+WWk4KWtVEyG6ehkQciGDzF4s/1S9tTo9qZw4ytzibAsUt
mff/p+R9oTYw5JGdmfrsPESdM93XBETvqMO7T20z2z+HdlIO/INyr5ByOSpFWGrCGAmBgna259bV
hyYUA+XfOrdT89SmrTvdVZM9Oq9RvuTxp8zVe+fJ0ZCA3otx5U48nzErJun6iA0x+tbYusx0hdoQ
jptdprpPzuSgQNxDToreJ7RFX5WmmWovbXSj8zRU8cW7/6HsPJbkVLot/ERE4M0UynZVO5mWWhNC
7uBdApnA09+PvpO/qxSq0BnoTKSggGTnzrWXSQuMKHd2MsdYognMcQ+8vOxhznNJlsvcCafcT5VZ
fp0SExWIlbdIDzjf1P/13KOFi2rcBjd0jVcr743OzNxyzW6G43xxZEz6Ph1NvdbuPHfERDJLvitn
mH+zlzhP7IXJdjbS8REXS+f37CzxDXjvzTvo/TPEVAVWDqcF9hPsEN9/a6YkyAqn7eIkF6szNmmQ
qHM5dC5oDa1HtZmyAhfsyUrt7qMHXNqx8zs9abCwVok5JIHx1UqcJtmaHg1uHMmliqsffjVm97MX
+82uWDhyRs3UeP0UppDTtG1JjRZzaI++OTwpSOtnLCDtKZxswhCQs7SIJcM6be1ftqPZnESnGSub
ZDDcYYu5epqcmFgF5okcd+WHc1+02ms7cFTOj7alXD8Csgr0NHQMwtVQysS9vr9RL66XHq8NuhZI
L0Rf/vf+sdVqCQDG9Pyk3GRaQiuYhzujX9QDCHqzBwfITwGz8VA3kl/t5Bt3qIqG73//EZcrh00S
JwqID7juwXK6hOuDps2S2B3lqRZMgo5lTC8S8o0bRJpICbZpWbmrb2xDKGunOY2eneys0cvdP/8M
JuKrXo9C4ENDeP8opmVRRHCmw6nwZmFtletN0YiR/RQ5ZloZYepnw9ZJCu1eTlUZzrJsbiziN1jl
fxcxTwKWpw7sAg8R0uPF2xBBCiSXpd2JEIzE36+mDMT3SR830WUYCQHJ4kl2Z45Y4ofdDb5JAoDd
PBTDNIolxC/bu+vKBDeKVg5avxtFJsVGGJ1bDOGgm/Nw8KU+5jsEx/25WfR6+h7zjoM7qRr/VNsx
3kOaV7Z3fZAIrPl90bXujiBubR+TQVBv//7EL4Fybpcp/HqjbK6r+9L7J64I31sSzWtOmu/+nHRf
k5s8Lb6k3dDa0d8vdTUTX68FfgDBgPfL3O/iWnk++CUhN82JkPOfE8ozO4zLigwe2c3Zvh3BRsNM
WF5D5OJQfVZxmm6WrBpfQeTkEVLczW/vsuGm0OtMV1j6sE5oUS4mLDOAphJzLk4a1NcsGgaZhFge
d0OkO0CYkdlnyy0t7Jt4/v0KW32n6EpY3xSPy3abcuLqUzeMJyztfE5FTtlaB9mYvTyoYsBX0266
SmanXtcS7eOMarB97Ei72BRzOZRflxSA6msA0PGYpYGWbOugFCdOdqYHNCqM8ReO8WraeUTWx/sc
9H4IFzfxsk1dFLn7Ksk7Yc+y6kw5D0hcCvWM7ItNl3Pt8FWzm0zLdx0uQ00kJaUa4Mae/AdERF1y
Y/FdAUs8f4hWOD3DV1p5nBcrolWxZteJbE6Waw0Pc+roCbyTvi0PBhNKHy+wwkg2wum7hVCkof2J
umPyd0aeqxlRHYv0DnGEvskgfGRYZ7npS9kmzXyYFkPLN+1sWkfpxONNbva6MC7eIaITjhmrzoXR
3MUMcKghAKSqESfPYwU/9g07+32Wgg4bBva7p64wnAd9EU6818zSSR81aRd9NFpugW06kT3el3/+
uOC0gBZD42HyfCUHNIU++wVsCEqn1Z4mV8KhHMmZMIzmcez89EmpIH6ixzePwnG6PNRxNiNdLbCn
L4mANHmjhfzDp4W9AlHf8ElX9t7Fq53SKlZqLK1TD5AM3rO4ihS/etnbHfP+RWcMfeOKV4w6JqYr
b5ZZKdVlNXB8X8uaUZZGrOnDyVIyEZEiM3OKrKHK9A0vs2rrUNjK7D8YOX9p6zfArATp+Svnpigt
58YbuX4Aa4g1PFdeCufqy1+jPDtO9NYVJ6f33OxYLgzBNnpiS/eHl6is3fRkjNwKk39rFt4vTPTu
TMHXOQleV5fsYTMvyPaw2uFUA3Vb9yQvxIQkyByuLUODLH5qC1vrQ7hgVUXI9OL+bHlN6gwbKH0I
tAVAu1alke5GLFD0O30KSm3P99s3YZNWszq1Vim/5SZinG02a9oungurvjHivDD8Z/dFtc+IfY2M
542ih3//Jou8xOlT8wd2irLoPw1BZzzmpdv14UReVB4Wcb5kd+j35SN51WP9bA3KHCGPmXn6QgdZ
3+gKrtojjgQU69U0CYdaCLbvf4+dYDiF8XNxLni2oqAHWIolwpq5t5h/DBwEwzbxmhczI81lQ0KR
Af6vLZV1g+lx/XqdN0kfJ9p1DMUM/f0P6R0RLPiH5ec8tqcOS/xG9epr4zRmENWI+hlczp4Y7EPW
A/SEdc8cd7PUxnCe7WQcTsoXg5NuYGWlsRFB9vP1MtTGwBBG1FiV7v/GpnMCn0/i5uy1BG8APCV4
rbqxnMWvv9es9am9W6sQPlG7MtVbA6SQ1r6/mZSRkxqS2DwHPV4AX/SGvBKzZcMiGka2+Ujq7Rw7
u0UsQ/3575d+I1JdXnsVtpBizPfCD3h/bV1iUlaPvX1iEGVPNdGfE4FDeprRCDPEJEDiU47TUcpv
YUDghGQ2lzIj1VOJvg878pLw5TLyGObH4CZfafDYunqZ+M4us9Lc2khnKE7VqE/+B5OpXUR4iavp
oTLKSjsNcd29mv7YfNAGhq94fQWDOGtxphNcGptzhcJZFNbHKRuqPkzHaSLpKqitx4EYJG1fjvmc
nEEgxZ2fMvjZMhROhsiSZH9tPfRY7teqH+d6h1XZdM+Au272QyGJSYWR2E6fTaDWl0EyWt8MDO9+
at6ie+emt1MjyvvG/+lnmIPcVZWQv6p4ZpuADd67IWZeVrVvcCee9q6ntaeycZjbD5Vp73uC6LoD
E5XS3Hgx0QJrXB7Cy3Prej1tTI8Sd+eWzhyctNX9f686zzgWbdCQ1jTact7eeMNXi2slR7D7B+wE
gIBref4f4KfC2scyxyU9A3y1aoMkYDzYWP+5e7iEy2HAR+ZGwb/+OJGkcEGM7zj9Xq/nuhIYg1GB
zl2T2eOvQCrzG9xLX+7RryctQiOsuqKhi0n0CQNasggAlVkuW3HuKJq0mrlACr9oCRUSv+SuKDJj
3i9J40wbO29MF1g+yF5mrVXZg5P4jXcYO1vcSjN4k/NffBzs3autz4phXbGBK312oANp6dkU7ZAf
1ZDXrcH5E2JbiJFZfkxNFWd3QTeuMdd+3qRmFQnhTUQ8eAOdqyziM4yswdw2/tDkmG/Cc/qCn3nw
6ORyJf3ZZkl0nDLLpHiAiDZ/6logp60IbFyLLKr8HbSO4iOhW0a955NBrLE4rliKzdQTGBVOWs7M
loii2CTar7dLJ4yN2fMJPjODHMrJ31fTJZC5mkWYiKpW3QoTiMttdcQcpUuGIDh5qlK/Wxg6e5c8
sK+LYcdPusbbCqWlCK2c0jq4sfm8aabfvw7o+CDabIZMH8jce7+UA28miKxy/ZOq4piNeMiV00eY
fNQ/vLTJk8+cZ0uPiURgfE+8wck+9xwj3B+Or4iGzEBhZeRqpvEd+GcYSBc2vPnRUoknjTsjL+b8
M+dCXKjD0sdIf4qYQmovfKQLWK0TV8lD3KV6tmEQ7aPmXoQk4N7uiuAlMdLg0SekvmdVU+QEmTDg
mxrDnuYB0gnJy/0kuh+TMTUM/f7+St6e+cVjQRPC5wblilb88rEseK+abqs7p2kk2YLjDZPR4MFw
unE7VUvX7yyvk3unysmwSR2t+mpr1MomhFvSLS3wc58HvzuRutmdnqZZFta4g2ivgegYEuUVAWZ4
EjpuVkYJUdR2ZHsydj9Owu8GbdtAQKADqU1UvKFRlWy2jp/b3d4Wa7xrrKbA/eZUJIp9NLrJb+79
gmTTjdfnPW/Q8WeG9VOe2UdhaXX3ESJpbT0VEL/kecCajcyMdFraSBnZ7Gyh5DSZCqvWNDbm6C/1
XtSriRhDcx4rv8t7FhVnx4fAK/IPde118RhO7ozZmN+3XfylyfV8NZKcO4WHh1/Y+Vc3tjjs9nw5
2uehs5eTNdTEA4bsEsGBuFp+LGlsZPGF2MyL/7Ks8BlstpmWvPz9Pb4x7y/fI4cWB2o+zPErg8as
1GE1j6NxKts+q7CEEv53mtSEdNceI9+fBnabaTgY8bKFGzZn2xlhiNpKjw9gM5JHlohQxHNv3s9C
Fsaj8EiFes7FYH1O4OKuk6iKqdm3Bkct72OSFmy1jq46i119SeXXti+99GeXYs1arye2YBt0vR1E
wZCz+/tYqn4MusrImGvl1a5NaT1vUIv+UF34TcjCXVyyyL692KvgNfmlXwXzydViv7/Ds3N8sjTb
Gu/55kz9ZAsJoSaQY9bf54O+ZLdUo9edGGw/IC9QwJVceJmaoxjVIieXxml09T65LwY9uRf2OMjI
KGM93c6ku1UnOFWL2P397a+d/PuXTwO2IlCruT+Tz4tOPy0bSKljk58ZV6tiuwxa/TyZJbJV3Wm9
G5X0anT2Nl/wOJXCIGO9XbpYDo4uLPwS/JORVFJwAPITKznEeNngCGSpuvk6dpChI2WptiC73dYc
CqGmGbtKH0y/35Tj3KtTN+eEvKPys0N9SXL5XLd1aR5ZrqoiFhI38eTGY7p+QawKsFkmS9Dw2Q7e
bwG6Ufh5mkntVE6Zb+yZaOpV6C2tX31oHBjcvevIF2NcJZz//H5wh+NRMb7jT+uyTybJYtKGPDv7
Ka57nxb8u8zP+pjA0QvpgR15K/fs+luAfgEgSRelc9QyLiDgZJJjl+ZZfh7yoMEuQYeRuJG00PET
3bSfPfp6bLRhP/TpjxEVUf/89xtev7WLBblOMdasO0BBVCXvnzQnLC+fnD44dYRw303x4tKreYX+
PGJddG+W8SJv9BYXSTecdl1Y6xR1Zx1wQiK+uGXbD4hm0gk/lcrwAJgJyJLPmaywn9P0RnRfy2TI
+qiYRAY7iNHUEBFimvpPRjJXr25iJDF0NQmx7mMlZxgepj5X7i3c8g/trQOJEgUtoCkqkUuffl1T
Xhu4Ijl3QUzvGM6aLJafcF7HB20GBAlFlS0Q5mrLC4sybR9X6ddKwxpi4zGt26FOdvB2tOHsDoBq
oWtWqfYQ1KWbRWJu/P6gTZbzQ4sNjVjxkXdQ7xKvkskNdOH6W8LLkaqCqJuqw4zz/Ruux65deq1I
z81kGHc5jq5QevUs1Q5ZWhoktGuwfss1z7tubw1W37xa3i8vwBn8wdf8FvQ9lxKpynLIVp1y76RK
1T4hnpdfHb/uaSI6tzZF6LUqoYQsA7mcdj/EMSaXprIz/jQaYmeI3znLfMb7YobcJtjBMUz/vthl
JT7nkCKWFzjV47zttSxoXrtutg6OW8gkhnyRrsf5IQFi3wY+sE00LVVdbBroUP22VziXnzujGuuf
otPaTDymxJr3YptqMq+TcCb3UQsiJd3aO08WmtVPEu7zkYlRa+/6iilaSOHmHhakg30IO6H+zqc6
cppxAiKik2LSvilLT6ZyZ5O5Cwj990/3CqXh2wHOp01fbTr8yyLp5V7bk5gM1uEuuooK34SKL0yt
+pIkDOSjbkiBhXcYteEulTVe/T1vDFsbj3//GX9YX86q6vUQjSHiurQoLSCdrZhAcvapmNWG7AFO
B366IJFm5KH2S+/6Gzy+oIL984VXTQpDg3WswOp6v7CZlnMcSSC/I70aC9p4KNxCkuurBZrQQhC/
/Mzs9tbZ6A/nEwIeOJ+gd4cffSVo9dKKTlbGy8lHc+R5ETxAV+xmeA9l2JS+/K1PbR6HRMQawV1s
+8u9GOp6wKxW2VrojjbEKpXl/inPZ38r6fS8FdYz4h1uSlkWLXpQQf3Tmc9/wR2NWUDfV3N/T/Nq
+IcYOGI+pcGcuyc5E1T1vZyhHj9oHvD3h6Wzi+9yIueauC6VuJETw6pT29GH1OpueruIa7kBnL5F
fXnbqN5/6Ss7h6aWfYwhs3mxZQ9mpXlWrQcnhw/XOBKe5YmNNRT1/KGrm/qFL5Y2ocqT4BNng+YV
wqP0J8yy8qX3gGydtN7Xda79wlgf1srfl8offh0lyMJcCXPOdRp3CSRKoTlp7JfnqRyXGAfUvFXp
0TYyzhnBUvjePjGa/l6lGH9/NtuJ7OAQ0UDWwUAxxvRTUIHhbsC4M/u7nLGUvBVUdP0Vgf/S7uir
S8sqhny/mIfVnXWyqvYsHZXf6X4edxshwFiSI/nU+bzHrAVzCluNeS1u9InXPcB6pERIskagImO9
2CHUPCyFhMsKH733/0OPomCwi+wgCnDK0HDbzL7RZl0j3sjugXRpwv2VPH05FDS9vDXz2KzOzuTm
9OFlnLmHIFb+XmT1s0GA438F45MQAtH8yRUKc45OBc2zzvCwvVHArhhM6yMHy6NRJurwGmUukslv
Mb0dzvkitTmLTNnqcgPc5mPRPzuTYT85jDYeR/gxWgRX1Smfx6WT6GuyatYWDcLH5KfQt/U+8z92
jZK2Gy5+PGif+1Kz42eqkJYe+6Vc2sPKA0ufCJrv3Ftts3v1JinCcNfhEjHmXbvY96uohNBcWXhC
npPaL/JvuWWl9Qc3lT580zww72xvzhpoi9RLaBVMKjeyLTP1gt9TsctcDeo+W5fRFREhe3ENmQsA
KKKmeq+x4VX1RzJt6g96NlPoy3KJv8WFJIG7a9jgNk1b+Z8zj9MNxtgz5T637Njb4+5b5sSQ4shj
lwygbFvdOU2RWZGWxpNF3HjuG9qwGRCBVYd4jCt/tyjTSb65KKvkhthf3dkWjdEwMI5TjreL2aPZ
Ifd0rB4Sp7QInm8C+1usckO7GybT7T9o5YRffFG7Q2imggBniCRmdhgckQmEa1BSjyPrsgsNZQ9D
2OpJFmyJfVHm0YXUEB/SyWBo6JQmrR3cBg9npiFYlu+kLjqgbtiNtAn+yEKYbkTYiF8VIaTlUvvi
wg+FhJhaAr7U36vYVY3ATHE9xtE5444Hb+T928WWz3XQlCRnza2N8UfqSD/CyVEhQVOjtglGEucT
4hOsW9XzqtPgwpR2Bgce8DJF4v2Fh7RlHuK7yXleUuVFvRVM54GHMsBQIen2G6zsrL/LOqP1DgKW
XhPNFJQfjqrdV9IKC0Rb+lQE86ue6TpeAAwHGJCGKmvq8Vi4cJvvEtvApCIcIL79SNlIbomir9kY
HkZhDNjgKZJhdtXOm1OxWJVZ5+dAAwbZG/nsbYiBsh88S8Rn5jZQNH1kLYBZpSr3FVBKGtm5YYVe
UXiw42FV3sBBrqsgv2mV6upMTaFrXiqnE054gyir6szKJ0aeHAKbuAejEd65T5JMi1BpsFujJLB2
fdKJH7UXB6/w/NHka1ajxpe/L7Dr8kEfR+ASDdN6Fr3kJySDRy9DMMOZVoLE626cq83QDULBf6zS
cOzjGwO+N77Nu67Bg4cIqsgRGBoIVKz3K6ukbSgLAs/PWuG3KZShDvES9H+92ALH2VYEhJkV9FV2
KVIZzaPiMWz8ElabHVaJ1sknI3Pc+kTLncCMgCkcwN6yAS4UjtfJUqU3PoarAztS6LfIbHAJAPLL
YCVYB8zsRuWcvcmu78ai8T765TCL0HSb8SM+G1MR4qCnPdYy9W48ruvjFCpYXONWpgEUJvar948L
oyOofEtgnVk0fl0ctd5oXwZbb5DWENyBXmHwrNRhvtfOWWVunazPnTicZoG2xcsN6YfwTJwxZL/V
9TBFFPAjHfy5uW9LVYhnW8/7ed+Yc2mEzAtrMxJwpJ5VJycAZwiEVhr5WjAuxdboi2z+qOua7f8s
DFH8tos6Q/JlZpL458qa08hkpv4pa2dvCuc5c7xtbHtjvkFzNASnWp+IOd0p2ZNVFdoJU8eosc3O
yTfUGs3YzDq2uK/m2IizytMuUWGJFNIaowTe9/NkGaV/A2K/wsuoDlQG/NOd1Tf+Kv6XKSDQbKfX
d5OQjRO2pIYjwVk8fe/M9fjBzzI0ds4qsuLodZqdsdqp2GsOeot0jaJNbrAtjDvbSP0Pea2gX7qo
CkNEpbcOIZdbARAV/60HEPo1GtqLipzCFculVYm7bsG5yS/L7FcD2H2YO03btiZWw2Wh3agOf7gm
JEXcgsFs1+tfXBMIoVFxr6m7spP6IZtaGcW6WUdkZqmDQWMSZpYnbyz5tff83wJBbXjjRxv0Z6DF
l2bUbd7C/fW78VDbS/XJ8WKvCFOGB5iZ6SD6N1bAZQF8uxq1CFsoUOErez9vCDQmevp4aFFpg4PV
mY5ypvfazWxMKQs0kNYt5tDVY+UOV4QEfgOrDvHA+286MaXqOiQkh7EMnC/EJxEJ1fpJUT/YUz6g
fdNE+aka6LZunJ//9GjZDTmqwTjB5Mx8f2GSogKMr4zx0Ay92HjKaZadX/RZH8Ko8G6hFVePFjCW
0SqeAd46K75knAuCjbKac++xsnFMnQo33wa0ATuMgH6Illb/71vZG+zwbuFwvQD7WfbX1YXhyni7
CtQY1It7ENDnSsRX3ZyMY2TXWZU/dblhq8gbF3d5dLO5vROF1rrnEgVD+9RVgjN3txjJN6QTZrYR
laYh+R8syCN5QG3fmG7uvPpGqX/vqGiks8w2aJWrmvxTjVtrsWXDC4JD5tfms5pTLH2L2pyacy0C
Vx2CrKzSzwFBCU66q4d47swtC86Of2ZoFo3vKWNhigeEu2FRUaePQ/lTAEHNVdgljmw2Ve506aZk
Pl3C38ziIerGavxpxp2ZnXSN1KQdOhAv+VJw5B2PWH61mw7hZHJEjyq7iHAV/KNrqqx5VvTCW5xU
4aSLzpJuhPRVNh3kB8vgEIQrmX1Xz0k9rk5oUnzy8qC4ZSz9h7Wx8lGBjyDPYXJ7sa1phs1xKC/T
49wkxvLJTHMjbIpK/60msYwP5Yxf1o3lcVlWGGuD6eIOBRQNd/8C9g4ySa/nlNmxEEb54I2+gXc2
MVnfyJLObqVtXbYMqCz+f4yBaw0qt7eJ4P9yM5pmAEOYYfug1bfAFYAO4clOGz/G4UBLRLute1/n
7KWRufLPNwrZCC9P+lf4YJderE6m8EjNR4ePfIphYZCpnhitdW8vpvz590uts5GLL27NsPchT9Kf
mJfcauL0Fs5rwj1wklBhZzY5ugTkjf+azsDjxHSLkvnWOmJw+b5uGQGGyFBO/EOStJr9RepSOXeV
sPXxVoW8Ks0wSwk2wcIF5jKl5KJCZpkJyx3tzmEkQPCRWaz6oCe+gcVG3S44WJTMzgIly3+cyazO
gGSOcyJduZRXrDfOw6njtEtw8CpyWHfeDPtzF5j0umWPLDNyYTU0h7+/vKvNgGsi44JvAZi6aoPe
P1SmTxXkllg7gH3mw/2sd0DoNnSBBywvv/3rtVgkeO8gVuMAxDXfX8vrnK5sIKnDtNH7n2qq4u0I
680KU2/Wn/71Wi6qNBSExFpyxcvYkCopNT/xVHrnxw78DjkhErcg04gNqjV5qy27LmR86kBo7KdI
S7EofX9n67TMhQ4XH9sysA9lMPdPej53m2UMfEi5VX8jcegP14PtBebKoZ5HGlyghsip9Sq3U/fI
rEFiKDalB6k3ABNIeoJ93mfZdKOe/PmKBMbDJTQJAbi4Q3LH7GkZF0I0O+cl8zvjSRdGf0d1UZFw
lNz//fVdIg+rKIbeCGIWuIV9pVMrcE8AwNYd6rS2bMCm7FBz9GZrjYURxro2H7JqWDYJaZ77OLCq
3d8vf3VCX68PE5bHi9IL9+WLfaJCeuppQ+kfFaSg1xT3ilNST/qrXtnVqy+14eA0gVkgm6r9c4U1
wZqRZt9Vi63f+CnXmwi/ZKVuUvrWoenFR+NYFd7MIMfHGkrOBoHM/JOTk7cTzL8ec2NA493CIjkU
jPJ///0pXNcGii3sOH7Am+XYxfa80ID3mVO6R43N/27AOWObYcby0Wu6W3vIn5ZXgNO9y1bJa7/M
fa6CuECIzaXa2m53aD+bTefXfqhB2t67M04Of7+16wpPSSDiE2SLOSXI2vsPFpwds6HZYDkbs22F
qsv7k99wsjF6HR3TTH5AxFO9Jai4vk2OUEjfQD14ZVdT/7EWHG7jyT56mKJ8lYaoQncZkUpYvR4x
HzVuIE3Xt0nrDbkR1B3MAq/f97cZLJntYpyAOqS0p2hQmbkJ7HT4EMd17OCal5RP2mj28p+7LC4L
OZTRC3eKj8b7yyZ1rK9V16YcymxvJJ1z9JlihUltujf2zD/dIfFrSIjWtoAz4/tL5WMW4zJa2Uek
qPp/feyLLzjC216ISgZzCnah5b6uILX/65MFjWGyzvSRkwaKlIsKzFANpwTwjKOb1ul9Z4IPReQ1
O+ehIl8O/33aat/NbuzWV+tnverqU0a3jHDg8m69qqn6apT+Edzbe4IECRpmtir/btughWFF3vCN
K17VAPp9ncXKdVch16VEYUp8P/YnrJewBDGhx9dVeshm/HzTstVvNSP0Hryu970k47D/eZ3W+9dZ
4YsB1b9nUupa6kOFNbA8tsLlwG9UDILCSQRFENrxIJyHpqla/QcAZX/sKE7DUa/lFEPwyxwaUGkq
DnPWDJUjMhfGuvAkTSId+jqv5m1Dko2Oq9zkPiW5Z6mNpc/6JzbvqY9M+CYaVPBEGccMoe74pFso
dLeLjKvui9m7aj6rShP+k2xgMWy9NGhx0Sa6SmxmhI3m1xb6koxsn3V5t5gNCaWWJLpiI0W7yJee
oGrrI5ubAcO+gvgb6gL5W1gXZfy5seva3Js1Eo9tg/nRS90YWrIxq2x8aC38cCKDm32Ax1qlpw63
pw9aPk1lmGVuiTBOojnGF8L97pmV93Gw4wWfKuKDDkok1n8mrPcfuiN7LYLVWzehZmtZjts/g8Zw
sFrqxAideZe2Y9FtYQ1kI/FUPaKqpTLdBzJp6L6FUc2PHlmaH1Yp1mtNs8iRmMcXepBC73JM4tLI
6oD5IqZRfvXZMOpChqpQ9lemwyKFmGss3RZJ+WDt/bGeTmM1abAx7NLcKq0jNHEhdVWF/LvxBPfL
Zz5bCexSZFO2p8ybA+LJ08LC8koGHeZ0jIXcez9umzziRKeh/nFTE8uWXPFYF4idH8dOJPG+kkV6
LxS8jVD3W/WTeB/nbNS2HDkJJ9rPHLuvLCSHrnxNVv/U1dFPdPqzhrNPenYIeSyf8DOztR+F1S13
fZX4wQ8VFFW+m1KzqzZSarKJVNdOwR0WpPoZt2IVh/08d1WY4CgH+OHMRvdY4ysAXmy2pb0z3Ibd
VegGKug0MILHpM18B29A2UEKwAqu2KPC66co83Hr+NkaMm/vUfbCZulsjE7+65HAp5GD/AnVezVY
yxYvNec/Jt0MNKgZ4oyNTZZbIa6UhvMYE56Ey5G74AjuAf9uOIXH44teCqIxI3uw7POA0KAfQwhG
nYKTP0/a76oLlmcbXc3yffScZq7JrR6rHy3WQsOrOcfa91YNfD0dSYcS56oYfSAqi2EBq+iy1qyx
rRNjM6C/SXXMN7GaqjeFhrb55OHakUxh4epzQcXOCj0iThD9iZ4WhfaRr1GKD6XZYAXCHBR2XtoL
72cxmBo+PYvEChZB0DAHWBbo6ZcCp7M0LOaA+EMWs/NTVzRxh3JQAMqIu1Z5XGJ+HFzk+wccc/un
XIyGRwI3rmxRk83lb9FlnY2XRdtpW6v2O8lv68vhC7MsNWAWkVW4IAwpKPDsoGZOGpLID/ViBEvE
ZoiDQguzaT6VqBb6X14GGv9LanbbPqVFmzrYPhqxxBJtcBonsqtRHGvou92+nqWaQ7g6kB61QOkg
4oPmtMTVMdh4LNRUMmy0rPkXZIVg2pQZJZvp45xpoexhBW15smb/BKvZ9jeMR4wvQqj6KXM0198l
wp+acDYbLMNGs8j5MPpl/Fi7+vTM5LMJCBdp+zG571ftDaDPwMzMsLA0+s3yT/1TkejevZ80aIFc
/JmCY96byecarhETPS/hLwSW6sPRc5PVopClsoOuVd4Ju2vhWwPHnCptZbxW9VBWUd9rAsMixJv5
Zh46/SWoFk1sFGoa8OVsGknf8bLq6FvCsjYDUrkOf6cF3k3br0IcuO2+fe66xP1WV5P/CAwwSYgu
46iFc2nLfOtJnsMPofKJqPgWq6xoks3EmJ+ZJHw9d8IbU8AJS3atI0bSqnKRMfFCRmCGXary3xok
wf9UmQQ/JldPoSNYnROt51sCUoxg+iXHnOpDcsN8yock/bC4DXxBGSgKR5mmwYumSQtLnpRsxz3Y
3XLEyXPG/D1u4i9TUnYlDPkx+zaRNXHvdTUaYG1px/vULPwkSokjl1t/1KZjEPTN11KDSBqq2Wy9
0B+04SWBafyf0Ewc1Ru377ptXLX2GI2Tl/2CWF5noWi8JrBCCbMDDKiGi7BvJS6SS2sMwX7CQ4xI
JyE1I5pGnZe09DgUpunkZxGd1vxsQqRPw3l0xvIxSIvpZbCS8jnPYtwWtcDtmkc77zT72bK1YE5J
q0SHeZxg0f03zKvUSVhFVzyX0+Kc5kF5+AZoc/2tjYfpVU87p9jpAKPk9pGJck6JYsOirBzsh34u
XCNUo9uBtQjhJPvOWNz/o+w8luNGsij6RYiAN1ugfJEiZShK2iBkKHibCSCBr58DzUasUrCiZ2bX
HZMEKpHmvXvPvfNqQzNDTzX1J5KKtRc6MEZ3hO82USztBL+Kjd6RizdshYi4R7eKMP03JRlICbfk
WLb4ZKcYwdbB+pP1XqACuqd4agOZtOzqHgmOix2/1RH/dE5wcgs2CCj2dl4d+7ibxNHi5ie3ucwH
fds3pPKFcQ6nNipz0d1ZGchHMK1ZSg5RU0pEWALacehm0pnuHVT1DxO33m6T67UAGicqGwKp5WZ3
ZZAEauc3BJrd2XRFf+V9vBI/EW+hH50qmYdDZokPfoUJgotRVuZbLv7Dy4Dd96u0qPFuYbZKyG+O
XtN3QoEexkDY3ldZ3A4EaurlGBpwFZA2BPxY+2wahw+Fv+An4vhnPMxN63HGyrjiwrP1loe6tP0p
xMVE38XgzlKHSnCEYcepG9r8ODU0gKyG9FiGAuOnRyjphNBykvdS8/vvWqJPxZ2lT+LFqKgnhUuD
+vOjXpV5wm9a+88WbncRGVM1vuSaoYrjgPu1PphGGwMr6WsriFoNcmcoTGAuPlCV/OynYvrljYnR
RanbOfKz0cii3Sai14eIhrplHMhVXQ06y0xvM7MNae6zxZcfnBRQFA/InXBDdrzv422N+5j6CWih
eWjd9pT2YEBCAm0860XBFs/2/mLGxQYuxbgNGgFsllPj+DKyn8hd4yvkZBO5zva9U0wuTdXES74E
tpj6sHM7M98wn8cgchLSnUKTamV6VE0153tN92cYooPegXCDJ2wjtbLi+lAWU7qlyYqZvvSE9Rk6
x9JsJUYR3HTDzLksCJZ5jX5V8PoUx8itadYuRSfOabQNNOV4hyoIig9apsEvSWhM+1G7eP4j1E1j
RqJsGPdtQLLKSRgdkafWbNjFYSgS/yUNavh6CChHd1epOm+iKk3jjv0VeemmaAd+9aBJa3mCqlLR
IJBGnT53aKv6sIkHY6/XC0lckO56uOumuT7PDLAcFpZrVPcx+p9437X41sOsibP8WMSJyYc44YeA
Ttch1annzM1JKtfS5gMVEWM6pUx6wI11F8MHTDV67VpClGeDm/IXNpfiA+w/joKOx25zmkykP8NU
8gEUIIrOeunyC0Gacr2Q0+kAYi9INACdwJ2W0KkXjnRlh6outOe4wDjuDUz6jZupUV8ndV7hCkng
Tth+qn/MVOMZj8GyBkn7U5V1oR7ICTaLkxbnQi3K36hFFA8uIMT+DFZCbsTMwoF9oZF8v6JdlPzk
yCEQGz9t+Qu8xame6gqr9Se9NeIpmq1a8gGYQx7spl5rAGZaIjWO3OwHoJ6qaaV6MCfwPkeTSLUg
FE1WpSzgaQvpZ+wnGKmmjhlqbe5xyvZMRINhQO/2uYFp2VPl8MdkY4xl3uyQZXvBVnSD9r4IwLx/
81P+n8M2M/sYWFnnagRoG6X2CCDF4GjAytVuADozLHEQVXOP4EFwTKlK7UPXLNMnvw/K7Ox0gyyQ
CtB403rJ+u1zOFVRocm6uTMX0yyOtj3qVmgEDb9cY0zz8I4+nhdEeS3b6d4WFccZioy5Bueo4Ojl
JF3tfcRWoH3FNG7F35ap699JVIJyr4lO929w7/9VUSAthxoUBWRuvxfFC6egDjPIxD4mozgtYyk/
mkZnRvGg2Tu9mn+LUTP3b1ej/hRELq+96DDBR2A7oHKy3vv/6hRNsKA73JXWEQOpl99ZzaisTcUB
HgES7JaMrlgrHQCpfWee4pRlKGyn0TwUjkbcCQYmtBfEFwZPRZKuIGyWcC+klpuB9qZWG7pGkt7p
fTr0GzPJ3E+gUe36Dvmj8ZPiWr0jb21OAQgX/HhyRtK4GcYB8hCQU2l9aL08M8+mmip1108o4QBp
liMvQxR5VOpN/eBPI4tiqGEKVN+KtrWdsFl8+zf+l9g+GmBVn5CAxfNd0ynn2ZV4mcOaLeR3xopi
7QM31rKdtBcYnlR62uzMN9pJ7g29j0YE+zxS+qbsIaUoIj73GHJbeco8DI7HOc10uaM0tJxndzLr
nYH909ims1s8zYE/pE+tFqNn4kpII8weCitnd5C3UtivChf4yVYbDdYRatZXzSnqaQLfiJWetKC2
P0zCWu6KKjOrcFpKRYk68X7Osun3qRo+vT15ris0jkWLnQ4eGmLkeut8/mvuJNzsMbM1+SmQ7sn3
qvgFwWawswzgGzfqelflJ6QKdGtR0lG5WRl2r4fCsqJ0py4gRWcQombMG2eEA3PU9pX3KY7LGz2c
f1ThGY/KJW0xQi/oxr0eD9N7Sx8gdo5uG2QHM1vyR22Z/GVT9u782eyx3XhMlLOZDZjJQbNzBhzG
1j7ppGm/vP2ar35g8u3QLfMjo4WktXrx7BwLzUDWnnPEAjwe+nYwd7nCGWeZAXhJMEL9N4KPfuRp
HHs3ao3/GnrN7UX3Q0MSoPnr12CA+qFhqLtHsHGc67i+7Dgq9LuAHglH1bgevni8prNXgOR/+6n/
9RPQAkARg9uCbvYfU8Rfs8uyOz+pvNk90g6JNyZ5J17I0hC3aFW0IaIuAsBiorxihIZESIX3QyF7
INnYf4eupVQ3Vud/TEGUJPwX1wl9fOditlsYcmCte9R7l1Hs26kOuo2mNP00qLLNqKTlaty+/Q7+
8foZck2/RldCUfuiDSIChJlFMzlHdF/mJhvSZD85iEHSzE5PBEKovehxDFmLXX14e+R/bEWEm6KV
59smm+LPj/PXyxeGQoOq6FIEUvq7Mk7y71Rdx3AGiHUcsKKvmmhi694e9V/PS0IdGkc+PT669Z//
NaplVnGy1s/QrUNE/l6WgZXuRoIWosn0JpIyphgC+wACY5fOS3DLlfDP4ek68Z8VTXc5/KypRXqD
xkMXSuxq/BdnX83TYzdJr45E2sc/k6wRh5pTfHVjI75uO6IaCmgXG4RTca662PtrRSmVAgd91YFK
AyBMFqWIizp2+kBMdR7m/lBFyuTG5Gaje49uqLyxxl4t52uWC1BS+lOrLuZyzYPuZJFA4TtHDPTm
roLHcGxIRC28erkhsbv+tgk9MdG02sAvUL1dBYt5E0ayhXVloKY77qwancqKmKRwVqV22d2NVZkV
4eq/83ZBV+Td+4A6e7pbity/m0ZjvNWWu/KIrlxGfMvGys9DhHGpvAACVxtYjf1j2nbO3uw5xIc2
p/69WwbLGXZNnwPVUMujV3ayPA86atSzXbtYo6rFrDbolahYFEbWb7VKxLd+nKsPkgY/k5Lln/XQ
hv/5+tMISJjinQ75qWxH6rFuPu5oiHYbI/HMl8VuQPxRxLoxI64+CAalZYg6FYUG+uyL5X8RtqD/
UBQnpyKBNOzdxHzXe0V3TpOkXI6izIyBGsqcp4cEzrv7X5cDhqf1A9sDciYooYvlwNE7kz3Xxpw0
Ef0kyabBlkzTjfJSaXSHXHar69KJx62WuOPH/7gWIapAlcthHAMXASEXB2N++clc6EIf46THaWC2
RgXLjbtoIpLppGtDc+xdOXURajn999tjX8uCyWFZVcGsCWvo2OVqAI7fmtsK/ZaOEfUJhEtf73VD
Km5eULqOYqLxc6fqDn2JSCsZf8a9glqhHVbwsnTBdWxs2Yx1Ei24ccvvhq9a84xVKNH3RdVbB3co
1Je3/+ir/XHdLdAFrz27P7FGr2doCyyW2p/dcmSK71yKFF9m9PU70+l/jSqwbxl9r1ardTii+pAo
UGwmBO31cMaoaM12bnssE8SMNoXV31g8ip2sDZH/1579OhadJKYi/mwGfD0W3CyUZU3XHhM7Ex+K
QeIb0f+fwWRA0tlOEEc/Zdk83jhyXK+TvFGURDRdLaRL1CFfDzygMmVlJGmhD6pRnaiqmltp1eN9
xtHra5dybe0RVtahF5QgrfJGEy99M1JwRteQ3JD+XL1xYHsoxHCeU/WH63XxFtpZo9AiO+toNO78
LGiXPthWYgXHKrDHW0C4q/UOEsLKidbBioOEu3xyBNjENzTIcChumURfFLI3DhkTzz+SHywg1bp9
EUczMVblDfv61UT2WWUJogxQRTKv9IvzdiebLqu55B4XV5VmaPLt3Fs1vanGHB/c1ruBm79+rQyH
XAEcFH79q3NuAvxBUVMbj33uTptWzvkjcOR8r6by1vnq+qXiy0dTw2UfxQt2g9fTybH7CoJAPR7N
TM/3lW3G27xAS1QllDqxX5jvKiORN7ye/xoUIQ9Cc96nf3VuRgaCvt2xx2OwRmpt0totx2gkty0J
aVza5SFZuu4lJ5/3Fpr+avtCX8jqGaznZ7yJl0yplmqN5xfBckQ+Fj/bS2K+p1xLvJMVj7o4zRm+
fIBKlWZGWRBn5u7tBfH6wf9ouLgeYyVAhX6xfQ3Q3TRuJ/YRo2vQhVL30rC0ASrLqTC3haheOiOW
N5aq69mEztFjveD0DKTysoaUqULLZ/bSY5O1xak0nNGK8DZ6faRRX4oPbz/i1acC0QaNsrsKmlFV
XlWPgpSGgOH157Zrpyr0s5YOVpKk9A/hNL5Q2eUN/+ch8SSu6jzTZg26LDpkNV4en8iRM/I8g07n
VNJ7K3MOCC7ZOsmpTYiLe3vIdZV9VSODW7ziJFY5s8WmfLHwIT+vYybScNbB2RgQqz05HFtJw/Dl
7YGuTOMUixBLseBZJs+HTe/1B9rT+nfzXFfnvEMTdsxIjayjjNJt9isRyv3oO0LNQURQdVZEos78
rzrzt7qnn5I/0qWdsp9N7U1uCFXGm26cBq9/bG9d+7mdcSeFZWS9/uM04Y3KTAb93FYUJ0MTl0No
oiN472N9O1RivlGEufp84QqgcFozJQCCkvH8ejxssMBvFej4qlTKOwlyc97h1vsNVCTdA1M3hvd5
Z+mHfJzy/ds/xNVXFAAyIiSGu6htcfxc//lfF1EjBetfYWw7Y2Ee3SGsoLPLe0eR1nOHb+1WVvr1
BFsfFUEtBa7Vr3LxpAs5X34b11Ca/aa3P0MLB/xOwJPT3pjJ16+Um/XKAKPXtqIb13/+13P5tUNf
1l25kpxosnkr22aEi6gPxXPlzL46Ehce9+9JWKzGn25sN1/ffq+X40MPoYhEzRBTrAOQZ51if40/
ZonesxWmZ5Vo1VerMG18u465zc1BAIvqm/z7RK7M3tbGMrlxm7hcjv+MvVYX2P9snejX12MXqtNE
bDJ2w+4KBj3tTrRA6Ch67fJFTlX9WaW9en77gS+/mXVQZjCXSqTEq+7z9aB87Lk/l312zmI++zBD
0/TBxn2F71hh4M7pryc3FsgrSjNjEjGEIR9fBBvvn+DRv14yckdzDVzPSfYc061o0xi0eyEfLS8j
TFC55QFvZhsNgDmMqJeI1bzBDW687X/80mstASE8xmdm9sVikaNr6QTdqjMJENZzQJ/uQWtUdfZH
G4GaE+fqFHjatHECpK9vv/Mr6Pn6AriIIATlsENMzMV6LVDwGIsl8zMpdE15KOgAk2+Q0MwKaxwc
T32JnoveWw9sYWmX5djOqRZHRaLROJfTiCmqN+cdXuR8h2Lf2qgKekmLWPtMKyH/Por0lu+Dqwsz
4e9Nhj96TQfgusthgZLbxZIz1Fw43b5eTv0U5O9cRSrsRpuQrYZVkPpmmMnaOjmYWvMIWUupHgk0
TH6LwYLWXOdF7T31bCifarMTL8i6picYn0l50HLT1XAKs1ncBSgWs69NNZVqF4OFje8qK4FkNNJs
vkNvUyWf085OX1S2Jhx5tTt9tqQcRxDUZn+Yaeei+G4T7Xfaxsq472hnpzOdmrztHmhQDHf4u/ql
Dqne1flGiGEQn2Z69MWOSMXWIT+pXHRzj7nANvgldKf6XjWdQd4nnddv3dLN4h2cZTLRe4kUJgI+
YD0Oqh6bp0Y6Cdyo2RjIm6os4egH26qbl1T3jAcjXYZvtTJcGE+YG58S2k9pqC2Z+i0no9VQc/ZF
h+3f4qYYsOSRAGBDUdW62LG3Q+lNuyZ2qDQtOG12ppX68SkgTBAKE7xz8m3HYCw/NYhe8ofekPp0
sAanfzdBHUOW4A2pc5icRaZ7YlxVHOW98rRt1ndFdd+XRXy0cdApUuHcbng/u50yIqOho81pEDnc
LkFvlmw6D4QP8QLUAzaZXk1Pk4yr+sHODBL/mnrB1Kv7o3uebaeLI2cYKAoHJOcA+BWNDOdGjWeJ
g38MG1x+32p4Gx7+j04Vm5yO57BJQBF8hUxh62E+STHTu07Vj0HD0x9mSMde/MnQnXdjYUEykqVp
fgiGuU/e1Viz5/uWdaIOm7GrSFlfFDqVapbW2c0r/MrQAAlBz+gRfHPJtX0/pQtZHFivZ9LJksxL
I3r4qQUG2wp2HhHC9t6IbaYIsvu5Rwknih3t/xGZNjPNJOEZEfKus4g9PEzVyn3mZIMb0IB09muc
k+6nrrdOviWX0igfbY9km7vFj21jr41OZ9wHcWdRlxlc//MyOEt7DEakLo7nTANhQ6Vl3FFFLH96
CkB2uBAemRLjMLaCucaF8CO8+nZ8GTqVtOeWdBI0gYNVfUPe4Se/UT2kxXuHBFP126HTV5AOEXjx
hnxFNz5YSdfCCRmKGoEC1an9xM2DW6qy5sfBAnm6tS0wt8eZELRqmycLKtGKb6DdFHYnxIZsEux6
AKJH+6jskTI7qgPd+MCHq1kfCfJGvuGNoFSj0prsn7Rjp3KTjKviCSiibYbLUEr5hBDKfPZTlr1H
MeXE1jalbnzK0gGtWWz4mruZPVaWL/kcT1ylIZe7wclMFvsXRAvmA2ofvY+8YqneL0vmPlVkHBeb
IdWdJ0pxqngyub+RrWh7SoQllU9xbJLMmndEDJa9Fvl2Mxm4ZdDCjRti64L6O8u1+E6fcPlGkqT+
S88qWmhjivTmmxRF39A/Ef4el2QArNuK4crGxhQTzWxh/d8oB/U1hoWRf9EOZNKT30MtBu6o0D+U
hVrLg0o6d5NeYVwTanC6jSA0sz532FiXyCauYOMvwgK/7ZHMHIG0GR6U6Chtd3q/VF81OikIQXGs
8n04IwElfA99e0cPNR62eufFTqQrl9qbCcj/hG+S3cRiY/gObagl1ARVmgwh8gZnY7BVv13I1XJ2
cd06sJ+MqSDwOl/iLyIj9S+isAmkFilc82W057aLxmzqv8xBy0cbc599trIk+JoPo23fe2YSbOBq
O8NJ6+N4HzS2toabiaE6UDFqyjwsKeKe2sXMij0KU043Vau1popy23GRfMo2/2Ck9WyfGtzt6dEk
SvfYOcvQvG9pYbdmCPYJEDtSyuw+sIthPg1s7CeNartBol9cu9tVD/85KNFjbjiqkeQUC2PSWJEb
6yvBQR1ZuQFq6D03ttzb+IhT9ChVQPLJNRNaDN0OTYdehMFYNx+Diu3t2c5Ks35sB+GJU+/3yIRA
NLXVQ8e6ox0aYstfYuEYC2FsnUlUsawMW22sSSI/npFCYoqmD+9/CRIzeIZCQLglWMbKg5EDamSD
DNeFGZQgoD8iZ/cn6IO2hQXW0CT6qXyg9vMwSxk37wQ4/OlM6Ysw2Khafch52GS1kF/JCm2z4xSY
4q70g6K4q8ZenSo9LfUPY6BsULJ2bYRZZ2rDZnYlFO9FH7ujZQDZ3HC/N6tjO44yjyas6MHG4d7y
USV98GQDULcPfTN76XPMkXR6XMVkX1lAmh/SSrX7Jcus8pQSgNt/cahyTFviqlmMtD9BoH4Ld+0T
6i2jOw1+nO47QKnZVidMwPjO1UGDLWR2DVimWD9qQ4WzGoZyQ1QS0aemgwYoWzzI9162tHv4zkvL
l6zsQt4t5px470gEmPqXwU29FxCyTbOjCmbLg75I+WsWCXrgpm0BTPKR57SCDRrAzWbVUSBq4max
XxzyK39QKZ3ajeuX9ktAaERMnq9KjR0accPeKDdxjJ9t6hr1XbAEXYzuHlF2+Rx3zNMjfmEj/Q2d
ybTDglbzsyqxvB2SbOmTyC+r8WDwG/pHS8uczyXBJzlRwLNOTYAKcHr2nFmBO697zTrMmtfZ0ZTB
RD/DM5q+Z14GFCh3NF07p51bJmd78MokCpLM9u7i0df3GY7VcteA2defdKUH5FKDWgkRnejVDqxC
U//AGd8lJER0NlorjwS1SKEpcfdkMNnGbv053UgJgPLAVKW2b2xkcngtqHq9Y4VKQE4mSbNNR0lF
rtLmpWiJABHS3bSGprf7xParz5qVo8pstcGOd1VtseF3AOx2qGrMaWNmtZnuvUXN+Y4zIok0CSG3
eTgaSTvf1zNa6Uibkn7YGmQqDxtXSudZBdOcREC4kCyQquDl26kJyh/d3GXGrgxGhIsyK72db6cj
xxi/iTmhBR2qXUsLSDaYPfHDywkxIsc40YffXuMhFWtkjjURyif1wzE1/Ry88WKYMnSrJb8v6rZ0
jtDjs00Zr4FU2qKsHqJQ7c4AsTzhwI9prXjLEXhG/eYVLqj3QfOybxBYSs666aQeCkqoInKQRQ6b
rPZH/x31GJE+kCaeDx/nUav3FVQejnR0tIK9JoVXI51skhnpXCdW4kDYBsWsyRAlp/eIl6do78G/
edMHKkj555Y6Sn1QQS85bZFB2G0mq52/aM2Ixj1s3bIyo5GWeXvQhD56mz4rHW2LFw31PqE77Was
HTVGE5QFhTcWWVlNdHGqTT9J5gYn47WNZW+Z3IjUfLOaKUxSywZnYlXut6Kwi34bd/lUsFJR2tso
0xPuoSPy5JwQdZZE3WSJ+8xyhfvOa/GfBUCuOqc9N6BR7K2roQuOUs5lEGu03EBtXdoWnYrJD+p7
lOZtT+E11ro8ajgcV3ck6OBbUaizEVkgtV5P3BT533dIhRwOj3aneavmt2NlhgU4I6LuxSfV106x
MRq/TraZB9Fta6l6eHCXXJt/TovWQFet8unY6UWP2q4i4YaUHNJ5RGSxE5iPbTCJ94ueDMUd9oqA
tBchAihjOIkaXb9bKiP95gJP7I/xEMysW1RGzA+E1RCGjt2CsycuVEEYCKDvdAwTGGgQhJsO3UCZ
LKm1Y0cdqo2f0xPZSAJ3k02dTOXBjYljuE/10fmBEL+lvS4DL91r5I4cMgBjxE/2RUGGOTIc/W5a
Js2K0Ppn/QYsklHtqozzWqSQ2Xxi6MoFyT8vDRCy3p32TKLOwb6UKz2KRWAVD3MpiJQjVLiiYtim
XWSOagzewRjnuGSnaW18rpZVM1qSGluc0rif0ydVDAJULGjug5uUmb4laJcLnoEq2I6aAvHlxmka
nU4zrSDiTEKng7jPStYFdTSSnl1xFJHF9MPXOJCEpfQdtU2CoCShyUicNiRoXMxHziOmPCyrmXrp
ApdYAar0MQpYeokhO5UMmAqiNrciw3jgFNCx7+sgsZctbxlvcqr33DRku7ifKtfk9Ln6UJKzmCvR
4TZy8TYNUmH7KSuVsVgROTmV/pJ+skcR7wJO+Qlk+SnoP3uxOeYncnKyT5D4vXlbzvhiwXLlWN5D
sx3yZquyulTR2A99eRDk/zk05ikYwv00CJcPqx5ZP+LawUmjWBWo36vMdb7Gy4zOMzYXzd+iDeXk
DFKpVWTBy0U6XCK1zIjSgjWiASPklMWdylxP3GuuSZiASbToIRG+T9QlhiXOuSgMJZjKVOn8btVc
ROPYx19cH/lP6OI/2ywlt8LQRV3SRe2kau+UpCirtoUax2/zYBNoM1qmEltOIDFvH8G1+xlSS4s+
1p3G4sSW7m81Sy31xoAv+NKzghQxKghX9j9l0eRfu0q31eeqbLDk6TH+wnrKrJ/4QLr53hOoWfeT
USffUmsZ55Ne+T7RVFpTyPci7uWpAhXVbNKpsqZDIU1zBxY/QOc5p112qhovaXQE+0ud78eFoM9N
4swNG5mVDWghqAZq/icdiH1/mrh/fe+WxPjdZi5ektK3e3tvQWvbKTayahsohzi9erC00Q1bK+u6
NIQJjQ2I8zkySFPg8wsT5N7vSXkv9B2C0HI51VSY5c5bmlZtuNQ4U4QWpHmaqw7RKNoKN5i3VVew
kurOYj97YHbUdh5hIG8NhOfGprOI7h1oyFfPTcFD7KrU1NyPJtpl8dRpRKVusqWq7E2yOKkNQTfz
vdDOyNiJTCxoy7dYuEq9YxOe5IaVu3KOI8Vpbr6OjsKsKzRSzNGoe+RXYGEoTrbkz8crwiqWRIDq
3WFfwIAUYZ6j7Q4XdCapHXZVUdXvpjoxJg6J7iK3XHR0klqT3p7uh6IX7/GJiHzvgqh29qvP4DS5
CK5Cwoyw7Tjk2nT7xQAOheqj1tv7go/ne5+xUBBJTyTILu+AVmMigF2XbWMLYvC7wO2k95mN1vCe
kszguB8iKOq/G7Ej8scOo7Bx5wtqrhHEkW65x/hkoP+e59Wf6nXBD1ZW9rG6UWkLXIXTZKh3M1Lt
XuCK2ZaD1mU7lSf6s0CyqUf9kCKgjuH9oHadp+TFTXKpc49zNZmENkkyWn2jynhd07UcCGEUs2HI
2bRPX5dXe2MpmGM66YylWY4PuWskLJZ+iaYfP2W77z3qER8qZq44vF1kvB4ZlQPcIAdZNPqlP52c
v4qsrpULPy8IIrQavd71Xc1CpGl4QEMvy+VeNF05nnK7d2/h+680AbTbsCB7PpIAmnwg9F8/syww
FiUki59RhXCE46ZdatS9WpOeeJLoOLK86keiCgwcJgSH0O1NNxoosvwySOe+0bz+519DExClJspI
2rgXZUvhKYcgKI0kLh/5Bdv9spwoGZKy5Qxt+9ShP5bnuehpWuH8+JZ7UOQ2yFew0Rm4MN7+Ua6K
ziwe/I+TOWcuB/zA61ejKTKsA1Mmd9nolJ/NcsmPgnwyWI74KcKxaNXBlB7Gisa6xXu+KvRbaKRQ
adKZXDGJl6g62F2sUahQTl7RVF/MoY935Ivg/LCt8Yz58haS6OpRmfggQtGjQFPDqnXRzTDAEy61
NRenidy8KJ0m58HpGuN+4W9kCqy1qEk+8zGmt37xS6UiUiwEoeytoJTx+F7yWBRQNdHbQXkSCkU7
aaJ+n7+3nGFWODD/yBiGxIvcGU1M5KeqTjfjzAln5xGjup/1Hn+QOw9zsO2LsQ6ec03py75gdbJ3
jlvm6Z5w9Nk+lr5R1JsYn9GtBsnFT7Xqqda2og/fj7ApYIavZwmmHtTdWlreQ6HWz2bjPxu2SDk9
LZjr2+Lj23PyYqH4/2h/Aij4VrnWXsxJPMEsIHQT7/FjS6zIampMcpWrNt62BiGaAgzbaelca/hv
ayMDY+hAqPNHtAQE7OIxuzRGQmmr6j6nSn9K8uZpQLgrOOTFKGkKlT3ktBFufIHX73bVCdIwZUmk
P3/Zs61GvY2dOqnvoTcAj2tAJYtdSV440UZObO0cb+IS/V/fMGOafPVYDFfp7sWDcgePzVzP6nui
fzitkGt70K0M17uV5Y9idstI18h5fnvQi3bNn7e78lRocnnodi57TEk6zrVO2Pw9ARBiO2aLYW+T
ZIDW2ZMwdKOjZTMj/+oNrZpPvnEOvCvAnO/voosoOiyDc+IE28SoJyvUSyLLw5Kb1c3Ir+uB0Fox
EkYSfw1Lev1pdJYRl2Mlgi2s/GIbzzaGkkCsWVmkVUiS5m5Iyi6nyypmxdVhBCBFWM8uP8UpNw3t
jx0sxwW6EzUzk7XZ207WpCLNCm4Md/mj/RmON+nxZGjqLl0khpABDiMz2JaUz75lnAe3rXSzfVrm
3Q0R2T9+MvROPJdNKxIp++X6LJyWM7cdbJeqcTZNYsqoNmV1QyB4sQuskRAs/xTl0Y04nEXWv+Kv
U4jTTXls1SrYKsnBJ7Ebd2unOqZPo652rpYXOzqBtNOJUdu+Pf+vn4+RQUJQt6ddx/x8PXI6FpUZ
u2MA5Z2mjmtMw0YgsLrxld0a5WLiU/lOBu5uAfrOyjg7E2y61B20G5/X9Sxcn2Wdf+xsCPAvzjDF
ZFhtbfXBth70JBqWyY6SJp13PqbJbSbFraCffz0V+gOOC9jukBRdyD0s3e960iYxQS5evsuWtAvN
qbwlP/vXU3EMWrWj7HRseK9/IT3WadrBCdn2i+8eaH7qKLjBu9CZsOatS9bvrSb21XOtalXkYD7H
A45Dl+gy3VtgKkjavctIHp905+6evnq+eXvmXX3Eq+zX0c116eDAeXniTLgGopdJiFCnwB3pLnso
Jal864PBuTHUn63j1cLLWCy37GacbFcv6Ot3qLmtpiGNLHaw0POnMgiCvQOOdYkqDp/fAGjIR9b/
bGsJn3aubJz4QVKde0lIhx1DDWqAfWOuXh4n0DKuxy/QVrxjNCUXc7VdShSNMdkJQSqqI51w0NFt
Su41VUlgm4txAgQU3FjM/vXK/x50nWp/LTMEKzZ9a850aWPcytLo402stTIac/vWOfqfQ3F2x3XA
rs7h5fVQ4DBIt0gZyk4bgoKpcRKr2Mm5PoykFLbb/z6XCDbgZEYcByrci9GGuBg0ayiLHUL/tOTz
4FMhddgXLuVvvStuvMerT5Ifj8QTij5ryilqutcPR2hOO0sSoeBCaNk7vbaNSF8oAOdV2hBUc1Ox
96+XifyIJ8M7yBa7frB//W6Jk8ejTWL5brY7/GPepLZWBvyGBEqxe/tNXu1EWIctjMurFZRP/5J6
SZWDkl4wxlu7po34NBqZXR0cAN790S7BUEclnRASxDk6ah5mlWlxbuwV/3hYlPmrfJI8GW5hFwdt
7BFW4uWDtjXjyfkV96S8INyx2sfYyZrmxsrwj18S0evqkqL066IKeP1m9WSZ2Jd0ThJFo9yNVWdw
3qTXpn2YDxO4sMzul/a/7vY+HwZYOw4w/yPtPJbjZpoo+0SIgDdbAO0IWlGiKG0QlIMHCqbgnn4O
/piF2OpgxzezpkLVAMpl5s1z0SfSEvp+0LoshsZx+3K/ID8I9GodQjHpcr8ixHpkzsqQyngaUEe6
pp07/7o2DR3/WyXg3zft4Nm9cIhtAw21IaMKxcF60HO9+Z55Rn+fufa4hNJcey+gGthFeZEq63/8
sowOsnCLciFs65Q63z93lzuJE+PDEm0ZzS4gcdr+7N0MhxmpGVf21+3/+nvH/99YmzuPTbSAN8XZ
k2aZ1xdVn45Rgiwq3XVjZSJIAJh9KsktDnj0Fnn+CWeS6YRpc+LccmXwksPHi+l8k+dHbM1xyNet
LVQ9v6dS/S2LwsunaFRh/cd4Wz95OHd9ykXvPa3YRe6tSvc+fTzo+ZRmpE1Xw8JhciFB3tbXX5vF
wK9ZHdHPFETVufsNwpuqwd4rNXIlWzVpeENB0KaP/3+jnm2JbpEaehHHUzR1+Vq8YH1QWiFoht76
SrGPHZG0y/T54zHPd4rtSaEIUSPgTEd0d/aNVaWxRr0vKRQr/eruavA5Y4gbBIlcN+un/wiw3QxX
6CLhtschw9I5D6pGFCBTjVlfBC3HPozWkHwpTM7tcdFTZJgLXpxXdqd/588GhoQi7dCy5Grnm7GC
k0cLwWeNtJWdwre0ATJY2w/aCXmLYh9HjoP7QUf08/GLPc8Gbo/KhQxdMUGPSa/+2RzCXgZ7XxQu
SNE05YvbxRJxWZU5Wogu8FF3W+eojVWuP8Z9bOf7zky1L7FiOeUpN5PBev345/y7a3Fz22CnDiLU
TbT+fkZ7Iz1weKLMUZvL5BuNixi+N+pvOTXKM4vKeTCcOP/EcXWtR+HfTWS7MkLVYDFtpl1nGzVK
BOpgSjtF8VzPex1lXIh3uP0irEG7rTHSeJpGt7yDkdg/KJpdXYO9XnxwOheBsLOVmecK4Hgctc5y
+AzktcbntbNBrPUUCJCTQUtfgzTJyhc0cuVve+mbl4/f+oXJt/VKkHCiS4AM9dkcwFUbcsLMw5fp
quxmDADvOo9Sti8XNBcI6/vnRKjdldD+4qgEca5KzyaKu7MzYqZfocdgaYrSJsXAGu0hUAK3CHW1
oL7m4r19YM8svnz8rOda623C04dicxpvVN1/wOmFpqbWkM1T5Mbq+g1ZnxpabZ41gWan3mMVz9kO
7WeytwrrQdlufjBw5OHjH3Hx0W0yNjaxF29++/tfGzdpWnZNV04R7mbjm5cb39NUTXMS/5XyKU6z
9tOgpN7+40G3q+P7c5IHd7kMEIdAcrHPBlWXbFi1waVThSrEAVsHV1B4TuNfHw9z6dm4ViJjpw+S
13v2WT3NqLt6hOWg4XPP7uXAaXRV1DG0wmdww4weP3IgkTi5fzzwhTNiSyfSa03gRxfw2fOZC7q/
IquYxY4Qe/Lo8SPtZJ83I9krM/fSYmUcoCbc1DHm2t70X5+PEJGetH6cI7F27ue+XZYvelO4R/zZ
9WnvOIt8SPTOI/aCAnNlw77wlJz13pbt2zo6z79ivKKuIme7RLqbbr3FbBmU45vuxlg1bTx+/Eov
7IpkZ9kQ6GUlZ3XeUW2kKACSrF8irRt1YhBhhCn10xMhtjyMWfULxw7jjz3nn00jFz8/HvzCROIK
SwPiRrPAm+UsG2ITxK+j5qyROcZLvOdOKWv6MQQk6mBepJfe1mMmVUxpEMRdub9e+MJ0KlH411id
tCSc7YgIf/vchdQVaabUqdWRkF9vzXXJIlrZyC10uUKOelBUgLLZWCtXhv9f68DZWmVbpHONqHoj
Wp3dsSQWrBOyXL6yRztDoNaepYSJAY33rgZtUweTspR4z1HjhXORrE6inmCK5iIkAWHrQYX8qt2Z
BTqb72pdZm1UZGUTSn1y1Gte3Rf2lY12QpMZ8541f/au1tb1qgyVREShaHl1gTgFFKfza2Y92yOf
vxJsnLZSqsnOfc7UoTw4WFpaLRGphdxBK6lWSLMltHeaEfL6MFv0uX08Ay9MfxctMHcynTy0fk4z
oG4r8lxf1sgjLaRCrBrH+xU18n1tVs3DMGgooAieDRoVUhuJYgcqPvz4J1xY7hTLaTAzSR5tWeP3
W40JnUkZrFzlJ4z9vlcLmX2OQW22fmohvLyS7bg0Gjsn916LvYVo6v1oOQJct1MrNUJ3SgfBJuT2
F7rctVOdINO9so1eWuAbrOH/jnbeP1MqTYbFXK1GrpFMhxzdzqdsNIsX1ZAqLQbz6Eukf1eil0vf
dOPzsHETUxBVvH9EptzcwBhTo3ytaMjERemmp5kIvZZe7WYA7RxTCOoUGmMfYpT/Vw7hS89MRzU3
boAgJK/Phk8nB8BrrGkRSUjnZwU55pbKUAojRNOagBs21tRQ1qprYI5Lq4erxtZJTpz4T6LXVfQU
8cGoRbYwJkRo9KeU8h7zYGZVFbsKWjVdOFn85+Ppe2kfpWuR04ONgZPybA+fDbXO0FmrUaoURqgZ
Kb0aFJQD2CR2iLlNvutmqotGOZfXgDVbIvBsv6D0xqKlwEjC/ryKi/qHFzv1azSSvgJjvC2dnrxA
pzmw2ze6Kdofz/k2yGpKb3F2dgK1mJFkVCi0r3GKLoVZWyGQks/WLooS5P20M2uTBTSKlQY31JNT
UZsB6ml4uapAYDR1gz+pYwe72/ROMu8wGG1o++mNNL2yoVz+JQZ10K13zaBf9v0vafDpyl2cgwil
x/ZtkbZ4m3GGgbGcZND6YQk6Ckp935UdWfQ1WxpgcaRRNPil146OC6uBYiKBNt3TYPDO+UUpJ2Du
Am2JRnqTjgj6mh27zUobnTGKe71Qm4NS12l7ZRFemJWIcNjlVMrA223q/SsoU7upqa4v0eKhCg40
JP1jUJDZSXaNTcct7gy99tC78SzC3EQXqV453y/ss+QgqfFQjMbY4zzaR/9k0KpFtJ8uqrkX8dr6
nTvVr27laFc22YvPSlqM3MmW7NXPVqDZYFNJ6Y8zzFGSaIEQGbmsSOFPbHh3et9o0u+XvKiehIQ3
fPh4/V+Ktig5bsuQS9xGI3n/qvEyg7OsanxhbaR7CE+5e00risZ3AdffzErThrZuiwerMgmx0ZXU
6GOb+Fp4femF63xA4j0ANAAB3v8MWgBazQKrGpHAn7DDW7IQvb3uI8ZUrjzyhesQqRySKZTHkTOf
IywMSWujCrkzItjSn+hU6Hd6pmlPH7/YC8fYu1HO9pMETsbUQ96PBrvUvg5zGb/CcHX3WucOu1iT
7rNTx+XJsXHCNdpq+frx8OcLF8oLU5T/EOrKJuM7m1XcBPHNcNclKrrYu3MBbL0W7Zx/pZsnyzlJ
dK/2ZW+YV+4n508Nv43GZCojhBUIt86LPxU1n45mT4cWZXoUUG+iDPDRqi4gkgaxtfNkgkSraJ/b
waVxpizIfl1RU51Ppe03bNdPWrKJpv/Zszxt6r2l0JxocfPRDbeaqRlqXY7Koyx6CNj/9U1TzUQx
ZqAaIJN/HmuWnj7nbUwfc8KN/0tV5W0Aq6yK7NWbnhaF9lgUsdqVUPr8trA945Zb5l3zmelvfr9c
EqhlAm8RMP3ojwJP0BzmD8PgPDc0PNzjW+X0u//8mDZpbNJPW+GLJM37EVuB86dIhRstMTpt3Czl
E7LtLrKk0mOuqfTNs+ZN9XrlJPh3HqPDY1vC+tDjADpPVhQSVwUTakWU5NjWaAae1gF3UO9JplIP
q3pxgiV2wCF//LTnewTvdxNbbWVhCkQcfu+ftjFKWx0zjzlEYwxMAVxhvLCy6cG8MtCFycpAlAfA
I9IgeR7Hmp2MaTEu3ahySMDUhSf3dFDr8J/Wa1vCxaEQR7ApYIpMWuT9MyGfNTNvytH4rzK96zsL
wfXQCjiQdEx9/PouDcV5RmBM9dCFl3A2FAghJ29TLxJ0jd5pajlBsI2tr9Po5FeukRdWAs+y1X83
fQQFnvdDERR6q0LnaySVZHzoVhoFqOPEEVjL9LHHuuX08aNdmhmWzg2RazoEJmebsH+llmatwRvW
6bQoz4rhFUeU4mesp9copZemPTJKir4koJCXnq1vjSROlXCri1ynmdSAHpAepYkzWCcBpig+GFZc
H0YDa9ort88LGzgoK7JJ6E3+l6Z7/3gOKMBEB6scCR2Pcj9lGt6YazYde0vRYIkvlX6obHW5heSQ
KsDJq/Tahnp+IdrWHtU6zg8XIfE/kVBTM3e8BIORSbZm76+m04RdifNDV82jDFxE/NwS8qz0V72k
vvTx97305h08m3QSpBvw42zqTmwHWEgkRuSkvXarzaI7wvxrdpmSds9LpuC9bibX/McuTaptZ90e
Gjja+XpBe6OQzkq1yDCGKswo2/3IQKZ9+/jR/rnr8WaB7ZJaBlalUco629XUunFTGyhXVNdeflNT
pNnZQz+BhhngxcjJQdqmiPs2qeAoDDRihX3muS8f/4oLLxjusskrZo7h0rXtHX8tIJ2GUyi3nhbN
AMzMZFcpRm8GwCQqLahmg2ajHQ11VqIHwBZZI1dOzguzC4IXeWGK35aNJ+T74TO8u0a7V81ITkly
l1Wu9jlpBmefNrT5B8s6V78Np1ZCFy+rKzf9C1sVOYUtub/1UvEh3g/NedJghtKaEV3IfXPMZCOt
oC9079XoZ0uku3aYVD3573uxszFbOF4QVZDOeT9qnLSeOumDGc0o/HfY+/afAAq5vhsb9vHjT3th
8yCOIZYxEfFuyff3QzlrmYhJQMWkw7Zu9kOnT3Y4dokwLQS2Y1XTvk6h+GHa/Gye22SsT/UkPHFl
D7uwmhyWKTJ69jA6cc7ec+VWHbcjIFcEGqXnD5lZ7lxHmOuVqXThe4Jc4ktiKwAS53w5uQvYjd7M
jGjIvORPQ0IKqxKLTnp63CZfpjgOfPx+LywdriIkPEGFcR8635tWF/utRq+NaJzU9Q2zL8qA/fqU
jcI9oC6eblcMgK+k4y49JOsFd1CSRP/qnUx9pK06SY2o7G3viDWAid4ITaxmSXNHYHxNBH5xPAq8
zCACcPIf7+dQbpbcXsfOiLLczEInxukyU7s6aI2qPHCBkaeP3+mF/YDkhrXd97ZMsrf9nr+2I0hZ
ei4BjURlPOpN45Mz9uZvabq4cue4uTYnR3pPKfbGosSUZY8lCVTQj3/DhY2ZrP/W5QKmGtXcuc5q
KJwGrmtpRy7tikJgj6il4stUSYcrRpe16q2V5+MIqNTL6/wzwhFcbgJwoYv0S/ozr11//30phE0m
Ej5OQosb8NlLmT3hFEvT2lFNhr3cJU0vbwoQHkFimMVT4RTDE4AZ78U1aLO98jIujo28m4ISGREE
8+8/yCxXl84oaUZTuYJl5ixxaWuUTeEEioqp6+3kDuCuSL9pid+jdf/98cfYDoC/05JU97EKIdbZ
JLGoWc52j1UfcEpUYjMas7ExMRyspsNYrZjZtKpRXtmq/t0xt8E8kN3oWNBTnJ1GQ65zEpq1FTk1
6Dg3T+t90aYOjUb9MxeQ+MWzcuOhNtL6sMoxr6/sYBeH5x2T7oS0Rart/bvOZAZCSvZmxHjLLYo0
KmmVFX+aUm0JxRKL+1Qihw0npxQzhlxEwFe+9sW3bTHlt8YWBAVnL8DrTIihq8NxbFXV50UtP/X6
1Jyyeb620C+NBP+Zmw/SFW7vZ3O6W5u8tVPXBFGVHsvE3sDz+Dub45xeOecvzWDCLJC+5C75smdb
GMdtWytGZyFV8XrxiCM9NIQ9qoFqfqxSmUxp2G2nPnpONYnWWVYv/30Kc8kgntwYm+TIzz6rUeSl
1dpWVKyTEXVlP3/CoU36aetcY6j/e9ZuBT8U3RuFFkOF7e9/b59LYchm9KxISXobZAMX+myX2Eb9
9eNH2r7O+arkWsFRq3Oq/3Omr4qJdZFonYh4Od3D3n6i630EDh9jP9TEYCw/Hu/SbCF3hisK2x/J
lrN5mQjOwlYyHsAluvB6MEfwBae6PtpjLa5MmO17/PNwuAJtSQAOofPKqdIKpyXMcaLGLe0XO/Gm
LvJWW1a/4Eea3Zs+GTi+0ZKPCfPHj3nptbLBbH7LFNJJ9b//fO4gJ0stYjvqVErmvmspeIw1lhVg
BZXjFdcUP/4fBiSlzvqj0sL2+n7Azmh1t0lcO8KKRAxHtzRK6DZDmTyMXQWPh3apa7myS28XYQ0L
kWs3cqazTzm2o2uMi2Jz4xftYzvW4zF1WvvBErI8ruAz+6B0MwxcP37SS7sA+xn3YWCVaPfOhmXf
LOqhYgY5nSmCAVUkAWtXlLd5JvJQs4Zl2U2xsj7j1lhd2dcvfFYwVRSIYaBuEcfZnV9vdMXI0syN
6hhbl3Qtgc7AKdxPrRoHKOnrK9PowmqhfcIlJUnXNovmbMeTutr0msp4JHWtEwI993aUTfV9An5+
Jbt76dEQ+tu0R23Ck/PMpzMTxJrtQmbOFsZOBZq223BGwVpqI91FzrXGoovjkXnkegZMkpLU+wmb
j2VsOzEJyHqAQQVjy7uHMCd+rCpkxarAgu3jaXPpVZJLhmtq0JFDq9v78TJndGJNWWwEloB2+nng
NM4RfoK7w6Dy47H+KTVyveOM4uzfEJm08J7N0byuRL/ZVUbxCGllwKztc+Xm666v22WfW10XmIoB
rLFwYMZoJTkpH2ib9pWkrHEltvl3ufBTtoof04dD81xYamfcsamDeBxXShbQfJR+rRdLG3drNpQn
W1uMF9Nsk2bfxUX9duU9bPPz/Qa8NXWhwgepicb0nPCtd26y4Sy8qFx17Hqbuu79yfH6t17FBtSf
zWo8mV4ld0rcKDgpN85IGcwbzBKP8NH9Wndp/eAo7rV1zDZ1Nv/gixKZEJpsa4ua1Xk8BLtMFE2n
jPiH6wiEGqsoDJha9jAAWkmwprCrWC1D+sGdp84i0PeHboG7M0mMCw6jMnV1aIFF+eLwAoydTNEB
BJ4hiauMsrFgl2mdeRPDB7R2q4WvdDDPZvw1hS8xh/SdLOvLVuc5aqJUlGCCMmuALuLiOg9Bnnu2
NAOg96UmA6B+YyKxSKu0fA1GPEXi+3xV6+Ir1a5ufEtUHbhFbXNHONK/kqe9L3Lbil8UqXeDDuXC
cOYJDJmyJJk/u103/R6b7SUfbbyUFcyyhmqaPptml2R3cza5cp+uHGrfSC00y4PImjo7GQJH1FcL
sz33GKsLRUS/5wjQRt9rx7g/NPQGYj2nr4lX3YiuHKXv5ImdnGxVmEnQj26sPWLgh+K1wPtDBGmW
zDYWk/RlidcWcQjw96JYf8tMXUrpa+aai9PS6fRuefTtZwe8TNrqdnHFaD6kCVDyaEGxmx10sy/d
AEPWysHebKmrYyvgoZ1qOk7nL0gz5iqotbKLd7q32OYrCMcFbJVLqndnyNjC1D0hXAPr2ccu5D5D
qwLKP0kbbiYyIEKlpq+/YhJKxp0yWdp8Rxsw+HLfA3HU3SszrXX+6FKPfJS2na6/sBsssr2b51l6
N8isUvaQ7tXhyUnqEnyA7TDfaOXfuqlgUDhw3vioyXxC/rp6OLSWs/s6NEkz/6asPWs2zqdEhjel
PVT9zxUySSPCaZjg6+4m+q2BLbWFx8rSjLXFVNlN6ySF8ma0BpismRobVtNZQ8/WF10O8WZxGYMV
vPPKRcRhAqM+G/wSv1MFH0wlNd3b1a4pr8FAHqajTtMQ/2wts0ZsRnKdnWZ38To43R32cSSNA2Ev
RgkJFmvm9ThTzypBNaMHVe4TYyu4B8ZQ2FivQ92326/QX7XyJp9tIHG1USL4261SyZOjNTfgDnbc
pTstC0izuiCMtM1beaJHeEVZF1Ywr4zKr3vMp25qz6GZeKVI0mBEVfTeoyYyI7cDTWpldj/GSdL/
SuIVF+sZinaP26FdQawKJgyczcD0Wrt4tSEUsjF508Qrxs7ZSDG31pqUel0IjlWrd/Bs5nVXKyhS
/VkqnvOmQADe9Ilac9eNC7Y2sVYMnr+1G1UvRa/McjcI0Ys7jziXBHfVieKFnIyrnAA8DmK/thT3
IEXqqa3fO5Q41zAeIWHfSstuQc+5DqFUWDYISA54xlftd3wftPimrmx3fcZEoJ3TQFl6qYHHXYvk
F9wviaxH1eLM4z6bw1dUA13Bnf5A+32N6glMu9LAj13VmL3KlYk45oBCJbRtmZd3s9rry2NvLX0/
oXZNYi+au8Ra/arJHfNX0eh9Apwtn0Zo5IanbHLU0VHjX7EJQ+nNEI3oXuD8zeKmw/K9+JRkSatu
rTiJ8t0h62SSd6/Ifrcg77zHuAN7dJPSUblGuWL3un5KgUvimd43FA9CPRnwMNhXlo1eoi0FxLnU
aJXkZybHzkIhROlyl2IBC8FICLXd63LUkxs+bid+ClAT3Z09W8qiArsqVNaCiNN0+iGTugA0Z0g3
L31NWuN4TCaoJRwz7qD9JL8P5NDvZk9dPil4aJW+4WZxcQSwbTv7gmxd8iBgd433IE2U8aTisT6/
MEEcOwAC0MrA7sxeHEZbm9tjqo9qelzAbDLd624efyyN4+Rr1A0JpSd7LLX8NAzNFEfZghkFm5RQ
KAjpSZdpbyMChv6Uu20t9/OgxvNbLThQAhcx0gDEq3GHcd0ZCU5+oECE2/cvK7RVawji1qRzQ01S
U/1OW6iwbup0WZZhX85VMr7qBjYfuABxKGh7jp1KHjxheyA1yTzTcZ3ScDFgH7/muBvn8TSJI2dg
234GjNH0ryjl1KXZ2TLu2+8YzrWSw2Lua4cgB/2SeNC1zFpO2Hfk071jp+Q2ab+P4yN137n2gnRI
7OZUqTJTTozt2M/rtEzZlzRhVZ9UItT5KBQ9Q2JuWc2S4ULiZbfjYMcDkWnvlm+WrdgTnmaWXuWh
ORSL9UIFoChfl1JMth5yECzxEYuAQgOduha9dihaa5EYKJPTtg8Syc/wiRyz2YTc2OGF+p2whC18
ZGpEK16LUPAR0r5Z7+rcRXjgV1bVuLAfm8x5zAW36LsWmHS1K0ZXMaBHTyWAzIqWayWoFdfuJYRf
rqG+BCzSHNNFdhwWLfLdgG+rg+CoMtM+JhoZGh/2tetFXq026a4AUZt+AxfrLTeGPQPc2s1G5Uw3
CN9d75vsRyX7lIyeLnc2Xdt4YwH+hqw49wMdReAbbQEHUmWd1veOOaVfpIpi+FauZqzASauzLN2h
GM4ARK4SD/C3op9E+afv4AqjjCTT7T1iTd2uL02emtjWgj/s1mAxK5xng9kc+KaQ07z5YR08EMpl
L6ku/TCUddyYpVKb4+cYbMF+rbDERV7Wz+mhpi9Rv0+yJW0iamc0uIb0fMRZ4GnbGylRUP5iV6rn
3dBUJSA2labMRV/xJ6/XtWwf81bhUy1TWZcB8hrV8hXhWX/KtMiena5LR05uA2yMlGPP/SyZJVbT
S/wTC3Cq8Irg2rBbUkcRAXYP1jcrd93sXojaLQ5l7+JWJuuCC7gKA4M+50Rv9zR2WtVeCnh/LCeR
evxWqUFF62LLYTTkzocFr3PNF+Mw/spcEOe+6ybZ986Ik5fOWFRkjYkzavuskuWzYSSx9TDDlcx3
iEAkVJ1iUBvvQLOLWezl4rTydsbsLDlqikS52WYcozfY/E3Ps2HE82Pbuor3La7x7PPpGbY/mSSQ
lU+K6ZnTz7aq7Get0bDP4doXPy6rxeecjdHSIlWt5K+CBrgiKE1hPvdDYzzCIltN36t1r42WqSnC
ZWsEOoGLhcwhnHnIw0obbG7CrWlxtdMTEsZLsmjNgd02sY5C72cI6MLonwVVgIxDgdeEnZfZwuLW
lnUJXcDNSdiYIn2ORyZkoDlK9ZzBD/9VuO4QH4DnN8v3FYRx+WtZq7LE3aKwmc2p0NQ5tC3UPztQ
qsb8nQum9J6Uom2ml0HvrQHlbjJXxxVsTh2olZJXt9yTBJlsnA5BW3OYY2LUxa3zxPGWqTcTxUkz
9NzFlH7XzSDbM6brind4kjt/wLxuwZlHeHhI0K6IQ5tzWw6mpYkLNAGjKR/1jhLirdTENL3CaPN0
XzRyqnd24ibesWgoGnCJWpPkkEs7MaywrXSb6WMZs7MbzNS5MefF5rassQ3ejqNUs4NmYuOQcb3z
gKPJ0dr44OX8O1frzTueX/K5gGM77DjCTN233XFcHtZ40TyiKJNrQs3+tnhZuAI3EIGFA2cRFss4
pjeUlzE9z1utzwLFTRxxxNDC8L5xfFbWLueUUg4U0+YV7p+qdko4NTSEUat2q/pQGG4f36ddYSRf
C6dz6t0k1N445JOp4kGSWla3h1qTTXf90kkqSqLumzeyJrjHK07BEZfAHE6/tfna6Ph3YXFAk8I0
e8fEmIzmq2GO9qGNBRzKCvNACVe+mIt05012Blpa0BoXcmeEJUpiSVtPuqBxlGhxxN4xjtTGzROW
tZE7N+wgSF19CyS3HeRFK/cJUv4xtCevErxRfaD2DR4zDs2ynJyAVrsUOCGNWoNvukkBerFTjXFf
qYZYQ0fOcgkLKMKYx3pFrp7mleh+p5edKMNcFLQjGoWVLJ/XCQzhqxRls8BUtspaZQlxxUqOxFUL
FvYrWVSEFCi0vQlpb68NlfSVfOOkRlY8O1r7qIzYjXDbTGsiUBLzNvWIEprzjTOUEKfjFgrwTEiM
qRwXWNrOb7FU1uBxsRVlQW3O4nc2FEZLw6C+LHd2hbHJPbFzbf5I+aJVKGcX5KwHU50YLjEZqvdq
ZKbaLO3nJUZ9GuZSEgSBiS1fXUTyrL1OMV4X08jmk9bGJcUaPZ2Mk5bIobsRupHYQeouBfxbtfee
bSezvhSGvXy3uMuq/txiBO/XchEw10ktlDtWsdEFhb0k7luJS20eKJKaCx2p5eqXvSiMkwH596ki
3iJR0mtee1pqpW1A7tWG7QMOWdxQdE0/+NmsQJePXW+uMDNeZthx+GM8yEJDJqThp6UHZR7rQ1Q0
5sJ+QIuYn5OfzMNFwzHEx0xItY5zViRGkDbCfCXj4WX7JnMHI0gqUePDAFpH7PIVnjJ3v9Qx/dkr
0tqv3cpeDrpSccytFX2yfV+rm+fq4P7xxj75Vqe6qvqOmdp/VOCrP+zVWatgykFRGV4Had0x4+XO
UjZlglpao8Odw8uVnfDMBHsqkVivEwXhP+k8VmOQGhKOse2N1ffCKU1Cp4xtIEQ03hD9iLyOT2uu
4j3iNiiIdaPMLBSfZFTCwcy47TvgbzXfgLXww5qVqfULisyz30K4+Gx3BCd+ps92vpuL0lFQyDkl
rsV0j9JzO8lChIoy9Ap7qSOf6qmChxiTxQCAPJOjGSup9bvWXJL6tHLJVHyjX2TKAy5YIDR6V2V+
tUrsejKCkzSYms5z/FKZ04d6Vhegs62c18NIDPJgF+kmOY8BUe9prpegYeJsuNWcnO7b2ZTrK43A
xH1T3K5kB9q567HdGM3PUs9xN4UJXfwkPGvoEla6zZ1jW3u3Y9vl2Ja0GdjfePToJPaWXnt0jbUA
j6B646NiYhwQZstiSxaSi0svNJo72iZKEXhskFj9JL34o/e5re7iTpYCtJLSHIaKPTpELZUDwi5K
lcNyjtMEWwnCYl+ZPSqnGEjUg99DsvyjZLUBILwHoxIwy8ouGItm+GTyy7QdWq8k3Q3qMq94ZC8g
9QqSFo5fZLL6LGp9nnww9pwOac+FPkzsTPtZGeo8hrLRtDzMSTzyW5Lc5mhGSPUojTlnX7CV9K3R
h7qgrbdQFZ+AFrW7JcsJPyVCj/1KcHKH1IosqDvlFgHdTMfDDniVPYZGWtAy4jqD/XVqCLIHDEYS
4l57eKFOXlu+Ya2Gzu68GjOsPBV95ZQjDYznHlSZ1w98YGijXHAgKBMTaEYuY97xdoPT58RMw2aw
f20u6Y9TpS9ZoBdO+1tMC+tG1V6KtHe3yNb6IbJc+z4X7hR63QJWR43r/F6OJFvYTWL3c5ssXbbv
DJsDN0Xx0/otuhtyIM1qvA6xp5W0UliCsJzcwZFlVhtslC3GuP3UQ3vOjdZ0wlpf4cur8VTtgDMJ
uvwNSHU+wqV0CrFYbkreDseE38+aFtMHV5n09NaLzR3UcRprE9Tbkx+3BaRhI9HG1ndErgPxtpqq
CrXaVe/trMcJwSpVHQPHpfX0ILFz75dpNBm9bGx8r5meWrBPYwfmotONzRP3n6EggVNptb/YDU2e
OreB6QnxYoxAYOFntazclsyKUdZhNSxg4jsh2ilwMpwRHuwYRS9vRMMbuyf42dDmVhzivpr94MYA
jn9ppfJravrCwrCms5/xDCUCbWQqiK9VN/2j5kMz7Eg/Ld8rvZFNWEmiNn9I6UwLVocrwjPC5aR6
SJ1hxgtJNdobB++a5yzv8F5qUi2/kxzSNU5FyHxvygGmMWeDozVUF2QM/7+u4j+rM2E4kc8w97nc
G1QeTe7x+GClHe49ZUYfHg3hdoyz+LBieEFCIt0jZyubvUneadmTPyRoaexS9UXbr5zrzRingWkq
xRAkFj28QK2LLo9K8syYTlBR8T6r4xqT17QhrRPb5a/LpGSQt+FdEvOLoSp2ulTzJztTTPWks2Km
gMbYWv4sFRVldFN2przVWlL8cN/pQTjG2ZqXJ4+7gAhjbkXPwlhz0i5QmhBZYHRFVpgoeQjwjXKI
0YVu3i1U0zUfHv1m7Bbbln5I5t5ewmWUKf9kcMzkxF0ESLtb4UHgqwaEjICCKbUmrd6MrAW8ZD1w
M2tQ+TAmfy3lNIo9hjtLdacoaz2EI6RX3EtllatHNUcEmHXCLg6NOuT4Xs1ojgJaHlUvICLHrZoC
e9ofgFjXhF9eN1mvjpU7497pyQf9H47OYzluXAvDT4Qq5rAl2Uk5WMkbluyRwUyABOPT36/vZjYz
Y0vdJHDOH9PGTFWbAIca81eVqw+hINg900pGYZt1kU+GZrJHlD3yAFi9fYWD/z80TfuvnZ2mfo52
Z3lHvlaqVKmAv6ozphjviwp0/dTJSbwaEF4n0UM7lDBQMyWA6bwLGzNWnwf/PEdxwXWkv7SJLmNW
4G5yet57pD3isLAVrenujM5FxUbrU4fs4l2iuWyvLTRYaB2/34+5Pw3vQx3T/ESGOA2gDfteS/YI
hM6Bmx7I0O3HIjx4YRs+tiIEr/GLxVjHOmg47Tju1SGMr7USUAvbi6NF9GlJEVU3kdwn+8nRumW+
cRjeDriTx4Ese1+791fUVlOFsVHkFiLIeinxbIzZMhZIRmtq7Kejvc85qfAIkZY0Lth9L5hQ8idt
GakPk/LtF+7cWGZ5a3Wf4zL59MJdY1uoe5toCOs8zeoTL6770oCWlomyO/GnDjvdUYDJIYCBelLA
EaXkX0pVOG46BZ6+eBUO+1R67fSP7178TFPcqaRmHvhH3iXLTUcnUEP1kbfCRWhZXnOj4BCOcdXI
6mDqOZaHqluIs27Csfnbu7saD4rEE+7ffZsfqEVz/3jXxYfSNdaHE8tAKyGKaZntInbtbIsKJ88W
NU9fZdsH3wF84L/cLvtvGQsSAfNcDHZi7Z6zHrhcmKqqsQUMG1sCWe5qvyVxXc1jn1HmUPA7s9Ul
yq+3x2amYCk1lM0+892GGy+z1717OuxrEk+Ka7JtMfvvLcuOnUZqnzzG1yCcUn62tj/KupvBDSlS
KAj5tZh+e28v1sPECX1/fSvfCMDKhzTCbdYecqiM/RgA9LzqNbymJPjL2xDRm5yVdbvr8+as0ys6
FtKGvcHsT3rkhjtEXT/ttyWg8HZgzeLrIru4jdN2FlBB1CWRLbzo2avSgCSEITW5dpdUAZF0hyGw
ABziCSVZ4q9NwaoW1TufMwXGZbpTdfPQTle5V8vsS3PUUsUaqGAswywcdJRVzUzoTkAA4xEswZFH
zxrXvzZ3enCQWysvMzFhddatkCMQcyOZOEtegH5UXl8cybvnE+zIrSXhW5fF69QHYOo8u91nb68r
sxKdATQ3E/KoEjP1HUUOpdYZRUTVG1S7Vaaw3PtPTk+6ncmmGfxU1WX0uvZahyfK9vLfcS+am0UM
ZrqTgVdcSr8YA8Z7e3mr/MU4aYWyYoVaMt2W4SuqFpphiupS7zqMj1Feh3vqwxwJNjtT3IC1LJSf
Qd3S54BGPHGGfVhSqpaLW3Rs9ZA2gZNTdcZFc8M2rEkcCAfXZO2oWjr/NgQnqR5UcUXdYroIhhBc
Ewh17qFyaznhqaV04G0kqEkffHgn5jEmsSqjudG8Mk/3czK7cwlEWdQOhm8s5//cPMIiXDv9fs8v
vhf3vi+K5YaydlZ9p/Xld0QOk0iGGRA69Xik7qMebWo6xU7/pTaqMkmFWvMoqXQzfe7DJvJkayNa
+Cawie0oMc+9WyseTwtW7isvAvHmSSv/pjF5jJh7arDqbae/bAF+rRMcwr11M7iyX1IajnxKX1c6
MF1v696oNsr/0T/jbglLdP3o4SN1aQ3V/ZSsBK3aqbRs8VWtou4OdcwKmCKj3quDiN0Ofs/tVyeh
LyVq0nYSV4Fe7QA/1Som42gOeBCzZcZFePAM9VLHYVM+zQ6TIp2nj2VYZljIpzGL3AgykdWY92Ot
BvpuhfC7NsHypElvH3x2AWsoNgopJy3sdJ5GECJFC/xT6C5Xx+1qdEQ5zdD+V61xhyYpb9fPcFaL
PG5+LOYMvGjOL0IOlI4LxKPNUQaAvVzXZXhHMPbiAOG05ac9kWHI4Ov0LWgBe2LSr3qbj7bX2Fi7
AoubUs0270ZIgxFz57aWH67i8TuGRWF00u9d8RPpaN9hvEzJHyvDwssEdCn/f+ss0blko4mO1IeA
oK126Z5ir2gohmkgF06D6tT8YHCTholDJxalc0UxsycPTLIHnEM6Splmq5L9jTP6iO4rX865bSbN
HOLYv6o1LPYT2DWD7NgWS52FZNesjyWGYN6cpgW2vT7oLzidhu4wN8tgc0nIoml44WkPAgmM92VJ
ZBAs6lSa0Tm0hafNsVeTp9NtilSdgCDE1jnwGv+DM5WHMwII4OlrFrklbjD5ggueoQRb+rDdqnow
IJSLMJT6gFiViYHlA6eX1VqRImiiOF2soKS0piqYH2OWZbpUupjQPbqD5g+HtzXPVqoFrl/IFFcJ
jx7/1NKub9pqjF/3XvA6I3kDfZy7/Wrg8tbqe4PCYarpkC0cCrk59rmyh21nqvPzb7eNCaV112ba
MysUxU1I+s4HfXuomO1oYE9AXRI3hypYjGKsR3KBzs0igLue51KkMAv+O+bcak6JL6j3bJoc77PT
ciXcRrvRPQGNDO6WvQx38Be9PEEa2u1NFPp5fS9ais1+4TLT4ozYhCvf3r0Z4l/Z21dcThpOrCVy
4dbXVDx88ESMNOf5huCMiskBbD53lirtomCG8HNbwvHLQoUc97SNRUe55JBcwndf4iEvnMO6doL/
ug5Ki2ho2TOgW7hR768Cu+1hAYBp33kNC2qC83hxtvuG5sT2deHOf88l7VGvxAfykROJFbUHl6yH
P97gju2RH2stMOWRt/44Ghx9X/VqG32fI+ueTotT0EAzM92fKTfjSlQ73RoJBS7Bb8onDTHSLS/d
uSdx3T1bi+qsVw/5wp5RDOLRTRQFlDAG5MZsHINmf6bKsd3OaIHgjZLdHgr/1AFc2YnuIHTuNgXy
kNAwuZvnvl35Zw3yvbOUE/vkXxwY9fCzCRGk4FiK5/VJrYYvdNWRY8BLK79/rcZCtOk+u7q6nSs2
mqNyRRg/7XMwi6Oh1U4dSFFs+9sisvYhcR0o1LO/d9YM1eyWhgJVb+nvKKvH9Xr9kJbbLt794BeV
LN36YPOESWYZyDz/dffHxfYPSB8HXR28ksWYYZLSmPt6VdvfjjIaugK4ds5D5OTvC7gT1qN5hQuD
eadORk/DMGd5Lam/m6H9DnBj9e8dgVBxcPyyibM52Dr8xqZoHmY/2NqLFNOUAgfNqbaKZxbqgTOt
fuS+ec+DiNa8gC49KlCHCyea/0nrlsdGqZby947nTjzYVHBQMocDgDcm+q4Jyn0PF/+jJqWD6LFG
vck5KhMeEZ247cTBlXl1353KQTbvtlm94GipxgAVFOvv0FvjmLuqyaf/6EqtHwJrAMyrmUCmxKO6
WtxMMbVwKbocsNBqGAiuMbMf/+yTgarATV6epfbjB9QWAFd5LsO/2vWkd+T2j72XPtyUc6TQdFiz
tpIU1NI3HCT+XAZULvnOfoI0d2/Bu8D1vL59cZCiHsE3oi4RZTH/9RzSzenupOlOe9SbDpGq5uPS
9WalrCh29seqJTeo8IkIOcD4dwfLL4hkwz7mZxFbCUROWPnfVVcAA0TT9XiRcsv/QGOr76jaHhGa
x11WU9oO4j3EHZeng70uGUWHwkxoJzwM0gCOjmW+Tdm+mPk0etS9pIGxWnNyGu6opJjC0sp4dOI+
4XQdGgZJVguz7rPFa+uxLFA4MT3P+TJexhKHL0tTXP9mQGgfULparGDB4J8HnkmXbWxy0WYqWUfH
pimLf6R1BUDdbHNf9HTENutZtP3tJW6FdMlV+RMWfCm+vxfmGb9pmCCfq6nIYg99qPw1bI7z3A/u
p96i7mdR1DAlq2VApkNTbB8k50rWg/0KAPm2Je7qNh7izw0FkPtQud38WezD1IE0tqs4583UVAhz
hnjhWEG9kuy+WMKs1YK3n2oY+MIBNfHJzfcwP2orLId7LZqFeqi58H+KqLf+QxIrxwQ3vmW9bExF
2HfccqleN4pDSVKJ5uhH7DlvTr5W9O5261ic/CWEeR0Ywu6QVNU3aKxs8k4kag6P70rAY9C4Zfy6
Vy88giyAqqWx6WgZa1zSMqj0QOmgV+gMU1Jvfmhqm2a0OA6XjeD8t882PiYgTQ3IlrmwJfPdtTjc
5q/TMfJxLmh5KqvILQCHF1Mwo3f+eCxsXy4pAqGOYrYGCUid5aFNp0ITr4zwwx7wUwU5218TIjs7
0nTnsWuzc6irqZou4J3WGJHala0+ggYRTbKU3kS+iN6rKJknmSNuiF3QUZegi5jhxuMyiEQRUlWG
1h8x2BLU5Y0c7HhNVqX8H2HmbnzYxMxw5+2kRCJFseKkJpb0rysm06ejN6wmE7tEPrNEiFazrTPU
C+VbpaabZt8353jdDAC/LJ6iYAFxpwmr9fKD2bi9kngNS8AZtesDtAPKj9hUMZIjbyoZHAVAStpN
AYqXCnURi/SmoTJUMxbDTdAXe3AO8fyZzNDSudHmV3vFoeSX8Y/z6kUzpI/fFUnQVf59sVbNsyrW
4YOFJmfhFlb3InPbv3DXGCuL90mzie7dFaqfGnEZ2l1SVyqLvjrk5dC9bNC4f6p1ix885aqFOWYo
/xlGSgBnGNg+lROEPkD3PjvncHOZvZC3PVbWNv9YoqznZEU8R8mdjtvbqq/MRQM0ksAC13WdTO0h
sdrG+WFpbxEeuk77qw/busoGbUO91bSo2gkqLitM7cisXw2lXRfu+/02BKGH2/QK2dC63D5L2hKb
DOpkwVIt7ChromYjhnkp+ODD3ELOFtj94tMxLijWMZE33DhVs7x7pMT7aZ/n/Xool625WWHm+hsS
RxuPRG4x+ZgadfXkyKWeb+eJfanskFEmuPLJpnUgwNxk8+zhfXP64Dji8kFN4JCseeyYqK9BV2XF
aiL0GAKZ1BTumT1mGHfWUr35UdX+cB4iAKllUzxZkVUcrlf9nkWTG+U/EZLAY0Rzt0or229Qi+h8
eM9JwYCMZTCOSNvP/WufZMdZwE1OSKFTICDipWmof+bL445YvWGZqG3AHYsYQy60UEcBjbIr9wto
dTOmpB3v5QGJB7QxZZ6meaHYuPvyWhCKdPHs1r3UVmOau7CXLayWQ3XVlpWFU0Cioa88wP2Y5jTy
eyI5Nb7fJqBNXQd/z2N88IeiVFkTaA9+gb7W8LTupGCfNGtE92DiyVouOWARJKmeTlpv1csIXV4f
TEG56WuT1/iZKn5cZoeWX5FyIggQKbFjnU2Zm5ovgrTLG7poepP6e+2BLwpUCneUB9oy4/6T9mkn
do5t27/WVgZt54D3BaKxzjWie3b/jcSa1DjE5dCt2HRT1oRU+a51LXN+6KhpDsD8yHUnlp8/QdgX
TgZFTKVi3AjXShsrD799fyWMgerMMVulxmzf1zHFTm0Q3jXeMvzlUxU/ltqUOmiWUOvsdmEIdYaE
EnYqlwyhYeVQR4tDrR//ILFmY0dA7tz34b7/Gnmd+pSauPl2YxZfD3ZXWX/INV/uNvK2itMirOhl
wWziJU7TTMM5mHamWb81NbV/RVs1mHZJK0xdapr5PVGRgmTpvGdQ6IlpYkHIacTzN2Ab48xufPZU
rvKnsfFkedkQdARp6M1LS2pVSIuqqEvfOZZCWVwAkz1Nmd7J1YU1b2LrRJMfHB+11uPDTlyQTms7
H3ueUNT5fpJbIU3qeojj+eTl65qfF2dA8WSqng1C0c6e0kJfuReWIKxsE2+7n3JWLgIjO/Af5a2V
+0BuKAIR21GlnVnjDrgKGDuFifRXSzGLd2vxQR18JH7vLFDy1AOKNSlPaD/bCexLt1y4IP05Q6MK
nrciPQqpX+tRZHtkU4XHKQTzTKkPC5YzheeowoPa2bmyUclJnmnFddIHrfUdI2r9qXzjNPwI9HKf
bJaQ8Pp/cjdXG6/jK1xqNaWDoJWX8kTJSY3QxnopZbAgUMYCVSWegFtZw7H9rHK0ZffE5sri6C7d
+lHXZigpaa4CGlzZzaBpuo73ZZqGlSMgDmv7Mgru61Ndkrh754F9iSP7V2gSBzorPDFjgWJWgHjW
GQ+LEJle5uHWNROlDl3OORBFNR+vEPq/uQnoaoxKk3tMICXVsksjvOEuWPnyUnrz5mfTouYEF/Kp
sY2Hq8xeQOt2Rz/fK/m4N66Js2ByvelIL+Ue/nNCFb5jic3X4wqHGd5UcTT+cXmvwT9aB0ROUUHb
JRaALTl5rUStsg9dmzI8Dfe2sqrbyh69I1Xay32sCptwgWuPY0+TwRsSyTE47A2WBkSB0ejeI/CF
JhOD6z6r0NtlOmiyS29yvXi//EHHj62ntzqD62+Xgz373SsmQLe9lcg/ZrDlwoIfi3JxnmINrBKs
vWMdQihHdhqvet8mafa3tuqD+rzzGz9gCa0JcgsQxNCZ66g7/EBIXfSMQ+KqE6k01zZOXS71QAYZ
Ks+F1sfFeMy6u89iHLpU20rhEc2BMtFrYZLi3ICiEYWaEooq/5EQGW+nEM/RllXxPvxFFYsWuADb
NlAb3n6kiZ1O3LLIb4jDNeowu2v5to0Bz9qVzXzZNsneDql6lY/LwlipmcvyaxXAvknAPYzQNf/d
tGN4B1G9PiNF2f7DExXiMwDmBqFB5Ep6SVG3/d1ceuheuoXu+an0q/dJ2cAwCzdhZiG63RIFs/OC
Tmb6u84oJ1kMqvDJDQoKMLuCiLIrpq9uJ7lGN2PRx796KOMHmmGan5HuV6LSCs/cVLr2n0pnnh/7
wZ4+LeVSGM6psTxqfjiAfuU3H5VmqN+NP62JUYP30+68qci2yHqrpd/etnq3mLuw4WXUVq73urWg
ErlLWj/sVtLX22D/a08A72q+ivON336aiO1nqxrmmgbKy5GBlerIWw9X4PhQToE+1munTrsddj9q
bdyLyf3gMk5W9zbao30rvVFAo3qsRH6niizuofr80blHQDkd2KOXZ6Sn/xXdTClxwQ/TVSQTicZm
siCZCSVLm+9nKhu/8d8R8VFd+SelT1aozCM6uODt+kKfagdKT6z82MvulefOleYUddGdVADgjrd5
CVG+EMy+br4Q8sYPcL9HKo+fuyZyoDe5a9M+9o7VvI23kqyHzpp+o1D4aacFKUK33VLhST0kNw4w
VrDejWrsf1HHHLdpqVDiLG+lEqxXpH1OqYkUTfco5YK36NqBdfDD0U07ds17vwhCNOLKDP9R8uoE
x9puwvt9bPRlGYNRAv0OGiV81CMeKecHfOs83WAGqL2jbhqPez/306Go6o0wG2XTohjV/ie9muJ5
xwD6PkSYQopeDo+96OR/C3pxRitSHL6D1rM+JhaK32IQ3q9OtPYjbHb/ZI1Ne6OlWMbMKmr3KLkr
7ux+pqMXIPoWVp8pedqc9l+PzBKhDW2vSeSp4DChHIJ/d+KHzfhXpdFsDuCszW+7RhuVNLFd3TTw
xacIjTSEGWnr70G3Rd+GW//GgS79F7cojsIHG55Eo+WfwKyZc/QRpcRKJ7zXvUnbMMVHWt8ClWFb
b+WuXp3cWN8+zpMDYwDk7azB6+Ld+RKDh1R0r53DNA7eW8S7cq6XuYTOmAEyy/pVcm8/2aHLHyWG
0PlTxlfTxepL9H7+dsOZ28AeUrqO1D2m7x5yLXyP5d7eMSL3vNGo0p/s2ms+uJxDqLvcubEEoZ+I
ILa8p5OutE7rEjW3VocyG+GQ6KBX7Hb943qieF4DfDlNWYmHsKvXl70anDVxR+0cZ+WUv8Wcu1/l
MmhqdWGoLgxrYsY64uWvZAe0XytxPoiGba/8GYrc5c+XeQk0omfnN4CAecGQpFCrbAHP3No3/DkV
BPkTCnBKBJixZXyxqbsFi4wxMHGMEFqzRRLbwLzwvskef4zq2vKw9Nq9R0ypbg3yyFsHAQfF593+
uJIbVqTI82yR+UuHEDIqOOoa9sgDUGH/FKt6g9EHQXzL5Vg+15DeSEstsQI30/T9e9rybsJvhYTI
0D79XzGNMhuRxkVJYPyYpcEvaaWwq2LTKAY9/z5mjHxQwmBLCvB//YVXQYHoetH+1ncxnv4YhxfG
MarHSbeVQjh/GK9aGrZQi5rLrrz8SqzsTqHPDCW29+waq3Ru2MZAivaYYt6fvtWLlYCxWe9uoccA
2TiO9q98Rgx/rrVc2r/z5IXTyeA/rH/XDTXILHxRPhzYW3Y/jSZR/0IJ6TeIU+rObg/oTJYq02Oj
dpapLrBJItrVgC2HCu/a7/nl6Fm/we5Rbxd2DYOQ79rKiecHsIEEJY0tS+G0VaKNXga9NeZNBAV6
uxQGv9yPZajz8MlEeeTcyxZx9MH3ZXTBE7P/Rzx22abF1k7FuWAX6J+6lqHhiC5oXamJHuw22h96
EehQHUf2jEqexhCsrkwiPasZM16stvJVa3S5M/ee2aOvDuohOPhl2Ztfk9te5R6Nq7YN14KPbnk8
uQOqjhIX3U6TaL/BPRwQykbIGMyea1zDAimFddf0qBhpnoOSYbvtrcoZFRpvyCWdrkjtVpm5S1DY
Dx1MU3R22tHkfJ6QOfovh5wDmLrs2p7Nxcmp7Phox30WJ6RopZkSimU71m7j5BO1WVY0RttIFRk7
s3UMo3KRvyYRcjFHE7GTD8hihglMY3StmnJQLARvgd1M3WXGaRdCijB333hIBmJW2nWhclw6Ofnn
DcLMQ4nqr74rvNDkGb83fduwaE60fvKNFMjwg2X9njDcWr+2gZPy9xha7cp+sFVAf4kcZWt9EZDt
kDyzM7nWz8Fk7OFBweg6F6zUvXMiQWNAKe8NkDM8CbXCGLU2bfkQKDg9RJGj5R48qJvw1PR5Z/7R
EV6PMDUokF9xNeTdR+9ONjz04jggJO6qmVfnUtnlw9riggU4p2PGSUuMSPlpX4MVlo0ljavDtYRh
8G1Rn2YyIu7o1kK5ke/4PSK3PArHLd3PwpShuIfx3Ph6h1GM20MOxRX9wtmCwcDqip68272Pq6cG
6XCIDrJz8zNuyjBPSJff9ku7YdB7HONyzGH7Q9rpk13wlxYJn1YkzyKiPXhLS7AyrzuC5vblM2k9
fvVImwcH8h5ZSCq6QPlgQDSYDcOjKAgSEokU1MHHqYG38P0Tv2Acnm0rrFEq40yemgtW9gn2OByg
0pNg6aUk2IkN2v+0mmiyv70qyDGJLAbPygFnscqhPDFDXaOD8iGeTr1kCDoofkLHzhozeubkbnRs
uhfO9ogpeyoHsKLOUa77W1mCRyQca+GI9KqYZ/gVeLf0THZWzvyKz8Zf7/IZ5DbhpBN9lvN1hhPq
vysYkrqiU+gxgORz+72yelc/+SiGqsfcjuDFNSDF8A/NZytvvIg/BrdSgXQ7ccFQ5I0ywTKf0DAu
+TeJ3Mvwb9C9P146B8D2gMq3yHlm5aZPUzgt7R1JCyI+hRHAxVmG/U6FSJfneWaHCELTePFc7zeu
U686EKO/LE8VeiZxHEEE8bR22LCTLYyAyHAjw2AXHUs5aKDU+0FIRwU8pA6pO5lVF4uT2VXDs3+M
QLzlBzOj0R38t1hd68aPdTktR64XBwJhKMNS3G6iReNqSksMENs1KetcH0GHvp2hZ10adrtuGm49
b44VpOtoKi/ToSc2A1piNvtVrNAPsEws5a/Bjk8E8a3tzvei3rrw5DdwQm/L2tLYhrGBf3+lh9EV
rAO+r9sFmdB8lSVvVUpJoNZfuI2r5SJ72/U55XC19iTT+RXmhliZ6rDxoUzbOffJsX3tdQ+94Li9
V932ubLQCbvSggE4RKDC+tGEVVX9VnYleVXZ9Z29yfoQq2x+ZABqHXOcKrtX6tJhM2qHU8NHsqn3
wIDXf1l4V5wNkJbX/qmP/LEJ3pzcxd+cFJQzBJldTlHJRiV1E910Snb/Zk6SOBXNXMVHX5oZAzPa
fGq389WtlzsiyrHC7mxU81OIlxRnK7k0z+Ey2yxEbt2u6dIQ68ObMbrO+Kcned3GrehDMgTHsqdD
5HGK+6FuUxBRUd2Ffi28r3Dv6QKl5Gjqjp3yKXRIFEdxYWFXx4J30YEX53dtGNhgEg2Vet6NwHvd
HFzOSw5adI3x7QYB0F+QLkwQ2Nrp+nvtqJqade5ZyJwFsqNPkBEsMQ/TvtjHoAOZPTfuStMi/hh3
kB+uqGV/BqOMhXOe7U259tswc97+LUK3Lz66miQvFz0qDlqTwDvuI2omuqu6ZB7rAHVQZdAIrTQ0
FAd/Bl9wWCOX0dyMbgxQdVhoc1J3nbEx3JCRVIdjOpKRWj53EUR1lzTR2iM6hhJskk0MZfw9EBo4
SsB5UZQF4YFkZh+9ofIW50Bgf+DOj5E/dfsFh7Xq/uCPgPDgt3DFs1Kgnnd2hJi6yJSQ7Gvtsk75
C8ZtQ+HAAmqRJ3iFETj3Dt3Ytzxfbg1ltEtfYhbNxXoamGD/8/dAmxvP5IRRiDmYYExCHavX3Sri
4bMQyAo8zrU6VjcQQkYASUKQ9QPuDy9nz6n5nIqsiBboTgYeHaSrjOr6xLKusEE0ftv8bQgSK54C
Qi/af6gmdfHPXa6dnsloiCdH4Y6YbWNOKy2NcUv7eDjxELqZcGTrA8eWs3zH49BUlwmZav8YoEco
nhsb39Vxr7ywuyxbZRiEdhKgmotb9j4rc4irEItntPsWFDJSu++5M9xJRO0ZBp95GVU7HxtlRIV3
3MTbfCp8y5Z9Vs1wBWdsnJDy+bW17daa6qA76Hawf7auaepnZPo+Nff5xLt306LnuqkcgFJGdezA
n/0UR/lfVOrTIpJmQlGdaVRhYZQFuQrVH2ut8307b1KG07vfkWfRJYVDsFMiSS0h4wVOByA/mmXt
E+XrR+xbq7MGYaZbOc9HBfWqv9oBsB13pGWvH0gu5g6zBfeP/ctFYsPNJLyyH7LOQ372oJwtgvXa
bEueLMLBUMN4ahFgSXadH7n8OVhnwHPYqkgLKMbZwH4eG6e6CsegSF0IdWt1LrazDtUpZ16azn3I
uF8xAVa1+NqBOlC2lqUVf3hTT4BDCjyZmzWZQq9q/mPElwh3iZ9la/HhY/O7zTWhJqUDsPUFCmhy
0wrtNgMXHGr3JBFgbe8SDRiZFYLrOusjEXh/uV+0dVrwmBG1mpcA2nNBIECZuNrP9bGMS0c/YLsU
5SEym/L+y0MrnMfUs1pvOVakd1WMJOiXV35AGQzfgFeUBnskX1WpLTwQoQTnHV7czW8cdN6yFOQJ
TBGMhrBmQ7Dc2M2KEuq8G/3rzCzVmwjnFdG9P5VVezSDCYt/Juc4QzEq12b5hf062k6c8eSaswCt
ksBx5kP76iHD2IhYkL3EsZXb/dn2Ll+sTDUzs8Q0zLwgQTdv4S9y75fqDrENru5qvuoDhnAq23PZ
TxYaFLo2SGswY+1uvzwTz96VqgjULbZiVioRVlu1MkPi4/pNtsgwnLSPD+1s4rXpDU+yEusrERMw
eEe1jQAzmz/jMjp1TD1FRquqY29HsaAwPtWRZOHlq178U+tPAWpKhEyOi69sXHME8v0mMdotudP4
d3zu+/YwrYWrjp6Z5/gPnlROrMyKjKEbRZbO9kvRfvuFGsz7Up69cospxEXlXTX5gIEHZKYkM/jO
ZBe3ttMJDGA859WAfsSAQWUUFzX7nSkGZ/xg+hz1h7Ngx6YzmKtquWsYH+SZQSwcsm3CPN5ceN67
Mco2pipctXPIBSrYo2YT/bJqvBbRSYt6kqhH82qnmKrpyAyPVLyOR12Pm3l13NYsC+LSpeg8yAeF
epPOHrRG43nEJVYZYov2qX+0Q97sDph/3HmE1VAV6ysafFE87azP2+8ahYr49kmaW//UksLGS8/B
Wu4oTS07/uZj7bfTNgTooTBPrpXMrFaZFbmdjliprdnb9r/kl2F1YlibPYc3NYzRiEOGFaVwE98Y
AACeQ/0/js5rOW4di6JfxComMLx27lYrWpIlv7Ak2ZcJDAADCH79rJ63qamyr9ViEzg7rDM7agMD
I3RS3EdS2pzeHLiRuq4gjAe9R26Mu5Z8wzBHwS6EG9FUp3AO+uqN3QodyXLSDmL5m665tj9IAu74
g3EX+S8TDdb4v2Kqjf/PXdQw1xtM0VD695IktRn2mdvO7VG55cD3ezDpHCccUrkZxc5bOogS21jp
nnaLdMdSHiV6P1gGn077Cbe9DI/LnLfJc5fDRbkDcarGl7rtE/GglZO1LxqLtfpQHdGuQ2HWtH9w
ceOiTeCEFTt4mO/LL4H4n50F8WnOEU5RbzezRLvcukXIakYPCyh8W9H/oxfXcmeFfhK0t78Bj/u6
zDYJ9C1CaVnYpTlCMDy7YA6buyx3V/lbCCnSFzpt9PcZk2u/3Xk9b+RTmlWRd1IoXOE+7ngD3Y08
F+oI/Ckg6dO7QISTgv0UO7vQOb/YUrnmBhlYmUEEWIaFl5JVYfBELmcNT5EH8qnkQwmmaTzqJCU3
g+1tVpo8wsblZeYBi6IdJYK4OWNLKX+FQx2i7Ez5Wjr7BvNGjJy5pMnUju0dBfGvTiSO/oYX08hp
ayhPQue3ylnCu9547eLsVnys/09qC3Vk8r4VPUzawKuo7Ia0ZuD8MwHXkZ7dklG2HIlRmvJBKKo3
rLleg+KQyyEXpzFEuirAUDBbXIZlpeRFT72bbvHUiCL2Pb811zIUe01PJMDkyj/TxG7DQ7s6zcjl
o1mBAHQ02JJ77mCt9zTTmrN6Tx0fuITPm3W6HysVtYdCLZPoSZKkbvTFVb2AK0YLmJFsaKKWOZOM
DH41qSvnkwFCLDzRhJeWbRgSbR92RC9z6N0lRY65uqZLUbbM5m09Bp8OWlX4rGpeWOdiweK4a8kC
UxLkzJohldSetxvaKCnQEqu8rS4TTmkFs2jlZQaYRaFxg4tRxWHlD6bPcxFZfRxAXg2vmgDJ7f3W
BXH03lim93+AE5L+bYpaSZkr85eY+l2LhfpOocaFZBKRpX2fuzTQB8X43H0SGbAZOTxoJeWP6d25
fyb46HCRo6LI15j0hT8/OxaSMT6aV6w74payeU6a6RZh8ZTH9V8nE43JOZLGiTdppzIVXYtOEq7X
ObGOwzpW83S0YF7KfQj0QsBo0OQvrnUe0wJOw2VpfnVh2KePfb3iPppx4mc1Cbc3b8dSt8l8mIKP
t+fuI3j3HpsKmeki0cbrveCzT9NtveRpeMzjRH8ONxgAHc/UEiWZA898JdMIzfGC1ofhxCwH1YX7
NEsEr3FPE/BPloQl2jwzXs+d38d3qN5X6ASGGxvh2ZqLfUSik9xaRpGQrETvfErYpuMr1tTYvuEZ
449uumkozD1JBLPe/sNIqJ1JaZ747YiiXXppa/WjV+i8jvc27TxE6GwMWBVCnJVOy9y6AZ125Y/2
gXOzw5RyRvodxC27epgLzPYiZCaoajE05IcDYgQVulb5kKWhcrYUQkf9tdhh7U/ktrtym5cRAISE
6w5JozI3AEHZPTMJkWwQBSRGi0qTRd+HRSDTt6XvUlK9YZ+44YbXV6GYP3xYPRuksUXQhUkU/+SE
lumupAOXvK0tTXuqlmXGa21fehWblLToRurknYodCmYi99p117mZTMKH3PO5eZzrULG7OVKdb/sn
MjhTIV4YrAJ2V7OVNQ5fq9QNzHnREgA1ii0idN7YNEZnqsrgACTP9Z9l05bjs7Ao4G8j7ATvw00w
QQ8ZoBJ5R5cYnuvszl2SbaJCZBFohbhPHsw01s2lLoeOimhehmx1ORY2NCxT1AHk/YqIri1I2na3
jaV4437VMNqLVlbjny6dej6MwvMuJkmd8pFGXM8oqDuuMruWUkh7dOYeg3hDOJGS3w7oEkEAnLsC
TkFDCqOg5FHrmLGVWkGm1z0OMBpqQoafOcwpo1DvYTrN6SPKblOeeNvgSKH3OX7y2fXcej+sVj6q
IZ8euX+KiChitIC98G1yLNflDTV2ol3gGBGXsYRil38yo1d1nimfhruKc0pV2zJv0TNjljD5LzIj
qTRu47bK188RFAZgOHZEdeQVCH1nPFpB2E7zPlVkTAkGFpXn74EFkZpr3DkZnlZcKfR/QispETRn
gnsZ25ywOWQKWZ78chyb4v6GvdF7qVdLkmlgDGsfa0QBtzxPt3tZyUWCUmC7m+axI6NEdjOakvyC
SMXs99CblLoCiXsxTv8xCdOW3OL63JJXbVTJ5Zc2HkiwAxvZvfaOqd+6/9ZBpSpglZ8ufOfgh0s9
sTBo6vhE1xUPYkdfN7PPsi/c5gXASxKZc7wGYS8vtE7G6oGCTnXoGL7rf6joc4JAVBPCG6mhAhPx
venVM9HE+NqP5mehIMZ5ma/mBV0iiY9u15V/i5w86mZdxBTEqK7u4DSblddXcHCmdP0d8qX4m80g
m9ggBF5sw0gZ3NXhos1/XO+9pzxsSwzNqUi9nZioK1GAUv7jMqBRHaSTFfXZSfz20EhbBDQ1l+F5
9m6xDoLLc/zHQ1LtII0YkDIkhwhWGgrL1S8NcbB9KDiF6++ZXqfrMZWnxYzo5A+BeeM9GyfBxo26
yL7r2XLD2DAqefLQIc3dYqn+tD4MPf1EGournree9gYGn3C+TQRhJ9jeTB+ING2hCC/5Cx1zctfE
5g8DRzxojDgf4mcOHvdbyoIEOKWf4GJEXHRH0s4M5jNoMJ9ntGOi3U61TwO+oAOWIfaUWOtBY1d/
h2fX/pv9FgZ+TEzqleBOQNABDKr/MTQJazZkR+7sJKZe1ZcqaQMP+nna+Pt2GKrpWpJkVM+ClWjB
bwK4Y/g7b8LJf8wSxIw7hx2n+q4kdAAlRkaNr38jYYbiDB9LXvpBLcjtUZumZG/AvB7TrACkyw/r
1OdKZtlIKDXvouCbpF6r3a2uAMOdyeTE1aEIVrpbkeemzsNQyhmxu7FMPBss32R9L2rRmHuCREAh
zP9p8XC2i6eQqCjECTmm6yVtnGj8dDgtk5HrIqImqkpb8N9g/403EXmDtzUTQcGqw1KYVc4TyHfl
uXbRWlfuDmNZtoiwaRMve35xS9pQkSA1gb3XySattyJca+Jf4NhQSInpZu38O0AwDUmfJcj3Xj04
4R3XqMi9y8niTXcOdaiQnGjd1dPvUAjlXNyUlD7yu1h8UnDpMOuTj4YvvpxUgYNjgYIw57GuaZ32
aVc/EjpdWm5cQVzvPaG5MHCvMbxVErNGMF6AyNRk3qOU91Tp8Tcz1RBQrpol7PeJbJfoIKsU1o4P
BJESYUXBtd+RExm/GJoXs0uYwimUVsb+WpyqQkH1TQBsKScq+eArs3a3kkb0xCryed7LJs/NfsCC
rJ5MZtJg53KiFw9W2lsZwVR/Svo6DznRRBp5HvHnfSSFfVEVGetr4ADkult4ReJp1dq/SLpMXJG5
dCCVrzGVqWdEOtqcEJvc4Kh8mtMEz1HMn3RQZ2fJK49q0kRK/pGzpxw2CS+y5HSLv4QbcBO9x5OQ
UBwLpyii4BSXZnwkPFsHPwa+RE5zNGTdj0Oy1WpKXbMaCB2DSisUoOJQEi7R25QZW6CJ9dx6WVAy
VNqaPdt7WVCQu4z7vBlNCJR2W2l3nCFZOE7K/brz/uN9KgknKUp0TXvJS8Ks4ZEiWTHtPNSwdT8s
Ng+RNf3mO1ms3w/bJVHdJ0xPisRlPDXJbdfh6KQ8pCgYtMUouvYEG/tivrCEUfJLz3zQKcdVtHEE
yb0rnO60Lq60z0A8aFMxWw/2zRZEjCHTtFVoH7uuDv5TQdD9oxPqimMqkvwhyLhi7qty4lbltswo
jMqMhMTDBzYs0worxw9BjHU+5Fy2znFeQpAeM0cCoFjLgH8bVIWbZt1EY33IyLC8EIuvKG/RIr6C
EOxoj5PZ9g78HMELVa/2y/P8ujxV/HKag9RaoClAaLSbmEuKc+EvXw6VE6/lr14s/690cR27ZC4L
YXcgD0gEMbTyxUVXijArTPETyGh+jXnD/Th+mNhrqcZYP4ydq974iYbwM2/qYfoWBRIQovZYtyev
nHV3LqTGGFVdn2d7TGT4KHk60EvwLGV4XJGu3vfQJoigF2UzPftE2u3JQZoGZeLJOr/yaLXfrEOW
0WHVZfYyIQUGuz7kdr1vCEbNPAVUL5ELRJHswKESrc7ZMEKaRQ+u237ZehT5loebW1HJaKj2PusY
6u+6lUClELayQVKQboVf+TvXwSbcJCm5ShpnSs7RCTRxDoAjqbgW0ibo+SLZPZvGun6LE6Oa3TKj
kf9xyrBfzr4CGfLkunlmb5QoFqwS5e5lDLRBeVwwV0WgdVO5Aw7cJqV3V+2nunRIoIGFEw+5O4z/
0Osc8XeCbPqhB6+sfmEDkwSJcZsf8AcBxyar8c94ZZzyuXKtc0LlTP4iPclL6kDsopURFv0+jOP4
mYz4WB2iwQBnof/pwV4GD9wAEGCZ9FZqMHaAWihTk6Olr/EY0HJFBsxUCXygXh1afGLs/e2M1a/e
6I7qY4bobbli1eA1gBT27kMGN6c6d6kgYJwF+SouKuXrjw3vJY+5O7fddlzwVy4ohrPkRtWD6Zs7
j5hjz0Gzo+Y59sAIrHnwSWfO2w4EmEdsKol/Gcax/qB5YP5zgKneSASdZUYlm+oe0jprsmMxJO65
6aUKr0iW9CuH+oZ9YbQqXmskH5h/TAv+FghrcrQYjMj7Qno0wB1WGN6rNlaPLguS5ZZ1YO1fw4OD
JzuzRDxCxWNxBP66w9KSBuN245WtF6GIEAbZ1W1cs8d4Tof4xE0AY3Q2tUvkDPuI3VZm1S+8DQjz
rmUxLDtYRitZS4znID3aUa0PbSz6pzEzoTxGN0M8wrSJj9HSDxBbU7oB5V3Hyq4wOLT8ouoTNkjO
kMys5e2VM4hYX5Ie2cV793pHjGpPubAgCkDTpPljpsirrvVAfffIra0ZWcAaZX8tDttdNnlJfxxN
Be0uoHjwUZALxyhlZn6P4How+nF9YkdGxDnhnBagwuPXLKnSHLlpru0urwSvQmR5KuF5Hfl8xbg7
h3c5HEN3vyJ02S9QKHj631Z1LVVqN2sKCXCwz1zWolLLTXIyEiq5c/mTcfOK89Zz0sSKVwb5EN7g
5bM32QY70ytKLydL1BXZYi055jxv3uWQrqdu8Kb8Q7prBlbRB5A0H0ptW03TgqTubjIRQIrB97xg
4wdz+gBhd8JNUqREDsRw8YwcxwErlHh830hha7Yp0TitKUtzfK3E65dx+ijB1y5Qgrql3gUAw9I9
vj/UXm188Dk8IReXOqY+zeyufEhsGS+7uLEzC2WKeSq9F1aRzPXfRSmFg5AlPRAfYDNe8JsQFSsQ
9j6jUXf2dQxqamy79FPhvKR7JDlU8FL2/nTqm5GaeJLl04Uimkh+Egv24YN3vC2uQCf0bknJjeOm
TMu55KNEGGkSeNHEM8q/fh2xeJpTVFj8B2UemeGX9lXCnPtvmOj/0UvuJfgBX6y8Jod2qJudKg2Z
YhpCNr+GREGRcyoD8sNvCOmcfaDycE/KxsqjqdNFHGynpf1V+iwMxUhNk/6i4JoWpIT8TB0T3Qia
tj2y7qZaidSiBcN/rZEkcTROvSkW8lgJcImcKH11IK/DtBmbRT5HWOL9rhz9uj8shT8BRJE1Z2ee
pGa6X/qqv/Q863TN4tU5Nv1tmd7UKvc5U5WT7KtATNdVrR458JVv9p0kWUpjulPTuQqo4u9yf6op
ANiSWGiWeVigG3Z/9QQNx3i4LpTQmaBWR1/bXNGha2cubK/a4WQ8+jODzCa2ohJ/mpHG1aZG8P/L
EZs/JQMN/CPVserZMU4IB+FmFqE760WTaMKDdzZwPPCmjLeIP3F0a6zwrDC50zKEtqJomu6sp4on
DaCAPz/P+e+BZXJmR6/Ck3/Q2adgQzBwfYBqNOZb1KOYvCnKHVwuKYiQp7EfEuodqRgdPArZ/Tax
s/MnGpxxocjoMcJNFUg3avfj92JnCls3XAOBpIgdbmyQmx9g2TMre2wJfFu6eAQC4gVEraAYmz8R
ymr5KCs3n6gsO8ANeWU2enzqtPYpvdM7qo6FG3GPnZyZOgKLvVp8hJVVI3oZqBEsKSBp6nZNedRd
0E/3ipvudFK1yb/nipcwyqq7vOZ2NsF+sis4pxL3Tu0QhLjTQNN21VayEeYEOHxGrS+q6TXNSxEd
msCY6WAqo36KlIv2bSgeX9rKEQCqJ8J5EHeiALIOMVpDl3gNf0tC/nJf1zaoN0tR8RCHkoN/wyRv
PtK8j9udbNug2gF9mPG6ej85tmtXUgjsy2uTW/k2gpwgJNm29R+Chrm862Hhvns+HJ078EXBMz6/
fAexs+Lm+flwSZJ5omFOEIfw22oNZcpsWQP5QDwt+YejmsfnEOybuRCy69RDGon2PA09mVKAEekb
xWug6rOkVk3wqurtQ9jkVOzLGguumOcq2GMqTHtyhZZ+mJokkg5LoPobtisj3AvIKP0XzXNjzSFk
np8PVS9wHjIfHvehZ2FBtgVCkV7qjCDLjp5ibU71HERnAInjEYThSPnAFCnJbcPl5IFuZePuy846
tLp7dllQhiOU7hO3PZZBweackagdk99qa949dexGB8Bk65uXVb5zX3SYVTcEuqaTCCmAL3AGLtuM
5Sf+q8sja/s5jR9kVGXOC9YU7lGyCD1e3EgFw3lRudSHkiC4s6mcNP2zqAwUheTGB3x38aljRcOS
uyfakUy/aYsh8qrqRGC6O0ssPiibVwmnx0Bgwq2hNu+GKfayjgi5rRCIAhvjG65x2za7PoOsDXQ8
H6dPz08ZNzbZUIxvMzvB0H69Ue+m0YnLF3kLC2/GNnXUY63ZIXUcJcsKz1RCHXscKzcGEzYrgjur
qplnhwHtYruSs2NwZN+Vvk5z0rY/A8SDRzMydV8zDTKWCCo5fYSYEEz4ZhyqqL2i8AMWg3M3K1IT
Li9/Y2lA7rp1rZ7rMJY/GT/jr6Fi2KHjzweJaDnPr+BBR43gKFf839gC3Yd5jj3QC/LgQd/GSOF5
X7e7Ml6T/hRZMlu81urUu+g4jS/LYIN3kZTNA+uLAet4RNreC9eHyBXGPqRSRMzll+X6BP+Fgvlw
T2gSzzxfCHBSSp+8bucVTht/rYZtGRe2DybFsRyYyZky0YZ3Pfw6SsQOVESwKLxuqpFqxtYPYbtu
YnA4b3i3/IIr22a8F4p5GQ/cLmWyq8UcADbunOpjEJF5A2OOhtiDfHsnK5HVV1bbOcNnlMcsy3Pn
Qh/QLKT7AIBZ3LcBdgNOZVn9WDdvr4WWuvo3+IGr2dGCLM1FP4F2ypIHTCvuw8Ar59mOOFwmXNWH
oRpHlaXh93Yiul+9jSxNqN/GcVX3Ce5v85WIUKgn8lDmvxFqX7WV3ur94TbVtxcY1bohC2Hq7144
9VMzuDUBvciHLGdrNyW47o3W3PvCpUvERINyMqau1s9pITAbY37bVztX5c8UZK7z7VKVpbAYaxsf
eCwyZhnGL7nz/JheEBZheFoGpIAztJs5fMaHi92XZuUmwsu36cRyJ93CT55jevPBjkT/Ul+8rhn/
zl7q9sfJpLK7Y2GkxMopBfZka8idbVSilhnxzg7uzvgR6tJmFM6qfsk+bNIn8rf+wn+ydf91dZmG
F18kvvtBn3V66UaZmctQNnNMJcLzBnivZHOfmE1k9trTT8i2M7n1Za/Bw74sxAE7LIdpOKcVmvuv
DkAvuzaCSRzrdoAHzv0e4hL1hIpkxCcxtUjcJ5B3y82ckPdkqxhLF051SvKS5l2V1ofBTQiFpdgz
2xBO9B7oOCs5pzJ0gidt2DJ4zaw/Er1S9bRsccGQFRuTLs+FzVnqxdV9nLc2KMVnvWivy7dd7jVm
0/RZQz5bwL0jo6IKmj5cCkAi6iz4F3ZIBvcuyavfEPcq95hhTMRQhPzxRRgOqV1UdP7KcpG+Gv8K
4GhYfSnKDGxaPux9w++ZcM1Qekgr69CJXVlhM18LhbDni2YKP+JRTcF3wu3zPLAgARmQLTX1TxDa
YNhy0emoGfCNIA6RjekFqcFjrF+b/lqOrJzcUYvL4Kx2TFXbwsXP2kDN059t6BX49Z0WgiZxrL7T
ugUSoddQlzhSI+F/cL7rXycLmCDAQod/14a2xn1uJovJldQZHkDHSKOGyWdUYxTuNmz04LoGiZfU
wKylw9TaztDpwHDGPEsylMMju1YQbDBu83gramMhmQ7sedSEzzWkpJo9I4xZ3Q06SBjqRBwiQxSb
SEx4Jfw9rKc+Grbsrm0VCo7nv3FjjyDxBy1ksbqGzBIUYtr4HEv/eZZQOXRc3f2wMCBnaQUjBa/i
DJ1u487Z+ETrc+L05oAsAEcm5tUQM/kB+Q6tIS1nYxkdXPhg9J5JOgsrlpPH5XjZoMPQ9lRwm54H
4qtkBSUMlY0iMRTsYEJOn0W9whStUa5YtRI2UXVfrjHojJimArFeMXcf64DhfosXxcClTPMiVzsd
eWIA8sA8cJ4VmZmMC1ulLkGautQqheNDC66n8L8gdZE1nCCQh9LWzjfxelJeQqfV47T0vOQyUF49
6q/U7yQtAMTGFbvI0EL9YVv3N83Yo+xwq4vAD92lweK/937h/hqauWv3GNLkr+up8flNzPPyF6Gk
eRMUAQVILqyajd8EExt4UE7oTkDea8DARYKaarN+drWS32vkF9BEMWlYlteEtNqyccxQ7uooQkFH
W914QdK8FCYmhSQNgVt+tDn6sTBVT/zSIrstoHgoenBl6RzcIurZD25vYdumLvon1fR+TsGzRHAg
6jYW28CmgHjZGLvKrcd49jq1kXri6JQACgVvdPqMLYvtI1LX741ryMwvRbf+npqIECDfzKbYxnOU
PJbezEWBSXuiGOk7Vm4mzyckCmmzg7eTUbI7ZDRfki07nRuPCaFCASf737/Pg79+wRCoYgqbpKdz
DEPg8mIu/rvNxyDrV3f5Fce1AOdG2IprHJ83d7Yc7dO2rPkIu8mh52bpKbts1HhUfrzA2oXXm2xu
ccsja2falI6tptxeoYaU24rv8xm+XaIuVmIHbwq4FvRli4R8q6H38mn82hCCBwH7PNc+vpJss+RH
UqaFYRJR/D3EfZS8e7ZBOJfcYV/QOPmfJFlvC2zKgS+mM059vF+7GNbHAHVv3ftJJp/L3Cu++ulG
HqRx5xxajp1iq/uBpwsaTvYQeQ19Ym4PmIV8EJzGNku5TMd5unTbpbyNIk3bckuSftTl+24OBkS/
qlSEKdgd9ka6FLedIsytim1TfZ49oiG7kaDBP2d18n9sAtI+Tn7in7OoWX/PvAenbTrI+GNZHF1g
OpXlG+Vg8yEb4SfUwMLpMQGW5G67wMDem11OrU3JKPsrHbwMATeaYAdhYTP0BxWRdYQIYoj0qmpx
qeKh+51aVK1Lxof3Q4wQjggwOUb8tS7iS0yMtTzIDjoCIYBx2rdTFj9GwjrTfhBNcfWbhVdysGRV
AatD9I/z0CY/tuTrcqCQkTobdij5zR54JAbjjE2BDo37yzqCiDl07RdMp0ksJtgJoYGsYkZ5f70i
9kj0hYsYTuU0ZM91E4DFmAn4F7sFdnG37brRQKXSpRvKjQl8n4fFNeGFxpnzlSI/pdzBl/qBzxLf
emAl5Bnri5+AFlA+HVq2OTFjDUt/11Xo3bskDSz/D1L/ryDDTFMbLB6POyOgfsruFKnppyAANd41
KJwMkEIPc+t3RToqPiQDsH6qQGgm+klqorEbNirx7W1XBXQClzlP7nJRJt+urwl9B51W/5mZ5AEr
QjozsvhzBOz5s3qQUcJN4/U6ebjRAUij8Vh1hN6QqAOS/CQ6Wv9oYHtPH5IOgKaMzIaFBTIRySX2
y2TliWx1j5ZAiGEe2QTrctX9iIVFoz9YpkhxApeKpYmjBn8YJ5sjRxXJcsJvpnTVzdqeKhYjcDeM
64LlXSmdbFEE6qvUkU72SeFJIMsqKr57XkxfVCZY2dWNXVowYRfIdks70ljV6JN/07SP1mzbFCoe
u8uqgyA5IwT39G1TYrV8/FroKbzOHETNP9bzWKbacfDb20oofRtlwLg1jBR9OqV/Yo/A2A5RNheU
zLBkjn7fFtegIXa8vV3mIPbLhTqapQRAo1PqodquJZrDJAuPzn+QmS886ZDogde3y9UCOE9Bx/vs
lufD7RpDbAhm66xeBC0LFdHsidn1UXJ1p8ico9Gcp1Xrt9qt+HOso7D9Y7kgiGxi6SRfaQbVilsZ
HYNNS+a6fjJ5PbCRpc7q7xjJNT1N8Zi8OToxlrxhRJ0maLrpP2VDOmIN9Eh+MQ5oXrZEM9Xv4fQl
+pgOqnsltqjFZuLaC7aijRt25eR6id9GNhy+GtjdhAmCdLAnbwngWucs1bHHlGJ1vxdd6za7MR6D
BzyfaeRVgO6abOhr1erOeLocv3NsVvefQ17d55QYJLwdit9HEyzRU25QXH/3pcF2rgK3N+euThoK
4aDTOrlFzCrl14TfOQ67tqBvzJ3C5tRxNx6tP+fKcMOXi5R0/HeeRhCA/CiOvJbtGqSAWQaBnZxV
StwNCRFMliqVWbUZQ9GzWgqq0+A/JtntGtizAGAFyFlEJOGCuq6IgBhjt9huBXAuoiHNsu9dmWmo
3X4dmEdeLUXzT2B061OIcMvijwlVfwNFKG9/0W/v7ItXRfbFEmFFqlrmhC94F0Ev5FktDVT4tfJ/
rajvBcd4OhdvsJ3T5XcxVHN3db3R9+8LVoHzuquqEJgCfYHsbiLLx3qjhjrcPo6oJ9E+rv9vQFX6
ESWhgnjUV7Xe9azy5qoqcFg2aO3Z8JhM2tqTkp2+43jnqKFvZ+a/SGKsNxLkjwgd2IyA2dT6+i23
VRvfm1qkYudO/It/y6nqwg9apV78HMN25dMmkozsCimL8BCbsaZHXuIdV+seNt0eryhzD2aa8iO3
8TLeSuNjtPP4Td2mIck7fJEJRwiFc0TmMbMG8Q5oDxDJXC6zeqMtBQgjT3Q2PWAJdGLfTWjsn9PK
d0TyO4PjeyDTIMtneGM4JGE0yXdCkyrajMqax2IwEI7adV6JiMJzjU+BFP1yh6mr/Pdu6Nd55wjN
GsgNvjedbpO5XvUfZsESnDWdi/FpYAFe/94FEY8JWgqyhyCRzUP/1+DrkieKG+IYqzfE0EQnsvas
yTTEdRhKWtYrAKMPqc5gH/V3TKSMXQ1Jn/CZ7RQ6eQuAddF8JYqRfSZ+VLgvsA1n8F9MuRegNDp+
mEigDFeJXXtE+2hbUviEF85US4D4rB6q5DcwToGbQ/DZd87l7ETVKxdGgvKA+aV2521TUWR5TWLd
hq+UwAJwguhwVPgIQjrbAYAFhUEqyS6scxgCryVZiOjIdd89EY2QySvmHzu5PHKV5a6PrP9kmrKw
JwH84GpM7r1maU0B0aEtsK+ntryI1kV7w7PIwauUDZeldOTR3y7BLK+LujVKognv7Llx8NIvI/0b
Wr3URegazBY6D7HC0TmvZCILWowubMLHYMjZHBmsg7EP2EhENdnwXQZ/ag/X9pPvVCX2BD2JfDCp
CI7wSZLh/MPmeIKXMZICu9xkrOeGpfUWxYJLbkwrYhOHnM0XH5FL3bcd7j3NsGy8V6mTkgh0gfDF
NNJS6qka+54GAljpIsUPHglL3QdBql4JObVfzLBx9pXyY35N8YCiWft+jZNSru1/9Nx0gl4mfTyk
ZVmK4rx0efFMCnvNdyP4g2E7gXmFXoJ9cI/aqzHm+C2Vcqv86vY6ErS5tspp/J2oQtW8ZLYfvEO4
Nsyp40J2FXyKWS37v9z4USSNSA512iIUiKTAiWjnBZxH1qh0F2Iq8dSVpel2M+ex8y6QdKOPcXTe
cho3lCk65xjGHBVhyye8YTGEn9yz4WWdkW6CjmNdUzDyubKmvVM9dOGyUjIe6xJ7UisctcTGy3X0
WVPNNQ2UOUs40mbqV+oLSXffSVe/WaX7G85t9dynCrXYudcg0sMnyPl1eJz4tutjYvnGvXc+16vN
6MGbAzqXzvWxGkX6WRRJ/C8hQsyFYE3nv3UTNSx7GKYeJAFA9196jBqWb7J7pyWO0y7vzLVkOmw5
e9ewJSrFhi9TcBlRVLVOGQomzWvWlRRnrxfAhUhIUCNdS7YvHEsqGF8xwQX768Y4sI8poVNQpwpT
d9/YMi+3EcnC6ihdVbLqs1E/MpVux5zt9AQnndQEp5zLWrcXhPyvKsXW36GsuwZRsfcNiFXa3uSc
a/k4WyVwkCCluO8QcaDSQatmBJzjxl+vy1oB6/WCtJ9OTTT06mBdRHfCOcqXW7a+es6pprvNgB5U
MLr8iITnltWMLopgTMtpl2GDPQvukRBFYR8Pw/84OrMlOXEtin4RESBAwGvOQ82z/UJU2W7mSSAk
+Pq78r51dLTbVZkgnWHvtRGv6oLncHHa5TP4f9pMOdgCq60g9u0eib09UwkF+b0QXf9FZ9qMR+HJ
ECjCqAG0ZyIfd9i0elw5ENQOvmzNwYkICdmQpbvYQzMmqjg3BZp3SChewsSTl4YpnzSRPabsl5oH
jwphvYahnMP9lEbilvNRzGV3EmEePKV6DvpfYUGMNOEhy6iPbHOjj5QQMWhsNftOXNkxUDbA8sQV
FMKZDO2SEDAOIiqqQA6ScjvJM9k/B4tXnwNZFw6YW39cDx7Dsf5Jzuv4L0H3ygpjWWKvuY5dtuy0
uLGwmS6tu9lhWH9lWst6w+kwODzN4PkJvsFw8VSLuC8OHgXHLcmkK4OvAdE85nNbON+e7+JvY9MT
NHvUeNovtjPwifrE+mF9WUU2JPYosCMFFNhY9AVfh/HZzPur41yRNKEPaZqUUjOTDntYmHrYPlVV
HjhOnCcUjL237Sas1gnpfpVs9rEMonnb5qwUUFcrn85Ut/r3MsbVNbQItbYJs/fkKLUvB+hJsH0k
pWREhbtdGqm4wbEDRGeaac+i7ZdcBKYFV8xKZAU7sLLPlHmC9rWVtnI+czSIV6XryG4lvJzlQJIg
QaiDg26AipJKGLDROn2umIKaA1I8EMmTBlGEfrh75oBzX4kISddnNUQUeOw2u5ZayeI5q/sbgzkM
GwcQQj19EVyHqMNDR4Qitk3fU5Rwv1kmipLv0DLAQBwl/FPXxM2jNwTdd9fe6CHrADN5SJLFvyud
kct/WoWFq1R27rXpvUX/NG6R9M8uBsYDBXNPT7+Esn3z+ibMLhGL7vriMig7BoWvkFTYVrjPPetD
NB+eFN+Bd3tSilgYcv+6sIOD4sfYPBfgh2YviSZJqUy0x/Db87J+t/YZlG+CIgkPYofg56+LndNg
1yCHiHaWb6Ha31iqAUc8UZ4HOqil5aafVPmiFnd2j4EmgHMDB4MhC3s1QBqzcDHqMDPXTnpkmSxZ
HI5ZGoXHdO71bRky+utLkCv7l6QL+W+gJLqDCpkjUBCkVx9HFc3rO2Jyqo3Qs+lfpftsuleekz5x
4EDIQrg8gRXzQbdu/Ikq//z/jJAv1yxckGjgVSr+TFFG9rM7YCjZQyrn5Gz6vHW+nRFnrxCqih+r
vAg/MHt07i+Wq238YlrOSaSUXIUuQcprH2690F2nX76dXYet0U36sMvzIU5Rg2Bd3hg6ABTyTd6r
cwGYN3pDoxOAxmIp6vwa1yC4grpaFADB0sMulVQaCrkOffjpLv8CnGqIWQeKVXsxXpSZXUDJc4fU
b8zu+YrqX1g6K0I3xj6aiXvoxns9gvSEcdvP83XyckLlNrnfZLzQfOXtd8ZcSH4F/TgKGoe2IqKL
kStadXoivhbN90uFB1Ir4OxpyOGOm8m5w/wHNmbCyPIb1kEScwa46XxWKrbtqY7Q6x6CiAP3klPh
hSfXD9P7mk5yfQr6FdHHGK02IzAkF9mZLhg19sZlUZlehlsW9xOagnU9ukXYu4/aB0LeAEtDCuA1
cK1UPWiq1JbfFv9jlYjwufUrdbmZZNd9d1sQAMvwnyQgq39iYZa2m1FJoRYmV3yHA9C7YAuWLOG6
OMvGt2o24/xncpqxnRB+qWh56eK8dvbK2NuDLoSkdaCSestERTL0xvAgfbORc8Svm8LB30NDTP0n
zxQ6OSc9zdp900TyshJtEd6hrmQqGPOKT58MMXV9TGrfsdt8TCZoMIsad6BT6mk/MrTgNo1vNtht
LQNpv5c0HeET8/jaad0m0WreHUDe/mMI1ov1M/nSjPt3/eJggr/1bPeo2tXwwCxRjoeOpgIVRl7T
uCNorOz3tLSawaLqzZ/S9OnyFM52wLw9zQnBOZy3WNtCE87PTFI8D/3dTV/FlZM/wMCMGiZwDNRY
5hOqtRXhYtpnAjvH+pjPLBS3hgyRi9tMkrwLM3GKVkXZdzvwfdHjzZJLu0Q+Y7CR1mucp5ZMsmUT
+iNRK9MAf/HgGuzgEMAIhN+Z0MleyQAR3gWFb8SvobO5OSgwAm92ALC/haAekZ9i55z1m52jLDo0
hedcSFJCsyJKqDx7VqFUU/0Ue8O2JNoTF06JtImAjrL0mgWKcOaq3QpGRx58pm4/blIuKeuIZHxg
HHQTZ0Kj3WW4sVc+DQuvD+MHFYjJNXgwBhZNe2AAw4odyviNfCbIkdxGE6xxf+itIonG782OoW73
lJX4sbdDOtIpoHBX5CLcEoIXD+DcNp6c2WWrN4V/or7R3fuE81s8svJ1xXaQmYf0E2DhPbrD6qqg
La7btcRYRkpaU5oLQXvlPw80UHbIQJ9d/UgVGdwDf7DvbTk4yJunxLmWpCrJu8L11+RSFGFXA8wK
7L9E9Lr45Cibn5ukiLoLu1q8spuIBdlzmXj2Rip2DZPEeEZD6hNqSZC57WkuDCtTBlEeZY6nJxy0
5FhP+7TLuy9MiGv9yLfZthc8dAS1LQU4tDM7REwFPOb+8rek5OHO0HJstvj6BEkFghH2jouG/bzT
p4aY7pZIIgrqtA5JH6nQtff47+ONp/FWxYBzXUS2RXepgUmD8GEadooGIihgCTLM2mm0UCSgszB9
WVEGRie2hNK+11OECWWE3HBSgaqyLVL2WwYlQTjdy5Sh35GJaZzX2GKt5Hhj2ffE+CB4djrmAk8Z
nxBx6XnKiCfAwHqMnBKRas/G67triBze9EZptAVRYI/O0hT37O1FcCw5QS7GtSZHGgKM8yEJQk1y
Cgdw6eN9DeP2EeOse5Sk2oCs7Fo1HpYcQf8r68rsjSDVtj+1VewcTTORRuIOsbpUMfPGZ8u6s/zG
Jq/h3MVyLf6q0iEQFS4oDz4LUn/4nJFsXCJncMnMtLjW58HJmjuz4srdWFX5cI4jjPXbGNdzf1k0
dGy2YElYHyLtWEg7C/EN/BsDWcfj99w5ZDwwlZjZppGrEmaPMwg8e4HkA5A9h/b5H/BDjZaJvd4L
33/O7xdHRbSvfFAE6AmmWn/Wddrhp47YGQoyiplAsm9p91yHKjhO3Do4cwh28jZqqQGRYrXQd03L
rurJVbigmF3gHyYRtej2ZijhDrIAWSl/wfiSamnGdN2nxoDODRnJRHcBNNOnfCbDbtvnefU5NXHp
H2Ji5wvS1dfwcWm9Kd3jUxpC3Io3CPfKKucZEQ0LDma6PnKI0kt+Y0ICeANIZBoeOobi0QZdTf8b
Jl3O5Cm9kQ5LSjkWYzMOGkfWJYF9JS3eJlzAJDwnxkVLKNyyf+6oytwTjYL4DEftsR4uY3Mif7Rd
n6yLOgsNGlps3NSre0V1RPCYVX2cvORRE6v9KkrFWHgS/zERNbR3PHl/KanNBaEoCmSXsxg0yqzc
/27iZxIoiVX0L4Ps9XMMzyjcOo5B/oM6Dd/oQvDXjY49kFGkq/qvNxYo2LdUdvEBZEuQvul4zC8e
iMv6H/4lH/4c9leBkq8YB4CEhsk8gd2+deejhj9hPwKaWfdv6vlDcYrROzEUxMAMMt9r3+Y0RD+z
BkWG/zcbyALdsS6bpytAjBiyPHai/QqNH6tCGyyvIyAQKq0kX5JfZAFGEHYEYEDIJm3+QMjCwiu9
+IiPcicSBdhKW5DEWKAlvaZxUf43RhKNmQR/NjGUiUsPk8ItaxPzOkVRNKvs1ap1vjMLy+JtRyht
unWnZiEyEaPZo+CuGd/CNk67zThMbXFsZycACZHY7IGVGr+4UJpwvdbrxDWZYAJuVLriGTAoWDmn
ELv8UGHrjL84YO6+UZoMxFNUQ/s46dEZjl2AS/9ITMGtMnRYtJ+HZqhOVqHw3y51tGLqyzx1BSxr
f1D3NDUBElRaD0uhg3SXj10Mu1ijf98BQwyxo0pgB4jsiXA4uSpeMuIIgpRsPq+p0v8YF3FkwArR
yY6O2flGF033mHcuKMc0CHTzUS3pypopxLr+Sl8POtWJaBm3KCTQjokyEici9PRykGsn+4up87C7
o9Sz/IfCCf+DsTdBrBpFdEyTOCbgUDbobzPs9MOZPEFccwussZRROh/YRzwV/hvY9ZgNscRXBZcm
E/A2SoSCKy4MdWK60U9fWdxHkbz6lMnLr3a1yjlbojjvR9lgRWLSGHxIRCxyW4wBUVswDFZCGIzT
jUgAZd4jCiQLExCAmyh55P3Jg6NJKth9JaKdt1ERT3YCgZ7Do1OlFrdogwAirDsy0GNRR9Mu5orW
0Et05WB2sPpmG3LjfaCG5RGUkAhQxybjre/CTr0XpZ/OBxgH5MSgwIfL3c1urDaEy8Ik5cLVd8RZ
3oBWqHPpTRbrAGnyy3XHGkGrXWIW9TkbMp2oYRCk7Zlg4T6II6HfYelO5E7SBvzSqmOZ3CMm5liH
tOYi5Ce2apPSziRELI/TC0grsinoSR1sa67oL2o0Ut25NMM32uIUmaPntsMDr2m+XpdqDn6XTkXX
TkrHuN5V5eJ+jwQT9dt07aP30VQtXTlefpJJOUnzLf7pZmHBTzuwh+Eo32mOM3IUSt8ZSBhxkwdb
uVN8P9aGCxpshveemyF5YFJdFdx5ec2cvDXmrhUd4VBwU+aDWkGj3VemKB6tZ+JsO3SKrD2n1G1+
4eKpHhvaVqIgvSiJ7y1jVqza/uT/V0LfOHrRUqHXhyF5YAriyAtETMthIdL8icvMNRsW2dLbm7VA
g5l3wOYEShgep2FwvrDziz9xPRCviVN5OBIHVP/rhdP9tBPhaYiQUgbxdLJl2UKdzbynkPxKCEOB
cJBiwtejGRYLU4rt6E3o0FNvZK2b+hPJrR3T27uZMDex5aWGAjX1K3K+TcTDu+yydQn1tg+g9uw8
41SHjkGev236wg+e2aJXem+Jcrqt4GeV7tcV1DdqVafp7ykaSP3bzCQavvLAtCQfMr2ki/LT6UNW
HaWYWxIrheU7QTXqzbwU+zZGlL6DfoBTfMTl+y8Qc/xeUdaSzmzz/ge6JGoRYc2i73vTieHTZ+O3
j1StQ0aGDosTGO7TJ5EeAJokWsZHt89RrZPVjGIHtNZnQxZUssV6ATmi4LQP2VTN0yVsYuvuKuGz
IKnIcX5aAobdp7Gc7HQ2YxG/gDRgbhAwtUj40TWJwwWfOXlL4HQ2BFTQ5bdJSoYijtA8PsVDGCHl
Ebguz0SFI0YGQiaI+iNC8sOnh3B+0BincLmMUvc2NFn27M8Rmmrmdl8IfRD8hCG2yj2Tp5wle1YH
7fgZdmmynunW9AxftEtAq8fp6p4UnzTzb9IA3Rs1KaxfSOJYHhcd0abkGM7OeNyy5tCTmNk9sOqK
r5B4Qx46iWkH5EIHd3olt6a+NqDZvGOq/s9nt3EMnrQDhj+RkbVP1jRQxyIA6/Eblb54NJaicOcR
iaG3QkHuovpagG1sEYDkhJVY00e12vQQB6ojPsEZI2ToeILLK/Bqcgj89XkWfsT0tzLjcwO/jYnx
FOLh+ghdcgG+GxAV8prAmQUmlkSZ9vqnOA/QVO/429rF4bquPEYXzDx9lqFciAYGUlwTfbzCGeDB
LmZm+x7imleQCqY7GGviZwrLoNtPq22v/Vi78y70Arzr3UpB8kVblGdHtgYzo/BKjJfEh5q3o9jw
k309yfG9XTTtQZ+7BurQUoSnLmLmvBdKyL+YhDWHo+b62PRtKz7LWcRX0JPlV9wRcrEhokWTl6fk
8N0pl4566IhbIAoXxcwmZEFGh+NN4RNizpS0vKgb4/2kxrbD9NhVZx+RjT4tXWeDI+MZkoMoIVnc
2gql9ZHEhu7XSoan8+W6C1nrDlS8mn4mnU+kl9qnBJMvAgtnqLpvx0Gmu03AHlDDyg4pISF8DqOP
XDX+b1i2a3WeCBS4HwGs2I1Il+k/qBal3K2Bj112lTi6T+RQGLlnetY1l9msN+sCACZkq6TAJaz3
MLKjdQvHP5GXhT95P2D1jp2pXrHXEf+czy1eCVyqdX7OW895xt2uMKXFSC7uyGdI3Sv1eYoUehGD
CY8dIVrZmZDeetfoFLnGFvJR2pySBCDJ1fgLGBp4BAjZAgbaWzqaJr+yuV2e04KH9ISdc+FuljmJ
nyrkCkXSB0fnQGWPPG6NzBC+YosjtrPJdO7vsR9hI0CoagxojIAkJshqdC7FyPwcIrqv82IfTbUk
PQNO0WJvLQT+EjAlav1KZm3Cs+PWY/Gnqiosik6jBOEr4PjR8m2oH1cqe/4cnL0DG9ZKebsSQ4e/
JyaK/D3ZBTS0De3cCggCeyDJUfyPdxirkOwDiJj2VPvJP42MdEJ+PLAI6gLahU1I288cR9XZZ+a3
jDQfJWuY9JW8OHyWQBoTjJu8JAhhrks99v4/qpC1PMxcUP86snB+9RMh2uckHqBZGRY0K8IGwdaE
J7BNLtgr1IVUgiy99MPovU6JbHgt2VZ4hxo/lbmQHWH/I5XZ/dMyBapvL0wd7zHfSJagU9yvO+VC
6EZL6IwP4NqM8y5mrFDpUjBlYN5Y+TTKWYFki+lYpd8aADPufZoxy/7bV8QFHBckiXymYKyCLx5A
zBfbEdJTesr58sWPkpPrnZcCNR/zrd469SmKfLfCvCqC/2iiBwT8lq/oklpJkuzO8YIJfWTAFO6v
E5YU4DHvHmEJ6ajcMwQsDMUOUt705C08lJcUtyuWDoF4lBNJQKNPQzfoI5JckVtvZcooV++EhRYL
OgXOCZs43wm5xrTPJeSmuSPve8DM8EYTip59lgBf34PdkPLF8wb2zthd5uLgzvzED6ijEWeZMVRn
6TjSP69RWDOTCyRWrRlSl08v44TDIRui+oHnNCXhbGZKD/S4AkATTY3cF9CxAj5Slsn24uaI8JgR
h3H03uBxABRXq8hnQdzpL7foxfeAdiZ5G3EnAsZnQXhJzKhJ25Vl9MI575BwthhGrbAJ2ru5Dwji
HNYGrT4Em+Q0sqQi196b/KsGG2yPlJg0270Tx0wX8bU0uzC2QXhAYhDVn37J6uOcG0rytyQHYbLR
U5bLe6ImEEHDlZYF6oKykfkrI9mQ5r1iUCCP0wDFm9FucwNTJCF8VtDpEbub3Zo59KybaCDV9BWB
VdA8rHCqigOTtPSn7YCU4llEjnZoJjIyt41nWEjRIpHjZ6PefjnrbL/yyEjn1Id9FNwzU8PLh5Sy
2ikgJX9b3QfIGWXpw3MdPc/ZNHi7DdpCyaBpRatQbZbZxTNfam3NviH4JiHXKujb0+SQY7kPVUym
qwuExTl3clb6ws3kzafYp/t6wUkz37yFDa3ulMFkLxKW9ZsVpwGhZIFL3E7spuFvigdOlLGlEjuK
hYHFJkXQgLS2Js7o2CQBMfMYPEGdiik0T2iv4/o9Ymx3ixDW4sovsPicjMhFdlWaQNj0fRi9Sd0v
9a8Eo/oCYaAvZudFji0yl0IDWcHli17jA2CvBCWIcwfFvUEeIPdKl2NxTcl0RoTrBHl1XXoTtL9W
SW7fNz+USr/7UAyR992O7E5PuNGz5ND5o/8wxfQvWL7zzNnOFVCLC/fNCn2SEpC/05Ot81LCqmI8
s/bDOr2azu0q1N8a4sBFwyeTBx0yAruwmdDLdy6q+etGMgU1Y9aZuWOaujswDXnAyMZrsvyMizpy
IAD3ESrQKZvdq6NcGW8t6YP9naxnkhUTRnAMkIsgaw3hZ5ydYCwgz+Vbr1Lxw23rgmqpLBrIkhqg
1wZhb3QtRZqRIQ7RBtk76eH0xIihALzeupduXqPyaOOmDPak3/DyyBHIC+REHoRX5swxbKEl4WwH
X+KYrc3QrKF1TQJusW7K0j9YWObkuVfcvHeVXSWfj+TPJo+l1Mv4RhaeKp8l+pybOkd7KVUDOTm4
l1lmnlu4V6D4IPPhrS+XQkK0wpR8iGwiaBcg1/fI+oo0PXYyB9a/8SyfExaKAorqumusrwQB4VHQ
ftLo2mdX+q0HiLbAh8CATF5cFkkOTbwTIIyPKvFK+vZKVpepAXfssS428U5wrOKoKfruqOUwRO9B
UtBVsoxcD9iwcTkMMH8mZN9satg+Gbb4RSSid45X1OA4hyXvk4o0cYiQtn6PcyT+5uDk0BVxVMIh
TRgXIbNw3c+cwSuRlCgGiSZ3+/C3LSpSqylFSIanyyRoMu0J4oFtwnX5hAqIJC/fa/3HYZEhiWrQ
xqkXuzHiHNsMKQQfbOcK3oOoksLdL8iabqEnMnSPK4DWNxbN7FFaNNXVUTLSQAaW/T8SGWgfrhCt
hHsJrEhK6POSEAHVUMmwIJxIKJ2UDX6jQoFWwsYMj+ESM5eHtDqE9TVpVHjwGVIQ6zLU0u4oHQUn
K1l0KMtlaVm6aY3Qi/Onh8uOO4LhM9dzuoWqkf0rJncgcLGbQUsnq/9XF6TwZXVa/NADgbVAg/gX
eizZDh4e8bPfMCrbEEBeOj+cw0j505GHcE+RSPRn7XgRkrIa+uBd1wXw6AJfD+2psKhiEcEBKn/I
abd/N8yqyl2kovLN7YNHq21SP6rSirso0pXdLir0yYhZIjCOyeK4/mmQNgD1wTqQmTjYh4IjAq3m
K336JA/sVlfSDFZNmVPXS0kl2ozUV1D+VtNiv2zoH6EUIQCEYN9Wz1Ev5uJei7X6461d4O2bBmuD
5jdzaHu29O/rT7WgITw2q9/bLepUorczTU948Rj9jds28sp+41SyQ/LQNu6nmivzOXhDNBya2HjJ
XpWe41+7LEm/eCbm4QjHNMw+5xog9zZyRgbkUbTI+2ahp9jF6P2IibZ9RszTkIqFGzYVb0lsCKfr
k2mdP9RgQHCaJHTvOhJOmh2gEpJBGXz5dtd5Qf7RLi7OK78Ck4HViP1isrMJeruta8exucdb0lHR
ti2qncVb3Ku7hIRV9zhPgWPEmXZRu5UNtd+bi/PPfZmxYBVXAtL69jdj8wkutMqxSi08iTatX+h8
sy/wewzXsGIx09JRmgXbMHMdvIhZg9q32Y3EDCCy6yQcua3KO2e6W9tI99uFvqd4ncNBcYjZKEx2
CRIzjIQzYz6wZnhSLDJjNaR1wKGuXbxxo6P5GW8aE0wpDFhBQfGAz96YHdtuxP3a102fwEyHzdSz
xhiyktlZ2ePfGXrDcLItpEboa5zYQx6ODY+moh59r3OPOYEmZr3HdZyzkB0c7PbqSfTF4B3ovPru
Y2ndleQu3++n5FAV6YiPXOZ4lEeJx/ml6QPNBwtZDugEImON25JldrJc1IqM8WCJy2nuh7iV8q4s
Js7Hq5cFHckqKLXjGZwd51wA96AP9ZG1vNY/7KFs+JWyIS0/VN6gZSYCBVbC1hsJtd2Vql/bO5dh
PWqyhgkumLA4ncBFDRHu+JkRen30Wv74a17jdwKxxqoCoW6vQ+dSaubUx9Vt8uJpqNFqbmj4B/6j
xpgciF1GXgCa91ndTZ6t7a8y6wQBbM4SENPg1u026YPxShZNsL66cOb8Sz/XwKEcb5mjs6YRtpuC
EpT4UPIomDG0cqHcDQYwTEfD+uAP/Y/BG1BFHiIzikiUVFzSLRSgDGwQnRT00Itipaq3qfbFSn8M
UnvnQfiEhCBd0+6mDg3xLhGOrl/cksw/tRkk4bn3auHiQu41AWy6Z/0g9Usp/LG9p5Baxo/Q0P0y
26yybBc6FtegjxAXdonspj9T6K/5A655cdd6Wr0h83abkz8I6GASM4jLwKAjzmbxqQTrVjAL6rzW
ZRNUDNNdaTUc5NqkFq3JMN+IYB2gqF9tiToWG1AV/1S8X2YPWFTWRLJQcm6mHJAYUlQ3gYDOFxNE
R39IUHUXoHjlaUnWkXUbiZn1FsUWYaigmnEjJZSBBMhGQPtYtRvT39tO0Ka3AzBponYt2sGK0JXk
XE2Bjr88xrafHcpfNC+IcO7zuizWB2ee3eY3iBFVPLUYLiHtgIlZkYOrOoleNX3asIO1YL670aFk
70IqkxN6+PQLbXB/hlaG6h5dnMtLTzt1NzcDKsbpVqgR68jE6Y2FwxBdAeriK3ARX3pbM1jPnjS6
ArEfGm+STzkPL4awGsLHg6PJdNhZrr2fWCGnPwoZ6hwHJMPFjfJiWe68tq+TC0806RQQ/m75DKb/
xWakVrtQ0gtAEhmXi+X7drcmZLB8N6ArQLUBe3a6qr7PVn0K9eo1f9cwXpwLf0PUvBbeYJ9IfrXu
nSPc8JPKMGhq0pttCW4TOgPakm1fjrH3aZvALtWR76LKWERjHwyZLBJx+rvPfZ0eaj8qPwpWqcSs
Vbx82PZuAPVXFpZJzvo7aaf3tMwyhcVeKEyUoPBq7xBSodX3rJ/T9Dcv7+oDw2Whj3ZhyDN3R4d5
8+1PjSEuGX+TihowAKIsv6cKYOftrKQDKkMhbqyTKozETsQ1gz1dpyMaSl0UwfBq+Mf6XIWcwpyh
TJ6Dt26d7CVPShAMA3cL6TZlh0W5lzDjgQSHt0etKuU3bVgwfjYYSy88YQYV/RzjzBK9pBEkUT2A
8psBIf7BhxUGpyguyajPIdv3nzWbk57EKb51zPyLh9BsADF4EKjEP0Pi4h+QMhAVCOtqNAeSxsSE
yCLtLaOQqJkYUcXBB4hISWRbPTv+Oxr9oDsahEfeuboRgCinyDB6kSF+Hm2muT7VwM/zfRl6Pb5P
xHFXk/dZQpQSLou97+H8o3Rx0rPbWzxG41pWP7zk6rfB5g5NVrr+F/sjcukWqIjJMZeC0Ga2aP1X
G6UeEbbzmH2sQ6OfwEwxue5wOyBvI1gah0cXzO0PVVli/lWOz/3Sh8Ri7jKtCnvBXNK8tImO/8vB
jxgy2YWJEcPGkLHKfGqrLdJwu35ENhDnccEruXV8tpbbiYlszwqHq+jIQjVFCtxqKClFGwavXayW
CrcVRCrl1beKqfcan8XFLVIdzXlpGRcSM3qOpxlZTdPPTXMoJivVzlCZEQUJkZ1EYYTG5P3anrVx
nmQdEhlVMLsET4mYkdrMUySUaHHQxJQ7+yoMw3tRORrNx+qXj1wvbOLnRAhY8ioKWdx3Vg7RtnA4
nQ6kqNj4mNroxgYHrl1On2l1ow3VKs4Uuh0XI+aYmfG78gqwazEAIQy/pCHM+A9G5qbCb95ahDm8
5xRywcZgVIEaiz1ajC9GJ8gBNmjtV3E/YyX+by1AhW+VCZxq2yzMciAikIXTQHXLXj3h46zimV8+
2OxRQcMApBtnDjHCJy28DglvZJx/YzkU16DpkurSrVmfnxyZtfdtRXA2pr9hnsXGFqtPdnfAVGc3
Yyj7ZXHIZZdCQuT7oHIor9pVbXmz0CbdvSE5wv2zhILkKXy6KcgdR6gvHhu43BkmhWHL/DgEbyTL
7MP3MNcch0agtDwD9m7srxlvAPJVGyb1UTM5e4EQGP+dkfGhw58bL/hl0knbe2J+iPJEHwuwGRZ/
RwjYhAl/E+eiZ9PotX9wWcT3ROUiYPBxebxGRpA/jGYicB9jh6HXcPZWd2W/CYBFP7ReOJEb46rG
ewpXW/jHkNsoQQruBJXqD3quajMgQic1QQMPQ0BIBd+GsbtcEyq/CCSZFwXzBiJ05dCssMJnXTi4
8V9cUXHAD0H+8wk9zhwRd4w0d9MUI+MH/IwGHI47LtilC28EZN8uEopUQLeE467B7ULlae+SnmTu
Q2Dc+AJZIv2ZI5CaO117fv9FHTmXZNpzVnwLIBkfYEw0sSBZ+y9Sszm2gfU/sGRE/3JuZKIuPDoC
POIkcxF0/pCgLTA7McDCw5hiu//or+flZN0SXF9PAMgHmmwOfQx13MZD6rIJiQbBlCY3MkyvYILX
36hS1m9smf5vsMb8MiJmrcMED0vdIUJCdIvSwXRXEOaynlZNybDFT4J1KaEU/CIi2lv55JPEnkji
0DenIM35I3PjUj6hnmpdZC5UXMN9WAi53kErdJYdbsEIPzkRKrD/vBt3S7V0SbzbEWBAha6q+Rl6
acZzD6AJtkHkl/U1hWflAGQmFuUldPlT5SZFlckwGK09xyfICO8egGuFrXBW0cvaT6RsINMvSLDW
+Np4G0hELrhC3/3edf5ihPf8UwSfzH22+ZRye6MmIDQFX1q3U37TlA83dfs7bwl5MmNZL1swOKVg
FbtUJ+ENFcjqKiWe6w9eFsSfUyqCkyYWhQVpGdg7mZRjcC4J5YTJRs0PzR7LEekqRcLavvtw6rKh
ESvomsmyxRC/9+eGsJ1Az2KCu5ab/rdVQkU7f/Cm9cjitlouMXMtdu8Ql9u/6IgTPoiS97v71UhA
gkd8Bb453MKBlo+wcuZpW1Y39idwC9JEWGsNafLil7znVK6BxDOGvR/IUgzGQFU9abWbEq3Kxu0c
snOzjHLqIpNmHADxojlPD7frHBhMTZKWCKabutX3xFvLuixnC7qM7dYnaF1sVwI659eaSj4/wNFy
X7oM9ObGvX3LDDabqThi76kSRhwdJ2qdTQYlkWncO9eNmxOxk2RV0CKtwwlwD0KBktL+V7lEmBkS
TtrTjMqV3xf52RNAGpn+wB4r8M5kcqDkSRV5gKyXlnv2FyRXpHnowL6cQ0hdMUfuuxELojsdeOxL
rfQVpMbJWfau8Af/KV/mldsGJz9iIPTTb1MuFpyIazHczy7XcyJ6kxzywGMyxUK2XVH61gF5t2g+
1Av9hMLEi4/oX9wM/nAlY8CQVWALfcd730Toct3+DWEGwd/oOehflFOZFCDhovO97sLwsWRPuMLP
xDBaqGH96XjfM7orDdeYsXzo4dpk0QcIBaZt+j+OzqM5UmSNon/oEYHJhGRbQBl5b3pDSGo13psE
fv07zGYW0z0TUhVkfubec6Em4HwlqsA747lhBw5IBuZeR/uH5Mrx7fzkcOrUl4EubI56SMv1dGR5
ktkR36uF2T3Vit1SOTlb1DHf8Yewb9i0uCdUHSPno5mBpLSe7CKny+t6aRinsXHW/iTtgU/Bztgl
8Cgm6ENyYzVfJyF1SbNloERoTWZOoZllsfe7wHeJSYEitQOhWQc4r4aDjcZKLwOvGJPV8gnh4rre
5S32Kp5lMLbNNLdcpiQl3LIMnRiITpxuJwAJ8oslh40Qlr56PHU1yPkLkkkUVlkBUSGQODVediNY
yv1sdNgk6nm4zQ0KXLIdV3Y7xmKPzIaTkapxLG3EfoQcJDiF0DOMV9rgwggxwXB0krdWJ1cu+bfA
6geV3DNVhwGk8enoyFNiW17nfCQzhbIhBU+XkEr5oQqzvPUTOAYkMuOcwbCNFHx0RMCwlOM8Njr1
LRCUQMTr0PCGA/NyRgx1Oj1uyUDCCZMHdUXyBumLbREn11ZhKP+tM6fpXJIBUhxcNSONIAlsRU3G
WH7XBuh+E2Z9gtlp6xu2r6n3BPwIgi9TenVXWSZBVQ3etN+NlMsxRECpRWDuNoWzW6ULTCPp04Ub
SFc1uipHnNt0heI6SdIGKIBqpY7UL5O+b0lFikoadC9KAHE4N4Py+y7qCTIRh3kCR3AscpuKayZP
Lb8sYNF+u2RBYYcdEdAmuYD/+o38uHPqemC9IbaQqHJm+ZRtl27WAAmznIKdN1kQrA4mq09OI5sb
VrpexxV916In8Ry+jaGdz0UxDH+GfBkliibynveUb3AO3Nv9NGTtDd7ZTs1nlzS+4aow7dJCx8N1
+mF1Le6DSsMcQpLVVXw12l7YbHZ4FgOE7gAce9qYr85rixnFwdqtM8JM8C6fsVk2J3BilfkmEIMX
T/A74v5uAYS1ce5TW+gF5qK7B6VmMTY7m9Uzs8UN0gJ6NTzDh45BW/7sVh7qA49cbcXiPqUizqnd
8SkVyeDe4ZkgB4gNwM5o2QgXWoPGHtgyFMU87L6VqiDTLisYKFq+dB/XjNyBs5cqzqyDWzI7J8lu
JOoGlS7HP5vxcmU1G0eiVDVtFE+liPOjnRJyCZ9lAjf8VFSm5e8AFmNYnnwk+sgsOtlW46EgwnJN
jjQYpejCbW38P9IoizTsLGMbXluS24qwRJF8h+Vsec6MONcH/K4Meha6eBUMkItvawaST1VPocxu
ctBXjnJQaUqM+0+JkWR0M5qQ9iOhmfnFQzS9nlpIteLToFvPyWhB/ZMHs5En4P22rIRLOczD9rkJ
jRA34OUuAematm5Rz8Ih+x6zqdrzr3ztdncO4y3uQwagaNiVLMqYdSmS0nU8VHGLnsX0MnhsImVE
fDd5yEuuFRQ5NoJVjD4y5K6T4khGt6FIsyCevLnjAIwFos5Esn/ESA9YK+g5lgT54l4CWQYwFTTQ
kP6tmeyDzcIRcjs6tqz8UQ4qNE5LzmV0+GRtAVAriG5EkkgdkBo3RrfY6+1UJ7L9yzBwYXoTW6aL
eb2xM+tUgz9CpVdiaMcgD/l5U2OE/L5IvhpL+XYklnRJrm1QKxPJltaSxtvHwnX1N0UNt1BGDWb5
SLgLfoSwRSGyUOwOpXWXZ/7unaL5fesrfHpP7B0d8dE6owHEwxazld005tbLaFnAuUTIhYvpV9BD
iJilagobo5+5fOUde1tZoWVsYji2VDpOeq+IR7dQNGV5j9muXOf+DjfnXEScg2V9DyBKoCUEcZfc
ZBLpxkNv0WB/x8sA9ymyBrHELI+RdaZ45VnSuD+ScsLepb9x+eFws+HxmJhiXfkmzOWPFWseEvhq
aM2MvVvDrkhrVnttaGPa9iOKfNg3/B/BDX/5y7S5yYvA3sBSkRVL5p0aVsvz9yCU1ePMTVvjqJve
tU6qG6mZN7CAKSQij4yNcEAR5hN+pWJtYpquKLEC2yBDhT136jU3qMD9hHC1bBMsXFC1zMllsHpp
wu3qXL1+N8QGe6dZuKxIIfLiTP4scupmhJd2moSzaNoVcaX2q5ul6OyG3PSUDnqOYYB8W1rCsdGM
okaED1wC8T3MD24HPHsWqyw/NaHu1u2M/XTIQFl6cwvUBTCzau3Tlm/9cgeD1hNM3CDkIPgxF/91
YeRRRkPlr95pwmMzHFu02fkSVHKsSLyHdGM+kx1EsibDKbu/mE47kCuciaLkzMPS4wAwaeKZwTOo
ScMjOXyhN8NMsdkZIEHEQGjyfeobaLjwGI5QBbu6OFdAHkSDAYPDkPS02bN4a4kOys3Dym68/SzG
cXRf3A6hLHlLvUsskfZIvQyaXKfOgJWcjpb9MZMwvw29HGsJ/5JtxXc9rUUd4LYb9GFJYlN8Firt
8/Sa98ZzsEUX6PIbvAQg8w/EhXBKMxI2yfBLzD6GWuaCiDuovHOhYPaCvAbWYQuAJ3hFeAvomFt+
mZ6L+2Nh9uHcsK8ozF+3RlmPFHcxwBcjlhaKMImCaSjUYtLMXRPZPNhGT5ydNpkcJIYrK4WrymXS
etZCZbvb0XQ41YkKIfMK8wwavJGZfyCRcvwpqePmv+gbGPsRYWSriTSUDkqKgNAycOVpbTyNhGDQ
VQnNQy+sznVd/N/s1W890OPiQTkQdCaYugCdcII26fQ0UX51/hXT7AFQXIDrMwO/U2P3LbM7D2KQ
zu+AEzZaHRsga10X4fu1KxCLtemZKgCbj096JftAo15X+TYfizr3ys+YOmC+Vjx540nXPdkUVeJn
mjV6PfjnebFGfWpNiwQ+YxDgihhbYHTV1rqSrrRTRi+M+8cZGXCKjrMfKhs8mFaKRPUE2ldUTe5y
KemtUIPyIVVhhV6NRTJqBQZmeZk9oZTtmPPLuSDZqKNtCFZ8EG1Y19T8oaH9kdKI+QXdWlqTTody
2j4MzjqmZwY2cj17bP7MkJWW+WLzAPlnk1Dlb055hoxV7oqbxhkJsbX77b0rTXuKzKqoNbbwAfeW
wCzCTEnGqAhwGzAXbZd0vhARFf8OjUOccitjNfwiD5Hyi9bGavlKUMAFLjIWeSZcudOPqOeIvZkW
B7pCkw+Vd2SuBwO56AYjaIhWY93nzMbMMo8TaQhbPH0ao8mmxHehdHONNiQHqFdsdFEWVTsFUSkX
TB6JjZlNgSTFMN4V2fUw9I1/DXRhbnAzl+jYEkLs7YjVFKWalyRElnh5xoPlGU2OerNZ5MahCLkR
Ka9KP4yxybZzBbJx4Nm26viaUwCZ1Dir8Sdl6/hilubCyhfHGUp5q6EergXyD2ZT1AkMxWnYDqpQ
jTws2OWASqwu74AB8pR4Jd/1/1hAAuTD6lCIRFQ3LgIUGpT0inQZb75HKp5nl8GXo3ntLeUqI5Ih
0tdhFkqh/qUHvIVf3r3lCnHll1snTOVqCU4rjCV7gWNbWMafRMnyd8RRXvNtWMPrZGwrlioy/6pA
o/T6BhaDxZ8cXlYIbbznb86u2T1hSa7sy0Zy20+ZuG0DygnCOHq+dstIDEy0zZov19cD9M3fcUYD
Bo3U97dHcrPS+wbi03qKq0p2ARvePbymMb0m8khzJmSm9+ozKuNUhFbb+B0zUESOj6PNruk49sRS
3W8jk/1ntlWkcPD5pA3HLfFIBxYG8kSLBC0vHYo3EArOP9lk+RlJNZh7jFvZi+impLvKXQf0BTk7
cNFdZZh3azLj/CVatHqaTTE3x8pdLUXCki+I0gN12x2Emw3PXb0UDKc5jI454ub6pLImuVeC1fZ5
dph2EbtT+thSZ6IiI2PoXOBRIo3Ng+MxgL5P60q7oMYngblhGBUDmSQ3AtfKsCCQASC8CzOW5eIZ
Fk7vSXuCNqFOMPeQAd3dweUlbsdwPRynFuIhQmqxxhBD4bvGqe5jUjEKlAIF02fRE9XTZ+yhCRY1
Hhq1ACWEa5M7B0RpCapMnE77aY2p7di5vMZfcYKRLfRiQz6hOwJaP9U6eewqM/8rjNy8qRmTM4j7
D9Jl+BLZfrFt+4GI9x5RYrWOMNjHnFEaON76RoKpQB82Duauk15inwwkcGbFDi0cr2ENeMjNho3b
xi0q/WNZ1MAeSQZQNrwmu8xEEexzJtx/SAFnQTaXsVVjaLptt16jbU/aG8RpWCKWPP2k6ltdQrza
5GXC6yGvtExJvMLZULzXxth+54TH/82hbFpXe5Lzi9EjuQzYMtZXHb9SFqZYyRnXWORtvDTW4L8l
nKNPcinaEv0Xh6+JBr83XyqQuu2FNJ75yN6PT1nFHkGETit14CE+HyhuAMcuwJ/jb8ZWDnIOKGXl
yZS5Y5/NTmU/m2lufxXLJRIXpy0/+RBsceUZpanOlHora0qf356EajPBqsqr49PkmtoLK8QfRHsl
crgZAQkKtuM8KcxNGgm5UxTMzEhg2q70NHvwtxDa3yK1GpML36ADtNlC+xzWpixYdLQ+Hd1iFDGQ
7rEcrOsRD2N2mJwFXxU3b3239pmesSdoCyqRbdWhs0HXudm2vnubVDF94HMEp+MbqigiL6GODKbR
2jvELGn/dAyDYJ5kDNk+a2Me/vabifHeHzVhSIhFclddl3btzt847xjPAh92vxO98lJOtuiWA8s9
85fY0/WXTWs93XRbjBzz4NZx8mMh4Sng1G2Dc1YZSd+HBuAOpylqePuIjFzVt1OnZH0caOucwPE6
2T+LKmYRTqydf0QeOJHxQZTr/tL244tOoLBErFF3lCAiCgKSqNtJUIP/Qreb16mD4wihW6BHgWEi
SVP702UdLG8G0sCWlxr3NFAbJ62I7UW0hNnZmMH6OLFhXdTkl8S5FD1lsTvGsr5GVkZGKMCJ5ic3
NqbRGYX9s2pE8YGTLPmO4eDpqF65u1Fz+HSm4+zhbM9Efx+3VIlBks5Q05uxTz5Ba2M/Atvksppr
4o5hUMISD9GjBOyDrnEKpeeQhUVQVVkFhcDlT8C9t4cSCkM8If5h4ehmBDEvxHOrh8pynb8AA2ZA
56J3vsoUPckZuwUdsdMg9iHsa/Uilzij+t7BNlJwf2dmcWeZGPXudNbLnYIK/wATlcJdHpZSbReo
6wuIwmoBmWhWfuuE2WLhd2l1MQiq+W4CjYm+cDx3c7MANoOmYZ0sH4UgP1VFeNEIiiRMsRWbB9wd
anrUPS3PQfVYVa+aQebneqJLuF67tAMQ3jMBOGw0QDJKjSn3jpzd64WWQiAGJsrVNe60wIbhnc2Y
pifCYOrM74xFU/O+atkj/MNWg087mrwW2OhxRkydJbcs/wiRPrFocIYxyj08pfQf9ixzPucieTYW
U2bAmPx46m/qSTqvHOKeF8k0zYdg9crkc8AxMfzdVvzVImKWO1qBq/FuE9gtnOqrS0v3ehqxD2Av
QUpQEQKFxjgsVjF1twjx1uE46bVBUIgkxlhCSSUW87TbBi7ILmZ098SOF0eEhJXbHYq1tH0YDZ7d
v7twXpsTLty2uVtxhhrYJmN4zwEIrjp9IPkrs5l8bwxtUN2siIdZnEJ1wF9OIg7UMbcMCkNs+lpz
MGbnjQManRexgQkeZERGF/QjI82k8OY9aMD1OTSwvJXBJs3lNd38XuD2Har+iKzIqiILReKTTDCZ
hV5FfhDjFKN8zUkIsG/j1qV4ZSCB3JTJfi9emcpNvz4vMLWykjORgIvLtYz3xzXZBhJcG/DU7Me/
13TVyW3l7J1bi9EyWy0QNmeWO3byl3gvxJDgCoV7bNoUobeHwTc9k6CzOizORW/W1zKdxukvF7yd
3QKF4PPKMeztEJ1GPNt7vf6EEiKJn6FM7RvFdRPACcqVx/q4O8bTo95AfXHHJco+C5kguqSKnd69
NV2zU5Jg+j90w4KpjI4cyTq9vMlgJbVoXlxKRsg0bqmqIFfUvEGNQsl6kjT17BYqotTz+1RhUOUG
ACFVbJCdKYqgPgJvUEoqwETt+kDVY5MLoKBC3QJ3lL8DgI71hjGGGl5myyT0jZl4h4DIM7xLVQBJ
etQZpe9Hi2PCPTsJwyEkVLXGep5u82FNpDG9p6lUzVWjEdQGTFZbk3irrvfvnWYZzIhBpcndQDxl
88+2WAkeka9JGKdpnTICdeB4PqNvn8vLnGpGZsxjfKRPCdJO8eggQP2c8IM5tz2pxePRiikwYCjY
2H3Wgq/rOJPcvtMi+kV3Aea+lATtvkd08sOEBN83KQHiBjHgYgGLJ8oAWaoRt+lLW6n1i7pinR87
nwBnIoq0JU8o4GwsQ0YrVHVAa163t0lSD/k1aQ1eftc2LH9CH4AhK2u8HjXDHaDdDoZNbIAA+G0H
uioDcAWHCT1W2/lEBeBWG24alC9j/7hUMs5fpmLO0PfztXBorTnLeK4ZPzYeMtfy+v6FTkMTPZpY
ScUGythGgig6EY/ue4tBZQFiMeFZ50+U47+Pyl+Hv7lPG33GCDXJ86yklb1z5VnGAxNzHT+JJO+G
M2UMyYJ68Rw8447FlVLJQdQPC9rsNNp3PtbZlHjeIjdDuUVPzTqbXZNJBkkssJvHlaQ4pcwZiJmF
dGH0iI7Ekdm0psK2CTNSV22C4SZyZTZUPwAJ4FosqZd9dEInl0VgY2GgZJOLhWhkfrVdJh2I5jq9
XKw5xxMmEu3+xOStD0HPYJr0ocLgEvX82b5jFE4USZHzrIb7DebuU1f33bdBCzHwhhPFArABS4NM
CPhmPVj9eZvNaadVdRiqTB+5JyubtWiBCihQpH2ttqvYw8rEzGuBGdnNyuwABGryeAbmQklQjAhU
+lItf4w6Kx/X1E9TjFOpRLGJFBtyM0y896XlfsQS2SevZgrzhem8Nm4NTA44lQZeqABBHtU8ojUx
7xG82Rt66/FfplvUSAYSfDbKbSb5TyBkMFA3MpDlFIB/MV5jQZaoiWN2yHj9QhlPWCGRfyNNrvWm
3gu3yJuwQ27/ga6f5V7mLpqcWXyGn2hqbAKDyFK5uJL4umhmMP42bvuOZ7Cr9a7nIb2Fachgsywa
Nb2DFS2/ts0edqSajo0g9SbnEVSQftJ2PH6SWVn/swdRfMfkzV7Ztp6AOLYI8w8Llzk2N6RFXwxH
UV71a9e3UQ+HwYj8qsw//KkGgWehf/7M8Kk9G2jjU+TNyE9CjWXxrkoJzDr4fYP+Cohb/zMUVCvs
2e3iESut8+abjv2vyLL/0pqmyQs2VfWosye3MyFfWgXRgKiP2d4ltRW6ls25uCA9LUK2yNW1QpkJ
+YiY4+6AghGmsgZXWnPodfgXV9GRXoQ9kkVGHnOukYrC4qhSLiYhW+Sct1u+YqPoUsRrBzWYdAR0
e0aJo080/3rRDm5Ammb/S53VZJGtay+jgKmhdua17V2PiA5NnFSCTbhqWn7XjnCbjLbC88sr1ylH
jEWcVxNhUQhXlYlGBb1iHs8nDoPqV8+d+DY05+0OBK+Mq6l1ux+PFZ+Phq+qSX71GchHiQH5Kpo2
0d2NjqWeuXMS90wSH/ENK7pZYBg1n9Nh4lylezMyr7/0jEDB+81J+dx3A6GUNvc1ib4NS9vIYuXy
TwyT8aJRBJ+3rrXvYSrvdB2wTAM7syJFcMLVHmg/t6tTFieY0Na0VNd9ufmvNRSMKZjgOKBubBps
I5lNkYIKBHuvz0bwwUA00110peyneR7Txy62uAsTQYAW0IFkubOGuQbMgZTcOaTAya4x9W3f5kx1
HqQOWdcHd6ELZ8Nq4agV87K8aXOFk0kzyt6TnXWPOtupmQmnfnWRiJ3mYOrl+MharXvJk7W5zWvi
sQ5oZhicycEbHkuoj4xpEm/5ZxU52hE2Ye7JKcayOY4m+eRHwyCBPkB3ToCl6pbtD/ap7ln1c4KI
xNy9weNs1dWRuolEc977Zg5Mg3IqqmW26UBnCrwVYjrzwIyveMgLM/3G9uQxI9KNzEI8jPmTT2Pr
UTXG1dfkGN6Pn49zHvIkkJHV0pI9+dB++DEsfDwRS4Tu2t9tCsGWVAaTtq0tXnt/RadSGVreJK1V
20efyqk7eEPOAZr0DJKIDeJcPfjAyT76ZfEwH7t8/1QNMY8GFxoCIc4G2OxTm1kPZCFyTgHksr4S
9kQ8VM0kTsM6lh9ysssPwC315zg6CCstcxU3LBzyl7h2YUGPNeP6y1zl1alcoP2FC3vtT2Q4dEix
1yHl1xsiKGqHnLLXsxvImzZq8/QM5YHl+IC9db6ImvZZxQi+wTut7Ll6XkbwTG1LOUCwDSIryzOh
GdM7kidZbN4PWe69BmMm+4+KbvPZcQ1ClzGAKOxAnfO44hZaIgMn1p8yTed7rTDpUV7bkqJtrsS2
C7GYgoGUK18NE6XXAeuoiSYySXwdMu0Z8shEBISQc2AOfBgmf8evs21hmtN41pvi/WWh7tYF6HFN
s3tI+mQaA4ZDc8teHCVAhHAC3jO5xsW7JPjLPGyFJta86AcFVm5OSYbohpgWLAEbJo4VR+Wd8rbk
GmFMu4Tw7/PkMx9S51+G1Mk9oOEaGK+XIyaMKm2+MlAN12amd/i/tqAT03UkimCVtX6H+2ut9wxr
e+gfKLZu02Wxq4uVL5BMgHZUoIrsDrJnTuPSnOs+34WXMCjgPnW9mUQG6OX5GlQly0TRo/BkWGHJ
u7mrjN8JMfZJ7j86vNZEY50j0fTHXSsL9fu0C9idWe6S16KHSejnbfdcLJX37feD5hblDMSnCgsk
Wk1bQFViFHojJgFmkwYNVI8CmlaeSD2EG8c92elDb9vVQvQBADnkodgI4eh05YnE4gaHUJfE6Vm2
DaQRpaneoxT+mORQl/qfQ4JRElm0QiNb7MHYTQntcMHKaX0AWGeHu7jcREHGvJp9rgEGHRjp7NUM
PEwZH7jRWI0A+2L7MGXKf0KqxtWNbS25ZSfMGss0Z3o709L1e0k4bg5dv4nfEOpj64wT7ZzakcUl
Xw5+cotcwj0zc1G7v7qmd7Pb6rMvqzq9poAQ93z/HarwNk+/sSA3r5WqGD+3sUiqqwTCBoN5w2RC
kLFKGo79rJrnmIQcyucikbcClxP4ncXVn0kyckuz4xB9mFp24kWzS479wbSrFl0PE+tQs+lShznH
IYlQf+jvHRpfvPnS6L5508nDcN24+bfg+iFPFokFQlUx5V/Kx0HtTHSSx9pM4UDhzBsffeKGGDXm
TX1BwN7OzJ88Ysf2opNhh7fY7yWQefYh7Ip3LzMxNOAqVX0pk3Qf/w8FesEJkzB5BexfuY26FLWt
4yw8pQTM1HcLwO2fBE4RYTdbl3VBOhbJ24CcdOHFrcc71VSLwRKDl/VgFxPuldLpRxIO/PiXB5xx
DqThmuF6bj5zMlbPyVb3dSjHYf1jYb14ZOEwyoDxegfqGx7WXbyN+xNDZt275636QlKtMINt8M2d
RxUDz7CSuUgAkyzbh4XU+RY3IMYKcwKkwcdnMnbz5Nyi0ydsWkMVTWE88mHQ7a+LBbvLZLFK0VIY
sglL33BuLQowslqySl2T/o1Via/TbkKnd1gdrotDMTYSMGkGhu5tdthUJ1iBrM3XUV8Ybh8h0ubT
5xjy3kqRMbNNEfcw9+ha58zzz6/WVlb37tqK9q1aZuYYI4Lnx7XarVIUtyqswevn+6AHW2xHSYtv
qBS0ZROmgXOP64bAlmyeXwk1rJ9pvOfvJc0LbEUDMTkGo4Y2qJlZVoeUSHEzSLbKOtkjYYfUq7t5
t3fq4g3Jev82QN7LuRx3J0NmrGysfWDe8BhyAr2cOfP+cagoL8R7kqtIl6P+SqFivW8t+9eD6zDF
jYiLy9xzpzCWnRJq1vtBTbReqMNztF+6zN4cgXsBFCfB9FfpYNRP6ApTtDoY5PFpxfXymbbUWkFa
M6kMYTVaF04uGvoBEUoZGsgF9BkrQXKHmYutlsPkAypjxrVDMlkl8wCvoevjwc8S7gBW3UDSk0Z/
VyUbnyPOqCGyiA5gS9ghtmHc2fdGyBZ/Tp+YLyeUW21jhAtOSPNuXHJrCf26RGe2Kta0l5GE0Rf8
vMMZYKDJenBD7si6lhUrK2w7n6J82mLQCzwSTgiJx/mcjBFuZE8C5XhJFWb24/64SD5e3qKIbTbM
DRpQaJXoBnsyuQzP7Y4GtmcaKOLAV1iCpI4vTUd5VSoBG0IJwg0QKZH7ymZ1MEEg+o0+KUt3U0Dx
ydWBTbl78sgqS46d5S5/hmzZiS+9jWGYlatAwYDcg9iucWq+mLUKsAU2NpSDgdz4NQdoAyXGIkPv
0NWIL0NRFLB4TDNDHNJD1AZTlzXW19gCmQ44wu37Dd4QMhmpyY6a0WwRxDqKlWW+v2Nlh7TQ28Va
8mw41pVbvqt1TeWhhbKFAIN6oTyPQ+uTIo2TLz6R1UUbwvQQVGlPa/Mvn3I8kPaImutSGd4ArZBS
htmj0CI+J4xKsLYv5F/DGypvt3UWBtdLMtcvrkf8SYhtIvbvcs7nP1OqU3ZFTaessKtjTftKnu83
gwFYI9MytAyV2OU5j7Bh2j7Eb5k/ZEXvaGQN/GGIYXnjvcBKQua2osgJHWmkH5uoUH0nmZM8lHPt
jBHpTuI0eyaZSossplvqvSU72bSU2UFwEZm8/RM0ncEorB8AT/mXNcF6CfrWqPsXOO3qsTInNot6
s3vzJCeUoeiWe5o7dggZ/G4IVMx47C7/wnZa/2Iut5qgNGM8G0RPWltkCDc1cHTh7uBYzwxmKvQp
kPYo7lJSL+eQC7OnkoHs9TEXClBfP43ul3A31eONcSyEmEm6p1O703yOJykQQhJhVx8VFe+vwwAy
CXN05BSY2FoesAtx4cqGtR0mrPFXMaLpGUnYHjAlXHHxaTZx3YOlkNUbiiFWd+0wioiBCooQJno0
ciWkhRfmbe1Nx1AOj1XZ1/qlAmjoHRDksG1Bm0OqMjJmm7Fk7uU7rp/o0aSS2XkwZeXxFFcr0HvG
rdPfDWVVHg09EovQQq/xUXC6/605jp5XELRZUEt3ixQtJ3z8JpFvzpTX1+ZAkkkoGoctuiObP5Xn
IKOBIdU+ADZL7zdHCYwGU7n+Y0q7/JrYWT4pJ9srxbw1D1sQf1CrxFhFJbTRt5Qv+IklFUqhYmK0
n6UN4PrOrwWa8mqftPntNCwscSpipzDzFHe8YTCNqHVn3YJ8J9p5+kvxxQyVl7LNy0dEM6mLRlU1
s80oguM5tNJ14hAxbTn7zz5etPo4prPrHWxr1QV2m9704vlQKfbQU7BZyzreZIXdsF9GaDX8IQeA
j8kr2DEz4B4y07kkcPonVjfN2qE8YqzMnr3ebCZegWVUbIAzns89RmN0stNIXODCrns1eVM6K/EL
wa2HFvayYzocUt878CFj4TvLg41sBi+F5ATrHmLbs1newBZwyV/L3XJK3mzXMisVTHznOEC7XAL+
h5EFxvI5JxQaSL5uvema6DpfHMW05vLkEmhY/+BptT14EXY7aBiMbeNGgB2AJF45PmRW6v/EmoDO
p6Xl4uJl6LmMt6mavKE+K5/MJfcavz4LiChLVcYHsjgtxJ1oKHBHiAgU4QJGJSW37mAy3zf37oEO
H0/fQqnmG9tDCae/OiH5ZnUHwpNDshIjFz431OBd5eQHGsFi1Q2pE4idCFzFaLWzwDSg9pz08Q1g
DsnAQZpiWQe5YHP84P5J33Mfwtgh79GlUllktYWH1pUO/Tm1XiiILL2TSOvJu++RipQD59MB/7Xx
p2fg9s8Von9jltsPQQ5qgIKqIqglGLNYvrPUJsFnamwLDZ4k9DzMGgw0oZmo0gnm2e3/7ZJhMgC0
yHfsSS/x4SNlJ+u8cECOAiAXtGPL+k+5GK0Jwq4WNkLI+ql8sDQUET4s84yk0JaMINr+tp0MuR6g
ffvfXqnXI6R3pvNEaowoj6aRKZonHFRxehqzzwWJ/p+EoLwsWmqnZu5Es0biGHsxeebnYPeuaBq2
M4YpqnwAwRRl7dKBcE82OQn+aahbUbWAv+nrPERA24jjcHGpVgMIoHEfQTwiIL6RpIpkc+1/MFlH
voIVtnKvXFb4SCqHAgGkP1bGk+kK5jPSybt/KUPYNag2Kadrlff2MzUfyq3EpzA+bCbJoZEWaF4O
UgJWEqbp5BeyT/CTtDULlQDzI+qjzFZkuDvC8LqrcX9EwhzbjHEy9bJlEKQsxLtxnHtJQIBZDvLD
2tSrS0fLMhUdhU123mxjBEP7SZZIV5Cmrlf0YQtrLGo4m6FP22IA53gg/4wmGIE3NIKa4JAp7ZV7
Hvp6vMrjIXHDbLb1HCgZM4wAv8LfhqsjD3ndxN8oiYZ3H1UoRSomi19pdc5fAGEzj4m78mS39ggs
foFbe8hG4KUh1jbx7ptMf481U+pHBGPMl/jdivOExv4RxNLyLWunvbVdAm2PGTucOCKqRvjRQAgb
N6azo42cnr11KGyMx4Hs+ILJZ3D7MiBVg6kaLFffPEDaglmg5nhlWZrnf+uyJpu1HmrjDqhTCfvN
M/uruqjhK3uu6k5VRoDjxcdyf22OffHhpRzIZIQCEgzhHaBBRN2MfskaXeEd4i2r3tF4WPj8gHF9
p1mx/mgIxvTXqE2Gg1yTLDswGKb3oR0GOsvHwc0/MBN9dVNbf9rb2DzEki+K+WLNIKI24NYTIeaA
y121+ZVXsmZNP2VPhbVPWLPKWWcg64rnTZA5h/1uYWpDt4eJgOIVQ4CX6PzLbIC2WkU241kwADng
e9qyd3+1PDdM0RL6x5YFdXugIGBTAFRZYtKzuKwBnOsUUAQBWzh/sc+R3ObpH5q/lZjkbhmv+R6x
DeVWnO1dF9O4w8RRBMyytaXamQrep/TFbkveKmg09F41cjjyKO5psRY6diOT05nJZN8Fk2vJBzA+
yxf+xf4rp2P5YZebTDR82/JR4i1+Yv85foDt7p8XGOVQhlILvI7luPzGQCD5IP6H8w31JZV+1MEn
bc+d6aWANXp/JoNralkEXWXo+omn+j9pZ9Lkto616b/yRa2b0ZxAgh399SI15uiU0k7J3jB8PXCe
Z/76fuhNpyiFFL5dEbcWvlWGAAIHB+e8gwWPQF/957/+5//53z/6/+X9yl6zeKDN/l9pk7xmQVpX
//0f8z//RVdh+tP7n//9H9sQqmoK0wFVaVPwBIPKv//xfR+kHv9j7X/4auBXZUWjOTeS+rlFCj93
/fb1+iDifBDoIlLHREXTQbAZp4O0LB3bzcJIyxqoc+J4MX4GIVqD6HEoat399WiSnF6TwjAsg4md
jsZWgGwobZBvKvnkCs4Vou+D7jQPBu2G39cHO18/TdBdkLblgM3DxfF0sAghfNroGH0BPivhKWHk
SYxSjOP1Yc5XUGjgUlWyN920QfKdDpODqkIMyjHRGYNV9oxAh+UfOtD41nYwpeu+XR9Om/6+D9vC
dBzbxtDLEJC2hI4W4+l4A9XEBkc9a5eiaw7vIEP7gVTOaygA3vWiKroNrVnA3YnWtgWODvpAGu40
bvyPQndKX9m98AnzhL62pQUzViN6QKmHRkhr5gRmKwwLFBVg+nBTb278eu3s10vTsTh+umnaeLxP
H+3Dph6wMgVENlo75B8TDAoMhIAGfB8TOA3+85hZyTe0CCf7y5DrgrsrRmwk7465qYfVw/Ufc76S
bDVHaipvWkuQTZ/+lmYgpaYh4O9Tz67wqDI9i4St1751pW+jRQXNSKXN83h9VOtsBRzG4j+cOPws
xbSfPqxAGqK32XRtu5Nd6v7Elin5TCilMTJxxSkMtWY3PF0fUjtfdcaUum5qBgdBE9O//zhmMhnM
Nqq6G/g2zj1I3wElULy46ZunLi5F3Qp4rrXhYk6o1Tq9FedfFfxvx+XgdF6JhluNhteNaOCcr4Sl
YcNsOIYFwkKop78qH4Ed922Fiha+uLUdo/DF5rjv9NAUC1q0KSqFJpEIrd7U2PoDF/HixsJMn/jD
YSLEqgQGgL7gWUxHGPMYYdcoygyutkt5SvDUzdvA2vA+HpWjgfXf61inXUp1v0VbvvKHysdYSO2S
B/qbjho9GH4Eq5CHnEgQiiEcmcvrP1DM9ig/kECB7ALXm+No/NDTNSqz0rUjKNU7ryu0MXywGgtN
KAoaPkaoHQQn5cksh7a/H30JUZdu22hri7C0HGunys5Bz7kUEZ2CFAEPaB0p9oxv5JJe9QhvHEV2
yl3d7xIRZ8xQC4V+/qIaugR1wBDBIB7rTYh86oD/lNtjEF3WbxiQ+nUBUSLnNYgNkyLrpe4p2ha3
D9Gte4205BNmxXm05jFLQgmurx12Eu2jDhmp2q9XsM79bhXGIFIeMjcAiQGksvssWiTJVzh70jFf
+Lyv65eGyGvu8uhPizdWws56xUgX4cqUt+K4QJIIzzMdENtGGSNV2fOr4qNGoWgqwns8b0TcBe22
gxWaPDRF/zIqSLC9gnGDw3tjO89P2fStNFN1aBvgKWhxeZ9+K0xp1BQ9TW3XoWP5hEAyfYzJmwOT
VlQpFqmJFccSYgosA0oeLjKZXUEzybfXIkCO4fP1rTPtjNOtrbNruG0NR5gE3FmkrbPO9BBHKfb1
6H7qqt7fOvDNF11cmT2HPvotzRRZz9bNbkSbiwMLoWskFs4UT06XQenMHGWjvNwjyOVv1RA7ezut
KLzlevIaIj5zpFDEH5ZgiLfX56xNIWM2aYKrzWnWhC0hk5+ODSCMvdAP/j4HxuUsyYhxx+1zuHvA
nAF0AOOMjc9BqwFEwLRs34HxPsQOT53rP+R8DQxTV1Vd14QQqiOnS+BDwEVMB6xspsBfsdnppqvp
d1qcDE8JoqUb1SyC76Fq+QvUlZX36yOfBwzT4lqxHJYeCyZ9FtGQJxgRHM2UHWS+Plwj7+0PTzyl
Q3Npmvqw1Cy623cZOP2bwfTPrE5Xn7kCPlE1JAIhz8+uGTWI+wrUa7znKWpjetQaMJPWPVptWoyc
Daq8NINi7nqgs7ge+Y6Zjm99L5ryrh7gE/lLQJEhgDWl1a0tHL/O3emEu/53X+JZFP4aEgSvn4fW
LfRNFyadv6k93aEnioIcNqJ549P696Hg3lk5Jnho/ZSavisBfT3SucUkMa44hTRVAvUZQxKdF7Wq
0kfCewhQCbxGHNio47blszv6UIKgsWSIcHolig5Q36Om+kxilr1Cyxy/uURAdyeyorA2fa9RrG1h
YzjrwlTDalPBHKWpXVu8z32rUe0fI5zXhAYJDJsHYQkUIJAl6fj/Gn5ovdIOTZ7SsGuUzYA2EOg+
1FFA1o4sWP1QolaGCRVSfs3Sbg2Jf3OlW5S28Pwo3nyFWvEr7vR18gjNFJcbSiwy8u4y0br4K0Jh
CIKnqk/6aG2XvdwjFIF0qu275QE2VB9CbUQc96uwEvENmTaUC+hGVdiL26m1aQLa/uBcUWVb+B0C
M+taV7utTAAvvXfmUG4BCIdgSS0ez/AbSfHu4FsN/soKtQgCKxaBValDAq3M8GdJYwe3MNSMnXTj
DYVZfJOdZ1uvpQ4L6NUOK5DXRuYLTJAHJNBXFRkRiq+AiRBoKLpUfaYvZ4fFeuxGIKklDjlyAU2I
I91n0ES/lpbWZU820IRHDUd161c3JBKxr6R717Ohp/ctKL0sPXzG8OJI8m4F+1UHEgSFbRv1No+k
BThnv1rQwRuUhRqP8sGHTD1sRCezb/gIgMHpoI4dLFXESHEqFjqdFkIVWACNnl4OG6vT1fCItmvo
bNBYzQd4wwVQ5TKTmEOEUvjo8wxdRz8HzKoT3w9GH6v31Lzbf4o48SiKITAO39JEb+pL1Vmj8dRA
8rfXvg70F7mvurUTrJtDfTKyNNtHzU5s860eNNR3JyV0LViaiWMNn9gIcfK9gs7svri9nnX3CnBN
pNcVJcw3Nt0jGJ5aFyWPaRTU4rMwPa99GgtVVHdt7+s/RlRIOFwdpY/HTk/gLi/QvyggN/qoDEyW
kPkmsUFkf1aKURm9tcXD9R4ALSCM9ZTUkFEltvqlV3Lpozht5ZOriyuydSgrvU9eEHjtcgWc9VAa
wEWjagfXNIxfdcxOcCGPEsX99LdBEtotTT2ScES5dXUWJHuQI2llBfXepbG0rJpMrsLcV58GNfO/
QK6PHij4mn97IXPoSHWRwADBJW1zdjdF9oApV666+yi2mjVq58FnGcrsB+pNWDVmnGftEdoGxNna
oTB0fcbnF5IQ8Ed5cdhCpYI+y7UTqeLxCMZvx2Yeqb82sm/AsVIKN+jbB5a58UGKtC8GDczMX1aA
/v3t9Z9w4XIWtq6ZKAWiAAJWabYAVpUgMtsHwZ56IKkRcgDRp8rBh8lMClAGsLi2Aj37LQKy9q53
lGqlgJK/8QKdPb9I0jiUlFPQ/3W4m51ZktbDjosdDaeyWCRIHQAYDQZvw/nq5crreCTdU6+y7Bv5
wKVRKZKTEVEksPR5Go/vNLRjPOP3tqr6uwwEwq/aRcvFAij6CYaNZvx9MmqptlTJgzQuE2nM0r82
r3ErN9JsX2G8lG4VWHA9hAjU8soiy2wEm30pX4aie4doGG5asLlwQMnmAG/75o0q0/nus1RpWdR+
2HwUZaak5UM6hELg6OSalu+7Mou/VWgcP6EFKxD0G/NH8BQjjG6PqND1SnPj1J3nQyQklmUKygoG
1N/ZUacdl5OWFNneaKrwpW0Mddl3ovne2xKpwVjwtoUdtr++1c8/N/g/2rRUC9nqpjpLhMCuK2U2
5OG+bQrvNQ9QGr8DRUa7oQ+QC+Mdpd7YYH/mMcu9DJO0FywH4eXsgOMrRLZAOXQXBfSeKPiigL3w
LQn2AU/NSAPmh8PciFWisa4L3K6J367vYL6raUr+lEs6hRuv9rLigZ6xEU5q+lzKCCyNqI0nOsY3
Gg1odFqywXB+4nKPvj0MlT7I8IWBfQHIICjJ5f42cOmcGN0mSJt8PzEvGCEenEE6a8M3EP3xuHQq
UWzp64qNlmPmZjtBVt3ZlIjUpZpiwXf9O84qFGzWqaZH1CKjsKdnxem+pa0IbbnP4zdT+B0AfpUt
Q6b0pPYxYnXoIANoi4xPBnCUByUItbfrw/8pUZ58VF2bSmX8twq1kILf6fjUiFHPYbPs/ygnL5Qw
hpaSyVb86h287ahbmUA4VLvahIWVfkZWFSKDJDB8Gdw0uauRL3u//pPOjhOxC53CqRphTffnfGdH
8PuVGHO0MArivZHYylaVBqZiOtIP2zBq3ad2xKDm+qhn54lmL0cXoQk67zr1z9N1GB0DXTnPNPeF
q7jycYC3++QWSbbSs8KJ8DhRmh/XR5xVdfnyurSm5QWgrjmmNrsm4J0Broe/vAemlnyuChwrbRDL
G1RkjRub7HxJDUMTBk91i4tZd2aR2gMT10KZ9d7gM5WHrNO/gjC2EJA1gH03bhOtLCUP//aRThZr
chnrqiAwU7g4XdESyx1cRGHLBpXhPfJmkwsVYyTSPFe8IF1pPxYpad8dJ7u9UQA9X1pGBmVuEyAp
kswj8qj3WR/Fjf+WUZvB/MRD3FdrS+8TOi1wc69/RxQ/mMnpGTLgrDkQJ0xOEXv3dKYZm5k3VGDv
ST+KcgcFoyvItkYIzCvk0s3qF6Bgt/0M3kIF1uRpCWVHUnBa11nTtyryCA64/6qutXRt6bnyE5UJ
3NOqIEheO4wf3bXRYHANVQmMCAW4ovcfChlVBsYNqo0lX9WgiYxX0KSfXQMRDCbOQlLedx26PK9k
41rzA2iFE79EQhYqryxklfpP0PGwoKsVI0fsr6swmDZ4Vb/nSZB8wRTSx0E0CBDfGaHiYqTSqMUP
jYAQLTMrLD1wK5XRokOSRi9V2Uh3SWKt4uHlp+UvxDYGNA6aKq+fgUQqX0Nhts2LFvXVu19mylGm
TfUjRrcwXHl9Nb5aInGxEmyBNj6pRiP2Zp+MPzqqcG9+UuLLEbWUlgEX9rTpA11H5JBOl//cGXoA
sFZFqf6hTsJs37haU9+naTWKZUZnYpEj6SAfgPLjMURDHqSCiRJ8AiS7H70t7TfQjxIC6jsaygC0
Gq/Kf4MPhLwMxaasNrFUO/8t5eWu/AJ8VmSvQxOFS9LKrF8LZzJydymzPKFNBD2Ywm79m39MfUeS
2f1wLPBJK7PGDAB4mtp+UTp4hocMuVDM+rgXHvDNNOQq6NwmXA6+1nyFCFhkq7Ac0+qOAl4F/pKS
rHGXg5UicebPraUOSwFNdD3KMguzQo/GJvZUuvMqeS31a6lmQ/lkUrsIvogqxD5jspPqYRB5BoTd
nlztzsePy14IMxPbMktRSKXimGV3DTQTcyOCJGmei4HaCSJSCIa+26KI3AeMNmFM4lTqBsjy8t5y
8m+JPiF9Bfya98Ye3GgJaK3ZtDjWGW9oJ1UmfXuA02scyAHOk58OsDV0hweqortjD0Yjk0eK9471
A1gkGIAa2fcvBY1zmNC4UoaPAn+SSa9FgzKQyCbJ7lPfDb5j263A0vQChad8O4GIl23ehT88riks
mpriWxKnmLwo6FatO8dHEDkMPPlclyPGtIWL+fSR8neWLyndDfbkOoTqhc3+R9ZxcIbg0IIX+0nw
r6tdA8v5BQAbZgu5n9A0aAhuDfzSmq4YQvDaEanQWn1FesSib28HlrWXLkX/pxhx6aeubB11y2OQ
KEJNIALniG+uXwwgcoIi+ARdrO/XzgR0+5K1/R8FJdv0uzt+6qCCak1oIUGOUVJj3bcdyEoXIex2
C1NCgavRRuApbbviF1Vo5orn0C/rI6iz5seI5ObPWGNzA0KZxDyr1qm+QVXtgydczMLsvh9SuC3j
gFiOGYQ9chMVetT3au8qLdlYGhxFg6PMT7eUtUlJoEHMSG9C/Udh1r27jfIGu744IfNedhhNBEC4
6Aveo44XY5GCM6S58x10UBeRUXb1D7cCIvPQgrQf38JGQDKEfV1TPRSWEm0K0P0wO+pcvPfsRwGs
hdtiGw1KT3sR8zUgIX4brcM8CPKFmns9+nVk5mjS9QD9lmorXfMe3mOInpANHZEVRAQNPaNEd6ng
xYG2rN3SfLHH3gYjHEKoCdakqxaFQjPOj6ajBd1dI9wuAxtl46n3deTvx0MKnuk6JYEQX2rDbZrn
1qWctkg0mZabPrGgC5qebr3DFYQF5Zpl+dywqo1YFpMH86ORw7xY6y1FijtT0cJk3QtkX9Dzpo0Q
mSmQclnygN07VlMQmB3MdKxFD9I5X0LiUVAlygZnxV+gFxsrq7Nf0RB0v8DHp18MpAmbbevwgYCI
AGDbeoWK2asKAIpivC2q73lr6OJFNQKsPHVczDCUM3LDfxhqFXIhpUJUD5dFD/Nho2igWXbo9ZS/
M8hbmIjHmfIL3TevfWwaRxSrAtNF/0aaop0nwyihWnJKAOnd85o9vUjtPK9zVMOgSiGjgPZdl8p7
v9B4UEVjZCP7JfLK+o0qT/CJYpeiPHgGpxFt3pL2EzgseKpRGGHXEbCTVqIwk18TfZY6cOfC2BAO
siObMCi7J3tACPjGzz/PsqSk00faimiTpjuzAohn2RX2sH75Nqkk5NxXjbPqYzzOFUttFVDBfrvE
aQ+l3esJyPmqkbDqjk1RnibjWVPIKVWFhavzNwMsO1c7XMlkUzcSDZ0RywIibo3ZCGCwoTt2UQMB
BiKV19/4FecJNKmzLqYkmpwWCbfTb1dQiI0RYsveRgy7/ikYFyNZH4ZO42fKQu9H9f76tM+X26Td
PLXEaPDy4p/ll6bRmazmYOxBA3iIbYgwX6qmhL0shmqPGTGiV17WdH89T4a1Ke5QarMnfcTTeY4l
SGAkUY39RC8GhYkkMFeKfIniMXmxrOzt72fJW4iSsBQ4xs2ravD3h9TQK2OvSKv6Brd9cnoFZYS/
FSXfSUpsWxRq/LfVFHr4lqC7Y9OxERDiTieZ5QiThq0fv2HigCiz5xQIQ2ZJ+wnrVsi3yoB+dU13
7U44lcxunKPz/Sw1TTfYyFCE5Bn8JEjUlMpZK/dNlwOttEy6Ktg5BSC8BOIOTWQCkR4pLi5ybXQP
6LyDPL6+6hd+gkEhigILxUyeobO3GZCBssfwJX2r+wjL0i5CSKrDsgpwPKastMhRdvVUnE3hMWOQ
E0eifbn+C86PE6GQth7ILBV1tPnriUquimqbXb3xzDEmbZhu8jHTzAeY++m+0sv0y18O6KhUqW0+
uskFRkw9/eSFWsFOwFbqTYM791x06rDsAlM80NkpHoxQtjce3Oe1WgqH4CEERZ2pZDovWNqZBV0v
EthnZvio0EH64/zrABy5axTFw1cWVvKXbpT2Z9Nq0LEFP5x9gsVsihvPxfMiyPRTmDdBhHOtmlOo
+VA8tEVeG0XYum9m2nRrA8OkF0j2+SJgJ1a0VdNgjc6Rsuw81f0a6+iqBlppfAOnru1zdB6dG9vv
wg8SlHAnYBnfgm7z7EWJ7z06f8S3z8gDCzyJCv9rA6cAHWgxpP4CV7VgWYBkojymj8OD50FEXkbY
CR+Enqv/1C3yVNe3x9mJcASlMc2its+3ouB5ukTAZ52i1HwksgoYcncoGMjvII+7b6Y/iieCxXEQ
iC5ljareRwEGzTeWZH4eNGK9Tn4ip+EFgel0fAeBcxE3wG6VIsj9h8hFtvPVzvG43sLaRjXfzoVv
3TiE8yuGQTkVaMAbwqKvos8+Q+qlQRLGUr5GCPP/rGtezZuKP9U3usodsLJ6ZGnWWDoW5Y2wPy9n
E/90CkPA73SdCv08AAExBbIG5XgHjMX5BxcqPE2zUYNlojudsxJjqHyFoKzgQm6Bb72//rHPcCYT
UBNsgwqkFAAg4I7T1QaxB6VMCG+XpUX/vdcVa4UzbpIvDDguX2PPrjc4jSg7zGOhvML0QyC5He8k
Cfit2tVZnOC3UFynq4FEKugycxaYlMI1K7AO8U5LguFBIq0FmV0Pt8hZjY8I+oACbhzHw7uXq3nj
yjF6b8vRNbY31mQa52OVh+Ep0joWyFKWhdr96ZrAaDCajmLxDufR9L4chuTFLHubdyAQpR9lJLXv
ttlXb8D6lV8UKL0VDPUbQfp8W1jUtVQOIlUt+kuztXAiRFLDuBW7pqXFubBSGLJLXgnqlxKB8mHp
mzjXIDqL8eAdLJfmFmD4/EBwGdomhUswPyRT+ukaNPFYozOr9rvaMJJdpPXJerQnU0gX9nFsdMo9
S3Qrr54W9nThQVDa3EgaUEZKerNTiPKg0eZYR++qekS6xXJTjPq6WCj3VHbCG3HuLM4wDGtL8gPA
hSMwi3MBqIESAy1thykbnDGLEu6dn1Tu7wAru7VnmPIvs51pXiaQDhBjBu0HfTZglfQVtDMgXeY4
OuhxjOmz5YOMfwF20d6zj6N3OtliRQ0XCTw5xr5cXd/Zl6ZMVCfRsVVDiPnNb2YokZY4V+5gmXnY
bLllO7x4SHqv3TTQtPuYFl58oz1+tpGZtUB1lAo/c+bJd7qRAvAlSRUN6k54DWh8AcNiS2mlQbZf
trbxRBUJWn/iusjIZq7/8/qMpzU92VGGOt0lhHSKLSTWs2Nk1QVnBpmmHXca3j2F4ZeH3LTVNfIv
Sb3l9go3qU+VqvcTGwMnt70RYM+29PQDaNxBxOIUg7U+nT7NhlwdFB2OOP2femliUGjew6JS7krH
xa3h+nT/PIVm8+VNRuDSmTaN6dl8Kz/VqSE5zi4NHQBaRdFCF1wimt89AUWoMYmtIvjViesjz4b5
BLDMDMkS5R/AJIZBxbptjW2D9vgKVaogWjcQVKF8tKYPeGlRoHGTPEJ7V3Ok7DLhr+mVwa7KQsEr
KbeRtMp1HFUQUBuH6m60QLRCdwkS0LhQjymJB3neWjDHJCa3vZiS/tox609B24f1rVzPOP/2dNt4
NBJL6PWZs51XtQFOH6Nr7eKhp+TUZrvQMHvzDucNc4mBNem8j7j9Y4N57goFtm5jYs7+Hf304eh4
uLSAHVVv/aizuwUt/Am5Me1GQ6dRc7offFNvhW9E405LKXZv4IGVzhPkPUy/4UunCj5AcU6VsdUK
Z5XXeqJsPKJYsA+1PFVubJezIM+PkShJwYxWdUefoyvBvvnliNvDTtdTH5O9zHeXwdAP7cLWcrGS
U3UsjFxjeX2XXhrWgb9DEYGcR85zjjj37MbUM22Hzqsq7hEfsMCqZz5V66LIW+WpAha1roq6vtGo
unAYuc+IAtONxotz+vcfsv++FLoPrk/dAUaLflulxKGgVJAFDBHdK27M8g9ZY3YWQS8yIO9bMvv5
bUbdKHXw8VB3LpyRrx4YITSQeJchu17E/hKkwBg+At/HqASxHNwcvY6GhZaG5b0GxvgJ+v3Qvgat
ah1bOIuQ25URbmzvleqytOpwWHU53Yi3BoC2v6j9MrCXmbSLbTAK/GyzKE+dpdnh1LQdynbCvmtD
jX6Ebzgwxv7uk6INAFiZ25s6DRUTaxbmRs6zxCc2OlaZOrxCRHQWDiC1XelKcwHAsUJ0IRn8G1f4
/G75MyopMzk76nMwZ06/J6odrWyGIT5Cc6l3MUSWN8NIFWXVYU6ImdOAXreMLXUDbRwTxetTnl+m
fwa3DWn9QRTwZjkdHD1ZtEfgOBzDqhyeJmspuYNR7T65CiTA+7wsO/p+18ecn5w/Y4JSB/rElAx7
lq1rSVz6dB7iY5pKXBJHpH9+oqYYfG1HPKloKXXrtNOiW2j0C+usAV9wLFqfE8Vilpe1aEznogii
o1X0+8RFU6qVEQK9Y4v/+6pHjuIQaZMC8VDF8a2kcPrLPx4j5szgUk4oLzyd5tW/QR9QGEyr6Bjr
BRz0DHObB9wX4mb712s7VTOnQpDOROfB0CpRmmAYJqlYyUpRfCidcFHRVOna+r1zlH6TRqL7en3U
eUj6MzueYIBtqMCdFRnBBaS9m9rhkU3eZ3c+fmzDsxLkIYrjWZ37z9eHu7iYHBdAMKSiZIKnm5Ye
nQAMl0dHRIMRPtRCcfANH9v768NcOBsT2sGijAkiwJ7zBVptrPoWoYwjrSeqihoi+va6RjbPhmmK
dHLh6+76+pAXjoYGTpwCsQFYnK1yOjNlEtYvESA+Bp3JddnJCCK3wkgDUDxwiN9k4an0uAp0MW5w
vy4tKsk9B4Qa3lS/PR3aq0qEV1tMW9x8gCwS9ohnLFEJbv/FDv04zuwBIdto5EoWmMOgtb3o6aq9
RV1VrJp8xGXEp9uFIkTwz/V1vTg5dG7IDhzq4c4sYdGoenUDcthHG6hy+ymKCr3dWX5YLf/NOAYI
Wh7erONsETHfspMez79jj/KCuuwqdfT2WYn0+Y2NcnFC1PR52/IgocV3+rWQ5eRV0KTJEe8BsYlS
0Xsr4TS2+MvkajrZgIxgXBFT4HLOvlYcCxelHT89WhgofYE77GsrQzUckBxhZSPuIIxKQ0A7hKh+
fSkvnb4PI589ArDValXksI9RVaufNDvW0MTkuY3fTJrIfyoSj38xV1JICgYUK6ikzQ+fGpDLQFo/
hg16/i5sYzrvfbJT/cGD75ehY4haTHRj1Euxk6qZA6yK0jhNmtMvGRTmmINlSY9uFDpoq6lj/o+o
vfxoZzL88fdr+nGs2fZE1TEDTxrwNQOjfneUGiWOqgBQ0eMduGuxmtz//w042z6O1+GQ04bpMZFx
yeQUK0hXopX5m1bp5tcixczuX+wbopc5QapoCtmz9YQNEOsQ8eJj1sXmBtU8UT/L0PERkowlrMTR
Dq3ixoPo0mmEMwms1YHfZM5PCa4QON+VTXwE3VAVi9I1LBQzPAQrri/n9NvnWcSHceZnQqRhoYUy
jo/gPb8Dnx0WHZJfu0ACk/qcRlkX3Lv4PN5K2C5u0f83vXnyUmPz67d2FR9bgCrgbmTiIkkMaDoC
I9+bwY3Ydmk4rj8pHZiofMrZpvHrsB1GsGTodlPDirBIuicz9MCLJcHnv19QYypeCypjVNCmD/vh
LcV1mHs43JH+6mb/g15N9UD7skW+XwKBl8UWiY3mxke8FNgIL4LqIJxAYNGnY1oJ2l3C5wLsEIID
0ITk3T0GR/Zjh7IT2kFpUd54MZ7VpKcoPukL2BPVYep7nw45RKAvLMXkWpK1/91GcrRs23ulzdBj
RUR5UoYBNocUTI9goCLzei26tLmFyL74XWn4Q9EnPaU/fPorRqcuRWLI8AgZH+wJzrnNo2cDXVvw
4kBu6V98WkhQUP55JPNtT0cToWLDkfXDo4srwf2YNDm+GvgL7q0JUpfHhTz0vLBvRNhLkcCgSjbl
byY9kVmENaNaTkJMUybsq4umHtoK6ojm98vrs7u0liQyZMBoVSCHPtu4MQaPSMy20dFU9Pqx6WH9
rvtoLDRESQv3Rni7PBidT3YOpQ7bOF3KNusopjlDeISHYn5X3Fh5UDPP+gLrslldn9elw2GCCkEJ
gx6KM1cgqI0BeWXF4KtRIAwXmJaEix7U2WuFlFa/wRusuPHFLsVUlGwAa6HCoVLnPZ0cmGk1sXHm
OzZ1CVOM+k33z1BRBUXDEx/BpVKWfblBikW7lQlfWlaOAyU0cM46xPvTkWUFf1KBb3QMEOuqF0OQ
a6sRAYhuKVHvuJF2/8Fnz+8O+nMmGBAHAO087HAjuuCXa4SNg6pc5OhjfdY1G3tfEGMbBR+lJUGA
gnZjDd2b2TRWi+G4JV+rQqLEPPJXLyRYOVTtkHl6j5TCur/+6c+6eFOUIs+cijBou5BCn67HADQj
blx+IdaZABBdy94mSjn+ivCm/K1FWoRevzB2rTNMEKlGq8HK8u7T177T3fgtl44xz2cHThpPP1DZ
pz+l7jpVy8BzHuOsSiAY+CpV7qxTK/9f3HUfB5rtviDU+yrKM56yiVp9G3MMmpd6q9HGaDJMJ26c
rin6zPeAzdalJcaVh6Pm6bTUSiDPLguqEEjCZYtRrxRkhyF3ofjW45eTBZX3jD9D8IIHebW4/n0v
DQ5IZLrypuftXBaG1grB2vHkwaY7jWlCiDXla525pvKWQzwON8BTRfhcVmlUf/Zt2sWb6z/gwnkj
vWf/U3ua+rOz2Td555cVvwvQAeb0SyeOG2uLnEb6DobQv9UIvjDdCQpDmYvwTP9xNlrcYu1KCc3B
hqcp38Bq07nRisIZ16LssXhFAQBz69TryicFLjeSpNdneyGu6TY5BokGGL+zwq2Opo0XFaZz0DDY
kJNYFaEV7a7C2Q0a+Fc4jmg+iTQo0ht306VQAyALdgENOko05uwgT8LQRYjo2cFqLST22kbXCDHe
6LzmCYjINXJRXroflQq5cel0yoHs2dwZale5K8V1ynJp1G3XP3mYdUeLMR8a43nosTE5Xl+iyz+U
0j1gDcRgtPlbwSgpZpWB7h6cHm39DRW6MFqooh1eEcGBra8MQFa0lhYAYgn92Ny76qT66gdBj2hm
3gp348HwRUPMdCJ7w26QGy1Wb1FTLm1cqkG0Grh+hRSz9SzxJAMQqspDp2DYZmLH9BRoQ/YD7+Rm
/BfbhlSYL/InBs9ra1EMlklNEvdAEzsoUMAbaW/lRac9Km3qFSG6ix3AnrzRQLVe/xzTNGbRaTqd
6GRwI/IQnk1z9DCMJgNxDnSSMVRtUKZ46GLqZTimIn/7qSpF9hujT/iSuRbv+xhM8vb6T7h0aCaC
qKQNwGvOmoXjGB1CS8Xv7gBAHXlG7KKxFcwz80vjjhDJ9DaU3wa3i8T99XEvpD1kxaCFBP1lCgGz
qete2gBw1twDtjgdMrPcuekiREk5WXtjFGwQmAnSG3OdAtB8uR1zwoUCU6LzMMvqRjPC6Dl33UPk
9mXwkLfI64WTCsFi4Dm7wtBsUqHAJ8e7gyjdfr0+40t7GrggTYBJlgO21+lVBCc81bCHUg5hotDj
xVwrRktfl4URbluzLocbV582/YWz6dIoZJXBJxEQ5fTpPzz1upbdAwbbpVRcaQDNC2kDV6C3++6F
vbqHJzO8hfUwLtIhQFZB9mB2pJKCHE0KgXEUMozqSpGueqOYfSntIeOhxEyT1zi/lE07Rf8qN5SD
wG733SvH9jlibVBVDHQrXLZVm7xkY23ZSwN4n7lE8dJ5jX2s23E1n5br+oe5sBW5iFV4d1Sgqc7M
XhYunE8L0SDlELu0DHgUitD8NcYBMtlUpUpkGMxev7H9L2xFXuGApWyHFhRd5dNvk9jw1OrAcw5N
YRsPWaqr+QKrVlcuHauIEMrpEndidGJRhuZ7ELvv1+d8Id1jutRRqXwDb5nrFGmxkuRosdoHBdWH
rwOYWewGhxap5OvjXFpbuhZCnVp9PA9n4UUDCFbgiuIcYuhKNsKTmvpk+63mbirUNR6cLkMF7fqQ
FyLahFmhesO41L6nc/hh2/da62S+VJwDMsrVY9gZk0RMoEcoYfsZTsxlCJ4l8zqizvWBL871T+8E
U0+iy/TNPwwsGtRrna5zDpU/Bg9J7hYoIuuuubFhFn9pAcLdYjZeHJHSO+GMorUlZ7uoRblywM7W
PcR+6MA+1r2vOOhhnkPRVl3mzeRmd32OF4IYNxVP8KnvNaFjTudYNhl6/W7tHCKC6dqr2/gx0oPP
Udk3X66PdGmHkkkSuTiSQNxnnxFpzqImg5OHoTSDJSZE9YgHwjDq/+Kr4VCHEghgbqQAZ1GyxRQR
hWlFHsyiqjeA9Ap/ga2ItTeUAOucNFO0b9dndmkNORDoof5pys6vXKvXmgDjEPYJ0lxIxxDerIUS
5ZgOF60Z3ALUXBxOgzNNgdGZKlGnn6yH5xG6gUPxBz1rdNSzEckjv8PbWJW40Vyf26Wvxo0OHhSd
C6SJZ4OBdkkcXQ+cg2QzrgRNmkl3OB7Lf/HVPo6jn07KaIveiNvROaAl2e1jp7CjdYaQJOZu0WSd
KvU6+Xl9ahfWceq2THhv9j052+mQ2iBbMFqGPAAL+266kXMYjfFQRoW1uz7QpeIlI4EtR74M5N08
+03SHgdfg9eEI81ok9Sl+jx2eLyj11OmG3yR21UsHDz2MiWQB/F/OTuz5bZxJQw/EasI7rzVZkuy
4jh2bCc3rCSTAfd9f/rz0ecmolRiZSpzNakKBBBoNLr/pcNSQ4PZ9Pv2z7gSXMC1k326wH3IUucV
AZ5yTeT37Js6qbd6aImvXVf7a8ZLPoFq6hamfWV9eSRTKKVSgzyLNgtmmY8NOegu5Q3eNQn46Min
yPMFTtaIw/79Np3yTvRwQBRBB5uN5UaFl6Sa4b0pUHXrled6Q7FTg6li+teLCDjbQWpLJeGkDnG+
abQAJ98uFMqb4VQI72uiQc69TEwFVDzlqeqrCHFeWHhWXEkuCBnTcQftSoI1mx0+P54s61HSEEJw
7dlPpbMVWt/ae7OrRn0jhlbzT7mPOOJ9AqhpYeNcy+8YH6IgWCkeVvP9O4rCKovek+92aYt2B/YY
VHCHnDOOW/AUnoQptT1liQCZqrTBAqCP02/4H8btHZStxFv42Fc28qRsTOMYtR8K3LODa4EO0VJb
ke84zmAWJiZNV4G/AbZT2GaE5ihebn/0D02OWeYNPQQlB7IBrsk5Ug6GcI6RvM0HcJQCsq4tzPeE
R1BxP3TCt1PK8qkrP9uO1D38Y/PQeG/jth0Pzpgm6k7tKQ7dy6yGKQigWASfmnTMa0TUwqLcgQvE
t10khvSq9cjt37313KAnlLQU8ehUk9MSN4saodoedyjSeyBnt6DRe/lgh15d/rw922u7jVIW2iwg
pF1u6vMtLnG+rxBNUt4yVL3sCDH2wu0fEzGkL32b2k8JsmT7Prbsh1Ym+vb24NeCBs8bmEEw8Nhw
s2dkUaHUF7ihfA+Rlnv1Any7NRtpgVVElXNhrOnfmn9VYjKpHeojnK/ZRPF/xcDTHLw3gMk8ETVV
eiUutFqTr2TSnexaoidqBo6oti2YQBjKpInhwma+kt3S4SVqEb00yvGzqAzTEOZJPT3qDB+PjVHE
unz2Ul/9QiCPu02jx/VpqM0++ffvV5o7fWrAsACUE2ef2UYmkWjmvXkC3K1V4Z23IjKjnOeb493t
sa7dgODtwSJRuMdyYF4YKQoTZwEMc8jh/RGX1jzxHlQF3XQ0CMP+s8iQ7N05Tq2NW8PEDWkVGFgW
7NDo7fOlVuIULeefHd1e/lBC5UkxpTx/pPVpOJiw5TXe7ZYTPDS9YXzWcte6cwYxIbKV9NmuBuB0
qoWpc2Lqr1ZsFruqVEaOXk02HvQyWyKgXdsGkxgQVQP6mySS5z+qAX1dNvDo3xBUdZydhdeBep9F
HbaD7ZDnAlq8gtk7/dH/sP/QdIXgQo8A/bzZhSZttxC5UStvQezg3GVXffOo+g4oA0n5fj0qoK22
WZdVf0uCoEuCTA0vAZMGJ9iR2cC+35myRnbqTY/McePgSL5Smzh4TEO0Ige9W/js1y4NwItT7Xxy
7p4/PxADxeCw9tnubpl8nSTrMNwKFW2NOORYHbj5giVG6bX4QgAlc6aJC3BrdrQxWO1yN2z4pi0U
l1XgWd5KhU4ZfcppxWGmBV0eH6ioib+WRpXuDL92nm8fvGvhlNmqJhBDEObzvY5GxgCx1nLfAhNl
upYkqd6iOPlPE/pId9we69q9MV0XE38PaMC87BJEVNKtnuma6PHc4+CFJQ+XYP9PogJjEVDHlSeE
TTw+dg7K8z+EGGvi1KABOGGQrdkLYlAyv62QoHjvSqo7fowjvCUtlGGNwcF+x4o6zk49eO+D7qDV
jP/FzszAdu5vr8KVFacgCeaDqiSiXPNIVwkACmVSKm/15ArVa7ldIDFa/0A+oQgWVvzqWBQbJsoA
NVB1FsmSaPSbupbyfUzKYB9hg62hGxFbO9M0EES6PbErB2jqMpB50HWj2jr9/R9hs2nVvnHw2nxv
cd18miBoq8FL4lOLKdZGU7KlPvqV0/PRSP0QeQKZO/ueWGGFqNoUwXujRzoeh2HQK7uurMv4wZLD
2GxMe7B+qsloHDAA8f1jrzb+klLdtRWeijFTzQKdhQs0ZIeJc4XVCGDkqbUORiV76QB8vsOQ1Bci
1AfiYXYxWX8ONrsD6hZXoKbXgnffiN1fAZhk9S4JRXNXDib+eE6E8StiPgbewSZv8Oc6aw3wychf
omQcYslD9Rle7Q9HyUYNYfdmKBf2wNXloE/ONQVoA2bi+R7QIwNYv88vHFSjx2G99B3jLtFrRDAo
gmPx8B+2HFh3lQhKG3JuZIIgrQnQzmW4MrG0XaypZbrrUatr1nCJav8BmvrP20Ne/wgu5HhyIoqN
856C5/tSgkKR76nmgqxaYRRlfcmjYcBStA667L5FWsTd1ziMP6SI8YYwp+zI9lF1k/1eJXehrFVE
gJEUAN7/OI3RiQWc87WvQC1mujgp2lEoPP8KSCI2aAeCVffxXA3XEVjudZZ4+b1SNngn3l6Qq4NN
/V+QnRMSafbJpa/DG7SU4F04Xi0fK7SP6t0Yt0l9NxZ+upCUThFrfgSmBgKKujSRkFg5nxo0ucH2
exm+J8XEhDIr8IpfEmcYF68L7dpIbGKgJMht8LnPRwKVbuKonETvZqHYATpJmviBXyvWUdqYOQV6
Az6GrxqgWYrNYb/39DDfgmdFbd9ErjLDm2x3e6WvBVikLyANfhAQ5q3cuIYSpXdITDvfUcxpD2aq
FJ+E5yO2ZoRGtRTPr+Xk3JWA2P4/3ly6tzIqqWNRG7wbBhJj+yEcmmTX6D2Gj+jYHwuqLN7nTkdP
17JqYWO4MJlQJn6BlvDtmV/bYxinqJT5Qbrx/c+/xXSXkEHF4buG9MWwUvG/2oxpq/9j0kBdyHev
rTKlWmRVwUeTC87281h37ohHXAh1xwzVVdXbCKHnDbC+ldoWtrEmNVMXcpMrmREFVG4RlAxpV873
Wi9qTMeyJHhPeNumJ9fro/pOdMI8NZmQ0S4oOjncNTmKq2t4KKm29K2v3aUcYKqPdIXdCxY78moA
OQ1yI6Wqp2pF0ubbpKLBs651BZc41ednb3uKjl9NBelGW0FS/z8EEiCqAplseGlcROcfWVGsxlM5
3e96prSvXT58adPY5Z5K2uT97/cTJRjyzQ/K6bwXXZLdgySs/He/6Cd/lUrFycmI9F2SIpdxf3uw
a9UxwDG8Y2CgUU34OGd/JEYdFgXQrygJuqVibfIyET/KSeHiTiQZt0aqq+MBqS88VfFYDtyfDdmL
s8EIreb/VExiIY+4tsPZ3zp+gGDyjLljQ6A3qZ0hwfmOQJd9kIjM/WwKFAq2+YDv74Y+TPL59hJM
sXIetSnXcJrIfBl69tAxe0wAQp07M/HqVm40T2uNg+spVrbNFVOuC8VpsUVVZCAXIsf1kWkO/n/k
uZiuinNPKUA6v4+O0+hbOrtm+wUPQxcIe6/Yp8RNAGq5JETp9j/M2bFheBNFJhLt+XY2jAiXHNWV
7wNEpicQhyg1VjIzfrT8FURt6t0He1SL338/7AfGc0pQUM2d3f0C5CKFyNoHnSvqXTsA7QsI4/c+
YjWvSDH2NZ6qId5L/2HYSYuGWhW4xvnbrogcs+klJdesHvVnrzKc5yoei0OhdrG+i5Ioxi8zVhDJ
uT3uNcwDwYJbfgrZwJxmUQMjc5PbN1DeGlV0w9FJPQkrN8HVWqq1/WXM8cGMnaC0j0BszXVl2xsc
CxxnLcpmxBtUzbWvNdBq+R9yMDo5tMI/ONtzASN9hHAPPky+170Pky4drO67NsT1P05Ue99uL8K1
A015UEchDN13ctLzrWbh3swuNuS7jDthrLPWRoCxKGEP2a1oNjFe6//lcxvsa6oGqDRZU5r2R0ij
6AVvSY2DdzuS2Zd+dGjABXn/LyqaLeqOVBU2Kmro/+FqhqANmJTQTfie7e2echz6uL7/Ho7B+E4/
p1E/dy5qkFg6qFm5MSqx2HGf9s88dJHdUg+icMHVOFtbYzBKXSLf+467cPWtDCsLt5nRyde2juzp
whU4u4ZhYgLbhL6K9jQiekCHzpdVxTepRtjNO4DhLHbQ0sSGl1a2DXS9hMZQ2PB5UWxvdMVbhxhn
LXzV2T76GJ4EgIsKowzA57P1Db246uipugdNj9K7LBXFfSSSnkEd/60tfXdhvFlwBhE0EYngSE9e
fBM48Xy6+ejZZaqM8QF/5sE6SL/TrC/4kTnqPh98u/qVNANesg4qrvlCx+za0KQv9MwoqqsX0NEc
exMvq2V8yGWifsosKwnW2J8OXxWa+CG2Xe2/ElLcwoTnqcDHjNm9MLcmgjRx8nzGiedYSelgS0Zt
HTETvYsyyspp+MXPuhQVSJB4d1ZpB/jy1hoKhlhHhSuUSKxfVul7+9th4+qvAQJJOQ4yLNyg2fc2
tabzndGKD6hB+xCt+sTbtg1eWTAuLG3lIdAf7HDbHl/VqAu1ldHlVYiyUDGGj7pvLKk+zLLgj8Uh
6Z4U/wEt0EY7Xxwr76ghJWqCaHT3O7AqNI1TbOSTDK7ZCiMcFwGlTCEXxah34eDNTvk09NT5BsZA
WLmsJWFhJdXSNrKD4vN2s3yRDauis38aVSa/Lqz6xSljLJocU2ZA5ZU64Pk06cumDUqG2aGy/WQP
Y1fB2S6ugiecc7PsperL7Jukmu/v+trKA3ud14LEvHZH42jEAGg3kYJC7ipwy+J3Z7X21wZLQrHj
/lOH59s/9tq6cJ+Tw8DmQlBgClh/xPm4GLHNiqr80A1ieKkK+RoOZXPSqVQvxParI5nIrfOHt9D8
iWcOVgEUUeYHqajabrSkva80v+QZkssu2t2e1pWdRshhVhx8ek1zFQy3quLe00V+cKtMz1ehnXT9
Pqwt+alTSiHWAq+B5wFqcr4yxsRZajVcmatDsZB+Hs0G3rWz1FBXQ+qyVpQf6iIJHzEDtT5XY9V9
E2q3pJF2OVMGmqrNdFAmePUsxCpZ2RrVkLYHycNkE9V2cVRSxdyX6H+feHL5J7UevzaaXFLtmq6q
P+5NREZAGnKoMDtlhqi0ne+cIm1VG92k+qCUNNFoKeA9Qp/RWHjLXMTxSakSnAUHSSCOOq+/1k5g
BVT9msMIe3rb1wrvKfCld/QOlXVdltV9L4u327vn4pbGoRlLJfA6xodk0SyIWxXlvNwy80OpqQGJ
Tx0XW4QxjRdMCCdlZ5x2Pmd5aQaYrUikRaKStO/2T7gybQqelPUpBk2KpLOfUGWwYzW1d/eSbGkP
tjEHxK+N4zF0uiDCRs4Rq7hJl+hclx/143mOVI4AT00x5vyjqmkUmh31z0Mm+siHNqBETzqeEpvb
s7u8mCbhFA4HXQvYxgTn83GQ1UAqwWnlwXfDUP3aZb7t0mmss+y1HF3Rr4YgDPAudQOh0NbAd37X
kYjKlePEaVbf500fiC+3f9TlV6epwUabIKZUtucCoGU+uK2GSeEBSk2PGLpZGKvciPo9USbFT8vt
o99e6HVbXJnzvV6bS0p/l4vPD8BjlJcOywIgYbYokNo1pNm7A0bl+j/6oOjNSomN8a9PFHwwWnRQ
aRF5uGjjxNYEMc3t9tB6df8t1uNXcM3OVkOG/MGph+6+457c315bWl/8+PNwQWcQDByVNzqDiBOd
Ty7I64KjrPWHgV37OffrnAybo99AKMqaT7nSDN0LaATdhDjTWySIwit2KWXpYeOZutRWPds1+GQG
in9IW4NGCLryOCXooLFI7aIKK8VE9J66hgjp2CswFQjzB6NjGKRdVY0mt12Gz2oU0kbvk1ocayBD
3jEZeweytD968WNStn7+HDmD664Ka1Cm91XdvEgX1cdVkALQe0YMsuQF1gWBgUYuZqBY8TnOfRoM
kfguytJ2f4+tqKJ1r+idscVmsbMeqEq4YkUbFuHMVhQxTQULxvY2zpqaTaZk9VvtyfwVBixSx4WZ
6T8o7FQoIOPxTAWJ+CDSDVqZFtL8xRjtEDRr4ru8z+v0jZxT+Z2KFClDalBoj0/LglWBU6tv4O77
f6GDug9GmnbOir1XOxs4kKN716oNyorSFO2D2wdYnQSqV341wiF6iVo77FcGyK56ZbaV2W7omUf9
XWZH0YsCN431QoGVhyBgAX9bVVbqv2EB42l3YWOEPXTHwC+2fY8H41qGdF/3Bs6KP+LK7BQE921d
OVlO3D6HWBcX3/DJaT9PftDepjTMXFu19ijHRxqA1EF1rbQ78Bk+qtD06YJnBArraC0tL462RpEX
zl4Udc8HCxOrg6jc+c0qxUuj/JdFSkjz8tRP103oTFZkie189yDNLb1cP54ys/1tgKKY3lV8TDoz
5/t71NreIrcsDw4V/Fff8SV+Fl7uuKswqfR3DUrVgNVTYtQnPbZ7zUNJlMrr2s4b9RHsJzoypVc3
k4GeYWq7pGb2+xCoTIBlDU+YYtO5ej4uBWLt8lhOv5YXN5ySCQh7/rMncdN2UIPqYGMJjeFFBQIp
0cKM9kbTfPUCu/8SDU52H7Zl8qlyNGy6ck0c6qh0vps0/Ia/zdNpudH8odCEBgUpzezea+PJkkGz
ykNDuWEdepjqrgalMzeACYb7haA0fZPZN6PdwkXH/CeJxmlx/kh+cXzG+QAO44HjzYfi/oESlxmV
+2tS/PiciBQ/T4dHMlYMyRe/L/ydF1vmEsvyIltELR+U7MRWm94ocx68y0Oxab2qOgzVYN0Zfdme
krIKtrGeifXtKV88TSZYhiAEk1U5cMNmu1Sr25aUozMOSakVT3GUwuBoJVXhFap/hVi3uFW93x7y
IpMBZcW7YuoyfVBGpp/0xyLHeWrXXaEVB0P45lMWYiSTqKFy0rJk/A1RT67dKI+W9vWUqJx92km+
+ENcgJ6HewH2CVvkN916MI6+Q462Cv3O+j6aVL7vRiusf2lpUUkMuk1o5CS3w88uLBsf4H5NnzMc
PHXhzr1YdyqXYFLQ1KVrO/FKzxdhjOuKrMo2j5Uc9f3Ig2VXx4ayEVozGTW0SzSSi1cBzab/I9z4
yhPibjZea9mlUfrGsWzRseU+6H5hU16K3Wi2erZVnSp8kj7iZqc0ifQlobiLTz6N/oGYmLJJECPn
oxtD5fc0i42jZ3KIG0qMqzotu2NpmpXk0nOSz4abKerCo+/KIk8sYQAUOLthvjYb1oRA4LSNox2z
gWwSi5igfI1JFH/FvkzV1xBi3Zfbe/siZZxMueF8gXiiO0xx/HyiCDimQAE8cbSDQXt1cjPdiVFo
uDLa+i8r7aAtDKnl3UWRod0ZlPbyBbX0K9/Z/X/nycHghDLm+Q+QHcKH/DZxLAOZvSd9oz9DxFY2
dZ4p99gTqfvYksUpV/HGXQglF1GLJiLK/YiDwwimxjY71xq2XvxPVxyjoZ4kZqU2vmgl6uQraTbD
QrF93qpGAxysAzITcPlQoydHP58oyBCcgYjFRw5ruK+Ekm2jQq21lU+Ou0mJa/eKm6e/izFWn7sq
1Lp9r/XhXy/3+a+Yzdlog8obO1Uci9KTb2ZmETJze4Q7PXj9+E1oOaziRMoS+45UZgv31bUVp+Mw
ycTyH52n8zUYkg7Ue8+KA7Gz13g2YQOSaIp6D1QeAMPtrX25syiH0xJWJ4AJsXsWsWRiJapVWNrR
V7tIPzaqk3FHJHLfJSAGNr1mYCqlRGNwir2sSRe+9+VRpkaH0Icm+Nj016aD98elgWn8kFmZbR2V
0SuVtdT6aNgMTTA82jleV36umQv14qsj4vXClp26pnMUtmN2jZtRKz3qaZJvY3ji8GvVVDzlbmlt
WxhCf/81ed9TYuJGnpryUxD9Y4pGIzxaZx2WjCJ2j/qIJ+k2USJP3ZppXSwMduVrAqhBApcUj6KN
M/39H4NZeJzWpmdrxwgLlsdej6zn0BnHg9aOkDXUtMtXtRkFmwy8/8LT72LXklqZiO+R19C7uijg
dK1Ra2UyZscwk0a1U6MeX5EgGvNsY2sYdi/s24vvSKWbHUtAQDpNRe/nfKYqxgikNmrBTKN8Uwgv
2Ju2Gh0DFMf3sd7/JQNd5b5B6wcINAnOB4vyfDyrDG05VlF5NFFr2uUFJxO8Wr326XBtcRATb5Hi
B19F3OpPt0/o5cICLKbyB3UBAVF4x+cju61itqY2lEdaZtqTitn1Y6Qk0TosbHPJCuTiRmeWQLWh
SPDSZBfNxvITIrsbGOWxMQxnD2w7OpTc5muzwOBxFLwFV1pYLFVxr3xLF06XcCkY0/y8QKYHVpKk
steOFd5/cl11gfJSQiR4bkHlbwfFXiKRXV4zNjuHp8A0z0lCdBZiRx+PVkUR9VHxjPhLoQde+ctS
Qxur0MBKKfOtrMAIXzEHSL5ViYdANM4RGC5TlwoyOjl/+4V1nkCAiXmlQN2c/xpDizlavjMcSy2z
dyrK5I+KHH6Rti3F28uCnK0T6AW1ZOIuiz07NlmdNKAKxHiU1BCSPeI2PM5b1SvutG5ylU57quSb
Xpf2thiBwr6oI+lMsAJAPQwrrDDz8OvtyV+ELH4R7CPwJHBOYZhO1bI/QlZuxGjdy2A85n0tnXVg
iSpeewFPpONoJlq69oHdB2vpp0GNc4BZOi+3f8DlnidQTma6aKqQesxz6AHQIRpvcX80yki+9g6o
mjVdjNi6H4tAM3YBthDdd7N29MViwnS5/vF64dID74aqBC+1j+6dfj53AlaN8o2Ujw2+f+MxtvkE
9jFqqt6pViCziJvrpMtk9KPHCbbZSjlm4Rch48h9FmHpNO4mRzMSvV+mZouFiD7fLBO4neI/aTaM
Hn7jHF3VT0MYrdc9Qt9wjeqhTxUejqvAryv73smU7lGoeuIblOZ7CaxsxNbRj1djYRfZXqn9ulnV
xIxx6fjOtgyrxZYhQSJikDQAaDtfNm/EGkxkrniIKOQN+M5HfgUupmlLZNrt7tgO5nAyRWKWu7wd
tOQvH53T+BQ3P17xpOMXhJaKbqpgXbSHwtHzO9ADmOfmyFWPv2DNyTstb/t4507KJIgzii7N96Ub
Yvrl1l6/Fnq+CHWczsif+2j6QbxOoPJxHQJNm+2jNI4Uz1dC/QFL1uAe4B/YSh9J+qXrYfYOYuLw
yEAGTcA+AFbzSzeu3cGq4tx+sGOlxy+tsfG6bc0IvkWcxmWwbcHdWes0AHi5GvBqDdZFX9nJ38XL
//+MqXdBxQF6/Me+/SNkNDSyC7CFzkNkmjghIwEARaEskIhZuakpl3rKl9uNWU+KN9xRLi3N2XvT
jc269MCsPDSGhv1vhKfL3lC8fI9aRbQu4qDf2IqwNiiutUsWNtfGhrBOf5NiDmzJ6er8Y6pBUyR5
38bOg8JLP9zDIO/pQ3kdvJeolMp9yLvPXfnBkD6b3Ox/yVmcVhpcAVo/tBFI6uZtY6PPw3bgQfqg
4FqLP16bbohY5g6yWLXGp0m5r3xMS24H5CtzhtiDnTp9Tq6GOVJHEPDNSK3dB57jYbGJ9bDOVjSS
UN7BQvcoq656koNhPuF4K5ZEJWa3wceMee3aoGZ4A+Lbc77gEvcHSKTMmGOab+3Wje+H0NNPkErf
qtRvt1TQnYUJz81ZUa2GcEPnkySCpy9f+3xQRWlkP47DcFIjqeNUDQjc+amrnnjJTCOJeWm3brIK
RNtaLylOFfK9L3M6lPRhgs/IFZvPltfE8ZdxbI1+HZtyMO3V0NupfKsB4yJBOKqjaNaA5IY7T9PG
Jfn5WY6KHg41gKkeDrJq0hKdXeJlCxPFqYX+YAxQTAc3FOFad0v31KjBoCwc//knohBDq4XnDZI/
LNa8qahqyYggkymOEjz/VlThSBMp6w5W2I532DCLL01rLpVBLkIfEyNjAuoxsdGvaHGgdmgovnVq
7FBAIc5FZb/QuxVIz9qhnuQvdaKrNU0pD3rSKu78ulfXVaPr7YII0/x4MOmJYzj1VdkxF7yzzMXv
VVLnhytsu81Guso4bvJMdK21U5Shu8sLu6vuh7RRk+9akLv9Yvyd7pM/75uJIzXpTSKmgV0hFc/z
/Qo6Gu56VagPbmrRNOYj5/J+DCtDX4XIIikbwKvRMRxUVe6p24qvZZcSJleDXkGV6xCnVPV15NLR
+1Tiv+4U9L8ye1xXauF63sr1g765T71CSx+Tgi7tmgGt6iXHutjaxkJvszX1I19/SrxuNO/6vu3f
zVw0/d7GQUhdYxDStHfSTLJ2Kw10N9c1nO/HihTf3+FbhBZGHcMOXTn6GFflCqtuTS1o0CXOpi2b
tF7xflDwZU0aFg+5o/4l58VZ5wDq6yjaKGaFP+Kq1QFEb40O4benWIUUVEpX9o9Cr7Ryq6F2bWy6
JmjsbyhFjC+qD1JtJfwkMu5vB8yLAwH2mzj98YRy6VLPLoksD20fqo3/IEWoip2ptcWjLHTlU+UN
2sZMkiK7J5lcqopO/+z5LiBWTVsQigUtX3vaqH/cTfooO6gFufvg6MW4zuDP7as0Y47p0FtPkW7G
f9lB4byT8FG5mAIwic5crDF1Q12JtBD/ptR0Np5N2aZBpWNDxrmoyXyR/TIY4P0JK8rNCXRqlmVG
iKplVYkhCDi3UdxHZgB6zaeZrK9GWptI8Whq5myKcKjLFfkStht2PajRJjDhKE6nOF44+ZcLzi8C
6UQbeVqDOW+o8hza37KTp9QpzZ+DFPFXnui02iuoOmtR20vthYuwPi0BYQ8ZZZqG6P+ef2GyvT5A
7kWeMlOvjxrD7mhpBger682FpPpiqElohQQDGMxU952HlMbHzsPHQuqhBMP4qdGC/pNSlMG6Lqq/
BOdyWVHnnIRyeQbTjJtny+1Q4sAX1NYxdoNC2dYVxl9t7ZnWarA43islr919p2jIvRh+/81NB/vz
7QM7z9cn2S/uekj4oECw4JxtLQRTmhyX+Oak+vbkxFVhUvEgC1zcftweSJty07MzykgOFxaSnFNN
cE4LL2SEKF0nSp5DWZuu0ZCxH/rOR7wEYQb985ChHLcqBpH7POI0Ide4ICTKjnuXGviqwspKeRGN
lZenRGsFb4u4wTOrNDLNXDkhhhsJUnuW+1rzXk/RpZL6qyddvV0SL7jY+swDG3YbOaMPAezZThRl
iWWbJqsT1ZH60FS2eCyjQBzwp3b/bbAU295euCvjcbmxGV0iDU3U2Q0nWhDowvKrE96r2To2vOQH
N5U2rCI9+ZzkmbUQwi+2P5VoSAYTJAnCEInv+UmrlNBsSUexfxiL4VAFlsddY0XjD15+zcvtuV1c
F9NYXBcg+jjb2nz/g4NxUZxx6pNalNpJhLCtkS73jkIW2q5qTND/fj8s1GsvBqUdPVlxIuqPZhtV
t/MJdrZ0Ojcr1JO04c26jRltLa2L7gTKTcEE8bHXbZRF329P9eKgTaOSteEIQ2mJ5vT5qN6QaYnp
1uoJO3MQhYoZDN9AGS6Z+l58PZBT5ETsFvCEk/nE+TA5PTJDV0xxsksHTyktNZIj+av1pHW2+Nud
yVjThuQ0MytqeOdjGSr5ZaAE4tQHRnrgDGi7MI/Hgxm4Co5zVpq/3l7Da5Obaob48oIi42F2PmCu
BtTBwlY7+UPlqit277hSR4BW+4oMYGmffOCDzyIWT3puAq54FghE5OykD05aRPZgRp9GTxrOJixl
YG161DVo94rGp7pU6O7KDc3yNcvxvwMAFFVUJgvLXGWuGt4pVBvVtSb7+osOUilfJ1bQP6oFoq24
GZu28r2l0lutDC/L419Vn7AVh9KO2+8kbuhm7OIGKYd1GzfJaxd1zpey18kR1WQA77+Kkb5/AxSr
jNru9jp/MJzOZw4jlm0x8UZY7bmghFf6PXgGKU5WZKmVyxsCv8RubfFcw1JL953gaHau8UitTbrb
Ukrjc6jnWrEJDXJ/OqRV0hyQxMg1bMJ7h1JTaNr9CupzFW/tivL12ik0LXrNuiTx021JF717SOK2
76r1IAtI/pOOa9Z8ySqW7xuZsAg2XlX3ykK0mzLD+Ux5XcOR5QomCs2iHZEAi4Sc5+EQ+cWzEVqF
it+OKu4LV458gEKV5b2H9nq6Lrmox4WVvtzRpHM0O+FE8xssd7ajAdw5svFy78TtloGv1RqvW7cT
XIFnOCiS29/1crI8lHgeo9RMB4kO4Pn5KRDRAmCUabiMB+l6aGJ/axt+snOVMLg3nSjbo+5ub8o4
Khe6q/M2x1S/Re8HhihycpOz9iwuWc1QycYftZNVy/BY9kWw12LfQmIDF/iVX3TJJs9r7VQXqn5v
DQ5CZVVYLRUHpuU8/9oQoKY/CGVT8J7rtaBwFRpN2BoPHqiBx6qJwycvMMstgsbDWgMJKRZW/OKu
IUrZDq/kSaIGNZ5ZORQVWbvNcN48uQin/IY/962bqEhRX3vrJK6NNd5ZzsKWvthTpOQkDLTPeHmS
NczGDGpHkX7lhacOacejbHrrp9tY3wPXTf72FcBIVARxG+JKg3Uy20+D7hlq2anRaYxw+VsPwsP8
Tk+7weL0yub7QA94yajq2uzgeCEgMPG5L/plTd5WpfS86BSHdbofZaOAa+oynMeY9kJ6cnUsDgwU
eq4AEK7n56X10Vv0Qys69R53qSOF+KErXfpTT4M22t4+m9fGItxSwaSazbebrWXG6Ik0RMTZzAmp
palvPEdt9ug+hgvGNBengM+GSwyJOB1rSmSzaRm4Umn6JKMTW/m07Rv1FHRheGeGIEi2oRT1Eknt
8hgwIhGHMckVxFxXR9dDaQNkiU5BGoevsGudV8fDyQUAcFhz+lGtWuGmxEv29qJehp1pqsgoAwKf
Glvz+DqoMRbWjs0XdFv/R2pGxraNq3RVABGud/kw2N8txRXBOgmN8Xta2P2rBo1v4dtO3+4s7Ey/
gkTJmKoGFFhnwa+JTXPy5mLBG7X/rLLypl/8E8m+Vfelk5WrSIPivAHVI9dUf5aq2Bffm1Lu1Jbh
1MABhSF2vo1HG9tPJ+6GR6OOs/ZI2ciotwWo6QI5JV2NJREfUwZns7D4F1+dlJCHNMVBimjYcM86
vHWNS1+ZB+WjHQWFY63SQomedb0AubQuyrzNWlCSPiCU2h7EF0QIM3HMPDOJ15aSWGI9eE74D+h5
LEBa3JRcc8U72u4OdmLGw4Pt0RKFvmcvyvFM+//scyEcSyWF5GyqglN4OV+vzs6pfbdF8ymAFrHJ
hqGhF4x2GYY2qe6sswowuF0p3tF3hfIcRJl7h+N6Xq87UCDqWjUy/6VGuGZhF81lgjD3ocbFPuYh
yDbiGX3+u0azdj10LNpPbTA0kBHSOPbXca1YjzIP6noL7qX8SnbmV8PK6eEy1LllVJu+KrGDEtiv
90+RqUy/MNDc8FH0obKkWnqx08GlEJh5rZKnI/s7ZSB/FOKCrDEytQ6jT+qAM87a1zVe8PjTfEoq
2HGbLOwqY4cThwMn1fHK6s7yzWypqnKx7yDBcgVSu4GfwErNfoRjZl0RxmX9yZqUXRq0o36aYaFW
W4jO4mXIonaTGvb4dnu7X06dxzLlDYMeCqnOvEVdm01ZtopVf8rKClexwmv31hD21qqmM2ljSZ2Z
SbhRhtx5yi27XYjpV0YHNQBsAwQSyY2mnS985lEIa1S3+SRdlVpc3anNjifw/zg7s902cq5dX1EB
NQ+nGm3HtuwkjpScFJJOuuZ55tX/D/1hb0QlQQX3QQcNpNEUWeTi4lrvMOj7iNd38LMvwvaFkmYZ
rIc+HT0wOxQLX28vwUWgIZcFBetw6iUHcl6qwNwMYqLmtc+6Yvs7VwmrFdt4+u02mr+udKX+/uHx
JGQPio9UuaYUeT7p2ulEahtmfGj8Qg1WKF6b0drLk/IFt+zij+1PZbK/PeScVcQhBPSKhhHFGAn4
niNkJtSYaJF1+SEgzXVXk1Q9UVYklYqhrHLU0pS1beCYtBnLzFS32YgGzY7Uty6LVQdS7pulB3r/
iAKjEcEUQSleHRcCxUUqASOEPinCFfQt0Y2We+WvQzgVQ+jp1RAddDRFs+exmTCAyOvO/4ZnCRrV
t1fkcueBV2GVuVjYf5Qzz0dj+Ngah6o8eE4+QZ9ThpA/rWMQ5xg4te53qrbQ0sPefpiqSFUXMux3
Yu1ZtCaRBwNBB0gisSkMnI9fx5gx1O4QHgqIK4ekh7S1tmFcRS+j7Vf+UziaU/dNig3lG6dL4vI5
7BMzXVUE9+/YN0/+HZo+7jcCWh2sO+F7AbhPnmM7fGR4gTQT2q3oFZSxvSrHGK6Q5WBEvncTvXhh
7jlZKAhsbdWohWE+5+zzJ8oG8WuGNo+26qIof21doXv7CsRnvXHGSIybpkryfOsXRpoFq9JooAKk
pWYd7cZXvsRFpMevKEC3v3ya+uKrbcQaIsyBx84RmiWII1Wif00Vx/+Gz4JnPNhinOKtkzp++ifo
uqb8lGhTabzlkdpOa89Ia2Njhcg9bxqIQ9VD1prpsEsS+fBRIEqXu4nyw/hQlnXvPBhZkz9Tayij
tTU6orlXoDcZ930MVfvAFiq03dgLI1sNhZdCc1OCxvmcDgh4KB/fXTxXDQqfUvzvwtWUyySvwzyO
DlbbDg9TXYxfdWDJjz7KhJw+s6n+KEllTVRntChjm6XOwiPgcn+jYkXBkyccvwBlyPP9pSZqx+km
i6H40n2ulTT8GoZZu6kdNcXvBM3PdaSo5rMZlf6Osoq6kEZdjs8ppsMCJZld5M3LlWntCDo6uv/s
W2FU7+LCE/rKcwcrXetuIupx5dUotZxit6ueOvi96cZrXJEsLMPc9YvAx4OLGMvvIPSBATlfh9Sy
J1F4enSIciGcFWSLSP3i1kbzOAx948IVzrJH7mXnlMNpecjzIj0BGA/cz4LL3z4iGVPGXzU/K+zv
GOqBDI7TRrGWWvIy3JyHA1jE7+Vrsk5qobNw1FSV4H1B21EDLvYw6TH62mHG1bRSwp5IzbVV/HM7
Al7259AYowlOc4pCjoQ9nS9NlAG28rw+P/QNyNStog7518ht8npb9Bnd2TS0YEuuEq2J4jcReka2
1nNleBq0uALJjxNaYn2//ZveL/yzdZBpIoorUmcBFMS81mPhSaArQ6a91EWdes+lj2zry8QjXn8M
1LgZcEgKPXuV5qYXvk7WaClPToJn3KpViz5c6XUcpl8BUhfDWm17QBR6pbTJtq+nPPlGJ38o9202
Dd5XpMgw+i7oGD3X2qSOn6dOZOOu9I1AXUhy3u0xZpOC8qJhNwo0GMuh2UIbVZe4XW4aL3A+xb06
BeIfFzcZ44uj+8HeaCsvPkZVxbn0wiHyHjx0stJ7s+3aI8L5RboJQWc/2mZqmkfcA6tHBzfhYQ/K
tlMetTzpszfPiqLpc+b0urKucyfD0EmPlkjv7+yrs4m4vFQMDhSlIW5IdfbECG1k+J0sRfa6cRod
AIJRjBtbLYrgcz80DpKHQvHCOzT0BninKf4GbTr5X0RgBsY28eOE/3q02/KjsYbfQi0fVDk9GdlO
n23kMO67POvHQ54VjnanhEbwLKKqePCBR62TPM2+V74RAZJw+vGrGNwPygXB+pZ1CQqivCEoFMyD
TO/HBY0KpP/NDpz5CliJ+Tuz68haD1pQfFHbcFiY8mWJAKkvWSyTcvhk73OVEAOLXijAiXpQs8j4
pQ79wySCeCdBFquYZ7m3GjGcqNaa4xcvKPA6T5RO0t3t4zon8zJxfoVNhZBSIf2buaX2OOqV0fIo
OSS6QBanqyoTE9181B8U4aUBpoq5htRrT429sKY+/2SMboy7GMJ6xrhKCM7acVSEET9ZdtubG2Vo
8CHUvDRGAgiMyLCyJm2JwXIZ+PjVpF+wLHkxEwBnuRdOnRCIYfMemqaE+5Dq/S/uj0xsi04Xz34r
/nH4kclG7WtnqzTKOK7hX78qha18UGNTLiAoYZr2PP6kttZs65qRiUZCIhewNJ1dGLu/0dnWv6qw
op6TtCmXxPMvaumM994iMegjojk1uw5F5OCw0brTgXAO7ztsxEvZoEzs4ln0JeyEtRKjx/lwuto6
3d4sF+9bCI4EQeRCoHhyFc+GpmRfU8bu7YNo+vZb7ydNRNMk0Jytj3jFi9Gk/0aF1327PaqMrech
i5cWdV5aB4wO0fU8NsBIGL2ysZyD62ZZv1KiMNn1ji2+Z20TP3VV9O/t8S5eMdI1CGwJ6myyxTjX
NGqcvm4G+O0HISwiYaWPX7u27hApy5eQlhcp1myo2dSEnWDfXsTWwc4zgMJuWANiUa2i3YRVOOx8
z4n2iZel29EY40NsWEsUosvkCj4NzVTq9ihkkMDMShZBkSZZ7HvqYTQrN7k3s7Js7mq/FgmNwqq+
c/PIDLc2ugb/5O2AUpPCQ1zcp21lPvd0jn4Zoo9f8UzJujVskmiXJ+G01D253HfScVHabfIABoYj
d8hf70ql18qRJFQ/lMrQbly02TeqXQ9fB38auycd1bW9HzR68dEuA7A8cCMSByuFPOY9FCR6xjom
Qz9A41LXvuuU6wZg7mtBpfWOQkNwf3vjvQuDnO908GuUEmVko5A1T+e8JhrNsuydw0Rc1fYJaQVi
LElqa6tSDVIHZVW17VgAe7zXusGedri2eAo3MrY5696ocmUdR1C/93DftAOvqHF4NESngNCbTPVP
qUfutHfavL3rNHXy14FTVMkK80ynyNa+rsabQjdSbyt4TFv7rtUAFepR0mvUkUwXxfUsR6Ij89Gs
2DS6YiWvVmeZex8aRnjKVWX4QkGwzn9MWqN/Mw2hEBno47irPiqH+7DtJ/+hpnt+yoYqf426pvMf
B57JxQrDET+YVvnQWn9ur+rlcZZ0QCKIpImjgDI7Y1bTFF1Ra86hpV8WbvzM8pVtDphPqgp1vr5U
+b+Mz4wHJhTrX4pDAMfON2sbGIrSN6p10DqoKmujMMn+EloTqxrnir1TOY3Ya1PUZSue/32xNXrC
9X0ZQ2MOI0dvfwxFRgoSFyLLV7L3u+lAgWpopI2h2NUOzuorB5vzcSkhufLLSW51CfCX+chcIyIr
63xEn6w9oPTk8EMzPdzoojEPDhVT62uATdJaT0dF/zdLumSb0L5yXxAkyasVoiiGto2mOtnXJcWC
taJ2Ba4faqo73U/FK4p1o7t5+oUVDxal8y/DKK1litS0etESQiPsfMmDJOpsPIi7A0dCQJwqQqy5
cCZtiqJc1Z7ibfKx+uH1qrTdyT7can1XmuYJxp0Bkm4encCTuXkydO1h4uZ81Tw//AEr39lK3Zy9
mLr6W930QMxub+srHwvxRcRXJP5UNkPP56y0qSJ6xykOzTgU/gYSkr9xSte4K8fG34xu3bT3hMfs
LgsKQJu3B7+8knlC0BLgcpRM0PngOIngFGXh8ZzlqX6nVmMRrVUk8zFmmJRTHqjJz9sDXrkBgGpx
SQGIAYMz35owoQo7m+L+UFRG029G/MC0+6zDEjIqw2Ed9mXAUyFL3m4Pe2WRqXtIVh5yWZgvy5/1
18XTJpUQ+CoPB5eHUnriB8BEcBwAzZshaMrmd03dxXrKhZUXXxx/ahdi19XxpRcsE6TBMU9zAfXl
pGFFd3AVHZ2lOoJH1hlTZO0nr0bEaTLsSV0pU+NG+0Kx1KXOz7VllxAVvjCtTG7f8/kbELXLVEv6
Q6wnWrUy8SVxd6bb+69GrvcrZCIUqt+jEi0UNq7sL5lkUkUgGCEUNovZNLq8Ho0y5i2q4V4fIhwm
QrVQf+l+RDQdfG8pxdAulxq1BSAFJENY0ZJpnk81txOjYvcOh9F1ovEhH438X2J8amwSx06aTx2w
2N+JbCFiGe/5/wy10ysbnAJ7f41jrW1+MgY9UfZKXiPYMAVQsqmPOXa2QjqrC/at6cZvNZr4S/LF
71nBedYgdSIoBFEJl/IFs0gw6LFeFFMuDrEWDa/6VPGbyyYN6OUbfvk4Bkn8EgaUp9fCdLNwq9gk
uBvR9239qcFftaAZqhX2qhjxa9qgL6VWq8mjJ7yO3Kr07soyK5rV4NSl8SnXCj05lQg+DusiHZ1/
VdFqR2GNnL+IOrS3N7DPSlYDhlr2ws16uSlAfaOlKsHvErM0e2iNqaOVhqO0B7ZqfFdzKb0FvD6f
sljHYteY+oV07LLtSRlLIhlRmgSvwJV+viVaDU6hp9Y9smdVkopVl48xrWC7gmRnuF3W3RMGzQTQ
pivMH2EXDZ84SygLW0GOqYOeW9A2LNj4R73ANfdVs4X963aAulwTCZcjHlL8k3XS2QFV0K+KEaQX
B90LNQNhWTME1OdFUvCu2yWxClL59oiXIYERKUzTD+Z8EhPPF6UeS08MyiAOrYme7WCm+kMwKl99
tyRAFWqn/oPpsLW/Pei1aUqdYSqL1DvJyM8HLVCtc+u2VQ+FXkybPE9MbDfr8OSm6t0wOvXX28Nd
pozUZf4abhZ+BhqUiMIO6gHJ+XDl2l77wwgxwYwnfeGCucxcQBLBV6FyQBkDEZDziSWuOWppXaoH
7DCandMPvrOj9mSlv9D4Ix9O9Gakq2WYDchOkbjJGrOH0RtXH54w72q2OhUFeA7zJ3YXZZ4zhb51
cLSpFjj1Vjo4wEDdNkBIF47VlW8pM3FCO9A8Qu4s0JqhWxX5UPA86VOxB1IxmSvTSiEc1Y19z5sn
W7L9vjYiFyj8b9nI4RFwvsihX5sQwUbtoFVK/jl2knDvjeaIXF/WBRuBsNBCtnJl/8jSlCTpAQEC
CXA+YB00WgNcSz/kvRgxecxwdnrBF87D7kV6qi+8U2XgO78ASAM9UiOeyHRe551hMKu619eedigi
Akym4CS9Bw5e6wtV8MsrUqIJ6W6QiMgXzuwUKngcAxpK9MPQFt1aa0waQak17DK4b2teVeo9om8x
ynotdeTbG/TKJ+SE8KCCrgKgay7q0geGMVaUZg9JWiUPYR/594YP8gRucLfJkexYgo3KuczXFJts
S8ocQjye+0dHFcVFYNg6JLLcXI9hjCKk13SPeRqEj5ofe2sPGtZrizzPk+JX3jrCjmqL7li2pIxx
JeAiOQVTR4JbUIeQIeSvHJRHdpUb8aAduJLTL6LWkt9QoNM7k7A7rHKsdMVGU3RXWTin1zYx1Wk8
BmXd7aLO2GFaE6lVpR3o+hp7b3D7aKXICGQbvvPr9ue9OhbuxgzFvqLlej5HClBmUvD3B6uo+h9V
rNRoO+CRSeUBMZT/MJbEUfDWBZs2L3gXShyE+si8SiMbf/c+hG4ETPXe/Fl0qI4tnJlrXw8FCURN
KOwAE5iFAi02PVFTST2gyO3dmZMRbs04b3Zeo4rvNPvFqqpF9PbxKYIQAQ/0voXnhauiNLuuq4V2
gK5H2hEk6kOmV2m2pvFCB/U/DCa7GCD2KZjO92fbuCUigpZ+KBKkUT6pEMu3hqvAR4iU1FpYzmtx
gDYwFQpenUSg2XIWg9sNQxITym0r9jYJ5CuVh7an/6iqQdl0fdSHC/vl2hck3yQEkH5IreLzvSlC
1D0KJTUOjuJWm8gpjHxVOG680WK6ulptODu29Adt76g7chC4iunQSWjLvCE2OXU3dMIk/kSl/p1r
O9V+Uktp7rjkTPP19ie8sqqQg7iMkeDBNXYu/4KAa++Jyaa+GtXp/ZD3f8oGHVJkGx2V/ZkYS9Kn
V9aUAZGakUeCBHb2GR03L8eImtbBNkq1+6dvem+4owZpdXv2tE/5W4d/sUEJKRALunbXhib3cCAp
AfBnZc8/Z5TiuIxRqnFQHKV8Ab2VJXvHQAFnD2gt+cELacjXAg39/5D32JLgCZuUUwkp4XxgO0ja
PCSGH4RiJ5saSZBuq0XCfxKBWx1wA8b05fZnvRJVpRQZTxdkirk6Z1MNUJhQjcbQD5SNlZfIcHxn
UxV9nOwSW2TJwsJe6cnZjjySEq0BUmPeCBu1EkqUqWYvouY16IZeZm+crKVsgC/KAwlatOu1JF8N
bYaSvuEE0XNYKsED9RTt8+2ZX4LlJEcS+BH/8AdkhPPFdo00SBotTl+iwOZbF31rmKhaj9Hnohbj
J26V9r6Jp/Kpw8vIR50bkyG7HOvf4CapWccpwtkuWiILynuXGRQ1ZgobPJtI1Qhh5z9LqwHDOVZb
v/hwQVDG9kvSCsBajyCAqAcjyf4lAVu1iiaIsAtx7D02nqc0bD5es5Lyw6mb616BYkvCqDFbNn35
R1MmEPihZT3iPensQy3JPud13m9bPTJXdhfUD4MV9wuB5vLwuTqEeXpOkuDJC+t8/pTG4Wbl7vhC
QhN36zECAzdSHnltNTtGWUzHmLCpkDxZuKMuAxz7keIscCZaXLAPzsfNyzbtY68cXibf6P8I12vv
4QQ1yhvwfa5gywyc4MM3FQhTqlck5dIEZF6xNKesDrDgdg9ZoO3DOtH1VdPGxdbCaulzJir/5+0t
f3nY5TMSxRZY+twB76fzrzQxFNGACLzqHHgnF3/6vreoj9r+cYAs+eX2UJenCwEQAD7kT/gqcdPO
rkQzC7hs86R+trpM3HfmmN93FYLpW2/I/AczRS6rDzt1G7YJXk/4PepvltGGSLxbGoa/xlT8EyVa
0S7s8It3EIwLsKeo2fGdiUGzW0Wv/aoF8lI/Z51e/Rk9dYTrRC9jSZz0YjdJQR7ekaigwMW+IEa3
XpSbmt9Nz7A63GFv5iEnxmx5oqP5m/8JhG3vbq/40oizBfdju0VVZpyeO5gazRqxp/TOD9rmMQIP
s48ifX97vPlm4nzKDpAkKnNlUW84Py+V3SiQmqLsqczN5J5r2XgqDP+gId/xUWrg+1Aur1aMj6nt
zbsnaZVNOOVk2VPk+PS4zKwYgPilxQkQLVxMt7V/akWRT+tEC4yFMzMPR3JsWifSg5d3LSWt82l2
Da64Q+emT+NITypKKxsaYOauArvTyi38UeNP3mbu99uLOxsViBE1H1pFQG64n9C+Ox+1V+nXJHpd
Hu1UU05TkfXPSuA2awMJ+m3oN8ldafnZwg6aR///jUqHHy072opI3Z6POlLAFyWchyPEk/R+RBrl
rjei7hMvS0wbjFx8S2iB3FWoqj+MAW+FaCrij89cyglgVMYliGaOcf4b2jGjhq929bHGS2HFbVVu
xsFNvxtdOT4bxkRv3zD9j925cuIURWRdhKollYtZVNCwF0dE0GiOfWHX24EC/sb2i+k+DPW3EMjg
vZUWAOizqV8IR7NDy8AMyIWDCx4niHmfz9YrLLXTmmI4srjDfdsYwT28dWU7lurPrHSb+9vbapZb
vA/HMwX9TNhmdBpnZxbXI/jo+dgfvQFjE8cGzFVN7rgpnNDYBAaM06bVs9fB65YE2uaZnxwaYy3a
DxAIicHzc4QFlJYCQZiOpe/1D6AwM9TgTEn1SLU31aftWgIzwXOtQmAkVtxp02CPd8eru1m46GeB
63+/hNTPoCHMi2ZeKA5HURFA2vEI30D/04IJuLOMOj6CzrUWPu/70/2vfOp9LPnu5d7lFuRMn3/f
pI8UO7Wa6ej1o0ejPxKiWxV9QB08EY4brtISfwvkUvPIW0VWKX51vaahPtwjbXkfFl74hr6Gl607
P64ORgl9j27maCgPSTZkPywrTbVVrGu5ueKTtvBnOt96u71prq0XNS4QbFLSELfi8zm47lQhBWWN
R9YUTdepRG18hWRSuTd9o15Qorg8EAR5qRkJiox7c96mD3volvjHa0fHifzPoVb7yVZkAkRL77SR
sa10d1iy7pKH7PwjyYoh+HXK29S3rdkhtII+pRDUaccsCMVaN5R+g0gQlXWV+t6nsA61fV750aoF
/higiJWML7dX+MqkkdimFiNXGAdVmbT8lZelOtz7xo314xAM+jbW7eIxy2jaDqVq/xtFRf/59niX
twu5Pa8fClt8UIoy5+Ppfl2JEMDnUWldf2s7SQbyAm9iW6u9nRKUwcYFqrHw0rw6yXddaCwfyI1m
k0QkxlUiMNtHCgj13s+1VDbn22dLtOU2ZzstnL3LbUvzANoZrROpnnBxkbSekgoMxI8BCqOnRjRt
szKCTnudxt5awndc20LkuzRIJBcETsT5itpCGHWeNMbRyWstxI/LQwRt6L26XhH3UUgsWtAdgTnE
1VZLM+clixTng1UoCu6y6g6RV6ZIsEPnn9Uwy1BQ0zyi+K1FK7MWyn4Cpbm2gkKFa9hk5TNHrlxo
LVxcKpLFSOWS7IjCBVfp+dwzxYLvgTvYMRc4TNkoIqF9S79+E8eKdXTqvv8EjHzau1nc3N3eyBd7
CkYhEBNK3zzd+GN2b3OiFWDgwjqWeRT/SCMlfvAm33k1Sz2n5Ffmu/8wHrrtkpfO037Og3en0QXA
41lHMzZzwraD8CdK33H07MJh3NdVKhZmeHFUmSFJieT2ECBoqZ4vLu6/GH9xVsFPK8NbXhY4kfYa
CoZajeRnmPfgBXJbWTg7V0Ylq6cKQKGPRu4c05FkYkgxgFGOU+S8eWHgrwsNY+VMSjutq9b4k6lt
s2RSc3FgCcGAGtErtsnEKEufTxWBxtTsQ1054oSV/Sxbm3vQqMq3HgjT2+3veLll5VDgsKRYG4Fw
FovcRIVOFw3K0bcj9VM5hOXeGEPzVNMW+zKYJrI2bY98j6viq/YfhkYUGNI9FWNaR+ezLPqy08Yo
DE7GFCTT55Rqy2fPygLxM8V+rVpT/7B2mpeBd8wHPN8Whr9yYniTUzamVQYkfi5qNcE9BhxHW9yM
y+JfN5+6h3F0qtcJdoxF8uUuGZZfHZBuHPaRUvxw3mcwofcPXqmHpzEMaJT3evg24NP2vSn9fKWo
qbVwYK7sIoMbjZGQDsTHa5atpG1tZCIwvONURjyDO/DR2lrpEqtcZRRul6pG14ajWAapWXLeLwie
ve03wUTVFNFbI9laFRhh+re+eqfXQ1p99AoFoyr7bP8jNFzoV6elOzWJL5C11YxKu+vG3tyBeHC9
taUqurWxm7K6v71dr8yPIXkYkYrR2LX08+1aJnZJAhsFp5I6jr+FKat8qdMCroQfVb9vj3Vlq0jp
FLpSEIRZz9mpDJE6NhyMsE914pUb5GOTAx4Dyb6d2niHu86f/zAciArQ21SAMZE5nxodWQFZpQhP
VSfietXErfmgx3W7CyCxKjggjkt4zKsTlE0FAIqgje1ZME9io6spOIenVC+Sdk3xL+ofmjh39E0t
8jjZCAs4zsKJv/YFaQ/J5w6ry215Ps0+NBWRIDZ7VKhYq09VVBf5eiijqd2Br7OWruQrVwfB7V1v
nj40j77z4TD7aMLMy8ITEFv0Y4GdK/mu9jplL+KxKp/Kpn+CXVwsOIpdzlLnVHAtc/ZpZMxvZi0D
BN0YWXRya72kYQoWZ13UIze1Ni0dw6tjEbuB49B0u6jtAdRKRDJU0QkIl36PPY2xw4ioe8K2vFg4
8deHgtQPn1ASiGarWbcu7eCyZloQkYvNWKj61u8S+9VT/ebjsYw1JFT/v8HkrfnXM0QdShcBDjc8
lfEwVDQw+6ldBTp89Ts3zpekHC83CqPR1YZlqJHczJ2M6Wh0nmIwtdLrzWndBW66djIzzVf4lRbP
wEimTznh4uvtU39lRamAUIFAk5lL2JudQa0KQsDSdnSChxvdaWnnnajh4QEXKmAS/8NY8qVFR0GS
v+Rv+WtBS7vV7QGFj1PHtN680kB03HcMDLiL1FxI2a7OS3ZLZWSRKo7nY1U6OO56EOFpygzz0YZf
+5S2g74epmbpJXdtKMl34ZnBnc7Uzofyqgk1APytTyIcM85a05jNyuqGJlhzMTjhwipeRk1yUXIl
BMpoy6BbcT4c+MSy0+0kPtXgn1/soXgbQlvB5avTvkZD132+/dEuc8Pz4Wazm+wipKUcw1UZBNrx
NDgyLp9h8H64jV0dvAD3uK/NUOLiJxk429ujL0x2/qJRYCnoXhPEJxuYAvUAENQ+2dOLMtSwFjRz
qeN3bTzCJjc8J5/irfz7v7Zo7vvYX3L/nTxkKj4lXqx8CVyn33rJZP2sUV1Yqr5dHRCsCzJ/Uipz
bv0I7bHIuT6iUz95/heVVt9TYQflGhWK9B6bnW6h5Xztc9JIBChO7QFIz+xzemZnVD1mDCeTgjKd
QxyIVTq6iPpt807PxZ3XVarzaYhGEa9RZm0XUGLX5guRCoi6tBGi63S+wL3itIGPQvPJLc0B2dqS
/GlyqmOWq8VvVmNJM/La4QTkK91oNIadt2XSVIkMBPaiU1rWPbIXHbUOAz+IexvJyCXI3dXBPDIo
KUnF83SWsaGQ26OioIanQvGbjrZiX93rRTmVzyN2FAtF+ssSMv1/gIUAULk0KInN9mpWGdqAqUl8
ylAk9VEbrlHjGsfIWsFbFO1qDKr0B/zPiqb1QKfNyYZo1ela8jjyELu/fVCvXF8gNKhos9agjOY6
XHmep32flhwccPHWwQi8EThT6Hs7GIeev9L6LozuKK0hsXB75Dk/nzoPDUx5SYF0hIYwV1z3W7jg
adcmpzjX/XhT+e30ZtpISdhN4gGUJe7zpzZRXm6iojzmEOnIHVrLe55E1z+1erlk0SQ/9FkJlZ+E
bwoHlwxCNhjOd7lRZg5eeX58yjMrm9Y98jrayuRg72/P/cppgoIOcsTk7U2pYDZOMOKNbYUiPelm
OfJAV5V4LwREhhWis+JPVzXO6+0Rr8SP9w69Q1cIqP+8jKgnsr1rhdkpDTL/0zQhkotkh8Dy29fF
76jylM+NrzVY+LnOx+AB8jtL+wiCM2dZNu3PFzWxwzwZhZmdjD4/VY3UytFsiPNBquSvU2gvxuYr
XxFhOcrQnixigUY8H7BXe6RxsXI56XHWDduiwkJ0hf263S5s4SufUSKA6IkgukpkngXFMdUCfCnK
7FQmphqsEnwoNmYNlYTuf1VsCrtZcnq+FjxgplNiQn6FbvUcHdxBjK7TSmSnOvJ1GJIoAU+oDf2h
uhg8tGYe3VF8a9doCJvWWvbl0L0Q8Q6Fy+nt9o66EjlcavzkT7yqkYqWQfWvK7ev9AAgXZifwlr3
FEqlcbyOCs7Wym6cU6Q69SY0EnV7e9T5koPyMsAiIH7mwZID4nM+alFgsEG1dDpWMKXvh8KsH+Ko
I3aWQ//HSbxgqWl/bUB4cRJYRojiKjofUNQ9dxEzpa9muJ/GGDRVMUhFIPot3SN8/eiDmb2cIS95
2T+R78A54gTuVZApsa4fjSyt87sQfNEfvbOUZtMkYqmzN7/55GD09SS8hVEvUEoplcHaBUtz9EWS
xhsKqVnzWfGcINxAsU7FQhS6tphwSGiictmwEWeL6ecFKZWriWOYNq62i+MiSx+xRje+OZ3nboLE
GNvN7Q0j/5d/h3Q5Q+5aij7onnC1z4as+lDzxrwVR6wcxSq0aWtATs4/DT1PxHUheMKr2pB9p2wj
9l3kBUtBYn5O3n8APWOqwbK6P4cmVlYJz72MtSM4IwvgW6cbnzOLZpwCavFXr3TxS2966Zfb057H
wP+NyrsUtIlspsxOZyA6qxctgiUS156vypy31gpEkbmwvFe+KFKI769Q8pmLWt6U4V0VlZF6FM5g
Nnurbep+042miPZRrKtfe32wl9Twro4pq7DyeKigk86PpAJOJVC9Qj9mOhIcuySKacOvkBiP4geE
vq1uRVmuUL7fXtELWAlLynqCOEB5kjWd60eg/jBQ+RqMY9yI4iVEg2Wj+iX2kRVZOP8K3H0w489a
PyEjUY8DDo96bS9kj1cOLM3x93I/ZDiIPudzj41G6xJ0ZakLO2m9blzbv0eyAQMwK7WXJDPmSYOc
MQwpIEtSjQw51PPBhDmOFWB445j4k/AeVE2pNiXGra2X1Np2tDxqN43hFI+Vh/jN7eW+soEJEO9Q
RojQXOXnY0dl5pU0qs1jPxldtsF7KTa3XhsU97fHubKZuLvR2Ja8egm2Px8HUnfF68UwAQtZtfcQ
ZXG495vQN0/DJOLv9Mcq7+72kFeX9V10RRYELmD2daLQC498pjYMwbRvAuBuPBxb5Ad9w1AeW9SI
UEMcTf+UDmIJwnIlIKJdKakuVOJoL8x2EJr3OV2HkfvF8O2fJbCtej/CK0p2URgNDzBt8uleotQ/
W23AYwD1Ra/9+C1u02SG5Q48HfVf+fH/yh0wTSt7PEG0Iz5acfJpUnRU4Q3kc71D1tW69pjr7rj0
1Lk6cWp1aPKDSb7gdEVBWTklyIRjCYsseVb8Mds0qhurWyPtB2cdRJGQCXBeWBuL/1g6hIXa6fa3
v7bdaHz8/x+hn89c0aMhFFqpHytVg95rmdn3jPLI1s4RvOHRZyxs7yu3D1GC/IU2KP3leVe7ckLE
RgZPP+oKSAxu5RT0tz7pX+OWJuF2SoPpdzZ6tr9wL1wbl+uE7JiaPf5Os+PbTmnran1iHEOken+G
VqujEpqpirKLcODIdv4Uuz906d738fXlkuctDxgZ8MBsZyHJBU+mNI0jJeZmi0mqt/PxtUhXui2i
Lextsb894LWJwgUC7kM+Ctp7dtH2dCBAgjTm0S205jHxhv6pcIoYv7IqcbOdkuchNkuUreqFAHl1
YFhrAAwB5l7o9CXK6OZOXRhHBYbpLvI76AZDUj956oAicxn5Rb3GEC5M/8OXBaSADjO1C2iDs0sh
M8deM4PaONqF0TyPUzd+7rOefo9eVXjA05SFxmvDAVuSnL529QGDkS9IoheA0vOjo1VhEQ2RCjjF
ANK5mVBZaffqaDYDBjV1uSRad3V9gZlIojAvnPmHtdo0GED7mEe7C9NjUiriBc9OF5VfXZSc1To0
tgVqocXChro6TQKzdPAAeDcHNwo9CQtwmtwObojfqTYJ+k9R5OUYdaeUcdYf378InJBGcZOD35RR
869QjDblNFp1Zh7VyHxWFNd7djCK2bHEzS41hEDyV5m+3x7z2hSlvppUG6EQPn9TaYFS+11PJgVu
vX4zlEqoO/Bp6Y5CXLPk33x9MOBJKJ0hIDOPgI4a+yZCU2ybSnH+KGGhp2sx9CBFzUltx93tqV27
ZHjf/B9p57HjNtKu4SsiwBy2pEInd1sdrLY3hHtsM+divPrz0P/GogQRjbPxYMYDlKpY4QtvABpG
6QH83+J04JoRtYrZmEcsS/17tWyLbFMMxZeqrt+lMk73CreifaeoCMxmvl+uDH9h03ITwd3jhaMM
bizOCPghYUlWYR6bcRjMvdT5yIlMkt4fETya6hs83rEs1LNoXFNXvDDxv5Lk1JbIzsmXT/eRH/eW
iXMxIxt6702SwFsDtQrhitL/Q5Bhxmgrq1S4+gGMu4uMjr6m4ntx8ghrysStBOrL2kBcNnGhZ7J1
LHD+3HeZMgHNGOhthI4xoaDMVbGjjfpJVUQAhuRYfGyq8qTtyNOfzlyxafSJ0raOVa/J0bYytAS9
mMr5A/22Vd3S7LWVr3xprWf01nzxo6m9dE8ctUnmM0fWsZX6oG29dIjDj7KNsxAVyNaXdlo+NtLe
0afCctvaUl9r/suaPfiFUMaikj0DBWdg4vIhGFR1lMc6to5xndXuJHrkf6shrF0j9p+zlGLj51+8
kwEXsZNRFEJCodU8yq1UxFsBZuQ5gvvS3figTTZ2B4bMnamq1fb6ob5whZDA0ygEZQi69kzkQG2G
IcW4BCewsCxdNM+Ue7pNeezpgWhXcIhzhLIoWACepaU8byvgI4uDpKlDCmvTR9w9qXXfRTgcllpu
d58Uwvi7bUmwAI7N6ibcwqfbNifHiIlbSO4stZqw3Nby7hAOZYLp9aCN9fHzazhjNxCagZ5G/ed0
OF1OcVubNONYjGHb3kWhbTWeX5o0PuMqt1faVRdSrLnUAhmCZw0A1WIRLT2IZa5642jmBfZwUQSq
Se2F/JJnmfVmOK38hPAcChlqv6Ytd3Fo0PbIRlDwOTNoMHHfaabe1I8Dby5Idk1ubvVEz2PMuIqh
vlOrLsdMOByjXxL/vqbudGmvAnMHF8cf9pmOV+TUXZMIYR2RaU/csOviH3JX6d5YWfUK3vv8vgVM
hT8U24fnhpDw9JOij9f0eqSoRx8Dt96Tiqb8FRoDWo0YAhnt1pYjXHLlKqcbe30znV89kDqZH48s
BVLqIKcj29LQip5E4pjnZrCpFD/INpGZ6epLU2jlDS4uYffn+pDn68qQkKg5lbNX/bJ0qWhZFfRG
B0a3ytqHQNKjzKvIYT0Zlda17vL5HQACG0Ew6NMzy3gZIMnOBLEzjcyj2hXRfwrWPc0uSJ2qXQn+
Lq0j1D7k/Ga8GoHu6ToOKmTUwGYcw57qHKsCK5o28WihamRqhbVJTH+wd9cX8sKuAe5CMRRP0tku
aT4//wScdmuZjZHUzpGOq1btmqqgKRVXOD+A1Gn8+9Lu7N84vlZrpcrzV5MsmHIL6fAssbo0j2ER
R3q6YEb9AgEOb5C7YBfR3Yx2dgPfLkPQfzP2yhSh6Bi2+iYb2mStBnFhwf/9DcvWVKU2qZ4HQfSe
G3LyFDQiircJomPFxm7bwtMJ9v1PX4Vz8g+2fS68z8K3i/XubdF2BkhdnpwpvNdCvdO8KnISzTVt
RK6bLC6R4Bwz8c2PRbty7Z/fhvPoSJHqaJlRgJgX5J+vHaEOKRdUON5V31BeRwoBUNB5bF9roYO5
GfL4KyFq8RIFmbaSqF44sZzWv8aTPNq0bk6H1qrGTFPdlI4D1Zh7XcJpN0ss6UWAB9pf39OXPqtK
5EuEgGIj2hmnQ6VYbk75kATvhdLXGHb0Aa4l/rjBO+dFHRzj9fpwF44QirmQkclncE+1F1E+OBg5
68ZEOqaIryHhoLTDuM1Y/GirIwUwBG49gkULrMFc6eVeuJhmOjvDYvpFbrwIwZo2GCULtuo7dfbR
3CVdj3wqGkifVEEjOMEDiIHw8oVSdGYL22loxFahEb0rZZfteWQGd8JrZZ/aU9fsI0OixH59TS99
Qp4UemF0VzG6WRyTWa7QiQcteheQFvtdBEAg3yNbjy42LAKrvsVTozpcH/PSd4S+SABPP5e0ZXE4
ssTHKlQHKawKjLr7SR68TPJlD1Vs52C2mGY2emau7NVLx4LaL9UxVpe+/GJQCcHjWK3s4D2EBTsg
Y1oUt2qkZYemhrJ4fYIXx7JncIkOwI46++m5iKnPSaCKQM2nffUVm5fS8/uscTZF28v5ysQu7U3C
Lr4enA9Q84tTkVsKutFOGL3j9Jf9lJWkQIoyjap88/lJgRIhRp9lXYAonU6qCae60ZLMOaaR1e2S
orB8TxOIId8a49SsWeNcWkK2Biy3uT1Bxfx0NM3AMFuRZIdyUC9b26qJw9zVhZxH2ybWwl/X53Zp
DUlmabAzNQAh89//c10PfmmFKZHG0aC9/4gWMxAgQFH1mhPnpWeBh/gv4Iprc+liNtO3MBdK/SNd
DyO7cQIL+1ZIfl8mBRhr5kZ23oGESuvoZ0CGV2+vT/NSKEB1hLSVqi1uJ4tFleXOhhhTScdkcuwM
ofem25ZqVdwXTQcxfXCqHUsc7eWOq32b5U3+dv0HXDr5sAOAxoAGpfqxrBkEYVLiMCIdwxZjYpzV
xi8JOctDbkwpzQeTrlCNQMj1QS90MIGUA5NENQKqB9qip19Xz5VALvzIOSoB8tVfiqL23cZSQ22f
UrVRXT/3s8B2425S1Xv6ZRl+SH6jI3c+Nb9Xfst8Gk/TXEpks60tOCgiD3PxkgSUXbvSKfwjRh9c
QzXLfQNpvvSx4lbEndw5wT5QErFJjdHYS2CCM4+0VNn6dM1GL7UqBFyNfI13c+kZQHqO04YODdis
xSWCtL4x0QP0oVQVmY6vY4oqb5nIERTvMWhvJJSpbq8vxcUhOeKzGO+cHi++SqZIbaAWunUcxKRr
bMZKfOHn9fZW0weN0CzMjG/Xh/zLQVmsPrCdv9A74KvkUqc7ocQePc/61jyaU2krx1B2mnHHzpAw
HQOQ2LhwLFTNLWIpw9oJU6cHK9Xk78k0+AffkSOxTzDqvHUqf8jfNalFQuv6L7xwQfCzZmIbOfwc
DZz+QLTHHF8zAp8+ThljcThmreON5NFHgWsQhiulamRbQ0tt46tRNtpaFn/ho/A0UsCdvWQJCBf7
YJjGxG6kNHgfh8b4Qvm93Zi1nXt6TOqATsy4BodcThjWKfn67H0GfRpMzuI8KLEGqwbl4kMZO8EW
DQHTMzVoDG6tkdECR4RRgBuc9UdCg+Xm+mL/fUT+3Q7z4OiEzaU8LiUem9PVRpPUSZrGVw+KE0TN
Vu2c2Y2HhKirb0c9TrWXpov7/WCVGqhjyci/OEnap24CPuMetrmNY70hemMbSpKRfYmbrn9Kktxe
MxFZfpX5d5L1810IYPg48yL+8zwpgTH5ZS6UA9hj+Zua+2DOEgQ2CJukNN/Udh29XF+a88+CGt6s
8wU+ZoYJLEZE2UjG57JWD9gKTcFTS2H1DXJnOm4Gq+OeSnxZ+a5kYxjcalajr5zT5TvFNAnx//4J
nwVG4+l8R0EgPF+ih9a21W0zKMZ/lm9gOZDL+o2EfstmGlpn16Rxtmskc421e77c1ARAi1JHQ+ri
jITILGn0oeN2mL1vt11RJq5tZOqbkyaR4pW2LqaVh3l+eE83ItCaWZ6Guhld46ViZRqrreNLhY5l
fICDcWLp3Ru1XrrzelSpn6xfzetKWggQYdYsoGWyWN1xktWmzI2DQBDYfhwsIf1RaVdsyE3k4cso
J+FrJsSa2PalOc6SjtiTOcSRyzmypNyq7LWDhK7qBy23zPFEr1l3eq+iuX99/y4DjXmOBFoka2hD
EBwvdhAWeGYPsMQ8lI0a8JbAvz6YnS8/qckIXSGUhb4pmnZYoSuchRrzuEDKGXBGuJ+VzNUwQpS3
8PVDGUzOxM0dJm7dtvjKYHI5oGudNb8aeVRdOZaiLa4CAS5Ojvr9+uwv/wxIN8jEgHEE3nD6iSlJ
CjFIln7oNKTn5EFLdqbU65krgly6V0Ro3plo4/03hpH9iH2Kf1O00Voh4gy0y2Kg6EuXlaY598RS
GdU0KlFUtqnwEZq2ulVGqxj2ZQfYfst9i0tHV4fm1ykZzHxrFEnYo4LST/OFEqY3SahX40rieeFg
z1wZ0jIQkdTiFghpHZXoNKkT/VBlSXQn11G4E8Ws2WE5yYPwy0/KM3KisbQi1qYIxajEOaefIYzl
0kqM1v86VYqcuMS25VFO7RjHXPxWVu6Q80uTwgHnC4gAhgpI9ZwO5vhJKJVqmRyUoczbJ1HHk7an
VN1tNFMKsy3k8M7a5GFVfTdNMPg0kAwEf6/vvPNzN3fwuVaIs0m0l0oaQhsNCRO54lCgV/HB78FU
q++RiEuKzJ72vh+o94lPIHt92LMPyz3Nbqd8AZxXhSZ7OneFR6kL+kZ7RjN+yJHexTI37W8NRZTN
rszAiHx2PCAKKuka2xvO6lJxqpAzaZwi1T8UyRD6t0Jr81d8nZp01ztUN7eJPkwr9czzKTIkCwqH
gVr8mVdrPhV+2ce2c2gMUeJLgJnkviLxzzelkQ/9XsaoNVlZ1jOuCsd31mw2oGqws3gOT9c1NFPT
SYsseE7B2Zu9O8l5/Z6IyZ5eh2ZACbxuFKeht+OkX6w8Usbt6ARj7mWynA23lajqatsBJ5FWwuSz
vQ5JmdbdbBYBYRgHt9Pf5YSjUUZl4RwyS7RvSd1n71jX2a0rNygyPHVVIv+s+rBND3mX5Vsns6KV
iuCFz0EZCTVCMGaA5OXFL+iUrCq0ccRTM5b6OzWI1O9+ESEpKuoAdSglDfSVPXcWks2qEwg/UMum
x3WWOQ4+ChuzTeGhg/ou3c/2zrdoCtic5sFpXRwqSn0TRlmYeABCcKq+vuXPnm991hMB4kCYTu1g
eXemSieSIaqi57ASfrzrEyvd48wYhHujq/xPzxX80TxPephIji1NEzpNRLnfV8lzLEnitqRZ9DoZ
lfYj0I13IAnxLsVvqnYxNUjXJDbO3875m8454sxqpoCnnu4trcCWwcolxm5C45ufT/qeDop8K3pM
5k309V5yJYo84Us1qI48+jPogbpy2C8cPDJAOnxkxtTbzjSlchPnPVSarYPWDIFa06UW4iUaAsl4
stMRcROlL4heIoDZtTv0g+Tf6Oh1DgAwekrj4N/Uh7pXp2ll26vziT+JVAFeyLATUSOAYnQW4OSi
UPMOrySiOJ72rVAkA9vQurQ6N63lMdpEiL/5+zIM5PbeNnEK9QTAgW1o1kFwYwMnA3Yb937skRbG
5q4ohuwoj2SidxQBJZhvwagf0P+WnV2LW+sfO4q6r4i76tNzX3EFer4pV+U2LEX8cX2Hn8crzI3E
15k79RSolvDcOE4mxRIdJ8y0pXobBZrlmdEU3AquGQShUBreD4peeqALlPt0RBVpsurkwZK7NWLv
2TvKT+GHzH65dJDO2tktzw79BqoOY6JRKPRTLfgWIPBlbRu5Dzo3Q3MuQMWyjl+uL8KFgWeEGkEs
WmoAbRY3vmn6beFzBR0co1bkvQR06R2AcNLtKa4PnpZM3WsYhEjqXh/3/HohIpuLHv8zQVh2rbgI
tLhMh+BZCEPJXHlUKk/y7UoBvIsx5vXBLn1pwLKUuzhamD8uK4J2WYscperguU3T4HfoWw06JV2s
iSeMbxxjO5qNknt5bEriAQ/SsHgRZSyVG01JKg30dCWtnKtLtw7pyvycqUiGUp49vXWkIBB61Znh
c9Tn1hs62+ZjW8imS0s+3HSJmI2Rka67zTIdE7ZJAhfTG6HYX1+Yv6TExfGeW2y8D5wD86xA1lbh
0DUicA691OblrR5Jk+3OYqaYhVLQnLYZGP7UdaKkbjyjs4z3wGjyclPqadzeDIWU+28+Mp8AePR0
/D30Wh/ubaeyntQ2RDdcwd/eTTugGYB0h/xlRCTa8Gx9NMSjZJsjjF+0hxFMD9PfFuZvz0DKc+0B
BZKh28GTiqMX4BVt6ElI7gkvMKSRwe0E+ypa/b55pyh1ujXaADt7pMej0fOr2Fb2tJakfZvaTeoa
Ps3ym7GWfWeDGD5Ag1gJq5taQeXYTeJRi72mY9+7atQ09o4d2+DPY4+Jct86PYBf4tv8a4VT3PhA
/0rrN20hhdWdrEyy9lMzUn28a4SujltcfEwIDaFdyK4dVdOTjrfdj9LJFdQik3jNE+JvVrf8eHQv
Znkobi9gOKd7qGuL1FAr0z9AiBx/jRCHp31o04naaKKNdK+gI926wygA6tH2z9oPBPqjwG1jDGh3
SSPqzq27SjzOFfPA7eyi/a8u0iryEh+Qy0pA8VeSe/FzKUBQkeeuo/i3rDmj1d6h+OtIh3DCGHwT
tLnWeEXgj3BK6dyH953apdVTIGAr7CVQI/VW93symSbzO90txwC7R7futa4C79jK+pat3d60aRMD
/uw15WPyZfaBlsrlT6WPkxcrk2HTlBEdx40CUhszaajAT0bZm+NWSkyDgcEFNGh8YprNLu8SnX8o
A5FWxXq5ZdiN1VZomVg7/3NUsVwMdNPIERGynd/+028nU5CRy8jxDxFSSfJPHrq+j11QPSFdbTGW
dCNyqS5cux9z+dGqBQ70kSwVd2h4yL3h+Z0o7wqqPms57HmgC9oIVjh9Ma5mMoHTH2YKCyL4qOXP
SVg59ZNWh9P3WK+76LEekf9qoqxZeYfPR6QaS9mNwB5EF/CJ0xHDQRNlgSfyMwpgquz6tOO8ERXs
2g2a8dCPq0IvlwbkzuO6o+9OLXr++3/Kq2pYI0HpN+VzZvb2DS+glrhjm0a/Sr+ulb3c+DgmX79o
z59Z6NMzLwXqxIXKcxpImQN+oXzuoh6tAz2zvjfAzhWvzYBXwvxKqtkwd42CdZ43Ed+Qs/IHyLWz
sAJHWck2Iit/7mlhWI9RDdDKi52h+mXoVLsHeBeTs436TrPdycDzMHYNta3XKA0XFpwTT/YGpw/I
3pJg11ldpNZEMM+ZOiVeg5Xulvsw/A7+s3SLqihXwukL42mUculd0/pEv2vxuAo8byW9zevnInPC
fVb4PxwAdA9mWwCqCPPw+frHvfCYMzWZqw0dXCqsy7QZT7C8H0etevaTWMD3HUNbcWn55j5BsjbC
X2+ScEuMo6j3HfVkHqWuSKNnZejFmi7jpbnTb+Z6RK5l1iU/3dwyZPTSrrr6GYx+vw8gcTxoiaJN
LhLZT1kkR2sMxqVbJR1Ei21NDMkpNvjOixCyiWdHpKHNn0HwNsXGh6b5QYFscG6m0qKWHtdtbUPf
R8LRlbMiQ5q3DoonOdMBiBLv9sJT48o2PFPOJdBahWLhzDWojisJTKQ8u9L0coMOv5x7cjtpgpjB
MUPsu1vtu9YVSQerQs5Dt7dHZ9xIcdEYX53BWtNsunCG2b9U+GbtnRkIerqyjh5L2mCK9Lmq2/RV
DlNzl2ZSxoBaf1eWU3LLu3e7srXO3wnaIeRfc6honmOgMjU189qfrGcQ//kzn7PeWOqg/aj6Wt2b
UhMf1TAWu9BpWekgMMu7SsE7zPMlB/sR1LPGT5+tubVO75g3CxqptthfoyMiq0Eh7DmIZuuXejSN
bVZF/rBVJlt9KJO2m1Yih/MtPZeTZ/s9dI/olyzinBCn8STuEusZy49cctsiaD0WYXyLYjlRPEfU
w9v1ZT/PThgRhBQHySBgWcoQ9UNU2KlgRPQbp+9hJHQvnabIdOsKQ5XrYyG+w8Y5iQVwZUCSZn7/
uLaY5+nG8vGDI8gLHW5pa2p/hrpo0Luw4zSNPyjDNAOo2AmIM1Y/IlJ3Q97DiuPb4g36xslOnXcB
n7aRkczMqxFxJF2qDzmKc+kNaiCp/Jvz1phfoy7u7E2R9HbwE55inBAaT5HhxRMy+jdDmAd3gxzX
8YMMakR3tWEYbuUh6/XXQGgBrClTxv+7NNJAsBBK3Go/KVAhdHc3qOhAZm5H+S7d2LotjXdSW6hf
1CBrjNZD/0HW3FI3WpWMcnTUN4kcjYegDIdXctxu2qWGrmSekWn+Dm/runcNuW4TV4p962h1Wvc4
B/TJTW3Gxs7oh1BsqpjK76bnPKIqVAUOHg+SPISj14Nok9/aShO4zRFy+l6JGtcBsTzH2qaG032g
sRhnG9soQMeLXn5RBkMZTdfI9c6/Rayh9B/MMLBVgnjFOGS23+SupabK0UA0enSrQvG/xsXQg52d
tKbeFJpQfxOPGtq3nGMIvCYw9Mjtkqn6mMKy/lm3lM/2raw095xnSUIDPkD2MEmKMXqtCxquWt+m
7zViSIdID6rRo48EuSShIGUZZZJ4WUeZblNUaXOfp02BBEk1WM+Y+mjf4L12r4mV+P91iaOkLtX3
PLvt1AAVUCdzflOaVPytJUQVvMASmDQvS8gD3LSIG82L00mkj7nW+f0j2m3FhwXMcfRGJab8W2kO
PBcpbVLbDVt1DPYj9cJyE+F1J/ZVkjcf01jWqK4rIegFQ7LVyEVD0gl3JImBjoCWD8QPtiMi05Kc
mfe2OvZvlDuLeNfoTn5PmIYeam3a0JBFjQukN+KUdDCnHCtIgFXIVMSxCRlFJTa3ni1HaixXllrn
B5oBxc+2VPvkkUmFm2ns7HY79X5456f9bE3Qy23/Mtpm0m2mCaLYFnX66je6R+jfja3cT17hW236
hq6YpL5VQYHgn941ioX1be1/9Drp7UtLYbu7t+VEqjyrbP1wH2YBPNvMHrsa8muBPT12yrIuXAc8
PtucbtvPWtAO8Rqah9k2loioOF5BObpRJJRh09JuL3bxECrkYk7ZyW5ECU72YrkK4ZSqnfLe4VLS
f1fKavaLG8a4fdFY/ncqOEX3oYeW0/tu5zRqcRsGaf8gd0pd/IDIifESrdhp6NwequhWCrrG+q9F
oa7/04SRbj42DoXjXaZnOeRZ0xZ3BZgfUKfpVILJkavhp5E0zlOp+7VxnwS1PNy3aScRkUNcHDyM
KMiaNr4a+Y+gp4zsjv8x3YqhrwbTQxSO8iTy/LLkjj2xwo2Ncnz0DSp06E10x8RtOlU9saYQ4+Sm
kHYgawfZZG3GSa+s57ZJgoLvmzT2RsrkpvNEXfVP9TRNyi3pj7Q3O5Ap+3CW1t6IwNRSN2rHqNtB
3k+yeywRx36n4b0S3JqTM06vnV462AfpmV+8xTgrk02mtS4wjlXNrzpwRmWrZyL7LSRHCVeeyrOA
gVcbGAfFFagN0DgWgZFGuQRIVT8+y4FqHPzEjhJ31t3aRHg593f6pCvR3k/9ZA3QcPZ80aiykYP5
n8S8seTWIp8W2B0J3rOZ5tIvAKKvgpJFtFEVP1vjcJw9zjM3mjSR7t+cv+nLRFZvh8BINfs5z7ti
V5RT9hGS2lSuPxrGsyrqcXP9vTyPtmlI0KZCPB/OPWpFiwx1orKUmpUavuQG4DHwbfJjNBT5rzY0
lUelboY72Wy0vTIZ3Qi4p0WVG+nl9+u/YplZ0eQGsoI8Fbf63DSbl+WfHDKiy5mFhZW9qKNWqK5W
0gVT2iL6kIo03tVyTCo1pUY9fBF13wJvytpPt6TwQwHZTO0arxaoLYuVzwoljoHppy9K2Vb+To7V
4beUtnQpErSKm7uQpsBKGnteSDXAqBGQMmMSWvKd02krUtliCFgNz42Gy3xq+PkmtqrgS9VUxAZO
qZSPfV4mNrT1tPkoC1TDKXePIaEJxd7PxoWcLzgNsz4YwaizNJqC8EzFEC3fZ0xGDG+MFYHtqxC6
KxvCOjhCClbgHhfOFT1A8juwQqAKlmi9PJKtKW218dkoMY/vQe7fZFrSfxtF4Tvu9Q22vDzmDTYz
Ayhbm/h+nIEpYlvyAxvKCPh4NUCySjiehR5u8uRYsXgI27r+SgMy+3192HnT/BuLMiwMKbqOJmAG
uiKL8D7sy26sa7V8sZGj9Z/8PGc/cRCb46SFwb4MuiLYZDn51hcNg8Pj9dGXCzyPzsFGdp0MC/GS
xfYiuvO7skzFC0UgP/WyvLAOSap2t2bT4ed4fbDlzYXqDyUuXGSIyBHtW1LdrAmFbxMu2MvMmBw8
alOhC25xsLf00dQPPSjDcGXIs3YarXzS8tlaiJYRlM1FqD9GfV+EtVO94umtcjgyeUSCPjNzKyYs
q7LgBnRkr3wr5IFYnXh+cjYAZrSPAlI5JSI7UEZvaBJr2pJny50bDLEd73wW6cFA6IYHVgukBs1D
e/hCht05O00xKwRbizgNXniQsBbp/DIL3LSFOv9yfUnPNy3TgyFE6kQfl+U9vR7a2I96shnxiqRO
9jyjFR9qMoTXRCD9Iw2NeT9ESfjn+qBnsE4GnBlfFFKp92AisLwIEaMuJzsvXjPZqUsvq4F3e60V
BfeB0VrGbWikA7TpOAt2sGEN686GbnNTNlKt7bVe6kpXMVtYNyS0w40zEufcqKMkhufrv3N+7k+P
lg2IgauK+BaC9bJcHxlAYpKqUV9g5JYyel56I/ZaKtakLs4PEeM4LCtZOMVGffERFFEEVJw19aWD
RTHu8sn6ZYA5izylk2lzfH5SXIez1BIATV7E0y9uZkmpN3g4vki5FG1oseXhrTVp1bjy8lya1L/j
LA5Oa6PEj/Gl+kI2UNle4YBEcPOuGf0NfR+gZNendWk4h76cBqgQnt6yPYdvrFUO9qS9RPS/CdrK
6N4wovQ/OUzytero+b6g9A2/Zr55GXIJQIjiXFhhpJJr+En/vZdK33Q76ppvn50SdX3bov7M+YSW
uiiKVpWs1jFd5NdgqJSCYEVMPJx027wortWP64OdPSNUA3m2AHWgU0GQModP/4RHph60il0l0atW
JC0KmVnufJD6Ze+G3erjAzix6NWI4vLPBFWgX4kLzm6heXAgiKjOomTAi306OHABbUqoSLySN0W5
66gNpMs8sh1YYEHq70WZ5LeKb04rxbpLk8YpixgYOBwRwuLgQeYxosaq49dQ1D7NHKfSt7nVBq9T
PJWvRTIn9n0rm5g9GZX56eds1iPRUM0m4jVA3S5GtyZALFpZpa9ZTLlU65Pcs4Zc+qk3VYk3brNW
lTs7IvN4BNdsWuC9Zxwq0J1+mAEsfNWV3Jbuwl7Jyt3Q+in4mSQfnZWn8+yUgK2cwVezGzo6yvbi
olHN2lIJvrrXqQ5ERu0k0385U7kmF/G3Pn5yS2uUMEAsE1qiWq0tg0pdD1Ne2mx8RUgzbn5kgGmt
zQSRMN7Eddd+MVNqaTdqazr4q9C6osqK9GNV7XPDGe9SOKKpm5p9M934kSFMHM/L0d4mnd/0IXnv
WE93lVml9atth+UN5plIL4PIbjMv6aY0cmtVIq93RU5OL/ZqkkYUacrcfCvaOv6J3XOwZh919iHR
q+DFgB5Gl4he+OJiqInlLOGH7etkShZ4jMF6V1Cj3ldmW69kxOdDoWdJQdWYY7xz1EM/qUFvEAC9
mk4oXsMwcbA8iJrndgA2u7t+BZ3HWhraQLSZ2aHguyhWn14DIG4jkke1fm0n20DtEJLTDeqdjubp
fiTqP44sYjxak2ky9qHWli9g/icq59NAuUPxm6wAuDtNYb6RG0s6jHJWqZ5VIZLiJl2gl9tYD6b/
4sCmF9GYrfrHIF67oXswljtJJI2OMWbYVE9VG8nZCqLl7KqZ1f/hZVJBAjR0JtLJEa8TlCDaV8Vq
us5T8Gff85Par4NaF8dRtcqtrmXDPqbuvHK7noXN89dDZo+TSI38LEbH7KpCIn9sX8uQap6npDAK
XX3I9NarI7lq9lkYIC5w/WOeXenzaaR9CHUIvAxQqdNv2VY2j2SpilelggW+RxQoB5VSou63IVzr
H/M4UnZpk3z6KWFcGoiY1RANQMc5OxsGcola3b2qWhNPeEo28h0Wdrc2DJ3vHRlyROz4ac9TuogM
STXFhDJKBLcIdrpwqGNh+NJr3lLVdHMHIIfrdFKKoGBvpeX2+uKeZfXzeMBHZvUCaCKcmNPVBW0E
ri0fw7cRtPp9VNGMVsI+fqDW92VWfjNhpj81cdM8Uqozblqm/FjV/ZoO6+Ijz5B5Mk9iY/5gXy5/
hmkNSU0spx61l+DGepZfxltnxXhoUbY5G2LxSFKYN0oV+s1RtbzwQRHoDm3M/6iPvanP1xd1cULP
Rlq8V9WghpZcM5LylNyZpWtsjS/hnV1/7mCcDbPYKqpFv6LAtebof6EUs5Ff+lvl6/WZrH2WRTgV
9TrYVz9Sj6ZXefrGd8OttHJX/yV//vPqnk1jfjj+iReB1kfELkyj+lk9VvtdtDVBoL11mWv+ilBd
f3dug410K2gyrOl7/TWpvTb24p3A27NKkNlRj3Gwr/Wbxgd98lVuBIAMAwU7F9e7R8PeQnxXNMkF
/+pW8q0k30/Njt+8gQ5om68oADW65V5f+cVzebYq85f5Z1XkRgpiRM/UY2h9ZP2hyb+39cv1IS4e
CGTskPAjpgJ/ejqESlunJ9Bh/yTua3an/HB+BJtgV9xcH+biHvpnmMVpKMaYplDCMMWf5Kb4b3yX
bsf9/2+IxUmQzBKcVsYWarfBdt6mNDhWYtC1WSxOgtAkVZnSeYi78iG4U2+r22TtJMwLfrYb/1mp
xUmoQ720ap0xlKfccbuHbHRHCj8fiNe0mpf8kj/+f8u22P1N4MgojbP7iz/TvfRNu8v3ax9/ScP+
3z7+Z06LfWwlCjl6zJz8H+WDui9+mF8Buw13Xb0T38I3FHLEe7iiL7f2reb7+Z+zIxJEx8KIMUcq
T0ez2kil57yab/+/1VvEJTQ5U7gwrF6/HW7+t+nWpI3nD3C+IaiKwq6jHrvkOvFoT1lTJOrRqu9o
SNr6i9FPrtZ/vz6TtWEWe1sGiJnGE8OU4dYx9nECpMWL9JVDugw1AEjNICEix1ldDDzL4r4RVt0i
BidP353GRuFDiYb24BNHdnsp8UN9V+QQA3eWnUQ31AshO9O9En+AH+uKF+S98/NzsybioVSArQmu
xDPkY3EvjT2mDLHwle82RG83kYf8qZZKaQOuVnNbaxpW4o95Ff/9mIwH25+KCDwPCpVLmZOJJuj/
cXZevXFb6xr+RQTYyy05Rc1NskZybghbcdjrWqy//jz0vvFwhCF0drCDAAm8hqt+5S02bIr4n8gq
PHTQ0yQHyxI608a1vn45AIARNiLPCoecUuy62NONYRqlpk6MinxwEweOp3bqHcDl2dXoY1diSzty
vX0YkKHIsxbaOvW+1brmUUy9tc3rf4ymsALOXakGriIr38Ex3CdQr7f4j+sDjpkTTxYkpcUTlD7r
6ujJtFLUOTGSn0JXkvs5zpIvtqKGnyxU5b7M1Vw95GXobeB2L9ZvoWcsukmL1heFiNUjU4AtHqG0
RD9DyhV7et7VMUrTD1ZwKWJDl16clUk7aCGvSzkKKqvgnrXyZwtopQ6wQK+evNaKzOOsDMXh+hG4
/CQSnAUrCLyMqtm6Zu/W8JLcQsfD2S47kPeu/q1srK2JW8cZTBbQQCrEaC8gP7XGOCmhl2VmZtvP
SVz1h1ohs+idRLtJo+I0uL19o8yUrXxF0foA16tho3O3bhpD7YL8AXRv4XFy+NZSg5aaZ40CqOe5
QYE58eFxuu1PZ1Q781NZxZ3ta4gqJK3fzFpSfm+7sgR/aEdRpvzOcv6zjUn/Q4w9uwjA9FGc/9O8
5R/WKn08h6HT5mZ0koqSdmkQZsIpj1Yn++gbjsiOcw9lxdR2pP4wLyLTJhhQTXbfU2vMaf3bVEQ3
hQHKekkmffyJahvkei5scVfowqp36ERJaEoTqMvyZjJFao7B9Y1zceRJ1xbxUbDb7B/m9PyFbeDk
wTnIzOept5XPyLgl030/6eFL6xZaf2h7vWo+qI3LMtqIKYI44BJ1SRNXYwIUcmPXLtznWmPSMPUI
fahkzp1SJsZtONvNJ7NytlyVL/fuwsuiYm6AP1Splp1/aKgPPfAYET7HMASjXZuaIt8jhm9YN3Mn
XeeYQz6YbpOiV8uDi0ci0gpDNdkb873OKPl2JMagtSD7D5J87YnSL2mY6UTKsz1HYv7cSeRId0Mr
bOM2lo3X7OZ2aKo9KI2aRDAtQmsj2Ll4VJhKCr0OGgNLa2ktcqimQPgSVa9Oc0YjM9CbdBwPVhPS
3i87O9q6mC6GY65BGLC5lmYWXf7zaXej1kmh5GWnfEY7CaZGGS2IwNqTfsa8f7++my9mF00apBOI
sBYOJiXD89EGmOSRFXfKM9Wn6Rtd/i6oc6M8QnkdfHe2u92Up+POLAvXvz7y5d20EP/AL/z5C/Od
1aYeS9UKWzNvT0bcKp/bwvMezD71PlcTXCk+2rxHh03/poVm/NnU4v90TRYbcdnFY8qLtjB9adUg
1gV2/vzrsbTPTCVqiMZ5bFIfy8Jsv2Dr/h0Gq7wzm+hHAr5/f/3D11MO54yCE547xEEmAturBbbM
YYkoOuvU1lX5VURd9W0Abtp/QwVp/m/QHcrnhTU36ecQe4+tttvF6AguUTpdxmfiL7gRJX3EDLG5
8WRXjvsQ5knZ/RK17uVBYqQttC9VH4vjZMrhWE1wjD666n+kfXgOkQf7I+W3mvKwj0Y7sZPpNJAc
aUGc6u5dmblddmf0OQC+SubT51IAxUiR+Lwr+yn5ZVThaN1eX4X1Nb78DpdKMmwJ6qvsxPOlV5Dg
8iZcVU+NkOHkEyTU7XHQZd7eSnzmcl/tinqjfH05Jr448AUYlpYVV8r5mB0KaK1i6vXJo3y+k8AU
vsyN9+YWmbLrQ47e9U9c724gDrjDgCkm6YDYtDZ/yCw560LU7SmdE+p+vRw+zSKZD4rnRbrfsNH9
LEap5fqoywL+/cSD3lnIIDB62V289atjHWWWUTuEUifUIjpjh/9E+mJhEL71Jr43DofHgUIFZgiG
6/lk4v3oJm3iGdyTvZLczaGSO0Ght+2WIsH6QuaD6I1xF8M55J5cy1ELOXlGnnfaKcowTMq0sNpD
udD9WA0/KJwIUHwRnqQGDsQN2e01zszr0tIEwK6drNKoHoy5de67AZn4zGKLIrAJ+DOu5l95720x
sS+3JpBCGozg8Cm9I2lzPpua8JxcdLp6ikTkHMq8dVQadvCv/Ybw9TtULfnP9X3yzog0GTgFbFEC
QmuZ9r8qFTRq1Uz0anRy4kwcQtuRB08rvb07xarvOM2WssjFaVhILAsRGn0JjGDXnVR4NH0xld18
SvEIObYTZSXMs+MAlShxGxWqva+r7vX6N17sUZ3XFca3uTzn0B1XHQbMQMrYbcv5lFWe8iXLDfNg
iKnaeFDeHcWltUg7UwVrs7rKwsjJEN2X8wkKp9xhgWH6EK/GjQuTn74+2RQK2KAQ6sDnob2/ygKt
vpyR9zaTZzQhFHkfthNccZTEm+zXaDcJTIw4U7XK8o2ub7zUh8aMgejc9hbkp1QBXP/vFKZiurGH
HO187tq4CP20HDHcyZVC937RCnEmAJUjQtmvOFiFEKiV2B5azwdw2yk80SOqPoEB4L34IowK6JVf
jkLax7aOOwpdKeIeGnjtNrYycOqymcZgdJy6uI/qsLDwSpwNKr9HIdgkcZDK2bCptruJtG/xHW4Q
ew8x6HH7QEc0eK4CIzfrnuZP7lQKeO1KbzTbj5vSzjDfMBZvUqxu2uLBSwdv/Awz2WiHXVakY5Pt
rUa42f3SZa5e8Uus0NTAsgubazeTJvoVg62GSeFP5TgB66k1PVRiGAdt0SiYHNY5fFfNqHryHEUC
nygGq2luqWxo6cuc0vEs/TisyVyhAdcxjkyAbEznplBRqv0iRSjbI1mdm/2nGoQcNXYWTa98Ca2p
o+zZihbA7ojGx1uY2GW5T9DBIzH16tnhTxpZw7uBFyQ8kHzb6X/VKDP10MT5MARWM/f2yZi9tvEN
K9OLA8yhWf3qRmYsH/Qot+DxC6PuMvB2RlzKvQlB0E18x0QW9rPUQvQIfATYp/QGsTlHuYkiQ/aP
Zot/8Y9k5L7fe6OXW1+ztpPeD1Wl0DIGWlpozRyoTmoaLZukrKJbTVeq33nd1DGMSn1M9mhIDJBl
Ije3jp5XKupu0qESPdWDIsoj7hRKfKypy0+3sV1jl1aPBvbUPT5eYue4SmQGQzjkwz0ck9Y8ql7t
DUHbGLLamYA08aPl1XWfMlfp3NcJE20c79Pectz9qORVFCRtF1vHpFGLGNo+Euww623Yn5YrYAHl
swv5fOLPTna9po5o6HhJGkdAY+JqcCZftwc3a9nsaJLuexATSu17oSenrwrii/MdHakI9Ya+05Mf
vS5M6ziEriOf5z43ivsmoim8CCgM888o1cxiH8kaqi1BnZgsiE8FDJbvsbnI8Tu2Edvu3nRqCTxf
VqZxQGHHKT4pbW9aeJ/Y9HlNuMiWUJEkzidokD4opiT0jTwUwAv0xB1uR7LW/CZtek/dd6YB/BHG
0lz/xo8iz247/lzr6+RqDVbFiWtNmj/og5PgIyZgecPcN6cqqDMHrYFAzUGx/5hSouJix9IZiePL
GcvuzzXUDzn5eRL24T8NPwkcp2JOSWjtcmEm3i+8w8Pxp9mPYxj7kRHJ6VCUXASf0gxQ5K3Q+sS1
gwoxFTmyLGqpfXeLOLX2oKwxCfGTMkpny28dEINFoJWRot0gtdWW/5amVSXyJtNT5mOHlYrd/Quj
2UXVLnYi79f19+LiTQRZAJgTT06yMaqlq5iGj0npu+fKdy0XpesbQFmNIG+B09t5woWjlnXyMWyK
A4JRJxCm+wy2bpEtPH+GJ4i6Q9MqxY80dhq5Q7nMaw+dgozfmz3iPPrf9S9cpx+LJB2xDSVaKs8O
zmTnw5Xp4pnZZi3DDZ4XIDTfxr9B+pbufQbOqL/Ts9TpSxZ+luIY69ao/bj+C9bhnAm2ATUUoKK8
zZAPl1fur7gDuby65uLJX2rNyF68GJXtUXXFN91soBd+eCyU2hYqOrBnDGFWL7MhpDdM0klfujx1
bqraGvUddWnZ+3HRuM1GvH8xt6DXyaYpeyNiRZ1ttXt0c1LskUv3BdUkbwy8UMCtjC35FTOV4mgo
pf6DMDfTd5jLVi/Xv/Siw8G0UkhYUBQgy0k5Vp+amJYi4d7Klykewu+1DcMuP4hohCHsJ0ppdnuU
xzMvUHhC36p2AintG7ird06AD+yofeudUBk36tZrjDSJFkoAsFk9RJzYbuspEUWiRRV0rlMyZL2R
HGOrVEMkb1wik6/cWTg/HeREiYGCTjo71BLTuHVfo9IpqqARPaTDQIRqnjCd+Bgh7WS6iykN4lnc
MUY9qPlHzyMFW6r66B4ZKE9hoXe+PT2lmiIjLPXXUWiVfSxQwtZvhtojEiJCircyjosqDLGpTuRI
VIwWGGWQZVP9dRyShp2YTJb6WqSzaXym/K6Pu9A1RH1IxqZApGiIuB6Ouq7IFMweV1D0NaotbM/A
lKdb/gUXexhSAsEy7jjgnZafdP5zcCTWkQhyklcEi529hhaQL92qP1qpJnY6dOBDiEQahJes3OhR
XdwLNI7gt5MdcBPyz6volsVXkppX4ZW0jHjTmOMYu5rQQy6nR95hC8q2vuqRciSM5m8sNEo26+Qc
Bq6YC0LfVxCs2S1gvgS2h6c8JrFMb+1Ozz8IZ1kkftHN5LrnGqLssZrYUtFaGeLp9ApQPkz3hd0X
J5kUYbuTTYX0mpittvaNIjQ3ehCX80oKtEjfLOcPOdJVuQtld7Fc9eOrlfRqeteknlJ+ipNyTndO
mUIC3riIlhfk7/oD2RZP2sJSA89qo+90voNKGmTF0A/tqwKTX/2epIK4XYCkq+7VKTLTOyoE6hRU
o0WYUaAAPO5i6UHBdask2ypSXK4y9/BSPqAAQxV5bc9TZAX+gf0Qv5IearvJws9bGJ9bxwgialo3
1z/9cqbJLvDSpnJM3MKI518+hnoMaXvyXt2pbZ6retC+prXd5URWc/R4faw/naPzaabTSuzqUERj
ItdfFtql9EDKKq+FLCPyKsdSHJEE8N88OqFVnRcTsqGJUzxYWacqQdN0Xn6qG9p5D7WxCIHR/NHd
SiI63Q7hs5o2o0KHyqw096aVvdA+ZVMd53cF0LXptfMI6J/j0R2ern/IxaRBJyQgoBoK34Eu9erd
klHRACFXtRcaOU58x95ofsCAsON7Tc/sLUXPy9GQFYQB7EESXnoZy7//67Y1ilYVNvjxF1PJrJcY
JSQ/thVr39S1u3EQln1+tkAwYRYsJeqOANYviA+TNZlqG9rWi2xydGKNOtohziVuiryZd7RSwOmy
rLc8u+k+ms3qo+8Yw4PUpbO6lCExozn/0s4CNZQljfsSko8kdIy8MjugoRCTiUeqt4XmvjhoHlEl
jSp8aJZx1yolnaFISj6q8uZanYTPDt8/7aII9eNQ7KHspxs4m/V47BqAsfSqacJTzF0DyLIk9CZv
UPVfPYRq1+2juzazu+9DVbyQEfUbb9PFaLQmloo9ZtsWXCpLP5/MWiCYQ09hfHOkSu99blWJIErl
JUcgz0m9nyp32KoIrqs9wFUQEqMPv/i4LN3H8zHzXsLgzWb1zfPC8isaeuV9B+l1d/34vfNlVKcx
a+HSwq9yTVqJcjcpTZTj3pQu7E9Wb4176Yl8Vy3GBL6uNL+vj7c+gJC2VZiPFOCp+QPLWd2R3YwM
VF2H2dvU2KrfeHG+7/sJEY+0mT+8aHRZWDSOO+VjwrnzCVxUZj2yYPlWjnZ7VOt5OJKUfKoJID8h
Cth/MNcgpbIIvQkcARihi7cajiA2bSZ7nn6NGIX7YnTlITKjPLAru/zgQwMTnfVmJpcKP1HFamuM
6YJpQIrmTThdhfZeMd8mih49xEU9nq6v18X+YKFcYiSsZPSFXbQKT8NaR5Vttrq3SXr5q9uJOxc3
oRqzDBnftJH9eH24JQr6+9K0qIFDI6ItCC2E8Hv1ZZY6g0/wkvEtcmrn1cLiihraiBap33bQivYd
pavUX6BH0QfvS5qQKk1u9PRpDXFnruJ+c4CiCpuzePMqXjmfKC6ENzPPwdj3mzKkl7PKfbLw1NAQ
X3oby7//6xlq7aY3oYRO3Ce2dxOhJfWf03Xzi5vTPe+iauv+ugAbQ8ekz0p4wvyS/6+/jhJXnGth
qPxq3Mwdf9lA3OZbxUmTUAvcvA1LETiYstT6fm4XSfN6TMY6KJukim8nbIp61e8TNqNfd64sdrJf
6IN+ag1lKu9T3gXd11SUMjq/LI0Qzf3ONFMnyNMc1xtf7duOBorZxHX//fqGWc/kggVZ9NaIHyie
mGvbelVoRTHZZfTfFGrTY0UF8yb3EE8cdTv7YWnTBxmadJ94UpeAmj4iOgzrMF7taiXUm9b4J6zm
NAAXMvpKO2fHjO7XVvK8fgGgYZDHuwvOjBsFRY/zXVIlnAGTVPiXHpq9/btWvXTq/AijJCXfdRFF
BASaGsrIOuIkkxcgd2dYo580PNUx+lT9WEJmV5LUSHcCTJf5MHsmKntcvy5CAtcX4qIAATFnYVCQ
6Ks0WoBbnf9aXs64z8M6f0MmTQ6/8fvqwl059RkENEEtV9kbsVCz332koKU2SlNG3yJVNmUQuSXk
j5uUDlhTbdRkVhcKxRjiSmIgJhCWGXfz+a/qyIxmRVHlo1MRiOgGzHToHtTZVDfaZyJxjqKuiv3G
XKxyoD+jQhvCfJA0wGOnnI9aYEIS2rklH3XHBZuTDvFNXnrNXQX5Pmitob8ngOgP6N7qgQ1F5ksV
hlvA9NXJWH4DYKWFh4pcms5dc/4bOnducQjxmkdkzOo0kG6ouUHRTe7RaYX7WUZJvOXV/s5kU9WD
igpgaOmkroYExzvUY6U1j1k3GV/LYayPSp+Nr3HkyR1CjPPtHJr68fpkvzsoqEg6bwAaKKOcf6eS
ABBCtah9LFL4tagT5EdVa5JPCtrugbvU+xeLm40VXh7zv96pP5MLVQgRFqToELZZvVONhbaz5Ujx
WGVlG9RpyyWHiOrebApl47FfH6z/jYX4P68htSKO8PkH5qnS0uXQ28e4UuzytqOAoPplXpnhPQJT
IjqUZkGDj2OQao8IpJnTLg4hXfsoounS11otaj72WKImyuVHNLBgCUFIrWGNs5FGGAXI6nHoUuOW
05ffSE+lmRKOW+YQq0vwf0MtwQAjUh/zVsurDrHUcbOsHpM8iT4hl9TvuyreCrZXydqfUdCN4LLl
/ScAWI0itYRco6nLxxED9U8Idr7NhTI+gXWLd5GHVajRNRK5+bS5AUL5z/UdvN5My2xSN8YphsXl
76vbIlUiJ4XZmTyixJp+45VWAq+a+zsrIbq7PtQ7s7mgCZdAYIF+rU2ZaECNOR5i1aPSdwbNpVF+
0XEn+3l9lHdmc0GFUJsA8XopzpRjvYpDhlI/ZppLazlW2yANQ/ShvdjZ953Z3PSTSZu6cR0eqNqx
N07n+uqDe7tQxHmQQP4uac3qxDTZYDjdwKWvtvEXNazpUqtGouY7hOTqf0qc77be6uXA/30hLEOS
2yCewwYCYbTcUn9FdKA6apSL9e6xHxTlvhWaqu/0ci7oJ/cUaHZ4iGmfy1B2b14jiztQLPKt8+Li
TUvE+CvnO7Y8ctaVZYvbgjouM7EAGmksrW7jciwKWLxZ+izAbe5N6CIFbU5hln4I7m+kEx+Lh4nW
LRiAOhtRIkT7GrckyqAb67G6ov/8EroiS3VgQbiswS0yGWp0EMf02UCGINvFsPWPQzLHR62e21ev
n4w9qiRbrO8/2Mm/1oRhielBQVHeRbGLHOZ8TYRs5z4Znfw5K5P6S1ONWerXamHctgPBmw+slYIX
9otNjeVrA4QBUPonFz34OOjqptlDTeVevX40LtTT+VHc5eiI0Xxbil6rVUlDTxvUqK6f66KMpR+1
brdzhNE5vhCmK4A2dI70JeFktKtLCok3o5vq2T7PK+W7Ozbpv42puG+FIpGxxW4cvVk9j7ujoGm+
UTn+w/E5n0BcC2llsYuAXuFacT6BTYbq/tzE09NyOZb+EPPsI1eeIM2PNLgYyAki2OoizDUk1QfX
UoLBs/L/zF4pXlkbMd1PdVWdulTTPyoIC5KCigsZsAOqn7r6KtzEeofbtPO4oydH3Iez7j0CQE+o
KZR1cWsxo1vQydWtwnZixEWd1UVNx+Z/57NRmp7oS6Ubn+iDF56fdXH44MWllvlFlZSJD5Ih32pg
vj8mURxSF0TXa/+fLusLvXfG8QkcrPlINWzCF6keXrQpS3dLQvTf9e25pPPrFUdKifVGl4FO8SrW
ILZHgMu1xidztu4iUdJ+S+x8etZrR2l2HnKviJl44mvT2lvgzPeGJkqnlMc9Q+qzWlB7LBKgF2J6
QshN3HSuYu282bbeqloVh6yzzFu1h0hRlKZ8vv7Ry0etP5qglRiD5JhUdXVP2IUWuq5gZK2Ys29U
AprWbydN2ymRbnwsclo20cKQQhsd7gJo1NWRiuoGs1Vzmp+yTqMXRJXoPnQU2e3MmRcmuP5h7+we
BgPoa9NXvGSfoDPSAwjzpie0uREDlK5oNaw9uq72hdrFn9qs8bbcTt8dE99HMlfd4f/Lv//rIRxk
r3hjL/nAyHobW3eoAxfNVeVQQabTd54Utdxd/8x31o/SBvozKuR90NWrOdWATxmICfGZ6Gs81Xr1
pRQZuNRp+nV9oMt3jFPx10CrYpjbQs/y3Hl64npOAtvAH9VrJz1ou8J5DhE4vmms1Hq7PujFhNKG
pta9cKRgYSK/cT6hVgNoCS/08bvVJhawq5ho2A8zz2oOCW2eIbBDJNg2ko4/al1/n4mlW7bUF3m0
ufUusIaI98xaDm7vOR1xhwAOgrAZTiM50UNSp8VXQIe5fhvpqX7TxJpQDu7caOptqWMxeoxiQzR3
s/bi2HX7goOt89VsSnHQee8fmkEPGmnhMd3jcQvuNMZgdrQn9Tg1RqZgOmMh6YUAhpcGHdLI8VNk
0qqTYdS0gR2L0vajOo3iAACP8dWIYne4gUXanvokx+CTR2d4TYGVhP8O8RjNP8t0rP+t+sl9GPXe
8AIML2JxbGrdzTYmbZ2pURqCNUdRj5SbG5TE6HypzJpmDnXt+rm1lCw/xBGVMV+X0xgeNcA1hV/X
ltLtUmPuf43SLk5Kbg0OqE1LlzftVGII8bG9g2gRxRgS46XkTml6tWFB2sTCcUP5rMFhNf1EVjjN
hKWCTGoxz9muEIAlrw95EXUtYwKhWMh2VKmpPZxPQjR6QzNUVf88lFoHtGuCVgFEz8zLoB7mwdw7
Wtb/62HD5AaNK9RPEXac42GuexNrH22u2mBycEfZagWvb4nld1G1XRQHuOov0uixHqRthEP97EBQ
+xTNXXiDalA0Lw/a9NFYgcEoeNFWoSK21J9WjxkgRBs7D0U8m1Zs/ArDzn0zI2MAuCIl3YHYoV+0
sfvWlxNDkmox35giLO2O1SsmDAnv2Wm6Z+xv56D1yuZEf1A9COq5by03YnWf2301bGQ+yxY6uyjQ
gUVUifeFEHE5AOfLXYjEsqveVL4b2PuIoy5t54vRueKH5qSj6Rdc+lxXpVPdp3NabS2qebGqCyN2
UWFd2mSX4mdtmKCBOvXOdzVvM+Fbo5uPP+Y0mqyd1YJpfxYGet8u0F22XBU+u4hpWDfTBFI60E2Z
/SzAgnrHweSWPU5WLJ5csGnTLtOFJvaz2eMKI6fBLHd0LPQU4cu2tINZdG57Y4a0zAdyB08M4xHL
qUS39pi4dIqvZdrQ7UZIru7B6VTv2Z2oUx3nsGzR2oq0dK+YfUzZGBLQQAu6a7r9EIU6lnZ5oshP
4xh7wxcNZcnfpHFu/XtIp8l8mpDgrL9ZYjIZt28niYO5isJb+8kOwdr9e/0or18ewj9A8yQp9D0X
Fuvq9kjUzmncOfK+ayUY4jsHqtZ31O+L+1pPanuP6GW1pet4sYkx4gF9xXYibSWrWD3ljT5XVZg0
1fNISdj2ZRqbX+RU5t2+iOwIxczQGNVHLdKq8HD9Y98dmbOKpCeFPeAB5/u4w5RAU8K+fObVGzgp
teqrUu++OKWmovMETFYDdhttXNBrjQrLgtO49ESXuPOPFuP5sA6S44bL6/c8EhDaBwoH1guWPY53
16Ay6RxofQw9XiQzBgwp6i9IjipV0HmmiO+Qh7aTO8+tppoWSyJ/FkpfbQVX63mBdrMoD3PCyab5
tavzHeIuXBlI0j93mQ21xyn1+if6hm21Dydz/DlaU/jUTJ77QaQG0t6MC6GCkI4KDqHd+cTEbQ+4
cCyjk2KF9TMWAcauaHv3W9LHW/yNi0rJ/8ZCAYpHC/Tv2plpGjS3bjRFeW6hQtxLIeufmHgXeyXR
MWKnmGzsC3zELdA1QKhuyQ3sW2k5wtuI19d36fI7dKBo9FydBUC12v0ZAFKH/ngItXl0jZsZDOdr
LnCWBUuEwr0pKBLCzOxm/aEApb/Vwlmfd94qhA4BGwDMBbWir5Z61tysdsI2PY2hqqbBPKhd0Ffh
8JIOjqgQtFTC/fVDd/nBy4hc3DzHVGrW8NAIgrqtAKo8hc3Q3ZkZBHKomMPnIgff77cGr7Ma2VOF
LqEtjtfHXr7m74dr+VrQ1wCRCdRIWFbvJZBcZ5C4rZxA7atHVQzqQ5V34cE1ZWr5ajv0e5ka1he8
D9q9rtnlxmKvX65lfHrdix0lySD9vfMNnsVT6EraY6eon4Z7Rauco1Va1T7rTGXrmXxvntnbS3JE
FEiv5Hws4SQAZrQkP41zXR762Cp+CMccfMVusyMWlfMPQNt408k828pBL++PRcQOrqsK/E6/AEV3
zaDo6uhlJ8jM+aFovfRJjbtm3xiFdTcLr3kJFc3buMzf2clLJZ0WO0K6AKNXMeg4FnmnCCs/mZmm
weAYzbbwE81EwjdJ0sW/FsRzvLGg73zpktij0gEQhChzdWMpGrDhFmn0U+El9p3sZvmdnTUTzaKZ
SMpj2K9yVrbU6N/ZRoso49Ie4rnmnT5f2lR64dwZc3ly9eLOSdzIgNbkqHsdGk28cVzfOTKUZ8Do
UVrjlrjYsih1kqdaxYl2Zf9PEY4ePgi4buOTVN/GbqPf19SlfqCLrX3Ka1qtHz6xDI+UMJ1FUuJ1
k4bJj5RG2qwqTN7xfuxat/TdqqWKW3SV89hMfefHWqhaIErnbtegtGlvPNjvLTJlDTpfeNcuD9T5
dMtkpFodZuUpFHp84r8QuwzEii9HtUpAr0/wqpRKbGAJ3zm/i04QQS5AXuqPq0Wui8RrhzopT/Nk
Rze2N8KWRAxfHKta2FEwVrIJ1NIb4qAhwbo+6++dpQXxsOCN0GBYb2sy1hQ32qI8OZOmqMFQlWO0
K8X4O3SFl2NtOdHCvz7kRSJNmQxqvsPRpQhBFrn63hhPUIR9jPSlVvSpo7TcpukxGWS8B2VImF8l
+fA1ijTl89gTKRwJoK07p3XtNGD7pPlGjnMZICy/B+Ek0kaV2v26k6BbMbY7Mk5epjAyitu6Gvrw
mHBUuFtMjD4RvhfJuPeyOnH26ijTetfin9MFCdUwd2NBLk4ht6j1v0CFHiwF6fMtOKlJ6Pa6EREn
pvJtKirnAf+EMDx26TiNR3xMUUMtWxrUQWfraXpbOsr/6zcsSA+SHvAJ6wUyJjzRtLxIXlphzbuB
vXOj1En+M8v6n4M6O8+JUaSFX6KgEEQN0lrXN8jFKWQK6GjxbHMm8HJevWfVUA+QRNPopVQjZ895
aVIfedh210voilqnNA86RfmPljbwnFmoAguekLoKKf75zFeYjcyCXv8pauNsh9TKwqqrSeNy3Uue
C3N09qXbTHdRrMoHs63SGzll+IRE6vBlYGNu1JLf2wgLvpGiJL+IF+f854wkJHCbnejFGHsNSlNp
aLtxggh6MEoMhI1ich6iMGtvqsmtdpzbeWMnXlxLzMfSm6AxQs2eeTn/AZo1Zkpqz/FLZifR91Jm
3knxSvMhd8z82VbAt+6SpMnfRoAhp+s74OJWYmiI+sCxHFKgC6DgrE+YPlnsAG0U1Q2aRYKVaCgm
Qaa5s/raPV4f750dRzq6SNAsMk70f84/1ZgTrddsJXkhwhqeOjWXpGK6inG7pe5mzJ6/xhG74fqg
73wke5sm9pIdLibG54Nm0JTHcdDTFw/e9xcAMFwr0J+fJlVgTqWEH33bFuEB4A9LNAGmY41tm0gN
bEFZ8AVEgvtgqMoc6FQdOr+Iey+wI7U4GKAFNi5Xi484i8MZlbecmtWCS7h41ZV6AIU/utlLaaDk
jqEm3iHdrB416AlbZbn3VtEDjgKmjjo+EeL5hJqd4LEpauWECFjujxSrn2ptsoJ+hh4oeisjqVXj
b9dX8Z1TAmxnaVESGS5N8PNBZwgGBtoHyknpFK/2Iy/NXoyhdHbwtPsd0brRB2VZ6fewuba0bt55
SYlFqcIi90IniBk+H7yswcin0F5OUYXig69j0NX6iKzAva+FFv5jkwKgZW3lhe8Rv8oANJxLGXac
6HDKfNg4RheLTYXwD1RiWYQlQj//OfGCc6ulEZ9soai39mS5qZ+gQuHucgnwYGNDX5yfZTT2FQnI
sq/t1flpdT3KRKfGJ1dJvH3YF+qxCbM7VNa6xo/ryXu6vtJb461eZoChoxx7EZ+6KEt+z06IpbvT
9FADps7+lcC+0P8fX4huFJkkGTuRyWp51SKto1aY8Slp6p+R0k2HXjrZd6zJEYOoy+T14x+49PYs
6AiU99edNprC6D5nUXpSpUgezdYr7gonag/o7HkuzrjCTW+vj3i5YUgfF0WbRfkC0Qv9fMMkdjRQ
hqvTk40HL3yBXtP9VKX00eN+uDWbF9cDQD4PBjgGVMiegm07H8zFLkSj5pqe3JS7TkkVGSKA5Mh6
N7bFNO9cJ0SNOZYiP1z/ysuNw8BLb3ghJnHgVy+5NumZJWwrOcWjRFd/qr1c2Slmkmn7PnXE86Bp
c70xsxfX0vKxtBOxVOOAwP84/1gV6Mbshl12klJWz2HSQRS2Js/77Cij+z2c8+nfEGENLTBzKHQb
98BlRE2Vi44thVaTAh+Sluej4yiLXWxmZCeCm/CfonWzb6goG9FRQUDuV4XNQIp8yKh/NZyY3F1M
YtzrpWg2fsc72wtsFFXYJbAHL7EKJEP8J4pOOOmJxtTc79vUyqK9mg0TTTrF+X59lS/iteWbiVeX
CNJRL0rMLY/p/3F2XjtyG1EafiICzOGWHUejNJI8TfmGkCyJOWc+/X41i8VOs4kmRoYBA5aN6ipW
OOEPjVNKyTPvgc99i3DKz3qibmvzXh4jh5KBi6krALU88GkTJGXyfP8XrOwzcueXgF1o1SwLjFkU
znYyU3OK1a5Tn8q5DE9JQGtoN/VDcJRRvFPeGqSKciZPEI1xztVN202hqTFKiJQ8z1VXN3ssc6lf
m3ZZfJXQaT0jM+n8F0xW251w9sV3NWr8cAPHtHKsaWZTSwQqBH9rGaamY+KAeZTS58qnTu2WipV+
6Gup/0+mrOwcaEYM9sVMhmLjVIsm31Vkw9RRioXOIoMMpItyvceTuiCAq/30OdPjuDnEea9O56rT
s42vujI/Wq5kJpQjqNwury2zczozy4L82YkazTNaO3sQ3ji7xu7tbyxH8GlMzWnj5bnp81KnFvuY
9E/mxqQEdT27ShmNYPDj7BkznjH4kfh6mZ76QEXXaZC04CuhZK3vZZ717qfc6cNMU6wGLO0rfffQ
jFU7H6RqiLeSopUTDbVGoGzITOB+Le5ws1CVIHP87FnRsLU9lKNqubRF7P5x0vJ6S4x0ZTRYBULH
VvCwYLVdL0KhA3XoSr5oETZd9YQst4UsUTVYyS/DV/Vo485eG47kn0gGBShYYGInvALX0BOrC7kG
UWe2bZ8cJY0ca0e9q/kjITDw/f5lsbJ9WT/2LjgewWderKTSdIk0mVXxnKWGNp9Cv8vHd36cJ//c
H2d1UjAUSObRq+OYXk9KQpgp5moonqcyKb8rjmS5kdbQJS+ULbbQypuHaw31G5jnaE8vN0cz4Gwy
mHX+bNqo/e50peof5yhTzohlkLs3pvJtUPP4mM5a9zY2Ipc+ySo4VDqM1C8hQV7PMlezSgu1KX+W
qwwelW7W7P/Eh38yB9HXro23jLJWbgVuO7FLiH5pzi8GHCfAoRqqWc8WPsBfnMBM90jHKudgTpMP
6FZVwYF+FFDO+19z5YkBRQ9QCXgbmd2Sl660VRtNWlU+5+pUQX7sokOpJcVemxpMuiVImG8cj+8p
NEZoLwhdm2UlKp2ChpJLqjzrtIYfCxWNcdfX6by76Cebuwbr661+4c2GZRRx1ilBUbSxlya8km5T
Zjcr9TmYg/gYplPzKQnbLEMcrQFMfX9+t5ESO4emDahIlDngEi1ekRTpK2DeivocK1PzFWXH4bM9
YJl1zDIgSDvIPQZ4ekWJj0qK8aViVtYDaIG3WhKJDYzmOYVv4dlD6Ha9fzXajhmvkPbck7mdHSRj
LoZkai43a/5gN8ZJnuy43pq8mNzVEypGBQ7KeaEpfyMKkqcIGqNEqz6Pdpde4rCPT6PdWJ+7qVET
wBhj9VMetdEd5Xa+5GUd70dcKD/Yso9221yZrYsS3fj7/ie52eL8KIoytGhhpVApWXyRIkkaWYZg
/yzlafSzb6LU35vR4KgHop0gO9cRzO2N2uPtnmNMyPXYm4Iug9VwvfwtyXpcjKb2XOa29QPznexj
hXjwvsez43B/ejf3vpie4A0A10ccZZlTqn08iwdUf+5HPHh2bRDk6b4epHjj5N5cUIwjardciQSH
UMKvpxTYnaxXU2A8y2lavqetr/8b9DlKKIHS/DKMMEkR+NO2noC1j2ciBiK0GYRiwWIhTWkai4Rf
9Nx2cmK6ndEnPkFn3ff01y1v7Jw539jFa9+OHrOQm+Hup2x9PdG6rWhjBLX2DA1Bfw/bR69OKRYQ
u6ro7XYj3r79enRMmBhRApcTo10PhnyvLWVYDD9jQ6dKH60a3NmhrRvZ/O/+Nrl5S8maAGfwBWnV
IEm5+HyIkgCYmQ3jOdLkwAcFJfJxB+bPl5C77JjboWruB2R8TiMaJunGJr3dPIzOvWjiuckbt+RM
UTUsc/TzjecyUsZTI5XpGRny6lzkc72H11RIsMSn6nh/zreb53pU9XpxEfOP0lSVGFWe+q/h7OQP
BUxneBmq8SeupnnjiKytMVEs1y1huoPey/V4davEg4KAwLM0zukhtdXwQCkxciszaD4og1TBq0Ih
qnGiLaeAtZkyV4oDFnc9J+V6ZPho5Tx2s/kcyEZ6sFJdjnZhPjf1oXC65ks4BXDy3764orNFrY7w
9qbE3o+WI7w8zOcqTfSz4+j+Qe9yYPhACk3wsYlZ/bw/4tomoskoExHS3ePcXE9SmoAoJnNqPLel
aV/6enxR0qw6dRcHamsclKygqds2fcCa/83QDAtqUmH/i5/2KpIfmVGFQozxDBo/dI3crz+HSU33
sK6V5kEK+eYBGH37fH9YcdVcvacQHCi3iGKTzcFdiv4m02TD2A+zS18F8tmQR3ME5lb8tmmptW6a
Zgap42DtTTQY3cx5o7oY6AguXrYxBBoUaW5qTl2PfMo4SuWli1DAnvSmvcC87A78O39X9pn2j1JP
2qOV1eHGSbr51IL/YIHJpbXBgi+hCxpyU7hpDhVuawi/ao2iH6qhL06I0UYP+lwG76IsrTce7ZXV
FuI/6O/wobkkxcPw6iNXiApBumvqS1jD2amLoHpv+HF9inqawvg3KQdEQMtDPU7VF31oN+3txP69
/tqcJzFldJ6F1uLiuioRhkL1R6sv5typndtakvPbBJU7f5K1adZPFsFS5gamITWELlGenyWlTcyH
ZPKljfv65g2kkc8Xh8ckIATG0kGjHBOdD5A0CD7mDSIGs+bq8xT9iJXB2HgBbxxYUXaSaQyyxSlx
8RQuXibI9w6ld72+pHFYOruAsPbrNFidcsg1p3mP9LQUHAhm/UObxbhBIRFAubySG1F+CiOokfoo
4dGamCmle+4+qCWzlKISa8eS9VkLDck/TvVohm6HxdC8c7pijtx+iJE+srMqQey9SOavKRK/T/fP
7+02Jv7GXkm0fUWZenFjzWkxVCgLNxc1bY39XPiFm5hOvY9CCd38rvxIXFe+TWqJQ0uXF+YmekQc
Iu6O610MJBIgJnqLFz3NLObajcdxpJc0z3VzkO3y7bVhMaBA6gvOApjyxbEBW+TUvtG3F6NT9UvZ
0Hzk8peOgSVLWFk2gF36rooPSjzn2S60Ebp3U3lLYW1lqZkxbVDRDHBI3q+n3feNX4xy2V3ANYWf
+KXfOxjopx7P2YPc1erZb9UtMNfNe482GdxscT9DSb+xphgxz0LBQ+8u2Lv50a7gTIMhMWpMwSZZ
fzdYmX3S1MQPXGpO3v2t9UJzW9wWVHvItfgbArOx/M5q2WB/06cXqtPhP0MiZ2d7RHZnV+VBDl24
aqZjEYxp4rZZOLwfFaf+N2wxBpHqsu8fukbp4M31UvFrQD3mE4zv9NgZRXE2lS5wtfJzWBxlSXXQ
uJ7NU9QB9d54VG/vW+pVJCyAxwVMbFnNTya5r7M0Si8GArPfW7hZ79u0DFVXR2HnIKVKulc6Ggtw
gkMslzT14f4S3gRNfD6IvUihvQDJl6wPp/WbIpCRICttLfxcDXL4MZSU6iFTW2yUgtLaqCmpK/sF
rVfhicCdwHu++GRdmmBNbiv5hSZ6/b5RLVwue5StInOe0b2o9eITXhPht0q1ss71+wkhwBxX6qcE
2urHVLWar9Ncj507YCq9R3m8eqZUPyNUZzr71DDbPYBF6YkeZtK5RZN2yW7Egvhca2r2VYMhtrOm
2czdTON9izIUZpIkJJO6v6xL9SJxA4n2H+kvbGQhX3B9FEfJ0eqwVLOLAw7ZdHV/soZ9aQoB9tZo
hn/BKzoPTpfomKdmkxYc6nZOygeMTnLtOMWh3e6yvox+NnMpec4c6vURYhoKBGNJzUMAZabITTlm
74DrVGDI1ND8gGFvvqWStzScfZkJn4k6isDL0Nm8nklFj6cu0gGJYFy/6oOuxhq+eGGWY2s0WOfJ
wtxqD3nc+EgvIxbvi2I9ZFrgfwuMYnpqBn34ock0z/am76TJPs5m84jsXrpDR/bP/WVfniaBBBG9
ZeJ/6Ko3tRerUVpZHWX/0kHAyX7qedl7ajH452qqZOdDPLVx9iUMMsP8rMTq4OyqOcg3IqjlJSx+
A5V8bmEyPVHfu14vzO2t3p9n6RLFsx/uq9yR6QJXgdr/GhJ7LndJblY+fcug3rSnXkZPL2OTirx4
U9O1W4xN5SJW+zYJvBgJsIPdBfGupK50LEJfcs6WkVh/KiCDH1FUQF4ub8P4MJv1VuC0ugKvfoW4
c17FkH3TDE3fWP5l0opmOKcaHQ04+HiTPJlRNP4eZj0ed1lc69XGsRPze/0evMyf/ER4n2GtvTRz
TP2s09NEky7qhA+UW0669tSUShzA6UuT0/3NtrzJxGC4nTnkQhSdKGheT9MARlXVAUKtPedC/iKr
uSq5PDGTT4krCR5JFezkNzr/wykvsSfaGH55c78MT4gM3+B/A8fr4a3ZKNOirgLPr9v46JRZ/GnO
8+p74uT11ziVcnNjY68dLo4wdCPMV2CwLfJrTZqcYCiswKujwR72My/9oYJ5oO1byZZwXNQli+pe
DBttRwG4TIAIJVK10Rld+8So3tAcoH0lhGuvpz1XZacUJD8eZWX/PGiOL+r0xr4yEYS7/4HXh4IX
KtqFFoDB66EkI2X82QjgvA/Jc61KenhQnREHxLbHeOHtg4FShyH0YjizrA5pyjQ2ZhtKF4025QcJ
wm56LNOqlPeREhnqRsKxNjXiVU0USwAtL1exVZxhpgnhX8KqVqS9mWjhdMTuIpgPDXvaOt6f3Npe
hTaDnJ+4neFUXK+k2rRjUEyJdDGqrHYHS032CZnmZ4TfAzfwpy3NoLXp0UICLUBVUeyV6/EiGYJM
L5fSRe9M3y0xKordtA/yb46OqODGNlk5F5gvUYwhgmN6S/kAHZCEjBGpdLEa4eBRTPM7pa6Kh24u
z83UO9+ELcURnjj9QbsYe2PjXK5MFrARF5Hg5PCPxYlAPAAxCKsJvFbBHKXppvaxwxPVrfQKa4v7
H/IGnMetw2DoEIM9oV+2LEoQcFht1nYSL2xR5x8xWbR+gdqqoz3/fXXIhriOdnMiKn7dPMso4ttO
lh5yq7L6fdWQA2ys/srWoncHQRr2ikLhcRFP+pgCjEBA2FqlMpwwodKI7cLCQtuk7d7Bn/G39BTX
vrfAw9Bx4Gq4We8siaQae8vM09X+D9WIOdsj+e5ou4a772zNUvTJt/z04PsastTa1vBrn5vVd4S/
JBCKZSsnUDNdQc4l9VQj1v5N7WH+PIez/iPn4v91/2uvDqVZVIHITBAIEH/+6iE3raCDi1zHXkey
7u9kMq3cDdpuKOlepdUGqnblPUWeDaaKME4TWfv1aLo6xmNbx6GXwg6qv2B9kcmfzdgsh39q3Oic
3ez0ffafryjNCYtfR98oVKztJN5xHlTqFYD/lueo8X0fceHYKwMdTkxozOEfHeWTb5bWGP0xM8dN
9cHVBQZVisApOFsSwcWUiWNkBUC6p+cmrlPmaKAuVrLM8yc/HpV/3/45QVwCjcComCbWYjS/HWtt
RLbSq5rRJ34fq2C2PsHVztSf0TDob39jKJqKig+JOcW8xe5JMUNE+MOKPYyCsGcZuCXzfdsU87my
inCrib+2lK9HE1/31V71VccvKAjGntZmyfw0VXPtP0aFY/yy23A6vH0lHSQEyNdVVnM5NSOOoNlL
WeQh/OO3X8Y4jW3MmHNDeyJv9o2NW3ftZAAkFQ11Qel56be/mluG3YI0AbvzVEnrM9coJ2DRuakU
ZLGBGZ+CwXYKzVWzvvklp83Q/sXJoJUj+p6CSWcsIr8SQ5qCUkCCw0Zt/WisyTrR5UkOhdRoT1Eu
Y0H2F+srhCEE0JN23WKntrrZRSq6v96g1PK8dxIpM10V3bNhl8kVZlB/MZxo54IRBtC6fEP6EsG7
El8Xzww1If1aK9hvNbKV7Vp7qDeIcWKxFjkKMB5B4EXxgirlIjaZ/LbJW1SGPQc7ygqDiWjWHocB
I4T7k1q5zlDRE+IAVOX4eIvrlDZy0New4DwfqZr0qERYdKG0O9QTxjXSPL8rKBNvecOsDqrz1YRt
IsnRYnKDFlJ46drE60YfNyoK96HjIkA2NPu2SDTzqMx1viWYu3L0KQJC9wOIBc1pmZgENsUHtZIT
TzJqvC5dhao2lIGq8ktUecI83gJdr86St4piK0gPFNSv75pJrVHpaYrEM6pp+A4o9jwFqlbuykrJ
2oMfD+1WsifenuWmUYQoCyIpwrNx8TYpbdDEU9Qn3pwV+Rd95rbdjRHOYjsDH7vhgyMlpnIC4mFl
b3+VgYtQy4JcL5QuFmd/Hk1keNFI9gq5zKqjUbbTgaZIpn1I4d1Uu3BUtYjuSIk88Q7Xn95+vr+P
176uIuRvBIifrr3481eXX0rPCy8/M/PULCl+2b0jfTB7zfR341CNp7ePhc4oCYOIQMDbXY/lSH7c
RjDUvCqojPeRkuf/kBr5qE3K7Y/7Q61dA0IC/MXwAqbq4qRIOi1ip5tzL/cDZdxneH4Fh8YitLo/
ztryAVgHfPnSlV8ieosa8pfeWrmH6pTxs4OA7JpNl++LOB/+4h7l2IudQibEgIu9kqWtWXaqk3mA
q3D40+ficw6q0XLZYVv8g9V5cXsK0QlQVst8GWjX0HW5nnpVYiTKQ5IMzQlOnWqiWxXm3+4v4trx
E8oHxMJIrQDuut4X86yETmGUmZf0sXk2JdlwbTlIPyVDrgOeHcffNQ2nh/uDrs4Q/hNtAeJ9OB7X
g9ZWMhddysZHJQiCYpt2vyaj7im2thIMvvuDrV1pZOZIIpGnYQC9/HSjPqaKzM6P0zy1TjXMtgn5
gbrHZHFWg/7g5HK3hdhYmyFJOjQgh/CGl/d6hk6ah1Kkz+wXEMKROzoFCFptsh/LwDI27rHVsQgm
hNgBNYEX9bhX1wjlP1P1Zz/zHGMYcuD8RXwojAHOjKJtajOvrSYm4cK6gMSJ5Px6YhFuZLaZmrmn
dThPHrW+gqyGTVwNPqMO7XfkxFs8wa0hF7vFjmGplcGQe1kjmd37KNX6f9UwrSuUeOTuy1B18uHt
WwYUk4wckFD8X0alcdX2KLi2hWfKYbBrQrxsfSlSYrcvcpxxlTj/+hcDkigRN5Hww8C8XlVjphmi
OFnhhVaYYbzuzy5qQvKuy+rmkefpreIy1Dpoi/3/eIuvOBhBlmJmUHhDxbPHDPmIlB7138Te+Y9U
Ke2N2qY4ZMtXnl4g1UbInohWLMLeqWG7BLicepac1dm+Nke13DXFpuvj2lkgQqA/ASAYdPniOitB
DHYBBRwvrLvqe4q+2LkJsuKpnZyNRvzajGga0RPnfAvTo+tPNrc2L23eF54G+149pG0e/qjScDME
XNv9VCkIj9B9AH222P10e+M44v7wYqsOnrKi8r/Gc9OdlX78kuN9sXGZbA23+FCDIVUIm8SFV9tG
kh17WHhukStSQf1fDXC4tpq/SDmhceMaKHa/aO9fryRxswMiRs+9WmAb91Zs4b7rZ3X11ajVxN54
Dla/Gz0/wPgoCICevh4tlHKUlMOh8DrfsD7HEupZblKVxsYTt5LYEpqLRqmGGADIl+thhhEkazMZ
udeVk+k/AhaUu1NamtWpJHN53xogGnY1Xtjyh3wutY3QaO0rvh5dLMKrJ0G2GhGu2IRGsyY/YWkT
NCDUlQIasYVeyd4pwy10+Nq6igUFB+qI5uDiCstrM4UAq+SAdrMYcydJGapj3svWxtTWxyHzo8su
FIXEDfBqaui1U9AnVfAw55TK/5xIGcrPDuUfaWOg1TWkjYCigRDsXHaHY0uoNyD679VVlEmnMKvf
6WNxTNPc+hgijJf/xaPD5hcAU9IgWqzXE6vL2ZfIAgtPH3F6d9PBL/ZTkM7numo7cxcaIIvuvzqr
exT8OkQTRENo112PmKPwCo5EKjxJGup3djE34BFU7c9MW/DEaW2eyi5OH0aVl+/+yGtRp3Dj+7+R
F0e+bvNBG9Kk9FDwsA/SOEznVEJkNGny8DRbdXFxSn9LxG51UNBagA5FbXt5zxSBWWK81BSeT4Na
OAX5tlviMO7GhDJ7mWu829mDvmVEvLphYZgKkpjMoyB+1qsNWyZDSac84MKx6Z2cpC7BH31u9C19
itXpvRpn8TUdJKtDJzYJWobqYFZ99J86cz8B7KQpf4iatPqQBG27gXpZe3BNwISUtAg/4d5dzy7S
p66UZ5E/CI+OUzx2uXystLHU3qOxaUwb1+rqcHAUXir3pCyLwIWsoenG2kk8HetmCbpH0iUfoH+U
Zu+KbnH8/f5GXft48O5k+i8o4t342bQ64CknbHMPXy4KdYqSEhBWtWNugcvXbhv6AxSzmBvku8Uu
MZXKKMaYpM9KiuhnW6jBfC5MzsOxtMsGEI2hdef7c1sdUmR+FHsFw2TxRKHaosmT02Ze0ZRZ+Mkx
Si370xdK27wL2t4edqkRafVGfPHSxFlGgswQLIaD9gT36vWGoYdeWXJkSZe4ngPjRzOHanEkmsqU
34reF/M+00H1n7oeo9JP6ZCiXLtT6lYzUtp+Q9i5VjFa9amumjB6PxHs/XN/VdZ2GHkpHsNYuZLC
La7hpjWDrmp8dlgZzF/zyQG7JURoHyCybklUrB1Z+kKCsSu0xJdZItlvm0ealHpdUUz1Xg7Dcviq
trpwSKESv3OS+F/bnjPz6/05ru1qwZCFAYmuAsjc62+A5XpLFMKh7esudZ6Rd2ulaKfIYz1ujLS2
x0QIBDAOQWIa1tcj5WPdSnE5ZV5jd4W/VyN/+oP0ofzYJn7+r9EoW0Zba1MTDAlqGkKiYlnwxobN
ytopYlNLWTs+IT1Xpye43/kWBW9tn4jDAz+CdskNZoQXzJiTnKy0TVItdHuljrqzLU9dc2zCabA3
XszVhQSDylEVahjaIrzKyj4qejMtvBwVolOEgsIjGo6BjYx4ZFm7OBzRNX/7LgF9+iKISSlrabFR
JwDLZFXKPSW2uYHAN9MN0bu0+H1/nNWpgaMWAR17cllbS/DJzNOW5NeU2oj2TxdW6S6q9WjYqe0Y
mnvcDbMtNRpxzSyvIbGYwjkL8bJlOT9LtCKZBo1w1UravSHHOZBMc2721mxPya6n//ceuJ1/xsis
/Exdtfx5f9ZrZ580hGIsySqZ6uKDGtbI7U7HwJMjHHFcv5WV8pjEbfBvFZfAreTGrOK9FFnm8/2B
15bbwV4LIT8dPaslAS6eYp5Jkn/PLiT5QLCu6q7Z41+9pxnc/NOAYNsyf12dKwEXYGBUE8HKXN8C
KN9rCLdgQ9Pm1hAfE6dFUlmSyq7+IcVzWO9C7NgBICMUmmwFuetjcxMILBs3wmKdq7Q0BqUgX4BF
Xn0PjDizHh2gE6Bz7DT/Ptpho7m9BpJuoxu2dkHQVKDnb8Gnx9p+MWlzasxJaqi4xwPytUWYNOOj
bXLxfXFmcLBbJeo1AAuILsglAJ84tktqQNkAdbWTmLp7PSjPxhg+6INK1V3uRtxorTr5t4778F0s
W/WzmuTBex6m7KvSTcbT/R12u+S8n1TPWHQ6/zww1zNXorGwZkCDnuQ31TFFu+XRFuQOF3tMv8bx
koI+NLmx+Xx/3NudzbiUJl+eG6ToFgENtGsj6i079DSrL09qqmPmzcE12l0KwF186jLZiEdvCOHk
MIwJ543GIK/pMiCV51HqlcqJybTbxHJ7a07PKkXR4R9H0urapbVkWu/GCBvn4+Qnv0gTGidwVXww
lI3Q6vZK46eQAMgCxUhfaRGKW1bbygbOIF5ckdnMUT7+Bok+R+8ynB2kgz+aY3uSBjMkQ5Aye2dg
o22d7n+ClU3Ij4CJD2OCKjF19+tvH1EayI2Mhr4VE8GqUl1g+ax1houPkHmwoij9AAkc0BqbePIi
c+BfpkEW78lSEF/YeDVvowGcCrFPEhr2XDvLi6dU57Yu6jH05tE2K1KhUsmO1PLiLejS6kDg1F7a
pgJLfj3tQuiApkoQelWIbrM7FEk0HFMrrbdcPTcGWj4btVqbRhVXDKQ51TmiSBEfrMKIyo0PuXaW
QO3g5UB9k5RE/PmrrNWuZTnBnDjymgShZpdKlyyf9FmyhmNlGmn+MUnlyj7e3z1ic1w/yuwaJBZl
EiHu6yUArKJVK+WBGnno4xXh4xxr409HSYOPI3qZ6QlURTi62jD3pxxnly1/ltW9y0QICF50ZZep
iRoZHTo1VeS1fYdShwavpg/bwDiOAXmMmzahpn/EY82cDzHVWt1Vxn6AcGH7tvI7L+V2yw/+9glh
PYTWv+g88vfiCWl1Gd6OU8ZePBj5M/LViG/FbT8fzIxzdH/t1zaW+uIrR5GJK23xRodNqTTKHCde
O7T++GE2RjV/mOt6dLaKP+sjoX+OEqLAbyxG4o72kzZsmFWgm9MexYys/ZO2UrnVVVlbPmJl4e2H
hj+1jus9HKdqU1lSArhHTT/KY1h8l3o0eufJ+pt7BnIcLXxxEKiEXI+U+hL9t84ANmGpQ4q3sgOP
2KIv0Gwgz9bueAjSyIXx4AALWdQ/MhMcfG5xLKMwtKYvTjGk0Y9aNSLMFK2wjD4mdtj7rjrIVXfq
pTb41A6mb+7u75W1B/71r1g88LLWyyqQidhr0Tc+93ZqT6eMwHnfDrX+zkgN9RFkBZo+bx9WXA4I
QpC83gA2Ypq4Roftq2eFQ57sgyDQH3Kcur+Bs6obd8Y2RHova828xd1d20h4L4I5ErqVNz2DqBvC
wqjU2IvAxz8CpiR+Ua1hMncG3PEtSPnqaNTRX0oQwHEXEasTTqYRD2Ps9VmaHqppdL46UTlRwhuj
jfR8bTtxu4PZEvj8G7lX6GmVbpRJ7EGf9QF4qyPEc5VgON4FTWCou8bSAOGWSZJGuGNCP5SVULe/
3P+uaxMWqskkJKQk4PavT0+tdN3c63no2b4R0JUfI6V8KrJosFytL7Qtot7a0wb3i961TvZzo9Ss
mn7YDilPaEmh53dvyM9Dp0of4qg1/wHTHb+5Qgp59NVw4jp89ZIGlT4pM3KKrLGW1IexAvCL2N8M
vILkNtp6xdbO5ktJSaDGRcxzPVzWtLZaK0XgmZ1epO8zVfabhKIZPLUTXGzpXwt7D+MARdksN57v
1e9IiQJAB+/HTemMZxA5l2YArm+Yw5e+L8LKdRAD2du5bP9FrE8LD0Az7VcFZZzraeICBfa2Zqyw
UoadHSjGY1V2sgtMP9yH1mi9uYEt6BYwoUnlXsw4r8dD/nPKzUQKvFnX83EfZmbg7KW5CzYu+LU1
JHinnE5hgvdkccFbQwveXupir2mr6FNc15koukhJVu1aVe3UjWmtnQVKLyALQeAC2FocPSfrM7+r
CNdH+k+TO8668UOaCg0Z9wEdzlHbfDtWJ/gCaLR5konMrxdSSyiGmoBEvDwL+mPah065k5Ki/UNJ
xt/yS1odjMay6KrxYC6JbKUfBoUFxN8LVdRTD+YkF5OrRlLausWYtxvZxupiAqHCtpw+9g1a02yM
1kc1JPSQE3I+RHZTflBAbO5B4cTGLpKxxvyLESk/gmzihsEraRF3KLBzprgjv7GKKv9kzO0fo/aT
p7zqhoMy9OH+/kW9NsFXwy1fpto0pa6I9NArjGLY5/NIGmcGyYH8OPozU034/TfjCS6cAUT7pkHZ
jWgaIavI50ss8xdAuA/GZCq4LnUoaPql0f/FVU17kKoxwSLIrcWlUpm4nSk0FrzezJVpV0rV9K1J
Wt85EelrD/cnt5bscAQgU6MQxU22OOlqgVHdQMXCS5UKhxhqfucSmP2jGcqO5NpaUzzoWM65c6VK
P+4PvfYdKX4K31sLJNcy0SkGJ5XRBki8qdW+p9Ioxy4aRsmjrozqhzaQ08v98dbeJGqdLCw3DLXW
xTZNkqwxcmmEnmGZ1W9Kq22+z4okP/RmoZ0JZ52z49fqliPC2umn5MVfIDYFY/36qmksXMJ0qwNI
2Y3qwzhQiNrV2AZ8yuNSyjbOxupgpBkUczGfpzJ+PVhrFVETyGEKSq1vPBjQnBDD6rtDbemIdNxf
0PXBQFDSMqT3upQaSOUoxxcrTb0E8z23aZ3syRYuuE6DUtvGHbP68QTkD8gM6P4lwzEbg2zuayXx
Rqmr5rOFZvEPswzzz1GpGi6eGtbsqn2gbjGeVzcpWnSAL1BbvOmIjqNlxaTEJKRxVX/XC9v+SCA7
n+ZIG9RzRmF9S59/ZaagAwj0+X+hOy4rtoWa5VFtK5xINWxUNyut+QkWHsIixajVKfWcZE5cXKXU
t2NUwUtDseTZgHUNcOx682h4x+jjzMsRprL/o09C+709JL127NXw3wpiRb178wYS3o6AhilWoQ+6
GNCXUtUvYo2bHEKyulNRi5ffJQ1gwEOfNHG0UVxYuesA+gIcQ/8HB7Dlfq1srcT8II2A5WlJ877R
hgL4nxVM9i7L5mb62HV4fJ6t1I8UN5KS6S9CUyqjlOJFIcVB+nq5wPNczDzOXhcq6r5US9FbMuxf
kzIVX+8v7cq+tSjB6oKpj4Dai0zIq3hfQVccyTQCnJFAcdwT6CvlOymZw36v2GOc7AaH6tXG7bOy
dYFEQJgXFXesxBff0+yqKs0bPYK30St7x6lDZw/63vpDpGU81kGannxU66eNbSSCtUXBTvQa6NqJ
W9aSFxUWK1C6Hodo+zI0PmXPUo768inrQNhthMWr86NrJSQBwJa9SHm8WlQgdKoJaMe5wOj01V2a
WqGzSzQ8APZ2ALblqSk0s9lJNQQk7+3fU8ASwZrh6qbYYg1eDY2kZ5XJU+pcbDQC3pulrh/7uGwf
hxQH9VaRtujya2uKcA03EI1JdpBYilfjgUer0nhu7YvR+8rwoBhJxUOCt/hGu+DG7ZQMgwj8f/lM
SKMv8VCG3uaSk3b2JZ+i4SEupHCXz9LwMFmTtINOmXxToaRFpwB70TodpF+lw/WIQllrNmeQgPW3
Yrba6lh0eKbcX/O1+4K6MyBzCwEKkrzrNaiyGWGrrrEvCCU78rsq1ePgrFrt0H2Lk96U3ErSuy8A
MLXqpCtFFGzEZmtnWKULBZwRBOCN4KLV90ZkzYp/sSpEnvKwmfYTiLTjNJoGyir+W+WhxaeAMScQ
5zSvqG1dzxdjh1DLcIC5NFS9fsqlppKnDOaQDPsIj1m0mgHIDI/jrM7R0/2lXttuJOwUgMTLYy6r
sfjGQrNTMunio4Ta7DSp6vpD1lrNf38xDm8cYRh4KqAn11P0NavIrFB1Lrg3jeekrOED64gabjFK
V0Ijoe4Hs4Tmk0Xv9XqcIlRmpTAk59I2INsBimaPZPbNkZJ+9M/9Ka0PJYQtwIgSNYg/f3VS86yV
ikwMpVFkPmNo8zPx6+GfsuEt/YuRhAAa9WWwxMvrXe0yM1aryL9gGtHuk7zo3brs5ffsYX/jqV6b
FFLjguPEp4LvdD0pOEc9gCOOnoJulTtlTTbtrQh9V4hw/0PamfXGrTNh+hcJ0L7cqje323ESx0ls
3wh2zjnaJUoitf36eZQBBmm54Ua+AXJnIGxSZLFY9S7B8O3jeV0K62QhNG3hOi0wiPPBqmKEGGDG
2k83iWE0pvqAdJ8n+rna5HZRH4PZ0efbwJrr7x8PvByo9cUF4pUiMhprNtSg84GtouT5KNP4KW29
9pXzIb4Vnv4m4HjdGVmCn2DkApEesTG7k/hGXMnfL8zbx0oRLcqF90gV5Hx4LYoxXop7KmVlUH0D
+TpOmH4E4mQ6ffHiNkH6DZCjvKbncSGsIaDHxUKHB0apu5p13pB5xH6ODoHnV8/LPQ3gtXMipOBz
+4GsIbsSXC4OyJZdQjhF5vW+lZHX9MJB+CCJ5/pHMyfRl7GLvxmlyg0ukuKaZN/7YLYg+lnWRQyZ
Mtrq8DeF47c1BlY/F2XVh8iwua9IwqzXj3fPu88HWo8vR8EarYrlzXf++SwMiSrNScRT57bFt6Ay
fBmimCvo+UyWPOHR7adhVzrO5v9v3NW1yEMe6YQYiHgRO1wKked89YehPpRaNewyD494tAiiv70L
l8ku1XKqaLCG1iXCYmRjJrYlnnq+5nZGH2Cbt0ggASTAyUCo+m9jHeMtRV0KBYCU3olVGIPegS6I
xZPrJE5/0/jC0kMJ/1L7nEbgB/72KC7DoXFFAFogkWvAQp7ynPOGvHlyYCNtc5ghW4h61U3eOi2O
rlh62MCVrpyL9xuI4494BPGZMiH04/MNRJlclLYz1k8+nTsA9sEpj1L8ydyhzDY01jQodVfp+e8i
O8btwHIWUS0YDWgHnQ8Kn6BNStOrn5BI0r1t4hjyoZgyfdo28uor6OJg1Lb4lBjVQmo7HywXztSX
XSGeGvKdH+BbxVdPAFScpaaPVyoU7079MrE/xlr+/sc93Kd+O5hTJZ4KOmfjDpU4uwjdHJXbKwO9
C2fLQC4JIYnagldcvSLNWWStMw7iyUPi6euQq2oPUz3fRF5s3ma4IlxJ0S9tE4OeAxX6pYa1TjBG
boM2xgjwSQKFP0o2x9HyqmkIRcGrzqs77WuTyt3HQeZd7s0k/xx0tU2oSFZBszDAyrae79gZmtp4
KXymnT9h1qKaIn5LAhA8felEVwLrpV1DWw5cOPV6KvarBbaqyh9BCMKVsKpuDtGs6bdjr3nuNoeF
/PPjiV7aNjTJMD3jlUUNfTXRyC/AC2awPOG8NV/zEQXybVNj97X9eJyLC7oQJEDmLYia1WFH2cTT
YOyBQJyyehOUgcR2cv631aM3gHL6tFE1lsahLqriSuhe/uezLGf5lP9vZOxKzg9GM/dmHCmozy37
9YdYIFDuXOp7U8XiBrHS4HG2xCjCyq+KaGNi1fv48dQvHRhcqRbDG3Yv9crzH2CrIRAiteA0Dc7J
NIV9b7Z+tzNR0OHCNKuXj4e7cF6AelioMv8WzFiXmURA0ObsV09Rjfqo0MdyDmHdmCHBI3/09Na/
G7LoWr/+wiThT/EC+M3eeFeozH0hq0BBthsG6Z1SvY4ORqJXt9GIsWeYj+7815Qi9J+5iNFfhbVB
C20V8BoxtN2SOSLSI/PdmLRmc9NihHjNvuLCcTwbZ/n7H4EVEnk1VrCdnybVRv1Gt1R76FWPiVcu
KX58/PEubFYe26SlfAwEVta5oipTEoK0hipgicbY9DB5jwZWVL9Qfo7RQshQ4AiRirdMzPjazn/I
aFwEh49/xMVvSaNpQdcstAzjfMataoyU4i/fsoomSkv5fIhl5N+QkFB5lgCGPx7v4gqTXeHkw5jv
kh1laE039MDQRW42O00S5cKuCMybGTuLa07uFyeHtB3YTN2nQrkcnz8+p+k0MnIimGhovavNhKDM
g943+hHNN+M+n4r4ynG8ODleWIgvLAzDNc3E8OIxH2Ymh+BzezcqW+tCAZamAtY+Btb+46W8dPgx
3KM8SI+CFt4y+z9m5wrTa4surZ84HWOYZSUY2MjTvxq+Ul+41OddZHXefx8PemmKNmwmD0WVxQ5q
if1/DBq7epW7ycQJsQ3/UyAMnL6HzHmpvHI4fjzUpa8HrQWAMA2mxZrtfCijtrJmmBJA9DKrxrvS
ylLtth6VMX0iRx6jF11ptpb99ZNj8UrGXH6RfufpuAoBTt1Srm4Ql8iErj/KtIQaKvUxfzMa03/E
wPdTrSfeNWnmC1cmsF2bOP67trIu93oS6YzW6sonwCvp9yCbmlAqU/hbf0jRuY6QIk7CZPLN+ibB
YOeaSNfFrbQAULFERX3JXachbVFHhqaXT0VRFyF4L/g9cAb8UJOtsVPJDCG26K2/1faH4k/rZ1lo
AgGxZxXWYc3JRCQJwWBoyyMai/OGO1LcZI3pbGJo11fS2UvT9MHHAVwn3PGOPd9RQSGsKhEwQVAz
L5613Gi2LVKeX2Zd9kdH9vq4yeH8X4GcXPq27GGoGLwmF+vV81F9TY8shYbI02iiqh9NlbYlDYp/
GnqHl8GgtJ2ybPkLiGj+7eMTdHG+gLSp1mHBDZDhfGTMiNwCKwr6wfgyf+oqQ27iDPRpKISYtmZb
ii0kyPYKqODCvUZ08eCsMipUy/WV0usNFdyY+ZLs3QCKHR4GoIvbakI5Ypt2wh3CvFJcawn6eg9J
23tvH8972TerNHCBE5F98qmXjt/5vOe8N/QI3dinypz97DbtYXvSP/H/uisNchoEMZkeXQs4s6t0
08wSu0UAkTZ/7PntRhWTUsd2bvN6lyIPn998PK0LsZdtBNpsocOBEVltX2owJuV4F11Ex1/8GWqZ
mHduZEd4hpV1MefXqksXdu7ZgMvf/wj28zC7vJddJOCItNsuwJs5VFrQ/RQtj8C27+qbakyrt7wZ
5i8fz/VC8GdocOC0UeH3rK9uGPFmnnsIXOLK68PXUsrP99Vsqh9NMAT/5FnpXNk0Fw4LI3ogXgPS
ITqn55MdfNgidmfnT23TJljUJJ69S8e6eE2pTPxXaT2A+Nrtkyv3zaXT8uewqzVWfVNpBni3pyBu
X2tRe6fKlnkeunXfvIqoPfm++uzITt1Welo3u/9hmReaKsbQwLnXMjVdNZmRKfnCc48O94jkXFPG
06vU7emA1Njw16UuDgzFJ6QQXP6td7A5DSikDjnqjEq+oY4zkaLExhOMItjOH8/s4t6lyUcMAmj7
DtsAxDZCrh94CtCf26gR5a3VRnhNdFqsDnBIJey7JPJvEVq6Zjp98Zz+MfTqkwaoXaZD1xRPBvwz
oKhN4O0CzXZ+Qjoer6zopV27sMuhs+Pv+g6C5/SUvs3cRpm1VH23yWZT9rdmU/TdvtW8YJtrJg4F
fWM4883HC3xplhS6Fsq4DbdhXXquVBzIQkMT1jW86TQ62hz67eT8slWn/rZFQ5zlhbv4CbJ3QFWc
H80oMSNlJGjrAqpqj34zd0eEqbyvRTf2D//DrGijMiWAvdxg50Np9bS4tyQ5TK0yO/hzg5ZZruz7
1OMi+R+GwlcC5B2VH8o/50N5MxsXZRQCztzgWtLnk713E1v1mLp69TWv6EvnAazW/xttlWsBWxp1
PwPVZEIK7EIlDMf9ZESDvUmLPAgbbyyj0MDE5SCcrrqSAr1nDS5fkOr2okKEP86aWj0HkabHPaND
GjHMED5D0W07c2FrYr/heKEejeYdZTjnW5l2rr6ZvbK7LXJ8r67EhUvbFooXIc+BM4pY3fmqm41C
zqzJyqdy6IZ9D9DyRGO+3blOrl1Dkl0cC6F83mgLt2H9WHJzKbzGQO4Ab4csTEuVGRuBSzpyzZLW
88fb6dIag8PBRmJp4C8NjPOZFU4ntKmqsyf6pnIKK8vIh92kz2rXF62yDxZOSMMGzpM73Rr4Et8H
bqKJLaiv5uvHP+VCUOJ9SOz1gAZzo66u0jiAnd8VEJ7SuvDuqnSwgg32d6ET/YpK5GFCZKqv7e8L
CQPNbyTDsAlbsGyroEsnzJ0nAcCrGUb55nRGa+y9tky9Z3Tsm2Djp3711xK54G0MHk28Ujmo3OLn
Ky7NGnbfDDnJV1V2G81jrWieDOMN2EL9Pu5Ryb6yey/NcnmaIhwLEBIu2fmIThHpyehG2ZM2YVTe
m5p/7LSs+OKQJW3cDNHAKwNeSKXBzPAhSREs5DJXU7QGWeuY4MBdMzJ3o6Q51rvcGIxrCoSXtgza
cjyAeXRzoa02b2fE7hgbPksJTPermXUC46raHuLTQIszPjQCRbEwGntv3P3lZuXE0Jpa8GuUiUA1
nC9pmoKWMI0YfP4Q8LCGHuMmmzq2RLEpfJTTNo45Fe0GL0Pvn78dmX3DtUanA0oSVpznI8eLjDoa
4+opNmiPbzwjw+fK1dxkDtPUHa2NUc1yP/XGtVDxLi6xYZeqEaAULlOqK+cDZ5Xvp/VYDqDoZfup
rvvbWMnZDqe6HP62JLYklaBTmCjEZIyUzoca06mNuiDxnnK7m37i6TM+pHGUbIJ+8q5s1fezYiha
wkQcAA6ckvOhmnZwxt7IvCdF63NA0Rw8AMxEZzyVlZ1vP/527w7iMq3fbjLUigJwU+eDiQxO+ox8
0bPvJ8kO7tj8nz2408+k0+vvyz67ls++OyDL5HCWA9ZNVQo1ofMBkczD0FHm1fOAX8XObrs2CXHK
Lk9FIOYX1MXGY5Xlwf8wTd7xwNIWlvA7fEEUSbcag7Z8boLW3Vbow+sh6g8gHwO3vBFdJo3/aURo
owtCBpbx6k0tOIkZzfDiuRTzEI6j8j+Vnoo/JVOGNFSNW9HHH/JdXsS6kjf7+Chw/iE7na/rZGFK
oY1++Ty6KtpNKtV2qAqM35F5UPs2iaF0lfmY8XAIouDKlW3zf/9Rp+DC4BWPji145OUmWT85yypL
TJ+JfRNGG87VvJHXJK/WFO9FFsNcegwLR3fJeJZD88cTvnEmTbmdZbwaY4OBYivkM6W+F3Oa9dPI
I/dZjJ22z/1cfqfu0N1lqvsKHEo+frzKv6Uo/pwqcUYn7WKlF4Aj8fb8d1S1BCmiz82LYxauJkJE
oMb+FFuJwuJGBTXojnp27XTn0Eqa9ghBxVYXYqSaDZ/nApX0m1j5tfolpTSRzJKB/8OL3PbNw4DU
zhcwytgftbQGyAC2Nejv28GF66g5zk+lSb0LDbvs7y2BG8GvK1Nb4sr51IDrg4xZLDMJdeu4I105
iDQy0pdxAO58D9JBvqDw7owhaS/Y+snT410uM9+5Sa3GtnaNi+WKtavSqphPky4M44uXathozIk3
JNupyuJpY5bpLA5Q0/Lo3gBSXR/xDsYgGTPULDqK0iyNr3nOHz23t5wrUi6r6MZdD3CCA4+iFJc/
DtXnX2sG0Bd5XjO9AjWuH0yFwzfC3zjLSjOI9251jYeEhux6EZFxATgB1I8CKcnjOp6mQ6UVVq29
OEUqnIPWTTzEQoDxjXs7lxjA7preDuKNByzG+NQqv9sGbhVMOwevkCpcqjXlvs1i/wVRMc3AxmdC
lxn4V+9vmhT6xj7TkrZ6KLtcz5GrmOPPjrI9987xpeUBtwmG6pD4DW6WnY15zKmNhD03n+cR5TD5
SZZTebAteiwPcxYM9U1eq9KhhZ1pogxbux37A92Y9hZdJaSb2mI00i+zEQ+fKrc1/dCD4fjmouA2
bWq7nR/tCjmQbaf1nElUM5p9Nk1jfyNLLY8Oddab3WYs4vquLoomy/ZKBKO6Hf25pQI3WFPk3teQ
pX/llMX60DOjttl5llalr5M9pX7Y5QUqckWZO3E4GoVmZ3vchKP0GzyQ4jmYWLJTRaMcd1WnLLJP
ohG1qSgW2LTmQ+k0jnaymsh7Qb/EwvW9CYrPTTsrGU5RlLkHp4wzJO6DqbCPo58aYitNcJM7eDOD
2PlsbBnKYgweqqIzEeQZnC44gNTLo3BykCbejHFntRiHWZPce3ms0mOrUafJkmzWHjous+imHs20
RNVlHpPHoBmEv6sMN/G3nQLdelfpusDBKHLLoN/FRo5BPFjc0Tv1dm14NA+6qNpgG5HZ4TyN/g+L
Mql78iYzaB55Pdnq3qmdygYDMOe3prKt6ptIOLN3bdWO97rTKoUnZ5IGYdnMbXxsenMMuADbxtnZ
Vm2UB00FXvZJz83cvRdQqUH3au0833SpnwWh9BNQ7OVc1Td49mqnVNGQ2/R6NlQvsUhitRm55t8Q
x/GmTePW4gvhc1k1lKrGnV2byXSyZFsU9149zP8gtpOoY/Tbiy/MasuwckyH28jDGbHHw2/DneVO
hziJxvJ+HnTNKEIrJ7iKrVYmSfzJJjGJHhE2M9QRB8vA+GTrrVYdoxK5mHqDVFRVPsZlqcX7sW/G
5NXoXRiWne4hC77tZBGZuyEyhRKhVyJ0+QNtNIW37WB0Xm1uyiEtnW860EP3VNZArI5eU8c1TSNe
DxuOnpKPuq+ZVbw3Z8sS8WZINa8Ph9K1o9thcEfBqUnjvI03bo9zE3bwjZ8GP9vIzJOt6U4RlfWu
odk5JbH+PYmxaZxpDsZhS1zIjimh2djLUjf/jfyghdkXJ9Z2sPKp35l9q1uPc6JNw6thCQs4Sq+r
7Psgeufe1qwEY3TF3RQSoUya4H6st7coZgXjBkkA2W77wAWcM5h1qT9kTZn9q4C6Ove6zrtoorLn
hjh2l/OmzjLnMBt+YoR667lv7lxZP5uszQy2d2K0W3eaIcZGAi1YiOJe14V14SOwaWLflFGD6WpU
HaCk7QsbkTgAR3NqbLppVr98AxHgTZdr5ZcO4KIfJm7tjzfoDTdT2HdxNIaOV9XlbYOHbLfXE5kc
Z6uwjG0r5aSFwSQn2YSUXxGPJ6mqy208DP7nHsJpE3Y2/M+tHTl1crBsBNLyXeIUmrtvZ73Jjz3M
pQ4sQlEEzjPOQjh39Th9hwXqpMnWbYPe/uynApO2ojUj+050btaX+0yfbfc2RfT5p1NkU7ctZstJ
9k6L9vXGa2LnEb3WbIBVPnm9HzqD09dx2Pi8ozdmltefYxtLpqciALmEYlpvZmHc6MvsatFrW3r7
ptiTBcCjRNkgKL7Wvdnf6ENl8mhr4ZJsyjEp5xPS9pH6PHeY3ddFlOtPGGlY/3G92fH3uJqm/Wh0
lf5LQu01N043A/VykrjoDo6Yqy96kAfOpnbbzNlZo63EfqLl1G+E29jjXqO5CYIbI1gRTjnIx5uC
LkmyrSLb+1mB8ZhOg/R7JAEKx1ZHJYMJq8Q6rcNhlrK6a3MwXzvhpqN7rIyB/WyUtYnwqqfX7YOd
VggdgWXq3V2kV2DSO+Fpxl2Pa4ppbDt07Y23qcQa/F7XmtmrQgcDK/MuXgqpoAFi1jPgzlCbiNeM
+KmyQdTpAUdnDD63mFPP1zz8Vu0MGn8wwMCXojfOTQ6P+TxzoHkeqWCCMZnFTtff1LEsHpvGiNXn
yIo44z7XiBFy27jjvpbSEmFZKV9dSepXT8HlV1DhI28BSQi7ds32s2SPUlviGq+RVaRpSNB/MmSA
a/zgFv9+nP69S5UYirc7FXA8dXhRLzn+Hwk25IUsiaUwX4mK1VM3yfjkJWn7IpEX6A/C8PJk//GI
qxcLk0MlAbEEBGmWd/y6bJBnSZ+T2CZvQWEnTqh5Yrg3+tK4w7uVUy0aSOq1sLj5pSGuvFjeLywG
cCCVl2cFwpxrgF3lDHSGWi17k7hsNZt8ctPnkpLU1sW58dqbYVm6s8TaX3yKlubY4leNVub50uJe
6jv0p7LXOJHaQwYnSn7i7qjrLR40pb91Ygq5h8rpnQDru2Judg2SVP2ujdFnDnMrg1kAp6w5RoDy
H23QwD1lXhn0/0VD4tf2tjUKlf4YtETX9/BMSv2YBm33T1O5bkHc9Mv6NANy7G/I9aq/NB4gx6YN
RuWfHvVvF4xV3anPRrcT2eS8zmTL7XKbG/GX3Eza06D1LZu2UXW7+3jrvPt8jInBBy1V2LcLzvZ8
RVtV+ZNJwfd1ubUUNgDBkN4qjdJJWAexUtd2y/ppxOJQGlnq/rBgA29dW4uHuSrnJNVfxyyYxr0Q
RqW+jFo3zCeHh8ywc/Bng9XD13O2lVn4L6AzenNDcwa21ATDeyzCDEZn8S1pLN7qiw7a3N6bolLG
TTHFbvAwN6ToaZhpZHxVKCwrEf+mk4gc0vMedsIY1irS0++CmyzeRfnclfeBX5TlxgS6mO/QGDGe
9QTRzNC1mwbspKCLxiNHZN1tXSZz8mi3wmm/xJVZqyqcrVHVW1DeerzRcNzW8Mqyhig7ljag0rBO
I1OR5UamtsMc18n6jXR7w9ub9OnnbDPandc1IcGCAvmu7J1+rLeqRih0OkWZ6DsswbjCfgZRXFZv
XtI63V/WrohVC1GQ593i6EjtahWyUiUyvOOG6Zl+QbxL50oLoySFbT5bb+hraVf6XOsrAW0QJFzo
LlA5pbu+ViWTbTIaQyL1Z63mrbB3pzzeT1puftELp4gPuj/3W9MvrCzME6uJw86tc/vKxl9HaX4D
ZP7Fun5523IznW/8Ida1uAgq8zl2Yzzv/Tx/rFDcC6ng26QcUNmuFCPfFV5+j8jBBq4BtInKwPmI
uTAUuoWd+ezZZBWp9HlPJG26H2o8yBClnA9dXBubKpU/tFTLToayY/x9CuPKbXFh5qw8h35xNAaw
u5p56SQlB7ywniOZpkcd5tXO7tvpK8Ar/aSkGm4+DjG/HfP+jNpMfCGxckEhKAJid7W72slTgzO4
9vOUBd0/nizc+4B3j3uCTuPpYaoyP9hKmc/FoeahwhO31dqdMnsxb6MBfNoerEV0paCxqp7SLOFH
oX4Fj4F6Ldo/518j1uj6Q3Wzn4EBJRuzqpydXzdKD+e+Gl7KGi2C/dxakf7zymosy7teDTqY0G24
NV3Ay+cDd/kEvo3I+JwkfvQDjMliBmR34qZJpBXskjqZ5m0eZQlm73X7k+5ptoN4q1/TSr2wDWBU
8LLFMmshVa4WwA7SOnOG0XlWXe9/yVrT20RB4kqSwAZ1QMOvc3X4eO4X1jzgggPrSxIEpXZ1wdGN
1LV51N1nkab/ZYNdn3S7xo2zhHa1pVwnfxSUgL98POiFeSJ9AqPYtgk177o5vUFJQi+V+9yPg35j
64lJtWeexwcK3HaIxU98jYxzIbwtltAsKmIPwFpWK4vRBQblCNk8V203t7tqaueT6w6IhOSeEd2D
z5L5xsocDE/hA9UbvbWmK+31dUbI7uakccoX+VIfVvX5JlNWI/GKZdI6agAHCfjjlhy93ow8srbI
mhphmVrVdhqd6sppf1e3W4YGNwpCC/wq4s/L9/gj/VUWBbY8iv3ndIyQK8oqdsRDUtgOaJDcMdVu
rMa8vYfqbW0mV/nWrucFP2yywUjuazQ3kyPuOdpN70Zq/q/ljlVpqNN1SPdd5xnjr9EepMrCSibG
wwy9wt8IyFx3UIM68deXBBVIWlWLBxq46rW4Q9PWSvPqgmUUXOGZo2QWJqNdgJYI8vzeAFF0JUF6
v3cYEXAbDU+fHsRawNmN7cjAAdB57gdIR7OtSURn5LSXSVneBoVp3HRYVhwEV9uh4CK9QrdatuZ5
cOLrERhReIMTTJJ2/vH0Gvw9b2P3OegTdTD9Wm5jvN/2cTLO+4/P5YX7kODLkXRRbAa/uO6zJFRT
p2gU7rM7tGgrKkeNRxkYyIbWjWvLbe+rgiqWMj55QV0FN5LjtjPpawG7S0Ud/3Vw4udwTQFhX3Sh
1vsWjSu7LybDfW4ms/+auFGzS8RU7NEUNcIZZukBS91rllEX1vv3gkNS8jwPYc3z9R59DfalkO4z
KaJ3cGt9eMsQ/aHEA3/n7xqv3HhMEBQu5BITi4H144kSsdW1We4+G7WZ/RimDESIOWXHDmn4K9/2
ffhZxkJYY7nxwY+vAn0TAMvS+PLPBbL6ITKfIBNis91MeX1MnVjbxLNChdqJ0yv79/LA2CoBnIfX
tp5jYlETsnvHfdaGLtiOaV/deEHphVUVjBAv6l0/tK+RY5RX4u1aSYTFRVSHQXmAk1Pa1mrGTq9S
x8a14cUeUSp5BF8cGKGFKCOtX6UXYe3Q7dlPpTXY+6a0G2/L3sqNbUazsTzZiSHZ8APa3Ieut7Kd
pcneuhJaLhw4eopk+AuGFkLzuvOX1rg01+VovSRCvkRRke+dPks2FmYz2zx2kNug3L+xMWIMm3gs
Nt0YB4eM0t3245P/ftNjKwMKE4dCBA8Q8j3f9DLVO4Xdt/+M6W8C8Kgfv3RNr71OWO9dqz69TzlA
QKIWwcvapru/htQBMEd9nhfYc04H4hQZVnuMEicDdK9rP2ZD5mE3olH/8QSXU3seRekTcdKo/dCb
Jwk4n2A2x14xu3360poWzQua8M8qwleZR5WttqJV4z9/PyDWU4hY0kmlGrTafZQlhiRGKvul75zp
JwDebhe0pn6A0DA9Kam/fTzc7+R4PUHyC6gp5M5Ly/p8gnBvPaE8L35pUl+43+oyx8uSelqnn4pE
T0NNUBpFYOufbkyiU2uVCX0iTxoHQc6L5F2Xg6QcUlXsnUFm/ZOA6nplSS58eITMkKKk2wsEfp0B
TcE4WWnU+c9Ra4tt7ZB4ZaMsqIblwy+7VH7YJhkXzMcrc2FrY7oDv4y3BZSvNT1aw2JstiaXUdF4
Aa6Um3dzMDpPupZ110TE38c69ha5HSQSG+zBmsuhFU5WJOimvehemm2aru4PeKUWYUX6vkgoqofJ
UGIT55BK/naWjAaRAk4UftrvaAdCJlE3qKR4QVLMs0JQStVmwLdOD/PSvqa4eWGzMRpoOqCZUJSx
yTzfbFqVeWoauvylhv9jbirZjLix21XZfNEyr5I7W9bOtI0L1L52RT743itU7fGzoAcbhY4Z6f/p
OGN7p0n0zbRLisDPHnPZsU//cll4S4Gt9lDrpNDMDXj+Q1Mk/DwZyeQtnbh0NrVqiy1Z8hTt/Ehe
w0+8+/pLprIYENOCAmKwRjfOedk6QxYkb6UZ5Xe9mxcHvyzpk7M8mPRq1vfWTe+srr9mX/YuuC1l
IgoI5KfIU8HIOJ9lgg1BWVLYe824H14p0c2nvhfjV1E04yvUEO/Kkbo83qJ1zlvGRH7xfDzKYFZt
j7n5GnVldWMWgfazxy1pVyGY14SxoRdXqlOXBuQFE6AquRA/1nmpFxVDmkaj/QoQw3+d+9H9UhV0
x/QurbZWb1dXrsP39RHCkwvdDc7m8mpbGwjOho5Vr2Nqv/yyVe62HhrJi8dMaIFHQVqdLNxC+rfC
mDxHOyYQnusHENFSfqusqYn3qTX3TYsc5Dh1V9Ip8nFW9yzSLxxguBJcop7xPq/p9Dhr5Vj2v0AF
JJq7NYMOAwoBljf1NsNY+U5051O7OcSaX8yf7ZZuEG3BjsedljlJcC9is9wiQlN529FwyuFeCoU0
TOXZenfTYoZUHUctRmiogGiNACOgKOdm7lI7vWknQ+/3g96X2pOMFPBHCpVWsfOVTH5Z5ApJSO5M
dj70Rlo95EXZAdSEAVrhCOIKq22asKJz/J3+rTY9YWLoPVsOD+NPhp3az+TLWfFrtvtY7bKgKpIN
gIXiLZHSS0NRef5PTQRJdwjiJqZk0I9T8qUxW0oVUqAPX2wcnccI6nt0QYcj3ppO+uBlmXpAqzIa
b7QqKr/Z4JmmUFtwTNsp82gDavkoTpMpzcc56KTxMpVz0IY1ArHZ554WwMlFEzINZzqKxc7NB7fE
j2rU9aM/YhY9hHMHbnrbuVZ2F0B59W/t2LewBIy1Vu7Kos0L1J1FII90SpLm366kcrTpGqOlIzOb
9UMGH9mmSZ/mxZ0/oSHE5wui746nMFrsjHpyQ8fNbeSDhkTbpjXUgANuodpdVJZjsEGRvm4f3WZK
9GGn7EYgYetiI+wlN1jsJv5+BNL+NGuZbv/Kkz4b9jjH1uM+aDTrPzuN5rqEyOQHFMzdAUjUNU+6
d2FxKWctgG/yW3ir67KeEcR6Wgp9+rUYqh2SYlD71JbxfnlVhy2dpa3WpM1WT4f8yhPg3cgeJDFA
tPRRKblwDZzHqdpFGqCcevsfd9DLFoEJeEVbEHTGV/pL9fcWdA7mPlQ/6+AgkxjllCvXz7vSAYkH
oiwoTYEbXIhy5z9gKsfUKcsq/k+i0Rd/tXzpP2mDMZOIle1nOOdZdpqbqN1liSq/cztNVwLZu5QL
nC21A1qRvLzoNi/J0R+VH9ptRsXDJX8jvTcOqV/a8VZUU4W5mObda5g847jUBeIaaHIdsKkmUskk
4SblXpLu1b1b+I0cRau7b5MGQKGZp+YoTF8cCtRHUUhs3GuZl70KirSxUZ1ApoHOK/hbfXUFqiKe
/cgbgzcU27wZDFFfhNpyR1/hza6zyQX1TleVWwg9D5eS4vmC6vjDzdyywRuVojS0x65/dOq4/BfQ
jfOXwmjIPyFQsOSTZC8Ija9pTuZkR1NqDtGbXtfzTdbN8rZLGx1dXORZmr6tr1zrvxPwP2+W3wMC
S4L8x2EhjTmfXOGnRZEGdUDT2km+en3Qf458SMi9PsgjZlLUoCNBzaBshX20GvFqSqHdfJyxvXsS
//4RcLrIo9i5YAPOf0TbG4LGdhG8lY0y2y32h9hJkuF9T2Q/3Q6Tb+8SN8t/DWMc/Wsm8/C5cCq9
DJ1S9/cf/5Z1/Pi/P2WxgV9qb0CAz39KUSl9nGUfvInAV+4x6PuqDXs1+wA2BlRstpbRzLQf6+yr
oab468ej/x/uzmS5cSxL069Cy01VmTWVJAAOaKsKMydFDS7JXe6Su0fGhgZRcAAkJmIgCZa1WW/q
IWrdq1z0rpe9izfpJ+nvgoIHL8ggJQGdoQ5GRljKKb/DudMZ/vOf3S3N8sOjUvReEgREXFonhe7z
Yb70ndNu3M+soWpDJXdk2XfPKv1QAVFUkcAHUU62ylRltdSTGIG7yuxO08nJ6a6TzjlP4/Kq6+jr
I2Geff2BXSH/GfpuILmlOylY9LuZrmf9h9Wyo8Lmuuqf6lm2HC6auvZLMo+cI/Pbd2QFd35H5dAC
jxdy3roDFwLJu/Is/cG1os6tsoqsv/l2f3W51qbusWSyfXMjko6rQSQboT3Kfc0iNMJIcejLXvRW
50Hada8C1emvB023qfvnvttRv7x4m4AVaIuysgSKycOTu9Ta/rLfnAbjh+a4nVrDmOiVddaa8ZQf
ecz2nAY6EotGpJJAbcnoC6HLzzTqwT/ErTAYBv5YBxURNkddJx1fKFHmDufBOLqfTqP4/PAU96yg
sDJI3yfVQBQmkKeoJBBwavNIf2irS1s/X7eoCDYgL2E9aq2A3x3RGspvJqceOkoMeEgUYfwqZ7V3
HSVpUjWv+eBqTS0WDtnMHcRK156Mw6aLFpF4A0vVxz8fnuSercMlDwEEnjF26Y7f2da6eJg7iHcc
WRBNBIsLTMXVZXNFtkNnlr6QyV68LgT6RWIMJhx9Ct1l61gQDIzcditrPgh8xPsmWTmni4AsqlGz
70yvNaRwLNy+bxkFDxZ6kEiRUUrLSNhpqo+hMHmw4Ny0TsmqHQ+bSnfqD32b4tKHxbnn9qQvLCWO
fh7/kqfndpZ2HFJ17MHXwlQhkKwBL2uv1i8scJ+LEb0De5/oPduldOL1RTRXZ+ve+KHnWenlWllm
o5k7c94Ttx5f9+Zr9zLK1uMjj+S+LQq5uTD+yMMDsyFPbhWMA30Wp9akiaUw1NxoOXLHfvfCttvz
izRMtZtQcaZHTuFup/Cl4cykEiWPBLep3OlyvKCcZKtrTShdQ3qs15kviBCRlHbWX1nza1+J9HBA
Frh2+tKVpF+hAeHXIg2oXDwbj3W0suweZ2KWqNFgzkKgkuAy+n64n93tyQUKRxPiBG9DnFaeXzed
dr04SO3JatnTr9XMywbTZa/7WVOa+ujlXYksCvAe2AYMWO7Ks5zZtJXaDl0tveusqUzvbW8Bthkq
ixdfK+B5BBmUypsrYDVyVxaFY2LSOpgVNVBvvGbcvFxlbY7Cwr6mynBwdnhmezYJ3Bw8Dtyhgsym
tEm0cdjzUof8nbgVd06pBJr8TMlZ99LTpw6YOVWBgTY4RsxeNrMQIhEUeMIJXeDmK88RfEvka37g
TFqt5fJcVabjU1Xz1IGTzdQPeJgT8gxXyldAHquRPmt1j1w1+zYOqoVwhYnsrTIXP+V5st5cbToT
vHOLS57J6VDr+e7n3nrhXB4W7+4jwYWDJxtqdM4Cu1VezU7QX3TW3bk3iVeuOh+1PCeY3fahzFe+
4KFKPlkhSdfHiKf2dYovjIOGMYlqU1pTj0J7QNiDYNJekuTbsgL9E34h9Tpb+fZFtwvC/cWTxE+A
4dxR0KKgpJUn6evddQT8KZioUa8zAMrswC26jJPTZbbUvk9xEx958XcXULyCBKRw9OHULPszAQZN
fStduZNWpqzP+oHV+7Jw1A5p+Iu18uLNQpIdlMVEI0Dp4i2WJ4caEdjLZTibNMdECu6zWYT5P9bH
XvMyIF3g/rAod2Ym7Diy3wWxFeHfsihhmbTCpeokE0Hz9EsC99GgjYLK49tUF6/oC8sMhIRwdeAM
k2cGeizsttZOOlFbQQeUALRWI95EEjzipnMsBLFzz2CE45sVthEzw06UO1tQ+S6aj5XVhILd8bU6
drpDCCg7H1eL6eVCn44cxT9WVVuMX7KOQcsBBgafpnAM9DIiMwj7Y9+1psqkNWuhviQ9X1TIwld4
xO7bXTOR1AfpGpF6vHSqOI5bipk+W8QL7DRlkhCjILuWGiPv7dV4QcHwln5MCxRykiclTGzK7cAs
xGukll6idtwh5yXV3Ue3k6qAH/3OF/JCp8P1yu0BAHX8IYls+siaKf7j4a25422AJhSKBcFyDf9s
CxiEPE911VW9NFpE33GZdg0HorMrLKvs83xKtpEbWcvHEPLA+6nWXr3XtGn/q+JlyyOyzhmft+fP
vd2jwiclNzX0Gv6VB+FQAGwcrDuJSRl1WPTWXVELvuOk1hy/WJZCb+K04D6C7F/70tQ8G1BcprYv
vGUnmuEz9hQjmYF+v3Rb7aB15C3dQTCIFA2eM4hqsZIhsCgNTnUgEEmoW2tCVqR+Xmhj1WiCtPoZ
j3fkDd026WwrvEejOZbo1XzqL3pDvdNsi5zGQCgT2uJrtJ6tvpGFkR5jZNgJkYjBASClVIBQK4AP
y5JrR303WbTXitmKEuoKEnn6ud1puvOBEvfVj0tyBJcDPYFWabDEXe8NiE7Y9ukiCpcXiWaTQmtr
c7tzZD3LT5UYFIYwmgBWjcjWlgfVW6AnLmbdtrnO3JXZmbeD7x0Xr6rGqn2GrKw7OrKJxRLI+4cD
io8aqmYoKuBPkDtckVjk2e1Vz5wGUYtqFEs/gRWx5yWDuR1bH4M49FvXPTtrDTR3mvZPA57qz2Nf
WwzID/Qe/Qx95sxWEmrNHx7ZriRw/QpjHQMITHfZLum7AbwSaXv8OEspnjnrjgn3+4vl9bgHd6M3
jczD3ZXvYzy9xNbJzWerYZCUfZVjPY1JhVAs0+IRGKxb1IiJm/PmVRTGyeVS9RfvtWXfPiL98uWV
d0rtLjz84Hbx/MrCJ13OJseMToM1kNVEtbVzQl46CYFB+zaF9/R8BcfMZWyR0Xt4unukyx2NXxtH
twArl5Z9ubbnnU7atEx4ipZ/C5N+cGpPHfWKonqz01Xfvjjc3Y50ySCCc5RbmtcODpLSRNGUWo4z
nU5NDk7sifrD/mSlplkMRYe3pAYyiRqDjrY4ZmeWnyKoQJCq8BQAKth1CLepWpNSNWJmRi5Hh5Sb
4NTSo3Fn2Ory7r10x9IZoU0yy1HFBHe1vJph1FMWfT+dmUArnGwwJ6e1OXJVvB/g75sjiDui8IXK
GPMT+VECVtwRftbSHUaS5JRA+cIzO5blX0Tjfv+KbODx5doBwnp4CfeIkq4A4PLQQGJTzrlbk9Qd
zlqhZ9qu4ow8vd08W9mK4pOWiIPgyLx2tqeYFxVHhIVJcYwyDwleyGm7SdkxE/SiPXRmK/UiJRh1
nmWL5q1HzbnX9AdRDcgXfCD9csWcVgKqadp2AtOZdiwYIcJgnly2lFXnyor8oDkIQ009Ap3cOfti
ipwGcd2ADy0v3cwmJt+c9TyzO52uPo2n83AUBdPuIEpnAG5asZJcU0V8duagFh5TmvasJc8LPEjs
HWH4ie+3NLSsg8Fgkepp2ukqIJ1pMQ8u4vly6hDp9rq3hzfOnrWkM8wS7nF0+XKqhu+rjudSd9Vc
+zN1FGjddASkcHW+gJVxuCT17shds7c/Xk5CpwJLVhaspyipHXqrwEyjafcCh8SMaoGRd8vD5V/E
PPNHwgG7woRdibry/A9TDoJzWZjzldezll57Zq57y9bnuZXOT3EwZ7c48o9hx3dVTpQocptE6XOh
ee5UJg7Bd6IsuabVn4cU4VkrLpwL/e43PVamn/rZmpyxaWsOcmqhfuySc3gWL9bzIyHEXQEzCAIE
vB7wkOzU88UrmbWmWcDh7K2n551ZMIVuwlcfe6twdhHrwUvROvREjS7gsDgNcDWV/dnwGi/CpLn2
zTjTjDidJxeWysMVrnunDqbS2eHturucQMOIxOKWVAFdlWmrSBFKKZndTE11po0/OK01xDVT3bnU
1IX58p5ECV18vFhL2DDyxnF0ymQmzWhhjpdKeL1WdHu0XFjOmWfPo/PDXZXeX2BdUFqCjgXC0IYG
rFyOJ1vHUHU0PeW75Qca+cKxMsKrZn0Nrbh76fU71unYbsXHklb29iogZdxzKgq22Ehb18wSoOYy
sZP2dxIeNG2U9OfK10RL0nMQOupEDRX3WwrJSvtll7mYLM4QQjwY8zz/ZfuTyCyI6HaifM+UrE0V
Ln+sfrbg5P5ke/G4PZjOosWRl188s1tK9KZHSPoIPYs7oOwO7a6oH6NYvvrdXhFFstJg/VWZ9ppH
vDylc7fpRcwKHYOU3jI8z0twTPp+W/2egOO5hHAFmOSySeonNZ+pMpkp1A19GW6NLnPvPE8UJib6
dulu66/Sld70NPX7PAiXq5H4r3dOYXtSOJwUkNQahePwTi0dv02P3N7kLuAlxLaV90w492EJVFzt
OxBEZxTr0+6lY8NW2lxozdHhrnblibFFHIAwGf8QlpO7Spe6Iypz2dagZWVRBkJs7Zx24mAMiXjL
I3VCTR9e3CPMahjEqgZ0g3/lHttWP1h2QM5YA20a6+/Tvv5pitWrn04jjUTfmAJuR3bm7hGEcgw5
8szz4JPDIPeYjSlAOtOg7hikbXjVblISUSACaWbfY3fVH1HvzDJU0HC+cXimQqGXTwT9CdZBbFhS
s8tAYn3Wsbu6G0GsCuqzdWOtUvsSlrD+QJ2H1jfLm7Vv4bqh4kkv1q66WauXHrkEdvcRvJXkOvFS
QjSBCOSJJ4q+6CatYGoNZh0N8AklHT8iZVK4teBYhsjO8Rc8qMBcRF+4vcrFPkM/WDabcW9hEW+B
PwXENiw+i9CzwpeuJh2RZMP+IY2K8yhWe+tC7S3nqyxatFbs2LG3no10ePeVUzeBxOuTz5XYHYCo
S6z3qQIDx5HbJwfhSktK5+hxwnNInIJ7Tu58PO/ay3CtspXGpC9lZ2u8iMqV7YbWreOpEJG5/V7S
AhsO2PA0a85b+vv2GGoyspDWwXA+tbr+YO4HWTJQZksPK3DVRleZDiBGcLTbwINXbQjVQqINQMp2
KY4Ly4djdKZp0PzUjSiN/r4zbS5aJNpTLG+gdlsZenF7BVlSOBiTG+qshppq9R9gKvJ/tj0bNsbu
uhep6Wi8jvpqcIoTaE2+UARbx8+Hd/vOKeOxEbWR0KZxG0OzLIsGj/JcdVdq2xp0dS++9OOxd6Nq
c29o26H/C4bg6ue434+OZQaUTAiiRrBkcIdxwjGvMSPkbhcdiGa02FOsgU0KUXy5nAdZNFwuYOK7
csNFz31PrtTyCka30BvNCYIcsyN2blBSYATjsIjMkZtaRt50SfMivWep2jBRKXo2APia4McGy98a
BrqfPnQ1q3Pk1t6ZNH1CbQlnB5qTcPvKkwYpDpHOAj6lgdYJHgNKuX304ScncLvU3yurlXbeAd1/
1l2tu0dOwJ7ZonVTrJqnV6RjlO5SzKNZR5/BpTjIIueil1jz2YWlKGvrc+KosXYdoAV7R3TtnZ1F
jBxnFM5tQd5I0ok827alpdMUR+EUBK6mDRKYCJNhO+q0vYG3tMJhM2zqNxEAlvGRqyb3r0nHHYsG
DKTI7ANJQsqv3DNkSYHuqSopJklrkfjvV5iTcTQMU7XtfkvI9QdhrKXt5KJPRUAnGfb6wHeuV13H
T296/pIn/AyLGo6LCN7Hj2m6btqDdqQAQ/eaXhqe9vVEO7dRVsnjC2P4o1GyIXwbkMpr9R7tmdtN
TzXU49ZlT8VYhWyJmN34Sk84zcqg6ffaDvWymvF6pHley/nQneFkOYWfOgpPXUCOL6T0RrvjzqMK
PFYPPJc48mV5zNCfW9g9yrelnp52lC+6aw+87O5lF0m5k5LQZ+kyUddtW/mm3kGX0RyssoHzUT+y
p8r7uNxJyRmX2FT/7jQt5Rum20BtD63m+8i57D/x//51svqvOCRvN3sl/ulf+XkShGx5CHJKP/50
40yiIA6+J/8q/tqPX5P/0k8fQ9O/SyLTTG6MsPyb0l+k/af+T43EkH4Y+cSHs0+pGWWfzTh1k8Pf
bkbKRERDt4HjJ/fBThPP+qV8Mr/bUMPMx3Wfhea//WUCdUsixmc5gf+Xp68uH//tLyI48dedhvLJ
HGrANZhz+kjLTaVzgrucVCb4szefvzTcwLeevsdBeCKwZ0Q2NaKo4O3yDreE+Xsy2BnVHjkd/p1D
M9hIR4hAwHEqiaCrnIhQmDim+QxF3smWBCBiPgGTS8hVmE/is5H5GxIBNk9FGXT0E3IVCPURWM4/
LPOWDNqtE54RAircK8j6LU2dx7TS6mu9E7iuMFeFe2h7ytoJXiocLOD2Com8rakLLo9KU1e7J8LB
InKp9h79lnqCM13Nsf5va+pChao0dY0zTUY+are86soJMV3SAED9/BDJ25q6yKeuNPVO5wRjA5ts
6zrb2vf9E3xgcP6LBI+3NfPKl1xXPQF5geFD2D7/yBc9LyFANhFm3Hz79p46kN0VF1/VT4AhE04R
GbviwypvLX5T10/Am5NJW1wJmw7f0IUvwkDV9n/7RGQLYBRhC4qPfAPw1AHKgZUTt0z+eXMKT169
vZIIFOUE56UmisH/mOPWLujpJ+wAXBPAx/PP5qF5Q5tAuLArSaCjnOB8wCrD0Zd/5Kug2TvB76mB
AHizdwGO7ooyUFsnInqkcN9tDgJC3doFKP4ku5DNtxFQflW8rQeBdJGKImAbQIoLVQnZ9flHFkEH
JQFXGVvhSQZv7k0EkVlRBCiBeOFwpgskcP6RdgGJeBwF/EeCk+9tLX+e1FvpFmhzDXIHovvLc0bx
xWUtYp4b3f/tPQECnFBp6iy7CHOAyHm642VFADfVCYlKGEaCtuqNrbug+as0eaxdKjYCEySCnn/k
Y9/WTtCN4V0Dp775vD0RbG6ijUvthyfqBX4fDCDCFkQ3BIhIfOT175/wMOKzBAS3+WwemzekAvBw
Vd0F6gl5ZOxyUnHzj7wLmriFQHQQH3lyALzE7/MMQf3wEQ5tx33MXYiOGW/5IY/+QuE9221gy0NI
LiDp29KvCp/ipvHffIw/SS7G3MOz9aXw1W79KP1uvPPLT5PPh/XU1/YfSVOVBlZ8U/zhhWNGRjSx
s/yL7GlWHwwPx+XQ8I1HY9sXKhyBvw1yx2n648Y41Oo5zmTfNQSkf9OU8DAKU7hqwzfmypkERTu5
61awOlZt9s7AAd24RU6R2WDYjRtnnppocUXToidoOIof97qTnyWZL2BNzcfGXWIkZlw0l7cujNKq
8xjSQGS4jXeeGTkTaVlz7NaBHhjMsyYwNCLn4cE0JNFw+eH5FTRevzuDTfv7NvAPR+juASwiCZsL
+uXfPw0nly+can/C8/vuu2UbvhMn8oLUcNTerc3owXCmcsOor7+7xM/cQe8iz6RIVdGQWByexaqt
Dgzfco1HM7aLtvJVr0EQN5nhe0YkNVvHgCmHJMtWaKOVxUB5B9Mp2hEiECiVqq0ODe8heJTXTKCn
qrZ7FzmNa8OfSZtBaCRVG+aqEJCpTTNCCsLLX7XRC+J5jSvxn7t3n4vmRON58lLV1i/9RzC7sSxk
gHhFR69/c2i53GoNx+K9EcrbNzeiq0rhKoss4LClkwGus7oYPgRRYrN+kSntDKjyq7d9F0BQt6/t
Go70lbE2ZvauSGo419dGwLv82ykBRVf8+PrtdmNMjGDniIhU86qb44azF7ilvSzyaCs3bLiPzkJW
yPJMghoaNrLyme7WsHIfzNBwi4nnd5BIYa463FsjMiam27iMhfIub41+Le3PdlQV4Dw1DBzjzwlD
hwu0aEwIhcSQ4sfX7+c7x7eMkGujaCpvWVDhVRX3vW04ZSspZxms3LABGG5H0ripahiz4Szle58c
3hqaTaOZUAvL1xw589Ub/7J+MPeIQ0AVqkr6q2MmvuEVDeVbo46r7mOcRMGicZmQgRE2/toYJUEU
JOnTydzuTgSga5jIU4dXqW/ElK6jy+L/Ovs6JW27Bh3iLowMSCP23TdkH9ah+9w4j4+u2RgZcbIt
NMjcD7bOLfIsa/hJane2MwvQWZDaj/+7uUO3OwUNAB1DDe6VG8M1MoMFihz3//z3/4xn4qfzKMOT
wwgujIfAM4pVk+5D8rcgJKvBjXHvUDK2eW3GiXQriuAH7CTFpCvcuSZGwazY7vFfTx0jyLCXnMan
1H80JA+QoGCAMqR6p6fB7DFAgPfGDDPS8SQ1keiNBsznWC9/nINjs6ULn99QeEOF/F/oodwe/9Nf
3/6jkUBTFv5Vqa/im+IPD7kHB4Yd4XErZLlRX4qfXr9phlkYpdJ+P75eG8/SocGeo37jr4ucsBhh
Pl7hxq76eFxG8ksKA1UNjcaRYcqqoYhx1zDWedFKLgARPqra6PsgeiyJQDA/VG32Kl0ajnTfQyBd
vdlr88HwZZ8wOarV2/3olWQgqI+qyuATuGrJZwX3XvVW74z00Wm8i4wH2QqDuayGxgGxS3cu/JLV
W33yuIsxN0aeg8JRshFEUl5VaX/jJWzggpwVTW0UwRqE8jcTtVhqVUAXq473Q9Bg0/1T3CibH6TP
Vm/9PKDZxl368Ig+TyBCOopkJdZxLd+n/sM+vZGS0GB6RCpUVRm9e0gbN2ks7cin1muQ0b9/Ht2N
Pn8dnf63htg8ZoTAyvufyDrkTRRVFUQ8Ig1fO3rb7Hus/zEBFmLgVFwtnv9D+gc6hM/i7AQ85eho
MCHIdOR33kIE9d33cqgNGFR59z1N+ZlWxTufu3uSlCJ4beyHiu2WPFHkllVscZRGQSiZAOQaCyYF
+fC9bPobR+2+GGYehK/U9ruUG8ko+RBFbLSiIDYO4D1jhpNA39E9XiaPj+IkyC8jRUBJgaQCKsmY
ZJhDarvzuL+sj1vUBSso9yJMHmjjRHItieTwOO30kv6WUIXm/SybmT1jlDYiRTZgVoEAFSJB2Bi7
pI2Xt9ArOhoYpF5P9sTaKfbAYeqTqsP8APBSoaeG7m7MOAjxAnjyUnGJd0jgFPhQEowE9/nO8XjF
3G4MCuiYD8WwhbohWDPFP0CygVrCIn/Q+fnc1foR7298MBMboq6yY5g8f2iwkCL8YrCZQSCvFqPa
Y8ptuv3jXql9B+c5b9bWEv3/8CZt8B+oFIYXlBSYA4vzzAM8MCMvlUFDgsDO5MZJsj1r/sxm7wJK
bgX+PqWujvDfMJgEceOfr0zTxaH/L/u6ESDNqrPIHy+hzd0AlAFcta8fkTRftZ8huf17265hDmfO
1ClGmN8sdbRpPoJC+w371Ai+g7IiPXkn5n0QRvTMvXQWmf7Ebogs6d32a5D+U/v5qy8WW2DGfmht
AtIgB88Ew1vVBT9P5TDD7ouf/vYWP1NMF6YRPT7tog3ubQKDKMHQfTsrZ5GpOosrB/gYadOFPHJX
kuA6qdrw0I4wNj0jfhp60eKmgxrk/8FcNoaGa4LSkB94Xr2is9dffh+c1CxayYfcO6QlPHN5vxp+
aiSp3G4N3o4PBlEpqdU6zqwQ8C8moQ0ZNkoeXdHV68V7C0U5FNB7Hxf0zRo6MMLUQEVaNs5hASsh
TESyXdX9fYtgZJmLSj1VW+WRim3D3R/x3zU30xffMBtk7YXpmr7xXxrv4onpx5Av5JfNvTixOIqI
Wg1T35b0FMyA6rO7D2ZmSWrg8etoF0RA0Yw4rUodGKL7dGG40hLDGFb08vqt/43ldeJc4GdpQni3
aDIfuGC0qbqJdpRM6qVXb3UoAB1mlPzQCIsmxbgFcTLFxgSbm45PToPnvvj69ZKSsNkoJ34QNT6m
xKfRF/c9iHRKz5TqpZROHz7/vLTMYWH+cYbPxi/zJzR1XIIy8oNcw5Z+BxgziqSjUoMOnDuf5LEK
zv7DW+Z4hHJgutA9yhiUGm7PQRAj2PziuDCjtWkFixKoViQz1jB4oxS13XVKpi9+dwZU7BQGWDFA
cWkIYsCqwz01BRZcCvPUEY+5jHioZL1HJGdXHe0o5vqUhVCHsjpcmxO71GwNsj1zdnKG6rjWz4wo
MPfd3wcdcc9Usc8I4U/MYqXELhOkKlXX7dx5wEldCuDWgZM8h5/Lj82sGKIYsF6DPXyOS8jw5Wbr
kAN5ZLJ0BXVSVekOowALVLoaoKWq3u5FiloYSUKg+nv1di+B5JYuB2ox1dBuYrjyaEXlqqrSfW9G
pQ1GfmwNzWIo3BiZHAuHf7J6y9dGsijthjpyW66dxE7Lqkl7NzaWvvhtu3ODhTErD7kGGV873OsJ
FlpiltBZdaTPXKcrkzSiNLKKNRO3DwUoix9fr7nfBC5Uo/KJrsPJSsKBUUo37dRwRMBvJvJg6wDT
/k58Jqf3qHqo8WovDfmuqONpxj9bvtjqQG7ckumTWqX8iDrSjz8DrC3pU5AZVt+/4kSXcyIJztfQ
cH5rRpiyRVvizFFotvjx9WfuLixBOAn/1dAqPpAHnNJFS/lwa4kuLQlAyECqOhCMd0snIVG2vI3h
By9m8HoJf5kJlKykXOZVKqoe5ic/xxVujcdANht3kSsvf56+olxN2HdDooGFEPJlPBgYfqa+zY3M
A2Vakbyh67Bq7syojGqswwlPHoCZB7tKIE/Is2twVGywMqTc7YlLQLxTw2N1BYHwQpI2LjeKNNWg
2P76H+Lc7DPNYNbD76/rfTISgSRuSlAd3vd/nGttAx/6E7rW9mGl6niV2LTfqfu0J1IHmZyoxqOL
CuFQvIP3Ovqm/HHrLnB+f8JVdy3IQyT1tAZt4Z3I3JUareH+GARJTDKi1Gy7jnbRxWRVoYZ7dEDM
lET87RexjtzGoW1IylIdBuZnM0wfXKBzYDTAfDWGIu96e+BaDdrNqekFExAhdHO8vxp2IBwWZhTI
6RvH8dTHve9DQEuQ7G+LR9RmOfxYPaNZGsipfHJ4sf9DRkXLQqM6CFt8pkI1NEKz8dWMHiU98yDQ
85ktn04drH0Z6tGtwaYZWVmYbIuhjnz60RykRMC95+4J4HdruFNGkUOJBemqqkO7HCW2E4TydV1H
LuQ9x/4c1he55TqQEuekp0qX6/En/vhpOYcESZJtHerpHiRHHcb+8Nf/lZiNx3+6XASOTCrQruPx
ujL9TBLFHpD/y426a+ehrBW06zAWSSEOElt6XDAuitP9etuZ8ZakUAe484YMa8uIJ6XMujqeEXzb
QSJnU1PKrLogRK74UtI6YGavpdlSo0cV9eOn+IaHdFL2t9Zw996AVyNtWc4NpsZ7HWIQLZd9gu06
nrmbYC3uX3gIi2GKJ5+6msWPrz8cHxxU/KKZvNU6noy8Vfm9aIu6f1U1oc013Bw4cVxGwNWwkT//
+vfUL5cDqiPK+BnLpAySr0GNvTOziW26bimJtY745VMO004+G9Ucqq/infDayS55an7W0K4g7TQa
1yZA8qK13NvYruHyvMPfX84VqyNH/470CUkHIm2mGPzrj/V9IFtpilqDtn336/8IGveB9+vfcyTQ
bfTr//Qnjpzzp9QB4Cah1ymlheH3q0Eqhr8uX9BwFVdv+Iu1c8DriBvjJ5iBs2qcGbGkFsGwX33M
kP46JZ1eqYNAbYQfhqxepxhhfgLreGB/2bFBlDpipb843oPxsJRvjDpoFzZ36O75FjUWqj6EA2iZ
7lHmJHKPvL521ZbfPWQyaWgPrjBIF6mO3iOKwEV93J76A/2we9I5q/plt2cjbmRodLb/aCRy3X7j
wfndr2okMM7Tv6tOCx38t70ik5X/QQTkP7KmJJu1c5xre5/MDyxSjSuxodKuuhTb4z++wzbGU86q
UOy9YgCHyIuABjtr+Zar4UkdBuRtND6X+AlqeUdcUlbdhQH6urgvxVPSq0GRIX8uMVHnpH1WR4oL
tMCPIqV9e8DkJBQ/vl6f+4CAI8NKpRG3+zXI4hZvmUxvRmnxYwPe3rC/7cF9f7pVfaHYpNLOfdb3
T89lbp4W9PJSa0+H5sCVtpOpvT3Y/2dn7l2UPshLdkyyxz0j3JIOGyFXwQdG9FBOv66jByt1XPl0
1MFxKkbLcZZPRw0+DOGghkeObSw1XQdj1NDIgHntgyXUgVUclnZHHd6408BD+ZYLPtShJhft7g8/
dWswSKgUUi5AUgcCkMv+kfodqWyn7hKxpC8G317ALCeZOe06+C7fs49L60dNueqnmvxOYZaVnYh1
BCgFEisWvpekGGZ+VdcRk7wlSyEJhIIhW8B1cJNtElKvnCTZ5ER+MBeOfIPUwaa76eU6ncj+UKUO
QBZps77zaDzmj8F98ABvz/YKKHVg4u9xQmzkM2RfwpuxhxFcqSNPayOorw5JNFTgEWgwATjY3Apg
H+WVqSOEMxCRgNhufHUiy9l7yUO6Vsjz9brbl7uDPRxVto6rBAOw6aX4oVKHnjxEl4XAvxBB7smp
IzxwZ8hakdKr4X6Dmz1pjMCp4X1K5c1SR+hhsztRYRL717+7ppdtS6VTj/uaCdwY9CCDk0XZuBoi
apsJbF6Bxj9vktX+ZXsSKonUR02VbbX5H6v5b9jTqqr9B0yEP8rrEVncd6V02jooDwbUxyhlM9UB
Mx5Exlr2O9YRWxBGoeScqCPyPxQ0UiUfdx2M/KMJOqXslqij9NwTkxBBzhKCpQ6P8Znhzn4XYq0X
98DrX7nzlNpYsq17kHTumcixO4LqOCikrdGuI1tX1DfBjJau8XYd5Ey3ZpkQp4bL+0uUlger1HFC
vhKKXVPeUFo4CPyO7Yc/7hno7iGirPoobM/muC9o+7eLJ/BZbqxjfuctN9c+Fsx/7Cw3WqfkqysG
cMjLfG4GKNPSdqqjWtDnNC4HhOuwte9//d9EWDPpdoHj9O3u/n0MosWy5Gv1tH0PqDkVPaH/iN2/
j770zzfLfWypb2yWRxb7KRI6ceEO/On/AgAA//8=</cx:binary>
              </cx:geoCache>
            </cx:geography>
          </cx:layoutPr>
        </cx:series>
      </cx:plotAreaRegion>
    </cx:plotArea>
  </cx:chart>
  <cx:spPr>
    <a:noFill/>
    <a:ln>
      <a:noFill/>
    </a:ln>
  </cx:spPr>
</cx:chartSpace>
</file>

<file path=xl/charts/colors1.xml><?xml version="1.0" encoding="utf-8"?>
<cs:colorStyle xmlns:cs="http://schemas.microsoft.com/office/drawing/2012/chartStyle" xmlns:a="http://schemas.openxmlformats.org/drawingml/2006/main" meth="withinLinearReversed" id="21">
  <a:schemeClr val="accent1"/>
</cs:colorStyle>
</file>

<file path=xl/charts/colors2.xml><?xml version="1.0" encoding="utf-8"?>
<cs:colorStyle xmlns:cs="http://schemas.microsoft.com/office/drawing/2012/chartStyle" xmlns:a="http://schemas.openxmlformats.org/drawingml/2006/main" meth="withinLinear" id="18">
  <a:schemeClr val="accent5"/>
</cs:colorStyle>
</file>

<file path=xl/charts/colors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withinLinearReversed" id="21">
  <a:schemeClr val="accent1"/>
</cs:colorStyle>
</file>

<file path=xl/charts/colors5.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3.png"/><Relationship Id="rId13" Type="http://schemas.openxmlformats.org/officeDocument/2006/relationships/image" Target="../media/image8.svg"/><Relationship Id="rId3" Type="http://schemas.microsoft.com/office/2014/relationships/chartEx" Target="../charts/chartEx1.xml"/><Relationship Id="rId7" Type="http://schemas.openxmlformats.org/officeDocument/2006/relationships/image" Target="../media/image2.svg"/><Relationship Id="rId12" Type="http://schemas.openxmlformats.org/officeDocument/2006/relationships/image" Target="../media/image7.png"/><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image" Target="../media/image1.png"/><Relationship Id="rId11" Type="http://schemas.openxmlformats.org/officeDocument/2006/relationships/image" Target="../media/image6.svg"/><Relationship Id="rId5" Type="http://schemas.openxmlformats.org/officeDocument/2006/relationships/chart" Target="../charts/chart4.xml"/><Relationship Id="rId10" Type="http://schemas.openxmlformats.org/officeDocument/2006/relationships/image" Target="../media/image5.png"/><Relationship Id="rId4" Type="http://schemas.openxmlformats.org/officeDocument/2006/relationships/chart" Target="../charts/chart3.xml"/><Relationship Id="rId9" Type="http://schemas.openxmlformats.org/officeDocument/2006/relationships/image" Target="../media/image4.svg"/></Relationships>
</file>

<file path=xl/drawings/drawing1.xml><?xml version="1.0" encoding="utf-8"?>
<xdr:wsDr xmlns:xdr="http://schemas.openxmlformats.org/drawingml/2006/spreadsheetDrawing" xmlns:a="http://schemas.openxmlformats.org/drawingml/2006/main">
  <xdr:twoCellAnchor>
    <xdr:from>
      <xdr:col>0</xdr:col>
      <xdr:colOff>781538</xdr:colOff>
      <xdr:row>1</xdr:row>
      <xdr:rowOff>1</xdr:rowOff>
    </xdr:from>
    <xdr:to>
      <xdr:col>18</xdr:col>
      <xdr:colOff>244231</xdr:colOff>
      <xdr:row>40</xdr:row>
      <xdr:rowOff>158751</xdr:rowOff>
    </xdr:to>
    <xdr:sp macro="" textlink="">
      <xdr:nvSpPr>
        <xdr:cNvPr id="38" name="Rectangle 37">
          <a:extLst>
            <a:ext uri="{FF2B5EF4-FFF2-40B4-BE49-F238E27FC236}">
              <a16:creationId xmlns:a16="http://schemas.microsoft.com/office/drawing/2014/main" id="{4ED3F0C5-1CDE-B7AE-C859-D36AF5D7CE8E}"/>
            </a:ext>
          </a:extLst>
        </xdr:cNvPr>
        <xdr:cNvSpPr/>
      </xdr:nvSpPr>
      <xdr:spPr>
        <a:xfrm>
          <a:off x="781538" y="366347"/>
          <a:ext cx="11344520" cy="7571154"/>
        </a:xfrm>
        <a:prstGeom prst="rect">
          <a:avLst/>
        </a:prstGeom>
        <a:ln>
          <a:solidFill>
            <a:schemeClr val="accent1">
              <a:lumMod val="50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clientData/>
  </xdr:twoCellAnchor>
  <xdr:twoCellAnchor>
    <xdr:from>
      <xdr:col>1</xdr:col>
      <xdr:colOff>307970</xdr:colOff>
      <xdr:row>9</xdr:row>
      <xdr:rowOff>118021</xdr:rowOff>
    </xdr:from>
    <xdr:to>
      <xdr:col>5</xdr:col>
      <xdr:colOff>482130</xdr:colOff>
      <xdr:row>13</xdr:row>
      <xdr:rowOff>104791</xdr:rowOff>
    </xdr:to>
    <xdr:sp macro="" textlink="">
      <xdr:nvSpPr>
        <xdr:cNvPr id="14" name="Rectangle: Rounded Corners 13">
          <a:extLst>
            <a:ext uri="{FF2B5EF4-FFF2-40B4-BE49-F238E27FC236}">
              <a16:creationId xmlns:a16="http://schemas.microsoft.com/office/drawing/2014/main" id="{26E63B14-3252-FB2D-53D9-821BADB59320}"/>
            </a:ext>
          </a:extLst>
        </xdr:cNvPr>
        <xdr:cNvSpPr/>
      </xdr:nvSpPr>
      <xdr:spPr>
        <a:xfrm>
          <a:off x="1101720" y="2108502"/>
          <a:ext cx="2421083" cy="829366"/>
        </a:xfrm>
        <a:prstGeom prst="roundRect">
          <a:avLst/>
        </a:prstGeom>
        <a:ln>
          <a:solidFill>
            <a:schemeClr val="accent1">
              <a:lumMod val="50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clientData/>
  </xdr:twoCellAnchor>
  <xdr:twoCellAnchor editAs="absolute">
    <xdr:from>
      <xdr:col>1</xdr:col>
      <xdr:colOff>330729</xdr:colOff>
      <xdr:row>1</xdr:row>
      <xdr:rowOff>158417</xdr:rowOff>
    </xdr:from>
    <xdr:to>
      <xdr:col>5</xdr:col>
      <xdr:colOff>464784</xdr:colOff>
      <xdr:row>8</xdr:row>
      <xdr:rowOff>151988</xdr:rowOff>
    </xdr:to>
    <mc:AlternateContent xmlns:mc="http://schemas.openxmlformats.org/markup-compatibility/2006">
      <mc:Choice xmlns:a14="http://schemas.microsoft.com/office/drawing/2010/main" Requires="a14">
        <xdr:graphicFrame macro="">
          <xdr:nvGraphicFramePr>
            <xdr:cNvPr id="3" name="job_title">
              <a:extLst>
                <a:ext uri="{FF2B5EF4-FFF2-40B4-BE49-F238E27FC236}">
                  <a16:creationId xmlns:a16="http://schemas.microsoft.com/office/drawing/2014/main" id="{DD4F4A6F-47D0-40A7-9FAC-ED02F9F3EDED}"/>
                </a:ext>
              </a:extLst>
            </xdr:cNvPr>
            <xdr:cNvGraphicFramePr/>
          </xdr:nvGraphicFramePr>
          <xdr:xfrm>
            <a:off x="0" y="0"/>
            <a:ext cx="0" cy="0"/>
          </xdr:xfrm>
          <a:graphic>
            <a:graphicData uri="http://schemas.microsoft.com/office/drawing/2010/slicer">
              <sle:slicer xmlns:sle="http://schemas.microsoft.com/office/drawing/2010/slicer" name="job_title"/>
            </a:graphicData>
          </a:graphic>
        </xdr:graphicFrame>
      </mc:Choice>
      <mc:Fallback>
        <xdr:sp macro="" textlink="">
          <xdr:nvSpPr>
            <xdr:cNvPr id="0" name=""/>
            <xdr:cNvSpPr>
              <a:spLocks noTextEdit="1"/>
            </xdr:cNvSpPr>
          </xdr:nvSpPr>
          <xdr:spPr>
            <a:xfrm>
              <a:off x="1129290" y="524023"/>
              <a:ext cx="2366176" cy="142713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10</xdr:col>
      <xdr:colOff>448</xdr:colOff>
      <xdr:row>1</xdr:row>
      <xdr:rowOff>170605</xdr:rowOff>
    </xdr:from>
    <xdr:to>
      <xdr:col>13</xdr:col>
      <xdr:colOff>481542</xdr:colOff>
      <xdr:row>8</xdr:row>
      <xdr:rowOff>127002</xdr:rowOff>
    </xdr:to>
    <mc:AlternateContent xmlns:mc="http://schemas.openxmlformats.org/markup-compatibility/2006">
      <mc:Choice xmlns:a14="http://schemas.microsoft.com/office/drawing/2010/main" Requires="a14">
        <xdr:graphicFrame macro="">
          <xdr:nvGraphicFramePr>
            <xdr:cNvPr id="4" name="experience_level">
              <a:extLst>
                <a:ext uri="{FF2B5EF4-FFF2-40B4-BE49-F238E27FC236}">
                  <a16:creationId xmlns:a16="http://schemas.microsoft.com/office/drawing/2014/main" id="{83A8978A-0ACF-4C4B-A4AC-06666C6DC367}"/>
                </a:ext>
              </a:extLst>
            </xdr:cNvPr>
            <xdr:cNvGraphicFramePr/>
          </xdr:nvGraphicFramePr>
          <xdr:xfrm>
            <a:off x="0" y="0"/>
            <a:ext cx="0" cy="0"/>
          </xdr:xfrm>
          <a:graphic>
            <a:graphicData uri="http://schemas.microsoft.com/office/drawing/2010/slicer">
              <sle:slicer xmlns:sle="http://schemas.microsoft.com/office/drawing/2010/slicer" name="experience_level"/>
            </a:graphicData>
          </a:graphic>
        </xdr:graphicFrame>
      </mc:Choice>
      <mc:Fallback>
        <xdr:sp macro="" textlink="">
          <xdr:nvSpPr>
            <xdr:cNvPr id="0" name=""/>
            <xdr:cNvSpPr>
              <a:spLocks noTextEdit="1"/>
            </xdr:cNvSpPr>
          </xdr:nvSpPr>
          <xdr:spPr>
            <a:xfrm>
              <a:off x="6648706" y="536211"/>
              <a:ext cx="2222533" cy="138995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14</xdr:col>
      <xdr:colOff>13228</xdr:colOff>
      <xdr:row>1</xdr:row>
      <xdr:rowOff>165449</xdr:rowOff>
    </xdr:from>
    <xdr:to>
      <xdr:col>17</xdr:col>
      <xdr:colOff>502707</xdr:colOff>
      <xdr:row>8</xdr:row>
      <xdr:rowOff>113773</xdr:rowOff>
    </xdr:to>
    <mc:AlternateContent xmlns:mc="http://schemas.openxmlformats.org/markup-compatibility/2006">
      <mc:Choice xmlns:a14="http://schemas.microsoft.com/office/drawing/2010/main" Requires="a14">
        <xdr:graphicFrame macro="">
          <xdr:nvGraphicFramePr>
            <xdr:cNvPr id="6" name="Employment Type">
              <a:extLst>
                <a:ext uri="{FF2B5EF4-FFF2-40B4-BE49-F238E27FC236}">
                  <a16:creationId xmlns:a16="http://schemas.microsoft.com/office/drawing/2014/main" id="{016B713F-EF4F-406B-8442-0D5109CFC15E}"/>
                </a:ext>
              </a:extLst>
            </xdr:cNvPr>
            <xdr:cNvGraphicFramePr/>
          </xdr:nvGraphicFramePr>
          <xdr:xfrm>
            <a:off x="0" y="0"/>
            <a:ext cx="0" cy="0"/>
          </xdr:xfrm>
          <a:graphic>
            <a:graphicData uri="http://schemas.microsoft.com/office/drawing/2010/slicer">
              <sle:slicer xmlns:sle="http://schemas.microsoft.com/office/drawing/2010/slicer" name="Employment Type"/>
            </a:graphicData>
          </a:graphic>
        </xdr:graphicFrame>
      </mc:Choice>
      <mc:Fallback>
        <xdr:sp macro="" textlink="">
          <xdr:nvSpPr>
            <xdr:cNvPr id="0" name=""/>
            <xdr:cNvSpPr>
              <a:spLocks noTextEdit="1"/>
            </xdr:cNvSpPr>
          </xdr:nvSpPr>
          <xdr:spPr>
            <a:xfrm>
              <a:off x="9403531" y="531055"/>
              <a:ext cx="2307888" cy="138188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6</xdr:col>
      <xdr:colOff>272090</xdr:colOff>
      <xdr:row>1</xdr:row>
      <xdr:rowOff>174014</xdr:rowOff>
    </xdr:from>
    <xdr:to>
      <xdr:col>9</xdr:col>
      <xdr:colOff>387957</xdr:colOff>
      <xdr:row>8</xdr:row>
      <xdr:rowOff>122380</xdr:rowOff>
    </xdr:to>
    <mc:AlternateContent xmlns:mc="http://schemas.openxmlformats.org/markup-compatibility/2006">
      <mc:Choice xmlns:a14="http://schemas.microsoft.com/office/drawing/2010/main" Requires="a14">
        <xdr:graphicFrame macro="">
          <xdr:nvGraphicFramePr>
            <xdr:cNvPr id="7" name="company_location">
              <a:extLst>
                <a:ext uri="{FF2B5EF4-FFF2-40B4-BE49-F238E27FC236}">
                  <a16:creationId xmlns:a16="http://schemas.microsoft.com/office/drawing/2014/main" id="{8E48D58F-B758-4EDF-81B7-8ACC827D464D}"/>
                </a:ext>
              </a:extLst>
            </xdr:cNvPr>
            <xdr:cNvGraphicFramePr/>
          </xdr:nvGraphicFramePr>
          <xdr:xfrm>
            <a:off x="0" y="0"/>
            <a:ext cx="0" cy="0"/>
          </xdr:xfrm>
          <a:graphic>
            <a:graphicData uri="http://schemas.microsoft.com/office/drawing/2010/slicer">
              <sle:slicer xmlns:sle="http://schemas.microsoft.com/office/drawing/2010/slicer" name="company_location"/>
            </a:graphicData>
          </a:graphic>
        </xdr:graphicFrame>
      </mc:Choice>
      <mc:Fallback>
        <xdr:sp macro="" textlink="">
          <xdr:nvSpPr>
            <xdr:cNvPr id="0" name=""/>
            <xdr:cNvSpPr>
              <a:spLocks noTextEdit="1"/>
            </xdr:cNvSpPr>
          </xdr:nvSpPr>
          <xdr:spPr>
            <a:xfrm>
              <a:off x="3822317" y="539620"/>
              <a:ext cx="2290261" cy="138192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1</xdr:col>
      <xdr:colOff>160376</xdr:colOff>
      <xdr:row>14</xdr:row>
      <xdr:rowOff>63901</xdr:rowOff>
    </xdr:from>
    <xdr:to>
      <xdr:col>7</xdr:col>
      <xdr:colOff>219736</xdr:colOff>
      <xdr:row>28</xdr:row>
      <xdr:rowOff>117919</xdr:rowOff>
    </xdr:to>
    <xdr:graphicFrame macro="">
      <xdr:nvGraphicFramePr>
        <xdr:cNvPr id="9" name="Chart 8">
          <a:extLst>
            <a:ext uri="{FF2B5EF4-FFF2-40B4-BE49-F238E27FC236}">
              <a16:creationId xmlns:a16="http://schemas.microsoft.com/office/drawing/2014/main" id="{BA2CA4D8-C2D9-4B27-A325-312FCBFC4A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378557</xdr:colOff>
      <xdr:row>28</xdr:row>
      <xdr:rowOff>135112</xdr:rowOff>
    </xdr:from>
    <xdr:to>
      <xdr:col>19</xdr:col>
      <xdr:colOff>77971</xdr:colOff>
      <xdr:row>39</xdr:row>
      <xdr:rowOff>146538</xdr:rowOff>
    </xdr:to>
    <xdr:graphicFrame macro="">
      <xdr:nvGraphicFramePr>
        <xdr:cNvPr id="10" name="Chart 9">
          <a:extLst>
            <a:ext uri="{FF2B5EF4-FFF2-40B4-BE49-F238E27FC236}">
              <a16:creationId xmlns:a16="http://schemas.microsoft.com/office/drawing/2014/main" id="{CEA25FDC-D6DC-4A5D-A38F-64ABE7A296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37771</xdr:colOff>
      <xdr:row>14</xdr:row>
      <xdr:rowOff>137396</xdr:rowOff>
    </xdr:from>
    <xdr:to>
      <xdr:col>13</xdr:col>
      <xdr:colOff>80763</xdr:colOff>
      <xdr:row>28</xdr:row>
      <xdr:rowOff>98775</xdr:rowOff>
    </xdr:to>
    <mc:AlternateContent xmlns:mc="http://schemas.openxmlformats.org/markup-compatibility/2006">
      <mc:Choice xmlns:cx4="http://schemas.microsoft.com/office/drawing/2016/5/10/chartex" Requires="cx4">
        <xdr:graphicFrame macro="">
          <xdr:nvGraphicFramePr>
            <xdr:cNvPr id="11" name="Chart 10">
              <a:extLst>
                <a:ext uri="{FF2B5EF4-FFF2-40B4-BE49-F238E27FC236}">
                  <a16:creationId xmlns:a16="http://schemas.microsoft.com/office/drawing/2014/main" id="{C1A2BBE9-C9CC-46EA-B4A3-D755D9DFA7B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4446136" y="3153646"/>
              <a:ext cx="4072800" cy="2525802"/>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xdr:col>
      <xdr:colOff>201122</xdr:colOff>
      <xdr:row>28</xdr:row>
      <xdr:rowOff>91744</xdr:rowOff>
    </xdr:from>
    <xdr:to>
      <xdr:col>9</xdr:col>
      <xdr:colOff>305288</xdr:colOff>
      <xdr:row>39</xdr:row>
      <xdr:rowOff>99829</xdr:rowOff>
    </xdr:to>
    <xdr:graphicFrame macro="">
      <xdr:nvGraphicFramePr>
        <xdr:cNvPr id="5" name="Chart 4">
          <a:extLst>
            <a:ext uri="{FF2B5EF4-FFF2-40B4-BE49-F238E27FC236}">
              <a16:creationId xmlns:a16="http://schemas.microsoft.com/office/drawing/2014/main" id="{4A2D1163-A03B-4B92-8945-457A937E76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oneCellAnchor>
    <xdr:from>
      <xdr:col>2</xdr:col>
      <xdr:colOff>271612</xdr:colOff>
      <xdr:row>10</xdr:row>
      <xdr:rowOff>11126</xdr:rowOff>
    </xdr:from>
    <xdr:ext cx="1476494" cy="374141"/>
    <xdr:sp macro="" textlink="">
      <xdr:nvSpPr>
        <xdr:cNvPr id="13" name="TextBox 12">
          <a:extLst>
            <a:ext uri="{FF2B5EF4-FFF2-40B4-BE49-F238E27FC236}">
              <a16:creationId xmlns:a16="http://schemas.microsoft.com/office/drawing/2014/main" id="{E0CB83CB-F2E4-A381-97C3-97EE41654DB1}"/>
            </a:ext>
          </a:extLst>
        </xdr:cNvPr>
        <xdr:cNvSpPr txBox="1"/>
      </xdr:nvSpPr>
      <xdr:spPr>
        <a:xfrm>
          <a:off x="1917908" y="2210107"/>
          <a:ext cx="1476494"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600" b="1">
              <a:solidFill>
                <a:schemeClr val="accent1">
                  <a:lumMod val="50000"/>
                </a:schemeClr>
              </a:solidFill>
            </a:rPr>
            <a:t>Median</a:t>
          </a:r>
          <a:r>
            <a:rPr lang="en-IN" sz="1800" b="1">
              <a:solidFill>
                <a:schemeClr val="accent1">
                  <a:lumMod val="50000"/>
                </a:schemeClr>
              </a:solidFill>
            </a:rPr>
            <a:t> Salary</a:t>
          </a:r>
        </a:p>
      </xdr:txBody>
    </xdr:sp>
    <xdr:clientData/>
  </xdr:oneCellAnchor>
  <xdr:twoCellAnchor>
    <xdr:from>
      <xdr:col>6</xdr:col>
      <xdr:colOff>208447</xdr:colOff>
      <xdr:row>9</xdr:row>
      <xdr:rowOff>119460</xdr:rowOff>
    </xdr:from>
    <xdr:to>
      <xdr:col>9</xdr:col>
      <xdr:colOff>433343</xdr:colOff>
      <xdr:row>13</xdr:row>
      <xdr:rowOff>106230</xdr:rowOff>
    </xdr:to>
    <xdr:sp macro="" textlink="">
      <xdr:nvSpPr>
        <xdr:cNvPr id="17" name="Rectangle: Rounded Corners 16">
          <a:extLst>
            <a:ext uri="{FF2B5EF4-FFF2-40B4-BE49-F238E27FC236}">
              <a16:creationId xmlns:a16="http://schemas.microsoft.com/office/drawing/2014/main" id="{AFDC5830-2086-4112-A188-D61587511F38}"/>
            </a:ext>
          </a:extLst>
        </xdr:cNvPr>
        <xdr:cNvSpPr/>
      </xdr:nvSpPr>
      <xdr:spPr>
        <a:xfrm>
          <a:off x="3759743" y="2130293"/>
          <a:ext cx="2400359" cy="845196"/>
        </a:xfrm>
        <a:prstGeom prst="roundRect">
          <a:avLst/>
        </a:prstGeom>
        <a:ln>
          <a:solidFill>
            <a:schemeClr val="accent1">
              <a:lumMod val="50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clientData/>
  </xdr:twoCellAnchor>
  <xdr:twoCellAnchor>
    <xdr:from>
      <xdr:col>9</xdr:col>
      <xdr:colOff>893705</xdr:colOff>
      <xdr:row>9</xdr:row>
      <xdr:rowOff>108772</xdr:rowOff>
    </xdr:from>
    <xdr:to>
      <xdr:col>13</xdr:col>
      <xdr:colOff>536517</xdr:colOff>
      <xdr:row>13</xdr:row>
      <xdr:rowOff>95542</xdr:rowOff>
    </xdr:to>
    <xdr:sp macro="" textlink="">
      <xdr:nvSpPr>
        <xdr:cNvPr id="18" name="Rectangle: Rounded Corners 17">
          <a:extLst>
            <a:ext uri="{FF2B5EF4-FFF2-40B4-BE49-F238E27FC236}">
              <a16:creationId xmlns:a16="http://schemas.microsoft.com/office/drawing/2014/main" id="{154C2167-E4C4-4A30-BE25-00A07A39A7AC}"/>
            </a:ext>
          </a:extLst>
        </xdr:cNvPr>
        <xdr:cNvSpPr/>
      </xdr:nvSpPr>
      <xdr:spPr>
        <a:xfrm>
          <a:off x="6620464" y="2119605"/>
          <a:ext cx="2335683" cy="845196"/>
        </a:xfrm>
        <a:prstGeom prst="roundRect">
          <a:avLst/>
        </a:prstGeom>
        <a:ln>
          <a:solidFill>
            <a:schemeClr val="accent1">
              <a:lumMod val="50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clientData/>
  </xdr:twoCellAnchor>
  <xdr:twoCellAnchor>
    <xdr:from>
      <xdr:col>13</xdr:col>
      <xdr:colOff>977488</xdr:colOff>
      <xdr:row>9</xdr:row>
      <xdr:rowOff>81969</xdr:rowOff>
    </xdr:from>
    <xdr:to>
      <xdr:col>17</xdr:col>
      <xdr:colOff>586154</xdr:colOff>
      <xdr:row>13</xdr:row>
      <xdr:rowOff>35277</xdr:rowOff>
    </xdr:to>
    <xdr:sp macro="" textlink="">
      <xdr:nvSpPr>
        <xdr:cNvPr id="19" name="Rectangle: Rounded Corners 18">
          <a:extLst>
            <a:ext uri="{FF2B5EF4-FFF2-40B4-BE49-F238E27FC236}">
              <a16:creationId xmlns:a16="http://schemas.microsoft.com/office/drawing/2014/main" id="{51DC3F92-1EFA-4746-928D-8EAD310BD6E2}"/>
            </a:ext>
          </a:extLst>
        </xdr:cNvPr>
        <xdr:cNvSpPr/>
      </xdr:nvSpPr>
      <xdr:spPr>
        <a:xfrm>
          <a:off x="9415661" y="2072450"/>
          <a:ext cx="2441743" cy="795904"/>
        </a:xfrm>
        <a:prstGeom prst="roundRect">
          <a:avLst/>
        </a:prstGeom>
        <a:ln>
          <a:solidFill>
            <a:schemeClr val="accent1">
              <a:lumMod val="50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clientData/>
  </xdr:twoCellAnchor>
  <xdr:oneCellAnchor>
    <xdr:from>
      <xdr:col>7</xdr:col>
      <xdr:colOff>175723</xdr:colOff>
      <xdr:row>9</xdr:row>
      <xdr:rowOff>145134</xdr:rowOff>
    </xdr:from>
    <xdr:ext cx="1522106" cy="450438"/>
    <xdr:sp macro="" textlink="">
      <xdr:nvSpPr>
        <xdr:cNvPr id="20" name="TextBox 19">
          <a:extLst>
            <a:ext uri="{FF2B5EF4-FFF2-40B4-BE49-F238E27FC236}">
              <a16:creationId xmlns:a16="http://schemas.microsoft.com/office/drawing/2014/main" id="{81F2F2A5-2FD1-4D03-AFDA-10962B69B055}"/>
            </a:ext>
          </a:extLst>
        </xdr:cNvPr>
        <xdr:cNvSpPr txBox="1"/>
      </xdr:nvSpPr>
      <xdr:spPr>
        <a:xfrm>
          <a:off x="4561927" y="2155967"/>
          <a:ext cx="1522106" cy="4504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IN" sz="1800" b="1">
              <a:solidFill>
                <a:schemeClr val="accent1">
                  <a:lumMod val="50000"/>
                </a:schemeClr>
              </a:solidFill>
            </a:rPr>
            <a:t>Salary</a:t>
          </a:r>
          <a:r>
            <a:rPr lang="en-IN" sz="1800" b="1" baseline="0">
              <a:solidFill>
                <a:schemeClr val="accent1">
                  <a:lumMod val="50000"/>
                </a:schemeClr>
              </a:solidFill>
            </a:rPr>
            <a:t> Range</a:t>
          </a:r>
        </a:p>
        <a:p>
          <a:endParaRPr lang="en-IN" sz="1800" b="1">
            <a:solidFill>
              <a:schemeClr val="accent1">
                <a:lumMod val="50000"/>
              </a:schemeClr>
            </a:solidFill>
          </a:endParaRPr>
        </a:p>
      </xdr:txBody>
    </xdr:sp>
    <xdr:clientData/>
  </xdr:oneCellAnchor>
  <xdr:oneCellAnchor>
    <xdr:from>
      <xdr:col>11</xdr:col>
      <xdr:colOff>31995</xdr:colOff>
      <xdr:row>9</xdr:row>
      <xdr:rowOff>155119</xdr:rowOff>
    </xdr:from>
    <xdr:ext cx="1676421" cy="374141"/>
    <xdr:sp macro="" textlink="">
      <xdr:nvSpPr>
        <xdr:cNvPr id="21" name="TextBox 20">
          <a:extLst>
            <a:ext uri="{FF2B5EF4-FFF2-40B4-BE49-F238E27FC236}">
              <a16:creationId xmlns:a16="http://schemas.microsoft.com/office/drawing/2014/main" id="{DB1F0014-A192-49E3-9910-F73AA54E2B3E}"/>
            </a:ext>
          </a:extLst>
        </xdr:cNvPr>
        <xdr:cNvSpPr txBox="1"/>
      </xdr:nvSpPr>
      <xdr:spPr>
        <a:xfrm>
          <a:off x="7299217" y="2165952"/>
          <a:ext cx="1676421"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600" b="1">
              <a:solidFill>
                <a:schemeClr val="accent1">
                  <a:lumMod val="50000"/>
                </a:schemeClr>
              </a:solidFill>
            </a:rPr>
            <a:t>Total</a:t>
          </a:r>
          <a:r>
            <a:rPr lang="en-IN" sz="1800" b="1" baseline="0">
              <a:solidFill>
                <a:schemeClr val="accent1">
                  <a:lumMod val="50000"/>
                </a:schemeClr>
              </a:solidFill>
            </a:rPr>
            <a:t> Job Count</a:t>
          </a:r>
          <a:endParaRPr lang="en-IN" sz="1800" b="1">
            <a:solidFill>
              <a:schemeClr val="accent1">
                <a:lumMod val="50000"/>
              </a:schemeClr>
            </a:solidFill>
          </a:endParaRPr>
        </a:p>
      </xdr:txBody>
    </xdr:sp>
    <xdr:clientData/>
  </xdr:oneCellAnchor>
  <xdr:oneCellAnchor>
    <xdr:from>
      <xdr:col>15</xdr:col>
      <xdr:colOff>119927</xdr:colOff>
      <xdr:row>9</xdr:row>
      <xdr:rowOff>159096</xdr:rowOff>
    </xdr:from>
    <xdr:ext cx="1677382" cy="374141"/>
    <xdr:sp macro="" textlink="">
      <xdr:nvSpPr>
        <xdr:cNvPr id="22" name="TextBox 21">
          <a:extLst>
            <a:ext uri="{FF2B5EF4-FFF2-40B4-BE49-F238E27FC236}">
              <a16:creationId xmlns:a16="http://schemas.microsoft.com/office/drawing/2014/main" id="{F7B9056E-F8CA-436E-B259-9D3EE5633579}"/>
            </a:ext>
          </a:extLst>
        </xdr:cNvPr>
        <xdr:cNvSpPr txBox="1"/>
      </xdr:nvSpPr>
      <xdr:spPr>
        <a:xfrm>
          <a:off x="10150575" y="2169929"/>
          <a:ext cx="1677382"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800" b="1">
              <a:solidFill>
                <a:schemeClr val="accent1">
                  <a:lumMod val="50000"/>
                </a:schemeClr>
              </a:solidFill>
            </a:rPr>
            <a:t>Top</a:t>
          </a:r>
          <a:r>
            <a:rPr lang="en-IN" sz="1800" b="1" baseline="0">
              <a:solidFill>
                <a:schemeClr val="accent1">
                  <a:lumMod val="50000"/>
                </a:schemeClr>
              </a:solidFill>
            </a:rPr>
            <a:t> Paying Skill</a:t>
          </a:r>
          <a:endParaRPr lang="en-IN" sz="1800" b="1">
            <a:solidFill>
              <a:schemeClr val="accent1">
                <a:lumMod val="50000"/>
              </a:schemeClr>
            </a:solidFill>
          </a:endParaRPr>
        </a:p>
      </xdr:txBody>
    </xdr:sp>
    <xdr:clientData/>
  </xdr:oneCellAnchor>
  <xdr:twoCellAnchor>
    <xdr:from>
      <xdr:col>13</xdr:col>
      <xdr:colOff>428978</xdr:colOff>
      <xdr:row>14</xdr:row>
      <xdr:rowOff>2236</xdr:rowOff>
    </xdr:from>
    <xdr:to>
      <xdr:col>17</xdr:col>
      <xdr:colOff>546265</xdr:colOff>
      <xdr:row>28</xdr:row>
      <xdr:rowOff>150484</xdr:rowOff>
    </xdr:to>
    <xdr:graphicFrame macro="">
      <xdr:nvGraphicFramePr>
        <xdr:cNvPr id="23" name="Chart 22">
          <a:extLst>
            <a:ext uri="{FF2B5EF4-FFF2-40B4-BE49-F238E27FC236}">
              <a16:creationId xmlns:a16="http://schemas.microsoft.com/office/drawing/2014/main" id="{695A5BDA-E563-4CBB-B439-B0768111A5F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oneCellAnchor>
    <xdr:from>
      <xdr:col>2</xdr:col>
      <xdr:colOff>530413</xdr:colOff>
      <xdr:row>11</xdr:row>
      <xdr:rowOff>106801</xdr:rowOff>
    </xdr:from>
    <xdr:ext cx="1467556" cy="342786"/>
    <xdr:sp macro="" textlink="median_salary!B7">
      <xdr:nvSpPr>
        <xdr:cNvPr id="24" name="TextBox 23">
          <a:extLst>
            <a:ext uri="{FF2B5EF4-FFF2-40B4-BE49-F238E27FC236}">
              <a16:creationId xmlns:a16="http://schemas.microsoft.com/office/drawing/2014/main" id="{3BF064F4-5DF5-C8BD-AD05-6A564DDDE7C9}"/>
            </a:ext>
          </a:extLst>
        </xdr:cNvPr>
        <xdr:cNvSpPr txBox="1"/>
      </xdr:nvSpPr>
      <xdr:spPr>
        <a:xfrm>
          <a:off x="2176709" y="2493931"/>
          <a:ext cx="1467556"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4FEC55DC-F2B5-4F43-A0C6-A9A2E69C50A9}" type="TxLink">
            <a:rPr lang="en-US" sz="1600" b="1" i="0" u="none" strike="noStrike">
              <a:solidFill>
                <a:schemeClr val="accent1">
                  <a:lumMod val="50000"/>
                </a:schemeClr>
              </a:solidFill>
              <a:latin typeface="Calibri"/>
              <a:ea typeface="Calibri"/>
              <a:cs typeface="Calibri"/>
            </a:rPr>
            <a:t> $2,81,503 </a:t>
          </a:fld>
          <a:endParaRPr lang="en-IN" sz="1600" b="1">
            <a:solidFill>
              <a:schemeClr val="accent1">
                <a:lumMod val="50000"/>
              </a:schemeClr>
            </a:solidFill>
          </a:endParaRPr>
        </a:p>
      </xdr:txBody>
    </xdr:sp>
    <xdr:clientData/>
  </xdr:oneCellAnchor>
  <xdr:oneCellAnchor>
    <xdr:from>
      <xdr:col>6</xdr:col>
      <xdr:colOff>336177</xdr:colOff>
      <xdr:row>16</xdr:row>
      <xdr:rowOff>84043</xdr:rowOff>
    </xdr:from>
    <xdr:ext cx="1148603" cy="152501"/>
    <xdr:sp macro="" textlink="">
      <xdr:nvSpPr>
        <xdr:cNvPr id="26" name="TextBox 25">
          <a:extLst>
            <a:ext uri="{FF2B5EF4-FFF2-40B4-BE49-F238E27FC236}">
              <a16:creationId xmlns:a16="http://schemas.microsoft.com/office/drawing/2014/main" id="{C9DCF8FC-4285-4D98-EF43-708278230567}"/>
            </a:ext>
          </a:extLst>
        </xdr:cNvPr>
        <xdr:cNvSpPr txBox="1"/>
      </xdr:nvSpPr>
      <xdr:spPr>
        <a:xfrm>
          <a:off x="3884706" y="3501837"/>
          <a:ext cx="1148603" cy="15250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en-IN" sz="1100"/>
        </a:p>
      </xdr:txBody>
    </xdr:sp>
    <xdr:clientData/>
  </xdr:oneCellAnchor>
  <xdr:oneCellAnchor>
    <xdr:from>
      <xdr:col>7</xdr:col>
      <xdr:colOff>321304</xdr:colOff>
      <xdr:row>11</xdr:row>
      <xdr:rowOff>70210</xdr:rowOff>
    </xdr:from>
    <xdr:ext cx="1101912" cy="530658"/>
    <xdr:sp macro="" textlink="pivot_base!D3">
      <xdr:nvSpPr>
        <xdr:cNvPr id="27" name="TextBox 26">
          <a:extLst>
            <a:ext uri="{FF2B5EF4-FFF2-40B4-BE49-F238E27FC236}">
              <a16:creationId xmlns:a16="http://schemas.microsoft.com/office/drawing/2014/main" id="{8361EFAD-018E-430F-2652-8A1BD63B7348}"/>
            </a:ext>
          </a:extLst>
        </xdr:cNvPr>
        <xdr:cNvSpPr txBox="1"/>
      </xdr:nvSpPr>
      <xdr:spPr>
        <a:xfrm>
          <a:off x="4708577" y="2417786"/>
          <a:ext cx="1101912" cy="5306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7A766D22-F94C-48AA-9CBB-C1C985B15C74}" type="TxLink">
            <a:rPr lang="en-US" sz="1400" b="1" i="0" u="none" strike="noStrike">
              <a:solidFill>
                <a:schemeClr val="accent1">
                  <a:lumMod val="50000"/>
                </a:schemeClr>
              </a:solidFill>
              <a:latin typeface="Calibri"/>
              <a:ea typeface="Calibri"/>
              <a:cs typeface="Calibri"/>
            </a:rPr>
            <a:t>$282K - $282K</a:t>
          </a:fld>
          <a:endParaRPr lang="en-IN" sz="1400" b="1">
            <a:solidFill>
              <a:schemeClr val="accent1">
                <a:lumMod val="50000"/>
              </a:schemeClr>
            </a:solidFill>
          </a:endParaRPr>
        </a:p>
      </xdr:txBody>
    </xdr:sp>
    <xdr:clientData/>
  </xdr:oneCellAnchor>
  <xdr:oneCellAnchor>
    <xdr:from>
      <xdr:col>11</xdr:col>
      <xdr:colOff>402583</xdr:colOff>
      <xdr:row>11</xdr:row>
      <xdr:rowOff>81968</xdr:rowOff>
    </xdr:from>
    <xdr:ext cx="961838" cy="342786"/>
    <xdr:sp macro="" textlink="median_salary!F7">
      <xdr:nvSpPr>
        <xdr:cNvPr id="28" name="TextBox 27">
          <a:extLst>
            <a:ext uri="{FF2B5EF4-FFF2-40B4-BE49-F238E27FC236}">
              <a16:creationId xmlns:a16="http://schemas.microsoft.com/office/drawing/2014/main" id="{6F2039C1-9596-894D-316B-440BF2C4D7AB}"/>
            </a:ext>
          </a:extLst>
        </xdr:cNvPr>
        <xdr:cNvSpPr txBox="1"/>
      </xdr:nvSpPr>
      <xdr:spPr>
        <a:xfrm>
          <a:off x="7669805" y="2469098"/>
          <a:ext cx="961838"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975B4278-31D2-41B0-A225-B0D06E2DC44D}" type="TxLink">
            <a:rPr lang="en-US" sz="1600" b="1" i="0" u="none" strike="noStrike">
              <a:solidFill>
                <a:schemeClr val="accent1">
                  <a:lumMod val="50000"/>
                </a:schemeClr>
              </a:solidFill>
              <a:latin typeface="Calibri"/>
              <a:ea typeface="Calibri"/>
              <a:cs typeface="Calibri"/>
            </a:rPr>
            <a:t> 15,000 </a:t>
          </a:fld>
          <a:endParaRPr lang="en-IN" sz="1600" b="1">
            <a:solidFill>
              <a:schemeClr val="accent1">
                <a:lumMod val="50000"/>
              </a:schemeClr>
            </a:solidFill>
          </a:endParaRPr>
        </a:p>
      </xdr:txBody>
    </xdr:sp>
    <xdr:clientData/>
  </xdr:oneCellAnchor>
  <xdr:oneCellAnchor>
    <xdr:from>
      <xdr:col>15</xdr:col>
      <xdr:colOff>179156</xdr:colOff>
      <xdr:row>11</xdr:row>
      <xdr:rowOff>39774</xdr:rowOff>
    </xdr:from>
    <xdr:ext cx="1596838" cy="342786"/>
    <xdr:sp macro="" textlink="data_jobs_skills!D7">
      <xdr:nvSpPr>
        <xdr:cNvPr id="29" name="TextBox 28">
          <a:extLst>
            <a:ext uri="{FF2B5EF4-FFF2-40B4-BE49-F238E27FC236}">
              <a16:creationId xmlns:a16="http://schemas.microsoft.com/office/drawing/2014/main" id="{25F29292-8750-3FF2-A2C5-6FD189AB2859}"/>
            </a:ext>
          </a:extLst>
        </xdr:cNvPr>
        <xdr:cNvSpPr txBox="1"/>
      </xdr:nvSpPr>
      <xdr:spPr>
        <a:xfrm>
          <a:off x="10209804" y="2426904"/>
          <a:ext cx="1596838"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5EE29353-870E-4199-B903-D0E30FB6DE19}" type="TxLink">
            <a:rPr lang="en-US" sz="1600" b="1" i="0" u="none" strike="noStrike">
              <a:solidFill>
                <a:schemeClr val="accent1">
                  <a:lumMod val="50000"/>
                </a:schemeClr>
              </a:solidFill>
              <a:latin typeface="Calibri"/>
              <a:ea typeface="Calibri"/>
              <a:cs typeface="Calibri"/>
            </a:rPr>
            <a:t> Java</a:t>
          </a:fld>
          <a:endParaRPr lang="en-IN" sz="1600" b="1">
            <a:solidFill>
              <a:schemeClr val="accent1">
                <a:lumMod val="50000"/>
              </a:schemeClr>
            </a:solidFill>
          </a:endParaRPr>
        </a:p>
      </xdr:txBody>
    </xdr:sp>
    <xdr:clientData/>
  </xdr:oneCellAnchor>
  <xdr:twoCellAnchor editAs="oneCell">
    <xdr:from>
      <xdr:col>1</xdr:col>
      <xdr:colOff>435093</xdr:colOff>
      <xdr:row>10</xdr:row>
      <xdr:rowOff>58796</xdr:rowOff>
    </xdr:from>
    <xdr:to>
      <xdr:col>2</xdr:col>
      <xdr:colOff>185326</xdr:colOff>
      <xdr:row>12</xdr:row>
      <xdr:rowOff>279398</xdr:rowOff>
    </xdr:to>
    <xdr:pic>
      <xdr:nvPicPr>
        <xdr:cNvPr id="31" name="Graphic 30" descr="Money">
          <a:extLst>
            <a:ext uri="{FF2B5EF4-FFF2-40B4-BE49-F238E27FC236}">
              <a16:creationId xmlns:a16="http://schemas.microsoft.com/office/drawing/2014/main" id="{9B0B8EF6-5932-3532-6D69-729A0EA57DDC}"/>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1234723" y="2257777"/>
          <a:ext cx="596899" cy="596899"/>
        </a:xfrm>
        <a:prstGeom prst="rect">
          <a:avLst/>
        </a:prstGeom>
      </xdr:spPr>
    </xdr:pic>
    <xdr:clientData/>
  </xdr:twoCellAnchor>
  <xdr:twoCellAnchor editAs="oneCell">
    <xdr:from>
      <xdr:col>6</xdr:col>
      <xdr:colOff>352778</xdr:colOff>
      <xdr:row>10</xdr:row>
      <xdr:rowOff>47038</xdr:rowOff>
    </xdr:from>
    <xdr:to>
      <xdr:col>7</xdr:col>
      <xdr:colOff>126527</xdr:colOff>
      <xdr:row>12</xdr:row>
      <xdr:rowOff>279398</xdr:rowOff>
    </xdr:to>
    <xdr:pic>
      <xdr:nvPicPr>
        <xdr:cNvPr id="33" name="Graphic 32" descr="Bar chart">
          <a:extLst>
            <a:ext uri="{FF2B5EF4-FFF2-40B4-BE49-F238E27FC236}">
              <a16:creationId xmlns:a16="http://schemas.microsoft.com/office/drawing/2014/main" id="{D0891EA8-8521-BE2A-DD59-CDFD132712EF}"/>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904074" y="2246019"/>
          <a:ext cx="608657" cy="608657"/>
        </a:xfrm>
        <a:prstGeom prst="rect">
          <a:avLst/>
        </a:prstGeom>
      </xdr:spPr>
    </xdr:pic>
    <xdr:clientData/>
  </xdr:twoCellAnchor>
  <xdr:twoCellAnchor editAs="oneCell">
    <xdr:from>
      <xdr:col>10</xdr:col>
      <xdr:colOff>82315</xdr:colOff>
      <xdr:row>10</xdr:row>
      <xdr:rowOff>32456</xdr:rowOff>
    </xdr:from>
    <xdr:to>
      <xdr:col>11</xdr:col>
      <xdr:colOff>0</xdr:colOff>
      <xdr:row>12</xdr:row>
      <xdr:rowOff>185325</xdr:rowOff>
    </xdr:to>
    <xdr:pic>
      <xdr:nvPicPr>
        <xdr:cNvPr id="35" name="Graphic 34" descr="Briefcase">
          <a:extLst>
            <a:ext uri="{FF2B5EF4-FFF2-40B4-BE49-F238E27FC236}">
              <a16:creationId xmlns:a16="http://schemas.microsoft.com/office/drawing/2014/main" id="{750BF169-54F8-065A-2478-433BED405A6E}"/>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6738056" y="2231437"/>
          <a:ext cx="529166" cy="529166"/>
        </a:xfrm>
        <a:prstGeom prst="rect">
          <a:avLst/>
        </a:prstGeom>
      </xdr:spPr>
    </xdr:pic>
    <xdr:clientData/>
  </xdr:twoCellAnchor>
  <xdr:twoCellAnchor editAs="oneCell">
    <xdr:from>
      <xdr:col>14</xdr:col>
      <xdr:colOff>59230</xdr:colOff>
      <xdr:row>9</xdr:row>
      <xdr:rowOff>162209</xdr:rowOff>
    </xdr:from>
    <xdr:to>
      <xdr:col>15</xdr:col>
      <xdr:colOff>132818</xdr:colOff>
      <xdr:row>12</xdr:row>
      <xdr:rowOff>282833</xdr:rowOff>
    </xdr:to>
    <xdr:pic>
      <xdr:nvPicPr>
        <xdr:cNvPr id="36" name="Graphic 1" descr="Diploma roll">
          <a:extLst>
            <a:ext uri="{FF2B5EF4-FFF2-40B4-BE49-F238E27FC236}">
              <a16:creationId xmlns:a16="http://schemas.microsoft.com/office/drawing/2014/main" id="{8EC52548-7B32-AB26-AAAC-C7D4B76A95BA}"/>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9478397" y="2173042"/>
          <a:ext cx="685069" cy="685069"/>
        </a:xfrm>
        <a:prstGeom prst="rect">
          <a:avLst/>
        </a:prstGeom>
      </xdr:spPr>
    </xdr:pic>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igvijay" refreshedDate="46037.688063773145" backgroundQuery="1" createdVersion="8" refreshedVersion="8" minRefreshableVersion="3" recordCount="0" supportSubquery="1" supportAdvancedDrill="1" xr:uid="{95A2DCB2-ABDE-4C2F-A4E4-9CCEE32B0031}">
  <cacheSource type="external" connectionId="3"/>
  <cacheFields count="2">
    <cacheField name="[jobs].[company_location].[company_location]" caption="company_location" numFmtId="0" hierarchy="11" level="1">
      <sharedItems containsSemiMixedTypes="0" containsNonDate="0" containsString="0"/>
    </cacheField>
    <cacheField name="[Measures].[Count of job_title]" caption="Count of job_title" numFmtId="0" hierarchy="30" level="32767"/>
  </cacheFields>
  <cacheHierarchies count="36">
    <cacheHierarchy uniqueName="[data_jobs_skills].[job_id]" caption="job_id" attribute="1" defaultMemberUniqueName="[data_jobs_skills].[job_id].[All]" allUniqueName="[data_jobs_skills].[job_id].[All]" dimensionUniqueName="[data_jobs_skills]" displayFolder="" count="0" memberValueDatatype="130" unbalanced="0"/>
    <cacheHierarchy uniqueName="[data_jobs_skills].[job_title]" caption="job_title" attribute="1" defaultMemberUniqueName="[data_jobs_skills].[job_title].[All]" allUniqueName="[data_jobs_skills].[job_title].[All]" dimensionUniqueName="[data_jobs_skills]" displayFolder="" count="0" memberValueDatatype="130" unbalanced="0"/>
    <cacheHierarchy uniqueName="[data_jobs_skills].[salary_usd]" caption="salary_usd" attribute="1" defaultMemberUniqueName="[data_jobs_skills].[salary_usd].[All]" allUniqueName="[data_jobs_skills].[salary_us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jobs].[job_id]" caption="job_id" attribute="1" defaultMemberUniqueName="[jobs].[job_id].[All]" allUniqueName="[jobs].[job_id].[All]" dimensionUniqueName="[jobs]" displayFolder="" count="0" memberValueDatatype="130" unbalanced="0"/>
    <cacheHierarchy uniqueName="[jobs].[job_title]" caption="job_title" attribute="1" defaultMemberUniqueName="[jobs].[job_title].[All]" allUniqueName="[jobs].[job_title].[All]" dimensionUniqueName="[jobs]" displayFolder="" count="0" memberValueDatatype="130" unbalanced="0"/>
    <cacheHierarchy uniqueName="[jobs].[salary_usd]" caption="salary_usd" attribute="1" defaultMemberUniqueName="[jobs].[salary_usd].[All]" allUniqueName="[jobs].[salary_usd].[All]" dimensionUniqueName="[jobs]" displayFolder="" count="0" memberValueDatatype="20" unbalanced="0"/>
    <cacheHierarchy uniqueName="[jobs].[salary_currency]" caption="salary_currency" attribute="1" defaultMemberUniqueName="[jobs].[salary_currency].[All]" allUniqueName="[jobs].[salary_currency].[All]" dimensionUniqueName="[jobs]" displayFolder="" count="0" memberValueDatatype="130" unbalanced="0"/>
    <cacheHierarchy uniqueName="[jobs].[salary_local]" caption="salary_local" attribute="1" defaultMemberUniqueName="[jobs].[salary_local].[All]" allUniqueName="[jobs].[salary_local].[All]" dimensionUniqueName="[jobs]" displayFolder="" count="0" memberValueDatatype="20" unbalanced="0"/>
    <cacheHierarchy uniqueName="[jobs].[experience_level]" caption="experience_level" attribute="1" defaultMemberUniqueName="[jobs].[experience_level].[All]" allUniqueName="[jobs].[experience_level].[All]" dimensionUniqueName="[jobs]" displayFolder="" count="0" memberValueDatatype="130" unbalanced="0"/>
    <cacheHierarchy uniqueName="[jobs].[employment_type]" caption="employment_type" attribute="1" defaultMemberUniqueName="[jobs].[employment_type].[All]" allUniqueName="[jobs].[employment_type].[All]" dimensionUniqueName="[jobs]" displayFolder="" count="0" memberValueDatatype="130" unbalanced="0"/>
    <cacheHierarchy uniqueName="[jobs].[company_location]" caption="company_location" attribute="1" defaultMemberUniqueName="[jobs].[company_location].[All]" allUniqueName="[jobs].[company_location].[All]" dimensionUniqueName="[jobs]" displayFolder="" count="2" memberValueDatatype="130" unbalanced="0">
      <fieldsUsage count="2">
        <fieldUsage x="-1"/>
        <fieldUsage x="0"/>
      </fieldsUsage>
    </cacheHierarchy>
    <cacheHierarchy uniqueName="[jobs].[company_size]" caption="company_size" attribute="1" defaultMemberUniqueName="[jobs].[company_size].[All]" allUniqueName="[jobs].[company_size].[All]" dimensionUniqueName="[jobs]" displayFolder="" count="0" memberValueDatatype="130" unbalanced="0"/>
    <cacheHierarchy uniqueName="[jobs].[employee_residence]" caption="employee_residence" attribute="1" defaultMemberUniqueName="[jobs].[employee_residence].[All]" allUniqueName="[jobs].[employee_residence].[All]" dimensionUniqueName="[jobs]" displayFolder="" count="0" memberValueDatatype="130" unbalanced="0"/>
    <cacheHierarchy uniqueName="[jobs].[remote_ratio]" caption="remote_ratio" attribute="1" defaultMemberUniqueName="[jobs].[remote_ratio].[All]" allUniqueName="[jobs].[remote_ratio].[All]" dimensionUniqueName="[jobs]" displayFolder="" count="0" memberValueDatatype="20" unbalanced="0"/>
    <cacheHierarchy uniqueName="[jobs].[required_skills]" caption="required_skills" attribute="1" defaultMemberUniqueName="[jobs].[required_skills].[All]" allUniqueName="[jobs].[required_skills].[All]" dimensionUniqueName="[jobs]" displayFolder="" count="0" memberValueDatatype="130" unbalanced="0"/>
    <cacheHierarchy uniqueName="[jobs].[education_required]" caption="education_required" attribute="1" defaultMemberUniqueName="[jobs].[education_required].[All]" allUniqueName="[jobs].[education_required].[All]" dimensionUniqueName="[jobs]" displayFolder="" count="0" memberValueDatatype="130" unbalanced="0"/>
    <cacheHierarchy uniqueName="[jobs].[years_Executiveperience]" caption="years_Executiveperience" attribute="1" defaultMemberUniqueName="[jobs].[years_Executiveperience].[All]" allUniqueName="[jobs].[years_Executiveperience].[All]" dimensionUniqueName="[jobs]" displayFolder="" count="0" memberValueDatatype="20" unbalanced="0"/>
    <cacheHierarchy uniqueName="[jobs].[industry]" caption="industry" attribute="1" defaultMemberUniqueName="[jobs].[industry].[All]" allUniqueName="[jobs].[industry].[All]" dimensionUniqueName="[jobs]" displayFolder="" count="0" memberValueDatatype="130" unbalanced="0"/>
    <cacheHierarchy uniqueName="[jobs].[posting_date]" caption="posting_date" attribute="1" time="1" defaultMemberUniqueName="[jobs].[posting_date].[All]" allUniqueName="[jobs].[posting_date].[All]" dimensionUniqueName="[jobs]" displayFolder="" count="0" memberValueDatatype="7" unbalanced="0"/>
    <cacheHierarchy uniqueName="[jobs].[application_deadline]" caption="application_deadline" attribute="1" time="1" defaultMemberUniqueName="[jobs].[application_deadline].[All]" allUniqueName="[jobs].[application_deadline].[All]" dimensionUniqueName="[jobs]" displayFolder="" count="0" memberValueDatatype="7" unbalanced="0"/>
    <cacheHierarchy uniqueName="[jobs].[job_descriPart Timeion_length]" caption="job_descriPart Timeion_length" attribute="1" defaultMemberUniqueName="[jobs].[job_descriPart Timeion_length].[All]" allUniqueName="[jobs].[job_descriPart Timeion_length].[All]" dimensionUniqueName="[jobs]" displayFolder="" count="0" memberValueDatatype="20" unbalanced="0"/>
    <cacheHierarchy uniqueName="[jobs].[benefits_score]" caption="benefits_score" attribute="1" defaultMemberUniqueName="[jobs].[benefits_score].[All]" allUniqueName="[jobs].[benefits_score].[All]" dimensionUniqueName="[jobs]" displayFolder="" count="0" memberValueDatatype="5" unbalanced="0"/>
    <cacheHierarchy uniqueName="[jobs].[company_name]" caption="company_name" attribute="1" defaultMemberUniqueName="[jobs].[company_name].[All]" allUniqueName="[jobs].[company_name].[All]" dimensionUniqueName="[jobs]" displayFolder="" count="0" memberValueDatatype="130" unbalanced="0"/>
    <cacheHierarchy uniqueName="[Measures].[count]" caption="count" measure="1" displayFolder="" measureGroup="jobs" count="0"/>
    <cacheHierarchy uniqueName="[Measures].[median]" caption="median" measure="1" displayFolder="" measureGroup="jobs" count="0"/>
    <cacheHierarchy uniqueName="[Measures].[median3]" caption="median3" measure="1" displayFolder="" measureGroup="jobs" count="0"/>
    <cacheHierarchy uniqueName="[Measures].[__XL_Count jobs]" caption="__XL_Count jobs" measure="1" displayFolder="" measureGroup="jobs"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y uniqueName="[Measures].[Count of job_title]" caption="Count of job_title" measure="1" displayFolder="" measureGroup="jobs" count="0" oneField="1" hidden="1">
      <fieldsUsage count="1">
        <fieldUsage x="1"/>
      </fieldsUsage>
      <extLst>
        <ext xmlns:x15="http://schemas.microsoft.com/office/spreadsheetml/2010/11/main" uri="{B97F6D7D-B522-45F9-BDA1-12C45D357490}">
          <x15:cacheHierarchy aggregatedColumn="5"/>
        </ext>
      </extLst>
    </cacheHierarchy>
    <cacheHierarchy uniqueName="[Measures].[Sum of salary_usd]" caption="Sum of salary_usd" measure="1" displayFolder="" measureGroup="jobs" count="0" hidden="1">
      <extLst>
        <ext xmlns:x15="http://schemas.microsoft.com/office/spreadsheetml/2010/11/main" uri="{B97F6D7D-B522-45F9-BDA1-12C45D357490}">
          <x15:cacheHierarchy aggregatedColumn="6"/>
        </ext>
      </extLst>
    </cacheHierarchy>
    <cacheHierarchy uniqueName="[Measures].[Min of salary_usd]" caption="Min of salary_usd" measure="1" displayFolder="" measureGroup="jobs" count="0" hidden="1">
      <extLst>
        <ext xmlns:x15="http://schemas.microsoft.com/office/spreadsheetml/2010/11/main" uri="{B97F6D7D-B522-45F9-BDA1-12C45D357490}">
          <x15:cacheHierarchy aggregatedColumn="6"/>
        </ext>
      </extLst>
    </cacheHierarchy>
    <cacheHierarchy uniqueName="[Measures].[Max of salary_usd]" caption="Max of salary_usd" measure="1" displayFolder="" measureGroup="jobs" count="0" hidden="1">
      <extLst>
        <ext xmlns:x15="http://schemas.microsoft.com/office/spreadsheetml/2010/11/main" uri="{B97F6D7D-B522-45F9-BDA1-12C45D357490}">
          <x15:cacheHierarchy aggregatedColumn="6"/>
        </ext>
      </extLst>
    </cacheHierarchy>
    <cacheHierarchy uniqueName="[Measures].[Count of job_skills]" caption="Count of job_skills" measure="1" displayFolder="" measureGroup="data_jobs_skills" count="0" hidden="1">
      <extLst>
        <ext xmlns:x15="http://schemas.microsoft.com/office/spreadsheetml/2010/11/main" uri="{B97F6D7D-B522-45F9-BDA1-12C45D357490}">
          <x15:cacheHierarchy aggregatedColumn="3"/>
        </ext>
      </extLst>
    </cacheHierarchy>
    <cacheHierarchy uniqueName="[Measures].[Count of job_title 2]" caption="Count of job_title 2" measure="1" displayFolder="" measureGroup="data_jobs_skills" count="0" hidden="1">
      <extLst>
        <ext xmlns:x15="http://schemas.microsoft.com/office/spreadsheetml/2010/11/main" uri="{B97F6D7D-B522-45F9-BDA1-12C45D357490}">
          <x15:cacheHierarchy aggregatedColumn="1"/>
        </ext>
      </extLst>
    </cacheHierarchy>
  </cacheHierarchies>
  <kpis count="0"/>
  <dimensions count="3">
    <dimension name="data_jobs_skills" uniqueName="[data_jobs_skills]" caption="data_jobs_skills"/>
    <dimension name="jobs" uniqueName="[jobs]" caption="jobs"/>
    <dimension measure="1" name="Measures" uniqueName="[Measures]" caption="Measures"/>
  </dimensions>
  <measureGroups count="2">
    <measureGroup name="data_jobs_skills" caption="data_jobs_skills"/>
    <measureGroup name="jobs" caption="job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igvijay" refreshedDate="46037.736361574076" backgroundQuery="1" createdVersion="8" refreshedVersion="8" minRefreshableVersion="3" recordCount="0" supportSubquery="1" supportAdvancedDrill="1" xr:uid="{1CC42401-CC83-44C2-9A1D-005409F67537}">
  <cacheSource type="external" connectionId="3"/>
  <cacheFields count="5">
    <cacheField name="[jobs].[company_location].[company_location]" caption="company_location" numFmtId="0" hierarchy="11" level="1">
      <sharedItems count="1">
        <s v="United States"/>
      </sharedItems>
      <extLst>
        <ext xmlns:x15="http://schemas.microsoft.com/office/spreadsheetml/2010/11/main" uri="{4F2E5C28-24EA-4eb8-9CBF-B6C8F9C3D259}">
          <x15:cachedUniqueNames>
            <x15:cachedUniqueName index="0" name="[jobs].[company_location].&amp;[United States]"/>
          </x15:cachedUniqueNames>
        </ext>
      </extLst>
    </cacheField>
    <cacheField name="[Measures].[median]" caption="median" numFmtId="0" hierarchy="25" level="32767"/>
    <cacheField name="[jobs].[job_title].[job_title]" caption="job_title" numFmtId="0" hierarchy="5" level="1">
      <sharedItems containsSemiMixedTypes="0" containsNonDate="0" containsString="0"/>
    </cacheField>
    <cacheField name="[jobs].[experience_level].[experience_level]" caption="experience_level" numFmtId="0" hierarchy="9" level="1">
      <sharedItems containsSemiMixedTypes="0" containsNonDate="0" containsString="0"/>
    </cacheField>
    <cacheField name="[jobs].[employment_type].[employment_type]" caption="employment_type" numFmtId="0" hierarchy="10" level="1">
      <sharedItems containsSemiMixedTypes="0" containsNonDate="0" containsString="0"/>
    </cacheField>
  </cacheFields>
  <cacheHierarchies count="36">
    <cacheHierarchy uniqueName="[data_jobs_skills].[job_id]" caption="job_id" attribute="1" defaultMemberUniqueName="[data_jobs_skills].[job_id].[All]" allUniqueName="[data_jobs_skills].[job_id].[All]" dimensionUniqueName="[data_jobs_skills]" displayFolder="" count="0" memberValueDatatype="130" unbalanced="0"/>
    <cacheHierarchy uniqueName="[data_jobs_skills].[job_title]" caption="job_title" attribute="1" defaultMemberUniqueName="[data_jobs_skills].[job_title].[All]" allUniqueName="[data_jobs_skills].[job_title].[All]" dimensionUniqueName="[data_jobs_skills]" displayFolder="" count="0" memberValueDatatype="130" unbalanced="0"/>
    <cacheHierarchy uniqueName="[data_jobs_skills].[salary_usd]" caption="salary_usd" attribute="1" defaultMemberUniqueName="[data_jobs_skills].[salary_usd].[All]" allUniqueName="[data_jobs_skills].[salary_us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jobs].[job_id]" caption="job_id" attribute="1" defaultMemberUniqueName="[jobs].[job_id].[All]" allUniqueName="[jobs].[job_id].[All]" dimensionUniqueName="[jobs]" displayFolder="" count="0" memberValueDatatype="130" unbalanced="0"/>
    <cacheHierarchy uniqueName="[jobs].[job_title]" caption="job_title" attribute="1" defaultMemberUniqueName="[jobs].[job_title].[All]" allUniqueName="[jobs].[job_title].[All]" dimensionUniqueName="[jobs]" displayFolder="" count="2" memberValueDatatype="130" unbalanced="0">
      <fieldsUsage count="2">
        <fieldUsage x="-1"/>
        <fieldUsage x="2"/>
      </fieldsUsage>
    </cacheHierarchy>
    <cacheHierarchy uniqueName="[jobs].[salary_usd]" caption="salary_usd" attribute="1" defaultMemberUniqueName="[jobs].[salary_usd].[All]" allUniqueName="[jobs].[salary_usd].[All]" dimensionUniqueName="[jobs]" displayFolder="" count="0" memberValueDatatype="20" unbalanced="0"/>
    <cacheHierarchy uniqueName="[jobs].[salary_currency]" caption="salary_currency" attribute="1" defaultMemberUniqueName="[jobs].[salary_currency].[All]" allUniqueName="[jobs].[salary_currency].[All]" dimensionUniqueName="[jobs]" displayFolder="" count="0" memberValueDatatype="130" unbalanced="0"/>
    <cacheHierarchy uniqueName="[jobs].[salary_local]" caption="salary_local" attribute="1" defaultMemberUniqueName="[jobs].[salary_local].[All]" allUniqueName="[jobs].[salary_local].[All]" dimensionUniqueName="[jobs]" displayFolder="" count="0" memberValueDatatype="20" unbalanced="0"/>
    <cacheHierarchy uniqueName="[jobs].[experience_level]" caption="experience_level" attribute="1" defaultMemberUniqueName="[jobs].[experience_level].[All]" allUniqueName="[jobs].[experience_level].[All]" dimensionUniqueName="[jobs]" displayFolder="" count="2" memberValueDatatype="130" unbalanced="0">
      <fieldsUsage count="2">
        <fieldUsage x="-1"/>
        <fieldUsage x="3"/>
      </fieldsUsage>
    </cacheHierarchy>
    <cacheHierarchy uniqueName="[jobs].[employment_type]" caption="employment_type" attribute="1" defaultMemberUniqueName="[jobs].[employment_type].[All]" allUniqueName="[jobs].[employment_type].[All]" dimensionUniqueName="[jobs]" displayFolder="" count="2" memberValueDatatype="130" unbalanced="0">
      <fieldsUsage count="2">
        <fieldUsage x="-1"/>
        <fieldUsage x="4"/>
      </fieldsUsage>
    </cacheHierarchy>
    <cacheHierarchy uniqueName="[jobs].[company_location]" caption="company_location" attribute="1" defaultMemberUniqueName="[jobs].[company_location].[All]" allUniqueName="[jobs].[company_location].[All]" dimensionUniqueName="[jobs]" displayFolder="" count="2" memberValueDatatype="130" unbalanced="0">
      <fieldsUsage count="2">
        <fieldUsage x="-1"/>
        <fieldUsage x="0"/>
      </fieldsUsage>
    </cacheHierarchy>
    <cacheHierarchy uniqueName="[jobs].[company_size]" caption="company_size" attribute="1" defaultMemberUniqueName="[jobs].[company_size].[All]" allUniqueName="[jobs].[company_size].[All]" dimensionUniqueName="[jobs]" displayFolder="" count="0" memberValueDatatype="130" unbalanced="0"/>
    <cacheHierarchy uniqueName="[jobs].[employee_residence]" caption="employee_residence" attribute="1" defaultMemberUniqueName="[jobs].[employee_residence].[All]" allUniqueName="[jobs].[employee_residence].[All]" dimensionUniqueName="[jobs]" displayFolder="" count="0" memberValueDatatype="130" unbalanced="0"/>
    <cacheHierarchy uniqueName="[jobs].[remote_ratio]" caption="remote_ratio" attribute="1" defaultMemberUniqueName="[jobs].[remote_ratio].[All]" allUniqueName="[jobs].[remote_ratio].[All]" dimensionUniqueName="[jobs]" displayFolder="" count="0" memberValueDatatype="20" unbalanced="0"/>
    <cacheHierarchy uniqueName="[jobs].[required_skills]" caption="required_skills" attribute="1" defaultMemberUniqueName="[jobs].[required_skills].[All]" allUniqueName="[jobs].[required_skills].[All]" dimensionUniqueName="[jobs]" displayFolder="" count="0" memberValueDatatype="130" unbalanced="0"/>
    <cacheHierarchy uniqueName="[jobs].[education_required]" caption="education_required" attribute="1" defaultMemberUniqueName="[jobs].[education_required].[All]" allUniqueName="[jobs].[education_required].[All]" dimensionUniqueName="[jobs]" displayFolder="" count="0" memberValueDatatype="130" unbalanced="0"/>
    <cacheHierarchy uniqueName="[jobs].[years_Executiveperience]" caption="years_Executiveperience" attribute="1" defaultMemberUniqueName="[jobs].[years_Executiveperience].[All]" allUniqueName="[jobs].[years_Executiveperience].[All]" dimensionUniqueName="[jobs]" displayFolder="" count="0" memberValueDatatype="20" unbalanced="0"/>
    <cacheHierarchy uniqueName="[jobs].[industry]" caption="industry" attribute="1" defaultMemberUniqueName="[jobs].[industry].[All]" allUniqueName="[jobs].[industry].[All]" dimensionUniqueName="[jobs]" displayFolder="" count="0" memberValueDatatype="130" unbalanced="0"/>
    <cacheHierarchy uniqueName="[jobs].[posting_date]" caption="posting_date" attribute="1" time="1" defaultMemberUniqueName="[jobs].[posting_date].[All]" allUniqueName="[jobs].[posting_date].[All]" dimensionUniqueName="[jobs]" displayFolder="" count="0" memberValueDatatype="7" unbalanced="0"/>
    <cacheHierarchy uniqueName="[jobs].[application_deadline]" caption="application_deadline" attribute="1" time="1" defaultMemberUniqueName="[jobs].[application_deadline].[All]" allUniqueName="[jobs].[application_deadline].[All]" dimensionUniqueName="[jobs]" displayFolder="" count="0" memberValueDatatype="7" unbalanced="0"/>
    <cacheHierarchy uniqueName="[jobs].[job_descriPart Timeion_length]" caption="job_descriPart Timeion_length" attribute="1" defaultMemberUniqueName="[jobs].[job_descriPart Timeion_length].[All]" allUniqueName="[jobs].[job_descriPart Timeion_length].[All]" dimensionUniqueName="[jobs]" displayFolder="" count="0" memberValueDatatype="20" unbalanced="0"/>
    <cacheHierarchy uniqueName="[jobs].[benefits_score]" caption="benefits_score" attribute="1" defaultMemberUniqueName="[jobs].[benefits_score].[All]" allUniqueName="[jobs].[benefits_score].[All]" dimensionUniqueName="[jobs]" displayFolder="" count="0" memberValueDatatype="5" unbalanced="0"/>
    <cacheHierarchy uniqueName="[jobs].[company_name]" caption="company_name" attribute="1" defaultMemberUniqueName="[jobs].[company_name].[All]" allUniqueName="[jobs].[company_name].[All]" dimensionUniqueName="[jobs]" displayFolder="" count="0" memberValueDatatype="130" unbalanced="0"/>
    <cacheHierarchy uniqueName="[Measures].[count]" caption="count" measure="1" displayFolder="" measureGroup="jobs" count="0"/>
    <cacheHierarchy uniqueName="[Measures].[median]" caption="median" measure="1" displayFolder="" measureGroup="jobs" count="0" oneField="1">
      <fieldsUsage count="1">
        <fieldUsage x="1"/>
      </fieldsUsage>
    </cacheHierarchy>
    <cacheHierarchy uniqueName="[Measures].[median3]" caption="median3" measure="1" displayFolder="" measureGroup="jobs" count="0"/>
    <cacheHierarchy uniqueName="[Measures].[__XL_Count jobs]" caption="__XL_Count jobs" measure="1" displayFolder="" measureGroup="jobs"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y uniqueName="[Measures].[Count of job_title]" caption="Count of job_title" measure="1" displayFolder="" measureGroup="jobs" count="0" hidden="1">
      <extLst>
        <ext xmlns:x15="http://schemas.microsoft.com/office/spreadsheetml/2010/11/main" uri="{B97F6D7D-B522-45F9-BDA1-12C45D357490}">
          <x15:cacheHierarchy aggregatedColumn="5"/>
        </ext>
      </extLst>
    </cacheHierarchy>
    <cacheHierarchy uniqueName="[Measures].[Sum of salary_usd]" caption="Sum of salary_usd" measure="1" displayFolder="" measureGroup="jobs" count="0" hidden="1">
      <extLst>
        <ext xmlns:x15="http://schemas.microsoft.com/office/spreadsheetml/2010/11/main" uri="{B97F6D7D-B522-45F9-BDA1-12C45D357490}">
          <x15:cacheHierarchy aggregatedColumn="6"/>
        </ext>
      </extLst>
    </cacheHierarchy>
    <cacheHierarchy uniqueName="[Measures].[Min of salary_usd]" caption="Min of salary_usd" measure="1" displayFolder="" measureGroup="jobs" count="0" hidden="1">
      <extLst>
        <ext xmlns:x15="http://schemas.microsoft.com/office/spreadsheetml/2010/11/main" uri="{B97F6D7D-B522-45F9-BDA1-12C45D357490}">
          <x15:cacheHierarchy aggregatedColumn="6"/>
        </ext>
      </extLst>
    </cacheHierarchy>
    <cacheHierarchy uniqueName="[Measures].[Max of salary_usd]" caption="Max of salary_usd" measure="1" displayFolder="" measureGroup="jobs" count="0" hidden="1">
      <extLst>
        <ext xmlns:x15="http://schemas.microsoft.com/office/spreadsheetml/2010/11/main" uri="{B97F6D7D-B522-45F9-BDA1-12C45D357490}">
          <x15:cacheHierarchy aggregatedColumn="6"/>
        </ext>
      </extLst>
    </cacheHierarchy>
    <cacheHierarchy uniqueName="[Measures].[Count of job_skills]" caption="Count of job_skills" measure="1" displayFolder="" measureGroup="data_jobs_skills" count="0" hidden="1">
      <extLst>
        <ext xmlns:x15="http://schemas.microsoft.com/office/spreadsheetml/2010/11/main" uri="{B97F6D7D-B522-45F9-BDA1-12C45D357490}">
          <x15:cacheHierarchy aggregatedColumn="3"/>
        </ext>
      </extLst>
    </cacheHierarchy>
    <cacheHierarchy uniqueName="[Measures].[Count of job_title 2]" caption="Count of job_title 2" measure="1" displayFolder="" measureGroup="data_jobs_skills" count="0" hidden="1">
      <extLst>
        <ext xmlns:x15="http://schemas.microsoft.com/office/spreadsheetml/2010/11/main" uri="{B97F6D7D-B522-45F9-BDA1-12C45D357490}">
          <x15:cacheHierarchy aggregatedColumn="1"/>
        </ext>
      </extLst>
    </cacheHierarchy>
  </cacheHierarchies>
  <kpis count="0"/>
  <dimensions count="3">
    <dimension name="data_jobs_skills" uniqueName="[data_jobs_skills]" caption="data_jobs_skills"/>
    <dimension name="jobs" uniqueName="[jobs]" caption="jobs"/>
    <dimension measure="1" name="Measures" uniqueName="[Measures]" caption="Measures"/>
  </dimensions>
  <measureGroups count="2">
    <measureGroup name="data_jobs_skills" caption="data_jobs_skills"/>
    <measureGroup name="jobs" caption="job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igvijay" refreshedDate="46037.736490509262" backgroundQuery="1" createdVersion="8" refreshedVersion="8" minRefreshableVersion="3" recordCount="0" supportSubquery="1" supportAdvancedDrill="1" xr:uid="{FD416521-5C0F-4195-B7C0-81B3E2666428}">
  <cacheSource type="external" connectionId="3"/>
  <cacheFields count="5">
    <cacheField name="[jobs].[job_title].[job_title]" caption="job_title" numFmtId="0" hierarchy="5" level="1">
      <sharedItems count="1">
        <s v="Data Scientist"/>
      </sharedItems>
      <extLst>
        <ext xmlns:x15="http://schemas.microsoft.com/office/spreadsheetml/2010/11/main" uri="{4F2E5C28-24EA-4eb8-9CBF-B6C8F9C3D259}">
          <x15:cachedUniqueNames>
            <x15:cachedUniqueName index="0" name="[jobs].[job_title].&amp;[Data Scientist]"/>
          </x15:cachedUniqueNames>
        </ext>
      </extLst>
    </cacheField>
    <cacheField name="[Measures].[Sum of salary_usd]" caption="Sum of salary_usd" numFmtId="0" hierarchy="31" level="32767"/>
    <cacheField name="[jobs].[company_location].[company_location]" caption="company_location" numFmtId="0" hierarchy="11" level="1">
      <sharedItems containsSemiMixedTypes="0" containsNonDate="0" containsString="0"/>
    </cacheField>
    <cacheField name="[jobs].[experience_level].[experience_level]" caption="experience_level" numFmtId="0" hierarchy="9" level="1">
      <sharedItems containsSemiMixedTypes="0" containsNonDate="0" containsString="0"/>
    </cacheField>
    <cacheField name="[jobs].[employment_type].[employment_type]" caption="employment_type" numFmtId="0" hierarchy="10" level="1">
      <sharedItems containsSemiMixedTypes="0" containsNonDate="0" containsString="0"/>
    </cacheField>
  </cacheFields>
  <cacheHierarchies count="36">
    <cacheHierarchy uniqueName="[data_jobs_skills].[job_id]" caption="job_id" attribute="1" defaultMemberUniqueName="[data_jobs_skills].[job_id].[All]" allUniqueName="[data_jobs_skills].[job_id].[All]" dimensionUniqueName="[data_jobs_skills]" displayFolder="" count="0" memberValueDatatype="130" unbalanced="0"/>
    <cacheHierarchy uniqueName="[data_jobs_skills].[job_title]" caption="job_title" attribute="1" defaultMemberUniqueName="[data_jobs_skills].[job_title].[All]" allUniqueName="[data_jobs_skills].[job_title].[All]" dimensionUniqueName="[data_jobs_skills]" displayFolder="" count="0" memberValueDatatype="130" unbalanced="0"/>
    <cacheHierarchy uniqueName="[data_jobs_skills].[salary_usd]" caption="salary_usd" attribute="1" defaultMemberUniqueName="[data_jobs_skills].[salary_usd].[All]" allUniqueName="[data_jobs_skills].[salary_us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jobs].[job_id]" caption="job_id" attribute="1" defaultMemberUniqueName="[jobs].[job_id].[All]" allUniqueName="[jobs].[job_id].[All]" dimensionUniqueName="[jobs]" displayFolder="" count="0" memberValueDatatype="130" unbalanced="0"/>
    <cacheHierarchy uniqueName="[jobs].[job_title]" caption="job_title" attribute="1" defaultMemberUniqueName="[jobs].[job_title].[All]" allUniqueName="[jobs].[job_title].[All]" dimensionUniqueName="[jobs]" displayFolder="" count="2" memberValueDatatype="130" unbalanced="0">
      <fieldsUsage count="2">
        <fieldUsage x="-1"/>
        <fieldUsage x="0"/>
      </fieldsUsage>
    </cacheHierarchy>
    <cacheHierarchy uniqueName="[jobs].[salary_usd]" caption="salary_usd" attribute="1" defaultMemberUniqueName="[jobs].[salary_usd].[All]" allUniqueName="[jobs].[salary_usd].[All]" dimensionUniqueName="[jobs]" displayFolder="" count="0" memberValueDatatype="20" unbalanced="0"/>
    <cacheHierarchy uniqueName="[jobs].[salary_currency]" caption="salary_currency" attribute="1" defaultMemberUniqueName="[jobs].[salary_currency].[All]" allUniqueName="[jobs].[salary_currency].[All]" dimensionUniqueName="[jobs]" displayFolder="" count="0" memberValueDatatype="130" unbalanced="0"/>
    <cacheHierarchy uniqueName="[jobs].[salary_local]" caption="salary_local" attribute="1" defaultMemberUniqueName="[jobs].[salary_local].[All]" allUniqueName="[jobs].[salary_local].[All]" dimensionUniqueName="[jobs]" displayFolder="" count="0" memberValueDatatype="20" unbalanced="0"/>
    <cacheHierarchy uniqueName="[jobs].[experience_level]" caption="experience_level" attribute="1" defaultMemberUniqueName="[jobs].[experience_level].[All]" allUniqueName="[jobs].[experience_level].[All]" dimensionUniqueName="[jobs]" displayFolder="" count="2" memberValueDatatype="130" unbalanced="0">
      <fieldsUsage count="2">
        <fieldUsage x="-1"/>
        <fieldUsage x="3"/>
      </fieldsUsage>
    </cacheHierarchy>
    <cacheHierarchy uniqueName="[jobs].[employment_type]" caption="employment_type" attribute="1" defaultMemberUniqueName="[jobs].[employment_type].[All]" allUniqueName="[jobs].[employment_type].[All]" dimensionUniqueName="[jobs]" displayFolder="" count="2" memberValueDatatype="130" unbalanced="0">
      <fieldsUsage count="2">
        <fieldUsage x="-1"/>
        <fieldUsage x="4"/>
      </fieldsUsage>
    </cacheHierarchy>
    <cacheHierarchy uniqueName="[jobs].[company_location]" caption="company_location" attribute="1" defaultMemberUniqueName="[jobs].[company_location].[All]" allUniqueName="[jobs].[company_location].[All]" dimensionUniqueName="[jobs]" displayFolder="" count="2" memberValueDatatype="130" unbalanced="0">
      <fieldsUsage count="2">
        <fieldUsage x="-1"/>
        <fieldUsage x="2"/>
      </fieldsUsage>
    </cacheHierarchy>
    <cacheHierarchy uniqueName="[jobs].[company_size]" caption="company_size" attribute="1" defaultMemberUniqueName="[jobs].[company_size].[All]" allUniqueName="[jobs].[company_size].[All]" dimensionUniqueName="[jobs]" displayFolder="" count="0" memberValueDatatype="130" unbalanced="0"/>
    <cacheHierarchy uniqueName="[jobs].[employee_residence]" caption="employee_residence" attribute="1" defaultMemberUniqueName="[jobs].[employee_residence].[All]" allUniqueName="[jobs].[employee_residence].[All]" dimensionUniqueName="[jobs]" displayFolder="" count="0" memberValueDatatype="130" unbalanced="0"/>
    <cacheHierarchy uniqueName="[jobs].[remote_ratio]" caption="remote_ratio" attribute="1" defaultMemberUniqueName="[jobs].[remote_ratio].[All]" allUniqueName="[jobs].[remote_ratio].[All]" dimensionUniqueName="[jobs]" displayFolder="" count="0" memberValueDatatype="20" unbalanced="0"/>
    <cacheHierarchy uniqueName="[jobs].[required_skills]" caption="required_skills" attribute="1" defaultMemberUniqueName="[jobs].[required_skills].[All]" allUniqueName="[jobs].[required_skills].[All]" dimensionUniqueName="[jobs]" displayFolder="" count="0" memberValueDatatype="130" unbalanced="0"/>
    <cacheHierarchy uniqueName="[jobs].[education_required]" caption="education_required" attribute="1" defaultMemberUniqueName="[jobs].[education_required].[All]" allUniqueName="[jobs].[education_required].[All]" dimensionUniqueName="[jobs]" displayFolder="" count="0" memberValueDatatype="130" unbalanced="0"/>
    <cacheHierarchy uniqueName="[jobs].[years_Executiveperience]" caption="years_Executiveperience" attribute="1" defaultMemberUniqueName="[jobs].[years_Executiveperience].[All]" allUniqueName="[jobs].[years_Executiveperience].[All]" dimensionUniqueName="[jobs]" displayFolder="" count="0" memberValueDatatype="20" unbalanced="0"/>
    <cacheHierarchy uniqueName="[jobs].[industry]" caption="industry" attribute="1" defaultMemberUniqueName="[jobs].[industry].[All]" allUniqueName="[jobs].[industry].[All]" dimensionUniqueName="[jobs]" displayFolder="" count="0" memberValueDatatype="130" unbalanced="0"/>
    <cacheHierarchy uniqueName="[jobs].[posting_date]" caption="posting_date" attribute="1" time="1" defaultMemberUniqueName="[jobs].[posting_date].[All]" allUniqueName="[jobs].[posting_date].[All]" dimensionUniqueName="[jobs]" displayFolder="" count="0" memberValueDatatype="7" unbalanced="0"/>
    <cacheHierarchy uniqueName="[jobs].[application_deadline]" caption="application_deadline" attribute="1" time="1" defaultMemberUniqueName="[jobs].[application_deadline].[All]" allUniqueName="[jobs].[application_deadline].[All]" dimensionUniqueName="[jobs]" displayFolder="" count="0" memberValueDatatype="7" unbalanced="0"/>
    <cacheHierarchy uniqueName="[jobs].[job_descriPart Timeion_length]" caption="job_descriPart Timeion_length" attribute="1" defaultMemberUniqueName="[jobs].[job_descriPart Timeion_length].[All]" allUniqueName="[jobs].[job_descriPart Timeion_length].[All]" dimensionUniqueName="[jobs]" displayFolder="" count="0" memberValueDatatype="20" unbalanced="0"/>
    <cacheHierarchy uniqueName="[jobs].[benefits_score]" caption="benefits_score" attribute="1" defaultMemberUniqueName="[jobs].[benefits_score].[All]" allUniqueName="[jobs].[benefits_score].[All]" dimensionUniqueName="[jobs]" displayFolder="" count="0" memberValueDatatype="5" unbalanced="0"/>
    <cacheHierarchy uniqueName="[jobs].[company_name]" caption="company_name" attribute="1" defaultMemberUniqueName="[jobs].[company_name].[All]" allUniqueName="[jobs].[company_name].[All]" dimensionUniqueName="[jobs]" displayFolder="" count="0" memberValueDatatype="130" unbalanced="0"/>
    <cacheHierarchy uniqueName="[Measures].[count]" caption="count" measure="1" displayFolder="" measureGroup="jobs" count="0"/>
    <cacheHierarchy uniqueName="[Measures].[median]" caption="median" measure="1" displayFolder="" measureGroup="jobs" count="0"/>
    <cacheHierarchy uniqueName="[Measures].[median3]" caption="median3" measure="1" displayFolder="" measureGroup="jobs" count="0"/>
    <cacheHierarchy uniqueName="[Measures].[__XL_Count jobs]" caption="__XL_Count jobs" measure="1" displayFolder="" measureGroup="jobs"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y uniqueName="[Measures].[Count of job_title]" caption="Count of job_title" measure="1" displayFolder="" measureGroup="jobs" count="0" hidden="1">
      <extLst>
        <ext xmlns:x15="http://schemas.microsoft.com/office/spreadsheetml/2010/11/main" uri="{B97F6D7D-B522-45F9-BDA1-12C45D357490}">
          <x15:cacheHierarchy aggregatedColumn="5"/>
        </ext>
      </extLst>
    </cacheHierarchy>
    <cacheHierarchy uniqueName="[Measures].[Sum of salary_usd]" caption="Sum of salary_usd" measure="1" displayFolder="" measureGroup="jobs" count="0" oneField="1" hidden="1">
      <fieldsUsage count="1">
        <fieldUsage x="1"/>
      </fieldsUsage>
      <extLst>
        <ext xmlns:x15="http://schemas.microsoft.com/office/spreadsheetml/2010/11/main" uri="{B97F6D7D-B522-45F9-BDA1-12C45D357490}">
          <x15:cacheHierarchy aggregatedColumn="6"/>
        </ext>
      </extLst>
    </cacheHierarchy>
    <cacheHierarchy uniqueName="[Measures].[Min of salary_usd]" caption="Min of salary_usd" measure="1" displayFolder="" measureGroup="jobs" count="0" hidden="1">
      <extLst>
        <ext xmlns:x15="http://schemas.microsoft.com/office/spreadsheetml/2010/11/main" uri="{B97F6D7D-B522-45F9-BDA1-12C45D357490}">
          <x15:cacheHierarchy aggregatedColumn="6"/>
        </ext>
      </extLst>
    </cacheHierarchy>
    <cacheHierarchy uniqueName="[Measures].[Max of salary_usd]" caption="Max of salary_usd" measure="1" displayFolder="" measureGroup="jobs" count="0" hidden="1">
      <extLst>
        <ext xmlns:x15="http://schemas.microsoft.com/office/spreadsheetml/2010/11/main" uri="{B97F6D7D-B522-45F9-BDA1-12C45D357490}">
          <x15:cacheHierarchy aggregatedColumn="6"/>
        </ext>
      </extLst>
    </cacheHierarchy>
    <cacheHierarchy uniqueName="[Measures].[Count of job_skills]" caption="Count of job_skills" measure="1" displayFolder="" measureGroup="data_jobs_skills" count="0" hidden="1">
      <extLst>
        <ext xmlns:x15="http://schemas.microsoft.com/office/spreadsheetml/2010/11/main" uri="{B97F6D7D-B522-45F9-BDA1-12C45D357490}">
          <x15:cacheHierarchy aggregatedColumn="3"/>
        </ext>
      </extLst>
    </cacheHierarchy>
    <cacheHierarchy uniqueName="[Measures].[Count of job_title 2]" caption="Count of job_title 2" measure="1" displayFolder="" measureGroup="data_jobs_skills" count="0" hidden="1">
      <extLst>
        <ext xmlns:x15="http://schemas.microsoft.com/office/spreadsheetml/2010/11/main" uri="{B97F6D7D-B522-45F9-BDA1-12C45D357490}">
          <x15:cacheHierarchy aggregatedColumn="1"/>
        </ext>
      </extLst>
    </cacheHierarchy>
  </cacheHierarchies>
  <kpis count="0"/>
  <dimensions count="3">
    <dimension name="data_jobs_skills" uniqueName="[data_jobs_skills]" caption="data_jobs_skills"/>
    <dimension name="jobs" uniqueName="[jobs]" caption="jobs"/>
    <dimension measure="1" name="Measures" uniqueName="[Measures]" caption="Measures"/>
  </dimensions>
  <measureGroups count="2">
    <measureGroup name="data_jobs_skills" caption="data_jobs_skills"/>
    <measureGroup name="jobs" caption="job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igvijay" refreshedDate="46037.736491203701" backgroundQuery="1" createdVersion="8" refreshedVersion="8" minRefreshableVersion="3" recordCount="0" supportSubquery="1" supportAdvancedDrill="1" xr:uid="{E71E932E-BD65-4B78-8EB8-AD9D2D030D3B}">
  <cacheSource type="external" connectionId="3"/>
  <cacheFields count="5">
    <cacheField name="[jobs].[job_title].[job_title]" caption="job_title" numFmtId="0" hierarchy="5" level="1">
      <sharedItems count="15">
        <s v="AI Architect"/>
        <s v="AI Consultant"/>
        <s v="AI Software Engineer"/>
        <s v="AI Specialist"/>
        <s v="Autonomous Systems Engineer"/>
        <s v="Computer Vision Engineer"/>
        <s v="Data Analyst"/>
        <s v="Data Engineer"/>
        <s v="Data Scientist"/>
        <s v="Machine Learning Engineer"/>
        <s v="ML Architect"/>
        <s v="ML Ops Engineer"/>
        <s v="NLP Engineer"/>
        <s v="Principal Data Scientist"/>
        <s v="Robotics Engineer"/>
      </sharedItems>
      <extLst>
        <ext xmlns:x15="http://schemas.microsoft.com/office/spreadsheetml/2010/11/main" uri="{4F2E5C28-24EA-4eb8-9CBF-B6C8F9C3D259}">
          <x15:cachedUniqueNames>
            <x15:cachedUniqueName index="0" name="[jobs].[job_title].&amp;[AI Architect]"/>
            <x15:cachedUniqueName index="1" name="[jobs].[job_title].&amp;[AI Consultant]"/>
            <x15:cachedUniqueName index="2" name="[jobs].[job_title].&amp;[AI Software Engineer]"/>
            <x15:cachedUniqueName index="3" name="[jobs].[job_title].&amp;[AI Specialist]"/>
            <x15:cachedUniqueName index="4" name="[jobs].[job_title].&amp;[Autonomous Systems Engineer]"/>
            <x15:cachedUniqueName index="5" name="[jobs].[job_title].&amp;[Computer Vision Engineer]"/>
            <x15:cachedUniqueName index="6" name="[jobs].[job_title].&amp;[Data Analyst]"/>
            <x15:cachedUniqueName index="7" name="[jobs].[job_title].&amp;[Data Engineer]"/>
            <x15:cachedUniqueName index="8" name="[jobs].[job_title].&amp;[Data Scientist]"/>
            <x15:cachedUniqueName index="9" name="[jobs].[job_title].&amp;[Machine Learning Engineer]"/>
            <x15:cachedUniqueName index="10" name="[jobs].[job_title].&amp;[ML Architect]"/>
            <x15:cachedUniqueName index="11" name="[jobs].[job_title].&amp;[ML Ops Engineer]"/>
            <x15:cachedUniqueName index="12" name="[jobs].[job_title].&amp;[NLP Engineer]"/>
            <x15:cachedUniqueName index="13" name="[jobs].[job_title].&amp;[Principal Data Scientist]"/>
            <x15:cachedUniqueName index="14" name="[jobs].[job_title].&amp;[Robotics Engineer]"/>
          </x15:cachedUniqueNames>
        </ext>
      </extLst>
    </cacheField>
    <cacheField name="[Measures].[median]" caption="median" numFmtId="0" hierarchy="25" level="32767"/>
    <cacheField name="[jobs].[experience_level].[experience_level]" caption="experience_level" numFmtId="0" hierarchy="9" level="1">
      <sharedItems containsSemiMixedTypes="0" containsNonDate="0" containsString="0"/>
    </cacheField>
    <cacheField name="[jobs].[employment_type].[employment_type]" caption="employment_type" numFmtId="0" hierarchy="10" level="1">
      <sharedItems containsSemiMixedTypes="0" containsNonDate="0" containsString="0"/>
    </cacheField>
    <cacheField name="[jobs].[company_location].[company_location]" caption="company_location" numFmtId="0" hierarchy="11" level="1">
      <sharedItems containsSemiMixedTypes="0" containsNonDate="0" containsString="0"/>
    </cacheField>
  </cacheFields>
  <cacheHierarchies count="36">
    <cacheHierarchy uniqueName="[data_jobs_skills].[job_id]" caption="job_id" attribute="1" defaultMemberUniqueName="[data_jobs_skills].[job_id].[All]" allUniqueName="[data_jobs_skills].[job_id].[All]" dimensionUniqueName="[data_jobs_skills]" displayFolder="" count="0" memberValueDatatype="130" unbalanced="0"/>
    <cacheHierarchy uniqueName="[data_jobs_skills].[job_title]" caption="job_title" attribute="1" defaultMemberUniqueName="[data_jobs_skills].[job_title].[All]" allUniqueName="[data_jobs_skills].[job_title].[All]" dimensionUniqueName="[data_jobs_skills]" displayFolder="" count="0" memberValueDatatype="130" unbalanced="0"/>
    <cacheHierarchy uniqueName="[data_jobs_skills].[salary_usd]" caption="salary_usd" attribute="1" defaultMemberUniqueName="[data_jobs_skills].[salary_usd].[All]" allUniqueName="[data_jobs_skills].[salary_us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jobs].[job_id]" caption="job_id" attribute="1" defaultMemberUniqueName="[jobs].[job_id].[All]" allUniqueName="[jobs].[job_id].[All]" dimensionUniqueName="[jobs]" displayFolder="" count="0" memberValueDatatype="130" unbalanced="0"/>
    <cacheHierarchy uniqueName="[jobs].[job_title]" caption="job_title" attribute="1" defaultMemberUniqueName="[jobs].[job_title].[All]" allUniqueName="[jobs].[job_title].[All]" dimensionUniqueName="[jobs]" displayFolder="" count="2" memberValueDatatype="130" unbalanced="0">
      <fieldsUsage count="2">
        <fieldUsage x="-1"/>
        <fieldUsage x="0"/>
      </fieldsUsage>
    </cacheHierarchy>
    <cacheHierarchy uniqueName="[jobs].[salary_usd]" caption="salary_usd" attribute="1" defaultMemberUniqueName="[jobs].[salary_usd].[All]" allUniqueName="[jobs].[salary_usd].[All]" dimensionUniqueName="[jobs]" displayFolder="" count="0" memberValueDatatype="20" unbalanced="0"/>
    <cacheHierarchy uniqueName="[jobs].[salary_currency]" caption="salary_currency" attribute="1" defaultMemberUniqueName="[jobs].[salary_currency].[All]" allUniqueName="[jobs].[salary_currency].[All]" dimensionUniqueName="[jobs]" displayFolder="" count="0" memberValueDatatype="130" unbalanced="0"/>
    <cacheHierarchy uniqueName="[jobs].[salary_local]" caption="salary_local" attribute="1" defaultMemberUniqueName="[jobs].[salary_local].[All]" allUniqueName="[jobs].[salary_local].[All]" dimensionUniqueName="[jobs]" displayFolder="" count="0" memberValueDatatype="20" unbalanced="0"/>
    <cacheHierarchy uniqueName="[jobs].[experience_level]" caption="experience_level" attribute="1" defaultMemberUniqueName="[jobs].[experience_level].[All]" allUniqueName="[jobs].[experience_level].[All]" dimensionUniqueName="[jobs]" displayFolder="" count="2" memberValueDatatype="130" unbalanced="0">
      <fieldsUsage count="2">
        <fieldUsage x="-1"/>
        <fieldUsage x="2"/>
      </fieldsUsage>
    </cacheHierarchy>
    <cacheHierarchy uniqueName="[jobs].[employment_type]" caption="employment_type" attribute="1" defaultMemberUniqueName="[jobs].[employment_type].[All]" allUniqueName="[jobs].[employment_type].[All]" dimensionUniqueName="[jobs]" displayFolder="" count="2" memberValueDatatype="130" unbalanced="0">
      <fieldsUsage count="2">
        <fieldUsage x="-1"/>
        <fieldUsage x="3"/>
      </fieldsUsage>
    </cacheHierarchy>
    <cacheHierarchy uniqueName="[jobs].[company_location]" caption="company_location" attribute="1" defaultMemberUniqueName="[jobs].[company_location].[All]" allUniqueName="[jobs].[company_location].[All]" dimensionUniqueName="[jobs]" displayFolder="" count="2" memberValueDatatype="130" unbalanced="0">
      <fieldsUsage count="2">
        <fieldUsage x="-1"/>
        <fieldUsage x="4"/>
      </fieldsUsage>
    </cacheHierarchy>
    <cacheHierarchy uniqueName="[jobs].[company_size]" caption="company_size" attribute="1" defaultMemberUniqueName="[jobs].[company_size].[All]" allUniqueName="[jobs].[company_size].[All]" dimensionUniqueName="[jobs]" displayFolder="" count="0" memberValueDatatype="130" unbalanced="0"/>
    <cacheHierarchy uniqueName="[jobs].[employee_residence]" caption="employee_residence" attribute="1" defaultMemberUniqueName="[jobs].[employee_residence].[All]" allUniqueName="[jobs].[employee_residence].[All]" dimensionUniqueName="[jobs]" displayFolder="" count="0" memberValueDatatype="130" unbalanced="0"/>
    <cacheHierarchy uniqueName="[jobs].[remote_ratio]" caption="remote_ratio" attribute="1" defaultMemberUniqueName="[jobs].[remote_ratio].[All]" allUniqueName="[jobs].[remote_ratio].[All]" dimensionUniqueName="[jobs]" displayFolder="" count="0" memberValueDatatype="20" unbalanced="0"/>
    <cacheHierarchy uniqueName="[jobs].[required_skills]" caption="required_skills" attribute="1" defaultMemberUniqueName="[jobs].[required_skills].[All]" allUniqueName="[jobs].[required_skills].[All]" dimensionUniqueName="[jobs]" displayFolder="" count="0" memberValueDatatype="130" unbalanced="0"/>
    <cacheHierarchy uniqueName="[jobs].[education_required]" caption="education_required" attribute="1" defaultMemberUniqueName="[jobs].[education_required].[All]" allUniqueName="[jobs].[education_required].[All]" dimensionUniqueName="[jobs]" displayFolder="" count="0" memberValueDatatype="130" unbalanced="0"/>
    <cacheHierarchy uniqueName="[jobs].[years_Executiveperience]" caption="years_Executiveperience" attribute="1" defaultMemberUniqueName="[jobs].[years_Executiveperience].[All]" allUniqueName="[jobs].[years_Executiveperience].[All]" dimensionUniqueName="[jobs]" displayFolder="" count="0" memberValueDatatype="20" unbalanced="0"/>
    <cacheHierarchy uniqueName="[jobs].[industry]" caption="industry" attribute="1" defaultMemberUniqueName="[jobs].[industry].[All]" allUniqueName="[jobs].[industry].[All]" dimensionUniqueName="[jobs]" displayFolder="" count="0" memberValueDatatype="130" unbalanced="0"/>
    <cacheHierarchy uniqueName="[jobs].[posting_date]" caption="posting_date" attribute="1" time="1" defaultMemberUniqueName="[jobs].[posting_date].[All]" allUniqueName="[jobs].[posting_date].[All]" dimensionUniqueName="[jobs]" displayFolder="" count="0" memberValueDatatype="7" unbalanced="0"/>
    <cacheHierarchy uniqueName="[jobs].[application_deadline]" caption="application_deadline" attribute="1" time="1" defaultMemberUniqueName="[jobs].[application_deadline].[All]" allUniqueName="[jobs].[application_deadline].[All]" dimensionUniqueName="[jobs]" displayFolder="" count="0" memberValueDatatype="7" unbalanced="0"/>
    <cacheHierarchy uniqueName="[jobs].[job_descriPart Timeion_length]" caption="job_descriPart Timeion_length" attribute="1" defaultMemberUniqueName="[jobs].[job_descriPart Timeion_length].[All]" allUniqueName="[jobs].[job_descriPart Timeion_length].[All]" dimensionUniqueName="[jobs]" displayFolder="" count="0" memberValueDatatype="20" unbalanced="0"/>
    <cacheHierarchy uniqueName="[jobs].[benefits_score]" caption="benefits_score" attribute="1" defaultMemberUniqueName="[jobs].[benefits_score].[All]" allUniqueName="[jobs].[benefits_score].[All]" dimensionUniqueName="[jobs]" displayFolder="" count="0" memberValueDatatype="5" unbalanced="0"/>
    <cacheHierarchy uniqueName="[jobs].[company_name]" caption="company_name" attribute="1" defaultMemberUniqueName="[jobs].[company_name].[All]" allUniqueName="[jobs].[company_name].[All]" dimensionUniqueName="[jobs]" displayFolder="" count="0" memberValueDatatype="130" unbalanced="0"/>
    <cacheHierarchy uniqueName="[Measures].[count]" caption="count" measure="1" displayFolder="" measureGroup="jobs" count="0"/>
    <cacheHierarchy uniqueName="[Measures].[median]" caption="median" measure="1" displayFolder="" measureGroup="jobs" count="0" oneField="1">
      <fieldsUsage count="1">
        <fieldUsage x="1"/>
      </fieldsUsage>
    </cacheHierarchy>
    <cacheHierarchy uniqueName="[Measures].[median3]" caption="median3" measure="1" displayFolder="" measureGroup="jobs" count="0"/>
    <cacheHierarchy uniqueName="[Measures].[__XL_Count jobs]" caption="__XL_Count jobs" measure="1" displayFolder="" measureGroup="jobs"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y uniqueName="[Measures].[Count of job_title]" caption="Count of job_title" measure="1" displayFolder="" measureGroup="jobs" count="0" hidden="1">
      <extLst>
        <ext xmlns:x15="http://schemas.microsoft.com/office/spreadsheetml/2010/11/main" uri="{B97F6D7D-B522-45F9-BDA1-12C45D357490}">
          <x15:cacheHierarchy aggregatedColumn="5"/>
        </ext>
      </extLst>
    </cacheHierarchy>
    <cacheHierarchy uniqueName="[Measures].[Sum of salary_usd]" caption="Sum of salary_usd" measure="1" displayFolder="" measureGroup="jobs" count="0" hidden="1">
      <extLst>
        <ext xmlns:x15="http://schemas.microsoft.com/office/spreadsheetml/2010/11/main" uri="{B97F6D7D-B522-45F9-BDA1-12C45D357490}">
          <x15:cacheHierarchy aggregatedColumn="6"/>
        </ext>
      </extLst>
    </cacheHierarchy>
    <cacheHierarchy uniqueName="[Measures].[Min of salary_usd]" caption="Min of salary_usd" measure="1" displayFolder="" measureGroup="jobs" count="0" hidden="1">
      <extLst>
        <ext xmlns:x15="http://schemas.microsoft.com/office/spreadsheetml/2010/11/main" uri="{B97F6D7D-B522-45F9-BDA1-12C45D357490}">
          <x15:cacheHierarchy aggregatedColumn="6"/>
        </ext>
      </extLst>
    </cacheHierarchy>
    <cacheHierarchy uniqueName="[Measures].[Max of salary_usd]" caption="Max of salary_usd" measure="1" displayFolder="" measureGroup="jobs" count="0" hidden="1">
      <extLst>
        <ext xmlns:x15="http://schemas.microsoft.com/office/spreadsheetml/2010/11/main" uri="{B97F6D7D-B522-45F9-BDA1-12C45D357490}">
          <x15:cacheHierarchy aggregatedColumn="6"/>
        </ext>
      </extLst>
    </cacheHierarchy>
    <cacheHierarchy uniqueName="[Measures].[Count of job_skills]" caption="Count of job_skills" measure="1" displayFolder="" measureGroup="data_jobs_skills" count="0" hidden="1">
      <extLst>
        <ext xmlns:x15="http://schemas.microsoft.com/office/spreadsheetml/2010/11/main" uri="{B97F6D7D-B522-45F9-BDA1-12C45D357490}">
          <x15:cacheHierarchy aggregatedColumn="3"/>
        </ext>
      </extLst>
    </cacheHierarchy>
    <cacheHierarchy uniqueName="[Measures].[Count of job_title 2]" caption="Count of job_title 2" measure="1" displayFolder="" measureGroup="data_jobs_skills" count="0" hidden="1">
      <extLst>
        <ext xmlns:x15="http://schemas.microsoft.com/office/spreadsheetml/2010/11/main" uri="{B97F6D7D-B522-45F9-BDA1-12C45D357490}">
          <x15:cacheHierarchy aggregatedColumn="1"/>
        </ext>
      </extLst>
    </cacheHierarchy>
  </cacheHierarchies>
  <kpis count="0"/>
  <dimensions count="3">
    <dimension name="data_jobs_skills" uniqueName="[data_jobs_skills]" caption="data_jobs_skills"/>
    <dimension name="jobs" uniqueName="[jobs]" caption="jobs"/>
    <dimension measure="1" name="Measures" uniqueName="[Measures]" caption="Measures"/>
  </dimensions>
  <measureGroups count="2">
    <measureGroup name="data_jobs_skills" caption="data_jobs_skills"/>
    <measureGroup name="jobs" caption="job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igvijay" refreshedDate="46037.736491898148" backgroundQuery="1" createdVersion="8" refreshedVersion="8" minRefreshableVersion="3" recordCount="0" supportSubquery="1" supportAdvancedDrill="1" xr:uid="{20F329DC-4A9B-4CE6-8E81-5843EAE23E1E}">
  <cacheSource type="external" connectionId="3"/>
  <cacheFields count="6">
    <cacheField name="[jobs].[job_title].[job_title]" caption="job_title" numFmtId="0" hierarchy="5" level="1">
      <sharedItems count="1">
        <s v="Data Scientist"/>
      </sharedItems>
      <extLst>
        <ext xmlns:x15="http://schemas.microsoft.com/office/spreadsheetml/2010/11/main" uri="{4F2E5C28-24EA-4eb8-9CBF-B6C8F9C3D259}">
          <x15:cachedUniqueNames>
            <x15:cachedUniqueName index="0" name="[jobs].[job_title].&amp;[Data Scientist]"/>
          </x15:cachedUniqueNames>
        </ext>
      </extLst>
    </cacheField>
    <cacheField name="[Measures].[Min of salary_usd]" caption="Min of salary_usd" numFmtId="0" hierarchy="32" level="32767"/>
    <cacheField name="[Measures].[Max of salary_usd]" caption="Max of salary_usd" numFmtId="0" hierarchy="33" level="32767"/>
    <cacheField name="[jobs].[employment_type].[employment_type]" caption="employment_type" numFmtId="0" hierarchy="10" level="1">
      <sharedItems containsSemiMixedTypes="0" containsNonDate="0" containsString="0"/>
    </cacheField>
    <cacheField name="[jobs].[experience_level].[experience_level]" caption="experience_level" numFmtId="0" hierarchy="9" level="1">
      <sharedItems containsSemiMixedTypes="0" containsNonDate="0" containsString="0"/>
    </cacheField>
    <cacheField name="[jobs].[company_location].[company_location]" caption="company_location" numFmtId="0" hierarchy="11" level="1">
      <sharedItems containsSemiMixedTypes="0" containsNonDate="0" containsString="0"/>
    </cacheField>
  </cacheFields>
  <cacheHierarchies count="36">
    <cacheHierarchy uniqueName="[data_jobs_skills].[job_id]" caption="job_id" attribute="1" defaultMemberUniqueName="[data_jobs_skills].[job_id].[All]" allUniqueName="[data_jobs_skills].[job_id].[All]" dimensionUniqueName="[data_jobs_skills]" displayFolder="" count="0" memberValueDatatype="130" unbalanced="0"/>
    <cacheHierarchy uniqueName="[data_jobs_skills].[job_title]" caption="job_title" attribute="1" defaultMemberUniqueName="[data_jobs_skills].[job_title].[All]" allUniqueName="[data_jobs_skills].[job_title].[All]" dimensionUniqueName="[data_jobs_skills]" displayFolder="" count="0" memberValueDatatype="130" unbalanced="0"/>
    <cacheHierarchy uniqueName="[data_jobs_skills].[salary_usd]" caption="salary_usd" attribute="1" defaultMemberUniqueName="[data_jobs_skills].[salary_usd].[All]" allUniqueName="[data_jobs_skills].[salary_us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jobs].[job_id]" caption="job_id" attribute="1" defaultMemberUniqueName="[jobs].[job_id].[All]" allUniqueName="[jobs].[job_id].[All]" dimensionUniqueName="[jobs]" displayFolder="" count="0" memberValueDatatype="130" unbalanced="0"/>
    <cacheHierarchy uniqueName="[jobs].[job_title]" caption="job_title" attribute="1" defaultMemberUniqueName="[jobs].[job_title].[All]" allUniqueName="[jobs].[job_title].[All]" dimensionUniqueName="[jobs]" displayFolder="" count="2" memberValueDatatype="130" unbalanced="0">
      <fieldsUsage count="2">
        <fieldUsage x="-1"/>
        <fieldUsage x="0"/>
      </fieldsUsage>
    </cacheHierarchy>
    <cacheHierarchy uniqueName="[jobs].[salary_usd]" caption="salary_usd" attribute="1" defaultMemberUniqueName="[jobs].[salary_usd].[All]" allUniqueName="[jobs].[salary_usd].[All]" dimensionUniqueName="[jobs]" displayFolder="" count="0" memberValueDatatype="20" unbalanced="0"/>
    <cacheHierarchy uniqueName="[jobs].[salary_currency]" caption="salary_currency" attribute="1" defaultMemberUniqueName="[jobs].[salary_currency].[All]" allUniqueName="[jobs].[salary_currency].[All]" dimensionUniqueName="[jobs]" displayFolder="" count="0" memberValueDatatype="130" unbalanced="0"/>
    <cacheHierarchy uniqueName="[jobs].[salary_local]" caption="salary_local" attribute="1" defaultMemberUniqueName="[jobs].[salary_local].[All]" allUniqueName="[jobs].[salary_local].[All]" dimensionUniqueName="[jobs]" displayFolder="" count="0" memberValueDatatype="20" unbalanced="0"/>
    <cacheHierarchy uniqueName="[jobs].[experience_level]" caption="experience_level" attribute="1" defaultMemberUniqueName="[jobs].[experience_level].[All]" allUniqueName="[jobs].[experience_level].[All]" dimensionUniqueName="[jobs]" displayFolder="" count="2" memberValueDatatype="130" unbalanced="0">
      <fieldsUsage count="2">
        <fieldUsage x="-1"/>
        <fieldUsage x="4"/>
      </fieldsUsage>
    </cacheHierarchy>
    <cacheHierarchy uniqueName="[jobs].[employment_type]" caption="employment_type" attribute="1" defaultMemberUniqueName="[jobs].[employment_type].[All]" allUniqueName="[jobs].[employment_type].[All]" dimensionUniqueName="[jobs]" displayFolder="" count="2" memberValueDatatype="130" unbalanced="0">
      <fieldsUsage count="2">
        <fieldUsage x="-1"/>
        <fieldUsage x="3"/>
      </fieldsUsage>
    </cacheHierarchy>
    <cacheHierarchy uniqueName="[jobs].[company_location]" caption="company_location" attribute="1" defaultMemberUniqueName="[jobs].[company_location].[All]" allUniqueName="[jobs].[company_location].[All]" dimensionUniqueName="[jobs]" displayFolder="" count="2" memberValueDatatype="130" unbalanced="0">
      <fieldsUsage count="2">
        <fieldUsage x="-1"/>
        <fieldUsage x="5"/>
      </fieldsUsage>
    </cacheHierarchy>
    <cacheHierarchy uniqueName="[jobs].[company_size]" caption="company_size" attribute="1" defaultMemberUniqueName="[jobs].[company_size].[All]" allUniqueName="[jobs].[company_size].[All]" dimensionUniqueName="[jobs]" displayFolder="" count="0" memberValueDatatype="130" unbalanced="0"/>
    <cacheHierarchy uniqueName="[jobs].[employee_residence]" caption="employee_residence" attribute="1" defaultMemberUniqueName="[jobs].[employee_residence].[All]" allUniqueName="[jobs].[employee_residence].[All]" dimensionUniqueName="[jobs]" displayFolder="" count="0" memberValueDatatype="130" unbalanced="0"/>
    <cacheHierarchy uniqueName="[jobs].[remote_ratio]" caption="remote_ratio" attribute="1" defaultMemberUniqueName="[jobs].[remote_ratio].[All]" allUniqueName="[jobs].[remote_ratio].[All]" dimensionUniqueName="[jobs]" displayFolder="" count="0" memberValueDatatype="20" unbalanced="0"/>
    <cacheHierarchy uniqueName="[jobs].[required_skills]" caption="required_skills" attribute="1" defaultMemberUniqueName="[jobs].[required_skills].[All]" allUniqueName="[jobs].[required_skills].[All]" dimensionUniqueName="[jobs]" displayFolder="" count="0" memberValueDatatype="130" unbalanced="0"/>
    <cacheHierarchy uniqueName="[jobs].[education_required]" caption="education_required" attribute="1" defaultMemberUniqueName="[jobs].[education_required].[All]" allUniqueName="[jobs].[education_required].[All]" dimensionUniqueName="[jobs]" displayFolder="" count="0" memberValueDatatype="130" unbalanced="0"/>
    <cacheHierarchy uniqueName="[jobs].[years_Executiveperience]" caption="years_Executiveperience" attribute="1" defaultMemberUniqueName="[jobs].[years_Executiveperience].[All]" allUniqueName="[jobs].[years_Executiveperience].[All]" dimensionUniqueName="[jobs]" displayFolder="" count="0" memberValueDatatype="20" unbalanced="0"/>
    <cacheHierarchy uniqueName="[jobs].[industry]" caption="industry" attribute="1" defaultMemberUniqueName="[jobs].[industry].[All]" allUniqueName="[jobs].[industry].[All]" dimensionUniqueName="[jobs]" displayFolder="" count="0" memberValueDatatype="130" unbalanced="0"/>
    <cacheHierarchy uniqueName="[jobs].[posting_date]" caption="posting_date" attribute="1" time="1" defaultMemberUniqueName="[jobs].[posting_date].[All]" allUniqueName="[jobs].[posting_date].[All]" dimensionUniqueName="[jobs]" displayFolder="" count="0" memberValueDatatype="7" unbalanced="0"/>
    <cacheHierarchy uniqueName="[jobs].[application_deadline]" caption="application_deadline" attribute="1" time="1" defaultMemberUniqueName="[jobs].[application_deadline].[All]" allUniqueName="[jobs].[application_deadline].[All]" dimensionUniqueName="[jobs]" displayFolder="" count="0" memberValueDatatype="7" unbalanced="0"/>
    <cacheHierarchy uniqueName="[jobs].[job_descriPart Timeion_length]" caption="job_descriPart Timeion_length" attribute="1" defaultMemberUniqueName="[jobs].[job_descriPart Timeion_length].[All]" allUniqueName="[jobs].[job_descriPart Timeion_length].[All]" dimensionUniqueName="[jobs]" displayFolder="" count="0" memberValueDatatype="20" unbalanced="0"/>
    <cacheHierarchy uniqueName="[jobs].[benefits_score]" caption="benefits_score" attribute="1" defaultMemberUniqueName="[jobs].[benefits_score].[All]" allUniqueName="[jobs].[benefits_score].[All]" dimensionUniqueName="[jobs]" displayFolder="" count="0" memberValueDatatype="5" unbalanced="0"/>
    <cacheHierarchy uniqueName="[jobs].[company_name]" caption="company_name" attribute="1" defaultMemberUniqueName="[jobs].[company_name].[All]" allUniqueName="[jobs].[company_name].[All]" dimensionUniqueName="[jobs]" displayFolder="" count="0" memberValueDatatype="130" unbalanced="0"/>
    <cacheHierarchy uniqueName="[Measures].[count]" caption="count" measure="1" displayFolder="" measureGroup="jobs" count="0"/>
    <cacheHierarchy uniqueName="[Measures].[median]" caption="median" measure="1" displayFolder="" measureGroup="jobs" count="0"/>
    <cacheHierarchy uniqueName="[Measures].[median3]" caption="median3" measure="1" displayFolder="" measureGroup="jobs" count="0"/>
    <cacheHierarchy uniqueName="[Measures].[__XL_Count jobs]" caption="__XL_Count jobs" measure="1" displayFolder="" measureGroup="jobs"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y uniqueName="[Measures].[Count of job_title]" caption="Count of job_title" measure="1" displayFolder="" measureGroup="jobs" count="0" hidden="1">
      <extLst>
        <ext xmlns:x15="http://schemas.microsoft.com/office/spreadsheetml/2010/11/main" uri="{B97F6D7D-B522-45F9-BDA1-12C45D357490}">
          <x15:cacheHierarchy aggregatedColumn="5"/>
        </ext>
      </extLst>
    </cacheHierarchy>
    <cacheHierarchy uniqueName="[Measures].[Sum of salary_usd]" caption="Sum of salary_usd" measure="1" displayFolder="" measureGroup="jobs" count="0" hidden="1">
      <extLst>
        <ext xmlns:x15="http://schemas.microsoft.com/office/spreadsheetml/2010/11/main" uri="{B97F6D7D-B522-45F9-BDA1-12C45D357490}">
          <x15:cacheHierarchy aggregatedColumn="6"/>
        </ext>
      </extLst>
    </cacheHierarchy>
    <cacheHierarchy uniqueName="[Measures].[Min of salary_usd]" caption="Min of salary_usd" measure="1" displayFolder="" measureGroup="jobs" count="0" oneField="1" hidden="1">
      <fieldsUsage count="1">
        <fieldUsage x="1"/>
      </fieldsUsage>
      <extLst>
        <ext xmlns:x15="http://schemas.microsoft.com/office/spreadsheetml/2010/11/main" uri="{B97F6D7D-B522-45F9-BDA1-12C45D357490}">
          <x15:cacheHierarchy aggregatedColumn="6"/>
        </ext>
      </extLst>
    </cacheHierarchy>
    <cacheHierarchy uniqueName="[Measures].[Max of salary_usd]" caption="Max of salary_usd" measure="1" displayFolder="" measureGroup="jobs" count="0" oneField="1" hidden="1">
      <fieldsUsage count="1">
        <fieldUsage x="2"/>
      </fieldsUsage>
      <extLst>
        <ext xmlns:x15="http://schemas.microsoft.com/office/spreadsheetml/2010/11/main" uri="{B97F6D7D-B522-45F9-BDA1-12C45D357490}">
          <x15:cacheHierarchy aggregatedColumn="6"/>
        </ext>
      </extLst>
    </cacheHierarchy>
    <cacheHierarchy uniqueName="[Measures].[Count of job_skills]" caption="Count of job_skills" measure="1" displayFolder="" measureGroup="data_jobs_skills" count="0" hidden="1">
      <extLst>
        <ext xmlns:x15="http://schemas.microsoft.com/office/spreadsheetml/2010/11/main" uri="{B97F6D7D-B522-45F9-BDA1-12C45D357490}">
          <x15:cacheHierarchy aggregatedColumn="3"/>
        </ext>
      </extLst>
    </cacheHierarchy>
    <cacheHierarchy uniqueName="[Measures].[Count of job_title 2]" caption="Count of job_title 2" measure="1" displayFolder="" measureGroup="data_jobs_skills" count="0" hidden="1">
      <extLst>
        <ext xmlns:x15="http://schemas.microsoft.com/office/spreadsheetml/2010/11/main" uri="{B97F6D7D-B522-45F9-BDA1-12C45D357490}">
          <x15:cacheHierarchy aggregatedColumn="1"/>
        </ext>
      </extLst>
    </cacheHierarchy>
  </cacheHierarchies>
  <kpis count="0"/>
  <dimensions count="3">
    <dimension name="data_jobs_skills" uniqueName="[data_jobs_skills]" caption="data_jobs_skills"/>
    <dimension name="jobs" uniqueName="[jobs]" caption="jobs"/>
    <dimension measure="1" name="Measures" uniqueName="[Measures]" caption="Measures"/>
  </dimensions>
  <measureGroups count="2">
    <measureGroup name="data_jobs_skills" caption="data_jobs_skills"/>
    <measureGroup name="jobs" caption="job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igvijay" refreshedDate="46037.736492245371" backgroundQuery="1" createdVersion="8" refreshedVersion="8" minRefreshableVersion="3" recordCount="0" supportSubquery="1" supportAdvancedDrill="1" xr:uid="{AC72A609-1697-4428-AB57-A0C99EDEEB4D}">
  <cacheSource type="external" connectionId="3"/>
  <cacheFields count="5">
    <cacheField name="[jobs].[job_title].[job_title]" caption="job_title" numFmtId="0" hierarchy="5" level="1">
      <sharedItems containsSemiMixedTypes="0" containsNonDate="0" containsString="0"/>
    </cacheField>
    <cacheField name="[jobs].[experience_level].[experience_level]" caption="experience_level" numFmtId="0" hierarchy="9" level="1">
      <sharedItems containsSemiMixedTypes="0" containsNonDate="0" containsString="0"/>
    </cacheField>
    <cacheField name="[jobs].[employment_type].[employment_type]" caption="employment_type" numFmtId="0" hierarchy="10" level="1">
      <sharedItems containsSemiMixedTypes="0" containsNonDate="0" containsString="0"/>
    </cacheField>
    <cacheField name="[jobs].[company_location].[company_location]" caption="company_location" numFmtId="0" hierarchy="11" level="1">
      <sharedItems containsSemiMixedTypes="0" containsNonDate="0" containsString="0"/>
    </cacheField>
    <cacheField name="[Measures].[median]" caption="median" numFmtId="0" hierarchy="25" level="32767"/>
  </cacheFields>
  <cacheHierarchies count="36">
    <cacheHierarchy uniqueName="[data_jobs_skills].[job_id]" caption="job_id" attribute="1" defaultMemberUniqueName="[data_jobs_skills].[job_id].[All]" allUniqueName="[data_jobs_skills].[job_id].[All]" dimensionUniqueName="[data_jobs_skills]" displayFolder="" count="0" memberValueDatatype="130" unbalanced="0"/>
    <cacheHierarchy uniqueName="[data_jobs_skills].[job_title]" caption="job_title" attribute="1" defaultMemberUniqueName="[data_jobs_skills].[job_title].[All]" allUniqueName="[data_jobs_skills].[job_title].[All]" dimensionUniqueName="[data_jobs_skills]" displayFolder="" count="0" memberValueDatatype="130" unbalanced="0"/>
    <cacheHierarchy uniqueName="[data_jobs_skills].[salary_usd]" caption="salary_usd" attribute="1" defaultMemberUniqueName="[data_jobs_skills].[salary_usd].[All]" allUniqueName="[data_jobs_skills].[salary_us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jobs].[job_id]" caption="job_id" attribute="1" defaultMemberUniqueName="[jobs].[job_id].[All]" allUniqueName="[jobs].[job_id].[All]" dimensionUniqueName="[jobs]" displayFolder="" count="0" memberValueDatatype="130" unbalanced="0"/>
    <cacheHierarchy uniqueName="[jobs].[job_title]" caption="job_title" attribute="1" defaultMemberUniqueName="[jobs].[job_title].[All]" allUniqueName="[jobs].[job_title].[All]" dimensionUniqueName="[jobs]" displayFolder="" count="2" memberValueDatatype="130" unbalanced="0">
      <fieldsUsage count="2">
        <fieldUsage x="-1"/>
        <fieldUsage x="0"/>
      </fieldsUsage>
    </cacheHierarchy>
    <cacheHierarchy uniqueName="[jobs].[salary_usd]" caption="salary_usd" attribute="1" defaultMemberUniqueName="[jobs].[salary_usd].[All]" allUniqueName="[jobs].[salary_usd].[All]" dimensionUniqueName="[jobs]" displayFolder="" count="0" memberValueDatatype="20" unbalanced="0"/>
    <cacheHierarchy uniqueName="[jobs].[salary_currency]" caption="salary_currency" attribute="1" defaultMemberUniqueName="[jobs].[salary_currency].[All]" allUniqueName="[jobs].[salary_currency].[All]" dimensionUniqueName="[jobs]" displayFolder="" count="0" memberValueDatatype="130" unbalanced="0"/>
    <cacheHierarchy uniqueName="[jobs].[salary_local]" caption="salary_local" attribute="1" defaultMemberUniqueName="[jobs].[salary_local].[All]" allUniqueName="[jobs].[salary_local].[All]" dimensionUniqueName="[jobs]" displayFolder="" count="0" memberValueDatatype="20" unbalanced="0"/>
    <cacheHierarchy uniqueName="[jobs].[experience_level]" caption="experience_level" attribute="1" defaultMemberUniqueName="[jobs].[experience_level].[All]" allUniqueName="[jobs].[experience_level].[All]" dimensionUniqueName="[jobs]" displayFolder="" count="2" memberValueDatatype="130" unbalanced="0">
      <fieldsUsage count="2">
        <fieldUsage x="-1"/>
        <fieldUsage x="1"/>
      </fieldsUsage>
    </cacheHierarchy>
    <cacheHierarchy uniqueName="[jobs].[employment_type]" caption="employment_type" attribute="1" defaultMemberUniqueName="[jobs].[employment_type].[All]" allUniqueName="[jobs].[employment_type].[All]" dimensionUniqueName="[jobs]" displayFolder="" count="2" memberValueDatatype="130" unbalanced="0">
      <fieldsUsage count="2">
        <fieldUsage x="-1"/>
        <fieldUsage x="2"/>
      </fieldsUsage>
    </cacheHierarchy>
    <cacheHierarchy uniqueName="[jobs].[company_location]" caption="company_location" attribute="1" defaultMemberUniqueName="[jobs].[company_location].[All]" allUniqueName="[jobs].[company_location].[All]" dimensionUniqueName="[jobs]" displayFolder="" count="2" memberValueDatatype="130" unbalanced="0">
      <fieldsUsage count="2">
        <fieldUsage x="-1"/>
        <fieldUsage x="3"/>
      </fieldsUsage>
    </cacheHierarchy>
    <cacheHierarchy uniqueName="[jobs].[company_size]" caption="company_size" attribute="1" defaultMemberUniqueName="[jobs].[company_size].[All]" allUniqueName="[jobs].[company_size].[All]" dimensionUniqueName="[jobs]" displayFolder="" count="0" memberValueDatatype="130" unbalanced="0"/>
    <cacheHierarchy uniqueName="[jobs].[employee_residence]" caption="employee_residence" attribute="1" defaultMemberUniqueName="[jobs].[employee_residence].[All]" allUniqueName="[jobs].[employee_residence].[All]" dimensionUniqueName="[jobs]" displayFolder="" count="0" memberValueDatatype="130" unbalanced="0"/>
    <cacheHierarchy uniqueName="[jobs].[remote_ratio]" caption="remote_ratio" attribute="1" defaultMemberUniqueName="[jobs].[remote_ratio].[All]" allUniqueName="[jobs].[remote_ratio].[All]" dimensionUniqueName="[jobs]" displayFolder="" count="0" memberValueDatatype="20" unbalanced="0"/>
    <cacheHierarchy uniqueName="[jobs].[required_skills]" caption="required_skills" attribute="1" defaultMemberUniqueName="[jobs].[required_skills].[All]" allUniqueName="[jobs].[required_skills].[All]" dimensionUniqueName="[jobs]" displayFolder="" count="0" memberValueDatatype="130" unbalanced="0"/>
    <cacheHierarchy uniqueName="[jobs].[education_required]" caption="education_required" attribute="1" defaultMemberUniqueName="[jobs].[education_required].[All]" allUniqueName="[jobs].[education_required].[All]" dimensionUniqueName="[jobs]" displayFolder="" count="0" memberValueDatatype="130" unbalanced="0"/>
    <cacheHierarchy uniqueName="[jobs].[years_Executiveperience]" caption="years_Executiveperience" attribute="1" defaultMemberUniqueName="[jobs].[years_Executiveperience].[All]" allUniqueName="[jobs].[years_Executiveperience].[All]" dimensionUniqueName="[jobs]" displayFolder="" count="0" memberValueDatatype="20" unbalanced="0"/>
    <cacheHierarchy uniqueName="[jobs].[industry]" caption="industry" attribute="1" defaultMemberUniqueName="[jobs].[industry].[All]" allUniqueName="[jobs].[industry].[All]" dimensionUniqueName="[jobs]" displayFolder="" count="0" memberValueDatatype="130" unbalanced="0"/>
    <cacheHierarchy uniqueName="[jobs].[posting_date]" caption="posting_date" attribute="1" time="1" defaultMemberUniqueName="[jobs].[posting_date].[All]" allUniqueName="[jobs].[posting_date].[All]" dimensionUniqueName="[jobs]" displayFolder="" count="0" memberValueDatatype="7" unbalanced="0"/>
    <cacheHierarchy uniqueName="[jobs].[application_deadline]" caption="application_deadline" attribute="1" time="1" defaultMemberUniqueName="[jobs].[application_deadline].[All]" allUniqueName="[jobs].[application_deadline].[All]" dimensionUniqueName="[jobs]" displayFolder="" count="0" memberValueDatatype="7" unbalanced="0"/>
    <cacheHierarchy uniqueName="[jobs].[job_descriPart Timeion_length]" caption="job_descriPart Timeion_length" attribute="1" defaultMemberUniqueName="[jobs].[job_descriPart Timeion_length].[All]" allUniqueName="[jobs].[job_descriPart Timeion_length].[All]" dimensionUniqueName="[jobs]" displayFolder="" count="0" memberValueDatatype="20" unbalanced="0"/>
    <cacheHierarchy uniqueName="[jobs].[benefits_score]" caption="benefits_score" attribute="1" defaultMemberUniqueName="[jobs].[benefits_score].[All]" allUniqueName="[jobs].[benefits_score].[All]" dimensionUniqueName="[jobs]" displayFolder="" count="0" memberValueDatatype="5" unbalanced="0"/>
    <cacheHierarchy uniqueName="[jobs].[company_name]" caption="company_name" attribute="1" defaultMemberUniqueName="[jobs].[company_name].[All]" allUniqueName="[jobs].[company_name].[All]" dimensionUniqueName="[jobs]" displayFolder="" count="0" memberValueDatatype="130" unbalanced="0"/>
    <cacheHierarchy uniqueName="[Measures].[count]" caption="count" measure="1" displayFolder="" measureGroup="jobs" count="0"/>
    <cacheHierarchy uniqueName="[Measures].[median]" caption="median" measure="1" displayFolder="" measureGroup="jobs" count="0" oneField="1">
      <fieldsUsage count="1">
        <fieldUsage x="4"/>
      </fieldsUsage>
    </cacheHierarchy>
    <cacheHierarchy uniqueName="[Measures].[median3]" caption="median3" measure="1" displayFolder="" measureGroup="jobs" count="0"/>
    <cacheHierarchy uniqueName="[Measures].[__XL_Count jobs]" caption="__XL_Count jobs" measure="1" displayFolder="" measureGroup="jobs"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y uniqueName="[Measures].[Count of job_title]" caption="Count of job_title" measure="1" displayFolder="" measureGroup="jobs" count="0" hidden="1">
      <extLst>
        <ext xmlns:x15="http://schemas.microsoft.com/office/spreadsheetml/2010/11/main" uri="{B97F6D7D-B522-45F9-BDA1-12C45D357490}">
          <x15:cacheHierarchy aggregatedColumn="5"/>
        </ext>
      </extLst>
    </cacheHierarchy>
    <cacheHierarchy uniqueName="[Measures].[Sum of salary_usd]" caption="Sum of salary_usd" measure="1" displayFolder="" measureGroup="jobs" count="0" hidden="1">
      <extLst>
        <ext xmlns:x15="http://schemas.microsoft.com/office/spreadsheetml/2010/11/main" uri="{B97F6D7D-B522-45F9-BDA1-12C45D357490}">
          <x15:cacheHierarchy aggregatedColumn="6"/>
        </ext>
      </extLst>
    </cacheHierarchy>
    <cacheHierarchy uniqueName="[Measures].[Min of salary_usd]" caption="Min of salary_usd" measure="1" displayFolder="" measureGroup="jobs" count="0" hidden="1">
      <extLst>
        <ext xmlns:x15="http://schemas.microsoft.com/office/spreadsheetml/2010/11/main" uri="{B97F6D7D-B522-45F9-BDA1-12C45D357490}">
          <x15:cacheHierarchy aggregatedColumn="6"/>
        </ext>
      </extLst>
    </cacheHierarchy>
    <cacheHierarchy uniqueName="[Measures].[Max of salary_usd]" caption="Max of salary_usd" measure="1" displayFolder="" measureGroup="jobs" count="0" hidden="1">
      <extLst>
        <ext xmlns:x15="http://schemas.microsoft.com/office/spreadsheetml/2010/11/main" uri="{B97F6D7D-B522-45F9-BDA1-12C45D357490}">
          <x15:cacheHierarchy aggregatedColumn="6"/>
        </ext>
      </extLst>
    </cacheHierarchy>
    <cacheHierarchy uniqueName="[Measures].[Count of job_skills]" caption="Count of job_skills" measure="1" displayFolder="" measureGroup="data_jobs_skills" count="0" hidden="1">
      <extLst>
        <ext xmlns:x15="http://schemas.microsoft.com/office/spreadsheetml/2010/11/main" uri="{B97F6D7D-B522-45F9-BDA1-12C45D357490}">
          <x15:cacheHierarchy aggregatedColumn="3"/>
        </ext>
      </extLst>
    </cacheHierarchy>
    <cacheHierarchy uniqueName="[Measures].[Count of job_title 2]" caption="Count of job_title 2" measure="1" displayFolder="" measureGroup="data_jobs_skills" count="0" hidden="1">
      <extLst>
        <ext xmlns:x15="http://schemas.microsoft.com/office/spreadsheetml/2010/11/main" uri="{B97F6D7D-B522-45F9-BDA1-12C45D357490}">
          <x15:cacheHierarchy aggregatedColumn="1"/>
        </ext>
      </extLst>
    </cacheHierarchy>
  </cacheHierarchies>
  <kpis count="0"/>
  <dimensions count="3">
    <dimension name="data_jobs_skills" uniqueName="[data_jobs_skills]" caption="data_jobs_skills"/>
    <dimension name="jobs" uniqueName="[jobs]" caption="jobs"/>
    <dimension measure="1" name="Measures" uniqueName="[Measures]" caption="Measures"/>
  </dimensions>
  <measureGroups count="2">
    <measureGroup name="data_jobs_skills" caption="data_jobs_skills"/>
    <measureGroup name="jobs" caption="job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igvijay" refreshedDate="46037.736492592594" backgroundQuery="1" createdVersion="8" refreshedVersion="8" minRefreshableVersion="3" recordCount="0" supportSubquery="1" supportAdvancedDrill="1" xr:uid="{75065824-4DFC-4FCA-99CC-160270D8EC16}">
  <cacheSource type="external" connectionId="3"/>
  <cacheFields count="5">
    <cacheField name="[jobs].[employment_type].[employment_type]" caption="employment_type" numFmtId="0" hierarchy="10" level="1">
      <sharedItems count="1">
        <s v="Contract"/>
      </sharedItems>
      <extLst>
        <ext xmlns:x15="http://schemas.microsoft.com/office/spreadsheetml/2010/11/main" uri="{4F2E5C28-24EA-4eb8-9CBF-B6C8F9C3D259}">
          <x15:cachedUniqueNames>
            <x15:cachedUniqueName index="0" name="[jobs].[employment_type].&amp;[Contract]"/>
          </x15:cachedUniqueNames>
        </ext>
      </extLst>
    </cacheField>
    <cacheField name="[Measures].[median]" caption="median" numFmtId="0" hierarchy="25" level="32767"/>
    <cacheField name="[jobs].[company_location].[company_location]" caption="company_location" numFmtId="0" hierarchy="11" level="1">
      <sharedItems containsSemiMixedTypes="0" containsNonDate="0" containsString="0"/>
    </cacheField>
    <cacheField name="[jobs].[job_title].[job_title]" caption="job_title" numFmtId="0" hierarchy="5" level="1">
      <sharedItems containsSemiMixedTypes="0" containsNonDate="0" containsString="0"/>
    </cacheField>
    <cacheField name="[jobs].[experience_level].[experience_level]" caption="experience_level" numFmtId="0" hierarchy="9" level="1">
      <sharedItems containsSemiMixedTypes="0" containsNonDate="0" containsString="0"/>
    </cacheField>
  </cacheFields>
  <cacheHierarchies count="36">
    <cacheHierarchy uniqueName="[data_jobs_skills].[job_id]" caption="job_id" attribute="1" defaultMemberUniqueName="[data_jobs_skills].[job_id].[All]" allUniqueName="[data_jobs_skills].[job_id].[All]" dimensionUniqueName="[data_jobs_skills]" displayFolder="" count="0" memberValueDatatype="130" unbalanced="0"/>
    <cacheHierarchy uniqueName="[data_jobs_skills].[job_title]" caption="job_title" attribute="1" defaultMemberUniqueName="[data_jobs_skills].[job_title].[All]" allUniqueName="[data_jobs_skills].[job_title].[All]" dimensionUniqueName="[data_jobs_skills]" displayFolder="" count="0" memberValueDatatype="130" unbalanced="0"/>
    <cacheHierarchy uniqueName="[data_jobs_skills].[salary_usd]" caption="salary_usd" attribute="1" defaultMemberUniqueName="[data_jobs_skills].[salary_usd].[All]" allUniqueName="[data_jobs_skills].[salary_us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jobs].[job_id]" caption="job_id" attribute="1" defaultMemberUniqueName="[jobs].[job_id].[All]" allUniqueName="[jobs].[job_id].[All]" dimensionUniqueName="[jobs]" displayFolder="" count="0" memberValueDatatype="130" unbalanced="0"/>
    <cacheHierarchy uniqueName="[jobs].[job_title]" caption="job_title" attribute="1" defaultMemberUniqueName="[jobs].[job_title].[All]" allUniqueName="[jobs].[job_title].[All]" dimensionUniqueName="[jobs]" displayFolder="" count="2" memberValueDatatype="130" unbalanced="0">
      <fieldsUsage count="2">
        <fieldUsage x="-1"/>
        <fieldUsage x="3"/>
      </fieldsUsage>
    </cacheHierarchy>
    <cacheHierarchy uniqueName="[jobs].[salary_usd]" caption="salary_usd" attribute="1" defaultMemberUniqueName="[jobs].[salary_usd].[All]" allUniqueName="[jobs].[salary_usd].[All]" dimensionUniqueName="[jobs]" displayFolder="" count="0" memberValueDatatype="20" unbalanced="0"/>
    <cacheHierarchy uniqueName="[jobs].[salary_currency]" caption="salary_currency" attribute="1" defaultMemberUniqueName="[jobs].[salary_currency].[All]" allUniqueName="[jobs].[salary_currency].[All]" dimensionUniqueName="[jobs]" displayFolder="" count="0" memberValueDatatype="130" unbalanced="0"/>
    <cacheHierarchy uniqueName="[jobs].[salary_local]" caption="salary_local" attribute="1" defaultMemberUniqueName="[jobs].[salary_local].[All]" allUniqueName="[jobs].[salary_local].[All]" dimensionUniqueName="[jobs]" displayFolder="" count="0" memberValueDatatype="20" unbalanced="0"/>
    <cacheHierarchy uniqueName="[jobs].[experience_level]" caption="experience_level" attribute="1" defaultMemberUniqueName="[jobs].[experience_level].[All]" allUniqueName="[jobs].[experience_level].[All]" dimensionUniqueName="[jobs]" displayFolder="" count="2" memberValueDatatype="130" unbalanced="0">
      <fieldsUsage count="2">
        <fieldUsage x="-1"/>
        <fieldUsage x="4"/>
      </fieldsUsage>
    </cacheHierarchy>
    <cacheHierarchy uniqueName="[jobs].[employment_type]" caption="employment_type" attribute="1" defaultMemberUniqueName="[jobs].[employment_type].[All]" allUniqueName="[jobs].[employment_type].[All]" dimensionUniqueName="[jobs]" displayFolder="" count="2" memberValueDatatype="130" unbalanced="0">
      <fieldsUsage count="2">
        <fieldUsage x="-1"/>
        <fieldUsage x="0"/>
      </fieldsUsage>
    </cacheHierarchy>
    <cacheHierarchy uniqueName="[jobs].[company_location]" caption="company_location" attribute="1" defaultMemberUniqueName="[jobs].[company_location].[All]" allUniqueName="[jobs].[company_location].[All]" dimensionUniqueName="[jobs]" displayFolder="" count="2" memberValueDatatype="130" unbalanced="0">
      <fieldsUsage count="2">
        <fieldUsage x="-1"/>
        <fieldUsage x="2"/>
      </fieldsUsage>
    </cacheHierarchy>
    <cacheHierarchy uniqueName="[jobs].[company_size]" caption="company_size" attribute="1" defaultMemberUniqueName="[jobs].[company_size].[All]" allUniqueName="[jobs].[company_size].[All]" dimensionUniqueName="[jobs]" displayFolder="" count="0" memberValueDatatype="130" unbalanced="0"/>
    <cacheHierarchy uniqueName="[jobs].[employee_residence]" caption="employee_residence" attribute="1" defaultMemberUniqueName="[jobs].[employee_residence].[All]" allUniqueName="[jobs].[employee_residence].[All]" dimensionUniqueName="[jobs]" displayFolder="" count="0" memberValueDatatype="130" unbalanced="0"/>
    <cacheHierarchy uniqueName="[jobs].[remote_ratio]" caption="remote_ratio" attribute="1" defaultMemberUniqueName="[jobs].[remote_ratio].[All]" allUniqueName="[jobs].[remote_ratio].[All]" dimensionUniqueName="[jobs]" displayFolder="" count="0" memberValueDatatype="20" unbalanced="0"/>
    <cacheHierarchy uniqueName="[jobs].[required_skills]" caption="required_skills" attribute="1" defaultMemberUniqueName="[jobs].[required_skills].[All]" allUniqueName="[jobs].[required_skills].[All]" dimensionUniqueName="[jobs]" displayFolder="" count="0" memberValueDatatype="130" unbalanced="0"/>
    <cacheHierarchy uniqueName="[jobs].[education_required]" caption="education_required" attribute="1" defaultMemberUniqueName="[jobs].[education_required].[All]" allUniqueName="[jobs].[education_required].[All]" dimensionUniqueName="[jobs]" displayFolder="" count="0" memberValueDatatype="130" unbalanced="0"/>
    <cacheHierarchy uniqueName="[jobs].[years_Executiveperience]" caption="years_Executiveperience" attribute="1" defaultMemberUniqueName="[jobs].[years_Executiveperience].[All]" allUniqueName="[jobs].[years_Executiveperience].[All]" dimensionUniqueName="[jobs]" displayFolder="" count="0" memberValueDatatype="20" unbalanced="0"/>
    <cacheHierarchy uniqueName="[jobs].[industry]" caption="industry" attribute="1" defaultMemberUniqueName="[jobs].[industry].[All]" allUniqueName="[jobs].[industry].[All]" dimensionUniqueName="[jobs]" displayFolder="" count="0" memberValueDatatype="130" unbalanced="0"/>
    <cacheHierarchy uniqueName="[jobs].[posting_date]" caption="posting_date" attribute="1" time="1" defaultMemberUniqueName="[jobs].[posting_date].[All]" allUniqueName="[jobs].[posting_date].[All]" dimensionUniqueName="[jobs]" displayFolder="" count="0" memberValueDatatype="7" unbalanced="0"/>
    <cacheHierarchy uniqueName="[jobs].[application_deadline]" caption="application_deadline" attribute="1" time="1" defaultMemberUniqueName="[jobs].[application_deadline].[All]" allUniqueName="[jobs].[application_deadline].[All]" dimensionUniqueName="[jobs]" displayFolder="" count="0" memberValueDatatype="7" unbalanced="0"/>
    <cacheHierarchy uniqueName="[jobs].[job_descriPart Timeion_length]" caption="job_descriPart Timeion_length" attribute="1" defaultMemberUniqueName="[jobs].[job_descriPart Timeion_length].[All]" allUniqueName="[jobs].[job_descriPart Timeion_length].[All]" dimensionUniqueName="[jobs]" displayFolder="" count="0" memberValueDatatype="20" unbalanced="0"/>
    <cacheHierarchy uniqueName="[jobs].[benefits_score]" caption="benefits_score" attribute="1" defaultMemberUniqueName="[jobs].[benefits_score].[All]" allUniqueName="[jobs].[benefits_score].[All]" dimensionUniqueName="[jobs]" displayFolder="" count="0" memberValueDatatype="5" unbalanced="0"/>
    <cacheHierarchy uniqueName="[jobs].[company_name]" caption="company_name" attribute="1" defaultMemberUniqueName="[jobs].[company_name].[All]" allUniqueName="[jobs].[company_name].[All]" dimensionUniqueName="[jobs]" displayFolder="" count="0" memberValueDatatype="130" unbalanced="0"/>
    <cacheHierarchy uniqueName="[Measures].[count]" caption="count" measure="1" displayFolder="" measureGroup="jobs" count="0"/>
    <cacheHierarchy uniqueName="[Measures].[median]" caption="median" measure="1" displayFolder="" measureGroup="jobs" count="0" oneField="1">
      <fieldsUsage count="1">
        <fieldUsage x="1"/>
      </fieldsUsage>
    </cacheHierarchy>
    <cacheHierarchy uniqueName="[Measures].[median3]" caption="median3" measure="1" displayFolder="" measureGroup="jobs" count="0"/>
    <cacheHierarchy uniqueName="[Measures].[__XL_Count jobs]" caption="__XL_Count jobs" measure="1" displayFolder="" measureGroup="jobs"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y uniqueName="[Measures].[Count of job_title]" caption="Count of job_title" measure="1" displayFolder="" measureGroup="jobs" count="0" hidden="1">
      <extLst>
        <ext xmlns:x15="http://schemas.microsoft.com/office/spreadsheetml/2010/11/main" uri="{B97F6D7D-B522-45F9-BDA1-12C45D357490}">
          <x15:cacheHierarchy aggregatedColumn="5"/>
        </ext>
      </extLst>
    </cacheHierarchy>
    <cacheHierarchy uniqueName="[Measures].[Sum of salary_usd]" caption="Sum of salary_usd" measure="1" displayFolder="" measureGroup="jobs" count="0" hidden="1">
      <extLst>
        <ext xmlns:x15="http://schemas.microsoft.com/office/spreadsheetml/2010/11/main" uri="{B97F6D7D-B522-45F9-BDA1-12C45D357490}">
          <x15:cacheHierarchy aggregatedColumn="6"/>
        </ext>
      </extLst>
    </cacheHierarchy>
    <cacheHierarchy uniqueName="[Measures].[Min of salary_usd]" caption="Min of salary_usd" measure="1" displayFolder="" measureGroup="jobs" count="0" hidden="1">
      <extLst>
        <ext xmlns:x15="http://schemas.microsoft.com/office/spreadsheetml/2010/11/main" uri="{B97F6D7D-B522-45F9-BDA1-12C45D357490}">
          <x15:cacheHierarchy aggregatedColumn="6"/>
        </ext>
      </extLst>
    </cacheHierarchy>
    <cacheHierarchy uniqueName="[Measures].[Max of salary_usd]" caption="Max of salary_usd" measure="1" displayFolder="" measureGroup="jobs" count="0" hidden="1">
      <extLst>
        <ext xmlns:x15="http://schemas.microsoft.com/office/spreadsheetml/2010/11/main" uri="{B97F6D7D-B522-45F9-BDA1-12C45D357490}">
          <x15:cacheHierarchy aggregatedColumn="6"/>
        </ext>
      </extLst>
    </cacheHierarchy>
    <cacheHierarchy uniqueName="[Measures].[Count of job_skills]" caption="Count of job_skills" measure="1" displayFolder="" measureGroup="data_jobs_skills" count="0" hidden="1">
      <extLst>
        <ext xmlns:x15="http://schemas.microsoft.com/office/spreadsheetml/2010/11/main" uri="{B97F6D7D-B522-45F9-BDA1-12C45D357490}">
          <x15:cacheHierarchy aggregatedColumn="3"/>
        </ext>
      </extLst>
    </cacheHierarchy>
    <cacheHierarchy uniqueName="[Measures].[Count of job_title 2]" caption="Count of job_title 2" measure="1" displayFolder="" measureGroup="data_jobs_skills" count="0" hidden="1">
      <extLst>
        <ext xmlns:x15="http://schemas.microsoft.com/office/spreadsheetml/2010/11/main" uri="{B97F6D7D-B522-45F9-BDA1-12C45D357490}">
          <x15:cacheHierarchy aggregatedColumn="1"/>
        </ext>
      </extLst>
    </cacheHierarchy>
  </cacheHierarchies>
  <kpis count="0"/>
  <dimensions count="3">
    <dimension name="data_jobs_skills" uniqueName="[data_jobs_skills]" caption="data_jobs_skills"/>
    <dimension name="jobs" uniqueName="[jobs]" caption="jobs"/>
    <dimension measure="1" name="Measures" uniqueName="[Measures]" caption="Measures"/>
  </dimensions>
  <measureGroups count="2">
    <measureGroup name="data_jobs_skills" caption="data_jobs_skills"/>
    <measureGroup name="jobs" caption="job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igvijay" refreshedDate="46037.736492939817" backgroundQuery="1" createdVersion="8" refreshedVersion="8" minRefreshableVersion="3" recordCount="0" supportSubquery="1" supportAdvancedDrill="1" xr:uid="{C5141D30-4706-4D32-9CCF-B87CF48784FE}">
  <cacheSource type="external" connectionId="3"/>
  <cacheFields count="6">
    <cacheField name="[data_jobs_skills].[job_skills].[job_skills]" caption="job_skills" numFmtId="0" hierarchy="3" level="1">
      <sharedItems count="14">
        <s v=" Computer Vision"/>
        <s v=" Data Visualization"/>
        <s v=" Deep Learning"/>
        <s v=" Docker"/>
        <s v=" Git"/>
        <s v=" Java"/>
        <s v=" Mathematics"/>
        <s v=" PyTorch"/>
        <s v=" Scala"/>
        <s v=" TensorFlow"/>
        <s v=" Linux" u="1"/>
        <s v=" GCP" u="1"/>
        <s v="Data Visualization" u="1"/>
        <s v="PyTorch" u="1"/>
      </sharedItems>
      <extLst>
        <ext xmlns:x15="http://schemas.microsoft.com/office/spreadsheetml/2010/11/main" uri="{4F2E5C28-24EA-4eb8-9CBF-B6C8F9C3D259}">
          <x15:cachedUniqueNames>
            <x15:cachedUniqueName index="0" name="[data_jobs_skills].[job_skills].&amp;[ Computer Vision]"/>
            <x15:cachedUniqueName index="1" name="[data_jobs_skills].[job_skills].&amp;[ Data Visualization]"/>
            <x15:cachedUniqueName index="2" name="[data_jobs_skills].[job_skills].&amp;[ Deep Learning]"/>
            <x15:cachedUniqueName index="3" name="[data_jobs_skills].[job_skills].&amp;[ Docker]"/>
            <x15:cachedUniqueName index="4" name="[data_jobs_skills].[job_skills].&amp;[ Git]"/>
            <x15:cachedUniqueName index="5" name="[data_jobs_skills].[job_skills].&amp;[ Java]"/>
            <x15:cachedUniqueName index="6" name="[data_jobs_skills].[job_skills].&amp;[ Mathematics]"/>
            <x15:cachedUniqueName index="7" name="[data_jobs_skills].[job_skills].&amp;[ PyTorch]"/>
            <x15:cachedUniqueName index="8" name="[data_jobs_skills].[job_skills].&amp;[ Scala]"/>
            <x15:cachedUniqueName index="9" name="[data_jobs_skills].[job_skills].&amp;[ TensorFlow]"/>
            <x15:cachedUniqueName index="10" name="[data_jobs_skills].[job_skills].&amp;[ Linux]"/>
            <x15:cachedUniqueName index="11" name="[data_jobs_skills].[job_skills].&amp;[ GCP]"/>
            <x15:cachedUniqueName index="12" name="[data_jobs_skills].[job_skills].&amp;[Data Visualization]"/>
            <x15:cachedUniqueName index="13" name="[data_jobs_skills].[job_skills].&amp;[PyTorch]"/>
          </x15:cachedUniqueNames>
        </ext>
      </extLst>
    </cacheField>
    <cacheField name="[jobs].[job_title].[job_title]" caption="job_title" numFmtId="0" hierarchy="5" level="1">
      <sharedItems containsSemiMixedTypes="0" containsNonDate="0" containsString="0"/>
    </cacheField>
    <cacheField name="[jobs].[experience_level].[experience_level]" caption="experience_level" numFmtId="0" hierarchy="9" level="1">
      <sharedItems containsSemiMixedTypes="0" containsNonDate="0" containsString="0"/>
    </cacheField>
    <cacheField name="[jobs].[employment_type].[employment_type]" caption="employment_type" numFmtId="0" hierarchy="10" level="1">
      <sharedItems containsSemiMixedTypes="0" containsNonDate="0" containsString="0"/>
    </cacheField>
    <cacheField name="[jobs].[company_location].[company_location]" caption="company_location" numFmtId="0" hierarchy="11" level="1">
      <sharedItems containsSemiMixedTypes="0" containsNonDate="0" containsString="0"/>
    </cacheField>
    <cacheField name="[Measures].[median3]" caption="median3" numFmtId="0" hierarchy="26" level="32767"/>
  </cacheFields>
  <cacheHierarchies count="36">
    <cacheHierarchy uniqueName="[data_jobs_skills].[job_id]" caption="job_id" attribute="1" defaultMemberUniqueName="[data_jobs_skills].[job_id].[All]" allUniqueName="[data_jobs_skills].[job_id].[All]" dimensionUniqueName="[data_jobs_skills]" displayFolder="" count="0" memberValueDatatype="130" unbalanced="0"/>
    <cacheHierarchy uniqueName="[data_jobs_skills].[job_title]" caption="job_title" attribute="1" defaultMemberUniqueName="[data_jobs_skills].[job_title].[All]" allUniqueName="[data_jobs_skills].[job_title].[All]" dimensionUniqueName="[data_jobs_skills]" displayFolder="" count="0" memberValueDatatype="130" unbalanced="0"/>
    <cacheHierarchy uniqueName="[data_jobs_skills].[salary_usd]" caption="salary_usd" attribute="1" defaultMemberUniqueName="[data_jobs_skills].[salary_usd].[All]" allUniqueName="[data_jobs_skills].[salary_us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jobs].[job_id]" caption="job_id" attribute="1" defaultMemberUniqueName="[jobs].[job_id].[All]" allUniqueName="[jobs].[job_id].[All]" dimensionUniqueName="[jobs]" displayFolder="" count="0" memberValueDatatype="130" unbalanced="0"/>
    <cacheHierarchy uniqueName="[jobs].[job_title]" caption="job_title" attribute="1" defaultMemberUniqueName="[jobs].[job_title].[All]" allUniqueName="[jobs].[job_title].[All]" dimensionUniqueName="[jobs]" displayFolder="" count="2" memberValueDatatype="130" unbalanced="0">
      <fieldsUsage count="2">
        <fieldUsage x="-1"/>
        <fieldUsage x="1"/>
      </fieldsUsage>
    </cacheHierarchy>
    <cacheHierarchy uniqueName="[jobs].[salary_usd]" caption="salary_usd" attribute="1" defaultMemberUniqueName="[jobs].[salary_usd].[All]" allUniqueName="[jobs].[salary_usd].[All]" dimensionUniqueName="[jobs]" displayFolder="" count="0" memberValueDatatype="20" unbalanced="0"/>
    <cacheHierarchy uniqueName="[jobs].[salary_currency]" caption="salary_currency" attribute="1" defaultMemberUniqueName="[jobs].[salary_currency].[All]" allUniqueName="[jobs].[salary_currency].[All]" dimensionUniqueName="[jobs]" displayFolder="" count="0" memberValueDatatype="130" unbalanced="0"/>
    <cacheHierarchy uniqueName="[jobs].[salary_local]" caption="salary_local" attribute="1" defaultMemberUniqueName="[jobs].[salary_local].[All]" allUniqueName="[jobs].[salary_local].[All]" dimensionUniqueName="[jobs]" displayFolder="" count="0" memberValueDatatype="20" unbalanced="0"/>
    <cacheHierarchy uniqueName="[jobs].[experience_level]" caption="experience_level" attribute="1" defaultMemberUniqueName="[jobs].[experience_level].[All]" allUniqueName="[jobs].[experience_level].[All]" dimensionUniqueName="[jobs]" displayFolder="" count="2" memberValueDatatype="130" unbalanced="0">
      <fieldsUsage count="2">
        <fieldUsage x="-1"/>
        <fieldUsage x="2"/>
      </fieldsUsage>
    </cacheHierarchy>
    <cacheHierarchy uniqueName="[jobs].[employment_type]" caption="employment_type" attribute="1" defaultMemberUniqueName="[jobs].[employment_type].[All]" allUniqueName="[jobs].[employment_type].[All]" dimensionUniqueName="[jobs]" displayFolder="" count="2" memberValueDatatype="130" unbalanced="0">
      <fieldsUsage count="2">
        <fieldUsage x="-1"/>
        <fieldUsage x="3"/>
      </fieldsUsage>
    </cacheHierarchy>
    <cacheHierarchy uniqueName="[jobs].[company_location]" caption="company_location" attribute="1" defaultMemberUniqueName="[jobs].[company_location].[All]" allUniqueName="[jobs].[company_location].[All]" dimensionUniqueName="[jobs]" displayFolder="" count="2" memberValueDatatype="130" unbalanced="0">
      <fieldsUsage count="2">
        <fieldUsage x="-1"/>
        <fieldUsage x="4"/>
      </fieldsUsage>
    </cacheHierarchy>
    <cacheHierarchy uniqueName="[jobs].[company_size]" caption="company_size" attribute="1" defaultMemberUniqueName="[jobs].[company_size].[All]" allUniqueName="[jobs].[company_size].[All]" dimensionUniqueName="[jobs]" displayFolder="" count="0" memberValueDatatype="130" unbalanced="0"/>
    <cacheHierarchy uniqueName="[jobs].[employee_residence]" caption="employee_residence" attribute="1" defaultMemberUniqueName="[jobs].[employee_residence].[All]" allUniqueName="[jobs].[employee_residence].[All]" dimensionUniqueName="[jobs]" displayFolder="" count="0" memberValueDatatype="130" unbalanced="0"/>
    <cacheHierarchy uniqueName="[jobs].[remote_ratio]" caption="remote_ratio" attribute="1" defaultMemberUniqueName="[jobs].[remote_ratio].[All]" allUniqueName="[jobs].[remote_ratio].[All]" dimensionUniqueName="[jobs]" displayFolder="" count="0" memberValueDatatype="20" unbalanced="0"/>
    <cacheHierarchy uniqueName="[jobs].[required_skills]" caption="required_skills" attribute="1" defaultMemberUniqueName="[jobs].[required_skills].[All]" allUniqueName="[jobs].[required_skills].[All]" dimensionUniqueName="[jobs]" displayFolder="" count="0" memberValueDatatype="130" unbalanced="0"/>
    <cacheHierarchy uniqueName="[jobs].[education_required]" caption="education_required" attribute="1" defaultMemberUniqueName="[jobs].[education_required].[All]" allUniqueName="[jobs].[education_required].[All]" dimensionUniqueName="[jobs]" displayFolder="" count="0" memberValueDatatype="130" unbalanced="0"/>
    <cacheHierarchy uniqueName="[jobs].[years_Executiveperience]" caption="years_Executiveperience" attribute="1" defaultMemberUniqueName="[jobs].[years_Executiveperience].[All]" allUniqueName="[jobs].[years_Executiveperience].[All]" dimensionUniqueName="[jobs]" displayFolder="" count="0" memberValueDatatype="20" unbalanced="0"/>
    <cacheHierarchy uniqueName="[jobs].[industry]" caption="industry" attribute="1" defaultMemberUniqueName="[jobs].[industry].[All]" allUniqueName="[jobs].[industry].[All]" dimensionUniqueName="[jobs]" displayFolder="" count="0" memberValueDatatype="130" unbalanced="0"/>
    <cacheHierarchy uniqueName="[jobs].[posting_date]" caption="posting_date" attribute="1" time="1" defaultMemberUniqueName="[jobs].[posting_date].[All]" allUniqueName="[jobs].[posting_date].[All]" dimensionUniqueName="[jobs]" displayFolder="" count="0" memberValueDatatype="7" unbalanced="0"/>
    <cacheHierarchy uniqueName="[jobs].[application_deadline]" caption="application_deadline" attribute="1" time="1" defaultMemberUniqueName="[jobs].[application_deadline].[All]" allUniqueName="[jobs].[application_deadline].[All]" dimensionUniqueName="[jobs]" displayFolder="" count="0" memberValueDatatype="7" unbalanced="0"/>
    <cacheHierarchy uniqueName="[jobs].[job_descriPart Timeion_length]" caption="job_descriPart Timeion_length" attribute="1" defaultMemberUniqueName="[jobs].[job_descriPart Timeion_length].[All]" allUniqueName="[jobs].[job_descriPart Timeion_length].[All]" dimensionUniqueName="[jobs]" displayFolder="" count="0" memberValueDatatype="20" unbalanced="0"/>
    <cacheHierarchy uniqueName="[jobs].[benefits_score]" caption="benefits_score" attribute="1" defaultMemberUniqueName="[jobs].[benefits_score].[All]" allUniqueName="[jobs].[benefits_score].[All]" dimensionUniqueName="[jobs]" displayFolder="" count="0" memberValueDatatype="5" unbalanced="0"/>
    <cacheHierarchy uniqueName="[jobs].[company_name]" caption="company_name" attribute="1" defaultMemberUniqueName="[jobs].[company_name].[All]" allUniqueName="[jobs].[company_name].[All]" dimensionUniqueName="[jobs]" displayFolder="" count="0" memberValueDatatype="130" unbalanced="0"/>
    <cacheHierarchy uniqueName="[Measures].[count]" caption="count" measure="1" displayFolder="" measureGroup="jobs" count="0"/>
    <cacheHierarchy uniqueName="[Measures].[median]" caption="median" measure="1" displayFolder="" measureGroup="jobs" count="0"/>
    <cacheHierarchy uniqueName="[Measures].[median3]" caption="median3" measure="1" displayFolder="" measureGroup="jobs" count="0" oneField="1">
      <fieldsUsage count="1">
        <fieldUsage x="5"/>
      </fieldsUsage>
    </cacheHierarchy>
    <cacheHierarchy uniqueName="[Measures].[__XL_Count jobs]" caption="__XL_Count jobs" measure="1" displayFolder="" measureGroup="jobs"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y uniqueName="[Measures].[Count of job_title]" caption="Count of job_title" measure="1" displayFolder="" measureGroup="jobs" count="0" hidden="1">
      <extLst>
        <ext xmlns:x15="http://schemas.microsoft.com/office/spreadsheetml/2010/11/main" uri="{B97F6D7D-B522-45F9-BDA1-12C45D357490}">
          <x15:cacheHierarchy aggregatedColumn="5"/>
        </ext>
      </extLst>
    </cacheHierarchy>
    <cacheHierarchy uniqueName="[Measures].[Sum of salary_usd]" caption="Sum of salary_usd" measure="1" displayFolder="" measureGroup="jobs" count="0" hidden="1">
      <extLst>
        <ext xmlns:x15="http://schemas.microsoft.com/office/spreadsheetml/2010/11/main" uri="{B97F6D7D-B522-45F9-BDA1-12C45D357490}">
          <x15:cacheHierarchy aggregatedColumn="6"/>
        </ext>
      </extLst>
    </cacheHierarchy>
    <cacheHierarchy uniqueName="[Measures].[Min of salary_usd]" caption="Min of salary_usd" measure="1" displayFolder="" measureGroup="jobs" count="0" hidden="1">
      <extLst>
        <ext xmlns:x15="http://schemas.microsoft.com/office/spreadsheetml/2010/11/main" uri="{B97F6D7D-B522-45F9-BDA1-12C45D357490}">
          <x15:cacheHierarchy aggregatedColumn="6"/>
        </ext>
      </extLst>
    </cacheHierarchy>
    <cacheHierarchy uniqueName="[Measures].[Max of salary_usd]" caption="Max of salary_usd" measure="1" displayFolder="" measureGroup="jobs" count="0" hidden="1">
      <extLst>
        <ext xmlns:x15="http://schemas.microsoft.com/office/spreadsheetml/2010/11/main" uri="{B97F6D7D-B522-45F9-BDA1-12C45D357490}">
          <x15:cacheHierarchy aggregatedColumn="6"/>
        </ext>
      </extLst>
    </cacheHierarchy>
    <cacheHierarchy uniqueName="[Measures].[Count of job_skills]" caption="Count of job_skills" measure="1" displayFolder="" measureGroup="data_jobs_skills" count="0" hidden="1">
      <extLst>
        <ext xmlns:x15="http://schemas.microsoft.com/office/spreadsheetml/2010/11/main" uri="{B97F6D7D-B522-45F9-BDA1-12C45D357490}">
          <x15:cacheHierarchy aggregatedColumn="3"/>
        </ext>
      </extLst>
    </cacheHierarchy>
    <cacheHierarchy uniqueName="[Measures].[Count of job_title 2]" caption="Count of job_title 2" measure="1" displayFolder="" measureGroup="data_jobs_skills" count="0" hidden="1">
      <extLst>
        <ext xmlns:x15="http://schemas.microsoft.com/office/spreadsheetml/2010/11/main" uri="{B97F6D7D-B522-45F9-BDA1-12C45D357490}">
          <x15:cacheHierarchy aggregatedColumn="1"/>
        </ext>
      </extLst>
    </cacheHierarchy>
  </cacheHierarchies>
  <kpis count="0"/>
  <dimensions count="3">
    <dimension name="data_jobs_skills" uniqueName="[data_jobs_skills]" caption="data_jobs_skills"/>
    <dimension name="jobs" uniqueName="[jobs]" caption="jobs"/>
    <dimension measure="1" name="Measures" uniqueName="[Measures]" caption="Measures"/>
  </dimensions>
  <measureGroups count="2">
    <measureGroup name="data_jobs_skills" caption="data_jobs_skills"/>
    <measureGroup name="jobs" caption="job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igvijay" refreshedDate="46037.625696296294" backgroundQuery="1" createdVersion="3" refreshedVersion="8" minRefreshableVersion="3" recordCount="0" supportSubquery="1" supportAdvancedDrill="1" xr:uid="{9D02DEF3-CF5D-4D62-B501-CA982990D918}">
  <cacheSource type="external" connectionId="3">
    <extLst>
      <ext xmlns:x14="http://schemas.microsoft.com/office/spreadsheetml/2009/9/main" uri="{F057638F-6D5F-4e77-A914-E7F072B9BCA8}">
        <x14:sourceConnection name="ThisWorkbookDataModel"/>
      </ext>
    </extLst>
  </cacheSource>
  <cacheFields count="0"/>
  <cacheHierarchies count="35">
    <cacheHierarchy uniqueName="[data_jobs_skills].[job_id]" caption="job_id" attribute="1" defaultMemberUniqueName="[data_jobs_skills].[job_id].[All]" allUniqueName="[data_jobs_skills].[job_id].[All]" dimensionUniqueName="[data_jobs_skills]" displayFolder="" count="0" memberValueDatatype="130" unbalanced="0"/>
    <cacheHierarchy uniqueName="[data_jobs_skills].[job_title]" caption="job_title" attribute="1" defaultMemberUniqueName="[data_jobs_skills].[job_title].[All]" allUniqueName="[data_jobs_skills].[job_title].[All]" dimensionUniqueName="[data_jobs_skills]" displayFolder="" count="0" memberValueDatatype="130" unbalanced="0"/>
    <cacheHierarchy uniqueName="[data_jobs_skills].[salary_usd]" caption="salary_usd" attribute="1" defaultMemberUniqueName="[data_jobs_skills].[salary_usd].[All]" allUniqueName="[data_jobs_skills].[salary_us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jobs].[job_id]" caption="job_id" attribute="1" defaultMemberUniqueName="[jobs].[job_id].[All]" allUniqueName="[jobs].[job_id].[All]" dimensionUniqueName="[jobs]" displayFolder="" count="0" memberValueDatatype="130" unbalanced="0"/>
    <cacheHierarchy uniqueName="[jobs].[job_title]" caption="job_title" attribute="1" defaultMemberUniqueName="[jobs].[job_title].[All]" allUniqueName="[jobs].[job_title].[All]" dimensionUniqueName="[jobs]" displayFolder="" count="2" memberValueDatatype="130" unbalanced="0"/>
    <cacheHierarchy uniqueName="[jobs].[salary_usd]" caption="salary_usd" attribute="1" defaultMemberUniqueName="[jobs].[salary_usd].[All]" allUniqueName="[jobs].[salary_usd].[All]" dimensionUniqueName="[jobs]" displayFolder="" count="0" memberValueDatatype="20" unbalanced="0"/>
    <cacheHierarchy uniqueName="[jobs].[salary_currency]" caption="salary_currency" attribute="1" defaultMemberUniqueName="[jobs].[salary_currency].[All]" allUniqueName="[jobs].[salary_currency].[All]" dimensionUniqueName="[jobs]" displayFolder="" count="0" memberValueDatatype="130" unbalanced="0"/>
    <cacheHierarchy uniqueName="[jobs].[salary_local]" caption="salary_local" attribute="1" defaultMemberUniqueName="[jobs].[salary_local].[All]" allUniqueName="[jobs].[salary_local].[All]" dimensionUniqueName="[jobs]" displayFolder="" count="0" memberValueDatatype="20" unbalanced="0"/>
    <cacheHierarchy uniqueName="[jobs].[experience_level]" caption="experience_level" attribute="1" defaultMemberUniqueName="[jobs].[experience_level].[All]" allUniqueName="[jobs].[experience_level].[All]" dimensionUniqueName="[jobs]" displayFolder="" count="2" memberValueDatatype="130" unbalanced="0"/>
    <cacheHierarchy uniqueName="[jobs].[employment_type]" caption="employment_type" attribute="1" defaultMemberUniqueName="[jobs].[employment_type].[All]" allUniqueName="[jobs].[employment_type].[All]" dimensionUniqueName="[jobs]" displayFolder="" count="2" memberValueDatatype="130" unbalanced="0"/>
    <cacheHierarchy uniqueName="[jobs].[company_location]" caption="company_location" attribute="1" defaultMemberUniqueName="[jobs].[company_location].[All]" allUniqueName="[jobs].[company_location].[All]" dimensionUniqueName="[jobs]" displayFolder="" count="2" memberValueDatatype="130" unbalanced="0"/>
    <cacheHierarchy uniqueName="[jobs].[company_size]" caption="company_size" attribute="1" defaultMemberUniqueName="[jobs].[company_size].[All]" allUniqueName="[jobs].[company_size].[All]" dimensionUniqueName="[jobs]" displayFolder="" count="0" memberValueDatatype="130" unbalanced="0"/>
    <cacheHierarchy uniqueName="[jobs].[employee_residence]" caption="employee_residence" attribute="1" defaultMemberUniqueName="[jobs].[employee_residence].[All]" allUniqueName="[jobs].[employee_residence].[All]" dimensionUniqueName="[jobs]" displayFolder="" count="0" memberValueDatatype="130" unbalanced="0"/>
    <cacheHierarchy uniqueName="[jobs].[remote_ratio]" caption="remote_ratio" attribute="1" defaultMemberUniqueName="[jobs].[remote_ratio].[All]" allUniqueName="[jobs].[remote_ratio].[All]" dimensionUniqueName="[jobs]" displayFolder="" count="0" memberValueDatatype="20" unbalanced="0"/>
    <cacheHierarchy uniqueName="[jobs].[required_skills]" caption="required_skills" attribute="1" defaultMemberUniqueName="[jobs].[required_skills].[All]" allUniqueName="[jobs].[required_skills].[All]" dimensionUniqueName="[jobs]" displayFolder="" count="0" memberValueDatatype="130" unbalanced="0"/>
    <cacheHierarchy uniqueName="[jobs].[education_required]" caption="education_required" attribute="1" defaultMemberUniqueName="[jobs].[education_required].[All]" allUniqueName="[jobs].[education_required].[All]" dimensionUniqueName="[jobs]" displayFolder="" count="0" memberValueDatatype="130" unbalanced="0"/>
    <cacheHierarchy uniqueName="[jobs].[years_Executiveperience]" caption="years_Executiveperience" attribute="1" defaultMemberUniqueName="[jobs].[years_Executiveperience].[All]" allUniqueName="[jobs].[years_Executiveperience].[All]" dimensionUniqueName="[jobs]" displayFolder="" count="0" memberValueDatatype="20" unbalanced="0"/>
    <cacheHierarchy uniqueName="[jobs].[industry]" caption="industry" attribute="1" defaultMemberUniqueName="[jobs].[industry].[All]" allUniqueName="[jobs].[industry].[All]" dimensionUniqueName="[jobs]" displayFolder="" count="0" memberValueDatatype="130" unbalanced="0"/>
    <cacheHierarchy uniqueName="[jobs].[posting_date]" caption="posting_date" attribute="1" time="1" defaultMemberUniqueName="[jobs].[posting_date].[All]" allUniqueName="[jobs].[posting_date].[All]" dimensionUniqueName="[jobs]" displayFolder="" count="0" memberValueDatatype="7" unbalanced="0"/>
    <cacheHierarchy uniqueName="[jobs].[application_deadline]" caption="application_deadline" attribute="1" time="1" defaultMemberUniqueName="[jobs].[application_deadline].[All]" allUniqueName="[jobs].[application_deadline].[All]" dimensionUniqueName="[jobs]" displayFolder="" count="0" memberValueDatatype="7" unbalanced="0"/>
    <cacheHierarchy uniqueName="[jobs].[job_descriPart Timeion_length]" caption="job_descriPart Timeion_length" attribute="1" defaultMemberUniqueName="[jobs].[job_descriPart Timeion_length].[All]" allUniqueName="[jobs].[job_descriPart Timeion_length].[All]" dimensionUniqueName="[jobs]" displayFolder="" count="0" memberValueDatatype="20" unbalanced="0"/>
    <cacheHierarchy uniqueName="[jobs].[benefits_score]" caption="benefits_score" attribute="1" defaultMemberUniqueName="[jobs].[benefits_score].[All]" allUniqueName="[jobs].[benefits_score].[All]" dimensionUniqueName="[jobs]" displayFolder="" count="0" memberValueDatatype="5" unbalanced="0"/>
    <cacheHierarchy uniqueName="[jobs].[company_name]" caption="company_name" attribute="1" defaultMemberUniqueName="[jobs].[company_name].[All]" allUniqueName="[jobs].[company_name].[All]" dimensionUniqueName="[jobs]" displayFolder="" count="0" memberValueDatatype="130" unbalanced="0"/>
    <cacheHierarchy uniqueName="[Measures].[Count of job_title]" caption="Count of job_title" measure="1" displayFolder="" measureGroup="jobs" count="0">
      <extLst>
        <ext xmlns:x15="http://schemas.microsoft.com/office/spreadsheetml/2010/11/main" uri="{B97F6D7D-B522-45F9-BDA1-12C45D357490}">
          <x15:cacheHierarchy aggregatedColumn="5"/>
        </ext>
      </extLst>
    </cacheHierarchy>
    <cacheHierarchy uniqueName="[Measures].[Sum of salary_usd]" caption="Sum of salary_usd" measure="1" displayFolder="" measureGroup="jobs" count="0">
      <extLst>
        <ext xmlns:x15="http://schemas.microsoft.com/office/spreadsheetml/2010/11/main" uri="{B97F6D7D-B522-45F9-BDA1-12C45D357490}">
          <x15:cacheHierarchy aggregatedColumn="6"/>
        </ext>
      </extLst>
    </cacheHierarchy>
    <cacheHierarchy uniqueName="[Measures].[Min of salary_usd]" caption="Min of salary_usd" measure="1" displayFolder="" measureGroup="jobs" count="0">
      <extLst>
        <ext xmlns:x15="http://schemas.microsoft.com/office/spreadsheetml/2010/11/main" uri="{B97F6D7D-B522-45F9-BDA1-12C45D357490}">
          <x15:cacheHierarchy aggregatedColumn="6"/>
        </ext>
      </extLst>
    </cacheHierarchy>
    <cacheHierarchy uniqueName="[Measures].[Max of salary_usd]" caption="Max of salary_usd" measure="1" displayFolder="" measureGroup="jobs" count="0">
      <extLst>
        <ext xmlns:x15="http://schemas.microsoft.com/office/spreadsheetml/2010/11/main" uri="{B97F6D7D-B522-45F9-BDA1-12C45D357490}">
          <x15:cacheHierarchy aggregatedColumn="6"/>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3"/>
        </ext>
      </extLst>
    </cacheHierarchy>
    <cacheHierarchy uniqueName="[Measures].[count]" caption="count" measure="1" displayFolder="" measureGroup="jobs" count="0"/>
    <cacheHierarchy uniqueName="[Measures].[median]" caption="median" measure="1" displayFolder="" measureGroup="jobs" count="0"/>
    <cacheHierarchy uniqueName="[Measures].[median3]" caption="median3" measure="1" displayFolder="" measureGroup="jobs" count="0"/>
    <cacheHierarchy uniqueName="[Measures].[__XL_Count jobs]" caption="__XL_Count jobs" measure="1" displayFolder="" measureGroup="jobs"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599899769"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A5732DC-9625-48D6-A308-0247E5B4CEA7}" name="PivotTable3" cacheId="654" applyNumberFormats="0" applyBorderFormats="0" applyFontFormats="0" applyPatternFormats="0" applyAlignmentFormats="0" applyWidthHeightFormats="1" dataCaption="Values" tag="b175e9e4-bfdf-4c26-afd2-24c3d7f8f12e" updatedVersion="8" minRefreshableVersion="3" useAutoFormatting="1" subtotalHiddenItems="1" itemPrintTitles="1" createdVersion="8" indent="0" outline="1" outlineData="1" multipleFieldFilters="0">
  <location ref="A1:B3" firstHeaderRow="1" firstDataRow="1" firstDataCol="1"/>
  <pivotFields count="5">
    <pivotField axis="axisRow" allDrilled="1" subtotalTop="0" showAll="0" dataSourceSort="1" defaultSubtotal="0" defaultAttributeDrillState="1">
      <items count="1">
        <item s="1" x="0"/>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0"/>
  </rowFields>
  <rowItems count="2">
    <i>
      <x/>
    </i>
    <i t="grand">
      <x/>
    </i>
  </rowItems>
  <colItems count="1">
    <i/>
  </colItems>
  <dataFields count="1">
    <dataField name="Sum of salary_usd" fld="1" baseField="0" baseItem="0"/>
  </dataFields>
  <pivotHierarchies count="36">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members count="1" level="1">
        <member name="[jobs].[experience_level].&amp;[Executive]"/>
      </members>
    </pivotHierarchy>
    <pivotHierarchy multipleItemSelectionAllowed="1" dragToData="1">
      <members count="1" level="1">
        <member name="[jobs].[employment_type].&amp;[Contract]"/>
      </members>
    </pivotHierarchy>
    <pivotHierarchy multipleItemSelectionAllowed="1" dragToData="1">
      <members count="1" level="1">
        <member name="[jobs].[company_location].&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lary_dashboard.xlsx!jobs">
        <x15:activeTabTopLevelEntity name="[job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7B81153-399C-4A3C-9E1C-6E5877309B78}" name="PivotTable1" cacheId="34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6:D7" firstHeaderRow="1" firstDataRow="1" firstDataCol="0" rowPageCount="1" colPageCount="1"/>
  <pivotFields count="2">
    <pivotField axis="axisPage" allDrilled="1" subtotalTop="0" showAll="0" dataSourceSort="1" defaultSubtotal="0" defaultAttributeDrillState="1"/>
    <pivotField dataField="1" subtotalTop="0" showAll="0" defaultSubtotal="0"/>
  </pivotFields>
  <rowItems count="1">
    <i/>
  </rowItems>
  <colItems count="1">
    <i/>
  </colItems>
  <pageFields count="1">
    <pageField fld="0" hier="11" name="[jobs].[company_location].[All]" cap="All"/>
  </pageFields>
  <dataFields count="1">
    <dataField name="Count of job_title" fld="1" subtotal="count" baseField="0" baseItem="0"/>
  </dataFields>
  <pivotHierarchies count="3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lary_dashboard.xlsx!jobs">
        <x15:activeTabTopLevelEntity name="[job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6ED0383-6CB7-4588-93C9-38835991167B}" name="PivotTable4" cacheId="663" applyNumberFormats="0" applyBorderFormats="0" applyFontFormats="0" applyPatternFormats="0" applyAlignmentFormats="0" applyWidthHeightFormats="1" dataCaption="Values" tag="5ba4f55f-edc4-4af4-948b-3a23d934275f" updatedVersion="8" minRefreshableVersion="3" useAutoFormatting="1" subtotalHiddenItems="1" itemPrintTitles="1" createdVersion="8" indent="0" outline="1" outlineData="1" multipleFieldFilters="0">
  <location ref="A6:A7" firstHeaderRow="1" firstDataRow="1" firstDataCol="0" rowPageCount="4" colPageCount="1"/>
  <pivotFields count="5">
    <pivotField axis="axisPage" allDrilled="1" subtotalTop="0" showAll="0" dataSourceSort="1" defaultSubtotal="0" defaultAttributeDrillState="1"/>
    <pivotField axis="axisPage" allDrilled="1" subtotalTop="0" showAll="0" dataSourceSort="1" defaultSubtotal="0" defaultAttributeDrillState="1"/>
    <pivotField axis="axisPage" allDrilled="1" subtotalTop="0" showAll="0" dataSourceSort="1" defaultSubtotal="0" defaultAttributeDrillState="1"/>
    <pivotField axis="axisPage" allDrilled="1" subtotalTop="0" showAll="0" dataSourceSort="1" defaultSubtotal="0" defaultAttributeDrillState="1"/>
    <pivotField dataField="1" subtotalTop="0" showAll="0" defaultSubtotal="0"/>
  </pivotFields>
  <rowItems count="1">
    <i/>
  </rowItems>
  <colItems count="1">
    <i/>
  </colItems>
  <pageFields count="4">
    <pageField fld="0" hier="5" name="[jobs].[job_title].&amp;[Data Scientist]" cap="Data Scientist"/>
    <pageField fld="3" hier="11" name="[jobs].[company_location].&amp;[United States]" cap="United States"/>
    <pageField fld="2" hier="10" name="[jobs].[employment_type].&amp;[Contract]" cap="Contract"/>
    <pageField fld="1" hier="9" name="[jobs].[experience_level].&amp;[Executive]" cap="Executive"/>
  </pageFields>
  <dataFields count="1">
    <dataField fld="4" subtotal="count" baseField="0" baseItem="0"/>
  </dataFields>
  <pivotHierarchies count="36">
    <pivotHierarchy dragToData="1"/>
    <pivotHierarchy dragToData="1"/>
    <pivotHierarchy dragToData="1"/>
    <pivotHierarchy dragToData="1"/>
    <pivotHierarchy dragToData="1"/>
    <pivotHierarchy multipleItemSelectionAllowed="1" dragToData="1">
      <members count="1" level="1">
        <member name="[jobs].[job_title].&amp;[Data Scientist]"/>
      </members>
    </pivotHierarchy>
    <pivotHierarchy dragToData="1"/>
    <pivotHierarchy dragToData="1"/>
    <pivotHierarchy dragToData="1"/>
    <pivotHierarchy multipleItemSelectionAllowed="1" dragToData="1">
      <members count="1" level="1">
        <member name="[jobs].[experience_level].&amp;[Executive]"/>
      </members>
    </pivotHierarchy>
    <pivotHierarchy multipleItemSelectionAllowed="1" dragToData="1">
      <members count="1" level="1">
        <member name="[jobs].[employment_type].&amp;[Contract]"/>
      </members>
    </pivotHierarchy>
    <pivotHierarchy multipleItemSelectionAllowed="1" dragToData="1">
      <members count="1" level="1">
        <member name="[jobs].[company_location].&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lary_dashboard.xlsx!jobs">
        <x15:activeTabTopLevelEntity name="[job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D00C69F-3BE7-4C1B-AB01-8766704BD186}" name="PivotTable5" cacheId="657" applyNumberFormats="0" applyBorderFormats="0" applyFontFormats="0" applyPatternFormats="0" applyAlignmentFormats="0" applyWidthHeightFormats="1" dataCaption="Values" tag="2cd5a210-4c50-4f36-b40b-46ac91ec5ddc" updatedVersion="8" minRefreshableVersion="3" useAutoFormatting="1" subtotalHiddenItems="1" rowGrandTotals="0" itemPrintTitles="1" createdVersion="8" indent="0" outline="1" outlineData="1" multipleFieldFilters="0" chartFormat="12" rowHeaderCaption="job_title">
  <location ref="A6:B21" firstHeaderRow="1" firstDataRow="1" firstDataCol="1" rowPageCount="3" colPageCount="1"/>
  <pivotFields count="5">
    <pivotField axis="axisRow" allDrilled="1" subtotalTop="0" showAll="0" sortType="descending" defaultSubtotal="0" defaultAttributeDrillState="1">
      <items count="15">
        <item x="0"/>
        <item x="1"/>
        <item x="2"/>
        <item x="3"/>
        <item x="4"/>
        <item x="5"/>
        <item x="6"/>
        <item x="7"/>
        <item x="8"/>
        <item x="9"/>
        <item x="10"/>
        <item x="11"/>
        <item x="12"/>
        <item x="13"/>
        <item x="14"/>
      </items>
      <autoSortScope>
        <pivotArea dataOnly="0" outline="0" fieldPosition="0">
          <references count="1">
            <reference field="4294967294" count="1" selected="0">
              <x v="0"/>
            </reference>
          </references>
        </pivotArea>
      </autoSortScope>
    </pivotField>
    <pivotField dataField="1" subtotalTop="0" showAll="0" defaultSubtotal="0"/>
    <pivotField axis="axisPage" allDrilled="1" subtotalTop="0" showAll="0" dataSourceSort="1" defaultSubtotal="0" defaultAttributeDrillState="1"/>
    <pivotField axis="axisPage" allDrilled="1" subtotalTop="0" showAll="0" dataSourceSort="1" defaultSubtotal="0" defaultAttributeDrillState="1"/>
    <pivotField axis="axisPage" allDrilled="1" subtotalTop="0" showAll="0" dataSourceSort="1" defaultSubtotal="0" defaultAttributeDrillState="1"/>
  </pivotFields>
  <rowFields count="1">
    <field x="0"/>
  </rowFields>
  <rowItems count="15">
    <i>
      <x v="8"/>
    </i>
    <i>
      <x v="14"/>
    </i>
    <i>
      <x v="10"/>
    </i>
    <i>
      <x v="6"/>
    </i>
    <i>
      <x v="13"/>
    </i>
    <i>
      <x v="5"/>
    </i>
    <i>
      <x v="9"/>
    </i>
    <i>
      <x v="3"/>
    </i>
    <i>
      <x/>
    </i>
    <i>
      <x v="11"/>
    </i>
    <i>
      <x v="4"/>
    </i>
    <i>
      <x v="2"/>
    </i>
    <i>
      <x v="7"/>
    </i>
    <i>
      <x v="1"/>
    </i>
    <i>
      <x v="12"/>
    </i>
  </rowItems>
  <colItems count="1">
    <i/>
  </colItems>
  <pageFields count="3">
    <pageField fld="2" hier="9" name="[jobs].[experience_level].&amp;[Executive]" cap="Executive"/>
    <pageField fld="4" hier="11" name="[jobs].[company_location].&amp;[United States]" cap="United States"/>
    <pageField fld="3" hier="10" name="[jobs].[employment_type].&amp;[Contract]" cap="Contract"/>
  </pageFields>
  <dataFields count="1">
    <dataField fld="1" subtotal="count" baseField="0" baseItem="0"/>
  </dataFields>
  <pivotHierarchies count="36">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members count="1" level="1">
        <member name="[jobs].[experience_level].&amp;[Executive]"/>
      </members>
    </pivotHierarchy>
    <pivotHierarchy multipleItemSelectionAllowed="1" dragToData="1">
      <members count="1" level="1">
        <member name="[jobs].[employment_type].&amp;[Contract]"/>
      </members>
    </pivotHierarchy>
    <pivotHierarchy multipleItemSelectionAllowed="1" dragToData="1">
      <members count="1" level="1">
        <member name="[jobs].[company_location].&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Median of salary_usd"/>
    <pivotHierarchy dragToData="1" caption="Min of salary_usd"/>
    <pivotHierarchy dragToData="1" caption="Max of salary_usd"/>
    <pivotHierarchy dragToData="1"/>
    <pivotHierarchy dragToData="1"/>
  </pivotHierarchies>
  <pivotTableStyleInfo name="PivotStyleLight16" showRowHeaders="1" showColHeaders="1" showRowStripes="0" showColStripes="0" showLastColumn="1"/>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lary_dashboard.xlsx!jobs">
        <x15:activeTabTopLevelEntity name="[job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BEBCB16-D961-42A2-8D0C-637A6C30A395}" name="PivotTable7" cacheId="660" applyNumberFormats="0" applyBorderFormats="0" applyFontFormats="0" applyPatternFormats="0" applyAlignmentFormats="0" applyWidthHeightFormats="1" dataCaption="Values" tag="ab37d1ed-3fba-47f1-a7c9-8b55c5583c6a" updatedVersion="8" minRefreshableVersion="3" useAutoFormatting="1" rowGrandTotals="0" itemPrintTitles="1" createdVersion="8" indent="0" outline="1" outlineData="1" multipleFieldFilters="0" rowHeaderCaption="job_title1">
  <location ref="D5:F6" firstHeaderRow="0" firstDataRow="1" firstDataCol="1" rowPageCount="3" colPageCount="1"/>
  <pivotFields count="6">
    <pivotField axis="axisRow" allDrilled="1" subtotalTop="0" showAll="0" dataSourceSort="1" defaultSubtotal="0" defaultAttributeDrillState="1">
      <items count="1">
        <item s="1" x="0"/>
      </items>
    </pivotField>
    <pivotField dataField="1" subtotalTop="0" showAll="0" defaultSubtotal="0"/>
    <pivotField dataField="1" subtotalTop="0" showAll="0" defaultSubtotal="0"/>
    <pivotField axis="axisPage" allDrilled="1" subtotalTop="0" showAll="0" dataSourceSort="1" defaultSubtotal="0" defaultAttributeDrillState="1"/>
    <pivotField axis="axisPage" allDrilled="1" subtotalTop="0" showAll="0" dataSourceSort="1" defaultSubtotal="0" defaultAttributeDrillState="1"/>
    <pivotField axis="axisPage" allDrilled="1" subtotalTop="0" showAll="0" dataSourceSort="1" defaultSubtotal="0" defaultAttributeDrillState="1"/>
  </pivotFields>
  <rowFields count="1">
    <field x="0"/>
  </rowFields>
  <rowItems count="1">
    <i>
      <x/>
    </i>
  </rowItems>
  <colFields count="1">
    <field x="-2"/>
  </colFields>
  <colItems count="2">
    <i>
      <x/>
    </i>
    <i i="1">
      <x v="1"/>
    </i>
  </colItems>
  <pageFields count="3">
    <pageField fld="3" hier="10" name="[jobs].[employment_type].&amp;[Contract]" cap="Contract"/>
    <pageField fld="5" hier="11" name="[jobs].[company_location].&amp;[United States]" cap="United States"/>
    <pageField fld="4" hier="9" name="[jobs].[experience_level].&amp;[Executive]" cap="Executive"/>
  </pageFields>
  <dataFields count="2">
    <dataField name="Min of salary_usd" fld="1" subtotal="min" baseField="0" baseItem="1" numFmtId="166"/>
    <dataField name="Max of salary_usd" fld="2" subtotal="max" baseField="0" baseItem="1" numFmtId="166"/>
  </dataFields>
  <pivotHierarchies count="36">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members count="1" level="1">
        <member name="[jobs].[experience_level].&amp;[Executive]"/>
      </members>
    </pivotHierarchy>
    <pivotHierarchy multipleItemSelectionAllowed="1" dragToData="1">
      <members count="1" level="1">
        <member name="[jobs].[employment_type].&amp;[Contract]"/>
      </members>
    </pivotHierarchy>
    <pivotHierarchy multipleItemSelectionAllowed="1" dragToData="1">
      <members count="1" level="1">
        <member name="[jobs].[company_location].&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Min of salary_usd"/>
    <pivotHierarchy dragToData="1" caption="Max of salary_usd"/>
    <pivotHierarchy dragToData="1"/>
    <pivotHierarchy dragToData="1"/>
  </pivotHierarchies>
  <pivotTableStyleInfo name="PivotStyleLight16" showRowHeaders="1" showColHeaders="1" showRowStripes="0" showColStripes="0" showLastColumn="1"/>
  <rowHierarchiesUsage count="1">
    <rowHierarchyUsage hierarchyUsage="5"/>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lary_dashboard.xlsx!jobs">
        <x15:activeTabTopLevelEntity name="[job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975FDD7-00DF-4EBC-8C83-740EA2714F58}" name="PivotTable8" cacheId="603" applyNumberFormats="0" applyBorderFormats="0" applyFontFormats="0" applyPatternFormats="0" applyAlignmentFormats="0" applyWidthHeightFormats="1" dataCaption="Values" tag="9723f7d0-7daf-43bc-a0e3-eda4689dcdc1" updatedVersion="8" minRefreshableVersion="3" useAutoFormatting="1" subtotalHiddenItems="1" rowGrandTotals="0" itemPrintTitles="1" createdVersion="8" indent="0" outline="1" outlineData="1" multipleFieldFilters="0">
  <location ref="A5:B6" firstHeaderRow="1" firstDataRow="1" firstDataCol="1" rowPageCount="3" colPageCount="1"/>
  <pivotFields count="5">
    <pivotField axis="axisRow" allDrilled="1" subtotalTop="0" showAll="0" sortType="descending" defaultSubtotal="0" defaultAttributeDrillState="1">
      <items count="1">
        <item s="1" x="0"/>
      </items>
      <autoSortScope>
        <pivotArea dataOnly="0" outline="0" fieldPosition="0">
          <references count="1">
            <reference field="4294967294" count="1" selected="0">
              <x v="0"/>
            </reference>
          </references>
        </pivotArea>
      </autoSortScope>
    </pivotField>
    <pivotField dataField="1" subtotalTop="0" showAll="0" defaultSubtotal="0"/>
    <pivotField axis="axisPage" allDrilled="1" subtotalTop="0" showAll="0" dataSourceSort="1" defaultSubtotal="0" defaultAttributeDrillState="1"/>
    <pivotField axis="axisPage" allDrilled="1" subtotalTop="0" showAll="0" dataSourceSort="1" defaultSubtotal="0" defaultAttributeDrillState="1"/>
    <pivotField axis="axisPage" allDrilled="1" subtotalTop="0" showAll="0" dataSourceSort="1" defaultSubtotal="0" defaultAttributeDrillState="1"/>
  </pivotFields>
  <rowFields count="1">
    <field x="0"/>
  </rowFields>
  <rowItems count="1">
    <i>
      <x/>
    </i>
  </rowItems>
  <colItems count="1">
    <i/>
  </colItems>
  <pageFields count="3">
    <pageField fld="2" hier="5" name="[jobs].[job_title].&amp;[Data Scientist]" cap="Data Scientist"/>
    <pageField fld="4" hier="10" name="[jobs].[employment_type].&amp;[Full Time]" cap="Full Time"/>
    <pageField fld="3" hier="9" name="[jobs].[experience_level].&amp;[Executive]" cap="Executive"/>
  </pageFields>
  <dataFields count="1">
    <dataField fld="1" subtotal="count" baseField="0" baseItem="0"/>
  </dataFields>
  <pivotHierarchies count="36">
    <pivotHierarchy dragToData="1"/>
    <pivotHierarchy dragToData="1"/>
    <pivotHierarchy dragToData="1"/>
    <pivotHierarchy dragToData="1"/>
    <pivotHierarchy dragToData="1"/>
    <pivotHierarchy multipleItemSelectionAllowed="1" dragToData="1">
      <members count="1" level="1">
        <member name="[jobs].[job_title].&amp;[Data Scientist]"/>
      </members>
    </pivotHierarchy>
    <pivotHierarchy dragToData="1"/>
    <pivotHierarchy dragToData="1"/>
    <pivotHierarchy dragToData="1"/>
    <pivotHierarchy multipleItemSelectionAllowed="1" dragToData="1">
      <members count="1" level="1">
        <member name="[jobs].[experience_level].&amp;[Executive]"/>
      </members>
    </pivotHierarchy>
    <pivotHierarchy multipleItemSelectionAllowed="1" dragToData="1">
      <members count="1" level="1">
        <member name="[jobs].[employment_type].&amp;[Full Time]"/>
      </members>
    </pivotHierarchy>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lary_dashboard.xlsx!jobs">
        <x15:activeTabTopLevelEntity name="[job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0037CDB-F11F-4EDE-8684-66A5B5AB8E4F}" name="PivotTable9" cacheId="666" applyNumberFormats="0" applyBorderFormats="0" applyFontFormats="0" applyPatternFormats="0" applyAlignmentFormats="0" applyWidthHeightFormats="1" dataCaption="Values" tag="7bfc966b-364f-42a5-8f56-f0b00101cd99" updatedVersion="8" minRefreshableVersion="3" useAutoFormatting="1" rowGrandTotals="0" itemPrintTitles="1" createdVersion="8" indent="0" outline="1" outlineData="1" multipleFieldFilters="0" chartFormat="4" rowHeaderCaption="type">
  <location ref="A5:B6" firstHeaderRow="1" firstDataRow="1" firstDataCol="1" rowPageCount="3" colPageCount="1"/>
  <pivotFields count="5">
    <pivotField axis="axisRow" allDrilled="1" subtotalTop="0" showAll="0" sortType="descending" defaultSubtotal="0" defaultAttributeDrillState="1">
      <items count="1">
        <item s="1" x="0"/>
      </items>
      <autoSortScope>
        <pivotArea dataOnly="0" outline="0" fieldPosition="0">
          <references count="1">
            <reference field="4294967294" count="1" selected="0">
              <x v="0"/>
            </reference>
          </references>
        </pivotArea>
      </autoSortScope>
    </pivotField>
    <pivotField dataField="1" subtotalTop="0" showAll="0" defaultSubtotal="0"/>
    <pivotField axis="axisPage" allDrilled="1" subtotalTop="0" showAll="0" dataSourceSort="1" defaultSubtotal="0" defaultAttributeDrillState="1"/>
    <pivotField axis="axisPage" allDrilled="1" subtotalTop="0" showAll="0" dataSourceSort="1" defaultSubtotal="0" defaultAttributeDrillState="1"/>
    <pivotField axis="axisPage" allDrilled="1" subtotalTop="0" showAll="0" dataSourceSort="1" defaultSubtotal="0" defaultAttributeDrillState="1"/>
  </pivotFields>
  <rowFields count="1">
    <field x="0"/>
  </rowFields>
  <rowItems count="1">
    <i>
      <x/>
    </i>
  </rowItems>
  <colItems count="1">
    <i/>
  </colItems>
  <pageFields count="3">
    <pageField fld="2" hier="11" name="[jobs].[company_location].&amp;[United States]" cap="United States"/>
    <pageField fld="3" hier="5" name="[jobs].[job_title].&amp;[Data Scientist]" cap="Data Scientist"/>
    <pageField fld="4" hier="9" name="[jobs].[experience_level].&amp;[Executive]" cap="Executive"/>
  </pageFields>
  <dataFields count="1">
    <dataField fld="1" subtotal="count" baseField="0" baseItem="0"/>
  </dataFields>
  <chartFormats count="2">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s>
  <pivotHierarchies count="36">
    <pivotHierarchy dragToData="1"/>
    <pivotHierarchy dragToData="1"/>
    <pivotHierarchy dragToData="1"/>
    <pivotHierarchy dragToData="1"/>
    <pivotHierarchy dragToData="1"/>
    <pivotHierarchy multipleItemSelectionAllowed="1" dragToData="1">
      <members count="1" level="1">
        <member name="[jobs].[job_title].&amp;[Data Scientist]"/>
      </members>
    </pivotHierarchy>
    <pivotHierarchy dragToData="1"/>
    <pivotHierarchy dragToData="1"/>
    <pivotHierarchy dragToData="1"/>
    <pivotHierarchy multipleItemSelectionAllowed="1" dragToData="1">
      <members count="1" level="1">
        <member name="[jobs].[experience_level].&amp;[Executive]"/>
      </members>
    </pivotHierarchy>
    <pivotHierarchy multipleItemSelectionAllowed="1" dragToData="1"/>
    <pivotHierarchy multipleItemSelectionAllowed="1" dragToData="1">
      <members count="1" level="1">
        <member name="[jobs].[company_location].&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lary_dashboard.xlsx!jobs">
        <x15:activeTabTopLevelEntity name="[job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393FCFC-CBC6-45FD-A25E-594DABF33E32}" name="PivotTable3" cacheId="669" applyNumberFormats="0" applyBorderFormats="0" applyFontFormats="0" applyPatternFormats="0" applyAlignmentFormats="0" applyWidthHeightFormats="1" dataCaption="Values" tag="224630a8-3aa3-4ca5-8dae-1bd0d7755368" updatedVersion="8" minRefreshableVersion="3" useAutoFormatting="1" rowGrandTotals="0" itemPrintTitles="1" createdVersion="8" indent="0" outline="1" outlineData="1" multipleFieldFilters="0" chartFormat="27">
  <location ref="A6:B16" firstHeaderRow="1" firstDataRow="1" firstDataCol="1" rowPageCount="4" colPageCount="1"/>
  <pivotFields count="6">
    <pivotField axis="axisRow" allDrilled="1" subtotalTop="0" showAll="0" measureFilter="1" sortType="descending" defaultSubtotal="0" defaultAttributeDrillState="1">
      <items count="14">
        <item x="0"/>
        <item x="1"/>
        <item x="2"/>
        <item x="3"/>
        <item x="4"/>
        <item x="5"/>
        <item x="6"/>
        <item x="7"/>
        <item x="8"/>
        <item x="9"/>
        <item x="10"/>
        <item x="11"/>
        <item x="12"/>
        <item x="13"/>
      </items>
      <autoSortScope>
        <pivotArea dataOnly="0" outline="0" fieldPosition="0">
          <references count="1">
            <reference field="4294967294" count="1" selected="0">
              <x v="0"/>
            </reference>
          </references>
        </pivotArea>
      </autoSortScope>
    </pivotField>
    <pivotField axis="axisPage" allDrilled="1" subtotalTop="0" showAll="0" dataSourceSort="1" defaultSubtotal="0" defaultAttributeDrillState="1"/>
    <pivotField axis="axisPage" allDrilled="1" subtotalTop="0" showAll="0" dataSourceSort="1" defaultSubtotal="0" defaultAttributeDrillState="1"/>
    <pivotField axis="axisPage" allDrilled="1" subtotalTop="0" showAll="0" dataSourceSort="1" defaultSubtotal="0" defaultAttributeDrillState="1"/>
    <pivotField axis="axisPage" allDrilled="1" subtotalTop="0" showAll="0" dataSourceSort="1" defaultSubtotal="0" defaultAttributeDrillState="1"/>
    <pivotField dataField="1" subtotalTop="0" showAll="0" defaultSubtotal="0"/>
  </pivotFields>
  <rowFields count="1">
    <field x="0"/>
  </rowFields>
  <rowItems count="10">
    <i>
      <x v="5"/>
    </i>
    <i>
      <x v="3"/>
    </i>
    <i>
      <x v="6"/>
    </i>
    <i>
      <x v="1"/>
    </i>
    <i>
      <x v="4"/>
    </i>
    <i>
      <x v="9"/>
    </i>
    <i>
      <x v="2"/>
    </i>
    <i>
      <x v="7"/>
    </i>
    <i>
      <x/>
    </i>
    <i>
      <x v="8"/>
    </i>
  </rowItems>
  <colItems count="1">
    <i/>
  </colItems>
  <pageFields count="4">
    <pageField fld="1" hier="5" name="[jobs].[job_title].&amp;[Data Scientist]" cap="Data Scientist"/>
    <pageField fld="4" hier="11" name="[jobs].[company_location].&amp;[Sweden]" cap="Sweden"/>
    <pageField fld="2" hier="9" name="[jobs].[experience_level].&amp;[Executive]" cap="Executive"/>
    <pageField fld="3" hier="10" name="[jobs].[employment_type].&amp;[Full Time]" cap="Full Time"/>
  </pageFields>
  <dataFields count="1">
    <dataField fld="5" subtotal="count" baseField="0" baseItem="0"/>
  </dataFields>
  <chartFormats count="8">
    <chartFormat chart="19" format="2" series="1">
      <pivotArea type="data" outline="0" fieldPosition="0">
        <references count="1">
          <reference field="4294967294" count="1" selected="0">
            <x v="0"/>
          </reference>
        </references>
      </pivotArea>
    </chartFormat>
    <chartFormat chart="26" format="8" series="1">
      <pivotArea type="data" outline="0" fieldPosition="0">
        <references count="1">
          <reference field="4294967294" count="1" selected="0">
            <x v="0"/>
          </reference>
        </references>
      </pivotArea>
    </chartFormat>
    <chartFormat chart="26" format="9">
      <pivotArea type="data" outline="0" fieldPosition="0">
        <references count="2">
          <reference field="4294967294" count="1" selected="0">
            <x v="0"/>
          </reference>
          <reference field="0" count="1" selected="0">
            <x v="2"/>
          </reference>
        </references>
      </pivotArea>
    </chartFormat>
    <chartFormat chart="26" format="10">
      <pivotArea type="data" outline="0" fieldPosition="0">
        <references count="2">
          <reference field="4294967294" count="1" selected="0">
            <x v="0"/>
          </reference>
          <reference field="0" count="1" selected="0">
            <x v="13"/>
          </reference>
        </references>
      </pivotArea>
    </chartFormat>
    <chartFormat chart="26" format="11">
      <pivotArea type="data" outline="0" fieldPosition="0">
        <references count="2">
          <reference field="4294967294" count="1" selected="0">
            <x v="0"/>
          </reference>
          <reference field="0" count="1" selected="0">
            <x v="1"/>
          </reference>
        </references>
      </pivotArea>
    </chartFormat>
    <chartFormat chart="26" format="12">
      <pivotArea type="data" outline="0" fieldPosition="0">
        <references count="2">
          <reference field="4294967294" count="1" selected="0">
            <x v="0"/>
          </reference>
          <reference field="0" count="1" selected="0">
            <x v="12"/>
          </reference>
        </references>
      </pivotArea>
    </chartFormat>
    <chartFormat chart="26" format="13">
      <pivotArea type="data" outline="0" fieldPosition="0">
        <references count="2">
          <reference field="4294967294" count="1" selected="0">
            <x v="0"/>
          </reference>
          <reference field="0" count="1" selected="0">
            <x v="10"/>
          </reference>
        </references>
      </pivotArea>
    </chartFormat>
    <chartFormat chart="26" format="14">
      <pivotArea type="data" outline="0" fieldPosition="0">
        <references count="2">
          <reference field="4294967294" count="1" selected="0">
            <x v="0"/>
          </reference>
          <reference field="0" count="1" selected="0">
            <x v="11"/>
          </reference>
        </references>
      </pivotArea>
    </chartFormat>
  </chartFormats>
  <pivotHierarchies count="36">
    <pivotHierarchy dragToData="1"/>
    <pivotHierarchy dragToData="1"/>
    <pivotHierarchy dragToData="1"/>
    <pivotHierarchy dragToData="1"/>
    <pivotHierarchy dragToData="1"/>
    <pivotHierarchy multipleItemSelectionAllowed="1" dragToData="1">
      <members count="1" level="1">
        <member name="[jobs].[job_title].&amp;[Data Scientist]"/>
      </members>
    </pivotHierarchy>
    <pivotHierarchy dragToData="1"/>
    <pivotHierarchy dragToData="1"/>
    <pivotHierarchy dragToData="1"/>
    <pivotHierarchy multipleItemSelectionAllowed="1" dragToData="1">
      <members count="1" level="1">
        <member name="[jobs].[experience_level].&amp;[Executive]"/>
      </members>
    </pivotHierarchy>
    <pivotHierarchy multipleItemSelectionAllowed="1" dragToData="1">
      <members count="1" level="1">
        <member name="[jobs].[employment_type].&amp;[Full Time]"/>
      </members>
    </pivotHierarchy>
    <pivotHierarchy multipleItemSelectionAllowed="1" dragToData="1">
      <members count="1" level="1">
        <member name="[jobs].[company_location].&amp;[Sweden]"/>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34">
      <autoFilter ref="A1">
        <filterColumn colId="0">
          <top10 val="10" filterVal="10"/>
        </filterColumn>
      </autoFilter>
    </filter>
  </filters>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jobs]"/>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E37F0961-8F4F-4287-AA04-BBE0F293DC35}" autoFormatId="16" applyNumberFormats="0" applyBorderFormats="0" applyFontFormats="0" applyPatternFormats="0" applyAlignmentFormats="0" applyWidthHeightFormats="0">
  <queryTableRefresh nextId="21">
    <queryTableFields count="20">
      <queryTableField id="1" name="job_id" tableColumnId="1"/>
      <queryTableField id="2" name="job_title" tableColumnId="2"/>
      <queryTableField id="3" name="salary_usd" tableColumnId="3"/>
      <queryTableField id="4" name="salary_currency" tableColumnId="4"/>
      <queryTableField id="5" name="salary_local" tableColumnId="5"/>
      <queryTableField id="6" name="experience_level" tableColumnId="6"/>
      <queryTableField id="7" name="employment_type" tableColumnId="7"/>
      <queryTableField id="8" name="company_location" tableColumnId="8"/>
      <queryTableField id="9" name="company_size" tableColumnId="9"/>
      <queryTableField id="10" name="employee_residence" tableColumnId="10"/>
      <queryTableField id="11" name="remote_ratio" tableColumnId="11"/>
      <queryTableField id="12" name="required_skills" tableColumnId="12"/>
      <queryTableField id="13" name="education_required" tableColumnId="13"/>
      <queryTableField id="14" name="years_experience" tableColumnId="14"/>
      <queryTableField id="15" name="industry" tableColumnId="15"/>
      <queryTableField id="16" name="posting_date" tableColumnId="16"/>
      <queryTableField id="17" name="application_deadline" tableColumnId="17"/>
      <queryTableField id="18" name="job_description_length" tableColumnId="18"/>
      <queryTableField id="19" name="benefits_score" tableColumnId="19"/>
      <queryTableField id="20" name="company_name" tableColumnId="20"/>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 xr10:uid="{644BAEAF-08C4-45AD-86A8-AF622C1B9D6A}" sourceName="[jobs].[job_title]">
  <pivotTables>
    <pivotTable tabId="11" name="PivotTable3"/>
    <pivotTable tabId="14" name="PivotTable8"/>
    <pivotTable tabId="13" name="PivotTable7"/>
    <pivotTable tabId="12" name="PivotTable4"/>
    <pivotTable tabId="15" name="PivotTable9"/>
    <pivotTable tabId="18" name="PivotTable3"/>
  </pivotTables>
  <data>
    <olap pivotCacheId="599899769">
      <levels count="2">
        <level uniqueName="[jobs].[job_title].[(All)]" sourceCaption="(All)" count="0"/>
        <level uniqueName="[jobs].[job_title].[job_title]" sourceCaption="job_title" count="18" sortOrder="ascending">
          <ranges>
            <range startItem="0">
              <i n="[jobs].[job_title].&amp;[AI Architect]" c="AI Architect"/>
              <i n="[jobs].[job_title].&amp;[AI Consultant]" c="AI Consultant"/>
              <i n="[jobs].[job_title].&amp;[AI Product Manager]" c="AI Product Manager"/>
              <i n="[jobs].[job_title].&amp;[AI Software Engineer]" c="AI Software Engineer"/>
              <i n="[jobs].[job_title].&amp;[AI Specialist]" c="AI Specialist"/>
              <i n="[jobs].[job_title].&amp;[Autonomous Systems Engineer]" c="Autonomous Systems Engineer"/>
              <i n="[jobs].[job_title].&amp;[Computer Vision Engineer]" c="Computer Vision Engineer"/>
              <i n="[jobs].[job_title].&amp;[Data Analyst]" c="Data Analyst"/>
              <i n="[jobs].[job_title].&amp;[Data Engineer]" c="Data Engineer"/>
              <i n="[jobs].[job_title].&amp;[Data Scientist]" c="Data Scientist"/>
              <i n="[jobs].[job_title].&amp;[Deep Learning Engineer]" c="Deep Learning Engineer"/>
              <i n="[jobs].[job_title].&amp;[Head of AI]" c="Head of AI"/>
              <i n="[jobs].[job_title].&amp;[Machine Learning Engineer]" c="Machine Learning Engineer"/>
              <i n="[jobs].[job_title].&amp;[ML Architect]" c="ML Architect"/>
              <i n="[jobs].[job_title].&amp;[ML Ops Engineer]" c="ML Ops Engineer"/>
              <i n="[jobs].[job_title].&amp;[NLP Engineer]" c="NLP Engineer"/>
              <i n="[jobs].[job_title].&amp;[Principal Data Scientist]" c="Principal Data Scientist"/>
              <i n="[jobs].[job_title].&amp;[Robotics Engineer]" c="Robotics Engineer"/>
            </range>
          </ranges>
        </level>
      </levels>
      <selections count="1">
        <selection n="[jobs].[job_title].&amp;[Data Scientist]"/>
      </selections>
    </olap>
  </data>
  <extLst>
    <x:ext xmlns:x15="http://schemas.microsoft.com/office/spreadsheetml/2010/11/main" uri="{470722E0-AACD-4C17-9CDC-17EF765DBC7E}">
      <x15:slicerCacheHideItemsWithNoData count="1">
        <x15:slicerCacheOlapLevelName uniqueName="[jobs].[job_title].[job_title]" count="0"/>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xperience_level" xr10:uid="{167ADC2A-DCD6-412A-A8F6-1145163337EF}" sourceName="[jobs].[experience_level]">
  <pivotTables>
    <pivotTable tabId="11" name="PivotTable3"/>
    <pivotTable tabId="13" name="PivotTable5"/>
    <pivotTable tabId="13" name="PivotTable7"/>
    <pivotTable tabId="12" name="PivotTable4"/>
    <pivotTable tabId="15" name="PivotTable9"/>
    <pivotTable tabId="18" name="PivotTable3"/>
  </pivotTables>
  <data>
    <olap pivotCacheId="599899769">
      <levels count="2">
        <level uniqueName="[jobs].[experience_level].[(All)]" sourceCaption="(All)" count="0"/>
        <level uniqueName="[jobs].[experience_level].[experience_level]" sourceCaption="experience_level" count="4">
          <ranges>
            <range startItem="0">
              <i n="[jobs].[experience_level].&amp;[Entry Level]" c="Entry Level"/>
              <i n="[jobs].[experience_level].&amp;[Executive]" c="Executive"/>
              <i n="[jobs].[experience_level].&amp;[Mid Level]" c="Mid Level"/>
              <i n="[jobs].[experience_level].&amp;[Senior Level]" c="Senior Level"/>
            </range>
          </ranges>
        </level>
      </levels>
      <selections count="1">
        <selection n="[jobs].[experience_level].&amp;[Executive]"/>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mployment_type" xr10:uid="{FD1E2BD8-E998-4792-A62E-2C11E85184F0}" sourceName="[jobs].[employment_type]">
  <pivotTables>
    <pivotTable tabId="11" name="PivotTable3"/>
    <pivotTable tabId="13" name="PivotTable5"/>
    <pivotTable tabId="13" name="PivotTable7"/>
    <pivotTable tabId="12" name="PivotTable4"/>
    <pivotTable tabId="15" name="PivotTable9"/>
  </pivotTables>
  <data>
    <olap pivotCacheId="599899769">
      <levels count="2">
        <level uniqueName="[jobs].[employment_type].[(All)]" sourceCaption="(All)" count="0"/>
        <level uniqueName="[jobs].[employment_type].[employment_type]" sourceCaption="employment_type" count="4" sortOrder="ascending">
          <ranges>
            <range startItem="0">
              <i n="[jobs].[employment_type].&amp;[Contract]" c="Contract"/>
              <i n="[jobs].[employment_type].&amp;[Freelance]" c="Freelance"/>
              <i n="[jobs].[employment_type].&amp;[Full Time]" c="Full Time"/>
              <i n="[jobs].[employment_type].&amp;[Part Time]" c="Part Time"/>
            </range>
          </ranges>
        </level>
      </levels>
      <selections count="1">
        <selection n="[jobs].[employment_type].&amp;[Contract]"/>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mpany_location" xr10:uid="{9FF077B1-8246-4E9C-A300-EEFC39E0EA9F}" sourceName="[jobs].[company_location]">
  <pivotTables>
    <pivotTable tabId="11" name="PivotTable3"/>
    <pivotTable tabId="13" name="PivotTable5"/>
    <pivotTable tabId="13" name="PivotTable7"/>
    <pivotTable tabId="12" name="PivotTable4"/>
    <pivotTable tabId="15" name="PivotTable9"/>
    <pivotTable tabId="14" name="PivotTable8"/>
  </pivotTables>
  <data>
    <olap pivotCacheId="599899769">
      <levels count="2">
        <level uniqueName="[jobs].[company_location].[(All)]" sourceCaption="(All)" count="0"/>
        <level uniqueName="[jobs].[company_location].[company_location]" sourceCaption="company_location" count="20">
          <ranges>
            <range startItem="0">
              <i n="[jobs].[company_location].&amp;[Australia]" c="Australia"/>
              <i n="[jobs].[company_location].&amp;[Austria]" c="Austria"/>
              <i n="[jobs].[company_location].&amp;[Canada]" c="Canada"/>
              <i n="[jobs].[company_location].&amp;[China]" c="China"/>
              <i n="[jobs].[company_location].&amp;[Denmark]" c="Denmark"/>
              <i n="[jobs].[company_location].&amp;[Finland]" c="Finland"/>
              <i n="[jobs].[company_location].&amp;[France]" c="France"/>
              <i n="[jobs].[company_location].&amp;[Germany]" c="Germany"/>
              <i n="[jobs].[company_location].&amp;[India]" c="India"/>
              <i n="[jobs].[company_location].&amp;[Ireland]" c="Ireland"/>
              <i n="[jobs].[company_location].&amp;[Israel]" c="Israel"/>
              <i n="[jobs].[company_location].&amp;[Japan]" c="Japan"/>
              <i n="[jobs].[company_location].&amp;[Netherlands]" c="Netherlands"/>
              <i n="[jobs].[company_location].&amp;[Norway]" c="Norway"/>
              <i n="[jobs].[company_location].&amp;[Singapore]" c="Singapore"/>
              <i n="[jobs].[company_location].&amp;[South Korea]" c="South Korea"/>
              <i n="[jobs].[company_location].&amp;[Sweden]" c="Sweden"/>
              <i n="[jobs].[company_location].&amp;[Switzerland]" c="Switzerland"/>
              <i n="[jobs].[company_location].&amp;[United Kingdom]" c="United Kingdom"/>
              <i n="[jobs].[company_location].&amp;[United States]" c="United States"/>
            </range>
          </ranges>
        </level>
      </levels>
      <selections count="1">
        <selection n="[jobs].[company_location].&amp;[United States]"/>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 xr10:uid="{1B964C93-72B8-4911-B5CE-0887E1285E20}" cache="Slicer_job_title" caption="Job Title" startItem="7" level="1" style="SlicerStyleLight5" rowHeight="241300"/>
  <slicer name="experience_level" xr10:uid="{A62C1F5D-C101-4AED-A7AF-9A32C1235BBC}" cache="Slicer_experience_level" caption="Experience" level="1" rowHeight="241300"/>
  <slicer name="Employment Type" xr10:uid="{83F91785-AEAA-4FE2-9BF4-010D3C8D3396}" cache="Slicer_employment_type" caption="Employment Type" level="1" rowHeight="241300"/>
  <slicer name="company_location" xr10:uid="{E26D9A5F-FB24-41A9-AB09-97D6F00A6FC7}" cache="Slicer_company_location" caption="Country" startItem="17" level="1"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01798A5-9EE4-4B1A-A75D-AB01FCEE14C1}" name="jobs" displayName="jobs" ref="A1:T15001" tableType="queryTable" totalsRowShown="0">
  <autoFilter ref="A1:T15001" xr:uid="{B01798A5-9EE4-4B1A-A75D-AB01FCEE14C1}"/>
  <tableColumns count="20">
    <tableColumn id="1" xr3:uid="{64EBB47D-9C25-4B89-A1F6-FCA4C32EE18B}" uniqueName="1" name="job_id" queryTableFieldId="1" dataDxfId="17"/>
    <tableColumn id="2" xr3:uid="{2B93369E-5714-495D-839D-B1E585128866}" uniqueName="2" name="job_title" queryTableFieldId="2" dataDxfId="16" dataCellStyle="20% - Accent2"/>
    <tableColumn id="3" xr3:uid="{2000D8A4-986A-41C4-ADA4-8537A16048C2}" uniqueName="3" name="salary_usd" queryTableFieldId="3" dataDxfId="15" dataCellStyle="20% - Accent2"/>
    <tableColumn id="4" xr3:uid="{52EB8B66-4E62-4BE8-8588-0EA599A9B177}" uniqueName="4" name="salary_currency" queryTableFieldId="4" dataDxfId="14"/>
    <tableColumn id="5" xr3:uid="{2E45A693-9677-41C6-A2ED-9681C56976D1}" uniqueName="5" name="salary_local" queryTableFieldId="5"/>
    <tableColumn id="6" xr3:uid="{65844FE5-9AB8-4FAC-8A28-980D15D403B6}" uniqueName="6" name="experience_level" queryTableFieldId="6" dataDxfId="13" dataCellStyle="20% - Accent2"/>
    <tableColumn id="7" xr3:uid="{0632CCE6-B8B0-4FCA-BEEC-415FC75F50C4}" uniqueName="7" name="employment_type" queryTableFieldId="7" dataDxfId="12" dataCellStyle="20% - Accent2"/>
    <tableColumn id="8" xr3:uid="{37DDCEAF-0ACA-4E63-B826-0A36E2541BD0}" uniqueName="8" name="company_location" queryTableFieldId="8" dataDxfId="11" dataCellStyle="20% - Accent2"/>
    <tableColumn id="9" xr3:uid="{8E19322E-1683-48D4-911C-EE7F408F0C42}" uniqueName="9" name="company_size" queryTableFieldId="9" dataDxfId="10"/>
    <tableColumn id="10" xr3:uid="{689B067C-AE76-40C4-BE3A-0E599286407A}" uniqueName="10" name="employee_residence" queryTableFieldId="10" dataDxfId="9"/>
    <tableColumn id="11" xr3:uid="{7E16733D-4E79-40AB-B2AC-7216753BE208}" uniqueName="11" name="remote_ratio" queryTableFieldId="11"/>
    <tableColumn id="12" xr3:uid="{3AAD95D6-3EBC-40B2-B919-4B36A4B38448}" uniqueName="12" name="required_skills" queryTableFieldId="12" dataDxfId="8" dataCellStyle="20% - Accent2"/>
    <tableColumn id="13" xr3:uid="{C53DFE07-2733-4145-9022-D8499EA18592}" uniqueName="13" name="education_required" queryTableFieldId="13" dataDxfId="7" dataCellStyle="20% - Accent2"/>
    <tableColumn id="14" xr3:uid="{8914779B-F3B9-4F22-BAF9-AA0621EE52F9}" uniqueName="14" name="years_Executiveperience" queryTableFieldId="14"/>
    <tableColumn id="15" xr3:uid="{E1D8EE8C-705D-420A-884E-3279FC1F10B4}" uniqueName="15" name="industry" queryTableFieldId="15" dataDxfId="6"/>
    <tableColumn id="16" xr3:uid="{8093E328-DCC0-401F-B6EC-C960521095C1}" uniqueName="16" name="posting_date" queryTableFieldId="16" dataDxfId="5"/>
    <tableColumn id="17" xr3:uid="{71B4BA84-F974-4F3D-97CE-84C780068BE3}" uniqueName="17" name="application_deadline" queryTableFieldId="17" dataDxfId="4"/>
    <tableColumn id="18" xr3:uid="{7C5A487C-813F-4697-9D08-4185C75E055A}" uniqueName="18" name="job_descriPart Timeion_length" queryTableFieldId="18"/>
    <tableColumn id="19" xr3:uid="{A5328F15-7A92-4383-B643-3CE1EDA9B22E}" uniqueName="19" name="benefits_score" queryTableFieldId="19" dataCellStyle="20% - Accent2"/>
    <tableColumn id="20" xr3:uid="{CCF8A9E9-EA2C-45F5-9932-09CEA63BDFFF}" uniqueName="20" name="company_name" queryTableFieldId="20" dataDxfId="3"/>
  </tableColumns>
  <tableStyleInfo name="TableStyleMedium6"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pivotTable" Target="../pivotTables/pivotTable3.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pivotTable" Target="../pivotTables/pivotTable5.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E989FB-8F82-4A8B-8626-6F622DD0631B}">
  <dimension ref="B1:S18"/>
  <sheetViews>
    <sheetView showGridLines="0" showRowColHeaders="0" tabSelected="1" zoomScale="66" zoomScaleNormal="66" workbookViewId="0">
      <selection sqref="A1:XFD1048576"/>
    </sheetView>
  </sheetViews>
  <sheetFormatPr defaultRowHeight="14.5" x14ac:dyDescent="0.35"/>
  <cols>
    <col min="1" max="1" width="11.36328125" customWidth="1"/>
    <col min="2" max="2" width="12.1796875" customWidth="1"/>
    <col min="3" max="3" width="11.81640625" customWidth="1"/>
    <col min="4" max="4" width="4.54296875" customWidth="1"/>
    <col min="5" max="5" width="3.453125" customWidth="1"/>
    <col min="6" max="6" width="7.453125" customWidth="1"/>
    <col min="7" max="7" width="12" bestFit="1" customWidth="1"/>
    <col min="9" max="9" width="10.453125" customWidth="1"/>
    <col min="10" max="10" width="13.26953125" customWidth="1"/>
    <col min="12" max="13" width="8.1796875" customWidth="1"/>
    <col min="14" max="14" width="14.26953125" bestFit="1" customWidth="1"/>
    <col min="19" max="19" width="3.6328125" customWidth="1"/>
  </cols>
  <sheetData>
    <row r="1" spans="2:19" ht="29" thickBot="1" x14ac:dyDescent="0.7">
      <c r="B1" s="14" t="s">
        <v>28819</v>
      </c>
      <c r="C1" s="14"/>
      <c r="D1" s="14"/>
      <c r="E1" s="14"/>
      <c r="F1" s="14"/>
      <c r="G1" s="14"/>
      <c r="H1" s="14"/>
      <c r="I1" s="14"/>
      <c r="J1" s="14"/>
      <c r="K1" s="14"/>
      <c r="L1" s="14"/>
      <c r="M1" s="14"/>
      <c r="N1" s="14"/>
      <c r="O1" s="14"/>
      <c r="P1" s="14"/>
      <c r="Q1" s="14"/>
      <c r="R1" s="14"/>
      <c r="S1" s="14"/>
    </row>
    <row r="2" spans="2:19" ht="15" thickTop="1" x14ac:dyDescent="0.35"/>
    <row r="3" spans="2:19" ht="26" x14ac:dyDescent="0.6">
      <c r="C3" s="12"/>
      <c r="H3" s="12"/>
      <c r="K3" s="12"/>
      <c r="L3" s="12"/>
      <c r="O3" s="12"/>
      <c r="P3" s="12"/>
    </row>
    <row r="8" spans="2:19" x14ac:dyDescent="0.35">
      <c r="C8" s="7"/>
    </row>
    <row r="13" spans="2:19" ht="23.5" x14ac:dyDescent="0.55000000000000004">
      <c r="C13" s="13"/>
    </row>
    <row r="18" spans="3:3" x14ac:dyDescent="0.35">
      <c r="C18" s="7"/>
    </row>
  </sheetData>
  <sheetProtection sheet="1" objects="1" scenarios="1" selectLockedCells="1" pivotTables="0"/>
  <mergeCells count="1">
    <mergeCell ref="B1:S1"/>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FC801A-D799-4D2C-A000-93B95AC779F1}">
  <dimension ref="A1:T15001"/>
  <sheetViews>
    <sheetView topLeftCell="L1" workbookViewId="0">
      <selection activeCell="L2" sqref="L2"/>
    </sheetView>
  </sheetViews>
  <sheetFormatPr defaultRowHeight="14.5" x14ac:dyDescent="0.35"/>
  <cols>
    <col min="1" max="1" width="8.453125" bestFit="1" customWidth="1"/>
    <col min="2" max="2" width="26.81640625" style="4" bestFit="1" customWidth="1"/>
    <col min="3" max="3" width="13.453125" style="6" bestFit="1" customWidth="1"/>
    <col min="4" max="4" width="16.26953125" bestFit="1" customWidth="1"/>
    <col min="5" max="5" width="12.81640625" bestFit="1" customWidth="1"/>
    <col min="6" max="6" width="18.26953125" style="4" bestFit="1" customWidth="1"/>
    <col min="7" max="8" width="18.54296875" style="4" bestFit="1" customWidth="1"/>
    <col min="9" max="9" width="14.81640625" bestFit="1" customWidth="1"/>
    <col min="10" max="10" width="20.453125" bestFit="1" customWidth="1"/>
    <col min="11" max="11" width="14.26953125" bestFit="1" customWidth="1"/>
    <col min="12" max="12" width="62.26953125" style="4" bestFit="1" customWidth="1"/>
    <col min="13" max="13" width="19.81640625" style="4" bestFit="1" customWidth="1"/>
    <col min="14" max="14" width="17.7265625" bestFit="1" customWidth="1"/>
    <col min="15" max="15" width="18.1796875" bestFit="1" customWidth="1"/>
    <col min="16" max="16" width="14.1796875" bestFit="1" customWidth="1"/>
    <col min="17" max="17" width="20.7265625" bestFit="1" customWidth="1"/>
    <col min="18" max="18" width="22.54296875" bestFit="1" customWidth="1"/>
    <col min="19" max="19" width="15.453125" style="4" bestFit="1" customWidth="1"/>
    <col min="20" max="20" width="23.81640625" bestFit="1" customWidth="1"/>
  </cols>
  <sheetData>
    <row r="1" spans="1:20" x14ac:dyDescent="0.35">
      <c r="A1" t="s">
        <v>0</v>
      </c>
      <c r="B1" s="4" t="s">
        <v>1</v>
      </c>
      <c r="C1" s="6" t="s">
        <v>2</v>
      </c>
      <c r="D1" t="s">
        <v>3</v>
      </c>
      <c r="E1" t="s">
        <v>4</v>
      </c>
      <c r="F1" s="4" t="s">
        <v>5</v>
      </c>
      <c r="G1" s="4" t="s">
        <v>6</v>
      </c>
      <c r="H1" s="4" t="s">
        <v>7</v>
      </c>
      <c r="I1" t="s">
        <v>8</v>
      </c>
      <c r="J1" t="s">
        <v>9</v>
      </c>
      <c r="K1" t="s">
        <v>10</v>
      </c>
      <c r="L1" s="4" t="s">
        <v>11</v>
      </c>
      <c r="M1" s="4" t="s">
        <v>12</v>
      </c>
      <c r="N1" t="s">
        <v>13</v>
      </c>
      <c r="O1" t="s">
        <v>14</v>
      </c>
      <c r="P1" t="s">
        <v>15</v>
      </c>
      <c r="Q1" t="s">
        <v>16</v>
      </c>
      <c r="R1" t="s">
        <v>17</v>
      </c>
      <c r="S1" s="4" t="s">
        <v>18</v>
      </c>
      <c r="T1" t="s">
        <v>19</v>
      </c>
    </row>
    <row r="2" spans="1:20" x14ac:dyDescent="0.35">
      <c r="A2" t="s">
        <v>20</v>
      </c>
      <c r="B2" s="5" t="s">
        <v>21</v>
      </c>
      <c r="C2" s="6">
        <v>219728</v>
      </c>
      <c r="D2" t="s">
        <v>22</v>
      </c>
      <c r="E2">
        <v>219728</v>
      </c>
      <c r="F2" s="5" t="s">
        <v>23</v>
      </c>
      <c r="G2" s="5" t="s">
        <v>24</v>
      </c>
      <c r="H2" s="5" t="s">
        <v>25</v>
      </c>
      <c r="I2" t="s">
        <v>26</v>
      </c>
      <c r="J2" t="s">
        <v>25</v>
      </c>
      <c r="K2">
        <v>0</v>
      </c>
      <c r="L2" s="5" t="s">
        <v>27</v>
      </c>
      <c r="M2" s="5" t="s">
        <v>28</v>
      </c>
      <c r="N2">
        <v>13</v>
      </c>
      <c r="O2" t="s">
        <v>29</v>
      </c>
      <c r="P2" s="1">
        <v>45558</v>
      </c>
      <c r="Q2" s="1">
        <v>45596</v>
      </c>
      <c r="R2">
        <v>1132</v>
      </c>
      <c r="S2" s="4">
        <v>6.6</v>
      </c>
      <c r="T2" t="s">
        <v>30</v>
      </c>
    </row>
    <row r="3" spans="1:20" x14ac:dyDescent="0.35">
      <c r="A3" t="s">
        <v>31</v>
      </c>
      <c r="B3" s="5" t="s">
        <v>32</v>
      </c>
      <c r="C3" s="6">
        <v>230237</v>
      </c>
      <c r="D3" t="s">
        <v>33</v>
      </c>
      <c r="E3">
        <v>25326070</v>
      </c>
      <c r="F3" s="5" t="s">
        <v>23</v>
      </c>
      <c r="G3" s="5" t="s">
        <v>24</v>
      </c>
      <c r="H3" s="5" t="s">
        <v>34</v>
      </c>
      <c r="I3" t="s">
        <v>35</v>
      </c>
      <c r="J3" t="s">
        <v>34</v>
      </c>
      <c r="K3">
        <v>50</v>
      </c>
      <c r="L3" s="5" t="s">
        <v>36</v>
      </c>
      <c r="M3" s="5" t="s">
        <v>37</v>
      </c>
      <c r="N3">
        <v>10</v>
      </c>
      <c r="O3" t="s">
        <v>29</v>
      </c>
      <c r="P3" s="1">
        <v>45499</v>
      </c>
      <c r="Q3" s="1">
        <v>45547</v>
      </c>
      <c r="R3">
        <v>2299</v>
      </c>
      <c r="S3" s="4">
        <v>8.5</v>
      </c>
      <c r="T3" t="s">
        <v>38</v>
      </c>
    </row>
    <row r="4" spans="1:20" x14ac:dyDescent="0.35">
      <c r="A4" t="s">
        <v>39</v>
      </c>
      <c r="B4" s="5" t="s">
        <v>40</v>
      </c>
      <c r="C4" s="6">
        <v>128890</v>
      </c>
      <c r="D4" t="s">
        <v>41</v>
      </c>
      <c r="E4">
        <v>109557</v>
      </c>
      <c r="F4" s="5" t="s">
        <v>23</v>
      </c>
      <c r="G4" s="5" t="s">
        <v>42</v>
      </c>
      <c r="H4" s="5" t="s">
        <v>43</v>
      </c>
      <c r="I4" t="s">
        <v>44</v>
      </c>
      <c r="J4" t="s">
        <v>43</v>
      </c>
      <c r="K4">
        <v>100</v>
      </c>
      <c r="L4" s="5" t="s">
        <v>45</v>
      </c>
      <c r="M4" s="5" t="s">
        <v>37</v>
      </c>
      <c r="N4">
        <v>12</v>
      </c>
      <c r="O4" t="s">
        <v>46</v>
      </c>
      <c r="P4" s="1">
        <v>45676</v>
      </c>
      <c r="Q4" s="1">
        <v>45744</v>
      </c>
      <c r="R4">
        <v>1329</v>
      </c>
      <c r="S4" s="4">
        <v>5.5</v>
      </c>
      <c r="T4" t="s">
        <v>47</v>
      </c>
    </row>
    <row r="5" spans="1:20" x14ac:dyDescent="0.35">
      <c r="A5" t="s">
        <v>48</v>
      </c>
      <c r="B5" s="5" t="s">
        <v>49</v>
      </c>
      <c r="C5" s="6">
        <v>96349</v>
      </c>
      <c r="D5" t="s">
        <v>22</v>
      </c>
      <c r="E5">
        <v>96349</v>
      </c>
      <c r="F5" s="5" t="s">
        <v>50</v>
      </c>
      <c r="G5" s="5" t="s">
        <v>51</v>
      </c>
      <c r="H5" s="5" t="s">
        <v>52</v>
      </c>
      <c r="I5" t="s">
        <v>35</v>
      </c>
      <c r="J5" t="s">
        <v>52</v>
      </c>
      <c r="K5">
        <v>50</v>
      </c>
      <c r="L5" s="5" t="s">
        <v>53</v>
      </c>
      <c r="M5" s="5" t="s">
        <v>54</v>
      </c>
      <c r="N5">
        <v>2</v>
      </c>
      <c r="O5" t="s">
        <v>46</v>
      </c>
      <c r="P5" s="1">
        <v>45493</v>
      </c>
      <c r="Q5" s="1">
        <v>45541</v>
      </c>
      <c r="R5">
        <v>1132</v>
      </c>
      <c r="S5" s="4">
        <v>6.8</v>
      </c>
      <c r="T5" t="s">
        <v>55</v>
      </c>
    </row>
    <row r="6" spans="1:20" x14ac:dyDescent="0.35">
      <c r="A6" t="s">
        <v>56</v>
      </c>
      <c r="B6" s="5" t="s">
        <v>57</v>
      </c>
      <c r="C6" s="6">
        <v>63065</v>
      </c>
      <c r="D6" t="s">
        <v>41</v>
      </c>
      <c r="E6">
        <v>53605</v>
      </c>
      <c r="F6" s="5" t="s">
        <v>58</v>
      </c>
      <c r="G6" s="5" t="s">
        <v>59</v>
      </c>
      <c r="H6" s="5" t="s">
        <v>60</v>
      </c>
      <c r="I6" t="s">
        <v>44</v>
      </c>
      <c r="J6" t="s">
        <v>60</v>
      </c>
      <c r="K6">
        <v>100</v>
      </c>
      <c r="L6" s="5" t="s">
        <v>61</v>
      </c>
      <c r="M6" s="5" t="s">
        <v>28</v>
      </c>
      <c r="N6">
        <v>0</v>
      </c>
      <c r="O6" t="s">
        <v>62</v>
      </c>
      <c r="P6" s="1">
        <v>45732</v>
      </c>
      <c r="Q6" s="1">
        <v>45786</v>
      </c>
      <c r="R6">
        <v>2011</v>
      </c>
      <c r="S6" s="4">
        <v>9.3000000000000007</v>
      </c>
      <c r="T6" t="s">
        <v>63</v>
      </c>
    </row>
    <row r="7" spans="1:20" x14ac:dyDescent="0.35">
      <c r="A7" t="s">
        <v>64</v>
      </c>
      <c r="B7" s="5" t="s">
        <v>21</v>
      </c>
      <c r="C7" s="6">
        <v>111794</v>
      </c>
      <c r="D7" t="s">
        <v>65</v>
      </c>
      <c r="E7">
        <v>145332</v>
      </c>
      <c r="F7" s="5" t="s">
        <v>66</v>
      </c>
      <c r="G7" s="5" t="s">
        <v>42</v>
      </c>
      <c r="H7" s="5" t="s">
        <v>67</v>
      </c>
      <c r="I7" t="s">
        <v>44</v>
      </c>
      <c r="J7" t="s">
        <v>68</v>
      </c>
      <c r="K7">
        <v>50</v>
      </c>
      <c r="L7" s="5" t="s">
        <v>69</v>
      </c>
      <c r="M7" s="5" t="s">
        <v>70</v>
      </c>
      <c r="N7">
        <v>7</v>
      </c>
      <c r="O7" t="s">
        <v>71</v>
      </c>
      <c r="P7" s="1">
        <v>45606</v>
      </c>
      <c r="Q7" s="1">
        <v>45677</v>
      </c>
      <c r="R7">
        <v>1021</v>
      </c>
      <c r="S7" s="4">
        <v>5.0999999999999996</v>
      </c>
      <c r="T7" t="s">
        <v>38</v>
      </c>
    </row>
    <row r="8" spans="1:20" x14ac:dyDescent="0.35">
      <c r="A8" t="s">
        <v>72</v>
      </c>
      <c r="B8" s="5" t="s">
        <v>73</v>
      </c>
      <c r="C8" s="6">
        <v>113897</v>
      </c>
      <c r="D8" t="s">
        <v>74</v>
      </c>
      <c r="E8">
        <v>142371</v>
      </c>
      <c r="F8" s="5" t="s">
        <v>66</v>
      </c>
      <c r="G8" s="5" t="s">
        <v>24</v>
      </c>
      <c r="H8" s="5" t="s">
        <v>75</v>
      </c>
      <c r="I8" t="s">
        <v>35</v>
      </c>
      <c r="J8" t="s">
        <v>76</v>
      </c>
      <c r="K8">
        <v>50</v>
      </c>
      <c r="L8" s="5" t="s">
        <v>77</v>
      </c>
      <c r="M8" s="5" t="s">
        <v>28</v>
      </c>
      <c r="N8">
        <v>9</v>
      </c>
      <c r="O8" t="s">
        <v>78</v>
      </c>
      <c r="P8" s="1">
        <v>45351</v>
      </c>
      <c r="Q8" s="1">
        <v>45403</v>
      </c>
      <c r="R8">
        <v>2268</v>
      </c>
      <c r="S8" s="4">
        <v>7.4</v>
      </c>
      <c r="T8" t="s">
        <v>79</v>
      </c>
    </row>
    <row r="9" spans="1:20" x14ac:dyDescent="0.35">
      <c r="A9" t="s">
        <v>80</v>
      </c>
      <c r="B9" s="5" t="s">
        <v>32</v>
      </c>
      <c r="C9" s="6">
        <v>168639</v>
      </c>
      <c r="D9" t="s">
        <v>81</v>
      </c>
      <c r="E9">
        <v>227663</v>
      </c>
      <c r="F9" s="5" t="s">
        <v>66</v>
      </c>
      <c r="G9" s="5" t="s">
        <v>59</v>
      </c>
      <c r="H9" s="5" t="s">
        <v>82</v>
      </c>
      <c r="I9" t="s">
        <v>35</v>
      </c>
      <c r="J9" t="s">
        <v>83</v>
      </c>
      <c r="K9">
        <v>100</v>
      </c>
      <c r="L9" s="5" t="s">
        <v>84</v>
      </c>
      <c r="M9" s="5" t="s">
        <v>28</v>
      </c>
      <c r="N9">
        <v>9</v>
      </c>
      <c r="O9" t="s">
        <v>85</v>
      </c>
      <c r="P9" s="1">
        <v>45348</v>
      </c>
      <c r="Q9" s="1">
        <v>45368</v>
      </c>
      <c r="R9">
        <v>1497</v>
      </c>
      <c r="S9" s="4">
        <v>5.5</v>
      </c>
      <c r="T9" t="s">
        <v>30</v>
      </c>
    </row>
    <row r="10" spans="1:20" x14ac:dyDescent="0.35">
      <c r="A10" t="s">
        <v>86</v>
      </c>
      <c r="B10" s="5" t="s">
        <v>21</v>
      </c>
      <c r="C10" s="6">
        <v>92624</v>
      </c>
      <c r="D10" t="s">
        <v>33</v>
      </c>
      <c r="E10">
        <v>10188640</v>
      </c>
      <c r="F10" s="5" t="s">
        <v>50</v>
      </c>
      <c r="G10" s="5" t="s">
        <v>59</v>
      </c>
      <c r="H10" s="5" t="s">
        <v>34</v>
      </c>
      <c r="I10" t="s">
        <v>35</v>
      </c>
      <c r="J10" t="s">
        <v>34</v>
      </c>
      <c r="K10">
        <v>50</v>
      </c>
      <c r="L10" s="5" t="s">
        <v>87</v>
      </c>
      <c r="M10" s="5" t="s">
        <v>37</v>
      </c>
      <c r="N10">
        <v>4</v>
      </c>
      <c r="O10" t="s">
        <v>88</v>
      </c>
      <c r="P10" s="1">
        <v>45522</v>
      </c>
      <c r="Q10" s="1">
        <v>45568</v>
      </c>
      <c r="R10">
        <v>1724</v>
      </c>
      <c r="S10" s="4">
        <v>9.5</v>
      </c>
      <c r="T10" t="s">
        <v>89</v>
      </c>
    </row>
    <row r="11" spans="1:20" x14ac:dyDescent="0.35">
      <c r="A11" t="s">
        <v>90</v>
      </c>
      <c r="B11" s="5" t="s">
        <v>91</v>
      </c>
      <c r="C11" s="6">
        <v>215627</v>
      </c>
      <c r="D11" t="s">
        <v>92</v>
      </c>
      <c r="E11">
        <v>161720</v>
      </c>
      <c r="F11" s="5" t="s">
        <v>23</v>
      </c>
      <c r="G11" s="5" t="s">
        <v>59</v>
      </c>
      <c r="H11" s="5" t="s">
        <v>93</v>
      </c>
      <c r="I11" t="s">
        <v>26</v>
      </c>
      <c r="J11" t="s">
        <v>93</v>
      </c>
      <c r="K11">
        <v>50</v>
      </c>
      <c r="L11" s="5" t="s">
        <v>94</v>
      </c>
      <c r="M11" s="5" t="s">
        <v>54</v>
      </c>
      <c r="N11">
        <v>10</v>
      </c>
      <c r="O11" t="s">
        <v>88</v>
      </c>
      <c r="P11" s="1">
        <v>45675</v>
      </c>
      <c r="Q11" s="1">
        <v>45736</v>
      </c>
      <c r="R11">
        <v>902</v>
      </c>
      <c r="S11" s="4">
        <v>7.8</v>
      </c>
      <c r="T11" t="s">
        <v>95</v>
      </c>
    </row>
    <row r="12" spans="1:20" x14ac:dyDescent="0.35">
      <c r="A12" t="s">
        <v>96</v>
      </c>
      <c r="B12" s="5" t="s">
        <v>40</v>
      </c>
      <c r="C12" s="6">
        <v>129706</v>
      </c>
      <c r="D12" t="s">
        <v>22</v>
      </c>
      <c r="E12">
        <v>129706</v>
      </c>
      <c r="F12" s="5" t="s">
        <v>50</v>
      </c>
      <c r="G12" s="5" t="s">
        <v>42</v>
      </c>
      <c r="H12" s="5" t="s">
        <v>97</v>
      </c>
      <c r="I12" t="s">
        <v>35</v>
      </c>
      <c r="J12" t="s">
        <v>97</v>
      </c>
      <c r="K12">
        <v>0</v>
      </c>
      <c r="L12" s="5" t="s">
        <v>98</v>
      </c>
      <c r="M12" s="5" t="s">
        <v>37</v>
      </c>
      <c r="N12">
        <v>3</v>
      </c>
      <c r="O12" t="s">
        <v>85</v>
      </c>
      <c r="P12" s="1">
        <v>45361</v>
      </c>
      <c r="Q12" s="1">
        <v>45429</v>
      </c>
      <c r="R12">
        <v>2247</v>
      </c>
      <c r="S12" s="4">
        <v>5.2</v>
      </c>
      <c r="T12" t="s">
        <v>38</v>
      </c>
    </row>
    <row r="13" spans="1:20" x14ac:dyDescent="0.35">
      <c r="A13" t="s">
        <v>99</v>
      </c>
      <c r="B13" s="5" t="s">
        <v>100</v>
      </c>
      <c r="C13" s="6">
        <v>76559</v>
      </c>
      <c r="D13" t="s">
        <v>22</v>
      </c>
      <c r="E13">
        <v>76559</v>
      </c>
      <c r="F13" s="5" t="s">
        <v>58</v>
      </c>
      <c r="G13" s="5" t="s">
        <v>51</v>
      </c>
      <c r="H13" s="5" t="s">
        <v>101</v>
      </c>
      <c r="I13" t="s">
        <v>44</v>
      </c>
      <c r="J13" t="s">
        <v>101</v>
      </c>
      <c r="K13">
        <v>100</v>
      </c>
      <c r="L13" s="5" t="s">
        <v>102</v>
      </c>
      <c r="M13" s="5" t="s">
        <v>37</v>
      </c>
      <c r="N13">
        <v>1</v>
      </c>
      <c r="O13" t="s">
        <v>88</v>
      </c>
      <c r="P13" s="1">
        <v>45697</v>
      </c>
      <c r="Q13" s="1">
        <v>45761</v>
      </c>
      <c r="R13">
        <v>694</v>
      </c>
      <c r="S13" s="4">
        <v>8.3000000000000007</v>
      </c>
      <c r="T13" t="s">
        <v>103</v>
      </c>
    </row>
    <row r="14" spans="1:20" x14ac:dyDescent="0.35">
      <c r="A14" t="s">
        <v>104</v>
      </c>
      <c r="B14" s="5" t="s">
        <v>105</v>
      </c>
      <c r="C14" s="6">
        <v>185834</v>
      </c>
      <c r="D14" t="s">
        <v>22</v>
      </c>
      <c r="E14">
        <v>185834</v>
      </c>
      <c r="F14" s="5" t="s">
        <v>23</v>
      </c>
      <c r="G14" s="5" t="s">
        <v>42</v>
      </c>
      <c r="H14" s="5" t="s">
        <v>101</v>
      </c>
      <c r="I14" t="s">
        <v>35</v>
      </c>
      <c r="J14" t="s">
        <v>101</v>
      </c>
      <c r="K14">
        <v>100</v>
      </c>
      <c r="L14" s="5" t="s">
        <v>106</v>
      </c>
      <c r="M14" s="5" t="s">
        <v>28</v>
      </c>
      <c r="N14">
        <v>14</v>
      </c>
      <c r="O14" t="s">
        <v>107</v>
      </c>
      <c r="P14" s="1">
        <v>45378</v>
      </c>
      <c r="Q14" s="1">
        <v>45446</v>
      </c>
      <c r="R14">
        <v>1710</v>
      </c>
      <c r="S14" s="4">
        <v>8.9</v>
      </c>
      <c r="T14" t="s">
        <v>108</v>
      </c>
    </row>
    <row r="15" spans="1:20" x14ac:dyDescent="0.35">
      <c r="A15" t="s">
        <v>109</v>
      </c>
      <c r="B15" s="5" t="s">
        <v>105</v>
      </c>
      <c r="C15" s="6">
        <v>89801</v>
      </c>
      <c r="D15" t="s">
        <v>22</v>
      </c>
      <c r="E15">
        <v>89801</v>
      </c>
      <c r="F15" s="5" t="s">
        <v>50</v>
      </c>
      <c r="G15" s="5" t="s">
        <v>24</v>
      </c>
      <c r="H15" s="5" t="s">
        <v>25</v>
      </c>
      <c r="I15" t="s">
        <v>26</v>
      </c>
      <c r="J15" t="s">
        <v>110</v>
      </c>
      <c r="K15">
        <v>100</v>
      </c>
      <c r="L15" s="5" t="s">
        <v>111</v>
      </c>
      <c r="M15" s="5" t="s">
        <v>70</v>
      </c>
      <c r="N15">
        <v>3</v>
      </c>
      <c r="O15" t="s">
        <v>112</v>
      </c>
      <c r="P15" s="1">
        <v>45595</v>
      </c>
      <c r="Q15" s="1">
        <v>45663</v>
      </c>
      <c r="R15">
        <v>1361</v>
      </c>
      <c r="S15" s="4">
        <v>8.6999999999999993</v>
      </c>
      <c r="T15" t="s">
        <v>38</v>
      </c>
    </row>
    <row r="16" spans="1:20" x14ac:dyDescent="0.35">
      <c r="A16" t="s">
        <v>113</v>
      </c>
      <c r="B16" s="5" t="s">
        <v>105</v>
      </c>
      <c r="C16" s="6">
        <v>252601</v>
      </c>
      <c r="D16" t="s">
        <v>22</v>
      </c>
      <c r="E16">
        <v>252601</v>
      </c>
      <c r="F16" s="5" t="s">
        <v>23</v>
      </c>
      <c r="G16" s="5" t="s">
        <v>24</v>
      </c>
      <c r="H16" s="5" t="s">
        <v>68</v>
      </c>
      <c r="I16" t="s">
        <v>35</v>
      </c>
      <c r="J16" t="s">
        <v>68</v>
      </c>
      <c r="K16">
        <v>100</v>
      </c>
      <c r="L16" s="5" t="s">
        <v>114</v>
      </c>
      <c r="M16" s="5" t="s">
        <v>70</v>
      </c>
      <c r="N16">
        <v>19</v>
      </c>
      <c r="O16" t="s">
        <v>78</v>
      </c>
      <c r="P16" s="1">
        <v>45497</v>
      </c>
      <c r="Q16" s="1">
        <v>45518</v>
      </c>
      <c r="R16">
        <v>572</v>
      </c>
      <c r="S16" s="4">
        <v>5.0999999999999996</v>
      </c>
      <c r="T16" t="s">
        <v>30</v>
      </c>
    </row>
    <row r="17" spans="1:20" x14ac:dyDescent="0.35">
      <c r="A17" t="s">
        <v>115</v>
      </c>
      <c r="B17" s="5" t="s">
        <v>28799</v>
      </c>
      <c r="C17" s="6">
        <v>20520</v>
      </c>
      <c r="D17" t="s">
        <v>22</v>
      </c>
      <c r="E17">
        <v>20520</v>
      </c>
      <c r="F17" s="5" t="s">
        <v>58</v>
      </c>
      <c r="G17" s="5" t="s">
        <v>59</v>
      </c>
      <c r="H17" s="5" t="s">
        <v>116</v>
      </c>
      <c r="I17" t="s">
        <v>44</v>
      </c>
      <c r="J17" t="s">
        <v>116</v>
      </c>
      <c r="K17">
        <v>0</v>
      </c>
      <c r="L17" s="5" t="s">
        <v>117</v>
      </c>
      <c r="M17" s="5" t="s">
        <v>70</v>
      </c>
      <c r="N17">
        <v>0</v>
      </c>
      <c r="O17" t="s">
        <v>78</v>
      </c>
      <c r="P17" s="1">
        <v>45526</v>
      </c>
      <c r="Q17" s="1">
        <v>45570</v>
      </c>
      <c r="R17">
        <v>2455</v>
      </c>
      <c r="S17" s="4">
        <v>7.5</v>
      </c>
      <c r="T17" t="s">
        <v>118</v>
      </c>
    </row>
    <row r="18" spans="1:20" x14ac:dyDescent="0.35">
      <c r="A18" t="s">
        <v>119</v>
      </c>
      <c r="B18" s="5" t="s">
        <v>57</v>
      </c>
      <c r="C18" s="6">
        <v>192789</v>
      </c>
      <c r="D18" t="s">
        <v>120</v>
      </c>
      <c r="E18">
        <v>173510</v>
      </c>
      <c r="F18" s="5" t="s">
        <v>66</v>
      </c>
      <c r="G18" s="5" t="s">
        <v>24</v>
      </c>
      <c r="H18" s="5" t="s">
        <v>121</v>
      </c>
      <c r="I18" t="s">
        <v>44</v>
      </c>
      <c r="J18" t="s">
        <v>121</v>
      </c>
      <c r="K18">
        <v>100</v>
      </c>
      <c r="L18" s="5" t="s">
        <v>122</v>
      </c>
      <c r="M18" s="5" t="s">
        <v>70</v>
      </c>
      <c r="N18">
        <v>5</v>
      </c>
      <c r="O18" t="s">
        <v>112</v>
      </c>
      <c r="P18" s="1">
        <v>45378</v>
      </c>
      <c r="Q18" s="1">
        <v>45451</v>
      </c>
      <c r="R18">
        <v>524</v>
      </c>
      <c r="S18" s="4">
        <v>5.9</v>
      </c>
      <c r="T18" t="s">
        <v>47</v>
      </c>
    </row>
    <row r="19" spans="1:20" x14ac:dyDescent="0.35">
      <c r="A19" t="s">
        <v>123</v>
      </c>
      <c r="B19" s="5" t="s">
        <v>28800</v>
      </c>
      <c r="C19" s="6">
        <v>107184</v>
      </c>
      <c r="D19" t="s">
        <v>65</v>
      </c>
      <c r="E19">
        <v>139339</v>
      </c>
      <c r="F19" s="5" t="s">
        <v>66</v>
      </c>
      <c r="G19" s="5" t="s">
        <v>51</v>
      </c>
      <c r="H19" s="5" t="s">
        <v>67</v>
      </c>
      <c r="I19" t="s">
        <v>44</v>
      </c>
      <c r="J19" t="s">
        <v>67</v>
      </c>
      <c r="K19">
        <v>50</v>
      </c>
      <c r="L19" s="5" t="s">
        <v>124</v>
      </c>
      <c r="M19" s="5" t="s">
        <v>70</v>
      </c>
      <c r="N19">
        <v>7</v>
      </c>
      <c r="O19" t="s">
        <v>46</v>
      </c>
      <c r="P19" s="1">
        <v>45419</v>
      </c>
      <c r="Q19" s="1">
        <v>45440</v>
      </c>
      <c r="R19">
        <v>2111</v>
      </c>
      <c r="S19" s="4">
        <v>9.1999999999999993</v>
      </c>
      <c r="T19" t="s">
        <v>95</v>
      </c>
    </row>
    <row r="20" spans="1:20" x14ac:dyDescent="0.35">
      <c r="A20" t="s">
        <v>125</v>
      </c>
      <c r="B20" s="5" t="s">
        <v>57</v>
      </c>
      <c r="C20" s="6">
        <v>141909</v>
      </c>
      <c r="D20" t="s">
        <v>41</v>
      </c>
      <c r="E20">
        <v>120623</v>
      </c>
      <c r="F20" s="5" t="s">
        <v>66</v>
      </c>
      <c r="G20" s="5" t="s">
        <v>59</v>
      </c>
      <c r="H20" s="5" t="s">
        <v>126</v>
      </c>
      <c r="I20" t="s">
        <v>26</v>
      </c>
      <c r="J20" t="s">
        <v>126</v>
      </c>
      <c r="K20">
        <v>0</v>
      </c>
      <c r="L20" s="5" t="s">
        <v>127</v>
      </c>
      <c r="M20" s="5" t="s">
        <v>28</v>
      </c>
      <c r="N20">
        <v>6</v>
      </c>
      <c r="O20" t="s">
        <v>112</v>
      </c>
      <c r="P20" s="1">
        <v>45648</v>
      </c>
      <c r="Q20" s="1">
        <v>45677</v>
      </c>
      <c r="R20">
        <v>1601</v>
      </c>
      <c r="S20" s="4">
        <v>7.8</v>
      </c>
      <c r="T20" t="s">
        <v>38</v>
      </c>
    </row>
    <row r="21" spans="1:20" x14ac:dyDescent="0.35">
      <c r="A21" t="s">
        <v>128</v>
      </c>
      <c r="B21" s="5" t="s">
        <v>40</v>
      </c>
      <c r="C21" s="6">
        <v>118238</v>
      </c>
      <c r="D21" t="s">
        <v>22</v>
      </c>
      <c r="E21">
        <v>118238</v>
      </c>
      <c r="F21" s="5" t="s">
        <v>66</v>
      </c>
      <c r="G21" s="5" t="s">
        <v>51</v>
      </c>
      <c r="H21" s="5" t="s">
        <v>129</v>
      </c>
      <c r="I21" t="s">
        <v>26</v>
      </c>
      <c r="J21" t="s">
        <v>129</v>
      </c>
      <c r="K21">
        <v>100</v>
      </c>
      <c r="L21" s="5" t="s">
        <v>130</v>
      </c>
      <c r="M21" s="5" t="s">
        <v>28</v>
      </c>
      <c r="N21">
        <v>7</v>
      </c>
      <c r="O21" t="s">
        <v>131</v>
      </c>
      <c r="P21" s="1">
        <v>45603</v>
      </c>
      <c r="Q21" s="1">
        <v>45659</v>
      </c>
      <c r="R21">
        <v>2431</v>
      </c>
      <c r="S21" s="4">
        <v>8.1999999999999993</v>
      </c>
      <c r="T21" t="s">
        <v>30</v>
      </c>
    </row>
    <row r="22" spans="1:20" x14ac:dyDescent="0.35">
      <c r="A22" t="s">
        <v>132</v>
      </c>
      <c r="B22" s="5" t="s">
        <v>21</v>
      </c>
      <c r="C22" s="6">
        <v>155210</v>
      </c>
      <c r="D22" t="s">
        <v>81</v>
      </c>
      <c r="E22">
        <v>209534</v>
      </c>
      <c r="F22" s="5" t="s">
        <v>66</v>
      </c>
      <c r="G22" s="5" t="s">
        <v>24</v>
      </c>
      <c r="H22" s="5" t="s">
        <v>82</v>
      </c>
      <c r="I22" t="s">
        <v>35</v>
      </c>
      <c r="J22" t="s">
        <v>133</v>
      </c>
      <c r="K22">
        <v>0</v>
      </c>
      <c r="L22" s="5" t="s">
        <v>134</v>
      </c>
      <c r="M22" s="5" t="s">
        <v>70</v>
      </c>
      <c r="N22">
        <v>7</v>
      </c>
      <c r="O22" t="s">
        <v>135</v>
      </c>
      <c r="P22" s="1">
        <v>45681</v>
      </c>
      <c r="Q22" s="1">
        <v>45734</v>
      </c>
      <c r="R22">
        <v>595</v>
      </c>
      <c r="S22" s="4">
        <v>9.6999999999999993</v>
      </c>
      <c r="T22" t="s">
        <v>136</v>
      </c>
    </row>
    <row r="23" spans="1:20" x14ac:dyDescent="0.35">
      <c r="A23" t="s">
        <v>137</v>
      </c>
      <c r="B23" s="5" t="s">
        <v>40</v>
      </c>
      <c r="C23" s="6">
        <v>96699</v>
      </c>
      <c r="D23" t="s">
        <v>81</v>
      </c>
      <c r="E23">
        <v>130544</v>
      </c>
      <c r="F23" s="5" t="s">
        <v>66</v>
      </c>
      <c r="G23" s="5" t="s">
        <v>59</v>
      </c>
      <c r="H23" s="5" t="s">
        <v>82</v>
      </c>
      <c r="I23" t="s">
        <v>44</v>
      </c>
      <c r="J23" t="s">
        <v>82</v>
      </c>
      <c r="K23">
        <v>0</v>
      </c>
      <c r="L23" s="5" t="s">
        <v>138</v>
      </c>
      <c r="M23" s="5" t="s">
        <v>54</v>
      </c>
      <c r="N23">
        <v>5</v>
      </c>
      <c r="O23" t="s">
        <v>71</v>
      </c>
      <c r="P23" s="1">
        <v>45745</v>
      </c>
      <c r="Q23" s="1">
        <v>45760</v>
      </c>
      <c r="R23">
        <v>582</v>
      </c>
      <c r="S23" s="4">
        <v>9.6999999999999993</v>
      </c>
      <c r="T23" t="s">
        <v>30</v>
      </c>
    </row>
    <row r="24" spans="1:20" x14ac:dyDescent="0.35">
      <c r="A24" t="s">
        <v>139</v>
      </c>
      <c r="B24" s="5" t="s">
        <v>28801</v>
      </c>
      <c r="C24" s="6">
        <v>161477</v>
      </c>
      <c r="D24" t="s">
        <v>41</v>
      </c>
      <c r="E24">
        <v>137255</v>
      </c>
      <c r="F24" s="5" t="s">
        <v>66</v>
      </c>
      <c r="G24" s="5" t="s">
        <v>59</v>
      </c>
      <c r="H24" s="5" t="s">
        <v>60</v>
      </c>
      <c r="I24" t="s">
        <v>35</v>
      </c>
      <c r="J24" t="s">
        <v>60</v>
      </c>
      <c r="K24">
        <v>50</v>
      </c>
      <c r="L24" s="5" t="s">
        <v>140</v>
      </c>
      <c r="M24" s="5" t="s">
        <v>37</v>
      </c>
      <c r="N24">
        <v>8</v>
      </c>
      <c r="O24" t="s">
        <v>141</v>
      </c>
      <c r="P24" s="1">
        <v>45692</v>
      </c>
      <c r="Q24" s="1">
        <v>45719</v>
      </c>
      <c r="R24">
        <v>1861</v>
      </c>
      <c r="S24" s="4">
        <v>9.5</v>
      </c>
      <c r="T24" t="s">
        <v>89</v>
      </c>
    </row>
    <row r="25" spans="1:20" x14ac:dyDescent="0.35">
      <c r="A25" t="s">
        <v>142</v>
      </c>
      <c r="B25" s="5" t="s">
        <v>28801</v>
      </c>
      <c r="C25" s="6">
        <v>316709</v>
      </c>
      <c r="D25" t="s">
        <v>22</v>
      </c>
      <c r="E25">
        <v>316709</v>
      </c>
      <c r="F25" s="5" t="s">
        <v>23</v>
      </c>
      <c r="G25" s="5" t="s">
        <v>42</v>
      </c>
      <c r="H25" s="5" t="s">
        <v>97</v>
      </c>
      <c r="I25" t="s">
        <v>35</v>
      </c>
      <c r="J25" t="s">
        <v>97</v>
      </c>
      <c r="K25">
        <v>50</v>
      </c>
      <c r="L25" s="5" t="s">
        <v>143</v>
      </c>
      <c r="M25" s="5" t="s">
        <v>54</v>
      </c>
      <c r="N25">
        <v>18</v>
      </c>
      <c r="O25" t="s">
        <v>29</v>
      </c>
      <c r="P25" s="1">
        <v>45776</v>
      </c>
      <c r="Q25" s="1">
        <v>45829</v>
      </c>
      <c r="R25">
        <v>1284</v>
      </c>
      <c r="S25" s="4">
        <v>7.6</v>
      </c>
      <c r="T25" t="s">
        <v>108</v>
      </c>
    </row>
    <row r="26" spans="1:20" x14ac:dyDescent="0.35">
      <c r="A26" t="s">
        <v>144</v>
      </c>
      <c r="B26" s="5" t="s">
        <v>145</v>
      </c>
      <c r="C26" s="6">
        <v>62089</v>
      </c>
      <c r="D26" t="s">
        <v>74</v>
      </c>
      <c r="E26">
        <v>77611</v>
      </c>
      <c r="F26" s="5" t="s">
        <v>50</v>
      </c>
      <c r="G26" s="5" t="s">
        <v>42</v>
      </c>
      <c r="H26" s="5" t="s">
        <v>75</v>
      </c>
      <c r="I26" t="s">
        <v>44</v>
      </c>
      <c r="J26" t="s">
        <v>67</v>
      </c>
      <c r="K26">
        <v>50</v>
      </c>
      <c r="L26" s="5" t="s">
        <v>146</v>
      </c>
      <c r="M26" s="5" t="s">
        <v>54</v>
      </c>
      <c r="N26">
        <v>3</v>
      </c>
      <c r="O26" t="s">
        <v>147</v>
      </c>
      <c r="P26" s="1">
        <v>45369</v>
      </c>
      <c r="Q26" s="1">
        <v>45407</v>
      </c>
      <c r="R26">
        <v>2264</v>
      </c>
      <c r="S26" s="4">
        <v>9.6999999999999993</v>
      </c>
      <c r="T26" t="s">
        <v>118</v>
      </c>
    </row>
    <row r="27" spans="1:20" x14ac:dyDescent="0.35">
      <c r="A27" t="s">
        <v>148</v>
      </c>
      <c r="B27" s="5" t="s">
        <v>105</v>
      </c>
      <c r="C27" s="6">
        <v>77985</v>
      </c>
      <c r="D27" t="s">
        <v>22</v>
      </c>
      <c r="E27">
        <v>77985</v>
      </c>
      <c r="F27" s="5" t="s">
        <v>58</v>
      </c>
      <c r="G27" s="5" t="s">
        <v>42</v>
      </c>
      <c r="H27" s="5" t="s">
        <v>97</v>
      </c>
      <c r="I27" t="s">
        <v>44</v>
      </c>
      <c r="J27" t="s">
        <v>97</v>
      </c>
      <c r="K27">
        <v>0</v>
      </c>
      <c r="L27" s="5" t="s">
        <v>149</v>
      </c>
      <c r="M27" s="5" t="s">
        <v>28</v>
      </c>
      <c r="N27">
        <v>0</v>
      </c>
      <c r="O27" t="s">
        <v>46</v>
      </c>
      <c r="P27" s="1">
        <v>45723</v>
      </c>
      <c r="Q27" s="1">
        <v>45750</v>
      </c>
      <c r="R27">
        <v>655</v>
      </c>
      <c r="S27" s="4">
        <v>9.4</v>
      </c>
      <c r="T27" t="s">
        <v>136</v>
      </c>
    </row>
    <row r="28" spans="1:20" x14ac:dyDescent="0.35">
      <c r="A28" t="s">
        <v>150</v>
      </c>
      <c r="B28" s="5" t="s">
        <v>57</v>
      </c>
      <c r="C28" s="6">
        <v>55315</v>
      </c>
      <c r="D28" t="s">
        <v>41</v>
      </c>
      <c r="E28">
        <v>47018</v>
      </c>
      <c r="F28" s="5" t="s">
        <v>58</v>
      </c>
      <c r="G28" s="5" t="s">
        <v>24</v>
      </c>
      <c r="H28" s="5" t="s">
        <v>151</v>
      </c>
      <c r="I28" t="s">
        <v>44</v>
      </c>
      <c r="J28" t="s">
        <v>151</v>
      </c>
      <c r="K28">
        <v>0</v>
      </c>
      <c r="L28" s="5" t="s">
        <v>152</v>
      </c>
      <c r="M28" s="5" t="s">
        <v>54</v>
      </c>
      <c r="N28">
        <v>0</v>
      </c>
      <c r="O28" t="s">
        <v>147</v>
      </c>
      <c r="P28" s="1">
        <v>45666</v>
      </c>
      <c r="Q28" s="1">
        <v>45738</v>
      </c>
      <c r="R28">
        <v>1107</v>
      </c>
      <c r="S28" s="4">
        <v>9.5</v>
      </c>
      <c r="T28" t="s">
        <v>153</v>
      </c>
    </row>
    <row r="29" spans="1:20" x14ac:dyDescent="0.35">
      <c r="A29" t="s">
        <v>154</v>
      </c>
      <c r="B29" s="5" t="s">
        <v>28802</v>
      </c>
      <c r="C29" s="6">
        <v>246647</v>
      </c>
      <c r="D29" t="s">
        <v>65</v>
      </c>
      <c r="E29">
        <v>320641</v>
      </c>
      <c r="F29" s="5" t="s">
        <v>23</v>
      </c>
      <c r="G29" s="5" t="s">
        <v>24</v>
      </c>
      <c r="H29" s="5" t="s">
        <v>67</v>
      </c>
      <c r="I29" t="s">
        <v>26</v>
      </c>
      <c r="J29" t="s">
        <v>67</v>
      </c>
      <c r="K29">
        <v>50</v>
      </c>
      <c r="L29" s="5" t="s">
        <v>155</v>
      </c>
      <c r="M29" s="5" t="s">
        <v>70</v>
      </c>
      <c r="N29">
        <v>16</v>
      </c>
      <c r="O29" t="s">
        <v>107</v>
      </c>
      <c r="P29" s="1">
        <v>45512</v>
      </c>
      <c r="Q29" s="1">
        <v>45530</v>
      </c>
      <c r="R29">
        <v>2347</v>
      </c>
      <c r="S29" s="4">
        <v>6.6</v>
      </c>
      <c r="T29" t="s">
        <v>95</v>
      </c>
    </row>
    <row r="30" spans="1:20" x14ac:dyDescent="0.35">
      <c r="A30" t="s">
        <v>156</v>
      </c>
      <c r="B30" s="5" t="s">
        <v>100</v>
      </c>
      <c r="C30" s="6">
        <v>29050</v>
      </c>
      <c r="D30" t="s">
        <v>22</v>
      </c>
      <c r="E30">
        <v>29050</v>
      </c>
      <c r="F30" s="5" t="s">
        <v>58</v>
      </c>
      <c r="G30" s="5" t="s">
        <v>59</v>
      </c>
      <c r="H30" s="5" t="s">
        <v>157</v>
      </c>
      <c r="I30" t="s">
        <v>44</v>
      </c>
      <c r="J30" t="s">
        <v>43</v>
      </c>
      <c r="K30">
        <v>0</v>
      </c>
      <c r="L30" s="5" t="s">
        <v>158</v>
      </c>
      <c r="M30" s="5" t="s">
        <v>28</v>
      </c>
      <c r="N30">
        <v>1</v>
      </c>
      <c r="O30" t="s">
        <v>85</v>
      </c>
      <c r="P30" s="1">
        <v>45694</v>
      </c>
      <c r="Q30" s="1">
        <v>45735</v>
      </c>
      <c r="R30">
        <v>555</v>
      </c>
      <c r="S30" s="4">
        <v>5.2</v>
      </c>
      <c r="T30" t="s">
        <v>79</v>
      </c>
    </row>
    <row r="31" spans="1:20" x14ac:dyDescent="0.35">
      <c r="A31" t="s">
        <v>159</v>
      </c>
      <c r="B31" s="5" t="s">
        <v>32</v>
      </c>
      <c r="C31" s="6">
        <v>120599</v>
      </c>
      <c r="D31" t="s">
        <v>92</v>
      </c>
      <c r="E31">
        <v>90449</v>
      </c>
      <c r="F31" s="5" t="s">
        <v>50</v>
      </c>
      <c r="G31" s="5" t="s">
        <v>42</v>
      </c>
      <c r="H31" s="5" t="s">
        <v>93</v>
      </c>
      <c r="I31" t="s">
        <v>35</v>
      </c>
      <c r="J31" t="s">
        <v>93</v>
      </c>
      <c r="K31">
        <v>50</v>
      </c>
      <c r="L31" s="5" t="s">
        <v>160</v>
      </c>
      <c r="M31" s="5" t="s">
        <v>70</v>
      </c>
      <c r="N31">
        <v>4</v>
      </c>
      <c r="O31" t="s">
        <v>135</v>
      </c>
      <c r="P31" s="1">
        <v>45556</v>
      </c>
      <c r="Q31" s="1">
        <v>45603</v>
      </c>
      <c r="R31">
        <v>699</v>
      </c>
      <c r="S31" s="4">
        <v>6.4</v>
      </c>
      <c r="T31" t="s">
        <v>47</v>
      </c>
    </row>
    <row r="32" spans="1:20" x14ac:dyDescent="0.35">
      <c r="A32" t="s">
        <v>161</v>
      </c>
      <c r="B32" s="5" t="s">
        <v>162</v>
      </c>
      <c r="C32" s="6">
        <v>277727</v>
      </c>
      <c r="D32" t="s">
        <v>65</v>
      </c>
      <c r="E32">
        <v>361045</v>
      </c>
      <c r="F32" s="5" t="s">
        <v>23</v>
      </c>
      <c r="G32" s="5" t="s">
        <v>24</v>
      </c>
      <c r="H32" s="5" t="s">
        <v>67</v>
      </c>
      <c r="I32" t="s">
        <v>35</v>
      </c>
      <c r="J32" t="s">
        <v>67</v>
      </c>
      <c r="K32">
        <v>50</v>
      </c>
      <c r="L32" s="5" t="s">
        <v>163</v>
      </c>
      <c r="M32" s="5" t="s">
        <v>28</v>
      </c>
      <c r="N32">
        <v>13</v>
      </c>
      <c r="O32" t="s">
        <v>112</v>
      </c>
      <c r="P32" s="1">
        <v>45569</v>
      </c>
      <c r="Q32" s="1">
        <v>45601</v>
      </c>
      <c r="R32">
        <v>529</v>
      </c>
      <c r="S32" s="4">
        <v>9</v>
      </c>
      <c r="T32" t="s">
        <v>153</v>
      </c>
    </row>
    <row r="33" spans="1:20" x14ac:dyDescent="0.35">
      <c r="A33" t="s">
        <v>164</v>
      </c>
      <c r="B33" s="5" t="s">
        <v>40</v>
      </c>
      <c r="C33" s="6">
        <v>158734</v>
      </c>
      <c r="D33" t="s">
        <v>74</v>
      </c>
      <c r="E33">
        <v>198418</v>
      </c>
      <c r="F33" s="5" t="s">
        <v>23</v>
      </c>
      <c r="G33" s="5" t="s">
        <v>24</v>
      </c>
      <c r="H33" s="5" t="s">
        <v>75</v>
      </c>
      <c r="I33" t="s">
        <v>44</v>
      </c>
      <c r="J33" t="s">
        <v>165</v>
      </c>
      <c r="K33">
        <v>50</v>
      </c>
      <c r="L33" s="5" t="s">
        <v>166</v>
      </c>
      <c r="M33" s="5" t="s">
        <v>70</v>
      </c>
      <c r="N33">
        <v>16</v>
      </c>
      <c r="O33" t="s">
        <v>167</v>
      </c>
      <c r="P33" s="1">
        <v>45432</v>
      </c>
      <c r="Q33" s="1">
        <v>45502</v>
      </c>
      <c r="R33">
        <v>1607</v>
      </c>
      <c r="S33" s="4">
        <v>6.2</v>
      </c>
      <c r="T33" t="s">
        <v>153</v>
      </c>
    </row>
    <row r="34" spans="1:20" x14ac:dyDescent="0.35">
      <c r="A34" t="s">
        <v>168</v>
      </c>
      <c r="B34" s="5" t="s">
        <v>40</v>
      </c>
      <c r="C34" s="6">
        <v>139438</v>
      </c>
      <c r="D34" t="s">
        <v>33</v>
      </c>
      <c r="E34">
        <v>15338180</v>
      </c>
      <c r="F34" s="5" t="s">
        <v>66</v>
      </c>
      <c r="G34" s="5" t="s">
        <v>51</v>
      </c>
      <c r="H34" s="5" t="s">
        <v>34</v>
      </c>
      <c r="I34" t="s">
        <v>35</v>
      </c>
      <c r="J34" t="s">
        <v>34</v>
      </c>
      <c r="K34">
        <v>0</v>
      </c>
      <c r="L34" s="5" t="s">
        <v>169</v>
      </c>
      <c r="M34" s="5" t="s">
        <v>54</v>
      </c>
      <c r="N34">
        <v>9</v>
      </c>
      <c r="O34" t="s">
        <v>167</v>
      </c>
      <c r="P34" s="1">
        <v>45732</v>
      </c>
      <c r="Q34" s="1">
        <v>45789</v>
      </c>
      <c r="R34">
        <v>1826</v>
      </c>
      <c r="S34" s="4">
        <v>9.9</v>
      </c>
      <c r="T34" t="s">
        <v>55</v>
      </c>
    </row>
    <row r="35" spans="1:20" x14ac:dyDescent="0.35">
      <c r="A35" t="s">
        <v>170</v>
      </c>
      <c r="B35" s="5" t="s">
        <v>32</v>
      </c>
      <c r="C35" s="6">
        <v>131432</v>
      </c>
      <c r="D35" t="s">
        <v>65</v>
      </c>
      <c r="E35">
        <v>170862</v>
      </c>
      <c r="F35" s="5" t="s">
        <v>66</v>
      </c>
      <c r="G35" s="5" t="s">
        <v>24</v>
      </c>
      <c r="H35" s="5" t="s">
        <v>67</v>
      </c>
      <c r="I35" t="s">
        <v>26</v>
      </c>
      <c r="J35" t="s">
        <v>25</v>
      </c>
      <c r="K35">
        <v>50</v>
      </c>
      <c r="L35" s="5" t="s">
        <v>171</v>
      </c>
      <c r="M35" s="5" t="s">
        <v>70</v>
      </c>
      <c r="N35">
        <v>5</v>
      </c>
      <c r="O35" t="s">
        <v>172</v>
      </c>
      <c r="P35" s="1">
        <v>45415</v>
      </c>
      <c r="Q35" s="1">
        <v>45488</v>
      </c>
      <c r="R35">
        <v>1134</v>
      </c>
      <c r="S35" s="4">
        <v>5.3</v>
      </c>
      <c r="T35" t="s">
        <v>55</v>
      </c>
    </row>
    <row r="36" spans="1:20" x14ac:dyDescent="0.35">
      <c r="A36" t="s">
        <v>173</v>
      </c>
      <c r="B36" s="5" t="s">
        <v>174</v>
      </c>
      <c r="C36" s="6">
        <v>140290</v>
      </c>
      <c r="D36" t="s">
        <v>22</v>
      </c>
      <c r="E36">
        <v>140290</v>
      </c>
      <c r="F36" s="5" t="s">
        <v>50</v>
      </c>
      <c r="G36" s="5" t="s">
        <v>24</v>
      </c>
      <c r="H36" s="5" t="s">
        <v>97</v>
      </c>
      <c r="I36" t="s">
        <v>35</v>
      </c>
      <c r="J36" t="s">
        <v>97</v>
      </c>
      <c r="K36">
        <v>50</v>
      </c>
      <c r="L36" s="5" t="s">
        <v>175</v>
      </c>
      <c r="M36" s="5" t="s">
        <v>28</v>
      </c>
      <c r="N36">
        <v>4</v>
      </c>
      <c r="O36" t="s">
        <v>141</v>
      </c>
      <c r="P36" s="1">
        <v>45491</v>
      </c>
      <c r="Q36" s="1">
        <v>45561</v>
      </c>
      <c r="R36">
        <v>2437</v>
      </c>
      <c r="S36" s="4">
        <v>5.7</v>
      </c>
      <c r="T36" t="s">
        <v>95</v>
      </c>
    </row>
    <row r="37" spans="1:20" x14ac:dyDescent="0.35">
      <c r="A37" t="s">
        <v>176</v>
      </c>
      <c r="B37" s="5" t="s">
        <v>28802</v>
      </c>
      <c r="C37" s="6">
        <v>90858</v>
      </c>
      <c r="D37" t="s">
        <v>41</v>
      </c>
      <c r="E37">
        <v>77229</v>
      </c>
      <c r="F37" s="5" t="s">
        <v>50</v>
      </c>
      <c r="G37" s="5" t="s">
        <v>42</v>
      </c>
      <c r="H37" s="5" t="s">
        <v>60</v>
      </c>
      <c r="I37" t="s">
        <v>35</v>
      </c>
      <c r="J37" t="s">
        <v>60</v>
      </c>
      <c r="K37">
        <v>50</v>
      </c>
      <c r="L37" s="5" t="s">
        <v>177</v>
      </c>
      <c r="M37" s="5" t="s">
        <v>37</v>
      </c>
      <c r="N37">
        <v>2</v>
      </c>
      <c r="O37" t="s">
        <v>141</v>
      </c>
      <c r="P37" s="1">
        <v>45517</v>
      </c>
      <c r="Q37" s="1">
        <v>45548</v>
      </c>
      <c r="R37">
        <v>1793</v>
      </c>
      <c r="S37" s="4">
        <v>7.1</v>
      </c>
      <c r="T37" t="s">
        <v>89</v>
      </c>
    </row>
    <row r="38" spans="1:20" x14ac:dyDescent="0.35">
      <c r="A38" t="s">
        <v>178</v>
      </c>
      <c r="B38" s="5" t="s">
        <v>179</v>
      </c>
      <c r="C38" s="6">
        <v>126597</v>
      </c>
      <c r="D38" t="s">
        <v>92</v>
      </c>
      <c r="E38">
        <v>94948</v>
      </c>
      <c r="F38" s="5" t="s">
        <v>66</v>
      </c>
      <c r="G38" s="5" t="s">
        <v>51</v>
      </c>
      <c r="H38" s="5" t="s">
        <v>93</v>
      </c>
      <c r="I38" t="s">
        <v>35</v>
      </c>
      <c r="J38" t="s">
        <v>67</v>
      </c>
      <c r="K38">
        <v>50</v>
      </c>
      <c r="L38" s="5" t="s">
        <v>180</v>
      </c>
      <c r="M38" s="5" t="s">
        <v>70</v>
      </c>
      <c r="N38">
        <v>6</v>
      </c>
      <c r="O38" t="s">
        <v>88</v>
      </c>
      <c r="P38" s="1">
        <v>45381</v>
      </c>
      <c r="Q38" s="1">
        <v>45395</v>
      </c>
      <c r="R38">
        <v>2236</v>
      </c>
      <c r="S38" s="4">
        <v>7.8</v>
      </c>
      <c r="T38" t="s">
        <v>103</v>
      </c>
    </row>
    <row r="39" spans="1:20" x14ac:dyDescent="0.35">
      <c r="A39" t="s">
        <v>181</v>
      </c>
      <c r="B39" s="5" t="s">
        <v>28802</v>
      </c>
      <c r="C39" s="6">
        <v>53274</v>
      </c>
      <c r="D39" t="s">
        <v>22</v>
      </c>
      <c r="E39">
        <v>53274</v>
      </c>
      <c r="F39" s="5" t="s">
        <v>58</v>
      </c>
      <c r="G39" s="5" t="s">
        <v>51</v>
      </c>
      <c r="H39" s="5" t="s">
        <v>52</v>
      </c>
      <c r="I39" t="s">
        <v>26</v>
      </c>
      <c r="J39" t="s">
        <v>52</v>
      </c>
      <c r="K39">
        <v>100</v>
      </c>
      <c r="L39" s="5" t="s">
        <v>182</v>
      </c>
      <c r="M39" s="5" t="s">
        <v>28</v>
      </c>
      <c r="N39">
        <v>0</v>
      </c>
      <c r="O39" t="s">
        <v>46</v>
      </c>
      <c r="P39" s="1">
        <v>45738</v>
      </c>
      <c r="Q39" s="1">
        <v>45759</v>
      </c>
      <c r="R39">
        <v>1444</v>
      </c>
      <c r="S39" s="4">
        <v>6</v>
      </c>
      <c r="T39" t="s">
        <v>108</v>
      </c>
    </row>
    <row r="40" spans="1:20" x14ac:dyDescent="0.35">
      <c r="A40" t="s">
        <v>183</v>
      </c>
      <c r="B40" s="5" t="s">
        <v>28800</v>
      </c>
      <c r="C40" s="6">
        <v>155357</v>
      </c>
      <c r="D40" t="s">
        <v>22</v>
      </c>
      <c r="E40">
        <v>155357</v>
      </c>
      <c r="F40" s="5" t="s">
        <v>23</v>
      </c>
      <c r="G40" s="5" t="s">
        <v>51</v>
      </c>
      <c r="H40" s="5" t="s">
        <v>25</v>
      </c>
      <c r="I40" t="s">
        <v>44</v>
      </c>
      <c r="J40" t="s">
        <v>60</v>
      </c>
      <c r="K40">
        <v>100</v>
      </c>
      <c r="L40" s="5" t="s">
        <v>184</v>
      </c>
      <c r="M40" s="5" t="s">
        <v>37</v>
      </c>
      <c r="N40">
        <v>17</v>
      </c>
      <c r="O40" t="s">
        <v>141</v>
      </c>
      <c r="P40" s="1">
        <v>45637</v>
      </c>
      <c r="Q40" s="1">
        <v>45658</v>
      </c>
      <c r="R40">
        <v>830</v>
      </c>
      <c r="S40" s="4">
        <v>5.2</v>
      </c>
      <c r="T40" t="s">
        <v>38</v>
      </c>
    </row>
    <row r="41" spans="1:20" x14ac:dyDescent="0.35">
      <c r="A41" t="s">
        <v>185</v>
      </c>
      <c r="B41" s="5" t="s">
        <v>105</v>
      </c>
      <c r="C41" s="6">
        <v>116292</v>
      </c>
      <c r="D41" t="s">
        <v>41</v>
      </c>
      <c r="E41">
        <v>98848</v>
      </c>
      <c r="F41" s="5" t="s">
        <v>50</v>
      </c>
      <c r="G41" s="5" t="s">
        <v>51</v>
      </c>
      <c r="H41" s="5" t="s">
        <v>126</v>
      </c>
      <c r="I41" t="s">
        <v>26</v>
      </c>
      <c r="J41" t="s">
        <v>186</v>
      </c>
      <c r="K41">
        <v>50</v>
      </c>
      <c r="L41" s="5" t="s">
        <v>187</v>
      </c>
      <c r="M41" s="5" t="s">
        <v>37</v>
      </c>
      <c r="N41">
        <v>4</v>
      </c>
      <c r="O41" t="s">
        <v>78</v>
      </c>
      <c r="P41" s="1">
        <v>45501</v>
      </c>
      <c r="Q41" s="1">
        <v>45541</v>
      </c>
      <c r="R41">
        <v>2404</v>
      </c>
      <c r="S41" s="4">
        <v>7.9</v>
      </c>
      <c r="T41" t="s">
        <v>47</v>
      </c>
    </row>
    <row r="42" spans="1:20" x14ac:dyDescent="0.35">
      <c r="A42" t="s">
        <v>188</v>
      </c>
      <c r="B42" s="5" t="s">
        <v>49</v>
      </c>
      <c r="C42" s="6">
        <v>140363</v>
      </c>
      <c r="D42" t="s">
        <v>41</v>
      </c>
      <c r="E42">
        <v>119309</v>
      </c>
      <c r="F42" s="5" t="s">
        <v>66</v>
      </c>
      <c r="G42" s="5" t="s">
        <v>42</v>
      </c>
      <c r="H42" s="5" t="s">
        <v>151</v>
      </c>
      <c r="I42" t="s">
        <v>35</v>
      </c>
      <c r="J42" t="s">
        <v>151</v>
      </c>
      <c r="K42">
        <v>100</v>
      </c>
      <c r="L42" s="5" t="s">
        <v>189</v>
      </c>
      <c r="M42" s="5" t="s">
        <v>70</v>
      </c>
      <c r="N42">
        <v>6</v>
      </c>
      <c r="O42" t="s">
        <v>172</v>
      </c>
      <c r="P42" s="1">
        <v>45688</v>
      </c>
      <c r="Q42" s="1">
        <v>45753</v>
      </c>
      <c r="R42">
        <v>1852</v>
      </c>
      <c r="S42" s="4">
        <v>9.8000000000000007</v>
      </c>
      <c r="T42" t="s">
        <v>30</v>
      </c>
    </row>
    <row r="43" spans="1:20" x14ac:dyDescent="0.35">
      <c r="A43" t="s">
        <v>190</v>
      </c>
      <c r="B43" s="5" t="s">
        <v>28802</v>
      </c>
      <c r="C43" s="6">
        <v>162306</v>
      </c>
      <c r="D43" t="s">
        <v>22</v>
      </c>
      <c r="E43">
        <v>162306</v>
      </c>
      <c r="F43" s="5" t="s">
        <v>66</v>
      </c>
      <c r="G43" s="5" t="s">
        <v>42</v>
      </c>
      <c r="H43" s="5" t="s">
        <v>191</v>
      </c>
      <c r="I43" t="s">
        <v>35</v>
      </c>
      <c r="J43" t="s">
        <v>192</v>
      </c>
      <c r="K43">
        <v>0</v>
      </c>
      <c r="L43" s="5" t="s">
        <v>193</v>
      </c>
      <c r="M43" s="5" t="s">
        <v>70</v>
      </c>
      <c r="N43">
        <v>9</v>
      </c>
      <c r="O43" t="s">
        <v>135</v>
      </c>
      <c r="P43" s="1">
        <v>45608</v>
      </c>
      <c r="Q43" s="1">
        <v>45634</v>
      </c>
      <c r="R43">
        <v>1066</v>
      </c>
      <c r="S43" s="4">
        <v>5.6</v>
      </c>
      <c r="T43" t="s">
        <v>136</v>
      </c>
    </row>
    <row r="44" spans="1:20" x14ac:dyDescent="0.35">
      <c r="A44" t="s">
        <v>194</v>
      </c>
      <c r="B44" s="5" t="s">
        <v>174</v>
      </c>
      <c r="C44" s="6">
        <v>134224</v>
      </c>
      <c r="D44" t="s">
        <v>22</v>
      </c>
      <c r="E44">
        <v>134224</v>
      </c>
      <c r="F44" s="5" t="s">
        <v>23</v>
      </c>
      <c r="G44" s="5" t="s">
        <v>59</v>
      </c>
      <c r="H44" s="5" t="s">
        <v>157</v>
      </c>
      <c r="I44" t="s">
        <v>35</v>
      </c>
      <c r="J44" t="s">
        <v>157</v>
      </c>
      <c r="K44">
        <v>0</v>
      </c>
      <c r="L44" s="5" t="s">
        <v>195</v>
      </c>
      <c r="M44" s="5" t="s">
        <v>70</v>
      </c>
      <c r="N44">
        <v>16</v>
      </c>
      <c r="O44" t="s">
        <v>71</v>
      </c>
      <c r="P44" s="1">
        <v>45578</v>
      </c>
      <c r="Q44" s="1">
        <v>45611</v>
      </c>
      <c r="R44">
        <v>1743</v>
      </c>
      <c r="S44" s="4">
        <v>6.6</v>
      </c>
      <c r="T44" t="s">
        <v>47</v>
      </c>
    </row>
    <row r="45" spans="1:20" x14ac:dyDescent="0.35">
      <c r="A45" t="s">
        <v>196</v>
      </c>
      <c r="B45" s="5" t="s">
        <v>28802</v>
      </c>
      <c r="C45" s="6">
        <v>77500</v>
      </c>
      <c r="D45" t="s">
        <v>92</v>
      </c>
      <c r="E45">
        <v>58125</v>
      </c>
      <c r="F45" s="5" t="s">
        <v>50</v>
      </c>
      <c r="G45" s="5" t="s">
        <v>42</v>
      </c>
      <c r="H45" s="5" t="s">
        <v>93</v>
      </c>
      <c r="I45" t="s">
        <v>44</v>
      </c>
      <c r="J45" t="s">
        <v>68</v>
      </c>
      <c r="K45">
        <v>0</v>
      </c>
      <c r="L45" s="5" t="s">
        <v>197</v>
      </c>
      <c r="M45" s="5" t="s">
        <v>54</v>
      </c>
      <c r="N45">
        <v>3</v>
      </c>
      <c r="O45" t="s">
        <v>71</v>
      </c>
      <c r="P45" s="1">
        <v>45524</v>
      </c>
      <c r="Q45" s="1">
        <v>45594</v>
      </c>
      <c r="R45">
        <v>811</v>
      </c>
      <c r="S45" s="4">
        <v>10</v>
      </c>
      <c r="T45" t="s">
        <v>103</v>
      </c>
    </row>
    <row r="46" spans="1:20" x14ac:dyDescent="0.35">
      <c r="A46" t="s">
        <v>198</v>
      </c>
      <c r="B46" s="5" t="s">
        <v>49</v>
      </c>
      <c r="C46" s="6">
        <v>154083</v>
      </c>
      <c r="D46" t="s">
        <v>22</v>
      </c>
      <c r="E46">
        <v>154083</v>
      </c>
      <c r="F46" s="5" t="s">
        <v>66</v>
      </c>
      <c r="G46" s="5" t="s">
        <v>24</v>
      </c>
      <c r="H46" s="5" t="s">
        <v>129</v>
      </c>
      <c r="I46" t="s">
        <v>35</v>
      </c>
      <c r="J46" t="s">
        <v>129</v>
      </c>
      <c r="K46">
        <v>50</v>
      </c>
      <c r="L46" s="5" t="s">
        <v>199</v>
      </c>
      <c r="M46" s="5" t="s">
        <v>28</v>
      </c>
      <c r="N46">
        <v>7</v>
      </c>
      <c r="O46" t="s">
        <v>172</v>
      </c>
      <c r="P46" s="1">
        <v>45300</v>
      </c>
      <c r="Q46" s="1">
        <v>45338</v>
      </c>
      <c r="R46">
        <v>1969</v>
      </c>
      <c r="S46" s="4">
        <v>7.7</v>
      </c>
      <c r="T46" t="s">
        <v>136</v>
      </c>
    </row>
    <row r="47" spans="1:20" x14ac:dyDescent="0.35">
      <c r="A47" t="s">
        <v>200</v>
      </c>
      <c r="B47" s="5" t="s">
        <v>91</v>
      </c>
      <c r="C47" s="6">
        <v>79445</v>
      </c>
      <c r="D47" t="s">
        <v>22</v>
      </c>
      <c r="E47">
        <v>79445</v>
      </c>
      <c r="F47" s="5" t="s">
        <v>50</v>
      </c>
      <c r="G47" s="5" t="s">
        <v>51</v>
      </c>
      <c r="H47" s="5" t="s">
        <v>129</v>
      </c>
      <c r="I47" t="s">
        <v>26</v>
      </c>
      <c r="J47" t="s">
        <v>129</v>
      </c>
      <c r="K47">
        <v>50</v>
      </c>
      <c r="L47" s="5" t="s">
        <v>201</v>
      </c>
      <c r="M47" s="5" t="s">
        <v>37</v>
      </c>
      <c r="N47">
        <v>4</v>
      </c>
      <c r="O47" t="s">
        <v>141</v>
      </c>
      <c r="P47" s="1">
        <v>45563</v>
      </c>
      <c r="Q47" s="1">
        <v>45581</v>
      </c>
      <c r="R47">
        <v>511</v>
      </c>
      <c r="S47" s="4">
        <v>7.2</v>
      </c>
      <c r="T47" t="s">
        <v>38</v>
      </c>
    </row>
    <row r="48" spans="1:20" x14ac:dyDescent="0.35">
      <c r="A48" t="s">
        <v>202</v>
      </c>
      <c r="B48" s="5" t="s">
        <v>32</v>
      </c>
      <c r="C48" s="6">
        <v>157466</v>
      </c>
      <c r="D48" t="s">
        <v>120</v>
      </c>
      <c r="E48">
        <v>141719</v>
      </c>
      <c r="F48" s="5" t="s">
        <v>66</v>
      </c>
      <c r="G48" s="5" t="s">
        <v>51</v>
      </c>
      <c r="H48" s="5" t="s">
        <v>121</v>
      </c>
      <c r="I48" t="s">
        <v>26</v>
      </c>
      <c r="J48" t="s">
        <v>121</v>
      </c>
      <c r="K48">
        <v>100</v>
      </c>
      <c r="L48" s="5" t="s">
        <v>203</v>
      </c>
      <c r="M48" s="5" t="s">
        <v>28</v>
      </c>
      <c r="N48">
        <v>8</v>
      </c>
      <c r="O48" t="s">
        <v>46</v>
      </c>
      <c r="P48" s="1">
        <v>45312</v>
      </c>
      <c r="Q48" s="1">
        <v>45354</v>
      </c>
      <c r="R48">
        <v>547</v>
      </c>
      <c r="S48" s="4">
        <v>5.2</v>
      </c>
      <c r="T48" t="s">
        <v>153</v>
      </c>
    </row>
    <row r="49" spans="1:20" x14ac:dyDescent="0.35">
      <c r="A49" t="s">
        <v>204</v>
      </c>
      <c r="B49" s="5" t="s">
        <v>32</v>
      </c>
      <c r="C49" s="6">
        <v>38972</v>
      </c>
      <c r="D49" t="s">
        <v>22</v>
      </c>
      <c r="E49">
        <v>38972</v>
      </c>
      <c r="F49" s="5" t="s">
        <v>50</v>
      </c>
      <c r="G49" s="5" t="s">
        <v>59</v>
      </c>
      <c r="H49" s="5" t="s">
        <v>116</v>
      </c>
      <c r="I49" t="s">
        <v>35</v>
      </c>
      <c r="J49" t="s">
        <v>116</v>
      </c>
      <c r="K49">
        <v>0</v>
      </c>
      <c r="L49" s="5" t="s">
        <v>205</v>
      </c>
      <c r="M49" s="5" t="s">
        <v>54</v>
      </c>
      <c r="N49">
        <v>4</v>
      </c>
      <c r="O49" t="s">
        <v>141</v>
      </c>
      <c r="P49" s="1">
        <v>45319</v>
      </c>
      <c r="Q49" s="1">
        <v>45360</v>
      </c>
      <c r="R49">
        <v>2163</v>
      </c>
      <c r="S49" s="4">
        <v>7.1</v>
      </c>
      <c r="T49" t="s">
        <v>79</v>
      </c>
    </row>
    <row r="50" spans="1:20" x14ac:dyDescent="0.35">
      <c r="A50" t="s">
        <v>206</v>
      </c>
      <c r="B50" s="5" t="s">
        <v>100</v>
      </c>
      <c r="C50" s="6">
        <v>66090</v>
      </c>
      <c r="D50" t="s">
        <v>74</v>
      </c>
      <c r="E50">
        <v>82613</v>
      </c>
      <c r="F50" s="5" t="s">
        <v>50</v>
      </c>
      <c r="G50" s="5" t="s">
        <v>24</v>
      </c>
      <c r="H50" s="5" t="s">
        <v>75</v>
      </c>
      <c r="I50" t="s">
        <v>44</v>
      </c>
      <c r="J50" t="s">
        <v>75</v>
      </c>
      <c r="K50">
        <v>0</v>
      </c>
      <c r="L50" s="5" t="s">
        <v>207</v>
      </c>
      <c r="M50" s="5" t="s">
        <v>54</v>
      </c>
      <c r="N50">
        <v>3</v>
      </c>
      <c r="O50" t="s">
        <v>71</v>
      </c>
      <c r="P50" s="1">
        <v>45757</v>
      </c>
      <c r="Q50" s="1">
        <v>45776</v>
      </c>
      <c r="R50">
        <v>1901</v>
      </c>
      <c r="S50" s="4">
        <v>5.3</v>
      </c>
      <c r="T50" t="s">
        <v>95</v>
      </c>
    </row>
    <row r="51" spans="1:20" x14ac:dyDescent="0.35">
      <c r="A51" t="s">
        <v>208</v>
      </c>
      <c r="B51" s="5" t="s">
        <v>174</v>
      </c>
      <c r="C51" s="6">
        <v>47943</v>
      </c>
      <c r="D51" t="s">
        <v>22</v>
      </c>
      <c r="E51">
        <v>47943</v>
      </c>
      <c r="F51" s="5" t="s">
        <v>50</v>
      </c>
      <c r="G51" s="5" t="s">
        <v>24</v>
      </c>
      <c r="H51" s="5" t="s">
        <v>157</v>
      </c>
      <c r="I51" t="s">
        <v>35</v>
      </c>
      <c r="J51" t="s">
        <v>157</v>
      </c>
      <c r="K51">
        <v>50</v>
      </c>
      <c r="L51" s="5" t="s">
        <v>209</v>
      </c>
      <c r="M51" s="5" t="s">
        <v>54</v>
      </c>
      <c r="N51">
        <v>2</v>
      </c>
      <c r="O51" t="s">
        <v>62</v>
      </c>
      <c r="P51" s="1">
        <v>45619</v>
      </c>
      <c r="Q51" s="1">
        <v>45670</v>
      </c>
      <c r="R51">
        <v>2483</v>
      </c>
      <c r="S51" s="4">
        <v>6.2</v>
      </c>
      <c r="T51" t="s">
        <v>210</v>
      </c>
    </row>
    <row r="52" spans="1:20" x14ac:dyDescent="0.35">
      <c r="A52" t="s">
        <v>211</v>
      </c>
      <c r="B52" s="5" t="s">
        <v>145</v>
      </c>
      <c r="C52" s="6">
        <v>217318</v>
      </c>
      <c r="D52" t="s">
        <v>22</v>
      </c>
      <c r="E52">
        <v>217318</v>
      </c>
      <c r="F52" s="5" t="s">
        <v>23</v>
      </c>
      <c r="G52" s="5" t="s">
        <v>24</v>
      </c>
      <c r="H52" s="5" t="s">
        <v>129</v>
      </c>
      <c r="I52" t="s">
        <v>26</v>
      </c>
      <c r="J52" t="s">
        <v>212</v>
      </c>
      <c r="K52">
        <v>100</v>
      </c>
      <c r="L52" s="5" t="s">
        <v>213</v>
      </c>
      <c r="M52" s="5" t="s">
        <v>37</v>
      </c>
      <c r="N52">
        <v>17</v>
      </c>
      <c r="O52" t="s">
        <v>62</v>
      </c>
      <c r="P52" s="1">
        <v>45610</v>
      </c>
      <c r="Q52" s="1">
        <v>45648</v>
      </c>
      <c r="R52">
        <v>1647</v>
      </c>
      <c r="S52" s="4">
        <v>7.8</v>
      </c>
      <c r="T52" t="s">
        <v>55</v>
      </c>
    </row>
    <row r="53" spans="1:20" x14ac:dyDescent="0.35">
      <c r="A53" t="s">
        <v>214</v>
      </c>
      <c r="B53" s="5" t="s">
        <v>28802</v>
      </c>
      <c r="C53" s="6">
        <v>84705</v>
      </c>
      <c r="D53" t="s">
        <v>22</v>
      </c>
      <c r="E53">
        <v>84705</v>
      </c>
      <c r="F53" s="5" t="s">
        <v>50</v>
      </c>
      <c r="G53" s="5" t="s">
        <v>42</v>
      </c>
      <c r="H53" s="5" t="s">
        <v>68</v>
      </c>
      <c r="I53" t="s">
        <v>44</v>
      </c>
      <c r="J53" t="s">
        <v>68</v>
      </c>
      <c r="K53">
        <v>50</v>
      </c>
      <c r="L53" s="5" t="s">
        <v>215</v>
      </c>
      <c r="M53" s="5" t="s">
        <v>54</v>
      </c>
      <c r="N53">
        <v>3</v>
      </c>
      <c r="O53" t="s">
        <v>88</v>
      </c>
      <c r="P53" s="1">
        <v>45645</v>
      </c>
      <c r="Q53" s="1">
        <v>45668</v>
      </c>
      <c r="R53">
        <v>879</v>
      </c>
      <c r="S53" s="4">
        <v>6.6</v>
      </c>
      <c r="T53" t="s">
        <v>108</v>
      </c>
    </row>
    <row r="54" spans="1:20" x14ac:dyDescent="0.35">
      <c r="A54" t="s">
        <v>216</v>
      </c>
      <c r="B54" s="5" t="s">
        <v>217</v>
      </c>
      <c r="C54" s="6">
        <v>36076</v>
      </c>
      <c r="D54" t="s">
        <v>22</v>
      </c>
      <c r="E54">
        <v>36076</v>
      </c>
      <c r="F54" s="5" t="s">
        <v>66</v>
      </c>
      <c r="G54" s="5" t="s">
        <v>59</v>
      </c>
      <c r="H54" s="5" t="s">
        <v>116</v>
      </c>
      <c r="I54" t="s">
        <v>26</v>
      </c>
      <c r="J54" t="s">
        <v>116</v>
      </c>
      <c r="K54">
        <v>50</v>
      </c>
      <c r="L54" s="5" t="s">
        <v>218</v>
      </c>
      <c r="M54" s="5" t="s">
        <v>70</v>
      </c>
      <c r="N54">
        <v>7</v>
      </c>
      <c r="O54" t="s">
        <v>147</v>
      </c>
      <c r="P54" s="1">
        <v>45518</v>
      </c>
      <c r="Q54" s="1">
        <v>45558</v>
      </c>
      <c r="R54">
        <v>580</v>
      </c>
      <c r="S54" s="4">
        <v>7.5</v>
      </c>
      <c r="T54" t="s">
        <v>55</v>
      </c>
    </row>
    <row r="55" spans="1:20" x14ac:dyDescent="0.35">
      <c r="A55" t="s">
        <v>219</v>
      </c>
      <c r="B55" s="5" t="s">
        <v>73</v>
      </c>
      <c r="C55" s="6">
        <v>160216</v>
      </c>
      <c r="D55" t="s">
        <v>22</v>
      </c>
      <c r="E55">
        <v>160216</v>
      </c>
      <c r="F55" s="5" t="s">
        <v>23</v>
      </c>
      <c r="G55" s="5" t="s">
        <v>59</v>
      </c>
      <c r="H55" s="5" t="s">
        <v>191</v>
      </c>
      <c r="I55" t="s">
        <v>35</v>
      </c>
      <c r="J55" t="s">
        <v>191</v>
      </c>
      <c r="K55">
        <v>100</v>
      </c>
      <c r="L55" s="5" t="s">
        <v>220</v>
      </c>
      <c r="M55" s="5" t="s">
        <v>70</v>
      </c>
      <c r="N55">
        <v>15</v>
      </c>
      <c r="O55" t="s">
        <v>131</v>
      </c>
      <c r="P55" s="1">
        <v>45421</v>
      </c>
      <c r="Q55" s="1">
        <v>45441</v>
      </c>
      <c r="R55">
        <v>941</v>
      </c>
      <c r="S55" s="4">
        <v>6</v>
      </c>
      <c r="T55" t="s">
        <v>118</v>
      </c>
    </row>
    <row r="56" spans="1:20" x14ac:dyDescent="0.35">
      <c r="A56" t="s">
        <v>221</v>
      </c>
      <c r="B56" s="5" t="s">
        <v>100</v>
      </c>
      <c r="C56" s="6">
        <v>60826</v>
      </c>
      <c r="D56" t="s">
        <v>92</v>
      </c>
      <c r="E56">
        <v>45620</v>
      </c>
      <c r="F56" s="5" t="s">
        <v>58</v>
      </c>
      <c r="G56" s="5" t="s">
        <v>59</v>
      </c>
      <c r="H56" s="5" t="s">
        <v>93</v>
      </c>
      <c r="I56" t="s">
        <v>44</v>
      </c>
      <c r="J56" t="s">
        <v>93</v>
      </c>
      <c r="K56">
        <v>0</v>
      </c>
      <c r="L56" s="5" t="s">
        <v>222</v>
      </c>
      <c r="M56" s="5" t="s">
        <v>37</v>
      </c>
      <c r="N56">
        <v>0</v>
      </c>
      <c r="O56" t="s">
        <v>135</v>
      </c>
      <c r="P56" s="1">
        <v>45598</v>
      </c>
      <c r="Q56" s="1">
        <v>45626</v>
      </c>
      <c r="R56">
        <v>1731</v>
      </c>
      <c r="S56" s="4">
        <v>6.3</v>
      </c>
      <c r="T56" t="s">
        <v>108</v>
      </c>
    </row>
    <row r="57" spans="1:20" x14ac:dyDescent="0.35">
      <c r="A57" t="s">
        <v>223</v>
      </c>
      <c r="B57" s="5" t="s">
        <v>100</v>
      </c>
      <c r="C57" s="6">
        <v>237320</v>
      </c>
      <c r="D57" t="s">
        <v>92</v>
      </c>
      <c r="E57">
        <v>177990</v>
      </c>
      <c r="F57" s="5" t="s">
        <v>23</v>
      </c>
      <c r="G57" s="5" t="s">
        <v>24</v>
      </c>
      <c r="H57" s="5" t="s">
        <v>93</v>
      </c>
      <c r="I57" t="s">
        <v>26</v>
      </c>
      <c r="J57" t="s">
        <v>93</v>
      </c>
      <c r="K57">
        <v>0</v>
      </c>
      <c r="L57" s="5" t="s">
        <v>224</v>
      </c>
      <c r="M57" s="5" t="s">
        <v>37</v>
      </c>
      <c r="N57">
        <v>16</v>
      </c>
      <c r="O57" t="s">
        <v>141</v>
      </c>
      <c r="P57" s="1">
        <v>45608</v>
      </c>
      <c r="Q57" s="1">
        <v>45654</v>
      </c>
      <c r="R57">
        <v>991</v>
      </c>
      <c r="S57" s="4">
        <v>7.7</v>
      </c>
      <c r="T57" t="s">
        <v>89</v>
      </c>
    </row>
    <row r="58" spans="1:20" x14ac:dyDescent="0.35">
      <c r="A58" t="s">
        <v>225</v>
      </c>
      <c r="B58" s="5" t="s">
        <v>57</v>
      </c>
      <c r="C58" s="6">
        <v>60243</v>
      </c>
      <c r="D58" t="s">
        <v>41</v>
      </c>
      <c r="E58">
        <v>51207</v>
      </c>
      <c r="F58" s="5" t="s">
        <v>58</v>
      </c>
      <c r="G58" s="5" t="s">
        <v>51</v>
      </c>
      <c r="H58" s="5" t="s">
        <v>60</v>
      </c>
      <c r="I58" t="s">
        <v>26</v>
      </c>
      <c r="J58" t="s">
        <v>60</v>
      </c>
      <c r="K58">
        <v>100</v>
      </c>
      <c r="L58" s="5" t="s">
        <v>226</v>
      </c>
      <c r="M58" s="5" t="s">
        <v>70</v>
      </c>
      <c r="N58">
        <v>1</v>
      </c>
      <c r="O58" t="s">
        <v>112</v>
      </c>
      <c r="P58" s="1">
        <v>45631</v>
      </c>
      <c r="Q58" s="1">
        <v>45646</v>
      </c>
      <c r="R58">
        <v>1661</v>
      </c>
      <c r="S58" s="4">
        <v>8.8000000000000007</v>
      </c>
      <c r="T58" t="s">
        <v>153</v>
      </c>
    </row>
    <row r="59" spans="1:20" x14ac:dyDescent="0.35">
      <c r="A59" t="s">
        <v>227</v>
      </c>
      <c r="B59" s="5" t="s">
        <v>32</v>
      </c>
      <c r="C59" s="6">
        <v>74091</v>
      </c>
      <c r="D59" t="s">
        <v>33</v>
      </c>
      <c r="E59">
        <v>8150010</v>
      </c>
      <c r="F59" s="5" t="s">
        <v>58</v>
      </c>
      <c r="G59" s="5" t="s">
        <v>24</v>
      </c>
      <c r="H59" s="5" t="s">
        <v>34</v>
      </c>
      <c r="I59" t="s">
        <v>26</v>
      </c>
      <c r="J59" t="s">
        <v>34</v>
      </c>
      <c r="K59">
        <v>50</v>
      </c>
      <c r="L59" s="5" t="s">
        <v>228</v>
      </c>
      <c r="M59" s="5" t="s">
        <v>37</v>
      </c>
      <c r="N59">
        <v>1</v>
      </c>
      <c r="O59" t="s">
        <v>85</v>
      </c>
      <c r="P59" s="1">
        <v>45675</v>
      </c>
      <c r="Q59" s="1">
        <v>45739</v>
      </c>
      <c r="R59">
        <v>1295</v>
      </c>
      <c r="S59" s="4">
        <v>7.2</v>
      </c>
      <c r="T59" t="s">
        <v>47</v>
      </c>
    </row>
    <row r="60" spans="1:20" x14ac:dyDescent="0.35">
      <c r="A60" t="s">
        <v>229</v>
      </c>
      <c r="B60" s="5" t="s">
        <v>162</v>
      </c>
      <c r="C60" s="6">
        <v>68535</v>
      </c>
      <c r="D60" t="s">
        <v>41</v>
      </c>
      <c r="E60">
        <v>58255</v>
      </c>
      <c r="F60" s="5" t="s">
        <v>58</v>
      </c>
      <c r="G60" s="5" t="s">
        <v>59</v>
      </c>
      <c r="H60" s="5" t="s">
        <v>60</v>
      </c>
      <c r="I60" t="s">
        <v>35</v>
      </c>
      <c r="J60" t="s">
        <v>60</v>
      </c>
      <c r="K60">
        <v>100</v>
      </c>
      <c r="L60" s="5" t="s">
        <v>230</v>
      </c>
      <c r="M60" s="5" t="s">
        <v>28</v>
      </c>
      <c r="N60">
        <v>1</v>
      </c>
      <c r="O60" t="s">
        <v>147</v>
      </c>
      <c r="P60" s="1">
        <v>45413</v>
      </c>
      <c r="Q60" s="1">
        <v>45460</v>
      </c>
      <c r="R60">
        <v>1943</v>
      </c>
      <c r="S60" s="4">
        <v>5.5</v>
      </c>
      <c r="T60" t="s">
        <v>103</v>
      </c>
    </row>
    <row r="61" spans="1:20" x14ac:dyDescent="0.35">
      <c r="A61" t="s">
        <v>231</v>
      </c>
      <c r="B61" s="5" t="s">
        <v>57</v>
      </c>
      <c r="C61" s="6">
        <v>99401</v>
      </c>
      <c r="D61" t="s">
        <v>22</v>
      </c>
      <c r="E61">
        <v>99401</v>
      </c>
      <c r="F61" s="5" t="s">
        <v>50</v>
      </c>
      <c r="G61" s="5" t="s">
        <v>51</v>
      </c>
      <c r="H61" s="5" t="s">
        <v>68</v>
      </c>
      <c r="I61" t="s">
        <v>44</v>
      </c>
      <c r="J61" t="s">
        <v>68</v>
      </c>
      <c r="K61">
        <v>50</v>
      </c>
      <c r="L61" s="5" t="s">
        <v>232</v>
      </c>
      <c r="M61" s="5" t="s">
        <v>37</v>
      </c>
      <c r="N61">
        <v>3</v>
      </c>
      <c r="O61" t="s">
        <v>112</v>
      </c>
      <c r="P61" s="1">
        <v>45371</v>
      </c>
      <c r="Q61" s="1">
        <v>45402</v>
      </c>
      <c r="R61">
        <v>1371</v>
      </c>
      <c r="S61" s="4">
        <v>9.4</v>
      </c>
      <c r="T61" t="s">
        <v>47</v>
      </c>
    </row>
    <row r="62" spans="1:20" x14ac:dyDescent="0.35">
      <c r="A62" t="s">
        <v>233</v>
      </c>
      <c r="B62" s="5" t="s">
        <v>28800</v>
      </c>
      <c r="C62" s="6">
        <v>67632</v>
      </c>
      <c r="D62" t="s">
        <v>22</v>
      </c>
      <c r="E62">
        <v>67632</v>
      </c>
      <c r="F62" s="5" t="s">
        <v>58</v>
      </c>
      <c r="G62" s="5" t="s">
        <v>59</v>
      </c>
      <c r="H62" s="5" t="s">
        <v>129</v>
      </c>
      <c r="I62" t="s">
        <v>35</v>
      </c>
      <c r="J62" t="s">
        <v>129</v>
      </c>
      <c r="K62">
        <v>0</v>
      </c>
      <c r="L62" s="5" t="s">
        <v>234</v>
      </c>
      <c r="M62" s="5" t="s">
        <v>70</v>
      </c>
      <c r="N62">
        <v>0</v>
      </c>
      <c r="O62" t="s">
        <v>88</v>
      </c>
      <c r="P62" s="1">
        <v>45486</v>
      </c>
      <c r="Q62" s="1">
        <v>45514</v>
      </c>
      <c r="R62">
        <v>2133</v>
      </c>
      <c r="S62" s="4">
        <v>8.9</v>
      </c>
      <c r="T62" t="s">
        <v>63</v>
      </c>
    </row>
    <row r="63" spans="1:20" x14ac:dyDescent="0.35">
      <c r="A63" t="s">
        <v>235</v>
      </c>
      <c r="B63" s="5" t="s">
        <v>145</v>
      </c>
      <c r="C63" s="6">
        <v>133163</v>
      </c>
      <c r="D63" t="s">
        <v>41</v>
      </c>
      <c r="E63">
        <v>113189</v>
      </c>
      <c r="F63" s="5" t="s">
        <v>66</v>
      </c>
      <c r="G63" s="5" t="s">
        <v>42</v>
      </c>
      <c r="H63" s="5" t="s">
        <v>126</v>
      </c>
      <c r="I63" t="s">
        <v>26</v>
      </c>
      <c r="J63" t="s">
        <v>126</v>
      </c>
      <c r="K63">
        <v>0</v>
      </c>
      <c r="L63" s="5" t="s">
        <v>236</v>
      </c>
      <c r="M63" s="5" t="s">
        <v>28</v>
      </c>
      <c r="N63">
        <v>6</v>
      </c>
      <c r="O63" t="s">
        <v>147</v>
      </c>
      <c r="P63" s="1">
        <v>45660</v>
      </c>
      <c r="Q63" s="1">
        <v>45678</v>
      </c>
      <c r="R63">
        <v>2141</v>
      </c>
      <c r="S63" s="4">
        <v>7.9</v>
      </c>
      <c r="T63" t="s">
        <v>136</v>
      </c>
    </row>
    <row r="64" spans="1:20" x14ac:dyDescent="0.35">
      <c r="A64" t="s">
        <v>237</v>
      </c>
      <c r="B64" s="5" t="s">
        <v>57</v>
      </c>
      <c r="C64" s="6">
        <v>125752</v>
      </c>
      <c r="D64" t="s">
        <v>22</v>
      </c>
      <c r="E64">
        <v>125752</v>
      </c>
      <c r="F64" s="5" t="s">
        <v>50</v>
      </c>
      <c r="G64" s="5" t="s">
        <v>59</v>
      </c>
      <c r="H64" s="5" t="s">
        <v>68</v>
      </c>
      <c r="I64" t="s">
        <v>44</v>
      </c>
      <c r="J64" t="s">
        <v>68</v>
      </c>
      <c r="K64">
        <v>0</v>
      </c>
      <c r="L64" s="5" t="s">
        <v>238</v>
      </c>
      <c r="M64" s="5" t="s">
        <v>70</v>
      </c>
      <c r="N64">
        <v>4</v>
      </c>
      <c r="O64" t="s">
        <v>46</v>
      </c>
      <c r="P64" s="1">
        <v>45429</v>
      </c>
      <c r="Q64" s="1">
        <v>45467</v>
      </c>
      <c r="R64">
        <v>2390</v>
      </c>
      <c r="S64" s="4">
        <v>6</v>
      </c>
      <c r="T64" t="s">
        <v>103</v>
      </c>
    </row>
    <row r="65" spans="1:20" x14ac:dyDescent="0.35">
      <c r="A65" t="s">
        <v>239</v>
      </c>
      <c r="B65" s="5" t="s">
        <v>28799</v>
      </c>
      <c r="C65" s="6">
        <v>70927</v>
      </c>
      <c r="D65" t="s">
        <v>33</v>
      </c>
      <c r="E65">
        <v>7801970</v>
      </c>
      <c r="F65" s="5" t="s">
        <v>58</v>
      </c>
      <c r="G65" s="5" t="s">
        <v>42</v>
      </c>
      <c r="H65" s="5" t="s">
        <v>34</v>
      </c>
      <c r="I65" t="s">
        <v>26</v>
      </c>
      <c r="J65" t="s">
        <v>34</v>
      </c>
      <c r="K65">
        <v>0</v>
      </c>
      <c r="L65" s="5" t="s">
        <v>240</v>
      </c>
      <c r="M65" s="5" t="s">
        <v>28</v>
      </c>
      <c r="N65">
        <v>1</v>
      </c>
      <c r="O65" t="s">
        <v>71</v>
      </c>
      <c r="P65" s="1">
        <v>45358</v>
      </c>
      <c r="Q65" s="1">
        <v>45387</v>
      </c>
      <c r="R65">
        <v>1847</v>
      </c>
      <c r="S65" s="4">
        <v>9.3000000000000007</v>
      </c>
      <c r="T65" t="s">
        <v>47</v>
      </c>
    </row>
    <row r="66" spans="1:20" x14ac:dyDescent="0.35">
      <c r="A66" t="s">
        <v>241</v>
      </c>
      <c r="B66" s="5" t="s">
        <v>40</v>
      </c>
      <c r="C66" s="6">
        <v>80810</v>
      </c>
      <c r="D66" t="s">
        <v>92</v>
      </c>
      <c r="E66">
        <v>60608</v>
      </c>
      <c r="F66" s="5" t="s">
        <v>58</v>
      </c>
      <c r="G66" s="5" t="s">
        <v>24</v>
      </c>
      <c r="H66" s="5" t="s">
        <v>93</v>
      </c>
      <c r="I66" t="s">
        <v>35</v>
      </c>
      <c r="J66" t="s">
        <v>93</v>
      </c>
      <c r="K66">
        <v>0</v>
      </c>
      <c r="L66" s="5" t="s">
        <v>242</v>
      </c>
      <c r="M66" s="5" t="s">
        <v>70</v>
      </c>
      <c r="N66">
        <v>1</v>
      </c>
      <c r="O66" t="s">
        <v>135</v>
      </c>
      <c r="P66" s="1">
        <v>45595</v>
      </c>
      <c r="Q66" s="1">
        <v>45658</v>
      </c>
      <c r="R66">
        <v>1476</v>
      </c>
      <c r="S66" s="4">
        <v>5.4</v>
      </c>
      <c r="T66" t="s">
        <v>243</v>
      </c>
    </row>
    <row r="67" spans="1:20" x14ac:dyDescent="0.35">
      <c r="A67" t="s">
        <v>244</v>
      </c>
      <c r="B67" s="5" t="s">
        <v>91</v>
      </c>
      <c r="C67" s="6">
        <v>59614</v>
      </c>
      <c r="D67" t="s">
        <v>65</v>
      </c>
      <c r="E67">
        <v>77498</v>
      </c>
      <c r="F67" s="5" t="s">
        <v>58</v>
      </c>
      <c r="G67" s="5" t="s">
        <v>42</v>
      </c>
      <c r="H67" s="5" t="s">
        <v>67</v>
      </c>
      <c r="I67" t="s">
        <v>44</v>
      </c>
      <c r="J67" t="s">
        <v>67</v>
      </c>
      <c r="K67">
        <v>100</v>
      </c>
      <c r="L67" s="5" t="s">
        <v>245</v>
      </c>
      <c r="M67" s="5" t="s">
        <v>28</v>
      </c>
      <c r="N67">
        <v>1</v>
      </c>
      <c r="O67" t="s">
        <v>112</v>
      </c>
      <c r="P67" s="1">
        <v>45603</v>
      </c>
      <c r="Q67" s="1">
        <v>45645</v>
      </c>
      <c r="R67">
        <v>1581</v>
      </c>
      <c r="S67" s="4">
        <v>7.3</v>
      </c>
      <c r="T67" t="s">
        <v>47</v>
      </c>
    </row>
    <row r="68" spans="1:20" x14ac:dyDescent="0.35">
      <c r="A68" t="s">
        <v>246</v>
      </c>
      <c r="B68" s="5" t="s">
        <v>57</v>
      </c>
      <c r="C68" s="6">
        <v>151907</v>
      </c>
      <c r="D68" t="s">
        <v>41</v>
      </c>
      <c r="E68">
        <v>129121</v>
      </c>
      <c r="F68" s="5" t="s">
        <v>23</v>
      </c>
      <c r="G68" s="5" t="s">
        <v>59</v>
      </c>
      <c r="H68" s="5" t="s">
        <v>43</v>
      </c>
      <c r="I68" t="s">
        <v>44</v>
      </c>
      <c r="J68" t="s">
        <v>247</v>
      </c>
      <c r="K68">
        <v>50</v>
      </c>
      <c r="L68" s="5" t="s">
        <v>248</v>
      </c>
      <c r="M68" s="5" t="s">
        <v>28</v>
      </c>
      <c r="N68">
        <v>16</v>
      </c>
      <c r="O68" t="s">
        <v>147</v>
      </c>
      <c r="P68" s="1">
        <v>45556</v>
      </c>
      <c r="Q68" s="1">
        <v>45581</v>
      </c>
      <c r="R68">
        <v>1433</v>
      </c>
      <c r="S68" s="4">
        <v>6.1</v>
      </c>
      <c r="T68" t="s">
        <v>47</v>
      </c>
    </row>
    <row r="69" spans="1:20" x14ac:dyDescent="0.35">
      <c r="A69" t="s">
        <v>249</v>
      </c>
      <c r="B69" s="5" t="s">
        <v>21</v>
      </c>
      <c r="C69" s="6">
        <v>76317</v>
      </c>
      <c r="D69" t="s">
        <v>22</v>
      </c>
      <c r="E69">
        <v>76317</v>
      </c>
      <c r="F69" s="5" t="s">
        <v>23</v>
      </c>
      <c r="G69" s="5" t="s">
        <v>42</v>
      </c>
      <c r="H69" s="5" t="s">
        <v>116</v>
      </c>
      <c r="I69" t="s">
        <v>26</v>
      </c>
      <c r="J69" t="s">
        <v>116</v>
      </c>
      <c r="K69">
        <v>0</v>
      </c>
      <c r="L69" s="5" t="s">
        <v>250</v>
      </c>
      <c r="M69" s="5" t="s">
        <v>37</v>
      </c>
      <c r="N69">
        <v>14</v>
      </c>
      <c r="O69" t="s">
        <v>135</v>
      </c>
      <c r="P69" s="1">
        <v>45462</v>
      </c>
      <c r="Q69" s="1">
        <v>45488</v>
      </c>
      <c r="R69">
        <v>1228</v>
      </c>
      <c r="S69" s="4">
        <v>9.1</v>
      </c>
      <c r="T69" t="s">
        <v>89</v>
      </c>
    </row>
    <row r="70" spans="1:20" x14ac:dyDescent="0.35">
      <c r="A70" t="s">
        <v>251</v>
      </c>
      <c r="B70" s="5" t="s">
        <v>28802</v>
      </c>
      <c r="C70" s="6">
        <v>160534</v>
      </c>
      <c r="D70" t="s">
        <v>22</v>
      </c>
      <c r="E70">
        <v>160534</v>
      </c>
      <c r="F70" s="5" t="s">
        <v>66</v>
      </c>
      <c r="G70" s="5" t="s">
        <v>51</v>
      </c>
      <c r="H70" s="5" t="s">
        <v>97</v>
      </c>
      <c r="I70" t="s">
        <v>26</v>
      </c>
      <c r="J70" t="s">
        <v>97</v>
      </c>
      <c r="K70">
        <v>100</v>
      </c>
      <c r="L70" s="5" t="s">
        <v>252</v>
      </c>
      <c r="M70" s="5" t="s">
        <v>70</v>
      </c>
      <c r="N70">
        <v>9</v>
      </c>
      <c r="O70" t="s">
        <v>78</v>
      </c>
      <c r="P70" s="1">
        <v>45453</v>
      </c>
      <c r="Q70" s="1">
        <v>45480</v>
      </c>
      <c r="R70">
        <v>1651</v>
      </c>
      <c r="S70" s="4">
        <v>8.3000000000000007</v>
      </c>
      <c r="T70" t="s">
        <v>63</v>
      </c>
    </row>
    <row r="71" spans="1:20" x14ac:dyDescent="0.35">
      <c r="A71" t="s">
        <v>253</v>
      </c>
      <c r="B71" s="5" t="s">
        <v>73</v>
      </c>
      <c r="C71" s="6">
        <v>40687</v>
      </c>
      <c r="D71" t="s">
        <v>22</v>
      </c>
      <c r="E71">
        <v>40687</v>
      </c>
      <c r="F71" s="5" t="s">
        <v>50</v>
      </c>
      <c r="G71" s="5" t="s">
        <v>59</v>
      </c>
      <c r="H71" s="5" t="s">
        <v>116</v>
      </c>
      <c r="I71" t="s">
        <v>35</v>
      </c>
      <c r="J71" t="s">
        <v>116</v>
      </c>
      <c r="K71">
        <v>50</v>
      </c>
      <c r="L71" s="5" t="s">
        <v>254</v>
      </c>
      <c r="M71" s="5" t="s">
        <v>70</v>
      </c>
      <c r="N71">
        <v>3</v>
      </c>
      <c r="O71" t="s">
        <v>29</v>
      </c>
      <c r="P71" s="1">
        <v>45489</v>
      </c>
      <c r="Q71" s="1">
        <v>45529</v>
      </c>
      <c r="R71">
        <v>804</v>
      </c>
      <c r="S71" s="4">
        <v>7.3</v>
      </c>
      <c r="T71" t="s">
        <v>243</v>
      </c>
    </row>
    <row r="72" spans="1:20" x14ac:dyDescent="0.35">
      <c r="A72" t="s">
        <v>255</v>
      </c>
      <c r="B72" s="5" t="s">
        <v>49</v>
      </c>
      <c r="C72" s="6">
        <v>129265</v>
      </c>
      <c r="D72" t="s">
        <v>81</v>
      </c>
      <c r="E72">
        <v>174508</v>
      </c>
      <c r="F72" s="5" t="s">
        <v>66</v>
      </c>
      <c r="G72" s="5" t="s">
        <v>51</v>
      </c>
      <c r="H72" s="5" t="s">
        <v>82</v>
      </c>
      <c r="I72" t="s">
        <v>44</v>
      </c>
      <c r="J72" t="s">
        <v>82</v>
      </c>
      <c r="K72">
        <v>0</v>
      </c>
      <c r="L72" s="5" t="s">
        <v>256</v>
      </c>
      <c r="M72" s="5" t="s">
        <v>70</v>
      </c>
      <c r="N72">
        <v>5</v>
      </c>
      <c r="O72" t="s">
        <v>85</v>
      </c>
      <c r="P72" s="1">
        <v>45753</v>
      </c>
      <c r="Q72" s="1">
        <v>45784</v>
      </c>
      <c r="R72">
        <v>2410</v>
      </c>
      <c r="S72" s="4">
        <v>6.9</v>
      </c>
      <c r="T72" t="s">
        <v>89</v>
      </c>
    </row>
    <row r="73" spans="1:20" x14ac:dyDescent="0.35">
      <c r="A73" t="s">
        <v>257</v>
      </c>
      <c r="B73" s="5" t="s">
        <v>217</v>
      </c>
      <c r="C73" s="6">
        <v>94396</v>
      </c>
      <c r="D73" t="s">
        <v>22</v>
      </c>
      <c r="E73">
        <v>94396</v>
      </c>
      <c r="F73" s="5" t="s">
        <v>23</v>
      </c>
      <c r="G73" s="5" t="s">
        <v>24</v>
      </c>
      <c r="H73" s="5" t="s">
        <v>157</v>
      </c>
      <c r="I73" t="s">
        <v>26</v>
      </c>
      <c r="J73" t="s">
        <v>157</v>
      </c>
      <c r="K73">
        <v>100</v>
      </c>
      <c r="L73" s="5" t="s">
        <v>258</v>
      </c>
      <c r="M73" s="5" t="s">
        <v>70</v>
      </c>
      <c r="N73">
        <v>18</v>
      </c>
      <c r="O73" t="s">
        <v>88</v>
      </c>
      <c r="P73" s="1">
        <v>45503</v>
      </c>
      <c r="Q73" s="1">
        <v>45522</v>
      </c>
      <c r="R73">
        <v>1033</v>
      </c>
      <c r="S73" s="4">
        <v>9.5</v>
      </c>
      <c r="T73" t="s">
        <v>63</v>
      </c>
    </row>
    <row r="74" spans="1:20" x14ac:dyDescent="0.35">
      <c r="A74" t="s">
        <v>259</v>
      </c>
      <c r="B74" s="5" t="s">
        <v>217</v>
      </c>
      <c r="C74" s="6">
        <v>158237</v>
      </c>
      <c r="D74" t="s">
        <v>22</v>
      </c>
      <c r="E74">
        <v>158237</v>
      </c>
      <c r="F74" s="5" t="s">
        <v>23</v>
      </c>
      <c r="G74" s="5" t="s">
        <v>42</v>
      </c>
      <c r="H74" s="5" t="s">
        <v>165</v>
      </c>
      <c r="I74" t="s">
        <v>35</v>
      </c>
      <c r="J74" t="s">
        <v>165</v>
      </c>
      <c r="K74">
        <v>0</v>
      </c>
      <c r="L74" s="5" t="s">
        <v>260</v>
      </c>
      <c r="M74" s="5" t="s">
        <v>70</v>
      </c>
      <c r="N74">
        <v>11</v>
      </c>
      <c r="O74" t="s">
        <v>62</v>
      </c>
      <c r="P74" s="1">
        <v>45681</v>
      </c>
      <c r="Q74" s="1">
        <v>45745</v>
      </c>
      <c r="R74">
        <v>1676</v>
      </c>
      <c r="S74" s="4">
        <v>6</v>
      </c>
      <c r="T74" t="s">
        <v>47</v>
      </c>
    </row>
    <row r="75" spans="1:20" x14ac:dyDescent="0.35">
      <c r="A75" t="s">
        <v>261</v>
      </c>
      <c r="B75" s="5" t="s">
        <v>57</v>
      </c>
      <c r="C75" s="6">
        <v>239068</v>
      </c>
      <c r="D75" t="s">
        <v>22</v>
      </c>
      <c r="E75">
        <v>239068</v>
      </c>
      <c r="F75" s="5" t="s">
        <v>23</v>
      </c>
      <c r="G75" s="5" t="s">
        <v>24</v>
      </c>
      <c r="H75" s="5" t="s">
        <v>97</v>
      </c>
      <c r="I75" t="s">
        <v>35</v>
      </c>
      <c r="J75" t="s">
        <v>97</v>
      </c>
      <c r="K75">
        <v>50</v>
      </c>
      <c r="L75" s="5" t="s">
        <v>262</v>
      </c>
      <c r="M75" s="5" t="s">
        <v>54</v>
      </c>
      <c r="N75">
        <v>18</v>
      </c>
      <c r="O75" t="s">
        <v>147</v>
      </c>
      <c r="P75" s="1">
        <v>45530</v>
      </c>
      <c r="Q75" s="1">
        <v>45595</v>
      </c>
      <c r="R75">
        <v>1321</v>
      </c>
      <c r="S75" s="4">
        <v>6.8</v>
      </c>
      <c r="T75" t="s">
        <v>108</v>
      </c>
    </row>
    <row r="76" spans="1:20" x14ac:dyDescent="0.35">
      <c r="A76" t="s">
        <v>263</v>
      </c>
      <c r="B76" s="5" t="s">
        <v>57</v>
      </c>
      <c r="C76" s="6">
        <v>81401</v>
      </c>
      <c r="D76" t="s">
        <v>22</v>
      </c>
      <c r="E76">
        <v>81401</v>
      </c>
      <c r="F76" s="5" t="s">
        <v>50</v>
      </c>
      <c r="G76" s="5" t="s">
        <v>51</v>
      </c>
      <c r="H76" s="5" t="s">
        <v>52</v>
      </c>
      <c r="I76" t="s">
        <v>26</v>
      </c>
      <c r="J76" t="s">
        <v>110</v>
      </c>
      <c r="K76">
        <v>0</v>
      </c>
      <c r="L76" s="5" t="s">
        <v>264</v>
      </c>
      <c r="M76" s="5" t="s">
        <v>28</v>
      </c>
      <c r="N76">
        <v>2</v>
      </c>
      <c r="O76" t="s">
        <v>167</v>
      </c>
      <c r="P76" s="1">
        <v>45695</v>
      </c>
      <c r="Q76" s="1">
        <v>45758</v>
      </c>
      <c r="R76">
        <v>1930</v>
      </c>
      <c r="S76" s="4">
        <v>6.3</v>
      </c>
      <c r="T76" t="s">
        <v>153</v>
      </c>
    </row>
    <row r="77" spans="1:20" x14ac:dyDescent="0.35">
      <c r="A77" t="s">
        <v>265</v>
      </c>
      <c r="B77" s="5" t="s">
        <v>162</v>
      </c>
      <c r="C77" s="6">
        <v>144229</v>
      </c>
      <c r="D77" t="s">
        <v>120</v>
      </c>
      <c r="E77">
        <v>129806</v>
      </c>
      <c r="F77" s="5" t="s">
        <v>50</v>
      </c>
      <c r="G77" s="5" t="s">
        <v>59</v>
      </c>
      <c r="H77" s="5" t="s">
        <v>121</v>
      </c>
      <c r="I77" t="s">
        <v>26</v>
      </c>
      <c r="J77" t="s">
        <v>34</v>
      </c>
      <c r="K77">
        <v>0</v>
      </c>
      <c r="L77" s="5" t="s">
        <v>266</v>
      </c>
      <c r="M77" s="5" t="s">
        <v>54</v>
      </c>
      <c r="N77">
        <v>2</v>
      </c>
      <c r="O77" t="s">
        <v>147</v>
      </c>
      <c r="P77" s="1">
        <v>45293</v>
      </c>
      <c r="Q77" s="1">
        <v>45353</v>
      </c>
      <c r="R77">
        <v>1213</v>
      </c>
      <c r="S77" s="4">
        <v>9.5</v>
      </c>
      <c r="T77" t="s">
        <v>95</v>
      </c>
    </row>
    <row r="78" spans="1:20" x14ac:dyDescent="0.35">
      <c r="A78" t="s">
        <v>267</v>
      </c>
      <c r="B78" s="5" t="s">
        <v>73</v>
      </c>
      <c r="C78" s="6">
        <v>78936</v>
      </c>
      <c r="D78" t="s">
        <v>41</v>
      </c>
      <c r="E78">
        <v>67096</v>
      </c>
      <c r="F78" s="5" t="s">
        <v>50</v>
      </c>
      <c r="G78" s="5" t="s">
        <v>51</v>
      </c>
      <c r="H78" s="5" t="s">
        <v>43</v>
      </c>
      <c r="I78" t="s">
        <v>44</v>
      </c>
      <c r="J78" t="s">
        <v>43</v>
      </c>
      <c r="K78">
        <v>0</v>
      </c>
      <c r="L78" s="5" t="s">
        <v>268</v>
      </c>
      <c r="M78" s="5" t="s">
        <v>37</v>
      </c>
      <c r="N78">
        <v>4</v>
      </c>
      <c r="O78" t="s">
        <v>85</v>
      </c>
      <c r="P78" s="1">
        <v>45626</v>
      </c>
      <c r="Q78" s="1">
        <v>45660</v>
      </c>
      <c r="R78">
        <v>697</v>
      </c>
      <c r="S78" s="4">
        <v>6.9</v>
      </c>
      <c r="T78" t="s">
        <v>38</v>
      </c>
    </row>
    <row r="79" spans="1:20" x14ac:dyDescent="0.35">
      <c r="A79" t="s">
        <v>269</v>
      </c>
      <c r="B79" s="5" t="s">
        <v>73</v>
      </c>
      <c r="C79" s="6">
        <v>101054</v>
      </c>
      <c r="D79" t="s">
        <v>22</v>
      </c>
      <c r="E79">
        <v>101054</v>
      </c>
      <c r="F79" s="5" t="s">
        <v>66</v>
      </c>
      <c r="G79" s="5" t="s">
        <v>24</v>
      </c>
      <c r="H79" s="5" t="s">
        <v>165</v>
      </c>
      <c r="I79" t="s">
        <v>35</v>
      </c>
      <c r="J79" t="s">
        <v>93</v>
      </c>
      <c r="K79">
        <v>0</v>
      </c>
      <c r="L79" s="5" t="s">
        <v>270</v>
      </c>
      <c r="M79" s="5" t="s">
        <v>37</v>
      </c>
      <c r="N79">
        <v>6</v>
      </c>
      <c r="O79" t="s">
        <v>112</v>
      </c>
      <c r="P79" s="1">
        <v>45692</v>
      </c>
      <c r="Q79" s="1">
        <v>45736</v>
      </c>
      <c r="R79">
        <v>2396</v>
      </c>
      <c r="S79" s="4">
        <v>8.8000000000000007</v>
      </c>
      <c r="T79" t="s">
        <v>95</v>
      </c>
    </row>
    <row r="80" spans="1:20" x14ac:dyDescent="0.35">
      <c r="A80" t="s">
        <v>271</v>
      </c>
      <c r="B80" s="5" t="s">
        <v>162</v>
      </c>
      <c r="C80" s="6">
        <v>91807</v>
      </c>
      <c r="D80" t="s">
        <v>41</v>
      </c>
      <c r="E80">
        <v>78036</v>
      </c>
      <c r="F80" s="5" t="s">
        <v>66</v>
      </c>
      <c r="G80" s="5" t="s">
        <v>59</v>
      </c>
      <c r="H80" s="5" t="s">
        <v>151</v>
      </c>
      <c r="I80" t="s">
        <v>44</v>
      </c>
      <c r="J80" t="s">
        <v>151</v>
      </c>
      <c r="K80">
        <v>50</v>
      </c>
      <c r="L80" s="5" t="s">
        <v>272</v>
      </c>
      <c r="M80" s="5" t="s">
        <v>70</v>
      </c>
      <c r="N80">
        <v>9</v>
      </c>
      <c r="O80" t="s">
        <v>131</v>
      </c>
      <c r="P80" s="1">
        <v>45494</v>
      </c>
      <c r="Q80" s="1">
        <v>45548</v>
      </c>
      <c r="R80">
        <v>1519</v>
      </c>
      <c r="S80" s="4">
        <v>8.3000000000000007</v>
      </c>
      <c r="T80" t="s">
        <v>30</v>
      </c>
    </row>
    <row r="81" spans="1:20" x14ac:dyDescent="0.35">
      <c r="A81" t="s">
        <v>273</v>
      </c>
      <c r="B81" s="5" t="s">
        <v>91</v>
      </c>
      <c r="C81" s="6">
        <v>49858</v>
      </c>
      <c r="D81" t="s">
        <v>41</v>
      </c>
      <c r="E81">
        <v>42379</v>
      </c>
      <c r="F81" s="5" t="s">
        <v>58</v>
      </c>
      <c r="G81" s="5" t="s">
        <v>42</v>
      </c>
      <c r="H81" s="5" t="s">
        <v>151</v>
      </c>
      <c r="I81" t="s">
        <v>44</v>
      </c>
      <c r="J81" t="s">
        <v>67</v>
      </c>
      <c r="K81">
        <v>100</v>
      </c>
      <c r="L81" s="5" t="s">
        <v>274</v>
      </c>
      <c r="M81" s="5" t="s">
        <v>37</v>
      </c>
      <c r="N81">
        <v>1</v>
      </c>
      <c r="O81" t="s">
        <v>112</v>
      </c>
      <c r="P81" s="1">
        <v>45316</v>
      </c>
      <c r="Q81" s="1">
        <v>45384</v>
      </c>
      <c r="R81">
        <v>1215</v>
      </c>
      <c r="S81" s="4">
        <v>9.1999999999999993</v>
      </c>
      <c r="T81" t="s">
        <v>79</v>
      </c>
    </row>
    <row r="82" spans="1:20" x14ac:dyDescent="0.35">
      <c r="A82" t="s">
        <v>275</v>
      </c>
      <c r="B82" s="5" t="s">
        <v>57</v>
      </c>
      <c r="C82" s="6">
        <v>80596</v>
      </c>
      <c r="D82" t="s">
        <v>41</v>
      </c>
      <c r="E82">
        <v>68507</v>
      </c>
      <c r="F82" s="5" t="s">
        <v>58</v>
      </c>
      <c r="G82" s="5" t="s">
        <v>59</v>
      </c>
      <c r="H82" s="5" t="s">
        <v>151</v>
      </c>
      <c r="I82" t="s">
        <v>35</v>
      </c>
      <c r="J82" t="s">
        <v>121</v>
      </c>
      <c r="K82">
        <v>0</v>
      </c>
      <c r="L82" s="5" t="s">
        <v>276</v>
      </c>
      <c r="M82" s="5" t="s">
        <v>70</v>
      </c>
      <c r="N82">
        <v>1</v>
      </c>
      <c r="O82" t="s">
        <v>131</v>
      </c>
      <c r="P82" s="1">
        <v>45470</v>
      </c>
      <c r="Q82" s="1">
        <v>45530</v>
      </c>
      <c r="R82">
        <v>1512</v>
      </c>
      <c r="S82" s="4">
        <v>6.8</v>
      </c>
      <c r="T82" t="s">
        <v>277</v>
      </c>
    </row>
    <row r="83" spans="1:20" x14ac:dyDescent="0.35">
      <c r="A83" t="s">
        <v>278</v>
      </c>
      <c r="B83" s="5" t="s">
        <v>32</v>
      </c>
      <c r="C83" s="6">
        <v>76026</v>
      </c>
      <c r="D83" t="s">
        <v>22</v>
      </c>
      <c r="E83">
        <v>76026</v>
      </c>
      <c r="F83" s="5" t="s">
        <v>50</v>
      </c>
      <c r="G83" s="5" t="s">
        <v>59</v>
      </c>
      <c r="H83" s="5" t="s">
        <v>25</v>
      </c>
      <c r="I83" t="s">
        <v>26</v>
      </c>
      <c r="J83" t="s">
        <v>25</v>
      </c>
      <c r="K83">
        <v>50</v>
      </c>
      <c r="L83" s="5" t="s">
        <v>279</v>
      </c>
      <c r="M83" s="5" t="s">
        <v>54</v>
      </c>
      <c r="N83">
        <v>4</v>
      </c>
      <c r="O83" t="s">
        <v>112</v>
      </c>
      <c r="P83" s="1">
        <v>45700</v>
      </c>
      <c r="Q83" s="1">
        <v>45740</v>
      </c>
      <c r="R83">
        <v>1079</v>
      </c>
      <c r="S83" s="4">
        <v>8</v>
      </c>
      <c r="T83" t="s">
        <v>118</v>
      </c>
    </row>
    <row r="84" spans="1:20" x14ac:dyDescent="0.35">
      <c r="A84" t="s">
        <v>280</v>
      </c>
      <c r="B84" s="5" t="s">
        <v>100</v>
      </c>
      <c r="C84" s="6">
        <v>84841</v>
      </c>
      <c r="D84" t="s">
        <v>22</v>
      </c>
      <c r="E84">
        <v>84841</v>
      </c>
      <c r="F84" s="5" t="s">
        <v>50</v>
      </c>
      <c r="G84" s="5" t="s">
        <v>42</v>
      </c>
      <c r="H84" s="5" t="s">
        <v>25</v>
      </c>
      <c r="I84" t="s">
        <v>35</v>
      </c>
      <c r="J84" t="s">
        <v>25</v>
      </c>
      <c r="K84">
        <v>0</v>
      </c>
      <c r="L84" s="5" t="s">
        <v>281</v>
      </c>
      <c r="M84" s="5" t="s">
        <v>28</v>
      </c>
      <c r="N84">
        <v>4</v>
      </c>
      <c r="O84" t="s">
        <v>29</v>
      </c>
      <c r="P84" s="1">
        <v>45614</v>
      </c>
      <c r="Q84" s="1">
        <v>45662</v>
      </c>
      <c r="R84">
        <v>2456</v>
      </c>
      <c r="S84" s="4">
        <v>5.7</v>
      </c>
      <c r="T84" t="s">
        <v>55</v>
      </c>
    </row>
    <row r="85" spans="1:20" x14ac:dyDescent="0.35">
      <c r="A85" t="s">
        <v>282</v>
      </c>
      <c r="B85" s="5" t="s">
        <v>21</v>
      </c>
      <c r="C85" s="6">
        <v>158900</v>
      </c>
      <c r="D85" t="s">
        <v>120</v>
      </c>
      <c r="E85">
        <v>143010</v>
      </c>
      <c r="F85" s="5" t="s">
        <v>66</v>
      </c>
      <c r="G85" s="5" t="s">
        <v>51</v>
      </c>
      <c r="H85" s="5" t="s">
        <v>121</v>
      </c>
      <c r="I85" t="s">
        <v>26</v>
      </c>
      <c r="J85" t="s">
        <v>121</v>
      </c>
      <c r="K85">
        <v>50</v>
      </c>
      <c r="L85" s="5" t="s">
        <v>283</v>
      </c>
      <c r="M85" s="5" t="s">
        <v>28</v>
      </c>
      <c r="N85">
        <v>8</v>
      </c>
      <c r="O85" t="s">
        <v>62</v>
      </c>
      <c r="P85" s="1">
        <v>45457</v>
      </c>
      <c r="Q85" s="1">
        <v>45478</v>
      </c>
      <c r="R85">
        <v>2367</v>
      </c>
      <c r="S85" s="4">
        <v>6</v>
      </c>
      <c r="T85" t="s">
        <v>47</v>
      </c>
    </row>
    <row r="86" spans="1:20" x14ac:dyDescent="0.35">
      <c r="A86" t="s">
        <v>284</v>
      </c>
      <c r="B86" s="5" t="s">
        <v>179</v>
      </c>
      <c r="C86" s="6">
        <v>153858</v>
      </c>
      <c r="D86" t="s">
        <v>41</v>
      </c>
      <c r="E86">
        <v>130779</v>
      </c>
      <c r="F86" s="5" t="s">
        <v>23</v>
      </c>
      <c r="G86" s="5" t="s">
        <v>42</v>
      </c>
      <c r="H86" s="5" t="s">
        <v>43</v>
      </c>
      <c r="I86" t="s">
        <v>44</v>
      </c>
      <c r="J86" t="s">
        <v>43</v>
      </c>
      <c r="K86">
        <v>50</v>
      </c>
      <c r="L86" s="5" t="s">
        <v>285</v>
      </c>
      <c r="M86" s="5" t="s">
        <v>70</v>
      </c>
      <c r="N86">
        <v>13</v>
      </c>
      <c r="O86" t="s">
        <v>78</v>
      </c>
      <c r="P86" s="1">
        <v>45776</v>
      </c>
      <c r="Q86" s="1">
        <v>45829</v>
      </c>
      <c r="R86">
        <v>2133</v>
      </c>
      <c r="S86" s="4">
        <v>5.0999999999999996</v>
      </c>
      <c r="T86" t="s">
        <v>38</v>
      </c>
    </row>
    <row r="87" spans="1:20" x14ac:dyDescent="0.35">
      <c r="A87" t="s">
        <v>286</v>
      </c>
      <c r="B87" s="5" t="s">
        <v>21</v>
      </c>
      <c r="C87" s="6">
        <v>115314</v>
      </c>
      <c r="D87" t="s">
        <v>22</v>
      </c>
      <c r="E87">
        <v>115314</v>
      </c>
      <c r="F87" s="5" t="s">
        <v>50</v>
      </c>
      <c r="G87" s="5" t="s">
        <v>42</v>
      </c>
      <c r="H87" s="5" t="s">
        <v>97</v>
      </c>
      <c r="I87" t="s">
        <v>26</v>
      </c>
      <c r="J87" t="s">
        <v>52</v>
      </c>
      <c r="K87">
        <v>0</v>
      </c>
      <c r="L87" s="5" t="s">
        <v>287</v>
      </c>
      <c r="M87" s="5" t="s">
        <v>37</v>
      </c>
      <c r="N87">
        <v>3</v>
      </c>
      <c r="O87" t="s">
        <v>141</v>
      </c>
      <c r="P87" s="1">
        <v>45444</v>
      </c>
      <c r="Q87" s="1">
        <v>45470</v>
      </c>
      <c r="R87">
        <v>1783</v>
      </c>
      <c r="S87" s="4">
        <v>7.9</v>
      </c>
      <c r="T87" t="s">
        <v>210</v>
      </c>
    </row>
    <row r="88" spans="1:20" x14ac:dyDescent="0.35">
      <c r="A88" t="s">
        <v>288</v>
      </c>
      <c r="B88" s="5" t="s">
        <v>91</v>
      </c>
      <c r="C88" s="6">
        <v>181068</v>
      </c>
      <c r="D88" t="s">
        <v>22</v>
      </c>
      <c r="E88">
        <v>181068</v>
      </c>
      <c r="F88" s="5" t="s">
        <v>23</v>
      </c>
      <c r="G88" s="5" t="s">
        <v>59</v>
      </c>
      <c r="H88" s="5" t="s">
        <v>191</v>
      </c>
      <c r="I88" t="s">
        <v>44</v>
      </c>
      <c r="J88" t="s">
        <v>191</v>
      </c>
      <c r="K88">
        <v>100</v>
      </c>
      <c r="L88" s="5" t="s">
        <v>289</v>
      </c>
      <c r="M88" s="5" t="s">
        <v>54</v>
      </c>
      <c r="N88">
        <v>13</v>
      </c>
      <c r="O88" t="s">
        <v>29</v>
      </c>
      <c r="P88" s="1">
        <v>45317</v>
      </c>
      <c r="Q88" s="1">
        <v>45376</v>
      </c>
      <c r="R88">
        <v>1322</v>
      </c>
      <c r="S88" s="4">
        <v>8.5</v>
      </c>
      <c r="T88" t="s">
        <v>103</v>
      </c>
    </row>
    <row r="89" spans="1:20" x14ac:dyDescent="0.35">
      <c r="A89" t="s">
        <v>290</v>
      </c>
      <c r="B89" s="5" t="s">
        <v>28801</v>
      </c>
      <c r="C89" s="6">
        <v>119021</v>
      </c>
      <c r="D89" t="s">
        <v>22</v>
      </c>
      <c r="E89">
        <v>119021</v>
      </c>
      <c r="F89" s="5" t="s">
        <v>58</v>
      </c>
      <c r="G89" s="5" t="s">
        <v>59</v>
      </c>
      <c r="H89" s="5" t="s">
        <v>97</v>
      </c>
      <c r="I89" t="s">
        <v>35</v>
      </c>
      <c r="J89" t="s">
        <v>291</v>
      </c>
      <c r="K89">
        <v>0</v>
      </c>
      <c r="L89" s="5" t="s">
        <v>292</v>
      </c>
      <c r="M89" s="5" t="s">
        <v>54</v>
      </c>
      <c r="N89">
        <v>1</v>
      </c>
      <c r="O89" t="s">
        <v>29</v>
      </c>
      <c r="P89" s="1">
        <v>45723</v>
      </c>
      <c r="Q89" s="1">
        <v>45787</v>
      </c>
      <c r="R89">
        <v>1461</v>
      </c>
      <c r="S89" s="4">
        <v>7.3</v>
      </c>
      <c r="T89" t="s">
        <v>89</v>
      </c>
    </row>
    <row r="90" spans="1:20" x14ac:dyDescent="0.35">
      <c r="A90" t="s">
        <v>293</v>
      </c>
      <c r="B90" s="5" t="s">
        <v>174</v>
      </c>
      <c r="C90" s="6">
        <v>219746</v>
      </c>
      <c r="D90" t="s">
        <v>22</v>
      </c>
      <c r="E90">
        <v>219746</v>
      </c>
      <c r="F90" s="5" t="s">
        <v>23</v>
      </c>
      <c r="G90" s="5" t="s">
        <v>51</v>
      </c>
      <c r="H90" s="5" t="s">
        <v>191</v>
      </c>
      <c r="I90" t="s">
        <v>26</v>
      </c>
      <c r="J90" t="s">
        <v>294</v>
      </c>
      <c r="K90">
        <v>100</v>
      </c>
      <c r="L90" s="5" t="s">
        <v>295</v>
      </c>
      <c r="M90" s="5" t="s">
        <v>54</v>
      </c>
      <c r="N90">
        <v>15</v>
      </c>
      <c r="O90" t="s">
        <v>62</v>
      </c>
      <c r="P90" s="1">
        <v>45475</v>
      </c>
      <c r="Q90" s="1">
        <v>45547</v>
      </c>
      <c r="R90">
        <v>1485</v>
      </c>
      <c r="S90" s="4">
        <v>7</v>
      </c>
      <c r="T90" t="s">
        <v>210</v>
      </c>
    </row>
    <row r="91" spans="1:20" x14ac:dyDescent="0.35">
      <c r="A91" t="s">
        <v>296</v>
      </c>
      <c r="B91" s="5" t="s">
        <v>73</v>
      </c>
      <c r="C91" s="6">
        <v>115774</v>
      </c>
      <c r="D91" t="s">
        <v>22</v>
      </c>
      <c r="E91">
        <v>115774</v>
      </c>
      <c r="F91" s="5" t="s">
        <v>23</v>
      </c>
      <c r="G91" s="5" t="s">
        <v>51</v>
      </c>
      <c r="H91" s="5" t="s">
        <v>157</v>
      </c>
      <c r="I91" t="s">
        <v>35</v>
      </c>
      <c r="J91" t="s">
        <v>157</v>
      </c>
      <c r="K91">
        <v>50</v>
      </c>
      <c r="L91" s="5" t="s">
        <v>297</v>
      </c>
      <c r="M91" s="5" t="s">
        <v>28</v>
      </c>
      <c r="N91">
        <v>10</v>
      </c>
      <c r="O91" t="s">
        <v>141</v>
      </c>
      <c r="P91" s="1">
        <v>45326</v>
      </c>
      <c r="Q91" s="1">
        <v>45360</v>
      </c>
      <c r="R91">
        <v>1618</v>
      </c>
      <c r="S91" s="4">
        <v>5.3</v>
      </c>
      <c r="T91" t="s">
        <v>89</v>
      </c>
    </row>
    <row r="92" spans="1:20" x14ac:dyDescent="0.35">
      <c r="A92" t="s">
        <v>298</v>
      </c>
      <c r="B92" s="5" t="s">
        <v>73</v>
      </c>
      <c r="C92" s="6">
        <v>130984</v>
      </c>
      <c r="D92" t="s">
        <v>120</v>
      </c>
      <c r="E92">
        <v>117886</v>
      </c>
      <c r="F92" s="5" t="s">
        <v>58</v>
      </c>
      <c r="G92" s="5" t="s">
        <v>24</v>
      </c>
      <c r="H92" s="5" t="s">
        <v>121</v>
      </c>
      <c r="I92" t="s">
        <v>35</v>
      </c>
      <c r="J92" t="s">
        <v>299</v>
      </c>
      <c r="K92">
        <v>50</v>
      </c>
      <c r="L92" s="5" t="s">
        <v>300</v>
      </c>
      <c r="M92" s="5" t="s">
        <v>37</v>
      </c>
      <c r="N92">
        <v>1</v>
      </c>
      <c r="O92" t="s">
        <v>167</v>
      </c>
      <c r="P92" s="1">
        <v>45299</v>
      </c>
      <c r="Q92" s="1">
        <v>45371</v>
      </c>
      <c r="R92">
        <v>1774</v>
      </c>
      <c r="S92" s="4">
        <v>5.3</v>
      </c>
      <c r="T92" t="s">
        <v>89</v>
      </c>
    </row>
    <row r="93" spans="1:20" x14ac:dyDescent="0.35">
      <c r="A93" t="s">
        <v>301</v>
      </c>
      <c r="B93" s="5" t="s">
        <v>145</v>
      </c>
      <c r="C93" s="6">
        <v>191223</v>
      </c>
      <c r="D93" t="s">
        <v>120</v>
      </c>
      <c r="E93">
        <v>172101</v>
      </c>
      <c r="F93" s="5" t="s">
        <v>23</v>
      </c>
      <c r="G93" s="5" t="s">
        <v>59</v>
      </c>
      <c r="H93" s="5" t="s">
        <v>121</v>
      </c>
      <c r="I93" t="s">
        <v>44</v>
      </c>
      <c r="J93" t="s">
        <v>43</v>
      </c>
      <c r="K93">
        <v>0</v>
      </c>
      <c r="L93" s="5" t="s">
        <v>302</v>
      </c>
      <c r="M93" s="5" t="s">
        <v>54</v>
      </c>
      <c r="N93">
        <v>18</v>
      </c>
      <c r="O93" t="s">
        <v>112</v>
      </c>
      <c r="P93" s="1">
        <v>45389</v>
      </c>
      <c r="Q93" s="1">
        <v>45450</v>
      </c>
      <c r="R93">
        <v>1926</v>
      </c>
      <c r="S93" s="4">
        <v>6.8</v>
      </c>
      <c r="T93" t="s">
        <v>136</v>
      </c>
    </row>
    <row r="94" spans="1:20" x14ac:dyDescent="0.35">
      <c r="A94" t="s">
        <v>303</v>
      </c>
      <c r="B94" s="5" t="s">
        <v>73</v>
      </c>
      <c r="C94" s="6">
        <v>155502</v>
      </c>
      <c r="D94" t="s">
        <v>22</v>
      </c>
      <c r="E94">
        <v>155502</v>
      </c>
      <c r="F94" s="5" t="s">
        <v>66</v>
      </c>
      <c r="G94" s="5" t="s">
        <v>59</v>
      </c>
      <c r="H94" s="5" t="s">
        <v>68</v>
      </c>
      <c r="I94" t="s">
        <v>26</v>
      </c>
      <c r="J94" t="s">
        <v>304</v>
      </c>
      <c r="K94">
        <v>50</v>
      </c>
      <c r="L94" s="5" t="s">
        <v>305</v>
      </c>
      <c r="M94" s="5" t="s">
        <v>54</v>
      </c>
      <c r="N94">
        <v>9</v>
      </c>
      <c r="O94" t="s">
        <v>85</v>
      </c>
      <c r="P94" s="1">
        <v>45686</v>
      </c>
      <c r="Q94" s="1">
        <v>45710</v>
      </c>
      <c r="R94">
        <v>2449</v>
      </c>
      <c r="S94" s="4">
        <v>7.6</v>
      </c>
      <c r="T94" t="s">
        <v>153</v>
      </c>
    </row>
    <row r="95" spans="1:20" x14ac:dyDescent="0.35">
      <c r="A95" t="s">
        <v>306</v>
      </c>
      <c r="B95" s="5" t="s">
        <v>162</v>
      </c>
      <c r="C95" s="6">
        <v>86140</v>
      </c>
      <c r="D95" t="s">
        <v>41</v>
      </c>
      <c r="E95">
        <v>73219</v>
      </c>
      <c r="F95" s="5" t="s">
        <v>50</v>
      </c>
      <c r="G95" s="5" t="s">
        <v>24</v>
      </c>
      <c r="H95" s="5" t="s">
        <v>43</v>
      </c>
      <c r="I95" t="s">
        <v>35</v>
      </c>
      <c r="J95" t="s">
        <v>165</v>
      </c>
      <c r="K95">
        <v>50</v>
      </c>
      <c r="L95" s="5" t="s">
        <v>307</v>
      </c>
      <c r="M95" s="5" t="s">
        <v>70</v>
      </c>
      <c r="N95">
        <v>4</v>
      </c>
      <c r="O95" t="s">
        <v>141</v>
      </c>
      <c r="P95" s="1">
        <v>45727</v>
      </c>
      <c r="Q95" s="1">
        <v>45759</v>
      </c>
      <c r="R95">
        <v>1816</v>
      </c>
      <c r="S95" s="4">
        <v>7.3</v>
      </c>
      <c r="T95" t="s">
        <v>118</v>
      </c>
    </row>
    <row r="96" spans="1:20" x14ac:dyDescent="0.35">
      <c r="A96" t="s">
        <v>308</v>
      </c>
      <c r="B96" s="5" t="s">
        <v>28802</v>
      </c>
      <c r="C96" s="6">
        <v>96028</v>
      </c>
      <c r="D96" t="s">
        <v>92</v>
      </c>
      <c r="E96">
        <v>72021</v>
      </c>
      <c r="F96" s="5" t="s">
        <v>50</v>
      </c>
      <c r="G96" s="5" t="s">
        <v>51</v>
      </c>
      <c r="H96" s="5" t="s">
        <v>93</v>
      </c>
      <c r="I96" t="s">
        <v>35</v>
      </c>
      <c r="J96" t="s">
        <v>82</v>
      </c>
      <c r="K96">
        <v>0</v>
      </c>
      <c r="L96" s="5" t="s">
        <v>309</v>
      </c>
      <c r="M96" s="5" t="s">
        <v>37</v>
      </c>
      <c r="N96">
        <v>4</v>
      </c>
      <c r="O96" t="s">
        <v>112</v>
      </c>
      <c r="P96" s="1">
        <v>45725</v>
      </c>
      <c r="Q96" s="1">
        <v>45744</v>
      </c>
      <c r="R96">
        <v>1878</v>
      </c>
      <c r="S96" s="4">
        <v>6.6</v>
      </c>
      <c r="T96" t="s">
        <v>153</v>
      </c>
    </row>
    <row r="97" spans="1:20" x14ac:dyDescent="0.35">
      <c r="A97" t="s">
        <v>310</v>
      </c>
      <c r="B97" s="5" t="s">
        <v>105</v>
      </c>
      <c r="C97" s="6">
        <v>134920</v>
      </c>
      <c r="D97" t="s">
        <v>22</v>
      </c>
      <c r="E97">
        <v>134920</v>
      </c>
      <c r="F97" s="5" t="s">
        <v>66</v>
      </c>
      <c r="G97" s="5" t="s">
        <v>24</v>
      </c>
      <c r="H97" s="5" t="s">
        <v>101</v>
      </c>
      <c r="I97" t="s">
        <v>44</v>
      </c>
      <c r="J97" t="s">
        <v>101</v>
      </c>
      <c r="K97">
        <v>0</v>
      </c>
      <c r="L97" s="5" t="s">
        <v>311</v>
      </c>
      <c r="M97" s="5" t="s">
        <v>28</v>
      </c>
      <c r="N97">
        <v>7</v>
      </c>
      <c r="O97" t="s">
        <v>85</v>
      </c>
      <c r="P97" s="1">
        <v>45750</v>
      </c>
      <c r="Q97" s="1">
        <v>45789</v>
      </c>
      <c r="R97">
        <v>1930</v>
      </c>
      <c r="S97" s="4">
        <v>6.7</v>
      </c>
      <c r="T97" t="s">
        <v>118</v>
      </c>
    </row>
    <row r="98" spans="1:20" x14ac:dyDescent="0.35">
      <c r="A98" t="s">
        <v>312</v>
      </c>
      <c r="B98" s="5" t="s">
        <v>28802</v>
      </c>
      <c r="C98" s="6">
        <v>107694</v>
      </c>
      <c r="D98" t="s">
        <v>22</v>
      </c>
      <c r="E98">
        <v>107694</v>
      </c>
      <c r="F98" s="5" t="s">
        <v>66</v>
      </c>
      <c r="G98" s="5" t="s">
        <v>51</v>
      </c>
      <c r="H98" s="5" t="s">
        <v>129</v>
      </c>
      <c r="I98" t="s">
        <v>26</v>
      </c>
      <c r="J98" t="s">
        <v>313</v>
      </c>
      <c r="K98">
        <v>50</v>
      </c>
      <c r="L98" s="5" t="s">
        <v>314</v>
      </c>
      <c r="M98" s="5" t="s">
        <v>28</v>
      </c>
      <c r="N98">
        <v>5</v>
      </c>
      <c r="O98" t="s">
        <v>167</v>
      </c>
      <c r="P98" s="1">
        <v>45371</v>
      </c>
      <c r="Q98" s="1">
        <v>45404</v>
      </c>
      <c r="R98">
        <v>2292</v>
      </c>
      <c r="S98" s="4">
        <v>5.0999999999999996</v>
      </c>
      <c r="T98" t="s">
        <v>153</v>
      </c>
    </row>
    <row r="99" spans="1:20" x14ac:dyDescent="0.35">
      <c r="A99" t="s">
        <v>315</v>
      </c>
      <c r="B99" s="5" t="s">
        <v>100</v>
      </c>
      <c r="C99" s="6">
        <v>114301</v>
      </c>
      <c r="D99" t="s">
        <v>22</v>
      </c>
      <c r="E99">
        <v>114301</v>
      </c>
      <c r="F99" s="5" t="s">
        <v>50</v>
      </c>
      <c r="G99" s="5" t="s">
        <v>59</v>
      </c>
      <c r="H99" s="5" t="s">
        <v>52</v>
      </c>
      <c r="I99" t="s">
        <v>35</v>
      </c>
      <c r="J99" t="s">
        <v>52</v>
      </c>
      <c r="K99">
        <v>0</v>
      </c>
      <c r="L99" s="5" t="s">
        <v>316</v>
      </c>
      <c r="M99" s="5" t="s">
        <v>37</v>
      </c>
      <c r="N99">
        <v>4</v>
      </c>
      <c r="O99" t="s">
        <v>141</v>
      </c>
      <c r="P99" s="1">
        <v>45696</v>
      </c>
      <c r="Q99" s="1">
        <v>45721</v>
      </c>
      <c r="R99">
        <v>1506</v>
      </c>
      <c r="S99" s="4">
        <v>7.5</v>
      </c>
      <c r="T99" t="s">
        <v>277</v>
      </c>
    </row>
    <row r="100" spans="1:20" x14ac:dyDescent="0.35">
      <c r="A100" t="s">
        <v>317</v>
      </c>
      <c r="B100" s="5" t="s">
        <v>28800</v>
      </c>
      <c r="C100" s="6">
        <v>92728</v>
      </c>
      <c r="D100" t="s">
        <v>92</v>
      </c>
      <c r="E100">
        <v>69546</v>
      </c>
      <c r="F100" s="5" t="s">
        <v>50</v>
      </c>
      <c r="G100" s="5" t="s">
        <v>59</v>
      </c>
      <c r="H100" s="5" t="s">
        <v>93</v>
      </c>
      <c r="I100" t="s">
        <v>35</v>
      </c>
      <c r="J100" t="s">
        <v>93</v>
      </c>
      <c r="K100">
        <v>0</v>
      </c>
      <c r="L100" s="5" t="s">
        <v>318</v>
      </c>
      <c r="M100" s="5" t="s">
        <v>37</v>
      </c>
      <c r="N100">
        <v>4</v>
      </c>
      <c r="O100" t="s">
        <v>29</v>
      </c>
      <c r="P100" s="1">
        <v>45651</v>
      </c>
      <c r="Q100" s="1">
        <v>45693</v>
      </c>
      <c r="R100">
        <v>1948</v>
      </c>
      <c r="S100" s="4">
        <v>9.3000000000000007</v>
      </c>
      <c r="T100" t="s">
        <v>55</v>
      </c>
    </row>
    <row r="101" spans="1:20" x14ac:dyDescent="0.35">
      <c r="A101" t="s">
        <v>319</v>
      </c>
      <c r="B101" s="5" t="s">
        <v>217</v>
      </c>
      <c r="C101" s="6">
        <v>76826</v>
      </c>
      <c r="D101" t="s">
        <v>65</v>
      </c>
      <c r="E101">
        <v>99874</v>
      </c>
      <c r="F101" s="5" t="s">
        <v>58</v>
      </c>
      <c r="G101" s="5" t="s">
        <v>24</v>
      </c>
      <c r="H101" s="5" t="s">
        <v>67</v>
      </c>
      <c r="I101" t="s">
        <v>26</v>
      </c>
      <c r="J101" t="s">
        <v>67</v>
      </c>
      <c r="K101">
        <v>50</v>
      </c>
      <c r="L101" s="5" t="s">
        <v>320</v>
      </c>
      <c r="M101" s="5" t="s">
        <v>37</v>
      </c>
      <c r="N101">
        <v>1</v>
      </c>
      <c r="O101" t="s">
        <v>88</v>
      </c>
      <c r="P101" s="1">
        <v>45755</v>
      </c>
      <c r="Q101" s="1">
        <v>45787</v>
      </c>
      <c r="R101">
        <v>804</v>
      </c>
      <c r="S101" s="4">
        <v>7.4</v>
      </c>
      <c r="T101" t="s">
        <v>118</v>
      </c>
    </row>
    <row r="102" spans="1:20" x14ac:dyDescent="0.35">
      <c r="A102" t="s">
        <v>321</v>
      </c>
      <c r="B102" s="5" t="s">
        <v>73</v>
      </c>
      <c r="C102" s="6">
        <v>48870</v>
      </c>
      <c r="D102" t="s">
        <v>22</v>
      </c>
      <c r="E102">
        <v>48870</v>
      </c>
      <c r="F102" s="5" t="s">
        <v>66</v>
      </c>
      <c r="G102" s="5" t="s">
        <v>24</v>
      </c>
      <c r="H102" s="5" t="s">
        <v>116</v>
      </c>
      <c r="I102" t="s">
        <v>35</v>
      </c>
      <c r="J102" t="s">
        <v>116</v>
      </c>
      <c r="K102">
        <v>0</v>
      </c>
      <c r="L102" s="5" t="s">
        <v>322</v>
      </c>
      <c r="M102" s="5" t="s">
        <v>28</v>
      </c>
      <c r="N102">
        <v>7</v>
      </c>
      <c r="O102" t="s">
        <v>112</v>
      </c>
      <c r="P102" s="1">
        <v>45742</v>
      </c>
      <c r="Q102" s="1">
        <v>45793</v>
      </c>
      <c r="R102">
        <v>1108</v>
      </c>
      <c r="S102" s="4">
        <v>5.6</v>
      </c>
      <c r="T102" t="s">
        <v>55</v>
      </c>
    </row>
    <row r="103" spans="1:20" x14ac:dyDescent="0.35">
      <c r="A103" t="s">
        <v>323</v>
      </c>
      <c r="B103" s="5" t="s">
        <v>21</v>
      </c>
      <c r="C103" s="6">
        <v>89527</v>
      </c>
      <c r="D103" t="s">
        <v>81</v>
      </c>
      <c r="E103">
        <v>120861</v>
      </c>
      <c r="F103" s="5" t="s">
        <v>50</v>
      </c>
      <c r="G103" s="5" t="s">
        <v>59</v>
      </c>
      <c r="H103" s="5" t="s">
        <v>82</v>
      </c>
      <c r="I103" t="s">
        <v>35</v>
      </c>
      <c r="J103" t="s">
        <v>101</v>
      </c>
      <c r="K103">
        <v>50</v>
      </c>
      <c r="L103" s="5" t="s">
        <v>324</v>
      </c>
      <c r="M103" s="5" t="s">
        <v>70</v>
      </c>
      <c r="N103">
        <v>4</v>
      </c>
      <c r="O103" t="s">
        <v>62</v>
      </c>
      <c r="P103" s="1">
        <v>45635</v>
      </c>
      <c r="Q103" s="1">
        <v>45656</v>
      </c>
      <c r="R103">
        <v>1299</v>
      </c>
      <c r="S103" s="4">
        <v>5.8</v>
      </c>
      <c r="T103" t="s">
        <v>118</v>
      </c>
    </row>
    <row r="104" spans="1:20" x14ac:dyDescent="0.35">
      <c r="A104" t="s">
        <v>325</v>
      </c>
      <c r="B104" s="5" t="s">
        <v>179</v>
      </c>
      <c r="C104" s="6">
        <v>81103</v>
      </c>
      <c r="D104" t="s">
        <v>81</v>
      </c>
      <c r="E104">
        <v>109489</v>
      </c>
      <c r="F104" s="5" t="s">
        <v>58</v>
      </c>
      <c r="G104" s="5" t="s">
        <v>42</v>
      </c>
      <c r="H104" s="5" t="s">
        <v>82</v>
      </c>
      <c r="I104" t="s">
        <v>35</v>
      </c>
      <c r="J104" t="s">
        <v>82</v>
      </c>
      <c r="K104">
        <v>0</v>
      </c>
      <c r="L104" s="5" t="s">
        <v>326</v>
      </c>
      <c r="M104" s="5" t="s">
        <v>70</v>
      </c>
      <c r="N104">
        <v>0</v>
      </c>
      <c r="O104" t="s">
        <v>147</v>
      </c>
      <c r="P104" s="1">
        <v>45438</v>
      </c>
      <c r="Q104" s="1">
        <v>45511</v>
      </c>
      <c r="R104">
        <v>2055</v>
      </c>
      <c r="S104" s="4">
        <v>7</v>
      </c>
      <c r="T104" t="s">
        <v>277</v>
      </c>
    </row>
    <row r="105" spans="1:20" x14ac:dyDescent="0.35">
      <c r="A105" t="s">
        <v>327</v>
      </c>
      <c r="B105" s="5" t="s">
        <v>91</v>
      </c>
      <c r="C105" s="6">
        <v>283428</v>
      </c>
      <c r="D105" t="s">
        <v>22</v>
      </c>
      <c r="E105">
        <v>283428</v>
      </c>
      <c r="F105" s="5" t="s">
        <v>23</v>
      </c>
      <c r="G105" s="5" t="s">
        <v>42</v>
      </c>
      <c r="H105" s="5" t="s">
        <v>97</v>
      </c>
      <c r="I105" t="s">
        <v>35</v>
      </c>
      <c r="J105" t="s">
        <v>97</v>
      </c>
      <c r="K105">
        <v>0</v>
      </c>
      <c r="L105" s="5" t="s">
        <v>328</v>
      </c>
      <c r="M105" s="5" t="s">
        <v>28</v>
      </c>
      <c r="N105">
        <v>13</v>
      </c>
      <c r="O105" t="s">
        <v>112</v>
      </c>
      <c r="P105" s="1">
        <v>45726</v>
      </c>
      <c r="Q105" s="1">
        <v>45788</v>
      </c>
      <c r="R105">
        <v>1275</v>
      </c>
      <c r="S105" s="4">
        <v>5.0999999999999996</v>
      </c>
      <c r="T105" t="s">
        <v>210</v>
      </c>
    </row>
    <row r="106" spans="1:20" x14ac:dyDescent="0.35">
      <c r="A106" t="s">
        <v>329</v>
      </c>
      <c r="B106" s="5" t="s">
        <v>28799</v>
      </c>
      <c r="C106" s="6">
        <v>104906</v>
      </c>
      <c r="D106" t="s">
        <v>22</v>
      </c>
      <c r="E106">
        <v>104906</v>
      </c>
      <c r="F106" s="5" t="s">
        <v>50</v>
      </c>
      <c r="G106" s="5" t="s">
        <v>51</v>
      </c>
      <c r="H106" s="5" t="s">
        <v>101</v>
      </c>
      <c r="I106" t="s">
        <v>44</v>
      </c>
      <c r="J106" t="s">
        <v>291</v>
      </c>
      <c r="K106">
        <v>50</v>
      </c>
      <c r="L106" s="5" t="s">
        <v>330</v>
      </c>
      <c r="M106" s="5" t="s">
        <v>37</v>
      </c>
      <c r="N106">
        <v>3</v>
      </c>
      <c r="O106" t="s">
        <v>71</v>
      </c>
      <c r="P106" s="1">
        <v>45683</v>
      </c>
      <c r="Q106" s="1">
        <v>45744</v>
      </c>
      <c r="R106">
        <v>2101</v>
      </c>
      <c r="S106" s="4">
        <v>8</v>
      </c>
      <c r="T106" t="s">
        <v>55</v>
      </c>
    </row>
    <row r="107" spans="1:20" x14ac:dyDescent="0.35">
      <c r="A107" t="s">
        <v>331</v>
      </c>
      <c r="B107" s="5" t="s">
        <v>28801</v>
      </c>
      <c r="C107" s="6">
        <v>231496</v>
      </c>
      <c r="D107" t="s">
        <v>22</v>
      </c>
      <c r="E107">
        <v>231496</v>
      </c>
      <c r="F107" s="5" t="s">
        <v>23</v>
      </c>
      <c r="G107" s="5" t="s">
        <v>24</v>
      </c>
      <c r="H107" s="5" t="s">
        <v>52</v>
      </c>
      <c r="I107" t="s">
        <v>35</v>
      </c>
      <c r="J107" t="s">
        <v>52</v>
      </c>
      <c r="K107">
        <v>50</v>
      </c>
      <c r="L107" s="5" t="s">
        <v>332</v>
      </c>
      <c r="M107" s="5" t="s">
        <v>70</v>
      </c>
      <c r="N107">
        <v>18</v>
      </c>
      <c r="O107" t="s">
        <v>46</v>
      </c>
      <c r="P107" s="1">
        <v>45701</v>
      </c>
      <c r="Q107" s="1">
        <v>45757</v>
      </c>
      <c r="R107">
        <v>895</v>
      </c>
      <c r="S107" s="4">
        <v>5.5</v>
      </c>
      <c r="T107" t="s">
        <v>89</v>
      </c>
    </row>
    <row r="108" spans="1:20" x14ac:dyDescent="0.35">
      <c r="A108" t="s">
        <v>333</v>
      </c>
      <c r="B108" s="5" t="s">
        <v>57</v>
      </c>
      <c r="C108" s="6">
        <v>147402</v>
      </c>
      <c r="D108" t="s">
        <v>33</v>
      </c>
      <c r="E108">
        <v>16214220</v>
      </c>
      <c r="F108" s="5" t="s">
        <v>66</v>
      </c>
      <c r="G108" s="5" t="s">
        <v>59</v>
      </c>
      <c r="H108" s="5" t="s">
        <v>34</v>
      </c>
      <c r="I108" t="s">
        <v>35</v>
      </c>
      <c r="J108" t="s">
        <v>34</v>
      </c>
      <c r="K108">
        <v>100</v>
      </c>
      <c r="L108" s="5" t="s">
        <v>334</v>
      </c>
      <c r="M108" s="5" t="s">
        <v>37</v>
      </c>
      <c r="N108">
        <v>8</v>
      </c>
      <c r="O108" t="s">
        <v>46</v>
      </c>
      <c r="P108" s="1">
        <v>45637</v>
      </c>
      <c r="Q108" s="1">
        <v>45689</v>
      </c>
      <c r="R108">
        <v>593</v>
      </c>
      <c r="S108" s="4">
        <v>7</v>
      </c>
      <c r="T108" t="s">
        <v>243</v>
      </c>
    </row>
    <row r="109" spans="1:20" x14ac:dyDescent="0.35">
      <c r="A109" t="s">
        <v>335</v>
      </c>
      <c r="B109" s="5" t="s">
        <v>21</v>
      </c>
      <c r="C109" s="6">
        <v>69331</v>
      </c>
      <c r="D109" t="s">
        <v>41</v>
      </c>
      <c r="E109">
        <v>58931</v>
      </c>
      <c r="F109" s="5" t="s">
        <v>58</v>
      </c>
      <c r="G109" s="5" t="s">
        <v>59</v>
      </c>
      <c r="H109" s="5" t="s">
        <v>151</v>
      </c>
      <c r="I109" t="s">
        <v>35</v>
      </c>
      <c r="J109" t="s">
        <v>151</v>
      </c>
      <c r="K109">
        <v>100</v>
      </c>
      <c r="L109" s="5" t="s">
        <v>336</v>
      </c>
      <c r="M109" s="5" t="s">
        <v>70</v>
      </c>
      <c r="N109">
        <v>1</v>
      </c>
      <c r="O109" t="s">
        <v>112</v>
      </c>
      <c r="P109" s="1">
        <v>45758</v>
      </c>
      <c r="Q109" s="1">
        <v>45798</v>
      </c>
      <c r="R109">
        <v>639</v>
      </c>
      <c r="S109" s="4">
        <v>8.8000000000000007</v>
      </c>
      <c r="T109" t="s">
        <v>79</v>
      </c>
    </row>
    <row r="110" spans="1:20" x14ac:dyDescent="0.35">
      <c r="A110" t="s">
        <v>337</v>
      </c>
      <c r="B110" s="5" t="s">
        <v>73</v>
      </c>
      <c r="C110" s="6">
        <v>215842</v>
      </c>
      <c r="D110" t="s">
        <v>41</v>
      </c>
      <c r="E110">
        <v>183466</v>
      </c>
      <c r="F110" s="5" t="s">
        <v>23</v>
      </c>
      <c r="G110" s="5" t="s">
        <v>42</v>
      </c>
      <c r="H110" s="5" t="s">
        <v>60</v>
      </c>
      <c r="I110" t="s">
        <v>44</v>
      </c>
      <c r="J110" t="s">
        <v>60</v>
      </c>
      <c r="K110">
        <v>0</v>
      </c>
      <c r="L110" s="5" t="s">
        <v>338</v>
      </c>
      <c r="M110" s="5" t="s">
        <v>37</v>
      </c>
      <c r="N110">
        <v>12</v>
      </c>
      <c r="O110" t="s">
        <v>112</v>
      </c>
      <c r="P110" s="1">
        <v>45645</v>
      </c>
      <c r="Q110" s="1">
        <v>45685</v>
      </c>
      <c r="R110">
        <v>2098</v>
      </c>
      <c r="S110" s="4">
        <v>6.7</v>
      </c>
      <c r="T110" t="s">
        <v>103</v>
      </c>
    </row>
    <row r="111" spans="1:20" x14ac:dyDescent="0.35">
      <c r="A111" t="s">
        <v>339</v>
      </c>
      <c r="B111" s="5" t="s">
        <v>21</v>
      </c>
      <c r="C111" s="6">
        <v>79833</v>
      </c>
      <c r="D111" t="s">
        <v>22</v>
      </c>
      <c r="E111">
        <v>79833</v>
      </c>
      <c r="F111" s="5" t="s">
        <v>66</v>
      </c>
      <c r="G111" s="5" t="s">
        <v>24</v>
      </c>
      <c r="H111" s="5" t="s">
        <v>165</v>
      </c>
      <c r="I111" t="s">
        <v>44</v>
      </c>
      <c r="J111" t="s">
        <v>165</v>
      </c>
      <c r="K111">
        <v>0</v>
      </c>
      <c r="L111" s="5" t="s">
        <v>340</v>
      </c>
      <c r="M111" s="5" t="s">
        <v>54</v>
      </c>
      <c r="N111">
        <v>6</v>
      </c>
      <c r="O111" t="s">
        <v>112</v>
      </c>
      <c r="P111" s="1">
        <v>45295</v>
      </c>
      <c r="Q111" s="1">
        <v>45309</v>
      </c>
      <c r="R111">
        <v>1284</v>
      </c>
      <c r="S111" s="4">
        <v>5.7</v>
      </c>
      <c r="T111" t="s">
        <v>118</v>
      </c>
    </row>
    <row r="112" spans="1:20" x14ac:dyDescent="0.35">
      <c r="A112" t="s">
        <v>341</v>
      </c>
      <c r="B112" s="5" t="s">
        <v>21</v>
      </c>
      <c r="C112" s="6">
        <v>304859</v>
      </c>
      <c r="D112" t="s">
        <v>22</v>
      </c>
      <c r="E112">
        <v>304859</v>
      </c>
      <c r="F112" s="5" t="s">
        <v>23</v>
      </c>
      <c r="G112" s="5" t="s">
        <v>59</v>
      </c>
      <c r="H112" s="5" t="s">
        <v>68</v>
      </c>
      <c r="I112" t="s">
        <v>35</v>
      </c>
      <c r="J112" t="s">
        <v>68</v>
      </c>
      <c r="K112">
        <v>100</v>
      </c>
      <c r="L112" s="5" t="s">
        <v>342</v>
      </c>
      <c r="M112" s="5" t="s">
        <v>37</v>
      </c>
      <c r="N112">
        <v>15</v>
      </c>
      <c r="O112" t="s">
        <v>147</v>
      </c>
      <c r="P112" s="1">
        <v>45738</v>
      </c>
      <c r="Q112" s="1">
        <v>45782</v>
      </c>
      <c r="R112">
        <v>2460</v>
      </c>
      <c r="S112" s="4">
        <v>6</v>
      </c>
      <c r="T112" t="s">
        <v>63</v>
      </c>
    </row>
    <row r="113" spans="1:20" x14ac:dyDescent="0.35">
      <c r="A113" t="s">
        <v>343</v>
      </c>
      <c r="B113" s="5" t="s">
        <v>28802</v>
      </c>
      <c r="C113" s="6">
        <v>112217</v>
      </c>
      <c r="D113" t="s">
        <v>41</v>
      </c>
      <c r="E113">
        <v>95384</v>
      </c>
      <c r="F113" s="5" t="s">
        <v>66</v>
      </c>
      <c r="G113" s="5" t="s">
        <v>42</v>
      </c>
      <c r="H113" s="5" t="s">
        <v>43</v>
      </c>
      <c r="I113" t="s">
        <v>44</v>
      </c>
      <c r="J113" t="s">
        <v>191</v>
      </c>
      <c r="K113">
        <v>0</v>
      </c>
      <c r="L113" s="5" t="s">
        <v>344</v>
      </c>
      <c r="M113" s="5" t="s">
        <v>28</v>
      </c>
      <c r="N113">
        <v>8</v>
      </c>
      <c r="O113" t="s">
        <v>71</v>
      </c>
      <c r="P113" s="1">
        <v>45723</v>
      </c>
      <c r="Q113" s="1">
        <v>45770</v>
      </c>
      <c r="R113">
        <v>1679</v>
      </c>
      <c r="S113" s="4">
        <v>10</v>
      </c>
      <c r="T113" t="s">
        <v>277</v>
      </c>
    </row>
    <row r="114" spans="1:20" x14ac:dyDescent="0.35">
      <c r="A114" t="s">
        <v>345</v>
      </c>
      <c r="B114" s="5" t="s">
        <v>32</v>
      </c>
      <c r="C114" s="6">
        <v>45738</v>
      </c>
      <c r="D114" t="s">
        <v>22</v>
      </c>
      <c r="E114">
        <v>45738</v>
      </c>
      <c r="F114" s="5" t="s">
        <v>58</v>
      </c>
      <c r="G114" s="5" t="s">
        <v>51</v>
      </c>
      <c r="H114" s="5" t="s">
        <v>165</v>
      </c>
      <c r="I114" t="s">
        <v>26</v>
      </c>
      <c r="J114" t="s">
        <v>165</v>
      </c>
      <c r="K114">
        <v>100</v>
      </c>
      <c r="L114" s="5" t="s">
        <v>346</v>
      </c>
      <c r="M114" s="5" t="s">
        <v>28</v>
      </c>
      <c r="N114">
        <v>0</v>
      </c>
      <c r="O114" t="s">
        <v>172</v>
      </c>
      <c r="P114" s="1">
        <v>45368</v>
      </c>
      <c r="Q114" s="1">
        <v>45387</v>
      </c>
      <c r="R114">
        <v>1481</v>
      </c>
      <c r="S114" s="4">
        <v>9.5</v>
      </c>
      <c r="T114" t="s">
        <v>95</v>
      </c>
    </row>
    <row r="115" spans="1:20" x14ac:dyDescent="0.35">
      <c r="A115" t="s">
        <v>347</v>
      </c>
      <c r="B115" s="5" t="s">
        <v>28800</v>
      </c>
      <c r="C115" s="6">
        <v>195309</v>
      </c>
      <c r="D115" t="s">
        <v>41</v>
      </c>
      <c r="E115">
        <v>166013</v>
      </c>
      <c r="F115" s="5" t="s">
        <v>23</v>
      </c>
      <c r="G115" s="5" t="s">
        <v>24</v>
      </c>
      <c r="H115" s="5" t="s">
        <v>43</v>
      </c>
      <c r="I115" t="s">
        <v>44</v>
      </c>
      <c r="J115" t="s">
        <v>43</v>
      </c>
      <c r="K115">
        <v>50</v>
      </c>
      <c r="L115" s="5" t="s">
        <v>348</v>
      </c>
      <c r="M115" s="5" t="s">
        <v>37</v>
      </c>
      <c r="N115">
        <v>18</v>
      </c>
      <c r="O115" t="s">
        <v>85</v>
      </c>
      <c r="P115" s="1">
        <v>45640</v>
      </c>
      <c r="Q115" s="1">
        <v>45711</v>
      </c>
      <c r="R115">
        <v>1277</v>
      </c>
      <c r="S115" s="4">
        <v>5.3</v>
      </c>
      <c r="T115" t="s">
        <v>95</v>
      </c>
    </row>
    <row r="116" spans="1:20" x14ac:dyDescent="0.35">
      <c r="A116" t="s">
        <v>349</v>
      </c>
      <c r="B116" s="5" t="s">
        <v>21</v>
      </c>
      <c r="C116" s="6">
        <v>141439</v>
      </c>
      <c r="D116" t="s">
        <v>22</v>
      </c>
      <c r="E116">
        <v>141439</v>
      </c>
      <c r="F116" s="5" t="s">
        <v>66</v>
      </c>
      <c r="G116" s="5" t="s">
        <v>51</v>
      </c>
      <c r="H116" s="5" t="s">
        <v>101</v>
      </c>
      <c r="I116" t="s">
        <v>35</v>
      </c>
      <c r="J116" t="s">
        <v>101</v>
      </c>
      <c r="K116">
        <v>50</v>
      </c>
      <c r="L116" s="5" t="s">
        <v>350</v>
      </c>
      <c r="M116" s="5" t="s">
        <v>54</v>
      </c>
      <c r="N116">
        <v>9</v>
      </c>
      <c r="O116" t="s">
        <v>167</v>
      </c>
      <c r="P116" s="1">
        <v>45467</v>
      </c>
      <c r="Q116" s="1">
        <v>45486</v>
      </c>
      <c r="R116">
        <v>1021</v>
      </c>
      <c r="S116" s="4">
        <v>6.3</v>
      </c>
      <c r="T116" t="s">
        <v>277</v>
      </c>
    </row>
    <row r="117" spans="1:20" x14ac:dyDescent="0.35">
      <c r="A117" t="s">
        <v>351</v>
      </c>
      <c r="B117" s="5" t="s">
        <v>73</v>
      </c>
      <c r="C117" s="6">
        <v>125836</v>
      </c>
      <c r="D117" t="s">
        <v>22</v>
      </c>
      <c r="E117">
        <v>125836</v>
      </c>
      <c r="F117" s="5" t="s">
        <v>50</v>
      </c>
      <c r="G117" s="5" t="s">
        <v>59</v>
      </c>
      <c r="H117" s="5" t="s">
        <v>68</v>
      </c>
      <c r="I117" t="s">
        <v>35</v>
      </c>
      <c r="J117" t="s">
        <v>68</v>
      </c>
      <c r="K117">
        <v>100</v>
      </c>
      <c r="L117" s="5" t="s">
        <v>352</v>
      </c>
      <c r="M117" s="5" t="s">
        <v>70</v>
      </c>
      <c r="N117">
        <v>2</v>
      </c>
      <c r="O117" t="s">
        <v>29</v>
      </c>
      <c r="P117" s="1">
        <v>45653</v>
      </c>
      <c r="Q117" s="1">
        <v>45710</v>
      </c>
      <c r="R117">
        <v>1650</v>
      </c>
      <c r="S117" s="4">
        <v>10</v>
      </c>
      <c r="T117" t="s">
        <v>118</v>
      </c>
    </row>
    <row r="118" spans="1:20" x14ac:dyDescent="0.35">
      <c r="A118" t="s">
        <v>353</v>
      </c>
      <c r="B118" s="5" t="s">
        <v>28800</v>
      </c>
      <c r="C118" s="6">
        <v>58213</v>
      </c>
      <c r="D118" t="s">
        <v>22</v>
      </c>
      <c r="E118">
        <v>58213</v>
      </c>
      <c r="F118" s="5" t="s">
        <v>58</v>
      </c>
      <c r="G118" s="5" t="s">
        <v>59</v>
      </c>
      <c r="H118" s="5" t="s">
        <v>191</v>
      </c>
      <c r="I118" t="s">
        <v>44</v>
      </c>
      <c r="J118" t="s">
        <v>354</v>
      </c>
      <c r="K118">
        <v>50</v>
      </c>
      <c r="L118" s="5" t="s">
        <v>355</v>
      </c>
      <c r="M118" s="5" t="s">
        <v>54</v>
      </c>
      <c r="N118">
        <v>0</v>
      </c>
      <c r="O118" t="s">
        <v>107</v>
      </c>
      <c r="P118" s="1">
        <v>45760</v>
      </c>
      <c r="Q118" s="1">
        <v>45816</v>
      </c>
      <c r="R118">
        <v>1087</v>
      </c>
      <c r="S118" s="4">
        <v>5.5</v>
      </c>
      <c r="T118" t="s">
        <v>38</v>
      </c>
    </row>
    <row r="119" spans="1:20" x14ac:dyDescent="0.35">
      <c r="A119" t="s">
        <v>356</v>
      </c>
      <c r="B119" s="5" t="s">
        <v>145</v>
      </c>
      <c r="C119" s="6">
        <v>82191</v>
      </c>
      <c r="D119" t="s">
        <v>41</v>
      </c>
      <c r="E119">
        <v>69862</v>
      </c>
      <c r="F119" s="5" t="s">
        <v>50</v>
      </c>
      <c r="G119" s="5" t="s">
        <v>42</v>
      </c>
      <c r="H119" s="5" t="s">
        <v>43</v>
      </c>
      <c r="I119" t="s">
        <v>26</v>
      </c>
      <c r="J119" t="s">
        <v>43</v>
      </c>
      <c r="K119">
        <v>0</v>
      </c>
      <c r="L119" s="5" t="s">
        <v>357</v>
      </c>
      <c r="M119" s="5" t="s">
        <v>37</v>
      </c>
      <c r="N119">
        <v>2</v>
      </c>
      <c r="O119" t="s">
        <v>147</v>
      </c>
      <c r="P119" s="1">
        <v>45509</v>
      </c>
      <c r="Q119" s="1">
        <v>45581</v>
      </c>
      <c r="R119">
        <v>1906</v>
      </c>
      <c r="S119" s="4">
        <v>9.5</v>
      </c>
      <c r="T119" t="s">
        <v>47</v>
      </c>
    </row>
    <row r="120" spans="1:20" x14ac:dyDescent="0.35">
      <c r="A120" t="s">
        <v>358</v>
      </c>
      <c r="B120" s="5" t="s">
        <v>28800</v>
      </c>
      <c r="C120" s="6">
        <v>207975</v>
      </c>
      <c r="D120" t="s">
        <v>81</v>
      </c>
      <c r="E120">
        <v>280766</v>
      </c>
      <c r="F120" s="5" t="s">
        <v>23</v>
      </c>
      <c r="G120" s="5" t="s">
        <v>42</v>
      </c>
      <c r="H120" s="5" t="s">
        <v>82</v>
      </c>
      <c r="I120" t="s">
        <v>44</v>
      </c>
      <c r="J120" t="s">
        <v>359</v>
      </c>
      <c r="K120">
        <v>0</v>
      </c>
      <c r="L120" s="5" t="s">
        <v>360</v>
      </c>
      <c r="M120" s="5" t="s">
        <v>70</v>
      </c>
      <c r="N120">
        <v>13</v>
      </c>
      <c r="O120" t="s">
        <v>107</v>
      </c>
      <c r="P120" s="1">
        <v>45709</v>
      </c>
      <c r="Q120" s="1">
        <v>45754</v>
      </c>
      <c r="R120">
        <v>1475</v>
      </c>
      <c r="S120" s="4">
        <v>9.9</v>
      </c>
      <c r="T120" t="s">
        <v>153</v>
      </c>
    </row>
    <row r="121" spans="1:20" x14ac:dyDescent="0.35">
      <c r="A121" t="s">
        <v>361</v>
      </c>
      <c r="B121" s="5" t="s">
        <v>49</v>
      </c>
      <c r="C121" s="6">
        <v>115664</v>
      </c>
      <c r="D121" t="s">
        <v>22</v>
      </c>
      <c r="E121">
        <v>115664</v>
      </c>
      <c r="F121" s="5" t="s">
        <v>66</v>
      </c>
      <c r="G121" s="5" t="s">
        <v>24</v>
      </c>
      <c r="H121" s="5" t="s">
        <v>129</v>
      </c>
      <c r="I121" t="s">
        <v>26</v>
      </c>
      <c r="J121" t="s">
        <v>129</v>
      </c>
      <c r="K121">
        <v>0</v>
      </c>
      <c r="L121" s="5" t="s">
        <v>362</v>
      </c>
      <c r="M121" s="5" t="s">
        <v>37</v>
      </c>
      <c r="N121">
        <v>7</v>
      </c>
      <c r="O121" t="s">
        <v>46</v>
      </c>
      <c r="P121" s="1">
        <v>45378</v>
      </c>
      <c r="Q121" s="1">
        <v>45427</v>
      </c>
      <c r="R121">
        <v>1449</v>
      </c>
      <c r="S121" s="4">
        <v>7.8</v>
      </c>
      <c r="T121" t="s">
        <v>210</v>
      </c>
    </row>
    <row r="122" spans="1:20" x14ac:dyDescent="0.35">
      <c r="A122" t="s">
        <v>363</v>
      </c>
      <c r="B122" s="5" t="s">
        <v>28801</v>
      </c>
      <c r="C122" s="6">
        <v>109337</v>
      </c>
      <c r="D122" t="s">
        <v>22</v>
      </c>
      <c r="E122">
        <v>109337</v>
      </c>
      <c r="F122" s="5" t="s">
        <v>66</v>
      </c>
      <c r="G122" s="5" t="s">
        <v>24</v>
      </c>
      <c r="H122" s="5" t="s">
        <v>129</v>
      </c>
      <c r="I122" t="s">
        <v>26</v>
      </c>
      <c r="J122" t="s">
        <v>129</v>
      </c>
      <c r="K122">
        <v>50</v>
      </c>
      <c r="L122" s="5" t="s">
        <v>364</v>
      </c>
      <c r="M122" s="5" t="s">
        <v>28</v>
      </c>
      <c r="N122">
        <v>9</v>
      </c>
      <c r="O122" t="s">
        <v>88</v>
      </c>
      <c r="P122" s="1">
        <v>45773</v>
      </c>
      <c r="Q122" s="1">
        <v>45790</v>
      </c>
      <c r="R122">
        <v>901</v>
      </c>
      <c r="S122" s="4">
        <v>8.1</v>
      </c>
      <c r="T122" t="s">
        <v>118</v>
      </c>
    </row>
    <row r="123" spans="1:20" x14ac:dyDescent="0.35">
      <c r="A123" t="s">
        <v>365</v>
      </c>
      <c r="B123" s="5" t="s">
        <v>174</v>
      </c>
      <c r="C123" s="6">
        <v>115386</v>
      </c>
      <c r="D123" t="s">
        <v>22</v>
      </c>
      <c r="E123">
        <v>115386</v>
      </c>
      <c r="F123" s="5" t="s">
        <v>66</v>
      </c>
      <c r="G123" s="5" t="s">
        <v>24</v>
      </c>
      <c r="H123" s="5" t="s">
        <v>52</v>
      </c>
      <c r="I123" t="s">
        <v>26</v>
      </c>
      <c r="J123" t="s">
        <v>52</v>
      </c>
      <c r="K123">
        <v>100</v>
      </c>
      <c r="L123" s="5" t="s">
        <v>366</v>
      </c>
      <c r="M123" s="5" t="s">
        <v>28</v>
      </c>
      <c r="N123">
        <v>7</v>
      </c>
      <c r="O123" t="s">
        <v>135</v>
      </c>
      <c r="P123" s="1">
        <v>45537</v>
      </c>
      <c r="Q123" s="1">
        <v>45599</v>
      </c>
      <c r="R123">
        <v>2387</v>
      </c>
      <c r="S123" s="4">
        <v>6.7</v>
      </c>
      <c r="T123" t="s">
        <v>210</v>
      </c>
    </row>
    <row r="124" spans="1:20" x14ac:dyDescent="0.35">
      <c r="A124" t="s">
        <v>367</v>
      </c>
      <c r="B124" s="5" t="s">
        <v>179</v>
      </c>
      <c r="C124" s="6">
        <v>64431</v>
      </c>
      <c r="D124" t="s">
        <v>92</v>
      </c>
      <c r="E124">
        <v>48323</v>
      </c>
      <c r="F124" s="5" t="s">
        <v>58</v>
      </c>
      <c r="G124" s="5" t="s">
        <v>59</v>
      </c>
      <c r="H124" s="5" t="s">
        <v>93</v>
      </c>
      <c r="I124" t="s">
        <v>35</v>
      </c>
      <c r="J124" t="s">
        <v>93</v>
      </c>
      <c r="K124">
        <v>50</v>
      </c>
      <c r="L124" s="5" t="s">
        <v>368</v>
      </c>
      <c r="M124" s="5" t="s">
        <v>37</v>
      </c>
      <c r="N124">
        <v>1</v>
      </c>
      <c r="O124" t="s">
        <v>46</v>
      </c>
      <c r="P124" s="1">
        <v>45682</v>
      </c>
      <c r="Q124" s="1">
        <v>45713</v>
      </c>
      <c r="R124">
        <v>825</v>
      </c>
      <c r="S124" s="4">
        <v>9</v>
      </c>
      <c r="T124" t="s">
        <v>95</v>
      </c>
    </row>
    <row r="125" spans="1:20" x14ac:dyDescent="0.35">
      <c r="A125" t="s">
        <v>369</v>
      </c>
      <c r="B125" s="5" t="s">
        <v>40</v>
      </c>
      <c r="C125" s="6">
        <v>108088</v>
      </c>
      <c r="D125" t="s">
        <v>22</v>
      </c>
      <c r="E125">
        <v>108088</v>
      </c>
      <c r="F125" s="5" t="s">
        <v>66</v>
      </c>
      <c r="G125" s="5" t="s">
        <v>51</v>
      </c>
      <c r="H125" s="5" t="s">
        <v>101</v>
      </c>
      <c r="I125" t="s">
        <v>44</v>
      </c>
      <c r="J125" t="s">
        <v>101</v>
      </c>
      <c r="K125">
        <v>100</v>
      </c>
      <c r="L125" s="5" t="s">
        <v>370</v>
      </c>
      <c r="M125" s="5" t="s">
        <v>37</v>
      </c>
      <c r="N125">
        <v>9</v>
      </c>
      <c r="O125" t="s">
        <v>85</v>
      </c>
      <c r="P125" s="1">
        <v>45572</v>
      </c>
      <c r="Q125" s="1">
        <v>45641</v>
      </c>
      <c r="R125">
        <v>1769</v>
      </c>
      <c r="S125" s="4">
        <v>8</v>
      </c>
      <c r="T125" t="s">
        <v>210</v>
      </c>
    </row>
    <row r="126" spans="1:20" x14ac:dyDescent="0.35">
      <c r="A126" t="s">
        <v>371</v>
      </c>
      <c r="B126" s="5" t="s">
        <v>145</v>
      </c>
      <c r="C126" s="6">
        <v>228314</v>
      </c>
      <c r="D126" t="s">
        <v>92</v>
      </c>
      <c r="E126">
        <v>171236</v>
      </c>
      <c r="F126" s="5" t="s">
        <v>23</v>
      </c>
      <c r="G126" s="5" t="s">
        <v>59</v>
      </c>
      <c r="H126" s="5" t="s">
        <v>93</v>
      </c>
      <c r="I126" t="s">
        <v>35</v>
      </c>
      <c r="J126" t="s">
        <v>93</v>
      </c>
      <c r="K126">
        <v>50</v>
      </c>
      <c r="L126" s="5" t="s">
        <v>372</v>
      </c>
      <c r="M126" s="5" t="s">
        <v>70</v>
      </c>
      <c r="N126">
        <v>16</v>
      </c>
      <c r="O126" t="s">
        <v>107</v>
      </c>
      <c r="P126" s="1">
        <v>45583</v>
      </c>
      <c r="Q126" s="1">
        <v>45630</v>
      </c>
      <c r="R126">
        <v>1005</v>
      </c>
      <c r="S126" s="4">
        <v>6.5</v>
      </c>
      <c r="T126" t="s">
        <v>55</v>
      </c>
    </row>
    <row r="127" spans="1:20" x14ac:dyDescent="0.35">
      <c r="A127" t="s">
        <v>373</v>
      </c>
      <c r="B127" s="5" t="s">
        <v>21</v>
      </c>
      <c r="C127" s="6">
        <v>153260</v>
      </c>
      <c r="D127" t="s">
        <v>81</v>
      </c>
      <c r="E127">
        <v>206901</v>
      </c>
      <c r="F127" s="5" t="s">
        <v>66</v>
      </c>
      <c r="G127" s="5" t="s">
        <v>42</v>
      </c>
      <c r="H127" s="5" t="s">
        <v>82</v>
      </c>
      <c r="I127" t="s">
        <v>35</v>
      </c>
      <c r="J127" t="s">
        <v>82</v>
      </c>
      <c r="K127">
        <v>0</v>
      </c>
      <c r="L127" s="5" t="s">
        <v>374</v>
      </c>
      <c r="M127" s="5" t="s">
        <v>70</v>
      </c>
      <c r="N127">
        <v>9</v>
      </c>
      <c r="O127" t="s">
        <v>131</v>
      </c>
      <c r="P127" s="1">
        <v>45749</v>
      </c>
      <c r="Q127" s="1">
        <v>45781</v>
      </c>
      <c r="R127">
        <v>1768</v>
      </c>
      <c r="S127" s="4">
        <v>9.6999999999999993</v>
      </c>
      <c r="T127" t="s">
        <v>89</v>
      </c>
    </row>
    <row r="128" spans="1:20" x14ac:dyDescent="0.35">
      <c r="A128" t="s">
        <v>375</v>
      </c>
      <c r="B128" s="5" t="s">
        <v>21</v>
      </c>
      <c r="C128" s="6">
        <v>63667</v>
      </c>
      <c r="D128" t="s">
        <v>22</v>
      </c>
      <c r="E128">
        <v>63667</v>
      </c>
      <c r="F128" s="5" t="s">
        <v>50</v>
      </c>
      <c r="G128" s="5" t="s">
        <v>42</v>
      </c>
      <c r="H128" s="5" t="s">
        <v>191</v>
      </c>
      <c r="I128" t="s">
        <v>44</v>
      </c>
      <c r="J128" t="s">
        <v>68</v>
      </c>
      <c r="K128">
        <v>100</v>
      </c>
      <c r="L128" s="5" t="s">
        <v>376</v>
      </c>
      <c r="M128" s="5" t="s">
        <v>54</v>
      </c>
      <c r="N128">
        <v>4</v>
      </c>
      <c r="O128" t="s">
        <v>135</v>
      </c>
      <c r="P128" s="1">
        <v>45736</v>
      </c>
      <c r="Q128" s="1">
        <v>45789</v>
      </c>
      <c r="R128">
        <v>1336</v>
      </c>
      <c r="S128" s="4">
        <v>7.9</v>
      </c>
      <c r="T128" t="s">
        <v>243</v>
      </c>
    </row>
    <row r="129" spans="1:20" x14ac:dyDescent="0.35">
      <c r="A129" t="s">
        <v>377</v>
      </c>
      <c r="B129" s="5" t="s">
        <v>28802</v>
      </c>
      <c r="C129" s="6">
        <v>31185</v>
      </c>
      <c r="D129" t="s">
        <v>22</v>
      </c>
      <c r="E129">
        <v>31185</v>
      </c>
      <c r="F129" s="5" t="s">
        <v>50</v>
      </c>
      <c r="G129" s="5" t="s">
        <v>51</v>
      </c>
      <c r="H129" s="5" t="s">
        <v>157</v>
      </c>
      <c r="I129" t="s">
        <v>44</v>
      </c>
      <c r="J129" t="s">
        <v>359</v>
      </c>
      <c r="K129">
        <v>100</v>
      </c>
      <c r="L129" s="5" t="s">
        <v>378</v>
      </c>
      <c r="M129" s="5" t="s">
        <v>28</v>
      </c>
      <c r="N129">
        <v>3</v>
      </c>
      <c r="O129" t="s">
        <v>112</v>
      </c>
      <c r="P129" s="1">
        <v>45727</v>
      </c>
      <c r="Q129" s="1">
        <v>45754</v>
      </c>
      <c r="R129">
        <v>1510</v>
      </c>
      <c r="S129" s="4">
        <v>9.1999999999999993</v>
      </c>
      <c r="T129" t="s">
        <v>136</v>
      </c>
    </row>
    <row r="130" spans="1:20" x14ac:dyDescent="0.35">
      <c r="A130" t="s">
        <v>379</v>
      </c>
      <c r="B130" s="5" t="s">
        <v>91</v>
      </c>
      <c r="C130" s="6">
        <v>132167</v>
      </c>
      <c r="D130" t="s">
        <v>41</v>
      </c>
      <c r="E130">
        <v>112342</v>
      </c>
      <c r="F130" s="5" t="s">
        <v>66</v>
      </c>
      <c r="G130" s="5" t="s">
        <v>24</v>
      </c>
      <c r="H130" s="5" t="s">
        <v>43</v>
      </c>
      <c r="I130" t="s">
        <v>26</v>
      </c>
      <c r="J130" t="s">
        <v>43</v>
      </c>
      <c r="K130">
        <v>50</v>
      </c>
      <c r="L130" s="5" t="s">
        <v>380</v>
      </c>
      <c r="M130" s="5" t="s">
        <v>37</v>
      </c>
      <c r="N130">
        <v>9</v>
      </c>
      <c r="O130" t="s">
        <v>131</v>
      </c>
      <c r="P130" s="1">
        <v>45508</v>
      </c>
      <c r="Q130" s="1">
        <v>45577</v>
      </c>
      <c r="R130">
        <v>1110</v>
      </c>
      <c r="S130" s="4">
        <v>6.2</v>
      </c>
      <c r="T130" t="s">
        <v>47</v>
      </c>
    </row>
    <row r="131" spans="1:20" x14ac:dyDescent="0.35">
      <c r="A131" t="s">
        <v>381</v>
      </c>
      <c r="B131" s="5" t="s">
        <v>28802</v>
      </c>
      <c r="C131" s="6">
        <v>223349</v>
      </c>
      <c r="D131" t="s">
        <v>33</v>
      </c>
      <c r="E131">
        <v>24568390</v>
      </c>
      <c r="F131" s="5" t="s">
        <v>23</v>
      </c>
      <c r="G131" s="5" t="s">
        <v>51</v>
      </c>
      <c r="H131" s="5" t="s">
        <v>34</v>
      </c>
      <c r="I131" t="s">
        <v>35</v>
      </c>
      <c r="J131" t="s">
        <v>34</v>
      </c>
      <c r="K131">
        <v>100</v>
      </c>
      <c r="L131" s="5" t="s">
        <v>382</v>
      </c>
      <c r="M131" s="5" t="s">
        <v>37</v>
      </c>
      <c r="N131">
        <v>11</v>
      </c>
      <c r="O131" t="s">
        <v>78</v>
      </c>
      <c r="P131" s="1">
        <v>45504</v>
      </c>
      <c r="Q131" s="1">
        <v>45562</v>
      </c>
      <c r="R131">
        <v>1489</v>
      </c>
      <c r="S131" s="4">
        <v>5.9</v>
      </c>
      <c r="T131" t="s">
        <v>210</v>
      </c>
    </row>
    <row r="132" spans="1:20" x14ac:dyDescent="0.35">
      <c r="A132" t="s">
        <v>383</v>
      </c>
      <c r="B132" s="5" t="s">
        <v>28802</v>
      </c>
      <c r="C132" s="6">
        <v>26957</v>
      </c>
      <c r="D132" t="s">
        <v>22</v>
      </c>
      <c r="E132">
        <v>26957</v>
      </c>
      <c r="F132" s="5" t="s">
        <v>58</v>
      </c>
      <c r="G132" s="5" t="s">
        <v>42</v>
      </c>
      <c r="H132" s="5" t="s">
        <v>116</v>
      </c>
      <c r="I132" t="s">
        <v>26</v>
      </c>
      <c r="J132" t="s">
        <v>116</v>
      </c>
      <c r="K132">
        <v>100</v>
      </c>
      <c r="L132" s="5" t="s">
        <v>384</v>
      </c>
      <c r="M132" s="5" t="s">
        <v>37</v>
      </c>
      <c r="N132">
        <v>1</v>
      </c>
      <c r="O132" t="s">
        <v>29</v>
      </c>
      <c r="P132" s="1">
        <v>45739</v>
      </c>
      <c r="Q132" s="1">
        <v>45764</v>
      </c>
      <c r="R132">
        <v>2335</v>
      </c>
      <c r="S132" s="4">
        <v>9.5</v>
      </c>
      <c r="T132" t="s">
        <v>89</v>
      </c>
    </row>
    <row r="133" spans="1:20" x14ac:dyDescent="0.35">
      <c r="A133" t="s">
        <v>385</v>
      </c>
      <c r="B133" s="5" t="s">
        <v>28801</v>
      </c>
      <c r="C133" s="6">
        <v>93564</v>
      </c>
      <c r="D133" t="s">
        <v>22</v>
      </c>
      <c r="E133">
        <v>93564</v>
      </c>
      <c r="F133" s="5" t="s">
        <v>50</v>
      </c>
      <c r="G133" s="5" t="s">
        <v>42</v>
      </c>
      <c r="H133" s="5" t="s">
        <v>25</v>
      </c>
      <c r="I133" t="s">
        <v>44</v>
      </c>
      <c r="J133" t="s">
        <v>25</v>
      </c>
      <c r="K133">
        <v>0</v>
      </c>
      <c r="L133" s="5" t="s">
        <v>386</v>
      </c>
      <c r="M133" s="5" t="s">
        <v>28</v>
      </c>
      <c r="N133">
        <v>2</v>
      </c>
      <c r="O133" t="s">
        <v>29</v>
      </c>
      <c r="P133" s="1">
        <v>45741</v>
      </c>
      <c r="Q133" s="1">
        <v>45760</v>
      </c>
      <c r="R133">
        <v>515</v>
      </c>
      <c r="S133" s="4">
        <v>9.6999999999999993</v>
      </c>
      <c r="T133" t="s">
        <v>63</v>
      </c>
    </row>
    <row r="134" spans="1:20" x14ac:dyDescent="0.35">
      <c r="A134" t="s">
        <v>387</v>
      </c>
      <c r="B134" s="5" t="s">
        <v>49</v>
      </c>
      <c r="C134" s="6">
        <v>113846</v>
      </c>
      <c r="D134" t="s">
        <v>41</v>
      </c>
      <c r="E134">
        <v>96769</v>
      </c>
      <c r="F134" s="5" t="s">
        <v>66</v>
      </c>
      <c r="G134" s="5" t="s">
        <v>24</v>
      </c>
      <c r="H134" s="5" t="s">
        <v>60</v>
      </c>
      <c r="I134" t="s">
        <v>44</v>
      </c>
      <c r="J134" t="s">
        <v>60</v>
      </c>
      <c r="K134">
        <v>100</v>
      </c>
      <c r="L134" s="5" t="s">
        <v>388</v>
      </c>
      <c r="M134" s="5" t="s">
        <v>28</v>
      </c>
      <c r="N134">
        <v>6</v>
      </c>
      <c r="O134" t="s">
        <v>135</v>
      </c>
      <c r="P134" s="1">
        <v>45537</v>
      </c>
      <c r="Q134" s="1">
        <v>45595</v>
      </c>
      <c r="R134">
        <v>2447</v>
      </c>
      <c r="S134" s="4">
        <v>7.8</v>
      </c>
      <c r="T134" t="s">
        <v>89</v>
      </c>
    </row>
    <row r="135" spans="1:20" x14ac:dyDescent="0.35">
      <c r="A135" t="s">
        <v>389</v>
      </c>
      <c r="B135" s="5" t="s">
        <v>162</v>
      </c>
      <c r="C135" s="6">
        <v>147580</v>
      </c>
      <c r="D135" t="s">
        <v>41</v>
      </c>
      <c r="E135">
        <v>125443</v>
      </c>
      <c r="F135" s="5" t="s">
        <v>23</v>
      </c>
      <c r="G135" s="5" t="s">
        <v>51</v>
      </c>
      <c r="H135" s="5" t="s">
        <v>60</v>
      </c>
      <c r="I135" t="s">
        <v>26</v>
      </c>
      <c r="J135" t="s">
        <v>60</v>
      </c>
      <c r="K135">
        <v>0</v>
      </c>
      <c r="L135" s="5" t="s">
        <v>390</v>
      </c>
      <c r="M135" s="5" t="s">
        <v>54</v>
      </c>
      <c r="N135">
        <v>17</v>
      </c>
      <c r="O135" t="s">
        <v>107</v>
      </c>
      <c r="P135" s="1">
        <v>45609</v>
      </c>
      <c r="Q135" s="1">
        <v>45667</v>
      </c>
      <c r="R135">
        <v>2416</v>
      </c>
      <c r="S135" s="4">
        <v>5.9</v>
      </c>
      <c r="T135" t="s">
        <v>38</v>
      </c>
    </row>
    <row r="136" spans="1:20" x14ac:dyDescent="0.35">
      <c r="A136" t="s">
        <v>391</v>
      </c>
      <c r="B136" s="5" t="s">
        <v>40</v>
      </c>
      <c r="C136" s="6">
        <v>50514</v>
      </c>
      <c r="D136" t="s">
        <v>74</v>
      </c>
      <c r="E136">
        <v>63143</v>
      </c>
      <c r="F136" s="5" t="s">
        <v>58</v>
      </c>
      <c r="G136" s="5" t="s">
        <v>24</v>
      </c>
      <c r="H136" s="5" t="s">
        <v>75</v>
      </c>
      <c r="I136" t="s">
        <v>26</v>
      </c>
      <c r="J136" t="s">
        <v>299</v>
      </c>
      <c r="K136">
        <v>100</v>
      </c>
      <c r="L136" s="5" t="s">
        <v>392</v>
      </c>
      <c r="M136" s="5" t="s">
        <v>54</v>
      </c>
      <c r="N136">
        <v>1</v>
      </c>
      <c r="O136" t="s">
        <v>46</v>
      </c>
      <c r="P136" s="1">
        <v>45508</v>
      </c>
      <c r="Q136" s="1">
        <v>45532</v>
      </c>
      <c r="R136">
        <v>2384</v>
      </c>
      <c r="S136" s="4">
        <v>9</v>
      </c>
      <c r="T136" t="s">
        <v>55</v>
      </c>
    </row>
    <row r="137" spans="1:20" x14ac:dyDescent="0.35">
      <c r="A137" t="s">
        <v>393</v>
      </c>
      <c r="B137" s="5" t="s">
        <v>28799</v>
      </c>
      <c r="C137" s="6">
        <v>94158</v>
      </c>
      <c r="D137" t="s">
        <v>41</v>
      </c>
      <c r="E137">
        <v>80034</v>
      </c>
      <c r="F137" s="5" t="s">
        <v>50</v>
      </c>
      <c r="G137" s="5" t="s">
        <v>51</v>
      </c>
      <c r="H137" s="5" t="s">
        <v>43</v>
      </c>
      <c r="I137" t="s">
        <v>26</v>
      </c>
      <c r="J137" t="s">
        <v>83</v>
      </c>
      <c r="K137">
        <v>100</v>
      </c>
      <c r="L137" s="5" t="s">
        <v>394</v>
      </c>
      <c r="M137" s="5" t="s">
        <v>70</v>
      </c>
      <c r="N137">
        <v>2</v>
      </c>
      <c r="O137" t="s">
        <v>131</v>
      </c>
      <c r="P137" s="1">
        <v>45536</v>
      </c>
      <c r="Q137" s="1">
        <v>45575</v>
      </c>
      <c r="R137">
        <v>867</v>
      </c>
      <c r="S137" s="4">
        <v>5.5</v>
      </c>
      <c r="T137" t="s">
        <v>153</v>
      </c>
    </row>
    <row r="138" spans="1:20" x14ac:dyDescent="0.35">
      <c r="A138" t="s">
        <v>395</v>
      </c>
      <c r="B138" s="5" t="s">
        <v>105</v>
      </c>
      <c r="C138" s="6">
        <v>161009</v>
      </c>
      <c r="D138" t="s">
        <v>41</v>
      </c>
      <c r="E138">
        <v>136858</v>
      </c>
      <c r="F138" s="5" t="s">
        <v>23</v>
      </c>
      <c r="G138" s="5" t="s">
        <v>51</v>
      </c>
      <c r="H138" s="5" t="s">
        <v>126</v>
      </c>
      <c r="I138" t="s">
        <v>26</v>
      </c>
      <c r="J138" t="s">
        <v>126</v>
      </c>
      <c r="K138">
        <v>50</v>
      </c>
      <c r="L138" s="5" t="s">
        <v>396</v>
      </c>
      <c r="M138" s="5" t="s">
        <v>28</v>
      </c>
      <c r="N138">
        <v>19</v>
      </c>
      <c r="O138" t="s">
        <v>29</v>
      </c>
      <c r="P138" s="1">
        <v>45339</v>
      </c>
      <c r="Q138" s="1">
        <v>45368</v>
      </c>
      <c r="R138">
        <v>1247</v>
      </c>
      <c r="S138" s="4">
        <v>7.1</v>
      </c>
      <c r="T138" t="s">
        <v>55</v>
      </c>
    </row>
    <row r="139" spans="1:20" x14ac:dyDescent="0.35">
      <c r="A139" t="s">
        <v>397</v>
      </c>
      <c r="B139" s="5" t="s">
        <v>174</v>
      </c>
      <c r="C139" s="6">
        <v>91911</v>
      </c>
      <c r="D139" t="s">
        <v>22</v>
      </c>
      <c r="E139">
        <v>91911</v>
      </c>
      <c r="F139" s="5" t="s">
        <v>23</v>
      </c>
      <c r="G139" s="5" t="s">
        <v>59</v>
      </c>
      <c r="H139" s="5" t="s">
        <v>116</v>
      </c>
      <c r="I139" t="s">
        <v>35</v>
      </c>
      <c r="J139" t="s">
        <v>116</v>
      </c>
      <c r="K139">
        <v>100</v>
      </c>
      <c r="L139" s="5" t="s">
        <v>398</v>
      </c>
      <c r="M139" s="5" t="s">
        <v>28</v>
      </c>
      <c r="N139">
        <v>15</v>
      </c>
      <c r="O139" t="s">
        <v>71</v>
      </c>
      <c r="P139" s="1">
        <v>45458</v>
      </c>
      <c r="Q139" s="1">
        <v>45519</v>
      </c>
      <c r="R139">
        <v>2149</v>
      </c>
      <c r="S139" s="4">
        <v>5.9</v>
      </c>
      <c r="T139" t="s">
        <v>38</v>
      </c>
    </row>
    <row r="140" spans="1:20" x14ac:dyDescent="0.35">
      <c r="A140" t="s">
        <v>399</v>
      </c>
      <c r="B140" s="5" t="s">
        <v>162</v>
      </c>
      <c r="C140" s="6">
        <v>248071</v>
      </c>
      <c r="D140" t="s">
        <v>41</v>
      </c>
      <c r="E140">
        <v>210860</v>
      </c>
      <c r="F140" s="5" t="s">
        <v>23</v>
      </c>
      <c r="G140" s="5" t="s">
        <v>51</v>
      </c>
      <c r="H140" s="5" t="s">
        <v>43</v>
      </c>
      <c r="I140" t="s">
        <v>26</v>
      </c>
      <c r="J140" t="s">
        <v>294</v>
      </c>
      <c r="K140">
        <v>50</v>
      </c>
      <c r="L140" s="5" t="s">
        <v>400</v>
      </c>
      <c r="M140" s="5" t="s">
        <v>37</v>
      </c>
      <c r="N140">
        <v>15</v>
      </c>
      <c r="O140" t="s">
        <v>85</v>
      </c>
      <c r="P140" s="1">
        <v>45760</v>
      </c>
      <c r="Q140" s="1">
        <v>45776</v>
      </c>
      <c r="R140">
        <v>616</v>
      </c>
      <c r="S140" s="4">
        <v>7.6</v>
      </c>
      <c r="T140" t="s">
        <v>153</v>
      </c>
    </row>
    <row r="141" spans="1:20" x14ac:dyDescent="0.35">
      <c r="A141" t="s">
        <v>401</v>
      </c>
      <c r="B141" s="5" t="s">
        <v>179</v>
      </c>
      <c r="C141" s="6">
        <v>150204</v>
      </c>
      <c r="D141" t="s">
        <v>41</v>
      </c>
      <c r="E141">
        <v>127673</v>
      </c>
      <c r="F141" s="5" t="s">
        <v>66</v>
      </c>
      <c r="G141" s="5" t="s">
        <v>24</v>
      </c>
      <c r="H141" s="5" t="s">
        <v>43</v>
      </c>
      <c r="I141" t="s">
        <v>26</v>
      </c>
      <c r="J141" t="s">
        <v>43</v>
      </c>
      <c r="K141">
        <v>50</v>
      </c>
      <c r="L141" s="5" t="s">
        <v>402</v>
      </c>
      <c r="M141" s="5" t="s">
        <v>37</v>
      </c>
      <c r="N141">
        <v>9</v>
      </c>
      <c r="O141" t="s">
        <v>29</v>
      </c>
      <c r="P141" s="1">
        <v>45734</v>
      </c>
      <c r="Q141" s="1">
        <v>45759</v>
      </c>
      <c r="R141">
        <v>1478</v>
      </c>
      <c r="S141" s="4">
        <v>6.3</v>
      </c>
      <c r="T141" t="s">
        <v>136</v>
      </c>
    </row>
    <row r="142" spans="1:20" x14ac:dyDescent="0.35">
      <c r="A142" t="s">
        <v>403</v>
      </c>
      <c r="B142" s="5" t="s">
        <v>28799</v>
      </c>
      <c r="C142" s="6">
        <v>181517</v>
      </c>
      <c r="D142" t="s">
        <v>41</v>
      </c>
      <c r="E142">
        <v>154289</v>
      </c>
      <c r="F142" s="5" t="s">
        <v>66</v>
      </c>
      <c r="G142" s="5" t="s">
        <v>42</v>
      </c>
      <c r="H142" s="5" t="s">
        <v>126</v>
      </c>
      <c r="I142" t="s">
        <v>35</v>
      </c>
      <c r="J142" t="s">
        <v>126</v>
      </c>
      <c r="K142">
        <v>50</v>
      </c>
      <c r="L142" s="5" t="s">
        <v>404</v>
      </c>
      <c r="M142" s="5" t="s">
        <v>54</v>
      </c>
      <c r="N142">
        <v>9</v>
      </c>
      <c r="O142" t="s">
        <v>88</v>
      </c>
      <c r="P142" s="1">
        <v>45517</v>
      </c>
      <c r="Q142" s="1">
        <v>45540</v>
      </c>
      <c r="R142">
        <v>981</v>
      </c>
      <c r="S142" s="4">
        <v>8.9</v>
      </c>
      <c r="T142" t="s">
        <v>30</v>
      </c>
    </row>
    <row r="143" spans="1:20" x14ac:dyDescent="0.35">
      <c r="A143" t="s">
        <v>405</v>
      </c>
      <c r="B143" s="5" t="s">
        <v>174</v>
      </c>
      <c r="C143" s="6">
        <v>64573</v>
      </c>
      <c r="D143" t="s">
        <v>41</v>
      </c>
      <c r="E143">
        <v>54887</v>
      </c>
      <c r="F143" s="5" t="s">
        <v>58</v>
      </c>
      <c r="G143" s="5" t="s">
        <v>24</v>
      </c>
      <c r="H143" s="5" t="s">
        <v>60</v>
      </c>
      <c r="I143" t="s">
        <v>35</v>
      </c>
      <c r="J143" t="s">
        <v>60</v>
      </c>
      <c r="K143">
        <v>100</v>
      </c>
      <c r="L143" s="5" t="s">
        <v>406</v>
      </c>
      <c r="M143" s="5" t="s">
        <v>70</v>
      </c>
      <c r="N143">
        <v>1</v>
      </c>
      <c r="O143" t="s">
        <v>88</v>
      </c>
      <c r="P143" s="1">
        <v>45492</v>
      </c>
      <c r="Q143" s="1">
        <v>45565</v>
      </c>
      <c r="R143">
        <v>1495</v>
      </c>
      <c r="S143" s="4">
        <v>9.1999999999999993</v>
      </c>
      <c r="T143" t="s">
        <v>79</v>
      </c>
    </row>
    <row r="144" spans="1:20" x14ac:dyDescent="0.35">
      <c r="A144" t="s">
        <v>407</v>
      </c>
      <c r="B144" s="5" t="s">
        <v>145</v>
      </c>
      <c r="C144" s="6">
        <v>89332</v>
      </c>
      <c r="D144" t="s">
        <v>22</v>
      </c>
      <c r="E144">
        <v>89332</v>
      </c>
      <c r="F144" s="5" t="s">
        <v>50</v>
      </c>
      <c r="G144" s="5" t="s">
        <v>42</v>
      </c>
      <c r="H144" s="5" t="s">
        <v>101</v>
      </c>
      <c r="I144" t="s">
        <v>44</v>
      </c>
      <c r="J144" t="s">
        <v>101</v>
      </c>
      <c r="K144">
        <v>100</v>
      </c>
      <c r="L144" s="5" t="s">
        <v>408</v>
      </c>
      <c r="M144" s="5" t="s">
        <v>37</v>
      </c>
      <c r="N144">
        <v>4</v>
      </c>
      <c r="O144" t="s">
        <v>62</v>
      </c>
      <c r="P144" s="1">
        <v>45524</v>
      </c>
      <c r="Q144" s="1">
        <v>45588</v>
      </c>
      <c r="R144">
        <v>2011</v>
      </c>
      <c r="S144" s="4">
        <v>6</v>
      </c>
      <c r="T144" t="s">
        <v>118</v>
      </c>
    </row>
    <row r="145" spans="1:20" x14ac:dyDescent="0.35">
      <c r="A145" t="s">
        <v>409</v>
      </c>
      <c r="B145" s="5" t="s">
        <v>91</v>
      </c>
      <c r="C145" s="6">
        <v>118239</v>
      </c>
      <c r="D145" t="s">
        <v>22</v>
      </c>
      <c r="E145">
        <v>118239</v>
      </c>
      <c r="F145" s="5" t="s">
        <v>66</v>
      </c>
      <c r="G145" s="5" t="s">
        <v>51</v>
      </c>
      <c r="H145" s="5" t="s">
        <v>25</v>
      </c>
      <c r="I145" t="s">
        <v>44</v>
      </c>
      <c r="J145" t="s">
        <v>410</v>
      </c>
      <c r="K145">
        <v>50</v>
      </c>
      <c r="L145" s="5" t="s">
        <v>411</v>
      </c>
      <c r="M145" s="5" t="s">
        <v>54</v>
      </c>
      <c r="N145">
        <v>9</v>
      </c>
      <c r="O145" t="s">
        <v>135</v>
      </c>
      <c r="P145" s="1">
        <v>45507</v>
      </c>
      <c r="Q145" s="1">
        <v>45557</v>
      </c>
      <c r="R145">
        <v>576</v>
      </c>
      <c r="S145" s="4">
        <v>8.1</v>
      </c>
      <c r="T145" t="s">
        <v>153</v>
      </c>
    </row>
    <row r="146" spans="1:20" x14ac:dyDescent="0.35">
      <c r="A146" t="s">
        <v>412</v>
      </c>
      <c r="B146" s="5" t="s">
        <v>162</v>
      </c>
      <c r="C146" s="6">
        <v>103715</v>
      </c>
      <c r="D146" t="s">
        <v>33</v>
      </c>
      <c r="E146">
        <v>11408650</v>
      </c>
      <c r="F146" s="5" t="s">
        <v>50</v>
      </c>
      <c r="G146" s="5" t="s">
        <v>59</v>
      </c>
      <c r="H146" s="5" t="s">
        <v>34</v>
      </c>
      <c r="I146" t="s">
        <v>44</v>
      </c>
      <c r="J146" t="s">
        <v>34</v>
      </c>
      <c r="K146">
        <v>50</v>
      </c>
      <c r="L146" s="5" t="s">
        <v>413</v>
      </c>
      <c r="M146" s="5" t="s">
        <v>37</v>
      </c>
      <c r="N146">
        <v>4</v>
      </c>
      <c r="O146" t="s">
        <v>46</v>
      </c>
      <c r="P146" s="1">
        <v>45637</v>
      </c>
      <c r="Q146" s="1">
        <v>45677</v>
      </c>
      <c r="R146">
        <v>2224</v>
      </c>
      <c r="S146" s="4">
        <v>9.3000000000000007</v>
      </c>
      <c r="T146" t="s">
        <v>136</v>
      </c>
    </row>
    <row r="147" spans="1:20" x14ac:dyDescent="0.35">
      <c r="A147" t="s">
        <v>414</v>
      </c>
      <c r="B147" s="5" t="s">
        <v>73</v>
      </c>
      <c r="C147" s="6">
        <v>151680</v>
      </c>
      <c r="D147" t="s">
        <v>81</v>
      </c>
      <c r="E147">
        <v>204768</v>
      </c>
      <c r="F147" s="5" t="s">
        <v>23</v>
      </c>
      <c r="G147" s="5" t="s">
        <v>51</v>
      </c>
      <c r="H147" s="5" t="s">
        <v>82</v>
      </c>
      <c r="I147" t="s">
        <v>44</v>
      </c>
      <c r="J147" t="s">
        <v>82</v>
      </c>
      <c r="K147">
        <v>100</v>
      </c>
      <c r="L147" s="5" t="s">
        <v>415</v>
      </c>
      <c r="M147" s="5" t="s">
        <v>28</v>
      </c>
      <c r="N147">
        <v>14</v>
      </c>
      <c r="O147" t="s">
        <v>172</v>
      </c>
      <c r="P147" s="1">
        <v>45463</v>
      </c>
      <c r="Q147" s="1">
        <v>45504</v>
      </c>
      <c r="R147">
        <v>2439</v>
      </c>
      <c r="S147" s="4">
        <v>6.9</v>
      </c>
      <c r="T147" t="s">
        <v>55</v>
      </c>
    </row>
    <row r="148" spans="1:20" x14ac:dyDescent="0.35">
      <c r="A148" t="s">
        <v>416</v>
      </c>
      <c r="B148" s="5" t="s">
        <v>174</v>
      </c>
      <c r="C148" s="6">
        <v>142589</v>
      </c>
      <c r="D148" t="s">
        <v>41</v>
      </c>
      <c r="E148">
        <v>121201</v>
      </c>
      <c r="F148" s="5" t="s">
        <v>66</v>
      </c>
      <c r="G148" s="5" t="s">
        <v>59</v>
      </c>
      <c r="H148" s="5" t="s">
        <v>126</v>
      </c>
      <c r="I148" t="s">
        <v>35</v>
      </c>
      <c r="J148" t="s">
        <v>126</v>
      </c>
      <c r="K148">
        <v>0</v>
      </c>
      <c r="L148" s="5" t="s">
        <v>417</v>
      </c>
      <c r="M148" s="5" t="s">
        <v>70</v>
      </c>
      <c r="N148">
        <v>8</v>
      </c>
      <c r="O148" t="s">
        <v>88</v>
      </c>
      <c r="P148" s="1">
        <v>45590</v>
      </c>
      <c r="Q148" s="1">
        <v>45607</v>
      </c>
      <c r="R148">
        <v>2431</v>
      </c>
      <c r="S148" s="4">
        <v>6</v>
      </c>
      <c r="T148" t="s">
        <v>118</v>
      </c>
    </row>
    <row r="149" spans="1:20" x14ac:dyDescent="0.35">
      <c r="A149" t="s">
        <v>418</v>
      </c>
      <c r="B149" s="5" t="s">
        <v>28802</v>
      </c>
      <c r="C149" s="6">
        <v>63062</v>
      </c>
      <c r="D149" t="s">
        <v>22</v>
      </c>
      <c r="E149">
        <v>63062</v>
      </c>
      <c r="F149" s="5" t="s">
        <v>58</v>
      </c>
      <c r="G149" s="5" t="s">
        <v>24</v>
      </c>
      <c r="H149" s="5" t="s">
        <v>25</v>
      </c>
      <c r="I149" t="s">
        <v>35</v>
      </c>
      <c r="J149" t="s">
        <v>25</v>
      </c>
      <c r="K149">
        <v>50</v>
      </c>
      <c r="L149" s="5" t="s">
        <v>419</v>
      </c>
      <c r="M149" s="5" t="s">
        <v>28</v>
      </c>
      <c r="N149">
        <v>1</v>
      </c>
      <c r="O149" t="s">
        <v>141</v>
      </c>
      <c r="P149" s="1">
        <v>45540</v>
      </c>
      <c r="Q149" s="1">
        <v>45583</v>
      </c>
      <c r="R149">
        <v>1558</v>
      </c>
      <c r="S149" s="4">
        <v>6.7</v>
      </c>
      <c r="T149" t="s">
        <v>210</v>
      </c>
    </row>
    <row r="150" spans="1:20" x14ac:dyDescent="0.35">
      <c r="A150" t="s">
        <v>420</v>
      </c>
      <c r="B150" s="5" t="s">
        <v>40</v>
      </c>
      <c r="C150" s="6">
        <v>80691</v>
      </c>
      <c r="D150" t="s">
        <v>33</v>
      </c>
      <c r="E150">
        <v>8876010</v>
      </c>
      <c r="F150" s="5" t="s">
        <v>58</v>
      </c>
      <c r="G150" s="5" t="s">
        <v>42</v>
      </c>
      <c r="H150" s="5" t="s">
        <v>34</v>
      </c>
      <c r="I150" t="s">
        <v>35</v>
      </c>
      <c r="J150" t="s">
        <v>34</v>
      </c>
      <c r="K150">
        <v>100</v>
      </c>
      <c r="L150" s="5" t="s">
        <v>421</v>
      </c>
      <c r="M150" s="5" t="s">
        <v>70</v>
      </c>
      <c r="N150">
        <v>1</v>
      </c>
      <c r="O150" t="s">
        <v>167</v>
      </c>
      <c r="P150" s="1">
        <v>45647</v>
      </c>
      <c r="Q150" s="1">
        <v>45661</v>
      </c>
      <c r="R150">
        <v>624</v>
      </c>
      <c r="S150" s="4">
        <v>8.1</v>
      </c>
      <c r="T150" t="s">
        <v>89</v>
      </c>
    </row>
    <row r="151" spans="1:20" x14ac:dyDescent="0.35">
      <c r="A151" t="s">
        <v>422</v>
      </c>
      <c r="B151" s="5" t="s">
        <v>174</v>
      </c>
      <c r="C151" s="6">
        <v>171580</v>
      </c>
      <c r="D151" t="s">
        <v>33</v>
      </c>
      <c r="E151">
        <v>18873800</v>
      </c>
      <c r="F151" s="5" t="s">
        <v>66</v>
      </c>
      <c r="G151" s="5" t="s">
        <v>24</v>
      </c>
      <c r="H151" s="5" t="s">
        <v>34</v>
      </c>
      <c r="I151" t="s">
        <v>35</v>
      </c>
      <c r="J151" t="s">
        <v>423</v>
      </c>
      <c r="K151">
        <v>100</v>
      </c>
      <c r="L151" s="5" t="s">
        <v>424</v>
      </c>
      <c r="M151" s="5" t="s">
        <v>54</v>
      </c>
      <c r="N151">
        <v>7</v>
      </c>
      <c r="O151" t="s">
        <v>172</v>
      </c>
      <c r="P151" s="1">
        <v>45579</v>
      </c>
      <c r="Q151" s="1">
        <v>45635</v>
      </c>
      <c r="R151">
        <v>1931</v>
      </c>
      <c r="S151" s="4">
        <v>6.7</v>
      </c>
      <c r="T151" t="s">
        <v>118</v>
      </c>
    </row>
    <row r="152" spans="1:20" x14ac:dyDescent="0.35">
      <c r="A152" t="s">
        <v>425</v>
      </c>
      <c r="B152" s="5" t="s">
        <v>179</v>
      </c>
      <c r="C152" s="6">
        <v>58331</v>
      </c>
      <c r="D152" t="s">
        <v>22</v>
      </c>
      <c r="E152">
        <v>58331</v>
      </c>
      <c r="F152" s="5" t="s">
        <v>66</v>
      </c>
      <c r="G152" s="5" t="s">
        <v>24</v>
      </c>
      <c r="H152" s="5" t="s">
        <v>157</v>
      </c>
      <c r="I152" t="s">
        <v>26</v>
      </c>
      <c r="J152" t="s">
        <v>426</v>
      </c>
      <c r="K152">
        <v>0</v>
      </c>
      <c r="L152" s="5" t="s">
        <v>427</v>
      </c>
      <c r="M152" s="5" t="s">
        <v>70</v>
      </c>
      <c r="N152">
        <v>5</v>
      </c>
      <c r="O152" t="s">
        <v>29</v>
      </c>
      <c r="P152" s="1">
        <v>45619</v>
      </c>
      <c r="Q152" s="1">
        <v>45681</v>
      </c>
      <c r="R152">
        <v>2002</v>
      </c>
      <c r="S152" s="4">
        <v>6.1</v>
      </c>
      <c r="T152" t="s">
        <v>55</v>
      </c>
    </row>
    <row r="153" spans="1:20" x14ac:dyDescent="0.35">
      <c r="A153" t="s">
        <v>428</v>
      </c>
      <c r="B153" s="5" t="s">
        <v>32</v>
      </c>
      <c r="C153" s="6">
        <v>85620</v>
      </c>
      <c r="D153" t="s">
        <v>74</v>
      </c>
      <c r="E153">
        <v>107025</v>
      </c>
      <c r="F153" s="5" t="s">
        <v>50</v>
      </c>
      <c r="G153" s="5" t="s">
        <v>59</v>
      </c>
      <c r="H153" s="5" t="s">
        <v>75</v>
      </c>
      <c r="I153" t="s">
        <v>35</v>
      </c>
      <c r="J153" t="s">
        <v>75</v>
      </c>
      <c r="K153">
        <v>100</v>
      </c>
      <c r="L153" s="5" t="s">
        <v>429</v>
      </c>
      <c r="M153" s="5" t="s">
        <v>28</v>
      </c>
      <c r="N153">
        <v>4</v>
      </c>
      <c r="O153" t="s">
        <v>112</v>
      </c>
      <c r="P153" s="1">
        <v>45679</v>
      </c>
      <c r="Q153" s="1">
        <v>45711</v>
      </c>
      <c r="R153">
        <v>848</v>
      </c>
      <c r="S153" s="4">
        <v>5.8</v>
      </c>
      <c r="T153" t="s">
        <v>47</v>
      </c>
    </row>
    <row r="154" spans="1:20" x14ac:dyDescent="0.35">
      <c r="A154" t="s">
        <v>430</v>
      </c>
      <c r="B154" s="5" t="s">
        <v>73</v>
      </c>
      <c r="C154" s="6">
        <v>220871</v>
      </c>
      <c r="D154" t="s">
        <v>41</v>
      </c>
      <c r="E154">
        <v>187740</v>
      </c>
      <c r="F154" s="5" t="s">
        <v>23</v>
      </c>
      <c r="G154" s="5" t="s">
        <v>59</v>
      </c>
      <c r="H154" s="5" t="s">
        <v>151</v>
      </c>
      <c r="I154" t="s">
        <v>26</v>
      </c>
      <c r="J154" t="s">
        <v>151</v>
      </c>
      <c r="K154">
        <v>0</v>
      </c>
      <c r="L154" s="5" t="s">
        <v>431</v>
      </c>
      <c r="M154" s="5" t="s">
        <v>28</v>
      </c>
      <c r="N154">
        <v>14</v>
      </c>
      <c r="O154" t="s">
        <v>46</v>
      </c>
      <c r="P154" s="1">
        <v>45471</v>
      </c>
      <c r="Q154" s="1">
        <v>45504</v>
      </c>
      <c r="R154">
        <v>821</v>
      </c>
      <c r="S154" s="4">
        <v>5.2</v>
      </c>
      <c r="T154" t="s">
        <v>95</v>
      </c>
    </row>
    <row r="155" spans="1:20" x14ac:dyDescent="0.35">
      <c r="A155" t="s">
        <v>432</v>
      </c>
      <c r="B155" s="5" t="s">
        <v>145</v>
      </c>
      <c r="C155" s="6">
        <v>93007</v>
      </c>
      <c r="D155" t="s">
        <v>41</v>
      </c>
      <c r="E155">
        <v>79056</v>
      </c>
      <c r="F155" s="5" t="s">
        <v>50</v>
      </c>
      <c r="G155" s="5" t="s">
        <v>42</v>
      </c>
      <c r="H155" s="5" t="s">
        <v>60</v>
      </c>
      <c r="I155" t="s">
        <v>26</v>
      </c>
      <c r="J155" t="s">
        <v>60</v>
      </c>
      <c r="K155">
        <v>50</v>
      </c>
      <c r="L155" s="5" t="s">
        <v>433</v>
      </c>
      <c r="M155" s="5" t="s">
        <v>37</v>
      </c>
      <c r="N155">
        <v>4</v>
      </c>
      <c r="O155" t="s">
        <v>135</v>
      </c>
      <c r="P155" s="1">
        <v>45448</v>
      </c>
      <c r="Q155" s="1">
        <v>45496</v>
      </c>
      <c r="R155">
        <v>1595</v>
      </c>
      <c r="S155" s="4">
        <v>6.4</v>
      </c>
      <c r="T155" t="s">
        <v>55</v>
      </c>
    </row>
    <row r="156" spans="1:20" x14ac:dyDescent="0.35">
      <c r="A156" t="s">
        <v>434</v>
      </c>
      <c r="B156" s="5" t="s">
        <v>162</v>
      </c>
      <c r="C156" s="6">
        <v>191783</v>
      </c>
      <c r="D156" t="s">
        <v>65</v>
      </c>
      <c r="E156">
        <v>249318</v>
      </c>
      <c r="F156" s="5" t="s">
        <v>23</v>
      </c>
      <c r="G156" s="5" t="s">
        <v>59</v>
      </c>
      <c r="H156" s="5" t="s">
        <v>67</v>
      </c>
      <c r="I156" t="s">
        <v>44</v>
      </c>
      <c r="J156" t="s">
        <v>67</v>
      </c>
      <c r="K156">
        <v>100</v>
      </c>
      <c r="L156" s="5" t="s">
        <v>435</v>
      </c>
      <c r="M156" s="5" t="s">
        <v>54</v>
      </c>
      <c r="N156">
        <v>14</v>
      </c>
      <c r="O156" t="s">
        <v>112</v>
      </c>
      <c r="P156" s="1">
        <v>45569</v>
      </c>
      <c r="Q156" s="1">
        <v>45592</v>
      </c>
      <c r="R156">
        <v>2352</v>
      </c>
      <c r="S156" s="4">
        <v>5.6</v>
      </c>
      <c r="T156" t="s">
        <v>63</v>
      </c>
    </row>
    <row r="157" spans="1:20" x14ac:dyDescent="0.35">
      <c r="A157" t="s">
        <v>436</v>
      </c>
      <c r="B157" s="5" t="s">
        <v>32</v>
      </c>
      <c r="C157" s="6">
        <v>83683</v>
      </c>
      <c r="D157" t="s">
        <v>22</v>
      </c>
      <c r="E157">
        <v>83683</v>
      </c>
      <c r="F157" s="5" t="s">
        <v>50</v>
      </c>
      <c r="G157" s="5" t="s">
        <v>51</v>
      </c>
      <c r="H157" s="5" t="s">
        <v>191</v>
      </c>
      <c r="I157" t="s">
        <v>44</v>
      </c>
      <c r="J157" t="s">
        <v>294</v>
      </c>
      <c r="K157">
        <v>50</v>
      </c>
      <c r="L157" s="5" t="s">
        <v>437</v>
      </c>
      <c r="M157" s="5" t="s">
        <v>37</v>
      </c>
      <c r="N157">
        <v>3</v>
      </c>
      <c r="O157" t="s">
        <v>131</v>
      </c>
      <c r="P157" s="1">
        <v>45427</v>
      </c>
      <c r="Q157" s="1">
        <v>45450</v>
      </c>
      <c r="R157">
        <v>818</v>
      </c>
      <c r="S157" s="4">
        <v>5.3</v>
      </c>
      <c r="T157" t="s">
        <v>210</v>
      </c>
    </row>
    <row r="158" spans="1:20" x14ac:dyDescent="0.35">
      <c r="A158" t="s">
        <v>438</v>
      </c>
      <c r="B158" s="5" t="s">
        <v>28802</v>
      </c>
      <c r="C158" s="6">
        <v>107869</v>
      </c>
      <c r="D158" t="s">
        <v>22</v>
      </c>
      <c r="E158">
        <v>107869</v>
      </c>
      <c r="F158" s="5" t="s">
        <v>66</v>
      </c>
      <c r="G158" s="5" t="s">
        <v>51</v>
      </c>
      <c r="H158" s="5" t="s">
        <v>129</v>
      </c>
      <c r="I158" t="s">
        <v>44</v>
      </c>
      <c r="J158" t="s">
        <v>129</v>
      </c>
      <c r="K158">
        <v>50</v>
      </c>
      <c r="L158" s="5" t="s">
        <v>439</v>
      </c>
      <c r="M158" s="5" t="s">
        <v>28</v>
      </c>
      <c r="N158">
        <v>8</v>
      </c>
      <c r="O158" t="s">
        <v>62</v>
      </c>
      <c r="P158" s="1">
        <v>45339</v>
      </c>
      <c r="Q158" s="1">
        <v>45383</v>
      </c>
      <c r="R158">
        <v>2148</v>
      </c>
      <c r="S158" s="4">
        <v>7.3</v>
      </c>
      <c r="T158" t="s">
        <v>118</v>
      </c>
    </row>
    <row r="159" spans="1:20" x14ac:dyDescent="0.35">
      <c r="A159" t="s">
        <v>440</v>
      </c>
      <c r="B159" s="5" t="s">
        <v>179</v>
      </c>
      <c r="C159" s="6">
        <v>73528</v>
      </c>
      <c r="D159" t="s">
        <v>22</v>
      </c>
      <c r="E159">
        <v>73528</v>
      </c>
      <c r="F159" s="5" t="s">
        <v>50</v>
      </c>
      <c r="G159" s="5" t="s">
        <v>24</v>
      </c>
      <c r="H159" s="5" t="s">
        <v>25</v>
      </c>
      <c r="I159" t="s">
        <v>44</v>
      </c>
      <c r="J159" t="s">
        <v>76</v>
      </c>
      <c r="K159">
        <v>0</v>
      </c>
      <c r="L159" s="5" t="s">
        <v>441</v>
      </c>
      <c r="M159" s="5" t="s">
        <v>28</v>
      </c>
      <c r="N159">
        <v>2</v>
      </c>
      <c r="O159" t="s">
        <v>62</v>
      </c>
      <c r="P159" s="1">
        <v>45352</v>
      </c>
      <c r="Q159" s="1">
        <v>45417</v>
      </c>
      <c r="R159">
        <v>557</v>
      </c>
      <c r="S159" s="4">
        <v>8</v>
      </c>
      <c r="T159" t="s">
        <v>243</v>
      </c>
    </row>
    <row r="160" spans="1:20" x14ac:dyDescent="0.35">
      <c r="A160" t="s">
        <v>442</v>
      </c>
      <c r="B160" s="5" t="s">
        <v>217</v>
      </c>
      <c r="C160" s="6">
        <v>47642</v>
      </c>
      <c r="D160" t="s">
        <v>22</v>
      </c>
      <c r="E160">
        <v>47642</v>
      </c>
      <c r="F160" s="5" t="s">
        <v>50</v>
      </c>
      <c r="G160" s="5" t="s">
        <v>51</v>
      </c>
      <c r="H160" s="5" t="s">
        <v>157</v>
      </c>
      <c r="I160" t="s">
        <v>35</v>
      </c>
      <c r="J160" t="s">
        <v>25</v>
      </c>
      <c r="K160">
        <v>100</v>
      </c>
      <c r="L160" s="5" t="s">
        <v>443</v>
      </c>
      <c r="M160" s="5" t="s">
        <v>54</v>
      </c>
      <c r="N160">
        <v>3</v>
      </c>
      <c r="O160" t="s">
        <v>107</v>
      </c>
      <c r="P160" s="1">
        <v>45618</v>
      </c>
      <c r="Q160" s="1">
        <v>45670</v>
      </c>
      <c r="R160">
        <v>2171</v>
      </c>
      <c r="S160" s="4">
        <v>8</v>
      </c>
      <c r="T160" t="s">
        <v>95</v>
      </c>
    </row>
    <row r="161" spans="1:20" x14ac:dyDescent="0.35">
      <c r="A161" t="s">
        <v>444</v>
      </c>
      <c r="B161" s="5" t="s">
        <v>28801</v>
      </c>
      <c r="C161" s="6">
        <v>179937</v>
      </c>
      <c r="D161" t="s">
        <v>41</v>
      </c>
      <c r="E161">
        <v>152946</v>
      </c>
      <c r="F161" s="5" t="s">
        <v>66</v>
      </c>
      <c r="G161" s="5" t="s">
        <v>24</v>
      </c>
      <c r="H161" s="5" t="s">
        <v>126</v>
      </c>
      <c r="I161" t="s">
        <v>35</v>
      </c>
      <c r="J161" t="s">
        <v>126</v>
      </c>
      <c r="K161">
        <v>50</v>
      </c>
      <c r="L161" s="5" t="s">
        <v>445</v>
      </c>
      <c r="M161" s="5" t="s">
        <v>28</v>
      </c>
      <c r="N161">
        <v>6</v>
      </c>
      <c r="O161" t="s">
        <v>141</v>
      </c>
      <c r="P161" s="1">
        <v>45444</v>
      </c>
      <c r="Q161" s="1">
        <v>45502</v>
      </c>
      <c r="R161">
        <v>774</v>
      </c>
      <c r="S161" s="4">
        <v>8.1</v>
      </c>
      <c r="T161" t="s">
        <v>103</v>
      </c>
    </row>
    <row r="162" spans="1:20" x14ac:dyDescent="0.35">
      <c r="A162" t="s">
        <v>446</v>
      </c>
      <c r="B162" s="5" t="s">
        <v>40</v>
      </c>
      <c r="C162" s="6">
        <v>157066</v>
      </c>
      <c r="D162" t="s">
        <v>120</v>
      </c>
      <c r="E162">
        <v>141359</v>
      </c>
      <c r="F162" s="5" t="s">
        <v>50</v>
      </c>
      <c r="G162" s="5" t="s">
        <v>24</v>
      </c>
      <c r="H162" s="5" t="s">
        <v>121</v>
      </c>
      <c r="I162" t="s">
        <v>35</v>
      </c>
      <c r="J162" t="s">
        <v>25</v>
      </c>
      <c r="K162">
        <v>0</v>
      </c>
      <c r="L162" s="5" t="s">
        <v>447</v>
      </c>
      <c r="M162" s="5" t="s">
        <v>54</v>
      </c>
      <c r="N162">
        <v>2</v>
      </c>
      <c r="O162" t="s">
        <v>29</v>
      </c>
      <c r="P162" s="1">
        <v>45413</v>
      </c>
      <c r="Q162" s="1">
        <v>45438</v>
      </c>
      <c r="R162">
        <v>887</v>
      </c>
      <c r="S162" s="4">
        <v>9</v>
      </c>
      <c r="T162" t="s">
        <v>136</v>
      </c>
    </row>
    <row r="163" spans="1:20" x14ac:dyDescent="0.35">
      <c r="A163" t="s">
        <v>448</v>
      </c>
      <c r="B163" s="5" t="s">
        <v>21</v>
      </c>
      <c r="C163" s="6">
        <v>57299</v>
      </c>
      <c r="D163" t="s">
        <v>22</v>
      </c>
      <c r="E163">
        <v>57299</v>
      </c>
      <c r="F163" s="5" t="s">
        <v>58</v>
      </c>
      <c r="G163" s="5" t="s">
        <v>42</v>
      </c>
      <c r="H163" s="5" t="s">
        <v>191</v>
      </c>
      <c r="I163" t="s">
        <v>26</v>
      </c>
      <c r="J163" t="s">
        <v>191</v>
      </c>
      <c r="K163">
        <v>0</v>
      </c>
      <c r="L163" s="5" t="s">
        <v>449</v>
      </c>
      <c r="M163" s="5" t="s">
        <v>37</v>
      </c>
      <c r="N163">
        <v>1</v>
      </c>
      <c r="O163" t="s">
        <v>167</v>
      </c>
      <c r="P163" s="1">
        <v>45308</v>
      </c>
      <c r="Q163" s="1">
        <v>45341</v>
      </c>
      <c r="R163">
        <v>794</v>
      </c>
      <c r="S163" s="4">
        <v>7.8</v>
      </c>
      <c r="T163" t="s">
        <v>89</v>
      </c>
    </row>
    <row r="164" spans="1:20" x14ac:dyDescent="0.35">
      <c r="A164" t="s">
        <v>450</v>
      </c>
      <c r="B164" s="5" t="s">
        <v>40</v>
      </c>
      <c r="C164" s="6">
        <v>176844</v>
      </c>
      <c r="D164" t="s">
        <v>74</v>
      </c>
      <c r="E164">
        <v>221055</v>
      </c>
      <c r="F164" s="5" t="s">
        <v>23</v>
      </c>
      <c r="G164" s="5" t="s">
        <v>51</v>
      </c>
      <c r="H164" s="5" t="s">
        <v>75</v>
      </c>
      <c r="I164" t="s">
        <v>35</v>
      </c>
      <c r="J164" t="s">
        <v>60</v>
      </c>
      <c r="K164">
        <v>50</v>
      </c>
      <c r="L164" s="5" t="s">
        <v>451</v>
      </c>
      <c r="M164" s="5" t="s">
        <v>54</v>
      </c>
      <c r="N164">
        <v>10</v>
      </c>
      <c r="O164" t="s">
        <v>107</v>
      </c>
      <c r="P164" s="1">
        <v>45451</v>
      </c>
      <c r="Q164" s="1">
        <v>45492</v>
      </c>
      <c r="R164">
        <v>577</v>
      </c>
      <c r="S164" s="4">
        <v>5.4</v>
      </c>
      <c r="T164" t="s">
        <v>277</v>
      </c>
    </row>
    <row r="165" spans="1:20" x14ac:dyDescent="0.35">
      <c r="A165" t="s">
        <v>452</v>
      </c>
      <c r="B165" s="5" t="s">
        <v>28802</v>
      </c>
      <c r="C165" s="6">
        <v>64892</v>
      </c>
      <c r="D165" t="s">
        <v>74</v>
      </c>
      <c r="E165">
        <v>81115</v>
      </c>
      <c r="F165" s="5" t="s">
        <v>58</v>
      </c>
      <c r="G165" s="5" t="s">
        <v>42</v>
      </c>
      <c r="H165" s="5" t="s">
        <v>75</v>
      </c>
      <c r="I165" t="s">
        <v>26</v>
      </c>
      <c r="J165" t="s">
        <v>75</v>
      </c>
      <c r="K165">
        <v>50</v>
      </c>
      <c r="L165" s="5" t="s">
        <v>453</v>
      </c>
      <c r="M165" s="5" t="s">
        <v>28</v>
      </c>
      <c r="N165">
        <v>1</v>
      </c>
      <c r="O165" t="s">
        <v>29</v>
      </c>
      <c r="P165" s="1">
        <v>45601</v>
      </c>
      <c r="Q165" s="1">
        <v>45660</v>
      </c>
      <c r="R165">
        <v>1645</v>
      </c>
      <c r="S165" s="4">
        <v>5.7</v>
      </c>
      <c r="T165" t="s">
        <v>243</v>
      </c>
    </row>
    <row r="166" spans="1:20" x14ac:dyDescent="0.35">
      <c r="A166" t="s">
        <v>454</v>
      </c>
      <c r="B166" s="5" t="s">
        <v>162</v>
      </c>
      <c r="C166" s="6">
        <v>63024</v>
      </c>
      <c r="D166" t="s">
        <v>41</v>
      </c>
      <c r="E166">
        <v>53570</v>
      </c>
      <c r="F166" s="5" t="s">
        <v>58</v>
      </c>
      <c r="G166" s="5" t="s">
        <v>42</v>
      </c>
      <c r="H166" s="5" t="s">
        <v>151</v>
      </c>
      <c r="I166" t="s">
        <v>35</v>
      </c>
      <c r="J166" t="s">
        <v>151</v>
      </c>
      <c r="K166">
        <v>0</v>
      </c>
      <c r="L166" s="5" t="s">
        <v>455</v>
      </c>
      <c r="M166" s="5" t="s">
        <v>37</v>
      </c>
      <c r="N166">
        <v>1</v>
      </c>
      <c r="O166" t="s">
        <v>78</v>
      </c>
      <c r="P166" s="1">
        <v>45386</v>
      </c>
      <c r="Q166" s="1">
        <v>45417</v>
      </c>
      <c r="R166">
        <v>1745</v>
      </c>
      <c r="S166" s="4">
        <v>9.1999999999999993</v>
      </c>
      <c r="T166" t="s">
        <v>243</v>
      </c>
    </row>
    <row r="167" spans="1:20" x14ac:dyDescent="0.35">
      <c r="A167" t="s">
        <v>456</v>
      </c>
      <c r="B167" s="5" t="s">
        <v>105</v>
      </c>
      <c r="C167" s="6">
        <v>136695</v>
      </c>
      <c r="D167" t="s">
        <v>120</v>
      </c>
      <c r="E167">
        <v>123026</v>
      </c>
      <c r="F167" s="5" t="s">
        <v>50</v>
      </c>
      <c r="G167" s="5" t="s">
        <v>51</v>
      </c>
      <c r="H167" s="5" t="s">
        <v>121</v>
      </c>
      <c r="I167" t="s">
        <v>44</v>
      </c>
      <c r="J167" t="s">
        <v>121</v>
      </c>
      <c r="K167">
        <v>50</v>
      </c>
      <c r="L167" s="5" t="s">
        <v>457</v>
      </c>
      <c r="M167" s="5" t="s">
        <v>37</v>
      </c>
      <c r="N167">
        <v>2</v>
      </c>
      <c r="O167" t="s">
        <v>78</v>
      </c>
      <c r="P167" s="1">
        <v>45636</v>
      </c>
      <c r="Q167" s="1">
        <v>45653</v>
      </c>
      <c r="R167">
        <v>1424</v>
      </c>
      <c r="S167" s="4">
        <v>5.9</v>
      </c>
      <c r="T167" t="s">
        <v>243</v>
      </c>
    </row>
    <row r="168" spans="1:20" x14ac:dyDescent="0.35">
      <c r="A168" t="s">
        <v>458</v>
      </c>
      <c r="B168" s="5" t="s">
        <v>21</v>
      </c>
      <c r="C168" s="6">
        <v>69744</v>
      </c>
      <c r="D168" t="s">
        <v>22</v>
      </c>
      <c r="E168">
        <v>69744</v>
      </c>
      <c r="F168" s="5" t="s">
        <v>58</v>
      </c>
      <c r="G168" s="5" t="s">
        <v>24</v>
      </c>
      <c r="H168" s="5" t="s">
        <v>165</v>
      </c>
      <c r="I168" t="s">
        <v>35</v>
      </c>
      <c r="J168" t="s">
        <v>165</v>
      </c>
      <c r="K168">
        <v>50</v>
      </c>
      <c r="L168" s="5" t="s">
        <v>459</v>
      </c>
      <c r="M168" s="5" t="s">
        <v>28</v>
      </c>
      <c r="N168">
        <v>1</v>
      </c>
      <c r="O168" t="s">
        <v>107</v>
      </c>
      <c r="P168" s="1">
        <v>45656</v>
      </c>
      <c r="Q168" s="1">
        <v>45679</v>
      </c>
      <c r="R168">
        <v>1077</v>
      </c>
      <c r="S168" s="4">
        <v>8.4</v>
      </c>
      <c r="T168" t="s">
        <v>108</v>
      </c>
    </row>
    <row r="169" spans="1:20" x14ac:dyDescent="0.35">
      <c r="A169" t="s">
        <v>460</v>
      </c>
      <c r="B169" s="5" t="s">
        <v>162</v>
      </c>
      <c r="C169" s="6">
        <v>135137</v>
      </c>
      <c r="D169" t="s">
        <v>41</v>
      </c>
      <c r="E169">
        <v>114866</v>
      </c>
      <c r="F169" s="5" t="s">
        <v>23</v>
      </c>
      <c r="G169" s="5" t="s">
        <v>51</v>
      </c>
      <c r="H169" s="5" t="s">
        <v>151</v>
      </c>
      <c r="I169" t="s">
        <v>26</v>
      </c>
      <c r="J169" t="s">
        <v>151</v>
      </c>
      <c r="K169">
        <v>0</v>
      </c>
      <c r="L169" s="5" t="s">
        <v>461</v>
      </c>
      <c r="M169" s="5" t="s">
        <v>54</v>
      </c>
      <c r="N169">
        <v>18</v>
      </c>
      <c r="O169" t="s">
        <v>62</v>
      </c>
      <c r="P169" s="1">
        <v>45388</v>
      </c>
      <c r="Q169" s="1">
        <v>45429</v>
      </c>
      <c r="R169">
        <v>1590</v>
      </c>
      <c r="S169" s="4">
        <v>5.4</v>
      </c>
      <c r="T169" t="s">
        <v>30</v>
      </c>
    </row>
    <row r="170" spans="1:20" x14ac:dyDescent="0.35">
      <c r="A170" t="s">
        <v>462</v>
      </c>
      <c r="B170" s="5" t="s">
        <v>49</v>
      </c>
      <c r="C170" s="6">
        <v>143037</v>
      </c>
      <c r="D170" t="s">
        <v>22</v>
      </c>
      <c r="E170">
        <v>143037</v>
      </c>
      <c r="F170" s="5" t="s">
        <v>23</v>
      </c>
      <c r="G170" s="5" t="s">
        <v>51</v>
      </c>
      <c r="H170" s="5" t="s">
        <v>25</v>
      </c>
      <c r="I170" t="s">
        <v>44</v>
      </c>
      <c r="J170" t="s">
        <v>25</v>
      </c>
      <c r="K170">
        <v>0</v>
      </c>
      <c r="L170" s="5" t="s">
        <v>463</v>
      </c>
      <c r="M170" s="5" t="s">
        <v>54</v>
      </c>
      <c r="N170">
        <v>13</v>
      </c>
      <c r="O170" t="s">
        <v>172</v>
      </c>
      <c r="P170" s="1">
        <v>45436</v>
      </c>
      <c r="Q170" s="1">
        <v>45480</v>
      </c>
      <c r="R170">
        <v>775</v>
      </c>
      <c r="S170" s="4">
        <v>9.5</v>
      </c>
      <c r="T170" t="s">
        <v>108</v>
      </c>
    </row>
    <row r="171" spans="1:20" x14ac:dyDescent="0.35">
      <c r="A171" t="s">
        <v>464</v>
      </c>
      <c r="B171" s="5" t="s">
        <v>91</v>
      </c>
      <c r="C171" s="6">
        <v>113068</v>
      </c>
      <c r="D171" t="s">
        <v>92</v>
      </c>
      <c r="E171">
        <v>84801</v>
      </c>
      <c r="F171" s="5" t="s">
        <v>66</v>
      </c>
      <c r="G171" s="5" t="s">
        <v>59</v>
      </c>
      <c r="H171" s="5" t="s">
        <v>93</v>
      </c>
      <c r="I171" t="s">
        <v>26</v>
      </c>
      <c r="J171" t="s">
        <v>93</v>
      </c>
      <c r="K171">
        <v>100</v>
      </c>
      <c r="L171" s="5" t="s">
        <v>465</v>
      </c>
      <c r="M171" s="5" t="s">
        <v>70</v>
      </c>
      <c r="N171">
        <v>9</v>
      </c>
      <c r="O171" t="s">
        <v>78</v>
      </c>
      <c r="P171" s="1">
        <v>45453</v>
      </c>
      <c r="Q171" s="1">
        <v>45478</v>
      </c>
      <c r="R171">
        <v>1805</v>
      </c>
      <c r="S171" s="4">
        <v>6.6</v>
      </c>
      <c r="T171" t="s">
        <v>103</v>
      </c>
    </row>
    <row r="172" spans="1:20" x14ac:dyDescent="0.35">
      <c r="A172" t="s">
        <v>466</v>
      </c>
      <c r="B172" s="5" t="s">
        <v>28801</v>
      </c>
      <c r="C172" s="6">
        <v>113917</v>
      </c>
      <c r="D172" t="s">
        <v>92</v>
      </c>
      <c r="E172">
        <v>85438</v>
      </c>
      <c r="F172" s="5" t="s">
        <v>66</v>
      </c>
      <c r="G172" s="5" t="s">
        <v>24</v>
      </c>
      <c r="H172" s="5" t="s">
        <v>93</v>
      </c>
      <c r="I172" t="s">
        <v>44</v>
      </c>
      <c r="J172" t="s">
        <v>467</v>
      </c>
      <c r="K172">
        <v>0</v>
      </c>
      <c r="L172" s="5" t="s">
        <v>468</v>
      </c>
      <c r="M172" s="5" t="s">
        <v>70</v>
      </c>
      <c r="N172">
        <v>9</v>
      </c>
      <c r="O172" t="s">
        <v>88</v>
      </c>
      <c r="P172" s="1">
        <v>45572</v>
      </c>
      <c r="Q172" s="1">
        <v>45591</v>
      </c>
      <c r="R172">
        <v>1720</v>
      </c>
      <c r="S172" s="4">
        <v>7.3</v>
      </c>
      <c r="T172" t="s">
        <v>153</v>
      </c>
    </row>
    <row r="173" spans="1:20" x14ac:dyDescent="0.35">
      <c r="A173" t="s">
        <v>469</v>
      </c>
      <c r="B173" s="5" t="s">
        <v>32</v>
      </c>
      <c r="C173" s="6">
        <v>80311</v>
      </c>
      <c r="D173" t="s">
        <v>22</v>
      </c>
      <c r="E173">
        <v>80311</v>
      </c>
      <c r="F173" s="5" t="s">
        <v>23</v>
      </c>
      <c r="G173" s="5" t="s">
        <v>24</v>
      </c>
      <c r="H173" s="5" t="s">
        <v>116</v>
      </c>
      <c r="I173" t="s">
        <v>26</v>
      </c>
      <c r="J173" t="s">
        <v>116</v>
      </c>
      <c r="K173">
        <v>50</v>
      </c>
      <c r="L173" s="5" t="s">
        <v>470</v>
      </c>
      <c r="M173" s="5" t="s">
        <v>37</v>
      </c>
      <c r="N173">
        <v>13</v>
      </c>
      <c r="O173" t="s">
        <v>62</v>
      </c>
      <c r="P173" s="1">
        <v>45674</v>
      </c>
      <c r="Q173" s="1">
        <v>45727</v>
      </c>
      <c r="R173">
        <v>1052</v>
      </c>
      <c r="S173" s="4">
        <v>5</v>
      </c>
      <c r="T173" t="s">
        <v>210</v>
      </c>
    </row>
    <row r="174" spans="1:20" x14ac:dyDescent="0.35">
      <c r="A174" t="s">
        <v>471</v>
      </c>
      <c r="B174" s="5" t="s">
        <v>179</v>
      </c>
      <c r="C174" s="6">
        <v>160261</v>
      </c>
      <c r="D174" t="s">
        <v>41</v>
      </c>
      <c r="E174">
        <v>136222</v>
      </c>
      <c r="F174" s="5" t="s">
        <v>66</v>
      </c>
      <c r="G174" s="5" t="s">
        <v>42</v>
      </c>
      <c r="H174" s="5" t="s">
        <v>43</v>
      </c>
      <c r="I174" t="s">
        <v>35</v>
      </c>
      <c r="J174" t="s">
        <v>43</v>
      </c>
      <c r="K174">
        <v>50</v>
      </c>
      <c r="L174" s="5" t="s">
        <v>472</v>
      </c>
      <c r="M174" s="5" t="s">
        <v>28</v>
      </c>
      <c r="N174">
        <v>6</v>
      </c>
      <c r="O174" t="s">
        <v>131</v>
      </c>
      <c r="P174" s="1">
        <v>45348</v>
      </c>
      <c r="Q174" s="1">
        <v>45398</v>
      </c>
      <c r="R174">
        <v>748</v>
      </c>
      <c r="S174" s="4">
        <v>9.9</v>
      </c>
      <c r="T174" t="s">
        <v>210</v>
      </c>
    </row>
    <row r="175" spans="1:20" x14ac:dyDescent="0.35">
      <c r="A175" t="s">
        <v>473</v>
      </c>
      <c r="B175" s="5" t="s">
        <v>28802</v>
      </c>
      <c r="C175" s="6">
        <v>152241</v>
      </c>
      <c r="D175" t="s">
        <v>120</v>
      </c>
      <c r="E175">
        <v>137017</v>
      </c>
      <c r="F175" s="5" t="s">
        <v>66</v>
      </c>
      <c r="G175" s="5" t="s">
        <v>51</v>
      </c>
      <c r="H175" s="5" t="s">
        <v>121</v>
      </c>
      <c r="I175" t="s">
        <v>44</v>
      </c>
      <c r="J175" t="s">
        <v>121</v>
      </c>
      <c r="K175">
        <v>50</v>
      </c>
      <c r="L175" s="5" t="s">
        <v>474</v>
      </c>
      <c r="M175" s="5" t="s">
        <v>37</v>
      </c>
      <c r="N175">
        <v>8</v>
      </c>
      <c r="O175" t="s">
        <v>78</v>
      </c>
      <c r="P175" s="1">
        <v>45387</v>
      </c>
      <c r="Q175" s="1">
        <v>45448</v>
      </c>
      <c r="R175">
        <v>1807</v>
      </c>
      <c r="S175" s="4">
        <v>5.9</v>
      </c>
      <c r="T175" t="s">
        <v>79</v>
      </c>
    </row>
    <row r="176" spans="1:20" x14ac:dyDescent="0.35">
      <c r="A176" t="s">
        <v>475</v>
      </c>
      <c r="B176" s="5" t="s">
        <v>28802</v>
      </c>
      <c r="C176" s="6">
        <v>74172</v>
      </c>
      <c r="D176" t="s">
        <v>22</v>
      </c>
      <c r="E176">
        <v>74172</v>
      </c>
      <c r="F176" s="5" t="s">
        <v>50</v>
      </c>
      <c r="G176" s="5" t="s">
        <v>42</v>
      </c>
      <c r="H176" s="5" t="s">
        <v>191</v>
      </c>
      <c r="I176" t="s">
        <v>26</v>
      </c>
      <c r="J176" t="s">
        <v>191</v>
      </c>
      <c r="K176">
        <v>100</v>
      </c>
      <c r="L176" s="5" t="s">
        <v>476</v>
      </c>
      <c r="M176" s="5" t="s">
        <v>54</v>
      </c>
      <c r="N176">
        <v>2</v>
      </c>
      <c r="O176" t="s">
        <v>88</v>
      </c>
      <c r="P176" s="1">
        <v>45315</v>
      </c>
      <c r="Q176" s="1">
        <v>45373</v>
      </c>
      <c r="R176">
        <v>1780</v>
      </c>
      <c r="S176" s="4">
        <v>7.5</v>
      </c>
      <c r="T176" t="s">
        <v>243</v>
      </c>
    </row>
    <row r="177" spans="1:20" x14ac:dyDescent="0.35">
      <c r="A177" t="s">
        <v>477</v>
      </c>
      <c r="B177" s="5" t="s">
        <v>49</v>
      </c>
      <c r="C177" s="6">
        <v>105632</v>
      </c>
      <c r="D177" t="s">
        <v>22</v>
      </c>
      <c r="E177">
        <v>105632</v>
      </c>
      <c r="F177" s="5" t="s">
        <v>50</v>
      </c>
      <c r="G177" s="5" t="s">
        <v>51</v>
      </c>
      <c r="H177" s="5" t="s">
        <v>52</v>
      </c>
      <c r="I177" t="s">
        <v>35</v>
      </c>
      <c r="J177" t="s">
        <v>68</v>
      </c>
      <c r="K177">
        <v>100</v>
      </c>
      <c r="L177" s="5" t="s">
        <v>478</v>
      </c>
      <c r="M177" s="5" t="s">
        <v>37</v>
      </c>
      <c r="N177">
        <v>3</v>
      </c>
      <c r="O177" t="s">
        <v>88</v>
      </c>
      <c r="P177" s="1">
        <v>45660</v>
      </c>
      <c r="Q177" s="1">
        <v>45687</v>
      </c>
      <c r="R177">
        <v>2376</v>
      </c>
      <c r="S177" s="4">
        <v>9.4</v>
      </c>
      <c r="T177" t="s">
        <v>103</v>
      </c>
    </row>
    <row r="178" spans="1:20" x14ac:dyDescent="0.35">
      <c r="A178" t="s">
        <v>479</v>
      </c>
      <c r="B178" s="5" t="s">
        <v>105</v>
      </c>
      <c r="C178" s="6">
        <v>89515</v>
      </c>
      <c r="D178" t="s">
        <v>65</v>
      </c>
      <c r="E178">
        <v>116370</v>
      </c>
      <c r="F178" s="5" t="s">
        <v>50</v>
      </c>
      <c r="G178" s="5" t="s">
        <v>42</v>
      </c>
      <c r="H178" s="5" t="s">
        <v>67</v>
      </c>
      <c r="I178" t="s">
        <v>35</v>
      </c>
      <c r="J178" t="s">
        <v>480</v>
      </c>
      <c r="K178">
        <v>100</v>
      </c>
      <c r="L178" s="5" t="s">
        <v>481</v>
      </c>
      <c r="M178" s="5" t="s">
        <v>28</v>
      </c>
      <c r="N178">
        <v>4</v>
      </c>
      <c r="O178" t="s">
        <v>78</v>
      </c>
      <c r="P178" s="1">
        <v>45674</v>
      </c>
      <c r="Q178" s="1">
        <v>45745</v>
      </c>
      <c r="R178">
        <v>2328</v>
      </c>
      <c r="S178" s="4">
        <v>7.4</v>
      </c>
      <c r="T178" t="s">
        <v>89</v>
      </c>
    </row>
    <row r="179" spans="1:20" x14ac:dyDescent="0.35">
      <c r="A179" t="s">
        <v>482</v>
      </c>
      <c r="B179" s="5" t="s">
        <v>28801</v>
      </c>
      <c r="C179" s="6">
        <v>102319</v>
      </c>
      <c r="D179" t="s">
        <v>22</v>
      </c>
      <c r="E179">
        <v>102319</v>
      </c>
      <c r="F179" s="5" t="s">
        <v>50</v>
      </c>
      <c r="G179" s="5" t="s">
        <v>51</v>
      </c>
      <c r="H179" s="5" t="s">
        <v>97</v>
      </c>
      <c r="I179" t="s">
        <v>26</v>
      </c>
      <c r="J179" t="s">
        <v>359</v>
      </c>
      <c r="K179">
        <v>50</v>
      </c>
      <c r="L179" s="5" t="s">
        <v>483</v>
      </c>
      <c r="M179" s="5" t="s">
        <v>28</v>
      </c>
      <c r="N179">
        <v>4</v>
      </c>
      <c r="O179" t="s">
        <v>135</v>
      </c>
      <c r="P179" s="1">
        <v>45487</v>
      </c>
      <c r="Q179" s="1">
        <v>45505</v>
      </c>
      <c r="R179">
        <v>1939</v>
      </c>
      <c r="S179" s="4">
        <v>6.2</v>
      </c>
      <c r="T179" t="s">
        <v>55</v>
      </c>
    </row>
    <row r="180" spans="1:20" x14ac:dyDescent="0.35">
      <c r="A180" t="s">
        <v>484</v>
      </c>
      <c r="B180" s="5" t="s">
        <v>28801</v>
      </c>
      <c r="C180" s="6">
        <v>110536</v>
      </c>
      <c r="D180" t="s">
        <v>22</v>
      </c>
      <c r="E180">
        <v>110536</v>
      </c>
      <c r="F180" s="5" t="s">
        <v>50</v>
      </c>
      <c r="G180" s="5" t="s">
        <v>42</v>
      </c>
      <c r="H180" s="5" t="s">
        <v>97</v>
      </c>
      <c r="I180" t="s">
        <v>26</v>
      </c>
      <c r="J180" t="s">
        <v>60</v>
      </c>
      <c r="K180">
        <v>50</v>
      </c>
      <c r="L180" s="5" t="s">
        <v>485</v>
      </c>
      <c r="M180" s="5" t="s">
        <v>28</v>
      </c>
      <c r="N180">
        <v>2</v>
      </c>
      <c r="O180" t="s">
        <v>141</v>
      </c>
      <c r="P180" s="1">
        <v>45413</v>
      </c>
      <c r="Q180" s="1">
        <v>45465</v>
      </c>
      <c r="R180">
        <v>1559</v>
      </c>
      <c r="S180" s="4">
        <v>5.4</v>
      </c>
      <c r="T180" t="s">
        <v>95</v>
      </c>
    </row>
    <row r="181" spans="1:20" x14ac:dyDescent="0.35">
      <c r="A181" t="s">
        <v>486</v>
      </c>
      <c r="B181" s="5" t="s">
        <v>217</v>
      </c>
      <c r="C181" s="6">
        <v>176372</v>
      </c>
      <c r="D181" t="s">
        <v>22</v>
      </c>
      <c r="E181">
        <v>176372</v>
      </c>
      <c r="F181" s="5" t="s">
        <v>66</v>
      </c>
      <c r="G181" s="5" t="s">
        <v>51</v>
      </c>
      <c r="H181" s="5" t="s">
        <v>97</v>
      </c>
      <c r="I181" t="s">
        <v>44</v>
      </c>
      <c r="J181" t="s">
        <v>97</v>
      </c>
      <c r="K181">
        <v>0</v>
      </c>
      <c r="L181" s="5" t="s">
        <v>487</v>
      </c>
      <c r="M181" s="5" t="s">
        <v>37</v>
      </c>
      <c r="N181">
        <v>5</v>
      </c>
      <c r="O181" t="s">
        <v>71</v>
      </c>
      <c r="P181" s="1">
        <v>45414</v>
      </c>
      <c r="Q181" s="1">
        <v>45478</v>
      </c>
      <c r="R181">
        <v>729</v>
      </c>
      <c r="S181" s="4">
        <v>8</v>
      </c>
      <c r="T181" t="s">
        <v>79</v>
      </c>
    </row>
    <row r="182" spans="1:20" x14ac:dyDescent="0.35">
      <c r="A182" t="s">
        <v>488</v>
      </c>
      <c r="B182" s="5" t="s">
        <v>28801</v>
      </c>
      <c r="C182" s="6">
        <v>58111</v>
      </c>
      <c r="D182" t="s">
        <v>41</v>
      </c>
      <c r="E182">
        <v>49394</v>
      </c>
      <c r="F182" s="5" t="s">
        <v>58</v>
      </c>
      <c r="G182" s="5" t="s">
        <v>59</v>
      </c>
      <c r="H182" s="5" t="s">
        <v>151</v>
      </c>
      <c r="I182" t="s">
        <v>44</v>
      </c>
      <c r="J182" t="s">
        <v>151</v>
      </c>
      <c r="K182">
        <v>100</v>
      </c>
      <c r="L182" s="5" t="s">
        <v>489</v>
      </c>
      <c r="M182" s="5" t="s">
        <v>37</v>
      </c>
      <c r="N182">
        <v>0</v>
      </c>
      <c r="O182" t="s">
        <v>62</v>
      </c>
      <c r="P182" s="1">
        <v>45311</v>
      </c>
      <c r="Q182" s="1">
        <v>45339</v>
      </c>
      <c r="R182">
        <v>889</v>
      </c>
      <c r="S182" s="4">
        <v>5.6</v>
      </c>
      <c r="T182" t="s">
        <v>277</v>
      </c>
    </row>
    <row r="183" spans="1:20" x14ac:dyDescent="0.35">
      <c r="A183" t="s">
        <v>490</v>
      </c>
      <c r="B183" s="5" t="s">
        <v>28799</v>
      </c>
      <c r="C183" s="6">
        <v>39802</v>
      </c>
      <c r="D183" t="s">
        <v>22</v>
      </c>
      <c r="E183">
        <v>39802</v>
      </c>
      <c r="F183" s="5" t="s">
        <v>66</v>
      </c>
      <c r="G183" s="5" t="s">
        <v>24</v>
      </c>
      <c r="H183" s="5" t="s">
        <v>116</v>
      </c>
      <c r="I183" t="s">
        <v>26</v>
      </c>
      <c r="J183" t="s">
        <v>491</v>
      </c>
      <c r="K183">
        <v>100</v>
      </c>
      <c r="L183" s="5" t="s">
        <v>492</v>
      </c>
      <c r="M183" s="5" t="s">
        <v>28</v>
      </c>
      <c r="N183">
        <v>8</v>
      </c>
      <c r="O183" t="s">
        <v>85</v>
      </c>
      <c r="P183" s="1">
        <v>45327</v>
      </c>
      <c r="Q183" s="1">
        <v>45357</v>
      </c>
      <c r="R183">
        <v>2046</v>
      </c>
      <c r="S183" s="4">
        <v>8.3000000000000007</v>
      </c>
      <c r="T183" t="s">
        <v>277</v>
      </c>
    </row>
    <row r="184" spans="1:20" x14ac:dyDescent="0.35">
      <c r="A184" t="s">
        <v>493</v>
      </c>
      <c r="B184" s="5" t="s">
        <v>32</v>
      </c>
      <c r="C184" s="6">
        <v>147385</v>
      </c>
      <c r="D184" t="s">
        <v>41</v>
      </c>
      <c r="E184">
        <v>125277</v>
      </c>
      <c r="F184" s="5" t="s">
        <v>66</v>
      </c>
      <c r="G184" s="5" t="s">
        <v>51</v>
      </c>
      <c r="H184" s="5" t="s">
        <v>60</v>
      </c>
      <c r="I184" t="s">
        <v>35</v>
      </c>
      <c r="J184" t="s">
        <v>97</v>
      </c>
      <c r="K184">
        <v>50</v>
      </c>
      <c r="L184" s="5" t="s">
        <v>494</v>
      </c>
      <c r="M184" s="5" t="s">
        <v>70</v>
      </c>
      <c r="N184">
        <v>9</v>
      </c>
      <c r="O184" t="s">
        <v>85</v>
      </c>
      <c r="P184" s="1">
        <v>45359</v>
      </c>
      <c r="Q184" s="1">
        <v>45376</v>
      </c>
      <c r="R184">
        <v>1576</v>
      </c>
      <c r="S184" s="4">
        <v>8.6</v>
      </c>
      <c r="T184" t="s">
        <v>38</v>
      </c>
    </row>
    <row r="185" spans="1:20" x14ac:dyDescent="0.35">
      <c r="A185" t="s">
        <v>495</v>
      </c>
      <c r="B185" s="5" t="s">
        <v>28802</v>
      </c>
      <c r="C185" s="6">
        <v>118122</v>
      </c>
      <c r="D185" t="s">
        <v>22</v>
      </c>
      <c r="E185">
        <v>118122</v>
      </c>
      <c r="F185" s="5" t="s">
        <v>58</v>
      </c>
      <c r="G185" s="5" t="s">
        <v>59</v>
      </c>
      <c r="H185" s="5" t="s">
        <v>97</v>
      </c>
      <c r="I185" t="s">
        <v>35</v>
      </c>
      <c r="J185" t="s">
        <v>97</v>
      </c>
      <c r="K185">
        <v>0</v>
      </c>
      <c r="L185" s="5" t="s">
        <v>496</v>
      </c>
      <c r="M185" s="5" t="s">
        <v>28</v>
      </c>
      <c r="N185">
        <v>0</v>
      </c>
      <c r="O185" t="s">
        <v>46</v>
      </c>
      <c r="P185" s="1">
        <v>45493</v>
      </c>
      <c r="Q185" s="1">
        <v>45541</v>
      </c>
      <c r="R185">
        <v>2018</v>
      </c>
      <c r="S185" s="4">
        <v>9.3000000000000007</v>
      </c>
      <c r="T185" t="s">
        <v>38</v>
      </c>
    </row>
    <row r="186" spans="1:20" x14ac:dyDescent="0.35">
      <c r="A186" t="s">
        <v>497</v>
      </c>
      <c r="B186" s="5" t="s">
        <v>28802</v>
      </c>
      <c r="C186" s="6">
        <v>75225</v>
      </c>
      <c r="D186" t="s">
        <v>81</v>
      </c>
      <c r="E186">
        <v>101554</v>
      </c>
      <c r="F186" s="5" t="s">
        <v>58</v>
      </c>
      <c r="G186" s="5" t="s">
        <v>59</v>
      </c>
      <c r="H186" s="5" t="s">
        <v>82</v>
      </c>
      <c r="I186" t="s">
        <v>35</v>
      </c>
      <c r="J186" t="s">
        <v>467</v>
      </c>
      <c r="K186">
        <v>100</v>
      </c>
      <c r="L186" s="5" t="s">
        <v>498</v>
      </c>
      <c r="M186" s="5" t="s">
        <v>70</v>
      </c>
      <c r="N186">
        <v>0</v>
      </c>
      <c r="O186" t="s">
        <v>141</v>
      </c>
      <c r="P186" s="1">
        <v>45575</v>
      </c>
      <c r="Q186" s="1">
        <v>45622</v>
      </c>
      <c r="R186">
        <v>2399</v>
      </c>
      <c r="S186" s="4">
        <v>7.5</v>
      </c>
      <c r="T186" t="s">
        <v>103</v>
      </c>
    </row>
    <row r="187" spans="1:20" x14ac:dyDescent="0.35">
      <c r="A187" t="s">
        <v>499</v>
      </c>
      <c r="B187" s="5" t="s">
        <v>28802</v>
      </c>
      <c r="C187" s="6">
        <v>48325</v>
      </c>
      <c r="D187" t="s">
        <v>74</v>
      </c>
      <c r="E187">
        <v>60406</v>
      </c>
      <c r="F187" s="5" t="s">
        <v>58</v>
      </c>
      <c r="G187" s="5" t="s">
        <v>51</v>
      </c>
      <c r="H187" s="5" t="s">
        <v>75</v>
      </c>
      <c r="I187" t="s">
        <v>26</v>
      </c>
      <c r="J187" t="s">
        <v>75</v>
      </c>
      <c r="K187">
        <v>100</v>
      </c>
      <c r="L187" s="5" t="s">
        <v>500</v>
      </c>
      <c r="M187" s="5" t="s">
        <v>28</v>
      </c>
      <c r="N187">
        <v>0</v>
      </c>
      <c r="O187" t="s">
        <v>172</v>
      </c>
      <c r="P187" s="1">
        <v>45742</v>
      </c>
      <c r="Q187" s="1">
        <v>45815</v>
      </c>
      <c r="R187">
        <v>1523</v>
      </c>
      <c r="S187" s="4">
        <v>6.2</v>
      </c>
      <c r="T187" t="s">
        <v>243</v>
      </c>
    </row>
    <row r="188" spans="1:20" x14ac:dyDescent="0.35">
      <c r="A188" t="s">
        <v>501</v>
      </c>
      <c r="B188" s="5" t="s">
        <v>21</v>
      </c>
      <c r="C188" s="6">
        <v>64973</v>
      </c>
      <c r="D188" t="s">
        <v>22</v>
      </c>
      <c r="E188">
        <v>64973</v>
      </c>
      <c r="F188" s="5" t="s">
        <v>58</v>
      </c>
      <c r="G188" s="5" t="s">
        <v>42</v>
      </c>
      <c r="H188" s="5" t="s">
        <v>25</v>
      </c>
      <c r="I188" t="s">
        <v>35</v>
      </c>
      <c r="J188" t="s">
        <v>25</v>
      </c>
      <c r="K188">
        <v>0</v>
      </c>
      <c r="L188" s="5" t="s">
        <v>502</v>
      </c>
      <c r="M188" s="5" t="s">
        <v>70</v>
      </c>
      <c r="N188">
        <v>0</v>
      </c>
      <c r="O188" t="s">
        <v>135</v>
      </c>
      <c r="P188" s="1">
        <v>45359</v>
      </c>
      <c r="Q188" s="1">
        <v>45406</v>
      </c>
      <c r="R188">
        <v>1016</v>
      </c>
      <c r="S188" s="4">
        <v>6.4</v>
      </c>
      <c r="T188" t="s">
        <v>79</v>
      </c>
    </row>
    <row r="189" spans="1:20" x14ac:dyDescent="0.35">
      <c r="A189" t="s">
        <v>503</v>
      </c>
      <c r="B189" s="5" t="s">
        <v>49</v>
      </c>
      <c r="C189" s="6">
        <v>78182</v>
      </c>
      <c r="D189" t="s">
        <v>81</v>
      </c>
      <c r="E189">
        <v>105546</v>
      </c>
      <c r="F189" s="5" t="s">
        <v>50</v>
      </c>
      <c r="G189" s="5" t="s">
        <v>24</v>
      </c>
      <c r="H189" s="5" t="s">
        <v>82</v>
      </c>
      <c r="I189" t="s">
        <v>26</v>
      </c>
      <c r="J189" t="s">
        <v>82</v>
      </c>
      <c r="K189">
        <v>50</v>
      </c>
      <c r="L189" s="5" t="s">
        <v>504</v>
      </c>
      <c r="M189" s="5" t="s">
        <v>28</v>
      </c>
      <c r="N189">
        <v>4</v>
      </c>
      <c r="O189" t="s">
        <v>167</v>
      </c>
      <c r="P189" s="1">
        <v>45373</v>
      </c>
      <c r="Q189" s="1">
        <v>45434</v>
      </c>
      <c r="R189">
        <v>1582</v>
      </c>
      <c r="S189" s="4">
        <v>7.9</v>
      </c>
      <c r="T189" t="s">
        <v>38</v>
      </c>
    </row>
    <row r="190" spans="1:20" x14ac:dyDescent="0.35">
      <c r="A190" t="s">
        <v>505</v>
      </c>
      <c r="B190" s="5" t="s">
        <v>174</v>
      </c>
      <c r="C190" s="6">
        <v>357875</v>
      </c>
      <c r="D190" t="s">
        <v>22</v>
      </c>
      <c r="E190">
        <v>357875</v>
      </c>
      <c r="F190" s="5" t="s">
        <v>23</v>
      </c>
      <c r="G190" s="5" t="s">
        <v>24</v>
      </c>
      <c r="H190" s="5" t="s">
        <v>68</v>
      </c>
      <c r="I190" t="s">
        <v>35</v>
      </c>
      <c r="J190" t="s">
        <v>68</v>
      </c>
      <c r="K190">
        <v>50</v>
      </c>
      <c r="L190" s="5" t="s">
        <v>506</v>
      </c>
      <c r="M190" s="5" t="s">
        <v>28</v>
      </c>
      <c r="N190">
        <v>10</v>
      </c>
      <c r="O190" t="s">
        <v>167</v>
      </c>
      <c r="P190" s="1">
        <v>45310</v>
      </c>
      <c r="Q190" s="1">
        <v>45349</v>
      </c>
      <c r="R190">
        <v>1044</v>
      </c>
      <c r="S190" s="4">
        <v>8</v>
      </c>
      <c r="T190" t="s">
        <v>63</v>
      </c>
    </row>
    <row r="191" spans="1:20" x14ac:dyDescent="0.35">
      <c r="A191" t="s">
        <v>507</v>
      </c>
      <c r="B191" s="5" t="s">
        <v>28801</v>
      </c>
      <c r="C191" s="6">
        <v>61953</v>
      </c>
      <c r="D191" t="s">
        <v>22</v>
      </c>
      <c r="E191">
        <v>61953</v>
      </c>
      <c r="F191" s="5" t="s">
        <v>66</v>
      </c>
      <c r="G191" s="5" t="s">
        <v>59</v>
      </c>
      <c r="H191" s="5" t="s">
        <v>116</v>
      </c>
      <c r="I191" t="s">
        <v>35</v>
      </c>
      <c r="J191" t="s">
        <v>116</v>
      </c>
      <c r="K191">
        <v>50</v>
      </c>
      <c r="L191" s="5" t="s">
        <v>508</v>
      </c>
      <c r="M191" s="5" t="s">
        <v>28</v>
      </c>
      <c r="N191">
        <v>8</v>
      </c>
      <c r="O191" t="s">
        <v>62</v>
      </c>
      <c r="P191" s="1">
        <v>45524</v>
      </c>
      <c r="Q191" s="1">
        <v>45579</v>
      </c>
      <c r="R191">
        <v>1469</v>
      </c>
      <c r="S191" s="4">
        <v>6.3</v>
      </c>
      <c r="T191" t="s">
        <v>63</v>
      </c>
    </row>
    <row r="192" spans="1:20" x14ac:dyDescent="0.35">
      <c r="A192" t="s">
        <v>509</v>
      </c>
      <c r="B192" s="5" t="s">
        <v>28799</v>
      </c>
      <c r="C192" s="6">
        <v>236982</v>
      </c>
      <c r="D192" t="s">
        <v>22</v>
      </c>
      <c r="E192">
        <v>236982</v>
      </c>
      <c r="F192" s="5" t="s">
        <v>23</v>
      </c>
      <c r="G192" s="5" t="s">
        <v>51</v>
      </c>
      <c r="H192" s="5" t="s">
        <v>97</v>
      </c>
      <c r="I192" t="s">
        <v>35</v>
      </c>
      <c r="J192" t="s">
        <v>76</v>
      </c>
      <c r="K192">
        <v>0</v>
      </c>
      <c r="L192" s="5" t="s">
        <v>510</v>
      </c>
      <c r="M192" s="5" t="s">
        <v>70</v>
      </c>
      <c r="N192">
        <v>10</v>
      </c>
      <c r="O192" t="s">
        <v>78</v>
      </c>
      <c r="P192" s="1">
        <v>45736</v>
      </c>
      <c r="Q192" s="1">
        <v>45750</v>
      </c>
      <c r="R192">
        <v>597</v>
      </c>
      <c r="S192" s="4">
        <v>5.0999999999999996</v>
      </c>
      <c r="T192" t="s">
        <v>210</v>
      </c>
    </row>
    <row r="193" spans="1:20" x14ac:dyDescent="0.35">
      <c r="A193" t="s">
        <v>511</v>
      </c>
      <c r="B193" s="5" t="s">
        <v>105</v>
      </c>
      <c r="C193" s="6">
        <v>90203</v>
      </c>
      <c r="D193" t="s">
        <v>41</v>
      </c>
      <c r="E193">
        <v>76673</v>
      </c>
      <c r="F193" s="5" t="s">
        <v>50</v>
      </c>
      <c r="G193" s="5" t="s">
        <v>24</v>
      </c>
      <c r="H193" s="5" t="s">
        <v>151</v>
      </c>
      <c r="I193" t="s">
        <v>44</v>
      </c>
      <c r="J193" t="s">
        <v>151</v>
      </c>
      <c r="K193">
        <v>50</v>
      </c>
      <c r="L193" s="5" t="s">
        <v>512</v>
      </c>
      <c r="M193" s="5" t="s">
        <v>54</v>
      </c>
      <c r="N193">
        <v>3</v>
      </c>
      <c r="O193" t="s">
        <v>62</v>
      </c>
      <c r="P193" s="1">
        <v>45724</v>
      </c>
      <c r="Q193" s="1">
        <v>45789</v>
      </c>
      <c r="R193">
        <v>1774</v>
      </c>
      <c r="S193" s="4">
        <v>7.5</v>
      </c>
      <c r="T193" t="s">
        <v>108</v>
      </c>
    </row>
    <row r="194" spans="1:20" x14ac:dyDescent="0.35">
      <c r="A194" t="s">
        <v>513</v>
      </c>
      <c r="B194" s="5" t="s">
        <v>217</v>
      </c>
      <c r="C194" s="6">
        <v>109984</v>
      </c>
      <c r="D194" t="s">
        <v>33</v>
      </c>
      <c r="E194">
        <v>12098240</v>
      </c>
      <c r="F194" s="5" t="s">
        <v>66</v>
      </c>
      <c r="G194" s="5" t="s">
        <v>42</v>
      </c>
      <c r="H194" s="5" t="s">
        <v>34</v>
      </c>
      <c r="I194" t="s">
        <v>44</v>
      </c>
      <c r="J194" t="s">
        <v>121</v>
      </c>
      <c r="K194">
        <v>0</v>
      </c>
      <c r="L194" s="5" t="s">
        <v>514</v>
      </c>
      <c r="M194" s="5" t="s">
        <v>28</v>
      </c>
      <c r="N194">
        <v>7</v>
      </c>
      <c r="O194" t="s">
        <v>135</v>
      </c>
      <c r="P194" s="1">
        <v>45511</v>
      </c>
      <c r="Q194" s="1">
        <v>45535</v>
      </c>
      <c r="R194">
        <v>1535</v>
      </c>
      <c r="S194" s="4">
        <v>8</v>
      </c>
      <c r="T194" t="s">
        <v>95</v>
      </c>
    </row>
    <row r="195" spans="1:20" x14ac:dyDescent="0.35">
      <c r="A195" t="s">
        <v>515</v>
      </c>
      <c r="B195" s="5" t="s">
        <v>162</v>
      </c>
      <c r="C195" s="6">
        <v>146371</v>
      </c>
      <c r="D195" t="s">
        <v>74</v>
      </c>
      <c r="E195">
        <v>182964</v>
      </c>
      <c r="F195" s="5" t="s">
        <v>23</v>
      </c>
      <c r="G195" s="5" t="s">
        <v>24</v>
      </c>
      <c r="H195" s="5" t="s">
        <v>75</v>
      </c>
      <c r="I195" t="s">
        <v>44</v>
      </c>
      <c r="J195" t="s">
        <v>129</v>
      </c>
      <c r="K195">
        <v>100</v>
      </c>
      <c r="L195" s="5" t="s">
        <v>516</v>
      </c>
      <c r="M195" s="5" t="s">
        <v>54</v>
      </c>
      <c r="N195">
        <v>14</v>
      </c>
      <c r="O195" t="s">
        <v>112</v>
      </c>
      <c r="P195" s="1">
        <v>45611</v>
      </c>
      <c r="Q195" s="1">
        <v>45643</v>
      </c>
      <c r="R195">
        <v>2313</v>
      </c>
      <c r="S195" s="4">
        <v>5.4</v>
      </c>
      <c r="T195" t="s">
        <v>103</v>
      </c>
    </row>
    <row r="196" spans="1:20" x14ac:dyDescent="0.35">
      <c r="A196" t="s">
        <v>517</v>
      </c>
      <c r="B196" s="5" t="s">
        <v>100</v>
      </c>
      <c r="C196" s="6">
        <v>268088</v>
      </c>
      <c r="D196" t="s">
        <v>41</v>
      </c>
      <c r="E196">
        <v>227875</v>
      </c>
      <c r="F196" s="5" t="s">
        <v>23</v>
      </c>
      <c r="G196" s="5" t="s">
        <v>24</v>
      </c>
      <c r="H196" s="5" t="s">
        <v>126</v>
      </c>
      <c r="I196" t="s">
        <v>26</v>
      </c>
      <c r="J196" t="s">
        <v>126</v>
      </c>
      <c r="K196">
        <v>0</v>
      </c>
      <c r="L196" s="5" t="s">
        <v>518</v>
      </c>
      <c r="M196" s="5" t="s">
        <v>28</v>
      </c>
      <c r="N196">
        <v>10</v>
      </c>
      <c r="O196" t="s">
        <v>62</v>
      </c>
      <c r="P196" s="1">
        <v>45600</v>
      </c>
      <c r="Q196" s="1">
        <v>45647</v>
      </c>
      <c r="R196">
        <v>1385</v>
      </c>
      <c r="S196" s="4">
        <v>9.5</v>
      </c>
      <c r="T196" t="s">
        <v>118</v>
      </c>
    </row>
    <row r="197" spans="1:20" x14ac:dyDescent="0.35">
      <c r="A197" t="s">
        <v>519</v>
      </c>
      <c r="B197" s="5" t="s">
        <v>40</v>
      </c>
      <c r="C197" s="6">
        <v>97647</v>
      </c>
      <c r="D197" t="s">
        <v>92</v>
      </c>
      <c r="E197">
        <v>73235</v>
      </c>
      <c r="F197" s="5" t="s">
        <v>50</v>
      </c>
      <c r="G197" s="5" t="s">
        <v>42</v>
      </c>
      <c r="H197" s="5" t="s">
        <v>93</v>
      </c>
      <c r="I197" t="s">
        <v>44</v>
      </c>
      <c r="J197" t="s">
        <v>68</v>
      </c>
      <c r="K197">
        <v>50</v>
      </c>
      <c r="L197" s="5" t="s">
        <v>520</v>
      </c>
      <c r="M197" s="5" t="s">
        <v>54</v>
      </c>
      <c r="N197">
        <v>4</v>
      </c>
      <c r="O197" t="s">
        <v>88</v>
      </c>
      <c r="P197" s="1">
        <v>45349</v>
      </c>
      <c r="Q197" s="1">
        <v>45390</v>
      </c>
      <c r="R197">
        <v>1305</v>
      </c>
      <c r="S197" s="4">
        <v>6.2</v>
      </c>
      <c r="T197" t="s">
        <v>95</v>
      </c>
    </row>
    <row r="198" spans="1:20" x14ac:dyDescent="0.35">
      <c r="A198" t="s">
        <v>521</v>
      </c>
      <c r="B198" s="5" t="s">
        <v>105</v>
      </c>
      <c r="C198" s="6">
        <v>221711</v>
      </c>
      <c r="D198" t="s">
        <v>41</v>
      </c>
      <c r="E198">
        <v>188454</v>
      </c>
      <c r="F198" s="5" t="s">
        <v>23</v>
      </c>
      <c r="G198" s="5" t="s">
        <v>59</v>
      </c>
      <c r="H198" s="5" t="s">
        <v>43</v>
      </c>
      <c r="I198" t="s">
        <v>44</v>
      </c>
      <c r="J198" t="s">
        <v>522</v>
      </c>
      <c r="K198">
        <v>0</v>
      </c>
      <c r="L198" s="5" t="s">
        <v>523</v>
      </c>
      <c r="M198" s="5" t="s">
        <v>37</v>
      </c>
      <c r="N198">
        <v>17</v>
      </c>
      <c r="O198" t="s">
        <v>78</v>
      </c>
      <c r="P198" s="1">
        <v>45671</v>
      </c>
      <c r="Q198" s="1">
        <v>45732</v>
      </c>
      <c r="R198">
        <v>1652</v>
      </c>
      <c r="S198" s="4">
        <v>8.9</v>
      </c>
      <c r="T198" t="s">
        <v>103</v>
      </c>
    </row>
    <row r="199" spans="1:20" x14ac:dyDescent="0.35">
      <c r="A199" t="s">
        <v>524</v>
      </c>
      <c r="B199" s="5" t="s">
        <v>21</v>
      </c>
      <c r="C199" s="6">
        <v>78716</v>
      </c>
      <c r="D199" t="s">
        <v>41</v>
      </c>
      <c r="E199">
        <v>66909</v>
      </c>
      <c r="F199" s="5" t="s">
        <v>58</v>
      </c>
      <c r="G199" s="5" t="s">
        <v>24</v>
      </c>
      <c r="H199" s="5" t="s">
        <v>43</v>
      </c>
      <c r="I199" t="s">
        <v>35</v>
      </c>
      <c r="J199" t="s">
        <v>43</v>
      </c>
      <c r="K199">
        <v>100</v>
      </c>
      <c r="L199" s="5" t="s">
        <v>525</v>
      </c>
      <c r="M199" s="5" t="s">
        <v>37</v>
      </c>
      <c r="N199">
        <v>0</v>
      </c>
      <c r="O199" t="s">
        <v>46</v>
      </c>
      <c r="P199" s="1">
        <v>45485</v>
      </c>
      <c r="Q199" s="1">
        <v>45517</v>
      </c>
      <c r="R199">
        <v>2401</v>
      </c>
      <c r="S199" s="4">
        <v>8.1999999999999993</v>
      </c>
      <c r="T199" t="s">
        <v>89</v>
      </c>
    </row>
    <row r="200" spans="1:20" x14ac:dyDescent="0.35">
      <c r="A200" t="s">
        <v>526</v>
      </c>
      <c r="B200" s="5" t="s">
        <v>105</v>
      </c>
      <c r="C200" s="6">
        <v>169717</v>
      </c>
      <c r="D200" t="s">
        <v>120</v>
      </c>
      <c r="E200">
        <v>152745</v>
      </c>
      <c r="F200" s="5" t="s">
        <v>66</v>
      </c>
      <c r="G200" s="5" t="s">
        <v>42</v>
      </c>
      <c r="H200" s="5" t="s">
        <v>121</v>
      </c>
      <c r="I200" t="s">
        <v>44</v>
      </c>
      <c r="J200" t="s">
        <v>121</v>
      </c>
      <c r="K200">
        <v>50</v>
      </c>
      <c r="L200" s="5" t="s">
        <v>527</v>
      </c>
      <c r="M200" s="5" t="s">
        <v>70</v>
      </c>
      <c r="N200">
        <v>5</v>
      </c>
      <c r="O200" t="s">
        <v>131</v>
      </c>
      <c r="P200" s="1">
        <v>45358</v>
      </c>
      <c r="Q200" s="1">
        <v>45385</v>
      </c>
      <c r="R200">
        <v>1003</v>
      </c>
      <c r="S200" s="4">
        <v>9.5</v>
      </c>
      <c r="T200" t="s">
        <v>95</v>
      </c>
    </row>
    <row r="201" spans="1:20" x14ac:dyDescent="0.35">
      <c r="A201" t="s">
        <v>528</v>
      </c>
      <c r="B201" s="5" t="s">
        <v>174</v>
      </c>
      <c r="C201" s="6">
        <v>92798</v>
      </c>
      <c r="D201" t="s">
        <v>41</v>
      </c>
      <c r="E201">
        <v>78878</v>
      </c>
      <c r="F201" s="5" t="s">
        <v>50</v>
      </c>
      <c r="G201" s="5" t="s">
        <v>42</v>
      </c>
      <c r="H201" s="5" t="s">
        <v>151</v>
      </c>
      <c r="I201" t="s">
        <v>35</v>
      </c>
      <c r="J201" t="s">
        <v>151</v>
      </c>
      <c r="K201">
        <v>50</v>
      </c>
      <c r="L201" s="5" t="s">
        <v>529</v>
      </c>
      <c r="M201" s="5" t="s">
        <v>54</v>
      </c>
      <c r="N201">
        <v>4</v>
      </c>
      <c r="O201" t="s">
        <v>85</v>
      </c>
      <c r="P201" s="1">
        <v>45542</v>
      </c>
      <c r="Q201" s="1">
        <v>45608</v>
      </c>
      <c r="R201">
        <v>1685</v>
      </c>
      <c r="S201" s="4">
        <v>6.4</v>
      </c>
      <c r="T201" t="s">
        <v>136</v>
      </c>
    </row>
    <row r="202" spans="1:20" x14ac:dyDescent="0.35">
      <c r="A202" t="s">
        <v>530</v>
      </c>
      <c r="B202" s="5" t="s">
        <v>28799</v>
      </c>
      <c r="C202" s="6">
        <v>37177</v>
      </c>
      <c r="D202" t="s">
        <v>22</v>
      </c>
      <c r="E202">
        <v>37177</v>
      </c>
      <c r="F202" s="5" t="s">
        <v>50</v>
      </c>
      <c r="G202" s="5" t="s">
        <v>51</v>
      </c>
      <c r="H202" s="5" t="s">
        <v>157</v>
      </c>
      <c r="I202" t="s">
        <v>44</v>
      </c>
      <c r="J202" t="s">
        <v>157</v>
      </c>
      <c r="K202">
        <v>0</v>
      </c>
      <c r="L202" s="5" t="s">
        <v>531</v>
      </c>
      <c r="M202" s="5" t="s">
        <v>28</v>
      </c>
      <c r="N202">
        <v>2</v>
      </c>
      <c r="O202" t="s">
        <v>46</v>
      </c>
      <c r="P202" s="1">
        <v>45456</v>
      </c>
      <c r="Q202" s="1">
        <v>45529</v>
      </c>
      <c r="R202">
        <v>869</v>
      </c>
      <c r="S202" s="4">
        <v>6.1</v>
      </c>
      <c r="T202" t="s">
        <v>277</v>
      </c>
    </row>
    <row r="203" spans="1:20" x14ac:dyDescent="0.35">
      <c r="A203" t="s">
        <v>532</v>
      </c>
      <c r="B203" s="5" t="s">
        <v>174</v>
      </c>
      <c r="C203" s="6">
        <v>85505</v>
      </c>
      <c r="D203" t="s">
        <v>22</v>
      </c>
      <c r="E203">
        <v>85505</v>
      </c>
      <c r="F203" s="5" t="s">
        <v>50</v>
      </c>
      <c r="G203" s="5" t="s">
        <v>42</v>
      </c>
      <c r="H203" s="5" t="s">
        <v>191</v>
      </c>
      <c r="I203" t="s">
        <v>44</v>
      </c>
      <c r="J203" t="s">
        <v>191</v>
      </c>
      <c r="K203">
        <v>50</v>
      </c>
      <c r="L203" s="5" t="s">
        <v>533</v>
      </c>
      <c r="M203" s="5" t="s">
        <v>37</v>
      </c>
      <c r="N203">
        <v>4</v>
      </c>
      <c r="O203" t="s">
        <v>78</v>
      </c>
      <c r="P203" s="1">
        <v>45678</v>
      </c>
      <c r="Q203" s="1">
        <v>45744</v>
      </c>
      <c r="R203">
        <v>1983</v>
      </c>
      <c r="S203" s="4">
        <v>5.0999999999999996</v>
      </c>
      <c r="T203" t="s">
        <v>153</v>
      </c>
    </row>
    <row r="204" spans="1:20" x14ac:dyDescent="0.35">
      <c r="A204" t="s">
        <v>534</v>
      </c>
      <c r="B204" s="5" t="s">
        <v>57</v>
      </c>
      <c r="C204" s="6">
        <v>113625</v>
      </c>
      <c r="D204" t="s">
        <v>41</v>
      </c>
      <c r="E204">
        <v>96581</v>
      </c>
      <c r="F204" s="5" t="s">
        <v>50</v>
      </c>
      <c r="G204" s="5" t="s">
        <v>59</v>
      </c>
      <c r="H204" s="5" t="s">
        <v>60</v>
      </c>
      <c r="I204" t="s">
        <v>35</v>
      </c>
      <c r="J204" t="s">
        <v>60</v>
      </c>
      <c r="K204">
        <v>100</v>
      </c>
      <c r="L204" s="5" t="s">
        <v>535</v>
      </c>
      <c r="M204" s="5" t="s">
        <v>28</v>
      </c>
      <c r="N204">
        <v>3</v>
      </c>
      <c r="O204" t="s">
        <v>46</v>
      </c>
      <c r="P204" s="1">
        <v>45639</v>
      </c>
      <c r="Q204" s="1">
        <v>45659</v>
      </c>
      <c r="R204">
        <v>2036</v>
      </c>
      <c r="S204" s="4">
        <v>5.8</v>
      </c>
      <c r="T204" t="s">
        <v>63</v>
      </c>
    </row>
    <row r="205" spans="1:20" x14ac:dyDescent="0.35">
      <c r="A205" t="s">
        <v>536</v>
      </c>
      <c r="B205" s="5" t="s">
        <v>145</v>
      </c>
      <c r="C205" s="6">
        <v>121846</v>
      </c>
      <c r="D205" t="s">
        <v>81</v>
      </c>
      <c r="E205">
        <v>164492</v>
      </c>
      <c r="F205" s="5" t="s">
        <v>66</v>
      </c>
      <c r="G205" s="5" t="s">
        <v>24</v>
      </c>
      <c r="H205" s="5" t="s">
        <v>82</v>
      </c>
      <c r="I205" t="s">
        <v>35</v>
      </c>
      <c r="J205" t="s">
        <v>82</v>
      </c>
      <c r="K205">
        <v>50</v>
      </c>
      <c r="L205" s="5" t="s">
        <v>537</v>
      </c>
      <c r="M205" s="5" t="s">
        <v>70</v>
      </c>
      <c r="N205">
        <v>6</v>
      </c>
      <c r="O205" t="s">
        <v>167</v>
      </c>
      <c r="P205" s="1">
        <v>45694</v>
      </c>
      <c r="Q205" s="1">
        <v>45767</v>
      </c>
      <c r="R205">
        <v>2213</v>
      </c>
      <c r="S205" s="4">
        <v>7.4</v>
      </c>
      <c r="T205" t="s">
        <v>95</v>
      </c>
    </row>
    <row r="206" spans="1:20" x14ac:dyDescent="0.35">
      <c r="A206" t="s">
        <v>538</v>
      </c>
      <c r="B206" s="5" t="s">
        <v>57</v>
      </c>
      <c r="C206" s="6">
        <v>115136</v>
      </c>
      <c r="D206" t="s">
        <v>33</v>
      </c>
      <c r="E206">
        <v>12664960</v>
      </c>
      <c r="F206" s="5" t="s">
        <v>50</v>
      </c>
      <c r="G206" s="5" t="s">
        <v>59</v>
      </c>
      <c r="H206" s="5" t="s">
        <v>34</v>
      </c>
      <c r="I206" t="s">
        <v>26</v>
      </c>
      <c r="J206" t="s">
        <v>34</v>
      </c>
      <c r="K206">
        <v>50</v>
      </c>
      <c r="L206" s="5" t="s">
        <v>539</v>
      </c>
      <c r="M206" s="5" t="s">
        <v>37</v>
      </c>
      <c r="N206">
        <v>3</v>
      </c>
      <c r="O206" t="s">
        <v>62</v>
      </c>
      <c r="P206" s="1">
        <v>45513</v>
      </c>
      <c r="Q206" s="1">
        <v>45538</v>
      </c>
      <c r="R206">
        <v>1542</v>
      </c>
      <c r="S206" s="4">
        <v>6.3</v>
      </c>
      <c r="T206" t="s">
        <v>136</v>
      </c>
    </row>
    <row r="207" spans="1:20" x14ac:dyDescent="0.35">
      <c r="A207" t="s">
        <v>540</v>
      </c>
      <c r="B207" s="5" t="s">
        <v>21</v>
      </c>
      <c r="C207" s="6">
        <v>265646</v>
      </c>
      <c r="D207" t="s">
        <v>41</v>
      </c>
      <c r="E207">
        <v>225799</v>
      </c>
      <c r="F207" s="5" t="s">
        <v>23</v>
      </c>
      <c r="G207" s="5" t="s">
        <v>59</v>
      </c>
      <c r="H207" s="5" t="s">
        <v>60</v>
      </c>
      <c r="I207" t="s">
        <v>35</v>
      </c>
      <c r="J207" t="s">
        <v>75</v>
      </c>
      <c r="K207">
        <v>0</v>
      </c>
      <c r="L207" s="5" t="s">
        <v>541</v>
      </c>
      <c r="M207" s="5" t="s">
        <v>37</v>
      </c>
      <c r="N207">
        <v>16</v>
      </c>
      <c r="O207" t="s">
        <v>112</v>
      </c>
      <c r="P207" s="1">
        <v>45654</v>
      </c>
      <c r="Q207" s="1">
        <v>45668</v>
      </c>
      <c r="R207">
        <v>1473</v>
      </c>
      <c r="S207" s="4">
        <v>9.4</v>
      </c>
      <c r="T207" t="s">
        <v>118</v>
      </c>
    </row>
    <row r="208" spans="1:20" x14ac:dyDescent="0.35">
      <c r="A208" t="s">
        <v>542</v>
      </c>
      <c r="B208" s="5" t="s">
        <v>73</v>
      </c>
      <c r="C208" s="6">
        <v>92726</v>
      </c>
      <c r="D208" t="s">
        <v>120</v>
      </c>
      <c r="E208">
        <v>83453</v>
      </c>
      <c r="F208" s="5" t="s">
        <v>58</v>
      </c>
      <c r="G208" s="5" t="s">
        <v>59</v>
      </c>
      <c r="H208" s="5" t="s">
        <v>121</v>
      </c>
      <c r="I208" t="s">
        <v>35</v>
      </c>
      <c r="J208" t="s">
        <v>121</v>
      </c>
      <c r="K208">
        <v>0</v>
      </c>
      <c r="L208" s="5" t="s">
        <v>543</v>
      </c>
      <c r="M208" s="5" t="s">
        <v>37</v>
      </c>
      <c r="N208">
        <v>0</v>
      </c>
      <c r="O208" t="s">
        <v>107</v>
      </c>
      <c r="P208" s="1">
        <v>45557</v>
      </c>
      <c r="Q208" s="1">
        <v>45613</v>
      </c>
      <c r="R208">
        <v>2013</v>
      </c>
      <c r="S208" s="4">
        <v>9.8000000000000007</v>
      </c>
      <c r="T208" t="s">
        <v>79</v>
      </c>
    </row>
    <row r="209" spans="1:20" x14ac:dyDescent="0.35">
      <c r="A209" t="s">
        <v>544</v>
      </c>
      <c r="B209" s="5" t="s">
        <v>28802</v>
      </c>
      <c r="C209" s="6">
        <v>50607</v>
      </c>
      <c r="D209" t="s">
        <v>22</v>
      </c>
      <c r="E209">
        <v>50607</v>
      </c>
      <c r="F209" s="5" t="s">
        <v>58</v>
      </c>
      <c r="G209" s="5" t="s">
        <v>51</v>
      </c>
      <c r="H209" s="5" t="s">
        <v>191</v>
      </c>
      <c r="I209" t="s">
        <v>44</v>
      </c>
      <c r="J209" t="s">
        <v>191</v>
      </c>
      <c r="K209">
        <v>100</v>
      </c>
      <c r="L209" s="5" t="s">
        <v>545</v>
      </c>
      <c r="M209" s="5" t="s">
        <v>37</v>
      </c>
      <c r="N209">
        <v>0</v>
      </c>
      <c r="O209" t="s">
        <v>107</v>
      </c>
      <c r="P209" s="1">
        <v>45453</v>
      </c>
      <c r="Q209" s="1">
        <v>45509</v>
      </c>
      <c r="R209">
        <v>1801</v>
      </c>
      <c r="S209" s="4">
        <v>8.6</v>
      </c>
      <c r="T209" t="s">
        <v>108</v>
      </c>
    </row>
    <row r="210" spans="1:20" x14ac:dyDescent="0.35">
      <c r="A210" t="s">
        <v>546</v>
      </c>
      <c r="B210" s="5" t="s">
        <v>28800</v>
      </c>
      <c r="C210" s="6">
        <v>219875</v>
      </c>
      <c r="D210" t="s">
        <v>22</v>
      </c>
      <c r="E210">
        <v>219875</v>
      </c>
      <c r="F210" s="5" t="s">
        <v>23</v>
      </c>
      <c r="G210" s="5" t="s">
        <v>24</v>
      </c>
      <c r="H210" s="5" t="s">
        <v>25</v>
      </c>
      <c r="I210" t="s">
        <v>35</v>
      </c>
      <c r="J210" t="s">
        <v>25</v>
      </c>
      <c r="K210">
        <v>50</v>
      </c>
      <c r="L210" s="5" t="s">
        <v>547</v>
      </c>
      <c r="M210" s="5" t="s">
        <v>70</v>
      </c>
      <c r="N210">
        <v>15</v>
      </c>
      <c r="O210" t="s">
        <v>46</v>
      </c>
      <c r="P210" s="1">
        <v>45547</v>
      </c>
      <c r="Q210" s="1">
        <v>45611</v>
      </c>
      <c r="R210">
        <v>1609</v>
      </c>
      <c r="S210" s="4">
        <v>8.4</v>
      </c>
      <c r="T210" t="s">
        <v>30</v>
      </c>
    </row>
    <row r="211" spans="1:20" x14ac:dyDescent="0.35">
      <c r="A211" t="s">
        <v>548</v>
      </c>
      <c r="B211" s="5" t="s">
        <v>57</v>
      </c>
      <c r="C211" s="6">
        <v>93342</v>
      </c>
      <c r="D211" t="s">
        <v>22</v>
      </c>
      <c r="E211">
        <v>93342</v>
      </c>
      <c r="F211" s="5" t="s">
        <v>23</v>
      </c>
      <c r="G211" s="5" t="s">
        <v>42</v>
      </c>
      <c r="H211" s="5" t="s">
        <v>157</v>
      </c>
      <c r="I211" t="s">
        <v>26</v>
      </c>
      <c r="J211" t="s">
        <v>157</v>
      </c>
      <c r="K211">
        <v>100</v>
      </c>
      <c r="L211" s="5" t="s">
        <v>549</v>
      </c>
      <c r="M211" s="5" t="s">
        <v>70</v>
      </c>
      <c r="N211">
        <v>11</v>
      </c>
      <c r="O211" t="s">
        <v>29</v>
      </c>
      <c r="P211" s="1">
        <v>45703</v>
      </c>
      <c r="Q211" s="1">
        <v>45749</v>
      </c>
      <c r="R211">
        <v>1345</v>
      </c>
      <c r="S211" s="4">
        <v>7.2</v>
      </c>
      <c r="T211" t="s">
        <v>79</v>
      </c>
    </row>
    <row r="212" spans="1:20" x14ac:dyDescent="0.35">
      <c r="A212" t="s">
        <v>550</v>
      </c>
      <c r="B212" s="5" t="s">
        <v>21</v>
      </c>
      <c r="C212" s="6">
        <v>99132</v>
      </c>
      <c r="D212" t="s">
        <v>41</v>
      </c>
      <c r="E212">
        <v>84262</v>
      </c>
      <c r="F212" s="5" t="s">
        <v>50</v>
      </c>
      <c r="G212" s="5" t="s">
        <v>51</v>
      </c>
      <c r="H212" s="5" t="s">
        <v>126</v>
      </c>
      <c r="I212" t="s">
        <v>35</v>
      </c>
      <c r="J212" t="s">
        <v>126</v>
      </c>
      <c r="K212">
        <v>50</v>
      </c>
      <c r="L212" s="5" t="s">
        <v>551</v>
      </c>
      <c r="M212" s="5" t="s">
        <v>54</v>
      </c>
      <c r="N212">
        <v>3</v>
      </c>
      <c r="O212" t="s">
        <v>88</v>
      </c>
      <c r="P212" s="1">
        <v>45429</v>
      </c>
      <c r="Q212" s="1">
        <v>45458</v>
      </c>
      <c r="R212">
        <v>2121</v>
      </c>
      <c r="S212" s="4">
        <v>9.6999999999999993</v>
      </c>
      <c r="T212" t="s">
        <v>63</v>
      </c>
    </row>
    <row r="213" spans="1:20" x14ac:dyDescent="0.35">
      <c r="A213" t="s">
        <v>552</v>
      </c>
      <c r="B213" s="5" t="s">
        <v>174</v>
      </c>
      <c r="C213" s="6">
        <v>148775</v>
      </c>
      <c r="D213" t="s">
        <v>65</v>
      </c>
      <c r="E213">
        <v>193408</v>
      </c>
      <c r="F213" s="5" t="s">
        <v>66</v>
      </c>
      <c r="G213" s="5" t="s">
        <v>42</v>
      </c>
      <c r="H213" s="5" t="s">
        <v>67</v>
      </c>
      <c r="I213" t="s">
        <v>35</v>
      </c>
      <c r="J213" t="s">
        <v>60</v>
      </c>
      <c r="K213">
        <v>0</v>
      </c>
      <c r="L213" s="5" t="s">
        <v>553</v>
      </c>
      <c r="M213" s="5" t="s">
        <v>28</v>
      </c>
      <c r="N213">
        <v>5</v>
      </c>
      <c r="O213" t="s">
        <v>141</v>
      </c>
      <c r="P213" s="1">
        <v>45298</v>
      </c>
      <c r="Q213" s="1">
        <v>45317</v>
      </c>
      <c r="R213">
        <v>1222</v>
      </c>
      <c r="S213" s="4">
        <v>6.3</v>
      </c>
      <c r="T213" t="s">
        <v>210</v>
      </c>
    </row>
    <row r="214" spans="1:20" x14ac:dyDescent="0.35">
      <c r="A214" t="s">
        <v>554</v>
      </c>
      <c r="B214" s="5" t="s">
        <v>21</v>
      </c>
      <c r="C214" s="6">
        <v>63090</v>
      </c>
      <c r="D214" t="s">
        <v>22</v>
      </c>
      <c r="E214">
        <v>63090</v>
      </c>
      <c r="F214" s="5" t="s">
        <v>58</v>
      </c>
      <c r="G214" s="5" t="s">
        <v>42</v>
      </c>
      <c r="H214" s="5" t="s">
        <v>97</v>
      </c>
      <c r="I214" t="s">
        <v>44</v>
      </c>
      <c r="J214" t="s">
        <v>97</v>
      </c>
      <c r="K214">
        <v>100</v>
      </c>
      <c r="L214" s="5" t="s">
        <v>555</v>
      </c>
      <c r="M214" s="5" t="s">
        <v>70</v>
      </c>
      <c r="N214">
        <v>0</v>
      </c>
      <c r="O214" t="s">
        <v>167</v>
      </c>
      <c r="P214" s="1">
        <v>45316</v>
      </c>
      <c r="Q214" s="1">
        <v>45369</v>
      </c>
      <c r="R214">
        <v>1913</v>
      </c>
      <c r="S214" s="4">
        <v>5.4</v>
      </c>
      <c r="T214" t="s">
        <v>136</v>
      </c>
    </row>
    <row r="215" spans="1:20" x14ac:dyDescent="0.35">
      <c r="A215" t="s">
        <v>556</v>
      </c>
      <c r="B215" s="5" t="s">
        <v>57</v>
      </c>
      <c r="C215" s="6">
        <v>39782</v>
      </c>
      <c r="D215" t="s">
        <v>22</v>
      </c>
      <c r="E215">
        <v>39782</v>
      </c>
      <c r="F215" s="5" t="s">
        <v>58</v>
      </c>
      <c r="G215" s="5" t="s">
        <v>42</v>
      </c>
      <c r="H215" s="5" t="s">
        <v>157</v>
      </c>
      <c r="I215" t="s">
        <v>35</v>
      </c>
      <c r="J215" t="s">
        <v>157</v>
      </c>
      <c r="K215">
        <v>0</v>
      </c>
      <c r="L215" s="5" t="s">
        <v>557</v>
      </c>
      <c r="M215" s="5" t="s">
        <v>37</v>
      </c>
      <c r="N215">
        <v>1</v>
      </c>
      <c r="O215" t="s">
        <v>29</v>
      </c>
      <c r="P215" s="1">
        <v>45595</v>
      </c>
      <c r="Q215" s="1">
        <v>45661</v>
      </c>
      <c r="R215">
        <v>2183</v>
      </c>
      <c r="S215" s="4">
        <v>8.9</v>
      </c>
      <c r="T215" t="s">
        <v>47</v>
      </c>
    </row>
    <row r="216" spans="1:20" x14ac:dyDescent="0.35">
      <c r="A216" t="s">
        <v>558</v>
      </c>
      <c r="B216" s="5" t="s">
        <v>28802</v>
      </c>
      <c r="C216" s="6">
        <v>240915</v>
      </c>
      <c r="D216" t="s">
        <v>74</v>
      </c>
      <c r="E216">
        <v>301144</v>
      </c>
      <c r="F216" s="5" t="s">
        <v>23</v>
      </c>
      <c r="G216" s="5" t="s">
        <v>24</v>
      </c>
      <c r="H216" s="5" t="s">
        <v>75</v>
      </c>
      <c r="I216" t="s">
        <v>35</v>
      </c>
      <c r="J216" t="s">
        <v>75</v>
      </c>
      <c r="K216">
        <v>0</v>
      </c>
      <c r="L216" s="5" t="s">
        <v>559</v>
      </c>
      <c r="M216" s="5" t="s">
        <v>70</v>
      </c>
      <c r="N216">
        <v>14</v>
      </c>
      <c r="O216" t="s">
        <v>135</v>
      </c>
      <c r="P216" s="1">
        <v>45345</v>
      </c>
      <c r="Q216" s="1">
        <v>45399</v>
      </c>
      <c r="R216">
        <v>1222</v>
      </c>
      <c r="S216" s="4">
        <v>7.3</v>
      </c>
      <c r="T216" t="s">
        <v>63</v>
      </c>
    </row>
    <row r="217" spans="1:20" x14ac:dyDescent="0.35">
      <c r="A217" t="s">
        <v>560</v>
      </c>
      <c r="B217" s="5" t="s">
        <v>57</v>
      </c>
      <c r="C217" s="6">
        <v>69061</v>
      </c>
      <c r="D217" t="s">
        <v>65</v>
      </c>
      <c r="E217">
        <v>89779</v>
      </c>
      <c r="F217" s="5" t="s">
        <v>50</v>
      </c>
      <c r="G217" s="5" t="s">
        <v>51</v>
      </c>
      <c r="H217" s="5" t="s">
        <v>67</v>
      </c>
      <c r="I217" t="s">
        <v>44</v>
      </c>
      <c r="J217" t="s">
        <v>60</v>
      </c>
      <c r="K217">
        <v>100</v>
      </c>
      <c r="L217" s="5" t="s">
        <v>561</v>
      </c>
      <c r="M217" s="5" t="s">
        <v>70</v>
      </c>
      <c r="N217">
        <v>4</v>
      </c>
      <c r="O217" t="s">
        <v>141</v>
      </c>
      <c r="P217" s="1">
        <v>45643</v>
      </c>
      <c r="Q217" s="1">
        <v>45689</v>
      </c>
      <c r="R217">
        <v>1319</v>
      </c>
      <c r="S217" s="4">
        <v>6.9</v>
      </c>
      <c r="T217" t="s">
        <v>153</v>
      </c>
    </row>
    <row r="218" spans="1:20" x14ac:dyDescent="0.35">
      <c r="A218" t="s">
        <v>562</v>
      </c>
      <c r="B218" s="5" t="s">
        <v>91</v>
      </c>
      <c r="C218" s="6">
        <v>146403</v>
      </c>
      <c r="D218" t="s">
        <v>41</v>
      </c>
      <c r="E218">
        <v>124443</v>
      </c>
      <c r="F218" s="5" t="s">
        <v>66</v>
      </c>
      <c r="G218" s="5" t="s">
        <v>24</v>
      </c>
      <c r="H218" s="5" t="s">
        <v>126</v>
      </c>
      <c r="I218" t="s">
        <v>35</v>
      </c>
      <c r="J218" t="s">
        <v>126</v>
      </c>
      <c r="K218">
        <v>100</v>
      </c>
      <c r="L218" s="5" t="s">
        <v>563</v>
      </c>
      <c r="M218" s="5" t="s">
        <v>54</v>
      </c>
      <c r="N218">
        <v>5</v>
      </c>
      <c r="O218" t="s">
        <v>78</v>
      </c>
      <c r="P218" s="1">
        <v>45295</v>
      </c>
      <c r="Q218" s="1">
        <v>45329</v>
      </c>
      <c r="R218">
        <v>1031</v>
      </c>
      <c r="S218" s="4">
        <v>8.4</v>
      </c>
      <c r="T218" t="s">
        <v>243</v>
      </c>
    </row>
    <row r="219" spans="1:20" x14ac:dyDescent="0.35">
      <c r="A219" t="s">
        <v>564</v>
      </c>
      <c r="B219" s="5" t="s">
        <v>73</v>
      </c>
      <c r="C219" s="6">
        <v>56884</v>
      </c>
      <c r="D219" t="s">
        <v>22</v>
      </c>
      <c r="E219">
        <v>56884</v>
      </c>
      <c r="F219" s="5" t="s">
        <v>58</v>
      </c>
      <c r="G219" s="5" t="s">
        <v>42</v>
      </c>
      <c r="H219" s="5" t="s">
        <v>52</v>
      </c>
      <c r="I219" t="s">
        <v>26</v>
      </c>
      <c r="J219" t="s">
        <v>52</v>
      </c>
      <c r="K219">
        <v>100</v>
      </c>
      <c r="L219" s="5" t="s">
        <v>565</v>
      </c>
      <c r="M219" s="5" t="s">
        <v>37</v>
      </c>
      <c r="N219">
        <v>1</v>
      </c>
      <c r="O219" t="s">
        <v>88</v>
      </c>
      <c r="P219" s="1">
        <v>45512</v>
      </c>
      <c r="Q219" s="1">
        <v>45528</v>
      </c>
      <c r="R219">
        <v>532</v>
      </c>
      <c r="S219" s="4">
        <v>9.1</v>
      </c>
      <c r="T219" t="s">
        <v>108</v>
      </c>
    </row>
    <row r="220" spans="1:20" x14ac:dyDescent="0.35">
      <c r="A220" t="s">
        <v>566</v>
      </c>
      <c r="B220" s="5" t="s">
        <v>73</v>
      </c>
      <c r="C220" s="6">
        <v>172277</v>
      </c>
      <c r="D220" t="s">
        <v>120</v>
      </c>
      <c r="E220">
        <v>155049</v>
      </c>
      <c r="F220" s="5" t="s">
        <v>66</v>
      </c>
      <c r="G220" s="5" t="s">
        <v>24</v>
      </c>
      <c r="H220" s="5" t="s">
        <v>121</v>
      </c>
      <c r="I220" t="s">
        <v>35</v>
      </c>
      <c r="J220" t="s">
        <v>121</v>
      </c>
      <c r="K220">
        <v>0</v>
      </c>
      <c r="L220" s="5" t="s">
        <v>567</v>
      </c>
      <c r="M220" s="5" t="s">
        <v>37</v>
      </c>
      <c r="N220">
        <v>9</v>
      </c>
      <c r="O220" t="s">
        <v>71</v>
      </c>
      <c r="P220" s="1">
        <v>45513</v>
      </c>
      <c r="Q220" s="1">
        <v>45530</v>
      </c>
      <c r="R220">
        <v>1725</v>
      </c>
      <c r="S220" s="4">
        <v>9.6999999999999993</v>
      </c>
      <c r="T220" t="s">
        <v>47</v>
      </c>
    </row>
    <row r="221" spans="1:20" x14ac:dyDescent="0.35">
      <c r="A221" t="s">
        <v>568</v>
      </c>
      <c r="B221" s="5" t="s">
        <v>40</v>
      </c>
      <c r="C221" s="6">
        <v>254054</v>
      </c>
      <c r="D221" t="s">
        <v>41</v>
      </c>
      <c r="E221">
        <v>215946</v>
      </c>
      <c r="F221" s="5" t="s">
        <v>23</v>
      </c>
      <c r="G221" s="5" t="s">
        <v>42</v>
      </c>
      <c r="H221" s="5" t="s">
        <v>151</v>
      </c>
      <c r="I221" t="s">
        <v>35</v>
      </c>
      <c r="J221" t="s">
        <v>151</v>
      </c>
      <c r="K221">
        <v>100</v>
      </c>
      <c r="L221" s="5" t="s">
        <v>569</v>
      </c>
      <c r="M221" s="5" t="s">
        <v>37</v>
      </c>
      <c r="N221">
        <v>17</v>
      </c>
      <c r="O221" t="s">
        <v>131</v>
      </c>
      <c r="P221" s="1">
        <v>45561</v>
      </c>
      <c r="Q221" s="1">
        <v>45604</v>
      </c>
      <c r="R221">
        <v>1518</v>
      </c>
      <c r="S221" s="4">
        <v>9.8000000000000007</v>
      </c>
      <c r="T221" t="s">
        <v>277</v>
      </c>
    </row>
    <row r="222" spans="1:20" x14ac:dyDescent="0.35">
      <c r="A222" t="s">
        <v>570</v>
      </c>
      <c r="B222" s="5" t="s">
        <v>28800</v>
      </c>
      <c r="C222" s="6">
        <v>97442</v>
      </c>
      <c r="D222" t="s">
        <v>41</v>
      </c>
      <c r="E222">
        <v>82826</v>
      </c>
      <c r="F222" s="5" t="s">
        <v>66</v>
      </c>
      <c r="G222" s="5" t="s">
        <v>59</v>
      </c>
      <c r="H222" s="5" t="s">
        <v>43</v>
      </c>
      <c r="I222" t="s">
        <v>44</v>
      </c>
      <c r="J222" t="s">
        <v>43</v>
      </c>
      <c r="K222">
        <v>50</v>
      </c>
      <c r="L222" s="5" t="s">
        <v>571</v>
      </c>
      <c r="M222" s="5" t="s">
        <v>54</v>
      </c>
      <c r="N222">
        <v>5</v>
      </c>
      <c r="O222" t="s">
        <v>167</v>
      </c>
      <c r="P222" s="1">
        <v>45480</v>
      </c>
      <c r="Q222" s="1">
        <v>45505</v>
      </c>
      <c r="R222">
        <v>1164</v>
      </c>
      <c r="S222" s="4">
        <v>5.5</v>
      </c>
      <c r="T222" t="s">
        <v>89</v>
      </c>
    </row>
    <row r="223" spans="1:20" x14ac:dyDescent="0.35">
      <c r="A223" t="s">
        <v>572</v>
      </c>
      <c r="B223" s="5" t="s">
        <v>217</v>
      </c>
      <c r="C223" s="6">
        <v>84037</v>
      </c>
      <c r="D223" t="s">
        <v>22</v>
      </c>
      <c r="E223">
        <v>84037</v>
      </c>
      <c r="F223" s="5" t="s">
        <v>23</v>
      </c>
      <c r="G223" s="5" t="s">
        <v>24</v>
      </c>
      <c r="H223" s="5" t="s">
        <v>157</v>
      </c>
      <c r="I223" t="s">
        <v>44</v>
      </c>
      <c r="J223" t="s">
        <v>157</v>
      </c>
      <c r="K223">
        <v>50</v>
      </c>
      <c r="L223" s="5" t="s">
        <v>573</v>
      </c>
      <c r="M223" s="5" t="s">
        <v>37</v>
      </c>
      <c r="N223">
        <v>19</v>
      </c>
      <c r="O223" t="s">
        <v>167</v>
      </c>
      <c r="P223" s="1">
        <v>45315</v>
      </c>
      <c r="Q223" s="1">
        <v>45334</v>
      </c>
      <c r="R223">
        <v>2292</v>
      </c>
      <c r="S223" s="4">
        <v>6</v>
      </c>
      <c r="T223" t="s">
        <v>108</v>
      </c>
    </row>
    <row r="224" spans="1:20" x14ac:dyDescent="0.35">
      <c r="A224" t="s">
        <v>574</v>
      </c>
      <c r="B224" s="5" t="s">
        <v>105</v>
      </c>
      <c r="C224" s="6">
        <v>104614</v>
      </c>
      <c r="D224" t="s">
        <v>41</v>
      </c>
      <c r="E224">
        <v>88922</v>
      </c>
      <c r="F224" s="5" t="s">
        <v>50</v>
      </c>
      <c r="G224" s="5" t="s">
        <v>42</v>
      </c>
      <c r="H224" s="5" t="s">
        <v>126</v>
      </c>
      <c r="I224" t="s">
        <v>44</v>
      </c>
      <c r="J224" t="s">
        <v>126</v>
      </c>
      <c r="K224">
        <v>50</v>
      </c>
      <c r="L224" s="5" t="s">
        <v>575</v>
      </c>
      <c r="M224" s="5" t="s">
        <v>37</v>
      </c>
      <c r="N224">
        <v>4</v>
      </c>
      <c r="O224" t="s">
        <v>107</v>
      </c>
      <c r="P224" s="1">
        <v>45575</v>
      </c>
      <c r="Q224" s="1">
        <v>45635</v>
      </c>
      <c r="R224">
        <v>1895</v>
      </c>
      <c r="S224" s="4">
        <v>7.9</v>
      </c>
      <c r="T224" t="s">
        <v>277</v>
      </c>
    </row>
    <row r="225" spans="1:20" x14ac:dyDescent="0.35">
      <c r="A225" t="s">
        <v>576</v>
      </c>
      <c r="B225" s="5" t="s">
        <v>21</v>
      </c>
      <c r="C225" s="6">
        <v>103566</v>
      </c>
      <c r="D225" t="s">
        <v>22</v>
      </c>
      <c r="E225">
        <v>103566</v>
      </c>
      <c r="F225" s="5" t="s">
        <v>66</v>
      </c>
      <c r="G225" s="5" t="s">
        <v>42</v>
      </c>
      <c r="H225" s="5" t="s">
        <v>52</v>
      </c>
      <c r="I225" t="s">
        <v>44</v>
      </c>
      <c r="J225" t="s">
        <v>52</v>
      </c>
      <c r="K225">
        <v>100</v>
      </c>
      <c r="L225" s="5" t="s">
        <v>577</v>
      </c>
      <c r="M225" s="5" t="s">
        <v>37</v>
      </c>
      <c r="N225">
        <v>7</v>
      </c>
      <c r="O225" t="s">
        <v>172</v>
      </c>
      <c r="P225" s="1">
        <v>45300</v>
      </c>
      <c r="Q225" s="1">
        <v>45355</v>
      </c>
      <c r="R225">
        <v>1777</v>
      </c>
      <c r="S225" s="4">
        <v>8</v>
      </c>
      <c r="T225" t="s">
        <v>118</v>
      </c>
    </row>
    <row r="226" spans="1:20" x14ac:dyDescent="0.35">
      <c r="A226" t="s">
        <v>578</v>
      </c>
      <c r="B226" s="5" t="s">
        <v>179</v>
      </c>
      <c r="C226" s="6">
        <v>69417</v>
      </c>
      <c r="D226" t="s">
        <v>22</v>
      </c>
      <c r="E226">
        <v>69417</v>
      </c>
      <c r="F226" s="5" t="s">
        <v>58</v>
      </c>
      <c r="G226" s="5" t="s">
        <v>42</v>
      </c>
      <c r="H226" s="5" t="s">
        <v>129</v>
      </c>
      <c r="I226" t="s">
        <v>35</v>
      </c>
      <c r="J226" t="s">
        <v>75</v>
      </c>
      <c r="K226">
        <v>50</v>
      </c>
      <c r="L226" s="5" t="s">
        <v>579</v>
      </c>
      <c r="M226" s="5" t="s">
        <v>70</v>
      </c>
      <c r="N226">
        <v>0</v>
      </c>
      <c r="O226" t="s">
        <v>135</v>
      </c>
      <c r="P226" s="1">
        <v>45404</v>
      </c>
      <c r="Q226" s="1">
        <v>45424</v>
      </c>
      <c r="R226">
        <v>1887</v>
      </c>
      <c r="S226" s="4">
        <v>9.4</v>
      </c>
      <c r="T226" t="s">
        <v>38</v>
      </c>
    </row>
    <row r="227" spans="1:20" x14ac:dyDescent="0.35">
      <c r="A227" t="s">
        <v>580</v>
      </c>
      <c r="B227" s="5" t="s">
        <v>28799</v>
      </c>
      <c r="C227" s="6">
        <v>27748</v>
      </c>
      <c r="D227" t="s">
        <v>22</v>
      </c>
      <c r="E227">
        <v>27748</v>
      </c>
      <c r="F227" s="5" t="s">
        <v>58</v>
      </c>
      <c r="G227" s="5" t="s">
        <v>59</v>
      </c>
      <c r="H227" s="5" t="s">
        <v>157</v>
      </c>
      <c r="I227" t="s">
        <v>44</v>
      </c>
      <c r="J227" t="s">
        <v>191</v>
      </c>
      <c r="K227">
        <v>100</v>
      </c>
      <c r="L227" s="5" t="s">
        <v>581</v>
      </c>
      <c r="M227" s="5" t="s">
        <v>70</v>
      </c>
      <c r="N227">
        <v>0</v>
      </c>
      <c r="O227" t="s">
        <v>46</v>
      </c>
      <c r="P227" s="1">
        <v>45635</v>
      </c>
      <c r="Q227" s="1">
        <v>45691</v>
      </c>
      <c r="R227">
        <v>1984</v>
      </c>
      <c r="S227" s="4">
        <v>5.8</v>
      </c>
      <c r="T227" t="s">
        <v>108</v>
      </c>
    </row>
    <row r="228" spans="1:20" x14ac:dyDescent="0.35">
      <c r="A228" t="s">
        <v>582</v>
      </c>
      <c r="B228" s="5" t="s">
        <v>217</v>
      </c>
      <c r="C228" s="6">
        <v>245370</v>
      </c>
      <c r="D228" t="s">
        <v>22</v>
      </c>
      <c r="E228">
        <v>245370</v>
      </c>
      <c r="F228" s="5" t="s">
        <v>23</v>
      </c>
      <c r="G228" s="5" t="s">
        <v>51</v>
      </c>
      <c r="H228" s="5" t="s">
        <v>25</v>
      </c>
      <c r="I228" t="s">
        <v>26</v>
      </c>
      <c r="J228" t="s">
        <v>25</v>
      </c>
      <c r="K228">
        <v>100</v>
      </c>
      <c r="L228" s="5" t="s">
        <v>583</v>
      </c>
      <c r="M228" s="5" t="s">
        <v>70</v>
      </c>
      <c r="N228">
        <v>14</v>
      </c>
      <c r="O228" t="s">
        <v>141</v>
      </c>
      <c r="P228" s="1">
        <v>45368</v>
      </c>
      <c r="Q228" s="1">
        <v>45385</v>
      </c>
      <c r="R228">
        <v>2030</v>
      </c>
      <c r="S228" s="4">
        <v>8.4</v>
      </c>
      <c r="T228" t="s">
        <v>55</v>
      </c>
    </row>
    <row r="229" spans="1:20" x14ac:dyDescent="0.35">
      <c r="A229" t="s">
        <v>584</v>
      </c>
      <c r="B229" s="5" t="s">
        <v>28801</v>
      </c>
      <c r="C229" s="6">
        <v>86794</v>
      </c>
      <c r="D229" t="s">
        <v>33</v>
      </c>
      <c r="E229">
        <v>9547340</v>
      </c>
      <c r="F229" s="5" t="s">
        <v>50</v>
      </c>
      <c r="G229" s="5" t="s">
        <v>51</v>
      </c>
      <c r="H229" s="5" t="s">
        <v>34</v>
      </c>
      <c r="I229" t="s">
        <v>44</v>
      </c>
      <c r="J229" t="s">
        <v>34</v>
      </c>
      <c r="K229">
        <v>50</v>
      </c>
      <c r="L229" s="5" t="s">
        <v>585</v>
      </c>
      <c r="M229" s="5" t="s">
        <v>37</v>
      </c>
      <c r="N229">
        <v>4</v>
      </c>
      <c r="O229" t="s">
        <v>62</v>
      </c>
      <c r="P229" s="1">
        <v>45713</v>
      </c>
      <c r="Q229" s="1">
        <v>45772</v>
      </c>
      <c r="R229">
        <v>1875</v>
      </c>
      <c r="S229" s="4">
        <v>8.1999999999999993</v>
      </c>
      <c r="T229" t="s">
        <v>38</v>
      </c>
    </row>
    <row r="230" spans="1:20" x14ac:dyDescent="0.35">
      <c r="A230" t="s">
        <v>586</v>
      </c>
      <c r="B230" s="5" t="s">
        <v>49</v>
      </c>
      <c r="C230" s="6">
        <v>58554</v>
      </c>
      <c r="D230" t="s">
        <v>22</v>
      </c>
      <c r="E230">
        <v>58554</v>
      </c>
      <c r="F230" s="5" t="s">
        <v>58</v>
      </c>
      <c r="G230" s="5" t="s">
        <v>59</v>
      </c>
      <c r="H230" s="5" t="s">
        <v>129</v>
      </c>
      <c r="I230" t="s">
        <v>44</v>
      </c>
      <c r="J230" t="s">
        <v>129</v>
      </c>
      <c r="K230">
        <v>0</v>
      </c>
      <c r="L230" s="5" t="s">
        <v>587</v>
      </c>
      <c r="M230" s="5" t="s">
        <v>70</v>
      </c>
      <c r="N230">
        <v>1</v>
      </c>
      <c r="O230" t="s">
        <v>112</v>
      </c>
      <c r="P230" s="1">
        <v>45616</v>
      </c>
      <c r="Q230" s="1">
        <v>45648</v>
      </c>
      <c r="R230">
        <v>2448</v>
      </c>
      <c r="S230" s="4">
        <v>9.3000000000000007</v>
      </c>
      <c r="T230" t="s">
        <v>55</v>
      </c>
    </row>
    <row r="231" spans="1:20" x14ac:dyDescent="0.35">
      <c r="A231" t="s">
        <v>588</v>
      </c>
      <c r="B231" s="5" t="s">
        <v>162</v>
      </c>
      <c r="C231" s="6">
        <v>152077</v>
      </c>
      <c r="D231" t="s">
        <v>92</v>
      </c>
      <c r="E231">
        <v>114058</v>
      </c>
      <c r="F231" s="5" t="s">
        <v>66</v>
      </c>
      <c r="G231" s="5" t="s">
        <v>59</v>
      </c>
      <c r="H231" s="5" t="s">
        <v>93</v>
      </c>
      <c r="I231" t="s">
        <v>35</v>
      </c>
      <c r="J231" t="s">
        <v>75</v>
      </c>
      <c r="K231">
        <v>50</v>
      </c>
      <c r="L231" s="5" t="s">
        <v>589</v>
      </c>
      <c r="M231" s="5" t="s">
        <v>54</v>
      </c>
      <c r="N231">
        <v>6</v>
      </c>
      <c r="O231" t="s">
        <v>46</v>
      </c>
      <c r="P231" s="1">
        <v>45321</v>
      </c>
      <c r="Q231" s="1">
        <v>45371</v>
      </c>
      <c r="R231">
        <v>2336</v>
      </c>
      <c r="S231" s="4">
        <v>9.6</v>
      </c>
      <c r="T231" t="s">
        <v>55</v>
      </c>
    </row>
    <row r="232" spans="1:20" x14ac:dyDescent="0.35">
      <c r="A232" t="s">
        <v>590</v>
      </c>
      <c r="B232" s="5" t="s">
        <v>21</v>
      </c>
      <c r="C232" s="6">
        <v>152349</v>
      </c>
      <c r="D232" t="s">
        <v>33</v>
      </c>
      <c r="E232">
        <v>16758390</v>
      </c>
      <c r="F232" s="5" t="s">
        <v>23</v>
      </c>
      <c r="G232" s="5" t="s">
        <v>59</v>
      </c>
      <c r="H232" s="5" t="s">
        <v>34</v>
      </c>
      <c r="I232" t="s">
        <v>44</v>
      </c>
      <c r="J232" t="s">
        <v>34</v>
      </c>
      <c r="K232">
        <v>50</v>
      </c>
      <c r="L232" s="5" t="s">
        <v>591</v>
      </c>
      <c r="M232" s="5" t="s">
        <v>28</v>
      </c>
      <c r="N232">
        <v>10</v>
      </c>
      <c r="O232" t="s">
        <v>112</v>
      </c>
      <c r="P232" s="1">
        <v>45508</v>
      </c>
      <c r="Q232" s="1">
        <v>45565</v>
      </c>
      <c r="R232">
        <v>1703</v>
      </c>
      <c r="S232" s="4">
        <v>5.5</v>
      </c>
      <c r="T232" t="s">
        <v>47</v>
      </c>
    </row>
    <row r="233" spans="1:20" x14ac:dyDescent="0.35">
      <c r="A233" t="s">
        <v>592</v>
      </c>
      <c r="B233" s="5" t="s">
        <v>100</v>
      </c>
      <c r="C233" s="6">
        <v>155935</v>
      </c>
      <c r="D233" t="s">
        <v>22</v>
      </c>
      <c r="E233">
        <v>155935</v>
      </c>
      <c r="F233" s="5" t="s">
        <v>23</v>
      </c>
      <c r="G233" s="5" t="s">
        <v>51</v>
      </c>
      <c r="H233" s="5" t="s">
        <v>191</v>
      </c>
      <c r="I233" t="s">
        <v>44</v>
      </c>
      <c r="J233" t="s">
        <v>247</v>
      </c>
      <c r="K233">
        <v>50</v>
      </c>
      <c r="L233" s="5" t="s">
        <v>593</v>
      </c>
      <c r="M233" s="5" t="s">
        <v>28</v>
      </c>
      <c r="N233">
        <v>17</v>
      </c>
      <c r="O233" t="s">
        <v>167</v>
      </c>
      <c r="P233" s="1">
        <v>45741</v>
      </c>
      <c r="Q233" s="1">
        <v>45774</v>
      </c>
      <c r="R233">
        <v>661</v>
      </c>
      <c r="S233" s="4">
        <v>8.8000000000000007</v>
      </c>
      <c r="T233" t="s">
        <v>118</v>
      </c>
    </row>
    <row r="234" spans="1:20" x14ac:dyDescent="0.35">
      <c r="A234" t="s">
        <v>594</v>
      </c>
      <c r="B234" s="5" t="s">
        <v>100</v>
      </c>
      <c r="C234" s="6">
        <v>299354</v>
      </c>
      <c r="D234" t="s">
        <v>120</v>
      </c>
      <c r="E234">
        <v>269419</v>
      </c>
      <c r="F234" s="5" t="s">
        <v>23</v>
      </c>
      <c r="G234" s="5" t="s">
        <v>51</v>
      </c>
      <c r="H234" s="5" t="s">
        <v>121</v>
      </c>
      <c r="I234" t="s">
        <v>44</v>
      </c>
      <c r="J234" t="s">
        <v>121</v>
      </c>
      <c r="K234">
        <v>100</v>
      </c>
      <c r="L234" s="5" t="s">
        <v>595</v>
      </c>
      <c r="M234" s="5" t="s">
        <v>37</v>
      </c>
      <c r="N234">
        <v>14</v>
      </c>
      <c r="O234" t="s">
        <v>167</v>
      </c>
      <c r="P234" s="1">
        <v>45459</v>
      </c>
      <c r="Q234" s="1">
        <v>45504</v>
      </c>
      <c r="R234">
        <v>572</v>
      </c>
      <c r="S234" s="4">
        <v>6.8</v>
      </c>
      <c r="T234" t="s">
        <v>63</v>
      </c>
    </row>
    <row r="235" spans="1:20" x14ac:dyDescent="0.35">
      <c r="A235" t="s">
        <v>596</v>
      </c>
      <c r="B235" s="5" t="s">
        <v>179</v>
      </c>
      <c r="C235" s="6">
        <v>112130</v>
      </c>
      <c r="D235" t="s">
        <v>33</v>
      </c>
      <c r="E235">
        <v>12334300</v>
      </c>
      <c r="F235" s="5" t="s">
        <v>66</v>
      </c>
      <c r="G235" s="5" t="s">
        <v>59</v>
      </c>
      <c r="H235" s="5" t="s">
        <v>34</v>
      </c>
      <c r="I235" t="s">
        <v>26</v>
      </c>
      <c r="J235" t="s">
        <v>34</v>
      </c>
      <c r="K235">
        <v>100</v>
      </c>
      <c r="L235" s="5" t="s">
        <v>597</v>
      </c>
      <c r="M235" s="5" t="s">
        <v>28</v>
      </c>
      <c r="N235">
        <v>5</v>
      </c>
      <c r="O235" t="s">
        <v>135</v>
      </c>
      <c r="P235" s="1">
        <v>45365</v>
      </c>
      <c r="Q235" s="1">
        <v>45426</v>
      </c>
      <c r="R235">
        <v>2021</v>
      </c>
      <c r="S235" s="4">
        <v>9.4</v>
      </c>
      <c r="T235" t="s">
        <v>55</v>
      </c>
    </row>
    <row r="236" spans="1:20" x14ac:dyDescent="0.35">
      <c r="A236" t="s">
        <v>598</v>
      </c>
      <c r="B236" s="5" t="s">
        <v>28799</v>
      </c>
      <c r="C236" s="6">
        <v>299005</v>
      </c>
      <c r="D236" t="s">
        <v>92</v>
      </c>
      <c r="E236">
        <v>224254</v>
      </c>
      <c r="F236" s="5" t="s">
        <v>23</v>
      </c>
      <c r="G236" s="5" t="s">
        <v>42</v>
      </c>
      <c r="H236" s="5" t="s">
        <v>93</v>
      </c>
      <c r="I236" t="s">
        <v>35</v>
      </c>
      <c r="J236" t="s">
        <v>93</v>
      </c>
      <c r="K236">
        <v>100</v>
      </c>
      <c r="L236" s="5" t="s">
        <v>599</v>
      </c>
      <c r="M236" s="5" t="s">
        <v>70</v>
      </c>
      <c r="N236">
        <v>16</v>
      </c>
      <c r="O236" t="s">
        <v>29</v>
      </c>
      <c r="P236" s="1">
        <v>45460</v>
      </c>
      <c r="Q236" s="1">
        <v>45521</v>
      </c>
      <c r="R236">
        <v>687</v>
      </c>
      <c r="S236" s="4">
        <v>9.5</v>
      </c>
      <c r="T236" t="s">
        <v>38</v>
      </c>
    </row>
    <row r="237" spans="1:20" x14ac:dyDescent="0.35">
      <c r="A237" t="s">
        <v>600</v>
      </c>
      <c r="B237" s="5" t="s">
        <v>28799</v>
      </c>
      <c r="C237" s="6">
        <v>57697</v>
      </c>
      <c r="D237" t="s">
        <v>33</v>
      </c>
      <c r="E237">
        <v>6346670</v>
      </c>
      <c r="F237" s="5" t="s">
        <v>58</v>
      </c>
      <c r="G237" s="5" t="s">
        <v>51</v>
      </c>
      <c r="H237" s="5" t="s">
        <v>34</v>
      </c>
      <c r="I237" t="s">
        <v>26</v>
      </c>
      <c r="J237" t="s">
        <v>34</v>
      </c>
      <c r="K237">
        <v>100</v>
      </c>
      <c r="L237" s="5" t="s">
        <v>601</v>
      </c>
      <c r="M237" s="5" t="s">
        <v>54</v>
      </c>
      <c r="N237">
        <v>1</v>
      </c>
      <c r="O237" t="s">
        <v>135</v>
      </c>
      <c r="P237" s="1">
        <v>45374</v>
      </c>
      <c r="Q237" s="1">
        <v>45413</v>
      </c>
      <c r="R237">
        <v>1370</v>
      </c>
      <c r="S237" s="4">
        <v>9.6999999999999993</v>
      </c>
      <c r="T237" t="s">
        <v>89</v>
      </c>
    </row>
    <row r="238" spans="1:20" x14ac:dyDescent="0.35">
      <c r="A238" t="s">
        <v>602</v>
      </c>
      <c r="B238" s="5" t="s">
        <v>100</v>
      </c>
      <c r="C238" s="6">
        <v>140199</v>
      </c>
      <c r="D238" t="s">
        <v>65</v>
      </c>
      <c r="E238">
        <v>182259</v>
      </c>
      <c r="F238" s="5" t="s">
        <v>23</v>
      </c>
      <c r="G238" s="5" t="s">
        <v>59</v>
      </c>
      <c r="H238" s="5" t="s">
        <v>67</v>
      </c>
      <c r="I238" t="s">
        <v>44</v>
      </c>
      <c r="J238" t="s">
        <v>67</v>
      </c>
      <c r="K238">
        <v>0</v>
      </c>
      <c r="L238" s="5" t="s">
        <v>603</v>
      </c>
      <c r="M238" s="5" t="s">
        <v>28</v>
      </c>
      <c r="N238">
        <v>18</v>
      </c>
      <c r="O238" t="s">
        <v>172</v>
      </c>
      <c r="P238" s="1">
        <v>45742</v>
      </c>
      <c r="Q238" s="1">
        <v>45769</v>
      </c>
      <c r="R238">
        <v>568</v>
      </c>
      <c r="S238" s="4">
        <v>6.7</v>
      </c>
      <c r="T238" t="s">
        <v>118</v>
      </c>
    </row>
    <row r="239" spans="1:20" x14ac:dyDescent="0.35">
      <c r="A239" t="s">
        <v>604</v>
      </c>
      <c r="B239" s="5" t="s">
        <v>49</v>
      </c>
      <c r="C239" s="6">
        <v>107028</v>
      </c>
      <c r="D239" t="s">
        <v>22</v>
      </c>
      <c r="E239">
        <v>107028</v>
      </c>
      <c r="F239" s="5" t="s">
        <v>23</v>
      </c>
      <c r="G239" s="5" t="s">
        <v>42</v>
      </c>
      <c r="H239" s="5" t="s">
        <v>157</v>
      </c>
      <c r="I239" t="s">
        <v>26</v>
      </c>
      <c r="J239" t="s">
        <v>247</v>
      </c>
      <c r="K239">
        <v>50</v>
      </c>
      <c r="L239" s="5" t="s">
        <v>605</v>
      </c>
      <c r="M239" s="5" t="s">
        <v>54</v>
      </c>
      <c r="N239">
        <v>11</v>
      </c>
      <c r="O239" t="s">
        <v>131</v>
      </c>
      <c r="P239" s="1">
        <v>45594</v>
      </c>
      <c r="Q239" s="1">
        <v>45658</v>
      </c>
      <c r="R239">
        <v>1172</v>
      </c>
      <c r="S239" s="4">
        <v>5.8</v>
      </c>
      <c r="T239" t="s">
        <v>153</v>
      </c>
    </row>
    <row r="240" spans="1:20" x14ac:dyDescent="0.35">
      <c r="A240" t="s">
        <v>606</v>
      </c>
      <c r="B240" s="5" t="s">
        <v>174</v>
      </c>
      <c r="C240" s="6">
        <v>48978</v>
      </c>
      <c r="D240" t="s">
        <v>22</v>
      </c>
      <c r="E240">
        <v>48978</v>
      </c>
      <c r="F240" s="5" t="s">
        <v>58</v>
      </c>
      <c r="G240" s="5" t="s">
        <v>51</v>
      </c>
      <c r="H240" s="5" t="s">
        <v>165</v>
      </c>
      <c r="I240" t="s">
        <v>26</v>
      </c>
      <c r="J240" t="s">
        <v>121</v>
      </c>
      <c r="K240">
        <v>50</v>
      </c>
      <c r="L240" s="5" t="s">
        <v>607</v>
      </c>
      <c r="M240" s="5" t="s">
        <v>28</v>
      </c>
      <c r="N240">
        <v>1</v>
      </c>
      <c r="O240" t="s">
        <v>78</v>
      </c>
      <c r="P240" s="1">
        <v>45343</v>
      </c>
      <c r="Q240" s="1">
        <v>45403</v>
      </c>
      <c r="R240">
        <v>647</v>
      </c>
      <c r="S240" s="4">
        <v>7.3</v>
      </c>
      <c r="T240" t="s">
        <v>153</v>
      </c>
    </row>
    <row r="241" spans="1:20" x14ac:dyDescent="0.35">
      <c r="A241" t="s">
        <v>608</v>
      </c>
      <c r="B241" s="5" t="s">
        <v>105</v>
      </c>
      <c r="C241" s="6">
        <v>101366</v>
      </c>
      <c r="D241" t="s">
        <v>41</v>
      </c>
      <c r="E241">
        <v>86161</v>
      </c>
      <c r="F241" s="5" t="s">
        <v>50</v>
      </c>
      <c r="G241" s="5" t="s">
        <v>51</v>
      </c>
      <c r="H241" s="5" t="s">
        <v>60</v>
      </c>
      <c r="I241" t="s">
        <v>26</v>
      </c>
      <c r="J241" t="s">
        <v>60</v>
      </c>
      <c r="K241">
        <v>100</v>
      </c>
      <c r="L241" s="5" t="s">
        <v>609</v>
      </c>
      <c r="M241" s="5" t="s">
        <v>70</v>
      </c>
      <c r="N241">
        <v>3</v>
      </c>
      <c r="O241" t="s">
        <v>172</v>
      </c>
      <c r="P241" s="1">
        <v>45661</v>
      </c>
      <c r="Q241" s="1">
        <v>45677</v>
      </c>
      <c r="R241">
        <v>1292</v>
      </c>
      <c r="S241" s="4">
        <v>6.7</v>
      </c>
      <c r="T241" t="s">
        <v>89</v>
      </c>
    </row>
    <row r="242" spans="1:20" x14ac:dyDescent="0.35">
      <c r="A242" t="s">
        <v>610</v>
      </c>
      <c r="B242" s="5" t="s">
        <v>28802</v>
      </c>
      <c r="C242" s="6">
        <v>79125</v>
      </c>
      <c r="D242" t="s">
        <v>41</v>
      </c>
      <c r="E242">
        <v>67256</v>
      </c>
      <c r="F242" s="5" t="s">
        <v>50</v>
      </c>
      <c r="G242" s="5" t="s">
        <v>42</v>
      </c>
      <c r="H242" s="5" t="s">
        <v>126</v>
      </c>
      <c r="I242" t="s">
        <v>44</v>
      </c>
      <c r="J242" t="s">
        <v>126</v>
      </c>
      <c r="K242">
        <v>100</v>
      </c>
      <c r="L242" s="5" t="s">
        <v>611</v>
      </c>
      <c r="M242" s="5" t="s">
        <v>54</v>
      </c>
      <c r="N242">
        <v>4</v>
      </c>
      <c r="O242" t="s">
        <v>147</v>
      </c>
      <c r="P242" s="1">
        <v>45356</v>
      </c>
      <c r="Q242" s="1">
        <v>45426</v>
      </c>
      <c r="R242">
        <v>510</v>
      </c>
      <c r="S242" s="4">
        <v>7.8</v>
      </c>
      <c r="T242" t="s">
        <v>210</v>
      </c>
    </row>
    <row r="243" spans="1:20" x14ac:dyDescent="0.35">
      <c r="A243" t="s">
        <v>612</v>
      </c>
      <c r="B243" s="5" t="s">
        <v>91</v>
      </c>
      <c r="C243" s="6">
        <v>51110</v>
      </c>
      <c r="D243" t="s">
        <v>22</v>
      </c>
      <c r="E243">
        <v>51110</v>
      </c>
      <c r="F243" s="5" t="s">
        <v>66</v>
      </c>
      <c r="G243" s="5" t="s">
        <v>51</v>
      </c>
      <c r="H243" s="5" t="s">
        <v>157</v>
      </c>
      <c r="I243" t="s">
        <v>44</v>
      </c>
      <c r="J243" t="s">
        <v>157</v>
      </c>
      <c r="K243">
        <v>50</v>
      </c>
      <c r="L243" s="5" t="s">
        <v>613</v>
      </c>
      <c r="M243" s="5" t="s">
        <v>70</v>
      </c>
      <c r="N243">
        <v>6</v>
      </c>
      <c r="O243" t="s">
        <v>46</v>
      </c>
      <c r="P243" s="1">
        <v>45373</v>
      </c>
      <c r="Q243" s="1">
        <v>45418</v>
      </c>
      <c r="R243">
        <v>1861</v>
      </c>
      <c r="S243" s="4">
        <v>9.8000000000000007</v>
      </c>
      <c r="T243" t="s">
        <v>38</v>
      </c>
    </row>
    <row r="244" spans="1:20" x14ac:dyDescent="0.35">
      <c r="A244" t="s">
        <v>614</v>
      </c>
      <c r="B244" s="5" t="s">
        <v>21</v>
      </c>
      <c r="C244" s="6">
        <v>96374</v>
      </c>
      <c r="D244" t="s">
        <v>41</v>
      </c>
      <c r="E244">
        <v>81918</v>
      </c>
      <c r="F244" s="5" t="s">
        <v>50</v>
      </c>
      <c r="G244" s="5" t="s">
        <v>24</v>
      </c>
      <c r="H244" s="5" t="s">
        <v>43</v>
      </c>
      <c r="I244" t="s">
        <v>44</v>
      </c>
      <c r="J244" t="s">
        <v>43</v>
      </c>
      <c r="K244">
        <v>0</v>
      </c>
      <c r="L244" s="5" t="s">
        <v>615</v>
      </c>
      <c r="M244" s="5" t="s">
        <v>28</v>
      </c>
      <c r="N244">
        <v>3</v>
      </c>
      <c r="O244" t="s">
        <v>167</v>
      </c>
      <c r="P244" s="1">
        <v>45420</v>
      </c>
      <c r="Q244" s="1">
        <v>45451</v>
      </c>
      <c r="R244">
        <v>744</v>
      </c>
      <c r="S244" s="4">
        <v>8.8000000000000007</v>
      </c>
      <c r="T244" t="s">
        <v>30</v>
      </c>
    </row>
    <row r="245" spans="1:20" x14ac:dyDescent="0.35">
      <c r="A245" t="s">
        <v>616</v>
      </c>
      <c r="B245" s="5" t="s">
        <v>179</v>
      </c>
      <c r="C245" s="6">
        <v>92286</v>
      </c>
      <c r="D245" t="s">
        <v>65</v>
      </c>
      <c r="E245">
        <v>119972</v>
      </c>
      <c r="F245" s="5" t="s">
        <v>58</v>
      </c>
      <c r="G245" s="5" t="s">
        <v>24</v>
      </c>
      <c r="H245" s="5" t="s">
        <v>67</v>
      </c>
      <c r="I245" t="s">
        <v>35</v>
      </c>
      <c r="J245" t="s">
        <v>67</v>
      </c>
      <c r="K245">
        <v>100</v>
      </c>
      <c r="L245" s="5" t="s">
        <v>617</v>
      </c>
      <c r="M245" s="5" t="s">
        <v>54</v>
      </c>
      <c r="N245">
        <v>0</v>
      </c>
      <c r="O245" t="s">
        <v>135</v>
      </c>
      <c r="P245" s="1">
        <v>45692</v>
      </c>
      <c r="Q245" s="1">
        <v>45752</v>
      </c>
      <c r="R245">
        <v>830</v>
      </c>
      <c r="S245" s="4">
        <v>8.3000000000000007</v>
      </c>
      <c r="T245" t="s">
        <v>63</v>
      </c>
    </row>
    <row r="246" spans="1:20" x14ac:dyDescent="0.35">
      <c r="A246" t="s">
        <v>618</v>
      </c>
      <c r="B246" s="5" t="s">
        <v>21</v>
      </c>
      <c r="C246" s="6">
        <v>102456</v>
      </c>
      <c r="D246" t="s">
        <v>22</v>
      </c>
      <c r="E246">
        <v>102456</v>
      </c>
      <c r="F246" s="5" t="s">
        <v>66</v>
      </c>
      <c r="G246" s="5" t="s">
        <v>51</v>
      </c>
      <c r="H246" s="5" t="s">
        <v>25</v>
      </c>
      <c r="I246" t="s">
        <v>44</v>
      </c>
      <c r="J246" t="s">
        <v>25</v>
      </c>
      <c r="K246">
        <v>100</v>
      </c>
      <c r="L246" s="5" t="s">
        <v>619</v>
      </c>
      <c r="M246" s="5" t="s">
        <v>54</v>
      </c>
      <c r="N246">
        <v>7</v>
      </c>
      <c r="O246" t="s">
        <v>131</v>
      </c>
      <c r="P246" s="1">
        <v>45535</v>
      </c>
      <c r="Q246" s="1">
        <v>45608</v>
      </c>
      <c r="R246">
        <v>552</v>
      </c>
      <c r="S246" s="4">
        <v>6.9</v>
      </c>
      <c r="T246" t="s">
        <v>243</v>
      </c>
    </row>
    <row r="247" spans="1:20" x14ac:dyDescent="0.35">
      <c r="A247" t="s">
        <v>620</v>
      </c>
      <c r="B247" s="5" t="s">
        <v>145</v>
      </c>
      <c r="C247" s="6">
        <v>138420</v>
      </c>
      <c r="D247" t="s">
        <v>22</v>
      </c>
      <c r="E247">
        <v>138420</v>
      </c>
      <c r="F247" s="5" t="s">
        <v>23</v>
      </c>
      <c r="G247" s="5" t="s">
        <v>42</v>
      </c>
      <c r="H247" s="5" t="s">
        <v>25</v>
      </c>
      <c r="I247" t="s">
        <v>26</v>
      </c>
      <c r="J247" t="s">
        <v>25</v>
      </c>
      <c r="K247">
        <v>50</v>
      </c>
      <c r="L247" s="5" t="s">
        <v>621</v>
      </c>
      <c r="M247" s="5" t="s">
        <v>54</v>
      </c>
      <c r="N247">
        <v>17</v>
      </c>
      <c r="O247" t="s">
        <v>29</v>
      </c>
      <c r="P247" s="1">
        <v>45335</v>
      </c>
      <c r="Q247" s="1">
        <v>45372</v>
      </c>
      <c r="R247">
        <v>1582</v>
      </c>
      <c r="S247" s="4">
        <v>5.3</v>
      </c>
      <c r="T247" t="s">
        <v>89</v>
      </c>
    </row>
    <row r="248" spans="1:20" x14ac:dyDescent="0.35">
      <c r="A248" t="s">
        <v>622</v>
      </c>
      <c r="B248" s="5" t="s">
        <v>28801</v>
      </c>
      <c r="C248" s="6">
        <v>203654</v>
      </c>
      <c r="D248" t="s">
        <v>74</v>
      </c>
      <c r="E248">
        <v>254568</v>
      </c>
      <c r="F248" s="5" t="s">
        <v>23</v>
      </c>
      <c r="G248" s="5" t="s">
        <v>24</v>
      </c>
      <c r="H248" s="5" t="s">
        <v>75</v>
      </c>
      <c r="I248" t="s">
        <v>35</v>
      </c>
      <c r="J248" t="s">
        <v>75</v>
      </c>
      <c r="K248">
        <v>100</v>
      </c>
      <c r="L248" s="5" t="s">
        <v>623</v>
      </c>
      <c r="M248" s="5" t="s">
        <v>54</v>
      </c>
      <c r="N248">
        <v>12</v>
      </c>
      <c r="O248" t="s">
        <v>167</v>
      </c>
      <c r="P248" s="1">
        <v>45310</v>
      </c>
      <c r="Q248" s="1">
        <v>45374</v>
      </c>
      <c r="R248">
        <v>1049</v>
      </c>
      <c r="S248" s="4">
        <v>8.1</v>
      </c>
      <c r="T248" t="s">
        <v>63</v>
      </c>
    </row>
    <row r="249" spans="1:20" x14ac:dyDescent="0.35">
      <c r="A249" t="s">
        <v>624</v>
      </c>
      <c r="B249" s="5" t="s">
        <v>57</v>
      </c>
      <c r="C249" s="6">
        <v>121706</v>
      </c>
      <c r="D249" t="s">
        <v>41</v>
      </c>
      <c r="E249">
        <v>103450</v>
      </c>
      <c r="F249" s="5" t="s">
        <v>66</v>
      </c>
      <c r="G249" s="5" t="s">
        <v>59</v>
      </c>
      <c r="H249" s="5" t="s">
        <v>151</v>
      </c>
      <c r="I249" t="s">
        <v>35</v>
      </c>
      <c r="J249" t="s">
        <v>151</v>
      </c>
      <c r="K249">
        <v>50</v>
      </c>
      <c r="L249" s="5" t="s">
        <v>625</v>
      </c>
      <c r="M249" s="5" t="s">
        <v>54</v>
      </c>
      <c r="N249">
        <v>8</v>
      </c>
      <c r="O249" t="s">
        <v>141</v>
      </c>
      <c r="P249" s="1">
        <v>45657</v>
      </c>
      <c r="Q249" s="1">
        <v>45711</v>
      </c>
      <c r="R249">
        <v>2066</v>
      </c>
      <c r="S249" s="4">
        <v>9.1</v>
      </c>
      <c r="T249" t="s">
        <v>136</v>
      </c>
    </row>
    <row r="250" spans="1:20" x14ac:dyDescent="0.35">
      <c r="A250" t="s">
        <v>626</v>
      </c>
      <c r="B250" s="5" t="s">
        <v>28801</v>
      </c>
      <c r="C250" s="6">
        <v>112939</v>
      </c>
      <c r="D250" t="s">
        <v>65</v>
      </c>
      <c r="E250">
        <v>146821</v>
      </c>
      <c r="F250" s="5" t="s">
        <v>66</v>
      </c>
      <c r="G250" s="5" t="s">
        <v>42</v>
      </c>
      <c r="H250" s="5" t="s">
        <v>67</v>
      </c>
      <c r="I250" t="s">
        <v>44</v>
      </c>
      <c r="J250" t="s">
        <v>126</v>
      </c>
      <c r="K250">
        <v>0</v>
      </c>
      <c r="L250" s="5" t="s">
        <v>627</v>
      </c>
      <c r="M250" s="5" t="s">
        <v>54</v>
      </c>
      <c r="N250">
        <v>9</v>
      </c>
      <c r="O250" t="s">
        <v>85</v>
      </c>
      <c r="P250" s="1">
        <v>45595</v>
      </c>
      <c r="Q250" s="1">
        <v>45617</v>
      </c>
      <c r="R250">
        <v>2008</v>
      </c>
      <c r="S250" s="4">
        <v>10</v>
      </c>
      <c r="T250" t="s">
        <v>210</v>
      </c>
    </row>
    <row r="251" spans="1:20" x14ac:dyDescent="0.35">
      <c r="A251" t="s">
        <v>628</v>
      </c>
      <c r="B251" s="5" t="s">
        <v>28801</v>
      </c>
      <c r="C251" s="6">
        <v>223145</v>
      </c>
      <c r="D251" t="s">
        <v>41</v>
      </c>
      <c r="E251">
        <v>189673</v>
      </c>
      <c r="F251" s="5" t="s">
        <v>23</v>
      </c>
      <c r="G251" s="5" t="s">
        <v>42</v>
      </c>
      <c r="H251" s="5" t="s">
        <v>43</v>
      </c>
      <c r="I251" t="s">
        <v>35</v>
      </c>
      <c r="J251" t="s">
        <v>629</v>
      </c>
      <c r="K251">
        <v>50</v>
      </c>
      <c r="L251" s="5" t="s">
        <v>630</v>
      </c>
      <c r="M251" s="5" t="s">
        <v>37</v>
      </c>
      <c r="N251">
        <v>19</v>
      </c>
      <c r="O251" t="s">
        <v>135</v>
      </c>
      <c r="P251" s="1">
        <v>45293</v>
      </c>
      <c r="Q251" s="1">
        <v>45317</v>
      </c>
      <c r="R251">
        <v>2356</v>
      </c>
      <c r="S251" s="4">
        <v>7.1</v>
      </c>
      <c r="T251" t="s">
        <v>79</v>
      </c>
    </row>
    <row r="252" spans="1:20" x14ac:dyDescent="0.35">
      <c r="A252" t="s">
        <v>631</v>
      </c>
      <c r="B252" s="5" t="s">
        <v>40</v>
      </c>
      <c r="C252" s="6">
        <v>198959</v>
      </c>
      <c r="D252" t="s">
        <v>81</v>
      </c>
      <c r="E252">
        <v>268595</v>
      </c>
      <c r="F252" s="5" t="s">
        <v>23</v>
      </c>
      <c r="G252" s="5" t="s">
        <v>59</v>
      </c>
      <c r="H252" s="5" t="s">
        <v>82</v>
      </c>
      <c r="I252" t="s">
        <v>26</v>
      </c>
      <c r="J252" t="s">
        <v>82</v>
      </c>
      <c r="K252">
        <v>0</v>
      </c>
      <c r="L252" s="5" t="s">
        <v>632</v>
      </c>
      <c r="M252" s="5" t="s">
        <v>70</v>
      </c>
      <c r="N252">
        <v>11</v>
      </c>
      <c r="O252" t="s">
        <v>107</v>
      </c>
      <c r="P252" s="1">
        <v>45727</v>
      </c>
      <c r="Q252" s="1">
        <v>45751</v>
      </c>
      <c r="R252">
        <v>1821</v>
      </c>
      <c r="S252" s="4">
        <v>7.1</v>
      </c>
      <c r="T252" t="s">
        <v>136</v>
      </c>
    </row>
    <row r="253" spans="1:20" x14ac:dyDescent="0.35">
      <c r="A253" t="s">
        <v>633</v>
      </c>
      <c r="B253" s="5" t="s">
        <v>91</v>
      </c>
      <c r="C253" s="6">
        <v>249841</v>
      </c>
      <c r="D253" t="s">
        <v>22</v>
      </c>
      <c r="E253">
        <v>249841</v>
      </c>
      <c r="F253" s="5" t="s">
        <v>23</v>
      </c>
      <c r="G253" s="5" t="s">
        <v>42</v>
      </c>
      <c r="H253" s="5" t="s">
        <v>101</v>
      </c>
      <c r="I253" t="s">
        <v>26</v>
      </c>
      <c r="J253" t="s">
        <v>101</v>
      </c>
      <c r="K253">
        <v>100</v>
      </c>
      <c r="L253" s="5" t="s">
        <v>634</v>
      </c>
      <c r="M253" s="5" t="s">
        <v>28</v>
      </c>
      <c r="N253">
        <v>14</v>
      </c>
      <c r="O253" t="s">
        <v>112</v>
      </c>
      <c r="P253" s="1">
        <v>45299</v>
      </c>
      <c r="Q253" s="1">
        <v>45320</v>
      </c>
      <c r="R253">
        <v>2130</v>
      </c>
      <c r="S253" s="4">
        <v>7</v>
      </c>
      <c r="T253" t="s">
        <v>103</v>
      </c>
    </row>
    <row r="254" spans="1:20" x14ac:dyDescent="0.35">
      <c r="A254" t="s">
        <v>635</v>
      </c>
      <c r="B254" s="5" t="s">
        <v>28802</v>
      </c>
      <c r="C254" s="6">
        <v>81300</v>
      </c>
      <c r="D254" t="s">
        <v>120</v>
      </c>
      <c r="E254">
        <v>73170</v>
      </c>
      <c r="F254" s="5" t="s">
        <v>58</v>
      </c>
      <c r="G254" s="5" t="s">
        <v>42</v>
      </c>
      <c r="H254" s="5" t="s">
        <v>121</v>
      </c>
      <c r="I254" t="s">
        <v>44</v>
      </c>
      <c r="J254" t="s">
        <v>121</v>
      </c>
      <c r="K254">
        <v>0</v>
      </c>
      <c r="L254" s="5" t="s">
        <v>636</v>
      </c>
      <c r="M254" s="5" t="s">
        <v>70</v>
      </c>
      <c r="N254">
        <v>0</v>
      </c>
      <c r="O254" t="s">
        <v>135</v>
      </c>
      <c r="P254" s="1">
        <v>45408</v>
      </c>
      <c r="Q254" s="1">
        <v>45445</v>
      </c>
      <c r="R254">
        <v>1225</v>
      </c>
      <c r="S254" s="4">
        <v>9</v>
      </c>
      <c r="T254" t="s">
        <v>79</v>
      </c>
    </row>
    <row r="255" spans="1:20" x14ac:dyDescent="0.35">
      <c r="A255" t="s">
        <v>637</v>
      </c>
      <c r="B255" s="5" t="s">
        <v>91</v>
      </c>
      <c r="C255" s="6">
        <v>89201</v>
      </c>
      <c r="D255" t="s">
        <v>22</v>
      </c>
      <c r="E255">
        <v>89201</v>
      </c>
      <c r="F255" s="5" t="s">
        <v>23</v>
      </c>
      <c r="G255" s="5" t="s">
        <v>42</v>
      </c>
      <c r="H255" s="5" t="s">
        <v>157</v>
      </c>
      <c r="I255" t="s">
        <v>35</v>
      </c>
      <c r="J255" t="s">
        <v>359</v>
      </c>
      <c r="K255">
        <v>0</v>
      </c>
      <c r="L255" s="5" t="s">
        <v>638</v>
      </c>
      <c r="M255" s="5" t="s">
        <v>70</v>
      </c>
      <c r="N255">
        <v>16</v>
      </c>
      <c r="O255" t="s">
        <v>78</v>
      </c>
      <c r="P255" s="1">
        <v>45703</v>
      </c>
      <c r="Q255" s="1">
        <v>45731</v>
      </c>
      <c r="R255">
        <v>1146</v>
      </c>
      <c r="S255" s="4">
        <v>5.7</v>
      </c>
      <c r="T255" t="s">
        <v>30</v>
      </c>
    </row>
    <row r="256" spans="1:20" x14ac:dyDescent="0.35">
      <c r="A256" t="s">
        <v>639</v>
      </c>
      <c r="B256" s="5" t="s">
        <v>57</v>
      </c>
      <c r="C256" s="6">
        <v>123827</v>
      </c>
      <c r="D256" t="s">
        <v>120</v>
      </c>
      <c r="E256">
        <v>111444</v>
      </c>
      <c r="F256" s="5" t="s">
        <v>50</v>
      </c>
      <c r="G256" s="5" t="s">
        <v>42</v>
      </c>
      <c r="H256" s="5" t="s">
        <v>121</v>
      </c>
      <c r="I256" t="s">
        <v>26</v>
      </c>
      <c r="J256" t="s">
        <v>121</v>
      </c>
      <c r="K256">
        <v>0</v>
      </c>
      <c r="L256" s="5" t="s">
        <v>640</v>
      </c>
      <c r="M256" s="5" t="s">
        <v>70</v>
      </c>
      <c r="N256">
        <v>4</v>
      </c>
      <c r="O256" t="s">
        <v>107</v>
      </c>
      <c r="P256" s="1">
        <v>45671</v>
      </c>
      <c r="Q256" s="1">
        <v>45727</v>
      </c>
      <c r="R256">
        <v>543</v>
      </c>
      <c r="S256" s="4">
        <v>8.3000000000000007</v>
      </c>
      <c r="T256" t="s">
        <v>47</v>
      </c>
    </row>
    <row r="257" spans="1:20" x14ac:dyDescent="0.35">
      <c r="A257" t="s">
        <v>641</v>
      </c>
      <c r="B257" s="5" t="s">
        <v>28799</v>
      </c>
      <c r="C257" s="6">
        <v>321014</v>
      </c>
      <c r="D257" t="s">
        <v>22</v>
      </c>
      <c r="E257">
        <v>321014</v>
      </c>
      <c r="F257" s="5" t="s">
        <v>23</v>
      </c>
      <c r="G257" s="5" t="s">
        <v>51</v>
      </c>
      <c r="H257" s="5" t="s">
        <v>97</v>
      </c>
      <c r="I257" t="s">
        <v>26</v>
      </c>
      <c r="J257" t="s">
        <v>97</v>
      </c>
      <c r="K257">
        <v>100</v>
      </c>
      <c r="L257" s="5" t="s">
        <v>642</v>
      </c>
      <c r="M257" s="5" t="s">
        <v>70</v>
      </c>
      <c r="N257">
        <v>16</v>
      </c>
      <c r="O257" t="s">
        <v>62</v>
      </c>
      <c r="P257" s="1">
        <v>45384</v>
      </c>
      <c r="Q257" s="1">
        <v>45456</v>
      </c>
      <c r="R257">
        <v>1990</v>
      </c>
      <c r="S257" s="4">
        <v>5.3</v>
      </c>
      <c r="T257" t="s">
        <v>136</v>
      </c>
    </row>
    <row r="258" spans="1:20" x14ac:dyDescent="0.35">
      <c r="A258" t="s">
        <v>643</v>
      </c>
      <c r="B258" s="5" t="s">
        <v>145</v>
      </c>
      <c r="C258" s="6">
        <v>195690</v>
      </c>
      <c r="D258" t="s">
        <v>22</v>
      </c>
      <c r="E258">
        <v>195690</v>
      </c>
      <c r="F258" s="5" t="s">
        <v>23</v>
      </c>
      <c r="G258" s="5" t="s">
        <v>24</v>
      </c>
      <c r="H258" s="5" t="s">
        <v>129</v>
      </c>
      <c r="I258" t="s">
        <v>35</v>
      </c>
      <c r="J258" t="s">
        <v>129</v>
      </c>
      <c r="K258">
        <v>100</v>
      </c>
      <c r="L258" s="5" t="s">
        <v>644</v>
      </c>
      <c r="M258" s="5" t="s">
        <v>28</v>
      </c>
      <c r="N258">
        <v>11</v>
      </c>
      <c r="O258" t="s">
        <v>131</v>
      </c>
      <c r="P258" s="1">
        <v>45306</v>
      </c>
      <c r="Q258" s="1">
        <v>45363</v>
      </c>
      <c r="R258">
        <v>1481</v>
      </c>
      <c r="S258" s="4">
        <v>6.2</v>
      </c>
      <c r="T258" t="s">
        <v>136</v>
      </c>
    </row>
    <row r="259" spans="1:20" x14ac:dyDescent="0.35">
      <c r="A259" t="s">
        <v>645</v>
      </c>
      <c r="B259" s="5" t="s">
        <v>28801</v>
      </c>
      <c r="C259" s="6">
        <v>88109</v>
      </c>
      <c r="D259" t="s">
        <v>65</v>
      </c>
      <c r="E259">
        <v>114542</v>
      </c>
      <c r="F259" s="5" t="s">
        <v>50</v>
      </c>
      <c r="G259" s="5" t="s">
        <v>51</v>
      </c>
      <c r="H259" s="5" t="s">
        <v>67</v>
      </c>
      <c r="I259" t="s">
        <v>26</v>
      </c>
      <c r="J259" t="s">
        <v>165</v>
      </c>
      <c r="K259">
        <v>100</v>
      </c>
      <c r="L259" s="5" t="s">
        <v>646</v>
      </c>
      <c r="M259" s="5" t="s">
        <v>37</v>
      </c>
      <c r="N259">
        <v>2</v>
      </c>
      <c r="O259" t="s">
        <v>88</v>
      </c>
      <c r="P259" s="1">
        <v>45740</v>
      </c>
      <c r="Q259" s="1">
        <v>45809</v>
      </c>
      <c r="R259">
        <v>2164</v>
      </c>
      <c r="S259" s="4">
        <v>9.9</v>
      </c>
      <c r="T259" t="s">
        <v>79</v>
      </c>
    </row>
    <row r="260" spans="1:20" x14ac:dyDescent="0.35">
      <c r="A260" t="s">
        <v>647</v>
      </c>
      <c r="B260" s="5" t="s">
        <v>100</v>
      </c>
      <c r="C260" s="6">
        <v>93310</v>
      </c>
      <c r="D260" t="s">
        <v>41</v>
      </c>
      <c r="E260">
        <v>79314</v>
      </c>
      <c r="F260" s="5" t="s">
        <v>66</v>
      </c>
      <c r="G260" s="5" t="s">
        <v>24</v>
      </c>
      <c r="H260" s="5" t="s">
        <v>43</v>
      </c>
      <c r="I260" t="s">
        <v>44</v>
      </c>
      <c r="J260" t="s">
        <v>43</v>
      </c>
      <c r="K260">
        <v>0</v>
      </c>
      <c r="L260" s="5" t="s">
        <v>648</v>
      </c>
      <c r="M260" s="5" t="s">
        <v>28</v>
      </c>
      <c r="N260">
        <v>8</v>
      </c>
      <c r="O260" t="s">
        <v>167</v>
      </c>
      <c r="P260" s="1">
        <v>45528</v>
      </c>
      <c r="Q260" s="1">
        <v>45587</v>
      </c>
      <c r="R260">
        <v>1732</v>
      </c>
      <c r="S260" s="4">
        <v>5.5</v>
      </c>
      <c r="T260" t="s">
        <v>210</v>
      </c>
    </row>
    <row r="261" spans="1:20" x14ac:dyDescent="0.35">
      <c r="A261" t="s">
        <v>649</v>
      </c>
      <c r="B261" s="5" t="s">
        <v>100</v>
      </c>
      <c r="C261" s="6">
        <v>180162</v>
      </c>
      <c r="D261" t="s">
        <v>41</v>
      </c>
      <c r="E261">
        <v>153138</v>
      </c>
      <c r="F261" s="5" t="s">
        <v>23</v>
      </c>
      <c r="G261" s="5" t="s">
        <v>51</v>
      </c>
      <c r="H261" s="5" t="s">
        <v>126</v>
      </c>
      <c r="I261" t="s">
        <v>44</v>
      </c>
      <c r="J261" t="s">
        <v>126</v>
      </c>
      <c r="K261">
        <v>100</v>
      </c>
      <c r="L261" s="5" t="s">
        <v>650</v>
      </c>
      <c r="M261" s="5" t="s">
        <v>28</v>
      </c>
      <c r="N261">
        <v>12</v>
      </c>
      <c r="O261" t="s">
        <v>71</v>
      </c>
      <c r="P261" s="1">
        <v>45357</v>
      </c>
      <c r="Q261" s="1">
        <v>45411</v>
      </c>
      <c r="R261">
        <v>2049</v>
      </c>
      <c r="S261" s="4">
        <v>9.6999999999999993</v>
      </c>
      <c r="T261" t="s">
        <v>108</v>
      </c>
    </row>
    <row r="262" spans="1:20" x14ac:dyDescent="0.35">
      <c r="A262" t="s">
        <v>651</v>
      </c>
      <c r="B262" s="5" t="s">
        <v>100</v>
      </c>
      <c r="C262" s="6">
        <v>324764</v>
      </c>
      <c r="D262" t="s">
        <v>120</v>
      </c>
      <c r="E262">
        <v>292288</v>
      </c>
      <c r="F262" s="5" t="s">
        <v>23</v>
      </c>
      <c r="G262" s="5" t="s">
        <v>24</v>
      </c>
      <c r="H262" s="5" t="s">
        <v>121</v>
      </c>
      <c r="I262" t="s">
        <v>26</v>
      </c>
      <c r="J262" t="s">
        <v>121</v>
      </c>
      <c r="K262">
        <v>0</v>
      </c>
      <c r="L262" s="5" t="s">
        <v>652</v>
      </c>
      <c r="M262" s="5" t="s">
        <v>28</v>
      </c>
      <c r="N262">
        <v>14</v>
      </c>
      <c r="O262" t="s">
        <v>172</v>
      </c>
      <c r="P262" s="1">
        <v>45509</v>
      </c>
      <c r="Q262" s="1">
        <v>45568</v>
      </c>
      <c r="R262">
        <v>1915</v>
      </c>
      <c r="S262" s="4">
        <v>8.1999999999999993</v>
      </c>
      <c r="T262" t="s">
        <v>47</v>
      </c>
    </row>
    <row r="263" spans="1:20" x14ac:dyDescent="0.35">
      <c r="A263" t="s">
        <v>653</v>
      </c>
      <c r="B263" s="5" t="s">
        <v>73</v>
      </c>
      <c r="C263" s="6">
        <v>57105</v>
      </c>
      <c r="D263" t="s">
        <v>65</v>
      </c>
      <c r="E263">
        <v>74237</v>
      </c>
      <c r="F263" s="5" t="s">
        <v>58</v>
      </c>
      <c r="G263" s="5" t="s">
        <v>59</v>
      </c>
      <c r="H263" s="5" t="s">
        <v>67</v>
      </c>
      <c r="I263" t="s">
        <v>26</v>
      </c>
      <c r="J263" t="s">
        <v>116</v>
      </c>
      <c r="K263">
        <v>0</v>
      </c>
      <c r="L263" s="5" t="s">
        <v>654</v>
      </c>
      <c r="M263" s="5" t="s">
        <v>28</v>
      </c>
      <c r="N263">
        <v>1</v>
      </c>
      <c r="O263" t="s">
        <v>107</v>
      </c>
      <c r="P263" s="1">
        <v>45438</v>
      </c>
      <c r="Q263" s="1">
        <v>45505</v>
      </c>
      <c r="R263">
        <v>2453</v>
      </c>
      <c r="S263" s="4">
        <v>6.9</v>
      </c>
      <c r="T263" t="s">
        <v>89</v>
      </c>
    </row>
    <row r="264" spans="1:20" x14ac:dyDescent="0.35">
      <c r="A264" t="s">
        <v>655</v>
      </c>
      <c r="B264" s="5" t="s">
        <v>28802</v>
      </c>
      <c r="C264" s="6">
        <v>131121</v>
      </c>
      <c r="D264" t="s">
        <v>22</v>
      </c>
      <c r="E264">
        <v>131121</v>
      </c>
      <c r="F264" s="5" t="s">
        <v>23</v>
      </c>
      <c r="G264" s="5" t="s">
        <v>24</v>
      </c>
      <c r="H264" s="5" t="s">
        <v>52</v>
      </c>
      <c r="I264" t="s">
        <v>26</v>
      </c>
      <c r="J264" t="s">
        <v>480</v>
      </c>
      <c r="K264">
        <v>100</v>
      </c>
      <c r="L264" s="5" t="s">
        <v>656</v>
      </c>
      <c r="M264" s="5" t="s">
        <v>37</v>
      </c>
      <c r="N264">
        <v>11</v>
      </c>
      <c r="O264" t="s">
        <v>131</v>
      </c>
      <c r="P264" s="1">
        <v>45567</v>
      </c>
      <c r="Q264" s="1">
        <v>45630</v>
      </c>
      <c r="R264">
        <v>1707</v>
      </c>
      <c r="S264" s="4">
        <v>7.3</v>
      </c>
      <c r="T264" t="s">
        <v>277</v>
      </c>
    </row>
    <row r="265" spans="1:20" x14ac:dyDescent="0.35">
      <c r="A265" t="s">
        <v>657</v>
      </c>
      <c r="B265" s="5" t="s">
        <v>217</v>
      </c>
      <c r="C265" s="6">
        <v>87993</v>
      </c>
      <c r="D265" t="s">
        <v>22</v>
      </c>
      <c r="E265">
        <v>87993</v>
      </c>
      <c r="F265" s="5" t="s">
        <v>66</v>
      </c>
      <c r="G265" s="5" t="s">
        <v>51</v>
      </c>
      <c r="H265" s="5" t="s">
        <v>191</v>
      </c>
      <c r="I265" t="s">
        <v>44</v>
      </c>
      <c r="J265" t="s">
        <v>126</v>
      </c>
      <c r="K265">
        <v>50</v>
      </c>
      <c r="L265" s="5" t="s">
        <v>658</v>
      </c>
      <c r="M265" s="5" t="s">
        <v>28</v>
      </c>
      <c r="N265">
        <v>6</v>
      </c>
      <c r="O265" t="s">
        <v>141</v>
      </c>
      <c r="P265" s="1">
        <v>45606</v>
      </c>
      <c r="Q265" s="1">
        <v>45661</v>
      </c>
      <c r="R265">
        <v>1598</v>
      </c>
      <c r="S265" s="4">
        <v>9.4</v>
      </c>
      <c r="T265" t="s">
        <v>55</v>
      </c>
    </row>
    <row r="266" spans="1:20" x14ac:dyDescent="0.35">
      <c r="A266" t="s">
        <v>659</v>
      </c>
      <c r="B266" s="5" t="s">
        <v>174</v>
      </c>
      <c r="C266" s="6">
        <v>77654</v>
      </c>
      <c r="D266" t="s">
        <v>41</v>
      </c>
      <c r="E266">
        <v>66006</v>
      </c>
      <c r="F266" s="5" t="s">
        <v>58</v>
      </c>
      <c r="G266" s="5" t="s">
        <v>42</v>
      </c>
      <c r="H266" s="5" t="s">
        <v>151</v>
      </c>
      <c r="I266" t="s">
        <v>35</v>
      </c>
      <c r="J266" t="s">
        <v>151</v>
      </c>
      <c r="K266">
        <v>50</v>
      </c>
      <c r="L266" s="5" t="s">
        <v>660</v>
      </c>
      <c r="M266" s="5" t="s">
        <v>28</v>
      </c>
      <c r="N266">
        <v>1</v>
      </c>
      <c r="O266" t="s">
        <v>167</v>
      </c>
      <c r="P266" s="1">
        <v>45576</v>
      </c>
      <c r="Q266" s="1">
        <v>45629</v>
      </c>
      <c r="R266">
        <v>1681</v>
      </c>
      <c r="S266" s="4">
        <v>7.7</v>
      </c>
      <c r="T266" t="s">
        <v>136</v>
      </c>
    </row>
    <row r="267" spans="1:20" x14ac:dyDescent="0.35">
      <c r="A267" t="s">
        <v>661</v>
      </c>
      <c r="B267" s="5" t="s">
        <v>91</v>
      </c>
      <c r="C267" s="6">
        <v>47769</v>
      </c>
      <c r="D267" t="s">
        <v>81</v>
      </c>
      <c r="E267">
        <v>64488</v>
      </c>
      <c r="F267" s="5" t="s">
        <v>58</v>
      </c>
      <c r="G267" s="5" t="s">
        <v>24</v>
      </c>
      <c r="H267" s="5" t="s">
        <v>82</v>
      </c>
      <c r="I267" t="s">
        <v>44</v>
      </c>
      <c r="J267" t="s">
        <v>82</v>
      </c>
      <c r="K267">
        <v>50</v>
      </c>
      <c r="L267" s="5" t="s">
        <v>662</v>
      </c>
      <c r="M267" s="5" t="s">
        <v>70</v>
      </c>
      <c r="N267">
        <v>1</v>
      </c>
      <c r="O267" t="s">
        <v>29</v>
      </c>
      <c r="P267" s="1">
        <v>45346</v>
      </c>
      <c r="Q267" s="1">
        <v>45383</v>
      </c>
      <c r="R267">
        <v>2173</v>
      </c>
      <c r="S267" s="4">
        <v>5.2</v>
      </c>
      <c r="T267" t="s">
        <v>136</v>
      </c>
    </row>
    <row r="268" spans="1:20" x14ac:dyDescent="0.35">
      <c r="A268" t="s">
        <v>663</v>
      </c>
      <c r="B268" s="5" t="s">
        <v>217</v>
      </c>
      <c r="C268" s="6">
        <v>112750</v>
      </c>
      <c r="D268" t="s">
        <v>92</v>
      </c>
      <c r="E268">
        <v>84563</v>
      </c>
      <c r="F268" s="5" t="s">
        <v>66</v>
      </c>
      <c r="G268" s="5" t="s">
        <v>24</v>
      </c>
      <c r="H268" s="5" t="s">
        <v>93</v>
      </c>
      <c r="I268" t="s">
        <v>44</v>
      </c>
      <c r="J268" t="s">
        <v>93</v>
      </c>
      <c r="K268">
        <v>100</v>
      </c>
      <c r="L268" s="5" t="s">
        <v>664</v>
      </c>
      <c r="M268" s="5" t="s">
        <v>70</v>
      </c>
      <c r="N268">
        <v>8</v>
      </c>
      <c r="O268" t="s">
        <v>141</v>
      </c>
      <c r="P268" s="1">
        <v>45396</v>
      </c>
      <c r="Q268" s="1">
        <v>45427</v>
      </c>
      <c r="R268">
        <v>529</v>
      </c>
      <c r="S268" s="4">
        <v>5.5</v>
      </c>
      <c r="T268" t="s">
        <v>118</v>
      </c>
    </row>
    <row r="269" spans="1:20" x14ac:dyDescent="0.35">
      <c r="A269" t="s">
        <v>665</v>
      </c>
      <c r="B269" s="5" t="s">
        <v>28802</v>
      </c>
      <c r="C269" s="6">
        <v>63413</v>
      </c>
      <c r="D269" t="s">
        <v>22</v>
      </c>
      <c r="E269">
        <v>63413</v>
      </c>
      <c r="F269" s="5" t="s">
        <v>58</v>
      </c>
      <c r="G269" s="5" t="s">
        <v>24</v>
      </c>
      <c r="H269" s="5" t="s">
        <v>97</v>
      </c>
      <c r="I269" t="s">
        <v>44</v>
      </c>
      <c r="J269" t="s">
        <v>97</v>
      </c>
      <c r="K269">
        <v>0</v>
      </c>
      <c r="L269" s="5" t="s">
        <v>666</v>
      </c>
      <c r="M269" s="5" t="s">
        <v>28</v>
      </c>
      <c r="N269">
        <v>0</v>
      </c>
      <c r="O269" t="s">
        <v>78</v>
      </c>
      <c r="P269" s="1">
        <v>45454</v>
      </c>
      <c r="Q269" s="1">
        <v>45513</v>
      </c>
      <c r="R269">
        <v>2014</v>
      </c>
      <c r="S269" s="4">
        <v>7.5</v>
      </c>
      <c r="T269" t="s">
        <v>89</v>
      </c>
    </row>
    <row r="270" spans="1:20" x14ac:dyDescent="0.35">
      <c r="A270" t="s">
        <v>667</v>
      </c>
      <c r="B270" s="5" t="s">
        <v>57</v>
      </c>
      <c r="C270" s="6">
        <v>96518</v>
      </c>
      <c r="D270" t="s">
        <v>41</v>
      </c>
      <c r="E270">
        <v>82040</v>
      </c>
      <c r="F270" s="5" t="s">
        <v>66</v>
      </c>
      <c r="G270" s="5" t="s">
        <v>59</v>
      </c>
      <c r="H270" s="5" t="s">
        <v>151</v>
      </c>
      <c r="I270" t="s">
        <v>44</v>
      </c>
      <c r="J270" t="s">
        <v>68</v>
      </c>
      <c r="K270">
        <v>0</v>
      </c>
      <c r="L270" s="5" t="s">
        <v>668</v>
      </c>
      <c r="M270" s="5" t="s">
        <v>37</v>
      </c>
      <c r="N270">
        <v>5</v>
      </c>
      <c r="O270" t="s">
        <v>46</v>
      </c>
      <c r="P270" s="1">
        <v>45342</v>
      </c>
      <c r="Q270" s="1">
        <v>45405</v>
      </c>
      <c r="R270">
        <v>702</v>
      </c>
      <c r="S270" s="4">
        <v>8.4</v>
      </c>
      <c r="T270" t="s">
        <v>30</v>
      </c>
    </row>
    <row r="271" spans="1:20" x14ac:dyDescent="0.35">
      <c r="A271" t="s">
        <v>669</v>
      </c>
      <c r="B271" s="5" t="s">
        <v>28802</v>
      </c>
      <c r="C271" s="6">
        <v>136768</v>
      </c>
      <c r="D271" t="s">
        <v>22</v>
      </c>
      <c r="E271">
        <v>136768</v>
      </c>
      <c r="F271" s="5" t="s">
        <v>50</v>
      </c>
      <c r="G271" s="5" t="s">
        <v>24</v>
      </c>
      <c r="H271" s="5" t="s">
        <v>68</v>
      </c>
      <c r="I271" t="s">
        <v>26</v>
      </c>
      <c r="J271" t="s">
        <v>68</v>
      </c>
      <c r="K271">
        <v>50</v>
      </c>
      <c r="L271" s="5" t="s">
        <v>670</v>
      </c>
      <c r="M271" s="5" t="s">
        <v>37</v>
      </c>
      <c r="N271">
        <v>4</v>
      </c>
      <c r="O271" t="s">
        <v>112</v>
      </c>
      <c r="P271" s="1">
        <v>45724</v>
      </c>
      <c r="Q271" s="1">
        <v>45748</v>
      </c>
      <c r="R271">
        <v>2160</v>
      </c>
      <c r="S271" s="4">
        <v>9.5</v>
      </c>
      <c r="T271" t="s">
        <v>210</v>
      </c>
    </row>
    <row r="272" spans="1:20" x14ac:dyDescent="0.35">
      <c r="A272" t="s">
        <v>671</v>
      </c>
      <c r="B272" s="5" t="s">
        <v>28802</v>
      </c>
      <c r="C272" s="6">
        <v>143660</v>
      </c>
      <c r="D272" t="s">
        <v>74</v>
      </c>
      <c r="E272">
        <v>179575</v>
      </c>
      <c r="F272" s="5" t="s">
        <v>66</v>
      </c>
      <c r="G272" s="5" t="s">
        <v>51</v>
      </c>
      <c r="H272" s="5" t="s">
        <v>75</v>
      </c>
      <c r="I272" t="s">
        <v>35</v>
      </c>
      <c r="J272" t="s">
        <v>75</v>
      </c>
      <c r="K272">
        <v>100</v>
      </c>
      <c r="L272" s="5" t="s">
        <v>672</v>
      </c>
      <c r="M272" s="5" t="s">
        <v>70</v>
      </c>
      <c r="N272">
        <v>8</v>
      </c>
      <c r="O272" t="s">
        <v>131</v>
      </c>
      <c r="P272" s="1">
        <v>45313</v>
      </c>
      <c r="Q272" s="1">
        <v>45358</v>
      </c>
      <c r="R272">
        <v>1728</v>
      </c>
      <c r="S272" s="4">
        <v>6.7</v>
      </c>
      <c r="T272" t="s">
        <v>243</v>
      </c>
    </row>
    <row r="273" spans="1:20" x14ac:dyDescent="0.35">
      <c r="A273" t="s">
        <v>673</v>
      </c>
      <c r="B273" s="5" t="s">
        <v>40</v>
      </c>
      <c r="C273" s="6">
        <v>122612</v>
      </c>
      <c r="D273" t="s">
        <v>65</v>
      </c>
      <c r="E273">
        <v>159396</v>
      </c>
      <c r="F273" s="5" t="s">
        <v>66</v>
      </c>
      <c r="G273" s="5" t="s">
        <v>59</v>
      </c>
      <c r="H273" s="5" t="s">
        <v>67</v>
      </c>
      <c r="I273" t="s">
        <v>44</v>
      </c>
      <c r="J273" t="s">
        <v>67</v>
      </c>
      <c r="K273">
        <v>50</v>
      </c>
      <c r="L273" s="5" t="s">
        <v>674</v>
      </c>
      <c r="M273" s="5" t="s">
        <v>28</v>
      </c>
      <c r="N273">
        <v>9</v>
      </c>
      <c r="O273" t="s">
        <v>147</v>
      </c>
      <c r="P273" s="1">
        <v>45591</v>
      </c>
      <c r="Q273" s="1">
        <v>45608</v>
      </c>
      <c r="R273">
        <v>1794</v>
      </c>
      <c r="S273" s="4">
        <v>5.8</v>
      </c>
      <c r="T273" t="s">
        <v>30</v>
      </c>
    </row>
    <row r="274" spans="1:20" x14ac:dyDescent="0.35">
      <c r="A274" t="s">
        <v>675</v>
      </c>
      <c r="B274" s="5" t="s">
        <v>105</v>
      </c>
      <c r="C274" s="6">
        <v>224629</v>
      </c>
      <c r="D274" t="s">
        <v>81</v>
      </c>
      <c r="E274">
        <v>303249</v>
      </c>
      <c r="F274" s="5" t="s">
        <v>23</v>
      </c>
      <c r="G274" s="5" t="s">
        <v>51</v>
      </c>
      <c r="H274" s="5" t="s">
        <v>82</v>
      </c>
      <c r="I274" t="s">
        <v>44</v>
      </c>
      <c r="J274" t="s">
        <v>82</v>
      </c>
      <c r="K274">
        <v>100</v>
      </c>
      <c r="L274" s="5" t="s">
        <v>676</v>
      </c>
      <c r="M274" s="5" t="s">
        <v>70</v>
      </c>
      <c r="N274">
        <v>15</v>
      </c>
      <c r="O274" t="s">
        <v>112</v>
      </c>
      <c r="P274" s="1">
        <v>45487</v>
      </c>
      <c r="Q274" s="1">
        <v>45504</v>
      </c>
      <c r="R274">
        <v>2418</v>
      </c>
      <c r="S274" s="4">
        <v>9.6</v>
      </c>
      <c r="T274" t="s">
        <v>55</v>
      </c>
    </row>
    <row r="275" spans="1:20" x14ac:dyDescent="0.35">
      <c r="A275" t="s">
        <v>677</v>
      </c>
      <c r="B275" s="5" t="s">
        <v>49</v>
      </c>
      <c r="C275" s="6">
        <v>110517</v>
      </c>
      <c r="D275" t="s">
        <v>41</v>
      </c>
      <c r="E275">
        <v>93939</v>
      </c>
      <c r="F275" s="5" t="s">
        <v>66</v>
      </c>
      <c r="G275" s="5" t="s">
        <v>59</v>
      </c>
      <c r="H275" s="5" t="s">
        <v>60</v>
      </c>
      <c r="I275" t="s">
        <v>35</v>
      </c>
      <c r="J275" t="s">
        <v>60</v>
      </c>
      <c r="K275">
        <v>50</v>
      </c>
      <c r="L275" s="5" t="s">
        <v>678</v>
      </c>
      <c r="M275" s="5" t="s">
        <v>54</v>
      </c>
      <c r="N275">
        <v>7</v>
      </c>
      <c r="O275" t="s">
        <v>172</v>
      </c>
      <c r="P275" s="1">
        <v>45582</v>
      </c>
      <c r="Q275" s="1">
        <v>45623</v>
      </c>
      <c r="R275">
        <v>2208</v>
      </c>
      <c r="S275" s="4">
        <v>8.1999999999999993</v>
      </c>
      <c r="T275" t="s">
        <v>63</v>
      </c>
    </row>
    <row r="276" spans="1:20" x14ac:dyDescent="0.35">
      <c r="A276" t="s">
        <v>679</v>
      </c>
      <c r="B276" s="5" t="s">
        <v>57</v>
      </c>
      <c r="C276" s="6">
        <v>78533</v>
      </c>
      <c r="D276" t="s">
        <v>65</v>
      </c>
      <c r="E276">
        <v>102093</v>
      </c>
      <c r="F276" s="5" t="s">
        <v>58</v>
      </c>
      <c r="G276" s="5" t="s">
        <v>42</v>
      </c>
      <c r="H276" s="5" t="s">
        <v>67</v>
      </c>
      <c r="I276" t="s">
        <v>26</v>
      </c>
      <c r="J276" t="s">
        <v>67</v>
      </c>
      <c r="K276">
        <v>100</v>
      </c>
      <c r="L276" s="5" t="s">
        <v>680</v>
      </c>
      <c r="M276" s="5" t="s">
        <v>37</v>
      </c>
      <c r="N276">
        <v>0</v>
      </c>
      <c r="O276" t="s">
        <v>88</v>
      </c>
      <c r="P276" s="1">
        <v>45587</v>
      </c>
      <c r="Q276" s="1">
        <v>45650</v>
      </c>
      <c r="R276">
        <v>1972</v>
      </c>
      <c r="S276" s="4">
        <v>5.7</v>
      </c>
      <c r="T276" t="s">
        <v>153</v>
      </c>
    </row>
    <row r="277" spans="1:20" x14ac:dyDescent="0.35">
      <c r="A277" t="s">
        <v>681</v>
      </c>
      <c r="B277" s="5" t="s">
        <v>32</v>
      </c>
      <c r="C277" s="6">
        <v>282152</v>
      </c>
      <c r="D277" t="s">
        <v>120</v>
      </c>
      <c r="E277">
        <v>253937</v>
      </c>
      <c r="F277" s="5" t="s">
        <v>23</v>
      </c>
      <c r="G277" s="5" t="s">
        <v>42</v>
      </c>
      <c r="H277" s="5" t="s">
        <v>121</v>
      </c>
      <c r="I277" t="s">
        <v>44</v>
      </c>
      <c r="J277" t="s">
        <v>93</v>
      </c>
      <c r="K277">
        <v>50</v>
      </c>
      <c r="L277" s="5" t="s">
        <v>682</v>
      </c>
      <c r="M277" s="5" t="s">
        <v>54</v>
      </c>
      <c r="N277">
        <v>15</v>
      </c>
      <c r="O277" t="s">
        <v>135</v>
      </c>
      <c r="P277" s="1">
        <v>45374</v>
      </c>
      <c r="Q277" s="1">
        <v>45446</v>
      </c>
      <c r="R277">
        <v>678</v>
      </c>
      <c r="S277" s="4">
        <v>7</v>
      </c>
      <c r="T277" t="s">
        <v>95</v>
      </c>
    </row>
    <row r="278" spans="1:20" x14ac:dyDescent="0.35">
      <c r="A278" t="s">
        <v>683</v>
      </c>
      <c r="B278" s="5" t="s">
        <v>21</v>
      </c>
      <c r="C278" s="6">
        <v>240352</v>
      </c>
      <c r="D278" t="s">
        <v>120</v>
      </c>
      <c r="E278">
        <v>216317</v>
      </c>
      <c r="F278" s="5" t="s">
        <v>23</v>
      </c>
      <c r="G278" s="5" t="s">
        <v>42</v>
      </c>
      <c r="H278" s="5" t="s">
        <v>121</v>
      </c>
      <c r="I278" t="s">
        <v>26</v>
      </c>
      <c r="J278" t="s">
        <v>121</v>
      </c>
      <c r="K278">
        <v>50</v>
      </c>
      <c r="L278" s="5" t="s">
        <v>684</v>
      </c>
      <c r="M278" s="5" t="s">
        <v>54</v>
      </c>
      <c r="N278">
        <v>18</v>
      </c>
      <c r="O278" t="s">
        <v>46</v>
      </c>
      <c r="P278" s="1">
        <v>45467</v>
      </c>
      <c r="Q278" s="1">
        <v>45506</v>
      </c>
      <c r="R278">
        <v>886</v>
      </c>
      <c r="S278" s="4">
        <v>6.8</v>
      </c>
      <c r="T278" t="s">
        <v>55</v>
      </c>
    </row>
    <row r="279" spans="1:20" x14ac:dyDescent="0.35">
      <c r="A279" t="s">
        <v>685</v>
      </c>
      <c r="B279" s="5" t="s">
        <v>49</v>
      </c>
      <c r="C279" s="6">
        <v>87353</v>
      </c>
      <c r="D279" t="s">
        <v>120</v>
      </c>
      <c r="E279">
        <v>78618</v>
      </c>
      <c r="F279" s="5" t="s">
        <v>58</v>
      </c>
      <c r="G279" s="5" t="s">
        <v>51</v>
      </c>
      <c r="H279" s="5" t="s">
        <v>121</v>
      </c>
      <c r="I279" t="s">
        <v>26</v>
      </c>
      <c r="J279" t="s">
        <v>121</v>
      </c>
      <c r="K279">
        <v>50</v>
      </c>
      <c r="L279" s="5" t="s">
        <v>686</v>
      </c>
      <c r="M279" s="5" t="s">
        <v>28</v>
      </c>
      <c r="N279">
        <v>0</v>
      </c>
      <c r="O279" t="s">
        <v>71</v>
      </c>
      <c r="P279" s="1">
        <v>45733</v>
      </c>
      <c r="Q279" s="1">
        <v>45748</v>
      </c>
      <c r="R279">
        <v>2072</v>
      </c>
      <c r="S279" s="4">
        <v>7.5</v>
      </c>
      <c r="T279" t="s">
        <v>89</v>
      </c>
    </row>
    <row r="280" spans="1:20" x14ac:dyDescent="0.35">
      <c r="A280" t="s">
        <v>687</v>
      </c>
      <c r="B280" s="5" t="s">
        <v>28802</v>
      </c>
      <c r="C280" s="6">
        <v>201368</v>
      </c>
      <c r="D280" t="s">
        <v>41</v>
      </c>
      <c r="E280">
        <v>171163</v>
      </c>
      <c r="F280" s="5" t="s">
        <v>23</v>
      </c>
      <c r="G280" s="5" t="s">
        <v>51</v>
      </c>
      <c r="H280" s="5" t="s">
        <v>151</v>
      </c>
      <c r="I280" t="s">
        <v>26</v>
      </c>
      <c r="J280" t="s">
        <v>151</v>
      </c>
      <c r="K280">
        <v>100</v>
      </c>
      <c r="L280" s="5" t="s">
        <v>688</v>
      </c>
      <c r="M280" s="5" t="s">
        <v>28</v>
      </c>
      <c r="N280">
        <v>10</v>
      </c>
      <c r="O280" t="s">
        <v>29</v>
      </c>
      <c r="P280" s="1">
        <v>45338</v>
      </c>
      <c r="Q280" s="1">
        <v>45366</v>
      </c>
      <c r="R280">
        <v>2032</v>
      </c>
      <c r="S280" s="4">
        <v>6.4</v>
      </c>
      <c r="T280" t="s">
        <v>55</v>
      </c>
    </row>
    <row r="281" spans="1:20" x14ac:dyDescent="0.35">
      <c r="A281" t="s">
        <v>689</v>
      </c>
      <c r="B281" s="5" t="s">
        <v>73</v>
      </c>
      <c r="C281" s="6">
        <v>102371</v>
      </c>
      <c r="D281" t="s">
        <v>22</v>
      </c>
      <c r="E281">
        <v>102371</v>
      </c>
      <c r="F281" s="5" t="s">
        <v>50</v>
      </c>
      <c r="G281" s="5" t="s">
        <v>59</v>
      </c>
      <c r="H281" s="5" t="s">
        <v>25</v>
      </c>
      <c r="I281" t="s">
        <v>26</v>
      </c>
      <c r="J281" t="s">
        <v>25</v>
      </c>
      <c r="K281">
        <v>50</v>
      </c>
      <c r="L281" s="5" t="s">
        <v>690</v>
      </c>
      <c r="M281" s="5" t="s">
        <v>28</v>
      </c>
      <c r="N281">
        <v>3</v>
      </c>
      <c r="O281" t="s">
        <v>107</v>
      </c>
      <c r="P281" s="1">
        <v>45655</v>
      </c>
      <c r="Q281" s="1">
        <v>45710</v>
      </c>
      <c r="R281">
        <v>2442</v>
      </c>
      <c r="S281" s="4">
        <v>6.5</v>
      </c>
      <c r="T281" t="s">
        <v>38</v>
      </c>
    </row>
    <row r="282" spans="1:20" x14ac:dyDescent="0.35">
      <c r="A282" t="s">
        <v>691</v>
      </c>
      <c r="B282" s="5" t="s">
        <v>91</v>
      </c>
      <c r="C282" s="6">
        <v>160729</v>
      </c>
      <c r="D282" t="s">
        <v>22</v>
      </c>
      <c r="E282">
        <v>160729</v>
      </c>
      <c r="F282" s="5" t="s">
        <v>50</v>
      </c>
      <c r="G282" s="5" t="s">
        <v>59</v>
      </c>
      <c r="H282" s="5" t="s">
        <v>97</v>
      </c>
      <c r="I282" t="s">
        <v>35</v>
      </c>
      <c r="J282" t="s">
        <v>97</v>
      </c>
      <c r="K282">
        <v>50</v>
      </c>
      <c r="L282" s="5" t="s">
        <v>692</v>
      </c>
      <c r="M282" s="5" t="s">
        <v>54</v>
      </c>
      <c r="N282">
        <v>3</v>
      </c>
      <c r="O282" t="s">
        <v>88</v>
      </c>
      <c r="P282" s="1">
        <v>45373</v>
      </c>
      <c r="Q282" s="1">
        <v>45394</v>
      </c>
      <c r="R282">
        <v>660</v>
      </c>
      <c r="S282" s="4">
        <v>7.8</v>
      </c>
      <c r="T282" t="s">
        <v>55</v>
      </c>
    </row>
    <row r="283" spans="1:20" x14ac:dyDescent="0.35">
      <c r="A283" t="s">
        <v>693</v>
      </c>
      <c r="B283" s="5" t="s">
        <v>174</v>
      </c>
      <c r="C283" s="6">
        <v>127341</v>
      </c>
      <c r="D283" t="s">
        <v>22</v>
      </c>
      <c r="E283">
        <v>127341</v>
      </c>
      <c r="F283" s="5" t="s">
        <v>66</v>
      </c>
      <c r="G283" s="5" t="s">
        <v>42</v>
      </c>
      <c r="H283" s="5" t="s">
        <v>129</v>
      </c>
      <c r="I283" t="s">
        <v>35</v>
      </c>
      <c r="J283" t="s">
        <v>52</v>
      </c>
      <c r="K283">
        <v>0</v>
      </c>
      <c r="L283" s="5" t="s">
        <v>694</v>
      </c>
      <c r="M283" s="5" t="s">
        <v>28</v>
      </c>
      <c r="N283">
        <v>8</v>
      </c>
      <c r="O283" t="s">
        <v>172</v>
      </c>
      <c r="P283" s="1">
        <v>45664</v>
      </c>
      <c r="Q283" s="1">
        <v>45685</v>
      </c>
      <c r="R283">
        <v>1241</v>
      </c>
      <c r="S283" s="4">
        <v>6.4</v>
      </c>
      <c r="T283" t="s">
        <v>55</v>
      </c>
    </row>
    <row r="284" spans="1:20" x14ac:dyDescent="0.35">
      <c r="A284" t="s">
        <v>695</v>
      </c>
      <c r="B284" s="5" t="s">
        <v>28799</v>
      </c>
      <c r="C284" s="6">
        <v>132125</v>
      </c>
      <c r="D284" t="s">
        <v>41</v>
      </c>
      <c r="E284">
        <v>112306</v>
      </c>
      <c r="F284" s="5" t="s">
        <v>66</v>
      </c>
      <c r="G284" s="5" t="s">
        <v>59</v>
      </c>
      <c r="H284" s="5" t="s">
        <v>126</v>
      </c>
      <c r="I284" t="s">
        <v>35</v>
      </c>
      <c r="J284" t="s">
        <v>126</v>
      </c>
      <c r="K284">
        <v>50</v>
      </c>
      <c r="L284" s="5" t="s">
        <v>696</v>
      </c>
      <c r="M284" s="5" t="s">
        <v>28</v>
      </c>
      <c r="N284">
        <v>6</v>
      </c>
      <c r="O284" t="s">
        <v>172</v>
      </c>
      <c r="P284" s="1">
        <v>45456</v>
      </c>
      <c r="Q284" s="1">
        <v>45515</v>
      </c>
      <c r="R284">
        <v>1042</v>
      </c>
      <c r="S284" s="4">
        <v>7</v>
      </c>
      <c r="T284" t="s">
        <v>63</v>
      </c>
    </row>
    <row r="285" spans="1:20" x14ac:dyDescent="0.35">
      <c r="A285" t="s">
        <v>697</v>
      </c>
      <c r="B285" s="5" t="s">
        <v>21</v>
      </c>
      <c r="C285" s="6">
        <v>106892</v>
      </c>
      <c r="D285" t="s">
        <v>74</v>
      </c>
      <c r="E285">
        <v>133615</v>
      </c>
      <c r="F285" s="5" t="s">
        <v>50</v>
      </c>
      <c r="G285" s="5" t="s">
        <v>24</v>
      </c>
      <c r="H285" s="5" t="s">
        <v>75</v>
      </c>
      <c r="I285" t="s">
        <v>35</v>
      </c>
      <c r="J285" t="s">
        <v>75</v>
      </c>
      <c r="K285">
        <v>100</v>
      </c>
      <c r="L285" s="5" t="s">
        <v>698</v>
      </c>
      <c r="M285" s="5" t="s">
        <v>54</v>
      </c>
      <c r="N285">
        <v>2</v>
      </c>
      <c r="O285" t="s">
        <v>78</v>
      </c>
      <c r="P285" s="1">
        <v>45675</v>
      </c>
      <c r="Q285" s="1">
        <v>45735</v>
      </c>
      <c r="R285">
        <v>2323</v>
      </c>
      <c r="S285" s="4">
        <v>5.5</v>
      </c>
      <c r="T285" t="s">
        <v>277</v>
      </c>
    </row>
    <row r="286" spans="1:20" x14ac:dyDescent="0.35">
      <c r="A286" t="s">
        <v>699</v>
      </c>
      <c r="B286" s="5" t="s">
        <v>28800</v>
      </c>
      <c r="C286" s="6">
        <v>101740</v>
      </c>
      <c r="D286" t="s">
        <v>41</v>
      </c>
      <c r="E286">
        <v>86479</v>
      </c>
      <c r="F286" s="5" t="s">
        <v>50</v>
      </c>
      <c r="G286" s="5" t="s">
        <v>42</v>
      </c>
      <c r="H286" s="5" t="s">
        <v>43</v>
      </c>
      <c r="I286" t="s">
        <v>35</v>
      </c>
      <c r="J286" t="s">
        <v>43</v>
      </c>
      <c r="K286">
        <v>100</v>
      </c>
      <c r="L286" s="5" t="s">
        <v>700</v>
      </c>
      <c r="M286" s="5" t="s">
        <v>70</v>
      </c>
      <c r="N286">
        <v>3</v>
      </c>
      <c r="O286" t="s">
        <v>62</v>
      </c>
      <c r="P286" s="1">
        <v>45526</v>
      </c>
      <c r="Q286" s="1">
        <v>45553</v>
      </c>
      <c r="R286">
        <v>1429</v>
      </c>
      <c r="S286" s="4">
        <v>8.8000000000000007</v>
      </c>
      <c r="T286" t="s">
        <v>95</v>
      </c>
    </row>
    <row r="287" spans="1:20" x14ac:dyDescent="0.35">
      <c r="A287" t="s">
        <v>701</v>
      </c>
      <c r="B287" s="5" t="s">
        <v>28800</v>
      </c>
      <c r="C287" s="6">
        <v>48965</v>
      </c>
      <c r="D287" t="s">
        <v>22</v>
      </c>
      <c r="E287">
        <v>48965</v>
      </c>
      <c r="F287" s="5" t="s">
        <v>50</v>
      </c>
      <c r="G287" s="5" t="s">
        <v>24</v>
      </c>
      <c r="H287" s="5" t="s">
        <v>157</v>
      </c>
      <c r="I287" t="s">
        <v>26</v>
      </c>
      <c r="J287" t="s">
        <v>157</v>
      </c>
      <c r="K287">
        <v>0</v>
      </c>
      <c r="L287" s="5" t="s">
        <v>702</v>
      </c>
      <c r="M287" s="5" t="s">
        <v>37</v>
      </c>
      <c r="N287">
        <v>2</v>
      </c>
      <c r="O287" t="s">
        <v>46</v>
      </c>
      <c r="P287" s="1">
        <v>45597</v>
      </c>
      <c r="Q287" s="1">
        <v>45652</v>
      </c>
      <c r="R287">
        <v>1541</v>
      </c>
      <c r="S287" s="4">
        <v>5.9</v>
      </c>
      <c r="T287" t="s">
        <v>153</v>
      </c>
    </row>
    <row r="288" spans="1:20" x14ac:dyDescent="0.35">
      <c r="A288" t="s">
        <v>703</v>
      </c>
      <c r="B288" s="5" t="s">
        <v>179</v>
      </c>
      <c r="C288" s="6">
        <v>53173</v>
      </c>
      <c r="D288" t="s">
        <v>22</v>
      </c>
      <c r="E288">
        <v>53173</v>
      </c>
      <c r="F288" s="5" t="s">
        <v>58</v>
      </c>
      <c r="G288" s="5" t="s">
        <v>51</v>
      </c>
      <c r="H288" s="5" t="s">
        <v>25</v>
      </c>
      <c r="I288" t="s">
        <v>44</v>
      </c>
      <c r="J288" t="s">
        <v>25</v>
      </c>
      <c r="K288">
        <v>50</v>
      </c>
      <c r="L288" s="5" t="s">
        <v>704</v>
      </c>
      <c r="M288" s="5" t="s">
        <v>70</v>
      </c>
      <c r="N288">
        <v>0</v>
      </c>
      <c r="O288" t="s">
        <v>107</v>
      </c>
      <c r="P288" s="1">
        <v>45331</v>
      </c>
      <c r="Q288" s="1">
        <v>45402</v>
      </c>
      <c r="R288">
        <v>1299</v>
      </c>
      <c r="S288" s="4">
        <v>8.3000000000000007</v>
      </c>
      <c r="T288" t="s">
        <v>103</v>
      </c>
    </row>
    <row r="289" spans="1:20" x14ac:dyDescent="0.35">
      <c r="A289" t="s">
        <v>705</v>
      </c>
      <c r="B289" s="5" t="s">
        <v>49</v>
      </c>
      <c r="C289" s="6">
        <v>201645</v>
      </c>
      <c r="D289" t="s">
        <v>41</v>
      </c>
      <c r="E289">
        <v>171398</v>
      </c>
      <c r="F289" s="5" t="s">
        <v>23</v>
      </c>
      <c r="G289" s="5" t="s">
        <v>24</v>
      </c>
      <c r="H289" s="5" t="s">
        <v>126</v>
      </c>
      <c r="I289" t="s">
        <v>44</v>
      </c>
      <c r="J289" t="s">
        <v>126</v>
      </c>
      <c r="K289">
        <v>100</v>
      </c>
      <c r="L289" s="5" t="s">
        <v>706</v>
      </c>
      <c r="M289" s="5" t="s">
        <v>28</v>
      </c>
      <c r="N289">
        <v>17</v>
      </c>
      <c r="O289" t="s">
        <v>141</v>
      </c>
      <c r="P289" s="1">
        <v>45637</v>
      </c>
      <c r="Q289" s="1">
        <v>45668</v>
      </c>
      <c r="R289">
        <v>1871</v>
      </c>
      <c r="S289" s="4">
        <v>9.1999999999999993</v>
      </c>
      <c r="T289" t="s">
        <v>89</v>
      </c>
    </row>
    <row r="290" spans="1:20" x14ac:dyDescent="0.35">
      <c r="A290" t="s">
        <v>707</v>
      </c>
      <c r="B290" s="5" t="s">
        <v>57</v>
      </c>
      <c r="C290" s="6">
        <v>47718</v>
      </c>
      <c r="D290" t="s">
        <v>22</v>
      </c>
      <c r="E290">
        <v>47718</v>
      </c>
      <c r="F290" s="5" t="s">
        <v>50</v>
      </c>
      <c r="G290" s="5" t="s">
        <v>59</v>
      </c>
      <c r="H290" s="5" t="s">
        <v>157</v>
      </c>
      <c r="I290" t="s">
        <v>35</v>
      </c>
      <c r="J290" t="s">
        <v>157</v>
      </c>
      <c r="K290">
        <v>100</v>
      </c>
      <c r="L290" s="5" t="s">
        <v>708</v>
      </c>
      <c r="M290" s="5" t="s">
        <v>70</v>
      </c>
      <c r="N290">
        <v>3</v>
      </c>
      <c r="O290" t="s">
        <v>167</v>
      </c>
      <c r="P290" s="1">
        <v>45660</v>
      </c>
      <c r="Q290" s="1">
        <v>45697</v>
      </c>
      <c r="R290">
        <v>649</v>
      </c>
      <c r="S290" s="4">
        <v>6.2</v>
      </c>
      <c r="T290" t="s">
        <v>136</v>
      </c>
    </row>
    <row r="291" spans="1:20" x14ac:dyDescent="0.35">
      <c r="A291" t="s">
        <v>709</v>
      </c>
      <c r="B291" s="5" t="s">
        <v>28802</v>
      </c>
      <c r="C291" s="6">
        <v>358613</v>
      </c>
      <c r="D291" t="s">
        <v>22</v>
      </c>
      <c r="E291">
        <v>358613</v>
      </c>
      <c r="F291" s="5" t="s">
        <v>23</v>
      </c>
      <c r="G291" s="5" t="s">
        <v>51</v>
      </c>
      <c r="H291" s="5" t="s">
        <v>68</v>
      </c>
      <c r="I291" t="s">
        <v>35</v>
      </c>
      <c r="J291" t="s">
        <v>68</v>
      </c>
      <c r="K291">
        <v>0</v>
      </c>
      <c r="L291" s="5" t="s">
        <v>710</v>
      </c>
      <c r="M291" s="5" t="s">
        <v>54</v>
      </c>
      <c r="N291">
        <v>16</v>
      </c>
      <c r="O291" t="s">
        <v>107</v>
      </c>
      <c r="P291" s="1">
        <v>45510</v>
      </c>
      <c r="Q291" s="1">
        <v>45552</v>
      </c>
      <c r="R291">
        <v>1555</v>
      </c>
      <c r="S291" s="4">
        <v>9.6</v>
      </c>
      <c r="T291" t="s">
        <v>108</v>
      </c>
    </row>
    <row r="292" spans="1:20" x14ac:dyDescent="0.35">
      <c r="A292" t="s">
        <v>711</v>
      </c>
      <c r="B292" s="5" t="s">
        <v>28799</v>
      </c>
      <c r="C292" s="6">
        <v>96280</v>
      </c>
      <c r="D292" t="s">
        <v>22</v>
      </c>
      <c r="E292">
        <v>96280</v>
      </c>
      <c r="F292" s="5" t="s">
        <v>58</v>
      </c>
      <c r="G292" s="5" t="s">
        <v>51</v>
      </c>
      <c r="H292" s="5" t="s">
        <v>101</v>
      </c>
      <c r="I292" t="s">
        <v>35</v>
      </c>
      <c r="J292" t="s">
        <v>101</v>
      </c>
      <c r="K292">
        <v>50</v>
      </c>
      <c r="L292" s="5" t="s">
        <v>712</v>
      </c>
      <c r="M292" s="5" t="s">
        <v>37</v>
      </c>
      <c r="N292">
        <v>0</v>
      </c>
      <c r="O292" t="s">
        <v>71</v>
      </c>
      <c r="P292" s="1">
        <v>45578</v>
      </c>
      <c r="Q292" s="1">
        <v>45641</v>
      </c>
      <c r="R292">
        <v>2353</v>
      </c>
      <c r="S292" s="4">
        <v>6.2</v>
      </c>
      <c r="T292" t="s">
        <v>277</v>
      </c>
    </row>
    <row r="293" spans="1:20" x14ac:dyDescent="0.35">
      <c r="A293" t="s">
        <v>713</v>
      </c>
      <c r="B293" s="5" t="s">
        <v>145</v>
      </c>
      <c r="C293" s="6">
        <v>87032</v>
      </c>
      <c r="D293" t="s">
        <v>22</v>
      </c>
      <c r="E293">
        <v>87032</v>
      </c>
      <c r="F293" s="5" t="s">
        <v>66</v>
      </c>
      <c r="G293" s="5" t="s">
        <v>24</v>
      </c>
      <c r="H293" s="5" t="s">
        <v>165</v>
      </c>
      <c r="I293" t="s">
        <v>44</v>
      </c>
      <c r="J293" t="s">
        <v>126</v>
      </c>
      <c r="K293">
        <v>50</v>
      </c>
      <c r="L293" s="5" t="s">
        <v>714</v>
      </c>
      <c r="M293" s="5" t="s">
        <v>70</v>
      </c>
      <c r="N293">
        <v>7</v>
      </c>
      <c r="O293" t="s">
        <v>172</v>
      </c>
      <c r="P293" s="1">
        <v>45609</v>
      </c>
      <c r="Q293" s="1">
        <v>45659</v>
      </c>
      <c r="R293">
        <v>1397</v>
      </c>
      <c r="S293" s="4">
        <v>5.5</v>
      </c>
      <c r="T293" t="s">
        <v>243</v>
      </c>
    </row>
    <row r="294" spans="1:20" x14ac:dyDescent="0.35">
      <c r="A294" t="s">
        <v>715</v>
      </c>
      <c r="B294" s="5" t="s">
        <v>28802</v>
      </c>
      <c r="C294" s="6">
        <v>112059</v>
      </c>
      <c r="D294" t="s">
        <v>33</v>
      </c>
      <c r="E294">
        <v>12326490</v>
      </c>
      <c r="F294" s="5" t="s">
        <v>66</v>
      </c>
      <c r="G294" s="5" t="s">
        <v>59</v>
      </c>
      <c r="H294" s="5" t="s">
        <v>34</v>
      </c>
      <c r="I294" t="s">
        <v>44</v>
      </c>
      <c r="J294" t="s">
        <v>34</v>
      </c>
      <c r="K294">
        <v>50</v>
      </c>
      <c r="L294" s="5" t="s">
        <v>716</v>
      </c>
      <c r="M294" s="5" t="s">
        <v>37</v>
      </c>
      <c r="N294">
        <v>9</v>
      </c>
      <c r="O294" t="s">
        <v>131</v>
      </c>
      <c r="P294" s="1">
        <v>45464</v>
      </c>
      <c r="Q294" s="1">
        <v>45527</v>
      </c>
      <c r="R294">
        <v>1799</v>
      </c>
      <c r="S294" s="4">
        <v>7.3</v>
      </c>
      <c r="T294" t="s">
        <v>103</v>
      </c>
    </row>
    <row r="295" spans="1:20" x14ac:dyDescent="0.35">
      <c r="A295" t="s">
        <v>717</v>
      </c>
      <c r="B295" s="5" t="s">
        <v>162</v>
      </c>
      <c r="C295" s="6">
        <v>115102</v>
      </c>
      <c r="D295" t="s">
        <v>41</v>
      </c>
      <c r="E295">
        <v>97837</v>
      </c>
      <c r="F295" s="5" t="s">
        <v>66</v>
      </c>
      <c r="G295" s="5" t="s">
        <v>59</v>
      </c>
      <c r="H295" s="5" t="s">
        <v>151</v>
      </c>
      <c r="I295" t="s">
        <v>35</v>
      </c>
      <c r="J295" t="s">
        <v>151</v>
      </c>
      <c r="K295">
        <v>100</v>
      </c>
      <c r="L295" s="5" t="s">
        <v>718</v>
      </c>
      <c r="M295" s="5" t="s">
        <v>54</v>
      </c>
      <c r="N295">
        <v>7</v>
      </c>
      <c r="O295" t="s">
        <v>46</v>
      </c>
      <c r="P295" s="1">
        <v>45422</v>
      </c>
      <c r="Q295" s="1">
        <v>45492</v>
      </c>
      <c r="R295">
        <v>2334</v>
      </c>
      <c r="S295" s="4">
        <v>9.1999999999999993</v>
      </c>
      <c r="T295" t="s">
        <v>95</v>
      </c>
    </row>
    <row r="296" spans="1:20" x14ac:dyDescent="0.35">
      <c r="A296" t="s">
        <v>719</v>
      </c>
      <c r="B296" s="5" t="s">
        <v>162</v>
      </c>
      <c r="C296" s="6">
        <v>271779</v>
      </c>
      <c r="D296" t="s">
        <v>22</v>
      </c>
      <c r="E296">
        <v>271779</v>
      </c>
      <c r="F296" s="5" t="s">
        <v>23</v>
      </c>
      <c r="G296" s="5" t="s">
        <v>42</v>
      </c>
      <c r="H296" s="5" t="s">
        <v>129</v>
      </c>
      <c r="I296" t="s">
        <v>35</v>
      </c>
      <c r="J296" t="s">
        <v>129</v>
      </c>
      <c r="K296">
        <v>50</v>
      </c>
      <c r="L296" s="5" t="s">
        <v>720</v>
      </c>
      <c r="M296" s="5" t="s">
        <v>70</v>
      </c>
      <c r="N296">
        <v>11</v>
      </c>
      <c r="O296" t="s">
        <v>46</v>
      </c>
      <c r="P296" s="1">
        <v>45694</v>
      </c>
      <c r="Q296" s="1">
        <v>45739</v>
      </c>
      <c r="R296">
        <v>1247</v>
      </c>
      <c r="S296" s="4">
        <v>9</v>
      </c>
      <c r="T296" t="s">
        <v>38</v>
      </c>
    </row>
    <row r="297" spans="1:20" x14ac:dyDescent="0.35">
      <c r="A297" t="s">
        <v>721</v>
      </c>
      <c r="B297" s="5" t="s">
        <v>28802</v>
      </c>
      <c r="C297" s="6">
        <v>66364</v>
      </c>
      <c r="D297" t="s">
        <v>74</v>
      </c>
      <c r="E297">
        <v>82955</v>
      </c>
      <c r="F297" s="5" t="s">
        <v>50</v>
      </c>
      <c r="G297" s="5" t="s">
        <v>24</v>
      </c>
      <c r="H297" s="5" t="s">
        <v>75</v>
      </c>
      <c r="I297" t="s">
        <v>44</v>
      </c>
      <c r="J297" t="s">
        <v>359</v>
      </c>
      <c r="K297">
        <v>50</v>
      </c>
      <c r="L297" s="5" t="s">
        <v>722</v>
      </c>
      <c r="M297" s="5" t="s">
        <v>37</v>
      </c>
      <c r="N297">
        <v>3</v>
      </c>
      <c r="O297" t="s">
        <v>78</v>
      </c>
      <c r="P297" s="1">
        <v>45522</v>
      </c>
      <c r="Q297" s="1">
        <v>45536</v>
      </c>
      <c r="R297">
        <v>1891</v>
      </c>
      <c r="S297" s="4">
        <v>6.6</v>
      </c>
      <c r="T297" t="s">
        <v>79</v>
      </c>
    </row>
    <row r="298" spans="1:20" x14ac:dyDescent="0.35">
      <c r="A298" t="s">
        <v>723</v>
      </c>
      <c r="B298" s="5" t="s">
        <v>100</v>
      </c>
      <c r="C298" s="6">
        <v>131466</v>
      </c>
      <c r="D298" t="s">
        <v>22</v>
      </c>
      <c r="E298">
        <v>131466</v>
      </c>
      <c r="F298" s="5" t="s">
        <v>50</v>
      </c>
      <c r="G298" s="5" t="s">
        <v>24</v>
      </c>
      <c r="H298" s="5" t="s">
        <v>68</v>
      </c>
      <c r="I298" t="s">
        <v>35</v>
      </c>
      <c r="J298" t="s">
        <v>68</v>
      </c>
      <c r="K298">
        <v>50</v>
      </c>
      <c r="L298" s="5" t="s">
        <v>724</v>
      </c>
      <c r="M298" s="5" t="s">
        <v>54</v>
      </c>
      <c r="N298">
        <v>2</v>
      </c>
      <c r="O298" t="s">
        <v>46</v>
      </c>
      <c r="P298" s="1">
        <v>45293</v>
      </c>
      <c r="Q298" s="1">
        <v>45316</v>
      </c>
      <c r="R298">
        <v>1013</v>
      </c>
      <c r="S298" s="4">
        <v>7.9</v>
      </c>
      <c r="T298" t="s">
        <v>30</v>
      </c>
    </row>
    <row r="299" spans="1:20" x14ac:dyDescent="0.35">
      <c r="A299" t="s">
        <v>725</v>
      </c>
      <c r="B299" s="5" t="s">
        <v>32</v>
      </c>
      <c r="C299" s="6">
        <v>42235</v>
      </c>
      <c r="D299" t="s">
        <v>22</v>
      </c>
      <c r="E299">
        <v>42235</v>
      </c>
      <c r="F299" s="5" t="s">
        <v>58</v>
      </c>
      <c r="G299" s="5" t="s">
        <v>59</v>
      </c>
      <c r="H299" s="5" t="s">
        <v>165</v>
      </c>
      <c r="I299" t="s">
        <v>44</v>
      </c>
      <c r="J299" t="s">
        <v>247</v>
      </c>
      <c r="K299">
        <v>100</v>
      </c>
      <c r="L299" s="5" t="s">
        <v>726</v>
      </c>
      <c r="M299" s="5" t="s">
        <v>54</v>
      </c>
      <c r="N299">
        <v>1</v>
      </c>
      <c r="O299" t="s">
        <v>88</v>
      </c>
      <c r="P299" s="1">
        <v>45401</v>
      </c>
      <c r="Q299" s="1">
        <v>45470</v>
      </c>
      <c r="R299">
        <v>2078</v>
      </c>
      <c r="S299" s="4">
        <v>6.4</v>
      </c>
      <c r="T299" t="s">
        <v>95</v>
      </c>
    </row>
    <row r="300" spans="1:20" x14ac:dyDescent="0.35">
      <c r="A300" t="s">
        <v>727</v>
      </c>
      <c r="B300" s="5" t="s">
        <v>100</v>
      </c>
      <c r="C300" s="6">
        <v>55844</v>
      </c>
      <c r="D300" t="s">
        <v>41</v>
      </c>
      <c r="E300">
        <v>47467</v>
      </c>
      <c r="F300" s="5" t="s">
        <v>58</v>
      </c>
      <c r="G300" s="5" t="s">
        <v>51</v>
      </c>
      <c r="H300" s="5" t="s">
        <v>126</v>
      </c>
      <c r="I300" t="s">
        <v>26</v>
      </c>
      <c r="J300" t="s">
        <v>313</v>
      </c>
      <c r="K300">
        <v>50</v>
      </c>
      <c r="L300" s="5" t="s">
        <v>728</v>
      </c>
      <c r="M300" s="5" t="s">
        <v>54</v>
      </c>
      <c r="N300">
        <v>1</v>
      </c>
      <c r="O300" t="s">
        <v>29</v>
      </c>
      <c r="P300" s="1">
        <v>45416</v>
      </c>
      <c r="Q300" s="1">
        <v>45483</v>
      </c>
      <c r="R300">
        <v>976</v>
      </c>
      <c r="S300" s="4">
        <v>7.9</v>
      </c>
      <c r="T300" t="s">
        <v>47</v>
      </c>
    </row>
    <row r="301" spans="1:20" x14ac:dyDescent="0.35">
      <c r="A301" t="s">
        <v>729</v>
      </c>
      <c r="B301" s="5" t="s">
        <v>28800</v>
      </c>
      <c r="C301" s="6">
        <v>75499</v>
      </c>
      <c r="D301" t="s">
        <v>22</v>
      </c>
      <c r="E301">
        <v>75499</v>
      </c>
      <c r="F301" s="5" t="s">
        <v>58</v>
      </c>
      <c r="G301" s="5" t="s">
        <v>59</v>
      </c>
      <c r="H301" s="5" t="s">
        <v>25</v>
      </c>
      <c r="I301" t="s">
        <v>35</v>
      </c>
      <c r="J301" t="s">
        <v>25</v>
      </c>
      <c r="K301">
        <v>0</v>
      </c>
      <c r="L301" s="5" t="s">
        <v>730</v>
      </c>
      <c r="M301" s="5" t="s">
        <v>54</v>
      </c>
      <c r="N301">
        <v>1</v>
      </c>
      <c r="O301" t="s">
        <v>131</v>
      </c>
      <c r="P301" s="1">
        <v>45567</v>
      </c>
      <c r="Q301" s="1">
        <v>45592</v>
      </c>
      <c r="R301">
        <v>2054</v>
      </c>
      <c r="S301" s="4">
        <v>9.6</v>
      </c>
      <c r="T301" t="s">
        <v>153</v>
      </c>
    </row>
    <row r="302" spans="1:20" x14ac:dyDescent="0.35">
      <c r="A302" t="s">
        <v>731</v>
      </c>
      <c r="B302" s="5" t="s">
        <v>28802</v>
      </c>
      <c r="C302" s="6">
        <v>84962</v>
      </c>
      <c r="D302" t="s">
        <v>65</v>
      </c>
      <c r="E302">
        <v>110451</v>
      </c>
      <c r="F302" s="5" t="s">
        <v>58</v>
      </c>
      <c r="G302" s="5" t="s">
        <v>42</v>
      </c>
      <c r="H302" s="5" t="s">
        <v>67</v>
      </c>
      <c r="I302" t="s">
        <v>35</v>
      </c>
      <c r="J302" t="s">
        <v>191</v>
      </c>
      <c r="K302">
        <v>50</v>
      </c>
      <c r="L302" s="5" t="s">
        <v>732</v>
      </c>
      <c r="M302" s="5" t="s">
        <v>28</v>
      </c>
      <c r="N302">
        <v>1</v>
      </c>
      <c r="O302" t="s">
        <v>62</v>
      </c>
      <c r="P302" s="1">
        <v>45427</v>
      </c>
      <c r="Q302" s="1">
        <v>45472</v>
      </c>
      <c r="R302">
        <v>1804</v>
      </c>
      <c r="S302" s="4">
        <v>6.2</v>
      </c>
      <c r="T302" t="s">
        <v>30</v>
      </c>
    </row>
    <row r="303" spans="1:20" x14ac:dyDescent="0.35">
      <c r="A303" t="s">
        <v>733</v>
      </c>
      <c r="B303" s="5" t="s">
        <v>174</v>
      </c>
      <c r="C303" s="6">
        <v>144336</v>
      </c>
      <c r="D303" t="s">
        <v>120</v>
      </c>
      <c r="E303">
        <v>129902</v>
      </c>
      <c r="F303" s="5" t="s">
        <v>50</v>
      </c>
      <c r="G303" s="5" t="s">
        <v>42</v>
      </c>
      <c r="H303" s="5" t="s">
        <v>121</v>
      </c>
      <c r="I303" t="s">
        <v>26</v>
      </c>
      <c r="J303" t="s">
        <v>121</v>
      </c>
      <c r="K303">
        <v>0</v>
      </c>
      <c r="L303" s="5" t="s">
        <v>734</v>
      </c>
      <c r="M303" s="5" t="s">
        <v>37</v>
      </c>
      <c r="N303">
        <v>3</v>
      </c>
      <c r="O303" t="s">
        <v>78</v>
      </c>
      <c r="P303" s="1">
        <v>45694</v>
      </c>
      <c r="Q303" s="1">
        <v>45746</v>
      </c>
      <c r="R303">
        <v>1336</v>
      </c>
      <c r="S303" s="4">
        <v>7.8</v>
      </c>
      <c r="T303" t="s">
        <v>103</v>
      </c>
    </row>
    <row r="304" spans="1:20" x14ac:dyDescent="0.35">
      <c r="A304" t="s">
        <v>735</v>
      </c>
      <c r="B304" s="5" t="s">
        <v>73</v>
      </c>
      <c r="C304" s="6">
        <v>52300</v>
      </c>
      <c r="D304" t="s">
        <v>22</v>
      </c>
      <c r="E304">
        <v>52300</v>
      </c>
      <c r="F304" s="5" t="s">
        <v>66</v>
      </c>
      <c r="G304" s="5" t="s">
        <v>24</v>
      </c>
      <c r="H304" s="5" t="s">
        <v>157</v>
      </c>
      <c r="I304" t="s">
        <v>44</v>
      </c>
      <c r="J304" t="s">
        <v>157</v>
      </c>
      <c r="K304">
        <v>100</v>
      </c>
      <c r="L304" s="5" t="s">
        <v>736</v>
      </c>
      <c r="M304" s="5" t="s">
        <v>37</v>
      </c>
      <c r="N304">
        <v>8</v>
      </c>
      <c r="O304" t="s">
        <v>85</v>
      </c>
      <c r="P304" s="1">
        <v>45361</v>
      </c>
      <c r="Q304" s="1">
        <v>45401</v>
      </c>
      <c r="R304">
        <v>800</v>
      </c>
      <c r="S304" s="4">
        <v>9.1</v>
      </c>
      <c r="T304" t="s">
        <v>89</v>
      </c>
    </row>
    <row r="305" spans="1:20" x14ac:dyDescent="0.35">
      <c r="A305" t="s">
        <v>737</v>
      </c>
      <c r="B305" s="5" t="s">
        <v>40</v>
      </c>
      <c r="C305" s="6">
        <v>157426</v>
      </c>
      <c r="D305" t="s">
        <v>41</v>
      </c>
      <c r="E305">
        <v>133812</v>
      </c>
      <c r="F305" s="5" t="s">
        <v>23</v>
      </c>
      <c r="G305" s="5" t="s">
        <v>24</v>
      </c>
      <c r="H305" s="5" t="s">
        <v>151</v>
      </c>
      <c r="I305" t="s">
        <v>44</v>
      </c>
      <c r="J305" t="s">
        <v>522</v>
      </c>
      <c r="K305">
        <v>100</v>
      </c>
      <c r="L305" s="5" t="s">
        <v>738</v>
      </c>
      <c r="M305" s="5" t="s">
        <v>54</v>
      </c>
      <c r="N305">
        <v>13</v>
      </c>
      <c r="O305" t="s">
        <v>172</v>
      </c>
      <c r="P305" s="1">
        <v>45754</v>
      </c>
      <c r="Q305" s="1">
        <v>45793</v>
      </c>
      <c r="R305">
        <v>1741</v>
      </c>
      <c r="S305" s="4">
        <v>6.2</v>
      </c>
      <c r="T305" t="s">
        <v>38</v>
      </c>
    </row>
    <row r="306" spans="1:20" x14ac:dyDescent="0.35">
      <c r="A306" t="s">
        <v>739</v>
      </c>
      <c r="B306" s="5" t="s">
        <v>100</v>
      </c>
      <c r="C306" s="6">
        <v>174692</v>
      </c>
      <c r="D306" t="s">
        <v>22</v>
      </c>
      <c r="E306">
        <v>174692</v>
      </c>
      <c r="F306" s="5" t="s">
        <v>23</v>
      </c>
      <c r="G306" s="5" t="s">
        <v>42</v>
      </c>
      <c r="H306" s="5" t="s">
        <v>165</v>
      </c>
      <c r="I306" t="s">
        <v>26</v>
      </c>
      <c r="J306" t="s">
        <v>291</v>
      </c>
      <c r="K306">
        <v>100</v>
      </c>
      <c r="L306" s="5" t="s">
        <v>740</v>
      </c>
      <c r="M306" s="5" t="s">
        <v>54</v>
      </c>
      <c r="N306">
        <v>12</v>
      </c>
      <c r="O306" t="s">
        <v>46</v>
      </c>
      <c r="P306" s="1">
        <v>45767</v>
      </c>
      <c r="Q306" s="1">
        <v>45835</v>
      </c>
      <c r="R306">
        <v>731</v>
      </c>
      <c r="S306" s="4">
        <v>7.9</v>
      </c>
      <c r="T306" t="s">
        <v>108</v>
      </c>
    </row>
    <row r="307" spans="1:20" x14ac:dyDescent="0.35">
      <c r="A307" t="s">
        <v>741</v>
      </c>
      <c r="B307" s="5" t="s">
        <v>217</v>
      </c>
      <c r="C307" s="6">
        <v>142293</v>
      </c>
      <c r="D307" t="s">
        <v>22</v>
      </c>
      <c r="E307">
        <v>142293</v>
      </c>
      <c r="F307" s="5" t="s">
        <v>50</v>
      </c>
      <c r="G307" s="5" t="s">
        <v>24</v>
      </c>
      <c r="H307" s="5" t="s">
        <v>68</v>
      </c>
      <c r="I307" t="s">
        <v>35</v>
      </c>
      <c r="J307" t="s">
        <v>25</v>
      </c>
      <c r="K307">
        <v>50</v>
      </c>
      <c r="L307" s="5" t="s">
        <v>742</v>
      </c>
      <c r="M307" s="5" t="s">
        <v>70</v>
      </c>
      <c r="N307">
        <v>2</v>
      </c>
      <c r="O307" t="s">
        <v>135</v>
      </c>
      <c r="P307" s="1">
        <v>45752</v>
      </c>
      <c r="Q307" s="1">
        <v>45809</v>
      </c>
      <c r="R307">
        <v>1398</v>
      </c>
      <c r="S307" s="4">
        <v>7.1</v>
      </c>
      <c r="T307" t="s">
        <v>47</v>
      </c>
    </row>
    <row r="308" spans="1:20" x14ac:dyDescent="0.35">
      <c r="A308" t="s">
        <v>743</v>
      </c>
      <c r="B308" s="5" t="s">
        <v>28802</v>
      </c>
      <c r="C308" s="6">
        <v>109818</v>
      </c>
      <c r="D308" t="s">
        <v>22</v>
      </c>
      <c r="E308">
        <v>109818</v>
      </c>
      <c r="F308" s="5" t="s">
        <v>66</v>
      </c>
      <c r="G308" s="5" t="s">
        <v>51</v>
      </c>
      <c r="H308" s="5" t="s">
        <v>165</v>
      </c>
      <c r="I308" t="s">
        <v>44</v>
      </c>
      <c r="J308" t="s">
        <v>165</v>
      </c>
      <c r="K308">
        <v>0</v>
      </c>
      <c r="L308" s="5" t="s">
        <v>744</v>
      </c>
      <c r="M308" s="5" t="s">
        <v>54</v>
      </c>
      <c r="N308">
        <v>9</v>
      </c>
      <c r="O308" t="s">
        <v>85</v>
      </c>
      <c r="P308" s="1">
        <v>45295</v>
      </c>
      <c r="Q308" s="1">
        <v>45324</v>
      </c>
      <c r="R308">
        <v>2344</v>
      </c>
      <c r="S308" s="4">
        <v>5</v>
      </c>
      <c r="T308" t="s">
        <v>63</v>
      </c>
    </row>
    <row r="309" spans="1:20" x14ac:dyDescent="0.35">
      <c r="A309" t="s">
        <v>745</v>
      </c>
      <c r="B309" s="5" t="s">
        <v>28802</v>
      </c>
      <c r="C309" s="6">
        <v>69642</v>
      </c>
      <c r="D309" t="s">
        <v>22</v>
      </c>
      <c r="E309">
        <v>69642</v>
      </c>
      <c r="F309" s="5" t="s">
        <v>58</v>
      </c>
      <c r="G309" s="5" t="s">
        <v>59</v>
      </c>
      <c r="H309" s="5" t="s">
        <v>68</v>
      </c>
      <c r="I309" t="s">
        <v>26</v>
      </c>
      <c r="J309" t="s">
        <v>68</v>
      </c>
      <c r="K309">
        <v>0</v>
      </c>
      <c r="L309" s="5" t="s">
        <v>746</v>
      </c>
      <c r="M309" s="5" t="s">
        <v>70</v>
      </c>
      <c r="N309">
        <v>0</v>
      </c>
      <c r="O309" t="s">
        <v>46</v>
      </c>
      <c r="P309" s="1">
        <v>45310</v>
      </c>
      <c r="Q309" s="1">
        <v>45382</v>
      </c>
      <c r="R309">
        <v>583</v>
      </c>
      <c r="S309" s="4">
        <v>7.9</v>
      </c>
      <c r="T309" t="s">
        <v>79</v>
      </c>
    </row>
    <row r="310" spans="1:20" x14ac:dyDescent="0.35">
      <c r="A310" t="s">
        <v>747</v>
      </c>
      <c r="B310" s="5" t="s">
        <v>105</v>
      </c>
      <c r="C310" s="6">
        <v>70652</v>
      </c>
      <c r="D310" t="s">
        <v>41</v>
      </c>
      <c r="E310">
        <v>60054</v>
      </c>
      <c r="F310" s="5" t="s">
        <v>50</v>
      </c>
      <c r="G310" s="5" t="s">
        <v>51</v>
      </c>
      <c r="H310" s="5" t="s">
        <v>126</v>
      </c>
      <c r="I310" t="s">
        <v>44</v>
      </c>
      <c r="J310" t="s">
        <v>126</v>
      </c>
      <c r="K310">
        <v>50</v>
      </c>
      <c r="L310" s="5" t="s">
        <v>748</v>
      </c>
      <c r="M310" s="5" t="s">
        <v>70</v>
      </c>
      <c r="N310">
        <v>2</v>
      </c>
      <c r="O310" t="s">
        <v>147</v>
      </c>
      <c r="P310" s="1">
        <v>45595</v>
      </c>
      <c r="Q310" s="1">
        <v>45656</v>
      </c>
      <c r="R310">
        <v>1086</v>
      </c>
      <c r="S310" s="4">
        <v>9.1</v>
      </c>
      <c r="T310" t="s">
        <v>63</v>
      </c>
    </row>
    <row r="311" spans="1:20" x14ac:dyDescent="0.35">
      <c r="A311" t="s">
        <v>749</v>
      </c>
      <c r="B311" s="5" t="s">
        <v>174</v>
      </c>
      <c r="C311" s="6">
        <v>242235</v>
      </c>
      <c r="D311" t="s">
        <v>92</v>
      </c>
      <c r="E311">
        <v>181676</v>
      </c>
      <c r="F311" s="5" t="s">
        <v>23</v>
      </c>
      <c r="G311" s="5" t="s">
        <v>51</v>
      </c>
      <c r="H311" s="5" t="s">
        <v>93</v>
      </c>
      <c r="I311" t="s">
        <v>35</v>
      </c>
      <c r="J311" t="s">
        <v>93</v>
      </c>
      <c r="K311">
        <v>100</v>
      </c>
      <c r="L311" s="5" t="s">
        <v>750</v>
      </c>
      <c r="M311" s="5" t="s">
        <v>70</v>
      </c>
      <c r="N311">
        <v>12</v>
      </c>
      <c r="O311" t="s">
        <v>131</v>
      </c>
      <c r="P311" s="1">
        <v>45644</v>
      </c>
      <c r="Q311" s="1">
        <v>45717</v>
      </c>
      <c r="R311">
        <v>2038</v>
      </c>
      <c r="S311" s="4">
        <v>6</v>
      </c>
      <c r="T311" t="s">
        <v>103</v>
      </c>
    </row>
    <row r="312" spans="1:20" x14ac:dyDescent="0.35">
      <c r="A312" t="s">
        <v>751</v>
      </c>
      <c r="B312" s="5" t="s">
        <v>28802</v>
      </c>
      <c r="C312" s="6">
        <v>211982</v>
      </c>
      <c r="D312" t="s">
        <v>65</v>
      </c>
      <c r="E312">
        <v>275577</v>
      </c>
      <c r="F312" s="5" t="s">
        <v>23</v>
      </c>
      <c r="G312" s="5" t="s">
        <v>59</v>
      </c>
      <c r="H312" s="5" t="s">
        <v>67</v>
      </c>
      <c r="I312" t="s">
        <v>44</v>
      </c>
      <c r="J312" t="s">
        <v>67</v>
      </c>
      <c r="K312">
        <v>50</v>
      </c>
      <c r="L312" s="5" t="s">
        <v>752</v>
      </c>
      <c r="M312" s="5" t="s">
        <v>54</v>
      </c>
      <c r="N312">
        <v>19</v>
      </c>
      <c r="O312" t="s">
        <v>172</v>
      </c>
      <c r="P312" s="1">
        <v>45303</v>
      </c>
      <c r="Q312" s="1">
        <v>45340</v>
      </c>
      <c r="R312">
        <v>1352</v>
      </c>
      <c r="S312" s="4">
        <v>6.8</v>
      </c>
      <c r="T312" t="s">
        <v>103</v>
      </c>
    </row>
    <row r="313" spans="1:20" x14ac:dyDescent="0.35">
      <c r="A313" t="s">
        <v>753</v>
      </c>
      <c r="B313" s="5" t="s">
        <v>105</v>
      </c>
      <c r="C313" s="6">
        <v>88077</v>
      </c>
      <c r="D313" t="s">
        <v>41</v>
      </c>
      <c r="E313">
        <v>74865</v>
      </c>
      <c r="F313" s="5" t="s">
        <v>58</v>
      </c>
      <c r="G313" s="5" t="s">
        <v>51</v>
      </c>
      <c r="H313" s="5" t="s">
        <v>43</v>
      </c>
      <c r="I313" t="s">
        <v>35</v>
      </c>
      <c r="J313" t="s">
        <v>43</v>
      </c>
      <c r="K313">
        <v>100</v>
      </c>
      <c r="L313" s="5" t="s">
        <v>754</v>
      </c>
      <c r="M313" s="5" t="s">
        <v>37</v>
      </c>
      <c r="N313">
        <v>1</v>
      </c>
      <c r="O313" t="s">
        <v>29</v>
      </c>
      <c r="P313" s="1">
        <v>45342</v>
      </c>
      <c r="Q313" s="1">
        <v>45400</v>
      </c>
      <c r="R313">
        <v>986</v>
      </c>
      <c r="S313" s="4">
        <v>8.1999999999999993</v>
      </c>
      <c r="T313" t="s">
        <v>103</v>
      </c>
    </row>
    <row r="314" spans="1:20" x14ac:dyDescent="0.35">
      <c r="A314" t="s">
        <v>755</v>
      </c>
      <c r="B314" s="5" t="s">
        <v>57</v>
      </c>
      <c r="C314" s="6">
        <v>107261</v>
      </c>
      <c r="D314" t="s">
        <v>41</v>
      </c>
      <c r="E314">
        <v>91172</v>
      </c>
      <c r="F314" s="5" t="s">
        <v>50</v>
      </c>
      <c r="G314" s="5" t="s">
        <v>42</v>
      </c>
      <c r="H314" s="5" t="s">
        <v>43</v>
      </c>
      <c r="I314" t="s">
        <v>35</v>
      </c>
      <c r="J314" t="s">
        <v>43</v>
      </c>
      <c r="K314">
        <v>50</v>
      </c>
      <c r="L314" s="5" t="s">
        <v>756</v>
      </c>
      <c r="M314" s="5" t="s">
        <v>28</v>
      </c>
      <c r="N314">
        <v>3</v>
      </c>
      <c r="O314" t="s">
        <v>172</v>
      </c>
      <c r="P314" s="1">
        <v>45584</v>
      </c>
      <c r="Q314" s="1">
        <v>45600</v>
      </c>
      <c r="R314">
        <v>1617</v>
      </c>
      <c r="S314" s="4">
        <v>9.6999999999999993</v>
      </c>
      <c r="T314" t="s">
        <v>79</v>
      </c>
    </row>
    <row r="315" spans="1:20" x14ac:dyDescent="0.35">
      <c r="A315" t="s">
        <v>757</v>
      </c>
      <c r="B315" s="5" t="s">
        <v>49</v>
      </c>
      <c r="C315" s="6">
        <v>284132</v>
      </c>
      <c r="D315" t="s">
        <v>22</v>
      </c>
      <c r="E315">
        <v>284132</v>
      </c>
      <c r="F315" s="5" t="s">
        <v>23</v>
      </c>
      <c r="G315" s="5" t="s">
        <v>59</v>
      </c>
      <c r="H315" s="5" t="s">
        <v>101</v>
      </c>
      <c r="I315" t="s">
        <v>26</v>
      </c>
      <c r="J315" t="s">
        <v>101</v>
      </c>
      <c r="K315">
        <v>0</v>
      </c>
      <c r="L315" s="5" t="s">
        <v>758</v>
      </c>
      <c r="M315" s="5" t="s">
        <v>70</v>
      </c>
      <c r="N315">
        <v>10</v>
      </c>
      <c r="O315" t="s">
        <v>88</v>
      </c>
      <c r="P315" s="1">
        <v>45771</v>
      </c>
      <c r="Q315" s="1">
        <v>45844</v>
      </c>
      <c r="R315">
        <v>1832</v>
      </c>
      <c r="S315" s="4">
        <v>5.0999999999999996</v>
      </c>
      <c r="T315" t="s">
        <v>108</v>
      </c>
    </row>
    <row r="316" spans="1:20" x14ac:dyDescent="0.35">
      <c r="A316" t="s">
        <v>759</v>
      </c>
      <c r="B316" s="5" t="s">
        <v>28801</v>
      </c>
      <c r="C316" s="6">
        <v>105482</v>
      </c>
      <c r="D316" t="s">
        <v>22</v>
      </c>
      <c r="E316">
        <v>105482</v>
      </c>
      <c r="F316" s="5" t="s">
        <v>66</v>
      </c>
      <c r="G316" s="5" t="s">
        <v>42</v>
      </c>
      <c r="H316" s="5" t="s">
        <v>165</v>
      </c>
      <c r="I316" t="s">
        <v>26</v>
      </c>
      <c r="J316" t="s">
        <v>165</v>
      </c>
      <c r="K316">
        <v>100</v>
      </c>
      <c r="L316" s="5" t="s">
        <v>760</v>
      </c>
      <c r="M316" s="5" t="s">
        <v>54</v>
      </c>
      <c r="N316">
        <v>5</v>
      </c>
      <c r="O316" t="s">
        <v>85</v>
      </c>
      <c r="P316" s="1">
        <v>45701</v>
      </c>
      <c r="Q316" s="1">
        <v>45772</v>
      </c>
      <c r="R316">
        <v>1845</v>
      </c>
      <c r="S316" s="4">
        <v>5.9</v>
      </c>
      <c r="T316" t="s">
        <v>55</v>
      </c>
    </row>
    <row r="317" spans="1:20" x14ac:dyDescent="0.35">
      <c r="A317" t="s">
        <v>761</v>
      </c>
      <c r="B317" s="5" t="s">
        <v>28802</v>
      </c>
      <c r="C317" s="6">
        <v>161728</v>
      </c>
      <c r="D317" t="s">
        <v>92</v>
      </c>
      <c r="E317">
        <v>121296</v>
      </c>
      <c r="F317" s="5" t="s">
        <v>23</v>
      </c>
      <c r="G317" s="5" t="s">
        <v>51</v>
      </c>
      <c r="H317" s="5" t="s">
        <v>93</v>
      </c>
      <c r="I317" t="s">
        <v>44</v>
      </c>
      <c r="J317" t="s">
        <v>93</v>
      </c>
      <c r="K317">
        <v>50</v>
      </c>
      <c r="L317" s="5" t="s">
        <v>762</v>
      </c>
      <c r="M317" s="5" t="s">
        <v>54</v>
      </c>
      <c r="N317">
        <v>15</v>
      </c>
      <c r="O317" t="s">
        <v>62</v>
      </c>
      <c r="P317" s="1">
        <v>45719</v>
      </c>
      <c r="Q317" s="1">
        <v>45766</v>
      </c>
      <c r="R317">
        <v>1932</v>
      </c>
      <c r="S317" s="4">
        <v>8.6</v>
      </c>
      <c r="T317" t="s">
        <v>89</v>
      </c>
    </row>
    <row r="318" spans="1:20" x14ac:dyDescent="0.35">
      <c r="A318" t="s">
        <v>763</v>
      </c>
      <c r="B318" s="5" t="s">
        <v>40</v>
      </c>
      <c r="C318" s="6">
        <v>131352</v>
      </c>
      <c r="D318" t="s">
        <v>22</v>
      </c>
      <c r="E318">
        <v>131352</v>
      </c>
      <c r="F318" s="5" t="s">
        <v>66</v>
      </c>
      <c r="G318" s="5" t="s">
        <v>24</v>
      </c>
      <c r="H318" s="5" t="s">
        <v>68</v>
      </c>
      <c r="I318" t="s">
        <v>44</v>
      </c>
      <c r="J318" t="s">
        <v>25</v>
      </c>
      <c r="K318">
        <v>0</v>
      </c>
      <c r="L318" s="5" t="s">
        <v>764</v>
      </c>
      <c r="M318" s="5" t="s">
        <v>37</v>
      </c>
      <c r="N318">
        <v>9</v>
      </c>
      <c r="O318" t="s">
        <v>167</v>
      </c>
      <c r="P318" s="1">
        <v>45598</v>
      </c>
      <c r="Q318" s="1">
        <v>45639</v>
      </c>
      <c r="R318">
        <v>1802</v>
      </c>
      <c r="S318" s="4">
        <v>5.8</v>
      </c>
      <c r="T318" t="s">
        <v>103</v>
      </c>
    </row>
    <row r="319" spans="1:20" x14ac:dyDescent="0.35">
      <c r="A319" t="s">
        <v>765</v>
      </c>
      <c r="B319" s="5" t="s">
        <v>174</v>
      </c>
      <c r="C319" s="6">
        <v>161727</v>
      </c>
      <c r="D319" t="s">
        <v>41</v>
      </c>
      <c r="E319">
        <v>137468</v>
      </c>
      <c r="F319" s="5" t="s">
        <v>66</v>
      </c>
      <c r="G319" s="5" t="s">
        <v>59</v>
      </c>
      <c r="H319" s="5" t="s">
        <v>151</v>
      </c>
      <c r="I319" t="s">
        <v>35</v>
      </c>
      <c r="J319" t="s">
        <v>52</v>
      </c>
      <c r="K319">
        <v>100</v>
      </c>
      <c r="L319" s="5" t="s">
        <v>766</v>
      </c>
      <c r="M319" s="5" t="s">
        <v>54</v>
      </c>
      <c r="N319">
        <v>6</v>
      </c>
      <c r="O319" t="s">
        <v>71</v>
      </c>
      <c r="P319" s="1">
        <v>45683</v>
      </c>
      <c r="Q319" s="1">
        <v>45751</v>
      </c>
      <c r="R319">
        <v>1940</v>
      </c>
      <c r="S319" s="4">
        <v>5.9</v>
      </c>
      <c r="T319" t="s">
        <v>55</v>
      </c>
    </row>
    <row r="320" spans="1:20" x14ac:dyDescent="0.35">
      <c r="A320" t="s">
        <v>767</v>
      </c>
      <c r="B320" s="5" t="s">
        <v>174</v>
      </c>
      <c r="C320" s="6">
        <v>151527</v>
      </c>
      <c r="D320" t="s">
        <v>22</v>
      </c>
      <c r="E320">
        <v>151527</v>
      </c>
      <c r="F320" s="5" t="s">
        <v>66</v>
      </c>
      <c r="G320" s="5" t="s">
        <v>51</v>
      </c>
      <c r="H320" s="5" t="s">
        <v>101</v>
      </c>
      <c r="I320" t="s">
        <v>35</v>
      </c>
      <c r="J320" t="s">
        <v>768</v>
      </c>
      <c r="K320">
        <v>0</v>
      </c>
      <c r="L320" s="5" t="s">
        <v>769</v>
      </c>
      <c r="M320" s="5" t="s">
        <v>54</v>
      </c>
      <c r="N320">
        <v>7</v>
      </c>
      <c r="O320" t="s">
        <v>167</v>
      </c>
      <c r="P320" s="1">
        <v>45491</v>
      </c>
      <c r="Q320" s="1">
        <v>45537</v>
      </c>
      <c r="R320">
        <v>845</v>
      </c>
      <c r="S320" s="4">
        <v>7.1</v>
      </c>
      <c r="T320" t="s">
        <v>103</v>
      </c>
    </row>
    <row r="321" spans="1:20" x14ac:dyDescent="0.35">
      <c r="A321" t="s">
        <v>770</v>
      </c>
      <c r="B321" s="5" t="s">
        <v>28800</v>
      </c>
      <c r="C321" s="6">
        <v>112476</v>
      </c>
      <c r="D321" t="s">
        <v>22</v>
      </c>
      <c r="E321">
        <v>112476</v>
      </c>
      <c r="F321" s="5" t="s">
        <v>66</v>
      </c>
      <c r="G321" s="5" t="s">
        <v>59</v>
      </c>
      <c r="H321" s="5" t="s">
        <v>191</v>
      </c>
      <c r="I321" t="s">
        <v>35</v>
      </c>
      <c r="J321" t="s">
        <v>191</v>
      </c>
      <c r="K321">
        <v>50</v>
      </c>
      <c r="L321" s="5" t="s">
        <v>771</v>
      </c>
      <c r="M321" s="5" t="s">
        <v>70</v>
      </c>
      <c r="N321">
        <v>6</v>
      </c>
      <c r="O321" t="s">
        <v>85</v>
      </c>
      <c r="P321" s="1">
        <v>45402</v>
      </c>
      <c r="Q321" s="1">
        <v>45422</v>
      </c>
      <c r="R321">
        <v>2413</v>
      </c>
      <c r="S321" s="4">
        <v>8.6999999999999993</v>
      </c>
      <c r="T321" t="s">
        <v>30</v>
      </c>
    </row>
    <row r="322" spans="1:20" x14ac:dyDescent="0.35">
      <c r="A322" t="s">
        <v>772</v>
      </c>
      <c r="B322" s="5" t="s">
        <v>145</v>
      </c>
      <c r="C322" s="6">
        <v>72913</v>
      </c>
      <c r="D322" t="s">
        <v>74</v>
      </c>
      <c r="E322">
        <v>91141</v>
      </c>
      <c r="F322" s="5" t="s">
        <v>50</v>
      </c>
      <c r="G322" s="5" t="s">
        <v>59</v>
      </c>
      <c r="H322" s="5" t="s">
        <v>75</v>
      </c>
      <c r="I322" t="s">
        <v>26</v>
      </c>
      <c r="J322" t="s">
        <v>75</v>
      </c>
      <c r="K322">
        <v>0</v>
      </c>
      <c r="L322" s="5" t="s">
        <v>773</v>
      </c>
      <c r="M322" s="5" t="s">
        <v>54</v>
      </c>
      <c r="N322">
        <v>3</v>
      </c>
      <c r="O322" t="s">
        <v>107</v>
      </c>
      <c r="P322" s="1">
        <v>45748</v>
      </c>
      <c r="Q322" s="1">
        <v>45808</v>
      </c>
      <c r="R322">
        <v>941</v>
      </c>
      <c r="S322" s="4">
        <v>7</v>
      </c>
      <c r="T322" t="s">
        <v>55</v>
      </c>
    </row>
    <row r="323" spans="1:20" x14ac:dyDescent="0.35">
      <c r="A323" t="s">
        <v>774</v>
      </c>
      <c r="B323" s="5" t="s">
        <v>174</v>
      </c>
      <c r="C323" s="6">
        <v>68734</v>
      </c>
      <c r="D323" t="s">
        <v>74</v>
      </c>
      <c r="E323">
        <v>85918</v>
      </c>
      <c r="F323" s="5" t="s">
        <v>58</v>
      </c>
      <c r="G323" s="5" t="s">
        <v>59</v>
      </c>
      <c r="H323" s="5" t="s">
        <v>75</v>
      </c>
      <c r="I323" t="s">
        <v>35</v>
      </c>
      <c r="J323" t="s">
        <v>212</v>
      </c>
      <c r="K323">
        <v>100</v>
      </c>
      <c r="L323" s="5" t="s">
        <v>775</v>
      </c>
      <c r="M323" s="5" t="s">
        <v>54</v>
      </c>
      <c r="N323">
        <v>1</v>
      </c>
      <c r="O323" t="s">
        <v>62</v>
      </c>
      <c r="P323" s="1">
        <v>45532</v>
      </c>
      <c r="Q323" s="1">
        <v>45589</v>
      </c>
      <c r="R323">
        <v>805</v>
      </c>
      <c r="S323" s="4">
        <v>8.5</v>
      </c>
      <c r="T323" t="s">
        <v>243</v>
      </c>
    </row>
    <row r="324" spans="1:20" x14ac:dyDescent="0.35">
      <c r="A324" t="s">
        <v>776</v>
      </c>
      <c r="B324" s="5" t="s">
        <v>217</v>
      </c>
      <c r="C324" s="6">
        <v>179564</v>
      </c>
      <c r="D324" t="s">
        <v>41</v>
      </c>
      <c r="E324">
        <v>152629</v>
      </c>
      <c r="F324" s="5" t="s">
        <v>23</v>
      </c>
      <c r="G324" s="5" t="s">
        <v>51</v>
      </c>
      <c r="H324" s="5" t="s">
        <v>126</v>
      </c>
      <c r="I324" t="s">
        <v>44</v>
      </c>
      <c r="J324" t="s">
        <v>126</v>
      </c>
      <c r="K324">
        <v>50</v>
      </c>
      <c r="L324" s="5" t="s">
        <v>777</v>
      </c>
      <c r="M324" s="5" t="s">
        <v>37</v>
      </c>
      <c r="N324">
        <v>11</v>
      </c>
      <c r="O324" t="s">
        <v>88</v>
      </c>
      <c r="P324" s="1">
        <v>45315</v>
      </c>
      <c r="Q324" s="1">
        <v>45368</v>
      </c>
      <c r="R324">
        <v>654</v>
      </c>
      <c r="S324" s="4">
        <v>9.1</v>
      </c>
      <c r="T324" t="s">
        <v>47</v>
      </c>
    </row>
    <row r="325" spans="1:20" x14ac:dyDescent="0.35">
      <c r="A325" t="s">
        <v>778</v>
      </c>
      <c r="B325" s="5" t="s">
        <v>21</v>
      </c>
      <c r="C325" s="6">
        <v>71265</v>
      </c>
      <c r="D325" t="s">
        <v>92</v>
      </c>
      <c r="E325">
        <v>53449</v>
      </c>
      <c r="F325" s="5" t="s">
        <v>58</v>
      </c>
      <c r="G325" s="5" t="s">
        <v>24</v>
      </c>
      <c r="H325" s="5" t="s">
        <v>93</v>
      </c>
      <c r="I325" t="s">
        <v>44</v>
      </c>
      <c r="J325" t="s">
        <v>93</v>
      </c>
      <c r="K325">
        <v>0</v>
      </c>
      <c r="L325" s="5" t="s">
        <v>779</v>
      </c>
      <c r="M325" s="5" t="s">
        <v>37</v>
      </c>
      <c r="N325">
        <v>1</v>
      </c>
      <c r="O325" t="s">
        <v>46</v>
      </c>
      <c r="P325" s="1">
        <v>45378</v>
      </c>
      <c r="Q325" s="1">
        <v>45424</v>
      </c>
      <c r="R325">
        <v>2172</v>
      </c>
      <c r="S325" s="4">
        <v>9.5</v>
      </c>
      <c r="T325" t="s">
        <v>95</v>
      </c>
    </row>
    <row r="326" spans="1:20" x14ac:dyDescent="0.35">
      <c r="A326" t="s">
        <v>780</v>
      </c>
      <c r="B326" s="5" t="s">
        <v>100</v>
      </c>
      <c r="C326" s="6">
        <v>143064</v>
      </c>
      <c r="D326" t="s">
        <v>22</v>
      </c>
      <c r="E326">
        <v>143064</v>
      </c>
      <c r="F326" s="5" t="s">
        <v>66</v>
      </c>
      <c r="G326" s="5" t="s">
        <v>51</v>
      </c>
      <c r="H326" s="5" t="s">
        <v>165</v>
      </c>
      <c r="I326" t="s">
        <v>35</v>
      </c>
      <c r="J326" t="s">
        <v>97</v>
      </c>
      <c r="K326">
        <v>100</v>
      </c>
      <c r="L326" s="5" t="s">
        <v>781</v>
      </c>
      <c r="M326" s="5" t="s">
        <v>70</v>
      </c>
      <c r="N326">
        <v>8</v>
      </c>
      <c r="O326" t="s">
        <v>107</v>
      </c>
      <c r="P326" s="1">
        <v>45348</v>
      </c>
      <c r="Q326" s="1">
        <v>45395</v>
      </c>
      <c r="R326">
        <v>1887</v>
      </c>
      <c r="S326" s="4">
        <v>7.2</v>
      </c>
      <c r="T326" t="s">
        <v>89</v>
      </c>
    </row>
    <row r="327" spans="1:20" x14ac:dyDescent="0.35">
      <c r="A327" t="s">
        <v>782</v>
      </c>
      <c r="B327" s="5" t="s">
        <v>100</v>
      </c>
      <c r="C327" s="6">
        <v>196042</v>
      </c>
      <c r="D327" t="s">
        <v>41</v>
      </c>
      <c r="E327">
        <v>166636</v>
      </c>
      <c r="F327" s="5" t="s">
        <v>23</v>
      </c>
      <c r="G327" s="5" t="s">
        <v>42</v>
      </c>
      <c r="H327" s="5" t="s">
        <v>151</v>
      </c>
      <c r="I327" t="s">
        <v>35</v>
      </c>
      <c r="J327" t="s">
        <v>304</v>
      </c>
      <c r="K327">
        <v>0</v>
      </c>
      <c r="L327" s="5" t="s">
        <v>783</v>
      </c>
      <c r="M327" s="5" t="s">
        <v>54</v>
      </c>
      <c r="N327">
        <v>14</v>
      </c>
      <c r="O327" t="s">
        <v>85</v>
      </c>
      <c r="P327" s="1">
        <v>45702</v>
      </c>
      <c r="Q327" s="1">
        <v>45736</v>
      </c>
      <c r="R327">
        <v>911</v>
      </c>
      <c r="S327" s="4">
        <v>7.3</v>
      </c>
      <c r="T327" t="s">
        <v>63</v>
      </c>
    </row>
    <row r="328" spans="1:20" x14ac:dyDescent="0.35">
      <c r="A328" t="s">
        <v>784</v>
      </c>
      <c r="B328" s="5" t="s">
        <v>40</v>
      </c>
      <c r="C328" s="6">
        <v>101946</v>
      </c>
      <c r="D328" t="s">
        <v>22</v>
      </c>
      <c r="E328">
        <v>101946</v>
      </c>
      <c r="F328" s="5" t="s">
        <v>66</v>
      </c>
      <c r="G328" s="5" t="s">
        <v>51</v>
      </c>
      <c r="H328" s="5" t="s">
        <v>129</v>
      </c>
      <c r="I328" t="s">
        <v>44</v>
      </c>
      <c r="J328" t="s">
        <v>129</v>
      </c>
      <c r="K328">
        <v>0</v>
      </c>
      <c r="L328" s="5" t="s">
        <v>785</v>
      </c>
      <c r="M328" s="5" t="s">
        <v>37</v>
      </c>
      <c r="N328">
        <v>7</v>
      </c>
      <c r="O328" t="s">
        <v>62</v>
      </c>
      <c r="P328" s="1">
        <v>45702</v>
      </c>
      <c r="Q328" s="1">
        <v>45767</v>
      </c>
      <c r="R328">
        <v>1521</v>
      </c>
      <c r="S328" s="4">
        <v>7.1</v>
      </c>
      <c r="T328" t="s">
        <v>277</v>
      </c>
    </row>
    <row r="329" spans="1:20" x14ac:dyDescent="0.35">
      <c r="A329" t="s">
        <v>786</v>
      </c>
      <c r="B329" s="5" t="s">
        <v>179</v>
      </c>
      <c r="C329" s="6">
        <v>89020</v>
      </c>
      <c r="D329" t="s">
        <v>92</v>
      </c>
      <c r="E329">
        <v>66765</v>
      </c>
      <c r="F329" s="5" t="s">
        <v>50</v>
      </c>
      <c r="G329" s="5" t="s">
        <v>51</v>
      </c>
      <c r="H329" s="5" t="s">
        <v>93</v>
      </c>
      <c r="I329" t="s">
        <v>44</v>
      </c>
      <c r="J329" t="s">
        <v>629</v>
      </c>
      <c r="K329">
        <v>50</v>
      </c>
      <c r="L329" s="5" t="s">
        <v>787</v>
      </c>
      <c r="M329" s="5" t="s">
        <v>54</v>
      </c>
      <c r="N329">
        <v>4</v>
      </c>
      <c r="O329" t="s">
        <v>147</v>
      </c>
      <c r="P329" s="1">
        <v>45541</v>
      </c>
      <c r="Q329" s="1">
        <v>45592</v>
      </c>
      <c r="R329">
        <v>1497</v>
      </c>
      <c r="S329" s="4">
        <v>9.1999999999999993</v>
      </c>
      <c r="T329" t="s">
        <v>243</v>
      </c>
    </row>
    <row r="330" spans="1:20" x14ac:dyDescent="0.35">
      <c r="A330" t="s">
        <v>788</v>
      </c>
      <c r="B330" s="5" t="s">
        <v>179</v>
      </c>
      <c r="C330" s="6">
        <v>134011</v>
      </c>
      <c r="D330" t="s">
        <v>33</v>
      </c>
      <c r="E330">
        <v>14741210</v>
      </c>
      <c r="F330" s="5" t="s">
        <v>66</v>
      </c>
      <c r="G330" s="5" t="s">
        <v>24</v>
      </c>
      <c r="H330" s="5" t="s">
        <v>34</v>
      </c>
      <c r="I330" t="s">
        <v>44</v>
      </c>
      <c r="J330" t="s">
        <v>191</v>
      </c>
      <c r="K330">
        <v>100</v>
      </c>
      <c r="L330" s="5" t="s">
        <v>789</v>
      </c>
      <c r="M330" s="5" t="s">
        <v>54</v>
      </c>
      <c r="N330">
        <v>9</v>
      </c>
      <c r="O330" t="s">
        <v>135</v>
      </c>
      <c r="P330" s="1">
        <v>45514</v>
      </c>
      <c r="Q330" s="1">
        <v>45550</v>
      </c>
      <c r="R330">
        <v>2405</v>
      </c>
      <c r="S330" s="4">
        <v>8.8000000000000007</v>
      </c>
      <c r="T330" t="s">
        <v>30</v>
      </c>
    </row>
    <row r="331" spans="1:20" x14ac:dyDescent="0.35">
      <c r="A331" t="s">
        <v>790</v>
      </c>
      <c r="B331" s="5" t="s">
        <v>174</v>
      </c>
      <c r="C331" s="6">
        <v>97657</v>
      </c>
      <c r="D331" t="s">
        <v>65</v>
      </c>
      <c r="E331">
        <v>126954</v>
      </c>
      <c r="F331" s="5" t="s">
        <v>50</v>
      </c>
      <c r="G331" s="5" t="s">
        <v>42</v>
      </c>
      <c r="H331" s="5" t="s">
        <v>67</v>
      </c>
      <c r="I331" t="s">
        <v>26</v>
      </c>
      <c r="J331" t="s">
        <v>67</v>
      </c>
      <c r="K331">
        <v>100</v>
      </c>
      <c r="L331" s="5" t="s">
        <v>791</v>
      </c>
      <c r="M331" s="5" t="s">
        <v>70</v>
      </c>
      <c r="N331">
        <v>2</v>
      </c>
      <c r="O331" t="s">
        <v>78</v>
      </c>
      <c r="P331" s="1">
        <v>45532</v>
      </c>
      <c r="Q331" s="1">
        <v>45550</v>
      </c>
      <c r="R331">
        <v>2240</v>
      </c>
      <c r="S331" s="4">
        <v>8.9</v>
      </c>
      <c r="T331" t="s">
        <v>118</v>
      </c>
    </row>
    <row r="332" spans="1:20" x14ac:dyDescent="0.35">
      <c r="A332" t="s">
        <v>792</v>
      </c>
      <c r="B332" s="5" t="s">
        <v>100</v>
      </c>
      <c r="C332" s="6">
        <v>153990</v>
      </c>
      <c r="D332" t="s">
        <v>22</v>
      </c>
      <c r="E332">
        <v>153990</v>
      </c>
      <c r="F332" s="5" t="s">
        <v>23</v>
      </c>
      <c r="G332" s="5" t="s">
        <v>24</v>
      </c>
      <c r="H332" s="5" t="s">
        <v>165</v>
      </c>
      <c r="I332" t="s">
        <v>26</v>
      </c>
      <c r="J332" t="s">
        <v>192</v>
      </c>
      <c r="K332">
        <v>50</v>
      </c>
      <c r="L332" s="5" t="s">
        <v>793</v>
      </c>
      <c r="M332" s="5" t="s">
        <v>37</v>
      </c>
      <c r="N332">
        <v>14</v>
      </c>
      <c r="O332" t="s">
        <v>85</v>
      </c>
      <c r="P332" s="1">
        <v>45472</v>
      </c>
      <c r="Q332" s="1">
        <v>45516</v>
      </c>
      <c r="R332">
        <v>1020</v>
      </c>
      <c r="S332" s="4">
        <v>5.7</v>
      </c>
      <c r="T332" t="s">
        <v>243</v>
      </c>
    </row>
    <row r="333" spans="1:20" x14ac:dyDescent="0.35">
      <c r="A333" t="s">
        <v>794</v>
      </c>
      <c r="B333" s="5" t="s">
        <v>57</v>
      </c>
      <c r="C333" s="6">
        <v>124696</v>
      </c>
      <c r="D333" t="s">
        <v>41</v>
      </c>
      <c r="E333">
        <v>105992</v>
      </c>
      <c r="F333" s="5" t="s">
        <v>66</v>
      </c>
      <c r="G333" s="5" t="s">
        <v>59</v>
      </c>
      <c r="H333" s="5" t="s">
        <v>126</v>
      </c>
      <c r="I333" t="s">
        <v>44</v>
      </c>
      <c r="J333" t="s">
        <v>133</v>
      </c>
      <c r="K333">
        <v>100</v>
      </c>
      <c r="L333" s="5" t="s">
        <v>795</v>
      </c>
      <c r="M333" s="5" t="s">
        <v>54</v>
      </c>
      <c r="N333">
        <v>6</v>
      </c>
      <c r="O333" t="s">
        <v>46</v>
      </c>
      <c r="P333" s="1">
        <v>45429</v>
      </c>
      <c r="Q333" s="1">
        <v>45482</v>
      </c>
      <c r="R333">
        <v>1117</v>
      </c>
      <c r="S333" s="4">
        <v>5.5</v>
      </c>
      <c r="T333" t="s">
        <v>30</v>
      </c>
    </row>
    <row r="334" spans="1:20" x14ac:dyDescent="0.35">
      <c r="A334" t="s">
        <v>796</v>
      </c>
      <c r="B334" s="5" t="s">
        <v>57</v>
      </c>
      <c r="C334" s="6">
        <v>94884</v>
      </c>
      <c r="D334" t="s">
        <v>22</v>
      </c>
      <c r="E334">
        <v>94884</v>
      </c>
      <c r="F334" s="5" t="s">
        <v>50</v>
      </c>
      <c r="G334" s="5" t="s">
        <v>24</v>
      </c>
      <c r="H334" s="5" t="s">
        <v>129</v>
      </c>
      <c r="I334" t="s">
        <v>44</v>
      </c>
      <c r="J334" t="s">
        <v>129</v>
      </c>
      <c r="K334">
        <v>0</v>
      </c>
      <c r="L334" s="5" t="s">
        <v>797</v>
      </c>
      <c r="M334" s="5" t="s">
        <v>37</v>
      </c>
      <c r="N334">
        <v>2</v>
      </c>
      <c r="O334" t="s">
        <v>167</v>
      </c>
      <c r="P334" s="1">
        <v>45602</v>
      </c>
      <c r="Q334" s="1">
        <v>45645</v>
      </c>
      <c r="R334">
        <v>961</v>
      </c>
      <c r="S334" s="4">
        <v>9.1999999999999993</v>
      </c>
      <c r="T334" t="s">
        <v>55</v>
      </c>
    </row>
    <row r="335" spans="1:20" x14ac:dyDescent="0.35">
      <c r="A335" t="s">
        <v>798</v>
      </c>
      <c r="B335" s="5" t="s">
        <v>28802</v>
      </c>
      <c r="C335" s="6">
        <v>101192</v>
      </c>
      <c r="D335" t="s">
        <v>120</v>
      </c>
      <c r="E335">
        <v>91073</v>
      </c>
      <c r="F335" s="5" t="s">
        <v>58</v>
      </c>
      <c r="G335" s="5" t="s">
        <v>59</v>
      </c>
      <c r="H335" s="5" t="s">
        <v>121</v>
      </c>
      <c r="I335" t="s">
        <v>26</v>
      </c>
      <c r="J335" t="s">
        <v>121</v>
      </c>
      <c r="K335">
        <v>50</v>
      </c>
      <c r="L335" s="5" t="s">
        <v>799</v>
      </c>
      <c r="M335" s="5" t="s">
        <v>54</v>
      </c>
      <c r="N335">
        <v>0</v>
      </c>
      <c r="O335" t="s">
        <v>29</v>
      </c>
      <c r="P335" s="1">
        <v>45654</v>
      </c>
      <c r="Q335" s="1">
        <v>45685</v>
      </c>
      <c r="R335">
        <v>1793</v>
      </c>
      <c r="S335" s="4">
        <v>5.8</v>
      </c>
      <c r="T335" t="s">
        <v>95</v>
      </c>
    </row>
    <row r="336" spans="1:20" x14ac:dyDescent="0.35">
      <c r="A336" t="s">
        <v>800</v>
      </c>
      <c r="B336" s="5" t="s">
        <v>28799</v>
      </c>
      <c r="C336" s="6">
        <v>106624</v>
      </c>
      <c r="D336" t="s">
        <v>22</v>
      </c>
      <c r="E336">
        <v>106624</v>
      </c>
      <c r="F336" s="5" t="s">
        <v>66</v>
      </c>
      <c r="G336" s="5" t="s">
        <v>59</v>
      </c>
      <c r="H336" s="5" t="s">
        <v>129</v>
      </c>
      <c r="I336" t="s">
        <v>26</v>
      </c>
      <c r="J336" t="s">
        <v>129</v>
      </c>
      <c r="K336">
        <v>100</v>
      </c>
      <c r="L336" s="5" t="s">
        <v>801</v>
      </c>
      <c r="M336" s="5" t="s">
        <v>28</v>
      </c>
      <c r="N336">
        <v>6</v>
      </c>
      <c r="O336" t="s">
        <v>107</v>
      </c>
      <c r="P336" s="1">
        <v>45690</v>
      </c>
      <c r="Q336" s="1">
        <v>45713</v>
      </c>
      <c r="R336">
        <v>2175</v>
      </c>
      <c r="S336" s="4">
        <v>5.2</v>
      </c>
      <c r="T336" t="s">
        <v>55</v>
      </c>
    </row>
    <row r="337" spans="1:20" x14ac:dyDescent="0.35">
      <c r="A337" t="s">
        <v>802</v>
      </c>
      <c r="B337" s="5" t="s">
        <v>21</v>
      </c>
      <c r="C337" s="6">
        <v>187401</v>
      </c>
      <c r="D337" t="s">
        <v>92</v>
      </c>
      <c r="E337">
        <v>140551</v>
      </c>
      <c r="F337" s="5" t="s">
        <v>23</v>
      </c>
      <c r="G337" s="5" t="s">
        <v>59</v>
      </c>
      <c r="H337" s="5" t="s">
        <v>93</v>
      </c>
      <c r="I337" t="s">
        <v>26</v>
      </c>
      <c r="J337" t="s">
        <v>43</v>
      </c>
      <c r="K337">
        <v>100</v>
      </c>
      <c r="L337" s="5" t="s">
        <v>803</v>
      </c>
      <c r="M337" s="5" t="s">
        <v>37</v>
      </c>
      <c r="N337">
        <v>12</v>
      </c>
      <c r="O337" t="s">
        <v>135</v>
      </c>
      <c r="P337" s="1">
        <v>45589</v>
      </c>
      <c r="Q337" s="1">
        <v>45607</v>
      </c>
      <c r="R337">
        <v>1400</v>
      </c>
      <c r="S337" s="4">
        <v>9.5</v>
      </c>
      <c r="T337" t="s">
        <v>30</v>
      </c>
    </row>
    <row r="338" spans="1:20" x14ac:dyDescent="0.35">
      <c r="A338" t="s">
        <v>804</v>
      </c>
      <c r="B338" s="5" t="s">
        <v>174</v>
      </c>
      <c r="C338" s="6">
        <v>165694</v>
      </c>
      <c r="D338" t="s">
        <v>22</v>
      </c>
      <c r="E338">
        <v>165694</v>
      </c>
      <c r="F338" s="5" t="s">
        <v>23</v>
      </c>
      <c r="G338" s="5" t="s">
        <v>51</v>
      </c>
      <c r="H338" s="5" t="s">
        <v>101</v>
      </c>
      <c r="I338" t="s">
        <v>26</v>
      </c>
      <c r="J338" t="s">
        <v>101</v>
      </c>
      <c r="K338">
        <v>100</v>
      </c>
      <c r="L338" s="5" t="s">
        <v>805</v>
      </c>
      <c r="M338" s="5" t="s">
        <v>28</v>
      </c>
      <c r="N338">
        <v>15</v>
      </c>
      <c r="O338" t="s">
        <v>167</v>
      </c>
      <c r="P338" s="1">
        <v>45295</v>
      </c>
      <c r="Q338" s="1">
        <v>45366</v>
      </c>
      <c r="R338">
        <v>2434</v>
      </c>
      <c r="S338" s="4">
        <v>8.8000000000000007</v>
      </c>
      <c r="T338" t="s">
        <v>89</v>
      </c>
    </row>
    <row r="339" spans="1:20" x14ac:dyDescent="0.35">
      <c r="A339" t="s">
        <v>806</v>
      </c>
      <c r="B339" s="5" t="s">
        <v>91</v>
      </c>
      <c r="C339" s="6">
        <v>122206</v>
      </c>
      <c r="D339" t="s">
        <v>22</v>
      </c>
      <c r="E339">
        <v>122206</v>
      </c>
      <c r="F339" s="5" t="s">
        <v>66</v>
      </c>
      <c r="G339" s="5" t="s">
        <v>51</v>
      </c>
      <c r="H339" s="5" t="s">
        <v>101</v>
      </c>
      <c r="I339" t="s">
        <v>26</v>
      </c>
      <c r="J339" t="s">
        <v>101</v>
      </c>
      <c r="K339">
        <v>50</v>
      </c>
      <c r="L339" s="5" t="s">
        <v>807</v>
      </c>
      <c r="M339" s="5" t="s">
        <v>37</v>
      </c>
      <c r="N339">
        <v>6</v>
      </c>
      <c r="O339" t="s">
        <v>112</v>
      </c>
      <c r="P339" s="1">
        <v>45322</v>
      </c>
      <c r="Q339" s="1">
        <v>45357</v>
      </c>
      <c r="R339">
        <v>2282</v>
      </c>
      <c r="S339" s="4">
        <v>9.1999999999999993</v>
      </c>
      <c r="T339" t="s">
        <v>243</v>
      </c>
    </row>
    <row r="340" spans="1:20" x14ac:dyDescent="0.35">
      <c r="A340" t="s">
        <v>808</v>
      </c>
      <c r="B340" s="5" t="s">
        <v>40</v>
      </c>
      <c r="C340" s="6">
        <v>91226</v>
      </c>
      <c r="D340" t="s">
        <v>65</v>
      </c>
      <c r="E340">
        <v>118594</v>
      </c>
      <c r="F340" s="5" t="s">
        <v>50</v>
      </c>
      <c r="G340" s="5" t="s">
        <v>24</v>
      </c>
      <c r="H340" s="5" t="s">
        <v>67</v>
      </c>
      <c r="I340" t="s">
        <v>35</v>
      </c>
      <c r="J340" t="s">
        <v>116</v>
      </c>
      <c r="K340">
        <v>0</v>
      </c>
      <c r="L340" s="5" t="s">
        <v>809</v>
      </c>
      <c r="M340" s="5" t="s">
        <v>37</v>
      </c>
      <c r="N340">
        <v>2</v>
      </c>
      <c r="O340" t="s">
        <v>29</v>
      </c>
      <c r="P340" s="1">
        <v>45632</v>
      </c>
      <c r="Q340" s="1">
        <v>45673</v>
      </c>
      <c r="R340">
        <v>519</v>
      </c>
      <c r="S340" s="4">
        <v>7.7</v>
      </c>
      <c r="T340" t="s">
        <v>108</v>
      </c>
    </row>
    <row r="341" spans="1:20" x14ac:dyDescent="0.35">
      <c r="A341" t="s">
        <v>810</v>
      </c>
      <c r="B341" s="5" t="s">
        <v>28799</v>
      </c>
      <c r="C341" s="6">
        <v>110449</v>
      </c>
      <c r="D341" t="s">
        <v>120</v>
      </c>
      <c r="E341">
        <v>99404</v>
      </c>
      <c r="F341" s="5" t="s">
        <v>50</v>
      </c>
      <c r="G341" s="5" t="s">
        <v>51</v>
      </c>
      <c r="H341" s="5" t="s">
        <v>121</v>
      </c>
      <c r="I341" t="s">
        <v>44</v>
      </c>
      <c r="J341" t="s">
        <v>121</v>
      </c>
      <c r="K341">
        <v>100</v>
      </c>
      <c r="L341" s="5" t="s">
        <v>811</v>
      </c>
      <c r="M341" s="5" t="s">
        <v>37</v>
      </c>
      <c r="N341">
        <v>3</v>
      </c>
      <c r="O341" t="s">
        <v>135</v>
      </c>
      <c r="P341" s="1">
        <v>45689</v>
      </c>
      <c r="Q341" s="1">
        <v>45707</v>
      </c>
      <c r="R341">
        <v>1970</v>
      </c>
      <c r="S341" s="4">
        <v>5.9</v>
      </c>
      <c r="T341" t="s">
        <v>243</v>
      </c>
    </row>
    <row r="342" spans="1:20" x14ac:dyDescent="0.35">
      <c r="A342" t="s">
        <v>812</v>
      </c>
      <c r="B342" s="5" t="s">
        <v>28802</v>
      </c>
      <c r="C342" s="6">
        <v>275705</v>
      </c>
      <c r="D342" t="s">
        <v>41</v>
      </c>
      <c r="E342">
        <v>234349</v>
      </c>
      <c r="F342" s="5" t="s">
        <v>23</v>
      </c>
      <c r="G342" s="5" t="s">
        <v>59</v>
      </c>
      <c r="H342" s="5" t="s">
        <v>126</v>
      </c>
      <c r="I342" t="s">
        <v>35</v>
      </c>
      <c r="J342" t="s">
        <v>126</v>
      </c>
      <c r="K342">
        <v>100</v>
      </c>
      <c r="L342" s="5" t="s">
        <v>813</v>
      </c>
      <c r="M342" s="5" t="s">
        <v>37</v>
      </c>
      <c r="N342">
        <v>16</v>
      </c>
      <c r="O342" t="s">
        <v>62</v>
      </c>
      <c r="P342" s="1">
        <v>45407</v>
      </c>
      <c r="Q342" s="1">
        <v>45441</v>
      </c>
      <c r="R342">
        <v>2299</v>
      </c>
      <c r="S342" s="4">
        <v>5.4</v>
      </c>
      <c r="T342" t="s">
        <v>153</v>
      </c>
    </row>
    <row r="343" spans="1:20" x14ac:dyDescent="0.35">
      <c r="A343" t="s">
        <v>814</v>
      </c>
      <c r="B343" s="5" t="s">
        <v>145</v>
      </c>
      <c r="C343" s="6">
        <v>161670</v>
      </c>
      <c r="D343" t="s">
        <v>22</v>
      </c>
      <c r="E343">
        <v>161670</v>
      </c>
      <c r="F343" s="5" t="s">
        <v>23</v>
      </c>
      <c r="G343" s="5" t="s">
        <v>24</v>
      </c>
      <c r="H343" s="5" t="s">
        <v>52</v>
      </c>
      <c r="I343" t="s">
        <v>26</v>
      </c>
      <c r="J343" t="s">
        <v>629</v>
      </c>
      <c r="K343">
        <v>0</v>
      </c>
      <c r="L343" s="5" t="s">
        <v>815</v>
      </c>
      <c r="M343" s="5" t="s">
        <v>28</v>
      </c>
      <c r="N343">
        <v>11</v>
      </c>
      <c r="O343" t="s">
        <v>71</v>
      </c>
      <c r="P343" s="1">
        <v>45517</v>
      </c>
      <c r="Q343" s="1">
        <v>45553</v>
      </c>
      <c r="R343">
        <v>1061</v>
      </c>
      <c r="S343" s="4">
        <v>5.9</v>
      </c>
      <c r="T343" t="s">
        <v>103</v>
      </c>
    </row>
    <row r="344" spans="1:20" x14ac:dyDescent="0.35">
      <c r="A344" t="s">
        <v>816</v>
      </c>
      <c r="B344" s="5" t="s">
        <v>49</v>
      </c>
      <c r="C344" s="6">
        <v>95328</v>
      </c>
      <c r="D344" t="s">
        <v>92</v>
      </c>
      <c r="E344">
        <v>71496</v>
      </c>
      <c r="F344" s="5" t="s">
        <v>50</v>
      </c>
      <c r="G344" s="5" t="s">
        <v>24</v>
      </c>
      <c r="H344" s="5" t="s">
        <v>93</v>
      </c>
      <c r="I344" t="s">
        <v>44</v>
      </c>
      <c r="J344" t="s">
        <v>93</v>
      </c>
      <c r="K344">
        <v>50</v>
      </c>
      <c r="L344" s="5" t="s">
        <v>817</v>
      </c>
      <c r="M344" s="5" t="s">
        <v>54</v>
      </c>
      <c r="N344">
        <v>3</v>
      </c>
      <c r="O344" t="s">
        <v>71</v>
      </c>
      <c r="P344" s="1">
        <v>45741</v>
      </c>
      <c r="Q344" s="1">
        <v>45773</v>
      </c>
      <c r="R344">
        <v>734</v>
      </c>
      <c r="S344" s="4">
        <v>8.5</v>
      </c>
      <c r="T344" t="s">
        <v>210</v>
      </c>
    </row>
    <row r="345" spans="1:20" x14ac:dyDescent="0.35">
      <c r="A345" t="s">
        <v>818</v>
      </c>
      <c r="B345" s="5" t="s">
        <v>73</v>
      </c>
      <c r="C345" s="6">
        <v>68548</v>
      </c>
      <c r="D345" t="s">
        <v>41</v>
      </c>
      <c r="E345">
        <v>58266</v>
      </c>
      <c r="F345" s="5" t="s">
        <v>58</v>
      </c>
      <c r="G345" s="5" t="s">
        <v>24</v>
      </c>
      <c r="H345" s="5" t="s">
        <v>43</v>
      </c>
      <c r="I345" t="s">
        <v>26</v>
      </c>
      <c r="J345" t="s">
        <v>43</v>
      </c>
      <c r="K345">
        <v>0</v>
      </c>
      <c r="L345" s="5" t="s">
        <v>819</v>
      </c>
      <c r="M345" s="5" t="s">
        <v>28</v>
      </c>
      <c r="N345">
        <v>1</v>
      </c>
      <c r="O345" t="s">
        <v>29</v>
      </c>
      <c r="P345" s="1">
        <v>45712</v>
      </c>
      <c r="Q345" s="1">
        <v>45742</v>
      </c>
      <c r="R345">
        <v>1762</v>
      </c>
      <c r="S345" s="4">
        <v>7.8</v>
      </c>
      <c r="T345" t="s">
        <v>277</v>
      </c>
    </row>
    <row r="346" spans="1:20" x14ac:dyDescent="0.35">
      <c r="A346" t="s">
        <v>820</v>
      </c>
      <c r="B346" s="5" t="s">
        <v>73</v>
      </c>
      <c r="C346" s="6">
        <v>378502</v>
      </c>
      <c r="D346" t="s">
        <v>22</v>
      </c>
      <c r="E346">
        <v>378502</v>
      </c>
      <c r="F346" s="5" t="s">
        <v>23</v>
      </c>
      <c r="G346" s="5" t="s">
        <v>59</v>
      </c>
      <c r="H346" s="5" t="s">
        <v>97</v>
      </c>
      <c r="I346" t="s">
        <v>35</v>
      </c>
      <c r="J346" t="s">
        <v>97</v>
      </c>
      <c r="K346">
        <v>0</v>
      </c>
      <c r="L346" s="5" t="s">
        <v>821</v>
      </c>
      <c r="M346" s="5" t="s">
        <v>37</v>
      </c>
      <c r="N346">
        <v>12</v>
      </c>
      <c r="O346" t="s">
        <v>85</v>
      </c>
      <c r="P346" s="1">
        <v>45564</v>
      </c>
      <c r="Q346" s="1">
        <v>45627</v>
      </c>
      <c r="R346">
        <v>2234</v>
      </c>
      <c r="S346" s="4">
        <v>8.4</v>
      </c>
      <c r="T346" t="s">
        <v>153</v>
      </c>
    </row>
    <row r="347" spans="1:20" x14ac:dyDescent="0.35">
      <c r="A347" t="s">
        <v>822</v>
      </c>
      <c r="B347" s="5" t="s">
        <v>217</v>
      </c>
      <c r="C347" s="6">
        <v>76682</v>
      </c>
      <c r="D347" t="s">
        <v>22</v>
      </c>
      <c r="E347">
        <v>76682</v>
      </c>
      <c r="F347" s="5" t="s">
        <v>66</v>
      </c>
      <c r="G347" s="5" t="s">
        <v>42</v>
      </c>
      <c r="H347" s="5" t="s">
        <v>165</v>
      </c>
      <c r="I347" t="s">
        <v>44</v>
      </c>
      <c r="J347" t="s">
        <v>165</v>
      </c>
      <c r="K347">
        <v>0</v>
      </c>
      <c r="L347" s="5" t="s">
        <v>823</v>
      </c>
      <c r="M347" s="5" t="s">
        <v>70</v>
      </c>
      <c r="N347">
        <v>7</v>
      </c>
      <c r="O347" t="s">
        <v>78</v>
      </c>
      <c r="P347" s="1">
        <v>45560</v>
      </c>
      <c r="Q347" s="1">
        <v>45608</v>
      </c>
      <c r="R347">
        <v>643</v>
      </c>
      <c r="S347" s="4">
        <v>10</v>
      </c>
      <c r="T347" t="s">
        <v>103</v>
      </c>
    </row>
    <row r="348" spans="1:20" x14ac:dyDescent="0.35">
      <c r="A348" t="s">
        <v>824</v>
      </c>
      <c r="B348" s="5" t="s">
        <v>100</v>
      </c>
      <c r="C348" s="6">
        <v>108478</v>
      </c>
      <c r="D348" t="s">
        <v>22</v>
      </c>
      <c r="E348">
        <v>108478</v>
      </c>
      <c r="F348" s="5" t="s">
        <v>50</v>
      </c>
      <c r="G348" s="5" t="s">
        <v>42</v>
      </c>
      <c r="H348" s="5" t="s">
        <v>25</v>
      </c>
      <c r="I348" t="s">
        <v>35</v>
      </c>
      <c r="J348" t="s">
        <v>25</v>
      </c>
      <c r="K348">
        <v>0</v>
      </c>
      <c r="L348" s="5" t="s">
        <v>825</v>
      </c>
      <c r="M348" s="5" t="s">
        <v>70</v>
      </c>
      <c r="N348">
        <v>2</v>
      </c>
      <c r="O348" t="s">
        <v>29</v>
      </c>
      <c r="P348" s="1">
        <v>45406</v>
      </c>
      <c r="Q348" s="1">
        <v>45422</v>
      </c>
      <c r="R348">
        <v>1436</v>
      </c>
      <c r="S348" s="4">
        <v>9.4</v>
      </c>
      <c r="T348" t="s">
        <v>55</v>
      </c>
    </row>
    <row r="349" spans="1:20" x14ac:dyDescent="0.35">
      <c r="A349" t="s">
        <v>826</v>
      </c>
      <c r="B349" s="5" t="s">
        <v>28802</v>
      </c>
      <c r="C349" s="6">
        <v>114526</v>
      </c>
      <c r="D349" t="s">
        <v>33</v>
      </c>
      <c r="E349">
        <v>12597860</v>
      </c>
      <c r="F349" s="5" t="s">
        <v>50</v>
      </c>
      <c r="G349" s="5" t="s">
        <v>51</v>
      </c>
      <c r="H349" s="5" t="s">
        <v>34</v>
      </c>
      <c r="I349" t="s">
        <v>26</v>
      </c>
      <c r="J349" t="s">
        <v>110</v>
      </c>
      <c r="K349">
        <v>0</v>
      </c>
      <c r="L349" s="5" t="s">
        <v>827</v>
      </c>
      <c r="M349" s="5" t="s">
        <v>28</v>
      </c>
      <c r="N349">
        <v>3</v>
      </c>
      <c r="O349" t="s">
        <v>141</v>
      </c>
      <c r="P349" s="1">
        <v>45338</v>
      </c>
      <c r="Q349" s="1">
        <v>45356</v>
      </c>
      <c r="R349">
        <v>1095</v>
      </c>
      <c r="S349" s="4">
        <v>5.8</v>
      </c>
      <c r="T349" t="s">
        <v>153</v>
      </c>
    </row>
    <row r="350" spans="1:20" x14ac:dyDescent="0.35">
      <c r="A350" t="s">
        <v>828</v>
      </c>
      <c r="B350" s="5" t="s">
        <v>162</v>
      </c>
      <c r="C350" s="6">
        <v>75609</v>
      </c>
      <c r="D350" t="s">
        <v>22</v>
      </c>
      <c r="E350">
        <v>75609</v>
      </c>
      <c r="F350" s="5" t="s">
        <v>58</v>
      </c>
      <c r="G350" s="5" t="s">
        <v>24</v>
      </c>
      <c r="H350" s="5" t="s">
        <v>68</v>
      </c>
      <c r="I350" t="s">
        <v>44</v>
      </c>
      <c r="J350" t="s">
        <v>68</v>
      </c>
      <c r="K350">
        <v>0</v>
      </c>
      <c r="L350" s="5" t="s">
        <v>829</v>
      </c>
      <c r="M350" s="5" t="s">
        <v>54</v>
      </c>
      <c r="N350">
        <v>0</v>
      </c>
      <c r="O350" t="s">
        <v>88</v>
      </c>
      <c r="P350" s="1">
        <v>45554</v>
      </c>
      <c r="Q350" s="1">
        <v>45626</v>
      </c>
      <c r="R350">
        <v>2109</v>
      </c>
      <c r="S350" s="4">
        <v>9.9</v>
      </c>
      <c r="T350" t="s">
        <v>243</v>
      </c>
    </row>
    <row r="351" spans="1:20" x14ac:dyDescent="0.35">
      <c r="A351" t="s">
        <v>830</v>
      </c>
      <c r="B351" s="5" t="s">
        <v>174</v>
      </c>
      <c r="C351" s="6">
        <v>214389</v>
      </c>
      <c r="D351" t="s">
        <v>22</v>
      </c>
      <c r="E351">
        <v>214389</v>
      </c>
      <c r="F351" s="5" t="s">
        <v>66</v>
      </c>
      <c r="G351" s="5" t="s">
        <v>51</v>
      </c>
      <c r="H351" s="5" t="s">
        <v>97</v>
      </c>
      <c r="I351" t="s">
        <v>35</v>
      </c>
      <c r="J351" t="s">
        <v>97</v>
      </c>
      <c r="K351">
        <v>100</v>
      </c>
      <c r="L351" s="5" t="s">
        <v>831</v>
      </c>
      <c r="M351" s="5" t="s">
        <v>28</v>
      </c>
      <c r="N351">
        <v>6</v>
      </c>
      <c r="O351" t="s">
        <v>167</v>
      </c>
      <c r="P351" s="1">
        <v>45776</v>
      </c>
      <c r="Q351" s="1">
        <v>45821</v>
      </c>
      <c r="R351">
        <v>2348</v>
      </c>
      <c r="S351" s="4">
        <v>8.8000000000000007</v>
      </c>
      <c r="T351" t="s">
        <v>210</v>
      </c>
    </row>
    <row r="352" spans="1:20" x14ac:dyDescent="0.35">
      <c r="A352" t="s">
        <v>832</v>
      </c>
      <c r="B352" s="5" t="s">
        <v>217</v>
      </c>
      <c r="C352" s="6">
        <v>104396</v>
      </c>
      <c r="D352" t="s">
        <v>22</v>
      </c>
      <c r="E352">
        <v>104396</v>
      </c>
      <c r="F352" s="5" t="s">
        <v>66</v>
      </c>
      <c r="G352" s="5" t="s">
        <v>42</v>
      </c>
      <c r="H352" s="5" t="s">
        <v>52</v>
      </c>
      <c r="I352" t="s">
        <v>44</v>
      </c>
      <c r="J352" t="s">
        <v>52</v>
      </c>
      <c r="K352">
        <v>100</v>
      </c>
      <c r="L352" s="5" t="s">
        <v>833</v>
      </c>
      <c r="M352" s="5" t="s">
        <v>70</v>
      </c>
      <c r="N352">
        <v>7</v>
      </c>
      <c r="O352" t="s">
        <v>107</v>
      </c>
      <c r="P352" s="1">
        <v>45517</v>
      </c>
      <c r="Q352" s="1">
        <v>45580</v>
      </c>
      <c r="R352">
        <v>1398</v>
      </c>
      <c r="S352" s="4">
        <v>5.3</v>
      </c>
      <c r="T352" t="s">
        <v>47</v>
      </c>
    </row>
    <row r="353" spans="1:20" x14ac:dyDescent="0.35">
      <c r="A353" t="s">
        <v>834</v>
      </c>
      <c r="B353" s="5" t="s">
        <v>105</v>
      </c>
      <c r="C353" s="6">
        <v>53469</v>
      </c>
      <c r="D353" t="s">
        <v>41</v>
      </c>
      <c r="E353">
        <v>45449</v>
      </c>
      <c r="F353" s="5" t="s">
        <v>58</v>
      </c>
      <c r="G353" s="5" t="s">
        <v>24</v>
      </c>
      <c r="H353" s="5" t="s">
        <v>60</v>
      </c>
      <c r="I353" t="s">
        <v>26</v>
      </c>
      <c r="J353" t="s">
        <v>93</v>
      </c>
      <c r="K353">
        <v>50</v>
      </c>
      <c r="L353" s="5" t="s">
        <v>835</v>
      </c>
      <c r="M353" s="5" t="s">
        <v>54</v>
      </c>
      <c r="N353">
        <v>0</v>
      </c>
      <c r="O353" t="s">
        <v>88</v>
      </c>
      <c r="P353" s="1">
        <v>45301</v>
      </c>
      <c r="Q353" s="1">
        <v>45342</v>
      </c>
      <c r="R353">
        <v>1249</v>
      </c>
      <c r="S353" s="4">
        <v>6</v>
      </c>
      <c r="T353" t="s">
        <v>210</v>
      </c>
    </row>
    <row r="354" spans="1:20" x14ac:dyDescent="0.35">
      <c r="A354" t="s">
        <v>836</v>
      </c>
      <c r="B354" s="5" t="s">
        <v>32</v>
      </c>
      <c r="C354" s="6">
        <v>327929</v>
      </c>
      <c r="D354" t="s">
        <v>22</v>
      </c>
      <c r="E354">
        <v>327929</v>
      </c>
      <c r="F354" s="5" t="s">
        <v>23</v>
      </c>
      <c r="G354" s="5" t="s">
        <v>51</v>
      </c>
      <c r="H354" s="5" t="s">
        <v>97</v>
      </c>
      <c r="I354" t="s">
        <v>35</v>
      </c>
      <c r="J354" t="s">
        <v>97</v>
      </c>
      <c r="K354">
        <v>0</v>
      </c>
      <c r="L354" s="5" t="s">
        <v>837</v>
      </c>
      <c r="M354" s="5" t="s">
        <v>54</v>
      </c>
      <c r="N354">
        <v>14</v>
      </c>
      <c r="O354" t="s">
        <v>29</v>
      </c>
      <c r="P354" s="1">
        <v>45341</v>
      </c>
      <c r="Q354" s="1">
        <v>45396</v>
      </c>
      <c r="R354">
        <v>1000</v>
      </c>
      <c r="S354" s="4">
        <v>6.5</v>
      </c>
      <c r="T354" t="s">
        <v>210</v>
      </c>
    </row>
    <row r="355" spans="1:20" x14ac:dyDescent="0.35">
      <c r="A355" t="s">
        <v>838</v>
      </c>
      <c r="B355" s="5" t="s">
        <v>21</v>
      </c>
      <c r="C355" s="6">
        <v>87984</v>
      </c>
      <c r="D355" t="s">
        <v>33</v>
      </c>
      <c r="E355">
        <v>9678240</v>
      </c>
      <c r="F355" s="5" t="s">
        <v>50</v>
      </c>
      <c r="G355" s="5" t="s">
        <v>24</v>
      </c>
      <c r="H355" s="5" t="s">
        <v>34</v>
      </c>
      <c r="I355" t="s">
        <v>44</v>
      </c>
      <c r="J355" t="s">
        <v>34</v>
      </c>
      <c r="K355">
        <v>100</v>
      </c>
      <c r="L355" s="5" t="s">
        <v>839</v>
      </c>
      <c r="M355" s="5" t="s">
        <v>37</v>
      </c>
      <c r="N355">
        <v>2</v>
      </c>
      <c r="O355" t="s">
        <v>85</v>
      </c>
      <c r="P355" s="1">
        <v>45299</v>
      </c>
      <c r="Q355" s="1">
        <v>45341</v>
      </c>
      <c r="R355">
        <v>560</v>
      </c>
      <c r="S355" s="4">
        <v>7.4</v>
      </c>
      <c r="T355" t="s">
        <v>243</v>
      </c>
    </row>
    <row r="356" spans="1:20" x14ac:dyDescent="0.35">
      <c r="A356" t="s">
        <v>840</v>
      </c>
      <c r="B356" s="5" t="s">
        <v>28802</v>
      </c>
      <c r="C356" s="6">
        <v>127823</v>
      </c>
      <c r="D356" t="s">
        <v>33</v>
      </c>
      <c r="E356">
        <v>14060530</v>
      </c>
      <c r="F356" s="5" t="s">
        <v>66</v>
      </c>
      <c r="G356" s="5" t="s">
        <v>42</v>
      </c>
      <c r="H356" s="5" t="s">
        <v>34</v>
      </c>
      <c r="I356" t="s">
        <v>44</v>
      </c>
      <c r="J356" t="s">
        <v>34</v>
      </c>
      <c r="K356">
        <v>0</v>
      </c>
      <c r="L356" s="5" t="s">
        <v>841</v>
      </c>
      <c r="M356" s="5" t="s">
        <v>28</v>
      </c>
      <c r="N356">
        <v>8</v>
      </c>
      <c r="O356" t="s">
        <v>46</v>
      </c>
      <c r="P356" s="1">
        <v>45764</v>
      </c>
      <c r="Q356" s="1">
        <v>45801</v>
      </c>
      <c r="R356">
        <v>1762</v>
      </c>
      <c r="S356" s="4">
        <v>7.3</v>
      </c>
      <c r="T356" t="s">
        <v>153</v>
      </c>
    </row>
    <row r="357" spans="1:20" x14ac:dyDescent="0.35">
      <c r="A357" t="s">
        <v>842</v>
      </c>
      <c r="B357" s="5" t="s">
        <v>28800</v>
      </c>
      <c r="C357" s="6">
        <v>93295</v>
      </c>
      <c r="D357" t="s">
        <v>81</v>
      </c>
      <c r="E357">
        <v>125948</v>
      </c>
      <c r="F357" s="5" t="s">
        <v>50</v>
      </c>
      <c r="G357" s="5" t="s">
        <v>51</v>
      </c>
      <c r="H357" s="5" t="s">
        <v>82</v>
      </c>
      <c r="I357" t="s">
        <v>26</v>
      </c>
      <c r="J357" t="s">
        <v>82</v>
      </c>
      <c r="K357">
        <v>0</v>
      </c>
      <c r="L357" s="5" t="s">
        <v>843</v>
      </c>
      <c r="M357" s="5" t="s">
        <v>28</v>
      </c>
      <c r="N357">
        <v>4</v>
      </c>
      <c r="O357" t="s">
        <v>131</v>
      </c>
      <c r="P357" s="1">
        <v>45332</v>
      </c>
      <c r="Q357" s="1">
        <v>45386</v>
      </c>
      <c r="R357">
        <v>582</v>
      </c>
      <c r="S357" s="4">
        <v>5.0999999999999996</v>
      </c>
      <c r="T357" t="s">
        <v>243</v>
      </c>
    </row>
    <row r="358" spans="1:20" x14ac:dyDescent="0.35">
      <c r="A358" t="s">
        <v>844</v>
      </c>
      <c r="B358" s="5" t="s">
        <v>217</v>
      </c>
      <c r="C358" s="6">
        <v>25560</v>
      </c>
      <c r="D358" t="s">
        <v>22</v>
      </c>
      <c r="E358">
        <v>25560</v>
      </c>
      <c r="F358" s="5" t="s">
        <v>50</v>
      </c>
      <c r="G358" s="5" t="s">
        <v>24</v>
      </c>
      <c r="H358" s="5" t="s">
        <v>116</v>
      </c>
      <c r="I358" t="s">
        <v>26</v>
      </c>
      <c r="J358" t="s">
        <v>116</v>
      </c>
      <c r="K358">
        <v>50</v>
      </c>
      <c r="L358" s="5" t="s">
        <v>845</v>
      </c>
      <c r="M358" s="5" t="s">
        <v>70</v>
      </c>
      <c r="N358">
        <v>2</v>
      </c>
      <c r="O358" t="s">
        <v>29</v>
      </c>
      <c r="P358" s="1">
        <v>45351</v>
      </c>
      <c r="Q358" s="1">
        <v>45384</v>
      </c>
      <c r="R358">
        <v>1775</v>
      </c>
      <c r="S358" s="4">
        <v>7.5</v>
      </c>
      <c r="T358" t="s">
        <v>55</v>
      </c>
    </row>
    <row r="359" spans="1:20" x14ac:dyDescent="0.35">
      <c r="A359" t="s">
        <v>846</v>
      </c>
      <c r="B359" s="5" t="s">
        <v>100</v>
      </c>
      <c r="C359" s="6">
        <v>110777</v>
      </c>
      <c r="D359" t="s">
        <v>92</v>
      </c>
      <c r="E359">
        <v>83083</v>
      </c>
      <c r="F359" s="5" t="s">
        <v>50</v>
      </c>
      <c r="G359" s="5" t="s">
        <v>51</v>
      </c>
      <c r="H359" s="5" t="s">
        <v>93</v>
      </c>
      <c r="I359" t="s">
        <v>35</v>
      </c>
      <c r="J359" t="s">
        <v>93</v>
      </c>
      <c r="K359">
        <v>0</v>
      </c>
      <c r="L359" s="5" t="s">
        <v>847</v>
      </c>
      <c r="M359" s="5" t="s">
        <v>54</v>
      </c>
      <c r="N359">
        <v>3</v>
      </c>
      <c r="O359" t="s">
        <v>29</v>
      </c>
      <c r="P359" s="1">
        <v>45483</v>
      </c>
      <c r="Q359" s="1">
        <v>45535</v>
      </c>
      <c r="R359">
        <v>1446</v>
      </c>
      <c r="S359" s="4">
        <v>8.5</v>
      </c>
      <c r="T359" t="s">
        <v>47</v>
      </c>
    </row>
    <row r="360" spans="1:20" x14ac:dyDescent="0.35">
      <c r="A360" t="s">
        <v>848</v>
      </c>
      <c r="B360" s="5" t="s">
        <v>162</v>
      </c>
      <c r="C360" s="6">
        <v>253223</v>
      </c>
      <c r="D360" t="s">
        <v>41</v>
      </c>
      <c r="E360">
        <v>215240</v>
      </c>
      <c r="F360" s="5" t="s">
        <v>23</v>
      </c>
      <c r="G360" s="5" t="s">
        <v>51</v>
      </c>
      <c r="H360" s="5" t="s">
        <v>43</v>
      </c>
      <c r="I360" t="s">
        <v>26</v>
      </c>
      <c r="J360" t="s">
        <v>43</v>
      </c>
      <c r="K360">
        <v>0</v>
      </c>
      <c r="L360" s="5" t="s">
        <v>849</v>
      </c>
      <c r="M360" s="5" t="s">
        <v>37</v>
      </c>
      <c r="N360">
        <v>17</v>
      </c>
      <c r="O360" t="s">
        <v>167</v>
      </c>
      <c r="P360" s="1">
        <v>45497</v>
      </c>
      <c r="Q360" s="1">
        <v>45531</v>
      </c>
      <c r="R360">
        <v>1970</v>
      </c>
      <c r="S360" s="4">
        <v>5</v>
      </c>
      <c r="T360" t="s">
        <v>243</v>
      </c>
    </row>
    <row r="361" spans="1:20" x14ac:dyDescent="0.35">
      <c r="A361" t="s">
        <v>850</v>
      </c>
      <c r="B361" s="5" t="s">
        <v>145</v>
      </c>
      <c r="C361" s="6">
        <v>234867</v>
      </c>
      <c r="D361" t="s">
        <v>41</v>
      </c>
      <c r="E361">
        <v>199637</v>
      </c>
      <c r="F361" s="5" t="s">
        <v>23</v>
      </c>
      <c r="G361" s="5" t="s">
        <v>24</v>
      </c>
      <c r="H361" s="5" t="s">
        <v>126</v>
      </c>
      <c r="I361" t="s">
        <v>26</v>
      </c>
      <c r="J361" t="s">
        <v>191</v>
      </c>
      <c r="K361">
        <v>0</v>
      </c>
      <c r="L361" s="5" t="s">
        <v>851</v>
      </c>
      <c r="M361" s="5" t="s">
        <v>54</v>
      </c>
      <c r="N361">
        <v>10</v>
      </c>
      <c r="O361" t="s">
        <v>46</v>
      </c>
      <c r="P361" s="1">
        <v>45614</v>
      </c>
      <c r="Q361" s="1">
        <v>45653</v>
      </c>
      <c r="R361">
        <v>826</v>
      </c>
      <c r="S361" s="4">
        <v>5.0999999999999996</v>
      </c>
      <c r="T361" t="s">
        <v>277</v>
      </c>
    </row>
    <row r="362" spans="1:20" x14ac:dyDescent="0.35">
      <c r="A362" t="s">
        <v>852</v>
      </c>
      <c r="B362" s="5" t="s">
        <v>73</v>
      </c>
      <c r="C362" s="6">
        <v>49385</v>
      </c>
      <c r="D362" t="s">
        <v>22</v>
      </c>
      <c r="E362">
        <v>49385</v>
      </c>
      <c r="F362" s="5" t="s">
        <v>58</v>
      </c>
      <c r="G362" s="5" t="s">
        <v>59</v>
      </c>
      <c r="H362" s="5" t="s">
        <v>52</v>
      </c>
      <c r="I362" t="s">
        <v>44</v>
      </c>
      <c r="J362" t="s">
        <v>52</v>
      </c>
      <c r="K362">
        <v>50</v>
      </c>
      <c r="L362" s="5" t="s">
        <v>853</v>
      </c>
      <c r="M362" s="5" t="s">
        <v>70</v>
      </c>
      <c r="N362">
        <v>0</v>
      </c>
      <c r="O362" t="s">
        <v>147</v>
      </c>
      <c r="P362" s="1">
        <v>45744</v>
      </c>
      <c r="Q362" s="1">
        <v>45760</v>
      </c>
      <c r="R362">
        <v>1111</v>
      </c>
      <c r="S362" s="4">
        <v>6.6</v>
      </c>
      <c r="T362" t="s">
        <v>63</v>
      </c>
    </row>
    <row r="363" spans="1:20" x14ac:dyDescent="0.35">
      <c r="A363" t="s">
        <v>854</v>
      </c>
      <c r="B363" s="5" t="s">
        <v>21</v>
      </c>
      <c r="C363" s="6">
        <v>59557</v>
      </c>
      <c r="D363" t="s">
        <v>22</v>
      </c>
      <c r="E363">
        <v>59557</v>
      </c>
      <c r="F363" s="5" t="s">
        <v>66</v>
      </c>
      <c r="G363" s="5" t="s">
        <v>42</v>
      </c>
      <c r="H363" s="5" t="s">
        <v>157</v>
      </c>
      <c r="I363" t="s">
        <v>35</v>
      </c>
      <c r="J363" t="s">
        <v>97</v>
      </c>
      <c r="K363">
        <v>100</v>
      </c>
      <c r="L363" s="5" t="s">
        <v>855</v>
      </c>
      <c r="M363" s="5" t="s">
        <v>37</v>
      </c>
      <c r="N363">
        <v>8</v>
      </c>
      <c r="O363" t="s">
        <v>107</v>
      </c>
      <c r="P363" s="1">
        <v>45377</v>
      </c>
      <c r="Q363" s="1">
        <v>45449</v>
      </c>
      <c r="R363">
        <v>977</v>
      </c>
      <c r="S363" s="4">
        <v>6.3</v>
      </c>
      <c r="T363" t="s">
        <v>30</v>
      </c>
    </row>
    <row r="364" spans="1:20" x14ac:dyDescent="0.35">
      <c r="A364" t="s">
        <v>856</v>
      </c>
      <c r="B364" s="5" t="s">
        <v>28799</v>
      </c>
      <c r="C364" s="6">
        <v>95864</v>
      </c>
      <c r="D364" t="s">
        <v>41</v>
      </c>
      <c r="E364">
        <v>81484</v>
      </c>
      <c r="F364" s="5" t="s">
        <v>66</v>
      </c>
      <c r="G364" s="5" t="s">
        <v>24</v>
      </c>
      <c r="H364" s="5" t="s">
        <v>60</v>
      </c>
      <c r="I364" t="s">
        <v>44</v>
      </c>
      <c r="J364" t="s">
        <v>60</v>
      </c>
      <c r="K364">
        <v>0</v>
      </c>
      <c r="L364" s="5" t="s">
        <v>857</v>
      </c>
      <c r="M364" s="5" t="s">
        <v>70</v>
      </c>
      <c r="N364">
        <v>6</v>
      </c>
      <c r="O364" t="s">
        <v>135</v>
      </c>
      <c r="P364" s="1">
        <v>45313</v>
      </c>
      <c r="Q364" s="1">
        <v>45378</v>
      </c>
      <c r="R364">
        <v>1764</v>
      </c>
      <c r="S364" s="4">
        <v>7.6</v>
      </c>
      <c r="T364" t="s">
        <v>118</v>
      </c>
    </row>
    <row r="365" spans="1:20" x14ac:dyDescent="0.35">
      <c r="A365" t="s">
        <v>858</v>
      </c>
      <c r="B365" s="5" t="s">
        <v>28799</v>
      </c>
      <c r="C365" s="6">
        <v>217693</v>
      </c>
      <c r="D365" t="s">
        <v>22</v>
      </c>
      <c r="E365">
        <v>217693</v>
      </c>
      <c r="F365" s="5" t="s">
        <v>23</v>
      </c>
      <c r="G365" s="5" t="s">
        <v>24</v>
      </c>
      <c r="H365" s="5" t="s">
        <v>191</v>
      </c>
      <c r="I365" t="s">
        <v>35</v>
      </c>
      <c r="J365" t="s">
        <v>191</v>
      </c>
      <c r="K365">
        <v>0</v>
      </c>
      <c r="L365" s="5" t="s">
        <v>859</v>
      </c>
      <c r="M365" s="5" t="s">
        <v>28</v>
      </c>
      <c r="N365">
        <v>18</v>
      </c>
      <c r="O365" t="s">
        <v>29</v>
      </c>
      <c r="P365" s="1">
        <v>45397</v>
      </c>
      <c r="Q365" s="1">
        <v>45431</v>
      </c>
      <c r="R365">
        <v>1099</v>
      </c>
      <c r="S365" s="4">
        <v>9.6999999999999993</v>
      </c>
      <c r="T365" t="s">
        <v>277</v>
      </c>
    </row>
    <row r="366" spans="1:20" x14ac:dyDescent="0.35">
      <c r="A366" t="s">
        <v>860</v>
      </c>
      <c r="B366" s="5" t="s">
        <v>145</v>
      </c>
      <c r="C366" s="6">
        <v>108994</v>
      </c>
      <c r="D366" t="s">
        <v>41</v>
      </c>
      <c r="E366">
        <v>92645</v>
      </c>
      <c r="F366" s="5" t="s">
        <v>50</v>
      </c>
      <c r="G366" s="5" t="s">
        <v>51</v>
      </c>
      <c r="H366" s="5" t="s">
        <v>60</v>
      </c>
      <c r="I366" t="s">
        <v>35</v>
      </c>
      <c r="J366" t="s">
        <v>60</v>
      </c>
      <c r="K366">
        <v>100</v>
      </c>
      <c r="L366" s="5" t="s">
        <v>861</v>
      </c>
      <c r="M366" s="5" t="s">
        <v>28</v>
      </c>
      <c r="N366">
        <v>2</v>
      </c>
      <c r="O366" t="s">
        <v>135</v>
      </c>
      <c r="P366" s="1">
        <v>45497</v>
      </c>
      <c r="Q366" s="1">
        <v>45535</v>
      </c>
      <c r="R366">
        <v>1864</v>
      </c>
      <c r="S366" s="4">
        <v>9.9</v>
      </c>
      <c r="T366" t="s">
        <v>79</v>
      </c>
    </row>
    <row r="367" spans="1:20" x14ac:dyDescent="0.35">
      <c r="A367" t="s">
        <v>862</v>
      </c>
      <c r="B367" s="5" t="s">
        <v>28801</v>
      </c>
      <c r="C367" s="6">
        <v>75633</v>
      </c>
      <c r="D367" t="s">
        <v>22</v>
      </c>
      <c r="E367">
        <v>75633</v>
      </c>
      <c r="F367" s="5" t="s">
        <v>50</v>
      </c>
      <c r="G367" s="5" t="s">
        <v>59</v>
      </c>
      <c r="H367" s="5" t="s">
        <v>165</v>
      </c>
      <c r="I367" t="s">
        <v>44</v>
      </c>
      <c r="J367" t="s">
        <v>247</v>
      </c>
      <c r="K367">
        <v>100</v>
      </c>
      <c r="L367" s="5" t="s">
        <v>863</v>
      </c>
      <c r="M367" s="5" t="s">
        <v>28</v>
      </c>
      <c r="N367">
        <v>4</v>
      </c>
      <c r="O367" t="s">
        <v>78</v>
      </c>
      <c r="P367" s="1">
        <v>45450</v>
      </c>
      <c r="Q367" s="1">
        <v>45470</v>
      </c>
      <c r="R367">
        <v>1965</v>
      </c>
      <c r="S367" s="4">
        <v>8.1</v>
      </c>
      <c r="T367" t="s">
        <v>63</v>
      </c>
    </row>
    <row r="368" spans="1:20" x14ac:dyDescent="0.35">
      <c r="A368" t="s">
        <v>864</v>
      </c>
      <c r="B368" s="5" t="s">
        <v>28802</v>
      </c>
      <c r="C368" s="6">
        <v>62810</v>
      </c>
      <c r="D368" t="s">
        <v>41</v>
      </c>
      <c r="E368">
        <v>53389</v>
      </c>
      <c r="F368" s="5" t="s">
        <v>58</v>
      </c>
      <c r="G368" s="5" t="s">
        <v>51</v>
      </c>
      <c r="H368" s="5" t="s">
        <v>43</v>
      </c>
      <c r="I368" t="s">
        <v>44</v>
      </c>
      <c r="J368" t="s">
        <v>43</v>
      </c>
      <c r="K368">
        <v>100</v>
      </c>
      <c r="L368" s="5" t="s">
        <v>865</v>
      </c>
      <c r="M368" s="5" t="s">
        <v>28</v>
      </c>
      <c r="N368">
        <v>0</v>
      </c>
      <c r="O368" t="s">
        <v>46</v>
      </c>
      <c r="P368" s="1">
        <v>45701</v>
      </c>
      <c r="Q368" s="1">
        <v>45752</v>
      </c>
      <c r="R368">
        <v>1004</v>
      </c>
      <c r="S368" s="4">
        <v>9.6999999999999993</v>
      </c>
      <c r="T368" t="s">
        <v>118</v>
      </c>
    </row>
    <row r="369" spans="1:20" x14ac:dyDescent="0.35">
      <c r="A369" t="s">
        <v>866</v>
      </c>
      <c r="B369" s="5" t="s">
        <v>40</v>
      </c>
      <c r="C369" s="6">
        <v>151628</v>
      </c>
      <c r="D369" t="s">
        <v>41</v>
      </c>
      <c r="E369">
        <v>128884</v>
      </c>
      <c r="F369" s="5" t="s">
        <v>23</v>
      </c>
      <c r="G369" s="5" t="s">
        <v>59</v>
      </c>
      <c r="H369" s="5" t="s">
        <v>60</v>
      </c>
      <c r="I369" t="s">
        <v>44</v>
      </c>
      <c r="J369" t="s">
        <v>60</v>
      </c>
      <c r="K369">
        <v>100</v>
      </c>
      <c r="L369" s="5" t="s">
        <v>867</v>
      </c>
      <c r="M369" s="5" t="s">
        <v>37</v>
      </c>
      <c r="N369">
        <v>15</v>
      </c>
      <c r="O369" t="s">
        <v>141</v>
      </c>
      <c r="P369" s="1">
        <v>45506</v>
      </c>
      <c r="Q369" s="1">
        <v>45565</v>
      </c>
      <c r="R369">
        <v>539</v>
      </c>
      <c r="S369" s="4">
        <v>8.3000000000000007</v>
      </c>
      <c r="T369" t="s">
        <v>79</v>
      </c>
    </row>
    <row r="370" spans="1:20" x14ac:dyDescent="0.35">
      <c r="A370" t="s">
        <v>868</v>
      </c>
      <c r="B370" s="5" t="s">
        <v>28802</v>
      </c>
      <c r="C370" s="6">
        <v>125355</v>
      </c>
      <c r="D370" t="s">
        <v>65</v>
      </c>
      <c r="E370">
        <v>162962</v>
      </c>
      <c r="F370" s="5" t="s">
        <v>66</v>
      </c>
      <c r="G370" s="5" t="s">
        <v>51</v>
      </c>
      <c r="H370" s="5" t="s">
        <v>67</v>
      </c>
      <c r="I370" t="s">
        <v>26</v>
      </c>
      <c r="J370" t="s">
        <v>67</v>
      </c>
      <c r="K370">
        <v>100</v>
      </c>
      <c r="L370" s="5" t="s">
        <v>869</v>
      </c>
      <c r="M370" s="5" t="s">
        <v>70</v>
      </c>
      <c r="N370">
        <v>9</v>
      </c>
      <c r="O370" t="s">
        <v>29</v>
      </c>
      <c r="P370" s="1">
        <v>45715</v>
      </c>
      <c r="Q370" s="1">
        <v>45784</v>
      </c>
      <c r="R370">
        <v>2194</v>
      </c>
      <c r="S370" s="4">
        <v>9.6999999999999993</v>
      </c>
      <c r="T370" t="s">
        <v>47</v>
      </c>
    </row>
    <row r="371" spans="1:20" x14ac:dyDescent="0.35">
      <c r="A371" t="s">
        <v>870</v>
      </c>
      <c r="B371" s="5" t="s">
        <v>105</v>
      </c>
      <c r="C371" s="6">
        <v>136102</v>
      </c>
      <c r="D371" t="s">
        <v>22</v>
      </c>
      <c r="E371">
        <v>136102</v>
      </c>
      <c r="F371" s="5" t="s">
        <v>66</v>
      </c>
      <c r="G371" s="5" t="s">
        <v>24</v>
      </c>
      <c r="H371" s="5" t="s">
        <v>97</v>
      </c>
      <c r="I371" t="s">
        <v>26</v>
      </c>
      <c r="J371" t="s">
        <v>97</v>
      </c>
      <c r="K371">
        <v>100</v>
      </c>
      <c r="L371" s="5" t="s">
        <v>871</v>
      </c>
      <c r="M371" s="5" t="s">
        <v>54</v>
      </c>
      <c r="N371">
        <v>7</v>
      </c>
      <c r="O371" t="s">
        <v>107</v>
      </c>
      <c r="P371" s="1">
        <v>45359</v>
      </c>
      <c r="Q371" s="1">
        <v>45390</v>
      </c>
      <c r="R371">
        <v>1973</v>
      </c>
      <c r="S371" s="4">
        <v>5.0999999999999996</v>
      </c>
      <c r="T371" t="s">
        <v>103</v>
      </c>
    </row>
    <row r="372" spans="1:20" x14ac:dyDescent="0.35">
      <c r="A372" t="s">
        <v>872</v>
      </c>
      <c r="B372" s="5" t="s">
        <v>100</v>
      </c>
      <c r="C372" s="6">
        <v>56934</v>
      </c>
      <c r="D372" t="s">
        <v>41</v>
      </c>
      <c r="E372">
        <v>48394</v>
      </c>
      <c r="F372" s="5" t="s">
        <v>58</v>
      </c>
      <c r="G372" s="5" t="s">
        <v>24</v>
      </c>
      <c r="H372" s="5" t="s">
        <v>60</v>
      </c>
      <c r="I372" t="s">
        <v>35</v>
      </c>
      <c r="J372" t="s">
        <v>60</v>
      </c>
      <c r="K372">
        <v>0</v>
      </c>
      <c r="L372" s="5" t="s">
        <v>873</v>
      </c>
      <c r="M372" s="5" t="s">
        <v>54</v>
      </c>
      <c r="N372">
        <v>0</v>
      </c>
      <c r="O372" t="s">
        <v>46</v>
      </c>
      <c r="P372" s="1">
        <v>45329</v>
      </c>
      <c r="Q372" s="1">
        <v>45377</v>
      </c>
      <c r="R372">
        <v>1672</v>
      </c>
      <c r="S372" s="4">
        <v>6.9</v>
      </c>
      <c r="T372" t="s">
        <v>63</v>
      </c>
    </row>
    <row r="373" spans="1:20" x14ac:dyDescent="0.35">
      <c r="A373" t="s">
        <v>874</v>
      </c>
      <c r="B373" s="5" t="s">
        <v>145</v>
      </c>
      <c r="C373" s="6">
        <v>67190</v>
      </c>
      <c r="D373" t="s">
        <v>41</v>
      </c>
      <c r="E373">
        <v>57112</v>
      </c>
      <c r="F373" s="5" t="s">
        <v>50</v>
      </c>
      <c r="G373" s="5" t="s">
        <v>51</v>
      </c>
      <c r="H373" s="5" t="s">
        <v>60</v>
      </c>
      <c r="I373" t="s">
        <v>44</v>
      </c>
      <c r="J373" t="s">
        <v>304</v>
      </c>
      <c r="K373">
        <v>50</v>
      </c>
      <c r="L373" s="5" t="s">
        <v>875</v>
      </c>
      <c r="M373" s="5" t="s">
        <v>70</v>
      </c>
      <c r="N373">
        <v>4</v>
      </c>
      <c r="O373" t="s">
        <v>78</v>
      </c>
      <c r="P373" s="1">
        <v>45340</v>
      </c>
      <c r="Q373" s="1">
        <v>45388</v>
      </c>
      <c r="R373">
        <v>1470</v>
      </c>
      <c r="S373" s="4">
        <v>8.3000000000000007</v>
      </c>
      <c r="T373" t="s">
        <v>79</v>
      </c>
    </row>
    <row r="374" spans="1:20" x14ac:dyDescent="0.35">
      <c r="A374" t="s">
        <v>876</v>
      </c>
      <c r="B374" s="5" t="s">
        <v>28801</v>
      </c>
      <c r="C374" s="6">
        <v>125164</v>
      </c>
      <c r="D374" t="s">
        <v>41</v>
      </c>
      <c r="E374">
        <v>106389</v>
      </c>
      <c r="F374" s="5" t="s">
        <v>66</v>
      </c>
      <c r="G374" s="5" t="s">
        <v>51</v>
      </c>
      <c r="H374" s="5" t="s">
        <v>151</v>
      </c>
      <c r="I374" t="s">
        <v>35</v>
      </c>
      <c r="J374" t="s">
        <v>151</v>
      </c>
      <c r="K374">
        <v>50</v>
      </c>
      <c r="L374" s="5" t="s">
        <v>877</v>
      </c>
      <c r="M374" s="5" t="s">
        <v>54</v>
      </c>
      <c r="N374">
        <v>9</v>
      </c>
      <c r="O374" t="s">
        <v>29</v>
      </c>
      <c r="P374" s="1">
        <v>45469</v>
      </c>
      <c r="Q374" s="1">
        <v>45528</v>
      </c>
      <c r="R374">
        <v>2025</v>
      </c>
      <c r="S374" s="4">
        <v>5.0999999999999996</v>
      </c>
      <c r="T374" t="s">
        <v>30</v>
      </c>
    </row>
    <row r="375" spans="1:20" x14ac:dyDescent="0.35">
      <c r="A375" t="s">
        <v>878</v>
      </c>
      <c r="B375" s="5" t="s">
        <v>217</v>
      </c>
      <c r="C375" s="6">
        <v>85407</v>
      </c>
      <c r="D375" t="s">
        <v>65</v>
      </c>
      <c r="E375">
        <v>111029</v>
      </c>
      <c r="F375" s="5" t="s">
        <v>58</v>
      </c>
      <c r="G375" s="5" t="s">
        <v>24</v>
      </c>
      <c r="H375" s="5" t="s">
        <v>67</v>
      </c>
      <c r="I375" t="s">
        <v>35</v>
      </c>
      <c r="J375" t="s">
        <v>67</v>
      </c>
      <c r="K375">
        <v>50</v>
      </c>
      <c r="L375" s="5" t="s">
        <v>879</v>
      </c>
      <c r="M375" s="5" t="s">
        <v>70</v>
      </c>
      <c r="N375">
        <v>1</v>
      </c>
      <c r="O375" t="s">
        <v>147</v>
      </c>
      <c r="P375" s="1">
        <v>45481</v>
      </c>
      <c r="Q375" s="1">
        <v>45552</v>
      </c>
      <c r="R375">
        <v>646</v>
      </c>
      <c r="S375" s="4">
        <v>8.1999999999999993</v>
      </c>
      <c r="T375" t="s">
        <v>108</v>
      </c>
    </row>
    <row r="376" spans="1:20" x14ac:dyDescent="0.35">
      <c r="A376" t="s">
        <v>880</v>
      </c>
      <c r="B376" s="5" t="s">
        <v>145</v>
      </c>
      <c r="C376" s="6">
        <v>112057</v>
      </c>
      <c r="D376" t="s">
        <v>33</v>
      </c>
      <c r="E376">
        <v>12326270</v>
      </c>
      <c r="F376" s="5" t="s">
        <v>66</v>
      </c>
      <c r="G376" s="5" t="s">
        <v>51</v>
      </c>
      <c r="H376" s="5" t="s">
        <v>34</v>
      </c>
      <c r="I376" t="s">
        <v>44</v>
      </c>
      <c r="J376" t="s">
        <v>34</v>
      </c>
      <c r="K376">
        <v>0</v>
      </c>
      <c r="L376" s="5" t="s">
        <v>881</v>
      </c>
      <c r="M376" s="5" t="s">
        <v>70</v>
      </c>
      <c r="N376">
        <v>7</v>
      </c>
      <c r="O376" t="s">
        <v>172</v>
      </c>
      <c r="P376" s="1">
        <v>45729</v>
      </c>
      <c r="Q376" s="1">
        <v>45750</v>
      </c>
      <c r="R376">
        <v>789</v>
      </c>
      <c r="S376" s="4">
        <v>8.5</v>
      </c>
      <c r="T376" t="s">
        <v>136</v>
      </c>
    </row>
    <row r="377" spans="1:20" x14ac:dyDescent="0.35">
      <c r="A377" t="s">
        <v>882</v>
      </c>
      <c r="B377" s="5" t="s">
        <v>145</v>
      </c>
      <c r="C377" s="6">
        <v>95078</v>
      </c>
      <c r="D377" t="s">
        <v>22</v>
      </c>
      <c r="E377">
        <v>95078</v>
      </c>
      <c r="F377" s="5" t="s">
        <v>50</v>
      </c>
      <c r="G377" s="5" t="s">
        <v>42</v>
      </c>
      <c r="H377" s="5" t="s">
        <v>97</v>
      </c>
      <c r="I377" t="s">
        <v>26</v>
      </c>
      <c r="J377" t="s">
        <v>97</v>
      </c>
      <c r="K377">
        <v>0</v>
      </c>
      <c r="L377" s="5" t="s">
        <v>883</v>
      </c>
      <c r="M377" s="5" t="s">
        <v>37</v>
      </c>
      <c r="N377">
        <v>3</v>
      </c>
      <c r="O377" t="s">
        <v>46</v>
      </c>
      <c r="P377" s="1">
        <v>45714</v>
      </c>
      <c r="Q377" s="1">
        <v>45768</v>
      </c>
      <c r="R377">
        <v>1839</v>
      </c>
      <c r="S377" s="4">
        <v>5.7</v>
      </c>
      <c r="T377" t="s">
        <v>47</v>
      </c>
    </row>
    <row r="378" spans="1:20" x14ac:dyDescent="0.35">
      <c r="A378" t="s">
        <v>884</v>
      </c>
      <c r="B378" s="5" t="s">
        <v>28799</v>
      </c>
      <c r="C378" s="6">
        <v>198651</v>
      </c>
      <c r="D378" t="s">
        <v>22</v>
      </c>
      <c r="E378">
        <v>198651</v>
      </c>
      <c r="F378" s="5" t="s">
        <v>23</v>
      </c>
      <c r="G378" s="5" t="s">
        <v>42</v>
      </c>
      <c r="H378" s="5" t="s">
        <v>68</v>
      </c>
      <c r="I378" t="s">
        <v>26</v>
      </c>
      <c r="J378" t="s">
        <v>68</v>
      </c>
      <c r="K378">
        <v>100</v>
      </c>
      <c r="L378" s="5" t="s">
        <v>885</v>
      </c>
      <c r="M378" s="5" t="s">
        <v>37</v>
      </c>
      <c r="N378">
        <v>18</v>
      </c>
      <c r="O378" t="s">
        <v>167</v>
      </c>
      <c r="P378" s="1">
        <v>45420</v>
      </c>
      <c r="Q378" s="1">
        <v>45439</v>
      </c>
      <c r="R378">
        <v>2463</v>
      </c>
      <c r="S378" s="4">
        <v>5.7</v>
      </c>
      <c r="T378" t="s">
        <v>95</v>
      </c>
    </row>
    <row r="379" spans="1:20" x14ac:dyDescent="0.35">
      <c r="A379" t="s">
        <v>886</v>
      </c>
      <c r="B379" s="5" t="s">
        <v>28801</v>
      </c>
      <c r="C379" s="6">
        <v>220998</v>
      </c>
      <c r="D379" t="s">
        <v>33</v>
      </c>
      <c r="E379">
        <v>24309780</v>
      </c>
      <c r="F379" s="5" t="s">
        <v>23</v>
      </c>
      <c r="G379" s="5" t="s">
        <v>42</v>
      </c>
      <c r="H379" s="5" t="s">
        <v>34</v>
      </c>
      <c r="I379" t="s">
        <v>44</v>
      </c>
      <c r="J379" t="s">
        <v>116</v>
      </c>
      <c r="K379">
        <v>50</v>
      </c>
      <c r="L379" s="5" t="s">
        <v>887</v>
      </c>
      <c r="M379" s="5" t="s">
        <v>37</v>
      </c>
      <c r="N379">
        <v>12</v>
      </c>
      <c r="O379" t="s">
        <v>131</v>
      </c>
      <c r="P379" s="1">
        <v>45416</v>
      </c>
      <c r="Q379" s="1">
        <v>45459</v>
      </c>
      <c r="R379">
        <v>731</v>
      </c>
      <c r="S379" s="4">
        <v>7.3</v>
      </c>
      <c r="T379" t="s">
        <v>38</v>
      </c>
    </row>
    <row r="380" spans="1:20" x14ac:dyDescent="0.35">
      <c r="A380" t="s">
        <v>888</v>
      </c>
      <c r="B380" s="5" t="s">
        <v>217</v>
      </c>
      <c r="C380" s="6">
        <v>74126</v>
      </c>
      <c r="D380" t="s">
        <v>22</v>
      </c>
      <c r="E380">
        <v>74126</v>
      </c>
      <c r="F380" s="5" t="s">
        <v>23</v>
      </c>
      <c r="G380" s="5" t="s">
        <v>59</v>
      </c>
      <c r="H380" s="5" t="s">
        <v>116</v>
      </c>
      <c r="I380" t="s">
        <v>44</v>
      </c>
      <c r="J380" t="s">
        <v>116</v>
      </c>
      <c r="K380">
        <v>100</v>
      </c>
      <c r="L380" s="5" t="s">
        <v>889</v>
      </c>
      <c r="M380" s="5" t="s">
        <v>54</v>
      </c>
      <c r="N380">
        <v>12</v>
      </c>
      <c r="O380" t="s">
        <v>88</v>
      </c>
      <c r="P380" s="1">
        <v>45557</v>
      </c>
      <c r="Q380" s="1">
        <v>45594</v>
      </c>
      <c r="R380">
        <v>1926</v>
      </c>
      <c r="S380" s="4">
        <v>7.5</v>
      </c>
      <c r="T380" t="s">
        <v>118</v>
      </c>
    </row>
    <row r="381" spans="1:20" x14ac:dyDescent="0.35">
      <c r="A381" t="s">
        <v>890</v>
      </c>
      <c r="B381" s="5" t="s">
        <v>91</v>
      </c>
      <c r="C381" s="6">
        <v>75172</v>
      </c>
      <c r="D381" t="s">
        <v>41</v>
      </c>
      <c r="E381">
        <v>63896</v>
      </c>
      <c r="F381" s="5" t="s">
        <v>50</v>
      </c>
      <c r="G381" s="5" t="s">
        <v>42</v>
      </c>
      <c r="H381" s="5" t="s">
        <v>151</v>
      </c>
      <c r="I381" t="s">
        <v>44</v>
      </c>
      <c r="J381" t="s">
        <v>151</v>
      </c>
      <c r="K381">
        <v>100</v>
      </c>
      <c r="L381" s="5" t="s">
        <v>891</v>
      </c>
      <c r="M381" s="5" t="s">
        <v>28</v>
      </c>
      <c r="N381">
        <v>4</v>
      </c>
      <c r="O381" t="s">
        <v>147</v>
      </c>
      <c r="P381" s="1">
        <v>45544</v>
      </c>
      <c r="Q381" s="1">
        <v>45611</v>
      </c>
      <c r="R381">
        <v>2261</v>
      </c>
      <c r="S381" s="4">
        <v>8.5</v>
      </c>
      <c r="T381" t="s">
        <v>55</v>
      </c>
    </row>
    <row r="382" spans="1:20" x14ac:dyDescent="0.35">
      <c r="A382" t="s">
        <v>892</v>
      </c>
      <c r="B382" s="5" t="s">
        <v>100</v>
      </c>
      <c r="C382" s="6">
        <v>60975</v>
      </c>
      <c r="D382" t="s">
        <v>41</v>
      </c>
      <c r="E382">
        <v>51829</v>
      </c>
      <c r="F382" s="5" t="s">
        <v>58</v>
      </c>
      <c r="G382" s="5" t="s">
        <v>59</v>
      </c>
      <c r="H382" s="5" t="s">
        <v>151</v>
      </c>
      <c r="I382" t="s">
        <v>35</v>
      </c>
      <c r="J382" t="s">
        <v>151</v>
      </c>
      <c r="K382">
        <v>100</v>
      </c>
      <c r="L382" s="5" t="s">
        <v>893</v>
      </c>
      <c r="M382" s="5" t="s">
        <v>70</v>
      </c>
      <c r="N382">
        <v>1</v>
      </c>
      <c r="O382" t="s">
        <v>29</v>
      </c>
      <c r="P382" s="1">
        <v>45617</v>
      </c>
      <c r="Q382" s="1">
        <v>45686</v>
      </c>
      <c r="R382">
        <v>620</v>
      </c>
      <c r="S382" s="4">
        <v>9.6</v>
      </c>
      <c r="T382" t="s">
        <v>38</v>
      </c>
    </row>
    <row r="383" spans="1:20" x14ac:dyDescent="0.35">
      <c r="A383" t="s">
        <v>894</v>
      </c>
      <c r="B383" s="5" t="s">
        <v>105</v>
      </c>
      <c r="C383" s="6">
        <v>89175</v>
      </c>
      <c r="D383" t="s">
        <v>41</v>
      </c>
      <c r="E383">
        <v>75799</v>
      </c>
      <c r="F383" s="5" t="s">
        <v>50</v>
      </c>
      <c r="G383" s="5" t="s">
        <v>59</v>
      </c>
      <c r="H383" s="5" t="s">
        <v>43</v>
      </c>
      <c r="I383" t="s">
        <v>35</v>
      </c>
      <c r="J383" t="s">
        <v>67</v>
      </c>
      <c r="K383">
        <v>0</v>
      </c>
      <c r="L383" s="5" t="s">
        <v>895</v>
      </c>
      <c r="M383" s="5" t="s">
        <v>54</v>
      </c>
      <c r="N383">
        <v>2</v>
      </c>
      <c r="O383" t="s">
        <v>172</v>
      </c>
      <c r="P383" s="1">
        <v>45302</v>
      </c>
      <c r="Q383" s="1">
        <v>45343</v>
      </c>
      <c r="R383">
        <v>2215</v>
      </c>
      <c r="S383" s="4">
        <v>8.9</v>
      </c>
      <c r="T383" t="s">
        <v>277</v>
      </c>
    </row>
    <row r="384" spans="1:20" x14ac:dyDescent="0.35">
      <c r="A384" t="s">
        <v>896</v>
      </c>
      <c r="B384" s="5" t="s">
        <v>49</v>
      </c>
      <c r="C384" s="6">
        <v>149285</v>
      </c>
      <c r="D384" t="s">
        <v>41</v>
      </c>
      <c r="E384">
        <v>126892</v>
      </c>
      <c r="F384" s="5" t="s">
        <v>66</v>
      </c>
      <c r="G384" s="5" t="s">
        <v>51</v>
      </c>
      <c r="H384" s="5" t="s">
        <v>126</v>
      </c>
      <c r="I384" t="s">
        <v>35</v>
      </c>
      <c r="J384" t="s">
        <v>126</v>
      </c>
      <c r="K384">
        <v>50</v>
      </c>
      <c r="L384" s="5" t="s">
        <v>897</v>
      </c>
      <c r="M384" s="5" t="s">
        <v>54</v>
      </c>
      <c r="N384">
        <v>5</v>
      </c>
      <c r="O384" t="s">
        <v>131</v>
      </c>
      <c r="P384" s="1">
        <v>45663</v>
      </c>
      <c r="Q384" s="1">
        <v>45718</v>
      </c>
      <c r="R384">
        <v>1359</v>
      </c>
      <c r="S384" s="4">
        <v>5.4</v>
      </c>
      <c r="T384" t="s">
        <v>118</v>
      </c>
    </row>
    <row r="385" spans="1:20" x14ac:dyDescent="0.35">
      <c r="A385" t="s">
        <v>898</v>
      </c>
      <c r="B385" s="5" t="s">
        <v>28799</v>
      </c>
      <c r="C385" s="6">
        <v>192204</v>
      </c>
      <c r="D385" t="s">
        <v>41</v>
      </c>
      <c r="E385">
        <v>163373</v>
      </c>
      <c r="F385" s="5" t="s">
        <v>23</v>
      </c>
      <c r="G385" s="5" t="s">
        <v>59</v>
      </c>
      <c r="H385" s="5" t="s">
        <v>43</v>
      </c>
      <c r="I385" t="s">
        <v>26</v>
      </c>
      <c r="J385" t="s">
        <v>43</v>
      </c>
      <c r="K385">
        <v>0</v>
      </c>
      <c r="L385" s="5" t="s">
        <v>899</v>
      </c>
      <c r="M385" s="5" t="s">
        <v>37</v>
      </c>
      <c r="N385">
        <v>13</v>
      </c>
      <c r="O385" t="s">
        <v>147</v>
      </c>
      <c r="P385" s="1">
        <v>45689</v>
      </c>
      <c r="Q385" s="1">
        <v>45726</v>
      </c>
      <c r="R385">
        <v>1161</v>
      </c>
      <c r="S385" s="4">
        <v>6.7</v>
      </c>
      <c r="T385" t="s">
        <v>153</v>
      </c>
    </row>
    <row r="386" spans="1:20" x14ac:dyDescent="0.35">
      <c r="A386" t="s">
        <v>900</v>
      </c>
      <c r="B386" s="5" t="s">
        <v>217</v>
      </c>
      <c r="C386" s="6">
        <v>94197</v>
      </c>
      <c r="D386" t="s">
        <v>120</v>
      </c>
      <c r="E386">
        <v>84777</v>
      </c>
      <c r="F386" s="5" t="s">
        <v>50</v>
      </c>
      <c r="G386" s="5" t="s">
        <v>24</v>
      </c>
      <c r="H386" s="5" t="s">
        <v>121</v>
      </c>
      <c r="I386" t="s">
        <v>44</v>
      </c>
      <c r="J386" t="s">
        <v>68</v>
      </c>
      <c r="K386">
        <v>100</v>
      </c>
      <c r="L386" s="5" t="s">
        <v>901</v>
      </c>
      <c r="M386" s="5" t="s">
        <v>28</v>
      </c>
      <c r="N386">
        <v>4</v>
      </c>
      <c r="O386" t="s">
        <v>62</v>
      </c>
      <c r="P386" s="1">
        <v>45563</v>
      </c>
      <c r="Q386" s="1">
        <v>45593</v>
      </c>
      <c r="R386">
        <v>1172</v>
      </c>
      <c r="S386" s="4">
        <v>5.3</v>
      </c>
      <c r="T386" t="s">
        <v>153</v>
      </c>
    </row>
    <row r="387" spans="1:20" x14ac:dyDescent="0.35">
      <c r="A387" t="s">
        <v>902</v>
      </c>
      <c r="B387" s="5" t="s">
        <v>179</v>
      </c>
      <c r="C387" s="6">
        <v>90408</v>
      </c>
      <c r="D387" t="s">
        <v>41</v>
      </c>
      <c r="E387">
        <v>76847</v>
      </c>
      <c r="F387" s="5" t="s">
        <v>58</v>
      </c>
      <c r="G387" s="5" t="s">
        <v>51</v>
      </c>
      <c r="H387" s="5" t="s">
        <v>43</v>
      </c>
      <c r="I387" t="s">
        <v>35</v>
      </c>
      <c r="J387" t="s">
        <v>294</v>
      </c>
      <c r="K387">
        <v>100</v>
      </c>
      <c r="L387" s="5" t="s">
        <v>903</v>
      </c>
      <c r="M387" s="5" t="s">
        <v>54</v>
      </c>
      <c r="N387">
        <v>1</v>
      </c>
      <c r="O387" t="s">
        <v>71</v>
      </c>
      <c r="P387" s="1">
        <v>45316</v>
      </c>
      <c r="Q387" s="1">
        <v>45361</v>
      </c>
      <c r="R387">
        <v>892</v>
      </c>
      <c r="S387" s="4">
        <v>7.1</v>
      </c>
      <c r="T387" t="s">
        <v>108</v>
      </c>
    </row>
    <row r="388" spans="1:20" x14ac:dyDescent="0.35">
      <c r="A388" t="s">
        <v>904</v>
      </c>
      <c r="B388" s="5" t="s">
        <v>145</v>
      </c>
      <c r="C388" s="6">
        <v>72940</v>
      </c>
      <c r="D388" t="s">
        <v>22</v>
      </c>
      <c r="E388">
        <v>72940</v>
      </c>
      <c r="F388" s="5" t="s">
        <v>50</v>
      </c>
      <c r="G388" s="5" t="s">
        <v>59</v>
      </c>
      <c r="H388" s="5" t="s">
        <v>129</v>
      </c>
      <c r="I388" t="s">
        <v>44</v>
      </c>
      <c r="J388" t="s">
        <v>294</v>
      </c>
      <c r="K388">
        <v>0</v>
      </c>
      <c r="L388" s="5" t="s">
        <v>905</v>
      </c>
      <c r="M388" s="5" t="s">
        <v>54</v>
      </c>
      <c r="N388">
        <v>3</v>
      </c>
      <c r="O388" t="s">
        <v>71</v>
      </c>
      <c r="P388" s="1">
        <v>45375</v>
      </c>
      <c r="Q388" s="1">
        <v>45419</v>
      </c>
      <c r="R388">
        <v>1913</v>
      </c>
      <c r="S388" s="4">
        <v>8.1</v>
      </c>
      <c r="T388" t="s">
        <v>95</v>
      </c>
    </row>
    <row r="389" spans="1:20" x14ac:dyDescent="0.35">
      <c r="A389" t="s">
        <v>906</v>
      </c>
      <c r="B389" s="5" t="s">
        <v>91</v>
      </c>
      <c r="C389" s="6">
        <v>140696</v>
      </c>
      <c r="D389" t="s">
        <v>33</v>
      </c>
      <c r="E389">
        <v>15476560</v>
      </c>
      <c r="F389" s="5" t="s">
        <v>66</v>
      </c>
      <c r="G389" s="5" t="s">
        <v>24</v>
      </c>
      <c r="H389" s="5" t="s">
        <v>34</v>
      </c>
      <c r="I389" t="s">
        <v>44</v>
      </c>
      <c r="J389" t="s">
        <v>34</v>
      </c>
      <c r="K389">
        <v>0</v>
      </c>
      <c r="L389" s="5" t="s">
        <v>907</v>
      </c>
      <c r="M389" s="5" t="s">
        <v>70</v>
      </c>
      <c r="N389">
        <v>9</v>
      </c>
      <c r="O389" t="s">
        <v>141</v>
      </c>
      <c r="P389" s="1">
        <v>45385</v>
      </c>
      <c r="Q389" s="1">
        <v>45407</v>
      </c>
      <c r="R389">
        <v>1774</v>
      </c>
      <c r="S389" s="4">
        <v>5.6</v>
      </c>
      <c r="T389" t="s">
        <v>136</v>
      </c>
    </row>
    <row r="390" spans="1:20" x14ac:dyDescent="0.35">
      <c r="A390" t="s">
        <v>908</v>
      </c>
      <c r="B390" s="5" t="s">
        <v>57</v>
      </c>
      <c r="C390" s="6">
        <v>210902</v>
      </c>
      <c r="D390" t="s">
        <v>120</v>
      </c>
      <c r="E390">
        <v>189812</v>
      </c>
      <c r="F390" s="5" t="s">
        <v>23</v>
      </c>
      <c r="G390" s="5" t="s">
        <v>59</v>
      </c>
      <c r="H390" s="5" t="s">
        <v>121</v>
      </c>
      <c r="I390" t="s">
        <v>44</v>
      </c>
      <c r="J390" t="s">
        <v>121</v>
      </c>
      <c r="K390">
        <v>0</v>
      </c>
      <c r="L390" s="5" t="s">
        <v>909</v>
      </c>
      <c r="M390" s="5" t="s">
        <v>37</v>
      </c>
      <c r="N390">
        <v>12</v>
      </c>
      <c r="O390" t="s">
        <v>141</v>
      </c>
      <c r="P390" s="1">
        <v>45560</v>
      </c>
      <c r="Q390" s="1">
        <v>45624</v>
      </c>
      <c r="R390">
        <v>982</v>
      </c>
      <c r="S390" s="4">
        <v>9.8000000000000007</v>
      </c>
      <c r="T390" t="s">
        <v>55</v>
      </c>
    </row>
    <row r="391" spans="1:20" x14ac:dyDescent="0.35">
      <c r="A391" t="s">
        <v>910</v>
      </c>
      <c r="B391" s="5" t="s">
        <v>49</v>
      </c>
      <c r="C391" s="6">
        <v>78559</v>
      </c>
      <c r="D391" t="s">
        <v>65</v>
      </c>
      <c r="E391">
        <v>102127</v>
      </c>
      <c r="F391" s="5" t="s">
        <v>58</v>
      </c>
      <c r="G391" s="5" t="s">
        <v>51</v>
      </c>
      <c r="H391" s="5" t="s">
        <v>67</v>
      </c>
      <c r="I391" t="s">
        <v>26</v>
      </c>
      <c r="J391" t="s">
        <v>67</v>
      </c>
      <c r="K391">
        <v>100</v>
      </c>
      <c r="L391" s="5" t="s">
        <v>911</v>
      </c>
      <c r="M391" s="5" t="s">
        <v>37</v>
      </c>
      <c r="N391">
        <v>0</v>
      </c>
      <c r="O391" t="s">
        <v>46</v>
      </c>
      <c r="P391" s="1">
        <v>45629</v>
      </c>
      <c r="Q391" s="1">
        <v>45670</v>
      </c>
      <c r="R391">
        <v>586</v>
      </c>
      <c r="S391" s="4">
        <v>5</v>
      </c>
      <c r="T391" t="s">
        <v>79</v>
      </c>
    </row>
    <row r="392" spans="1:20" x14ac:dyDescent="0.35">
      <c r="A392" t="s">
        <v>912</v>
      </c>
      <c r="B392" s="5" t="s">
        <v>73</v>
      </c>
      <c r="C392" s="6">
        <v>32923</v>
      </c>
      <c r="D392" t="s">
        <v>22</v>
      </c>
      <c r="E392">
        <v>32923</v>
      </c>
      <c r="F392" s="5" t="s">
        <v>50</v>
      </c>
      <c r="G392" s="5" t="s">
        <v>59</v>
      </c>
      <c r="H392" s="5" t="s">
        <v>116</v>
      </c>
      <c r="I392" t="s">
        <v>26</v>
      </c>
      <c r="J392" t="s">
        <v>116</v>
      </c>
      <c r="K392">
        <v>50</v>
      </c>
      <c r="L392" s="5" t="s">
        <v>913</v>
      </c>
      <c r="M392" s="5" t="s">
        <v>70</v>
      </c>
      <c r="N392">
        <v>4</v>
      </c>
      <c r="O392" t="s">
        <v>78</v>
      </c>
      <c r="P392" s="1">
        <v>45311</v>
      </c>
      <c r="Q392" s="1">
        <v>45377</v>
      </c>
      <c r="R392">
        <v>1442</v>
      </c>
      <c r="S392" s="4">
        <v>9.1999999999999993</v>
      </c>
      <c r="T392" t="s">
        <v>79</v>
      </c>
    </row>
    <row r="393" spans="1:20" x14ac:dyDescent="0.35">
      <c r="A393" t="s">
        <v>914</v>
      </c>
      <c r="B393" s="5" t="s">
        <v>28802</v>
      </c>
      <c r="C393" s="6">
        <v>112363</v>
      </c>
      <c r="D393" t="s">
        <v>33</v>
      </c>
      <c r="E393">
        <v>12359930</v>
      </c>
      <c r="F393" s="5" t="s">
        <v>66</v>
      </c>
      <c r="G393" s="5" t="s">
        <v>51</v>
      </c>
      <c r="H393" s="5" t="s">
        <v>34</v>
      </c>
      <c r="I393" t="s">
        <v>44</v>
      </c>
      <c r="J393" t="s">
        <v>915</v>
      </c>
      <c r="K393">
        <v>0</v>
      </c>
      <c r="L393" s="5" t="s">
        <v>916</v>
      </c>
      <c r="M393" s="5" t="s">
        <v>37</v>
      </c>
      <c r="N393">
        <v>9</v>
      </c>
      <c r="O393" t="s">
        <v>62</v>
      </c>
      <c r="P393" s="1">
        <v>45408</v>
      </c>
      <c r="Q393" s="1">
        <v>45424</v>
      </c>
      <c r="R393">
        <v>843</v>
      </c>
      <c r="S393" s="4">
        <v>9.4</v>
      </c>
      <c r="T393" t="s">
        <v>108</v>
      </c>
    </row>
    <row r="394" spans="1:20" x14ac:dyDescent="0.35">
      <c r="A394" t="s">
        <v>917</v>
      </c>
      <c r="B394" s="5" t="s">
        <v>73</v>
      </c>
      <c r="C394" s="6">
        <v>188028</v>
      </c>
      <c r="D394" t="s">
        <v>22</v>
      </c>
      <c r="E394">
        <v>188028</v>
      </c>
      <c r="F394" s="5" t="s">
        <v>23</v>
      </c>
      <c r="G394" s="5" t="s">
        <v>42</v>
      </c>
      <c r="H394" s="5" t="s">
        <v>101</v>
      </c>
      <c r="I394" t="s">
        <v>35</v>
      </c>
      <c r="J394" t="s">
        <v>101</v>
      </c>
      <c r="K394">
        <v>50</v>
      </c>
      <c r="L394" s="5" t="s">
        <v>918</v>
      </c>
      <c r="M394" s="5" t="s">
        <v>28</v>
      </c>
      <c r="N394">
        <v>11</v>
      </c>
      <c r="O394" t="s">
        <v>167</v>
      </c>
      <c r="P394" s="1">
        <v>45772</v>
      </c>
      <c r="Q394" s="1">
        <v>45830</v>
      </c>
      <c r="R394">
        <v>852</v>
      </c>
      <c r="S394" s="4">
        <v>8.9</v>
      </c>
      <c r="T394" t="s">
        <v>47</v>
      </c>
    </row>
    <row r="395" spans="1:20" x14ac:dyDescent="0.35">
      <c r="A395" t="s">
        <v>919</v>
      </c>
      <c r="B395" s="5" t="s">
        <v>28799</v>
      </c>
      <c r="C395" s="6">
        <v>165794</v>
      </c>
      <c r="D395" t="s">
        <v>22</v>
      </c>
      <c r="E395">
        <v>165794</v>
      </c>
      <c r="F395" s="5" t="s">
        <v>23</v>
      </c>
      <c r="G395" s="5" t="s">
        <v>59</v>
      </c>
      <c r="H395" s="5" t="s">
        <v>68</v>
      </c>
      <c r="I395" t="s">
        <v>44</v>
      </c>
      <c r="J395" t="s">
        <v>101</v>
      </c>
      <c r="K395">
        <v>100</v>
      </c>
      <c r="L395" s="5" t="s">
        <v>920</v>
      </c>
      <c r="M395" s="5" t="s">
        <v>37</v>
      </c>
      <c r="N395">
        <v>16</v>
      </c>
      <c r="O395" t="s">
        <v>78</v>
      </c>
      <c r="P395" s="1">
        <v>45683</v>
      </c>
      <c r="Q395" s="1">
        <v>45732</v>
      </c>
      <c r="R395">
        <v>903</v>
      </c>
      <c r="S395" s="4">
        <v>8.6</v>
      </c>
      <c r="T395" t="s">
        <v>63</v>
      </c>
    </row>
    <row r="396" spans="1:20" x14ac:dyDescent="0.35">
      <c r="A396" t="s">
        <v>921</v>
      </c>
      <c r="B396" s="5" t="s">
        <v>145</v>
      </c>
      <c r="C396" s="6">
        <v>109778</v>
      </c>
      <c r="D396" t="s">
        <v>41</v>
      </c>
      <c r="E396">
        <v>93311</v>
      </c>
      <c r="F396" s="5" t="s">
        <v>50</v>
      </c>
      <c r="G396" s="5" t="s">
        <v>51</v>
      </c>
      <c r="H396" s="5" t="s">
        <v>126</v>
      </c>
      <c r="I396" t="s">
        <v>35</v>
      </c>
      <c r="J396" t="s">
        <v>126</v>
      </c>
      <c r="K396">
        <v>50</v>
      </c>
      <c r="L396" s="5" t="s">
        <v>922</v>
      </c>
      <c r="M396" s="5" t="s">
        <v>54</v>
      </c>
      <c r="N396">
        <v>3</v>
      </c>
      <c r="O396" t="s">
        <v>147</v>
      </c>
      <c r="P396" s="1">
        <v>45333</v>
      </c>
      <c r="Q396" s="1">
        <v>45350</v>
      </c>
      <c r="R396">
        <v>2366</v>
      </c>
      <c r="S396" s="4">
        <v>8.9</v>
      </c>
      <c r="T396" t="s">
        <v>210</v>
      </c>
    </row>
    <row r="397" spans="1:20" x14ac:dyDescent="0.35">
      <c r="A397" t="s">
        <v>923</v>
      </c>
      <c r="B397" s="5" t="s">
        <v>32</v>
      </c>
      <c r="C397" s="6">
        <v>162918</v>
      </c>
      <c r="D397" t="s">
        <v>22</v>
      </c>
      <c r="E397">
        <v>162918</v>
      </c>
      <c r="F397" s="5" t="s">
        <v>23</v>
      </c>
      <c r="G397" s="5" t="s">
        <v>51</v>
      </c>
      <c r="H397" s="5" t="s">
        <v>129</v>
      </c>
      <c r="I397" t="s">
        <v>35</v>
      </c>
      <c r="J397" t="s">
        <v>129</v>
      </c>
      <c r="K397">
        <v>0</v>
      </c>
      <c r="L397" s="5" t="s">
        <v>924</v>
      </c>
      <c r="M397" s="5" t="s">
        <v>37</v>
      </c>
      <c r="N397">
        <v>17</v>
      </c>
      <c r="O397" t="s">
        <v>85</v>
      </c>
      <c r="P397" s="1">
        <v>45581</v>
      </c>
      <c r="Q397" s="1">
        <v>45638</v>
      </c>
      <c r="R397">
        <v>721</v>
      </c>
      <c r="S397" s="4">
        <v>5.5</v>
      </c>
      <c r="T397" t="s">
        <v>30</v>
      </c>
    </row>
    <row r="398" spans="1:20" x14ac:dyDescent="0.35">
      <c r="A398" t="s">
        <v>925</v>
      </c>
      <c r="B398" s="5" t="s">
        <v>179</v>
      </c>
      <c r="C398" s="6">
        <v>219603</v>
      </c>
      <c r="D398" t="s">
        <v>22</v>
      </c>
      <c r="E398">
        <v>219603</v>
      </c>
      <c r="F398" s="5" t="s">
        <v>23</v>
      </c>
      <c r="G398" s="5" t="s">
        <v>24</v>
      </c>
      <c r="H398" s="5" t="s">
        <v>101</v>
      </c>
      <c r="I398" t="s">
        <v>26</v>
      </c>
      <c r="J398" t="s">
        <v>101</v>
      </c>
      <c r="K398">
        <v>0</v>
      </c>
      <c r="L398" s="5" t="s">
        <v>926</v>
      </c>
      <c r="M398" s="5" t="s">
        <v>54</v>
      </c>
      <c r="N398">
        <v>12</v>
      </c>
      <c r="O398" t="s">
        <v>29</v>
      </c>
      <c r="P398" s="1">
        <v>45418</v>
      </c>
      <c r="Q398" s="1">
        <v>45459</v>
      </c>
      <c r="R398">
        <v>894</v>
      </c>
      <c r="S398" s="4">
        <v>8.5</v>
      </c>
      <c r="T398" t="s">
        <v>95</v>
      </c>
    </row>
    <row r="399" spans="1:20" x14ac:dyDescent="0.35">
      <c r="A399" t="s">
        <v>927</v>
      </c>
      <c r="B399" s="5" t="s">
        <v>32</v>
      </c>
      <c r="C399" s="6">
        <v>304991</v>
      </c>
      <c r="D399" t="s">
        <v>120</v>
      </c>
      <c r="E399">
        <v>274492</v>
      </c>
      <c r="F399" s="5" t="s">
        <v>23</v>
      </c>
      <c r="G399" s="5" t="s">
        <v>59</v>
      </c>
      <c r="H399" s="5" t="s">
        <v>121</v>
      </c>
      <c r="I399" t="s">
        <v>35</v>
      </c>
      <c r="J399" t="s">
        <v>121</v>
      </c>
      <c r="K399">
        <v>100</v>
      </c>
      <c r="L399" s="5" t="s">
        <v>928</v>
      </c>
      <c r="M399" s="5" t="s">
        <v>28</v>
      </c>
      <c r="N399">
        <v>17</v>
      </c>
      <c r="O399" t="s">
        <v>172</v>
      </c>
      <c r="P399" s="1">
        <v>45359</v>
      </c>
      <c r="Q399" s="1">
        <v>45397</v>
      </c>
      <c r="R399">
        <v>2314</v>
      </c>
      <c r="S399" s="4">
        <v>6.5</v>
      </c>
      <c r="T399" t="s">
        <v>243</v>
      </c>
    </row>
    <row r="400" spans="1:20" x14ac:dyDescent="0.35">
      <c r="A400" t="s">
        <v>929</v>
      </c>
      <c r="B400" s="5" t="s">
        <v>28802</v>
      </c>
      <c r="C400" s="6">
        <v>99431</v>
      </c>
      <c r="D400" t="s">
        <v>81</v>
      </c>
      <c r="E400">
        <v>134232</v>
      </c>
      <c r="F400" s="5" t="s">
        <v>66</v>
      </c>
      <c r="G400" s="5" t="s">
        <v>51</v>
      </c>
      <c r="H400" s="5" t="s">
        <v>82</v>
      </c>
      <c r="I400" t="s">
        <v>44</v>
      </c>
      <c r="J400" t="s">
        <v>313</v>
      </c>
      <c r="K400">
        <v>50</v>
      </c>
      <c r="L400" s="5" t="s">
        <v>930</v>
      </c>
      <c r="M400" s="5" t="s">
        <v>28</v>
      </c>
      <c r="N400">
        <v>5</v>
      </c>
      <c r="O400" t="s">
        <v>167</v>
      </c>
      <c r="P400" s="1">
        <v>45391</v>
      </c>
      <c r="Q400" s="1">
        <v>45431</v>
      </c>
      <c r="R400">
        <v>1227</v>
      </c>
      <c r="S400" s="4">
        <v>6.7</v>
      </c>
      <c r="T400" t="s">
        <v>95</v>
      </c>
    </row>
    <row r="401" spans="1:20" x14ac:dyDescent="0.35">
      <c r="A401" t="s">
        <v>931</v>
      </c>
      <c r="B401" s="5" t="s">
        <v>21</v>
      </c>
      <c r="C401" s="6">
        <v>92131</v>
      </c>
      <c r="D401" t="s">
        <v>22</v>
      </c>
      <c r="E401">
        <v>92131</v>
      </c>
      <c r="F401" s="5" t="s">
        <v>50</v>
      </c>
      <c r="G401" s="5" t="s">
        <v>42</v>
      </c>
      <c r="H401" s="5" t="s">
        <v>25</v>
      </c>
      <c r="I401" t="s">
        <v>35</v>
      </c>
      <c r="J401" t="s">
        <v>25</v>
      </c>
      <c r="K401">
        <v>0</v>
      </c>
      <c r="L401" s="5" t="s">
        <v>932</v>
      </c>
      <c r="M401" s="5" t="s">
        <v>37</v>
      </c>
      <c r="N401">
        <v>3</v>
      </c>
      <c r="O401" t="s">
        <v>167</v>
      </c>
      <c r="P401" s="1">
        <v>45411</v>
      </c>
      <c r="Q401" s="1">
        <v>45474</v>
      </c>
      <c r="R401">
        <v>1590</v>
      </c>
      <c r="S401" s="4">
        <v>6.2</v>
      </c>
      <c r="T401" t="s">
        <v>277</v>
      </c>
    </row>
    <row r="402" spans="1:20" x14ac:dyDescent="0.35">
      <c r="A402" t="s">
        <v>933</v>
      </c>
      <c r="B402" s="5" t="s">
        <v>28802</v>
      </c>
      <c r="C402" s="6">
        <v>111236</v>
      </c>
      <c r="D402" t="s">
        <v>33</v>
      </c>
      <c r="E402">
        <v>12235960</v>
      </c>
      <c r="F402" s="5" t="s">
        <v>50</v>
      </c>
      <c r="G402" s="5" t="s">
        <v>51</v>
      </c>
      <c r="H402" s="5" t="s">
        <v>34</v>
      </c>
      <c r="I402" t="s">
        <v>26</v>
      </c>
      <c r="J402" t="s">
        <v>34</v>
      </c>
      <c r="K402">
        <v>100</v>
      </c>
      <c r="L402" s="5" t="s">
        <v>934</v>
      </c>
      <c r="M402" s="5" t="s">
        <v>70</v>
      </c>
      <c r="N402">
        <v>3</v>
      </c>
      <c r="O402" t="s">
        <v>147</v>
      </c>
      <c r="P402" s="1">
        <v>45721</v>
      </c>
      <c r="Q402" s="1">
        <v>45755</v>
      </c>
      <c r="R402">
        <v>1407</v>
      </c>
      <c r="S402" s="4">
        <v>6.1</v>
      </c>
      <c r="T402" t="s">
        <v>38</v>
      </c>
    </row>
    <row r="403" spans="1:20" x14ac:dyDescent="0.35">
      <c r="A403" t="s">
        <v>935</v>
      </c>
      <c r="B403" s="5" t="s">
        <v>28802</v>
      </c>
      <c r="C403" s="6">
        <v>263705</v>
      </c>
      <c r="D403" t="s">
        <v>22</v>
      </c>
      <c r="E403">
        <v>263705</v>
      </c>
      <c r="F403" s="5" t="s">
        <v>23</v>
      </c>
      <c r="G403" s="5" t="s">
        <v>42</v>
      </c>
      <c r="H403" s="5" t="s">
        <v>68</v>
      </c>
      <c r="I403" t="s">
        <v>26</v>
      </c>
      <c r="J403" t="s">
        <v>68</v>
      </c>
      <c r="K403">
        <v>0</v>
      </c>
      <c r="L403" s="5" t="s">
        <v>936</v>
      </c>
      <c r="M403" s="5" t="s">
        <v>37</v>
      </c>
      <c r="N403">
        <v>10</v>
      </c>
      <c r="O403" t="s">
        <v>71</v>
      </c>
      <c r="P403" s="1">
        <v>45642</v>
      </c>
      <c r="Q403" s="1">
        <v>45681</v>
      </c>
      <c r="R403">
        <v>870</v>
      </c>
      <c r="S403" s="4">
        <v>6.3</v>
      </c>
      <c r="T403" t="s">
        <v>55</v>
      </c>
    </row>
    <row r="404" spans="1:20" x14ac:dyDescent="0.35">
      <c r="A404" t="s">
        <v>937</v>
      </c>
      <c r="B404" s="5" t="s">
        <v>32</v>
      </c>
      <c r="C404" s="6">
        <v>37401</v>
      </c>
      <c r="D404" t="s">
        <v>22</v>
      </c>
      <c r="E404">
        <v>37401</v>
      </c>
      <c r="F404" s="5" t="s">
        <v>50</v>
      </c>
      <c r="G404" s="5" t="s">
        <v>42</v>
      </c>
      <c r="H404" s="5" t="s">
        <v>157</v>
      </c>
      <c r="I404" t="s">
        <v>44</v>
      </c>
      <c r="J404" t="s">
        <v>359</v>
      </c>
      <c r="K404">
        <v>0</v>
      </c>
      <c r="L404" s="5" t="s">
        <v>938</v>
      </c>
      <c r="M404" s="5" t="s">
        <v>37</v>
      </c>
      <c r="N404">
        <v>2</v>
      </c>
      <c r="O404" t="s">
        <v>141</v>
      </c>
      <c r="P404" s="1">
        <v>45743</v>
      </c>
      <c r="Q404" s="1">
        <v>45812</v>
      </c>
      <c r="R404">
        <v>728</v>
      </c>
      <c r="S404" s="4">
        <v>8.3000000000000007</v>
      </c>
      <c r="T404" t="s">
        <v>210</v>
      </c>
    </row>
    <row r="405" spans="1:20" x14ac:dyDescent="0.35">
      <c r="A405" t="s">
        <v>939</v>
      </c>
      <c r="B405" s="5" t="s">
        <v>145</v>
      </c>
      <c r="C405" s="6">
        <v>122481</v>
      </c>
      <c r="D405" t="s">
        <v>92</v>
      </c>
      <c r="E405">
        <v>91861</v>
      </c>
      <c r="F405" s="5" t="s">
        <v>50</v>
      </c>
      <c r="G405" s="5" t="s">
        <v>59</v>
      </c>
      <c r="H405" s="5" t="s">
        <v>93</v>
      </c>
      <c r="I405" t="s">
        <v>35</v>
      </c>
      <c r="J405" t="s">
        <v>940</v>
      </c>
      <c r="K405">
        <v>50</v>
      </c>
      <c r="L405" s="5" t="s">
        <v>941</v>
      </c>
      <c r="M405" s="5" t="s">
        <v>37</v>
      </c>
      <c r="N405">
        <v>3</v>
      </c>
      <c r="O405" t="s">
        <v>112</v>
      </c>
      <c r="P405" s="1">
        <v>45691</v>
      </c>
      <c r="Q405" s="1">
        <v>45727</v>
      </c>
      <c r="R405">
        <v>1575</v>
      </c>
      <c r="S405" s="4">
        <v>8</v>
      </c>
      <c r="T405" t="s">
        <v>95</v>
      </c>
    </row>
    <row r="406" spans="1:20" x14ac:dyDescent="0.35">
      <c r="A406" t="s">
        <v>942</v>
      </c>
      <c r="B406" s="5" t="s">
        <v>100</v>
      </c>
      <c r="C406" s="6">
        <v>29050</v>
      </c>
      <c r="D406" t="s">
        <v>22</v>
      </c>
      <c r="E406">
        <v>29050</v>
      </c>
      <c r="F406" s="5" t="s">
        <v>58</v>
      </c>
      <c r="G406" s="5" t="s">
        <v>51</v>
      </c>
      <c r="H406" s="5" t="s">
        <v>116</v>
      </c>
      <c r="I406" t="s">
        <v>35</v>
      </c>
      <c r="J406" t="s">
        <v>116</v>
      </c>
      <c r="K406">
        <v>50</v>
      </c>
      <c r="L406" s="5" t="s">
        <v>943</v>
      </c>
      <c r="M406" s="5" t="s">
        <v>70</v>
      </c>
      <c r="N406">
        <v>0</v>
      </c>
      <c r="O406" t="s">
        <v>141</v>
      </c>
      <c r="P406" s="1">
        <v>45436</v>
      </c>
      <c r="Q406" s="1">
        <v>45453</v>
      </c>
      <c r="R406">
        <v>1106</v>
      </c>
      <c r="S406" s="4">
        <v>6.7</v>
      </c>
      <c r="T406" t="s">
        <v>136</v>
      </c>
    </row>
    <row r="407" spans="1:20" x14ac:dyDescent="0.35">
      <c r="A407" t="s">
        <v>944</v>
      </c>
      <c r="B407" s="5" t="s">
        <v>105</v>
      </c>
      <c r="C407" s="6">
        <v>142280</v>
      </c>
      <c r="D407" t="s">
        <v>92</v>
      </c>
      <c r="E407">
        <v>106710</v>
      </c>
      <c r="F407" s="5" t="s">
        <v>66</v>
      </c>
      <c r="G407" s="5" t="s">
        <v>59</v>
      </c>
      <c r="H407" s="5" t="s">
        <v>93</v>
      </c>
      <c r="I407" t="s">
        <v>35</v>
      </c>
      <c r="J407" t="s">
        <v>93</v>
      </c>
      <c r="K407">
        <v>100</v>
      </c>
      <c r="L407" s="5" t="s">
        <v>945</v>
      </c>
      <c r="M407" s="5" t="s">
        <v>37</v>
      </c>
      <c r="N407">
        <v>9</v>
      </c>
      <c r="O407" t="s">
        <v>29</v>
      </c>
      <c r="P407" s="1">
        <v>45534</v>
      </c>
      <c r="Q407" s="1">
        <v>45569</v>
      </c>
      <c r="R407">
        <v>1311</v>
      </c>
      <c r="S407" s="4">
        <v>9.9</v>
      </c>
      <c r="T407" t="s">
        <v>30</v>
      </c>
    </row>
    <row r="408" spans="1:20" x14ac:dyDescent="0.35">
      <c r="A408" t="s">
        <v>946</v>
      </c>
      <c r="B408" s="5" t="s">
        <v>73</v>
      </c>
      <c r="C408" s="6">
        <v>75989</v>
      </c>
      <c r="D408" t="s">
        <v>22</v>
      </c>
      <c r="E408">
        <v>75989</v>
      </c>
      <c r="F408" s="5" t="s">
        <v>58</v>
      </c>
      <c r="G408" s="5" t="s">
        <v>24</v>
      </c>
      <c r="H408" s="5" t="s">
        <v>101</v>
      </c>
      <c r="I408" t="s">
        <v>35</v>
      </c>
      <c r="J408" t="s">
        <v>101</v>
      </c>
      <c r="K408">
        <v>0</v>
      </c>
      <c r="L408" s="5" t="s">
        <v>947</v>
      </c>
      <c r="M408" s="5" t="s">
        <v>54</v>
      </c>
      <c r="N408">
        <v>0</v>
      </c>
      <c r="O408" t="s">
        <v>112</v>
      </c>
      <c r="P408" s="1">
        <v>45560</v>
      </c>
      <c r="Q408" s="1">
        <v>45615</v>
      </c>
      <c r="R408">
        <v>2338</v>
      </c>
      <c r="S408" s="4">
        <v>6.3</v>
      </c>
      <c r="T408" t="s">
        <v>30</v>
      </c>
    </row>
    <row r="409" spans="1:20" x14ac:dyDescent="0.35">
      <c r="A409" t="s">
        <v>948</v>
      </c>
      <c r="B409" s="5" t="s">
        <v>49</v>
      </c>
      <c r="C409" s="6">
        <v>103477</v>
      </c>
      <c r="D409" t="s">
        <v>65</v>
      </c>
      <c r="E409">
        <v>134520</v>
      </c>
      <c r="F409" s="5" t="s">
        <v>66</v>
      </c>
      <c r="G409" s="5" t="s">
        <v>24</v>
      </c>
      <c r="H409" s="5" t="s">
        <v>67</v>
      </c>
      <c r="I409" t="s">
        <v>44</v>
      </c>
      <c r="J409" t="s">
        <v>67</v>
      </c>
      <c r="K409">
        <v>100</v>
      </c>
      <c r="L409" s="5" t="s">
        <v>949</v>
      </c>
      <c r="M409" s="5" t="s">
        <v>28</v>
      </c>
      <c r="N409">
        <v>6</v>
      </c>
      <c r="O409" t="s">
        <v>78</v>
      </c>
      <c r="P409" s="1">
        <v>45333</v>
      </c>
      <c r="Q409" s="1">
        <v>45379</v>
      </c>
      <c r="R409">
        <v>2343</v>
      </c>
      <c r="S409" s="4">
        <v>8.9</v>
      </c>
      <c r="T409" t="s">
        <v>63</v>
      </c>
    </row>
    <row r="410" spans="1:20" x14ac:dyDescent="0.35">
      <c r="A410" t="s">
        <v>950</v>
      </c>
      <c r="B410" s="5" t="s">
        <v>145</v>
      </c>
      <c r="C410" s="6">
        <v>111121</v>
      </c>
      <c r="D410" t="s">
        <v>22</v>
      </c>
      <c r="E410">
        <v>111121</v>
      </c>
      <c r="F410" s="5" t="s">
        <v>50</v>
      </c>
      <c r="G410" s="5" t="s">
        <v>59</v>
      </c>
      <c r="H410" s="5" t="s">
        <v>101</v>
      </c>
      <c r="I410" t="s">
        <v>44</v>
      </c>
      <c r="J410" t="s">
        <v>101</v>
      </c>
      <c r="K410">
        <v>100</v>
      </c>
      <c r="L410" s="5" t="s">
        <v>951</v>
      </c>
      <c r="M410" s="5" t="s">
        <v>28</v>
      </c>
      <c r="N410">
        <v>3</v>
      </c>
      <c r="O410" t="s">
        <v>112</v>
      </c>
      <c r="P410" s="1">
        <v>45356</v>
      </c>
      <c r="Q410" s="1">
        <v>45373</v>
      </c>
      <c r="R410">
        <v>1349</v>
      </c>
      <c r="S410" s="4">
        <v>7.6</v>
      </c>
      <c r="T410" t="s">
        <v>243</v>
      </c>
    </row>
    <row r="411" spans="1:20" x14ac:dyDescent="0.35">
      <c r="A411" t="s">
        <v>952</v>
      </c>
      <c r="B411" s="5" t="s">
        <v>40</v>
      </c>
      <c r="C411" s="6">
        <v>357359</v>
      </c>
      <c r="D411" t="s">
        <v>120</v>
      </c>
      <c r="E411">
        <v>321623</v>
      </c>
      <c r="F411" s="5" t="s">
        <v>23</v>
      </c>
      <c r="G411" s="5" t="s">
        <v>42</v>
      </c>
      <c r="H411" s="5" t="s">
        <v>121</v>
      </c>
      <c r="I411" t="s">
        <v>26</v>
      </c>
      <c r="J411" t="s">
        <v>121</v>
      </c>
      <c r="K411">
        <v>100</v>
      </c>
      <c r="L411" s="5" t="s">
        <v>953</v>
      </c>
      <c r="M411" s="5" t="s">
        <v>54</v>
      </c>
      <c r="N411">
        <v>19</v>
      </c>
      <c r="O411" t="s">
        <v>85</v>
      </c>
      <c r="P411" s="1">
        <v>45471</v>
      </c>
      <c r="Q411" s="1">
        <v>45510</v>
      </c>
      <c r="R411">
        <v>1855</v>
      </c>
      <c r="S411" s="4">
        <v>7.3</v>
      </c>
      <c r="T411" t="s">
        <v>103</v>
      </c>
    </row>
    <row r="412" spans="1:20" x14ac:dyDescent="0.35">
      <c r="A412" t="s">
        <v>954</v>
      </c>
      <c r="B412" s="5" t="s">
        <v>145</v>
      </c>
      <c r="C412" s="6">
        <v>107663</v>
      </c>
      <c r="D412" t="s">
        <v>74</v>
      </c>
      <c r="E412">
        <v>134579</v>
      </c>
      <c r="F412" s="5" t="s">
        <v>50</v>
      </c>
      <c r="G412" s="5" t="s">
        <v>59</v>
      </c>
      <c r="H412" s="5" t="s">
        <v>75</v>
      </c>
      <c r="I412" t="s">
        <v>35</v>
      </c>
      <c r="J412" t="s">
        <v>75</v>
      </c>
      <c r="K412">
        <v>100</v>
      </c>
      <c r="L412" s="5" t="s">
        <v>955</v>
      </c>
      <c r="M412" s="5" t="s">
        <v>37</v>
      </c>
      <c r="N412">
        <v>2</v>
      </c>
      <c r="O412" t="s">
        <v>131</v>
      </c>
      <c r="P412" s="1">
        <v>45510</v>
      </c>
      <c r="Q412" s="1">
        <v>45545</v>
      </c>
      <c r="R412">
        <v>683</v>
      </c>
      <c r="S412" s="4">
        <v>5.3</v>
      </c>
      <c r="T412" t="s">
        <v>243</v>
      </c>
    </row>
    <row r="413" spans="1:20" x14ac:dyDescent="0.35">
      <c r="A413" t="s">
        <v>956</v>
      </c>
      <c r="B413" s="5" t="s">
        <v>21</v>
      </c>
      <c r="C413" s="6">
        <v>83352</v>
      </c>
      <c r="D413" t="s">
        <v>92</v>
      </c>
      <c r="E413">
        <v>62514</v>
      </c>
      <c r="F413" s="5" t="s">
        <v>50</v>
      </c>
      <c r="G413" s="5" t="s">
        <v>24</v>
      </c>
      <c r="H413" s="5" t="s">
        <v>93</v>
      </c>
      <c r="I413" t="s">
        <v>44</v>
      </c>
      <c r="J413" t="s">
        <v>93</v>
      </c>
      <c r="K413">
        <v>0</v>
      </c>
      <c r="L413" s="5" t="s">
        <v>957</v>
      </c>
      <c r="M413" s="5" t="s">
        <v>37</v>
      </c>
      <c r="N413">
        <v>2</v>
      </c>
      <c r="O413" t="s">
        <v>131</v>
      </c>
      <c r="P413" s="1">
        <v>45577</v>
      </c>
      <c r="Q413" s="1">
        <v>45603</v>
      </c>
      <c r="R413">
        <v>1599</v>
      </c>
      <c r="S413" s="4">
        <v>6.6</v>
      </c>
      <c r="T413" t="s">
        <v>153</v>
      </c>
    </row>
    <row r="414" spans="1:20" x14ac:dyDescent="0.35">
      <c r="A414" t="s">
        <v>958</v>
      </c>
      <c r="B414" s="5" t="s">
        <v>100</v>
      </c>
      <c r="C414" s="6">
        <v>55431</v>
      </c>
      <c r="D414" t="s">
        <v>92</v>
      </c>
      <c r="E414">
        <v>41573</v>
      </c>
      <c r="F414" s="5" t="s">
        <v>58</v>
      </c>
      <c r="G414" s="5" t="s">
        <v>42</v>
      </c>
      <c r="H414" s="5" t="s">
        <v>93</v>
      </c>
      <c r="I414" t="s">
        <v>44</v>
      </c>
      <c r="J414" t="s">
        <v>93</v>
      </c>
      <c r="K414">
        <v>100</v>
      </c>
      <c r="L414" s="5" t="s">
        <v>959</v>
      </c>
      <c r="M414" s="5" t="s">
        <v>70</v>
      </c>
      <c r="N414">
        <v>0</v>
      </c>
      <c r="O414" t="s">
        <v>167</v>
      </c>
      <c r="P414" s="1">
        <v>45359</v>
      </c>
      <c r="Q414" s="1">
        <v>45408</v>
      </c>
      <c r="R414">
        <v>721</v>
      </c>
      <c r="S414" s="4">
        <v>9.9</v>
      </c>
      <c r="T414" t="s">
        <v>55</v>
      </c>
    </row>
    <row r="415" spans="1:20" x14ac:dyDescent="0.35">
      <c r="A415" t="s">
        <v>960</v>
      </c>
      <c r="B415" s="5" t="s">
        <v>21</v>
      </c>
      <c r="C415" s="6">
        <v>149644</v>
      </c>
      <c r="D415" t="s">
        <v>41</v>
      </c>
      <c r="E415">
        <v>127197</v>
      </c>
      <c r="F415" s="5" t="s">
        <v>66</v>
      </c>
      <c r="G415" s="5" t="s">
        <v>42</v>
      </c>
      <c r="H415" s="5" t="s">
        <v>43</v>
      </c>
      <c r="I415" t="s">
        <v>26</v>
      </c>
      <c r="J415" t="s">
        <v>43</v>
      </c>
      <c r="K415">
        <v>100</v>
      </c>
      <c r="L415" s="5" t="s">
        <v>961</v>
      </c>
      <c r="M415" s="5" t="s">
        <v>28</v>
      </c>
      <c r="N415">
        <v>9</v>
      </c>
      <c r="O415" t="s">
        <v>131</v>
      </c>
      <c r="P415" s="1">
        <v>45370</v>
      </c>
      <c r="Q415" s="1">
        <v>45400</v>
      </c>
      <c r="R415">
        <v>825</v>
      </c>
      <c r="S415" s="4">
        <v>7.7</v>
      </c>
      <c r="T415" t="s">
        <v>243</v>
      </c>
    </row>
    <row r="416" spans="1:20" x14ac:dyDescent="0.35">
      <c r="A416" t="s">
        <v>962</v>
      </c>
      <c r="B416" s="5" t="s">
        <v>28801</v>
      </c>
      <c r="C416" s="6">
        <v>94453</v>
      </c>
      <c r="D416" t="s">
        <v>22</v>
      </c>
      <c r="E416">
        <v>94453</v>
      </c>
      <c r="F416" s="5" t="s">
        <v>50</v>
      </c>
      <c r="G416" s="5" t="s">
        <v>59</v>
      </c>
      <c r="H416" s="5" t="s">
        <v>129</v>
      </c>
      <c r="I416" t="s">
        <v>44</v>
      </c>
      <c r="J416" t="s">
        <v>129</v>
      </c>
      <c r="K416">
        <v>50</v>
      </c>
      <c r="L416" s="5" t="s">
        <v>963</v>
      </c>
      <c r="M416" s="5" t="s">
        <v>54</v>
      </c>
      <c r="N416">
        <v>2</v>
      </c>
      <c r="O416" t="s">
        <v>78</v>
      </c>
      <c r="P416" s="1">
        <v>45752</v>
      </c>
      <c r="Q416" s="1">
        <v>45809</v>
      </c>
      <c r="R416">
        <v>1352</v>
      </c>
      <c r="S416" s="4">
        <v>5.2</v>
      </c>
      <c r="T416" t="s">
        <v>103</v>
      </c>
    </row>
    <row r="417" spans="1:20" x14ac:dyDescent="0.35">
      <c r="A417" t="s">
        <v>964</v>
      </c>
      <c r="B417" s="5" t="s">
        <v>57</v>
      </c>
      <c r="C417" s="6">
        <v>40773</v>
      </c>
      <c r="D417" t="s">
        <v>22</v>
      </c>
      <c r="E417">
        <v>40773</v>
      </c>
      <c r="F417" s="5" t="s">
        <v>50</v>
      </c>
      <c r="G417" s="5" t="s">
        <v>59</v>
      </c>
      <c r="H417" s="5" t="s">
        <v>157</v>
      </c>
      <c r="I417" t="s">
        <v>26</v>
      </c>
      <c r="J417" t="s">
        <v>157</v>
      </c>
      <c r="K417">
        <v>0</v>
      </c>
      <c r="L417" s="5" t="s">
        <v>965</v>
      </c>
      <c r="M417" s="5" t="s">
        <v>37</v>
      </c>
      <c r="N417">
        <v>2</v>
      </c>
      <c r="O417" t="s">
        <v>62</v>
      </c>
      <c r="P417" s="1">
        <v>45438</v>
      </c>
      <c r="Q417" s="1">
        <v>45457</v>
      </c>
      <c r="R417">
        <v>2359</v>
      </c>
      <c r="S417" s="4">
        <v>6</v>
      </c>
      <c r="T417" t="s">
        <v>136</v>
      </c>
    </row>
    <row r="418" spans="1:20" x14ac:dyDescent="0.35">
      <c r="A418" t="s">
        <v>966</v>
      </c>
      <c r="B418" s="5" t="s">
        <v>73</v>
      </c>
      <c r="C418" s="6">
        <v>94832</v>
      </c>
      <c r="D418" t="s">
        <v>74</v>
      </c>
      <c r="E418">
        <v>118540</v>
      </c>
      <c r="F418" s="5" t="s">
        <v>50</v>
      </c>
      <c r="G418" s="5" t="s">
        <v>42</v>
      </c>
      <c r="H418" s="5" t="s">
        <v>75</v>
      </c>
      <c r="I418" t="s">
        <v>35</v>
      </c>
      <c r="J418" t="s">
        <v>82</v>
      </c>
      <c r="K418">
        <v>50</v>
      </c>
      <c r="L418" s="5" t="s">
        <v>967</v>
      </c>
      <c r="M418" s="5" t="s">
        <v>54</v>
      </c>
      <c r="N418">
        <v>2</v>
      </c>
      <c r="O418" t="s">
        <v>131</v>
      </c>
      <c r="P418" s="1">
        <v>45737</v>
      </c>
      <c r="Q418" s="1">
        <v>45795</v>
      </c>
      <c r="R418">
        <v>1023</v>
      </c>
      <c r="S418" s="4">
        <v>8.6999999999999993</v>
      </c>
      <c r="T418" t="s">
        <v>63</v>
      </c>
    </row>
    <row r="419" spans="1:20" x14ac:dyDescent="0.35">
      <c r="A419" t="s">
        <v>968</v>
      </c>
      <c r="B419" s="5" t="s">
        <v>162</v>
      </c>
      <c r="C419" s="6">
        <v>66884</v>
      </c>
      <c r="D419" t="s">
        <v>41</v>
      </c>
      <c r="E419">
        <v>56851</v>
      </c>
      <c r="F419" s="5" t="s">
        <v>58</v>
      </c>
      <c r="G419" s="5" t="s">
        <v>42</v>
      </c>
      <c r="H419" s="5" t="s">
        <v>151</v>
      </c>
      <c r="I419" t="s">
        <v>35</v>
      </c>
      <c r="J419" t="s">
        <v>151</v>
      </c>
      <c r="K419">
        <v>100</v>
      </c>
      <c r="L419" s="5" t="s">
        <v>969</v>
      </c>
      <c r="M419" s="5" t="s">
        <v>70</v>
      </c>
      <c r="N419">
        <v>1</v>
      </c>
      <c r="O419" t="s">
        <v>29</v>
      </c>
      <c r="P419" s="1">
        <v>45593</v>
      </c>
      <c r="Q419" s="1">
        <v>45644</v>
      </c>
      <c r="R419">
        <v>1927</v>
      </c>
      <c r="S419" s="4">
        <v>7.9</v>
      </c>
      <c r="T419" t="s">
        <v>47</v>
      </c>
    </row>
    <row r="420" spans="1:20" x14ac:dyDescent="0.35">
      <c r="A420" t="s">
        <v>970</v>
      </c>
      <c r="B420" s="5" t="s">
        <v>145</v>
      </c>
      <c r="C420" s="6">
        <v>222209</v>
      </c>
      <c r="D420" t="s">
        <v>22</v>
      </c>
      <c r="E420">
        <v>222209</v>
      </c>
      <c r="F420" s="5" t="s">
        <v>66</v>
      </c>
      <c r="G420" s="5" t="s">
        <v>51</v>
      </c>
      <c r="H420" s="5" t="s">
        <v>68</v>
      </c>
      <c r="I420" t="s">
        <v>35</v>
      </c>
      <c r="J420" t="s">
        <v>68</v>
      </c>
      <c r="K420">
        <v>50</v>
      </c>
      <c r="L420" s="5" t="s">
        <v>971</v>
      </c>
      <c r="M420" s="5" t="s">
        <v>54</v>
      </c>
      <c r="N420">
        <v>7</v>
      </c>
      <c r="O420" t="s">
        <v>62</v>
      </c>
      <c r="P420" s="1">
        <v>45366</v>
      </c>
      <c r="Q420" s="1">
        <v>45419</v>
      </c>
      <c r="R420">
        <v>1846</v>
      </c>
      <c r="S420" s="4">
        <v>6.3</v>
      </c>
      <c r="T420" t="s">
        <v>108</v>
      </c>
    </row>
    <row r="421" spans="1:20" x14ac:dyDescent="0.35">
      <c r="A421" t="s">
        <v>972</v>
      </c>
      <c r="B421" s="5" t="s">
        <v>57</v>
      </c>
      <c r="C421" s="6">
        <v>181591</v>
      </c>
      <c r="D421" t="s">
        <v>33</v>
      </c>
      <c r="E421">
        <v>19975010</v>
      </c>
      <c r="F421" s="5" t="s">
        <v>23</v>
      </c>
      <c r="G421" s="5" t="s">
        <v>51</v>
      </c>
      <c r="H421" s="5" t="s">
        <v>34</v>
      </c>
      <c r="I421" t="s">
        <v>44</v>
      </c>
      <c r="J421" t="s">
        <v>768</v>
      </c>
      <c r="K421">
        <v>50</v>
      </c>
      <c r="L421" s="5" t="s">
        <v>973</v>
      </c>
      <c r="M421" s="5" t="s">
        <v>28</v>
      </c>
      <c r="N421">
        <v>15</v>
      </c>
      <c r="O421" t="s">
        <v>141</v>
      </c>
      <c r="P421" s="1">
        <v>45449</v>
      </c>
      <c r="Q421" s="1">
        <v>45492</v>
      </c>
      <c r="R421">
        <v>2025</v>
      </c>
      <c r="S421" s="4">
        <v>7.4</v>
      </c>
      <c r="T421" t="s">
        <v>55</v>
      </c>
    </row>
    <row r="422" spans="1:20" x14ac:dyDescent="0.35">
      <c r="A422" t="s">
        <v>974</v>
      </c>
      <c r="B422" s="5" t="s">
        <v>28802</v>
      </c>
      <c r="C422" s="6">
        <v>70146</v>
      </c>
      <c r="D422" t="s">
        <v>22</v>
      </c>
      <c r="E422">
        <v>70146</v>
      </c>
      <c r="F422" s="5" t="s">
        <v>58</v>
      </c>
      <c r="G422" s="5" t="s">
        <v>24</v>
      </c>
      <c r="H422" s="5" t="s">
        <v>25</v>
      </c>
      <c r="I422" t="s">
        <v>26</v>
      </c>
      <c r="J422" t="s">
        <v>25</v>
      </c>
      <c r="K422">
        <v>0</v>
      </c>
      <c r="L422" s="5" t="s">
        <v>975</v>
      </c>
      <c r="M422" s="5" t="s">
        <v>37</v>
      </c>
      <c r="N422">
        <v>1</v>
      </c>
      <c r="O422" t="s">
        <v>112</v>
      </c>
      <c r="P422" s="1">
        <v>45745</v>
      </c>
      <c r="Q422" s="1">
        <v>45794</v>
      </c>
      <c r="R422">
        <v>1790</v>
      </c>
      <c r="S422" s="4">
        <v>7</v>
      </c>
      <c r="T422" t="s">
        <v>47</v>
      </c>
    </row>
    <row r="423" spans="1:20" x14ac:dyDescent="0.35">
      <c r="A423" t="s">
        <v>976</v>
      </c>
      <c r="B423" s="5" t="s">
        <v>28801</v>
      </c>
      <c r="C423" s="6">
        <v>77528</v>
      </c>
      <c r="D423" t="s">
        <v>22</v>
      </c>
      <c r="E423">
        <v>77528</v>
      </c>
      <c r="F423" s="5" t="s">
        <v>50</v>
      </c>
      <c r="G423" s="5" t="s">
        <v>42</v>
      </c>
      <c r="H423" s="5" t="s">
        <v>129</v>
      </c>
      <c r="I423" t="s">
        <v>26</v>
      </c>
      <c r="J423" t="s">
        <v>129</v>
      </c>
      <c r="K423">
        <v>100</v>
      </c>
      <c r="L423" s="5" t="s">
        <v>977</v>
      </c>
      <c r="M423" s="5" t="s">
        <v>37</v>
      </c>
      <c r="N423">
        <v>2</v>
      </c>
      <c r="O423" t="s">
        <v>78</v>
      </c>
      <c r="P423" s="1">
        <v>45303</v>
      </c>
      <c r="Q423" s="1">
        <v>45356</v>
      </c>
      <c r="R423">
        <v>950</v>
      </c>
      <c r="S423" s="4">
        <v>6.7</v>
      </c>
      <c r="T423" t="s">
        <v>153</v>
      </c>
    </row>
    <row r="424" spans="1:20" x14ac:dyDescent="0.35">
      <c r="A424" t="s">
        <v>978</v>
      </c>
      <c r="B424" s="5" t="s">
        <v>28801</v>
      </c>
      <c r="C424" s="6">
        <v>133696</v>
      </c>
      <c r="D424" t="s">
        <v>74</v>
      </c>
      <c r="E424">
        <v>167120</v>
      </c>
      <c r="F424" s="5" t="s">
        <v>23</v>
      </c>
      <c r="G424" s="5" t="s">
        <v>51</v>
      </c>
      <c r="H424" s="5" t="s">
        <v>75</v>
      </c>
      <c r="I424" t="s">
        <v>26</v>
      </c>
      <c r="J424" t="s">
        <v>75</v>
      </c>
      <c r="K424">
        <v>50</v>
      </c>
      <c r="L424" s="5" t="s">
        <v>979</v>
      </c>
      <c r="M424" s="5" t="s">
        <v>70</v>
      </c>
      <c r="N424">
        <v>15</v>
      </c>
      <c r="O424" t="s">
        <v>88</v>
      </c>
      <c r="P424" s="1">
        <v>45556</v>
      </c>
      <c r="Q424" s="1">
        <v>45624</v>
      </c>
      <c r="R424">
        <v>2050</v>
      </c>
      <c r="S424" s="4">
        <v>6.5</v>
      </c>
      <c r="T424" t="s">
        <v>136</v>
      </c>
    </row>
    <row r="425" spans="1:20" x14ac:dyDescent="0.35">
      <c r="A425" t="s">
        <v>980</v>
      </c>
      <c r="B425" s="5" t="s">
        <v>100</v>
      </c>
      <c r="C425" s="6">
        <v>266317</v>
      </c>
      <c r="D425" t="s">
        <v>22</v>
      </c>
      <c r="E425">
        <v>266317</v>
      </c>
      <c r="F425" s="5" t="s">
        <v>23</v>
      </c>
      <c r="G425" s="5" t="s">
        <v>51</v>
      </c>
      <c r="H425" s="5" t="s">
        <v>68</v>
      </c>
      <c r="I425" t="s">
        <v>26</v>
      </c>
      <c r="J425" t="s">
        <v>68</v>
      </c>
      <c r="K425">
        <v>0</v>
      </c>
      <c r="L425" s="5" t="s">
        <v>981</v>
      </c>
      <c r="M425" s="5" t="s">
        <v>28</v>
      </c>
      <c r="N425">
        <v>19</v>
      </c>
      <c r="O425" t="s">
        <v>71</v>
      </c>
      <c r="P425" s="1">
        <v>45428</v>
      </c>
      <c r="Q425" s="1">
        <v>45480</v>
      </c>
      <c r="R425">
        <v>970</v>
      </c>
      <c r="S425" s="4">
        <v>5.3</v>
      </c>
      <c r="T425" t="s">
        <v>118</v>
      </c>
    </row>
    <row r="426" spans="1:20" x14ac:dyDescent="0.35">
      <c r="A426" t="s">
        <v>982</v>
      </c>
      <c r="B426" s="5" t="s">
        <v>32</v>
      </c>
      <c r="C426" s="6">
        <v>171903</v>
      </c>
      <c r="D426" t="s">
        <v>22</v>
      </c>
      <c r="E426">
        <v>171903</v>
      </c>
      <c r="F426" s="5" t="s">
        <v>23</v>
      </c>
      <c r="G426" s="5" t="s">
        <v>42</v>
      </c>
      <c r="H426" s="5" t="s">
        <v>191</v>
      </c>
      <c r="I426" t="s">
        <v>35</v>
      </c>
      <c r="J426" t="s">
        <v>116</v>
      </c>
      <c r="K426">
        <v>100</v>
      </c>
      <c r="L426" s="5" t="s">
        <v>983</v>
      </c>
      <c r="M426" s="5" t="s">
        <v>70</v>
      </c>
      <c r="N426">
        <v>19</v>
      </c>
      <c r="O426" t="s">
        <v>112</v>
      </c>
      <c r="P426" s="1">
        <v>45500</v>
      </c>
      <c r="Q426" s="1">
        <v>45538</v>
      </c>
      <c r="R426">
        <v>2156</v>
      </c>
      <c r="S426" s="4">
        <v>9.3000000000000007</v>
      </c>
      <c r="T426" t="s">
        <v>63</v>
      </c>
    </row>
    <row r="427" spans="1:20" x14ac:dyDescent="0.35">
      <c r="A427" t="s">
        <v>984</v>
      </c>
      <c r="B427" s="5" t="s">
        <v>28802</v>
      </c>
      <c r="C427" s="6">
        <v>134807</v>
      </c>
      <c r="D427" t="s">
        <v>74</v>
      </c>
      <c r="E427">
        <v>168509</v>
      </c>
      <c r="F427" s="5" t="s">
        <v>23</v>
      </c>
      <c r="G427" s="5" t="s">
        <v>51</v>
      </c>
      <c r="H427" s="5" t="s">
        <v>75</v>
      </c>
      <c r="I427" t="s">
        <v>26</v>
      </c>
      <c r="J427" t="s">
        <v>97</v>
      </c>
      <c r="K427">
        <v>0</v>
      </c>
      <c r="L427" s="5" t="s">
        <v>985</v>
      </c>
      <c r="M427" s="5" t="s">
        <v>37</v>
      </c>
      <c r="N427">
        <v>17</v>
      </c>
      <c r="O427" t="s">
        <v>172</v>
      </c>
      <c r="P427" s="1">
        <v>45526</v>
      </c>
      <c r="Q427" s="1">
        <v>45540</v>
      </c>
      <c r="R427">
        <v>1624</v>
      </c>
      <c r="S427" s="4">
        <v>8.8000000000000007</v>
      </c>
      <c r="T427" t="s">
        <v>277</v>
      </c>
    </row>
    <row r="428" spans="1:20" x14ac:dyDescent="0.35">
      <c r="A428" t="s">
        <v>986</v>
      </c>
      <c r="B428" s="5" t="s">
        <v>28799</v>
      </c>
      <c r="C428" s="6">
        <v>123091</v>
      </c>
      <c r="D428" t="s">
        <v>41</v>
      </c>
      <c r="E428">
        <v>104627</v>
      </c>
      <c r="F428" s="5" t="s">
        <v>66</v>
      </c>
      <c r="G428" s="5" t="s">
        <v>51</v>
      </c>
      <c r="H428" s="5" t="s">
        <v>60</v>
      </c>
      <c r="I428" t="s">
        <v>44</v>
      </c>
      <c r="J428" t="s">
        <v>60</v>
      </c>
      <c r="K428">
        <v>0</v>
      </c>
      <c r="L428" s="5" t="s">
        <v>987</v>
      </c>
      <c r="M428" s="5" t="s">
        <v>37</v>
      </c>
      <c r="N428">
        <v>6</v>
      </c>
      <c r="O428" t="s">
        <v>85</v>
      </c>
      <c r="P428" s="1">
        <v>45701</v>
      </c>
      <c r="Q428" s="1">
        <v>45747</v>
      </c>
      <c r="R428">
        <v>2071</v>
      </c>
      <c r="S428" s="4">
        <v>6</v>
      </c>
      <c r="T428" t="s">
        <v>277</v>
      </c>
    </row>
    <row r="429" spans="1:20" x14ac:dyDescent="0.35">
      <c r="A429" t="s">
        <v>988</v>
      </c>
      <c r="B429" s="5" t="s">
        <v>40</v>
      </c>
      <c r="C429" s="6">
        <v>55885</v>
      </c>
      <c r="D429" t="s">
        <v>22</v>
      </c>
      <c r="E429">
        <v>55885</v>
      </c>
      <c r="F429" s="5" t="s">
        <v>66</v>
      </c>
      <c r="G429" s="5" t="s">
        <v>59</v>
      </c>
      <c r="H429" s="5" t="s">
        <v>157</v>
      </c>
      <c r="I429" t="s">
        <v>44</v>
      </c>
      <c r="J429" t="s">
        <v>157</v>
      </c>
      <c r="K429">
        <v>50</v>
      </c>
      <c r="L429" s="5" t="s">
        <v>989</v>
      </c>
      <c r="M429" s="5" t="s">
        <v>37</v>
      </c>
      <c r="N429">
        <v>9</v>
      </c>
      <c r="O429" t="s">
        <v>131</v>
      </c>
      <c r="P429" s="1">
        <v>45534</v>
      </c>
      <c r="Q429" s="1">
        <v>45554</v>
      </c>
      <c r="R429">
        <v>875</v>
      </c>
      <c r="S429" s="4">
        <v>8</v>
      </c>
      <c r="T429" t="s">
        <v>136</v>
      </c>
    </row>
    <row r="430" spans="1:20" x14ac:dyDescent="0.35">
      <c r="A430" t="s">
        <v>990</v>
      </c>
      <c r="B430" s="5" t="s">
        <v>57</v>
      </c>
      <c r="C430" s="6">
        <v>190416</v>
      </c>
      <c r="D430" t="s">
        <v>22</v>
      </c>
      <c r="E430">
        <v>190416</v>
      </c>
      <c r="F430" s="5" t="s">
        <v>23</v>
      </c>
      <c r="G430" s="5" t="s">
        <v>24</v>
      </c>
      <c r="H430" s="5" t="s">
        <v>191</v>
      </c>
      <c r="I430" t="s">
        <v>44</v>
      </c>
      <c r="J430" t="s">
        <v>191</v>
      </c>
      <c r="K430">
        <v>100</v>
      </c>
      <c r="L430" s="5" t="s">
        <v>991</v>
      </c>
      <c r="M430" s="5" t="s">
        <v>70</v>
      </c>
      <c r="N430">
        <v>11</v>
      </c>
      <c r="O430" t="s">
        <v>62</v>
      </c>
      <c r="P430" s="1">
        <v>45576</v>
      </c>
      <c r="Q430" s="1">
        <v>45616</v>
      </c>
      <c r="R430">
        <v>1500</v>
      </c>
      <c r="S430" s="4">
        <v>9.8000000000000007</v>
      </c>
      <c r="T430" t="s">
        <v>47</v>
      </c>
    </row>
    <row r="431" spans="1:20" x14ac:dyDescent="0.35">
      <c r="A431" t="s">
        <v>992</v>
      </c>
      <c r="B431" s="5" t="s">
        <v>100</v>
      </c>
      <c r="C431" s="6">
        <v>155137</v>
      </c>
      <c r="D431" t="s">
        <v>22</v>
      </c>
      <c r="E431">
        <v>155137</v>
      </c>
      <c r="F431" s="5" t="s">
        <v>66</v>
      </c>
      <c r="G431" s="5" t="s">
        <v>51</v>
      </c>
      <c r="H431" s="5" t="s">
        <v>68</v>
      </c>
      <c r="I431" t="s">
        <v>44</v>
      </c>
      <c r="J431" t="s">
        <v>133</v>
      </c>
      <c r="K431">
        <v>100</v>
      </c>
      <c r="L431" s="5" t="s">
        <v>993</v>
      </c>
      <c r="M431" s="5" t="s">
        <v>70</v>
      </c>
      <c r="N431">
        <v>6</v>
      </c>
      <c r="O431" t="s">
        <v>141</v>
      </c>
      <c r="P431" s="1">
        <v>45708</v>
      </c>
      <c r="Q431" s="1">
        <v>45738</v>
      </c>
      <c r="R431">
        <v>2010</v>
      </c>
      <c r="S431" s="4">
        <v>6.3</v>
      </c>
      <c r="T431" t="s">
        <v>118</v>
      </c>
    </row>
    <row r="432" spans="1:20" x14ac:dyDescent="0.35">
      <c r="A432" t="s">
        <v>994</v>
      </c>
      <c r="B432" s="5" t="s">
        <v>100</v>
      </c>
      <c r="C432" s="6">
        <v>233502</v>
      </c>
      <c r="D432" t="s">
        <v>65</v>
      </c>
      <c r="E432">
        <v>303553</v>
      </c>
      <c r="F432" s="5" t="s">
        <v>23</v>
      </c>
      <c r="G432" s="5" t="s">
        <v>51</v>
      </c>
      <c r="H432" s="5" t="s">
        <v>67</v>
      </c>
      <c r="I432" t="s">
        <v>35</v>
      </c>
      <c r="J432" t="s">
        <v>67</v>
      </c>
      <c r="K432">
        <v>0</v>
      </c>
      <c r="L432" s="5" t="s">
        <v>995</v>
      </c>
      <c r="M432" s="5" t="s">
        <v>37</v>
      </c>
      <c r="N432">
        <v>14</v>
      </c>
      <c r="O432" t="s">
        <v>78</v>
      </c>
      <c r="P432" s="1">
        <v>45701</v>
      </c>
      <c r="Q432" s="1">
        <v>45715</v>
      </c>
      <c r="R432">
        <v>1261</v>
      </c>
      <c r="S432" s="4">
        <v>9.1</v>
      </c>
      <c r="T432" t="s">
        <v>136</v>
      </c>
    </row>
    <row r="433" spans="1:20" x14ac:dyDescent="0.35">
      <c r="A433" t="s">
        <v>996</v>
      </c>
      <c r="B433" s="5" t="s">
        <v>179</v>
      </c>
      <c r="C433" s="6">
        <v>106241</v>
      </c>
      <c r="D433" t="s">
        <v>22</v>
      </c>
      <c r="E433">
        <v>106241</v>
      </c>
      <c r="F433" s="5" t="s">
        <v>66</v>
      </c>
      <c r="G433" s="5" t="s">
        <v>59</v>
      </c>
      <c r="H433" s="5" t="s">
        <v>165</v>
      </c>
      <c r="I433" t="s">
        <v>35</v>
      </c>
      <c r="J433" t="s">
        <v>165</v>
      </c>
      <c r="K433">
        <v>100</v>
      </c>
      <c r="L433" s="5" t="s">
        <v>997</v>
      </c>
      <c r="M433" s="5" t="s">
        <v>28</v>
      </c>
      <c r="N433">
        <v>7</v>
      </c>
      <c r="O433" t="s">
        <v>85</v>
      </c>
      <c r="P433" s="1">
        <v>45401</v>
      </c>
      <c r="Q433" s="1">
        <v>45455</v>
      </c>
      <c r="R433">
        <v>1827</v>
      </c>
      <c r="S433" s="4">
        <v>8.3000000000000007</v>
      </c>
      <c r="T433" t="s">
        <v>63</v>
      </c>
    </row>
    <row r="434" spans="1:20" x14ac:dyDescent="0.35">
      <c r="A434" t="s">
        <v>998</v>
      </c>
      <c r="B434" s="5" t="s">
        <v>105</v>
      </c>
      <c r="C434" s="6">
        <v>170331</v>
      </c>
      <c r="D434" t="s">
        <v>33</v>
      </c>
      <c r="E434">
        <v>18736410</v>
      </c>
      <c r="F434" s="5" t="s">
        <v>23</v>
      </c>
      <c r="G434" s="5" t="s">
        <v>24</v>
      </c>
      <c r="H434" s="5" t="s">
        <v>34</v>
      </c>
      <c r="I434" t="s">
        <v>35</v>
      </c>
      <c r="J434" t="s">
        <v>157</v>
      </c>
      <c r="K434">
        <v>100</v>
      </c>
      <c r="L434" s="5" t="s">
        <v>999</v>
      </c>
      <c r="M434" s="5" t="s">
        <v>70</v>
      </c>
      <c r="N434">
        <v>17</v>
      </c>
      <c r="O434" t="s">
        <v>29</v>
      </c>
      <c r="P434" s="1">
        <v>45668</v>
      </c>
      <c r="Q434" s="1">
        <v>45689</v>
      </c>
      <c r="R434">
        <v>602</v>
      </c>
      <c r="S434" s="4">
        <v>5.6</v>
      </c>
      <c r="T434" t="s">
        <v>108</v>
      </c>
    </row>
    <row r="435" spans="1:20" x14ac:dyDescent="0.35">
      <c r="A435" t="s">
        <v>1000</v>
      </c>
      <c r="B435" s="5" t="s">
        <v>28800</v>
      </c>
      <c r="C435" s="6">
        <v>190752</v>
      </c>
      <c r="D435" t="s">
        <v>22</v>
      </c>
      <c r="E435">
        <v>190752</v>
      </c>
      <c r="F435" s="5" t="s">
        <v>66</v>
      </c>
      <c r="G435" s="5" t="s">
        <v>24</v>
      </c>
      <c r="H435" s="5" t="s">
        <v>97</v>
      </c>
      <c r="I435" t="s">
        <v>26</v>
      </c>
      <c r="J435" t="s">
        <v>97</v>
      </c>
      <c r="K435">
        <v>100</v>
      </c>
      <c r="L435" s="5" t="s">
        <v>1001</v>
      </c>
      <c r="M435" s="5" t="s">
        <v>70</v>
      </c>
      <c r="N435">
        <v>9</v>
      </c>
      <c r="O435" t="s">
        <v>78</v>
      </c>
      <c r="P435" s="1">
        <v>45662</v>
      </c>
      <c r="Q435" s="1">
        <v>45689</v>
      </c>
      <c r="R435">
        <v>1336</v>
      </c>
      <c r="S435" s="4">
        <v>7.6</v>
      </c>
      <c r="T435" t="s">
        <v>95</v>
      </c>
    </row>
    <row r="436" spans="1:20" x14ac:dyDescent="0.35">
      <c r="A436" t="s">
        <v>1002</v>
      </c>
      <c r="B436" s="5" t="s">
        <v>91</v>
      </c>
      <c r="C436" s="6">
        <v>57858</v>
      </c>
      <c r="D436" t="s">
        <v>33</v>
      </c>
      <c r="E436">
        <v>6364380</v>
      </c>
      <c r="F436" s="5" t="s">
        <v>58</v>
      </c>
      <c r="G436" s="5" t="s">
        <v>51</v>
      </c>
      <c r="H436" s="5" t="s">
        <v>34</v>
      </c>
      <c r="I436" t="s">
        <v>44</v>
      </c>
      <c r="J436" t="s">
        <v>34</v>
      </c>
      <c r="K436">
        <v>0</v>
      </c>
      <c r="L436" s="5" t="s">
        <v>1003</v>
      </c>
      <c r="M436" s="5" t="s">
        <v>37</v>
      </c>
      <c r="N436">
        <v>0</v>
      </c>
      <c r="O436" t="s">
        <v>85</v>
      </c>
      <c r="P436" s="1">
        <v>45580</v>
      </c>
      <c r="Q436" s="1">
        <v>45606</v>
      </c>
      <c r="R436">
        <v>1143</v>
      </c>
      <c r="S436" s="4">
        <v>8.3000000000000007</v>
      </c>
      <c r="T436" t="s">
        <v>89</v>
      </c>
    </row>
    <row r="437" spans="1:20" x14ac:dyDescent="0.35">
      <c r="A437" t="s">
        <v>1004</v>
      </c>
      <c r="B437" s="5" t="s">
        <v>73</v>
      </c>
      <c r="C437" s="6">
        <v>60290</v>
      </c>
      <c r="D437" t="s">
        <v>41</v>
      </c>
      <c r="E437">
        <v>51247</v>
      </c>
      <c r="F437" s="5" t="s">
        <v>58</v>
      </c>
      <c r="G437" s="5" t="s">
        <v>59</v>
      </c>
      <c r="H437" s="5" t="s">
        <v>43</v>
      </c>
      <c r="I437" t="s">
        <v>26</v>
      </c>
      <c r="J437" t="s">
        <v>43</v>
      </c>
      <c r="K437">
        <v>50</v>
      </c>
      <c r="L437" s="5" t="s">
        <v>1005</v>
      </c>
      <c r="M437" s="5" t="s">
        <v>28</v>
      </c>
      <c r="N437">
        <v>0</v>
      </c>
      <c r="O437" t="s">
        <v>141</v>
      </c>
      <c r="P437" s="1">
        <v>45536</v>
      </c>
      <c r="Q437" s="1">
        <v>45557</v>
      </c>
      <c r="R437">
        <v>1266</v>
      </c>
      <c r="S437" s="4">
        <v>9.6</v>
      </c>
      <c r="T437" t="s">
        <v>108</v>
      </c>
    </row>
    <row r="438" spans="1:20" x14ac:dyDescent="0.35">
      <c r="A438" t="s">
        <v>1006</v>
      </c>
      <c r="B438" s="5" t="s">
        <v>28800</v>
      </c>
      <c r="C438" s="6">
        <v>78662</v>
      </c>
      <c r="D438" t="s">
        <v>22</v>
      </c>
      <c r="E438">
        <v>78662</v>
      </c>
      <c r="F438" s="5" t="s">
        <v>50</v>
      </c>
      <c r="G438" s="5" t="s">
        <v>42</v>
      </c>
      <c r="H438" s="5" t="s">
        <v>165</v>
      </c>
      <c r="I438" t="s">
        <v>35</v>
      </c>
      <c r="J438" t="s">
        <v>68</v>
      </c>
      <c r="K438">
        <v>0</v>
      </c>
      <c r="L438" s="5" t="s">
        <v>1007</v>
      </c>
      <c r="M438" s="5" t="s">
        <v>54</v>
      </c>
      <c r="N438">
        <v>2</v>
      </c>
      <c r="O438" t="s">
        <v>71</v>
      </c>
      <c r="P438" s="1">
        <v>45331</v>
      </c>
      <c r="Q438" s="1">
        <v>45394</v>
      </c>
      <c r="R438">
        <v>1998</v>
      </c>
      <c r="S438" s="4">
        <v>9.9</v>
      </c>
      <c r="T438" t="s">
        <v>38</v>
      </c>
    </row>
    <row r="439" spans="1:20" x14ac:dyDescent="0.35">
      <c r="A439" t="s">
        <v>1008</v>
      </c>
      <c r="B439" s="5" t="s">
        <v>100</v>
      </c>
      <c r="C439" s="6">
        <v>68057</v>
      </c>
      <c r="D439" t="s">
        <v>22</v>
      </c>
      <c r="E439">
        <v>68057</v>
      </c>
      <c r="F439" s="5" t="s">
        <v>58</v>
      </c>
      <c r="G439" s="5" t="s">
        <v>42</v>
      </c>
      <c r="H439" s="5" t="s">
        <v>97</v>
      </c>
      <c r="I439" t="s">
        <v>44</v>
      </c>
      <c r="J439" t="s">
        <v>97</v>
      </c>
      <c r="K439">
        <v>0</v>
      </c>
      <c r="L439" s="5" t="s">
        <v>1009</v>
      </c>
      <c r="M439" s="5" t="s">
        <v>70</v>
      </c>
      <c r="N439">
        <v>1</v>
      </c>
      <c r="O439" t="s">
        <v>141</v>
      </c>
      <c r="P439" s="1">
        <v>45366</v>
      </c>
      <c r="Q439" s="1">
        <v>45424</v>
      </c>
      <c r="R439">
        <v>2060</v>
      </c>
      <c r="S439" s="4">
        <v>6.3</v>
      </c>
      <c r="T439" t="s">
        <v>55</v>
      </c>
    </row>
    <row r="440" spans="1:20" x14ac:dyDescent="0.35">
      <c r="A440" t="s">
        <v>1010</v>
      </c>
      <c r="B440" s="5" t="s">
        <v>40</v>
      </c>
      <c r="C440" s="6">
        <v>152822</v>
      </c>
      <c r="D440" t="s">
        <v>22</v>
      </c>
      <c r="E440">
        <v>152822</v>
      </c>
      <c r="F440" s="5" t="s">
        <v>66</v>
      </c>
      <c r="G440" s="5" t="s">
        <v>42</v>
      </c>
      <c r="H440" s="5" t="s">
        <v>101</v>
      </c>
      <c r="I440" t="s">
        <v>26</v>
      </c>
      <c r="J440" t="s">
        <v>116</v>
      </c>
      <c r="K440">
        <v>50</v>
      </c>
      <c r="L440" s="5" t="s">
        <v>1011</v>
      </c>
      <c r="M440" s="5" t="s">
        <v>70</v>
      </c>
      <c r="N440">
        <v>5</v>
      </c>
      <c r="O440" t="s">
        <v>112</v>
      </c>
      <c r="P440" s="1">
        <v>45745</v>
      </c>
      <c r="Q440" s="1">
        <v>45761</v>
      </c>
      <c r="R440">
        <v>1541</v>
      </c>
      <c r="S440" s="4">
        <v>5.8</v>
      </c>
      <c r="T440" t="s">
        <v>63</v>
      </c>
    </row>
    <row r="441" spans="1:20" x14ac:dyDescent="0.35">
      <c r="A441" t="s">
        <v>1012</v>
      </c>
      <c r="B441" s="5" t="s">
        <v>32</v>
      </c>
      <c r="C441" s="6">
        <v>168351</v>
      </c>
      <c r="D441" t="s">
        <v>22</v>
      </c>
      <c r="E441">
        <v>168351</v>
      </c>
      <c r="F441" s="5" t="s">
        <v>66</v>
      </c>
      <c r="G441" s="5" t="s">
        <v>51</v>
      </c>
      <c r="H441" s="5" t="s">
        <v>25</v>
      </c>
      <c r="I441" t="s">
        <v>35</v>
      </c>
      <c r="J441" t="s">
        <v>25</v>
      </c>
      <c r="K441">
        <v>100</v>
      </c>
      <c r="L441" s="5" t="s">
        <v>1013</v>
      </c>
      <c r="M441" s="5" t="s">
        <v>37</v>
      </c>
      <c r="N441">
        <v>7</v>
      </c>
      <c r="O441" t="s">
        <v>135</v>
      </c>
      <c r="P441" s="1">
        <v>45719</v>
      </c>
      <c r="Q441" s="1">
        <v>45733</v>
      </c>
      <c r="R441">
        <v>1746</v>
      </c>
      <c r="S441" s="4">
        <v>9.3000000000000007</v>
      </c>
      <c r="T441" t="s">
        <v>30</v>
      </c>
    </row>
    <row r="442" spans="1:20" x14ac:dyDescent="0.35">
      <c r="A442" t="s">
        <v>1014</v>
      </c>
      <c r="B442" s="5" t="s">
        <v>28800</v>
      </c>
      <c r="C442" s="6">
        <v>280392</v>
      </c>
      <c r="D442" t="s">
        <v>22</v>
      </c>
      <c r="E442">
        <v>280392</v>
      </c>
      <c r="F442" s="5" t="s">
        <v>23</v>
      </c>
      <c r="G442" s="5" t="s">
        <v>59</v>
      </c>
      <c r="H442" s="5" t="s">
        <v>101</v>
      </c>
      <c r="I442" t="s">
        <v>26</v>
      </c>
      <c r="J442" t="s">
        <v>101</v>
      </c>
      <c r="K442">
        <v>0</v>
      </c>
      <c r="L442" s="5" t="s">
        <v>1015</v>
      </c>
      <c r="M442" s="5" t="s">
        <v>28</v>
      </c>
      <c r="N442">
        <v>15</v>
      </c>
      <c r="O442" t="s">
        <v>88</v>
      </c>
      <c r="P442" s="1">
        <v>45582</v>
      </c>
      <c r="Q442" s="1">
        <v>45632</v>
      </c>
      <c r="R442">
        <v>1427</v>
      </c>
      <c r="S442" s="4">
        <v>5.8</v>
      </c>
      <c r="T442" t="s">
        <v>136</v>
      </c>
    </row>
    <row r="443" spans="1:20" x14ac:dyDescent="0.35">
      <c r="A443" t="s">
        <v>1016</v>
      </c>
      <c r="B443" s="5" t="s">
        <v>162</v>
      </c>
      <c r="C443" s="6">
        <v>165716</v>
      </c>
      <c r="D443" t="s">
        <v>22</v>
      </c>
      <c r="E443">
        <v>165716</v>
      </c>
      <c r="F443" s="5" t="s">
        <v>23</v>
      </c>
      <c r="G443" s="5" t="s">
        <v>51</v>
      </c>
      <c r="H443" s="5" t="s">
        <v>52</v>
      </c>
      <c r="I443" t="s">
        <v>35</v>
      </c>
      <c r="J443" t="s">
        <v>68</v>
      </c>
      <c r="K443">
        <v>50</v>
      </c>
      <c r="L443" s="5" t="s">
        <v>1017</v>
      </c>
      <c r="M443" s="5" t="s">
        <v>54</v>
      </c>
      <c r="N443">
        <v>18</v>
      </c>
      <c r="O443" t="s">
        <v>147</v>
      </c>
      <c r="P443" s="1">
        <v>45765</v>
      </c>
      <c r="Q443" s="1">
        <v>45799</v>
      </c>
      <c r="R443">
        <v>2251</v>
      </c>
      <c r="S443" s="4">
        <v>6.2</v>
      </c>
      <c r="T443" t="s">
        <v>47</v>
      </c>
    </row>
    <row r="444" spans="1:20" x14ac:dyDescent="0.35">
      <c r="A444" t="s">
        <v>1018</v>
      </c>
      <c r="B444" s="5" t="s">
        <v>49</v>
      </c>
      <c r="C444" s="6">
        <v>187794</v>
      </c>
      <c r="D444" t="s">
        <v>22</v>
      </c>
      <c r="E444">
        <v>187794</v>
      </c>
      <c r="F444" s="5" t="s">
        <v>23</v>
      </c>
      <c r="G444" s="5" t="s">
        <v>59</v>
      </c>
      <c r="H444" s="5" t="s">
        <v>52</v>
      </c>
      <c r="I444" t="s">
        <v>26</v>
      </c>
      <c r="J444" t="s">
        <v>52</v>
      </c>
      <c r="K444">
        <v>0</v>
      </c>
      <c r="L444" s="5" t="s">
        <v>1019</v>
      </c>
      <c r="M444" s="5" t="s">
        <v>54</v>
      </c>
      <c r="N444">
        <v>11</v>
      </c>
      <c r="O444" t="s">
        <v>135</v>
      </c>
      <c r="P444" s="1">
        <v>45552</v>
      </c>
      <c r="Q444" s="1">
        <v>45567</v>
      </c>
      <c r="R444">
        <v>1284</v>
      </c>
      <c r="S444" s="4">
        <v>9</v>
      </c>
      <c r="T444" t="s">
        <v>47</v>
      </c>
    </row>
    <row r="445" spans="1:20" x14ac:dyDescent="0.35">
      <c r="A445" t="s">
        <v>1020</v>
      </c>
      <c r="B445" s="5" t="s">
        <v>217</v>
      </c>
      <c r="C445" s="6">
        <v>245697</v>
      </c>
      <c r="D445" t="s">
        <v>41</v>
      </c>
      <c r="E445">
        <v>208842</v>
      </c>
      <c r="F445" s="5" t="s">
        <v>23</v>
      </c>
      <c r="G445" s="5" t="s">
        <v>59</v>
      </c>
      <c r="H445" s="5" t="s">
        <v>43</v>
      </c>
      <c r="I445" t="s">
        <v>35</v>
      </c>
      <c r="J445" t="s">
        <v>43</v>
      </c>
      <c r="K445">
        <v>0</v>
      </c>
      <c r="L445" s="5" t="s">
        <v>1021</v>
      </c>
      <c r="M445" s="5" t="s">
        <v>54</v>
      </c>
      <c r="N445">
        <v>10</v>
      </c>
      <c r="O445" t="s">
        <v>112</v>
      </c>
      <c r="P445" s="1">
        <v>45526</v>
      </c>
      <c r="Q445" s="1">
        <v>45542</v>
      </c>
      <c r="R445">
        <v>2112</v>
      </c>
      <c r="S445" s="4">
        <v>9</v>
      </c>
      <c r="T445" t="s">
        <v>55</v>
      </c>
    </row>
    <row r="446" spans="1:20" x14ac:dyDescent="0.35">
      <c r="A446" t="s">
        <v>1022</v>
      </c>
      <c r="B446" s="5" t="s">
        <v>174</v>
      </c>
      <c r="C446" s="6">
        <v>79411</v>
      </c>
      <c r="D446" t="s">
        <v>74</v>
      </c>
      <c r="E446">
        <v>99264</v>
      </c>
      <c r="F446" s="5" t="s">
        <v>50</v>
      </c>
      <c r="G446" s="5" t="s">
        <v>42</v>
      </c>
      <c r="H446" s="5" t="s">
        <v>75</v>
      </c>
      <c r="I446" t="s">
        <v>44</v>
      </c>
      <c r="J446" t="s">
        <v>75</v>
      </c>
      <c r="K446">
        <v>0</v>
      </c>
      <c r="L446" s="5" t="s">
        <v>1023</v>
      </c>
      <c r="M446" s="5" t="s">
        <v>70</v>
      </c>
      <c r="N446">
        <v>3</v>
      </c>
      <c r="O446" t="s">
        <v>167</v>
      </c>
      <c r="P446" s="1">
        <v>45673</v>
      </c>
      <c r="Q446" s="1">
        <v>45715</v>
      </c>
      <c r="R446">
        <v>2121</v>
      </c>
      <c r="S446" s="4">
        <v>7.8</v>
      </c>
      <c r="T446" t="s">
        <v>95</v>
      </c>
    </row>
    <row r="447" spans="1:20" x14ac:dyDescent="0.35">
      <c r="A447" t="s">
        <v>1024</v>
      </c>
      <c r="B447" s="5" t="s">
        <v>28801</v>
      </c>
      <c r="C447" s="6">
        <v>117847</v>
      </c>
      <c r="D447" t="s">
        <v>22</v>
      </c>
      <c r="E447">
        <v>117847</v>
      </c>
      <c r="F447" s="5" t="s">
        <v>66</v>
      </c>
      <c r="G447" s="5" t="s">
        <v>59</v>
      </c>
      <c r="H447" s="5" t="s">
        <v>165</v>
      </c>
      <c r="I447" t="s">
        <v>35</v>
      </c>
      <c r="J447" t="s">
        <v>165</v>
      </c>
      <c r="K447">
        <v>100</v>
      </c>
      <c r="L447" s="5" t="s">
        <v>1025</v>
      </c>
      <c r="M447" s="5" t="s">
        <v>28</v>
      </c>
      <c r="N447">
        <v>7</v>
      </c>
      <c r="O447" t="s">
        <v>62</v>
      </c>
      <c r="P447" s="1">
        <v>45629</v>
      </c>
      <c r="Q447" s="1">
        <v>45643</v>
      </c>
      <c r="R447">
        <v>1511</v>
      </c>
      <c r="S447" s="4">
        <v>5.3</v>
      </c>
      <c r="T447" t="s">
        <v>38</v>
      </c>
    </row>
    <row r="448" spans="1:20" x14ac:dyDescent="0.35">
      <c r="A448" t="s">
        <v>1026</v>
      </c>
      <c r="B448" s="5" t="s">
        <v>105</v>
      </c>
      <c r="C448" s="6">
        <v>112962</v>
      </c>
      <c r="D448" t="s">
        <v>92</v>
      </c>
      <c r="E448">
        <v>84722</v>
      </c>
      <c r="F448" s="5" t="s">
        <v>66</v>
      </c>
      <c r="G448" s="5" t="s">
        <v>59</v>
      </c>
      <c r="H448" s="5" t="s">
        <v>93</v>
      </c>
      <c r="I448" t="s">
        <v>26</v>
      </c>
      <c r="J448" t="s">
        <v>75</v>
      </c>
      <c r="K448">
        <v>100</v>
      </c>
      <c r="L448" s="5" t="s">
        <v>1027</v>
      </c>
      <c r="M448" s="5" t="s">
        <v>28</v>
      </c>
      <c r="N448">
        <v>9</v>
      </c>
      <c r="O448" t="s">
        <v>147</v>
      </c>
      <c r="P448" s="1">
        <v>45447</v>
      </c>
      <c r="Q448" s="1">
        <v>45472</v>
      </c>
      <c r="R448">
        <v>905</v>
      </c>
      <c r="S448" s="4">
        <v>6.9</v>
      </c>
      <c r="T448" t="s">
        <v>103</v>
      </c>
    </row>
    <row r="449" spans="1:20" x14ac:dyDescent="0.35">
      <c r="A449" t="s">
        <v>1028</v>
      </c>
      <c r="B449" s="5" t="s">
        <v>28799</v>
      </c>
      <c r="C449" s="6">
        <v>166397</v>
      </c>
      <c r="D449" t="s">
        <v>81</v>
      </c>
      <c r="E449">
        <v>224636</v>
      </c>
      <c r="F449" s="5" t="s">
        <v>66</v>
      </c>
      <c r="G449" s="5" t="s">
        <v>59</v>
      </c>
      <c r="H449" s="5" t="s">
        <v>82</v>
      </c>
      <c r="I449" t="s">
        <v>35</v>
      </c>
      <c r="J449" t="s">
        <v>82</v>
      </c>
      <c r="K449">
        <v>100</v>
      </c>
      <c r="L449" s="5" t="s">
        <v>1029</v>
      </c>
      <c r="M449" s="5" t="s">
        <v>70</v>
      </c>
      <c r="N449">
        <v>7</v>
      </c>
      <c r="O449" t="s">
        <v>141</v>
      </c>
      <c r="P449" s="1">
        <v>45606</v>
      </c>
      <c r="Q449" s="1">
        <v>45627</v>
      </c>
      <c r="R449">
        <v>2239</v>
      </c>
      <c r="S449" s="4">
        <v>5</v>
      </c>
      <c r="T449" t="s">
        <v>95</v>
      </c>
    </row>
    <row r="450" spans="1:20" x14ac:dyDescent="0.35">
      <c r="A450" t="s">
        <v>1030</v>
      </c>
      <c r="B450" s="5" t="s">
        <v>91</v>
      </c>
      <c r="C450" s="6">
        <v>135988</v>
      </c>
      <c r="D450" t="s">
        <v>22</v>
      </c>
      <c r="E450">
        <v>135988</v>
      </c>
      <c r="F450" s="5" t="s">
        <v>66</v>
      </c>
      <c r="G450" s="5" t="s">
        <v>24</v>
      </c>
      <c r="H450" s="5" t="s">
        <v>97</v>
      </c>
      <c r="I450" t="s">
        <v>26</v>
      </c>
      <c r="J450" t="s">
        <v>191</v>
      </c>
      <c r="K450">
        <v>100</v>
      </c>
      <c r="L450" s="5" t="s">
        <v>1031</v>
      </c>
      <c r="M450" s="5" t="s">
        <v>37</v>
      </c>
      <c r="N450">
        <v>5</v>
      </c>
      <c r="O450" t="s">
        <v>147</v>
      </c>
      <c r="P450" s="1">
        <v>45300</v>
      </c>
      <c r="Q450" s="1">
        <v>45359</v>
      </c>
      <c r="R450">
        <v>1645</v>
      </c>
      <c r="S450" s="4">
        <v>9.9</v>
      </c>
      <c r="T450" t="s">
        <v>136</v>
      </c>
    </row>
    <row r="451" spans="1:20" x14ac:dyDescent="0.35">
      <c r="A451" t="s">
        <v>1032</v>
      </c>
      <c r="B451" s="5" t="s">
        <v>162</v>
      </c>
      <c r="C451" s="6">
        <v>30929</v>
      </c>
      <c r="D451" t="s">
        <v>22</v>
      </c>
      <c r="E451">
        <v>30929</v>
      </c>
      <c r="F451" s="5" t="s">
        <v>50</v>
      </c>
      <c r="G451" s="5" t="s">
        <v>59</v>
      </c>
      <c r="H451" s="5" t="s">
        <v>116</v>
      </c>
      <c r="I451" t="s">
        <v>26</v>
      </c>
      <c r="J451" t="s">
        <v>116</v>
      </c>
      <c r="K451">
        <v>100</v>
      </c>
      <c r="L451" s="5" t="s">
        <v>1033</v>
      </c>
      <c r="M451" s="5" t="s">
        <v>54</v>
      </c>
      <c r="N451">
        <v>2</v>
      </c>
      <c r="O451" t="s">
        <v>85</v>
      </c>
      <c r="P451" s="1">
        <v>45396</v>
      </c>
      <c r="Q451" s="1">
        <v>45419</v>
      </c>
      <c r="R451">
        <v>1963</v>
      </c>
      <c r="S451" s="4">
        <v>9.6</v>
      </c>
      <c r="T451" t="s">
        <v>89</v>
      </c>
    </row>
    <row r="452" spans="1:20" x14ac:dyDescent="0.35">
      <c r="A452" t="s">
        <v>1034</v>
      </c>
      <c r="B452" s="5" t="s">
        <v>91</v>
      </c>
      <c r="C452" s="6">
        <v>112165</v>
      </c>
      <c r="D452" t="s">
        <v>41</v>
      </c>
      <c r="E452">
        <v>95340</v>
      </c>
      <c r="F452" s="5" t="s">
        <v>66</v>
      </c>
      <c r="G452" s="5" t="s">
        <v>51</v>
      </c>
      <c r="H452" s="5" t="s">
        <v>43</v>
      </c>
      <c r="I452" t="s">
        <v>26</v>
      </c>
      <c r="J452" t="s">
        <v>43</v>
      </c>
      <c r="K452">
        <v>50</v>
      </c>
      <c r="L452" s="5" t="s">
        <v>1035</v>
      </c>
      <c r="M452" s="5" t="s">
        <v>70</v>
      </c>
      <c r="N452">
        <v>5</v>
      </c>
      <c r="O452" t="s">
        <v>71</v>
      </c>
      <c r="P452" s="1">
        <v>45333</v>
      </c>
      <c r="Q452" s="1">
        <v>45356</v>
      </c>
      <c r="R452">
        <v>2021</v>
      </c>
      <c r="S452" s="4">
        <v>8.9</v>
      </c>
      <c r="T452" t="s">
        <v>210</v>
      </c>
    </row>
    <row r="453" spans="1:20" x14ac:dyDescent="0.35">
      <c r="A453" t="s">
        <v>1036</v>
      </c>
      <c r="B453" s="5" t="s">
        <v>21</v>
      </c>
      <c r="C453" s="6">
        <v>100758</v>
      </c>
      <c r="D453" t="s">
        <v>41</v>
      </c>
      <c r="E453">
        <v>85644</v>
      </c>
      <c r="F453" s="5" t="s">
        <v>50</v>
      </c>
      <c r="G453" s="5" t="s">
        <v>51</v>
      </c>
      <c r="H453" s="5" t="s">
        <v>43</v>
      </c>
      <c r="I453" t="s">
        <v>26</v>
      </c>
      <c r="J453" t="s">
        <v>43</v>
      </c>
      <c r="K453">
        <v>100</v>
      </c>
      <c r="L453" s="5" t="s">
        <v>1037</v>
      </c>
      <c r="M453" s="5" t="s">
        <v>28</v>
      </c>
      <c r="N453">
        <v>4</v>
      </c>
      <c r="O453" t="s">
        <v>107</v>
      </c>
      <c r="P453" s="1">
        <v>45403</v>
      </c>
      <c r="Q453" s="1">
        <v>45436</v>
      </c>
      <c r="R453">
        <v>1162</v>
      </c>
      <c r="S453" s="4">
        <v>9.1</v>
      </c>
      <c r="T453" t="s">
        <v>118</v>
      </c>
    </row>
    <row r="454" spans="1:20" x14ac:dyDescent="0.35">
      <c r="A454" t="s">
        <v>1038</v>
      </c>
      <c r="B454" s="5" t="s">
        <v>105</v>
      </c>
      <c r="C454" s="6">
        <v>83754</v>
      </c>
      <c r="D454" t="s">
        <v>22</v>
      </c>
      <c r="E454">
        <v>83754</v>
      </c>
      <c r="F454" s="5" t="s">
        <v>58</v>
      </c>
      <c r="G454" s="5" t="s">
        <v>24</v>
      </c>
      <c r="H454" s="5" t="s">
        <v>68</v>
      </c>
      <c r="I454" t="s">
        <v>35</v>
      </c>
      <c r="J454" t="s">
        <v>93</v>
      </c>
      <c r="K454">
        <v>100</v>
      </c>
      <c r="L454" s="5" t="s">
        <v>1039</v>
      </c>
      <c r="M454" s="5" t="s">
        <v>70</v>
      </c>
      <c r="N454">
        <v>0</v>
      </c>
      <c r="O454" t="s">
        <v>62</v>
      </c>
      <c r="P454" s="1">
        <v>45672</v>
      </c>
      <c r="Q454" s="1">
        <v>45694</v>
      </c>
      <c r="R454">
        <v>2164</v>
      </c>
      <c r="S454" s="4">
        <v>7.8</v>
      </c>
      <c r="T454" t="s">
        <v>38</v>
      </c>
    </row>
    <row r="455" spans="1:20" x14ac:dyDescent="0.35">
      <c r="A455" t="s">
        <v>1040</v>
      </c>
      <c r="B455" s="5" t="s">
        <v>32</v>
      </c>
      <c r="C455" s="6">
        <v>109895</v>
      </c>
      <c r="D455" t="s">
        <v>120</v>
      </c>
      <c r="E455">
        <v>98906</v>
      </c>
      <c r="F455" s="5" t="s">
        <v>50</v>
      </c>
      <c r="G455" s="5" t="s">
        <v>24</v>
      </c>
      <c r="H455" s="5" t="s">
        <v>121</v>
      </c>
      <c r="I455" t="s">
        <v>44</v>
      </c>
      <c r="J455" t="s">
        <v>121</v>
      </c>
      <c r="K455">
        <v>100</v>
      </c>
      <c r="L455" s="5" t="s">
        <v>1041</v>
      </c>
      <c r="M455" s="5" t="s">
        <v>28</v>
      </c>
      <c r="N455">
        <v>4</v>
      </c>
      <c r="O455" t="s">
        <v>85</v>
      </c>
      <c r="P455" s="1">
        <v>45359</v>
      </c>
      <c r="Q455" s="1">
        <v>45407</v>
      </c>
      <c r="R455">
        <v>2487</v>
      </c>
      <c r="S455" s="4">
        <v>8.9</v>
      </c>
      <c r="T455" t="s">
        <v>79</v>
      </c>
    </row>
    <row r="456" spans="1:20" x14ac:dyDescent="0.35">
      <c r="A456" t="s">
        <v>1042</v>
      </c>
      <c r="B456" s="5" t="s">
        <v>91</v>
      </c>
      <c r="C456" s="6">
        <v>160760</v>
      </c>
      <c r="D456" t="s">
        <v>41</v>
      </c>
      <c r="E456">
        <v>136646</v>
      </c>
      <c r="F456" s="5" t="s">
        <v>23</v>
      </c>
      <c r="G456" s="5" t="s">
        <v>59</v>
      </c>
      <c r="H456" s="5" t="s">
        <v>126</v>
      </c>
      <c r="I456" t="s">
        <v>26</v>
      </c>
      <c r="J456" t="s">
        <v>126</v>
      </c>
      <c r="K456">
        <v>50</v>
      </c>
      <c r="L456" s="5" t="s">
        <v>1043</v>
      </c>
      <c r="M456" s="5" t="s">
        <v>37</v>
      </c>
      <c r="N456">
        <v>11</v>
      </c>
      <c r="O456" t="s">
        <v>135</v>
      </c>
      <c r="P456" s="1">
        <v>45345</v>
      </c>
      <c r="Q456" s="1">
        <v>45401</v>
      </c>
      <c r="R456">
        <v>1258</v>
      </c>
      <c r="S456" s="4">
        <v>7.1</v>
      </c>
      <c r="T456" t="s">
        <v>243</v>
      </c>
    </row>
    <row r="457" spans="1:20" x14ac:dyDescent="0.35">
      <c r="A457" t="s">
        <v>1044</v>
      </c>
      <c r="B457" s="5" t="s">
        <v>91</v>
      </c>
      <c r="C457" s="6">
        <v>167415</v>
      </c>
      <c r="D457" t="s">
        <v>81</v>
      </c>
      <c r="E457">
        <v>226010</v>
      </c>
      <c r="F457" s="5" t="s">
        <v>66</v>
      </c>
      <c r="G457" s="5" t="s">
        <v>24</v>
      </c>
      <c r="H457" s="5" t="s">
        <v>82</v>
      </c>
      <c r="I457" t="s">
        <v>35</v>
      </c>
      <c r="J457" t="s">
        <v>82</v>
      </c>
      <c r="K457">
        <v>100</v>
      </c>
      <c r="L457" s="5" t="s">
        <v>740</v>
      </c>
      <c r="M457" s="5" t="s">
        <v>37</v>
      </c>
      <c r="N457">
        <v>5</v>
      </c>
      <c r="O457" t="s">
        <v>135</v>
      </c>
      <c r="P457" s="1">
        <v>45611</v>
      </c>
      <c r="Q457" s="1">
        <v>45630</v>
      </c>
      <c r="R457">
        <v>2488</v>
      </c>
      <c r="S457" s="4">
        <v>6.7</v>
      </c>
      <c r="T457" t="s">
        <v>89</v>
      </c>
    </row>
    <row r="458" spans="1:20" x14ac:dyDescent="0.35">
      <c r="A458" t="s">
        <v>1045</v>
      </c>
      <c r="B458" s="5" t="s">
        <v>21</v>
      </c>
      <c r="C458" s="6">
        <v>58948</v>
      </c>
      <c r="D458" t="s">
        <v>81</v>
      </c>
      <c r="E458">
        <v>79580</v>
      </c>
      <c r="F458" s="5" t="s">
        <v>58</v>
      </c>
      <c r="G458" s="5" t="s">
        <v>42</v>
      </c>
      <c r="H458" s="5" t="s">
        <v>82</v>
      </c>
      <c r="I458" t="s">
        <v>35</v>
      </c>
      <c r="J458" t="s">
        <v>82</v>
      </c>
      <c r="K458">
        <v>100</v>
      </c>
      <c r="L458" s="5" t="s">
        <v>1046</v>
      </c>
      <c r="M458" s="5" t="s">
        <v>70</v>
      </c>
      <c r="N458">
        <v>1</v>
      </c>
      <c r="O458" t="s">
        <v>112</v>
      </c>
      <c r="P458" s="1">
        <v>45486</v>
      </c>
      <c r="Q458" s="1">
        <v>45544</v>
      </c>
      <c r="R458">
        <v>515</v>
      </c>
      <c r="S458" s="4">
        <v>7.4</v>
      </c>
      <c r="T458" t="s">
        <v>38</v>
      </c>
    </row>
    <row r="459" spans="1:20" x14ac:dyDescent="0.35">
      <c r="A459" t="s">
        <v>1047</v>
      </c>
      <c r="B459" s="5" t="s">
        <v>145</v>
      </c>
      <c r="C459" s="6">
        <v>73406</v>
      </c>
      <c r="D459" t="s">
        <v>22</v>
      </c>
      <c r="E459">
        <v>73406</v>
      </c>
      <c r="F459" s="5" t="s">
        <v>50</v>
      </c>
      <c r="G459" s="5" t="s">
        <v>42</v>
      </c>
      <c r="H459" s="5" t="s">
        <v>165</v>
      </c>
      <c r="I459" t="s">
        <v>35</v>
      </c>
      <c r="J459" t="s">
        <v>165</v>
      </c>
      <c r="K459">
        <v>0</v>
      </c>
      <c r="L459" s="5" t="s">
        <v>1048</v>
      </c>
      <c r="M459" s="5" t="s">
        <v>37</v>
      </c>
      <c r="N459">
        <v>3</v>
      </c>
      <c r="O459" t="s">
        <v>167</v>
      </c>
      <c r="P459" s="1">
        <v>45654</v>
      </c>
      <c r="Q459" s="1">
        <v>45672</v>
      </c>
      <c r="R459">
        <v>677</v>
      </c>
      <c r="S459" s="4">
        <v>6</v>
      </c>
      <c r="T459" t="s">
        <v>95</v>
      </c>
    </row>
    <row r="460" spans="1:20" x14ac:dyDescent="0.35">
      <c r="A460" t="s">
        <v>1049</v>
      </c>
      <c r="B460" s="5" t="s">
        <v>28801</v>
      </c>
      <c r="C460" s="6">
        <v>153534</v>
      </c>
      <c r="D460" t="s">
        <v>41</v>
      </c>
      <c r="E460">
        <v>130504</v>
      </c>
      <c r="F460" s="5" t="s">
        <v>23</v>
      </c>
      <c r="G460" s="5" t="s">
        <v>59</v>
      </c>
      <c r="H460" s="5" t="s">
        <v>151</v>
      </c>
      <c r="I460" t="s">
        <v>35</v>
      </c>
      <c r="J460" t="s">
        <v>151</v>
      </c>
      <c r="K460">
        <v>100</v>
      </c>
      <c r="L460" s="5" t="s">
        <v>1050</v>
      </c>
      <c r="M460" s="5" t="s">
        <v>28</v>
      </c>
      <c r="N460">
        <v>19</v>
      </c>
      <c r="O460" t="s">
        <v>78</v>
      </c>
      <c r="P460" s="1">
        <v>45447</v>
      </c>
      <c r="Q460" s="1">
        <v>45489</v>
      </c>
      <c r="R460">
        <v>1625</v>
      </c>
      <c r="S460" s="4">
        <v>7.5</v>
      </c>
      <c r="T460" t="s">
        <v>118</v>
      </c>
    </row>
    <row r="461" spans="1:20" x14ac:dyDescent="0.35">
      <c r="A461" t="s">
        <v>1051</v>
      </c>
      <c r="B461" s="5" t="s">
        <v>21</v>
      </c>
      <c r="C461" s="6">
        <v>81787</v>
      </c>
      <c r="D461" t="s">
        <v>33</v>
      </c>
      <c r="E461">
        <v>8996570</v>
      </c>
      <c r="F461" s="5" t="s">
        <v>50</v>
      </c>
      <c r="G461" s="5" t="s">
        <v>24</v>
      </c>
      <c r="H461" s="5" t="s">
        <v>34</v>
      </c>
      <c r="I461" t="s">
        <v>26</v>
      </c>
      <c r="J461" t="s">
        <v>34</v>
      </c>
      <c r="K461">
        <v>50</v>
      </c>
      <c r="L461" s="5" t="s">
        <v>1052</v>
      </c>
      <c r="M461" s="5" t="s">
        <v>54</v>
      </c>
      <c r="N461">
        <v>4</v>
      </c>
      <c r="O461" t="s">
        <v>172</v>
      </c>
      <c r="P461" s="1">
        <v>45724</v>
      </c>
      <c r="Q461" s="1">
        <v>45788</v>
      </c>
      <c r="R461">
        <v>577</v>
      </c>
      <c r="S461" s="4">
        <v>5.9</v>
      </c>
      <c r="T461" t="s">
        <v>118</v>
      </c>
    </row>
    <row r="462" spans="1:20" x14ac:dyDescent="0.35">
      <c r="A462" t="s">
        <v>1053</v>
      </c>
      <c r="B462" s="5" t="s">
        <v>49</v>
      </c>
      <c r="C462" s="6">
        <v>121967</v>
      </c>
      <c r="D462" t="s">
        <v>22</v>
      </c>
      <c r="E462">
        <v>121967</v>
      </c>
      <c r="F462" s="5" t="s">
        <v>50</v>
      </c>
      <c r="G462" s="5" t="s">
        <v>24</v>
      </c>
      <c r="H462" s="5" t="s">
        <v>129</v>
      </c>
      <c r="I462" t="s">
        <v>35</v>
      </c>
      <c r="J462" t="s">
        <v>129</v>
      </c>
      <c r="K462">
        <v>0</v>
      </c>
      <c r="L462" s="5" t="s">
        <v>1054</v>
      </c>
      <c r="M462" s="5" t="s">
        <v>70</v>
      </c>
      <c r="N462">
        <v>4</v>
      </c>
      <c r="O462" t="s">
        <v>62</v>
      </c>
      <c r="P462" s="1">
        <v>45473</v>
      </c>
      <c r="Q462" s="1">
        <v>45523</v>
      </c>
      <c r="R462">
        <v>914</v>
      </c>
      <c r="S462" s="4">
        <v>6.5</v>
      </c>
      <c r="T462" t="s">
        <v>243</v>
      </c>
    </row>
    <row r="463" spans="1:20" x14ac:dyDescent="0.35">
      <c r="A463" t="s">
        <v>1055</v>
      </c>
      <c r="B463" s="5" t="s">
        <v>174</v>
      </c>
      <c r="C463" s="6">
        <v>181438</v>
      </c>
      <c r="D463" t="s">
        <v>33</v>
      </c>
      <c r="E463">
        <v>19958180</v>
      </c>
      <c r="F463" s="5" t="s">
        <v>23</v>
      </c>
      <c r="G463" s="5" t="s">
        <v>42</v>
      </c>
      <c r="H463" s="5" t="s">
        <v>34</v>
      </c>
      <c r="I463" t="s">
        <v>44</v>
      </c>
      <c r="J463" t="s">
        <v>34</v>
      </c>
      <c r="K463">
        <v>50</v>
      </c>
      <c r="L463" s="5" t="s">
        <v>1056</v>
      </c>
      <c r="M463" s="5" t="s">
        <v>28</v>
      </c>
      <c r="N463">
        <v>14</v>
      </c>
      <c r="O463" t="s">
        <v>141</v>
      </c>
      <c r="P463" s="1">
        <v>45682</v>
      </c>
      <c r="Q463" s="1">
        <v>45720</v>
      </c>
      <c r="R463">
        <v>2075</v>
      </c>
      <c r="S463" s="4">
        <v>5.5</v>
      </c>
      <c r="T463" t="s">
        <v>47</v>
      </c>
    </row>
    <row r="464" spans="1:20" x14ac:dyDescent="0.35">
      <c r="A464" t="s">
        <v>1057</v>
      </c>
      <c r="B464" s="5" t="s">
        <v>179</v>
      </c>
      <c r="C464" s="6">
        <v>60296</v>
      </c>
      <c r="D464" t="s">
        <v>22</v>
      </c>
      <c r="E464">
        <v>60296</v>
      </c>
      <c r="F464" s="5" t="s">
        <v>58</v>
      </c>
      <c r="G464" s="5" t="s">
        <v>24</v>
      </c>
      <c r="H464" s="5" t="s">
        <v>129</v>
      </c>
      <c r="I464" t="s">
        <v>35</v>
      </c>
      <c r="J464" t="s">
        <v>129</v>
      </c>
      <c r="K464">
        <v>50</v>
      </c>
      <c r="L464" s="5" t="s">
        <v>1058</v>
      </c>
      <c r="M464" s="5" t="s">
        <v>70</v>
      </c>
      <c r="N464">
        <v>1</v>
      </c>
      <c r="O464" t="s">
        <v>167</v>
      </c>
      <c r="P464" s="1">
        <v>45678</v>
      </c>
      <c r="Q464" s="1">
        <v>45714</v>
      </c>
      <c r="R464">
        <v>635</v>
      </c>
      <c r="S464" s="4">
        <v>7.3</v>
      </c>
      <c r="T464" t="s">
        <v>243</v>
      </c>
    </row>
    <row r="465" spans="1:20" x14ac:dyDescent="0.35">
      <c r="A465" t="s">
        <v>1059</v>
      </c>
      <c r="B465" s="5" t="s">
        <v>162</v>
      </c>
      <c r="C465" s="6">
        <v>64191</v>
      </c>
      <c r="D465" t="s">
        <v>22</v>
      </c>
      <c r="E465">
        <v>64191</v>
      </c>
      <c r="F465" s="5" t="s">
        <v>58</v>
      </c>
      <c r="G465" s="5" t="s">
        <v>24</v>
      </c>
      <c r="H465" s="5" t="s">
        <v>25</v>
      </c>
      <c r="I465" t="s">
        <v>26</v>
      </c>
      <c r="J465" t="s">
        <v>83</v>
      </c>
      <c r="K465">
        <v>50</v>
      </c>
      <c r="L465" s="5" t="s">
        <v>1060</v>
      </c>
      <c r="M465" s="5" t="s">
        <v>70</v>
      </c>
      <c r="N465">
        <v>1</v>
      </c>
      <c r="O465" t="s">
        <v>112</v>
      </c>
      <c r="P465" s="1">
        <v>45622</v>
      </c>
      <c r="Q465" s="1">
        <v>45637</v>
      </c>
      <c r="R465">
        <v>2243</v>
      </c>
      <c r="S465" s="4">
        <v>5.6</v>
      </c>
      <c r="T465" t="s">
        <v>153</v>
      </c>
    </row>
    <row r="466" spans="1:20" x14ac:dyDescent="0.35">
      <c r="A466" t="s">
        <v>1061</v>
      </c>
      <c r="B466" s="5" t="s">
        <v>28802</v>
      </c>
      <c r="C466" s="6">
        <v>96896</v>
      </c>
      <c r="D466" t="s">
        <v>120</v>
      </c>
      <c r="E466">
        <v>87206</v>
      </c>
      <c r="F466" s="5" t="s">
        <v>58</v>
      </c>
      <c r="G466" s="5" t="s">
        <v>51</v>
      </c>
      <c r="H466" s="5" t="s">
        <v>121</v>
      </c>
      <c r="I466" t="s">
        <v>44</v>
      </c>
      <c r="J466" t="s">
        <v>304</v>
      </c>
      <c r="K466">
        <v>50</v>
      </c>
      <c r="L466" s="5" t="s">
        <v>1062</v>
      </c>
      <c r="M466" s="5" t="s">
        <v>54</v>
      </c>
      <c r="N466">
        <v>0</v>
      </c>
      <c r="O466" t="s">
        <v>78</v>
      </c>
      <c r="P466" s="1">
        <v>45560</v>
      </c>
      <c r="Q466" s="1">
        <v>45631</v>
      </c>
      <c r="R466">
        <v>1137</v>
      </c>
      <c r="S466" s="4">
        <v>7.4</v>
      </c>
      <c r="T466" t="s">
        <v>243</v>
      </c>
    </row>
    <row r="467" spans="1:20" x14ac:dyDescent="0.35">
      <c r="A467" t="s">
        <v>1063</v>
      </c>
      <c r="B467" s="5" t="s">
        <v>105</v>
      </c>
      <c r="C467" s="6">
        <v>78105</v>
      </c>
      <c r="D467" t="s">
        <v>22</v>
      </c>
      <c r="E467">
        <v>78105</v>
      </c>
      <c r="F467" s="5" t="s">
        <v>50</v>
      </c>
      <c r="G467" s="5" t="s">
        <v>24</v>
      </c>
      <c r="H467" s="5" t="s">
        <v>165</v>
      </c>
      <c r="I467" t="s">
        <v>26</v>
      </c>
      <c r="J467" t="s">
        <v>165</v>
      </c>
      <c r="K467">
        <v>50</v>
      </c>
      <c r="L467" s="5" t="s">
        <v>1064</v>
      </c>
      <c r="M467" s="5" t="s">
        <v>37</v>
      </c>
      <c r="N467">
        <v>2</v>
      </c>
      <c r="O467" t="s">
        <v>112</v>
      </c>
      <c r="P467" s="1">
        <v>45702</v>
      </c>
      <c r="Q467" s="1">
        <v>45740</v>
      </c>
      <c r="R467">
        <v>2258</v>
      </c>
      <c r="S467" s="4">
        <v>5.2</v>
      </c>
      <c r="T467" t="s">
        <v>118</v>
      </c>
    </row>
    <row r="468" spans="1:20" x14ac:dyDescent="0.35">
      <c r="A468" t="s">
        <v>1065</v>
      </c>
      <c r="B468" s="5" t="s">
        <v>57</v>
      </c>
      <c r="C468" s="6">
        <v>71686</v>
      </c>
      <c r="D468" t="s">
        <v>41</v>
      </c>
      <c r="E468">
        <v>60933</v>
      </c>
      <c r="F468" s="5" t="s">
        <v>58</v>
      </c>
      <c r="G468" s="5" t="s">
        <v>24</v>
      </c>
      <c r="H468" s="5" t="s">
        <v>43</v>
      </c>
      <c r="I468" t="s">
        <v>44</v>
      </c>
      <c r="J468" t="s">
        <v>43</v>
      </c>
      <c r="K468">
        <v>50</v>
      </c>
      <c r="L468" s="5" t="s">
        <v>1066</v>
      </c>
      <c r="M468" s="5" t="s">
        <v>70</v>
      </c>
      <c r="N468">
        <v>0</v>
      </c>
      <c r="O468" t="s">
        <v>167</v>
      </c>
      <c r="P468" s="1">
        <v>45556</v>
      </c>
      <c r="Q468" s="1">
        <v>45585</v>
      </c>
      <c r="R468">
        <v>1282</v>
      </c>
      <c r="S468" s="4">
        <v>8</v>
      </c>
      <c r="T468" t="s">
        <v>55</v>
      </c>
    </row>
    <row r="469" spans="1:20" x14ac:dyDescent="0.35">
      <c r="A469" t="s">
        <v>1067</v>
      </c>
      <c r="B469" s="5" t="s">
        <v>28802</v>
      </c>
      <c r="C469" s="6">
        <v>148827</v>
      </c>
      <c r="D469" t="s">
        <v>41</v>
      </c>
      <c r="E469">
        <v>126503</v>
      </c>
      <c r="F469" s="5" t="s">
        <v>66</v>
      </c>
      <c r="G469" s="5" t="s">
        <v>24</v>
      </c>
      <c r="H469" s="5" t="s">
        <v>43</v>
      </c>
      <c r="I469" t="s">
        <v>26</v>
      </c>
      <c r="J469" t="s">
        <v>82</v>
      </c>
      <c r="K469">
        <v>0</v>
      </c>
      <c r="L469" s="5" t="s">
        <v>1068</v>
      </c>
      <c r="M469" s="5" t="s">
        <v>28</v>
      </c>
      <c r="N469">
        <v>9</v>
      </c>
      <c r="O469" t="s">
        <v>62</v>
      </c>
      <c r="P469" s="1">
        <v>45623</v>
      </c>
      <c r="Q469" s="1">
        <v>45688</v>
      </c>
      <c r="R469">
        <v>1119</v>
      </c>
      <c r="S469" s="4">
        <v>5</v>
      </c>
      <c r="T469" t="s">
        <v>136</v>
      </c>
    </row>
    <row r="470" spans="1:20" x14ac:dyDescent="0.35">
      <c r="A470" t="s">
        <v>1069</v>
      </c>
      <c r="B470" s="5" t="s">
        <v>174</v>
      </c>
      <c r="C470" s="6">
        <v>92179</v>
      </c>
      <c r="D470" t="s">
        <v>74</v>
      </c>
      <c r="E470">
        <v>115224</v>
      </c>
      <c r="F470" s="5" t="s">
        <v>66</v>
      </c>
      <c r="G470" s="5" t="s">
        <v>51</v>
      </c>
      <c r="H470" s="5" t="s">
        <v>75</v>
      </c>
      <c r="I470" t="s">
        <v>44</v>
      </c>
      <c r="J470" t="s">
        <v>75</v>
      </c>
      <c r="K470">
        <v>100</v>
      </c>
      <c r="L470" s="5" t="s">
        <v>1070</v>
      </c>
      <c r="M470" s="5" t="s">
        <v>28</v>
      </c>
      <c r="N470">
        <v>8</v>
      </c>
      <c r="O470" t="s">
        <v>29</v>
      </c>
      <c r="P470" s="1">
        <v>45717</v>
      </c>
      <c r="Q470" s="1">
        <v>45778</v>
      </c>
      <c r="R470">
        <v>2487</v>
      </c>
      <c r="S470" s="4">
        <v>8.1999999999999993</v>
      </c>
      <c r="T470" t="s">
        <v>55</v>
      </c>
    </row>
    <row r="471" spans="1:20" x14ac:dyDescent="0.35">
      <c r="A471" t="s">
        <v>1071</v>
      </c>
      <c r="B471" s="5" t="s">
        <v>49</v>
      </c>
      <c r="C471" s="6">
        <v>75460</v>
      </c>
      <c r="D471" t="s">
        <v>41</v>
      </c>
      <c r="E471">
        <v>64141</v>
      </c>
      <c r="F471" s="5" t="s">
        <v>50</v>
      </c>
      <c r="G471" s="5" t="s">
        <v>51</v>
      </c>
      <c r="H471" s="5" t="s">
        <v>151</v>
      </c>
      <c r="I471" t="s">
        <v>26</v>
      </c>
      <c r="J471" t="s">
        <v>151</v>
      </c>
      <c r="K471">
        <v>50</v>
      </c>
      <c r="L471" s="5" t="s">
        <v>1072</v>
      </c>
      <c r="M471" s="5" t="s">
        <v>37</v>
      </c>
      <c r="N471">
        <v>3</v>
      </c>
      <c r="O471" t="s">
        <v>167</v>
      </c>
      <c r="P471" s="1">
        <v>45562</v>
      </c>
      <c r="Q471" s="1">
        <v>45613</v>
      </c>
      <c r="R471">
        <v>1175</v>
      </c>
      <c r="S471" s="4">
        <v>6.1</v>
      </c>
      <c r="T471" t="s">
        <v>63</v>
      </c>
    </row>
    <row r="472" spans="1:20" x14ac:dyDescent="0.35">
      <c r="A472" t="s">
        <v>1073</v>
      </c>
      <c r="B472" s="5" t="s">
        <v>28802</v>
      </c>
      <c r="C472" s="6">
        <v>146580</v>
      </c>
      <c r="D472" t="s">
        <v>41</v>
      </c>
      <c r="E472">
        <v>124593</v>
      </c>
      <c r="F472" s="5" t="s">
        <v>23</v>
      </c>
      <c r="G472" s="5" t="s">
        <v>24</v>
      </c>
      <c r="H472" s="5" t="s">
        <v>126</v>
      </c>
      <c r="I472" t="s">
        <v>26</v>
      </c>
      <c r="J472" t="s">
        <v>126</v>
      </c>
      <c r="K472">
        <v>50</v>
      </c>
      <c r="L472" s="5" t="s">
        <v>1074</v>
      </c>
      <c r="M472" s="5" t="s">
        <v>28</v>
      </c>
      <c r="N472">
        <v>17</v>
      </c>
      <c r="O472" t="s">
        <v>131</v>
      </c>
      <c r="P472" s="1">
        <v>45588</v>
      </c>
      <c r="Q472" s="1">
        <v>45646</v>
      </c>
      <c r="R472">
        <v>1494</v>
      </c>
      <c r="S472" s="4">
        <v>9.8000000000000007</v>
      </c>
      <c r="T472" t="s">
        <v>89</v>
      </c>
    </row>
    <row r="473" spans="1:20" x14ac:dyDescent="0.35">
      <c r="A473" t="s">
        <v>1075</v>
      </c>
      <c r="B473" s="5" t="s">
        <v>174</v>
      </c>
      <c r="C473" s="6">
        <v>68722</v>
      </c>
      <c r="D473" t="s">
        <v>22</v>
      </c>
      <c r="E473">
        <v>68722</v>
      </c>
      <c r="F473" s="5" t="s">
        <v>58</v>
      </c>
      <c r="G473" s="5" t="s">
        <v>51</v>
      </c>
      <c r="H473" s="5" t="s">
        <v>101</v>
      </c>
      <c r="I473" t="s">
        <v>44</v>
      </c>
      <c r="J473" t="s">
        <v>52</v>
      </c>
      <c r="K473">
        <v>50</v>
      </c>
      <c r="L473" s="5" t="s">
        <v>1076</v>
      </c>
      <c r="M473" s="5" t="s">
        <v>70</v>
      </c>
      <c r="N473">
        <v>1</v>
      </c>
      <c r="O473" t="s">
        <v>71</v>
      </c>
      <c r="P473" s="1">
        <v>45668</v>
      </c>
      <c r="Q473" s="1">
        <v>45722</v>
      </c>
      <c r="R473">
        <v>1575</v>
      </c>
      <c r="S473" s="4">
        <v>6.3</v>
      </c>
      <c r="T473" t="s">
        <v>136</v>
      </c>
    </row>
    <row r="474" spans="1:20" x14ac:dyDescent="0.35">
      <c r="A474" t="s">
        <v>1077</v>
      </c>
      <c r="B474" s="5" t="s">
        <v>145</v>
      </c>
      <c r="C474" s="6">
        <v>60841</v>
      </c>
      <c r="D474" t="s">
        <v>22</v>
      </c>
      <c r="E474">
        <v>60841</v>
      </c>
      <c r="F474" s="5" t="s">
        <v>58</v>
      </c>
      <c r="G474" s="5" t="s">
        <v>42</v>
      </c>
      <c r="H474" s="5" t="s">
        <v>101</v>
      </c>
      <c r="I474" t="s">
        <v>44</v>
      </c>
      <c r="J474" t="s">
        <v>101</v>
      </c>
      <c r="K474">
        <v>50</v>
      </c>
      <c r="L474" s="5" t="s">
        <v>1078</v>
      </c>
      <c r="M474" s="5" t="s">
        <v>54</v>
      </c>
      <c r="N474">
        <v>1</v>
      </c>
      <c r="O474" t="s">
        <v>46</v>
      </c>
      <c r="P474" s="1">
        <v>45738</v>
      </c>
      <c r="Q474" s="1">
        <v>45804</v>
      </c>
      <c r="R474">
        <v>2340</v>
      </c>
      <c r="S474" s="4">
        <v>5.4</v>
      </c>
      <c r="T474" t="s">
        <v>103</v>
      </c>
    </row>
    <row r="475" spans="1:20" x14ac:dyDescent="0.35">
      <c r="A475" t="s">
        <v>1079</v>
      </c>
      <c r="B475" s="5" t="s">
        <v>100</v>
      </c>
      <c r="C475" s="6">
        <v>49130</v>
      </c>
      <c r="D475" t="s">
        <v>22</v>
      </c>
      <c r="E475">
        <v>49130</v>
      </c>
      <c r="F475" s="5" t="s">
        <v>58</v>
      </c>
      <c r="G475" s="5" t="s">
        <v>51</v>
      </c>
      <c r="H475" s="5" t="s">
        <v>25</v>
      </c>
      <c r="I475" t="s">
        <v>44</v>
      </c>
      <c r="J475" t="s">
        <v>192</v>
      </c>
      <c r="K475">
        <v>50</v>
      </c>
      <c r="L475" s="5" t="s">
        <v>1080</v>
      </c>
      <c r="M475" s="5" t="s">
        <v>70</v>
      </c>
      <c r="N475">
        <v>0</v>
      </c>
      <c r="O475" t="s">
        <v>131</v>
      </c>
      <c r="P475" s="1">
        <v>45759</v>
      </c>
      <c r="Q475" s="1">
        <v>45793</v>
      </c>
      <c r="R475">
        <v>2022</v>
      </c>
      <c r="S475" s="4">
        <v>9.1</v>
      </c>
      <c r="T475" t="s">
        <v>63</v>
      </c>
    </row>
    <row r="476" spans="1:20" x14ac:dyDescent="0.35">
      <c r="A476" t="s">
        <v>1081</v>
      </c>
      <c r="B476" s="5" t="s">
        <v>28799</v>
      </c>
      <c r="C476" s="6">
        <v>162683</v>
      </c>
      <c r="D476" t="s">
        <v>22</v>
      </c>
      <c r="E476">
        <v>162683</v>
      </c>
      <c r="F476" s="5" t="s">
        <v>66</v>
      </c>
      <c r="G476" s="5" t="s">
        <v>59</v>
      </c>
      <c r="H476" s="5" t="s">
        <v>52</v>
      </c>
      <c r="I476" t="s">
        <v>35</v>
      </c>
      <c r="J476" t="s">
        <v>52</v>
      </c>
      <c r="K476">
        <v>50</v>
      </c>
      <c r="L476" s="5" t="s">
        <v>1082</v>
      </c>
      <c r="M476" s="5" t="s">
        <v>70</v>
      </c>
      <c r="N476">
        <v>9</v>
      </c>
      <c r="O476" t="s">
        <v>85</v>
      </c>
      <c r="P476" s="1">
        <v>45656</v>
      </c>
      <c r="Q476" s="1">
        <v>45723</v>
      </c>
      <c r="R476">
        <v>1100</v>
      </c>
      <c r="S476" s="4">
        <v>9.1</v>
      </c>
      <c r="T476" t="s">
        <v>243</v>
      </c>
    </row>
    <row r="477" spans="1:20" x14ac:dyDescent="0.35">
      <c r="A477" t="s">
        <v>1083</v>
      </c>
      <c r="B477" s="5" t="s">
        <v>174</v>
      </c>
      <c r="C477" s="6">
        <v>151676</v>
      </c>
      <c r="D477" t="s">
        <v>41</v>
      </c>
      <c r="E477">
        <v>128925</v>
      </c>
      <c r="F477" s="5" t="s">
        <v>66</v>
      </c>
      <c r="G477" s="5" t="s">
        <v>24</v>
      </c>
      <c r="H477" s="5" t="s">
        <v>43</v>
      </c>
      <c r="I477" t="s">
        <v>26</v>
      </c>
      <c r="J477" t="s">
        <v>43</v>
      </c>
      <c r="K477">
        <v>50</v>
      </c>
      <c r="L477" s="5" t="s">
        <v>1084</v>
      </c>
      <c r="M477" s="5" t="s">
        <v>70</v>
      </c>
      <c r="N477">
        <v>8</v>
      </c>
      <c r="O477" t="s">
        <v>88</v>
      </c>
      <c r="P477" s="1">
        <v>45633</v>
      </c>
      <c r="Q477" s="1">
        <v>45672</v>
      </c>
      <c r="R477">
        <v>1822</v>
      </c>
      <c r="S477" s="4">
        <v>8.9</v>
      </c>
      <c r="T477" t="s">
        <v>63</v>
      </c>
    </row>
    <row r="478" spans="1:20" x14ac:dyDescent="0.35">
      <c r="A478" t="s">
        <v>1085</v>
      </c>
      <c r="B478" s="5" t="s">
        <v>32</v>
      </c>
      <c r="C478" s="6">
        <v>140928</v>
      </c>
      <c r="D478" t="s">
        <v>22</v>
      </c>
      <c r="E478">
        <v>140928</v>
      </c>
      <c r="F478" s="5" t="s">
        <v>50</v>
      </c>
      <c r="G478" s="5" t="s">
        <v>42</v>
      </c>
      <c r="H478" s="5" t="s">
        <v>68</v>
      </c>
      <c r="I478" t="s">
        <v>26</v>
      </c>
      <c r="J478" t="s">
        <v>299</v>
      </c>
      <c r="K478">
        <v>50</v>
      </c>
      <c r="L478" s="5" t="s">
        <v>1086</v>
      </c>
      <c r="M478" s="5" t="s">
        <v>70</v>
      </c>
      <c r="N478">
        <v>4</v>
      </c>
      <c r="O478" t="s">
        <v>131</v>
      </c>
      <c r="P478" s="1">
        <v>45392</v>
      </c>
      <c r="Q478" s="1">
        <v>45465</v>
      </c>
      <c r="R478">
        <v>1543</v>
      </c>
      <c r="S478" s="4">
        <v>8.9</v>
      </c>
      <c r="T478" t="s">
        <v>95</v>
      </c>
    </row>
    <row r="479" spans="1:20" x14ac:dyDescent="0.35">
      <c r="A479" t="s">
        <v>1087</v>
      </c>
      <c r="B479" s="5" t="s">
        <v>162</v>
      </c>
      <c r="C479" s="6">
        <v>140382</v>
      </c>
      <c r="D479" t="s">
        <v>81</v>
      </c>
      <c r="E479">
        <v>189516</v>
      </c>
      <c r="F479" s="5" t="s">
        <v>66</v>
      </c>
      <c r="G479" s="5" t="s">
        <v>51</v>
      </c>
      <c r="H479" s="5" t="s">
        <v>82</v>
      </c>
      <c r="I479" t="s">
        <v>26</v>
      </c>
      <c r="J479" t="s">
        <v>359</v>
      </c>
      <c r="K479">
        <v>100</v>
      </c>
      <c r="L479" s="5" t="s">
        <v>1088</v>
      </c>
      <c r="M479" s="5" t="s">
        <v>28</v>
      </c>
      <c r="N479">
        <v>8</v>
      </c>
      <c r="O479" t="s">
        <v>62</v>
      </c>
      <c r="P479" s="1">
        <v>45561</v>
      </c>
      <c r="Q479" s="1">
        <v>45618</v>
      </c>
      <c r="R479">
        <v>2458</v>
      </c>
      <c r="S479" s="4">
        <v>6.8</v>
      </c>
      <c r="T479" t="s">
        <v>38</v>
      </c>
    </row>
    <row r="480" spans="1:20" x14ac:dyDescent="0.35">
      <c r="A480" t="s">
        <v>1089</v>
      </c>
      <c r="B480" s="5" t="s">
        <v>91</v>
      </c>
      <c r="C480" s="6">
        <v>179691</v>
      </c>
      <c r="D480" t="s">
        <v>22</v>
      </c>
      <c r="E480">
        <v>179691</v>
      </c>
      <c r="F480" s="5" t="s">
        <v>23</v>
      </c>
      <c r="G480" s="5" t="s">
        <v>42</v>
      </c>
      <c r="H480" s="5" t="s">
        <v>129</v>
      </c>
      <c r="I480" t="s">
        <v>44</v>
      </c>
      <c r="J480" t="s">
        <v>1090</v>
      </c>
      <c r="K480">
        <v>0</v>
      </c>
      <c r="L480" s="5" t="s">
        <v>1091</v>
      </c>
      <c r="M480" s="5" t="s">
        <v>37</v>
      </c>
      <c r="N480">
        <v>18</v>
      </c>
      <c r="O480" t="s">
        <v>135</v>
      </c>
      <c r="P480" s="1">
        <v>45564</v>
      </c>
      <c r="Q480" s="1">
        <v>45591</v>
      </c>
      <c r="R480">
        <v>2128</v>
      </c>
      <c r="S480" s="4">
        <v>6.7</v>
      </c>
      <c r="T480" t="s">
        <v>118</v>
      </c>
    </row>
    <row r="481" spans="1:20" x14ac:dyDescent="0.35">
      <c r="A481" t="s">
        <v>1092</v>
      </c>
      <c r="B481" s="5" t="s">
        <v>105</v>
      </c>
      <c r="C481" s="6">
        <v>132280</v>
      </c>
      <c r="D481" t="s">
        <v>41</v>
      </c>
      <c r="E481">
        <v>112438</v>
      </c>
      <c r="F481" s="5" t="s">
        <v>66</v>
      </c>
      <c r="G481" s="5" t="s">
        <v>51</v>
      </c>
      <c r="H481" s="5" t="s">
        <v>60</v>
      </c>
      <c r="I481" t="s">
        <v>35</v>
      </c>
      <c r="J481" t="s">
        <v>60</v>
      </c>
      <c r="K481">
        <v>100</v>
      </c>
      <c r="L481" s="5" t="s">
        <v>1093</v>
      </c>
      <c r="M481" s="5" t="s">
        <v>54</v>
      </c>
      <c r="N481">
        <v>8</v>
      </c>
      <c r="O481" t="s">
        <v>167</v>
      </c>
      <c r="P481" s="1">
        <v>45589</v>
      </c>
      <c r="Q481" s="1">
        <v>45640</v>
      </c>
      <c r="R481">
        <v>599</v>
      </c>
      <c r="S481" s="4">
        <v>8.1</v>
      </c>
      <c r="T481" t="s">
        <v>153</v>
      </c>
    </row>
    <row r="482" spans="1:20" x14ac:dyDescent="0.35">
      <c r="A482" t="s">
        <v>1094</v>
      </c>
      <c r="B482" s="5" t="s">
        <v>49</v>
      </c>
      <c r="C482" s="6">
        <v>90861</v>
      </c>
      <c r="D482" t="s">
        <v>22</v>
      </c>
      <c r="E482">
        <v>90861</v>
      </c>
      <c r="F482" s="5" t="s">
        <v>50</v>
      </c>
      <c r="G482" s="5" t="s">
        <v>51</v>
      </c>
      <c r="H482" s="5" t="s">
        <v>68</v>
      </c>
      <c r="I482" t="s">
        <v>44</v>
      </c>
      <c r="J482" t="s">
        <v>68</v>
      </c>
      <c r="K482">
        <v>0</v>
      </c>
      <c r="L482" s="5" t="s">
        <v>1095</v>
      </c>
      <c r="M482" s="5" t="s">
        <v>28</v>
      </c>
      <c r="N482">
        <v>4</v>
      </c>
      <c r="O482" t="s">
        <v>107</v>
      </c>
      <c r="P482" s="1">
        <v>45435</v>
      </c>
      <c r="Q482" s="1">
        <v>45487</v>
      </c>
      <c r="R482">
        <v>783</v>
      </c>
      <c r="S482" s="4">
        <v>7.9</v>
      </c>
      <c r="T482" t="s">
        <v>118</v>
      </c>
    </row>
    <row r="483" spans="1:20" x14ac:dyDescent="0.35">
      <c r="A483" t="s">
        <v>1096</v>
      </c>
      <c r="B483" s="5" t="s">
        <v>40</v>
      </c>
      <c r="C483" s="6">
        <v>102239</v>
      </c>
      <c r="D483" t="s">
        <v>22</v>
      </c>
      <c r="E483">
        <v>102239</v>
      </c>
      <c r="F483" s="5" t="s">
        <v>23</v>
      </c>
      <c r="G483" s="5" t="s">
        <v>24</v>
      </c>
      <c r="H483" s="5" t="s">
        <v>157</v>
      </c>
      <c r="I483" t="s">
        <v>35</v>
      </c>
      <c r="J483" t="s">
        <v>157</v>
      </c>
      <c r="K483">
        <v>50</v>
      </c>
      <c r="L483" s="5" t="s">
        <v>1097</v>
      </c>
      <c r="M483" s="5" t="s">
        <v>70</v>
      </c>
      <c r="N483">
        <v>11</v>
      </c>
      <c r="O483" t="s">
        <v>71</v>
      </c>
      <c r="P483" s="1">
        <v>45763</v>
      </c>
      <c r="Q483" s="1">
        <v>45781</v>
      </c>
      <c r="R483">
        <v>1574</v>
      </c>
      <c r="S483" s="4">
        <v>9.5</v>
      </c>
      <c r="T483" t="s">
        <v>118</v>
      </c>
    </row>
    <row r="484" spans="1:20" x14ac:dyDescent="0.35">
      <c r="A484" t="s">
        <v>1098</v>
      </c>
      <c r="B484" s="5" t="s">
        <v>91</v>
      </c>
      <c r="C484" s="6">
        <v>71795</v>
      </c>
      <c r="D484" t="s">
        <v>41</v>
      </c>
      <c r="E484">
        <v>61026</v>
      </c>
      <c r="F484" s="5" t="s">
        <v>58</v>
      </c>
      <c r="G484" s="5" t="s">
        <v>42</v>
      </c>
      <c r="H484" s="5" t="s">
        <v>43</v>
      </c>
      <c r="I484" t="s">
        <v>26</v>
      </c>
      <c r="J484" t="s">
        <v>43</v>
      </c>
      <c r="K484">
        <v>0</v>
      </c>
      <c r="L484" s="5" t="s">
        <v>1099</v>
      </c>
      <c r="M484" s="5" t="s">
        <v>70</v>
      </c>
      <c r="N484">
        <v>1</v>
      </c>
      <c r="O484" t="s">
        <v>135</v>
      </c>
      <c r="P484" s="1">
        <v>45460</v>
      </c>
      <c r="Q484" s="1">
        <v>45517</v>
      </c>
      <c r="R484">
        <v>2350</v>
      </c>
      <c r="S484" s="4">
        <v>5.4</v>
      </c>
      <c r="T484" t="s">
        <v>79</v>
      </c>
    </row>
    <row r="485" spans="1:20" x14ac:dyDescent="0.35">
      <c r="A485" t="s">
        <v>1100</v>
      </c>
      <c r="B485" s="5" t="s">
        <v>217</v>
      </c>
      <c r="C485" s="6">
        <v>55230</v>
      </c>
      <c r="D485" t="s">
        <v>41</v>
      </c>
      <c r="E485">
        <v>46946</v>
      </c>
      <c r="F485" s="5" t="s">
        <v>58</v>
      </c>
      <c r="G485" s="5" t="s">
        <v>51</v>
      </c>
      <c r="H485" s="5" t="s">
        <v>60</v>
      </c>
      <c r="I485" t="s">
        <v>35</v>
      </c>
      <c r="J485" t="s">
        <v>60</v>
      </c>
      <c r="K485">
        <v>0</v>
      </c>
      <c r="L485" s="5" t="s">
        <v>1101</v>
      </c>
      <c r="M485" s="5" t="s">
        <v>54</v>
      </c>
      <c r="N485">
        <v>1</v>
      </c>
      <c r="O485" t="s">
        <v>147</v>
      </c>
      <c r="P485" s="1">
        <v>45368</v>
      </c>
      <c r="Q485" s="1">
        <v>45384</v>
      </c>
      <c r="R485">
        <v>840</v>
      </c>
      <c r="S485" s="4">
        <v>9</v>
      </c>
      <c r="T485" t="s">
        <v>55</v>
      </c>
    </row>
    <row r="486" spans="1:20" x14ac:dyDescent="0.35">
      <c r="A486" t="s">
        <v>1102</v>
      </c>
      <c r="B486" s="5" t="s">
        <v>73</v>
      </c>
      <c r="C486" s="6">
        <v>56030</v>
      </c>
      <c r="D486" t="s">
        <v>41</v>
      </c>
      <c r="E486">
        <v>47626</v>
      </c>
      <c r="F486" s="5" t="s">
        <v>58</v>
      </c>
      <c r="G486" s="5" t="s">
        <v>24</v>
      </c>
      <c r="H486" s="5" t="s">
        <v>43</v>
      </c>
      <c r="I486" t="s">
        <v>26</v>
      </c>
      <c r="J486" t="s">
        <v>101</v>
      </c>
      <c r="K486">
        <v>50</v>
      </c>
      <c r="L486" s="5" t="s">
        <v>1103</v>
      </c>
      <c r="M486" s="5" t="s">
        <v>37</v>
      </c>
      <c r="N486">
        <v>1</v>
      </c>
      <c r="O486" t="s">
        <v>88</v>
      </c>
      <c r="P486" s="1">
        <v>45495</v>
      </c>
      <c r="Q486" s="1">
        <v>45524</v>
      </c>
      <c r="R486">
        <v>1612</v>
      </c>
      <c r="S486" s="4">
        <v>7.1</v>
      </c>
      <c r="T486" t="s">
        <v>108</v>
      </c>
    </row>
    <row r="487" spans="1:20" x14ac:dyDescent="0.35">
      <c r="A487" t="s">
        <v>1104</v>
      </c>
      <c r="B487" s="5" t="s">
        <v>32</v>
      </c>
      <c r="C487" s="6">
        <v>99246</v>
      </c>
      <c r="D487" t="s">
        <v>22</v>
      </c>
      <c r="E487">
        <v>99246</v>
      </c>
      <c r="F487" s="5" t="s">
        <v>23</v>
      </c>
      <c r="G487" s="5" t="s">
        <v>24</v>
      </c>
      <c r="H487" s="5" t="s">
        <v>116</v>
      </c>
      <c r="I487" t="s">
        <v>35</v>
      </c>
      <c r="J487" t="s">
        <v>116</v>
      </c>
      <c r="K487">
        <v>100</v>
      </c>
      <c r="L487" s="5" t="s">
        <v>1105</v>
      </c>
      <c r="M487" s="5" t="s">
        <v>28</v>
      </c>
      <c r="N487">
        <v>17</v>
      </c>
      <c r="O487" t="s">
        <v>141</v>
      </c>
      <c r="P487" s="1">
        <v>45550</v>
      </c>
      <c r="Q487" s="1">
        <v>45598</v>
      </c>
      <c r="R487">
        <v>1339</v>
      </c>
      <c r="S487" s="4">
        <v>7.8</v>
      </c>
      <c r="T487" t="s">
        <v>118</v>
      </c>
    </row>
    <row r="488" spans="1:20" x14ac:dyDescent="0.35">
      <c r="A488" t="s">
        <v>1106</v>
      </c>
      <c r="B488" s="5" t="s">
        <v>28799</v>
      </c>
      <c r="C488" s="6">
        <v>130136</v>
      </c>
      <c r="D488" t="s">
        <v>74</v>
      </c>
      <c r="E488">
        <v>162670</v>
      </c>
      <c r="F488" s="5" t="s">
        <v>23</v>
      </c>
      <c r="G488" s="5" t="s">
        <v>42</v>
      </c>
      <c r="H488" s="5" t="s">
        <v>75</v>
      </c>
      <c r="I488" t="s">
        <v>26</v>
      </c>
      <c r="J488" t="s">
        <v>75</v>
      </c>
      <c r="K488">
        <v>50</v>
      </c>
      <c r="L488" s="5" t="s">
        <v>1107</v>
      </c>
      <c r="M488" s="5" t="s">
        <v>54</v>
      </c>
      <c r="N488">
        <v>11</v>
      </c>
      <c r="O488" t="s">
        <v>85</v>
      </c>
      <c r="P488" s="1">
        <v>45662</v>
      </c>
      <c r="Q488" s="1">
        <v>45688</v>
      </c>
      <c r="R488">
        <v>2026</v>
      </c>
      <c r="S488" s="4">
        <v>6.3</v>
      </c>
      <c r="T488" t="s">
        <v>95</v>
      </c>
    </row>
    <row r="489" spans="1:20" x14ac:dyDescent="0.35">
      <c r="A489" t="s">
        <v>1108</v>
      </c>
      <c r="B489" s="5" t="s">
        <v>28802</v>
      </c>
      <c r="C489" s="6">
        <v>51311</v>
      </c>
      <c r="D489" t="s">
        <v>33</v>
      </c>
      <c r="E489">
        <v>5644210</v>
      </c>
      <c r="F489" s="5" t="s">
        <v>58</v>
      </c>
      <c r="G489" s="5" t="s">
        <v>51</v>
      </c>
      <c r="H489" s="5" t="s">
        <v>34</v>
      </c>
      <c r="I489" t="s">
        <v>44</v>
      </c>
      <c r="J489" t="s">
        <v>34</v>
      </c>
      <c r="K489">
        <v>100</v>
      </c>
      <c r="L489" s="5" t="s">
        <v>1109</v>
      </c>
      <c r="M489" s="5" t="s">
        <v>54</v>
      </c>
      <c r="N489">
        <v>1</v>
      </c>
      <c r="O489" t="s">
        <v>107</v>
      </c>
      <c r="P489" s="1">
        <v>45672</v>
      </c>
      <c r="Q489" s="1">
        <v>45725</v>
      </c>
      <c r="R489">
        <v>856</v>
      </c>
      <c r="S489" s="4">
        <v>6.7</v>
      </c>
      <c r="T489" t="s">
        <v>277</v>
      </c>
    </row>
    <row r="490" spans="1:20" x14ac:dyDescent="0.35">
      <c r="A490" t="s">
        <v>1110</v>
      </c>
      <c r="B490" s="5" t="s">
        <v>91</v>
      </c>
      <c r="C490" s="6">
        <v>59010</v>
      </c>
      <c r="D490" t="s">
        <v>22</v>
      </c>
      <c r="E490">
        <v>59010</v>
      </c>
      <c r="F490" s="5" t="s">
        <v>58</v>
      </c>
      <c r="G490" s="5" t="s">
        <v>51</v>
      </c>
      <c r="H490" s="5" t="s">
        <v>165</v>
      </c>
      <c r="I490" t="s">
        <v>44</v>
      </c>
      <c r="J490" t="s">
        <v>165</v>
      </c>
      <c r="K490">
        <v>100</v>
      </c>
      <c r="L490" s="5" t="s">
        <v>1111</v>
      </c>
      <c r="M490" s="5" t="s">
        <v>28</v>
      </c>
      <c r="N490">
        <v>1</v>
      </c>
      <c r="O490" t="s">
        <v>141</v>
      </c>
      <c r="P490" s="1">
        <v>45653</v>
      </c>
      <c r="Q490" s="1">
        <v>45697</v>
      </c>
      <c r="R490">
        <v>1203</v>
      </c>
      <c r="S490" s="4">
        <v>9.1</v>
      </c>
      <c r="T490" t="s">
        <v>47</v>
      </c>
    </row>
    <row r="491" spans="1:20" x14ac:dyDescent="0.35">
      <c r="A491" t="s">
        <v>1112</v>
      </c>
      <c r="B491" s="5" t="s">
        <v>28802</v>
      </c>
      <c r="C491" s="6">
        <v>139257</v>
      </c>
      <c r="D491" t="s">
        <v>22</v>
      </c>
      <c r="E491">
        <v>139257</v>
      </c>
      <c r="F491" s="5" t="s">
        <v>66</v>
      </c>
      <c r="G491" s="5" t="s">
        <v>42</v>
      </c>
      <c r="H491" s="5" t="s">
        <v>101</v>
      </c>
      <c r="I491" t="s">
        <v>35</v>
      </c>
      <c r="J491" t="s">
        <v>101</v>
      </c>
      <c r="K491">
        <v>50</v>
      </c>
      <c r="L491" s="5" t="s">
        <v>1113</v>
      </c>
      <c r="M491" s="5" t="s">
        <v>70</v>
      </c>
      <c r="N491">
        <v>5</v>
      </c>
      <c r="O491" t="s">
        <v>172</v>
      </c>
      <c r="P491" s="1">
        <v>45349</v>
      </c>
      <c r="Q491" s="1">
        <v>45376</v>
      </c>
      <c r="R491">
        <v>1275</v>
      </c>
      <c r="S491" s="4">
        <v>7.4</v>
      </c>
      <c r="T491" t="s">
        <v>89</v>
      </c>
    </row>
    <row r="492" spans="1:20" x14ac:dyDescent="0.35">
      <c r="A492" t="s">
        <v>1114</v>
      </c>
      <c r="B492" s="5" t="s">
        <v>174</v>
      </c>
      <c r="C492" s="6">
        <v>50920</v>
      </c>
      <c r="D492" t="s">
        <v>22</v>
      </c>
      <c r="E492">
        <v>50920</v>
      </c>
      <c r="F492" s="5" t="s">
        <v>58</v>
      </c>
      <c r="G492" s="5" t="s">
        <v>51</v>
      </c>
      <c r="H492" s="5" t="s">
        <v>52</v>
      </c>
      <c r="I492" t="s">
        <v>44</v>
      </c>
      <c r="J492" t="s">
        <v>52</v>
      </c>
      <c r="K492">
        <v>0</v>
      </c>
      <c r="L492" s="5" t="s">
        <v>1115</v>
      </c>
      <c r="M492" s="5" t="s">
        <v>70</v>
      </c>
      <c r="N492">
        <v>0</v>
      </c>
      <c r="O492" t="s">
        <v>172</v>
      </c>
      <c r="P492" s="1">
        <v>45601</v>
      </c>
      <c r="Q492" s="1">
        <v>45639</v>
      </c>
      <c r="R492">
        <v>2039</v>
      </c>
      <c r="S492" s="4">
        <v>8.6</v>
      </c>
      <c r="T492" t="s">
        <v>210</v>
      </c>
    </row>
    <row r="493" spans="1:20" x14ac:dyDescent="0.35">
      <c r="A493" t="s">
        <v>1116</v>
      </c>
      <c r="B493" s="5" t="s">
        <v>162</v>
      </c>
      <c r="C493" s="6">
        <v>116377</v>
      </c>
      <c r="D493" t="s">
        <v>120</v>
      </c>
      <c r="E493">
        <v>104739</v>
      </c>
      <c r="F493" s="5" t="s">
        <v>58</v>
      </c>
      <c r="G493" s="5" t="s">
        <v>42</v>
      </c>
      <c r="H493" s="5" t="s">
        <v>121</v>
      </c>
      <c r="I493" t="s">
        <v>35</v>
      </c>
      <c r="J493" t="s">
        <v>410</v>
      </c>
      <c r="K493">
        <v>100</v>
      </c>
      <c r="L493" s="5" t="s">
        <v>1117</v>
      </c>
      <c r="M493" s="5" t="s">
        <v>28</v>
      </c>
      <c r="N493">
        <v>0</v>
      </c>
      <c r="O493" t="s">
        <v>62</v>
      </c>
      <c r="P493" s="1">
        <v>45673</v>
      </c>
      <c r="Q493" s="1">
        <v>45689</v>
      </c>
      <c r="R493">
        <v>1586</v>
      </c>
      <c r="S493" s="4">
        <v>7</v>
      </c>
      <c r="T493" t="s">
        <v>95</v>
      </c>
    </row>
    <row r="494" spans="1:20" x14ac:dyDescent="0.35">
      <c r="A494" t="s">
        <v>1118</v>
      </c>
      <c r="B494" s="5" t="s">
        <v>105</v>
      </c>
      <c r="C494" s="6">
        <v>101911</v>
      </c>
      <c r="D494" t="s">
        <v>120</v>
      </c>
      <c r="E494">
        <v>91720</v>
      </c>
      <c r="F494" s="5" t="s">
        <v>58</v>
      </c>
      <c r="G494" s="5" t="s">
        <v>59</v>
      </c>
      <c r="H494" s="5" t="s">
        <v>121</v>
      </c>
      <c r="I494" t="s">
        <v>26</v>
      </c>
      <c r="J494" t="s">
        <v>60</v>
      </c>
      <c r="K494">
        <v>0</v>
      </c>
      <c r="L494" s="5" t="s">
        <v>1119</v>
      </c>
      <c r="M494" s="5" t="s">
        <v>28</v>
      </c>
      <c r="N494">
        <v>0</v>
      </c>
      <c r="O494" t="s">
        <v>131</v>
      </c>
      <c r="P494" s="1">
        <v>45602</v>
      </c>
      <c r="Q494" s="1">
        <v>45649</v>
      </c>
      <c r="R494">
        <v>1975</v>
      </c>
      <c r="S494" s="4">
        <v>7.1</v>
      </c>
      <c r="T494" t="s">
        <v>55</v>
      </c>
    </row>
    <row r="495" spans="1:20" x14ac:dyDescent="0.35">
      <c r="A495" t="s">
        <v>1120</v>
      </c>
      <c r="B495" s="5" t="s">
        <v>174</v>
      </c>
      <c r="C495" s="6">
        <v>92714</v>
      </c>
      <c r="D495" t="s">
        <v>41</v>
      </c>
      <c r="E495">
        <v>78807</v>
      </c>
      <c r="F495" s="5" t="s">
        <v>58</v>
      </c>
      <c r="G495" s="5" t="s">
        <v>24</v>
      </c>
      <c r="H495" s="5" t="s">
        <v>126</v>
      </c>
      <c r="I495" t="s">
        <v>35</v>
      </c>
      <c r="J495" t="s">
        <v>291</v>
      </c>
      <c r="K495">
        <v>50</v>
      </c>
      <c r="L495" s="5" t="s">
        <v>1121</v>
      </c>
      <c r="M495" s="5" t="s">
        <v>70</v>
      </c>
      <c r="N495">
        <v>1</v>
      </c>
      <c r="O495" t="s">
        <v>71</v>
      </c>
      <c r="P495" s="1">
        <v>45368</v>
      </c>
      <c r="Q495" s="1">
        <v>45382</v>
      </c>
      <c r="R495">
        <v>1305</v>
      </c>
      <c r="S495" s="4">
        <v>9.3000000000000007</v>
      </c>
      <c r="T495" t="s">
        <v>136</v>
      </c>
    </row>
    <row r="496" spans="1:20" x14ac:dyDescent="0.35">
      <c r="A496" t="s">
        <v>1122</v>
      </c>
      <c r="B496" s="5" t="s">
        <v>32</v>
      </c>
      <c r="C496" s="6">
        <v>83757</v>
      </c>
      <c r="D496" t="s">
        <v>92</v>
      </c>
      <c r="E496">
        <v>62818</v>
      </c>
      <c r="F496" s="5" t="s">
        <v>58</v>
      </c>
      <c r="G496" s="5" t="s">
        <v>42</v>
      </c>
      <c r="H496" s="5" t="s">
        <v>93</v>
      </c>
      <c r="I496" t="s">
        <v>35</v>
      </c>
      <c r="J496" t="s">
        <v>93</v>
      </c>
      <c r="K496">
        <v>0</v>
      </c>
      <c r="L496" s="5" t="s">
        <v>1123</v>
      </c>
      <c r="M496" s="5" t="s">
        <v>37</v>
      </c>
      <c r="N496">
        <v>0</v>
      </c>
      <c r="O496" t="s">
        <v>147</v>
      </c>
      <c r="P496" s="1">
        <v>45513</v>
      </c>
      <c r="Q496" s="1">
        <v>45555</v>
      </c>
      <c r="R496">
        <v>1023</v>
      </c>
      <c r="S496" s="4">
        <v>5</v>
      </c>
      <c r="T496" t="s">
        <v>63</v>
      </c>
    </row>
    <row r="497" spans="1:20" x14ac:dyDescent="0.35">
      <c r="A497" t="s">
        <v>1124</v>
      </c>
      <c r="B497" s="5" t="s">
        <v>162</v>
      </c>
      <c r="C497" s="6">
        <v>88018</v>
      </c>
      <c r="D497" t="s">
        <v>74</v>
      </c>
      <c r="E497">
        <v>110023</v>
      </c>
      <c r="F497" s="5" t="s">
        <v>50</v>
      </c>
      <c r="G497" s="5" t="s">
        <v>24</v>
      </c>
      <c r="H497" s="5" t="s">
        <v>75</v>
      </c>
      <c r="I497" t="s">
        <v>35</v>
      </c>
      <c r="J497" t="s">
        <v>75</v>
      </c>
      <c r="K497">
        <v>50</v>
      </c>
      <c r="L497" s="5" t="s">
        <v>1125</v>
      </c>
      <c r="M497" s="5" t="s">
        <v>70</v>
      </c>
      <c r="N497">
        <v>2</v>
      </c>
      <c r="O497" t="s">
        <v>135</v>
      </c>
      <c r="P497" s="1">
        <v>45750</v>
      </c>
      <c r="Q497" s="1">
        <v>45776</v>
      </c>
      <c r="R497">
        <v>1955</v>
      </c>
      <c r="S497" s="4">
        <v>5.2</v>
      </c>
      <c r="T497" t="s">
        <v>89</v>
      </c>
    </row>
    <row r="498" spans="1:20" x14ac:dyDescent="0.35">
      <c r="A498" t="s">
        <v>1126</v>
      </c>
      <c r="B498" s="5" t="s">
        <v>21</v>
      </c>
      <c r="C498" s="6">
        <v>51864</v>
      </c>
      <c r="D498" t="s">
        <v>22</v>
      </c>
      <c r="E498">
        <v>51864</v>
      </c>
      <c r="F498" s="5" t="s">
        <v>58</v>
      </c>
      <c r="G498" s="5" t="s">
        <v>59</v>
      </c>
      <c r="H498" s="5" t="s">
        <v>52</v>
      </c>
      <c r="I498" t="s">
        <v>44</v>
      </c>
      <c r="J498" t="s">
        <v>52</v>
      </c>
      <c r="K498">
        <v>100</v>
      </c>
      <c r="L498" s="5" t="s">
        <v>1127</v>
      </c>
      <c r="M498" s="5" t="s">
        <v>70</v>
      </c>
      <c r="N498">
        <v>1</v>
      </c>
      <c r="O498" t="s">
        <v>29</v>
      </c>
      <c r="P498" s="1">
        <v>45356</v>
      </c>
      <c r="Q498" s="1">
        <v>45414</v>
      </c>
      <c r="R498">
        <v>2470</v>
      </c>
      <c r="S498" s="4">
        <v>6.3</v>
      </c>
      <c r="T498" t="s">
        <v>38</v>
      </c>
    </row>
    <row r="499" spans="1:20" x14ac:dyDescent="0.35">
      <c r="A499" t="s">
        <v>1128</v>
      </c>
      <c r="B499" s="5" t="s">
        <v>32</v>
      </c>
      <c r="C499" s="6">
        <v>96976</v>
      </c>
      <c r="D499" t="s">
        <v>65</v>
      </c>
      <c r="E499">
        <v>126069</v>
      </c>
      <c r="F499" s="5" t="s">
        <v>50</v>
      </c>
      <c r="G499" s="5" t="s">
        <v>42</v>
      </c>
      <c r="H499" s="5" t="s">
        <v>67</v>
      </c>
      <c r="I499" t="s">
        <v>35</v>
      </c>
      <c r="J499" t="s">
        <v>410</v>
      </c>
      <c r="K499">
        <v>50</v>
      </c>
      <c r="L499" s="5" t="s">
        <v>1129</v>
      </c>
      <c r="M499" s="5" t="s">
        <v>28</v>
      </c>
      <c r="N499">
        <v>4</v>
      </c>
      <c r="O499" t="s">
        <v>172</v>
      </c>
      <c r="P499" s="1">
        <v>45446</v>
      </c>
      <c r="Q499" s="1">
        <v>45481</v>
      </c>
      <c r="R499">
        <v>1038</v>
      </c>
      <c r="S499" s="4">
        <v>9.4</v>
      </c>
      <c r="T499" t="s">
        <v>118</v>
      </c>
    </row>
    <row r="500" spans="1:20" x14ac:dyDescent="0.35">
      <c r="A500" t="s">
        <v>1130</v>
      </c>
      <c r="B500" s="5" t="s">
        <v>49</v>
      </c>
      <c r="C500" s="6">
        <v>120263</v>
      </c>
      <c r="D500" t="s">
        <v>22</v>
      </c>
      <c r="E500">
        <v>120263</v>
      </c>
      <c r="F500" s="5" t="s">
        <v>23</v>
      </c>
      <c r="G500" s="5" t="s">
        <v>59</v>
      </c>
      <c r="H500" s="5" t="s">
        <v>165</v>
      </c>
      <c r="I500" t="s">
        <v>26</v>
      </c>
      <c r="J500" t="s">
        <v>426</v>
      </c>
      <c r="K500">
        <v>100</v>
      </c>
      <c r="L500" s="5" t="s">
        <v>1131</v>
      </c>
      <c r="M500" s="5" t="s">
        <v>37</v>
      </c>
      <c r="N500">
        <v>13</v>
      </c>
      <c r="O500" t="s">
        <v>167</v>
      </c>
      <c r="P500" s="1">
        <v>45588</v>
      </c>
      <c r="Q500" s="1">
        <v>45634</v>
      </c>
      <c r="R500">
        <v>2046</v>
      </c>
      <c r="S500" s="4">
        <v>6.7</v>
      </c>
      <c r="T500" t="s">
        <v>118</v>
      </c>
    </row>
    <row r="501" spans="1:20" x14ac:dyDescent="0.35">
      <c r="A501" t="s">
        <v>1132</v>
      </c>
      <c r="B501" s="5" t="s">
        <v>21</v>
      </c>
      <c r="C501" s="6">
        <v>178114</v>
      </c>
      <c r="D501" t="s">
        <v>120</v>
      </c>
      <c r="E501">
        <v>160303</v>
      </c>
      <c r="F501" s="5" t="s">
        <v>66</v>
      </c>
      <c r="G501" s="5" t="s">
        <v>24</v>
      </c>
      <c r="H501" s="5" t="s">
        <v>121</v>
      </c>
      <c r="I501" t="s">
        <v>44</v>
      </c>
      <c r="J501" t="s">
        <v>359</v>
      </c>
      <c r="K501">
        <v>0</v>
      </c>
      <c r="L501" s="5" t="s">
        <v>907</v>
      </c>
      <c r="M501" s="5" t="s">
        <v>54</v>
      </c>
      <c r="N501">
        <v>9</v>
      </c>
      <c r="O501" t="s">
        <v>85</v>
      </c>
      <c r="P501" s="1">
        <v>45613</v>
      </c>
      <c r="Q501" s="1">
        <v>45657</v>
      </c>
      <c r="R501">
        <v>1369</v>
      </c>
      <c r="S501" s="4">
        <v>5.7</v>
      </c>
      <c r="T501" t="s">
        <v>55</v>
      </c>
    </row>
    <row r="502" spans="1:20" x14ac:dyDescent="0.35">
      <c r="A502" t="s">
        <v>1133</v>
      </c>
      <c r="B502" s="5" t="s">
        <v>28802</v>
      </c>
      <c r="C502" s="6">
        <v>94379</v>
      </c>
      <c r="D502" t="s">
        <v>81</v>
      </c>
      <c r="E502">
        <v>127412</v>
      </c>
      <c r="F502" s="5" t="s">
        <v>50</v>
      </c>
      <c r="G502" s="5" t="s">
        <v>42</v>
      </c>
      <c r="H502" s="5" t="s">
        <v>82</v>
      </c>
      <c r="I502" t="s">
        <v>35</v>
      </c>
      <c r="J502" t="s">
        <v>82</v>
      </c>
      <c r="K502">
        <v>50</v>
      </c>
      <c r="L502" s="5" t="s">
        <v>1134</v>
      </c>
      <c r="M502" s="5" t="s">
        <v>70</v>
      </c>
      <c r="N502">
        <v>3</v>
      </c>
      <c r="O502" t="s">
        <v>62</v>
      </c>
      <c r="P502" s="1">
        <v>45662</v>
      </c>
      <c r="Q502" s="1">
        <v>45685</v>
      </c>
      <c r="R502">
        <v>784</v>
      </c>
      <c r="S502" s="4">
        <v>7.9</v>
      </c>
      <c r="T502" t="s">
        <v>95</v>
      </c>
    </row>
    <row r="503" spans="1:20" x14ac:dyDescent="0.35">
      <c r="A503" t="s">
        <v>1135</v>
      </c>
      <c r="B503" s="5" t="s">
        <v>28801</v>
      </c>
      <c r="C503" s="6">
        <v>268149</v>
      </c>
      <c r="D503" t="s">
        <v>22</v>
      </c>
      <c r="E503">
        <v>268149</v>
      </c>
      <c r="F503" s="5" t="s">
        <v>23</v>
      </c>
      <c r="G503" s="5" t="s">
        <v>59</v>
      </c>
      <c r="H503" s="5" t="s">
        <v>68</v>
      </c>
      <c r="I503" t="s">
        <v>26</v>
      </c>
      <c r="J503" t="s">
        <v>68</v>
      </c>
      <c r="K503">
        <v>0</v>
      </c>
      <c r="L503" s="5" t="s">
        <v>1136</v>
      </c>
      <c r="M503" s="5" t="s">
        <v>54</v>
      </c>
      <c r="N503">
        <v>17</v>
      </c>
      <c r="O503" t="s">
        <v>147</v>
      </c>
      <c r="P503" s="1">
        <v>45325</v>
      </c>
      <c r="Q503" s="1">
        <v>45366</v>
      </c>
      <c r="R503">
        <v>1961</v>
      </c>
      <c r="S503" s="4">
        <v>5.6</v>
      </c>
      <c r="T503" t="s">
        <v>103</v>
      </c>
    </row>
    <row r="504" spans="1:20" x14ac:dyDescent="0.35">
      <c r="A504" t="s">
        <v>1137</v>
      </c>
      <c r="B504" s="5" t="s">
        <v>217</v>
      </c>
      <c r="C504" s="6">
        <v>90472</v>
      </c>
      <c r="D504" t="s">
        <v>74</v>
      </c>
      <c r="E504">
        <v>113090</v>
      </c>
      <c r="F504" s="5" t="s">
        <v>50</v>
      </c>
      <c r="G504" s="5" t="s">
        <v>42</v>
      </c>
      <c r="H504" s="5" t="s">
        <v>75</v>
      </c>
      <c r="I504" t="s">
        <v>35</v>
      </c>
      <c r="J504" t="s">
        <v>75</v>
      </c>
      <c r="K504">
        <v>0</v>
      </c>
      <c r="L504" s="5" t="s">
        <v>1138</v>
      </c>
      <c r="M504" s="5" t="s">
        <v>70</v>
      </c>
      <c r="N504">
        <v>3</v>
      </c>
      <c r="O504" t="s">
        <v>62</v>
      </c>
      <c r="P504" s="1">
        <v>45572</v>
      </c>
      <c r="Q504" s="1">
        <v>45614</v>
      </c>
      <c r="R504">
        <v>1473</v>
      </c>
      <c r="S504" s="4">
        <v>8.6999999999999993</v>
      </c>
      <c r="T504" t="s">
        <v>47</v>
      </c>
    </row>
    <row r="505" spans="1:20" x14ac:dyDescent="0.35">
      <c r="A505" t="s">
        <v>1139</v>
      </c>
      <c r="B505" s="5" t="s">
        <v>28799</v>
      </c>
      <c r="C505" s="6">
        <v>86547</v>
      </c>
      <c r="D505" t="s">
        <v>22</v>
      </c>
      <c r="E505">
        <v>86547</v>
      </c>
      <c r="F505" s="5" t="s">
        <v>66</v>
      </c>
      <c r="G505" s="5" t="s">
        <v>59</v>
      </c>
      <c r="H505" s="5" t="s">
        <v>191</v>
      </c>
      <c r="I505" t="s">
        <v>44</v>
      </c>
      <c r="J505" t="s">
        <v>191</v>
      </c>
      <c r="K505">
        <v>0</v>
      </c>
      <c r="L505" s="5" t="s">
        <v>1140</v>
      </c>
      <c r="M505" s="5" t="s">
        <v>54</v>
      </c>
      <c r="N505">
        <v>7</v>
      </c>
      <c r="O505" t="s">
        <v>112</v>
      </c>
      <c r="P505" s="1">
        <v>45604</v>
      </c>
      <c r="Q505" s="1">
        <v>45659</v>
      </c>
      <c r="R505">
        <v>1978</v>
      </c>
      <c r="S505" s="4">
        <v>8.8000000000000007</v>
      </c>
      <c r="T505" t="s">
        <v>103</v>
      </c>
    </row>
    <row r="506" spans="1:20" x14ac:dyDescent="0.35">
      <c r="A506" t="s">
        <v>1141</v>
      </c>
      <c r="B506" s="5" t="s">
        <v>73</v>
      </c>
      <c r="C506" s="6">
        <v>150700</v>
      </c>
      <c r="D506" t="s">
        <v>41</v>
      </c>
      <c r="E506">
        <v>128095</v>
      </c>
      <c r="F506" s="5" t="s">
        <v>66</v>
      </c>
      <c r="G506" s="5" t="s">
        <v>42</v>
      </c>
      <c r="H506" s="5" t="s">
        <v>60</v>
      </c>
      <c r="I506" t="s">
        <v>35</v>
      </c>
      <c r="J506" t="s">
        <v>116</v>
      </c>
      <c r="K506">
        <v>0</v>
      </c>
      <c r="L506" s="5" t="s">
        <v>1142</v>
      </c>
      <c r="M506" s="5" t="s">
        <v>54</v>
      </c>
      <c r="N506">
        <v>6</v>
      </c>
      <c r="O506" t="s">
        <v>167</v>
      </c>
      <c r="P506" s="1">
        <v>45451</v>
      </c>
      <c r="Q506" s="1">
        <v>45479</v>
      </c>
      <c r="R506">
        <v>2425</v>
      </c>
      <c r="S506" s="4">
        <v>8.1</v>
      </c>
      <c r="T506" t="s">
        <v>118</v>
      </c>
    </row>
    <row r="507" spans="1:20" x14ac:dyDescent="0.35">
      <c r="A507" t="s">
        <v>1143</v>
      </c>
      <c r="B507" s="5" t="s">
        <v>162</v>
      </c>
      <c r="C507" s="6">
        <v>216740</v>
      </c>
      <c r="D507" t="s">
        <v>22</v>
      </c>
      <c r="E507">
        <v>216740</v>
      </c>
      <c r="F507" s="5" t="s">
        <v>23</v>
      </c>
      <c r="G507" s="5" t="s">
        <v>24</v>
      </c>
      <c r="H507" s="5" t="s">
        <v>129</v>
      </c>
      <c r="I507" t="s">
        <v>44</v>
      </c>
      <c r="J507" t="s">
        <v>129</v>
      </c>
      <c r="K507">
        <v>100</v>
      </c>
      <c r="L507" s="5" t="s">
        <v>1144</v>
      </c>
      <c r="M507" s="5" t="s">
        <v>37</v>
      </c>
      <c r="N507">
        <v>14</v>
      </c>
      <c r="O507" t="s">
        <v>112</v>
      </c>
      <c r="P507" s="1">
        <v>45761</v>
      </c>
      <c r="Q507" s="1">
        <v>45778</v>
      </c>
      <c r="R507">
        <v>1701</v>
      </c>
      <c r="S507" s="4">
        <v>5.3</v>
      </c>
      <c r="T507" t="s">
        <v>30</v>
      </c>
    </row>
    <row r="508" spans="1:20" x14ac:dyDescent="0.35">
      <c r="A508" t="s">
        <v>1145</v>
      </c>
      <c r="B508" s="5" t="s">
        <v>28801</v>
      </c>
      <c r="C508" s="6">
        <v>59227</v>
      </c>
      <c r="D508" t="s">
        <v>41</v>
      </c>
      <c r="E508">
        <v>50343</v>
      </c>
      <c r="F508" s="5" t="s">
        <v>58</v>
      </c>
      <c r="G508" s="5" t="s">
        <v>51</v>
      </c>
      <c r="H508" s="5" t="s">
        <v>126</v>
      </c>
      <c r="I508" t="s">
        <v>26</v>
      </c>
      <c r="J508" t="s">
        <v>126</v>
      </c>
      <c r="K508">
        <v>0</v>
      </c>
      <c r="L508" s="5" t="s">
        <v>1146</v>
      </c>
      <c r="M508" s="5" t="s">
        <v>54</v>
      </c>
      <c r="N508">
        <v>1</v>
      </c>
      <c r="O508" t="s">
        <v>112</v>
      </c>
      <c r="P508" s="1">
        <v>45679</v>
      </c>
      <c r="Q508" s="1">
        <v>45707</v>
      </c>
      <c r="R508">
        <v>624</v>
      </c>
      <c r="S508" s="4">
        <v>9.6999999999999993</v>
      </c>
      <c r="T508" t="s">
        <v>30</v>
      </c>
    </row>
    <row r="509" spans="1:20" x14ac:dyDescent="0.35">
      <c r="A509" t="s">
        <v>1147</v>
      </c>
      <c r="B509" s="5" t="s">
        <v>28801</v>
      </c>
      <c r="C509" s="6">
        <v>163281</v>
      </c>
      <c r="D509" t="s">
        <v>74</v>
      </c>
      <c r="E509">
        <v>204101</v>
      </c>
      <c r="F509" s="5" t="s">
        <v>66</v>
      </c>
      <c r="G509" s="5" t="s">
        <v>24</v>
      </c>
      <c r="H509" s="5" t="s">
        <v>75</v>
      </c>
      <c r="I509" t="s">
        <v>35</v>
      </c>
      <c r="J509" t="s">
        <v>75</v>
      </c>
      <c r="K509">
        <v>0</v>
      </c>
      <c r="L509" s="5" t="s">
        <v>1148</v>
      </c>
      <c r="M509" s="5" t="s">
        <v>54</v>
      </c>
      <c r="N509">
        <v>5</v>
      </c>
      <c r="O509" t="s">
        <v>29</v>
      </c>
      <c r="P509" s="1">
        <v>45677</v>
      </c>
      <c r="Q509" s="1">
        <v>45706</v>
      </c>
      <c r="R509">
        <v>2007</v>
      </c>
      <c r="S509" s="4">
        <v>7.3</v>
      </c>
      <c r="T509" t="s">
        <v>63</v>
      </c>
    </row>
    <row r="510" spans="1:20" x14ac:dyDescent="0.35">
      <c r="A510" t="s">
        <v>1149</v>
      </c>
      <c r="B510" s="5" t="s">
        <v>40</v>
      </c>
      <c r="C510" s="6">
        <v>66305</v>
      </c>
      <c r="D510" t="s">
        <v>22</v>
      </c>
      <c r="E510">
        <v>66305</v>
      </c>
      <c r="F510" s="5" t="s">
        <v>58</v>
      </c>
      <c r="G510" s="5" t="s">
        <v>59</v>
      </c>
      <c r="H510" s="5" t="s">
        <v>101</v>
      </c>
      <c r="I510" t="s">
        <v>44</v>
      </c>
      <c r="J510" t="s">
        <v>313</v>
      </c>
      <c r="K510">
        <v>100</v>
      </c>
      <c r="L510" s="5" t="s">
        <v>1150</v>
      </c>
      <c r="M510" s="5" t="s">
        <v>54</v>
      </c>
      <c r="N510">
        <v>1</v>
      </c>
      <c r="O510" t="s">
        <v>29</v>
      </c>
      <c r="P510" s="1">
        <v>45605</v>
      </c>
      <c r="Q510" s="1">
        <v>45656</v>
      </c>
      <c r="R510">
        <v>1348</v>
      </c>
      <c r="S510" s="4">
        <v>6.9</v>
      </c>
      <c r="T510" t="s">
        <v>210</v>
      </c>
    </row>
    <row r="511" spans="1:20" x14ac:dyDescent="0.35">
      <c r="A511" t="s">
        <v>1151</v>
      </c>
      <c r="B511" s="5" t="s">
        <v>73</v>
      </c>
      <c r="C511" s="6">
        <v>126408</v>
      </c>
      <c r="D511" t="s">
        <v>74</v>
      </c>
      <c r="E511">
        <v>158010</v>
      </c>
      <c r="F511" s="5" t="s">
        <v>66</v>
      </c>
      <c r="G511" s="5" t="s">
        <v>24</v>
      </c>
      <c r="H511" s="5" t="s">
        <v>75</v>
      </c>
      <c r="I511" t="s">
        <v>35</v>
      </c>
      <c r="J511" t="s">
        <v>75</v>
      </c>
      <c r="K511">
        <v>100</v>
      </c>
      <c r="L511" s="5" t="s">
        <v>1152</v>
      </c>
      <c r="M511" s="5" t="s">
        <v>37</v>
      </c>
      <c r="N511">
        <v>6</v>
      </c>
      <c r="O511" t="s">
        <v>46</v>
      </c>
      <c r="P511" s="1">
        <v>45515</v>
      </c>
      <c r="Q511" s="1">
        <v>45553</v>
      </c>
      <c r="R511">
        <v>1300</v>
      </c>
      <c r="S511" s="4">
        <v>6.6</v>
      </c>
      <c r="T511" t="s">
        <v>103</v>
      </c>
    </row>
    <row r="512" spans="1:20" x14ac:dyDescent="0.35">
      <c r="A512" t="s">
        <v>1153</v>
      </c>
      <c r="B512" s="5" t="s">
        <v>217</v>
      </c>
      <c r="C512" s="6">
        <v>144024</v>
      </c>
      <c r="D512" t="s">
        <v>41</v>
      </c>
      <c r="E512">
        <v>122420</v>
      </c>
      <c r="F512" s="5" t="s">
        <v>66</v>
      </c>
      <c r="G512" s="5" t="s">
        <v>51</v>
      </c>
      <c r="H512" s="5" t="s">
        <v>126</v>
      </c>
      <c r="I512" t="s">
        <v>35</v>
      </c>
      <c r="J512" t="s">
        <v>126</v>
      </c>
      <c r="K512">
        <v>100</v>
      </c>
      <c r="L512" s="5" t="s">
        <v>1154</v>
      </c>
      <c r="M512" s="5" t="s">
        <v>28</v>
      </c>
      <c r="N512">
        <v>7</v>
      </c>
      <c r="O512" t="s">
        <v>46</v>
      </c>
      <c r="P512" s="1">
        <v>45476</v>
      </c>
      <c r="Q512" s="1">
        <v>45513</v>
      </c>
      <c r="R512">
        <v>1552</v>
      </c>
      <c r="S512" s="4">
        <v>9.6</v>
      </c>
      <c r="T512" t="s">
        <v>210</v>
      </c>
    </row>
    <row r="513" spans="1:20" x14ac:dyDescent="0.35">
      <c r="A513" t="s">
        <v>1155</v>
      </c>
      <c r="B513" s="5" t="s">
        <v>28801</v>
      </c>
      <c r="C513" s="6">
        <v>108805</v>
      </c>
      <c r="D513" t="s">
        <v>22</v>
      </c>
      <c r="E513">
        <v>108805</v>
      </c>
      <c r="F513" s="5" t="s">
        <v>66</v>
      </c>
      <c r="G513" s="5" t="s">
        <v>59</v>
      </c>
      <c r="H513" s="5" t="s">
        <v>165</v>
      </c>
      <c r="I513" t="s">
        <v>26</v>
      </c>
      <c r="J513" t="s">
        <v>165</v>
      </c>
      <c r="K513">
        <v>0</v>
      </c>
      <c r="L513" s="5" t="s">
        <v>1156</v>
      </c>
      <c r="M513" s="5" t="s">
        <v>70</v>
      </c>
      <c r="N513">
        <v>6</v>
      </c>
      <c r="O513" t="s">
        <v>29</v>
      </c>
      <c r="P513" s="1">
        <v>45651</v>
      </c>
      <c r="Q513" s="1">
        <v>45696</v>
      </c>
      <c r="R513">
        <v>2105</v>
      </c>
      <c r="S513" s="4">
        <v>8.1</v>
      </c>
      <c r="T513" t="s">
        <v>55</v>
      </c>
    </row>
    <row r="514" spans="1:20" x14ac:dyDescent="0.35">
      <c r="A514" t="s">
        <v>1157</v>
      </c>
      <c r="B514" s="5" t="s">
        <v>174</v>
      </c>
      <c r="C514" s="6">
        <v>79093</v>
      </c>
      <c r="D514" t="s">
        <v>41</v>
      </c>
      <c r="E514">
        <v>67229</v>
      </c>
      <c r="F514" s="5" t="s">
        <v>50</v>
      </c>
      <c r="G514" s="5" t="s">
        <v>24</v>
      </c>
      <c r="H514" s="5" t="s">
        <v>60</v>
      </c>
      <c r="I514" t="s">
        <v>26</v>
      </c>
      <c r="J514" t="s">
        <v>129</v>
      </c>
      <c r="K514">
        <v>50</v>
      </c>
      <c r="L514" s="5" t="s">
        <v>1158</v>
      </c>
      <c r="M514" s="5" t="s">
        <v>54</v>
      </c>
      <c r="N514">
        <v>3</v>
      </c>
      <c r="O514" t="s">
        <v>135</v>
      </c>
      <c r="P514" s="1">
        <v>45515</v>
      </c>
      <c r="Q514" s="1">
        <v>45538</v>
      </c>
      <c r="R514">
        <v>837</v>
      </c>
      <c r="S514" s="4">
        <v>8.9</v>
      </c>
      <c r="T514" t="s">
        <v>38</v>
      </c>
    </row>
    <row r="515" spans="1:20" x14ac:dyDescent="0.35">
      <c r="A515" t="s">
        <v>1159</v>
      </c>
      <c r="B515" s="5" t="s">
        <v>91</v>
      </c>
      <c r="C515" s="6">
        <v>295893</v>
      </c>
      <c r="D515" t="s">
        <v>22</v>
      </c>
      <c r="E515">
        <v>295893</v>
      </c>
      <c r="F515" s="5" t="s">
        <v>23</v>
      </c>
      <c r="G515" s="5" t="s">
        <v>24</v>
      </c>
      <c r="H515" s="5" t="s">
        <v>97</v>
      </c>
      <c r="I515" t="s">
        <v>44</v>
      </c>
      <c r="J515" t="s">
        <v>97</v>
      </c>
      <c r="K515">
        <v>50</v>
      </c>
      <c r="L515" s="5" t="s">
        <v>1160</v>
      </c>
      <c r="M515" s="5" t="s">
        <v>37</v>
      </c>
      <c r="N515">
        <v>15</v>
      </c>
      <c r="O515" t="s">
        <v>167</v>
      </c>
      <c r="P515" s="1">
        <v>45395</v>
      </c>
      <c r="Q515" s="1">
        <v>45461</v>
      </c>
      <c r="R515">
        <v>1210</v>
      </c>
      <c r="S515" s="4">
        <v>7.9</v>
      </c>
      <c r="T515" t="s">
        <v>243</v>
      </c>
    </row>
    <row r="516" spans="1:20" x14ac:dyDescent="0.35">
      <c r="A516" t="s">
        <v>1161</v>
      </c>
      <c r="B516" s="5" t="s">
        <v>162</v>
      </c>
      <c r="C516" s="6">
        <v>83000</v>
      </c>
      <c r="D516" t="s">
        <v>33</v>
      </c>
      <c r="E516">
        <v>9130000</v>
      </c>
      <c r="F516" s="5" t="s">
        <v>50</v>
      </c>
      <c r="G516" s="5" t="s">
        <v>59</v>
      </c>
      <c r="H516" s="5" t="s">
        <v>34</v>
      </c>
      <c r="I516" t="s">
        <v>26</v>
      </c>
      <c r="J516" t="s">
        <v>34</v>
      </c>
      <c r="K516">
        <v>50</v>
      </c>
      <c r="L516" s="5" t="s">
        <v>1162</v>
      </c>
      <c r="M516" s="5" t="s">
        <v>54</v>
      </c>
      <c r="N516">
        <v>2</v>
      </c>
      <c r="O516" t="s">
        <v>131</v>
      </c>
      <c r="P516" s="1">
        <v>45638</v>
      </c>
      <c r="Q516" s="1">
        <v>45680</v>
      </c>
      <c r="R516">
        <v>1006</v>
      </c>
      <c r="S516" s="4">
        <v>5.2</v>
      </c>
      <c r="T516" t="s">
        <v>47</v>
      </c>
    </row>
    <row r="517" spans="1:20" x14ac:dyDescent="0.35">
      <c r="A517" t="s">
        <v>1163</v>
      </c>
      <c r="B517" s="5" t="s">
        <v>28801</v>
      </c>
      <c r="C517" s="6">
        <v>80124</v>
      </c>
      <c r="D517" t="s">
        <v>22</v>
      </c>
      <c r="E517">
        <v>80124</v>
      </c>
      <c r="F517" s="5" t="s">
        <v>58</v>
      </c>
      <c r="G517" s="5" t="s">
        <v>42</v>
      </c>
      <c r="H517" s="5" t="s">
        <v>101</v>
      </c>
      <c r="I517" t="s">
        <v>26</v>
      </c>
      <c r="J517" t="s">
        <v>101</v>
      </c>
      <c r="K517">
        <v>0</v>
      </c>
      <c r="L517" s="5" t="s">
        <v>1164</v>
      </c>
      <c r="M517" s="5" t="s">
        <v>70</v>
      </c>
      <c r="N517">
        <v>0</v>
      </c>
      <c r="O517" t="s">
        <v>131</v>
      </c>
      <c r="P517" s="1">
        <v>45603</v>
      </c>
      <c r="Q517" s="1">
        <v>45640</v>
      </c>
      <c r="R517">
        <v>665</v>
      </c>
      <c r="S517" s="4">
        <v>9.8000000000000007</v>
      </c>
      <c r="T517" t="s">
        <v>108</v>
      </c>
    </row>
    <row r="518" spans="1:20" x14ac:dyDescent="0.35">
      <c r="A518" t="s">
        <v>1165</v>
      </c>
      <c r="B518" s="5" t="s">
        <v>40</v>
      </c>
      <c r="C518" s="6">
        <v>69336</v>
      </c>
      <c r="D518" t="s">
        <v>41</v>
      </c>
      <c r="E518">
        <v>58936</v>
      </c>
      <c r="F518" s="5" t="s">
        <v>58</v>
      </c>
      <c r="G518" s="5" t="s">
        <v>51</v>
      </c>
      <c r="H518" s="5" t="s">
        <v>43</v>
      </c>
      <c r="I518" t="s">
        <v>35</v>
      </c>
      <c r="J518" t="s">
        <v>83</v>
      </c>
      <c r="K518">
        <v>0</v>
      </c>
      <c r="L518" s="5" t="s">
        <v>1166</v>
      </c>
      <c r="M518" s="5" t="s">
        <v>37</v>
      </c>
      <c r="N518">
        <v>1</v>
      </c>
      <c r="O518" t="s">
        <v>78</v>
      </c>
      <c r="P518" s="1">
        <v>45654</v>
      </c>
      <c r="Q518" s="1">
        <v>45687</v>
      </c>
      <c r="R518">
        <v>1975</v>
      </c>
      <c r="S518" s="4">
        <v>9.8000000000000007</v>
      </c>
      <c r="T518" t="s">
        <v>108</v>
      </c>
    </row>
    <row r="519" spans="1:20" x14ac:dyDescent="0.35">
      <c r="A519" t="s">
        <v>1167</v>
      </c>
      <c r="B519" s="5" t="s">
        <v>40</v>
      </c>
      <c r="C519" s="6">
        <v>42380</v>
      </c>
      <c r="D519" t="s">
        <v>22</v>
      </c>
      <c r="E519">
        <v>42380</v>
      </c>
      <c r="F519" s="5" t="s">
        <v>66</v>
      </c>
      <c r="G519" s="5" t="s">
        <v>51</v>
      </c>
      <c r="H519" s="5" t="s">
        <v>116</v>
      </c>
      <c r="I519" t="s">
        <v>35</v>
      </c>
      <c r="J519" t="s">
        <v>101</v>
      </c>
      <c r="K519">
        <v>0</v>
      </c>
      <c r="L519" s="5" t="s">
        <v>1168</v>
      </c>
      <c r="M519" s="5" t="s">
        <v>70</v>
      </c>
      <c r="N519">
        <v>5</v>
      </c>
      <c r="O519" t="s">
        <v>107</v>
      </c>
      <c r="P519" s="1">
        <v>45506</v>
      </c>
      <c r="Q519" s="1">
        <v>45553</v>
      </c>
      <c r="R519">
        <v>1526</v>
      </c>
      <c r="S519" s="4">
        <v>6.9</v>
      </c>
      <c r="T519" t="s">
        <v>30</v>
      </c>
    </row>
    <row r="520" spans="1:20" x14ac:dyDescent="0.35">
      <c r="A520" t="s">
        <v>1169</v>
      </c>
      <c r="B520" s="5" t="s">
        <v>21</v>
      </c>
      <c r="C520" s="6">
        <v>149450</v>
      </c>
      <c r="D520" t="s">
        <v>41</v>
      </c>
      <c r="E520">
        <v>127033</v>
      </c>
      <c r="F520" s="5" t="s">
        <v>23</v>
      </c>
      <c r="G520" s="5" t="s">
        <v>24</v>
      </c>
      <c r="H520" s="5" t="s">
        <v>43</v>
      </c>
      <c r="I520" t="s">
        <v>26</v>
      </c>
      <c r="J520" t="s">
        <v>299</v>
      </c>
      <c r="K520">
        <v>0</v>
      </c>
      <c r="L520" s="5" t="s">
        <v>1170</v>
      </c>
      <c r="M520" s="5" t="s">
        <v>37</v>
      </c>
      <c r="N520">
        <v>18</v>
      </c>
      <c r="O520" t="s">
        <v>107</v>
      </c>
      <c r="P520" s="1">
        <v>45545</v>
      </c>
      <c r="Q520" s="1">
        <v>45597</v>
      </c>
      <c r="R520">
        <v>1201</v>
      </c>
      <c r="S520" s="4">
        <v>7.7</v>
      </c>
      <c r="T520" t="s">
        <v>210</v>
      </c>
    </row>
    <row r="521" spans="1:20" x14ac:dyDescent="0.35">
      <c r="A521" t="s">
        <v>1171</v>
      </c>
      <c r="B521" s="5" t="s">
        <v>28801</v>
      </c>
      <c r="C521" s="6">
        <v>285891</v>
      </c>
      <c r="D521" t="s">
        <v>120</v>
      </c>
      <c r="E521">
        <v>257302</v>
      </c>
      <c r="F521" s="5" t="s">
        <v>23</v>
      </c>
      <c r="G521" s="5" t="s">
        <v>59</v>
      </c>
      <c r="H521" s="5" t="s">
        <v>121</v>
      </c>
      <c r="I521" t="s">
        <v>44</v>
      </c>
      <c r="J521" t="s">
        <v>67</v>
      </c>
      <c r="K521">
        <v>50</v>
      </c>
      <c r="L521" s="5" t="s">
        <v>1172</v>
      </c>
      <c r="M521" s="5" t="s">
        <v>70</v>
      </c>
      <c r="N521">
        <v>16</v>
      </c>
      <c r="O521" t="s">
        <v>85</v>
      </c>
      <c r="P521" s="1">
        <v>45526</v>
      </c>
      <c r="Q521" s="1">
        <v>45564</v>
      </c>
      <c r="R521">
        <v>1105</v>
      </c>
      <c r="S521" s="4">
        <v>5.8</v>
      </c>
      <c r="T521" t="s">
        <v>136</v>
      </c>
    </row>
    <row r="522" spans="1:20" x14ac:dyDescent="0.35">
      <c r="A522" t="s">
        <v>1173</v>
      </c>
      <c r="B522" s="5" t="s">
        <v>49</v>
      </c>
      <c r="C522" s="6">
        <v>75240</v>
      </c>
      <c r="D522" t="s">
        <v>22</v>
      </c>
      <c r="E522">
        <v>75240</v>
      </c>
      <c r="F522" s="5" t="s">
        <v>58</v>
      </c>
      <c r="G522" s="5" t="s">
        <v>42</v>
      </c>
      <c r="H522" s="5" t="s">
        <v>165</v>
      </c>
      <c r="I522" t="s">
        <v>35</v>
      </c>
      <c r="J522" t="s">
        <v>165</v>
      </c>
      <c r="K522">
        <v>100</v>
      </c>
      <c r="L522" s="5" t="s">
        <v>1174</v>
      </c>
      <c r="M522" s="5" t="s">
        <v>54</v>
      </c>
      <c r="N522">
        <v>1</v>
      </c>
      <c r="O522" t="s">
        <v>107</v>
      </c>
      <c r="P522" s="1">
        <v>45311</v>
      </c>
      <c r="Q522" s="1">
        <v>45325</v>
      </c>
      <c r="R522">
        <v>1921</v>
      </c>
      <c r="S522" s="4">
        <v>9.3000000000000007</v>
      </c>
      <c r="T522" t="s">
        <v>243</v>
      </c>
    </row>
    <row r="523" spans="1:20" x14ac:dyDescent="0.35">
      <c r="A523" t="s">
        <v>1175</v>
      </c>
      <c r="B523" s="5" t="s">
        <v>21</v>
      </c>
      <c r="C523" s="6">
        <v>124786</v>
      </c>
      <c r="D523" t="s">
        <v>33</v>
      </c>
      <c r="E523">
        <v>13726460</v>
      </c>
      <c r="F523" s="5" t="s">
        <v>66</v>
      </c>
      <c r="G523" s="5" t="s">
        <v>51</v>
      </c>
      <c r="H523" s="5" t="s">
        <v>34</v>
      </c>
      <c r="I523" t="s">
        <v>26</v>
      </c>
      <c r="J523" t="s">
        <v>34</v>
      </c>
      <c r="K523">
        <v>0</v>
      </c>
      <c r="L523" s="5" t="s">
        <v>1176</v>
      </c>
      <c r="M523" s="5" t="s">
        <v>37</v>
      </c>
      <c r="N523">
        <v>7</v>
      </c>
      <c r="O523" t="s">
        <v>131</v>
      </c>
      <c r="P523" s="1">
        <v>45371</v>
      </c>
      <c r="Q523" s="1">
        <v>45436</v>
      </c>
      <c r="R523">
        <v>1442</v>
      </c>
      <c r="S523" s="4">
        <v>8.3000000000000007</v>
      </c>
      <c r="T523" t="s">
        <v>243</v>
      </c>
    </row>
    <row r="524" spans="1:20" x14ac:dyDescent="0.35">
      <c r="A524" t="s">
        <v>1177</v>
      </c>
      <c r="B524" s="5" t="s">
        <v>28800</v>
      </c>
      <c r="C524" s="6">
        <v>109043</v>
      </c>
      <c r="D524" t="s">
        <v>120</v>
      </c>
      <c r="E524">
        <v>98139</v>
      </c>
      <c r="F524" s="5" t="s">
        <v>50</v>
      </c>
      <c r="G524" s="5" t="s">
        <v>51</v>
      </c>
      <c r="H524" s="5" t="s">
        <v>121</v>
      </c>
      <c r="I524" t="s">
        <v>44</v>
      </c>
      <c r="J524" t="s">
        <v>121</v>
      </c>
      <c r="K524">
        <v>0</v>
      </c>
      <c r="L524" s="5" t="s">
        <v>1178</v>
      </c>
      <c r="M524" s="5" t="s">
        <v>28</v>
      </c>
      <c r="N524">
        <v>3</v>
      </c>
      <c r="O524" t="s">
        <v>88</v>
      </c>
      <c r="P524" s="1">
        <v>45724</v>
      </c>
      <c r="Q524" s="1">
        <v>45792</v>
      </c>
      <c r="R524">
        <v>1570</v>
      </c>
      <c r="S524" s="4">
        <v>5.6</v>
      </c>
      <c r="T524" t="s">
        <v>103</v>
      </c>
    </row>
    <row r="525" spans="1:20" x14ac:dyDescent="0.35">
      <c r="A525" t="s">
        <v>1179</v>
      </c>
      <c r="B525" s="5" t="s">
        <v>91</v>
      </c>
      <c r="C525" s="6">
        <v>89035</v>
      </c>
      <c r="D525" t="s">
        <v>22</v>
      </c>
      <c r="E525">
        <v>89035</v>
      </c>
      <c r="F525" s="5" t="s">
        <v>66</v>
      </c>
      <c r="G525" s="5" t="s">
        <v>42</v>
      </c>
      <c r="H525" s="5" t="s">
        <v>52</v>
      </c>
      <c r="I525" t="s">
        <v>44</v>
      </c>
      <c r="J525" t="s">
        <v>129</v>
      </c>
      <c r="K525">
        <v>50</v>
      </c>
      <c r="L525" s="5" t="s">
        <v>1180</v>
      </c>
      <c r="M525" s="5" t="s">
        <v>28</v>
      </c>
      <c r="N525">
        <v>5</v>
      </c>
      <c r="O525" t="s">
        <v>107</v>
      </c>
      <c r="P525" s="1">
        <v>45533</v>
      </c>
      <c r="Q525" s="1">
        <v>45555</v>
      </c>
      <c r="R525">
        <v>864</v>
      </c>
      <c r="S525" s="4">
        <v>6.6</v>
      </c>
      <c r="T525" t="s">
        <v>47</v>
      </c>
    </row>
    <row r="526" spans="1:20" x14ac:dyDescent="0.35">
      <c r="A526" t="s">
        <v>1181</v>
      </c>
      <c r="B526" s="5" t="s">
        <v>91</v>
      </c>
      <c r="C526" s="6">
        <v>190529</v>
      </c>
      <c r="D526" t="s">
        <v>22</v>
      </c>
      <c r="E526">
        <v>190529</v>
      </c>
      <c r="F526" s="5" t="s">
        <v>23</v>
      </c>
      <c r="G526" s="5" t="s">
        <v>51</v>
      </c>
      <c r="H526" s="5" t="s">
        <v>52</v>
      </c>
      <c r="I526" t="s">
        <v>26</v>
      </c>
      <c r="J526" t="s">
        <v>52</v>
      </c>
      <c r="K526">
        <v>50</v>
      </c>
      <c r="L526" s="5" t="s">
        <v>1182</v>
      </c>
      <c r="M526" s="5" t="s">
        <v>37</v>
      </c>
      <c r="N526">
        <v>19</v>
      </c>
      <c r="O526" t="s">
        <v>71</v>
      </c>
      <c r="P526" s="1">
        <v>45576</v>
      </c>
      <c r="Q526" s="1">
        <v>45599</v>
      </c>
      <c r="R526">
        <v>1090</v>
      </c>
      <c r="S526" s="4">
        <v>10</v>
      </c>
      <c r="T526" t="s">
        <v>136</v>
      </c>
    </row>
    <row r="527" spans="1:20" x14ac:dyDescent="0.35">
      <c r="A527" t="s">
        <v>1183</v>
      </c>
      <c r="B527" s="5" t="s">
        <v>91</v>
      </c>
      <c r="C527" s="6">
        <v>169009</v>
      </c>
      <c r="D527" t="s">
        <v>22</v>
      </c>
      <c r="E527">
        <v>169009</v>
      </c>
      <c r="F527" s="5" t="s">
        <v>66</v>
      </c>
      <c r="G527" s="5" t="s">
        <v>24</v>
      </c>
      <c r="H527" s="5" t="s">
        <v>101</v>
      </c>
      <c r="I527" t="s">
        <v>26</v>
      </c>
      <c r="J527" t="s">
        <v>52</v>
      </c>
      <c r="K527">
        <v>100</v>
      </c>
      <c r="L527" s="5" t="s">
        <v>1184</v>
      </c>
      <c r="M527" s="5" t="s">
        <v>70</v>
      </c>
      <c r="N527">
        <v>9</v>
      </c>
      <c r="O527" t="s">
        <v>112</v>
      </c>
      <c r="P527" s="1">
        <v>45617</v>
      </c>
      <c r="Q527" s="1">
        <v>45682</v>
      </c>
      <c r="R527">
        <v>1366</v>
      </c>
      <c r="S527" s="4">
        <v>9.6999999999999993</v>
      </c>
      <c r="T527" t="s">
        <v>30</v>
      </c>
    </row>
    <row r="528" spans="1:20" x14ac:dyDescent="0.35">
      <c r="A528" t="s">
        <v>1185</v>
      </c>
      <c r="B528" s="5" t="s">
        <v>179</v>
      </c>
      <c r="C528" s="6">
        <v>48714</v>
      </c>
      <c r="D528" t="s">
        <v>22</v>
      </c>
      <c r="E528">
        <v>48714</v>
      </c>
      <c r="F528" s="5" t="s">
        <v>58</v>
      </c>
      <c r="G528" s="5" t="s">
        <v>59</v>
      </c>
      <c r="H528" s="5" t="s">
        <v>191</v>
      </c>
      <c r="I528" t="s">
        <v>44</v>
      </c>
      <c r="J528" t="s">
        <v>191</v>
      </c>
      <c r="K528">
        <v>100</v>
      </c>
      <c r="L528" s="5" t="s">
        <v>1186</v>
      </c>
      <c r="M528" s="5" t="s">
        <v>70</v>
      </c>
      <c r="N528">
        <v>1</v>
      </c>
      <c r="O528" t="s">
        <v>135</v>
      </c>
      <c r="P528" s="1">
        <v>45731</v>
      </c>
      <c r="Q528" s="1">
        <v>45748</v>
      </c>
      <c r="R528">
        <v>530</v>
      </c>
      <c r="S528" s="4">
        <v>8.6</v>
      </c>
      <c r="T528" t="s">
        <v>63</v>
      </c>
    </row>
    <row r="529" spans="1:20" x14ac:dyDescent="0.35">
      <c r="A529" t="s">
        <v>1187</v>
      </c>
      <c r="B529" s="5" t="s">
        <v>145</v>
      </c>
      <c r="C529" s="6">
        <v>97541</v>
      </c>
      <c r="D529" t="s">
        <v>41</v>
      </c>
      <c r="E529">
        <v>82910</v>
      </c>
      <c r="F529" s="5" t="s">
        <v>66</v>
      </c>
      <c r="G529" s="5" t="s">
        <v>59</v>
      </c>
      <c r="H529" s="5" t="s">
        <v>126</v>
      </c>
      <c r="I529" t="s">
        <v>44</v>
      </c>
      <c r="J529" t="s">
        <v>126</v>
      </c>
      <c r="K529">
        <v>0</v>
      </c>
      <c r="L529" s="5" t="s">
        <v>1188</v>
      </c>
      <c r="M529" s="5" t="s">
        <v>54</v>
      </c>
      <c r="N529">
        <v>5</v>
      </c>
      <c r="O529" t="s">
        <v>172</v>
      </c>
      <c r="P529" s="1">
        <v>45642</v>
      </c>
      <c r="Q529" s="1">
        <v>45678</v>
      </c>
      <c r="R529">
        <v>1792</v>
      </c>
      <c r="S529" s="4">
        <v>9.1999999999999993</v>
      </c>
      <c r="T529" t="s">
        <v>118</v>
      </c>
    </row>
    <row r="530" spans="1:20" x14ac:dyDescent="0.35">
      <c r="A530" t="s">
        <v>1189</v>
      </c>
      <c r="B530" s="5" t="s">
        <v>57</v>
      </c>
      <c r="C530" s="6">
        <v>144493</v>
      </c>
      <c r="D530" t="s">
        <v>41</v>
      </c>
      <c r="E530">
        <v>122819</v>
      </c>
      <c r="F530" s="5" t="s">
        <v>66</v>
      </c>
      <c r="G530" s="5" t="s">
        <v>42</v>
      </c>
      <c r="H530" s="5" t="s">
        <v>43</v>
      </c>
      <c r="I530" t="s">
        <v>26</v>
      </c>
      <c r="J530" t="s">
        <v>43</v>
      </c>
      <c r="K530">
        <v>0</v>
      </c>
      <c r="L530" s="5" t="s">
        <v>1190</v>
      </c>
      <c r="M530" s="5" t="s">
        <v>54</v>
      </c>
      <c r="N530">
        <v>5</v>
      </c>
      <c r="O530" t="s">
        <v>131</v>
      </c>
      <c r="P530" s="1">
        <v>45765</v>
      </c>
      <c r="Q530" s="1">
        <v>45803</v>
      </c>
      <c r="R530">
        <v>2224</v>
      </c>
      <c r="S530" s="4">
        <v>7.1</v>
      </c>
      <c r="T530" t="s">
        <v>30</v>
      </c>
    </row>
    <row r="531" spans="1:20" x14ac:dyDescent="0.35">
      <c r="A531" t="s">
        <v>1191</v>
      </c>
      <c r="B531" s="5" t="s">
        <v>49</v>
      </c>
      <c r="C531" s="6">
        <v>185421</v>
      </c>
      <c r="D531" t="s">
        <v>22</v>
      </c>
      <c r="E531">
        <v>185421</v>
      </c>
      <c r="F531" s="5" t="s">
        <v>23</v>
      </c>
      <c r="G531" s="5" t="s">
        <v>42</v>
      </c>
      <c r="H531" s="5" t="s">
        <v>97</v>
      </c>
      <c r="I531" t="s">
        <v>44</v>
      </c>
      <c r="J531" t="s">
        <v>1192</v>
      </c>
      <c r="K531">
        <v>0</v>
      </c>
      <c r="L531" s="5" t="s">
        <v>1193</v>
      </c>
      <c r="M531" s="5" t="s">
        <v>28</v>
      </c>
      <c r="N531">
        <v>11</v>
      </c>
      <c r="O531" t="s">
        <v>147</v>
      </c>
      <c r="P531" s="1">
        <v>45461</v>
      </c>
      <c r="Q531" s="1">
        <v>45507</v>
      </c>
      <c r="R531">
        <v>1524</v>
      </c>
      <c r="S531" s="4">
        <v>9.6999999999999993</v>
      </c>
      <c r="T531" t="s">
        <v>95</v>
      </c>
    </row>
    <row r="532" spans="1:20" x14ac:dyDescent="0.35">
      <c r="A532" t="s">
        <v>1194</v>
      </c>
      <c r="B532" s="5" t="s">
        <v>105</v>
      </c>
      <c r="C532" s="6">
        <v>287164</v>
      </c>
      <c r="D532" t="s">
        <v>22</v>
      </c>
      <c r="E532">
        <v>287164</v>
      </c>
      <c r="F532" s="5" t="s">
        <v>23</v>
      </c>
      <c r="G532" s="5" t="s">
        <v>51</v>
      </c>
      <c r="H532" s="5" t="s">
        <v>25</v>
      </c>
      <c r="I532" t="s">
        <v>35</v>
      </c>
      <c r="J532" t="s">
        <v>25</v>
      </c>
      <c r="K532">
        <v>0</v>
      </c>
      <c r="L532" s="5" t="s">
        <v>1195</v>
      </c>
      <c r="M532" s="5" t="s">
        <v>37</v>
      </c>
      <c r="N532">
        <v>18</v>
      </c>
      <c r="O532" t="s">
        <v>85</v>
      </c>
      <c r="P532" s="1">
        <v>45535</v>
      </c>
      <c r="Q532" s="1">
        <v>45568</v>
      </c>
      <c r="R532">
        <v>1681</v>
      </c>
      <c r="S532" s="4">
        <v>8.4</v>
      </c>
      <c r="T532" t="s">
        <v>79</v>
      </c>
    </row>
    <row r="533" spans="1:20" x14ac:dyDescent="0.35">
      <c r="A533" t="s">
        <v>1196</v>
      </c>
      <c r="B533" s="5" t="s">
        <v>73</v>
      </c>
      <c r="C533" s="6">
        <v>120968</v>
      </c>
      <c r="D533" t="s">
        <v>33</v>
      </c>
      <c r="E533">
        <v>13306480</v>
      </c>
      <c r="F533" s="5" t="s">
        <v>66</v>
      </c>
      <c r="G533" s="5" t="s">
        <v>24</v>
      </c>
      <c r="H533" s="5" t="s">
        <v>34</v>
      </c>
      <c r="I533" t="s">
        <v>44</v>
      </c>
      <c r="J533" t="s">
        <v>34</v>
      </c>
      <c r="K533">
        <v>0</v>
      </c>
      <c r="L533" s="5" t="s">
        <v>1197</v>
      </c>
      <c r="M533" s="5" t="s">
        <v>54</v>
      </c>
      <c r="N533">
        <v>8</v>
      </c>
      <c r="O533" t="s">
        <v>112</v>
      </c>
      <c r="P533" s="1">
        <v>45590</v>
      </c>
      <c r="Q533" s="1">
        <v>45626</v>
      </c>
      <c r="R533">
        <v>952</v>
      </c>
      <c r="S533" s="4">
        <v>7.3</v>
      </c>
      <c r="T533" t="s">
        <v>63</v>
      </c>
    </row>
    <row r="534" spans="1:20" x14ac:dyDescent="0.35">
      <c r="A534" t="s">
        <v>1198</v>
      </c>
      <c r="B534" s="5" t="s">
        <v>28802</v>
      </c>
      <c r="C534" s="6">
        <v>135171</v>
      </c>
      <c r="D534" t="s">
        <v>22</v>
      </c>
      <c r="E534">
        <v>135171</v>
      </c>
      <c r="F534" s="5" t="s">
        <v>23</v>
      </c>
      <c r="G534" s="5" t="s">
        <v>42</v>
      </c>
      <c r="H534" s="5" t="s">
        <v>25</v>
      </c>
      <c r="I534" t="s">
        <v>44</v>
      </c>
      <c r="J534" t="s">
        <v>25</v>
      </c>
      <c r="K534">
        <v>50</v>
      </c>
      <c r="L534" s="5" t="s">
        <v>1199</v>
      </c>
      <c r="M534" s="5" t="s">
        <v>28</v>
      </c>
      <c r="N534">
        <v>14</v>
      </c>
      <c r="O534" t="s">
        <v>112</v>
      </c>
      <c r="P534" s="1">
        <v>45426</v>
      </c>
      <c r="Q534" s="1">
        <v>45443</v>
      </c>
      <c r="R534">
        <v>1460</v>
      </c>
      <c r="S534" s="4">
        <v>6.7</v>
      </c>
      <c r="T534" t="s">
        <v>55</v>
      </c>
    </row>
    <row r="535" spans="1:20" x14ac:dyDescent="0.35">
      <c r="A535" t="s">
        <v>1200</v>
      </c>
      <c r="B535" s="5" t="s">
        <v>28802</v>
      </c>
      <c r="C535" s="6">
        <v>129545</v>
      </c>
      <c r="D535" t="s">
        <v>120</v>
      </c>
      <c r="E535">
        <v>116591</v>
      </c>
      <c r="F535" s="5" t="s">
        <v>58</v>
      </c>
      <c r="G535" s="5" t="s">
        <v>24</v>
      </c>
      <c r="H535" s="5" t="s">
        <v>121</v>
      </c>
      <c r="I535" t="s">
        <v>35</v>
      </c>
      <c r="J535" t="s">
        <v>52</v>
      </c>
      <c r="K535">
        <v>100</v>
      </c>
      <c r="L535" s="5" t="s">
        <v>1201</v>
      </c>
      <c r="M535" s="5" t="s">
        <v>70</v>
      </c>
      <c r="N535">
        <v>1</v>
      </c>
      <c r="O535" t="s">
        <v>88</v>
      </c>
      <c r="P535" s="1">
        <v>45365</v>
      </c>
      <c r="Q535" s="1">
        <v>45402</v>
      </c>
      <c r="R535">
        <v>561</v>
      </c>
      <c r="S535" s="4">
        <v>9.3000000000000007</v>
      </c>
      <c r="T535" t="s">
        <v>30</v>
      </c>
    </row>
    <row r="536" spans="1:20" x14ac:dyDescent="0.35">
      <c r="A536" t="s">
        <v>1202</v>
      </c>
      <c r="B536" s="5" t="s">
        <v>174</v>
      </c>
      <c r="C536" s="6">
        <v>97794</v>
      </c>
      <c r="D536" t="s">
        <v>65</v>
      </c>
      <c r="E536">
        <v>127132</v>
      </c>
      <c r="F536" s="5" t="s">
        <v>50</v>
      </c>
      <c r="G536" s="5" t="s">
        <v>42</v>
      </c>
      <c r="H536" s="5" t="s">
        <v>67</v>
      </c>
      <c r="I536" t="s">
        <v>35</v>
      </c>
      <c r="J536" t="s">
        <v>67</v>
      </c>
      <c r="K536">
        <v>50</v>
      </c>
      <c r="L536" s="5" t="s">
        <v>1203</v>
      </c>
      <c r="M536" s="5" t="s">
        <v>54</v>
      </c>
      <c r="N536">
        <v>2</v>
      </c>
      <c r="O536" t="s">
        <v>78</v>
      </c>
      <c r="P536" s="1">
        <v>45386</v>
      </c>
      <c r="Q536" s="1">
        <v>45455</v>
      </c>
      <c r="R536">
        <v>984</v>
      </c>
      <c r="S536" s="4">
        <v>6.1</v>
      </c>
      <c r="T536" t="s">
        <v>108</v>
      </c>
    </row>
    <row r="537" spans="1:20" x14ac:dyDescent="0.35">
      <c r="A537" t="s">
        <v>1204</v>
      </c>
      <c r="B537" s="5" t="s">
        <v>100</v>
      </c>
      <c r="C537" s="6">
        <v>145395</v>
      </c>
      <c r="D537" t="s">
        <v>74</v>
      </c>
      <c r="E537">
        <v>181744</v>
      </c>
      <c r="F537" s="5" t="s">
        <v>23</v>
      </c>
      <c r="G537" s="5" t="s">
        <v>51</v>
      </c>
      <c r="H537" s="5" t="s">
        <v>75</v>
      </c>
      <c r="I537" t="s">
        <v>26</v>
      </c>
      <c r="J537" t="s">
        <v>629</v>
      </c>
      <c r="K537">
        <v>100</v>
      </c>
      <c r="L537" s="5" t="s">
        <v>1205</v>
      </c>
      <c r="M537" s="5" t="s">
        <v>54</v>
      </c>
      <c r="N537">
        <v>18</v>
      </c>
      <c r="O537" t="s">
        <v>46</v>
      </c>
      <c r="P537" s="1">
        <v>45500</v>
      </c>
      <c r="Q537" s="1">
        <v>45543</v>
      </c>
      <c r="R537">
        <v>1959</v>
      </c>
      <c r="S537" s="4">
        <v>7.5</v>
      </c>
      <c r="T537" t="s">
        <v>30</v>
      </c>
    </row>
    <row r="538" spans="1:20" x14ac:dyDescent="0.35">
      <c r="A538" t="s">
        <v>1206</v>
      </c>
      <c r="B538" s="5" t="s">
        <v>49</v>
      </c>
      <c r="C538" s="6">
        <v>204217</v>
      </c>
      <c r="D538" t="s">
        <v>22</v>
      </c>
      <c r="E538">
        <v>204217</v>
      </c>
      <c r="F538" s="5" t="s">
        <v>23</v>
      </c>
      <c r="G538" s="5" t="s">
        <v>42</v>
      </c>
      <c r="H538" s="5" t="s">
        <v>25</v>
      </c>
      <c r="I538" t="s">
        <v>26</v>
      </c>
      <c r="J538" t="s">
        <v>423</v>
      </c>
      <c r="K538">
        <v>50</v>
      </c>
      <c r="L538" s="5" t="s">
        <v>1207</v>
      </c>
      <c r="M538" s="5" t="s">
        <v>28</v>
      </c>
      <c r="N538">
        <v>11</v>
      </c>
      <c r="O538" t="s">
        <v>131</v>
      </c>
      <c r="P538" s="1">
        <v>45563</v>
      </c>
      <c r="Q538" s="1">
        <v>45612</v>
      </c>
      <c r="R538">
        <v>1581</v>
      </c>
      <c r="S538" s="4">
        <v>7.2</v>
      </c>
      <c r="T538" t="s">
        <v>153</v>
      </c>
    </row>
    <row r="539" spans="1:20" x14ac:dyDescent="0.35">
      <c r="A539" t="s">
        <v>1208</v>
      </c>
      <c r="B539" s="5" t="s">
        <v>179</v>
      </c>
      <c r="C539" s="6">
        <v>98702</v>
      </c>
      <c r="D539" t="s">
        <v>22</v>
      </c>
      <c r="E539">
        <v>98702</v>
      </c>
      <c r="F539" s="5" t="s">
        <v>58</v>
      </c>
      <c r="G539" s="5" t="s">
        <v>59</v>
      </c>
      <c r="H539" s="5" t="s">
        <v>97</v>
      </c>
      <c r="I539" t="s">
        <v>35</v>
      </c>
      <c r="J539" t="s">
        <v>97</v>
      </c>
      <c r="K539">
        <v>0</v>
      </c>
      <c r="L539" s="5" t="s">
        <v>1209</v>
      </c>
      <c r="M539" s="5" t="s">
        <v>37</v>
      </c>
      <c r="N539">
        <v>0</v>
      </c>
      <c r="O539" t="s">
        <v>107</v>
      </c>
      <c r="P539" s="1">
        <v>45705</v>
      </c>
      <c r="Q539" s="1">
        <v>45727</v>
      </c>
      <c r="R539">
        <v>1517</v>
      </c>
      <c r="S539" s="4">
        <v>9.4</v>
      </c>
      <c r="T539" t="s">
        <v>103</v>
      </c>
    </row>
    <row r="540" spans="1:20" x14ac:dyDescent="0.35">
      <c r="A540" t="s">
        <v>1210</v>
      </c>
      <c r="B540" s="5" t="s">
        <v>100</v>
      </c>
      <c r="C540" s="6">
        <v>99895</v>
      </c>
      <c r="D540" t="s">
        <v>92</v>
      </c>
      <c r="E540">
        <v>74921</v>
      </c>
      <c r="F540" s="5" t="s">
        <v>50</v>
      </c>
      <c r="G540" s="5" t="s">
        <v>42</v>
      </c>
      <c r="H540" s="5" t="s">
        <v>93</v>
      </c>
      <c r="I540" t="s">
        <v>44</v>
      </c>
      <c r="J540" t="s">
        <v>1211</v>
      </c>
      <c r="K540">
        <v>0</v>
      </c>
      <c r="L540" s="5" t="s">
        <v>1212</v>
      </c>
      <c r="M540" s="5" t="s">
        <v>37</v>
      </c>
      <c r="N540">
        <v>3</v>
      </c>
      <c r="O540" t="s">
        <v>62</v>
      </c>
      <c r="P540" s="1">
        <v>45684</v>
      </c>
      <c r="Q540" s="1">
        <v>45736</v>
      </c>
      <c r="R540">
        <v>2257</v>
      </c>
      <c r="S540" s="4">
        <v>10</v>
      </c>
      <c r="T540" t="s">
        <v>103</v>
      </c>
    </row>
    <row r="541" spans="1:20" x14ac:dyDescent="0.35">
      <c r="A541" t="s">
        <v>1213</v>
      </c>
      <c r="B541" s="5" t="s">
        <v>217</v>
      </c>
      <c r="C541" s="6">
        <v>135571</v>
      </c>
      <c r="D541" t="s">
        <v>41</v>
      </c>
      <c r="E541">
        <v>115235</v>
      </c>
      <c r="F541" s="5" t="s">
        <v>66</v>
      </c>
      <c r="G541" s="5" t="s">
        <v>51</v>
      </c>
      <c r="H541" s="5" t="s">
        <v>126</v>
      </c>
      <c r="I541" t="s">
        <v>44</v>
      </c>
      <c r="J541" t="s">
        <v>126</v>
      </c>
      <c r="K541">
        <v>100</v>
      </c>
      <c r="L541" s="5" t="s">
        <v>1214</v>
      </c>
      <c r="M541" s="5" t="s">
        <v>54</v>
      </c>
      <c r="N541">
        <v>8</v>
      </c>
      <c r="O541" t="s">
        <v>107</v>
      </c>
      <c r="P541" s="1">
        <v>45486</v>
      </c>
      <c r="Q541" s="1">
        <v>45536</v>
      </c>
      <c r="R541">
        <v>2391</v>
      </c>
      <c r="S541" s="4">
        <v>8.6999999999999993</v>
      </c>
      <c r="T541" t="s">
        <v>63</v>
      </c>
    </row>
    <row r="542" spans="1:20" x14ac:dyDescent="0.35">
      <c r="A542" t="s">
        <v>1215</v>
      </c>
      <c r="B542" s="5" t="s">
        <v>162</v>
      </c>
      <c r="C542" s="6">
        <v>119266</v>
      </c>
      <c r="D542" t="s">
        <v>22</v>
      </c>
      <c r="E542">
        <v>119266</v>
      </c>
      <c r="F542" s="5" t="s">
        <v>66</v>
      </c>
      <c r="G542" s="5" t="s">
        <v>24</v>
      </c>
      <c r="H542" s="5" t="s">
        <v>129</v>
      </c>
      <c r="I542" t="s">
        <v>35</v>
      </c>
      <c r="J542" t="s">
        <v>129</v>
      </c>
      <c r="K542">
        <v>50</v>
      </c>
      <c r="L542" s="5" t="s">
        <v>1216</v>
      </c>
      <c r="M542" s="5" t="s">
        <v>54</v>
      </c>
      <c r="N542">
        <v>6</v>
      </c>
      <c r="O542" t="s">
        <v>88</v>
      </c>
      <c r="P542" s="1">
        <v>45386</v>
      </c>
      <c r="Q542" s="1">
        <v>45433</v>
      </c>
      <c r="R542">
        <v>1518</v>
      </c>
      <c r="S542" s="4">
        <v>9.1999999999999993</v>
      </c>
      <c r="T542" t="s">
        <v>277</v>
      </c>
    </row>
    <row r="543" spans="1:20" x14ac:dyDescent="0.35">
      <c r="A543" t="s">
        <v>1217</v>
      </c>
      <c r="B543" s="5" t="s">
        <v>28802</v>
      </c>
      <c r="C543" s="6">
        <v>110844</v>
      </c>
      <c r="D543" t="s">
        <v>41</v>
      </c>
      <c r="E543">
        <v>94217</v>
      </c>
      <c r="F543" s="5" t="s">
        <v>66</v>
      </c>
      <c r="G543" s="5" t="s">
        <v>42</v>
      </c>
      <c r="H543" s="5" t="s">
        <v>151</v>
      </c>
      <c r="I543" t="s">
        <v>35</v>
      </c>
      <c r="J543" t="s">
        <v>151</v>
      </c>
      <c r="K543">
        <v>50</v>
      </c>
      <c r="L543" s="5" t="s">
        <v>1218</v>
      </c>
      <c r="M543" s="5" t="s">
        <v>28</v>
      </c>
      <c r="N543">
        <v>8</v>
      </c>
      <c r="O543" t="s">
        <v>29</v>
      </c>
      <c r="P543" s="1">
        <v>45695</v>
      </c>
      <c r="Q543" s="1">
        <v>45725</v>
      </c>
      <c r="R543">
        <v>1353</v>
      </c>
      <c r="S543" s="4">
        <v>9.6</v>
      </c>
      <c r="T543" t="s">
        <v>95</v>
      </c>
    </row>
    <row r="544" spans="1:20" x14ac:dyDescent="0.35">
      <c r="A544" t="s">
        <v>1219</v>
      </c>
      <c r="B544" s="5" t="s">
        <v>217</v>
      </c>
      <c r="C544" s="6">
        <v>145736</v>
      </c>
      <c r="D544" t="s">
        <v>41</v>
      </c>
      <c r="E544">
        <v>123876</v>
      </c>
      <c r="F544" s="5" t="s">
        <v>66</v>
      </c>
      <c r="G544" s="5" t="s">
        <v>59</v>
      </c>
      <c r="H544" s="5" t="s">
        <v>126</v>
      </c>
      <c r="I544" t="s">
        <v>35</v>
      </c>
      <c r="J544" t="s">
        <v>247</v>
      </c>
      <c r="K544">
        <v>50</v>
      </c>
      <c r="L544" s="5" t="s">
        <v>1220</v>
      </c>
      <c r="M544" s="5" t="s">
        <v>70</v>
      </c>
      <c r="N544">
        <v>9</v>
      </c>
      <c r="O544" t="s">
        <v>29</v>
      </c>
      <c r="P544" s="1">
        <v>45673</v>
      </c>
      <c r="Q544" s="1">
        <v>45721</v>
      </c>
      <c r="R544">
        <v>2348</v>
      </c>
      <c r="S544" s="4">
        <v>6.1</v>
      </c>
      <c r="T544" t="s">
        <v>38</v>
      </c>
    </row>
    <row r="545" spans="1:20" x14ac:dyDescent="0.35">
      <c r="A545" t="s">
        <v>1221</v>
      </c>
      <c r="B545" s="5" t="s">
        <v>28801</v>
      </c>
      <c r="C545" s="6">
        <v>232735</v>
      </c>
      <c r="D545" t="s">
        <v>41</v>
      </c>
      <c r="E545">
        <v>197825</v>
      </c>
      <c r="F545" s="5" t="s">
        <v>23</v>
      </c>
      <c r="G545" s="5" t="s">
        <v>24</v>
      </c>
      <c r="H545" s="5" t="s">
        <v>60</v>
      </c>
      <c r="I545" t="s">
        <v>26</v>
      </c>
      <c r="J545" t="s">
        <v>60</v>
      </c>
      <c r="K545">
        <v>0</v>
      </c>
      <c r="L545" s="5" t="s">
        <v>1222</v>
      </c>
      <c r="M545" s="5" t="s">
        <v>37</v>
      </c>
      <c r="N545">
        <v>11</v>
      </c>
      <c r="O545" t="s">
        <v>172</v>
      </c>
      <c r="P545" s="1">
        <v>45762</v>
      </c>
      <c r="Q545" s="1">
        <v>45833</v>
      </c>
      <c r="R545">
        <v>1449</v>
      </c>
      <c r="S545" s="4">
        <v>9.6999999999999993</v>
      </c>
      <c r="T545" t="s">
        <v>153</v>
      </c>
    </row>
    <row r="546" spans="1:20" x14ac:dyDescent="0.35">
      <c r="A546" t="s">
        <v>1223</v>
      </c>
      <c r="B546" s="5" t="s">
        <v>28800</v>
      </c>
      <c r="C546" s="6">
        <v>56990</v>
      </c>
      <c r="D546" t="s">
        <v>22</v>
      </c>
      <c r="E546">
        <v>56990</v>
      </c>
      <c r="F546" s="5" t="s">
        <v>58</v>
      </c>
      <c r="G546" s="5" t="s">
        <v>42</v>
      </c>
      <c r="H546" s="5" t="s">
        <v>52</v>
      </c>
      <c r="I546" t="s">
        <v>35</v>
      </c>
      <c r="J546" t="s">
        <v>52</v>
      </c>
      <c r="K546">
        <v>100</v>
      </c>
      <c r="L546" s="5" t="s">
        <v>1224</v>
      </c>
      <c r="M546" s="5" t="s">
        <v>54</v>
      </c>
      <c r="N546">
        <v>1</v>
      </c>
      <c r="O546" t="s">
        <v>107</v>
      </c>
      <c r="P546" s="1">
        <v>45339</v>
      </c>
      <c r="Q546" s="1">
        <v>45376</v>
      </c>
      <c r="R546">
        <v>2274</v>
      </c>
      <c r="S546" s="4">
        <v>6.2</v>
      </c>
      <c r="T546" t="s">
        <v>243</v>
      </c>
    </row>
    <row r="547" spans="1:20" x14ac:dyDescent="0.35">
      <c r="A547" t="s">
        <v>1225</v>
      </c>
      <c r="B547" s="5" t="s">
        <v>28801</v>
      </c>
      <c r="C547" s="6">
        <v>169605</v>
      </c>
      <c r="D547" t="s">
        <v>22</v>
      </c>
      <c r="E547">
        <v>169605</v>
      </c>
      <c r="F547" s="5" t="s">
        <v>23</v>
      </c>
      <c r="G547" s="5" t="s">
        <v>59</v>
      </c>
      <c r="H547" s="5" t="s">
        <v>191</v>
      </c>
      <c r="I547" t="s">
        <v>26</v>
      </c>
      <c r="J547" t="s">
        <v>191</v>
      </c>
      <c r="K547">
        <v>0</v>
      </c>
      <c r="L547" s="5" t="s">
        <v>1226</v>
      </c>
      <c r="M547" s="5" t="s">
        <v>54</v>
      </c>
      <c r="N547">
        <v>15</v>
      </c>
      <c r="O547" t="s">
        <v>141</v>
      </c>
      <c r="P547" s="1">
        <v>45429</v>
      </c>
      <c r="Q547" s="1">
        <v>45459</v>
      </c>
      <c r="R547">
        <v>1672</v>
      </c>
      <c r="S547" s="4">
        <v>6</v>
      </c>
      <c r="T547" t="s">
        <v>277</v>
      </c>
    </row>
    <row r="548" spans="1:20" x14ac:dyDescent="0.35">
      <c r="A548" t="s">
        <v>1227</v>
      </c>
      <c r="B548" s="5" t="s">
        <v>91</v>
      </c>
      <c r="C548" s="6">
        <v>145138</v>
      </c>
      <c r="D548" t="s">
        <v>22</v>
      </c>
      <c r="E548">
        <v>145138</v>
      </c>
      <c r="F548" s="5" t="s">
        <v>66</v>
      </c>
      <c r="G548" s="5" t="s">
        <v>24</v>
      </c>
      <c r="H548" s="5" t="s">
        <v>52</v>
      </c>
      <c r="I548" t="s">
        <v>35</v>
      </c>
      <c r="J548" t="s">
        <v>93</v>
      </c>
      <c r="K548">
        <v>0</v>
      </c>
      <c r="L548" s="5" t="s">
        <v>1228</v>
      </c>
      <c r="M548" s="5" t="s">
        <v>54</v>
      </c>
      <c r="N548">
        <v>8</v>
      </c>
      <c r="O548" t="s">
        <v>141</v>
      </c>
      <c r="P548" s="1">
        <v>45651</v>
      </c>
      <c r="Q548" s="1">
        <v>45704</v>
      </c>
      <c r="R548">
        <v>793</v>
      </c>
      <c r="S548" s="4">
        <v>5.2</v>
      </c>
      <c r="T548" t="s">
        <v>79</v>
      </c>
    </row>
    <row r="549" spans="1:20" x14ac:dyDescent="0.35">
      <c r="A549" t="s">
        <v>1229</v>
      </c>
      <c r="B549" s="5" t="s">
        <v>21</v>
      </c>
      <c r="C549" s="6">
        <v>139121</v>
      </c>
      <c r="D549" t="s">
        <v>41</v>
      </c>
      <c r="E549">
        <v>118253</v>
      </c>
      <c r="F549" s="5" t="s">
        <v>66</v>
      </c>
      <c r="G549" s="5" t="s">
        <v>51</v>
      </c>
      <c r="H549" s="5" t="s">
        <v>43</v>
      </c>
      <c r="I549" t="s">
        <v>35</v>
      </c>
      <c r="J549" t="s">
        <v>43</v>
      </c>
      <c r="K549">
        <v>50</v>
      </c>
      <c r="L549" s="5" t="s">
        <v>1230</v>
      </c>
      <c r="M549" s="5" t="s">
        <v>37</v>
      </c>
      <c r="N549">
        <v>5</v>
      </c>
      <c r="O549" t="s">
        <v>62</v>
      </c>
      <c r="P549" s="1">
        <v>45585</v>
      </c>
      <c r="Q549" s="1">
        <v>45613</v>
      </c>
      <c r="R549">
        <v>587</v>
      </c>
      <c r="S549" s="4">
        <v>9.1999999999999993</v>
      </c>
      <c r="T549" t="s">
        <v>38</v>
      </c>
    </row>
    <row r="550" spans="1:20" x14ac:dyDescent="0.35">
      <c r="A550" t="s">
        <v>1231</v>
      </c>
      <c r="B550" s="5" t="s">
        <v>28799</v>
      </c>
      <c r="C550" s="6">
        <v>178631</v>
      </c>
      <c r="D550" t="s">
        <v>22</v>
      </c>
      <c r="E550">
        <v>178631</v>
      </c>
      <c r="F550" s="5" t="s">
        <v>23</v>
      </c>
      <c r="G550" s="5" t="s">
        <v>24</v>
      </c>
      <c r="H550" s="5" t="s">
        <v>191</v>
      </c>
      <c r="I550" t="s">
        <v>44</v>
      </c>
      <c r="J550" t="s">
        <v>212</v>
      </c>
      <c r="K550">
        <v>100</v>
      </c>
      <c r="L550" s="5" t="s">
        <v>1232</v>
      </c>
      <c r="M550" s="5" t="s">
        <v>37</v>
      </c>
      <c r="N550">
        <v>13</v>
      </c>
      <c r="O550" t="s">
        <v>46</v>
      </c>
      <c r="P550" s="1">
        <v>45563</v>
      </c>
      <c r="Q550" s="1">
        <v>45614</v>
      </c>
      <c r="R550">
        <v>1081</v>
      </c>
      <c r="S550" s="4">
        <v>6.8</v>
      </c>
      <c r="T550" t="s">
        <v>103</v>
      </c>
    </row>
    <row r="551" spans="1:20" x14ac:dyDescent="0.35">
      <c r="A551" t="s">
        <v>1233</v>
      </c>
      <c r="B551" s="5" t="s">
        <v>217</v>
      </c>
      <c r="C551" s="6">
        <v>90723</v>
      </c>
      <c r="D551" t="s">
        <v>65</v>
      </c>
      <c r="E551">
        <v>117940</v>
      </c>
      <c r="F551" s="5" t="s">
        <v>50</v>
      </c>
      <c r="G551" s="5" t="s">
        <v>24</v>
      </c>
      <c r="H551" s="5" t="s">
        <v>67</v>
      </c>
      <c r="I551" t="s">
        <v>44</v>
      </c>
      <c r="J551" t="s">
        <v>1211</v>
      </c>
      <c r="K551">
        <v>0</v>
      </c>
      <c r="L551" s="5" t="s">
        <v>1234</v>
      </c>
      <c r="M551" s="5" t="s">
        <v>37</v>
      </c>
      <c r="N551">
        <v>4</v>
      </c>
      <c r="O551" t="s">
        <v>167</v>
      </c>
      <c r="P551" s="1">
        <v>45654</v>
      </c>
      <c r="Q551" s="1">
        <v>45677</v>
      </c>
      <c r="R551">
        <v>2414</v>
      </c>
      <c r="S551" s="4">
        <v>7.3</v>
      </c>
      <c r="T551" t="s">
        <v>89</v>
      </c>
    </row>
    <row r="552" spans="1:20" x14ac:dyDescent="0.35">
      <c r="A552" t="s">
        <v>1235</v>
      </c>
      <c r="B552" s="5" t="s">
        <v>145</v>
      </c>
      <c r="C552" s="6">
        <v>49069</v>
      </c>
      <c r="D552" t="s">
        <v>22</v>
      </c>
      <c r="E552">
        <v>49069</v>
      </c>
      <c r="F552" s="5" t="s">
        <v>50</v>
      </c>
      <c r="G552" s="5" t="s">
        <v>42</v>
      </c>
      <c r="H552" s="5" t="s">
        <v>157</v>
      </c>
      <c r="I552" t="s">
        <v>26</v>
      </c>
      <c r="J552" t="s">
        <v>157</v>
      </c>
      <c r="K552">
        <v>100</v>
      </c>
      <c r="L552" s="5" t="s">
        <v>1236</v>
      </c>
      <c r="M552" s="5" t="s">
        <v>54</v>
      </c>
      <c r="N552">
        <v>4</v>
      </c>
      <c r="O552" t="s">
        <v>46</v>
      </c>
      <c r="P552" s="1">
        <v>45622</v>
      </c>
      <c r="Q552" s="1">
        <v>45694</v>
      </c>
      <c r="R552">
        <v>1659</v>
      </c>
      <c r="S552" s="4">
        <v>7.2</v>
      </c>
      <c r="T552" t="s">
        <v>108</v>
      </c>
    </row>
    <row r="553" spans="1:20" x14ac:dyDescent="0.35">
      <c r="A553" t="s">
        <v>1237</v>
      </c>
      <c r="B553" s="5" t="s">
        <v>100</v>
      </c>
      <c r="C553" s="6">
        <v>68202</v>
      </c>
      <c r="D553" t="s">
        <v>33</v>
      </c>
      <c r="E553">
        <v>7502220</v>
      </c>
      <c r="F553" s="5" t="s">
        <v>58</v>
      </c>
      <c r="G553" s="5" t="s">
        <v>51</v>
      </c>
      <c r="H553" s="5" t="s">
        <v>34</v>
      </c>
      <c r="I553" t="s">
        <v>35</v>
      </c>
      <c r="J553" t="s">
        <v>34</v>
      </c>
      <c r="K553">
        <v>50</v>
      </c>
      <c r="L553" s="5" t="s">
        <v>1238</v>
      </c>
      <c r="M553" s="5" t="s">
        <v>70</v>
      </c>
      <c r="N553">
        <v>0</v>
      </c>
      <c r="O553" t="s">
        <v>46</v>
      </c>
      <c r="P553" s="1">
        <v>45755</v>
      </c>
      <c r="Q553" s="1">
        <v>45785</v>
      </c>
      <c r="R553">
        <v>1446</v>
      </c>
      <c r="S553" s="4">
        <v>5.6</v>
      </c>
      <c r="T553" t="s">
        <v>38</v>
      </c>
    </row>
    <row r="554" spans="1:20" x14ac:dyDescent="0.35">
      <c r="A554" t="s">
        <v>1239</v>
      </c>
      <c r="B554" s="5" t="s">
        <v>174</v>
      </c>
      <c r="C554" s="6">
        <v>116676</v>
      </c>
      <c r="D554" t="s">
        <v>41</v>
      </c>
      <c r="E554">
        <v>99175</v>
      </c>
      <c r="F554" s="5" t="s">
        <v>50</v>
      </c>
      <c r="G554" s="5" t="s">
        <v>51</v>
      </c>
      <c r="H554" s="5" t="s">
        <v>43</v>
      </c>
      <c r="I554" t="s">
        <v>35</v>
      </c>
      <c r="J554" t="s">
        <v>43</v>
      </c>
      <c r="K554">
        <v>0</v>
      </c>
      <c r="L554" s="5" t="s">
        <v>1240</v>
      </c>
      <c r="M554" s="5" t="s">
        <v>28</v>
      </c>
      <c r="N554">
        <v>3</v>
      </c>
      <c r="O554" t="s">
        <v>147</v>
      </c>
      <c r="P554" s="1">
        <v>45376</v>
      </c>
      <c r="Q554" s="1">
        <v>45408</v>
      </c>
      <c r="R554">
        <v>1460</v>
      </c>
      <c r="S554" s="4">
        <v>5.8</v>
      </c>
      <c r="T554" t="s">
        <v>210</v>
      </c>
    </row>
    <row r="555" spans="1:20" x14ac:dyDescent="0.35">
      <c r="A555" t="s">
        <v>1241</v>
      </c>
      <c r="B555" s="5" t="s">
        <v>162</v>
      </c>
      <c r="C555" s="6">
        <v>153139</v>
      </c>
      <c r="D555" t="s">
        <v>22</v>
      </c>
      <c r="E555">
        <v>153139</v>
      </c>
      <c r="F555" s="5" t="s">
        <v>66</v>
      </c>
      <c r="G555" s="5" t="s">
        <v>59</v>
      </c>
      <c r="H555" s="5" t="s">
        <v>52</v>
      </c>
      <c r="I555" t="s">
        <v>35</v>
      </c>
      <c r="J555" t="s">
        <v>52</v>
      </c>
      <c r="K555">
        <v>100</v>
      </c>
      <c r="L555" s="5" t="s">
        <v>1242</v>
      </c>
      <c r="M555" s="5" t="s">
        <v>54</v>
      </c>
      <c r="N555">
        <v>7</v>
      </c>
      <c r="O555" t="s">
        <v>141</v>
      </c>
      <c r="P555" s="1">
        <v>45775</v>
      </c>
      <c r="Q555" s="1">
        <v>45798</v>
      </c>
      <c r="R555">
        <v>609</v>
      </c>
      <c r="S555" s="4">
        <v>6.8</v>
      </c>
      <c r="T555" t="s">
        <v>108</v>
      </c>
    </row>
    <row r="556" spans="1:20" x14ac:dyDescent="0.35">
      <c r="A556" t="s">
        <v>1243</v>
      </c>
      <c r="B556" s="5" t="s">
        <v>49</v>
      </c>
      <c r="C556" s="6">
        <v>131402</v>
      </c>
      <c r="D556" t="s">
        <v>41</v>
      </c>
      <c r="E556">
        <v>111692</v>
      </c>
      <c r="F556" s="5" t="s">
        <v>23</v>
      </c>
      <c r="G556" s="5" t="s">
        <v>51</v>
      </c>
      <c r="H556" s="5" t="s">
        <v>126</v>
      </c>
      <c r="I556" t="s">
        <v>44</v>
      </c>
      <c r="J556" t="s">
        <v>126</v>
      </c>
      <c r="K556">
        <v>50</v>
      </c>
      <c r="L556" s="5" t="s">
        <v>1244</v>
      </c>
      <c r="M556" s="5" t="s">
        <v>70</v>
      </c>
      <c r="N556">
        <v>13</v>
      </c>
      <c r="O556" t="s">
        <v>147</v>
      </c>
      <c r="P556" s="1">
        <v>45657</v>
      </c>
      <c r="Q556" s="1">
        <v>45730</v>
      </c>
      <c r="R556">
        <v>1147</v>
      </c>
      <c r="S556" s="4">
        <v>5.0999999999999996</v>
      </c>
      <c r="T556" t="s">
        <v>95</v>
      </c>
    </row>
    <row r="557" spans="1:20" x14ac:dyDescent="0.35">
      <c r="A557" t="s">
        <v>1245</v>
      </c>
      <c r="B557" s="5" t="s">
        <v>91</v>
      </c>
      <c r="C557" s="6">
        <v>54607</v>
      </c>
      <c r="D557" t="s">
        <v>41</v>
      </c>
      <c r="E557">
        <v>46416</v>
      </c>
      <c r="F557" s="5" t="s">
        <v>58</v>
      </c>
      <c r="G557" s="5" t="s">
        <v>42</v>
      </c>
      <c r="H557" s="5" t="s">
        <v>151</v>
      </c>
      <c r="I557" t="s">
        <v>26</v>
      </c>
      <c r="J557" t="s">
        <v>151</v>
      </c>
      <c r="K557">
        <v>50</v>
      </c>
      <c r="L557" s="5" t="s">
        <v>1246</v>
      </c>
      <c r="M557" s="5" t="s">
        <v>28</v>
      </c>
      <c r="N557">
        <v>1</v>
      </c>
      <c r="O557" t="s">
        <v>141</v>
      </c>
      <c r="P557" s="1">
        <v>45515</v>
      </c>
      <c r="Q557" s="1">
        <v>45583</v>
      </c>
      <c r="R557">
        <v>1342</v>
      </c>
      <c r="S557" s="4">
        <v>6.4</v>
      </c>
      <c r="T557" t="s">
        <v>63</v>
      </c>
    </row>
    <row r="558" spans="1:20" x14ac:dyDescent="0.35">
      <c r="A558" t="s">
        <v>1247</v>
      </c>
      <c r="B558" s="5" t="s">
        <v>179</v>
      </c>
      <c r="C558" s="6">
        <v>71774</v>
      </c>
      <c r="D558" t="s">
        <v>33</v>
      </c>
      <c r="E558">
        <v>7895140</v>
      </c>
      <c r="F558" s="5" t="s">
        <v>50</v>
      </c>
      <c r="G558" s="5" t="s">
        <v>42</v>
      </c>
      <c r="H558" s="5" t="s">
        <v>34</v>
      </c>
      <c r="I558" t="s">
        <v>44</v>
      </c>
      <c r="J558" t="s">
        <v>1090</v>
      </c>
      <c r="K558">
        <v>100</v>
      </c>
      <c r="L558" s="5" t="s">
        <v>1248</v>
      </c>
      <c r="M558" s="5" t="s">
        <v>54</v>
      </c>
      <c r="N558">
        <v>4</v>
      </c>
      <c r="O558" t="s">
        <v>88</v>
      </c>
      <c r="P558" s="1">
        <v>45326</v>
      </c>
      <c r="Q558" s="1">
        <v>45368</v>
      </c>
      <c r="R558">
        <v>2022</v>
      </c>
      <c r="S558" s="4">
        <v>9.6999999999999993</v>
      </c>
      <c r="T558" t="s">
        <v>89</v>
      </c>
    </row>
    <row r="559" spans="1:20" x14ac:dyDescent="0.35">
      <c r="A559" t="s">
        <v>1249</v>
      </c>
      <c r="B559" s="5" t="s">
        <v>40</v>
      </c>
      <c r="C559" s="6">
        <v>110765</v>
      </c>
      <c r="D559" t="s">
        <v>41</v>
      </c>
      <c r="E559">
        <v>94150</v>
      </c>
      <c r="F559" s="5" t="s">
        <v>66</v>
      </c>
      <c r="G559" s="5" t="s">
        <v>51</v>
      </c>
      <c r="H559" s="5" t="s">
        <v>43</v>
      </c>
      <c r="I559" t="s">
        <v>44</v>
      </c>
      <c r="J559" t="s">
        <v>157</v>
      </c>
      <c r="K559">
        <v>0</v>
      </c>
      <c r="L559" s="5" t="s">
        <v>1250</v>
      </c>
      <c r="M559" s="5" t="s">
        <v>54</v>
      </c>
      <c r="N559">
        <v>6</v>
      </c>
      <c r="O559" t="s">
        <v>71</v>
      </c>
      <c r="P559" s="1">
        <v>45353</v>
      </c>
      <c r="Q559" s="1">
        <v>45372</v>
      </c>
      <c r="R559">
        <v>721</v>
      </c>
      <c r="S559" s="4">
        <v>5.4</v>
      </c>
      <c r="T559" t="s">
        <v>79</v>
      </c>
    </row>
    <row r="560" spans="1:20" x14ac:dyDescent="0.35">
      <c r="A560" t="s">
        <v>1251</v>
      </c>
      <c r="B560" s="5" t="s">
        <v>174</v>
      </c>
      <c r="C560" s="6">
        <v>265991</v>
      </c>
      <c r="D560" t="s">
        <v>22</v>
      </c>
      <c r="E560">
        <v>265991</v>
      </c>
      <c r="F560" s="5" t="s">
        <v>23</v>
      </c>
      <c r="G560" s="5" t="s">
        <v>24</v>
      </c>
      <c r="H560" s="5" t="s">
        <v>101</v>
      </c>
      <c r="I560" t="s">
        <v>35</v>
      </c>
      <c r="J560" t="s">
        <v>83</v>
      </c>
      <c r="K560">
        <v>100</v>
      </c>
      <c r="L560" s="5" t="s">
        <v>1252</v>
      </c>
      <c r="M560" s="5" t="s">
        <v>70</v>
      </c>
      <c r="N560">
        <v>13</v>
      </c>
      <c r="O560" t="s">
        <v>62</v>
      </c>
      <c r="P560" s="1">
        <v>45497</v>
      </c>
      <c r="Q560" s="1">
        <v>45559</v>
      </c>
      <c r="R560">
        <v>1528</v>
      </c>
      <c r="S560" s="4">
        <v>7.7</v>
      </c>
      <c r="T560" t="s">
        <v>89</v>
      </c>
    </row>
    <row r="561" spans="1:20" x14ac:dyDescent="0.35">
      <c r="A561" t="s">
        <v>1253</v>
      </c>
      <c r="B561" s="5" t="s">
        <v>28802</v>
      </c>
      <c r="C561" s="6">
        <v>83839</v>
      </c>
      <c r="D561" t="s">
        <v>22</v>
      </c>
      <c r="E561">
        <v>83839</v>
      </c>
      <c r="F561" s="5" t="s">
        <v>50</v>
      </c>
      <c r="G561" s="5" t="s">
        <v>51</v>
      </c>
      <c r="H561" s="5" t="s">
        <v>191</v>
      </c>
      <c r="I561" t="s">
        <v>35</v>
      </c>
      <c r="J561" t="s">
        <v>191</v>
      </c>
      <c r="K561">
        <v>50</v>
      </c>
      <c r="L561" s="5" t="s">
        <v>1254</v>
      </c>
      <c r="M561" s="5" t="s">
        <v>37</v>
      </c>
      <c r="N561">
        <v>4</v>
      </c>
      <c r="O561" t="s">
        <v>141</v>
      </c>
      <c r="P561" s="1">
        <v>45360</v>
      </c>
      <c r="Q561" s="1">
        <v>45380</v>
      </c>
      <c r="R561">
        <v>1589</v>
      </c>
      <c r="S561" s="4">
        <v>7.2</v>
      </c>
      <c r="T561" t="s">
        <v>89</v>
      </c>
    </row>
    <row r="562" spans="1:20" x14ac:dyDescent="0.35">
      <c r="A562" t="s">
        <v>1255</v>
      </c>
      <c r="B562" s="5" t="s">
        <v>91</v>
      </c>
      <c r="C562" s="6">
        <v>236251</v>
      </c>
      <c r="D562" t="s">
        <v>65</v>
      </c>
      <c r="E562">
        <v>307126</v>
      </c>
      <c r="F562" s="5" t="s">
        <v>23</v>
      </c>
      <c r="G562" s="5" t="s">
        <v>24</v>
      </c>
      <c r="H562" s="5" t="s">
        <v>67</v>
      </c>
      <c r="I562" t="s">
        <v>35</v>
      </c>
      <c r="J562" t="s">
        <v>67</v>
      </c>
      <c r="K562">
        <v>100</v>
      </c>
      <c r="L562" s="5" t="s">
        <v>1256</v>
      </c>
      <c r="M562" s="5" t="s">
        <v>37</v>
      </c>
      <c r="N562">
        <v>13</v>
      </c>
      <c r="O562" t="s">
        <v>112</v>
      </c>
      <c r="P562" s="1">
        <v>45539</v>
      </c>
      <c r="Q562" s="1">
        <v>45573</v>
      </c>
      <c r="R562">
        <v>678</v>
      </c>
      <c r="S562" s="4">
        <v>8</v>
      </c>
      <c r="T562" t="s">
        <v>153</v>
      </c>
    </row>
    <row r="563" spans="1:20" x14ac:dyDescent="0.35">
      <c r="A563" t="s">
        <v>1257</v>
      </c>
      <c r="B563" s="5" t="s">
        <v>28802</v>
      </c>
      <c r="C563" s="6">
        <v>241129</v>
      </c>
      <c r="D563" t="s">
        <v>81</v>
      </c>
      <c r="E563">
        <v>325524</v>
      </c>
      <c r="F563" s="5" t="s">
        <v>23</v>
      </c>
      <c r="G563" s="5" t="s">
        <v>59</v>
      </c>
      <c r="H563" s="5" t="s">
        <v>82</v>
      </c>
      <c r="I563" t="s">
        <v>26</v>
      </c>
      <c r="J563" t="s">
        <v>82</v>
      </c>
      <c r="K563">
        <v>100</v>
      </c>
      <c r="L563" s="5" t="s">
        <v>1258</v>
      </c>
      <c r="M563" s="5" t="s">
        <v>37</v>
      </c>
      <c r="N563">
        <v>16</v>
      </c>
      <c r="O563" t="s">
        <v>172</v>
      </c>
      <c r="P563" s="1">
        <v>45715</v>
      </c>
      <c r="Q563" s="1">
        <v>45731</v>
      </c>
      <c r="R563">
        <v>962</v>
      </c>
      <c r="S563" s="4">
        <v>7.5</v>
      </c>
      <c r="T563" t="s">
        <v>38</v>
      </c>
    </row>
    <row r="564" spans="1:20" x14ac:dyDescent="0.35">
      <c r="A564" t="s">
        <v>1259</v>
      </c>
      <c r="B564" s="5" t="s">
        <v>28800</v>
      </c>
      <c r="C564" s="6">
        <v>159083</v>
      </c>
      <c r="D564" t="s">
        <v>22</v>
      </c>
      <c r="E564">
        <v>159083</v>
      </c>
      <c r="F564" s="5" t="s">
        <v>66</v>
      </c>
      <c r="G564" s="5" t="s">
        <v>24</v>
      </c>
      <c r="H564" s="5" t="s">
        <v>191</v>
      </c>
      <c r="I564" t="s">
        <v>35</v>
      </c>
      <c r="J564" t="s">
        <v>191</v>
      </c>
      <c r="K564">
        <v>100</v>
      </c>
      <c r="L564" s="5" t="s">
        <v>1260</v>
      </c>
      <c r="M564" s="5" t="s">
        <v>37</v>
      </c>
      <c r="N564">
        <v>7</v>
      </c>
      <c r="O564" t="s">
        <v>131</v>
      </c>
      <c r="P564" s="1">
        <v>45623</v>
      </c>
      <c r="Q564" s="1">
        <v>45651</v>
      </c>
      <c r="R564">
        <v>1205</v>
      </c>
      <c r="S564" s="4">
        <v>6.5</v>
      </c>
      <c r="T564" t="s">
        <v>47</v>
      </c>
    </row>
    <row r="565" spans="1:20" x14ac:dyDescent="0.35">
      <c r="A565" t="s">
        <v>1261</v>
      </c>
      <c r="B565" s="5" t="s">
        <v>49</v>
      </c>
      <c r="C565" s="6">
        <v>103506</v>
      </c>
      <c r="D565" t="s">
        <v>22</v>
      </c>
      <c r="E565">
        <v>103506</v>
      </c>
      <c r="F565" s="5" t="s">
        <v>66</v>
      </c>
      <c r="G565" s="5" t="s">
        <v>51</v>
      </c>
      <c r="H565" s="5" t="s">
        <v>165</v>
      </c>
      <c r="I565" t="s">
        <v>35</v>
      </c>
      <c r="J565" t="s">
        <v>165</v>
      </c>
      <c r="K565">
        <v>0</v>
      </c>
      <c r="L565" s="5" t="s">
        <v>1262</v>
      </c>
      <c r="M565" s="5" t="s">
        <v>70</v>
      </c>
      <c r="N565">
        <v>8</v>
      </c>
      <c r="O565" t="s">
        <v>112</v>
      </c>
      <c r="P565" s="1">
        <v>45540</v>
      </c>
      <c r="Q565" s="1">
        <v>45606</v>
      </c>
      <c r="R565">
        <v>1490</v>
      </c>
      <c r="S565" s="4">
        <v>9.1</v>
      </c>
      <c r="T565" t="s">
        <v>153</v>
      </c>
    </row>
    <row r="566" spans="1:20" x14ac:dyDescent="0.35">
      <c r="A566" t="s">
        <v>1263</v>
      </c>
      <c r="B566" s="5" t="s">
        <v>105</v>
      </c>
      <c r="C566" s="6">
        <v>232495</v>
      </c>
      <c r="D566" t="s">
        <v>22</v>
      </c>
      <c r="E566">
        <v>232495</v>
      </c>
      <c r="F566" s="5" t="s">
        <v>23</v>
      </c>
      <c r="G566" s="5" t="s">
        <v>24</v>
      </c>
      <c r="H566" s="5" t="s">
        <v>97</v>
      </c>
      <c r="I566" t="s">
        <v>26</v>
      </c>
      <c r="J566" t="s">
        <v>97</v>
      </c>
      <c r="K566">
        <v>0</v>
      </c>
      <c r="L566" s="5" t="s">
        <v>1264</v>
      </c>
      <c r="M566" s="5" t="s">
        <v>70</v>
      </c>
      <c r="N566">
        <v>10</v>
      </c>
      <c r="O566" t="s">
        <v>141</v>
      </c>
      <c r="P566" s="1">
        <v>45689</v>
      </c>
      <c r="Q566" s="1">
        <v>45758</v>
      </c>
      <c r="R566">
        <v>2289</v>
      </c>
      <c r="S566" s="4">
        <v>8.1999999999999993</v>
      </c>
      <c r="T566" t="s">
        <v>153</v>
      </c>
    </row>
    <row r="567" spans="1:20" x14ac:dyDescent="0.35">
      <c r="A567" t="s">
        <v>1265</v>
      </c>
      <c r="B567" s="5" t="s">
        <v>28802</v>
      </c>
      <c r="C567" s="6">
        <v>112744</v>
      </c>
      <c r="D567" t="s">
        <v>120</v>
      </c>
      <c r="E567">
        <v>101470</v>
      </c>
      <c r="F567" s="5" t="s">
        <v>58</v>
      </c>
      <c r="G567" s="5" t="s">
        <v>42</v>
      </c>
      <c r="H567" s="5" t="s">
        <v>121</v>
      </c>
      <c r="I567" t="s">
        <v>35</v>
      </c>
      <c r="J567" t="s">
        <v>121</v>
      </c>
      <c r="K567">
        <v>50</v>
      </c>
      <c r="L567" s="5" t="s">
        <v>1266</v>
      </c>
      <c r="M567" s="5" t="s">
        <v>28</v>
      </c>
      <c r="N567">
        <v>1</v>
      </c>
      <c r="O567" t="s">
        <v>78</v>
      </c>
      <c r="P567" s="1">
        <v>45677</v>
      </c>
      <c r="Q567" s="1">
        <v>45744</v>
      </c>
      <c r="R567">
        <v>779</v>
      </c>
      <c r="S567" s="4">
        <v>5.0999999999999996</v>
      </c>
      <c r="T567" t="s">
        <v>38</v>
      </c>
    </row>
    <row r="568" spans="1:20" x14ac:dyDescent="0.35">
      <c r="A568" t="s">
        <v>1267</v>
      </c>
      <c r="B568" s="5" t="s">
        <v>179</v>
      </c>
      <c r="C568" s="6">
        <v>129622</v>
      </c>
      <c r="D568" t="s">
        <v>22</v>
      </c>
      <c r="E568">
        <v>129622</v>
      </c>
      <c r="F568" s="5" t="s">
        <v>66</v>
      </c>
      <c r="G568" s="5" t="s">
        <v>24</v>
      </c>
      <c r="H568" s="5" t="s">
        <v>165</v>
      </c>
      <c r="I568" t="s">
        <v>35</v>
      </c>
      <c r="J568" t="s">
        <v>165</v>
      </c>
      <c r="K568">
        <v>0</v>
      </c>
      <c r="L568" s="5" t="s">
        <v>1268</v>
      </c>
      <c r="M568" s="5" t="s">
        <v>54</v>
      </c>
      <c r="N568">
        <v>5</v>
      </c>
      <c r="O568" t="s">
        <v>135</v>
      </c>
      <c r="P568" s="1">
        <v>45433</v>
      </c>
      <c r="Q568" s="1">
        <v>45503</v>
      </c>
      <c r="R568">
        <v>1268</v>
      </c>
      <c r="S568" s="4">
        <v>5.7</v>
      </c>
      <c r="T568" t="s">
        <v>30</v>
      </c>
    </row>
    <row r="569" spans="1:20" x14ac:dyDescent="0.35">
      <c r="A569" t="s">
        <v>1269</v>
      </c>
      <c r="B569" s="5" t="s">
        <v>91</v>
      </c>
      <c r="C569" s="6">
        <v>100903</v>
      </c>
      <c r="D569" t="s">
        <v>41</v>
      </c>
      <c r="E569">
        <v>85768</v>
      </c>
      <c r="F569" s="5" t="s">
        <v>66</v>
      </c>
      <c r="G569" s="5" t="s">
        <v>42</v>
      </c>
      <c r="H569" s="5" t="s">
        <v>151</v>
      </c>
      <c r="I569" t="s">
        <v>44</v>
      </c>
      <c r="J569" t="s">
        <v>151</v>
      </c>
      <c r="K569">
        <v>0</v>
      </c>
      <c r="L569" s="5" t="s">
        <v>1270</v>
      </c>
      <c r="M569" s="5" t="s">
        <v>37</v>
      </c>
      <c r="N569">
        <v>5</v>
      </c>
      <c r="O569" t="s">
        <v>131</v>
      </c>
      <c r="P569" s="1">
        <v>45464</v>
      </c>
      <c r="Q569" s="1">
        <v>45532</v>
      </c>
      <c r="R569">
        <v>683</v>
      </c>
      <c r="S569" s="4">
        <v>8.1999999999999993</v>
      </c>
      <c r="T569" t="s">
        <v>153</v>
      </c>
    </row>
    <row r="570" spans="1:20" x14ac:dyDescent="0.35">
      <c r="A570" t="s">
        <v>1271</v>
      </c>
      <c r="B570" s="5" t="s">
        <v>105</v>
      </c>
      <c r="C570" s="6">
        <v>238019</v>
      </c>
      <c r="D570" t="s">
        <v>41</v>
      </c>
      <c r="E570">
        <v>202316</v>
      </c>
      <c r="F570" s="5" t="s">
        <v>23</v>
      </c>
      <c r="G570" s="5" t="s">
        <v>51</v>
      </c>
      <c r="H570" s="5" t="s">
        <v>151</v>
      </c>
      <c r="I570" t="s">
        <v>26</v>
      </c>
      <c r="J570" t="s">
        <v>313</v>
      </c>
      <c r="K570">
        <v>0</v>
      </c>
      <c r="L570" s="5" t="s">
        <v>1272</v>
      </c>
      <c r="M570" s="5" t="s">
        <v>37</v>
      </c>
      <c r="N570">
        <v>11</v>
      </c>
      <c r="O570" t="s">
        <v>107</v>
      </c>
      <c r="P570" s="1">
        <v>45706</v>
      </c>
      <c r="Q570" s="1">
        <v>45728</v>
      </c>
      <c r="R570">
        <v>1577</v>
      </c>
      <c r="S570" s="4">
        <v>9.6999999999999993</v>
      </c>
      <c r="T570" t="s">
        <v>153</v>
      </c>
    </row>
    <row r="571" spans="1:20" x14ac:dyDescent="0.35">
      <c r="A571" t="s">
        <v>1273</v>
      </c>
      <c r="B571" s="5" t="s">
        <v>91</v>
      </c>
      <c r="C571" s="6">
        <v>41302</v>
      </c>
      <c r="D571" t="s">
        <v>22</v>
      </c>
      <c r="E571">
        <v>41302</v>
      </c>
      <c r="F571" s="5" t="s">
        <v>58</v>
      </c>
      <c r="G571" s="5" t="s">
        <v>24</v>
      </c>
      <c r="H571" s="5" t="s">
        <v>157</v>
      </c>
      <c r="I571" t="s">
        <v>35</v>
      </c>
      <c r="J571" t="s">
        <v>157</v>
      </c>
      <c r="K571">
        <v>100</v>
      </c>
      <c r="L571" s="5" t="s">
        <v>1274</v>
      </c>
      <c r="M571" s="5" t="s">
        <v>37</v>
      </c>
      <c r="N571">
        <v>0</v>
      </c>
      <c r="O571" t="s">
        <v>172</v>
      </c>
      <c r="P571" s="1">
        <v>45331</v>
      </c>
      <c r="Q571" s="1">
        <v>45351</v>
      </c>
      <c r="R571">
        <v>991</v>
      </c>
      <c r="S571" s="4">
        <v>8</v>
      </c>
      <c r="T571" t="s">
        <v>89</v>
      </c>
    </row>
    <row r="572" spans="1:20" x14ac:dyDescent="0.35">
      <c r="A572" t="s">
        <v>1275</v>
      </c>
      <c r="B572" s="5" t="s">
        <v>100</v>
      </c>
      <c r="C572" s="6">
        <v>128647</v>
      </c>
      <c r="D572" t="s">
        <v>22</v>
      </c>
      <c r="E572">
        <v>128647</v>
      </c>
      <c r="F572" s="5" t="s">
        <v>23</v>
      </c>
      <c r="G572" s="5" t="s">
        <v>42</v>
      </c>
      <c r="H572" s="5" t="s">
        <v>129</v>
      </c>
      <c r="I572" t="s">
        <v>44</v>
      </c>
      <c r="J572" t="s">
        <v>129</v>
      </c>
      <c r="K572">
        <v>100</v>
      </c>
      <c r="L572" s="5" t="s">
        <v>1276</v>
      </c>
      <c r="M572" s="5" t="s">
        <v>28</v>
      </c>
      <c r="N572">
        <v>17</v>
      </c>
      <c r="O572" t="s">
        <v>141</v>
      </c>
      <c r="P572" s="1">
        <v>45673</v>
      </c>
      <c r="Q572" s="1">
        <v>45711</v>
      </c>
      <c r="R572">
        <v>1579</v>
      </c>
      <c r="S572" s="4">
        <v>7.8</v>
      </c>
      <c r="T572" t="s">
        <v>63</v>
      </c>
    </row>
    <row r="573" spans="1:20" x14ac:dyDescent="0.35">
      <c r="A573" t="s">
        <v>1277</v>
      </c>
      <c r="B573" s="5" t="s">
        <v>28801</v>
      </c>
      <c r="C573" s="6">
        <v>52696</v>
      </c>
      <c r="D573" t="s">
        <v>41</v>
      </c>
      <c r="E573">
        <v>44792</v>
      </c>
      <c r="F573" s="5" t="s">
        <v>58</v>
      </c>
      <c r="G573" s="5" t="s">
        <v>51</v>
      </c>
      <c r="H573" s="5" t="s">
        <v>60</v>
      </c>
      <c r="I573" t="s">
        <v>44</v>
      </c>
      <c r="J573" t="s">
        <v>60</v>
      </c>
      <c r="K573">
        <v>50</v>
      </c>
      <c r="L573" s="5" t="s">
        <v>1278</v>
      </c>
      <c r="M573" s="5" t="s">
        <v>54</v>
      </c>
      <c r="N573">
        <v>0</v>
      </c>
      <c r="O573" t="s">
        <v>88</v>
      </c>
      <c r="P573" s="1">
        <v>45449</v>
      </c>
      <c r="Q573" s="1">
        <v>45463</v>
      </c>
      <c r="R573">
        <v>1102</v>
      </c>
      <c r="S573" s="4">
        <v>5.6</v>
      </c>
      <c r="T573" t="s">
        <v>103</v>
      </c>
    </row>
    <row r="574" spans="1:20" x14ac:dyDescent="0.35">
      <c r="A574" t="s">
        <v>1279</v>
      </c>
      <c r="B574" s="5" t="s">
        <v>105</v>
      </c>
      <c r="C574" s="6">
        <v>229071</v>
      </c>
      <c r="D574" t="s">
        <v>92</v>
      </c>
      <c r="E574">
        <v>171803</v>
      </c>
      <c r="F574" s="5" t="s">
        <v>23</v>
      </c>
      <c r="G574" s="5" t="s">
        <v>59</v>
      </c>
      <c r="H574" s="5" t="s">
        <v>93</v>
      </c>
      <c r="I574" t="s">
        <v>35</v>
      </c>
      <c r="J574" t="s">
        <v>93</v>
      </c>
      <c r="K574">
        <v>0</v>
      </c>
      <c r="L574" s="5" t="s">
        <v>1280</v>
      </c>
      <c r="M574" s="5" t="s">
        <v>28</v>
      </c>
      <c r="N574">
        <v>19</v>
      </c>
      <c r="O574" t="s">
        <v>131</v>
      </c>
      <c r="P574" s="1">
        <v>45489</v>
      </c>
      <c r="Q574" s="1">
        <v>45523</v>
      </c>
      <c r="R574">
        <v>629</v>
      </c>
      <c r="S574" s="4">
        <v>8.8000000000000007</v>
      </c>
      <c r="T574" t="s">
        <v>47</v>
      </c>
    </row>
    <row r="575" spans="1:20" x14ac:dyDescent="0.35">
      <c r="A575" t="s">
        <v>1281</v>
      </c>
      <c r="B575" s="5" t="s">
        <v>179</v>
      </c>
      <c r="C575" s="6">
        <v>215282</v>
      </c>
      <c r="D575" t="s">
        <v>22</v>
      </c>
      <c r="E575">
        <v>215282</v>
      </c>
      <c r="F575" s="5" t="s">
        <v>23</v>
      </c>
      <c r="G575" s="5" t="s">
        <v>51</v>
      </c>
      <c r="H575" s="5" t="s">
        <v>97</v>
      </c>
      <c r="I575" t="s">
        <v>26</v>
      </c>
      <c r="J575" t="s">
        <v>97</v>
      </c>
      <c r="K575">
        <v>50</v>
      </c>
      <c r="L575" s="5" t="s">
        <v>1282</v>
      </c>
      <c r="M575" s="5" t="s">
        <v>37</v>
      </c>
      <c r="N575">
        <v>16</v>
      </c>
      <c r="O575" t="s">
        <v>78</v>
      </c>
      <c r="P575" s="1">
        <v>45460</v>
      </c>
      <c r="Q575" s="1">
        <v>45517</v>
      </c>
      <c r="R575">
        <v>528</v>
      </c>
      <c r="S575" s="4">
        <v>7.8</v>
      </c>
      <c r="T575" t="s">
        <v>243</v>
      </c>
    </row>
    <row r="576" spans="1:20" x14ac:dyDescent="0.35">
      <c r="A576" t="s">
        <v>1283</v>
      </c>
      <c r="B576" s="5" t="s">
        <v>105</v>
      </c>
      <c r="C576" s="6">
        <v>199110</v>
      </c>
      <c r="D576" t="s">
        <v>41</v>
      </c>
      <c r="E576">
        <v>169244</v>
      </c>
      <c r="F576" s="5" t="s">
        <v>23</v>
      </c>
      <c r="G576" s="5" t="s">
        <v>59</v>
      </c>
      <c r="H576" s="5" t="s">
        <v>60</v>
      </c>
      <c r="I576" t="s">
        <v>44</v>
      </c>
      <c r="J576" t="s">
        <v>915</v>
      </c>
      <c r="K576">
        <v>0</v>
      </c>
      <c r="L576" s="5" t="s">
        <v>1284</v>
      </c>
      <c r="M576" s="5" t="s">
        <v>70</v>
      </c>
      <c r="N576">
        <v>10</v>
      </c>
      <c r="O576" t="s">
        <v>62</v>
      </c>
      <c r="P576" s="1">
        <v>45413</v>
      </c>
      <c r="Q576" s="1">
        <v>45459</v>
      </c>
      <c r="R576">
        <v>908</v>
      </c>
      <c r="S576" s="4">
        <v>5.5</v>
      </c>
      <c r="T576" t="s">
        <v>153</v>
      </c>
    </row>
    <row r="577" spans="1:20" x14ac:dyDescent="0.35">
      <c r="A577" t="s">
        <v>1285</v>
      </c>
      <c r="B577" s="5" t="s">
        <v>217</v>
      </c>
      <c r="C577" s="6">
        <v>75004</v>
      </c>
      <c r="D577" t="s">
        <v>22</v>
      </c>
      <c r="E577">
        <v>75004</v>
      </c>
      <c r="F577" s="5" t="s">
        <v>58</v>
      </c>
      <c r="G577" s="5" t="s">
        <v>59</v>
      </c>
      <c r="H577" s="5" t="s">
        <v>101</v>
      </c>
      <c r="I577" t="s">
        <v>35</v>
      </c>
      <c r="J577" t="s">
        <v>101</v>
      </c>
      <c r="K577">
        <v>50</v>
      </c>
      <c r="L577" s="5" t="s">
        <v>1286</v>
      </c>
      <c r="M577" s="5" t="s">
        <v>37</v>
      </c>
      <c r="N577">
        <v>1</v>
      </c>
      <c r="O577" t="s">
        <v>71</v>
      </c>
      <c r="P577" s="1">
        <v>45534</v>
      </c>
      <c r="Q577" s="1">
        <v>45562</v>
      </c>
      <c r="R577">
        <v>786</v>
      </c>
      <c r="S577" s="4">
        <v>8.5</v>
      </c>
      <c r="T577" t="s">
        <v>210</v>
      </c>
    </row>
    <row r="578" spans="1:20" x14ac:dyDescent="0.35">
      <c r="A578" t="s">
        <v>1287</v>
      </c>
      <c r="B578" s="5" t="s">
        <v>28802</v>
      </c>
      <c r="C578" s="6">
        <v>149575</v>
      </c>
      <c r="D578" t="s">
        <v>22</v>
      </c>
      <c r="E578">
        <v>149575</v>
      </c>
      <c r="F578" s="5" t="s">
        <v>66</v>
      </c>
      <c r="G578" s="5" t="s">
        <v>24</v>
      </c>
      <c r="H578" s="5" t="s">
        <v>191</v>
      </c>
      <c r="I578" t="s">
        <v>35</v>
      </c>
      <c r="J578" t="s">
        <v>191</v>
      </c>
      <c r="K578">
        <v>50</v>
      </c>
      <c r="L578" s="5" t="s">
        <v>1288</v>
      </c>
      <c r="M578" s="5" t="s">
        <v>70</v>
      </c>
      <c r="N578">
        <v>6</v>
      </c>
      <c r="O578" t="s">
        <v>29</v>
      </c>
      <c r="P578" s="1">
        <v>45362</v>
      </c>
      <c r="Q578" s="1">
        <v>45403</v>
      </c>
      <c r="R578">
        <v>821</v>
      </c>
      <c r="S578" s="4">
        <v>9.5</v>
      </c>
      <c r="T578" t="s">
        <v>38</v>
      </c>
    </row>
    <row r="579" spans="1:20" x14ac:dyDescent="0.35">
      <c r="A579" t="s">
        <v>1289</v>
      </c>
      <c r="B579" s="5" t="s">
        <v>100</v>
      </c>
      <c r="C579" s="6">
        <v>138904</v>
      </c>
      <c r="D579" t="s">
        <v>22</v>
      </c>
      <c r="E579">
        <v>138904</v>
      </c>
      <c r="F579" s="5" t="s">
        <v>23</v>
      </c>
      <c r="G579" s="5" t="s">
        <v>42</v>
      </c>
      <c r="H579" s="5" t="s">
        <v>191</v>
      </c>
      <c r="I579" t="s">
        <v>44</v>
      </c>
      <c r="J579" t="s">
        <v>191</v>
      </c>
      <c r="K579">
        <v>50</v>
      </c>
      <c r="L579" s="5" t="s">
        <v>1290</v>
      </c>
      <c r="M579" s="5" t="s">
        <v>70</v>
      </c>
      <c r="N579">
        <v>15</v>
      </c>
      <c r="O579" t="s">
        <v>107</v>
      </c>
      <c r="P579" s="1">
        <v>45753</v>
      </c>
      <c r="Q579" s="1">
        <v>45808</v>
      </c>
      <c r="R579">
        <v>1452</v>
      </c>
      <c r="S579" s="4">
        <v>5.4</v>
      </c>
      <c r="T579" t="s">
        <v>108</v>
      </c>
    </row>
    <row r="580" spans="1:20" x14ac:dyDescent="0.35">
      <c r="A580" t="s">
        <v>1291</v>
      </c>
      <c r="B580" s="5" t="s">
        <v>49</v>
      </c>
      <c r="C580" s="6">
        <v>133658</v>
      </c>
      <c r="D580" t="s">
        <v>65</v>
      </c>
      <c r="E580">
        <v>173755</v>
      </c>
      <c r="F580" s="5" t="s">
        <v>66</v>
      </c>
      <c r="G580" s="5" t="s">
        <v>51</v>
      </c>
      <c r="H580" s="5" t="s">
        <v>67</v>
      </c>
      <c r="I580" t="s">
        <v>35</v>
      </c>
      <c r="J580" t="s">
        <v>67</v>
      </c>
      <c r="K580">
        <v>50</v>
      </c>
      <c r="L580" s="5" t="s">
        <v>1292</v>
      </c>
      <c r="M580" s="5" t="s">
        <v>70</v>
      </c>
      <c r="N580">
        <v>7</v>
      </c>
      <c r="O580" t="s">
        <v>107</v>
      </c>
      <c r="P580" s="1">
        <v>45687</v>
      </c>
      <c r="Q580" s="1">
        <v>45756</v>
      </c>
      <c r="R580">
        <v>1637</v>
      </c>
      <c r="S580" s="4">
        <v>8.8000000000000007</v>
      </c>
      <c r="T580" t="s">
        <v>55</v>
      </c>
    </row>
    <row r="581" spans="1:20" x14ac:dyDescent="0.35">
      <c r="A581" t="s">
        <v>1293</v>
      </c>
      <c r="B581" s="5" t="s">
        <v>28802</v>
      </c>
      <c r="C581" s="6">
        <v>148968</v>
      </c>
      <c r="D581" t="s">
        <v>41</v>
      </c>
      <c r="E581">
        <v>126623</v>
      </c>
      <c r="F581" s="5" t="s">
        <v>23</v>
      </c>
      <c r="G581" s="5" t="s">
        <v>59</v>
      </c>
      <c r="H581" s="5" t="s">
        <v>151</v>
      </c>
      <c r="I581" t="s">
        <v>44</v>
      </c>
      <c r="J581" t="s">
        <v>940</v>
      </c>
      <c r="K581">
        <v>0</v>
      </c>
      <c r="L581" s="5" t="s">
        <v>1294</v>
      </c>
      <c r="M581" s="5" t="s">
        <v>54</v>
      </c>
      <c r="N581">
        <v>10</v>
      </c>
      <c r="O581" t="s">
        <v>131</v>
      </c>
      <c r="P581" s="1">
        <v>45627</v>
      </c>
      <c r="Q581" s="1">
        <v>45685</v>
      </c>
      <c r="R581">
        <v>2122</v>
      </c>
      <c r="S581" s="4">
        <v>5.7</v>
      </c>
      <c r="T581" t="s">
        <v>136</v>
      </c>
    </row>
    <row r="582" spans="1:20" x14ac:dyDescent="0.35">
      <c r="A582" t="s">
        <v>1295</v>
      </c>
      <c r="B582" s="5" t="s">
        <v>28799</v>
      </c>
      <c r="C582" s="6">
        <v>87661</v>
      </c>
      <c r="D582" t="s">
        <v>33</v>
      </c>
      <c r="E582">
        <v>9642710</v>
      </c>
      <c r="F582" s="5" t="s">
        <v>50</v>
      </c>
      <c r="G582" s="5" t="s">
        <v>24</v>
      </c>
      <c r="H582" s="5" t="s">
        <v>34</v>
      </c>
      <c r="I582" t="s">
        <v>44</v>
      </c>
      <c r="J582" t="s">
        <v>34</v>
      </c>
      <c r="K582">
        <v>100</v>
      </c>
      <c r="L582" s="5" t="s">
        <v>1296</v>
      </c>
      <c r="M582" s="5" t="s">
        <v>70</v>
      </c>
      <c r="N582">
        <v>3</v>
      </c>
      <c r="O582" t="s">
        <v>62</v>
      </c>
      <c r="P582" s="1">
        <v>45412</v>
      </c>
      <c r="Q582" s="1">
        <v>45437</v>
      </c>
      <c r="R582">
        <v>885</v>
      </c>
      <c r="S582" s="4">
        <v>5.9</v>
      </c>
      <c r="T582" t="s">
        <v>55</v>
      </c>
    </row>
    <row r="583" spans="1:20" x14ac:dyDescent="0.35">
      <c r="A583" t="s">
        <v>1297</v>
      </c>
      <c r="B583" s="5" t="s">
        <v>174</v>
      </c>
      <c r="C583" s="6">
        <v>235575</v>
      </c>
      <c r="D583" t="s">
        <v>74</v>
      </c>
      <c r="E583">
        <v>294469</v>
      </c>
      <c r="F583" s="5" t="s">
        <v>23</v>
      </c>
      <c r="G583" s="5" t="s">
        <v>24</v>
      </c>
      <c r="H583" s="5" t="s">
        <v>75</v>
      </c>
      <c r="I583" t="s">
        <v>35</v>
      </c>
      <c r="J583" t="s">
        <v>34</v>
      </c>
      <c r="K583">
        <v>0</v>
      </c>
      <c r="L583" s="5" t="s">
        <v>1298</v>
      </c>
      <c r="M583" s="5" t="s">
        <v>70</v>
      </c>
      <c r="N583">
        <v>12</v>
      </c>
      <c r="O583" t="s">
        <v>71</v>
      </c>
      <c r="P583" s="1">
        <v>45335</v>
      </c>
      <c r="Q583" s="1">
        <v>45364</v>
      </c>
      <c r="R583">
        <v>2033</v>
      </c>
      <c r="S583" s="4">
        <v>6.8</v>
      </c>
      <c r="T583" t="s">
        <v>103</v>
      </c>
    </row>
    <row r="584" spans="1:20" x14ac:dyDescent="0.35">
      <c r="A584" t="s">
        <v>1299</v>
      </c>
      <c r="B584" s="5" t="s">
        <v>49</v>
      </c>
      <c r="C584" s="6">
        <v>195175</v>
      </c>
      <c r="D584" t="s">
        <v>22</v>
      </c>
      <c r="E584">
        <v>195175</v>
      </c>
      <c r="F584" s="5" t="s">
        <v>23</v>
      </c>
      <c r="G584" s="5" t="s">
        <v>24</v>
      </c>
      <c r="H584" s="5" t="s">
        <v>191</v>
      </c>
      <c r="I584" t="s">
        <v>44</v>
      </c>
      <c r="J584" t="s">
        <v>191</v>
      </c>
      <c r="K584">
        <v>100</v>
      </c>
      <c r="L584" s="5" t="s">
        <v>1300</v>
      </c>
      <c r="M584" s="5" t="s">
        <v>70</v>
      </c>
      <c r="N584">
        <v>14</v>
      </c>
      <c r="O584" t="s">
        <v>141</v>
      </c>
      <c r="P584" s="1">
        <v>45707</v>
      </c>
      <c r="Q584" s="1">
        <v>45744</v>
      </c>
      <c r="R584">
        <v>1435</v>
      </c>
      <c r="S584" s="4">
        <v>7.1</v>
      </c>
      <c r="T584" t="s">
        <v>79</v>
      </c>
    </row>
    <row r="585" spans="1:20" x14ac:dyDescent="0.35">
      <c r="A585" t="s">
        <v>1301</v>
      </c>
      <c r="B585" s="5" t="s">
        <v>40</v>
      </c>
      <c r="C585" s="6">
        <v>143318</v>
      </c>
      <c r="D585" t="s">
        <v>74</v>
      </c>
      <c r="E585">
        <v>179148</v>
      </c>
      <c r="F585" s="5" t="s">
        <v>66</v>
      </c>
      <c r="G585" s="5" t="s">
        <v>24</v>
      </c>
      <c r="H585" s="5" t="s">
        <v>75</v>
      </c>
      <c r="I585" t="s">
        <v>26</v>
      </c>
      <c r="J585" t="s">
        <v>75</v>
      </c>
      <c r="K585">
        <v>100</v>
      </c>
      <c r="L585" s="5" t="s">
        <v>1302</v>
      </c>
      <c r="M585" s="5" t="s">
        <v>70</v>
      </c>
      <c r="N585">
        <v>8</v>
      </c>
      <c r="O585" t="s">
        <v>135</v>
      </c>
      <c r="P585" s="1">
        <v>45491</v>
      </c>
      <c r="Q585" s="1">
        <v>45505</v>
      </c>
      <c r="R585">
        <v>2002</v>
      </c>
      <c r="S585" s="4">
        <v>9.3000000000000007</v>
      </c>
      <c r="T585" t="s">
        <v>79</v>
      </c>
    </row>
    <row r="586" spans="1:20" x14ac:dyDescent="0.35">
      <c r="A586" t="s">
        <v>1303</v>
      </c>
      <c r="B586" s="5" t="s">
        <v>91</v>
      </c>
      <c r="C586" s="6">
        <v>102959</v>
      </c>
      <c r="D586" t="s">
        <v>120</v>
      </c>
      <c r="E586">
        <v>92663</v>
      </c>
      <c r="F586" s="5" t="s">
        <v>58</v>
      </c>
      <c r="G586" s="5" t="s">
        <v>51</v>
      </c>
      <c r="H586" s="5" t="s">
        <v>121</v>
      </c>
      <c r="I586" t="s">
        <v>35</v>
      </c>
      <c r="J586" t="s">
        <v>121</v>
      </c>
      <c r="K586">
        <v>100</v>
      </c>
      <c r="L586" s="5" t="s">
        <v>1304</v>
      </c>
      <c r="M586" s="5" t="s">
        <v>70</v>
      </c>
      <c r="N586">
        <v>1</v>
      </c>
      <c r="O586" t="s">
        <v>62</v>
      </c>
      <c r="P586" s="1">
        <v>45488</v>
      </c>
      <c r="Q586" s="1">
        <v>45530</v>
      </c>
      <c r="R586">
        <v>1849</v>
      </c>
      <c r="S586" s="4">
        <v>7.7</v>
      </c>
      <c r="T586" t="s">
        <v>63</v>
      </c>
    </row>
    <row r="587" spans="1:20" x14ac:dyDescent="0.35">
      <c r="A587" t="s">
        <v>1305</v>
      </c>
      <c r="B587" s="5" t="s">
        <v>145</v>
      </c>
      <c r="C587" s="6">
        <v>90379</v>
      </c>
      <c r="D587" t="s">
        <v>81</v>
      </c>
      <c r="E587">
        <v>122012</v>
      </c>
      <c r="F587" s="5" t="s">
        <v>50</v>
      </c>
      <c r="G587" s="5" t="s">
        <v>51</v>
      </c>
      <c r="H587" s="5" t="s">
        <v>82</v>
      </c>
      <c r="I587" t="s">
        <v>44</v>
      </c>
      <c r="J587" t="s">
        <v>304</v>
      </c>
      <c r="K587">
        <v>100</v>
      </c>
      <c r="L587" s="5" t="s">
        <v>1306</v>
      </c>
      <c r="M587" s="5" t="s">
        <v>70</v>
      </c>
      <c r="N587">
        <v>4</v>
      </c>
      <c r="O587" t="s">
        <v>62</v>
      </c>
      <c r="P587" s="1">
        <v>45767</v>
      </c>
      <c r="Q587" s="1">
        <v>45840</v>
      </c>
      <c r="R587">
        <v>1029</v>
      </c>
      <c r="S587" s="4">
        <v>7.5</v>
      </c>
      <c r="T587" t="s">
        <v>118</v>
      </c>
    </row>
    <row r="588" spans="1:20" x14ac:dyDescent="0.35">
      <c r="A588" t="s">
        <v>1307</v>
      </c>
      <c r="B588" s="5" t="s">
        <v>105</v>
      </c>
      <c r="C588" s="6">
        <v>71203</v>
      </c>
      <c r="D588" t="s">
        <v>74</v>
      </c>
      <c r="E588">
        <v>89004</v>
      </c>
      <c r="F588" s="5" t="s">
        <v>58</v>
      </c>
      <c r="G588" s="5" t="s">
        <v>59</v>
      </c>
      <c r="H588" s="5" t="s">
        <v>75</v>
      </c>
      <c r="I588" t="s">
        <v>26</v>
      </c>
      <c r="J588" t="s">
        <v>75</v>
      </c>
      <c r="K588">
        <v>100</v>
      </c>
      <c r="L588" s="5" t="s">
        <v>1308</v>
      </c>
      <c r="M588" s="5" t="s">
        <v>28</v>
      </c>
      <c r="N588">
        <v>0</v>
      </c>
      <c r="O588" t="s">
        <v>135</v>
      </c>
      <c r="P588" s="1">
        <v>45740</v>
      </c>
      <c r="Q588" s="1">
        <v>45774</v>
      </c>
      <c r="R588">
        <v>1537</v>
      </c>
      <c r="S588" s="4">
        <v>6.2</v>
      </c>
      <c r="T588" t="s">
        <v>63</v>
      </c>
    </row>
    <row r="589" spans="1:20" x14ac:dyDescent="0.35">
      <c r="A589" t="s">
        <v>1309</v>
      </c>
      <c r="B589" s="5" t="s">
        <v>73</v>
      </c>
      <c r="C589" s="6">
        <v>177188</v>
      </c>
      <c r="D589" t="s">
        <v>41</v>
      </c>
      <c r="E589">
        <v>150610</v>
      </c>
      <c r="F589" s="5" t="s">
        <v>23</v>
      </c>
      <c r="G589" s="5" t="s">
        <v>51</v>
      </c>
      <c r="H589" s="5" t="s">
        <v>126</v>
      </c>
      <c r="I589" t="s">
        <v>44</v>
      </c>
      <c r="J589" t="s">
        <v>126</v>
      </c>
      <c r="K589">
        <v>100</v>
      </c>
      <c r="L589" s="5" t="s">
        <v>1310</v>
      </c>
      <c r="M589" s="5" t="s">
        <v>37</v>
      </c>
      <c r="N589">
        <v>13</v>
      </c>
      <c r="O589" t="s">
        <v>172</v>
      </c>
      <c r="P589" s="1">
        <v>45663</v>
      </c>
      <c r="Q589" s="1">
        <v>45680</v>
      </c>
      <c r="R589">
        <v>1619</v>
      </c>
      <c r="S589" s="4">
        <v>8.6</v>
      </c>
      <c r="T589" t="s">
        <v>103</v>
      </c>
    </row>
    <row r="590" spans="1:20" x14ac:dyDescent="0.35">
      <c r="A590" t="s">
        <v>1311</v>
      </c>
      <c r="B590" s="5" t="s">
        <v>91</v>
      </c>
      <c r="C590" s="6">
        <v>95416</v>
      </c>
      <c r="D590" t="s">
        <v>22</v>
      </c>
      <c r="E590">
        <v>95416</v>
      </c>
      <c r="F590" s="5" t="s">
        <v>50</v>
      </c>
      <c r="G590" s="5" t="s">
        <v>42</v>
      </c>
      <c r="H590" s="5" t="s">
        <v>25</v>
      </c>
      <c r="I590" t="s">
        <v>26</v>
      </c>
      <c r="J590" t="s">
        <v>629</v>
      </c>
      <c r="K590">
        <v>100</v>
      </c>
      <c r="L590" s="5" t="s">
        <v>1312</v>
      </c>
      <c r="M590" s="5" t="s">
        <v>70</v>
      </c>
      <c r="N590">
        <v>2</v>
      </c>
      <c r="O590" t="s">
        <v>71</v>
      </c>
      <c r="P590" s="1">
        <v>45436</v>
      </c>
      <c r="Q590" s="1">
        <v>45452</v>
      </c>
      <c r="R590">
        <v>938</v>
      </c>
      <c r="S590" s="4">
        <v>5.6</v>
      </c>
      <c r="T590" t="s">
        <v>55</v>
      </c>
    </row>
    <row r="591" spans="1:20" x14ac:dyDescent="0.35">
      <c r="A591" t="s">
        <v>1313</v>
      </c>
      <c r="B591" s="5" t="s">
        <v>32</v>
      </c>
      <c r="C591" s="6">
        <v>89044</v>
      </c>
      <c r="D591" t="s">
        <v>22</v>
      </c>
      <c r="E591">
        <v>89044</v>
      </c>
      <c r="F591" s="5" t="s">
        <v>58</v>
      </c>
      <c r="G591" s="5" t="s">
        <v>42</v>
      </c>
      <c r="H591" s="5" t="s">
        <v>68</v>
      </c>
      <c r="I591" t="s">
        <v>35</v>
      </c>
      <c r="J591" t="s">
        <v>294</v>
      </c>
      <c r="K591">
        <v>50</v>
      </c>
      <c r="L591" s="5" t="s">
        <v>1314</v>
      </c>
      <c r="M591" s="5" t="s">
        <v>54</v>
      </c>
      <c r="N591">
        <v>1</v>
      </c>
      <c r="O591" t="s">
        <v>88</v>
      </c>
      <c r="P591" s="1">
        <v>45393</v>
      </c>
      <c r="Q591" s="1">
        <v>45462</v>
      </c>
      <c r="R591">
        <v>1762</v>
      </c>
      <c r="S591" s="4">
        <v>7.2</v>
      </c>
      <c r="T591" t="s">
        <v>47</v>
      </c>
    </row>
    <row r="592" spans="1:20" x14ac:dyDescent="0.35">
      <c r="A592" t="s">
        <v>1315</v>
      </c>
      <c r="B592" s="5" t="s">
        <v>217</v>
      </c>
      <c r="C592" s="6">
        <v>78263</v>
      </c>
      <c r="D592" t="s">
        <v>41</v>
      </c>
      <c r="E592">
        <v>66524</v>
      </c>
      <c r="F592" s="5" t="s">
        <v>58</v>
      </c>
      <c r="G592" s="5" t="s">
        <v>24</v>
      </c>
      <c r="H592" s="5" t="s">
        <v>126</v>
      </c>
      <c r="I592" t="s">
        <v>26</v>
      </c>
      <c r="J592" t="s">
        <v>129</v>
      </c>
      <c r="K592">
        <v>100</v>
      </c>
      <c r="L592" s="5" t="s">
        <v>1316</v>
      </c>
      <c r="M592" s="5" t="s">
        <v>54</v>
      </c>
      <c r="N592">
        <v>0</v>
      </c>
      <c r="O592" t="s">
        <v>135</v>
      </c>
      <c r="P592" s="1">
        <v>45483</v>
      </c>
      <c r="Q592" s="1">
        <v>45556</v>
      </c>
      <c r="R592">
        <v>1563</v>
      </c>
      <c r="S592" s="4">
        <v>6.9</v>
      </c>
      <c r="T592" t="s">
        <v>118</v>
      </c>
    </row>
    <row r="593" spans="1:20" x14ac:dyDescent="0.35">
      <c r="A593" t="s">
        <v>1317</v>
      </c>
      <c r="B593" s="5" t="s">
        <v>145</v>
      </c>
      <c r="C593" s="6">
        <v>231654</v>
      </c>
      <c r="D593" t="s">
        <v>33</v>
      </c>
      <c r="E593">
        <v>25481940</v>
      </c>
      <c r="F593" s="5" t="s">
        <v>23</v>
      </c>
      <c r="G593" s="5" t="s">
        <v>24</v>
      </c>
      <c r="H593" s="5" t="s">
        <v>34</v>
      </c>
      <c r="I593" t="s">
        <v>26</v>
      </c>
      <c r="J593" t="s">
        <v>34</v>
      </c>
      <c r="K593">
        <v>0</v>
      </c>
      <c r="L593" s="5" t="s">
        <v>1318</v>
      </c>
      <c r="M593" s="5" t="s">
        <v>54</v>
      </c>
      <c r="N593">
        <v>11</v>
      </c>
      <c r="O593" t="s">
        <v>62</v>
      </c>
      <c r="P593" s="1">
        <v>45543</v>
      </c>
      <c r="Q593" s="1">
        <v>45563</v>
      </c>
      <c r="R593">
        <v>1880</v>
      </c>
      <c r="S593" s="4">
        <v>10</v>
      </c>
      <c r="T593" t="s">
        <v>277</v>
      </c>
    </row>
    <row r="594" spans="1:20" x14ac:dyDescent="0.35">
      <c r="A594" t="s">
        <v>1319</v>
      </c>
      <c r="B594" s="5" t="s">
        <v>217</v>
      </c>
      <c r="C594" s="6">
        <v>149046</v>
      </c>
      <c r="D594" t="s">
        <v>22</v>
      </c>
      <c r="E594">
        <v>149046</v>
      </c>
      <c r="F594" s="5" t="s">
        <v>66</v>
      </c>
      <c r="G594" s="5" t="s">
        <v>24</v>
      </c>
      <c r="H594" s="5" t="s">
        <v>25</v>
      </c>
      <c r="I594" t="s">
        <v>35</v>
      </c>
      <c r="J594" t="s">
        <v>25</v>
      </c>
      <c r="K594">
        <v>0</v>
      </c>
      <c r="L594" s="5" t="s">
        <v>1320</v>
      </c>
      <c r="M594" s="5" t="s">
        <v>28</v>
      </c>
      <c r="N594">
        <v>9</v>
      </c>
      <c r="O594" t="s">
        <v>71</v>
      </c>
      <c r="P594" s="1">
        <v>45523</v>
      </c>
      <c r="Q594" s="1">
        <v>45565</v>
      </c>
      <c r="R594">
        <v>2359</v>
      </c>
      <c r="S594" s="4">
        <v>5.5</v>
      </c>
      <c r="T594" t="s">
        <v>118</v>
      </c>
    </row>
    <row r="595" spans="1:20" x14ac:dyDescent="0.35">
      <c r="A595" t="s">
        <v>1321</v>
      </c>
      <c r="B595" s="5" t="s">
        <v>28800</v>
      </c>
      <c r="C595" s="6">
        <v>84232</v>
      </c>
      <c r="D595" t="s">
        <v>74</v>
      </c>
      <c r="E595">
        <v>105290</v>
      </c>
      <c r="F595" s="5" t="s">
        <v>50</v>
      </c>
      <c r="G595" s="5" t="s">
        <v>42</v>
      </c>
      <c r="H595" s="5" t="s">
        <v>75</v>
      </c>
      <c r="I595" t="s">
        <v>44</v>
      </c>
      <c r="J595" t="s">
        <v>75</v>
      </c>
      <c r="K595">
        <v>100</v>
      </c>
      <c r="L595" s="5" t="s">
        <v>1322</v>
      </c>
      <c r="M595" s="5" t="s">
        <v>70</v>
      </c>
      <c r="N595">
        <v>4</v>
      </c>
      <c r="O595" t="s">
        <v>78</v>
      </c>
      <c r="P595" s="1">
        <v>45649</v>
      </c>
      <c r="Q595" s="1">
        <v>45686</v>
      </c>
      <c r="R595">
        <v>537</v>
      </c>
      <c r="S595" s="4">
        <v>7</v>
      </c>
      <c r="T595" t="s">
        <v>103</v>
      </c>
    </row>
    <row r="596" spans="1:20" x14ac:dyDescent="0.35">
      <c r="A596" t="s">
        <v>1323</v>
      </c>
      <c r="B596" s="5" t="s">
        <v>145</v>
      </c>
      <c r="C596" s="6">
        <v>94348</v>
      </c>
      <c r="D596" t="s">
        <v>74</v>
      </c>
      <c r="E596">
        <v>117935</v>
      </c>
      <c r="F596" s="5" t="s">
        <v>66</v>
      </c>
      <c r="G596" s="5" t="s">
        <v>59</v>
      </c>
      <c r="H596" s="5" t="s">
        <v>75</v>
      </c>
      <c r="I596" t="s">
        <v>44</v>
      </c>
      <c r="J596" t="s">
        <v>75</v>
      </c>
      <c r="K596">
        <v>50</v>
      </c>
      <c r="L596" s="5" t="s">
        <v>1324</v>
      </c>
      <c r="M596" s="5" t="s">
        <v>70</v>
      </c>
      <c r="N596">
        <v>7</v>
      </c>
      <c r="O596" t="s">
        <v>135</v>
      </c>
      <c r="P596" s="1">
        <v>45353</v>
      </c>
      <c r="Q596" s="1">
        <v>45394</v>
      </c>
      <c r="R596">
        <v>527</v>
      </c>
      <c r="S596" s="4">
        <v>7.4</v>
      </c>
      <c r="T596" t="s">
        <v>89</v>
      </c>
    </row>
    <row r="597" spans="1:20" x14ac:dyDescent="0.35">
      <c r="A597" t="s">
        <v>1325</v>
      </c>
      <c r="B597" s="5" t="s">
        <v>40</v>
      </c>
      <c r="C597" s="6">
        <v>128839</v>
      </c>
      <c r="D597" t="s">
        <v>22</v>
      </c>
      <c r="E597">
        <v>128839</v>
      </c>
      <c r="F597" s="5" t="s">
        <v>66</v>
      </c>
      <c r="G597" s="5" t="s">
        <v>51</v>
      </c>
      <c r="H597" s="5" t="s">
        <v>52</v>
      </c>
      <c r="I597" t="s">
        <v>26</v>
      </c>
      <c r="J597" t="s">
        <v>52</v>
      </c>
      <c r="K597">
        <v>50</v>
      </c>
      <c r="L597" s="5" t="s">
        <v>1326</v>
      </c>
      <c r="M597" s="5" t="s">
        <v>54</v>
      </c>
      <c r="N597">
        <v>6</v>
      </c>
      <c r="O597" t="s">
        <v>167</v>
      </c>
      <c r="P597" s="1">
        <v>45601</v>
      </c>
      <c r="Q597" s="1">
        <v>45670</v>
      </c>
      <c r="R597">
        <v>2263</v>
      </c>
      <c r="S597" s="4">
        <v>8.5</v>
      </c>
      <c r="T597" t="s">
        <v>243</v>
      </c>
    </row>
    <row r="598" spans="1:20" x14ac:dyDescent="0.35">
      <c r="A598" t="s">
        <v>1327</v>
      </c>
      <c r="B598" s="5" t="s">
        <v>28802</v>
      </c>
      <c r="C598" s="6">
        <v>166829</v>
      </c>
      <c r="D598" t="s">
        <v>41</v>
      </c>
      <c r="E598">
        <v>141805</v>
      </c>
      <c r="F598" s="5" t="s">
        <v>66</v>
      </c>
      <c r="G598" s="5" t="s">
        <v>51</v>
      </c>
      <c r="H598" s="5" t="s">
        <v>126</v>
      </c>
      <c r="I598" t="s">
        <v>35</v>
      </c>
      <c r="J598" t="s">
        <v>126</v>
      </c>
      <c r="K598">
        <v>100</v>
      </c>
      <c r="L598" s="5" t="s">
        <v>1328</v>
      </c>
      <c r="M598" s="5" t="s">
        <v>28</v>
      </c>
      <c r="N598">
        <v>5</v>
      </c>
      <c r="O598" t="s">
        <v>85</v>
      </c>
      <c r="P598" s="1">
        <v>45598</v>
      </c>
      <c r="Q598" s="1">
        <v>45626</v>
      </c>
      <c r="R598">
        <v>2187</v>
      </c>
      <c r="S598" s="4">
        <v>9.3000000000000007</v>
      </c>
      <c r="T598" t="s">
        <v>38</v>
      </c>
    </row>
    <row r="599" spans="1:20" x14ac:dyDescent="0.35">
      <c r="A599" t="s">
        <v>1329</v>
      </c>
      <c r="B599" s="5" t="s">
        <v>28801</v>
      </c>
      <c r="C599" s="6">
        <v>67959</v>
      </c>
      <c r="D599" t="s">
        <v>92</v>
      </c>
      <c r="E599">
        <v>50969</v>
      </c>
      <c r="F599" s="5" t="s">
        <v>58</v>
      </c>
      <c r="G599" s="5" t="s">
        <v>59</v>
      </c>
      <c r="H599" s="5" t="s">
        <v>93</v>
      </c>
      <c r="I599" t="s">
        <v>26</v>
      </c>
      <c r="J599" t="s">
        <v>93</v>
      </c>
      <c r="K599">
        <v>100</v>
      </c>
      <c r="L599" s="5" t="s">
        <v>1330</v>
      </c>
      <c r="M599" s="5" t="s">
        <v>54</v>
      </c>
      <c r="N599">
        <v>1</v>
      </c>
      <c r="O599" t="s">
        <v>141</v>
      </c>
      <c r="P599" s="1">
        <v>45293</v>
      </c>
      <c r="Q599" s="1">
        <v>45311</v>
      </c>
      <c r="R599">
        <v>599</v>
      </c>
      <c r="S599" s="4">
        <v>7.4</v>
      </c>
      <c r="T599" t="s">
        <v>103</v>
      </c>
    </row>
    <row r="600" spans="1:20" x14ac:dyDescent="0.35">
      <c r="A600" t="s">
        <v>1331</v>
      </c>
      <c r="B600" s="5" t="s">
        <v>28802</v>
      </c>
      <c r="C600" s="6">
        <v>80303</v>
      </c>
      <c r="D600" t="s">
        <v>81</v>
      </c>
      <c r="E600">
        <v>108409</v>
      </c>
      <c r="F600" s="5" t="s">
        <v>50</v>
      </c>
      <c r="G600" s="5" t="s">
        <v>59</v>
      </c>
      <c r="H600" s="5" t="s">
        <v>82</v>
      </c>
      <c r="I600" t="s">
        <v>26</v>
      </c>
      <c r="J600" t="s">
        <v>82</v>
      </c>
      <c r="K600">
        <v>50</v>
      </c>
      <c r="L600" s="5" t="s">
        <v>1332</v>
      </c>
      <c r="M600" s="5" t="s">
        <v>37</v>
      </c>
      <c r="N600">
        <v>4</v>
      </c>
      <c r="O600" t="s">
        <v>112</v>
      </c>
      <c r="P600" s="1">
        <v>45513</v>
      </c>
      <c r="Q600" s="1">
        <v>45572</v>
      </c>
      <c r="R600">
        <v>812</v>
      </c>
      <c r="S600" s="4">
        <v>9.3000000000000007</v>
      </c>
      <c r="T600" t="s">
        <v>210</v>
      </c>
    </row>
    <row r="601" spans="1:20" x14ac:dyDescent="0.35">
      <c r="A601" t="s">
        <v>1333</v>
      </c>
      <c r="B601" s="5" t="s">
        <v>40</v>
      </c>
      <c r="C601" s="6">
        <v>104350</v>
      </c>
      <c r="D601" t="s">
        <v>41</v>
      </c>
      <c r="E601">
        <v>88698</v>
      </c>
      <c r="F601" s="5" t="s">
        <v>50</v>
      </c>
      <c r="G601" s="5" t="s">
        <v>51</v>
      </c>
      <c r="H601" s="5" t="s">
        <v>126</v>
      </c>
      <c r="I601" t="s">
        <v>44</v>
      </c>
      <c r="J601" t="s">
        <v>126</v>
      </c>
      <c r="K601">
        <v>50</v>
      </c>
      <c r="L601" s="5" t="s">
        <v>1334</v>
      </c>
      <c r="M601" s="5" t="s">
        <v>37</v>
      </c>
      <c r="N601">
        <v>2</v>
      </c>
      <c r="O601" t="s">
        <v>29</v>
      </c>
      <c r="P601" s="1">
        <v>45326</v>
      </c>
      <c r="Q601" s="1">
        <v>45386</v>
      </c>
      <c r="R601">
        <v>2112</v>
      </c>
      <c r="S601" s="4">
        <v>7.4</v>
      </c>
      <c r="T601" t="s">
        <v>243</v>
      </c>
    </row>
    <row r="602" spans="1:20" x14ac:dyDescent="0.35">
      <c r="A602" t="s">
        <v>1335</v>
      </c>
      <c r="B602" s="5" t="s">
        <v>73</v>
      </c>
      <c r="C602" s="6">
        <v>146664</v>
      </c>
      <c r="D602" t="s">
        <v>41</v>
      </c>
      <c r="E602">
        <v>124664</v>
      </c>
      <c r="F602" s="5" t="s">
        <v>66</v>
      </c>
      <c r="G602" s="5" t="s">
        <v>24</v>
      </c>
      <c r="H602" s="5" t="s">
        <v>126</v>
      </c>
      <c r="I602" t="s">
        <v>35</v>
      </c>
      <c r="J602" t="s">
        <v>126</v>
      </c>
      <c r="K602">
        <v>50</v>
      </c>
      <c r="L602" s="5" t="s">
        <v>1336</v>
      </c>
      <c r="M602" s="5" t="s">
        <v>54</v>
      </c>
      <c r="N602">
        <v>8</v>
      </c>
      <c r="O602" t="s">
        <v>46</v>
      </c>
      <c r="P602" s="1">
        <v>45386</v>
      </c>
      <c r="Q602" s="1">
        <v>45441</v>
      </c>
      <c r="R602">
        <v>589</v>
      </c>
      <c r="S602" s="4">
        <v>8.1</v>
      </c>
      <c r="T602" t="s">
        <v>103</v>
      </c>
    </row>
    <row r="603" spans="1:20" x14ac:dyDescent="0.35">
      <c r="A603" t="s">
        <v>1337</v>
      </c>
      <c r="B603" s="5" t="s">
        <v>28801</v>
      </c>
      <c r="C603" s="6">
        <v>119423</v>
      </c>
      <c r="D603" t="s">
        <v>41</v>
      </c>
      <c r="E603">
        <v>101510</v>
      </c>
      <c r="F603" s="5" t="s">
        <v>66</v>
      </c>
      <c r="G603" s="5" t="s">
        <v>24</v>
      </c>
      <c r="H603" s="5" t="s">
        <v>43</v>
      </c>
      <c r="I603" t="s">
        <v>26</v>
      </c>
      <c r="J603" t="s">
        <v>43</v>
      </c>
      <c r="K603">
        <v>50</v>
      </c>
      <c r="L603" s="5" t="s">
        <v>1338</v>
      </c>
      <c r="M603" s="5" t="s">
        <v>70</v>
      </c>
      <c r="N603">
        <v>9</v>
      </c>
      <c r="O603" t="s">
        <v>78</v>
      </c>
      <c r="P603" s="1">
        <v>45615</v>
      </c>
      <c r="Q603" s="1">
        <v>45657</v>
      </c>
      <c r="R603">
        <v>1840</v>
      </c>
      <c r="S603" s="4">
        <v>9</v>
      </c>
      <c r="T603" t="s">
        <v>243</v>
      </c>
    </row>
    <row r="604" spans="1:20" x14ac:dyDescent="0.35">
      <c r="A604" t="s">
        <v>1339</v>
      </c>
      <c r="B604" s="5" t="s">
        <v>73</v>
      </c>
      <c r="C604" s="6">
        <v>31988</v>
      </c>
      <c r="D604" t="s">
        <v>22</v>
      </c>
      <c r="E604">
        <v>31988</v>
      </c>
      <c r="F604" s="5" t="s">
        <v>58</v>
      </c>
      <c r="G604" s="5" t="s">
        <v>24</v>
      </c>
      <c r="H604" s="5" t="s">
        <v>157</v>
      </c>
      <c r="I604" t="s">
        <v>26</v>
      </c>
      <c r="J604" t="s">
        <v>157</v>
      </c>
      <c r="K604">
        <v>50</v>
      </c>
      <c r="L604" s="5" t="s">
        <v>1340</v>
      </c>
      <c r="M604" s="5" t="s">
        <v>54</v>
      </c>
      <c r="N604">
        <v>0</v>
      </c>
      <c r="O604" t="s">
        <v>46</v>
      </c>
      <c r="P604" s="1">
        <v>45305</v>
      </c>
      <c r="Q604" s="1">
        <v>45342</v>
      </c>
      <c r="R604">
        <v>2450</v>
      </c>
      <c r="S604" s="4">
        <v>6.1</v>
      </c>
      <c r="T604" t="s">
        <v>153</v>
      </c>
    </row>
    <row r="605" spans="1:20" x14ac:dyDescent="0.35">
      <c r="A605" t="s">
        <v>1341</v>
      </c>
      <c r="B605" s="5" t="s">
        <v>28802</v>
      </c>
      <c r="C605" s="6">
        <v>94563</v>
      </c>
      <c r="D605" t="s">
        <v>92</v>
      </c>
      <c r="E605">
        <v>70922</v>
      </c>
      <c r="F605" s="5" t="s">
        <v>58</v>
      </c>
      <c r="G605" s="5" t="s">
        <v>59</v>
      </c>
      <c r="H605" s="5" t="s">
        <v>93</v>
      </c>
      <c r="I605" t="s">
        <v>35</v>
      </c>
      <c r="J605" t="s">
        <v>93</v>
      </c>
      <c r="K605">
        <v>50</v>
      </c>
      <c r="L605" s="5" t="s">
        <v>1342</v>
      </c>
      <c r="M605" s="5" t="s">
        <v>37</v>
      </c>
      <c r="N605">
        <v>1</v>
      </c>
      <c r="O605" t="s">
        <v>62</v>
      </c>
      <c r="P605" s="1">
        <v>45296</v>
      </c>
      <c r="Q605" s="1">
        <v>45352</v>
      </c>
      <c r="R605">
        <v>1461</v>
      </c>
      <c r="S605" s="4">
        <v>9.6999999999999993</v>
      </c>
      <c r="T605" t="s">
        <v>95</v>
      </c>
    </row>
    <row r="606" spans="1:20" x14ac:dyDescent="0.35">
      <c r="A606" t="s">
        <v>1343</v>
      </c>
      <c r="B606" s="5" t="s">
        <v>179</v>
      </c>
      <c r="C606" s="6">
        <v>85269</v>
      </c>
      <c r="D606" t="s">
        <v>22</v>
      </c>
      <c r="E606">
        <v>85269</v>
      </c>
      <c r="F606" s="5" t="s">
        <v>58</v>
      </c>
      <c r="G606" s="5" t="s">
        <v>51</v>
      </c>
      <c r="H606" s="5" t="s">
        <v>129</v>
      </c>
      <c r="I606" t="s">
        <v>35</v>
      </c>
      <c r="J606" t="s">
        <v>129</v>
      </c>
      <c r="K606">
        <v>50</v>
      </c>
      <c r="L606" s="5" t="s">
        <v>1344</v>
      </c>
      <c r="M606" s="5" t="s">
        <v>37</v>
      </c>
      <c r="N606">
        <v>0</v>
      </c>
      <c r="O606" t="s">
        <v>71</v>
      </c>
      <c r="P606" s="1">
        <v>45333</v>
      </c>
      <c r="Q606" s="1">
        <v>45381</v>
      </c>
      <c r="R606">
        <v>953</v>
      </c>
      <c r="S606" s="4">
        <v>7.9</v>
      </c>
      <c r="T606" t="s">
        <v>95</v>
      </c>
    </row>
    <row r="607" spans="1:20" x14ac:dyDescent="0.35">
      <c r="A607" t="s">
        <v>1345</v>
      </c>
      <c r="B607" s="5" t="s">
        <v>28802</v>
      </c>
      <c r="C607" s="6">
        <v>87092</v>
      </c>
      <c r="D607" t="s">
        <v>22</v>
      </c>
      <c r="E607">
        <v>87092</v>
      </c>
      <c r="F607" s="5" t="s">
        <v>58</v>
      </c>
      <c r="G607" s="5" t="s">
        <v>24</v>
      </c>
      <c r="H607" s="5" t="s">
        <v>191</v>
      </c>
      <c r="I607" t="s">
        <v>35</v>
      </c>
      <c r="J607" t="s">
        <v>191</v>
      </c>
      <c r="K607">
        <v>50</v>
      </c>
      <c r="L607" s="5" t="s">
        <v>1346</v>
      </c>
      <c r="M607" s="5" t="s">
        <v>54</v>
      </c>
      <c r="N607">
        <v>0</v>
      </c>
      <c r="O607" t="s">
        <v>112</v>
      </c>
      <c r="P607" s="1">
        <v>45347</v>
      </c>
      <c r="Q607" s="1">
        <v>45396</v>
      </c>
      <c r="R607">
        <v>1931</v>
      </c>
      <c r="S607" s="4">
        <v>9.9</v>
      </c>
      <c r="T607" t="s">
        <v>118</v>
      </c>
    </row>
    <row r="608" spans="1:20" x14ac:dyDescent="0.35">
      <c r="A608" t="s">
        <v>1347</v>
      </c>
      <c r="B608" s="5" t="s">
        <v>28800</v>
      </c>
      <c r="C608" s="6">
        <v>75721</v>
      </c>
      <c r="D608" t="s">
        <v>22</v>
      </c>
      <c r="E608">
        <v>75721</v>
      </c>
      <c r="F608" s="5" t="s">
        <v>58</v>
      </c>
      <c r="G608" s="5" t="s">
        <v>59</v>
      </c>
      <c r="H608" s="5" t="s">
        <v>52</v>
      </c>
      <c r="I608" t="s">
        <v>35</v>
      </c>
      <c r="J608" t="s">
        <v>157</v>
      </c>
      <c r="K608">
        <v>100</v>
      </c>
      <c r="L608" s="5" t="s">
        <v>1348</v>
      </c>
      <c r="M608" s="5" t="s">
        <v>54</v>
      </c>
      <c r="N608">
        <v>1</v>
      </c>
      <c r="O608" t="s">
        <v>172</v>
      </c>
      <c r="P608" s="1">
        <v>45478</v>
      </c>
      <c r="Q608" s="1">
        <v>45547</v>
      </c>
      <c r="R608">
        <v>2487</v>
      </c>
      <c r="S608" s="4">
        <v>5.0999999999999996</v>
      </c>
      <c r="T608" t="s">
        <v>95</v>
      </c>
    </row>
    <row r="609" spans="1:20" x14ac:dyDescent="0.35">
      <c r="A609" t="s">
        <v>1349</v>
      </c>
      <c r="B609" s="5" t="s">
        <v>28802</v>
      </c>
      <c r="C609" s="6">
        <v>158003</v>
      </c>
      <c r="D609" t="s">
        <v>22</v>
      </c>
      <c r="E609">
        <v>158003</v>
      </c>
      <c r="F609" s="5" t="s">
        <v>66</v>
      </c>
      <c r="G609" s="5" t="s">
        <v>59</v>
      </c>
      <c r="H609" s="5" t="s">
        <v>25</v>
      </c>
      <c r="I609" t="s">
        <v>35</v>
      </c>
      <c r="J609" t="s">
        <v>25</v>
      </c>
      <c r="K609">
        <v>0</v>
      </c>
      <c r="L609" s="5" t="s">
        <v>1350</v>
      </c>
      <c r="M609" s="5" t="s">
        <v>70</v>
      </c>
      <c r="N609">
        <v>7</v>
      </c>
      <c r="O609" t="s">
        <v>88</v>
      </c>
      <c r="P609" s="1">
        <v>45767</v>
      </c>
      <c r="Q609" s="1">
        <v>45830</v>
      </c>
      <c r="R609">
        <v>634</v>
      </c>
      <c r="S609" s="4">
        <v>5.9</v>
      </c>
      <c r="T609" t="s">
        <v>153</v>
      </c>
    </row>
    <row r="610" spans="1:20" x14ac:dyDescent="0.35">
      <c r="A610" t="s">
        <v>1351</v>
      </c>
      <c r="B610" s="5" t="s">
        <v>179</v>
      </c>
      <c r="C610" s="6">
        <v>189198</v>
      </c>
      <c r="D610" t="s">
        <v>33</v>
      </c>
      <c r="E610">
        <v>20811780</v>
      </c>
      <c r="F610" s="5" t="s">
        <v>23</v>
      </c>
      <c r="G610" s="5" t="s">
        <v>51</v>
      </c>
      <c r="H610" s="5" t="s">
        <v>34</v>
      </c>
      <c r="I610" t="s">
        <v>26</v>
      </c>
      <c r="J610" t="s">
        <v>34</v>
      </c>
      <c r="K610">
        <v>0</v>
      </c>
      <c r="L610" s="5" t="s">
        <v>1352</v>
      </c>
      <c r="M610" s="5" t="s">
        <v>28</v>
      </c>
      <c r="N610">
        <v>18</v>
      </c>
      <c r="O610" t="s">
        <v>62</v>
      </c>
      <c r="P610" s="1">
        <v>45378</v>
      </c>
      <c r="Q610" s="1">
        <v>45444</v>
      </c>
      <c r="R610">
        <v>2153</v>
      </c>
      <c r="S610" s="4">
        <v>6.9</v>
      </c>
      <c r="T610" t="s">
        <v>79</v>
      </c>
    </row>
    <row r="611" spans="1:20" x14ac:dyDescent="0.35">
      <c r="A611" t="s">
        <v>1353</v>
      </c>
      <c r="B611" s="5" t="s">
        <v>28802</v>
      </c>
      <c r="C611" s="6">
        <v>57287</v>
      </c>
      <c r="D611" t="s">
        <v>41</v>
      </c>
      <c r="E611">
        <v>48694</v>
      </c>
      <c r="F611" s="5" t="s">
        <v>58</v>
      </c>
      <c r="G611" s="5" t="s">
        <v>51</v>
      </c>
      <c r="H611" s="5" t="s">
        <v>60</v>
      </c>
      <c r="I611" t="s">
        <v>26</v>
      </c>
      <c r="J611" t="s">
        <v>60</v>
      </c>
      <c r="K611">
        <v>100</v>
      </c>
      <c r="L611" s="5" t="s">
        <v>1354</v>
      </c>
      <c r="M611" s="5" t="s">
        <v>28</v>
      </c>
      <c r="N611">
        <v>1</v>
      </c>
      <c r="O611" t="s">
        <v>71</v>
      </c>
      <c r="P611" s="1">
        <v>45580</v>
      </c>
      <c r="Q611" s="1">
        <v>45634</v>
      </c>
      <c r="R611">
        <v>1413</v>
      </c>
      <c r="S611" s="4">
        <v>7.1</v>
      </c>
      <c r="T611" t="s">
        <v>103</v>
      </c>
    </row>
    <row r="612" spans="1:20" x14ac:dyDescent="0.35">
      <c r="A612" t="s">
        <v>1355</v>
      </c>
      <c r="B612" s="5" t="s">
        <v>162</v>
      </c>
      <c r="C612" s="6">
        <v>116891</v>
      </c>
      <c r="D612" t="s">
        <v>92</v>
      </c>
      <c r="E612">
        <v>87668</v>
      </c>
      <c r="F612" s="5" t="s">
        <v>50</v>
      </c>
      <c r="G612" s="5" t="s">
        <v>59</v>
      </c>
      <c r="H612" s="5" t="s">
        <v>93</v>
      </c>
      <c r="I612" t="s">
        <v>35</v>
      </c>
      <c r="J612" t="s">
        <v>34</v>
      </c>
      <c r="K612">
        <v>0</v>
      </c>
      <c r="L612" s="5" t="s">
        <v>1356</v>
      </c>
      <c r="M612" s="5" t="s">
        <v>37</v>
      </c>
      <c r="N612">
        <v>2</v>
      </c>
      <c r="O612" t="s">
        <v>131</v>
      </c>
      <c r="P612" s="1">
        <v>45657</v>
      </c>
      <c r="Q612" s="1">
        <v>45727</v>
      </c>
      <c r="R612">
        <v>865</v>
      </c>
      <c r="S612" s="4">
        <v>8.1</v>
      </c>
      <c r="T612" t="s">
        <v>108</v>
      </c>
    </row>
    <row r="613" spans="1:20" x14ac:dyDescent="0.35">
      <c r="A613" t="s">
        <v>1357</v>
      </c>
      <c r="B613" s="5" t="s">
        <v>179</v>
      </c>
      <c r="C613" s="6">
        <v>86678</v>
      </c>
      <c r="D613" t="s">
        <v>22</v>
      </c>
      <c r="E613">
        <v>86678</v>
      </c>
      <c r="F613" s="5" t="s">
        <v>50</v>
      </c>
      <c r="G613" s="5" t="s">
        <v>59</v>
      </c>
      <c r="H613" s="5" t="s">
        <v>25</v>
      </c>
      <c r="I613" t="s">
        <v>44</v>
      </c>
      <c r="J613" t="s">
        <v>186</v>
      </c>
      <c r="K613">
        <v>50</v>
      </c>
      <c r="L613" s="5" t="s">
        <v>1358</v>
      </c>
      <c r="M613" s="5" t="s">
        <v>28</v>
      </c>
      <c r="N613">
        <v>4</v>
      </c>
      <c r="O613" t="s">
        <v>107</v>
      </c>
      <c r="P613" s="1">
        <v>45755</v>
      </c>
      <c r="Q613" s="1">
        <v>45796</v>
      </c>
      <c r="R613">
        <v>1812</v>
      </c>
      <c r="S613" s="4">
        <v>6.6</v>
      </c>
      <c r="T613" t="s">
        <v>108</v>
      </c>
    </row>
    <row r="614" spans="1:20" x14ac:dyDescent="0.35">
      <c r="A614" t="s">
        <v>1359</v>
      </c>
      <c r="B614" s="5" t="s">
        <v>28802</v>
      </c>
      <c r="C614" s="6">
        <v>237261</v>
      </c>
      <c r="D614" t="s">
        <v>41</v>
      </c>
      <c r="E614">
        <v>201672</v>
      </c>
      <c r="F614" s="5" t="s">
        <v>23</v>
      </c>
      <c r="G614" s="5" t="s">
        <v>24</v>
      </c>
      <c r="H614" s="5" t="s">
        <v>43</v>
      </c>
      <c r="I614" t="s">
        <v>35</v>
      </c>
      <c r="J614" t="s">
        <v>43</v>
      </c>
      <c r="K614">
        <v>50</v>
      </c>
      <c r="L614" s="5" t="s">
        <v>1360</v>
      </c>
      <c r="M614" s="5" t="s">
        <v>37</v>
      </c>
      <c r="N614">
        <v>16</v>
      </c>
      <c r="O614" t="s">
        <v>88</v>
      </c>
      <c r="P614" s="1">
        <v>45447</v>
      </c>
      <c r="Q614" s="1">
        <v>45499</v>
      </c>
      <c r="R614">
        <v>686</v>
      </c>
      <c r="S614" s="4">
        <v>7.1</v>
      </c>
      <c r="T614" t="s">
        <v>136</v>
      </c>
    </row>
    <row r="615" spans="1:20" x14ac:dyDescent="0.35">
      <c r="A615" t="s">
        <v>1361</v>
      </c>
      <c r="B615" s="5" t="s">
        <v>40</v>
      </c>
      <c r="C615" s="6">
        <v>340350</v>
      </c>
      <c r="D615" t="s">
        <v>120</v>
      </c>
      <c r="E615">
        <v>306315</v>
      </c>
      <c r="F615" s="5" t="s">
        <v>23</v>
      </c>
      <c r="G615" s="5" t="s">
        <v>59</v>
      </c>
      <c r="H615" s="5" t="s">
        <v>121</v>
      </c>
      <c r="I615" t="s">
        <v>35</v>
      </c>
      <c r="J615" t="s">
        <v>60</v>
      </c>
      <c r="K615">
        <v>0</v>
      </c>
      <c r="L615" s="5" t="s">
        <v>1362</v>
      </c>
      <c r="M615" s="5" t="s">
        <v>54</v>
      </c>
      <c r="N615">
        <v>17</v>
      </c>
      <c r="O615" t="s">
        <v>78</v>
      </c>
      <c r="P615" s="1">
        <v>45487</v>
      </c>
      <c r="Q615" s="1">
        <v>45517</v>
      </c>
      <c r="R615">
        <v>2373</v>
      </c>
      <c r="S615" s="4">
        <v>7.2</v>
      </c>
      <c r="T615" t="s">
        <v>243</v>
      </c>
    </row>
    <row r="616" spans="1:20" x14ac:dyDescent="0.35">
      <c r="A616" t="s">
        <v>1363</v>
      </c>
      <c r="B616" s="5" t="s">
        <v>21</v>
      </c>
      <c r="C616" s="6">
        <v>143376</v>
      </c>
      <c r="D616" t="s">
        <v>22</v>
      </c>
      <c r="E616">
        <v>143376</v>
      </c>
      <c r="F616" s="5" t="s">
        <v>66</v>
      </c>
      <c r="G616" s="5" t="s">
        <v>51</v>
      </c>
      <c r="H616" s="5" t="s">
        <v>68</v>
      </c>
      <c r="I616" t="s">
        <v>44</v>
      </c>
      <c r="J616" t="s">
        <v>68</v>
      </c>
      <c r="K616">
        <v>50</v>
      </c>
      <c r="L616" s="5" t="s">
        <v>1364</v>
      </c>
      <c r="M616" s="5" t="s">
        <v>28</v>
      </c>
      <c r="N616">
        <v>8</v>
      </c>
      <c r="O616" t="s">
        <v>29</v>
      </c>
      <c r="P616" s="1">
        <v>45753</v>
      </c>
      <c r="Q616" s="1">
        <v>45802</v>
      </c>
      <c r="R616">
        <v>1159</v>
      </c>
      <c r="S616" s="4">
        <v>7.7</v>
      </c>
      <c r="T616" t="s">
        <v>63</v>
      </c>
    </row>
    <row r="617" spans="1:20" x14ac:dyDescent="0.35">
      <c r="A617" t="s">
        <v>1365</v>
      </c>
      <c r="B617" s="5" t="s">
        <v>57</v>
      </c>
      <c r="C617" s="6">
        <v>212213</v>
      </c>
      <c r="D617" t="s">
        <v>120</v>
      </c>
      <c r="E617">
        <v>190992</v>
      </c>
      <c r="F617" s="5" t="s">
        <v>66</v>
      </c>
      <c r="G617" s="5" t="s">
        <v>51</v>
      </c>
      <c r="H617" s="5" t="s">
        <v>121</v>
      </c>
      <c r="I617" t="s">
        <v>26</v>
      </c>
      <c r="J617" t="s">
        <v>121</v>
      </c>
      <c r="K617">
        <v>0</v>
      </c>
      <c r="L617" s="5" t="s">
        <v>1366</v>
      </c>
      <c r="M617" s="5" t="s">
        <v>28</v>
      </c>
      <c r="N617">
        <v>9</v>
      </c>
      <c r="O617" t="s">
        <v>85</v>
      </c>
      <c r="P617" s="1">
        <v>45370</v>
      </c>
      <c r="Q617" s="1">
        <v>45412</v>
      </c>
      <c r="R617">
        <v>1213</v>
      </c>
      <c r="S617" s="4">
        <v>6.8</v>
      </c>
      <c r="T617" t="s">
        <v>108</v>
      </c>
    </row>
    <row r="618" spans="1:20" x14ac:dyDescent="0.35">
      <c r="A618" t="s">
        <v>1367</v>
      </c>
      <c r="B618" s="5" t="s">
        <v>105</v>
      </c>
      <c r="C618" s="6">
        <v>147392</v>
      </c>
      <c r="D618" t="s">
        <v>65</v>
      </c>
      <c r="E618">
        <v>191610</v>
      </c>
      <c r="F618" s="5" t="s">
        <v>66</v>
      </c>
      <c r="G618" s="5" t="s">
        <v>42</v>
      </c>
      <c r="H618" s="5" t="s">
        <v>67</v>
      </c>
      <c r="I618" t="s">
        <v>35</v>
      </c>
      <c r="J618" t="s">
        <v>52</v>
      </c>
      <c r="K618">
        <v>100</v>
      </c>
      <c r="L618" s="5" t="s">
        <v>1368</v>
      </c>
      <c r="M618" s="5" t="s">
        <v>28</v>
      </c>
      <c r="N618">
        <v>5</v>
      </c>
      <c r="O618" t="s">
        <v>46</v>
      </c>
      <c r="P618" s="1">
        <v>45719</v>
      </c>
      <c r="Q618" s="1">
        <v>45739</v>
      </c>
      <c r="R618">
        <v>1701</v>
      </c>
      <c r="S618" s="4">
        <v>5.8</v>
      </c>
      <c r="T618" t="s">
        <v>79</v>
      </c>
    </row>
    <row r="619" spans="1:20" x14ac:dyDescent="0.35">
      <c r="A619" t="s">
        <v>1369</v>
      </c>
      <c r="B619" s="5" t="s">
        <v>91</v>
      </c>
      <c r="C619" s="6">
        <v>93630</v>
      </c>
      <c r="D619" t="s">
        <v>22</v>
      </c>
      <c r="E619">
        <v>93630</v>
      </c>
      <c r="F619" s="5" t="s">
        <v>66</v>
      </c>
      <c r="G619" s="5" t="s">
        <v>24</v>
      </c>
      <c r="H619" s="5" t="s">
        <v>52</v>
      </c>
      <c r="I619" t="s">
        <v>44</v>
      </c>
      <c r="J619" t="s">
        <v>52</v>
      </c>
      <c r="K619">
        <v>50</v>
      </c>
      <c r="L619" s="5" t="s">
        <v>1370</v>
      </c>
      <c r="M619" s="5" t="s">
        <v>70</v>
      </c>
      <c r="N619">
        <v>6</v>
      </c>
      <c r="O619" t="s">
        <v>135</v>
      </c>
      <c r="P619" s="1">
        <v>45715</v>
      </c>
      <c r="Q619" s="1">
        <v>45740</v>
      </c>
      <c r="R619">
        <v>1022</v>
      </c>
      <c r="S619" s="4">
        <v>6.5</v>
      </c>
      <c r="T619" t="s">
        <v>136</v>
      </c>
    </row>
    <row r="620" spans="1:20" x14ac:dyDescent="0.35">
      <c r="A620" t="s">
        <v>1371</v>
      </c>
      <c r="B620" s="5" t="s">
        <v>28801</v>
      </c>
      <c r="C620" s="6">
        <v>99867</v>
      </c>
      <c r="D620" t="s">
        <v>120</v>
      </c>
      <c r="E620">
        <v>89880</v>
      </c>
      <c r="F620" s="5" t="s">
        <v>58</v>
      </c>
      <c r="G620" s="5" t="s">
        <v>59</v>
      </c>
      <c r="H620" s="5" t="s">
        <v>121</v>
      </c>
      <c r="I620" t="s">
        <v>26</v>
      </c>
      <c r="J620" t="s">
        <v>121</v>
      </c>
      <c r="K620">
        <v>0</v>
      </c>
      <c r="L620" s="5" t="s">
        <v>163</v>
      </c>
      <c r="M620" s="5" t="s">
        <v>70</v>
      </c>
      <c r="N620">
        <v>0</v>
      </c>
      <c r="O620" t="s">
        <v>112</v>
      </c>
      <c r="P620" s="1">
        <v>45470</v>
      </c>
      <c r="Q620" s="1">
        <v>45513</v>
      </c>
      <c r="R620">
        <v>1864</v>
      </c>
      <c r="S620" s="4">
        <v>6.4</v>
      </c>
      <c r="T620" t="s">
        <v>63</v>
      </c>
    </row>
    <row r="621" spans="1:20" x14ac:dyDescent="0.35">
      <c r="A621" t="s">
        <v>1372</v>
      </c>
      <c r="B621" s="5" t="s">
        <v>217</v>
      </c>
      <c r="C621" s="6">
        <v>167900</v>
      </c>
      <c r="D621" t="s">
        <v>120</v>
      </c>
      <c r="E621">
        <v>151110</v>
      </c>
      <c r="F621" s="5" t="s">
        <v>50</v>
      </c>
      <c r="G621" s="5" t="s">
        <v>51</v>
      </c>
      <c r="H621" s="5" t="s">
        <v>121</v>
      </c>
      <c r="I621" t="s">
        <v>35</v>
      </c>
      <c r="J621" t="s">
        <v>116</v>
      </c>
      <c r="K621">
        <v>100</v>
      </c>
      <c r="L621" s="5" t="s">
        <v>1373</v>
      </c>
      <c r="M621" s="5" t="s">
        <v>37</v>
      </c>
      <c r="N621">
        <v>3</v>
      </c>
      <c r="O621" t="s">
        <v>46</v>
      </c>
      <c r="P621" s="1">
        <v>45741</v>
      </c>
      <c r="Q621" s="1">
        <v>45799</v>
      </c>
      <c r="R621">
        <v>2095</v>
      </c>
      <c r="S621" s="4">
        <v>5</v>
      </c>
      <c r="T621" t="s">
        <v>95</v>
      </c>
    </row>
    <row r="622" spans="1:20" x14ac:dyDescent="0.35">
      <c r="A622" t="s">
        <v>1374</v>
      </c>
      <c r="B622" s="5" t="s">
        <v>49</v>
      </c>
      <c r="C622" s="6">
        <v>113585</v>
      </c>
      <c r="D622" t="s">
        <v>22</v>
      </c>
      <c r="E622">
        <v>113585</v>
      </c>
      <c r="F622" s="5" t="s">
        <v>50</v>
      </c>
      <c r="G622" s="5" t="s">
        <v>51</v>
      </c>
      <c r="H622" s="5" t="s">
        <v>68</v>
      </c>
      <c r="I622" t="s">
        <v>44</v>
      </c>
      <c r="J622" t="s">
        <v>1090</v>
      </c>
      <c r="K622">
        <v>50</v>
      </c>
      <c r="L622" s="5" t="s">
        <v>1375</v>
      </c>
      <c r="M622" s="5" t="s">
        <v>28</v>
      </c>
      <c r="N622">
        <v>4</v>
      </c>
      <c r="O622" t="s">
        <v>88</v>
      </c>
      <c r="P622" s="1">
        <v>45638</v>
      </c>
      <c r="Q622" s="1">
        <v>45684</v>
      </c>
      <c r="R622">
        <v>1077</v>
      </c>
      <c r="S622" s="4">
        <v>8.5</v>
      </c>
      <c r="T622" t="s">
        <v>277</v>
      </c>
    </row>
    <row r="623" spans="1:20" x14ac:dyDescent="0.35">
      <c r="A623" t="s">
        <v>1376</v>
      </c>
      <c r="B623" s="5" t="s">
        <v>28801</v>
      </c>
      <c r="C623" s="6">
        <v>88040</v>
      </c>
      <c r="D623" t="s">
        <v>92</v>
      </c>
      <c r="E623">
        <v>66030</v>
      </c>
      <c r="F623" s="5" t="s">
        <v>50</v>
      </c>
      <c r="G623" s="5" t="s">
        <v>42</v>
      </c>
      <c r="H623" s="5" t="s">
        <v>93</v>
      </c>
      <c r="I623" t="s">
        <v>26</v>
      </c>
      <c r="J623" t="s">
        <v>93</v>
      </c>
      <c r="K623">
        <v>0</v>
      </c>
      <c r="L623" s="5" t="s">
        <v>1377</v>
      </c>
      <c r="M623" s="5" t="s">
        <v>54</v>
      </c>
      <c r="N623">
        <v>2</v>
      </c>
      <c r="O623" t="s">
        <v>62</v>
      </c>
      <c r="P623" s="1">
        <v>45507</v>
      </c>
      <c r="Q623" s="1">
        <v>45569</v>
      </c>
      <c r="R623">
        <v>1715</v>
      </c>
      <c r="S623" s="4">
        <v>8.1999999999999993</v>
      </c>
      <c r="T623" t="s">
        <v>47</v>
      </c>
    </row>
    <row r="624" spans="1:20" x14ac:dyDescent="0.35">
      <c r="A624" t="s">
        <v>1378</v>
      </c>
      <c r="B624" s="5" t="s">
        <v>179</v>
      </c>
      <c r="C624" s="6">
        <v>234891</v>
      </c>
      <c r="D624" t="s">
        <v>22</v>
      </c>
      <c r="E624">
        <v>234891</v>
      </c>
      <c r="F624" s="5" t="s">
        <v>23</v>
      </c>
      <c r="G624" s="5" t="s">
        <v>42</v>
      </c>
      <c r="H624" s="5" t="s">
        <v>165</v>
      </c>
      <c r="I624" t="s">
        <v>35</v>
      </c>
      <c r="J624" t="s">
        <v>165</v>
      </c>
      <c r="K624">
        <v>0</v>
      </c>
      <c r="L624" s="5" t="s">
        <v>1379</v>
      </c>
      <c r="M624" s="5" t="s">
        <v>70</v>
      </c>
      <c r="N624">
        <v>19</v>
      </c>
      <c r="O624" t="s">
        <v>167</v>
      </c>
      <c r="P624" s="1">
        <v>45530</v>
      </c>
      <c r="Q624" s="1">
        <v>45557</v>
      </c>
      <c r="R624">
        <v>2055</v>
      </c>
      <c r="S624" s="4">
        <v>7</v>
      </c>
      <c r="T624" t="s">
        <v>153</v>
      </c>
    </row>
    <row r="625" spans="1:20" x14ac:dyDescent="0.35">
      <c r="A625" t="s">
        <v>1380</v>
      </c>
      <c r="B625" s="5" t="s">
        <v>28800</v>
      </c>
      <c r="C625" s="6">
        <v>55689</v>
      </c>
      <c r="D625" t="s">
        <v>41</v>
      </c>
      <c r="E625">
        <v>47336</v>
      </c>
      <c r="F625" s="5" t="s">
        <v>58</v>
      </c>
      <c r="G625" s="5" t="s">
        <v>24</v>
      </c>
      <c r="H625" s="5" t="s">
        <v>151</v>
      </c>
      <c r="I625" t="s">
        <v>35</v>
      </c>
      <c r="J625" t="s">
        <v>151</v>
      </c>
      <c r="K625">
        <v>50</v>
      </c>
      <c r="L625" s="5" t="s">
        <v>1381</v>
      </c>
      <c r="M625" s="5" t="s">
        <v>70</v>
      </c>
      <c r="N625">
        <v>1</v>
      </c>
      <c r="O625" t="s">
        <v>88</v>
      </c>
      <c r="P625" s="1">
        <v>45624</v>
      </c>
      <c r="Q625" s="1">
        <v>45684</v>
      </c>
      <c r="R625">
        <v>1296</v>
      </c>
      <c r="S625" s="4">
        <v>7.5</v>
      </c>
      <c r="T625" t="s">
        <v>118</v>
      </c>
    </row>
    <row r="626" spans="1:20" x14ac:dyDescent="0.35">
      <c r="A626" t="s">
        <v>1382</v>
      </c>
      <c r="B626" s="5" t="s">
        <v>100</v>
      </c>
      <c r="C626" s="6">
        <v>192002</v>
      </c>
      <c r="D626" t="s">
        <v>41</v>
      </c>
      <c r="E626">
        <v>163202</v>
      </c>
      <c r="F626" s="5" t="s">
        <v>23</v>
      </c>
      <c r="G626" s="5" t="s">
        <v>59</v>
      </c>
      <c r="H626" s="5" t="s">
        <v>60</v>
      </c>
      <c r="I626" t="s">
        <v>44</v>
      </c>
      <c r="J626" t="s">
        <v>34</v>
      </c>
      <c r="K626">
        <v>50</v>
      </c>
      <c r="L626" s="5" t="s">
        <v>1383</v>
      </c>
      <c r="M626" s="5" t="s">
        <v>54</v>
      </c>
      <c r="N626">
        <v>15</v>
      </c>
      <c r="O626" t="s">
        <v>131</v>
      </c>
      <c r="P626" s="1">
        <v>45525</v>
      </c>
      <c r="Q626" s="1">
        <v>45554</v>
      </c>
      <c r="R626">
        <v>1600</v>
      </c>
      <c r="S626" s="4">
        <v>8.8000000000000007</v>
      </c>
      <c r="T626" t="s">
        <v>89</v>
      </c>
    </row>
    <row r="627" spans="1:20" x14ac:dyDescent="0.35">
      <c r="A627" t="s">
        <v>1384</v>
      </c>
      <c r="B627" s="5" t="s">
        <v>28802</v>
      </c>
      <c r="C627" s="6">
        <v>88478</v>
      </c>
      <c r="D627" t="s">
        <v>22</v>
      </c>
      <c r="E627">
        <v>88478</v>
      </c>
      <c r="F627" s="5" t="s">
        <v>23</v>
      </c>
      <c r="G627" s="5" t="s">
        <v>42</v>
      </c>
      <c r="H627" s="5" t="s">
        <v>116</v>
      </c>
      <c r="I627" t="s">
        <v>35</v>
      </c>
      <c r="J627" t="s">
        <v>116</v>
      </c>
      <c r="K627">
        <v>100</v>
      </c>
      <c r="L627" s="5" t="s">
        <v>1385</v>
      </c>
      <c r="M627" s="5" t="s">
        <v>37</v>
      </c>
      <c r="N627">
        <v>12</v>
      </c>
      <c r="O627" t="s">
        <v>131</v>
      </c>
      <c r="P627" s="1">
        <v>45327</v>
      </c>
      <c r="Q627" s="1">
        <v>45369</v>
      </c>
      <c r="R627">
        <v>703</v>
      </c>
      <c r="S627" s="4">
        <v>6.5</v>
      </c>
      <c r="T627" t="s">
        <v>136</v>
      </c>
    </row>
    <row r="628" spans="1:20" x14ac:dyDescent="0.35">
      <c r="A628" t="s">
        <v>1386</v>
      </c>
      <c r="B628" s="5" t="s">
        <v>145</v>
      </c>
      <c r="C628" s="6">
        <v>233768</v>
      </c>
      <c r="D628" t="s">
        <v>41</v>
      </c>
      <c r="E628">
        <v>198703</v>
      </c>
      <c r="F628" s="5" t="s">
        <v>23</v>
      </c>
      <c r="G628" s="5" t="s">
        <v>59</v>
      </c>
      <c r="H628" s="5" t="s">
        <v>151</v>
      </c>
      <c r="I628" t="s">
        <v>26</v>
      </c>
      <c r="J628" t="s">
        <v>151</v>
      </c>
      <c r="K628">
        <v>50</v>
      </c>
      <c r="L628" s="5" t="s">
        <v>1387</v>
      </c>
      <c r="M628" s="5" t="s">
        <v>70</v>
      </c>
      <c r="N628">
        <v>13</v>
      </c>
      <c r="O628" t="s">
        <v>172</v>
      </c>
      <c r="P628" s="1">
        <v>45571</v>
      </c>
      <c r="Q628" s="1">
        <v>45608</v>
      </c>
      <c r="R628">
        <v>2390</v>
      </c>
      <c r="S628" s="4">
        <v>5.4</v>
      </c>
      <c r="T628" t="s">
        <v>108</v>
      </c>
    </row>
    <row r="629" spans="1:20" x14ac:dyDescent="0.35">
      <c r="A629" t="s">
        <v>1388</v>
      </c>
      <c r="B629" s="5" t="s">
        <v>179</v>
      </c>
      <c r="C629" s="6">
        <v>394510</v>
      </c>
      <c r="D629" t="s">
        <v>120</v>
      </c>
      <c r="E629">
        <v>355059</v>
      </c>
      <c r="F629" s="5" t="s">
        <v>23</v>
      </c>
      <c r="G629" s="5" t="s">
        <v>24</v>
      </c>
      <c r="H629" s="5" t="s">
        <v>121</v>
      </c>
      <c r="I629" t="s">
        <v>35</v>
      </c>
      <c r="J629" t="s">
        <v>121</v>
      </c>
      <c r="K629">
        <v>0</v>
      </c>
      <c r="L629" s="5" t="s">
        <v>1389</v>
      </c>
      <c r="M629" s="5" t="s">
        <v>70</v>
      </c>
      <c r="N629">
        <v>18</v>
      </c>
      <c r="O629" t="s">
        <v>62</v>
      </c>
      <c r="P629" s="1">
        <v>45337</v>
      </c>
      <c r="Q629" s="1">
        <v>45410</v>
      </c>
      <c r="R629">
        <v>1628</v>
      </c>
      <c r="S629" s="4">
        <v>9.6</v>
      </c>
      <c r="T629" t="s">
        <v>210</v>
      </c>
    </row>
    <row r="630" spans="1:20" x14ac:dyDescent="0.35">
      <c r="A630" t="s">
        <v>1390</v>
      </c>
      <c r="B630" s="5" t="s">
        <v>28802</v>
      </c>
      <c r="C630" s="6">
        <v>96275</v>
      </c>
      <c r="D630" t="s">
        <v>120</v>
      </c>
      <c r="E630">
        <v>86648</v>
      </c>
      <c r="F630" s="5" t="s">
        <v>58</v>
      </c>
      <c r="G630" s="5" t="s">
        <v>59</v>
      </c>
      <c r="H630" s="5" t="s">
        <v>121</v>
      </c>
      <c r="I630" t="s">
        <v>44</v>
      </c>
      <c r="J630" t="s">
        <v>121</v>
      </c>
      <c r="K630">
        <v>0</v>
      </c>
      <c r="L630" s="5" t="s">
        <v>1391</v>
      </c>
      <c r="M630" s="5" t="s">
        <v>54</v>
      </c>
      <c r="N630">
        <v>0</v>
      </c>
      <c r="O630" t="s">
        <v>78</v>
      </c>
      <c r="P630" s="1">
        <v>45300</v>
      </c>
      <c r="Q630" s="1">
        <v>45338</v>
      </c>
      <c r="R630">
        <v>2313</v>
      </c>
      <c r="S630" s="4">
        <v>7.4</v>
      </c>
      <c r="T630" t="s">
        <v>136</v>
      </c>
    </row>
    <row r="631" spans="1:20" x14ac:dyDescent="0.35">
      <c r="A631" t="s">
        <v>1392</v>
      </c>
      <c r="B631" s="5" t="s">
        <v>21</v>
      </c>
      <c r="C631" s="6">
        <v>67084</v>
      </c>
      <c r="D631" t="s">
        <v>22</v>
      </c>
      <c r="E631">
        <v>67084</v>
      </c>
      <c r="F631" s="5" t="s">
        <v>66</v>
      </c>
      <c r="G631" s="5" t="s">
        <v>24</v>
      </c>
      <c r="H631" s="5" t="s">
        <v>157</v>
      </c>
      <c r="I631" t="s">
        <v>26</v>
      </c>
      <c r="J631" t="s">
        <v>34</v>
      </c>
      <c r="K631">
        <v>100</v>
      </c>
      <c r="L631" s="5" t="s">
        <v>1393</v>
      </c>
      <c r="M631" s="5" t="s">
        <v>28</v>
      </c>
      <c r="N631">
        <v>5</v>
      </c>
      <c r="O631" t="s">
        <v>88</v>
      </c>
      <c r="P631" s="1">
        <v>45464</v>
      </c>
      <c r="Q631" s="1">
        <v>45491</v>
      </c>
      <c r="R631">
        <v>852</v>
      </c>
      <c r="S631" s="4">
        <v>8.6999999999999993</v>
      </c>
      <c r="T631" t="s">
        <v>79</v>
      </c>
    </row>
    <row r="632" spans="1:20" x14ac:dyDescent="0.35">
      <c r="A632" t="s">
        <v>1394</v>
      </c>
      <c r="B632" s="5" t="s">
        <v>32</v>
      </c>
      <c r="C632" s="6">
        <v>87326</v>
      </c>
      <c r="D632" t="s">
        <v>22</v>
      </c>
      <c r="E632">
        <v>87326</v>
      </c>
      <c r="F632" s="5" t="s">
        <v>50</v>
      </c>
      <c r="G632" s="5" t="s">
        <v>24</v>
      </c>
      <c r="H632" s="5" t="s">
        <v>165</v>
      </c>
      <c r="I632" t="s">
        <v>26</v>
      </c>
      <c r="J632" t="s">
        <v>480</v>
      </c>
      <c r="K632">
        <v>100</v>
      </c>
      <c r="L632" s="5" t="s">
        <v>1395</v>
      </c>
      <c r="M632" s="5" t="s">
        <v>54</v>
      </c>
      <c r="N632">
        <v>3</v>
      </c>
      <c r="O632" t="s">
        <v>167</v>
      </c>
      <c r="P632" s="1">
        <v>45460</v>
      </c>
      <c r="Q632" s="1">
        <v>45494</v>
      </c>
      <c r="R632">
        <v>1777</v>
      </c>
      <c r="S632" s="4">
        <v>7</v>
      </c>
      <c r="T632" t="s">
        <v>153</v>
      </c>
    </row>
    <row r="633" spans="1:20" x14ac:dyDescent="0.35">
      <c r="A633" t="s">
        <v>1396</v>
      </c>
      <c r="B633" s="5" t="s">
        <v>28802</v>
      </c>
      <c r="C633" s="6">
        <v>88829</v>
      </c>
      <c r="D633" t="s">
        <v>22</v>
      </c>
      <c r="E633">
        <v>88829</v>
      </c>
      <c r="F633" s="5" t="s">
        <v>50</v>
      </c>
      <c r="G633" s="5" t="s">
        <v>24</v>
      </c>
      <c r="H633" s="5" t="s">
        <v>52</v>
      </c>
      <c r="I633" t="s">
        <v>26</v>
      </c>
      <c r="J633" t="s">
        <v>110</v>
      </c>
      <c r="K633">
        <v>50</v>
      </c>
      <c r="L633" s="5" t="s">
        <v>1397</v>
      </c>
      <c r="M633" s="5" t="s">
        <v>70</v>
      </c>
      <c r="N633">
        <v>3</v>
      </c>
      <c r="O633" t="s">
        <v>85</v>
      </c>
      <c r="P633" s="1">
        <v>45405</v>
      </c>
      <c r="Q633" s="1">
        <v>45478</v>
      </c>
      <c r="R633">
        <v>1733</v>
      </c>
      <c r="S633" s="4">
        <v>7.3</v>
      </c>
      <c r="T633" t="s">
        <v>55</v>
      </c>
    </row>
    <row r="634" spans="1:20" x14ac:dyDescent="0.35">
      <c r="A634" t="s">
        <v>1398</v>
      </c>
      <c r="B634" s="5" t="s">
        <v>179</v>
      </c>
      <c r="C634" s="6">
        <v>110532</v>
      </c>
      <c r="D634" t="s">
        <v>22</v>
      </c>
      <c r="E634">
        <v>110532</v>
      </c>
      <c r="F634" s="5" t="s">
        <v>50</v>
      </c>
      <c r="G634" s="5" t="s">
        <v>51</v>
      </c>
      <c r="H634" s="5" t="s">
        <v>97</v>
      </c>
      <c r="I634" t="s">
        <v>26</v>
      </c>
      <c r="J634" t="s">
        <v>97</v>
      </c>
      <c r="K634">
        <v>50</v>
      </c>
      <c r="L634" s="5" t="s">
        <v>1399</v>
      </c>
      <c r="M634" s="5" t="s">
        <v>54</v>
      </c>
      <c r="N634">
        <v>3</v>
      </c>
      <c r="O634" t="s">
        <v>172</v>
      </c>
      <c r="P634" s="1">
        <v>45562</v>
      </c>
      <c r="Q634" s="1">
        <v>45601</v>
      </c>
      <c r="R634">
        <v>2039</v>
      </c>
      <c r="S634" s="4">
        <v>8.5</v>
      </c>
      <c r="T634" t="s">
        <v>153</v>
      </c>
    </row>
    <row r="635" spans="1:20" x14ac:dyDescent="0.35">
      <c r="A635" t="s">
        <v>1400</v>
      </c>
      <c r="B635" s="5" t="s">
        <v>28799</v>
      </c>
      <c r="C635" s="6">
        <v>60357</v>
      </c>
      <c r="D635" t="s">
        <v>22</v>
      </c>
      <c r="E635">
        <v>60357</v>
      </c>
      <c r="F635" s="5" t="s">
        <v>58</v>
      </c>
      <c r="G635" s="5" t="s">
        <v>42</v>
      </c>
      <c r="H635" s="5" t="s">
        <v>165</v>
      </c>
      <c r="I635" t="s">
        <v>35</v>
      </c>
      <c r="J635" t="s">
        <v>110</v>
      </c>
      <c r="K635">
        <v>0</v>
      </c>
      <c r="L635" s="5" t="s">
        <v>1401</v>
      </c>
      <c r="M635" s="5" t="s">
        <v>28</v>
      </c>
      <c r="N635">
        <v>0</v>
      </c>
      <c r="O635" t="s">
        <v>147</v>
      </c>
      <c r="P635" s="1">
        <v>45357</v>
      </c>
      <c r="Q635" s="1">
        <v>45387</v>
      </c>
      <c r="R635">
        <v>562</v>
      </c>
      <c r="S635" s="4">
        <v>9.6</v>
      </c>
      <c r="T635" t="s">
        <v>89</v>
      </c>
    </row>
    <row r="636" spans="1:20" x14ac:dyDescent="0.35">
      <c r="A636" t="s">
        <v>1402</v>
      </c>
      <c r="B636" s="5" t="s">
        <v>28802</v>
      </c>
      <c r="C636" s="6">
        <v>315064</v>
      </c>
      <c r="D636" t="s">
        <v>120</v>
      </c>
      <c r="E636">
        <v>283558</v>
      </c>
      <c r="F636" s="5" t="s">
        <v>23</v>
      </c>
      <c r="G636" s="5" t="s">
        <v>51</v>
      </c>
      <c r="H636" s="5" t="s">
        <v>121</v>
      </c>
      <c r="I636" t="s">
        <v>44</v>
      </c>
      <c r="J636" t="s">
        <v>121</v>
      </c>
      <c r="K636">
        <v>0</v>
      </c>
      <c r="L636" s="5" t="s">
        <v>1403</v>
      </c>
      <c r="M636" s="5" t="s">
        <v>37</v>
      </c>
      <c r="N636">
        <v>18</v>
      </c>
      <c r="O636" t="s">
        <v>141</v>
      </c>
      <c r="P636" s="1">
        <v>45397</v>
      </c>
      <c r="Q636" s="1">
        <v>45430</v>
      </c>
      <c r="R636">
        <v>1191</v>
      </c>
      <c r="S636" s="4">
        <v>9.6</v>
      </c>
      <c r="T636" t="s">
        <v>55</v>
      </c>
    </row>
    <row r="637" spans="1:20" x14ac:dyDescent="0.35">
      <c r="A637" t="s">
        <v>1404</v>
      </c>
      <c r="B637" s="5" t="s">
        <v>28801</v>
      </c>
      <c r="C637" s="6">
        <v>70097</v>
      </c>
      <c r="D637" t="s">
        <v>22</v>
      </c>
      <c r="E637">
        <v>70097</v>
      </c>
      <c r="F637" s="5" t="s">
        <v>58</v>
      </c>
      <c r="G637" s="5" t="s">
        <v>24</v>
      </c>
      <c r="H637" s="5" t="s">
        <v>97</v>
      </c>
      <c r="I637" t="s">
        <v>44</v>
      </c>
      <c r="J637" t="s">
        <v>97</v>
      </c>
      <c r="K637">
        <v>100</v>
      </c>
      <c r="L637" s="5" t="s">
        <v>1405</v>
      </c>
      <c r="M637" s="5" t="s">
        <v>54</v>
      </c>
      <c r="N637">
        <v>0</v>
      </c>
      <c r="O637" t="s">
        <v>62</v>
      </c>
      <c r="P637" s="1">
        <v>45760</v>
      </c>
      <c r="Q637" s="1">
        <v>45818</v>
      </c>
      <c r="R637">
        <v>2054</v>
      </c>
      <c r="S637" s="4">
        <v>5.4</v>
      </c>
      <c r="T637" t="s">
        <v>47</v>
      </c>
    </row>
    <row r="638" spans="1:20" x14ac:dyDescent="0.35">
      <c r="A638" t="s">
        <v>1406</v>
      </c>
      <c r="B638" s="5" t="s">
        <v>105</v>
      </c>
      <c r="C638" s="6">
        <v>117235</v>
      </c>
      <c r="D638" t="s">
        <v>22</v>
      </c>
      <c r="E638">
        <v>117235</v>
      </c>
      <c r="F638" s="5" t="s">
        <v>66</v>
      </c>
      <c r="G638" s="5" t="s">
        <v>51</v>
      </c>
      <c r="H638" s="5" t="s">
        <v>129</v>
      </c>
      <c r="I638" t="s">
        <v>26</v>
      </c>
      <c r="J638" t="s">
        <v>129</v>
      </c>
      <c r="K638">
        <v>50</v>
      </c>
      <c r="L638" s="5" t="s">
        <v>1407</v>
      </c>
      <c r="M638" s="5" t="s">
        <v>54</v>
      </c>
      <c r="N638">
        <v>6</v>
      </c>
      <c r="O638" t="s">
        <v>88</v>
      </c>
      <c r="P638" s="1">
        <v>45681</v>
      </c>
      <c r="Q638" s="1">
        <v>45746</v>
      </c>
      <c r="R638">
        <v>1962</v>
      </c>
      <c r="S638" s="4">
        <v>7.4</v>
      </c>
      <c r="T638" t="s">
        <v>108</v>
      </c>
    </row>
    <row r="639" spans="1:20" x14ac:dyDescent="0.35">
      <c r="A639" t="s">
        <v>1408</v>
      </c>
      <c r="B639" s="5" t="s">
        <v>105</v>
      </c>
      <c r="C639" s="6">
        <v>65851</v>
      </c>
      <c r="D639" t="s">
        <v>22</v>
      </c>
      <c r="E639">
        <v>65851</v>
      </c>
      <c r="F639" s="5" t="s">
        <v>58</v>
      </c>
      <c r="G639" s="5" t="s">
        <v>59</v>
      </c>
      <c r="H639" s="5" t="s">
        <v>25</v>
      </c>
      <c r="I639" t="s">
        <v>44</v>
      </c>
      <c r="J639" t="s">
        <v>522</v>
      </c>
      <c r="K639">
        <v>100</v>
      </c>
      <c r="L639" s="5" t="s">
        <v>1409</v>
      </c>
      <c r="M639" s="5" t="s">
        <v>28</v>
      </c>
      <c r="N639">
        <v>0</v>
      </c>
      <c r="O639" t="s">
        <v>135</v>
      </c>
      <c r="P639" s="1">
        <v>45660</v>
      </c>
      <c r="Q639" s="1">
        <v>45722</v>
      </c>
      <c r="R639">
        <v>692</v>
      </c>
      <c r="S639" s="4">
        <v>8.3000000000000007</v>
      </c>
      <c r="T639" t="s">
        <v>47</v>
      </c>
    </row>
    <row r="640" spans="1:20" x14ac:dyDescent="0.35">
      <c r="A640" t="s">
        <v>1410</v>
      </c>
      <c r="B640" s="5" t="s">
        <v>49</v>
      </c>
      <c r="C640" s="6">
        <v>84191</v>
      </c>
      <c r="D640" t="s">
        <v>33</v>
      </c>
      <c r="E640">
        <v>9261010</v>
      </c>
      <c r="F640" s="5" t="s">
        <v>50</v>
      </c>
      <c r="G640" s="5" t="s">
        <v>51</v>
      </c>
      <c r="H640" s="5" t="s">
        <v>34</v>
      </c>
      <c r="I640" t="s">
        <v>26</v>
      </c>
      <c r="J640" t="s">
        <v>34</v>
      </c>
      <c r="K640">
        <v>100</v>
      </c>
      <c r="L640" s="5" t="s">
        <v>1411</v>
      </c>
      <c r="M640" s="5" t="s">
        <v>70</v>
      </c>
      <c r="N640">
        <v>2</v>
      </c>
      <c r="O640" t="s">
        <v>85</v>
      </c>
      <c r="P640" s="1">
        <v>45493</v>
      </c>
      <c r="Q640" s="1">
        <v>45541</v>
      </c>
      <c r="R640">
        <v>1495</v>
      </c>
      <c r="S640" s="4">
        <v>8.1999999999999993</v>
      </c>
      <c r="T640" t="s">
        <v>30</v>
      </c>
    </row>
    <row r="641" spans="1:20" x14ac:dyDescent="0.35">
      <c r="A641" t="s">
        <v>1412</v>
      </c>
      <c r="B641" s="5" t="s">
        <v>217</v>
      </c>
      <c r="C641" s="6">
        <v>134590</v>
      </c>
      <c r="D641" t="s">
        <v>22</v>
      </c>
      <c r="E641">
        <v>134590</v>
      </c>
      <c r="F641" s="5" t="s">
        <v>50</v>
      </c>
      <c r="G641" s="5" t="s">
        <v>59</v>
      </c>
      <c r="H641" s="5" t="s">
        <v>68</v>
      </c>
      <c r="I641" t="s">
        <v>26</v>
      </c>
      <c r="J641" t="s">
        <v>68</v>
      </c>
      <c r="K641">
        <v>0</v>
      </c>
      <c r="L641" s="5" t="s">
        <v>1413</v>
      </c>
      <c r="M641" s="5" t="s">
        <v>54</v>
      </c>
      <c r="N641">
        <v>2</v>
      </c>
      <c r="O641" t="s">
        <v>172</v>
      </c>
      <c r="P641" s="1">
        <v>45394</v>
      </c>
      <c r="Q641" s="1">
        <v>45450</v>
      </c>
      <c r="R641">
        <v>1564</v>
      </c>
      <c r="S641" s="4">
        <v>8.4</v>
      </c>
      <c r="T641" t="s">
        <v>79</v>
      </c>
    </row>
    <row r="642" spans="1:20" x14ac:dyDescent="0.35">
      <c r="A642" t="s">
        <v>1414</v>
      </c>
      <c r="B642" s="5" t="s">
        <v>28799</v>
      </c>
      <c r="C642" s="6">
        <v>139686</v>
      </c>
      <c r="D642" t="s">
        <v>81</v>
      </c>
      <c r="E642">
        <v>188576</v>
      </c>
      <c r="F642" s="5" t="s">
        <v>66</v>
      </c>
      <c r="G642" s="5" t="s">
        <v>51</v>
      </c>
      <c r="H642" s="5" t="s">
        <v>82</v>
      </c>
      <c r="I642" t="s">
        <v>26</v>
      </c>
      <c r="J642" t="s">
        <v>82</v>
      </c>
      <c r="K642">
        <v>100</v>
      </c>
      <c r="L642" s="5" t="s">
        <v>1415</v>
      </c>
      <c r="M642" s="5" t="s">
        <v>70</v>
      </c>
      <c r="N642">
        <v>6</v>
      </c>
      <c r="O642" t="s">
        <v>131</v>
      </c>
      <c r="P642" s="1">
        <v>45376</v>
      </c>
      <c r="Q642" s="1">
        <v>45410</v>
      </c>
      <c r="R642">
        <v>2364</v>
      </c>
      <c r="S642" s="4">
        <v>8.3000000000000007</v>
      </c>
      <c r="T642" t="s">
        <v>210</v>
      </c>
    </row>
    <row r="643" spans="1:20" x14ac:dyDescent="0.35">
      <c r="A643" t="s">
        <v>1416</v>
      </c>
      <c r="B643" s="5" t="s">
        <v>28801</v>
      </c>
      <c r="C643" s="6">
        <v>115226</v>
      </c>
      <c r="D643" t="s">
        <v>22</v>
      </c>
      <c r="E643">
        <v>115226</v>
      </c>
      <c r="F643" s="5" t="s">
        <v>66</v>
      </c>
      <c r="G643" s="5" t="s">
        <v>24</v>
      </c>
      <c r="H643" s="5" t="s">
        <v>165</v>
      </c>
      <c r="I643" t="s">
        <v>35</v>
      </c>
      <c r="J643" t="s">
        <v>165</v>
      </c>
      <c r="K643">
        <v>0</v>
      </c>
      <c r="L643" s="5" t="s">
        <v>1417</v>
      </c>
      <c r="M643" s="5" t="s">
        <v>37</v>
      </c>
      <c r="N643">
        <v>5</v>
      </c>
      <c r="O643" t="s">
        <v>107</v>
      </c>
      <c r="P643" s="1">
        <v>45766</v>
      </c>
      <c r="Q643" s="1">
        <v>45780</v>
      </c>
      <c r="R643">
        <v>1761</v>
      </c>
      <c r="S643" s="4">
        <v>5.9</v>
      </c>
      <c r="T643" t="s">
        <v>47</v>
      </c>
    </row>
    <row r="644" spans="1:20" x14ac:dyDescent="0.35">
      <c r="A644" t="s">
        <v>1418</v>
      </c>
      <c r="B644" s="5" t="s">
        <v>100</v>
      </c>
      <c r="C644" s="6">
        <v>262115</v>
      </c>
      <c r="D644" t="s">
        <v>41</v>
      </c>
      <c r="E644">
        <v>222798</v>
      </c>
      <c r="F644" s="5" t="s">
        <v>23</v>
      </c>
      <c r="G644" s="5" t="s">
        <v>24</v>
      </c>
      <c r="H644" s="5" t="s">
        <v>126</v>
      </c>
      <c r="I644" t="s">
        <v>35</v>
      </c>
      <c r="J644" t="s">
        <v>126</v>
      </c>
      <c r="K644">
        <v>0</v>
      </c>
      <c r="L644" s="5" t="s">
        <v>1419</v>
      </c>
      <c r="M644" s="5" t="s">
        <v>28</v>
      </c>
      <c r="N644">
        <v>12</v>
      </c>
      <c r="O644" t="s">
        <v>85</v>
      </c>
      <c r="P644" s="1">
        <v>45420</v>
      </c>
      <c r="Q644" s="1">
        <v>45480</v>
      </c>
      <c r="R644">
        <v>736</v>
      </c>
      <c r="S644" s="4">
        <v>9.1999999999999993</v>
      </c>
      <c r="T644" t="s">
        <v>243</v>
      </c>
    </row>
    <row r="645" spans="1:20" x14ac:dyDescent="0.35">
      <c r="A645" t="s">
        <v>1420</v>
      </c>
      <c r="B645" s="5" t="s">
        <v>21</v>
      </c>
      <c r="C645" s="6">
        <v>111532</v>
      </c>
      <c r="D645" t="s">
        <v>41</v>
      </c>
      <c r="E645">
        <v>94802</v>
      </c>
      <c r="F645" s="5" t="s">
        <v>66</v>
      </c>
      <c r="G645" s="5" t="s">
        <v>51</v>
      </c>
      <c r="H645" s="5" t="s">
        <v>151</v>
      </c>
      <c r="I645" t="s">
        <v>44</v>
      </c>
      <c r="J645" t="s">
        <v>151</v>
      </c>
      <c r="K645">
        <v>50</v>
      </c>
      <c r="L645" s="5" t="s">
        <v>1421</v>
      </c>
      <c r="M645" s="5" t="s">
        <v>70</v>
      </c>
      <c r="N645">
        <v>6</v>
      </c>
      <c r="O645" t="s">
        <v>78</v>
      </c>
      <c r="P645" s="1">
        <v>45476</v>
      </c>
      <c r="Q645" s="1">
        <v>45490</v>
      </c>
      <c r="R645">
        <v>517</v>
      </c>
      <c r="S645" s="4">
        <v>5.4</v>
      </c>
      <c r="T645" t="s">
        <v>243</v>
      </c>
    </row>
    <row r="646" spans="1:20" x14ac:dyDescent="0.35">
      <c r="A646" t="s">
        <v>1422</v>
      </c>
      <c r="B646" s="5" t="s">
        <v>28802</v>
      </c>
      <c r="C646" s="6">
        <v>267795</v>
      </c>
      <c r="D646" t="s">
        <v>65</v>
      </c>
      <c r="E646">
        <v>348134</v>
      </c>
      <c r="F646" s="5" t="s">
        <v>23</v>
      </c>
      <c r="G646" s="5" t="s">
        <v>42</v>
      </c>
      <c r="H646" s="5" t="s">
        <v>67</v>
      </c>
      <c r="I646" t="s">
        <v>26</v>
      </c>
      <c r="J646" t="s">
        <v>1090</v>
      </c>
      <c r="K646">
        <v>50</v>
      </c>
      <c r="L646" s="5" t="s">
        <v>1423</v>
      </c>
      <c r="M646" s="5" t="s">
        <v>28</v>
      </c>
      <c r="N646">
        <v>11</v>
      </c>
      <c r="O646" t="s">
        <v>29</v>
      </c>
      <c r="P646" s="1">
        <v>45572</v>
      </c>
      <c r="Q646" s="1">
        <v>45606</v>
      </c>
      <c r="R646">
        <v>1026</v>
      </c>
      <c r="S646" s="4">
        <v>5.4</v>
      </c>
      <c r="T646" t="s">
        <v>95</v>
      </c>
    </row>
    <row r="647" spans="1:20" x14ac:dyDescent="0.35">
      <c r="A647" t="s">
        <v>1424</v>
      </c>
      <c r="B647" s="5" t="s">
        <v>28801</v>
      </c>
      <c r="C647" s="6">
        <v>63052</v>
      </c>
      <c r="D647" t="s">
        <v>41</v>
      </c>
      <c r="E647">
        <v>53594</v>
      </c>
      <c r="F647" s="5" t="s">
        <v>58</v>
      </c>
      <c r="G647" s="5" t="s">
        <v>59</v>
      </c>
      <c r="H647" s="5" t="s">
        <v>60</v>
      </c>
      <c r="I647" t="s">
        <v>26</v>
      </c>
      <c r="J647" t="s">
        <v>93</v>
      </c>
      <c r="K647">
        <v>100</v>
      </c>
      <c r="L647" s="5" t="s">
        <v>1425</v>
      </c>
      <c r="M647" s="5" t="s">
        <v>70</v>
      </c>
      <c r="N647">
        <v>0</v>
      </c>
      <c r="O647" t="s">
        <v>167</v>
      </c>
      <c r="P647" s="1">
        <v>45327</v>
      </c>
      <c r="Q647" s="1">
        <v>45373</v>
      </c>
      <c r="R647">
        <v>1183</v>
      </c>
      <c r="S647" s="4">
        <v>6.6</v>
      </c>
      <c r="T647" t="s">
        <v>55</v>
      </c>
    </row>
    <row r="648" spans="1:20" x14ac:dyDescent="0.35">
      <c r="A648" t="s">
        <v>1426</v>
      </c>
      <c r="B648" s="5" t="s">
        <v>28802</v>
      </c>
      <c r="C648" s="6">
        <v>54424</v>
      </c>
      <c r="D648" t="s">
        <v>22</v>
      </c>
      <c r="E648">
        <v>54424</v>
      </c>
      <c r="F648" s="5" t="s">
        <v>58</v>
      </c>
      <c r="G648" s="5" t="s">
        <v>51</v>
      </c>
      <c r="H648" s="5" t="s">
        <v>101</v>
      </c>
      <c r="I648" t="s">
        <v>44</v>
      </c>
      <c r="J648" t="s">
        <v>151</v>
      </c>
      <c r="K648">
        <v>0</v>
      </c>
      <c r="L648" s="5" t="s">
        <v>1427</v>
      </c>
      <c r="M648" s="5" t="s">
        <v>54</v>
      </c>
      <c r="N648">
        <v>1</v>
      </c>
      <c r="O648" t="s">
        <v>135</v>
      </c>
      <c r="P648" s="1">
        <v>45293</v>
      </c>
      <c r="Q648" s="1">
        <v>45312</v>
      </c>
      <c r="R648">
        <v>1220</v>
      </c>
      <c r="S648" s="4">
        <v>9.1999999999999993</v>
      </c>
      <c r="T648" t="s">
        <v>95</v>
      </c>
    </row>
    <row r="649" spans="1:20" x14ac:dyDescent="0.35">
      <c r="A649" t="s">
        <v>1428</v>
      </c>
      <c r="B649" s="5" t="s">
        <v>28801</v>
      </c>
      <c r="C649" s="6">
        <v>67908</v>
      </c>
      <c r="D649" t="s">
        <v>22</v>
      </c>
      <c r="E649">
        <v>67908</v>
      </c>
      <c r="F649" s="5" t="s">
        <v>66</v>
      </c>
      <c r="G649" s="5" t="s">
        <v>59</v>
      </c>
      <c r="H649" s="5" t="s">
        <v>157</v>
      </c>
      <c r="I649" t="s">
        <v>26</v>
      </c>
      <c r="J649" t="s">
        <v>359</v>
      </c>
      <c r="K649">
        <v>100</v>
      </c>
      <c r="L649" s="5" t="s">
        <v>1429</v>
      </c>
      <c r="M649" s="5" t="s">
        <v>37</v>
      </c>
      <c r="N649">
        <v>6</v>
      </c>
      <c r="O649" t="s">
        <v>78</v>
      </c>
      <c r="P649" s="1">
        <v>45312</v>
      </c>
      <c r="Q649" s="1">
        <v>45350</v>
      </c>
      <c r="R649">
        <v>2163</v>
      </c>
      <c r="S649" s="4">
        <v>9.4</v>
      </c>
      <c r="T649" t="s">
        <v>210</v>
      </c>
    </row>
    <row r="650" spans="1:20" x14ac:dyDescent="0.35">
      <c r="A650" t="s">
        <v>1430</v>
      </c>
      <c r="B650" s="5" t="s">
        <v>145</v>
      </c>
      <c r="C650" s="6">
        <v>115395</v>
      </c>
      <c r="D650" t="s">
        <v>92</v>
      </c>
      <c r="E650">
        <v>86546</v>
      </c>
      <c r="F650" s="5" t="s">
        <v>66</v>
      </c>
      <c r="G650" s="5" t="s">
        <v>51</v>
      </c>
      <c r="H650" s="5" t="s">
        <v>93</v>
      </c>
      <c r="I650" t="s">
        <v>44</v>
      </c>
      <c r="J650" t="s">
        <v>93</v>
      </c>
      <c r="K650">
        <v>100</v>
      </c>
      <c r="L650" s="5" t="s">
        <v>1431</v>
      </c>
      <c r="M650" s="5" t="s">
        <v>37</v>
      </c>
      <c r="N650">
        <v>6</v>
      </c>
      <c r="O650" t="s">
        <v>88</v>
      </c>
      <c r="P650" s="1">
        <v>45593</v>
      </c>
      <c r="Q650" s="1">
        <v>45656</v>
      </c>
      <c r="R650">
        <v>1312</v>
      </c>
      <c r="S650" s="4">
        <v>7.8</v>
      </c>
      <c r="T650" t="s">
        <v>118</v>
      </c>
    </row>
    <row r="651" spans="1:20" x14ac:dyDescent="0.35">
      <c r="A651" t="s">
        <v>1432</v>
      </c>
      <c r="B651" s="5" t="s">
        <v>21</v>
      </c>
      <c r="C651" s="6">
        <v>122516</v>
      </c>
      <c r="D651" t="s">
        <v>81</v>
      </c>
      <c r="E651">
        <v>165397</v>
      </c>
      <c r="F651" s="5" t="s">
        <v>66</v>
      </c>
      <c r="G651" s="5" t="s">
        <v>59</v>
      </c>
      <c r="H651" s="5" t="s">
        <v>82</v>
      </c>
      <c r="I651" t="s">
        <v>44</v>
      </c>
      <c r="J651" t="s">
        <v>480</v>
      </c>
      <c r="K651">
        <v>100</v>
      </c>
      <c r="L651" s="5" t="s">
        <v>1433</v>
      </c>
      <c r="M651" s="5" t="s">
        <v>70</v>
      </c>
      <c r="N651">
        <v>9</v>
      </c>
      <c r="O651" t="s">
        <v>29</v>
      </c>
      <c r="P651" s="1">
        <v>45496</v>
      </c>
      <c r="Q651" s="1">
        <v>45568</v>
      </c>
      <c r="R651">
        <v>2397</v>
      </c>
      <c r="S651" s="4">
        <v>8.6999999999999993</v>
      </c>
      <c r="T651" t="s">
        <v>79</v>
      </c>
    </row>
    <row r="652" spans="1:20" x14ac:dyDescent="0.35">
      <c r="A652" t="s">
        <v>1434</v>
      </c>
      <c r="B652" s="5" t="s">
        <v>28800</v>
      </c>
      <c r="C652" s="6">
        <v>118846</v>
      </c>
      <c r="D652" t="s">
        <v>41</v>
      </c>
      <c r="E652">
        <v>101019</v>
      </c>
      <c r="F652" s="5" t="s">
        <v>66</v>
      </c>
      <c r="G652" s="5" t="s">
        <v>51</v>
      </c>
      <c r="H652" s="5" t="s">
        <v>60</v>
      </c>
      <c r="I652" t="s">
        <v>44</v>
      </c>
      <c r="J652" t="s">
        <v>60</v>
      </c>
      <c r="K652">
        <v>50</v>
      </c>
      <c r="L652" s="5" t="s">
        <v>1435</v>
      </c>
      <c r="M652" s="5" t="s">
        <v>54</v>
      </c>
      <c r="N652">
        <v>5</v>
      </c>
      <c r="O652" t="s">
        <v>172</v>
      </c>
      <c r="P652" s="1">
        <v>45571</v>
      </c>
      <c r="Q652" s="1">
        <v>45607</v>
      </c>
      <c r="R652">
        <v>1725</v>
      </c>
      <c r="S652" s="4">
        <v>9.3000000000000007</v>
      </c>
      <c r="T652" t="s">
        <v>103</v>
      </c>
    </row>
    <row r="653" spans="1:20" x14ac:dyDescent="0.35">
      <c r="A653" t="s">
        <v>1436</v>
      </c>
      <c r="B653" s="5" t="s">
        <v>91</v>
      </c>
      <c r="C653" s="6">
        <v>98835</v>
      </c>
      <c r="D653" t="s">
        <v>22</v>
      </c>
      <c r="E653">
        <v>98835</v>
      </c>
      <c r="F653" s="5" t="s">
        <v>50</v>
      </c>
      <c r="G653" s="5" t="s">
        <v>59</v>
      </c>
      <c r="H653" s="5" t="s">
        <v>25</v>
      </c>
      <c r="I653" t="s">
        <v>26</v>
      </c>
      <c r="J653" t="s">
        <v>25</v>
      </c>
      <c r="K653">
        <v>0</v>
      </c>
      <c r="L653" s="5" t="s">
        <v>1437</v>
      </c>
      <c r="M653" s="5" t="s">
        <v>37</v>
      </c>
      <c r="N653">
        <v>2</v>
      </c>
      <c r="O653" t="s">
        <v>85</v>
      </c>
      <c r="P653" s="1">
        <v>45328</v>
      </c>
      <c r="Q653" s="1">
        <v>45366</v>
      </c>
      <c r="R653">
        <v>705</v>
      </c>
      <c r="S653" s="4">
        <v>9.3000000000000007</v>
      </c>
      <c r="T653" t="s">
        <v>136</v>
      </c>
    </row>
    <row r="654" spans="1:20" x14ac:dyDescent="0.35">
      <c r="A654" t="s">
        <v>1438</v>
      </c>
      <c r="B654" s="5" t="s">
        <v>40</v>
      </c>
      <c r="C654" s="6">
        <v>295640</v>
      </c>
      <c r="D654" t="s">
        <v>22</v>
      </c>
      <c r="E654">
        <v>295640</v>
      </c>
      <c r="F654" s="5" t="s">
        <v>23</v>
      </c>
      <c r="G654" s="5" t="s">
        <v>59</v>
      </c>
      <c r="H654" s="5" t="s">
        <v>101</v>
      </c>
      <c r="I654" t="s">
        <v>26</v>
      </c>
      <c r="J654" t="s">
        <v>101</v>
      </c>
      <c r="K654">
        <v>0</v>
      </c>
      <c r="L654" s="5" t="s">
        <v>1439</v>
      </c>
      <c r="M654" s="5" t="s">
        <v>70</v>
      </c>
      <c r="N654">
        <v>11</v>
      </c>
      <c r="O654" t="s">
        <v>147</v>
      </c>
      <c r="P654" s="1">
        <v>45299</v>
      </c>
      <c r="Q654" s="1">
        <v>45336</v>
      </c>
      <c r="R654">
        <v>1782</v>
      </c>
      <c r="S654" s="4">
        <v>8.3000000000000007</v>
      </c>
      <c r="T654" t="s">
        <v>103</v>
      </c>
    </row>
    <row r="655" spans="1:20" x14ac:dyDescent="0.35">
      <c r="A655" t="s">
        <v>1440</v>
      </c>
      <c r="B655" s="5" t="s">
        <v>91</v>
      </c>
      <c r="C655" s="6">
        <v>136359</v>
      </c>
      <c r="D655" t="s">
        <v>65</v>
      </c>
      <c r="E655">
        <v>177267</v>
      </c>
      <c r="F655" s="5" t="s">
        <v>66</v>
      </c>
      <c r="G655" s="5" t="s">
        <v>42</v>
      </c>
      <c r="H655" s="5" t="s">
        <v>67</v>
      </c>
      <c r="I655" t="s">
        <v>26</v>
      </c>
      <c r="J655" t="s">
        <v>67</v>
      </c>
      <c r="K655">
        <v>50</v>
      </c>
      <c r="L655" s="5" t="s">
        <v>1441</v>
      </c>
      <c r="M655" s="5" t="s">
        <v>37</v>
      </c>
      <c r="N655">
        <v>9</v>
      </c>
      <c r="O655" t="s">
        <v>107</v>
      </c>
      <c r="P655" s="1">
        <v>45534</v>
      </c>
      <c r="Q655" s="1">
        <v>45563</v>
      </c>
      <c r="R655">
        <v>769</v>
      </c>
      <c r="S655" s="4">
        <v>9.6</v>
      </c>
      <c r="T655" t="s">
        <v>30</v>
      </c>
    </row>
    <row r="656" spans="1:20" x14ac:dyDescent="0.35">
      <c r="A656" t="s">
        <v>1442</v>
      </c>
      <c r="B656" s="5" t="s">
        <v>105</v>
      </c>
      <c r="C656" s="6">
        <v>187425</v>
      </c>
      <c r="D656" t="s">
        <v>22</v>
      </c>
      <c r="E656">
        <v>187425</v>
      </c>
      <c r="F656" s="5" t="s">
        <v>23</v>
      </c>
      <c r="G656" s="5" t="s">
        <v>42</v>
      </c>
      <c r="H656" s="5" t="s">
        <v>25</v>
      </c>
      <c r="I656" t="s">
        <v>35</v>
      </c>
      <c r="J656" t="s">
        <v>25</v>
      </c>
      <c r="K656">
        <v>0</v>
      </c>
      <c r="L656" s="5" t="s">
        <v>1443</v>
      </c>
      <c r="M656" s="5" t="s">
        <v>54</v>
      </c>
      <c r="N656">
        <v>13</v>
      </c>
      <c r="O656" t="s">
        <v>85</v>
      </c>
      <c r="P656" s="1">
        <v>45693</v>
      </c>
      <c r="Q656" s="1">
        <v>45713</v>
      </c>
      <c r="R656">
        <v>1415</v>
      </c>
      <c r="S656" s="4">
        <v>9.3000000000000007</v>
      </c>
      <c r="T656" t="s">
        <v>55</v>
      </c>
    </row>
    <row r="657" spans="1:20" x14ac:dyDescent="0.35">
      <c r="A657" t="s">
        <v>1444</v>
      </c>
      <c r="B657" s="5" t="s">
        <v>91</v>
      </c>
      <c r="C657" s="6">
        <v>91932</v>
      </c>
      <c r="D657" t="s">
        <v>22</v>
      </c>
      <c r="E657">
        <v>91932</v>
      </c>
      <c r="F657" s="5" t="s">
        <v>50</v>
      </c>
      <c r="G657" s="5" t="s">
        <v>51</v>
      </c>
      <c r="H657" s="5" t="s">
        <v>25</v>
      </c>
      <c r="I657" t="s">
        <v>26</v>
      </c>
      <c r="J657" t="s">
        <v>25</v>
      </c>
      <c r="K657">
        <v>50</v>
      </c>
      <c r="L657" s="5" t="s">
        <v>1445</v>
      </c>
      <c r="M657" s="5" t="s">
        <v>54</v>
      </c>
      <c r="N657">
        <v>2</v>
      </c>
      <c r="O657" t="s">
        <v>172</v>
      </c>
      <c r="P657" s="1">
        <v>45541</v>
      </c>
      <c r="Q657" s="1">
        <v>45583</v>
      </c>
      <c r="R657">
        <v>1272</v>
      </c>
      <c r="S657" s="4">
        <v>6.8</v>
      </c>
      <c r="T657" t="s">
        <v>30</v>
      </c>
    </row>
    <row r="658" spans="1:20" x14ac:dyDescent="0.35">
      <c r="A658" t="s">
        <v>1446</v>
      </c>
      <c r="B658" s="5" t="s">
        <v>28801</v>
      </c>
      <c r="C658" s="6">
        <v>71409</v>
      </c>
      <c r="D658" t="s">
        <v>22</v>
      </c>
      <c r="E658">
        <v>71409</v>
      </c>
      <c r="F658" s="5" t="s">
        <v>58</v>
      </c>
      <c r="G658" s="5" t="s">
        <v>59</v>
      </c>
      <c r="H658" s="5" t="s">
        <v>101</v>
      </c>
      <c r="I658" t="s">
        <v>35</v>
      </c>
      <c r="J658" t="s">
        <v>101</v>
      </c>
      <c r="K658">
        <v>0</v>
      </c>
      <c r="L658" s="5" t="s">
        <v>1447</v>
      </c>
      <c r="M658" s="5" t="s">
        <v>54</v>
      </c>
      <c r="N658">
        <v>0</v>
      </c>
      <c r="O658" t="s">
        <v>107</v>
      </c>
      <c r="P658" s="1">
        <v>45314</v>
      </c>
      <c r="Q658" s="1">
        <v>45368</v>
      </c>
      <c r="R658">
        <v>1482</v>
      </c>
      <c r="S658" s="4">
        <v>9.6999999999999993</v>
      </c>
      <c r="T658" t="s">
        <v>136</v>
      </c>
    </row>
    <row r="659" spans="1:20" x14ac:dyDescent="0.35">
      <c r="A659" t="s">
        <v>1448</v>
      </c>
      <c r="B659" s="5" t="s">
        <v>91</v>
      </c>
      <c r="C659" s="6">
        <v>48739</v>
      </c>
      <c r="D659" t="s">
        <v>22</v>
      </c>
      <c r="E659">
        <v>48739</v>
      </c>
      <c r="F659" s="5" t="s">
        <v>58</v>
      </c>
      <c r="G659" s="5" t="s">
        <v>51</v>
      </c>
      <c r="H659" s="5" t="s">
        <v>129</v>
      </c>
      <c r="I659" t="s">
        <v>44</v>
      </c>
      <c r="J659" t="s">
        <v>1449</v>
      </c>
      <c r="K659">
        <v>50</v>
      </c>
      <c r="L659" s="5" t="s">
        <v>1450</v>
      </c>
      <c r="M659" s="5" t="s">
        <v>54</v>
      </c>
      <c r="N659">
        <v>0</v>
      </c>
      <c r="O659" t="s">
        <v>167</v>
      </c>
      <c r="P659" s="1">
        <v>45379</v>
      </c>
      <c r="Q659" s="1">
        <v>45423</v>
      </c>
      <c r="R659">
        <v>1628</v>
      </c>
      <c r="S659" s="4">
        <v>5.0999999999999996</v>
      </c>
      <c r="T659" t="s">
        <v>118</v>
      </c>
    </row>
    <row r="660" spans="1:20" x14ac:dyDescent="0.35">
      <c r="A660" t="s">
        <v>1451</v>
      </c>
      <c r="B660" s="5" t="s">
        <v>28802</v>
      </c>
      <c r="C660" s="6">
        <v>61632</v>
      </c>
      <c r="D660" t="s">
        <v>41</v>
      </c>
      <c r="E660">
        <v>52387</v>
      </c>
      <c r="F660" s="5" t="s">
        <v>58</v>
      </c>
      <c r="G660" s="5" t="s">
        <v>42</v>
      </c>
      <c r="H660" s="5" t="s">
        <v>43</v>
      </c>
      <c r="I660" t="s">
        <v>44</v>
      </c>
      <c r="J660" t="s">
        <v>359</v>
      </c>
      <c r="K660">
        <v>50</v>
      </c>
      <c r="L660" s="5" t="s">
        <v>1452</v>
      </c>
      <c r="M660" s="5" t="s">
        <v>37</v>
      </c>
      <c r="N660">
        <v>1</v>
      </c>
      <c r="O660" t="s">
        <v>141</v>
      </c>
      <c r="P660" s="1">
        <v>45693</v>
      </c>
      <c r="Q660" s="1">
        <v>45707</v>
      </c>
      <c r="R660">
        <v>910</v>
      </c>
      <c r="S660" s="4">
        <v>6.1</v>
      </c>
      <c r="T660" t="s">
        <v>38</v>
      </c>
    </row>
    <row r="661" spans="1:20" x14ac:dyDescent="0.35">
      <c r="A661" t="s">
        <v>1453</v>
      </c>
      <c r="B661" s="5" t="s">
        <v>28800</v>
      </c>
      <c r="C661" s="6">
        <v>98216</v>
      </c>
      <c r="D661" t="s">
        <v>33</v>
      </c>
      <c r="E661">
        <v>10803760</v>
      </c>
      <c r="F661" s="5" t="s">
        <v>50</v>
      </c>
      <c r="G661" s="5" t="s">
        <v>42</v>
      </c>
      <c r="H661" s="5" t="s">
        <v>34</v>
      </c>
      <c r="I661" t="s">
        <v>44</v>
      </c>
      <c r="J661" t="s">
        <v>1211</v>
      </c>
      <c r="K661">
        <v>0</v>
      </c>
      <c r="L661" s="5" t="s">
        <v>1454</v>
      </c>
      <c r="M661" s="5" t="s">
        <v>54</v>
      </c>
      <c r="N661">
        <v>4</v>
      </c>
      <c r="O661" t="s">
        <v>135</v>
      </c>
      <c r="P661" s="1">
        <v>45398</v>
      </c>
      <c r="Q661" s="1">
        <v>45465</v>
      </c>
      <c r="R661">
        <v>1612</v>
      </c>
      <c r="S661" s="4">
        <v>6.4</v>
      </c>
      <c r="T661" t="s">
        <v>89</v>
      </c>
    </row>
    <row r="662" spans="1:20" x14ac:dyDescent="0.35">
      <c r="A662" t="s">
        <v>1455</v>
      </c>
      <c r="B662" s="5" t="s">
        <v>28799</v>
      </c>
      <c r="C662" s="6">
        <v>104633</v>
      </c>
      <c r="D662" t="s">
        <v>41</v>
      </c>
      <c r="E662">
        <v>88938</v>
      </c>
      <c r="F662" s="5" t="s">
        <v>66</v>
      </c>
      <c r="G662" s="5" t="s">
        <v>51</v>
      </c>
      <c r="H662" s="5" t="s">
        <v>43</v>
      </c>
      <c r="I662" t="s">
        <v>44</v>
      </c>
      <c r="J662" t="s">
        <v>43</v>
      </c>
      <c r="K662">
        <v>100</v>
      </c>
      <c r="L662" s="5" t="s">
        <v>1456</v>
      </c>
      <c r="M662" s="5" t="s">
        <v>70</v>
      </c>
      <c r="N662">
        <v>6</v>
      </c>
      <c r="O662" t="s">
        <v>131</v>
      </c>
      <c r="P662" s="1">
        <v>45510</v>
      </c>
      <c r="Q662" s="1">
        <v>45582</v>
      </c>
      <c r="R662">
        <v>1922</v>
      </c>
      <c r="S662" s="4">
        <v>7.3</v>
      </c>
      <c r="T662" t="s">
        <v>277</v>
      </c>
    </row>
    <row r="663" spans="1:20" x14ac:dyDescent="0.35">
      <c r="A663" t="s">
        <v>1457</v>
      </c>
      <c r="B663" s="5" t="s">
        <v>28801</v>
      </c>
      <c r="C663" s="6">
        <v>41990</v>
      </c>
      <c r="D663" t="s">
        <v>22</v>
      </c>
      <c r="E663">
        <v>41990</v>
      </c>
      <c r="F663" s="5" t="s">
        <v>50</v>
      </c>
      <c r="G663" s="5" t="s">
        <v>42</v>
      </c>
      <c r="H663" s="5" t="s">
        <v>157</v>
      </c>
      <c r="I663" t="s">
        <v>35</v>
      </c>
      <c r="J663" t="s">
        <v>116</v>
      </c>
      <c r="K663">
        <v>100</v>
      </c>
      <c r="L663" s="5" t="s">
        <v>1458</v>
      </c>
      <c r="M663" s="5" t="s">
        <v>28</v>
      </c>
      <c r="N663">
        <v>2</v>
      </c>
      <c r="O663" t="s">
        <v>88</v>
      </c>
      <c r="P663" s="1">
        <v>45503</v>
      </c>
      <c r="Q663" s="1">
        <v>45559</v>
      </c>
      <c r="R663">
        <v>1928</v>
      </c>
      <c r="S663" s="4">
        <v>9.8000000000000007</v>
      </c>
      <c r="T663" t="s">
        <v>108</v>
      </c>
    </row>
    <row r="664" spans="1:20" x14ac:dyDescent="0.35">
      <c r="A664" t="s">
        <v>1459</v>
      </c>
      <c r="B664" s="5" t="s">
        <v>174</v>
      </c>
      <c r="C664" s="6">
        <v>238728</v>
      </c>
      <c r="D664" t="s">
        <v>65</v>
      </c>
      <c r="E664">
        <v>310346</v>
      </c>
      <c r="F664" s="5" t="s">
        <v>23</v>
      </c>
      <c r="G664" s="5" t="s">
        <v>42</v>
      </c>
      <c r="H664" s="5" t="s">
        <v>67</v>
      </c>
      <c r="I664" t="s">
        <v>44</v>
      </c>
      <c r="J664" t="s">
        <v>67</v>
      </c>
      <c r="K664">
        <v>0</v>
      </c>
      <c r="L664" s="5" t="s">
        <v>1460</v>
      </c>
      <c r="M664" s="5" t="s">
        <v>70</v>
      </c>
      <c r="N664">
        <v>12</v>
      </c>
      <c r="O664" t="s">
        <v>78</v>
      </c>
      <c r="P664" s="1">
        <v>45529</v>
      </c>
      <c r="Q664" s="1">
        <v>45569</v>
      </c>
      <c r="R664">
        <v>2000</v>
      </c>
      <c r="S664" s="4">
        <v>7.7</v>
      </c>
      <c r="T664" t="s">
        <v>243</v>
      </c>
    </row>
    <row r="665" spans="1:20" x14ac:dyDescent="0.35">
      <c r="A665" t="s">
        <v>1461</v>
      </c>
      <c r="B665" s="5" t="s">
        <v>73</v>
      </c>
      <c r="C665" s="6">
        <v>329444</v>
      </c>
      <c r="D665" t="s">
        <v>120</v>
      </c>
      <c r="E665">
        <v>296500</v>
      </c>
      <c r="F665" s="5" t="s">
        <v>23</v>
      </c>
      <c r="G665" s="5" t="s">
        <v>51</v>
      </c>
      <c r="H665" s="5" t="s">
        <v>121</v>
      </c>
      <c r="I665" t="s">
        <v>26</v>
      </c>
      <c r="J665" t="s">
        <v>121</v>
      </c>
      <c r="K665">
        <v>100</v>
      </c>
      <c r="L665" s="5" t="s">
        <v>1462</v>
      </c>
      <c r="M665" s="5" t="s">
        <v>37</v>
      </c>
      <c r="N665">
        <v>14</v>
      </c>
      <c r="O665" t="s">
        <v>141</v>
      </c>
      <c r="P665" s="1">
        <v>45653</v>
      </c>
      <c r="Q665" s="1">
        <v>45698</v>
      </c>
      <c r="R665">
        <v>1268</v>
      </c>
      <c r="S665" s="4">
        <v>8</v>
      </c>
      <c r="T665" t="s">
        <v>210</v>
      </c>
    </row>
    <row r="666" spans="1:20" x14ac:dyDescent="0.35">
      <c r="A666" t="s">
        <v>1463</v>
      </c>
      <c r="B666" s="5" t="s">
        <v>28802</v>
      </c>
      <c r="C666" s="6">
        <v>70081</v>
      </c>
      <c r="D666" t="s">
        <v>22</v>
      </c>
      <c r="E666">
        <v>70081</v>
      </c>
      <c r="F666" s="5" t="s">
        <v>58</v>
      </c>
      <c r="G666" s="5" t="s">
        <v>59</v>
      </c>
      <c r="H666" s="5" t="s">
        <v>191</v>
      </c>
      <c r="I666" t="s">
        <v>35</v>
      </c>
      <c r="J666" t="s">
        <v>191</v>
      </c>
      <c r="K666">
        <v>100</v>
      </c>
      <c r="L666" s="5" t="s">
        <v>1464</v>
      </c>
      <c r="M666" s="5" t="s">
        <v>37</v>
      </c>
      <c r="N666">
        <v>1</v>
      </c>
      <c r="O666" t="s">
        <v>88</v>
      </c>
      <c r="P666" s="1">
        <v>45402</v>
      </c>
      <c r="Q666" s="1">
        <v>45463</v>
      </c>
      <c r="R666">
        <v>1280</v>
      </c>
      <c r="S666" s="4">
        <v>7.4</v>
      </c>
      <c r="T666" t="s">
        <v>79</v>
      </c>
    </row>
    <row r="667" spans="1:20" x14ac:dyDescent="0.35">
      <c r="A667" t="s">
        <v>1465</v>
      </c>
      <c r="B667" s="5" t="s">
        <v>32</v>
      </c>
      <c r="C667" s="6">
        <v>288084</v>
      </c>
      <c r="D667" t="s">
        <v>22</v>
      </c>
      <c r="E667">
        <v>288084</v>
      </c>
      <c r="F667" s="5" t="s">
        <v>23</v>
      </c>
      <c r="G667" s="5" t="s">
        <v>59</v>
      </c>
      <c r="H667" s="5" t="s">
        <v>97</v>
      </c>
      <c r="I667" t="s">
        <v>35</v>
      </c>
      <c r="J667" t="s">
        <v>97</v>
      </c>
      <c r="K667">
        <v>0</v>
      </c>
      <c r="L667" s="5" t="s">
        <v>1466</v>
      </c>
      <c r="M667" s="5" t="s">
        <v>28</v>
      </c>
      <c r="N667">
        <v>15</v>
      </c>
      <c r="O667" t="s">
        <v>131</v>
      </c>
      <c r="P667" s="1">
        <v>45571</v>
      </c>
      <c r="Q667" s="1">
        <v>45641</v>
      </c>
      <c r="R667">
        <v>1022</v>
      </c>
      <c r="S667" s="4">
        <v>7.1</v>
      </c>
      <c r="T667" t="s">
        <v>108</v>
      </c>
    </row>
    <row r="668" spans="1:20" x14ac:dyDescent="0.35">
      <c r="A668" t="s">
        <v>1467</v>
      </c>
      <c r="B668" s="5" t="s">
        <v>73</v>
      </c>
      <c r="C668" s="6">
        <v>65282</v>
      </c>
      <c r="D668" t="s">
        <v>22</v>
      </c>
      <c r="E668">
        <v>65282</v>
      </c>
      <c r="F668" s="5" t="s">
        <v>50</v>
      </c>
      <c r="G668" s="5" t="s">
        <v>51</v>
      </c>
      <c r="H668" s="5" t="s">
        <v>191</v>
      </c>
      <c r="I668" t="s">
        <v>44</v>
      </c>
      <c r="J668" t="s">
        <v>191</v>
      </c>
      <c r="K668">
        <v>100</v>
      </c>
      <c r="L668" s="5" t="s">
        <v>1468</v>
      </c>
      <c r="M668" s="5" t="s">
        <v>28</v>
      </c>
      <c r="N668">
        <v>2</v>
      </c>
      <c r="O668" t="s">
        <v>85</v>
      </c>
      <c r="P668" s="1">
        <v>45373</v>
      </c>
      <c r="Q668" s="1">
        <v>45431</v>
      </c>
      <c r="R668">
        <v>2126</v>
      </c>
      <c r="S668" s="4">
        <v>5.5</v>
      </c>
      <c r="T668" t="s">
        <v>30</v>
      </c>
    </row>
    <row r="669" spans="1:20" x14ac:dyDescent="0.35">
      <c r="A669" t="s">
        <v>1469</v>
      </c>
      <c r="B669" s="5" t="s">
        <v>91</v>
      </c>
      <c r="C669" s="6">
        <v>126052</v>
      </c>
      <c r="D669" t="s">
        <v>65</v>
      </c>
      <c r="E669">
        <v>163868</v>
      </c>
      <c r="F669" s="5" t="s">
        <v>66</v>
      </c>
      <c r="G669" s="5" t="s">
        <v>24</v>
      </c>
      <c r="H669" s="5" t="s">
        <v>67</v>
      </c>
      <c r="I669" t="s">
        <v>44</v>
      </c>
      <c r="J669" t="s">
        <v>67</v>
      </c>
      <c r="K669">
        <v>50</v>
      </c>
      <c r="L669" s="5" t="s">
        <v>1470</v>
      </c>
      <c r="M669" s="5" t="s">
        <v>54</v>
      </c>
      <c r="N669">
        <v>6</v>
      </c>
      <c r="O669" t="s">
        <v>85</v>
      </c>
      <c r="P669" s="1">
        <v>45496</v>
      </c>
      <c r="Q669" s="1">
        <v>45553</v>
      </c>
      <c r="R669">
        <v>1915</v>
      </c>
      <c r="S669" s="4">
        <v>7.4</v>
      </c>
      <c r="T669" t="s">
        <v>89</v>
      </c>
    </row>
    <row r="670" spans="1:20" x14ac:dyDescent="0.35">
      <c r="A670" t="s">
        <v>1471</v>
      </c>
      <c r="B670" s="5" t="s">
        <v>21</v>
      </c>
      <c r="C670" s="6">
        <v>247685</v>
      </c>
      <c r="D670" t="s">
        <v>22</v>
      </c>
      <c r="E670">
        <v>247685</v>
      </c>
      <c r="F670" s="5" t="s">
        <v>23</v>
      </c>
      <c r="G670" s="5" t="s">
        <v>24</v>
      </c>
      <c r="H670" s="5" t="s">
        <v>129</v>
      </c>
      <c r="I670" t="s">
        <v>26</v>
      </c>
      <c r="J670" t="s">
        <v>480</v>
      </c>
      <c r="K670">
        <v>100</v>
      </c>
      <c r="L670" s="5" t="s">
        <v>1472</v>
      </c>
      <c r="M670" s="5" t="s">
        <v>54</v>
      </c>
      <c r="N670">
        <v>12</v>
      </c>
      <c r="O670" t="s">
        <v>46</v>
      </c>
      <c r="P670" s="1">
        <v>45744</v>
      </c>
      <c r="Q670" s="1">
        <v>45808</v>
      </c>
      <c r="R670">
        <v>1375</v>
      </c>
      <c r="S670" s="4">
        <v>7.5</v>
      </c>
      <c r="T670" t="s">
        <v>55</v>
      </c>
    </row>
    <row r="671" spans="1:20" x14ac:dyDescent="0.35">
      <c r="A671" t="s">
        <v>1473</v>
      </c>
      <c r="B671" s="5" t="s">
        <v>28801</v>
      </c>
      <c r="C671" s="6">
        <v>80022</v>
      </c>
      <c r="D671" t="s">
        <v>92</v>
      </c>
      <c r="E671">
        <v>60017</v>
      </c>
      <c r="F671" s="5" t="s">
        <v>50</v>
      </c>
      <c r="G671" s="5" t="s">
        <v>51</v>
      </c>
      <c r="H671" s="5" t="s">
        <v>93</v>
      </c>
      <c r="I671" t="s">
        <v>26</v>
      </c>
      <c r="J671" t="s">
        <v>93</v>
      </c>
      <c r="K671">
        <v>0</v>
      </c>
      <c r="L671" s="5" t="s">
        <v>1474</v>
      </c>
      <c r="M671" s="5" t="s">
        <v>70</v>
      </c>
      <c r="N671">
        <v>3</v>
      </c>
      <c r="O671" t="s">
        <v>135</v>
      </c>
      <c r="P671" s="1">
        <v>45362</v>
      </c>
      <c r="Q671" s="1">
        <v>45403</v>
      </c>
      <c r="R671">
        <v>603</v>
      </c>
      <c r="S671" s="4">
        <v>5.5</v>
      </c>
      <c r="T671" t="s">
        <v>210</v>
      </c>
    </row>
    <row r="672" spans="1:20" x14ac:dyDescent="0.35">
      <c r="A672" t="s">
        <v>1475</v>
      </c>
      <c r="B672" s="5" t="s">
        <v>174</v>
      </c>
      <c r="C672" s="6">
        <v>96062</v>
      </c>
      <c r="D672" t="s">
        <v>65</v>
      </c>
      <c r="E672">
        <v>124881</v>
      </c>
      <c r="F672" s="5" t="s">
        <v>58</v>
      </c>
      <c r="G672" s="5" t="s">
        <v>42</v>
      </c>
      <c r="H672" s="5" t="s">
        <v>67</v>
      </c>
      <c r="I672" t="s">
        <v>35</v>
      </c>
      <c r="J672" t="s">
        <v>67</v>
      </c>
      <c r="K672">
        <v>0</v>
      </c>
      <c r="L672" s="5" t="s">
        <v>1476</v>
      </c>
      <c r="M672" s="5" t="s">
        <v>28</v>
      </c>
      <c r="N672">
        <v>1</v>
      </c>
      <c r="O672" t="s">
        <v>62</v>
      </c>
      <c r="P672" s="1">
        <v>45546</v>
      </c>
      <c r="Q672" s="1">
        <v>45604</v>
      </c>
      <c r="R672">
        <v>2460</v>
      </c>
      <c r="S672" s="4">
        <v>8.6</v>
      </c>
      <c r="T672" t="s">
        <v>243</v>
      </c>
    </row>
    <row r="673" spans="1:20" x14ac:dyDescent="0.35">
      <c r="A673" t="s">
        <v>1477</v>
      </c>
      <c r="B673" s="5" t="s">
        <v>105</v>
      </c>
      <c r="C673" s="6">
        <v>174460</v>
      </c>
      <c r="D673" t="s">
        <v>22</v>
      </c>
      <c r="E673">
        <v>174460</v>
      </c>
      <c r="F673" s="5" t="s">
        <v>66</v>
      </c>
      <c r="G673" s="5" t="s">
        <v>51</v>
      </c>
      <c r="H673" s="5" t="s">
        <v>97</v>
      </c>
      <c r="I673" t="s">
        <v>35</v>
      </c>
      <c r="J673" t="s">
        <v>97</v>
      </c>
      <c r="K673">
        <v>100</v>
      </c>
      <c r="L673" s="5" t="s">
        <v>1478</v>
      </c>
      <c r="M673" s="5" t="s">
        <v>70</v>
      </c>
      <c r="N673">
        <v>9</v>
      </c>
      <c r="O673" t="s">
        <v>147</v>
      </c>
      <c r="P673" s="1">
        <v>45715</v>
      </c>
      <c r="Q673" s="1">
        <v>45763</v>
      </c>
      <c r="R673">
        <v>960</v>
      </c>
      <c r="S673" s="4">
        <v>8.6999999999999993</v>
      </c>
      <c r="T673" t="s">
        <v>210</v>
      </c>
    </row>
    <row r="674" spans="1:20" x14ac:dyDescent="0.35">
      <c r="A674" t="s">
        <v>1479</v>
      </c>
      <c r="B674" s="5" t="s">
        <v>28801</v>
      </c>
      <c r="C674" s="6">
        <v>183335</v>
      </c>
      <c r="D674" t="s">
        <v>41</v>
      </c>
      <c r="E674">
        <v>155835</v>
      </c>
      <c r="F674" s="5" t="s">
        <v>23</v>
      </c>
      <c r="G674" s="5" t="s">
        <v>24</v>
      </c>
      <c r="H674" s="5" t="s">
        <v>151</v>
      </c>
      <c r="I674" t="s">
        <v>26</v>
      </c>
      <c r="J674" t="s">
        <v>151</v>
      </c>
      <c r="K674">
        <v>100</v>
      </c>
      <c r="L674" s="5" t="s">
        <v>1480</v>
      </c>
      <c r="M674" s="5" t="s">
        <v>54</v>
      </c>
      <c r="N674">
        <v>12</v>
      </c>
      <c r="O674" t="s">
        <v>131</v>
      </c>
      <c r="P674" s="1">
        <v>45406</v>
      </c>
      <c r="Q674" s="1">
        <v>45442</v>
      </c>
      <c r="R674">
        <v>897</v>
      </c>
      <c r="S674" s="4">
        <v>8.4</v>
      </c>
      <c r="T674" t="s">
        <v>136</v>
      </c>
    </row>
    <row r="675" spans="1:20" x14ac:dyDescent="0.35">
      <c r="A675" t="s">
        <v>1481</v>
      </c>
      <c r="B675" s="5" t="s">
        <v>40</v>
      </c>
      <c r="C675" s="6">
        <v>223437</v>
      </c>
      <c r="D675" t="s">
        <v>22</v>
      </c>
      <c r="E675">
        <v>223437</v>
      </c>
      <c r="F675" s="5" t="s">
        <v>23</v>
      </c>
      <c r="G675" s="5" t="s">
        <v>51</v>
      </c>
      <c r="H675" s="5" t="s">
        <v>25</v>
      </c>
      <c r="I675" t="s">
        <v>26</v>
      </c>
      <c r="J675" t="s">
        <v>25</v>
      </c>
      <c r="K675">
        <v>100</v>
      </c>
      <c r="L675" s="5" t="s">
        <v>1482</v>
      </c>
      <c r="M675" s="5" t="s">
        <v>37</v>
      </c>
      <c r="N675">
        <v>18</v>
      </c>
      <c r="O675" t="s">
        <v>78</v>
      </c>
      <c r="P675" s="1">
        <v>45702</v>
      </c>
      <c r="Q675" s="1">
        <v>45740</v>
      </c>
      <c r="R675">
        <v>2274</v>
      </c>
      <c r="S675" s="4">
        <v>6.2</v>
      </c>
      <c r="T675" t="s">
        <v>136</v>
      </c>
    </row>
    <row r="676" spans="1:20" x14ac:dyDescent="0.35">
      <c r="A676" t="s">
        <v>1483</v>
      </c>
      <c r="B676" s="5" t="s">
        <v>162</v>
      </c>
      <c r="C676" s="6">
        <v>177360</v>
      </c>
      <c r="D676" t="s">
        <v>22</v>
      </c>
      <c r="E676">
        <v>177360</v>
      </c>
      <c r="F676" s="5" t="s">
        <v>66</v>
      </c>
      <c r="G676" s="5" t="s">
        <v>24</v>
      </c>
      <c r="H676" s="5" t="s">
        <v>97</v>
      </c>
      <c r="I676" t="s">
        <v>35</v>
      </c>
      <c r="J676" t="s">
        <v>522</v>
      </c>
      <c r="K676">
        <v>50</v>
      </c>
      <c r="L676" s="5" t="s">
        <v>1484</v>
      </c>
      <c r="M676" s="5" t="s">
        <v>37</v>
      </c>
      <c r="N676">
        <v>6</v>
      </c>
      <c r="O676" t="s">
        <v>85</v>
      </c>
      <c r="P676" s="1">
        <v>45496</v>
      </c>
      <c r="Q676" s="1">
        <v>45553</v>
      </c>
      <c r="R676">
        <v>1564</v>
      </c>
      <c r="S676" s="4">
        <v>7.1</v>
      </c>
      <c r="T676" t="s">
        <v>79</v>
      </c>
    </row>
    <row r="677" spans="1:20" x14ac:dyDescent="0.35">
      <c r="A677" t="s">
        <v>1485</v>
      </c>
      <c r="B677" s="5" t="s">
        <v>73</v>
      </c>
      <c r="C677" s="6">
        <v>206532</v>
      </c>
      <c r="D677" t="s">
        <v>33</v>
      </c>
      <c r="E677">
        <v>22718520</v>
      </c>
      <c r="F677" s="5" t="s">
        <v>23</v>
      </c>
      <c r="G677" s="5" t="s">
        <v>59</v>
      </c>
      <c r="H677" s="5" t="s">
        <v>34</v>
      </c>
      <c r="I677" t="s">
        <v>26</v>
      </c>
      <c r="J677" t="s">
        <v>75</v>
      </c>
      <c r="K677">
        <v>100</v>
      </c>
      <c r="L677" s="5" t="s">
        <v>1486</v>
      </c>
      <c r="M677" s="5" t="s">
        <v>37</v>
      </c>
      <c r="N677">
        <v>10</v>
      </c>
      <c r="O677" t="s">
        <v>71</v>
      </c>
      <c r="P677" s="1">
        <v>45344</v>
      </c>
      <c r="Q677" s="1">
        <v>45360</v>
      </c>
      <c r="R677">
        <v>1130</v>
      </c>
      <c r="S677" s="4">
        <v>6.4</v>
      </c>
      <c r="T677" t="s">
        <v>38</v>
      </c>
    </row>
    <row r="678" spans="1:20" x14ac:dyDescent="0.35">
      <c r="A678" t="s">
        <v>1487</v>
      </c>
      <c r="B678" s="5" t="s">
        <v>57</v>
      </c>
      <c r="C678" s="6">
        <v>112216</v>
      </c>
      <c r="D678" t="s">
        <v>41</v>
      </c>
      <c r="E678">
        <v>95384</v>
      </c>
      <c r="F678" s="5" t="s">
        <v>50</v>
      </c>
      <c r="G678" s="5" t="s">
        <v>42</v>
      </c>
      <c r="H678" s="5" t="s">
        <v>151</v>
      </c>
      <c r="I678" t="s">
        <v>35</v>
      </c>
      <c r="J678" t="s">
        <v>151</v>
      </c>
      <c r="K678">
        <v>100</v>
      </c>
      <c r="L678" s="5" t="s">
        <v>1488</v>
      </c>
      <c r="M678" s="5" t="s">
        <v>54</v>
      </c>
      <c r="N678">
        <v>4</v>
      </c>
      <c r="O678" t="s">
        <v>135</v>
      </c>
      <c r="P678" s="1">
        <v>45636</v>
      </c>
      <c r="Q678" s="1">
        <v>45651</v>
      </c>
      <c r="R678">
        <v>715</v>
      </c>
      <c r="S678" s="4">
        <v>6.3</v>
      </c>
      <c r="T678" t="s">
        <v>243</v>
      </c>
    </row>
    <row r="679" spans="1:20" x14ac:dyDescent="0.35">
      <c r="A679" t="s">
        <v>1489</v>
      </c>
      <c r="B679" s="5" t="s">
        <v>28801</v>
      </c>
      <c r="C679" s="6">
        <v>55817</v>
      </c>
      <c r="D679" t="s">
        <v>74</v>
      </c>
      <c r="E679">
        <v>69771</v>
      </c>
      <c r="F679" s="5" t="s">
        <v>58</v>
      </c>
      <c r="G679" s="5" t="s">
        <v>24</v>
      </c>
      <c r="H679" s="5" t="s">
        <v>75</v>
      </c>
      <c r="I679" t="s">
        <v>44</v>
      </c>
      <c r="J679" t="s">
        <v>75</v>
      </c>
      <c r="K679">
        <v>100</v>
      </c>
      <c r="L679" s="5" t="s">
        <v>1490</v>
      </c>
      <c r="M679" s="5" t="s">
        <v>28</v>
      </c>
      <c r="N679">
        <v>0</v>
      </c>
      <c r="O679" t="s">
        <v>71</v>
      </c>
      <c r="P679" s="1">
        <v>45681</v>
      </c>
      <c r="Q679" s="1">
        <v>45739</v>
      </c>
      <c r="R679">
        <v>1550</v>
      </c>
      <c r="S679" s="4">
        <v>6.1</v>
      </c>
      <c r="T679" t="s">
        <v>108</v>
      </c>
    </row>
    <row r="680" spans="1:20" x14ac:dyDescent="0.35">
      <c r="A680" t="s">
        <v>1491</v>
      </c>
      <c r="B680" s="5" t="s">
        <v>162</v>
      </c>
      <c r="C680" s="6">
        <v>324267</v>
      </c>
      <c r="D680" t="s">
        <v>22</v>
      </c>
      <c r="E680">
        <v>324267</v>
      </c>
      <c r="F680" s="5" t="s">
        <v>23</v>
      </c>
      <c r="G680" s="5" t="s">
        <v>42</v>
      </c>
      <c r="H680" s="5" t="s">
        <v>68</v>
      </c>
      <c r="I680" t="s">
        <v>35</v>
      </c>
      <c r="J680" t="s">
        <v>68</v>
      </c>
      <c r="K680">
        <v>50</v>
      </c>
      <c r="L680" s="5" t="s">
        <v>1492</v>
      </c>
      <c r="M680" s="5" t="s">
        <v>54</v>
      </c>
      <c r="N680">
        <v>11</v>
      </c>
      <c r="O680" t="s">
        <v>62</v>
      </c>
      <c r="P680" s="1">
        <v>45387</v>
      </c>
      <c r="Q680" s="1">
        <v>45448</v>
      </c>
      <c r="R680">
        <v>1346</v>
      </c>
      <c r="S680" s="4">
        <v>6.5</v>
      </c>
      <c r="T680" t="s">
        <v>118</v>
      </c>
    </row>
    <row r="681" spans="1:20" x14ac:dyDescent="0.35">
      <c r="A681" t="s">
        <v>1493</v>
      </c>
      <c r="B681" s="5" t="s">
        <v>217</v>
      </c>
      <c r="C681" s="6">
        <v>76065</v>
      </c>
      <c r="D681" t="s">
        <v>33</v>
      </c>
      <c r="E681">
        <v>8367150</v>
      </c>
      <c r="F681" s="5" t="s">
        <v>50</v>
      </c>
      <c r="G681" s="5" t="s">
        <v>59</v>
      </c>
      <c r="H681" s="5" t="s">
        <v>34</v>
      </c>
      <c r="I681" t="s">
        <v>44</v>
      </c>
      <c r="J681" t="s">
        <v>34</v>
      </c>
      <c r="K681">
        <v>50</v>
      </c>
      <c r="L681" s="5" t="s">
        <v>1494</v>
      </c>
      <c r="M681" s="5" t="s">
        <v>54</v>
      </c>
      <c r="N681">
        <v>4</v>
      </c>
      <c r="O681" t="s">
        <v>131</v>
      </c>
      <c r="P681" s="1">
        <v>45709</v>
      </c>
      <c r="Q681" s="1">
        <v>45757</v>
      </c>
      <c r="R681">
        <v>1473</v>
      </c>
      <c r="S681" s="4">
        <v>5.6</v>
      </c>
      <c r="T681" t="s">
        <v>118</v>
      </c>
    </row>
    <row r="682" spans="1:20" x14ac:dyDescent="0.35">
      <c r="A682" t="s">
        <v>1495</v>
      </c>
      <c r="B682" s="5" t="s">
        <v>28800</v>
      </c>
      <c r="C682" s="6">
        <v>146849</v>
      </c>
      <c r="D682" t="s">
        <v>120</v>
      </c>
      <c r="E682">
        <v>132164</v>
      </c>
      <c r="F682" s="5" t="s">
        <v>66</v>
      </c>
      <c r="G682" s="5" t="s">
        <v>24</v>
      </c>
      <c r="H682" s="5" t="s">
        <v>121</v>
      </c>
      <c r="I682" t="s">
        <v>26</v>
      </c>
      <c r="J682" t="s">
        <v>491</v>
      </c>
      <c r="K682">
        <v>0</v>
      </c>
      <c r="L682" s="5" t="s">
        <v>1496</v>
      </c>
      <c r="M682" s="5" t="s">
        <v>54</v>
      </c>
      <c r="N682">
        <v>8</v>
      </c>
      <c r="O682" t="s">
        <v>131</v>
      </c>
      <c r="P682" s="1">
        <v>45490</v>
      </c>
      <c r="Q682" s="1">
        <v>45521</v>
      </c>
      <c r="R682">
        <v>1337</v>
      </c>
      <c r="S682" s="4">
        <v>7.4</v>
      </c>
      <c r="T682" t="s">
        <v>118</v>
      </c>
    </row>
    <row r="683" spans="1:20" x14ac:dyDescent="0.35">
      <c r="A683" t="s">
        <v>1497</v>
      </c>
      <c r="B683" s="5" t="s">
        <v>32</v>
      </c>
      <c r="C683" s="6">
        <v>81041</v>
      </c>
      <c r="D683" t="s">
        <v>65</v>
      </c>
      <c r="E683">
        <v>105353</v>
      </c>
      <c r="F683" s="5" t="s">
        <v>58</v>
      </c>
      <c r="G683" s="5" t="s">
        <v>51</v>
      </c>
      <c r="H683" s="5" t="s">
        <v>67</v>
      </c>
      <c r="I683" t="s">
        <v>26</v>
      </c>
      <c r="J683" t="s">
        <v>116</v>
      </c>
      <c r="K683">
        <v>50</v>
      </c>
      <c r="L683" s="5" t="s">
        <v>1370</v>
      </c>
      <c r="M683" s="5" t="s">
        <v>54</v>
      </c>
      <c r="N683">
        <v>0</v>
      </c>
      <c r="O683" t="s">
        <v>112</v>
      </c>
      <c r="P683" s="1">
        <v>45700</v>
      </c>
      <c r="Q683" s="1">
        <v>45768</v>
      </c>
      <c r="R683">
        <v>722</v>
      </c>
      <c r="S683" s="4">
        <v>5.5</v>
      </c>
      <c r="T683" t="s">
        <v>63</v>
      </c>
    </row>
    <row r="684" spans="1:20" x14ac:dyDescent="0.35">
      <c r="A684" t="s">
        <v>1498</v>
      </c>
      <c r="B684" s="5" t="s">
        <v>49</v>
      </c>
      <c r="C684" s="6">
        <v>106945</v>
      </c>
      <c r="D684" t="s">
        <v>22</v>
      </c>
      <c r="E684">
        <v>106945</v>
      </c>
      <c r="F684" s="5" t="s">
        <v>58</v>
      </c>
      <c r="G684" s="5" t="s">
        <v>24</v>
      </c>
      <c r="H684" s="5" t="s">
        <v>101</v>
      </c>
      <c r="I684" t="s">
        <v>35</v>
      </c>
      <c r="J684" t="s">
        <v>212</v>
      </c>
      <c r="K684">
        <v>100</v>
      </c>
      <c r="L684" s="5" t="s">
        <v>1499</v>
      </c>
      <c r="M684" s="5" t="s">
        <v>54</v>
      </c>
      <c r="N684">
        <v>0</v>
      </c>
      <c r="O684" t="s">
        <v>88</v>
      </c>
      <c r="P684" s="1">
        <v>45333</v>
      </c>
      <c r="Q684" s="1">
        <v>45383</v>
      </c>
      <c r="R684">
        <v>615</v>
      </c>
      <c r="S684" s="4">
        <v>9.4</v>
      </c>
      <c r="T684" t="s">
        <v>47</v>
      </c>
    </row>
    <row r="685" spans="1:20" x14ac:dyDescent="0.35">
      <c r="A685" t="s">
        <v>1500</v>
      </c>
      <c r="B685" s="5" t="s">
        <v>57</v>
      </c>
      <c r="C685" s="6">
        <v>329543</v>
      </c>
      <c r="D685" t="s">
        <v>22</v>
      </c>
      <c r="E685">
        <v>329543</v>
      </c>
      <c r="F685" s="5" t="s">
        <v>23</v>
      </c>
      <c r="G685" s="5" t="s">
        <v>24</v>
      </c>
      <c r="H685" s="5" t="s">
        <v>97</v>
      </c>
      <c r="I685" t="s">
        <v>35</v>
      </c>
      <c r="J685" t="s">
        <v>67</v>
      </c>
      <c r="K685">
        <v>100</v>
      </c>
      <c r="L685" s="5" t="s">
        <v>1501</v>
      </c>
      <c r="M685" s="5" t="s">
        <v>28</v>
      </c>
      <c r="N685">
        <v>18</v>
      </c>
      <c r="O685" t="s">
        <v>71</v>
      </c>
      <c r="P685" s="1">
        <v>45505</v>
      </c>
      <c r="Q685" s="1">
        <v>45556</v>
      </c>
      <c r="R685">
        <v>553</v>
      </c>
      <c r="S685" s="4">
        <v>8.4</v>
      </c>
      <c r="T685" t="s">
        <v>136</v>
      </c>
    </row>
    <row r="686" spans="1:20" x14ac:dyDescent="0.35">
      <c r="A686" t="s">
        <v>1502</v>
      </c>
      <c r="B686" s="5" t="s">
        <v>91</v>
      </c>
      <c r="C686" s="6">
        <v>92316</v>
      </c>
      <c r="D686" t="s">
        <v>22</v>
      </c>
      <c r="E686">
        <v>92316</v>
      </c>
      <c r="F686" s="5" t="s">
        <v>66</v>
      </c>
      <c r="G686" s="5" t="s">
        <v>42</v>
      </c>
      <c r="H686" s="5" t="s">
        <v>191</v>
      </c>
      <c r="I686" t="s">
        <v>44</v>
      </c>
      <c r="J686" t="s">
        <v>101</v>
      </c>
      <c r="K686">
        <v>100</v>
      </c>
      <c r="L686" s="5" t="s">
        <v>1503</v>
      </c>
      <c r="M686" s="5" t="s">
        <v>28</v>
      </c>
      <c r="N686">
        <v>6</v>
      </c>
      <c r="O686" t="s">
        <v>29</v>
      </c>
      <c r="P686" s="1">
        <v>45653</v>
      </c>
      <c r="Q686" s="1">
        <v>45724</v>
      </c>
      <c r="R686">
        <v>834</v>
      </c>
      <c r="S686" s="4">
        <v>7.2</v>
      </c>
      <c r="T686" t="s">
        <v>55</v>
      </c>
    </row>
    <row r="687" spans="1:20" x14ac:dyDescent="0.35">
      <c r="A687" t="s">
        <v>1504</v>
      </c>
      <c r="B687" s="5" t="s">
        <v>28802</v>
      </c>
      <c r="C687" s="6">
        <v>209495</v>
      </c>
      <c r="D687" t="s">
        <v>33</v>
      </c>
      <c r="E687">
        <v>23044450</v>
      </c>
      <c r="F687" s="5" t="s">
        <v>23</v>
      </c>
      <c r="G687" s="5" t="s">
        <v>51</v>
      </c>
      <c r="H687" s="5" t="s">
        <v>34</v>
      </c>
      <c r="I687" t="s">
        <v>44</v>
      </c>
      <c r="J687" t="s">
        <v>34</v>
      </c>
      <c r="K687">
        <v>100</v>
      </c>
      <c r="L687" s="5" t="s">
        <v>1505</v>
      </c>
      <c r="M687" s="5" t="s">
        <v>54</v>
      </c>
      <c r="N687">
        <v>19</v>
      </c>
      <c r="O687" t="s">
        <v>88</v>
      </c>
      <c r="P687" s="1">
        <v>45731</v>
      </c>
      <c r="Q687" s="1">
        <v>45795</v>
      </c>
      <c r="R687">
        <v>1511</v>
      </c>
      <c r="S687" s="4">
        <v>6.9</v>
      </c>
      <c r="T687" t="s">
        <v>79</v>
      </c>
    </row>
    <row r="688" spans="1:20" x14ac:dyDescent="0.35">
      <c r="A688" t="s">
        <v>1506</v>
      </c>
      <c r="B688" s="5" t="s">
        <v>174</v>
      </c>
      <c r="C688" s="6">
        <v>201545</v>
      </c>
      <c r="D688" t="s">
        <v>22</v>
      </c>
      <c r="E688">
        <v>201545</v>
      </c>
      <c r="F688" s="5" t="s">
        <v>23</v>
      </c>
      <c r="G688" s="5" t="s">
        <v>42</v>
      </c>
      <c r="H688" s="5" t="s">
        <v>129</v>
      </c>
      <c r="I688" t="s">
        <v>35</v>
      </c>
      <c r="J688" t="s">
        <v>82</v>
      </c>
      <c r="K688">
        <v>0</v>
      </c>
      <c r="L688" s="5" t="s">
        <v>1507</v>
      </c>
      <c r="M688" s="5" t="s">
        <v>54</v>
      </c>
      <c r="N688">
        <v>17</v>
      </c>
      <c r="O688" t="s">
        <v>107</v>
      </c>
      <c r="P688" s="1">
        <v>45551</v>
      </c>
      <c r="Q688" s="1">
        <v>45619</v>
      </c>
      <c r="R688">
        <v>1552</v>
      </c>
      <c r="S688" s="4">
        <v>6.7</v>
      </c>
      <c r="T688" t="s">
        <v>38</v>
      </c>
    </row>
    <row r="689" spans="1:20" x14ac:dyDescent="0.35">
      <c r="A689" t="s">
        <v>1508</v>
      </c>
      <c r="B689" s="5" t="s">
        <v>105</v>
      </c>
      <c r="C689" s="6">
        <v>122321</v>
      </c>
      <c r="D689" t="s">
        <v>74</v>
      </c>
      <c r="E689">
        <v>152901</v>
      </c>
      <c r="F689" s="5" t="s">
        <v>66</v>
      </c>
      <c r="G689" s="5" t="s">
        <v>24</v>
      </c>
      <c r="H689" s="5" t="s">
        <v>75</v>
      </c>
      <c r="I689" t="s">
        <v>44</v>
      </c>
      <c r="J689" t="s">
        <v>75</v>
      </c>
      <c r="K689">
        <v>0</v>
      </c>
      <c r="L689" s="5" t="s">
        <v>199</v>
      </c>
      <c r="M689" s="5" t="s">
        <v>70</v>
      </c>
      <c r="N689">
        <v>6</v>
      </c>
      <c r="O689" t="s">
        <v>85</v>
      </c>
      <c r="P689" s="1">
        <v>45563</v>
      </c>
      <c r="Q689" s="1">
        <v>45631</v>
      </c>
      <c r="R689">
        <v>2048</v>
      </c>
      <c r="S689" s="4">
        <v>6.1</v>
      </c>
      <c r="T689" t="s">
        <v>38</v>
      </c>
    </row>
    <row r="690" spans="1:20" x14ac:dyDescent="0.35">
      <c r="A690" t="s">
        <v>1509</v>
      </c>
      <c r="B690" s="5" t="s">
        <v>28800</v>
      </c>
      <c r="C690" s="6">
        <v>120647</v>
      </c>
      <c r="D690" t="s">
        <v>120</v>
      </c>
      <c r="E690">
        <v>108582</v>
      </c>
      <c r="F690" s="5" t="s">
        <v>58</v>
      </c>
      <c r="G690" s="5" t="s">
        <v>42</v>
      </c>
      <c r="H690" s="5" t="s">
        <v>121</v>
      </c>
      <c r="I690" t="s">
        <v>35</v>
      </c>
      <c r="J690" t="s">
        <v>121</v>
      </c>
      <c r="K690">
        <v>50</v>
      </c>
      <c r="L690" s="5" t="s">
        <v>1510</v>
      </c>
      <c r="M690" s="5" t="s">
        <v>37</v>
      </c>
      <c r="N690">
        <v>0</v>
      </c>
      <c r="O690" t="s">
        <v>172</v>
      </c>
      <c r="P690" s="1">
        <v>45499</v>
      </c>
      <c r="Q690" s="1">
        <v>45569</v>
      </c>
      <c r="R690">
        <v>1544</v>
      </c>
      <c r="S690" s="4">
        <v>9.1</v>
      </c>
      <c r="T690" t="s">
        <v>243</v>
      </c>
    </row>
    <row r="691" spans="1:20" x14ac:dyDescent="0.35">
      <c r="A691" t="s">
        <v>1511</v>
      </c>
      <c r="B691" s="5" t="s">
        <v>174</v>
      </c>
      <c r="C691" s="6">
        <v>56584</v>
      </c>
      <c r="D691" t="s">
        <v>22</v>
      </c>
      <c r="E691">
        <v>56584</v>
      </c>
      <c r="F691" s="5" t="s">
        <v>58</v>
      </c>
      <c r="G691" s="5" t="s">
        <v>51</v>
      </c>
      <c r="H691" s="5" t="s">
        <v>165</v>
      </c>
      <c r="I691" t="s">
        <v>44</v>
      </c>
      <c r="J691" t="s">
        <v>25</v>
      </c>
      <c r="K691">
        <v>100</v>
      </c>
      <c r="L691" s="5" t="s">
        <v>1512</v>
      </c>
      <c r="M691" s="5" t="s">
        <v>37</v>
      </c>
      <c r="N691">
        <v>0</v>
      </c>
      <c r="O691" t="s">
        <v>85</v>
      </c>
      <c r="P691" s="1">
        <v>45332</v>
      </c>
      <c r="Q691" s="1">
        <v>45399</v>
      </c>
      <c r="R691">
        <v>1670</v>
      </c>
      <c r="S691" s="4">
        <v>5.3</v>
      </c>
      <c r="T691" t="s">
        <v>79</v>
      </c>
    </row>
    <row r="692" spans="1:20" x14ac:dyDescent="0.35">
      <c r="A692" t="s">
        <v>1513</v>
      </c>
      <c r="B692" s="5" t="s">
        <v>28802</v>
      </c>
      <c r="C692" s="6">
        <v>143314</v>
      </c>
      <c r="D692" t="s">
        <v>120</v>
      </c>
      <c r="E692">
        <v>128983</v>
      </c>
      <c r="F692" s="5" t="s">
        <v>66</v>
      </c>
      <c r="G692" s="5" t="s">
        <v>42</v>
      </c>
      <c r="H692" s="5" t="s">
        <v>121</v>
      </c>
      <c r="I692" t="s">
        <v>44</v>
      </c>
      <c r="J692" t="s">
        <v>82</v>
      </c>
      <c r="K692">
        <v>50</v>
      </c>
      <c r="L692" s="5" t="s">
        <v>1514</v>
      </c>
      <c r="M692" s="5" t="s">
        <v>37</v>
      </c>
      <c r="N692">
        <v>8</v>
      </c>
      <c r="O692" t="s">
        <v>62</v>
      </c>
      <c r="P692" s="1">
        <v>45537</v>
      </c>
      <c r="Q692" s="1">
        <v>45596</v>
      </c>
      <c r="R692">
        <v>2319</v>
      </c>
      <c r="S692" s="4">
        <v>8</v>
      </c>
      <c r="T692" t="s">
        <v>108</v>
      </c>
    </row>
    <row r="693" spans="1:20" x14ac:dyDescent="0.35">
      <c r="A693" t="s">
        <v>1515</v>
      </c>
      <c r="B693" s="5" t="s">
        <v>217</v>
      </c>
      <c r="C693" s="6">
        <v>130879</v>
      </c>
      <c r="D693" t="s">
        <v>33</v>
      </c>
      <c r="E693">
        <v>14396690</v>
      </c>
      <c r="F693" s="5" t="s">
        <v>66</v>
      </c>
      <c r="G693" s="5" t="s">
        <v>24</v>
      </c>
      <c r="H693" s="5" t="s">
        <v>34</v>
      </c>
      <c r="I693" t="s">
        <v>26</v>
      </c>
      <c r="J693" t="s">
        <v>34</v>
      </c>
      <c r="K693">
        <v>0</v>
      </c>
      <c r="L693" s="5" t="s">
        <v>1516</v>
      </c>
      <c r="M693" s="5" t="s">
        <v>70</v>
      </c>
      <c r="N693">
        <v>6</v>
      </c>
      <c r="O693" t="s">
        <v>141</v>
      </c>
      <c r="P693" s="1">
        <v>45394</v>
      </c>
      <c r="Q693" s="1">
        <v>45462</v>
      </c>
      <c r="R693">
        <v>2280</v>
      </c>
      <c r="S693" s="4">
        <v>5.4</v>
      </c>
      <c r="T693" t="s">
        <v>38</v>
      </c>
    </row>
    <row r="694" spans="1:20" x14ac:dyDescent="0.35">
      <c r="A694" t="s">
        <v>1517</v>
      </c>
      <c r="B694" s="5" t="s">
        <v>91</v>
      </c>
      <c r="C694" s="6">
        <v>79223</v>
      </c>
      <c r="D694" t="s">
        <v>81</v>
      </c>
      <c r="E694">
        <v>106951</v>
      </c>
      <c r="F694" s="5" t="s">
        <v>50</v>
      </c>
      <c r="G694" s="5" t="s">
        <v>51</v>
      </c>
      <c r="H694" s="5" t="s">
        <v>82</v>
      </c>
      <c r="I694" t="s">
        <v>44</v>
      </c>
      <c r="J694" t="s">
        <v>1090</v>
      </c>
      <c r="K694">
        <v>100</v>
      </c>
      <c r="L694" s="5" t="s">
        <v>1518</v>
      </c>
      <c r="M694" s="5" t="s">
        <v>28</v>
      </c>
      <c r="N694">
        <v>4</v>
      </c>
      <c r="O694" t="s">
        <v>88</v>
      </c>
      <c r="P694" s="1">
        <v>45611</v>
      </c>
      <c r="Q694" s="1">
        <v>45655</v>
      </c>
      <c r="R694">
        <v>1232</v>
      </c>
      <c r="S694" s="4">
        <v>5.5</v>
      </c>
      <c r="T694" t="s">
        <v>47</v>
      </c>
    </row>
    <row r="695" spans="1:20" x14ac:dyDescent="0.35">
      <c r="A695" t="s">
        <v>1519</v>
      </c>
      <c r="B695" s="5" t="s">
        <v>100</v>
      </c>
      <c r="C695" s="6">
        <v>145545</v>
      </c>
      <c r="D695" t="s">
        <v>22</v>
      </c>
      <c r="E695">
        <v>145545</v>
      </c>
      <c r="F695" s="5" t="s">
        <v>66</v>
      </c>
      <c r="G695" s="5" t="s">
        <v>51</v>
      </c>
      <c r="H695" s="5" t="s">
        <v>68</v>
      </c>
      <c r="I695" t="s">
        <v>26</v>
      </c>
      <c r="J695" t="s">
        <v>68</v>
      </c>
      <c r="K695">
        <v>100</v>
      </c>
      <c r="L695" s="5" t="s">
        <v>1520</v>
      </c>
      <c r="M695" s="5" t="s">
        <v>37</v>
      </c>
      <c r="N695">
        <v>5</v>
      </c>
      <c r="O695" t="s">
        <v>167</v>
      </c>
      <c r="P695" s="1">
        <v>45678</v>
      </c>
      <c r="Q695" s="1">
        <v>45730</v>
      </c>
      <c r="R695">
        <v>1802</v>
      </c>
      <c r="S695" s="4">
        <v>8.8000000000000007</v>
      </c>
      <c r="T695" t="s">
        <v>30</v>
      </c>
    </row>
    <row r="696" spans="1:20" x14ac:dyDescent="0.35">
      <c r="A696" t="s">
        <v>1521</v>
      </c>
      <c r="B696" s="5" t="s">
        <v>49</v>
      </c>
      <c r="C696" s="6">
        <v>100393</v>
      </c>
      <c r="D696" t="s">
        <v>33</v>
      </c>
      <c r="E696">
        <v>11043230</v>
      </c>
      <c r="F696" s="5" t="s">
        <v>50</v>
      </c>
      <c r="G696" s="5" t="s">
        <v>24</v>
      </c>
      <c r="H696" s="5" t="s">
        <v>34</v>
      </c>
      <c r="I696" t="s">
        <v>35</v>
      </c>
      <c r="J696" t="s">
        <v>34</v>
      </c>
      <c r="K696">
        <v>50</v>
      </c>
      <c r="L696" s="5" t="s">
        <v>1522</v>
      </c>
      <c r="M696" s="5" t="s">
        <v>70</v>
      </c>
      <c r="N696">
        <v>3</v>
      </c>
      <c r="O696" t="s">
        <v>131</v>
      </c>
      <c r="P696" s="1">
        <v>45542</v>
      </c>
      <c r="Q696" s="1">
        <v>45586</v>
      </c>
      <c r="R696">
        <v>947</v>
      </c>
      <c r="S696" s="4">
        <v>9.1999999999999993</v>
      </c>
      <c r="T696" t="s">
        <v>136</v>
      </c>
    </row>
    <row r="697" spans="1:20" x14ac:dyDescent="0.35">
      <c r="A697" t="s">
        <v>1523</v>
      </c>
      <c r="B697" s="5" t="s">
        <v>28801</v>
      </c>
      <c r="C697" s="6">
        <v>197280</v>
      </c>
      <c r="D697" t="s">
        <v>22</v>
      </c>
      <c r="E697">
        <v>197280</v>
      </c>
      <c r="F697" s="5" t="s">
        <v>23</v>
      </c>
      <c r="G697" s="5" t="s">
        <v>59</v>
      </c>
      <c r="H697" s="5" t="s">
        <v>129</v>
      </c>
      <c r="I697" t="s">
        <v>44</v>
      </c>
      <c r="J697" t="s">
        <v>129</v>
      </c>
      <c r="K697">
        <v>100</v>
      </c>
      <c r="L697" s="5" t="s">
        <v>1524</v>
      </c>
      <c r="M697" s="5" t="s">
        <v>70</v>
      </c>
      <c r="N697">
        <v>16</v>
      </c>
      <c r="O697" t="s">
        <v>107</v>
      </c>
      <c r="P697" s="1">
        <v>45509</v>
      </c>
      <c r="Q697" s="1">
        <v>45543</v>
      </c>
      <c r="R697">
        <v>777</v>
      </c>
      <c r="S697" s="4">
        <v>6</v>
      </c>
      <c r="T697" t="s">
        <v>108</v>
      </c>
    </row>
    <row r="698" spans="1:20" x14ac:dyDescent="0.35">
      <c r="A698" t="s">
        <v>1525</v>
      </c>
      <c r="B698" s="5" t="s">
        <v>49</v>
      </c>
      <c r="C698" s="6">
        <v>88090</v>
      </c>
      <c r="D698" t="s">
        <v>22</v>
      </c>
      <c r="E698">
        <v>88090</v>
      </c>
      <c r="F698" s="5" t="s">
        <v>50</v>
      </c>
      <c r="G698" s="5" t="s">
        <v>59</v>
      </c>
      <c r="H698" s="5" t="s">
        <v>165</v>
      </c>
      <c r="I698" t="s">
        <v>26</v>
      </c>
      <c r="J698" t="s">
        <v>165</v>
      </c>
      <c r="K698">
        <v>100</v>
      </c>
      <c r="L698" s="5" t="s">
        <v>1526</v>
      </c>
      <c r="M698" s="5" t="s">
        <v>28</v>
      </c>
      <c r="N698">
        <v>3</v>
      </c>
      <c r="O698" t="s">
        <v>167</v>
      </c>
      <c r="P698" s="1">
        <v>45659</v>
      </c>
      <c r="Q698" s="1">
        <v>45696</v>
      </c>
      <c r="R698">
        <v>1674</v>
      </c>
      <c r="S698" s="4">
        <v>10</v>
      </c>
      <c r="T698" t="s">
        <v>79</v>
      </c>
    </row>
    <row r="699" spans="1:20" x14ac:dyDescent="0.35">
      <c r="A699" t="s">
        <v>1527</v>
      </c>
      <c r="B699" s="5" t="s">
        <v>49</v>
      </c>
      <c r="C699" s="6">
        <v>69911</v>
      </c>
      <c r="D699" t="s">
        <v>22</v>
      </c>
      <c r="E699">
        <v>69911</v>
      </c>
      <c r="F699" s="5" t="s">
        <v>50</v>
      </c>
      <c r="G699" s="5" t="s">
        <v>59</v>
      </c>
      <c r="H699" s="5" t="s">
        <v>165</v>
      </c>
      <c r="I699" t="s">
        <v>44</v>
      </c>
      <c r="J699" t="s">
        <v>165</v>
      </c>
      <c r="K699">
        <v>100</v>
      </c>
      <c r="L699" s="5" t="s">
        <v>1528</v>
      </c>
      <c r="M699" s="5" t="s">
        <v>70</v>
      </c>
      <c r="N699">
        <v>3</v>
      </c>
      <c r="O699" t="s">
        <v>46</v>
      </c>
      <c r="P699" s="1">
        <v>45547</v>
      </c>
      <c r="Q699" s="1">
        <v>45612</v>
      </c>
      <c r="R699">
        <v>582</v>
      </c>
      <c r="S699" s="4">
        <v>7.3</v>
      </c>
      <c r="T699" t="s">
        <v>89</v>
      </c>
    </row>
    <row r="700" spans="1:20" x14ac:dyDescent="0.35">
      <c r="A700" t="s">
        <v>1529</v>
      </c>
      <c r="B700" s="5" t="s">
        <v>145</v>
      </c>
      <c r="C700" s="6">
        <v>218971</v>
      </c>
      <c r="D700" t="s">
        <v>120</v>
      </c>
      <c r="E700">
        <v>197074</v>
      </c>
      <c r="F700" s="5" t="s">
        <v>23</v>
      </c>
      <c r="G700" s="5" t="s">
        <v>51</v>
      </c>
      <c r="H700" s="5" t="s">
        <v>121</v>
      </c>
      <c r="I700" t="s">
        <v>26</v>
      </c>
      <c r="J700" t="s">
        <v>121</v>
      </c>
      <c r="K700">
        <v>0</v>
      </c>
      <c r="L700" s="5" t="s">
        <v>1530</v>
      </c>
      <c r="M700" s="5" t="s">
        <v>28</v>
      </c>
      <c r="N700">
        <v>18</v>
      </c>
      <c r="O700" t="s">
        <v>107</v>
      </c>
      <c r="P700" s="1">
        <v>45738</v>
      </c>
      <c r="Q700" s="1">
        <v>45753</v>
      </c>
      <c r="R700">
        <v>1989</v>
      </c>
      <c r="S700" s="4">
        <v>6.5</v>
      </c>
      <c r="T700" t="s">
        <v>277</v>
      </c>
    </row>
    <row r="701" spans="1:20" x14ac:dyDescent="0.35">
      <c r="A701" t="s">
        <v>1531</v>
      </c>
      <c r="B701" s="5" t="s">
        <v>28799</v>
      </c>
      <c r="C701" s="6">
        <v>79860</v>
      </c>
      <c r="D701" t="s">
        <v>41</v>
      </c>
      <c r="E701">
        <v>67881</v>
      </c>
      <c r="F701" s="5" t="s">
        <v>58</v>
      </c>
      <c r="G701" s="5" t="s">
        <v>59</v>
      </c>
      <c r="H701" s="5" t="s">
        <v>151</v>
      </c>
      <c r="I701" t="s">
        <v>35</v>
      </c>
      <c r="J701" t="s">
        <v>151</v>
      </c>
      <c r="K701">
        <v>50</v>
      </c>
      <c r="L701" s="5" t="s">
        <v>1532</v>
      </c>
      <c r="M701" s="5" t="s">
        <v>37</v>
      </c>
      <c r="N701">
        <v>0</v>
      </c>
      <c r="O701" t="s">
        <v>88</v>
      </c>
      <c r="P701" s="1">
        <v>45773</v>
      </c>
      <c r="Q701" s="1">
        <v>45800</v>
      </c>
      <c r="R701">
        <v>2214</v>
      </c>
      <c r="S701" s="4">
        <v>7.6</v>
      </c>
      <c r="T701" t="s">
        <v>30</v>
      </c>
    </row>
    <row r="702" spans="1:20" x14ac:dyDescent="0.35">
      <c r="A702" t="s">
        <v>1533</v>
      </c>
      <c r="B702" s="5" t="s">
        <v>28802</v>
      </c>
      <c r="C702" s="6">
        <v>118343</v>
      </c>
      <c r="D702" t="s">
        <v>74</v>
      </c>
      <c r="E702">
        <v>147929</v>
      </c>
      <c r="F702" s="5" t="s">
        <v>66</v>
      </c>
      <c r="G702" s="5" t="s">
        <v>42</v>
      </c>
      <c r="H702" s="5" t="s">
        <v>75</v>
      </c>
      <c r="I702" t="s">
        <v>26</v>
      </c>
      <c r="J702" t="s">
        <v>410</v>
      </c>
      <c r="K702">
        <v>100</v>
      </c>
      <c r="L702" s="5" t="s">
        <v>1534</v>
      </c>
      <c r="M702" s="5" t="s">
        <v>70</v>
      </c>
      <c r="N702">
        <v>9</v>
      </c>
      <c r="O702" t="s">
        <v>46</v>
      </c>
      <c r="P702" s="1">
        <v>45599</v>
      </c>
      <c r="Q702" s="1">
        <v>45625</v>
      </c>
      <c r="R702">
        <v>2230</v>
      </c>
      <c r="S702" s="4">
        <v>5.7</v>
      </c>
      <c r="T702" t="s">
        <v>63</v>
      </c>
    </row>
    <row r="703" spans="1:20" x14ac:dyDescent="0.35">
      <c r="A703" t="s">
        <v>1535</v>
      </c>
      <c r="B703" s="5" t="s">
        <v>28802</v>
      </c>
      <c r="C703" s="6">
        <v>142832</v>
      </c>
      <c r="D703" t="s">
        <v>22</v>
      </c>
      <c r="E703">
        <v>142832</v>
      </c>
      <c r="F703" s="5" t="s">
        <v>66</v>
      </c>
      <c r="G703" s="5" t="s">
        <v>51</v>
      </c>
      <c r="H703" s="5" t="s">
        <v>52</v>
      </c>
      <c r="I703" t="s">
        <v>35</v>
      </c>
      <c r="J703" t="s">
        <v>52</v>
      </c>
      <c r="K703">
        <v>100</v>
      </c>
      <c r="L703" s="5" t="s">
        <v>1536</v>
      </c>
      <c r="M703" s="5" t="s">
        <v>37</v>
      </c>
      <c r="N703">
        <v>6</v>
      </c>
      <c r="O703" t="s">
        <v>85</v>
      </c>
      <c r="P703" s="1">
        <v>45640</v>
      </c>
      <c r="Q703" s="1">
        <v>45712</v>
      </c>
      <c r="R703">
        <v>2222</v>
      </c>
      <c r="S703" s="4">
        <v>6</v>
      </c>
      <c r="T703" t="s">
        <v>136</v>
      </c>
    </row>
    <row r="704" spans="1:20" x14ac:dyDescent="0.35">
      <c r="A704" t="s">
        <v>1537</v>
      </c>
      <c r="B704" s="5" t="s">
        <v>49</v>
      </c>
      <c r="C704" s="6">
        <v>103304</v>
      </c>
      <c r="D704" t="s">
        <v>41</v>
      </c>
      <c r="E704">
        <v>87808</v>
      </c>
      <c r="F704" s="5" t="s">
        <v>66</v>
      </c>
      <c r="G704" s="5" t="s">
        <v>42</v>
      </c>
      <c r="H704" s="5" t="s">
        <v>60</v>
      </c>
      <c r="I704" t="s">
        <v>44</v>
      </c>
      <c r="J704" t="s">
        <v>165</v>
      </c>
      <c r="K704">
        <v>0</v>
      </c>
      <c r="L704" s="5" t="s">
        <v>1538</v>
      </c>
      <c r="M704" s="5" t="s">
        <v>70</v>
      </c>
      <c r="N704">
        <v>9</v>
      </c>
      <c r="O704" t="s">
        <v>147</v>
      </c>
      <c r="P704" s="1">
        <v>45510</v>
      </c>
      <c r="Q704" s="1">
        <v>45550</v>
      </c>
      <c r="R704">
        <v>1382</v>
      </c>
      <c r="S704" s="4">
        <v>9.6</v>
      </c>
      <c r="T704" t="s">
        <v>136</v>
      </c>
    </row>
    <row r="705" spans="1:20" x14ac:dyDescent="0.35">
      <c r="A705" t="s">
        <v>1539</v>
      </c>
      <c r="B705" s="5" t="s">
        <v>217</v>
      </c>
      <c r="C705" s="6">
        <v>51555</v>
      </c>
      <c r="D705" t="s">
        <v>22</v>
      </c>
      <c r="E705">
        <v>51555</v>
      </c>
      <c r="F705" s="5" t="s">
        <v>66</v>
      </c>
      <c r="G705" s="5" t="s">
        <v>59</v>
      </c>
      <c r="H705" s="5" t="s">
        <v>116</v>
      </c>
      <c r="I705" t="s">
        <v>26</v>
      </c>
      <c r="J705" t="s">
        <v>116</v>
      </c>
      <c r="K705">
        <v>50</v>
      </c>
      <c r="L705" s="5" t="s">
        <v>1540</v>
      </c>
      <c r="M705" s="5" t="s">
        <v>54</v>
      </c>
      <c r="N705">
        <v>6</v>
      </c>
      <c r="O705" t="s">
        <v>71</v>
      </c>
      <c r="P705" s="1">
        <v>45641</v>
      </c>
      <c r="Q705" s="1">
        <v>45674</v>
      </c>
      <c r="R705">
        <v>1452</v>
      </c>
      <c r="S705" s="4">
        <v>8</v>
      </c>
      <c r="T705" t="s">
        <v>79</v>
      </c>
    </row>
    <row r="706" spans="1:20" x14ac:dyDescent="0.35">
      <c r="A706" t="s">
        <v>1541</v>
      </c>
      <c r="B706" s="5" t="s">
        <v>57</v>
      </c>
      <c r="C706" s="6">
        <v>33564</v>
      </c>
      <c r="D706" t="s">
        <v>22</v>
      </c>
      <c r="E706">
        <v>33564</v>
      </c>
      <c r="F706" s="5" t="s">
        <v>50</v>
      </c>
      <c r="G706" s="5" t="s">
        <v>59</v>
      </c>
      <c r="H706" s="5" t="s">
        <v>116</v>
      </c>
      <c r="I706" t="s">
        <v>35</v>
      </c>
      <c r="J706" t="s">
        <v>191</v>
      </c>
      <c r="K706">
        <v>0</v>
      </c>
      <c r="L706" s="5" t="s">
        <v>1542</v>
      </c>
      <c r="M706" s="5" t="s">
        <v>28</v>
      </c>
      <c r="N706">
        <v>4</v>
      </c>
      <c r="O706" t="s">
        <v>147</v>
      </c>
      <c r="P706" s="1">
        <v>45381</v>
      </c>
      <c r="Q706" s="1">
        <v>45418</v>
      </c>
      <c r="R706">
        <v>562</v>
      </c>
      <c r="S706" s="4">
        <v>5.8</v>
      </c>
      <c r="T706" t="s">
        <v>89</v>
      </c>
    </row>
    <row r="707" spans="1:20" x14ac:dyDescent="0.35">
      <c r="A707" t="s">
        <v>1543</v>
      </c>
      <c r="B707" s="5" t="s">
        <v>162</v>
      </c>
      <c r="C707" s="6">
        <v>46733</v>
      </c>
      <c r="D707" t="s">
        <v>22</v>
      </c>
      <c r="E707">
        <v>46733</v>
      </c>
      <c r="F707" s="5" t="s">
        <v>50</v>
      </c>
      <c r="G707" s="5" t="s">
        <v>59</v>
      </c>
      <c r="H707" s="5" t="s">
        <v>157</v>
      </c>
      <c r="I707" t="s">
        <v>44</v>
      </c>
      <c r="J707" t="s">
        <v>129</v>
      </c>
      <c r="K707">
        <v>50</v>
      </c>
      <c r="L707" s="5" t="s">
        <v>1544</v>
      </c>
      <c r="M707" s="5" t="s">
        <v>28</v>
      </c>
      <c r="N707">
        <v>3</v>
      </c>
      <c r="O707" t="s">
        <v>147</v>
      </c>
      <c r="P707" s="1">
        <v>45646</v>
      </c>
      <c r="Q707" s="1">
        <v>45697</v>
      </c>
      <c r="R707">
        <v>777</v>
      </c>
      <c r="S707" s="4">
        <v>9.4</v>
      </c>
      <c r="T707" t="s">
        <v>277</v>
      </c>
    </row>
    <row r="708" spans="1:20" x14ac:dyDescent="0.35">
      <c r="A708" t="s">
        <v>1545</v>
      </c>
      <c r="B708" s="5" t="s">
        <v>28802</v>
      </c>
      <c r="C708" s="6">
        <v>163489</v>
      </c>
      <c r="D708" t="s">
        <v>41</v>
      </c>
      <c r="E708">
        <v>138966</v>
      </c>
      <c r="F708" s="5" t="s">
        <v>66</v>
      </c>
      <c r="G708" s="5" t="s">
        <v>51</v>
      </c>
      <c r="H708" s="5" t="s">
        <v>43</v>
      </c>
      <c r="I708" t="s">
        <v>35</v>
      </c>
      <c r="J708" t="s">
        <v>43</v>
      </c>
      <c r="K708">
        <v>50</v>
      </c>
      <c r="L708" s="5" t="s">
        <v>1546</v>
      </c>
      <c r="M708" s="5" t="s">
        <v>37</v>
      </c>
      <c r="N708">
        <v>8</v>
      </c>
      <c r="O708" t="s">
        <v>71</v>
      </c>
      <c r="P708" s="1">
        <v>45612</v>
      </c>
      <c r="Q708" s="1">
        <v>45681</v>
      </c>
      <c r="R708">
        <v>1573</v>
      </c>
      <c r="S708" s="4">
        <v>9.4</v>
      </c>
      <c r="T708" t="s">
        <v>103</v>
      </c>
    </row>
    <row r="709" spans="1:20" x14ac:dyDescent="0.35">
      <c r="A709" t="s">
        <v>1547</v>
      </c>
      <c r="B709" s="5" t="s">
        <v>73</v>
      </c>
      <c r="C709" s="6">
        <v>127499</v>
      </c>
      <c r="D709" t="s">
        <v>65</v>
      </c>
      <c r="E709">
        <v>165749</v>
      </c>
      <c r="F709" s="5" t="s">
        <v>66</v>
      </c>
      <c r="G709" s="5" t="s">
        <v>42</v>
      </c>
      <c r="H709" s="5" t="s">
        <v>67</v>
      </c>
      <c r="I709" t="s">
        <v>26</v>
      </c>
      <c r="J709" t="s">
        <v>67</v>
      </c>
      <c r="K709">
        <v>100</v>
      </c>
      <c r="L709" s="5" t="s">
        <v>1548</v>
      </c>
      <c r="M709" s="5" t="s">
        <v>70</v>
      </c>
      <c r="N709">
        <v>9</v>
      </c>
      <c r="O709" t="s">
        <v>88</v>
      </c>
      <c r="P709" s="1">
        <v>45625</v>
      </c>
      <c r="Q709" s="1">
        <v>45679</v>
      </c>
      <c r="R709">
        <v>830</v>
      </c>
      <c r="S709" s="4">
        <v>9.8000000000000007</v>
      </c>
      <c r="T709" t="s">
        <v>79</v>
      </c>
    </row>
    <row r="710" spans="1:20" x14ac:dyDescent="0.35">
      <c r="A710" t="s">
        <v>1549</v>
      </c>
      <c r="B710" s="5" t="s">
        <v>32</v>
      </c>
      <c r="C710" s="6">
        <v>169543</v>
      </c>
      <c r="D710" t="s">
        <v>41</v>
      </c>
      <c r="E710">
        <v>144112</v>
      </c>
      <c r="F710" s="5" t="s">
        <v>66</v>
      </c>
      <c r="G710" s="5" t="s">
        <v>59</v>
      </c>
      <c r="H710" s="5" t="s">
        <v>43</v>
      </c>
      <c r="I710" t="s">
        <v>35</v>
      </c>
      <c r="J710" t="s">
        <v>43</v>
      </c>
      <c r="K710">
        <v>50</v>
      </c>
      <c r="L710" s="5" t="s">
        <v>1550</v>
      </c>
      <c r="M710" s="5" t="s">
        <v>54</v>
      </c>
      <c r="N710">
        <v>8</v>
      </c>
      <c r="O710" t="s">
        <v>135</v>
      </c>
      <c r="P710" s="1">
        <v>45559</v>
      </c>
      <c r="Q710" s="1">
        <v>45593</v>
      </c>
      <c r="R710">
        <v>1703</v>
      </c>
      <c r="S710" s="4">
        <v>5.0999999999999996</v>
      </c>
      <c r="T710" t="s">
        <v>95</v>
      </c>
    </row>
    <row r="711" spans="1:20" x14ac:dyDescent="0.35">
      <c r="A711" t="s">
        <v>1551</v>
      </c>
      <c r="B711" s="5" t="s">
        <v>162</v>
      </c>
      <c r="C711" s="6">
        <v>252321</v>
      </c>
      <c r="D711" t="s">
        <v>41</v>
      </c>
      <c r="E711">
        <v>214473</v>
      </c>
      <c r="F711" s="5" t="s">
        <v>23</v>
      </c>
      <c r="G711" s="5" t="s">
        <v>59</v>
      </c>
      <c r="H711" s="5" t="s">
        <v>60</v>
      </c>
      <c r="I711" t="s">
        <v>35</v>
      </c>
      <c r="J711" t="s">
        <v>60</v>
      </c>
      <c r="K711">
        <v>100</v>
      </c>
      <c r="L711" s="5" t="s">
        <v>1552</v>
      </c>
      <c r="M711" s="5" t="s">
        <v>37</v>
      </c>
      <c r="N711">
        <v>14</v>
      </c>
      <c r="O711" t="s">
        <v>131</v>
      </c>
      <c r="P711" s="1">
        <v>45387</v>
      </c>
      <c r="Q711" s="1">
        <v>45419</v>
      </c>
      <c r="R711">
        <v>966</v>
      </c>
      <c r="S711" s="4">
        <v>9.9</v>
      </c>
      <c r="T711" t="s">
        <v>210</v>
      </c>
    </row>
    <row r="712" spans="1:20" x14ac:dyDescent="0.35">
      <c r="A712" t="s">
        <v>1553</v>
      </c>
      <c r="B712" s="5" t="s">
        <v>57</v>
      </c>
      <c r="C712" s="6">
        <v>83888</v>
      </c>
      <c r="D712" t="s">
        <v>92</v>
      </c>
      <c r="E712">
        <v>62916</v>
      </c>
      <c r="F712" s="5" t="s">
        <v>50</v>
      </c>
      <c r="G712" s="5" t="s">
        <v>59</v>
      </c>
      <c r="H712" s="5" t="s">
        <v>93</v>
      </c>
      <c r="I712" t="s">
        <v>26</v>
      </c>
      <c r="J712" t="s">
        <v>93</v>
      </c>
      <c r="K712">
        <v>100</v>
      </c>
      <c r="L712" s="5" t="s">
        <v>1554</v>
      </c>
      <c r="M712" s="5" t="s">
        <v>70</v>
      </c>
      <c r="N712">
        <v>2</v>
      </c>
      <c r="O712" t="s">
        <v>71</v>
      </c>
      <c r="P712" s="1">
        <v>45720</v>
      </c>
      <c r="Q712" s="1">
        <v>45749</v>
      </c>
      <c r="R712">
        <v>1553</v>
      </c>
      <c r="S712" s="4">
        <v>6.1</v>
      </c>
      <c r="T712" t="s">
        <v>47</v>
      </c>
    </row>
    <row r="713" spans="1:20" x14ac:dyDescent="0.35">
      <c r="A713" t="s">
        <v>1555</v>
      </c>
      <c r="B713" s="5" t="s">
        <v>217</v>
      </c>
      <c r="C713" s="6">
        <v>117983</v>
      </c>
      <c r="D713" t="s">
        <v>81</v>
      </c>
      <c r="E713">
        <v>159277</v>
      </c>
      <c r="F713" s="5" t="s">
        <v>66</v>
      </c>
      <c r="G713" s="5" t="s">
        <v>59</v>
      </c>
      <c r="H713" s="5" t="s">
        <v>82</v>
      </c>
      <c r="I713" t="s">
        <v>26</v>
      </c>
      <c r="J713" t="s">
        <v>52</v>
      </c>
      <c r="K713">
        <v>50</v>
      </c>
      <c r="L713" s="5" t="s">
        <v>1556</v>
      </c>
      <c r="M713" s="5" t="s">
        <v>28</v>
      </c>
      <c r="N713">
        <v>5</v>
      </c>
      <c r="O713" t="s">
        <v>147</v>
      </c>
      <c r="P713" s="1">
        <v>45359</v>
      </c>
      <c r="Q713" s="1">
        <v>45389</v>
      </c>
      <c r="R713">
        <v>2450</v>
      </c>
      <c r="S713" s="4">
        <v>7.8</v>
      </c>
      <c r="T713" t="s">
        <v>95</v>
      </c>
    </row>
    <row r="714" spans="1:20" x14ac:dyDescent="0.35">
      <c r="A714" t="s">
        <v>1557</v>
      </c>
      <c r="B714" s="5" t="s">
        <v>28802</v>
      </c>
      <c r="C714" s="6">
        <v>153305</v>
      </c>
      <c r="D714" t="s">
        <v>65</v>
      </c>
      <c r="E714">
        <v>199297</v>
      </c>
      <c r="F714" s="5" t="s">
        <v>23</v>
      </c>
      <c r="G714" s="5" t="s">
        <v>51</v>
      </c>
      <c r="H714" s="5" t="s">
        <v>67</v>
      </c>
      <c r="I714" t="s">
        <v>26</v>
      </c>
      <c r="J714" t="s">
        <v>67</v>
      </c>
      <c r="K714">
        <v>100</v>
      </c>
      <c r="L714" s="5" t="s">
        <v>1558</v>
      </c>
      <c r="M714" s="5" t="s">
        <v>54</v>
      </c>
      <c r="N714">
        <v>19</v>
      </c>
      <c r="O714" t="s">
        <v>131</v>
      </c>
      <c r="P714" s="1">
        <v>45719</v>
      </c>
      <c r="Q714" s="1">
        <v>45738</v>
      </c>
      <c r="R714">
        <v>824</v>
      </c>
      <c r="S714" s="4">
        <v>7.7</v>
      </c>
      <c r="T714" t="s">
        <v>210</v>
      </c>
    </row>
    <row r="715" spans="1:20" x14ac:dyDescent="0.35">
      <c r="A715" t="s">
        <v>1559</v>
      </c>
      <c r="B715" s="5" t="s">
        <v>100</v>
      </c>
      <c r="C715" s="6">
        <v>112643</v>
      </c>
      <c r="D715" t="s">
        <v>33</v>
      </c>
      <c r="E715">
        <v>12390730</v>
      </c>
      <c r="F715" s="5" t="s">
        <v>66</v>
      </c>
      <c r="G715" s="5" t="s">
        <v>59</v>
      </c>
      <c r="H715" s="5" t="s">
        <v>34</v>
      </c>
      <c r="I715" t="s">
        <v>44</v>
      </c>
      <c r="J715" t="s">
        <v>34</v>
      </c>
      <c r="K715">
        <v>50</v>
      </c>
      <c r="L715" s="5" t="s">
        <v>1560</v>
      </c>
      <c r="M715" s="5" t="s">
        <v>28</v>
      </c>
      <c r="N715">
        <v>9</v>
      </c>
      <c r="O715" t="s">
        <v>78</v>
      </c>
      <c r="P715" s="1">
        <v>45657</v>
      </c>
      <c r="Q715" s="1">
        <v>45729</v>
      </c>
      <c r="R715">
        <v>1976</v>
      </c>
      <c r="S715" s="4">
        <v>6.1</v>
      </c>
      <c r="T715" t="s">
        <v>118</v>
      </c>
    </row>
    <row r="716" spans="1:20" x14ac:dyDescent="0.35">
      <c r="A716" t="s">
        <v>1561</v>
      </c>
      <c r="B716" s="5" t="s">
        <v>28799</v>
      </c>
      <c r="C716" s="6">
        <v>64605</v>
      </c>
      <c r="D716" t="s">
        <v>22</v>
      </c>
      <c r="E716">
        <v>64605</v>
      </c>
      <c r="F716" s="5" t="s">
        <v>58</v>
      </c>
      <c r="G716" s="5" t="s">
        <v>59</v>
      </c>
      <c r="H716" s="5" t="s">
        <v>68</v>
      </c>
      <c r="I716" t="s">
        <v>44</v>
      </c>
      <c r="J716" t="s">
        <v>68</v>
      </c>
      <c r="K716">
        <v>50</v>
      </c>
      <c r="L716" s="5" t="s">
        <v>1562</v>
      </c>
      <c r="M716" s="5" t="s">
        <v>28</v>
      </c>
      <c r="N716">
        <v>1</v>
      </c>
      <c r="O716" t="s">
        <v>78</v>
      </c>
      <c r="P716" s="1">
        <v>45714</v>
      </c>
      <c r="Q716" s="1">
        <v>45730</v>
      </c>
      <c r="R716">
        <v>875</v>
      </c>
      <c r="S716" s="4">
        <v>8.6</v>
      </c>
      <c r="T716" t="s">
        <v>38</v>
      </c>
    </row>
    <row r="717" spans="1:20" x14ac:dyDescent="0.35">
      <c r="A717" t="s">
        <v>1563</v>
      </c>
      <c r="B717" s="5" t="s">
        <v>179</v>
      </c>
      <c r="C717" s="6">
        <v>62679</v>
      </c>
      <c r="D717" t="s">
        <v>41</v>
      </c>
      <c r="E717">
        <v>53277</v>
      </c>
      <c r="F717" s="5" t="s">
        <v>50</v>
      </c>
      <c r="G717" s="5" t="s">
        <v>42</v>
      </c>
      <c r="H717" s="5" t="s">
        <v>60</v>
      </c>
      <c r="I717" t="s">
        <v>44</v>
      </c>
      <c r="J717" t="s">
        <v>129</v>
      </c>
      <c r="K717">
        <v>50</v>
      </c>
      <c r="L717" s="5" t="s">
        <v>1564</v>
      </c>
      <c r="M717" s="5" t="s">
        <v>54</v>
      </c>
      <c r="N717">
        <v>3</v>
      </c>
      <c r="O717" t="s">
        <v>85</v>
      </c>
      <c r="P717" s="1">
        <v>45517</v>
      </c>
      <c r="Q717" s="1">
        <v>45543</v>
      </c>
      <c r="R717">
        <v>819</v>
      </c>
      <c r="S717" s="4">
        <v>7</v>
      </c>
      <c r="T717" t="s">
        <v>55</v>
      </c>
    </row>
    <row r="718" spans="1:20" x14ac:dyDescent="0.35">
      <c r="A718" t="s">
        <v>1565</v>
      </c>
      <c r="B718" s="5" t="s">
        <v>73</v>
      </c>
      <c r="C718" s="6">
        <v>161602</v>
      </c>
      <c r="D718" t="s">
        <v>41</v>
      </c>
      <c r="E718">
        <v>137362</v>
      </c>
      <c r="F718" s="5" t="s">
        <v>23</v>
      </c>
      <c r="G718" s="5" t="s">
        <v>24</v>
      </c>
      <c r="H718" s="5" t="s">
        <v>60</v>
      </c>
      <c r="I718" t="s">
        <v>35</v>
      </c>
      <c r="J718" t="s">
        <v>60</v>
      </c>
      <c r="K718">
        <v>100</v>
      </c>
      <c r="L718" s="5" t="s">
        <v>1566</v>
      </c>
      <c r="M718" s="5" t="s">
        <v>28</v>
      </c>
      <c r="N718">
        <v>11</v>
      </c>
      <c r="O718" t="s">
        <v>46</v>
      </c>
      <c r="P718" s="1">
        <v>45342</v>
      </c>
      <c r="Q718" s="1">
        <v>45371</v>
      </c>
      <c r="R718">
        <v>2361</v>
      </c>
      <c r="S718" s="4">
        <v>9</v>
      </c>
      <c r="T718" t="s">
        <v>63</v>
      </c>
    </row>
    <row r="719" spans="1:20" x14ac:dyDescent="0.35">
      <c r="A719" t="s">
        <v>1567</v>
      </c>
      <c r="B719" s="5" t="s">
        <v>49</v>
      </c>
      <c r="C719" s="6">
        <v>124703</v>
      </c>
      <c r="D719" t="s">
        <v>92</v>
      </c>
      <c r="E719">
        <v>93527</v>
      </c>
      <c r="F719" s="5" t="s">
        <v>66</v>
      </c>
      <c r="G719" s="5" t="s">
        <v>24</v>
      </c>
      <c r="H719" s="5" t="s">
        <v>93</v>
      </c>
      <c r="I719" t="s">
        <v>26</v>
      </c>
      <c r="J719" t="s">
        <v>1449</v>
      </c>
      <c r="K719">
        <v>0</v>
      </c>
      <c r="L719" s="5" t="s">
        <v>1568</v>
      </c>
      <c r="M719" s="5" t="s">
        <v>37</v>
      </c>
      <c r="N719">
        <v>6</v>
      </c>
      <c r="O719" t="s">
        <v>112</v>
      </c>
      <c r="P719" s="1">
        <v>45565</v>
      </c>
      <c r="Q719" s="1">
        <v>45609</v>
      </c>
      <c r="R719">
        <v>1138</v>
      </c>
      <c r="S719" s="4">
        <v>8.4</v>
      </c>
      <c r="T719" t="s">
        <v>55</v>
      </c>
    </row>
    <row r="720" spans="1:20" x14ac:dyDescent="0.35">
      <c r="A720" t="s">
        <v>1569</v>
      </c>
      <c r="B720" s="5" t="s">
        <v>32</v>
      </c>
      <c r="C720" s="6">
        <v>200853</v>
      </c>
      <c r="D720" t="s">
        <v>22</v>
      </c>
      <c r="E720">
        <v>200853</v>
      </c>
      <c r="F720" s="5" t="s">
        <v>23</v>
      </c>
      <c r="G720" s="5" t="s">
        <v>59</v>
      </c>
      <c r="H720" s="5" t="s">
        <v>191</v>
      </c>
      <c r="I720" t="s">
        <v>26</v>
      </c>
      <c r="J720" t="s">
        <v>191</v>
      </c>
      <c r="K720">
        <v>50</v>
      </c>
      <c r="L720" s="5" t="s">
        <v>1570</v>
      </c>
      <c r="M720" s="5" t="s">
        <v>70</v>
      </c>
      <c r="N720">
        <v>13</v>
      </c>
      <c r="O720" t="s">
        <v>71</v>
      </c>
      <c r="P720" s="1">
        <v>45607</v>
      </c>
      <c r="Q720" s="1">
        <v>45674</v>
      </c>
      <c r="R720">
        <v>1274</v>
      </c>
      <c r="S720" s="4">
        <v>7.5</v>
      </c>
      <c r="T720" t="s">
        <v>243</v>
      </c>
    </row>
    <row r="721" spans="1:20" x14ac:dyDescent="0.35">
      <c r="A721" t="s">
        <v>1571</v>
      </c>
      <c r="B721" s="5" t="s">
        <v>145</v>
      </c>
      <c r="C721" s="6">
        <v>34021</v>
      </c>
      <c r="D721" t="s">
        <v>22</v>
      </c>
      <c r="E721">
        <v>34021</v>
      </c>
      <c r="F721" s="5" t="s">
        <v>50</v>
      </c>
      <c r="G721" s="5" t="s">
        <v>24</v>
      </c>
      <c r="H721" s="5" t="s">
        <v>116</v>
      </c>
      <c r="I721" t="s">
        <v>44</v>
      </c>
      <c r="J721" t="s">
        <v>116</v>
      </c>
      <c r="K721">
        <v>50</v>
      </c>
      <c r="L721" s="5" t="s">
        <v>1572</v>
      </c>
      <c r="M721" s="5" t="s">
        <v>54</v>
      </c>
      <c r="N721">
        <v>2</v>
      </c>
      <c r="O721" t="s">
        <v>135</v>
      </c>
      <c r="P721" s="1">
        <v>45337</v>
      </c>
      <c r="Q721" s="1">
        <v>45376</v>
      </c>
      <c r="R721">
        <v>2324</v>
      </c>
      <c r="S721" s="4">
        <v>5.3</v>
      </c>
      <c r="T721" t="s">
        <v>55</v>
      </c>
    </row>
    <row r="722" spans="1:20" x14ac:dyDescent="0.35">
      <c r="A722" t="s">
        <v>1573</v>
      </c>
      <c r="B722" s="5" t="s">
        <v>57</v>
      </c>
      <c r="C722" s="6">
        <v>90355</v>
      </c>
      <c r="D722" t="s">
        <v>41</v>
      </c>
      <c r="E722">
        <v>76802</v>
      </c>
      <c r="F722" s="5" t="s">
        <v>50</v>
      </c>
      <c r="G722" s="5" t="s">
        <v>42</v>
      </c>
      <c r="H722" s="5" t="s">
        <v>43</v>
      </c>
      <c r="I722" t="s">
        <v>26</v>
      </c>
      <c r="J722" t="s">
        <v>43</v>
      </c>
      <c r="K722">
        <v>50</v>
      </c>
      <c r="L722" s="5" t="s">
        <v>1574</v>
      </c>
      <c r="M722" s="5" t="s">
        <v>37</v>
      </c>
      <c r="N722">
        <v>2</v>
      </c>
      <c r="O722" t="s">
        <v>135</v>
      </c>
      <c r="P722" s="1">
        <v>45613</v>
      </c>
      <c r="Q722" s="1">
        <v>45646</v>
      </c>
      <c r="R722">
        <v>2458</v>
      </c>
      <c r="S722" s="4">
        <v>9.4</v>
      </c>
      <c r="T722" t="s">
        <v>153</v>
      </c>
    </row>
    <row r="723" spans="1:20" x14ac:dyDescent="0.35">
      <c r="A723" t="s">
        <v>1575</v>
      </c>
      <c r="B723" s="5" t="s">
        <v>91</v>
      </c>
      <c r="C723" s="6">
        <v>63360</v>
      </c>
      <c r="D723" t="s">
        <v>22</v>
      </c>
      <c r="E723">
        <v>63360</v>
      </c>
      <c r="F723" s="5" t="s">
        <v>58</v>
      </c>
      <c r="G723" s="5" t="s">
        <v>51</v>
      </c>
      <c r="H723" s="5" t="s">
        <v>129</v>
      </c>
      <c r="I723" t="s">
        <v>26</v>
      </c>
      <c r="J723" t="s">
        <v>129</v>
      </c>
      <c r="K723">
        <v>100</v>
      </c>
      <c r="L723" s="5" t="s">
        <v>1576</v>
      </c>
      <c r="M723" s="5" t="s">
        <v>70</v>
      </c>
      <c r="N723">
        <v>1</v>
      </c>
      <c r="O723" t="s">
        <v>107</v>
      </c>
      <c r="P723" s="1">
        <v>45587</v>
      </c>
      <c r="Q723" s="1">
        <v>45615</v>
      </c>
      <c r="R723">
        <v>1383</v>
      </c>
      <c r="S723" s="4">
        <v>5.0999999999999996</v>
      </c>
      <c r="T723" t="s">
        <v>89</v>
      </c>
    </row>
    <row r="724" spans="1:20" x14ac:dyDescent="0.35">
      <c r="A724" t="s">
        <v>1577</v>
      </c>
      <c r="B724" s="5" t="s">
        <v>174</v>
      </c>
      <c r="C724" s="6">
        <v>185352</v>
      </c>
      <c r="D724" t="s">
        <v>22</v>
      </c>
      <c r="E724">
        <v>185352</v>
      </c>
      <c r="F724" s="5" t="s">
        <v>23</v>
      </c>
      <c r="G724" s="5" t="s">
        <v>24</v>
      </c>
      <c r="H724" s="5" t="s">
        <v>129</v>
      </c>
      <c r="I724" t="s">
        <v>44</v>
      </c>
      <c r="J724" t="s">
        <v>1211</v>
      </c>
      <c r="K724">
        <v>0</v>
      </c>
      <c r="L724" s="5" t="s">
        <v>1578</v>
      </c>
      <c r="M724" s="5" t="s">
        <v>37</v>
      </c>
      <c r="N724">
        <v>10</v>
      </c>
      <c r="O724" t="s">
        <v>88</v>
      </c>
      <c r="P724" s="1">
        <v>45562</v>
      </c>
      <c r="Q724" s="1">
        <v>45602</v>
      </c>
      <c r="R724">
        <v>1306</v>
      </c>
      <c r="S724" s="4">
        <v>6.1</v>
      </c>
      <c r="T724" t="s">
        <v>63</v>
      </c>
    </row>
    <row r="725" spans="1:20" x14ac:dyDescent="0.35">
      <c r="A725" t="s">
        <v>1579</v>
      </c>
      <c r="B725" s="5" t="s">
        <v>28801</v>
      </c>
      <c r="C725" s="6">
        <v>85462</v>
      </c>
      <c r="D725" t="s">
        <v>65</v>
      </c>
      <c r="E725">
        <v>111101</v>
      </c>
      <c r="F725" s="5" t="s">
        <v>58</v>
      </c>
      <c r="G725" s="5" t="s">
        <v>59</v>
      </c>
      <c r="H725" s="5" t="s">
        <v>67</v>
      </c>
      <c r="I725" t="s">
        <v>35</v>
      </c>
      <c r="J725" t="s">
        <v>121</v>
      </c>
      <c r="K725">
        <v>50</v>
      </c>
      <c r="L725" s="5" t="s">
        <v>1580</v>
      </c>
      <c r="M725" s="5" t="s">
        <v>70</v>
      </c>
      <c r="N725">
        <v>1</v>
      </c>
      <c r="O725" t="s">
        <v>29</v>
      </c>
      <c r="P725" s="1">
        <v>45423</v>
      </c>
      <c r="Q725" s="1">
        <v>45470</v>
      </c>
      <c r="R725">
        <v>591</v>
      </c>
      <c r="S725" s="4">
        <v>9.9</v>
      </c>
      <c r="T725" t="s">
        <v>118</v>
      </c>
    </row>
    <row r="726" spans="1:20" x14ac:dyDescent="0.35">
      <c r="A726" t="s">
        <v>1581</v>
      </c>
      <c r="B726" s="5" t="s">
        <v>28799</v>
      </c>
      <c r="C726" s="6">
        <v>119183</v>
      </c>
      <c r="D726" t="s">
        <v>41</v>
      </c>
      <c r="E726">
        <v>101306</v>
      </c>
      <c r="F726" s="5" t="s">
        <v>66</v>
      </c>
      <c r="G726" s="5" t="s">
        <v>24</v>
      </c>
      <c r="H726" s="5" t="s">
        <v>151</v>
      </c>
      <c r="I726" t="s">
        <v>35</v>
      </c>
      <c r="J726" t="s">
        <v>151</v>
      </c>
      <c r="K726">
        <v>100</v>
      </c>
      <c r="L726" s="5" t="s">
        <v>1582</v>
      </c>
      <c r="M726" s="5" t="s">
        <v>28</v>
      </c>
      <c r="N726">
        <v>9</v>
      </c>
      <c r="O726" t="s">
        <v>107</v>
      </c>
      <c r="P726" s="1">
        <v>45673</v>
      </c>
      <c r="Q726" s="1">
        <v>45711</v>
      </c>
      <c r="R726">
        <v>2480</v>
      </c>
      <c r="S726" s="4">
        <v>9.5</v>
      </c>
      <c r="T726" t="s">
        <v>277</v>
      </c>
    </row>
    <row r="727" spans="1:20" x14ac:dyDescent="0.35">
      <c r="A727" t="s">
        <v>1583</v>
      </c>
      <c r="B727" s="5" t="s">
        <v>91</v>
      </c>
      <c r="C727" s="6">
        <v>116244</v>
      </c>
      <c r="D727" t="s">
        <v>41</v>
      </c>
      <c r="E727">
        <v>98807</v>
      </c>
      <c r="F727" s="5" t="s">
        <v>66</v>
      </c>
      <c r="G727" s="5" t="s">
        <v>42</v>
      </c>
      <c r="H727" s="5" t="s">
        <v>151</v>
      </c>
      <c r="I727" t="s">
        <v>26</v>
      </c>
      <c r="J727" t="s">
        <v>151</v>
      </c>
      <c r="K727">
        <v>50</v>
      </c>
      <c r="L727" s="5" t="s">
        <v>1584</v>
      </c>
      <c r="M727" s="5" t="s">
        <v>37</v>
      </c>
      <c r="N727">
        <v>6</v>
      </c>
      <c r="O727" t="s">
        <v>71</v>
      </c>
      <c r="P727" s="1">
        <v>45324</v>
      </c>
      <c r="Q727" s="1">
        <v>45355</v>
      </c>
      <c r="R727">
        <v>1029</v>
      </c>
      <c r="S727" s="4">
        <v>6.1</v>
      </c>
      <c r="T727" t="s">
        <v>243</v>
      </c>
    </row>
    <row r="728" spans="1:20" x14ac:dyDescent="0.35">
      <c r="A728" t="s">
        <v>1585</v>
      </c>
      <c r="B728" s="5" t="s">
        <v>28800</v>
      </c>
      <c r="C728" s="6">
        <v>287291</v>
      </c>
      <c r="D728" t="s">
        <v>22</v>
      </c>
      <c r="E728">
        <v>287291</v>
      </c>
      <c r="F728" s="5" t="s">
        <v>23</v>
      </c>
      <c r="G728" s="5" t="s">
        <v>59</v>
      </c>
      <c r="H728" s="5" t="s">
        <v>68</v>
      </c>
      <c r="I728" t="s">
        <v>44</v>
      </c>
      <c r="J728" t="s">
        <v>68</v>
      </c>
      <c r="K728">
        <v>50</v>
      </c>
      <c r="L728" s="5" t="s">
        <v>1586</v>
      </c>
      <c r="M728" s="5" t="s">
        <v>70</v>
      </c>
      <c r="N728">
        <v>19</v>
      </c>
      <c r="O728" t="s">
        <v>172</v>
      </c>
      <c r="P728" s="1">
        <v>45531</v>
      </c>
      <c r="Q728" s="1">
        <v>45596</v>
      </c>
      <c r="R728">
        <v>1944</v>
      </c>
      <c r="S728" s="4">
        <v>9.3000000000000007</v>
      </c>
      <c r="T728" t="s">
        <v>47</v>
      </c>
    </row>
    <row r="729" spans="1:20" x14ac:dyDescent="0.35">
      <c r="A729" t="s">
        <v>1587</v>
      </c>
      <c r="B729" s="5" t="s">
        <v>40</v>
      </c>
      <c r="C729" s="6">
        <v>160191</v>
      </c>
      <c r="D729" t="s">
        <v>41</v>
      </c>
      <c r="E729">
        <v>136162</v>
      </c>
      <c r="F729" s="5" t="s">
        <v>23</v>
      </c>
      <c r="G729" s="5" t="s">
        <v>51</v>
      </c>
      <c r="H729" s="5" t="s">
        <v>43</v>
      </c>
      <c r="I729" t="s">
        <v>44</v>
      </c>
      <c r="J729" t="s">
        <v>43</v>
      </c>
      <c r="K729">
        <v>50</v>
      </c>
      <c r="L729" s="5" t="s">
        <v>1588</v>
      </c>
      <c r="M729" s="5" t="s">
        <v>54</v>
      </c>
      <c r="N729">
        <v>17</v>
      </c>
      <c r="O729" t="s">
        <v>46</v>
      </c>
      <c r="P729" s="1">
        <v>45624</v>
      </c>
      <c r="Q729" s="1">
        <v>45681</v>
      </c>
      <c r="R729">
        <v>688</v>
      </c>
      <c r="S729" s="4">
        <v>9.9</v>
      </c>
      <c r="T729" t="s">
        <v>30</v>
      </c>
    </row>
    <row r="730" spans="1:20" x14ac:dyDescent="0.35">
      <c r="A730" t="s">
        <v>1589</v>
      </c>
      <c r="B730" s="5" t="s">
        <v>28802</v>
      </c>
      <c r="C730" s="6">
        <v>207916</v>
      </c>
      <c r="D730" t="s">
        <v>22</v>
      </c>
      <c r="E730">
        <v>207916</v>
      </c>
      <c r="F730" s="5" t="s">
        <v>23</v>
      </c>
      <c r="G730" s="5" t="s">
        <v>51</v>
      </c>
      <c r="H730" s="5" t="s">
        <v>165</v>
      </c>
      <c r="I730" t="s">
        <v>26</v>
      </c>
      <c r="J730" t="s">
        <v>165</v>
      </c>
      <c r="K730">
        <v>100</v>
      </c>
      <c r="L730" s="5" t="s">
        <v>1590</v>
      </c>
      <c r="M730" s="5" t="s">
        <v>70</v>
      </c>
      <c r="N730">
        <v>15</v>
      </c>
      <c r="O730" t="s">
        <v>167</v>
      </c>
      <c r="P730" s="1">
        <v>45582</v>
      </c>
      <c r="Q730" s="1">
        <v>45621</v>
      </c>
      <c r="R730">
        <v>1085</v>
      </c>
      <c r="S730" s="4">
        <v>8.6999999999999993</v>
      </c>
      <c r="T730" t="s">
        <v>243</v>
      </c>
    </row>
    <row r="731" spans="1:20" x14ac:dyDescent="0.35">
      <c r="A731" t="s">
        <v>1591</v>
      </c>
      <c r="B731" s="5" t="s">
        <v>100</v>
      </c>
      <c r="C731" s="6">
        <v>215737</v>
      </c>
      <c r="D731" t="s">
        <v>22</v>
      </c>
      <c r="E731">
        <v>215737</v>
      </c>
      <c r="F731" s="5" t="s">
        <v>23</v>
      </c>
      <c r="G731" s="5" t="s">
        <v>42</v>
      </c>
      <c r="H731" s="5" t="s">
        <v>191</v>
      </c>
      <c r="I731" t="s">
        <v>44</v>
      </c>
      <c r="J731" t="s">
        <v>191</v>
      </c>
      <c r="K731">
        <v>50</v>
      </c>
      <c r="L731" s="5" t="s">
        <v>1592</v>
      </c>
      <c r="M731" s="5" t="s">
        <v>54</v>
      </c>
      <c r="N731">
        <v>15</v>
      </c>
      <c r="O731" t="s">
        <v>172</v>
      </c>
      <c r="P731" s="1">
        <v>45472</v>
      </c>
      <c r="Q731" s="1">
        <v>45531</v>
      </c>
      <c r="R731">
        <v>1269</v>
      </c>
      <c r="S731" s="4">
        <v>5.2</v>
      </c>
      <c r="T731" t="s">
        <v>136</v>
      </c>
    </row>
    <row r="732" spans="1:20" x14ac:dyDescent="0.35">
      <c r="A732" t="s">
        <v>1593</v>
      </c>
      <c r="B732" s="5" t="s">
        <v>105</v>
      </c>
      <c r="C732" s="6">
        <v>89008</v>
      </c>
      <c r="D732" t="s">
        <v>22</v>
      </c>
      <c r="E732">
        <v>89008</v>
      </c>
      <c r="F732" s="5" t="s">
        <v>58</v>
      </c>
      <c r="G732" s="5" t="s">
        <v>42</v>
      </c>
      <c r="H732" s="5" t="s">
        <v>97</v>
      </c>
      <c r="I732" t="s">
        <v>35</v>
      </c>
      <c r="J732" t="s">
        <v>1211</v>
      </c>
      <c r="K732">
        <v>0</v>
      </c>
      <c r="L732" s="5" t="s">
        <v>1594</v>
      </c>
      <c r="M732" s="5" t="s">
        <v>70</v>
      </c>
      <c r="N732">
        <v>0</v>
      </c>
      <c r="O732" t="s">
        <v>107</v>
      </c>
      <c r="P732" s="1">
        <v>45295</v>
      </c>
      <c r="Q732" s="1">
        <v>45334</v>
      </c>
      <c r="R732">
        <v>1540</v>
      </c>
      <c r="S732" s="4">
        <v>8.3000000000000007</v>
      </c>
      <c r="T732" t="s">
        <v>153</v>
      </c>
    </row>
    <row r="733" spans="1:20" x14ac:dyDescent="0.35">
      <c r="A733" t="s">
        <v>1595</v>
      </c>
      <c r="B733" s="5" t="s">
        <v>105</v>
      </c>
      <c r="C733" s="6">
        <v>122155</v>
      </c>
      <c r="D733" t="s">
        <v>92</v>
      </c>
      <c r="E733">
        <v>91616</v>
      </c>
      <c r="F733" s="5" t="s">
        <v>66</v>
      </c>
      <c r="G733" s="5" t="s">
        <v>24</v>
      </c>
      <c r="H733" s="5" t="s">
        <v>93</v>
      </c>
      <c r="I733" t="s">
        <v>44</v>
      </c>
      <c r="J733" t="s">
        <v>93</v>
      </c>
      <c r="K733">
        <v>100</v>
      </c>
      <c r="L733" s="5" t="s">
        <v>1596</v>
      </c>
      <c r="M733" s="5" t="s">
        <v>37</v>
      </c>
      <c r="N733">
        <v>9</v>
      </c>
      <c r="O733" t="s">
        <v>147</v>
      </c>
      <c r="P733" s="1">
        <v>45338</v>
      </c>
      <c r="Q733" s="1">
        <v>45378</v>
      </c>
      <c r="R733">
        <v>1762</v>
      </c>
      <c r="S733" s="4">
        <v>5.3</v>
      </c>
      <c r="T733" t="s">
        <v>30</v>
      </c>
    </row>
    <row r="734" spans="1:20" x14ac:dyDescent="0.35">
      <c r="A734" t="s">
        <v>1597</v>
      </c>
      <c r="B734" s="5" t="s">
        <v>21</v>
      </c>
      <c r="C734" s="6">
        <v>40715</v>
      </c>
      <c r="D734" t="s">
        <v>22</v>
      </c>
      <c r="E734">
        <v>40715</v>
      </c>
      <c r="F734" s="5" t="s">
        <v>58</v>
      </c>
      <c r="G734" s="5" t="s">
        <v>51</v>
      </c>
      <c r="H734" s="5" t="s">
        <v>157</v>
      </c>
      <c r="I734" t="s">
        <v>35</v>
      </c>
      <c r="J734" t="s">
        <v>165</v>
      </c>
      <c r="K734">
        <v>0</v>
      </c>
      <c r="L734" s="5" t="s">
        <v>1598</v>
      </c>
      <c r="M734" s="5" t="s">
        <v>54</v>
      </c>
      <c r="N734">
        <v>1</v>
      </c>
      <c r="O734" t="s">
        <v>71</v>
      </c>
      <c r="P734" s="1">
        <v>45479</v>
      </c>
      <c r="Q734" s="1">
        <v>45514</v>
      </c>
      <c r="R734">
        <v>1018</v>
      </c>
      <c r="S734" s="4">
        <v>7.9</v>
      </c>
      <c r="T734" t="s">
        <v>38</v>
      </c>
    </row>
    <row r="735" spans="1:20" x14ac:dyDescent="0.35">
      <c r="A735" t="s">
        <v>1599</v>
      </c>
      <c r="B735" s="5" t="s">
        <v>57</v>
      </c>
      <c r="C735" s="6">
        <v>188499</v>
      </c>
      <c r="D735" t="s">
        <v>120</v>
      </c>
      <c r="E735">
        <v>169649</v>
      </c>
      <c r="F735" s="5" t="s">
        <v>66</v>
      </c>
      <c r="G735" s="5" t="s">
        <v>24</v>
      </c>
      <c r="H735" s="5" t="s">
        <v>121</v>
      </c>
      <c r="I735" t="s">
        <v>44</v>
      </c>
      <c r="J735" t="s">
        <v>116</v>
      </c>
      <c r="K735">
        <v>0</v>
      </c>
      <c r="L735" s="5" t="s">
        <v>1600</v>
      </c>
      <c r="M735" s="5" t="s">
        <v>37</v>
      </c>
      <c r="N735">
        <v>9</v>
      </c>
      <c r="O735" t="s">
        <v>62</v>
      </c>
      <c r="P735" s="1">
        <v>45596</v>
      </c>
      <c r="Q735" s="1">
        <v>45614</v>
      </c>
      <c r="R735">
        <v>870</v>
      </c>
      <c r="S735" s="4">
        <v>6.6</v>
      </c>
      <c r="T735" t="s">
        <v>277</v>
      </c>
    </row>
    <row r="736" spans="1:20" x14ac:dyDescent="0.35">
      <c r="A736" t="s">
        <v>1601</v>
      </c>
      <c r="B736" s="5" t="s">
        <v>162</v>
      </c>
      <c r="C736" s="6">
        <v>181167</v>
      </c>
      <c r="D736" t="s">
        <v>92</v>
      </c>
      <c r="E736">
        <v>135875</v>
      </c>
      <c r="F736" s="5" t="s">
        <v>23</v>
      </c>
      <c r="G736" s="5" t="s">
        <v>24</v>
      </c>
      <c r="H736" s="5" t="s">
        <v>93</v>
      </c>
      <c r="I736" t="s">
        <v>26</v>
      </c>
      <c r="J736" t="s">
        <v>354</v>
      </c>
      <c r="K736">
        <v>100</v>
      </c>
      <c r="L736" s="5" t="s">
        <v>1602</v>
      </c>
      <c r="M736" s="5" t="s">
        <v>37</v>
      </c>
      <c r="N736">
        <v>16</v>
      </c>
      <c r="O736" t="s">
        <v>29</v>
      </c>
      <c r="P736" s="1">
        <v>45626</v>
      </c>
      <c r="Q736" s="1">
        <v>45682</v>
      </c>
      <c r="R736">
        <v>1237</v>
      </c>
      <c r="S736" s="4">
        <v>9.6999999999999993</v>
      </c>
      <c r="T736" t="s">
        <v>89</v>
      </c>
    </row>
    <row r="737" spans="1:20" x14ac:dyDescent="0.35">
      <c r="A737" t="s">
        <v>1603</v>
      </c>
      <c r="B737" s="5" t="s">
        <v>28801</v>
      </c>
      <c r="C737" s="6">
        <v>137580</v>
      </c>
      <c r="D737" t="s">
        <v>22</v>
      </c>
      <c r="E737">
        <v>137580</v>
      </c>
      <c r="F737" s="5" t="s">
        <v>66</v>
      </c>
      <c r="G737" s="5" t="s">
        <v>42</v>
      </c>
      <c r="H737" s="5" t="s">
        <v>97</v>
      </c>
      <c r="I737" t="s">
        <v>26</v>
      </c>
      <c r="J737" t="s">
        <v>97</v>
      </c>
      <c r="K737">
        <v>50</v>
      </c>
      <c r="L737" s="5" t="s">
        <v>1604</v>
      </c>
      <c r="M737" s="5" t="s">
        <v>54</v>
      </c>
      <c r="N737">
        <v>7</v>
      </c>
      <c r="O737" t="s">
        <v>112</v>
      </c>
      <c r="P737" s="1">
        <v>45475</v>
      </c>
      <c r="Q737" s="1">
        <v>45541</v>
      </c>
      <c r="R737">
        <v>1646</v>
      </c>
      <c r="S737" s="4">
        <v>7.9</v>
      </c>
      <c r="T737" t="s">
        <v>136</v>
      </c>
    </row>
    <row r="738" spans="1:20" x14ac:dyDescent="0.35">
      <c r="A738" t="s">
        <v>1605</v>
      </c>
      <c r="B738" s="5" t="s">
        <v>179</v>
      </c>
      <c r="C738" s="6">
        <v>81092</v>
      </c>
      <c r="D738" t="s">
        <v>74</v>
      </c>
      <c r="E738">
        <v>101365</v>
      </c>
      <c r="F738" s="5" t="s">
        <v>58</v>
      </c>
      <c r="G738" s="5" t="s">
        <v>42</v>
      </c>
      <c r="H738" s="5" t="s">
        <v>75</v>
      </c>
      <c r="I738" t="s">
        <v>35</v>
      </c>
      <c r="J738" t="s">
        <v>116</v>
      </c>
      <c r="K738">
        <v>0</v>
      </c>
      <c r="L738" s="5" t="s">
        <v>1606</v>
      </c>
      <c r="M738" s="5" t="s">
        <v>54</v>
      </c>
      <c r="N738">
        <v>0</v>
      </c>
      <c r="O738" t="s">
        <v>62</v>
      </c>
      <c r="P738" s="1">
        <v>45774</v>
      </c>
      <c r="Q738" s="1">
        <v>45800</v>
      </c>
      <c r="R738">
        <v>623</v>
      </c>
      <c r="S738" s="4">
        <v>8.1999999999999993</v>
      </c>
      <c r="T738" t="s">
        <v>277</v>
      </c>
    </row>
    <row r="739" spans="1:20" x14ac:dyDescent="0.35">
      <c r="A739" t="s">
        <v>1607</v>
      </c>
      <c r="B739" s="5" t="s">
        <v>105</v>
      </c>
      <c r="C739" s="6">
        <v>167011</v>
      </c>
      <c r="D739" t="s">
        <v>41</v>
      </c>
      <c r="E739">
        <v>141959</v>
      </c>
      <c r="F739" s="5" t="s">
        <v>23</v>
      </c>
      <c r="G739" s="5" t="s">
        <v>24</v>
      </c>
      <c r="H739" s="5" t="s">
        <v>43</v>
      </c>
      <c r="I739" t="s">
        <v>26</v>
      </c>
      <c r="J739" t="s">
        <v>467</v>
      </c>
      <c r="K739">
        <v>0</v>
      </c>
      <c r="L739" s="5" t="s">
        <v>1608</v>
      </c>
      <c r="M739" s="5" t="s">
        <v>70</v>
      </c>
      <c r="N739">
        <v>16</v>
      </c>
      <c r="O739" t="s">
        <v>112</v>
      </c>
      <c r="P739" s="1">
        <v>45427</v>
      </c>
      <c r="Q739" s="1">
        <v>45455</v>
      </c>
      <c r="R739">
        <v>2468</v>
      </c>
      <c r="S739" s="4">
        <v>7.6</v>
      </c>
      <c r="T739" t="s">
        <v>95</v>
      </c>
    </row>
    <row r="740" spans="1:20" x14ac:dyDescent="0.35">
      <c r="A740" t="s">
        <v>1609</v>
      </c>
      <c r="B740" s="5" t="s">
        <v>174</v>
      </c>
      <c r="C740" s="6">
        <v>115690</v>
      </c>
      <c r="D740" t="s">
        <v>65</v>
      </c>
      <c r="E740">
        <v>150397</v>
      </c>
      <c r="F740" s="5" t="s">
        <v>50</v>
      </c>
      <c r="G740" s="5" t="s">
        <v>42</v>
      </c>
      <c r="H740" s="5" t="s">
        <v>67</v>
      </c>
      <c r="I740" t="s">
        <v>26</v>
      </c>
      <c r="J740" t="s">
        <v>67</v>
      </c>
      <c r="K740">
        <v>50</v>
      </c>
      <c r="L740" s="5" t="s">
        <v>1610</v>
      </c>
      <c r="M740" s="5" t="s">
        <v>70</v>
      </c>
      <c r="N740">
        <v>2</v>
      </c>
      <c r="O740" t="s">
        <v>85</v>
      </c>
      <c r="P740" s="1">
        <v>45621</v>
      </c>
      <c r="Q740" s="1">
        <v>45646</v>
      </c>
      <c r="R740">
        <v>1357</v>
      </c>
      <c r="S740" s="4">
        <v>6.2</v>
      </c>
      <c r="T740" t="s">
        <v>153</v>
      </c>
    </row>
    <row r="741" spans="1:20" x14ac:dyDescent="0.35">
      <c r="A741" t="s">
        <v>1611</v>
      </c>
      <c r="B741" s="5" t="s">
        <v>32</v>
      </c>
      <c r="C741" s="6">
        <v>85081</v>
      </c>
      <c r="D741" t="s">
        <v>33</v>
      </c>
      <c r="E741">
        <v>9358910</v>
      </c>
      <c r="F741" s="5" t="s">
        <v>50</v>
      </c>
      <c r="G741" s="5" t="s">
        <v>42</v>
      </c>
      <c r="H741" s="5" t="s">
        <v>34</v>
      </c>
      <c r="I741" t="s">
        <v>26</v>
      </c>
      <c r="J741" t="s">
        <v>34</v>
      </c>
      <c r="K741">
        <v>100</v>
      </c>
      <c r="L741" s="5" t="s">
        <v>1612</v>
      </c>
      <c r="M741" s="5" t="s">
        <v>28</v>
      </c>
      <c r="N741">
        <v>3</v>
      </c>
      <c r="O741" t="s">
        <v>135</v>
      </c>
      <c r="P741" s="1">
        <v>45611</v>
      </c>
      <c r="Q741" s="1">
        <v>45625</v>
      </c>
      <c r="R741">
        <v>1877</v>
      </c>
      <c r="S741" s="4">
        <v>9.6</v>
      </c>
      <c r="T741" t="s">
        <v>210</v>
      </c>
    </row>
    <row r="742" spans="1:20" x14ac:dyDescent="0.35">
      <c r="A742" t="s">
        <v>1613</v>
      </c>
      <c r="B742" s="5" t="s">
        <v>28799</v>
      </c>
      <c r="C742" s="6">
        <v>204925</v>
      </c>
      <c r="D742" t="s">
        <v>22</v>
      </c>
      <c r="E742">
        <v>204925</v>
      </c>
      <c r="F742" s="5" t="s">
        <v>23</v>
      </c>
      <c r="G742" s="5" t="s">
        <v>42</v>
      </c>
      <c r="H742" s="5" t="s">
        <v>68</v>
      </c>
      <c r="I742" t="s">
        <v>44</v>
      </c>
      <c r="J742" t="s">
        <v>1211</v>
      </c>
      <c r="K742">
        <v>100</v>
      </c>
      <c r="L742" s="5" t="s">
        <v>1614</v>
      </c>
      <c r="M742" s="5" t="s">
        <v>54</v>
      </c>
      <c r="N742">
        <v>13</v>
      </c>
      <c r="O742" t="s">
        <v>172</v>
      </c>
      <c r="P742" s="1">
        <v>45726</v>
      </c>
      <c r="Q742" s="1">
        <v>45765</v>
      </c>
      <c r="R742">
        <v>2392</v>
      </c>
      <c r="S742" s="4">
        <v>5.3</v>
      </c>
      <c r="T742" t="s">
        <v>108</v>
      </c>
    </row>
    <row r="743" spans="1:20" x14ac:dyDescent="0.35">
      <c r="A743" t="s">
        <v>1615</v>
      </c>
      <c r="B743" s="5" t="s">
        <v>217</v>
      </c>
      <c r="C743" s="6">
        <v>71330</v>
      </c>
      <c r="D743" t="s">
        <v>22</v>
      </c>
      <c r="E743">
        <v>71330</v>
      </c>
      <c r="F743" s="5" t="s">
        <v>58</v>
      </c>
      <c r="G743" s="5" t="s">
        <v>59</v>
      </c>
      <c r="H743" s="5" t="s">
        <v>129</v>
      </c>
      <c r="I743" t="s">
        <v>26</v>
      </c>
      <c r="J743" t="s">
        <v>129</v>
      </c>
      <c r="K743">
        <v>100</v>
      </c>
      <c r="L743" s="5" t="s">
        <v>1616</v>
      </c>
      <c r="M743" s="5" t="s">
        <v>70</v>
      </c>
      <c r="N743">
        <v>1</v>
      </c>
      <c r="O743" t="s">
        <v>62</v>
      </c>
      <c r="P743" s="1">
        <v>45669</v>
      </c>
      <c r="Q743" s="1">
        <v>45691</v>
      </c>
      <c r="R743">
        <v>1304</v>
      </c>
      <c r="S743" s="4">
        <v>5.3</v>
      </c>
      <c r="T743" t="s">
        <v>210</v>
      </c>
    </row>
    <row r="744" spans="1:20" x14ac:dyDescent="0.35">
      <c r="A744" t="s">
        <v>1617</v>
      </c>
      <c r="B744" s="5" t="s">
        <v>145</v>
      </c>
      <c r="C744" s="6">
        <v>147961</v>
      </c>
      <c r="D744" t="s">
        <v>120</v>
      </c>
      <c r="E744">
        <v>133165</v>
      </c>
      <c r="F744" s="5" t="s">
        <v>50</v>
      </c>
      <c r="G744" s="5" t="s">
        <v>42</v>
      </c>
      <c r="H744" s="5" t="s">
        <v>121</v>
      </c>
      <c r="I744" t="s">
        <v>26</v>
      </c>
      <c r="J744" t="s">
        <v>121</v>
      </c>
      <c r="K744">
        <v>0</v>
      </c>
      <c r="L744" s="5" t="s">
        <v>1618</v>
      </c>
      <c r="M744" s="5" t="s">
        <v>54</v>
      </c>
      <c r="N744">
        <v>2</v>
      </c>
      <c r="O744" t="s">
        <v>78</v>
      </c>
      <c r="P744" s="1">
        <v>45614</v>
      </c>
      <c r="Q744" s="1">
        <v>45684</v>
      </c>
      <c r="R744">
        <v>2488</v>
      </c>
      <c r="S744" s="4">
        <v>7</v>
      </c>
      <c r="T744" t="s">
        <v>277</v>
      </c>
    </row>
    <row r="745" spans="1:20" x14ac:dyDescent="0.35">
      <c r="A745" t="s">
        <v>1619</v>
      </c>
      <c r="B745" s="5" t="s">
        <v>28802</v>
      </c>
      <c r="C745" s="6">
        <v>81537</v>
      </c>
      <c r="D745" t="s">
        <v>41</v>
      </c>
      <c r="E745">
        <v>69306</v>
      </c>
      <c r="F745" s="5" t="s">
        <v>50</v>
      </c>
      <c r="G745" s="5" t="s">
        <v>24</v>
      </c>
      <c r="H745" s="5" t="s">
        <v>43</v>
      </c>
      <c r="I745" t="s">
        <v>26</v>
      </c>
      <c r="J745" t="s">
        <v>60</v>
      </c>
      <c r="K745">
        <v>100</v>
      </c>
      <c r="L745" s="5" t="s">
        <v>1620</v>
      </c>
      <c r="M745" s="5" t="s">
        <v>28</v>
      </c>
      <c r="N745">
        <v>2</v>
      </c>
      <c r="O745" t="s">
        <v>147</v>
      </c>
      <c r="P745" s="1">
        <v>45709</v>
      </c>
      <c r="Q745" s="1">
        <v>45724</v>
      </c>
      <c r="R745">
        <v>1123</v>
      </c>
      <c r="S745" s="4">
        <v>8.1</v>
      </c>
      <c r="T745" t="s">
        <v>47</v>
      </c>
    </row>
    <row r="746" spans="1:20" x14ac:dyDescent="0.35">
      <c r="A746" t="s">
        <v>1621</v>
      </c>
      <c r="B746" s="5" t="s">
        <v>179</v>
      </c>
      <c r="C746" s="6">
        <v>169303</v>
      </c>
      <c r="D746" t="s">
        <v>41</v>
      </c>
      <c r="E746">
        <v>143908</v>
      </c>
      <c r="F746" s="5" t="s">
        <v>23</v>
      </c>
      <c r="G746" s="5" t="s">
        <v>51</v>
      </c>
      <c r="H746" s="5" t="s">
        <v>43</v>
      </c>
      <c r="I746" t="s">
        <v>26</v>
      </c>
      <c r="J746" t="s">
        <v>43</v>
      </c>
      <c r="K746">
        <v>0</v>
      </c>
      <c r="L746" s="5" t="s">
        <v>1622</v>
      </c>
      <c r="M746" s="5" t="s">
        <v>54</v>
      </c>
      <c r="N746">
        <v>14</v>
      </c>
      <c r="O746" t="s">
        <v>29</v>
      </c>
      <c r="P746" s="1">
        <v>45420</v>
      </c>
      <c r="Q746" s="1">
        <v>45482</v>
      </c>
      <c r="R746">
        <v>1444</v>
      </c>
      <c r="S746" s="4">
        <v>7</v>
      </c>
      <c r="T746" t="s">
        <v>103</v>
      </c>
    </row>
    <row r="747" spans="1:20" x14ac:dyDescent="0.35">
      <c r="A747" t="s">
        <v>1623</v>
      </c>
      <c r="B747" s="5" t="s">
        <v>179</v>
      </c>
      <c r="C747" s="6">
        <v>79345</v>
      </c>
      <c r="D747" t="s">
        <v>22</v>
      </c>
      <c r="E747">
        <v>79345</v>
      </c>
      <c r="F747" s="5" t="s">
        <v>58</v>
      </c>
      <c r="G747" s="5" t="s">
        <v>51</v>
      </c>
      <c r="H747" s="5" t="s">
        <v>101</v>
      </c>
      <c r="I747" t="s">
        <v>35</v>
      </c>
      <c r="J747" t="s">
        <v>101</v>
      </c>
      <c r="K747">
        <v>100</v>
      </c>
      <c r="L747" s="5" t="s">
        <v>1624</v>
      </c>
      <c r="M747" s="5" t="s">
        <v>28</v>
      </c>
      <c r="N747">
        <v>1</v>
      </c>
      <c r="O747" t="s">
        <v>78</v>
      </c>
      <c r="P747" s="1">
        <v>45292</v>
      </c>
      <c r="Q747" s="1">
        <v>45354</v>
      </c>
      <c r="R747">
        <v>2459</v>
      </c>
      <c r="S747" s="4">
        <v>7.1</v>
      </c>
      <c r="T747" t="s">
        <v>55</v>
      </c>
    </row>
    <row r="748" spans="1:20" x14ac:dyDescent="0.35">
      <c r="A748" t="s">
        <v>1625</v>
      </c>
      <c r="B748" s="5" t="s">
        <v>217</v>
      </c>
      <c r="C748" s="6">
        <v>141710</v>
      </c>
      <c r="D748" t="s">
        <v>41</v>
      </c>
      <c r="E748">
        <v>120454</v>
      </c>
      <c r="F748" s="5" t="s">
        <v>23</v>
      </c>
      <c r="G748" s="5" t="s">
        <v>59</v>
      </c>
      <c r="H748" s="5" t="s">
        <v>151</v>
      </c>
      <c r="I748" t="s">
        <v>44</v>
      </c>
      <c r="J748" t="s">
        <v>133</v>
      </c>
      <c r="K748">
        <v>100</v>
      </c>
      <c r="L748" s="5" t="s">
        <v>1626</v>
      </c>
      <c r="M748" s="5" t="s">
        <v>70</v>
      </c>
      <c r="N748">
        <v>12</v>
      </c>
      <c r="O748" t="s">
        <v>141</v>
      </c>
      <c r="P748" s="1">
        <v>45775</v>
      </c>
      <c r="Q748" s="1">
        <v>45828</v>
      </c>
      <c r="R748">
        <v>975</v>
      </c>
      <c r="S748" s="4">
        <v>7.4</v>
      </c>
      <c r="T748" t="s">
        <v>79</v>
      </c>
    </row>
    <row r="749" spans="1:20" x14ac:dyDescent="0.35">
      <c r="A749" t="s">
        <v>1627</v>
      </c>
      <c r="B749" s="5" t="s">
        <v>28802</v>
      </c>
      <c r="C749" s="6">
        <v>176540</v>
      </c>
      <c r="D749" t="s">
        <v>22</v>
      </c>
      <c r="E749">
        <v>176540</v>
      </c>
      <c r="F749" s="5" t="s">
        <v>23</v>
      </c>
      <c r="G749" s="5" t="s">
        <v>59</v>
      </c>
      <c r="H749" s="5" t="s">
        <v>25</v>
      </c>
      <c r="I749" t="s">
        <v>44</v>
      </c>
      <c r="J749" t="s">
        <v>101</v>
      </c>
      <c r="K749">
        <v>0</v>
      </c>
      <c r="L749" s="5" t="s">
        <v>1628</v>
      </c>
      <c r="M749" s="5" t="s">
        <v>70</v>
      </c>
      <c r="N749">
        <v>16</v>
      </c>
      <c r="O749" t="s">
        <v>112</v>
      </c>
      <c r="P749" s="1">
        <v>45552</v>
      </c>
      <c r="Q749" s="1">
        <v>45615</v>
      </c>
      <c r="R749">
        <v>738</v>
      </c>
      <c r="S749" s="4">
        <v>5.5</v>
      </c>
      <c r="T749" t="s">
        <v>243</v>
      </c>
    </row>
    <row r="750" spans="1:20" x14ac:dyDescent="0.35">
      <c r="A750" t="s">
        <v>1629</v>
      </c>
      <c r="B750" s="5" t="s">
        <v>100</v>
      </c>
      <c r="C750" s="6">
        <v>75872</v>
      </c>
      <c r="D750" t="s">
        <v>65</v>
      </c>
      <c r="E750">
        <v>98634</v>
      </c>
      <c r="F750" s="5" t="s">
        <v>58</v>
      </c>
      <c r="G750" s="5" t="s">
        <v>59</v>
      </c>
      <c r="H750" s="5" t="s">
        <v>67</v>
      </c>
      <c r="I750" t="s">
        <v>44</v>
      </c>
      <c r="J750" t="s">
        <v>126</v>
      </c>
      <c r="K750">
        <v>0</v>
      </c>
      <c r="L750" s="5" t="s">
        <v>1630</v>
      </c>
      <c r="M750" s="5" t="s">
        <v>28</v>
      </c>
      <c r="N750">
        <v>0</v>
      </c>
      <c r="O750" t="s">
        <v>167</v>
      </c>
      <c r="P750" s="1">
        <v>45663</v>
      </c>
      <c r="Q750" s="1">
        <v>45687</v>
      </c>
      <c r="R750">
        <v>1818</v>
      </c>
      <c r="S750" s="4">
        <v>8.4</v>
      </c>
      <c r="T750" t="s">
        <v>277</v>
      </c>
    </row>
    <row r="751" spans="1:20" x14ac:dyDescent="0.35">
      <c r="A751" t="s">
        <v>1631</v>
      </c>
      <c r="B751" s="5" t="s">
        <v>28800</v>
      </c>
      <c r="C751" s="6">
        <v>39100</v>
      </c>
      <c r="D751" t="s">
        <v>22</v>
      </c>
      <c r="E751">
        <v>39100</v>
      </c>
      <c r="F751" s="5" t="s">
        <v>50</v>
      </c>
      <c r="G751" s="5" t="s">
        <v>42</v>
      </c>
      <c r="H751" s="5" t="s">
        <v>157</v>
      </c>
      <c r="I751" t="s">
        <v>26</v>
      </c>
      <c r="J751" t="s">
        <v>126</v>
      </c>
      <c r="K751">
        <v>100</v>
      </c>
      <c r="L751" s="5" t="s">
        <v>1632</v>
      </c>
      <c r="M751" s="5" t="s">
        <v>54</v>
      </c>
      <c r="N751">
        <v>3</v>
      </c>
      <c r="O751" t="s">
        <v>135</v>
      </c>
      <c r="P751" s="1">
        <v>45755</v>
      </c>
      <c r="Q751" s="1">
        <v>45769</v>
      </c>
      <c r="R751">
        <v>1101</v>
      </c>
      <c r="S751" s="4">
        <v>5.7</v>
      </c>
      <c r="T751" t="s">
        <v>95</v>
      </c>
    </row>
    <row r="752" spans="1:20" x14ac:dyDescent="0.35">
      <c r="A752" t="s">
        <v>1633</v>
      </c>
      <c r="B752" s="5" t="s">
        <v>174</v>
      </c>
      <c r="C752" s="6">
        <v>60610</v>
      </c>
      <c r="D752" t="s">
        <v>22</v>
      </c>
      <c r="E752">
        <v>60610</v>
      </c>
      <c r="F752" s="5" t="s">
        <v>50</v>
      </c>
      <c r="G752" s="5" t="s">
        <v>24</v>
      </c>
      <c r="H752" s="5" t="s">
        <v>165</v>
      </c>
      <c r="I752" t="s">
        <v>44</v>
      </c>
      <c r="J752" t="s">
        <v>165</v>
      </c>
      <c r="K752">
        <v>50</v>
      </c>
      <c r="L752" s="5" t="s">
        <v>1634</v>
      </c>
      <c r="M752" s="5" t="s">
        <v>28</v>
      </c>
      <c r="N752">
        <v>3</v>
      </c>
      <c r="O752" t="s">
        <v>62</v>
      </c>
      <c r="P752" s="1">
        <v>45739</v>
      </c>
      <c r="Q752" s="1">
        <v>45801</v>
      </c>
      <c r="R752">
        <v>748</v>
      </c>
      <c r="S752" s="4">
        <v>5.4</v>
      </c>
      <c r="T752" t="s">
        <v>277</v>
      </c>
    </row>
    <row r="753" spans="1:20" x14ac:dyDescent="0.35">
      <c r="A753" t="s">
        <v>1635</v>
      </c>
      <c r="B753" s="5" t="s">
        <v>217</v>
      </c>
      <c r="C753" s="6">
        <v>64997</v>
      </c>
      <c r="D753" t="s">
        <v>22</v>
      </c>
      <c r="E753">
        <v>64997</v>
      </c>
      <c r="F753" s="5" t="s">
        <v>58</v>
      </c>
      <c r="G753" s="5" t="s">
        <v>42</v>
      </c>
      <c r="H753" s="5" t="s">
        <v>52</v>
      </c>
      <c r="I753" t="s">
        <v>35</v>
      </c>
      <c r="J753" t="s">
        <v>52</v>
      </c>
      <c r="K753">
        <v>50</v>
      </c>
      <c r="L753" s="5" t="s">
        <v>1636</v>
      </c>
      <c r="M753" s="5" t="s">
        <v>54</v>
      </c>
      <c r="N753">
        <v>0</v>
      </c>
      <c r="O753" t="s">
        <v>46</v>
      </c>
      <c r="P753" s="1">
        <v>45627</v>
      </c>
      <c r="Q753" s="1">
        <v>45658</v>
      </c>
      <c r="R753">
        <v>1749</v>
      </c>
      <c r="S753" s="4">
        <v>7.9</v>
      </c>
      <c r="T753" t="s">
        <v>108</v>
      </c>
    </row>
    <row r="754" spans="1:20" x14ac:dyDescent="0.35">
      <c r="A754" t="s">
        <v>1637</v>
      </c>
      <c r="B754" s="5" t="s">
        <v>105</v>
      </c>
      <c r="C754" s="6">
        <v>79831</v>
      </c>
      <c r="D754" t="s">
        <v>22</v>
      </c>
      <c r="E754">
        <v>79831</v>
      </c>
      <c r="F754" s="5" t="s">
        <v>50</v>
      </c>
      <c r="G754" s="5" t="s">
        <v>59</v>
      </c>
      <c r="H754" s="5" t="s">
        <v>52</v>
      </c>
      <c r="I754" t="s">
        <v>44</v>
      </c>
      <c r="J754" t="s">
        <v>52</v>
      </c>
      <c r="K754">
        <v>0</v>
      </c>
      <c r="L754" s="5" t="s">
        <v>1638</v>
      </c>
      <c r="M754" s="5" t="s">
        <v>37</v>
      </c>
      <c r="N754">
        <v>4</v>
      </c>
      <c r="O754" t="s">
        <v>167</v>
      </c>
      <c r="P754" s="1">
        <v>45421</v>
      </c>
      <c r="Q754" s="1">
        <v>45465</v>
      </c>
      <c r="R754">
        <v>1863</v>
      </c>
      <c r="S754" s="4">
        <v>9.6</v>
      </c>
      <c r="T754" t="s">
        <v>108</v>
      </c>
    </row>
    <row r="755" spans="1:20" x14ac:dyDescent="0.35">
      <c r="A755" t="s">
        <v>1639</v>
      </c>
      <c r="B755" s="5" t="s">
        <v>174</v>
      </c>
      <c r="C755" s="6">
        <v>75434</v>
      </c>
      <c r="D755" t="s">
        <v>33</v>
      </c>
      <c r="E755">
        <v>8297740</v>
      </c>
      <c r="F755" s="5" t="s">
        <v>58</v>
      </c>
      <c r="G755" s="5" t="s">
        <v>59</v>
      </c>
      <c r="H755" s="5" t="s">
        <v>34</v>
      </c>
      <c r="I755" t="s">
        <v>35</v>
      </c>
      <c r="J755" t="s">
        <v>151</v>
      </c>
      <c r="K755">
        <v>100</v>
      </c>
      <c r="L755" s="5" t="s">
        <v>1640</v>
      </c>
      <c r="M755" s="5" t="s">
        <v>54</v>
      </c>
      <c r="N755">
        <v>1</v>
      </c>
      <c r="O755" t="s">
        <v>71</v>
      </c>
      <c r="P755" s="1">
        <v>45770</v>
      </c>
      <c r="Q755" s="1">
        <v>45789</v>
      </c>
      <c r="R755">
        <v>2180</v>
      </c>
      <c r="S755" s="4">
        <v>7.3</v>
      </c>
      <c r="T755" t="s">
        <v>89</v>
      </c>
    </row>
    <row r="756" spans="1:20" x14ac:dyDescent="0.35">
      <c r="A756" t="s">
        <v>1641</v>
      </c>
      <c r="B756" s="5" t="s">
        <v>217</v>
      </c>
      <c r="C756" s="6">
        <v>135956</v>
      </c>
      <c r="D756" t="s">
        <v>22</v>
      </c>
      <c r="E756">
        <v>135956</v>
      </c>
      <c r="F756" s="5" t="s">
        <v>66</v>
      </c>
      <c r="G756" s="5" t="s">
        <v>24</v>
      </c>
      <c r="H756" s="5" t="s">
        <v>191</v>
      </c>
      <c r="I756" t="s">
        <v>26</v>
      </c>
      <c r="J756" t="s">
        <v>191</v>
      </c>
      <c r="K756">
        <v>100</v>
      </c>
      <c r="L756" s="5" t="s">
        <v>1642</v>
      </c>
      <c r="M756" s="5" t="s">
        <v>70</v>
      </c>
      <c r="N756">
        <v>8</v>
      </c>
      <c r="O756" t="s">
        <v>29</v>
      </c>
      <c r="P756" s="1">
        <v>45333</v>
      </c>
      <c r="Q756" s="1">
        <v>45402</v>
      </c>
      <c r="R756">
        <v>1899</v>
      </c>
      <c r="S756" s="4">
        <v>5.7</v>
      </c>
      <c r="T756" t="s">
        <v>30</v>
      </c>
    </row>
    <row r="757" spans="1:20" x14ac:dyDescent="0.35">
      <c r="A757" t="s">
        <v>1643</v>
      </c>
      <c r="B757" s="5" t="s">
        <v>91</v>
      </c>
      <c r="C757" s="6">
        <v>91194</v>
      </c>
      <c r="D757" t="s">
        <v>74</v>
      </c>
      <c r="E757">
        <v>113993</v>
      </c>
      <c r="F757" s="5" t="s">
        <v>50</v>
      </c>
      <c r="G757" s="5" t="s">
        <v>24</v>
      </c>
      <c r="H757" s="5" t="s">
        <v>75</v>
      </c>
      <c r="I757" t="s">
        <v>44</v>
      </c>
      <c r="J757" t="s">
        <v>75</v>
      </c>
      <c r="K757">
        <v>0</v>
      </c>
      <c r="L757" s="5" t="s">
        <v>1644</v>
      </c>
      <c r="M757" s="5" t="s">
        <v>54</v>
      </c>
      <c r="N757">
        <v>3</v>
      </c>
      <c r="O757" t="s">
        <v>147</v>
      </c>
      <c r="P757" s="1">
        <v>45517</v>
      </c>
      <c r="Q757" s="1">
        <v>45555</v>
      </c>
      <c r="R757">
        <v>689</v>
      </c>
      <c r="S757" s="4">
        <v>9.9</v>
      </c>
      <c r="T757" t="s">
        <v>136</v>
      </c>
    </row>
    <row r="758" spans="1:20" x14ac:dyDescent="0.35">
      <c r="A758" t="s">
        <v>1645</v>
      </c>
      <c r="B758" s="5" t="s">
        <v>28802</v>
      </c>
      <c r="C758" s="6">
        <v>182045</v>
      </c>
      <c r="D758" t="s">
        <v>22</v>
      </c>
      <c r="E758">
        <v>182045</v>
      </c>
      <c r="F758" s="5" t="s">
        <v>23</v>
      </c>
      <c r="G758" s="5" t="s">
        <v>42</v>
      </c>
      <c r="H758" s="5" t="s">
        <v>191</v>
      </c>
      <c r="I758" t="s">
        <v>44</v>
      </c>
      <c r="J758" t="s">
        <v>116</v>
      </c>
      <c r="K758">
        <v>100</v>
      </c>
      <c r="L758" s="5" t="s">
        <v>1646</v>
      </c>
      <c r="M758" s="5" t="s">
        <v>54</v>
      </c>
      <c r="N758">
        <v>10</v>
      </c>
      <c r="O758" t="s">
        <v>71</v>
      </c>
      <c r="P758" s="1">
        <v>45621</v>
      </c>
      <c r="Q758" s="1">
        <v>45683</v>
      </c>
      <c r="R758">
        <v>1620</v>
      </c>
      <c r="S758" s="4">
        <v>10</v>
      </c>
      <c r="T758" t="s">
        <v>277</v>
      </c>
    </row>
    <row r="759" spans="1:20" x14ac:dyDescent="0.35">
      <c r="A759" t="s">
        <v>1647</v>
      </c>
      <c r="B759" s="5" t="s">
        <v>40</v>
      </c>
      <c r="C759" s="6">
        <v>143858</v>
      </c>
      <c r="D759" t="s">
        <v>22</v>
      </c>
      <c r="E759">
        <v>143858</v>
      </c>
      <c r="F759" s="5" t="s">
        <v>23</v>
      </c>
      <c r="G759" s="5" t="s">
        <v>59</v>
      </c>
      <c r="H759" s="5" t="s">
        <v>191</v>
      </c>
      <c r="I759" t="s">
        <v>26</v>
      </c>
      <c r="J759" t="s">
        <v>191</v>
      </c>
      <c r="K759">
        <v>50</v>
      </c>
      <c r="L759" s="5" t="s">
        <v>1648</v>
      </c>
      <c r="M759" s="5" t="s">
        <v>28</v>
      </c>
      <c r="N759">
        <v>10</v>
      </c>
      <c r="O759" t="s">
        <v>46</v>
      </c>
      <c r="P759" s="1">
        <v>45660</v>
      </c>
      <c r="Q759" s="1">
        <v>45693</v>
      </c>
      <c r="R759">
        <v>1182</v>
      </c>
      <c r="S759" s="4">
        <v>7.8</v>
      </c>
      <c r="T759" t="s">
        <v>277</v>
      </c>
    </row>
    <row r="760" spans="1:20" x14ac:dyDescent="0.35">
      <c r="A760" t="s">
        <v>1649</v>
      </c>
      <c r="B760" s="5" t="s">
        <v>174</v>
      </c>
      <c r="C760" s="6">
        <v>135781</v>
      </c>
      <c r="D760" t="s">
        <v>22</v>
      </c>
      <c r="E760">
        <v>135781</v>
      </c>
      <c r="F760" s="5" t="s">
        <v>66</v>
      </c>
      <c r="G760" s="5" t="s">
        <v>59</v>
      </c>
      <c r="H760" s="5" t="s">
        <v>52</v>
      </c>
      <c r="I760" t="s">
        <v>26</v>
      </c>
      <c r="J760" t="s">
        <v>52</v>
      </c>
      <c r="K760">
        <v>100</v>
      </c>
      <c r="L760" s="5" t="s">
        <v>1650</v>
      </c>
      <c r="M760" s="5" t="s">
        <v>70</v>
      </c>
      <c r="N760">
        <v>7</v>
      </c>
      <c r="O760" t="s">
        <v>167</v>
      </c>
      <c r="P760" s="1">
        <v>45622</v>
      </c>
      <c r="Q760" s="1">
        <v>45691</v>
      </c>
      <c r="R760">
        <v>1587</v>
      </c>
      <c r="S760" s="4">
        <v>6.2</v>
      </c>
      <c r="T760" t="s">
        <v>38</v>
      </c>
    </row>
    <row r="761" spans="1:20" x14ac:dyDescent="0.35">
      <c r="A761" t="s">
        <v>1651</v>
      </c>
      <c r="B761" s="5" t="s">
        <v>28799</v>
      </c>
      <c r="C761" s="6">
        <v>151948</v>
      </c>
      <c r="D761" t="s">
        <v>22</v>
      </c>
      <c r="E761">
        <v>151948</v>
      </c>
      <c r="F761" s="5" t="s">
        <v>50</v>
      </c>
      <c r="G761" s="5" t="s">
        <v>51</v>
      </c>
      <c r="H761" s="5" t="s">
        <v>97</v>
      </c>
      <c r="I761" t="s">
        <v>35</v>
      </c>
      <c r="J761" t="s">
        <v>43</v>
      </c>
      <c r="K761">
        <v>100</v>
      </c>
      <c r="L761" s="5" t="s">
        <v>1652</v>
      </c>
      <c r="M761" s="5" t="s">
        <v>37</v>
      </c>
      <c r="N761">
        <v>3</v>
      </c>
      <c r="O761" t="s">
        <v>172</v>
      </c>
      <c r="P761" s="1">
        <v>45607</v>
      </c>
      <c r="Q761" s="1">
        <v>45636</v>
      </c>
      <c r="R761">
        <v>1738</v>
      </c>
      <c r="S761" s="4">
        <v>6.3</v>
      </c>
      <c r="T761" t="s">
        <v>118</v>
      </c>
    </row>
    <row r="762" spans="1:20" x14ac:dyDescent="0.35">
      <c r="A762" t="s">
        <v>1653</v>
      </c>
      <c r="B762" s="5" t="s">
        <v>28802</v>
      </c>
      <c r="C762" s="6">
        <v>97414</v>
      </c>
      <c r="D762" t="s">
        <v>74</v>
      </c>
      <c r="E762">
        <v>121768</v>
      </c>
      <c r="F762" s="5" t="s">
        <v>66</v>
      </c>
      <c r="G762" s="5" t="s">
        <v>51</v>
      </c>
      <c r="H762" s="5" t="s">
        <v>75</v>
      </c>
      <c r="I762" t="s">
        <v>44</v>
      </c>
      <c r="J762" t="s">
        <v>75</v>
      </c>
      <c r="K762">
        <v>0</v>
      </c>
      <c r="L762" s="5" t="s">
        <v>1654</v>
      </c>
      <c r="M762" s="5" t="s">
        <v>70</v>
      </c>
      <c r="N762">
        <v>6</v>
      </c>
      <c r="O762" t="s">
        <v>112</v>
      </c>
      <c r="P762" s="1">
        <v>45508</v>
      </c>
      <c r="Q762" s="1">
        <v>45534</v>
      </c>
      <c r="R762">
        <v>748</v>
      </c>
      <c r="S762" s="4">
        <v>9.3000000000000007</v>
      </c>
      <c r="T762" t="s">
        <v>108</v>
      </c>
    </row>
    <row r="763" spans="1:20" x14ac:dyDescent="0.35">
      <c r="A763" t="s">
        <v>1655</v>
      </c>
      <c r="B763" s="5" t="s">
        <v>179</v>
      </c>
      <c r="C763" s="6">
        <v>44257</v>
      </c>
      <c r="D763" t="s">
        <v>22</v>
      </c>
      <c r="E763">
        <v>44257</v>
      </c>
      <c r="F763" s="5" t="s">
        <v>50</v>
      </c>
      <c r="G763" s="5" t="s">
        <v>24</v>
      </c>
      <c r="H763" s="5" t="s">
        <v>157</v>
      </c>
      <c r="I763" t="s">
        <v>26</v>
      </c>
      <c r="J763" t="s">
        <v>157</v>
      </c>
      <c r="K763">
        <v>50</v>
      </c>
      <c r="L763" s="5" t="s">
        <v>1656</v>
      </c>
      <c r="M763" s="5" t="s">
        <v>54</v>
      </c>
      <c r="N763">
        <v>4</v>
      </c>
      <c r="O763" t="s">
        <v>172</v>
      </c>
      <c r="P763" s="1">
        <v>45624</v>
      </c>
      <c r="Q763" s="1">
        <v>45649</v>
      </c>
      <c r="R763">
        <v>1984</v>
      </c>
      <c r="S763" s="4">
        <v>6.4</v>
      </c>
      <c r="T763" t="s">
        <v>108</v>
      </c>
    </row>
    <row r="764" spans="1:20" x14ac:dyDescent="0.35">
      <c r="A764" t="s">
        <v>1657</v>
      </c>
      <c r="B764" s="5" t="s">
        <v>28800</v>
      </c>
      <c r="C764" s="6">
        <v>183099</v>
      </c>
      <c r="D764" t="s">
        <v>22</v>
      </c>
      <c r="E764">
        <v>183099</v>
      </c>
      <c r="F764" s="5" t="s">
        <v>66</v>
      </c>
      <c r="G764" s="5" t="s">
        <v>59</v>
      </c>
      <c r="H764" s="5" t="s">
        <v>97</v>
      </c>
      <c r="I764" t="s">
        <v>26</v>
      </c>
      <c r="J764" t="s">
        <v>97</v>
      </c>
      <c r="K764">
        <v>100</v>
      </c>
      <c r="L764" s="5" t="s">
        <v>1658</v>
      </c>
      <c r="M764" s="5" t="s">
        <v>70</v>
      </c>
      <c r="N764">
        <v>9</v>
      </c>
      <c r="O764" t="s">
        <v>172</v>
      </c>
      <c r="P764" s="1">
        <v>45678</v>
      </c>
      <c r="Q764" s="1">
        <v>45699</v>
      </c>
      <c r="R764">
        <v>542</v>
      </c>
      <c r="S764" s="4">
        <v>8.9</v>
      </c>
      <c r="T764" t="s">
        <v>38</v>
      </c>
    </row>
    <row r="765" spans="1:20" x14ac:dyDescent="0.35">
      <c r="A765" t="s">
        <v>1659</v>
      </c>
      <c r="B765" s="5" t="s">
        <v>28799</v>
      </c>
      <c r="C765" s="6">
        <v>66978</v>
      </c>
      <c r="D765" t="s">
        <v>41</v>
      </c>
      <c r="E765">
        <v>56931</v>
      </c>
      <c r="F765" s="5" t="s">
        <v>58</v>
      </c>
      <c r="G765" s="5" t="s">
        <v>59</v>
      </c>
      <c r="H765" s="5" t="s">
        <v>60</v>
      </c>
      <c r="I765" t="s">
        <v>26</v>
      </c>
      <c r="J765" t="s">
        <v>60</v>
      </c>
      <c r="K765">
        <v>50</v>
      </c>
      <c r="L765" s="5" t="s">
        <v>1660</v>
      </c>
      <c r="M765" s="5" t="s">
        <v>28</v>
      </c>
      <c r="N765">
        <v>0</v>
      </c>
      <c r="O765" t="s">
        <v>78</v>
      </c>
      <c r="P765" s="1">
        <v>45753</v>
      </c>
      <c r="Q765" s="1">
        <v>45784</v>
      </c>
      <c r="R765">
        <v>721</v>
      </c>
      <c r="S765" s="4">
        <v>9.4</v>
      </c>
      <c r="T765" t="s">
        <v>38</v>
      </c>
    </row>
    <row r="766" spans="1:20" x14ac:dyDescent="0.35">
      <c r="A766" t="s">
        <v>1661</v>
      </c>
      <c r="B766" s="5" t="s">
        <v>49</v>
      </c>
      <c r="C766" s="6">
        <v>58844</v>
      </c>
      <c r="D766" t="s">
        <v>22</v>
      </c>
      <c r="E766">
        <v>58844</v>
      </c>
      <c r="F766" s="5" t="s">
        <v>58</v>
      </c>
      <c r="G766" s="5" t="s">
        <v>24</v>
      </c>
      <c r="H766" s="5" t="s">
        <v>101</v>
      </c>
      <c r="I766" t="s">
        <v>44</v>
      </c>
      <c r="J766" t="s">
        <v>423</v>
      </c>
      <c r="K766">
        <v>100</v>
      </c>
      <c r="L766" s="5" t="s">
        <v>1662</v>
      </c>
      <c r="M766" s="5" t="s">
        <v>54</v>
      </c>
      <c r="N766">
        <v>1</v>
      </c>
      <c r="O766" t="s">
        <v>71</v>
      </c>
      <c r="P766" s="1">
        <v>45366</v>
      </c>
      <c r="Q766" s="1">
        <v>45402</v>
      </c>
      <c r="R766">
        <v>874</v>
      </c>
      <c r="S766" s="4">
        <v>7.2</v>
      </c>
      <c r="T766" t="s">
        <v>277</v>
      </c>
    </row>
    <row r="767" spans="1:20" x14ac:dyDescent="0.35">
      <c r="A767" t="s">
        <v>1663</v>
      </c>
      <c r="B767" s="5" t="s">
        <v>21</v>
      </c>
      <c r="C767" s="6">
        <v>86679</v>
      </c>
      <c r="D767" t="s">
        <v>41</v>
      </c>
      <c r="E767">
        <v>73677</v>
      </c>
      <c r="F767" s="5" t="s">
        <v>58</v>
      </c>
      <c r="G767" s="5" t="s">
        <v>24</v>
      </c>
      <c r="H767" s="5" t="s">
        <v>60</v>
      </c>
      <c r="I767" t="s">
        <v>35</v>
      </c>
      <c r="J767" t="s">
        <v>60</v>
      </c>
      <c r="K767">
        <v>50</v>
      </c>
      <c r="L767" s="5" t="s">
        <v>1664</v>
      </c>
      <c r="M767" s="5" t="s">
        <v>54</v>
      </c>
      <c r="N767">
        <v>1</v>
      </c>
      <c r="O767" t="s">
        <v>78</v>
      </c>
      <c r="P767" s="1">
        <v>45391</v>
      </c>
      <c r="Q767" s="1">
        <v>45406</v>
      </c>
      <c r="R767">
        <v>865</v>
      </c>
      <c r="S767" s="4">
        <v>5.7</v>
      </c>
      <c r="T767" t="s">
        <v>55</v>
      </c>
    </row>
    <row r="768" spans="1:20" x14ac:dyDescent="0.35">
      <c r="A768" t="s">
        <v>1665</v>
      </c>
      <c r="B768" s="5" t="s">
        <v>28802</v>
      </c>
      <c r="C768" s="6">
        <v>102607</v>
      </c>
      <c r="D768" t="s">
        <v>41</v>
      </c>
      <c r="E768">
        <v>87216</v>
      </c>
      <c r="F768" s="5" t="s">
        <v>50</v>
      </c>
      <c r="G768" s="5" t="s">
        <v>51</v>
      </c>
      <c r="H768" s="5" t="s">
        <v>151</v>
      </c>
      <c r="I768" t="s">
        <v>35</v>
      </c>
      <c r="J768" t="s">
        <v>151</v>
      </c>
      <c r="K768">
        <v>50</v>
      </c>
      <c r="L768" s="5" t="s">
        <v>1666</v>
      </c>
      <c r="M768" s="5" t="s">
        <v>28</v>
      </c>
      <c r="N768">
        <v>4</v>
      </c>
      <c r="O768" t="s">
        <v>107</v>
      </c>
      <c r="P768" s="1">
        <v>45763</v>
      </c>
      <c r="Q768" s="1">
        <v>45793</v>
      </c>
      <c r="R768">
        <v>2191</v>
      </c>
      <c r="S768" s="4">
        <v>8.4</v>
      </c>
      <c r="T768" t="s">
        <v>108</v>
      </c>
    </row>
    <row r="769" spans="1:20" x14ac:dyDescent="0.35">
      <c r="A769" t="s">
        <v>1667</v>
      </c>
      <c r="B769" s="5" t="s">
        <v>28802</v>
      </c>
      <c r="C769" s="6">
        <v>117860</v>
      </c>
      <c r="D769" t="s">
        <v>22</v>
      </c>
      <c r="E769">
        <v>117860</v>
      </c>
      <c r="F769" s="5" t="s">
        <v>50</v>
      </c>
      <c r="G769" s="5" t="s">
        <v>51</v>
      </c>
      <c r="H769" s="5" t="s">
        <v>68</v>
      </c>
      <c r="I769" t="s">
        <v>44</v>
      </c>
      <c r="J769" t="s">
        <v>68</v>
      </c>
      <c r="K769">
        <v>0</v>
      </c>
      <c r="L769" s="5" t="s">
        <v>1668</v>
      </c>
      <c r="M769" s="5" t="s">
        <v>70</v>
      </c>
      <c r="N769">
        <v>3</v>
      </c>
      <c r="O769" t="s">
        <v>85</v>
      </c>
      <c r="P769" s="1">
        <v>45343</v>
      </c>
      <c r="Q769" s="1">
        <v>45374</v>
      </c>
      <c r="R769">
        <v>1949</v>
      </c>
      <c r="S769" s="4">
        <v>9.6</v>
      </c>
      <c r="T769" t="s">
        <v>38</v>
      </c>
    </row>
    <row r="770" spans="1:20" x14ac:dyDescent="0.35">
      <c r="A770" t="s">
        <v>1669</v>
      </c>
      <c r="B770" s="5" t="s">
        <v>40</v>
      </c>
      <c r="C770" s="6">
        <v>53776</v>
      </c>
      <c r="D770" t="s">
        <v>81</v>
      </c>
      <c r="E770">
        <v>72598</v>
      </c>
      <c r="F770" s="5" t="s">
        <v>58</v>
      </c>
      <c r="G770" s="5" t="s">
        <v>24</v>
      </c>
      <c r="H770" s="5" t="s">
        <v>82</v>
      </c>
      <c r="I770" t="s">
        <v>26</v>
      </c>
      <c r="J770" t="s">
        <v>940</v>
      </c>
      <c r="K770">
        <v>50</v>
      </c>
      <c r="L770" s="5" t="s">
        <v>449</v>
      </c>
      <c r="M770" s="5" t="s">
        <v>54</v>
      </c>
      <c r="N770">
        <v>1</v>
      </c>
      <c r="O770" t="s">
        <v>135</v>
      </c>
      <c r="P770" s="1">
        <v>45747</v>
      </c>
      <c r="Q770" s="1">
        <v>45798</v>
      </c>
      <c r="R770">
        <v>1959</v>
      </c>
      <c r="S770" s="4">
        <v>10</v>
      </c>
      <c r="T770" t="s">
        <v>63</v>
      </c>
    </row>
    <row r="771" spans="1:20" x14ac:dyDescent="0.35">
      <c r="A771" t="s">
        <v>1670</v>
      </c>
      <c r="B771" s="5" t="s">
        <v>179</v>
      </c>
      <c r="C771" s="6">
        <v>22245</v>
      </c>
      <c r="D771" t="s">
        <v>22</v>
      </c>
      <c r="E771">
        <v>22245</v>
      </c>
      <c r="F771" s="5" t="s">
        <v>58</v>
      </c>
      <c r="G771" s="5" t="s">
        <v>51</v>
      </c>
      <c r="H771" s="5" t="s">
        <v>116</v>
      </c>
      <c r="I771" t="s">
        <v>44</v>
      </c>
      <c r="J771" t="s">
        <v>116</v>
      </c>
      <c r="K771">
        <v>100</v>
      </c>
      <c r="L771" s="5" t="s">
        <v>1671</v>
      </c>
      <c r="M771" s="5" t="s">
        <v>37</v>
      </c>
      <c r="N771">
        <v>1</v>
      </c>
      <c r="O771" t="s">
        <v>46</v>
      </c>
      <c r="P771" s="1">
        <v>45723</v>
      </c>
      <c r="Q771" s="1">
        <v>45774</v>
      </c>
      <c r="R771">
        <v>2075</v>
      </c>
      <c r="S771" s="4">
        <v>7.7</v>
      </c>
      <c r="T771" t="s">
        <v>30</v>
      </c>
    </row>
    <row r="772" spans="1:20" x14ac:dyDescent="0.35">
      <c r="A772" t="s">
        <v>1672</v>
      </c>
      <c r="B772" s="5" t="s">
        <v>100</v>
      </c>
      <c r="C772" s="6">
        <v>86753</v>
      </c>
      <c r="D772" t="s">
        <v>22</v>
      </c>
      <c r="E772">
        <v>86753</v>
      </c>
      <c r="F772" s="5" t="s">
        <v>58</v>
      </c>
      <c r="G772" s="5" t="s">
        <v>42</v>
      </c>
      <c r="H772" s="5" t="s">
        <v>97</v>
      </c>
      <c r="I772" t="s">
        <v>44</v>
      </c>
      <c r="J772" t="s">
        <v>186</v>
      </c>
      <c r="K772">
        <v>50</v>
      </c>
      <c r="L772" s="5" t="s">
        <v>1673</v>
      </c>
      <c r="M772" s="5" t="s">
        <v>37</v>
      </c>
      <c r="N772">
        <v>0</v>
      </c>
      <c r="O772" t="s">
        <v>85</v>
      </c>
      <c r="P772" s="1">
        <v>45684</v>
      </c>
      <c r="Q772" s="1">
        <v>45735</v>
      </c>
      <c r="R772">
        <v>527</v>
      </c>
      <c r="S772" s="4">
        <v>8.3000000000000007</v>
      </c>
      <c r="T772" t="s">
        <v>47</v>
      </c>
    </row>
    <row r="773" spans="1:20" x14ac:dyDescent="0.35">
      <c r="A773" t="s">
        <v>1674</v>
      </c>
      <c r="B773" s="5" t="s">
        <v>21</v>
      </c>
      <c r="C773" s="6">
        <v>59445</v>
      </c>
      <c r="D773" t="s">
        <v>74</v>
      </c>
      <c r="E773">
        <v>74306</v>
      </c>
      <c r="F773" s="5" t="s">
        <v>58</v>
      </c>
      <c r="G773" s="5" t="s">
        <v>24</v>
      </c>
      <c r="H773" s="5" t="s">
        <v>75</v>
      </c>
      <c r="I773" t="s">
        <v>44</v>
      </c>
      <c r="J773" t="s">
        <v>75</v>
      </c>
      <c r="K773">
        <v>50</v>
      </c>
      <c r="L773" s="5" t="s">
        <v>1675</v>
      </c>
      <c r="M773" s="5" t="s">
        <v>28</v>
      </c>
      <c r="N773">
        <v>0</v>
      </c>
      <c r="O773" t="s">
        <v>62</v>
      </c>
      <c r="P773" s="1">
        <v>45348</v>
      </c>
      <c r="Q773" s="1">
        <v>45372</v>
      </c>
      <c r="R773">
        <v>1565</v>
      </c>
      <c r="S773" s="4">
        <v>6.9</v>
      </c>
      <c r="T773" t="s">
        <v>108</v>
      </c>
    </row>
    <row r="774" spans="1:20" x14ac:dyDescent="0.35">
      <c r="A774" t="s">
        <v>1676</v>
      </c>
      <c r="B774" s="5" t="s">
        <v>28800</v>
      </c>
      <c r="C774" s="6">
        <v>181623</v>
      </c>
      <c r="D774" t="s">
        <v>22</v>
      </c>
      <c r="E774">
        <v>181623</v>
      </c>
      <c r="F774" s="5" t="s">
        <v>66</v>
      </c>
      <c r="G774" s="5" t="s">
        <v>51</v>
      </c>
      <c r="H774" s="5" t="s">
        <v>68</v>
      </c>
      <c r="I774" t="s">
        <v>35</v>
      </c>
      <c r="J774" t="s">
        <v>68</v>
      </c>
      <c r="K774">
        <v>100</v>
      </c>
      <c r="L774" s="5" t="s">
        <v>1677</v>
      </c>
      <c r="M774" s="5" t="s">
        <v>37</v>
      </c>
      <c r="N774">
        <v>7</v>
      </c>
      <c r="O774" t="s">
        <v>107</v>
      </c>
      <c r="P774" s="1">
        <v>45336</v>
      </c>
      <c r="Q774" s="1">
        <v>45361</v>
      </c>
      <c r="R774">
        <v>2148</v>
      </c>
      <c r="S774" s="4">
        <v>9.1</v>
      </c>
      <c r="T774" t="s">
        <v>136</v>
      </c>
    </row>
    <row r="775" spans="1:20" x14ac:dyDescent="0.35">
      <c r="A775" t="s">
        <v>1678</v>
      </c>
      <c r="B775" s="5" t="s">
        <v>91</v>
      </c>
      <c r="C775" s="6">
        <v>23848</v>
      </c>
      <c r="D775" t="s">
        <v>22</v>
      </c>
      <c r="E775">
        <v>23848</v>
      </c>
      <c r="F775" s="5" t="s">
        <v>58</v>
      </c>
      <c r="G775" s="5" t="s">
        <v>51</v>
      </c>
      <c r="H775" s="5" t="s">
        <v>157</v>
      </c>
      <c r="I775" t="s">
        <v>44</v>
      </c>
      <c r="J775" t="s">
        <v>76</v>
      </c>
      <c r="K775">
        <v>0</v>
      </c>
      <c r="L775" s="5" t="s">
        <v>1679</v>
      </c>
      <c r="M775" s="5" t="s">
        <v>28</v>
      </c>
      <c r="N775">
        <v>1</v>
      </c>
      <c r="O775" t="s">
        <v>141</v>
      </c>
      <c r="P775" s="1">
        <v>45351</v>
      </c>
      <c r="Q775" s="1">
        <v>45399</v>
      </c>
      <c r="R775">
        <v>1126</v>
      </c>
      <c r="S775" s="4">
        <v>8.6</v>
      </c>
      <c r="T775" t="s">
        <v>103</v>
      </c>
    </row>
    <row r="776" spans="1:20" x14ac:dyDescent="0.35">
      <c r="A776" t="s">
        <v>1680</v>
      </c>
      <c r="B776" s="5" t="s">
        <v>32</v>
      </c>
      <c r="C776" s="6">
        <v>67555</v>
      </c>
      <c r="D776" t="s">
        <v>22</v>
      </c>
      <c r="E776">
        <v>67555</v>
      </c>
      <c r="F776" s="5" t="s">
        <v>66</v>
      </c>
      <c r="G776" s="5" t="s">
        <v>24</v>
      </c>
      <c r="H776" s="5" t="s">
        <v>157</v>
      </c>
      <c r="I776" t="s">
        <v>35</v>
      </c>
      <c r="J776" t="s">
        <v>157</v>
      </c>
      <c r="K776">
        <v>100</v>
      </c>
      <c r="L776" s="5" t="s">
        <v>1681</v>
      </c>
      <c r="M776" s="5" t="s">
        <v>54</v>
      </c>
      <c r="N776">
        <v>5</v>
      </c>
      <c r="O776" t="s">
        <v>131</v>
      </c>
      <c r="P776" s="1">
        <v>45626</v>
      </c>
      <c r="Q776" s="1">
        <v>45665</v>
      </c>
      <c r="R776">
        <v>1445</v>
      </c>
      <c r="S776" s="4">
        <v>8.8000000000000007</v>
      </c>
      <c r="T776" t="s">
        <v>153</v>
      </c>
    </row>
    <row r="777" spans="1:20" x14ac:dyDescent="0.35">
      <c r="A777" t="s">
        <v>1682</v>
      </c>
      <c r="B777" s="5" t="s">
        <v>179</v>
      </c>
      <c r="C777" s="6">
        <v>156672</v>
      </c>
      <c r="D777" t="s">
        <v>22</v>
      </c>
      <c r="E777">
        <v>156672</v>
      </c>
      <c r="F777" s="5" t="s">
        <v>23</v>
      </c>
      <c r="G777" s="5" t="s">
        <v>51</v>
      </c>
      <c r="H777" s="5" t="s">
        <v>25</v>
      </c>
      <c r="I777" t="s">
        <v>35</v>
      </c>
      <c r="J777" t="s">
        <v>25</v>
      </c>
      <c r="K777">
        <v>0</v>
      </c>
      <c r="L777" s="5" t="s">
        <v>1683</v>
      </c>
      <c r="M777" s="5" t="s">
        <v>28</v>
      </c>
      <c r="N777">
        <v>19</v>
      </c>
      <c r="O777" t="s">
        <v>141</v>
      </c>
      <c r="P777" s="1">
        <v>45739</v>
      </c>
      <c r="Q777" s="1">
        <v>45788</v>
      </c>
      <c r="R777">
        <v>2253</v>
      </c>
      <c r="S777" s="4">
        <v>7</v>
      </c>
      <c r="T777" t="s">
        <v>79</v>
      </c>
    </row>
    <row r="778" spans="1:20" x14ac:dyDescent="0.35">
      <c r="A778" t="s">
        <v>1684</v>
      </c>
      <c r="B778" s="5" t="s">
        <v>174</v>
      </c>
      <c r="C778" s="6">
        <v>99310</v>
      </c>
      <c r="D778" t="s">
        <v>22</v>
      </c>
      <c r="E778">
        <v>99310</v>
      </c>
      <c r="F778" s="5" t="s">
        <v>23</v>
      </c>
      <c r="G778" s="5" t="s">
        <v>59</v>
      </c>
      <c r="H778" s="5" t="s">
        <v>157</v>
      </c>
      <c r="I778" t="s">
        <v>44</v>
      </c>
      <c r="J778" t="s">
        <v>83</v>
      </c>
      <c r="K778">
        <v>50</v>
      </c>
      <c r="L778" s="5" t="s">
        <v>1685</v>
      </c>
      <c r="M778" s="5" t="s">
        <v>28</v>
      </c>
      <c r="N778">
        <v>14</v>
      </c>
      <c r="O778" t="s">
        <v>29</v>
      </c>
      <c r="P778" s="1">
        <v>45410</v>
      </c>
      <c r="Q778" s="1">
        <v>45440</v>
      </c>
      <c r="R778">
        <v>1790</v>
      </c>
      <c r="S778" s="4">
        <v>5.8</v>
      </c>
      <c r="T778" t="s">
        <v>30</v>
      </c>
    </row>
    <row r="779" spans="1:20" x14ac:dyDescent="0.35">
      <c r="A779" t="s">
        <v>1686</v>
      </c>
      <c r="B779" s="5" t="s">
        <v>21</v>
      </c>
      <c r="C779" s="6">
        <v>106468</v>
      </c>
      <c r="D779" t="s">
        <v>22</v>
      </c>
      <c r="E779">
        <v>106468</v>
      </c>
      <c r="F779" s="5" t="s">
        <v>66</v>
      </c>
      <c r="G779" s="5" t="s">
        <v>51</v>
      </c>
      <c r="H779" s="5" t="s">
        <v>165</v>
      </c>
      <c r="I779" t="s">
        <v>44</v>
      </c>
      <c r="J779" t="s">
        <v>67</v>
      </c>
      <c r="K779">
        <v>0</v>
      </c>
      <c r="L779" s="5" t="s">
        <v>1687</v>
      </c>
      <c r="M779" s="5" t="s">
        <v>54</v>
      </c>
      <c r="N779">
        <v>5</v>
      </c>
      <c r="O779" t="s">
        <v>135</v>
      </c>
      <c r="P779" s="1">
        <v>45695</v>
      </c>
      <c r="Q779" s="1">
        <v>45737</v>
      </c>
      <c r="R779">
        <v>735</v>
      </c>
      <c r="S779" s="4">
        <v>8.3000000000000007</v>
      </c>
      <c r="T779" t="s">
        <v>89</v>
      </c>
    </row>
    <row r="780" spans="1:20" x14ac:dyDescent="0.35">
      <c r="A780" t="s">
        <v>1688</v>
      </c>
      <c r="B780" s="5" t="s">
        <v>217</v>
      </c>
      <c r="C780" s="6">
        <v>133549</v>
      </c>
      <c r="D780" t="s">
        <v>33</v>
      </c>
      <c r="E780">
        <v>14690390</v>
      </c>
      <c r="F780" s="5" t="s">
        <v>66</v>
      </c>
      <c r="G780" s="5" t="s">
        <v>24</v>
      </c>
      <c r="H780" s="5" t="s">
        <v>34</v>
      </c>
      <c r="I780" t="s">
        <v>35</v>
      </c>
      <c r="J780" t="s">
        <v>291</v>
      </c>
      <c r="K780">
        <v>50</v>
      </c>
      <c r="L780" s="5" t="s">
        <v>1689</v>
      </c>
      <c r="M780" s="5" t="s">
        <v>70</v>
      </c>
      <c r="N780">
        <v>8</v>
      </c>
      <c r="O780" t="s">
        <v>88</v>
      </c>
      <c r="P780" s="1">
        <v>45325</v>
      </c>
      <c r="Q780" s="1">
        <v>45356</v>
      </c>
      <c r="R780">
        <v>762</v>
      </c>
      <c r="S780" s="4">
        <v>7.5</v>
      </c>
      <c r="T780" t="s">
        <v>108</v>
      </c>
    </row>
    <row r="781" spans="1:20" x14ac:dyDescent="0.35">
      <c r="A781" t="s">
        <v>1690</v>
      </c>
      <c r="B781" s="5" t="s">
        <v>73</v>
      </c>
      <c r="C781" s="6">
        <v>101850</v>
      </c>
      <c r="D781" t="s">
        <v>22</v>
      </c>
      <c r="E781">
        <v>101850</v>
      </c>
      <c r="F781" s="5" t="s">
        <v>58</v>
      </c>
      <c r="G781" s="5" t="s">
        <v>51</v>
      </c>
      <c r="H781" s="5" t="s">
        <v>68</v>
      </c>
      <c r="I781" t="s">
        <v>35</v>
      </c>
      <c r="J781" t="s">
        <v>68</v>
      </c>
      <c r="K781">
        <v>50</v>
      </c>
      <c r="L781" s="5" t="s">
        <v>1691</v>
      </c>
      <c r="M781" s="5" t="s">
        <v>54</v>
      </c>
      <c r="N781">
        <v>1</v>
      </c>
      <c r="O781" t="s">
        <v>112</v>
      </c>
      <c r="P781" s="1">
        <v>45751</v>
      </c>
      <c r="Q781" s="1">
        <v>45771</v>
      </c>
      <c r="R781">
        <v>1992</v>
      </c>
      <c r="S781" s="4">
        <v>7.7</v>
      </c>
      <c r="T781" t="s">
        <v>30</v>
      </c>
    </row>
    <row r="782" spans="1:20" x14ac:dyDescent="0.35">
      <c r="A782" t="s">
        <v>1692</v>
      </c>
      <c r="B782" s="5" t="s">
        <v>174</v>
      </c>
      <c r="C782" s="6">
        <v>135555</v>
      </c>
      <c r="D782" t="s">
        <v>22</v>
      </c>
      <c r="E782">
        <v>135555</v>
      </c>
      <c r="F782" s="5" t="s">
        <v>23</v>
      </c>
      <c r="G782" s="5" t="s">
        <v>51</v>
      </c>
      <c r="H782" s="5" t="s">
        <v>157</v>
      </c>
      <c r="I782" t="s">
        <v>35</v>
      </c>
      <c r="J782" t="s">
        <v>157</v>
      </c>
      <c r="K782">
        <v>50</v>
      </c>
      <c r="L782" s="5" t="s">
        <v>1693</v>
      </c>
      <c r="M782" s="5" t="s">
        <v>28</v>
      </c>
      <c r="N782">
        <v>18</v>
      </c>
      <c r="O782" t="s">
        <v>141</v>
      </c>
      <c r="P782" s="1">
        <v>45671</v>
      </c>
      <c r="Q782" s="1">
        <v>45704</v>
      </c>
      <c r="R782">
        <v>1694</v>
      </c>
      <c r="S782" s="4">
        <v>6.9</v>
      </c>
      <c r="T782" t="s">
        <v>63</v>
      </c>
    </row>
    <row r="783" spans="1:20" x14ac:dyDescent="0.35">
      <c r="A783" t="s">
        <v>1694</v>
      </c>
      <c r="B783" s="5" t="s">
        <v>21</v>
      </c>
      <c r="C783" s="6">
        <v>194650</v>
      </c>
      <c r="D783" t="s">
        <v>22</v>
      </c>
      <c r="E783">
        <v>194650</v>
      </c>
      <c r="F783" s="5" t="s">
        <v>23</v>
      </c>
      <c r="G783" s="5" t="s">
        <v>42</v>
      </c>
      <c r="H783" s="5" t="s">
        <v>68</v>
      </c>
      <c r="I783" t="s">
        <v>26</v>
      </c>
      <c r="J783" t="s">
        <v>68</v>
      </c>
      <c r="K783">
        <v>0</v>
      </c>
      <c r="L783" s="5" t="s">
        <v>1695</v>
      </c>
      <c r="M783" s="5" t="s">
        <v>70</v>
      </c>
      <c r="N783">
        <v>13</v>
      </c>
      <c r="O783" t="s">
        <v>46</v>
      </c>
      <c r="P783" s="1">
        <v>45658</v>
      </c>
      <c r="Q783" s="1">
        <v>45673</v>
      </c>
      <c r="R783">
        <v>1290</v>
      </c>
      <c r="S783" s="4">
        <v>9.4</v>
      </c>
      <c r="T783" t="s">
        <v>55</v>
      </c>
    </row>
    <row r="784" spans="1:20" x14ac:dyDescent="0.35">
      <c r="A784" t="s">
        <v>1696</v>
      </c>
      <c r="B784" s="5" t="s">
        <v>217</v>
      </c>
      <c r="C784" s="6">
        <v>48184</v>
      </c>
      <c r="D784" t="s">
        <v>22</v>
      </c>
      <c r="E784">
        <v>48184</v>
      </c>
      <c r="F784" s="5" t="s">
        <v>66</v>
      </c>
      <c r="G784" s="5" t="s">
        <v>59</v>
      </c>
      <c r="H784" s="5" t="s">
        <v>116</v>
      </c>
      <c r="I784" t="s">
        <v>44</v>
      </c>
      <c r="J784" t="s">
        <v>116</v>
      </c>
      <c r="K784">
        <v>50</v>
      </c>
      <c r="L784" s="5" t="s">
        <v>1697</v>
      </c>
      <c r="M784" s="5" t="s">
        <v>54</v>
      </c>
      <c r="N784">
        <v>8</v>
      </c>
      <c r="O784" t="s">
        <v>141</v>
      </c>
      <c r="P784" s="1">
        <v>45445</v>
      </c>
      <c r="Q784" s="1">
        <v>45479</v>
      </c>
      <c r="R784">
        <v>526</v>
      </c>
      <c r="S784" s="4">
        <v>7.4</v>
      </c>
      <c r="T784" t="s">
        <v>277</v>
      </c>
    </row>
    <row r="785" spans="1:20" x14ac:dyDescent="0.35">
      <c r="A785" t="s">
        <v>1698</v>
      </c>
      <c r="B785" s="5" t="s">
        <v>217</v>
      </c>
      <c r="C785" s="6">
        <v>102143</v>
      </c>
      <c r="D785" t="s">
        <v>41</v>
      </c>
      <c r="E785">
        <v>86822</v>
      </c>
      <c r="F785" s="5" t="s">
        <v>50</v>
      </c>
      <c r="G785" s="5" t="s">
        <v>24</v>
      </c>
      <c r="H785" s="5" t="s">
        <v>126</v>
      </c>
      <c r="I785" t="s">
        <v>44</v>
      </c>
      <c r="J785" t="s">
        <v>151</v>
      </c>
      <c r="K785">
        <v>100</v>
      </c>
      <c r="L785" s="5" t="s">
        <v>1699</v>
      </c>
      <c r="M785" s="5" t="s">
        <v>70</v>
      </c>
      <c r="N785">
        <v>2</v>
      </c>
      <c r="O785" t="s">
        <v>71</v>
      </c>
      <c r="P785" s="1">
        <v>45567</v>
      </c>
      <c r="Q785" s="1">
        <v>45581</v>
      </c>
      <c r="R785">
        <v>883</v>
      </c>
      <c r="S785" s="4">
        <v>8.9</v>
      </c>
      <c r="T785" t="s">
        <v>55</v>
      </c>
    </row>
    <row r="786" spans="1:20" x14ac:dyDescent="0.35">
      <c r="A786" t="s">
        <v>1700</v>
      </c>
      <c r="B786" s="5" t="s">
        <v>40</v>
      </c>
      <c r="C786" s="6">
        <v>130584</v>
      </c>
      <c r="D786" t="s">
        <v>22</v>
      </c>
      <c r="E786">
        <v>130584</v>
      </c>
      <c r="F786" s="5" t="s">
        <v>66</v>
      </c>
      <c r="G786" s="5" t="s">
        <v>59</v>
      </c>
      <c r="H786" s="5" t="s">
        <v>52</v>
      </c>
      <c r="I786" t="s">
        <v>35</v>
      </c>
      <c r="J786" t="s">
        <v>186</v>
      </c>
      <c r="K786">
        <v>0</v>
      </c>
      <c r="L786" s="5" t="s">
        <v>1701</v>
      </c>
      <c r="M786" s="5" t="s">
        <v>54</v>
      </c>
      <c r="N786">
        <v>6</v>
      </c>
      <c r="O786" t="s">
        <v>78</v>
      </c>
      <c r="P786" s="1">
        <v>45441</v>
      </c>
      <c r="Q786" s="1">
        <v>45470</v>
      </c>
      <c r="R786">
        <v>1303</v>
      </c>
      <c r="S786" s="4">
        <v>8</v>
      </c>
      <c r="T786" t="s">
        <v>118</v>
      </c>
    </row>
    <row r="787" spans="1:20" x14ac:dyDescent="0.35">
      <c r="A787" t="s">
        <v>1702</v>
      </c>
      <c r="B787" s="5" t="s">
        <v>145</v>
      </c>
      <c r="C787" s="6">
        <v>197290</v>
      </c>
      <c r="D787" t="s">
        <v>22</v>
      </c>
      <c r="E787">
        <v>197290</v>
      </c>
      <c r="F787" s="5" t="s">
        <v>66</v>
      </c>
      <c r="G787" s="5" t="s">
        <v>51</v>
      </c>
      <c r="H787" s="5" t="s">
        <v>97</v>
      </c>
      <c r="I787" t="s">
        <v>26</v>
      </c>
      <c r="J787" t="s">
        <v>1192</v>
      </c>
      <c r="K787">
        <v>50</v>
      </c>
      <c r="L787" s="5" t="s">
        <v>1703</v>
      </c>
      <c r="M787" s="5" t="s">
        <v>37</v>
      </c>
      <c r="N787">
        <v>5</v>
      </c>
      <c r="O787" t="s">
        <v>131</v>
      </c>
      <c r="P787" s="1">
        <v>45534</v>
      </c>
      <c r="Q787" s="1">
        <v>45550</v>
      </c>
      <c r="R787">
        <v>1376</v>
      </c>
      <c r="S787" s="4">
        <v>8.8000000000000007</v>
      </c>
      <c r="T787" t="s">
        <v>30</v>
      </c>
    </row>
    <row r="788" spans="1:20" x14ac:dyDescent="0.35">
      <c r="A788" t="s">
        <v>1704</v>
      </c>
      <c r="B788" s="5" t="s">
        <v>28802</v>
      </c>
      <c r="C788" s="6">
        <v>57552</v>
      </c>
      <c r="D788" t="s">
        <v>41</v>
      </c>
      <c r="E788">
        <v>48919</v>
      </c>
      <c r="F788" s="5" t="s">
        <v>58</v>
      </c>
      <c r="G788" s="5" t="s">
        <v>51</v>
      </c>
      <c r="H788" s="5" t="s">
        <v>43</v>
      </c>
      <c r="I788" t="s">
        <v>26</v>
      </c>
      <c r="J788" t="s">
        <v>43</v>
      </c>
      <c r="K788">
        <v>50</v>
      </c>
      <c r="L788" s="5" t="s">
        <v>1705</v>
      </c>
      <c r="M788" s="5" t="s">
        <v>54</v>
      </c>
      <c r="N788">
        <v>0</v>
      </c>
      <c r="O788" t="s">
        <v>167</v>
      </c>
      <c r="P788" s="1">
        <v>45403</v>
      </c>
      <c r="Q788" s="1">
        <v>45427</v>
      </c>
      <c r="R788">
        <v>2185</v>
      </c>
      <c r="S788" s="4">
        <v>5.4</v>
      </c>
      <c r="T788" t="s">
        <v>243</v>
      </c>
    </row>
    <row r="789" spans="1:20" x14ac:dyDescent="0.35">
      <c r="A789" t="s">
        <v>1706</v>
      </c>
      <c r="B789" s="5" t="s">
        <v>162</v>
      </c>
      <c r="C789" s="6">
        <v>138325</v>
      </c>
      <c r="D789" t="s">
        <v>22</v>
      </c>
      <c r="E789">
        <v>138325</v>
      </c>
      <c r="F789" s="5" t="s">
        <v>66</v>
      </c>
      <c r="G789" s="5" t="s">
        <v>42</v>
      </c>
      <c r="H789" s="5" t="s">
        <v>25</v>
      </c>
      <c r="I789" t="s">
        <v>26</v>
      </c>
      <c r="J789" t="s">
        <v>25</v>
      </c>
      <c r="K789">
        <v>0</v>
      </c>
      <c r="L789" s="5" t="s">
        <v>1707</v>
      </c>
      <c r="M789" s="5" t="s">
        <v>70</v>
      </c>
      <c r="N789">
        <v>7</v>
      </c>
      <c r="O789" t="s">
        <v>29</v>
      </c>
      <c r="P789" s="1">
        <v>45590</v>
      </c>
      <c r="Q789" s="1">
        <v>45613</v>
      </c>
      <c r="R789">
        <v>1112</v>
      </c>
      <c r="S789" s="4">
        <v>5.6</v>
      </c>
      <c r="T789" t="s">
        <v>103</v>
      </c>
    </row>
    <row r="790" spans="1:20" x14ac:dyDescent="0.35">
      <c r="A790" t="s">
        <v>1708</v>
      </c>
      <c r="B790" s="5" t="s">
        <v>28799</v>
      </c>
      <c r="C790" s="6">
        <v>62787</v>
      </c>
      <c r="D790" t="s">
        <v>22</v>
      </c>
      <c r="E790">
        <v>62787</v>
      </c>
      <c r="F790" s="5" t="s">
        <v>58</v>
      </c>
      <c r="G790" s="5" t="s">
        <v>51</v>
      </c>
      <c r="H790" s="5" t="s">
        <v>68</v>
      </c>
      <c r="I790" t="s">
        <v>44</v>
      </c>
      <c r="J790" t="s">
        <v>67</v>
      </c>
      <c r="K790">
        <v>0</v>
      </c>
      <c r="L790" s="5" t="s">
        <v>1709</v>
      </c>
      <c r="M790" s="5" t="s">
        <v>28</v>
      </c>
      <c r="N790">
        <v>1</v>
      </c>
      <c r="O790" t="s">
        <v>46</v>
      </c>
      <c r="P790" s="1">
        <v>45546</v>
      </c>
      <c r="Q790" s="1">
        <v>45575</v>
      </c>
      <c r="R790">
        <v>1204</v>
      </c>
      <c r="S790" s="4">
        <v>5.0999999999999996</v>
      </c>
      <c r="T790" t="s">
        <v>38</v>
      </c>
    </row>
    <row r="791" spans="1:20" x14ac:dyDescent="0.35">
      <c r="A791" t="s">
        <v>1710</v>
      </c>
      <c r="B791" s="5" t="s">
        <v>28802</v>
      </c>
      <c r="C791" s="6">
        <v>96898</v>
      </c>
      <c r="D791" t="s">
        <v>41</v>
      </c>
      <c r="E791">
        <v>82363</v>
      </c>
      <c r="F791" s="5" t="s">
        <v>66</v>
      </c>
      <c r="G791" s="5" t="s">
        <v>51</v>
      </c>
      <c r="H791" s="5" t="s">
        <v>151</v>
      </c>
      <c r="I791" t="s">
        <v>26</v>
      </c>
      <c r="J791" t="s">
        <v>151</v>
      </c>
      <c r="K791">
        <v>50</v>
      </c>
      <c r="L791" s="5" t="s">
        <v>1711</v>
      </c>
      <c r="M791" s="5" t="s">
        <v>37</v>
      </c>
      <c r="N791">
        <v>8</v>
      </c>
      <c r="O791" t="s">
        <v>112</v>
      </c>
      <c r="P791" s="1">
        <v>45550</v>
      </c>
      <c r="Q791" s="1">
        <v>45587</v>
      </c>
      <c r="R791">
        <v>1719</v>
      </c>
      <c r="S791" s="4">
        <v>6.3</v>
      </c>
      <c r="T791" t="s">
        <v>153</v>
      </c>
    </row>
    <row r="792" spans="1:20" x14ac:dyDescent="0.35">
      <c r="A792" t="s">
        <v>1712</v>
      </c>
      <c r="B792" s="5" t="s">
        <v>28801</v>
      </c>
      <c r="C792" s="6">
        <v>101690</v>
      </c>
      <c r="D792" t="s">
        <v>22</v>
      </c>
      <c r="E792">
        <v>101690</v>
      </c>
      <c r="F792" s="5" t="s">
        <v>50</v>
      </c>
      <c r="G792" s="5" t="s">
        <v>42</v>
      </c>
      <c r="H792" s="5" t="s">
        <v>68</v>
      </c>
      <c r="I792" t="s">
        <v>44</v>
      </c>
      <c r="J792" t="s">
        <v>68</v>
      </c>
      <c r="K792">
        <v>100</v>
      </c>
      <c r="L792" s="5" t="s">
        <v>1713</v>
      </c>
      <c r="M792" s="5" t="s">
        <v>37</v>
      </c>
      <c r="N792">
        <v>4</v>
      </c>
      <c r="O792" t="s">
        <v>107</v>
      </c>
      <c r="P792" s="1">
        <v>45737</v>
      </c>
      <c r="Q792" s="1">
        <v>45778</v>
      </c>
      <c r="R792">
        <v>2046</v>
      </c>
      <c r="S792" s="4">
        <v>9.9</v>
      </c>
      <c r="T792" t="s">
        <v>118</v>
      </c>
    </row>
    <row r="793" spans="1:20" x14ac:dyDescent="0.35">
      <c r="A793" t="s">
        <v>1714</v>
      </c>
      <c r="B793" s="5" t="s">
        <v>21</v>
      </c>
      <c r="C793" s="6">
        <v>104342</v>
      </c>
      <c r="D793" t="s">
        <v>22</v>
      </c>
      <c r="E793">
        <v>104342</v>
      </c>
      <c r="F793" s="5" t="s">
        <v>50</v>
      </c>
      <c r="G793" s="5" t="s">
        <v>42</v>
      </c>
      <c r="H793" s="5" t="s">
        <v>101</v>
      </c>
      <c r="I793" t="s">
        <v>35</v>
      </c>
      <c r="J793" t="s">
        <v>101</v>
      </c>
      <c r="K793">
        <v>50</v>
      </c>
      <c r="L793" s="5" t="s">
        <v>1715</v>
      </c>
      <c r="M793" s="5" t="s">
        <v>37</v>
      </c>
      <c r="N793">
        <v>2</v>
      </c>
      <c r="O793" t="s">
        <v>71</v>
      </c>
      <c r="P793" s="1">
        <v>45527</v>
      </c>
      <c r="Q793" s="1">
        <v>45556</v>
      </c>
      <c r="R793">
        <v>2196</v>
      </c>
      <c r="S793" s="4">
        <v>7.8</v>
      </c>
      <c r="T793" t="s">
        <v>153</v>
      </c>
    </row>
    <row r="794" spans="1:20" x14ac:dyDescent="0.35">
      <c r="A794" t="s">
        <v>1716</v>
      </c>
      <c r="B794" s="5" t="s">
        <v>105</v>
      </c>
      <c r="C794" s="6">
        <v>182831</v>
      </c>
      <c r="D794" t="s">
        <v>41</v>
      </c>
      <c r="E794">
        <v>155406</v>
      </c>
      <c r="F794" s="5" t="s">
        <v>23</v>
      </c>
      <c r="G794" s="5" t="s">
        <v>24</v>
      </c>
      <c r="H794" s="5" t="s">
        <v>151</v>
      </c>
      <c r="I794" t="s">
        <v>44</v>
      </c>
      <c r="J794" t="s">
        <v>426</v>
      </c>
      <c r="K794">
        <v>100</v>
      </c>
      <c r="L794" s="5" t="s">
        <v>1717</v>
      </c>
      <c r="M794" s="5" t="s">
        <v>70</v>
      </c>
      <c r="N794">
        <v>18</v>
      </c>
      <c r="O794" t="s">
        <v>29</v>
      </c>
      <c r="P794" s="1">
        <v>45648</v>
      </c>
      <c r="Q794" s="1">
        <v>45684</v>
      </c>
      <c r="R794">
        <v>1334</v>
      </c>
      <c r="S794" s="4">
        <v>5.8</v>
      </c>
      <c r="T794" t="s">
        <v>47</v>
      </c>
    </row>
    <row r="795" spans="1:20" x14ac:dyDescent="0.35">
      <c r="A795" t="s">
        <v>1718</v>
      </c>
      <c r="B795" s="5" t="s">
        <v>162</v>
      </c>
      <c r="C795" s="6">
        <v>65362</v>
      </c>
      <c r="D795" t="s">
        <v>41</v>
      </c>
      <c r="E795">
        <v>55558</v>
      </c>
      <c r="F795" s="5" t="s">
        <v>58</v>
      </c>
      <c r="G795" s="5" t="s">
        <v>24</v>
      </c>
      <c r="H795" s="5" t="s">
        <v>60</v>
      </c>
      <c r="I795" t="s">
        <v>35</v>
      </c>
      <c r="J795" t="s">
        <v>34</v>
      </c>
      <c r="K795">
        <v>0</v>
      </c>
      <c r="L795" s="5" t="s">
        <v>1719</v>
      </c>
      <c r="M795" s="5" t="s">
        <v>37</v>
      </c>
      <c r="N795">
        <v>1</v>
      </c>
      <c r="O795" t="s">
        <v>88</v>
      </c>
      <c r="P795" s="1">
        <v>45547</v>
      </c>
      <c r="Q795" s="1">
        <v>45577</v>
      </c>
      <c r="R795">
        <v>1819</v>
      </c>
      <c r="S795" s="4">
        <v>5.2</v>
      </c>
      <c r="T795" t="s">
        <v>118</v>
      </c>
    </row>
    <row r="796" spans="1:20" x14ac:dyDescent="0.35">
      <c r="A796" t="s">
        <v>1720</v>
      </c>
      <c r="B796" s="5" t="s">
        <v>28801</v>
      </c>
      <c r="C796" s="6">
        <v>116249</v>
      </c>
      <c r="D796" t="s">
        <v>41</v>
      </c>
      <c r="E796">
        <v>98812</v>
      </c>
      <c r="F796" s="5" t="s">
        <v>66</v>
      </c>
      <c r="G796" s="5" t="s">
        <v>51</v>
      </c>
      <c r="H796" s="5" t="s">
        <v>60</v>
      </c>
      <c r="I796" t="s">
        <v>26</v>
      </c>
      <c r="J796" t="s">
        <v>60</v>
      </c>
      <c r="K796">
        <v>50</v>
      </c>
      <c r="L796" s="5" t="s">
        <v>1721</v>
      </c>
      <c r="M796" s="5" t="s">
        <v>54</v>
      </c>
      <c r="N796">
        <v>8</v>
      </c>
      <c r="O796" t="s">
        <v>62</v>
      </c>
      <c r="P796" s="1">
        <v>45414</v>
      </c>
      <c r="Q796" s="1">
        <v>45453</v>
      </c>
      <c r="R796">
        <v>1595</v>
      </c>
      <c r="S796" s="4">
        <v>8.6</v>
      </c>
      <c r="T796" t="s">
        <v>277</v>
      </c>
    </row>
    <row r="797" spans="1:20" x14ac:dyDescent="0.35">
      <c r="A797" t="s">
        <v>1722</v>
      </c>
      <c r="B797" s="5" t="s">
        <v>28800</v>
      </c>
      <c r="C797" s="6">
        <v>181065</v>
      </c>
      <c r="D797" t="s">
        <v>22</v>
      </c>
      <c r="E797">
        <v>181065</v>
      </c>
      <c r="F797" s="5" t="s">
        <v>23</v>
      </c>
      <c r="G797" s="5" t="s">
        <v>51</v>
      </c>
      <c r="H797" s="5" t="s">
        <v>68</v>
      </c>
      <c r="I797" t="s">
        <v>44</v>
      </c>
      <c r="J797" t="s">
        <v>68</v>
      </c>
      <c r="K797">
        <v>0</v>
      </c>
      <c r="L797" s="5" t="s">
        <v>1723</v>
      </c>
      <c r="M797" s="5" t="s">
        <v>70</v>
      </c>
      <c r="N797">
        <v>19</v>
      </c>
      <c r="O797" t="s">
        <v>112</v>
      </c>
      <c r="P797" s="1">
        <v>45583</v>
      </c>
      <c r="Q797" s="1">
        <v>45599</v>
      </c>
      <c r="R797">
        <v>2202</v>
      </c>
      <c r="S797" s="4">
        <v>8</v>
      </c>
      <c r="T797" t="s">
        <v>103</v>
      </c>
    </row>
    <row r="798" spans="1:20" x14ac:dyDescent="0.35">
      <c r="A798" t="s">
        <v>1724</v>
      </c>
      <c r="B798" s="5" t="s">
        <v>40</v>
      </c>
      <c r="C798" s="6">
        <v>110326</v>
      </c>
      <c r="D798" t="s">
        <v>41</v>
      </c>
      <c r="E798">
        <v>93777</v>
      </c>
      <c r="F798" s="5" t="s">
        <v>66</v>
      </c>
      <c r="G798" s="5" t="s">
        <v>24</v>
      </c>
      <c r="H798" s="5" t="s">
        <v>60</v>
      </c>
      <c r="I798" t="s">
        <v>44</v>
      </c>
      <c r="J798" t="s">
        <v>60</v>
      </c>
      <c r="K798">
        <v>0</v>
      </c>
      <c r="L798" s="5" t="s">
        <v>1725</v>
      </c>
      <c r="M798" s="5" t="s">
        <v>28</v>
      </c>
      <c r="N798">
        <v>8</v>
      </c>
      <c r="O798" t="s">
        <v>71</v>
      </c>
      <c r="P798" s="1">
        <v>45604</v>
      </c>
      <c r="Q798" s="1">
        <v>45640</v>
      </c>
      <c r="R798">
        <v>739</v>
      </c>
      <c r="S798" s="4">
        <v>9.3000000000000007</v>
      </c>
      <c r="T798" t="s">
        <v>47</v>
      </c>
    </row>
    <row r="799" spans="1:20" x14ac:dyDescent="0.35">
      <c r="A799" t="s">
        <v>1726</v>
      </c>
      <c r="B799" s="5" t="s">
        <v>28802</v>
      </c>
      <c r="C799" s="6">
        <v>113275</v>
      </c>
      <c r="D799" t="s">
        <v>41</v>
      </c>
      <c r="E799">
        <v>96284</v>
      </c>
      <c r="F799" s="5" t="s">
        <v>66</v>
      </c>
      <c r="G799" s="5" t="s">
        <v>59</v>
      </c>
      <c r="H799" s="5" t="s">
        <v>126</v>
      </c>
      <c r="I799" t="s">
        <v>26</v>
      </c>
      <c r="J799" t="s">
        <v>126</v>
      </c>
      <c r="K799">
        <v>0</v>
      </c>
      <c r="L799" s="5" t="s">
        <v>1727</v>
      </c>
      <c r="M799" s="5" t="s">
        <v>70</v>
      </c>
      <c r="N799">
        <v>6</v>
      </c>
      <c r="O799" t="s">
        <v>85</v>
      </c>
      <c r="P799" s="1">
        <v>45359</v>
      </c>
      <c r="Q799" s="1">
        <v>45399</v>
      </c>
      <c r="R799">
        <v>1264</v>
      </c>
      <c r="S799" s="4">
        <v>8</v>
      </c>
      <c r="T799" t="s">
        <v>47</v>
      </c>
    </row>
    <row r="800" spans="1:20" x14ac:dyDescent="0.35">
      <c r="A800" t="s">
        <v>1728</v>
      </c>
      <c r="B800" s="5" t="s">
        <v>179</v>
      </c>
      <c r="C800" s="6">
        <v>86720</v>
      </c>
      <c r="D800" t="s">
        <v>74</v>
      </c>
      <c r="E800">
        <v>108400</v>
      </c>
      <c r="F800" s="5" t="s">
        <v>66</v>
      </c>
      <c r="G800" s="5" t="s">
        <v>42</v>
      </c>
      <c r="H800" s="5" t="s">
        <v>75</v>
      </c>
      <c r="I800" t="s">
        <v>44</v>
      </c>
      <c r="J800" t="s">
        <v>75</v>
      </c>
      <c r="K800">
        <v>0</v>
      </c>
      <c r="L800" s="5" t="s">
        <v>1729</v>
      </c>
      <c r="M800" s="5" t="s">
        <v>37</v>
      </c>
      <c r="N800">
        <v>7</v>
      </c>
      <c r="O800" t="s">
        <v>85</v>
      </c>
      <c r="P800" s="1">
        <v>45372</v>
      </c>
      <c r="Q800" s="1">
        <v>45430</v>
      </c>
      <c r="R800">
        <v>821</v>
      </c>
      <c r="S800" s="4">
        <v>6.7</v>
      </c>
      <c r="T800" t="s">
        <v>210</v>
      </c>
    </row>
    <row r="801" spans="1:20" x14ac:dyDescent="0.35">
      <c r="A801" t="s">
        <v>1730</v>
      </c>
      <c r="B801" s="5" t="s">
        <v>100</v>
      </c>
      <c r="C801" s="6">
        <v>88527</v>
      </c>
      <c r="D801" t="s">
        <v>22</v>
      </c>
      <c r="E801">
        <v>88527</v>
      </c>
      <c r="F801" s="5" t="s">
        <v>66</v>
      </c>
      <c r="G801" s="5" t="s">
        <v>42</v>
      </c>
      <c r="H801" s="5" t="s">
        <v>165</v>
      </c>
      <c r="I801" t="s">
        <v>26</v>
      </c>
      <c r="J801" t="s">
        <v>165</v>
      </c>
      <c r="K801">
        <v>100</v>
      </c>
      <c r="L801" s="5" t="s">
        <v>1731</v>
      </c>
      <c r="M801" s="5" t="s">
        <v>70</v>
      </c>
      <c r="N801">
        <v>8</v>
      </c>
      <c r="O801" t="s">
        <v>71</v>
      </c>
      <c r="P801" s="1">
        <v>45336</v>
      </c>
      <c r="Q801" s="1">
        <v>45409</v>
      </c>
      <c r="R801">
        <v>1973</v>
      </c>
      <c r="S801" s="4">
        <v>6.3</v>
      </c>
      <c r="T801" t="s">
        <v>30</v>
      </c>
    </row>
    <row r="802" spans="1:20" x14ac:dyDescent="0.35">
      <c r="A802" t="s">
        <v>1732</v>
      </c>
      <c r="B802" s="5" t="s">
        <v>28801</v>
      </c>
      <c r="C802" s="6">
        <v>75281</v>
      </c>
      <c r="D802" t="s">
        <v>22</v>
      </c>
      <c r="E802">
        <v>75281</v>
      </c>
      <c r="F802" s="5" t="s">
        <v>58</v>
      </c>
      <c r="G802" s="5" t="s">
        <v>51</v>
      </c>
      <c r="H802" s="5" t="s">
        <v>52</v>
      </c>
      <c r="I802" t="s">
        <v>26</v>
      </c>
      <c r="J802" t="s">
        <v>52</v>
      </c>
      <c r="K802">
        <v>100</v>
      </c>
      <c r="L802" s="5" t="s">
        <v>1733</v>
      </c>
      <c r="M802" s="5" t="s">
        <v>28</v>
      </c>
      <c r="N802">
        <v>0</v>
      </c>
      <c r="O802" t="s">
        <v>71</v>
      </c>
      <c r="P802" s="1">
        <v>45485</v>
      </c>
      <c r="Q802" s="1">
        <v>45505</v>
      </c>
      <c r="R802">
        <v>1666</v>
      </c>
      <c r="S802" s="4">
        <v>8.4</v>
      </c>
      <c r="T802" t="s">
        <v>63</v>
      </c>
    </row>
    <row r="803" spans="1:20" x14ac:dyDescent="0.35">
      <c r="A803" t="s">
        <v>1734</v>
      </c>
      <c r="B803" s="5" t="s">
        <v>105</v>
      </c>
      <c r="C803" s="6">
        <v>63784</v>
      </c>
      <c r="D803" t="s">
        <v>81</v>
      </c>
      <c r="E803">
        <v>86108</v>
      </c>
      <c r="F803" s="5" t="s">
        <v>58</v>
      </c>
      <c r="G803" s="5" t="s">
        <v>51</v>
      </c>
      <c r="H803" s="5" t="s">
        <v>82</v>
      </c>
      <c r="I803" t="s">
        <v>35</v>
      </c>
      <c r="J803" t="s">
        <v>82</v>
      </c>
      <c r="K803">
        <v>100</v>
      </c>
      <c r="L803" s="5" t="s">
        <v>1735</v>
      </c>
      <c r="M803" s="5" t="s">
        <v>70</v>
      </c>
      <c r="N803">
        <v>0</v>
      </c>
      <c r="O803" t="s">
        <v>112</v>
      </c>
      <c r="P803" s="1">
        <v>45702</v>
      </c>
      <c r="Q803" s="1">
        <v>45717</v>
      </c>
      <c r="R803">
        <v>668</v>
      </c>
      <c r="S803" s="4">
        <v>10</v>
      </c>
      <c r="T803" t="s">
        <v>47</v>
      </c>
    </row>
    <row r="804" spans="1:20" x14ac:dyDescent="0.35">
      <c r="A804" t="s">
        <v>1736</v>
      </c>
      <c r="B804" s="5" t="s">
        <v>28799</v>
      </c>
      <c r="C804" s="6">
        <v>140500</v>
      </c>
      <c r="D804" t="s">
        <v>65</v>
      </c>
      <c r="E804">
        <v>182650</v>
      </c>
      <c r="F804" s="5" t="s">
        <v>66</v>
      </c>
      <c r="G804" s="5" t="s">
        <v>42</v>
      </c>
      <c r="H804" s="5" t="s">
        <v>67</v>
      </c>
      <c r="I804" t="s">
        <v>35</v>
      </c>
      <c r="J804" t="s">
        <v>212</v>
      </c>
      <c r="K804">
        <v>0</v>
      </c>
      <c r="L804" s="5" t="s">
        <v>1737</v>
      </c>
      <c r="M804" s="5" t="s">
        <v>54</v>
      </c>
      <c r="N804">
        <v>7</v>
      </c>
      <c r="O804" t="s">
        <v>135</v>
      </c>
      <c r="P804" s="1">
        <v>45641</v>
      </c>
      <c r="Q804" s="1">
        <v>45698</v>
      </c>
      <c r="R804">
        <v>1733</v>
      </c>
      <c r="S804" s="4">
        <v>8.6</v>
      </c>
      <c r="T804" t="s">
        <v>118</v>
      </c>
    </row>
    <row r="805" spans="1:20" x14ac:dyDescent="0.35">
      <c r="A805" t="s">
        <v>1738</v>
      </c>
      <c r="B805" s="5" t="s">
        <v>100</v>
      </c>
      <c r="C805" s="6">
        <v>30726</v>
      </c>
      <c r="D805" t="s">
        <v>22</v>
      </c>
      <c r="E805">
        <v>30726</v>
      </c>
      <c r="F805" s="5" t="s">
        <v>58</v>
      </c>
      <c r="G805" s="5" t="s">
        <v>59</v>
      </c>
      <c r="H805" s="5" t="s">
        <v>116</v>
      </c>
      <c r="I805" t="s">
        <v>35</v>
      </c>
      <c r="J805" t="s">
        <v>116</v>
      </c>
      <c r="K805">
        <v>100</v>
      </c>
      <c r="L805" s="5" t="s">
        <v>1739</v>
      </c>
      <c r="M805" s="5" t="s">
        <v>54</v>
      </c>
      <c r="N805">
        <v>1</v>
      </c>
      <c r="O805" t="s">
        <v>107</v>
      </c>
      <c r="P805" s="1">
        <v>45567</v>
      </c>
      <c r="Q805" s="1">
        <v>45583</v>
      </c>
      <c r="R805">
        <v>782</v>
      </c>
      <c r="S805" s="4">
        <v>7.9</v>
      </c>
      <c r="T805" t="s">
        <v>118</v>
      </c>
    </row>
    <row r="806" spans="1:20" x14ac:dyDescent="0.35">
      <c r="A806" t="s">
        <v>1740</v>
      </c>
      <c r="B806" s="5" t="s">
        <v>162</v>
      </c>
      <c r="C806" s="6">
        <v>242789</v>
      </c>
      <c r="D806" t="s">
        <v>65</v>
      </c>
      <c r="E806">
        <v>315626</v>
      </c>
      <c r="F806" s="5" t="s">
        <v>23</v>
      </c>
      <c r="G806" s="5" t="s">
        <v>24</v>
      </c>
      <c r="H806" s="5" t="s">
        <v>67</v>
      </c>
      <c r="I806" t="s">
        <v>26</v>
      </c>
      <c r="J806" t="s">
        <v>67</v>
      </c>
      <c r="K806">
        <v>50</v>
      </c>
      <c r="L806" s="5" t="s">
        <v>1741</v>
      </c>
      <c r="M806" s="5" t="s">
        <v>28</v>
      </c>
      <c r="N806">
        <v>15</v>
      </c>
      <c r="O806" t="s">
        <v>172</v>
      </c>
      <c r="P806" s="1">
        <v>45453</v>
      </c>
      <c r="Q806" s="1">
        <v>45476</v>
      </c>
      <c r="R806">
        <v>592</v>
      </c>
      <c r="S806" s="4">
        <v>8.6999999999999993</v>
      </c>
      <c r="T806" t="s">
        <v>95</v>
      </c>
    </row>
    <row r="807" spans="1:20" x14ac:dyDescent="0.35">
      <c r="A807" t="s">
        <v>1742</v>
      </c>
      <c r="B807" s="5" t="s">
        <v>145</v>
      </c>
      <c r="C807" s="6">
        <v>126827</v>
      </c>
      <c r="D807" t="s">
        <v>22</v>
      </c>
      <c r="E807">
        <v>126827</v>
      </c>
      <c r="F807" s="5" t="s">
        <v>23</v>
      </c>
      <c r="G807" s="5" t="s">
        <v>59</v>
      </c>
      <c r="H807" s="5" t="s">
        <v>165</v>
      </c>
      <c r="I807" t="s">
        <v>44</v>
      </c>
      <c r="J807" t="s">
        <v>165</v>
      </c>
      <c r="K807">
        <v>0</v>
      </c>
      <c r="L807" s="5" t="s">
        <v>1743</v>
      </c>
      <c r="M807" s="5" t="s">
        <v>70</v>
      </c>
      <c r="N807">
        <v>17</v>
      </c>
      <c r="O807" t="s">
        <v>141</v>
      </c>
      <c r="P807" s="1">
        <v>45436</v>
      </c>
      <c r="Q807" s="1">
        <v>45462</v>
      </c>
      <c r="R807">
        <v>2410</v>
      </c>
      <c r="S807" s="4">
        <v>9.6</v>
      </c>
      <c r="T807" t="s">
        <v>277</v>
      </c>
    </row>
    <row r="808" spans="1:20" x14ac:dyDescent="0.35">
      <c r="A808" t="s">
        <v>1744</v>
      </c>
      <c r="B808" s="5" t="s">
        <v>57</v>
      </c>
      <c r="C808" s="6">
        <v>77753</v>
      </c>
      <c r="D808" t="s">
        <v>33</v>
      </c>
      <c r="E808">
        <v>8552830</v>
      </c>
      <c r="F808" s="5" t="s">
        <v>50</v>
      </c>
      <c r="G808" s="5" t="s">
        <v>42</v>
      </c>
      <c r="H808" s="5" t="s">
        <v>34</v>
      </c>
      <c r="I808" t="s">
        <v>26</v>
      </c>
      <c r="J808" t="s">
        <v>34</v>
      </c>
      <c r="K808">
        <v>100</v>
      </c>
      <c r="L808" s="5" t="s">
        <v>1745</v>
      </c>
      <c r="M808" s="5" t="s">
        <v>54</v>
      </c>
      <c r="N808">
        <v>2</v>
      </c>
      <c r="O808" t="s">
        <v>46</v>
      </c>
      <c r="P808" s="1">
        <v>45756</v>
      </c>
      <c r="Q808" s="1">
        <v>45827</v>
      </c>
      <c r="R808">
        <v>845</v>
      </c>
      <c r="S808" s="4">
        <v>9.4</v>
      </c>
      <c r="T808" t="s">
        <v>136</v>
      </c>
    </row>
    <row r="809" spans="1:20" x14ac:dyDescent="0.35">
      <c r="A809" t="s">
        <v>1746</v>
      </c>
      <c r="B809" s="5" t="s">
        <v>179</v>
      </c>
      <c r="C809" s="6">
        <v>204502</v>
      </c>
      <c r="D809" t="s">
        <v>22</v>
      </c>
      <c r="E809">
        <v>204502</v>
      </c>
      <c r="F809" s="5" t="s">
        <v>23</v>
      </c>
      <c r="G809" s="5" t="s">
        <v>24</v>
      </c>
      <c r="H809" s="5" t="s">
        <v>101</v>
      </c>
      <c r="I809" t="s">
        <v>44</v>
      </c>
      <c r="J809" t="s">
        <v>101</v>
      </c>
      <c r="K809">
        <v>100</v>
      </c>
      <c r="L809" s="5" t="s">
        <v>1747</v>
      </c>
      <c r="M809" s="5" t="s">
        <v>70</v>
      </c>
      <c r="N809">
        <v>13</v>
      </c>
      <c r="O809" t="s">
        <v>85</v>
      </c>
      <c r="P809" s="1">
        <v>45619</v>
      </c>
      <c r="Q809" s="1">
        <v>45640</v>
      </c>
      <c r="R809">
        <v>1899</v>
      </c>
      <c r="S809" s="4">
        <v>9.6999999999999993</v>
      </c>
      <c r="T809" t="s">
        <v>103</v>
      </c>
    </row>
    <row r="810" spans="1:20" x14ac:dyDescent="0.35">
      <c r="A810" t="s">
        <v>1748</v>
      </c>
      <c r="B810" s="5" t="s">
        <v>91</v>
      </c>
      <c r="C810" s="6">
        <v>76869</v>
      </c>
      <c r="D810" t="s">
        <v>41</v>
      </c>
      <c r="E810">
        <v>65339</v>
      </c>
      <c r="F810" s="5" t="s">
        <v>50</v>
      </c>
      <c r="G810" s="5" t="s">
        <v>24</v>
      </c>
      <c r="H810" s="5" t="s">
        <v>60</v>
      </c>
      <c r="I810" t="s">
        <v>44</v>
      </c>
      <c r="J810" t="s">
        <v>60</v>
      </c>
      <c r="K810">
        <v>50</v>
      </c>
      <c r="L810" s="5" t="s">
        <v>1749</v>
      </c>
      <c r="M810" s="5" t="s">
        <v>37</v>
      </c>
      <c r="N810">
        <v>4</v>
      </c>
      <c r="O810" t="s">
        <v>112</v>
      </c>
      <c r="P810" s="1">
        <v>45727</v>
      </c>
      <c r="Q810" s="1">
        <v>45771</v>
      </c>
      <c r="R810">
        <v>1199</v>
      </c>
      <c r="S810" s="4">
        <v>7.6</v>
      </c>
      <c r="T810" t="s">
        <v>79</v>
      </c>
    </row>
    <row r="811" spans="1:20" x14ac:dyDescent="0.35">
      <c r="A811" t="s">
        <v>1750</v>
      </c>
      <c r="B811" s="5" t="s">
        <v>49</v>
      </c>
      <c r="C811" s="6">
        <v>128192</v>
      </c>
      <c r="D811" t="s">
        <v>22</v>
      </c>
      <c r="E811">
        <v>128192</v>
      </c>
      <c r="F811" s="5" t="s">
        <v>66</v>
      </c>
      <c r="G811" s="5" t="s">
        <v>59</v>
      </c>
      <c r="H811" s="5" t="s">
        <v>129</v>
      </c>
      <c r="I811" t="s">
        <v>44</v>
      </c>
      <c r="J811" t="s">
        <v>116</v>
      </c>
      <c r="K811">
        <v>0</v>
      </c>
      <c r="L811" s="5" t="s">
        <v>1751</v>
      </c>
      <c r="M811" s="5" t="s">
        <v>37</v>
      </c>
      <c r="N811">
        <v>5</v>
      </c>
      <c r="O811" t="s">
        <v>135</v>
      </c>
      <c r="P811" s="1">
        <v>45597</v>
      </c>
      <c r="Q811" s="1">
        <v>45638</v>
      </c>
      <c r="R811">
        <v>2010</v>
      </c>
      <c r="S811" s="4">
        <v>5.4</v>
      </c>
      <c r="T811" t="s">
        <v>55</v>
      </c>
    </row>
    <row r="812" spans="1:20" x14ac:dyDescent="0.35">
      <c r="A812" t="s">
        <v>1752</v>
      </c>
      <c r="B812" s="5" t="s">
        <v>91</v>
      </c>
      <c r="C812" s="6">
        <v>234782</v>
      </c>
      <c r="D812" t="s">
        <v>120</v>
      </c>
      <c r="E812">
        <v>211304</v>
      </c>
      <c r="F812" s="5" t="s">
        <v>23</v>
      </c>
      <c r="G812" s="5" t="s">
        <v>24</v>
      </c>
      <c r="H812" s="5" t="s">
        <v>121</v>
      </c>
      <c r="I812" t="s">
        <v>26</v>
      </c>
      <c r="J812" t="s">
        <v>121</v>
      </c>
      <c r="K812">
        <v>0</v>
      </c>
      <c r="L812" s="5" t="s">
        <v>1753</v>
      </c>
      <c r="M812" s="5" t="s">
        <v>28</v>
      </c>
      <c r="N812">
        <v>19</v>
      </c>
      <c r="O812" t="s">
        <v>131</v>
      </c>
      <c r="P812" s="1">
        <v>45327</v>
      </c>
      <c r="Q812" s="1">
        <v>45376</v>
      </c>
      <c r="R812">
        <v>1540</v>
      </c>
      <c r="S812" s="4">
        <v>7.4</v>
      </c>
      <c r="T812" t="s">
        <v>47</v>
      </c>
    </row>
    <row r="813" spans="1:20" x14ac:dyDescent="0.35">
      <c r="A813" t="s">
        <v>1754</v>
      </c>
      <c r="B813" s="5" t="s">
        <v>57</v>
      </c>
      <c r="C813" s="6">
        <v>243016</v>
      </c>
      <c r="D813" t="s">
        <v>22</v>
      </c>
      <c r="E813">
        <v>243016</v>
      </c>
      <c r="F813" s="5" t="s">
        <v>23</v>
      </c>
      <c r="G813" s="5" t="s">
        <v>42</v>
      </c>
      <c r="H813" s="5" t="s">
        <v>68</v>
      </c>
      <c r="I813" t="s">
        <v>44</v>
      </c>
      <c r="J813" t="s">
        <v>68</v>
      </c>
      <c r="K813">
        <v>0</v>
      </c>
      <c r="L813" s="5" t="s">
        <v>1755</v>
      </c>
      <c r="M813" s="5" t="s">
        <v>54</v>
      </c>
      <c r="N813">
        <v>14</v>
      </c>
      <c r="O813" t="s">
        <v>85</v>
      </c>
      <c r="P813" s="1">
        <v>45402</v>
      </c>
      <c r="Q813" s="1">
        <v>45470</v>
      </c>
      <c r="R813">
        <v>2207</v>
      </c>
      <c r="S813" s="4">
        <v>5.9</v>
      </c>
      <c r="T813" t="s">
        <v>103</v>
      </c>
    </row>
    <row r="814" spans="1:20" x14ac:dyDescent="0.35">
      <c r="A814" t="s">
        <v>1756</v>
      </c>
      <c r="B814" s="5" t="s">
        <v>145</v>
      </c>
      <c r="C814" s="6">
        <v>232932</v>
      </c>
      <c r="D814" t="s">
        <v>92</v>
      </c>
      <c r="E814">
        <v>174699</v>
      </c>
      <c r="F814" s="5" t="s">
        <v>23</v>
      </c>
      <c r="G814" s="5" t="s">
        <v>42</v>
      </c>
      <c r="H814" s="5" t="s">
        <v>93</v>
      </c>
      <c r="I814" t="s">
        <v>35</v>
      </c>
      <c r="J814" t="s">
        <v>93</v>
      </c>
      <c r="K814">
        <v>50</v>
      </c>
      <c r="L814" s="5" t="s">
        <v>1757</v>
      </c>
      <c r="M814" s="5" t="s">
        <v>37</v>
      </c>
      <c r="N814">
        <v>19</v>
      </c>
      <c r="O814" t="s">
        <v>131</v>
      </c>
      <c r="P814" s="1">
        <v>45439</v>
      </c>
      <c r="Q814" s="1">
        <v>45475</v>
      </c>
      <c r="R814">
        <v>2321</v>
      </c>
      <c r="S814" s="4">
        <v>7.9</v>
      </c>
      <c r="T814" t="s">
        <v>95</v>
      </c>
    </row>
    <row r="815" spans="1:20" x14ac:dyDescent="0.35">
      <c r="A815" t="s">
        <v>1758</v>
      </c>
      <c r="B815" s="5" t="s">
        <v>28801</v>
      </c>
      <c r="C815" s="6">
        <v>157713</v>
      </c>
      <c r="D815" t="s">
        <v>41</v>
      </c>
      <c r="E815">
        <v>134056</v>
      </c>
      <c r="F815" s="5" t="s">
        <v>23</v>
      </c>
      <c r="G815" s="5" t="s">
        <v>59</v>
      </c>
      <c r="H815" s="5" t="s">
        <v>60</v>
      </c>
      <c r="I815" t="s">
        <v>35</v>
      </c>
      <c r="J815" t="s">
        <v>60</v>
      </c>
      <c r="K815">
        <v>100</v>
      </c>
      <c r="L815" s="5" t="s">
        <v>1759</v>
      </c>
      <c r="M815" s="5" t="s">
        <v>28</v>
      </c>
      <c r="N815">
        <v>11</v>
      </c>
      <c r="O815" t="s">
        <v>141</v>
      </c>
      <c r="P815" s="1">
        <v>45380</v>
      </c>
      <c r="Q815" s="1">
        <v>45400</v>
      </c>
      <c r="R815">
        <v>1275</v>
      </c>
      <c r="S815" s="4">
        <v>7.3</v>
      </c>
      <c r="T815" t="s">
        <v>47</v>
      </c>
    </row>
    <row r="816" spans="1:20" x14ac:dyDescent="0.35">
      <c r="A816" t="s">
        <v>1760</v>
      </c>
      <c r="B816" s="5" t="s">
        <v>49</v>
      </c>
      <c r="C816" s="6">
        <v>78731</v>
      </c>
      <c r="D816" t="s">
        <v>92</v>
      </c>
      <c r="E816">
        <v>59048</v>
      </c>
      <c r="F816" s="5" t="s">
        <v>50</v>
      </c>
      <c r="G816" s="5" t="s">
        <v>59</v>
      </c>
      <c r="H816" s="5" t="s">
        <v>93</v>
      </c>
      <c r="I816" t="s">
        <v>44</v>
      </c>
      <c r="J816" t="s">
        <v>93</v>
      </c>
      <c r="K816">
        <v>100</v>
      </c>
      <c r="L816" s="5" t="s">
        <v>1761</v>
      </c>
      <c r="M816" s="5" t="s">
        <v>37</v>
      </c>
      <c r="N816">
        <v>4</v>
      </c>
      <c r="O816" t="s">
        <v>167</v>
      </c>
      <c r="P816" s="1">
        <v>45669</v>
      </c>
      <c r="Q816" s="1">
        <v>45683</v>
      </c>
      <c r="R816">
        <v>893</v>
      </c>
      <c r="S816" s="4">
        <v>9.6999999999999993</v>
      </c>
      <c r="T816" t="s">
        <v>89</v>
      </c>
    </row>
    <row r="817" spans="1:20" x14ac:dyDescent="0.35">
      <c r="A817" t="s">
        <v>1762</v>
      </c>
      <c r="B817" s="5" t="s">
        <v>91</v>
      </c>
      <c r="C817" s="6">
        <v>118802</v>
      </c>
      <c r="D817" t="s">
        <v>74</v>
      </c>
      <c r="E817">
        <v>148503</v>
      </c>
      <c r="F817" s="5" t="s">
        <v>66</v>
      </c>
      <c r="G817" s="5" t="s">
        <v>24</v>
      </c>
      <c r="H817" s="5" t="s">
        <v>75</v>
      </c>
      <c r="I817" t="s">
        <v>35</v>
      </c>
      <c r="J817" t="s">
        <v>75</v>
      </c>
      <c r="K817">
        <v>50</v>
      </c>
      <c r="L817" s="5" t="s">
        <v>1763</v>
      </c>
      <c r="M817" s="5" t="s">
        <v>54</v>
      </c>
      <c r="N817">
        <v>5</v>
      </c>
      <c r="O817" t="s">
        <v>107</v>
      </c>
      <c r="P817" s="1">
        <v>45675</v>
      </c>
      <c r="Q817" s="1">
        <v>45696</v>
      </c>
      <c r="R817">
        <v>2228</v>
      </c>
      <c r="S817" s="4">
        <v>9.6</v>
      </c>
      <c r="T817" t="s">
        <v>277</v>
      </c>
    </row>
    <row r="818" spans="1:20" x14ac:dyDescent="0.35">
      <c r="A818" t="s">
        <v>1764</v>
      </c>
      <c r="B818" s="5" t="s">
        <v>28801</v>
      </c>
      <c r="C818" s="6">
        <v>86119</v>
      </c>
      <c r="D818" t="s">
        <v>120</v>
      </c>
      <c r="E818">
        <v>77507</v>
      </c>
      <c r="F818" s="5" t="s">
        <v>58</v>
      </c>
      <c r="G818" s="5" t="s">
        <v>24</v>
      </c>
      <c r="H818" s="5" t="s">
        <v>121</v>
      </c>
      <c r="I818" t="s">
        <v>26</v>
      </c>
      <c r="J818" t="s">
        <v>121</v>
      </c>
      <c r="K818">
        <v>50</v>
      </c>
      <c r="L818" s="5" t="s">
        <v>1765</v>
      </c>
      <c r="M818" s="5" t="s">
        <v>70</v>
      </c>
      <c r="N818">
        <v>1</v>
      </c>
      <c r="O818" t="s">
        <v>167</v>
      </c>
      <c r="P818" s="1">
        <v>45730</v>
      </c>
      <c r="Q818" s="1">
        <v>45765</v>
      </c>
      <c r="R818">
        <v>1655</v>
      </c>
      <c r="S818" s="4">
        <v>7.2</v>
      </c>
      <c r="T818" t="s">
        <v>153</v>
      </c>
    </row>
    <row r="819" spans="1:20" x14ac:dyDescent="0.35">
      <c r="A819" t="s">
        <v>1766</v>
      </c>
      <c r="B819" s="5" t="s">
        <v>32</v>
      </c>
      <c r="C819" s="6">
        <v>148519</v>
      </c>
      <c r="D819" t="s">
        <v>92</v>
      </c>
      <c r="E819">
        <v>111389</v>
      </c>
      <c r="F819" s="5" t="s">
        <v>23</v>
      </c>
      <c r="G819" s="5" t="s">
        <v>42</v>
      </c>
      <c r="H819" s="5" t="s">
        <v>93</v>
      </c>
      <c r="I819" t="s">
        <v>26</v>
      </c>
      <c r="J819" t="s">
        <v>93</v>
      </c>
      <c r="K819">
        <v>50</v>
      </c>
      <c r="L819" s="5" t="s">
        <v>1767</v>
      </c>
      <c r="M819" s="5" t="s">
        <v>54</v>
      </c>
      <c r="N819">
        <v>19</v>
      </c>
      <c r="O819" t="s">
        <v>167</v>
      </c>
      <c r="P819" s="1">
        <v>45699</v>
      </c>
      <c r="Q819" s="1">
        <v>45714</v>
      </c>
      <c r="R819">
        <v>1578</v>
      </c>
      <c r="S819" s="4">
        <v>5.8</v>
      </c>
      <c r="T819" t="s">
        <v>136</v>
      </c>
    </row>
    <row r="820" spans="1:20" x14ac:dyDescent="0.35">
      <c r="A820" t="s">
        <v>1768</v>
      </c>
      <c r="B820" s="5" t="s">
        <v>28802</v>
      </c>
      <c r="C820" s="6">
        <v>48058</v>
      </c>
      <c r="D820" t="s">
        <v>22</v>
      </c>
      <c r="E820">
        <v>48058</v>
      </c>
      <c r="F820" s="5" t="s">
        <v>58</v>
      </c>
      <c r="G820" s="5" t="s">
        <v>24</v>
      </c>
      <c r="H820" s="5" t="s">
        <v>165</v>
      </c>
      <c r="I820" t="s">
        <v>44</v>
      </c>
      <c r="J820" t="s">
        <v>165</v>
      </c>
      <c r="K820">
        <v>100</v>
      </c>
      <c r="L820" s="5" t="s">
        <v>1769</v>
      </c>
      <c r="M820" s="5" t="s">
        <v>28</v>
      </c>
      <c r="N820">
        <v>1</v>
      </c>
      <c r="O820" t="s">
        <v>172</v>
      </c>
      <c r="P820" s="1">
        <v>45530</v>
      </c>
      <c r="Q820" s="1">
        <v>45602</v>
      </c>
      <c r="R820">
        <v>1378</v>
      </c>
      <c r="S820" s="4">
        <v>5.2</v>
      </c>
      <c r="T820" t="s">
        <v>153</v>
      </c>
    </row>
    <row r="821" spans="1:20" x14ac:dyDescent="0.35">
      <c r="A821" t="s">
        <v>1770</v>
      </c>
      <c r="B821" s="5" t="s">
        <v>28802</v>
      </c>
      <c r="C821" s="6">
        <v>68183</v>
      </c>
      <c r="D821" t="s">
        <v>41</v>
      </c>
      <c r="E821">
        <v>57956</v>
      </c>
      <c r="F821" s="5" t="s">
        <v>58</v>
      </c>
      <c r="G821" s="5" t="s">
        <v>59</v>
      </c>
      <c r="H821" s="5" t="s">
        <v>60</v>
      </c>
      <c r="I821" t="s">
        <v>26</v>
      </c>
      <c r="J821" t="s">
        <v>60</v>
      </c>
      <c r="K821">
        <v>0</v>
      </c>
      <c r="L821" s="5" t="s">
        <v>1771</v>
      </c>
      <c r="M821" s="5" t="s">
        <v>54</v>
      </c>
      <c r="N821">
        <v>0</v>
      </c>
      <c r="O821" t="s">
        <v>167</v>
      </c>
      <c r="P821" s="1">
        <v>45634</v>
      </c>
      <c r="Q821" s="1">
        <v>45699</v>
      </c>
      <c r="R821">
        <v>1399</v>
      </c>
      <c r="S821" s="4">
        <v>5.9</v>
      </c>
      <c r="T821" t="s">
        <v>243</v>
      </c>
    </row>
    <row r="822" spans="1:20" x14ac:dyDescent="0.35">
      <c r="A822" t="s">
        <v>1772</v>
      </c>
      <c r="B822" s="5" t="s">
        <v>105</v>
      </c>
      <c r="C822" s="6">
        <v>237151</v>
      </c>
      <c r="D822" t="s">
        <v>92</v>
      </c>
      <c r="E822">
        <v>177863</v>
      </c>
      <c r="F822" s="5" t="s">
        <v>23</v>
      </c>
      <c r="G822" s="5" t="s">
        <v>59</v>
      </c>
      <c r="H822" s="5" t="s">
        <v>93</v>
      </c>
      <c r="I822" t="s">
        <v>44</v>
      </c>
      <c r="J822" t="s">
        <v>93</v>
      </c>
      <c r="K822">
        <v>100</v>
      </c>
      <c r="L822" s="5" t="s">
        <v>1773</v>
      </c>
      <c r="M822" s="5" t="s">
        <v>54</v>
      </c>
      <c r="N822">
        <v>15</v>
      </c>
      <c r="O822" t="s">
        <v>135</v>
      </c>
      <c r="P822" s="1">
        <v>45749</v>
      </c>
      <c r="Q822" s="1">
        <v>45797</v>
      </c>
      <c r="R822">
        <v>2094</v>
      </c>
      <c r="S822" s="4">
        <v>9.5</v>
      </c>
      <c r="T822" t="s">
        <v>243</v>
      </c>
    </row>
    <row r="823" spans="1:20" x14ac:dyDescent="0.35">
      <c r="A823" t="s">
        <v>1774</v>
      </c>
      <c r="B823" s="5" t="s">
        <v>40</v>
      </c>
      <c r="C823" s="6">
        <v>95252</v>
      </c>
      <c r="D823" t="s">
        <v>22</v>
      </c>
      <c r="E823">
        <v>95252</v>
      </c>
      <c r="F823" s="5" t="s">
        <v>50</v>
      </c>
      <c r="G823" s="5" t="s">
        <v>24</v>
      </c>
      <c r="H823" s="5" t="s">
        <v>129</v>
      </c>
      <c r="I823" t="s">
        <v>44</v>
      </c>
      <c r="J823" t="s">
        <v>129</v>
      </c>
      <c r="K823">
        <v>50</v>
      </c>
      <c r="L823" s="5" t="s">
        <v>1775</v>
      </c>
      <c r="M823" s="5" t="s">
        <v>37</v>
      </c>
      <c r="N823">
        <v>4</v>
      </c>
      <c r="O823" t="s">
        <v>141</v>
      </c>
      <c r="P823" s="1">
        <v>45601</v>
      </c>
      <c r="Q823" s="1">
        <v>45643</v>
      </c>
      <c r="R823">
        <v>1479</v>
      </c>
      <c r="S823" s="4">
        <v>9.9</v>
      </c>
      <c r="T823" t="s">
        <v>79</v>
      </c>
    </row>
    <row r="824" spans="1:20" x14ac:dyDescent="0.35">
      <c r="A824" t="s">
        <v>1776</v>
      </c>
      <c r="B824" s="5" t="s">
        <v>217</v>
      </c>
      <c r="C824" s="6">
        <v>142166</v>
      </c>
      <c r="D824" t="s">
        <v>33</v>
      </c>
      <c r="E824">
        <v>15638260</v>
      </c>
      <c r="F824" s="5" t="s">
        <v>66</v>
      </c>
      <c r="G824" s="5" t="s">
        <v>42</v>
      </c>
      <c r="H824" s="5" t="s">
        <v>34</v>
      </c>
      <c r="I824" t="s">
        <v>35</v>
      </c>
      <c r="J824" t="s">
        <v>34</v>
      </c>
      <c r="K824">
        <v>50</v>
      </c>
      <c r="L824" s="5" t="s">
        <v>1777</v>
      </c>
      <c r="M824" s="5" t="s">
        <v>70</v>
      </c>
      <c r="N824">
        <v>5</v>
      </c>
      <c r="O824" t="s">
        <v>29</v>
      </c>
      <c r="P824" s="1">
        <v>45598</v>
      </c>
      <c r="Q824" s="1">
        <v>45646</v>
      </c>
      <c r="R824">
        <v>1946</v>
      </c>
      <c r="S824" s="4">
        <v>6.1</v>
      </c>
      <c r="T824" t="s">
        <v>95</v>
      </c>
    </row>
    <row r="825" spans="1:20" x14ac:dyDescent="0.35">
      <c r="A825" t="s">
        <v>1778</v>
      </c>
      <c r="B825" s="5" t="s">
        <v>91</v>
      </c>
      <c r="C825" s="6">
        <v>107965</v>
      </c>
      <c r="D825" t="s">
        <v>22</v>
      </c>
      <c r="E825">
        <v>107965</v>
      </c>
      <c r="F825" s="5" t="s">
        <v>66</v>
      </c>
      <c r="G825" s="5" t="s">
        <v>42</v>
      </c>
      <c r="H825" s="5" t="s">
        <v>25</v>
      </c>
      <c r="I825" t="s">
        <v>44</v>
      </c>
      <c r="J825" t="s">
        <v>768</v>
      </c>
      <c r="K825">
        <v>100</v>
      </c>
      <c r="L825" s="5" t="s">
        <v>1779</v>
      </c>
      <c r="M825" s="5" t="s">
        <v>37</v>
      </c>
      <c r="N825">
        <v>9</v>
      </c>
      <c r="O825" t="s">
        <v>112</v>
      </c>
      <c r="P825" s="1">
        <v>45520</v>
      </c>
      <c r="Q825" s="1">
        <v>45535</v>
      </c>
      <c r="R825">
        <v>1211</v>
      </c>
      <c r="S825" s="4">
        <v>7.3</v>
      </c>
      <c r="T825" t="s">
        <v>63</v>
      </c>
    </row>
    <row r="826" spans="1:20" x14ac:dyDescent="0.35">
      <c r="A826" t="s">
        <v>1780</v>
      </c>
      <c r="B826" s="5" t="s">
        <v>145</v>
      </c>
      <c r="C826" s="6">
        <v>239943</v>
      </c>
      <c r="D826" t="s">
        <v>41</v>
      </c>
      <c r="E826">
        <v>203952</v>
      </c>
      <c r="F826" s="5" t="s">
        <v>23</v>
      </c>
      <c r="G826" s="5" t="s">
        <v>59</v>
      </c>
      <c r="H826" s="5" t="s">
        <v>126</v>
      </c>
      <c r="I826" t="s">
        <v>35</v>
      </c>
      <c r="J826" t="s">
        <v>126</v>
      </c>
      <c r="K826">
        <v>50</v>
      </c>
      <c r="L826" s="5" t="s">
        <v>1781</v>
      </c>
      <c r="M826" s="5" t="s">
        <v>37</v>
      </c>
      <c r="N826">
        <v>12</v>
      </c>
      <c r="O826" t="s">
        <v>141</v>
      </c>
      <c r="P826" s="1">
        <v>45428</v>
      </c>
      <c r="Q826" s="1">
        <v>45484</v>
      </c>
      <c r="R826">
        <v>602</v>
      </c>
      <c r="S826" s="4">
        <v>9.1</v>
      </c>
      <c r="T826" t="s">
        <v>103</v>
      </c>
    </row>
    <row r="827" spans="1:20" x14ac:dyDescent="0.35">
      <c r="A827" t="s">
        <v>1782</v>
      </c>
      <c r="B827" s="5" t="s">
        <v>57</v>
      </c>
      <c r="C827" s="6">
        <v>287023</v>
      </c>
      <c r="D827" t="s">
        <v>22</v>
      </c>
      <c r="E827">
        <v>287023</v>
      </c>
      <c r="F827" s="5" t="s">
        <v>23</v>
      </c>
      <c r="G827" s="5" t="s">
        <v>24</v>
      </c>
      <c r="H827" s="5" t="s">
        <v>129</v>
      </c>
      <c r="I827" t="s">
        <v>35</v>
      </c>
      <c r="J827" t="s">
        <v>129</v>
      </c>
      <c r="K827">
        <v>100</v>
      </c>
      <c r="L827" s="5" t="s">
        <v>1783</v>
      </c>
      <c r="M827" s="5" t="s">
        <v>70</v>
      </c>
      <c r="N827">
        <v>10</v>
      </c>
      <c r="O827" t="s">
        <v>131</v>
      </c>
      <c r="P827" s="1">
        <v>45747</v>
      </c>
      <c r="Q827" s="1">
        <v>45776</v>
      </c>
      <c r="R827">
        <v>543</v>
      </c>
      <c r="S827" s="4">
        <v>7.4</v>
      </c>
      <c r="T827" t="s">
        <v>38</v>
      </c>
    </row>
    <row r="828" spans="1:20" x14ac:dyDescent="0.35">
      <c r="A828" t="s">
        <v>1784</v>
      </c>
      <c r="B828" s="5" t="s">
        <v>28802</v>
      </c>
      <c r="C828" s="6">
        <v>108794</v>
      </c>
      <c r="D828" t="s">
        <v>22</v>
      </c>
      <c r="E828">
        <v>108794</v>
      </c>
      <c r="F828" s="5" t="s">
        <v>50</v>
      </c>
      <c r="G828" s="5" t="s">
        <v>51</v>
      </c>
      <c r="H828" s="5" t="s">
        <v>68</v>
      </c>
      <c r="I828" t="s">
        <v>35</v>
      </c>
      <c r="J828" t="s">
        <v>915</v>
      </c>
      <c r="K828">
        <v>0</v>
      </c>
      <c r="L828" s="5" t="s">
        <v>1785</v>
      </c>
      <c r="M828" s="5" t="s">
        <v>28</v>
      </c>
      <c r="N828">
        <v>4</v>
      </c>
      <c r="O828" t="s">
        <v>88</v>
      </c>
      <c r="P828" s="1">
        <v>45562</v>
      </c>
      <c r="Q828" s="1">
        <v>45622</v>
      </c>
      <c r="R828">
        <v>1050</v>
      </c>
      <c r="S828" s="4">
        <v>5.9</v>
      </c>
      <c r="T828" t="s">
        <v>63</v>
      </c>
    </row>
    <row r="829" spans="1:20" x14ac:dyDescent="0.35">
      <c r="A829" t="s">
        <v>1786</v>
      </c>
      <c r="B829" s="5" t="s">
        <v>162</v>
      </c>
      <c r="C829" s="6">
        <v>91776</v>
      </c>
      <c r="D829" t="s">
        <v>22</v>
      </c>
      <c r="E829">
        <v>91776</v>
      </c>
      <c r="F829" s="5" t="s">
        <v>58</v>
      </c>
      <c r="G829" s="5" t="s">
        <v>59</v>
      </c>
      <c r="H829" s="5" t="s">
        <v>101</v>
      </c>
      <c r="I829" t="s">
        <v>26</v>
      </c>
      <c r="J829" t="s">
        <v>43</v>
      </c>
      <c r="K829">
        <v>0</v>
      </c>
      <c r="L829" s="5" t="s">
        <v>1787</v>
      </c>
      <c r="M829" s="5" t="s">
        <v>54</v>
      </c>
      <c r="N829">
        <v>1</v>
      </c>
      <c r="O829" t="s">
        <v>71</v>
      </c>
      <c r="P829" s="1">
        <v>45370</v>
      </c>
      <c r="Q829" s="1">
        <v>45407</v>
      </c>
      <c r="R829">
        <v>2314</v>
      </c>
      <c r="S829" s="4">
        <v>6.1</v>
      </c>
      <c r="T829" t="s">
        <v>118</v>
      </c>
    </row>
    <row r="830" spans="1:20" x14ac:dyDescent="0.35">
      <c r="A830" t="s">
        <v>1788</v>
      </c>
      <c r="B830" s="5" t="s">
        <v>57</v>
      </c>
      <c r="C830" s="6">
        <v>61890</v>
      </c>
      <c r="D830" t="s">
        <v>22</v>
      </c>
      <c r="E830">
        <v>61890</v>
      </c>
      <c r="F830" s="5" t="s">
        <v>58</v>
      </c>
      <c r="G830" s="5" t="s">
        <v>24</v>
      </c>
      <c r="H830" s="5" t="s">
        <v>165</v>
      </c>
      <c r="I830" t="s">
        <v>35</v>
      </c>
      <c r="J830" t="s">
        <v>304</v>
      </c>
      <c r="K830">
        <v>0</v>
      </c>
      <c r="L830" s="5" t="s">
        <v>1789</v>
      </c>
      <c r="M830" s="5" t="s">
        <v>37</v>
      </c>
      <c r="N830">
        <v>1</v>
      </c>
      <c r="O830" t="s">
        <v>85</v>
      </c>
      <c r="P830" s="1">
        <v>45646</v>
      </c>
      <c r="Q830" s="1">
        <v>45672</v>
      </c>
      <c r="R830">
        <v>709</v>
      </c>
      <c r="S830" s="4">
        <v>5.4</v>
      </c>
      <c r="T830" t="s">
        <v>63</v>
      </c>
    </row>
    <row r="831" spans="1:20" x14ac:dyDescent="0.35">
      <c r="A831" t="s">
        <v>1790</v>
      </c>
      <c r="B831" s="5" t="s">
        <v>174</v>
      </c>
      <c r="C831" s="6">
        <v>345294</v>
      </c>
      <c r="D831" t="s">
        <v>22</v>
      </c>
      <c r="E831">
        <v>345294</v>
      </c>
      <c r="F831" s="5" t="s">
        <v>23</v>
      </c>
      <c r="G831" s="5" t="s">
        <v>59</v>
      </c>
      <c r="H831" s="5" t="s">
        <v>68</v>
      </c>
      <c r="I831" t="s">
        <v>35</v>
      </c>
      <c r="J831" t="s">
        <v>68</v>
      </c>
      <c r="K831">
        <v>100</v>
      </c>
      <c r="L831" s="5" t="s">
        <v>1528</v>
      </c>
      <c r="M831" s="5" t="s">
        <v>54</v>
      </c>
      <c r="N831">
        <v>11</v>
      </c>
      <c r="O831" t="s">
        <v>107</v>
      </c>
      <c r="P831" s="1">
        <v>45691</v>
      </c>
      <c r="Q831" s="1">
        <v>45753</v>
      </c>
      <c r="R831">
        <v>1012</v>
      </c>
      <c r="S831" s="4">
        <v>6.6</v>
      </c>
      <c r="T831" t="s">
        <v>89</v>
      </c>
    </row>
    <row r="832" spans="1:20" x14ac:dyDescent="0.35">
      <c r="A832" t="s">
        <v>1791</v>
      </c>
      <c r="B832" s="5" t="s">
        <v>28799</v>
      </c>
      <c r="C832" s="6">
        <v>78569</v>
      </c>
      <c r="D832" t="s">
        <v>22</v>
      </c>
      <c r="E832">
        <v>78569</v>
      </c>
      <c r="F832" s="5" t="s">
        <v>50</v>
      </c>
      <c r="G832" s="5" t="s">
        <v>42</v>
      </c>
      <c r="H832" s="5" t="s">
        <v>191</v>
      </c>
      <c r="I832" t="s">
        <v>35</v>
      </c>
      <c r="J832" t="s">
        <v>191</v>
      </c>
      <c r="K832">
        <v>0</v>
      </c>
      <c r="L832" s="5" t="s">
        <v>1792</v>
      </c>
      <c r="M832" s="5" t="s">
        <v>70</v>
      </c>
      <c r="N832">
        <v>4</v>
      </c>
      <c r="O832" t="s">
        <v>112</v>
      </c>
      <c r="P832" s="1">
        <v>45616</v>
      </c>
      <c r="Q832" s="1">
        <v>45631</v>
      </c>
      <c r="R832">
        <v>2033</v>
      </c>
      <c r="S832" s="4">
        <v>7.4</v>
      </c>
      <c r="T832" t="s">
        <v>89</v>
      </c>
    </row>
    <row r="833" spans="1:20" x14ac:dyDescent="0.35">
      <c r="A833" t="s">
        <v>1793</v>
      </c>
      <c r="B833" s="5" t="s">
        <v>179</v>
      </c>
      <c r="C833" s="6">
        <v>66673</v>
      </c>
      <c r="D833" t="s">
        <v>41</v>
      </c>
      <c r="E833">
        <v>56672</v>
      </c>
      <c r="F833" s="5" t="s">
        <v>58</v>
      </c>
      <c r="G833" s="5" t="s">
        <v>24</v>
      </c>
      <c r="H833" s="5" t="s">
        <v>60</v>
      </c>
      <c r="I833" t="s">
        <v>26</v>
      </c>
      <c r="J833" t="s">
        <v>60</v>
      </c>
      <c r="K833">
        <v>100</v>
      </c>
      <c r="L833" s="5" t="s">
        <v>1794</v>
      </c>
      <c r="M833" s="5" t="s">
        <v>70</v>
      </c>
      <c r="N833">
        <v>0</v>
      </c>
      <c r="O833" t="s">
        <v>107</v>
      </c>
      <c r="P833" s="1">
        <v>45623</v>
      </c>
      <c r="Q833" s="1">
        <v>45640</v>
      </c>
      <c r="R833">
        <v>1825</v>
      </c>
      <c r="S833" s="4">
        <v>8.6</v>
      </c>
      <c r="T833" t="s">
        <v>153</v>
      </c>
    </row>
    <row r="834" spans="1:20" x14ac:dyDescent="0.35">
      <c r="A834" t="s">
        <v>1795</v>
      </c>
      <c r="B834" s="5" t="s">
        <v>28800</v>
      </c>
      <c r="C834" s="6">
        <v>183500</v>
      </c>
      <c r="D834" t="s">
        <v>120</v>
      </c>
      <c r="E834">
        <v>165150</v>
      </c>
      <c r="F834" s="5" t="s">
        <v>66</v>
      </c>
      <c r="G834" s="5" t="s">
        <v>42</v>
      </c>
      <c r="H834" s="5" t="s">
        <v>121</v>
      </c>
      <c r="I834" t="s">
        <v>26</v>
      </c>
      <c r="J834" t="s">
        <v>121</v>
      </c>
      <c r="K834">
        <v>50</v>
      </c>
      <c r="L834" s="5" t="s">
        <v>1796</v>
      </c>
      <c r="M834" s="5" t="s">
        <v>54</v>
      </c>
      <c r="N834">
        <v>8</v>
      </c>
      <c r="O834" t="s">
        <v>29</v>
      </c>
      <c r="P834" s="1">
        <v>45681</v>
      </c>
      <c r="Q834" s="1">
        <v>45724</v>
      </c>
      <c r="R834">
        <v>686</v>
      </c>
      <c r="S834" s="4">
        <v>9.1</v>
      </c>
      <c r="T834" t="s">
        <v>277</v>
      </c>
    </row>
    <row r="835" spans="1:20" x14ac:dyDescent="0.35">
      <c r="A835" t="s">
        <v>1797</v>
      </c>
      <c r="B835" s="5" t="s">
        <v>145</v>
      </c>
      <c r="C835" s="6">
        <v>165234</v>
      </c>
      <c r="D835" t="s">
        <v>65</v>
      </c>
      <c r="E835">
        <v>214804</v>
      </c>
      <c r="F835" s="5" t="s">
        <v>23</v>
      </c>
      <c r="G835" s="5" t="s">
        <v>24</v>
      </c>
      <c r="H835" s="5" t="s">
        <v>67</v>
      </c>
      <c r="I835" t="s">
        <v>26</v>
      </c>
      <c r="J835" t="s">
        <v>67</v>
      </c>
      <c r="K835">
        <v>100</v>
      </c>
      <c r="L835" s="5" t="s">
        <v>1798</v>
      </c>
      <c r="M835" s="5" t="s">
        <v>28</v>
      </c>
      <c r="N835">
        <v>10</v>
      </c>
      <c r="O835" t="s">
        <v>172</v>
      </c>
      <c r="P835" s="1">
        <v>45419</v>
      </c>
      <c r="Q835" s="1">
        <v>45434</v>
      </c>
      <c r="R835">
        <v>913</v>
      </c>
      <c r="S835" s="4">
        <v>6</v>
      </c>
      <c r="T835" t="s">
        <v>153</v>
      </c>
    </row>
    <row r="836" spans="1:20" x14ac:dyDescent="0.35">
      <c r="A836" t="s">
        <v>1799</v>
      </c>
      <c r="B836" s="5" t="s">
        <v>105</v>
      </c>
      <c r="C836" s="6">
        <v>119549</v>
      </c>
      <c r="D836" t="s">
        <v>65</v>
      </c>
      <c r="E836">
        <v>155414</v>
      </c>
      <c r="F836" s="5" t="s">
        <v>50</v>
      </c>
      <c r="G836" s="5" t="s">
        <v>59</v>
      </c>
      <c r="H836" s="5" t="s">
        <v>67</v>
      </c>
      <c r="I836" t="s">
        <v>35</v>
      </c>
      <c r="J836" t="s">
        <v>67</v>
      </c>
      <c r="K836">
        <v>100</v>
      </c>
      <c r="L836" s="5" t="s">
        <v>1800</v>
      </c>
      <c r="M836" s="5" t="s">
        <v>70</v>
      </c>
      <c r="N836">
        <v>2</v>
      </c>
      <c r="O836" t="s">
        <v>85</v>
      </c>
      <c r="P836" s="1">
        <v>45601</v>
      </c>
      <c r="Q836" s="1">
        <v>45638</v>
      </c>
      <c r="R836">
        <v>1344</v>
      </c>
      <c r="S836" s="4">
        <v>5.7</v>
      </c>
      <c r="T836" t="s">
        <v>277</v>
      </c>
    </row>
    <row r="837" spans="1:20" x14ac:dyDescent="0.35">
      <c r="A837" t="s">
        <v>1801</v>
      </c>
      <c r="B837" s="5" t="s">
        <v>217</v>
      </c>
      <c r="C837" s="6">
        <v>325936</v>
      </c>
      <c r="D837" t="s">
        <v>22</v>
      </c>
      <c r="E837">
        <v>325936</v>
      </c>
      <c r="F837" s="5" t="s">
        <v>23</v>
      </c>
      <c r="G837" s="5" t="s">
        <v>24</v>
      </c>
      <c r="H837" s="5" t="s">
        <v>68</v>
      </c>
      <c r="I837" t="s">
        <v>35</v>
      </c>
      <c r="J837" t="s">
        <v>68</v>
      </c>
      <c r="K837">
        <v>100</v>
      </c>
      <c r="L837" s="5" t="s">
        <v>1802</v>
      </c>
      <c r="M837" s="5" t="s">
        <v>37</v>
      </c>
      <c r="N837">
        <v>19</v>
      </c>
      <c r="O837" t="s">
        <v>88</v>
      </c>
      <c r="P837" s="1">
        <v>45536</v>
      </c>
      <c r="Q837" s="1">
        <v>45600</v>
      </c>
      <c r="R837">
        <v>1066</v>
      </c>
      <c r="S837" s="4">
        <v>8.3000000000000007</v>
      </c>
      <c r="T837" t="s">
        <v>55</v>
      </c>
    </row>
    <row r="838" spans="1:20" x14ac:dyDescent="0.35">
      <c r="A838" t="s">
        <v>1803</v>
      </c>
      <c r="B838" s="5" t="s">
        <v>145</v>
      </c>
      <c r="C838" s="6">
        <v>157221</v>
      </c>
      <c r="D838" t="s">
        <v>65</v>
      </c>
      <c r="E838">
        <v>204387</v>
      </c>
      <c r="F838" s="5" t="s">
        <v>66</v>
      </c>
      <c r="G838" s="5" t="s">
        <v>59</v>
      </c>
      <c r="H838" s="5" t="s">
        <v>67</v>
      </c>
      <c r="I838" t="s">
        <v>35</v>
      </c>
      <c r="J838" t="s">
        <v>67</v>
      </c>
      <c r="K838">
        <v>0</v>
      </c>
      <c r="L838" s="5" t="s">
        <v>1804</v>
      </c>
      <c r="M838" s="5" t="s">
        <v>28</v>
      </c>
      <c r="N838">
        <v>7</v>
      </c>
      <c r="O838" t="s">
        <v>78</v>
      </c>
      <c r="P838" s="1">
        <v>45712</v>
      </c>
      <c r="Q838" s="1">
        <v>45739</v>
      </c>
      <c r="R838">
        <v>908</v>
      </c>
      <c r="S838" s="4">
        <v>8.5</v>
      </c>
      <c r="T838" t="s">
        <v>153</v>
      </c>
    </row>
    <row r="839" spans="1:20" x14ac:dyDescent="0.35">
      <c r="A839" t="s">
        <v>1805</v>
      </c>
      <c r="B839" s="5" t="s">
        <v>91</v>
      </c>
      <c r="C839" s="6">
        <v>98221</v>
      </c>
      <c r="D839" t="s">
        <v>22</v>
      </c>
      <c r="E839">
        <v>98221</v>
      </c>
      <c r="F839" s="5" t="s">
        <v>66</v>
      </c>
      <c r="G839" s="5" t="s">
        <v>24</v>
      </c>
      <c r="H839" s="5" t="s">
        <v>165</v>
      </c>
      <c r="I839" t="s">
        <v>35</v>
      </c>
      <c r="J839" t="s">
        <v>165</v>
      </c>
      <c r="K839">
        <v>0</v>
      </c>
      <c r="L839" s="5" t="s">
        <v>1806</v>
      </c>
      <c r="M839" s="5" t="s">
        <v>37</v>
      </c>
      <c r="N839">
        <v>6</v>
      </c>
      <c r="O839" t="s">
        <v>62</v>
      </c>
      <c r="P839" s="1">
        <v>45416</v>
      </c>
      <c r="Q839" s="1">
        <v>45453</v>
      </c>
      <c r="R839">
        <v>1650</v>
      </c>
      <c r="S839" s="4">
        <v>6.7</v>
      </c>
      <c r="T839" t="s">
        <v>243</v>
      </c>
    </row>
    <row r="840" spans="1:20" x14ac:dyDescent="0.35">
      <c r="A840" t="s">
        <v>1807</v>
      </c>
      <c r="B840" s="5" t="s">
        <v>179</v>
      </c>
      <c r="C840" s="6">
        <v>155502</v>
      </c>
      <c r="D840" t="s">
        <v>92</v>
      </c>
      <c r="E840">
        <v>116627</v>
      </c>
      <c r="F840" s="5" t="s">
        <v>23</v>
      </c>
      <c r="G840" s="5" t="s">
        <v>42</v>
      </c>
      <c r="H840" s="5" t="s">
        <v>93</v>
      </c>
      <c r="I840" t="s">
        <v>26</v>
      </c>
      <c r="J840" t="s">
        <v>116</v>
      </c>
      <c r="K840">
        <v>50</v>
      </c>
      <c r="L840" s="5" t="s">
        <v>1808</v>
      </c>
      <c r="M840" s="5" t="s">
        <v>70</v>
      </c>
      <c r="N840">
        <v>11</v>
      </c>
      <c r="O840" t="s">
        <v>112</v>
      </c>
      <c r="P840" s="1">
        <v>45734</v>
      </c>
      <c r="Q840" s="1">
        <v>45787</v>
      </c>
      <c r="R840">
        <v>503</v>
      </c>
      <c r="S840" s="4">
        <v>9.5</v>
      </c>
      <c r="T840" t="s">
        <v>95</v>
      </c>
    </row>
    <row r="841" spans="1:20" x14ac:dyDescent="0.35">
      <c r="A841" t="s">
        <v>1809</v>
      </c>
      <c r="B841" s="5" t="s">
        <v>105</v>
      </c>
      <c r="C841" s="6">
        <v>276679</v>
      </c>
      <c r="D841" t="s">
        <v>22</v>
      </c>
      <c r="E841">
        <v>276679</v>
      </c>
      <c r="F841" s="5" t="s">
        <v>23</v>
      </c>
      <c r="G841" s="5" t="s">
        <v>59</v>
      </c>
      <c r="H841" s="5" t="s">
        <v>97</v>
      </c>
      <c r="I841" t="s">
        <v>35</v>
      </c>
      <c r="J841" t="s">
        <v>97</v>
      </c>
      <c r="K841">
        <v>0</v>
      </c>
      <c r="L841" s="5" t="s">
        <v>1810</v>
      </c>
      <c r="M841" s="5" t="s">
        <v>70</v>
      </c>
      <c r="N841">
        <v>11</v>
      </c>
      <c r="O841" t="s">
        <v>107</v>
      </c>
      <c r="P841" s="1">
        <v>45484</v>
      </c>
      <c r="Q841" s="1">
        <v>45556</v>
      </c>
      <c r="R841">
        <v>1457</v>
      </c>
      <c r="S841" s="4">
        <v>8.6999999999999993</v>
      </c>
      <c r="T841" t="s">
        <v>118</v>
      </c>
    </row>
    <row r="842" spans="1:20" x14ac:dyDescent="0.35">
      <c r="A842" t="s">
        <v>1811</v>
      </c>
      <c r="B842" s="5" t="s">
        <v>28799</v>
      </c>
      <c r="C842" s="6">
        <v>187955</v>
      </c>
      <c r="D842" t="s">
        <v>41</v>
      </c>
      <c r="E842">
        <v>159762</v>
      </c>
      <c r="F842" s="5" t="s">
        <v>23</v>
      </c>
      <c r="G842" s="5" t="s">
        <v>42</v>
      </c>
      <c r="H842" s="5" t="s">
        <v>43</v>
      </c>
      <c r="I842" t="s">
        <v>44</v>
      </c>
      <c r="J842" t="s">
        <v>522</v>
      </c>
      <c r="K842">
        <v>0</v>
      </c>
      <c r="L842" s="5" t="s">
        <v>1812</v>
      </c>
      <c r="M842" s="5" t="s">
        <v>70</v>
      </c>
      <c r="N842">
        <v>19</v>
      </c>
      <c r="O842" t="s">
        <v>172</v>
      </c>
      <c r="P842" s="1">
        <v>45689</v>
      </c>
      <c r="Q842" s="1">
        <v>45751</v>
      </c>
      <c r="R842">
        <v>2439</v>
      </c>
      <c r="S842" s="4">
        <v>7.9</v>
      </c>
      <c r="T842" t="s">
        <v>210</v>
      </c>
    </row>
    <row r="843" spans="1:20" x14ac:dyDescent="0.35">
      <c r="A843" t="s">
        <v>1813</v>
      </c>
      <c r="B843" s="5" t="s">
        <v>40</v>
      </c>
      <c r="C843" s="6">
        <v>135585</v>
      </c>
      <c r="D843" t="s">
        <v>22</v>
      </c>
      <c r="E843">
        <v>135585</v>
      </c>
      <c r="F843" s="5" t="s">
        <v>50</v>
      </c>
      <c r="G843" s="5" t="s">
        <v>59</v>
      </c>
      <c r="H843" s="5" t="s">
        <v>97</v>
      </c>
      <c r="I843" t="s">
        <v>35</v>
      </c>
      <c r="J843" t="s">
        <v>97</v>
      </c>
      <c r="K843">
        <v>100</v>
      </c>
      <c r="L843" s="5" t="s">
        <v>1814</v>
      </c>
      <c r="M843" s="5" t="s">
        <v>28</v>
      </c>
      <c r="N843">
        <v>4</v>
      </c>
      <c r="O843" t="s">
        <v>141</v>
      </c>
      <c r="P843" s="1">
        <v>45445</v>
      </c>
      <c r="Q843" s="1">
        <v>45515</v>
      </c>
      <c r="R843">
        <v>2302</v>
      </c>
      <c r="S843" s="4">
        <v>5.0999999999999996</v>
      </c>
      <c r="T843" t="s">
        <v>38</v>
      </c>
    </row>
    <row r="844" spans="1:20" x14ac:dyDescent="0.35">
      <c r="A844" t="s">
        <v>1815</v>
      </c>
      <c r="B844" s="5" t="s">
        <v>28800</v>
      </c>
      <c r="C844" s="6">
        <v>138945</v>
      </c>
      <c r="D844" t="s">
        <v>22</v>
      </c>
      <c r="E844">
        <v>138945</v>
      </c>
      <c r="F844" s="5" t="s">
        <v>66</v>
      </c>
      <c r="G844" s="5" t="s">
        <v>24</v>
      </c>
      <c r="H844" s="5" t="s">
        <v>101</v>
      </c>
      <c r="I844" t="s">
        <v>35</v>
      </c>
      <c r="J844" t="s">
        <v>423</v>
      </c>
      <c r="K844">
        <v>50</v>
      </c>
      <c r="L844" s="5" t="s">
        <v>1816</v>
      </c>
      <c r="M844" s="5" t="s">
        <v>70</v>
      </c>
      <c r="N844">
        <v>5</v>
      </c>
      <c r="O844" t="s">
        <v>29</v>
      </c>
      <c r="P844" s="1">
        <v>45481</v>
      </c>
      <c r="Q844" s="1">
        <v>45505</v>
      </c>
      <c r="R844">
        <v>1468</v>
      </c>
      <c r="S844" s="4">
        <v>7.3</v>
      </c>
      <c r="T844" t="s">
        <v>30</v>
      </c>
    </row>
    <row r="845" spans="1:20" x14ac:dyDescent="0.35">
      <c r="A845" t="s">
        <v>1817</v>
      </c>
      <c r="B845" s="5" t="s">
        <v>179</v>
      </c>
      <c r="C845" s="6">
        <v>89723</v>
      </c>
      <c r="D845" t="s">
        <v>41</v>
      </c>
      <c r="E845">
        <v>76265</v>
      </c>
      <c r="F845" s="5" t="s">
        <v>50</v>
      </c>
      <c r="G845" s="5" t="s">
        <v>51</v>
      </c>
      <c r="H845" s="5" t="s">
        <v>126</v>
      </c>
      <c r="I845" t="s">
        <v>44</v>
      </c>
      <c r="J845" t="s">
        <v>126</v>
      </c>
      <c r="K845">
        <v>50</v>
      </c>
      <c r="L845" s="5" t="s">
        <v>1818</v>
      </c>
      <c r="M845" s="5" t="s">
        <v>28</v>
      </c>
      <c r="N845">
        <v>3</v>
      </c>
      <c r="O845" t="s">
        <v>131</v>
      </c>
      <c r="P845" s="1">
        <v>45460</v>
      </c>
      <c r="Q845" s="1">
        <v>45516</v>
      </c>
      <c r="R845">
        <v>914</v>
      </c>
      <c r="S845" s="4">
        <v>5.3</v>
      </c>
      <c r="T845" t="s">
        <v>63</v>
      </c>
    </row>
    <row r="846" spans="1:20" x14ac:dyDescent="0.35">
      <c r="A846" t="s">
        <v>1819</v>
      </c>
      <c r="B846" s="5" t="s">
        <v>49</v>
      </c>
      <c r="C846" s="6">
        <v>74250</v>
      </c>
      <c r="D846" t="s">
        <v>22</v>
      </c>
      <c r="E846">
        <v>74250</v>
      </c>
      <c r="F846" s="5" t="s">
        <v>58</v>
      </c>
      <c r="G846" s="5" t="s">
        <v>51</v>
      </c>
      <c r="H846" s="5" t="s">
        <v>101</v>
      </c>
      <c r="I846" t="s">
        <v>35</v>
      </c>
      <c r="J846" t="s">
        <v>359</v>
      </c>
      <c r="K846">
        <v>100</v>
      </c>
      <c r="L846" s="5" t="s">
        <v>1820</v>
      </c>
      <c r="M846" s="5" t="s">
        <v>28</v>
      </c>
      <c r="N846">
        <v>0</v>
      </c>
      <c r="O846" t="s">
        <v>85</v>
      </c>
      <c r="P846" s="1">
        <v>45557</v>
      </c>
      <c r="Q846" s="1">
        <v>45572</v>
      </c>
      <c r="R846">
        <v>2179</v>
      </c>
      <c r="S846" s="4">
        <v>5.3</v>
      </c>
      <c r="T846" t="s">
        <v>118</v>
      </c>
    </row>
    <row r="847" spans="1:20" x14ac:dyDescent="0.35">
      <c r="A847" t="s">
        <v>1821</v>
      </c>
      <c r="B847" s="5" t="s">
        <v>28800</v>
      </c>
      <c r="C847" s="6">
        <v>209546</v>
      </c>
      <c r="D847" t="s">
        <v>22</v>
      </c>
      <c r="E847">
        <v>209546</v>
      </c>
      <c r="F847" s="5" t="s">
        <v>23</v>
      </c>
      <c r="G847" s="5" t="s">
        <v>59</v>
      </c>
      <c r="H847" s="5" t="s">
        <v>68</v>
      </c>
      <c r="I847" t="s">
        <v>26</v>
      </c>
      <c r="J847" t="s">
        <v>68</v>
      </c>
      <c r="K847">
        <v>100</v>
      </c>
      <c r="L847" s="5" t="s">
        <v>1822</v>
      </c>
      <c r="M847" s="5" t="s">
        <v>28</v>
      </c>
      <c r="N847">
        <v>11</v>
      </c>
      <c r="O847" t="s">
        <v>107</v>
      </c>
      <c r="P847" s="1">
        <v>45681</v>
      </c>
      <c r="Q847" s="1">
        <v>45711</v>
      </c>
      <c r="R847">
        <v>2485</v>
      </c>
      <c r="S847" s="4">
        <v>7.7</v>
      </c>
      <c r="T847" t="s">
        <v>210</v>
      </c>
    </row>
    <row r="848" spans="1:20" x14ac:dyDescent="0.35">
      <c r="A848" t="s">
        <v>1823</v>
      </c>
      <c r="B848" s="5" t="s">
        <v>28799</v>
      </c>
      <c r="C848" s="6">
        <v>137463</v>
      </c>
      <c r="D848" t="s">
        <v>33</v>
      </c>
      <c r="E848">
        <v>15120930</v>
      </c>
      <c r="F848" s="5" t="s">
        <v>23</v>
      </c>
      <c r="G848" s="5" t="s">
        <v>51</v>
      </c>
      <c r="H848" s="5" t="s">
        <v>34</v>
      </c>
      <c r="I848" t="s">
        <v>44</v>
      </c>
      <c r="J848" t="s">
        <v>34</v>
      </c>
      <c r="K848">
        <v>0</v>
      </c>
      <c r="L848" s="5" t="s">
        <v>1824</v>
      </c>
      <c r="M848" s="5" t="s">
        <v>28</v>
      </c>
      <c r="N848">
        <v>13</v>
      </c>
      <c r="O848" t="s">
        <v>112</v>
      </c>
      <c r="P848" s="1">
        <v>45440</v>
      </c>
      <c r="Q848" s="1">
        <v>45454</v>
      </c>
      <c r="R848">
        <v>1088</v>
      </c>
      <c r="S848" s="4">
        <v>7.9</v>
      </c>
      <c r="T848" t="s">
        <v>108</v>
      </c>
    </row>
    <row r="849" spans="1:20" x14ac:dyDescent="0.35">
      <c r="A849" t="s">
        <v>1825</v>
      </c>
      <c r="B849" s="5" t="s">
        <v>32</v>
      </c>
      <c r="C849" s="6">
        <v>83657</v>
      </c>
      <c r="D849" t="s">
        <v>22</v>
      </c>
      <c r="E849">
        <v>83657</v>
      </c>
      <c r="F849" s="5" t="s">
        <v>58</v>
      </c>
      <c r="G849" s="5" t="s">
        <v>59</v>
      </c>
      <c r="H849" s="5" t="s">
        <v>129</v>
      </c>
      <c r="I849" t="s">
        <v>35</v>
      </c>
      <c r="J849" t="s">
        <v>129</v>
      </c>
      <c r="K849">
        <v>0</v>
      </c>
      <c r="L849" s="5" t="s">
        <v>1826</v>
      </c>
      <c r="M849" s="5" t="s">
        <v>70</v>
      </c>
      <c r="N849">
        <v>0</v>
      </c>
      <c r="O849" t="s">
        <v>88</v>
      </c>
      <c r="P849" s="1">
        <v>45468</v>
      </c>
      <c r="Q849" s="1">
        <v>45518</v>
      </c>
      <c r="R849">
        <v>1808</v>
      </c>
      <c r="S849" s="4">
        <v>6.4</v>
      </c>
      <c r="T849" t="s">
        <v>118</v>
      </c>
    </row>
    <row r="850" spans="1:20" x14ac:dyDescent="0.35">
      <c r="A850" t="s">
        <v>1827</v>
      </c>
      <c r="B850" s="5" t="s">
        <v>40</v>
      </c>
      <c r="C850" s="6">
        <v>120560</v>
      </c>
      <c r="D850" t="s">
        <v>22</v>
      </c>
      <c r="E850">
        <v>120560</v>
      </c>
      <c r="F850" s="5" t="s">
        <v>50</v>
      </c>
      <c r="G850" s="5" t="s">
        <v>59</v>
      </c>
      <c r="H850" s="5" t="s">
        <v>101</v>
      </c>
      <c r="I850" t="s">
        <v>26</v>
      </c>
      <c r="J850" t="s">
        <v>83</v>
      </c>
      <c r="K850">
        <v>0</v>
      </c>
      <c r="L850" s="5" t="s">
        <v>1828</v>
      </c>
      <c r="M850" s="5" t="s">
        <v>37</v>
      </c>
      <c r="N850">
        <v>3</v>
      </c>
      <c r="O850" t="s">
        <v>167</v>
      </c>
      <c r="P850" s="1">
        <v>45522</v>
      </c>
      <c r="Q850" s="1">
        <v>45550</v>
      </c>
      <c r="R850">
        <v>1128</v>
      </c>
      <c r="S850" s="4">
        <v>7.5</v>
      </c>
      <c r="T850" t="s">
        <v>79</v>
      </c>
    </row>
    <row r="851" spans="1:20" x14ac:dyDescent="0.35">
      <c r="A851" t="s">
        <v>1829</v>
      </c>
      <c r="B851" s="5" t="s">
        <v>28802</v>
      </c>
      <c r="C851" s="6">
        <v>87119</v>
      </c>
      <c r="D851" t="s">
        <v>22</v>
      </c>
      <c r="E851">
        <v>87119</v>
      </c>
      <c r="F851" s="5" t="s">
        <v>66</v>
      </c>
      <c r="G851" s="5" t="s">
        <v>24</v>
      </c>
      <c r="H851" s="5" t="s">
        <v>191</v>
      </c>
      <c r="I851" t="s">
        <v>44</v>
      </c>
      <c r="J851" t="s">
        <v>97</v>
      </c>
      <c r="K851">
        <v>100</v>
      </c>
      <c r="L851" s="5" t="s">
        <v>1830</v>
      </c>
      <c r="M851" s="5" t="s">
        <v>28</v>
      </c>
      <c r="N851">
        <v>7</v>
      </c>
      <c r="O851" t="s">
        <v>147</v>
      </c>
      <c r="P851" s="1">
        <v>45752</v>
      </c>
      <c r="Q851" s="1">
        <v>45794</v>
      </c>
      <c r="R851">
        <v>1585</v>
      </c>
      <c r="S851" s="4">
        <v>8.6</v>
      </c>
      <c r="T851" t="s">
        <v>79</v>
      </c>
    </row>
    <row r="852" spans="1:20" x14ac:dyDescent="0.35">
      <c r="A852" t="s">
        <v>1831</v>
      </c>
      <c r="B852" s="5" t="s">
        <v>105</v>
      </c>
      <c r="C852" s="6">
        <v>71418</v>
      </c>
      <c r="D852" t="s">
        <v>22</v>
      </c>
      <c r="E852">
        <v>71418</v>
      </c>
      <c r="F852" s="5" t="s">
        <v>50</v>
      </c>
      <c r="G852" s="5" t="s">
        <v>51</v>
      </c>
      <c r="H852" s="5" t="s">
        <v>165</v>
      </c>
      <c r="I852" t="s">
        <v>35</v>
      </c>
      <c r="J852" t="s">
        <v>165</v>
      </c>
      <c r="K852">
        <v>100</v>
      </c>
      <c r="L852" s="5" t="s">
        <v>1832</v>
      </c>
      <c r="M852" s="5" t="s">
        <v>70</v>
      </c>
      <c r="N852">
        <v>4</v>
      </c>
      <c r="O852" t="s">
        <v>88</v>
      </c>
      <c r="P852" s="1">
        <v>45582</v>
      </c>
      <c r="Q852" s="1">
        <v>45648</v>
      </c>
      <c r="R852">
        <v>1154</v>
      </c>
      <c r="S852" s="4">
        <v>8.8000000000000007</v>
      </c>
      <c r="T852" t="s">
        <v>118</v>
      </c>
    </row>
    <row r="853" spans="1:20" x14ac:dyDescent="0.35">
      <c r="A853" t="s">
        <v>1833</v>
      </c>
      <c r="B853" s="5" t="s">
        <v>73</v>
      </c>
      <c r="C853" s="6">
        <v>46727</v>
      </c>
      <c r="D853" t="s">
        <v>22</v>
      </c>
      <c r="E853">
        <v>46727</v>
      </c>
      <c r="F853" s="5" t="s">
        <v>23</v>
      </c>
      <c r="G853" s="5" t="s">
        <v>59</v>
      </c>
      <c r="H853" s="5" t="s">
        <v>116</v>
      </c>
      <c r="I853" t="s">
        <v>44</v>
      </c>
      <c r="J853" t="s">
        <v>116</v>
      </c>
      <c r="K853">
        <v>50</v>
      </c>
      <c r="L853" s="5" t="s">
        <v>1834</v>
      </c>
      <c r="M853" s="5" t="s">
        <v>37</v>
      </c>
      <c r="N853">
        <v>19</v>
      </c>
      <c r="O853" t="s">
        <v>46</v>
      </c>
      <c r="P853" s="1">
        <v>45535</v>
      </c>
      <c r="Q853" s="1">
        <v>45585</v>
      </c>
      <c r="R853">
        <v>1896</v>
      </c>
      <c r="S853" s="4">
        <v>6.9</v>
      </c>
      <c r="T853" t="s">
        <v>63</v>
      </c>
    </row>
    <row r="854" spans="1:20" x14ac:dyDescent="0.35">
      <c r="A854" t="s">
        <v>1835</v>
      </c>
      <c r="B854" s="5" t="s">
        <v>21</v>
      </c>
      <c r="C854" s="6">
        <v>164321</v>
      </c>
      <c r="D854" t="s">
        <v>22</v>
      </c>
      <c r="E854">
        <v>164321</v>
      </c>
      <c r="F854" s="5" t="s">
        <v>23</v>
      </c>
      <c r="G854" s="5" t="s">
        <v>24</v>
      </c>
      <c r="H854" s="5" t="s">
        <v>25</v>
      </c>
      <c r="I854" t="s">
        <v>44</v>
      </c>
      <c r="J854" t="s">
        <v>126</v>
      </c>
      <c r="K854">
        <v>50</v>
      </c>
      <c r="L854" s="5" t="s">
        <v>1836</v>
      </c>
      <c r="M854" s="5" t="s">
        <v>70</v>
      </c>
      <c r="N854">
        <v>16</v>
      </c>
      <c r="O854" t="s">
        <v>135</v>
      </c>
      <c r="P854" s="1">
        <v>45505</v>
      </c>
      <c r="Q854" s="1">
        <v>45545</v>
      </c>
      <c r="R854">
        <v>2008</v>
      </c>
      <c r="S854" s="4">
        <v>6.4</v>
      </c>
      <c r="T854" t="s">
        <v>118</v>
      </c>
    </row>
    <row r="855" spans="1:20" x14ac:dyDescent="0.35">
      <c r="A855" t="s">
        <v>1837</v>
      </c>
      <c r="B855" s="5" t="s">
        <v>28799</v>
      </c>
      <c r="C855" s="6">
        <v>80460</v>
      </c>
      <c r="D855" t="s">
        <v>33</v>
      </c>
      <c r="E855">
        <v>8850600</v>
      </c>
      <c r="F855" s="5" t="s">
        <v>58</v>
      </c>
      <c r="G855" s="5" t="s">
        <v>51</v>
      </c>
      <c r="H855" s="5" t="s">
        <v>34</v>
      </c>
      <c r="I855" t="s">
        <v>26</v>
      </c>
      <c r="J855" t="s">
        <v>410</v>
      </c>
      <c r="K855">
        <v>0</v>
      </c>
      <c r="L855" s="5" t="s">
        <v>1838</v>
      </c>
      <c r="M855" s="5" t="s">
        <v>37</v>
      </c>
      <c r="N855">
        <v>1</v>
      </c>
      <c r="O855" t="s">
        <v>135</v>
      </c>
      <c r="P855" s="1">
        <v>45674</v>
      </c>
      <c r="Q855" s="1">
        <v>45718</v>
      </c>
      <c r="R855">
        <v>2267</v>
      </c>
      <c r="S855" s="4">
        <v>9.9</v>
      </c>
      <c r="T855" t="s">
        <v>47</v>
      </c>
    </row>
    <row r="856" spans="1:20" x14ac:dyDescent="0.35">
      <c r="A856" t="s">
        <v>1839</v>
      </c>
      <c r="B856" s="5" t="s">
        <v>57</v>
      </c>
      <c r="C856" s="6">
        <v>99510</v>
      </c>
      <c r="D856" t="s">
        <v>41</v>
      </c>
      <c r="E856">
        <v>84584</v>
      </c>
      <c r="F856" s="5" t="s">
        <v>66</v>
      </c>
      <c r="G856" s="5" t="s">
        <v>42</v>
      </c>
      <c r="H856" s="5" t="s">
        <v>60</v>
      </c>
      <c r="I856" t="s">
        <v>44</v>
      </c>
      <c r="J856" t="s">
        <v>60</v>
      </c>
      <c r="K856">
        <v>50</v>
      </c>
      <c r="L856" s="5" t="s">
        <v>1840</v>
      </c>
      <c r="M856" s="5" t="s">
        <v>28</v>
      </c>
      <c r="N856">
        <v>8</v>
      </c>
      <c r="O856" t="s">
        <v>71</v>
      </c>
      <c r="P856" s="1">
        <v>45773</v>
      </c>
      <c r="Q856" s="1">
        <v>45834</v>
      </c>
      <c r="R856">
        <v>2131</v>
      </c>
      <c r="S856" s="4">
        <v>9.8000000000000007</v>
      </c>
      <c r="T856" t="s">
        <v>136</v>
      </c>
    </row>
    <row r="857" spans="1:20" x14ac:dyDescent="0.35">
      <c r="A857" t="s">
        <v>1841</v>
      </c>
      <c r="B857" s="5" t="s">
        <v>32</v>
      </c>
      <c r="C857" s="6">
        <v>145409</v>
      </c>
      <c r="D857" t="s">
        <v>120</v>
      </c>
      <c r="E857">
        <v>130868</v>
      </c>
      <c r="F857" s="5" t="s">
        <v>50</v>
      </c>
      <c r="G857" s="5" t="s">
        <v>24</v>
      </c>
      <c r="H857" s="5" t="s">
        <v>121</v>
      </c>
      <c r="I857" t="s">
        <v>26</v>
      </c>
      <c r="J857" t="s">
        <v>121</v>
      </c>
      <c r="K857">
        <v>100</v>
      </c>
      <c r="L857" s="5" t="s">
        <v>1842</v>
      </c>
      <c r="M857" s="5" t="s">
        <v>28</v>
      </c>
      <c r="N857">
        <v>2</v>
      </c>
      <c r="O857" t="s">
        <v>135</v>
      </c>
      <c r="P857" s="1">
        <v>45446</v>
      </c>
      <c r="Q857" s="1">
        <v>45508</v>
      </c>
      <c r="R857">
        <v>1347</v>
      </c>
      <c r="S857" s="4">
        <v>8.8000000000000007</v>
      </c>
      <c r="T857" t="s">
        <v>55</v>
      </c>
    </row>
    <row r="858" spans="1:20" x14ac:dyDescent="0.35">
      <c r="A858" t="s">
        <v>1843</v>
      </c>
      <c r="B858" s="5" t="s">
        <v>174</v>
      </c>
      <c r="C858" s="6">
        <v>289465</v>
      </c>
      <c r="D858" t="s">
        <v>22</v>
      </c>
      <c r="E858">
        <v>289465</v>
      </c>
      <c r="F858" s="5" t="s">
        <v>23</v>
      </c>
      <c r="G858" s="5" t="s">
        <v>24</v>
      </c>
      <c r="H858" s="5" t="s">
        <v>101</v>
      </c>
      <c r="I858" t="s">
        <v>26</v>
      </c>
      <c r="J858" t="s">
        <v>101</v>
      </c>
      <c r="K858">
        <v>50</v>
      </c>
      <c r="L858" s="5" t="s">
        <v>1844</v>
      </c>
      <c r="M858" s="5" t="s">
        <v>37</v>
      </c>
      <c r="N858">
        <v>13</v>
      </c>
      <c r="O858" t="s">
        <v>167</v>
      </c>
      <c r="P858" s="1">
        <v>45755</v>
      </c>
      <c r="Q858" s="1">
        <v>45797</v>
      </c>
      <c r="R858">
        <v>1420</v>
      </c>
      <c r="S858" s="4">
        <v>9.1999999999999993</v>
      </c>
      <c r="T858" t="s">
        <v>277</v>
      </c>
    </row>
    <row r="859" spans="1:20" x14ac:dyDescent="0.35">
      <c r="A859" t="s">
        <v>1845</v>
      </c>
      <c r="B859" s="5" t="s">
        <v>145</v>
      </c>
      <c r="C859" s="6">
        <v>85216</v>
      </c>
      <c r="D859" t="s">
        <v>33</v>
      </c>
      <c r="E859">
        <v>9373760</v>
      </c>
      <c r="F859" s="5" t="s">
        <v>58</v>
      </c>
      <c r="G859" s="5" t="s">
        <v>59</v>
      </c>
      <c r="H859" s="5" t="s">
        <v>34</v>
      </c>
      <c r="I859" t="s">
        <v>26</v>
      </c>
      <c r="J859" t="s">
        <v>34</v>
      </c>
      <c r="K859">
        <v>0</v>
      </c>
      <c r="L859" s="5" t="s">
        <v>1846</v>
      </c>
      <c r="M859" s="5" t="s">
        <v>37</v>
      </c>
      <c r="N859">
        <v>1</v>
      </c>
      <c r="O859" t="s">
        <v>107</v>
      </c>
      <c r="P859" s="1">
        <v>45552</v>
      </c>
      <c r="Q859" s="1">
        <v>45588</v>
      </c>
      <c r="R859">
        <v>797</v>
      </c>
      <c r="S859" s="4">
        <v>8.8000000000000007</v>
      </c>
      <c r="T859" t="s">
        <v>55</v>
      </c>
    </row>
    <row r="860" spans="1:20" x14ac:dyDescent="0.35">
      <c r="A860" t="s">
        <v>1847</v>
      </c>
      <c r="B860" s="5" t="s">
        <v>28801</v>
      </c>
      <c r="C860" s="6">
        <v>88921</v>
      </c>
      <c r="D860" t="s">
        <v>74</v>
      </c>
      <c r="E860">
        <v>111151</v>
      </c>
      <c r="F860" s="5" t="s">
        <v>50</v>
      </c>
      <c r="G860" s="5" t="s">
        <v>42</v>
      </c>
      <c r="H860" s="5" t="s">
        <v>75</v>
      </c>
      <c r="I860" t="s">
        <v>44</v>
      </c>
      <c r="J860" t="s">
        <v>75</v>
      </c>
      <c r="K860">
        <v>100</v>
      </c>
      <c r="L860" s="5" t="s">
        <v>1848</v>
      </c>
      <c r="M860" s="5" t="s">
        <v>54</v>
      </c>
      <c r="N860">
        <v>3</v>
      </c>
      <c r="O860" t="s">
        <v>71</v>
      </c>
      <c r="P860" s="1">
        <v>45536</v>
      </c>
      <c r="Q860" s="1">
        <v>45556</v>
      </c>
      <c r="R860">
        <v>1630</v>
      </c>
      <c r="S860" s="4">
        <v>8.8000000000000007</v>
      </c>
      <c r="T860" t="s">
        <v>63</v>
      </c>
    </row>
    <row r="861" spans="1:20" x14ac:dyDescent="0.35">
      <c r="A861" t="s">
        <v>1849</v>
      </c>
      <c r="B861" s="5" t="s">
        <v>217</v>
      </c>
      <c r="C861" s="6">
        <v>65144</v>
      </c>
      <c r="D861" t="s">
        <v>22</v>
      </c>
      <c r="E861">
        <v>65144</v>
      </c>
      <c r="F861" s="5" t="s">
        <v>58</v>
      </c>
      <c r="G861" s="5" t="s">
        <v>51</v>
      </c>
      <c r="H861" s="5" t="s">
        <v>25</v>
      </c>
      <c r="I861" t="s">
        <v>35</v>
      </c>
      <c r="J861" t="s">
        <v>133</v>
      </c>
      <c r="K861">
        <v>100</v>
      </c>
      <c r="L861" s="5" t="s">
        <v>1850</v>
      </c>
      <c r="M861" s="5" t="s">
        <v>28</v>
      </c>
      <c r="N861">
        <v>0</v>
      </c>
      <c r="O861" t="s">
        <v>167</v>
      </c>
      <c r="P861" s="1">
        <v>45551</v>
      </c>
      <c r="Q861" s="1">
        <v>45621</v>
      </c>
      <c r="R861">
        <v>1121</v>
      </c>
      <c r="S861" s="4">
        <v>5.5</v>
      </c>
      <c r="T861" t="s">
        <v>47</v>
      </c>
    </row>
    <row r="862" spans="1:20" x14ac:dyDescent="0.35">
      <c r="A862" t="s">
        <v>1851</v>
      </c>
      <c r="B862" s="5" t="s">
        <v>174</v>
      </c>
      <c r="C862" s="6">
        <v>103403</v>
      </c>
      <c r="D862" t="s">
        <v>22</v>
      </c>
      <c r="E862">
        <v>103403</v>
      </c>
      <c r="F862" s="5" t="s">
        <v>50</v>
      </c>
      <c r="G862" s="5" t="s">
        <v>42</v>
      </c>
      <c r="H862" s="5" t="s">
        <v>191</v>
      </c>
      <c r="I862" t="s">
        <v>26</v>
      </c>
      <c r="J862" t="s">
        <v>191</v>
      </c>
      <c r="K862">
        <v>50</v>
      </c>
      <c r="L862" s="5" t="s">
        <v>1852</v>
      </c>
      <c r="M862" s="5" t="s">
        <v>37</v>
      </c>
      <c r="N862">
        <v>3</v>
      </c>
      <c r="O862" t="s">
        <v>71</v>
      </c>
      <c r="P862" s="1">
        <v>45305</v>
      </c>
      <c r="Q862" s="1">
        <v>45333</v>
      </c>
      <c r="R862">
        <v>2139</v>
      </c>
      <c r="S862" s="4">
        <v>6.6</v>
      </c>
      <c r="T862" t="s">
        <v>210</v>
      </c>
    </row>
    <row r="863" spans="1:20" x14ac:dyDescent="0.35">
      <c r="A863" t="s">
        <v>1853</v>
      </c>
      <c r="B863" s="5" t="s">
        <v>100</v>
      </c>
      <c r="C863" s="6">
        <v>121368</v>
      </c>
      <c r="D863" t="s">
        <v>22</v>
      </c>
      <c r="E863">
        <v>121368</v>
      </c>
      <c r="F863" s="5" t="s">
        <v>66</v>
      </c>
      <c r="G863" s="5" t="s">
        <v>51</v>
      </c>
      <c r="H863" s="5" t="s">
        <v>191</v>
      </c>
      <c r="I863" t="s">
        <v>26</v>
      </c>
      <c r="J863" t="s">
        <v>191</v>
      </c>
      <c r="K863">
        <v>50</v>
      </c>
      <c r="L863" s="5" t="s">
        <v>1854</v>
      </c>
      <c r="M863" s="5" t="s">
        <v>54</v>
      </c>
      <c r="N863">
        <v>8</v>
      </c>
      <c r="O863" t="s">
        <v>135</v>
      </c>
      <c r="P863" s="1">
        <v>45383</v>
      </c>
      <c r="Q863" s="1">
        <v>45441</v>
      </c>
      <c r="R863">
        <v>1567</v>
      </c>
      <c r="S863" s="4">
        <v>5.2</v>
      </c>
      <c r="T863" t="s">
        <v>118</v>
      </c>
    </row>
    <row r="864" spans="1:20" x14ac:dyDescent="0.35">
      <c r="A864" t="s">
        <v>1855</v>
      </c>
      <c r="B864" s="5" t="s">
        <v>32</v>
      </c>
      <c r="C864" s="6">
        <v>168109</v>
      </c>
      <c r="D864" t="s">
        <v>81</v>
      </c>
      <c r="E864">
        <v>226947</v>
      </c>
      <c r="F864" s="5" t="s">
        <v>66</v>
      </c>
      <c r="G864" s="5" t="s">
        <v>42</v>
      </c>
      <c r="H864" s="5" t="s">
        <v>82</v>
      </c>
      <c r="I864" t="s">
        <v>35</v>
      </c>
      <c r="J864" t="s">
        <v>82</v>
      </c>
      <c r="K864">
        <v>50</v>
      </c>
      <c r="L864" s="5" t="s">
        <v>1856</v>
      </c>
      <c r="M864" s="5" t="s">
        <v>37</v>
      </c>
      <c r="N864">
        <v>7</v>
      </c>
      <c r="O864" t="s">
        <v>78</v>
      </c>
      <c r="P864" s="1">
        <v>45682</v>
      </c>
      <c r="Q864" s="1">
        <v>45738</v>
      </c>
      <c r="R864">
        <v>2457</v>
      </c>
      <c r="S864" s="4">
        <v>9.6</v>
      </c>
      <c r="T864" t="s">
        <v>55</v>
      </c>
    </row>
    <row r="865" spans="1:20" x14ac:dyDescent="0.35">
      <c r="A865" t="s">
        <v>1857</v>
      </c>
      <c r="B865" s="5" t="s">
        <v>57</v>
      </c>
      <c r="C865" s="6">
        <v>40616</v>
      </c>
      <c r="D865" t="s">
        <v>22</v>
      </c>
      <c r="E865">
        <v>40616</v>
      </c>
      <c r="F865" s="5" t="s">
        <v>50</v>
      </c>
      <c r="G865" s="5" t="s">
        <v>42</v>
      </c>
      <c r="H865" s="5" t="s">
        <v>157</v>
      </c>
      <c r="I865" t="s">
        <v>44</v>
      </c>
      <c r="J865" t="s">
        <v>75</v>
      </c>
      <c r="K865">
        <v>0</v>
      </c>
      <c r="L865" s="5" t="s">
        <v>1858</v>
      </c>
      <c r="M865" s="5" t="s">
        <v>28</v>
      </c>
      <c r="N865">
        <v>2</v>
      </c>
      <c r="O865" t="s">
        <v>62</v>
      </c>
      <c r="P865" s="1">
        <v>45504</v>
      </c>
      <c r="Q865" s="1">
        <v>45531</v>
      </c>
      <c r="R865">
        <v>2010</v>
      </c>
      <c r="S865" s="4">
        <v>5.9</v>
      </c>
      <c r="T865" t="s">
        <v>136</v>
      </c>
    </row>
    <row r="866" spans="1:20" x14ac:dyDescent="0.35">
      <c r="A866" t="s">
        <v>1859</v>
      </c>
      <c r="B866" s="5" t="s">
        <v>217</v>
      </c>
      <c r="C866" s="6">
        <v>176886</v>
      </c>
      <c r="D866" t="s">
        <v>120</v>
      </c>
      <c r="E866">
        <v>159197</v>
      </c>
      <c r="F866" s="5" t="s">
        <v>23</v>
      </c>
      <c r="G866" s="5" t="s">
        <v>42</v>
      </c>
      <c r="H866" s="5" t="s">
        <v>121</v>
      </c>
      <c r="I866" t="s">
        <v>44</v>
      </c>
      <c r="J866" t="s">
        <v>121</v>
      </c>
      <c r="K866">
        <v>0</v>
      </c>
      <c r="L866" s="5" t="s">
        <v>1860</v>
      </c>
      <c r="M866" s="5" t="s">
        <v>70</v>
      </c>
      <c r="N866">
        <v>16</v>
      </c>
      <c r="O866" t="s">
        <v>141</v>
      </c>
      <c r="P866" s="1">
        <v>45340</v>
      </c>
      <c r="Q866" s="1">
        <v>45404</v>
      </c>
      <c r="R866">
        <v>1045</v>
      </c>
      <c r="S866" s="4">
        <v>9.8000000000000007</v>
      </c>
      <c r="T866" t="s">
        <v>89</v>
      </c>
    </row>
    <row r="867" spans="1:20" x14ac:dyDescent="0.35">
      <c r="A867" t="s">
        <v>1861</v>
      </c>
      <c r="B867" s="5" t="s">
        <v>179</v>
      </c>
      <c r="C867" s="6">
        <v>107548</v>
      </c>
      <c r="D867" t="s">
        <v>41</v>
      </c>
      <c r="E867">
        <v>91416</v>
      </c>
      <c r="F867" s="5" t="s">
        <v>50</v>
      </c>
      <c r="G867" s="5" t="s">
        <v>42</v>
      </c>
      <c r="H867" s="5" t="s">
        <v>43</v>
      </c>
      <c r="I867" t="s">
        <v>26</v>
      </c>
      <c r="J867" t="s">
        <v>43</v>
      </c>
      <c r="K867">
        <v>0</v>
      </c>
      <c r="L867" s="5" t="s">
        <v>740</v>
      </c>
      <c r="M867" s="5" t="s">
        <v>70</v>
      </c>
      <c r="N867">
        <v>2</v>
      </c>
      <c r="O867" t="s">
        <v>85</v>
      </c>
      <c r="P867" s="1">
        <v>45520</v>
      </c>
      <c r="Q867" s="1">
        <v>45582</v>
      </c>
      <c r="R867">
        <v>1812</v>
      </c>
      <c r="S867" s="4">
        <v>9.6999999999999993</v>
      </c>
      <c r="T867" t="s">
        <v>79</v>
      </c>
    </row>
    <row r="868" spans="1:20" x14ac:dyDescent="0.35">
      <c r="A868" t="s">
        <v>1862</v>
      </c>
      <c r="B868" s="5" t="s">
        <v>28801</v>
      </c>
      <c r="C868" s="6">
        <v>313203</v>
      </c>
      <c r="D868" t="s">
        <v>120</v>
      </c>
      <c r="E868">
        <v>281883</v>
      </c>
      <c r="F868" s="5" t="s">
        <v>23</v>
      </c>
      <c r="G868" s="5" t="s">
        <v>51</v>
      </c>
      <c r="H868" s="5" t="s">
        <v>121</v>
      </c>
      <c r="I868" t="s">
        <v>44</v>
      </c>
      <c r="J868" t="s">
        <v>121</v>
      </c>
      <c r="K868">
        <v>50</v>
      </c>
      <c r="L868" s="5" t="s">
        <v>1863</v>
      </c>
      <c r="M868" s="5" t="s">
        <v>70</v>
      </c>
      <c r="N868">
        <v>15</v>
      </c>
      <c r="O868" t="s">
        <v>62</v>
      </c>
      <c r="P868" s="1">
        <v>45749</v>
      </c>
      <c r="Q868" s="1">
        <v>45822</v>
      </c>
      <c r="R868">
        <v>1078</v>
      </c>
      <c r="S868" s="4">
        <v>6</v>
      </c>
      <c r="T868" t="s">
        <v>243</v>
      </c>
    </row>
    <row r="869" spans="1:20" x14ac:dyDescent="0.35">
      <c r="A869" t="s">
        <v>1864</v>
      </c>
      <c r="B869" s="5" t="s">
        <v>73</v>
      </c>
      <c r="C869" s="6">
        <v>147571</v>
      </c>
      <c r="D869" t="s">
        <v>41</v>
      </c>
      <c r="E869">
        <v>125435</v>
      </c>
      <c r="F869" s="5" t="s">
        <v>23</v>
      </c>
      <c r="G869" s="5" t="s">
        <v>59</v>
      </c>
      <c r="H869" s="5" t="s">
        <v>60</v>
      </c>
      <c r="I869" t="s">
        <v>26</v>
      </c>
      <c r="J869" t="s">
        <v>101</v>
      </c>
      <c r="K869">
        <v>0</v>
      </c>
      <c r="L869" s="5" t="s">
        <v>1865</v>
      </c>
      <c r="M869" s="5" t="s">
        <v>28</v>
      </c>
      <c r="N869">
        <v>12</v>
      </c>
      <c r="O869" t="s">
        <v>85</v>
      </c>
      <c r="P869" s="1">
        <v>45640</v>
      </c>
      <c r="Q869" s="1">
        <v>45700</v>
      </c>
      <c r="R869">
        <v>679</v>
      </c>
      <c r="S869" s="4">
        <v>5</v>
      </c>
      <c r="T869" t="s">
        <v>63</v>
      </c>
    </row>
    <row r="870" spans="1:20" x14ac:dyDescent="0.35">
      <c r="A870" t="s">
        <v>1866</v>
      </c>
      <c r="B870" s="5" t="s">
        <v>100</v>
      </c>
      <c r="C870" s="6">
        <v>239432</v>
      </c>
      <c r="D870" t="s">
        <v>41</v>
      </c>
      <c r="E870">
        <v>203517</v>
      </c>
      <c r="F870" s="5" t="s">
        <v>23</v>
      </c>
      <c r="G870" s="5" t="s">
        <v>24</v>
      </c>
      <c r="H870" s="5" t="s">
        <v>60</v>
      </c>
      <c r="I870" t="s">
        <v>26</v>
      </c>
      <c r="J870" t="s">
        <v>60</v>
      </c>
      <c r="K870">
        <v>100</v>
      </c>
      <c r="L870" s="5" t="s">
        <v>1867</v>
      </c>
      <c r="M870" s="5" t="s">
        <v>28</v>
      </c>
      <c r="N870">
        <v>19</v>
      </c>
      <c r="O870" t="s">
        <v>46</v>
      </c>
      <c r="P870" s="1">
        <v>45446</v>
      </c>
      <c r="Q870" s="1">
        <v>45506</v>
      </c>
      <c r="R870">
        <v>1371</v>
      </c>
      <c r="S870" s="4">
        <v>8</v>
      </c>
      <c r="T870" t="s">
        <v>103</v>
      </c>
    </row>
    <row r="871" spans="1:20" x14ac:dyDescent="0.35">
      <c r="A871" t="s">
        <v>1868</v>
      </c>
      <c r="B871" s="5" t="s">
        <v>28800</v>
      </c>
      <c r="C871" s="6">
        <v>119559</v>
      </c>
      <c r="D871" t="s">
        <v>22</v>
      </c>
      <c r="E871">
        <v>119559</v>
      </c>
      <c r="F871" s="5" t="s">
        <v>50</v>
      </c>
      <c r="G871" s="5" t="s">
        <v>42</v>
      </c>
      <c r="H871" s="5" t="s">
        <v>101</v>
      </c>
      <c r="I871" t="s">
        <v>35</v>
      </c>
      <c r="J871" t="s">
        <v>101</v>
      </c>
      <c r="K871">
        <v>0</v>
      </c>
      <c r="L871" s="5" t="s">
        <v>1869</v>
      </c>
      <c r="M871" s="5" t="s">
        <v>37</v>
      </c>
      <c r="N871">
        <v>2</v>
      </c>
      <c r="O871" t="s">
        <v>141</v>
      </c>
      <c r="P871" s="1">
        <v>45747</v>
      </c>
      <c r="Q871" s="1">
        <v>45792</v>
      </c>
      <c r="R871">
        <v>546</v>
      </c>
      <c r="S871" s="4">
        <v>5.9</v>
      </c>
      <c r="T871" t="s">
        <v>47</v>
      </c>
    </row>
    <row r="872" spans="1:20" x14ac:dyDescent="0.35">
      <c r="A872" t="s">
        <v>1870</v>
      </c>
      <c r="B872" s="5" t="s">
        <v>73</v>
      </c>
      <c r="C872" s="6">
        <v>72051</v>
      </c>
      <c r="D872" t="s">
        <v>65</v>
      </c>
      <c r="E872">
        <v>93666</v>
      </c>
      <c r="F872" s="5" t="s">
        <v>58</v>
      </c>
      <c r="G872" s="5" t="s">
        <v>59</v>
      </c>
      <c r="H872" s="5" t="s">
        <v>67</v>
      </c>
      <c r="I872" t="s">
        <v>44</v>
      </c>
      <c r="J872" t="s">
        <v>67</v>
      </c>
      <c r="K872">
        <v>100</v>
      </c>
      <c r="L872" s="5" t="s">
        <v>1871</v>
      </c>
      <c r="M872" s="5" t="s">
        <v>70</v>
      </c>
      <c r="N872">
        <v>0</v>
      </c>
      <c r="O872" t="s">
        <v>131</v>
      </c>
      <c r="P872" s="1">
        <v>45546</v>
      </c>
      <c r="Q872" s="1">
        <v>45572</v>
      </c>
      <c r="R872">
        <v>2394</v>
      </c>
      <c r="S872" s="4">
        <v>6</v>
      </c>
      <c r="T872" t="s">
        <v>153</v>
      </c>
    </row>
    <row r="873" spans="1:20" x14ac:dyDescent="0.35">
      <c r="A873" t="s">
        <v>1872</v>
      </c>
      <c r="B873" s="5" t="s">
        <v>91</v>
      </c>
      <c r="C873" s="6">
        <v>80766</v>
      </c>
      <c r="D873" t="s">
        <v>81</v>
      </c>
      <c r="E873">
        <v>109034</v>
      </c>
      <c r="F873" s="5" t="s">
        <v>58</v>
      </c>
      <c r="G873" s="5" t="s">
        <v>59</v>
      </c>
      <c r="H873" s="5" t="s">
        <v>82</v>
      </c>
      <c r="I873" t="s">
        <v>35</v>
      </c>
      <c r="J873" t="s">
        <v>116</v>
      </c>
      <c r="K873">
        <v>100</v>
      </c>
      <c r="L873" s="5" t="s">
        <v>1873</v>
      </c>
      <c r="M873" s="5" t="s">
        <v>54</v>
      </c>
      <c r="N873">
        <v>1</v>
      </c>
      <c r="O873" t="s">
        <v>147</v>
      </c>
      <c r="P873" s="1">
        <v>45691</v>
      </c>
      <c r="Q873" s="1">
        <v>45706</v>
      </c>
      <c r="R873">
        <v>845</v>
      </c>
      <c r="S873" s="4">
        <v>7.2</v>
      </c>
      <c r="T873" t="s">
        <v>153</v>
      </c>
    </row>
    <row r="874" spans="1:20" x14ac:dyDescent="0.35">
      <c r="A874" t="s">
        <v>1874</v>
      </c>
      <c r="B874" s="5" t="s">
        <v>49</v>
      </c>
      <c r="C874" s="6">
        <v>75201</v>
      </c>
      <c r="D874" t="s">
        <v>120</v>
      </c>
      <c r="E874">
        <v>67681</v>
      </c>
      <c r="F874" s="5" t="s">
        <v>58</v>
      </c>
      <c r="G874" s="5" t="s">
        <v>24</v>
      </c>
      <c r="H874" s="5" t="s">
        <v>121</v>
      </c>
      <c r="I874" t="s">
        <v>26</v>
      </c>
      <c r="J874" t="s">
        <v>121</v>
      </c>
      <c r="K874">
        <v>100</v>
      </c>
      <c r="L874" s="5" t="s">
        <v>1875</v>
      </c>
      <c r="M874" s="5" t="s">
        <v>28</v>
      </c>
      <c r="N874">
        <v>0</v>
      </c>
      <c r="O874" t="s">
        <v>107</v>
      </c>
      <c r="P874" s="1">
        <v>45515</v>
      </c>
      <c r="Q874" s="1">
        <v>45586</v>
      </c>
      <c r="R874">
        <v>505</v>
      </c>
      <c r="S874" s="4">
        <v>6.5</v>
      </c>
      <c r="T874" t="s">
        <v>38</v>
      </c>
    </row>
    <row r="875" spans="1:20" x14ac:dyDescent="0.35">
      <c r="A875" t="s">
        <v>1876</v>
      </c>
      <c r="B875" s="5" t="s">
        <v>91</v>
      </c>
      <c r="C875" s="6">
        <v>367330</v>
      </c>
      <c r="D875" t="s">
        <v>120</v>
      </c>
      <c r="E875">
        <v>330597</v>
      </c>
      <c r="F875" s="5" t="s">
        <v>23</v>
      </c>
      <c r="G875" s="5" t="s">
        <v>24</v>
      </c>
      <c r="H875" s="5" t="s">
        <v>121</v>
      </c>
      <c r="I875" t="s">
        <v>35</v>
      </c>
      <c r="J875" t="s">
        <v>110</v>
      </c>
      <c r="K875">
        <v>100</v>
      </c>
      <c r="L875" s="5" t="s">
        <v>1877</v>
      </c>
      <c r="M875" s="5" t="s">
        <v>70</v>
      </c>
      <c r="N875">
        <v>12</v>
      </c>
      <c r="O875" t="s">
        <v>62</v>
      </c>
      <c r="P875" s="1">
        <v>45682</v>
      </c>
      <c r="Q875" s="1">
        <v>45714</v>
      </c>
      <c r="R875">
        <v>1732</v>
      </c>
      <c r="S875" s="4">
        <v>6.1</v>
      </c>
      <c r="T875" t="s">
        <v>38</v>
      </c>
    </row>
    <row r="876" spans="1:20" x14ac:dyDescent="0.35">
      <c r="A876" t="s">
        <v>1878</v>
      </c>
      <c r="B876" s="5" t="s">
        <v>162</v>
      </c>
      <c r="C876" s="6">
        <v>99824</v>
      </c>
      <c r="D876" t="s">
        <v>120</v>
      </c>
      <c r="E876">
        <v>89842</v>
      </c>
      <c r="F876" s="5" t="s">
        <v>58</v>
      </c>
      <c r="G876" s="5" t="s">
        <v>51</v>
      </c>
      <c r="H876" s="5" t="s">
        <v>121</v>
      </c>
      <c r="I876" t="s">
        <v>44</v>
      </c>
      <c r="J876" t="s">
        <v>121</v>
      </c>
      <c r="K876">
        <v>100</v>
      </c>
      <c r="L876" s="5" t="s">
        <v>1879</v>
      </c>
      <c r="M876" s="5" t="s">
        <v>70</v>
      </c>
      <c r="N876">
        <v>1</v>
      </c>
      <c r="O876" t="s">
        <v>172</v>
      </c>
      <c r="P876" s="1">
        <v>45687</v>
      </c>
      <c r="Q876" s="1">
        <v>45731</v>
      </c>
      <c r="R876">
        <v>1530</v>
      </c>
      <c r="S876" s="4">
        <v>9.4</v>
      </c>
      <c r="T876" t="s">
        <v>89</v>
      </c>
    </row>
    <row r="877" spans="1:20" x14ac:dyDescent="0.35">
      <c r="A877" t="s">
        <v>1880</v>
      </c>
      <c r="B877" s="5" t="s">
        <v>49</v>
      </c>
      <c r="C877" s="6">
        <v>183643</v>
      </c>
      <c r="D877" t="s">
        <v>92</v>
      </c>
      <c r="E877">
        <v>137732</v>
      </c>
      <c r="F877" s="5" t="s">
        <v>23</v>
      </c>
      <c r="G877" s="5" t="s">
        <v>51</v>
      </c>
      <c r="H877" s="5" t="s">
        <v>93</v>
      </c>
      <c r="I877" t="s">
        <v>35</v>
      </c>
      <c r="J877" t="s">
        <v>93</v>
      </c>
      <c r="K877">
        <v>50</v>
      </c>
      <c r="L877" s="5" t="s">
        <v>1881</v>
      </c>
      <c r="M877" s="5" t="s">
        <v>37</v>
      </c>
      <c r="N877">
        <v>16</v>
      </c>
      <c r="O877" t="s">
        <v>29</v>
      </c>
      <c r="P877" s="1">
        <v>45565</v>
      </c>
      <c r="Q877" s="1">
        <v>45587</v>
      </c>
      <c r="R877">
        <v>1295</v>
      </c>
      <c r="S877" s="4">
        <v>9.9</v>
      </c>
      <c r="T877" t="s">
        <v>89</v>
      </c>
    </row>
    <row r="878" spans="1:20" x14ac:dyDescent="0.35">
      <c r="A878" t="s">
        <v>1882</v>
      </c>
      <c r="B878" s="5" t="s">
        <v>28802</v>
      </c>
      <c r="C878" s="6">
        <v>86875</v>
      </c>
      <c r="D878" t="s">
        <v>74</v>
      </c>
      <c r="E878">
        <v>108594</v>
      </c>
      <c r="F878" s="5" t="s">
        <v>50</v>
      </c>
      <c r="G878" s="5" t="s">
        <v>51</v>
      </c>
      <c r="H878" s="5" t="s">
        <v>75</v>
      </c>
      <c r="I878" t="s">
        <v>35</v>
      </c>
      <c r="J878" t="s">
        <v>75</v>
      </c>
      <c r="K878">
        <v>0</v>
      </c>
      <c r="L878" s="5" t="s">
        <v>1883</v>
      </c>
      <c r="M878" s="5" t="s">
        <v>37</v>
      </c>
      <c r="N878">
        <v>2</v>
      </c>
      <c r="O878" t="s">
        <v>131</v>
      </c>
      <c r="P878" s="1">
        <v>45684</v>
      </c>
      <c r="Q878" s="1">
        <v>45726</v>
      </c>
      <c r="R878">
        <v>2499</v>
      </c>
      <c r="S878" s="4">
        <v>8.1</v>
      </c>
      <c r="T878" t="s">
        <v>89</v>
      </c>
    </row>
    <row r="879" spans="1:20" x14ac:dyDescent="0.35">
      <c r="A879" t="s">
        <v>1884</v>
      </c>
      <c r="B879" s="5" t="s">
        <v>28802</v>
      </c>
      <c r="C879" s="6">
        <v>92050</v>
      </c>
      <c r="D879" t="s">
        <v>22</v>
      </c>
      <c r="E879">
        <v>92050</v>
      </c>
      <c r="F879" s="5" t="s">
        <v>58</v>
      </c>
      <c r="G879" s="5" t="s">
        <v>24</v>
      </c>
      <c r="H879" s="5" t="s">
        <v>97</v>
      </c>
      <c r="I879" t="s">
        <v>44</v>
      </c>
      <c r="J879" t="s">
        <v>97</v>
      </c>
      <c r="K879">
        <v>100</v>
      </c>
      <c r="L879" s="5" t="s">
        <v>1885</v>
      </c>
      <c r="M879" s="5" t="s">
        <v>54</v>
      </c>
      <c r="N879">
        <v>0</v>
      </c>
      <c r="O879" t="s">
        <v>112</v>
      </c>
      <c r="P879" s="1">
        <v>45692</v>
      </c>
      <c r="Q879" s="1">
        <v>45742</v>
      </c>
      <c r="R879">
        <v>1907</v>
      </c>
      <c r="S879" s="4">
        <v>5</v>
      </c>
      <c r="T879" t="s">
        <v>89</v>
      </c>
    </row>
    <row r="880" spans="1:20" x14ac:dyDescent="0.35">
      <c r="A880" t="s">
        <v>1886</v>
      </c>
      <c r="B880" s="5" t="s">
        <v>91</v>
      </c>
      <c r="C880" s="6">
        <v>188547</v>
      </c>
      <c r="D880" t="s">
        <v>41</v>
      </c>
      <c r="E880">
        <v>160265</v>
      </c>
      <c r="F880" s="5" t="s">
        <v>23</v>
      </c>
      <c r="G880" s="5" t="s">
        <v>42</v>
      </c>
      <c r="H880" s="5" t="s">
        <v>43</v>
      </c>
      <c r="I880" t="s">
        <v>44</v>
      </c>
      <c r="J880" t="s">
        <v>410</v>
      </c>
      <c r="K880">
        <v>100</v>
      </c>
      <c r="L880" s="5" t="s">
        <v>1887</v>
      </c>
      <c r="M880" s="5" t="s">
        <v>37</v>
      </c>
      <c r="N880">
        <v>10</v>
      </c>
      <c r="O880" t="s">
        <v>29</v>
      </c>
      <c r="P880" s="1">
        <v>45474</v>
      </c>
      <c r="Q880" s="1">
        <v>45521</v>
      </c>
      <c r="R880">
        <v>1395</v>
      </c>
      <c r="S880" s="4">
        <v>7.2</v>
      </c>
      <c r="T880" t="s">
        <v>38</v>
      </c>
    </row>
    <row r="881" spans="1:20" x14ac:dyDescent="0.35">
      <c r="A881" t="s">
        <v>1888</v>
      </c>
      <c r="B881" s="5" t="s">
        <v>21</v>
      </c>
      <c r="C881" s="6">
        <v>93400</v>
      </c>
      <c r="D881" t="s">
        <v>22</v>
      </c>
      <c r="E881">
        <v>93400</v>
      </c>
      <c r="F881" s="5" t="s">
        <v>50</v>
      </c>
      <c r="G881" s="5" t="s">
        <v>59</v>
      </c>
      <c r="H881" s="5" t="s">
        <v>129</v>
      </c>
      <c r="I881" t="s">
        <v>44</v>
      </c>
      <c r="J881" t="s">
        <v>129</v>
      </c>
      <c r="K881">
        <v>0</v>
      </c>
      <c r="L881" s="5" t="s">
        <v>1889</v>
      </c>
      <c r="M881" s="5" t="s">
        <v>37</v>
      </c>
      <c r="N881">
        <v>4</v>
      </c>
      <c r="O881" t="s">
        <v>88</v>
      </c>
      <c r="P881" s="1">
        <v>45605</v>
      </c>
      <c r="Q881" s="1">
        <v>45665</v>
      </c>
      <c r="R881">
        <v>1829</v>
      </c>
      <c r="S881" s="4">
        <v>5.7</v>
      </c>
      <c r="T881" t="s">
        <v>103</v>
      </c>
    </row>
    <row r="882" spans="1:20" x14ac:dyDescent="0.35">
      <c r="A882" t="s">
        <v>1890</v>
      </c>
      <c r="B882" s="5" t="s">
        <v>21</v>
      </c>
      <c r="C882" s="6">
        <v>121492</v>
      </c>
      <c r="D882" t="s">
        <v>41</v>
      </c>
      <c r="E882">
        <v>103268</v>
      </c>
      <c r="F882" s="5" t="s">
        <v>66</v>
      </c>
      <c r="G882" s="5" t="s">
        <v>24</v>
      </c>
      <c r="H882" s="5" t="s">
        <v>43</v>
      </c>
      <c r="I882" t="s">
        <v>26</v>
      </c>
      <c r="J882" t="s">
        <v>43</v>
      </c>
      <c r="K882">
        <v>50</v>
      </c>
      <c r="L882" s="5" t="s">
        <v>1891</v>
      </c>
      <c r="M882" s="5" t="s">
        <v>28</v>
      </c>
      <c r="N882">
        <v>5</v>
      </c>
      <c r="O882" t="s">
        <v>71</v>
      </c>
      <c r="P882" s="1">
        <v>45758</v>
      </c>
      <c r="Q882" s="1">
        <v>45823</v>
      </c>
      <c r="R882">
        <v>799</v>
      </c>
      <c r="S882" s="4">
        <v>6.4</v>
      </c>
      <c r="T882" t="s">
        <v>153</v>
      </c>
    </row>
    <row r="883" spans="1:20" x14ac:dyDescent="0.35">
      <c r="A883" t="s">
        <v>1892</v>
      </c>
      <c r="B883" s="5" t="s">
        <v>28801</v>
      </c>
      <c r="C883" s="6">
        <v>214716</v>
      </c>
      <c r="D883" t="s">
        <v>74</v>
      </c>
      <c r="E883">
        <v>268395</v>
      </c>
      <c r="F883" s="5" t="s">
        <v>23</v>
      </c>
      <c r="G883" s="5" t="s">
        <v>42</v>
      </c>
      <c r="H883" s="5" t="s">
        <v>75</v>
      </c>
      <c r="I883" t="s">
        <v>26</v>
      </c>
      <c r="J883" t="s">
        <v>75</v>
      </c>
      <c r="K883">
        <v>100</v>
      </c>
      <c r="L883" s="5" t="s">
        <v>1893</v>
      </c>
      <c r="M883" s="5" t="s">
        <v>37</v>
      </c>
      <c r="N883">
        <v>13</v>
      </c>
      <c r="O883" t="s">
        <v>29</v>
      </c>
      <c r="P883" s="1">
        <v>45320</v>
      </c>
      <c r="Q883" s="1">
        <v>45384</v>
      </c>
      <c r="R883">
        <v>1629</v>
      </c>
      <c r="S883" s="4">
        <v>7.4</v>
      </c>
      <c r="T883" t="s">
        <v>210</v>
      </c>
    </row>
    <row r="884" spans="1:20" x14ac:dyDescent="0.35">
      <c r="A884" t="s">
        <v>1894</v>
      </c>
      <c r="B884" s="5" t="s">
        <v>91</v>
      </c>
      <c r="C884" s="6">
        <v>96552</v>
      </c>
      <c r="D884" t="s">
        <v>22</v>
      </c>
      <c r="E884">
        <v>96552</v>
      </c>
      <c r="F884" s="5" t="s">
        <v>50</v>
      </c>
      <c r="G884" s="5" t="s">
        <v>24</v>
      </c>
      <c r="H884" s="5" t="s">
        <v>97</v>
      </c>
      <c r="I884" t="s">
        <v>44</v>
      </c>
      <c r="J884" t="s">
        <v>426</v>
      </c>
      <c r="K884">
        <v>0</v>
      </c>
      <c r="L884" s="5" t="s">
        <v>1895</v>
      </c>
      <c r="M884" s="5" t="s">
        <v>37</v>
      </c>
      <c r="N884">
        <v>3</v>
      </c>
      <c r="O884" t="s">
        <v>29</v>
      </c>
      <c r="P884" s="1">
        <v>45717</v>
      </c>
      <c r="Q884" s="1">
        <v>45772</v>
      </c>
      <c r="R884">
        <v>1746</v>
      </c>
      <c r="S884" s="4">
        <v>6.7</v>
      </c>
      <c r="T884" t="s">
        <v>89</v>
      </c>
    </row>
    <row r="885" spans="1:20" x14ac:dyDescent="0.35">
      <c r="A885" t="s">
        <v>1896</v>
      </c>
      <c r="B885" s="5" t="s">
        <v>28802</v>
      </c>
      <c r="C885" s="6">
        <v>82126</v>
      </c>
      <c r="D885" t="s">
        <v>41</v>
      </c>
      <c r="E885">
        <v>69807</v>
      </c>
      <c r="F885" s="5" t="s">
        <v>50</v>
      </c>
      <c r="G885" s="5" t="s">
        <v>42</v>
      </c>
      <c r="H885" s="5" t="s">
        <v>60</v>
      </c>
      <c r="I885" t="s">
        <v>26</v>
      </c>
      <c r="J885" t="s">
        <v>60</v>
      </c>
      <c r="K885">
        <v>50</v>
      </c>
      <c r="L885" s="5" t="s">
        <v>1897</v>
      </c>
      <c r="M885" s="5" t="s">
        <v>54</v>
      </c>
      <c r="N885">
        <v>4</v>
      </c>
      <c r="O885" t="s">
        <v>135</v>
      </c>
      <c r="P885" s="1">
        <v>45463</v>
      </c>
      <c r="Q885" s="1">
        <v>45535</v>
      </c>
      <c r="R885">
        <v>1435</v>
      </c>
      <c r="S885" s="4">
        <v>6.3</v>
      </c>
      <c r="T885" t="s">
        <v>79</v>
      </c>
    </row>
    <row r="886" spans="1:20" x14ac:dyDescent="0.35">
      <c r="A886" t="s">
        <v>1898</v>
      </c>
      <c r="B886" s="5" t="s">
        <v>145</v>
      </c>
      <c r="C886" s="6">
        <v>101793</v>
      </c>
      <c r="D886" t="s">
        <v>41</v>
      </c>
      <c r="E886">
        <v>86524</v>
      </c>
      <c r="F886" s="5" t="s">
        <v>50</v>
      </c>
      <c r="G886" s="5" t="s">
        <v>59</v>
      </c>
      <c r="H886" s="5" t="s">
        <v>60</v>
      </c>
      <c r="I886" t="s">
        <v>35</v>
      </c>
      <c r="J886" t="s">
        <v>60</v>
      </c>
      <c r="K886">
        <v>50</v>
      </c>
      <c r="L886" s="5" t="s">
        <v>1899</v>
      </c>
      <c r="M886" s="5" t="s">
        <v>54</v>
      </c>
      <c r="N886">
        <v>3</v>
      </c>
      <c r="O886" t="s">
        <v>131</v>
      </c>
      <c r="P886" s="1">
        <v>45487</v>
      </c>
      <c r="Q886" s="1">
        <v>45504</v>
      </c>
      <c r="R886">
        <v>926</v>
      </c>
      <c r="S886" s="4">
        <v>5.5</v>
      </c>
      <c r="T886" t="s">
        <v>153</v>
      </c>
    </row>
    <row r="887" spans="1:20" x14ac:dyDescent="0.35">
      <c r="A887" t="s">
        <v>1900</v>
      </c>
      <c r="B887" s="5" t="s">
        <v>28802</v>
      </c>
      <c r="C887" s="6">
        <v>119593</v>
      </c>
      <c r="D887" t="s">
        <v>74</v>
      </c>
      <c r="E887">
        <v>149491</v>
      </c>
      <c r="F887" s="5" t="s">
        <v>50</v>
      </c>
      <c r="G887" s="5" t="s">
        <v>24</v>
      </c>
      <c r="H887" s="5" t="s">
        <v>75</v>
      </c>
      <c r="I887" t="s">
        <v>35</v>
      </c>
      <c r="J887" t="s">
        <v>75</v>
      </c>
      <c r="K887">
        <v>100</v>
      </c>
      <c r="L887" s="5" t="s">
        <v>1901</v>
      </c>
      <c r="M887" s="5" t="s">
        <v>70</v>
      </c>
      <c r="N887">
        <v>3</v>
      </c>
      <c r="O887" t="s">
        <v>88</v>
      </c>
      <c r="P887" s="1">
        <v>45339</v>
      </c>
      <c r="Q887" s="1">
        <v>45405</v>
      </c>
      <c r="R887">
        <v>908</v>
      </c>
      <c r="S887" s="4">
        <v>6.3</v>
      </c>
      <c r="T887" t="s">
        <v>108</v>
      </c>
    </row>
    <row r="888" spans="1:20" x14ac:dyDescent="0.35">
      <c r="A888" t="s">
        <v>1902</v>
      </c>
      <c r="B888" s="5" t="s">
        <v>28801</v>
      </c>
      <c r="C888" s="6">
        <v>83380</v>
      </c>
      <c r="D888" t="s">
        <v>22</v>
      </c>
      <c r="E888">
        <v>83380</v>
      </c>
      <c r="F888" s="5" t="s">
        <v>23</v>
      </c>
      <c r="G888" s="5" t="s">
        <v>51</v>
      </c>
      <c r="H888" s="5" t="s">
        <v>157</v>
      </c>
      <c r="I888" t="s">
        <v>26</v>
      </c>
      <c r="J888" t="s">
        <v>157</v>
      </c>
      <c r="K888">
        <v>0</v>
      </c>
      <c r="L888" s="5" t="s">
        <v>1903</v>
      </c>
      <c r="M888" s="5" t="s">
        <v>54</v>
      </c>
      <c r="N888">
        <v>18</v>
      </c>
      <c r="O888" t="s">
        <v>131</v>
      </c>
      <c r="P888" s="1">
        <v>45523</v>
      </c>
      <c r="Q888" s="1">
        <v>45541</v>
      </c>
      <c r="R888">
        <v>848</v>
      </c>
      <c r="S888" s="4">
        <v>9.6</v>
      </c>
      <c r="T888" t="s">
        <v>63</v>
      </c>
    </row>
    <row r="889" spans="1:20" x14ac:dyDescent="0.35">
      <c r="A889" t="s">
        <v>1904</v>
      </c>
      <c r="B889" s="5" t="s">
        <v>217</v>
      </c>
      <c r="C889" s="6">
        <v>104077</v>
      </c>
      <c r="D889" t="s">
        <v>41</v>
      </c>
      <c r="E889">
        <v>88465</v>
      </c>
      <c r="F889" s="5" t="s">
        <v>50</v>
      </c>
      <c r="G889" s="5" t="s">
        <v>24</v>
      </c>
      <c r="H889" s="5" t="s">
        <v>126</v>
      </c>
      <c r="I889" t="s">
        <v>26</v>
      </c>
      <c r="J889" t="s">
        <v>126</v>
      </c>
      <c r="K889">
        <v>0</v>
      </c>
      <c r="L889" s="5" t="s">
        <v>1905</v>
      </c>
      <c r="M889" s="5" t="s">
        <v>28</v>
      </c>
      <c r="N889">
        <v>3</v>
      </c>
      <c r="O889" t="s">
        <v>29</v>
      </c>
      <c r="P889" s="1">
        <v>45745</v>
      </c>
      <c r="Q889" s="1">
        <v>45796</v>
      </c>
      <c r="R889">
        <v>821</v>
      </c>
      <c r="S889" s="4">
        <v>6.8</v>
      </c>
      <c r="T889" t="s">
        <v>210</v>
      </c>
    </row>
    <row r="890" spans="1:20" x14ac:dyDescent="0.35">
      <c r="A890" t="s">
        <v>1906</v>
      </c>
      <c r="B890" s="5" t="s">
        <v>28802</v>
      </c>
      <c r="C890" s="6">
        <v>107155</v>
      </c>
      <c r="D890" t="s">
        <v>41</v>
      </c>
      <c r="E890">
        <v>91082</v>
      </c>
      <c r="F890" s="5" t="s">
        <v>66</v>
      </c>
      <c r="G890" s="5" t="s">
        <v>24</v>
      </c>
      <c r="H890" s="5" t="s">
        <v>60</v>
      </c>
      <c r="I890" t="s">
        <v>26</v>
      </c>
      <c r="J890" t="s">
        <v>60</v>
      </c>
      <c r="K890">
        <v>100</v>
      </c>
      <c r="L890" s="5" t="s">
        <v>1907</v>
      </c>
      <c r="M890" s="5" t="s">
        <v>28</v>
      </c>
      <c r="N890">
        <v>5</v>
      </c>
      <c r="O890" t="s">
        <v>141</v>
      </c>
      <c r="P890" s="1">
        <v>45564</v>
      </c>
      <c r="Q890" s="1">
        <v>45599</v>
      </c>
      <c r="R890">
        <v>2162</v>
      </c>
      <c r="S890" s="4">
        <v>6.2</v>
      </c>
      <c r="T890" t="s">
        <v>108</v>
      </c>
    </row>
    <row r="891" spans="1:20" x14ac:dyDescent="0.35">
      <c r="A891" t="s">
        <v>1908</v>
      </c>
      <c r="B891" s="5" t="s">
        <v>28802</v>
      </c>
      <c r="C891" s="6">
        <v>95613</v>
      </c>
      <c r="D891" t="s">
        <v>22</v>
      </c>
      <c r="E891">
        <v>95613</v>
      </c>
      <c r="F891" s="5" t="s">
        <v>58</v>
      </c>
      <c r="G891" s="5" t="s">
        <v>51</v>
      </c>
      <c r="H891" s="5" t="s">
        <v>97</v>
      </c>
      <c r="I891" t="s">
        <v>26</v>
      </c>
      <c r="J891" t="s">
        <v>97</v>
      </c>
      <c r="K891">
        <v>50</v>
      </c>
      <c r="L891" s="5" t="s">
        <v>1909</v>
      </c>
      <c r="M891" s="5" t="s">
        <v>28</v>
      </c>
      <c r="N891">
        <v>0</v>
      </c>
      <c r="O891" t="s">
        <v>85</v>
      </c>
      <c r="P891" s="1">
        <v>45604</v>
      </c>
      <c r="Q891" s="1">
        <v>45632</v>
      </c>
      <c r="R891">
        <v>1404</v>
      </c>
      <c r="S891" s="4">
        <v>8.3000000000000007</v>
      </c>
      <c r="T891" t="s">
        <v>30</v>
      </c>
    </row>
    <row r="892" spans="1:20" x14ac:dyDescent="0.35">
      <c r="A892" t="s">
        <v>1910</v>
      </c>
      <c r="B892" s="5" t="s">
        <v>28802</v>
      </c>
      <c r="C892" s="6">
        <v>79915</v>
      </c>
      <c r="D892" t="s">
        <v>22</v>
      </c>
      <c r="E892">
        <v>79915</v>
      </c>
      <c r="F892" s="5" t="s">
        <v>50</v>
      </c>
      <c r="G892" s="5" t="s">
        <v>42</v>
      </c>
      <c r="H892" s="5" t="s">
        <v>191</v>
      </c>
      <c r="I892" t="s">
        <v>44</v>
      </c>
      <c r="J892" t="s">
        <v>191</v>
      </c>
      <c r="K892">
        <v>0</v>
      </c>
      <c r="L892" s="5" t="s">
        <v>1911</v>
      </c>
      <c r="M892" s="5" t="s">
        <v>70</v>
      </c>
      <c r="N892">
        <v>2</v>
      </c>
      <c r="O892" t="s">
        <v>85</v>
      </c>
      <c r="P892" s="1">
        <v>45299</v>
      </c>
      <c r="Q892" s="1">
        <v>45320</v>
      </c>
      <c r="R892">
        <v>2279</v>
      </c>
      <c r="S892" s="4">
        <v>9.6999999999999993</v>
      </c>
      <c r="T892" t="s">
        <v>63</v>
      </c>
    </row>
    <row r="893" spans="1:20" x14ac:dyDescent="0.35">
      <c r="A893" t="s">
        <v>1912</v>
      </c>
      <c r="B893" s="5" t="s">
        <v>145</v>
      </c>
      <c r="C893" s="6">
        <v>152836</v>
      </c>
      <c r="D893" t="s">
        <v>22</v>
      </c>
      <c r="E893">
        <v>152836</v>
      </c>
      <c r="F893" s="5" t="s">
        <v>66</v>
      </c>
      <c r="G893" s="5" t="s">
        <v>59</v>
      </c>
      <c r="H893" s="5" t="s">
        <v>191</v>
      </c>
      <c r="I893" t="s">
        <v>35</v>
      </c>
      <c r="J893" t="s">
        <v>191</v>
      </c>
      <c r="K893">
        <v>100</v>
      </c>
      <c r="L893" s="5" t="s">
        <v>1913</v>
      </c>
      <c r="M893" s="5" t="s">
        <v>28</v>
      </c>
      <c r="N893">
        <v>9</v>
      </c>
      <c r="O893" t="s">
        <v>131</v>
      </c>
      <c r="P893" s="1">
        <v>45316</v>
      </c>
      <c r="Q893" s="1">
        <v>45346</v>
      </c>
      <c r="R893">
        <v>2225</v>
      </c>
      <c r="S893" s="4">
        <v>5.8</v>
      </c>
      <c r="T893" t="s">
        <v>118</v>
      </c>
    </row>
    <row r="894" spans="1:20" x14ac:dyDescent="0.35">
      <c r="A894" t="s">
        <v>1914</v>
      </c>
      <c r="B894" s="5" t="s">
        <v>28802</v>
      </c>
      <c r="C894" s="6">
        <v>201144</v>
      </c>
      <c r="D894" t="s">
        <v>65</v>
      </c>
      <c r="E894">
        <v>261487</v>
      </c>
      <c r="F894" s="5" t="s">
        <v>23</v>
      </c>
      <c r="G894" s="5" t="s">
        <v>59</v>
      </c>
      <c r="H894" s="5" t="s">
        <v>67</v>
      </c>
      <c r="I894" t="s">
        <v>26</v>
      </c>
      <c r="J894" t="s">
        <v>67</v>
      </c>
      <c r="K894">
        <v>50</v>
      </c>
      <c r="L894" s="5" t="s">
        <v>1915</v>
      </c>
      <c r="M894" s="5" t="s">
        <v>28</v>
      </c>
      <c r="N894">
        <v>10</v>
      </c>
      <c r="O894" t="s">
        <v>88</v>
      </c>
      <c r="P894" s="1">
        <v>45605</v>
      </c>
      <c r="Q894" s="1">
        <v>45667</v>
      </c>
      <c r="R894">
        <v>1814</v>
      </c>
      <c r="S894" s="4">
        <v>7.9</v>
      </c>
      <c r="T894" t="s">
        <v>30</v>
      </c>
    </row>
    <row r="895" spans="1:20" x14ac:dyDescent="0.35">
      <c r="A895" t="s">
        <v>1916</v>
      </c>
      <c r="B895" s="5" t="s">
        <v>28800</v>
      </c>
      <c r="C895" s="6">
        <v>74068</v>
      </c>
      <c r="D895" t="s">
        <v>22</v>
      </c>
      <c r="E895">
        <v>74068</v>
      </c>
      <c r="F895" s="5" t="s">
        <v>50</v>
      </c>
      <c r="G895" s="5" t="s">
        <v>59</v>
      </c>
      <c r="H895" s="5" t="s">
        <v>191</v>
      </c>
      <c r="I895" t="s">
        <v>44</v>
      </c>
      <c r="J895" t="s">
        <v>191</v>
      </c>
      <c r="K895">
        <v>100</v>
      </c>
      <c r="L895" s="5" t="s">
        <v>1917</v>
      </c>
      <c r="M895" s="5" t="s">
        <v>54</v>
      </c>
      <c r="N895">
        <v>4</v>
      </c>
      <c r="O895" t="s">
        <v>112</v>
      </c>
      <c r="P895" s="1">
        <v>45607</v>
      </c>
      <c r="Q895" s="1">
        <v>45632</v>
      </c>
      <c r="R895">
        <v>1384</v>
      </c>
      <c r="S895" s="4">
        <v>5.9</v>
      </c>
      <c r="T895" t="s">
        <v>277</v>
      </c>
    </row>
    <row r="896" spans="1:20" x14ac:dyDescent="0.35">
      <c r="A896" t="s">
        <v>1918</v>
      </c>
      <c r="B896" s="5" t="s">
        <v>105</v>
      </c>
      <c r="C896" s="6">
        <v>94861</v>
      </c>
      <c r="D896" t="s">
        <v>41</v>
      </c>
      <c r="E896">
        <v>80632</v>
      </c>
      <c r="F896" s="5" t="s">
        <v>50</v>
      </c>
      <c r="G896" s="5" t="s">
        <v>59</v>
      </c>
      <c r="H896" s="5" t="s">
        <v>126</v>
      </c>
      <c r="I896" t="s">
        <v>44</v>
      </c>
      <c r="J896" t="s">
        <v>126</v>
      </c>
      <c r="K896">
        <v>50</v>
      </c>
      <c r="L896" s="5" t="s">
        <v>1919</v>
      </c>
      <c r="M896" s="5" t="s">
        <v>70</v>
      </c>
      <c r="N896">
        <v>2</v>
      </c>
      <c r="O896" t="s">
        <v>88</v>
      </c>
      <c r="P896" s="1">
        <v>45444</v>
      </c>
      <c r="Q896" s="1">
        <v>45483</v>
      </c>
      <c r="R896">
        <v>1711</v>
      </c>
      <c r="S896" s="4">
        <v>5.7</v>
      </c>
      <c r="T896" t="s">
        <v>108</v>
      </c>
    </row>
    <row r="897" spans="1:20" x14ac:dyDescent="0.35">
      <c r="A897" t="s">
        <v>1920</v>
      </c>
      <c r="B897" s="5" t="s">
        <v>32</v>
      </c>
      <c r="C897" s="6">
        <v>89534</v>
      </c>
      <c r="D897" t="s">
        <v>22</v>
      </c>
      <c r="E897">
        <v>89534</v>
      </c>
      <c r="F897" s="5" t="s">
        <v>50</v>
      </c>
      <c r="G897" s="5" t="s">
        <v>51</v>
      </c>
      <c r="H897" s="5" t="s">
        <v>165</v>
      </c>
      <c r="I897" t="s">
        <v>26</v>
      </c>
      <c r="J897" t="s">
        <v>768</v>
      </c>
      <c r="K897">
        <v>100</v>
      </c>
      <c r="L897" s="5" t="s">
        <v>1921</v>
      </c>
      <c r="M897" s="5" t="s">
        <v>54</v>
      </c>
      <c r="N897">
        <v>4</v>
      </c>
      <c r="O897" t="s">
        <v>85</v>
      </c>
      <c r="P897" s="1">
        <v>45343</v>
      </c>
      <c r="Q897" s="1">
        <v>45412</v>
      </c>
      <c r="R897">
        <v>1229</v>
      </c>
      <c r="S897" s="4">
        <v>7.5</v>
      </c>
      <c r="T897" t="s">
        <v>79</v>
      </c>
    </row>
    <row r="898" spans="1:20" x14ac:dyDescent="0.35">
      <c r="A898" t="s">
        <v>1922</v>
      </c>
      <c r="B898" s="5" t="s">
        <v>28802</v>
      </c>
      <c r="C898" s="6">
        <v>121009</v>
      </c>
      <c r="D898" t="s">
        <v>22</v>
      </c>
      <c r="E898">
        <v>121009</v>
      </c>
      <c r="F898" s="5" t="s">
        <v>50</v>
      </c>
      <c r="G898" s="5" t="s">
        <v>24</v>
      </c>
      <c r="H898" s="5" t="s">
        <v>97</v>
      </c>
      <c r="I898" t="s">
        <v>35</v>
      </c>
      <c r="J898" t="s">
        <v>121</v>
      </c>
      <c r="K898">
        <v>50</v>
      </c>
      <c r="L898" s="5" t="s">
        <v>1923</v>
      </c>
      <c r="M898" s="5" t="s">
        <v>28</v>
      </c>
      <c r="N898">
        <v>2</v>
      </c>
      <c r="O898" t="s">
        <v>88</v>
      </c>
      <c r="P898" s="1">
        <v>45582</v>
      </c>
      <c r="Q898" s="1">
        <v>45646</v>
      </c>
      <c r="R898">
        <v>2092</v>
      </c>
      <c r="S898" s="4">
        <v>7.5</v>
      </c>
      <c r="T898" t="s">
        <v>108</v>
      </c>
    </row>
    <row r="899" spans="1:20" x14ac:dyDescent="0.35">
      <c r="A899" t="s">
        <v>1924</v>
      </c>
      <c r="B899" s="5" t="s">
        <v>28801</v>
      </c>
      <c r="C899" s="6">
        <v>98503</v>
      </c>
      <c r="D899" t="s">
        <v>22</v>
      </c>
      <c r="E899">
        <v>98503</v>
      </c>
      <c r="F899" s="5" t="s">
        <v>50</v>
      </c>
      <c r="G899" s="5" t="s">
        <v>59</v>
      </c>
      <c r="H899" s="5" t="s">
        <v>97</v>
      </c>
      <c r="I899" t="s">
        <v>26</v>
      </c>
      <c r="J899" t="s">
        <v>93</v>
      </c>
      <c r="K899">
        <v>100</v>
      </c>
      <c r="L899" s="5" t="s">
        <v>1925</v>
      </c>
      <c r="M899" s="5" t="s">
        <v>37</v>
      </c>
      <c r="N899">
        <v>3</v>
      </c>
      <c r="O899" t="s">
        <v>135</v>
      </c>
      <c r="P899" s="1">
        <v>45681</v>
      </c>
      <c r="Q899" s="1">
        <v>45723</v>
      </c>
      <c r="R899">
        <v>2120</v>
      </c>
      <c r="S899" s="4">
        <v>7.1</v>
      </c>
      <c r="T899" t="s">
        <v>243</v>
      </c>
    </row>
    <row r="900" spans="1:20" x14ac:dyDescent="0.35">
      <c r="A900" t="s">
        <v>1926</v>
      </c>
      <c r="B900" s="5" t="s">
        <v>179</v>
      </c>
      <c r="C900" s="6">
        <v>92133</v>
      </c>
      <c r="D900" t="s">
        <v>22</v>
      </c>
      <c r="E900">
        <v>92133</v>
      </c>
      <c r="F900" s="5" t="s">
        <v>50</v>
      </c>
      <c r="G900" s="5" t="s">
        <v>51</v>
      </c>
      <c r="H900" s="5" t="s">
        <v>52</v>
      </c>
      <c r="I900" t="s">
        <v>35</v>
      </c>
      <c r="J900" t="s">
        <v>52</v>
      </c>
      <c r="K900">
        <v>100</v>
      </c>
      <c r="L900" s="5" t="s">
        <v>1927</v>
      </c>
      <c r="M900" s="5" t="s">
        <v>37</v>
      </c>
      <c r="N900">
        <v>2</v>
      </c>
      <c r="O900" t="s">
        <v>46</v>
      </c>
      <c r="P900" s="1">
        <v>45528</v>
      </c>
      <c r="Q900" s="1">
        <v>45583</v>
      </c>
      <c r="R900">
        <v>2014</v>
      </c>
      <c r="S900" s="4">
        <v>6.8</v>
      </c>
      <c r="T900" t="s">
        <v>118</v>
      </c>
    </row>
    <row r="901" spans="1:20" x14ac:dyDescent="0.35">
      <c r="A901" t="s">
        <v>1928</v>
      </c>
      <c r="B901" s="5" t="s">
        <v>28802</v>
      </c>
      <c r="C901" s="6">
        <v>108765</v>
      </c>
      <c r="D901" t="s">
        <v>22</v>
      </c>
      <c r="E901">
        <v>108765</v>
      </c>
      <c r="F901" s="5" t="s">
        <v>50</v>
      </c>
      <c r="G901" s="5" t="s">
        <v>24</v>
      </c>
      <c r="H901" s="5" t="s">
        <v>101</v>
      </c>
      <c r="I901" t="s">
        <v>26</v>
      </c>
      <c r="J901" t="s">
        <v>101</v>
      </c>
      <c r="K901">
        <v>0</v>
      </c>
      <c r="L901" s="5" t="s">
        <v>1929</v>
      </c>
      <c r="M901" s="5" t="s">
        <v>37</v>
      </c>
      <c r="N901">
        <v>4</v>
      </c>
      <c r="O901" t="s">
        <v>46</v>
      </c>
      <c r="P901" s="1">
        <v>45467</v>
      </c>
      <c r="Q901" s="1">
        <v>45501</v>
      </c>
      <c r="R901">
        <v>1043</v>
      </c>
      <c r="S901" s="4">
        <v>8.9</v>
      </c>
      <c r="T901" t="s">
        <v>108</v>
      </c>
    </row>
    <row r="902" spans="1:20" x14ac:dyDescent="0.35">
      <c r="A902" t="s">
        <v>1930</v>
      </c>
      <c r="B902" s="5" t="s">
        <v>91</v>
      </c>
      <c r="C902" s="6">
        <v>93440</v>
      </c>
      <c r="D902" t="s">
        <v>120</v>
      </c>
      <c r="E902">
        <v>84096</v>
      </c>
      <c r="F902" s="5" t="s">
        <v>58</v>
      </c>
      <c r="G902" s="5" t="s">
        <v>42</v>
      </c>
      <c r="H902" s="5" t="s">
        <v>121</v>
      </c>
      <c r="I902" t="s">
        <v>26</v>
      </c>
      <c r="J902" t="s">
        <v>121</v>
      </c>
      <c r="K902">
        <v>0</v>
      </c>
      <c r="L902" s="5" t="s">
        <v>1931</v>
      </c>
      <c r="M902" s="5" t="s">
        <v>37</v>
      </c>
      <c r="N902">
        <v>0</v>
      </c>
      <c r="O902" t="s">
        <v>167</v>
      </c>
      <c r="P902" s="1">
        <v>45582</v>
      </c>
      <c r="Q902" s="1">
        <v>45616</v>
      </c>
      <c r="R902">
        <v>659</v>
      </c>
      <c r="S902" s="4">
        <v>6.1</v>
      </c>
      <c r="T902" t="s">
        <v>38</v>
      </c>
    </row>
    <row r="903" spans="1:20" x14ac:dyDescent="0.35">
      <c r="A903" t="s">
        <v>1932</v>
      </c>
      <c r="B903" s="5" t="s">
        <v>28802</v>
      </c>
      <c r="C903" s="6">
        <v>88745</v>
      </c>
      <c r="D903" t="s">
        <v>65</v>
      </c>
      <c r="E903">
        <v>115369</v>
      </c>
      <c r="F903" s="5" t="s">
        <v>50</v>
      </c>
      <c r="G903" s="5" t="s">
        <v>59</v>
      </c>
      <c r="H903" s="5" t="s">
        <v>67</v>
      </c>
      <c r="I903" t="s">
        <v>44</v>
      </c>
      <c r="J903" t="s">
        <v>67</v>
      </c>
      <c r="K903">
        <v>100</v>
      </c>
      <c r="L903" s="5" t="s">
        <v>1933</v>
      </c>
      <c r="M903" s="5" t="s">
        <v>28</v>
      </c>
      <c r="N903">
        <v>4</v>
      </c>
      <c r="O903" t="s">
        <v>62</v>
      </c>
      <c r="P903" s="1">
        <v>45718</v>
      </c>
      <c r="Q903" s="1">
        <v>45738</v>
      </c>
      <c r="R903">
        <v>1741</v>
      </c>
      <c r="S903" s="4">
        <v>9.5</v>
      </c>
      <c r="T903" t="s">
        <v>243</v>
      </c>
    </row>
    <row r="904" spans="1:20" x14ac:dyDescent="0.35">
      <c r="A904" t="s">
        <v>1934</v>
      </c>
      <c r="B904" s="5" t="s">
        <v>28802</v>
      </c>
      <c r="C904" s="6">
        <v>105976</v>
      </c>
      <c r="D904" t="s">
        <v>22</v>
      </c>
      <c r="E904">
        <v>105976</v>
      </c>
      <c r="F904" s="5" t="s">
        <v>66</v>
      </c>
      <c r="G904" s="5" t="s">
        <v>24</v>
      </c>
      <c r="H904" s="5" t="s">
        <v>129</v>
      </c>
      <c r="I904" t="s">
        <v>26</v>
      </c>
      <c r="J904" t="s">
        <v>129</v>
      </c>
      <c r="K904">
        <v>100</v>
      </c>
      <c r="L904" s="5" t="s">
        <v>1935</v>
      </c>
      <c r="M904" s="5" t="s">
        <v>28</v>
      </c>
      <c r="N904">
        <v>7</v>
      </c>
      <c r="O904" t="s">
        <v>29</v>
      </c>
      <c r="P904" s="1">
        <v>45367</v>
      </c>
      <c r="Q904" s="1">
        <v>45432</v>
      </c>
      <c r="R904">
        <v>1015</v>
      </c>
      <c r="S904" s="4">
        <v>7.6</v>
      </c>
      <c r="T904" t="s">
        <v>277</v>
      </c>
    </row>
    <row r="905" spans="1:20" x14ac:dyDescent="0.35">
      <c r="A905" t="s">
        <v>1936</v>
      </c>
      <c r="B905" s="5" t="s">
        <v>217</v>
      </c>
      <c r="C905" s="6">
        <v>59221</v>
      </c>
      <c r="D905" t="s">
        <v>22</v>
      </c>
      <c r="E905">
        <v>59221</v>
      </c>
      <c r="F905" s="5" t="s">
        <v>50</v>
      </c>
      <c r="G905" s="5" t="s">
        <v>24</v>
      </c>
      <c r="H905" s="5" t="s">
        <v>165</v>
      </c>
      <c r="I905" t="s">
        <v>44</v>
      </c>
      <c r="J905" t="s">
        <v>165</v>
      </c>
      <c r="K905">
        <v>0</v>
      </c>
      <c r="L905" s="5" t="s">
        <v>1937</v>
      </c>
      <c r="M905" s="5" t="s">
        <v>28</v>
      </c>
      <c r="N905">
        <v>3</v>
      </c>
      <c r="O905" t="s">
        <v>147</v>
      </c>
      <c r="P905" s="1">
        <v>45544</v>
      </c>
      <c r="Q905" s="1">
        <v>45584</v>
      </c>
      <c r="R905">
        <v>1905</v>
      </c>
      <c r="S905" s="4">
        <v>5.3</v>
      </c>
      <c r="T905" t="s">
        <v>47</v>
      </c>
    </row>
    <row r="906" spans="1:20" x14ac:dyDescent="0.35">
      <c r="A906" t="s">
        <v>1938</v>
      </c>
      <c r="B906" s="5" t="s">
        <v>217</v>
      </c>
      <c r="C906" s="6">
        <v>61996</v>
      </c>
      <c r="D906" t="s">
        <v>22</v>
      </c>
      <c r="E906">
        <v>61996</v>
      </c>
      <c r="F906" s="5" t="s">
        <v>58</v>
      </c>
      <c r="G906" s="5" t="s">
        <v>59</v>
      </c>
      <c r="H906" s="5" t="s">
        <v>25</v>
      </c>
      <c r="I906" t="s">
        <v>35</v>
      </c>
      <c r="J906" t="s">
        <v>101</v>
      </c>
      <c r="K906">
        <v>100</v>
      </c>
      <c r="L906" s="5" t="s">
        <v>1939</v>
      </c>
      <c r="M906" s="5" t="s">
        <v>54</v>
      </c>
      <c r="N906">
        <v>0</v>
      </c>
      <c r="O906" t="s">
        <v>78</v>
      </c>
      <c r="P906" s="1">
        <v>45347</v>
      </c>
      <c r="Q906" s="1">
        <v>45374</v>
      </c>
      <c r="R906">
        <v>2259</v>
      </c>
      <c r="S906" s="4">
        <v>7.8</v>
      </c>
      <c r="T906" t="s">
        <v>47</v>
      </c>
    </row>
    <row r="907" spans="1:20" x14ac:dyDescent="0.35">
      <c r="A907" t="s">
        <v>1940</v>
      </c>
      <c r="B907" s="5" t="s">
        <v>145</v>
      </c>
      <c r="C907" s="6">
        <v>90426</v>
      </c>
      <c r="D907" t="s">
        <v>41</v>
      </c>
      <c r="E907">
        <v>76862</v>
      </c>
      <c r="F907" s="5" t="s">
        <v>50</v>
      </c>
      <c r="G907" s="5" t="s">
        <v>59</v>
      </c>
      <c r="H907" s="5" t="s">
        <v>60</v>
      </c>
      <c r="I907" t="s">
        <v>44</v>
      </c>
      <c r="J907" t="s">
        <v>60</v>
      </c>
      <c r="K907">
        <v>50</v>
      </c>
      <c r="L907" s="5" t="s">
        <v>1941</v>
      </c>
      <c r="M907" s="5" t="s">
        <v>70</v>
      </c>
      <c r="N907">
        <v>3</v>
      </c>
      <c r="O907" t="s">
        <v>141</v>
      </c>
      <c r="P907" s="1">
        <v>45749</v>
      </c>
      <c r="Q907" s="1">
        <v>45775</v>
      </c>
      <c r="R907">
        <v>1535</v>
      </c>
      <c r="S907" s="4">
        <v>6.2</v>
      </c>
      <c r="T907" t="s">
        <v>108</v>
      </c>
    </row>
    <row r="908" spans="1:20" x14ac:dyDescent="0.35">
      <c r="A908" t="s">
        <v>1942</v>
      </c>
      <c r="B908" s="5" t="s">
        <v>73</v>
      </c>
      <c r="C908" s="6">
        <v>60924</v>
      </c>
      <c r="D908" t="s">
        <v>41</v>
      </c>
      <c r="E908">
        <v>51785</v>
      </c>
      <c r="F908" s="5" t="s">
        <v>58</v>
      </c>
      <c r="G908" s="5" t="s">
        <v>24</v>
      </c>
      <c r="H908" s="5" t="s">
        <v>60</v>
      </c>
      <c r="I908" t="s">
        <v>44</v>
      </c>
      <c r="J908" t="s">
        <v>60</v>
      </c>
      <c r="K908">
        <v>0</v>
      </c>
      <c r="L908" s="5" t="s">
        <v>1943</v>
      </c>
      <c r="M908" s="5" t="s">
        <v>28</v>
      </c>
      <c r="N908">
        <v>0</v>
      </c>
      <c r="O908" t="s">
        <v>112</v>
      </c>
      <c r="P908" s="1">
        <v>45513</v>
      </c>
      <c r="Q908" s="1">
        <v>45538</v>
      </c>
      <c r="R908">
        <v>2378</v>
      </c>
      <c r="S908" s="4">
        <v>7.5</v>
      </c>
      <c r="T908" t="s">
        <v>63</v>
      </c>
    </row>
    <row r="909" spans="1:20" x14ac:dyDescent="0.35">
      <c r="A909" t="s">
        <v>1944</v>
      </c>
      <c r="B909" s="5" t="s">
        <v>40</v>
      </c>
      <c r="C909" s="6">
        <v>243192</v>
      </c>
      <c r="D909" t="s">
        <v>74</v>
      </c>
      <c r="E909">
        <v>303990</v>
      </c>
      <c r="F909" s="5" t="s">
        <v>23</v>
      </c>
      <c r="G909" s="5" t="s">
        <v>42</v>
      </c>
      <c r="H909" s="5" t="s">
        <v>75</v>
      </c>
      <c r="I909" t="s">
        <v>35</v>
      </c>
      <c r="J909" t="s">
        <v>75</v>
      </c>
      <c r="K909">
        <v>0</v>
      </c>
      <c r="L909" s="5" t="s">
        <v>1945</v>
      </c>
      <c r="M909" s="5" t="s">
        <v>37</v>
      </c>
      <c r="N909">
        <v>16</v>
      </c>
      <c r="O909" t="s">
        <v>46</v>
      </c>
      <c r="P909" s="1">
        <v>45358</v>
      </c>
      <c r="Q909" s="1">
        <v>45431</v>
      </c>
      <c r="R909">
        <v>1815</v>
      </c>
      <c r="S909" s="4">
        <v>9</v>
      </c>
      <c r="T909" t="s">
        <v>103</v>
      </c>
    </row>
    <row r="910" spans="1:20" x14ac:dyDescent="0.35">
      <c r="A910" t="s">
        <v>1946</v>
      </c>
      <c r="B910" s="5" t="s">
        <v>100</v>
      </c>
      <c r="C910" s="6">
        <v>166087</v>
      </c>
      <c r="D910" t="s">
        <v>41</v>
      </c>
      <c r="E910">
        <v>141174</v>
      </c>
      <c r="F910" s="5" t="s">
        <v>23</v>
      </c>
      <c r="G910" s="5" t="s">
        <v>59</v>
      </c>
      <c r="H910" s="5" t="s">
        <v>60</v>
      </c>
      <c r="I910" t="s">
        <v>35</v>
      </c>
      <c r="J910" t="s">
        <v>60</v>
      </c>
      <c r="K910">
        <v>0</v>
      </c>
      <c r="L910" s="5" t="s">
        <v>1947</v>
      </c>
      <c r="M910" s="5" t="s">
        <v>28</v>
      </c>
      <c r="N910">
        <v>10</v>
      </c>
      <c r="O910" t="s">
        <v>62</v>
      </c>
      <c r="P910" s="1">
        <v>45311</v>
      </c>
      <c r="Q910" s="1">
        <v>45336</v>
      </c>
      <c r="R910">
        <v>2264</v>
      </c>
      <c r="S910" s="4">
        <v>9.3000000000000007</v>
      </c>
      <c r="T910" t="s">
        <v>210</v>
      </c>
    </row>
    <row r="911" spans="1:20" x14ac:dyDescent="0.35">
      <c r="A911" t="s">
        <v>1948</v>
      </c>
      <c r="B911" s="5" t="s">
        <v>28802</v>
      </c>
      <c r="C911" s="6">
        <v>85173</v>
      </c>
      <c r="D911" t="s">
        <v>22</v>
      </c>
      <c r="E911">
        <v>85173</v>
      </c>
      <c r="F911" s="5" t="s">
        <v>58</v>
      </c>
      <c r="G911" s="5" t="s">
        <v>42</v>
      </c>
      <c r="H911" s="5" t="s">
        <v>52</v>
      </c>
      <c r="I911" t="s">
        <v>35</v>
      </c>
      <c r="J911" t="s">
        <v>52</v>
      </c>
      <c r="K911">
        <v>0</v>
      </c>
      <c r="L911" s="5" t="s">
        <v>1949</v>
      </c>
      <c r="M911" s="5" t="s">
        <v>37</v>
      </c>
      <c r="N911">
        <v>0</v>
      </c>
      <c r="O911" t="s">
        <v>141</v>
      </c>
      <c r="P911" s="1">
        <v>45491</v>
      </c>
      <c r="Q911" s="1">
        <v>45541</v>
      </c>
      <c r="R911">
        <v>2477</v>
      </c>
      <c r="S911" s="4">
        <v>5.6</v>
      </c>
      <c r="T911" t="s">
        <v>103</v>
      </c>
    </row>
    <row r="912" spans="1:20" x14ac:dyDescent="0.35">
      <c r="A912" t="s">
        <v>1950</v>
      </c>
      <c r="B912" s="5" t="s">
        <v>162</v>
      </c>
      <c r="C912" s="6">
        <v>309247</v>
      </c>
      <c r="D912" t="s">
        <v>120</v>
      </c>
      <c r="E912">
        <v>278322</v>
      </c>
      <c r="F912" s="5" t="s">
        <v>23</v>
      </c>
      <c r="G912" s="5" t="s">
        <v>42</v>
      </c>
      <c r="H912" s="5" t="s">
        <v>121</v>
      </c>
      <c r="I912" t="s">
        <v>35</v>
      </c>
      <c r="J912" t="s">
        <v>121</v>
      </c>
      <c r="K912">
        <v>100</v>
      </c>
      <c r="L912" s="5" t="s">
        <v>1951</v>
      </c>
      <c r="M912" s="5" t="s">
        <v>28</v>
      </c>
      <c r="N912">
        <v>10</v>
      </c>
      <c r="O912" t="s">
        <v>107</v>
      </c>
      <c r="P912" s="1">
        <v>45340</v>
      </c>
      <c r="Q912" s="1">
        <v>45377</v>
      </c>
      <c r="R912">
        <v>749</v>
      </c>
      <c r="S912" s="4">
        <v>5.0999999999999996</v>
      </c>
      <c r="T912" t="s">
        <v>277</v>
      </c>
    </row>
    <row r="913" spans="1:20" x14ac:dyDescent="0.35">
      <c r="A913" t="s">
        <v>1952</v>
      </c>
      <c r="B913" s="5" t="s">
        <v>49</v>
      </c>
      <c r="C913" s="6">
        <v>121556</v>
      </c>
      <c r="D913" t="s">
        <v>41</v>
      </c>
      <c r="E913">
        <v>103323</v>
      </c>
      <c r="F913" s="5" t="s">
        <v>50</v>
      </c>
      <c r="G913" s="5" t="s">
        <v>51</v>
      </c>
      <c r="H913" s="5" t="s">
        <v>43</v>
      </c>
      <c r="I913" t="s">
        <v>35</v>
      </c>
      <c r="J913" t="s">
        <v>43</v>
      </c>
      <c r="K913">
        <v>0</v>
      </c>
      <c r="L913" s="5" t="s">
        <v>1953</v>
      </c>
      <c r="M913" s="5" t="s">
        <v>54</v>
      </c>
      <c r="N913">
        <v>3</v>
      </c>
      <c r="O913" t="s">
        <v>78</v>
      </c>
      <c r="P913" s="1">
        <v>45764</v>
      </c>
      <c r="Q913" s="1">
        <v>45781</v>
      </c>
      <c r="R913">
        <v>1461</v>
      </c>
      <c r="S913" s="4">
        <v>5.2</v>
      </c>
      <c r="T913" t="s">
        <v>136</v>
      </c>
    </row>
    <row r="914" spans="1:20" x14ac:dyDescent="0.35">
      <c r="A914" t="s">
        <v>1954</v>
      </c>
      <c r="B914" s="5" t="s">
        <v>73</v>
      </c>
      <c r="C914" s="6">
        <v>89998</v>
      </c>
      <c r="D914" t="s">
        <v>33</v>
      </c>
      <c r="E914">
        <v>9899780</v>
      </c>
      <c r="F914" s="5" t="s">
        <v>58</v>
      </c>
      <c r="G914" s="5" t="s">
        <v>42</v>
      </c>
      <c r="H914" s="5" t="s">
        <v>34</v>
      </c>
      <c r="I914" t="s">
        <v>35</v>
      </c>
      <c r="J914" t="s">
        <v>34</v>
      </c>
      <c r="K914">
        <v>50</v>
      </c>
      <c r="L914" s="5" t="s">
        <v>1955</v>
      </c>
      <c r="M914" s="5" t="s">
        <v>54</v>
      </c>
      <c r="N914">
        <v>1</v>
      </c>
      <c r="O914" t="s">
        <v>71</v>
      </c>
      <c r="P914" s="1">
        <v>45454</v>
      </c>
      <c r="Q914" s="1">
        <v>45493</v>
      </c>
      <c r="R914">
        <v>617</v>
      </c>
      <c r="S914" s="4">
        <v>8</v>
      </c>
      <c r="T914" t="s">
        <v>55</v>
      </c>
    </row>
    <row r="915" spans="1:20" x14ac:dyDescent="0.35">
      <c r="A915" t="s">
        <v>1956</v>
      </c>
      <c r="B915" s="5" t="s">
        <v>28802</v>
      </c>
      <c r="C915" s="6">
        <v>63415</v>
      </c>
      <c r="D915" t="s">
        <v>41</v>
      </c>
      <c r="E915">
        <v>53903</v>
      </c>
      <c r="F915" s="5" t="s">
        <v>50</v>
      </c>
      <c r="G915" s="5" t="s">
        <v>59</v>
      </c>
      <c r="H915" s="5" t="s">
        <v>60</v>
      </c>
      <c r="I915" t="s">
        <v>44</v>
      </c>
      <c r="J915" t="s">
        <v>60</v>
      </c>
      <c r="K915">
        <v>100</v>
      </c>
      <c r="L915" s="5" t="s">
        <v>1957</v>
      </c>
      <c r="M915" s="5" t="s">
        <v>70</v>
      </c>
      <c r="N915">
        <v>3</v>
      </c>
      <c r="O915" t="s">
        <v>135</v>
      </c>
      <c r="P915" s="1">
        <v>45707</v>
      </c>
      <c r="Q915" s="1">
        <v>45760</v>
      </c>
      <c r="R915">
        <v>1601</v>
      </c>
      <c r="S915" s="4">
        <v>5.4</v>
      </c>
      <c r="T915" t="s">
        <v>153</v>
      </c>
    </row>
    <row r="916" spans="1:20" x14ac:dyDescent="0.35">
      <c r="A916" t="s">
        <v>1958</v>
      </c>
      <c r="B916" s="5" t="s">
        <v>21</v>
      </c>
      <c r="C916" s="6">
        <v>132964</v>
      </c>
      <c r="D916" t="s">
        <v>22</v>
      </c>
      <c r="E916">
        <v>132964</v>
      </c>
      <c r="F916" s="5" t="s">
        <v>50</v>
      </c>
      <c r="G916" s="5" t="s">
        <v>24</v>
      </c>
      <c r="H916" s="5" t="s">
        <v>97</v>
      </c>
      <c r="I916" t="s">
        <v>26</v>
      </c>
      <c r="J916" t="s">
        <v>97</v>
      </c>
      <c r="K916">
        <v>0</v>
      </c>
      <c r="L916" s="5" t="s">
        <v>1425</v>
      </c>
      <c r="M916" s="5" t="s">
        <v>70</v>
      </c>
      <c r="N916">
        <v>2</v>
      </c>
      <c r="O916" t="s">
        <v>135</v>
      </c>
      <c r="P916" s="1">
        <v>45383</v>
      </c>
      <c r="Q916" s="1">
        <v>45454</v>
      </c>
      <c r="R916">
        <v>1070</v>
      </c>
      <c r="S916" s="4">
        <v>6.9</v>
      </c>
      <c r="T916" t="s">
        <v>103</v>
      </c>
    </row>
    <row r="917" spans="1:20" x14ac:dyDescent="0.35">
      <c r="A917" t="s">
        <v>1959</v>
      </c>
      <c r="B917" s="5" t="s">
        <v>145</v>
      </c>
      <c r="C917" s="6">
        <v>65099</v>
      </c>
      <c r="D917" t="s">
        <v>65</v>
      </c>
      <c r="E917">
        <v>84629</v>
      </c>
      <c r="F917" s="5" t="s">
        <v>58</v>
      </c>
      <c r="G917" s="5" t="s">
        <v>24</v>
      </c>
      <c r="H917" s="5" t="s">
        <v>67</v>
      </c>
      <c r="I917" t="s">
        <v>44</v>
      </c>
      <c r="J917" t="s">
        <v>67</v>
      </c>
      <c r="K917">
        <v>50</v>
      </c>
      <c r="L917" s="5" t="s">
        <v>1960</v>
      </c>
      <c r="M917" s="5" t="s">
        <v>28</v>
      </c>
      <c r="N917">
        <v>0</v>
      </c>
      <c r="O917" t="s">
        <v>29</v>
      </c>
      <c r="P917" s="1">
        <v>45325</v>
      </c>
      <c r="Q917" s="1">
        <v>45343</v>
      </c>
      <c r="R917">
        <v>2192</v>
      </c>
      <c r="S917" s="4">
        <v>5.0999999999999996</v>
      </c>
      <c r="T917" t="s">
        <v>89</v>
      </c>
    </row>
    <row r="918" spans="1:20" x14ac:dyDescent="0.35">
      <c r="A918" t="s">
        <v>1961</v>
      </c>
      <c r="B918" s="5" t="s">
        <v>28799</v>
      </c>
      <c r="C918" s="6">
        <v>170410</v>
      </c>
      <c r="D918" t="s">
        <v>22</v>
      </c>
      <c r="E918">
        <v>170410</v>
      </c>
      <c r="F918" s="5" t="s">
        <v>23</v>
      </c>
      <c r="G918" s="5" t="s">
        <v>59</v>
      </c>
      <c r="H918" s="5" t="s">
        <v>165</v>
      </c>
      <c r="I918" t="s">
        <v>35</v>
      </c>
      <c r="J918" t="s">
        <v>165</v>
      </c>
      <c r="K918">
        <v>100</v>
      </c>
      <c r="L918" s="5" t="s">
        <v>1962</v>
      </c>
      <c r="M918" s="5" t="s">
        <v>28</v>
      </c>
      <c r="N918">
        <v>16</v>
      </c>
      <c r="O918" t="s">
        <v>112</v>
      </c>
      <c r="P918" s="1">
        <v>45316</v>
      </c>
      <c r="Q918" s="1">
        <v>45340</v>
      </c>
      <c r="R918">
        <v>1497</v>
      </c>
      <c r="S918" s="4">
        <v>9.6</v>
      </c>
      <c r="T918" t="s">
        <v>89</v>
      </c>
    </row>
    <row r="919" spans="1:20" x14ac:dyDescent="0.35">
      <c r="A919" t="s">
        <v>1963</v>
      </c>
      <c r="B919" s="5" t="s">
        <v>40</v>
      </c>
      <c r="C919" s="6">
        <v>25440</v>
      </c>
      <c r="D919" t="s">
        <v>22</v>
      </c>
      <c r="E919">
        <v>25440</v>
      </c>
      <c r="F919" s="5" t="s">
        <v>58</v>
      </c>
      <c r="G919" s="5" t="s">
        <v>42</v>
      </c>
      <c r="H919" s="5" t="s">
        <v>116</v>
      </c>
      <c r="I919" t="s">
        <v>26</v>
      </c>
      <c r="J919" t="s">
        <v>116</v>
      </c>
      <c r="K919">
        <v>0</v>
      </c>
      <c r="L919" s="5" t="s">
        <v>1964</v>
      </c>
      <c r="M919" s="5" t="s">
        <v>70</v>
      </c>
      <c r="N919">
        <v>1</v>
      </c>
      <c r="O919" t="s">
        <v>78</v>
      </c>
      <c r="P919" s="1">
        <v>45593</v>
      </c>
      <c r="Q919" s="1">
        <v>45608</v>
      </c>
      <c r="R919">
        <v>987</v>
      </c>
      <c r="S919" s="4">
        <v>6.4</v>
      </c>
      <c r="T919" t="s">
        <v>63</v>
      </c>
    </row>
    <row r="920" spans="1:20" x14ac:dyDescent="0.35">
      <c r="A920" t="s">
        <v>1965</v>
      </c>
      <c r="B920" s="5" t="s">
        <v>28802</v>
      </c>
      <c r="C920" s="6">
        <v>173489</v>
      </c>
      <c r="D920" t="s">
        <v>33</v>
      </c>
      <c r="E920">
        <v>19083790</v>
      </c>
      <c r="F920" s="5" t="s">
        <v>66</v>
      </c>
      <c r="G920" s="5" t="s">
        <v>59</v>
      </c>
      <c r="H920" s="5" t="s">
        <v>34</v>
      </c>
      <c r="I920" t="s">
        <v>35</v>
      </c>
      <c r="J920" t="s">
        <v>60</v>
      </c>
      <c r="K920">
        <v>50</v>
      </c>
      <c r="L920" s="5" t="s">
        <v>1966</v>
      </c>
      <c r="M920" s="5" t="s">
        <v>37</v>
      </c>
      <c r="N920">
        <v>8</v>
      </c>
      <c r="O920" t="s">
        <v>135</v>
      </c>
      <c r="P920" s="1">
        <v>45669</v>
      </c>
      <c r="Q920" s="1">
        <v>45686</v>
      </c>
      <c r="R920">
        <v>647</v>
      </c>
      <c r="S920" s="4">
        <v>5</v>
      </c>
      <c r="T920" t="s">
        <v>38</v>
      </c>
    </row>
    <row r="921" spans="1:20" x14ac:dyDescent="0.35">
      <c r="A921" t="s">
        <v>1967</v>
      </c>
      <c r="B921" s="5" t="s">
        <v>49</v>
      </c>
      <c r="C921" s="6">
        <v>216939</v>
      </c>
      <c r="D921" t="s">
        <v>22</v>
      </c>
      <c r="E921">
        <v>216939</v>
      </c>
      <c r="F921" s="5" t="s">
        <v>23</v>
      </c>
      <c r="G921" s="5" t="s">
        <v>59</v>
      </c>
      <c r="H921" s="5" t="s">
        <v>101</v>
      </c>
      <c r="I921" t="s">
        <v>35</v>
      </c>
      <c r="J921" t="s">
        <v>101</v>
      </c>
      <c r="K921">
        <v>100</v>
      </c>
      <c r="L921" s="5" t="s">
        <v>1968</v>
      </c>
      <c r="M921" s="5" t="s">
        <v>70</v>
      </c>
      <c r="N921">
        <v>13</v>
      </c>
      <c r="O921" t="s">
        <v>141</v>
      </c>
      <c r="P921" s="1">
        <v>45340</v>
      </c>
      <c r="Q921" s="1">
        <v>45407</v>
      </c>
      <c r="R921">
        <v>1487</v>
      </c>
      <c r="S921" s="4">
        <v>5.8</v>
      </c>
      <c r="T921" t="s">
        <v>243</v>
      </c>
    </row>
    <row r="922" spans="1:20" x14ac:dyDescent="0.35">
      <c r="A922" t="s">
        <v>1969</v>
      </c>
      <c r="B922" s="5" t="s">
        <v>179</v>
      </c>
      <c r="C922" s="6">
        <v>117695</v>
      </c>
      <c r="D922" t="s">
        <v>22</v>
      </c>
      <c r="E922">
        <v>117695</v>
      </c>
      <c r="F922" s="5" t="s">
        <v>66</v>
      </c>
      <c r="G922" s="5" t="s">
        <v>51</v>
      </c>
      <c r="H922" s="5" t="s">
        <v>101</v>
      </c>
      <c r="I922" t="s">
        <v>44</v>
      </c>
      <c r="J922" t="s">
        <v>151</v>
      </c>
      <c r="K922">
        <v>50</v>
      </c>
      <c r="L922" s="5" t="s">
        <v>1970</v>
      </c>
      <c r="M922" s="5" t="s">
        <v>37</v>
      </c>
      <c r="N922">
        <v>9</v>
      </c>
      <c r="O922" t="s">
        <v>78</v>
      </c>
      <c r="P922" s="1">
        <v>45412</v>
      </c>
      <c r="Q922" s="1">
        <v>45453</v>
      </c>
      <c r="R922">
        <v>894</v>
      </c>
      <c r="S922" s="4">
        <v>9.4</v>
      </c>
      <c r="T922" t="s">
        <v>136</v>
      </c>
    </row>
    <row r="923" spans="1:20" x14ac:dyDescent="0.35">
      <c r="A923" t="s">
        <v>1971</v>
      </c>
      <c r="B923" s="5" t="s">
        <v>162</v>
      </c>
      <c r="C923" s="6">
        <v>78936</v>
      </c>
      <c r="D923" t="s">
        <v>81</v>
      </c>
      <c r="E923">
        <v>106564</v>
      </c>
      <c r="F923" s="5" t="s">
        <v>50</v>
      </c>
      <c r="G923" s="5" t="s">
        <v>42</v>
      </c>
      <c r="H923" s="5" t="s">
        <v>82</v>
      </c>
      <c r="I923" t="s">
        <v>26</v>
      </c>
      <c r="J923" t="s">
        <v>82</v>
      </c>
      <c r="K923">
        <v>100</v>
      </c>
      <c r="L923" s="5" t="s">
        <v>1972</v>
      </c>
      <c r="M923" s="5" t="s">
        <v>28</v>
      </c>
      <c r="N923">
        <v>4</v>
      </c>
      <c r="O923" t="s">
        <v>107</v>
      </c>
      <c r="P923" s="1">
        <v>45542</v>
      </c>
      <c r="Q923" s="1">
        <v>45609</v>
      </c>
      <c r="R923">
        <v>1081</v>
      </c>
      <c r="S923" s="4">
        <v>9</v>
      </c>
      <c r="T923" t="s">
        <v>38</v>
      </c>
    </row>
    <row r="924" spans="1:20" x14ac:dyDescent="0.35">
      <c r="A924" t="s">
        <v>1973</v>
      </c>
      <c r="B924" s="5" t="s">
        <v>217</v>
      </c>
      <c r="C924" s="6">
        <v>113661</v>
      </c>
      <c r="D924" t="s">
        <v>22</v>
      </c>
      <c r="E924">
        <v>113661</v>
      </c>
      <c r="F924" s="5" t="s">
        <v>58</v>
      </c>
      <c r="G924" s="5" t="s">
        <v>59</v>
      </c>
      <c r="H924" s="5" t="s">
        <v>68</v>
      </c>
      <c r="I924" t="s">
        <v>35</v>
      </c>
      <c r="J924" t="s">
        <v>68</v>
      </c>
      <c r="K924">
        <v>50</v>
      </c>
      <c r="L924" s="5" t="s">
        <v>1974</v>
      </c>
      <c r="M924" s="5" t="s">
        <v>28</v>
      </c>
      <c r="N924">
        <v>0</v>
      </c>
      <c r="O924" t="s">
        <v>172</v>
      </c>
      <c r="P924" s="1">
        <v>45704</v>
      </c>
      <c r="Q924" s="1">
        <v>45772</v>
      </c>
      <c r="R924">
        <v>1471</v>
      </c>
      <c r="S924" s="4">
        <v>5.9</v>
      </c>
      <c r="T924" t="s">
        <v>47</v>
      </c>
    </row>
    <row r="925" spans="1:20" x14ac:dyDescent="0.35">
      <c r="A925" t="s">
        <v>1975</v>
      </c>
      <c r="B925" s="5" t="s">
        <v>49</v>
      </c>
      <c r="C925" s="6">
        <v>226030</v>
      </c>
      <c r="D925" t="s">
        <v>33</v>
      </c>
      <c r="E925">
        <v>24863300</v>
      </c>
      <c r="F925" s="5" t="s">
        <v>23</v>
      </c>
      <c r="G925" s="5" t="s">
        <v>59</v>
      </c>
      <c r="H925" s="5" t="s">
        <v>34</v>
      </c>
      <c r="I925" t="s">
        <v>44</v>
      </c>
      <c r="J925" t="s">
        <v>34</v>
      </c>
      <c r="K925">
        <v>50</v>
      </c>
      <c r="L925" s="5" t="s">
        <v>1976</v>
      </c>
      <c r="M925" s="5" t="s">
        <v>37</v>
      </c>
      <c r="N925">
        <v>17</v>
      </c>
      <c r="O925" t="s">
        <v>135</v>
      </c>
      <c r="P925" s="1">
        <v>45661</v>
      </c>
      <c r="Q925" s="1">
        <v>45704</v>
      </c>
      <c r="R925">
        <v>744</v>
      </c>
      <c r="S925" s="4">
        <v>9.8000000000000007</v>
      </c>
      <c r="T925" t="s">
        <v>79</v>
      </c>
    </row>
    <row r="926" spans="1:20" x14ac:dyDescent="0.35">
      <c r="A926" t="s">
        <v>1977</v>
      </c>
      <c r="B926" s="5" t="s">
        <v>28800</v>
      </c>
      <c r="C926" s="6">
        <v>162220</v>
      </c>
      <c r="D926" t="s">
        <v>22</v>
      </c>
      <c r="E926">
        <v>162220</v>
      </c>
      <c r="F926" s="5" t="s">
        <v>23</v>
      </c>
      <c r="G926" s="5" t="s">
        <v>42</v>
      </c>
      <c r="H926" s="5" t="s">
        <v>52</v>
      </c>
      <c r="I926" t="s">
        <v>44</v>
      </c>
      <c r="J926" t="s">
        <v>467</v>
      </c>
      <c r="K926">
        <v>50</v>
      </c>
      <c r="L926" s="5" t="s">
        <v>1978</v>
      </c>
      <c r="M926" s="5" t="s">
        <v>70</v>
      </c>
      <c r="N926">
        <v>17</v>
      </c>
      <c r="O926" t="s">
        <v>29</v>
      </c>
      <c r="P926" s="1">
        <v>45318</v>
      </c>
      <c r="Q926" s="1">
        <v>45363</v>
      </c>
      <c r="R926">
        <v>862</v>
      </c>
      <c r="S926" s="4">
        <v>5.5</v>
      </c>
      <c r="T926" t="s">
        <v>153</v>
      </c>
    </row>
    <row r="927" spans="1:20" x14ac:dyDescent="0.35">
      <c r="A927" t="s">
        <v>1979</v>
      </c>
      <c r="B927" s="5" t="s">
        <v>100</v>
      </c>
      <c r="C927" s="6">
        <v>165689</v>
      </c>
      <c r="D927" t="s">
        <v>22</v>
      </c>
      <c r="E927">
        <v>165689</v>
      </c>
      <c r="F927" s="5" t="s">
        <v>23</v>
      </c>
      <c r="G927" s="5" t="s">
        <v>59</v>
      </c>
      <c r="H927" s="5" t="s">
        <v>129</v>
      </c>
      <c r="I927" t="s">
        <v>44</v>
      </c>
      <c r="J927" t="s">
        <v>129</v>
      </c>
      <c r="K927">
        <v>0</v>
      </c>
      <c r="L927" s="5" t="s">
        <v>1980</v>
      </c>
      <c r="M927" s="5" t="s">
        <v>54</v>
      </c>
      <c r="N927">
        <v>19</v>
      </c>
      <c r="O927" t="s">
        <v>46</v>
      </c>
      <c r="P927" s="1">
        <v>45609</v>
      </c>
      <c r="Q927" s="1">
        <v>45625</v>
      </c>
      <c r="R927">
        <v>567</v>
      </c>
      <c r="S927" s="4">
        <v>9.5</v>
      </c>
      <c r="T927" t="s">
        <v>55</v>
      </c>
    </row>
    <row r="928" spans="1:20" x14ac:dyDescent="0.35">
      <c r="A928" t="s">
        <v>1981</v>
      </c>
      <c r="B928" s="5" t="s">
        <v>105</v>
      </c>
      <c r="C928" s="6">
        <v>319536</v>
      </c>
      <c r="D928" t="s">
        <v>120</v>
      </c>
      <c r="E928">
        <v>287582</v>
      </c>
      <c r="F928" s="5" t="s">
        <v>23</v>
      </c>
      <c r="G928" s="5" t="s">
        <v>59</v>
      </c>
      <c r="H928" s="5" t="s">
        <v>121</v>
      </c>
      <c r="I928" t="s">
        <v>44</v>
      </c>
      <c r="J928" t="s">
        <v>121</v>
      </c>
      <c r="K928">
        <v>50</v>
      </c>
      <c r="L928" s="5" t="s">
        <v>1982</v>
      </c>
      <c r="M928" s="5" t="s">
        <v>54</v>
      </c>
      <c r="N928">
        <v>16</v>
      </c>
      <c r="O928" t="s">
        <v>71</v>
      </c>
      <c r="P928" s="1">
        <v>45313</v>
      </c>
      <c r="Q928" s="1">
        <v>45339</v>
      </c>
      <c r="R928">
        <v>1950</v>
      </c>
      <c r="S928" s="4">
        <v>6</v>
      </c>
      <c r="T928" t="s">
        <v>95</v>
      </c>
    </row>
    <row r="929" spans="1:20" x14ac:dyDescent="0.35">
      <c r="A929" t="s">
        <v>1983</v>
      </c>
      <c r="B929" s="5" t="s">
        <v>21</v>
      </c>
      <c r="C929" s="6">
        <v>97294</v>
      </c>
      <c r="D929" t="s">
        <v>22</v>
      </c>
      <c r="E929">
        <v>97294</v>
      </c>
      <c r="F929" s="5" t="s">
        <v>66</v>
      </c>
      <c r="G929" s="5" t="s">
        <v>42</v>
      </c>
      <c r="H929" s="5" t="s">
        <v>191</v>
      </c>
      <c r="I929" t="s">
        <v>26</v>
      </c>
      <c r="J929" t="s">
        <v>191</v>
      </c>
      <c r="K929">
        <v>50</v>
      </c>
      <c r="L929" s="5" t="s">
        <v>1984</v>
      </c>
      <c r="M929" s="5" t="s">
        <v>54</v>
      </c>
      <c r="N929">
        <v>7</v>
      </c>
      <c r="O929" t="s">
        <v>172</v>
      </c>
      <c r="P929" s="1">
        <v>45490</v>
      </c>
      <c r="Q929" s="1">
        <v>45525</v>
      </c>
      <c r="R929">
        <v>985</v>
      </c>
      <c r="S929" s="4">
        <v>7.9</v>
      </c>
      <c r="T929" t="s">
        <v>47</v>
      </c>
    </row>
    <row r="930" spans="1:20" x14ac:dyDescent="0.35">
      <c r="A930" t="s">
        <v>1985</v>
      </c>
      <c r="B930" s="5" t="s">
        <v>28800</v>
      </c>
      <c r="C930" s="6">
        <v>94506</v>
      </c>
      <c r="D930" t="s">
        <v>22</v>
      </c>
      <c r="E930">
        <v>94506</v>
      </c>
      <c r="F930" s="5" t="s">
        <v>58</v>
      </c>
      <c r="G930" s="5" t="s">
        <v>59</v>
      </c>
      <c r="H930" s="5" t="s">
        <v>97</v>
      </c>
      <c r="I930" t="s">
        <v>35</v>
      </c>
      <c r="J930" t="s">
        <v>97</v>
      </c>
      <c r="K930">
        <v>50</v>
      </c>
      <c r="L930" s="5" t="s">
        <v>1986</v>
      </c>
      <c r="M930" s="5" t="s">
        <v>28</v>
      </c>
      <c r="N930">
        <v>1</v>
      </c>
      <c r="O930" t="s">
        <v>85</v>
      </c>
      <c r="P930" s="1">
        <v>45564</v>
      </c>
      <c r="Q930" s="1">
        <v>45602</v>
      </c>
      <c r="R930">
        <v>2181</v>
      </c>
      <c r="S930" s="4">
        <v>9.4</v>
      </c>
      <c r="T930" t="s">
        <v>47</v>
      </c>
    </row>
    <row r="931" spans="1:20" x14ac:dyDescent="0.35">
      <c r="A931" t="s">
        <v>1987</v>
      </c>
      <c r="B931" s="5" t="s">
        <v>40</v>
      </c>
      <c r="C931" s="6">
        <v>122519</v>
      </c>
      <c r="D931" t="s">
        <v>22</v>
      </c>
      <c r="E931">
        <v>122519</v>
      </c>
      <c r="F931" s="5" t="s">
        <v>66</v>
      </c>
      <c r="G931" s="5" t="s">
        <v>24</v>
      </c>
      <c r="H931" s="5" t="s">
        <v>191</v>
      </c>
      <c r="I931" t="s">
        <v>26</v>
      </c>
      <c r="J931" t="s">
        <v>191</v>
      </c>
      <c r="K931">
        <v>50</v>
      </c>
      <c r="L931" s="5" t="s">
        <v>1988</v>
      </c>
      <c r="M931" s="5" t="s">
        <v>37</v>
      </c>
      <c r="N931">
        <v>8</v>
      </c>
      <c r="O931" t="s">
        <v>172</v>
      </c>
      <c r="P931" s="1">
        <v>45492</v>
      </c>
      <c r="Q931" s="1">
        <v>45513</v>
      </c>
      <c r="R931">
        <v>644</v>
      </c>
      <c r="S931" s="4">
        <v>7.3</v>
      </c>
      <c r="T931" t="s">
        <v>103</v>
      </c>
    </row>
    <row r="932" spans="1:20" x14ac:dyDescent="0.35">
      <c r="A932" t="s">
        <v>1989</v>
      </c>
      <c r="B932" s="5" t="s">
        <v>179</v>
      </c>
      <c r="C932" s="6">
        <v>61916</v>
      </c>
      <c r="D932" t="s">
        <v>22</v>
      </c>
      <c r="E932">
        <v>61916</v>
      </c>
      <c r="F932" s="5" t="s">
        <v>50</v>
      </c>
      <c r="G932" s="5" t="s">
        <v>59</v>
      </c>
      <c r="H932" s="5" t="s">
        <v>165</v>
      </c>
      <c r="I932" t="s">
        <v>44</v>
      </c>
      <c r="J932" t="s">
        <v>165</v>
      </c>
      <c r="K932">
        <v>100</v>
      </c>
      <c r="L932" s="5" t="s">
        <v>1990</v>
      </c>
      <c r="M932" s="5" t="s">
        <v>28</v>
      </c>
      <c r="N932">
        <v>2</v>
      </c>
      <c r="O932" t="s">
        <v>135</v>
      </c>
      <c r="P932" s="1">
        <v>45581</v>
      </c>
      <c r="Q932" s="1">
        <v>45599</v>
      </c>
      <c r="R932">
        <v>1639</v>
      </c>
      <c r="S932" s="4">
        <v>5.0999999999999996</v>
      </c>
      <c r="T932" t="s">
        <v>108</v>
      </c>
    </row>
    <row r="933" spans="1:20" x14ac:dyDescent="0.35">
      <c r="A933" t="s">
        <v>1991</v>
      </c>
      <c r="B933" s="5" t="s">
        <v>105</v>
      </c>
      <c r="C933" s="6">
        <v>78823</v>
      </c>
      <c r="D933" t="s">
        <v>22</v>
      </c>
      <c r="E933">
        <v>78823</v>
      </c>
      <c r="F933" s="5" t="s">
        <v>50</v>
      </c>
      <c r="G933" s="5" t="s">
        <v>51</v>
      </c>
      <c r="H933" s="5" t="s">
        <v>191</v>
      </c>
      <c r="I933" t="s">
        <v>26</v>
      </c>
      <c r="J933" t="s">
        <v>116</v>
      </c>
      <c r="K933">
        <v>50</v>
      </c>
      <c r="L933" s="5" t="s">
        <v>1992</v>
      </c>
      <c r="M933" s="5" t="s">
        <v>28</v>
      </c>
      <c r="N933">
        <v>4</v>
      </c>
      <c r="O933" t="s">
        <v>71</v>
      </c>
      <c r="P933" s="1">
        <v>45542</v>
      </c>
      <c r="Q933" s="1">
        <v>45561</v>
      </c>
      <c r="R933">
        <v>756</v>
      </c>
      <c r="S933" s="4">
        <v>5.2</v>
      </c>
      <c r="T933" t="s">
        <v>103</v>
      </c>
    </row>
    <row r="934" spans="1:20" x14ac:dyDescent="0.35">
      <c r="A934" t="s">
        <v>1993</v>
      </c>
      <c r="B934" s="5" t="s">
        <v>40</v>
      </c>
      <c r="C934" s="6">
        <v>111124</v>
      </c>
      <c r="D934" t="s">
        <v>22</v>
      </c>
      <c r="E934">
        <v>111124</v>
      </c>
      <c r="F934" s="5" t="s">
        <v>58</v>
      </c>
      <c r="G934" s="5" t="s">
        <v>42</v>
      </c>
      <c r="H934" s="5" t="s">
        <v>97</v>
      </c>
      <c r="I934" t="s">
        <v>35</v>
      </c>
      <c r="J934" t="s">
        <v>157</v>
      </c>
      <c r="K934">
        <v>0</v>
      </c>
      <c r="L934" s="5" t="s">
        <v>1994</v>
      </c>
      <c r="M934" s="5" t="s">
        <v>70</v>
      </c>
      <c r="N934">
        <v>0</v>
      </c>
      <c r="O934" t="s">
        <v>71</v>
      </c>
      <c r="P934" s="1">
        <v>45405</v>
      </c>
      <c r="Q934" s="1">
        <v>45474</v>
      </c>
      <c r="R934">
        <v>1021</v>
      </c>
      <c r="S934" s="4">
        <v>8.5</v>
      </c>
      <c r="T934" t="s">
        <v>136</v>
      </c>
    </row>
    <row r="935" spans="1:20" x14ac:dyDescent="0.35">
      <c r="A935" t="s">
        <v>1995</v>
      </c>
      <c r="B935" s="5" t="s">
        <v>57</v>
      </c>
      <c r="C935" s="6">
        <v>91289</v>
      </c>
      <c r="D935" t="s">
        <v>41</v>
      </c>
      <c r="E935">
        <v>77596</v>
      </c>
      <c r="F935" s="5" t="s">
        <v>58</v>
      </c>
      <c r="G935" s="5" t="s">
        <v>51</v>
      </c>
      <c r="H935" s="5" t="s">
        <v>126</v>
      </c>
      <c r="I935" t="s">
        <v>35</v>
      </c>
      <c r="J935" t="s">
        <v>126</v>
      </c>
      <c r="K935">
        <v>0</v>
      </c>
      <c r="L935" s="5" t="s">
        <v>1996</v>
      </c>
      <c r="M935" s="5" t="s">
        <v>70</v>
      </c>
      <c r="N935">
        <v>0</v>
      </c>
      <c r="O935" t="s">
        <v>131</v>
      </c>
      <c r="P935" s="1">
        <v>45328</v>
      </c>
      <c r="Q935" s="1">
        <v>45361</v>
      </c>
      <c r="R935">
        <v>972</v>
      </c>
      <c r="S935" s="4">
        <v>8.5</v>
      </c>
      <c r="T935" t="s">
        <v>89</v>
      </c>
    </row>
    <row r="936" spans="1:20" x14ac:dyDescent="0.35">
      <c r="A936" t="s">
        <v>1997</v>
      </c>
      <c r="B936" s="5" t="s">
        <v>162</v>
      </c>
      <c r="C936" s="6">
        <v>195659</v>
      </c>
      <c r="D936" t="s">
        <v>22</v>
      </c>
      <c r="E936">
        <v>195659</v>
      </c>
      <c r="F936" s="5" t="s">
        <v>66</v>
      </c>
      <c r="G936" s="5" t="s">
        <v>24</v>
      </c>
      <c r="H936" s="5" t="s">
        <v>68</v>
      </c>
      <c r="I936" t="s">
        <v>35</v>
      </c>
      <c r="J936" t="s">
        <v>68</v>
      </c>
      <c r="K936">
        <v>50</v>
      </c>
      <c r="L936" s="5" t="s">
        <v>1998</v>
      </c>
      <c r="M936" s="5" t="s">
        <v>54</v>
      </c>
      <c r="N936">
        <v>6</v>
      </c>
      <c r="O936" t="s">
        <v>147</v>
      </c>
      <c r="P936" s="1">
        <v>45330</v>
      </c>
      <c r="Q936" s="1">
        <v>45369</v>
      </c>
      <c r="R936">
        <v>1789</v>
      </c>
      <c r="S936" s="4">
        <v>7</v>
      </c>
      <c r="T936" t="s">
        <v>153</v>
      </c>
    </row>
    <row r="937" spans="1:20" x14ac:dyDescent="0.35">
      <c r="A937" t="s">
        <v>1999</v>
      </c>
      <c r="B937" s="5" t="s">
        <v>40</v>
      </c>
      <c r="C937" s="6">
        <v>199412</v>
      </c>
      <c r="D937" t="s">
        <v>41</v>
      </c>
      <c r="E937">
        <v>169500</v>
      </c>
      <c r="F937" s="5" t="s">
        <v>23</v>
      </c>
      <c r="G937" s="5" t="s">
        <v>24</v>
      </c>
      <c r="H937" s="5" t="s">
        <v>43</v>
      </c>
      <c r="I937" t="s">
        <v>44</v>
      </c>
      <c r="J937" t="s">
        <v>68</v>
      </c>
      <c r="K937">
        <v>50</v>
      </c>
      <c r="L937" s="5" t="s">
        <v>2000</v>
      </c>
      <c r="M937" s="5" t="s">
        <v>37</v>
      </c>
      <c r="N937">
        <v>17</v>
      </c>
      <c r="O937" t="s">
        <v>88</v>
      </c>
      <c r="P937" s="1">
        <v>45327</v>
      </c>
      <c r="Q937" s="1">
        <v>45359</v>
      </c>
      <c r="R937">
        <v>1254</v>
      </c>
      <c r="S937" s="4">
        <v>8.1</v>
      </c>
      <c r="T937" t="s">
        <v>210</v>
      </c>
    </row>
    <row r="938" spans="1:20" x14ac:dyDescent="0.35">
      <c r="A938" t="s">
        <v>2001</v>
      </c>
      <c r="B938" s="5" t="s">
        <v>40</v>
      </c>
      <c r="C938" s="6">
        <v>202421</v>
      </c>
      <c r="D938" t="s">
        <v>22</v>
      </c>
      <c r="E938">
        <v>202421</v>
      </c>
      <c r="F938" s="5" t="s">
        <v>23</v>
      </c>
      <c r="G938" s="5" t="s">
        <v>51</v>
      </c>
      <c r="H938" s="5" t="s">
        <v>68</v>
      </c>
      <c r="I938" t="s">
        <v>35</v>
      </c>
      <c r="J938" t="s">
        <v>68</v>
      </c>
      <c r="K938">
        <v>100</v>
      </c>
      <c r="L938" s="5" t="s">
        <v>2002</v>
      </c>
      <c r="M938" s="5" t="s">
        <v>70</v>
      </c>
      <c r="N938">
        <v>19</v>
      </c>
      <c r="O938" t="s">
        <v>172</v>
      </c>
      <c r="P938" s="1">
        <v>45618</v>
      </c>
      <c r="Q938" s="1">
        <v>45685</v>
      </c>
      <c r="R938">
        <v>2135</v>
      </c>
      <c r="S938" s="4">
        <v>6.4</v>
      </c>
      <c r="T938" t="s">
        <v>103</v>
      </c>
    </row>
    <row r="939" spans="1:20" x14ac:dyDescent="0.35">
      <c r="A939" t="s">
        <v>2003</v>
      </c>
      <c r="B939" s="5" t="s">
        <v>21</v>
      </c>
      <c r="C939" s="6">
        <v>133682</v>
      </c>
      <c r="D939" t="s">
        <v>92</v>
      </c>
      <c r="E939">
        <v>100262</v>
      </c>
      <c r="F939" s="5" t="s">
        <v>50</v>
      </c>
      <c r="G939" s="5" t="s">
        <v>51</v>
      </c>
      <c r="H939" s="5" t="s">
        <v>93</v>
      </c>
      <c r="I939" t="s">
        <v>35</v>
      </c>
      <c r="J939" t="s">
        <v>93</v>
      </c>
      <c r="K939">
        <v>100</v>
      </c>
      <c r="L939" s="5" t="s">
        <v>2004</v>
      </c>
      <c r="M939" s="5" t="s">
        <v>28</v>
      </c>
      <c r="N939">
        <v>3</v>
      </c>
      <c r="O939" t="s">
        <v>172</v>
      </c>
      <c r="P939" s="1">
        <v>45736</v>
      </c>
      <c r="Q939" s="1">
        <v>45782</v>
      </c>
      <c r="R939">
        <v>2382</v>
      </c>
      <c r="S939" s="4">
        <v>8</v>
      </c>
      <c r="T939" t="s">
        <v>108</v>
      </c>
    </row>
    <row r="940" spans="1:20" x14ac:dyDescent="0.35">
      <c r="A940" t="s">
        <v>2005</v>
      </c>
      <c r="B940" s="5" t="s">
        <v>174</v>
      </c>
      <c r="C940" s="6">
        <v>205143</v>
      </c>
      <c r="D940" t="s">
        <v>92</v>
      </c>
      <c r="E940">
        <v>153857</v>
      </c>
      <c r="F940" s="5" t="s">
        <v>23</v>
      </c>
      <c r="G940" s="5" t="s">
        <v>24</v>
      </c>
      <c r="H940" s="5" t="s">
        <v>93</v>
      </c>
      <c r="I940" t="s">
        <v>35</v>
      </c>
      <c r="J940" t="s">
        <v>480</v>
      </c>
      <c r="K940">
        <v>0</v>
      </c>
      <c r="L940" s="5" t="s">
        <v>2006</v>
      </c>
      <c r="M940" s="5" t="s">
        <v>28</v>
      </c>
      <c r="N940">
        <v>11</v>
      </c>
      <c r="O940" t="s">
        <v>62</v>
      </c>
      <c r="P940" s="1">
        <v>45532</v>
      </c>
      <c r="Q940" s="1">
        <v>45594</v>
      </c>
      <c r="R940">
        <v>2193</v>
      </c>
      <c r="S940" s="4">
        <v>9.1</v>
      </c>
      <c r="T940" t="s">
        <v>153</v>
      </c>
    </row>
    <row r="941" spans="1:20" x14ac:dyDescent="0.35">
      <c r="A941" t="s">
        <v>2007</v>
      </c>
      <c r="B941" s="5" t="s">
        <v>32</v>
      </c>
      <c r="C941" s="6">
        <v>27765</v>
      </c>
      <c r="D941" t="s">
        <v>22</v>
      </c>
      <c r="E941">
        <v>27765</v>
      </c>
      <c r="F941" s="5" t="s">
        <v>58</v>
      </c>
      <c r="G941" s="5" t="s">
        <v>42</v>
      </c>
      <c r="H941" s="5" t="s">
        <v>157</v>
      </c>
      <c r="I941" t="s">
        <v>44</v>
      </c>
      <c r="J941" t="s">
        <v>157</v>
      </c>
      <c r="K941">
        <v>0</v>
      </c>
      <c r="L941" s="5" t="s">
        <v>2008</v>
      </c>
      <c r="M941" s="5" t="s">
        <v>37</v>
      </c>
      <c r="N941">
        <v>1</v>
      </c>
      <c r="O941" t="s">
        <v>85</v>
      </c>
      <c r="P941" s="1">
        <v>45672</v>
      </c>
      <c r="Q941" s="1">
        <v>45700</v>
      </c>
      <c r="R941">
        <v>968</v>
      </c>
      <c r="S941" s="4">
        <v>9.3000000000000007</v>
      </c>
      <c r="T941" t="s">
        <v>38</v>
      </c>
    </row>
    <row r="942" spans="1:20" x14ac:dyDescent="0.35">
      <c r="A942" t="s">
        <v>2009</v>
      </c>
      <c r="B942" s="5" t="s">
        <v>217</v>
      </c>
      <c r="C942" s="6">
        <v>170181</v>
      </c>
      <c r="D942" t="s">
        <v>22</v>
      </c>
      <c r="E942">
        <v>170181</v>
      </c>
      <c r="F942" s="5" t="s">
        <v>23</v>
      </c>
      <c r="G942" s="5" t="s">
        <v>24</v>
      </c>
      <c r="H942" s="5" t="s">
        <v>129</v>
      </c>
      <c r="I942" t="s">
        <v>26</v>
      </c>
      <c r="J942" t="s">
        <v>129</v>
      </c>
      <c r="K942">
        <v>100</v>
      </c>
      <c r="L942" s="5" t="s">
        <v>2010</v>
      </c>
      <c r="M942" s="5" t="s">
        <v>37</v>
      </c>
      <c r="N942">
        <v>11</v>
      </c>
      <c r="O942" t="s">
        <v>78</v>
      </c>
      <c r="P942" s="1">
        <v>45652</v>
      </c>
      <c r="Q942" s="1">
        <v>45681</v>
      </c>
      <c r="R942">
        <v>2089</v>
      </c>
      <c r="S942" s="4">
        <v>8</v>
      </c>
      <c r="T942" t="s">
        <v>89</v>
      </c>
    </row>
    <row r="943" spans="1:20" x14ac:dyDescent="0.35">
      <c r="A943" t="s">
        <v>2011</v>
      </c>
      <c r="B943" s="5" t="s">
        <v>145</v>
      </c>
      <c r="C943" s="6">
        <v>103167</v>
      </c>
      <c r="D943" t="s">
        <v>22</v>
      </c>
      <c r="E943">
        <v>103167</v>
      </c>
      <c r="F943" s="5" t="s">
        <v>50</v>
      </c>
      <c r="G943" s="5" t="s">
        <v>42</v>
      </c>
      <c r="H943" s="5" t="s">
        <v>101</v>
      </c>
      <c r="I943" t="s">
        <v>26</v>
      </c>
      <c r="J943" t="s">
        <v>101</v>
      </c>
      <c r="K943">
        <v>100</v>
      </c>
      <c r="L943" s="5" t="s">
        <v>2012</v>
      </c>
      <c r="M943" s="5" t="s">
        <v>28</v>
      </c>
      <c r="N943">
        <v>2</v>
      </c>
      <c r="O943" t="s">
        <v>112</v>
      </c>
      <c r="P943" s="1">
        <v>45387</v>
      </c>
      <c r="Q943" s="1">
        <v>45403</v>
      </c>
      <c r="R943">
        <v>1873</v>
      </c>
      <c r="S943" s="4">
        <v>8</v>
      </c>
      <c r="T943" t="s">
        <v>118</v>
      </c>
    </row>
    <row r="944" spans="1:20" x14ac:dyDescent="0.35">
      <c r="A944" t="s">
        <v>2013</v>
      </c>
      <c r="B944" s="5" t="s">
        <v>145</v>
      </c>
      <c r="C944" s="6">
        <v>194546</v>
      </c>
      <c r="D944" t="s">
        <v>22</v>
      </c>
      <c r="E944">
        <v>194546</v>
      </c>
      <c r="F944" s="5" t="s">
        <v>23</v>
      </c>
      <c r="G944" s="5" t="s">
        <v>24</v>
      </c>
      <c r="H944" s="5" t="s">
        <v>25</v>
      </c>
      <c r="I944" t="s">
        <v>35</v>
      </c>
      <c r="J944" t="s">
        <v>25</v>
      </c>
      <c r="K944">
        <v>0</v>
      </c>
      <c r="L944" s="5" t="s">
        <v>2014</v>
      </c>
      <c r="M944" s="5" t="s">
        <v>70</v>
      </c>
      <c r="N944">
        <v>16</v>
      </c>
      <c r="O944" t="s">
        <v>167</v>
      </c>
      <c r="P944" s="1">
        <v>45664</v>
      </c>
      <c r="Q944" s="1">
        <v>45721</v>
      </c>
      <c r="R944">
        <v>1532</v>
      </c>
      <c r="S944" s="4">
        <v>7.2</v>
      </c>
      <c r="T944" t="s">
        <v>277</v>
      </c>
    </row>
    <row r="945" spans="1:20" x14ac:dyDescent="0.35">
      <c r="A945" t="s">
        <v>2015</v>
      </c>
      <c r="B945" s="5" t="s">
        <v>28802</v>
      </c>
      <c r="C945" s="6">
        <v>130072</v>
      </c>
      <c r="D945" t="s">
        <v>22</v>
      </c>
      <c r="E945">
        <v>130072</v>
      </c>
      <c r="F945" s="5" t="s">
        <v>23</v>
      </c>
      <c r="G945" s="5" t="s">
        <v>42</v>
      </c>
      <c r="H945" s="5" t="s">
        <v>191</v>
      </c>
      <c r="I945" t="s">
        <v>44</v>
      </c>
      <c r="J945" t="s">
        <v>191</v>
      </c>
      <c r="K945">
        <v>100</v>
      </c>
      <c r="L945" s="5" t="s">
        <v>2016</v>
      </c>
      <c r="M945" s="5" t="s">
        <v>70</v>
      </c>
      <c r="N945">
        <v>13</v>
      </c>
      <c r="O945" t="s">
        <v>88</v>
      </c>
      <c r="P945" s="1">
        <v>45579</v>
      </c>
      <c r="Q945" s="1">
        <v>45616</v>
      </c>
      <c r="R945">
        <v>2006</v>
      </c>
      <c r="S945" s="4">
        <v>5.4</v>
      </c>
      <c r="T945" t="s">
        <v>38</v>
      </c>
    </row>
    <row r="946" spans="1:20" x14ac:dyDescent="0.35">
      <c r="A946" t="s">
        <v>2017</v>
      </c>
      <c r="B946" s="5" t="s">
        <v>162</v>
      </c>
      <c r="C946" s="6">
        <v>39197</v>
      </c>
      <c r="D946" t="s">
        <v>22</v>
      </c>
      <c r="E946">
        <v>39197</v>
      </c>
      <c r="F946" s="5" t="s">
        <v>58</v>
      </c>
      <c r="G946" s="5" t="s">
        <v>24</v>
      </c>
      <c r="H946" s="5" t="s">
        <v>157</v>
      </c>
      <c r="I946" t="s">
        <v>35</v>
      </c>
      <c r="J946" t="s">
        <v>82</v>
      </c>
      <c r="K946">
        <v>0</v>
      </c>
      <c r="L946" s="5" t="s">
        <v>2018</v>
      </c>
      <c r="M946" s="5" t="s">
        <v>28</v>
      </c>
      <c r="N946">
        <v>1</v>
      </c>
      <c r="O946" t="s">
        <v>135</v>
      </c>
      <c r="P946" s="1">
        <v>45429</v>
      </c>
      <c r="Q946" s="1">
        <v>45481</v>
      </c>
      <c r="R946">
        <v>1770</v>
      </c>
      <c r="S946" s="4">
        <v>6.7</v>
      </c>
      <c r="T946" t="s">
        <v>47</v>
      </c>
    </row>
    <row r="947" spans="1:20" x14ac:dyDescent="0.35">
      <c r="A947" t="s">
        <v>2019</v>
      </c>
      <c r="B947" s="5" t="s">
        <v>179</v>
      </c>
      <c r="C947" s="6">
        <v>204421</v>
      </c>
      <c r="D947" t="s">
        <v>41</v>
      </c>
      <c r="E947">
        <v>173758</v>
      </c>
      <c r="F947" s="5" t="s">
        <v>23</v>
      </c>
      <c r="G947" s="5" t="s">
        <v>51</v>
      </c>
      <c r="H947" s="5" t="s">
        <v>151</v>
      </c>
      <c r="I947" t="s">
        <v>35</v>
      </c>
      <c r="J947" t="s">
        <v>151</v>
      </c>
      <c r="K947">
        <v>50</v>
      </c>
      <c r="L947" s="5" t="s">
        <v>2020</v>
      </c>
      <c r="M947" s="5" t="s">
        <v>70</v>
      </c>
      <c r="N947">
        <v>14</v>
      </c>
      <c r="O947" t="s">
        <v>135</v>
      </c>
      <c r="P947" s="1">
        <v>45503</v>
      </c>
      <c r="Q947" s="1">
        <v>45540</v>
      </c>
      <c r="R947">
        <v>2389</v>
      </c>
      <c r="S947" s="4">
        <v>8.5</v>
      </c>
      <c r="T947" t="s">
        <v>136</v>
      </c>
    </row>
    <row r="948" spans="1:20" x14ac:dyDescent="0.35">
      <c r="A948" t="s">
        <v>2021</v>
      </c>
      <c r="B948" s="5" t="s">
        <v>32</v>
      </c>
      <c r="C948" s="6">
        <v>112925</v>
      </c>
      <c r="D948" t="s">
        <v>120</v>
      </c>
      <c r="E948">
        <v>101633</v>
      </c>
      <c r="F948" s="5" t="s">
        <v>58</v>
      </c>
      <c r="G948" s="5" t="s">
        <v>59</v>
      </c>
      <c r="H948" s="5" t="s">
        <v>121</v>
      </c>
      <c r="I948" t="s">
        <v>35</v>
      </c>
      <c r="J948" t="s">
        <v>121</v>
      </c>
      <c r="K948">
        <v>100</v>
      </c>
      <c r="L948" s="5" t="s">
        <v>2022</v>
      </c>
      <c r="M948" s="5" t="s">
        <v>37</v>
      </c>
      <c r="N948">
        <v>0</v>
      </c>
      <c r="O948" t="s">
        <v>88</v>
      </c>
      <c r="P948" s="1">
        <v>45603</v>
      </c>
      <c r="Q948" s="1">
        <v>45622</v>
      </c>
      <c r="R948">
        <v>1221</v>
      </c>
      <c r="S948" s="4">
        <v>5.7</v>
      </c>
      <c r="T948" t="s">
        <v>89</v>
      </c>
    </row>
    <row r="949" spans="1:20" x14ac:dyDescent="0.35">
      <c r="A949" t="s">
        <v>2023</v>
      </c>
      <c r="B949" s="5" t="s">
        <v>21</v>
      </c>
      <c r="C949" s="6">
        <v>265788</v>
      </c>
      <c r="D949" t="s">
        <v>65</v>
      </c>
      <c r="E949">
        <v>345524</v>
      </c>
      <c r="F949" s="5" t="s">
        <v>23</v>
      </c>
      <c r="G949" s="5" t="s">
        <v>59</v>
      </c>
      <c r="H949" s="5" t="s">
        <v>67</v>
      </c>
      <c r="I949" t="s">
        <v>26</v>
      </c>
      <c r="J949" t="s">
        <v>522</v>
      </c>
      <c r="K949">
        <v>0</v>
      </c>
      <c r="L949" s="5" t="s">
        <v>2024</v>
      </c>
      <c r="M949" s="5" t="s">
        <v>28</v>
      </c>
      <c r="N949">
        <v>18</v>
      </c>
      <c r="O949" t="s">
        <v>71</v>
      </c>
      <c r="P949" s="1">
        <v>45683</v>
      </c>
      <c r="Q949" s="1">
        <v>45754</v>
      </c>
      <c r="R949">
        <v>2270</v>
      </c>
      <c r="S949" s="4">
        <v>5.4</v>
      </c>
      <c r="T949" t="s">
        <v>210</v>
      </c>
    </row>
    <row r="950" spans="1:20" x14ac:dyDescent="0.35">
      <c r="A950" t="s">
        <v>2025</v>
      </c>
      <c r="B950" s="5" t="s">
        <v>28800</v>
      </c>
      <c r="C950" s="6">
        <v>98150</v>
      </c>
      <c r="D950" t="s">
        <v>22</v>
      </c>
      <c r="E950">
        <v>98150</v>
      </c>
      <c r="F950" s="5" t="s">
        <v>58</v>
      </c>
      <c r="G950" s="5" t="s">
        <v>51</v>
      </c>
      <c r="H950" s="5" t="s">
        <v>97</v>
      </c>
      <c r="I950" t="s">
        <v>35</v>
      </c>
      <c r="J950" t="s">
        <v>97</v>
      </c>
      <c r="K950">
        <v>0</v>
      </c>
      <c r="L950" s="5" t="s">
        <v>2026</v>
      </c>
      <c r="M950" s="5" t="s">
        <v>54</v>
      </c>
      <c r="N950">
        <v>1</v>
      </c>
      <c r="O950" t="s">
        <v>135</v>
      </c>
      <c r="P950" s="1">
        <v>45727</v>
      </c>
      <c r="Q950" s="1">
        <v>45774</v>
      </c>
      <c r="R950">
        <v>1648</v>
      </c>
      <c r="S950" s="4">
        <v>7.6</v>
      </c>
      <c r="T950" t="s">
        <v>108</v>
      </c>
    </row>
    <row r="951" spans="1:20" x14ac:dyDescent="0.35">
      <c r="A951" t="s">
        <v>2027</v>
      </c>
      <c r="B951" s="5" t="s">
        <v>40</v>
      </c>
      <c r="C951" s="6">
        <v>126741</v>
      </c>
      <c r="D951" t="s">
        <v>22</v>
      </c>
      <c r="E951">
        <v>126741</v>
      </c>
      <c r="F951" s="5" t="s">
        <v>66</v>
      </c>
      <c r="G951" s="5" t="s">
        <v>51</v>
      </c>
      <c r="H951" s="5" t="s">
        <v>101</v>
      </c>
      <c r="I951" t="s">
        <v>44</v>
      </c>
      <c r="J951" t="s">
        <v>768</v>
      </c>
      <c r="K951">
        <v>50</v>
      </c>
      <c r="L951" s="5" t="s">
        <v>2028</v>
      </c>
      <c r="M951" s="5" t="s">
        <v>70</v>
      </c>
      <c r="N951">
        <v>9</v>
      </c>
      <c r="O951" t="s">
        <v>62</v>
      </c>
      <c r="P951" s="1">
        <v>45441</v>
      </c>
      <c r="Q951" s="1">
        <v>45493</v>
      </c>
      <c r="R951">
        <v>1974</v>
      </c>
      <c r="S951" s="4">
        <v>5.9</v>
      </c>
      <c r="T951" t="s">
        <v>118</v>
      </c>
    </row>
    <row r="952" spans="1:20" x14ac:dyDescent="0.35">
      <c r="A952" t="s">
        <v>2029</v>
      </c>
      <c r="B952" s="5" t="s">
        <v>145</v>
      </c>
      <c r="C952" s="6">
        <v>75006</v>
      </c>
      <c r="D952" t="s">
        <v>22</v>
      </c>
      <c r="E952">
        <v>75006</v>
      </c>
      <c r="F952" s="5" t="s">
        <v>58</v>
      </c>
      <c r="G952" s="5" t="s">
        <v>51</v>
      </c>
      <c r="H952" s="5" t="s">
        <v>191</v>
      </c>
      <c r="I952" t="s">
        <v>26</v>
      </c>
      <c r="J952" t="s">
        <v>151</v>
      </c>
      <c r="K952">
        <v>100</v>
      </c>
      <c r="L952" s="5" t="s">
        <v>2030</v>
      </c>
      <c r="M952" s="5" t="s">
        <v>28</v>
      </c>
      <c r="N952">
        <v>1</v>
      </c>
      <c r="O952" t="s">
        <v>62</v>
      </c>
      <c r="P952" s="1">
        <v>45337</v>
      </c>
      <c r="Q952" s="1">
        <v>45352</v>
      </c>
      <c r="R952">
        <v>1642</v>
      </c>
      <c r="S952" s="4">
        <v>7.3</v>
      </c>
      <c r="T952" t="s">
        <v>95</v>
      </c>
    </row>
    <row r="953" spans="1:20" x14ac:dyDescent="0.35">
      <c r="A953" t="s">
        <v>2031</v>
      </c>
      <c r="B953" s="5" t="s">
        <v>28802</v>
      </c>
      <c r="C953" s="6">
        <v>84346</v>
      </c>
      <c r="D953" t="s">
        <v>41</v>
      </c>
      <c r="E953">
        <v>71694</v>
      </c>
      <c r="F953" s="5" t="s">
        <v>50</v>
      </c>
      <c r="G953" s="5" t="s">
        <v>59</v>
      </c>
      <c r="H953" s="5" t="s">
        <v>151</v>
      </c>
      <c r="I953" t="s">
        <v>44</v>
      </c>
      <c r="J953" t="s">
        <v>60</v>
      </c>
      <c r="K953">
        <v>0</v>
      </c>
      <c r="L953" s="5" t="s">
        <v>2032</v>
      </c>
      <c r="M953" s="5" t="s">
        <v>28</v>
      </c>
      <c r="N953">
        <v>4</v>
      </c>
      <c r="O953" t="s">
        <v>172</v>
      </c>
      <c r="P953" s="1">
        <v>45555</v>
      </c>
      <c r="Q953" s="1">
        <v>45592</v>
      </c>
      <c r="R953">
        <v>2188</v>
      </c>
      <c r="S953" s="4">
        <v>7.5</v>
      </c>
      <c r="T953" t="s">
        <v>89</v>
      </c>
    </row>
    <row r="954" spans="1:20" x14ac:dyDescent="0.35">
      <c r="A954" t="s">
        <v>2033</v>
      </c>
      <c r="B954" s="5" t="s">
        <v>179</v>
      </c>
      <c r="C954" s="6">
        <v>48241</v>
      </c>
      <c r="D954" t="s">
        <v>22</v>
      </c>
      <c r="E954">
        <v>48241</v>
      </c>
      <c r="F954" s="5" t="s">
        <v>66</v>
      </c>
      <c r="G954" s="5" t="s">
        <v>24</v>
      </c>
      <c r="H954" s="5" t="s">
        <v>116</v>
      </c>
      <c r="I954" t="s">
        <v>26</v>
      </c>
      <c r="J954" t="s">
        <v>116</v>
      </c>
      <c r="K954">
        <v>50</v>
      </c>
      <c r="L954" s="5" t="s">
        <v>2034</v>
      </c>
      <c r="M954" s="5" t="s">
        <v>37</v>
      </c>
      <c r="N954">
        <v>6</v>
      </c>
      <c r="O954" t="s">
        <v>107</v>
      </c>
      <c r="P954" s="1">
        <v>45732</v>
      </c>
      <c r="Q954" s="1">
        <v>45783</v>
      </c>
      <c r="R954">
        <v>2398</v>
      </c>
      <c r="S954" s="4">
        <v>9.9</v>
      </c>
      <c r="T954" t="s">
        <v>136</v>
      </c>
    </row>
    <row r="955" spans="1:20" x14ac:dyDescent="0.35">
      <c r="A955" t="s">
        <v>2035</v>
      </c>
      <c r="B955" s="5" t="s">
        <v>28802</v>
      </c>
      <c r="C955" s="6">
        <v>162681</v>
      </c>
      <c r="D955" t="s">
        <v>41</v>
      </c>
      <c r="E955">
        <v>138279</v>
      </c>
      <c r="F955" s="5" t="s">
        <v>23</v>
      </c>
      <c r="G955" s="5" t="s">
        <v>42</v>
      </c>
      <c r="H955" s="5" t="s">
        <v>43</v>
      </c>
      <c r="I955" t="s">
        <v>35</v>
      </c>
      <c r="J955" t="s">
        <v>43</v>
      </c>
      <c r="K955">
        <v>50</v>
      </c>
      <c r="L955" s="5" t="s">
        <v>2036</v>
      </c>
      <c r="M955" s="5" t="s">
        <v>28</v>
      </c>
      <c r="N955">
        <v>18</v>
      </c>
      <c r="O955" t="s">
        <v>107</v>
      </c>
      <c r="P955" s="1">
        <v>45709</v>
      </c>
      <c r="Q955" s="1">
        <v>45725</v>
      </c>
      <c r="R955">
        <v>2201</v>
      </c>
      <c r="S955" s="4">
        <v>9.8000000000000007</v>
      </c>
      <c r="T955" t="s">
        <v>63</v>
      </c>
    </row>
    <row r="956" spans="1:20" x14ac:dyDescent="0.35">
      <c r="A956" t="s">
        <v>2037</v>
      </c>
      <c r="B956" s="5" t="s">
        <v>100</v>
      </c>
      <c r="C956" s="6">
        <v>125204</v>
      </c>
      <c r="D956" t="s">
        <v>33</v>
      </c>
      <c r="E956">
        <v>13772440</v>
      </c>
      <c r="F956" s="5" t="s">
        <v>66</v>
      </c>
      <c r="G956" s="5" t="s">
        <v>42</v>
      </c>
      <c r="H956" s="5" t="s">
        <v>34</v>
      </c>
      <c r="I956" t="s">
        <v>44</v>
      </c>
      <c r="J956" t="s">
        <v>83</v>
      </c>
      <c r="K956">
        <v>100</v>
      </c>
      <c r="L956" s="5" t="s">
        <v>2038</v>
      </c>
      <c r="M956" s="5" t="s">
        <v>70</v>
      </c>
      <c r="N956">
        <v>7</v>
      </c>
      <c r="O956" t="s">
        <v>167</v>
      </c>
      <c r="P956" s="1">
        <v>45412</v>
      </c>
      <c r="Q956" s="1">
        <v>45432</v>
      </c>
      <c r="R956">
        <v>2284</v>
      </c>
      <c r="S956" s="4">
        <v>5.9</v>
      </c>
      <c r="T956" t="s">
        <v>38</v>
      </c>
    </row>
    <row r="957" spans="1:20" x14ac:dyDescent="0.35">
      <c r="A957" t="s">
        <v>2039</v>
      </c>
      <c r="B957" s="5" t="s">
        <v>91</v>
      </c>
      <c r="C957" s="6">
        <v>140001</v>
      </c>
      <c r="D957" t="s">
        <v>41</v>
      </c>
      <c r="E957">
        <v>119001</v>
      </c>
      <c r="F957" s="5" t="s">
        <v>66</v>
      </c>
      <c r="G957" s="5" t="s">
        <v>59</v>
      </c>
      <c r="H957" s="5" t="s">
        <v>126</v>
      </c>
      <c r="I957" t="s">
        <v>26</v>
      </c>
      <c r="J957" t="s">
        <v>192</v>
      </c>
      <c r="K957">
        <v>50</v>
      </c>
      <c r="L957" s="5" t="s">
        <v>2040</v>
      </c>
      <c r="M957" s="5" t="s">
        <v>37</v>
      </c>
      <c r="N957">
        <v>8</v>
      </c>
      <c r="O957" t="s">
        <v>172</v>
      </c>
      <c r="P957" s="1">
        <v>45640</v>
      </c>
      <c r="Q957" s="1">
        <v>45694</v>
      </c>
      <c r="R957">
        <v>1825</v>
      </c>
      <c r="S957" s="4">
        <v>6.5</v>
      </c>
      <c r="T957" t="s">
        <v>108</v>
      </c>
    </row>
    <row r="958" spans="1:20" x14ac:dyDescent="0.35">
      <c r="A958" t="s">
        <v>2041</v>
      </c>
      <c r="B958" s="5" t="s">
        <v>28801</v>
      </c>
      <c r="C958" s="6">
        <v>162125</v>
      </c>
      <c r="D958" t="s">
        <v>81</v>
      </c>
      <c r="E958">
        <v>218869</v>
      </c>
      <c r="F958" s="5" t="s">
        <v>66</v>
      </c>
      <c r="G958" s="5" t="s">
        <v>59</v>
      </c>
      <c r="H958" s="5" t="s">
        <v>82</v>
      </c>
      <c r="I958" t="s">
        <v>35</v>
      </c>
      <c r="J958" t="s">
        <v>151</v>
      </c>
      <c r="K958">
        <v>100</v>
      </c>
      <c r="L958" s="5" t="s">
        <v>2042</v>
      </c>
      <c r="M958" s="5" t="s">
        <v>37</v>
      </c>
      <c r="N958">
        <v>8</v>
      </c>
      <c r="O958" t="s">
        <v>85</v>
      </c>
      <c r="P958" s="1">
        <v>45636</v>
      </c>
      <c r="Q958" s="1">
        <v>45695</v>
      </c>
      <c r="R958">
        <v>565</v>
      </c>
      <c r="S958" s="4">
        <v>5.4</v>
      </c>
      <c r="T958" t="s">
        <v>118</v>
      </c>
    </row>
    <row r="959" spans="1:20" x14ac:dyDescent="0.35">
      <c r="A959" t="s">
        <v>2043</v>
      </c>
      <c r="B959" s="5" t="s">
        <v>100</v>
      </c>
      <c r="C959" s="6">
        <v>128132</v>
      </c>
      <c r="D959" t="s">
        <v>65</v>
      </c>
      <c r="E959">
        <v>166572</v>
      </c>
      <c r="F959" s="5" t="s">
        <v>66</v>
      </c>
      <c r="G959" s="5" t="s">
        <v>51</v>
      </c>
      <c r="H959" s="5" t="s">
        <v>67</v>
      </c>
      <c r="I959" t="s">
        <v>44</v>
      </c>
      <c r="J959" t="s">
        <v>34</v>
      </c>
      <c r="K959">
        <v>100</v>
      </c>
      <c r="L959" s="5" t="s">
        <v>2044</v>
      </c>
      <c r="M959" s="5" t="s">
        <v>54</v>
      </c>
      <c r="N959">
        <v>7</v>
      </c>
      <c r="O959" t="s">
        <v>71</v>
      </c>
      <c r="P959" s="1">
        <v>45514</v>
      </c>
      <c r="Q959" s="1">
        <v>45559</v>
      </c>
      <c r="R959">
        <v>1112</v>
      </c>
      <c r="S959" s="4">
        <v>6.2</v>
      </c>
      <c r="T959" t="s">
        <v>55</v>
      </c>
    </row>
    <row r="960" spans="1:20" x14ac:dyDescent="0.35">
      <c r="A960" t="s">
        <v>2045</v>
      </c>
      <c r="B960" s="5" t="s">
        <v>217</v>
      </c>
      <c r="C960" s="6">
        <v>225554</v>
      </c>
      <c r="D960" t="s">
        <v>22</v>
      </c>
      <c r="E960">
        <v>225554</v>
      </c>
      <c r="F960" s="5" t="s">
        <v>66</v>
      </c>
      <c r="G960" s="5" t="s">
        <v>59</v>
      </c>
      <c r="H960" s="5" t="s">
        <v>97</v>
      </c>
      <c r="I960" t="s">
        <v>35</v>
      </c>
      <c r="J960" t="s">
        <v>1449</v>
      </c>
      <c r="K960">
        <v>50</v>
      </c>
      <c r="L960" s="5" t="s">
        <v>2046</v>
      </c>
      <c r="M960" s="5" t="s">
        <v>37</v>
      </c>
      <c r="N960">
        <v>8</v>
      </c>
      <c r="O960" t="s">
        <v>71</v>
      </c>
      <c r="P960" s="1">
        <v>45547</v>
      </c>
      <c r="Q960" s="1">
        <v>45613</v>
      </c>
      <c r="R960">
        <v>1301</v>
      </c>
      <c r="S960" s="4">
        <v>9.3000000000000007</v>
      </c>
      <c r="T960" t="s">
        <v>38</v>
      </c>
    </row>
    <row r="961" spans="1:20" x14ac:dyDescent="0.35">
      <c r="A961" t="s">
        <v>2047</v>
      </c>
      <c r="B961" s="5" t="s">
        <v>145</v>
      </c>
      <c r="C961" s="6">
        <v>130639</v>
      </c>
      <c r="D961" t="s">
        <v>41</v>
      </c>
      <c r="E961">
        <v>111043</v>
      </c>
      <c r="F961" s="5" t="s">
        <v>66</v>
      </c>
      <c r="G961" s="5" t="s">
        <v>59</v>
      </c>
      <c r="H961" s="5" t="s">
        <v>43</v>
      </c>
      <c r="I961" t="s">
        <v>26</v>
      </c>
      <c r="J961" t="s">
        <v>43</v>
      </c>
      <c r="K961">
        <v>0</v>
      </c>
      <c r="L961" s="5" t="s">
        <v>2048</v>
      </c>
      <c r="M961" s="5" t="s">
        <v>54</v>
      </c>
      <c r="N961">
        <v>7</v>
      </c>
      <c r="O961" t="s">
        <v>112</v>
      </c>
      <c r="P961" s="1">
        <v>45547</v>
      </c>
      <c r="Q961" s="1">
        <v>45608</v>
      </c>
      <c r="R961">
        <v>1996</v>
      </c>
      <c r="S961" s="4">
        <v>6.9</v>
      </c>
      <c r="T961" t="s">
        <v>30</v>
      </c>
    </row>
    <row r="962" spans="1:20" x14ac:dyDescent="0.35">
      <c r="A962" t="s">
        <v>2049</v>
      </c>
      <c r="B962" s="5" t="s">
        <v>174</v>
      </c>
      <c r="C962" s="6">
        <v>66422</v>
      </c>
      <c r="D962" t="s">
        <v>22</v>
      </c>
      <c r="E962">
        <v>66422</v>
      </c>
      <c r="F962" s="5" t="s">
        <v>58</v>
      </c>
      <c r="G962" s="5" t="s">
        <v>59</v>
      </c>
      <c r="H962" s="5" t="s">
        <v>101</v>
      </c>
      <c r="I962" t="s">
        <v>44</v>
      </c>
      <c r="J962" t="s">
        <v>101</v>
      </c>
      <c r="K962">
        <v>0</v>
      </c>
      <c r="L962" s="5" t="s">
        <v>2050</v>
      </c>
      <c r="M962" s="5" t="s">
        <v>28</v>
      </c>
      <c r="N962">
        <v>0</v>
      </c>
      <c r="O962" t="s">
        <v>167</v>
      </c>
      <c r="P962" s="1">
        <v>45425</v>
      </c>
      <c r="Q962" s="1">
        <v>45491</v>
      </c>
      <c r="R962">
        <v>1765</v>
      </c>
      <c r="S962" s="4">
        <v>5.4</v>
      </c>
      <c r="T962" t="s">
        <v>108</v>
      </c>
    </row>
    <row r="963" spans="1:20" x14ac:dyDescent="0.35">
      <c r="A963" t="s">
        <v>2051</v>
      </c>
      <c r="B963" s="5" t="s">
        <v>28802</v>
      </c>
      <c r="C963" s="6">
        <v>54625</v>
      </c>
      <c r="D963" t="s">
        <v>74</v>
      </c>
      <c r="E963">
        <v>68281</v>
      </c>
      <c r="F963" s="5" t="s">
        <v>58</v>
      </c>
      <c r="G963" s="5" t="s">
        <v>42</v>
      </c>
      <c r="H963" s="5" t="s">
        <v>75</v>
      </c>
      <c r="I963" t="s">
        <v>44</v>
      </c>
      <c r="J963" t="s">
        <v>129</v>
      </c>
      <c r="K963">
        <v>0</v>
      </c>
      <c r="L963" s="5" t="s">
        <v>2052</v>
      </c>
      <c r="M963" s="5" t="s">
        <v>37</v>
      </c>
      <c r="N963">
        <v>0</v>
      </c>
      <c r="O963" t="s">
        <v>71</v>
      </c>
      <c r="P963" s="1">
        <v>45413</v>
      </c>
      <c r="Q963" s="1">
        <v>45481</v>
      </c>
      <c r="R963">
        <v>1946</v>
      </c>
      <c r="S963" s="4">
        <v>5.7</v>
      </c>
      <c r="T963" t="s">
        <v>38</v>
      </c>
    </row>
    <row r="964" spans="1:20" x14ac:dyDescent="0.35">
      <c r="A964" t="s">
        <v>2053</v>
      </c>
      <c r="B964" s="5" t="s">
        <v>145</v>
      </c>
      <c r="C964" s="6">
        <v>135145</v>
      </c>
      <c r="D964" t="s">
        <v>22</v>
      </c>
      <c r="E964">
        <v>135145</v>
      </c>
      <c r="F964" s="5" t="s">
        <v>50</v>
      </c>
      <c r="G964" s="5" t="s">
        <v>24</v>
      </c>
      <c r="H964" s="5" t="s">
        <v>68</v>
      </c>
      <c r="I964" t="s">
        <v>26</v>
      </c>
      <c r="J964" t="s">
        <v>68</v>
      </c>
      <c r="K964">
        <v>50</v>
      </c>
      <c r="L964" s="5" t="s">
        <v>2054</v>
      </c>
      <c r="M964" s="5" t="s">
        <v>37</v>
      </c>
      <c r="N964">
        <v>3</v>
      </c>
      <c r="O964" t="s">
        <v>46</v>
      </c>
      <c r="P964" s="1">
        <v>45774</v>
      </c>
      <c r="Q964" s="1">
        <v>45792</v>
      </c>
      <c r="R964">
        <v>998</v>
      </c>
      <c r="S964" s="4">
        <v>7.5</v>
      </c>
      <c r="T964" t="s">
        <v>210</v>
      </c>
    </row>
    <row r="965" spans="1:20" x14ac:dyDescent="0.35">
      <c r="A965" t="s">
        <v>2055</v>
      </c>
      <c r="B965" s="5" t="s">
        <v>145</v>
      </c>
      <c r="C965" s="6">
        <v>61177</v>
      </c>
      <c r="D965" t="s">
        <v>74</v>
      </c>
      <c r="E965">
        <v>76471</v>
      </c>
      <c r="F965" s="5" t="s">
        <v>58</v>
      </c>
      <c r="G965" s="5" t="s">
        <v>51</v>
      </c>
      <c r="H965" s="5" t="s">
        <v>75</v>
      </c>
      <c r="I965" t="s">
        <v>44</v>
      </c>
      <c r="J965" t="s">
        <v>75</v>
      </c>
      <c r="K965">
        <v>100</v>
      </c>
      <c r="L965" s="5" t="s">
        <v>2056</v>
      </c>
      <c r="M965" s="5" t="s">
        <v>37</v>
      </c>
      <c r="N965">
        <v>0</v>
      </c>
      <c r="O965" t="s">
        <v>85</v>
      </c>
      <c r="P965" s="1">
        <v>45751</v>
      </c>
      <c r="Q965" s="1">
        <v>45807</v>
      </c>
      <c r="R965">
        <v>1465</v>
      </c>
      <c r="S965" s="4">
        <v>6.8</v>
      </c>
      <c r="T965" t="s">
        <v>55</v>
      </c>
    </row>
    <row r="966" spans="1:20" x14ac:dyDescent="0.35">
      <c r="A966" t="s">
        <v>2057</v>
      </c>
      <c r="B966" s="5" t="s">
        <v>28799</v>
      </c>
      <c r="C966" s="6">
        <v>74961</v>
      </c>
      <c r="D966" t="s">
        <v>22</v>
      </c>
      <c r="E966">
        <v>74961</v>
      </c>
      <c r="F966" s="5" t="s">
        <v>23</v>
      </c>
      <c r="G966" s="5" t="s">
        <v>59</v>
      </c>
      <c r="H966" s="5" t="s">
        <v>157</v>
      </c>
      <c r="I966" t="s">
        <v>35</v>
      </c>
      <c r="J966" t="s">
        <v>157</v>
      </c>
      <c r="K966">
        <v>100</v>
      </c>
      <c r="L966" s="5" t="s">
        <v>2058</v>
      </c>
      <c r="M966" s="5" t="s">
        <v>54</v>
      </c>
      <c r="N966">
        <v>16</v>
      </c>
      <c r="O966" t="s">
        <v>85</v>
      </c>
      <c r="P966" s="1">
        <v>45490</v>
      </c>
      <c r="Q966" s="1">
        <v>45540</v>
      </c>
      <c r="R966">
        <v>954</v>
      </c>
      <c r="S966" s="4">
        <v>6.8</v>
      </c>
      <c r="T966" t="s">
        <v>210</v>
      </c>
    </row>
    <row r="967" spans="1:20" x14ac:dyDescent="0.35">
      <c r="A967" t="s">
        <v>2059</v>
      </c>
      <c r="B967" s="5" t="s">
        <v>217</v>
      </c>
      <c r="C967" s="6">
        <v>47280</v>
      </c>
      <c r="D967" t="s">
        <v>22</v>
      </c>
      <c r="E967">
        <v>47280</v>
      </c>
      <c r="F967" s="5" t="s">
        <v>50</v>
      </c>
      <c r="G967" s="5" t="s">
        <v>24</v>
      </c>
      <c r="H967" s="5" t="s">
        <v>157</v>
      </c>
      <c r="I967" t="s">
        <v>26</v>
      </c>
      <c r="J967" t="s">
        <v>157</v>
      </c>
      <c r="K967">
        <v>100</v>
      </c>
      <c r="L967" s="5" t="s">
        <v>2060</v>
      </c>
      <c r="M967" s="5" t="s">
        <v>54</v>
      </c>
      <c r="N967">
        <v>2</v>
      </c>
      <c r="O967" t="s">
        <v>62</v>
      </c>
      <c r="P967" s="1">
        <v>45746</v>
      </c>
      <c r="Q967" s="1">
        <v>45813</v>
      </c>
      <c r="R967">
        <v>985</v>
      </c>
      <c r="S967" s="4">
        <v>9.4</v>
      </c>
      <c r="T967" t="s">
        <v>243</v>
      </c>
    </row>
    <row r="968" spans="1:20" x14ac:dyDescent="0.35">
      <c r="A968" t="s">
        <v>2061</v>
      </c>
      <c r="B968" s="5" t="s">
        <v>28802</v>
      </c>
      <c r="C968" s="6">
        <v>141577</v>
      </c>
      <c r="D968" t="s">
        <v>22</v>
      </c>
      <c r="E968">
        <v>141577</v>
      </c>
      <c r="F968" s="5" t="s">
        <v>23</v>
      </c>
      <c r="G968" s="5" t="s">
        <v>24</v>
      </c>
      <c r="H968" s="5" t="s">
        <v>52</v>
      </c>
      <c r="I968" t="s">
        <v>44</v>
      </c>
      <c r="J968" t="s">
        <v>52</v>
      </c>
      <c r="K968">
        <v>50</v>
      </c>
      <c r="L968" s="5" t="s">
        <v>2062</v>
      </c>
      <c r="M968" s="5" t="s">
        <v>28</v>
      </c>
      <c r="N968">
        <v>13</v>
      </c>
      <c r="O968" t="s">
        <v>29</v>
      </c>
      <c r="P968" s="1">
        <v>45551</v>
      </c>
      <c r="Q968" s="1">
        <v>45581</v>
      </c>
      <c r="R968">
        <v>1955</v>
      </c>
      <c r="S968" s="4">
        <v>6.1</v>
      </c>
      <c r="T968" t="s">
        <v>30</v>
      </c>
    </row>
    <row r="969" spans="1:20" x14ac:dyDescent="0.35">
      <c r="A969" t="s">
        <v>2063</v>
      </c>
      <c r="B969" s="5" t="s">
        <v>217</v>
      </c>
      <c r="C969" s="6">
        <v>130504</v>
      </c>
      <c r="D969" t="s">
        <v>120</v>
      </c>
      <c r="E969">
        <v>117454</v>
      </c>
      <c r="F969" s="5" t="s">
        <v>58</v>
      </c>
      <c r="G969" s="5" t="s">
        <v>59</v>
      </c>
      <c r="H969" s="5" t="s">
        <v>121</v>
      </c>
      <c r="I969" t="s">
        <v>35</v>
      </c>
      <c r="J969" t="s">
        <v>299</v>
      </c>
      <c r="K969">
        <v>100</v>
      </c>
      <c r="L969" s="5" t="s">
        <v>2064</v>
      </c>
      <c r="M969" s="5" t="s">
        <v>37</v>
      </c>
      <c r="N969">
        <v>0</v>
      </c>
      <c r="O969" t="s">
        <v>147</v>
      </c>
      <c r="P969" s="1">
        <v>45699</v>
      </c>
      <c r="Q969" s="1">
        <v>45714</v>
      </c>
      <c r="R969">
        <v>691</v>
      </c>
      <c r="S969" s="4">
        <v>8.4</v>
      </c>
      <c r="T969" t="s">
        <v>136</v>
      </c>
    </row>
    <row r="970" spans="1:20" x14ac:dyDescent="0.35">
      <c r="A970" t="s">
        <v>2065</v>
      </c>
      <c r="B970" s="5" t="s">
        <v>28802</v>
      </c>
      <c r="C970" s="6">
        <v>107421</v>
      </c>
      <c r="D970" t="s">
        <v>22</v>
      </c>
      <c r="E970">
        <v>107421</v>
      </c>
      <c r="F970" s="5" t="s">
        <v>50</v>
      </c>
      <c r="G970" s="5" t="s">
        <v>42</v>
      </c>
      <c r="H970" s="5" t="s">
        <v>68</v>
      </c>
      <c r="I970" t="s">
        <v>44</v>
      </c>
      <c r="J970" t="s">
        <v>68</v>
      </c>
      <c r="K970">
        <v>50</v>
      </c>
      <c r="L970" s="5" t="s">
        <v>2066</v>
      </c>
      <c r="M970" s="5" t="s">
        <v>37</v>
      </c>
      <c r="N970">
        <v>2</v>
      </c>
      <c r="O970" t="s">
        <v>85</v>
      </c>
      <c r="P970" s="1">
        <v>45506</v>
      </c>
      <c r="Q970" s="1">
        <v>45558</v>
      </c>
      <c r="R970">
        <v>1782</v>
      </c>
      <c r="S970" s="4">
        <v>8.9</v>
      </c>
      <c r="T970" t="s">
        <v>89</v>
      </c>
    </row>
    <row r="971" spans="1:20" x14ac:dyDescent="0.35">
      <c r="A971" t="s">
        <v>2067</v>
      </c>
      <c r="B971" s="5" t="s">
        <v>174</v>
      </c>
      <c r="C971" s="6">
        <v>93042</v>
      </c>
      <c r="D971" t="s">
        <v>22</v>
      </c>
      <c r="E971">
        <v>93042</v>
      </c>
      <c r="F971" s="5" t="s">
        <v>50</v>
      </c>
      <c r="G971" s="5" t="s">
        <v>24</v>
      </c>
      <c r="H971" s="5" t="s">
        <v>101</v>
      </c>
      <c r="I971" t="s">
        <v>44</v>
      </c>
      <c r="J971" t="s">
        <v>101</v>
      </c>
      <c r="K971">
        <v>50</v>
      </c>
      <c r="L971" s="5" t="s">
        <v>2068</v>
      </c>
      <c r="M971" s="5" t="s">
        <v>70</v>
      </c>
      <c r="N971">
        <v>2</v>
      </c>
      <c r="O971" t="s">
        <v>62</v>
      </c>
      <c r="P971" s="1">
        <v>45579</v>
      </c>
      <c r="Q971" s="1">
        <v>45598</v>
      </c>
      <c r="R971">
        <v>803</v>
      </c>
      <c r="S971" s="4">
        <v>5.2</v>
      </c>
      <c r="T971" t="s">
        <v>89</v>
      </c>
    </row>
    <row r="972" spans="1:20" x14ac:dyDescent="0.35">
      <c r="A972" t="s">
        <v>2069</v>
      </c>
      <c r="B972" s="5" t="s">
        <v>73</v>
      </c>
      <c r="C972" s="6">
        <v>168047</v>
      </c>
      <c r="D972" t="s">
        <v>22</v>
      </c>
      <c r="E972">
        <v>168047</v>
      </c>
      <c r="F972" s="5" t="s">
        <v>23</v>
      </c>
      <c r="G972" s="5" t="s">
        <v>51</v>
      </c>
      <c r="H972" s="5" t="s">
        <v>129</v>
      </c>
      <c r="I972" t="s">
        <v>35</v>
      </c>
      <c r="J972" t="s">
        <v>129</v>
      </c>
      <c r="K972">
        <v>0</v>
      </c>
      <c r="L972" s="5" t="s">
        <v>2070</v>
      </c>
      <c r="M972" s="5" t="s">
        <v>70</v>
      </c>
      <c r="N972">
        <v>11</v>
      </c>
      <c r="O972" t="s">
        <v>88</v>
      </c>
      <c r="P972" s="1">
        <v>45468</v>
      </c>
      <c r="Q972" s="1">
        <v>45508</v>
      </c>
      <c r="R972">
        <v>1693</v>
      </c>
      <c r="S972" s="4">
        <v>9.6999999999999993</v>
      </c>
      <c r="T972" t="s">
        <v>118</v>
      </c>
    </row>
    <row r="973" spans="1:20" x14ac:dyDescent="0.35">
      <c r="A973" t="s">
        <v>2071</v>
      </c>
      <c r="B973" s="5" t="s">
        <v>162</v>
      </c>
      <c r="C973" s="6">
        <v>27281</v>
      </c>
      <c r="D973" t="s">
        <v>22</v>
      </c>
      <c r="E973">
        <v>27281</v>
      </c>
      <c r="F973" s="5" t="s">
        <v>58</v>
      </c>
      <c r="G973" s="5" t="s">
        <v>24</v>
      </c>
      <c r="H973" s="5" t="s">
        <v>157</v>
      </c>
      <c r="I973" t="s">
        <v>44</v>
      </c>
      <c r="J973" t="s">
        <v>1449</v>
      </c>
      <c r="K973">
        <v>100</v>
      </c>
      <c r="L973" s="5" t="s">
        <v>2072</v>
      </c>
      <c r="M973" s="5" t="s">
        <v>54</v>
      </c>
      <c r="N973">
        <v>1</v>
      </c>
      <c r="O973" t="s">
        <v>107</v>
      </c>
      <c r="P973" s="1">
        <v>45661</v>
      </c>
      <c r="Q973" s="1">
        <v>45717</v>
      </c>
      <c r="R973">
        <v>1739</v>
      </c>
      <c r="S973" s="4">
        <v>7.1</v>
      </c>
      <c r="T973" t="s">
        <v>63</v>
      </c>
    </row>
    <row r="974" spans="1:20" x14ac:dyDescent="0.35">
      <c r="A974" t="s">
        <v>2073</v>
      </c>
      <c r="B974" s="5" t="s">
        <v>28802</v>
      </c>
      <c r="C974" s="6">
        <v>99145</v>
      </c>
      <c r="D974" t="s">
        <v>22</v>
      </c>
      <c r="E974">
        <v>99145</v>
      </c>
      <c r="F974" s="5" t="s">
        <v>50</v>
      </c>
      <c r="G974" s="5" t="s">
        <v>51</v>
      </c>
      <c r="H974" s="5" t="s">
        <v>101</v>
      </c>
      <c r="I974" t="s">
        <v>26</v>
      </c>
      <c r="J974" t="s">
        <v>101</v>
      </c>
      <c r="K974">
        <v>100</v>
      </c>
      <c r="L974" s="5" t="s">
        <v>2074</v>
      </c>
      <c r="M974" s="5" t="s">
        <v>70</v>
      </c>
      <c r="N974">
        <v>4</v>
      </c>
      <c r="O974" t="s">
        <v>147</v>
      </c>
      <c r="P974" s="1">
        <v>45677</v>
      </c>
      <c r="Q974" s="1">
        <v>45725</v>
      </c>
      <c r="R974">
        <v>954</v>
      </c>
      <c r="S974" s="4">
        <v>9.1999999999999993</v>
      </c>
      <c r="T974" t="s">
        <v>63</v>
      </c>
    </row>
    <row r="975" spans="1:20" x14ac:dyDescent="0.35">
      <c r="A975" t="s">
        <v>2075</v>
      </c>
      <c r="B975" s="5" t="s">
        <v>100</v>
      </c>
      <c r="C975" s="6">
        <v>121002</v>
      </c>
      <c r="D975" t="s">
        <v>22</v>
      </c>
      <c r="E975">
        <v>121002</v>
      </c>
      <c r="F975" s="5" t="s">
        <v>66</v>
      </c>
      <c r="G975" s="5" t="s">
        <v>24</v>
      </c>
      <c r="H975" s="5" t="s">
        <v>52</v>
      </c>
      <c r="I975" t="s">
        <v>44</v>
      </c>
      <c r="J975" t="s">
        <v>52</v>
      </c>
      <c r="K975">
        <v>100</v>
      </c>
      <c r="L975" s="5" t="s">
        <v>2076</v>
      </c>
      <c r="M975" s="5" t="s">
        <v>70</v>
      </c>
      <c r="N975">
        <v>8</v>
      </c>
      <c r="O975" t="s">
        <v>85</v>
      </c>
      <c r="P975" s="1">
        <v>45358</v>
      </c>
      <c r="Q975" s="1">
        <v>45424</v>
      </c>
      <c r="R975">
        <v>1557</v>
      </c>
      <c r="S975" s="4">
        <v>8.6</v>
      </c>
      <c r="T975" t="s">
        <v>55</v>
      </c>
    </row>
    <row r="976" spans="1:20" x14ac:dyDescent="0.35">
      <c r="A976" t="s">
        <v>2077</v>
      </c>
      <c r="B976" s="5" t="s">
        <v>21</v>
      </c>
      <c r="C976" s="6">
        <v>259814</v>
      </c>
      <c r="D976" t="s">
        <v>22</v>
      </c>
      <c r="E976">
        <v>259814</v>
      </c>
      <c r="F976" s="5" t="s">
        <v>23</v>
      </c>
      <c r="G976" s="5" t="s">
        <v>24</v>
      </c>
      <c r="H976" s="5" t="s">
        <v>68</v>
      </c>
      <c r="I976" t="s">
        <v>26</v>
      </c>
      <c r="J976" t="s">
        <v>83</v>
      </c>
      <c r="K976">
        <v>50</v>
      </c>
      <c r="L976" s="5" t="s">
        <v>2078</v>
      </c>
      <c r="M976" s="5" t="s">
        <v>28</v>
      </c>
      <c r="N976">
        <v>12</v>
      </c>
      <c r="O976" t="s">
        <v>46</v>
      </c>
      <c r="P976" s="1">
        <v>45397</v>
      </c>
      <c r="Q976" s="1">
        <v>45419</v>
      </c>
      <c r="R976">
        <v>1416</v>
      </c>
      <c r="S976" s="4">
        <v>5</v>
      </c>
      <c r="T976" t="s">
        <v>95</v>
      </c>
    </row>
    <row r="977" spans="1:20" x14ac:dyDescent="0.35">
      <c r="A977" t="s">
        <v>2079</v>
      </c>
      <c r="B977" s="5" t="s">
        <v>49</v>
      </c>
      <c r="C977" s="6">
        <v>209072</v>
      </c>
      <c r="D977" t="s">
        <v>41</v>
      </c>
      <c r="E977">
        <v>177711</v>
      </c>
      <c r="F977" s="5" t="s">
        <v>23</v>
      </c>
      <c r="G977" s="5" t="s">
        <v>42</v>
      </c>
      <c r="H977" s="5" t="s">
        <v>60</v>
      </c>
      <c r="I977" t="s">
        <v>35</v>
      </c>
      <c r="J977" t="s">
        <v>60</v>
      </c>
      <c r="K977">
        <v>100</v>
      </c>
      <c r="L977" s="5" t="s">
        <v>2080</v>
      </c>
      <c r="M977" s="5" t="s">
        <v>37</v>
      </c>
      <c r="N977">
        <v>15</v>
      </c>
      <c r="O977" t="s">
        <v>29</v>
      </c>
      <c r="P977" s="1">
        <v>45374</v>
      </c>
      <c r="Q977" s="1">
        <v>45428</v>
      </c>
      <c r="R977">
        <v>1826</v>
      </c>
      <c r="S977" s="4">
        <v>7</v>
      </c>
      <c r="T977" t="s">
        <v>118</v>
      </c>
    </row>
    <row r="978" spans="1:20" x14ac:dyDescent="0.35">
      <c r="A978" t="s">
        <v>2081</v>
      </c>
      <c r="B978" s="5" t="s">
        <v>28801</v>
      </c>
      <c r="C978" s="6">
        <v>50802</v>
      </c>
      <c r="D978" t="s">
        <v>22</v>
      </c>
      <c r="E978">
        <v>50802</v>
      </c>
      <c r="F978" s="5" t="s">
        <v>66</v>
      </c>
      <c r="G978" s="5" t="s">
        <v>42</v>
      </c>
      <c r="H978" s="5" t="s">
        <v>157</v>
      </c>
      <c r="I978" t="s">
        <v>26</v>
      </c>
      <c r="J978" t="s">
        <v>467</v>
      </c>
      <c r="K978">
        <v>50</v>
      </c>
      <c r="L978" s="5" t="s">
        <v>2082</v>
      </c>
      <c r="M978" s="5" t="s">
        <v>54</v>
      </c>
      <c r="N978">
        <v>5</v>
      </c>
      <c r="O978" t="s">
        <v>135</v>
      </c>
      <c r="P978" s="1">
        <v>45578</v>
      </c>
      <c r="Q978" s="1">
        <v>45616</v>
      </c>
      <c r="R978">
        <v>501</v>
      </c>
      <c r="S978" s="4">
        <v>6.5</v>
      </c>
      <c r="T978" t="s">
        <v>55</v>
      </c>
    </row>
    <row r="979" spans="1:20" x14ac:dyDescent="0.35">
      <c r="A979" t="s">
        <v>2083</v>
      </c>
      <c r="B979" s="5" t="s">
        <v>217</v>
      </c>
      <c r="C979" s="6">
        <v>112292</v>
      </c>
      <c r="D979" t="s">
        <v>33</v>
      </c>
      <c r="E979">
        <v>12352120</v>
      </c>
      <c r="F979" s="5" t="s">
        <v>50</v>
      </c>
      <c r="G979" s="5" t="s">
        <v>24</v>
      </c>
      <c r="H979" s="5" t="s">
        <v>34</v>
      </c>
      <c r="I979" t="s">
        <v>26</v>
      </c>
      <c r="J979" t="s">
        <v>34</v>
      </c>
      <c r="K979">
        <v>100</v>
      </c>
      <c r="L979" s="5" t="s">
        <v>2084</v>
      </c>
      <c r="M979" s="5" t="s">
        <v>37</v>
      </c>
      <c r="N979">
        <v>2</v>
      </c>
      <c r="O979" t="s">
        <v>78</v>
      </c>
      <c r="P979" s="1">
        <v>45539</v>
      </c>
      <c r="Q979" s="1">
        <v>45595</v>
      </c>
      <c r="R979">
        <v>875</v>
      </c>
      <c r="S979" s="4">
        <v>8.6999999999999993</v>
      </c>
      <c r="T979" t="s">
        <v>30</v>
      </c>
    </row>
    <row r="980" spans="1:20" x14ac:dyDescent="0.35">
      <c r="A980" t="s">
        <v>2085</v>
      </c>
      <c r="B980" s="5" t="s">
        <v>91</v>
      </c>
      <c r="C980" s="6">
        <v>255076</v>
      </c>
      <c r="D980" t="s">
        <v>22</v>
      </c>
      <c r="E980">
        <v>255076</v>
      </c>
      <c r="F980" s="5" t="s">
        <v>23</v>
      </c>
      <c r="G980" s="5" t="s">
        <v>24</v>
      </c>
      <c r="H980" s="5" t="s">
        <v>129</v>
      </c>
      <c r="I980" t="s">
        <v>35</v>
      </c>
      <c r="J980" t="s">
        <v>52</v>
      </c>
      <c r="K980">
        <v>0</v>
      </c>
      <c r="L980" s="5" t="s">
        <v>2086</v>
      </c>
      <c r="M980" s="5" t="s">
        <v>54</v>
      </c>
      <c r="N980">
        <v>15</v>
      </c>
      <c r="O980" t="s">
        <v>62</v>
      </c>
      <c r="P980" s="1">
        <v>45641</v>
      </c>
      <c r="Q980" s="1">
        <v>45709</v>
      </c>
      <c r="R980">
        <v>1651</v>
      </c>
      <c r="S980" s="4">
        <v>6.2</v>
      </c>
      <c r="T980" t="s">
        <v>277</v>
      </c>
    </row>
    <row r="981" spans="1:20" x14ac:dyDescent="0.35">
      <c r="A981" t="s">
        <v>2087</v>
      </c>
      <c r="B981" s="5" t="s">
        <v>32</v>
      </c>
      <c r="C981" s="6">
        <v>75393</v>
      </c>
      <c r="D981" t="s">
        <v>41</v>
      </c>
      <c r="E981">
        <v>64084</v>
      </c>
      <c r="F981" s="5" t="s">
        <v>50</v>
      </c>
      <c r="G981" s="5" t="s">
        <v>51</v>
      </c>
      <c r="H981" s="5" t="s">
        <v>126</v>
      </c>
      <c r="I981" t="s">
        <v>44</v>
      </c>
      <c r="J981" t="s">
        <v>52</v>
      </c>
      <c r="K981">
        <v>50</v>
      </c>
      <c r="L981" s="5" t="s">
        <v>2088</v>
      </c>
      <c r="M981" s="5" t="s">
        <v>70</v>
      </c>
      <c r="N981">
        <v>2</v>
      </c>
      <c r="O981" t="s">
        <v>85</v>
      </c>
      <c r="P981" s="1">
        <v>45641</v>
      </c>
      <c r="Q981" s="1">
        <v>45687</v>
      </c>
      <c r="R981">
        <v>1146</v>
      </c>
      <c r="S981" s="4">
        <v>5.0999999999999996</v>
      </c>
      <c r="T981" t="s">
        <v>47</v>
      </c>
    </row>
    <row r="982" spans="1:20" x14ac:dyDescent="0.35">
      <c r="A982" t="s">
        <v>2089</v>
      </c>
      <c r="B982" s="5" t="s">
        <v>32</v>
      </c>
      <c r="C982" s="6">
        <v>96519</v>
      </c>
      <c r="D982" t="s">
        <v>22</v>
      </c>
      <c r="E982">
        <v>96519</v>
      </c>
      <c r="F982" s="5" t="s">
        <v>58</v>
      </c>
      <c r="G982" s="5" t="s">
        <v>51</v>
      </c>
      <c r="H982" s="5" t="s">
        <v>101</v>
      </c>
      <c r="I982" t="s">
        <v>35</v>
      </c>
      <c r="J982" t="s">
        <v>101</v>
      </c>
      <c r="K982">
        <v>100</v>
      </c>
      <c r="L982" s="5" t="s">
        <v>2090</v>
      </c>
      <c r="M982" s="5" t="s">
        <v>70</v>
      </c>
      <c r="N982">
        <v>1</v>
      </c>
      <c r="O982" t="s">
        <v>62</v>
      </c>
      <c r="P982" s="1">
        <v>45497</v>
      </c>
      <c r="Q982" s="1">
        <v>45543</v>
      </c>
      <c r="R982">
        <v>984</v>
      </c>
      <c r="S982" s="4">
        <v>9.6</v>
      </c>
      <c r="T982" t="s">
        <v>108</v>
      </c>
    </row>
    <row r="983" spans="1:20" x14ac:dyDescent="0.35">
      <c r="A983" t="s">
        <v>2091</v>
      </c>
      <c r="B983" s="5" t="s">
        <v>100</v>
      </c>
      <c r="C983" s="6">
        <v>135767</v>
      </c>
      <c r="D983" t="s">
        <v>22</v>
      </c>
      <c r="E983">
        <v>135767</v>
      </c>
      <c r="F983" s="5" t="s">
        <v>66</v>
      </c>
      <c r="G983" s="5" t="s">
        <v>51</v>
      </c>
      <c r="H983" s="5" t="s">
        <v>25</v>
      </c>
      <c r="I983" t="s">
        <v>35</v>
      </c>
      <c r="J983" t="s">
        <v>915</v>
      </c>
      <c r="K983">
        <v>50</v>
      </c>
      <c r="L983" s="5" t="s">
        <v>2092</v>
      </c>
      <c r="M983" s="5" t="s">
        <v>28</v>
      </c>
      <c r="N983">
        <v>7</v>
      </c>
      <c r="O983" t="s">
        <v>78</v>
      </c>
      <c r="P983" s="1">
        <v>45540</v>
      </c>
      <c r="Q983" s="1">
        <v>45578</v>
      </c>
      <c r="R983">
        <v>736</v>
      </c>
      <c r="S983" s="4">
        <v>8.6999999999999993</v>
      </c>
      <c r="T983" t="s">
        <v>89</v>
      </c>
    </row>
    <row r="984" spans="1:20" x14ac:dyDescent="0.35">
      <c r="A984" t="s">
        <v>2093</v>
      </c>
      <c r="B984" s="5" t="s">
        <v>28802</v>
      </c>
      <c r="C984" s="6">
        <v>169082</v>
      </c>
      <c r="D984" t="s">
        <v>22</v>
      </c>
      <c r="E984">
        <v>169082</v>
      </c>
      <c r="F984" s="5" t="s">
        <v>23</v>
      </c>
      <c r="G984" s="5" t="s">
        <v>59</v>
      </c>
      <c r="H984" s="5" t="s">
        <v>52</v>
      </c>
      <c r="I984" t="s">
        <v>35</v>
      </c>
      <c r="J984" t="s">
        <v>52</v>
      </c>
      <c r="K984">
        <v>50</v>
      </c>
      <c r="L984" s="5" t="s">
        <v>2094</v>
      </c>
      <c r="M984" s="5" t="s">
        <v>70</v>
      </c>
      <c r="N984">
        <v>17</v>
      </c>
      <c r="O984" t="s">
        <v>62</v>
      </c>
      <c r="P984" s="1">
        <v>45332</v>
      </c>
      <c r="Q984" s="1">
        <v>45373</v>
      </c>
      <c r="R984">
        <v>914</v>
      </c>
      <c r="S984" s="4">
        <v>6.9</v>
      </c>
      <c r="T984" t="s">
        <v>47</v>
      </c>
    </row>
    <row r="985" spans="1:20" x14ac:dyDescent="0.35">
      <c r="A985" t="s">
        <v>2095</v>
      </c>
      <c r="B985" s="5" t="s">
        <v>28801</v>
      </c>
      <c r="C985" s="6">
        <v>91630</v>
      </c>
      <c r="D985" t="s">
        <v>41</v>
      </c>
      <c r="E985">
        <v>77886</v>
      </c>
      <c r="F985" s="5" t="s">
        <v>50</v>
      </c>
      <c r="G985" s="5" t="s">
        <v>51</v>
      </c>
      <c r="H985" s="5" t="s">
        <v>43</v>
      </c>
      <c r="I985" t="s">
        <v>35</v>
      </c>
      <c r="J985" t="s">
        <v>101</v>
      </c>
      <c r="K985">
        <v>50</v>
      </c>
      <c r="L985" s="5" t="s">
        <v>2096</v>
      </c>
      <c r="M985" s="5" t="s">
        <v>37</v>
      </c>
      <c r="N985">
        <v>3</v>
      </c>
      <c r="O985" t="s">
        <v>62</v>
      </c>
      <c r="P985" s="1">
        <v>45657</v>
      </c>
      <c r="Q985" s="1">
        <v>45720</v>
      </c>
      <c r="R985">
        <v>2243</v>
      </c>
      <c r="S985" s="4">
        <v>5.6</v>
      </c>
      <c r="T985" t="s">
        <v>103</v>
      </c>
    </row>
    <row r="986" spans="1:20" x14ac:dyDescent="0.35">
      <c r="A986" t="s">
        <v>2097</v>
      </c>
      <c r="B986" s="5" t="s">
        <v>28802</v>
      </c>
      <c r="C986" s="6">
        <v>172863</v>
      </c>
      <c r="D986" t="s">
        <v>22</v>
      </c>
      <c r="E986">
        <v>172863</v>
      </c>
      <c r="F986" s="5" t="s">
        <v>23</v>
      </c>
      <c r="G986" s="5" t="s">
        <v>42</v>
      </c>
      <c r="H986" s="5" t="s">
        <v>101</v>
      </c>
      <c r="I986" t="s">
        <v>26</v>
      </c>
      <c r="J986" t="s">
        <v>101</v>
      </c>
      <c r="K986">
        <v>100</v>
      </c>
      <c r="L986" s="5" t="s">
        <v>2098</v>
      </c>
      <c r="M986" s="5" t="s">
        <v>37</v>
      </c>
      <c r="N986">
        <v>13</v>
      </c>
      <c r="O986" t="s">
        <v>29</v>
      </c>
      <c r="P986" s="1">
        <v>45589</v>
      </c>
      <c r="Q986" s="1">
        <v>45604</v>
      </c>
      <c r="R986">
        <v>2023</v>
      </c>
      <c r="S986" s="4">
        <v>8.9</v>
      </c>
      <c r="T986" t="s">
        <v>89</v>
      </c>
    </row>
    <row r="987" spans="1:20" x14ac:dyDescent="0.35">
      <c r="A987" t="s">
        <v>2099</v>
      </c>
      <c r="B987" s="5" t="s">
        <v>32</v>
      </c>
      <c r="C987" s="6">
        <v>103897</v>
      </c>
      <c r="D987" t="s">
        <v>22</v>
      </c>
      <c r="E987">
        <v>103897</v>
      </c>
      <c r="F987" s="5" t="s">
        <v>50</v>
      </c>
      <c r="G987" s="5" t="s">
        <v>51</v>
      </c>
      <c r="H987" s="5" t="s">
        <v>52</v>
      </c>
      <c r="I987" t="s">
        <v>35</v>
      </c>
      <c r="J987" t="s">
        <v>52</v>
      </c>
      <c r="K987">
        <v>100</v>
      </c>
      <c r="L987" s="5" t="s">
        <v>2100</v>
      </c>
      <c r="M987" s="5" t="s">
        <v>28</v>
      </c>
      <c r="N987">
        <v>3</v>
      </c>
      <c r="O987" t="s">
        <v>167</v>
      </c>
      <c r="P987" s="1">
        <v>45753</v>
      </c>
      <c r="Q987" s="1">
        <v>45779</v>
      </c>
      <c r="R987">
        <v>1242</v>
      </c>
      <c r="S987" s="4">
        <v>8.9</v>
      </c>
      <c r="T987" t="s">
        <v>153</v>
      </c>
    </row>
    <row r="988" spans="1:20" x14ac:dyDescent="0.35">
      <c r="A988" t="s">
        <v>2101</v>
      </c>
      <c r="B988" s="5" t="s">
        <v>49</v>
      </c>
      <c r="C988" s="6">
        <v>93834</v>
      </c>
      <c r="D988" t="s">
        <v>74</v>
      </c>
      <c r="E988">
        <v>117293</v>
      </c>
      <c r="F988" s="5" t="s">
        <v>50</v>
      </c>
      <c r="G988" s="5" t="s">
        <v>24</v>
      </c>
      <c r="H988" s="5" t="s">
        <v>75</v>
      </c>
      <c r="I988" t="s">
        <v>35</v>
      </c>
      <c r="J988" t="s">
        <v>75</v>
      </c>
      <c r="K988">
        <v>100</v>
      </c>
      <c r="L988" s="5" t="s">
        <v>2102</v>
      </c>
      <c r="M988" s="5" t="s">
        <v>28</v>
      </c>
      <c r="N988">
        <v>2</v>
      </c>
      <c r="O988" t="s">
        <v>78</v>
      </c>
      <c r="P988" s="1">
        <v>45536</v>
      </c>
      <c r="Q988" s="1">
        <v>45586</v>
      </c>
      <c r="R988">
        <v>1303</v>
      </c>
      <c r="S988" s="4">
        <v>5.8</v>
      </c>
      <c r="T988" t="s">
        <v>210</v>
      </c>
    </row>
    <row r="989" spans="1:20" x14ac:dyDescent="0.35">
      <c r="A989" t="s">
        <v>2103</v>
      </c>
      <c r="B989" s="5" t="s">
        <v>179</v>
      </c>
      <c r="C989" s="6">
        <v>53634</v>
      </c>
      <c r="D989" t="s">
        <v>92</v>
      </c>
      <c r="E989">
        <v>40226</v>
      </c>
      <c r="F989" s="5" t="s">
        <v>58</v>
      </c>
      <c r="G989" s="5" t="s">
        <v>42</v>
      </c>
      <c r="H989" s="5" t="s">
        <v>93</v>
      </c>
      <c r="I989" t="s">
        <v>44</v>
      </c>
      <c r="J989" t="s">
        <v>93</v>
      </c>
      <c r="K989">
        <v>0</v>
      </c>
      <c r="L989" s="5" t="s">
        <v>1935</v>
      </c>
      <c r="M989" s="5" t="s">
        <v>54</v>
      </c>
      <c r="N989">
        <v>0</v>
      </c>
      <c r="O989" t="s">
        <v>107</v>
      </c>
      <c r="P989" s="1">
        <v>45763</v>
      </c>
      <c r="Q989" s="1">
        <v>45823</v>
      </c>
      <c r="R989">
        <v>1608</v>
      </c>
      <c r="S989" s="4">
        <v>7.3</v>
      </c>
      <c r="T989" t="s">
        <v>103</v>
      </c>
    </row>
    <row r="990" spans="1:20" x14ac:dyDescent="0.35">
      <c r="A990" t="s">
        <v>2104</v>
      </c>
      <c r="B990" s="5" t="s">
        <v>28802</v>
      </c>
      <c r="C990" s="6">
        <v>127594</v>
      </c>
      <c r="D990" t="s">
        <v>22</v>
      </c>
      <c r="E990">
        <v>127594</v>
      </c>
      <c r="F990" s="5" t="s">
        <v>66</v>
      </c>
      <c r="G990" s="5" t="s">
        <v>59</v>
      </c>
      <c r="H990" s="5" t="s">
        <v>52</v>
      </c>
      <c r="I990" t="s">
        <v>35</v>
      </c>
      <c r="J990" t="s">
        <v>52</v>
      </c>
      <c r="K990">
        <v>0</v>
      </c>
      <c r="L990" s="5" t="s">
        <v>2105</v>
      </c>
      <c r="M990" s="5" t="s">
        <v>37</v>
      </c>
      <c r="N990">
        <v>8</v>
      </c>
      <c r="O990" t="s">
        <v>46</v>
      </c>
      <c r="P990" s="1">
        <v>45645</v>
      </c>
      <c r="Q990" s="1">
        <v>45712</v>
      </c>
      <c r="R990">
        <v>926</v>
      </c>
      <c r="S990" s="4">
        <v>6.4</v>
      </c>
      <c r="T990" t="s">
        <v>153</v>
      </c>
    </row>
    <row r="991" spans="1:20" x14ac:dyDescent="0.35">
      <c r="A991" t="s">
        <v>2106</v>
      </c>
      <c r="B991" s="5" t="s">
        <v>28799</v>
      </c>
      <c r="C991" s="6">
        <v>292915</v>
      </c>
      <c r="D991" t="s">
        <v>120</v>
      </c>
      <c r="E991">
        <v>263624</v>
      </c>
      <c r="F991" s="5" t="s">
        <v>23</v>
      </c>
      <c r="G991" s="5" t="s">
        <v>59</v>
      </c>
      <c r="H991" s="5" t="s">
        <v>121</v>
      </c>
      <c r="I991" t="s">
        <v>35</v>
      </c>
      <c r="J991" t="s">
        <v>354</v>
      </c>
      <c r="K991">
        <v>100</v>
      </c>
      <c r="L991" s="5" t="s">
        <v>2107</v>
      </c>
      <c r="M991" s="5" t="s">
        <v>37</v>
      </c>
      <c r="N991">
        <v>16</v>
      </c>
      <c r="O991" t="s">
        <v>147</v>
      </c>
      <c r="P991" s="1">
        <v>45671</v>
      </c>
      <c r="Q991" s="1">
        <v>45713</v>
      </c>
      <c r="R991">
        <v>2345</v>
      </c>
      <c r="S991" s="4">
        <v>8.1999999999999993</v>
      </c>
      <c r="T991" t="s">
        <v>153</v>
      </c>
    </row>
    <row r="992" spans="1:20" x14ac:dyDescent="0.35">
      <c r="A992" t="s">
        <v>2108</v>
      </c>
      <c r="B992" s="5" t="s">
        <v>21</v>
      </c>
      <c r="C992" s="6">
        <v>174020</v>
      </c>
      <c r="D992" t="s">
        <v>22</v>
      </c>
      <c r="E992">
        <v>174020</v>
      </c>
      <c r="F992" s="5" t="s">
        <v>23</v>
      </c>
      <c r="G992" s="5" t="s">
        <v>59</v>
      </c>
      <c r="H992" s="5" t="s">
        <v>191</v>
      </c>
      <c r="I992" t="s">
        <v>44</v>
      </c>
      <c r="J992" t="s">
        <v>191</v>
      </c>
      <c r="K992">
        <v>100</v>
      </c>
      <c r="L992" s="5" t="s">
        <v>2109</v>
      </c>
      <c r="M992" s="5" t="s">
        <v>37</v>
      </c>
      <c r="N992">
        <v>18</v>
      </c>
      <c r="O992" t="s">
        <v>147</v>
      </c>
      <c r="P992" s="1">
        <v>45682</v>
      </c>
      <c r="Q992" s="1">
        <v>45755</v>
      </c>
      <c r="R992">
        <v>2090</v>
      </c>
      <c r="S992" s="4">
        <v>6.6</v>
      </c>
      <c r="T992" t="s">
        <v>38</v>
      </c>
    </row>
    <row r="993" spans="1:20" x14ac:dyDescent="0.35">
      <c r="A993" t="s">
        <v>2110</v>
      </c>
      <c r="B993" s="5" t="s">
        <v>145</v>
      </c>
      <c r="C993" s="6">
        <v>88526</v>
      </c>
      <c r="D993" t="s">
        <v>41</v>
      </c>
      <c r="E993">
        <v>75247</v>
      </c>
      <c r="F993" s="5" t="s">
        <v>50</v>
      </c>
      <c r="G993" s="5" t="s">
        <v>42</v>
      </c>
      <c r="H993" s="5" t="s">
        <v>43</v>
      </c>
      <c r="I993" t="s">
        <v>44</v>
      </c>
      <c r="J993" t="s">
        <v>1090</v>
      </c>
      <c r="K993">
        <v>100</v>
      </c>
      <c r="L993" s="5" t="s">
        <v>2111</v>
      </c>
      <c r="M993" s="5" t="s">
        <v>70</v>
      </c>
      <c r="N993">
        <v>4</v>
      </c>
      <c r="O993" t="s">
        <v>141</v>
      </c>
      <c r="P993" s="1">
        <v>45721</v>
      </c>
      <c r="Q993" s="1">
        <v>45794</v>
      </c>
      <c r="R993">
        <v>1279</v>
      </c>
      <c r="S993" s="4">
        <v>7.6</v>
      </c>
      <c r="T993" t="s">
        <v>55</v>
      </c>
    </row>
    <row r="994" spans="1:20" x14ac:dyDescent="0.35">
      <c r="A994" t="s">
        <v>2112</v>
      </c>
      <c r="B994" s="5" t="s">
        <v>28801</v>
      </c>
      <c r="C994" s="6">
        <v>74475</v>
      </c>
      <c r="D994" t="s">
        <v>81</v>
      </c>
      <c r="E994">
        <v>100541</v>
      </c>
      <c r="F994" s="5" t="s">
        <v>58</v>
      </c>
      <c r="G994" s="5" t="s">
        <v>24</v>
      </c>
      <c r="H994" s="5" t="s">
        <v>82</v>
      </c>
      <c r="I994" t="s">
        <v>26</v>
      </c>
      <c r="J994" t="s">
        <v>82</v>
      </c>
      <c r="K994">
        <v>0</v>
      </c>
      <c r="L994" s="5" t="s">
        <v>2113</v>
      </c>
      <c r="M994" s="5" t="s">
        <v>28</v>
      </c>
      <c r="N994">
        <v>1</v>
      </c>
      <c r="O994" t="s">
        <v>29</v>
      </c>
      <c r="P994" s="1">
        <v>45544</v>
      </c>
      <c r="Q994" s="1">
        <v>45575</v>
      </c>
      <c r="R994">
        <v>734</v>
      </c>
      <c r="S994" s="4">
        <v>9.8000000000000007</v>
      </c>
      <c r="T994" t="s">
        <v>136</v>
      </c>
    </row>
    <row r="995" spans="1:20" x14ac:dyDescent="0.35">
      <c r="A995" t="s">
        <v>2114</v>
      </c>
      <c r="B995" s="5" t="s">
        <v>100</v>
      </c>
      <c r="C995" s="6">
        <v>96427</v>
      </c>
      <c r="D995" t="s">
        <v>22</v>
      </c>
      <c r="E995">
        <v>96427</v>
      </c>
      <c r="F995" s="5" t="s">
        <v>23</v>
      </c>
      <c r="G995" s="5" t="s">
        <v>42</v>
      </c>
      <c r="H995" s="5" t="s">
        <v>157</v>
      </c>
      <c r="I995" t="s">
        <v>44</v>
      </c>
      <c r="J995" t="s">
        <v>157</v>
      </c>
      <c r="K995">
        <v>100</v>
      </c>
      <c r="L995" s="5" t="s">
        <v>2115</v>
      </c>
      <c r="M995" s="5" t="s">
        <v>54</v>
      </c>
      <c r="N995">
        <v>18</v>
      </c>
      <c r="O995" t="s">
        <v>46</v>
      </c>
      <c r="P995" s="1">
        <v>45575</v>
      </c>
      <c r="Q995" s="1">
        <v>45606</v>
      </c>
      <c r="R995">
        <v>1393</v>
      </c>
      <c r="S995" s="4">
        <v>7.3</v>
      </c>
      <c r="T995" t="s">
        <v>55</v>
      </c>
    </row>
    <row r="996" spans="1:20" x14ac:dyDescent="0.35">
      <c r="A996" t="s">
        <v>2116</v>
      </c>
      <c r="B996" s="5" t="s">
        <v>145</v>
      </c>
      <c r="C996" s="6">
        <v>225810</v>
      </c>
      <c r="D996" t="s">
        <v>65</v>
      </c>
      <c r="E996">
        <v>293553</v>
      </c>
      <c r="F996" s="5" t="s">
        <v>23</v>
      </c>
      <c r="G996" s="5" t="s">
        <v>59</v>
      </c>
      <c r="H996" s="5" t="s">
        <v>67</v>
      </c>
      <c r="I996" t="s">
        <v>44</v>
      </c>
      <c r="J996" t="s">
        <v>116</v>
      </c>
      <c r="K996">
        <v>100</v>
      </c>
      <c r="L996" s="5" t="s">
        <v>2117</v>
      </c>
      <c r="M996" s="5" t="s">
        <v>54</v>
      </c>
      <c r="N996">
        <v>19</v>
      </c>
      <c r="O996" t="s">
        <v>78</v>
      </c>
      <c r="P996" s="1">
        <v>45707</v>
      </c>
      <c r="Q996" s="1">
        <v>45762</v>
      </c>
      <c r="R996">
        <v>1937</v>
      </c>
      <c r="S996" s="4">
        <v>8.1999999999999993</v>
      </c>
      <c r="T996" t="s">
        <v>38</v>
      </c>
    </row>
    <row r="997" spans="1:20" x14ac:dyDescent="0.35">
      <c r="A997" t="s">
        <v>2118</v>
      </c>
      <c r="B997" s="5" t="s">
        <v>28802</v>
      </c>
      <c r="C997" s="6">
        <v>168512</v>
      </c>
      <c r="D997" t="s">
        <v>41</v>
      </c>
      <c r="E997">
        <v>143235</v>
      </c>
      <c r="F997" s="5" t="s">
        <v>23</v>
      </c>
      <c r="G997" s="5" t="s">
        <v>42</v>
      </c>
      <c r="H997" s="5" t="s">
        <v>126</v>
      </c>
      <c r="I997" t="s">
        <v>44</v>
      </c>
      <c r="J997" t="s">
        <v>186</v>
      </c>
      <c r="K997">
        <v>0</v>
      </c>
      <c r="L997" s="5" t="s">
        <v>2119</v>
      </c>
      <c r="M997" s="5" t="s">
        <v>37</v>
      </c>
      <c r="N997">
        <v>10</v>
      </c>
      <c r="O997" t="s">
        <v>85</v>
      </c>
      <c r="P997" s="1">
        <v>45580</v>
      </c>
      <c r="Q997" s="1">
        <v>45625</v>
      </c>
      <c r="R997">
        <v>929</v>
      </c>
      <c r="S997" s="4">
        <v>6.5</v>
      </c>
      <c r="T997" t="s">
        <v>55</v>
      </c>
    </row>
    <row r="998" spans="1:20" x14ac:dyDescent="0.35">
      <c r="A998" t="s">
        <v>2120</v>
      </c>
      <c r="B998" s="5" t="s">
        <v>32</v>
      </c>
      <c r="C998" s="6">
        <v>168159</v>
      </c>
      <c r="D998" t="s">
        <v>92</v>
      </c>
      <c r="E998">
        <v>126119</v>
      </c>
      <c r="F998" s="5" t="s">
        <v>23</v>
      </c>
      <c r="G998" s="5" t="s">
        <v>42</v>
      </c>
      <c r="H998" s="5" t="s">
        <v>93</v>
      </c>
      <c r="I998" t="s">
        <v>26</v>
      </c>
      <c r="J998" t="s">
        <v>93</v>
      </c>
      <c r="K998">
        <v>50</v>
      </c>
      <c r="L998" s="5" t="s">
        <v>2121</v>
      </c>
      <c r="M998" s="5" t="s">
        <v>54</v>
      </c>
      <c r="N998">
        <v>14</v>
      </c>
      <c r="O998" t="s">
        <v>62</v>
      </c>
      <c r="P998" s="1">
        <v>45438</v>
      </c>
      <c r="Q998" s="1">
        <v>45470</v>
      </c>
      <c r="R998">
        <v>1479</v>
      </c>
      <c r="S998" s="4">
        <v>5.4</v>
      </c>
      <c r="T998" t="s">
        <v>55</v>
      </c>
    </row>
    <row r="999" spans="1:20" x14ac:dyDescent="0.35">
      <c r="A999" t="s">
        <v>2122</v>
      </c>
      <c r="B999" s="5" t="s">
        <v>28802</v>
      </c>
      <c r="C999" s="6">
        <v>59148</v>
      </c>
      <c r="D999" t="s">
        <v>74</v>
      </c>
      <c r="E999">
        <v>73935</v>
      </c>
      <c r="F999" s="5" t="s">
        <v>58</v>
      </c>
      <c r="G999" s="5" t="s">
        <v>42</v>
      </c>
      <c r="H999" s="5" t="s">
        <v>75</v>
      </c>
      <c r="I999" t="s">
        <v>35</v>
      </c>
      <c r="J999" t="s">
        <v>75</v>
      </c>
      <c r="K999">
        <v>0</v>
      </c>
      <c r="L999" s="5" t="s">
        <v>2123</v>
      </c>
      <c r="M999" s="5" t="s">
        <v>54</v>
      </c>
      <c r="N999">
        <v>1</v>
      </c>
      <c r="O999" t="s">
        <v>88</v>
      </c>
      <c r="P999" s="1">
        <v>45603</v>
      </c>
      <c r="Q999" s="1">
        <v>45638</v>
      </c>
      <c r="R999">
        <v>1951</v>
      </c>
      <c r="S999" s="4">
        <v>7.1</v>
      </c>
      <c r="T999" t="s">
        <v>118</v>
      </c>
    </row>
    <row r="1000" spans="1:20" x14ac:dyDescent="0.35">
      <c r="A1000" t="s">
        <v>2124</v>
      </c>
      <c r="B1000" s="5" t="s">
        <v>174</v>
      </c>
      <c r="C1000" s="6">
        <v>65802</v>
      </c>
      <c r="D1000" t="s">
        <v>92</v>
      </c>
      <c r="E1000">
        <v>49352</v>
      </c>
      <c r="F1000" s="5" t="s">
        <v>58</v>
      </c>
      <c r="G1000" s="5" t="s">
        <v>24</v>
      </c>
      <c r="H1000" s="5" t="s">
        <v>93</v>
      </c>
      <c r="I1000" t="s">
        <v>35</v>
      </c>
      <c r="J1000" t="s">
        <v>247</v>
      </c>
      <c r="K1000">
        <v>100</v>
      </c>
      <c r="L1000" s="5" t="s">
        <v>2125</v>
      </c>
      <c r="M1000" s="5" t="s">
        <v>54</v>
      </c>
      <c r="N1000">
        <v>0</v>
      </c>
      <c r="O1000" t="s">
        <v>107</v>
      </c>
      <c r="P1000" s="1">
        <v>45371</v>
      </c>
      <c r="Q1000" s="1">
        <v>45430</v>
      </c>
      <c r="R1000">
        <v>1364</v>
      </c>
      <c r="S1000" s="4">
        <v>6.8</v>
      </c>
      <c r="T1000" t="s">
        <v>89</v>
      </c>
    </row>
    <row r="1001" spans="1:20" x14ac:dyDescent="0.35">
      <c r="A1001" t="s">
        <v>2126</v>
      </c>
      <c r="B1001" s="5" t="s">
        <v>28802</v>
      </c>
      <c r="C1001" s="6">
        <v>110206</v>
      </c>
      <c r="D1001" t="s">
        <v>41</v>
      </c>
      <c r="E1001">
        <v>93675</v>
      </c>
      <c r="F1001" s="5" t="s">
        <v>50</v>
      </c>
      <c r="G1001" s="5" t="s">
        <v>42</v>
      </c>
      <c r="H1001" s="5" t="s">
        <v>60</v>
      </c>
      <c r="I1001" t="s">
        <v>35</v>
      </c>
      <c r="J1001" t="s">
        <v>60</v>
      </c>
      <c r="K1001">
        <v>100</v>
      </c>
      <c r="L1001" s="5" t="s">
        <v>2127</v>
      </c>
      <c r="M1001" s="5" t="s">
        <v>54</v>
      </c>
      <c r="N1001">
        <v>4</v>
      </c>
      <c r="O1001" t="s">
        <v>62</v>
      </c>
      <c r="P1001" s="1">
        <v>45625</v>
      </c>
      <c r="Q1001" s="1">
        <v>45664</v>
      </c>
      <c r="R1001">
        <v>903</v>
      </c>
      <c r="S1001" s="4">
        <v>6.5</v>
      </c>
      <c r="T1001" t="s">
        <v>108</v>
      </c>
    </row>
    <row r="1002" spans="1:20" x14ac:dyDescent="0.35">
      <c r="A1002" t="s">
        <v>2128</v>
      </c>
      <c r="B1002" s="5" t="s">
        <v>174</v>
      </c>
      <c r="C1002" s="6">
        <v>149976</v>
      </c>
      <c r="D1002" t="s">
        <v>41</v>
      </c>
      <c r="E1002">
        <v>127480</v>
      </c>
      <c r="F1002" s="5" t="s">
        <v>66</v>
      </c>
      <c r="G1002" s="5" t="s">
        <v>51</v>
      </c>
      <c r="H1002" s="5" t="s">
        <v>60</v>
      </c>
      <c r="I1002" t="s">
        <v>35</v>
      </c>
      <c r="J1002" t="s">
        <v>60</v>
      </c>
      <c r="K1002">
        <v>100</v>
      </c>
      <c r="L1002" s="5" t="s">
        <v>2129</v>
      </c>
      <c r="M1002" s="5" t="s">
        <v>37</v>
      </c>
      <c r="N1002">
        <v>9</v>
      </c>
      <c r="O1002" t="s">
        <v>135</v>
      </c>
      <c r="P1002" s="1">
        <v>45443</v>
      </c>
      <c r="Q1002" s="1">
        <v>45511</v>
      </c>
      <c r="R1002">
        <v>1685</v>
      </c>
      <c r="S1002" s="4">
        <v>7.2</v>
      </c>
      <c r="T1002" t="s">
        <v>30</v>
      </c>
    </row>
    <row r="1003" spans="1:20" x14ac:dyDescent="0.35">
      <c r="A1003" t="s">
        <v>2130</v>
      </c>
      <c r="B1003" s="5" t="s">
        <v>105</v>
      </c>
      <c r="C1003" s="6">
        <v>179731</v>
      </c>
      <c r="D1003" t="s">
        <v>81</v>
      </c>
      <c r="E1003">
        <v>242637</v>
      </c>
      <c r="F1003" s="5" t="s">
        <v>23</v>
      </c>
      <c r="G1003" s="5" t="s">
        <v>42</v>
      </c>
      <c r="H1003" s="5" t="s">
        <v>82</v>
      </c>
      <c r="I1003" t="s">
        <v>26</v>
      </c>
      <c r="J1003" t="s">
        <v>82</v>
      </c>
      <c r="K1003">
        <v>50</v>
      </c>
      <c r="L1003" s="5" t="s">
        <v>2131</v>
      </c>
      <c r="M1003" s="5" t="s">
        <v>37</v>
      </c>
      <c r="N1003">
        <v>18</v>
      </c>
      <c r="O1003" t="s">
        <v>131</v>
      </c>
      <c r="P1003" s="1">
        <v>45380</v>
      </c>
      <c r="Q1003" s="1">
        <v>45424</v>
      </c>
      <c r="R1003">
        <v>2328</v>
      </c>
      <c r="S1003" s="4">
        <v>7.2</v>
      </c>
      <c r="T1003" t="s">
        <v>243</v>
      </c>
    </row>
    <row r="1004" spans="1:20" x14ac:dyDescent="0.35">
      <c r="A1004" t="s">
        <v>2132</v>
      </c>
      <c r="B1004" s="5" t="s">
        <v>28802</v>
      </c>
      <c r="C1004" s="6">
        <v>148216</v>
      </c>
      <c r="D1004" t="s">
        <v>22</v>
      </c>
      <c r="E1004">
        <v>148216</v>
      </c>
      <c r="F1004" s="5" t="s">
        <v>23</v>
      </c>
      <c r="G1004" s="5" t="s">
        <v>51</v>
      </c>
      <c r="H1004" s="5" t="s">
        <v>191</v>
      </c>
      <c r="I1004" t="s">
        <v>44</v>
      </c>
      <c r="J1004" t="s">
        <v>191</v>
      </c>
      <c r="K1004">
        <v>100</v>
      </c>
      <c r="L1004" s="5" t="s">
        <v>2133</v>
      </c>
      <c r="M1004" s="5" t="s">
        <v>54</v>
      </c>
      <c r="N1004">
        <v>10</v>
      </c>
      <c r="O1004" t="s">
        <v>107</v>
      </c>
      <c r="P1004" s="1">
        <v>45639</v>
      </c>
      <c r="Q1004" s="1">
        <v>45702</v>
      </c>
      <c r="R1004">
        <v>1572</v>
      </c>
      <c r="S1004" s="4">
        <v>6.3</v>
      </c>
      <c r="T1004" t="s">
        <v>103</v>
      </c>
    </row>
    <row r="1005" spans="1:20" x14ac:dyDescent="0.35">
      <c r="A1005" t="s">
        <v>2134</v>
      </c>
      <c r="B1005" s="5" t="s">
        <v>28802</v>
      </c>
      <c r="C1005" s="6">
        <v>69697</v>
      </c>
      <c r="D1005" t="s">
        <v>74</v>
      </c>
      <c r="E1005">
        <v>87121</v>
      </c>
      <c r="F1005" s="5" t="s">
        <v>50</v>
      </c>
      <c r="G1005" s="5" t="s">
        <v>51</v>
      </c>
      <c r="H1005" s="5" t="s">
        <v>75</v>
      </c>
      <c r="I1005" t="s">
        <v>44</v>
      </c>
      <c r="J1005" t="s">
        <v>75</v>
      </c>
      <c r="K1005">
        <v>0</v>
      </c>
      <c r="L1005" s="5" t="s">
        <v>2135</v>
      </c>
      <c r="M1005" s="5" t="s">
        <v>54</v>
      </c>
      <c r="N1005">
        <v>4</v>
      </c>
      <c r="O1005" t="s">
        <v>46</v>
      </c>
      <c r="P1005" s="1">
        <v>45662</v>
      </c>
      <c r="Q1005" s="1">
        <v>45725</v>
      </c>
      <c r="R1005">
        <v>1809</v>
      </c>
      <c r="S1005" s="4">
        <v>6.1</v>
      </c>
      <c r="T1005" t="s">
        <v>153</v>
      </c>
    </row>
    <row r="1006" spans="1:20" x14ac:dyDescent="0.35">
      <c r="A1006" t="s">
        <v>2136</v>
      </c>
      <c r="B1006" s="5" t="s">
        <v>179</v>
      </c>
      <c r="C1006" s="6">
        <v>193479</v>
      </c>
      <c r="D1006" t="s">
        <v>120</v>
      </c>
      <c r="E1006">
        <v>174131</v>
      </c>
      <c r="F1006" s="5" t="s">
        <v>66</v>
      </c>
      <c r="G1006" s="5" t="s">
        <v>42</v>
      </c>
      <c r="H1006" s="5" t="s">
        <v>121</v>
      </c>
      <c r="I1006" t="s">
        <v>44</v>
      </c>
      <c r="J1006" t="s">
        <v>121</v>
      </c>
      <c r="K1006">
        <v>50</v>
      </c>
      <c r="L1006" s="5" t="s">
        <v>2137</v>
      </c>
      <c r="M1006" s="5" t="s">
        <v>28</v>
      </c>
      <c r="N1006">
        <v>6</v>
      </c>
      <c r="O1006" t="s">
        <v>172</v>
      </c>
      <c r="P1006" s="1">
        <v>45689</v>
      </c>
      <c r="Q1006" s="1">
        <v>45759</v>
      </c>
      <c r="R1006">
        <v>1620</v>
      </c>
      <c r="S1006" s="4">
        <v>9</v>
      </c>
      <c r="T1006" t="s">
        <v>118</v>
      </c>
    </row>
    <row r="1007" spans="1:20" x14ac:dyDescent="0.35">
      <c r="A1007" t="s">
        <v>2138</v>
      </c>
      <c r="B1007" s="5" t="s">
        <v>40</v>
      </c>
      <c r="C1007" s="6">
        <v>27327</v>
      </c>
      <c r="D1007" t="s">
        <v>22</v>
      </c>
      <c r="E1007">
        <v>27327</v>
      </c>
      <c r="F1007" s="5" t="s">
        <v>58</v>
      </c>
      <c r="G1007" s="5" t="s">
        <v>42</v>
      </c>
      <c r="H1007" s="5" t="s">
        <v>116</v>
      </c>
      <c r="I1007" t="s">
        <v>26</v>
      </c>
      <c r="J1007" t="s">
        <v>116</v>
      </c>
      <c r="K1007">
        <v>100</v>
      </c>
      <c r="L1007" s="5" t="s">
        <v>2139</v>
      </c>
      <c r="M1007" s="5" t="s">
        <v>54</v>
      </c>
      <c r="N1007">
        <v>1</v>
      </c>
      <c r="O1007" t="s">
        <v>78</v>
      </c>
      <c r="P1007" s="1">
        <v>45361</v>
      </c>
      <c r="Q1007" s="1">
        <v>45390</v>
      </c>
      <c r="R1007">
        <v>858</v>
      </c>
      <c r="S1007" s="4">
        <v>8.8000000000000007</v>
      </c>
      <c r="T1007" t="s">
        <v>79</v>
      </c>
    </row>
    <row r="1008" spans="1:20" x14ac:dyDescent="0.35">
      <c r="A1008" t="s">
        <v>2140</v>
      </c>
      <c r="B1008" s="5" t="s">
        <v>100</v>
      </c>
      <c r="C1008" s="6">
        <v>175817</v>
      </c>
      <c r="D1008" t="s">
        <v>22</v>
      </c>
      <c r="E1008">
        <v>175817</v>
      </c>
      <c r="F1008" s="5" t="s">
        <v>66</v>
      </c>
      <c r="G1008" s="5" t="s">
        <v>24</v>
      </c>
      <c r="H1008" s="5" t="s">
        <v>97</v>
      </c>
      <c r="I1008" t="s">
        <v>35</v>
      </c>
      <c r="J1008" t="s">
        <v>97</v>
      </c>
      <c r="K1008">
        <v>50</v>
      </c>
      <c r="L1008" s="5" t="s">
        <v>2141</v>
      </c>
      <c r="M1008" s="5" t="s">
        <v>54</v>
      </c>
      <c r="N1008">
        <v>9</v>
      </c>
      <c r="O1008" t="s">
        <v>46</v>
      </c>
      <c r="P1008" s="1">
        <v>45640</v>
      </c>
      <c r="Q1008" s="1">
        <v>45693</v>
      </c>
      <c r="R1008">
        <v>2179</v>
      </c>
      <c r="S1008" s="4">
        <v>10</v>
      </c>
      <c r="T1008" t="s">
        <v>153</v>
      </c>
    </row>
    <row r="1009" spans="1:20" x14ac:dyDescent="0.35">
      <c r="A1009" t="s">
        <v>2142</v>
      </c>
      <c r="B1009" s="5" t="s">
        <v>28801</v>
      </c>
      <c r="C1009" s="6">
        <v>79605</v>
      </c>
      <c r="D1009" t="s">
        <v>41</v>
      </c>
      <c r="E1009">
        <v>67664</v>
      </c>
      <c r="F1009" s="5" t="s">
        <v>50</v>
      </c>
      <c r="G1009" s="5" t="s">
        <v>59</v>
      </c>
      <c r="H1009" s="5" t="s">
        <v>60</v>
      </c>
      <c r="I1009" t="s">
        <v>44</v>
      </c>
      <c r="J1009" t="s">
        <v>60</v>
      </c>
      <c r="K1009">
        <v>50</v>
      </c>
      <c r="L1009" s="5" t="s">
        <v>2143</v>
      </c>
      <c r="M1009" s="5" t="s">
        <v>54</v>
      </c>
      <c r="N1009">
        <v>2</v>
      </c>
      <c r="O1009" t="s">
        <v>71</v>
      </c>
      <c r="P1009" s="1">
        <v>45415</v>
      </c>
      <c r="Q1009" s="1">
        <v>45483</v>
      </c>
      <c r="R1009">
        <v>1656</v>
      </c>
      <c r="S1009" s="4">
        <v>9.9</v>
      </c>
      <c r="T1009" t="s">
        <v>210</v>
      </c>
    </row>
    <row r="1010" spans="1:20" x14ac:dyDescent="0.35">
      <c r="A1010" t="s">
        <v>2144</v>
      </c>
      <c r="B1010" s="5" t="s">
        <v>162</v>
      </c>
      <c r="C1010" s="6">
        <v>136610</v>
      </c>
      <c r="D1010" t="s">
        <v>22</v>
      </c>
      <c r="E1010">
        <v>136610</v>
      </c>
      <c r="F1010" s="5" t="s">
        <v>66</v>
      </c>
      <c r="G1010" s="5" t="s">
        <v>51</v>
      </c>
      <c r="H1010" s="5" t="s">
        <v>97</v>
      </c>
      <c r="I1010" t="s">
        <v>26</v>
      </c>
      <c r="J1010" t="s">
        <v>97</v>
      </c>
      <c r="K1010">
        <v>100</v>
      </c>
      <c r="L1010" s="5" t="s">
        <v>2145</v>
      </c>
      <c r="M1010" s="5" t="s">
        <v>37</v>
      </c>
      <c r="N1010">
        <v>6</v>
      </c>
      <c r="O1010" t="s">
        <v>131</v>
      </c>
      <c r="P1010" s="1">
        <v>45594</v>
      </c>
      <c r="Q1010" s="1">
        <v>45663</v>
      </c>
      <c r="R1010">
        <v>1763</v>
      </c>
      <c r="S1010" s="4">
        <v>9.8000000000000007</v>
      </c>
      <c r="T1010" t="s">
        <v>30</v>
      </c>
    </row>
    <row r="1011" spans="1:20" x14ac:dyDescent="0.35">
      <c r="A1011" t="s">
        <v>2146</v>
      </c>
      <c r="B1011" s="5" t="s">
        <v>21</v>
      </c>
      <c r="C1011" s="6">
        <v>54165</v>
      </c>
      <c r="D1011" t="s">
        <v>41</v>
      </c>
      <c r="E1011">
        <v>46040</v>
      </c>
      <c r="F1011" s="5" t="s">
        <v>58</v>
      </c>
      <c r="G1011" s="5" t="s">
        <v>42</v>
      </c>
      <c r="H1011" s="5" t="s">
        <v>60</v>
      </c>
      <c r="I1011" t="s">
        <v>44</v>
      </c>
      <c r="J1011" t="s">
        <v>60</v>
      </c>
      <c r="K1011">
        <v>100</v>
      </c>
      <c r="L1011" s="5" t="s">
        <v>2147</v>
      </c>
      <c r="M1011" s="5" t="s">
        <v>54</v>
      </c>
      <c r="N1011">
        <v>1</v>
      </c>
      <c r="O1011" t="s">
        <v>112</v>
      </c>
      <c r="P1011" s="1">
        <v>45643</v>
      </c>
      <c r="Q1011" s="1">
        <v>45669</v>
      </c>
      <c r="R1011">
        <v>1474</v>
      </c>
      <c r="S1011" s="4">
        <v>7</v>
      </c>
      <c r="T1011" t="s">
        <v>89</v>
      </c>
    </row>
    <row r="1012" spans="1:20" x14ac:dyDescent="0.35">
      <c r="A1012" t="s">
        <v>2148</v>
      </c>
      <c r="B1012" s="5" t="s">
        <v>73</v>
      </c>
      <c r="C1012" s="6">
        <v>82548</v>
      </c>
      <c r="D1012" t="s">
        <v>22</v>
      </c>
      <c r="E1012">
        <v>82548</v>
      </c>
      <c r="F1012" s="5" t="s">
        <v>58</v>
      </c>
      <c r="G1012" s="5" t="s">
        <v>51</v>
      </c>
      <c r="H1012" s="5" t="s">
        <v>97</v>
      </c>
      <c r="I1012" t="s">
        <v>44</v>
      </c>
      <c r="J1012" t="s">
        <v>212</v>
      </c>
      <c r="K1012">
        <v>50</v>
      </c>
      <c r="L1012" s="5" t="s">
        <v>2149</v>
      </c>
      <c r="M1012" s="5" t="s">
        <v>28</v>
      </c>
      <c r="N1012">
        <v>1</v>
      </c>
      <c r="O1012" t="s">
        <v>141</v>
      </c>
      <c r="P1012" s="1">
        <v>45708</v>
      </c>
      <c r="Q1012" s="1">
        <v>45734</v>
      </c>
      <c r="R1012">
        <v>1171</v>
      </c>
      <c r="S1012" s="4">
        <v>6.9</v>
      </c>
      <c r="T1012" t="s">
        <v>79</v>
      </c>
    </row>
    <row r="1013" spans="1:20" x14ac:dyDescent="0.35">
      <c r="A1013" t="s">
        <v>2150</v>
      </c>
      <c r="B1013" s="5" t="s">
        <v>28802</v>
      </c>
      <c r="C1013" s="6">
        <v>149033</v>
      </c>
      <c r="D1013" t="s">
        <v>22</v>
      </c>
      <c r="E1013">
        <v>149033</v>
      </c>
      <c r="F1013" s="5" t="s">
        <v>23</v>
      </c>
      <c r="G1013" s="5" t="s">
        <v>51</v>
      </c>
      <c r="H1013" s="5" t="s">
        <v>165</v>
      </c>
      <c r="I1013" t="s">
        <v>26</v>
      </c>
      <c r="J1013" t="s">
        <v>165</v>
      </c>
      <c r="K1013">
        <v>100</v>
      </c>
      <c r="L1013" s="5" t="s">
        <v>2151</v>
      </c>
      <c r="M1013" s="5" t="s">
        <v>37</v>
      </c>
      <c r="N1013">
        <v>17</v>
      </c>
      <c r="O1013" t="s">
        <v>71</v>
      </c>
      <c r="P1013" s="1">
        <v>45458</v>
      </c>
      <c r="Q1013" s="1">
        <v>45517</v>
      </c>
      <c r="R1013">
        <v>1619</v>
      </c>
      <c r="S1013" s="4">
        <v>9.1</v>
      </c>
      <c r="T1013" t="s">
        <v>103</v>
      </c>
    </row>
    <row r="1014" spans="1:20" x14ac:dyDescent="0.35">
      <c r="A1014" t="s">
        <v>2152</v>
      </c>
      <c r="B1014" s="5" t="s">
        <v>91</v>
      </c>
      <c r="C1014" s="6">
        <v>26672</v>
      </c>
      <c r="D1014" t="s">
        <v>22</v>
      </c>
      <c r="E1014">
        <v>26672</v>
      </c>
      <c r="F1014" s="5" t="s">
        <v>50</v>
      </c>
      <c r="G1014" s="5" t="s">
        <v>24</v>
      </c>
      <c r="H1014" s="5" t="s">
        <v>116</v>
      </c>
      <c r="I1014" t="s">
        <v>26</v>
      </c>
      <c r="J1014" t="s">
        <v>116</v>
      </c>
      <c r="K1014">
        <v>50</v>
      </c>
      <c r="L1014" s="5" t="s">
        <v>2153</v>
      </c>
      <c r="M1014" s="5" t="s">
        <v>54</v>
      </c>
      <c r="N1014">
        <v>2</v>
      </c>
      <c r="O1014" t="s">
        <v>141</v>
      </c>
      <c r="P1014" s="1">
        <v>45617</v>
      </c>
      <c r="Q1014" s="1">
        <v>45667</v>
      </c>
      <c r="R1014">
        <v>1601</v>
      </c>
      <c r="S1014" s="4">
        <v>9.1</v>
      </c>
      <c r="T1014" t="s">
        <v>243</v>
      </c>
    </row>
    <row r="1015" spans="1:20" x14ac:dyDescent="0.35">
      <c r="A1015" t="s">
        <v>2154</v>
      </c>
      <c r="B1015" s="5" t="s">
        <v>73</v>
      </c>
      <c r="C1015" s="6">
        <v>103610</v>
      </c>
      <c r="D1015" t="s">
        <v>22</v>
      </c>
      <c r="E1015">
        <v>103610</v>
      </c>
      <c r="F1015" s="5" t="s">
        <v>50</v>
      </c>
      <c r="G1015" s="5" t="s">
        <v>59</v>
      </c>
      <c r="H1015" s="5" t="s">
        <v>25</v>
      </c>
      <c r="I1015" t="s">
        <v>35</v>
      </c>
      <c r="J1015" t="s">
        <v>25</v>
      </c>
      <c r="K1015">
        <v>50</v>
      </c>
      <c r="L1015" s="5" t="s">
        <v>2155</v>
      </c>
      <c r="M1015" s="5" t="s">
        <v>28</v>
      </c>
      <c r="N1015">
        <v>3</v>
      </c>
      <c r="O1015" t="s">
        <v>88</v>
      </c>
      <c r="P1015" s="1">
        <v>45475</v>
      </c>
      <c r="Q1015" s="1">
        <v>45531</v>
      </c>
      <c r="R1015">
        <v>859</v>
      </c>
      <c r="S1015" s="4">
        <v>6.4</v>
      </c>
      <c r="T1015" t="s">
        <v>118</v>
      </c>
    </row>
    <row r="1016" spans="1:20" x14ac:dyDescent="0.35">
      <c r="A1016" t="s">
        <v>2156</v>
      </c>
      <c r="B1016" s="5" t="s">
        <v>105</v>
      </c>
      <c r="C1016" s="6">
        <v>59901</v>
      </c>
      <c r="D1016" t="s">
        <v>92</v>
      </c>
      <c r="E1016">
        <v>44926</v>
      </c>
      <c r="F1016" s="5" t="s">
        <v>58</v>
      </c>
      <c r="G1016" s="5" t="s">
        <v>42</v>
      </c>
      <c r="H1016" s="5" t="s">
        <v>93</v>
      </c>
      <c r="I1016" t="s">
        <v>26</v>
      </c>
      <c r="J1016" t="s">
        <v>359</v>
      </c>
      <c r="K1016">
        <v>100</v>
      </c>
      <c r="L1016" s="5" t="s">
        <v>2157</v>
      </c>
      <c r="M1016" s="5" t="s">
        <v>37</v>
      </c>
      <c r="N1016">
        <v>1</v>
      </c>
      <c r="O1016" t="s">
        <v>62</v>
      </c>
      <c r="P1016" s="1">
        <v>45371</v>
      </c>
      <c r="Q1016" s="1">
        <v>45439</v>
      </c>
      <c r="R1016">
        <v>2189</v>
      </c>
      <c r="S1016" s="4">
        <v>8.1999999999999993</v>
      </c>
      <c r="T1016" t="s">
        <v>55</v>
      </c>
    </row>
    <row r="1017" spans="1:20" x14ac:dyDescent="0.35">
      <c r="A1017" t="s">
        <v>2158</v>
      </c>
      <c r="B1017" s="5" t="s">
        <v>91</v>
      </c>
      <c r="C1017" s="6">
        <v>84403</v>
      </c>
      <c r="D1017" t="s">
        <v>22</v>
      </c>
      <c r="E1017">
        <v>84403</v>
      </c>
      <c r="F1017" s="5" t="s">
        <v>50</v>
      </c>
      <c r="G1017" s="5" t="s">
        <v>59</v>
      </c>
      <c r="H1017" s="5" t="s">
        <v>52</v>
      </c>
      <c r="I1017" t="s">
        <v>26</v>
      </c>
      <c r="J1017" t="s">
        <v>116</v>
      </c>
      <c r="K1017">
        <v>0</v>
      </c>
      <c r="L1017" s="5" t="s">
        <v>2159</v>
      </c>
      <c r="M1017" s="5" t="s">
        <v>54</v>
      </c>
      <c r="N1017">
        <v>4</v>
      </c>
      <c r="O1017" t="s">
        <v>62</v>
      </c>
      <c r="P1017" s="1">
        <v>45545</v>
      </c>
      <c r="Q1017" s="1">
        <v>45601</v>
      </c>
      <c r="R1017">
        <v>2085</v>
      </c>
      <c r="S1017" s="4">
        <v>5.6</v>
      </c>
      <c r="T1017" t="s">
        <v>136</v>
      </c>
    </row>
    <row r="1018" spans="1:20" x14ac:dyDescent="0.35">
      <c r="A1018" t="s">
        <v>2160</v>
      </c>
      <c r="B1018" s="5" t="s">
        <v>28799</v>
      </c>
      <c r="C1018" s="6">
        <v>235236</v>
      </c>
      <c r="D1018" t="s">
        <v>41</v>
      </c>
      <c r="E1018">
        <v>199951</v>
      </c>
      <c r="F1018" s="5" t="s">
        <v>23</v>
      </c>
      <c r="G1018" s="5" t="s">
        <v>51</v>
      </c>
      <c r="H1018" s="5" t="s">
        <v>60</v>
      </c>
      <c r="I1018" t="s">
        <v>26</v>
      </c>
      <c r="J1018" t="s">
        <v>480</v>
      </c>
      <c r="K1018">
        <v>50</v>
      </c>
      <c r="L1018" s="5" t="s">
        <v>2161</v>
      </c>
      <c r="M1018" s="5" t="s">
        <v>28</v>
      </c>
      <c r="N1018">
        <v>10</v>
      </c>
      <c r="O1018" t="s">
        <v>112</v>
      </c>
      <c r="P1018" s="1">
        <v>45536</v>
      </c>
      <c r="Q1018" s="1">
        <v>45576</v>
      </c>
      <c r="R1018">
        <v>2164</v>
      </c>
      <c r="S1018" s="4">
        <v>7.5</v>
      </c>
      <c r="T1018" t="s">
        <v>103</v>
      </c>
    </row>
    <row r="1019" spans="1:20" x14ac:dyDescent="0.35">
      <c r="A1019" t="s">
        <v>2162</v>
      </c>
      <c r="B1019" s="5" t="s">
        <v>28802</v>
      </c>
      <c r="C1019" s="6">
        <v>140841</v>
      </c>
      <c r="D1019" t="s">
        <v>22</v>
      </c>
      <c r="E1019">
        <v>140841</v>
      </c>
      <c r="F1019" s="5" t="s">
        <v>66</v>
      </c>
      <c r="G1019" s="5" t="s">
        <v>51</v>
      </c>
      <c r="H1019" s="5" t="s">
        <v>101</v>
      </c>
      <c r="I1019" t="s">
        <v>44</v>
      </c>
      <c r="J1019" t="s">
        <v>101</v>
      </c>
      <c r="K1019">
        <v>100</v>
      </c>
      <c r="L1019" s="5" t="s">
        <v>2163</v>
      </c>
      <c r="M1019" s="5" t="s">
        <v>54</v>
      </c>
      <c r="N1019">
        <v>9</v>
      </c>
      <c r="O1019" t="s">
        <v>62</v>
      </c>
      <c r="P1019" s="1">
        <v>45582</v>
      </c>
      <c r="Q1019" s="1">
        <v>45625</v>
      </c>
      <c r="R1019">
        <v>1005</v>
      </c>
      <c r="S1019" s="4">
        <v>5.2</v>
      </c>
      <c r="T1019" t="s">
        <v>153</v>
      </c>
    </row>
    <row r="1020" spans="1:20" x14ac:dyDescent="0.35">
      <c r="A1020" t="s">
        <v>2164</v>
      </c>
      <c r="B1020" s="5" t="s">
        <v>100</v>
      </c>
      <c r="C1020" s="6">
        <v>64188</v>
      </c>
      <c r="D1020" t="s">
        <v>41</v>
      </c>
      <c r="E1020">
        <v>54560</v>
      </c>
      <c r="F1020" s="5" t="s">
        <v>58</v>
      </c>
      <c r="G1020" s="5" t="s">
        <v>24</v>
      </c>
      <c r="H1020" s="5" t="s">
        <v>151</v>
      </c>
      <c r="I1020" t="s">
        <v>26</v>
      </c>
      <c r="J1020" t="s">
        <v>151</v>
      </c>
      <c r="K1020">
        <v>0</v>
      </c>
      <c r="L1020" s="5" t="s">
        <v>2165</v>
      </c>
      <c r="M1020" s="5" t="s">
        <v>37</v>
      </c>
      <c r="N1020">
        <v>1</v>
      </c>
      <c r="O1020" t="s">
        <v>147</v>
      </c>
      <c r="P1020" s="1">
        <v>45673</v>
      </c>
      <c r="Q1020" s="1">
        <v>45689</v>
      </c>
      <c r="R1020">
        <v>2217</v>
      </c>
      <c r="S1020" s="4">
        <v>5.6</v>
      </c>
      <c r="T1020" t="s">
        <v>277</v>
      </c>
    </row>
    <row r="1021" spans="1:20" x14ac:dyDescent="0.35">
      <c r="A1021" t="s">
        <v>2166</v>
      </c>
      <c r="B1021" s="5" t="s">
        <v>105</v>
      </c>
      <c r="C1021" s="6">
        <v>140677</v>
      </c>
      <c r="D1021" t="s">
        <v>120</v>
      </c>
      <c r="E1021">
        <v>126609</v>
      </c>
      <c r="F1021" s="5" t="s">
        <v>66</v>
      </c>
      <c r="G1021" s="5" t="s">
        <v>51</v>
      </c>
      <c r="H1021" s="5" t="s">
        <v>121</v>
      </c>
      <c r="I1021" t="s">
        <v>44</v>
      </c>
      <c r="J1021" t="s">
        <v>121</v>
      </c>
      <c r="K1021">
        <v>100</v>
      </c>
      <c r="L1021" s="5" t="s">
        <v>2167</v>
      </c>
      <c r="M1021" s="5" t="s">
        <v>54</v>
      </c>
      <c r="N1021">
        <v>6</v>
      </c>
      <c r="O1021" t="s">
        <v>167</v>
      </c>
      <c r="P1021" s="1">
        <v>45434</v>
      </c>
      <c r="Q1021" s="1">
        <v>45457</v>
      </c>
      <c r="R1021">
        <v>1249</v>
      </c>
      <c r="S1021" s="4">
        <v>5.2</v>
      </c>
      <c r="T1021" t="s">
        <v>103</v>
      </c>
    </row>
    <row r="1022" spans="1:20" x14ac:dyDescent="0.35">
      <c r="A1022" t="s">
        <v>2168</v>
      </c>
      <c r="B1022" s="5" t="s">
        <v>28802</v>
      </c>
      <c r="C1022" s="6">
        <v>275555</v>
      </c>
      <c r="D1022" t="s">
        <v>22</v>
      </c>
      <c r="E1022">
        <v>275555</v>
      </c>
      <c r="F1022" s="5" t="s">
        <v>23</v>
      </c>
      <c r="G1022" s="5" t="s">
        <v>59</v>
      </c>
      <c r="H1022" s="5" t="s">
        <v>129</v>
      </c>
      <c r="I1022" t="s">
        <v>35</v>
      </c>
      <c r="J1022" t="s">
        <v>1090</v>
      </c>
      <c r="K1022">
        <v>0</v>
      </c>
      <c r="L1022" s="5" t="s">
        <v>2169</v>
      </c>
      <c r="M1022" s="5" t="s">
        <v>28</v>
      </c>
      <c r="N1022">
        <v>15</v>
      </c>
      <c r="O1022" t="s">
        <v>167</v>
      </c>
      <c r="P1022" s="1">
        <v>45642</v>
      </c>
      <c r="Q1022" s="1">
        <v>45671</v>
      </c>
      <c r="R1022">
        <v>801</v>
      </c>
      <c r="S1022" s="4">
        <v>6.9</v>
      </c>
      <c r="T1022" t="s">
        <v>30</v>
      </c>
    </row>
    <row r="1023" spans="1:20" x14ac:dyDescent="0.35">
      <c r="A1023" t="s">
        <v>2170</v>
      </c>
      <c r="B1023" s="5" t="s">
        <v>162</v>
      </c>
      <c r="C1023" s="6">
        <v>174133</v>
      </c>
      <c r="D1023" t="s">
        <v>120</v>
      </c>
      <c r="E1023">
        <v>156720</v>
      </c>
      <c r="F1023" s="5" t="s">
        <v>66</v>
      </c>
      <c r="G1023" s="5" t="s">
        <v>59</v>
      </c>
      <c r="H1023" s="5" t="s">
        <v>121</v>
      </c>
      <c r="I1023" t="s">
        <v>26</v>
      </c>
      <c r="J1023" t="s">
        <v>121</v>
      </c>
      <c r="K1023">
        <v>0</v>
      </c>
      <c r="L1023" s="5" t="s">
        <v>2171</v>
      </c>
      <c r="M1023" s="5" t="s">
        <v>28</v>
      </c>
      <c r="N1023">
        <v>8</v>
      </c>
      <c r="O1023" t="s">
        <v>141</v>
      </c>
      <c r="P1023" s="1">
        <v>45680</v>
      </c>
      <c r="Q1023" s="1">
        <v>45706</v>
      </c>
      <c r="R1023">
        <v>1540</v>
      </c>
      <c r="S1023" s="4">
        <v>9.6</v>
      </c>
      <c r="T1023" t="s">
        <v>210</v>
      </c>
    </row>
    <row r="1024" spans="1:20" x14ac:dyDescent="0.35">
      <c r="A1024" t="s">
        <v>2172</v>
      </c>
      <c r="B1024" s="5" t="s">
        <v>91</v>
      </c>
      <c r="C1024" s="6">
        <v>49918</v>
      </c>
      <c r="D1024" t="s">
        <v>22</v>
      </c>
      <c r="E1024">
        <v>49918</v>
      </c>
      <c r="F1024" s="5" t="s">
        <v>58</v>
      </c>
      <c r="G1024" s="5" t="s">
        <v>42</v>
      </c>
      <c r="H1024" s="5" t="s">
        <v>165</v>
      </c>
      <c r="I1024" t="s">
        <v>26</v>
      </c>
      <c r="J1024" t="s">
        <v>165</v>
      </c>
      <c r="K1024">
        <v>0</v>
      </c>
      <c r="L1024" s="5" t="s">
        <v>2173</v>
      </c>
      <c r="M1024" s="5" t="s">
        <v>54</v>
      </c>
      <c r="N1024">
        <v>0</v>
      </c>
      <c r="O1024" t="s">
        <v>172</v>
      </c>
      <c r="P1024" s="1">
        <v>45764</v>
      </c>
      <c r="Q1024" s="1">
        <v>45784</v>
      </c>
      <c r="R1024">
        <v>1226</v>
      </c>
      <c r="S1024" s="4">
        <v>8.1</v>
      </c>
      <c r="T1024" t="s">
        <v>79</v>
      </c>
    </row>
    <row r="1025" spans="1:20" x14ac:dyDescent="0.35">
      <c r="A1025" t="s">
        <v>2174</v>
      </c>
      <c r="B1025" s="5" t="s">
        <v>49</v>
      </c>
      <c r="C1025" s="6">
        <v>211602</v>
      </c>
      <c r="D1025" t="s">
        <v>22</v>
      </c>
      <c r="E1025">
        <v>211602</v>
      </c>
      <c r="F1025" s="5" t="s">
        <v>23</v>
      </c>
      <c r="G1025" s="5" t="s">
        <v>51</v>
      </c>
      <c r="H1025" s="5" t="s">
        <v>68</v>
      </c>
      <c r="I1025" t="s">
        <v>35</v>
      </c>
      <c r="J1025" t="s">
        <v>522</v>
      </c>
      <c r="K1025">
        <v>50</v>
      </c>
      <c r="L1025" s="5" t="s">
        <v>2175</v>
      </c>
      <c r="M1025" s="5" t="s">
        <v>70</v>
      </c>
      <c r="N1025">
        <v>16</v>
      </c>
      <c r="O1025" t="s">
        <v>141</v>
      </c>
      <c r="P1025" s="1">
        <v>45743</v>
      </c>
      <c r="Q1025" s="1">
        <v>45777</v>
      </c>
      <c r="R1025">
        <v>1244</v>
      </c>
      <c r="S1025" s="4">
        <v>7.3</v>
      </c>
      <c r="T1025" t="s">
        <v>136</v>
      </c>
    </row>
    <row r="1026" spans="1:20" x14ac:dyDescent="0.35">
      <c r="A1026" t="s">
        <v>2176</v>
      </c>
      <c r="B1026" s="5" t="s">
        <v>28801</v>
      </c>
      <c r="C1026" s="6">
        <v>192792</v>
      </c>
      <c r="D1026" t="s">
        <v>22</v>
      </c>
      <c r="E1026">
        <v>192792</v>
      </c>
      <c r="F1026" s="5" t="s">
        <v>23</v>
      </c>
      <c r="G1026" s="5" t="s">
        <v>59</v>
      </c>
      <c r="H1026" s="5" t="s">
        <v>191</v>
      </c>
      <c r="I1026" t="s">
        <v>35</v>
      </c>
      <c r="J1026" t="s">
        <v>129</v>
      </c>
      <c r="K1026">
        <v>50</v>
      </c>
      <c r="L1026" s="5" t="s">
        <v>2177</v>
      </c>
      <c r="M1026" s="5" t="s">
        <v>54</v>
      </c>
      <c r="N1026">
        <v>15</v>
      </c>
      <c r="O1026" t="s">
        <v>71</v>
      </c>
      <c r="P1026" s="1">
        <v>45455</v>
      </c>
      <c r="Q1026" s="1">
        <v>45515</v>
      </c>
      <c r="R1026">
        <v>2314</v>
      </c>
      <c r="S1026" s="4">
        <v>6.2</v>
      </c>
      <c r="T1026" t="s">
        <v>277</v>
      </c>
    </row>
    <row r="1027" spans="1:20" x14ac:dyDescent="0.35">
      <c r="A1027" t="s">
        <v>2178</v>
      </c>
      <c r="B1027" s="5" t="s">
        <v>162</v>
      </c>
      <c r="C1027" s="6">
        <v>70846</v>
      </c>
      <c r="D1027" t="s">
        <v>41</v>
      </c>
      <c r="E1027">
        <v>60219</v>
      </c>
      <c r="F1027" s="5" t="s">
        <v>50</v>
      </c>
      <c r="G1027" s="5" t="s">
        <v>42</v>
      </c>
      <c r="H1027" s="5" t="s">
        <v>151</v>
      </c>
      <c r="I1027" t="s">
        <v>44</v>
      </c>
      <c r="J1027" t="s">
        <v>522</v>
      </c>
      <c r="K1027">
        <v>100</v>
      </c>
      <c r="L1027" s="5" t="s">
        <v>2179</v>
      </c>
      <c r="M1027" s="5" t="s">
        <v>28</v>
      </c>
      <c r="N1027">
        <v>4</v>
      </c>
      <c r="O1027" t="s">
        <v>78</v>
      </c>
      <c r="P1027" s="1">
        <v>45333</v>
      </c>
      <c r="Q1027" s="1">
        <v>45389</v>
      </c>
      <c r="R1027">
        <v>1268</v>
      </c>
      <c r="S1027" s="4">
        <v>9.4</v>
      </c>
      <c r="T1027" t="s">
        <v>277</v>
      </c>
    </row>
    <row r="1028" spans="1:20" x14ac:dyDescent="0.35">
      <c r="A1028" t="s">
        <v>2180</v>
      </c>
      <c r="B1028" s="5" t="s">
        <v>28802</v>
      </c>
      <c r="C1028" s="6">
        <v>93783</v>
      </c>
      <c r="D1028" t="s">
        <v>22</v>
      </c>
      <c r="E1028">
        <v>93783</v>
      </c>
      <c r="F1028" s="5" t="s">
        <v>58</v>
      </c>
      <c r="G1028" s="5" t="s">
        <v>24</v>
      </c>
      <c r="H1028" s="5" t="s">
        <v>101</v>
      </c>
      <c r="I1028" t="s">
        <v>26</v>
      </c>
      <c r="J1028" t="s">
        <v>101</v>
      </c>
      <c r="K1028">
        <v>100</v>
      </c>
      <c r="L1028" s="5" t="s">
        <v>2181</v>
      </c>
      <c r="M1028" s="5" t="s">
        <v>37</v>
      </c>
      <c r="N1028">
        <v>1</v>
      </c>
      <c r="O1028" t="s">
        <v>62</v>
      </c>
      <c r="P1028" s="1">
        <v>45431</v>
      </c>
      <c r="Q1028" s="1">
        <v>45453</v>
      </c>
      <c r="R1028">
        <v>1828</v>
      </c>
      <c r="S1028" s="4">
        <v>10</v>
      </c>
      <c r="T1028" t="s">
        <v>136</v>
      </c>
    </row>
    <row r="1029" spans="1:20" x14ac:dyDescent="0.35">
      <c r="A1029" t="s">
        <v>2182</v>
      </c>
      <c r="B1029" s="5" t="s">
        <v>28802</v>
      </c>
      <c r="C1029" s="6">
        <v>41072</v>
      </c>
      <c r="D1029" t="s">
        <v>22</v>
      </c>
      <c r="E1029">
        <v>41072</v>
      </c>
      <c r="F1029" s="5" t="s">
        <v>50</v>
      </c>
      <c r="G1029" s="5" t="s">
        <v>59</v>
      </c>
      <c r="H1029" s="5" t="s">
        <v>157</v>
      </c>
      <c r="I1029" t="s">
        <v>44</v>
      </c>
      <c r="J1029" t="s">
        <v>157</v>
      </c>
      <c r="K1029">
        <v>0</v>
      </c>
      <c r="L1029" s="5" t="s">
        <v>2183</v>
      </c>
      <c r="M1029" s="5" t="s">
        <v>28</v>
      </c>
      <c r="N1029">
        <v>3</v>
      </c>
      <c r="O1029" t="s">
        <v>107</v>
      </c>
      <c r="P1029" s="1">
        <v>45393</v>
      </c>
      <c r="Q1029" s="1">
        <v>45436</v>
      </c>
      <c r="R1029">
        <v>2158</v>
      </c>
      <c r="S1029" s="4">
        <v>6.6</v>
      </c>
      <c r="T1029" t="s">
        <v>63</v>
      </c>
    </row>
    <row r="1030" spans="1:20" x14ac:dyDescent="0.35">
      <c r="A1030" t="s">
        <v>2184</v>
      </c>
      <c r="B1030" s="5" t="s">
        <v>28802</v>
      </c>
      <c r="C1030" s="6">
        <v>102805</v>
      </c>
      <c r="D1030" t="s">
        <v>74</v>
      </c>
      <c r="E1030">
        <v>128506</v>
      </c>
      <c r="F1030" s="5" t="s">
        <v>50</v>
      </c>
      <c r="G1030" s="5" t="s">
        <v>24</v>
      </c>
      <c r="H1030" s="5" t="s">
        <v>75</v>
      </c>
      <c r="I1030" t="s">
        <v>26</v>
      </c>
      <c r="J1030" t="s">
        <v>121</v>
      </c>
      <c r="K1030">
        <v>100</v>
      </c>
      <c r="L1030" s="5" t="s">
        <v>2185</v>
      </c>
      <c r="M1030" s="5" t="s">
        <v>70</v>
      </c>
      <c r="N1030">
        <v>3</v>
      </c>
      <c r="O1030" t="s">
        <v>131</v>
      </c>
      <c r="P1030" s="1">
        <v>45642</v>
      </c>
      <c r="Q1030" s="1">
        <v>45690</v>
      </c>
      <c r="R1030">
        <v>1000</v>
      </c>
      <c r="S1030" s="4">
        <v>9.9</v>
      </c>
      <c r="T1030" t="s">
        <v>108</v>
      </c>
    </row>
    <row r="1031" spans="1:20" x14ac:dyDescent="0.35">
      <c r="A1031" t="s">
        <v>2186</v>
      </c>
      <c r="B1031" s="5" t="s">
        <v>28799</v>
      </c>
      <c r="C1031" s="6">
        <v>113537</v>
      </c>
      <c r="D1031" t="s">
        <v>22</v>
      </c>
      <c r="E1031">
        <v>113537</v>
      </c>
      <c r="F1031" s="5" t="s">
        <v>50</v>
      </c>
      <c r="G1031" s="5" t="s">
        <v>59</v>
      </c>
      <c r="H1031" s="5" t="s">
        <v>129</v>
      </c>
      <c r="I1031" t="s">
        <v>35</v>
      </c>
      <c r="J1031" t="s">
        <v>129</v>
      </c>
      <c r="K1031">
        <v>0</v>
      </c>
      <c r="L1031" s="5" t="s">
        <v>2187</v>
      </c>
      <c r="M1031" s="5" t="s">
        <v>54</v>
      </c>
      <c r="N1031">
        <v>4</v>
      </c>
      <c r="O1031" t="s">
        <v>147</v>
      </c>
      <c r="P1031" s="1">
        <v>45311</v>
      </c>
      <c r="Q1031" s="1">
        <v>45372</v>
      </c>
      <c r="R1031">
        <v>1063</v>
      </c>
      <c r="S1031" s="4">
        <v>8.1</v>
      </c>
      <c r="T1031" t="s">
        <v>95</v>
      </c>
    </row>
    <row r="1032" spans="1:20" x14ac:dyDescent="0.35">
      <c r="A1032" t="s">
        <v>2188</v>
      </c>
      <c r="B1032" s="5" t="s">
        <v>28802</v>
      </c>
      <c r="C1032" s="6">
        <v>73590</v>
      </c>
      <c r="D1032" t="s">
        <v>22</v>
      </c>
      <c r="E1032">
        <v>73590</v>
      </c>
      <c r="F1032" s="5" t="s">
        <v>58</v>
      </c>
      <c r="G1032" s="5" t="s">
        <v>51</v>
      </c>
      <c r="H1032" s="5" t="s">
        <v>97</v>
      </c>
      <c r="I1032" t="s">
        <v>26</v>
      </c>
      <c r="J1032" t="s">
        <v>97</v>
      </c>
      <c r="K1032">
        <v>100</v>
      </c>
      <c r="L1032" s="5" t="s">
        <v>2189</v>
      </c>
      <c r="M1032" s="5" t="s">
        <v>70</v>
      </c>
      <c r="N1032">
        <v>1</v>
      </c>
      <c r="O1032" t="s">
        <v>167</v>
      </c>
      <c r="P1032" s="1">
        <v>45597</v>
      </c>
      <c r="Q1032" s="1">
        <v>45653</v>
      </c>
      <c r="R1032">
        <v>1490</v>
      </c>
      <c r="S1032" s="4">
        <v>9.1999999999999993</v>
      </c>
      <c r="T1032" t="s">
        <v>277</v>
      </c>
    </row>
    <row r="1033" spans="1:20" x14ac:dyDescent="0.35">
      <c r="A1033" t="s">
        <v>2190</v>
      </c>
      <c r="B1033" s="5" t="s">
        <v>49</v>
      </c>
      <c r="C1033" s="6">
        <v>96582</v>
      </c>
      <c r="D1033" t="s">
        <v>22</v>
      </c>
      <c r="E1033">
        <v>96582</v>
      </c>
      <c r="F1033" s="5" t="s">
        <v>58</v>
      </c>
      <c r="G1033" s="5" t="s">
        <v>42</v>
      </c>
      <c r="H1033" s="5" t="s">
        <v>97</v>
      </c>
      <c r="I1033" t="s">
        <v>35</v>
      </c>
      <c r="J1033" t="s">
        <v>97</v>
      </c>
      <c r="K1033">
        <v>100</v>
      </c>
      <c r="L1033" s="5" t="s">
        <v>2191</v>
      </c>
      <c r="M1033" s="5" t="s">
        <v>54</v>
      </c>
      <c r="N1033">
        <v>0</v>
      </c>
      <c r="O1033" t="s">
        <v>141</v>
      </c>
      <c r="P1033" s="1">
        <v>45531</v>
      </c>
      <c r="Q1033" s="1">
        <v>45564</v>
      </c>
      <c r="R1033">
        <v>649</v>
      </c>
      <c r="S1033" s="4">
        <v>9.1</v>
      </c>
      <c r="T1033" t="s">
        <v>89</v>
      </c>
    </row>
    <row r="1034" spans="1:20" x14ac:dyDescent="0.35">
      <c r="A1034" t="s">
        <v>2192</v>
      </c>
      <c r="B1034" s="5" t="s">
        <v>28802</v>
      </c>
      <c r="C1034" s="6">
        <v>62705</v>
      </c>
      <c r="D1034" t="s">
        <v>22</v>
      </c>
      <c r="E1034">
        <v>62705</v>
      </c>
      <c r="F1034" s="5" t="s">
        <v>58</v>
      </c>
      <c r="G1034" s="5" t="s">
        <v>24</v>
      </c>
      <c r="H1034" s="5" t="s">
        <v>191</v>
      </c>
      <c r="I1034" t="s">
        <v>26</v>
      </c>
      <c r="J1034" t="s">
        <v>116</v>
      </c>
      <c r="K1034">
        <v>0</v>
      </c>
      <c r="L1034" s="5" t="s">
        <v>2193</v>
      </c>
      <c r="M1034" s="5" t="s">
        <v>37</v>
      </c>
      <c r="N1034">
        <v>0</v>
      </c>
      <c r="O1034" t="s">
        <v>78</v>
      </c>
      <c r="P1034" s="1">
        <v>45584</v>
      </c>
      <c r="Q1034" s="1">
        <v>45634</v>
      </c>
      <c r="R1034">
        <v>723</v>
      </c>
      <c r="S1034" s="4">
        <v>5.0999999999999996</v>
      </c>
      <c r="T1034" t="s">
        <v>210</v>
      </c>
    </row>
    <row r="1035" spans="1:20" x14ac:dyDescent="0.35">
      <c r="A1035" t="s">
        <v>2194</v>
      </c>
      <c r="B1035" s="5" t="s">
        <v>28799</v>
      </c>
      <c r="C1035" s="6">
        <v>77955</v>
      </c>
      <c r="D1035" t="s">
        <v>92</v>
      </c>
      <c r="E1035">
        <v>58466</v>
      </c>
      <c r="F1035" s="5" t="s">
        <v>58</v>
      </c>
      <c r="G1035" s="5" t="s">
        <v>59</v>
      </c>
      <c r="H1035" s="5" t="s">
        <v>93</v>
      </c>
      <c r="I1035" t="s">
        <v>26</v>
      </c>
      <c r="J1035" t="s">
        <v>93</v>
      </c>
      <c r="K1035">
        <v>50</v>
      </c>
      <c r="L1035" s="5" t="s">
        <v>2195</v>
      </c>
      <c r="M1035" s="5" t="s">
        <v>70</v>
      </c>
      <c r="N1035">
        <v>0</v>
      </c>
      <c r="O1035" t="s">
        <v>131</v>
      </c>
      <c r="P1035" s="1">
        <v>45450</v>
      </c>
      <c r="Q1035" s="1">
        <v>45477</v>
      </c>
      <c r="R1035">
        <v>2444</v>
      </c>
      <c r="S1035" s="4">
        <v>7</v>
      </c>
      <c r="T1035" t="s">
        <v>108</v>
      </c>
    </row>
    <row r="1036" spans="1:20" x14ac:dyDescent="0.35">
      <c r="A1036" t="s">
        <v>2196</v>
      </c>
      <c r="B1036" s="5" t="s">
        <v>174</v>
      </c>
      <c r="C1036" s="6">
        <v>129874</v>
      </c>
      <c r="D1036" t="s">
        <v>81</v>
      </c>
      <c r="E1036">
        <v>175330</v>
      </c>
      <c r="F1036" s="5" t="s">
        <v>23</v>
      </c>
      <c r="G1036" s="5" t="s">
        <v>59</v>
      </c>
      <c r="H1036" s="5" t="s">
        <v>82</v>
      </c>
      <c r="I1036" t="s">
        <v>44</v>
      </c>
      <c r="J1036" t="s">
        <v>82</v>
      </c>
      <c r="K1036">
        <v>0</v>
      </c>
      <c r="L1036" s="5" t="s">
        <v>2197</v>
      </c>
      <c r="M1036" s="5" t="s">
        <v>54</v>
      </c>
      <c r="N1036">
        <v>15</v>
      </c>
      <c r="O1036" t="s">
        <v>131</v>
      </c>
      <c r="P1036" s="1">
        <v>45612</v>
      </c>
      <c r="Q1036" s="1">
        <v>45631</v>
      </c>
      <c r="R1036">
        <v>2443</v>
      </c>
      <c r="S1036" s="4">
        <v>7.5</v>
      </c>
      <c r="T1036" t="s">
        <v>47</v>
      </c>
    </row>
    <row r="1037" spans="1:20" x14ac:dyDescent="0.35">
      <c r="A1037" t="s">
        <v>2198</v>
      </c>
      <c r="B1037" s="5" t="s">
        <v>28802</v>
      </c>
      <c r="C1037" s="6">
        <v>106907</v>
      </c>
      <c r="D1037" t="s">
        <v>92</v>
      </c>
      <c r="E1037">
        <v>80180</v>
      </c>
      <c r="F1037" s="5" t="s">
        <v>50</v>
      </c>
      <c r="G1037" s="5" t="s">
        <v>42</v>
      </c>
      <c r="H1037" s="5" t="s">
        <v>93</v>
      </c>
      <c r="I1037" t="s">
        <v>35</v>
      </c>
      <c r="J1037" t="s">
        <v>93</v>
      </c>
      <c r="K1037">
        <v>100</v>
      </c>
      <c r="L1037" s="5" t="s">
        <v>2199</v>
      </c>
      <c r="M1037" s="5" t="s">
        <v>28</v>
      </c>
      <c r="N1037">
        <v>4</v>
      </c>
      <c r="O1037" t="s">
        <v>78</v>
      </c>
      <c r="P1037" s="1">
        <v>45634</v>
      </c>
      <c r="Q1037" s="1">
        <v>45704</v>
      </c>
      <c r="R1037">
        <v>1589</v>
      </c>
      <c r="S1037" s="4">
        <v>7.3</v>
      </c>
      <c r="T1037" t="s">
        <v>243</v>
      </c>
    </row>
    <row r="1038" spans="1:20" x14ac:dyDescent="0.35">
      <c r="A1038" t="s">
        <v>2200</v>
      </c>
      <c r="B1038" s="5" t="s">
        <v>73</v>
      </c>
      <c r="C1038" s="6">
        <v>110152</v>
      </c>
      <c r="D1038" t="s">
        <v>22</v>
      </c>
      <c r="E1038">
        <v>110152</v>
      </c>
      <c r="F1038" s="5" t="s">
        <v>50</v>
      </c>
      <c r="G1038" s="5" t="s">
        <v>42</v>
      </c>
      <c r="H1038" s="5" t="s">
        <v>101</v>
      </c>
      <c r="I1038" t="s">
        <v>35</v>
      </c>
      <c r="J1038" t="s">
        <v>101</v>
      </c>
      <c r="K1038">
        <v>0</v>
      </c>
      <c r="L1038" s="5" t="s">
        <v>2201</v>
      </c>
      <c r="M1038" s="5" t="s">
        <v>37</v>
      </c>
      <c r="N1038">
        <v>4</v>
      </c>
      <c r="O1038" t="s">
        <v>78</v>
      </c>
      <c r="P1038" s="1">
        <v>45346</v>
      </c>
      <c r="Q1038" s="1">
        <v>45378</v>
      </c>
      <c r="R1038">
        <v>976</v>
      </c>
      <c r="S1038" s="4">
        <v>8.9</v>
      </c>
      <c r="T1038" t="s">
        <v>55</v>
      </c>
    </row>
    <row r="1039" spans="1:20" x14ac:dyDescent="0.35">
      <c r="A1039" t="s">
        <v>2202</v>
      </c>
      <c r="B1039" s="5" t="s">
        <v>28802</v>
      </c>
      <c r="C1039" s="6">
        <v>49922</v>
      </c>
      <c r="D1039" t="s">
        <v>22</v>
      </c>
      <c r="E1039">
        <v>49922</v>
      </c>
      <c r="F1039" s="5" t="s">
        <v>50</v>
      </c>
      <c r="G1039" s="5" t="s">
        <v>59</v>
      </c>
      <c r="H1039" s="5" t="s">
        <v>157</v>
      </c>
      <c r="I1039" t="s">
        <v>35</v>
      </c>
      <c r="J1039" t="s">
        <v>157</v>
      </c>
      <c r="K1039">
        <v>50</v>
      </c>
      <c r="L1039" s="5" t="s">
        <v>2203</v>
      </c>
      <c r="M1039" s="5" t="s">
        <v>37</v>
      </c>
      <c r="N1039">
        <v>4</v>
      </c>
      <c r="O1039" t="s">
        <v>88</v>
      </c>
      <c r="P1039" s="1">
        <v>45499</v>
      </c>
      <c r="Q1039" s="1">
        <v>45549</v>
      </c>
      <c r="R1039">
        <v>1580</v>
      </c>
      <c r="S1039" s="4">
        <v>8.8000000000000007</v>
      </c>
      <c r="T1039" t="s">
        <v>89</v>
      </c>
    </row>
    <row r="1040" spans="1:20" x14ac:dyDescent="0.35">
      <c r="A1040" t="s">
        <v>2204</v>
      </c>
      <c r="B1040" s="5" t="s">
        <v>28801</v>
      </c>
      <c r="C1040" s="6">
        <v>84890</v>
      </c>
      <c r="D1040" t="s">
        <v>22</v>
      </c>
      <c r="E1040">
        <v>84890</v>
      </c>
      <c r="F1040" s="5" t="s">
        <v>58</v>
      </c>
      <c r="G1040" s="5" t="s">
        <v>42</v>
      </c>
      <c r="H1040" s="5" t="s">
        <v>129</v>
      </c>
      <c r="I1040" t="s">
        <v>35</v>
      </c>
      <c r="J1040" t="s">
        <v>129</v>
      </c>
      <c r="K1040">
        <v>100</v>
      </c>
      <c r="L1040" s="5" t="s">
        <v>2205</v>
      </c>
      <c r="M1040" s="5" t="s">
        <v>54</v>
      </c>
      <c r="N1040">
        <v>0</v>
      </c>
      <c r="O1040" t="s">
        <v>78</v>
      </c>
      <c r="P1040" s="1">
        <v>45440</v>
      </c>
      <c r="Q1040" s="1">
        <v>45474</v>
      </c>
      <c r="R1040">
        <v>2159</v>
      </c>
      <c r="S1040" s="4">
        <v>9.1999999999999993</v>
      </c>
      <c r="T1040" t="s">
        <v>38</v>
      </c>
    </row>
    <row r="1041" spans="1:20" x14ac:dyDescent="0.35">
      <c r="A1041" t="s">
        <v>2206</v>
      </c>
      <c r="B1041" s="5" t="s">
        <v>21</v>
      </c>
      <c r="C1041" s="6">
        <v>73564</v>
      </c>
      <c r="D1041" t="s">
        <v>41</v>
      </c>
      <c r="E1041">
        <v>62529</v>
      </c>
      <c r="F1041" s="5" t="s">
        <v>50</v>
      </c>
      <c r="G1041" s="5" t="s">
        <v>24</v>
      </c>
      <c r="H1041" s="5" t="s">
        <v>60</v>
      </c>
      <c r="I1041" t="s">
        <v>26</v>
      </c>
      <c r="J1041" t="s">
        <v>67</v>
      </c>
      <c r="K1041">
        <v>50</v>
      </c>
      <c r="L1041" s="5" t="s">
        <v>2207</v>
      </c>
      <c r="M1041" s="5" t="s">
        <v>28</v>
      </c>
      <c r="N1041">
        <v>4</v>
      </c>
      <c r="O1041" t="s">
        <v>85</v>
      </c>
      <c r="P1041" s="1">
        <v>45387</v>
      </c>
      <c r="Q1041" s="1">
        <v>45438</v>
      </c>
      <c r="R1041">
        <v>1702</v>
      </c>
      <c r="S1041" s="4">
        <v>7.5</v>
      </c>
      <c r="T1041" t="s">
        <v>55</v>
      </c>
    </row>
    <row r="1042" spans="1:20" x14ac:dyDescent="0.35">
      <c r="A1042" t="s">
        <v>2208</v>
      </c>
      <c r="B1042" s="5" t="s">
        <v>179</v>
      </c>
      <c r="C1042" s="6">
        <v>196201</v>
      </c>
      <c r="D1042" t="s">
        <v>22</v>
      </c>
      <c r="E1042">
        <v>196201</v>
      </c>
      <c r="F1042" s="5" t="s">
        <v>66</v>
      </c>
      <c r="G1042" s="5" t="s">
        <v>24</v>
      </c>
      <c r="H1042" s="5" t="s">
        <v>101</v>
      </c>
      <c r="I1042" t="s">
        <v>35</v>
      </c>
      <c r="J1042" t="s">
        <v>299</v>
      </c>
      <c r="K1042">
        <v>0</v>
      </c>
      <c r="L1042" s="5" t="s">
        <v>2209</v>
      </c>
      <c r="M1042" s="5" t="s">
        <v>70</v>
      </c>
      <c r="N1042">
        <v>5</v>
      </c>
      <c r="O1042" t="s">
        <v>85</v>
      </c>
      <c r="P1042" s="1">
        <v>45703</v>
      </c>
      <c r="Q1042" s="1">
        <v>45754</v>
      </c>
      <c r="R1042">
        <v>1756</v>
      </c>
      <c r="S1042" s="4">
        <v>8.8000000000000007</v>
      </c>
      <c r="T1042" t="s">
        <v>38</v>
      </c>
    </row>
    <row r="1043" spans="1:20" x14ac:dyDescent="0.35">
      <c r="A1043" t="s">
        <v>2210</v>
      </c>
      <c r="B1043" s="5" t="s">
        <v>217</v>
      </c>
      <c r="C1043" s="6">
        <v>164425</v>
      </c>
      <c r="D1043" t="s">
        <v>22</v>
      </c>
      <c r="E1043">
        <v>164425</v>
      </c>
      <c r="F1043" s="5" t="s">
        <v>66</v>
      </c>
      <c r="G1043" s="5" t="s">
        <v>42</v>
      </c>
      <c r="H1043" s="5" t="s">
        <v>52</v>
      </c>
      <c r="I1043" t="s">
        <v>35</v>
      </c>
      <c r="J1043" t="s">
        <v>304</v>
      </c>
      <c r="K1043">
        <v>0</v>
      </c>
      <c r="L1043" s="5" t="s">
        <v>2211</v>
      </c>
      <c r="M1043" s="5" t="s">
        <v>70</v>
      </c>
      <c r="N1043">
        <v>9</v>
      </c>
      <c r="O1043" t="s">
        <v>131</v>
      </c>
      <c r="P1043" s="1">
        <v>45490</v>
      </c>
      <c r="Q1043" s="1">
        <v>45537</v>
      </c>
      <c r="R1043">
        <v>1881</v>
      </c>
      <c r="S1043" s="4">
        <v>5.6</v>
      </c>
      <c r="T1043" t="s">
        <v>108</v>
      </c>
    </row>
    <row r="1044" spans="1:20" x14ac:dyDescent="0.35">
      <c r="A1044" t="s">
        <v>2212</v>
      </c>
      <c r="B1044" s="5" t="s">
        <v>145</v>
      </c>
      <c r="C1044" s="6">
        <v>158518</v>
      </c>
      <c r="D1044" t="s">
        <v>33</v>
      </c>
      <c r="E1044">
        <v>17436980</v>
      </c>
      <c r="F1044" s="5" t="s">
        <v>66</v>
      </c>
      <c r="G1044" s="5" t="s">
        <v>59</v>
      </c>
      <c r="H1044" s="5" t="s">
        <v>34</v>
      </c>
      <c r="I1044" t="s">
        <v>35</v>
      </c>
      <c r="J1044" t="s">
        <v>93</v>
      </c>
      <c r="K1044">
        <v>0</v>
      </c>
      <c r="L1044" s="5" t="s">
        <v>2213</v>
      </c>
      <c r="M1044" s="5" t="s">
        <v>37</v>
      </c>
      <c r="N1044">
        <v>6</v>
      </c>
      <c r="O1044" t="s">
        <v>112</v>
      </c>
      <c r="P1044" s="1">
        <v>45694</v>
      </c>
      <c r="Q1044" s="1">
        <v>45713</v>
      </c>
      <c r="R1044">
        <v>2218</v>
      </c>
      <c r="S1044" s="4">
        <v>7.2</v>
      </c>
      <c r="T1044" t="s">
        <v>47</v>
      </c>
    </row>
    <row r="1045" spans="1:20" x14ac:dyDescent="0.35">
      <c r="A1045" t="s">
        <v>2214</v>
      </c>
      <c r="B1045" s="5" t="s">
        <v>179</v>
      </c>
      <c r="C1045" s="6">
        <v>137246</v>
      </c>
      <c r="D1045" t="s">
        <v>22</v>
      </c>
      <c r="E1045">
        <v>137246</v>
      </c>
      <c r="F1045" s="5" t="s">
        <v>50</v>
      </c>
      <c r="G1045" s="5" t="s">
        <v>24</v>
      </c>
      <c r="H1045" s="5" t="s">
        <v>68</v>
      </c>
      <c r="I1045" t="s">
        <v>26</v>
      </c>
      <c r="J1045" t="s">
        <v>68</v>
      </c>
      <c r="K1045">
        <v>100</v>
      </c>
      <c r="L1045" s="5" t="s">
        <v>2215</v>
      </c>
      <c r="M1045" s="5" t="s">
        <v>37</v>
      </c>
      <c r="N1045">
        <v>4</v>
      </c>
      <c r="O1045" t="s">
        <v>85</v>
      </c>
      <c r="P1045" s="1">
        <v>45394</v>
      </c>
      <c r="Q1045" s="1">
        <v>45426</v>
      </c>
      <c r="R1045">
        <v>609</v>
      </c>
      <c r="S1045" s="4">
        <v>8.4</v>
      </c>
      <c r="T1045" t="s">
        <v>103</v>
      </c>
    </row>
    <row r="1046" spans="1:20" x14ac:dyDescent="0.35">
      <c r="A1046" t="s">
        <v>2216</v>
      </c>
      <c r="B1046" s="5" t="s">
        <v>217</v>
      </c>
      <c r="C1046" s="6">
        <v>222330</v>
      </c>
      <c r="D1046" t="s">
        <v>41</v>
      </c>
      <c r="E1046">
        <v>188981</v>
      </c>
      <c r="F1046" s="5" t="s">
        <v>23</v>
      </c>
      <c r="G1046" s="5" t="s">
        <v>24</v>
      </c>
      <c r="H1046" s="5" t="s">
        <v>126</v>
      </c>
      <c r="I1046" t="s">
        <v>35</v>
      </c>
      <c r="J1046" t="s">
        <v>126</v>
      </c>
      <c r="K1046">
        <v>100</v>
      </c>
      <c r="L1046" s="5" t="s">
        <v>2217</v>
      </c>
      <c r="M1046" s="5" t="s">
        <v>28</v>
      </c>
      <c r="N1046">
        <v>15</v>
      </c>
      <c r="O1046" t="s">
        <v>46</v>
      </c>
      <c r="P1046" s="1">
        <v>45755</v>
      </c>
      <c r="Q1046" s="1">
        <v>45789</v>
      </c>
      <c r="R1046">
        <v>1335</v>
      </c>
      <c r="S1046" s="4">
        <v>9.6</v>
      </c>
      <c r="T1046" t="s">
        <v>108</v>
      </c>
    </row>
    <row r="1047" spans="1:20" x14ac:dyDescent="0.35">
      <c r="A1047" t="s">
        <v>2218</v>
      </c>
      <c r="B1047" s="5" t="s">
        <v>145</v>
      </c>
      <c r="C1047" s="6">
        <v>73721</v>
      </c>
      <c r="D1047" t="s">
        <v>22</v>
      </c>
      <c r="E1047">
        <v>73721</v>
      </c>
      <c r="F1047" s="5" t="s">
        <v>50</v>
      </c>
      <c r="G1047" s="5" t="s">
        <v>51</v>
      </c>
      <c r="H1047" s="5" t="s">
        <v>191</v>
      </c>
      <c r="I1047" t="s">
        <v>44</v>
      </c>
      <c r="J1047" t="s">
        <v>25</v>
      </c>
      <c r="K1047">
        <v>100</v>
      </c>
      <c r="L1047" s="5" t="s">
        <v>2219</v>
      </c>
      <c r="M1047" s="5" t="s">
        <v>70</v>
      </c>
      <c r="N1047">
        <v>2</v>
      </c>
      <c r="O1047" t="s">
        <v>141</v>
      </c>
      <c r="P1047" s="1">
        <v>45722</v>
      </c>
      <c r="Q1047" s="1">
        <v>45761</v>
      </c>
      <c r="R1047">
        <v>1797</v>
      </c>
      <c r="S1047" s="4">
        <v>5.2</v>
      </c>
      <c r="T1047" t="s">
        <v>118</v>
      </c>
    </row>
    <row r="1048" spans="1:20" x14ac:dyDescent="0.35">
      <c r="A1048" t="s">
        <v>2220</v>
      </c>
      <c r="B1048" s="5" t="s">
        <v>28801</v>
      </c>
      <c r="C1048" s="6">
        <v>125284</v>
      </c>
      <c r="D1048" t="s">
        <v>120</v>
      </c>
      <c r="E1048">
        <v>112756</v>
      </c>
      <c r="F1048" s="5" t="s">
        <v>50</v>
      </c>
      <c r="G1048" s="5" t="s">
        <v>42</v>
      </c>
      <c r="H1048" s="5" t="s">
        <v>121</v>
      </c>
      <c r="I1048" t="s">
        <v>26</v>
      </c>
      <c r="J1048" t="s">
        <v>121</v>
      </c>
      <c r="K1048">
        <v>0</v>
      </c>
      <c r="L1048" s="5" t="s">
        <v>2221</v>
      </c>
      <c r="M1048" s="5" t="s">
        <v>28</v>
      </c>
      <c r="N1048">
        <v>3</v>
      </c>
      <c r="O1048" t="s">
        <v>112</v>
      </c>
      <c r="P1048" s="1">
        <v>45323</v>
      </c>
      <c r="Q1048" s="1">
        <v>45337</v>
      </c>
      <c r="R1048">
        <v>553</v>
      </c>
      <c r="S1048" s="4">
        <v>9.4</v>
      </c>
      <c r="T1048" t="s">
        <v>95</v>
      </c>
    </row>
    <row r="1049" spans="1:20" x14ac:dyDescent="0.35">
      <c r="A1049" t="s">
        <v>2222</v>
      </c>
      <c r="B1049" s="5" t="s">
        <v>28801</v>
      </c>
      <c r="C1049" s="6">
        <v>266424</v>
      </c>
      <c r="D1049" t="s">
        <v>22</v>
      </c>
      <c r="E1049">
        <v>266424</v>
      </c>
      <c r="F1049" s="5" t="s">
        <v>23</v>
      </c>
      <c r="G1049" s="5" t="s">
        <v>24</v>
      </c>
      <c r="H1049" s="5" t="s">
        <v>129</v>
      </c>
      <c r="I1049" t="s">
        <v>35</v>
      </c>
      <c r="J1049" t="s">
        <v>129</v>
      </c>
      <c r="K1049">
        <v>50</v>
      </c>
      <c r="L1049" s="5" t="s">
        <v>2223</v>
      </c>
      <c r="M1049" s="5" t="s">
        <v>54</v>
      </c>
      <c r="N1049">
        <v>17</v>
      </c>
      <c r="O1049" t="s">
        <v>131</v>
      </c>
      <c r="P1049" s="1">
        <v>45401</v>
      </c>
      <c r="Q1049" s="1">
        <v>45469</v>
      </c>
      <c r="R1049">
        <v>515</v>
      </c>
      <c r="S1049" s="4">
        <v>5.2</v>
      </c>
      <c r="T1049" t="s">
        <v>89</v>
      </c>
    </row>
    <row r="1050" spans="1:20" x14ac:dyDescent="0.35">
      <c r="A1050" t="s">
        <v>2224</v>
      </c>
      <c r="B1050" s="5" t="s">
        <v>73</v>
      </c>
      <c r="C1050" s="6">
        <v>158788</v>
      </c>
      <c r="D1050" t="s">
        <v>41</v>
      </c>
      <c r="E1050">
        <v>134970</v>
      </c>
      <c r="F1050" s="5" t="s">
        <v>23</v>
      </c>
      <c r="G1050" s="5" t="s">
        <v>51</v>
      </c>
      <c r="H1050" s="5" t="s">
        <v>60</v>
      </c>
      <c r="I1050" t="s">
        <v>44</v>
      </c>
      <c r="J1050" t="s">
        <v>60</v>
      </c>
      <c r="K1050">
        <v>50</v>
      </c>
      <c r="L1050" s="5" t="s">
        <v>2225</v>
      </c>
      <c r="M1050" s="5" t="s">
        <v>28</v>
      </c>
      <c r="N1050">
        <v>14</v>
      </c>
      <c r="O1050" t="s">
        <v>46</v>
      </c>
      <c r="P1050" s="1">
        <v>45723</v>
      </c>
      <c r="Q1050" s="1">
        <v>45759</v>
      </c>
      <c r="R1050">
        <v>559</v>
      </c>
      <c r="S1050" s="4">
        <v>7</v>
      </c>
      <c r="T1050" t="s">
        <v>63</v>
      </c>
    </row>
    <row r="1051" spans="1:20" x14ac:dyDescent="0.35">
      <c r="A1051" t="s">
        <v>2226</v>
      </c>
      <c r="B1051" s="5" t="s">
        <v>179</v>
      </c>
      <c r="C1051" s="6">
        <v>99628</v>
      </c>
      <c r="D1051" t="s">
        <v>65</v>
      </c>
      <c r="E1051">
        <v>129516</v>
      </c>
      <c r="F1051" s="5" t="s">
        <v>50</v>
      </c>
      <c r="G1051" s="5" t="s">
        <v>51</v>
      </c>
      <c r="H1051" s="5" t="s">
        <v>67</v>
      </c>
      <c r="I1051" t="s">
        <v>44</v>
      </c>
      <c r="J1051" t="s">
        <v>67</v>
      </c>
      <c r="K1051">
        <v>100</v>
      </c>
      <c r="L1051" s="5" t="s">
        <v>2227</v>
      </c>
      <c r="M1051" s="5" t="s">
        <v>28</v>
      </c>
      <c r="N1051">
        <v>3</v>
      </c>
      <c r="O1051" t="s">
        <v>88</v>
      </c>
      <c r="P1051" s="1">
        <v>45495</v>
      </c>
      <c r="Q1051" s="1">
        <v>45531</v>
      </c>
      <c r="R1051">
        <v>799</v>
      </c>
      <c r="S1051" s="4">
        <v>5.0999999999999996</v>
      </c>
      <c r="T1051" t="s">
        <v>210</v>
      </c>
    </row>
    <row r="1052" spans="1:20" x14ac:dyDescent="0.35">
      <c r="A1052" t="s">
        <v>2228</v>
      </c>
      <c r="B1052" s="5" t="s">
        <v>28802</v>
      </c>
      <c r="C1052" s="6">
        <v>52727</v>
      </c>
      <c r="D1052" t="s">
        <v>92</v>
      </c>
      <c r="E1052">
        <v>39545</v>
      </c>
      <c r="F1052" s="5" t="s">
        <v>58</v>
      </c>
      <c r="G1052" s="5" t="s">
        <v>59</v>
      </c>
      <c r="H1052" s="5" t="s">
        <v>93</v>
      </c>
      <c r="I1052" t="s">
        <v>44</v>
      </c>
      <c r="J1052" t="s">
        <v>151</v>
      </c>
      <c r="K1052">
        <v>100</v>
      </c>
      <c r="L1052" s="5" t="s">
        <v>2229</v>
      </c>
      <c r="M1052" s="5" t="s">
        <v>37</v>
      </c>
      <c r="N1052">
        <v>1</v>
      </c>
      <c r="O1052" t="s">
        <v>135</v>
      </c>
      <c r="P1052" s="1">
        <v>45733</v>
      </c>
      <c r="Q1052" s="1">
        <v>45801</v>
      </c>
      <c r="R1052">
        <v>1166</v>
      </c>
      <c r="S1052" s="4">
        <v>9</v>
      </c>
      <c r="T1052" t="s">
        <v>136</v>
      </c>
    </row>
    <row r="1053" spans="1:20" x14ac:dyDescent="0.35">
      <c r="A1053" t="s">
        <v>2230</v>
      </c>
      <c r="B1053" s="5" t="s">
        <v>162</v>
      </c>
      <c r="C1053" s="6">
        <v>38473</v>
      </c>
      <c r="D1053" t="s">
        <v>22</v>
      </c>
      <c r="E1053">
        <v>38473</v>
      </c>
      <c r="F1053" s="5" t="s">
        <v>50</v>
      </c>
      <c r="G1053" s="5" t="s">
        <v>24</v>
      </c>
      <c r="H1053" s="5" t="s">
        <v>116</v>
      </c>
      <c r="I1053" t="s">
        <v>35</v>
      </c>
      <c r="J1053" t="s">
        <v>116</v>
      </c>
      <c r="K1053">
        <v>100</v>
      </c>
      <c r="L1053" s="5" t="s">
        <v>2231</v>
      </c>
      <c r="M1053" s="5" t="s">
        <v>70</v>
      </c>
      <c r="N1053">
        <v>4</v>
      </c>
      <c r="O1053" t="s">
        <v>172</v>
      </c>
      <c r="P1053" s="1">
        <v>45570</v>
      </c>
      <c r="Q1053" s="1">
        <v>45599</v>
      </c>
      <c r="R1053">
        <v>2320</v>
      </c>
      <c r="S1053" s="4">
        <v>7.9</v>
      </c>
      <c r="T1053" t="s">
        <v>210</v>
      </c>
    </row>
    <row r="1054" spans="1:20" x14ac:dyDescent="0.35">
      <c r="A1054" t="s">
        <v>2232</v>
      </c>
      <c r="B1054" s="5" t="s">
        <v>28800</v>
      </c>
      <c r="C1054" s="6">
        <v>64133</v>
      </c>
      <c r="D1054" t="s">
        <v>22</v>
      </c>
      <c r="E1054">
        <v>64133</v>
      </c>
      <c r="F1054" s="5" t="s">
        <v>58</v>
      </c>
      <c r="G1054" s="5" t="s">
        <v>24</v>
      </c>
      <c r="H1054" s="5" t="s">
        <v>101</v>
      </c>
      <c r="I1054" t="s">
        <v>26</v>
      </c>
      <c r="J1054" t="s">
        <v>25</v>
      </c>
      <c r="K1054">
        <v>0</v>
      </c>
      <c r="L1054" s="5" t="s">
        <v>2233</v>
      </c>
      <c r="M1054" s="5" t="s">
        <v>70</v>
      </c>
      <c r="N1054">
        <v>1</v>
      </c>
      <c r="O1054" t="s">
        <v>141</v>
      </c>
      <c r="P1054" s="1">
        <v>45559</v>
      </c>
      <c r="Q1054" s="1">
        <v>45629</v>
      </c>
      <c r="R1054">
        <v>955</v>
      </c>
      <c r="S1054" s="4">
        <v>7.8</v>
      </c>
      <c r="T1054" t="s">
        <v>89</v>
      </c>
    </row>
    <row r="1055" spans="1:20" x14ac:dyDescent="0.35">
      <c r="A1055" t="s">
        <v>2234</v>
      </c>
      <c r="B1055" s="5" t="s">
        <v>174</v>
      </c>
      <c r="C1055" s="6">
        <v>47110</v>
      </c>
      <c r="D1055" t="s">
        <v>74</v>
      </c>
      <c r="E1055">
        <v>58888</v>
      </c>
      <c r="F1055" s="5" t="s">
        <v>58</v>
      </c>
      <c r="G1055" s="5" t="s">
        <v>42</v>
      </c>
      <c r="H1055" s="5" t="s">
        <v>75</v>
      </c>
      <c r="I1055" t="s">
        <v>44</v>
      </c>
      <c r="J1055" t="s">
        <v>75</v>
      </c>
      <c r="K1055">
        <v>50</v>
      </c>
      <c r="L1055" s="5" t="s">
        <v>2235</v>
      </c>
      <c r="M1055" s="5" t="s">
        <v>37</v>
      </c>
      <c r="N1055">
        <v>1</v>
      </c>
      <c r="O1055" t="s">
        <v>147</v>
      </c>
      <c r="P1055" s="1">
        <v>45622</v>
      </c>
      <c r="Q1055" s="1">
        <v>45663</v>
      </c>
      <c r="R1055">
        <v>844</v>
      </c>
      <c r="S1055" s="4">
        <v>8.4</v>
      </c>
      <c r="T1055" t="s">
        <v>47</v>
      </c>
    </row>
    <row r="1056" spans="1:20" x14ac:dyDescent="0.35">
      <c r="A1056" t="s">
        <v>2236</v>
      </c>
      <c r="B1056" s="5" t="s">
        <v>91</v>
      </c>
      <c r="C1056" s="6">
        <v>71783</v>
      </c>
      <c r="D1056" t="s">
        <v>41</v>
      </c>
      <c r="E1056">
        <v>61016</v>
      </c>
      <c r="F1056" s="5" t="s">
        <v>58</v>
      </c>
      <c r="G1056" s="5" t="s">
        <v>42</v>
      </c>
      <c r="H1056" s="5" t="s">
        <v>60</v>
      </c>
      <c r="I1056" t="s">
        <v>35</v>
      </c>
      <c r="J1056" t="s">
        <v>60</v>
      </c>
      <c r="K1056">
        <v>50</v>
      </c>
      <c r="L1056" s="5" t="s">
        <v>2143</v>
      </c>
      <c r="M1056" s="5" t="s">
        <v>28</v>
      </c>
      <c r="N1056">
        <v>1</v>
      </c>
      <c r="O1056" t="s">
        <v>147</v>
      </c>
      <c r="P1056" s="1">
        <v>45504</v>
      </c>
      <c r="Q1056" s="1">
        <v>45572</v>
      </c>
      <c r="R1056">
        <v>524</v>
      </c>
      <c r="S1056" s="4">
        <v>8.8000000000000007</v>
      </c>
      <c r="T1056" t="s">
        <v>55</v>
      </c>
    </row>
    <row r="1057" spans="1:20" x14ac:dyDescent="0.35">
      <c r="A1057" t="s">
        <v>2237</v>
      </c>
      <c r="B1057" s="5" t="s">
        <v>28801</v>
      </c>
      <c r="C1057" s="6">
        <v>83829</v>
      </c>
      <c r="D1057" t="s">
        <v>22</v>
      </c>
      <c r="E1057">
        <v>83829</v>
      </c>
      <c r="F1057" s="5" t="s">
        <v>58</v>
      </c>
      <c r="G1057" s="5" t="s">
        <v>51</v>
      </c>
      <c r="H1057" s="5" t="s">
        <v>68</v>
      </c>
      <c r="I1057" t="s">
        <v>44</v>
      </c>
      <c r="J1057" t="s">
        <v>116</v>
      </c>
      <c r="K1057">
        <v>50</v>
      </c>
      <c r="L1057" s="5" t="s">
        <v>2238</v>
      </c>
      <c r="M1057" s="5" t="s">
        <v>37</v>
      </c>
      <c r="N1057">
        <v>0</v>
      </c>
      <c r="O1057" t="s">
        <v>62</v>
      </c>
      <c r="P1057" s="1">
        <v>45461</v>
      </c>
      <c r="Q1057" s="1">
        <v>45533</v>
      </c>
      <c r="R1057">
        <v>1929</v>
      </c>
      <c r="S1057" s="4">
        <v>8.3000000000000007</v>
      </c>
      <c r="T1057" t="s">
        <v>30</v>
      </c>
    </row>
    <row r="1058" spans="1:20" x14ac:dyDescent="0.35">
      <c r="A1058" t="s">
        <v>2239</v>
      </c>
      <c r="B1058" s="5" t="s">
        <v>57</v>
      </c>
      <c r="C1058" s="6">
        <v>91511</v>
      </c>
      <c r="D1058" t="s">
        <v>22</v>
      </c>
      <c r="E1058">
        <v>91511</v>
      </c>
      <c r="F1058" s="5" t="s">
        <v>50</v>
      </c>
      <c r="G1058" s="5" t="s">
        <v>59</v>
      </c>
      <c r="H1058" s="5" t="s">
        <v>97</v>
      </c>
      <c r="I1058" t="s">
        <v>44</v>
      </c>
      <c r="J1058" t="s">
        <v>97</v>
      </c>
      <c r="K1058">
        <v>50</v>
      </c>
      <c r="L1058" s="5" t="s">
        <v>2240</v>
      </c>
      <c r="M1058" s="5" t="s">
        <v>54</v>
      </c>
      <c r="N1058">
        <v>4</v>
      </c>
      <c r="O1058" t="s">
        <v>71</v>
      </c>
      <c r="P1058" s="1">
        <v>45613</v>
      </c>
      <c r="Q1058" s="1">
        <v>45635</v>
      </c>
      <c r="R1058">
        <v>1221</v>
      </c>
      <c r="S1058" s="4">
        <v>5.7</v>
      </c>
      <c r="T1058" t="s">
        <v>47</v>
      </c>
    </row>
    <row r="1059" spans="1:20" x14ac:dyDescent="0.35">
      <c r="A1059" t="s">
        <v>2241</v>
      </c>
      <c r="B1059" s="5" t="s">
        <v>145</v>
      </c>
      <c r="C1059" s="6">
        <v>198095</v>
      </c>
      <c r="D1059" t="s">
        <v>41</v>
      </c>
      <c r="E1059">
        <v>168381</v>
      </c>
      <c r="F1059" s="5" t="s">
        <v>23</v>
      </c>
      <c r="G1059" s="5" t="s">
        <v>24</v>
      </c>
      <c r="H1059" s="5" t="s">
        <v>60</v>
      </c>
      <c r="I1059" t="s">
        <v>44</v>
      </c>
      <c r="J1059" t="s">
        <v>60</v>
      </c>
      <c r="K1059">
        <v>50</v>
      </c>
      <c r="L1059" s="5" t="s">
        <v>2242</v>
      </c>
      <c r="M1059" s="5" t="s">
        <v>54</v>
      </c>
      <c r="N1059">
        <v>14</v>
      </c>
      <c r="O1059" t="s">
        <v>131</v>
      </c>
      <c r="P1059" s="1">
        <v>45474</v>
      </c>
      <c r="Q1059" s="1">
        <v>45531</v>
      </c>
      <c r="R1059">
        <v>1815</v>
      </c>
      <c r="S1059" s="4">
        <v>9.5</v>
      </c>
      <c r="T1059" t="s">
        <v>103</v>
      </c>
    </row>
    <row r="1060" spans="1:20" x14ac:dyDescent="0.35">
      <c r="A1060" t="s">
        <v>2243</v>
      </c>
      <c r="B1060" s="5" t="s">
        <v>28799</v>
      </c>
      <c r="C1060" s="6">
        <v>119407</v>
      </c>
      <c r="D1060" t="s">
        <v>22</v>
      </c>
      <c r="E1060">
        <v>119407</v>
      </c>
      <c r="F1060" s="5" t="s">
        <v>66</v>
      </c>
      <c r="G1060" s="5" t="s">
        <v>24</v>
      </c>
      <c r="H1060" s="5" t="s">
        <v>68</v>
      </c>
      <c r="I1060" t="s">
        <v>44</v>
      </c>
      <c r="J1060" t="s">
        <v>68</v>
      </c>
      <c r="K1060">
        <v>0</v>
      </c>
      <c r="L1060" s="5" t="s">
        <v>2244</v>
      </c>
      <c r="M1060" s="5" t="s">
        <v>54</v>
      </c>
      <c r="N1060">
        <v>7</v>
      </c>
      <c r="O1060" t="s">
        <v>172</v>
      </c>
      <c r="P1060" s="1">
        <v>45703</v>
      </c>
      <c r="Q1060" s="1">
        <v>45740</v>
      </c>
      <c r="R1060">
        <v>2040</v>
      </c>
      <c r="S1060" s="4">
        <v>6.2</v>
      </c>
      <c r="T1060" t="s">
        <v>243</v>
      </c>
    </row>
    <row r="1061" spans="1:20" x14ac:dyDescent="0.35">
      <c r="A1061" t="s">
        <v>2245</v>
      </c>
      <c r="B1061" s="5" t="s">
        <v>40</v>
      </c>
      <c r="C1061" s="6">
        <v>87493</v>
      </c>
      <c r="D1061" t="s">
        <v>22</v>
      </c>
      <c r="E1061">
        <v>87493</v>
      </c>
      <c r="F1061" s="5" t="s">
        <v>50</v>
      </c>
      <c r="G1061" s="5" t="s">
        <v>51</v>
      </c>
      <c r="H1061" s="5" t="s">
        <v>97</v>
      </c>
      <c r="I1061" t="s">
        <v>44</v>
      </c>
      <c r="J1061" t="s">
        <v>97</v>
      </c>
      <c r="K1061">
        <v>100</v>
      </c>
      <c r="L1061" s="5" t="s">
        <v>2246</v>
      </c>
      <c r="M1061" s="5" t="s">
        <v>54</v>
      </c>
      <c r="N1061">
        <v>4</v>
      </c>
      <c r="O1061" t="s">
        <v>135</v>
      </c>
      <c r="P1061" s="1">
        <v>45630</v>
      </c>
      <c r="Q1061" s="1">
        <v>45678</v>
      </c>
      <c r="R1061">
        <v>2032</v>
      </c>
      <c r="S1061" s="4">
        <v>6.5</v>
      </c>
      <c r="T1061" t="s">
        <v>63</v>
      </c>
    </row>
    <row r="1062" spans="1:20" x14ac:dyDescent="0.35">
      <c r="A1062" t="s">
        <v>2247</v>
      </c>
      <c r="B1062" s="5" t="s">
        <v>40</v>
      </c>
      <c r="C1062" s="6">
        <v>121335</v>
      </c>
      <c r="D1062" t="s">
        <v>22</v>
      </c>
      <c r="E1062">
        <v>121335</v>
      </c>
      <c r="F1062" s="5" t="s">
        <v>66</v>
      </c>
      <c r="G1062" s="5" t="s">
        <v>24</v>
      </c>
      <c r="H1062" s="5" t="s">
        <v>68</v>
      </c>
      <c r="I1062" t="s">
        <v>44</v>
      </c>
      <c r="J1062" t="s">
        <v>68</v>
      </c>
      <c r="K1062">
        <v>50</v>
      </c>
      <c r="L1062" s="5" t="s">
        <v>2248</v>
      </c>
      <c r="M1062" s="5" t="s">
        <v>28</v>
      </c>
      <c r="N1062">
        <v>7</v>
      </c>
      <c r="O1062" t="s">
        <v>46</v>
      </c>
      <c r="P1062" s="1">
        <v>45632</v>
      </c>
      <c r="Q1062" s="1">
        <v>45668</v>
      </c>
      <c r="R1062">
        <v>1573</v>
      </c>
      <c r="S1062" s="4">
        <v>7.9</v>
      </c>
      <c r="T1062" t="s">
        <v>95</v>
      </c>
    </row>
    <row r="1063" spans="1:20" x14ac:dyDescent="0.35">
      <c r="A1063" t="s">
        <v>2249</v>
      </c>
      <c r="B1063" s="5" t="s">
        <v>28802</v>
      </c>
      <c r="C1063" s="6">
        <v>289174</v>
      </c>
      <c r="D1063" t="s">
        <v>65</v>
      </c>
      <c r="E1063">
        <v>375926</v>
      </c>
      <c r="F1063" s="5" t="s">
        <v>23</v>
      </c>
      <c r="G1063" s="5" t="s">
        <v>51</v>
      </c>
      <c r="H1063" s="5" t="s">
        <v>67</v>
      </c>
      <c r="I1063" t="s">
        <v>35</v>
      </c>
      <c r="J1063" t="s">
        <v>67</v>
      </c>
      <c r="K1063">
        <v>0</v>
      </c>
      <c r="L1063" s="5" t="s">
        <v>2250</v>
      </c>
      <c r="M1063" s="5" t="s">
        <v>70</v>
      </c>
      <c r="N1063">
        <v>13</v>
      </c>
      <c r="O1063" t="s">
        <v>167</v>
      </c>
      <c r="P1063" s="1">
        <v>45692</v>
      </c>
      <c r="Q1063" s="1">
        <v>45742</v>
      </c>
      <c r="R1063">
        <v>2451</v>
      </c>
      <c r="S1063" s="4">
        <v>8.5</v>
      </c>
      <c r="T1063" t="s">
        <v>55</v>
      </c>
    </row>
    <row r="1064" spans="1:20" x14ac:dyDescent="0.35">
      <c r="A1064" t="s">
        <v>2251</v>
      </c>
      <c r="B1064" s="5" t="s">
        <v>100</v>
      </c>
      <c r="C1064" s="6">
        <v>154280</v>
      </c>
      <c r="D1064" t="s">
        <v>22</v>
      </c>
      <c r="E1064">
        <v>154280</v>
      </c>
      <c r="F1064" s="5" t="s">
        <v>66</v>
      </c>
      <c r="G1064" s="5" t="s">
        <v>42</v>
      </c>
      <c r="H1064" s="5" t="s">
        <v>52</v>
      </c>
      <c r="I1064" t="s">
        <v>35</v>
      </c>
      <c r="J1064" t="s">
        <v>52</v>
      </c>
      <c r="K1064">
        <v>0</v>
      </c>
      <c r="L1064" s="5" t="s">
        <v>2252</v>
      </c>
      <c r="M1064" s="5" t="s">
        <v>37</v>
      </c>
      <c r="N1064">
        <v>5</v>
      </c>
      <c r="O1064" t="s">
        <v>131</v>
      </c>
      <c r="P1064" s="1">
        <v>45319</v>
      </c>
      <c r="Q1064" s="1">
        <v>45372</v>
      </c>
      <c r="R1064">
        <v>547</v>
      </c>
      <c r="S1064" s="4">
        <v>9.6</v>
      </c>
      <c r="T1064" t="s">
        <v>108</v>
      </c>
    </row>
    <row r="1065" spans="1:20" x14ac:dyDescent="0.35">
      <c r="A1065" t="s">
        <v>2253</v>
      </c>
      <c r="B1065" s="5" t="s">
        <v>32</v>
      </c>
      <c r="C1065" s="6">
        <v>62297</v>
      </c>
      <c r="D1065" t="s">
        <v>74</v>
      </c>
      <c r="E1065">
        <v>77871</v>
      </c>
      <c r="F1065" s="5" t="s">
        <v>58</v>
      </c>
      <c r="G1065" s="5" t="s">
        <v>24</v>
      </c>
      <c r="H1065" s="5" t="s">
        <v>75</v>
      </c>
      <c r="I1065" t="s">
        <v>44</v>
      </c>
      <c r="J1065" t="s">
        <v>75</v>
      </c>
      <c r="K1065">
        <v>100</v>
      </c>
      <c r="L1065" s="5" t="s">
        <v>2254</v>
      </c>
      <c r="M1065" s="5" t="s">
        <v>28</v>
      </c>
      <c r="N1065">
        <v>0</v>
      </c>
      <c r="O1065" t="s">
        <v>112</v>
      </c>
      <c r="P1065" s="1">
        <v>45561</v>
      </c>
      <c r="Q1065" s="1">
        <v>45598</v>
      </c>
      <c r="R1065">
        <v>2467</v>
      </c>
      <c r="S1065" s="4">
        <v>7.4</v>
      </c>
      <c r="T1065" t="s">
        <v>79</v>
      </c>
    </row>
    <row r="1066" spans="1:20" x14ac:dyDescent="0.35">
      <c r="A1066" t="s">
        <v>2255</v>
      </c>
      <c r="B1066" s="5" t="s">
        <v>28801</v>
      </c>
      <c r="C1066" s="6">
        <v>114311</v>
      </c>
      <c r="D1066" t="s">
        <v>74</v>
      </c>
      <c r="E1066">
        <v>142889</v>
      </c>
      <c r="F1066" s="5" t="s">
        <v>50</v>
      </c>
      <c r="G1066" s="5" t="s">
        <v>51</v>
      </c>
      <c r="H1066" s="5" t="s">
        <v>75</v>
      </c>
      <c r="I1066" t="s">
        <v>35</v>
      </c>
      <c r="J1066" t="s">
        <v>75</v>
      </c>
      <c r="K1066">
        <v>50</v>
      </c>
      <c r="L1066" s="5" t="s">
        <v>2256</v>
      </c>
      <c r="M1066" s="5" t="s">
        <v>54</v>
      </c>
      <c r="N1066">
        <v>2</v>
      </c>
      <c r="O1066" t="s">
        <v>107</v>
      </c>
      <c r="P1066" s="1">
        <v>45392</v>
      </c>
      <c r="Q1066" s="1">
        <v>45409</v>
      </c>
      <c r="R1066">
        <v>1979</v>
      </c>
      <c r="S1066" s="4">
        <v>8.8000000000000007</v>
      </c>
      <c r="T1066" t="s">
        <v>30</v>
      </c>
    </row>
    <row r="1067" spans="1:20" x14ac:dyDescent="0.35">
      <c r="A1067" t="s">
        <v>2257</v>
      </c>
      <c r="B1067" s="5" t="s">
        <v>28802</v>
      </c>
      <c r="C1067" s="6">
        <v>163458</v>
      </c>
      <c r="D1067" t="s">
        <v>74</v>
      </c>
      <c r="E1067">
        <v>204323</v>
      </c>
      <c r="F1067" s="5" t="s">
        <v>66</v>
      </c>
      <c r="G1067" s="5" t="s">
        <v>42</v>
      </c>
      <c r="H1067" s="5" t="s">
        <v>75</v>
      </c>
      <c r="I1067" t="s">
        <v>35</v>
      </c>
      <c r="J1067" t="s">
        <v>75</v>
      </c>
      <c r="K1067">
        <v>50</v>
      </c>
      <c r="L1067" s="5" t="s">
        <v>2258</v>
      </c>
      <c r="M1067" s="5" t="s">
        <v>70</v>
      </c>
      <c r="N1067">
        <v>7</v>
      </c>
      <c r="O1067" t="s">
        <v>141</v>
      </c>
      <c r="P1067" s="1">
        <v>45503</v>
      </c>
      <c r="Q1067" s="1">
        <v>45570</v>
      </c>
      <c r="R1067">
        <v>1096</v>
      </c>
      <c r="S1067" s="4">
        <v>7.4</v>
      </c>
      <c r="T1067" t="s">
        <v>38</v>
      </c>
    </row>
    <row r="1068" spans="1:20" x14ac:dyDescent="0.35">
      <c r="A1068" t="s">
        <v>2259</v>
      </c>
      <c r="B1068" s="5" t="s">
        <v>28801</v>
      </c>
      <c r="C1068" s="6">
        <v>107211</v>
      </c>
      <c r="D1068" t="s">
        <v>41</v>
      </c>
      <c r="E1068">
        <v>91129</v>
      </c>
      <c r="F1068" s="5" t="s">
        <v>50</v>
      </c>
      <c r="G1068" s="5" t="s">
        <v>42</v>
      </c>
      <c r="H1068" s="5" t="s">
        <v>60</v>
      </c>
      <c r="I1068" t="s">
        <v>35</v>
      </c>
      <c r="J1068" t="s">
        <v>67</v>
      </c>
      <c r="K1068">
        <v>0</v>
      </c>
      <c r="L1068" s="5" t="s">
        <v>2260</v>
      </c>
      <c r="M1068" s="5" t="s">
        <v>70</v>
      </c>
      <c r="N1068">
        <v>4</v>
      </c>
      <c r="O1068" t="s">
        <v>88</v>
      </c>
      <c r="P1068" s="1">
        <v>45583</v>
      </c>
      <c r="Q1068" s="1">
        <v>45609</v>
      </c>
      <c r="R1068">
        <v>678</v>
      </c>
      <c r="S1068" s="4">
        <v>8.4</v>
      </c>
      <c r="T1068" t="s">
        <v>103</v>
      </c>
    </row>
    <row r="1069" spans="1:20" x14ac:dyDescent="0.35">
      <c r="A1069" t="s">
        <v>2261</v>
      </c>
      <c r="B1069" s="5" t="s">
        <v>100</v>
      </c>
      <c r="C1069" s="6">
        <v>136382</v>
      </c>
      <c r="D1069" t="s">
        <v>22</v>
      </c>
      <c r="E1069">
        <v>136382</v>
      </c>
      <c r="F1069" s="5" t="s">
        <v>50</v>
      </c>
      <c r="G1069" s="5" t="s">
        <v>51</v>
      </c>
      <c r="H1069" s="5" t="s">
        <v>97</v>
      </c>
      <c r="I1069" t="s">
        <v>26</v>
      </c>
      <c r="J1069" t="s">
        <v>491</v>
      </c>
      <c r="K1069">
        <v>50</v>
      </c>
      <c r="L1069" s="5" t="s">
        <v>2262</v>
      </c>
      <c r="M1069" s="5" t="s">
        <v>54</v>
      </c>
      <c r="N1069">
        <v>2</v>
      </c>
      <c r="O1069" t="s">
        <v>29</v>
      </c>
      <c r="P1069" s="1">
        <v>45568</v>
      </c>
      <c r="Q1069" s="1">
        <v>45632</v>
      </c>
      <c r="R1069">
        <v>1219</v>
      </c>
      <c r="S1069" s="4">
        <v>6.1</v>
      </c>
      <c r="T1069" t="s">
        <v>79</v>
      </c>
    </row>
    <row r="1070" spans="1:20" x14ac:dyDescent="0.35">
      <c r="A1070" t="s">
        <v>2263</v>
      </c>
      <c r="B1070" s="5" t="s">
        <v>32</v>
      </c>
      <c r="C1070" s="6">
        <v>249477</v>
      </c>
      <c r="D1070" t="s">
        <v>120</v>
      </c>
      <c r="E1070">
        <v>224529</v>
      </c>
      <c r="F1070" s="5" t="s">
        <v>23</v>
      </c>
      <c r="G1070" s="5" t="s">
        <v>42</v>
      </c>
      <c r="H1070" s="5" t="s">
        <v>121</v>
      </c>
      <c r="I1070" t="s">
        <v>44</v>
      </c>
      <c r="J1070" t="s">
        <v>121</v>
      </c>
      <c r="K1070">
        <v>50</v>
      </c>
      <c r="L1070" s="5" t="s">
        <v>2264</v>
      </c>
      <c r="M1070" s="5" t="s">
        <v>28</v>
      </c>
      <c r="N1070">
        <v>11</v>
      </c>
      <c r="O1070" t="s">
        <v>88</v>
      </c>
      <c r="P1070" s="1">
        <v>45322</v>
      </c>
      <c r="Q1070" s="1">
        <v>45352</v>
      </c>
      <c r="R1070">
        <v>1495</v>
      </c>
      <c r="S1070" s="4">
        <v>7.3</v>
      </c>
      <c r="T1070" t="s">
        <v>118</v>
      </c>
    </row>
    <row r="1071" spans="1:20" x14ac:dyDescent="0.35">
      <c r="A1071" t="s">
        <v>2265</v>
      </c>
      <c r="B1071" s="5" t="s">
        <v>174</v>
      </c>
      <c r="C1071" s="6">
        <v>177617</v>
      </c>
      <c r="D1071" t="s">
        <v>41</v>
      </c>
      <c r="E1071">
        <v>150974</v>
      </c>
      <c r="F1071" s="5" t="s">
        <v>23</v>
      </c>
      <c r="G1071" s="5" t="s">
        <v>24</v>
      </c>
      <c r="H1071" s="5" t="s">
        <v>60</v>
      </c>
      <c r="I1071" t="s">
        <v>26</v>
      </c>
      <c r="J1071" t="s">
        <v>60</v>
      </c>
      <c r="K1071">
        <v>0</v>
      </c>
      <c r="L1071" s="5" t="s">
        <v>2266</v>
      </c>
      <c r="M1071" s="5" t="s">
        <v>70</v>
      </c>
      <c r="N1071">
        <v>11</v>
      </c>
      <c r="O1071" t="s">
        <v>78</v>
      </c>
      <c r="P1071" s="1">
        <v>45639</v>
      </c>
      <c r="Q1071" s="1">
        <v>45663</v>
      </c>
      <c r="R1071">
        <v>1493</v>
      </c>
      <c r="S1071" s="4">
        <v>8</v>
      </c>
      <c r="T1071" t="s">
        <v>118</v>
      </c>
    </row>
    <row r="1072" spans="1:20" x14ac:dyDescent="0.35">
      <c r="A1072" t="s">
        <v>2267</v>
      </c>
      <c r="B1072" s="5" t="s">
        <v>49</v>
      </c>
      <c r="C1072" s="6">
        <v>66870</v>
      </c>
      <c r="D1072" t="s">
        <v>41</v>
      </c>
      <c r="E1072">
        <v>56840</v>
      </c>
      <c r="F1072" s="5" t="s">
        <v>58</v>
      </c>
      <c r="G1072" s="5" t="s">
        <v>51</v>
      </c>
      <c r="H1072" s="5" t="s">
        <v>151</v>
      </c>
      <c r="I1072" t="s">
        <v>26</v>
      </c>
      <c r="J1072" t="s">
        <v>151</v>
      </c>
      <c r="K1072">
        <v>0</v>
      </c>
      <c r="L1072" s="5" t="s">
        <v>2268</v>
      </c>
      <c r="M1072" s="5" t="s">
        <v>28</v>
      </c>
      <c r="N1072">
        <v>1</v>
      </c>
      <c r="O1072" t="s">
        <v>71</v>
      </c>
      <c r="P1072" s="1">
        <v>45452</v>
      </c>
      <c r="Q1072" s="1">
        <v>45481</v>
      </c>
      <c r="R1072">
        <v>2209</v>
      </c>
      <c r="S1072" s="4">
        <v>9.8000000000000007</v>
      </c>
      <c r="T1072" t="s">
        <v>30</v>
      </c>
    </row>
    <row r="1073" spans="1:20" x14ac:dyDescent="0.35">
      <c r="A1073" t="s">
        <v>2269</v>
      </c>
      <c r="B1073" s="5" t="s">
        <v>28801</v>
      </c>
      <c r="C1073" s="6">
        <v>79882</v>
      </c>
      <c r="D1073" t="s">
        <v>41</v>
      </c>
      <c r="E1073">
        <v>67900</v>
      </c>
      <c r="F1073" s="5" t="s">
        <v>50</v>
      </c>
      <c r="G1073" s="5" t="s">
        <v>24</v>
      </c>
      <c r="H1073" s="5" t="s">
        <v>126</v>
      </c>
      <c r="I1073" t="s">
        <v>26</v>
      </c>
      <c r="J1073" t="s">
        <v>126</v>
      </c>
      <c r="K1073">
        <v>0</v>
      </c>
      <c r="L1073" s="5" t="s">
        <v>2270</v>
      </c>
      <c r="M1073" s="5" t="s">
        <v>28</v>
      </c>
      <c r="N1073">
        <v>3</v>
      </c>
      <c r="O1073" t="s">
        <v>131</v>
      </c>
      <c r="P1073" s="1">
        <v>45579</v>
      </c>
      <c r="Q1073" s="1">
        <v>45612</v>
      </c>
      <c r="R1073">
        <v>1560</v>
      </c>
      <c r="S1073" s="4">
        <v>6.2</v>
      </c>
      <c r="T1073" t="s">
        <v>79</v>
      </c>
    </row>
    <row r="1074" spans="1:20" x14ac:dyDescent="0.35">
      <c r="A1074" t="s">
        <v>2271</v>
      </c>
      <c r="B1074" s="5" t="s">
        <v>28802</v>
      </c>
      <c r="C1074" s="6">
        <v>114997</v>
      </c>
      <c r="D1074" t="s">
        <v>41</v>
      </c>
      <c r="E1074">
        <v>97747</v>
      </c>
      <c r="F1074" s="5" t="s">
        <v>50</v>
      </c>
      <c r="G1074" s="5" t="s">
        <v>51</v>
      </c>
      <c r="H1074" s="5" t="s">
        <v>126</v>
      </c>
      <c r="I1074" t="s">
        <v>26</v>
      </c>
      <c r="J1074" t="s">
        <v>126</v>
      </c>
      <c r="K1074">
        <v>100</v>
      </c>
      <c r="L1074" s="5" t="s">
        <v>2272</v>
      </c>
      <c r="M1074" s="5" t="s">
        <v>37</v>
      </c>
      <c r="N1074">
        <v>4</v>
      </c>
      <c r="O1074" t="s">
        <v>107</v>
      </c>
      <c r="P1074" s="1">
        <v>45361</v>
      </c>
      <c r="Q1074" s="1">
        <v>45376</v>
      </c>
      <c r="R1074">
        <v>1176</v>
      </c>
      <c r="S1074" s="4">
        <v>8.1999999999999993</v>
      </c>
      <c r="T1074" t="s">
        <v>118</v>
      </c>
    </row>
    <row r="1075" spans="1:20" x14ac:dyDescent="0.35">
      <c r="A1075" t="s">
        <v>2273</v>
      </c>
      <c r="B1075" s="5" t="s">
        <v>105</v>
      </c>
      <c r="C1075" s="6">
        <v>67556</v>
      </c>
      <c r="D1075" t="s">
        <v>120</v>
      </c>
      <c r="E1075">
        <v>60800</v>
      </c>
      <c r="F1075" s="5" t="s">
        <v>58</v>
      </c>
      <c r="G1075" s="5" t="s">
        <v>59</v>
      </c>
      <c r="H1075" s="5" t="s">
        <v>121</v>
      </c>
      <c r="I1075" t="s">
        <v>44</v>
      </c>
      <c r="J1075" t="s">
        <v>121</v>
      </c>
      <c r="K1075">
        <v>100</v>
      </c>
      <c r="L1075" s="5" t="s">
        <v>2274</v>
      </c>
      <c r="M1075" s="5" t="s">
        <v>70</v>
      </c>
      <c r="N1075">
        <v>1</v>
      </c>
      <c r="O1075" t="s">
        <v>62</v>
      </c>
      <c r="P1075" s="1">
        <v>45584</v>
      </c>
      <c r="Q1075" s="1">
        <v>45633</v>
      </c>
      <c r="R1075">
        <v>885</v>
      </c>
      <c r="S1075" s="4">
        <v>6.6</v>
      </c>
      <c r="T1075" t="s">
        <v>243</v>
      </c>
    </row>
    <row r="1076" spans="1:20" x14ac:dyDescent="0.35">
      <c r="A1076" t="s">
        <v>2275</v>
      </c>
      <c r="B1076" s="5" t="s">
        <v>100</v>
      </c>
      <c r="C1076" s="6">
        <v>50726</v>
      </c>
      <c r="D1076" t="s">
        <v>22</v>
      </c>
      <c r="E1076">
        <v>50726</v>
      </c>
      <c r="F1076" s="5" t="s">
        <v>66</v>
      </c>
      <c r="G1076" s="5" t="s">
        <v>59</v>
      </c>
      <c r="H1076" s="5" t="s">
        <v>116</v>
      </c>
      <c r="I1076" t="s">
        <v>26</v>
      </c>
      <c r="J1076" t="s">
        <v>82</v>
      </c>
      <c r="K1076">
        <v>0</v>
      </c>
      <c r="L1076" s="5" t="s">
        <v>2276</v>
      </c>
      <c r="M1076" s="5" t="s">
        <v>70</v>
      </c>
      <c r="N1076">
        <v>9</v>
      </c>
      <c r="O1076" t="s">
        <v>107</v>
      </c>
      <c r="P1076" s="1">
        <v>45414</v>
      </c>
      <c r="Q1076" s="1">
        <v>45430</v>
      </c>
      <c r="R1076">
        <v>556</v>
      </c>
      <c r="S1076" s="4">
        <v>8.3000000000000007</v>
      </c>
      <c r="T1076" t="s">
        <v>136</v>
      </c>
    </row>
    <row r="1077" spans="1:20" x14ac:dyDescent="0.35">
      <c r="A1077" t="s">
        <v>2277</v>
      </c>
      <c r="B1077" s="5" t="s">
        <v>21</v>
      </c>
      <c r="C1077" s="6">
        <v>45956</v>
      </c>
      <c r="D1077" t="s">
        <v>41</v>
      </c>
      <c r="E1077">
        <v>39063</v>
      </c>
      <c r="F1077" s="5" t="s">
        <v>58</v>
      </c>
      <c r="G1077" s="5" t="s">
        <v>59</v>
      </c>
      <c r="H1077" s="5" t="s">
        <v>60</v>
      </c>
      <c r="I1077" t="s">
        <v>44</v>
      </c>
      <c r="J1077" t="s">
        <v>304</v>
      </c>
      <c r="K1077">
        <v>0</v>
      </c>
      <c r="L1077" s="5" t="s">
        <v>2278</v>
      </c>
      <c r="M1077" s="5" t="s">
        <v>54</v>
      </c>
      <c r="N1077">
        <v>1</v>
      </c>
      <c r="O1077" t="s">
        <v>85</v>
      </c>
      <c r="P1077" s="1">
        <v>45608</v>
      </c>
      <c r="Q1077" s="1">
        <v>45640</v>
      </c>
      <c r="R1077">
        <v>2065</v>
      </c>
      <c r="S1077" s="4">
        <v>6.6</v>
      </c>
      <c r="T1077" t="s">
        <v>210</v>
      </c>
    </row>
    <row r="1078" spans="1:20" x14ac:dyDescent="0.35">
      <c r="A1078" t="s">
        <v>2279</v>
      </c>
      <c r="B1078" s="5" t="s">
        <v>40</v>
      </c>
      <c r="C1078" s="6">
        <v>29934</v>
      </c>
      <c r="D1078" t="s">
        <v>22</v>
      </c>
      <c r="E1078">
        <v>29934</v>
      </c>
      <c r="F1078" s="5" t="s">
        <v>50</v>
      </c>
      <c r="G1078" s="5" t="s">
        <v>59</v>
      </c>
      <c r="H1078" s="5" t="s">
        <v>116</v>
      </c>
      <c r="I1078" t="s">
        <v>44</v>
      </c>
      <c r="J1078" t="s">
        <v>116</v>
      </c>
      <c r="K1078">
        <v>50</v>
      </c>
      <c r="L1078" s="5" t="s">
        <v>2280</v>
      </c>
      <c r="M1078" s="5" t="s">
        <v>37</v>
      </c>
      <c r="N1078">
        <v>2</v>
      </c>
      <c r="O1078" t="s">
        <v>71</v>
      </c>
      <c r="P1078" s="1">
        <v>45483</v>
      </c>
      <c r="Q1078" s="1">
        <v>45505</v>
      </c>
      <c r="R1078">
        <v>2366</v>
      </c>
      <c r="S1078" s="4">
        <v>7</v>
      </c>
      <c r="T1078" t="s">
        <v>89</v>
      </c>
    </row>
    <row r="1079" spans="1:20" x14ac:dyDescent="0.35">
      <c r="A1079" t="s">
        <v>2281</v>
      </c>
      <c r="B1079" s="5" t="s">
        <v>100</v>
      </c>
      <c r="C1079" s="6">
        <v>89070</v>
      </c>
      <c r="D1079" t="s">
        <v>22</v>
      </c>
      <c r="E1079">
        <v>89070</v>
      </c>
      <c r="F1079" s="5" t="s">
        <v>23</v>
      </c>
      <c r="G1079" s="5" t="s">
        <v>24</v>
      </c>
      <c r="H1079" s="5" t="s">
        <v>116</v>
      </c>
      <c r="I1079" t="s">
        <v>26</v>
      </c>
      <c r="J1079" t="s">
        <v>93</v>
      </c>
      <c r="K1079">
        <v>0</v>
      </c>
      <c r="L1079" s="5" t="s">
        <v>2282</v>
      </c>
      <c r="M1079" s="5" t="s">
        <v>28</v>
      </c>
      <c r="N1079">
        <v>14</v>
      </c>
      <c r="O1079" t="s">
        <v>71</v>
      </c>
      <c r="P1079" s="1">
        <v>45711</v>
      </c>
      <c r="Q1079" s="1">
        <v>45767</v>
      </c>
      <c r="R1079">
        <v>1673</v>
      </c>
      <c r="S1079" s="4">
        <v>8.1</v>
      </c>
      <c r="T1079" t="s">
        <v>108</v>
      </c>
    </row>
    <row r="1080" spans="1:20" x14ac:dyDescent="0.35">
      <c r="A1080" t="s">
        <v>2283</v>
      </c>
      <c r="B1080" s="5" t="s">
        <v>73</v>
      </c>
      <c r="C1080" s="6">
        <v>123195</v>
      </c>
      <c r="D1080" t="s">
        <v>41</v>
      </c>
      <c r="E1080">
        <v>104716</v>
      </c>
      <c r="F1080" s="5" t="s">
        <v>66</v>
      </c>
      <c r="G1080" s="5" t="s">
        <v>59</v>
      </c>
      <c r="H1080" s="5" t="s">
        <v>43</v>
      </c>
      <c r="I1080" t="s">
        <v>35</v>
      </c>
      <c r="J1080" t="s">
        <v>426</v>
      </c>
      <c r="K1080">
        <v>100</v>
      </c>
      <c r="L1080" s="5" t="s">
        <v>2284</v>
      </c>
      <c r="M1080" s="5" t="s">
        <v>37</v>
      </c>
      <c r="N1080">
        <v>6</v>
      </c>
      <c r="O1080" t="s">
        <v>62</v>
      </c>
      <c r="P1080" s="1">
        <v>45642</v>
      </c>
      <c r="Q1080" s="1">
        <v>45678</v>
      </c>
      <c r="R1080">
        <v>1581</v>
      </c>
      <c r="S1080" s="4">
        <v>8.6</v>
      </c>
      <c r="T1080" t="s">
        <v>277</v>
      </c>
    </row>
    <row r="1081" spans="1:20" x14ac:dyDescent="0.35">
      <c r="A1081" t="s">
        <v>2285</v>
      </c>
      <c r="B1081" s="5" t="s">
        <v>28802</v>
      </c>
      <c r="C1081" s="6">
        <v>83392</v>
      </c>
      <c r="D1081" t="s">
        <v>22</v>
      </c>
      <c r="E1081">
        <v>83392</v>
      </c>
      <c r="F1081" s="5" t="s">
        <v>50</v>
      </c>
      <c r="G1081" s="5" t="s">
        <v>24</v>
      </c>
      <c r="H1081" s="5" t="s">
        <v>165</v>
      </c>
      <c r="I1081" t="s">
        <v>35</v>
      </c>
      <c r="J1081" t="s">
        <v>67</v>
      </c>
      <c r="K1081">
        <v>100</v>
      </c>
      <c r="L1081" s="5" t="s">
        <v>2286</v>
      </c>
      <c r="M1081" s="5" t="s">
        <v>28</v>
      </c>
      <c r="N1081">
        <v>3</v>
      </c>
      <c r="O1081" t="s">
        <v>46</v>
      </c>
      <c r="P1081" s="1">
        <v>45378</v>
      </c>
      <c r="Q1081" s="1">
        <v>45448</v>
      </c>
      <c r="R1081">
        <v>1328</v>
      </c>
      <c r="S1081" s="4">
        <v>7.3</v>
      </c>
      <c r="T1081" t="s">
        <v>277</v>
      </c>
    </row>
    <row r="1082" spans="1:20" x14ac:dyDescent="0.35">
      <c r="A1082" t="s">
        <v>2287</v>
      </c>
      <c r="B1082" s="5" t="s">
        <v>105</v>
      </c>
      <c r="C1082" s="6">
        <v>241040</v>
      </c>
      <c r="D1082" t="s">
        <v>22</v>
      </c>
      <c r="E1082">
        <v>241040</v>
      </c>
      <c r="F1082" s="5" t="s">
        <v>23</v>
      </c>
      <c r="G1082" s="5" t="s">
        <v>59</v>
      </c>
      <c r="H1082" s="5" t="s">
        <v>68</v>
      </c>
      <c r="I1082" t="s">
        <v>44</v>
      </c>
      <c r="J1082" t="s">
        <v>68</v>
      </c>
      <c r="K1082">
        <v>100</v>
      </c>
      <c r="L1082" s="5" t="s">
        <v>2288</v>
      </c>
      <c r="M1082" s="5" t="s">
        <v>54</v>
      </c>
      <c r="N1082">
        <v>18</v>
      </c>
      <c r="O1082" t="s">
        <v>167</v>
      </c>
      <c r="P1082" s="1">
        <v>45397</v>
      </c>
      <c r="Q1082" s="1">
        <v>45451</v>
      </c>
      <c r="R1082">
        <v>2485</v>
      </c>
      <c r="S1082" s="4">
        <v>6.9</v>
      </c>
      <c r="T1082" t="s">
        <v>38</v>
      </c>
    </row>
    <row r="1083" spans="1:20" x14ac:dyDescent="0.35">
      <c r="A1083" t="s">
        <v>2289</v>
      </c>
      <c r="B1083" s="5" t="s">
        <v>73</v>
      </c>
      <c r="C1083" s="6">
        <v>226924</v>
      </c>
      <c r="D1083" t="s">
        <v>92</v>
      </c>
      <c r="E1083">
        <v>170193</v>
      </c>
      <c r="F1083" s="5" t="s">
        <v>23</v>
      </c>
      <c r="G1083" s="5" t="s">
        <v>51</v>
      </c>
      <c r="H1083" s="5" t="s">
        <v>93</v>
      </c>
      <c r="I1083" t="s">
        <v>44</v>
      </c>
      <c r="J1083" t="s">
        <v>93</v>
      </c>
      <c r="K1083">
        <v>100</v>
      </c>
      <c r="L1083" s="5" t="s">
        <v>2290</v>
      </c>
      <c r="M1083" s="5" t="s">
        <v>37</v>
      </c>
      <c r="N1083">
        <v>17</v>
      </c>
      <c r="O1083" t="s">
        <v>88</v>
      </c>
      <c r="P1083" s="1">
        <v>45534</v>
      </c>
      <c r="Q1083" s="1">
        <v>45594</v>
      </c>
      <c r="R1083">
        <v>860</v>
      </c>
      <c r="S1083" s="4">
        <v>8.1</v>
      </c>
      <c r="T1083" t="s">
        <v>136</v>
      </c>
    </row>
    <row r="1084" spans="1:20" x14ac:dyDescent="0.35">
      <c r="A1084" t="s">
        <v>2291</v>
      </c>
      <c r="B1084" s="5" t="s">
        <v>174</v>
      </c>
      <c r="C1084" s="6">
        <v>28173</v>
      </c>
      <c r="D1084" t="s">
        <v>22</v>
      </c>
      <c r="E1084">
        <v>28173</v>
      </c>
      <c r="F1084" s="5" t="s">
        <v>58</v>
      </c>
      <c r="G1084" s="5" t="s">
        <v>51</v>
      </c>
      <c r="H1084" s="5" t="s">
        <v>116</v>
      </c>
      <c r="I1084" t="s">
        <v>26</v>
      </c>
      <c r="J1084" t="s">
        <v>67</v>
      </c>
      <c r="K1084">
        <v>100</v>
      </c>
      <c r="L1084" s="5" t="s">
        <v>2292</v>
      </c>
      <c r="M1084" s="5" t="s">
        <v>54</v>
      </c>
      <c r="N1084">
        <v>1</v>
      </c>
      <c r="O1084" t="s">
        <v>78</v>
      </c>
      <c r="P1084" s="1">
        <v>45368</v>
      </c>
      <c r="Q1084" s="1">
        <v>45405</v>
      </c>
      <c r="R1084">
        <v>2356</v>
      </c>
      <c r="S1084" s="4">
        <v>8.6999999999999993</v>
      </c>
      <c r="T1084" t="s">
        <v>118</v>
      </c>
    </row>
    <row r="1085" spans="1:20" x14ac:dyDescent="0.35">
      <c r="A1085" t="s">
        <v>2293</v>
      </c>
      <c r="B1085" s="5" t="s">
        <v>179</v>
      </c>
      <c r="C1085" s="6">
        <v>96863</v>
      </c>
      <c r="D1085" t="s">
        <v>41</v>
      </c>
      <c r="E1085">
        <v>82334</v>
      </c>
      <c r="F1085" s="5" t="s">
        <v>50</v>
      </c>
      <c r="G1085" s="5" t="s">
        <v>24</v>
      </c>
      <c r="H1085" s="5" t="s">
        <v>60</v>
      </c>
      <c r="I1085" t="s">
        <v>26</v>
      </c>
      <c r="J1085" t="s">
        <v>60</v>
      </c>
      <c r="K1085">
        <v>0</v>
      </c>
      <c r="L1085" s="5" t="s">
        <v>2294</v>
      </c>
      <c r="M1085" s="5" t="s">
        <v>54</v>
      </c>
      <c r="N1085">
        <v>3</v>
      </c>
      <c r="O1085" t="s">
        <v>88</v>
      </c>
      <c r="P1085" s="1">
        <v>45522</v>
      </c>
      <c r="Q1085" s="1">
        <v>45584</v>
      </c>
      <c r="R1085">
        <v>1317</v>
      </c>
      <c r="S1085" s="4">
        <v>7.6</v>
      </c>
      <c r="T1085" t="s">
        <v>153</v>
      </c>
    </row>
    <row r="1086" spans="1:20" x14ac:dyDescent="0.35">
      <c r="A1086" t="s">
        <v>2295</v>
      </c>
      <c r="B1086" s="5" t="s">
        <v>145</v>
      </c>
      <c r="C1086" s="6">
        <v>126853</v>
      </c>
      <c r="D1086" t="s">
        <v>22</v>
      </c>
      <c r="E1086">
        <v>126853</v>
      </c>
      <c r="F1086" s="5" t="s">
        <v>23</v>
      </c>
      <c r="G1086" s="5" t="s">
        <v>59</v>
      </c>
      <c r="H1086" s="5" t="s">
        <v>157</v>
      </c>
      <c r="I1086" t="s">
        <v>35</v>
      </c>
      <c r="J1086" t="s">
        <v>157</v>
      </c>
      <c r="K1086">
        <v>100</v>
      </c>
      <c r="L1086" s="5" t="s">
        <v>2296</v>
      </c>
      <c r="M1086" s="5" t="s">
        <v>54</v>
      </c>
      <c r="N1086">
        <v>13</v>
      </c>
      <c r="O1086" t="s">
        <v>141</v>
      </c>
      <c r="P1086" s="1">
        <v>45765</v>
      </c>
      <c r="Q1086" s="1">
        <v>45789</v>
      </c>
      <c r="R1086">
        <v>2007</v>
      </c>
      <c r="S1086" s="4">
        <v>7.3</v>
      </c>
      <c r="T1086" t="s">
        <v>243</v>
      </c>
    </row>
    <row r="1087" spans="1:20" x14ac:dyDescent="0.35">
      <c r="A1087" t="s">
        <v>2297</v>
      </c>
      <c r="B1087" s="5" t="s">
        <v>105</v>
      </c>
      <c r="C1087" s="6">
        <v>143421</v>
      </c>
      <c r="D1087" t="s">
        <v>22</v>
      </c>
      <c r="E1087">
        <v>143421</v>
      </c>
      <c r="F1087" s="5" t="s">
        <v>66</v>
      </c>
      <c r="G1087" s="5" t="s">
        <v>42</v>
      </c>
      <c r="H1087" s="5" t="s">
        <v>101</v>
      </c>
      <c r="I1087" t="s">
        <v>26</v>
      </c>
      <c r="J1087" t="s">
        <v>101</v>
      </c>
      <c r="K1087">
        <v>100</v>
      </c>
      <c r="L1087" s="5" t="s">
        <v>2298</v>
      </c>
      <c r="M1087" s="5" t="s">
        <v>37</v>
      </c>
      <c r="N1087">
        <v>6</v>
      </c>
      <c r="O1087" t="s">
        <v>107</v>
      </c>
      <c r="P1087" s="1">
        <v>45603</v>
      </c>
      <c r="Q1087" s="1">
        <v>45654</v>
      </c>
      <c r="R1087">
        <v>1193</v>
      </c>
      <c r="S1087" s="4">
        <v>9.5</v>
      </c>
      <c r="T1087" t="s">
        <v>95</v>
      </c>
    </row>
    <row r="1088" spans="1:20" x14ac:dyDescent="0.35">
      <c r="A1088" t="s">
        <v>2299</v>
      </c>
      <c r="B1088" s="5" t="s">
        <v>73</v>
      </c>
      <c r="C1088" s="6">
        <v>20785</v>
      </c>
      <c r="D1088" t="s">
        <v>22</v>
      </c>
      <c r="E1088">
        <v>20785</v>
      </c>
      <c r="F1088" s="5" t="s">
        <v>58</v>
      </c>
      <c r="G1088" s="5" t="s">
        <v>24</v>
      </c>
      <c r="H1088" s="5" t="s">
        <v>116</v>
      </c>
      <c r="I1088" t="s">
        <v>44</v>
      </c>
      <c r="J1088" t="s">
        <v>116</v>
      </c>
      <c r="K1088">
        <v>0</v>
      </c>
      <c r="L1088" s="5" t="s">
        <v>2300</v>
      </c>
      <c r="M1088" s="5" t="s">
        <v>70</v>
      </c>
      <c r="N1088">
        <v>1</v>
      </c>
      <c r="O1088" t="s">
        <v>172</v>
      </c>
      <c r="P1088" s="1">
        <v>45650</v>
      </c>
      <c r="Q1088" s="1">
        <v>45679</v>
      </c>
      <c r="R1088">
        <v>642</v>
      </c>
      <c r="S1088" s="4">
        <v>6.2</v>
      </c>
      <c r="T1088" t="s">
        <v>55</v>
      </c>
    </row>
    <row r="1089" spans="1:20" x14ac:dyDescent="0.35">
      <c r="A1089" t="s">
        <v>2301</v>
      </c>
      <c r="B1089" s="5" t="s">
        <v>28802</v>
      </c>
      <c r="C1089" s="6">
        <v>67394</v>
      </c>
      <c r="D1089" t="s">
        <v>41</v>
      </c>
      <c r="E1089">
        <v>57285</v>
      </c>
      <c r="F1089" s="5" t="s">
        <v>58</v>
      </c>
      <c r="G1089" s="5" t="s">
        <v>59</v>
      </c>
      <c r="H1089" s="5" t="s">
        <v>151</v>
      </c>
      <c r="I1089" t="s">
        <v>26</v>
      </c>
      <c r="J1089" t="s">
        <v>151</v>
      </c>
      <c r="K1089">
        <v>100</v>
      </c>
      <c r="L1089" s="5" t="s">
        <v>2302</v>
      </c>
      <c r="M1089" s="5" t="s">
        <v>54</v>
      </c>
      <c r="N1089">
        <v>0</v>
      </c>
      <c r="O1089" t="s">
        <v>131</v>
      </c>
      <c r="P1089" s="1">
        <v>45603</v>
      </c>
      <c r="Q1089" s="1">
        <v>45649</v>
      </c>
      <c r="R1089">
        <v>989</v>
      </c>
      <c r="S1089" s="4">
        <v>9.1</v>
      </c>
      <c r="T1089" t="s">
        <v>243</v>
      </c>
    </row>
    <row r="1090" spans="1:20" x14ac:dyDescent="0.35">
      <c r="A1090" t="s">
        <v>2303</v>
      </c>
      <c r="B1090" s="5" t="s">
        <v>40</v>
      </c>
      <c r="C1090" s="6">
        <v>93436</v>
      </c>
      <c r="D1090" t="s">
        <v>81</v>
      </c>
      <c r="E1090">
        <v>126139</v>
      </c>
      <c r="F1090" s="5" t="s">
        <v>50</v>
      </c>
      <c r="G1090" s="5" t="s">
        <v>42</v>
      </c>
      <c r="H1090" s="5" t="s">
        <v>82</v>
      </c>
      <c r="I1090" t="s">
        <v>35</v>
      </c>
      <c r="J1090" t="s">
        <v>186</v>
      </c>
      <c r="K1090">
        <v>50</v>
      </c>
      <c r="L1090" s="5" t="s">
        <v>2304</v>
      </c>
      <c r="M1090" s="5" t="s">
        <v>70</v>
      </c>
      <c r="N1090">
        <v>3</v>
      </c>
      <c r="O1090" t="s">
        <v>78</v>
      </c>
      <c r="P1090" s="1">
        <v>45312</v>
      </c>
      <c r="Q1090" s="1">
        <v>45360</v>
      </c>
      <c r="R1090">
        <v>1503</v>
      </c>
      <c r="S1090" s="4">
        <v>6.1</v>
      </c>
      <c r="T1090" t="s">
        <v>277</v>
      </c>
    </row>
    <row r="1091" spans="1:20" x14ac:dyDescent="0.35">
      <c r="A1091" t="s">
        <v>2305</v>
      </c>
      <c r="B1091" s="5" t="s">
        <v>145</v>
      </c>
      <c r="C1091" s="6">
        <v>95063</v>
      </c>
      <c r="D1091" t="s">
        <v>41</v>
      </c>
      <c r="E1091">
        <v>80804</v>
      </c>
      <c r="F1091" s="5" t="s">
        <v>50</v>
      </c>
      <c r="G1091" s="5" t="s">
        <v>24</v>
      </c>
      <c r="H1091" s="5" t="s">
        <v>60</v>
      </c>
      <c r="I1091" t="s">
        <v>26</v>
      </c>
      <c r="J1091" t="s">
        <v>60</v>
      </c>
      <c r="K1091">
        <v>100</v>
      </c>
      <c r="L1091" s="5" t="s">
        <v>2306</v>
      </c>
      <c r="M1091" s="5" t="s">
        <v>28</v>
      </c>
      <c r="N1091">
        <v>2</v>
      </c>
      <c r="O1091" t="s">
        <v>88</v>
      </c>
      <c r="P1091" s="1">
        <v>45543</v>
      </c>
      <c r="Q1091" s="1">
        <v>45587</v>
      </c>
      <c r="R1091">
        <v>2378</v>
      </c>
      <c r="S1091" s="4">
        <v>9.6</v>
      </c>
      <c r="T1091" t="s">
        <v>103</v>
      </c>
    </row>
    <row r="1092" spans="1:20" x14ac:dyDescent="0.35">
      <c r="A1092" t="s">
        <v>2307</v>
      </c>
      <c r="B1092" s="5" t="s">
        <v>49</v>
      </c>
      <c r="C1092" s="6">
        <v>167478</v>
      </c>
      <c r="D1092" t="s">
        <v>22</v>
      </c>
      <c r="E1092">
        <v>167478</v>
      </c>
      <c r="F1092" s="5" t="s">
        <v>23</v>
      </c>
      <c r="G1092" s="5" t="s">
        <v>24</v>
      </c>
      <c r="H1092" s="5" t="s">
        <v>101</v>
      </c>
      <c r="I1092" t="s">
        <v>26</v>
      </c>
      <c r="J1092" t="s">
        <v>101</v>
      </c>
      <c r="K1092">
        <v>100</v>
      </c>
      <c r="L1092" s="5" t="s">
        <v>2308</v>
      </c>
      <c r="M1092" s="5" t="s">
        <v>37</v>
      </c>
      <c r="N1092">
        <v>18</v>
      </c>
      <c r="O1092" t="s">
        <v>112</v>
      </c>
      <c r="P1092" s="1">
        <v>45367</v>
      </c>
      <c r="Q1092" s="1">
        <v>45395</v>
      </c>
      <c r="R1092">
        <v>626</v>
      </c>
      <c r="S1092" s="4">
        <v>7.2</v>
      </c>
      <c r="T1092" t="s">
        <v>103</v>
      </c>
    </row>
    <row r="1093" spans="1:20" x14ac:dyDescent="0.35">
      <c r="A1093" t="s">
        <v>2309</v>
      </c>
      <c r="B1093" s="5" t="s">
        <v>179</v>
      </c>
      <c r="C1093" s="6">
        <v>139198</v>
      </c>
      <c r="D1093" t="s">
        <v>120</v>
      </c>
      <c r="E1093">
        <v>125278</v>
      </c>
      <c r="F1093" s="5" t="s">
        <v>66</v>
      </c>
      <c r="G1093" s="5" t="s">
        <v>42</v>
      </c>
      <c r="H1093" s="5" t="s">
        <v>121</v>
      </c>
      <c r="I1093" t="s">
        <v>44</v>
      </c>
      <c r="J1093" t="s">
        <v>121</v>
      </c>
      <c r="K1093">
        <v>100</v>
      </c>
      <c r="L1093" s="5" t="s">
        <v>2310</v>
      </c>
      <c r="M1093" s="5" t="s">
        <v>70</v>
      </c>
      <c r="N1093">
        <v>5</v>
      </c>
      <c r="O1093" t="s">
        <v>46</v>
      </c>
      <c r="P1093" s="1">
        <v>45349</v>
      </c>
      <c r="Q1093" s="1">
        <v>45387</v>
      </c>
      <c r="R1093">
        <v>2301</v>
      </c>
      <c r="S1093" s="4">
        <v>9.1</v>
      </c>
      <c r="T1093" t="s">
        <v>277</v>
      </c>
    </row>
    <row r="1094" spans="1:20" x14ac:dyDescent="0.35">
      <c r="A1094" t="s">
        <v>2311</v>
      </c>
      <c r="B1094" s="5" t="s">
        <v>49</v>
      </c>
      <c r="C1094" s="6">
        <v>215699</v>
      </c>
      <c r="D1094" t="s">
        <v>22</v>
      </c>
      <c r="E1094">
        <v>215699</v>
      </c>
      <c r="F1094" s="5" t="s">
        <v>23</v>
      </c>
      <c r="G1094" s="5" t="s">
        <v>24</v>
      </c>
      <c r="H1094" s="5" t="s">
        <v>129</v>
      </c>
      <c r="I1094" t="s">
        <v>35</v>
      </c>
      <c r="J1094" t="s">
        <v>129</v>
      </c>
      <c r="K1094">
        <v>0</v>
      </c>
      <c r="L1094" s="5" t="s">
        <v>2312</v>
      </c>
      <c r="M1094" s="5" t="s">
        <v>70</v>
      </c>
      <c r="N1094">
        <v>19</v>
      </c>
      <c r="O1094" t="s">
        <v>46</v>
      </c>
      <c r="P1094" s="1">
        <v>45446</v>
      </c>
      <c r="Q1094" s="1">
        <v>45473</v>
      </c>
      <c r="R1094">
        <v>2486</v>
      </c>
      <c r="S1094" s="4">
        <v>8.5</v>
      </c>
      <c r="T1094" t="s">
        <v>63</v>
      </c>
    </row>
    <row r="1095" spans="1:20" x14ac:dyDescent="0.35">
      <c r="A1095" t="s">
        <v>2313</v>
      </c>
      <c r="B1095" s="5" t="s">
        <v>28802</v>
      </c>
      <c r="C1095" s="6">
        <v>138827</v>
      </c>
      <c r="D1095" t="s">
        <v>81</v>
      </c>
      <c r="E1095">
        <v>187416</v>
      </c>
      <c r="F1095" s="5" t="s">
        <v>23</v>
      </c>
      <c r="G1095" s="5" t="s">
        <v>42</v>
      </c>
      <c r="H1095" s="5" t="s">
        <v>82</v>
      </c>
      <c r="I1095" t="s">
        <v>44</v>
      </c>
      <c r="J1095" t="s">
        <v>82</v>
      </c>
      <c r="K1095">
        <v>100</v>
      </c>
      <c r="L1095" s="5" t="s">
        <v>2314</v>
      </c>
      <c r="M1095" s="5" t="s">
        <v>70</v>
      </c>
      <c r="N1095">
        <v>15</v>
      </c>
      <c r="O1095" t="s">
        <v>172</v>
      </c>
      <c r="P1095" s="1">
        <v>45775</v>
      </c>
      <c r="Q1095" s="1">
        <v>45805</v>
      </c>
      <c r="R1095">
        <v>1069</v>
      </c>
      <c r="S1095" s="4">
        <v>9.4</v>
      </c>
      <c r="T1095" t="s">
        <v>103</v>
      </c>
    </row>
    <row r="1096" spans="1:20" x14ac:dyDescent="0.35">
      <c r="A1096" t="s">
        <v>2315</v>
      </c>
      <c r="B1096" s="5" t="s">
        <v>73</v>
      </c>
      <c r="C1096" s="6">
        <v>79327</v>
      </c>
      <c r="D1096" t="s">
        <v>33</v>
      </c>
      <c r="E1096">
        <v>8725970</v>
      </c>
      <c r="F1096" s="5" t="s">
        <v>58</v>
      </c>
      <c r="G1096" s="5" t="s">
        <v>24</v>
      </c>
      <c r="H1096" s="5" t="s">
        <v>34</v>
      </c>
      <c r="I1096" t="s">
        <v>26</v>
      </c>
      <c r="J1096" t="s">
        <v>34</v>
      </c>
      <c r="K1096">
        <v>100</v>
      </c>
      <c r="L1096" s="5" t="s">
        <v>2316</v>
      </c>
      <c r="M1096" s="5" t="s">
        <v>70</v>
      </c>
      <c r="N1096">
        <v>0</v>
      </c>
      <c r="O1096" t="s">
        <v>141</v>
      </c>
      <c r="P1096" s="1">
        <v>45714</v>
      </c>
      <c r="Q1096" s="1">
        <v>45767</v>
      </c>
      <c r="R1096">
        <v>1008</v>
      </c>
      <c r="S1096" s="4">
        <v>7.3</v>
      </c>
      <c r="T1096" t="s">
        <v>103</v>
      </c>
    </row>
    <row r="1097" spans="1:20" x14ac:dyDescent="0.35">
      <c r="A1097" t="s">
        <v>2317</v>
      </c>
      <c r="B1097" s="5" t="s">
        <v>28802</v>
      </c>
      <c r="C1097" s="6">
        <v>70002</v>
      </c>
      <c r="D1097" t="s">
        <v>22</v>
      </c>
      <c r="E1097">
        <v>70002</v>
      </c>
      <c r="F1097" s="5" t="s">
        <v>58</v>
      </c>
      <c r="G1097" s="5" t="s">
        <v>59</v>
      </c>
      <c r="H1097" s="5" t="s">
        <v>52</v>
      </c>
      <c r="I1097" t="s">
        <v>35</v>
      </c>
      <c r="J1097" t="s">
        <v>52</v>
      </c>
      <c r="K1097">
        <v>50</v>
      </c>
      <c r="L1097" s="5" t="s">
        <v>2318</v>
      </c>
      <c r="M1097" s="5" t="s">
        <v>70</v>
      </c>
      <c r="N1097">
        <v>1</v>
      </c>
      <c r="O1097" t="s">
        <v>78</v>
      </c>
      <c r="P1097" s="1">
        <v>45657</v>
      </c>
      <c r="Q1097" s="1">
        <v>45698</v>
      </c>
      <c r="R1097">
        <v>2355</v>
      </c>
      <c r="S1097" s="4">
        <v>9</v>
      </c>
      <c r="T1097" t="s">
        <v>55</v>
      </c>
    </row>
    <row r="1098" spans="1:20" x14ac:dyDescent="0.35">
      <c r="A1098" t="s">
        <v>2319</v>
      </c>
      <c r="B1098" s="5" t="s">
        <v>28802</v>
      </c>
      <c r="C1098" s="6">
        <v>85342</v>
      </c>
      <c r="D1098" t="s">
        <v>41</v>
      </c>
      <c r="E1098">
        <v>72541</v>
      </c>
      <c r="F1098" s="5" t="s">
        <v>58</v>
      </c>
      <c r="G1098" s="5" t="s">
        <v>51</v>
      </c>
      <c r="H1098" s="5" t="s">
        <v>126</v>
      </c>
      <c r="I1098" t="s">
        <v>35</v>
      </c>
      <c r="J1098" t="s">
        <v>126</v>
      </c>
      <c r="K1098">
        <v>50</v>
      </c>
      <c r="L1098" s="5" t="s">
        <v>2320</v>
      </c>
      <c r="M1098" s="5" t="s">
        <v>28</v>
      </c>
      <c r="N1098">
        <v>1</v>
      </c>
      <c r="O1098" t="s">
        <v>135</v>
      </c>
      <c r="P1098" s="1">
        <v>45621</v>
      </c>
      <c r="Q1098" s="1">
        <v>45677</v>
      </c>
      <c r="R1098">
        <v>1783</v>
      </c>
      <c r="S1098" s="4">
        <v>6.7</v>
      </c>
      <c r="T1098" t="s">
        <v>30</v>
      </c>
    </row>
    <row r="1099" spans="1:20" x14ac:dyDescent="0.35">
      <c r="A1099" t="s">
        <v>2321</v>
      </c>
      <c r="B1099" s="5" t="s">
        <v>28802</v>
      </c>
      <c r="C1099" s="6">
        <v>116683</v>
      </c>
      <c r="D1099" t="s">
        <v>65</v>
      </c>
      <c r="E1099">
        <v>151688</v>
      </c>
      <c r="F1099" s="5" t="s">
        <v>66</v>
      </c>
      <c r="G1099" s="5" t="s">
        <v>59</v>
      </c>
      <c r="H1099" s="5" t="s">
        <v>67</v>
      </c>
      <c r="I1099" t="s">
        <v>26</v>
      </c>
      <c r="J1099" t="s">
        <v>67</v>
      </c>
      <c r="K1099">
        <v>100</v>
      </c>
      <c r="L1099" s="5" t="s">
        <v>2322</v>
      </c>
      <c r="M1099" s="5" t="s">
        <v>70</v>
      </c>
      <c r="N1099">
        <v>5</v>
      </c>
      <c r="O1099" t="s">
        <v>46</v>
      </c>
      <c r="P1099" s="1">
        <v>45378</v>
      </c>
      <c r="Q1099" s="1">
        <v>45424</v>
      </c>
      <c r="R1099">
        <v>2269</v>
      </c>
      <c r="S1099" s="4">
        <v>5.3</v>
      </c>
      <c r="T1099" t="s">
        <v>38</v>
      </c>
    </row>
    <row r="1100" spans="1:20" x14ac:dyDescent="0.35">
      <c r="A1100" t="s">
        <v>2323</v>
      </c>
      <c r="B1100" s="5" t="s">
        <v>32</v>
      </c>
      <c r="C1100" s="6">
        <v>127338</v>
      </c>
      <c r="D1100" t="s">
        <v>41</v>
      </c>
      <c r="E1100">
        <v>108237</v>
      </c>
      <c r="F1100" s="5" t="s">
        <v>23</v>
      </c>
      <c r="G1100" s="5" t="s">
        <v>42</v>
      </c>
      <c r="H1100" s="5" t="s">
        <v>60</v>
      </c>
      <c r="I1100" t="s">
        <v>44</v>
      </c>
      <c r="J1100" t="s">
        <v>313</v>
      </c>
      <c r="K1100">
        <v>50</v>
      </c>
      <c r="L1100" s="5" t="s">
        <v>2324</v>
      </c>
      <c r="M1100" s="5" t="s">
        <v>28</v>
      </c>
      <c r="N1100">
        <v>19</v>
      </c>
      <c r="O1100" t="s">
        <v>78</v>
      </c>
      <c r="P1100" s="1">
        <v>45360</v>
      </c>
      <c r="Q1100" s="1">
        <v>45411</v>
      </c>
      <c r="R1100">
        <v>2085</v>
      </c>
      <c r="S1100" s="4">
        <v>5.0999999999999996</v>
      </c>
      <c r="T1100" t="s">
        <v>38</v>
      </c>
    </row>
    <row r="1101" spans="1:20" x14ac:dyDescent="0.35">
      <c r="A1101" t="s">
        <v>2325</v>
      </c>
      <c r="B1101" s="5" t="s">
        <v>28802</v>
      </c>
      <c r="C1101" s="6">
        <v>80026</v>
      </c>
      <c r="D1101" t="s">
        <v>22</v>
      </c>
      <c r="E1101">
        <v>80026</v>
      </c>
      <c r="F1101" s="5" t="s">
        <v>66</v>
      </c>
      <c r="G1101" s="5" t="s">
        <v>59</v>
      </c>
      <c r="H1101" s="5" t="s">
        <v>165</v>
      </c>
      <c r="I1101" t="s">
        <v>44</v>
      </c>
      <c r="J1101" t="s">
        <v>165</v>
      </c>
      <c r="K1101">
        <v>100</v>
      </c>
      <c r="L1101" s="5" t="s">
        <v>2326</v>
      </c>
      <c r="M1101" s="5" t="s">
        <v>70</v>
      </c>
      <c r="N1101">
        <v>9</v>
      </c>
      <c r="O1101" t="s">
        <v>112</v>
      </c>
      <c r="P1101" s="1">
        <v>45406</v>
      </c>
      <c r="Q1101" s="1">
        <v>45449</v>
      </c>
      <c r="R1101">
        <v>1833</v>
      </c>
      <c r="S1101" s="4">
        <v>6.7</v>
      </c>
      <c r="T1101" t="s">
        <v>136</v>
      </c>
    </row>
    <row r="1102" spans="1:20" x14ac:dyDescent="0.35">
      <c r="A1102" t="s">
        <v>2327</v>
      </c>
      <c r="B1102" s="5" t="s">
        <v>100</v>
      </c>
      <c r="C1102" s="6">
        <v>119475</v>
      </c>
      <c r="D1102" t="s">
        <v>120</v>
      </c>
      <c r="E1102">
        <v>107528</v>
      </c>
      <c r="F1102" s="5" t="s">
        <v>58</v>
      </c>
      <c r="G1102" s="5" t="s">
        <v>24</v>
      </c>
      <c r="H1102" s="5" t="s">
        <v>121</v>
      </c>
      <c r="I1102" t="s">
        <v>35</v>
      </c>
      <c r="J1102" t="s">
        <v>121</v>
      </c>
      <c r="K1102">
        <v>0</v>
      </c>
      <c r="L1102" s="5" t="s">
        <v>2328</v>
      </c>
      <c r="M1102" s="5" t="s">
        <v>54</v>
      </c>
      <c r="N1102">
        <v>1</v>
      </c>
      <c r="O1102" t="s">
        <v>78</v>
      </c>
      <c r="P1102" s="1">
        <v>45415</v>
      </c>
      <c r="Q1102" s="1">
        <v>45487</v>
      </c>
      <c r="R1102">
        <v>2219</v>
      </c>
      <c r="S1102" s="4">
        <v>5.9</v>
      </c>
      <c r="T1102" t="s">
        <v>118</v>
      </c>
    </row>
    <row r="1103" spans="1:20" x14ac:dyDescent="0.35">
      <c r="A1103" t="s">
        <v>2329</v>
      </c>
      <c r="B1103" s="5" t="s">
        <v>145</v>
      </c>
      <c r="C1103" s="6">
        <v>254552</v>
      </c>
      <c r="D1103" t="s">
        <v>81</v>
      </c>
      <c r="E1103">
        <v>343645</v>
      </c>
      <c r="F1103" s="5" t="s">
        <v>23</v>
      </c>
      <c r="G1103" s="5" t="s">
        <v>42</v>
      </c>
      <c r="H1103" s="5" t="s">
        <v>82</v>
      </c>
      <c r="I1103" t="s">
        <v>35</v>
      </c>
      <c r="J1103" t="s">
        <v>1090</v>
      </c>
      <c r="K1103">
        <v>0</v>
      </c>
      <c r="L1103" s="5" t="s">
        <v>2330</v>
      </c>
      <c r="M1103" s="5" t="s">
        <v>28</v>
      </c>
      <c r="N1103">
        <v>12</v>
      </c>
      <c r="O1103" t="s">
        <v>29</v>
      </c>
      <c r="P1103" s="1">
        <v>45405</v>
      </c>
      <c r="Q1103" s="1">
        <v>45425</v>
      </c>
      <c r="R1103">
        <v>1757</v>
      </c>
      <c r="S1103" s="4">
        <v>5.6</v>
      </c>
      <c r="T1103" t="s">
        <v>55</v>
      </c>
    </row>
    <row r="1104" spans="1:20" x14ac:dyDescent="0.35">
      <c r="A1104" t="s">
        <v>2331</v>
      </c>
      <c r="B1104" s="5" t="s">
        <v>32</v>
      </c>
      <c r="C1104" s="6">
        <v>118245</v>
      </c>
      <c r="D1104" t="s">
        <v>22</v>
      </c>
      <c r="E1104">
        <v>118245</v>
      </c>
      <c r="F1104" s="5" t="s">
        <v>66</v>
      </c>
      <c r="G1104" s="5" t="s">
        <v>24</v>
      </c>
      <c r="H1104" s="5" t="s">
        <v>129</v>
      </c>
      <c r="I1104" t="s">
        <v>26</v>
      </c>
      <c r="J1104" t="s">
        <v>75</v>
      </c>
      <c r="K1104">
        <v>0</v>
      </c>
      <c r="L1104" s="5" t="s">
        <v>2332</v>
      </c>
      <c r="M1104" s="5" t="s">
        <v>70</v>
      </c>
      <c r="N1104">
        <v>6</v>
      </c>
      <c r="O1104" t="s">
        <v>85</v>
      </c>
      <c r="P1104" s="1">
        <v>45520</v>
      </c>
      <c r="Q1104" s="1">
        <v>45573</v>
      </c>
      <c r="R1104">
        <v>1898</v>
      </c>
      <c r="S1104" s="4">
        <v>9.3000000000000007</v>
      </c>
      <c r="T1104" t="s">
        <v>136</v>
      </c>
    </row>
    <row r="1105" spans="1:20" x14ac:dyDescent="0.35">
      <c r="A1105" t="s">
        <v>2333</v>
      </c>
      <c r="B1105" s="5" t="s">
        <v>28801</v>
      </c>
      <c r="C1105" s="6">
        <v>117254</v>
      </c>
      <c r="D1105" t="s">
        <v>41</v>
      </c>
      <c r="E1105">
        <v>99666</v>
      </c>
      <c r="F1105" s="5" t="s">
        <v>66</v>
      </c>
      <c r="G1105" s="5" t="s">
        <v>51</v>
      </c>
      <c r="H1105" s="5" t="s">
        <v>151</v>
      </c>
      <c r="I1105" t="s">
        <v>26</v>
      </c>
      <c r="J1105" t="s">
        <v>151</v>
      </c>
      <c r="K1105">
        <v>0</v>
      </c>
      <c r="L1105" s="5" t="s">
        <v>2334</v>
      </c>
      <c r="M1105" s="5" t="s">
        <v>54</v>
      </c>
      <c r="N1105">
        <v>7</v>
      </c>
      <c r="O1105" t="s">
        <v>88</v>
      </c>
      <c r="P1105" s="1">
        <v>45652</v>
      </c>
      <c r="Q1105" s="1">
        <v>45706</v>
      </c>
      <c r="R1105">
        <v>2230</v>
      </c>
      <c r="S1105" s="4">
        <v>9.3000000000000007</v>
      </c>
      <c r="T1105" t="s">
        <v>108</v>
      </c>
    </row>
    <row r="1106" spans="1:20" x14ac:dyDescent="0.35">
      <c r="A1106" t="s">
        <v>2335</v>
      </c>
      <c r="B1106" s="5" t="s">
        <v>21</v>
      </c>
      <c r="C1106" s="6">
        <v>256695</v>
      </c>
      <c r="D1106" t="s">
        <v>22</v>
      </c>
      <c r="E1106">
        <v>256695</v>
      </c>
      <c r="F1106" s="5" t="s">
        <v>23</v>
      </c>
      <c r="G1106" s="5" t="s">
        <v>51</v>
      </c>
      <c r="H1106" s="5" t="s">
        <v>129</v>
      </c>
      <c r="I1106" t="s">
        <v>35</v>
      </c>
      <c r="J1106" t="s">
        <v>129</v>
      </c>
      <c r="K1106">
        <v>50</v>
      </c>
      <c r="L1106" s="5" t="s">
        <v>2336</v>
      </c>
      <c r="M1106" s="5" t="s">
        <v>37</v>
      </c>
      <c r="N1106">
        <v>14</v>
      </c>
      <c r="O1106" t="s">
        <v>46</v>
      </c>
      <c r="P1106" s="1">
        <v>45454</v>
      </c>
      <c r="Q1106" s="1">
        <v>45499</v>
      </c>
      <c r="R1106">
        <v>617</v>
      </c>
      <c r="S1106" s="4">
        <v>9.1</v>
      </c>
      <c r="T1106" t="s">
        <v>108</v>
      </c>
    </row>
    <row r="1107" spans="1:20" x14ac:dyDescent="0.35">
      <c r="A1107" t="s">
        <v>2337</v>
      </c>
      <c r="B1107" s="5" t="s">
        <v>49</v>
      </c>
      <c r="C1107" s="6">
        <v>188203</v>
      </c>
      <c r="D1107" t="s">
        <v>22</v>
      </c>
      <c r="E1107">
        <v>188203</v>
      </c>
      <c r="F1107" s="5" t="s">
        <v>23</v>
      </c>
      <c r="G1107" s="5" t="s">
        <v>51</v>
      </c>
      <c r="H1107" s="5" t="s">
        <v>52</v>
      </c>
      <c r="I1107" t="s">
        <v>26</v>
      </c>
      <c r="J1107" t="s">
        <v>52</v>
      </c>
      <c r="K1107">
        <v>0</v>
      </c>
      <c r="L1107" s="5" t="s">
        <v>2338</v>
      </c>
      <c r="M1107" s="5" t="s">
        <v>37</v>
      </c>
      <c r="N1107">
        <v>15</v>
      </c>
      <c r="O1107" t="s">
        <v>141</v>
      </c>
      <c r="P1107" s="1">
        <v>45516</v>
      </c>
      <c r="Q1107" s="1">
        <v>45542</v>
      </c>
      <c r="R1107">
        <v>1201</v>
      </c>
      <c r="S1107" s="4">
        <v>9.4</v>
      </c>
      <c r="T1107" t="s">
        <v>63</v>
      </c>
    </row>
    <row r="1108" spans="1:20" x14ac:dyDescent="0.35">
      <c r="A1108" t="s">
        <v>2339</v>
      </c>
      <c r="B1108" s="5" t="s">
        <v>49</v>
      </c>
      <c r="C1108" s="6">
        <v>191049</v>
      </c>
      <c r="D1108" t="s">
        <v>22</v>
      </c>
      <c r="E1108">
        <v>191049</v>
      </c>
      <c r="F1108" s="5" t="s">
        <v>23</v>
      </c>
      <c r="G1108" s="5" t="s">
        <v>51</v>
      </c>
      <c r="H1108" s="5" t="s">
        <v>101</v>
      </c>
      <c r="I1108" t="s">
        <v>44</v>
      </c>
      <c r="J1108" t="s">
        <v>101</v>
      </c>
      <c r="K1108">
        <v>0</v>
      </c>
      <c r="L1108" s="5" t="s">
        <v>2340</v>
      </c>
      <c r="M1108" s="5" t="s">
        <v>37</v>
      </c>
      <c r="N1108">
        <v>17</v>
      </c>
      <c r="O1108" t="s">
        <v>131</v>
      </c>
      <c r="P1108" s="1">
        <v>45445</v>
      </c>
      <c r="Q1108" s="1">
        <v>45479</v>
      </c>
      <c r="R1108">
        <v>887</v>
      </c>
      <c r="S1108" s="4">
        <v>7.7</v>
      </c>
      <c r="T1108" t="s">
        <v>79</v>
      </c>
    </row>
    <row r="1109" spans="1:20" x14ac:dyDescent="0.35">
      <c r="A1109" t="s">
        <v>2341</v>
      </c>
      <c r="B1109" s="5" t="s">
        <v>28799</v>
      </c>
      <c r="C1109" s="6">
        <v>75973</v>
      </c>
      <c r="D1109" t="s">
        <v>41</v>
      </c>
      <c r="E1109">
        <v>64577</v>
      </c>
      <c r="F1109" s="5" t="s">
        <v>58</v>
      </c>
      <c r="G1109" s="5" t="s">
        <v>59</v>
      </c>
      <c r="H1109" s="5" t="s">
        <v>43</v>
      </c>
      <c r="I1109" t="s">
        <v>26</v>
      </c>
      <c r="J1109" t="s">
        <v>354</v>
      </c>
      <c r="K1109">
        <v>50</v>
      </c>
      <c r="L1109" s="5" t="s">
        <v>2342</v>
      </c>
      <c r="M1109" s="5" t="s">
        <v>70</v>
      </c>
      <c r="N1109">
        <v>1</v>
      </c>
      <c r="O1109" t="s">
        <v>46</v>
      </c>
      <c r="P1109" s="1">
        <v>45520</v>
      </c>
      <c r="Q1109" s="1">
        <v>45562</v>
      </c>
      <c r="R1109">
        <v>646</v>
      </c>
      <c r="S1109" s="4">
        <v>7.7</v>
      </c>
      <c r="T1109" t="s">
        <v>89</v>
      </c>
    </row>
    <row r="1110" spans="1:20" x14ac:dyDescent="0.35">
      <c r="A1110" t="s">
        <v>2343</v>
      </c>
      <c r="B1110" s="5" t="s">
        <v>28800</v>
      </c>
      <c r="C1110" s="6">
        <v>205143</v>
      </c>
      <c r="D1110" t="s">
        <v>65</v>
      </c>
      <c r="E1110">
        <v>266686</v>
      </c>
      <c r="F1110" s="5" t="s">
        <v>23</v>
      </c>
      <c r="G1110" s="5" t="s">
        <v>59</v>
      </c>
      <c r="H1110" s="5" t="s">
        <v>67</v>
      </c>
      <c r="I1110" t="s">
        <v>26</v>
      </c>
      <c r="J1110" t="s">
        <v>67</v>
      </c>
      <c r="K1110">
        <v>100</v>
      </c>
      <c r="L1110" s="5" t="s">
        <v>2344</v>
      </c>
      <c r="M1110" s="5" t="s">
        <v>54</v>
      </c>
      <c r="N1110">
        <v>14</v>
      </c>
      <c r="O1110" t="s">
        <v>29</v>
      </c>
      <c r="P1110" s="1">
        <v>45508</v>
      </c>
      <c r="Q1110" s="1">
        <v>45532</v>
      </c>
      <c r="R1110">
        <v>2458</v>
      </c>
      <c r="S1110" s="4">
        <v>9</v>
      </c>
      <c r="T1110" t="s">
        <v>103</v>
      </c>
    </row>
    <row r="1111" spans="1:20" x14ac:dyDescent="0.35">
      <c r="A1111" t="s">
        <v>2345</v>
      </c>
      <c r="B1111" s="5" t="s">
        <v>162</v>
      </c>
      <c r="C1111" s="6">
        <v>92600</v>
      </c>
      <c r="D1111" t="s">
        <v>22</v>
      </c>
      <c r="E1111">
        <v>92600</v>
      </c>
      <c r="F1111" s="5" t="s">
        <v>66</v>
      </c>
      <c r="G1111" s="5" t="s">
        <v>59</v>
      </c>
      <c r="H1111" s="5" t="s">
        <v>129</v>
      </c>
      <c r="I1111" t="s">
        <v>44</v>
      </c>
      <c r="J1111" t="s">
        <v>129</v>
      </c>
      <c r="K1111">
        <v>0</v>
      </c>
      <c r="L1111" s="5" t="s">
        <v>2346</v>
      </c>
      <c r="M1111" s="5" t="s">
        <v>54</v>
      </c>
      <c r="N1111">
        <v>8</v>
      </c>
      <c r="O1111" t="s">
        <v>112</v>
      </c>
      <c r="P1111" s="1">
        <v>45354</v>
      </c>
      <c r="Q1111" s="1">
        <v>45385</v>
      </c>
      <c r="R1111">
        <v>1281</v>
      </c>
      <c r="S1111" s="4">
        <v>6.1</v>
      </c>
      <c r="T1111" t="s">
        <v>118</v>
      </c>
    </row>
    <row r="1112" spans="1:20" x14ac:dyDescent="0.35">
      <c r="A1112" t="s">
        <v>2347</v>
      </c>
      <c r="B1112" s="5" t="s">
        <v>28802</v>
      </c>
      <c r="C1112" s="6">
        <v>307696</v>
      </c>
      <c r="D1112" t="s">
        <v>22</v>
      </c>
      <c r="E1112">
        <v>307696</v>
      </c>
      <c r="F1112" s="5" t="s">
        <v>23</v>
      </c>
      <c r="G1112" s="5" t="s">
        <v>42</v>
      </c>
      <c r="H1112" s="5" t="s">
        <v>97</v>
      </c>
      <c r="I1112" t="s">
        <v>35</v>
      </c>
      <c r="J1112" t="s">
        <v>294</v>
      </c>
      <c r="K1112">
        <v>100</v>
      </c>
      <c r="L1112" s="5" t="s">
        <v>2348</v>
      </c>
      <c r="M1112" s="5" t="s">
        <v>37</v>
      </c>
      <c r="N1112">
        <v>12</v>
      </c>
      <c r="O1112" t="s">
        <v>88</v>
      </c>
      <c r="P1112" s="1">
        <v>45560</v>
      </c>
      <c r="Q1112" s="1">
        <v>45582</v>
      </c>
      <c r="R1112">
        <v>526</v>
      </c>
      <c r="S1112" s="4">
        <v>7.3</v>
      </c>
      <c r="T1112" t="s">
        <v>63</v>
      </c>
    </row>
    <row r="1113" spans="1:20" x14ac:dyDescent="0.35">
      <c r="A1113" t="s">
        <v>2349</v>
      </c>
      <c r="B1113" s="5" t="s">
        <v>91</v>
      </c>
      <c r="C1113" s="6">
        <v>289667</v>
      </c>
      <c r="D1113" t="s">
        <v>22</v>
      </c>
      <c r="E1113">
        <v>289667</v>
      </c>
      <c r="F1113" s="5" t="s">
        <v>23</v>
      </c>
      <c r="G1113" s="5" t="s">
        <v>51</v>
      </c>
      <c r="H1113" s="5" t="s">
        <v>101</v>
      </c>
      <c r="I1113" t="s">
        <v>35</v>
      </c>
      <c r="J1113" t="s">
        <v>101</v>
      </c>
      <c r="K1113">
        <v>0</v>
      </c>
      <c r="L1113" s="5" t="s">
        <v>1360</v>
      </c>
      <c r="M1113" s="5" t="s">
        <v>70</v>
      </c>
      <c r="N1113">
        <v>15</v>
      </c>
      <c r="O1113" t="s">
        <v>46</v>
      </c>
      <c r="P1113" s="1">
        <v>45591</v>
      </c>
      <c r="Q1113" s="1">
        <v>45646</v>
      </c>
      <c r="R1113">
        <v>2369</v>
      </c>
      <c r="S1113" s="4">
        <v>6.6</v>
      </c>
      <c r="T1113" t="s">
        <v>55</v>
      </c>
    </row>
    <row r="1114" spans="1:20" x14ac:dyDescent="0.35">
      <c r="A1114" t="s">
        <v>2350</v>
      </c>
      <c r="B1114" s="5" t="s">
        <v>28799</v>
      </c>
      <c r="C1114" s="6">
        <v>104108</v>
      </c>
      <c r="D1114" t="s">
        <v>22</v>
      </c>
      <c r="E1114">
        <v>104108</v>
      </c>
      <c r="F1114" s="5" t="s">
        <v>66</v>
      </c>
      <c r="G1114" s="5" t="s">
        <v>59</v>
      </c>
      <c r="H1114" s="5" t="s">
        <v>25</v>
      </c>
      <c r="I1114" t="s">
        <v>44</v>
      </c>
      <c r="J1114" t="s">
        <v>25</v>
      </c>
      <c r="K1114">
        <v>50</v>
      </c>
      <c r="L1114" s="5" t="s">
        <v>2351</v>
      </c>
      <c r="M1114" s="5" t="s">
        <v>54</v>
      </c>
      <c r="N1114">
        <v>9</v>
      </c>
      <c r="O1114" t="s">
        <v>46</v>
      </c>
      <c r="P1114" s="1">
        <v>45659</v>
      </c>
      <c r="Q1114" s="1">
        <v>45714</v>
      </c>
      <c r="R1114">
        <v>1083</v>
      </c>
      <c r="S1114" s="4">
        <v>6.1</v>
      </c>
      <c r="T1114" t="s">
        <v>118</v>
      </c>
    </row>
    <row r="1115" spans="1:20" x14ac:dyDescent="0.35">
      <c r="A1115" t="s">
        <v>2352</v>
      </c>
      <c r="B1115" s="5" t="s">
        <v>217</v>
      </c>
      <c r="C1115" s="6">
        <v>85459</v>
      </c>
      <c r="D1115" t="s">
        <v>22</v>
      </c>
      <c r="E1115">
        <v>85459</v>
      </c>
      <c r="F1115" s="5" t="s">
        <v>58</v>
      </c>
      <c r="G1115" s="5" t="s">
        <v>59</v>
      </c>
      <c r="H1115" s="5" t="s">
        <v>97</v>
      </c>
      <c r="I1115" t="s">
        <v>26</v>
      </c>
      <c r="J1115" t="s">
        <v>97</v>
      </c>
      <c r="K1115">
        <v>50</v>
      </c>
      <c r="L1115" s="5" t="s">
        <v>2353</v>
      </c>
      <c r="M1115" s="5" t="s">
        <v>37</v>
      </c>
      <c r="N1115">
        <v>1</v>
      </c>
      <c r="O1115" t="s">
        <v>167</v>
      </c>
      <c r="P1115" s="1">
        <v>45491</v>
      </c>
      <c r="Q1115" s="1">
        <v>45517</v>
      </c>
      <c r="R1115">
        <v>2416</v>
      </c>
      <c r="S1115" s="4">
        <v>6.6</v>
      </c>
      <c r="T1115" t="s">
        <v>89</v>
      </c>
    </row>
    <row r="1116" spans="1:20" x14ac:dyDescent="0.35">
      <c r="A1116" t="s">
        <v>2354</v>
      </c>
      <c r="B1116" s="5" t="s">
        <v>49</v>
      </c>
      <c r="C1116" s="6">
        <v>48088</v>
      </c>
      <c r="D1116" t="s">
        <v>41</v>
      </c>
      <c r="E1116">
        <v>40875</v>
      </c>
      <c r="F1116" s="5" t="s">
        <v>58</v>
      </c>
      <c r="G1116" s="5" t="s">
        <v>59</v>
      </c>
      <c r="H1116" s="5" t="s">
        <v>60</v>
      </c>
      <c r="I1116" t="s">
        <v>26</v>
      </c>
      <c r="J1116" t="s">
        <v>60</v>
      </c>
      <c r="K1116">
        <v>0</v>
      </c>
      <c r="L1116" s="5" t="s">
        <v>2355</v>
      </c>
      <c r="M1116" s="5" t="s">
        <v>37</v>
      </c>
      <c r="N1116">
        <v>0</v>
      </c>
      <c r="O1116" t="s">
        <v>62</v>
      </c>
      <c r="P1116" s="1">
        <v>45390</v>
      </c>
      <c r="Q1116" s="1">
        <v>45431</v>
      </c>
      <c r="R1116">
        <v>1362</v>
      </c>
      <c r="S1116" s="4">
        <v>9.6999999999999993</v>
      </c>
      <c r="T1116" t="s">
        <v>210</v>
      </c>
    </row>
    <row r="1117" spans="1:20" x14ac:dyDescent="0.35">
      <c r="A1117" t="s">
        <v>2356</v>
      </c>
      <c r="B1117" s="5" t="s">
        <v>28802</v>
      </c>
      <c r="C1117" s="6">
        <v>103764</v>
      </c>
      <c r="D1117" t="s">
        <v>22</v>
      </c>
      <c r="E1117">
        <v>103764</v>
      </c>
      <c r="F1117" s="5" t="s">
        <v>66</v>
      </c>
      <c r="G1117" s="5" t="s">
        <v>24</v>
      </c>
      <c r="H1117" s="5" t="s">
        <v>25</v>
      </c>
      <c r="I1117" t="s">
        <v>44</v>
      </c>
      <c r="J1117" t="s">
        <v>25</v>
      </c>
      <c r="K1117">
        <v>50</v>
      </c>
      <c r="L1117" s="5" t="s">
        <v>2357</v>
      </c>
      <c r="M1117" s="5" t="s">
        <v>28</v>
      </c>
      <c r="N1117">
        <v>9</v>
      </c>
      <c r="O1117" t="s">
        <v>172</v>
      </c>
      <c r="P1117" s="1">
        <v>45611</v>
      </c>
      <c r="Q1117" s="1">
        <v>45658</v>
      </c>
      <c r="R1117">
        <v>1227</v>
      </c>
      <c r="S1117" s="4">
        <v>9.4</v>
      </c>
      <c r="T1117" t="s">
        <v>153</v>
      </c>
    </row>
    <row r="1118" spans="1:20" x14ac:dyDescent="0.35">
      <c r="A1118" t="s">
        <v>2358</v>
      </c>
      <c r="B1118" s="5" t="s">
        <v>100</v>
      </c>
      <c r="C1118" s="6">
        <v>135128</v>
      </c>
      <c r="D1118" t="s">
        <v>65</v>
      </c>
      <c r="E1118">
        <v>175666</v>
      </c>
      <c r="F1118" s="5" t="s">
        <v>66</v>
      </c>
      <c r="G1118" s="5" t="s">
        <v>24</v>
      </c>
      <c r="H1118" s="5" t="s">
        <v>67</v>
      </c>
      <c r="I1118" t="s">
        <v>26</v>
      </c>
      <c r="J1118" t="s">
        <v>67</v>
      </c>
      <c r="K1118">
        <v>100</v>
      </c>
      <c r="L1118" s="5" t="s">
        <v>2359</v>
      </c>
      <c r="M1118" s="5" t="s">
        <v>70</v>
      </c>
      <c r="N1118">
        <v>9</v>
      </c>
      <c r="O1118" t="s">
        <v>88</v>
      </c>
      <c r="P1118" s="1">
        <v>45427</v>
      </c>
      <c r="Q1118" s="1">
        <v>45484</v>
      </c>
      <c r="R1118">
        <v>693</v>
      </c>
      <c r="S1118" s="4">
        <v>6.1</v>
      </c>
      <c r="T1118" t="s">
        <v>103</v>
      </c>
    </row>
    <row r="1119" spans="1:20" x14ac:dyDescent="0.35">
      <c r="A1119" t="s">
        <v>2360</v>
      </c>
      <c r="B1119" s="5" t="s">
        <v>217</v>
      </c>
      <c r="C1119" s="6">
        <v>78044</v>
      </c>
      <c r="D1119" t="s">
        <v>33</v>
      </c>
      <c r="E1119">
        <v>8584840</v>
      </c>
      <c r="F1119" s="5" t="s">
        <v>50</v>
      </c>
      <c r="G1119" s="5" t="s">
        <v>24</v>
      </c>
      <c r="H1119" s="5" t="s">
        <v>34</v>
      </c>
      <c r="I1119" t="s">
        <v>44</v>
      </c>
      <c r="J1119" t="s">
        <v>34</v>
      </c>
      <c r="K1119">
        <v>0</v>
      </c>
      <c r="L1119" s="5" t="s">
        <v>2361</v>
      </c>
      <c r="M1119" s="5" t="s">
        <v>37</v>
      </c>
      <c r="N1119">
        <v>4</v>
      </c>
      <c r="O1119" t="s">
        <v>78</v>
      </c>
      <c r="P1119" s="1">
        <v>45604</v>
      </c>
      <c r="Q1119" s="1">
        <v>45638</v>
      </c>
      <c r="R1119">
        <v>1943</v>
      </c>
      <c r="S1119" s="4">
        <v>7.9</v>
      </c>
      <c r="T1119" t="s">
        <v>108</v>
      </c>
    </row>
    <row r="1120" spans="1:20" x14ac:dyDescent="0.35">
      <c r="A1120" t="s">
        <v>2362</v>
      </c>
      <c r="B1120" s="5" t="s">
        <v>28802</v>
      </c>
      <c r="C1120" s="6">
        <v>77226</v>
      </c>
      <c r="D1120" t="s">
        <v>65</v>
      </c>
      <c r="E1120">
        <v>100394</v>
      </c>
      <c r="F1120" s="5" t="s">
        <v>50</v>
      </c>
      <c r="G1120" s="5" t="s">
        <v>59</v>
      </c>
      <c r="H1120" s="5" t="s">
        <v>67</v>
      </c>
      <c r="I1120" t="s">
        <v>26</v>
      </c>
      <c r="J1120" t="s">
        <v>67</v>
      </c>
      <c r="K1120">
        <v>0</v>
      </c>
      <c r="L1120" s="5" t="s">
        <v>2363</v>
      </c>
      <c r="M1120" s="5" t="s">
        <v>54</v>
      </c>
      <c r="N1120">
        <v>3</v>
      </c>
      <c r="O1120" t="s">
        <v>107</v>
      </c>
      <c r="P1120" s="1">
        <v>45489</v>
      </c>
      <c r="Q1120" s="1">
        <v>45533</v>
      </c>
      <c r="R1120">
        <v>1506</v>
      </c>
      <c r="S1120" s="4">
        <v>6.6</v>
      </c>
      <c r="T1120" t="s">
        <v>118</v>
      </c>
    </row>
    <row r="1121" spans="1:20" x14ac:dyDescent="0.35">
      <c r="A1121" t="s">
        <v>2364</v>
      </c>
      <c r="B1121" s="5" t="s">
        <v>91</v>
      </c>
      <c r="C1121" s="6">
        <v>149651</v>
      </c>
      <c r="D1121" t="s">
        <v>74</v>
      </c>
      <c r="E1121">
        <v>187064</v>
      </c>
      <c r="F1121" s="5" t="s">
        <v>23</v>
      </c>
      <c r="G1121" s="5" t="s">
        <v>42</v>
      </c>
      <c r="H1121" s="5" t="s">
        <v>75</v>
      </c>
      <c r="I1121" t="s">
        <v>26</v>
      </c>
      <c r="J1121" t="s">
        <v>75</v>
      </c>
      <c r="K1121">
        <v>100</v>
      </c>
      <c r="L1121" s="5" t="s">
        <v>2365</v>
      </c>
      <c r="M1121" s="5" t="s">
        <v>28</v>
      </c>
      <c r="N1121">
        <v>11</v>
      </c>
      <c r="O1121" t="s">
        <v>78</v>
      </c>
      <c r="P1121" s="1">
        <v>45553</v>
      </c>
      <c r="Q1121" s="1">
        <v>45611</v>
      </c>
      <c r="R1121">
        <v>943</v>
      </c>
      <c r="S1121" s="4">
        <v>7.9</v>
      </c>
      <c r="T1121" t="s">
        <v>95</v>
      </c>
    </row>
    <row r="1122" spans="1:20" x14ac:dyDescent="0.35">
      <c r="A1122" t="s">
        <v>2366</v>
      </c>
      <c r="B1122" s="5" t="s">
        <v>91</v>
      </c>
      <c r="C1122" s="6">
        <v>183833</v>
      </c>
      <c r="D1122" t="s">
        <v>41</v>
      </c>
      <c r="E1122">
        <v>156258</v>
      </c>
      <c r="F1122" s="5" t="s">
        <v>23</v>
      </c>
      <c r="G1122" s="5" t="s">
        <v>59</v>
      </c>
      <c r="H1122" s="5" t="s">
        <v>126</v>
      </c>
      <c r="I1122" t="s">
        <v>35</v>
      </c>
      <c r="J1122" t="s">
        <v>126</v>
      </c>
      <c r="K1122">
        <v>50</v>
      </c>
      <c r="L1122" s="5" t="s">
        <v>2367</v>
      </c>
      <c r="M1122" s="5" t="s">
        <v>28</v>
      </c>
      <c r="N1122">
        <v>10</v>
      </c>
      <c r="O1122" t="s">
        <v>112</v>
      </c>
      <c r="P1122" s="1">
        <v>45740</v>
      </c>
      <c r="Q1122" s="1">
        <v>45806</v>
      </c>
      <c r="R1122">
        <v>2012</v>
      </c>
      <c r="S1122" s="4">
        <v>9.6</v>
      </c>
      <c r="T1122" t="s">
        <v>153</v>
      </c>
    </row>
    <row r="1123" spans="1:20" x14ac:dyDescent="0.35">
      <c r="A1123" t="s">
        <v>2368</v>
      </c>
      <c r="B1123" s="5" t="s">
        <v>49</v>
      </c>
      <c r="C1123" s="6">
        <v>104425</v>
      </c>
      <c r="D1123" t="s">
        <v>41</v>
      </c>
      <c r="E1123">
        <v>88761</v>
      </c>
      <c r="F1123" s="5" t="s">
        <v>50</v>
      </c>
      <c r="G1123" s="5" t="s">
        <v>24</v>
      </c>
      <c r="H1123" s="5" t="s">
        <v>43</v>
      </c>
      <c r="I1123" t="s">
        <v>35</v>
      </c>
      <c r="J1123" t="s">
        <v>157</v>
      </c>
      <c r="K1123">
        <v>0</v>
      </c>
      <c r="L1123" s="5" t="s">
        <v>2369</v>
      </c>
      <c r="M1123" s="5" t="s">
        <v>37</v>
      </c>
      <c r="N1123">
        <v>4</v>
      </c>
      <c r="O1123" t="s">
        <v>29</v>
      </c>
      <c r="P1123" s="1">
        <v>45503</v>
      </c>
      <c r="Q1123" s="1">
        <v>45528</v>
      </c>
      <c r="R1123">
        <v>532</v>
      </c>
      <c r="S1123" s="4">
        <v>5.7</v>
      </c>
      <c r="T1123" t="s">
        <v>47</v>
      </c>
    </row>
    <row r="1124" spans="1:20" x14ac:dyDescent="0.35">
      <c r="A1124" t="s">
        <v>2370</v>
      </c>
      <c r="B1124" s="5" t="s">
        <v>73</v>
      </c>
      <c r="C1124" s="6">
        <v>163323</v>
      </c>
      <c r="D1124" t="s">
        <v>22</v>
      </c>
      <c r="E1124">
        <v>163323</v>
      </c>
      <c r="F1124" s="5" t="s">
        <v>23</v>
      </c>
      <c r="G1124" s="5" t="s">
        <v>42</v>
      </c>
      <c r="H1124" s="5" t="s">
        <v>25</v>
      </c>
      <c r="I1124" t="s">
        <v>44</v>
      </c>
      <c r="J1124" t="s">
        <v>25</v>
      </c>
      <c r="K1124">
        <v>0</v>
      </c>
      <c r="L1124" s="5" t="s">
        <v>2371</v>
      </c>
      <c r="M1124" s="5" t="s">
        <v>37</v>
      </c>
      <c r="N1124">
        <v>10</v>
      </c>
      <c r="O1124" t="s">
        <v>78</v>
      </c>
      <c r="P1124" s="1">
        <v>45579</v>
      </c>
      <c r="Q1124" s="1">
        <v>45607</v>
      </c>
      <c r="R1124">
        <v>1137</v>
      </c>
      <c r="S1124" s="4">
        <v>6.6</v>
      </c>
      <c r="T1124" t="s">
        <v>108</v>
      </c>
    </row>
    <row r="1125" spans="1:20" x14ac:dyDescent="0.35">
      <c r="A1125" t="s">
        <v>2372</v>
      </c>
      <c r="B1125" s="5" t="s">
        <v>40</v>
      </c>
      <c r="C1125" s="6">
        <v>136850</v>
      </c>
      <c r="D1125" t="s">
        <v>41</v>
      </c>
      <c r="E1125">
        <v>116323</v>
      </c>
      <c r="F1125" s="5" t="s">
        <v>23</v>
      </c>
      <c r="G1125" s="5" t="s">
        <v>59</v>
      </c>
      <c r="H1125" s="5" t="s">
        <v>43</v>
      </c>
      <c r="I1125" t="s">
        <v>44</v>
      </c>
      <c r="J1125" t="s">
        <v>68</v>
      </c>
      <c r="K1125">
        <v>0</v>
      </c>
      <c r="L1125" s="5" t="s">
        <v>2373</v>
      </c>
      <c r="M1125" s="5" t="s">
        <v>54</v>
      </c>
      <c r="N1125">
        <v>11</v>
      </c>
      <c r="O1125" t="s">
        <v>112</v>
      </c>
      <c r="P1125" s="1">
        <v>45518</v>
      </c>
      <c r="Q1125" s="1">
        <v>45537</v>
      </c>
      <c r="R1125">
        <v>831</v>
      </c>
      <c r="S1125" s="4">
        <v>7.2</v>
      </c>
      <c r="T1125" t="s">
        <v>38</v>
      </c>
    </row>
    <row r="1126" spans="1:20" x14ac:dyDescent="0.35">
      <c r="A1126" t="s">
        <v>2374</v>
      </c>
      <c r="B1126" s="5" t="s">
        <v>73</v>
      </c>
      <c r="C1126" s="6">
        <v>133658</v>
      </c>
      <c r="D1126" t="s">
        <v>92</v>
      </c>
      <c r="E1126">
        <v>100244</v>
      </c>
      <c r="F1126" s="5" t="s">
        <v>66</v>
      </c>
      <c r="G1126" s="5" t="s">
        <v>51</v>
      </c>
      <c r="H1126" s="5" t="s">
        <v>93</v>
      </c>
      <c r="I1126" t="s">
        <v>44</v>
      </c>
      <c r="J1126" t="s">
        <v>93</v>
      </c>
      <c r="K1126">
        <v>100</v>
      </c>
      <c r="L1126" s="5" t="s">
        <v>2375</v>
      </c>
      <c r="M1126" s="5" t="s">
        <v>54</v>
      </c>
      <c r="N1126">
        <v>8</v>
      </c>
      <c r="O1126" t="s">
        <v>172</v>
      </c>
      <c r="P1126" s="1">
        <v>45429</v>
      </c>
      <c r="Q1126" s="1">
        <v>45467</v>
      </c>
      <c r="R1126">
        <v>1514</v>
      </c>
      <c r="S1126" s="4">
        <v>6</v>
      </c>
      <c r="T1126" t="s">
        <v>210</v>
      </c>
    </row>
    <row r="1127" spans="1:20" x14ac:dyDescent="0.35">
      <c r="A1127" t="s">
        <v>2376</v>
      </c>
      <c r="B1127" s="5" t="s">
        <v>162</v>
      </c>
      <c r="C1127" s="6">
        <v>168161</v>
      </c>
      <c r="D1127" t="s">
        <v>33</v>
      </c>
      <c r="E1127">
        <v>18497710</v>
      </c>
      <c r="F1127" s="5" t="s">
        <v>66</v>
      </c>
      <c r="G1127" s="5" t="s">
        <v>59</v>
      </c>
      <c r="H1127" s="5" t="s">
        <v>34</v>
      </c>
      <c r="I1127" t="s">
        <v>35</v>
      </c>
      <c r="J1127" t="s">
        <v>34</v>
      </c>
      <c r="K1127">
        <v>0</v>
      </c>
      <c r="L1127" s="5" t="s">
        <v>2377</v>
      </c>
      <c r="M1127" s="5" t="s">
        <v>54</v>
      </c>
      <c r="N1127">
        <v>6</v>
      </c>
      <c r="O1127" t="s">
        <v>88</v>
      </c>
      <c r="P1127" s="1">
        <v>45694</v>
      </c>
      <c r="Q1127" s="1">
        <v>45728</v>
      </c>
      <c r="R1127">
        <v>2290</v>
      </c>
      <c r="S1127" s="4">
        <v>5.8</v>
      </c>
      <c r="T1127" t="s">
        <v>38</v>
      </c>
    </row>
    <row r="1128" spans="1:20" x14ac:dyDescent="0.35">
      <c r="A1128" t="s">
        <v>2378</v>
      </c>
      <c r="B1128" s="5" t="s">
        <v>28802</v>
      </c>
      <c r="C1128" s="6">
        <v>87945</v>
      </c>
      <c r="D1128" t="s">
        <v>33</v>
      </c>
      <c r="E1128">
        <v>9673950</v>
      </c>
      <c r="F1128" s="5" t="s">
        <v>50</v>
      </c>
      <c r="G1128" s="5" t="s">
        <v>59</v>
      </c>
      <c r="H1128" s="5" t="s">
        <v>34</v>
      </c>
      <c r="I1128" t="s">
        <v>26</v>
      </c>
      <c r="J1128" t="s">
        <v>34</v>
      </c>
      <c r="K1128">
        <v>0</v>
      </c>
      <c r="L1128" s="5" t="s">
        <v>2379</v>
      </c>
      <c r="M1128" s="5" t="s">
        <v>28</v>
      </c>
      <c r="N1128">
        <v>2</v>
      </c>
      <c r="O1128" t="s">
        <v>85</v>
      </c>
      <c r="P1128" s="1">
        <v>45777</v>
      </c>
      <c r="Q1128" s="1">
        <v>45821</v>
      </c>
      <c r="R1128">
        <v>1525</v>
      </c>
      <c r="S1128" s="4">
        <v>6.3</v>
      </c>
      <c r="T1128" t="s">
        <v>108</v>
      </c>
    </row>
    <row r="1129" spans="1:20" x14ac:dyDescent="0.35">
      <c r="A1129" t="s">
        <v>2380</v>
      </c>
      <c r="B1129" s="5" t="s">
        <v>174</v>
      </c>
      <c r="C1129" s="6">
        <v>150603</v>
      </c>
      <c r="D1129" t="s">
        <v>22</v>
      </c>
      <c r="E1129">
        <v>150603</v>
      </c>
      <c r="F1129" s="5" t="s">
        <v>66</v>
      </c>
      <c r="G1129" s="5" t="s">
        <v>51</v>
      </c>
      <c r="H1129" s="5" t="s">
        <v>68</v>
      </c>
      <c r="I1129" t="s">
        <v>26</v>
      </c>
      <c r="J1129" t="s">
        <v>68</v>
      </c>
      <c r="K1129">
        <v>50</v>
      </c>
      <c r="L1129" s="5" t="s">
        <v>2381</v>
      </c>
      <c r="M1129" s="5" t="s">
        <v>70</v>
      </c>
      <c r="N1129">
        <v>9</v>
      </c>
      <c r="O1129" t="s">
        <v>112</v>
      </c>
      <c r="P1129" s="1">
        <v>45426</v>
      </c>
      <c r="Q1129" s="1">
        <v>45482</v>
      </c>
      <c r="R1129">
        <v>2451</v>
      </c>
      <c r="S1129" s="4">
        <v>9.6</v>
      </c>
      <c r="T1129" t="s">
        <v>38</v>
      </c>
    </row>
    <row r="1130" spans="1:20" x14ac:dyDescent="0.35">
      <c r="A1130" t="s">
        <v>2382</v>
      </c>
      <c r="B1130" s="5" t="s">
        <v>28802</v>
      </c>
      <c r="C1130" s="6">
        <v>41667</v>
      </c>
      <c r="D1130" t="s">
        <v>22</v>
      </c>
      <c r="E1130">
        <v>41667</v>
      </c>
      <c r="F1130" s="5" t="s">
        <v>50</v>
      </c>
      <c r="G1130" s="5" t="s">
        <v>42</v>
      </c>
      <c r="H1130" s="5" t="s">
        <v>157</v>
      </c>
      <c r="I1130" t="s">
        <v>26</v>
      </c>
      <c r="J1130" t="s">
        <v>157</v>
      </c>
      <c r="K1130">
        <v>100</v>
      </c>
      <c r="L1130" s="5" t="s">
        <v>2383</v>
      </c>
      <c r="M1130" s="5" t="s">
        <v>70</v>
      </c>
      <c r="N1130">
        <v>3</v>
      </c>
      <c r="O1130" t="s">
        <v>62</v>
      </c>
      <c r="P1130" s="1">
        <v>45446</v>
      </c>
      <c r="Q1130" s="1">
        <v>45516</v>
      </c>
      <c r="R1130">
        <v>1963</v>
      </c>
      <c r="S1130" s="4">
        <v>9</v>
      </c>
      <c r="T1130" t="s">
        <v>55</v>
      </c>
    </row>
    <row r="1131" spans="1:20" x14ac:dyDescent="0.35">
      <c r="A1131" t="s">
        <v>2384</v>
      </c>
      <c r="B1131" s="5" t="s">
        <v>28800</v>
      </c>
      <c r="C1131" s="6">
        <v>270857</v>
      </c>
      <c r="D1131" t="s">
        <v>22</v>
      </c>
      <c r="E1131">
        <v>270857</v>
      </c>
      <c r="F1131" s="5" t="s">
        <v>23</v>
      </c>
      <c r="G1131" s="5" t="s">
        <v>59</v>
      </c>
      <c r="H1131" s="5" t="s">
        <v>97</v>
      </c>
      <c r="I1131" t="s">
        <v>35</v>
      </c>
      <c r="J1131" t="s">
        <v>97</v>
      </c>
      <c r="K1131">
        <v>0</v>
      </c>
      <c r="L1131" s="5" t="s">
        <v>2385</v>
      </c>
      <c r="M1131" s="5" t="s">
        <v>28</v>
      </c>
      <c r="N1131">
        <v>14</v>
      </c>
      <c r="O1131" t="s">
        <v>112</v>
      </c>
      <c r="P1131" s="1">
        <v>45666</v>
      </c>
      <c r="Q1131" s="1">
        <v>45705</v>
      </c>
      <c r="R1131">
        <v>1836</v>
      </c>
      <c r="S1131" s="4">
        <v>7.5</v>
      </c>
      <c r="T1131" t="s">
        <v>103</v>
      </c>
    </row>
    <row r="1132" spans="1:20" x14ac:dyDescent="0.35">
      <c r="A1132" t="s">
        <v>2386</v>
      </c>
      <c r="B1132" s="5" t="s">
        <v>28799</v>
      </c>
      <c r="C1132" s="6">
        <v>70021</v>
      </c>
      <c r="D1132" t="s">
        <v>33</v>
      </c>
      <c r="E1132">
        <v>7702310</v>
      </c>
      <c r="F1132" s="5" t="s">
        <v>58</v>
      </c>
      <c r="G1132" s="5" t="s">
        <v>51</v>
      </c>
      <c r="H1132" s="5" t="s">
        <v>34</v>
      </c>
      <c r="I1132" t="s">
        <v>26</v>
      </c>
      <c r="J1132" t="s">
        <v>165</v>
      </c>
      <c r="K1132">
        <v>100</v>
      </c>
      <c r="L1132" s="5" t="s">
        <v>2387</v>
      </c>
      <c r="M1132" s="5" t="s">
        <v>70</v>
      </c>
      <c r="N1132">
        <v>1</v>
      </c>
      <c r="O1132" t="s">
        <v>46</v>
      </c>
      <c r="P1132" s="1">
        <v>45565</v>
      </c>
      <c r="Q1132" s="1">
        <v>45604</v>
      </c>
      <c r="R1132">
        <v>2044</v>
      </c>
      <c r="S1132" s="4">
        <v>9</v>
      </c>
      <c r="T1132" t="s">
        <v>103</v>
      </c>
    </row>
    <row r="1133" spans="1:20" x14ac:dyDescent="0.35">
      <c r="A1133" t="s">
        <v>2388</v>
      </c>
      <c r="B1133" s="5" t="s">
        <v>100</v>
      </c>
      <c r="C1133" s="6">
        <v>180120</v>
      </c>
      <c r="D1133" t="s">
        <v>22</v>
      </c>
      <c r="E1133">
        <v>180120</v>
      </c>
      <c r="F1133" s="5" t="s">
        <v>23</v>
      </c>
      <c r="G1133" s="5" t="s">
        <v>51</v>
      </c>
      <c r="H1133" s="5" t="s">
        <v>52</v>
      </c>
      <c r="I1133" t="s">
        <v>44</v>
      </c>
      <c r="J1133" t="s">
        <v>52</v>
      </c>
      <c r="K1133">
        <v>50</v>
      </c>
      <c r="L1133" s="5" t="s">
        <v>2389</v>
      </c>
      <c r="M1133" s="5" t="s">
        <v>37</v>
      </c>
      <c r="N1133">
        <v>19</v>
      </c>
      <c r="O1133" t="s">
        <v>78</v>
      </c>
      <c r="P1133" s="1">
        <v>45737</v>
      </c>
      <c r="Q1133" s="1">
        <v>45774</v>
      </c>
      <c r="R1133">
        <v>2134</v>
      </c>
      <c r="S1133" s="4">
        <v>9.4</v>
      </c>
      <c r="T1133" t="s">
        <v>30</v>
      </c>
    </row>
    <row r="1134" spans="1:20" x14ac:dyDescent="0.35">
      <c r="A1134" t="s">
        <v>2390</v>
      </c>
      <c r="B1134" s="5" t="s">
        <v>174</v>
      </c>
      <c r="C1134" s="6">
        <v>109592</v>
      </c>
      <c r="D1134" t="s">
        <v>74</v>
      </c>
      <c r="E1134">
        <v>136990</v>
      </c>
      <c r="F1134" s="5" t="s">
        <v>66</v>
      </c>
      <c r="G1134" s="5" t="s">
        <v>59</v>
      </c>
      <c r="H1134" s="5" t="s">
        <v>75</v>
      </c>
      <c r="I1134" t="s">
        <v>44</v>
      </c>
      <c r="J1134" t="s">
        <v>423</v>
      </c>
      <c r="K1134">
        <v>50</v>
      </c>
      <c r="L1134" s="5" t="s">
        <v>2391</v>
      </c>
      <c r="M1134" s="5" t="s">
        <v>70</v>
      </c>
      <c r="N1134">
        <v>8</v>
      </c>
      <c r="O1134" t="s">
        <v>78</v>
      </c>
      <c r="P1134" s="1">
        <v>45412</v>
      </c>
      <c r="Q1134" s="1">
        <v>45456</v>
      </c>
      <c r="R1134">
        <v>1754</v>
      </c>
      <c r="S1134" s="4">
        <v>8.9</v>
      </c>
      <c r="T1134" t="s">
        <v>30</v>
      </c>
    </row>
    <row r="1135" spans="1:20" x14ac:dyDescent="0.35">
      <c r="A1135" t="s">
        <v>2392</v>
      </c>
      <c r="B1135" s="5" t="s">
        <v>217</v>
      </c>
      <c r="C1135" s="6">
        <v>248395</v>
      </c>
      <c r="D1135" t="s">
        <v>41</v>
      </c>
      <c r="E1135">
        <v>211136</v>
      </c>
      <c r="F1135" s="5" t="s">
        <v>23</v>
      </c>
      <c r="G1135" s="5" t="s">
        <v>51</v>
      </c>
      <c r="H1135" s="5" t="s">
        <v>43</v>
      </c>
      <c r="I1135" t="s">
        <v>26</v>
      </c>
      <c r="J1135" t="s">
        <v>43</v>
      </c>
      <c r="K1135">
        <v>100</v>
      </c>
      <c r="L1135" s="5" t="s">
        <v>2393</v>
      </c>
      <c r="M1135" s="5" t="s">
        <v>70</v>
      </c>
      <c r="N1135">
        <v>11</v>
      </c>
      <c r="O1135" t="s">
        <v>135</v>
      </c>
      <c r="P1135" s="1">
        <v>45462</v>
      </c>
      <c r="Q1135" s="1">
        <v>45535</v>
      </c>
      <c r="R1135">
        <v>2176</v>
      </c>
      <c r="S1135" s="4">
        <v>7.6</v>
      </c>
      <c r="T1135" t="s">
        <v>277</v>
      </c>
    </row>
    <row r="1136" spans="1:20" x14ac:dyDescent="0.35">
      <c r="A1136" t="s">
        <v>2394</v>
      </c>
      <c r="B1136" s="5" t="s">
        <v>145</v>
      </c>
      <c r="C1136" s="6">
        <v>166428</v>
      </c>
      <c r="D1136" t="s">
        <v>41</v>
      </c>
      <c r="E1136">
        <v>141464</v>
      </c>
      <c r="F1136" s="5" t="s">
        <v>23</v>
      </c>
      <c r="G1136" s="5" t="s">
        <v>51</v>
      </c>
      <c r="H1136" s="5" t="s">
        <v>60</v>
      </c>
      <c r="I1136" t="s">
        <v>44</v>
      </c>
      <c r="J1136" t="s">
        <v>192</v>
      </c>
      <c r="K1136">
        <v>50</v>
      </c>
      <c r="L1136" s="5" t="s">
        <v>2395</v>
      </c>
      <c r="M1136" s="5" t="s">
        <v>37</v>
      </c>
      <c r="N1136">
        <v>12</v>
      </c>
      <c r="O1136" t="s">
        <v>141</v>
      </c>
      <c r="P1136" s="1">
        <v>45593</v>
      </c>
      <c r="Q1136" s="1">
        <v>45633</v>
      </c>
      <c r="R1136">
        <v>2272</v>
      </c>
      <c r="S1136" s="4">
        <v>9.4</v>
      </c>
      <c r="T1136" t="s">
        <v>89</v>
      </c>
    </row>
    <row r="1137" spans="1:20" x14ac:dyDescent="0.35">
      <c r="A1137" t="s">
        <v>2396</v>
      </c>
      <c r="B1137" s="5" t="s">
        <v>28799</v>
      </c>
      <c r="C1137" s="6">
        <v>64110</v>
      </c>
      <c r="D1137" t="s">
        <v>65</v>
      </c>
      <c r="E1137">
        <v>83343</v>
      </c>
      <c r="F1137" s="5" t="s">
        <v>58</v>
      </c>
      <c r="G1137" s="5" t="s">
        <v>51</v>
      </c>
      <c r="H1137" s="5" t="s">
        <v>67</v>
      </c>
      <c r="I1137" t="s">
        <v>44</v>
      </c>
      <c r="J1137" t="s">
        <v>915</v>
      </c>
      <c r="K1137">
        <v>50</v>
      </c>
      <c r="L1137" s="5" t="s">
        <v>2397</v>
      </c>
      <c r="M1137" s="5" t="s">
        <v>70</v>
      </c>
      <c r="N1137">
        <v>1</v>
      </c>
      <c r="O1137" t="s">
        <v>172</v>
      </c>
      <c r="P1137" s="1">
        <v>45345</v>
      </c>
      <c r="Q1137" s="1">
        <v>45368</v>
      </c>
      <c r="R1137">
        <v>1013</v>
      </c>
      <c r="S1137" s="4">
        <v>7.7</v>
      </c>
      <c r="T1137" t="s">
        <v>108</v>
      </c>
    </row>
    <row r="1138" spans="1:20" x14ac:dyDescent="0.35">
      <c r="A1138" t="s">
        <v>2398</v>
      </c>
      <c r="B1138" s="5" t="s">
        <v>217</v>
      </c>
      <c r="C1138" s="6">
        <v>89254</v>
      </c>
      <c r="D1138" t="s">
        <v>22</v>
      </c>
      <c r="E1138">
        <v>89254</v>
      </c>
      <c r="F1138" s="5" t="s">
        <v>50</v>
      </c>
      <c r="G1138" s="5" t="s">
        <v>42</v>
      </c>
      <c r="H1138" s="5" t="s">
        <v>191</v>
      </c>
      <c r="I1138" t="s">
        <v>26</v>
      </c>
      <c r="J1138" t="s">
        <v>191</v>
      </c>
      <c r="K1138">
        <v>50</v>
      </c>
      <c r="L1138" s="5" t="s">
        <v>2399</v>
      </c>
      <c r="M1138" s="5" t="s">
        <v>37</v>
      </c>
      <c r="N1138">
        <v>2</v>
      </c>
      <c r="O1138" t="s">
        <v>141</v>
      </c>
      <c r="P1138" s="1">
        <v>45691</v>
      </c>
      <c r="Q1138" s="1">
        <v>45719</v>
      </c>
      <c r="R1138">
        <v>736</v>
      </c>
      <c r="S1138" s="4">
        <v>5.6</v>
      </c>
      <c r="T1138" t="s">
        <v>136</v>
      </c>
    </row>
    <row r="1139" spans="1:20" x14ac:dyDescent="0.35">
      <c r="A1139" t="s">
        <v>2400</v>
      </c>
      <c r="B1139" s="5" t="s">
        <v>145</v>
      </c>
      <c r="C1139" s="6">
        <v>89632</v>
      </c>
      <c r="D1139" t="s">
        <v>74</v>
      </c>
      <c r="E1139">
        <v>112040</v>
      </c>
      <c r="F1139" s="5" t="s">
        <v>66</v>
      </c>
      <c r="G1139" s="5" t="s">
        <v>59</v>
      </c>
      <c r="H1139" s="5" t="s">
        <v>75</v>
      </c>
      <c r="I1139" t="s">
        <v>44</v>
      </c>
      <c r="J1139" t="s">
        <v>629</v>
      </c>
      <c r="K1139">
        <v>50</v>
      </c>
      <c r="L1139" s="5" t="s">
        <v>2401</v>
      </c>
      <c r="M1139" s="5" t="s">
        <v>70</v>
      </c>
      <c r="N1139">
        <v>7</v>
      </c>
      <c r="O1139" t="s">
        <v>71</v>
      </c>
      <c r="P1139" s="1">
        <v>45546</v>
      </c>
      <c r="Q1139" s="1">
        <v>45591</v>
      </c>
      <c r="R1139">
        <v>1963</v>
      </c>
      <c r="S1139" s="4">
        <v>8.9</v>
      </c>
      <c r="T1139" t="s">
        <v>277</v>
      </c>
    </row>
    <row r="1140" spans="1:20" x14ac:dyDescent="0.35">
      <c r="A1140" t="s">
        <v>2402</v>
      </c>
      <c r="B1140" s="5" t="s">
        <v>28802</v>
      </c>
      <c r="C1140" s="6">
        <v>94147</v>
      </c>
      <c r="D1140" t="s">
        <v>33</v>
      </c>
      <c r="E1140">
        <v>10356170</v>
      </c>
      <c r="F1140" s="5" t="s">
        <v>50</v>
      </c>
      <c r="G1140" s="5" t="s">
        <v>51</v>
      </c>
      <c r="H1140" s="5" t="s">
        <v>34</v>
      </c>
      <c r="I1140" t="s">
        <v>44</v>
      </c>
      <c r="J1140" t="s">
        <v>151</v>
      </c>
      <c r="K1140">
        <v>100</v>
      </c>
      <c r="L1140" s="5" t="s">
        <v>2403</v>
      </c>
      <c r="M1140" s="5" t="s">
        <v>28</v>
      </c>
      <c r="N1140">
        <v>4</v>
      </c>
      <c r="O1140" t="s">
        <v>107</v>
      </c>
      <c r="P1140" s="1">
        <v>45477</v>
      </c>
      <c r="Q1140" s="1">
        <v>45516</v>
      </c>
      <c r="R1140">
        <v>2179</v>
      </c>
      <c r="S1140" s="4">
        <v>9.6999999999999993</v>
      </c>
      <c r="T1140" t="s">
        <v>95</v>
      </c>
    </row>
    <row r="1141" spans="1:20" x14ac:dyDescent="0.35">
      <c r="A1141" t="s">
        <v>2404</v>
      </c>
      <c r="B1141" s="5" t="s">
        <v>21</v>
      </c>
      <c r="C1141" s="6">
        <v>95536</v>
      </c>
      <c r="D1141" t="s">
        <v>22</v>
      </c>
      <c r="E1141">
        <v>95536</v>
      </c>
      <c r="F1141" s="5" t="s">
        <v>23</v>
      </c>
      <c r="G1141" s="5" t="s">
        <v>24</v>
      </c>
      <c r="H1141" s="5" t="s">
        <v>157</v>
      </c>
      <c r="I1141" t="s">
        <v>26</v>
      </c>
      <c r="J1141" t="s">
        <v>76</v>
      </c>
      <c r="K1141">
        <v>50</v>
      </c>
      <c r="L1141" s="5" t="s">
        <v>2405</v>
      </c>
      <c r="M1141" s="5" t="s">
        <v>37</v>
      </c>
      <c r="N1141">
        <v>12</v>
      </c>
      <c r="O1141" t="s">
        <v>85</v>
      </c>
      <c r="P1141" s="1">
        <v>45486</v>
      </c>
      <c r="Q1141" s="1">
        <v>45517</v>
      </c>
      <c r="R1141">
        <v>2028</v>
      </c>
      <c r="S1141" s="4">
        <v>5.3</v>
      </c>
      <c r="T1141" t="s">
        <v>89</v>
      </c>
    </row>
    <row r="1142" spans="1:20" x14ac:dyDescent="0.35">
      <c r="A1142" t="s">
        <v>2406</v>
      </c>
      <c r="B1142" s="5" t="s">
        <v>162</v>
      </c>
      <c r="C1142" s="6">
        <v>128104</v>
      </c>
      <c r="D1142" t="s">
        <v>22</v>
      </c>
      <c r="E1142">
        <v>128104</v>
      </c>
      <c r="F1142" s="5" t="s">
        <v>66</v>
      </c>
      <c r="G1142" s="5" t="s">
        <v>59</v>
      </c>
      <c r="H1142" s="5" t="s">
        <v>25</v>
      </c>
      <c r="I1142" t="s">
        <v>44</v>
      </c>
      <c r="J1142" t="s">
        <v>25</v>
      </c>
      <c r="K1142">
        <v>0</v>
      </c>
      <c r="L1142" s="5" t="s">
        <v>2407</v>
      </c>
      <c r="M1142" s="5" t="s">
        <v>70</v>
      </c>
      <c r="N1142">
        <v>6</v>
      </c>
      <c r="O1142" t="s">
        <v>172</v>
      </c>
      <c r="P1142" s="1">
        <v>45367</v>
      </c>
      <c r="Q1142" s="1">
        <v>45394</v>
      </c>
      <c r="R1142">
        <v>1759</v>
      </c>
      <c r="S1142" s="4">
        <v>6.7</v>
      </c>
      <c r="T1142" t="s">
        <v>95</v>
      </c>
    </row>
    <row r="1143" spans="1:20" x14ac:dyDescent="0.35">
      <c r="A1143" t="s">
        <v>2408</v>
      </c>
      <c r="B1143" s="5" t="s">
        <v>174</v>
      </c>
      <c r="C1143" s="6">
        <v>224736</v>
      </c>
      <c r="D1143" t="s">
        <v>22</v>
      </c>
      <c r="E1143">
        <v>224736</v>
      </c>
      <c r="F1143" s="5" t="s">
        <v>23</v>
      </c>
      <c r="G1143" s="5" t="s">
        <v>51</v>
      </c>
      <c r="H1143" s="5" t="s">
        <v>97</v>
      </c>
      <c r="I1143" t="s">
        <v>44</v>
      </c>
      <c r="J1143" t="s">
        <v>480</v>
      </c>
      <c r="K1143">
        <v>100</v>
      </c>
      <c r="L1143" s="5" t="s">
        <v>2409</v>
      </c>
      <c r="M1143" s="5" t="s">
        <v>28</v>
      </c>
      <c r="N1143">
        <v>15</v>
      </c>
      <c r="O1143" t="s">
        <v>172</v>
      </c>
      <c r="P1143" s="1">
        <v>45309</v>
      </c>
      <c r="Q1143" s="1">
        <v>45334</v>
      </c>
      <c r="R1143">
        <v>617</v>
      </c>
      <c r="S1143" s="4">
        <v>6.5</v>
      </c>
      <c r="T1143" t="s">
        <v>103</v>
      </c>
    </row>
    <row r="1144" spans="1:20" x14ac:dyDescent="0.35">
      <c r="A1144" t="s">
        <v>2410</v>
      </c>
      <c r="B1144" s="5" t="s">
        <v>105</v>
      </c>
      <c r="C1144" s="6">
        <v>132221</v>
      </c>
      <c r="D1144" t="s">
        <v>33</v>
      </c>
      <c r="E1144">
        <v>14544310</v>
      </c>
      <c r="F1144" s="5" t="s">
        <v>50</v>
      </c>
      <c r="G1144" s="5" t="s">
        <v>59</v>
      </c>
      <c r="H1144" s="5" t="s">
        <v>34</v>
      </c>
      <c r="I1144" t="s">
        <v>35</v>
      </c>
      <c r="J1144" t="s">
        <v>34</v>
      </c>
      <c r="K1144">
        <v>0</v>
      </c>
      <c r="L1144" s="5" t="s">
        <v>2411</v>
      </c>
      <c r="M1144" s="5" t="s">
        <v>54</v>
      </c>
      <c r="N1144">
        <v>4</v>
      </c>
      <c r="O1144" t="s">
        <v>85</v>
      </c>
      <c r="P1144" s="1">
        <v>45561</v>
      </c>
      <c r="Q1144" s="1">
        <v>45587</v>
      </c>
      <c r="R1144">
        <v>1834</v>
      </c>
      <c r="S1144" s="4">
        <v>9.4</v>
      </c>
      <c r="T1144" t="s">
        <v>38</v>
      </c>
    </row>
    <row r="1145" spans="1:20" x14ac:dyDescent="0.35">
      <c r="A1145" t="s">
        <v>2412</v>
      </c>
      <c r="B1145" s="5" t="s">
        <v>73</v>
      </c>
      <c r="C1145" s="6">
        <v>107463</v>
      </c>
      <c r="D1145" t="s">
        <v>41</v>
      </c>
      <c r="E1145">
        <v>91344</v>
      </c>
      <c r="F1145" s="5" t="s">
        <v>66</v>
      </c>
      <c r="G1145" s="5" t="s">
        <v>59</v>
      </c>
      <c r="H1145" s="5" t="s">
        <v>151</v>
      </c>
      <c r="I1145" t="s">
        <v>26</v>
      </c>
      <c r="J1145" t="s">
        <v>129</v>
      </c>
      <c r="K1145">
        <v>0</v>
      </c>
      <c r="L1145" s="5" t="s">
        <v>2413</v>
      </c>
      <c r="M1145" s="5" t="s">
        <v>54</v>
      </c>
      <c r="N1145">
        <v>7</v>
      </c>
      <c r="O1145" t="s">
        <v>147</v>
      </c>
      <c r="P1145" s="1">
        <v>45733</v>
      </c>
      <c r="Q1145" s="1">
        <v>45766</v>
      </c>
      <c r="R1145">
        <v>1360</v>
      </c>
      <c r="S1145" s="4">
        <v>6.3</v>
      </c>
      <c r="T1145" t="s">
        <v>89</v>
      </c>
    </row>
    <row r="1146" spans="1:20" x14ac:dyDescent="0.35">
      <c r="A1146" t="s">
        <v>2414</v>
      </c>
      <c r="B1146" s="5" t="s">
        <v>28800</v>
      </c>
      <c r="C1146" s="6">
        <v>200093</v>
      </c>
      <c r="D1146" t="s">
        <v>74</v>
      </c>
      <c r="E1146">
        <v>250116</v>
      </c>
      <c r="F1146" s="5" t="s">
        <v>23</v>
      </c>
      <c r="G1146" s="5" t="s">
        <v>51</v>
      </c>
      <c r="H1146" s="5" t="s">
        <v>75</v>
      </c>
      <c r="I1146" t="s">
        <v>26</v>
      </c>
      <c r="J1146" t="s">
        <v>116</v>
      </c>
      <c r="K1146">
        <v>50</v>
      </c>
      <c r="L1146" s="5" t="s">
        <v>2415</v>
      </c>
      <c r="M1146" s="5" t="s">
        <v>37</v>
      </c>
      <c r="N1146">
        <v>18</v>
      </c>
      <c r="O1146" t="s">
        <v>141</v>
      </c>
      <c r="P1146" s="1">
        <v>45557</v>
      </c>
      <c r="Q1146" s="1">
        <v>45602</v>
      </c>
      <c r="R1146">
        <v>1322</v>
      </c>
      <c r="S1146" s="4">
        <v>8.4</v>
      </c>
      <c r="T1146" t="s">
        <v>63</v>
      </c>
    </row>
    <row r="1147" spans="1:20" x14ac:dyDescent="0.35">
      <c r="A1147" t="s">
        <v>2416</v>
      </c>
      <c r="B1147" s="5" t="s">
        <v>91</v>
      </c>
      <c r="C1147" s="6">
        <v>168952</v>
      </c>
      <c r="D1147" t="s">
        <v>81</v>
      </c>
      <c r="E1147">
        <v>228085</v>
      </c>
      <c r="F1147" s="5" t="s">
        <v>66</v>
      </c>
      <c r="G1147" s="5" t="s">
        <v>24</v>
      </c>
      <c r="H1147" s="5" t="s">
        <v>82</v>
      </c>
      <c r="I1147" t="s">
        <v>35</v>
      </c>
      <c r="J1147" t="s">
        <v>82</v>
      </c>
      <c r="K1147">
        <v>100</v>
      </c>
      <c r="L1147" s="5" t="s">
        <v>2417</v>
      </c>
      <c r="M1147" s="5" t="s">
        <v>70</v>
      </c>
      <c r="N1147">
        <v>7</v>
      </c>
      <c r="O1147" t="s">
        <v>62</v>
      </c>
      <c r="P1147" s="1">
        <v>45333</v>
      </c>
      <c r="Q1147" s="1">
        <v>45347</v>
      </c>
      <c r="R1147">
        <v>1398</v>
      </c>
      <c r="S1147" s="4">
        <v>5.9</v>
      </c>
      <c r="T1147" t="s">
        <v>277</v>
      </c>
    </row>
    <row r="1148" spans="1:20" x14ac:dyDescent="0.35">
      <c r="A1148" t="s">
        <v>2418</v>
      </c>
      <c r="B1148" s="5" t="s">
        <v>100</v>
      </c>
      <c r="C1148" s="6">
        <v>223789</v>
      </c>
      <c r="D1148" t="s">
        <v>33</v>
      </c>
      <c r="E1148">
        <v>24616790</v>
      </c>
      <c r="F1148" s="5" t="s">
        <v>23</v>
      </c>
      <c r="G1148" s="5" t="s">
        <v>59</v>
      </c>
      <c r="H1148" s="5" t="s">
        <v>34</v>
      </c>
      <c r="I1148" t="s">
        <v>44</v>
      </c>
      <c r="J1148" t="s">
        <v>34</v>
      </c>
      <c r="K1148">
        <v>100</v>
      </c>
      <c r="L1148" s="5" t="s">
        <v>2419</v>
      </c>
      <c r="M1148" s="5" t="s">
        <v>37</v>
      </c>
      <c r="N1148">
        <v>10</v>
      </c>
      <c r="O1148" t="s">
        <v>71</v>
      </c>
      <c r="P1148" s="1">
        <v>45434</v>
      </c>
      <c r="Q1148" s="1">
        <v>45459</v>
      </c>
      <c r="R1148">
        <v>1821</v>
      </c>
      <c r="S1148" s="4">
        <v>5.2</v>
      </c>
      <c r="T1148" t="s">
        <v>103</v>
      </c>
    </row>
    <row r="1149" spans="1:20" x14ac:dyDescent="0.35">
      <c r="A1149" t="s">
        <v>2420</v>
      </c>
      <c r="B1149" s="5" t="s">
        <v>40</v>
      </c>
      <c r="C1149" s="6">
        <v>121814</v>
      </c>
      <c r="D1149" t="s">
        <v>22</v>
      </c>
      <c r="E1149">
        <v>121814</v>
      </c>
      <c r="F1149" s="5" t="s">
        <v>66</v>
      </c>
      <c r="G1149" s="5" t="s">
        <v>42</v>
      </c>
      <c r="H1149" s="5" t="s">
        <v>165</v>
      </c>
      <c r="I1149" t="s">
        <v>35</v>
      </c>
      <c r="J1149" t="s">
        <v>165</v>
      </c>
      <c r="K1149">
        <v>0</v>
      </c>
      <c r="L1149" s="5" t="s">
        <v>2421</v>
      </c>
      <c r="M1149" s="5" t="s">
        <v>54</v>
      </c>
      <c r="N1149">
        <v>7</v>
      </c>
      <c r="O1149" t="s">
        <v>107</v>
      </c>
      <c r="P1149" s="1">
        <v>45393</v>
      </c>
      <c r="Q1149" s="1">
        <v>45438</v>
      </c>
      <c r="R1149">
        <v>808</v>
      </c>
      <c r="S1149" s="4">
        <v>9.6</v>
      </c>
      <c r="T1149" t="s">
        <v>118</v>
      </c>
    </row>
    <row r="1150" spans="1:20" x14ac:dyDescent="0.35">
      <c r="A1150" t="s">
        <v>2422</v>
      </c>
      <c r="B1150" s="5" t="s">
        <v>217</v>
      </c>
      <c r="C1150" s="6">
        <v>188710</v>
      </c>
      <c r="D1150" t="s">
        <v>22</v>
      </c>
      <c r="E1150">
        <v>188710</v>
      </c>
      <c r="F1150" s="5" t="s">
        <v>23</v>
      </c>
      <c r="G1150" s="5" t="s">
        <v>24</v>
      </c>
      <c r="H1150" s="5" t="s">
        <v>52</v>
      </c>
      <c r="I1150" t="s">
        <v>44</v>
      </c>
      <c r="J1150" t="s">
        <v>52</v>
      </c>
      <c r="K1150">
        <v>0</v>
      </c>
      <c r="L1150" s="5" t="s">
        <v>2423</v>
      </c>
      <c r="M1150" s="5" t="s">
        <v>28</v>
      </c>
      <c r="N1150">
        <v>19</v>
      </c>
      <c r="O1150" t="s">
        <v>29</v>
      </c>
      <c r="P1150" s="1">
        <v>45443</v>
      </c>
      <c r="Q1150" s="1">
        <v>45501</v>
      </c>
      <c r="R1150">
        <v>2221</v>
      </c>
      <c r="S1150" s="4">
        <v>5.7</v>
      </c>
      <c r="T1150" t="s">
        <v>210</v>
      </c>
    </row>
    <row r="1151" spans="1:20" x14ac:dyDescent="0.35">
      <c r="A1151" t="s">
        <v>2424</v>
      </c>
      <c r="B1151" s="5" t="s">
        <v>73</v>
      </c>
      <c r="C1151" s="6">
        <v>73645</v>
      </c>
      <c r="D1151" t="s">
        <v>81</v>
      </c>
      <c r="E1151">
        <v>99421</v>
      </c>
      <c r="F1151" s="5" t="s">
        <v>50</v>
      </c>
      <c r="G1151" s="5" t="s">
        <v>24</v>
      </c>
      <c r="H1151" s="5" t="s">
        <v>82</v>
      </c>
      <c r="I1151" t="s">
        <v>44</v>
      </c>
      <c r="J1151" t="s">
        <v>82</v>
      </c>
      <c r="K1151">
        <v>50</v>
      </c>
      <c r="L1151" s="5" t="s">
        <v>2425</v>
      </c>
      <c r="M1151" s="5" t="s">
        <v>37</v>
      </c>
      <c r="N1151">
        <v>3</v>
      </c>
      <c r="O1151" t="s">
        <v>88</v>
      </c>
      <c r="P1151" s="1">
        <v>45374</v>
      </c>
      <c r="Q1151" s="1">
        <v>45404</v>
      </c>
      <c r="R1151">
        <v>1750</v>
      </c>
      <c r="S1151" s="4">
        <v>9.6</v>
      </c>
      <c r="T1151" t="s">
        <v>63</v>
      </c>
    </row>
    <row r="1152" spans="1:20" x14ac:dyDescent="0.35">
      <c r="A1152" t="s">
        <v>2426</v>
      </c>
      <c r="B1152" s="5" t="s">
        <v>145</v>
      </c>
      <c r="C1152" s="6">
        <v>167924</v>
      </c>
      <c r="D1152" t="s">
        <v>92</v>
      </c>
      <c r="E1152">
        <v>125943</v>
      </c>
      <c r="F1152" s="5" t="s">
        <v>23</v>
      </c>
      <c r="G1152" s="5" t="s">
        <v>51</v>
      </c>
      <c r="H1152" s="5" t="s">
        <v>93</v>
      </c>
      <c r="I1152" t="s">
        <v>44</v>
      </c>
      <c r="J1152" t="s">
        <v>247</v>
      </c>
      <c r="K1152">
        <v>0</v>
      </c>
      <c r="L1152" s="5" t="s">
        <v>2427</v>
      </c>
      <c r="M1152" s="5" t="s">
        <v>70</v>
      </c>
      <c r="N1152">
        <v>13</v>
      </c>
      <c r="O1152" t="s">
        <v>131</v>
      </c>
      <c r="P1152" s="1">
        <v>45740</v>
      </c>
      <c r="Q1152" s="1">
        <v>45788</v>
      </c>
      <c r="R1152">
        <v>2123</v>
      </c>
      <c r="S1152" s="4">
        <v>10</v>
      </c>
      <c r="T1152" t="s">
        <v>153</v>
      </c>
    </row>
    <row r="1153" spans="1:20" x14ac:dyDescent="0.35">
      <c r="A1153" t="s">
        <v>2428</v>
      </c>
      <c r="B1153" s="5" t="s">
        <v>217</v>
      </c>
      <c r="C1153" s="6">
        <v>104995</v>
      </c>
      <c r="D1153" t="s">
        <v>22</v>
      </c>
      <c r="E1153">
        <v>104995</v>
      </c>
      <c r="F1153" s="5" t="s">
        <v>50</v>
      </c>
      <c r="G1153" s="5" t="s">
        <v>59</v>
      </c>
      <c r="H1153" s="5" t="s">
        <v>25</v>
      </c>
      <c r="I1153" t="s">
        <v>35</v>
      </c>
      <c r="J1153" t="s">
        <v>25</v>
      </c>
      <c r="K1153">
        <v>50</v>
      </c>
      <c r="L1153" s="5" t="s">
        <v>2429</v>
      </c>
      <c r="M1153" s="5" t="s">
        <v>37</v>
      </c>
      <c r="N1153">
        <v>3</v>
      </c>
      <c r="O1153" t="s">
        <v>147</v>
      </c>
      <c r="P1153" s="1">
        <v>45332</v>
      </c>
      <c r="Q1153" s="1">
        <v>45351</v>
      </c>
      <c r="R1153">
        <v>2335</v>
      </c>
      <c r="S1153" s="4">
        <v>5.9</v>
      </c>
      <c r="T1153" t="s">
        <v>243</v>
      </c>
    </row>
    <row r="1154" spans="1:20" x14ac:dyDescent="0.35">
      <c r="A1154" t="s">
        <v>2430</v>
      </c>
      <c r="B1154" s="5" t="s">
        <v>217</v>
      </c>
      <c r="C1154" s="6">
        <v>319365</v>
      </c>
      <c r="D1154" t="s">
        <v>120</v>
      </c>
      <c r="E1154">
        <v>287429</v>
      </c>
      <c r="F1154" s="5" t="s">
        <v>23</v>
      </c>
      <c r="G1154" s="5" t="s">
        <v>59</v>
      </c>
      <c r="H1154" s="5" t="s">
        <v>121</v>
      </c>
      <c r="I1154" t="s">
        <v>26</v>
      </c>
      <c r="J1154" t="s">
        <v>121</v>
      </c>
      <c r="K1154">
        <v>100</v>
      </c>
      <c r="L1154" s="5" t="s">
        <v>2431</v>
      </c>
      <c r="M1154" s="5" t="s">
        <v>28</v>
      </c>
      <c r="N1154">
        <v>15</v>
      </c>
      <c r="O1154" t="s">
        <v>107</v>
      </c>
      <c r="P1154" s="1">
        <v>45505</v>
      </c>
      <c r="Q1154" s="1">
        <v>45535</v>
      </c>
      <c r="R1154">
        <v>2420</v>
      </c>
      <c r="S1154" s="4">
        <v>7.4</v>
      </c>
      <c r="T1154" t="s">
        <v>63</v>
      </c>
    </row>
    <row r="1155" spans="1:20" x14ac:dyDescent="0.35">
      <c r="A1155" t="s">
        <v>2432</v>
      </c>
      <c r="B1155" s="5" t="s">
        <v>40</v>
      </c>
      <c r="C1155" s="6">
        <v>120902</v>
      </c>
      <c r="D1155" t="s">
        <v>22</v>
      </c>
      <c r="E1155">
        <v>120902</v>
      </c>
      <c r="F1155" s="5" t="s">
        <v>66</v>
      </c>
      <c r="G1155" s="5" t="s">
        <v>51</v>
      </c>
      <c r="H1155" s="5" t="s">
        <v>165</v>
      </c>
      <c r="I1155" t="s">
        <v>35</v>
      </c>
      <c r="J1155" t="s">
        <v>165</v>
      </c>
      <c r="K1155">
        <v>0</v>
      </c>
      <c r="L1155" s="5" t="s">
        <v>2433</v>
      </c>
      <c r="M1155" s="5" t="s">
        <v>54</v>
      </c>
      <c r="N1155">
        <v>6</v>
      </c>
      <c r="O1155" t="s">
        <v>112</v>
      </c>
      <c r="P1155" s="1">
        <v>45641</v>
      </c>
      <c r="Q1155" s="1">
        <v>45695</v>
      </c>
      <c r="R1155">
        <v>592</v>
      </c>
      <c r="S1155" s="4">
        <v>7.2</v>
      </c>
      <c r="T1155" t="s">
        <v>89</v>
      </c>
    </row>
    <row r="1156" spans="1:20" x14ac:dyDescent="0.35">
      <c r="A1156" t="s">
        <v>2434</v>
      </c>
      <c r="B1156" s="5" t="s">
        <v>28802</v>
      </c>
      <c r="C1156" s="6">
        <v>93958</v>
      </c>
      <c r="D1156" t="s">
        <v>41</v>
      </c>
      <c r="E1156">
        <v>79864</v>
      </c>
      <c r="F1156" s="5" t="s">
        <v>50</v>
      </c>
      <c r="G1156" s="5" t="s">
        <v>42</v>
      </c>
      <c r="H1156" s="5" t="s">
        <v>43</v>
      </c>
      <c r="I1156" t="s">
        <v>26</v>
      </c>
      <c r="J1156" t="s">
        <v>1449</v>
      </c>
      <c r="K1156">
        <v>50</v>
      </c>
      <c r="L1156" s="5" t="s">
        <v>2435</v>
      </c>
      <c r="M1156" s="5" t="s">
        <v>70</v>
      </c>
      <c r="N1156">
        <v>3</v>
      </c>
      <c r="O1156" t="s">
        <v>141</v>
      </c>
      <c r="P1156" s="1">
        <v>45621</v>
      </c>
      <c r="Q1156" s="1">
        <v>45692</v>
      </c>
      <c r="R1156">
        <v>2028</v>
      </c>
      <c r="S1156" s="4">
        <v>7.9</v>
      </c>
      <c r="T1156" t="s">
        <v>63</v>
      </c>
    </row>
    <row r="1157" spans="1:20" x14ac:dyDescent="0.35">
      <c r="A1157" t="s">
        <v>2436</v>
      </c>
      <c r="B1157" s="5" t="s">
        <v>28800</v>
      </c>
      <c r="C1157" s="6">
        <v>204959</v>
      </c>
      <c r="D1157" t="s">
        <v>22</v>
      </c>
      <c r="E1157">
        <v>204959</v>
      </c>
      <c r="F1157" s="5" t="s">
        <v>23</v>
      </c>
      <c r="G1157" s="5" t="s">
        <v>42</v>
      </c>
      <c r="H1157" s="5" t="s">
        <v>97</v>
      </c>
      <c r="I1157" t="s">
        <v>35</v>
      </c>
      <c r="J1157" t="s">
        <v>97</v>
      </c>
      <c r="K1157">
        <v>50</v>
      </c>
      <c r="L1157" s="5" t="s">
        <v>2437</v>
      </c>
      <c r="M1157" s="5" t="s">
        <v>37</v>
      </c>
      <c r="N1157">
        <v>10</v>
      </c>
      <c r="O1157" t="s">
        <v>172</v>
      </c>
      <c r="P1157" s="1">
        <v>45743</v>
      </c>
      <c r="Q1157" s="1">
        <v>45777</v>
      </c>
      <c r="R1157">
        <v>2354</v>
      </c>
      <c r="S1157" s="4">
        <v>6.1</v>
      </c>
      <c r="T1157" t="s">
        <v>277</v>
      </c>
    </row>
    <row r="1158" spans="1:20" x14ac:dyDescent="0.35">
      <c r="A1158" t="s">
        <v>2438</v>
      </c>
      <c r="B1158" s="5" t="s">
        <v>49</v>
      </c>
      <c r="C1158" s="6">
        <v>45750</v>
      </c>
      <c r="D1158" t="s">
        <v>22</v>
      </c>
      <c r="E1158">
        <v>45750</v>
      </c>
      <c r="F1158" s="5" t="s">
        <v>50</v>
      </c>
      <c r="G1158" s="5" t="s">
        <v>51</v>
      </c>
      <c r="H1158" s="5" t="s">
        <v>157</v>
      </c>
      <c r="I1158" t="s">
        <v>26</v>
      </c>
      <c r="J1158" t="s">
        <v>97</v>
      </c>
      <c r="K1158">
        <v>0</v>
      </c>
      <c r="L1158" s="5" t="s">
        <v>2439</v>
      </c>
      <c r="M1158" s="5" t="s">
        <v>54</v>
      </c>
      <c r="N1158">
        <v>2</v>
      </c>
      <c r="O1158" t="s">
        <v>135</v>
      </c>
      <c r="P1158" s="1">
        <v>45725</v>
      </c>
      <c r="Q1158" s="1">
        <v>45740</v>
      </c>
      <c r="R1158">
        <v>972</v>
      </c>
      <c r="S1158" s="4">
        <v>7.4</v>
      </c>
      <c r="T1158" t="s">
        <v>30</v>
      </c>
    </row>
    <row r="1159" spans="1:20" x14ac:dyDescent="0.35">
      <c r="A1159" t="s">
        <v>2440</v>
      </c>
      <c r="B1159" s="5" t="s">
        <v>40</v>
      </c>
      <c r="C1159" s="6">
        <v>191169</v>
      </c>
      <c r="D1159" t="s">
        <v>41</v>
      </c>
      <c r="E1159">
        <v>162494</v>
      </c>
      <c r="F1159" s="5" t="s">
        <v>23</v>
      </c>
      <c r="G1159" s="5" t="s">
        <v>42</v>
      </c>
      <c r="H1159" s="5" t="s">
        <v>43</v>
      </c>
      <c r="I1159" t="s">
        <v>26</v>
      </c>
      <c r="J1159" t="s">
        <v>1090</v>
      </c>
      <c r="K1159">
        <v>100</v>
      </c>
      <c r="L1159" s="5" t="s">
        <v>2441</v>
      </c>
      <c r="M1159" s="5" t="s">
        <v>28</v>
      </c>
      <c r="N1159">
        <v>13</v>
      </c>
      <c r="O1159" t="s">
        <v>78</v>
      </c>
      <c r="P1159" s="1">
        <v>45735</v>
      </c>
      <c r="Q1159" s="1">
        <v>45750</v>
      </c>
      <c r="R1159">
        <v>2281</v>
      </c>
      <c r="S1159" s="4">
        <v>5.6</v>
      </c>
      <c r="T1159" t="s">
        <v>243</v>
      </c>
    </row>
    <row r="1160" spans="1:20" x14ac:dyDescent="0.35">
      <c r="A1160" t="s">
        <v>2442</v>
      </c>
      <c r="B1160" s="5" t="s">
        <v>57</v>
      </c>
      <c r="C1160" s="6">
        <v>187320</v>
      </c>
      <c r="D1160" t="s">
        <v>33</v>
      </c>
      <c r="E1160">
        <v>20605200</v>
      </c>
      <c r="F1160" s="5" t="s">
        <v>23</v>
      </c>
      <c r="G1160" s="5" t="s">
        <v>24</v>
      </c>
      <c r="H1160" s="5" t="s">
        <v>34</v>
      </c>
      <c r="I1160" t="s">
        <v>35</v>
      </c>
      <c r="J1160" t="s">
        <v>491</v>
      </c>
      <c r="K1160">
        <v>100</v>
      </c>
      <c r="L1160" s="5" t="s">
        <v>2443</v>
      </c>
      <c r="M1160" s="5" t="s">
        <v>54</v>
      </c>
      <c r="N1160">
        <v>16</v>
      </c>
      <c r="O1160" t="s">
        <v>131</v>
      </c>
      <c r="P1160" s="1">
        <v>45558</v>
      </c>
      <c r="Q1160" s="1">
        <v>45606</v>
      </c>
      <c r="R1160">
        <v>701</v>
      </c>
      <c r="S1160" s="4">
        <v>8.8000000000000007</v>
      </c>
      <c r="T1160" t="s">
        <v>38</v>
      </c>
    </row>
    <row r="1161" spans="1:20" x14ac:dyDescent="0.35">
      <c r="A1161" t="s">
        <v>2444</v>
      </c>
      <c r="B1161" s="5" t="s">
        <v>28802</v>
      </c>
      <c r="C1161" s="6">
        <v>45995</v>
      </c>
      <c r="D1161" t="s">
        <v>22</v>
      </c>
      <c r="E1161">
        <v>45995</v>
      </c>
      <c r="F1161" s="5" t="s">
        <v>66</v>
      </c>
      <c r="G1161" s="5" t="s">
        <v>51</v>
      </c>
      <c r="H1161" s="5" t="s">
        <v>157</v>
      </c>
      <c r="I1161" t="s">
        <v>44</v>
      </c>
      <c r="J1161" t="s">
        <v>157</v>
      </c>
      <c r="K1161">
        <v>0</v>
      </c>
      <c r="L1161" s="5" t="s">
        <v>2445</v>
      </c>
      <c r="M1161" s="5" t="s">
        <v>37</v>
      </c>
      <c r="N1161">
        <v>8</v>
      </c>
      <c r="O1161" t="s">
        <v>107</v>
      </c>
      <c r="P1161" s="1">
        <v>45629</v>
      </c>
      <c r="Q1161" s="1">
        <v>45648</v>
      </c>
      <c r="R1161">
        <v>1433</v>
      </c>
      <c r="S1161" s="4">
        <v>8.3000000000000007</v>
      </c>
      <c r="T1161" t="s">
        <v>79</v>
      </c>
    </row>
    <row r="1162" spans="1:20" x14ac:dyDescent="0.35">
      <c r="A1162" t="s">
        <v>2446</v>
      </c>
      <c r="B1162" s="5" t="s">
        <v>105</v>
      </c>
      <c r="C1162" s="6">
        <v>189388</v>
      </c>
      <c r="D1162" t="s">
        <v>41</v>
      </c>
      <c r="E1162">
        <v>160980</v>
      </c>
      <c r="F1162" s="5" t="s">
        <v>23</v>
      </c>
      <c r="G1162" s="5" t="s">
        <v>51</v>
      </c>
      <c r="H1162" s="5" t="s">
        <v>60</v>
      </c>
      <c r="I1162" t="s">
        <v>44</v>
      </c>
      <c r="J1162" t="s">
        <v>60</v>
      </c>
      <c r="K1162">
        <v>50</v>
      </c>
      <c r="L1162" s="5" t="s">
        <v>2447</v>
      </c>
      <c r="M1162" s="5" t="s">
        <v>28</v>
      </c>
      <c r="N1162">
        <v>10</v>
      </c>
      <c r="O1162" t="s">
        <v>112</v>
      </c>
      <c r="P1162" s="1">
        <v>45619</v>
      </c>
      <c r="Q1162" s="1">
        <v>45677</v>
      </c>
      <c r="R1162">
        <v>2162</v>
      </c>
      <c r="S1162" s="4">
        <v>9.9</v>
      </c>
      <c r="T1162" t="s">
        <v>277</v>
      </c>
    </row>
    <row r="1163" spans="1:20" x14ac:dyDescent="0.35">
      <c r="A1163" t="s">
        <v>2448</v>
      </c>
      <c r="B1163" s="5" t="s">
        <v>28802</v>
      </c>
      <c r="C1163" s="6">
        <v>77764</v>
      </c>
      <c r="D1163" t="s">
        <v>120</v>
      </c>
      <c r="E1163">
        <v>69988</v>
      </c>
      <c r="F1163" s="5" t="s">
        <v>58</v>
      </c>
      <c r="G1163" s="5" t="s">
        <v>24</v>
      </c>
      <c r="H1163" s="5" t="s">
        <v>121</v>
      </c>
      <c r="I1163" t="s">
        <v>26</v>
      </c>
      <c r="J1163" t="s">
        <v>247</v>
      </c>
      <c r="K1163">
        <v>100</v>
      </c>
      <c r="L1163" s="5" t="s">
        <v>2449</v>
      </c>
      <c r="M1163" s="5" t="s">
        <v>70</v>
      </c>
      <c r="N1163">
        <v>0</v>
      </c>
      <c r="O1163" t="s">
        <v>62</v>
      </c>
      <c r="P1163" s="1">
        <v>45624</v>
      </c>
      <c r="Q1163" s="1">
        <v>45647</v>
      </c>
      <c r="R1163">
        <v>1143</v>
      </c>
      <c r="S1163" s="4">
        <v>8</v>
      </c>
      <c r="T1163" t="s">
        <v>55</v>
      </c>
    </row>
    <row r="1164" spans="1:20" x14ac:dyDescent="0.35">
      <c r="A1164" t="s">
        <v>2450</v>
      </c>
      <c r="B1164" s="5" t="s">
        <v>40</v>
      </c>
      <c r="C1164" s="6">
        <v>70260</v>
      </c>
      <c r="D1164" t="s">
        <v>41</v>
      </c>
      <c r="E1164">
        <v>59721</v>
      </c>
      <c r="F1164" s="5" t="s">
        <v>58</v>
      </c>
      <c r="G1164" s="5" t="s">
        <v>51</v>
      </c>
      <c r="H1164" s="5" t="s">
        <v>43</v>
      </c>
      <c r="I1164" t="s">
        <v>35</v>
      </c>
      <c r="J1164" t="s">
        <v>43</v>
      </c>
      <c r="K1164">
        <v>0</v>
      </c>
      <c r="L1164" s="5" t="s">
        <v>2451</v>
      </c>
      <c r="M1164" s="5" t="s">
        <v>70</v>
      </c>
      <c r="N1164">
        <v>1</v>
      </c>
      <c r="O1164" t="s">
        <v>131</v>
      </c>
      <c r="P1164" s="1">
        <v>45631</v>
      </c>
      <c r="Q1164" s="1">
        <v>45660</v>
      </c>
      <c r="R1164">
        <v>604</v>
      </c>
      <c r="S1164" s="4">
        <v>8</v>
      </c>
      <c r="T1164" t="s">
        <v>38</v>
      </c>
    </row>
    <row r="1165" spans="1:20" x14ac:dyDescent="0.35">
      <c r="A1165" t="s">
        <v>2452</v>
      </c>
      <c r="B1165" s="5" t="s">
        <v>179</v>
      </c>
      <c r="C1165" s="6">
        <v>59125</v>
      </c>
      <c r="D1165" t="s">
        <v>41</v>
      </c>
      <c r="E1165">
        <v>50256</v>
      </c>
      <c r="F1165" s="5" t="s">
        <v>58</v>
      </c>
      <c r="G1165" s="5" t="s">
        <v>24</v>
      </c>
      <c r="H1165" s="5" t="s">
        <v>43</v>
      </c>
      <c r="I1165" t="s">
        <v>44</v>
      </c>
      <c r="J1165" t="s">
        <v>43</v>
      </c>
      <c r="K1165">
        <v>50</v>
      </c>
      <c r="L1165" s="5" t="s">
        <v>2453</v>
      </c>
      <c r="M1165" s="5" t="s">
        <v>54</v>
      </c>
      <c r="N1165">
        <v>1</v>
      </c>
      <c r="O1165" t="s">
        <v>78</v>
      </c>
      <c r="P1165" s="1">
        <v>45587</v>
      </c>
      <c r="Q1165" s="1">
        <v>45640</v>
      </c>
      <c r="R1165">
        <v>706</v>
      </c>
      <c r="S1165" s="4">
        <v>7.7</v>
      </c>
      <c r="T1165" t="s">
        <v>210</v>
      </c>
    </row>
    <row r="1166" spans="1:20" x14ac:dyDescent="0.35">
      <c r="A1166" t="s">
        <v>2454</v>
      </c>
      <c r="B1166" s="5" t="s">
        <v>32</v>
      </c>
      <c r="C1166" s="6">
        <v>85915</v>
      </c>
      <c r="D1166" t="s">
        <v>120</v>
      </c>
      <c r="E1166">
        <v>77324</v>
      </c>
      <c r="F1166" s="5" t="s">
        <v>58</v>
      </c>
      <c r="G1166" s="5" t="s">
        <v>51</v>
      </c>
      <c r="H1166" s="5" t="s">
        <v>121</v>
      </c>
      <c r="I1166" t="s">
        <v>44</v>
      </c>
      <c r="J1166" t="s">
        <v>121</v>
      </c>
      <c r="K1166">
        <v>0</v>
      </c>
      <c r="L1166" s="5" t="s">
        <v>2455</v>
      </c>
      <c r="M1166" s="5" t="s">
        <v>28</v>
      </c>
      <c r="N1166">
        <v>1</v>
      </c>
      <c r="O1166" t="s">
        <v>107</v>
      </c>
      <c r="P1166" s="1">
        <v>45762</v>
      </c>
      <c r="Q1166" s="1">
        <v>45806</v>
      </c>
      <c r="R1166">
        <v>1359</v>
      </c>
      <c r="S1166" s="4">
        <v>8.5</v>
      </c>
      <c r="T1166" t="s">
        <v>55</v>
      </c>
    </row>
    <row r="1167" spans="1:20" x14ac:dyDescent="0.35">
      <c r="A1167" t="s">
        <v>2456</v>
      </c>
      <c r="B1167" s="5" t="s">
        <v>28801</v>
      </c>
      <c r="C1167" s="6">
        <v>161147</v>
      </c>
      <c r="D1167" t="s">
        <v>22</v>
      </c>
      <c r="E1167">
        <v>161147</v>
      </c>
      <c r="F1167" s="5" t="s">
        <v>66</v>
      </c>
      <c r="G1167" s="5" t="s">
        <v>51</v>
      </c>
      <c r="H1167" s="5" t="s">
        <v>191</v>
      </c>
      <c r="I1167" t="s">
        <v>35</v>
      </c>
      <c r="J1167" t="s">
        <v>191</v>
      </c>
      <c r="K1167">
        <v>50</v>
      </c>
      <c r="L1167" s="5" t="s">
        <v>2457</v>
      </c>
      <c r="M1167" s="5" t="s">
        <v>28</v>
      </c>
      <c r="N1167">
        <v>9</v>
      </c>
      <c r="O1167" t="s">
        <v>135</v>
      </c>
      <c r="P1167" s="1">
        <v>45540</v>
      </c>
      <c r="Q1167" s="1">
        <v>45599</v>
      </c>
      <c r="R1167">
        <v>1023</v>
      </c>
      <c r="S1167" s="4">
        <v>6.3</v>
      </c>
      <c r="T1167" t="s">
        <v>55</v>
      </c>
    </row>
    <row r="1168" spans="1:20" x14ac:dyDescent="0.35">
      <c r="A1168" t="s">
        <v>2458</v>
      </c>
      <c r="B1168" s="5" t="s">
        <v>73</v>
      </c>
      <c r="C1168" s="6">
        <v>145874</v>
      </c>
      <c r="D1168" t="s">
        <v>22</v>
      </c>
      <c r="E1168">
        <v>145874</v>
      </c>
      <c r="F1168" s="5" t="s">
        <v>23</v>
      </c>
      <c r="G1168" s="5" t="s">
        <v>24</v>
      </c>
      <c r="H1168" s="5" t="s">
        <v>191</v>
      </c>
      <c r="I1168" t="s">
        <v>26</v>
      </c>
      <c r="J1168" t="s">
        <v>191</v>
      </c>
      <c r="K1168">
        <v>50</v>
      </c>
      <c r="L1168" s="5" t="s">
        <v>2459</v>
      </c>
      <c r="M1168" s="5" t="s">
        <v>54</v>
      </c>
      <c r="N1168">
        <v>16</v>
      </c>
      <c r="O1168" t="s">
        <v>131</v>
      </c>
      <c r="P1168" s="1">
        <v>45527</v>
      </c>
      <c r="Q1168" s="1">
        <v>45597</v>
      </c>
      <c r="R1168">
        <v>1826</v>
      </c>
      <c r="S1168" s="4">
        <v>9.6</v>
      </c>
      <c r="T1168" t="s">
        <v>210</v>
      </c>
    </row>
    <row r="1169" spans="1:20" x14ac:dyDescent="0.35">
      <c r="A1169" t="s">
        <v>2460</v>
      </c>
      <c r="B1169" s="5" t="s">
        <v>28802</v>
      </c>
      <c r="C1169" s="6">
        <v>41928</v>
      </c>
      <c r="D1169" t="s">
        <v>22</v>
      </c>
      <c r="E1169">
        <v>41928</v>
      </c>
      <c r="F1169" s="5" t="s">
        <v>50</v>
      </c>
      <c r="G1169" s="5" t="s">
        <v>24</v>
      </c>
      <c r="H1169" s="5" t="s">
        <v>116</v>
      </c>
      <c r="I1169" t="s">
        <v>35</v>
      </c>
      <c r="J1169" t="s">
        <v>116</v>
      </c>
      <c r="K1169">
        <v>50</v>
      </c>
      <c r="L1169" s="5" t="s">
        <v>2461</v>
      </c>
      <c r="M1169" s="5" t="s">
        <v>28</v>
      </c>
      <c r="N1169">
        <v>3</v>
      </c>
      <c r="O1169" t="s">
        <v>107</v>
      </c>
      <c r="P1169" s="1">
        <v>45479</v>
      </c>
      <c r="Q1169" s="1">
        <v>45539</v>
      </c>
      <c r="R1169">
        <v>1539</v>
      </c>
      <c r="S1169" s="4">
        <v>7.1</v>
      </c>
      <c r="T1169" t="s">
        <v>47</v>
      </c>
    </row>
    <row r="1170" spans="1:20" x14ac:dyDescent="0.35">
      <c r="A1170" t="s">
        <v>2462</v>
      </c>
      <c r="B1170" s="5" t="s">
        <v>217</v>
      </c>
      <c r="C1170" s="6">
        <v>244108</v>
      </c>
      <c r="D1170" t="s">
        <v>22</v>
      </c>
      <c r="E1170">
        <v>244108</v>
      </c>
      <c r="F1170" s="5" t="s">
        <v>23</v>
      </c>
      <c r="G1170" s="5" t="s">
        <v>42</v>
      </c>
      <c r="H1170" s="5" t="s">
        <v>97</v>
      </c>
      <c r="I1170" t="s">
        <v>44</v>
      </c>
      <c r="J1170" t="s">
        <v>97</v>
      </c>
      <c r="K1170">
        <v>0</v>
      </c>
      <c r="L1170" s="5" t="s">
        <v>2463</v>
      </c>
      <c r="M1170" s="5" t="s">
        <v>28</v>
      </c>
      <c r="N1170">
        <v>14</v>
      </c>
      <c r="O1170" t="s">
        <v>29</v>
      </c>
      <c r="P1170" s="1">
        <v>45433</v>
      </c>
      <c r="Q1170" s="1">
        <v>45472</v>
      </c>
      <c r="R1170">
        <v>974</v>
      </c>
      <c r="S1170" s="4">
        <v>8.9</v>
      </c>
      <c r="T1170" t="s">
        <v>79</v>
      </c>
    </row>
    <row r="1171" spans="1:20" x14ac:dyDescent="0.35">
      <c r="A1171" t="s">
        <v>2464</v>
      </c>
      <c r="B1171" s="5" t="s">
        <v>217</v>
      </c>
      <c r="C1171" s="6">
        <v>74765</v>
      </c>
      <c r="D1171" t="s">
        <v>120</v>
      </c>
      <c r="E1171">
        <v>67289</v>
      </c>
      <c r="F1171" s="5" t="s">
        <v>58</v>
      </c>
      <c r="G1171" s="5" t="s">
        <v>59</v>
      </c>
      <c r="H1171" s="5" t="s">
        <v>121</v>
      </c>
      <c r="I1171" t="s">
        <v>26</v>
      </c>
      <c r="J1171" t="s">
        <v>83</v>
      </c>
      <c r="K1171">
        <v>50</v>
      </c>
      <c r="L1171" s="5" t="s">
        <v>2465</v>
      </c>
      <c r="M1171" s="5" t="s">
        <v>70</v>
      </c>
      <c r="N1171">
        <v>0</v>
      </c>
      <c r="O1171" t="s">
        <v>167</v>
      </c>
      <c r="P1171" s="1">
        <v>45767</v>
      </c>
      <c r="Q1171" s="1">
        <v>45833</v>
      </c>
      <c r="R1171">
        <v>861</v>
      </c>
      <c r="S1171" s="4">
        <v>6.6</v>
      </c>
      <c r="T1171" t="s">
        <v>47</v>
      </c>
    </row>
    <row r="1172" spans="1:20" x14ac:dyDescent="0.35">
      <c r="A1172" t="s">
        <v>2466</v>
      </c>
      <c r="B1172" s="5" t="s">
        <v>28801</v>
      </c>
      <c r="C1172" s="6">
        <v>111797</v>
      </c>
      <c r="D1172" t="s">
        <v>22</v>
      </c>
      <c r="E1172">
        <v>111797</v>
      </c>
      <c r="F1172" s="5" t="s">
        <v>66</v>
      </c>
      <c r="G1172" s="5" t="s">
        <v>42</v>
      </c>
      <c r="H1172" s="5" t="s">
        <v>52</v>
      </c>
      <c r="I1172" t="s">
        <v>44</v>
      </c>
      <c r="J1172" t="s">
        <v>52</v>
      </c>
      <c r="K1172">
        <v>50</v>
      </c>
      <c r="L1172" s="5" t="s">
        <v>2467</v>
      </c>
      <c r="M1172" s="5" t="s">
        <v>37</v>
      </c>
      <c r="N1172">
        <v>8</v>
      </c>
      <c r="O1172" t="s">
        <v>62</v>
      </c>
      <c r="P1172" s="1">
        <v>45487</v>
      </c>
      <c r="Q1172" s="1">
        <v>45541</v>
      </c>
      <c r="R1172">
        <v>778</v>
      </c>
      <c r="S1172" s="4">
        <v>7.1</v>
      </c>
      <c r="T1172" t="s">
        <v>55</v>
      </c>
    </row>
    <row r="1173" spans="1:20" x14ac:dyDescent="0.35">
      <c r="A1173" t="s">
        <v>2468</v>
      </c>
      <c r="B1173" s="5" t="s">
        <v>28799</v>
      </c>
      <c r="C1173" s="6">
        <v>129173</v>
      </c>
      <c r="D1173" t="s">
        <v>81</v>
      </c>
      <c r="E1173">
        <v>174384</v>
      </c>
      <c r="F1173" s="5" t="s">
        <v>66</v>
      </c>
      <c r="G1173" s="5" t="s">
        <v>51</v>
      </c>
      <c r="H1173" s="5" t="s">
        <v>82</v>
      </c>
      <c r="I1173" t="s">
        <v>26</v>
      </c>
      <c r="J1173" t="s">
        <v>82</v>
      </c>
      <c r="K1173">
        <v>100</v>
      </c>
      <c r="L1173" s="5" t="s">
        <v>2469</v>
      </c>
      <c r="M1173" s="5" t="s">
        <v>54</v>
      </c>
      <c r="N1173">
        <v>8</v>
      </c>
      <c r="O1173" t="s">
        <v>46</v>
      </c>
      <c r="P1173" s="1">
        <v>45516</v>
      </c>
      <c r="Q1173" s="1">
        <v>45575</v>
      </c>
      <c r="R1173">
        <v>1154</v>
      </c>
      <c r="S1173" s="4">
        <v>9.1</v>
      </c>
      <c r="T1173" t="s">
        <v>136</v>
      </c>
    </row>
    <row r="1174" spans="1:20" x14ac:dyDescent="0.35">
      <c r="A1174" t="s">
        <v>2470</v>
      </c>
      <c r="B1174" s="5" t="s">
        <v>57</v>
      </c>
      <c r="C1174" s="6">
        <v>109849</v>
      </c>
      <c r="D1174" t="s">
        <v>22</v>
      </c>
      <c r="E1174">
        <v>109849</v>
      </c>
      <c r="F1174" s="5" t="s">
        <v>66</v>
      </c>
      <c r="G1174" s="5" t="s">
        <v>51</v>
      </c>
      <c r="H1174" s="5" t="s">
        <v>129</v>
      </c>
      <c r="I1174" t="s">
        <v>44</v>
      </c>
      <c r="J1174" t="s">
        <v>129</v>
      </c>
      <c r="K1174">
        <v>0</v>
      </c>
      <c r="L1174" s="5" t="s">
        <v>2471</v>
      </c>
      <c r="M1174" s="5" t="s">
        <v>70</v>
      </c>
      <c r="N1174">
        <v>5</v>
      </c>
      <c r="O1174" t="s">
        <v>29</v>
      </c>
      <c r="P1174" s="1">
        <v>45604</v>
      </c>
      <c r="Q1174" s="1">
        <v>45623</v>
      </c>
      <c r="R1174">
        <v>1872</v>
      </c>
      <c r="S1174" s="4">
        <v>9.3000000000000007</v>
      </c>
      <c r="T1174" t="s">
        <v>210</v>
      </c>
    </row>
    <row r="1175" spans="1:20" x14ac:dyDescent="0.35">
      <c r="A1175" t="s">
        <v>2472</v>
      </c>
      <c r="B1175" s="5" t="s">
        <v>217</v>
      </c>
      <c r="C1175" s="6">
        <v>86314</v>
      </c>
      <c r="D1175" t="s">
        <v>120</v>
      </c>
      <c r="E1175">
        <v>77683</v>
      </c>
      <c r="F1175" s="5" t="s">
        <v>58</v>
      </c>
      <c r="G1175" s="5" t="s">
        <v>51</v>
      </c>
      <c r="H1175" s="5" t="s">
        <v>121</v>
      </c>
      <c r="I1175" t="s">
        <v>35</v>
      </c>
      <c r="J1175" t="s">
        <v>121</v>
      </c>
      <c r="K1175">
        <v>0</v>
      </c>
      <c r="L1175" s="5" t="s">
        <v>2473</v>
      </c>
      <c r="M1175" s="5" t="s">
        <v>37</v>
      </c>
      <c r="N1175">
        <v>0</v>
      </c>
      <c r="O1175" t="s">
        <v>167</v>
      </c>
      <c r="P1175" s="1">
        <v>45687</v>
      </c>
      <c r="Q1175" s="1">
        <v>45731</v>
      </c>
      <c r="R1175">
        <v>2197</v>
      </c>
      <c r="S1175" s="4">
        <v>9.1999999999999993</v>
      </c>
      <c r="T1175" t="s">
        <v>55</v>
      </c>
    </row>
    <row r="1176" spans="1:20" x14ac:dyDescent="0.35">
      <c r="A1176" t="s">
        <v>2474</v>
      </c>
      <c r="B1176" s="5" t="s">
        <v>28799</v>
      </c>
      <c r="C1176" s="6">
        <v>134718</v>
      </c>
      <c r="D1176" t="s">
        <v>120</v>
      </c>
      <c r="E1176">
        <v>121246</v>
      </c>
      <c r="F1176" s="5" t="s">
        <v>50</v>
      </c>
      <c r="G1176" s="5" t="s">
        <v>24</v>
      </c>
      <c r="H1176" s="5" t="s">
        <v>121</v>
      </c>
      <c r="I1176" t="s">
        <v>35</v>
      </c>
      <c r="J1176" t="s">
        <v>121</v>
      </c>
      <c r="K1176">
        <v>50</v>
      </c>
      <c r="L1176" s="5" t="s">
        <v>2475</v>
      </c>
      <c r="M1176" s="5" t="s">
        <v>37</v>
      </c>
      <c r="N1176">
        <v>4</v>
      </c>
      <c r="O1176" t="s">
        <v>62</v>
      </c>
      <c r="P1176" s="1">
        <v>45574</v>
      </c>
      <c r="Q1176" s="1">
        <v>45607</v>
      </c>
      <c r="R1176">
        <v>2272</v>
      </c>
      <c r="S1176" s="4">
        <v>6.1</v>
      </c>
      <c r="T1176" t="s">
        <v>30</v>
      </c>
    </row>
    <row r="1177" spans="1:20" x14ac:dyDescent="0.35">
      <c r="A1177" t="s">
        <v>2476</v>
      </c>
      <c r="B1177" s="5" t="s">
        <v>28800</v>
      </c>
      <c r="C1177" s="6">
        <v>146659</v>
      </c>
      <c r="D1177" t="s">
        <v>22</v>
      </c>
      <c r="E1177">
        <v>146659</v>
      </c>
      <c r="F1177" s="5" t="s">
        <v>66</v>
      </c>
      <c r="G1177" s="5" t="s">
        <v>42</v>
      </c>
      <c r="H1177" s="5" t="s">
        <v>25</v>
      </c>
      <c r="I1177" t="s">
        <v>26</v>
      </c>
      <c r="J1177" t="s">
        <v>25</v>
      </c>
      <c r="K1177">
        <v>100</v>
      </c>
      <c r="L1177" s="5" t="s">
        <v>2477</v>
      </c>
      <c r="M1177" s="5" t="s">
        <v>28</v>
      </c>
      <c r="N1177">
        <v>6</v>
      </c>
      <c r="O1177" t="s">
        <v>88</v>
      </c>
      <c r="P1177" s="1">
        <v>45681</v>
      </c>
      <c r="Q1177" s="1">
        <v>45703</v>
      </c>
      <c r="R1177">
        <v>2107</v>
      </c>
      <c r="S1177" s="4">
        <v>8.3000000000000007</v>
      </c>
      <c r="T1177" t="s">
        <v>95</v>
      </c>
    </row>
    <row r="1178" spans="1:20" x14ac:dyDescent="0.35">
      <c r="A1178" t="s">
        <v>2478</v>
      </c>
      <c r="B1178" s="5" t="s">
        <v>217</v>
      </c>
      <c r="C1178" s="6">
        <v>207301</v>
      </c>
      <c r="D1178" t="s">
        <v>92</v>
      </c>
      <c r="E1178">
        <v>155476</v>
      </c>
      <c r="F1178" s="5" t="s">
        <v>23</v>
      </c>
      <c r="G1178" s="5" t="s">
        <v>51</v>
      </c>
      <c r="H1178" s="5" t="s">
        <v>93</v>
      </c>
      <c r="I1178" t="s">
        <v>26</v>
      </c>
      <c r="J1178" t="s">
        <v>93</v>
      </c>
      <c r="K1178">
        <v>100</v>
      </c>
      <c r="L1178" s="5" t="s">
        <v>2479</v>
      </c>
      <c r="M1178" s="5" t="s">
        <v>70</v>
      </c>
      <c r="N1178">
        <v>15</v>
      </c>
      <c r="O1178" t="s">
        <v>141</v>
      </c>
      <c r="P1178" s="1">
        <v>45297</v>
      </c>
      <c r="Q1178" s="1">
        <v>45339</v>
      </c>
      <c r="R1178">
        <v>1385</v>
      </c>
      <c r="S1178" s="4">
        <v>6.5</v>
      </c>
      <c r="T1178" t="s">
        <v>95</v>
      </c>
    </row>
    <row r="1179" spans="1:20" x14ac:dyDescent="0.35">
      <c r="A1179" t="s">
        <v>2480</v>
      </c>
      <c r="B1179" s="5" t="s">
        <v>21</v>
      </c>
      <c r="C1179" s="6">
        <v>86551</v>
      </c>
      <c r="D1179" t="s">
        <v>41</v>
      </c>
      <c r="E1179">
        <v>73568</v>
      </c>
      <c r="F1179" s="5" t="s">
        <v>50</v>
      </c>
      <c r="G1179" s="5" t="s">
        <v>42</v>
      </c>
      <c r="H1179" s="5" t="s">
        <v>126</v>
      </c>
      <c r="I1179" t="s">
        <v>44</v>
      </c>
      <c r="J1179" t="s">
        <v>126</v>
      </c>
      <c r="K1179">
        <v>100</v>
      </c>
      <c r="L1179" s="5" t="s">
        <v>2481</v>
      </c>
      <c r="M1179" s="5" t="s">
        <v>54</v>
      </c>
      <c r="N1179">
        <v>2</v>
      </c>
      <c r="O1179" t="s">
        <v>62</v>
      </c>
      <c r="P1179" s="1">
        <v>45309</v>
      </c>
      <c r="Q1179" s="1">
        <v>45336</v>
      </c>
      <c r="R1179">
        <v>752</v>
      </c>
      <c r="S1179" s="4">
        <v>8.8000000000000007</v>
      </c>
      <c r="T1179" t="s">
        <v>136</v>
      </c>
    </row>
    <row r="1180" spans="1:20" x14ac:dyDescent="0.35">
      <c r="A1180" t="s">
        <v>2482</v>
      </c>
      <c r="B1180" s="5" t="s">
        <v>73</v>
      </c>
      <c r="C1180" s="6">
        <v>101086</v>
      </c>
      <c r="D1180" t="s">
        <v>65</v>
      </c>
      <c r="E1180">
        <v>131412</v>
      </c>
      <c r="F1180" s="5" t="s">
        <v>50</v>
      </c>
      <c r="G1180" s="5" t="s">
        <v>51</v>
      </c>
      <c r="H1180" s="5" t="s">
        <v>67</v>
      </c>
      <c r="I1180" t="s">
        <v>35</v>
      </c>
      <c r="J1180" t="s">
        <v>1449</v>
      </c>
      <c r="K1180">
        <v>0</v>
      </c>
      <c r="L1180" s="5" t="s">
        <v>2483</v>
      </c>
      <c r="M1180" s="5" t="s">
        <v>37</v>
      </c>
      <c r="N1180">
        <v>2</v>
      </c>
      <c r="O1180" t="s">
        <v>46</v>
      </c>
      <c r="P1180" s="1">
        <v>45598</v>
      </c>
      <c r="Q1180" s="1">
        <v>45644</v>
      </c>
      <c r="R1180">
        <v>1462</v>
      </c>
      <c r="S1180" s="4">
        <v>10</v>
      </c>
      <c r="T1180" t="s">
        <v>108</v>
      </c>
    </row>
    <row r="1181" spans="1:20" x14ac:dyDescent="0.35">
      <c r="A1181" t="s">
        <v>2484</v>
      </c>
      <c r="B1181" s="5" t="s">
        <v>49</v>
      </c>
      <c r="C1181" s="6">
        <v>243742</v>
      </c>
      <c r="D1181" t="s">
        <v>22</v>
      </c>
      <c r="E1181">
        <v>243742</v>
      </c>
      <c r="F1181" s="5" t="s">
        <v>23</v>
      </c>
      <c r="G1181" s="5" t="s">
        <v>51</v>
      </c>
      <c r="H1181" s="5" t="s">
        <v>129</v>
      </c>
      <c r="I1181" t="s">
        <v>26</v>
      </c>
      <c r="J1181" t="s">
        <v>129</v>
      </c>
      <c r="K1181">
        <v>100</v>
      </c>
      <c r="L1181" s="5" t="s">
        <v>2485</v>
      </c>
      <c r="M1181" s="5" t="s">
        <v>70</v>
      </c>
      <c r="N1181">
        <v>16</v>
      </c>
      <c r="O1181" t="s">
        <v>46</v>
      </c>
      <c r="P1181" s="1">
        <v>45583</v>
      </c>
      <c r="Q1181" s="1">
        <v>45608</v>
      </c>
      <c r="R1181">
        <v>972</v>
      </c>
      <c r="S1181" s="4">
        <v>8.4</v>
      </c>
      <c r="T1181" t="s">
        <v>153</v>
      </c>
    </row>
    <row r="1182" spans="1:20" x14ac:dyDescent="0.35">
      <c r="A1182" t="s">
        <v>2486</v>
      </c>
      <c r="B1182" s="5" t="s">
        <v>28801</v>
      </c>
      <c r="C1182" s="6">
        <v>45910</v>
      </c>
      <c r="D1182" t="s">
        <v>41</v>
      </c>
      <c r="E1182">
        <v>39024</v>
      </c>
      <c r="F1182" s="5" t="s">
        <v>58</v>
      </c>
      <c r="G1182" s="5" t="s">
        <v>51</v>
      </c>
      <c r="H1182" s="5" t="s">
        <v>151</v>
      </c>
      <c r="I1182" t="s">
        <v>44</v>
      </c>
      <c r="J1182" t="s">
        <v>151</v>
      </c>
      <c r="K1182">
        <v>100</v>
      </c>
      <c r="L1182" s="5" t="s">
        <v>2487</v>
      </c>
      <c r="M1182" s="5" t="s">
        <v>70</v>
      </c>
      <c r="N1182">
        <v>0</v>
      </c>
      <c r="O1182" t="s">
        <v>46</v>
      </c>
      <c r="P1182" s="1">
        <v>45552</v>
      </c>
      <c r="Q1182" s="1">
        <v>45590</v>
      </c>
      <c r="R1182">
        <v>1021</v>
      </c>
      <c r="S1182" s="4">
        <v>9.6999999999999993</v>
      </c>
      <c r="T1182" t="s">
        <v>103</v>
      </c>
    </row>
    <row r="1183" spans="1:20" x14ac:dyDescent="0.35">
      <c r="A1183" t="s">
        <v>2488</v>
      </c>
      <c r="B1183" s="5" t="s">
        <v>105</v>
      </c>
      <c r="C1183" s="6">
        <v>165181</v>
      </c>
      <c r="D1183" t="s">
        <v>41</v>
      </c>
      <c r="E1183">
        <v>140404</v>
      </c>
      <c r="F1183" s="5" t="s">
        <v>23</v>
      </c>
      <c r="G1183" s="5" t="s">
        <v>42</v>
      </c>
      <c r="H1183" s="5" t="s">
        <v>60</v>
      </c>
      <c r="I1183" t="s">
        <v>35</v>
      </c>
      <c r="J1183" t="s">
        <v>60</v>
      </c>
      <c r="K1183">
        <v>100</v>
      </c>
      <c r="L1183" s="5" t="s">
        <v>2489</v>
      </c>
      <c r="M1183" s="5" t="s">
        <v>37</v>
      </c>
      <c r="N1183">
        <v>14</v>
      </c>
      <c r="O1183" t="s">
        <v>62</v>
      </c>
      <c r="P1183" s="1">
        <v>45298</v>
      </c>
      <c r="Q1183" s="1">
        <v>45347</v>
      </c>
      <c r="R1183">
        <v>1029</v>
      </c>
      <c r="S1183" s="4">
        <v>6.7</v>
      </c>
      <c r="T1183" t="s">
        <v>47</v>
      </c>
    </row>
    <row r="1184" spans="1:20" x14ac:dyDescent="0.35">
      <c r="A1184" t="s">
        <v>2490</v>
      </c>
      <c r="B1184" s="5" t="s">
        <v>28800</v>
      </c>
      <c r="C1184" s="6">
        <v>47299</v>
      </c>
      <c r="D1184" t="s">
        <v>81</v>
      </c>
      <c r="E1184">
        <v>63854</v>
      </c>
      <c r="F1184" s="5" t="s">
        <v>58</v>
      </c>
      <c r="G1184" s="5" t="s">
        <v>24</v>
      </c>
      <c r="H1184" s="5" t="s">
        <v>82</v>
      </c>
      <c r="I1184" t="s">
        <v>44</v>
      </c>
      <c r="J1184" t="s">
        <v>82</v>
      </c>
      <c r="K1184">
        <v>100</v>
      </c>
      <c r="L1184" s="5" t="s">
        <v>2491</v>
      </c>
      <c r="M1184" s="5" t="s">
        <v>70</v>
      </c>
      <c r="N1184">
        <v>1</v>
      </c>
      <c r="O1184" t="s">
        <v>107</v>
      </c>
      <c r="P1184" s="1">
        <v>45460</v>
      </c>
      <c r="Q1184" s="1">
        <v>45496</v>
      </c>
      <c r="R1184">
        <v>2432</v>
      </c>
      <c r="S1184" s="4">
        <v>6.8</v>
      </c>
      <c r="T1184" t="s">
        <v>95</v>
      </c>
    </row>
    <row r="1185" spans="1:20" x14ac:dyDescent="0.35">
      <c r="A1185" t="s">
        <v>2492</v>
      </c>
      <c r="B1185" s="5" t="s">
        <v>162</v>
      </c>
      <c r="C1185" s="6">
        <v>69234</v>
      </c>
      <c r="D1185" t="s">
        <v>74</v>
      </c>
      <c r="E1185">
        <v>86543</v>
      </c>
      <c r="F1185" s="5" t="s">
        <v>58</v>
      </c>
      <c r="G1185" s="5" t="s">
        <v>59</v>
      </c>
      <c r="H1185" s="5" t="s">
        <v>75</v>
      </c>
      <c r="I1185" t="s">
        <v>26</v>
      </c>
      <c r="J1185" t="s">
        <v>129</v>
      </c>
      <c r="K1185">
        <v>100</v>
      </c>
      <c r="L1185" s="5" t="s">
        <v>2493</v>
      </c>
      <c r="M1185" s="5" t="s">
        <v>54</v>
      </c>
      <c r="N1185">
        <v>0</v>
      </c>
      <c r="O1185" t="s">
        <v>167</v>
      </c>
      <c r="P1185" s="1">
        <v>45306</v>
      </c>
      <c r="Q1185" s="1">
        <v>45335</v>
      </c>
      <c r="R1185">
        <v>1184</v>
      </c>
      <c r="S1185" s="4">
        <v>5</v>
      </c>
      <c r="T1185" t="s">
        <v>79</v>
      </c>
    </row>
    <row r="1186" spans="1:20" x14ac:dyDescent="0.35">
      <c r="A1186" t="s">
        <v>2494</v>
      </c>
      <c r="B1186" s="5" t="s">
        <v>28799</v>
      </c>
      <c r="C1186" s="6">
        <v>95021</v>
      </c>
      <c r="D1186" t="s">
        <v>65</v>
      </c>
      <c r="E1186">
        <v>123527</v>
      </c>
      <c r="F1186" s="5" t="s">
        <v>50</v>
      </c>
      <c r="G1186" s="5" t="s">
        <v>51</v>
      </c>
      <c r="H1186" s="5" t="s">
        <v>67</v>
      </c>
      <c r="I1186" t="s">
        <v>35</v>
      </c>
      <c r="J1186" t="s">
        <v>110</v>
      </c>
      <c r="K1186">
        <v>50</v>
      </c>
      <c r="L1186" s="5" t="s">
        <v>2495</v>
      </c>
      <c r="M1186" s="5" t="s">
        <v>37</v>
      </c>
      <c r="N1186">
        <v>3</v>
      </c>
      <c r="O1186" t="s">
        <v>107</v>
      </c>
      <c r="P1186" s="1">
        <v>45577</v>
      </c>
      <c r="Q1186" s="1">
        <v>45591</v>
      </c>
      <c r="R1186">
        <v>2138</v>
      </c>
      <c r="S1186" s="4">
        <v>5.7</v>
      </c>
      <c r="T1186" t="s">
        <v>153</v>
      </c>
    </row>
    <row r="1187" spans="1:20" x14ac:dyDescent="0.35">
      <c r="A1187" t="s">
        <v>2496</v>
      </c>
      <c r="B1187" s="5" t="s">
        <v>91</v>
      </c>
      <c r="C1187" s="6">
        <v>27279</v>
      </c>
      <c r="D1187" t="s">
        <v>22</v>
      </c>
      <c r="E1187">
        <v>27279</v>
      </c>
      <c r="F1187" s="5" t="s">
        <v>58</v>
      </c>
      <c r="G1187" s="5" t="s">
        <v>42</v>
      </c>
      <c r="H1187" s="5" t="s">
        <v>116</v>
      </c>
      <c r="I1187" t="s">
        <v>35</v>
      </c>
      <c r="J1187" t="s">
        <v>116</v>
      </c>
      <c r="K1187">
        <v>0</v>
      </c>
      <c r="L1187" s="5" t="s">
        <v>2497</v>
      </c>
      <c r="M1187" s="5" t="s">
        <v>28</v>
      </c>
      <c r="N1187">
        <v>0</v>
      </c>
      <c r="O1187" t="s">
        <v>141</v>
      </c>
      <c r="P1187" s="1">
        <v>45349</v>
      </c>
      <c r="Q1187" s="1">
        <v>45376</v>
      </c>
      <c r="R1187">
        <v>1258</v>
      </c>
      <c r="S1187" s="4">
        <v>6.5</v>
      </c>
      <c r="T1187" t="s">
        <v>30</v>
      </c>
    </row>
    <row r="1188" spans="1:20" x14ac:dyDescent="0.35">
      <c r="A1188" t="s">
        <v>2498</v>
      </c>
      <c r="B1188" s="5" t="s">
        <v>28800</v>
      </c>
      <c r="C1188" s="6">
        <v>74665</v>
      </c>
      <c r="D1188" t="s">
        <v>65</v>
      </c>
      <c r="E1188">
        <v>97065</v>
      </c>
      <c r="F1188" s="5" t="s">
        <v>58</v>
      </c>
      <c r="G1188" s="5" t="s">
        <v>51</v>
      </c>
      <c r="H1188" s="5" t="s">
        <v>67</v>
      </c>
      <c r="I1188" t="s">
        <v>44</v>
      </c>
      <c r="J1188" t="s">
        <v>67</v>
      </c>
      <c r="K1188">
        <v>100</v>
      </c>
      <c r="L1188" s="5" t="s">
        <v>2499</v>
      </c>
      <c r="M1188" s="5" t="s">
        <v>54</v>
      </c>
      <c r="N1188">
        <v>0</v>
      </c>
      <c r="O1188" t="s">
        <v>167</v>
      </c>
      <c r="P1188" s="1">
        <v>45305</v>
      </c>
      <c r="Q1188" s="1">
        <v>45356</v>
      </c>
      <c r="R1188">
        <v>1743</v>
      </c>
      <c r="S1188" s="4">
        <v>7.5</v>
      </c>
      <c r="T1188" t="s">
        <v>63</v>
      </c>
    </row>
    <row r="1189" spans="1:20" x14ac:dyDescent="0.35">
      <c r="A1189" t="s">
        <v>2500</v>
      </c>
      <c r="B1189" s="5" t="s">
        <v>73</v>
      </c>
      <c r="C1189" s="6">
        <v>105569</v>
      </c>
      <c r="D1189" t="s">
        <v>22</v>
      </c>
      <c r="E1189">
        <v>105569</v>
      </c>
      <c r="F1189" s="5" t="s">
        <v>66</v>
      </c>
      <c r="G1189" s="5" t="s">
        <v>42</v>
      </c>
      <c r="H1189" s="5" t="s">
        <v>165</v>
      </c>
      <c r="I1189" t="s">
        <v>26</v>
      </c>
      <c r="J1189" t="s">
        <v>60</v>
      </c>
      <c r="K1189">
        <v>0</v>
      </c>
      <c r="L1189" s="5" t="s">
        <v>2501</v>
      </c>
      <c r="M1189" s="5" t="s">
        <v>28</v>
      </c>
      <c r="N1189">
        <v>7</v>
      </c>
      <c r="O1189" t="s">
        <v>172</v>
      </c>
      <c r="P1189" s="1">
        <v>45450</v>
      </c>
      <c r="Q1189" s="1">
        <v>45479</v>
      </c>
      <c r="R1189">
        <v>765</v>
      </c>
      <c r="S1189" s="4">
        <v>6.9</v>
      </c>
      <c r="T1189" t="s">
        <v>153</v>
      </c>
    </row>
    <row r="1190" spans="1:20" x14ac:dyDescent="0.35">
      <c r="A1190" t="s">
        <v>2502</v>
      </c>
      <c r="B1190" s="5" t="s">
        <v>105</v>
      </c>
      <c r="C1190" s="6">
        <v>75073</v>
      </c>
      <c r="D1190" t="s">
        <v>22</v>
      </c>
      <c r="E1190">
        <v>75073</v>
      </c>
      <c r="F1190" s="5" t="s">
        <v>58</v>
      </c>
      <c r="G1190" s="5" t="s">
        <v>51</v>
      </c>
      <c r="H1190" s="5" t="s">
        <v>25</v>
      </c>
      <c r="I1190" t="s">
        <v>26</v>
      </c>
      <c r="J1190" t="s">
        <v>25</v>
      </c>
      <c r="K1190">
        <v>0</v>
      </c>
      <c r="L1190" s="5" t="s">
        <v>2503</v>
      </c>
      <c r="M1190" s="5" t="s">
        <v>28</v>
      </c>
      <c r="N1190">
        <v>1</v>
      </c>
      <c r="O1190" t="s">
        <v>167</v>
      </c>
      <c r="P1190" s="1">
        <v>45616</v>
      </c>
      <c r="Q1190" s="1">
        <v>45685</v>
      </c>
      <c r="R1190">
        <v>1316</v>
      </c>
      <c r="S1190" s="4">
        <v>5.8</v>
      </c>
      <c r="T1190" t="s">
        <v>153</v>
      </c>
    </row>
    <row r="1191" spans="1:20" x14ac:dyDescent="0.35">
      <c r="A1191" t="s">
        <v>2504</v>
      </c>
      <c r="B1191" s="5" t="s">
        <v>28801</v>
      </c>
      <c r="C1191" s="6">
        <v>185794</v>
      </c>
      <c r="D1191" t="s">
        <v>22</v>
      </c>
      <c r="E1191">
        <v>185794</v>
      </c>
      <c r="F1191" s="5" t="s">
        <v>23</v>
      </c>
      <c r="G1191" s="5" t="s">
        <v>59</v>
      </c>
      <c r="H1191" s="5" t="s">
        <v>97</v>
      </c>
      <c r="I1191" t="s">
        <v>26</v>
      </c>
      <c r="J1191" t="s">
        <v>67</v>
      </c>
      <c r="K1191">
        <v>100</v>
      </c>
      <c r="L1191" s="5" t="s">
        <v>2505</v>
      </c>
      <c r="M1191" s="5" t="s">
        <v>54</v>
      </c>
      <c r="N1191">
        <v>18</v>
      </c>
      <c r="O1191" t="s">
        <v>135</v>
      </c>
      <c r="P1191" s="1">
        <v>45684</v>
      </c>
      <c r="Q1191" s="1">
        <v>45701</v>
      </c>
      <c r="R1191">
        <v>691</v>
      </c>
      <c r="S1191" s="4">
        <v>7.1</v>
      </c>
      <c r="T1191" t="s">
        <v>95</v>
      </c>
    </row>
    <row r="1192" spans="1:20" x14ac:dyDescent="0.35">
      <c r="A1192" t="s">
        <v>2506</v>
      </c>
      <c r="B1192" s="5" t="s">
        <v>162</v>
      </c>
      <c r="C1192" s="6">
        <v>222006</v>
      </c>
      <c r="D1192" t="s">
        <v>22</v>
      </c>
      <c r="E1192">
        <v>222006</v>
      </c>
      <c r="F1192" s="5" t="s">
        <v>23</v>
      </c>
      <c r="G1192" s="5" t="s">
        <v>51</v>
      </c>
      <c r="H1192" s="5" t="s">
        <v>101</v>
      </c>
      <c r="I1192" t="s">
        <v>44</v>
      </c>
      <c r="J1192" t="s">
        <v>1211</v>
      </c>
      <c r="K1192">
        <v>100</v>
      </c>
      <c r="L1192" s="5" t="s">
        <v>2507</v>
      </c>
      <c r="M1192" s="5" t="s">
        <v>37</v>
      </c>
      <c r="N1192">
        <v>19</v>
      </c>
      <c r="O1192" t="s">
        <v>135</v>
      </c>
      <c r="P1192" s="1">
        <v>45707</v>
      </c>
      <c r="Q1192" s="1">
        <v>45743</v>
      </c>
      <c r="R1192">
        <v>987</v>
      </c>
      <c r="S1192" s="4">
        <v>9.1</v>
      </c>
      <c r="T1192" t="s">
        <v>30</v>
      </c>
    </row>
    <row r="1193" spans="1:20" x14ac:dyDescent="0.35">
      <c r="A1193" t="s">
        <v>2508</v>
      </c>
      <c r="B1193" s="5" t="s">
        <v>57</v>
      </c>
      <c r="C1193" s="6">
        <v>95988</v>
      </c>
      <c r="D1193" t="s">
        <v>22</v>
      </c>
      <c r="E1193">
        <v>95988</v>
      </c>
      <c r="F1193" s="5" t="s">
        <v>50</v>
      </c>
      <c r="G1193" s="5" t="s">
        <v>24</v>
      </c>
      <c r="H1193" s="5" t="s">
        <v>129</v>
      </c>
      <c r="I1193" t="s">
        <v>26</v>
      </c>
      <c r="J1193" t="s">
        <v>121</v>
      </c>
      <c r="K1193">
        <v>0</v>
      </c>
      <c r="L1193" s="5" t="s">
        <v>2509</v>
      </c>
      <c r="M1193" s="5" t="s">
        <v>70</v>
      </c>
      <c r="N1193">
        <v>2</v>
      </c>
      <c r="O1193" t="s">
        <v>141</v>
      </c>
      <c r="P1193" s="1">
        <v>45709</v>
      </c>
      <c r="Q1193" s="1">
        <v>45734</v>
      </c>
      <c r="R1193">
        <v>1899</v>
      </c>
      <c r="S1193" s="4">
        <v>9.6</v>
      </c>
      <c r="T1193" t="s">
        <v>108</v>
      </c>
    </row>
    <row r="1194" spans="1:20" x14ac:dyDescent="0.35">
      <c r="A1194" t="s">
        <v>2510</v>
      </c>
      <c r="B1194" s="5" t="s">
        <v>179</v>
      </c>
      <c r="C1194" s="6">
        <v>75420</v>
      </c>
      <c r="D1194" t="s">
        <v>92</v>
      </c>
      <c r="E1194">
        <v>56565</v>
      </c>
      <c r="F1194" s="5" t="s">
        <v>58</v>
      </c>
      <c r="G1194" s="5" t="s">
        <v>42</v>
      </c>
      <c r="H1194" s="5" t="s">
        <v>93</v>
      </c>
      <c r="I1194" t="s">
        <v>26</v>
      </c>
      <c r="J1194" t="s">
        <v>191</v>
      </c>
      <c r="K1194">
        <v>50</v>
      </c>
      <c r="L1194" s="5" t="s">
        <v>2511</v>
      </c>
      <c r="M1194" s="5" t="s">
        <v>28</v>
      </c>
      <c r="N1194">
        <v>1</v>
      </c>
      <c r="O1194" t="s">
        <v>147</v>
      </c>
      <c r="P1194" s="1">
        <v>45476</v>
      </c>
      <c r="Q1194" s="1">
        <v>45537</v>
      </c>
      <c r="R1194">
        <v>1590</v>
      </c>
      <c r="S1194" s="4">
        <v>5.9</v>
      </c>
      <c r="T1194" t="s">
        <v>47</v>
      </c>
    </row>
    <row r="1195" spans="1:20" x14ac:dyDescent="0.35">
      <c r="A1195" t="s">
        <v>2512</v>
      </c>
      <c r="B1195" s="5" t="s">
        <v>73</v>
      </c>
      <c r="C1195" s="6">
        <v>56066</v>
      </c>
      <c r="D1195" t="s">
        <v>74</v>
      </c>
      <c r="E1195">
        <v>70083</v>
      </c>
      <c r="F1195" s="5" t="s">
        <v>58</v>
      </c>
      <c r="G1195" s="5" t="s">
        <v>51</v>
      </c>
      <c r="H1195" s="5" t="s">
        <v>75</v>
      </c>
      <c r="I1195" t="s">
        <v>44</v>
      </c>
      <c r="J1195" t="s">
        <v>34</v>
      </c>
      <c r="K1195">
        <v>0</v>
      </c>
      <c r="L1195" s="5" t="s">
        <v>2513</v>
      </c>
      <c r="M1195" s="5" t="s">
        <v>54</v>
      </c>
      <c r="N1195">
        <v>0</v>
      </c>
      <c r="O1195" t="s">
        <v>71</v>
      </c>
      <c r="P1195" s="1">
        <v>45563</v>
      </c>
      <c r="Q1195" s="1">
        <v>45593</v>
      </c>
      <c r="R1195">
        <v>1278</v>
      </c>
      <c r="S1195" s="4">
        <v>9.1</v>
      </c>
      <c r="T1195" t="s">
        <v>136</v>
      </c>
    </row>
    <row r="1196" spans="1:20" x14ac:dyDescent="0.35">
      <c r="A1196" t="s">
        <v>2514</v>
      </c>
      <c r="B1196" s="5" t="s">
        <v>145</v>
      </c>
      <c r="C1196" s="6">
        <v>34199</v>
      </c>
      <c r="D1196" t="s">
        <v>22</v>
      </c>
      <c r="E1196">
        <v>34199</v>
      </c>
      <c r="F1196" s="5" t="s">
        <v>50</v>
      </c>
      <c r="G1196" s="5" t="s">
        <v>42</v>
      </c>
      <c r="H1196" s="5" t="s">
        <v>116</v>
      </c>
      <c r="I1196" t="s">
        <v>44</v>
      </c>
      <c r="J1196" t="s">
        <v>116</v>
      </c>
      <c r="K1196">
        <v>100</v>
      </c>
      <c r="L1196" s="5" t="s">
        <v>2515</v>
      </c>
      <c r="M1196" s="5" t="s">
        <v>28</v>
      </c>
      <c r="N1196">
        <v>3</v>
      </c>
      <c r="O1196" t="s">
        <v>135</v>
      </c>
      <c r="P1196" s="1">
        <v>45699</v>
      </c>
      <c r="Q1196" s="1">
        <v>45756</v>
      </c>
      <c r="R1196">
        <v>1150</v>
      </c>
      <c r="S1196" s="4">
        <v>6.6</v>
      </c>
      <c r="T1196" t="s">
        <v>95</v>
      </c>
    </row>
    <row r="1197" spans="1:20" x14ac:dyDescent="0.35">
      <c r="A1197" t="s">
        <v>2516</v>
      </c>
      <c r="B1197" s="5" t="s">
        <v>57</v>
      </c>
      <c r="C1197" s="6">
        <v>123046</v>
      </c>
      <c r="D1197" t="s">
        <v>22</v>
      </c>
      <c r="E1197">
        <v>123046</v>
      </c>
      <c r="F1197" s="5" t="s">
        <v>66</v>
      </c>
      <c r="G1197" s="5" t="s">
        <v>24</v>
      </c>
      <c r="H1197" s="5" t="s">
        <v>191</v>
      </c>
      <c r="I1197" t="s">
        <v>26</v>
      </c>
      <c r="J1197" t="s">
        <v>191</v>
      </c>
      <c r="K1197">
        <v>50</v>
      </c>
      <c r="L1197" s="5" t="s">
        <v>2517</v>
      </c>
      <c r="M1197" s="5" t="s">
        <v>70</v>
      </c>
      <c r="N1197">
        <v>9</v>
      </c>
      <c r="O1197" t="s">
        <v>147</v>
      </c>
      <c r="P1197" s="1">
        <v>45548</v>
      </c>
      <c r="Q1197" s="1">
        <v>45573</v>
      </c>
      <c r="R1197">
        <v>1501</v>
      </c>
      <c r="S1197" s="4">
        <v>6.8</v>
      </c>
      <c r="T1197" t="s">
        <v>118</v>
      </c>
    </row>
    <row r="1198" spans="1:20" x14ac:dyDescent="0.35">
      <c r="A1198" t="s">
        <v>2518</v>
      </c>
      <c r="B1198" s="5" t="s">
        <v>28802</v>
      </c>
      <c r="C1198" s="6">
        <v>155715</v>
      </c>
      <c r="D1198" t="s">
        <v>41</v>
      </c>
      <c r="E1198">
        <v>132358</v>
      </c>
      <c r="F1198" s="5" t="s">
        <v>66</v>
      </c>
      <c r="G1198" s="5" t="s">
        <v>42</v>
      </c>
      <c r="H1198" s="5" t="s">
        <v>151</v>
      </c>
      <c r="I1198" t="s">
        <v>35</v>
      </c>
      <c r="J1198" t="s">
        <v>629</v>
      </c>
      <c r="K1198">
        <v>100</v>
      </c>
      <c r="L1198" s="5" t="s">
        <v>2519</v>
      </c>
      <c r="M1198" s="5" t="s">
        <v>28</v>
      </c>
      <c r="N1198">
        <v>8</v>
      </c>
      <c r="O1198" t="s">
        <v>172</v>
      </c>
      <c r="P1198" s="1">
        <v>45536</v>
      </c>
      <c r="Q1198" s="1">
        <v>45596</v>
      </c>
      <c r="R1198">
        <v>1240</v>
      </c>
      <c r="S1198" s="4">
        <v>6.6</v>
      </c>
      <c r="T1198" t="s">
        <v>38</v>
      </c>
    </row>
    <row r="1199" spans="1:20" x14ac:dyDescent="0.35">
      <c r="A1199" t="s">
        <v>2520</v>
      </c>
      <c r="B1199" s="5" t="s">
        <v>28802</v>
      </c>
      <c r="C1199" s="6">
        <v>135052</v>
      </c>
      <c r="D1199" t="s">
        <v>120</v>
      </c>
      <c r="E1199">
        <v>121547</v>
      </c>
      <c r="F1199" s="5" t="s">
        <v>50</v>
      </c>
      <c r="G1199" s="5" t="s">
        <v>42</v>
      </c>
      <c r="H1199" s="5" t="s">
        <v>121</v>
      </c>
      <c r="I1199" t="s">
        <v>26</v>
      </c>
      <c r="J1199" t="s">
        <v>1211</v>
      </c>
      <c r="K1199">
        <v>100</v>
      </c>
      <c r="L1199" s="5" t="s">
        <v>2521</v>
      </c>
      <c r="M1199" s="5" t="s">
        <v>54</v>
      </c>
      <c r="N1199">
        <v>4</v>
      </c>
      <c r="O1199" t="s">
        <v>62</v>
      </c>
      <c r="P1199" s="1">
        <v>45481</v>
      </c>
      <c r="Q1199" s="1">
        <v>45550</v>
      </c>
      <c r="R1199">
        <v>1191</v>
      </c>
      <c r="S1199" s="4">
        <v>6.2</v>
      </c>
      <c r="T1199" t="s">
        <v>210</v>
      </c>
    </row>
    <row r="1200" spans="1:20" x14ac:dyDescent="0.35">
      <c r="A1200" t="s">
        <v>2522</v>
      </c>
      <c r="B1200" s="5" t="s">
        <v>28802</v>
      </c>
      <c r="C1200" s="6">
        <v>139723</v>
      </c>
      <c r="D1200" t="s">
        <v>92</v>
      </c>
      <c r="E1200">
        <v>104792</v>
      </c>
      <c r="F1200" s="5" t="s">
        <v>66</v>
      </c>
      <c r="G1200" s="5" t="s">
        <v>24</v>
      </c>
      <c r="H1200" s="5" t="s">
        <v>93</v>
      </c>
      <c r="I1200" t="s">
        <v>35</v>
      </c>
      <c r="J1200" t="s">
        <v>75</v>
      </c>
      <c r="K1200">
        <v>100</v>
      </c>
      <c r="L1200" s="5" t="s">
        <v>2523</v>
      </c>
      <c r="M1200" s="5" t="s">
        <v>28</v>
      </c>
      <c r="N1200">
        <v>5</v>
      </c>
      <c r="O1200" t="s">
        <v>62</v>
      </c>
      <c r="P1200" s="1">
        <v>45470</v>
      </c>
      <c r="Q1200" s="1">
        <v>45496</v>
      </c>
      <c r="R1200">
        <v>1731</v>
      </c>
      <c r="S1200" s="4">
        <v>9.6999999999999993</v>
      </c>
      <c r="T1200" t="s">
        <v>38</v>
      </c>
    </row>
    <row r="1201" spans="1:20" x14ac:dyDescent="0.35">
      <c r="A1201" t="s">
        <v>2524</v>
      </c>
      <c r="B1201" s="5" t="s">
        <v>28801</v>
      </c>
      <c r="C1201" s="6">
        <v>126789</v>
      </c>
      <c r="D1201" t="s">
        <v>22</v>
      </c>
      <c r="E1201">
        <v>126789</v>
      </c>
      <c r="F1201" s="5" t="s">
        <v>66</v>
      </c>
      <c r="G1201" s="5" t="s">
        <v>42</v>
      </c>
      <c r="H1201" s="5" t="s">
        <v>191</v>
      </c>
      <c r="I1201" t="s">
        <v>44</v>
      </c>
      <c r="J1201" t="s">
        <v>191</v>
      </c>
      <c r="K1201">
        <v>50</v>
      </c>
      <c r="L1201" s="5" t="s">
        <v>771</v>
      </c>
      <c r="M1201" s="5" t="s">
        <v>37</v>
      </c>
      <c r="N1201">
        <v>6</v>
      </c>
      <c r="O1201" t="s">
        <v>112</v>
      </c>
      <c r="P1201" s="1">
        <v>45504</v>
      </c>
      <c r="Q1201" s="1">
        <v>45518</v>
      </c>
      <c r="R1201">
        <v>2157</v>
      </c>
      <c r="S1201" s="4">
        <v>5.9</v>
      </c>
      <c r="T1201" t="s">
        <v>95</v>
      </c>
    </row>
    <row r="1202" spans="1:20" x14ac:dyDescent="0.35">
      <c r="A1202" t="s">
        <v>2525</v>
      </c>
      <c r="B1202" s="5" t="s">
        <v>174</v>
      </c>
      <c r="C1202" s="6">
        <v>51041</v>
      </c>
      <c r="D1202" t="s">
        <v>65</v>
      </c>
      <c r="E1202">
        <v>66353</v>
      </c>
      <c r="F1202" s="5" t="s">
        <v>58</v>
      </c>
      <c r="G1202" s="5" t="s">
        <v>59</v>
      </c>
      <c r="H1202" s="5" t="s">
        <v>67</v>
      </c>
      <c r="I1202" t="s">
        <v>44</v>
      </c>
      <c r="J1202" t="s">
        <v>67</v>
      </c>
      <c r="K1202">
        <v>100</v>
      </c>
      <c r="L1202" s="5" t="s">
        <v>2526</v>
      </c>
      <c r="M1202" s="5" t="s">
        <v>54</v>
      </c>
      <c r="N1202">
        <v>1</v>
      </c>
      <c r="O1202" t="s">
        <v>112</v>
      </c>
      <c r="P1202" s="1">
        <v>45321</v>
      </c>
      <c r="Q1202" s="1">
        <v>45341</v>
      </c>
      <c r="R1202">
        <v>1755</v>
      </c>
      <c r="S1202" s="4">
        <v>6.8</v>
      </c>
      <c r="T1202" t="s">
        <v>38</v>
      </c>
    </row>
    <row r="1203" spans="1:20" x14ac:dyDescent="0.35">
      <c r="A1203" t="s">
        <v>2527</v>
      </c>
      <c r="B1203" s="5" t="s">
        <v>91</v>
      </c>
      <c r="C1203" s="6">
        <v>66473</v>
      </c>
      <c r="D1203" t="s">
        <v>81</v>
      </c>
      <c r="E1203">
        <v>89739</v>
      </c>
      <c r="F1203" s="5" t="s">
        <v>58</v>
      </c>
      <c r="G1203" s="5" t="s">
        <v>59</v>
      </c>
      <c r="H1203" s="5" t="s">
        <v>82</v>
      </c>
      <c r="I1203" t="s">
        <v>26</v>
      </c>
      <c r="J1203" t="s">
        <v>82</v>
      </c>
      <c r="K1203">
        <v>100</v>
      </c>
      <c r="L1203" s="5" t="s">
        <v>2528</v>
      </c>
      <c r="M1203" s="5" t="s">
        <v>70</v>
      </c>
      <c r="N1203">
        <v>0</v>
      </c>
      <c r="O1203" t="s">
        <v>135</v>
      </c>
      <c r="P1203" s="1">
        <v>45692</v>
      </c>
      <c r="Q1203" s="1">
        <v>45708</v>
      </c>
      <c r="R1203">
        <v>2260</v>
      </c>
      <c r="S1203" s="4">
        <v>7.9</v>
      </c>
      <c r="T1203" t="s">
        <v>153</v>
      </c>
    </row>
    <row r="1204" spans="1:20" x14ac:dyDescent="0.35">
      <c r="A1204" t="s">
        <v>2529</v>
      </c>
      <c r="B1204" s="5" t="s">
        <v>73</v>
      </c>
      <c r="C1204" s="6">
        <v>82798</v>
      </c>
      <c r="D1204" t="s">
        <v>33</v>
      </c>
      <c r="E1204">
        <v>9107780</v>
      </c>
      <c r="F1204" s="5" t="s">
        <v>58</v>
      </c>
      <c r="G1204" s="5" t="s">
        <v>59</v>
      </c>
      <c r="H1204" s="5" t="s">
        <v>34</v>
      </c>
      <c r="I1204" t="s">
        <v>35</v>
      </c>
      <c r="J1204" t="s">
        <v>34</v>
      </c>
      <c r="K1204">
        <v>50</v>
      </c>
      <c r="L1204" s="5" t="s">
        <v>2530</v>
      </c>
      <c r="M1204" s="5" t="s">
        <v>70</v>
      </c>
      <c r="N1204">
        <v>0</v>
      </c>
      <c r="O1204" t="s">
        <v>141</v>
      </c>
      <c r="P1204" s="1">
        <v>45667</v>
      </c>
      <c r="Q1204" s="1">
        <v>45722</v>
      </c>
      <c r="R1204">
        <v>1844</v>
      </c>
      <c r="S1204" s="4">
        <v>8.1999999999999993</v>
      </c>
      <c r="T1204" t="s">
        <v>47</v>
      </c>
    </row>
    <row r="1205" spans="1:20" x14ac:dyDescent="0.35">
      <c r="A1205" t="s">
        <v>2531</v>
      </c>
      <c r="B1205" s="5" t="s">
        <v>28800</v>
      </c>
      <c r="C1205" s="6">
        <v>208808</v>
      </c>
      <c r="D1205" t="s">
        <v>22</v>
      </c>
      <c r="E1205">
        <v>208808</v>
      </c>
      <c r="F1205" s="5" t="s">
        <v>23</v>
      </c>
      <c r="G1205" s="5" t="s">
        <v>42</v>
      </c>
      <c r="H1205" s="5" t="s">
        <v>129</v>
      </c>
      <c r="I1205" t="s">
        <v>26</v>
      </c>
      <c r="J1205" t="s">
        <v>313</v>
      </c>
      <c r="K1205">
        <v>100</v>
      </c>
      <c r="L1205" s="5" t="s">
        <v>2532</v>
      </c>
      <c r="M1205" s="5" t="s">
        <v>28</v>
      </c>
      <c r="N1205">
        <v>16</v>
      </c>
      <c r="O1205" t="s">
        <v>112</v>
      </c>
      <c r="P1205" s="1">
        <v>45307</v>
      </c>
      <c r="Q1205" s="1">
        <v>45351</v>
      </c>
      <c r="R1205">
        <v>2313</v>
      </c>
      <c r="S1205" s="4">
        <v>5.3</v>
      </c>
      <c r="T1205" t="s">
        <v>108</v>
      </c>
    </row>
    <row r="1206" spans="1:20" x14ac:dyDescent="0.35">
      <c r="A1206" t="s">
        <v>2533</v>
      </c>
      <c r="B1206" s="5" t="s">
        <v>105</v>
      </c>
      <c r="C1206" s="6">
        <v>85454</v>
      </c>
      <c r="D1206" t="s">
        <v>22</v>
      </c>
      <c r="E1206">
        <v>85454</v>
      </c>
      <c r="F1206" s="5" t="s">
        <v>58</v>
      </c>
      <c r="G1206" s="5" t="s">
        <v>59</v>
      </c>
      <c r="H1206" s="5" t="s">
        <v>97</v>
      </c>
      <c r="I1206" t="s">
        <v>26</v>
      </c>
      <c r="J1206" t="s">
        <v>97</v>
      </c>
      <c r="K1206">
        <v>100</v>
      </c>
      <c r="L1206" s="5" t="s">
        <v>2098</v>
      </c>
      <c r="M1206" s="5" t="s">
        <v>54</v>
      </c>
      <c r="N1206">
        <v>0</v>
      </c>
      <c r="O1206" t="s">
        <v>88</v>
      </c>
      <c r="P1206" s="1">
        <v>45646</v>
      </c>
      <c r="Q1206" s="1">
        <v>45693</v>
      </c>
      <c r="R1206">
        <v>1407</v>
      </c>
      <c r="S1206" s="4">
        <v>7.8</v>
      </c>
      <c r="T1206" t="s">
        <v>38</v>
      </c>
    </row>
    <row r="1207" spans="1:20" x14ac:dyDescent="0.35">
      <c r="A1207" t="s">
        <v>2534</v>
      </c>
      <c r="B1207" s="5" t="s">
        <v>105</v>
      </c>
      <c r="C1207" s="6">
        <v>312926</v>
      </c>
      <c r="D1207" t="s">
        <v>120</v>
      </c>
      <c r="E1207">
        <v>281633</v>
      </c>
      <c r="F1207" s="5" t="s">
        <v>23</v>
      </c>
      <c r="G1207" s="5" t="s">
        <v>59</v>
      </c>
      <c r="H1207" s="5" t="s">
        <v>121</v>
      </c>
      <c r="I1207" t="s">
        <v>44</v>
      </c>
      <c r="J1207" t="s">
        <v>121</v>
      </c>
      <c r="K1207">
        <v>100</v>
      </c>
      <c r="L1207" s="5" t="s">
        <v>2535</v>
      </c>
      <c r="M1207" s="5" t="s">
        <v>37</v>
      </c>
      <c r="N1207">
        <v>17</v>
      </c>
      <c r="O1207" t="s">
        <v>147</v>
      </c>
      <c r="P1207" s="1">
        <v>45511</v>
      </c>
      <c r="Q1207" s="1">
        <v>45579</v>
      </c>
      <c r="R1207">
        <v>1468</v>
      </c>
      <c r="S1207" s="4">
        <v>6.5</v>
      </c>
      <c r="T1207" t="s">
        <v>118</v>
      </c>
    </row>
    <row r="1208" spans="1:20" x14ac:dyDescent="0.35">
      <c r="A1208" t="s">
        <v>2536</v>
      </c>
      <c r="B1208" s="5" t="s">
        <v>49</v>
      </c>
      <c r="C1208" s="6">
        <v>112468</v>
      </c>
      <c r="D1208" t="s">
        <v>22</v>
      </c>
      <c r="E1208">
        <v>112468</v>
      </c>
      <c r="F1208" s="5" t="s">
        <v>58</v>
      </c>
      <c r="G1208" s="5" t="s">
        <v>59</v>
      </c>
      <c r="H1208" s="5" t="s">
        <v>97</v>
      </c>
      <c r="I1208" t="s">
        <v>35</v>
      </c>
      <c r="J1208" t="s">
        <v>304</v>
      </c>
      <c r="K1208">
        <v>100</v>
      </c>
      <c r="L1208" s="5" t="s">
        <v>2537</v>
      </c>
      <c r="M1208" s="5" t="s">
        <v>70</v>
      </c>
      <c r="N1208">
        <v>0</v>
      </c>
      <c r="O1208" t="s">
        <v>172</v>
      </c>
      <c r="P1208" s="1">
        <v>45609</v>
      </c>
      <c r="Q1208" s="1">
        <v>45626</v>
      </c>
      <c r="R1208">
        <v>1081</v>
      </c>
      <c r="S1208" s="4">
        <v>9.1</v>
      </c>
      <c r="T1208" t="s">
        <v>136</v>
      </c>
    </row>
    <row r="1209" spans="1:20" x14ac:dyDescent="0.35">
      <c r="A1209" t="s">
        <v>2538</v>
      </c>
      <c r="B1209" s="5" t="s">
        <v>174</v>
      </c>
      <c r="C1209" s="6">
        <v>184835</v>
      </c>
      <c r="D1209" t="s">
        <v>22</v>
      </c>
      <c r="E1209">
        <v>184835</v>
      </c>
      <c r="F1209" s="5" t="s">
        <v>23</v>
      </c>
      <c r="G1209" s="5" t="s">
        <v>24</v>
      </c>
      <c r="H1209" s="5" t="s">
        <v>25</v>
      </c>
      <c r="I1209" t="s">
        <v>35</v>
      </c>
      <c r="J1209" t="s">
        <v>25</v>
      </c>
      <c r="K1209">
        <v>100</v>
      </c>
      <c r="L1209" s="5" t="s">
        <v>2539</v>
      </c>
      <c r="M1209" s="5" t="s">
        <v>37</v>
      </c>
      <c r="N1209">
        <v>12</v>
      </c>
      <c r="O1209" t="s">
        <v>85</v>
      </c>
      <c r="P1209" s="1">
        <v>45557</v>
      </c>
      <c r="Q1209" s="1">
        <v>45596</v>
      </c>
      <c r="R1209">
        <v>570</v>
      </c>
      <c r="S1209" s="4">
        <v>6.7</v>
      </c>
      <c r="T1209" t="s">
        <v>243</v>
      </c>
    </row>
    <row r="1210" spans="1:20" x14ac:dyDescent="0.35">
      <c r="A1210" t="s">
        <v>2540</v>
      </c>
      <c r="B1210" s="5" t="s">
        <v>57</v>
      </c>
      <c r="C1210" s="6">
        <v>114775</v>
      </c>
      <c r="D1210" t="s">
        <v>41</v>
      </c>
      <c r="E1210">
        <v>97559</v>
      </c>
      <c r="F1210" s="5" t="s">
        <v>66</v>
      </c>
      <c r="G1210" s="5" t="s">
        <v>24</v>
      </c>
      <c r="H1210" s="5" t="s">
        <v>60</v>
      </c>
      <c r="I1210" t="s">
        <v>35</v>
      </c>
      <c r="J1210" t="s">
        <v>60</v>
      </c>
      <c r="K1210">
        <v>100</v>
      </c>
      <c r="L1210" s="5" t="s">
        <v>2541</v>
      </c>
      <c r="M1210" s="5" t="s">
        <v>37</v>
      </c>
      <c r="N1210">
        <v>7</v>
      </c>
      <c r="O1210" t="s">
        <v>131</v>
      </c>
      <c r="P1210" s="1">
        <v>45463</v>
      </c>
      <c r="Q1210" s="1">
        <v>45514</v>
      </c>
      <c r="R1210">
        <v>1743</v>
      </c>
      <c r="S1210" s="4">
        <v>9.4</v>
      </c>
      <c r="T1210" t="s">
        <v>136</v>
      </c>
    </row>
    <row r="1211" spans="1:20" x14ac:dyDescent="0.35">
      <c r="A1211" t="s">
        <v>2542</v>
      </c>
      <c r="B1211" s="5" t="s">
        <v>100</v>
      </c>
      <c r="C1211" s="6">
        <v>87755</v>
      </c>
      <c r="D1211" t="s">
        <v>74</v>
      </c>
      <c r="E1211">
        <v>109694</v>
      </c>
      <c r="F1211" s="5" t="s">
        <v>50</v>
      </c>
      <c r="G1211" s="5" t="s">
        <v>24</v>
      </c>
      <c r="H1211" s="5" t="s">
        <v>75</v>
      </c>
      <c r="I1211" t="s">
        <v>35</v>
      </c>
      <c r="J1211" t="s">
        <v>291</v>
      </c>
      <c r="K1211">
        <v>100</v>
      </c>
      <c r="L1211" s="5" t="s">
        <v>2543</v>
      </c>
      <c r="M1211" s="5" t="s">
        <v>37</v>
      </c>
      <c r="N1211">
        <v>3</v>
      </c>
      <c r="O1211" t="s">
        <v>135</v>
      </c>
      <c r="P1211" s="1">
        <v>45599</v>
      </c>
      <c r="Q1211" s="1">
        <v>45641</v>
      </c>
      <c r="R1211">
        <v>1436</v>
      </c>
      <c r="S1211" s="4">
        <v>6.4</v>
      </c>
      <c r="T1211" t="s">
        <v>118</v>
      </c>
    </row>
    <row r="1212" spans="1:20" x14ac:dyDescent="0.35">
      <c r="A1212" t="s">
        <v>2544</v>
      </c>
      <c r="B1212" s="5" t="s">
        <v>73</v>
      </c>
      <c r="C1212" s="6">
        <v>226988</v>
      </c>
      <c r="D1212" t="s">
        <v>65</v>
      </c>
      <c r="E1212">
        <v>295084</v>
      </c>
      <c r="F1212" s="5" t="s">
        <v>23</v>
      </c>
      <c r="G1212" s="5" t="s">
        <v>42</v>
      </c>
      <c r="H1212" s="5" t="s">
        <v>67</v>
      </c>
      <c r="I1212" t="s">
        <v>44</v>
      </c>
      <c r="J1212" t="s">
        <v>67</v>
      </c>
      <c r="K1212">
        <v>0</v>
      </c>
      <c r="L1212" s="5" t="s">
        <v>2545</v>
      </c>
      <c r="M1212" s="5" t="s">
        <v>70</v>
      </c>
      <c r="N1212">
        <v>12</v>
      </c>
      <c r="O1212" t="s">
        <v>172</v>
      </c>
      <c r="P1212" s="1">
        <v>45415</v>
      </c>
      <c r="Q1212" s="1">
        <v>45456</v>
      </c>
      <c r="R1212">
        <v>2480</v>
      </c>
      <c r="S1212" s="4">
        <v>5.0999999999999996</v>
      </c>
      <c r="T1212" t="s">
        <v>63</v>
      </c>
    </row>
    <row r="1213" spans="1:20" x14ac:dyDescent="0.35">
      <c r="A1213" t="s">
        <v>2546</v>
      </c>
      <c r="B1213" s="5" t="s">
        <v>21</v>
      </c>
      <c r="C1213" s="6">
        <v>109751</v>
      </c>
      <c r="D1213" t="s">
        <v>74</v>
      </c>
      <c r="E1213">
        <v>137189</v>
      </c>
      <c r="F1213" s="5" t="s">
        <v>66</v>
      </c>
      <c r="G1213" s="5" t="s">
        <v>24</v>
      </c>
      <c r="H1213" s="5" t="s">
        <v>75</v>
      </c>
      <c r="I1213" t="s">
        <v>44</v>
      </c>
      <c r="J1213" t="s">
        <v>97</v>
      </c>
      <c r="K1213">
        <v>100</v>
      </c>
      <c r="L1213" s="5" t="s">
        <v>2547</v>
      </c>
      <c r="M1213" s="5" t="s">
        <v>54</v>
      </c>
      <c r="N1213">
        <v>9</v>
      </c>
      <c r="O1213" t="s">
        <v>135</v>
      </c>
      <c r="P1213" s="1">
        <v>45536</v>
      </c>
      <c r="Q1213" s="1">
        <v>45578</v>
      </c>
      <c r="R1213">
        <v>2171</v>
      </c>
      <c r="S1213" s="4">
        <v>7.1</v>
      </c>
      <c r="T1213" t="s">
        <v>153</v>
      </c>
    </row>
    <row r="1214" spans="1:20" x14ac:dyDescent="0.35">
      <c r="A1214" t="s">
        <v>2548</v>
      </c>
      <c r="B1214" s="5" t="s">
        <v>217</v>
      </c>
      <c r="C1214" s="6">
        <v>110714</v>
      </c>
      <c r="D1214" t="s">
        <v>22</v>
      </c>
      <c r="E1214">
        <v>110714</v>
      </c>
      <c r="F1214" s="5" t="s">
        <v>23</v>
      </c>
      <c r="G1214" s="5" t="s">
        <v>51</v>
      </c>
      <c r="H1214" s="5" t="s">
        <v>157</v>
      </c>
      <c r="I1214" t="s">
        <v>26</v>
      </c>
      <c r="J1214" t="s">
        <v>157</v>
      </c>
      <c r="K1214">
        <v>100</v>
      </c>
      <c r="L1214" s="5" t="s">
        <v>2549</v>
      </c>
      <c r="M1214" s="5" t="s">
        <v>70</v>
      </c>
      <c r="N1214">
        <v>15</v>
      </c>
      <c r="O1214" t="s">
        <v>62</v>
      </c>
      <c r="P1214" s="1">
        <v>45444</v>
      </c>
      <c r="Q1214" s="1">
        <v>45517</v>
      </c>
      <c r="R1214">
        <v>835</v>
      </c>
      <c r="S1214" s="4">
        <v>7.9</v>
      </c>
      <c r="T1214" t="s">
        <v>30</v>
      </c>
    </row>
    <row r="1215" spans="1:20" x14ac:dyDescent="0.35">
      <c r="A1215" t="s">
        <v>2550</v>
      </c>
      <c r="B1215" s="5" t="s">
        <v>28802</v>
      </c>
      <c r="C1215" s="6">
        <v>243320</v>
      </c>
      <c r="D1215" t="s">
        <v>22</v>
      </c>
      <c r="E1215">
        <v>243320</v>
      </c>
      <c r="F1215" s="5" t="s">
        <v>23</v>
      </c>
      <c r="G1215" s="5" t="s">
        <v>42</v>
      </c>
      <c r="H1215" s="5" t="s">
        <v>191</v>
      </c>
      <c r="I1215" t="s">
        <v>35</v>
      </c>
      <c r="J1215" t="s">
        <v>191</v>
      </c>
      <c r="K1215">
        <v>0</v>
      </c>
      <c r="L1215" s="5" t="s">
        <v>2551</v>
      </c>
      <c r="M1215" s="5" t="s">
        <v>54</v>
      </c>
      <c r="N1215">
        <v>16</v>
      </c>
      <c r="O1215" t="s">
        <v>107</v>
      </c>
      <c r="P1215" s="1">
        <v>45552</v>
      </c>
      <c r="Q1215" s="1">
        <v>45613</v>
      </c>
      <c r="R1215">
        <v>2026</v>
      </c>
      <c r="S1215" s="4">
        <v>5.8</v>
      </c>
      <c r="T1215" t="s">
        <v>89</v>
      </c>
    </row>
    <row r="1216" spans="1:20" x14ac:dyDescent="0.35">
      <c r="A1216" t="s">
        <v>2552</v>
      </c>
      <c r="B1216" s="5" t="s">
        <v>28800</v>
      </c>
      <c r="C1216" s="6">
        <v>137660</v>
      </c>
      <c r="D1216" t="s">
        <v>22</v>
      </c>
      <c r="E1216">
        <v>137660</v>
      </c>
      <c r="F1216" s="5" t="s">
        <v>66</v>
      </c>
      <c r="G1216" s="5" t="s">
        <v>59</v>
      </c>
      <c r="H1216" s="5" t="s">
        <v>25</v>
      </c>
      <c r="I1216" t="s">
        <v>26</v>
      </c>
      <c r="J1216" t="s">
        <v>116</v>
      </c>
      <c r="K1216">
        <v>100</v>
      </c>
      <c r="L1216" s="5" t="s">
        <v>2553</v>
      </c>
      <c r="M1216" s="5" t="s">
        <v>28</v>
      </c>
      <c r="N1216">
        <v>6</v>
      </c>
      <c r="O1216" t="s">
        <v>71</v>
      </c>
      <c r="P1216" s="1">
        <v>45492</v>
      </c>
      <c r="Q1216" s="1">
        <v>45537</v>
      </c>
      <c r="R1216">
        <v>964</v>
      </c>
      <c r="S1216" s="4">
        <v>8.1999999999999993</v>
      </c>
      <c r="T1216" t="s">
        <v>153</v>
      </c>
    </row>
    <row r="1217" spans="1:20" x14ac:dyDescent="0.35">
      <c r="A1217" t="s">
        <v>2554</v>
      </c>
      <c r="B1217" s="5" t="s">
        <v>100</v>
      </c>
      <c r="C1217" s="6">
        <v>101137</v>
      </c>
      <c r="D1217" t="s">
        <v>22</v>
      </c>
      <c r="E1217">
        <v>101137</v>
      </c>
      <c r="F1217" s="5" t="s">
        <v>50</v>
      </c>
      <c r="G1217" s="5" t="s">
        <v>42</v>
      </c>
      <c r="H1217" s="5" t="s">
        <v>97</v>
      </c>
      <c r="I1217" t="s">
        <v>26</v>
      </c>
      <c r="J1217" t="s">
        <v>110</v>
      </c>
      <c r="K1217">
        <v>50</v>
      </c>
      <c r="L1217" s="5" t="s">
        <v>2555</v>
      </c>
      <c r="M1217" s="5" t="s">
        <v>70</v>
      </c>
      <c r="N1217">
        <v>2</v>
      </c>
      <c r="O1217" t="s">
        <v>107</v>
      </c>
      <c r="P1217" s="1">
        <v>45659</v>
      </c>
      <c r="Q1217" s="1">
        <v>45694</v>
      </c>
      <c r="R1217">
        <v>2016</v>
      </c>
      <c r="S1217" s="4">
        <v>10</v>
      </c>
      <c r="T1217" t="s">
        <v>89</v>
      </c>
    </row>
    <row r="1218" spans="1:20" x14ac:dyDescent="0.35">
      <c r="A1218" t="s">
        <v>2556</v>
      </c>
      <c r="B1218" s="5" t="s">
        <v>174</v>
      </c>
      <c r="C1218" s="6">
        <v>76750</v>
      </c>
      <c r="D1218" t="s">
        <v>41</v>
      </c>
      <c r="E1218">
        <v>65238</v>
      </c>
      <c r="F1218" s="5" t="s">
        <v>58</v>
      </c>
      <c r="G1218" s="5" t="s">
        <v>59</v>
      </c>
      <c r="H1218" s="5" t="s">
        <v>126</v>
      </c>
      <c r="I1218" t="s">
        <v>26</v>
      </c>
      <c r="J1218" t="s">
        <v>126</v>
      </c>
      <c r="K1218">
        <v>0</v>
      </c>
      <c r="L1218" s="5" t="s">
        <v>2557</v>
      </c>
      <c r="M1218" s="5" t="s">
        <v>37</v>
      </c>
      <c r="N1218">
        <v>0</v>
      </c>
      <c r="O1218" t="s">
        <v>78</v>
      </c>
      <c r="P1218" s="1">
        <v>45493</v>
      </c>
      <c r="Q1218" s="1">
        <v>45536</v>
      </c>
      <c r="R1218">
        <v>723</v>
      </c>
      <c r="S1218" s="4">
        <v>6.9</v>
      </c>
      <c r="T1218" t="s">
        <v>55</v>
      </c>
    </row>
    <row r="1219" spans="1:20" x14ac:dyDescent="0.35">
      <c r="A1219" t="s">
        <v>2558</v>
      </c>
      <c r="B1219" s="5" t="s">
        <v>28800</v>
      </c>
      <c r="C1219" s="6">
        <v>225610</v>
      </c>
      <c r="D1219" t="s">
        <v>22</v>
      </c>
      <c r="E1219">
        <v>225610</v>
      </c>
      <c r="F1219" s="5" t="s">
        <v>23</v>
      </c>
      <c r="G1219" s="5" t="s">
        <v>24</v>
      </c>
      <c r="H1219" s="5" t="s">
        <v>97</v>
      </c>
      <c r="I1219" t="s">
        <v>26</v>
      </c>
      <c r="J1219" t="s">
        <v>97</v>
      </c>
      <c r="K1219">
        <v>50</v>
      </c>
      <c r="L1219" s="5" t="s">
        <v>2559</v>
      </c>
      <c r="M1219" s="5" t="s">
        <v>28</v>
      </c>
      <c r="N1219">
        <v>14</v>
      </c>
      <c r="O1219" t="s">
        <v>107</v>
      </c>
      <c r="P1219" s="1">
        <v>45464</v>
      </c>
      <c r="Q1219" s="1">
        <v>45514</v>
      </c>
      <c r="R1219">
        <v>810</v>
      </c>
      <c r="S1219" s="4">
        <v>7.1</v>
      </c>
      <c r="T1219" t="s">
        <v>118</v>
      </c>
    </row>
    <row r="1220" spans="1:20" x14ac:dyDescent="0.35">
      <c r="A1220" t="s">
        <v>2560</v>
      </c>
      <c r="B1220" s="5" t="s">
        <v>73</v>
      </c>
      <c r="C1220" s="6">
        <v>250681</v>
      </c>
      <c r="D1220" t="s">
        <v>22</v>
      </c>
      <c r="E1220">
        <v>250681</v>
      </c>
      <c r="F1220" s="5" t="s">
        <v>23</v>
      </c>
      <c r="G1220" s="5" t="s">
        <v>51</v>
      </c>
      <c r="H1220" s="5" t="s">
        <v>97</v>
      </c>
      <c r="I1220" t="s">
        <v>44</v>
      </c>
      <c r="J1220" t="s">
        <v>97</v>
      </c>
      <c r="K1220">
        <v>0</v>
      </c>
      <c r="L1220" s="5" t="s">
        <v>2561</v>
      </c>
      <c r="M1220" s="5" t="s">
        <v>54</v>
      </c>
      <c r="N1220">
        <v>15</v>
      </c>
      <c r="O1220" t="s">
        <v>167</v>
      </c>
      <c r="P1220" s="1">
        <v>45490</v>
      </c>
      <c r="Q1220" s="1">
        <v>45557</v>
      </c>
      <c r="R1220">
        <v>818</v>
      </c>
      <c r="S1220" s="4">
        <v>6.3</v>
      </c>
      <c r="T1220" t="s">
        <v>210</v>
      </c>
    </row>
    <row r="1221" spans="1:20" x14ac:dyDescent="0.35">
      <c r="A1221" t="s">
        <v>2562</v>
      </c>
      <c r="B1221" s="5" t="s">
        <v>100</v>
      </c>
      <c r="C1221" s="6">
        <v>68073</v>
      </c>
      <c r="D1221" t="s">
        <v>22</v>
      </c>
      <c r="E1221">
        <v>68073</v>
      </c>
      <c r="F1221" s="5" t="s">
        <v>58</v>
      </c>
      <c r="G1221" s="5" t="s">
        <v>24</v>
      </c>
      <c r="H1221" s="5" t="s">
        <v>101</v>
      </c>
      <c r="I1221" t="s">
        <v>26</v>
      </c>
      <c r="J1221" t="s">
        <v>101</v>
      </c>
      <c r="K1221">
        <v>50</v>
      </c>
      <c r="L1221" s="5" t="s">
        <v>2563</v>
      </c>
      <c r="M1221" s="5" t="s">
        <v>70</v>
      </c>
      <c r="N1221">
        <v>0</v>
      </c>
      <c r="O1221" t="s">
        <v>71</v>
      </c>
      <c r="P1221" s="1">
        <v>45362</v>
      </c>
      <c r="Q1221" s="1">
        <v>45387</v>
      </c>
      <c r="R1221">
        <v>1104</v>
      </c>
      <c r="S1221" s="4">
        <v>5.4</v>
      </c>
      <c r="T1221" t="s">
        <v>30</v>
      </c>
    </row>
    <row r="1222" spans="1:20" x14ac:dyDescent="0.35">
      <c r="A1222" t="s">
        <v>2564</v>
      </c>
      <c r="B1222" s="5" t="s">
        <v>21</v>
      </c>
      <c r="C1222" s="6">
        <v>83363</v>
      </c>
      <c r="D1222" t="s">
        <v>41</v>
      </c>
      <c r="E1222">
        <v>70859</v>
      </c>
      <c r="F1222" s="5" t="s">
        <v>50</v>
      </c>
      <c r="G1222" s="5" t="s">
        <v>51</v>
      </c>
      <c r="H1222" s="5" t="s">
        <v>43</v>
      </c>
      <c r="I1222" t="s">
        <v>44</v>
      </c>
      <c r="J1222" t="s">
        <v>43</v>
      </c>
      <c r="K1222">
        <v>100</v>
      </c>
      <c r="L1222" s="5" t="s">
        <v>2565</v>
      </c>
      <c r="M1222" s="5" t="s">
        <v>37</v>
      </c>
      <c r="N1222">
        <v>2</v>
      </c>
      <c r="O1222" t="s">
        <v>135</v>
      </c>
      <c r="P1222" s="1">
        <v>45505</v>
      </c>
      <c r="Q1222" s="1">
        <v>45550</v>
      </c>
      <c r="R1222">
        <v>2321</v>
      </c>
      <c r="S1222" s="4">
        <v>6.2</v>
      </c>
      <c r="T1222" t="s">
        <v>55</v>
      </c>
    </row>
    <row r="1223" spans="1:20" x14ac:dyDescent="0.35">
      <c r="A1223" t="s">
        <v>2566</v>
      </c>
      <c r="B1223" s="5" t="s">
        <v>28802</v>
      </c>
      <c r="C1223" s="6">
        <v>82241</v>
      </c>
      <c r="D1223" t="s">
        <v>22</v>
      </c>
      <c r="E1223">
        <v>82241</v>
      </c>
      <c r="F1223" s="5" t="s">
        <v>58</v>
      </c>
      <c r="G1223" s="5" t="s">
        <v>51</v>
      </c>
      <c r="H1223" s="5" t="s">
        <v>101</v>
      </c>
      <c r="I1223" t="s">
        <v>35</v>
      </c>
      <c r="J1223" t="s">
        <v>101</v>
      </c>
      <c r="K1223">
        <v>0</v>
      </c>
      <c r="L1223" s="5" t="s">
        <v>2567</v>
      </c>
      <c r="M1223" s="5" t="s">
        <v>70</v>
      </c>
      <c r="N1223">
        <v>0</v>
      </c>
      <c r="O1223" t="s">
        <v>131</v>
      </c>
      <c r="P1223" s="1">
        <v>45355</v>
      </c>
      <c r="Q1223" s="1">
        <v>45421</v>
      </c>
      <c r="R1223">
        <v>515</v>
      </c>
      <c r="S1223" s="4">
        <v>9.9</v>
      </c>
      <c r="T1223" t="s">
        <v>136</v>
      </c>
    </row>
    <row r="1224" spans="1:20" x14ac:dyDescent="0.35">
      <c r="A1224" t="s">
        <v>2568</v>
      </c>
      <c r="B1224" s="5" t="s">
        <v>28802</v>
      </c>
      <c r="C1224" s="6">
        <v>70446</v>
      </c>
      <c r="D1224" t="s">
        <v>22</v>
      </c>
      <c r="E1224">
        <v>70446</v>
      </c>
      <c r="F1224" s="5" t="s">
        <v>58</v>
      </c>
      <c r="G1224" s="5" t="s">
        <v>24</v>
      </c>
      <c r="H1224" s="5" t="s">
        <v>165</v>
      </c>
      <c r="I1224" t="s">
        <v>35</v>
      </c>
      <c r="J1224" t="s">
        <v>165</v>
      </c>
      <c r="K1224">
        <v>0</v>
      </c>
      <c r="L1224" s="5" t="s">
        <v>2569</v>
      </c>
      <c r="M1224" s="5" t="s">
        <v>70</v>
      </c>
      <c r="N1224">
        <v>1</v>
      </c>
      <c r="O1224" t="s">
        <v>135</v>
      </c>
      <c r="P1224" s="1">
        <v>45604</v>
      </c>
      <c r="Q1224" s="1">
        <v>45623</v>
      </c>
      <c r="R1224">
        <v>688</v>
      </c>
      <c r="S1224" s="4">
        <v>8.3000000000000007</v>
      </c>
      <c r="T1224" t="s">
        <v>277</v>
      </c>
    </row>
    <row r="1225" spans="1:20" x14ac:dyDescent="0.35">
      <c r="A1225" t="s">
        <v>2570</v>
      </c>
      <c r="B1225" s="5" t="s">
        <v>28800</v>
      </c>
      <c r="C1225" s="6">
        <v>91327</v>
      </c>
      <c r="D1225" t="s">
        <v>22</v>
      </c>
      <c r="E1225">
        <v>91327</v>
      </c>
      <c r="F1225" s="5" t="s">
        <v>58</v>
      </c>
      <c r="G1225" s="5" t="s">
        <v>24</v>
      </c>
      <c r="H1225" s="5" t="s">
        <v>101</v>
      </c>
      <c r="I1225" t="s">
        <v>26</v>
      </c>
      <c r="J1225" t="s">
        <v>101</v>
      </c>
      <c r="K1225">
        <v>0</v>
      </c>
      <c r="L1225" s="5" t="s">
        <v>2571</v>
      </c>
      <c r="M1225" s="5" t="s">
        <v>37</v>
      </c>
      <c r="N1225">
        <v>0</v>
      </c>
      <c r="O1225" t="s">
        <v>71</v>
      </c>
      <c r="P1225" s="1">
        <v>45463</v>
      </c>
      <c r="Q1225" s="1">
        <v>45488</v>
      </c>
      <c r="R1225">
        <v>703</v>
      </c>
      <c r="S1225" s="4">
        <v>5.6</v>
      </c>
      <c r="T1225" t="s">
        <v>63</v>
      </c>
    </row>
    <row r="1226" spans="1:20" x14ac:dyDescent="0.35">
      <c r="A1226" t="s">
        <v>2572</v>
      </c>
      <c r="B1226" s="5" t="s">
        <v>21</v>
      </c>
      <c r="C1226" s="6">
        <v>39389</v>
      </c>
      <c r="D1226" t="s">
        <v>22</v>
      </c>
      <c r="E1226">
        <v>39389</v>
      </c>
      <c r="F1226" s="5" t="s">
        <v>50</v>
      </c>
      <c r="G1226" s="5" t="s">
        <v>42</v>
      </c>
      <c r="H1226" s="5" t="s">
        <v>116</v>
      </c>
      <c r="I1226" t="s">
        <v>35</v>
      </c>
      <c r="J1226" t="s">
        <v>116</v>
      </c>
      <c r="K1226">
        <v>0</v>
      </c>
      <c r="L1226" s="5" t="s">
        <v>2573</v>
      </c>
      <c r="M1226" s="5" t="s">
        <v>28</v>
      </c>
      <c r="N1226">
        <v>4</v>
      </c>
      <c r="O1226" t="s">
        <v>147</v>
      </c>
      <c r="P1226" s="1">
        <v>45568</v>
      </c>
      <c r="Q1226" s="1">
        <v>45608</v>
      </c>
      <c r="R1226">
        <v>1197</v>
      </c>
      <c r="S1226" s="4">
        <v>9.6</v>
      </c>
      <c r="T1226" t="s">
        <v>136</v>
      </c>
    </row>
    <row r="1227" spans="1:20" x14ac:dyDescent="0.35">
      <c r="A1227" t="s">
        <v>2574</v>
      </c>
      <c r="B1227" s="5" t="s">
        <v>57</v>
      </c>
      <c r="C1227" s="6">
        <v>81525</v>
      </c>
      <c r="D1227" t="s">
        <v>41</v>
      </c>
      <c r="E1227">
        <v>69296</v>
      </c>
      <c r="F1227" s="5" t="s">
        <v>58</v>
      </c>
      <c r="G1227" s="5" t="s">
        <v>42</v>
      </c>
      <c r="H1227" s="5" t="s">
        <v>126</v>
      </c>
      <c r="I1227" t="s">
        <v>35</v>
      </c>
      <c r="J1227" t="s">
        <v>126</v>
      </c>
      <c r="K1227">
        <v>0</v>
      </c>
      <c r="L1227" s="5" t="s">
        <v>2575</v>
      </c>
      <c r="M1227" s="5" t="s">
        <v>54</v>
      </c>
      <c r="N1227">
        <v>0</v>
      </c>
      <c r="O1227" t="s">
        <v>62</v>
      </c>
      <c r="P1227" s="1">
        <v>45750</v>
      </c>
      <c r="Q1227" s="1">
        <v>45812</v>
      </c>
      <c r="R1227">
        <v>2353</v>
      </c>
      <c r="S1227" s="4">
        <v>5.8</v>
      </c>
      <c r="T1227" t="s">
        <v>95</v>
      </c>
    </row>
    <row r="1228" spans="1:20" x14ac:dyDescent="0.35">
      <c r="A1228" t="s">
        <v>2576</v>
      </c>
      <c r="B1228" s="5" t="s">
        <v>174</v>
      </c>
      <c r="C1228" s="6">
        <v>64441</v>
      </c>
      <c r="D1228" t="s">
        <v>41</v>
      </c>
      <c r="E1228">
        <v>54775</v>
      </c>
      <c r="F1228" s="5" t="s">
        <v>58</v>
      </c>
      <c r="G1228" s="5" t="s">
        <v>24</v>
      </c>
      <c r="H1228" s="5" t="s">
        <v>43</v>
      </c>
      <c r="I1228" t="s">
        <v>44</v>
      </c>
      <c r="J1228" t="s">
        <v>43</v>
      </c>
      <c r="K1228">
        <v>50</v>
      </c>
      <c r="L1228" s="5" t="s">
        <v>2577</v>
      </c>
      <c r="M1228" s="5" t="s">
        <v>28</v>
      </c>
      <c r="N1228">
        <v>1</v>
      </c>
      <c r="O1228" t="s">
        <v>167</v>
      </c>
      <c r="P1228" s="1">
        <v>45580</v>
      </c>
      <c r="Q1228" s="1">
        <v>45614</v>
      </c>
      <c r="R1228">
        <v>604</v>
      </c>
      <c r="S1228" s="4">
        <v>5.3</v>
      </c>
      <c r="T1228" t="s">
        <v>38</v>
      </c>
    </row>
    <row r="1229" spans="1:20" x14ac:dyDescent="0.35">
      <c r="A1229" t="s">
        <v>2578</v>
      </c>
      <c r="B1229" s="5" t="s">
        <v>21</v>
      </c>
      <c r="C1229" s="6">
        <v>154936</v>
      </c>
      <c r="D1229" t="s">
        <v>74</v>
      </c>
      <c r="E1229">
        <v>193670</v>
      </c>
      <c r="F1229" s="5" t="s">
        <v>66</v>
      </c>
      <c r="G1229" s="5" t="s">
        <v>51</v>
      </c>
      <c r="H1229" s="5" t="s">
        <v>75</v>
      </c>
      <c r="I1229" t="s">
        <v>35</v>
      </c>
      <c r="J1229" t="s">
        <v>491</v>
      </c>
      <c r="K1229">
        <v>0</v>
      </c>
      <c r="L1229" s="5" t="s">
        <v>2579</v>
      </c>
      <c r="M1229" s="5" t="s">
        <v>70</v>
      </c>
      <c r="N1229">
        <v>7</v>
      </c>
      <c r="O1229" t="s">
        <v>135</v>
      </c>
      <c r="P1229" s="1">
        <v>45314</v>
      </c>
      <c r="Q1229" s="1">
        <v>45370</v>
      </c>
      <c r="R1229">
        <v>1911</v>
      </c>
      <c r="S1229" s="4">
        <v>5.5</v>
      </c>
      <c r="T1229" t="s">
        <v>108</v>
      </c>
    </row>
    <row r="1230" spans="1:20" x14ac:dyDescent="0.35">
      <c r="A1230" t="s">
        <v>2580</v>
      </c>
      <c r="B1230" s="5" t="s">
        <v>91</v>
      </c>
      <c r="C1230" s="6">
        <v>252651</v>
      </c>
      <c r="D1230" t="s">
        <v>22</v>
      </c>
      <c r="E1230">
        <v>252651</v>
      </c>
      <c r="F1230" s="5" t="s">
        <v>23</v>
      </c>
      <c r="G1230" s="5" t="s">
        <v>42</v>
      </c>
      <c r="H1230" s="5" t="s">
        <v>52</v>
      </c>
      <c r="I1230" t="s">
        <v>35</v>
      </c>
      <c r="J1230" t="s">
        <v>52</v>
      </c>
      <c r="K1230">
        <v>0</v>
      </c>
      <c r="L1230" s="5" t="s">
        <v>2581</v>
      </c>
      <c r="M1230" s="5" t="s">
        <v>28</v>
      </c>
      <c r="N1230">
        <v>11</v>
      </c>
      <c r="O1230" t="s">
        <v>147</v>
      </c>
      <c r="P1230" s="1">
        <v>45498</v>
      </c>
      <c r="Q1230" s="1">
        <v>45544</v>
      </c>
      <c r="R1230">
        <v>1989</v>
      </c>
      <c r="S1230" s="4">
        <v>9.6999999999999993</v>
      </c>
      <c r="T1230" t="s">
        <v>79</v>
      </c>
    </row>
    <row r="1231" spans="1:20" x14ac:dyDescent="0.35">
      <c r="A1231" t="s">
        <v>2582</v>
      </c>
      <c r="B1231" s="5" t="s">
        <v>28802</v>
      </c>
      <c r="C1231" s="6">
        <v>85211</v>
      </c>
      <c r="D1231" t="s">
        <v>92</v>
      </c>
      <c r="E1231">
        <v>63908</v>
      </c>
      <c r="F1231" s="5" t="s">
        <v>50</v>
      </c>
      <c r="G1231" s="5" t="s">
        <v>24</v>
      </c>
      <c r="H1231" s="5" t="s">
        <v>93</v>
      </c>
      <c r="I1231" t="s">
        <v>26</v>
      </c>
      <c r="J1231" t="s">
        <v>93</v>
      </c>
      <c r="K1231">
        <v>0</v>
      </c>
      <c r="L1231" s="5" t="s">
        <v>2583</v>
      </c>
      <c r="M1231" s="5" t="s">
        <v>37</v>
      </c>
      <c r="N1231">
        <v>2</v>
      </c>
      <c r="O1231" t="s">
        <v>135</v>
      </c>
      <c r="P1231" s="1">
        <v>45532</v>
      </c>
      <c r="Q1231" s="1">
        <v>45555</v>
      </c>
      <c r="R1231">
        <v>1984</v>
      </c>
      <c r="S1231" s="4">
        <v>6.7</v>
      </c>
      <c r="T1231" t="s">
        <v>63</v>
      </c>
    </row>
    <row r="1232" spans="1:20" x14ac:dyDescent="0.35">
      <c r="A1232" t="s">
        <v>2584</v>
      </c>
      <c r="B1232" s="5" t="s">
        <v>32</v>
      </c>
      <c r="C1232" s="6">
        <v>75989</v>
      </c>
      <c r="D1232" t="s">
        <v>22</v>
      </c>
      <c r="E1232">
        <v>75989</v>
      </c>
      <c r="F1232" s="5" t="s">
        <v>50</v>
      </c>
      <c r="G1232" s="5" t="s">
        <v>42</v>
      </c>
      <c r="H1232" s="5" t="s">
        <v>165</v>
      </c>
      <c r="I1232" t="s">
        <v>44</v>
      </c>
      <c r="J1232" t="s">
        <v>165</v>
      </c>
      <c r="K1232">
        <v>0</v>
      </c>
      <c r="L1232" s="5" t="s">
        <v>2585</v>
      </c>
      <c r="M1232" s="5" t="s">
        <v>28</v>
      </c>
      <c r="N1232">
        <v>2</v>
      </c>
      <c r="O1232" t="s">
        <v>107</v>
      </c>
      <c r="P1232" s="1">
        <v>45618</v>
      </c>
      <c r="Q1232" s="1">
        <v>45665</v>
      </c>
      <c r="R1232">
        <v>1985</v>
      </c>
      <c r="S1232" s="4">
        <v>5.6</v>
      </c>
      <c r="T1232" t="s">
        <v>243</v>
      </c>
    </row>
    <row r="1233" spans="1:20" x14ac:dyDescent="0.35">
      <c r="A1233" t="s">
        <v>2586</v>
      </c>
      <c r="B1233" s="5" t="s">
        <v>217</v>
      </c>
      <c r="C1233" s="6">
        <v>81874</v>
      </c>
      <c r="D1233" t="s">
        <v>22</v>
      </c>
      <c r="E1233">
        <v>81874</v>
      </c>
      <c r="F1233" s="5" t="s">
        <v>50</v>
      </c>
      <c r="G1233" s="5" t="s">
        <v>42</v>
      </c>
      <c r="H1233" s="5" t="s">
        <v>129</v>
      </c>
      <c r="I1233" t="s">
        <v>26</v>
      </c>
      <c r="J1233" t="s">
        <v>129</v>
      </c>
      <c r="K1233">
        <v>50</v>
      </c>
      <c r="L1233" s="5" t="s">
        <v>2587</v>
      </c>
      <c r="M1233" s="5" t="s">
        <v>37</v>
      </c>
      <c r="N1233">
        <v>2</v>
      </c>
      <c r="O1233" t="s">
        <v>141</v>
      </c>
      <c r="P1233" s="1">
        <v>45581</v>
      </c>
      <c r="Q1233" s="1">
        <v>45635</v>
      </c>
      <c r="R1233">
        <v>1992</v>
      </c>
      <c r="S1233" s="4">
        <v>8.5</v>
      </c>
      <c r="T1233" t="s">
        <v>108</v>
      </c>
    </row>
    <row r="1234" spans="1:20" x14ac:dyDescent="0.35">
      <c r="A1234" t="s">
        <v>2588</v>
      </c>
      <c r="B1234" s="5" t="s">
        <v>57</v>
      </c>
      <c r="C1234" s="6">
        <v>159436</v>
      </c>
      <c r="D1234" t="s">
        <v>22</v>
      </c>
      <c r="E1234">
        <v>159436</v>
      </c>
      <c r="F1234" s="5" t="s">
        <v>66</v>
      </c>
      <c r="G1234" s="5" t="s">
        <v>42</v>
      </c>
      <c r="H1234" s="5" t="s">
        <v>191</v>
      </c>
      <c r="I1234" t="s">
        <v>35</v>
      </c>
      <c r="J1234" t="s">
        <v>82</v>
      </c>
      <c r="K1234">
        <v>50</v>
      </c>
      <c r="L1234" s="5" t="s">
        <v>2589</v>
      </c>
      <c r="M1234" s="5" t="s">
        <v>28</v>
      </c>
      <c r="N1234">
        <v>7</v>
      </c>
      <c r="O1234" t="s">
        <v>107</v>
      </c>
      <c r="P1234" s="1">
        <v>45324</v>
      </c>
      <c r="Q1234" s="1">
        <v>45363</v>
      </c>
      <c r="R1234">
        <v>1302</v>
      </c>
      <c r="S1234" s="4">
        <v>10</v>
      </c>
      <c r="T1234" t="s">
        <v>95</v>
      </c>
    </row>
    <row r="1235" spans="1:20" x14ac:dyDescent="0.35">
      <c r="A1235" t="s">
        <v>2590</v>
      </c>
      <c r="B1235" s="5" t="s">
        <v>28802</v>
      </c>
      <c r="C1235" s="6">
        <v>116597</v>
      </c>
      <c r="D1235" t="s">
        <v>22</v>
      </c>
      <c r="E1235">
        <v>116597</v>
      </c>
      <c r="F1235" s="5" t="s">
        <v>66</v>
      </c>
      <c r="G1235" s="5" t="s">
        <v>59</v>
      </c>
      <c r="H1235" s="5" t="s">
        <v>52</v>
      </c>
      <c r="I1235" t="s">
        <v>26</v>
      </c>
      <c r="J1235" t="s">
        <v>121</v>
      </c>
      <c r="K1235">
        <v>50</v>
      </c>
      <c r="L1235" s="5" t="s">
        <v>2591</v>
      </c>
      <c r="M1235" s="5" t="s">
        <v>28</v>
      </c>
      <c r="N1235">
        <v>5</v>
      </c>
      <c r="O1235" t="s">
        <v>147</v>
      </c>
      <c r="P1235" s="1">
        <v>45638</v>
      </c>
      <c r="Q1235" s="1">
        <v>45668</v>
      </c>
      <c r="R1235">
        <v>762</v>
      </c>
      <c r="S1235" s="4">
        <v>8.9</v>
      </c>
      <c r="T1235" t="s">
        <v>153</v>
      </c>
    </row>
    <row r="1236" spans="1:20" x14ac:dyDescent="0.35">
      <c r="A1236" t="s">
        <v>2592</v>
      </c>
      <c r="B1236" s="5" t="s">
        <v>145</v>
      </c>
      <c r="C1236" s="6">
        <v>123943</v>
      </c>
      <c r="D1236" t="s">
        <v>33</v>
      </c>
      <c r="E1236">
        <v>13633730</v>
      </c>
      <c r="F1236" s="5" t="s">
        <v>66</v>
      </c>
      <c r="G1236" s="5" t="s">
        <v>42</v>
      </c>
      <c r="H1236" s="5" t="s">
        <v>34</v>
      </c>
      <c r="I1236" t="s">
        <v>26</v>
      </c>
      <c r="J1236" t="s">
        <v>34</v>
      </c>
      <c r="K1236">
        <v>50</v>
      </c>
      <c r="L1236" s="5" t="s">
        <v>2593</v>
      </c>
      <c r="M1236" s="5" t="s">
        <v>54</v>
      </c>
      <c r="N1236">
        <v>9</v>
      </c>
      <c r="O1236" t="s">
        <v>85</v>
      </c>
      <c r="P1236" s="1">
        <v>45508</v>
      </c>
      <c r="Q1236" s="1">
        <v>45535</v>
      </c>
      <c r="R1236">
        <v>2347</v>
      </c>
      <c r="S1236" s="4">
        <v>8.3000000000000007</v>
      </c>
      <c r="T1236" t="s">
        <v>89</v>
      </c>
    </row>
    <row r="1237" spans="1:20" x14ac:dyDescent="0.35">
      <c r="A1237" t="s">
        <v>2594</v>
      </c>
      <c r="B1237" s="5" t="s">
        <v>105</v>
      </c>
      <c r="C1237" s="6">
        <v>142168</v>
      </c>
      <c r="D1237" t="s">
        <v>41</v>
      </c>
      <c r="E1237">
        <v>120843</v>
      </c>
      <c r="F1237" s="5" t="s">
        <v>66</v>
      </c>
      <c r="G1237" s="5" t="s">
        <v>24</v>
      </c>
      <c r="H1237" s="5" t="s">
        <v>60</v>
      </c>
      <c r="I1237" t="s">
        <v>26</v>
      </c>
      <c r="J1237" t="s">
        <v>60</v>
      </c>
      <c r="K1237">
        <v>50</v>
      </c>
      <c r="L1237" s="5" t="s">
        <v>2595</v>
      </c>
      <c r="M1237" s="5" t="s">
        <v>28</v>
      </c>
      <c r="N1237">
        <v>9</v>
      </c>
      <c r="O1237" t="s">
        <v>78</v>
      </c>
      <c r="P1237" s="1">
        <v>45433</v>
      </c>
      <c r="Q1237" s="1">
        <v>45450</v>
      </c>
      <c r="R1237">
        <v>1546</v>
      </c>
      <c r="S1237" s="4">
        <v>7.3</v>
      </c>
      <c r="T1237" t="s">
        <v>30</v>
      </c>
    </row>
    <row r="1238" spans="1:20" x14ac:dyDescent="0.35">
      <c r="A1238" t="s">
        <v>2596</v>
      </c>
      <c r="B1238" s="5" t="s">
        <v>91</v>
      </c>
      <c r="C1238" s="6">
        <v>145212</v>
      </c>
      <c r="D1238" t="s">
        <v>22</v>
      </c>
      <c r="E1238">
        <v>145212</v>
      </c>
      <c r="F1238" s="5" t="s">
        <v>50</v>
      </c>
      <c r="G1238" s="5" t="s">
        <v>59</v>
      </c>
      <c r="H1238" s="5" t="s">
        <v>101</v>
      </c>
      <c r="I1238" t="s">
        <v>35</v>
      </c>
      <c r="J1238" t="s">
        <v>93</v>
      </c>
      <c r="K1238">
        <v>50</v>
      </c>
      <c r="L1238" s="5" t="s">
        <v>2597</v>
      </c>
      <c r="M1238" s="5" t="s">
        <v>70</v>
      </c>
      <c r="N1238">
        <v>3</v>
      </c>
      <c r="O1238" t="s">
        <v>62</v>
      </c>
      <c r="P1238" s="1">
        <v>45305</v>
      </c>
      <c r="Q1238" s="1">
        <v>45371</v>
      </c>
      <c r="R1238">
        <v>1063</v>
      </c>
      <c r="S1238" s="4">
        <v>7.7</v>
      </c>
      <c r="T1238" t="s">
        <v>136</v>
      </c>
    </row>
    <row r="1239" spans="1:20" x14ac:dyDescent="0.35">
      <c r="A1239" t="s">
        <v>2598</v>
      </c>
      <c r="B1239" s="5" t="s">
        <v>40</v>
      </c>
      <c r="C1239" s="6">
        <v>150880</v>
      </c>
      <c r="D1239" t="s">
        <v>33</v>
      </c>
      <c r="E1239">
        <v>16596800</v>
      </c>
      <c r="F1239" s="5" t="s">
        <v>66</v>
      </c>
      <c r="G1239" s="5" t="s">
        <v>59</v>
      </c>
      <c r="H1239" s="5" t="s">
        <v>34</v>
      </c>
      <c r="I1239" t="s">
        <v>35</v>
      </c>
      <c r="J1239" t="s">
        <v>34</v>
      </c>
      <c r="K1239">
        <v>100</v>
      </c>
      <c r="L1239" s="5" t="s">
        <v>2599</v>
      </c>
      <c r="M1239" s="5" t="s">
        <v>28</v>
      </c>
      <c r="N1239">
        <v>6</v>
      </c>
      <c r="O1239" t="s">
        <v>78</v>
      </c>
      <c r="P1239" s="1">
        <v>45637</v>
      </c>
      <c r="Q1239" s="1">
        <v>45672</v>
      </c>
      <c r="R1239">
        <v>2362</v>
      </c>
      <c r="S1239" s="4">
        <v>6</v>
      </c>
      <c r="T1239" t="s">
        <v>136</v>
      </c>
    </row>
    <row r="1240" spans="1:20" x14ac:dyDescent="0.35">
      <c r="A1240" t="s">
        <v>2600</v>
      </c>
      <c r="B1240" s="5" t="s">
        <v>145</v>
      </c>
      <c r="C1240" s="6">
        <v>78416</v>
      </c>
      <c r="D1240" t="s">
        <v>22</v>
      </c>
      <c r="E1240">
        <v>78416</v>
      </c>
      <c r="F1240" s="5" t="s">
        <v>50</v>
      </c>
      <c r="G1240" s="5" t="s">
        <v>51</v>
      </c>
      <c r="H1240" s="5" t="s">
        <v>191</v>
      </c>
      <c r="I1240" t="s">
        <v>26</v>
      </c>
      <c r="J1240" t="s">
        <v>191</v>
      </c>
      <c r="K1240">
        <v>0</v>
      </c>
      <c r="L1240" s="5" t="s">
        <v>2601</v>
      </c>
      <c r="M1240" s="5" t="s">
        <v>54</v>
      </c>
      <c r="N1240">
        <v>4</v>
      </c>
      <c r="O1240" t="s">
        <v>71</v>
      </c>
      <c r="P1240" s="1">
        <v>45655</v>
      </c>
      <c r="Q1240" s="1">
        <v>45727</v>
      </c>
      <c r="R1240">
        <v>521</v>
      </c>
      <c r="S1240" s="4">
        <v>8.6</v>
      </c>
      <c r="T1240" t="s">
        <v>103</v>
      </c>
    </row>
    <row r="1241" spans="1:20" x14ac:dyDescent="0.35">
      <c r="A1241" t="s">
        <v>2602</v>
      </c>
      <c r="B1241" s="5" t="s">
        <v>57</v>
      </c>
      <c r="C1241" s="6">
        <v>167446</v>
      </c>
      <c r="D1241" t="s">
        <v>41</v>
      </c>
      <c r="E1241">
        <v>142329</v>
      </c>
      <c r="F1241" s="5" t="s">
        <v>23</v>
      </c>
      <c r="G1241" s="5" t="s">
        <v>42</v>
      </c>
      <c r="H1241" s="5" t="s">
        <v>126</v>
      </c>
      <c r="I1241" t="s">
        <v>35</v>
      </c>
      <c r="J1241" t="s">
        <v>126</v>
      </c>
      <c r="K1241">
        <v>0</v>
      </c>
      <c r="L1241" s="5" t="s">
        <v>2603</v>
      </c>
      <c r="M1241" s="5" t="s">
        <v>28</v>
      </c>
      <c r="N1241">
        <v>13</v>
      </c>
      <c r="O1241" t="s">
        <v>131</v>
      </c>
      <c r="P1241" s="1">
        <v>45775</v>
      </c>
      <c r="Q1241" s="1">
        <v>45803</v>
      </c>
      <c r="R1241">
        <v>2462</v>
      </c>
      <c r="S1241" s="4">
        <v>5.7</v>
      </c>
      <c r="T1241" t="s">
        <v>89</v>
      </c>
    </row>
    <row r="1242" spans="1:20" x14ac:dyDescent="0.35">
      <c r="A1242" t="s">
        <v>2604</v>
      </c>
      <c r="B1242" s="5" t="s">
        <v>28802</v>
      </c>
      <c r="C1242" s="6">
        <v>136891</v>
      </c>
      <c r="D1242" t="s">
        <v>22</v>
      </c>
      <c r="E1242">
        <v>136891</v>
      </c>
      <c r="F1242" s="5" t="s">
        <v>23</v>
      </c>
      <c r="G1242" s="5" t="s">
        <v>59</v>
      </c>
      <c r="H1242" s="5" t="s">
        <v>165</v>
      </c>
      <c r="I1242" t="s">
        <v>44</v>
      </c>
      <c r="J1242" t="s">
        <v>165</v>
      </c>
      <c r="K1242">
        <v>50</v>
      </c>
      <c r="L1242" s="5" t="s">
        <v>2605</v>
      </c>
      <c r="M1242" s="5" t="s">
        <v>28</v>
      </c>
      <c r="N1242">
        <v>13</v>
      </c>
      <c r="O1242" t="s">
        <v>172</v>
      </c>
      <c r="P1242" s="1">
        <v>45605</v>
      </c>
      <c r="Q1242" s="1">
        <v>45663</v>
      </c>
      <c r="R1242">
        <v>2072</v>
      </c>
      <c r="S1242" s="4">
        <v>6.3</v>
      </c>
      <c r="T1242" t="s">
        <v>38</v>
      </c>
    </row>
    <row r="1243" spans="1:20" x14ac:dyDescent="0.35">
      <c r="A1243" t="s">
        <v>2606</v>
      </c>
      <c r="B1243" s="5" t="s">
        <v>28799</v>
      </c>
      <c r="C1243" s="6">
        <v>56186</v>
      </c>
      <c r="D1243" t="s">
        <v>74</v>
      </c>
      <c r="E1243">
        <v>70233</v>
      </c>
      <c r="F1243" s="5" t="s">
        <v>58</v>
      </c>
      <c r="G1243" s="5" t="s">
        <v>42</v>
      </c>
      <c r="H1243" s="5" t="s">
        <v>75</v>
      </c>
      <c r="I1243" t="s">
        <v>35</v>
      </c>
      <c r="J1243" t="s">
        <v>25</v>
      </c>
      <c r="K1243">
        <v>0</v>
      </c>
      <c r="L1243" s="5" t="s">
        <v>2607</v>
      </c>
      <c r="M1243" s="5" t="s">
        <v>37</v>
      </c>
      <c r="N1243">
        <v>0</v>
      </c>
      <c r="O1243" t="s">
        <v>167</v>
      </c>
      <c r="P1243" s="1">
        <v>45331</v>
      </c>
      <c r="Q1243" s="1">
        <v>45353</v>
      </c>
      <c r="R1243">
        <v>1179</v>
      </c>
      <c r="S1243" s="4">
        <v>7.5</v>
      </c>
      <c r="T1243" t="s">
        <v>153</v>
      </c>
    </row>
    <row r="1244" spans="1:20" x14ac:dyDescent="0.35">
      <c r="A1244" t="s">
        <v>2608</v>
      </c>
      <c r="B1244" s="5" t="s">
        <v>21</v>
      </c>
      <c r="C1244" s="6">
        <v>89015</v>
      </c>
      <c r="D1244" t="s">
        <v>74</v>
      </c>
      <c r="E1244">
        <v>111269</v>
      </c>
      <c r="F1244" s="5" t="s">
        <v>50</v>
      </c>
      <c r="G1244" s="5" t="s">
        <v>51</v>
      </c>
      <c r="H1244" s="5" t="s">
        <v>75</v>
      </c>
      <c r="I1244" t="s">
        <v>35</v>
      </c>
      <c r="J1244" t="s">
        <v>116</v>
      </c>
      <c r="K1244">
        <v>100</v>
      </c>
      <c r="L1244" s="5" t="s">
        <v>2609</v>
      </c>
      <c r="M1244" s="5" t="s">
        <v>54</v>
      </c>
      <c r="N1244">
        <v>3</v>
      </c>
      <c r="O1244" t="s">
        <v>29</v>
      </c>
      <c r="P1244" s="1">
        <v>45713</v>
      </c>
      <c r="Q1244" s="1">
        <v>45740</v>
      </c>
      <c r="R1244">
        <v>1473</v>
      </c>
      <c r="S1244" s="4">
        <v>8.1999999999999993</v>
      </c>
      <c r="T1244" t="s">
        <v>38</v>
      </c>
    </row>
    <row r="1245" spans="1:20" x14ac:dyDescent="0.35">
      <c r="A1245" t="s">
        <v>2610</v>
      </c>
      <c r="B1245" s="5" t="s">
        <v>105</v>
      </c>
      <c r="C1245" s="6">
        <v>101256</v>
      </c>
      <c r="D1245" t="s">
        <v>92</v>
      </c>
      <c r="E1245">
        <v>75942</v>
      </c>
      <c r="F1245" s="5" t="s">
        <v>50</v>
      </c>
      <c r="G1245" s="5" t="s">
        <v>42</v>
      </c>
      <c r="H1245" s="5" t="s">
        <v>93</v>
      </c>
      <c r="I1245" t="s">
        <v>35</v>
      </c>
      <c r="J1245" t="s">
        <v>629</v>
      </c>
      <c r="K1245">
        <v>0</v>
      </c>
      <c r="L1245" s="5" t="s">
        <v>2611</v>
      </c>
      <c r="M1245" s="5" t="s">
        <v>54</v>
      </c>
      <c r="N1245">
        <v>4</v>
      </c>
      <c r="O1245" t="s">
        <v>172</v>
      </c>
      <c r="P1245" s="1">
        <v>45593</v>
      </c>
      <c r="Q1245" s="1">
        <v>45608</v>
      </c>
      <c r="R1245">
        <v>635</v>
      </c>
      <c r="S1245" s="4">
        <v>6.8</v>
      </c>
      <c r="T1245" t="s">
        <v>277</v>
      </c>
    </row>
    <row r="1246" spans="1:20" x14ac:dyDescent="0.35">
      <c r="A1246" t="s">
        <v>2612</v>
      </c>
      <c r="B1246" s="5" t="s">
        <v>91</v>
      </c>
      <c r="C1246" s="6">
        <v>223846</v>
      </c>
      <c r="D1246" t="s">
        <v>41</v>
      </c>
      <c r="E1246">
        <v>190269</v>
      </c>
      <c r="F1246" s="5" t="s">
        <v>23</v>
      </c>
      <c r="G1246" s="5" t="s">
        <v>51</v>
      </c>
      <c r="H1246" s="5" t="s">
        <v>151</v>
      </c>
      <c r="I1246" t="s">
        <v>26</v>
      </c>
      <c r="J1246" t="s">
        <v>151</v>
      </c>
      <c r="K1246">
        <v>50</v>
      </c>
      <c r="L1246" s="5" t="s">
        <v>2613</v>
      </c>
      <c r="M1246" s="5" t="s">
        <v>54</v>
      </c>
      <c r="N1246">
        <v>10</v>
      </c>
      <c r="O1246" t="s">
        <v>62</v>
      </c>
      <c r="P1246" s="1">
        <v>45598</v>
      </c>
      <c r="Q1246" s="1">
        <v>45629</v>
      </c>
      <c r="R1246">
        <v>1775</v>
      </c>
      <c r="S1246" s="4">
        <v>8.1999999999999993</v>
      </c>
      <c r="T1246" t="s">
        <v>243</v>
      </c>
    </row>
    <row r="1247" spans="1:20" x14ac:dyDescent="0.35">
      <c r="A1247" t="s">
        <v>2614</v>
      </c>
      <c r="B1247" s="5" t="s">
        <v>174</v>
      </c>
      <c r="C1247" s="6">
        <v>89705</v>
      </c>
      <c r="D1247" t="s">
        <v>74</v>
      </c>
      <c r="E1247">
        <v>112131</v>
      </c>
      <c r="F1247" s="5" t="s">
        <v>50</v>
      </c>
      <c r="G1247" s="5" t="s">
        <v>24</v>
      </c>
      <c r="H1247" s="5" t="s">
        <v>75</v>
      </c>
      <c r="I1247" t="s">
        <v>35</v>
      </c>
      <c r="J1247" t="s">
        <v>75</v>
      </c>
      <c r="K1247">
        <v>0</v>
      </c>
      <c r="L1247" s="5" t="s">
        <v>2615</v>
      </c>
      <c r="M1247" s="5" t="s">
        <v>28</v>
      </c>
      <c r="N1247">
        <v>4</v>
      </c>
      <c r="O1247" t="s">
        <v>78</v>
      </c>
      <c r="P1247" s="1">
        <v>45619</v>
      </c>
      <c r="Q1247" s="1">
        <v>45665</v>
      </c>
      <c r="R1247">
        <v>1486</v>
      </c>
      <c r="S1247" s="4">
        <v>8.3000000000000007</v>
      </c>
      <c r="T1247" t="s">
        <v>89</v>
      </c>
    </row>
    <row r="1248" spans="1:20" x14ac:dyDescent="0.35">
      <c r="A1248" t="s">
        <v>2616</v>
      </c>
      <c r="B1248" s="5" t="s">
        <v>32</v>
      </c>
      <c r="C1248" s="6">
        <v>173178</v>
      </c>
      <c r="D1248" t="s">
        <v>22</v>
      </c>
      <c r="E1248">
        <v>173178</v>
      </c>
      <c r="F1248" s="5" t="s">
        <v>23</v>
      </c>
      <c r="G1248" s="5" t="s">
        <v>51</v>
      </c>
      <c r="H1248" s="5" t="s">
        <v>165</v>
      </c>
      <c r="I1248" t="s">
        <v>35</v>
      </c>
      <c r="J1248" t="s">
        <v>165</v>
      </c>
      <c r="K1248">
        <v>0</v>
      </c>
      <c r="L1248" s="5" t="s">
        <v>2617</v>
      </c>
      <c r="M1248" s="5" t="s">
        <v>28</v>
      </c>
      <c r="N1248">
        <v>17</v>
      </c>
      <c r="O1248" t="s">
        <v>141</v>
      </c>
      <c r="P1248" s="1">
        <v>45726</v>
      </c>
      <c r="Q1248" s="1">
        <v>45754</v>
      </c>
      <c r="R1248">
        <v>2301</v>
      </c>
      <c r="S1248" s="4">
        <v>6.6</v>
      </c>
      <c r="T1248" t="s">
        <v>30</v>
      </c>
    </row>
    <row r="1249" spans="1:20" x14ac:dyDescent="0.35">
      <c r="A1249" t="s">
        <v>2618</v>
      </c>
      <c r="B1249" s="5" t="s">
        <v>100</v>
      </c>
      <c r="C1249" s="6">
        <v>119123</v>
      </c>
      <c r="D1249" t="s">
        <v>22</v>
      </c>
      <c r="E1249">
        <v>119123</v>
      </c>
      <c r="F1249" s="5" t="s">
        <v>66</v>
      </c>
      <c r="G1249" s="5" t="s">
        <v>24</v>
      </c>
      <c r="H1249" s="5" t="s">
        <v>68</v>
      </c>
      <c r="I1249" t="s">
        <v>44</v>
      </c>
      <c r="J1249" t="s">
        <v>291</v>
      </c>
      <c r="K1249">
        <v>100</v>
      </c>
      <c r="L1249" s="5" t="s">
        <v>2619</v>
      </c>
      <c r="M1249" s="5" t="s">
        <v>28</v>
      </c>
      <c r="N1249">
        <v>9</v>
      </c>
      <c r="O1249" t="s">
        <v>46</v>
      </c>
      <c r="P1249" s="1">
        <v>45612</v>
      </c>
      <c r="Q1249" s="1">
        <v>45662</v>
      </c>
      <c r="R1249">
        <v>2295</v>
      </c>
      <c r="S1249" s="4">
        <v>9.6999999999999993</v>
      </c>
      <c r="T1249" t="s">
        <v>108</v>
      </c>
    </row>
    <row r="1250" spans="1:20" x14ac:dyDescent="0.35">
      <c r="A1250" t="s">
        <v>2620</v>
      </c>
      <c r="B1250" s="5" t="s">
        <v>57</v>
      </c>
      <c r="C1250" s="6">
        <v>205428</v>
      </c>
      <c r="D1250" t="s">
        <v>22</v>
      </c>
      <c r="E1250">
        <v>205428</v>
      </c>
      <c r="F1250" s="5" t="s">
        <v>23</v>
      </c>
      <c r="G1250" s="5" t="s">
        <v>51</v>
      </c>
      <c r="H1250" s="5" t="s">
        <v>101</v>
      </c>
      <c r="I1250" t="s">
        <v>35</v>
      </c>
      <c r="J1250" t="s">
        <v>101</v>
      </c>
      <c r="K1250">
        <v>0</v>
      </c>
      <c r="L1250" s="5" t="s">
        <v>2621</v>
      </c>
      <c r="M1250" s="5" t="s">
        <v>28</v>
      </c>
      <c r="N1250">
        <v>10</v>
      </c>
      <c r="O1250" t="s">
        <v>62</v>
      </c>
      <c r="P1250" s="1">
        <v>45473</v>
      </c>
      <c r="Q1250" s="1">
        <v>45526</v>
      </c>
      <c r="R1250">
        <v>1349</v>
      </c>
      <c r="S1250" s="4">
        <v>8.1999999999999993</v>
      </c>
      <c r="T1250" t="s">
        <v>30</v>
      </c>
    </row>
    <row r="1251" spans="1:20" x14ac:dyDescent="0.35">
      <c r="A1251" t="s">
        <v>2622</v>
      </c>
      <c r="B1251" s="5" t="s">
        <v>100</v>
      </c>
      <c r="C1251" s="6">
        <v>107614</v>
      </c>
      <c r="D1251" t="s">
        <v>22</v>
      </c>
      <c r="E1251">
        <v>107614</v>
      </c>
      <c r="F1251" s="5" t="s">
        <v>66</v>
      </c>
      <c r="G1251" s="5" t="s">
        <v>59</v>
      </c>
      <c r="H1251" s="5" t="s">
        <v>191</v>
      </c>
      <c r="I1251" t="s">
        <v>26</v>
      </c>
      <c r="J1251" t="s">
        <v>121</v>
      </c>
      <c r="K1251">
        <v>0</v>
      </c>
      <c r="L1251" s="5" t="s">
        <v>2623</v>
      </c>
      <c r="M1251" s="5" t="s">
        <v>37</v>
      </c>
      <c r="N1251">
        <v>5</v>
      </c>
      <c r="O1251" t="s">
        <v>78</v>
      </c>
      <c r="P1251" s="1">
        <v>45384</v>
      </c>
      <c r="Q1251" s="1">
        <v>45454</v>
      </c>
      <c r="R1251">
        <v>2346</v>
      </c>
      <c r="S1251" s="4">
        <v>7.6</v>
      </c>
      <c r="T1251" t="s">
        <v>63</v>
      </c>
    </row>
    <row r="1252" spans="1:20" x14ac:dyDescent="0.35">
      <c r="A1252" t="s">
        <v>2624</v>
      </c>
      <c r="B1252" s="5" t="s">
        <v>28802</v>
      </c>
      <c r="C1252" s="6">
        <v>96395</v>
      </c>
      <c r="D1252" t="s">
        <v>22</v>
      </c>
      <c r="E1252">
        <v>96395</v>
      </c>
      <c r="F1252" s="5" t="s">
        <v>66</v>
      </c>
      <c r="G1252" s="5" t="s">
        <v>59</v>
      </c>
      <c r="H1252" s="5" t="s">
        <v>191</v>
      </c>
      <c r="I1252" t="s">
        <v>26</v>
      </c>
      <c r="J1252" t="s">
        <v>191</v>
      </c>
      <c r="K1252">
        <v>50</v>
      </c>
      <c r="L1252" s="5" t="s">
        <v>2625</v>
      </c>
      <c r="M1252" s="5" t="s">
        <v>54</v>
      </c>
      <c r="N1252">
        <v>5</v>
      </c>
      <c r="O1252" t="s">
        <v>135</v>
      </c>
      <c r="P1252" s="1">
        <v>45586</v>
      </c>
      <c r="Q1252" s="1">
        <v>45623</v>
      </c>
      <c r="R1252">
        <v>824</v>
      </c>
      <c r="S1252" s="4">
        <v>5.4</v>
      </c>
      <c r="T1252" t="s">
        <v>47</v>
      </c>
    </row>
    <row r="1253" spans="1:20" x14ac:dyDescent="0.35">
      <c r="A1253" t="s">
        <v>2626</v>
      </c>
      <c r="B1253" s="5" t="s">
        <v>100</v>
      </c>
      <c r="C1253" s="6">
        <v>113420</v>
      </c>
      <c r="D1253" t="s">
        <v>22</v>
      </c>
      <c r="E1253">
        <v>113420</v>
      </c>
      <c r="F1253" s="5" t="s">
        <v>58</v>
      </c>
      <c r="G1253" s="5" t="s">
        <v>42</v>
      </c>
      <c r="H1253" s="5" t="s">
        <v>68</v>
      </c>
      <c r="I1253" t="s">
        <v>35</v>
      </c>
      <c r="J1253" t="s">
        <v>68</v>
      </c>
      <c r="K1253">
        <v>50</v>
      </c>
      <c r="L1253" s="5" t="s">
        <v>2627</v>
      </c>
      <c r="M1253" s="5" t="s">
        <v>70</v>
      </c>
      <c r="N1253">
        <v>1</v>
      </c>
      <c r="O1253" t="s">
        <v>71</v>
      </c>
      <c r="P1253" s="1">
        <v>45483</v>
      </c>
      <c r="Q1253" s="1">
        <v>45546</v>
      </c>
      <c r="R1253">
        <v>1658</v>
      </c>
      <c r="S1253" s="4">
        <v>7.3</v>
      </c>
      <c r="T1253" t="s">
        <v>89</v>
      </c>
    </row>
    <row r="1254" spans="1:20" x14ac:dyDescent="0.35">
      <c r="A1254" t="s">
        <v>2628</v>
      </c>
      <c r="B1254" s="5" t="s">
        <v>91</v>
      </c>
      <c r="C1254" s="6">
        <v>186496</v>
      </c>
      <c r="D1254" t="s">
        <v>22</v>
      </c>
      <c r="E1254">
        <v>186496</v>
      </c>
      <c r="F1254" s="5" t="s">
        <v>23</v>
      </c>
      <c r="G1254" s="5" t="s">
        <v>51</v>
      </c>
      <c r="H1254" s="5" t="s">
        <v>191</v>
      </c>
      <c r="I1254" t="s">
        <v>35</v>
      </c>
      <c r="J1254" t="s">
        <v>191</v>
      </c>
      <c r="K1254">
        <v>100</v>
      </c>
      <c r="L1254" s="5" t="s">
        <v>2629</v>
      </c>
      <c r="M1254" s="5" t="s">
        <v>37</v>
      </c>
      <c r="N1254">
        <v>19</v>
      </c>
      <c r="O1254" t="s">
        <v>62</v>
      </c>
      <c r="P1254" s="1">
        <v>45384</v>
      </c>
      <c r="Q1254" s="1">
        <v>45426</v>
      </c>
      <c r="R1254">
        <v>1245</v>
      </c>
      <c r="S1254" s="4">
        <v>9.1999999999999993</v>
      </c>
      <c r="T1254" t="s">
        <v>210</v>
      </c>
    </row>
    <row r="1255" spans="1:20" x14ac:dyDescent="0.35">
      <c r="A1255" t="s">
        <v>2630</v>
      </c>
      <c r="B1255" s="5" t="s">
        <v>28802</v>
      </c>
      <c r="C1255" s="6">
        <v>212359</v>
      </c>
      <c r="D1255" t="s">
        <v>22</v>
      </c>
      <c r="E1255">
        <v>212359</v>
      </c>
      <c r="F1255" s="5" t="s">
        <v>23</v>
      </c>
      <c r="G1255" s="5" t="s">
        <v>51</v>
      </c>
      <c r="H1255" s="5" t="s">
        <v>52</v>
      </c>
      <c r="I1255" t="s">
        <v>26</v>
      </c>
      <c r="J1255" t="s">
        <v>52</v>
      </c>
      <c r="K1255">
        <v>0</v>
      </c>
      <c r="L1255" s="5" t="s">
        <v>2631</v>
      </c>
      <c r="M1255" s="5" t="s">
        <v>28</v>
      </c>
      <c r="N1255">
        <v>13</v>
      </c>
      <c r="O1255" t="s">
        <v>71</v>
      </c>
      <c r="P1255" s="1">
        <v>45505</v>
      </c>
      <c r="Q1255" s="1">
        <v>45535</v>
      </c>
      <c r="R1255">
        <v>508</v>
      </c>
      <c r="S1255" s="4">
        <v>8.3000000000000007</v>
      </c>
      <c r="T1255" t="s">
        <v>30</v>
      </c>
    </row>
    <row r="1256" spans="1:20" x14ac:dyDescent="0.35">
      <c r="A1256" t="s">
        <v>2632</v>
      </c>
      <c r="B1256" s="5" t="s">
        <v>32</v>
      </c>
      <c r="C1256" s="6">
        <v>48963</v>
      </c>
      <c r="D1256" t="s">
        <v>22</v>
      </c>
      <c r="E1256">
        <v>48963</v>
      </c>
      <c r="F1256" s="5" t="s">
        <v>66</v>
      </c>
      <c r="G1256" s="5" t="s">
        <v>42</v>
      </c>
      <c r="H1256" s="5" t="s">
        <v>116</v>
      </c>
      <c r="I1256" t="s">
        <v>35</v>
      </c>
      <c r="J1256" t="s">
        <v>116</v>
      </c>
      <c r="K1256">
        <v>100</v>
      </c>
      <c r="L1256" s="5" t="s">
        <v>2633</v>
      </c>
      <c r="M1256" s="5" t="s">
        <v>28</v>
      </c>
      <c r="N1256">
        <v>9</v>
      </c>
      <c r="O1256" t="s">
        <v>107</v>
      </c>
      <c r="P1256" s="1">
        <v>45762</v>
      </c>
      <c r="Q1256" s="1">
        <v>45804</v>
      </c>
      <c r="R1256">
        <v>1577</v>
      </c>
      <c r="S1256" s="4">
        <v>5.6</v>
      </c>
      <c r="T1256" t="s">
        <v>47</v>
      </c>
    </row>
    <row r="1257" spans="1:20" x14ac:dyDescent="0.35">
      <c r="A1257" t="s">
        <v>2634</v>
      </c>
      <c r="B1257" s="5" t="s">
        <v>105</v>
      </c>
      <c r="C1257" s="6">
        <v>84644</v>
      </c>
      <c r="D1257" t="s">
        <v>41</v>
      </c>
      <c r="E1257">
        <v>71947</v>
      </c>
      <c r="F1257" s="5" t="s">
        <v>50</v>
      </c>
      <c r="G1257" s="5" t="s">
        <v>51</v>
      </c>
      <c r="H1257" s="5" t="s">
        <v>60</v>
      </c>
      <c r="I1257" t="s">
        <v>35</v>
      </c>
      <c r="J1257" t="s">
        <v>60</v>
      </c>
      <c r="K1257">
        <v>100</v>
      </c>
      <c r="L1257" s="5" t="s">
        <v>2635</v>
      </c>
      <c r="M1257" s="5" t="s">
        <v>37</v>
      </c>
      <c r="N1257">
        <v>4</v>
      </c>
      <c r="O1257" t="s">
        <v>112</v>
      </c>
      <c r="P1257" s="1">
        <v>45713</v>
      </c>
      <c r="Q1257" s="1">
        <v>45750</v>
      </c>
      <c r="R1257">
        <v>1615</v>
      </c>
      <c r="S1257" s="4">
        <v>5.7</v>
      </c>
      <c r="T1257" t="s">
        <v>47</v>
      </c>
    </row>
    <row r="1258" spans="1:20" x14ac:dyDescent="0.35">
      <c r="A1258" t="s">
        <v>2636</v>
      </c>
      <c r="B1258" s="5" t="s">
        <v>57</v>
      </c>
      <c r="C1258" s="6">
        <v>129200</v>
      </c>
      <c r="D1258" t="s">
        <v>22</v>
      </c>
      <c r="E1258">
        <v>129200</v>
      </c>
      <c r="F1258" s="5" t="s">
        <v>50</v>
      </c>
      <c r="G1258" s="5" t="s">
        <v>42</v>
      </c>
      <c r="H1258" s="5" t="s">
        <v>97</v>
      </c>
      <c r="I1258" t="s">
        <v>35</v>
      </c>
      <c r="J1258" t="s">
        <v>97</v>
      </c>
      <c r="K1258">
        <v>100</v>
      </c>
      <c r="L1258" s="5" t="s">
        <v>2637</v>
      </c>
      <c r="M1258" s="5" t="s">
        <v>28</v>
      </c>
      <c r="N1258">
        <v>4</v>
      </c>
      <c r="O1258" t="s">
        <v>172</v>
      </c>
      <c r="P1258" s="1">
        <v>45722</v>
      </c>
      <c r="Q1258" s="1">
        <v>45793</v>
      </c>
      <c r="R1258">
        <v>1076</v>
      </c>
      <c r="S1258" s="4">
        <v>9.3000000000000007</v>
      </c>
      <c r="T1258" t="s">
        <v>136</v>
      </c>
    </row>
    <row r="1259" spans="1:20" x14ac:dyDescent="0.35">
      <c r="A1259" t="s">
        <v>2638</v>
      </c>
      <c r="B1259" s="5" t="s">
        <v>28802</v>
      </c>
      <c r="C1259" s="6">
        <v>131449</v>
      </c>
      <c r="D1259" t="s">
        <v>33</v>
      </c>
      <c r="E1259">
        <v>14459390</v>
      </c>
      <c r="F1259" s="5" t="s">
        <v>66</v>
      </c>
      <c r="G1259" s="5" t="s">
        <v>59</v>
      </c>
      <c r="H1259" s="5" t="s">
        <v>34</v>
      </c>
      <c r="I1259" t="s">
        <v>26</v>
      </c>
      <c r="J1259" t="s">
        <v>34</v>
      </c>
      <c r="K1259">
        <v>50</v>
      </c>
      <c r="L1259" s="5" t="s">
        <v>2639</v>
      </c>
      <c r="M1259" s="5" t="s">
        <v>28</v>
      </c>
      <c r="N1259">
        <v>9</v>
      </c>
      <c r="O1259" t="s">
        <v>167</v>
      </c>
      <c r="P1259" s="1">
        <v>45713</v>
      </c>
      <c r="Q1259" s="1">
        <v>45785</v>
      </c>
      <c r="R1259">
        <v>2118</v>
      </c>
      <c r="S1259" s="4">
        <v>7.4</v>
      </c>
      <c r="T1259" t="s">
        <v>277</v>
      </c>
    </row>
    <row r="1260" spans="1:20" x14ac:dyDescent="0.35">
      <c r="A1260" t="s">
        <v>2640</v>
      </c>
      <c r="B1260" s="5" t="s">
        <v>49</v>
      </c>
      <c r="C1260" s="6">
        <v>37726</v>
      </c>
      <c r="D1260" t="s">
        <v>22</v>
      </c>
      <c r="E1260">
        <v>37726</v>
      </c>
      <c r="F1260" s="5" t="s">
        <v>58</v>
      </c>
      <c r="G1260" s="5" t="s">
        <v>42</v>
      </c>
      <c r="H1260" s="5" t="s">
        <v>157</v>
      </c>
      <c r="I1260" t="s">
        <v>35</v>
      </c>
      <c r="J1260" t="s">
        <v>101</v>
      </c>
      <c r="K1260">
        <v>0</v>
      </c>
      <c r="L1260" s="5" t="s">
        <v>2641</v>
      </c>
      <c r="M1260" s="5" t="s">
        <v>54</v>
      </c>
      <c r="N1260">
        <v>1</v>
      </c>
      <c r="O1260" t="s">
        <v>147</v>
      </c>
      <c r="P1260" s="1">
        <v>45369</v>
      </c>
      <c r="Q1260" s="1">
        <v>45385</v>
      </c>
      <c r="R1260">
        <v>2339</v>
      </c>
      <c r="S1260" s="4">
        <v>9.5</v>
      </c>
      <c r="T1260" t="s">
        <v>103</v>
      </c>
    </row>
    <row r="1261" spans="1:20" x14ac:dyDescent="0.35">
      <c r="A1261" t="s">
        <v>2642</v>
      </c>
      <c r="B1261" s="5" t="s">
        <v>57</v>
      </c>
      <c r="C1261" s="6">
        <v>147408</v>
      </c>
      <c r="D1261" t="s">
        <v>22</v>
      </c>
      <c r="E1261">
        <v>147408</v>
      </c>
      <c r="F1261" s="5" t="s">
        <v>66</v>
      </c>
      <c r="G1261" s="5" t="s">
        <v>42</v>
      </c>
      <c r="H1261" s="5" t="s">
        <v>101</v>
      </c>
      <c r="I1261" t="s">
        <v>35</v>
      </c>
      <c r="J1261" t="s">
        <v>101</v>
      </c>
      <c r="K1261">
        <v>0</v>
      </c>
      <c r="L1261" s="5" t="s">
        <v>2643</v>
      </c>
      <c r="M1261" s="5" t="s">
        <v>70</v>
      </c>
      <c r="N1261">
        <v>6</v>
      </c>
      <c r="O1261" t="s">
        <v>147</v>
      </c>
      <c r="P1261" s="1">
        <v>45561</v>
      </c>
      <c r="Q1261" s="1">
        <v>45614</v>
      </c>
      <c r="R1261">
        <v>652</v>
      </c>
      <c r="S1261" s="4">
        <v>6.5</v>
      </c>
      <c r="T1261" t="s">
        <v>95</v>
      </c>
    </row>
    <row r="1262" spans="1:20" x14ac:dyDescent="0.35">
      <c r="A1262" t="s">
        <v>2644</v>
      </c>
      <c r="B1262" s="5" t="s">
        <v>179</v>
      </c>
      <c r="C1262" s="6">
        <v>68165</v>
      </c>
      <c r="D1262" t="s">
        <v>22</v>
      </c>
      <c r="E1262">
        <v>68165</v>
      </c>
      <c r="F1262" s="5" t="s">
        <v>58</v>
      </c>
      <c r="G1262" s="5" t="s">
        <v>24</v>
      </c>
      <c r="H1262" s="5" t="s">
        <v>101</v>
      </c>
      <c r="I1262" t="s">
        <v>44</v>
      </c>
      <c r="J1262" t="s">
        <v>126</v>
      </c>
      <c r="K1262">
        <v>0</v>
      </c>
      <c r="L1262" s="5" t="s">
        <v>2645</v>
      </c>
      <c r="M1262" s="5" t="s">
        <v>37</v>
      </c>
      <c r="N1262">
        <v>1</v>
      </c>
      <c r="O1262" t="s">
        <v>62</v>
      </c>
      <c r="P1262" s="1">
        <v>45503</v>
      </c>
      <c r="Q1262" s="1">
        <v>45572</v>
      </c>
      <c r="R1262">
        <v>1978</v>
      </c>
      <c r="S1262" s="4">
        <v>8.5</v>
      </c>
      <c r="T1262" t="s">
        <v>47</v>
      </c>
    </row>
    <row r="1263" spans="1:20" x14ac:dyDescent="0.35">
      <c r="A1263" t="s">
        <v>2646</v>
      </c>
      <c r="B1263" s="5" t="s">
        <v>32</v>
      </c>
      <c r="C1263" s="6">
        <v>153774</v>
      </c>
      <c r="D1263" t="s">
        <v>22</v>
      </c>
      <c r="E1263">
        <v>153774</v>
      </c>
      <c r="F1263" s="5" t="s">
        <v>23</v>
      </c>
      <c r="G1263" s="5" t="s">
        <v>51</v>
      </c>
      <c r="H1263" s="5" t="s">
        <v>52</v>
      </c>
      <c r="I1263" t="s">
        <v>26</v>
      </c>
      <c r="J1263" t="s">
        <v>52</v>
      </c>
      <c r="K1263">
        <v>100</v>
      </c>
      <c r="L1263" s="5" t="s">
        <v>2647</v>
      </c>
      <c r="M1263" s="5" t="s">
        <v>70</v>
      </c>
      <c r="N1263">
        <v>15</v>
      </c>
      <c r="O1263" t="s">
        <v>46</v>
      </c>
      <c r="P1263" s="1">
        <v>45473</v>
      </c>
      <c r="Q1263" s="1">
        <v>45522</v>
      </c>
      <c r="R1263">
        <v>1117</v>
      </c>
      <c r="S1263" s="4">
        <v>6.7</v>
      </c>
      <c r="T1263" t="s">
        <v>47</v>
      </c>
    </row>
    <row r="1264" spans="1:20" x14ac:dyDescent="0.35">
      <c r="A1264" t="s">
        <v>2648</v>
      </c>
      <c r="B1264" s="5" t="s">
        <v>73</v>
      </c>
      <c r="C1264" s="6">
        <v>139995</v>
      </c>
      <c r="D1264" t="s">
        <v>41</v>
      </c>
      <c r="E1264">
        <v>118996</v>
      </c>
      <c r="F1264" s="5" t="s">
        <v>23</v>
      </c>
      <c r="G1264" s="5" t="s">
        <v>24</v>
      </c>
      <c r="H1264" s="5" t="s">
        <v>151</v>
      </c>
      <c r="I1264" t="s">
        <v>44</v>
      </c>
      <c r="J1264" t="s">
        <v>359</v>
      </c>
      <c r="K1264">
        <v>50</v>
      </c>
      <c r="L1264" s="5" t="s">
        <v>2649</v>
      </c>
      <c r="M1264" s="5" t="s">
        <v>28</v>
      </c>
      <c r="N1264">
        <v>13</v>
      </c>
      <c r="O1264" t="s">
        <v>88</v>
      </c>
      <c r="P1264" s="1">
        <v>45335</v>
      </c>
      <c r="Q1264" s="1">
        <v>45400</v>
      </c>
      <c r="R1264">
        <v>546</v>
      </c>
      <c r="S1264" s="4">
        <v>9</v>
      </c>
      <c r="T1264" t="s">
        <v>103</v>
      </c>
    </row>
    <row r="1265" spans="1:20" x14ac:dyDescent="0.35">
      <c r="A1265" t="s">
        <v>2650</v>
      </c>
      <c r="B1265" s="5" t="s">
        <v>49</v>
      </c>
      <c r="C1265" s="6">
        <v>126306</v>
      </c>
      <c r="D1265" t="s">
        <v>74</v>
      </c>
      <c r="E1265">
        <v>157883</v>
      </c>
      <c r="F1265" s="5" t="s">
        <v>66</v>
      </c>
      <c r="G1265" s="5" t="s">
        <v>42</v>
      </c>
      <c r="H1265" s="5" t="s">
        <v>75</v>
      </c>
      <c r="I1265" t="s">
        <v>44</v>
      </c>
      <c r="J1265" t="s">
        <v>83</v>
      </c>
      <c r="K1265">
        <v>0</v>
      </c>
      <c r="L1265" s="5" t="s">
        <v>2651</v>
      </c>
      <c r="M1265" s="5" t="s">
        <v>28</v>
      </c>
      <c r="N1265">
        <v>6</v>
      </c>
      <c r="O1265" t="s">
        <v>29</v>
      </c>
      <c r="P1265" s="1">
        <v>45402</v>
      </c>
      <c r="Q1265" s="1">
        <v>45460</v>
      </c>
      <c r="R1265">
        <v>2177</v>
      </c>
      <c r="S1265" s="4">
        <v>8.8000000000000007</v>
      </c>
      <c r="T1265" t="s">
        <v>243</v>
      </c>
    </row>
    <row r="1266" spans="1:20" x14ac:dyDescent="0.35">
      <c r="A1266" t="s">
        <v>2652</v>
      </c>
      <c r="B1266" s="5" t="s">
        <v>105</v>
      </c>
      <c r="C1266" s="6">
        <v>142937</v>
      </c>
      <c r="D1266" t="s">
        <v>22</v>
      </c>
      <c r="E1266">
        <v>142937</v>
      </c>
      <c r="F1266" s="5" t="s">
        <v>66</v>
      </c>
      <c r="G1266" s="5" t="s">
        <v>51</v>
      </c>
      <c r="H1266" s="5" t="s">
        <v>101</v>
      </c>
      <c r="I1266" t="s">
        <v>44</v>
      </c>
      <c r="J1266" t="s">
        <v>101</v>
      </c>
      <c r="K1266">
        <v>50</v>
      </c>
      <c r="L1266" s="5" t="s">
        <v>2653</v>
      </c>
      <c r="M1266" s="5" t="s">
        <v>37</v>
      </c>
      <c r="N1266">
        <v>5</v>
      </c>
      <c r="O1266" t="s">
        <v>112</v>
      </c>
      <c r="P1266" s="1">
        <v>45363</v>
      </c>
      <c r="Q1266" s="1">
        <v>45427</v>
      </c>
      <c r="R1266">
        <v>1101</v>
      </c>
      <c r="S1266" s="4">
        <v>5.8</v>
      </c>
      <c r="T1266" t="s">
        <v>38</v>
      </c>
    </row>
    <row r="1267" spans="1:20" x14ac:dyDescent="0.35">
      <c r="A1267" t="s">
        <v>2654</v>
      </c>
      <c r="B1267" s="5" t="s">
        <v>174</v>
      </c>
      <c r="C1267" s="6">
        <v>157493</v>
      </c>
      <c r="D1267" t="s">
        <v>22</v>
      </c>
      <c r="E1267">
        <v>157493</v>
      </c>
      <c r="F1267" s="5" t="s">
        <v>66</v>
      </c>
      <c r="G1267" s="5" t="s">
        <v>51</v>
      </c>
      <c r="H1267" s="5" t="s">
        <v>68</v>
      </c>
      <c r="I1267" t="s">
        <v>35</v>
      </c>
      <c r="J1267" t="s">
        <v>68</v>
      </c>
      <c r="K1267">
        <v>0</v>
      </c>
      <c r="L1267" s="5" t="s">
        <v>1911</v>
      </c>
      <c r="M1267" s="5" t="s">
        <v>54</v>
      </c>
      <c r="N1267">
        <v>8</v>
      </c>
      <c r="O1267" t="s">
        <v>147</v>
      </c>
      <c r="P1267" s="1">
        <v>45383</v>
      </c>
      <c r="Q1267" s="1">
        <v>45412</v>
      </c>
      <c r="R1267">
        <v>1738</v>
      </c>
      <c r="S1267" s="4">
        <v>5.9</v>
      </c>
      <c r="T1267" t="s">
        <v>243</v>
      </c>
    </row>
    <row r="1268" spans="1:20" x14ac:dyDescent="0.35">
      <c r="A1268" t="s">
        <v>2655</v>
      </c>
      <c r="B1268" s="5" t="s">
        <v>28802</v>
      </c>
      <c r="C1268" s="6">
        <v>81840</v>
      </c>
      <c r="D1268" t="s">
        <v>22</v>
      </c>
      <c r="E1268">
        <v>81840</v>
      </c>
      <c r="F1268" s="5" t="s">
        <v>58</v>
      </c>
      <c r="G1268" s="5" t="s">
        <v>59</v>
      </c>
      <c r="H1268" s="5" t="s">
        <v>97</v>
      </c>
      <c r="I1268" t="s">
        <v>44</v>
      </c>
      <c r="J1268" t="s">
        <v>97</v>
      </c>
      <c r="K1268">
        <v>50</v>
      </c>
      <c r="L1268" s="5" t="s">
        <v>2656</v>
      </c>
      <c r="M1268" s="5" t="s">
        <v>37</v>
      </c>
      <c r="N1268">
        <v>1</v>
      </c>
      <c r="O1268" t="s">
        <v>167</v>
      </c>
      <c r="P1268" s="1">
        <v>45662</v>
      </c>
      <c r="Q1268" s="1">
        <v>45695</v>
      </c>
      <c r="R1268">
        <v>558</v>
      </c>
      <c r="S1268" s="4">
        <v>8.5</v>
      </c>
      <c r="T1268" t="s">
        <v>136</v>
      </c>
    </row>
    <row r="1269" spans="1:20" x14ac:dyDescent="0.35">
      <c r="A1269" t="s">
        <v>2657</v>
      </c>
      <c r="B1269" s="5" t="s">
        <v>28799</v>
      </c>
      <c r="C1269" s="6">
        <v>120340</v>
      </c>
      <c r="D1269" t="s">
        <v>22</v>
      </c>
      <c r="E1269">
        <v>120340</v>
      </c>
      <c r="F1269" s="5" t="s">
        <v>50</v>
      </c>
      <c r="G1269" s="5" t="s">
        <v>42</v>
      </c>
      <c r="H1269" s="5" t="s">
        <v>68</v>
      </c>
      <c r="I1269" t="s">
        <v>44</v>
      </c>
      <c r="J1269" t="s">
        <v>68</v>
      </c>
      <c r="K1269">
        <v>0</v>
      </c>
      <c r="L1269" s="5" t="s">
        <v>2658</v>
      </c>
      <c r="M1269" s="5" t="s">
        <v>28</v>
      </c>
      <c r="N1269">
        <v>2</v>
      </c>
      <c r="O1269" t="s">
        <v>29</v>
      </c>
      <c r="P1269" s="1">
        <v>45644</v>
      </c>
      <c r="Q1269" s="1">
        <v>45708</v>
      </c>
      <c r="R1269">
        <v>2435</v>
      </c>
      <c r="S1269" s="4">
        <v>9.3000000000000007</v>
      </c>
      <c r="T1269" t="s">
        <v>243</v>
      </c>
    </row>
    <row r="1270" spans="1:20" x14ac:dyDescent="0.35">
      <c r="A1270" t="s">
        <v>2659</v>
      </c>
      <c r="B1270" s="5" t="s">
        <v>100</v>
      </c>
      <c r="C1270" s="6">
        <v>133498</v>
      </c>
      <c r="D1270" t="s">
        <v>92</v>
      </c>
      <c r="E1270">
        <v>100124</v>
      </c>
      <c r="F1270" s="5" t="s">
        <v>50</v>
      </c>
      <c r="G1270" s="5" t="s">
        <v>51</v>
      </c>
      <c r="H1270" s="5" t="s">
        <v>93</v>
      </c>
      <c r="I1270" t="s">
        <v>35</v>
      </c>
      <c r="J1270" t="s">
        <v>93</v>
      </c>
      <c r="K1270">
        <v>50</v>
      </c>
      <c r="L1270" s="5" t="s">
        <v>2660</v>
      </c>
      <c r="M1270" s="5" t="s">
        <v>37</v>
      </c>
      <c r="N1270">
        <v>3</v>
      </c>
      <c r="O1270" t="s">
        <v>78</v>
      </c>
      <c r="P1270" s="1">
        <v>45384</v>
      </c>
      <c r="Q1270" s="1">
        <v>45416</v>
      </c>
      <c r="R1270">
        <v>2347</v>
      </c>
      <c r="S1270" s="4">
        <v>9.6</v>
      </c>
      <c r="T1270" t="s">
        <v>108</v>
      </c>
    </row>
    <row r="1271" spans="1:20" x14ac:dyDescent="0.35">
      <c r="A1271" t="s">
        <v>2661</v>
      </c>
      <c r="B1271" s="5" t="s">
        <v>179</v>
      </c>
      <c r="C1271" s="6">
        <v>168321</v>
      </c>
      <c r="D1271" t="s">
        <v>41</v>
      </c>
      <c r="E1271">
        <v>143073</v>
      </c>
      <c r="F1271" s="5" t="s">
        <v>23</v>
      </c>
      <c r="G1271" s="5" t="s">
        <v>24</v>
      </c>
      <c r="H1271" s="5" t="s">
        <v>126</v>
      </c>
      <c r="I1271" t="s">
        <v>26</v>
      </c>
      <c r="J1271" t="s">
        <v>126</v>
      </c>
      <c r="K1271">
        <v>100</v>
      </c>
      <c r="L1271" s="5" t="s">
        <v>2662</v>
      </c>
      <c r="M1271" s="5" t="s">
        <v>70</v>
      </c>
      <c r="N1271">
        <v>18</v>
      </c>
      <c r="O1271" t="s">
        <v>46</v>
      </c>
      <c r="P1271" s="1">
        <v>45701</v>
      </c>
      <c r="Q1271" s="1">
        <v>45774</v>
      </c>
      <c r="R1271">
        <v>1845</v>
      </c>
      <c r="S1271" s="4">
        <v>7.9</v>
      </c>
      <c r="T1271" t="s">
        <v>153</v>
      </c>
    </row>
    <row r="1272" spans="1:20" x14ac:dyDescent="0.35">
      <c r="A1272" t="s">
        <v>2663</v>
      </c>
      <c r="B1272" s="5" t="s">
        <v>91</v>
      </c>
      <c r="C1272" s="6">
        <v>128450</v>
      </c>
      <c r="D1272" t="s">
        <v>74</v>
      </c>
      <c r="E1272">
        <v>160563</v>
      </c>
      <c r="F1272" s="5" t="s">
        <v>66</v>
      </c>
      <c r="G1272" s="5" t="s">
        <v>24</v>
      </c>
      <c r="H1272" s="5" t="s">
        <v>75</v>
      </c>
      <c r="I1272" t="s">
        <v>26</v>
      </c>
      <c r="J1272" t="s">
        <v>75</v>
      </c>
      <c r="K1272">
        <v>50</v>
      </c>
      <c r="L1272" s="5" t="s">
        <v>2664</v>
      </c>
      <c r="M1272" s="5" t="s">
        <v>37</v>
      </c>
      <c r="N1272">
        <v>7</v>
      </c>
      <c r="O1272" t="s">
        <v>112</v>
      </c>
      <c r="P1272" s="1">
        <v>45380</v>
      </c>
      <c r="Q1272" s="1">
        <v>45435</v>
      </c>
      <c r="R1272">
        <v>552</v>
      </c>
      <c r="S1272" s="4">
        <v>6.2</v>
      </c>
      <c r="T1272" t="s">
        <v>95</v>
      </c>
    </row>
    <row r="1273" spans="1:20" x14ac:dyDescent="0.35">
      <c r="A1273" t="s">
        <v>2665</v>
      </c>
      <c r="B1273" s="5" t="s">
        <v>57</v>
      </c>
      <c r="C1273" s="6">
        <v>71869</v>
      </c>
      <c r="D1273" t="s">
        <v>65</v>
      </c>
      <c r="E1273">
        <v>93430</v>
      </c>
      <c r="F1273" s="5" t="s">
        <v>58</v>
      </c>
      <c r="G1273" s="5" t="s">
        <v>59</v>
      </c>
      <c r="H1273" s="5" t="s">
        <v>67</v>
      </c>
      <c r="I1273" t="s">
        <v>26</v>
      </c>
      <c r="J1273" t="s">
        <v>192</v>
      </c>
      <c r="K1273">
        <v>100</v>
      </c>
      <c r="L1273" s="5" t="s">
        <v>2666</v>
      </c>
      <c r="M1273" s="5" t="s">
        <v>28</v>
      </c>
      <c r="N1273">
        <v>0</v>
      </c>
      <c r="O1273" t="s">
        <v>135</v>
      </c>
      <c r="P1273" s="1">
        <v>45588</v>
      </c>
      <c r="Q1273" s="1">
        <v>45645</v>
      </c>
      <c r="R1273">
        <v>1601</v>
      </c>
      <c r="S1273" s="4">
        <v>7.9</v>
      </c>
      <c r="T1273" t="s">
        <v>63</v>
      </c>
    </row>
    <row r="1274" spans="1:20" x14ac:dyDescent="0.35">
      <c r="A1274" t="s">
        <v>2667</v>
      </c>
      <c r="B1274" s="5" t="s">
        <v>28802</v>
      </c>
      <c r="C1274" s="6">
        <v>86340</v>
      </c>
      <c r="D1274" t="s">
        <v>22</v>
      </c>
      <c r="E1274">
        <v>86340</v>
      </c>
      <c r="F1274" s="5" t="s">
        <v>50</v>
      </c>
      <c r="G1274" s="5" t="s">
        <v>51</v>
      </c>
      <c r="H1274" s="5" t="s">
        <v>25</v>
      </c>
      <c r="I1274" t="s">
        <v>26</v>
      </c>
      <c r="J1274" t="s">
        <v>25</v>
      </c>
      <c r="K1274">
        <v>0</v>
      </c>
      <c r="L1274" s="5" t="s">
        <v>2668</v>
      </c>
      <c r="M1274" s="5" t="s">
        <v>70</v>
      </c>
      <c r="N1274">
        <v>2</v>
      </c>
      <c r="O1274" t="s">
        <v>85</v>
      </c>
      <c r="P1274" s="1">
        <v>45643</v>
      </c>
      <c r="Q1274" s="1">
        <v>45693</v>
      </c>
      <c r="R1274">
        <v>1229</v>
      </c>
      <c r="S1274" s="4">
        <v>5</v>
      </c>
      <c r="T1274" t="s">
        <v>210</v>
      </c>
    </row>
    <row r="1275" spans="1:20" x14ac:dyDescent="0.35">
      <c r="A1275" t="s">
        <v>2669</v>
      </c>
      <c r="B1275" s="5" t="s">
        <v>28799</v>
      </c>
      <c r="C1275" s="6">
        <v>73047</v>
      </c>
      <c r="D1275" t="s">
        <v>74</v>
      </c>
      <c r="E1275">
        <v>91309</v>
      </c>
      <c r="F1275" s="5" t="s">
        <v>58</v>
      </c>
      <c r="G1275" s="5" t="s">
        <v>24</v>
      </c>
      <c r="H1275" s="5" t="s">
        <v>75</v>
      </c>
      <c r="I1275" t="s">
        <v>26</v>
      </c>
      <c r="J1275" t="s">
        <v>82</v>
      </c>
      <c r="K1275">
        <v>100</v>
      </c>
      <c r="L1275" s="5" t="s">
        <v>2670</v>
      </c>
      <c r="M1275" s="5" t="s">
        <v>28</v>
      </c>
      <c r="N1275">
        <v>1</v>
      </c>
      <c r="O1275" t="s">
        <v>62</v>
      </c>
      <c r="P1275" s="1">
        <v>45308</v>
      </c>
      <c r="Q1275" s="1">
        <v>45326</v>
      </c>
      <c r="R1275">
        <v>1706</v>
      </c>
      <c r="S1275" s="4">
        <v>8.6</v>
      </c>
      <c r="T1275" t="s">
        <v>118</v>
      </c>
    </row>
    <row r="1276" spans="1:20" x14ac:dyDescent="0.35">
      <c r="A1276" t="s">
        <v>2671</v>
      </c>
      <c r="B1276" s="5" t="s">
        <v>105</v>
      </c>
      <c r="C1276" s="6">
        <v>125916</v>
      </c>
      <c r="D1276" t="s">
        <v>81</v>
      </c>
      <c r="E1276">
        <v>169987</v>
      </c>
      <c r="F1276" s="5" t="s">
        <v>50</v>
      </c>
      <c r="G1276" s="5" t="s">
        <v>24</v>
      </c>
      <c r="H1276" s="5" t="s">
        <v>82</v>
      </c>
      <c r="I1276" t="s">
        <v>35</v>
      </c>
      <c r="J1276" t="s">
        <v>82</v>
      </c>
      <c r="K1276">
        <v>50</v>
      </c>
      <c r="L1276" s="5" t="s">
        <v>2672</v>
      </c>
      <c r="M1276" s="5" t="s">
        <v>70</v>
      </c>
      <c r="N1276">
        <v>3</v>
      </c>
      <c r="O1276" t="s">
        <v>141</v>
      </c>
      <c r="P1276" s="1">
        <v>45590</v>
      </c>
      <c r="Q1276" s="1">
        <v>45630</v>
      </c>
      <c r="R1276">
        <v>1314</v>
      </c>
      <c r="S1276" s="4">
        <v>9.1</v>
      </c>
      <c r="T1276" t="s">
        <v>108</v>
      </c>
    </row>
    <row r="1277" spans="1:20" x14ac:dyDescent="0.35">
      <c r="A1277" t="s">
        <v>2673</v>
      </c>
      <c r="B1277" s="5" t="s">
        <v>28801</v>
      </c>
      <c r="C1277" s="6">
        <v>107722</v>
      </c>
      <c r="D1277" t="s">
        <v>22</v>
      </c>
      <c r="E1277">
        <v>107722</v>
      </c>
      <c r="F1277" s="5" t="s">
        <v>66</v>
      </c>
      <c r="G1277" s="5" t="s">
        <v>24</v>
      </c>
      <c r="H1277" s="5" t="s">
        <v>52</v>
      </c>
      <c r="I1277" t="s">
        <v>26</v>
      </c>
      <c r="J1277" t="s">
        <v>52</v>
      </c>
      <c r="K1277">
        <v>0</v>
      </c>
      <c r="L1277" s="5" t="s">
        <v>2674</v>
      </c>
      <c r="M1277" s="5" t="s">
        <v>54</v>
      </c>
      <c r="N1277">
        <v>6</v>
      </c>
      <c r="O1277" t="s">
        <v>147</v>
      </c>
      <c r="P1277" s="1">
        <v>45508</v>
      </c>
      <c r="Q1277" s="1">
        <v>45555</v>
      </c>
      <c r="R1277">
        <v>2439</v>
      </c>
      <c r="S1277" s="4">
        <v>5.2</v>
      </c>
      <c r="T1277" t="s">
        <v>95</v>
      </c>
    </row>
    <row r="1278" spans="1:20" x14ac:dyDescent="0.35">
      <c r="A1278" t="s">
        <v>2675</v>
      </c>
      <c r="B1278" s="5" t="s">
        <v>28802</v>
      </c>
      <c r="C1278" s="6">
        <v>100220</v>
      </c>
      <c r="D1278" t="s">
        <v>22</v>
      </c>
      <c r="E1278">
        <v>100220</v>
      </c>
      <c r="F1278" s="5" t="s">
        <v>50</v>
      </c>
      <c r="G1278" s="5" t="s">
        <v>24</v>
      </c>
      <c r="H1278" s="5" t="s">
        <v>129</v>
      </c>
      <c r="I1278" t="s">
        <v>26</v>
      </c>
      <c r="J1278" t="s">
        <v>915</v>
      </c>
      <c r="K1278">
        <v>100</v>
      </c>
      <c r="L1278" s="5" t="s">
        <v>2676</v>
      </c>
      <c r="M1278" s="5" t="s">
        <v>28</v>
      </c>
      <c r="N1278">
        <v>3</v>
      </c>
      <c r="O1278" t="s">
        <v>141</v>
      </c>
      <c r="P1278" s="1">
        <v>45759</v>
      </c>
      <c r="Q1278" s="1">
        <v>45825</v>
      </c>
      <c r="R1278">
        <v>1841</v>
      </c>
      <c r="S1278" s="4">
        <v>9.6999999999999993</v>
      </c>
      <c r="T1278" t="s">
        <v>89</v>
      </c>
    </row>
    <row r="1279" spans="1:20" x14ac:dyDescent="0.35">
      <c r="A1279" t="s">
        <v>2677</v>
      </c>
      <c r="B1279" s="5" t="s">
        <v>28800</v>
      </c>
      <c r="C1279" s="6">
        <v>141420</v>
      </c>
      <c r="D1279" t="s">
        <v>22</v>
      </c>
      <c r="E1279">
        <v>141420</v>
      </c>
      <c r="F1279" s="5" t="s">
        <v>23</v>
      </c>
      <c r="G1279" s="5" t="s">
        <v>51</v>
      </c>
      <c r="H1279" s="5" t="s">
        <v>52</v>
      </c>
      <c r="I1279" t="s">
        <v>44</v>
      </c>
      <c r="J1279" t="s">
        <v>52</v>
      </c>
      <c r="K1279">
        <v>50</v>
      </c>
      <c r="L1279" s="5" t="s">
        <v>2678</v>
      </c>
      <c r="M1279" s="5" t="s">
        <v>28</v>
      </c>
      <c r="N1279">
        <v>15</v>
      </c>
      <c r="O1279" t="s">
        <v>107</v>
      </c>
      <c r="P1279" s="1">
        <v>45499</v>
      </c>
      <c r="Q1279" s="1">
        <v>45572</v>
      </c>
      <c r="R1279">
        <v>877</v>
      </c>
      <c r="S1279" s="4">
        <v>9.3000000000000007</v>
      </c>
      <c r="T1279" t="s">
        <v>55</v>
      </c>
    </row>
    <row r="1280" spans="1:20" x14ac:dyDescent="0.35">
      <c r="A1280" t="s">
        <v>2679</v>
      </c>
      <c r="B1280" s="5" t="s">
        <v>145</v>
      </c>
      <c r="C1280" s="6">
        <v>43276</v>
      </c>
      <c r="D1280" t="s">
        <v>22</v>
      </c>
      <c r="E1280">
        <v>43276</v>
      </c>
      <c r="F1280" s="5" t="s">
        <v>66</v>
      </c>
      <c r="G1280" s="5" t="s">
        <v>59</v>
      </c>
      <c r="H1280" s="5" t="s">
        <v>157</v>
      </c>
      <c r="I1280" t="s">
        <v>44</v>
      </c>
      <c r="J1280" t="s">
        <v>157</v>
      </c>
      <c r="K1280">
        <v>0</v>
      </c>
      <c r="L1280" s="5" t="s">
        <v>2680</v>
      </c>
      <c r="M1280" s="5" t="s">
        <v>37</v>
      </c>
      <c r="N1280">
        <v>7</v>
      </c>
      <c r="O1280" t="s">
        <v>62</v>
      </c>
      <c r="P1280" s="1">
        <v>45683</v>
      </c>
      <c r="Q1280" s="1">
        <v>45710</v>
      </c>
      <c r="R1280">
        <v>2494</v>
      </c>
      <c r="S1280" s="4">
        <v>6.5</v>
      </c>
      <c r="T1280" t="s">
        <v>103</v>
      </c>
    </row>
    <row r="1281" spans="1:20" x14ac:dyDescent="0.35">
      <c r="A1281" t="s">
        <v>2681</v>
      </c>
      <c r="B1281" s="5" t="s">
        <v>145</v>
      </c>
      <c r="C1281" s="6">
        <v>101313</v>
      </c>
      <c r="D1281" t="s">
        <v>41</v>
      </c>
      <c r="E1281">
        <v>86116</v>
      </c>
      <c r="F1281" s="5" t="s">
        <v>66</v>
      </c>
      <c r="G1281" s="5" t="s">
        <v>59</v>
      </c>
      <c r="H1281" s="5" t="s">
        <v>43</v>
      </c>
      <c r="I1281" t="s">
        <v>44</v>
      </c>
      <c r="J1281" t="s">
        <v>43</v>
      </c>
      <c r="K1281">
        <v>50</v>
      </c>
      <c r="L1281" s="5" t="s">
        <v>2682</v>
      </c>
      <c r="M1281" s="5" t="s">
        <v>28</v>
      </c>
      <c r="N1281">
        <v>6</v>
      </c>
      <c r="O1281" t="s">
        <v>88</v>
      </c>
      <c r="P1281" s="1">
        <v>45744</v>
      </c>
      <c r="Q1281" s="1">
        <v>45785</v>
      </c>
      <c r="R1281">
        <v>937</v>
      </c>
      <c r="S1281" s="4">
        <v>9.9</v>
      </c>
      <c r="T1281" t="s">
        <v>89</v>
      </c>
    </row>
    <row r="1282" spans="1:20" x14ac:dyDescent="0.35">
      <c r="A1282" t="s">
        <v>2683</v>
      </c>
      <c r="B1282" s="5" t="s">
        <v>174</v>
      </c>
      <c r="C1282" s="6">
        <v>238881</v>
      </c>
      <c r="D1282" t="s">
        <v>41</v>
      </c>
      <c r="E1282">
        <v>203049</v>
      </c>
      <c r="F1282" s="5" t="s">
        <v>23</v>
      </c>
      <c r="G1282" s="5" t="s">
        <v>59</v>
      </c>
      <c r="H1282" s="5" t="s">
        <v>151</v>
      </c>
      <c r="I1282" t="s">
        <v>35</v>
      </c>
      <c r="J1282" t="s">
        <v>151</v>
      </c>
      <c r="K1282">
        <v>0</v>
      </c>
      <c r="L1282" s="5" t="s">
        <v>2684</v>
      </c>
      <c r="M1282" s="5" t="s">
        <v>54</v>
      </c>
      <c r="N1282">
        <v>13</v>
      </c>
      <c r="O1282" t="s">
        <v>71</v>
      </c>
      <c r="P1282" s="1">
        <v>45415</v>
      </c>
      <c r="Q1282" s="1">
        <v>45482</v>
      </c>
      <c r="R1282">
        <v>897</v>
      </c>
      <c r="S1282" s="4">
        <v>7.5</v>
      </c>
      <c r="T1282" t="s">
        <v>153</v>
      </c>
    </row>
    <row r="1283" spans="1:20" x14ac:dyDescent="0.35">
      <c r="A1283" t="s">
        <v>2685</v>
      </c>
      <c r="B1283" s="5" t="s">
        <v>21</v>
      </c>
      <c r="C1283" s="6">
        <v>144471</v>
      </c>
      <c r="D1283" t="s">
        <v>65</v>
      </c>
      <c r="E1283">
        <v>187812</v>
      </c>
      <c r="F1283" s="5" t="s">
        <v>66</v>
      </c>
      <c r="G1283" s="5" t="s">
        <v>51</v>
      </c>
      <c r="H1283" s="5" t="s">
        <v>67</v>
      </c>
      <c r="I1283" t="s">
        <v>26</v>
      </c>
      <c r="J1283" t="s">
        <v>67</v>
      </c>
      <c r="K1283">
        <v>100</v>
      </c>
      <c r="L1283" s="5" t="s">
        <v>2686</v>
      </c>
      <c r="M1283" s="5" t="s">
        <v>28</v>
      </c>
      <c r="N1283">
        <v>8</v>
      </c>
      <c r="O1283" t="s">
        <v>141</v>
      </c>
      <c r="P1283" s="1">
        <v>45383</v>
      </c>
      <c r="Q1283" s="1">
        <v>45421</v>
      </c>
      <c r="R1283">
        <v>984</v>
      </c>
      <c r="S1283" s="4">
        <v>6</v>
      </c>
      <c r="T1283" t="s">
        <v>136</v>
      </c>
    </row>
    <row r="1284" spans="1:20" x14ac:dyDescent="0.35">
      <c r="A1284" t="s">
        <v>2687</v>
      </c>
      <c r="B1284" s="5" t="s">
        <v>32</v>
      </c>
      <c r="C1284" s="6">
        <v>71781</v>
      </c>
      <c r="D1284" t="s">
        <v>41</v>
      </c>
      <c r="E1284">
        <v>61014</v>
      </c>
      <c r="F1284" s="5" t="s">
        <v>50</v>
      </c>
      <c r="G1284" s="5" t="s">
        <v>42</v>
      </c>
      <c r="H1284" s="5" t="s">
        <v>151</v>
      </c>
      <c r="I1284" t="s">
        <v>26</v>
      </c>
      <c r="J1284" t="s">
        <v>313</v>
      </c>
      <c r="K1284">
        <v>100</v>
      </c>
      <c r="L1284" s="5" t="s">
        <v>2688</v>
      </c>
      <c r="M1284" s="5" t="s">
        <v>37</v>
      </c>
      <c r="N1284">
        <v>4</v>
      </c>
      <c r="O1284" t="s">
        <v>131</v>
      </c>
      <c r="P1284" s="1">
        <v>45417</v>
      </c>
      <c r="Q1284" s="1">
        <v>45458</v>
      </c>
      <c r="R1284">
        <v>2151</v>
      </c>
      <c r="S1284" s="4">
        <v>5.9</v>
      </c>
      <c r="T1284" t="s">
        <v>47</v>
      </c>
    </row>
    <row r="1285" spans="1:20" x14ac:dyDescent="0.35">
      <c r="A1285" t="s">
        <v>2689</v>
      </c>
      <c r="B1285" s="5" t="s">
        <v>28802</v>
      </c>
      <c r="C1285" s="6">
        <v>34334</v>
      </c>
      <c r="D1285" t="s">
        <v>22</v>
      </c>
      <c r="E1285">
        <v>34334</v>
      </c>
      <c r="F1285" s="5" t="s">
        <v>50</v>
      </c>
      <c r="G1285" s="5" t="s">
        <v>59</v>
      </c>
      <c r="H1285" s="5" t="s">
        <v>116</v>
      </c>
      <c r="I1285" t="s">
        <v>26</v>
      </c>
      <c r="J1285" t="s">
        <v>68</v>
      </c>
      <c r="K1285">
        <v>50</v>
      </c>
      <c r="L1285" s="5" t="s">
        <v>2690</v>
      </c>
      <c r="M1285" s="5" t="s">
        <v>54</v>
      </c>
      <c r="N1285">
        <v>3</v>
      </c>
      <c r="O1285" t="s">
        <v>88</v>
      </c>
      <c r="P1285" s="1">
        <v>45493</v>
      </c>
      <c r="Q1285" s="1">
        <v>45511</v>
      </c>
      <c r="R1285">
        <v>1662</v>
      </c>
      <c r="S1285" s="4">
        <v>5.8</v>
      </c>
      <c r="T1285" t="s">
        <v>136</v>
      </c>
    </row>
    <row r="1286" spans="1:20" x14ac:dyDescent="0.35">
      <c r="A1286" t="s">
        <v>2691</v>
      </c>
      <c r="B1286" s="5" t="s">
        <v>28802</v>
      </c>
      <c r="C1286" s="6">
        <v>59699</v>
      </c>
      <c r="D1286" t="s">
        <v>22</v>
      </c>
      <c r="E1286">
        <v>59699</v>
      </c>
      <c r="F1286" s="5" t="s">
        <v>58</v>
      </c>
      <c r="G1286" s="5" t="s">
        <v>24</v>
      </c>
      <c r="H1286" s="5" t="s">
        <v>25</v>
      </c>
      <c r="I1286" t="s">
        <v>35</v>
      </c>
      <c r="J1286" t="s">
        <v>25</v>
      </c>
      <c r="K1286">
        <v>0</v>
      </c>
      <c r="L1286" s="5" t="s">
        <v>2692</v>
      </c>
      <c r="M1286" s="5" t="s">
        <v>70</v>
      </c>
      <c r="N1286">
        <v>1</v>
      </c>
      <c r="O1286" t="s">
        <v>107</v>
      </c>
      <c r="P1286" s="1">
        <v>45360</v>
      </c>
      <c r="Q1286" s="1">
        <v>45399</v>
      </c>
      <c r="R1286">
        <v>526</v>
      </c>
      <c r="S1286" s="4">
        <v>9.8000000000000007</v>
      </c>
      <c r="T1286" t="s">
        <v>108</v>
      </c>
    </row>
    <row r="1287" spans="1:20" x14ac:dyDescent="0.35">
      <c r="A1287" t="s">
        <v>2693</v>
      </c>
      <c r="B1287" s="5" t="s">
        <v>162</v>
      </c>
      <c r="C1287" s="6">
        <v>74398</v>
      </c>
      <c r="D1287" t="s">
        <v>65</v>
      </c>
      <c r="E1287">
        <v>96717</v>
      </c>
      <c r="F1287" s="5" t="s">
        <v>58</v>
      </c>
      <c r="G1287" s="5" t="s">
        <v>24</v>
      </c>
      <c r="H1287" s="5" t="s">
        <v>67</v>
      </c>
      <c r="I1287" t="s">
        <v>35</v>
      </c>
      <c r="J1287" t="s">
        <v>97</v>
      </c>
      <c r="K1287">
        <v>50</v>
      </c>
      <c r="L1287" s="5" t="s">
        <v>2694</v>
      </c>
      <c r="M1287" s="5" t="s">
        <v>54</v>
      </c>
      <c r="N1287">
        <v>1</v>
      </c>
      <c r="O1287" t="s">
        <v>78</v>
      </c>
      <c r="P1287" s="1">
        <v>45478</v>
      </c>
      <c r="Q1287" s="1">
        <v>45508</v>
      </c>
      <c r="R1287">
        <v>560</v>
      </c>
      <c r="S1287" s="4">
        <v>6.5</v>
      </c>
      <c r="T1287" t="s">
        <v>210</v>
      </c>
    </row>
    <row r="1288" spans="1:20" x14ac:dyDescent="0.35">
      <c r="A1288" t="s">
        <v>2695</v>
      </c>
      <c r="B1288" s="5" t="s">
        <v>21</v>
      </c>
      <c r="C1288" s="6">
        <v>114132</v>
      </c>
      <c r="D1288" t="s">
        <v>22</v>
      </c>
      <c r="E1288">
        <v>114132</v>
      </c>
      <c r="F1288" s="5" t="s">
        <v>50</v>
      </c>
      <c r="G1288" s="5" t="s">
        <v>42</v>
      </c>
      <c r="H1288" s="5" t="s">
        <v>191</v>
      </c>
      <c r="I1288" t="s">
        <v>35</v>
      </c>
      <c r="J1288" t="s">
        <v>191</v>
      </c>
      <c r="K1288">
        <v>100</v>
      </c>
      <c r="L1288" s="5" t="s">
        <v>2696</v>
      </c>
      <c r="M1288" s="5" t="s">
        <v>54</v>
      </c>
      <c r="N1288">
        <v>4</v>
      </c>
      <c r="O1288" t="s">
        <v>141</v>
      </c>
      <c r="P1288" s="1">
        <v>45384</v>
      </c>
      <c r="Q1288" s="1">
        <v>45444</v>
      </c>
      <c r="R1288">
        <v>1575</v>
      </c>
      <c r="S1288" s="4">
        <v>7.8</v>
      </c>
      <c r="T1288" t="s">
        <v>47</v>
      </c>
    </row>
    <row r="1289" spans="1:20" x14ac:dyDescent="0.35">
      <c r="A1289" t="s">
        <v>2697</v>
      </c>
      <c r="B1289" s="5" t="s">
        <v>162</v>
      </c>
      <c r="C1289" s="6">
        <v>82988</v>
      </c>
      <c r="D1289" t="s">
        <v>22</v>
      </c>
      <c r="E1289">
        <v>82988</v>
      </c>
      <c r="F1289" s="5" t="s">
        <v>58</v>
      </c>
      <c r="G1289" s="5" t="s">
        <v>51</v>
      </c>
      <c r="H1289" s="5" t="s">
        <v>191</v>
      </c>
      <c r="I1289" t="s">
        <v>35</v>
      </c>
      <c r="J1289" t="s">
        <v>93</v>
      </c>
      <c r="K1289">
        <v>50</v>
      </c>
      <c r="L1289" s="5" t="s">
        <v>2698</v>
      </c>
      <c r="M1289" s="5" t="s">
        <v>54</v>
      </c>
      <c r="N1289">
        <v>1</v>
      </c>
      <c r="O1289" t="s">
        <v>78</v>
      </c>
      <c r="P1289" s="1">
        <v>45601</v>
      </c>
      <c r="Q1289" s="1">
        <v>45616</v>
      </c>
      <c r="R1289">
        <v>1031</v>
      </c>
      <c r="S1289" s="4">
        <v>5.3</v>
      </c>
      <c r="T1289" t="s">
        <v>243</v>
      </c>
    </row>
    <row r="1290" spans="1:20" x14ac:dyDescent="0.35">
      <c r="A1290" t="s">
        <v>2699</v>
      </c>
      <c r="B1290" s="5" t="s">
        <v>40</v>
      </c>
      <c r="C1290" s="6">
        <v>129184</v>
      </c>
      <c r="D1290" t="s">
        <v>22</v>
      </c>
      <c r="E1290">
        <v>129184</v>
      </c>
      <c r="F1290" s="5" t="s">
        <v>50</v>
      </c>
      <c r="G1290" s="5" t="s">
        <v>59</v>
      </c>
      <c r="H1290" s="5" t="s">
        <v>97</v>
      </c>
      <c r="I1290" t="s">
        <v>26</v>
      </c>
      <c r="J1290" t="s">
        <v>97</v>
      </c>
      <c r="K1290">
        <v>100</v>
      </c>
      <c r="L1290" s="5" t="s">
        <v>2700</v>
      </c>
      <c r="M1290" s="5" t="s">
        <v>28</v>
      </c>
      <c r="N1290">
        <v>4</v>
      </c>
      <c r="O1290" t="s">
        <v>29</v>
      </c>
      <c r="P1290" s="1">
        <v>45462</v>
      </c>
      <c r="Q1290" s="1">
        <v>45526</v>
      </c>
      <c r="R1290">
        <v>2210</v>
      </c>
      <c r="S1290" s="4">
        <v>8.1</v>
      </c>
      <c r="T1290" t="s">
        <v>108</v>
      </c>
    </row>
    <row r="1291" spans="1:20" x14ac:dyDescent="0.35">
      <c r="A1291" t="s">
        <v>2701</v>
      </c>
      <c r="B1291" s="5" t="s">
        <v>32</v>
      </c>
      <c r="C1291" s="6">
        <v>122761</v>
      </c>
      <c r="D1291" t="s">
        <v>22</v>
      </c>
      <c r="E1291">
        <v>122761</v>
      </c>
      <c r="F1291" s="5" t="s">
        <v>66</v>
      </c>
      <c r="G1291" s="5" t="s">
        <v>24</v>
      </c>
      <c r="H1291" s="5" t="s">
        <v>25</v>
      </c>
      <c r="I1291" t="s">
        <v>44</v>
      </c>
      <c r="J1291" t="s">
        <v>25</v>
      </c>
      <c r="K1291">
        <v>100</v>
      </c>
      <c r="L1291" s="5" t="s">
        <v>2702</v>
      </c>
      <c r="M1291" s="5" t="s">
        <v>70</v>
      </c>
      <c r="N1291">
        <v>7</v>
      </c>
      <c r="O1291" t="s">
        <v>46</v>
      </c>
      <c r="P1291" s="1">
        <v>45490</v>
      </c>
      <c r="Q1291" s="1">
        <v>45541</v>
      </c>
      <c r="R1291">
        <v>1608</v>
      </c>
      <c r="S1291" s="4">
        <v>9.1</v>
      </c>
      <c r="T1291" t="s">
        <v>30</v>
      </c>
    </row>
    <row r="1292" spans="1:20" x14ac:dyDescent="0.35">
      <c r="A1292" t="s">
        <v>2703</v>
      </c>
      <c r="B1292" s="5" t="s">
        <v>91</v>
      </c>
      <c r="C1292" s="6">
        <v>176080</v>
      </c>
      <c r="D1292" t="s">
        <v>22</v>
      </c>
      <c r="E1292">
        <v>176080</v>
      </c>
      <c r="F1292" s="5" t="s">
        <v>23</v>
      </c>
      <c r="G1292" s="5" t="s">
        <v>24</v>
      </c>
      <c r="H1292" s="5" t="s">
        <v>165</v>
      </c>
      <c r="I1292" t="s">
        <v>44</v>
      </c>
      <c r="J1292" t="s">
        <v>165</v>
      </c>
      <c r="K1292">
        <v>50</v>
      </c>
      <c r="L1292" s="5" t="s">
        <v>2704</v>
      </c>
      <c r="M1292" s="5" t="s">
        <v>54</v>
      </c>
      <c r="N1292">
        <v>10</v>
      </c>
      <c r="O1292" t="s">
        <v>172</v>
      </c>
      <c r="P1292" s="1">
        <v>45512</v>
      </c>
      <c r="Q1292" s="1">
        <v>45549</v>
      </c>
      <c r="R1292">
        <v>2453</v>
      </c>
      <c r="S1292" s="4">
        <v>7.3</v>
      </c>
      <c r="T1292" t="s">
        <v>55</v>
      </c>
    </row>
    <row r="1293" spans="1:20" x14ac:dyDescent="0.35">
      <c r="A1293" t="s">
        <v>2705</v>
      </c>
      <c r="B1293" s="5" t="s">
        <v>28801</v>
      </c>
      <c r="C1293" s="6">
        <v>132322</v>
      </c>
      <c r="D1293" t="s">
        <v>22</v>
      </c>
      <c r="E1293">
        <v>132322</v>
      </c>
      <c r="F1293" s="5" t="s">
        <v>50</v>
      </c>
      <c r="G1293" s="5" t="s">
        <v>42</v>
      </c>
      <c r="H1293" s="5" t="s">
        <v>97</v>
      </c>
      <c r="I1293" t="s">
        <v>35</v>
      </c>
      <c r="J1293" t="s">
        <v>97</v>
      </c>
      <c r="K1293">
        <v>0</v>
      </c>
      <c r="L1293" s="5" t="s">
        <v>2706</v>
      </c>
      <c r="M1293" s="5" t="s">
        <v>54</v>
      </c>
      <c r="N1293">
        <v>3</v>
      </c>
      <c r="O1293" t="s">
        <v>112</v>
      </c>
      <c r="P1293" s="1">
        <v>45543</v>
      </c>
      <c r="Q1293" s="1">
        <v>45607</v>
      </c>
      <c r="R1293">
        <v>2323</v>
      </c>
      <c r="S1293" s="4">
        <v>6.5</v>
      </c>
      <c r="T1293" t="s">
        <v>103</v>
      </c>
    </row>
    <row r="1294" spans="1:20" x14ac:dyDescent="0.35">
      <c r="A1294" t="s">
        <v>2707</v>
      </c>
      <c r="B1294" s="5" t="s">
        <v>32</v>
      </c>
      <c r="C1294" s="6">
        <v>220734</v>
      </c>
      <c r="D1294" t="s">
        <v>41</v>
      </c>
      <c r="E1294">
        <v>187624</v>
      </c>
      <c r="F1294" s="5" t="s">
        <v>23</v>
      </c>
      <c r="G1294" s="5" t="s">
        <v>42</v>
      </c>
      <c r="H1294" s="5" t="s">
        <v>126</v>
      </c>
      <c r="I1294" t="s">
        <v>44</v>
      </c>
      <c r="J1294" t="s">
        <v>126</v>
      </c>
      <c r="K1294">
        <v>50</v>
      </c>
      <c r="L1294" s="5" t="s">
        <v>2708</v>
      </c>
      <c r="M1294" s="5" t="s">
        <v>28</v>
      </c>
      <c r="N1294">
        <v>19</v>
      </c>
      <c r="O1294" t="s">
        <v>147</v>
      </c>
      <c r="P1294" s="1">
        <v>45406</v>
      </c>
      <c r="Q1294" s="1">
        <v>45432</v>
      </c>
      <c r="R1294">
        <v>1183</v>
      </c>
      <c r="S1294" s="4">
        <v>8.8000000000000007</v>
      </c>
      <c r="T1294" t="s">
        <v>63</v>
      </c>
    </row>
    <row r="1295" spans="1:20" x14ac:dyDescent="0.35">
      <c r="A1295" t="s">
        <v>2709</v>
      </c>
      <c r="B1295" s="5" t="s">
        <v>100</v>
      </c>
      <c r="C1295" s="6">
        <v>210396</v>
      </c>
      <c r="D1295" t="s">
        <v>22</v>
      </c>
      <c r="E1295">
        <v>210396</v>
      </c>
      <c r="F1295" s="5" t="s">
        <v>23</v>
      </c>
      <c r="G1295" s="5" t="s">
        <v>24</v>
      </c>
      <c r="H1295" s="5" t="s">
        <v>129</v>
      </c>
      <c r="I1295" t="s">
        <v>44</v>
      </c>
      <c r="J1295" t="s">
        <v>129</v>
      </c>
      <c r="K1295">
        <v>0</v>
      </c>
      <c r="L1295" s="5" t="s">
        <v>2710</v>
      </c>
      <c r="M1295" s="5" t="s">
        <v>54</v>
      </c>
      <c r="N1295">
        <v>10</v>
      </c>
      <c r="O1295" t="s">
        <v>135</v>
      </c>
      <c r="P1295" s="1">
        <v>45735</v>
      </c>
      <c r="Q1295" s="1">
        <v>45752</v>
      </c>
      <c r="R1295">
        <v>1745</v>
      </c>
      <c r="S1295" s="4">
        <v>5.2</v>
      </c>
      <c r="T1295" t="s">
        <v>153</v>
      </c>
    </row>
    <row r="1296" spans="1:20" x14ac:dyDescent="0.35">
      <c r="A1296" t="s">
        <v>2711</v>
      </c>
      <c r="B1296" s="5" t="s">
        <v>28802</v>
      </c>
      <c r="C1296" s="6">
        <v>178095</v>
      </c>
      <c r="D1296" t="s">
        <v>22</v>
      </c>
      <c r="E1296">
        <v>178095</v>
      </c>
      <c r="F1296" s="5" t="s">
        <v>66</v>
      </c>
      <c r="G1296" s="5" t="s">
        <v>42</v>
      </c>
      <c r="H1296" s="5" t="s">
        <v>68</v>
      </c>
      <c r="I1296" t="s">
        <v>35</v>
      </c>
      <c r="J1296" t="s">
        <v>1211</v>
      </c>
      <c r="K1296">
        <v>100</v>
      </c>
      <c r="L1296" s="5" t="s">
        <v>2712</v>
      </c>
      <c r="M1296" s="5" t="s">
        <v>37</v>
      </c>
      <c r="N1296">
        <v>9</v>
      </c>
      <c r="O1296" t="s">
        <v>112</v>
      </c>
      <c r="P1296" s="1">
        <v>45551</v>
      </c>
      <c r="Q1296" s="1">
        <v>45577</v>
      </c>
      <c r="R1296">
        <v>1142</v>
      </c>
      <c r="S1296" s="4">
        <v>5.7</v>
      </c>
      <c r="T1296" t="s">
        <v>103</v>
      </c>
    </row>
    <row r="1297" spans="1:20" x14ac:dyDescent="0.35">
      <c r="A1297" t="s">
        <v>2713</v>
      </c>
      <c r="B1297" s="5" t="s">
        <v>73</v>
      </c>
      <c r="C1297" s="6">
        <v>130897</v>
      </c>
      <c r="D1297" t="s">
        <v>41</v>
      </c>
      <c r="E1297">
        <v>111262</v>
      </c>
      <c r="F1297" s="5" t="s">
        <v>23</v>
      </c>
      <c r="G1297" s="5" t="s">
        <v>51</v>
      </c>
      <c r="H1297" s="5" t="s">
        <v>60</v>
      </c>
      <c r="I1297" t="s">
        <v>44</v>
      </c>
      <c r="J1297" t="s">
        <v>60</v>
      </c>
      <c r="K1297">
        <v>50</v>
      </c>
      <c r="L1297" s="5" t="s">
        <v>2714</v>
      </c>
      <c r="M1297" s="5" t="s">
        <v>28</v>
      </c>
      <c r="N1297">
        <v>11</v>
      </c>
      <c r="O1297" t="s">
        <v>141</v>
      </c>
      <c r="P1297" s="1">
        <v>45356</v>
      </c>
      <c r="Q1297" s="1">
        <v>45381</v>
      </c>
      <c r="R1297">
        <v>1235</v>
      </c>
      <c r="S1297" s="4">
        <v>5.0999999999999996</v>
      </c>
      <c r="T1297" t="s">
        <v>63</v>
      </c>
    </row>
    <row r="1298" spans="1:20" x14ac:dyDescent="0.35">
      <c r="A1298" t="s">
        <v>2715</v>
      </c>
      <c r="B1298" s="5" t="s">
        <v>49</v>
      </c>
      <c r="C1298" s="6">
        <v>278652</v>
      </c>
      <c r="D1298" t="s">
        <v>41</v>
      </c>
      <c r="E1298">
        <v>236854</v>
      </c>
      <c r="F1298" s="5" t="s">
        <v>23</v>
      </c>
      <c r="G1298" s="5" t="s">
        <v>51</v>
      </c>
      <c r="H1298" s="5" t="s">
        <v>126</v>
      </c>
      <c r="I1298" t="s">
        <v>35</v>
      </c>
      <c r="J1298" t="s">
        <v>126</v>
      </c>
      <c r="K1298">
        <v>100</v>
      </c>
      <c r="L1298" s="5" t="s">
        <v>2716</v>
      </c>
      <c r="M1298" s="5" t="s">
        <v>54</v>
      </c>
      <c r="N1298">
        <v>14</v>
      </c>
      <c r="O1298" t="s">
        <v>141</v>
      </c>
      <c r="P1298" s="1">
        <v>45766</v>
      </c>
      <c r="Q1298" s="1">
        <v>45806</v>
      </c>
      <c r="R1298">
        <v>1960</v>
      </c>
      <c r="S1298" s="4">
        <v>5.7</v>
      </c>
      <c r="T1298" t="s">
        <v>55</v>
      </c>
    </row>
    <row r="1299" spans="1:20" x14ac:dyDescent="0.35">
      <c r="A1299" t="s">
        <v>2717</v>
      </c>
      <c r="B1299" s="5" t="s">
        <v>145</v>
      </c>
      <c r="C1299" s="6">
        <v>241681</v>
      </c>
      <c r="D1299" t="s">
        <v>22</v>
      </c>
      <c r="E1299">
        <v>241681</v>
      </c>
      <c r="F1299" s="5" t="s">
        <v>23</v>
      </c>
      <c r="G1299" s="5" t="s">
        <v>51</v>
      </c>
      <c r="H1299" s="5" t="s">
        <v>52</v>
      </c>
      <c r="I1299" t="s">
        <v>35</v>
      </c>
      <c r="J1299" t="s">
        <v>52</v>
      </c>
      <c r="K1299">
        <v>0</v>
      </c>
      <c r="L1299" s="5" t="s">
        <v>2718</v>
      </c>
      <c r="M1299" s="5" t="s">
        <v>28</v>
      </c>
      <c r="N1299">
        <v>10</v>
      </c>
      <c r="O1299" t="s">
        <v>78</v>
      </c>
      <c r="P1299" s="1">
        <v>45590</v>
      </c>
      <c r="Q1299" s="1">
        <v>45631</v>
      </c>
      <c r="R1299">
        <v>2150</v>
      </c>
      <c r="S1299" s="4">
        <v>6.3</v>
      </c>
      <c r="T1299" t="s">
        <v>30</v>
      </c>
    </row>
    <row r="1300" spans="1:20" x14ac:dyDescent="0.35">
      <c r="A1300" t="s">
        <v>2719</v>
      </c>
      <c r="B1300" s="5" t="s">
        <v>21</v>
      </c>
      <c r="C1300" s="6">
        <v>108165</v>
      </c>
      <c r="D1300" t="s">
        <v>22</v>
      </c>
      <c r="E1300">
        <v>108165</v>
      </c>
      <c r="F1300" s="5" t="s">
        <v>50</v>
      </c>
      <c r="G1300" s="5" t="s">
        <v>51</v>
      </c>
      <c r="H1300" s="5" t="s">
        <v>68</v>
      </c>
      <c r="I1300" t="s">
        <v>44</v>
      </c>
      <c r="J1300" t="s">
        <v>76</v>
      </c>
      <c r="K1300">
        <v>50</v>
      </c>
      <c r="L1300" s="5" t="s">
        <v>2720</v>
      </c>
      <c r="M1300" s="5" t="s">
        <v>54</v>
      </c>
      <c r="N1300">
        <v>2</v>
      </c>
      <c r="O1300" t="s">
        <v>147</v>
      </c>
      <c r="P1300" s="1">
        <v>45725</v>
      </c>
      <c r="Q1300" s="1">
        <v>45793</v>
      </c>
      <c r="R1300">
        <v>962</v>
      </c>
      <c r="S1300" s="4">
        <v>7.7</v>
      </c>
      <c r="T1300" t="s">
        <v>210</v>
      </c>
    </row>
    <row r="1301" spans="1:20" x14ac:dyDescent="0.35">
      <c r="A1301" t="s">
        <v>2721</v>
      </c>
      <c r="B1301" s="5" t="s">
        <v>28802</v>
      </c>
      <c r="C1301" s="6">
        <v>37809</v>
      </c>
      <c r="D1301" t="s">
        <v>22</v>
      </c>
      <c r="E1301">
        <v>37809</v>
      </c>
      <c r="F1301" s="5" t="s">
        <v>66</v>
      </c>
      <c r="G1301" s="5" t="s">
        <v>42</v>
      </c>
      <c r="H1301" s="5" t="s">
        <v>116</v>
      </c>
      <c r="I1301" t="s">
        <v>26</v>
      </c>
      <c r="J1301" t="s">
        <v>313</v>
      </c>
      <c r="K1301">
        <v>0</v>
      </c>
      <c r="L1301" s="5" t="s">
        <v>2722</v>
      </c>
      <c r="M1301" s="5" t="s">
        <v>37</v>
      </c>
      <c r="N1301">
        <v>7</v>
      </c>
      <c r="O1301" t="s">
        <v>88</v>
      </c>
      <c r="P1301" s="1">
        <v>45436</v>
      </c>
      <c r="Q1301" s="1">
        <v>45456</v>
      </c>
      <c r="R1301">
        <v>1144</v>
      </c>
      <c r="S1301" s="4">
        <v>9.4</v>
      </c>
      <c r="T1301" t="s">
        <v>95</v>
      </c>
    </row>
    <row r="1302" spans="1:20" x14ac:dyDescent="0.35">
      <c r="A1302" t="s">
        <v>2723</v>
      </c>
      <c r="B1302" s="5" t="s">
        <v>91</v>
      </c>
      <c r="C1302" s="6">
        <v>59161</v>
      </c>
      <c r="D1302" t="s">
        <v>22</v>
      </c>
      <c r="E1302">
        <v>59161</v>
      </c>
      <c r="F1302" s="5" t="s">
        <v>66</v>
      </c>
      <c r="G1302" s="5" t="s">
        <v>42</v>
      </c>
      <c r="H1302" s="5" t="s">
        <v>157</v>
      </c>
      <c r="I1302" t="s">
        <v>35</v>
      </c>
      <c r="J1302" t="s">
        <v>157</v>
      </c>
      <c r="K1302">
        <v>100</v>
      </c>
      <c r="L1302" s="5" t="s">
        <v>2724</v>
      </c>
      <c r="M1302" s="5" t="s">
        <v>37</v>
      </c>
      <c r="N1302">
        <v>6</v>
      </c>
      <c r="O1302" t="s">
        <v>85</v>
      </c>
      <c r="P1302" s="1">
        <v>45568</v>
      </c>
      <c r="Q1302" s="1">
        <v>45597</v>
      </c>
      <c r="R1302">
        <v>848</v>
      </c>
      <c r="S1302" s="4">
        <v>9.8000000000000007</v>
      </c>
      <c r="T1302" t="s">
        <v>136</v>
      </c>
    </row>
    <row r="1303" spans="1:20" x14ac:dyDescent="0.35">
      <c r="A1303" t="s">
        <v>2725</v>
      </c>
      <c r="B1303" s="5" t="s">
        <v>100</v>
      </c>
      <c r="C1303" s="6">
        <v>65717</v>
      </c>
      <c r="D1303" t="s">
        <v>81</v>
      </c>
      <c r="E1303">
        <v>88718</v>
      </c>
      <c r="F1303" s="5" t="s">
        <v>58</v>
      </c>
      <c r="G1303" s="5" t="s">
        <v>51</v>
      </c>
      <c r="H1303" s="5" t="s">
        <v>82</v>
      </c>
      <c r="I1303" t="s">
        <v>26</v>
      </c>
      <c r="J1303" t="s">
        <v>82</v>
      </c>
      <c r="K1303">
        <v>50</v>
      </c>
      <c r="L1303" s="5" t="s">
        <v>2726</v>
      </c>
      <c r="M1303" s="5" t="s">
        <v>54</v>
      </c>
      <c r="N1303">
        <v>1</v>
      </c>
      <c r="O1303" t="s">
        <v>78</v>
      </c>
      <c r="P1303" s="1">
        <v>45529</v>
      </c>
      <c r="Q1303" s="1">
        <v>45585</v>
      </c>
      <c r="R1303">
        <v>2168</v>
      </c>
      <c r="S1303" s="4">
        <v>8.9</v>
      </c>
      <c r="T1303" t="s">
        <v>136</v>
      </c>
    </row>
    <row r="1304" spans="1:20" x14ac:dyDescent="0.35">
      <c r="A1304" t="s">
        <v>2727</v>
      </c>
      <c r="B1304" s="5" t="s">
        <v>91</v>
      </c>
      <c r="C1304" s="6">
        <v>131415</v>
      </c>
      <c r="D1304" t="s">
        <v>22</v>
      </c>
      <c r="E1304">
        <v>131415</v>
      </c>
      <c r="F1304" s="5" t="s">
        <v>23</v>
      </c>
      <c r="G1304" s="5" t="s">
        <v>51</v>
      </c>
      <c r="H1304" s="5" t="s">
        <v>165</v>
      </c>
      <c r="I1304" t="s">
        <v>26</v>
      </c>
      <c r="J1304" t="s">
        <v>294</v>
      </c>
      <c r="K1304">
        <v>0</v>
      </c>
      <c r="L1304" s="5" t="s">
        <v>2728</v>
      </c>
      <c r="M1304" s="5" t="s">
        <v>70</v>
      </c>
      <c r="N1304">
        <v>14</v>
      </c>
      <c r="O1304" t="s">
        <v>62</v>
      </c>
      <c r="P1304" s="1">
        <v>45774</v>
      </c>
      <c r="Q1304" s="1">
        <v>45828</v>
      </c>
      <c r="R1304">
        <v>686</v>
      </c>
      <c r="S1304" s="4">
        <v>9.1999999999999993</v>
      </c>
      <c r="T1304" t="s">
        <v>89</v>
      </c>
    </row>
    <row r="1305" spans="1:20" x14ac:dyDescent="0.35">
      <c r="A1305" t="s">
        <v>2729</v>
      </c>
      <c r="B1305" s="5" t="s">
        <v>217</v>
      </c>
      <c r="C1305" s="6">
        <v>165177</v>
      </c>
      <c r="D1305" t="s">
        <v>120</v>
      </c>
      <c r="E1305">
        <v>148659</v>
      </c>
      <c r="F1305" s="5" t="s">
        <v>66</v>
      </c>
      <c r="G1305" s="5" t="s">
        <v>51</v>
      </c>
      <c r="H1305" s="5" t="s">
        <v>121</v>
      </c>
      <c r="I1305" t="s">
        <v>44</v>
      </c>
      <c r="J1305" t="s">
        <v>121</v>
      </c>
      <c r="K1305">
        <v>0</v>
      </c>
      <c r="L1305" s="5" t="s">
        <v>2730</v>
      </c>
      <c r="M1305" s="5" t="s">
        <v>54</v>
      </c>
      <c r="N1305">
        <v>6</v>
      </c>
      <c r="O1305" t="s">
        <v>135</v>
      </c>
      <c r="P1305" s="1">
        <v>45480</v>
      </c>
      <c r="Q1305" s="1">
        <v>45544</v>
      </c>
      <c r="R1305">
        <v>2397</v>
      </c>
      <c r="S1305" s="4">
        <v>8.6</v>
      </c>
      <c r="T1305" t="s">
        <v>243</v>
      </c>
    </row>
    <row r="1306" spans="1:20" x14ac:dyDescent="0.35">
      <c r="A1306" t="s">
        <v>2731</v>
      </c>
      <c r="B1306" s="5" t="s">
        <v>28800</v>
      </c>
      <c r="C1306" s="6">
        <v>134710</v>
      </c>
      <c r="D1306" t="s">
        <v>22</v>
      </c>
      <c r="E1306">
        <v>134710</v>
      </c>
      <c r="F1306" s="5" t="s">
        <v>66</v>
      </c>
      <c r="G1306" s="5" t="s">
        <v>24</v>
      </c>
      <c r="H1306" s="5" t="s">
        <v>52</v>
      </c>
      <c r="I1306" t="s">
        <v>35</v>
      </c>
      <c r="J1306" t="s">
        <v>52</v>
      </c>
      <c r="K1306">
        <v>50</v>
      </c>
      <c r="L1306" s="5" t="s">
        <v>2732</v>
      </c>
      <c r="M1306" s="5" t="s">
        <v>28</v>
      </c>
      <c r="N1306">
        <v>9</v>
      </c>
      <c r="O1306" t="s">
        <v>46</v>
      </c>
      <c r="P1306" s="1">
        <v>45684</v>
      </c>
      <c r="Q1306" s="1">
        <v>45738</v>
      </c>
      <c r="R1306">
        <v>898</v>
      </c>
      <c r="S1306" s="4">
        <v>5.9</v>
      </c>
      <c r="T1306" t="s">
        <v>210</v>
      </c>
    </row>
    <row r="1307" spans="1:20" x14ac:dyDescent="0.35">
      <c r="A1307" t="s">
        <v>2733</v>
      </c>
      <c r="B1307" s="5" t="s">
        <v>162</v>
      </c>
      <c r="C1307" s="6">
        <v>132331</v>
      </c>
      <c r="D1307" t="s">
        <v>41</v>
      </c>
      <c r="E1307">
        <v>112481</v>
      </c>
      <c r="F1307" s="5" t="s">
        <v>66</v>
      </c>
      <c r="G1307" s="5" t="s">
        <v>42</v>
      </c>
      <c r="H1307" s="5" t="s">
        <v>60</v>
      </c>
      <c r="I1307" t="s">
        <v>35</v>
      </c>
      <c r="J1307" t="s">
        <v>60</v>
      </c>
      <c r="K1307">
        <v>100</v>
      </c>
      <c r="L1307" s="5" t="s">
        <v>2734</v>
      </c>
      <c r="M1307" s="5" t="s">
        <v>70</v>
      </c>
      <c r="N1307">
        <v>6</v>
      </c>
      <c r="O1307" t="s">
        <v>46</v>
      </c>
      <c r="P1307" s="1">
        <v>45702</v>
      </c>
      <c r="Q1307" s="1">
        <v>45733</v>
      </c>
      <c r="R1307">
        <v>1623</v>
      </c>
      <c r="S1307" s="4">
        <v>6</v>
      </c>
      <c r="T1307" t="s">
        <v>47</v>
      </c>
    </row>
    <row r="1308" spans="1:20" x14ac:dyDescent="0.35">
      <c r="A1308" t="s">
        <v>2735</v>
      </c>
      <c r="B1308" s="5" t="s">
        <v>28800</v>
      </c>
      <c r="C1308" s="6">
        <v>25085</v>
      </c>
      <c r="D1308" t="s">
        <v>22</v>
      </c>
      <c r="E1308">
        <v>25085</v>
      </c>
      <c r="F1308" s="5" t="s">
        <v>58</v>
      </c>
      <c r="G1308" s="5" t="s">
        <v>42</v>
      </c>
      <c r="H1308" s="5" t="s">
        <v>157</v>
      </c>
      <c r="I1308" t="s">
        <v>44</v>
      </c>
      <c r="J1308" t="s">
        <v>157</v>
      </c>
      <c r="K1308">
        <v>100</v>
      </c>
      <c r="L1308" s="5" t="s">
        <v>2736</v>
      </c>
      <c r="M1308" s="5" t="s">
        <v>28</v>
      </c>
      <c r="N1308">
        <v>1</v>
      </c>
      <c r="O1308" t="s">
        <v>172</v>
      </c>
      <c r="P1308" s="1">
        <v>45504</v>
      </c>
      <c r="Q1308" s="1">
        <v>45560</v>
      </c>
      <c r="R1308">
        <v>2291</v>
      </c>
      <c r="S1308" s="4">
        <v>5.2</v>
      </c>
      <c r="T1308" t="s">
        <v>89</v>
      </c>
    </row>
    <row r="1309" spans="1:20" x14ac:dyDescent="0.35">
      <c r="A1309" t="s">
        <v>2737</v>
      </c>
      <c r="B1309" s="5" t="s">
        <v>28802</v>
      </c>
      <c r="C1309" s="6">
        <v>81436</v>
      </c>
      <c r="D1309" t="s">
        <v>22</v>
      </c>
      <c r="E1309">
        <v>81436</v>
      </c>
      <c r="F1309" s="5" t="s">
        <v>58</v>
      </c>
      <c r="G1309" s="5" t="s">
        <v>51</v>
      </c>
      <c r="H1309" s="5" t="s">
        <v>101</v>
      </c>
      <c r="I1309" t="s">
        <v>26</v>
      </c>
      <c r="J1309" t="s">
        <v>101</v>
      </c>
      <c r="K1309">
        <v>50</v>
      </c>
      <c r="L1309" s="5" t="s">
        <v>2738</v>
      </c>
      <c r="M1309" s="5" t="s">
        <v>28</v>
      </c>
      <c r="N1309">
        <v>0</v>
      </c>
      <c r="O1309" t="s">
        <v>71</v>
      </c>
      <c r="P1309" s="1">
        <v>45621</v>
      </c>
      <c r="Q1309" s="1">
        <v>45688</v>
      </c>
      <c r="R1309">
        <v>1081</v>
      </c>
      <c r="S1309" s="4">
        <v>8.4</v>
      </c>
      <c r="T1309" t="s">
        <v>108</v>
      </c>
    </row>
    <row r="1310" spans="1:20" x14ac:dyDescent="0.35">
      <c r="A1310" t="s">
        <v>2739</v>
      </c>
      <c r="B1310" s="5" t="s">
        <v>57</v>
      </c>
      <c r="C1310" s="6">
        <v>121581</v>
      </c>
      <c r="D1310" t="s">
        <v>33</v>
      </c>
      <c r="E1310">
        <v>13373910</v>
      </c>
      <c r="F1310" s="5" t="s">
        <v>66</v>
      </c>
      <c r="G1310" s="5" t="s">
        <v>59</v>
      </c>
      <c r="H1310" s="5" t="s">
        <v>34</v>
      </c>
      <c r="I1310" t="s">
        <v>26</v>
      </c>
      <c r="J1310" t="s">
        <v>34</v>
      </c>
      <c r="K1310">
        <v>100</v>
      </c>
      <c r="L1310" s="5" t="s">
        <v>2740</v>
      </c>
      <c r="M1310" s="5" t="s">
        <v>28</v>
      </c>
      <c r="N1310">
        <v>8</v>
      </c>
      <c r="O1310" t="s">
        <v>71</v>
      </c>
      <c r="P1310" s="1">
        <v>45636</v>
      </c>
      <c r="Q1310" s="1">
        <v>45688</v>
      </c>
      <c r="R1310">
        <v>1652</v>
      </c>
      <c r="S1310" s="4">
        <v>9.6999999999999993</v>
      </c>
      <c r="T1310" t="s">
        <v>47</v>
      </c>
    </row>
    <row r="1311" spans="1:20" x14ac:dyDescent="0.35">
      <c r="A1311" t="s">
        <v>2741</v>
      </c>
      <c r="B1311" s="5" t="s">
        <v>217</v>
      </c>
      <c r="C1311" s="6">
        <v>85043</v>
      </c>
      <c r="D1311" t="s">
        <v>22</v>
      </c>
      <c r="E1311">
        <v>85043</v>
      </c>
      <c r="F1311" s="5" t="s">
        <v>50</v>
      </c>
      <c r="G1311" s="5" t="s">
        <v>42</v>
      </c>
      <c r="H1311" s="5" t="s">
        <v>165</v>
      </c>
      <c r="I1311" t="s">
        <v>26</v>
      </c>
      <c r="J1311" t="s">
        <v>165</v>
      </c>
      <c r="K1311">
        <v>100</v>
      </c>
      <c r="L1311" s="5" t="s">
        <v>2742</v>
      </c>
      <c r="M1311" s="5" t="s">
        <v>70</v>
      </c>
      <c r="N1311">
        <v>3</v>
      </c>
      <c r="O1311" t="s">
        <v>107</v>
      </c>
      <c r="P1311" s="1">
        <v>45524</v>
      </c>
      <c r="Q1311" s="1">
        <v>45591</v>
      </c>
      <c r="R1311">
        <v>1219</v>
      </c>
      <c r="S1311" s="4">
        <v>8</v>
      </c>
      <c r="T1311" t="s">
        <v>95</v>
      </c>
    </row>
    <row r="1312" spans="1:20" x14ac:dyDescent="0.35">
      <c r="A1312" t="s">
        <v>2743</v>
      </c>
      <c r="B1312" s="5" t="s">
        <v>105</v>
      </c>
      <c r="C1312" s="6">
        <v>77847</v>
      </c>
      <c r="D1312" t="s">
        <v>41</v>
      </c>
      <c r="E1312">
        <v>66170</v>
      </c>
      <c r="F1312" s="5" t="s">
        <v>58</v>
      </c>
      <c r="G1312" s="5" t="s">
        <v>24</v>
      </c>
      <c r="H1312" s="5" t="s">
        <v>126</v>
      </c>
      <c r="I1312" t="s">
        <v>35</v>
      </c>
      <c r="J1312" t="s">
        <v>126</v>
      </c>
      <c r="K1312">
        <v>50</v>
      </c>
      <c r="L1312" s="5" t="s">
        <v>2744</v>
      </c>
      <c r="M1312" s="5" t="s">
        <v>37</v>
      </c>
      <c r="N1312">
        <v>0</v>
      </c>
      <c r="O1312" t="s">
        <v>85</v>
      </c>
      <c r="P1312" s="1">
        <v>45504</v>
      </c>
      <c r="Q1312" s="1">
        <v>45559</v>
      </c>
      <c r="R1312">
        <v>2283</v>
      </c>
      <c r="S1312" s="4">
        <v>7.1</v>
      </c>
      <c r="T1312" t="s">
        <v>38</v>
      </c>
    </row>
    <row r="1313" spans="1:20" x14ac:dyDescent="0.35">
      <c r="A1313" t="s">
        <v>2745</v>
      </c>
      <c r="B1313" s="5" t="s">
        <v>28802</v>
      </c>
      <c r="C1313" s="6">
        <v>112294</v>
      </c>
      <c r="D1313" t="s">
        <v>41</v>
      </c>
      <c r="E1313">
        <v>95450</v>
      </c>
      <c r="F1313" s="5" t="s">
        <v>66</v>
      </c>
      <c r="G1313" s="5" t="s">
        <v>59</v>
      </c>
      <c r="H1313" s="5" t="s">
        <v>60</v>
      </c>
      <c r="I1313" t="s">
        <v>26</v>
      </c>
      <c r="J1313" t="s">
        <v>60</v>
      </c>
      <c r="K1313">
        <v>50</v>
      </c>
      <c r="L1313" s="5" t="s">
        <v>2746</v>
      </c>
      <c r="M1313" s="5" t="s">
        <v>54</v>
      </c>
      <c r="N1313">
        <v>6</v>
      </c>
      <c r="O1313" t="s">
        <v>88</v>
      </c>
      <c r="P1313" s="1">
        <v>45552</v>
      </c>
      <c r="Q1313" s="1">
        <v>45612</v>
      </c>
      <c r="R1313">
        <v>2496</v>
      </c>
      <c r="S1313" s="4">
        <v>7.4</v>
      </c>
      <c r="T1313" t="s">
        <v>210</v>
      </c>
    </row>
    <row r="1314" spans="1:20" x14ac:dyDescent="0.35">
      <c r="A1314" t="s">
        <v>2747</v>
      </c>
      <c r="B1314" s="5" t="s">
        <v>179</v>
      </c>
      <c r="C1314" s="6">
        <v>118482</v>
      </c>
      <c r="D1314" t="s">
        <v>22</v>
      </c>
      <c r="E1314">
        <v>118482</v>
      </c>
      <c r="F1314" s="5" t="s">
        <v>66</v>
      </c>
      <c r="G1314" s="5" t="s">
        <v>59</v>
      </c>
      <c r="H1314" s="5" t="s">
        <v>52</v>
      </c>
      <c r="I1314" t="s">
        <v>26</v>
      </c>
      <c r="J1314" t="s">
        <v>291</v>
      </c>
      <c r="K1314">
        <v>50</v>
      </c>
      <c r="L1314" s="5" t="s">
        <v>2748</v>
      </c>
      <c r="M1314" s="5" t="s">
        <v>70</v>
      </c>
      <c r="N1314">
        <v>7</v>
      </c>
      <c r="O1314" t="s">
        <v>62</v>
      </c>
      <c r="P1314" s="1">
        <v>45323</v>
      </c>
      <c r="Q1314" s="1">
        <v>45342</v>
      </c>
      <c r="R1314">
        <v>1250</v>
      </c>
      <c r="S1314" s="4">
        <v>7.6</v>
      </c>
      <c r="T1314" t="s">
        <v>136</v>
      </c>
    </row>
    <row r="1315" spans="1:20" x14ac:dyDescent="0.35">
      <c r="A1315" t="s">
        <v>2749</v>
      </c>
      <c r="B1315" s="5" t="s">
        <v>217</v>
      </c>
      <c r="C1315" s="6">
        <v>76423</v>
      </c>
      <c r="D1315" t="s">
        <v>22</v>
      </c>
      <c r="E1315">
        <v>76423</v>
      </c>
      <c r="F1315" s="5" t="s">
        <v>58</v>
      </c>
      <c r="G1315" s="5" t="s">
        <v>24</v>
      </c>
      <c r="H1315" s="5" t="s">
        <v>101</v>
      </c>
      <c r="I1315" t="s">
        <v>26</v>
      </c>
      <c r="J1315" t="s">
        <v>101</v>
      </c>
      <c r="K1315">
        <v>0</v>
      </c>
      <c r="L1315" s="5" t="s">
        <v>2750</v>
      </c>
      <c r="M1315" s="5" t="s">
        <v>28</v>
      </c>
      <c r="N1315">
        <v>1</v>
      </c>
      <c r="O1315" t="s">
        <v>85</v>
      </c>
      <c r="P1315" s="1">
        <v>45439</v>
      </c>
      <c r="Q1315" s="1">
        <v>45490</v>
      </c>
      <c r="R1315">
        <v>2180</v>
      </c>
      <c r="S1315" s="4">
        <v>8.6999999999999993</v>
      </c>
      <c r="T1315" t="s">
        <v>108</v>
      </c>
    </row>
    <row r="1316" spans="1:20" x14ac:dyDescent="0.35">
      <c r="A1316" t="s">
        <v>2751</v>
      </c>
      <c r="B1316" s="5" t="s">
        <v>49</v>
      </c>
      <c r="C1316" s="6">
        <v>66969</v>
      </c>
      <c r="D1316" t="s">
        <v>41</v>
      </c>
      <c r="E1316">
        <v>56924</v>
      </c>
      <c r="F1316" s="5" t="s">
        <v>50</v>
      </c>
      <c r="G1316" s="5" t="s">
        <v>42</v>
      </c>
      <c r="H1316" s="5" t="s">
        <v>151</v>
      </c>
      <c r="I1316" t="s">
        <v>44</v>
      </c>
      <c r="J1316" t="s">
        <v>191</v>
      </c>
      <c r="K1316">
        <v>0</v>
      </c>
      <c r="L1316" s="5" t="s">
        <v>2752</v>
      </c>
      <c r="M1316" s="5" t="s">
        <v>28</v>
      </c>
      <c r="N1316">
        <v>2</v>
      </c>
      <c r="O1316" t="s">
        <v>88</v>
      </c>
      <c r="P1316" s="1">
        <v>45472</v>
      </c>
      <c r="Q1316" s="1">
        <v>45524</v>
      </c>
      <c r="R1316">
        <v>2048</v>
      </c>
      <c r="S1316" s="4">
        <v>8.5</v>
      </c>
      <c r="T1316" t="s">
        <v>118</v>
      </c>
    </row>
    <row r="1317" spans="1:20" x14ac:dyDescent="0.35">
      <c r="A1317" t="s">
        <v>2753</v>
      </c>
      <c r="B1317" s="5" t="s">
        <v>28802</v>
      </c>
      <c r="C1317" s="6">
        <v>88996</v>
      </c>
      <c r="D1317" t="s">
        <v>22</v>
      </c>
      <c r="E1317">
        <v>88996</v>
      </c>
      <c r="F1317" s="5" t="s">
        <v>50</v>
      </c>
      <c r="G1317" s="5" t="s">
        <v>51</v>
      </c>
      <c r="H1317" s="5" t="s">
        <v>129</v>
      </c>
      <c r="I1317" t="s">
        <v>35</v>
      </c>
      <c r="J1317" t="s">
        <v>129</v>
      </c>
      <c r="K1317">
        <v>100</v>
      </c>
      <c r="L1317" s="5" t="s">
        <v>2754</v>
      </c>
      <c r="M1317" s="5" t="s">
        <v>37</v>
      </c>
      <c r="N1317">
        <v>4</v>
      </c>
      <c r="O1317" t="s">
        <v>62</v>
      </c>
      <c r="P1317" s="1">
        <v>45303</v>
      </c>
      <c r="Q1317" s="1">
        <v>45325</v>
      </c>
      <c r="R1317">
        <v>2325</v>
      </c>
      <c r="S1317" s="4">
        <v>8.4</v>
      </c>
      <c r="T1317" t="s">
        <v>210</v>
      </c>
    </row>
    <row r="1318" spans="1:20" x14ac:dyDescent="0.35">
      <c r="A1318" t="s">
        <v>2755</v>
      </c>
      <c r="B1318" s="5" t="s">
        <v>28802</v>
      </c>
      <c r="C1318" s="6">
        <v>67741</v>
      </c>
      <c r="D1318" t="s">
        <v>92</v>
      </c>
      <c r="E1318">
        <v>50806</v>
      </c>
      <c r="F1318" s="5" t="s">
        <v>58</v>
      </c>
      <c r="G1318" s="5" t="s">
        <v>59</v>
      </c>
      <c r="H1318" s="5" t="s">
        <v>93</v>
      </c>
      <c r="I1318" t="s">
        <v>35</v>
      </c>
      <c r="J1318" t="s">
        <v>93</v>
      </c>
      <c r="K1318">
        <v>0</v>
      </c>
      <c r="L1318" s="5" t="s">
        <v>2756</v>
      </c>
      <c r="M1318" s="5" t="s">
        <v>70</v>
      </c>
      <c r="N1318">
        <v>0</v>
      </c>
      <c r="O1318" t="s">
        <v>172</v>
      </c>
      <c r="P1318" s="1">
        <v>45497</v>
      </c>
      <c r="Q1318" s="1">
        <v>45522</v>
      </c>
      <c r="R1318">
        <v>808</v>
      </c>
      <c r="S1318" s="4">
        <v>8.6</v>
      </c>
      <c r="T1318" t="s">
        <v>210</v>
      </c>
    </row>
    <row r="1319" spans="1:20" x14ac:dyDescent="0.35">
      <c r="A1319" t="s">
        <v>2757</v>
      </c>
      <c r="B1319" s="5" t="s">
        <v>28802</v>
      </c>
      <c r="C1319" s="6">
        <v>104123</v>
      </c>
      <c r="D1319" t="s">
        <v>120</v>
      </c>
      <c r="E1319">
        <v>93711</v>
      </c>
      <c r="F1319" s="5" t="s">
        <v>58</v>
      </c>
      <c r="G1319" s="5" t="s">
        <v>51</v>
      </c>
      <c r="H1319" s="5" t="s">
        <v>121</v>
      </c>
      <c r="I1319" t="s">
        <v>26</v>
      </c>
      <c r="J1319" t="s">
        <v>121</v>
      </c>
      <c r="K1319">
        <v>0</v>
      </c>
      <c r="L1319" s="5" t="s">
        <v>2758</v>
      </c>
      <c r="M1319" s="5" t="s">
        <v>70</v>
      </c>
      <c r="N1319">
        <v>0</v>
      </c>
      <c r="O1319" t="s">
        <v>46</v>
      </c>
      <c r="P1319" s="1">
        <v>45551</v>
      </c>
      <c r="Q1319" s="1">
        <v>45577</v>
      </c>
      <c r="R1319">
        <v>1848</v>
      </c>
      <c r="S1319" s="4">
        <v>5.4</v>
      </c>
      <c r="T1319" t="s">
        <v>30</v>
      </c>
    </row>
    <row r="1320" spans="1:20" x14ac:dyDescent="0.35">
      <c r="A1320" t="s">
        <v>2759</v>
      </c>
      <c r="B1320" s="5" t="s">
        <v>162</v>
      </c>
      <c r="C1320" s="6">
        <v>52117</v>
      </c>
      <c r="D1320" t="s">
        <v>65</v>
      </c>
      <c r="E1320">
        <v>67752</v>
      </c>
      <c r="F1320" s="5" t="s">
        <v>58</v>
      </c>
      <c r="G1320" s="5" t="s">
        <v>51</v>
      </c>
      <c r="H1320" s="5" t="s">
        <v>67</v>
      </c>
      <c r="I1320" t="s">
        <v>44</v>
      </c>
      <c r="J1320" t="s">
        <v>67</v>
      </c>
      <c r="K1320">
        <v>50</v>
      </c>
      <c r="L1320" s="5" t="s">
        <v>2760</v>
      </c>
      <c r="M1320" s="5" t="s">
        <v>54</v>
      </c>
      <c r="N1320">
        <v>1</v>
      </c>
      <c r="O1320" t="s">
        <v>88</v>
      </c>
      <c r="P1320" s="1">
        <v>45736</v>
      </c>
      <c r="Q1320" s="1">
        <v>45794</v>
      </c>
      <c r="R1320">
        <v>1881</v>
      </c>
      <c r="S1320" s="4">
        <v>8.5</v>
      </c>
      <c r="T1320" t="s">
        <v>55</v>
      </c>
    </row>
    <row r="1321" spans="1:20" x14ac:dyDescent="0.35">
      <c r="A1321" t="s">
        <v>2761</v>
      </c>
      <c r="B1321" s="5" t="s">
        <v>162</v>
      </c>
      <c r="C1321" s="6">
        <v>107002</v>
      </c>
      <c r="D1321" t="s">
        <v>22</v>
      </c>
      <c r="E1321">
        <v>107002</v>
      </c>
      <c r="F1321" s="5" t="s">
        <v>58</v>
      </c>
      <c r="G1321" s="5" t="s">
        <v>42</v>
      </c>
      <c r="H1321" s="5" t="s">
        <v>97</v>
      </c>
      <c r="I1321" t="s">
        <v>35</v>
      </c>
      <c r="J1321" t="s">
        <v>165</v>
      </c>
      <c r="K1321">
        <v>100</v>
      </c>
      <c r="L1321" s="5" t="s">
        <v>2762</v>
      </c>
      <c r="M1321" s="5" t="s">
        <v>37</v>
      </c>
      <c r="N1321">
        <v>1</v>
      </c>
      <c r="O1321" t="s">
        <v>167</v>
      </c>
      <c r="P1321" s="1">
        <v>45363</v>
      </c>
      <c r="Q1321" s="1">
        <v>45402</v>
      </c>
      <c r="R1321">
        <v>2188</v>
      </c>
      <c r="S1321" s="4">
        <v>9.9</v>
      </c>
      <c r="T1321" t="s">
        <v>243</v>
      </c>
    </row>
    <row r="1322" spans="1:20" x14ac:dyDescent="0.35">
      <c r="A1322" t="s">
        <v>2763</v>
      </c>
      <c r="B1322" s="5" t="s">
        <v>32</v>
      </c>
      <c r="C1322" s="6">
        <v>171421</v>
      </c>
      <c r="D1322" t="s">
        <v>33</v>
      </c>
      <c r="E1322">
        <v>18856310</v>
      </c>
      <c r="F1322" s="5" t="s">
        <v>23</v>
      </c>
      <c r="G1322" s="5" t="s">
        <v>59</v>
      </c>
      <c r="H1322" s="5" t="s">
        <v>34</v>
      </c>
      <c r="I1322" t="s">
        <v>44</v>
      </c>
      <c r="J1322" t="s">
        <v>34</v>
      </c>
      <c r="K1322">
        <v>0</v>
      </c>
      <c r="L1322" s="5" t="s">
        <v>2764</v>
      </c>
      <c r="M1322" s="5" t="s">
        <v>37</v>
      </c>
      <c r="N1322">
        <v>12</v>
      </c>
      <c r="O1322" t="s">
        <v>131</v>
      </c>
      <c r="P1322" s="1">
        <v>45714</v>
      </c>
      <c r="Q1322" s="1">
        <v>45774</v>
      </c>
      <c r="R1322">
        <v>867</v>
      </c>
      <c r="S1322" s="4">
        <v>7.3</v>
      </c>
      <c r="T1322" t="s">
        <v>47</v>
      </c>
    </row>
    <row r="1323" spans="1:20" x14ac:dyDescent="0.35">
      <c r="A1323" t="s">
        <v>2765</v>
      </c>
      <c r="B1323" s="5" t="s">
        <v>105</v>
      </c>
      <c r="C1323" s="6">
        <v>102160</v>
      </c>
      <c r="D1323" t="s">
        <v>22</v>
      </c>
      <c r="E1323">
        <v>102160</v>
      </c>
      <c r="F1323" s="5" t="s">
        <v>66</v>
      </c>
      <c r="G1323" s="5" t="s">
        <v>51</v>
      </c>
      <c r="H1323" s="5" t="s">
        <v>52</v>
      </c>
      <c r="I1323" t="s">
        <v>26</v>
      </c>
      <c r="J1323" t="s">
        <v>68</v>
      </c>
      <c r="K1323">
        <v>50</v>
      </c>
      <c r="L1323" s="5" t="s">
        <v>2766</v>
      </c>
      <c r="M1323" s="5" t="s">
        <v>28</v>
      </c>
      <c r="N1323">
        <v>5</v>
      </c>
      <c r="O1323" t="s">
        <v>29</v>
      </c>
      <c r="P1323" s="1">
        <v>45642</v>
      </c>
      <c r="Q1323" s="1">
        <v>45692</v>
      </c>
      <c r="R1323">
        <v>1617</v>
      </c>
      <c r="S1323" s="4">
        <v>9.4</v>
      </c>
      <c r="T1323" t="s">
        <v>63</v>
      </c>
    </row>
    <row r="1324" spans="1:20" x14ac:dyDescent="0.35">
      <c r="A1324" t="s">
        <v>2767</v>
      </c>
      <c r="B1324" s="5" t="s">
        <v>57</v>
      </c>
      <c r="C1324" s="6">
        <v>78797</v>
      </c>
      <c r="D1324" t="s">
        <v>92</v>
      </c>
      <c r="E1324">
        <v>59098</v>
      </c>
      <c r="F1324" s="5" t="s">
        <v>58</v>
      </c>
      <c r="G1324" s="5" t="s">
        <v>24</v>
      </c>
      <c r="H1324" s="5" t="s">
        <v>93</v>
      </c>
      <c r="I1324" t="s">
        <v>26</v>
      </c>
      <c r="J1324" t="s">
        <v>93</v>
      </c>
      <c r="K1324">
        <v>50</v>
      </c>
      <c r="L1324" s="5" t="s">
        <v>2768</v>
      </c>
      <c r="M1324" s="5" t="s">
        <v>28</v>
      </c>
      <c r="N1324">
        <v>0</v>
      </c>
      <c r="O1324" t="s">
        <v>46</v>
      </c>
      <c r="P1324" s="1">
        <v>45576</v>
      </c>
      <c r="Q1324" s="1">
        <v>45627</v>
      </c>
      <c r="R1324">
        <v>708</v>
      </c>
      <c r="S1324" s="4">
        <v>9.1999999999999993</v>
      </c>
      <c r="T1324" t="s">
        <v>95</v>
      </c>
    </row>
    <row r="1325" spans="1:20" x14ac:dyDescent="0.35">
      <c r="A1325" t="s">
        <v>2769</v>
      </c>
      <c r="B1325" s="5" t="s">
        <v>28800</v>
      </c>
      <c r="C1325" s="6">
        <v>143483</v>
      </c>
      <c r="D1325" t="s">
        <v>74</v>
      </c>
      <c r="E1325">
        <v>179354</v>
      </c>
      <c r="F1325" s="5" t="s">
        <v>66</v>
      </c>
      <c r="G1325" s="5" t="s">
        <v>42</v>
      </c>
      <c r="H1325" s="5" t="s">
        <v>75</v>
      </c>
      <c r="I1325" t="s">
        <v>26</v>
      </c>
      <c r="J1325" t="s">
        <v>212</v>
      </c>
      <c r="K1325">
        <v>0</v>
      </c>
      <c r="L1325" s="5" t="s">
        <v>2770</v>
      </c>
      <c r="M1325" s="5" t="s">
        <v>54</v>
      </c>
      <c r="N1325">
        <v>8</v>
      </c>
      <c r="O1325" t="s">
        <v>131</v>
      </c>
      <c r="P1325" s="1">
        <v>45734</v>
      </c>
      <c r="Q1325" s="1">
        <v>45755</v>
      </c>
      <c r="R1325">
        <v>2064</v>
      </c>
      <c r="S1325" s="4">
        <v>6.2</v>
      </c>
      <c r="T1325" t="s">
        <v>103</v>
      </c>
    </row>
    <row r="1326" spans="1:20" x14ac:dyDescent="0.35">
      <c r="A1326" t="s">
        <v>2771</v>
      </c>
      <c r="B1326" s="5" t="s">
        <v>179</v>
      </c>
      <c r="C1326" s="6">
        <v>224567</v>
      </c>
      <c r="D1326" t="s">
        <v>22</v>
      </c>
      <c r="E1326">
        <v>224567</v>
      </c>
      <c r="F1326" s="5" t="s">
        <v>66</v>
      </c>
      <c r="G1326" s="5" t="s">
        <v>51</v>
      </c>
      <c r="H1326" s="5" t="s">
        <v>97</v>
      </c>
      <c r="I1326" t="s">
        <v>35</v>
      </c>
      <c r="J1326" t="s">
        <v>116</v>
      </c>
      <c r="K1326">
        <v>0</v>
      </c>
      <c r="L1326" s="5" t="s">
        <v>2772</v>
      </c>
      <c r="M1326" s="5" t="s">
        <v>37</v>
      </c>
      <c r="N1326">
        <v>7</v>
      </c>
      <c r="O1326" t="s">
        <v>46</v>
      </c>
      <c r="P1326" s="1">
        <v>45691</v>
      </c>
      <c r="Q1326" s="1">
        <v>45740</v>
      </c>
      <c r="R1326">
        <v>1751</v>
      </c>
      <c r="S1326" s="4">
        <v>7</v>
      </c>
      <c r="T1326" t="s">
        <v>210</v>
      </c>
    </row>
    <row r="1327" spans="1:20" x14ac:dyDescent="0.35">
      <c r="A1327" t="s">
        <v>2773</v>
      </c>
      <c r="B1327" s="5" t="s">
        <v>179</v>
      </c>
      <c r="C1327" s="6">
        <v>141545</v>
      </c>
      <c r="D1327" t="s">
        <v>81</v>
      </c>
      <c r="E1327">
        <v>191086</v>
      </c>
      <c r="F1327" s="5" t="s">
        <v>66</v>
      </c>
      <c r="G1327" s="5" t="s">
        <v>51</v>
      </c>
      <c r="H1327" s="5" t="s">
        <v>82</v>
      </c>
      <c r="I1327" t="s">
        <v>35</v>
      </c>
      <c r="J1327" t="s">
        <v>82</v>
      </c>
      <c r="K1327">
        <v>0</v>
      </c>
      <c r="L1327" s="5" t="s">
        <v>2774</v>
      </c>
      <c r="M1327" s="5" t="s">
        <v>37</v>
      </c>
      <c r="N1327">
        <v>8</v>
      </c>
      <c r="O1327" t="s">
        <v>46</v>
      </c>
      <c r="P1327" s="1">
        <v>45581</v>
      </c>
      <c r="Q1327" s="1">
        <v>45605</v>
      </c>
      <c r="R1327">
        <v>2451</v>
      </c>
      <c r="S1327" s="4">
        <v>7.8</v>
      </c>
      <c r="T1327" t="s">
        <v>277</v>
      </c>
    </row>
    <row r="1328" spans="1:20" x14ac:dyDescent="0.35">
      <c r="A1328" t="s">
        <v>2775</v>
      </c>
      <c r="B1328" s="5" t="s">
        <v>40</v>
      </c>
      <c r="C1328" s="6">
        <v>56427</v>
      </c>
      <c r="D1328" t="s">
        <v>22</v>
      </c>
      <c r="E1328">
        <v>56427</v>
      </c>
      <c r="F1328" s="5" t="s">
        <v>58</v>
      </c>
      <c r="G1328" s="5" t="s">
        <v>59</v>
      </c>
      <c r="H1328" s="5" t="s">
        <v>191</v>
      </c>
      <c r="I1328" t="s">
        <v>26</v>
      </c>
      <c r="J1328" t="s">
        <v>186</v>
      </c>
      <c r="K1328">
        <v>0</v>
      </c>
      <c r="L1328" s="5" t="s">
        <v>2776</v>
      </c>
      <c r="M1328" s="5" t="s">
        <v>37</v>
      </c>
      <c r="N1328">
        <v>1</v>
      </c>
      <c r="O1328" t="s">
        <v>29</v>
      </c>
      <c r="P1328" s="1">
        <v>45683</v>
      </c>
      <c r="Q1328" s="1">
        <v>45754</v>
      </c>
      <c r="R1328">
        <v>838</v>
      </c>
      <c r="S1328" s="4">
        <v>6.1</v>
      </c>
      <c r="T1328" t="s">
        <v>153</v>
      </c>
    </row>
    <row r="1329" spans="1:20" x14ac:dyDescent="0.35">
      <c r="A1329" t="s">
        <v>2777</v>
      </c>
      <c r="B1329" s="5" t="s">
        <v>57</v>
      </c>
      <c r="C1329" s="6">
        <v>90510</v>
      </c>
      <c r="D1329" t="s">
        <v>22</v>
      </c>
      <c r="E1329">
        <v>90510</v>
      </c>
      <c r="F1329" s="5" t="s">
        <v>50</v>
      </c>
      <c r="G1329" s="5" t="s">
        <v>42</v>
      </c>
      <c r="H1329" s="5" t="s">
        <v>68</v>
      </c>
      <c r="I1329" t="s">
        <v>44</v>
      </c>
      <c r="J1329" t="s">
        <v>157</v>
      </c>
      <c r="K1329">
        <v>100</v>
      </c>
      <c r="L1329" s="5" t="s">
        <v>2778</v>
      </c>
      <c r="M1329" s="5" t="s">
        <v>37</v>
      </c>
      <c r="N1329">
        <v>4</v>
      </c>
      <c r="O1329" t="s">
        <v>167</v>
      </c>
      <c r="P1329" s="1">
        <v>45356</v>
      </c>
      <c r="Q1329" s="1">
        <v>45383</v>
      </c>
      <c r="R1329">
        <v>2031</v>
      </c>
      <c r="S1329" s="4">
        <v>7.2</v>
      </c>
      <c r="T1329" t="s">
        <v>153</v>
      </c>
    </row>
    <row r="1330" spans="1:20" x14ac:dyDescent="0.35">
      <c r="A1330" t="s">
        <v>2779</v>
      </c>
      <c r="B1330" s="5" t="s">
        <v>28802</v>
      </c>
      <c r="C1330" s="6">
        <v>158669</v>
      </c>
      <c r="D1330" t="s">
        <v>22</v>
      </c>
      <c r="E1330">
        <v>158669</v>
      </c>
      <c r="F1330" s="5" t="s">
        <v>23</v>
      </c>
      <c r="G1330" s="5" t="s">
        <v>24</v>
      </c>
      <c r="H1330" s="5" t="s">
        <v>191</v>
      </c>
      <c r="I1330" t="s">
        <v>44</v>
      </c>
      <c r="J1330" t="s">
        <v>191</v>
      </c>
      <c r="K1330">
        <v>100</v>
      </c>
      <c r="L1330" s="5" t="s">
        <v>2780</v>
      </c>
      <c r="M1330" s="5" t="s">
        <v>28</v>
      </c>
      <c r="N1330">
        <v>19</v>
      </c>
      <c r="O1330" t="s">
        <v>172</v>
      </c>
      <c r="P1330" s="1">
        <v>45516</v>
      </c>
      <c r="Q1330" s="1">
        <v>45532</v>
      </c>
      <c r="R1330">
        <v>1226</v>
      </c>
      <c r="S1330" s="4">
        <v>7.8</v>
      </c>
      <c r="T1330" t="s">
        <v>277</v>
      </c>
    </row>
    <row r="1331" spans="1:20" x14ac:dyDescent="0.35">
      <c r="A1331" t="s">
        <v>2781</v>
      </c>
      <c r="B1331" s="5" t="s">
        <v>28801</v>
      </c>
      <c r="C1331" s="6">
        <v>74539</v>
      </c>
      <c r="D1331" t="s">
        <v>33</v>
      </c>
      <c r="E1331">
        <v>8199290</v>
      </c>
      <c r="F1331" s="5" t="s">
        <v>58</v>
      </c>
      <c r="G1331" s="5" t="s">
        <v>59</v>
      </c>
      <c r="H1331" s="5" t="s">
        <v>34</v>
      </c>
      <c r="I1331" t="s">
        <v>44</v>
      </c>
      <c r="J1331" t="s">
        <v>165</v>
      </c>
      <c r="K1331">
        <v>50</v>
      </c>
      <c r="L1331" s="5" t="s">
        <v>2782</v>
      </c>
      <c r="M1331" s="5" t="s">
        <v>54</v>
      </c>
      <c r="N1331">
        <v>1</v>
      </c>
      <c r="O1331" t="s">
        <v>147</v>
      </c>
      <c r="P1331" s="1">
        <v>45637</v>
      </c>
      <c r="Q1331" s="1">
        <v>45656</v>
      </c>
      <c r="R1331">
        <v>746</v>
      </c>
      <c r="S1331" s="4">
        <v>5.0999999999999996</v>
      </c>
      <c r="T1331" t="s">
        <v>136</v>
      </c>
    </row>
    <row r="1332" spans="1:20" x14ac:dyDescent="0.35">
      <c r="A1332" t="s">
        <v>2783</v>
      </c>
      <c r="B1332" s="5" t="s">
        <v>49</v>
      </c>
      <c r="C1332" s="6">
        <v>124395</v>
      </c>
      <c r="D1332" t="s">
        <v>41</v>
      </c>
      <c r="E1332">
        <v>105736</v>
      </c>
      <c r="F1332" s="5" t="s">
        <v>66</v>
      </c>
      <c r="G1332" s="5" t="s">
        <v>51</v>
      </c>
      <c r="H1332" s="5" t="s">
        <v>126</v>
      </c>
      <c r="I1332" t="s">
        <v>44</v>
      </c>
      <c r="J1332" t="s">
        <v>467</v>
      </c>
      <c r="K1332">
        <v>0</v>
      </c>
      <c r="L1332" s="5" t="s">
        <v>2784</v>
      </c>
      <c r="M1332" s="5" t="s">
        <v>70</v>
      </c>
      <c r="N1332">
        <v>9</v>
      </c>
      <c r="O1332" t="s">
        <v>135</v>
      </c>
      <c r="P1332" s="1">
        <v>45762</v>
      </c>
      <c r="Q1332" s="1">
        <v>45818</v>
      </c>
      <c r="R1332">
        <v>2301</v>
      </c>
      <c r="S1332" s="4">
        <v>9.1999999999999993</v>
      </c>
      <c r="T1332" t="s">
        <v>89</v>
      </c>
    </row>
    <row r="1333" spans="1:20" x14ac:dyDescent="0.35">
      <c r="A1333" t="s">
        <v>2785</v>
      </c>
      <c r="B1333" s="5" t="s">
        <v>28802</v>
      </c>
      <c r="C1333" s="6">
        <v>174114</v>
      </c>
      <c r="D1333" t="s">
        <v>22</v>
      </c>
      <c r="E1333">
        <v>174114</v>
      </c>
      <c r="F1333" s="5" t="s">
        <v>23</v>
      </c>
      <c r="G1333" s="5" t="s">
        <v>24</v>
      </c>
      <c r="H1333" s="5" t="s">
        <v>101</v>
      </c>
      <c r="I1333" t="s">
        <v>26</v>
      </c>
      <c r="J1333" t="s">
        <v>101</v>
      </c>
      <c r="K1333">
        <v>0</v>
      </c>
      <c r="L1333" s="5" t="s">
        <v>2786</v>
      </c>
      <c r="M1333" s="5" t="s">
        <v>70</v>
      </c>
      <c r="N1333">
        <v>10</v>
      </c>
      <c r="O1333" t="s">
        <v>141</v>
      </c>
      <c r="P1333" s="1">
        <v>45427</v>
      </c>
      <c r="Q1333" s="1">
        <v>45456</v>
      </c>
      <c r="R1333">
        <v>2132</v>
      </c>
      <c r="S1333" s="4">
        <v>7</v>
      </c>
      <c r="T1333" t="s">
        <v>277</v>
      </c>
    </row>
    <row r="1334" spans="1:20" x14ac:dyDescent="0.35">
      <c r="A1334" t="s">
        <v>2787</v>
      </c>
      <c r="B1334" s="5" t="s">
        <v>179</v>
      </c>
      <c r="C1334" s="6">
        <v>321202</v>
      </c>
      <c r="D1334" t="s">
        <v>120</v>
      </c>
      <c r="E1334">
        <v>289082</v>
      </c>
      <c r="F1334" s="5" t="s">
        <v>23</v>
      </c>
      <c r="G1334" s="5" t="s">
        <v>42</v>
      </c>
      <c r="H1334" s="5" t="s">
        <v>121</v>
      </c>
      <c r="I1334" t="s">
        <v>26</v>
      </c>
      <c r="J1334" t="s">
        <v>121</v>
      </c>
      <c r="K1334">
        <v>0</v>
      </c>
      <c r="L1334" s="5" t="s">
        <v>2788</v>
      </c>
      <c r="M1334" s="5" t="s">
        <v>70</v>
      </c>
      <c r="N1334">
        <v>19</v>
      </c>
      <c r="O1334" t="s">
        <v>107</v>
      </c>
      <c r="P1334" s="1">
        <v>45305</v>
      </c>
      <c r="Q1334" s="1">
        <v>45378</v>
      </c>
      <c r="R1334">
        <v>1102</v>
      </c>
      <c r="S1334" s="4">
        <v>9.8000000000000007</v>
      </c>
      <c r="T1334" t="s">
        <v>63</v>
      </c>
    </row>
    <row r="1335" spans="1:20" x14ac:dyDescent="0.35">
      <c r="A1335" t="s">
        <v>2789</v>
      </c>
      <c r="B1335" s="5" t="s">
        <v>217</v>
      </c>
      <c r="C1335" s="6">
        <v>73469</v>
      </c>
      <c r="D1335" t="s">
        <v>22</v>
      </c>
      <c r="E1335">
        <v>73469</v>
      </c>
      <c r="F1335" s="5" t="s">
        <v>50</v>
      </c>
      <c r="G1335" s="5" t="s">
        <v>51</v>
      </c>
      <c r="H1335" s="5" t="s">
        <v>25</v>
      </c>
      <c r="I1335" t="s">
        <v>44</v>
      </c>
      <c r="J1335" t="s">
        <v>25</v>
      </c>
      <c r="K1335">
        <v>0</v>
      </c>
      <c r="L1335" s="5" t="s">
        <v>2790</v>
      </c>
      <c r="M1335" s="5" t="s">
        <v>28</v>
      </c>
      <c r="N1335">
        <v>3</v>
      </c>
      <c r="O1335" t="s">
        <v>147</v>
      </c>
      <c r="P1335" s="1">
        <v>45324</v>
      </c>
      <c r="Q1335" s="1">
        <v>45390</v>
      </c>
      <c r="R1335">
        <v>1664</v>
      </c>
      <c r="S1335" s="4">
        <v>8.1999999999999993</v>
      </c>
      <c r="T1335" t="s">
        <v>89</v>
      </c>
    </row>
    <row r="1336" spans="1:20" x14ac:dyDescent="0.35">
      <c r="A1336" t="s">
        <v>2791</v>
      </c>
      <c r="B1336" s="5" t="s">
        <v>145</v>
      </c>
      <c r="C1336" s="6">
        <v>142197</v>
      </c>
      <c r="D1336" t="s">
        <v>22</v>
      </c>
      <c r="E1336">
        <v>142197</v>
      </c>
      <c r="F1336" s="5" t="s">
        <v>66</v>
      </c>
      <c r="G1336" s="5" t="s">
        <v>24</v>
      </c>
      <c r="H1336" s="5" t="s">
        <v>25</v>
      </c>
      <c r="I1336" t="s">
        <v>35</v>
      </c>
      <c r="J1336" t="s">
        <v>52</v>
      </c>
      <c r="K1336">
        <v>50</v>
      </c>
      <c r="L1336" s="5" t="s">
        <v>2792</v>
      </c>
      <c r="M1336" s="5" t="s">
        <v>54</v>
      </c>
      <c r="N1336">
        <v>8</v>
      </c>
      <c r="O1336" t="s">
        <v>147</v>
      </c>
      <c r="P1336" s="1">
        <v>45747</v>
      </c>
      <c r="Q1336" s="1">
        <v>45791</v>
      </c>
      <c r="R1336">
        <v>1349</v>
      </c>
      <c r="S1336" s="4">
        <v>7.3</v>
      </c>
      <c r="T1336" t="s">
        <v>277</v>
      </c>
    </row>
    <row r="1337" spans="1:20" x14ac:dyDescent="0.35">
      <c r="A1337" t="s">
        <v>2793</v>
      </c>
      <c r="B1337" s="5" t="s">
        <v>28800</v>
      </c>
      <c r="C1337" s="6">
        <v>157699</v>
      </c>
      <c r="D1337" t="s">
        <v>41</v>
      </c>
      <c r="E1337">
        <v>134044</v>
      </c>
      <c r="F1337" s="5" t="s">
        <v>23</v>
      </c>
      <c r="G1337" s="5" t="s">
        <v>24</v>
      </c>
      <c r="H1337" s="5" t="s">
        <v>60</v>
      </c>
      <c r="I1337" t="s">
        <v>44</v>
      </c>
      <c r="J1337" t="s">
        <v>60</v>
      </c>
      <c r="K1337">
        <v>50</v>
      </c>
      <c r="L1337" s="5" t="s">
        <v>2794</v>
      </c>
      <c r="M1337" s="5" t="s">
        <v>37</v>
      </c>
      <c r="N1337">
        <v>19</v>
      </c>
      <c r="O1337" t="s">
        <v>85</v>
      </c>
      <c r="P1337" s="1">
        <v>45601</v>
      </c>
      <c r="Q1337" s="1">
        <v>45629</v>
      </c>
      <c r="R1337">
        <v>1625</v>
      </c>
      <c r="S1337" s="4">
        <v>7.9</v>
      </c>
      <c r="T1337" t="s">
        <v>55</v>
      </c>
    </row>
    <row r="1338" spans="1:20" x14ac:dyDescent="0.35">
      <c r="A1338" t="s">
        <v>2795</v>
      </c>
      <c r="B1338" s="5" t="s">
        <v>28802</v>
      </c>
      <c r="C1338" s="6">
        <v>101213</v>
      </c>
      <c r="D1338" t="s">
        <v>22</v>
      </c>
      <c r="E1338">
        <v>101213</v>
      </c>
      <c r="F1338" s="5" t="s">
        <v>66</v>
      </c>
      <c r="G1338" s="5" t="s">
        <v>42</v>
      </c>
      <c r="H1338" s="5" t="s">
        <v>52</v>
      </c>
      <c r="I1338" t="s">
        <v>44</v>
      </c>
      <c r="J1338" t="s">
        <v>52</v>
      </c>
      <c r="K1338">
        <v>100</v>
      </c>
      <c r="L1338" s="5" t="s">
        <v>2796</v>
      </c>
      <c r="M1338" s="5" t="s">
        <v>28</v>
      </c>
      <c r="N1338">
        <v>9</v>
      </c>
      <c r="O1338" t="s">
        <v>141</v>
      </c>
      <c r="P1338" s="1">
        <v>45753</v>
      </c>
      <c r="Q1338" s="1">
        <v>45775</v>
      </c>
      <c r="R1338">
        <v>801</v>
      </c>
      <c r="S1338" s="4">
        <v>5.0999999999999996</v>
      </c>
      <c r="T1338" t="s">
        <v>118</v>
      </c>
    </row>
    <row r="1339" spans="1:20" x14ac:dyDescent="0.35">
      <c r="A1339" t="s">
        <v>2797</v>
      </c>
      <c r="B1339" s="5" t="s">
        <v>28802</v>
      </c>
      <c r="C1339" s="6">
        <v>84729</v>
      </c>
      <c r="D1339" t="s">
        <v>22</v>
      </c>
      <c r="E1339">
        <v>84729</v>
      </c>
      <c r="F1339" s="5" t="s">
        <v>50</v>
      </c>
      <c r="G1339" s="5" t="s">
        <v>42</v>
      </c>
      <c r="H1339" s="5" t="s">
        <v>25</v>
      </c>
      <c r="I1339" t="s">
        <v>44</v>
      </c>
      <c r="J1339" t="s">
        <v>1211</v>
      </c>
      <c r="K1339">
        <v>100</v>
      </c>
      <c r="L1339" s="5" t="s">
        <v>2798</v>
      </c>
      <c r="M1339" s="5" t="s">
        <v>70</v>
      </c>
      <c r="N1339">
        <v>3</v>
      </c>
      <c r="O1339" t="s">
        <v>46</v>
      </c>
      <c r="P1339" s="1">
        <v>45389</v>
      </c>
      <c r="Q1339" s="1">
        <v>45443</v>
      </c>
      <c r="R1339">
        <v>1053</v>
      </c>
      <c r="S1339" s="4">
        <v>9.3000000000000007</v>
      </c>
      <c r="T1339" t="s">
        <v>30</v>
      </c>
    </row>
    <row r="1340" spans="1:20" x14ac:dyDescent="0.35">
      <c r="A1340" t="s">
        <v>2799</v>
      </c>
      <c r="B1340" s="5" t="s">
        <v>57</v>
      </c>
      <c r="C1340" s="6">
        <v>87739</v>
      </c>
      <c r="D1340" t="s">
        <v>120</v>
      </c>
      <c r="E1340">
        <v>78965</v>
      </c>
      <c r="F1340" s="5" t="s">
        <v>58</v>
      </c>
      <c r="G1340" s="5" t="s">
        <v>42</v>
      </c>
      <c r="H1340" s="5" t="s">
        <v>121</v>
      </c>
      <c r="I1340" t="s">
        <v>26</v>
      </c>
      <c r="J1340" t="s">
        <v>121</v>
      </c>
      <c r="K1340">
        <v>0</v>
      </c>
      <c r="L1340" s="5" t="s">
        <v>2800</v>
      </c>
      <c r="M1340" s="5" t="s">
        <v>70</v>
      </c>
      <c r="N1340">
        <v>0</v>
      </c>
      <c r="O1340" t="s">
        <v>62</v>
      </c>
      <c r="P1340" s="1">
        <v>45574</v>
      </c>
      <c r="Q1340" s="1">
        <v>45593</v>
      </c>
      <c r="R1340">
        <v>2211</v>
      </c>
      <c r="S1340" s="4">
        <v>10</v>
      </c>
      <c r="T1340" t="s">
        <v>79</v>
      </c>
    </row>
    <row r="1341" spans="1:20" x14ac:dyDescent="0.35">
      <c r="A1341" t="s">
        <v>2801</v>
      </c>
      <c r="B1341" s="5" t="s">
        <v>179</v>
      </c>
      <c r="C1341" s="6">
        <v>30121</v>
      </c>
      <c r="D1341" t="s">
        <v>22</v>
      </c>
      <c r="E1341">
        <v>30121</v>
      </c>
      <c r="F1341" s="5" t="s">
        <v>58</v>
      </c>
      <c r="G1341" s="5" t="s">
        <v>51</v>
      </c>
      <c r="H1341" s="5" t="s">
        <v>157</v>
      </c>
      <c r="I1341" t="s">
        <v>26</v>
      </c>
      <c r="J1341" t="s">
        <v>491</v>
      </c>
      <c r="K1341">
        <v>50</v>
      </c>
      <c r="L1341" s="5" t="s">
        <v>2802</v>
      </c>
      <c r="M1341" s="5" t="s">
        <v>54</v>
      </c>
      <c r="N1341">
        <v>0</v>
      </c>
      <c r="O1341" t="s">
        <v>172</v>
      </c>
      <c r="P1341" s="1">
        <v>45390</v>
      </c>
      <c r="Q1341" s="1">
        <v>45462</v>
      </c>
      <c r="R1341">
        <v>1586</v>
      </c>
      <c r="S1341" s="4">
        <v>8.1</v>
      </c>
      <c r="T1341" t="s">
        <v>277</v>
      </c>
    </row>
    <row r="1342" spans="1:20" x14ac:dyDescent="0.35">
      <c r="A1342" t="s">
        <v>2803</v>
      </c>
      <c r="B1342" s="5" t="s">
        <v>91</v>
      </c>
      <c r="C1342" s="6">
        <v>100916</v>
      </c>
      <c r="D1342" t="s">
        <v>33</v>
      </c>
      <c r="E1342">
        <v>11100760</v>
      </c>
      <c r="F1342" s="5" t="s">
        <v>50</v>
      </c>
      <c r="G1342" s="5" t="s">
        <v>42</v>
      </c>
      <c r="H1342" s="5" t="s">
        <v>34</v>
      </c>
      <c r="I1342" t="s">
        <v>44</v>
      </c>
      <c r="J1342" t="s">
        <v>34</v>
      </c>
      <c r="K1342">
        <v>50</v>
      </c>
      <c r="L1342" s="5" t="s">
        <v>1425</v>
      </c>
      <c r="M1342" s="5" t="s">
        <v>37</v>
      </c>
      <c r="N1342">
        <v>2</v>
      </c>
      <c r="O1342" t="s">
        <v>141</v>
      </c>
      <c r="P1342" s="1">
        <v>45368</v>
      </c>
      <c r="Q1342" s="1">
        <v>45427</v>
      </c>
      <c r="R1342">
        <v>2096</v>
      </c>
      <c r="S1342" s="4">
        <v>5.6</v>
      </c>
      <c r="T1342" t="s">
        <v>95</v>
      </c>
    </row>
    <row r="1343" spans="1:20" x14ac:dyDescent="0.35">
      <c r="A1343" t="s">
        <v>2804</v>
      </c>
      <c r="B1343" s="5" t="s">
        <v>49</v>
      </c>
      <c r="C1343" s="6">
        <v>55277</v>
      </c>
      <c r="D1343" t="s">
        <v>22</v>
      </c>
      <c r="E1343">
        <v>55277</v>
      </c>
      <c r="F1343" s="5" t="s">
        <v>58</v>
      </c>
      <c r="G1343" s="5" t="s">
        <v>51</v>
      </c>
      <c r="H1343" s="5" t="s">
        <v>191</v>
      </c>
      <c r="I1343" t="s">
        <v>44</v>
      </c>
      <c r="J1343" t="s">
        <v>191</v>
      </c>
      <c r="K1343">
        <v>50</v>
      </c>
      <c r="L1343" s="5" t="s">
        <v>2805</v>
      </c>
      <c r="M1343" s="5" t="s">
        <v>37</v>
      </c>
      <c r="N1343">
        <v>0</v>
      </c>
      <c r="O1343" t="s">
        <v>62</v>
      </c>
      <c r="P1343" s="1">
        <v>45532</v>
      </c>
      <c r="Q1343" s="1">
        <v>45559</v>
      </c>
      <c r="R1343">
        <v>1348</v>
      </c>
      <c r="S1343" s="4">
        <v>6.9</v>
      </c>
      <c r="T1343" t="s">
        <v>95</v>
      </c>
    </row>
    <row r="1344" spans="1:20" x14ac:dyDescent="0.35">
      <c r="A1344" t="s">
        <v>2806</v>
      </c>
      <c r="B1344" s="5" t="s">
        <v>145</v>
      </c>
      <c r="C1344" s="6">
        <v>113420</v>
      </c>
      <c r="D1344" t="s">
        <v>22</v>
      </c>
      <c r="E1344">
        <v>113420</v>
      </c>
      <c r="F1344" s="5" t="s">
        <v>50</v>
      </c>
      <c r="G1344" s="5" t="s">
        <v>24</v>
      </c>
      <c r="H1344" s="5" t="s">
        <v>129</v>
      </c>
      <c r="I1344" t="s">
        <v>35</v>
      </c>
      <c r="J1344" t="s">
        <v>768</v>
      </c>
      <c r="K1344">
        <v>0</v>
      </c>
      <c r="L1344" s="5" t="s">
        <v>2807</v>
      </c>
      <c r="M1344" s="5" t="s">
        <v>70</v>
      </c>
      <c r="N1344">
        <v>4</v>
      </c>
      <c r="O1344" t="s">
        <v>172</v>
      </c>
      <c r="P1344" s="1">
        <v>45692</v>
      </c>
      <c r="Q1344" s="1">
        <v>45747</v>
      </c>
      <c r="R1344">
        <v>858</v>
      </c>
      <c r="S1344" s="4">
        <v>7.3</v>
      </c>
      <c r="T1344" t="s">
        <v>277</v>
      </c>
    </row>
    <row r="1345" spans="1:20" x14ac:dyDescent="0.35">
      <c r="A1345" t="s">
        <v>2808</v>
      </c>
      <c r="B1345" s="5" t="s">
        <v>91</v>
      </c>
      <c r="C1345" s="6">
        <v>50194</v>
      </c>
      <c r="D1345" t="s">
        <v>22</v>
      </c>
      <c r="E1345">
        <v>50194</v>
      </c>
      <c r="F1345" s="5" t="s">
        <v>58</v>
      </c>
      <c r="G1345" s="5" t="s">
        <v>51</v>
      </c>
      <c r="H1345" s="5" t="s">
        <v>52</v>
      </c>
      <c r="I1345" t="s">
        <v>26</v>
      </c>
      <c r="J1345" t="s">
        <v>52</v>
      </c>
      <c r="K1345">
        <v>0</v>
      </c>
      <c r="L1345" s="5" t="s">
        <v>2809</v>
      </c>
      <c r="M1345" s="5" t="s">
        <v>37</v>
      </c>
      <c r="N1345">
        <v>1</v>
      </c>
      <c r="O1345" t="s">
        <v>46</v>
      </c>
      <c r="P1345" s="1">
        <v>45696</v>
      </c>
      <c r="Q1345" s="1">
        <v>45758</v>
      </c>
      <c r="R1345">
        <v>664</v>
      </c>
      <c r="S1345" s="4">
        <v>8.1</v>
      </c>
      <c r="T1345" t="s">
        <v>89</v>
      </c>
    </row>
    <row r="1346" spans="1:20" x14ac:dyDescent="0.35">
      <c r="A1346" t="s">
        <v>2810</v>
      </c>
      <c r="B1346" s="5" t="s">
        <v>32</v>
      </c>
      <c r="C1346" s="6">
        <v>98859</v>
      </c>
      <c r="D1346" t="s">
        <v>22</v>
      </c>
      <c r="E1346">
        <v>98859</v>
      </c>
      <c r="F1346" s="5" t="s">
        <v>23</v>
      </c>
      <c r="G1346" s="5" t="s">
        <v>42</v>
      </c>
      <c r="H1346" s="5" t="s">
        <v>116</v>
      </c>
      <c r="I1346" t="s">
        <v>35</v>
      </c>
      <c r="J1346" t="s">
        <v>116</v>
      </c>
      <c r="K1346">
        <v>50</v>
      </c>
      <c r="L1346" s="5" t="s">
        <v>2811</v>
      </c>
      <c r="M1346" s="5" t="s">
        <v>28</v>
      </c>
      <c r="N1346">
        <v>14</v>
      </c>
      <c r="O1346" t="s">
        <v>85</v>
      </c>
      <c r="P1346" s="1">
        <v>45407</v>
      </c>
      <c r="Q1346" s="1">
        <v>45463</v>
      </c>
      <c r="R1346">
        <v>1997</v>
      </c>
      <c r="S1346" s="4">
        <v>9.1999999999999993</v>
      </c>
      <c r="T1346" t="s">
        <v>118</v>
      </c>
    </row>
    <row r="1347" spans="1:20" x14ac:dyDescent="0.35">
      <c r="A1347" t="s">
        <v>2812</v>
      </c>
      <c r="B1347" s="5" t="s">
        <v>100</v>
      </c>
      <c r="C1347" s="6">
        <v>195373</v>
      </c>
      <c r="D1347" t="s">
        <v>120</v>
      </c>
      <c r="E1347">
        <v>175836</v>
      </c>
      <c r="F1347" s="5" t="s">
        <v>66</v>
      </c>
      <c r="G1347" s="5" t="s">
        <v>51</v>
      </c>
      <c r="H1347" s="5" t="s">
        <v>121</v>
      </c>
      <c r="I1347" t="s">
        <v>26</v>
      </c>
      <c r="J1347" t="s">
        <v>121</v>
      </c>
      <c r="K1347">
        <v>100</v>
      </c>
      <c r="L1347" s="5" t="s">
        <v>2813</v>
      </c>
      <c r="M1347" s="5" t="s">
        <v>28</v>
      </c>
      <c r="N1347">
        <v>7</v>
      </c>
      <c r="O1347" t="s">
        <v>62</v>
      </c>
      <c r="P1347" s="1">
        <v>45709</v>
      </c>
      <c r="Q1347" s="1">
        <v>45737</v>
      </c>
      <c r="R1347">
        <v>555</v>
      </c>
      <c r="S1347" s="4">
        <v>7.2</v>
      </c>
      <c r="T1347" t="s">
        <v>38</v>
      </c>
    </row>
    <row r="1348" spans="1:20" x14ac:dyDescent="0.35">
      <c r="A1348" t="s">
        <v>2814</v>
      </c>
      <c r="B1348" s="5" t="s">
        <v>28801</v>
      </c>
      <c r="C1348" s="6">
        <v>150038</v>
      </c>
      <c r="D1348" t="s">
        <v>81</v>
      </c>
      <c r="E1348">
        <v>202551</v>
      </c>
      <c r="F1348" s="5" t="s">
        <v>66</v>
      </c>
      <c r="G1348" s="5" t="s">
        <v>42</v>
      </c>
      <c r="H1348" s="5" t="s">
        <v>82</v>
      </c>
      <c r="I1348" t="s">
        <v>26</v>
      </c>
      <c r="J1348" t="s">
        <v>82</v>
      </c>
      <c r="K1348">
        <v>100</v>
      </c>
      <c r="L1348" s="5" t="s">
        <v>2815</v>
      </c>
      <c r="M1348" s="5" t="s">
        <v>70</v>
      </c>
      <c r="N1348">
        <v>8</v>
      </c>
      <c r="O1348" t="s">
        <v>46</v>
      </c>
      <c r="P1348" s="1">
        <v>45408</v>
      </c>
      <c r="Q1348" s="1">
        <v>45433</v>
      </c>
      <c r="R1348">
        <v>2430</v>
      </c>
      <c r="S1348" s="4">
        <v>5.8</v>
      </c>
      <c r="T1348" t="s">
        <v>108</v>
      </c>
    </row>
    <row r="1349" spans="1:20" x14ac:dyDescent="0.35">
      <c r="A1349" t="s">
        <v>2816</v>
      </c>
      <c r="B1349" s="5" t="s">
        <v>28801</v>
      </c>
      <c r="C1349" s="6">
        <v>46960</v>
      </c>
      <c r="D1349" t="s">
        <v>22</v>
      </c>
      <c r="E1349">
        <v>46960</v>
      </c>
      <c r="F1349" s="5" t="s">
        <v>58</v>
      </c>
      <c r="G1349" s="5" t="s">
        <v>24</v>
      </c>
      <c r="H1349" s="5" t="s">
        <v>165</v>
      </c>
      <c r="I1349" t="s">
        <v>44</v>
      </c>
      <c r="J1349" t="s">
        <v>426</v>
      </c>
      <c r="K1349">
        <v>100</v>
      </c>
      <c r="L1349" s="5" t="s">
        <v>2817</v>
      </c>
      <c r="M1349" s="5" t="s">
        <v>54</v>
      </c>
      <c r="N1349">
        <v>1</v>
      </c>
      <c r="O1349" t="s">
        <v>88</v>
      </c>
      <c r="P1349" s="1">
        <v>45433</v>
      </c>
      <c r="Q1349" s="1">
        <v>45491</v>
      </c>
      <c r="R1349">
        <v>2271</v>
      </c>
      <c r="S1349" s="4">
        <v>9.1</v>
      </c>
      <c r="T1349" t="s">
        <v>108</v>
      </c>
    </row>
    <row r="1350" spans="1:20" x14ac:dyDescent="0.35">
      <c r="A1350" t="s">
        <v>2818</v>
      </c>
      <c r="B1350" s="5" t="s">
        <v>28802</v>
      </c>
      <c r="C1350" s="6">
        <v>256508</v>
      </c>
      <c r="D1350" t="s">
        <v>41</v>
      </c>
      <c r="E1350">
        <v>218032</v>
      </c>
      <c r="F1350" s="5" t="s">
        <v>23</v>
      </c>
      <c r="G1350" s="5" t="s">
        <v>51</v>
      </c>
      <c r="H1350" s="5" t="s">
        <v>43</v>
      </c>
      <c r="I1350" t="s">
        <v>35</v>
      </c>
      <c r="J1350" t="s">
        <v>43</v>
      </c>
      <c r="K1350">
        <v>0</v>
      </c>
      <c r="L1350" s="5" t="s">
        <v>2819</v>
      </c>
      <c r="M1350" s="5" t="s">
        <v>28</v>
      </c>
      <c r="N1350">
        <v>14</v>
      </c>
      <c r="O1350" t="s">
        <v>88</v>
      </c>
      <c r="P1350" s="1">
        <v>45477</v>
      </c>
      <c r="Q1350" s="1">
        <v>45532</v>
      </c>
      <c r="R1350">
        <v>1511</v>
      </c>
      <c r="S1350" s="4">
        <v>7</v>
      </c>
      <c r="T1350" t="s">
        <v>95</v>
      </c>
    </row>
    <row r="1351" spans="1:20" x14ac:dyDescent="0.35">
      <c r="A1351" t="s">
        <v>2820</v>
      </c>
      <c r="B1351" s="5" t="s">
        <v>105</v>
      </c>
      <c r="C1351" s="6">
        <v>123766</v>
      </c>
      <c r="D1351" t="s">
        <v>92</v>
      </c>
      <c r="E1351">
        <v>92825</v>
      </c>
      <c r="F1351" s="5" t="s">
        <v>50</v>
      </c>
      <c r="G1351" s="5" t="s">
        <v>42</v>
      </c>
      <c r="H1351" s="5" t="s">
        <v>93</v>
      </c>
      <c r="I1351" t="s">
        <v>35</v>
      </c>
      <c r="J1351" t="s">
        <v>93</v>
      </c>
      <c r="K1351">
        <v>50</v>
      </c>
      <c r="L1351" s="5" t="s">
        <v>2821</v>
      </c>
      <c r="M1351" s="5" t="s">
        <v>37</v>
      </c>
      <c r="N1351">
        <v>4</v>
      </c>
      <c r="O1351" t="s">
        <v>167</v>
      </c>
      <c r="P1351" s="1">
        <v>45457</v>
      </c>
      <c r="Q1351" s="1">
        <v>45493</v>
      </c>
      <c r="R1351">
        <v>868</v>
      </c>
      <c r="S1351" s="4">
        <v>5.9</v>
      </c>
      <c r="T1351" t="s">
        <v>136</v>
      </c>
    </row>
    <row r="1352" spans="1:20" x14ac:dyDescent="0.35">
      <c r="A1352" t="s">
        <v>2822</v>
      </c>
      <c r="B1352" s="5" t="s">
        <v>174</v>
      </c>
      <c r="C1352" s="6">
        <v>138655</v>
      </c>
      <c r="D1352" t="s">
        <v>41</v>
      </c>
      <c r="E1352">
        <v>117857</v>
      </c>
      <c r="F1352" s="5" t="s">
        <v>66</v>
      </c>
      <c r="G1352" s="5" t="s">
        <v>24</v>
      </c>
      <c r="H1352" s="5" t="s">
        <v>43</v>
      </c>
      <c r="I1352" t="s">
        <v>35</v>
      </c>
      <c r="J1352" t="s">
        <v>43</v>
      </c>
      <c r="K1352">
        <v>50</v>
      </c>
      <c r="L1352" s="5" t="s">
        <v>2823</v>
      </c>
      <c r="M1352" s="5" t="s">
        <v>70</v>
      </c>
      <c r="N1352">
        <v>9</v>
      </c>
      <c r="O1352" t="s">
        <v>71</v>
      </c>
      <c r="P1352" s="1">
        <v>45361</v>
      </c>
      <c r="Q1352" s="1">
        <v>45391</v>
      </c>
      <c r="R1352">
        <v>1039</v>
      </c>
      <c r="S1352" s="4">
        <v>6.2</v>
      </c>
      <c r="T1352" t="s">
        <v>277</v>
      </c>
    </row>
    <row r="1353" spans="1:20" x14ac:dyDescent="0.35">
      <c r="A1353" t="s">
        <v>2824</v>
      </c>
      <c r="B1353" s="5" t="s">
        <v>28801</v>
      </c>
      <c r="C1353" s="6">
        <v>112307</v>
      </c>
      <c r="D1353" t="s">
        <v>41</v>
      </c>
      <c r="E1353">
        <v>95461</v>
      </c>
      <c r="F1353" s="5" t="s">
        <v>50</v>
      </c>
      <c r="G1353" s="5" t="s">
        <v>59</v>
      </c>
      <c r="H1353" s="5" t="s">
        <v>126</v>
      </c>
      <c r="I1353" t="s">
        <v>26</v>
      </c>
      <c r="J1353" t="s">
        <v>83</v>
      </c>
      <c r="K1353">
        <v>0</v>
      </c>
      <c r="L1353" s="5" t="s">
        <v>2825</v>
      </c>
      <c r="M1353" s="5" t="s">
        <v>28</v>
      </c>
      <c r="N1353">
        <v>3</v>
      </c>
      <c r="O1353" t="s">
        <v>88</v>
      </c>
      <c r="P1353" s="1">
        <v>45416</v>
      </c>
      <c r="Q1353" s="1">
        <v>45473</v>
      </c>
      <c r="R1353">
        <v>1320</v>
      </c>
      <c r="S1353" s="4">
        <v>9.4</v>
      </c>
      <c r="T1353" t="s">
        <v>153</v>
      </c>
    </row>
    <row r="1354" spans="1:20" x14ac:dyDescent="0.35">
      <c r="A1354" t="s">
        <v>2826</v>
      </c>
      <c r="B1354" s="5" t="s">
        <v>28799</v>
      </c>
      <c r="C1354" s="6">
        <v>75008</v>
      </c>
      <c r="D1354" t="s">
        <v>22</v>
      </c>
      <c r="E1354">
        <v>75008</v>
      </c>
      <c r="F1354" s="5" t="s">
        <v>23</v>
      </c>
      <c r="G1354" s="5" t="s">
        <v>59</v>
      </c>
      <c r="H1354" s="5" t="s">
        <v>116</v>
      </c>
      <c r="I1354" t="s">
        <v>35</v>
      </c>
      <c r="J1354" t="s">
        <v>1211</v>
      </c>
      <c r="K1354">
        <v>50</v>
      </c>
      <c r="L1354" s="5" t="s">
        <v>2827</v>
      </c>
      <c r="M1354" s="5" t="s">
        <v>37</v>
      </c>
      <c r="N1354">
        <v>15</v>
      </c>
      <c r="O1354" t="s">
        <v>167</v>
      </c>
      <c r="P1354" s="1">
        <v>45558</v>
      </c>
      <c r="Q1354" s="1">
        <v>45594</v>
      </c>
      <c r="R1354">
        <v>1493</v>
      </c>
      <c r="S1354" s="4">
        <v>8</v>
      </c>
      <c r="T1354" t="s">
        <v>243</v>
      </c>
    </row>
    <row r="1355" spans="1:20" x14ac:dyDescent="0.35">
      <c r="A1355" t="s">
        <v>2828</v>
      </c>
      <c r="B1355" s="5" t="s">
        <v>57</v>
      </c>
      <c r="C1355" s="6">
        <v>72038</v>
      </c>
      <c r="D1355" t="s">
        <v>22</v>
      </c>
      <c r="E1355">
        <v>72038</v>
      </c>
      <c r="F1355" s="5" t="s">
        <v>50</v>
      </c>
      <c r="G1355" s="5" t="s">
        <v>42</v>
      </c>
      <c r="H1355" s="5" t="s">
        <v>165</v>
      </c>
      <c r="I1355" t="s">
        <v>44</v>
      </c>
      <c r="J1355" t="s">
        <v>165</v>
      </c>
      <c r="K1355">
        <v>50</v>
      </c>
      <c r="L1355" s="5" t="s">
        <v>2829</v>
      </c>
      <c r="M1355" s="5" t="s">
        <v>54</v>
      </c>
      <c r="N1355">
        <v>3</v>
      </c>
      <c r="O1355" t="s">
        <v>135</v>
      </c>
      <c r="P1355" s="1">
        <v>45413</v>
      </c>
      <c r="Q1355" s="1">
        <v>45469</v>
      </c>
      <c r="R1355">
        <v>2322</v>
      </c>
      <c r="S1355" s="4">
        <v>5.3</v>
      </c>
      <c r="T1355" t="s">
        <v>95</v>
      </c>
    </row>
    <row r="1356" spans="1:20" x14ac:dyDescent="0.35">
      <c r="A1356" t="s">
        <v>2830</v>
      </c>
      <c r="B1356" s="5" t="s">
        <v>28801</v>
      </c>
      <c r="C1356" s="6">
        <v>141038</v>
      </c>
      <c r="D1356" t="s">
        <v>22</v>
      </c>
      <c r="E1356">
        <v>141038</v>
      </c>
      <c r="F1356" s="5" t="s">
        <v>66</v>
      </c>
      <c r="G1356" s="5" t="s">
        <v>42</v>
      </c>
      <c r="H1356" s="5" t="s">
        <v>52</v>
      </c>
      <c r="I1356" t="s">
        <v>26</v>
      </c>
      <c r="J1356" t="s">
        <v>52</v>
      </c>
      <c r="K1356">
        <v>100</v>
      </c>
      <c r="L1356" s="5" t="s">
        <v>2831</v>
      </c>
      <c r="M1356" s="5" t="s">
        <v>37</v>
      </c>
      <c r="N1356">
        <v>6</v>
      </c>
      <c r="O1356" t="s">
        <v>29</v>
      </c>
      <c r="P1356" s="1">
        <v>45753</v>
      </c>
      <c r="Q1356" s="1">
        <v>45772</v>
      </c>
      <c r="R1356">
        <v>1720</v>
      </c>
      <c r="S1356" s="4">
        <v>7.3</v>
      </c>
      <c r="T1356" t="s">
        <v>243</v>
      </c>
    </row>
    <row r="1357" spans="1:20" x14ac:dyDescent="0.35">
      <c r="A1357" t="s">
        <v>2832</v>
      </c>
      <c r="B1357" s="5" t="s">
        <v>28802</v>
      </c>
      <c r="C1357" s="6">
        <v>113496</v>
      </c>
      <c r="D1357" t="s">
        <v>22</v>
      </c>
      <c r="E1357">
        <v>113496</v>
      </c>
      <c r="F1357" s="5" t="s">
        <v>66</v>
      </c>
      <c r="G1357" s="5" t="s">
        <v>42</v>
      </c>
      <c r="H1357" s="5" t="s">
        <v>191</v>
      </c>
      <c r="I1357" t="s">
        <v>44</v>
      </c>
      <c r="J1357" t="s">
        <v>191</v>
      </c>
      <c r="K1357">
        <v>50</v>
      </c>
      <c r="L1357" s="5" t="s">
        <v>2833</v>
      </c>
      <c r="M1357" s="5" t="s">
        <v>54</v>
      </c>
      <c r="N1357">
        <v>9</v>
      </c>
      <c r="O1357" t="s">
        <v>141</v>
      </c>
      <c r="P1357" s="1">
        <v>45594</v>
      </c>
      <c r="Q1357" s="1">
        <v>45609</v>
      </c>
      <c r="R1357">
        <v>542</v>
      </c>
      <c r="S1357" s="4">
        <v>8.3000000000000007</v>
      </c>
      <c r="T1357" t="s">
        <v>136</v>
      </c>
    </row>
    <row r="1358" spans="1:20" x14ac:dyDescent="0.35">
      <c r="A1358" t="s">
        <v>2834</v>
      </c>
      <c r="B1358" s="5" t="s">
        <v>49</v>
      </c>
      <c r="C1358" s="6">
        <v>100144</v>
      </c>
      <c r="D1358" t="s">
        <v>41</v>
      </c>
      <c r="E1358">
        <v>85122</v>
      </c>
      <c r="F1358" s="5" t="s">
        <v>66</v>
      </c>
      <c r="G1358" s="5" t="s">
        <v>51</v>
      </c>
      <c r="H1358" s="5" t="s">
        <v>60</v>
      </c>
      <c r="I1358" t="s">
        <v>44</v>
      </c>
      <c r="J1358" t="s">
        <v>60</v>
      </c>
      <c r="K1358">
        <v>0</v>
      </c>
      <c r="L1358" s="5" t="s">
        <v>2835</v>
      </c>
      <c r="M1358" s="5" t="s">
        <v>54</v>
      </c>
      <c r="N1358">
        <v>8</v>
      </c>
      <c r="O1358" t="s">
        <v>112</v>
      </c>
      <c r="P1358" s="1">
        <v>45553</v>
      </c>
      <c r="Q1358" s="1">
        <v>45587</v>
      </c>
      <c r="R1358">
        <v>1494</v>
      </c>
      <c r="S1358" s="4">
        <v>5.8</v>
      </c>
      <c r="T1358" t="s">
        <v>38</v>
      </c>
    </row>
    <row r="1359" spans="1:20" x14ac:dyDescent="0.35">
      <c r="A1359" t="s">
        <v>2836</v>
      </c>
      <c r="B1359" s="5" t="s">
        <v>28802</v>
      </c>
      <c r="C1359" s="6">
        <v>210470</v>
      </c>
      <c r="D1359" t="s">
        <v>65</v>
      </c>
      <c r="E1359">
        <v>273611</v>
      </c>
      <c r="F1359" s="5" t="s">
        <v>23</v>
      </c>
      <c r="G1359" s="5" t="s">
        <v>24</v>
      </c>
      <c r="H1359" s="5" t="s">
        <v>67</v>
      </c>
      <c r="I1359" t="s">
        <v>26</v>
      </c>
      <c r="J1359" t="s">
        <v>67</v>
      </c>
      <c r="K1359">
        <v>0</v>
      </c>
      <c r="L1359" s="5" t="s">
        <v>2837</v>
      </c>
      <c r="M1359" s="5" t="s">
        <v>37</v>
      </c>
      <c r="N1359">
        <v>12</v>
      </c>
      <c r="O1359" t="s">
        <v>141</v>
      </c>
      <c r="P1359" s="1">
        <v>45478</v>
      </c>
      <c r="Q1359" s="1">
        <v>45498</v>
      </c>
      <c r="R1359">
        <v>1609</v>
      </c>
      <c r="S1359" s="4">
        <v>8.3000000000000007</v>
      </c>
      <c r="T1359" t="s">
        <v>108</v>
      </c>
    </row>
    <row r="1360" spans="1:20" x14ac:dyDescent="0.35">
      <c r="A1360" t="s">
        <v>2838</v>
      </c>
      <c r="B1360" s="5" t="s">
        <v>32</v>
      </c>
      <c r="C1360" s="6">
        <v>66974</v>
      </c>
      <c r="D1360" t="s">
        <v>74</v>
      </c>
      <c r="E1360">
        <v>83718</v>
      </c>
      <c r="F1360" s="5" t="s">
        <v>50</v>
      </c>
      <c r="G1360" s="5" t="s">
        <v>59</v>
      </c>
      <c r="H1360" s="5" t="s">
        <v>75</v>
      </c>
      <c r="I1360" t="s">
        <v>44</v>
      </c>
      <c r="J1360" t="s">
        <v>75</v>
      </c>
      <c r="K1360">
        <v>100</v>
      </c>
      <c r="L1360" s="5" t="s">
        <v>2839</v>
      </c>
      <c r="M1360" s="5" t="s">
        <v>70</v>
      </c>
      <c r="N1360">
        <v>3</v>
      </c>
      <c r="O1360" t="s">
        <v>147</v>
      </c>
      <c r="P1360" s="1">
        <v>45476</v>
      </c>
      <c r="Q1360" s="1">
        <v>45518</v>
      </c>
      <c r="R1360">
        <v>2141</v>
      </c>
      <c r="S1360" s="4">
        <v>7.4</v>
      </c>
      <c r="T1360" t="s">
        <v>153</v>
      </c>
    </row>
    <row r="1361" spans="1:20" x14ac:dyDescent="0.35">
      <c r="A1361" t="s">
        <v>2840</v>
      </c>
      <c r="B1361" s="5" t="s">
        <v>179</v>
      </c>
      <c r="C1361" s="6">
        <v>137007</v>
      </c>
      <c r="D1361" t="s">
        <v>41</v>
      </c>
      <c r="E1361">
        <v>116456</v>
      </c>
      <c r="F1361" s="5" t="s">
        <v>66</v>
      </c>
      <c r="G1361" s="5" t="s">
        <v>59</v>
      </c>
      <c r="H1361" s="5" t="s">
        <v>126</v>
      </c>
      <c r="I1361" t="s">
        <v>35</v>
      </c>
      <c r="J1361" t="s">
        <v>212</v>
      </c>
      <c r="K1361">
        <v>100</v>
      </c>
      <c r="L1361" s="5" t="s">
        <v>2841</v>
      </c>
      <c r="M1361" s="5" t="s">
        <v>28</v>
      </c>
      <c r="N1361">
        <v>8</v>
      </c>
      <c r="O1361" t="s">
        <v>88</v>
      </c>
      <c r="P1361" s="1">
        <v>45726</v>
      </c>
      <c r="Q1361" s="1">
        <v>45779</v>
      </c>
      <c r="R1361">
        <v>1033</v>
      </c>
      <c r="S1361" s="4">
        <v>6.7</v>
      </c>
      <c r="T1361" t="s">
        <v>55</v>
      </c>
    </row>
    <row r="1362" spans="1:20" x14ac:dyDescent="0.35">
      <c r="A1362" t="s">
        <v>2842</v>
      </c>
      <c r="B1362" s="5" t="s">
        <v>91</v>
      </c>
      <c r="C1362" s="6">
        <v>80135</v>
      </c>
      <c r="D1362" t="s">
        <v>22</v>
      </c>
      <c r="E1362">
        <v>80135</v>
      </c>
      <c r="F1362" s="5" t="s">
        <v>50</v>
      </c>
      <c r="G1362" s="5" t="s">
        <v>42</v>
      </c>
      <c r="H1362" s="5" t="s">
        <v>129</v>
      </c>
      <c r="I1362" t="s">
        <v>44</v>
      </c>
      <c r="J1362" t="s">
        <v>129</v>
      </c>
      <c r="K1362">
        <v>50</v>
      </c>
      <c r="L1362" s="5" t="s">
        <v>2843</v>
      </c>
      <c r="M1362" s="5" t="s">
        <v>54</v>
      </c>
      <c r="N1362">
        <v>4</v>
      </c>
      <c r="O1362" t="s">
        <v>88</v>
      </c>
      <c r="P1362" s="1">
        <v>45496</v>
      </c>
      <c r="Q1362" s="1">
        <v>45566</v>
      </c>
      <c r="R1362">
        <v>2267</v>
      </c>
      <c r="S1362" s="4">
        <v>8.8000000000000007</v>
      </c>
      <c r="T1362" t="s">
        <v>210</v>
      </c>
    </row>
    <row r="1363" spans="1:20" x14ac:dyDescent="0.35">
      <c r="A1363" t="s">
        <v>2844</v>
      </c>
      <c r="B1363" s="5" t="s">
        <v>28802</v>
      </c>
      <c r="C1363" s="6">
        <v>158546</v>
      </c>
      <c r="D1363" t="s">
        <v>41</v>
      </c>
      <c r="E1363">
        <v>134764</v>
      </c>
      <c r="F1363" s="5" t="s">
        <v>66</v>
      </c>
      <c r="G1363" s="5" t="s">
        <v>59</v>
      </c>
      <c r="H1363" s="5" t="s">
        <v>126</v>
      </c>
      <c r="I1363" t="s">
        <v>26</v>
      </c>
      <c r="J1363" t="s">
        <v>126</v>
      </c>
      <c r="K1363">
        <v>50</v>
      </c>
      <c r="L1363" s="5" t="s">
        <v>2845</v>
      </c>
      <c r="M1363" s="5" t="s">
        <v>28</v>
      </c>
      <c r="N1363">
        <v>9</v>
      </c>
      <c r="O1363" t="s">
        <v>172</v>
      </c>
      <c r="P1363" s="1">
        <v>45325</v>
      </c>
      <c r="Q1363" s="1">
        <v>45391</v>
      </c>
      <c r="R1363">
        <v>2352</v>
      </c>
      <c r="S1363" s="4">
        <v>9.9</v>
      </c>
      <c r="T1363" t="s">
        <v>243</v>
      </c>
    </row>
    <row r="1364" spans="1:20" x14ac:dyDescent="0.35">
      <c r="A1364" t="s">
        <v>2846</v>
      </c>
      <c r="B1364" s="5" t="s">
        <v>100</v>
      </c>
      <c r="C1364" s="6">
        <v>194317</v>
      </c>
      <c r="D1364" t="s">
        <v>22</v>
      </c>
      <c r="E1364">
        <v>194317</v>
      </c>
      <c r="F1364" s="5" t="s">
        <v>23</v>
      </c>
      <c r="G1364" s="5" t="s">
        <v>59</v>
      </c>
      <c r="H1364" s="5" t="s">
        <v>97</v>
      </c>
      <c r="I1364" t="s">
        <v>26</v>
      </c>
      <c r="J1364" t="s">
        <v>97</v>
      </c>
      <c r="K1364">
        <v>100</v>
      </c>
      <c r="L1364" s="5" t="s">
        <v>2847</v>
      </c>
      <c r="M1364" s="5" t="s">
        <v>37</v>
      </c>
      <c r="N1364">
        <v>19</v>
      </c>
      <c r="O1364" t="s">
        <v>135</v>
      </c>
      <c r="P1364" s="1">
        <v>45382</v>
      </c>
      <c r="Q1364" s="1">
        <v>45445</v>
      </c>
      <c r="R1364">
        <v>1493</v>
      </c>
      <c r="S1364" s="4">
        <v>7.2</v>
      </c>
      <c r="T1364" t="s">
        <v>277</v>
      </c>
    </row>
    <row r="1365" spans="1:20" x14ac:dyDescent="0.35">
      <c r="A1365" t="s">
        <v>2848</v>
      </c>
      <c r="B1365" s="5" t="s">
        <v>32</v>
      </c>
      <c r="C1365" s="6">
        <v>83493</v>
      </c>
      <c r="D1365" t="s">
        <v>41</v>
      </c>
      <c r="E1365">
        <v>70969</v>
      </c>
      <c r="F1365" s="5" t="s">
        <v>50</v>
      </c>
      <c r="G1365" s="5" t="s">
        <v>42</v>
      </c>
      <c r="H1365" s="5" t="s">
        <v>126</v>
      </c>
      <c r="I1365" t="s">
        <v>26</v>
      </c>
      <c r="J1365" t="s">
        <v>126</v>
      </c>
      <c r="K1365">
        <v>50</v>
      </c>
      <c r="L1365" s="5" t="s">
        <v>2849</v>
      </c>
      <c r="M1365" s="5" t="s">
        <v>70</v>
      </c>
      <c r="N1365">
        <v>2</v>
      </c>
      <c r="O1365" t="s">
        <v>46</v>
      </c>
      <c r="P1365" s="1">
        <v>45438</v>
      </c>
      <c r="Q1365" s="1">
        <v>45453</v>
      </c>
      <c r="R1365">
        <v>2305</v>
      </c>
      <c r="S1365" s="4">
        <v>6.9</v>
      </c>
      <c r="T1365" t="s">
        <v>118</v>
      </c>
    </row>
    <row r="1366" spans="1:20" x14ac:dyDescent="0.35">
      <c r="A1366" t="s">
        <v>2850</v>
      </c>
      <c r="B1366" s="5" t="s">
        <v>174</v>
      </c>
      <c r="C1366" s="6">
        <v>104222</v>
      </c>
      <c r="D1366" t="s">
        <v>22</v>
      </c>
      <c r="E1366">
        <v>104222</v>
      </c>
      <c r="F1366" s="5" t="s">
        <v>58</v>
      </c>
      <c r="G1366" s="5" t="s">
        <v>59</v>
      </c>
      <c r="H1366" s="5" t="s">
        <v>101</v>
      </c>
      <c r="I1366" t="s">
        <v>35</v>
      </c>
      <c r="J1366" t="s">
        <v>212</v>
      </c>
      <c r="K1366">
        <v>100</v>
      </c>
      <c r="L1366" s="5" t="s">
        <v>2851</v>
      </c>
      <c r="M1366" s="5" t="s">
        <v>54</v>
      </c>
      <c r="N1366">
        <v>1</v>
      </c>
      <c r="O1366" t="s">
        <v>88</v>
      </c>
      <c r="P1366" s="1">
        <v>45632</v>
      </c>
      <c r="Q1366" s="1">
        <v>45658</v>
      </c>
      <c r="R1366">
        <v>1541</v>
      </c>
      <c r="S1366" s="4">
        <v>5.3</v>
      </c>
      <c r="T1366" t="s">
        <v>79</v>
      </c>
    </row>
    <row r="1367" spans="1:20" x14ac:dyDescent="0.35">
      <c r="A1367" t="s">
        <v>2852</v>
      </c>
      <c r="B1367" s="5" t="s">
        <v>179</v>
      </c>
      <c r="C1367" s="6">
        <v>49854</v>
      </c>
      <c r="D1367" t="s">
        <v>22</v>
      </c>
      <c r="E1367">
        <v>49854</v>
      </c>
      <c r="F1367" s="5" t="s">
        <v>50</v>
      </c>
      <c r="G1367" s="5" t="s">
        <v>42</v>
      </c>
      <c r="H1367" s="5" t="s">
        <v>157</v>
      </c>
      <c r="I1367" t="s">
        <v>35</v>
      </c>
      <c r="J1367" t="s">
        <v>157</v>
      </c>
      <c r="K1367">
        <v>100</v>
      </c>
      <c r="L1367" s="5" t="s">
        <v>2853</v>
      </c>
      <c r="M1367" s="5" t="s">
        <v>70</v>
      </c>
      <c r="N1367">
        <v>4</v>
      </c>
      <c r="O1367" t="s">
        <v>46</v>
      </c>
      <c r="P1367" s="1">
        <v>45663</v>
      </c>
      <c r="Q1367" s="1">
        <v>45685</v>
      </c>
      <c r="R1367">
        <v>2345</v>
      </c>
      <c r="S1367" s="4">
        <v>6.9</v>
      </c>
      <c r="T1367" t="s">
        <v>38</v>
      </c>
    </row>
    <row r="1368" spans="1:20" x14ac:dyDescent="0.35">
      <c r="A1368" t="s">
        <v>2854</v>
      </c>
      <c r="B1368" s="5" t="s">
        <v>179</v>
      </c>
      <c r="C1368" s="6">
        <v>158519</v>
      </c>
      <c r="D1368" t="s">
        <v>74</v>
      </c>
      <c r="E1368">
        <v>198149</v>
      </c>
      <c r="F1368" s="5" t="s">
        <v>23</v>
      </c>
      <c r="G1368" s="5" t="s">
        <v>42</v>
      </c>
      <c r="H1368" s="5" t="s">
        <v>75</v>
      </c>
      <c r="I1368" t="s">
        <v>26</v>
      </c>
      <c r="J1368" t="s">
        <v>75</v>
      </c>
      <c r="K1368">
        <v>50</v>
      </c>
      <c r="L1368" s="5" t="s">
        <v>2855</v>
      </c>
      <c r="M1368" s="5" t="s">
        <v>37</v>
      </c>
      <c r="N1368">
        <v>14</v>
      </c>
      <c r="O1368" t="s">
        <v>88</v>
      </c>
      <c r="P1368" s="1">
        <v>45723</v>
      </c>
      <c r="Q1368" s="1">
        <v>45773</v>
      </c>
      <c r="R1368">
        <v>2403</v>
      </c>
      <c r="S1368" s="4">
        <v>9.8000000000000007</v>
      </c>
      <c r="T1368" t="s">
        <v>30</v>
      </c>
    </row>
    <row r="1369" spans="1:20" x14ac:dyDescent="0.35">
      <c r="A1369" t="s">
        <v>2856</v>
      </c>
      <c r="B1369" s="5" t="s">
        <v>179</v>
      </c>
      <c r="C1369" s="6">
        <v>180734</v>
      </c>
      <c r="D1369" t="s">
        <v>22</v>
      </c>
      <c r="E1369">
        <v>180734</v>
      </c>
      <c r="F1369" s="5" t="s">
        <v>66</v>
      </c>
      <c r="G1369" s="5" t="s">
        <v>24</v>
      </c>
      <c r="H1369" s="5" t="s">
        <v>101</v>
      </c>
      <c r="I1369" t="s">
        <v>35</v>
      </c>
      <c r="J1369" t="s">
        <v>101</v>
      </c>
      <c r="K1369">
        <v>50</v>
      </c>
      <c r="L1369" s="5" t="s">
        <v>2857</v>
      </c>
      <c r="M1369" s="5" t="s">
        <v>70</v>
      </c>
      <c r="N1369">
        <v>6</v>
      </c>
      <c r="O1369" t="s">
        <v>71</v>
      </c>
      <c r="P1369" s="1">
        <v>45334</v>
      </c>
      <c r="Q1369" s="1">
        <v>45391</v>
      </c>
      <c r="R1369">
        <v>2239</v>
      </c>
      <c r="S1369" s="4">
        <v>6.3</v>
      </c>
      <c r="T1369" t="s">
        <v>103</v>
      </c>
    </row>
    <row r="1370" spans="1:20" x14ac:dyDescent="0.35">
      <c r="A1370" t="s">
        <v>2858</v>
      </c>
      <c r="B1370" s="5" t="s">
        <v>145</v>
      </c>
      <c r="C1370" s="6">
        <v>261993</v>
      </c>
      <c r="D1370" t="s">
        <v>22</v>
      </c>
      <c r="E1370">
        <v>261993</v>
      </c>
      <c r="F1370" s="5" t="s">
        <v>23</v>
      </c>
      <c r="G1370" s="5" t="s">
        <v>24</v>
      </c>
      <c r="H1370" s="5" t="s">
        <v>129</v>
      </c>
      <c r="I1370" t="s">
        <v>35</v>
      </c>
      <c r="J1370" t="s">
        <v>467</v>
      </c>
      <c r="K1370">
        <v>0</v>
      </c>
      <c r="L1370" s="5" t="s">
        <v>2859</v>
      </c>
      <c r="M1370" s="5" t="s">
        <v>70</v>
      </c>
      <c r="N1370">
        <v>11</v>
      </c>
      <c r="O1370" t="s">
        <v>107</v>
      </c>
      <c r="P1370" s="1">
        <v>45758</v>
      </c>
      <c r="Q1370" s="1">
        <v>45787</v>
      </c>
      <c r="R1370">
        <v>2341</v>
      </c>
      <c r="S1370" s="4">
        <v>5.4</v>
      </c>
      <c r="T1370" t="s">
        <v>55</v>
      </c>
    </row>
    <row r="1371" spans="1:20" x14ac:dyDescent="0.35">
      <c r="A1371" t="s">
        <v>2860</v>
      </c>
      <c r="B1371" s="5" t="s">
        <v>57</v>
      </c>
      <c r="C1371" s="6">
        <v>98054</v>
      </c>
      <c r="D1371" t="s">
        <v>22</v>
      </c>
      <c r="E1371">
        <v>98054</v>
      </c>
      <c r="F1371" s="5" t="s">
        <v>66</v>
      </c>
      <c r="G1371" s="5" t="s">
        <v>59</v>
      </c>
      <c r="H1371" s="5" t="s">
        <v>52</v>
      </c>
      <c r="I1371" t="s">
        <v>26</v>
      </c>
      <c r="J1371" t="s">
        <v>52</v>
      </c>
      <c r="K1371">
        <v>0</v>
      </c>
      <c r="L1371" s="5" t="s">
        <v>2861</v>
      </c>
      <c r="M1371" s="5" t="s">
        <v>28</v>
      </c>
      <c r="N1371">
        <v>9</v>
      </c>
      <c r="O1371" t="s">
        <v>78</v>
      </c>
      <c r="P1371" s="1">
        <v>45299</v>
      </c>
      <c r="Q1371" s="1">
        <v>45355</v>
      </c>
      <c r="R1371">
        <v>950</v>
      </c>
      <c r="S1371" s="4">
        <v>9.8000000000000007</v>
      </c>
      <c r="T1371" t="s">
        <v>89</v>
      </c>
    </row>
    <row r="1372" spans="1:20" x14ac:dyDescent="0.35">
      <c r="A1372" t="s">
        <v>2862</v>
      </c>
      <c r="B1372" s="5" t="s">
        <v>28799</v>
      </c>
      <c r="C1372" s="6">
        <v>82903</v>
      </c>
      <c r="D1372" t="s">
        <v>22</v>
      </c>
      <c r="E1372">
        <v>82903</v>
      </c>
      <c r="F1372" s="5" t="s">
        <v>50</v>
      </c>
      <c r="G1372" s="5" t="s">
        <v>24</v>
      </c>
      <c r="H1372" s="5" t="s">
        <v>165</v>
      </c>
      <c r="I1372" t="s">
        <v>26</v>
      </c>
      <c r="J1372" t="s">
        <v>165</v>
      </c>
      <c r="K1372">
        <v>50</v>
      </c>
      <c r="L1372" s="5" t="s">
        <v>2863</v>
      </c>
      <c r="M1372" s="5" t="s">
        <v>37</v>
      </c>
      <c r="N1372">
        <v>4</v>
      </c>
      <c r="O1372" t="s">
        <v>78</v>
      </c>
      <c r="P1372" s="1">
        <v>45650</v>
      </c>
      <c r="Q1372" s="1">
        <v>45721</v>
      </c>
      <c r="R1372">
        <v>2095</v>
      </c>
      <c r="S1372" s="4">
        <v>8.1999999999999993</v>
      </c>
      <c r="T1372" t="s">
        <v>243</v>
      </c>
    </row>
    <row r="1373" spans="1:20" x14ac:dyDescent="0.35">
      <c r="A1373" t="s">
        <v>2864</v>
      </c>
      <c r="B1373" s="5" t="s">
        <v>28801</v>
      </c>
      <c r="C1373" s="6">
        <v>121557</v>
      </c>
      <c r="D1373" t="s">
        <v>22</v>
      </c>
      <c r="E1373">
        <v>121557</v>
      </c>
      <c r="F1373" s="5" t="s">
        <v>50</v>
      </c>
      <c r="G1373" s="5" t="s">
        <v>51</v>
      </c>
      <c r="H1373" s="5" t="s">
        <v>129</v>
      </c>
      <c r="I1373" t="s">
        <v>35</v>
      </c>
      <c r="J1373" t="s">
        <v>129</v>
      </c>
      <c r="K1373">
        <v>100</v>
      </c>
      <c r="L1373" s="5" t="s">
        <v>2865</v>
      </c>
      <c r="M1373" s="5" t="s">
        <v>54</v>
      </c>
      <c r="N1373">
        <v>4</v>
      </c>
      <c r="O1373" t="s">
        <v>131</v>
      </c>
      <c r="P1373" s="1">
        <v>45531</v>
      </c>
      <c r="Q1373" s="1">
        <v>45574</v>
      </c>
      <c r="R1373">
        <v>1642</v>
      </c>
      <c r="S1373" s="4">
        <v>8.1999999999999993</v>
      </c>
      <c r="T1373" t="s">
        <v>55</v>
      </c>
    </row>
    <row r="1374" spans="1:20" x14ac:dyDescent="0.35">
      <c r="A1374" t="s">
        <v>2866</v>
      </c>
      <c r="B1374" s="5" t="s">
        <v>174</v>
      </c>
      <c r="C1374" s="6">
        <v>172640</v>
      </c>
      <c r="D1374" t="s">
        <v>22</v>
      </c>
      <c r="E1374">
        <v>172640</v>
      </c>
      <c r="F1374" s="5" t="s">
        <v>66</v>
      </c>
      <c r="G1374" s="5" t="s">
        <v>59</v>
      </c>
      <c r="H1374" s="5" t="s">
        <v>68</v>
      </c>
      <c r="I1374" t="s">
        <v>44</v>
      </c>
      <c r="J1374" t="s">
        <v>68</v>
      </c>
      <c r="K1374">
        <v>50</v>
      </c>
      <c r="L1374" s="5" t="s">
        <v>2867</v>
      </c>
      <c r="M1374" s="5" t="s">
        <v>54</v>
      </c>
      <c r="N1374">
        <v>6</v>
      </c>
      <c r="O1374" t="s">
        <v>172</v>
      </c>
      <c r="P1374" s="1">
        <v>45604</v>
      </c>
      <c r="Q1374" s="1">
        <v>45657</v>
      </c>
      <c r="R1374">
        <v>1912</v>
      </c>
      <c r="S1374" s="4">
        <v>6.7</v>
      </c>
      <c r="T1374" t="s">
        <v>89</v>
      </c>
    </row>
    <row r="1375" spans="1:20" x14ac:dyDescent="0.35">
      <c r="A1375" t="s">
        <v>2868</v>
      </c>
      <c r="B1375" s="5" t="s">
        <v>28799</v>
      </c>
      <c r="C1375" s="6">
        <v>122704</v>
      </c>
      <c r="D1375" t="s">
        <v>41</v>
      </c>
      <c r="E1375">
        <v>104298</v>
      </c>
      <c r="F1375" s="5" t="s">
        <v>66</v>
      </c>
      <c r="G1375" s="5" t="s">
        <v>59</v>
      </c>
      <c r="H1375" s="5" t="s">
        <v>60</v>
      </c>
      <c r="I1375" t="s">
        <v>26</v>
      </c>
      <c r="J1375" t="s">
        <v>60</v>
      </c>
      <c r="K1375">
        <v>50</v>
      </c>
      <c r="L1375" s="5" t="s">
        <v>2869</v>
      </c>
      <c r="M1375" s="5" t="s">
        <v>54</v>
      </c>
      <c r="N1375">
        <v>9</v>
      </c>
      <c r="O1375" t="s">
        <v>167</v>
      </c>
      <c r="P1375" s="1">
        <v>45436</v>
      </c>
      <c r="Q1375" s="1">
        <v>45483</v>
      </c>
      <c r="R1375">
        <v>1627</v>
      </c>
      <c r="S1375" s="4">
        <v>9.1999999999999993</v>
      </c>
      <c r="T1375" t="s">
        <v>153</v>
      </c>
    </row>
    <row r="1376" spans="1:20" x14ac:dyDescent="0.35">
      <c r="A1376" t="s">
        <v>2870</v>
      </c>
      <c r="B1376" s="5" t="s">
        <v>100</v>
      </c>
      <c r="C1376" s="6">
        <v>60832</v>
      </c>
      <c r="D1376" t="s">
        <v>33</v>
      </c>
      <c r="E1376">
        <v>6691520</v>
      </c>
      <c r="F1376" s="5" t="s">
        <v>58</v>
      </c>
      <c r="G1376" s="5" t="s">
        <v>42</v>
      </c>
      <c r="H1376" s="5" t="s">
        <v>34</v>
      </c>
      <c r="I1376" t="s">
        <v>44</v>
      </c>
      <c r="J1376" t="s">
        <v>34</v>
      </c>
      <c r="K1376">
        <v>0</v>
      </c>
      <c r="L1376" s="5" t="s">
        <v>2871</v>
      </c>
      <c r="M1376" s="5" t="s">
        <v>37</v>
      </c>
      <c r="N1376">
        <v>1</v>
      </c>
      <c r="O1376" t="s">
        <v>29</v>
      </c>
      <c r="P1376" s="1">
        <v>45450</v>
      </c>
      <c r="Q1376" s="1">
        <v>45521</v>
      </c>
      <c r="R1376">
        <v>2416</v>
      </c>
      <c r="S1376" s="4">
        <v>5.8</v>
      </c>
      <c r="T1376" t="s">
        <v>79</v>
      </c>
    </row>
    <row r="1377" spans="1:20" x14ac:dyDescent="0.35">
      <c r="A1377" t="s">
        <v>2872</v>
      </c>
      <c r="B1377" s="5" t="s">
        <v>28802</v>
      </c>
      <c r="C1377" s="6">
        <v>134265</v>
      </c>
      <c r="D1377" t="s">
        <v>22</v>
      </c>
      <c r="E1377">
        <v>134265</v>
      </c>
      <c r="F1377" s="5" t="s">
        <v>23</v>
      </c>
      <c r="G1377" s="5" t="s">
        <v>51</v>
      </c>
      <c r="H1377" s="5" t="s">
        <v>165</v>
      </c>
      <c r="I1377" t="s">
        <v>35</v>
      </c>
      <c r="J1377" t="s">
        <v>165</v>
      </c>
      <c r="K1377">
        <v>0</v>
      </c>
      <c r="L1377" s="5" t="s">
        <v>2873</v>
      </c>
      <c r="M1377" s="5" t="s">
        <v>28</v>
      </c>
      <c r="N1377">
        <v>19</v>
      </c>
      <c r="O1377" t="s">
        <v>147</v>
      </c>
      <c r="P1377" s="1">
        <v>45562</v>
      </c>
      <c r="Q1377" s="1">
        <v>45602</v>
      </c>
      <c r="R1377">
        <v>635</v>
      </c>
      <c r="S1377" s="4">
        <v>7.2</v>
      </c>
      <c r="T1377" t="s">
        <v>38</v>
      </c>
    </row>
    <row r="1378" spans="1:20" x14ac:dyDescent="0.35">
      <c r="A1378" t="s">
        <v>2874</v>
      </c>
      <c r="B1378" s="5" t="s">
        <v>91</v>
      </c>
      <c r="C1378" s="6">
        <v>65618</v>
      </c>
      <c r="D1378" t="s">
        <v>22</v>
      </c>
      <c r="E1378">
        <v>65618</v>
      </c>
      <c r="F1378" s="5" t="s">
        <v>58</v>
      </c>
      <c r="G1378" s="5" t="s">
        <v>59</v>
      </c>
      <c r="H1378" s="5" t="s">
        <v>97</v>
      </c>
      <c r="I1378" t="s">
        <v>44</v>
      </c>
      <c r="J1378" t="s">
        <v>354</v>
      </c>
      <c r="K1378">
        <v>100</v>
      </c>
      <c r="L1378" s="5" t="s">
        <v>2875</v>
      </c>
      <c r="M1378" s="5" t="s">
        <v>37</v>
      </c>
      <c r="N1378">
        <v>1</v>
      </c>
      <c r="O1378" t="s">
        <v>78</v>
      </c>
      <c r="P1378" s="1">
        <v>45731</v>
      </c>
      <c r="Q1378" s="1">
        <v>45755</v>
      </c>
      <c r="R1378">
        <v>508</v>
      </c>
      <c r="S1378" s="4">
        <v>5.4</v>
      </c>
      <c r="T1378" t="s">
        <v>136</v>
      </c>
    </row>
    <row r="1379" spans="1:20" x14ac:dyDescent="0.35">
      <c r="A1379" t="s">
        <v>2876</v>
      </c>
      <c r="B1379" s="5" t="s">
        <v>217</v>
      </c>
      <c r="C1379" s="6">
        <v>104745</v>
      </c>
      <c r="D1379" t="s">
        <v>92</v>
      </c>
      <c r="E1379">
        <v>78559</v>
      </c>
      <c r="F1379" s="5" t="s">
        <v>66</v>
      </c>
      <c r="G1379" s="5" t="s">
        <v>51</v>
      </c>
      <c r="H1379" s="5" t="s">
        <v>93</v>
      </c>
      <c r="I1379" t="s">
        <v>44</v>
      </c>
      <c r="J1379" t="s">
        <v>97</v>
      </c>
      <c r="K1379">
        <v>100</v>
      </c>
      <c r="L1379" s="5" t="s">
        <v>2877</v>
      </c>
      <c r="M1379" s="5" t="s">
        <v>37</v>
      </c>
      <c r="N1379">
        <v>7</v>
      </c>
      <c r="O1379" t="s">
        <v>88</v>
      </c>
      <c r="P1379" s="1">
        <v>45689</v>
      </c>
      <c r="Q1379" s="1">
        <v>45729</v>
      </c>
      <c r="R1379">
        <v>1749</v>
      </c>
      <c r="S1379" s="4">
        <v>9.3000000000000007</v>
      </c>
      <c r="T1379" t="s">
        <v>89</v>
      </c>
    </row>
    <row r="1380" spans="1:20" x14ac:dyDescent="0.35">
      <c r="A1380" t="s">
        <v>2878</v>
      </c>
      <c r="B1380" s="5" t="s">
        <v>28801</v>
      </c>
      <c r="C1380" s="6">
        <v>53253</v>
      </c>
      <c r="D1380" t="s">
        <v>92</v>
      </c>
      <c r="E1380">
        <v>39940</v>
      </c>
      <c r="F1380" s="5" t="s">
        <v>58</v>
      </c>
      <c r="G1380" s="5" t="s">
        <v>51</v>
      </c>
      <c r="H1380" s="5" t="s">
        <v>93</v>
      </c>
      <c r="I1380" t="s">
        <v>44</v>
      </c>
      <c r="J1380" t="s">
        <v>93</v>
      </c>
      <c r="K1380">
        <v>50</v>
      </c>
      <c r="L1380" s="5" t="s">
        <v>2879</v>
      </c>
      <c r="M1380" s="5" t="s">
        <v>70</v>
      </c>
      <c r="N1380">
        <v>0</v>
      </c>
      <c r="O1380" t="s">
        <v>71</v>
      </c>
      <c r="P1380" s="1">
        <v>45758</v>
      </c>
      <c r="Q1380" s="1">
        <v>45811</v>
      </c>
      <c r="R1380">
        <v>652</v>
      </c>
      <c r="S1380" s="4">
        <v>9</v>
      </c>
      <c r="T1380" t="s">
        <v>38</v>
      </c>
    </row>
    <row r="1381" spans="1:20" x14ac:dyDescent="0.35">
      <c r="A1381" t="s">
        <v>2880</v>
      </c>
      <c r="B1381" s="5" t="s">
        <v>49</v>
      </c>
      <c r="C1381" s="6">
        <v>166691</v>
      </c>
      <c r="D1381" t="s">
        <v>33</v>
      </c>
      <c r="E1381">
        <v>18336010</v>
      </c>
      <c r="F1381" s="5" t="s">
        <v>23</v>
      </c>
      <c r="G1381" s="5" t="s">
        <v>24</v>
      </c>
      <c r="H1381" s="5" t="s">
        <v>34</v>
      </c>
      <c r="I1381" t="s">
        <v>44</v>
      </c>
      <c r="J1381" t="s">
        <v>34</v>
      </c>
      <c r="K1381">
        <v>100</v>
      </c>
      <c r="L1381" s="5" t="s">
        <v>2881</v>
      </c>
      <c r="M1381" s="5" t="s">
        <v>70</v>
      </c>
      <c r="N1381">
        <v>14</v>
      </c>
      <c r="O1381" t="s">
        <v>46</v>
      </c>
      <c r="P1381" s="1">
        <v>45429</v>
      </c>
      <c r="Q1381" s="1">
        <v>45453</v>
      </c>
      <c r="R1381">
        <v>1849</v>
      </c>
      <c r="S1381" s="4">
        <v>7</v>
      </c>
      <c r="T1381" t="s">
        <v>95</v>
      </c>
    </row>
    <row r="1382" spans="1:20" x14ac:dyDescent="0.35">
      <c r="A1382" t="s">
        <v>2882</v>
      </c>
      <c r="B1382" s="5" t="s">
        <v>49</v>
      </c>
      <c r="C1382" s="6">
        <v>146267</v>
      </c>
      <c r="D1382" t="s">
        <v>74</v>
      </c>
      <c r="E1382">
        <v>182834</v>
      </c>
      <c r="F1382" s="5" t="s">
        <v>23</v>
      </c>
      <c r="G1382" s="5" t="s">
        <v>24</v>
      </c>
      <c r="H1382" s="5" t="s">
        <v>75</v>
      </c>
      <c r="I1382" t="s">
        <v>26</v>
      </c>
      <c r="J1382" t="s">
        <v>75</v>
      </c>
      <c r="K1382">
        <v>0</v>
      </c>
      <c r="L1382" s="5" t="s">
        <v>2883</v>
      </c>
      <c r="M1382" s="5" t="s">
        <v>54</v>
      </c>
      <c r="N1382">
        <v>10</v>
      </c>
      <c r="O1382" t="s">
        <v>78</v>
      </c>
      <c r="P1382" s="1">
        <v>45667</v>
      </c>
      <c r="Q1382" s="1">
        <v>45701</v>
      </c>
      <c r="R1382">
        <v>2428</v>
      </c>
      <c r="S1382" s="4">
        <v>7</v>
      </c>
      <c r="T1382" t="s">
        <v>95</v>
      </c>
    </row>
    <row r="1383" spans="1:20" x14ac:dyDescent="0.35">
      <c r="A1383" t="s">
        <v>2884</v>
      </c>
      <c r="B1383" s="5" t="s">
        <v>73</v>
      </c>
      <c r="C1383" s="6">
        <v>97969</v>
      </c>
      <c r="D1383" t="s">
        <v>22</v>
      </c>
      <c r="E1383">
        <v>97969</v>
      </c>
      <c r="F1383" s="5" t="s">
        <v>66</v>
      </c>
      <c r="G1383" s="5" t="s">
        <v>59</v>
      </c>
      <c r="H1383" s="5" t="s">
        <v>52</v>
      </c>
      <c r="I1383" t="s">
        <v>26</v>
      </c>
      <c r="J1383" t="s">
        <v>52</v>
      </c>
      <c r="K1383">
        <v>0</v>
      </c>
      <c r="L1383" s="5" t="s">
        <v>2885</v>
      </c>
      <c r="M1383" s="5" t="s">
        <v>54</v>
      </c>
      <c r="N1383">
        <v>9</v>
      </c>
      <c r="O1383" t="s">
        <v>135</v>
      </c>
      <c r="P1383" s="1">
        <v>45452</v>
      </c>
      <c r="Q1383" s="1">
        <v>45480</v>
      </c>
      <c r="R1383">
        <v>530</v>
      </c>
      <c r="S1383" s="4">
        <v>9.6999999999999993</v>
      </c>
      <c r="T1383" t="s">
        <v>63</v>
      </c>
    </row>
    <row r="1384" spans="1:20" x14ac:dyDescent="0.35">
      <c r="A1384" t="s">
        <v>2886</v>
      </c>
      <c r="B1384" s="5" t="s">
        <v>105</v>
      </c>
      <c r="C1384" s="6">
        <v>206614</v>
      </c>
      <c r="D1384" t="s">
        <v>74</v>
      </c>
      <c r="E1384">
        <v>258268</v>
      </c>
      <c r="F1384" s="5" t="s">
        <v>23</v>
      </c>
      <c r="G1384" s="5" t="s">
        <v>24</v>
      </c>
      <c r="H1384" s="5" t="s">
        <v>75</v>
      </c>
      <c r="I1384" t="s">
        <v>26</v>
      </c>
      <c r="J1384" t="s">
        <v>129</v>
      </c>
      <c r="K1384">
        <v>100</v>
      </c>
      <c r="L1384" s="5" t="s">
        <v>2887</v>
      </c>
      <c r="M1384" s="5" t="s">
        <v>37</v>
      </c>
      <c r="N1384">
        <v>14</v>
      </c>
      <c r="O1384" t="s">
        <v>88</v>
      </c>
      <c r="P1384" s="1">
        <v>45333</v>
      </c>
      <c r="Q1384" s="1">
        <v>45371</v>
      </c>
      <c r="R1384">
        <v>874</v>
      </c>
      <c r="S1384" s="4">
        <v>6.2</v>
      </c>
      <c r="T1384" t="s">
        <v>103</v>
      </c>
    </row>
    <row r="1385" spans="1:20" x14ac:dyDescent="0.35">
      <c r="A1385" t="s">
        <v>2888</v>
      </c>
      <c r="B1385" s="5" t="s">
        <v>174</v>
      </c>
      <c r="C1385" s="6">
        <v>78327</v>
      </c>
      <c r="D1385" t="s">
        <v>41</v>
      </c>
      <c r="E1385">
        <v>66578</v>
      </c>
      <c r="F1385" s="5" t="s">
        <v>50</v>
      </c>
      <c r="G1385" s="5" t="s">
        <v>59</v>
      </c>
      <c r="H1385" s="5" t="s">
        <v>151</v>
      </c>
      <c r="I1385" t="s">
        <v>26</v>
      </c>
      <c r="J1385" t="s">
        <v>151</v>
      </c>
      <c r="K1385">
        <v>0</v>
      </c>
      <c r="L1385" s="5" t="s">
        <v>2889</v>
      </c>
      <c r="M1385" s="5" t="s">
        <v>54</v>
      </c>
      <c r="N1385">
        <v>3</v>
      </c>
      <c r="O1385" t="s">
        <v>85</v>
      </c>
      <c r="P1385" s="1">
        <v>45472</v>
      </c>
      <c r="Q1385" s="1">
        <v>45527</v>
      </c>
      <c r="R1385">
        <v>2076</v>
      </c>
      <c r="S1385" s="4">
        <v>5.7</v>
      </c>
      <c r="T1385" t="s">
        <v>79</v>
      </c>
    </row>
    <row r="1386" spans="1:20" x14ac:dyDescent="0.35">
      <c r="A1386" t="s">
        <v>2890</v>
      </c>
      <c r="B1386" s="5" t="s">
        <v>57</v>
      </c>
      <c r="C1386" s="6">
        <v>70510</v>
      </c>
      <c r="D1386" t="s">
        <v>41</v>
      </c>
      <c r="E1386">
        <v>59934</v>
      </c>
      <c r="F1386" s="5" t="s">
        <v>58</v>
      </c>
      <c r="G1386" s="5" t="s">
        <v>24</v>
      </c>
      <c r="H1386" s="5" t="s">
        <v>151</v>
      </c>
      <c r="I1386" t="s">
        <v>35</v>
      </c>
      <c r="J1386" t="s">
        <v>522</v>
      </c>
      <c r="K1386">
        <v>0</v>
      </c>
      <c r="L1386" s="5" t="s">
        <v>2891</v>
      </c>
      <c r="M1386" s="5" t="s">
        <v>37</v>
      </c>
      <c r="N1386">
        <v>0</v>
      </c>
      <c r="O1386" t="s">
        <v>78</v>
      </c>
      <c r="P1386" s="1">
        <v>45532</v>
      </c>
      <c r="Q1386" s="1">
        <v>45564</v>
      </c>
      <c r="R1386">
        <v>912</v>
      </c>
      <c r="S1386" s="4">
        <v>7.1</v>
      </c>
      <c r="T1386" t="s">
        <v>89</v>
      </c>
    </row>
    <row r="1387" spans="1:20" x14ac:dyDescent="0.35">
      <c r="A1387" t="s">
        <v>2892</v>
      </c>
      <c r="B1387" s="5" t="s">
        <v>174</v>
      </c>
      <c r="C1387" s="6">
        <v>41791</v>
      </c>
      <c r="D1387" t="s">
        <v>22</v>
      </c>
      <c r="E1387">
        <v>41791</v>
      </c>
      <c r="F1387" s="5" t="s">
        <v>66</v>
      </c>
      <c r="G1387" s="5" t="s">
        <v>59</v>
      </c>
      <c r="H1387" s="5" t="s">
        <v>116</v>
      </c>
      <c r="I1387" t="s">
        <v>26</v>
      </c>
      <c r="J1387" t="s">
        <v>116</v>
      </c>
      <c r="K1387">
        <v>100</v>
      </c>
      <c r="L1387" s="5" t="s">
        <v>2893</v>
      </c>
      <c r="M1387" s="5" t="s">
        <v>37</v>
      </c>
      <c r="N1387">
        <v>7</v>
      </c>
      <c r="O1387" t="s">
        <v>147</v>
      </c>
      <c r="P1387" s="1">
        <v>45628</v>
      </c>
      <c r="Q1387" s="1">
        <v>45668</v>
      </c>
      <c r="R1387">
        <v>2227</v>
      </c>
      <c r="S1387" s="4">
        <v>9.6999999999999993</v>
      </c>
      <c r="T1387" t="s">
        <v>243</v>
      </c>
    </row>
    <row r="1388" spans="1:20" x14ac:dyDescent="0.35">
      <c r="A1388" t="s">
        <v>2894</v>
      </c>
      <c r="B1388" s="5" t="s">
        <v>73</v>
      </c>
      <c r="C1388" s="6">
        <v>115800</v>
      </c>
      <c r="D1388" t="s">
        <v>41</v>
      </c>
      <c r="E1388">
        <v>98430</v>
      </c>
      <c r="F1388" s="5" t="s">
        <v>50</v>
      </c>
      <c r="G1388" s="5" t="s">
        <v>51</v>
      </c>
      <c r="H1388" s="5" t="s">
        <v>151</v>
      </c>
      <c r="I1388" t="s">
        <v>35</v>
      </c>
      <c r="J1388" t="s">
        <v>192</v>
      </c>
      <c r="K1388">
        <v>50</v>
      </c>
      <c r="L1388" s="5" t="s">
        <v>2895</v>
      </c>
      <c r="M1388" s="5" t="s">
        <v>37</v>
      </c>
      <c r="N1388">
        <v>3</v>
      </c>
      <c r="O1388" t="s">
        <v>147</v>
      </c>
      <c r="P1388" s="1">
        <v>45690</v>
      </c>
      <c r="Q1388" s="1">
        <v>45745</v>
      </c>
      <c r="R1388">
        <v>1284</v>
      </c>
      <c r="S1388" s="4">
        <v>7.9</v>
      </c>
      <c r="T1388" t="s">
        <v>277</v>
      </c>
    </row>
    <row r="1389" spans="1:20" x14ac:dyDescent="0.35">
      <c r="A1389" t="s">
        <v>2896</v>
      </c>
      <c r="B1389" s="5" t="s">
        <v>91</v>
      </c>
      <c r="C1389" s="6">
        <v>113860</v>
      </c>
      <c r="D1389" t="s">
        <v>22</v>
      </c>
      <c r="E1389">
        <v>113860</v>
      </c>
      <c r="F1389" s="5" t="s">
        <v>66</v>
      </c>
      <c r="G1389" s="5" t="s">
        <v>24</v>
      </c>
      <c r="H1389" s="5" t="s">
        <v>52</v>
      </c>
      <c r="I1389" t="s">
        <v>35</v>
      </c>
      <c r="J1389" t="s">
        <v>25</v>
      </c>
      <c r="K1389">
        <v>100</v>
      </c>
      <c r="L1389" s="5" t="s">
        <v>2897</v>
      </c>
      <c r="M1389" s="5" t="s">
        <v>28</v>
      </c>
      <c r="N1389">
        <v>6</v>
      </c>
      <c r="O1389" t="s">
        <v>112</v>
      </c>
      <c r="P1389" s="1">
        <v>45414</v>
      </c>
      <c r="Q1389" s="1">
        <v>45484</v>
      </c>
      <c r="R1389">
        <v>1096</v>
      </c>
      <c r="S1389" s="4">
        <v>8.5</v>
      </c>
      <c r="T1389" t="s">
        <v>79</v>
      </c>
    </row>
    <row r="1390" spans="1:20" x14ac:dyDescent="0.35">
      <c r="A1390" t="s">
        <v>2898</v>
      </c>
      <c r="B1390" s="5" t="s">
        <v>174</v>
      </c>
      <c r="C1390" s="6">
        <v>181595</v>
      </c>
      <c r="D1390" t="s">
        <v>22</v>
      </c>
      <c r="E1390">
        <v>181595</v>
      </c>
      <c r="F1390" s="5" t="s">
        <v>66</v>
      </c>
      <c r="G1390" s="5" t="s">
        <v>59</v>
      </c>
      <c r="H1390" s="5" t="s">
        <v>101</v>
      </c>
      <c r="I1390" t="s">
        <v>35</v>
      </c>
      <c r="J1390" t="s">
        <v>101</v>
      </c>
      <c r="K1390">
        <v>100</v>
      </c>
      <c r="L1390" s="5" t="s">
        <v>2899</v>
      </c>
      <c r="M1390" s="5" t="s">
        <v>70</v>
      </c>
      <c r="N1390">
        <v>7</v>
      </c>
      <c r="O1390" t="s">
        <v>46</v>
      </c>
      <c r="P1390" s="1">
        <v>45657</v>
      </c>
      <c r="Q1390" s="1">
        <v>45726</v>
      </c>
      <c r="R1390">
        <v>1181</v>
      </c>
      <c r="S1390" s="4">
        <v>8.6999999999999993</v>
      </c>
      <c r="T1390" t="s">
        <v>277</v>
      </c>
    </row>
    <row r="1391" spans="1:20" x14ac:dyDescent="0.35">
      <c r="A1391" t="s">
        <v>2900</v>
      </c>
      <c r="B1391" s="5" t="s">
        <v>28799</v>
      </c>
      <c r="C1391" s="6">
        <v>157567</v>
      </c>
      <c r="D1391" t="s">
        <v>41</v>
      </c>
      <c r="E1391">
        <v>133932</v>
      </c>
      <c r="F1391" s="5" t="s">
        <v>23</v>
      </c>
      <c r="G1391" s="5" t="s">
        <v>59</v>
      </c>
      <c r="H1391" s="5" t="s">
        <v>151</v>
      </c>
      <c r="I1391" t="s">
        <v>35</v>
      </c>
      <c r="J1391" t="s">
        <v>191</v>
      </c>
      <c r="K1391">
        <v>50</v>
      </c>
      <c r="L1391" s="5" t="s">
        <v>2901</v>
      </c>
      <c r="M1391" s="5" t="s">
        <v>28</v>
      </c>
      <c r="N1391">
        <v>18</v>
      </c>
      <c r="O1391" t="s">
        <v>62</v>
      </c>
      <c r="P1391" s="1">
        <v>45305</v>
      </c>
      <c r="Q1391" s="1">
        <v>45344</v>
      </c>
      <c r="R1391">
        <v>2191</v>
      </c>
      <c r="S1391" s="4">
        <v>5.6</v>
      </c>
      <c r="T1391" t="s">
        <v>47</v>
      </c>
    </row>
    <row r="1392" spans="1:20" x14ac:dyDescent="0.35">
      <c r="A1392" t="s">
        <v>2902</v>
      </c>
      <c r="B1392" s="5" t="s">
        <v>179</v>
      </c>
      <c r="C1392" s="6">
        <v>124885</v>
      </c>
      <c r="D1392" t="s">
        <v>41</v>
      </c>
      <c r="E1392">
        <v>106152</v>
      </c>
      <c r="F1392" s="5" t="s">
        <v>50</v>
      </c>
      <c r="G1392" s="5" t="s">
        <v>51</v>
      </c>
      <c r="H1392" s="5" t="s">
        <v>126</v>
      </c>
      <c r="I1392" t="s">
        <v>35</v>
      </c>
      <c r="J1392" t="s">
        <v>126</v>
      </c>
      <c r="K1392">
        <v>0</v>
      </c>
      <c r="L1392" s="5" t="s">
        <v>2903</v>
      </c>
      <c r="M1392" s="5" t="s">
        <v>54</v>
      </c>
      <c r="N1392">
        <v>4</v>
      </c>
      <c r="O1392" t="s">
        <v>46</v>
      </c>
      <c r="P1392" s="1">
        <v>45637</v>
      </c>
      <c r="Q1392" s="1">
        <v>45668</v>
      </c>
      <c r="R1392">
        <v>1416</v>
      </c>
      <c r="S1392" s="4">
        <v>9.1999999999999993</v>
      </c>
      <c r="T1392" t="s">
        <v>210</v>
      </c>
    </row>
    <row r="1393" spans="1:20" x14ac:dyDescent="0.35">
      <c r="A1393" t="s">
        <v>2904</v>
      </c>
      <c r="B1393" s="5" t="s">
        <v>217</v>
      </c>
      <c r="C1393" s="6">
        <v>123910</v>
      </c>
      <c r="D1393" t="s">
        <v>22</v>
      </c>
      <c r="E1393">
        <v>123910</v>
      </c>
      <c r="F1393" s="5" t="s">
        <v>23</v>
      </c>
      <c r="G1393" s="5" t="s">
        <v>51</v>
      </c>
      <c r="H1393" s="5" t="s">
        <v>129</v>
      </c>
      <c r="I1393" t="s">
        <v>44</v>
      </c>
      <c r="J1393" t="s">
        <v>129</v>
      </c>
      <c r="K1393">
        <v>50</v>
      </c>
      <c r="L1393" s="5" t="s">
        <v>2905</v>
      </c>
      <c r="M1393" s="5" t="s">
        <v>37</v>
      </c>
      <c r="N1393">
        <v>16</v>
      </c>
      <c r="O1393" t="s">
        <v>29</v>
      </c>
      <c r="P1393" s="1">
        <v>45557</v>
      </c>
      <c r="Q1393" s="1">
        <v>45620</v>
      </c>
      <c r="R1393">
        <v>1656</v>
      </c>
      <c r="S1393" s="4">
        <v>8</v>
      </c>
      <c r="T1393" t="s">
        <v>136</v>
      </c>
    </row>
    <row r="1394" spans="1:20" x14ac:dyDescent="0.35">
      <c r="A1394" t="s">
        <v>2906</v>
      </c>
      <c r="B1394" s="5" t="s">
        <v>162</v>
      </c>
      <c r="C1394" s="6">
        <v>137838</v>
      </c>
      <c r="D1394" t="s">
        <v>22</v>
      </c>
      <c r="E1394">
        <v>137838</v>
      </c>
      <c r="F1394" s="5" t="s">
        <v>66</v>
      </c>
      <c r="G1394" s="5" t="s">
        <v>51</v>
      </c>
      <c r="H1394" s="5" t="s">
        <v>25</v>
      </c>
      <c r="I1394" t="s">
        <v>35</v>
      </c>
      <c r="J1394" t="s">
        <v>110</v>
      </c>
      <c r="K1394">
        <v>0</v>
      </c>
      <c r="L1394" s="5" t="s">
        <v>2907</v>
      </c>
      <c r="M1394" s="5" t="s">
        <v>54</v>
      </c>
      <c r="N1394">
        <v>8</v>
      </c>
      <c r="O1394" t="s">
        <v>78</v>
      </c>
      <c r="P1394" s="1">
        <v>45485</v>
      </c>
      <c r="Q1394" s="1">
        <v>45511</v>
      </c>
      <c r="R1394">
        <v>732</v>
      </c>
      <c r="S1394" s="4">
        <v>7.8</v>
      </c>
      <c r="T1394" t="s">
        <v>38</v>
      </c>
    </row>
    <row r="1395" spans="1:20" x14ac:dyDescent="0.35">
      <c r="A1395" t="s">
        <v>2908</v>
      </c>
      <c r="B1395" s="5" t="s">
        <v>40</v>
      </c>
      <c r="C1395" s="6">
        <v>313735</v>
      </c>
      <c r="D1395" t="s">
        <v>22</v>
      </c>
      <c r="E1395">
        <v>313735</v>
      </c>
      <c r="F1395" s="5" t="s">
        <v>23</v>
      </c>
      <c r="G1395" s="5" t="s">
        <v>59</v>
      </c>
      <c r="H1395" s="5" t="s">
        <v>97</v>
      </c>
      <c r="I1395" t="s">
        <v>26</v>
      </c>
      <c r="J1395" t="s">
        <v>97</v>
      </c>
      <c r="K1395">
        <v>0</v>
      </c>
      <c r="L1395" s="5" t="s">
        <v>2909</v>
      </c>
      <c r="M1395" s="5" t="s">
        <v>28</v>
      </c>
      <c r="N1395">
        <v>12</v>
      </c>
      <c r="O1395" t="s">
        <v>112</v>
      </c>
      <c r="P1395" s="1">
        <v>45642</v>
      </c>
      <c r="Q1395" s="1">
        <v>45663</v>
      </c>
      <c r="R1395">
        <v>1940</v>
      </c>
      <c r="S1395" s="4">
        <v>6.7</v>
      </c>
      <c r="T1395" t="s">
        <v>136</v>
      </c>
    </row>
    <row r="1396" spans="1:20" x14ac:dyDescent="0.35">
      <c r="A1396" t="s">
        <v>2910</v>
      </c>
      <c r="B1396" s="5" t="s">
        <v>49</v>
      </c>
      <c r="C1396" s="6">
        <v>96380</v>
      </c>
      <c r="D1396" t="s">
        <v>22</v>
      </c>
      <c r="E1396">
        <v>96380</v>
      </c>
      <c r="F1396" s="5" t="s">
        <v>58</v>
      </c>
      <c r="G1396" s="5" t="s">
        <v>24</v>
      </c>
      <c r="H1396" s="5" t="s">
        <v>97</v>
      </c>
      <c r="I1396" t="s">
        <v>26</v>
      </c>
      <c r="J1396" t="s">
        <v>129</v>
      </c>
      <c r="K1396">
        <v>50</v>
      </c>
      <c r="L1396" s="5" t="s">
        <v>2911</v>
      </c>
      <c r="M1396" s="5" t="s">
        <v>37</v>
      </c>
      <c r="N1396">
        <v>0</v>
      </c>
      <c r="O1396" t="s">
        <v>147</v>
      </c>
      <c r="P1396" s="1">
        <v>45577</v>
      </c>
      <c r="Q1396" s="1">
        <v>45626</v>
      </c>
      <c r="R1396">
        <v>1399</v>
      </c>
      <c r="S1396" s="4">
        <v>9</v>
      </c>
      <c r="T1396" t="s">
        <v>277</v>
      </c>
    </row>
    <row r="1397" spans="1:20" x14ac:dyDescent="0.35">
      <c r="A1397" t="s">
        <v>2912</v>
      </c>
      <c r="B1397" s="5" t="s">
        <v>40</v>
      </c>
      <c r="C1397" s="6">
        <v>63171</v>
      </c>
      <c r="D1397" t="s">
        <v>41</v>
      </c>
      <c r="E1397">
        <v>53695</v>
      </c>
      <c r="F1397" s="5" t="s">
        <v>58</v>
      </c>
      <c r="G1397" s="5" t="s">
        <v>42</v>
      </c>
      <c r="H1397" s="5" t="s">
        <v>126</v>
      </c>
      <c r="I1397" t="s">
        <v>26</v>
      </c>
      <c r="J1397" t="s">
        <v>126</v>
      </c>
      <c r="K1397">
        <v>100</v>
      </c>
      <c r="L1397" s="5" t="s">
        <v>2913</v>
      </c>
      <c r="M1397" s="5" t="s">
        <v>37</v>
      </c>
      <c r="N1397">
        <v>0</v>
      </c>
      <c r="O1397" t="s">
        <v>46</v>
      </c>
      <c r="P1397" s="1">
        <v>45650</v>
      </c>
      <c r="Q1397" s="1">
        <v>45719</v>
      </c>
      <c r="R1397">
        <v>561</v>
      </c>
      <c r="S1397" s="4">
        <v>8.8000000000000007</v>
      </c>
      <c r="T1397" t="s">
        <v>79</v>
      </c>
    </row>
    <row r="1398" spans="1:20" x14ac:dyDescent="0.35">
      <c r="A1398" t="s">
        <v>2914</v>
      </c>
      <c r="B1398" s="5" t="s">
        <v>162</v>
      </c>
      <c r="C1398" s="6">
        <v>123969</v>
      </c>
      <c r="D1398" t="s">
        <v>22</v>
      </c>
      <c r="E1398">
        <v>123969</v>
      </c>
      <c r="F1398" s="5" t="s">
        <v>66</v>
      </c>
      <c r="G1398" s="5" t="s">
        <v>59</v>
      </c>
      <c r="H1398" s="5" t="s">
        <v>25</v>
      </c>
      <c r="I1398" t="s">
        <v>44</v>
      </c>
      <c r="J1398" t="s">
        <v>25</v>
      </c>
      <c r="K1398">
        <v>0</v>
      </c>
      <c r="L1398" s="5" t="s">
        <v>2915</v>
      </c>
      <c r="M1398" s="5" t="s">
        <v>37</v>
      </c>
      <c r="N1398">
        <v>9</v>
      </c>
      <c r="O1398" t="s">
        <v>135</v>
      </c>
      <c r="P1398" s="1">
        <v>45748</v>
      </c>
      <c r="Q1398" s="1">
        <v>45769</v>
      </c>
      <c r="R1398">
        <v>1527</v>
      </c>
      <c r="S1398" s="4">
        <v>9.8000000000000007</v>
      </c>
      <c r="T1398" t="s">
        <v>47</v>
      </c>
    </row>
    <row r="1399" spans="1:20" x14ac:dyDescent="0.35">
      <c r="A1399" t="s">
        <v>2916</v>
      </c>
      <c r="B1399" s="5" t="s">
        <v>174</v>
      </c>
      <c r="C1399" s="6">
        <v>54611</v>
      </c>
      <c r="D1399" t="s">
        <v>41</v>
      </c>
      <c r="E1399">
        <v>46419</v>
      </c>
      <c r="F1399" s="5" t="s">
        <v>58</v>
      </c>
      <c r="G1399" s="5" t="s">
        <v>42</v>
      </c>
      <c r="H1399" s="5" t="s">
        <v>60</v>
      </c>
      <c r="I1399" t="s">
        <v>26</v>
      </c>
      <c r="J1399" t="s">
        <v>60</v>
      </c>
      <c r="K1399">
        <v>0</v>
      </c>
      <c r="L1399" s="5" t="s">
        <v>2917</v>
      </c>
      <c r="M1399" s="5" t="s">
        <v>54</v>
      </c>
      <c r="N1399">
        <v>0</v>
      </c>
      <c r="O1399" t="s">
        <v>71</v>
      </c>
      <c r="P1399" s="1">
        <v>45637</v>
      </c>
      <c r="Q1399" s="1">
        <v>45652</v>
      </c>
      <c r="R1399">
        <v>865</v>
      </c>
      <c r="S1399" s="4">
        <v>9</v>
      </c>
      <c r="T1399" t="s">
        <v>103</v>
      </c>
    </row>
    <row r="1400" spans="1:20" x14ac:dyDescent="0.35">
      <c r="A1400" t="s">
        <v>2918</v>
      </c>
      <c r="B1400" s="5" t="s">
        <v>91</v>
      </c>
      <c r="C1400" s="6">
        <v>119705</v>
      </c>
      <c r="D1400" t="s">
        <v>22</v>
      </c>
      <c r="E1400">
        <v>119705</v>
      </c>
      <c r="F1400" s="5" t="s">
        <v>50</v>
      </c>
      <c r="G1400" s="5" t="s">
        <v>24</v>
      </c>
      <c r="H1400" s="5" t="s">
        <v>97</v>
      </c>
      <c r="I1400" t="s">
        <v>35</v>
      </c>
      <c r="J1400" t="s">
        <v>121</v>
      </c>
      <c r="K1400">
        <v>0</v>
      </c>
      <c r="L1400" s="5" t="s">
        <v>2919</v>
      </c>
      <c r="M1400" s="5" t="s">
        <v>37</v>
      </c>
      <c r="N1400">
        <v>3</v>
      </c>
      <c r="O1400" t="s">
        <v>131</v>
      </c>
      <c r="P1400" s="1">
        <v>45374</v>
      </c>
      <c r="Q1400" s="1">
        <v>45445</v>
      </c>
      <c r="R1400">
        <v>1556</v>
      </c>
      <c r="S1400" s="4">
        <v>7.2</v>
      </c>
      <c r="T1400" t="s">
        <v>47</v>
      </c>
    </row>
    <row r="1401" spans="1:20" x14ac:dyDescent="0.35">
      <c r="A1401" t="s">
        <v>2920</v>
      </c>
      <c r="B1401" s="5" t="s">
        <v>179</v>
      </c>
      <c r="C1401" s="6">
        <v>173697</v>
      </c>
      <c r="D1401" t="s">
        <v>120</v>
      </c>
      <c r="E1401">
        <v>156327</v>
      </c>
      <c r="F1401" s="5" t="s">
        <v>66</v>
      </c>
      <c r="G1401" s="5" t="s">
        <v>51</v>
      </c>
      <c r="H1401" s="5" t="s">
        <v>121</v>
      </c>
      <c r="I1401" t="s">
        <v>44</v>
      </c>
      <c r="J1401" t="s">
        <v>157</v>
      </c>
      <c r="K1401">
        <v>50</v>
      </c>
      <c r="L1401" s="5" t="s">
        <v>2921</v>
      </c>
      <c r="M1401" s="5" t="s">
        <v>28</v>
      </c>
      <c r="N1401">
        <v>9</v>
      </c>
      <c r="O1401" t="s">
        <v>147</v>
      </c>
      <c r="P1401" s="1">
        <v>45666</v>
      </c>
      <c r="Q1401" s="1">
        <v>45739</v>
      </c>
      <c r="R1401">
        <v>927</v>
      </c>
      <c r="S1401" s="4">
        <v>8.1999999999999993</v>
      </c>
      <c r="T1401" t="s">
        <v>243</v>
      </c>
    </row>
    <row r="1402" spans="1:20" x14ac:dyDescent="0.35">
      <c r="A1402" t="s">
        <v>2922</v>
      </c>
      <c r="B1402" s="5" t="s">
        <v>21</v>
      </c>
      <c r="C1402" s="6">
        <v>144553</v>
      </c>
      <c r="D1402" t="s">
        <v>81</v>
      </c>
      <c r="E1402">
        <v>195147</v>
      </c>
      <c r="F1402" s="5" t="s">
        <v>66</v>
      </c>
      <c r="G1402" s="5" t="s">
        <v>42</v>
      </c>
      <c r="H1402" s="5" t="s">
        <v>82</v>
      </c>
      <c r="I1402" t="s">
        <v>35</v>
      </c>
      <c r="J1402" t="s">
        <v>165</v>
      </c>
      <c r="K1402">
        <v>0</v>
      </c>
      <c r="L1402" s="5" t="s">
        <v>2923</v>
      </c>
      <c r="M1402" s="5" t="s">
        <v>54</v>
      </c>
      <c r="N1402">
        <v>6</v>
      </c>
      <c r="O1402" t="s">
        <v>107</v>
      </c>
      <c r="P1402" s="1">
        <v>45495</v>
      </c>
      <c r="Q1402" s="1">
        <v>45556</v>
      </c>
      <c r="R1402">
        <v>1806</v>
      </c>
      <c r="S1402" s="4">
        <v>5.8</v>
      </c>
      <c r="T1402" t="s">
        <v>79</v>
      </c>
    </row>
    <row r="1403" spans="1:20" x14ac:dyDescent="0.35">
      <c r="A1403" t="s">
        <v>2924</v>
      </c>
      <c r="B1403" s="5" t="s">
        <v>28802</v>
      </c>
      <c r="C1403" s="6">
        <v>76409</v>
      </c>
      <c r="D1403" t="s">
        <v>92</v>
      </c>
      <c r="E1403">
        <v>57307</v>
      </c>
      <c r="F1403" s="5" t="s">
        <v>50</v>
      </c>
      <c r="G1403" s="5" t="s">
        <v>51</v>
      </c>
      <c r="H1403" s="5" t="s">
        <v>93</v>
      </c>
      <c r="I1403" t="s">
        <v>44</v>
      </c>
      <c r="J1403" t="s">
        <v>629</v>
      </c>
      <c r="K1403">
        <v>50</v>
      </c>
      <c r="L1403" s="5" t="s">
        <v>2925</v>
      </c>
      <c r="M1403" s="5" t="s">
        <v>70</v>
      </c>
      <c r="N1403">
        <v>2</v>
      </c>
      <c r="O1403" t="s">
        <v>88</v>
      </c>
      <c r="P1403" s="1">
        <v>45594</v>
      </c>
      <c r="Q1403" s="1">
        <v>45608</v>
      </c>
      <c r="R1403">
        <v>2125</v>
      </c>
      <c r="S1403" s="4">
        <v>8.3000000000000007</v>
      </c>
      <c r="T1403" t="s">
        <v>89</v>
      </c>
    </row>
    <row r="1404" spans="1:20" x14ac:dyDescent="0.35">
      <c r="A1404" t="s">
        <v>2926</v>
      </c>
      <c r="B1404" s="5" t="s">
        <v>217</v>
      </c>
      <c r="C1404" s="6">
        <v>105022</v>
      </c>
      <c r="D1404" t="s">
        <v>81</v>
      </c>
      <c r="E1404">
        <v>141780</v>
      </c>
      <c r="F1404" s="5" t="s">
        <v>66</v>
      </c>
      <c r="G1404" s="5" t="s">
        <v>59</v>
      </c>
      <c r="H1404" s="5" t="s">
        <v>82</v>
      </c>
      <c r="I1404" t="s">
        <v>26</v>
      </c>
      <c r="J1404" t="s">
        <v>34</v>
      </c>
      <c r="K1404">
        <v>0</v>
      </c>
      <c r="L1404" s="5" t="s">
        <v>2927</v>
      </c>
      <c r="M1404" s="5" t="s">
        <v>54</v>
      </c>
      <c r="N1404">
        <v>8</v>
      </c>
      <c r="O1404" t="s">
        <v>88</v>
      </c>
      <c r="P1404" s="1">
        <v>45302</v>
      </c>
      <c r="Q1404" s="1">
        <v>45363</v>
      </c>
      <c r="R1404">
        <v>1947</v>
      </c>
      <c r="S1404" s="4">
        <v>8.4</v>
      </c>
      <c r="T1404" t="s">
        <v>55</v>
      </c>
    </row>
    <row r="1405" spans="1:20" x14ac:dyDescent="0.35">
      <c r="A1405" t="s">
        <v>2928</v>
      </c>
      <c r="B1405" s="5" t="s">
        <v>40</v>
      </c>
      <c r="C1405" s="6">
        <v>147919</v>
      </c>
      <c r="D1405" t="s">
        <v>81</v>
      </c>
      <c r="E1405">
        <v>199691</v>
      </c>
      <c r="F1405" s="5" t="s">
        <v>66</v>
      </c>
      <c r="G1405" s="5" t="s">
        <v>24</v>
      </c>
      <c r="H1405" s="5" t="s">
        <v>82</v>
      </c>
      <c r="I1405" t="s">
        <v>35</v>
      </c>
      <c r="J1405" t="s">
        <v>82</v>
      </c>
      <c r="K1405">
        <v>0</v>
      </c>
      <c r="L1405" s="5" t="s">
        <v>2929</v>
      </c>
      <c r="M1405" s="5" t="s">
        <v>37</v>
      </c>
      <c r="N1405">
        <v>8</v>
      </c>
      <c r="O1405" t="s">
        <v>172</v>
      </c>
      <c r="P1405" s="1">
        <v>45432</v>
      </c>
      <c r="Q1405" s="1">
        <v>45501</v>
      </c>
      <c r="R1405">
        <v>1479</v>
      </c>
      <c r="S1405" s="4">
        <v>7.6</v>
      </c>
      <c r="T1405" t="s">
        <v>136</v>
      </c>
    </row>
    <row r="1406" spans="1:20" x14ac:dyDescent="0.35">
      <c r="A1406" t="s">
        <v>2930</v>
      </c>
      <c r="B1406" s="5" t="s">
        <v>40</v>
      </c>
      <c r="C1406" s="6">
        <v>105054</v>
      </c>
      <c r="D1406" t="s">
        <v>120</v>
      </c>
      <c r="E1406">
        <v>94549</v>
      </c>
      <c r="F1406" s="5" t="s">
        <v>58</v>
      </c>
      <c r="G1406" s="5" t="s">
        <v>42</v>
      </c>
      <c r="H1406" s="5" t="s">
        <v>121</v>
      </c>
      <c r="I1406" t="s">
        <v>35</v>
      </c>
      <c r="J1406" t="s">
        <v>121</v>
      </c>
      <c r="K1406">
        <v>100</v>
      </c>
      <c r="L1406" s="5" t="s">
        <v>2931</v>
      </c>
      <c r="M1406" s="5" t="s">
        <v>70</v>
      </c>
      <c r="N1406">
        <v>0</v>
      </c>
      <c r="O1406" t="s">
        <v>71</v>
      </c>
      <c r="P1406" s="1">
        <v>45357</v>
      </c>
      <c r="Q1406" s="1">
        <v>45403</v>
      </c>
      <c r="R1406">
        <v>740</v>
      </c>
      <c r="S1406" s="4">
        <v>5.3</v>
      </c>
      <c r="T1406" t="s">
        <v>63</v>
      </c>
    </row>
    <row r="1407" spans="1:20" x14ac:dyDescent="0.35">
      <c r="A1407" t="s">
        <v>2932</v>
      </c>
      <c r="B1407" s="5" t="s">
        <v>28802</v>
      </c>
      <c r="C1407" s="6">
        <v>168883</v>
      </c>
      <c r="D1407" t="s">
        <v>22</v>
      </c>
      <c r="E1407">
        <v>168883</v>
      </c>
      <c r="F1407" s="5" t="s">
        <v>23</v>
      </c>
      <c r="G1407" s="5" t="s">
        <v>24</v>
      </c>
      <c r="H1407" s="5" t="s">
        <v>165</v>
      </c>
      <c r="I1407" t="s">
        <v>44</v>
      </c>
      <c r="J1407" t="s">
        <v>165</v>
      </c>
      <c r="K1407">
        <v>50</v>
      </c>
      <c r="L1407" s="5" t="s">
        <v>2933</v>
      </c>
      <c r="M1407" s="5" t="s">
        <v>37</v>
      </c>
      <c r="N1407">
        <v>17</v>
      </c>
      <c r="O1407" t="s">
        <v>88</v>
      </c>
      <c r="P1407" s="1">
        <v>45384</v>
      </c>
      <c r="Q1407" s="1">
        <v>45410</v>
      </c>
      <c r="R1407">
        <v>1976</v>
      </c>
      <c r="S1407" s="4">
        <v>5.5</v>
      </c>
      <c r="T1407" t="s">
        <v>30</v>
      </c>
    </row>
    <row r="1408" spans="1:20" x14ac:dyDescent="0.35">
      <c r="A1408" t="s">
        <v>2934</v>
      </c>
      <c r="B1408" s="5" t="s">
        <v>28802</v>
      </c>
      <c r="C1408" s="6">
        <v>54905</v>
      </c>
      <c r="D1408" t="s">
        <v>22</v>
      </c>
      <c r="E1408">
        <v>54905</v>
      </c>
      <c r="F1408" s="5" t="s">
        <v>58</v>
      </c>
      <c r="G1408" s="5" t="s">
        <v>24</v>
      </c>
      <c r="H1408" s="5" t="s">
        <v>52</v>
      </c>
      <c r="I1408" t="s">
        <v>44</v>
      </c>
      <c r="J1408" t="s">
        <v>212</v>
      </c>
      <c r="K1408">
        <v>50</v>
      </c>
      <c r="L1408" s="5" t="s">
        <v>2935</v>
      </c>
      <c r="M1408" s="5" t="s">
        <v>54</v>
      </c>
      <c r="N1408">
        <v>0</v>
      </c>
      <c r="O1408" t="s">
        <v>88</v>
      </c>
      <c r="P1408" s="1">
        <v>45712</v>
      </c>
      <c r="Q1408" s="1">
        <v>45747</v>
      </c>
      <c r="R1408">
        <v>1770</v>
      </c>
      <c r="S1408" s="4">
        <v>6.6</v>
      </c>
      <c r="T1408" t="s">
        <v>103</v>
      </c>
    </row>
    <row r="1409" spans="1:20" x14ac:dyDescent="0.35">
      <c r="A1409" t="s">
        <v>2936</v>
      </c>
      <c r="B1409" s="5" t="s">
        <v>21</v>
      </c>
      <c r="C1409" s="6">
        <v>73214</v>
      </c>
      <c r="D1409" t="s">
        <v>22</v>
      </c>
      <c r="E1409">
        <v>73214</v>
      </c>
      <c r="F1409" s="5" t="s">
        <v>23</v>
      </c>
      <c r="G1409" s="5" t="s">
        <v>42</v>
      </c>
      <c r="H1409" s="5" t="s">
        <v>157</v>
      </c>
      <c r="I1409" t="s">
        <v>26</v>
      </c>
      <c r="J1409" t="s">
        <v>157</v>
      </c>
      <c r="K1409">
        <v>50</v>
      </c>
      <c r="L1409" s="5" t="s">
        <v>2937</v>
      </c>
      <c r="M1409" s="5" t="s">
        <v>37</v>
      </c>
      <c r="N1409">
        <v>19</v>
      </c>
      <c r="O1409" t="s">
        <v>88</v>
      </c>
      <c r="P1409" s="1">
        <v>45305</v>
      </c>
      <c r="Q1409" s="1">
        <v>45354</v>
      </c>
      <c r="R1409">
        <v>1326</v>
      </c>
      <c r="S1409" s="4">
        <v>8.6</v>
      </c>
      <c r="T1409" t="s">
        <v>153</v>
      </c>
    </row>
    <row r="1410" spans="1:20" x14ac:dyDescent="0.35">
      <c r="A1410" t="s">
        <v>2938</v>
      </c>
      <c r="B1410" s="5" t="s">
        <v>49</v>
      </c>
      <c r="C1410" s="6">
        <v>75589</v>
      </c>
      <c r="D1410" t="s">
        <v>22</v>
      </c>
      <c r="E1410">
        <v>75589</v>
      </c>
      <c r="F1410" s="5" t="s">
        <v>50</v>
      </c>
      <c r="G1410" s="5" t="s">
        <v>24</v>
      </c>
      <c r="H1410" s="5" t="s">
        <v>165</v>
      </c>
      <c r="I1410" t="s">
        <v>44</v>
      </c>
      <c r="J1410" t="s">
        <v>165</v>
      </c>
      <c r="K1410">
        <v>50</v>
      </c>
      <c r="L1410" s="5" t="s">
        <v>2939</v>
      </c>
      <c r="M1410" s="5" t="s">
        <v>37</v>
      </c>
      <c r="N1410">
        <v>4</v>
      </c>
      <c r="O1410" t="s">
        <v>46</v>
      </c>
      <c r="P1410" s="1">
        <v>45333</v>
      </c>
      <c r="Q1410" s="1">
        <v>45398</v>
      </c>
      <c r="R1410">
        <v>2026</v>
      </c>
      <c r="S1410" s="4">
        <v>7.2</v>
      </c>
      <c r="T1410" t="s">
        <v>277</v>
      </c>
    </row>
    <row r="1411" spans="1:20" x14ac:dyDescent="0.35">
      <c r="A1411" t="s">
        <v>2940</v>
      </c>
      <c r="B1411" s="5" t="s">
        <v>57</v>
      </c>
      <c r="C1411" s="6">
        <v>104795</v>
      </c>
      <c r="D1411" t="s">
        <v>120</v>
      </c>
      <c r="E1411">
        <v>94316</v>
      </c>
      <c r="F1411" s="5" t="s">
        <v>58</v>
      </c>
      <c r="G1411" s="5" t="s">
        <v>42</v>
      </c>
      <c r="H1411" s="5" t="s">
        <v>121</v>
      </c>
      <c r="I1411" t="s">
        <v>26</v>
      </c>
      <c r="J1411" t="s">
        <v>34</v>
      </c>
      <c r="K1411">
        <v>50</v>
      </c>
      <c r="L1411" s="5" t="s">
        <v>2941</v>
      </c>
      <c r="M1411" s="5" t="s">
        <v>70</v>
      </c>
      <c r="N1411">
        <v>1</v>
      </c>
      <c r="O1411" t="s">
        <v>107</v>
      </c>
      <c r="P1411" s="1">
        <v>45753</v>
      </c>
      <c r="Q1411" s="1">
        <v>45805</v>
      </c>
      <c r="R1411">
        <v>1865</v>
      </c>
      <c r="S1411" s="4">
        <v>6.6</v>
      </c>
      <c r="T1411" t="s">
        <v>153</v>
      </c>
    </row>
    <row r="1412" spans="1:20" x14ac:dyDescent="0.35">
      <c r="A1412" t="s">
        <v>2942</v>
      </c>
      <c r="B1412" s="5" t="s">
        <v>28802</v>
      </c>
      <c r="C1412" s="6">
        <v>19456</v>
      </c>
      <c r="D1412" t="s">
        <v>22</v>
      </c>
      <c r="E1412">
        <v>19456</v>
      </c>
      <c r="F1412" s="5" t="s">
        <v>58</v>
      </c>
      <c r="G1412" s="5" t="s">
        <v>42</v>
      </c>
      <c r="H1412" s="5" t="s">
        <v>116</v>
      </c>
      <c r="I1412" t="s">
        <v>44</v>
      </c>
      <c r="J1412" t="s">
        <v>116</v>
      </c>
      <c r="K1412">
        <v>0</v>
      </c>
      <c r="L1412" s="5" t="s">
        <v>2943</v>
      </c>
      <c r="M1412" s="5" t="s">
        <v>28</v>
      </c>
      <c r="N1412">
        <v>1</v>
      </c>
      <c r="O1412" t="s">
        <v>46</v>
      </c>
      <c r="P1412" s="1">
        <v>45346</v>
      </c>
      <c r="Q1412" s="1">
        <v>45362</v>
      </c>
      <c r="R1412">
        <v>1072</v>
      </c>
      <c r="S1412" s="4">
        <v>9.6999999999999993</v>
      </c>
      <c r="T1412" t="s">
        <v>108</v>
      </c>
    </row>
    <row r="1413" spans="1:20" x14ac:dyDescent="0.35">
      <c r="A1413" t="s">
        <v>2944</v>
      </c>
      <c r="B1413" s="5" t="s">
        <v>40</v>
      </c>
      <c r="C1413" s="6">
        <v>212599</v>
      </c>
      <c r="D1413" t="s">
        <v>41</v>
      </c>
      <c r="E1413">
        <v>180709</v>
      </c>
      <c r="F1413" s="5" t="s">
        <v>23</v>
      </c>
      <c r="G1413" s="5" t="s">
        <v>59</v>
      </c>
      <c r="H1413" s="5" t="s">
        <v>151</v>
      </c>
      <c r="I1413" t="s">
        <v>44</v>
      </c>
      <c r="J1413" t="s">
        <v>151</v>
      </c>
      <c r="K1413">
        <v>50</v>
      </c>
      <c r="L1413" s="5" t="s">
        <v>2945</v>
      </c>
      <c r="M1413" s="5" t="s">
        <v>70</v>
      </c>
      <c r="N1413">
        <v>13</v>
      </c>
      <c r="O1413" t="s">
        <v>46</v>
      </c>
      <c r="P1413" s="1">
        <v>45484</v>
      </c>
      <c r="Q1413" s="1">
        <v>45500</v>
      </c>
      <c r="R1413">
        <v>1697</v>
      </c>
      <c r="S1413" s="4">
        <v>10</v>
      </c>
      <c r="T1413" t="s">
        <v>95</v>
      </c>
    </row>
    <row r="1414" spans="1:20" x14ac:dyDescent="0.35">
      <c r="A1414" t="s">
        <v>2946</v>
      </c>
      <c r="B1414" s="5" t="s">
        <v>28802</v>
      </c>
      <c r="C1414" s="6">
        <v>63226</v>
      </c>
      <c r="D1414" t="s">
        <v>33</v>
      </c>
      <c r="E1414">
        <v>6954860</v>
      </c>
      <c r="F1414" s="5" t="s">
        <v>58</v>
      </c>
      <c r="G1414" s="5" t="s">
        <v>42</v>
      </c>
      <c r="H1414" s="5" t="s">
        <v>34</v>
      </c>
      <c r="I1414" t="s">
        <v>26</v>
      </c>
      <c r="J1414" t="s">
        <v>34</v>
      </c>
      <c r="K1414">
        <v>0</v>
      </c>
      <c r="L1414" s="5" t="s">
        <v>2947</v>
      </c>
      <c r="M1414" s="5" t="s">
        <v>37</v>
      </c>
      <c r="N1414">
        <v>1</v>
      </c>
      <c r="O1414" t="s">
        <v>88</v>
      </c>
      <c r="P1414" s="1">
        <v>45569</v>
      </c>
      <c r="Q1414" s="1">
        <v>45633</v>
      </c>
      <c r="R1414">
        <v>963</v>
      </c>
      <c r="S1414" s="4">
        <v>6.7</v>
      </c>
      <c r="T1414" t="s">
        <v>38</v>
      </c>
    </row>
    <row r="1415" spans="1:20" x14ac:dyDescent="0.35">
      <c r="A1415" t="s">
        <v>2948</v>
      </c>
      <c r="B1415" s="5" t="s">
        <v>28802</v>
      </c>
      <c r="C1415" s="6">
        <v>188891</v>
      </c>
      <c r="D1415" t="s">
        <v>22</v>
      </c>
      <c r="E1415">
        <v>188891</v>
      </c>
      <c r="F1415" s="5" t="s">
        <v>66</v>
      </c>
      <c r="G1415" s="5" t="s">
        <v>24</v>
      </c>
      <c r="H1415" s="5" t="s">
        <v>101</v>
      </c>
      <c r="I1415" t="s">
        <v>35</v>
      </c>
      <c r="J1415" t="s">
        <v>291</v>
      </c>
      <c r="K1415">
        <v>0</v>
      </c>
      <c r="L1415" s="5" t="s">
        <v>2949</v>
      </c>
      <c r="M1415" s="5" t="s">
        <v>70</v>
      </c>
      <c r="N1415">
        <v>5</v>
      </c>
      <c r="O1415" t="s">
        <v>46</v>
      </c>
      <c r="P1415" s="1">
        <v>45307</v>
      </c>
      <c r="Q1415" s="1">
        <v>45352</v>
      </c>
      <c r="R1415">
        <v>2133</v>
      </c>
      <c r="S1415" s="4">
        <v>5.8</v>
      </c>
      <c r="T1415" t="s">
        <v>95</v>
      </c>
    </row>
    <row r="1416" spans="1:20" x14ac:dyDescent="0.35">
      <c r="A1416" t="s">
        <v>2950</v>
      </c>
      <c r="B1416" s="5" t="s">
        <v>32</v>
      </c>
      <c r="C1416" s="6">
        <v>45335</v>
      </c>
      <c r="D1416" t="s">
        <v>22</v>
      </c>
      <c r="E1416">
        <v>45335</v>
      </c>
      <c r="F1416" s="5" t="s">
        <v>58</v>
      </c>
      <c r="G1416" s="5" t="s">
        <v>59</v>
      </c>
      <c r="H1416" s="5" t="s">
        <v>165</v>
      </c>
      <c r="I1416" t="s">
        <v>44</v>
      </c>
      <c r="J1416" t="s">
        <v>165</v>
      </c>
      <c r="K1416">
        <v>100</v>
      </c>
      <c r="L1416" s="5" t="s">
        <v>2951</v>
      </c>
      <c r="M1416" s="5" t="s">
        <v>37</v>
      </c>
      <c r="N1416">
        <v>0</v>
      </c>
      <c r="O1416" t="s">
        <v>172</v>
      </c>
      <c r="P1416" s="1">
        <v>45444</v>
      </c>
      <c r="Q1416" s="1">
        <v>45460</v>
      </c>
      <c r="R1416">
        <v>1381</v>
      </c>
      <c r="S1416" s="4">
        <v>6.3</v>
      </c>
      <c r="T1416" t="s">
        <v>118</v>
      </c>
    </row>
    <row r="1417" spans="1:20" x14ac:dyDescent="0.35">
      <c r="A1417" t="s">
        <v>2952</v>
      </c>
      <c r="B1417" s="5" t="s">
        <v>217</v>
      </c>
      <c r="C1417" s="6">
        <v>114078</v>
      </c>
      <c r="D1417" t="s">
        <v>92</v>
      </c>
      <c r="E1417">
        <v>85559</v>
      </c>
      <c r="F1417" s="5" t="s">
        <v>50</v>
      </c>
      <c r="G1417" s="5" t="s">
        <v>42</v>
      </c>
      <c r="H1417" s="5" t="s">
        <v>93</v>
      </c>
      <c r="I1417" t="s">
        <v>26</v>
      </c>
      <c r="J1417" t="s">
        <v>93</v>
      </c>
      <c r="K1417">
        <v>50</v>
      </c>
      <c r="L1417" s="5" t="s">
        <v>2953</v>
      </c>
      <c r="M1417" s="5" t="s">
        <v>54</v>
      </c>
      <c r="N1417">
        <v>4</v>
      </c>
      <c r="O1417" t="s">
        <v>71</v>
      </c>
      <c r="P1417" s="1">
        <v>45413</v>
      </c>
      <c r="Q1417" s="1">
        <v>45438</v>
      </c>
      <c r="R1417">
        <v>1203</v>
      </c>
      <c r="S1417" s="4">
        <v>6.5</v>
      </c>
      <c r="T1417" t="s">
        <v>277</v>
      </c>
    </row>
    <row r="1418" spans="1:20" x14ac:dyDescent="0.35">
      <c r="A1418" t="s">
        <v>2954</v>
      </c>
      <c r="B1418" s="5" t="s">
        <v>28801</v>
      </c>
      <c r="C1418" s="6">
        <v>221905</v>
      </c>
      <c r="D1418" t="s">
        <v>22</v>
      </c>
      <c r="E1418">
        <v>221905</v>
      </c>
      <c r="F1418" s="5" t="s">
        <v>23</v>
      </c>
      <c r="G1418" s="5" t="s">
        <v>51</v>
      </c>
      <c r="H1418" s="5" t="s">
        <v>68</v>
      </c>
      <c r="I1418" t="s">
        <v>35</v>
      </c>
      <c r="J1418" t="s">
        <v>68</v>
      </c>
      <c r="K1418">
        <v>0</v>
      </c>
      <c r="L1418" s="5" t="s">
        <v>2955</v>
      </c>
      <c r="M1418" s="5" t="s">
        <v>37</v>
      </c>
      <c r="N1418">
        <v>16</v>
      </c>
      <c r="O1418" t="s">
        <v>78</v>
      </c>
      <c r="P1418" s="1">
        <v>45615</v>
      </c>
      <c r="Q1418" s="1">
        <v>45631</v>
      </c>
      <c r="R1418">
        <v>1585</v>
      </c>
      <c r="S1418" s="4">
        <v>5.9</v>
      </c>
      <c r="T1418" t="s">
        <v>243</v>
      </c>
    </row>
    <row r="1419" spans="1:20" x14ac:dyDescent="0.35">
      <c r="A1419" t="s">
        <v>2956</v>
      </c>
      <c r="B1419" s="5" t="s">
        <v>105</v>
      </c>
      <c r="C1419" s="6">
        <v>34898</v>
      </c>
      <c r="D1419" t="s">
        <v>22</v>
      </c>
      <c r="E1419">
        <v>34898</v>
      </c>
      <c r="F1419" s="5" t="s">
        <v>50</v>
      </c>
      <c r="G1419" s="5" t="s">
        <v>51</v>
      </c>
      <c r="H1419" s="5" t="s">
        <v>157</v>
      </c>
      <c r="I1419" t="s">
        <v>26</v>
      </c>
      <c r="J1419" t="s">
        <v>157</v>
      </c>
      <c r="K1419">
        <v>100</v>
      </c>
      <c r="L1419" s="5" t="s">
        <v>2957</v>
      </c>
      <c r="M1419" s="5" t="s">
        <v>54</v>
      </c>
      <c r="N1419">
        <v>4</v>
      </c>
      <c r="O1419" t="s">
        <v>167</v>
      </c>
      <c r="P1419" s="1">
        <v>45674</v>
      </c>
      <c r="Q1419" s="1">
        <v>45702</v>
      </c>
      <c r="R1419">
        <v>1878</v>
      </c>
      <c r="S1419" s="4">
        <v>7.1</v>
      </c>
      <c r="T1419" t="s">
        <v>79</v>
      </c>
    </row>
    <row r="1420" spans="1:20" x14ac:dyDescent="0.35">
      <c r="A1420" t="s">
        <v>2958</v>
      </c>
      <c r="B1420" s="5" t="s">
        <v>179</v>
      </c>
      <c r="C1420" s="6">
        <v>288283</v>
      </c>
      <c r="D1420" t="s">
        <v>22</v>
      </c>
      <c r="E1420">
        <v>288283</v>
      </c>
      <c r="F1420" s="5" t="s">
        <v>23</v>
      </c>
      <c r="G1420" s="5" t="s">
        <v>51</v>
      </c>
      <c r="H1420" s="5" t="s">
        <v>129</v>
      </c>
      <c r="I1420" t="s">
        <v>35</v>
      </c>
      <c r="J1420" t="s">
        <v>83</v>
      </c>
      <c r="K1420">
        <v>50</v>
      </c>
      <c r="L1420" s="5" t="s">
        <v>2959</v>
      </c>
      <c r="M1420" s="5" t="s">
        <v>70</v>
      </c>
      <c r="N1420">
        <v>17</v>
      </c>
      <c r="O1420" t="s">
        <v>85</v>
      </c>
      <c r="P1420" s="1">
        <v>45322</v>
      </c>
      <c r="Q1420" s="1">
        <v>45372</v>
      </c>
      <c r="R1420">
        <v>882</v>
      </c>
      <c r="S1420" s="4">
        <v>7.1</v>
      </c>
      <c r="T1420" t="s">
        <v>38</v>
      </c>
    </row>
    <row r="1421" spans="1:20" x14ac:dyDescent="0.35">
      <c r="A1421" t="s">
        <v>2960</v>
      </c>
      <c r="B1421" s="5" t="s">
        <v>57</v>
      </c>
      <c r="C1421" s="6">
        <v>75188</v>
      </c>
      <c r="D1421" t="s">
        <v>22</v>
      </c>
      <c r="E1421">
        <v>75188</v>
      </c>
      <c r="F1421" s="5" t="s">
        <v>50</v>
      </c>
      <c r="G1421" s="5" t="s">
        <v>59</v>
      </c>
      <c r="H1421" s="5" t="s">
        <v>129</v>
      </c>
      <c r="I1421" t="s">
        <v>26</v>
      </c>
      <c r="J1421" t="s">
        <v>915</v>
      </c>
      <c r="K1421">
        <v>50</v>
      </c>
      <c r="L1421" s="5" t="s">
        <v>2961</v>
      </c>
      <c r="M1421" s="5" t="s">
        <v>28</v>
      </c>
      <c r="N1421">
        <v>3</v>
      </c>
      <c r="O1421" t="s">
        <v>88</v>
      </c>
      <c r="P1421" s="1">
        <v>45758</v>
      </c>
      <c r="Q1421" s="1">
        <v>45803</v>
      </c>
      <c r="R1421">
        <v>1123</v>
      </c>
      <c r="S1421" s="4">
        <v>9</v>
      </c>
      <c r="T1421" t="s">
        <v>30</v>
      </c>
    </row>
    <row r="1422" spans="1:20" x14ac:dyDescent="0.35">
      <c r="A1422" t="s">
        <v>2962</v>
      </c>
      <c r="B1422" s="5" t="s">
        <v>105</v>
      </c>
      <c r="C1422" s="6">
        <v>87149</v>
      </c>
      <c r="D1422" t="s">
        <v>22</v>
      </c>
      <c r="E1422">
        <v>87149</v>
      </c>
      <c r="F1422" s="5" t="s">
        <v>58</v>
      </c>
      <c r="G1422" s="5" t="s">
        <v>51</v>
      </c>
      <c r="H1422" s="5" t="s">
        <v>97</v>
      </c>
      <c r="I1422" t="s">
        <v>44</v>
      </c>
      <c r="J1422" t="s">
        <v>304</v>
      </c>
      <c r="K1422">
        <v>50</v>
      </c>
      <c r="L1422" s="5" t="s">
        <v>2963</v>
      </c>
      <c r="M1422" s="5" t="s">
        <v>28</v>
      </c>
      <c r="N1422">
        <v>1</v>
      </c>
      <c r="O1422" t="s">
        <v>141</v>
      </c>
      <c r="P1422" s="1">
        <v>45598</v>
      </c>
      <c r="Q1422" s="1">
        <v>45614</v>
      </c>
      <c r="R1422">
        <v>1009</v>
      </c>
      <c r="S1422" s="4">
        <v>7.4</v>
      </c>
      <c r="T1422" t="s">
        <v>30</v>
      </c>
    </row>
    <row r="1423" spans="1:20" x14ac:dyDescent="0.35">
      <c r="A1423" t="s">
        <v>2964</v>
      </c>
      <c r="B1423" s="5" t="s">
        <v>57</v>
      </c>
      <c r="C1423" s="6">
        <v>91150</v>
      </c>
      <c r="D1423" t="s">
        <v>22</v>
      </c>
      <c r="E1423">
        <v>91150</v>
      </c>
      <c r="F1423" s="5" t="s">
        <v>50</v>
      </c>
      <c r="G1423" s="5" t="s">
        <v>42</v>
      </c>
      <c r="H1423" s="5" t="s">
        <v>68</v>
      </c>
      <c r="I1423" t="s">
        <v>44</v>
      </c>
      <c r="J1423" t="s">
        <v>68</v>
      </c>
      <c r="K1423">
        <v>50</v>
      </c>
      <c r="L1423" s="5" t="s">
        <v>2965</v>
      </c>
      <c r="M1423" s="5" t="s">
        <v>54</v>
      </c>
      <c r="N1423">
        <v>4</v>
      </c>
      <c r="O1423" t="s">
        <v>167</v>
      </c>
      <c r="P1423" s="1">
        <v>45448</v>
      </c>
      <c r="Q1423" s="1">
        <v>45508</v>
      </c>
      <c r="R1423">
        <v>2308</v>
      </c>
      <c r="S1423" s="4">
        <v>7</v>
      </c>
      <c r="T1423" t="s">
        <v>47</v>
      </c>
    </row>
    <row r="1424" spans="1:20" x14ac:dyDescent="0.35">
      <c r="A1424" t="s">
        <v>2966</v>
      </c>
      <c r="B1424" s="5" t="s">
        <v>28802</v>
      </c>
      <c r="C1424" s="6">
        <v>126040</v>
      </c>
      <c r="D1424" t="s">
        <v>81</v>
      </c>
      <c r="E1424">
        <v>170154</v>
      </c>
      <c r="F1424" s="5" t="s">
        <v>66</v>
      </c>
      <c r="G1424" s="5" t="s">
        <v>51</v>
      </c>
      <c r="H1424" s="5" t="s">
        <v>82</v>
      </c>
      <c r="I1424" t="s">
        <v>44</v>
      </c>
      <c r="J1424" t="s">
        <v>82</v>
      </c>
      <c r="K1424">
        <v>50</v>
      </c>
      <c r="L1424" s="5" t="s">
        <v>2967</v>
      </c>
      <c r="M1424" s="5" t="s">
        <v>70</v>
      </c>
      <c r="N1424">
        <v>9</v>
      </c>
      <c r="O1424" t="s">
        <v>172</v>
      </c>
      <c r="P1424" s="1">
        <v>45419</v>
      </c>
      <c r="Q1424" s="1">
        <v>45464</v>
      </c>
      <c r="R1424">
        <v>2052</v>
      </c>
      <c r="S1424" s="4">
        <v>9.9</v>
      </c>
      <c r="T1424" t="s">
        <v>95</v>
      </c>
    </row>
    <row r="1425" spans="1:20" x14ac:dyDescent="0.35">
      <c r="A1425" t="s">
        <v>2968</v>
      </c>
      <c r="B1425" s="5" t="s">
        <v>28802</v>
      </c>
      <c r="C1425" s="6">
        <v>187737</v>
      </c>
      <c r="D1425" t="s">
        <v>22</v>
      </c>
      <c r="E1425">
        <v>187737</v>
      </c>
      <c r="F1425" s="5" t="s">
        <v>23</v>
      </c>
      <c r="G1425" s="5" t="s">
        <v>59</v>
      </c>
      <c r="H1425" s="5" t="s">
        <v>25</v>
      </c>
      <c r="I1425" t="s">
        <v>35</v>
      </c>
      <c r="J1425" t="s">
        <v>25</v>
      </c>
      <c r="K1425">
        <v>0</v>
      </c>
      <c r="L1425" s="5" t="s">
        <v>2969</v>
      </c>
      <c r="M1425" s="5" t="s">
        <v>54</v>
      </c>
      <c r="N1425">
        <v>15</v>
      </c>
      <c r="O1425" t="s">
        <v>88</v>
      </c>
      <c r="P1425" s="1">
        <v>45381</v>
      </c>
      <c r="Q1425" s="1">
        <v>45407</v>
      </c>
      <c r="R1425">
        <v>1706</v>
      </c>
      <c r="S1425" s="4">
        <v>7</v>
      </c>
      <c r="T1425" t="s">
        <v>103</v>
      </c>
    </row>
    <row r="1426" spans="1:20" x14ac:dyDescent="0.35">
      <c r="A1426" t="s">
        <v>2970</v>
      </c>
      <c r="B1426" s="5" t="s">
        <v>28799</v>
      </c>
      <c r="C1426" s="6">
        <v>125535</v>
      </c>
      <c r="D1426" t="s">
        <v>22</v>
      </c>
      <c r="E1426">
        <v>125535</v>
      </c>
      <c r="F1426" s="5" t="s">
        <v>50</v>
      </c>
      <c r="G1426" s="5" t="s">
        <v>24</v>
      </c>
      <c r="H1426" s="5" t="s">
        <v>101</v>
      </c>
      <c r="I1426" t="s">
        <v>26</v>
      </c>
      <c r="J1426" t="s">
        <v>101</v>
      </c>
      <c r="K1426">
        <v>0</v>
      </c>
      <c r="L1426" s="5" t="s">
        <v>2971</v>
      </c>
      <c r="M1426" s="5" t="s">
        <v>37</v>
      </c>
      <c r="N1426">
        <v>3</v>
      </c>
      <c r="O1426" t="s">
        <v>167</v>
      </c>
      <c r="P1426" s="1">
        <v>45460</v>
      </c>
      <c r="Q1426" s="1">
        <v>45489</v>
      </c>
      <c r="R1426">
        <v>2147</v>
      </c>
      <c r="S1426" s="4">
        <v>7.7</v>
      </c>
      <c r="T1426" t="s">
        <v>30</v>
      </c>
    </row>
    <row r="1427" spans="1:20" x14ac:dyDescent="0.35">
      <c r="A1427" t="s">
        <v>2972</v>
      </c>
      <c r="B1427" s="5" t="s">
        <v>28799</v>
      </c>
      <c r="C1427" s="6">
        <v>373536</v>
      </c>
      <c r="D1427" t="s">
        <v>22</v>
      </c>
      <c r="E1427">
        <v>373536</v>
      </c>
      <c r="F1427" s="5" t="s">
        <v>23</v>
      </c>
      <c r="G1427" s="5" t="s">
        <v>51</v>
      </c>
      <c r="H1427" s="5" t="s">
        <v>68</v>
      </c>
      <c r="I1427" t="s">
        <v>35</v>
      </c>
      <c r="J1427" t="s">
        <v>68</v>
      </c>
      <c r="K1427">
        <v>100</v>
      </c>
      <c r="L1427" s="5" t="s">
        <v>2973</v>
      </c>
      <c r="M1427" s="5" t="s">
        <v>70</v>
      </c>
      <c r="N1427">
        <v>10</v>
      </c>
      <c r="O1427" t="s">
        <v>71</v>
      </c>
      <c r="P1427" s="1">
        <v>45736</v>
      </c>
      <c r="Q1427" s="1">
        <v>45799</v>
      </c>
      <c r="R1427">
        <v>730</v>
      </c>
      <c r="S1427" s="4">
        <v>9.4</v>
      </c>
      <c r="T1427" t="s">
        <v>95</v>
      </c>
    </row>
    <row r="1428" spans="1:20" x14ac:dyDescent="0.35">
      <c r="A1428" t="s">
        <v>2974</v>
      </c>
      <c r="B1428" s="5" t="s">
        <v>100</v>
      </c>
      <c r="C1428" s="6">
        <v>100732</v>
      </c>
      <c r="D1428" t="s">
        <v>120</v>
      </c>
      <c r="E1428">
        <v>90659</v>
      </c>
      <c r="F1428" s="5" t="s">
        <v>58</v>
      </c>
      <c r="G1428" s="5" t="s">
        <v>59</v>
      </c>
      <c r="H1428" s="5" t="s">
        <v>121</v>
      </c>
      <c r="I1428" t="s">
        <v>26</v>
      </c>
      <c r="J1428" t="s">
        <v>121</v>
      </c>
      <c r="K1428">
        <v>100</v>
      </c>
      <c r="L1428" s="5" t="s">
        <v>2975</v>
      </c>
      <c r="M1428" s="5" t="s">
        <v>54</v>
      </c>
      <c r="N1428">
        <v>1</v>
      </c>
      <c r="O1428" t="s">
        <v>147</v>
      </c>
      <c r="P1428" s="1">
        <v>45459</v>
      </c>
      <c r="Q1428" s="1">
        <v>45503</v>
      </c>
      <c r="R1428">
        <v>1200</v>
      </c>
      <c r="S1428" s="4">
        <v>10</v>
      </c>
      <c r="T1428" t="s">
        <v>118</v>
      </c>
    </row>
    <row r="1429" spans="1:20" x14ac:dyDescent="0.35">
      <c r="A1429" t="s">
        <v>2976</v>
      </c>
      <c r="B1429" s="5" t="s">
        <v>40</v>
      </c>
      <c r="C1429" s="6">
        <v>212371</v>
      </c>
      <c r="D1429" t="s">
        <v>92</v>
      </c>
      <c r="E1429">
        <v>159278</v>
      </c>
      <c r="F1429" s="5" t="s">
        <v>23</v>
      </c>
      <c r="G1429" s="5" t="s">
        <v>59</v>
      </c>
      <c r="H1429" s="5" t="s">
        <v>93</v>
      </c>
      <c r="I1429" t="s">
        <v>35</v>
      </c>
      <c r="J1429" t="s">
        <v>93</v>
      </c>
      <c r="K1429">
        <v>50</v>
      </c>
      <c r="L1429" s="5" t="s">
        <v>2977</v>
      </c>
      <c r="M1429" s="5" t="s">
        <v>37</v>
      </c>
      <c r="N1429">
        <v>15</v>
      </c>
      <c r="O1429" t="s">
        <v>85</v>
      </c>
      <c r="P1429" s="1">
        <v>45722</v>
      </c>
      <c r="Q1429" s="1">
        <v>45736</v>
      </c>
      <c r="R1429">
        <v>615</v>
      </c>
      <c r="S1429" s="4">
        <v>9.5</v>
      </c>
      <c r="T1429" t="s">
        <v>108</v>
      </c>
    </row>
    <row r="1430" spans="1:20" x14ac:dyDescent="0.35">
      <c r="A1430" t="s">
        <v>2978</v>
      </c>
      <c r="B1430" s="5" t="s">
        <v>28801</v>
      </c>
      <c r="C1430" s="6">
        <v>65466</v>
      </c>
      <c r="D1430" t="s">
        <v>41</v>
      </c>
      <c r="E1430">
        <v>55646</v>
      </c>
      <c r="F1430" s="5" t="s">
        <v>58</v>
      </c>
      <c r="G1430" s="5" t="s">
        <v>24</v>
      </c>
      <c r="H1430" s="5" t="s">
        <v>43</v>
      </c>
      <c r="I1430" t="s">
        <v>35</v>
      </c>
      <c r="J1430" t="s">
        <v>43</v>
      </c>
      <c r="K1430">
        <v>0</v>
      </c>
      <c r="L1430" s="5" t="s">
        <v>2979</v>
      </c>
      <c r="M1430" s="5" t="s">
        <v>70</v>
      </c>
      <c r="N1430">
        <v>1</v>
      </c>
      <c r="O1430" t="s">
        <v>62</v>
      </c>
      <c r="P1430" s="1">
        <v>45376</v>
      </c>
      <c r="Q1430" s="1">
        <v>45416</v>
      </c>
      <c r="R1430">
        <v>1943</v>
      </c>
      <c r="S1430" s="4">
        <v>8.1999999999999993</v>
      </c>
      <c r="T1430" t="s">
        <v>47</v>
      </c>
    </row>
    <row r="1431" spans="1:20" x14ac:dyDescent="0.35">
      <c r="A1431" t="s">
        <v>2980</v>
      </c>
      <c r="B1431" s="5" t="s">
        <v>49</v>
      </c>
      <c r="C1431" s="6">
        <v>109204</v>
      </c>
      <c r="D1431" t="s">
        <v>65</v>
      </c>
      <c r="E1431">
        <v>141965</v>
      </c>
      <c r="F1431" s="5" t="s">
        <v>50</v>
      </c>
      <c r="G1431" s="5" t="s">
        <v>24</v>
      </c>
      <c r="H1431" s="5" t="s">
        <v>67</v>
      </c>
      <c r="I1431" t="s">
        <v>26</v>
      </c>
      <c r="J1431" t="s">
        <v>1192</v>
      </c>
      <c r="K1431">
        <v>50</v>
      </c>
      <c r="L1431" s="5" t="s">
        <v>2981</v>
      </c>
      <c r="M1431" s="5" t="s">
        <v>28</v>
      </c>
      <c r="N1431">
        <v>3</v>
      </c>
      <c r="O1431" t="s">
        <v>167</v>
      </c>
      <c r="P1431" s="1">
        <v>45550</v>
      </c>
      <c r="Q1431" s="1">
        <v>45612</v>
      </c>
      <c r="R1431">
        <v>1841</v>
      </c>
      <c r="S1431" s="4">
        <v>5.3</v>
      </c>
      <c r="T1431" t="s">
        <v>79</v>
      </c>
    </row>
    <row r="1432" spans="1:20" x14ac:dyDescent="0.35">
      <c r="A1432" t="s">
        <v>2982</v>
      </c>
      <c r="B1432" s="5" t="s">
        <v>40</v>
      </c>
      <c r="C1432" s="6">
        <v>72736</v>
      </c>
      <c r="D1432" t="s">
        <v>33</v>
      </c>
      <c r="E1432">
        <v>8000960</v>
      </c>
      <c r="F1432" s="5" t="s">
        <v>50</v>
      </c>
      <c r="G1432" s="5" t="s">
        <v>42</v>
      </c>
      <c r="H1432" s="5" t="s">
        <v>34</v>
      </c>
      <c r="I1432" t="s">
        <v>44</v>
      </c>
      <c r="J1432" t="s">
        <v>43</v>
      </c>
      <c r="K1432">
        <v>50</v>
      </c>
      <c r="L1432" s="5" t="s">
        <v>2983</v>
      </c>
      <c r="M1432" s="5" t="s">
        <v>28</v>
      </c>
      <c r="N1432">
        <v>2</v>
      </c>
      <c r="O1432" t="s">
        <v>107</v>
      </c>
      <c r="P1432" s="1">
        <v>45701</v>
      </c>
      <c r="Q1432" s="1">
        <v>45737</v>
      </c>
      <c r="R1432">
        <v>1794</v>
      </c>
      <c r="S1432" s="4">
        <v>8.9</v>
      </c>
      <c r="T1432" t="s">
        <v>79</v>
      </c>
    </row>
    <row r="1433" spans="1:20" x14ac:dyDescent="0.35">
      <c r="A1433" t="s">
        <v>2984</v>
      </c>
      <c r="B1433" s="5" t="s">
        <v>179</v>
      </c>
      <c r="C1433" s="6">
        <v>20520</v>
      </c>
      <c r="D1433" t="s">
        <v>22</v>
      </c>
      <c r="E1433">
        <v>20520</v>
      </c>
      <c r="F1433" s="5" t="s">
        <v>58</v>
      </c>
      <c r="G1433" s="5" t="s">
        <v>51</v>
      </c>
      <c r="H1433" s="5" t="s">
        <v>116</v>
      </c>
      <c r="I1433" t="s">
        <v>26</v>
      </c>
      <c r="J1433" t="s">
        <v>191</v>
      </c>
      <c r="K1433">
        <v>100</v>
      </c>
      <c r="L1433" s="5" t="s">
        <v>2985</v>
      </c>
      <c r="M1433" s="5" t="s">
        <v>28</v>
      </c>
      <c r="N1433">
        <v>0</v>
      </c>
      <c r="O1433" t="s">
        <v>78</v>
      </c>
      <c r="P1433" s="1">
        <v>45494</v>
      </c>
      <c r="Q1433" s="1">
        <v>45511</v>
      </c>
      <c r="R1433">
        <v>2201</v>
      </c>
      <c r="S1433" s="4">
        <v>8.9</v>
      </c>
      <c r="T1433" t="s">
        <v>38</v>
      </c>
    </row>
    <row r="1434" spans="1:20" x14ac:dyDescent="0.35">
      <c r="A1434" t="s">
        <v>2986</v>
      </c>
      <c r="B1434" s="5" t="s">
        <v>28802</v>
      </c>
      <c r="C1434" s="6">
        <v>158930</v>
      </c>
      <c r="D1434" t="s">
        <v>22</v>
      </c>
      <c r="E1434">
        <v>158930</v>
      </c>
      <c r="F1434" s="5" t="s">
        <v>23</v>
      </c>
      <c r="G1434" s="5" t="s">
        <v>24</v>
      </c>
      <c r="H1434" s="5" t="s">
        <v>129</v>
      </c>
      <c r="I1434" t="s">
        <v>26</v>
      </c>
      <c r="J1434" t="s">
        <v>129</v>
      </c>
      <c r="K1434">
        <v>100</v>
      </c>
      <c r="L1434" s="5" t="s">
        <v>2987</v>
      </c>
      <c r="M1434" s="5" t="s">
        <v>54</v>
      </c>
      <c r="N1434">
        <v>19</v>
      </c>
      <c r="O1434" t="s">
        <v>29</v>
      </c>
      <c r="P1434" s="1">
        <v>45686</v>
      </c>
      <c r="Q1434" s="1">
        <v>45739</v>
      </c>
      <c r="R1434">
        <v>965</v>
      </c>
      <c r="S1434" s="4">
        <v>7.9</v>
      </c>
      <c r="T1434" t="s">
        <v>95</v>
      </c>
    </row>
    <row r="1435" spans="1:20" x14ac:dyDescent="0.35">
      <c r="A1435" t="s">
        <v>2988</v>
      </c>
      <c r="B1435" s="5" t="s">
        <v>105</v>
      </c>
      <c r="C1435" s="6">
        <v>76074</v>
      </c>
      <c r="D1435" t="s">
        <v>120</v>
      </c>
      <c r="E1435">
        <v>68467</v>
      </c>
      <c r="F1435" s="5" t="s">
        <v>58</v>
      </c>
      <c r="G1435" s="5" t="s">
        <v>59</v>
      </c>
      <c r="H1435" s="5" t="s">
        <v>121</v>
      </c>
      <c r="I1435" t="s">
        <v>26</v>
      </c>
      <c r="J1435" t="s">
        <v>121</v>
      </c>
      <c r="K1435">
        <v>100</v>
      </c>
      <c r="L1435" s="5" t="s">
        <v>2989</v>
      </c>
      <c r="M1435" s="5" t="s">
        <v>70</v>
      </c>
      <c r="N1435">
        <v>0</v>
      </c>
      <c r="O1435" t="s">
        <v>78</v>
      </c>
      <c r="P1435" s="1">
        <v>45457</v>
      </c>
      <c r="Q1435" s="1">
        <v>45495</v>
      </c>
      <c r="R1435">
        <v>2169</v>
      </c>
      <c r="S1435" s="4">
        <v>6</v>
      </c>
      <c r="T1435" t="s">
        <v>55</v>
      </c>
    </row>
    <row r="1436" spans="1:20" x14ac:dyDescent="0.35">
      <c r="A1436" t="s">
        <v>2990</v>
      </c>
      <c r="B1436" s="5" t="s">
        <v>28800</v>
      </c>
      <c r="C1436" s="6">
        <v>59343</v>
      </c>
      <c r="D1436" t="s">
        <v>41</v>
      </c>
      <c r="E1436">
        <v>50442</v>
      </c>
      <c r="F1436" s="5" t="s">
        <v>58</v>
      </c>
      <c r="G1436" s="5" t="s">
        <v>59</v>
      </c>
      <c r="H1436" s="5" t="s">
        <v>60</v>
      </c>
      <c r="I1436" t="s">
        <v>44</v>
      </c>
      <c r="J1436" t="s">
        <v>60</v>
      </c>
      <c r="K1436">
        <v>0</v>
      </c>
      <c r="L1436" s="5" t="s">
        <v>2991</v>
      </c>
      <c r="M1436" s="5" t="s">
        <v>37</v>
      </c>
      <c r="N1436">
        <v>1</v>
      </c>
      <c r="O1436" t="s">
        <v>88</v>
      </c>
      <c r="P1436" s="1">
        <v>45380</v>
      </c>
      <c r="Q1436" s="1">
        <v>45423</v>
      </c>
      <c r="R1436">
        <v>690</v>
      </c>
      <c r="S1436" s="4">
        <v>8.1999999999999993</v>
      </c>
      <c r="T1436" t="s">
        <v>63</v>
      </c>
    </row>
    <row r="1437" spans="1:20" x14ac:dyDescent="0.35">
      <c r="A1437" t="s">
        <v>2992</v>
      </c>
      <c r="B1437" s="5" t="s">
        <v>21</v>
      </c>
      <c r="C1437" s="6">
        <v>104447</v>
      </c>
      <c r="D1437" t="s">
        <v>22</v>
      </c>
      <c r="E1437">
        <v>104447</v>
      </c>
      <c r="F1437" s="5" t="s">
        <v>50</v>
      </c>
      <c r="G1437" s="5" t="s">
        <v>42</v>
      </c>
      <c r="H1437" s="5" t="s">
        <v>101</v>
      </c>
      <c r="I1437" t="s">
        <v>44</v>
      </c>
      <c r="J1437" t="s">
        <v>101</v>
      </c>
      <c r="K1437">
        <v>100</v>
      </c>
      <c r="L1437" s="5" t="s">
        <v>2993</v>
      </c>
      <c r="M1437" s="5" t="s">
        <v>37</v>
      </c>
      <c r="N1437">
        <v>2</v>
      </c>
      <c r="O1437" t="s">
        <v>71</v>
      </c>
      <c r="P1437" s="1">
        <v>45636</v>
      </c>
      <c r="Q1437" s="1">
        <v>45703</v>
      </c>
      <c r="R1437">
        <v>1675</v>
      </c>
      <c r="S1437" s="4">
        <v>8.4</v>
      </c>
      <c r="T1437" t="s">
        <v>136</v>
      </c>
    </row>
    <row r="1438" spans="1:20" x14ac:dyDescent="0.35">
      <c r="A1438" t="s">
        <v>2994</v>
      </c>
      <c r="B1438" s="5" t="s">
        <v>28801</v>
      </c>
      <c r="C1438" s="6">
        <v>43120</v>
      </c>
      <c r="D1438" t="s">
        <v>22</v>
      </c>
      <c r="E1438">
        <v>43120</v>
      </c>
      <c r="F1438" s="5" t="s">
        <v>50</v>
      </c>
      <c r="G1438" s="5" t="s">
        <v>24</v>
      </c>
      <c r="H1438" s="5" t="s">
        <v>157</v>
      </c>
      <c r="I1438" t="s">
        <v>26</v>
      </c>
      <c r="J1438" t="s">
        <v>157</v>
      </c>
      <c r="K1438">
        <v>50</v>
      </c>
      <c r="L1438" s="5" t="s">
        <v>2995</v>
      </c>
      <c r="M1438" s="5" t="s">
        <v>37</v>
      </c>
      <c r="N1438">
        <v>4</v>
      </c>
      <c r="O1438" t="s">
        <v>46</v>
      </c>
      <c r="P1438" s="1">
        <v>45355</v>
      </c>
      <c r="Q1438" s="1">
        <v>45403</v>
      </c>
      <c r="R1438">
        <v>1871</v>
      </c>
      <c r="S1438" s="4">
        <v>8.9</v>
      </c>
      <c r="T1438" t="s">
        <v>89</v>
      </c>
    </row>
    <row r="1439" spans="1:20" x14ac:dyDescent="0.35">
      <c r="A1439" t="s">
        <v>2996</v>
      </c>
      <c r="B1439" s="5" t="s">
        <v>91</v>
      </c>
      <c r="C1439" s="6">
        <v>219852</v>
      </c>
      <c r="D1439" t="s">
        <v>41</v>
      </c>
      <c r="E1439">
        <v>186874</v>
      </c>
      <c r="F1439" s="5" t="s">
        <v>23</v>
      </c>
      <c r="G1439" s="5" t="s">
        <v>51</v>
      </c>
      <c r="H1439" s="5" t="s">
        <v>151</v>
      </c>
      <c r="I1439" t="s">
        <v>35</v>
      </c>
      <c r="J1439" t="s">
        <v>151</v>
      </c>
      <c r="K1439">
        <v>100</v>
      </c>
      <c r="L1439" s="5" t="s">
        <v>2997</v>
      </c>
      <c r="M1439" s="5" t="s">
        <v>28</v>
      </c>
      <c r="N1439">
        <v>14</v>
      </c>
      <c r="O1439" t="s">
        <v>112</v>
      </c>
      <c r="P1439" s="1">
        <v>45302</v>
      </c>
      <c r="Q1439" s="1">
        <v>45362</v>
      </c>
      <c r="R1439">
        <v>1760</v>
      </c>
      <c r="S1439" s="4">
        <v>6.6</v>
      </c>
      <c r="T1439" t="s">
        <v>89</v>
      </c>
    </row>
    <row r="1440" spans="1:20" x14ac:dyDescent="0.35">
      <c r="A1440" t="s">
        <v>2998</v>
      </c>
      <c r="B1440" s="5" t="s">
        <v>40</v>
      </c>
      <c r="C1440" s="6">
        <v>40164</v>
      </c>
      <c r="D1440" t="s">
        <v>22</v>
      </c>
      <c r="E1440">
        <v>40164</v>
      </c>
      <c r="F1440" s="5" t="s">
        <v>66</v>
      </c>
      <c r="G1440" s="5" t="s">
        <v>42</v>
      </c>
      <c r="H1440" s="5" t="s">
        <v>116</v>
      </c>
      <c r="I1440" t="s">
        <v>44</v>
      </c>
      <c r="J1440" t="s">
        <v>116</v>
      </c>
      <c r="K1440">
        <v>0</v>
      </c>
      <c r="L1440" s="5" t="s">
        <v>2999</v>
      </c>
      <c r="M1440" s="5" t="s">
        <v>37</v>
      </c>
      <c r="N1440">
        <v>7</v>
      </c>
      <c r="O1440" t="s">
        <v>107</v>
      </c>
      <c r="P1440" s="1">
        <v>45617</v>
      </c>
      <c r="Q1440" s="1">
        <v>45680</v>
      </c>
      <c r="R1440">
        <v>2230</v>
      </c>
      <c r="S1440" s="4">
        <v>5.9</v>
      </c>
      <c r="T1440" t="s">
        <v>277</v>
      </c>
    </row>
    <row r="1441" spans="1:20" x14ac:dyDescent="0.35">
      <c r="A1441" t="s">
        <v>3000</v>
      </c>
      <c r="B1441" s="5" t="s">
        <v>174</v>
      </c>
      <c r="C1441" s="6">
        <v>164110</v>
      </c>
      <c r="D1441" t="s">
        <v>65</v>
      </c>
      <c r="E1441">
        <v>213343</v>
      </c>
      <c r="F1441" s="5" t="s">
        <v>23</v>
      </c>
      <c r="G1441" s="5" t="s">
        <v>59</v>
      </c>
      <c r="H1441" s="5" t="s">
        <v>67</v>
      </c>
      <c r="I1441" t="s">
        <v>44</v>
      </c>
      <c r="J1441" t="s">
        <v>67</v>
      </c>
      <c r="K1441">
        <v>50</v>
      </c>
      <c r="L1441" s="5" t="s">
        <v>3001</v>
      </c>
      <c r="M1441" s="5" t="s">
        <v>28</v>
      </c>
      <c r="N1441">
        <v>15</v>
      </c>
      <c r="O1441" t="s">
        <v>78</v>
      </c>
      <c r="P1441" s="1">
        <v>45661</v>
      </c>
      <c r="Q1441" s="1">
        <v>45689</v>
      </c>
      <c r="R1441">
        <v>1042</v>
      </c>
      <c r="S1441" s="4">
        <v>7.8</v>
      </c>
      <c r="T1441" t="s">
        <v>153</v>
      </c>
    </row>
    <row r="1442" spans="1:20" x14ac:dyDescent="0.35">
      <c r="A1442" t="s">
        <v>3002</v>
      </c>
      <c r="B1442" s="5" t="s">
        <v>28800</v>
      </c>
      <c r="C1442" s="6">
        <v>33846</v>
      </c>
      <c r="D1442" t="s">
        <v>22</v>
      </c>
      <c r="E1442">
        <v>33846</v>
      </c>
      <c r="F1442" s="5" t="s">
        <v>50</v>
      </c>
      <c r="G1442" s="5" t="s">
        <v>24</v>
      </c>
      <c r="H1442" s="5" t="s">
        <v>157</v>
      </c>
      <c r="I1442" t="s">
        <v>44</v>
      </c>
      <c r="J1442" t="s">
        <v>157</v>
      </c>
      <c r="K1442">
        <v>100</v>
      </c>
      <c r="L1442" s="5" t="s">
        <v>3003</v>
      </c>
      <c r="M1442" s="5" t="s">
        <v>37</v>
      </c>
      <c r="N1442">
        <v>2</v>
      </c>
      <c r="O1442" t="s">
        <v>29</v>
      </c>
      <c r="P1442" s="1">
        <v>45357</v>
      </c>
      <c r="Q1442" s="1">
        <v>45373</v>
      </c>
      <c r="R1442">
        <v>804</v>
      </c>
      <c r="S1442" s="4">
        <v>6.8</v>
      </c>
      <c r="T1442" t="s">
        <v>277</v>
      </c>
    </row>
    <row r="1443" spans="1:20" x14ac:dyDescent="0.35">
      <c r="A1443" t="s">
        <v>3004</v>
      </c>
      <c r="B1443" s="5" t="s">
        <v>40</v>
      </c>
      <c r="C1443" s="6">
        <v>126266</v>
      </c>
      <c r="D1443" t="s">
        <v>22</v>
      </c>
      <c r="E1443">
        <v>126266</v>
      </c>
      <c r="F1443" s="5" t="s">
        <v>50</v>
      </c>
      <c r="G1443" s="5" t="s">
        <v>24</v>
      </c>
      <c r="H1443" s="5" t="s">
        <v>25</v>
      </c>
      <c r="I1443" t="s">
        <v>35</v>
      </c>
      <c r="J1443" t="s">
        <v>25</v>
      </c>
      <c r="K1443">
        <v>100</v>
      </c>
      <c r="L1443" s="5" t="s">
        <v>449</v>
      </c>
      <c r="M1443" s="5" t="s">
        <v>70</v>
      </c>
      <c r="N1443">
        <v>4</v>
      </c>
      <c r="O1443" t="s">
        <v>135</v>
      </c>
      <c r="P1443" s="1">
        <v>45471</v>
      </c>
      <c r="Q1443" s="1">
        <v>45501</v>
      </c>
      <c r="R1443">
        <v>1765</v>
      </c>
      <c r="S1443" s="4">
        <v>6.6</v>
      </c>
      <c r="T1443" t="s">
        <v>103</v>
      </c>
    </row>
    <row r="1444" spans="1:20" x14ac:dyDescent="0.35">
      <c r="A1444" t="s">
        <v>3005</v>
      </c>
      <c r="B1444" s="5" t="s">
        <v>32</v>
      </c>
      <c r="C1444" s="6">
        <v>98327</v>
      </c>
      <c r="D1444" t="s">
        <v>22</v>
      </c>
      <c r="E1444">
        <v>98327</v>
      </c>
      <c r="F1444" s="5" t="s">
        <v>50</v>
      </c>
      <c r="G1444" s="5" t="s">
        <v>24</v>
      </c>
      <c r="H1444" s="5" t="s">
        <v>101</v>
      </c>
      <c r="I1444" t="s">
        <v>35</v>
      </c>
      <c r="J1444" t="s">
        <v>101</v>
      </c>
      <c r="K1444">
        <v>50</v>
      </c>
      <c r="L1444" s="5" t="s">
        <v>3006</v>
      </c>
      <c r="M1444" s="5" t="s">
        <v>28</v>
      </c>
      <c r="N1444">
        <v>4</v>
      </c>
      <c r="O1444" t="s">
        <v>131</v>
      </c>
      <c r="P1444" s="1">
        <v>45547</v>
      </c>
      <c r="Q1444" s="1">
        <v>45569</v>
      </c>
      <c r="R1444">
        <v>1849</v>
      </c>
      <c r="S1444" s="4">
        <v>5.0999999999999996</v>
      </c>
      <c r="T1444" t="s">
        <v>136</v>
      </c>
    </row>
    <row r="1445" spans="1:20" x14ac:dyDescent="0.35">
      <c r="A1445" t="s">
        <v>3007</v>
      </c>
      <c r="B1445" s="5" t="s">
        <v>21</v>
      </c>
      <c r="C1445" s="6">
        <v>77366</v>
      </c>
      <c r="D1445" t="s">
        <v>92</v>
      </c>
      <c r="E1445">
        <v>58025</v>
      </c>
      <c r="F1445" s="5" t="s">
        <v>50</v>
      </c>
      <c r="G1445" s="5" t="s">
        <v>24</v>
      </c>
      <c r="H1445" s="5" t="s">
        <v>93</v>
      </c>
      <c r="I1445" t="s">
        <v>44</v>
      </c>
      <c r="J1445" t="s">
        <v>34</v>
      </c>
      <c r="K1445">
        <v>50</v>
      </c>
      <c r="L1445" s="5" t="s">
        <v>3008</v>
      </c>
      <c r="M1445" s="5" t="s">
        <v>54</v>
      </c>
      <c r="N1445">
        <v>3</v>
      </c>
      <c r="O1445" t="s">
        <v>46</v>
      </c>
      <c r="P1445" s="1">
        <v>45462</v>
      </c>
      <c r="Q1445" s="1">
        <v>45508</v>
      </c>
      <c r="R1445">
        <v>2357</v>
      </c>
      <c r="S1445" s="4">
        <v>5.6</v>
      </c>
      <c r="T1445" t="s">
        <v>55</v>
      </c>
    </row>
    <row r="1446" spans="1:20" x14ac:dyDescent="0.35">
      <c r="A1446" t="s">
        <v>3009</v>
      </c>
      <c r="B1446" s="5" t="s">
        <v>145</v>
      </c>
      <c r="C1446" s="6">
        <v>76129</v>
      </c>
      <c r="D1446" t="s">
        <v>22</v>
      </c>
      <c r="E1446">
        <v>76129</v>
      </c>
      <c r="F1446" s="5" t="s">
        <v>58</v>
      </c>
      <c r="G1446" s="5" t="s">
        <v>51</v>
      </c>
      <c r="H1446" s="5" t="s">
        <v>97</v>
      </c>
      <c r="I1446" t="s">
        <v>44</v>
      </c>
      <c r="J1446" t="s">
        <v>410</v>
      </c>
      <c r="K1446">
        <v>50</v>
      </c>
      <c r="L1446" s="5" t="s">
        <v>3010</v>
      </c>
      <c r="M1446" s="5" t="s">
        <v>70</v>
      </c>
      <c r="N1446">
        <v>0</v>
      </c>
      <c r="O1446" t="s">
        <v>131</v>
      </c>
      <c r="P1446" s="1">
        <v>45627</v>
      </c>
      <c r="Q1446" s="1">
        <v>45641</v>
      </c>
      <c r="R1446">
        <v>788</v>
      </c>
      <c r="S1446" s="4">
        <v>7.8</v>
      </c>
      <c r="T1446" t="s">
        <v>38</v>
      </c>
    </row>
    <row r="1447" spans="1:20" x14ac:dyDescent="0.35">
      <c r="A1447" t="s">
        <v>3011</v>
      </c>
      <c r="B1447" s="5" t="s">
        <v>28799</v>
      </c>
      <c r="C1447" s="6">
        <v>134331</v>
      </c>
      <c r="D1447" t="s">
        <v>120</v>
      </c>
      <c r="E1447">
        <v>120898</v>
      </c>
      <c r="F1447" s="5" t="s">
        <v>50</v>
      </c>
      <c r="G1447" s="5" t="s">
        <v>24</v>
      </c>
      <c r="H1447" s="5" t="s">
        <v>121</v>
      </c>
      <c r="I1447" t="s">
        <v>35</v>
      </c>
      <c r="J1447" t="s">
        <v>121</v>
      </c>
      <c r="K1447">
        <v>100</v>
      </c>
      <c r="L1447" s="5" t="s">
        <v>3012</v>
      </c>
      <c r="M1447" s="5" t="s">
        <v>28</v>
      </c>
      <c r="N1447">
        <v>2</v>
      </c>
      <c r="O1447" t="s">
        <v>135</v>
      </c>
      <c r="P1447" s="1">
        <v>45302</v>
      </c>
      <c r="Q1447" s="1">
        <v>45341</v>
      </c>
      <c r="R1447">
        <v>842</v>
      </c>
      <c r="S1447" s="4">
        <v>10</v>
      </c>
      <c r="T1447" t="s">
        <v>95</v>
      </c>
    </row>
    <row r="1448" spans="1:20" x14ac:dyDescent="0.35">
      <c r="A1448" t="s">
        <v>3013</v>
      </c>
      <c r="B1448" s="5" t="s">
        <v>40</v>
      </c>
      <c r="C1448" s="6">
        <v>56083</v>
      </c>
      <c r="D1448" t="s">
        <v>41</v>
      </c>
      <c r="E1448">
        <v>47671</v>
      </c>
      <c r="F1448" s="5" t="s">
        <v>58</v>
      </c>
      <c r="G1448" s="5" t="s">
        <v>51</v>
      </c>
      <c r="H1448" s="5" t="s">
        <v>151</v>
      </c>
      <c r="I1448" t="s">
        <v>26</v>
      </c>
      <c r="J1448" t="s">
        <v>151</v>
      </c>
      <c r="K1448">
        <v>0</v>
      </c>
      <c r="L1448" s="5" t="s">
        <v>3014</v>
      </c>
      <c r="M1448" s="5" t="s">
        <v>70</v>
      </c>
      <c r="N1448">
        <v>1</v>
      </c>
      <c r="O1448" t="s">
        <v>29</v>
      </c>
      <c r="P1448" s="1">
        <v>45497</v>
      </c>
      <c r="Q1448" s="1">
        <v>45520</v>
      </c>
      <c r="R1448">
        <v>1613</v>
      </c>
      <c r="S1448" s="4">
        <v>6.4</v>
      </c>
      <c r="T1448" t="s">
        <v>79</v>
      </c>
    </row>
    <row r="1449" spans="1:20" x14ac:dyDescent="0.35">
      <c r="A1449" t="s">
        <v>3015</v>
      </c>
      <c r="B1449" s="5" t="s">
        <v>57</v>
      </c>
      <c r="C1449" s="6">
        <v>147444</v>
      </c>
      <c r="D1449" t="s">
        <v>22</v>
      </c>
      <c r="E1449">
        <v>147444</v>
      </c>
      <c r="F1449" s="5" t="s">
        <v>23</v>
      </c>
      <c r="G1449" s="5" t="s">
        <v>42</v>
      </c>
      <c r="H1449" s="5" t="s">
        <v>52</v>
      </c>
      <c r="I1449" t="s">
        <v>44</v>
      </c>
      <c r="J1449" t="s">
        <v>52</v>
      </c>
      <c r="K1449">
        <v>0</v>
      </c>
      <c r="L1449" s="5" t="s">
        <v>3016</v>
      </c>
      <c r="M1449" s="5" t="s">
        <v>54</v>
      </c>
      <c r="N1449">
        <v>15</v>
      </c>
      <c r="O1449" t="s">
        <v>71</v>
      </c>
      <c r="P1449" s="1">
        <v>45765</v>
      </c>
      <c r="Q1449" s="1">
        <v>45814</v>
      </c>
      <c r="R1449">
        <v>2271</v>
      </c>
      <c r="S1449" s="4">
        <v>5.6</v>
      </c>
      <c r="T1449" t="s">
        <v>38</v>
      </c>
    </row>
    <row r="1450" spans="1:20" x14ac:dyDescent="0.35">
      <c r="A1450" t="s">
        <v>3017</v>
      </c>
      <c r="B1450" s="5" t="s">
        <v>28799</v>
      </c>
      <c r="C1450" s="6">
        <v>92983</v>
      </c>
      <c r="D1450" t="s">
        <v>22</v>
      </c>
      <c r="E1450">
        <v>92983</v>
      </c>
      <c r="F1450" s="5" t="s">
        <v>58</v>
      </c>
      <c r="G1450" s="5" t="s">
        <v>42</v>
      </c>
      <c r="H1450" s="5" t="s">
        <v>68</v>
      </c>
      <c r="I1450" t="s">
        <v>44</v>
      </c>
      <c r="J1450" t="s">
        <v>247</v>
      </c>
      <c r="K1450">
        <v>50</v>
      </c>
      <c r="L1450" s="5" t="s">
        <v>3018</v>
      </c>
      <c r="M1450" s="5" t="s">
        <v>54</v>
      </c>
      <c r="N1450">
        <v>0</v>
      </c>
      <c r="O1450" t="s">
        <v>131</v>
      </c>
      <c r="P1450" s="1">
        <v>45661</v>
      </c>
      <c r="Q1450" s="1">
        <v>45683</v>
      </c>
      <c r="R1450">
        <v>1036</v>
      </c>
      <c r="S1450" s="4">
        <v>7.8</v>
      </c>
      <c r="T1450" t="s">
        <v>136</v>
      </c>
    </row>
    <row r="1451" spans="1:20" x14ac:dyDescent="0.35">
      <c r="A1451" t="s">
        <v>3019</v>
      </c>
      <c r="B1451" s="5" t="s">
        <v>145</v>
      </c>
      <c r="C1451" s="6">
        <v>83859</v>
      </c>
      <c r="D1451" t="s">
        <v>41</v>
      </c>
      <c r="E1451">
        <v>71280</v>
      </c>
      <c r="F1451" s="5" t="s">
        <v>58</v>
      </c>
      <c r="G1451" s="5" t="s">
        <v>51</v>
      </c>
      <c r="H1451" s="5" t="s">
        <v>151</v>
      </c>
      <c r="I1451" t="s">
        <v>35</v>
      </c>
      <c r="J1451" t="s">
        <v>151</v>
      </c>
      <c r="K1451">
        <v>50</v>
      </c>
      <c r="L1451" s="5" t="s">
        <v>3020</v>
      </c>
      <c r="M1451" s="5" t="s">
        <v>37</v>
      </c>
      <c r="N1451">
        <v>1</v>
      </c>
      <c r="O1451" t="s">
        <v>141</v>
      </c>
      <c r="P1451" s="1">
        <v>45675</v>
      </c>
      <c r="Q1451" s="1">
        <v>45747</v>
      </c>
      <c r="R1451">
        <v>2435</v>
      </c>
      <c r="S1451" s="4">
        <v>8.1999999999999993</v>
      </c>
      <c r="T1451" t="s">
        <v>118</v>
      </c>
    </row>
    <row r="1452" spans="1:20" x14ac:dyDescent="0.35">
      <c r="A1452" t="s">
        <v>3021</v>
      </c>
      <c r="B1452" s="5" t="s">
        <v>217</v>
      </c>
      <c r="C1452" s="6">
        <v>84786</v>
      </c>
      <c r="D1452" t="s">
        <v>41</v>
      </c>
      <c r="E1452">
        <v>72068</v>
      </c>
      <c r="F1452" s="5" t="s">
        <v>50</v>
      </c>
      <c r="G1452" s="5" t="s">
        <v>51</v>
      </c>
      <c r="H1452" s="5" t="s">
        <v>43</v>
      </c>
      <c r="I1452" t="s">
        <v>26</v>
      </c>
      <c r="J1452" t="s">
        <v>915</v>
      </c>
      <c r="K1452">
        <v>0</v>
      </c>
      <c r="L1452" s="5" t="s">
        <v>3022</v>
      </c>
      <c r="M1452" s="5" t="s">
        <v>70</v>
      </c>
      <c r="N1452">
        <v>2</v>
      </c>
      <c r="O1452" t="s">
        <v>29</v>
      </c>
      <c r="P1452" s="1">
        <v>45692</v>
      </c>
      <c r="Q1452" s="1">
        <v>45734</v>
      </c>
      <c r="R1452">
        <v>1912</v>
      </c>
      <c r="S1452" s="4">
        <v>9.1999999999999993</v>
      </c>
      <c r="T1452" t="s">
        <v>277</v>
      </c>
    </row>
    <row r="1453" spans="1:20" x14ac:dyDescent="0.35">
      <c r="A1453" t="s">
        <v>3023</v>
      </c>
      <c r="B1453" s="5" t="s">
        <v>49</v>
      </c>
      <c r="C1453" s="6">
        <v>154829</v>
      </c>
      <c r="D1453" t="s">
        <v>41</v>
      </c>
      <c r="E1453">
        <v>131605</v>
      </c>
      <c r="F1453" s="5" t="s">
        <v>23</v>
      </c>
      <c r="G1453" s="5" t="s">
        <v>42</v>
      </c>
      <c r="H1453" s="5" t="s">
        <v>43</v>
      </c>
      <c r="I1453" t="s">
        <v>44</v>
      </c>
      <c r="J1453" t="s">
        <v>423</v>
      </c>
      <c r="K1453">
        <v>100</v>
      </c>
      <c r="L1453" s="5" t="s">
        <v>3024</v>
      </c>
      <c r="M1453" s="5" t="s">
        <v>37</v>
      </c>
      <c r="N1453">
        <v>11</v>
      </c>
      <c r="O1453" t="s">
        <v>135</v>
      </c>
      <c r="P1453" s="1">
        <v>45525</v>
      </c>
      <c r="Q1453" s="1">
        <v>45595</v>
      </c>
      <c r="R1453">
        <v>2309</v>
      </c>
      <c r="S1453" s="4">
        <v>5.4</v>
      </c>
      <c r="T1453" t="s">
        <v>89</v>
      </c>
    </row>
    <row r="1454" spans="1:20" x14ac:dyDescent="0.35">
      <c r="A1454" t="s">
        <v>3025</v>
      </c>
      <c r="B1454" s="5" t="s">
        <v>91</v>
      </c>
      <c r="C1454" s="6">
        <v>216967</v>
      </c>
      <c r="D1454" t="s">
        <v>92</v>
      </c>
      <c r="E1454">
        <v>162725</v>
      </c>
      <c r="F1454" s="5" t="s">
        <v>23</v>
      </c>
      <c r="G1454" s="5" t="s">
        <v>59</v>
      </c>
      <c r="H1454" s="5" t="s">
        <v>93</v>
      </c>
      <c r="I1454" t="s">
        <v>44</v>
      </c>
      <c r="J1454" t="s">
        <v>426</v>
      </c>
      <c r="K1454">
        <v>0</v>
      </c>
      <c r="L1454" s="5" t="s">
        <v>3026</v>
      </c>
      <c r="M1454" s="5" t="s">
        <v>37</v>
      </c>
      <c r="N1454">
        <v>12</v>
      </c>
      <c r="O1454" t="s">
        <v>131</v>
      </c>
      <c r="P1454" s="1">
        <v>45491</v>
      </c>
      <c r="Q1454" s="1">
        <v>45564</v>
      </c>
      <c r="R1454">
        <v>1500</v>
      </c>
      <c r="S1454" s="4">
        <v>8.6</v>
      </c>
      <c r="T1454" t="s">
        <v>153</v>
      </c>
    </row>
    <row r="1455" spans="1:20" x14ac:dyDescent="0.35">
      <c r="A1455" t="s">
        <v>3027</v>
      </c>
      <c r="B1455" s="5" t="s">
        <v>49</v>
      </c>
      <c r="C1455" s="6">
        <v>90170</v>
      </c>
      <c r="D1455" t="s">
        <v>22</v>
      </c>
      <c r="E1455">
        <v>90170</v>
      </c>
      <c r="F1455" s="5" t="s">
        <v>50</v>
      </c>
      <c r="G1455" s="5" t="s">
        <v>24</v>
      </c>
      <c r="H1455" s="5" t="s">
        <v>129</v>
      </c>
      <c r="I1455" t="s">
        <v>35</v>
      </c>
      <c r="J1455" t="s">
        <v>129</v>
      </c>
      <c r="K1455">
        <v>100</v>
      </c>
      <c r="L1455" s="5" t="s">
        <v>3028</v>
      </c>
      <c r="M1455" s="5" t="s">
        <v>37</v>
      </c>
      <c r="N1455">
        <v>3</v>
      </c>
      <c r="O1455" t="s">
        <v>29</v>
      </c>
      <c r="P1455" s="1">
        <v>45394</v>
      </c>
      <c r="Q1455" s="1">
        <v>45420</v>
      </c>
      <c r="R1455">
        <v>2067</v>
      </c>
      <c r="S1455" s="4">
        <v>5.6</v>
      </c>
      <c r="T1455" t="s">
        <v>30</v>
      </c>
    </row>
    <row r="1456" spans="1:20" x14ac:dyDescent="0.35">
      <c r="A1456" t="s">
        <v>3029</v>
      </c>
      <c r="B1456" s="5" t="s">
        <v>28801</v>
      </c>
      <c r="C1456" s="6">
        <v>59279</v>
      </c>
      <c r="D1456" t="s">
        <v>65</v>
      </c>
      <c r="E1456">
        <v>77063</v>
      </c>
      <c r="F1456" s="5" t="s">
        <v>58</v>
      </c>
      <c r="G1456" s="5" t="s">
        <v>24</v>
      </c>
      <c r="H1456" s="5" t="s">
        <v>67</v>
      </c>
      <c r="I1456" t="s">
        <v>26</v>
      </c>
      <c r="J1456" t="s">
        <v>67</v>
      </c>
      <c r="K1456">
        <v>0</v>
      </c>
      <c r="L1456" s="5" t="s">
        <v>3030</v>
      </c>
      <c r="M1456" s="5" t="s">
        <v>28</v>
      </c>
      <c r="N1456">
        <v>1</v>
      </c>
      <c r="O1456" t="s">
        <v>131</v>
      </c>
      <c r="P1456" s="1">
        <v>45710</v>
      </c>
      <c r="Q1456" s="1">
        <v>45749</v>
      </c>
      <c r="R1456">
        <v>2481</v>
      </c>
      <c r="S1456" s="4">
        <v>9.1999999999999993</v>
      </c>
      <c r="T1456" t="s">
        <v>38</v>
      </c>
    </row>
    <row r="1457" spans="1:20" x14ac:dyDescent="0.35">
      <c r="A1457" t="s">
        <v>3031</v>
      </c>
      <c r="B1457" s="5" t="s">
        <v>162</v>
      </c>
      <c r="C1457" s="6">
        <v>85165</v>
      </c>
      <c r="D1457" t="s">
        <v>22</v>
      </c>
      <c r="E1457">
        <v>85165</v>
      </c>
      <c r="F1457" s="5" t="s">
        <v>23</v>
      </c>
      <c r="G1457" s="5" t="s">
        <v>51</v>
      </c>
      <c r="H1457" s="5" t="s">
        <v>157</v>
      </c>
      <c r="I1457" t="s">
        <v>35</v>
      </c>
      <c r="J1457" t="s">
        <v>157</v>
      </c>
      <c r="K1457">
        <v>100</v>
      </c>
      <c r="L1457" s="5" t="s">
        <v>3032</v>
      </c>
      <c r="M1457" s="5" t="s">
        <v>37</v>
      </c>
      <c r="N1457">
        <v>19</v>
      </c>
      <c r="O1457" t="s">
        <v>46</v>
      </c>
      <c r="P1457" s="1">
        <v>45727</v>
      </c>
      <c r="Q1457" s="1">
        <v>45776</v>
      </c>
      <c r="R1457">
        <v>1813</v>
      </c>
      <c r="S1457" s="4">
        <v>6.6</v>
      </c>
      <c r="T1457" t="s">
        <v>277</v>
      </c>
    </row>
    <row r="1458" spans="1:20" x14ac:dyDescent="0.35">
      <c r="A1458" t="s">
        <v>3033</v>
      </c>
      <c r="B1458" s="5" t="s">
        <v>28800</v>
      </c>
      <c r="C1458" s="6">
        <v>58417</v>
      </c>
      <c r="D1458" t="s">
        <v>41</v>
      </c>
      <c r="E1458">
        <v>49654</v>
      </c>
      <c r="F1458" s="5" t="s">
        <v>58</v>
      </c>
      <c r="G1458" s="5" t="s">
        <v>24</v>
      </c>
      <c r="H1458" s="5" t="s">
        <v>126</v>
      </c>
      <c r="I1458" t="s">
        <v>44</v>
      </c>
      <c r="J1458" t="s">
        <v>101</v>
      </c>
      <c r="K1458">
        <v>100</v>
      </c>
      <c r="L1458" s="5" t="s">
        <v>3034</v>
      </c>
      <c r="M1458" s="5" t="s">
        <v>54</v>
      </c>
      <c r="N1458">
        <v>1</v>
      </c>
      <c r="O1458" t="s">
        <v>71</v>
      </c>
      <c r="P1458" s="1">
        <v>45495</v>
      </c>
      <c r="Q1458" s="1">
        <v>45552</v>
      </c>
      <c r="R1458">
        <v>1842</v>
      </c>
      <c r="S1458" s="4">
        <v>8.4</v>
      </c>
      <c r="T1458" t="s">
        <v>210</v>
      </c>
    </row>
    <row r="1459" spans="1:20" x14ac:dyDescent="0.35">
      <c r="A1459" t="s">
        <v>3035</v>
      </c>
      <c r="B1459" s="5" t="s">
        <v>28802</v>
      </c>
      <c r="C1459" s="6">
        <v>160456</v>
      </c>
      <c r="D1459" t="s">
        <v>41</v>
      </c>
      <c r="E1459">
        <v>136388</v>
      </c>
      <c r="F1459" s="5" t="s">
        <v>23</v>
      </c>
      <c r="G1459" s="5" t="s">
        <v>42</v>
      </c>
      <c r="H1459" s="5" t="s">
        <v>126</v>
      </c>
      <c r="I1459" t="s">
        <v>26</v>
      </c>
      <c r="J1459" t="s">
        <v>126</v>
      </c>
      <c r="K1459">
        <v>100</v>
      </c>
      <c r="L1459" s="5" t="s">
        <v>3036</v>
      </c>
      <c r="M1459" s="5" t="s">
        <v>70</v>
      </c>
      <c r="N1459">
        <v>11</v>
      </c>
      <c r="O1459" t="s">
        <v>172</v>
      </c>
      <c r="P1459" s="1">
        <v>45390</v>
      </c>
      <c r="Q1459" s="1">
        <v>45439</v>
      </c>
      <c r="R1459">
        <v>1814</v>
      </c>
      <c r="S1459" s="4">
        <v>5.4</v>
      </c>
      <c r="T1459" t="s">
        <v>108</v>
      </c>
    </row>
    <row r="1460" spans="1:20" x14ac:dyDescent="0.35">
      <c r="A1460" t="s">
        <v>3037</v>
      </c>
      <c r="B1460" s="5" t="s">
        <v>57</v>
      </c>
      <c r="C1460" s="6">
        <v>29590</v>
      </c>
      <c r="D1460" t="s">
        <v>22</v>
      </c>
      <c r="E1460">
        <v>29590</v>
      </c>
      <c r="F1460" s="5" t="s">
        <v>58</v>
      </c>
      <c r="G1460" s="5" t="s">
        <v>59</v>
      </c>
      <c r="H1460" s="5" t="s">
        <v>157</v>
      </c>
      <c r="I1460" t="s">
        <v>44</v>
      </c>
      <c r="J1460" t="s">
        <v>165</v>
      </c>
      <c r="K1460">
        <v>0</v>
      </c>
      <c r="L1460" s="5" t="s">
        <v>3038</v>
      </c>
      <c r="M1460" s="5" t="s">
        <v>37</v>
      </c>
      <c r="N1460">
        <v>1</v>
      </c>
      <c r="O1460" t="s">
        <v>167</v>
      </c>
      <c r="P1460" s="1">
        <v>45453</v>
      </c>
      <c r="Q1460" s="1">
        <v>45511</v>
      </c>
      <c r="R1460">
        <v>1355</v>
      </c>
      <c r="S1460" s="4">
        <v>5.4</v>
      </c>
      <c r="T1460" t="s">
        <v>30</v>
      </c>
    </row>
    <row r="1461" spans="1:20" x14ac:dyDescent="0.35">
      <c r="A1461" t="s">
        <v>3039</v>
      </c>
      <c r="B1461" s="5" t="s">
        <v>100</v>
      </c>
      <c r="C1461" s="6">
        <v>242489</v>
      </c>
      <c r="D1461" t="s">
        <v>92</v>
      </c>
      <c r="E1461">
        <v>181867</v>
      </c>
      <c r="F1461" s="5" t="s">
        <v>23</v>
      </c>
      <c r="G1461" s="5" t="s">
        <v>42</v>
      </c>
      <c r="H1461" s="5" t="s">
        <v>93</v>
      </c>
      <c r="I1461" t="s">
        <v>44</v>
      </c>
      <c r="J1461" t="s">
        <v>93</v>
      </c>
      <c r="K1461">
        <v>0</v>
      </c>
      <c r="L1461" s="5" t="s">
        <v>3040</v>
      </c>
      <c r="M1461" s="5" t="s">
        <v>37</v>
      </c>
      <c r="N1461">
        <v>19</v>
      </c>
      <c r="O1461" t="s">
        <v>107</v>
      </c>
      <c r="P1461" s="1">
        <v>45518</v>
      </c>
      <c r="Q1461" s="1">
        <v>45539</v>
      </c>
      <c r="R1461">
        <v>985</v>
      </c>
      <c r="S1461" s="4">
        <v>5.8</v>
      </c>
      <c r="T1461" t="s">
        <v>243</v>
      </c>
    </row>
    <row r="1462" spans="1:20" x14ac:dyDescent="0.35">
      <c r="A1462" t="s">
        <v>3041</v>
      </c>
      <c r="B1462" s="5" t="s">
        <v>145</v>
      </c>
      <c r="C1462" s="6">
        <v>136042</v>
      </c>
      <c r="D1462" t="s">
        <v>92</v>
      </c>
      <c r="E1462">
        <v>102032</v>
      </c>
      <c r="F1462" s="5" t="s">
        <v>66</v>
      </c>
      <c r="G1462" s="5" t="s">
        <v>59</v>
      </c>
      <c r="H1462" s="5" t="s">
        <v>93</v>
      </c>
      <c r="I1462" t="s">
        <v>44</v>
      </c>
      <c r="J1462" t="s">
        <v>151</v>
      </c>
      <c r="K1462">
        <v>0</v>
      </c>
      <c r="L1462" s="5" t="s">
        <v>3042</v>
      </c>
      <c r="M1462" s="5" t="s">
        <v>37</v>
      </c>
      <c r="N1462">
        <v>8</v>
      </c>
      <c r="O1462" t="s">
        <v>78</v>
      </c>
      <c r="P1462" s="1">
        <v>45492</v>
      </c>
      <c r="Q1462" s="1">
        <v>45543</v>
      </c>
      <c r="R1462">
        <v>2139</v>
      </c>
      <c r="S1462" s="4">
        <v>8.6999999999999993</v>
      </c>
      <c r="T1462" t="s">
        <v>153</v>
      </c>
    </row>
    <row r="1463" spans="1:20" x14ac:dyDescent="0.35">
      <c r="A1463" t="s">
        <v>3043</v>
      </c>
      <c r="B1463" s="5" t="s">
        <v>28801</v>
      </c>
      <c r="C1463" s="6">
        <v>104200</v>
      </c>
      <c r="D1463" t="s">
        <v>74</v>
      </c>
      <c r="E1463">
        <v>130250</v>
      </c>
      <c r="F1463" s="5" t="s">
        <v>66</v>
      </c>
      <c r="G1463" s="5" t="s">
        <v>59</v>
      </c>
      <c r="H1463" s="5" t="s">
        <v>75</v>
      </c>
      <c r="I1463" t="s">
        <v>26</v>
      </c>
      <c r="J1463" t="s">
        <v>75</v>
      </c>
      <c r="K1463">
        <v>100</v>
      </c>
      <c r="L1463" s="5" t="s">
        <v>3044</v>
      </c>
      <c r="M1463" s="5" t="s">
        <v>70</v>
      </c>
      <c r="N1463">
        <v>9</v>
      </c>
      <c r="O1463" t="s">
        <v>78</v>
      </c>
      <c r="P1463" s="1">
        <v>45742</v>
      </c>
      <c r="Q1463" s="1">
        <v>45788</v>
      </c>
      <c r="R1463">
        <v>2429</v>
      </c>
      <c r="S1463" s="4">
        <v>6.3</v>
      </c>
      <c r="T1463" t="s">
        <v>63</v>
      </c>
    </row>
    <row r="1464" spans="1:20" x14ac:dyDescent="0.35">
      <c r="A1464" t="s">
        <v>3045</v>
      </c>
      <c r="B1464" s="5" t="s">
        <v>105</v>
      </c>
      <c r="C1464" s="6">
        <v>137878</v>
      </c>
      <c r="D1464" t="s">
        <v>41</v>
      </c>
      <c r="E1464">
        <v>117196</v>
      </c>
      <c r="F1464" s="5" t="s">
        <v>66</v>
      </c>
      <c r="G1464" s="5" t="s">
        <v>42</v>
      </c>
      <c r="H1464" s="5" t="s">
        <v>43</v>
      </c>
      <c r="I1464" t="s">
        <v>35</v>
      </c>
      <c r="J1464" t="s">
        <v>1449</v>
      </c>
      <c r="K1464">
        <v>50</v>
      </c>
      <c r="L1464" s="5" t="s">
        <v>3046</v>
      </c>
      <c r="M1464" s="5" t="s">
        <v>70</v>
      </c>
      <c r="N1464">
        <v>7</v>
      </c>
      <c r="O1464" t="s">
        <v>172</v>
      </c>
      <c r="P1464" s="1">
        <v>45726</v>
      </c>
      <c r="Q1464" s="1">
        <v>45747</v>
      </c>
      <c r="R1464">
        <v>640</v>
      </c>
      <c r="S1464" s="4">
        <v>7.2</v>
      </c>
      <c r="T1464" t="s">
        <v>55</v>
      </c>
    </row>
    <row r="1465" spans="1:20" x14ac:dyDescent="0.35">
      <c r="A1465" t="s">
        <v>3047</v>
      </c>
      <c r="B1465" s="5" t="s">
        <v>145</v>
      </c>
      <c r="C1465" s="6">
        <v>187710</v>
      </c>
      <c r="D1465" t="s">
        <v>22</v>
      </c>
      <c r="E1465">
        <v>187710</v>
      </c>
      <c r="F1465" s="5" t="s">
        <v>66</v>
      </c>
      <c r="G1465" s="5" t="s">
        <v>24</v>
      </c>
      <c r="H1465" s="5" t="s">
        <v>97</v>
      </c>
      <c r="I1465" t="s">
        <v>26</v>
      </c>
      <c r="J1465" t="s">
        <v>97</v>
      </c>
      <c r="K1465">
        <v>50</v>
      </c>
      <c r="L1465" s="5" t="s">
        <v>3048</v>
      </c>
      <c r="M1465" s="5" t="s">
        <v>37</v>
      </c>
      <c r="N1465">
        <v>8</v>
      </c>
      <c r="O1465" t="s">
        <v>85</v>
      </c>
      <c r="P1465" s="1">
        <v>45703</v>
      </c>
      <c r="Q1465" s="1">
        <v>45741</v>
      </c>
      <c r="R1465">
        <v>1597</v>
      </c>
      <c r="S1465" s="4">
        <v>7.4</v>
      </c>
      <c r="T1465" t="s">
        <v>243</v>
      </c>
    </row>
    <row r="1466" spans="1:20" x14ac:dyDescent="0.35">
      <c r="A1466" t="s">
        <v>3049</v>
      </c>
      <c r="B1466" s="5" t="s">
        <v>28801</v>
      </c>
      <c r="C1466" s="6">
        <v>50439</v>
      </c>
      <c r="D1466" t="s">
        <v>22</v>
      </c>
      <c r="E1466">
        <v>50439</v>
      </c>
      <c r="F1466" s="5" t="s">
        <v>66</v>
      </c>
      <c r="G1466" s="5" t="s">
        <v>42</v>
      </c>
      <c r="H1466" s="5" t="s">
        <v>116</v>
      </c>
      <c r="I1466" t="s">
        <v>26</v>
      </c>
      <c r="J1466" t="s">
        <v>116</v>
      </c>
      <c r="K1466">
        <v>100</v>
      </c>
      <c r="L1466" s="5" t="s">
        <v>3050</v>
      </c>
      <c r="M1466" s="5" t="s">
        <v>70</v>
      </c>
      <c r="N1466">
        <v>7</v>
      </c>
      <c r="O1466" t="s">
        <v>107</v>
      </c>
      <c r="P1466" s="1">
        <v>45299</v>
      </c>
      <c r="Q1466" s="1">
        <v>45354</v>
      </c>
      <c r="R1466">
        <v>2331</v>
      </c>
      <c r="S1466" s="4">
        <v>7.7</v>
      </c>
      <c r="T1466" t="s">
        <v>243</v>
      </c>
    </row>
    <row r="1467" spans="1:20" x14ac:dyDescent="0.35">
      <c r="A1467" t="s">
        <v>3051</v>
      </c>
      <c r="B1467" s="5" t="s">
        <v>28802</v>
      </c>
      <c r="C1467" s="6">
        <v>29300</v>
      </c>
      <c r="D1467" t="s">
        <v>22</v>
      </c>
      <c r="E1467">
        <v>29300</v>
      </c>
      <c r="F1467" s="5" t="s">
        <v>58</v>
      </c>
      <c r="G1467" s="5" t="s">
        <v>59</v>
      </c>
      <c r="H1467" s="5" t="s">
        <v>116</v>
      </c>
      <c r="I1467" t="s">
        <v>35</v>
      </c>
      <c r="J1467" t="s">
        <v>116</v>
      </c>
      <c r="K1467">
        <v>50</v>
      </c>
      <c r="L1467" s="5" t="s">
        <v>3052</v>
      </c>
      <c r="M1467" s="5" t="s">
        <v>54</v>
      </c>
      <c r="N1467">
        <v>1</v>
      </c>
      <c r="O1467" t="s">
        <v>147</v>
      </c>
      <c r="P1467" s="1">
        <v>45599</v>
      </c>
      <c r="Q1467" s="1">
        <v>45658</v>
      </c>
      <c r="R1467">
        <v>2378</v>
      </c>
      <c r="S1467" s="4">
        <v>8.5</v>
      </c>
      <c r="T1467" t="s">
        <v>243</v>
      </c>
    </row>
    <row r="1468" spans="1:20" x14ac:dyDescent="0.35">
      <c r="A1468" t="s">
        <v>3053</v>
      </c>
      <c r="B1468" s="5" t="s">
        <v>91</v>
      </c>
      <c r="C1468" s="6">
        <v>93689</v>
      </c>
      <c r="D1468" t="s">
        <v>22</v>
      </c>
      <c r="E1468">
        <v>93689</v>
      </c>
      <c r="F1468" s="5" t="s">
        <v>23</v>
      </c>
      <c r="G1468" s="5" t="s">
        <v>59</v>
      </c>
      <c r="H1468" s="5" t="s">
        <v>157</v>
      </c>
      <c r="I1468" t="s">
        <v>44</v>
      </c>
      <c r="J1468" t="s">
        <v>157</v>
      </c>
      <c r="K1468">
        <v>0</v>
      </c>
      <c r="L1468" s="5" t="s">
        <v>3054</v>
      </c>
      <c r="M1468" s="5" t="s">
        <v>28</v>
      </c>
      <c r="N1468">
        <v>18</v>
      </c>
      <c r="O1468" t="s">
        <v>141</v>
      </c>
      <c r="P1468" s="1">
        <v>45384</v>
      </c>
      <c r="Q1468" s="1">
        <v>45438</v>
      </c>
      <c r="R1468">
        <v>2251</v>
      </c>
      <c r="S1468" s="4">
        <v>8.3000000000000007</v>
      </c>
      <c r="T1468" t="s">
        <v>210</v>
      </c>
    </row>
    <row r="1469" spans="1:20" x14ac:dyDescent="0.35">
      <c r="A1469" t="s">
        <v>3055</v>
      </c>
      <c r="B1469" s="5" t="s">
        <v>174</v>
      </c>
      <c r="C1469" s="6">
        <v>182500</v>
      </c>
      <c r="D1469" t="s">
        <v>22</v>
      </c>
      <c r="E1469">
        <v>182500</v>
      </c>
      <c r="F1469" s="5" t="s">
        <v>23</v>
      </c>
      <c r="G1469" s="5" t="s">
        <v>51</v>
      </c>
      <c r="H1469" s="5" t="s">
        <v>101</v>
      </c>
      <c r="I1469" t="s">
        <v>26</v>
      </c>
      <c r="J1469" t="s">
        <v>101</v>
      </c>
      <c r="K1469">
        <v>0</v>
      </c>
      <c r="L1469" s="5" t="s">
        <v>3056</v>
      </c>
      <c r="M1469" s="5" t="s">
        <v>28</v>
      </c>
      <c r="N1469">
        <v>16</v>
      </c>
      <c r="O1469" t="s">
        <v>46</v>
      </c>
      <c r="P1469" s="1">
        <v>45618</v>
      </c>
      <c r="Q1469" s="1">
        <v>45655</v>
      </c>
      <c r="R1469">
        <v>1397</v>
      </c>
      <c r="S1469" s="4">
        <v>9.6</v>
      </c>
      <c r="T1469" t="s">
        <v>136</v>
      </c>
    </row>
    <row r="1470" spans="1:20" x14ac:dyDescent="0.35">
      <c r="A1470" t="s">
        <v>3057</v>
      </c>
      <c r="B1470" s="5" t="s">
        <v>57</v>
      </c>
      <c r="C1470" s="6">
        <v>149041</v>
      </c>
      <c r="D1470" t="s">
        <v>81</v>
      </c>
      <c r="E1470">
        <v>201205</v>
      </c>
      <c r="F1470" s="5" t="s">
        <v>66</v>
      </c>
      <c r="G1470" s="5" t="s">
        <v>51</v>
      </c>
      <c r="H1470" s="5" t="s">
        <v>82</v>
      </c>
      <c r="I1470" t="s">
        <v>35</v>
      </c>
      <c r="J1470" t="s">
        <v>82</v>
      </c>
      <c r="K1470">
        <v>0</v>
      </c>
      <c r="L1470" s="5" t="s">
        <v>3058</v>
      </c>
      <c r="M1470" s="5" t="s">
        <v>54</v>
      </c>
      <c r="N1470">
        <v>8</v>
      </c>
      <c r="O1470" t="s">
        <v>131</v>
      </c>
      <c r="P1470" s="1">
        <v>45726</v>
      </c>
      <c r="Q1470" s="1">
        <v>45770</v>
      </c>
      <c r="R1470">
        <v>851</v>
      </c>
      <c r="S1470" s="4">
        <v>7.2</v>
      </c>
      <c r="T1470" t="s">
        <v>277</v>
      </c>
    </row>
    <row r="1471" spans="1:20" x14ac:dyDescent="0.35">
      <c r="A1471" t="s">
        <v>3059</v>
      </c>
      <c r="B1471" s="5" t="s">
        <v>49</v>
      </c>
      <c r="C1471" s="6">
        <v>43748</v>
      </c>
      <c r="D1471" t="s">
        <v>41</v>
      </c>
      <c r="E1471">
        <v>37186</v>
      </c>
      <c r="F1471" s="5" t="s">
        <v>58</v>
      </c>
      <c r="G1471" s="5" t="s">
        <v>24</v>
      </c>
      <c r="H1471" s="5" t="s">
        <v>60</v>
      </c>
      <c r="I1471" t="s">
        <v>44</v>
      </c>
      <c r="J1471" t="s">
        <v>940</v>
      </c>
      <c r="K1471">
        <v>50</v>
      </c>
      <c r="L1471" s="5" t="s">
        <v>3060</v>
      </c>
      <c r="M1471" s="5" t="s">
        <v>54</v>
      </c>
      <c r="N1471">
        <v>0</v>
      </c>
      <c r="O1471" t="s">
        <v>131</v>
      </c>
      <c r="P1471" s="1">
        <v>45644</v>
      </c>
      <c r="Q1471" s="1">
        <v>45687</v>
      </c>
      <c r="R1471">
        <v>692</v>
      </c>
      <c r="S1471" s="4">
        <v>9.5</v>
      </c>
      <c r="T1471" t="s">
        <v>79</v>
      </c>
    </row>
    <row r="1472" spans="1:20" x14ac:dyDescent="0.35">
      <c r="A1472" t="s">
        <v>3061</v>
      </c>
      <c r="B1472" s="5" t="s">
        <v>105</v>
      </c>
      <c r="C1472" s="6">
        <v>54185</v>
      </c>
      <c r="D1472" t="s">
        <v>41</v>
      </c>
      <c r="E1472">
        <v>46057</v>
      </c>
      <c r="F1472" s="5" t="s">
        <v>58</v>
      </c>
      <c r="G1472" s="5" t="s">
        <v>59</v>
      </c>
      <c r="H1472" s="5" t="s">
        <v>43</v>
      </c>
      <c r="I1472" t="s">
        <v>44</v>
      </c>
      <c r="J1472" t="s">
        <v>116</v>
      </c>
      <c r="K1472">
        <v>0</v>
      </c>
      <c r="L1472" s="5" t="s">
        <v>3062</v>
      </c>
      <c r="M1472" s="5" t="s">
        <v>70</v>
      </c>
      <c r="N1472">
        <v>0</v>
      </c>
      <c r="O1472" t="s">
        <v>107</v>
      </c>
      <c r="P1472" s="1">
        <v>45734</v>
      </c>
      <c r="Q1472" s="1">
        <v>45806</v>
      </c>
      <c r="R1472">
        <v>755</v>
      </c>
      <c r="S1472" s="4">
        <v>6.8</v>
      </c>
      <c r="T1472" t="s">
        <v>30</v>
      </c>
    </row>
    <row r="1473" spans="1:20" x14ac:dyDescent="0.35">
      <c r="A1473" t="s">
        <v>3063</v>
      </c>
      <c r="B1473" s="5" t="s">
        <v>217</v>
      </c>
      <c r="C1473" s="6">
        <v>69436</v>
      </c>
      <c r="D1473" t="s">
        <v>22</v>
      </c>
      <c r="E1473">
        <v>69436</v>
      </c>
      <c r="F1473" s="5" t="s">
        <v>23</v>
      </c>
      <c r="G1473" s="5" t="s">
        <v>24</v>
      </c>
      <c r="H1473" s="5" t="s">
        <v>116</v>
      </c>
      <c r="I1473" t="s">
        <v>26</v>
      </c>
      <c r="J1473" t="s">
        <v>116</v>
      </c>
      <c r="K1473">
        <v>100</v>
      </c>
      <c r="L1473" s="5" t="s">
        <v>3064</v>
      </c>
      <c r="M1473" s="5" t="s">
        <v>28</v>
      </c>
      <c r="N1473">
        <v>19</v>
      </c>
      <c r="O1473" t="s">
        <v>46</v>
      </c>
      <c r="P1473" s="1">
        <v>45606</v>
      </c>
      <c r="Q1473" s="1">
        <v>45630</v>
      </c>
      <c r="R1473">
        <v>748</v>
      </c>
      <c r="S1473" s="4">
        <v>8.4</v>
      </c>
      <c r="T1473" t="s">
        <v>136</v>
      </c>
    </row>
    <row r="1474" spans="1:20" x14ac:dyDescent="0.35">
      <c r="A1474" t="s">
        <v>3065</v>
      </c>
      <c r="B1474" s="5" t="s">
        <v>174</v>
      </c>
      <c r="C1474" s="6">
        <v>103188</v>
      </c>
      <c r="D1474" t="s">
        <v>22</v>
      </c>
      <c r="E1474">
        <v>103188</v>
      </c>
      <c r="F1474" s="5" t="s">
        <v>58</v>
      </c>
      <c r="G1474" s="5" t="s">
        <v>24</v>
      </c>
      <c r="H1474" s="5" t="s">
        <v>101</v>
      </c>
      <c r="I1474" t="s">
        <v>35</v>
      </c>
      <c r="J1474" t="s">
        <v>101</v>
      </c>
      <c r="K1474">
        <v>0</v>
      </c>
      <c r="L1474" s="5" t="s">
        <v>3066</v>
      </c>
      <c r="M1474" s="5" t="s">
        <v>54</v>
      </c>
      <c r="N1474">
        <v>1</v>
      </c>
      <c r="O1474" t="s">
        <v>29</v>
      </c>
      <c r="P1474" s="1">
        <v>45375</v>
      </c>
      <c r="Q1474" s="1">
        <v>45406</v>
      </c>
      <c r="R1474">
        <v>1596</v>
      </c>
      <c r="S1474" s="4">
        <v>5.6</v>
      </c>
      <c r="T1474" t="s">
        <v>210</v>
      </c>
    </row>
    <row r="1475" spans="1:20" x14ac:dyDescent="0.35">
      <c r="A1475" t="s">
        <v>3067</v>
      </c>
      <c r="B1475" s="5" t="s">
        <v>28802</v>
      </c>
      <c r="C1475" s="6">
        <v>116739</v>
      </c>
      <c r="D1475" t="s">
        <v>120</v>
      </c>
      <c r="E1475">
        <v>105065</v>
      </c>
      <c r="F1475" s="5" t="s">
        <v>58</v>
      </c>
      <c r="G1475" s="5" t="s">
        <v>42</v>
      </c>
      <c r="H1475" s="5" t="s">
        <v>121</v>
      </c>
      <c r="I1475" t="s">
        <v>35</v>
      </c>
      <c r="J1475" t="s">
        <v>121</v>
      </c>
      <c r="K1475">
        <v>0</v>
      </c>
      <c r="L1475" s="5" t="s">
        <v>2026</v>
      </c>
      <c r="M1475" s="5" t="s">
        <v>37</v>
      </c>
      <c r="N1475">
        <v>0</v>
      </c>
      <c r="O1475" t="s">
        <v>131</v>
      </c>
      <c r="P1475" s="1">
        <v>45678</v>
      </c>
      <c r="Q1475" s="1">
        <v>45699</v>
      </c>
      <c r="R1475">
        <v>2191</v>
      </c>
      <c r="S1475" s="4">
        <v>6.3</v>
      </c>
      <c r="T1475" t="s">
        <v>153</v>
      </c>
    </row>
    <row r="1476" spans="1:20" x14ac:dyDescent="0.35">
      <c r="A1476" t="s">
        <v>3068</v>
      </c>
      <c r="B1476" s="5" t="s">
        <v>100</v>
      </c>
      <c r="C1476" s="6">
        <v>73367</v>
      </c>
      <c r="D1476" t="s">
        <v>41</v>
      </c>
      <c r="E1476">
        <v>62362</v>
      </c>
      <c r="F1476" s="5" t="s">
        <v>58</v>
      </c>
      <c r="G1476" s="5" t="s">
        <v>51</v>
      </c>
      <c r="H1476" s="5" t="s">
        <v>151</v>
      </c>
      <c r="I1476" t="s">
        <v>26</v>
      </c>
      <c r="J1476" t="s">
        <v>151</v>
      </c>
      <c r="K1476">
        <v>0</v>
      </c>
      <c r="L1476" s="5" t="s">
        <v>3069</v>
      </c>
      <c r="M1476" s="5" t="s">
        <v>37</v>
      </c>
      <c r="N1476">
        <v>1</v>
      </c>
      <c r="O1476" t="s">
        <v>78</v>
      </c>
      <c r="P1476" s="1">
        <v>45626</v>
      </c>
      <c r="Q1476" s="1">
        <v>45656</v>
      </c>
      <c r="R1476">
        <v>521</v>
      </c>
      <c r="S1476" s="4">
        <v>6.3</v>
      </c>
      <c r="T1476" t="s">
        <v>118</v>
      </c>
    </row>
    <row r="1477" spans="1:20" x14ac:dyDescent="0.35">
      <c r="A1477" t="s">
        <v>3070</v>
      </c>
      <c r="B1477" s="5" t="s">
        <v>40</v>
      </c>
      <c r="C1477" s="6">
        <v>72979</v>
      </c>
      <c r="D1477" t="s">
        <v>33</v>
      </c>
      <c r="E1477">
        <v>8027690</v>
      </c>
      <c r="F1477" s="5" t="s">
        <v>58</v>
      </c>
      <c r="G1477" s="5" t="s">
        <v>42</v>
      </c>
      <c r="H1477" s="5" t="s">
        <v>34</v>
      </c>
      <c r="I1477" t="s">
        <v>44</v>
      </c>
      <c r="J1477" t="s">
        <v>34</v>
      </c>
      <c r="K1477">
        <v>50</v>
      </c>
      <c r="L1477" s="5" t="s">
        <v>3071</v>
      </c>
      <c r="M1477" s="5" t="s">
        <v>28</v>
      </c>
      <c r="N1477">
        <v>1</v>
      </c>
      <c r="O1477" t="s">
        <v>167</v>
      </c>
      <c r="P1477" s="1">
        <v>45709</v>
      </c>
      <c r="Q1477" s="1">
        <v>45743</v>
      </c>
      <c r="R1477">
        <v>2262</v>
      </c>
      <c r="S1477" s="4">
        <v>6.5</v>
      </c>
      <c r="T1477" t="s">
        <v>136</v>
      </c>
    </row>
    <row r="1478" spans="1:20" x14ac:dyDescent="0.35">
      <c r="A1478" t="s">
        <v>3072</v>
      </c>
      <c r="B1478" s="5" t="s">
        <v>40</v>
      </c>
      <c r="C1478" s="6">
        <v>193939</v>
      </c>
      <c r="D1478" t="s">
        <v>22</v>
      </c>
      <c r="E1478">
        <v>193939</v>
      </c>
      <c r="F1478" s="5" t="s">
        <v>23</v>
      </c>
      <c r="G1478" s="5" t="s">
        <v>24</v>
      </c>
      <c r="H1478" s="5" t="s">
        <v>191</v>
      </c>
      <c r="I1478" t="s">
        <v>26</v>
      </c>
      <c r="J1478" t="s">
        <v>191</v>
      </c>
      <c r="K1478">
        <v>100</v>
      </c>
      <c r="L1478" s="5" t="s">
        <v>3073</v>
      </c>
      <c r="M1478" s="5" t="s">
        <v>37</v>
      </c>
      <c r="N1478">
        <v>12</v>
      </c>
      <c r="O1478" t="s">
        <v>71</v>
      </c>
      <c r="P1478" s="1">
        <v>45685</v>
      </c>
      <c r="Q1478" s="1">
        <v>45740</v>
      </c>
      <c r="R1478">
        <v>1382</v>
      </c>
      <c r="S1478" s="4">
        <v>8.6</v>
      </c>
      <c r="T1478" t="s">
        <v>95</v>
      </c>
    </row>
    <row r="1479" spans="1:20" x14ac:dyDescent="0.35">
      <c r="A1479" t="s">
        <v>3074</v>
      </c>
      <c r="B1479" s="5" t="s">
        <v>28802</v>
      </c>
      <c r="C1479" s="6">
        <v>151333</v>
      </c>
      <c r="D1479" t="s">
        <v>22</v>
      </c>
      <c r="E1479">
        <v>151333</v>
      </c>
      <c r="F1479" s="5" t="s">
        <v>23</v>
      </c>
      <c r="G1479" s="5" t="s">
        <v>51</v>
      </c>
      <c r="H1479" s="5" t="s">
        <v>129</v>
      </c>
      <c r="I1479" t="s">
        <v>26</v>
      </c>
      <c r="J1479" t="s">
        <v>129</v>
      </c>
      <c r="K1479">
        <v>50</v>
      </c>
      <c r="L1479" s="5" t="s">
        <v>3075</v>
      </c>
      <c r="M1479" s="5" t="s">
        <v>70</v>
      </c>
      <c r="N1479">
        <v>19</v>
      </c>
      <c r="O1479" t="s">
        <v>78</v>
      </c>
      <c r="P1479" s="1">
        <v>45720</v>
      </c>
      <c r="Q1479" s="1">
        <v>45781</v>
      </c>
      <c r="R1479">
        <v>503</v>
      </c>
      <c r="S1479" s="4">
        <v>5.8</v>
      </c>
      <c r="T1479" t="s">
        <v>55</v>
      </c>
    </row>
    <row r="1480" spans="1:20" x14ac:dyDescent="0.35">
      <c r="A1480" t="s">
        <v>3076</v>
      </c>
      <c r="B1480" s="5" t="s">
        <v>21</v>
      </c>
      <c r="C1480" s="6">
        <v>63229</v>
      </c>
      <c r="D1480" t="s">
        <v>22</v>
      </c>
      <c r="E1480">
        <v>63229</v>
      </c>
      <c r="F1480" s="5" t="s">
        <v>66</v>
      </c>
      <c r="G1480" s="5" t="s">
        <v>42</v>
      </c>
      <c r="H1480" s="5" t="s">
        <v>157</v>
      </c>
      <c r="I1480" t="s">
        <v>44</v>
      </c>
      <c r="J1480" t="s">
        <v>157</v>
      </c>
      <c r="K1480">
        <v>100</v>
      </c>
      <c r="L1480" s="5" t="s">
        <v>3077</v>
      </c>
      <c r="M1480" s="5" t="s">
        <v>28</v>
      </c>
      <c r="N1480">
        <v>6</v>
      </c>
      <c r="O1480" t="s">
        <v>131</v>
      </c>
      <c r="P1480" s="1">
        <v>45643</v>
      </c>
      <c r="Q1480" s="1">
        <v>45678</v>
      </c>
      <c r="R1480">
        <v>2342</v>
      </c>
      <c r="S1480" s="4">
        <v>9.8000000000000007</v>
      </c>
      <c r="T1480" t="s">
        <v>55</v>
      </c>
    </row>
    <row r="1481" spans="1:20" x14ac:dyDescent="0.35">
      <c r="A1481" t="s">
        <v>3078</v>
      </c>
      <c r="B1481" s="5" t="s">
        <v>105</v>
      </c>
      <c r="C1481" s="6">
        <v>188397</v>
      </c>
      <c r="D1481" t="s">
        <v>120</v>
      </c>
      <c r="E1481">
        <v>169557</v>
      </c>
      <c r="F1481" s="5" t="s">
        <v>66</v>
      </c>
      <c r="G1481" s="5" t="s">
        <v>59</v>
      </c>
      <c r="H1481" s="5" t="s">
        <v>121</v>
      </c>
      <c r="I1481" t="s">
        <v>44</v>
      </c>
      <c r="J1481" t="s">
        <v>126</v>
      </c>
      <c r="K1481">
        <v>50</v>
      </c>
      <c r="L1481" s="5" t="s">
        <v>3079</v>
      </c>
      <c r="M1481" s="5" t="s">
        <v>70</v>
      </c>
      <c r="N1481">
        <v>7</v>
      </c>
      <c r="O1481" t="s">
        <v>112</v>
      </c>
      <c r="P1481" s="1">
        <v>45537</v>
      </c>
      <c r="Q1481" s="1">
        <v>45596</v>
      </c>
      <c r="R1481">
        <v>1198</v>
      </c>
      <c r="S1481" s="4">
        <v>9.6</v>
      </c>
      <c r="T1481" t="s">
        <v>79</v>
      </c>
    </row>
    <row r="1482" spans="1:20" x14ac:dyDescent="0.35">
      <c r="A1482" t="s">
        <v>3080</v>
      </c>
      <c r="B1482" s="5" t="s">
        <v>57</v>
      </c>
      <c r="C1482" s="6">
        <v>102987</v>
      </c>
      <c r="D1482" t="s">
        <v>22</v>
      </c>
      <c r="E1482">
        <v>102987</v>
      </c>
      <c r="F1482" s="5" t="s">
        <v>50</v>
      </c>
      <c r="G1482" s="5" t="s">
        <v>59</v>
      </c>
      <c r="H1482" s="5" t="s">
        <v>97</v>
      </c>
      <c r="I1482" t="s">
        <v>26</v>
      </c>
      <c r="J1482" t="s">
        <v>97</v>
      </c>
      <c r="K1482">
        <v>0</v>
      </c>
      <c r="L1482" s="5" t="s">
        <v>3081</v>
      </c>
      <c r="M1482" s="5" t="s">
        <v>54</v>
      </c>
      <c r="N1482">
        <v>4</v>
      </c>
      <c r="O1482" t="s">
        <v>167</v>
      </c>
      <c r="P1482" s="1">
        <v>45501</v>
      </c>
      <c r="Q1482" s="1">
        <v>45570</v>
      </c>
      <c r="R1482">
        <v>1017</v>
      </c>
      <c r="S1482" s="4">
        <v>6.5</v>
      </c>
      <c r="T1482" t="s">
        <v>89</v>
      </c>
    </row>
    <row r="1483" spans="1:20" x14ac:dyDescent="0.35">
      <c r="A1483" t="s">
        <v>3082</v>
      </c>
      <c r="B1483" s="5" t="s">
        <v>162</v>
      </c>
      <c r="C1483" s="6">
        <v>226210</v>
      </c>
      <c r="D1483" t="s">
        <v>22</v>
      </c>
      <c r="E1483">
        <v>226210</v>
      </c>
      <c r="F1483" s="5" t="s">
        <v>66</v>
      </c>
      <c r="G1483" s="5" t="s">
        <v>59</v>
      </c>
      <c r="H1483" s="5" t="s">
        <v>97</v>
      </c>
      <c r="I1483" t="s">
        <v>35</v>
      </c>
      <c r="J1483" t="s">
        <v>97</v>
      </c>
      <c r="K1483">
        <v>50</v>
      </c>
      <c r="L1483" s="5" t="s">
        <v>3083</v>
      </c>
      <c r="M1483" s="5" t="s">
        <v>54</v>
      </c>
      <c r="N1483">
        <v>9</v>
      </c>
      <c r="O1483" t="s">
        <v>172</v>
      </c>
      <c r="P1483" s="1">
        <v>45337</v>
      </c>
      <c r="Q1483" s="1">
        <v>45380</v>
      </c>
      <c r="R1483">
        <v>2494</v>
      </c>
      <c r="S1483" s="4">
        <v>5.6</v>
      </c>
      <c r="T1483" t="s">
        <v>153</v>
      </c>
    </row>
    <row r="1484" spans="1:20" x14ac:dyDescent="0.35">
      <c r="A1484" t="s">
        <v>3084</v>
      </c>
      <c r="B1484" s="5" t="s">
        <v>28802</v>
      </c>
      <c r="C1484" s="6">
        <v>18309</v>
      </c>
      <c r="D1484" t="s">
        <v>22</v>
      </c>
      <c r="E1484">
        <v>18309</v>
      </c>
      <c r="F1484" s="5" t="s">
        <v>58</v>
      </c>
      <c r="G1484" s="5" t="s">
        <v>51</v>
      </c>
      <c r="H1484" s="5" t="s">
        <v>116</v>
      </c>
      <c r="I1484" t="s">
        <v>44</v>
      </c>
      <c r="J1484" t="s">
        <v>116</v>
      </c>
      <c r="K1484">
        <v>100</v>
      </c>
      <c r="L1484" s="5" t="s">
        <v>2559</v>
      </c>
      <c r="M1484" s="5" t="s">
        <v>28</v>
      </c>
      <c r="N1484">
        <v>0</v>
      </c>
      <c r="O1484" t="s">
        <v>147</v>
      </c>
      <c r="P1484" s="1">
        <v>45579</v>
      </c>
      <c r="Q1484" s="1">
        <v>45638</v>
      </c>
      <c r="R1484">
        <v>1247</v>
      </c>
      <c r="S1484" s="4">
        <v>7.6</v>
      </c>
      <c r="T1484" t="s">
        <v>95</v>
      </c>
    </row>
    <row r="1485" spans="1:20" x14ac:dyDescent="0.35">
      <c r="A1485" t="s">
        <v>3085</v>
      </c>
      <c r="B1485" s="5" t="s">
        <v>28801</v>
      </c>
      <c r="C1485" s="6">
        <v>210459</v>
      </c>
      <c r="D1485" t="s">
        <v>22</v>
      </c>
      <c r="E1485">
        <v>210459</v>
      </c>
      <c r="F1485" s="5" t="s">
        <v>23</v>
      </c>
      <c r="G1485" s="5" t="s">
        <v>42</v>
      </c>
      <c r="H1485" s="5" t="s">
        <v>191</v>
      </c>
      <c r="I1485" t="s">
        <v>44</v>
      </c>
      <c r="J1485" t="s">
        <v>191</v>
      </c>
      <c r="K1485">
        <v>0</v>
      </c>
      <c r="L1485" s="5" t="s">
        <v>3086</v>
      </c>
      <c r="M1485" s="5" t="s">
        <v>70</v>
      </c>
      <c r="N1485">
        <v>17</v>
      </c>
      <c r="O1485" t="s">
        <v>88</v>
      </c>
      <c r="P1485" s="1">
        <v>45707</v>
      </c>
      <c r="Q1485" s="1">
        <v>45773</v>
      </c>
      <c r="R1485">
        <v>898</v>
      </c>
      <c r="S1485" s="4">
        <v>6.9</v>
      </c>
      <c r="T1485" t="s">
        <v>63</v>
      </c>
    </row>
    <row r="1486" spans="1:20" x14ac:dyDescent="0.35">
      <c r="A1486" t="s">
        <v>3087</v>
      </c>
      <c r="B1486" s="5" t="s">
        <v>57</v>
      </c>
      <c r="C1486" s="6">
        <v>70962</v>
      </c>
      <c r="D1486" t="s">
        <v>22</v>
      </c>
      <c r="E1486">
        <v>70962</v>
      </c>
      <c r="F1486" s="5" t="s">
        <v>66</v>
      </c>
      <c r="G1486" s="5" t="s">
        <v>42</v>
      </c>
      <c r="H1486" s="5" t="s">
        <v>157</v>
      </c>
      <c r="I1486" t="s">
        <v>26</v>
      </c>
      <c r="J1486" t="s">
        <v>157</v>
      </c>
      <c r="K1486">
        <v>0</v>
      </c>
      <c r="L1486" s="5" t="s">
        <v>3088</v>
      </c>
      <c r="M1486" s="5" t="s">
        <v>28</v>
      </c>
      <c r="N1486">
        <v>6</v>
      </c>
      <c r="O1486" t="s">
        <v>85</v>
      </c>
      <c r="P1486" s="1">
        <v>45698</v>
      </c>
      <c r="Q1486" s="1">
        <v>45738</v>
      </c>
      <c r="R1486">
        <v>1509</v>
      </c>
      <c r="S1486" s="4">
        <v>5.3</v>
      </c>
      <c r="T1486" t="s">
        <v>103</v>
      </c>
    </row>
    <row r="1487" spans="1:20" x14ac:dyDescent="0.35">
      <c r="A1487" t="s">
        <v>3089</v>
      </c>
      <c r="B1487" s="5" t="s">
        <v>28802</v>
      </c>
      <c r="C1487" s="6">
        <v>71103</v>
      </c>
      <c r="D1487" t="s">
        <v>41</v>
      </c>
      <c r="E1487">
        <v>60438</v>
      </c>
      <c r="F1487" s="5" t="s">
        <v>50</v>
      </c>
      <c r="G1487" s="5" t="s">
        <v>24</v>
      </c>
      <c r="H1487" s="5" t="s">
        <v>126</v>
      </c>
      <c r="I1487" t="s">
        <v>44</v>
      </c>
      <c r="J1487" t="s">
        <v>1211</v>
      </c>
      <c r="K1487">
        <v>0</v>
      </c>
      <c r="L1487" s="5" t="s">
        <v>3090</v>
      </c>
      <c r="M1487" s="5" t="s">
        <v>37</v>
      </c>
      <c r="N1487">
        <v>3</v>
      </c>
      <c r="O1487" t="s">
        <v>112</v>
      </c>
      <c r="P1487" s="1">
        <v>45447</v>
      </c>
      <c r="Q1487" s="1">
        <v>45520</v>
      </c>
      <c r="R1487">
        <v>1863</v>
      </c>
      <c r="S1487" s="4">
        <v>8.6999999999999993</v>
      </c>
      <c r="T1487" t="s">
        <v>118</v>
      </c>
    </row>
    <row r="1488" spans="1:20" x14ac:dyDescent="0.35">
      <c r="A1488" t="s">
        <v>3091</v>
      </c>
      <c r="B1488" s="5" t="s">
        <v>49</v>
      </c>
      <c r="C1488" s="6">
        <v>94344</v>
      </c>
      <c r="D1488" t="s">
        <v>22</v>
      </c>
      <c r="E1488">
        <v>94344</v>
      </c>
      <c r="F1488" s="5" t="s">
        <v>58</v>
      </c>
      <c r="G1488" s="5" t="s">
        <v>59</v>
      </c>
      <c r="H1488" s="5" t="s">
        <v>97</v>
      </c>
      <c r="I1488" t="s">
        <v>26</v>
      </c>
      <c r="J1488" t="s">
        <v>133</v>
      </c>
      <c r="K1488">
        <v>50</v>
      </c>
      <c r="L1488" s="5" t="s">
        <v>3092</v>
      </c>
      <c r="M1488" s="5" t="s">
        <v>70</v>
      </c>
      <c r="N1488">
        <v>0</v>
      </c>
      <c r="O1488" t="s">
        <v>131</v>
      </c>
      <c r="P1488" s="1">
        <v>45535</v>
      </c>
      <c r="Q1488" s="1">
        <v>45562</v>
      </c>
      <c r="R1488">
        <v>1961</v>
      </c>
      <c r="S1488" s="4">
        <v>8.1</v>
      </c>
      <c r="T1488" t="s">
        <v>118</v>
      </c>
    </row>
    <row r="1489" spans="1:20" x14ac:dyDescent="0.35">
      <c r="A1489" t="s">
        <v>3093</v>
      </c>
      <c r="B1489" s="5" t="s">
        <v>179</v>
      </c>
      <c r="C1489" s="6">
        <v>31310</v>
      </c>
      <c r="D1489" t="s">
        <v>22</v>
      </c>
      <c r="E1489">
        <v>31310</v>
      </c>
      <c r="F1489" s="5" t="s">
        <v>58</v>
      </c>
      <c r="G1489" s="5" t="s">
        <v>59</v>
      </c>
      <c r="H1489" s="5" t="s">
        <v>157</v>
      </c>
      <c r="I1489" t="s">
        <v>26</v>
      </c>
      <c r="J1489" t="s">
        <v>157</v>
      </c>
      <c r="K1489">
        <v>100</v>
      </c>
      <c r="L1489" s="5" t="s">
        <v>3094</v>
      </c>
      <c r="M1489" s="5" t="s">
        <v>37</v>
      </c>
      <c r="N1489">
        <v>0</v>
      </c>
      <c r="O1489" t="s">
        <v>112</v>
      </c>
      <c r="P1489" s="1">
        <v>45732</v>
      </c>
      <c r="Q1489" s="1">
        <v>45767</v>
      </c>
      <c r="R1489">
        <v>712</v>
      </c>
      <c r="S1489" s="4">
        <v>6.8</v>
      </c>
      <c r="T1489" t="s">
        <v>89</v>
      </c>
    </row>
    <row r="1490" spans="1:20" x14ac:dyDescent="0.35">
      <c r="A1490" t="s">
        <v>3095</v>
      </c>
      <c r="B1490" s="5" t="s">
        <v>28799</v>
      </c>
      <c r="C1490" s="6">
        <v>186865</v>
      </c>
      <c r="D1490" t="s">
        <v>22</v>
      </c>
      <c r="E1490">
        <v>186865</v>
      </c>
      <c r="F1490" s="5" t="s">
        <v>23</v>
      </c>
      <c r="G1490" s="5" t="s">
        <v>24</v>
      </c>
      <c r="H1490" s="5" t="s">
        <v>129</v>
      </c>
      <c r="I1490" t="s">
        <v>35</v>
      </c>
      <c r="J1490" t="s">
        <v>129</v>
      </c>
      <c r="K1490">
        <v>100</v>
      </c>
      <c r="L1490" s="5" t="s">
        <v>3096</v>
      </c>
      <c r="M1490" s="5" t="s">
        <v>54</v>
      </c>
      <c r="N1490">
        <v>17</v>
      </c>
      <c r="O1490" t="s">
        <v>71</v>
      </c>
      <c r="P1490" s="1">
        <v>45450</v>
      </c>
      <c r="Q1490" s="1">
        <v>45518</v>
      </c>
      <c r="R1490">
        <v>1906</v>
      </c>
      <c r="S1490" s="4">
        <v>8</v>
      </c>
      <c r="T1490" t="s">
        <v>55</v>
      </c>
    </row>
    <row r="1491" spans="1:20" x14ac:dyDescent="0.35">
      <c r="A1491" t="s">
        <v>3097</v>
      </c>
      <c r="B1491" s="5" t="s">
        <v>28799</v>
      </c>
      <c r="C1491" s="6">
        <v>22689</v>
      </c>
      <c r="D1491" t="s">
        <v>22</v>
      </c>
      <c r="E1491">
        <v>22689</v>
      </c>
      <c r="F1491" s="5" t="s">
        <v>58</v>
      </c>
      <c r="G1491" s="5" t="s">
        <v>42</v>
      </c>
      <c r="H1491" s="5" t="s">
        <v>116</v>
      </c>
      <c r="I1491" t="s">
        <v>44</v>
      </c>
      <c r="J1491" t="s">
        <v>116</v>
      </c>
      <c r="K1491">
        <v>50</v>
      </c>
      <c r="L1491" s="5" t="s">
        <v>3098</v>
      </c>
      <c r="M1491" s="5" t="s">
        <v>37</v>
      </c>
      <c r="N1491">
        <v>0</v>
      </c>
      <c r="O1491" t="s">
        <v>62</v>
      </c>
      <c r="P1491" s="1">
        <v>45524</v>
      </c>
      <c r="Q1491" s="1">
        <v>45564</v>
      </c>
      <c r="R1491">
        <v>835</v>
      </c>
      <c r="S1491" s="4">
        <v>5.0999999999999996</v>
      </c>
      <c r="T1491" t="s">
        <v>89</v>
      </c>
    </row>
    <row r="1492" spans="1:20" x14ac:dyDescent="0.35">
      <c r="A1492" t="s">
        <v>3099</v>
      </c>
      <c r="B1492" s="5" t="s">
        <v>28799</v>
      </c>
      <c r="C1492" s="6">
        <v>71875</v>
      </c>
      <c r="D1492" t="s">
        <v>22</v>
      </c>
      <c r="E1492">
        <v>71875</v>
      </c>
      <c r="F1492" s="5" t="s">
        <v>23</v>
      </c>
      <c r="G1492" s="5" t="s">
        <v>59</v>
      </c>
      <c r="H1492" s="5" t="s">
        <v>157</v>
      </c>
      <c r="I1492" t="s">
        <v>26</v>
      </c>
      <c r="J1492" t="s">
        <v>157</v>
      </c>
      <c r="K1492">
        <v>50</v>
      </c>
      <c r="L1492" s="5" t="s">
        <v>3100</v>
      </c>
      <c r="M1492" s="5" t="s">
        <v>54</v>
      </c>
      <c r="N1492">
        <v>17</v>
      </c>
      <c r="O1492" t="s">
        <v>112</v>
      </c>
      <c r="P1492" s="1">
        <v>45321</v>
      </c>
      <c r="Q1492" s="1">
        <v>45373</v>
      </c>
      <c r="R1492">
        <v>2427</v>
      </c>
      <c r="S1492" s="4">
        <v>8.6999999999999993</v>
      </c>
      <c r="T1492" t="s">
        <v>89</v>
      </c>
    </row>
    <row r="1493" spans="1:20" x14ac:dyDescent="0.35">
      <c r="A1493" t="s">
        <v>3101</v>
      </c>
      <c r="B1493" s="5" t="s">
        <v>162</v>
      </c>
      <c r="C1493" s="6">
        <v>91093</v>
      </c>
      <c r="D1493" t="s">
        <v>22</v>
      </c>
      <c r="E1493">
        <v>91093</v>
      </c>
      <c r="F1493" s="5" t="s">
        <v>58</v>
      </c>
      <c r="G1493" s="5" t="s">
        <v>59</v>
      </c>
      <c r="H1493" s="5" t="s">
        <v>97</v>
      </c>
      <c r="I1493" t="s">
        <v>26</v>
      </c>
      <c r="J1493" t="s">
        <v>97</v>
      </c>
      <c r="K1493">
        <v>50</v>
      </c>
      <c r="L1493" s="5" t="s">
        <v>3102</v>
      </c>
      <c r="M1493" s="5" t="s">
        <v>70</v>
      </c>
      <c r="N1493">
        <v>1</v>
      </c>
      <c r="O1493" t="s">
        <v>62</v>
      </c>
      <c r="P1493" s="1">
        <v>45480</v>
      </c>
      <c r="Q1493" s="1">
        <v>45495</v>
      </c>
      <c r="R1493">
        <v>1322</v>
      </c>
      <c r="S1493" s="4">
        <v>7.4</v>
      </c>
      <c r="T1493" t="s">
        <v>38</v>
      </c>
    </row>
    <row r="1494" spans="1:20" x14ac:dyDescent="0.35">
      <c r="A1494" t="s">
        <v>3103</v>
      </c>
      <c r="B1494" s="5" t="s">
        <v>217</v>
      </c>
      <c r="C1494" s="6">
        <v>59983</v>
      </c>
      <c r="D1494" t="s">
        <v>22</v>
      </c>
      <c r="E1494">
        <v>59983</v>
      </c>
      <c r="F1494" s="5" t="s">
        <v>50</v>
      </c>
      <c r="G1494" s="5" t="s">
        <v>42</v>
      </c>
      <c r="H1494" s="5" t="s">
        <v>165</v>
      </c>
      <c r="I1494" t="s">
        <v>44</v>
      </c>
      <c r="J1494" t="s">
        <v>359</v>
      </c>
      <c r="K1494">
        <v>50</v>
      </c>
      <c r="L1494" s="5" t="s">
        <v>3104</v>
      </c>
      <c r="M1494" s="5" t="s">
        <v>70</v>
      </c>
      <c r="N1494">
        <v>3</v>
      </c>
      <c r="O1494" t="s">
        <v>62</v>
      </c>
      <c r="P1494" s="1">
        <v>45710</v>
      </c>
      <c r="Q1494" s="1">
        <v>45751</v>
      </c>
      <c r="R1494">
        <v>1654</v>
      </c>
      <c r="S1494" s="4">
        <v>9.6</v>
      </c>
      <c r="T1494" t="s">
        <v>210</v>
      </c>
    </row>
    <row r="1495" spans="1:20" x14ac:dyDescent="0.35">
      <c r="A1495" t="s">
        <v>3105</v>
      </c>
      <c r="B1495" s="5" t="s">
        <v>162</v>
      </c>
      <c r="C1495" s="6">
        <v>315917</v>
      </c>
      <c r="D1495" t="s">
        <v>120</v>
      </c>
      <c r="E1495">
        <v>284325</v>
      </c>
      <c r="F1495" s="5" t="s">
        <v>23</v>
      </c>
      <c r="G1495" s="5" t="s">
        <v>51</v>
      </c>
      <c r="H1495" s="5" t="s">
        <v>121</v>
      </c>
      <c r="I1495" t="s">
        <v>26</v>
      </c>
      <c r="J1495" t="s">
        <v>121</v>
      </c>
      <c r="K1495">
        <v>50</v>
      </c>
      <c r="L1495" s="5" t="s">
        <v>3106</v>
      </c>
      <c r="M1495" s="5" t="s">
        <v>54</v>
      </c>
      <c r="N1495">
        <v>13</v>
      </c>
      <c r="O1495" t="s">
        <v>147</v>
      </c>
      <c r="P1495" s="1">
        <v>45312</v>
      </c>
      <c r="Q1495" s="1">
        <v>45352</v>
      </c>
      <c r="R1495">
        <v>870</v>
      </c>
      <c r="S1495" s="4">
        <v>7.4</v>
      </c>
      <c r="T1495" t="s">
        <v>118</v>
      </c>
    </row>
    <row r="1496" spans="1:20" x14ac:dyDescent="0.35">
      <c r="A1496" t="s">
        <v>3107</v>
      </c>
      <c r="B1496" s="5" t="s">
        <v>57</v>
      </c>
      <c r="C1496" s="6">
        <v>49015</v>
      </c>
      <c r="D1496" t="s">
        <v>22</v>
      </c>
      <c r="E1496">
        <v>49015</v>
      </c>
      <c r="F1496" s="5" t="s">
        <v>58</v>
      </c>
      <c r="G1496" s="5" t="s">
        <v>59</v>
      </c>
      <c r="H1496" s="5" t="s">
        <v>129</v>
      </c>
      <c r="I1496" t="s">
        <v>44</v>
      </c>
      <c r="J1496" t="s">
        <v>129</v>
      </c>
      <c r="K1496">
        <v>100</v>
      </c>
      <c r="L1496" s="5" t="s">
        <v>3108</v>
      </c>
      <c r="M1496" s="5" t="s">
        <v>37</v>
      </c>
      <c r="N1496">
        <v>1</v>
      </c>
      <c r="O1496" t="s">
        <v>112</v>
      </c>
      <c r="P1496" s="1">
        <v>45626</v>
      </c>
      <c r="Q1496" s="1">
        <v>45685</v>
      </c>
      <c r="R1496">
        <v>920</v>
      </c>
      <c r="S1496" s="4">
        <v>5.0999999999999996</v>
      </c>
      <c r="T1496" t="s">
        <v>118</v>
      </c>
    </row>
    <row r="1497" spans="1:20" x14ac:dyDescent="0.35">
      <c r="A1497" t="s">
        <v>3109</v>
      </c>
      <c r="B1497" s="5" t="s">
        <v>217</v>
      </c>
      <c r="C1497" s="6">
        <v>45174</v>
      </c>
      <c r="D1497" t="s">
        <v>22</v>
      </c>
      <c r="E1497">
        <v>45174</v>
      </c>
      <c r="F1497" s="5" t="s">
        <v>58</v>
      </c>
      <c r="G1497" s="5" t="s">
        <v>42</v>
      </c>
      <c r="H1497" s="5" t="s">
        <v>165</v>
      </c>
      <c r="I1497" t="s">
        <v>26</v>
      </c>
      <c r="J1497" t="s">
        <v>165</v>
      </c>
      <c r="K1497">
        <v>50</v>
      </c>
      <c r="L1497" s="5" t="s">
        <v>3110</v>
      </c>
      <c r="M1497" s="5" t="s">
        <v>28</v>
      </c>
      <c r="N1497">
        <v>0</v>
      </c>
      <c r="O1497" t="s">
        <v>85</v>
      </c>
      <c r="P1497" s="1">
        <v>45500</v>
      </c>
      <c r="Q1497" s="1">
        <v>45521</v>
      </c>
      <c r="R1497">
        <v>857</v>
      </c>
      <c r="S1497" s="4">
        <v>5.7</v>
      </c>
      <c r="T1497" t="s">
        <v>47</v>
      </c>
    </row>
    <row r="1498" spans="1:20" x14ac:dyDescent="0.35">
      <c r="A1498" t="s">
        <v>3111</v>
      </c>
      <c r="B1498" s="5" t="s">
        <v>32</v>
      </c>
      <c r="C1498" s="6">
        <v>124375</v>
      </c>
      <c r="D1498" t="s">
        <v>22</v>
      </c>
      <c r="E1498">
        <v>124375</v>
      </c>
      <c r="F1498" s="5" t="s">
        <v>50</v>
      </c>
      <c r="G1498" s="5" t="s">
        <v>51</v>
      </c>
      <c r="H1498" s="5" t="s">
        <v>68</v>
      </c>
      <c r="I1498" t="s">
        <v>35</v>
      </c>
      <c r="J1498" t="s">
        <v>68</v>
      </c>
      <c r="K1498">
        <v>0</v>
      </c>
      <c r="L1498" s="5" t="s">
        <v>3112</v>
      </c>
      <c r="M1498" s="5" t="s">
        <v>70</v>
      </c>
      <c r="N1498">
        <v>3</v>
      </c>
      <c r="O1498" t="s">
        <v>29</v>
      </c>
      <c r="P1498" s="1">
        <v>45587</v>
      </c>
      <c r="Q1498" s="1">
        <v>45658</v>
      </c>
      <c r="R1498">
        <v>2017</v>
      </c>
      <c r="S1498" s="4">
        <v>6.1</v>
      </c>
      <c r="T1498" t="s">
        <v>30</v>
      </c>
    </row>
    <row r="1499" spans="1:20" x14ac:dyDescent="0.35">
      <c r="A1499" t="s">
        <v>3113</v>
      </c>
      <c r="B1499" s="5" t="s">
        <v>105</v>
      </c>
      <c r="C1499" s="6">
        <v>24919</v>
      </c>
      <c r="D1499" t="s">
        <v>22</v>
      </c>
      <c r="E1499">
        <v>24919</v>
      </c>
      <c r="F1499" s="5" t="s">
        <v>58</v>
      </c>
      <c r="G1499" s="5" t="s">
        <v>42</v>
      </c>
      <c r="H1499" s="5" t="s">
        <v>116</v>
      </c>
      <c r="I1499" t="s">
        <v>26</v>
      </c>
      <c r="J1499" t="s">
        <v>410</v>
      </c>
      <c r="K1499">
        <v>0</v>
      </c>
      <c r="L1499" s="5" t="s">
        <v>3114</v>
      </c>
      <c r="M1499" s="5" t="s">
        <v>28</v>
      </c>
      <c r="N1499">
        <v>0</v>
      </c>
      <c r="O1499" t="s">
        <v>78</v>
      </c>
      <c r="P1499" s="1">
        <v>45498</v>
      </c>
      <c r="Q1499" s="1">
        <v>45522</v>
      </c>
      <c r="R1499">
        <v>2434</v>
      </c>
      <c r="S1499" s="4">
        <v>7.3</v>
      </c>
      <c r="T1499" t="s">
        <v>118</v>
      </c>
    </row>
    <row r="1500" spans="1:20" x14ac:dyDescent="0.35">
      <c r="A1500" t="s">
        <v>3115</v>
      </c>
      <c r="B1500" s="5" t="s">
        <v>28802</v>
      </c>
      <c r="C1500" s="6">
        <v>103196</v>
      </c>
      <c r="D1500" t="s">
        <v>41</v>
      </c>
      <c r="E1500">
        <v>87717</v>
      </c>
      <c r="F1500" s="5" t="s">
        <v>66</v>
      </c>
      <c r="G1500" s="5" t="s">
        <v>51</v>
      </c>
      <c r="H1500" s="5" t="s">
        <v>151</v>
      </c>
      <c r="I1500" t="s">
        <v>26</v>
      </c>
      <c r="J1500" t="s">
        <v>151</v>
      </c>
      <c r="K1500">
        <v>50</v>
      </c>
      <c r="L1500" s="5" t="s">
        <v>3116</v>
      </c>
      <c r="M1500" s="5" t="s">
        <v>70</v>
      </c>
      <c r="N1500">
        <v>9</v>
      </c>
      <c r="O1500" t="s">
        <v>46</v>
      </c>
      <c r="P1500" s="1">
        <v>45755</v>
      </c>
      <c r="Q1500" s="1">
        <v>45810</v>
      </c>
      <c r="R1500">
        <v>2102</v>
      </c>
      <c r="S1500" s="4">
        <v>8</v>
      </c>
      <c r="T1500" t="s">
        <v>89</v>
      </c>
    </row>
    <row r="1501" spans="1:20" x14ac:dyDescent="0.35">
      <c r="A1501" t="s">
        <v>3117</v>
      </c>
      <c r="B1501" s="5" t="s">
        <v>49</v>
      </c>
      <c r="C1501" s="6">
        <v>101200</v>
      </c>
      <c r="D1501" t="s">
        <v>22</v>
      </c>
      <c r="E1501">
        <v>101200</v>
      </c>
      <c r="F1501" s="5" t="s">
        <v>58</v>
      </c>
      <c r="G1501" s="5" t="s">
        <v>51</v>
      </c>
      <c r="H1501" s="5" t="s">
        <v>68</v>
      </c>
      <c r="I1501" t="s">
        <v>26</v>
      </c>
      <c r="J1501" t="s">
        <v>68</v>
      </c>
      <c r="K1501">
        <v>100</v>
      </c>
      <c r="L1501" s="5" t="s">
        <v>3118</v>
      </c>
      <c r="M1501" s="5" t="s">
        <v>37</v>
      </c>
      <c r="N1501">
        <v>1</v>
      </c>
      <c r="O1501" t="s">
        <v>88</v>
      </c>
      <c r="P1501" s="1">
        <v>45600</v>
      </c>
      <c r="Q1501" s="1">
        <v>45617</v>
      </c>
      <c r="R1501">
        <v>2344</v>
      </c>
      <c r="S1501" s="4">
        <v>6.9</v>
      </c>
      <c r="T1501" t="s">
        <v>63</v>
      </c>
    </row>
    <row r="1502" spans="1:20" x14ac:dyDescent="0.35">
      <c r="A1502" t="s">
        <v>3119</v>
      </c>
      <c r="B1502" s="5" t="s">
        <v>21</v>
      </c>
      <c r="C1502" s="6">
        <v>146547</v>
      </c>
      <c r="D1502" t="s">
        <v>22</v>
      </c>
      <c r="E1502">
        <v>146547</v>
      </c>
      <c r="F1502" s="5" t="s">
        <v>66</v>
      </c>
      <c r="G1502" s="5" t="s">
        <v>59</v>
      </c>
      <c r="H1502" s="5" t="s">
        <v>52</v>
      </c>
      <c r="I1502" t="s">
        <v>35</v>
      </c>
      <c r="J1502" t="s">
        <v>75</v>
      </c>
      <c r="K1502">
        <v>100</v>
      </c>
      <c r="L1502" s="5" t="s">
        <v>3120</v>
      </c>
      <c r="M1502" s="5" t="s">
        <v>37</v>
      </c>
      <c r="N1502">
        <v>9</v>
      </c>
      <c r="O1502" t="s">
        <v>46</v>
      </c>
      <c r="P1502" s="1">
        <v>45595</v>
      </c>
      <c r="Q1502" s="1">
        <v>45653</v>
      </c>
      <c r="R1502">
        <v>669</v>
      </c>
      <c r="S1502" s="4">
        <v>6.9</v>
      </c>
      <c r="T1502" t="s">
        <v>103</v>
      </c>
    </row>
    <row r="1503" spans="1:20" x14ac:dyDescent="0.35">
      <c r="A1503" t="s">
        <v>3121</v>
      </c>
      <c r="B1503" s="5" t="s">
        <v>179</v>
      </c>
      <c r="C1503" s="6">
        <v>72296</v>
      </c>
      <c r="D1503" t="s">
        <v>22</v>
      </c>
      <c r="E1503">
        <v>72296</v>
      </c>
      <c r="F1503" s="5" t="s">
        <v>66</v>
      </c>
      <c r="G1503" s="5" t="s">
        <v>42</v>
      </c>
      <c r="H1503" s="5" t="s">
        <v>157</v>
      </c>
      <c r="I1503" t="s">
        <v>35</v>
      </c>
      <c r="J1503" t="s">
        <v>157</v>
      </c>
      <c r="K1503">
        <v>50</v>
      </c>
      <c r="L1503" s="5" t="s">
        <v>3122</v>
      </c>
      <c r="M1503" s="5" t="s">
        <v>28</v>
      </c>
      <c r="N1503">
        <v>8</v>
      </c>
      <c r="O1503" t="s">
        <v>46</v>
      </c>
      <c r="P1503" s="1">
        <v>45737</v>
      </c>
      <c r="Q1503" s="1">
        <v>45791</v>
      </c>
      <c r="R1503">
        <v>1029</v>
      </c>
      <c r="S1503" s="4">
        <v>9.8000000000000007</v>
      </c>
      <c r="T1503" t="s">
        <v>243</v>
      </c>
    </row>
    <row r="1504" spans="1:20" x14ac:dyDescent="0.35">
      <c r="A1504" t="s">
        <v>3123</v>
      </c>
      <c r="B1504" s="5" t="s">
        <v>145</v>
      </c>
      <c r="C1504" s="6">
        <v>63430</v>
      </c>
      <c r="D1504" t="s">
        <v>22</v>
      </c>
      <c r="E1504">
        <v>63430</v>
      </c>
      <c r="F1504" s="5" t="s">
        <v>58</v>
      </c>
      <c r="G1504" s="5" t="s">
        <v>51</v>
      </c>
      <c r="H1504" s="5" t="s">
        <v>101</v>
      </c>
      <c r="I1504" t="s">
        <v>44</v>
      </c>
      <c r="J1504" t="s">
        <v>354</v>
      </c>
      <c r="K1504">
        <v>50</v>
      </c>
      <c r="L1504" s="5" t="s">
        <v>3124</v>
      </c>
      <c r="M1504" s="5" t="s">
        <v>54</v>
      </c>
      <c r="N1504">
        <v>0</v>
      </c>
      <c r="O1504" t="s">
        <v>46</v>
      </c>
      <c r="P1504" s="1">
        <v>45610</v>
      </c>
      <c r="Q1504" s="1">
        <v>45665</v>
      </c>
      <c r="R1504">
        <v>2301</v>
      </c>
      <c r="S1504" s="4">
        <v>6.9</v>
      </c>
      <c r="T1504" t="s">
        <v>103</v>
      </c>
    </row>
    <row r="1505" spans="1:20" x14ac:dyDescent="0.35">
      <c r="A1505" t="s">
        <v>3125</v>
      </c>
      <c r="B1505" s="5" t="s">
        <v>49</v>
      </c>
      <c r="C1505" s="6">
        <v>266480</v>
      </c>
      <c r="D1505" t="s">
        <v>22</v>
      </c>
      <c r="E1505">
        <v>266480</v>
      </c>
      <c r="F1505" s="5" t="s">
        <v>23</v>
      </c>
      <c r="G1505" s="5" t="s">
        <v>59</v>
      </c>
      <c r="H1505" s="5" t="s">
        <v>191</v>
      </c>
      <c r="I1505" t="s">
        <v>35</v>
      </c>
      <c r="J1505" t="s">
        <v>191</v>
      </c>
      <c r="K1505">
        <v>100</v>
      </c>
      <c r="L1505" s="5" t="s">
        <v>3126</v>
      </c>
      <c r="M1505" s="5" t="s">
        <v>37</v>
      </c>
      <c r="N1505">
        <v>16</v>
      </c>
      <c r="O1505" t="s">
        <v>85</v>
      </c>
      <c r="P1505" s="1">
        <v>45628</v>
      </c>
      <c r="Q1505" s="1">
        <v>45677</v>
      </c>
      <c r="R1505">
        <v>1350</v>
      </c>
      <c r="S1505" s="4">
        <v>6.4</v>
      </c>
      <c r="T1505" t="s">
        <v>118</v>
      </c>
    </row>
    <row r="1506" spans="1:20" x14ac:dyDescent="0.35">
      <c r="A1506" t="s">
        <v>3127</v>
      </c>
      <c r="B1506" s="5" t="s">
        <v>49</v>
      </c>
      <c r="C1506" s="6">
        <v>115622</v>
      </c>
      <c r="D1506" t="s">
        <v>41</v>
      </c>
      <c r="E1506">
        <v>98279</v>
      </c>
      <c r="F1506" s="5" t="s">
        <v>66</v>
      </c>
      <c r="G1506" s="5" t="s">
        <v>42</v>
      </c>
      <c r="H1506" s="5" t="s">
        <v>151</v>
      </c>
      <c r="I1506" t="s">
        <v>44</v>
      </c>
      <c r="J1506" t="s">
        <v>151</v>
      </c>
      <c r="K1506">
        <v>0</v>
      </c>
      <c r="L1506" s="5" t="s">
        <v>3128</v>
      </c>
      <c r="M1506" s="5" t="s">
        <v>70</v>
      </c>
      <c r="N1506">
        <v>6</v>
      </c>
      <c r="O1506" t="s">
        <v>29</v>
      </c>
      <c r="P1506" s="1">
        <v>45499</v>
      </c>
      <c r="Q1506" s="1">
        <v>45522</v>
      </c>
      <c r="R1506">
        <v>589</v>
      </c>
      <c r="S1506" s="4">
        <v>7.9</v>
      </c>
      <c r="T1506" t="s">
        <v>89</v>
      </c>
    </row>
    <row r="1507" spans="1:20" x14ac:dyDescent="0.35">
      <c r="A1507" t="s">
        <v>3129</v>
      </c>
      <c r="B1507" s="5" t="s">
        <v>217</v>
      </c>
      <c r="C1507" s="6">
        <v>59313</v>
      </c>
      <c r="D1507" t="s">
        <v>22</v>
      </c>
      <c r="E1507">
        <v>59313</v>
      </c>
      <c r="F1507" s="5" t="s">
        <v>66</v>
      </c>
      <c r="G1507" s="5" t="s">
        <v>59</v>
      </c>
      <c r="H1507" s="5" t="s">
        <v>116</v>
      </c>
      <c r="I1507" t="s">
        <v>35</v>
      </c>
      <c r="J1507" t="s">
        <v>299</v>
      </c>
      <c r="K1507">
        <v>0</v>
      </c>
      <c r="L1507" s="5" t="s">
        <v>3130</v>
      </c>
      <c r="M1507" s="5" t="s">
        <v>70</v>
      </c>
      <c r="N1507">
        <v>7</v>
      </c>
      <c r="O1507" t="s">
        <v>172</v>
      </c>
      <c r="P1507" s="1">
        <v>45652</v>
      </c>
      <c r="Q1507" s="1">
        <v>45704</v>
      </c>
      <c r="R1507">
        <v>901</v>
      </c>
      <c r="S1507" s="4">
        <v>7.3</v>
      </c>
      <c r="T1507" t="s">
        <v>79</v>
      </c>
    </row>
    <row r="1508" spans="1:20" x14ac:dyDescent="0.35">
      <c r="A1508" t="s">
        <v>3131</v>
      </c>
      <c r="B1508" s="5" t="s">
        <v>28802</v>
      </c>
      <c r="C1508" s="6">
        <v>106901</v>
      </c>
      <c r="D1508" t="s">
        <v>41</v>
      </c>
      <c r="E1508">
        <v>90866</v>
      </c>
      <c r="F1508" s="5" t="s">
        <v>50</v>
      </c>
      <c r="G1508" s="5" t="s">
        <v>51</v>
      </c>
      <c r="H1508" s="5" t="s">
        <v>43</v>
      </c>
      <c r="I1508" t="s">
        <v>35</v>
      </c>
      <c r="J1508" t="s">
        <v>43</v>
      </c>
      <c r="K1508">
        <v>50</v>
      </c>
      <c r="L1508" s="5" t="s">
        <v>3132</v>
      </c>
      <c r="M1508" s="5" t="s">
        <v>54</v>
      </c>
      <c r="N1508">
        <v>3</v>
      </c>
      <c r="O1508" t="s">
        <v>172</v>
      </c>
      <c r="P1508" s="1">
        <v>45761</v>
      </c>
      <c r="Q1508" s="1">
        <v>45831</v>
      </c>
      <c r="R1508">
        <v>746</v>
      </c>
      <c r="S1508" s="4">
        <v>5.8</v>
      </c>
      <c r="T1508" t="s">
        <v>210</v>
      </c>
    </row>
    <row r="1509" spans="1:20" x14ac:dyDescent="0.35">
      <c r="A1509" t="s">
        <v>3133</v>
      </c>
      <c r="B1509" s="5" t="s">
        <v>217</v>
      </c>
      <c r="C1509" s="6">
        <v>179377</v>
      </c>
      <c r="D1509" t="s">
        <v>41</v>
      </c>
      <c r="E1509">
        <v>152470</v>
      </c>
      <c r="F1509" s="5" t="s">
        <v>23</v>
      </c>
      <c r="G1509" s="5" t="s">
        <v>42</v>
      </c>
      <c r="H1509" s="5" t="s">
        <v>126</v>
      </c>
      <c r="I1509" t="s">
        <v>44</v>
      </c>
      <c r="J1509" t="s">
        <v>1192</v>
      </c>
      <c r="K1509">
        <v>0</v>
      </c>
      <c r="L1509" s="5" t="s">
        <v>3134</v>
      </c>
      <c r="M1509" s="5" t="s">
        <v>28</v>
      </c>
      <c r="N1509">
        <v>11</v>
      </c>
      <c r="O1509" t="s">
        <v>71</v>
      </c>
      <c r="P1509" s="1">
        <v>45556</v>
      </c>
      <c r="Q1509" s="1">
        <v>45588</v>
      </c>
      <c r="R1509">
        <v>1996</v>
      </c>
      <c r="S1509" s="4">
        <v>6.3</v>
      </c>
      <c r="T1509" t="s">
        <v>243</v>
      </c>
    </row>
    <row r="1510" spans="1:20" x14ac:dyDescent="0.35">
      <c r="A1510" t="s">
        <v>3135</v>
      </c>
      <c r="B1510" s="5" t="s">
        <v>40</v>
      </c>
      <c r="C1510" s="6">
        <v>98356</v>
      </c>
      <c r="D1510" t="s">
        <v>22</v>
      </c>
      <c r="E1510">
        <v>98356</v>
      </c>
      <c r="F1510" s="5" t="s">
        <v>50</v>
      </c>
      <c r="G1510" s="5" t="s">
        <v>42</v>
      </c>
      <c r="H1510" s="5" t="s">
        <v>25</v>
      </c>
      <c r="I1510" t="s">
        <v>26</v>
      </c>
      <c r="J1510" t="s">
        <v>25</v>
      </c>
      <c r="K1510">
        <v>0</v>
      </c>
      <c r="L1510" s="5" t="s">
        <v>3136</v>
      </c>
      <c r="M1510" s="5" t="s">
        <v>28</v>
      </c>
      <c r="N1510">
        <v>2</v>
      </c>
      <c r="O1510" t="s">
        <v>71</v>
      </c>
      <c r="P1510" s="1">
        <v>45638</v>
      </c>
      <c r="Q1510" s="1">
        <v>45674</v>
      </c>
      <c r="R1510">
        <v>1771</v>
      </c>
      <c r="S1510" s="4">
        <v>6</v>
      </c>
      <c r="T1510" t="s">
        <v>108</v>
      </c>
    </row>
    <row r="1511" spans="1:20" x14ac:dyDescent="0.35">
      <c r="A1511" t="s">
        <v>3137</v>
      </c>
      <c r="B1511" s="5" t="s">
        <v>174</v>
      </c>
      <c r="C1511" s="6">
        <v>143818</v>
      </c>
      <c r="D1511" t="s">
        <v>65</v>
      </c>
      <c r="E1511">
        <v>186963</v>
      </c>
      <c r="F1511" s="5" t="s">
        <v>66</v>
      </c>
      <c r="G1511" s="5" t="s">
        <v>24</v>
      </c>
      <c r="H1511" s="5" t="s">
        <v>67</v>
      </c>
      <c r="I1511" t="s">
        <v>35</v>
      </c>
      <c r="J1511" t="s">
        <v>67</v>
      </c>
      <c r="K1511">
        <v>100</v>
      </c>
      <c r="L1511" s="5" t="s">
        <v>3138</v>
      </c>
      <c r="M1511" s="5" t="s">
        <v>37</v>
      </c>
      <c r="N1511">
        <v>8</v>
      </c>
      <c r="O1511" t="s">
        <v>172</v>
      </c>
      <c r="P1511" s="1">
        <v>45428</v>
      </c>
      <c r="Q1511" s="1">
        <v>45487</v>
      </c>
      <c r="R1511">
        <v>807</v>
      </c>
      <c r="S1511" s="4">
        <v>8</v>
      </c>
      <c r="T1511" t="s">
        <v>95</v>
      </c>
    </row>
    <row r="1512" spans="1:20" x14ac:dyDescent="0.35">
      <c r="A1512" t="s">
        <v>3139</v>
      </c>
      <c r="B1512" s="5" t="s">
        <v>28802</v>
      </c>
      <c r="C1512" s="6">
        <v>148765</v>
      </c>
      <c r="D1512" t="s">
        <v>74</v>
      </c>
      <c r="E1512">
        <v>185956</v>
      </c>
      <c r="F1512" s="5" t="s">
        <v>66</v>
      </c>
      <c r="G1512" s="5" t="s">
        <v>24</v>
      </c>
      <c r="H1512" s="5" t="s">
        <v>75</v>
      </c>
      <c r="I1512" t="s">
        <v>35</v>
      </c>
      <c r="J1512" t="s">
        <v>75</v>
      </c>
      <c r="K1512">
        <v>50</v>
      </c>
      <c r="L1512" s="5" t="s">
        <v>3140</v>
      </c>
      <c r="M1512" s="5" t="s">
        <v>28</v>
      </c>
      <c r="N1512">
        <v>6</v>
      </c>
      <c r="O1512" t="s">
        <v>78</v>
      </c>
      <c r="P1512" s="1">
        <v>45775</v>
      </c>
      <c r="Q1512" s="1">
        <v>45848</v>
      </c>
      <c r="R1512">
        <v>1542</v>
      </c>
      <c r="S1512" s="4">
        <v>6.4</v>
      </c>
      <c r="T1512" t="s">
        <v>47</v>
      </c>
    </row>
    <row r="1513" spans="1:20" x14ac:dyDescent="0.35">
      <c r="A1513" t="s">
        <v>3141</v>
      </c>
      <c r="B1513" s="5" t="s">
        <v>28802</v>
      </c>
      <c r="C1513" s="6">
        <v>88116</v>
      </c>
      <c r="D1513" t="s">
        <v>22</v>
      </c>
      <c r="E1513">
        <v>88116</v>
      </c>
      <c r="F1513" s="5" t="s">
        <v>58</v>
      </c>
      <c r="G1513" s="5" t="s">
        <v>59</v>
      </c>
      <c r="H1513" s="5" t="s">
        <v>68</v>
      </c>
      <c r="I1513" t="s">
        <v>44</v>
      </c>
      <c r="J1513" t="s">
        <v>67</v>
      </c>
      <c r="K1513">
        <v>0</v>
      </c>
      <c r="L1513" s="5" t="s">
        <v>3142</v>
      </c>
      <c r="M1513" s="5" t="s">
        <v>54</v>
      </c>
      <c r="N1513">
        <v>1</v>
      </c>
      <c r="O1513" t="s">
        <v>107</v>
      </c>
      <c r="P1513" s="1">
        <v>45730</v>
      </c>
      <c r="Q1513" s="1">
        <v>45745</v>
      </c>
      <c r="R1513">
        <v>2478</v>
      </c>
      <c r="S1513" s="4">
        <v>6.7</v>
      </c>
      <c r="T1513" t="s">
        <v>118</v>
      </c>
    </row>
    <row r="1514" spans="1:20" x14ac:dyDescent="0.35">
      <c r="A1514" t="s">
        <v>3143</v>
      </c>
      <c r="B1514" s="5" t="s">
        <v>57</v>
      </c>
      <c r="C1514" s="6">
        <v>49914</v>
      </c>
      <c r="D1514" t="s">
        <v>22</v>
      </c>
      <c r="E1514">
        <v>49914</v>
      </c>
      <c r="F1514" s="5" t="s">
        <v>58</v>
      </c>
      <c r="G1514" s="5" t="s">
        <v>51</v>
      </c>
      <c r="H1514" s="5" t="s">
        <v>165</v>
      </c>
      <c r="I1514" t="s">
        <v>44</v>
      </c>
      <c r="J1514" t="s">
        <v>165</v>
      </c>
      <c r="K1514">
        <v>50</v>
      </c>
      <c r="L1514" s="5" t="s">
        <v>3144</v>
      </c>
      <c r="M1514" s="5" t="s">
        <v>54</v>
      </c>
      <c r="N1514">
        <v>0</v>
      </c>
      <c r="O1514" t="s">
        <v>107</v>
      </c>
      <c r="P1514" s="1">
        <v>45321</v>
      </c>
      <c r="Q1514" s="1">
        <v>45393</v>
      </c>
      <c r="R1514">
        <v>1057</v>
      </c>
      <c r="S1514" s="4">
        <v>6.9</v>
      </c>
      <c r="T1514" t="s">
        <v>47</v>
      </c>
    </row>
    <row r="1515" spans="1:20" x14ac:dyDescent="0.35">
      <c r="A1515" t="s">
        <v>3145</v>
      </c>
      <c r="B1515" s="5" t="s">
        <v>179</v>
      </c>
      <c r="C1515" s="6">
        <v>39015</v>
      </c>
      <c r="D1515" t="s">
        <v>22</v>
      </c>
      <c r="E1515">
        <v>39015</v>
      </c>
      <c r="F1515" s="5" t="s">
        <v>58</v>
      </c>
      <c r="G1515" s="5" t="s">
        <v>24</v>
      </c>
      <c r="H1515" s="5" t="s">
        <v>157</v>
      </c>
      <c r="I1515" t="s">
        <v>35</v>
      </c>
      <c r="J1515" t="s">
        <v>157</v>
      </c>
      <c r="K1515">
        <v>0</v>
      </c>
      <c r="L1515" s="5" t="s">
        <v>3146</v>
      </c>
      <c r="M1515" s="5" t="s">
        <v>54</v>
      </c>
      <c r="N1515">
        <v>0</v>
      </c>
      <c r="O1515" t="s">
        <v>46</v>
      </c>
      <c r="P1515" s="1">
        <v>45592</v>
      </c>
      <c r="Q1515" s="1">
        <v>45636</v>
      </c>
      <c r="R1515">
        <v>1371</v>
      </c>
      <c r="S1515" s="4">
        <v>6.3</v>
      </c>
      <c r="T1515" t="s">
        <v>277</v>
      </c>
    </row>
    <row r="1516" spans="1:20" x14ac:dyDescent="0.35">
      <c r="A1516" t="s">
        <v>3147</v>
      </c>
      <c r="B1516" s="5" t="s">
        <v>28802</v>
      </c>
      <c r="C1516" s="6">
        <v>88810</v>
      </c>
      <c r="D1516" t="s">
        <v>92</v>
      </c>
      <c r="E1516">
        <v>66608</v>
      </c>
      <c r="F1516" s="5" t="s">
        <v>50</v>
      </c>
      <c r="G1516" s="5" t="s">
        <v>51</v>
      </c>
      <c r="H1516" s="5" t="s">
        <v>93</v>
      </c>
      <c r="I1516" t="s">
        <v>35</v>
      </c>
      <c r="J1516" t="s">
        <v>467</v>
      </c>
      <c r="K1516">
        <v>0</v>
      </c>
      <c r="L1516" s="5" t="s">
        <v>3148</v>
      </c>
      <c r="M1516" s="5" t="s">
        <v>54</v>
      </c>
      <c r="N1516">
        <v>4</v>
      </c>
      <c r="O1516" t="s">
        <v>62</v>
      </c>
      <c r="P1516" s="1">
        <v>45498</v>
      </c>
      <c r="Q1516" s="1">
        <v>45560</v>
      </c>
      <c r="R1516">
        <v>963</v>
      </c>
      <c r="S1516" s="4">
        <v>9.9</v>
      </c>
      <c r="T1516" t="s">
        <v>118</v>
      </c>
    </row>
    <row r="1517" spans="1:20" x14ac:dyDescent="0.35">
      <c r="A1517" t="s">
        <v>3149</v>
      </c>
      <c r="B1517" s="5" t="s">
        <v>91</v>
      </c>
      <c r="C1517" s="6">
        <v>224663</v>
      </c>
      <c r="D1517" t="s">
        <v>22</v>
      </c>
      <c r="E1517">
        <v>224663</v>
      </c>
      <c r="F1517" s="5" t="s">
        <v>23</v>
      </c>
      <c r="G1517" s="5" t="s">
        <v>51</v>
      </c>
      <c r="H1517" s="5" t="s">
        <v>101</v>
      </c>
      <c r="I1517" t="s">
        <v>35</v>
      </c>
      <c r="J1517" t="s">
        <v>101</v>
      </c>
      <c r="K1517">
        <v>50</v>
      </c>
      <c r="L1517" s="5" t="s">
        <v>3150</v>
      </c>
      <c r="M1517" s="5" t="s">
        <v>28</v>
      </c>
      <c r="N1517">
        <v>19</v>
      </c>
      <c r="O1517" t="s">
        <v>46</v>
      </c>
      <c r="P1517" s="1">
        <v>45624</v>
      </c>
      <c r="Q1517" s="1">
        <v>45675</v>
      </c>
      <c r="R1517">
        <v>1986</v>
      </c>
      <c r="S1517" s="4">
        <v>9.9</v>
      </c>
      <c r="T1517" t="s">
        <v>95</v>
      </c>
    </row>
    <row r="1518" spans="1:20" x14ac:dyDescent="0.35">
      <c r="A1518" t="s">
        <v>3151</v>
      </c>
      <c r="B1518" s="5" t="s">
        <v>21</v>
      </c>
      <c r="C1518" s="6">
        <v>63881</v>
      </c>
      <c r="D1518" t="s">
        <v>81</v>
      </c>
      <c r="E1518">
        <v>86239</v>
      </c>
      <c r="F1518" s="5" t="s">
        <v>58</v>
      </c>
      <c r="G1518" s="5" t="s">
        <v>42</v>
      </c>
      <c r="H1518" s="5" t="s">
        <v>82</v>
      </c>
      <c r="I1518" t="s">
        <v>35</v>
      </c>
      <c r="J1518" t="s">
        <v>82</v>
      </c>
      <c r="K1518">
        <v>0</v>
      </c>
      <c r="L1518" s="5" t="s">
        <v>3152</v>
      </c>
      <c r="M1518" s="5" t="s">
        <v>28</v>
      </c>
      <c r="N1518">
        <v>0</v>
      </c>
      <c r="O1518" t="s">
        <v>29</v>
      </c>
      <c r="P1518" s="1">
        <v>45589</v>
      </c>
      <c r="Q1518" s="1">
        <v>45606</v>
      </c>
      <c r="R1518">
        <v>1505</v>
      </c>
      <c r="S1518" s="4">
        <v>9.4</v>
      </c>
      <c r="T1518" t="s">
        <v>277</v>
      </c>
    </row>
    <row r="1519" spans="1:20" x14ac:dyDescent="0.35">
      <c r="A1519" t="s">
        <v>3153</v>
      </c>
      <c r="B1519" s="5" t="s">
        <v>28800</v>
      </c>
      <c r="C1519" s="6">
        <v>95307</v>
      </c>
      <c r="D1519" t="s">
        <v>22</v>
      </c>
      <c r="E1519">
        <v>95307</v>
      </c>
      <c r="F1519" s="5" t="s">
        <v>66</v>
      </c>
      <c r="G1519" s="5" t="s">
        <v>42</v>
      </c>
      <c r="H1519" s="5" t="s">
        <v>165</v>
      </c>
      <c r="I1519" t="s">
        <v>26</v>
      </c>
      <c r="J1519" t="s">
        <v>165</v>
      </c>
      <c r="K1519">
        <v>0</v>
      </c>
      <c r="L1519" s="5" t="s">
        <v>3154</v>
      </c>
      <c r="M1519" s="5" t="s">
        <v>70</v>
      </c>
      <c r="N1519">
        <v>6</v>
      </c>
      <c r="O1519" t="s">
        <v>135</v>
      </c>
      <c r="P1519" s="1">
        <v>45557</v>
      </c>
      <c r="Q1519" s="1">
        <v>45586</v>
      </c>
      <c r="R1519">
        <v>1156</v>
      </c>
      <c r="S1519" s="4">
        <v>8.5</v>
      </c>
      <c r="T1519" t="s">
        <v>95</v>
      </c>
    </row>
    <row r="1520" spans="1:20" x14ac:dyDescent="0.35">
      <c r="A1520" t="s">
        <v>3155</v>
      </c>
      <c r="B1520" s="5" t="s">
        <v>28801</v>
      </c>
      <c r="C1520" s="6">
        <v>102086</v>
      </c>
      <c r="D1520" t="s">
        <v>22</v>
      </c>
      <c r="E1520">
        <v>102086</v>
      </c>
      <c r="F1520" s="5" t="s">
        <v>58</v>
      </c>
      <c r="G1520" s="5" t="s">
        <v>24</v>
      </c>
      <c r="H1520" s="5" t="s">
        <v>68</v>
      </c>
      <c r="I1520" t="s">
        <v>35</v>
      </c>
      <c r="J1520" t="s">
        <v>68</v>
      </c>
      <c r="K1520">
        <v>100</v>
      </c>
      <c r="L1520" s="5" t="s">
        <v>3156</v>
      </c>
      <c r="M1520" s="5" t="s">
        <v>54</v>
      </c>
      <c r="N1520">
        <v>0</v>
      </c>
      <c r="O1520" t="s">
        <v>131</v>
      </c>
      <c r="P1520" s="1">
        <v>45307</v>
      </c>
      <c r="Q1520" s="1">
        <v>45332</v>
      </c>
      <c r="R1520">
        <v>1340</v>
      </c>
      <c r="S1520" s="4">
        <v>8.1999999999999993</v>
      </c>
      <c r="T1520" t="s">
        <v>108</v>
      </c>
    </row>
    <row r="1521" spans="1:20" x14ac:dyDescent="0.35">
      <c r="A1521" t="s">
        <v>3157</v>
      </c>
      <c r="B1521" s="5" t="s">
        <v>100</v>
      </c>
      <c r="C1521" s="6">
        <v>97103</v>
      </c>
      <c r="D1521" t="s">
        <v>81</v>
      </c>
      <c r="E1521">
        <v>131089</v>
      </c>
      <c r="F1521" s="5" t="s">
        <v>50</v>
      </c>
      <c r="G1521" s="5" t="s">
        <v>24</v>
      </c>
      <c r="H1521" s="5" t="s">
        <v>82</v>
      </c>
      <c r="I1521" t="s">
        <v>26</v>
      </c>
      <c r="J1521" t="s">
        <v>82</v>
      </c>
      <c r="K1521">
        <v>100</v>
      </c>
      <c r="L1521" s="5" t="s">
        <v>3158</v>
      </c>
      <c r="M1521" s="5" t="s">
        <v>54</v>
      </c>
      <c r="N1521">
        <v>2</v>
      </c>
      <c r="O1521" t="s">
        <v>71</v>
      </c>
      <c r="P1521" s="1">
        <v>45657</v>
      </c>
      <c r="Q1521" s="1">
        <v>45680</v>
      </c>
      <c r="R1521">
        <v>1745</v>
      </c>
      <c r="S1521" s="4">
        <v>8.3000000000000007</v>
      </c>
      <c r="T1521" t="s">
        <v>153</v>
      </c>
    </row>
    <row r="1522" spans="1:20" x14ac:dyDescent="0.35">
      <c r="A1522" t="s">
        <v>3159</v>
      </c>
      <c r="B1522" s="5" t="s">
        <v>21</v>
      </c>
      <c r="C1522" s="6">
        <v>174876</v>
      </c>
      <c r="D1522" t="s">
        <v>120</v>
      </c>
      <c r="E1522">
        <v>157388</v>
      </c>
      <c r="F1522" s="5" t="s">
        <v>66</v>
      </c>
      <c r="G1522" s="5" t="s">
        <v>24</v>
      </c>
      <c r="H1522" s="5" t="s">
        <v>121</v>
      </c>
      <c r="I1522" t="s">
        <v>26</v>
      </c>
      <c r="J1522" t="s">
        <v>121</v>
      </c>
      <c r="K1522">
        <v>100</v>
      </c>
      <c r="L1522" s="5" t="s">
        <v>3160</v>
      </c>
      <c r="M1522" s="5" t="s">
        <v>37</v>
      </c>
      <c r="N1522">
        <v>7</v>
      </c>
      <c r="O1522" t="s">
        <v>167</v>
      </c>
      <c r="P1522" s="1">
        <v>45435</v>
      </c>
      <c r="Q1522" s="1">
        <v>45480</v>
      </c>
      <c r="R1522">
        <v>2247</v>
      </c>
      <c r="S1522" s="4">
        <v>7.3</v>
      </c>
      <c r="T1522" t="s">
        <v>108</v>
      </c>
    </row>
    <row r="1523" spans="1:20" x14ac:dyDescent="0.35">
      <c r="A1523" t="s">
        <v>3161</v>
      </c>
      <c r="B1523" s="5" t="s">
        <v>28800</v>
      </c>
      <c r="C1523" s="6">
        <v>77585</v>
      </c>
      <c r="D1523" t="s">
        <v>41</v>
      </c>
      <c r="E1523">
        <v>65947</v>
      </c>
      <c r="F1523" s="5" t="s">
        <v>50</v>
      </c>
      <c r="G1523" s="5" t="s">
        <v>59</v>
      </c>
      <c r="H1523" s="5" t="s">
        <v>60</v>
      </c>
      <c r="I1523" t="s">
        <v>26</v>
      </c>
      <c r="J1523" t="s">
        <v>60</v>
      </c>
      <c r="K1523">
        <v>50</v>
      </c>
      <c r="L1523" s="5" t="s">
        <v>3162</v>
      </c>
      <c r="M1523" s="5" t="s">
        <v>28</v>
      </c>
      <c r="N1523">
        <v>2</v>
      </c>
      <c r="O1523" t="s">
        <v>78</v>
      </c>
      <c r="P1523" s="1">
        <v>45517</v>
      </c>
      <c r="Q1523" s="1">
        <v>45580</v>
      </c>
      <c r="R1523">
        <v>2332</v>
      </c>
      <c r="S1523" s="4">
        <v>5.5</v>
      </c>
      <c r="T1523" t="s">
        <v>103</v>
      </c>
    </row>
    <row r="1524" spans="1:20" x14ac:dyDescent="0.35">
      <c r="A1524" t="s">
        <v>3163</v>
      </c>
      <c r="B1524" s="5" t="s">
        <v>57</v>
      </c>
      <c r="C1524" s="6">
        <v>83753</v>
      </c>
      <c r="D1524" t="s">
        <v>22</v>
      </c>
      <c r="E1524">
        <v>83753</v>
      </c>
      <c r="F1524" s="5" t="s">
        <v>58</v>
      </c>
      <c r="G1524" s="5" t="s">
        <v>24</v>
      </c>
      <c r="H1524" s="5" t="s">
        <v>97</v>
      </c>
      <c r="I1524" t="s">
        <v>26</v>
      </c>
      <c r="J1524" t="s">
        <v>97</v>
      </c>
      <c r="K1524">
        <v>0</v>
      </c>
      <c r="L1524" s="5" t="s">
        <v>3164</v>
      </c>
      <c r="M1524" s="5" t="s">
        <v>70</v>
      </c>
      <c r="N1524">
        <v>0</v>
      </c>
      <c r="O1524" t="s">
        <v>167</v>
      </c>
      <c r="P1524" s="1">
        <v>45438</v>
      </c>
      <c r="Q1524" s="1">
        <v>45475</v>
      </c>
      <c r="R1524">
        <v>1715</v>
      </c>
      <c r="S1524" s="4">
        <v>5.8</v>
      </c>
      <c r="T1524" t="s">
        <v>243</v>
      </c>
    </row>
    <row r="1525" spans="1:20" x14ac:dyDescent="0.35">
      <c r="A1525" t="s">
        <v>3165</v>
      </c>
      <c r="B1525" s="5" t="s">
        <v>100</v>
      </c>
      <c r="C1525" s="6">
        <v>191492</v>
      </c>
      <c r="D1525" t="s">
        <v>33</v>
      </c>
      <c r="E1525">
        <v>21064120</v>
      </c>
      <c r="F1525" s="5" t="s">
        <v>23</v>
      </c>
      <c r="G1525" s="5" t="s">
        <v>59</v>
      </c>
      <c r="H1525" s="5" t="s">
        <v>34</v>
      </c>
      <c r="I1525" t="s">
        <v>44</v>
      </c>
      <c r="J1525" t="s">
        <v>34</v>
      </c>
      <c r="K1525">
        <v>0</v>
      </c>
      <c r="L1525" s="5" t="s">
        <v>3166</v>
      </c>
      <c r="M1525" s="5" t="s">
        <v>37</v>
      </c>
      <c r="N1525">
        <v>11</v>
      </c>
      <c r="O1525" t="s">
        <v>112</v>
      </c>
      <c r="P1525" s="1">
        <v>45433</v>
      </c>
      <c r="Q1525" s="1">
        <v>45499</v>
      </c>
      <c r="R1525">
        <v>1072</v>
      </c>
      <c r="S1525" s="4">
        <v>7.3</v>
      </c>
      <c r="T1525" t="s">
        <v>30</v>
      </c>
    </row>
    <row r="1526" spans="1:20" x14ac:dyDescent="0.35">
      <c r="A1526" t="s">
        <v>3167</v>
      </c>
      <c r="B1526" s="5" t="s">
        <v>73</v>
      </c>
      <c r="C1526" s="6">
        <v>71219</v>
      </c>
      <c r="D1526" t="s">
        <v>22</v>
      </c>
      <c r="E1526">
        <v>71219</v>
      </c>
      <c r="F1526" s="5" t="s">
        <v>58</v>
      </c>
      <c r="G1526" s="5" t="s">
        <v>51</v>
      </c>
      <c r="H1526" s="5" t="s">
        <v>191</v>
      </c>
      <c r="I1526" t="s">
        <v>26</v>
      </c>
      <c r="J1526" t="s">
        <v>191</v>
      </c>
      <c r="K1526">
        <v>0</v>
      </c>
      <c r="L1526" s="5" t="s">
        <v>3168</v>
      </c>
      <c r="M1526" s="5" t="s">
        <v>54</v>
      </c>
      <c r="N1526">
        <v>0</v>
      </c>
      <c r="O1526" t="s">
        <v>112</v>
      </c>
      <c r="P1526" s="1">
        <v>45385</v>
      </c>
      <c r="Q1526" s="1">
        <v>45437</v>
      </c>
      <c r="R1526">
        <v>1209</v>
      </c>
      <c r="S1526" s="4">
        <v>9.4</v>
      </c>
      <c r="T1526" t="s">
        <v>30</v>
      </c>
    </row>
    <row r="1527" spans="1:20" x14ac:dyDescent="0.35">
      <c r="A1527" t="s">
        <v>3169</v>
      </c>
      <c r="B1527" s="5" t="s">
        <v>49</v>
      </c>
      <c r="C1527" s="6">
        <v>143605</v>
      </c>
      <c r="D1527" t="s">
        <v>81</v>
      </c>
      <c r="E1527">
        <v>193867</v>
      </c>
      <c r="F1527" s="5" t="s">
        <v>66</v>
      </c>
      <c r="G1527" s="5" t="s">
        <v>24</v>
      </c>
      <c r="H1527" s="5" t="s">
        <v>82</v>
      </c>
      <c r="I1527" t="s">
        <v>35</v>
      </c>
      <c r="J1527" t="s">
        <v>82</v>
      </c>
      <c r="K1527">
        <v>50</v>
      </c>
      <c r="L1527" s="5" t="s">
        <v>3170</v>
      </c>
      <c r="M1527" s="5" t="s">
        <v>37</v>
      </c>
      <c r="N1527">
        <v>9</v>
      </c>
      <c r="O1527" t="s">
        <v>147</v>
      </c>
      <c r="P1527" s="1">
        <v>45378</v>
      </c>
      <c r="Q1527" s="1">
        <v>45398</v>
      </c>
      <c r="R1527">
        <v>1914</v>
      </c>
      <c r="S1527" s="4">
        <v>6.8</v>
      </c>
      <c r="T1527" t="s">
        <v>277</v>
      </c>
    </row>
    <row r="1528" spans="1:20" x14ac:dyDescent="0.35">
      <c r="A1528" t="s">
        <v>3171</v>
      </c>
      <c r="B1528" s="5" t="s">
        <v>174</v>
      </c>
      <c r="C1528" s="6">
        <v>261388</v>
      </c>
      <c r="D1528" t="s">
        <v>22</v>
      </c>
      <c r="E1528">
        <v>261388</v>
      </c>
      <c r="F1528" s="5" t="s">
        <v>23</v>
      </c>
      <c r="G1528" s="5" t="s">
        <v>51</v>
      </c>
      <c r="H1528" s="5" t="s">
        <v>68</v>
      </c>
      <c r="I1528" t="s">
        <v>35</v>
      </c>
      <c r="J1528" t="s">
        <v>68</v>
      </c>
      <c r="K1528">
        <v>100</v>
      </c>
      <c r="L1528" s="5" t="s">
        <v>3172</v>
      </c>
      <c r="M1528" s="5" t="s">
        <v>37</v>
      </c>
      <c r="N1528">
        <v>11</v>
      </c>
      <c r="O1528" t="s">
        <v>62</v>
      </c>
      <c r="P1528" s="1">
        <v>45585</v>
      </c>
      <c r="Q1528" s="1">
        <v>45653</v>
      </c>
      <c r="R1528">
        <v>688</v>
      </c>
      <c r="S1528" s="4">
        <v>10</v>
      </c>
      <c r="T1528" t="s">
        <v>95</v>
      </c>
    </row>
    <row r="1529" spans="1:20" x14ac:dyDescent="0.35">
      <c r="A1529" t="s">
        <v>3173</v>
      </c>
      <c r="B1529" s="5" t="s">
        <v>40</v>
      </c>
      <c r="C1529" s="6">
        <v>115250</v>
      </c>
      <c r="D1529" t="s">
        <v>92</v>
      </c>
      <c r="E1529">
        <v>86438</v>
      </c>
      <c r="F1529" s="5" t="s">
        <v>50</v>
      </c>
      <c r="G1529" s="5" t="s">
        <v>59</v>
      </c>
      <c r="H1529" s="5" t="s">
        <v>93</v>
      </c>
      <c r="I1529" t="s">
        <v>35</v>
      </c>
      <c r="J1529" t="s">
        <v>93</v>
      </c>
      <c r="K1529">
        <v>0</v>
      </c>
      <c r="L1529" s="5" t="s">
        <v>3174</v>
      </c>
      <c r="M1529" s="5" t="s">
        <v>37</v>
      </c>
      <c r="N1529">
        <v>3</v>
      </c>
      <c r="O1529" t="s">
        <v>167</v>
      </c>
      <c r="P1529" s="1">
        <v>45474</v>
      </c>
      <c r="Q1529" s="1">
        <v>45507</v>
      </c>
      <c r="R1529">
        <v>1696</v>
      </c>
      <c r="S1529" s="4">
        <v>8.9</v>
      </c>
      <c r="T1529" t="s">
        <v>243</v>
      </c>
    </row>
    <row r="1530" spans="1:20" x14ac:dyDescent="0.35">
      <c r="A1530" t="s">
        <v>3175</v>
      </c>
      <c r="B1530" s="5" t="s">
        <v>28802</v>
      </c>
      <c r="C1530" s="6">
        <v>214259</v>
      </c>
      <c r="D1530" t="s">
        <v>22</v>
      </c>
      <c r="E1530">
        <v>214259</v>
      </c>
      <c r="F1530" s="5" t="s">
        <v>23</v>
      </c>
      <c r="G1530" s="5" t="s">
        <v>59</v>
      </c>
      <c r="H1530" s="5" t="s">
        <v>129</v>
      </c>
      <c r="I1530" t="s">
        <v>26</v>
      </c>
      <c r="J1530" t="s">
        <v>129</v>
      </c>
      <c r="K1530">
        <v>0</v>
      </c>
      <c r="L1530" s="5" t="s">
        <v>3176</v>
      </c>
      <c r="M1530" s="5" t="s">
        <v>28</v>
      </c>
      <c r="N1530">
        <v>16</v>
      </c>
      <c r="O1530" t="s">
        <v>131</v>
      </c>
      <c r="P1530" s="1">
        <v>45572</v>
      </c>
      <c r="Q1530" s="1">
        <v>45596</v>
      </c>
      <c r="R1530">
        <v>609</v>
      </c>
      <c r="S1530" s="4">
        <v>6.8</v>
      </c>
      <c r="T1530" t="s">
        <v>243</v>
      </c>
    </row>
    <row r="1531" spans="1:20" x14ac:dyDescent="0.35">
      <c r="A1531" t="s">
        <v>3177</v>
      </c>
      <c r="B1531" s="5" t="s">
        <v>28800</v>
      </c>
      <c r="C1531" s="6">
        <v>50907</v>
      </c>
      <c r="D1531" t="s">
        <v>22</v>
      </c>
      <c r="E1531">
        <v>50907</v>
      </c>
      <c r="F1531" s="5" t="s">
        <v>66</v>
      </c>
      <c r="G1531" s="5" t="s">
        <v>59</v>
      </c>
      <c r="H1531" s="5" t="s">
        <v>157</v>
      </c>
      <c r="I1531" t="s">
        <v>44</v>
      </c>
      <c r="J1531" t="s">
        <v>76</v>
      </c>
      <c r="K1531">
        <v>0</v>
      </c>
      <c r="L1531" s="5" t="s">
        <v>3178</v>
      </c>
      <c r="M1531" s="5" t="s">
        <v>37</v>
      </c>
      <c r="N1531">
        <v>6</v>
      </c>
      <c r="O1531" t="s">
        <v>107</v>
      </c>
      <c r="P1531" s="1">
        <v>45405</v>
      </c>
      <c r="Q1531" s="1">
        <v>45430</v>
      </c>
      <c r="R1531">
        <v>1329</v>
      </c>
      <c r="S1531" s="4">
        <v>6.2</v>
      </c>
      <c r="T1531" t="s">
        <v>89</v>
      </c>
    </row>
    <row r="1532" spans="1:20" x14ac:dyDescent="0.35">
      <c r="A1532" t="s">
        <v>3179</v>
      </c>
      <c r="B1532" s="5" t="s">
        <v>217</v>
      </c>
      <c r="C1532" s="6">
        <v>157211</v>
      </c>
      <c r="D1532" t="s">
        <v>22</v>
      </c>
      <c r="E1532">
        <v>157211</v>
      </c>
      <c r="F1532" s="5" t="s">
        <v>23</v>
      </c>
      <c r="G1532" s="5" t="s">
        <v>42</v>
      </c>
      <c r="H1532" s="5" t="s">
        <v>191</v>
      </c>
      <c r="I1532" t="s">
        <v>44</v>
      </c>
      <c r="J1532" t="s">
        <v>191</v>
      </c>
      <c r="K1532">
        <v>0</v>
      </c>
      <c r="L1532" s="5" t="s">
        <v>3180</v>
      </c>
      <c r="M1532" s="5" t="s">
        <v>70</v>
      </c>
      <c r="N1532">
        <v>11</v>
      </c>
      <c r="O1532" t="s">
        <v>131</v>
      </c>
      <c r="P1532" s="1">
        <v>45606</v>
      </c>
      <c r="Q1532" s="1">
        <v>45628</v>
      </c>
      <c r="R1532">
        <v>1072</v>
      </c>
      <c r="S1532" s="4">
        <v>8.1</v>
      </c>
      <c r="T1532" t="s">
        <v>103</v>
      </c>
    </row>
    <row r="1533" spans="1:20" x14ac:dyDescent="0.35">
      <c r="A1533" t="s">
        <v>3181</v>
      </c>
      <c r="B1533" s="5" t="s">
        <v>145</v>
      </c>
      <c r="C1533" s="6">
        <v>110447</v>
      </c>
      <c r="D1533" t="s">
        <v>41</v>
      </c>
      <c r="E1533">
        <v>93880</v>
      </c>
      <c r="F1533" s="5" t="s">
        <v>50</v>
      </c>
      <c r="G1533" s="5" t="s">
        <v>59</v>
      </c>
      <c r="H1533" s="5" t="s">
        <v>43</v>
      </c>
      <c r="I1533" t="s">
        <v>26</v>
      </c>
      <c r="J1533" t="s">
        <v>43</v>
      </c>
      <c r="K1533">
        <v>50</v>
      </c>
      <c r="L1533" s="5" t="s">
        <v>3182</v>
      </c>
      <c r="M1533" s="5" t="s">
        <v>37</v>
      </c>
      <c r="N1533">
        <v>4</v>
      </c>
      <c r="O1533" t="s">
        <v>78</v>
      </c>
      <c r="P1533" s="1">
        <v>45522</v>
      </c>
      <c r="Q1533" s="1">
        <v>45584</v>
      </c>
      <c r="R1533">
        <v>666</v>
      </c>
      <c r="S1533" s="4">
        <v>6.9</v>
      </c>
      <c r="T1533" t="s">
        <v>55</v>
      </c>
    </row>
    <row r="1534" spans="1:20" x14ac:dyDescent="0.35">
      <c r="A1534" t="s">
        <v>3183</v>
      </c>
      <c r="B1534" s="5" t="s">
        <v>145</v>
      </c>
      <c r="C1534" s="6">
        <v>108700</v>
      </c>
      <c r="D1534" t="s">
        <v>65</v>
      </c>
      <c r="E1534">
        <v>141310</v>
      </c>
      <c r="F1534" s="5" t="s">
        <v>50</v>
      </c>
      <c r="G1534" s="5" t="s">
        <v>42</v>
      </c>
      <c r="H1534" s="5" t="s">
        <v>67</v>
      </c>
      <c r="I1534" t="s">
        <v>35</v>
      </c>
      <c r="J1534" t="s">
        <v>67</v>
      </c>
      <c r="K1534">
        <v>0</v>
      </c>
      <c r="L1534" s="5" t="s">
        <v>3184</v>
      </c>
      <c r="M1534" s="5" t="s">
        <v>37</v>
      </c>
      <c r="N1534">
        <v>4</v>
      </c>
      <c r="O1534" t="s">
        <v>131</v>
      </c>
      <c r="P1534" s="1">
        <v>45558</v>
      </c>
      <c r="Q1534" s="1">
        <v>45593</v>
      </c>
      <c r="R1534">
        <v>1849</v>
      </c>
      <c r="S1534" s="4">
        <v>8.3000000000000007</v>
      </c>
      <c r="T1534" t="s">
        <v>277</v>
      </c>
    </row>
    <row r="1535" spans="1:20" x14ac:dyDescent="0.35">
      <c r="A1535" t="s">
        <v>3185</v>
      </c>
      <c r="B1535" s="5" t="s">
        <v>32</v>
      </c>
      <c r="C1535" s="6">
        <v>67170</v>
      </c>
      <c r="D1535" t="s">
        <v>41</v>
      </c>
      <c r="E1535">
        <v>57095</v>
      </c>
      <c r="F1535" s="5" t="s">
        <v>58</v>
      </c>
      <c r="G1535" s="5" t="s">
        <v>42</v>
      </c>
      <c r="H1535" s="5" t="s">
        <v>60</v>
      </c>
      <c r="I1535" t="s">
        <v>35</v>
      </c>
      <c r="J1535" t="s">
        <v>82</v>
      </c>
      <c r="K1535">
        <v>100</v>
      </c>
      <c r="L1535" s="5" t="s">
        <v>3186</v>
      </c>
      <c r="M1535" s="5" t="s">
        <v>70</v>
      </c>
      <c r="N1535">
        <v>1</v>
      </c>
      <c r="O1535" t="s">
        <v>62</v>
      </c>
      <c r="P1535" s="1">
        <v>45664</v>
      </c>
      <c r="Q1535" s="1">
        <v>45723</v>
      </c>
      <c r="R1535">
        <v>832</v>
      </c>
      <c r="S1535" s="4">
        <v>6.6</v>
      </c>
      <c r="T1535" t="s">
        <v>103</v>
      </c>
    </row>
    <row r="1536" spans="1:20" x14ac:dyDescent="0.35">
      <c r="A1536" t="s">
        <v>3187</v>
      </c>
      <c r="B1536" s="5" t="s">
        <v>49</v>
      </c>
      <c r="C1536" s="6">
        <v>45079</v>
      </c>
      <c r="D1536" t="s">
        <v>22</v>
      </c>
      <c r="E1536">
        <v>45079</v>
      </c>
      <c r="F1536" s="5" t="s">
        <v>66</v>
      </c>
      <c r="G1536" s="5" t="s">
        <v>51</v>
      </c>
      <c r="H1536" s="5" t="s">
        <v>157</v>
      </c>
      <c r="I1536" t="s">
        <v>44</v>
      </c>
      <c r="J1536" t="s">
        <v>157</v>
      </c>
      <c r="K1536">
        <v>0</v>
      </c>
      <c r="L1536" s="5" t="s">
        <v>3188</v>
      </c>
      <c r="M1536" s="5" t="s">
        <v>70</v>
      </c>
      <c r="N1536">
        <v>6</v>
      </c>
      <c r="O1536" t="s">
        <v>135</v>
      </c>
      <c r="P1536" s="1">
        <v>45550</v>
      </c>
      <c r="Q1536" s="1">
        <v>45613</v>
      </c>
      <c r="R1536">
        <v>1064</v>
      </c>
      <c r="S1536" s="4">
        <v>6</v>
      </c>
      <c r="T1536" t="s">
        <v>63</v>
      </c>
    </row>
    <row r="1537" spans="1:20" x14ac:dyDescent="0.35">
      <c r="A1537" t="s">
        <v>3189</v>
      </c>
      <c r="B1537" s="5" t="s">
        <v>28802</v>
      </c>
      <c r="C1537" s="6">
        <v>97906</v>
      </c>
      <c r="D1537" t="s">
        <v>81</v>
      </c>
      <c r="E1537">
        <v>132173</v>
      </c>
      <c r="F1537" s="5" t="s">
        <v>50</v>
      </c>
      <c r="G1537" s="5" t="s">
        <v>24</v>
      </c>
      <c r="H1537" s="5" t="s">
        <v>82</v>
      </c>
      <c r="I1537" t="s">
        <v>44</v>
      </c>
      <c r="J1537" t="s">
        <v>82</v>
      </c>
      <c r="K1537">
        <v>100</v>
      </c>
      <c r="L1537" s="5" t="s">
        <v>3190</v>
      </c>
      <c r="M1537" s="5" t="s">
        <v>37</v>
      </c>
      <c r="N1537">
        <v>3</v>
      </c>
      <c r="O1537" t="s">
        <v>88</v>
      </c>
      <c r="P1537" s="1">
        <v>45410</v>
      </c>
      <c r="Q1537" s="1">
        <v>45448</v>
      </c>
      <c r="R1537">
        <v>2486</v>
      </c>
      <c r="S1537" s="4">
        <v>5.6</v>
      </c>
      <c r="T1537" t="s">
        <v>30</v>
      </c>
    </row>
    <row r="1538" spans="1:20" x14ac:dyDescent="0.35">
      <c r="A1538" t="s">
        <v>3191</v>
      </c>
      <c r="B1538" s="5" t="s">
        <v>105</v>
      </c>
      <c r="C1538" s="6">
        <v>88189</v>
      </c>
      <c r="D1538" t="s">
        <v>22</v>
      </c>
      <c r="E1538">
        <v>88189</v>
      </c>
      <c r="F1538" s="5" t="s">
        <v>66</v>
      </c>
      <c r="G1538" s="5" t="s">
        <v>24</v>
      </c>
      <c r="H1538" s="5" t="s">
        <v>165</v>
      </c>
      <c r="I1538" t="s">
        <v>44</v>
      </c>
      <c r="J1538" t="s">
        <v>165</v>
      </c>
      <c r="K1538">
        <v>100</v>
      </c>
      <c r="L1538" s="5" t="s">
        <v>3192</v>
      </c>
      <c r="M1538" s="5" t="s">
        <v>28</v>
      </c>
      <c r="N1538">
        <v>8</v>
      </c>
      <c r="O1538" t="s">
        <v>167</v>
      </c>
      <c r="P1538" s="1">
        <v>45718</v>
      </c>
      <c r="Q1538" s="1">
        <v>45767</v>
      </c>
      <c r="R1538">
        <v>1536</v>
      </c>
      <c r="S1538" s="4">
        <v>7.3</v>
      </c>
      <c r="T1538" t="s">
        <v>103</v>
      </c>
    </row>
    <row r="1539" spans="1:20" x14ac:dyDescent="0.35">
      <c r="A1539" t="s">
        <v>3193</v>
      </c>
      <c r="B1539" s="5" t="s">
        <v>57</v>
      </c>
      <c r="C1539" s="6">
        <v>103595</v>
      </c>
      <c r="D1539" t="s">
        <v>74</v>
      </c>
      <c r="E1539">
        <v>129494</v>
      </c>
      <c r="F1539" s="5" t="s">
        <v>50</v>
      </c>
      <c r="G1539" s="5" t="s">
        <v>59</v>
      </c>
      <c r="H1539" s="5" t="s">
        <v>75</v>
      </c>
      <c r="I1539" t="s">
        <v>26</v>
      </c>
      <c r="J1539" t="s">
        <v>75</v>
      </c>
      <c r="K1539">
        <v>0</v>
      </c>
      <c r="L1539" s="5" t="s">
        <v>3194</v>
      </c>
      <c r="M1539" s="5" t="s">
        <v>28</v>
      </c>
      <c r="N1539">
        <v>2</v>
      </c>
      <c r="O1539" t="s">
        <v>85</v>
      </c>
      <c r="P1539" s="1">
        <v>45386</v>
      </c>
      <c r="Q1539" s="1">
        <v>45432</v>
      </c>
      <c r="R1539">
        <v>657</v>
      </c>
      <c r="S1539" s="4">
        <v>6.9</v>
      </c>
      <c r="T1539" t="s">
        <v>210</v>
      </c>
    </row>
    <row r="1540" spans="1:20" x14ac:dyDescent="0.35">
      <c r="A1540" t="s">
        <v>3195</v>
      </c>
      <c r="B1540" s="5" t="s">
        <v>174</v>
      </c>
      <c r="C1540" s="6">
        <v>113624</v>
      </c>
      <c r="D1540" t="s">
        <v>22</v>
      </c>
      <c r="E1540">
        <v>113624</v>
      </c>
      <c r="F1540" s="5" t="s">
        <v>66</v>
      </c>
      <c r="G1540" s="5" t="s">
        <v>42</v>
      </c>
      <c r="H1540" s="5" t="s">
        <v>52</v>
      </c>
      <c r="I1540" t="s">
        <v>44</v>
      </c>
      <c r="J1540" t="s">
        <v>25</v>
      </c>
      <c r="K1540">
        <v>50</v>
      </c>
      <c r="L1540" s="5" t="s">
        <v>3196</v>
      </c>
      <c r="M1540" s="5" t="s">
        <v>37</v>
      </c>
      <c r="N1540">
        <v>8</v>
      </c>
      <c r="O1540" t="s">
        <v>71</v>
      </c>
      <c r="P1540" s="1">
        <v>45436</v>
      </c>
      <c r="Q1540" s="1">
        <v>45466</v>
      </c>
      <c r="R1540">
        <v>2433</v>
      </c>
      <c r="S1540" s="4">
        <v>7.2</v>
      </c>
      <c r="T1540" t="s">
        <v>210</v>
      </c>
    </row>
    <row r="1541" spans="1:20" x14ac:dyDescent="0.35">
      <c r="A1541" t="s">
        <v>3197</v>
      </c>
      <c r="B1541" s="5" t="s">
        <v>179</v>
      </c>
      <c r="C1541" s="6">
        <v>134364</v>
      </c>
      <c r="D1541" t="s">
        <v>65</v>
      </c>
      <c r="E1541">
        <v>174673</v>
      </c>
      <c r="F1541" s="5" t="s">
        <v>66</v>
      </c>
      <c r="G1541" s="5" t="s">
        <v>42</v>
      </c>
      <c r="H1541" s="5" t="s">
        <v>67</v>
      </c>
      <c r="I1541" t="s">
        <v>26</v>
      </c>
      <c r="J1541" t="s">
        <v>67</v>
      </c>
      <c r="K1541">
        <v>100</v>
      </c>
      <c r="L1541" s="5" t="s">
        <v>3198</v>
      </c>
      <c r="M1541" s="5" t="s">
        <v>70</v>
      </c>
      <c r="N1541">
        <v>8</v>
      </c>
      <c r="O1541" t="s">
        <v>112</v>
      </c>
      <c r="P1541" s="1">
        <v>45648</v>
      </c>
      <c r="Q1541" s="1">
        <v>45675</v>
      </c>
      <c r="R1541">
        <v>1559</v>
      </c>
      <c r="S1541" s="4">
        <v>7.7</v>
      </c>
      <c r="T1541" t="s">
        <v>210</v>
      </c>
    </row>
    <row r="1542" spans="1:20" x14ac:dyDescent="0.35">
      <c r="A1542" t="s">
        <v>3199</v>
      </c>
      <c r="B1542" s="5" t="s">
        <v>28799</v>
      </c>
      <c r="C1542" s="6">
        <v>143237</v>
      </c>
      <c r="D1542" t="s">
        <v>81</v>
      </c>
      <c r="E1542">
        <v>193370</v>
      </c>
      <c r="F1542" s="5" t="s">
        <v>23</v>
      </c>
      <c r="G1542" s="5" t="s">
        <v>59</v>
      </c>
      <c r="H1542" s="5" t="s">
        <v>82</v>
      </c>
      <c r="I1542" t="s">
        <v>44</v>
      </c>
      <c r="J1542" t="s">
        <v>82</v>
      </c>
      <c r="K1542">
        <v>100</v>
      </c>
      <c r="L1542" s="5" t="s">
        <v>3200</v>
      </c>
      <c r="M1542" s="5" t="s">
        <v>54</v>
      </c>
      <c r="N1542">
        <v>12</v>
      </c>
      <c r="O1542" t="s">
        <v>141</v>
      </c>
      <c r="P1542" s="1">
        <v>45701</v>
      </c>
      <c r="Q1542" s="1">
        <v>45747</v>
      </c>
      <c r="R1542">
        <v>723</v>
      </c>
      <c r="S1542" s="4">
        <v>6.6</v>
      </c>
      <c r="T1542" t="s">
        <v>118</v>
      </c>
    </row>
    <row r="1543" spans="1:20" x14ac:dyDescent="0.35">
      <c r="A1543" t="s">
        <v>3201</v>
      </c>
      <c r="B1543" s="5" t="s">
        <v>145</v>
      </c>
      <c r="C1543" s="6">
        <v>61187</v>
      </c>
      <c r="D1543" t="s">
        <v>74</v>
      </c>
      <c r="E1543">
        <v>76484</v>
      </c>
      <c r="F1543" s="5" t="s">
        <v>58</v>
      </c>
      <c r="G1543" s="5" t="s">
        <v>59</v>
      </c>
      <c r="H1543" s="5" t="s">
        <v>75</v>
      </c>
      <c r="I1543" t="s">
        <v>35</v>
      </c>
      <c r="J1543" t="s">
        <v>75</v>
      </c>
      <c r="K1543">
        <v>100</v>
      </c>
      <c r="L1543" s="5" t="s">
        <v>3202</v>
      </c>
      <c r="M1543" s="5" t="s">
        <v>28</v>
      </c>
      <c r="N1543">
        <v>0</v>
      </c>
      <c r="O1543" t="s">
        <v>107</v>
      </c>
      <c r="P1543" s="1">
        <v>45525</v>
      </c>
      <c r="Q1543" s="1">
        <v>45556</v>
      </c>
      <c r="R1543">
        <v>1196</v>
      </c>
      <c r="S1543" s="4">
        <v>7.9</v>
      </c>
      <c r="T1543" t="s">
        <v>103</v>
      </c>
    </row>
    <row r="1544" spans="1:20" x14ac:dyDescent="0.35">
      <c r="A1544" t="s">
        <v>3203</v>
      </c>
      <c r="B1544" s="5" t="s">
        <v>179</v>
      </c>
      <c r="C1544" s="6">
        <v>64608</v>
      </c>
      <c r="D1544" t="s">
        <v>22</v>
      </c>
      <c r="E1544">
        <v>64608</v>
      </c>
      <c r="F1544" s="5" t="s">
        <v>58</v>
      </c>
      <c r="G1544" s="5" t="s">
        <v>59</v>
      </c>
      <c r="H1544" s="5" t="s">
        <v>165</v>
      </c>
      <c r="I1544" t="s">
        <v>26</v>
      </c>
      <c r="J1544" t="s">
        <v>359</v>
      </c>
      <c r="K1544">
        <v>50</v>
      </c>
      <c r="L1544" s="5" t="s">
        <v>3204</v>
      </c>
      <c r="M1544" s="5" t="s">
        <v>54</v>
      </c>
      <c r="N1544">
        <v>0</v>
      </c>
      <c r="O1544" t="s">
        <v>88</v>
      </c>
      <c r="P1544" s="1">
        <v>45737</v>
      </c>
      <c r="Q1544" s="1">
        <v>45793</v>
      </c>
      <c r="R1544">
        <v>2441</v>
      </c>
      <c r="S1544" s="4">
        <v>8.1</v>
      </c>
      <c r="T1544" t="s">
        <v>210</v>
      </c>
    </row>
    <row r="1545" spans="1:20" x14ac:dyDescent="0.35">
      <c r="A1545" t="s">
        <v>3205</v>
      </c>
      <c r="B1545" s="5" t="s">
        <v>105</v>
      </c>
      <c r="C1545" s="6">
        <v>311834</v>
      </c>
      <c r="D1545" t="s">
        <v>120</v>
      </c>
      <c r="E1545">
        <v>280651</v>
      </c>
      <c r="F1545" s="5" t="s">
        <v>23</v>
      </c>
      <c r="G1545" s="5" t="s">
        <v>59</v>
      </c>
      <c r="H1545" s="5" t="s">
        <v>121</v>
      </c>
      <c r="I1545" t="s">
        <v>35</v>
      </c>
      <c r="J1545" t="s">
        <v>121</v>
      </c>
      <c r="K1545">
        <v>0</v>
      </c>
      <c r="L1545" s="5" t="s">
        <v>3206</v>
      </c>
      <c r="M1545" s="5" t="s">
        <v>37</v>
      </c>
      <c r="N1545">
        <v>14</v>
      </c>
      <c r="O1545" t="s">
        <v>29</v>
      </c>
      <c r="P1545" s="1">
        <v>45351</v>
      </c>
      <c r="Q1545" s="1">
        <v>45393</v>
      </c>
      <c r="R1545">
        <v>1088</v>
      </c>
      <c r="S1545" s="4">
        <v>7.6</v>
      </c>
      <c r="T1545" t="s">
        <v>89</v>
      </c>
    </row>
    <row r="1546" spans="1:20" x14ac:dyDescent="0.35">
      <c r="A1546" t="s">
        <v>3207</v>
      </c>
      <c r="B1546" s="5" t="s">
        <v>100</v>
      </c>
      <c r="C1546" s="6">
        <v>127894</v>
      </c>
      <c r="D1546" t="s">
        <v>22</v>
      </c>
      <c r="E1546">
        <v>127894</v>
      </c>
      <c r="F1546" s="5" t="s">
        <v>50</v>
      </c>
      <c r="G1546" s="5" t="s">
        <v>42</v>
      </c>
      <c r="H1546" s="5" t="s">
        <v>97</v>
      </c>
      <c r="I1546" t="s">
        <v>26</v>
      </c>
      <c r="J1546" t="s">
        <v>97</v>
      </c>
      <c r="K1546">
        <v>50</v>
      </c>
      <c r="L1546" s="5" t="s">
        <v>3208</v>
      </c>
      <c r="M1546" s="5" t="s">
        <v>70</v>
      </c>
      <c r="N1546">
        <v>4</v>
      </c>
      <c r="O1546" t="s">
        <v>62</v>
      </c>
      <c r="P1546" s="1">
        <v>45490</v>
      </c>
      <c r="Q1546" s="1">
        <v>45539</v>
      </c>
      <c r="R1546">
        <v>538</v>
      </c>
      <c r="S1546" s="4">
        <v>8.3000000000000007</v>
      </c>
      <c r="T1546" t="s">
        <v>103</v>
      </c>
    </row>
    <row r="1547" spans="1:20" x14ac:dyDescent="0.35">
      <c r="A1547" t="s">
        <v>3209</v>
      </c>
      <c r="B1547" s="5" t="s">
        <v>21</v>
      </c>
      <c r="C1547" s="6">
        <v>75336</v>
      </c>
      <c r="D1547" t="s">
        <v>92</v>
      </c>
      <c r="E1547">
        <v>56502</v>
      </c>
      <c r="F1547" s="5" t="s">
        <v>58</v>
      </c>
      <c r="G1547" s="5" t="s">
        <v>51</v>
      </c>
      <c r="H1547" s="5" t="s">
        <v>93</v>
      </c>
      <c r="I1547" t="s">
        <v>44</v>
      </c>
      <c r="J1547" t="s">
        <v>93</v>
      </c>
      <c r="K1547">
        <v>0</v>
      </c>
      <c r="L1547" s="5" t="s">
        <v>3210</v>
      </c>
      <c r="M1547" s="5" t="s">
        <v>37</v>
      </c>
      <c r="N1547">
        <v>0</v>
      </c>
      <c r="O1547" t="s">
        <v>107</v>
      </c>
      <c r="P1547" s="1">
        <v>45547</v>
      </c>
      <c r="Q1547" s="1">
        <v>45586</v>
      </c>
      <c r="R1547">
        <v>2367</v>
      </c>
      <c r="S1547" s="4">
        <v>9.6999999999999993</v>
      </c>
      <c r="T1547" t="s">
        <v>79</v>
      </c>
    </row>
    <row r="1548" spans="1:20" x14ac:dyDescent="0.35">
      <c r="A1548" t="s">
        <v>3211</v>
      </c>
      <c r="B1548" s="5" t="s">
        <v>28802</v>
      </c>
      <c r="C1548" s="6">
        <v>66416</v>
      </c>
      <c r="D1548" t="s">
        <v>22</v>
      </c>
      <c r="E1548">
        <v>66416</v>
      </c>
      <c r="F1548" s="5" t="s">
        <v>58</v>
      </c>
      <c r="G1548" s="5" t="s">
        <v>51</v>
      </c>
      <c r="H1548" s="5" t="s">
        <v>129</v>
      </c>
      <c r="I1548" t="s">
        <v>44</v>
      </c>
      <c r="J1548" t="s">
        <v>129</v>
      </c>
      <c r="K1548">
        <v>50</v>
      </c>
      <c r="L1548" s="5" t="s">
        <v>3212</v>
      </c>
      <c r="M1548" s="5" t="s">
        <v>28</v>
      </c>
      <c r="N1548">
        <v>1</v>
      </c>
      <c r="O1548" t="s">
        <v>107</v>
      </c>
      <c r="P1548" s="1">
        <v>45387</v>
      </c>
      <c r="Q1548" s="1">
        <v>45452</v>
      </c>
      <c r="R1548">
        <v>1592</v>
      </c>
      <c r="S1548" s="4">
        <v>8.4</v>
      </c>
      <c r="T1548" t="s">
        <v>79</v>
      </c>
    </row>
    <row r="1549" spans="1:20" x14ac:dyDescent="0.35">
      <c r="A1549" t="s">
        <v>3213</v>
      </c>
      <c r="B1549" s="5" t="s">
        <v>28802</v>
      </c>
      <c r="C1549" s="6">
        <v>49315</v>
      </c>
      <c r="D1549" t="s">
        <v>22</v>
      </c>
      <c r="E1549">
        <v>49315</v>
      </c>
      <c r="F1549" s="5" t="s">
        <v>58</v>
      </c>
      <c r="G1549" s="5" t="s">
        <v>59</v>
      </c>
      <c r="H1549" s="5" t="s">
        <v>191</v>
      </c>
      <c r="I1549" t="s">
        <v>44</v>
      </c>
      <c r="J1549" t="s">
        <v>191</v>
      </c>
      <c r="K1549">
        <v>50</v>
      </c>
      <c r="L1549" s="5" t="s">
        <v>3214</v>
      </c>
      <c r="M1549" s="5" t="s">
        <v>37</v>
      </c>
      <c r="N1549">
        <v>0</v>
      </c>
      <c r="O1549" t="s">
        <v>88</v>
      </c>
      <c r="P1549" s="1">
        <v>45601</v>
      </c>
      <c r="Q1549" s="1">
        <v>45634</v>
      </c>
      <c r="R1549">
        <v>1778</v>
      </c>
      <c r="S1549" s="4">
        <v>6.7</v>
      </c>
      <c r="T1549" t="s">
        <v>136</v>
      </c>
    </row>
    <row r="1550" spans="1:20" x14ac:dyDescent="0.35">
      <c r="A1550" t="s">
        <v>3215</v>
      </c>
      <c r="B1550" s="5" t="s">
        <v>28802</v>
      </c>
      <c r="C1550" s="6">
        <v>130837</v>
      </c>
      <c r="D1550" t="s">
        <v>41</v>
      </c>
      <c r="E1550">
        <v>111211</v>
      </c>
      <c r="F1550" s="5" t="s">
        <v>66</v>
      </c>
      <c r="G1550" s="5" t="s">
        <v>59</v>
      </c>
      <c r="H1550" s="5" t="s">
        <v>43</v>
      </c>
      <c r="I1550" t="s">
        <v>44</v>
      </c>
      <c r="J1550" t="s">
        <v>43</v>
      </c>
      <c r="K1550">
        <v>100</v>
      </c>
      <c r="L1550" s="5" t="s">
        <v>3216</v>
      </c>
      <c r="M1550" s="5" t="s">
        <v>70</v>
      </c>
      <c r="N1550">
        <v>9</v>
      </c>
      <c r="O1550" t="s">
        <v>46</v>
      </c>
      <c r="P1550" s="1">
        <v>45325</v>
      </c>
      <c r="Q1550" s="1">
        <v>45369</v>
      </c>
      <c r="R1550">
        <v>1032</v>
      </c>
      <c r="S1550" s="4">
        <v>7.6</v>
      </c>
      <c r="T1550" t="s">
        <v>89</v>
      </c>
    </row>
    <row r="1551" spans="1:20" x14ac:dyDescent="0.35">
      <c r="A1551" t="s">
        <v>3217</v>
      </c>
      <c r="B1551" s="5" t="s">
        <v>32</v>
      </c>
      <c r="C1551" s="6">
        <v>93179</v>
      </c>
      <c r="D1551" t="s">
        <v>74</v>
      </c>
      <c r="E1551">
        <v>116474</v>
      </c>
      <c r="F1551" s="5" t="s">
        <v>66</v>
      </c>
      <c r="G1551" s="5" t="s">
        <v>24</v>
      </c>
      <c r="H1551" s="5" t="s">
        <v>75</v>
      </c>
      <c r="I1551" t="s">
        <v>44</v>
      </c>
      <c r="J1551" t="s">
        <v>75</v>
      </c>
      <c r="K1551">
        <v>0</v>
      </c>
      <c r="L1551" s="5" t="s">
        <v>3218</v>
      </c>
      <c r="M1551" s="5" t="s">
        <v>28</v>
      </c>
      <c r="N1551">
        <v>5</v>
      </c>
      <c r="O1551" t="s">
        <v>78</v>
      </c>
      <c r="P1551" s="1">
        <v>45532</v>
      </c>
      <c r="Q1551" s="1">
        <v>45585</v>
      </c>
      <c r="R1551">
        <v>2076</v>
      </c>
      <c r="S1551" s="4">
        <v>5.8</v>
      </c>
      <c r="T1551" t="s">
        <v>153</v>
      </c>
    </row>
    <row r="1552" spans="1:20" x14ac:dyDescent="0.35">
      <c r="A1552" t="s">
        <v>3219</v>
      </c>
      <c r="B1552" s="5" t="s">
        <v>28800</v>
      </c>
      <c r="C1552" s="6">
        <v>88696</v>
      </c>
      <c r="D1552" t="s">
        <v>41</v>
      </c>
      <c r="E1552">
        <v>75392</v>
      </c>
      <c r="F1552" s="5" t="s">
        <v>58</v>
      </c>
      <c r="G1552" s="5" t="s">
        <v>24</v>
      </c>
      <c r="H1552" s="5" t="s">
        <v>126</v>
      </c>
      <c r="I1552" t="s">
        <v>35</v>
      </c>
      <c r="J1552" t="s">
        <v>126</v>
      </c>
      <c r="K1552">
        <v>50</v>
      </c>
      <c r="L1552" s="5" t="s">
        <v>3220</v>
      </c>
      <c r="M1552" s="5" t="s">
        <v>37</v>
      </c>
      <c r="N1552">
        <v>1</v>
      </c>
      <c r="O1552" t="s">
        <v>85</v>
      </c>
      <c r="P1552" s="1">
        <v>45739</v>
      </c>
      <c r="Q1552" s="1">
        <v>45758</v>
      </c>
      <c r="R1552">
        <v>896</v>
      </c>
      <c r="S1552" s="4">
        <v>5.3</v>
      </c>
      <c r="T1552" t="s">
        <v>210</v>
      </c>
    </row>
    <row r="1553" spans="1:20" x14ac:dyDescent="0.35">
      <c r="A1553" t="s">
        <v>3221</v>
      </c>
      <c r="B1553" s="5" t="s">
        <v>162</v>
      </c>
      <c r="C1553" s="6">
        <v>125978</v>
      </c>
      <c r="D1553" t="s">
        <v>92</v>
      </c>
      <c r="E1553">
        <v>94484</v>
      </c>
      <c r="F1553" s="5" t="s">
        <v>66</v>
      </c>
      <c r="G1553" s="5" t="s">
        <v>24</v>
      </c>
      <c r="H1553" s="5" t="s">
        <v>93</v>
      </c>
      <c r="I1553" t="s">
        <v>44</v>
      </c>
      <c r="J1553" t="s">
        <v>93</v>
      </c>
      <c r="K1553">
        <v>100</v>
      </c>
      <c r="L1553" s="5" t="s">
        <v>3222</v>
      </c>
      <c r="M1553" s="5" t="s">
        <v>37</v>
      </c>
      <c r="N1553">
        <v>8</v>
      </c>
      <c r="O1553" t="s">
        <v>135</v>
      </c>
      <c r="P1553" s="1">
        <v>45717</v>
      </c>
      <c r="Q1553" s="1">
        <v>45789</v>
      </c>
      <c r="R1553">
        <v>1769</v>
      </c>
      <c r="S1553" s="4">
        <v>9.5</v>
      </c>
      <c r="T1553" t="s">
        <v>118</v>
      </c>
    </row>
    <row r="1554" spans="1:20" x14ac:dyDescent="0.35">
      <c r="A1554" t="s">
        <v>3223</v>
      </c>
      <c r="B1554" s="5" t="s">
        <v>57</v>
      </c>
      <c r="C1554" s="6">
        <v>73015</v>
      </c>
      <c r="D1554" t="s">
        <v>41</v>
      </c>
      <c r="E1554">
        <v>62063</v>
      </c>
      <c r="F1554" s="5" t="s">
        <v>58</v>
      </c>
      <c r="G1554" s="5" t="s">
        <v>42</v>
      </c>
      <c r="H1554" s="5" t="s">
        <v>126</v>
      </c>
      <c r="I1554" t="s">
        <v>26</v>
      </c>
      <c r="J1554" t="s">
        <v>126</v>
      </c>
      <c r="K1554">
        <v>50</v>
      </c>
      <c r="L1554" s="5" t="s">
        <v>3224</v>
      </c>
      <c r="M1554" s="5" t="s">
        <v>37</v>
      </c>
      <c r="N1554">
        <v>1</v>
      </c>
      <c r="O1554" t="s">
        <v>78</v>
      </c>
      <c r="P1554" s="1">
        <v>45341</v>
      </c>
      <c r="Q1554" s="1">
        <v>45408</v>
      </c>
      <c r="R1554">
        <v>647</v>
      </c>
      <c r="S1554" s="4">
        <v>5.7</v>
      </c>
      <c r="T1554" t="s">
        <v>103</v>
      </c>
    </row>
    <row r="1555" spans="1:20" x14ac:dyDescent="0.35">
      <c r="A1555" t="s">
        <v>3225</v>
      </c>
      <c r="B1555" s="5" t="s">
        <v>174</v>
      </c>
      <c r="C1555" s="6">
        <v>89921</v>
      </c>
      <c r="D1555" t="s">
        <v>41</v>
      </c>
      <c r="E1555">
        <v>76433</v>
      </c>
      <c r="F1555" s="5" t="s">
        <v>50</v>
      </c>
      <c r="G1555" s="5" t="s">
        <v>42</v>
      </c>
      <c r="H1555" s="5" t="s">
        <v>151</v>
      </c>
      <c r="I1555" t="s">
        <v>44</v>
      </c>
      <c r="J1555" t="s">
        <v>151</v>
      </c>
      <c r="K1555">
        <v>100</v>
      </c>
      <c r="L1555" s="5" t="s">
        <v>3226</v>
      </c>
      <c r="M1555" s="5" t="s">
        <v>37</v>
      </c>
      <c r="N1555">
        <v>2</v>
      </c>
      <c r="O1555" t="s">
        <v>62</v>
      </c>
      <c r="P1555" s="1">
        <v>45633</v>
      </c>
      <c r="Q1555" s="1">
        <v>45677</v>
      </c>
      <c r="R1555">
        <v>1779</v>
      </c>
      <c r="S1555" s="4">
        <v>5.3</v>
      </c>
      <c r="T1555" t="s">
        <v>277</v>
      </c>
    </row>
    <row r="1556" spans="1:20" x14ac:dyDescent="0.35">
      <c r="A1556" t="s">
        <v>3227</v>
      </c>
      <c r="B1556" s="5" t="s">
        <v>162</v>
      </c>
      <c r="C1556" s="6">
        <v>145615</v>
      </c>
      <c r="D1556" t="s">
        <v>22</v>
      </c>
      <c r="E1556">
        <v>145615</v>
      </c>
      <c r="F1556" s="5" t="s">
        <v>66</v>
      </c>
      <c r="G1556" s="5" t="s">
        <v>51</v>
      </c>
      <c r="H1556" s="5" t="s">
        <v>97</v>
      </c>
      <c r="I1556" t="s">
        <v>44</v>
      </c>
      <c r="J1556" t="s">
        <v>97</v>
      </c>
      <c r="K1556">
        <v>50</v>
      </c>
      <c r="L1556" s="5" t="s">
        <v>3228</v>
      </c>
      <c r="M1556" s="5" t="s">
        <v>70</v>
      </c>
      <c r="N1556">
        <v>8</v>
      </c>
      <c r="O1556" t="s">
        <v>46</v>
      </c>
      <c r="P1556" s="1">
        <v>45520</v>
      </c>
      <c r="Q1556" s="1">
        <v>45593</v>
      </c>
      <c r="R1556">
        <v>2383</v>
      </c>
      <c r="S1556" s="4">
        <v>5.3</v>
      </c>
      <c r="T1556" t="s">
        <v>47</v>
      </c>
    </row>
    <row r="1557" spans="1:20" x14ac:dyDescent="0.35">
      <c r="A1557" t="s">
        <v>3229</v>
      </c>
      <c r="B1557" s="5" t="s">
        <v>28800</v>
      </c>
      <c r="C1557" s="6">
        <v>72798</v>
      </c>
      <c r="D1557" t="s">
        <v>41</v>
      </c>
      <c r="E1557">
        <v>61878</v>
      </c>
      <c r="F1557" s="5" t="s">
        <v>58</v>
      </c>
      <c r="G1557" s="5" t="s">
        <v>24</v>
      </c>
      <c r="H1557" s="5" t="s">
        <v>60</v>
      </c>
      <c r="I1557" t="s">
        <v>35</v>
      </c>
      <c r="J1557" t="s">
        <v>60</v>
      </c>
      <c r="K1557">
        <v>0</v>
      </c>
      <c r="L1557" s="5" t="s">
        <v>3230</v>
      </c>
      <c r="M1557" s="5" t="s">
        <v>54</v>
      </c>
      <c r="N1557">
        <v>1</v>
      </c>
      <c r="O1557" t="s">
        <v>62</v>
      </c>
      <c r="P1557" s="1">
        <v>45348</v>
      </c>
      <c r="Q1557" s="1">
        <v>45402</v>
      </c>
      <c r="R1557">
        <v>976</v>
      </c>
      <c r="S1557" s="4">
        <v>8.1</v>
      </c>
      <c r="T1557" t="s">
        <v>243</v>
      </c>
    </row>
    <row r="1558" spans="1:20" x14ac:dyDescent="0.35">
      <c r="A1558" t="s">
        <v>3231</v>
      </c>
      <c r="B1558" s="5" t="s">
        <v>28802</v>
      </c>
      <c r="C1558" s="6">
        <v>202771</v>
      </c>
      <c r="D1558" t="s">
        <v>41</v>
      </c>
      <c r="E1558">
        <v>172355</v>
      </c>
      <c r="F1558" s="5" t="s">
        <v>23</v>
      </c>
      <c r="G1558" s="5" t="s">
        <v>51</v>
      </c>
      <c r="H1558" s="5" t="s">
        <v>60</v>
      </c>
      <c r="I1558" t="s">
        <v>44</v>
      </c>
      <c r="J1558" t="s">
        <v>313</v>
      </c>
      <c r="K1558">
        <v>0</v>
      </c>
      <c r="L1558" s="5" t="s">
        <v>3232</v>
      </c>
      <c r="M1558" s="5" t="s">
        <v>70</v>
      </c>
      <c r="N1558">
        <v>19</v>
      </c>
      <c r="O1558" t="s">
        <v>78</v>
      </c>
      <c r="P1558" s="1">
        <v>45412</v>
      </c>
      <c r="Q1558" s="1">
        <v>45447</v>
      </c>
      <c r="R1558">
        <v>1300</v>
      </c>
      <c r="S1558" s="4">
        <v>8.1</v>
      </c>
      <c r="T1558" t="s">
        <v>103</v>
      </c>
    </row>
    <row r="1559" spans="1:20" x14ac:dyDescent="0.35">
      <c r="A1559" t="s">
        <v>3233</v>
      </c>
      <c r="B1559" s="5" t="s">
        <v>49</v>
      </c>
      <c r="C1559" s="6">
        <v>101963</v>
      </c>
      <c r="D1559" t="s">
        <v>65</v>
      </c>
      <c r="E1559">
        <v>132552</v>
      </c>
      <c r="F1559" s="5" t="s">
        <v>50</v>
      </c>
      <c r="G1559" s="5" t="s">
        <v>51</v>
      </c>
      <c r="H1559" s="5" t="s">
        <v>67</v>
      </c>
      <c r="I1559" t="s">
        <v>44</v>
      </c>
      <c r="J1559" t="s">
        <v>67</v>
      </c>
      <c r="K1559">
        <v>50</v>
      </c>
      <c r="L1559" s="5" t="s">
        <v>3234</v>
      </c>
      <c r="M1559" s="5" t="s">
        <v>54</v>
      </c>
      <c r="N1559">
        <v>2</v>
      </c>
      <c r="O1559" t="s">
        <v>107</v>
      </c>
      <c r="P1559" s="1">
        <v>45684</v>
      </c>
      <c r="Q1559" s="1">
        <v>45720</v>
      </c>
      <c r="R1559">
        <v>2401</v>
      </c>
      <c r="S1559" s="4">
        <v>8.6999999999999993</v>
      </c>
      <c r="T1559" t="s">
        <v>38</v>
      </c>
    </row>
    <row r="1560" spans="1:20" x14ac:dyDescent="0.35">
      <c r="A1560" t="s">
        <v>3235</v>
      </c>
      <c r="B1560" s="5" t="s">
        <v>105</v>
      </c>
      <c r="C1560" s="6">
        <v>131393</v>
      </c>
      <c r="D1560" t="s">
        <v>41</v>
      </c>
      <c r="E1560">
        <v>111684</v>
      </c>
      <c r="F1560" s="5" t="s">
        <v>66</v>
      </c>
      <c r="G1560" s="5" t="s">
        <v>51</v>
      </c>
      <c r="H1560" s="5" t="s">
        <v>126</v>
      </c>
      <c r="I1560" t="s">
        <v>35</v>
      </c>
      <c r="J1560" t="s">
        <v>1090</v>
      </c>
      <c r="K1560">
        <v>0</v>
      </c>
      <c r="L1560" s="5" t="s">
        <v>3236</v>
      </c>
      <c r="M1560" s="5" t="s">
        <v>28</v>
      </c>
      <c r="N1560">
        <v>6</v>
      </c>
      <c r="O1560" t="s">
        <v>78</v>
      </c>
      <c r="P1560" s="1">
        <v>45473</v>
      </c>
      <c r="Q1560" s="1">
        <v>45539</v>
      </c>
      <c r="R1560">
        <v>1399</v>
      </c>
      <c r="S1560" s="4">
        <v>7.3</v>
      </c>
      <c r="T1560" t="s">
        <v>118</v>
      </c>
    </row>
    <row r="1561" spans="1:20" x14ac:dyDescent="0.35">
      <c r="A1561" t="s">
        <v>3237</v>
      </c>
      <c r="B1561" s="5" t="s">
        <v>40</v>
      </c>
      <c r="C1561" s="6">
        <v>216001</v>
      </c>
      <c r="D1561" t="s">
        <v>22</v>
      </c>
      <c r="E1561">
        <v>216001</v>
      </c>
      <c r="F1561" s="5" t="s">
        <v>66</v>
      </c>
      <c r="G1561" s="5" t="s">
        <v>24</v>
      </c>
      <c r="H1561" s="5" t="s">
        <v>97</v>
      </c>
      <c r="I1561" t="s">
        <v>35</v>
      </c>
      <c r="J1561" t="s">
        <v>299</v>
      </c>
      <c r="K1561">
        <v>100</v>
      </c>
      <c r="L1561" s="5" t="s">
        <v>3238</v>
      </c>
      <c r="M1561" s="5" t="s">
        <v>28</v>
      </c>
      <c r="N1561">
        <v>7</v>
      </c>
      <c r="O1561" t="s">
        <v>131</v>
      </c>
      <c r="P1561" s="1">
        <v>45613</v>
      </c>
      <c r="Q1561" s="1">
        <v>45631</v>
      </c>
      <c r="R1561">
        <v>2098</v>
      </c>
      <c r="S1561" s="4">
        <v>7.9</v>
      </c>
      <c r="T1561" t="s">
        <v>103</v>
      </c>
    </row>
    <row r="1562" spans="1:20" x14ac:dyDescent="0.35">
      <c r="A1562" t="s">
        <v>3239</v>
      </c>
      <c r="B1562" s="5" t="s">
        <v>28802</v>
      </c>
      <c r="C1562" s="6">
        <v>165488</v>
      </c>
      <c r="D1562" t="s">
        <v>22</v>
      </c>
      <c r="E1562">
        <v>165488</v>
      </c>
      <c r="F1562" s="5" t="s">
        <v>23</v>
      </c>
      <c r="G1562" s="5" t="s">
        <v>59</v>
      </c>
      <c r="H1562" s="5" t="s">
        <v>165</v>
      </c>
      <c r="I1562" t="s">
        <v>44</v>
      </c>
      <c r="J1562" t="s">
        <v>1090</v>
      </c>
      <c r="K1562">
        <v>100</v>
      </c>
      <c r="L1562" s="5" t="s">
        <v>3240</v>
      </c>
      <c r="M1562" s="5" t="s">
        <v>28</v>
      </c>
      <c r="N1562">
        <v>17</v>
      </c>
      <c r="O1562" t="s">
        <v>62</v>
      </c>
      <c r="P1562" s="1">
        <v>45292</v>
      </c>
      <c r="Q1562" s="1">
        <v>45363</v>
      </c>
      <c r="R1562">
        <v>732</v>
      </c>
      <c r="S1562" s="4">
        <v>5</v>
      </c>
      <c r="T1562" t="s">
        <v>210</v>
      </c>
    </row>
    <row r="1563" spans="1:20" x14ac:dyDescent="0.35">
      <c r="A1563" t="s">
        <v>3241</v>
      </c>
      <c r="B1563" s="5" t="s">
        <v>73</v>
      </c>
      <c r="C1563" s="6">
        <v>279330</v>
      </c>
      <c r="D1563" t="s">
        <v>65</v>
      </c>
      <c r="E1563">
        <v>363129</v>
      </c>
      <c r="F1563" s="5" t="s">
        <v>23</v>
      </c>
      <c r="G1563" s="5" t="s">
        <v>59</v>
      </c>
      <c r="H1563" s="5" t="s">
        <v>67</v>
      </c>
      <c r="I1563" t="s">
        <v>35</v>
      </c>
      <c r="J1563" t="s">
        <v>1192</v>
      </c>
      <c r="K1563">
        <v>100</v>
      </c>
      <c r="L1563" s="5" t="s">
        <v>3242</v>
      </c>
      <c r="M1563" s="5" t="s">
        <v>28</v>
      </c>
      <c r="N1563">
        <v>11</v>
      </c>
      <c r="O1563" t="s">
        <v>147</v>
      </c>
      <c r="P1563" s="1">
        <v>45530</v>
      </c>
      <c r="Q1563" s="1">
        <v>45560</v>
      </c>
      <c r="R1563">
        <v>1724</v>
      </c>
      <c r="S1563" s="4">
        <v>5.4</v>
      </c>
      <c r="T1563" t="s">
        <v>243</v>
      </c>
    </row>
    <row r="1564" spans="1:20" x14ac:dyDescent="0.35">
      <c r="A1564" t="s">
        <v>3243</v>
      </c>
      <c r="B1564" s="5" t="s">
        <v>32</v>
      </c>
      <c r="C1564" s="6">
        <v>120176</v>
      </c>
      <c r="D1564" t="s">
        <v>41</v>
      </c>
      <c r="E1564">
        <v>102150</v>
      </c>
      <c r="F1564" s="5" t="s">
        <v>66</v>
      </c>
      <c r="G1564" s="5" t="s">
        <v>42</v>
      </c>
      <c r="H1564" s="5" t="s">
        <v>151</v>
      </c>
      <c r="I1564" t="s">
        <v>26</v>
      </c>
      <c r="J1564" t="s">
        <v>151</v>
      </c>
      <c r="K1564">
        <v>0</v>
      </c>
      <c r="L1564" s="5" t="s">
        <v>3244</v>
      </c>
      <c r="M1564" s="5" t="s">
        <v>54</v>
      </c>
      <c r="N1564">
        <v>9</v>
      </c>
      <c r="O1564" t="s">
        <v>167</v>
      </c>
      <c r="P1564" s="1">
        <v>45398</v>
      </c>
      <c r="Q1564" s="1">
        <v>45450</v>
      </c>
      <c r="R1564">
        <v>922</v>
      </c>
      <c r="S1564" s="4">
        <v>8.9</v>
      </c>
      <c r="T1564" t="s">
        <v>63</v>
      </c>
    </row>
    <row r="1565" spans="1:20" x14ac:dyDescent="0.35">
      <c r="A1565" t="s">
        <v>3245</v>
      </c>
      <c r="B1565" s="5" t="s">
        <v>28802</v>
      </c>
      <c r="C1565" s="6">
        <v>242800</v>
      </c>
      <c r="D1565" t="s">
        <v>41</v>
      </c>
      <c r="E1565">
        <v>206380</v>
      </c>
      <c r="F1565" s="5" t="s">
        <v>23</v>
      </c>
      <c r="G1565" s="5" t="s">
        <v>51</v>
      </c>
      <c r="H1565" s="5" t="s">
        <v>126</v>
      </c>
      <c r="I1565" t="s">
        <v>26</v>
      </c>
      <c r="J1565" t="s">
        <v>126</v>
      </c>
      <c r="K1565">
        <v>50</v>
      </c>
      <c r="L1565" s="5" t="s">
        <v>3246</v>
      </c>
      <c r="M1565" s="5" t="s">
        <v>54</v>
      </c>
      <c r="N1565">
        <v>14</v>
      </c>
      <c r="O1565" t="s">
        <v>62</v>
      </c>
      <c r="P1565" s="1">
        <v>45482</v>
      </c>
      <c r="Q1565" s="1">
        <v>45514</v>
      </c>
      <c r="R1565">
        <v>1726</v>
      </c>
      <c r="S1565" s="4">
        <v>8.6999999999999993</v>
      </c>
      <c r="T1565" t="s">
        <v>243</v>
      </c>
    </row>
    <row r="1566" spans="1:20" x14ac:dyDescent="0.35">
      <c r="A1566" t="s">
        <v>3247</v>
      </c>
      <c r="B1566" s="5" t="s">
        <v>179</v>
      </c>
      <c r="C1566" s="6">
        <v>135978</v>
      </c>
      <c r="D1566" t="s">
        <v>81</v>
      </c>
      <c r="E1566">
        <v>183570</v>
      </c>
      <c r="F1566" s="5" t="s">
        <v>66</v>
      </c>
      <c r="G1566" s="5" t="s">
        <v>59</v>
      </c>
      <c r="H1566" s="5" t="s">
        <v>82</v>
      </c>
      <c r="I1566" t="s">
        <v>44</v>
      </c>
      <c r="J1566" t="s">
        <v>768</v>
      </c>
      <c r="K1566">
        <v>0</v>
      </c>
      <c r="L1566" s="5" t="s">
        <v>3248</v>
      </c>
      <c r="M1566" s="5" t="s">
        <v>28</v>
      </c>
      <c r="N1566">
        <v>7</v>
      </c>
      <c r="O1566" t="s">
        <v>78</v>
      </c>
      <c r="P1566" s="1">
        <v>45766</v>
      </c>
      <c r="Q1566" s="1">
        <v>45785</v>
      </c>
      <c r="R1566">
        <v>1352</v>
      </c>
      <c r="S1566" s="4">
        <v>9.8000000000000007</v>
      </c>
      <c r="T1566" t="s">
        <v>103</v>
      </c>
    </row>
    <row r="1567" spans="1:20" x14ac:dyDescent="0.35">
      <c r="A1567" t="s">
        <v>3249</v>
      </c>
      <c r="B1567" s="5" t="s">
        <v>49</v>
      </c>
      <c r="C1567" s="6">
        <v>233643</v>
      </c>
      <c r="D1567" t="s">
        <v>120</v>
      </c>
      <c r="E1567">
        <v>210279</v>
      </c>
      <c r="F1567" s="5" t="s">
        <v>66</v>
      </c>
      <c r="G1567" s="5" t="s">
        <v>24</v>
      </c>
      <c r="H1567" s="5" t="s">
        <v>121</v>
      </c>
      <c r="I1567" t="s">
        <v>35</v>
      </c>
      <c r="J1567" t="s">
        <v>121</v>
      </c>
      <c r="K1567">
        <v>100</v>
      </c>
      <c r="L1567" s="5" t="s">
        <v>3250</v>
      </c>
      <c r="M1567" s="5" t="s">
        <v>70</v>
      </c>
      <c r="N1567">
        <v>6</v>
      </c>
      <c r="O1567" t="s">
        <v>131</v>
      </c>
      <c r="P1567" s="1">
        <v>45381</v>
      </c>
      <c r="Q1567" s="1">
        <v>45453</v>
      </c>
      <c r="R1567">
        <v>1082</v>
      </c>
      <c r="S1567" s="4">
        <v>9.4</v>
      </c>
      <c r="T1567" t="s">
        <v>136</v>
      </c>
    </row>
    <row r="1568" spans="1:20" x14ac:dyDescent="0.35">
      <c r="A1568" t="s">
        <v>3251</v>
      </c>
      <c r="B1568" s="5" t="s">
        <v>28802</v>
      </c>
      <c r="C1568" s="6">
        <v>63249</v>
      </c>
      <c r="D1568" t="s">
        <v>22</v>
      </c>
      <c r="E1568">
        <v>63249</v>
      </c>
      <c r="F1568" s="5" t="s">
        <v>50</v>
      </c>
      <c r="G1568" s="5" t="s">
        <v>59</v>
      </c>
      <c r="H1568" s="5" t="s">
        <v>165</v>
      </c>
      <c r="I1568" t="s">
        <v>26</v>
      </c>
      <c r="J1568" t="s">
        <v>165</v>
      </c>
      <c r="K1568">
        <v>100</v>
      </c>
      <c r="L1568" s="5" t="s">
        <v>3252</v>
      </c>
      <c r="M1568" s="5" t="s">
        <v>28</v>
      </c>
      <c r="N1568">
        <v>2</v>
      </c>
      <c r="O1568" t="s">
        <v>131</v>
      </c>
      <c r="P1568" s="1">
        <v>45516</v>
      </c>
      <c r="Q1568" s="1">
        <v>45550</v>
      </c>
      <c r="R1568">
        <v>839</v>
      </c>
      <c r="S1568" s="4">
        <v>6</v>
      </c>
      <c r="T1568" t="s">
        <v>30</v>
      </c>
    </row>
    <row r="1569" spans="1:20" x14ac:dyDescent="0.35">
      <c r="A1569" t="s">
        <v>3253</v>
      </c>
      <c r="B1569" s="5" t="s">
        <v>40</v>
      </c>
      <c r="C1569" s="6">
        <v>89516</v>
      </c>
      <c r="D1569" t="s">
        <v>22</v>
      </c>
      <c r="E1569">
        <v>89516</v>
      </c>
      <c r="F1569" s="5" t="s">
        <v>23</v>
      </c>
      <c r="G1569" s="5" t="s">
        <v>24</v>
      </c>
      <c r="H1569" s="5" t="s">
        <v>116</v>
      </c>
      <c r="I1569" t="s">
        <v>35</v>
      </c>
      <c r="J1569" t="s">
        <v>116</v>
      </c>
      <c r="K1569">
        <v>0</v>
      </c>
      <c r="L1569" s="5" t="s">
        <v>3254</v>
      </c>
      <c r="M1569" s="5" t="s">
        <v>70</v>
      </c>
      <c r="N1569">
        <v>11</v>
      </c>
      <c r="O1569" t="s">
        <v>141</v>
      </c>
      <c r="P1569" s="1">
        <v>45363</v>
      </c>
      <c r="Q1569" s="1">
        <v>45420</v>
      </c>
      <c r="R1569">
        <v>1876</v>
      </c>
      <c r="S1569" s="4">
        <v>9.6999999999999993</v>
      </c>
      <c r="T1569" t="s">
        <v>243</v>
      </c>
    </row>
    <row r="1570" spans="1:20" x14ac:dyDescent="0.35">
      <c r="A1570" t="s">
        <v>3255</v>
      </c>
      <c r="B1570" s="5" t="s">
        <v>105</v>
      </c>
      <c r="C1570" s="6">
        <v>176954</v>
      </c>
      <c r="D1570" t="s">
        <v>41</v>
      </c>
      <c r="E1570">
        <v>150411</v>
      </c>
      <c r="F1570" s="5" t="s">
        <v>23</v>
      </c>
      <c r="G1570" s="5" t="s">
        <v>59</v>
      </c>
      <c r="H1570" s="5" t="s">
        <v>60</v>
      </c>
      <c r="I1570" t="s">
        <v>26</v>
      </c>
      <c r="J1570" t="s">
        <v>82</v>
      </c>
      <c r="K1570">
        <v>50</v>
      </c>
      <c r="L1570" s="5" t="s">
        <v>3256</v>
      </c>
      <c r="M1570" s="5" t="s">
        <v>70</v>
      </c>
      <c r="N1570">
        <v>15</v>
      </c>
      <c r="O1570" t="s">
        <v>29</v>
      </c>
      <c r="P1570" s="1">
        <v>45522</v>
      </c>
      <c r="Q1570" s="1">
        <v>45555</v>
      </c>
      <c r="R1570">
        <v>1122</v>
      </c>
      <c r="S1570" s="4">
        <v>6</v>
      </c>
      <c r="T1570" t="s">
        <v>38</v>
      </c>
    </row>
    <row r="1571" spans="1:20" x14ac:dyDescent="0.35">
      <c r="A1571" t="s">
        <v>3257</v>
      </c>
      <c r="B1571" s="5" t="s">
        <v>32</v>
      </c>
      <c r="C1571" s="6">
        <v>55961</v>
      </c>
      <c r="D1571" t="s">
        <v>22</v>
      </c>
      <c r="E1571">
        <v>55961</v>
      </c>
      <c r="F1571" s="5" t="s">
        <v>50</v>
      </c>
      <c r="G1571" s="5" t="s">
        <v>24</v>
      </c>
      <c r="H1571" s="5" t="s">
        <v>157</v>
      </c>
      <c r="I1571" t="s">
        <v>35</v>
      </c>
      <c r="J1571" t="s">
        <v>157</v>
      </c>
      <c r="K1571">
        <v>50</v>
      </c>
      <c r="L1571" s="5" t="s">
        <v>3258</v>
      </c>
      <c r="M1571" s="5" t="s">
        <v>28</v>
      </c>
      <c r="N1571">
        <v>3</v>
      </c>
      <c r="O1571" t="s">
        <v>131</v>
      </c>
      <c r="P1571" s="1">
        <v>45566</v>
      </c>
      <c r="Q1571" s="1">
        <v>45629</v>
      </c>
      <c r="R1571">
        <v>1474</v>
      </c>
      <c r="S1571" s="4">
        <v>8.6999999999999993</v>
      </c>
      <c r="T1571" t="s">
        <v>210</v>
      </c>
    </row>
    <row r="1572" spans="1:20" x14ac:dyDescent="0.35">
      <c r="A1572" t="s">
        <v>3259</v>
      </c>
      <c r="B1572" s="5" t="s">
        <v>32</v>
      </c>
      <c r="C1572" s="6">
        <v>132864</v>
      </c>
      <c r="D1572" t="s">
        <v>92</v>
      </c>
      <c r="E1572">
        <v>99648</v>
      </c>
      <c r="F1572" s="5" t="s">
        <v>66</v>
      </c>
      <c r="G1572" s="5" t="s">
        <v>59</v>
      </c>
      <c r="H1572" s="5" t="s">
        <v>93</v>
      </c>
      <c r="I1572" t="s">
        <v>26</v>
      </c>
      <c r="J1572" t="s">
        <v>93</v>
      </c>
      <c r="K1572">
        <v>100</v>
      </c>
      <c r="L1572" s="5" t="s">
        <v>700</v>
      </c>
      <c r="M1572" s="5" t="s">
        <v>37</v>
      </c>
      <c r="N1572">
        <v>6</v>
      </c>
      <c r="O1572" t="s">
        <v>62</v>
      </c>
      <c r="P1572" s="1">
        <v>45734</v>
      </c>
      <c r="Q1572" s="1">
        <v>45755</v>
      </c>
      <c r="R1572">
        <v>616</v>
      </c>
      <c r="S1572" s="4">
        <v>5.8</v>
      </c>
      <c r="T1572" t="s">
        <v>89</v>
      </c>
    </row>
    <row r="1573" spans="1:20" x14ac:dyDescent="0.35">
      <c r="A1573" t="s">
        <v>3260</v>
      </c>
      <c r="B1573" s="5" t="s">
        <v>28802</v>
      </c>
      <c r="C1573" s="6">
        <v>104418</v>
      </c>
      <c r="D1573" t="s">
        <v>81</v>
      </c>
      <c r="E1573">
        <v>140964</v>
      </c>
      <c r="F1573" s="5" t="s">
        <v>50</v>
      </c>
      <c r="G1573" s="5" t="s">
        <v>42</v>
      </c>
      <c r="H1573" s="5" t="s">
        <v>82</v>
      </c>
      <c r="I1573" t="s">
        <v>26</v>
      </c>
      <c r="J1573" t="s">
        <v>151</v>
      </c>
      <c r="K1573">
        <v>50</v>
      </c>
      <c r="L1573" s="5" t="s">
        <v>3261</v>
      </c>
      <c r="M1573" s="5" t="s">
        <v>28</v>
      </c>
      <c r="N1573">
        <v>4</v>
      </c>
      <c r="O1573" t="s">
        <v>172</v>
      </c>
      <c r="P1573" s="1">
        <v>45708</v>
      </c>
      <c r="Q1573" s="1">
        <v>45750</v>
      </c>
      <c r="R1573">
        <v>2135</v>
      </c>
      <c r="S1573" s="4">
        <v>5.3</v>
      </c>
      <c r="T1573" t="s">
        <v>243</v>
      </c>
    </row>
    <row r="1574" spans="1:20" x14ac:dyDescent="0.35">
      <c r="A1574" t="s">
        <v>3262</v>
      </c>
      <c r="B1574" s="5" t="s">
        <v>100</v>
      </c>
      <c r="C1574" s="6">
        <v>80490</v>
      </c>
      <c r="D1574" t="s">
        <v>81</v>
      </c>
      <c r="E1574">
        <v>108662</v>
      </c>
      <c r="F1574" s="5" t="s">
        <v>58</v>
      </c>
      <c r="G1574" s="5" t="s">
        <v>51</v>
      </c>
      <c r="H1574" s="5" t="s">
        <v>82</v>
      </c>
      <c r="I1574" t="s">
        <v>26</v>
      </c>
      <c r="J1574" t="s">
        <v>480</v>
      </c>
      <c r="K1574">
        <v>0</v>
      </c>
      <c r="L1574" s="5" t="s">
        <v>3263</v>
      </c>
      <c r="M1574" s="5" t="s">
        <v>37</v>
      </c>
      <c r="N1574">
        <v>0</v>
      </c>
      <c r="O1574" t="s">
        <v>112</v>
      </c>
      <c r="P1574" s="1">
        <v>45458</v>
      </c>
      <c r="Q1574" s="1">
        <v>45484</v>
      </c>
      <c r="R1574">
        <v>1830</v>
      </c>
      <c r="S1574" s="4">
        <v>9.8000000000000007</v>
      </c>
      <c r="T1574" t="s">
        <v>55</v>
      </c>
    </row>
    <row r="1575" spans="1:20" x14ac:dyDescent="0.35">
      <c r="A1575" t="s">
        <v>3264</v>
      </c>
      <c r="B1575" s="5" t="s">
        <v>32</v>
      </c>
      <c r="C1575" s="6">
        <v>85744</v>
      </c>
      <c r="D1575" t="s">
        <v>22</v>
      </c>
      <c r="E1575">
        <v>85744</v>
      </c>
      <c r="F1575" s="5" t="s">
        <v>50</v>
      </c>
      <c r="G1575" s="5" t="s">
        <v>59</v>
      </c>
      <c r="H1575" s="5" t="s">
        <v>191</v>
      </c>
      <c r="I1575" t="s">
        <v>35</v>
      </c>
      <c r="J1575" t="s">
        <v>191</v>
      </c>
      <c r="K1575">
        <v>50</v>
      </c>
      <c r="L1575" s="5" t="s">
        <v>3265</v>
      </c>
      <c r="M1575" s="5" t="s">
        <v>37</v>
      </c>
      <c r="N1575">
        <v>3</v>
      </c>
      <c r="O1575" t="s">
        <v>46</v>
      </c>
      <c r="P1575" s="1">
        <v>45630</v>
      </c>
      <c r="Q1575" s="1">
        <v>45666</v>
      </c>
      <c r="R1575">
        <v>1123</v>
      </c>
      <c r="S1575" s="4">
        <v>7.8</v>
      </c>
      <c r="T1575" t="s">
        <v>95</v>
      </c>
    </row>
    <row r="1576" spans="1:20" x14ac:dyDescent="0.35">
      <c r="A1576" t="s">
        <v>3266</v>
      </c>
      <c r="B1576" s="5" t="s">
        <v>105</v>
      </c>
      <c r="C1576" s="6">
        <v>101111</v>
      </c>
      <c r="D1576" t="s">
        <v>41</v>
      </c>
      <c r="E1576">
        <v>85944</v>
      </c>
      <c r="F1576" s="5" t="s">
        <v>66</v>
      </c>
      <c r="G1576" s="5" t="s">
        <v>51</v>
      </c>
      <c r="H1576" s="5" t="s">
        <v>151</v>
      </c>
      <c r="I1576" t="s">
        <v>44</v>
      </c>
      <c r="J1576" t="s">
        <v>126</v>
      </c>
      <c r="K1576">
        <v>100</v>
      </c>
      <c r="L1576" s="5" t="s">
        <v>3267</v>
      </c>
      <c r="M1576" s="5" t="s">
        <v>70</v>
      </c>
      <c r="N1576">
        <v>9</v>
      </c>
      <c r="O1576" t="s">
        <v>131</v>
      </c>
      <c r="P1576" s="1">
        <v>45697</v>
      </c>
      <c r="Q1576" s="1">
        <v>45712</v>
      </c>
      <c r="R1576">
        <v>1304</v>
      </c>
      <c r="S1576" s="4">
        <v>8.8000000000000007</v>
      </c>
      <c r="T1576" t="s">
        <v>153</v>
      </c>
    </row>
    <row r="1577" spans="1:20" x14ac:dyDescent="0.35">
      <c r="A1577" t="s">
        <v>3268</v>
      </c>
      <c r="B1577" s="5" t="s">
        <v>91</v>
      </c>
      <c r="C1577" s="6">
        <v>195573</v>
      </c>
      <c r="D1577" t="s">
        <v>74</v>
      </c>
      <c r="E1577">
        <v>244466</v>
      </c>
      <c r="F1577" s="5" t="s">
        <v>23</v>
      </c>
      <c r="G1577" s="5" t="s">
        <v>59</v>
      </c>
      <c r="H1577" s="5" t="s">
        <v>75</v>
      </c>
      <c r="I1577" t="s">
        <v>35</v>
      </c>
      <c r="J1577" t="s">
        <v>75</v>
      </c>
      <c r="K1577">
        <v>100</v>
      </c>
      <c r="L1577" s="5" t="s">
        <v>3269</v>
      </c>
      <c r="M1577" s="5" t="s">
        <v>70</v>
      </c>
      <c r="N1577">
        <v>18</v>
      </c>
      <c r="O1577" t="s">
        <v>107</v>
      </c>
      <c r="P1577" s="1">
        <v>45358</v>
      </c>
      <c r="Q1577" s="1">
        <v>45405</v>
      </c>
      <c r="R1577">
        <v>1002</v>
      </c>
      <c r="S1577" s="4">
        <v>6.4</v>
      </c>
      <c r="T1577" t="s">
        <v>89</v>
      </c>
    </row>
    <row r="1578" spans="1:20" x14ac:dyDescent="0.35">
      <c r="A1578" t="s">
        <v>3270</v>
      </c>
      <c r="B1578" s="5" t="s">
        <v>57</v>
      </c>
      <c r="C1578" s="6">
        <v>136148</v>
      </c>
      <c r="D1578" t="s">
        <v>81</v>
      </c>
      <c r="E1578">
        <v>183800</v>
      </c>
      <c r="F1578" s="5" t="s">
        <v>66</v>
      </c>
      <c r="G1578" s="5" t="s">
        <v>51</v>
      </c>
      <c r="H1578" s="5" t="s">
        <v>82</v>
      </c>
      <c r="I1578" t="s">
        <v>26</v>
      </c>
      <c r="J1578" t="s">
        <v>410</v>
      </c>
      <c r="K1578">
        <v>0</v>
      </c>
      <c r="L1578" s="5" t="s">
        <v>3271</v>
      </c>
      <c r="M1578" s="5" t="s">
        <v>54</v>
      </c>
      <c r="N1578">
        <v>9</v>
      </c>
      <c r="O1578" t="s">
        <v>167</v>
      </c>
      <c r="P1578" s="1">
        <v>45457</v>
      </c>
      <c r="Q1578" s="1">
        <v>45475</v>
      </c>
      <c r="R1578">
        <v>1581</v>
      </c>
      <c r="S1578" s="4">
        <v>8.4</v>
      </c>
      <c r="T1578" t="s">
        <v>47</v>
      </c>
    </row>
    <row r="1579" spans="1:20" x14ac:dyDescent="0.35">
      <c r="A1579" t="s">
        <v>3272</v>
      </c>
      <c r="B1579" s="5" t="s">
        <v>28802</v>
      </c>
      <c r="C1579" s="6">
        <v>108512</v>
      </c>
      <c r="D1579" t="s">
        <v>65</v>
      </c>
      <c r="E1579">
        <v>141066</v>
      </c>
      <c r="F1579" s="5" t="s">
        <v>50</v>
      </c>
      <c r="G1579" s="5" t="s">
        <v>59</v>
      </c>
      <c r="H1579" s="5" t="s">
        <v>67</v>
      </c>
      <c r="I1579" t="s">
        <v>35</v>
      </c>
      <c r="J1579" t="s">
        <v>97</v>
      </c>
      <c r="K1579">
        <v>50</v>
      </c>
      <c r="L1579" s="5" t="s">
        <v>3273</v>
      </c>
      <c r="M1579" s="5" t="s">
        <v>70</v>
      </c>
      <c r="N1579">
        <v>4</v>
      </c>
      <c r="O1579" t="s">
        <v>88</v>
      </c>
      <c r="P1579" s="1">
        <v>45374</v>
      </c>
      <c r="Q1579" s="1">
        <v>45392</v>
      </c>
      <c r="R1579">
        <v>2122</v>
      </c>
      <c r="S1579" s="4">
        <v>9.3000000000000007</v>
      </c>
      <c r="T1579" t="s">
        <v>103</v>
      </c>
    </row>
    <row r="1580" spans="1:20" x14ac:dyDescent="0.35">
      <c r="A1580" t="s">
        <v>3274</v>
      </c>
      <c r="B1580" s="5" t="s">
        <v>40</v>
      </c>
      <c r="C1580" s="6">
        <v>216695</v>
      </c>
      <c r="D1580" t="s">
        <v>41</v>
      </c>
      <c r="E1580">
        <v>184191</v>
      </c>
      <c r="F1580" s="5" t="s">
        <v>23</v>
      </c>
      <c r="G1580" s="5" t="s">
        <v>51</v>
      </c>
      <c r="H1580" s="5" t="s">
        <v>43</v>
      </c>
      <c r="I1580" t="s">
        <v>44</v>
      </c>
      <c r="J1580" t="s">
        <v>43</v>
      </c>
      <c r="K1580">
        <v>0</v>
      </c>
      <c r="L1580" s="5" t="s">
        <v>3275</v>
      </c>
      <c r="M1580" s="5" t="s">
        <v>70</v>
      </c>
      <c r="N1580">
        <v>16</v>
      </c>
      <c r="O1580" t="s">
        <v>131</v>
      </c>
      <c r="P1580" s="1">
        <v>45515</v>
      </c>
      <c r="Q1580" s="1">
        <v>45542</v>
      </c>
      <c r="R1580">
        <v>646</v>
      </c>
      <c r="S1580" s="4">
        <v>7</v>
      </c>
      <c r="T1580" t="s">
        <v>277</v>
      </c>
    </row>
    <row r="1581" spans="1:20" x14ac:dyDescent="0.35">
      <c r="A1581" t="s">
        <v>3276</v>
      </c>
      <c r="B1581" s="5" t="s">
        <v>217</v>
      </c>
      <c r="C1581" s="6">
        <v>169781</v>
      </c>
      <c r="D1581" t="s">
        <v>120</v>
      </c>
      <c r="E1581">
        <v>152803</v>
      </c>
      <c r="F1581" s="5" t="s">
        <v>66</v>
      </c>
      <c r="G1581" s="5" t="s">
        <v>42</v>
      </c>
      <c r="H1581" s="5" t="s">
        <v>121</v>
      </c>
      <c r="I1581" t="s">
        <v>44</v>
      </c>
      <c r="J1581" t="s">
        <v>121</v>
      </c>
      <c r="K1581">
        <v>50</v>
      </c>
      <c r="L1581" s="5" t="s">
        <v>3277</v>
      </c>
      <c r="M1581" s="5" t="s">
        <v>54</v>
      </c>
      <c r="N1581">
        <v>5</v>
      </c>
      <c r="O1581" t="s">
        <v>107</v>
      </c>
      <c r="P1581" s="1">
        <v>45524</v>
      </c>
      <c r="Q1581" s="1">
        <v>45583</v>
      </c>
      <c r="R1581">
        <v>2253</v>
      </c>
      <c r="S1581" s="4">
        <v>8.6</v>
      </c>
      <c r="T1581" t="s">
        <v>38</v>
      </c>
    </row>
    <row r="1582" spans="1:20" x14ac:dyDescent="0.35">
      <c r="A1582" t="s">
        <v>3278</v>
      </c>
      <c r="B1582" s="5" t="s">
        <v>57</v>
      </c>
      <c r="C1582" s="6">
        <v>306082</v>
      </c>
      <c r="D1582" t="s">
        <v>120</v>
      </c>
      <c r="E1582">
        <v>275474</v>
      </c>
      <c r="F1582" s="5" t="s">
        <v>23</v>
      </c>
      <c r="G1582" s="5" t="s">
        <v>24</v>
      </c>
      <c r="H1582" s="5" t="s">
        <v>121</v>
      </c>
      <c r="I1582" t="s">
        <v>35</v>
      </c>
      <c r="J1582" t="s">
        <v>121</v>
      </c>
      <c r="K1582">
        <v>0</v>
      </c>
      <c r="L1582" s="5" t="s">
        <v>3279</v>
      </c>
      <c r="M1582" s="5" t="s">
        <v>54</v>
      </c>
      <c r="N1582">
        <v>19</v>
      </c>
      <c r="O1582" t="s">
        <v>107</v>
      </c>
      <c r="P1582" s="1">
        <v>45728</v>
      </c>
      <c r="Q1582" s="1">
        <v>45793</v>
      </c>
      <c r="R1582">
        <v>1909</v>
      </c>
      <c r="S1582" s="4">
        <v>8.5</v>
      </c>
      <c r="T1582" t="s">
        <v>79</v>
      </c>
    </row>
    <row r="1583" spans="1:20" x14ac:dyDescent="0.35">
      <c r="A1583" t="s">
        <v>3280</v>
      </c>
      <c r="B1583" s="5" t="s">
        <v>28802</v>
      </c>
      <c r="C1583" s="6">
        <v>82438</v>
      </c>
      <c r="D1583" t="s">
        <v>120</v>
      </c>
      <c r="E1583">
        <v>74194</v>
      </c>
      <c r="F1583" s="5" t="s">
        <v>58</v>
      </c>
      <c r="G1583" s="5" t="s">
        <v>42</v>
      </c>
      <c r="H1583" s="5" t="s">
        <v>121</v>
      </c>
      <c r="I1583" t="s">
        <v>44</v>
      </c>
      <c r="J1583" t="s">
        <v>121</v>
      </c>
      <c r="K1583">
        <v>0</v>
      </c>
      <c r="L1583" s="5" t="s">
        <v>3281</v>
      </c>
      <c r="M1583" s="5" t="s">
        <v>28</v>
      </c>
      <c r="N1583">
        <v>0</v>
      </c>
      <c r="O1583" t="s">
        <v>62</v>
      </c>
      <c r="P1583" s="1">
        <v>45585</v>
      </c>
      <c r="Q1583" s="1">
        <v>45652</v>
      </c>
      <c r="R1583">
        <v>1139</v>
      </c>
      <c r="S1583" s="4">
        <v>5.2</v>
      </c>
      <c r="T1583" t="s">
        <v>89</v>
      </c>
    </row>
    <row r="1584" spans="1:20" x14ac:dyDescent="0.35">
      <c r="A1584" t="s">
        <v>3282</v>
      </c>
      <c r="B1584" s="5" t="s">
        <v>217</v>
      </c>
      <c r="C1584" s="6">
        <v>57552</v>
      </c>
      <c r="D1584" t="s">
        <v>22</v>
      </c>
      <c r="E1584">
        <v>57552</v>
      </c>
      <c r="F1584" s="5" t="s">
        <v>58</v>
      </c>
      <c r="G1584" s="5" t="s">
        <v>59</v>
      </c>
      <c r="H1584" s="5" t="s">
        <v>129</v>
      </c>
      <c r="I1584" t="s">
        <v>26</v>
      </c>
      <c r="J1584" t="s">
        <v>116</v>
      </c>
      <c r="K1584">
        <v>0</v>
      </c>
      <c r="L1584" s="5" t="s">
        <v>3283</v>
      </c>
      <c r="M1584" s="5" t="s">
        <v>28</v>
      </c>
      <c r="N1584">
        <v>0</v>
      </c>
      <c r="O1584" t="s">
        <v>62</v>
      </c>
      <c r="P1584" s="1">
        <v>45361</v>
      </c>
      <c r="Q1584" s="1">
        <v>45417</v>
      </c>
      <c r="R1584">
        <v>2293</v>
      </c>
      <c r="S1584" s="4">
        <v>7.6</v>
      </c>
      <c r="T1584" t="s">
        <v>118</v>
      </c>
    </row>
    <row r="1585" spans="1:20" x14ac:dyDescent="0.35">
      <c r="A1585" t="s">
        <v>3284</v>
      </c>
      <c r="B1585" s="5" t="s">
        <v>32</v>
      </c>
      <c r="C1585" s="6">
        <v>54111</v>
      </c>
      <c r="D1585" t="s">
        <v>74</v>
      </c>
      <c r="E1585">
        <v>67639</v>
      </c>
      <c r="F1585" s="5" t="s">
        <v>58</v>
      </c>
      <c r="G1585" s="5" t="s">
        <v>42</v>
      </c>
      <c r="H1585" s="5" t="s">
        <v>75</v>
      </c>
      <c r="I1585" t="s">
        <v>26</v>
      </c>
      <c r="J1585" t="s">
        <v>75</v>
      </c>
      <c r="K1585">
        <v>50</v>
      </c>
      <c r="L1585" s="5" t="s">
        <v>3285</v>
      </c>
      <c r="M1585" s="5" t="s">
        <v>54</v>
      </c>
      <c r="N1585">
        <v>1</v>
      </c>
      <c r="O1585" t="s">
        <v>71</v>
      </c>
      <c r="P1585" s="1">
        <v>45727</v>
      </c>
      <c r="Q1585" s="1">
        <v>45760</v>
      </c>
      <c r="R1585">
        <v>1725</v>
      </c>
      <c r="S1585" s="4">
        <v>9.3000000000000007</v>
      </c>
      <c r="T1585" t="s">
        <v>30</v>
      </c>
    </row>
    <row r="1586" spans="1:20" x14ac:dyDescent="0.35">
      <c r="A1586" t="s">
        <v>3286</v>
      </c>
      <c r="B1586" s="5" t="s">
        <v>28799</v>
      </c>
      <c r="C1586" s="6">
        <v>139157</v>
      </c>
      <c r="D1586" t="s">
        <v>41</v>
      </c>
      <c r="E1586">
        <v>118283</v>
      </c>
      <c r="F1586" s="5" t="s">
        <v>66</v>
      </c>
      <c r="G1586" s="5" t="s">
        <v>24</v>
      </c>
      <c r="H1586" s="5" t="s">
        <v>43</v>
      </c>
      <c r="I1586" t="s">
        <v>26</v>
      </c>
      <c r="J1586" t="s">
        <v>43</v>
      </c>
      <c r="K1586">
        <v>0</v>
      </c>
      <c r="L1586" s="5" t="s">
        <v>3287</v>
      </c>
      <c r="M1586" s="5" t="s">
        <v>37</v>
      </c>
      <c r="N1586">
        <v>7</v>
      </c>
      <c r="O1586" t="s">
        <v>147</v>
      </c>
      <c r="P1586" s="1">
        <v>45722</v>
      </c>
      <c r="Q1586" s="1">
        <v>45790</v>
      </c>
      <c r="R1586">
        <v>1081</v>
      </c>
      <c r="S1586" s="4">
        <v>9.6999999999999993</v>
      </c>
      <c r="T1586" t="s">
        <v>55</v>
      </c>
    </row>
    <row r="1587" spans="1:20" x14ac:dyDescent="0.35">
      <c r="A1587" t="s">
        <v>3288</v>
      </c>
      <c r="B1587" s="5" t="s">
        <v>100</v>
      </c>
      <c r="C1587" s="6">
        <v>84808</v>
      </c>
      <c r="D1587" t="s">
        <v>41</v>
      </c>
      <c r="E1587">
        <v>72087</v>
      </c>
      <c r="F1587" s="5" t="s">
        <v>50</v>
      </c>
      <c r="G1587" s="5" t="s">
        <v>59</v>
      </c>
      <c r="H1587" s="5" t="s">
        <v>151</v>
      </c>
      <c r="I1587" t="s">
        <v>26</v>
      </c>
      <c r="J1587" t="s">
        <v>151</v>
      </c>
      <c r="K1587">
        <v>100</v>
      </c>
      <c r="L1587" s="5" t="s">
        <v>3289</v>
      </c>
      <c r="M1587" s="5" t="s">
        <v>54</v>
      </c>
      <c r="N1587">
        <v>4</v>
      </c>
      <c r="O1587" t="s">
        <v>107</v>
      </c>
      <c r="P1587" s="1">
        <v>45407</v>
      </c>
      <c r="Q1587" s="1">
        <v>45430</v>
      </c>
      <c r="R1587">
        <v>764</v>
      </c>
      <c r="S1587" s="4">
        <v>5.7</v>
      </c>
      <c r="T1587" t="s">
        <v>30</v>
      </c>
    </row>
    <row r="1588" spans="1:20" x14ac:dyDescent="0.35">
      <c r="A1588" t="s">
        <v>3290</v>
      </c>
      <c r="B1588" s="5" t="s">
        <v>28801</v>
      </c>
      <c r="C1588" s="6">
        <v>141179</v>
      </c>
      <c r="D1588" t="s">
        <v>41</v>
      </c>
      <c r="E1588">
        <v>120002</v>
      </c>
      <c r="F1588" s="5" t="s">
        <v>66</v>
      </c>
      <c r="G1588" s="5" t="s">
        <v>42</v>
      </c>
      <c r="H1588" s="5" t="s">
        <v>151</v>
      </c>
      <c r="I1588" t="s">
        <v>26</v>
      </c>
      <c r="J1588" t="s">
        <v>151</v>
      </c>
      <c r="K1588">
        <v>100</v>
      </c>
      <c r="L1588" s="5" t="s">
        <v>3291</v>
      </c>
      <c r="M1588" s="5" t="s">
        <v>28</v>
      </c>
      <c r="N1588">
        <v>7</v>
      </c>
      <c r="O1588" t="s">
        <v>29</v>
      </c>
      <c r="P1588" s="1">
        <v>45389</v>
      </c>
      <c r="Q1588" s="1">
        <v>45446</v>
      </c>
      <c r="R1588">
        <v>1342</v>
      </c>
      <c r="S1588" s="4">
        <v>6.3</v>
      </c>
      <c r="T1588" t="s">
        <v>63</v>
      </c>
    </row>
    <row r="1589" spans="1:20" x14ac:dyDescent="0.35">
      <c r="A1589" t="s">
        <v>3292</v>
      </c>
      <c r="B1589" s="5" t="s">
        <v>49</v>
      </c>
      <c r="C1589" s="6">
        <v>318090</v>
      </c>
      <c r="D1589" t="s">
        <v>22</v>
      </c>
      <c r="E1589">
        <v>318090</v>
      </c>
      <c r="F1589" s="5" t="s">
        <v>23</v>
      </c>
      <c r="G1589" s="5" t="s">
        <v>24</v>
      </c>
      <c r="H1589" s="5" t="s">
        <v>101</v>
      </c>
      <c r="I1589" t="s">
        <v>35</v>
      </c>
      <c r="J1589" t="s">
        <v>101</v>
      </c>
      <c r="K1589">
        <v>0</v>
      </c>
      <c r="L1589" s="5" t="s">
        <v>3293</v>
      </c>
      <c r="M1589" s="5" t="s">
        <v>37</v>
      </c>
      <c r="N1589">
        <v>14</v>
      </c>
      <c r="O1589" t="s">
        <v>71</v>
      </c>
      <c r="P1589" s="1">
        <v>45386</v>
      </c>
      <c r="Q1589" s="1">
        <v>45405</v>
      </c>
      <c r="R1589">
        <v>1247</v>
      </c>
      <c r="S1589" s="4">
        <v>6</v>
      </c>
      <c r="T1589" t="s">
        <v>95</v>
      </c>
    </row>
    <row r="1590" spans="1:20" x14ac:dyDescent="0.35">
      <c r="A1590" t="s">
        <v>3294</v>
      </c>
      <c r="B1590" s="5" t="s">
        <v>174</v>
      </c>
      <c r="C1590" s="6">
        <v>130980</v>
      </c>
      <c r="D1590" t="s">
        <v>41</v>
      </c>
      <c r="E1590">
        <v>111333</v>
      </c>
      <c r="F1590" s="5" t="s">
        <v>50</v>
      </c>
      <c r="G1590" s="5" t="s">
        <v>42</v>
      </c>
      <c r="H1590" s="5" t="s">
        <v>126</v>
      </c>
      <c r="I1590" t="s">
        <v>35</v>
      </c>
      <c r="J1590" t="s">
        <v>126</v>
      </c>
      <c r="K1590">
        <v>100</v>
      </c>
      <c r="L1590" s="5" t="s">
        <v>3295</v>
      </c>
      <c r="M1590" s="5" t="s">
        <v>54</v>
      </c>
      <c r="N1590">
        <v>3</v>
      </c>
      <c r="O1590" t="s">
        <v>112</v>
      </c>
      <c r="P1590" s="1">
        <v>45477</v>
      </c>
      <c r="Q1590" s="1">
        <v>45539</v>
      </c>
      <c r="R1590">
        <v>1109</v>
      </c>
      <c r="S1590" s="4">
        <v>10</v>
      </c>
      <c r="T1590" t="s">
        <v>89</v>
      </c>
    </row>
    <row r="1591" spans="1:20" x14ac:dyDescent="0.35">
      <c r="A1591" t="s">
        <v>3296</v>
      </c>
      <c r="B1591" s="5" t="s">
        <v>57</v>
      </c>
      <c r="C1591" s="6">
        <v>134292</v>
      </c>
      <c r="D1591" t="s">
        <v>22</v>
      </c>
      <c r="E1591">
        <v>134292</v>
      </c>
      <c r="F1591" s="5" t="s">
        <v>23</v>
      </c>
      <c r="G1591" s="5" t="s">
        <v>59</v>
      </c>
      <c r="H1591" s="5" t="s">
        <v>191</v>
      </c>
      <c r="I1591" t="s">
        <v>44</v>
      </c>
      <c r="J1591" t="s">
        <v>191</v>
      </c>
      <c r="K1591">
        <v>0</v>
      </c>
      <c r="L1591" s="5" t="s">
        <v>3297</v>
      </c>
      <c r="M1591" s="5" t="s">
        <v>37</v>
      </c>
      <c r="N1591">
        <v>13</v>
      </c>
      <c r="O1591" t="s">
        <v>88</v>
      </c>
      <c r="P1591" s="1">
        <v>45610</v>
      </c>
      <c r="Q1591" s="1">
        <v>45674</v>
      </c>
      <c r="R1591">
        <v>696</v>
      </c>
      <c r="S1591" s="4">
        <v>8.4</v>
      </c>
      <c r="T1591" t="s">
        <v>55</v>
      </c>
    </row>
    <row r="1592" spans="1:20" x14ac:dyDescent="0.35">
      <c r="A1592" t="s">
        <v>3298</v>
      </c>
      <c r="B1592" s="5" t="s">
        <v>28802</v>
      </c>
      <c r="C1592" s="6">
        <v>137679</v>
      </c>
      <c r="D1592" t="s">
        <v>81</v>
      </c>
      <c r="E1592">
        <v>185867</v>
      </c>
      <c r="F1592" s="5" t="s">
        <v>23</v>
      </c>
      <c r="G1592" s="5" t="s">
        <v>24</v>
      </c>
      <c r="H1592" s="5" t="s">
        <v>82</v>
      </c>
      <c r="I1592" t="s">
        <v>26</v>
      </c>
      <c r="J1592" t="s">
        <v>82</v>
      </c>
      <c r="K1592">
        <v>50</v>
      </c>
      <c r="L1592" s="5" t="s">
        <v>3299</v>
      </c>
      <c r="M1592" s="5" t="s">
        <v>28</v>
      </c>
      <c r="N1592">
        <v>11</v>
      </c>
      <c r="O1592" t="s">
        <v>78</v>
      </c>
      <c r="P1592" s="1">
        <v>45554</v>
      </c>
      <c r="Q1592" s="1">
        <v>45596</v>
      </c>
      <c r="R1592">
        <v>1964</v>
      </c>
      <c r="S1592" s="4">
        <v>8.3000000000000007</v>
      </c>
      <c r="T1592" t="s">
        <v>108</v>
      </c>
    </row>
    <row r="1593" spans="1:20" x14ac:dyDescent="0.35">
      <c r="A1593" t="s">
        <v>3300</v>
      </c>
      <c r="B1593" s="5" t="s">
        <v>28799</v>
      </c>
      <c r="C1593" s="6">
        <v>179453</v>
      </c>
      <c r="D1593" t="s">
        <v>41</v>
      </c>
      <c r="E1593">
        <v>152535</v>
      </c>
      <c r="F1593" s="5" t="s">
        <v>23</v>
      </c>
      <c r="G1593" s="5" t="s">
        <v>59</v>
      </c>
      <c r="H1593" s="5" t="s">
        <v>60</v>
      </c>
      <c r="I1593" t="s">
        <v>26</v>
      </c>
      <c r="J1593" t="s">
        <v>60</v>
      </c>
      <c r="K1593">
        <v>0</v>
      </c>
      <c r="L1593" s="5" t="s">
        <v>3301</v>
      </c>
      <c r="M1593" s="5" t="s">
        <v>37</v>
      </c>
      <c r="N1593">
        <v>12</v>
      </c>
      <c r="O1593" t="s">
        <v>71</v>
      </c>
      <c r="P1593" s="1">
        <v>45349</v>
      </c>
      <c r="Q1593" s="1">
        <v>45394</v>
      </c>
      <c r="R1593">
        <v>996</v>
      </c>
      <c r="S1593" s="4">
        <v>8.9</v>
      </c>
      <c r="T1593" t="s">
        <v>277</v>
      </c>
    </row>
    <row r="1594" spans="1:20" x14ac:dyDescent="0.35">
      <c r="A1594" t="s">
        <v>3302</v>
      </c>
      <c r="B1594" s="5" t="s">
        <v>145</v>
      </c>
      <c r="C1594" s="6">
        <v>118618</v>
      </c>
      <c r="D1594" t="s">
        <v>22</v>
      </c>
      <c r="E1594">
        <v>118618</v>
      </c>
      <c r="F1594" s="5" t="s">
        <v>66</v>
      </c>
      <c r="G1594" s="5" t="s">
        <v>51</v>
      </c>
      <c r="H1594" s="5" t="s">
        <v>129</v>
      </c>
      <c r="I1594" t="s">
        <v>26</v>
      </c>
      <c r="J1594" t="s">
        <v>129</v>
      </c>
      <c r="K1594">
        <v>50</v>
      </c>
      <c r="L1594" s="5" t="s">
        <v>3303</v>
      </c>
      <c r="M1594" s="5" t="s">
        <v>28</v>
      </c>
      <c r="N1594">
        <v>8</v>
      </c>
      <c r="O1594" t="s">
        <v>112</v>
      </c>
      <c r="P1594" s="1">
        <v>45745</v>
      </c>
      <c r="Q1594" s="1">
        <v>45798</v>
      </c>
      <c r="R1594">
        <v>1265</v>
      </c>
      <c r="S1594" s="4">
        <v>7.8</v>
      </c>
      <c r="T1594" t="s">
        <v>63</v>
      </c>
    </row>
    <row r="1595" spans="1:20" x14ac:dyDescent="0.35">
      <c r="A1595" t="s">
        <v>3304</v>
      </c>
      <c r="B1595" s="5" t="s">
        <v>174</v>
      </c>
      <c r="C1595" s="6">
        <v>154250</v>
      </c>
      <c r="D1595" t="s">
        <v>22</v>
      </c>
      <c r="E1595">
        <v>154250</v>
      </c>
      <c r="F1595" s="5" t="s">
        <v>66</v>
      </c>
      <c r="G1595" s="5" t="s">
        <v>24</v>
      </c>
      <c r="H1595" s="5" t="s">
        <v>52</v>
      </c>
      <c r="I1595" t="s">
        <v>35</v>
      </c>
      <c r="J1595" t="s">
        <v>52</v>
      </c>
      <c r="K1595">
        <v>0</v>
      </c>
      <c r="L1595" s="5" t="s">
        <v>3305</v>
      </c>
      <c r="M1595" s="5" t="s">
        <v>28</v>
      </c>
      <c r="N1595">
        <v>7</v>
      </c>
      <c r="O1595" t="s">
        <v>131</v>
      </c>
      <c r="P1595" s="1">
        <v>45611</v>
      </c>
      <c r="Q1595" s="1">
        <v>45640</v>
      </c>
      <c r="R1595">
        <v>2495</v>
      </c>
      <c r="S1595" s="4">
        <v>9</v>
      </c>
      <c r="T1595" t="s">
        <v>89</v>
      </c>
    </row>
    <row r="1596" spans="1:20" x14ac:dyDescent="0.35">
      <c r="A1596" t="s">
        <v>3306</v>
      </c>
      <c r="B1596" s="5" t="s">
        <v>28800</v>
      </c>
      <c r="C1596" s="6">
        <v>63563</v>
      </c>
      <c r="D1596" t="s">
        <v>22</v>
      </c>
      <c r="E1596">
        <v>63563</v>
      </c>
      <c r="F1596" s="5" t="s">
        <v>50</v>
      </c>
      <c r="G1596" s="5" t="s">
        <v>59</v>
      </c>
      <c r="H1596" s="5" t="s">
        <v>165</v>
      </c>
      <c r="I1596" t="s">
        <v>26</v>
      </c>
      <c r="J1596" t="s">
        <v>768</v>
      </c>
      <c r="K1596">
        <v>50</v>
      </c>
      <c r="L1596" s="5" t="s">
        <v>3307</v>
      </c>
      <c r="M1596" s="5" t="s">
        <v>54</v>
      </c>
      <c r="N1596">
        <v>4</v>
      </c>
      <c r="O1596" t="s">
        <v>172</v>
      </c>
      <c r="P1596" s="1">
        <v>45729</v>
      </c>
      <c r="Q1596" s="1">
        <v>45769</v>
      </c>
      <c r="R1596">
        <v>1537</v>
      </c>
      <c r="S1596" s="4">
        <v>5.7</v>
      </c>
      <c r="T1596" t="s">
        <v>118</v>
      </c>
    </row>
    <row r="1597" spans="1:20" x14ac:dyDescent="0.35">
      <c r="A1597" t="s">
        <v>3308</v>
      </c>
      <c r="B1597" s="5" t="s">
        <v>32</v>
      </c>
      <c r="C1597" s="6">
        <v>199854</v>
      </c>
      <c r="D1597" t="s">
        <v>92</v>
      </c>
      <c r="E1597">
        <v>149891</v>
      </c>
      <c r="F1597" s="5" t="s">
        <v>23</v>
      </c>
      <c r="G1597" s="5" t="s">
        <v>59</v>
      </c>
      <c r="H1597" s="5" t="s">
        <v>93</v>
      </c>
      <c r="I1597" t="s">
        <v>44</v>
      </c>
      <c r="J1597" t="s">
        <v>93</v>
      </c>
      <c r="K1597">
        <v>100</v>
      </c>
      <c r="L1597" s="5" t="s">
        <v>3309</v>
      </c>
      <c r="M1597" s="5" t="s">
        <v>70</v>
      </c>
      <c r="N1597">
        <v>18</v>
      </c>
      <c r="O1597" t="s">
        <v>85</v>
      </c>
      <c r="P1597" s="1">
        <v>45586</v>
      </c>
      <c r="Q1597" s="1">
        <v>45648</v>
      </c>
      <c r="R1597">
        <v>660</v>
      </c>
      <c r="S1597" s="4">
        <v>5.3</v>
      </c>
      <c r="T1597" t="s">
        <v>210</v>
      </c>
    </row>
    <row r="1598" spans="1:20" x14ac:dyDescent="0.35">
      <c r="A1598" t="s">
        <v>3310</v>
      </c>
      <c r="B1598" s="5" t="s">
        <v>145</v>
      </c>
      <c r="C1598" s="6">
        <v>123361</v>
      </c>
      <c r="D1598" t="s">
        <v>41</v>
      </c>
      <c r="E1598">
        <v>104857</v>
      </c>
      <c r="F1598" s="5" t="s">
        <v>66</v>
      </c>
      <c r="G1598" s="5" t="s">
        <v>51</v>
      </c>
      <c r="H1598" s="5" t="s">
        <v>43</v>
      </c>
      <c r="I1598" t="s">
        <v>35</v>
      </c>
      <c r="J1598" t="s">
        <v>43</v>
      </c>
      <c r="K1598">
        <v>0</v>
      </c>
      <c r="L1598" s="5" t="s">
        <v>3311</v>
      </c>
      <c r="M1598" s="5" t="s">
        <v>70</v>
      </c>
      <c r="N1598">
        <v>6</v>
      </c>
      <c r="O1598" t="s">
        <v>147</v>
      </c>
      <c r="P1598" s="1">
        <v>45562</v>
      </c>
      <c r="Q1598" s="1">
        <v>45579</v>
      </c>
      <c r="R1598">
        <v>1538</v>
      </c>
      <c r="S1598" s="4">
        <v>8.9</v>
      </c>
      <c r="T1598" t="s">
        <v>30</v>
      </c>
    </row>
    <row r="1599" spans="1:20" x14ac:dyDescent="0.35">
      <c r="A1599" t="s">
        <v>3312</v>
      </c>
      <c r="B1599" s="5" t="s">
        <v>73</v>
      </c>
      <c r="C1599" s="6">
        <v>103643</v>
      </c>
      <c r="D1599" t="s">
        <v>22</v>
      </c>
      <c r="E1599">
        <v>103643</v>
      </c>
      <c r="F1599" s="5" t="s">
        <v>66</v>
      </c>
      <c r="G1599" s="5" t="s">
        <v>42</v>
      </c>
      <c r="H1599" s="5" t="s">
        <v>52</v>
      </c>
      <c r="I1599" t="s">
        <v>44</v>
      </c>
      <c r="J1599" t="s">
        <v>291</v>
      </c>
      <c r="K1599">
        <v>0</v>
      </c>
      <c r="L1599" s="5" t="s">
        <v>3313</v>
      </c>
      <c r="M1599" s="5" t="s">
        <v>70</v>
      </c>
      <c r="N1599">
        <v>6</v>
      </c>
      <c r="O1599" t="s">
        <v>172</v>
      </c>
      <c r="P1599" s="1">
        <v>45637</v>
      </c>
      <c r="Q1599" s="1">
        <v>45707</v>
      </c>
      <c r="R1599">
        <v>858</v>
      </c>
      <c r="S1599" s="4">
        <v>8.8000000000000007</v>
      </c>
      <c r="T1599" t="s">
        <v>55</v>
      </c>
    </row>
    <row r="1600" spans="1:20" x14ac:dyDescent="0.35">
      <c r="A1600" t="s">
        <v>3314</v>
      </c>
      <c r="B1600" s="5" t="s">
        <v>21</v>
      </c>
      <c r="C1600" s="6">
        <v>61632</v>
      </c>
      <c r="D1600" t="s">
        <v>22</v>
      </c>
      <c r="E1600">
        <v>61632</v>
      </c>
      <c r="F1600" s="5" t="s">
        <v>50</v>
      </c>
      <c r="G1600" s="5" t="s">
        <v>42</v>
      </c>
      <c r="H1600" s="5" t="s">
        <v>165</v>
      </c>
      <c r="I1600" t="s">
        <v>26</v>
      </c>
      <c r="J1600" t="s">
        <v>93</v>
      </c>
      <c r="K1600">
        <v>0</v>
      </c>
      <c r="L1600" s="5" t="s">
        <v>3315</v>
      </c>
      <c r="M1600" s="5" t="s">
        <v>37</v>
      </c>
      <c r="N1600">
        <v>4</v>
      </c>
      <c r="O1600" t="s">
        <v>141</v>
      </c>
      <c r="P1600" s="1">
        <v>45297</v>
      </c>
      <c r="Q1600" s="1">
        <v>45338</v>
      </c>
      <c r="R1600">
        <v>607</v>
      </c>
      <c r="S1600" s="4">
        <v>6.5</v>
      </c>
      <c r="T1600" t="s">
        <v>89</v>
      </c>
    </row>
    <row r="1601" spans="1:20" x14ac:dyDescent="0.35">
      <c r="A1601" t="s">
        <v>3316</v>
      </c>
      <c r="B1601" s="5" t="s">
        <v>40</v>
      </c>
      <c r="C1601" s="6">
        <v>64782</v>
      </c>
      <c r="D1601" t="s">
        <v>22</v>
      </c>
      <c r="E1601">
        <v>64782</v>
      </c>
      <c r="F1601" s="5" t="s">
        <v>58</v>
      </c>
      <c r="G1601" s="5" t="s">
        <v>42</v>
      </c>
      <c r="H1601" s="5" t="s">
        <v>165</v>
      </c>
      <c r="I1601" t="s">
        <v>26</v>
      </c>
      <c r="J1601" t="s">
        <v>165</v>
      </c>
      <c r="K1601">
        <v>50</v>
      </c>
      <c r="L1601" s="5" t="s">
        <v>3317</v>
      </c>
      <c r="M1601" s="5" t="s">
        <v>70</v>
      </c>
      <c r="N1601">
        <v>0</v>
      </c>
      <c r="O1601" t="s">
        <v>46</v>
      </c>
      <c r="P1601" s="1">
        <v>45692</v>
      </c>
      <c r="Q1601" s="1">
        <v>45719</v>
      </c>
      <c r="R1601">
        <v>942</v>
      </c>
      <c r="S1601" s="4">
        <v>8.1</v>
      </c>
      <c r="T1601" t="s">
        <v>79</v>
      </c>
    </row>
    <row r="1602" spans="1:20" x14ac:dyDescent="0.35">
      <c r="A1602" t="s">
        <v>3318</v>
      </c>
      <c r="B1602" s="5" t="s">
        <v>91</v>
      </c>
      <c r="C1602" s="6">
        <v>160583</v>
      </c>
      <c r="D1602" t="s">
        <v>22</v>
      </c>
      <c r="E1602">
        <v>160583</v>
      </c>
      <c r="F1602" s="5" t="s">
        <v>66</v>
      </c>
      <c r="G1602" s="5" t="s">
        <v>51</v>
      </c>
      <c r="H1602" s="5" t="s">
        <v>68</v>
      </c>
      <c r="I1602" t="s">
        <v>35</v>
      </c>
      <c r="J1602" t="s">
        <v>60</v>
      </c>
      <c r="K1602">
        <v>100</v>
      </c>
      <c r="L1602" s="5" t="s">
        <v>2117</v>
      </c>
      <c r="M1602" s="5" t="s">
        <v>70</v>
      </c>
      <c r="N1602">
        <v>7</v>
      </c>
      <c r="O1602" t="s">
        <v>112</v>
      </c>
      <c r="P1602" s="1">
        <v>45315</v>
      </c>
      <c r="Q1602" s="1">
        <v>45379</v>
      </c>
      <c r="R1602">
        <v>1801</v>
      </c>
      <c r="S1602" s="4">
        <v>8</v>
      </c>
      <c r="T1602" t="s">
        <v>63</v>
      </c>
    </row>
    <row r="1603" spans="1:20" x14ac:dyDescent="0.35">
      <c r="A1603" t="s">
        <v>3319</v>
      </c>
      <c r="B1603" s="5" t="s">
        <v>217</v>
      </c>
      <c r="C1603" s="6">
        <v>259300</v>
      </c>
      <c r="D1603" t="s">
        <v>65</v>
      </c>
      <c r="E1603">
        <v>337090</v>
      </c>
      <c r="F1603" s="5" t="s">
        <v>23</v>
      </c>
      <c r="G1603" s="5" t="s">
        <v>42</v>
      </c>
      <c r="H1603" s="5" t="s">
        <v>67</v>
      </c>
      <c r="I1603" t="s">
        <v>26</v>
      </c>
      <c r="J1603" t="s">
        <v>67</v>
      </c>
      <c r="K1603">
        <v>100</v>
      </c>
      <c r="L1603" s="5" t="s">
        <v>3320</v>
      </c>
      <c r="M1603" s="5" t="s">
        <v>70</v>
      </c>
      <c r="N1603">
        <v>16</v>
      </c>
      <c r="O1603" t="s">
        <v>112</v>
      </c>
      <c r="P1603" s="1">
        <v>45726</v>
      </c>
      <c r="Q1603" s="1">
        <v>45789</v>
      </c>
      <c r="R1603">
        <v>1482</v>
      </c>
      <c r="S1603" s="4">
        <v>5.3</v>
      </c>
      <c r="T1603" t="s">
        <v>95</v>
      </c>
    </row>
    <row r="1604" spans="1:20" x14ac:dyDescent="0.35">
      <c r="A1604" t="s">
        <v>3321</v>
      </c>
      <c r="B1604" s="5" t="s">
        <v>28802</v>
      </c>
      <c r="C1604" s="6">
        <v>99029</v>
      </c>
      <c r="D1604" t="s">
        <v>41</v>
      </c>
      <c r="E1604">
        <v>84175</v>
      </c>
      <c r="F1604" s="5" t="s">
        <v>50</v>
      </c>
      <c r="G1604" s="5" t="s">
        <v>24</v>
      </c>
      <c r="H1604" s="5" t="s">
        <v>126</v>
      </c>
      <c r="I1604" t="s">
        <v>26</v>
      </c>
      <c r="J1604" t="s">
        <v>126</v>
      </c>
      <c r="K1604">
        <v>100</v>
      </c>
      <c r="L1604" s="5" t="s">
        <v>3322</v>
      </c>
      <c r="M1604" s="5" t="s">
        <v>70</v>
      </c>
      <c r="N1604">
        <v>2</v>
      </c>
      <c r="O1604" t="s">
        <v>112</v>
      </c>
      <c r="P1604" s="1">
        <v>45522</v>
      </c>
      <c r="Q1604" s="1">
        <v>45569</v>
      </c>
      <c r="R1604">
        <v>1003</v>
      </c>
      <c r="S1604" s="4">
        <v>9.3000000000000007</v>
      </c>
      <c r="T1604" t="s">
        <v>153</v>
      </c>
    </row>
    <row r="1605" spans="1:20" x14ac:dyDescent="0.35">
      <c r="A1605" t="s">
        <v>3323</v>
      </c>
      <c r="B1605" s="5" t="s">
        <v>105</v>
      </c>
      <c r="C1605" s="6">
        <v>84037</v>
      </c>
      <c r="D1605" t="s">
        <v>22</v>
      </c>
      <c r="E1605">
        <v>84037</v>
      </c>
      <c r="F1605" s="5" t="s">
        <v>58</v>
      </c>
      <c r="G1605" s="5" t="s">
        <v>42</v>
      </c>
      <c r="H1605" s="5" t="s">
        <v>129</v>
      </c>
      <c r="I1605" t="s">
        <v>35</v>
      </c>
      <c r="J1605" t="s">
        <v>129</v>
      </c>
      <c r="K1605">
        <v>100</v>
      </c>
      <c r="L1605" s="5" t="s">
        <v>3324</v>
      </c>
      <c r="M1605" s="5" t="s">
        <v>28</v>
      </c>
      <c r="N1605">
        <v>1</v>
      </c>
      <c r="O1605" t="s">
        <v>135</v>
      </c>
      <c r="P1605" s="1">
        <v>45616</v>
      </c>
      <c r="Q1605" s="1">
        <v>45657</v>
      </c>
      <c r="R1605">
        <v>1267</v>
      </c>
      <c r="S1605" s="4">
        <v>6.6</v>
      </c>
      <c r="T1605" t="s">
        <v>210</v>
      </c>
    </row>
    <row r="1606" spans="1:20" x14ac:dyDescent="0.35">
      <c r="A1606" t="s">
        <v>3325</v>
      </c>
      <c r="B1606" s="5" t="s">
        <v>49</v>
      </c>
      <c r="C1606" s="6">
        <v>70093</v>
      </c>
      <c r="D1606" t="s">
        <v>22</v>
      </c>
      <c r="E1606">
        <v>70093</v>
      </c>
      <c r="F1606" s="5" t="s">
        <v>50</v>
      </c>
      <c r="G1606" s="5" t="s">
        <v>59</v>
      </c>
      <c r="H1606" s="5" t="s">
        <v>165</v>
      </c>
      <c r="I1606" t="s">
        <v>35</v>
      </c>
      <c r="J1606" t="s">
        <v>1090</v>
      </c>
      <c r="K1606">
        <v>0</v>
      </c>
      <c r="L1606" s="5" t="s">
        <v>2499</v>
      </c>
      <c r="M1606" s="5" t="s">
        <v>54</v>
      </c>
      <c r="N1606">
        <v>2</v>
      </c>
      <c r="O1606" t="s">
        <v>85</v>
      </c>
      <c r="P1606" s="1">
        <v>45619</v>
      </c>
      <c r="Q1606" s="1">
        <v>45663</v>
      </c>
      <c r="R1606">
        <v>945</v>
      </c>
      <c r="S1606" s="4">
        <v>9.4</v>
      </c>
      <c r="T1606" t="s">
        <v>153</v>
      </c>
    </row>
    <row r="1607" spans="1:20" x14ac:dyDescent="0.35">
      <c r="A1607" t="s">
        <v>3326</v>
      </c>
      <c r="B1607" s="5" t="s">
        <v>32</v>
      </c>
      <c r="C1607" s="6">
        <v>133209</v>
      </c>
      <c r="D1607" t="s">
        <v>41</v>
      </c>
      <c r="E1607">
        <v>113228</v>
      </c>
      <c r="F1607" s="5" t="s">
        <v>66</v>
      </c>
      <c r="G1607" s="5" t="s">
        <v>59</v>
      </c>
      <c r="H1607" s="5" t="s">
        <v>43</v>
      </c>
      <c r="I1607" t="s">
        <v>26</v>
      </c>
      <c r="J1607" t="s">
        <v>212</v>
      </c>
      <c r="K1607">
        <v>0</v>
      </c>
      <c r="L1607" s="5" t="s">
        <v>3327</v>
      </c>
      <c r="M1607" s="5" t="s">
        <v>54</v>
      </c>
      <c r="N1607">
        <v>9</v>
      </c>
      <c r="O1607" t="s">
        <v>112</v>
      </c>
      <c r="P1607" s="1">
        <v>45702</v>
      </c>
      <c r="Q1607" s="1">
        <v>45731</v>
      </c>
      <c r="R1607">
        <v>1859</v>
      </c>
      <c r="S1607" s="4">
        <v>6.7</v>
      </c>
      <c r="T1607" t="s">
        <v>108</v>
      </c>
    </row>
    <row r="1608" spans="1:20" x14ac:dyDescent="0.35">
      <c r="A1608" t="s">
        <v>3328</v>
      </c>
      <c r="B1608" s="5" t="s">
        <v>32</v>
      </c>
      <c r="C1608" s="6">
        <v>116248</v>
      </c>
      <c r="D1608" t="s">
        <v>22</v>
      </c>
      <c r="E1608">
        <v>116248</v>
      </c>
      <c r="F1608" s="5" t="s">
        <v>66</v>
      </c>
      <c r="G1608" s="5" t="s">
        <v>51</v>
      </c>
      <c r="H1608" s="5" t="s">
        <v>25</v>
      </c>
      <c r="I1608" t="s">
        <v>26</v>
      </c>
      <c r="J1608" t="s">
        <v>25</v>
      </c>
      <c r="K1608">
        <v>100</v>
      </c>
      <c r="L1608" s="5" t="s">
        <v>3329</v>
      </c>
      <c r="M1608" s="5" t="s">
        <v>28</v>
      </c>
      <c r="N1608">
        <v>9</v>
      </c>
      <c r="O1608" t="s">
        <v>29</v>
      </c>
      <c r="P1608" s="1">
        <v>45514</v>
      </c>
      <c r="Q1608" s="1">
        <v>45586</v>
      </c>
      <c r="R1608">
        <v>1971</v>
      </c>
      <c r="S1608" s="4">
        <v>5.7</v>
      </c>
      <c r="T1608" t="s">
        <v>79</v>
      </c>
    </row>
    <row r="1609" spans="1:20" x14ac:dyDescent="0.35">
      <c r="A1609" t="s">
        <v>3330</v>
      </c>
      <c r="B1609" s="5" t="s">
        <v>28800</v>
      </c>
      <c r="C1609" s="6">
        <v>62383</v>
      </c>
      <c r="D1609" t="s">
        <v>74</v>
      </c>
      <c r="E1609">
        <v>77979</v>
      </c>
      <c r="F1609" s="5" t="s">
        <v>58</v>
      </c>
      <c r="G1609" s="5" t="s">
        <v>24</v>
      </c>
      <c r="H1609" s="5" t="s">
        <v>75</v>
      </c>
      <c r="I1609" t="s">
        <v>26</v>
      </c>
      <c r="J1609" t="s">
        <v>75</v>
      </c>
      <c r="K1609">
        <v>100</v>
      </c>
      <c r="L1609" s="5" t="s">
        <v>3331</v>
      </c>
      <c r="M1609" s="5" t="s">
        <v>37</v>
      </c>
      <c r="N1609">
        <v>0</v>
      </c>
      <c r="O1609" t="s">
        <v>147</v>
      </c>
      <c r="P1609" s="1">
        <v>45461</v>
      </c>
      <c r="Q1609" s="1">
        <v>45514</v>
      </c>
      <c r="R1609">
        <v>1148</v>
      </c>
      <c r="S1609" s="4">
        <v>9.1999999999999993</v>
      </c>
      <c r="T1609" t="s">
        <v>47</v>
      </c>
    </row>
    <row r="1610" spans="1:20" x14ac:dyDescent="0.35">
      <c r="A1610" t="s">
        <v>3332</v>
      </c>
      <c r="B1610" s="5" t="s">
        <v>73</v>
      </c>
      <c r="C1610" s="6">
        <v>192600</v>
      </c>
      <c r="D1610" t="s">
        <v>120</v>
      </c>
      <c r="E1610">
        <v>173340</v>
      </c>
      <c r="F1610" s="5" t="s">
        <v>23</v>
      </c>
      <c r="G1610" s="5" t="s">
        <v>42</v>
      </c>
      <c r="H1610" s="5" t="s">
        <v>121</v>
      </c>
      <c r="I1610" t="s">
        <v>44</v>
      </c>
      <c r="J1610" t="s">
        <v>121</v>
      </c>
      <c r="K1610">
        <v>100</v>
      </c>
      <c r="L1610" s="5" t="s">
        <v>3333</v>
      </c>
      <c r="M1610" s="5" t="s">
        <v>28</v>
      </c>
      <c r="N1610">
        <v>12</v>
      </c>
      <c r="O1610" t="s">
        <v>29</v>
      </c>
      <c r="P1610" s="1">
        <v>45452</v>
      </c>
      <c r="Q1610" s="1">
        <v>45509</v>
      </c>
      <c r="R1610">
        <v>1620</v>
      </c>
      <c r="S1610" s="4">
        <v>8</v>
      </c>
      <c r="T1610" t="s">
        <v>136</v>
      </c>
    </row>
    <row r="1611" spans="1:20" x14ac:dyDescent="0.35">
      <c r="A1611" t="s">
        <v>3334</v>
      </c>
      <c r="B1611" s="5" t="s">
        <v>28802</v>
      </c>
      <c r="C1611" s="6">
        <v>91590</v>
      </c>
      <c r="D1611" t="s">
        <v>74</v>
      </c>
      <c r="E1611">
        <v>114488</v>
      </c>
      <c r="F1611" s="5" t="s">
        <v>50</v>
      </c>
      <c r="G1611" s="5" t="s">
        <v>24</v>
      </c>
      <c r="H1611" s="5" t="s">
        <v>75</v>
      </c>
      <c r="I1611" t="s">
        <v>26</v>
      </c>
      <c r="J1611" t="s">
        <v>75</v>
      </c>
      <c r="K1611">
        <v>0</v>
      </c>
      <c r="L1611" s="5" t="s">
        <v>3335</v>
      </c>
      <c r="M1611" s="5" t="s">
        <v>28</v>
      </c>
      <c r="N1611">
        <v>2</v>
      </c>
      <c r="O1611" t="s">
        <v>107</v>
      </c>
      <c r="P1611" s="1">
        <v>45614</v>
      </c>
      <c r="Q1611" s="1">
        <v>45663</v>
      </c>
      <c r="R1611">
        <v>770</v>
      </c>
      <c r="S1611" s="4">
        <v>7.2</v>
      </c>
      <c r="T1611" t="s">
        <v>243</v>
      </c>
    </row>
    <row r="1612" spans="1:20" x14ac:dyDescent="0.35">
      <c r="A1612" t="s">
        <v>3336</v>
      </c>
      <c r="B1612" s="5" t="s">
        <v>73</v>
      </c>
      <c r="C1612" s="6">
        <v>102798</v>
      </c>
      <c r="D1612" t="s">
        <v>22</v>
      </c>
      <c r="E1612">
        <v>102798</v>
      </c>
      <c r="F1612" s="5" t="s">
        <v>66</v>
      </c>
      <c r="G1612" s="5" t="s">
        <v>51</v>
      </c>
      <c r="H1612" s="5" t="s">
        <v>165</v>
      </c>
      <c r="I1612" t="s">
        <v>35</v>
      </c>
      <c r="J1612" t="s">
        <v>165</v>
      </c>
      <c r="K1612">
        <v>50</v>
      </c>
      <c r="L1612" s="5" t="s">
        <v>3337</v>
      </c>
      <c r="M1612" s="5" t="s">
        <v>37</v>
      </c>
      <c r="N1612">
        <v>7</v>
      </c>
      <c r="O1612" t="s">
        <v>141</v>
      </c>
      <c r="P1612" s="1">
        <v>45731</v>
      </c>
      <c r="Q1612" s="1">
        <v>45754</v>
      </c>
      <c r="R1612">
        <v>1954</v>
      </c>
      <c r="S1612" s="4">
        <v>8.6</v>
      </c>
      <c r="T1612" t="s">
        <v>79</v>
      </c>
    </row>
    <row r="1613" spans="1:20" x14ac:dyDescent="0.35">
      <c r="A1613" t="s">
        <v>3338</v>
      </c>
      <c r="B1613" s="5" t="s">
        <v>28802</v>
      </c>
      <c r="C1613" s="6">
        <v>103697</v>
      </c>
      <c r="D1613" t="s">
        <v>41</v>
      </c>
      <c r="E1613">
        <v>88142</v>
      </c>
      <c r="F1613" s="5" t="s">
        <v>50</v>
      </c>
      <c r="G1613" s="5" t="s">
        <v>59</v>
      </c>
      <c r="H1613" s="5" t="s">
        <v>43</v>
      </c>
      <c r="I1613" t="s">
        <v>26</v>
      </c>
      <c r="J1613" t="s">
        <v>43</v>
      </c>
      <c r="K1613">
        <v>0</v>
      </c>
      <c r="L1613" s="5" t="s">
        <v>3339</v>
      </c>
      <c r="M1613" s="5" t="s">
        <v>28</v>
      </c>
      <c r="N1613">
        <v>2</v>
      </c>
      <c r="O1613" t="s">
        <v>147</v>
      </c>
      <c r="P1613" s="1">
        <v>45430</v>
      </c>
      <c r="Q1613" s="1">
        <v>45474</v>
      </c>
      <c r="R1613">
        <v>1173</v>
      </c>
      <c r="S1613" s="4">
        <v>9.1999999999999993</v>
      </c>
      <c r="T1613" t="s">
        <v>47</v>
      </c>
    </row>
    <row r="1614" spans="1:20" x14ac:dyDescent="0.35">
      <c r="A1614" t="s">
        <v>3340</v>
      </c>
      <c r="B1614" s="5" t="s">
        <v>91</v>
      </c>
      <c r="C1614" s="6">
        <v>28499</v>
      </c>
      <c r="D1614" t="s">
        <v>22</v>
      </c>
      <c r="E1614">
        <v>28499</v>
      </c>
      <c r="F1614" s="5" t="s">
        <v>50</v>
      </c>
      <c r="G1614" s="5" t="s">
        <v>42</v>
      </c>
      <c r="H1614" s="5" t="s">
        <v>116</v>
      </c>
      <c r="I1614" t="s">
        <v>44</v>
      </c>
      <c r="J1614" t="s">
        <v>629</v>
      </c>
      <c r="K1614">
        <v>0</v>
      </c>
      <c r="L1614" s="5" t="s">
        <v>3341</v>
      </c>
      <c r="M1614" s="5" t="s">
        <v>70</v>
      </c>
      <c r="N1614">
        <v>2</v>
      </c>
      <c r="O1614" t="s">
        <v>172</v>
      </c>
      <c r="P1614" s="1">
        <v>45317</v>
      </c>
      <c r="Q1614" s="1">
        <v>45371</v>
      </c>
      <c r="R1614">
        <v>2350</v>
      </c>
      <c r="S1614" s="4">
        <v>8.9</v>
      </c>
      <c r="T1614" t="s">
        <v>95</v>
      </c>
    </row>
    <row r="1615" spans="1:20" x14ac:dyDescent="0.35">
      <c r="A1615" t="s">
        <v>3342</v>
      </c>
      <c r="B1615" s="5" t="s">
        <v>28802</v>
      </c>
      <c r="C1615" s="6">
        <v>69768</v>
      </c>
      <c r="D1615" t="s">
        <v>22</v>
      </c>
      <c r="E1615">
        <v>69768</v>
      </c>
      <c r="F1615" s="5" t="s">
        <v>50</v>
      </c>
      <c r="G1615" s="5" t="s">
        <v>24</v>
      </c>
      <c r="H1615" s="5" t="s">
        <v>165</v>
      </c>
      <c r="I1615" t="s">
        <v>35</v>
      </c>
      <c r="J1615" t="s">
        <v>940</v>
      </c>
      <c r="K1615">
        <v>0</v>
      </c>
      <c r="L1615" s="5" t="s">
        <v>3343</v>
      </c>
      <c r="M1615" s="5" t="s">
        <v>37</v>
      </c>
      <c r="N1615">
        <v>3</v>
      </c>
      <c r="O1615" t="s">
        <v>46</v>
      </c>
      <c r="P1615" s="1">
        <v>45568</v>
      </c>
      <c r="Q1615" s="1">
        <v>45620</v>
      </c>
      <c r="R1615">
        <v>2257</v>
      </c>
      <c r="S1615" s="4">
        <v>7</v>
      </c>
      <c r="T1615" t="s">
        <v>118</v>
      </c>
    </row>
    <row r="1616" spans="1:20" x14ac:dyDescent="0.35">
      <c r="A1616" t="s">
        <v>3344</v>
      </c>
      <c r="B1616" s="5" t="s">
        <v>28802</v>
      </c>
      <c r="C1616" s="6">
        <v>71036</v>
      </c>
      <c r="D1616" t="s">
        <v>81</v>
      </c>
      <c r="E1616">
        <v>95899</v>
      </c>
      <c r="F1616" s="5" t="s">
        <v>50</v>
      </c>
      <c r="G1616" s="5" t="s">
        <v>59</v>
      </c>
      <c r="H1616" s="5" t="s">
        <v>82</v>
      </c>
      <c r="I1616" t="s">
        <v>44</v>
      </c>
      <c r="J1616" t="s">
        <v>82</v>
      </c>
      <c r="K1616">
        <v>100</v>
      </c>
      <c r="L1616" s="5" t="s">
        <v>3345</v>
      </c>
      <c r="M1616" s="5" t="s">
        <v>54</v>
      </c>
      <c r="N1616">
        <v>4</v>
      </c>
      <c r="O1616" t="s">
        <v>141</v>
      </c>
      <c r="P1616" s="1">
        <v>45420</v>
      </c>
      <c r="Q1616" s="1">
        <v>45447</v>
      </c>
      <c r="R1616">
        <v>1216</v>
      </c>
      <c r="S1616" s="4">
        <v>7.4</v>
      </c>
      <c r="T1616" t="s">
        <v>63</v>
      </c>
    </row>
    <row r="1617" spans="1:20" x14ac:dyDescent="0.35">
      <c r="A1617" t="s">
        <v>3346</v>
      </c>
      <c r="B1617" s="5" t="s">
        <v>21</v>
      </c>
      <c r="C1617" s="6">
        <v>121894</v>
      </c>
      <c r="D1617" t="s">
        <v>92</v>
      </c>
      <c r="E1617">
        <v>91421</v>
      </c>
      <c r="F1617" s="5" t="s">
        <v>66</v>
      </c>
      <c r="G1617" s="5" t="s">
        <v>42</v>
      </c>
      <c r="H1617" s="5" t="s">
        <v>93</v>
      </c>
      <c r="I1617" t="s">
        <v>44</v>
      </c>
      <c r="J1617" t="s">
        <v>93</v>
      </c>
      <c r="K1617">
        <v>50</v>
      </c>
      <c r="L1617" s="5" t="s">
        <v>3347</v>
      </c>
      <c r="M1617" s="5" t="s">
        <v>70</v>
      </c>
      <c r="N1617">
        <v>7</v>
      </c>
      <c r="O1617" t="s">
        <v>29</v>
      </c>
      <c r="P1617" s="1">
        <v>45394</v>
      </c>
      <c r="Q1617" s="1">
        <v>45441</v>
      </c>
      <c r="R1617">
        <v>1233</v>
      </c>
      <c r="S1617" s="4">
        <v>5.3</v>
      </c>
      <c r="T1617" t="s">
        <v>55</v>
      </c>
    </row>
    <row r="1618" spans="1:20" x14ac:dyDescent="0.35">
      <c r="A1618" t="s">
        <v>3348</v>
      </c>
      <c r="B1618" s="5" t="s">
        <v>28801</v>
      </c>
      <c r="C1618" s="6">
        <v>60930</v>
      </c>
      <c r="D1618" t="s">
        <v>41</v>
      </c>
      <c r="E1618">
        <v>51791</v>
      </c>
      <c r="F1618" s="5" t="s">
        <v>58</v>
      </c>
      <c r="G1618" s="5" t="s">
        <v>51</v>
      </c>
      <c r="H1618" s="5" t="s">
        <v>151</v>
      </c>
      <c r="I1618" t="s">
        <v>44</v>
      </c>
      <c r="J1618" t="s">
        <v>151</v>
      </c>
      <c r="K1618">
        <v>50</v>
      </c>
      <c r="L1618" s="5" t="s">
        <v>3349</v>
      </c>
      <c r="M1618" s="5" t="s">
        <v>70</v>
      </c>
      <c r="N1618">
        <v>0</v>
      </c>
      <c r="O1618" t="s">
        <v>85</v>
      </c>
      <c r="P1618" s="1">
        <v>45426</v>
      </c>
      <c r="Q1618" s="1">
        <v>45459</v>
      </c>
      <c r="R1618">
        <v>1096</v>
      </c>
      <c r="S1618" s="4">
        <v>9.8000000000000007</v>
      </c>
      <c r="T1618" t="s">
        <v>30</v>
      </c>
    </row>
    <row r="1619" spans="1:20" x14ac:dyDescent="0.35">
      <c r="A1619" t="s">
        <v>3350</v>
      </c>
      <c r="B1619" s="5" t="s">
        <v>105</v>
      </c>
      <c r="C1619" s="6">
        <v>124442</v>
      </c>
      <c r="D1619" t="s">
        <v>22</v>
      </c>
      <c r="E1619">
        <v>124442</v>
      </c>
      <c r="F1619" s="5" t="s">
        <v>66</v>
      </c>
      <c r="G1619" s="5" t="s">
        <v>42</v>
      </c>
      <c r="H1619" s="5" t="s">
        <v>52</v>
      </c>
      <c r="I1619" t="s">
        <v>26</v>
      </c>
      <c r="J1619" t="s">
        <v>52</v>
      </c>
      <c r="K1619">
        <v>0</v>
      </c>
      <c r="L1619" s="5" t="s">
        <v>3351</v>
      </c>
      <c r="M1619" s="5" t="s">
        <v>54</v>
      </c>
      <c r="N1619">
        <v>7</v>
      </c>
      <c r="O1619" t="s">
        <v>85</v>
      </c>
      <c r="P1619" s="1">
        <v>45749</v>
      </c>
      <c r="Q1619" s="1">
        <v>45816</v>
      </c>
      <c r="R1619">
        <v>970</v>
      </c>
      <c r="S1619" s="4">
        <v>8.1999999999999993</v>
      </c>
      <c r="T1619" t="s">
        <v>63</v>
      </c>
    </row>
    <row r="1620" spans="1:20" x14ac:dyDescent="0.35">
      <c r="A1620" t="s">
        <v>3352</v>
      </c>
      <c r="B1620" s="5" t="s">
        <v>49</v>
      </c>
      <c r="C1620" s="6">
        <v>88420</v>
      </c>
      <c r="D1620" t="s">
        <v>22</v>
      </c>
      <c r="E1620">
        <v>88420</v>
      </c>
      <c r="F1620" s="5" t="s">
        <v>50</v>
      </c>
      <c r="G1620" s="5" t="s">
        <v>42</v>
      </c>
      <c r="H1620" s="5" t="s">
        <v>25</v>
      </c>
      <c r="I1620" t="s">
        <v>35</v>
      </c>
      <c r="J1620" t="s">
        <v>25</v>
      </c>
      <c r="K1620">
        <v>50</v>
      </c>
      <c r="L1620" s="5" t="s">
        <v>3353</v>
      </c>
      <c r="M1620" s="5" t="s">
        <v>37</v>
      </c>
      <c r="N1620">
        <v>2</v>
      </c>
      <c r="O1620" t="s">
        <v>172</v>
      </c>
      <c r="P1620" s="1">
        <v>45515</v>
      </c>
      <c r="Q1620" s="1">
        <v>45539</v>
      </c>
      <c r="R1620">
        <v>2056</v>
      </c>
      <c r="S1620" s="4">
        <v>5.9</v>
      </c>
      <c r="T1620" t="s">
        <v>153</v>
      </c>
    </row>
    <row r="1621" spans="1:20" x14ac:dyDescent="0.35">
      <c r="A1621" t="s">
        <v>3354</v>
      </c>
      <c r="B1621" s="5" t="s">
        <v>73</v>
      </c>
      <c r="C1621" s="6">
        <v>84817</v>
      </c>
      <c r="D1621" t="s">
        <v>22</v>
      </c>
      <c r="E1621">
        <v>84817</v>
      </c>
      <c r="F1621" s="5" t="s">
        <v>58</v>
      </c>
      <c r="G1621" s="5" t="s">
        <v>42</v>
      </c>
      <c r="H1621" s="5" t="s">
        <v>129</v>
      </c>
      <c r="I1621" t="s">
        <v>35</v>
      </c>
      <c r="J1621" t="s">
        <v>129</v>
      </c>
      <c r="K1621">
        <v>100</v>
      </c>
      <c r="L1621" s="5" t="s">
        <v>3355</v>
      </c>
      <c r="M1621" s="5" t="s">
        <v>37</v>
      </c>
      <c r="N1621">
        <v>0</v>
      </c>
      <c r="O1621" t="s">
        <v>107</v>
      </c>
      <c r="P1621" s="1">
        <v>45638</v>
      </c>
      <c r="Q1621" s="1">
        <v>45689</v>
      </c>
      <c r="R1621">
        <v>1659</v>
      </c>
      <c r="S1621" s="4">
        <v>5.3</v>
      </c>
      <c r="T1621" t="s">
        <v>210</v>
      </c>
    </row>
    <row r="1622" spans="1:20" x14ac:dyDescent="0.35">
      <c r="A1622" t="s">
        <v>3356</v>
      </c>
      <c r="B1622" s="5" t="s">
        <v>73</v>
      </c>
      <c r="C1622" s="6">
        <v>155811</v>
      </c>
      <c r="D1622" t="s">
        <v>65</v>
      </c>
      <c r="E1622">
        <v>202554</v>
      </c>
      <c r="F1622" s="5" t="s">
        <v>66</v>
      </c>
      <c r="G1622" s="5" t="s">
        <v>42</v>
      </c>
      <c r="H1622" s="5" t="s">
        <v>67</v>
      </c>
      <c r="I1622" t="s">
        <v>26</v>
      </c>
      <c r="J1622" t="s">
        <v>67</v>
      </c>
      <c r="K1622">
        <v>0</v>
      </c>
      <c r="L1622" s="5" t="s">
        <v>3357</v>
      </c>
      <c r="M1622" s="5" t="s">
        <v>70</v>
      </c>
      <c r="N1622">
        <v>6</v>
      </c>
      <c r="O1622" t="s">
        <v>131</v>
      </c>
      <c r="P1622" s="1">
        <v>45574</v>
      </c>
      <c r="Q1622" s="1">
        <v>45636</v>
      </c>
      <c r="R1622">
        <v>1916</v>
      </c>
      <c r="S1622" s="4">
        <v>5.3</v>
      </c>
      <c r="T1622" t="s">
        <v>30</v>
      </c>
    </row>
    <row r="1623" spans="1:20" x14ac:dyDescent="0.35">
      <c r="A1623" t="s">
        <v>3358</v>
      </c>
      <c r="B1623" s="5" t="s">
        <v>28799</v>
      </c>
      <c r="C1623" s="6">
        <v>95395</v>
      </c>
      <c r="D1623" t="s">
        <v>22</v>
      </c>
      <c r="E1623">
        <v>95395</v>
      </c>
      <c r="F1623" s="5" t="s">
        <v>50</v>
      </c>
      <c r="G1623" s="5" t="s">
        <v>24</v>
      </c>
      <c r="H1623" s="5" t="s">
        <v>191</v>
      </c>
      <c r="I1623" t="s">
        <v>26</v>
      </c>
      <c r="J1623" t="s">
        <v>34</v>
      </c>
      <c r="K1623">
        <v>0</v>
      </c>
      <c r="L1623" s="5" t="s">
        <v>3359</v>
      </c>
      <c r="M1623" s="5" t="s">
        <v>70</v>
      </c>
      <c r="N1623">
        <v>3</v>
      </c>
      <c r="O1623" t="s">
        <v>147</v>
      </c>
      <c r="P1623" s="1">
        <v>45610</v>
      </c>
      <c r="Q1623" s="1">
        <v>45669</v>
      </c>
      <c r="R1623">
        <v>908</v>
      </c>
      <c r="S1623" s="4">
        <v>8.1999999999999993</v>
      </c>
      <c r="T1623" t="s">
        <v>89</v>
      </c>
    </row>
    <row r="1624" spans="1:20" x14ac:dyDescent="0.35">
      <c r="A1624" t="s">
        <v>3360</v>
      </c>
      <c r="B1624" s="5" t="s">
        <v>217</v>
      </c>
      <c r="C1624" s="6">
        <v>82987</v>
      </c>
      <c r="D1624" t="s">
        <v>41</v>
      </c>
      <c r="E1624">
        <v>70539</v>
      </c>
      <c r="F1624" s="5" t="s">
        <v>50</v>
      </c>
      <c r="G1624" s="5" t="s">
        <v>59</v>
      </c>
      <c r="H1624" s="5" t="s">
        <v>43</v>
      </c>
      <c r="I1624" t="s">
        <v>44</v>
      </c>
      <c r="J1624" t="s">
        <v>43</v>
      </c>
      <c r="K1624">
        <v>0</v>
      </c>
      <c r="L1624" s="5" t="s">
        <v>3361</v>
      </c>
      <c r="M1624" s="5" t="s">
        <v>37</v>
      </c>
      <c r="N1624">
        <v>2</v>
      </c>
      <c r="O1624" t="s">
        <v>141</v>
      </c>
      <c r="P1624" s="1">
        <v>45595</v>
      </c>
      <c r="Q1624" s="1">
        <v>45620</v>
      </c>
      <c r="R1624">
        <v>2035</v>
      </c>
      <c r="S1624" s="4">
        <v>5.8</v>
      </c>
      <c r="T1624" t="s">
        <v>38</v>
      </c>
    </row>
    <row r="1625" spans="1:20" x14ac:dyDescent="0.35">
      <c r="A1625" t="s">
        <v>3362</v>
      </c>
      <c r="B1625" s="5" t="s">
        <v>21</v>
      </c>
      <c r="C1625" s="6">
        <v>161403</v>
      </c>
      <c r="D1625" t="s">
        <v>22</v>
      </c>
      <c r="E1625">
        <v>161403</v>
      </c>
      <c r="F1625" s="5" t="s">
        <v>23</v>
      </c>
      <c r="G1625" s="5" t="s">
        <v>51</v>
      </c>
      <c r="H1625" s="5" t="s">
        <v>52</v>
      </c>
      <c r="I1625" t="s">
        <v>26</v>
      </c>
      <c r="J1625" t="s">
        <v>52</v>
      </c>
      <c r="K1625">
        <v>50</v>
      </c>
      <c r="L1625" s="5" t="s">
        <v>3363</v>
      </c>
      <c r="M1625" s="5" t="s">
        <v>54</v>
      </c>
      <c r="N1625">
        <v>15</v>
      </c>
      <c r="O1625" t="s">
        <v>62</v>
      </c>
      <c r="P1625" s="1">
        <v>45428</v>
      </c>
      <c r="Q1625" s="1">
        <v>45488</v>
      </c>
      <c r="R1625">
        <v>1635</v>
      </c>
      <c r="S1625" s="4">
        <v>9.8000000000000007</v>
      </c>
      <c r="T1625" t="s">
        <v>89</v>
      </c>
    </row>
    <row r="1626" spans="1:20" x14ac:dyDescent="0.35">
      <c r="A1626" t="s">
        <v>3364</v>
      </c>
      <c r="B1626" s="5" t="s">
        <v>57</v>
      </c>
      <c r="C1626" s="6">
        <v>151191</v>
      </c>
      <c r="D1626" t="s">
        <v>22</v>
      </c>
      <c r="E1626">
        <v>151191</v>
      </c>
      <c r="F1626" s="5" t="s">
        <v>66</v>
      </c>
      <c r="G1626" s="5" t="s">
        <v>59</v>
      </c>
      <c r="H1626" s="5" t="s">
        <v>97</v>
      </c>
      <c r="I1626" t="s">
        <v>44</v>
      </c>
      <c r="J1626" t="s">
        <v>97</v>
      </c>
      <c r="K1626">
        <v>0</v>
      </c>
      <c r="L1626" s="5" t="s">
        <v>3365</v>
      </c>
      <c r="M1626" s="5" t="s">
        <v>54</v>
      </c>
      <c r="N1626">
        <v>8</v>
      </c>
      <c r="O1626" t="s">
        <v>135</v>
      </c>
      <c r="P1626" s="1">
        <v>45748</v>
      </c>
      <c r="Q1626" s="1">
        <v>45771</v>
      </c>
      <c r="R1626">
        <v>890</v>
      </c>
      <c r="S1626" s="4">
        <v>6.7</v>
      </c>
      <c r="T1626" t="s">
        <v>277</v>
      </c>
    </row>
    <row r="1627" spans="1:20" x14ac:dyDescent="0.35">
      <c r="A1627" t="s">
        <v>3366</v>
      </c>
      <c r="B1627" s="5" t="s">
        <v>28800</v>
      </c>
      <c r="C1627" s="6">
        <v>92075</v>
      </c>
      <c r="D1627" t="s">
        <v>41</v>
      </c>
      <c r="E1627">
        <v>78264</v>
      </c>
      <c r="F1627" s="5" t="s">
        <v>66</v>
      </c>
      <c r="G1627" s="5" t="s">
        <v>42</v>
      </c>
      <c r="H1627" s="5" t="s">
        <v>60</v>
      </c>
      <c r="I1627" t="s">
        <v>44</v>
      </c>
      <c r="J1627" t="s">
        <v>60</v>
      </c>
      <c r="K1627">
        <v>100</v>
      </c>
      <c r="L1627" s="5" t="s">
        <v>3367</v>
      </c>
      <c r="M1627" s="5" t="s">
        <v>37</v>
      </c>
      <c r="N1627">
        <v>6</v>
      </c>
      <c r="O1627" t="s">
        <v>88</v>
      </c>
      <c r="P1627" s="1">
        <v>45598</v>
      </c>
      <c r="Q1627" s="1">
        <v>45631</v>
      </c>
      <c r="R1627">
        <v>2261</v>
      </c>
      <c r="S1627" s="4">
        <v>7.7</v>
      </c>
      <c r="T1627" t="s">
        <v>38</v>
      </c>
    </row>
    <row r="1628" spans="1:20" x14ac:dyDescent="0.35">
      <c r="A1628" t="s">
        <v>3368</v>
      </c>
      <c r="B1628" s="5" t="s">
        <v>179</v>
      </c>
      <c r="C1628" s="6">
        <v>43996</v>
      </c>
      <c r="D1628" t="s">
        <v>22</v>
      </c>
      <c r="E1628">
        <v>43996</v>
      </c>
      <c r="F1628" s="5" t="s">
        <v>50</v>
      </c>
      <c r="G1628" s="5" t="s">
        <v>51</v>
      </c>
      <c r="H1628" s="5" t="s">
        <v>157</v>
      </c>
      <c r="I1628" t="s">
        <v>44</v>
      </c>
      <c r="J1628" t="s">
        <v>157</v>
      </c>
      <c r="K1628">
        <v>100</v>
      </c>
      <c r="L1628" s="5" t="s">
        <v>3369</v>
      </c>
      <c r="M1628" s="5" t="s">
        <v>70</v>
      </c>
      <c r="N1628">
        <v>2</v>
      </c>
      <c r="O1628" t="s">
        <v>172</v>
      </c>
      <c r="P1628" s="1">
        <v>45344</v>
      </c>
      <c r="Q1628" s="1">
        <v>45367</v>
      </c>
      <c r="R1628">
        <v>2422</v>
      </c>
      <c r="S1628" s="4">
        <v>7.2</v>
      </c>
      <c r="T1628" t="s">
        <v>89</v>
      </c>
    </row>
    <row r="1629" spans="1:20" x14ac:dyDescent="0.35">
      <c r="A1629" t="s">
        <v>3370</v>
      </c>
      <c r="B1629" s="5" t="s">
        <v>28802</v>
      </c>
      <c r="C1629" s="6">
        <v>25803</v>
      </c>
      <c r="D1629" t="s">
        <v>22</v>
      </c>
      <c r="E1629">
        <v>25803</v>
      </c>
      <c r="F1629" s="5" t="s">
        <v>58</v>
      </c>
      <c r="G1629" s="5" t="s">
        <v>24</v>
      </c>
      <c r="H1629" s="5" t="s">
        <v>116</v>
      </c>
      <c r="I1629" t="s">
        <v>26</v>
      </c>
      <c r="J1629" t="s">
        <v>116</v>
      </c>
      <c r="K1629">
        <v>50</v>
      </c>
      <c r="L1629" s="5" t="s">
        <v>3371</v>
      </c>
      <c r="M1629" s="5" t="s">
        <v>70</v>
      </c>
      <c r="N1629">
        <v>0</v>
      </c>
      <c r="O1629" t="s">
        <v>71</v>
      </c>
      <c r="P1629" s="1">
        <v>45656</v>
      </c>
      <c r="Q1629" s="1">
        <v>45720</v>
      </c>
      <c r="R1629">
        <v>1599</v>
      </c>
      <c r="S1629" s="4">
        <v>7.1</v>
      </c>
      <c r="T1629" t="s">
        <v>89</v>
      </c>
    </row>
    <row r="1630" spans="1:20" x14ac:dyDescent="0.35">
      <c r="A1630" t="s">
        <v>3372</v>
      </c>
      <c r="B1630" s="5" t="s">
        <v>91</v>
      </c>
      <c r="C1630" s="6">
        <v>99682</v>
      </c>
      <c r="D1630" t="s">
        <v>22</v>
      </c>
      <c r="E1630">
        <v>99682</v>
      </c>
      <c r="F1630" s="5" t="s">
        <v>58</v>
      </c>
      <c r="G1630" s="5" t="s">
        <v>51</v>
      </c>
      <c r="H1630" s="5" t="s">
        <v>101</v>
      </c>
      <c r="I1630" t="s">
        <v>35</v>
      </c>
      <c r="J1630" t="s">
        <v>915</v>
      </c>
      <c r="K1630">
        <v>0</v>
      </c>
      <c r="L1630" s="5" t="s">
        <v>3373</v>
      </c>
      <c r="M1630" s="5" t="s">
        <v>28</v>
      </c>
      <c r="N1630">
        <v>0</v>
      </c>
      <c r="O1630" t="s">
        <v>71</v>
      </c>
      <c r="P1630" s="1">
        <v>45728</v>
      </c>
      <c r="Q1630" s="1">
        <v>45766</v>
      </c>
      <c r="R1630">
        <v>2193</v>
      </c>
      <c r="S1630" s="4">
        <v>5.3</v>
      </c>
      <c r="T1630" t="s">
        <v>79</v>
      </c>
    </row>
    <row r="1631" spans="1:20" x14ac:dyDescent="0.35">
      <c r="A1631" t="s">
        <v>3374</v>
      </c>
      <c r="B1631" s="5" t="s">
        <v>179</v>
      </c>
      <c r="C1631" s="6">
        <v>108655</v>
      </c>
      <c r="D1631" t="s">
        <v>22</v>
      </c>
      <c r="E1631">
        <v>108655</v>
      </c>
      <c r="F1631" s="5" t="s">
        <v>23</v>
      </c>
      <c r="G1631" s="5" t="s">
        <v>24</v>
      </c>
      <c r="H1631" s="5" t="s">
        <v>157</v>
      </c>
      <c r="I1631" t="s">
        <v>35</v>
      </c>
      <c r="J1631" t="s">
        <v>157</v>
      </c>
      <c r="K1631">
        <v>0</v>
      </c>
      <c r="L1631" s="5" t="s">
        <v>3375</v>
      </c>
      <c r="M1631" s="5" t="s">
        <v>28</v>
      </c>
      <c r="N1631">
        <v>17</v>
      </c>
      <c r="O1631" t="s">
        <v>78</v>
      </c>
      <c r="P1631" s="1">
        <v>45423</v>
      </c>
      <c r="Q1631" s="1">
        <v>45468</v>
      </c>
      <c r="R1631">
        <v>1410</v>
      </c>
      <c r="S1631" s="4">
        <v>7.9</v>
      </c>
      <c r="T1631" t="s">
        <v>243</v>
      </c>
    </row>
    <row r="1632" spans="1:20" x14ac:dyDescent="0.35">
      <c r="A1632" t="s">
        <v>3376</v>
      </c>
      <c r="B1632" s="5" t="s">
        <v>28800</v>
      </c>
      <c r="C1632" s="6">
        <v>79605</v>
      </c>
      <c r="D1632" t="s">
        <v>81</v>
      </c>
      <c r="E1632">
        <v>107467</v>
      </c>
      <c r="F1632" s="5" t="s">
        <v>50</v>
      </c>
      <c r="G1632" s="5" t="s">
        <v>24</v>
      </c>
      <c r="H1632" s="5" t="s">
        <v>82</v>
      </c>
      <c r="I1632" t="s">
        <v>26</v>
      </c>
      <c r="J1632" t="s">
        <v>82</v>
      </c>
      <c r="K1632">
        <v>50</v>
      </c>
      <c r="L1632" s="5" t="s">
        <v>3377</v>
      </c>
      <c r="M1632" s="5" t="s">
        <v>70</v>
      </c>
      <c r="N1632">
        <v>3</v>
      </c>
      <c r="O1632" t="s">
        <v>141</v>
      </c>
      <c r="P1632" s="1">
        <v>45441</v>
      </c>
      <c r="Q1632" s="1">
        <v>45498</v>
      </c>
      <c r="R1632">
        <v>789</v>
      </c>
      <c r="S1632" s="4">
        <v>7</v>
      </c>
      <c r="T1632" t="s">
        <v>95</v>
      </c>
    </row>
    <row r="1633" spans="1:20" x14ac:dyDescent="0.35">
      <c r="A1633" t="s">
        <v>3378</v>
      </c>
      <c r="B1633" s="5" t="s">
        <v>162</v>
      </c>
      <c r="C1633" s="6">
        <v>68143</v>
      </c>
      <c r="D1633" t="s">
        <v>41</v>
      </c>
      <c r="E1633">
        <v>57922</v>
      </c>
      <c r="F1633" s="5" t="s">
        <v>58</v>
      </c>
      <c r="G1633" s="5" t="s">
        <v>24</v>
      </c>
      <c r="H1633" s="5" t="s">
        <v>126</v>
      </c>
      <c r="I1633" t="s">
        <v>26</v>
      </c>
      <c r="J1633" t="s">
        <v>82</v>
      </c>
      <c r="K1633">
        <v>100</v>
      </c>
      <c r="L1633" s="5" t="s">
        <v>3379</v>
      </c>
      <c r="M1633" s="5" t="s">
        <v>37</v>
      </c>
      <c r="N1633">
        <v>0</v>
      </c>
      <c r="O1633" t="s">
        <v>46</v>
      </c>
      <c r="P1633" s="1">
        <v>45316</v>
      </c>
      <c r="Q1633" s="1">
        <v>45345</v>
      </c>
      <c r="R1633">
        <v>1355</v>
      </c>
      <c r="S1633" s="4">
        <v>5.5</v>
      </c>
      <c r="T1633" t="s">
        <v>153</v>
      </c>
    </row>
    <row r="1634" spans="1:20" x14ac:dyDescent="0.35">
      <c r="A1634" t="s">
        <v>3380</v>
      </c>
      <c r="B1634" s="5" t="s">
        <v>145</v>
      </c>
      <c r="C1634" s="6">
        <v>177618</v>
      </c>
      <c r="D1634" t="s">
        <v>65</v>
      </c>
      <c r="E1634">
        <v>230903</v>
      </c>
      <c r="F1634" s="5" t="s">
        <v>23</v>
      </c>
      <c r="G1634" s="5" t="s">
        <v>24</v>
      </c>
      <c r="H1634" s="5" t="s">
        <v>67</v>
      </c>
      <c r="I1634" t="s">
        <v>44</v>
      </c>
      <c r="J1634" t="s">
        <v>67</v>
      </c>
      <c r="K1634">
        <v>0</v>
      </c>
      <c r="L1634" s="5" t="s">
        <v>3381</v>
      </c>
      <c r="M1634" s="5" t="s">
        <v>37</v>
      </c>
      <c r="N1634">
        <v>18</v>
      </c>
      <c r="O1634" t="s">
        <v>135</v>
      </c>
      <c r="P1634" s="1">
        <v>45330</v>
      </c>
      <c r="Q1634" s="1">
        <v>45370</v>
      </c>
      <c r="R1634">
        <v>957</v>
      </c>
      <c r="S1634" s="4">
        <v>8.1</v>
      </c>
      <c r="T1634" t="s">
        <v>136</v>
      </c>
    </row>
    <row r="1635" spans="1:20" x14ac:dyDescent="0.35">
      <c r="A1635" t="s">
        <v>3382</v>
      </c>
      <c r="B1635" s="5" t="s">
        <v>57</v>
      </c>
      <c r="C1635" s="6">
        <v>220052</v>
      </c>
      <c r="D1635" t="s">
        <v>74</v>
      </c>
      <c r="E1635">
        <v>275065</v>
      </c>
      <c r="F1635" s="5" t="s">
        <v>23</v>
      </c>
      <c r="G1635" s="5" t="s">
        <v>42</v>
      </c>
      <c r="H1635" s="5" t="s">
        <v>75</v>
      </c>
      <c r="I1635" t="s">
        <v>35</v>
      </c>
      <c r="J1635" t="s">
        <v>247</v>
      </c>
      <c r="K1635">
        <v>50</v>
      </c>
      <c r="L1635" s="5" t="s">
        <v>3383</v>
      </c>
      <c r="M1635" s="5" t="s">
        <v>70</v>
      </c>
      <c r="N1635">
        <v>17</v>
      </c>
      <c r="O1635" t="s">
        <v>147</v>
      </c>
      <c r="P1635" s="1">
        <v>45659</v>
      </c>
      <c r="Q1635" s="1">
        <v>45683</v>
      </c>
      <c r="R1635">
        <v>1422</v>
      </c>
      <c r="S1635" s="4">
        <v>9.1</v>
      </c>
      <c r="T1635" t="s">
        <v>95</v>
      </c>
    </row>
    <row r="1636" spans="1:20" x14ac:dyDescent="0.35">
      <c r="A1636" t="s">
        <v>3384</v>
      </c>
      <c r="B1636" s="5" t="s">
        <v>28801</v>
      </c>
      <c r="C1636" s="6">
        <v>83629</v>
      </c>
      <c r="D1636" t="s">
        <v>92</v>
      </c>
      <c r="E1636">
        <v>62722</v>
      </c>
      <c r="F1636" s="5" t="s">
        <v>50</v>
      </c>
      <c r="G1636" s="5" t="s">
        <v>24</v>
      </c>
      <c r="H1636" s="5" t="s">
        <v>93</v>
      </c>
      <c r="I1636" t="s">
        <v>26</v>
      </c>
      <c r="J1636" t="s">
        <v>97</v>
      </c>
      <c r="K1636">
        <v>100</v>
      </c>
      <c r="L1636" s="5" t="s">
        <v>3385</v>
      </c>
      <c r="M1636" s="5" t="s">
        <v>54</v>
      </c>
      <c r="N1636">
        <v>2</v>
      </c>
      <c r="O1636" t="s">
        <v>78</v>
      </c>
      <c r="P1636" s="1">
        <v>45394</v>
      </c>
      <c r="Q1636" s="1">
        <v>45436</v>
      </c>
      <c r="R1636">
        <v>2018</v>
      </c>
      <c r="S1636" s="4">
        <v>6.2</v>
      </c>
      <c r="T1636" t="s">
        <v>108</v>
      </c>
    </row>
    <row r="1637" spans="1:20" x14ac:dyDescent="0.35">
      <c r="A1637" t="s">
        <v>3386</v>
      </c>
      <c r="B1637" s="5" t="s">
        <v>28801</v>
      </c>
      <c r="C1637" s="6">
        <v>162381</v>
      </c>
      <c r="D1637" t="s">
        <v>41</v>
      </c>
      <c r="E1637">
        <v>138024</v>
      </c>
      <c r="F1637" s="5" t="s">
        <v>66</v>
      </c>
      <c r="G1637" s="5" t="s">
        <v>59</v>
      </c>
      <c r="H1637" s="5" t="s">
        <v>126</v>
      </c>
      <c r="I1637" t="s">
        <v>35</v>
      </c>
      <c r="J1637" t="s">
        <v>126</v>
      </c>
      <c r="K1637">
        <v>0</v>
      </c>
      <c r="L1637" s="5" t="s">
        <v>3387</v>
      </c>
      <c r="M1637" s="5" t="s">
        <v>37</v>
      </c>
      <c r="N1637">
        <v>6</v>
      </c>
      <c r="O1637" t="s">
        <v>78</v>
      </c>
      <c r="P1637" s="1">
        <v>45554</v>
      </c>
      <c r="Q1637" s="1">
        <v>45623</v>
      </c>
      <c r="R1637">
        <v>1315</v>
      </c>
      <c r="S1637" s="4">
        <v>5.4</v>
      </c>
      <c r="T1637" t="s">
        <v>89</v>
      </c>
    </row>
    <row r="1638" spans="1:20" x14ac:dyDescent="0.35">
      <c r="A1638" t="s">
        <v>3388</v>
      </c>
      <c r="B1638" s="5" t="s">
        <v>28800</v>
      </c>
      <c r="C1638" s="6">
        <v>124109</v>
      </c>
      <c r="D1638" t="s">
        <v>22</v>
      </c>
      <c r="E1638">
        <v>124109</v>
      </c>
      <c r="F1638" s="5" t="s">
        <v>66</v>
      </c>
      <c r="G1638" s="5" t="s">
        <v>59</v>
      </c>
      <c r="H1638" s="5" t="s">
        <v>25</v>
      </c>
      <c r="I1638" t="s">
        <v>26</v>
      </c>
      <c r="J1638" t="s">
        <v>25</v>
      </c>
      <c r="K1638">
        <v>0</v>
      </c>
      <c r="L1638" s="5" t="s">
        <v>3389</v>
      </c>
      <c r="M1638" s="5" t="s">
        <v>37</v>
      </c>
      <c r="N1638">
        <v>8</v>
      </c>
      <c r="O1638" t="s">
        <v>29</v>
      </c>
      <c r="P1638" s="1">
        <v>45322</v>
      </c>
      <c r="Q1638" s="1">
        <v>45373</v>
      </c>
      <c r="R1638">
        <v>1835</v>
      </c>
      <c r="S1638" s="4">
        <v>5.9</v>
      </c>
      <c r="T1638" t="s">
        <v>118</v>
      </c>
    </row>
    <row r="1639" spans="1:20" x14ac:dyDescent="0.35">
      <c r="A1639" t="s">
        <v>3390</v>
      </c>
      <c r="B1639" s="5" t="s">
        <v>28799</v>
      </c>
      <c r="C1639" s="6">
        <v>59192</v>
      </c>
      <c r="D1639" t="s">
        <v>81</v>
      </c>
      <c r="E1639">
        <v>79909</v>
      </c>
      <c r="F1639" s="5" t="s">
        <v>58</v>
      </c>
      <c r="G1639" s="5" t="s">
        <v>42</v>
      </c>
      <c r="H1639" s="5" t="s">
        <v>82</v>
      </c>
      <c r="I1639" t="s">
        <v>26</v>
      </c>
      <c r="J1639" t="s">
        <v>410</v>
      </c>
      <c r="K1639">
        <v>0</v>
      </c>
      <c r="L1639" s="5" t="s">
        <v>3391</v>
      </c>
      <c r="M1639" s="5" t="s">
        <v>28</v>
      </c>
      <c r="N1639">
        <v>1</v>
      </c>
      <c r="O1639" t="s">
        <v>147</v>
      </c>
      <c r="P1639" s="1">
        <v>45379</v>
      </c>
      <c r="Q1639" s="1">
        <v>45397</v>
      </c>
      <c r="R1639">
        <v>1675</v>
      </c>
      <c r="S1639" s="4">
        <v>6.3</v>
      </c>
      <c r="T1639" t="s">
        <v>210</v>
      </c>
    </row>
    <row r="1640" spans="1:20" x14ac:dyDescent="0.35">
      <c r="A1640" t="s">
        <v>3392</v>
      </c>
      <c r="B1640" s="5" t="s">
        <v>28802</v>
      </c>
      <c r="C1640" s="6">
        <v>49329</v>
      </c>
      <c r="D1640" t="s">
        <v>22</v>
      </c>
      <c r="E1640">
        <v>49329</v>
      </c>
      <c r="F1640" s="5" t="s">
        <v>66</v>
      </c>
      <c r="G1640" s="5" t="s">
        <v>24</v>
      </c>
      <c r="H1640" s="5" t="s">
        <v>116</v>
      </c>
      <c r="I1640" t="s">
        <v>26</v>
      </c>
      <c r="J1640" t="s">
        <v>116</v>
      </c>
      <c r="K1640">
        <v>0</v>
      </c>
      <c r="L1640" s="5" t="s">
        <v>3393</v>
      </c>
      <c r="M1640" s="5" t="s">
        <v>28</v>
      </c>
      <c r="N1640">
        <v>7</v>
      </c>
      <c r="O1640" t="s">
        <v>135</v>
      </c>
      <c r="P1640" s="1">
        <v>45682</v>
      </c>
      <c r="Q1640" s="1">
        <v>45733</v>
      </c>
      <c r="R1640">
        <v>1500</v>
      </c>
      <c r="S1640" s="4">
        <v>5.9</v>
      </c>
      <c r="T1640" t="s">
        <v>89</v>
      </c>
    </row>
    <row r="1641" spans="1:20" x14ac:dyDescent="0.35">
      <c r="A1641" t="s">
        <v>3394</v>
      </c>
      <c r="B1641" s="5" t="s">
        <v>179</v>
      </c>
      <c r="C1641" s="6">
        <v>76915</v>
      </c>
      <c r="D1641" t="s">
        <v>22</v>
      </c>
      <c r="E1641">
        <v>76915</v>
      </c>
      <c r="F1641" s="5" t="s">
        <v>23</v>
      </c>
      <c r="G1641" s="5" t="s">
        <v>59</v>
      </c>
      <c r="H1641" s="5" t="s">
        <v>116</v>
      </c>
      <c r="I1641" t="s">
        <v>26</v>
      </c>
      <c r="J1641" t="s">
        <v>116</v>
      </c>
      <c r="K1641">
        <v>100</v>
      </c>
      <c r="L1641" s="5" t="s">
        <v>3395</v>
      </c>
      <c r="M1641" s="5" t="s">
        <v>28</v>
      </c>
      <c r="N1641">
        <v>13</v>
      </c>
      <c r="O1641" t="s">
        <v>88</v>
      </c>
      <c r="P1641" s="1">
        <v>45579</v>
      </c>
      <c r="Q1641" s="1">
        <v>45639</v>
      </c>
      <c r="R1641">
        <v>1541</v>
      </c>
      <c r="S1641" s="4">
        <v>5.4</v>
      </c>
      <c r="T1641" t="s">
        <v>47</v>
      </c>
    </row>
    <row r="1642" spans="1:20" x14ac:dyDescent="0.35">
      <c r="A1642" t="s">
        <v>3396</v>
      </c>
      <c r="B1642" s="5" t="s">
        <v>28799</v>
      </c>
      <c r="C1642" s="6">
        <v>101027</v>
      </c>
      <c r="D1642" t="s">
        <v>22</v>
      </c>
      <c r="E1642">
        <v>101027</v>
      </c>
      <c r="F1642" s="5" t="s">
        <v>23</v>
      </c>
      <c r="G1642" s="5" t="s">
        <v>59</v>
      </c>
      <c r="H1642" s="5" t="s">
        <v>157</v>
      </c>
      <c r="I1642" t="s">
        <v>26</v>
      </c>
      <c r="J1642" t="s">
        <v>157</v>
      </c>
      <c r="K1642">
        <v>100</v>
      </c>
      <c r="L1642" s="5" t="s">
        <v>3397</v>
      </c>
      <c r="M1642" s="5" t="s">
        <v>70</v>
      </c>
      <c r="N1642">
        <v>11</v>
      </c>
      <c r="O1642" t="s">
        <v>147</v>
      </c>
      <c r="P1642" s="1">
        <v>45319</v>
      </c>
      <c r="Q1642" s="1">
        <v>45357</v>
      </c>
      <c r="R1642">
        <v>882</v>
      </c>
      <c r="S1642" s="4">
        <v>8.8000000000000007</v>
      </c>
      <c r="T1642" t="s">
        <v>118</v>
      </c>
    </row>
    <row r="1643" spans="1:20" x14ac:dyDescent="0.35">
      <c r="A1643" t="s">
        <v>3398</v>
      </c>
      <c r="B1643" s="5" t="s">
        <v>91</v>
      </c>
      <c r="C1643" s="6">
        <v>238301</v>
      </c>
      <c r="D1643" t="s">
        <v>22</v>
      </c>
      <c r="E1643">
        <v>238301</v>
      </c>
      <c r="F1643" s="5" t="s">
        <v>23</v>
      </c>
      <c r="G1643" s="5" t="s">
        <v>59</v>
      </c>
      <c r="H1643" s="5" t="s">
        <v>68</v>
      </c>
      <c r="I1643" t="s">
        <v>44</v>
      </c>
      <c r="J1643" t="s">
        <v>68</v>
      </c>
      <c r="K1643">
        <v>100</v>
      </c>
      <c r="L1643" s="5" t="s">
        <v>3399</v>
      </c>
      <c r="M1643" s="5" t="s">
        <v>54</v>
      </c>
      <c r="N1643">
        <v>13</v>
      </c>
      <c r="O1643" t="s">
        <v>29</v>
      </c>
      <c r="P1643" s="1">
        <v>45573</v>
      </c>
      <c r="Q1643" s="1">
        <v>45621</v>
      </c>
      <c r="R1643">
        <v>2043</v>
      </c>
      <c r="S1643" s="4">
        <v>5.7</v>
      </c>
      <c r="T1643" t="s">
        <v>47</v>
      </c>
    </row>
    <row r="1644" spans="1:20" x14ac:dyDescent="0.35">
      <c r="A1644" t="s">
        <v>3400</v>
      </c>
      <c r="B1644" s="5" t="s">
        <v>21</v>
      </c>
      <c r="C1644" s="6">
        <v>143521</v>
      </c>
      <c r="D1644" t="s">
        <v>22</v>
      </c>
      <c r="E1644">
        <v>143521</v>
      </c>
      <c r="F1644" s="5" t="s">
        <v>66</v>
      </c>
      <c r="G1644" s="5" t="s">
        <v>24</v>
      </c>
      <c r="H1644" s="5" t="s">
        <v>129</v>
      </c>
      <c r="I1644" t="s">
        <v>35</v>
      </c>
      <c r="J1644" t="s">
        <v>192</v>
      </c>
      <c r="K1644">
        <v>50</v>
      </c>
      <c r="L1644" s="5" t="s">
        <v>3401</v>
      </c>
      <c r="M1644" s="5" t="s">
        <v>28</v>
      </c>
      <c r="N1644">
        <v>5</v>
      </c>
      <c r="O1644" t="s">
        <v>167</v>
      </c>
      <c r="P1644" s="1">
        <v>45408</v>
      </c>
      <c r="Q1644" s="1">
        <v>45435</v>
      </c>
      <c r="R1644">
        <v>2414</v>
      </c>
      <c r="S1644" s="4">
        <v>8.1999999999999993</v>
      </c>
      <c r="T1644" t="s">
        <v>136</v>
      </c>
    </row>
    <row r="1645" spans="1:20" x14ac:dyDescent="0.35">
      <c r="A1645" t="s">
        <v>3402</v>
      </c>
      <c r="B1645" s="5" t="s">
        <v>28802</v>
      </c>
      <c r="C1645" s="6">
        <v>139551</v>
      </c>
      <c r="D1645" t="s">
        <v>33</v>
      </c>
      <c r="E1645">
        <v>15350610</v>
      </c>
      <c r="F1645" s="5" t="s">
        <v>66</v>
      </c>
      <c r="G1645" s="5" t="s">
        <v>51</v>
      </c>
      <c r="H1645" s="5" t="s">
        <v>34</v>
      </c>
      <c r="I1645" t="s">
        <v>35</v>
      </c>
      <c r="J1645" t="s">
        <v>192</v>
      </c>
      <c r="K1645">
        <v>100</v>
      </c>
      <c r="L1645" s="5" t="s">
        <v>3403</v>
      </c>
      <c r="M1645" s="5" t="s">
        <v>37</v>
      </c>
      <c r="N1645">
        <v>7</v>
      </c>
      <c r="O1645" t="s">
        <v>131</v>
      </c>
      <c r="P1645" s="1">
        <v>45675</v>
      </c>
      <c r="Q1645" s="1">
        <v>45726</v>
      </c>
      <c r="R1645">
        <v>1243</v>
      </c>
      <c r="S1645" s="4">
        <v>7</v>
      </c>
      <c r="T1645" t="s">
        <v>79</v>
      </c>
    </row>
    <row r="1646" spans="1:20" x14ac:dyDescent="0.35">
      <c r="A1646" t="s">
        <v>3404</v>
      </c>
      <c r="B1646" s="5" t="s">
        <v>179</v>
      </c>
      <c r="C1646" s="6">
        <v>85768</v>
      </c>
      <c r="D1646" t="s">
        <v>41</v>
      </c>
      <c r="E1646">
        <v>72903</v>
      </c>
      <c r="F1646" s="5" t="s">
        <v>58</v>
      </c>
      <c r="G1646" s="5" t="s">
        <v>51</v>
      </c>
      <c r="H1646" s="5" t="s">
        <v>151</v>
      </c>
      <c r="I1646" t="s">
        <v>35</v>
      </c>
      <c r="J1646" t="s">
        <v>151</v>
      </c>
      <c r="K1646">
        <v>50</v>
      </c>
      <c r="L1646" s="5" t="s">
        <v>3405</v>
      </c>
      <c r="M1646" s="5" t="s">
        <v>70</v>
      </c>
      <c r="N1646">
        <v>1</v>
      </c>
      <c r="O1646" t="s">
        <v>172</v>
      </c>
      <c r="P1646" s="1">
        <v>45756</v>
      </c>
      <c r="Q1646" s="1">
        <v>45819</v>
      </c>
      <c r="R1646">
        <v>1439</v>
      </c>
      <c r="S1646" s="4">
        <v>9</v>
      </c>
      <c r="T1646" t="s">
        <v>38</v>
      </c>
    </row>
    <row r="1647" spans="1:20" x14ac:dyDescent="0.35">
      <c r="A1647" t="s">
        <v>3406</v>
      </c>
      <c r="B1647" s="5" t="s">
        <v>40</v>
      </c>
      <c r="C1647" s="6">
        <v>252548</v>
      </c>
      <c r="D1647" t="s">
        <v>22</v>
      </c>
      <c r="E1647">
        <v>252548</v>
      </c>
      <c r="F1647" s="5" t="s">
        <v>23</v>
      </c>
      <c r="G1647" s="5" t="s">
        <v>51</v>
      </c>
      <c r="H1647" s="5" t="s">
        <v>101</v>
      </c>
      <c r="I1647" t="s">
        <v>35</v>
      </c>
      <c r="J1647" t="s">
        <v>101</v>
      </c>
      <c r="K1647">
        <v>50</v>
      </c>
      <c r="L1647" s="5" t="s">
        <v>3407</v>
      </c>
      <c r="M1647" s="5" t="s">
        <v>54</v>
      </c>
      <c r="N1647">
        <v>13</v>
      </c>
      <c r="O1647" t="s">
        <v>85</v>
      </c>
      <c r="P1647" s="1">
        <v>45547</v>
      </c>
      <c r="Q1647" s="1">
        <v>45577</v>
      </c>
      <c r="R1647">
        <v>2479</v>
      </c>
      <c r="S1647" s="4">
        <v>6.3</v>
      </c>
      <c r="T1647" t="s">
        <v>95</v>
      </c>
    </row>
    <row r="1648" spans="1:20" x14ac:dyDescent="0.35">
      <c r="A1648" t="s">
        <v>3408</v>
      </c>
      <c r="B1648" s="5" t="s">
        <v>28802</v>
      </c>
      <c r="C1648" s="6">
        <v>116048</v>
      </c>
      <c r="D1648" t="s">
        <v>41</v>
      </c>
      <c r="E1648">
        <v>98641</v>
      </c>
      <c r="F1648" s="5" t="s">
        <v>50</v>
      </c>
      <c r="G1648" s="5" t="s">
        <v>42</v>
      </c>
      <c r="H1648" s="5" t="s">
        <v>151</v>
      </c>
      <c r="I1648" t="s">
        <v>35</v>
      </c>
      <c r="J1648" t="s">
        <v>151</v>
      </c>
      <c r="K1648">
        <v>0</v>
      </c>
      <c r="L1648" s="5" t="s">
        <v>3409</v>
      </c>
      <c r="M1648" s="5" t="s">
        <v>37</v>
      </c>
      <c r="N1648">
        <v>4</v>
      </c>
      <c r="O1648" t="s">
        <v>88</v>
      </c>
      <c r="P1648" s="1">
        <v>45454</v>
      </c>
      <c r="Q1648" s="1">
        <v>45491</v>
      </c>
      <c r="R1648">
        <v>526</v>
      </c>
      <c r="S1648" s="4">
        <v>9.6</v>
      </c>
      <c r="T1648" t="s">
        <v>103</v>
      </c>
    </row>
    <row r="1649" spans="1:20" x14ac:dyDescent="0.35">
      <c r="A1649" t="s">
        <v>3410</v>
      </c>
      <c r="B1649" s="5" t="s">
        <v>32</v>
      </c>
      <c r="C1649" s="6">
        <v>29834</v>
      </c>
      <c r="D1649" t="s">
        <v>22</v>
      </c>
      <c r="E1649">
        <v>29834</v>
      </c>
      <c r="F1649" s="5" t="s">
        <v>58</v>
      </c>
      <c r="G1649" s="5" t="s">
        <v>24</v>
      </c>
      <c r="H1649" s="5" t="s">
        <v>157</v>
      </c>
      <c r="I1649" t="s">
        <v>35</v>
      </c>
      <c r="J1649" t="s">
        <v>157</v>
      </c>
      <c r="K1649">
        <v>0</v>
      </c>
      <c r="L1649" s="5" t="s">
        <v>3411</v>
      </c>
      <c r="M1649" s="5" t="s">
        <v>37</v>
      </c>
      <c r="N1649">
        <v>0</v>
      </c>
      <c r="O1649" t="s">
        <v>78</v>
      </c>
      <c r="P1649" s="1">
        <v>45413</v>
      </c>
      <c r="Q1649" s="1">
        <v>45434</v>
      </c>
      <c r="R1649">
        <v>1564</v>
      </c>
      <c r="S1649" s="4">
        <v>9</v>
      </c>
      <c r="T1649" t="s">
        <v>89</v>
      </c>
    </row>
    <row r="1650" spans="1:20" x14ac:dyDescent="0.35">
      <c r="A1650" t="s">
        <v>3412</v>
      </c>
      <c r="B1650" s="5" t="s">
        <v>91</v>
      </c>
      <c r="C1650" s="6">
        <v>120609</v>
      </c>
      <c r="D1650" t="s">
        <v>74</v>
      </c>
      <c r="E1650">
        <v>150761</v>
      </c>
      <c r="F1650" s="5" t="s">
        <v>66</v>
      </c>
      <c r="G1650" s="5" t="s">
        <v>59</v>
      </c>
      <c r="H1650" s="5" t="s">
        <v>75</v>
      </c>
      <c r="I1650" t="s">
        <v>44</v>
      </c>
      <c r="J1650" t="s">
        <v>75</v>
      </c>
      <c r="K1650">
        <v>0</v>
      </c>
      <c r="L1650" s="5" t="s">
        <v>3413</v>
      </c>
      <c r="M1650" s="5" t="s">
        <v>37</v>
      </c>
      <c r="N1650">
        <v>5</v>
      </c>
      <c r="O1650" t="s">
        <v>135</v>
      </c>
      <c r="P1650" s="1">
        <v>45454</v>
      </c>
      <c r="Q1650" s="1">
        <v>45513</v>
      </c>
      <c r="R1650">
        <v>844</v>
      </c>
      <c r="S1650" s="4">
        <v>6.4</v>
      </c>
      <c r="T1650" t="s">
        <v>243</v>
      </c>
    </row>
    <row r="1651" spans="1:20" x14ac:dyDescent="0.35">
      <c r="A1651" t="s">
        <v>3414</v>
      </c>
      <c r="B1651" s="5" t="s">
        <v>57</v>
      </c>
      <c r="C1651" s="6">
        <v>79431</v>
      </c>
      <c r="D1651" t="s">
        <v>41</v>
      </c>
      <c r="E1651">
        <v>67516</v>
      </c>
      <c r="F1651" s="5" t="s">
        <v>50</v>
      </c>
      <c r="G1651" s="5" t="s">
        <v>24</v>
      </c>
      <c r="H1651" s="5" t="s">
        <v>151</v>
      </c>
      <c r="I1651" t="s">
        <v>35</v>
      </c>
      <c r="J1651" t="s">
        <v>151</v>
      </c>
      <c r="K1651">
        <v>0</v>
      </c>
      <c r="L1651" s="5" t="s">
        <v>3415</v>
      </c>
      <c r="M1651" s="5" t="s">
        <v>70</v>
      </c>
      <c r="N1651">
        <v>2</v>
      </c>
      <c r="O1651" t="s">
        <v>141</v>
      </c>
      <c r="P1651" s="1">
        <v>45386</v>
      </c>
      <c r="Q1651" s="1">
        <v>45421</v>
      </c>
      <c r="R1651">
        <v>1677</v>
      </c>
      <c r="S1651" s="4">
        <v>5.6</v>
      </c>
      <c r="T1651" t="s">
        <v>243</v>
      </c>
    </row>
    <row r="1652" spans="1:20" x14ac:dyDescent="0.35">
      <c r="A1652" t="s">
        <v>3416</v>
      </c>
      <c r="B1652" s="5" t="s">
        <v>28802</v>
      </c>
      <c r="C1652" s="6">
        <v>194187</v>
      </c>
      <c r="D1652" t="s">
        <v>74</v>
      </c>
      <c r="E1652">
        <v>242734</v>
      </c>
      <c r="F1652" s="5" t="s">
        <v>23</v>
      </c>
      <c r="G1652" s="5" t="s">
        <v>42</v>
      </c>
      <c r="H1652" s="5" t="s">
        <v>75</v>
      </c>
      <c r="I1652" t="s">
        <v>44</v>
      </c>
      <c r="J1652" t="s">
        <v>75</v>
      </c>
      <c r="K1652">
        <v>100</v>
      </c>
      <c r="L1652" s="5" t="s">
        <v>3417</v>
      </c>
      <c r="M1652" s="5" t="s">
        <v>70</v>
      </c>
      <c r="N1652">
        <v>14</v>
      </c>
      <c r="O1652" t="s">
        <v>107</v>
      </c>
      <c r="P1652" s="1">
        <v>45640</v>
      </c>
      <c r="Q1652" s="1">
        <v>45655</v>
      </c>
      <c r="R1652">
        <v>2369</v>
      </c>
      <c r="S1652" s="4">
        <v>8.9</v>
      </c>
      <c r="T1652" t="s">
        <v>103</v>
      </c>
    </row>
    <row r="1653" spans="1:20" x14ac:dyDescent="0.35">
      <c r="A1653" t="s">
        <v>3418</v>
      </c>
      <c r="B1653" s="5" t="s">
        <v>105</v>
      </c>
      <c r="C1653" s="6">
        <v>177785</v>
      </c>
      <c r="D1653" t="s">
        <v>22</v>
      </c>
      <c r="E1653">
        <v>177785</v>
      </c>
      <c r="F1653" s="5" t="s">
        <v>66</v>
      </c>
      <c r="G1653" s="5" t="s">
        <v>59</v>
      </c>
      <c r="H1653" s="5" t="s">
        <v>97</v>
      </c>
      <c r="I1653" t="s">
        <v>44</v>
      </c>
      <c r="J1653" t="s">
        <v>97</v>
      </c>
      <c r="K1653">
        <v>100</v>
      </c>
      <c r="L1653" s="5" t="s">
        <v>3419</v>
      </c>
      <c r="M1653" s="5" t="s">
        <v>70</v>
      </c>
      <c r="N1653">
        <v>7</v>
      </c>
      <c r="O1653" t="s">
        <v>135</v>
      </c>
      <c r="P1653" s="1">
        <v>45428</v>
      </c>
      <c r="Q1653" s="1">
        <v>45460</v>
      </c>
      <c r="R1653">
        <v>1684</v>
      </c>
      <c r="S1653" s="4">
        <v>9.6</v>
      </c>
      <c r="T1653" t="s">
        <v>79</v>
      </c>
    </row>
    <row r="1654" spans="1:20" x14ac:dyDescent="0.35">
      <c r="A1654" t="s">
        <v>3420</v>
      </c>
      <c r="B1654" s="5" t="s">
        <v>49</v>
      </c>
      <c r="C1654" s="6">
        <v>231560</v>
      </c>
      <c r="D1654" t="s">
        <v>22</v>
      </c>
      <c r="E1654">
        <v>231560</v>
      </c>
      <c r="F1654" s="5" t="s">
        <v>23</v>
      </c>
      <c r="G1654" s="5" t="s">
        <v>42</v>
      </c>
      <c r="H1654" s="5" t="s">
        <v>191</v>
      </c>
      <c r="I1654" t="s">
        <v>35</v>
      </c>
      <c r="J1654" t="s">
        <v>191</v>
      </c>
      <c r="K1654">
        <v>100</v>
      </c>
      <c r="L1654" s="5" t="s">
        <v>3421</v>
      </c>
      <c r="M1654" s="5" t="s">
        <v>28</v>
      </c>
      <c r="N1654">
        <v>14</v>
      </c>
      <c r="O1654" t="s">
        <v>147</v>
      </c>
      <c r="P1654" s="1">
        <v>45295</v>
      </c>
      <c r="Q1654" s="1">
        <v>45325</v>
      </c>
      <c r="R1654">
        <v>881</v>
      </c>
      <c r="S1654" s="4">
        <v>7.6</v>
      </c>
      <c r="T1654" t="s">
        <v>210</v>
      </c>
    </row>
    <row r="1655" spans="1:20" x14ac:dyDescent="0.35">
      <c r="A1655" t="s">
        <v>3422</v>
      </c>
      <c r="B1655" s="5" t="s">
        <v>28801</v>
      </c>
      <c r="C1655" s="6">
        <v>114280</v>
      </c>
      <c r="D1655" t="s">
        <v>120</v>
      </c>
      <c r="E1655">
        <v>102852</v>
      </c>
      <c r="F1655" s="5" t="s">
        <v>50</v>
      </c>
      <c r="G1655" s="5" t="s">
        <v>59</v>
      </c>
      <c r="H1655" s="5" t="s">
        <v>121</v>
      </c>
      <c r="I1655" t="s">
        <v>26</v>
      </c>
      <c r="J1655" t="s">
        <v>121</v>
      </c>
      <c r="K1655">
        <v>0</v>
      </c>
      <c r="L1655" s="5" t="s">
        <v>3423</v>
      </c>
      <c r="M1655" s="5" t="s">
        <v>54</v>
      </c>
      <c r="N1655">
        <v>4</v>
      </c>
      <c r="O1655" t="s">
        <v>112</v>
      </c>
      <c r="P1655" s="1">
        <v>45535</v>
      </c>
      <c r="Q1655" s="1">
        <v>45570</v>
      </c>
      <c r="R1655">
        <v>695</v>
      </c>
      <c r="S1655" s="4">
        <v>6.9</v>
      </c>
      <c r="T1655" t="s">
        <v>118</v>
      </c>
    </row>
    <row r="1656" spans="1:20" x14ac:dyDescent="0.35">
      <c r="A1656" t="s">
        <v>3424</v>
      </c>
      <c r="B1656" s="5" t="s">
        <v>100</v>
      </c>
      <c r="C1656" s="6">
        <v>75014</v>
      </c>
      <c r="D1656" t="s">
        <v>41</v>
      </c>
      <c r="E1656">
        <v>63762</v>
      </c>
      <c r="F1656" s="5" t="s">
        <v>58</v>
      </c>
      <c r="G1656" s="5" t="s">
        <v>24</v>
      </c>
      <c r="H1656" s="5" t="s">
        <v>126</v>
      </c>
      <c r="I1656" t="s">
        <v>44</v>
      </c>
      <c r="J1656" t="s">
        <v>410</v>
      </c>
      <c r="K1656">
        <v>100</v>
      </c>
      <c r="L1656" s="5" t="s">
        <v>3425</v>
      </c>
      <c r="M1656" s="5" t="s">
        <v>37</v>
      </c>
      <c r="N1656">
        <v>1</v>
      </c>
      <c r="O1656" t="s">
        <v>62</v>
      </c>
      <c r="P1656" s="1">
        <v>45619</v>
      </c>
      <c r="Q1656" s="1">
        <v>45678</v>
      </c>
      <c r="R1656">
        <v>1349</v>
      </c>
      <c r="S1656" s="4">
        <v>7.1</v>
      </c>
      <c r="T1656" t="s">
        <v>30</v>
      </c>
    </row>
    <row r="1657" spans="1:20" x14ac:dyDescent="0.35">
      <c r="A1657" t="s">
        <v>3426</v>
      </c>
      <c r="B1657" s="5" t="s">
        <v>40</v>
      </c>
      <c r="C1657" s="6">
        <v>32244</v>
      </c>
      <c r="D1657" t="s">
        <v>22</v>
      </c>
      <c r="E1657">
        <v>32244</v>
      </c>
      <c r="F1657" s="5" t="s">
        <v>58</v>
      </c>
      <c r="G1657" s="5" t="s">
        <v>42</v>
      </c>
      <c r="H1657" s="5" t="s">
        <v>116</v>
      </c>
      <c r="I1657" t="s">
        <v>35</v>
      </c>
      <c r="J1657" t="s">
        <v>116</v>
      </c>
      <c r="K1657">
        <v>100</v>
      </c>
      <c r="L1657" s="5" t="s">
        <v>3427</v>
      </c>
      <c r="M1657" s="5" t="s">
        <v>28</v>
      </c>
      <c r="N1657">
        <v>0</v>
      </c>
      <c r="O1657" t="s">
        <v>46</v>
      </c>
      <c r="P1657" s="1">
        <v>45435</v>
      </c>
      <c r="Q1657" s="1">
        <v>45502</v>
      </c>
      <c r="R1657">
        <v>915</v>
      </c>
      <c r="S1657" s="4">
        <v>6.3</v>
      </c>
      <c r="T1657" t="s">
        <v>55</v>
      </c>
    </row>
    <row r="1658" spans="1:20" x14ac:dyDescent="0.35">
      <c r="A1658" t="s">
        <v>3428</v>
      </c>
      <c r="B1658" s="5" t="s">
        <v>40</v>
      </c>
      <c r="C1658" s="6">
        <v>130809</v>
      </c>
      <c r="D1658" t="s">
        <v>22</v>
      </c>
      <c r="E1658">
        <v>130809</v>
      </c>
      <c r="F1658" s="5" t="s">
        <v>66</v>
      </c>
      <c r="G1658" s="5" t="s">
        <v>42</v>
      </c>
      <c r="H1658" s="5" t="s">
        <v>25</v>
      </c>
      <c r="I1658" t="s">
        <v>35</v>
      </c>
      <c r="J1658" t="s">
        <v>25</v>
      </c>
      <c r="K1658">
        <v>100</v>
      </c>
      <c r="L1658" s="5" t="s">
        <v>3429</v>
      </c>
      <c r="M1658" s="5" t="s">
        <v>54</v>
      </c>
      <c r="N1658">
        <v>9</v>
      </c>
      <c r="O1658" t="s">
        <v>141</v>
      </c>
      <c r="P1658" s="1">
        <v>45777</v>
      </c>
      <c r="Q1658" s="1">
        <v>45837</v>
      </c>
      <c r="R1658">
        <v>696</v>
      </c>
      <c r="S1658" s="4">
        <v>8.1</v>
      </c>
      <c r="T1658" t="s">
        <v>63</v>
      </c>
    </row>
    <row r="1659" spans="1:20" x14ac:dyDescent="0.35">
      <c r="A1659" t="s">
        <v>3430</v>
      </c>
      <c r="B1659" s="5" t="s">
        <v>21</v>
      </c>
      <c r="C1659" s="6">
        <v>194628</v>
      </c>
      <c r="D1659" t="s">
        <v>74</v>
      </c>
      <c r="E1659">
        <v>243285</v>
      </c>
      <c r="F1659" s="5" t="s">
        <v>23</v>
      </c>
      <c r="G1659" s="5" t="s">
        <v>42</v>
      </c>
      <c r="H1659" s="5" t="s">
        <v>75</v>
      </c>
      <c r="I1659" t="s">
        <v>26</v>
      </c>
      <c r="J1659" t="s">
        <v>75</v>
      </c>
      <c r="K1659">
        <v>0</v>
      </c>
      <c r="L1659" s="5" t="s">
        <v>3431</v>
      </c>
      <c r="M1659" s="5" t="s">
        <v>28</v>
      </c>
      <c r="N1659">
        <v>19</v>
      </c>
      <c r="O1659" t="s">
        <v>141</v>
      </c>
      <c r="P1659" s="1">
        <v>45354</v>
      </c>
      <c r="Q1659" s="1">
        <v>45389</v>
      </c>
      <c r="R1659">
        <v>1807</v>
      </c>
      <c r="S1659" s="4">
        <v>8.9</v>
      </c>
      <c r="T1659" t="s">
        <v>277</v>
      </c>
    </row>
    <row r="1660" spans="1:20" x14ac:dyDescent="0.35">
      <c r="A1660" t="s">
        <v>3432</v>
      </c>
      <c r="B1660" s="5" t="s">
        <v>100</v>
      </c>
      <c r="C1660" s="6">
        <v>31750</v>
      </c>
      <c r="D1660" t="s">
        <v>22</v>
      </c>
      <c r="E1660">
        <v>31750</v>
      </c>
      <c r="F1660" s="5" t="s">
        <v>58</v>
      </c>
      <c r="G1660" s="5" t="s">
        <v>51</v>
      </c>
      <c r="H1660" s="5" t="s">
        <v>157</v>
      </c>
      <c r="I1660" t="s">
        <v>26</v>
      </c>
      <c r="J1660" t="s">
        <v>304</v>
      </c>
      <c r="K1660">
        <v>100</v>
      </c>
      <c r="L1660" s="5" t="s">
        <v>3433</v>
      </c>
      <c r="M1660" s="5" t="s">
        <v>37</v>
      </c>
      <c r="N1660">
        <v>1</v>
      </c>
      <c r="O1660" t="s">
        <v>135</v>
      </c>
      <c r="P1660" s="1">
        <v>45619</v>
      </c>
      <c r="Q1660" s="1">
        <v>45653</v>
      </c>
      <c r="R1660">
        <v>1036</v>
      </c>
      <c r="S1660" s="4">
        <v>5.4</v>
      </c>
      <c r="T1660" t="s">
        <v>118</v>
      </c>
    </row>
    <row r="1661" spans="1:20" x14ac:dyDescent="0.35">
      <c r="A1661" t="s">
        <v>3434</v>
      </c>
      <c r="B1661" s="5" t="s">
        <v>179</v>
      </c>
      <c r="C1661" s="6">
        <v>72863</v>
      </c>
      <c r="D1661" t="s">
        <v>22</v>
      </c>
      <c r="E1661">
        <v>72863</v>
      </c>
      <c r="F1661" s="5" t="s">
        <v>50</v>
      </c>
      <c r="G1661" s="5" t="s">
        <v>42</v>
      </c>
      <c r="H1661" s="5" t="s">
        <v>191</v>
      </c>
      <c r="I1661" t="s">
        <v>44</v>
      </c>
      <c r="J1661" t="s">
        <v>126</v>
      </c>
      <c r="K1661">
        <v>0</v>
      </c>
      <c r="L1661" s="5" t="s">
        <v>3435</v>
      </c>
      <c r="M1661" s="5" t="s">
        <v>37</v>
      </c>
      <c r="N1661">
        <v>2</v>
      </c>
      <c r="O1661" t="s">
        <v>112</v>
      </c>
      <c r="P1661" s="1">
        <v>45394</v>
      </c>
      <c r="Q1661" s="1">
        <v>45445</v>
      </c>
      <c r="R1661">
        <v>2466</v>
      </c>
      <c r="S1661" s="4">
        <v>5.9</v>
      </c>
      <c r="T1661" t="s">
        <v>210</v>
      </c>
    </row>
    <row r="1662" spans="1:20" x14ac:dyDescent="0.35">
      <c r="A1662" t="s">
        <v>3436</v>
      </c>
      <c r="B1662" s="5" t="s">
        <v>28802</v>
      </c>
      <c r="C1662" s="6">
        <v>158698</v>
      </c>
      <c r="D1662" t="s">
        <v>41</v>
      </c>
      <c r="E1662">
        <v>134893</v>
      </c>
      <c r="F1662" s="5" t="s">
        <v>23</v>
      </c>
      <c r="G1662" s="5" t="s">
        <v>42</v>
      </c>
      <c r="H1662" s="5" t="s">
        <v>60</v>
      </c>
      <c r="I1662" t="s">
        <v>26</v>
      </c>
      <c r="J1662" t="s">
        <v>60</v>
      </c>
      <c r="K1662">
        <v>100</v>
      </c>
      <c r="L1662" s="5" t="s">
        <v>3437</v>
      </c>
      <c r="M1662" s="5" t="s">
        <v>37</v>
      </c>
      <c r="N1662">
        <v>11</v>
      </c>
      <c r="O1662" t="s">
        <v>172</v>
      </c>
      <c r="P1662" s="1">
        <v>45766</v>
      </c>
      <c r="Q1662" s="1">
        <v>45818</v>
      </c>
      <c r="R1662">
        <v>1473</v>
      </c>
      <c r="S1662" s="4">
        <v>5.6</v>
      </c>
      <c r="T1662" t="s">
        <v>136</v>
      </c>
    </row>
    <row r="1663" spans="1:20" x14ac:dyDescent="0.35">
      <c r="A1663" t="s">
        <v>3438</v>
      </c>
      <c r="B1663" s="5" t="s">
        <v>73</v>
      </c>
      <c r="C1663" s="6">
        <v>70435</v>
      </c>
      <c r="D1663" t="s">
        <v>22</v>
      </c>
      <c r="E1663">
        <v>70435</v>
      </c>
      <c r="F1663" s="5" t="s">
        <v>58</v>
      </c>
      <c r="G1663" s="5" t="s">
        <v>42</v>
      </c>
      <c r="H1663" s="5" t="s">
        <v>101</v>
      </c>
      <c r="I1663" t="s">
        <v>35</v>
      </c>
      <c r="J1663" t="s">
        <v>43</v>
      </c>
      <c r="K1663">
        <v>0</v>
      </c>
      <c r="L1663" s="5" t="s">
        <v>3439</v>
      </c>
      <c r="M1663" s="5" t="s">
        <v>54</v>
      </c>
      <c r="N1663">
        <v>0</v>
      </c>
      <c r="O1663" t="s">
        <v>141</v>
      </c>
      <c r="P1663" s="1">
        <v>45332</v>
      </c>
      <c r="Q1663" s="1">
        <v>45401</v>
      </c>
      <c r="R1663">
        <v>1111</v>
      </c>
      <c r="S1663" s="4">
        <v>8.5</v>
      </c>
      <c r="T1663" t="s">
        <v>210</v>
      </c>
    </row>
    <row r="1664" spans="1:20" x14ac:dyDescent="0.35">
      <c r="A1664" t="s">
        <v>3440</v>
      </c>
      <c r="B1664" s="5" t="s">
        <v>57</v>
      </c>
      <c r="C1664" s="6">
        <v>70871</v>
      </c>
      <c r="D1664" t="s">
        <v>22</v>
      </c>
      <c r="E1664">
        <v>70871</v>
      </c>
      <c r="F1664" s="5" t="s">
        <v>50</v>
      </c>
      <c r="G1664" s="5" t="s">
        <v>59</v>
      </c>
      <c r="H1664" s="5" t="s">
        <v>191</v>
      </c>
      <c r="I1664" t="s">
        <v>26</v>
      </c>
      <c r="J1664" t="s">
        <v>191</v>
      </c>
      <c r="K1664">
        <v>100</v>
      </c>
      <c r="L1664" s="5" t="s">
        <v>3441</v>
      </c>
      <c r="M1664" s="5" t="s">
        <v>37</v>
      </c>
      <c r="N1664">
        <v>2</v>
      </c>
      <c r="O1664" t="s">
        <v>85</v>
      </c>
      <c r="P1664" s="1">
        <v>45583</v>
      </c>
      <c r="Q1664" s="1">
        <v>45603</v>
      </c>
      <c r="R1664">
        <v>2450</v>
      </c>
      <c r="S1664" s="4">
        <v>7.5</v>
      </c>
      <c r="T1664" t="s">
        <v>38</v>
      </c>
    </row>
    <row r="1665" spans="1:20" x14ac:dyDescent="0.35">
      <c r="A1665" t="s">
        <v>3442</v>
      </c>
      <c r="B1665" s="5" t="s">
        <v>28802</v>
      </c>
      <c r="C1665" s="6">
        <v>69256</v>
      </c>
      <c r="D1665" t="s">
        <v>22</v>
      </c>
      <c r="E1665">
        <v>69256</v>
      </c>
      <c r="F1665" s="5" t="s">
        <v>58</v>
      </c>
      <c r="G1665" s="5" t="s">
        <v>59</v>
      </c>
      <c r="H1665" s="5" t="s">
        <v>52</v>
      </c>
      <c r="I1665" t="s">
        <v>35</v>
      </c>
      <c r="J1665" t="s">
        <v>186</v>
      </c>
      <c r="K1665">
        <v>50</v>
      </c>
      <c r="L1665" s="5" t="s">
        <v>1146</v>
      </c>
      <c r="M1665" s="5" t="s">
        <v>70</v>
      </c>
      <c r="N1665">
        <v>0</v>
      </c>
      <c r="O1665" t="s">
        <v>167</v>
      </c>
      <c r="P1665" s="1">
        <v>45658</v>
      </c>
      <c r="Q1665" s="1">
        <v>45723</v>
      </c>
      <c r="R1665">
        <v>1772</v>
      </c>
      <c r="S1665" s="4">
        <v>8.3000000000000007</v>
      </c>
      <c r="T1665" t="s">
        <v>38</v>
      </c>
    </row>
    <row r="1666" spans="1:20" x14ac:dyDescent="0.35">
      <c r="A1666" t="s">
        <v>3443</v>
      </c>
      <c r="B1666" s="5" t="s">
        <v>49</v>
      </c>
      <c r="C1666" s="6">
        <v>172569</v>
      </c>
      <c r="D1666" t="s">
        <v>41</v>
      </c>
      <c r="E1666">
        <v>146684</v>
      </c>
      <c r="F1666" s="5" t="s">
        <v>23</v>
      </c>
      <c r="G1666" s="5" t="s">
        <v>42</v>
      </c>
      <c r="H1666" s="5" t="s">
        <v>43</v>
      </c>
      <c r="I1666" t="s">
        <v>26</v>
      </c>
      <c r="J1666" t="s">
        <v>43</v>
      </c>
      <c r="K1666">
        <v>100</v>
      </c>
      <c r="L1666" s="5" t="s">
        <v>3444</v>
      </c>
      <c r="M1666" s="5" t="s">
        <v>37</v>
      </c>
      <c r="N1666">
        <v>14</v>
      </c>
      <c r="O1666" t="s">
        <v>85</v>
      </c>
      <c r="P1666" s="1">
        <v>45665</v>
      </c>
      <c r="Q1666" s="1">
        <v>45690</v>
      </c>
      <c r="R1666">
        <v>2081</v>
      </c>
      <c r="S1666" s="4">
        <v>6</v>
      </c>
      <c r="T1666" t="s">
        <v>118</v>
      </c>
    </row>
    <row r="1667" spans="1:20" x14ac:dyDescent="0.35">
      <c r="A1667" t="s">
        <v>3445</v>
      </c>
      <c r="B1667" s="5" t="s">
        <v>40</v>
      </c>
      <c r="C1667" s="6">
        <v>105421</v>
      </c>
      <c r="D1667" t="s">
        <v>22</v>
      </c>
      <c r="E1667">
        <v>105421</v>
      </c>
      <c r="F1667" s="5" t="s">
        <v>50</v>
      </c>
      <c r="G1667" s="5" t="s">
        <v>24</v>
      </c>
      <c r="H1667" s="5" t="s">
        <v>129</v>
      </c>
      <c r="I1667" t="s">
        <v>26</v>
      </c>
      <c r="J1667" t="s">
        <v>126</v>
      </c>
      <c r="K1667">
        <v>50</v>
      </c>
      <c r="L1667" s="5" t="s">
        <v>3446</v>
      </c>
      <c r="M1667" s="5" t="s">
        <v>70</v>
      </c>
      <c r="N1667">
        <v>4</v>
      </c>
      <c r="O1667" t="s">
        <v>172</v>
      </c>
      <c r="P1667" s="1">
        <v>45583</v>
      </c>
      <c r="Q1667" s="1">
        <v>45646</v>
      </c>
      <c r="R1667">
        <v>1129</v>
      </c>
      <c r="S1667" s="4">
        <v>5</v>
      </c>
      <c r="T1667" t="s">
        <v>63</v>
      </c>
    </row>
    <row r="1668" spans="1:20" x14ac:dyDescent="0.35">
      <c r="A1668" t="s">
        <v>3447</v>
      </c>
      <c r="B1668" s="5" t="s">
        <v>28802</v>
      </c>
      <c r="C1668" s="6">
        <v>280936</v>
      </c>
      <c r="D1668" t="s">
        <v>22</v>
      </c>
      <c r="E1668">
        <v>280936</v>
      </c>
      <c r="F1668" s="5" t="s">
        <v>23</v>
      </c>
      <c r="G1668" s="5" t="s">
        <v>24</v>
      </c>
      <c r="H1668" s="5" t="s">
        <v>129</v>
      </c>
      <c r="I1668" t="s">
        <v>35</v>
      </c>
      <c r="J1668" t="s">
        <v>129</v>
      </c>
      <c r="K1668">
        <v>0</v>
      </c>
      <c r="L1668" s="5" t="s">
        <v>3448</v>
      </c>
      <c r="M1668" s="5" t="s">
        <v>37</v>
      </c>
      <c r="N1668">
        <v>13</v>
      </c>
      <c r="O1668" t="s">
        <v>62</v>
      </c>
      <c r="P1668" s="1">
        <v>45318</v>
      </c>
      <c r="Q1668" s="1">
        <v>45367</v>
      </c>
      <c r="R1668">
        <v>2149</v>
      </c>
      <c r="S1668" s="4">
        <v>7.9</v>
      </c>
      <c r="T1668" t="s">
        <v>79</v>
      </c>
    </row>
    <row r="1669" spans="1:20" x14ac:dyDescent="0.35">
      <c r="A1669" t="s">
        <v>3449</v>
      </c>
      <c r="B1669" s="5" t="s">
        <v>28802</v>
      </c>
      <c r="C1669" s="6">
        <v>244804</v>
      </c>
      <c r="D1669" t="s">
        <v>22</v>
      </c>
      <c r="E1669">
        <v>244804</v>
      </c>
      <c r="F1669" s="5" t="s">
        <v>23</v>
      </c>
      <c r="G1669" s="5" t="s">
        <v>59</v>
      </c>
      <c r="H1669" s="5" t="s">
        <v>97</v>
      </c>
      <c r="I1669" t="s">
        <v>44</v>
      </c>
      <c r="J1669" t="s">
        <v>97</v>
      </c>
      <c r="K1669">
        <v>100</v>
      </c>
      <c r="L1669" s="5" t="s">
        <v>3450</v>
      </c>
      <c r="M1669" s="5" t="s">
        <v>54</v>
      </c>
      <c r="N1669">
        <v>12</v>
      </c>
      <c r="O1669" t="s">
        <v>141</v>
      </c>
      <c r="P1669" s="1">
        <v>45681</v>
      </c>
      <c r="Q1669" s="1">
        <v>45733</v>
      </c>
      <c r="R1669">
        <v>2021</v>
      </c>
      <c r="S1669" s="4">
        <v>9.3000000000000007</v>
      </c>
      <c r="T1669" t="s">
        <v>63</v>
      </c>
    </row>
    <row r="1670" spans="1:20" x14ac:dyDescent="0.35">
      <c r="A1670" t="s">
        <v>3451</v>
      </c>
      <c r="B1670" s="5" t="s">
        <v>28802</v>
      </c>
      <c r="C1670" s="6">
        <v>116583</v>
      </c>
      <c r="D1670" t="s">
        <v>22</v>
      </c>
      <c r="E1670">
        <v>116583</v>
      </c>
      <c r="F1670" s="5" t="s">
        <v>50</v>
      </c>
      <c r="G1670" s="5" t="s">
        <v>24</v>
      </c>
      <c r="H1670" s="5" t="s">
        <v>101</v>
      </c>
      <c r="I1670" t="s">
        <v>44</v>
      </c>
      <c r="J1670" t="s">
        <v>359</v>
      </c>
      <c r="K1670">
        <v>100</v>
      </c>
      <c r="L1670" s="5" t="s">
        <v>3452</v>
      </c>
      <c r="M1670" s="5" t="s">
        <v>37</v>
      </c>
      <c r="N1670">
        <v>2</v>
      </c>
      <c r="O1670" t="s">
        <v>29</v>
      </c>
      <c r="P1670" s="1">
        <v>45308</v>
      </c>
      <c r="Q1670" s="1">
        <v>45322</v>
      </c>
      <c r="R1670">
        <v>2075</v>
      </c>
      <c r="S1670" s="4">
        <v>9.1</v>
      </c>
      <c r="T1670" t="s">
        <v>277</v>
      </c>
    </row>
    <row r="1671" spans="1:20" x14ac:dyDescent="0.35">
      <c r="A1671" t="s">
        <v>3453</v>
      </c>
      <c r="B1671" s="5" t="s">
        <v>49</v>
      </c>
      <c r="C1671" s="6">
        <v>44363</v>
      </c>
      <c r="D1671" t="s">
        <v>22</v>
      </c>
      <c r="E1671">
        <v>44363</v>
      </c>
      <c r="F1671" s="5" t="s">
        <v>66</v>
      </c>
      <c r="G1671" s="5" t="s">
        <v>42</v>
      </c>
      <c r="H1671" s="5" t="s">
        <v>116</v>
      </c>
      <c r="I1671" t="s">
        <v>26</v>
      </c>
      <c r="J1671" t="s">
        <v>116</v>
      </c>
      <c r="K1671">
        <v>50</v>
      </c>
      <c r="L1671" s="5" t="s">
        <v>3454</v>
      </c>
      <c r="M1671" s="5" t="s">
        <v>54</v>
      </c>
      <c r="N1671">
        <v>9</v>
      </c>
      <c r="O1671" t="s">
        <v>88</v>
      </c>
      <c r="P1671" s="1">
        <v>45590</v>
      </c>
      <c r="Q1671" s="1">
        <v>45629</v>
      </c>
      <c r="R1671">
        <v>1663</v>
      </c>
      <c r="S1671" s="4">
        <v>6.6</v>
      </c>
      <c r="T1671" t="s">
        <v>243</v>
      </c>
    </row>
    <row r="1672" spans="1:20" x14ac:dyDescent="0.35">
      <c r="A1672" t="s">
        <v>3455</v>
      </c>
      <c r="B1672" s="5" t="s">
        <v>57</v>
      </c>
      <c r="C1672" s="6">
        <v>103234</v>
      </c>
      <c r="D1672" t="s">
        <v>92</v>
      </c>
      <c r="E1672">
        <v>77426</v>
      </c>
      <c r="F1672" s="5" t="s">
        <v>50</v>
      </c>
      <c r="G1672" s="5" t="s">
        <v>59</v>
      </c>
      <c r="H1672" s="5" t="s">
        <v>93</v>
      </c>
      <c r="I1672" t="s">
        <v>44</v>
      </c>
      <c r="J1672" t="s">
        <v>1192</v>
      </c>
      <c r="K1672">
        <v>50</v>
      </c>
      <c r="L1672" s="5" t="s">
        <v>3456</v>
      </c>
      <c r="M1672" s="5" t="s">
        <v>28</v>
      </c>
      <c r="N1672">
        <v>4</v>
      </c>
      <c r="O1672" t="s">
        <v>147</v>
      </c>
      <c r="P1672" s="1">
        <v>45468</v>
      </c>
      <c r="Q1672" s="1">
        <v>45533</v>
      </c>
      <c r="R1672">
        <v>1363</v>
      </c>
      <c r="S1672" s="4">
        <v>8.1999999999999993</v>
      </c>
      <c r="T1672" t="s">
        <v>103</v>
      </c>
    </row>
    <row r="1673" spans="1:20" x14ac:dyDescent="0.35">
      <c r="A1673" t="s">
        <v>3457</v>
      </c>
      <c r="B1673" s="5" t="s">
        <v>28802</v>
      </c>
      <c r="C1673" s="6">
        <v>241862</v>
      </c>
      <c r="D1673" t="s">
        <v>22</v>
      </c>
      <c r="E1673">
        <v>241862</v>
      </c>
      <c r="F1673" s="5" t="s">
        <v>23</v>
      </c>
      <c r="G1673" s="5" t="s">
        <v>51</v>
      </c>
      <c r="H1673" s="5" t="s">
        <v>68</v>
      </c>
      <c r="I1673" t="s">
        <v>26</v>
      </c>
      <c r="J1673" t="s">
        <v>60</v>
      </c>
      <c r="K1673">
        <v>0</v>
      </c>
      <c r="L1673" s="5" t="s">
        <v>3458</v>
      </c>
      <c r="M1673" s="5" t="s">
        <v>70</v>
      </c>
      <c r="N1673">
        <v>17</v>
      </c>
      <c r="O1673" t="s">
        <v>167</v>
      </c>
      <c r="P1673" s="1">
        <v>45709</v>
      </c>
      <c r="Q1673" s="1">
        <v>45769</v>
      </c>
      <c r="R1673">
        <v>1897</v>
      </c>
      <c r="S1673" s="4">
        <v>5.9</v>
      </c>
      <c r="T1673" t="s">
        <v>103</v>
      </c>
    </row>
    <row r="1674" spans="1:20" x14ac:dyDescent="0.35">
      <c r="A1674" t="s">
        <v>3459</v>
      </c>
      <c r="B1674" s="5" t="s">
        <v>21</v>
      </c>
      <c r="C1674" s="6">
        <v>61352</v>
      </c>
      <c r="D1674" t="s">
        <v>22</v>
      </c>
      <c r="E1674">
        <v>61352</v>
      </c>
      <c r="F1674" s="5" t="s">
        <v>23</v>
      </c>
      <c r="G1674" s="5" t="s">
        <v>24</v>
      </c>
      <c r="H1674" s="5" t="s">
        <v>116</v>
      </c>
      <c r="I1674" t="s">
        <v>35</v>
      </c>
      <c r="J1674" t="s">
        <v>133</v>
      </c>
      <c r="K1674">
        <v>100</v>
      </c>
      <c r="L1674" s="5" t="s">
        <v>3460</v>
      </c>
      <c r="M1674" s="5" t="s">
        <v>70</v>
      </c>
      <c r="N1674">
        <v>19</v>
      </c>
      <c r="O1674" t="s">
        <v>85</v>
      </c>
      <c r="P1674" s="1">
        <v>45688</v>
      </c>
      <c r="Q1674" s="1">
        <v>45758</v>
      </c>
      <c r="R1674">
        <v>901</v>
      </c>
      <c r="S1674" s="4">
        <v>9.6999999999999993</v>
      </c>
      <c r="T1674" t="s">
        <v>89</v>
      </c>
    </row>
    <row r="1675" spans="1:20" x14ac:dyDescent="0.35">
      <c r="A1675" t="s">
        <v>3461</v>
      </c>
      <c r="B1675" s="5" t="s">
        <v>105</v>
      </c>
      <c r="C1675" s="6">
        <v>247449</v>
      </c>
      <c r="D1675" t="s">
        <v>22</v>
      </c>
      <c r="E1675">
        <v>247449</v>
      </c>
      <c r="F1675" s="5" t="s">
        <v>23</v>
      </c>
      <c r="G1675" s="5" t="s">
        <v>59</v>
      </c>
      <c r="H1675" s="5" t="s">
        <v>129</v>
      </c>
      <c r="I1675" t="s">
        <v>26</v>
      </c>
      <c r="J1675" t="s">
        <v>129</v>
      </c>
      <c r="K1675">
        <v>50</v>
      </c>
      <c r="L1675" s="5" t="s">
        <v>3462</v>
      </c>
      <c r="M1675" s="5" t="s">
        <v>37</v>
      </c>
      <c r="N1675">
        <v>16</v>
      </c>
      <c r="O1675" t="s">
        <v>172</v>
      </c>
      <c r="P1675" s="1">
        <v>45758</v>
      </c>
      <c r="Q1675" s="1">
        <v>45796</v>
      </c>
      <c r="R1675">
        <v>1591</v>
      </c>
      <c r="S1675" s="4">
        <v>6.1</v>
      </c>
      <c r="T1675" t="s">
        <v>210</v>
      </c>
    </row>
    <row r="1676" spans="1:20" x14ac:dyDescent="0.35">
      <c r="A1676" t="s">
        <v>3463</v>
      </c>
      <c r="B1676" s="5" t="s">
        <v>217</v>
      </c>
      <c r="C1676" s="6">
        <v>91517</v>
      </c>
      <c r="D1676" t="s">
        <v>22</v>
      </c>
      <c r="E1676">
        <v>91517</v>
      </c>
      <c r="F1676" s="5" t="s">
        <v>50</v>
      </c>
      <c r="G1676" s="5" t="s">
        <v>42</v>
      </c>
      <c r="H1676" s="5" t="s">
        <v>97</v>
      </c>
      <c r="I1676" t="s">
        <v>44</v>
      </c>
      <c r="J1676" t="s">
        <v>97</v>
      </c>
      <c r="K1676">
        <v>100</v>
      </c>
      <c r="L1676" s="5" t="s">
        <v>3464</v>
      </c>
      <c r="M1676" s="5" t="s">
        <v>37</v>
      </c>
      <c r="N1676">
        <v>4</v>
      </c>
      <c r="O1676" t="s">
        <v>135</v>
      </c>
      <c r="P1676" s="1">
        <v>45662</v>
      </c>
      <c r="Q1676" s="1">
        <v>45681</v>
      </c>
      <c r="R1676">
        <v>1982</v>
      </c>
      <c r="S1676" s="4">
        <v>6.5</v>
      </c>
      <c r="T1676" t="s">
        <v>118</v>
      </c>
    </row>
    <row r="1677" spans="1:20" x14ac:dyDescent="0.35">
      <c r="A1677" t="s">
        <v>3465</v>
      </c>
      <c r="B1677" s="5" t="s">
        <v>100</v>
      </c>
      <c r="C1677" s="6">
        <v>231797</v>
      </c>
      <c r="D1677" t="s">
        <v>41</v>
      </c>
      <c r="E1677">
        <v>197027</v>
      </c>
      <c r="F1677" s="5" t="s">
        <v>23</v>
      </c>
      <c r="G1677" s="5" t="s">
        <v>24</v>
      </c>
      <c r="H1677" s="5" t="s">
        <v>126</v>
      </c>
      <c r="I1677" t="s">
        <v>35</v>
      </c>
      <c r="J1677" t="s">
        <v>191</v>
      </c>
      <c r="K1677">
        <v>100</v>
      </c>
      <c r="L1677" s="5" t="s">
        <v>3466</v>
      </c>
      <c r="M1677" s="5" t="s">
        <v>37</v>
      </c>
      <c r="N1677">
        <v>13</v>
      </c>
      <c r="O1677" t="s">
        <v>167</v>
      </c>
      <c r="P1677" s="1">
        <v>45598</v>
      </c>
      <c r="Q1677" s="1">
        <v>45614</v>
      </c>
      <c r="R1677">
        <v>1062</v>
      </c>
      <c r="S1677" s="4">
        <v>7.4</v>
      </c>
      <c r="T1677" t="s">
        <v>38</v>
      </c>
    </row>
    <row r="1678" spans="1:20" x14ac:dyDescent="0.35">
      <c r="A1678" t="s">
        <v>3467</v>
      </c>
      <c r="B1678" s="5" t="s">
        <v>28801</v>
      </c>
      <c r="C1678" s="6">
        <v>29053</v>
      </c>
      <c r="D1678" t="s">
        <v>22</v>
      </c>
      <c r="E1678">
        <v>29053</v>
      </c>
      <c r="F1678" s="5" t="s">
        <v>58</v>
      </c>
      <c r="G1678" s="5" t="s">
        <v>59</v>
      </c>
      <c r="H1678" s="5" t="s">
        <v>157</v>
      </c>
      <c r="I1678" t="s">
        <v>35</v>
      </c>
      <c r="J1678" t="s">
        <v>157</v>
      </c>
      <c r="K1678">
        <v>100</v>
      </c>
      <c r="L1678" s="5" t="s">
        <v>3468</v>
      </c>
      <c r="M1678" s="5" t="s">
        <v>28</v>
      </c>
      <c r="N1678">
        <v>1</v>
      </c>
      <c r="O1678" t="s">
        <v>62</v>
      </c>
      <c r="P1678" s="1">
        <v>45429</v>
      </c>
      <c r="Q1678" s="1">
        <v>45458</v>
      </c>
      <c r="R1678">
        <v>503</v>
      </c>
      <c r="S1678" s="4">
        <v>5.3</v>
      </c>
      <c r="T1678" t="s">
        <v>210</v>
      </c>
    </row>
    <row r="1679" spans="1:20" x14ac:dyDescent="0.35">
      <c r="A1679" t="s">
        <v>3469</v>
      </c>
      <c r="B1679" s="5" t="s">
        <v>21</v>
      </c>
      <c r="C1679" s="6">
        <v>38480</v>
      </c>
      <c r="D1679" t="s">
        <v>22</v>
      </c>
      <c r="E1679">
        <v>38480</v>
      </c>
      <c r="F1679" s="5" t="s">
        <v>50</v>
      </c>
      <c r="G1679" s="5" t="s">
        <v>59</v>
      </c>
      <c r="H1679" s="5" t="s">
        <v>116</v>
      </c>
      <c r="I1679" t="s">
        <v>35</v>
      </c>
      <c r="J1679" t="s">
        <v>116</v>
      </c>
      <c r="K1679">
        <v>50</v>
      </c>
      <c r="L1679" s="5" t="s">
        <v>3470</v>
      </c>
      <c r="M1679" s="5" t="s">
        <v>37</v>
      </c>
      <c r="N1679">
        <v>2</v>
      </c>
      <c r="O1679" t="s">
        <v>85</v>
      </c>
      <c r="P1679" s="1">
        <v>45741</v>
      </c>
      <c r="Q1679" s="1">
        <v>45783</v>
      </c>
      <c r="R1679">
        <v>2254</v>
      </c>
      <c r="S1679" s="4">
        <v>5.6</v>
      </c>
      <c r="T1679" t="s">
        <v>108</v>
      </c>
    </row>
    <row r="1680" spans="1:20" x14ac:dyDescent="0.35">
      <c r="A1680" t="s">
        <v>3471</v>
      </c>
      <c r="B1680" s="5" t="s">
        <v>21</v>
      </c>
      <c r="C1680" s="6">
        <v>49357</v>
      </c>
      <c r="D1680" t="s">
        <v>22</v>
      </c>
      <c r="E1680">
        <v>49357</v>
      </c>
      <c r="F1680" s="5" t="s">
        <v>58</v>
      </c>
      <c r="G1680" s="5" t="s">
        <v>59</v>
      </c>
      <c r="H1680" s="5" t="s">
        <v>52</v>
      </c>
      <c r="I1680" t="s">
        <v>44</v>
      </c>
      <c r="J1680" t="s">
        <v>52</v>
      </c>
      <c r="K1680">
        <v>0</v>
      </c>
      <c r="L1680" s="5" t="s">
        <v>3472</v>
      </c>
      <c r="M1680" s="5" t="s">
        <v>37</v>
      </c>
      <c r="N1680">
        <v>1</v>
      </c>
      <c r="O1680" t="s">
        <v>29</v>
      </c>
      <c r="P1680" s="1">
        <v>45475</v>
      </c>
      <c r="Q1680" s="1">
        <v>45504</v>
      </c>
      <c r="R1680">
        <v>2422</v>
      </c>
      <c r="S1680" s="4">
        <v>5.9</v>
      </c>
      <c r="T1680" t="s">
        <v>95</v>
      </c>
    </row>
    <row r="1681" spans="1:20" x14ac:dyDescent="0.35">
      <c r="A1681" t="s">
        <v>3473</v>
      </c>
      <c r="B1681" s="5" t="s">
        <v>174</v>
      </c>
      <c r="C1681" s="6">
        <v>100391</v>
      </c>
      <c r="D1681" t="s">
        <v>74</v>
      </c>
      <c r="E1681">
        <v>125489</v>
      </c>
      <c r="F1681" s="5" t="s">
        <v>66</v>
      </c>
      <c r="G1681" s="5" t="s">
        <v>59</v>
      </c>
      <c r="H1681" s="5" t="s">
        <v>75</v>
      </c>
      <c r="I1681" t="s">
        <v>26</v>
      </c>
      <c r="J1681" t="s">
        <v>1192</v>
      </c>
      <c r="K1681">
        <v>50</v>
      </c>
      <c r="L1681" s="5" t="s">
        <v>3474</v>
      </c>
      <c r="M1681" s="5" t="s">
        <v>37</v>
      </c>
      <c r="N1681">
        <v>9</v>
      </c>
      <c r="O1681" t="s">
        <v>88</v>
      </c>
      <c r="P1681" s="1">
        <v>45570</v>
      </c>
      <c r="Q1681" s="1">
        <v>45628</v>
      </c>
      <c r="R1681">
        <v>1941</v>
      </c>
      <c r="S1681" s="4">
        <v>5.7</v>
      </c>
      <c r="T1681" t="s">
        <v>243</v>
      </c>
    </row>
    <row r="1682" spans="1:20" x14ac:dyDescent="0.35">
      <c r="A1682" t="s">
        <v>3475</v>
      </c>
      <c r="B1682" s="5" t="s">
        <v>145</v>
      </c>
      <c r="C1682" s="6">
        <v>72840</v>
      </c>
      <c r="D1682" t="s">
        <v>120</v>
      </c>
      <c r="E1682">
        <v>65556</v>
      </c>
      <c r="F1682" s="5" t="s">
        <v>58</v>
      </c>
      <c r="G1682" s="5" t="s">
        <v>51</v>
      </c>
      <c r="H1682" s="5" t="s">
        <v>121</v>
      </c>
      <c r="I1682" t="s">
        <v>44</v>
      </c>
      <c r="J1682" t="s">
        <v>121</v>
      </c>
      <c r="K1682">
        <v>50</v>
      </c>
      <c r="L1682" s="5" t="s">
        <v>3476</v>
      </c>
      <c r="M1682" s="5" t="s">
        <v>28</v>
      </c>
      <c r="N1682">
        <v>0</v>
      </c>
      <c r="O1682" t="s">
        <v>78</v>
      </c>
      <c r="P1682" s="1">
        <v>45350</v>
      </c>
      <c r="Q1682" s="1">
        <v>45370</v>
      </c>
      <c r="R1682">
        <v>2048</v>
      </c>
      <c r="S1682" s="4">
        <v>5</v>
      </c>
      <c r="T1682" t="s">
        <v>108</v>
      </c>
    </row>
    <row r="1683" spans="1:20" x14ac:dyDescent="0.35">
      <c r="A1683" t="s">
        <v>3477</v>
      </c>
      <c r="B1683" s="5" t="s">
        <v>21</v>
      </c>
      <c r="C1683" s="6">
        <v>265397</v>
      </c>
      <c r="D1683" t="s">
        <v>41</v>
      </c>
      <c r="E1683">
        <v>225587</v>
      </c>
      <c r="F1683" s="5" t="s">
        <v>23</v>
      </c>
      <c r="G1683" s="5" t="s">
        <v>51</v>
      </c>
      <c r="H1683" s="5" t="s">
        <v>43</v>
      </c>
      <c r="I1683" t="s">
        <v>35</v>
      </c>
      <c r="J1683" t="s">
        <v>43</v>
      </c>
      <c r="K1683">
        <v>100</v>
      </c>
      <c r="L1683" s="5" t="s">
        <v>3478</v>
      </c>
      <c r="M1683" s="5" t="s">
        <v>70</v>
      </c>
      <c r="N1683">
        <v>16</v>
      </c>
      <c r="O1683" t="s">
        <v>167</v>
      </c>
      <c r="P1683" s="1">
        <v>45497</v>
      </c>
      <c r="Q1683" s="1">
        <v>45525</v>
      </c>
      <c r="R1683">
        <v>1192</v>
      </c>
      <c r="S1683" s="4">
        <v>5.9</v>
      </c>
      <c r="T1683" t="s">
        <v>118</v>
      </c>
    </row>
    <row r="1684" spans="1:20" x14ac:dyDescent="0.35">
      <c r="A1684" t="s">
        <v>3479</v>
      </c>
      <c r="B1684" s="5" t="s">
        <v>217</v>
      </c>
      <c r="C1684" s="6">
        <v>92492</v>
      </c>
      <c r="D1684" t="s">
        <v>81</v>
      </c>
      <c r="E1684">
        <v>124864</v>
      </c>
      <c r="F1684" s="5" t="s">
        <v>58</v>
      </c>
      <c r="G1684" s="5" t="s">
        <v>51</v>
      </c>
      <c r="H1684" s="5" t="s">
        <v>82</v>
      </c>
      <c r="I1684" t="s">
        <v>35</v>
      </c>
      <c r="J1684" t="s">
        <v>82</v>
      </c>
      <c r="K1684">
        <v>100</v>
      </c>
      <c r="L1684" s="5" t="s">
        <v>3480</v>
      </c>
      <c r="M1684" s="5" t="s">
        <v>54</v>
      </c>
      <c r="N1684">
        <v>0</v>
      </c>
      <c r="O1684" t="s">
        <v>85</v>
      </c>
      <c r="P1684" s="1">
        <v>45438</v>
      </c>
      <c r="Q1684" s="1">
        <v>45497</v>
      </c>
      <c r="R1684">
        <v>1700</v>
      </c>
      <c r="S1684" s="4">
        <v>9.4</v>
      </c>
      <c r="T1684" t="s">
        <v>30</v>
      </c>
    </row>
    <row r="1685" spans="1:20" x14ac:dyDescent="0.35">
      <c r="A1685" t="s">
        <v>3481</v>
      </c>
      <c r="B1685" s="5" t="s">
        <v>162</v>
      </c>
      <c r="C1685" s="6">
        <v>110408</v>
      </c>
      <c r="D1685" t="s">
        <v>22</v>
      </c>
      <c r="E1685">
        <v>110408</v>
      </c>
      <c r="F1685" s="5" t="s">
        <v>66</v>
      </c>
      <c r="G1685" s="5" t="s">
        <v>42</v>
      </c>
      <c r="H1685" s="5" t="s">
        <v>25</v>
      </c>
      <c r="I1685" t="s">
        <v>44</v>
      </c>
      <c r="J1685" t="s">
        <v>25</v>
      </c>
      <c r="K1685">
        <v>0</v>
      </c>
      <c r="L1685" s="5" t="s">
        <v>3482</v>
      </c>
      <c r="M1685" s="5" t="s">
        <v>28</v>
      </c>
      <c r="N1685">
        <v>7</v>
      </c>
      <c r="O1685" t="s">
        <v>71</v>
      </c>
      <c r="P1685" s="1">
        <v>45560</v>
      </c>
      <c r="Q1685" s="1">
        <v>45627</v>
      </c>
      <c r="R1685">
        <v>2267</v>
      </c>
      <c r="S1685" s="4">
        <v>10</v>
      </c>
      <c r="T1685" t="s">
        <v>47</v>
      </c>
    </row>
    <row r="1686" spans="1:20" x14ac:dyDescent="0.35">
      <c r="A1686" t="s">
        <v>3483</v>
      </c>
      <c r="B1686" s="5" t="s">
        <v>217</v>
      </c>
      <c r="C1686" s="6">
        <v>139699</v>
      </c>
      <c r="D1686" t="s">
        <v>41</v>
      </c>
      <c r="E1686">
        <v>118744</v>
      </c>
      <c r="F1686" s="5" t="s">
        <v>23</v>
      </c>
      <c r="G1686" s="5" t="s">
        <v>59</v>
      </c>
      <c r="H1686" s="5" t="s">
        <v>43</v>
      </c>
      <c r="I1686" t="s">
        <v>26</v>
      </c>
      <c r="J1686" t="s">
        <v>129</v>
      </c>
      <c r="K1686">
        <v>50</v>
      </c>
      <c r="L1686" s="5" t="s">
        <v>3484</v>
      </c>
      <c r="M1686" s="5" t="s">
        <v>28</v>
      </c>
      <c r="N1686">
        <v>19</v>
      </c>
      <c r="O1686" t="s">
        <v>62</v>
      </c>
      <c r="P1686" s="1">
        <v>45498</v>
      </c>
      <c r="Q1686" s="1">
        <v>45535</v>
      </c>
      <c r="R1686">
        <v>582</v>
      </c>
      <c r="S1686" s="4">
        <v>9.1</v>
      </c>
      <c r="T1686" t="s">
        <v>63</v>
      </c>
    </row>
    <row r="1687" spans="1:20" x14ac:dyDescent="0.35">
      <c r="A1687" t="s">
        <v>3485</v>
      </c>
      <c r="B1687" s="5" t="s">
        <v>145</v>
      </c>
      <c r="C1687" s="6">
        <v>80747</v>
      </c>
      <c r="D1687" t="s">
        <v>41</v>
      </c>
      <c r="E1687">
        <v>68635</v>
      </c>
      <c r="F1687" s="5" t="s">
        <v>50</v>
      </c>
      <c r="G1687" s="5" t="s">
        <v>42</v>
      </c>
      <c r="H1687" s="5" t="s">
        <v>126</v>
      </c>
      <c r="I1687" t="s">
        <v>44</v>
      </c>
      <c r="J1687" t="s">
        <v>126</v>
      </c>
      <c r="K1687">
        <v>50</v>
      </c>
      <c r="L1687" s="5" t="s">
        <v>3486</v>
      </c>
      <c r="M1687" s="5" t="s">
        <v>70</v>
      </c>
      <c r="N1687">
        <v>3</v>
      </c>
      <c r="O1687" t="s">
        <v>107</v>
      </c>
      <c r="P1687" s="1">
        <v>45344</v>
      </c>
      <c r="Q1687" s="1">
        <v>45360</v>
      </c>
      <c r="R1687">
        <v>1345</v>
      </c>
      <c r="S1687" s="4">
        <v>7.1</v>
      </c>
      <c r="T1687" t="s">
        <v>55</v>
      </c>
    </row>
    <row r="1688" spans="1:20" x14ac:dyDescent="0.35">
      <c r="A1688" t="s">
        <v>3487</v>
      </c>
      <c r="B1688" s="5" t="s">
        <v>21</v>
      </c>
      <c r="C1688" s="6">
        <v>86520</v>
      </c>
      <c r="D1688" t="s">
        <v>41</v>
      </c>
      <c r="E1688">
        <v>73542</v>
      </c>
      <c r="F1688" s="5" t="s">
        <v>50</v>
      </c>
      <c r="G1688" s="5" t="s">
        <v>51</v>
      </c>
      <c r="H1688" s="5" t="s">
        <v>151</v>
      </c>
      <c r="I1688" t="s">
        <v>44</v>
      </c>
      <c r="J1688" t="s">
        <v>1192</v>
      </c>
      <c r="K1688">
        <v>100</v>
      </c>
      <c r="L1688" s="5" t="s">
        <v>163</v>
      </c>
      <c r="M1688" s="5" t="s">
        <v>37</v>
      </c>
      <c r="N1688">
        <v>4</v>
      </c>
      <c r="O1688" t="s">
        <v>62</v>
      </c>
      <c r="P1688" s="1">
        <v>45481</v>
      </c>
      <c r="Q1688" s="1">
        <v>45540</v>
      </c>
      <c r="R1688">
        <v>1578</v>
      </c>
      <c r="S1688" s="4">
        <v>6.4</v>
      </c>
      <c r="T1688" t="s">
        <v>103</v>
      </c>
    </row>
    <row r="1689" spans="1:20" x14ac:dyDescent="0.35">
      <c r="A1689" t="s">
        <v>3488</v>
      </c>
      <c r="B1689" s="5" t="s">
        <v>162</v>
      </c>
      <c r="C1689" s="6">
        <v>55997</v>
      </c>
      <c r="D1689" t="s">
        <v>22</v>
      </c>
      <c r="E1689">
        <v>55997</v>
      </c>
      <c r="F1689" s="5" t="s">
        <v>23</v>
      </c>
      <c r="G1689" s="5" t="s">
        <v>42</v>
      </c>
      <c r="H1689" s="5" t="s">
        <v>116</v>
      </c>
      <c r="I1689" t="s">
        <v>26</v>
      </c>
      <c r="J1689" t="s">
        <v>191</v>
      </c>
      <c r="K1689">
        <v>50</v>
      </c>
      <c r="L1689" s="5" t="s">
        <v>3489</v>
      </c>
      <c r="M1689" s="5" t="s">
        <v>54</v>
      </c>
      <c r="N1689">
        <v>12</v>
      </c>
      <c r="O1689" t="s">
        <v>172</v>
      </c>
      <c r="P1689" s="1">
        <v>45741</v>
      </c>
      <c r="Q1689" s="1">
        <v>45805</v>
      </c>
      <c r="R1689">
        <v>1550</v>
      </c>
      <c r="S1689" s="4">
        <v>5.4</v>
      </c>
      <c r="T1689" t="s">
        <v>79</v>
      </c>
    </row>
    <row r="1690" spans="1:20" x14ac:dyDescent="0.35">
      <c r="A1690" t="s">
        <v>3490</v>
      </c>
      <c r="B1690" s="5" t="s">
        <v>28801</v>
      </c>
      <c r="C1690" s="6">
        <v>107119</v>
      </c>
      <c r="D1690" t="s">
        <v>65</v>
      </c>
      <c r="E1690">
        <v>139255</v>
      </c>
      <c r="F1690" s="5" t="s">
        <v>50</v>
      </c>
      <c r="G1690" s="5" t="s">
        <v>24</v>
      </c>
      <c r="H1690" s="5" t="s">
        <v>67</v>
      </c>
      <c r="I1690" t="s">
        <v>26</v>
      </c>
      <c r="J1690" t="s">
        <v>67</v>
      </c>
      <c r="K1690">
        <v>100</v>
      </c>
      <c r="L1690" s="5" t="s">
        <v>3491</v>
      </c>
      <c r="M1690" s="5" t="s">
        <v>37</v>
      </c>
      <c r="N1690">
        <v>3</v>
      </c>
      <c r="O1690" t="s">
        <v>29</v>
      </c>
      <c r="P1690" s="1">
        <v>45404</v>
      </c>
      <c r="Q1690" s="1">
        <v>45464</v>
      </c>
      <c r="R1690">
        <v>2417</v>
      </c>
      <c r="S1690" s="4">
        <v>5.3</v>
      </c>
      <c r="T1690" t="s">
        <v>63</v>
      </c>
    </row>
    <row r="1691" spans="1:20" x14ac:dyDescent="0.35">
      <c r="A1691" t="s">
        <v>3492</v>
      </c>
      <c r="B1691" s="5" t="s">
        <v>28802</v>
      </c>
      <c r="C1691" s="6">
        <v>117336</v>
      </c>
      <c r="D1691" t="s">
        <v>41</v>
      </c>
      <c r="E1691">
        <v>99736</v>
      </c>
      <c r="F1691" s="5" t="s">
        <v>66</v>
      </c>
      <c r="G1691" s="5" t="s">
        <v>59</v>
      </c>
      <c r="H1691" s="5" t="s">
        <v>151</v>
      </c>
      <c r="I1691" t="s">
        <v>44</v>
      </c>
      <c r="J1691" t="s">
        <v>212</v>
      </c>
      <c r="K1691">
        <v>0</v>
      </c>
      <c r="L1691" s="5" t="s">
        <v>3493</v>
      </c>
      <c r="M1691" s="5" t="s">
        <v>37</v>
      </c>
      <c r="N1691">
        <v>9</v>
      </c>
      <c r="O1691" t="s">
        <v>85</v>
      </c>
      <c r="P1691" s="1">
        <v>45527</v>
      </c>
      <c r="Q1691" s="1">
        <v>45545</v>
      </c>
      <c r="R1691">
        <v>1052</v>
      </c>
      <c r="S1691" s="4">
        <v>6.3</v>
      </c>
      <c r="T1691" t="s">
        <v>95</v>
      </c>
    </row>
    <row r="1692" spans="1:20" x14ac:dyDescent="0.35">
      <c r="A1692" t="s">
        <v>3494</v>
      </c>
      <c r="B1692" s="5" t="s">
        <v>32</v>
      </c>
      <c r="C1692" s="6">
        <v>164003</v>
      </c>
      <c r="D1692" t="s">
        <v>41</v>
      </c>
      <c r="E1692">
        <v>139403</v>
      </c>
      <c r="F1692" s="5" t="s">
        <v>23</v>
      </c>
      <c r="G1692" s="5" t="s">
        <v>24</v>
      </c>
      <c r="H1692" s="5" t="s">
        <v>151</v>
      </c>
      <c r="I1692" t="s">
        <v>44</v>
      </c>
      <c r="J1692" t="s">
        <v>83</v>
      </c>
      <c r="K1692">
        <v>0</v>
      </c>
      <c r="L1692" s="5" t="s">
        <v>3495</v>
      </c>
      <c r="M1692" s="5" t="s">
        <v>54</v>
      </c>
      <c r="N1692">
        <v>16</v>
      </c>
      <c r="O1692" t="s">
        <v>131</v>
      </c>
      <c r="P1692" s="1">
        <v>45360</v>
      </c>
      <c r="Q1692" s="1">
        <v>45376</v>
      </c>
      <c r="R1692">
        <v>645</v>
      </c>
      <c r="S1692" s="4">
        <v>6</v>
      </c>
      <c r="T1692" t="s">
        <v>30</v>
      </c>
    </row>
    <row r="1693" spans="1:20" x14ac:dyDescent="0.35">
      <c r="A1693" t="s">
        <v>3496</v>
      </c>
      <c r="B1693" s="5" t="s">
        <v>49</v>
      </c>
      <c r="C1693" s="6">
        <v>109093</v>
      </c>
      <c r="D1693" t="s">
        <v>22</v>
      </c>
      <c r="E1693">
        <v>109093</v>
      </c>
      <c r="F1693" s="5" t="s">
        <v>50</v>
      </c>
      <c r="G1693" s="5" t="s">
        <v>51</v>
      </c>
      <c r="H1693" s="5" t="s">
        <v>129</v>
      </c>
      <c r="I1693" t="s">
        <v>35</v>
      </c>
      <c r="J1693" t="s">
        <v>129</v>
      </c>
      <c r="K1693">
        <v>50</v>
      </c>
      <c r="L1693" s="5" t="s">
        <v>3497</v>
      </c>
      <c r="M1693" s="5" t="s">
        <v>70</v>
      </c>
      <c r="N1693">
        <v>4</v>
      </c>
      <c r="O1693" t="s">
        <v>172</v>
      </c>
      <c r="P1693" s="1">
        <v>45773</v>
      </c>
      <c r="Q1693" s="1">
        <v>45820</v>
      </c>
      <c r="R1693">
        <v>2262</v>
      </c>
      <c r="S1693" s="4">
        <v>8.6</v>
      </c>
      <c r="T1693" t="s">
        <v>79</v>
      </c>
    </row>
    <row r="1694" spans="1:20" x14ac:dyDescent="0.35">
      <c r="A1694" t="s">
        <v>3498</v>
      </c>
      <c r="B1694" s="5" t="s">
        <v>28800</v>
      </c>
      <c r="C1694" s="6">
        <v>60847</v>
      </c>
      <c r="D1694" t="s">
        <v>22</v>
      </c>
      <c r="E1694">
        <v>60847</v>
      </c>
      <c r="F1694" s="5" t="s">
        <v>58</v>
      </c>
      <c r="G1694" s="5" t="s">
        <v>51</v>
      </c>
      <c r="H1694" s="5" t="s">
        <v>129</v>
      </c>
      <c r="I1694" t="s">
        <v>26</v>
      </c>
      <c r="J1694" t="s">
        <v>129</v>
      </c>
      <c r="K1694">
        <v>50</v>
      </c>
      <c r="L1694" s="5" t="s">
        <v>3499</v>
      </c>
      <c r="M1694" s="5" t="s">
        <v>28</v>
      </c>
      <c r="N1694">
        <v>0</v>
      </c>
      <c r="O1694" t="s">
        <v>172</v>
      </c>
      <c r="P1694" s="1">
        <v>45645</v>
      </c>
      <c r="Q1694" s="1">
        <v>45714</v>
      </c>
      <c r="R1694">
        <v>1775</v>
      </c>
      <c r="S1694" s="4">
        <v>7.8</v>
      </c>
      <c r="T1694" t="s">
        <v>95</v>
      </c>
    </row>
    <row r="1695" spans="1:20" x14ac:dyDescent="0.35">
      <c r="A1695" t="s">
        <v>3500</v>
      </c>
      <c r="B1695" s="5" t="s">
        <v>28799</v>
      </c>
      <c r="C1695" s="6">
        <v>64394</v>
      </c>
      <c r="D1695" t="s">
        <v>22</v>
      </c>
      <c r="E1695">
        <v>64394</v>
      </c>
      <c r="F1695" s="5" t="s">
        <v>50</v>
      </c>
      <c r="G1695" s="5" t="s">
        <v>59</v>
      </c>
      <c r="H1695" s="5" t="s">
        <v>165</v>
      </c>
      <c r="I1695" t="s">
        <v>44</v>
      </c>
      <c r="J1695" t="s">
        <v>480</v>
      </c>
      <c r="K1695">
        <v>0</v>
      </c>
      <c r="L1695" s="5" t="s">
        <v>3501</v>
      </c>
      <c r="M1695" s="5" t="s">
        <v>37</v>
      </c>
      <c r="N1695">
        <v>4</v>
      </c>
      <c r="O1695" t="s">
        <v>78</v>
      </c>
      <c r="P1695" s="1">
        <v>45315</v>
      </c>
      <c r="Q1695" s="1">
        <v>45342</v>
      </c>
      <c r="R1695">
        <v>1682</v>
      </c>
      <c r="S1695" s="4">
        <v>9.1999999999999993</v>
      </c>
      <c r="T1695" t="s">
        <v>277</v>
      </c>
    </row>
    <row r="1696" spans="1:20" x14ac:dyDescent="0.35">
      <c r="A1696" t="s">
        <v>3502</v>
      </c>
      <c r="B1696" s="5" t="s">
        <v>105</v>
      </c>
      <c r="C1696" s="6">
        <v>56336</v>
      </c>
      <c r="D1696" t="s">
        <v>22</v>
      </c>
      <c r="E1696">
        <v>56336</v>
      </c>
      <c r="F1696" s="5" t="s">
        <v>58</v>
      </c>
      <c r="G1696" s="5" t="s">
        <v>59</v>
      </c>
      <c r="H1696" s="5" t="s">
        <v>25</v>
      </c>
      <c r="I1696" t="s">
        <v>26</v>
      </c>
      <c r="J1696" t="s">
        <v>25</v>
      </c>
      <c r="K1696">
        <v>100</v>
      </c>
      <c r="L1696" s="5" t="s">
        <v>1610</v>
      </c>
      <c r="M1696" s="5" t="s">
        <v>37</v>
      </c>
      <c r="N1696">
        <v>1</v>
      </c>
      <c r="O1696" t="s">
        <v>29</v>
      </c>
      <c r="P1696" s="1">
        <v>45641</v>
      </c>
      <c r="Q1696" s="1">
        <v>45680</v>
      </c>
      <c r="R1696">
        <v>1402</v>
      </c>
      <c r="S1696" s="4">
        <v>9.9</v>
      </c>
      <c r="T1696" t="s">
        <v>118</v>
      </c>
    </row>
    <row r="1697" spans="1:20" x14ac:dyDescent="0.35">
      <c r="A1697" t="s">
        <v>3503</v>
      </c>
      <c r="B1697" s="5" t="s">
        <v>73</v>
      </c>
      <c r="C1697" s="6">
        <v>151360</v>
      </c>
      <c r="D1697" t="s">
        <v>33</v>
      </c>
      <c r="E1697">
        <v>16649600</v>
      </c>
      <c r="F1697" s="5" t="s">
        <v>23</v>
      </c>
      <c r="G1697" s="5" t="s">
        <v>24</v>
      </c>
      <c r="H1697" s="5" t="s">
        <v>34</v>
      </c>
      <c r="I1697" t="s">
        <v>26</v>
      </c>
      <c r="J1697" t="s">
        <v>34</v>
      </c>
      <c r="K1697">
        <v>50</v>
      </c>
      <c r="L1697" s="5" t="s">
        <v>3504</v>
      </c>
      <c r="M1697" s="5" t="s">
        <v>54</v>
      </c>
      <c r="N1697">
        <v>11</v>
      </c>
      <c r="O1697" t="s">
        <v>29</v>
      </c>
      <c r="P1697" s="1">
        <v>45438</v>
      </c>
      <c r="Q1697" s="1">
        <v>45502</v>
      </c>
      <c r="R1697">
        <v>2089</v>
      </c>
      <c r="S1697" s="4">
        <v>5.4</v>
      </c>
      <c r="T1697" t="s">
        <v>277</v>
      </c>
    </row>
    <row r="1698" spans="1:20" x14ac:dyDescent="0.35">
      <c r="A1698" t="s">
        <v>3505</v>
      </c>
      <c r="B1698" s="5" t="s">
        <v>32</v>
      </c>
      <c r="C1698" s="6">
        <v>108867</v>
      </c>
      <c r="D1698" t="s">
        <v>41</v>
      </c>
      <c r="E1698">
        <v>92537</v>
      </c>
      <c r="F1698" s="5" t="s">
        <v>66</v>
      </c>
      <c r="G1698" s="5" t="s">
        <v>51</v>
      </c>
      <c r="H1698" s="5" t="s">
        <v>126</v>
      </c>
      <c r="I1698" t="s">
        <v>26</v>
      </c>
      <c r="J1698" t="s">
        <v>126</v>
      </c>
      <c r="K1698">
        <v>50</v>
      </c>
      <c r="L1698" s="5" t="s">
        <v>3506</v>
      </c>
      <c r="M1698" s="5" t="s">
        <v>54</v>
      </c>
      <c r="N1698">
        <v>7</v>
      </c>
      <c r="O1698" t="s">
        <v>46</v>
      </c>
      <c r="P1698" s="1">
        <v>45488</v>
      </c>
      <c r="Q1698" s="1">
        <v>45550</v>
      </c>
      <c r="R1698">
        <v>1367</v>
      </c>
      <c r="S1698" s="4">
        <v>6.6</v>
      </c>
      <c r="T1698" t="s">
        <v>55</v>
      </c>
    </row>
    <row r="1699" spans="1:20" x14ac:dyDescent="0.35">
      <c r="A1699" t="s">
        <v>3507</v>
      </c>
      <c r="B1699" s="5" t="s">
        <v>73</v>
      </c>
      <c r="C1699" s="6">
        <v>163581</v>
      </c>
      <c r="D1699" t="s">
        <v>41</v>
      </c>
      <c r="E1699">
        <v>139044</v>
      </c>
      <c r="F1699" s="5" t="s">
        <v>66</v>
      </c>
      <c r="G1699" s="5" t="s">
        <v>42</v>
      </c>
      <c r="H1699" s="5" t="s">
        <v>43</v>
      </c>
      <c r="I1699" t="s">
        <v>35</v>
      </c>
      <c r="J1699" t="s">
        <v>43</v>
      </c>
      <c r="K1699">
        <v>50</v>
      </c>
      <c r="L1699" s="5" t="s">
        <v>3508</v>
      </c>
      <c r="M1699" s="5" t="s">
        <v>54</v>
      </c>
      <c r="N1699">
        <v>8</v>
      </c>
      <c r="O1699" t="s">
        <v>46</v>
      </c>
      <c r="P1699" s="1">
        <v>45580</v>
      </c>
      <c r="Q1699" s="1">
        <v>45627</v>
      </c>
      <c r="R1699">
        <v>1213</v>
      </c>
      <c r="S1699" s="4">
        <v>8.5</v>
      </c>
      <c r="T1699" t="s">
        <v>103</v>
      </c>
    </row>
    <row r="1700" spans="1:20" x14ac:dyDescent="0.35">
      <c r="A1700" t="s">
        <v>3509</v>
      </c>
      <c r="B1700" s="5" t="s">
        <v>28799</v>
      </c>
      <c r="C1700" s="6">
        <v>111866</v>
      </c>
      <c r="D1700" t="s">
        <v>33</v>
      </c>
      <c r="E1700">
        <v>12305260</v>
      </c>
      <c r="F1700" s="5" t="s">
        <v>50</v>
      </c>
      <c r="G1700" s="5" t="s">
        <v>59</v>
      </c>
      <c r="H1700" s="5" t="s">
        <v>34</v>
      </c>
      <c r="I1700" t="s">
        <v>26</v>
      </c>
      <c r="J1700" t="s">
        <v>34</v>
      </c>
      <c r="K1700">
        <v>0</v>
      </c>
      <c r="L1700" s="5" t="s">
        <v>3510</v>
      </c>
      <c r="M1700" s="5" t="s">
        <v>37</v>
      </c>
      <c r="N1700">
        <v>2</v>
      </c>
      <c r="O1700" t="s">
        <v>147</v>
      </c>
      <c r="P1700" s="1">
        <v>45600</v>
      </c>
      <c r="Q1700" s="1">
        <v>45656</v>
      </c>
      <c r="R1700">
        <v>1683</v>
      </c>
      <c r="S1700" s="4">
        <v>9.3000000000000007</v>
      </c>
      <c r="T1700" t="s">
        <v>38</v>
      </c>
    </row>
    <row r="1701" spans="1:20" x14ac:dyDescent="0.35">
      <c r="A1701" t="s">
        <v>3511</v>
      </c>
      <c r="B1701" s="5" t="s">
        <v>217</v>
      </c>
      <c r="C1701" s="6">
        <v>56511</v>
      </c>
      <c r="D1701" t="s">
        <v>22</v>
      </c>
      <c r="E1701">
        <v>56511</v>
      </c>
      <c r="F1701" s="5" t="s">
        <v>58</v>
      </c>
      <c r="G1701" s="5" t="s">
        <v>42</v>
      </c>
      <c r="H1701" s="5" t="s">
        <v>165</v>
      </c>
      <c r="I1701" t="s">
        <v>35</v>
      </c>
      <c r="J1701" t="s">
        <v>191</v>
      </c>
      <c r="K1701">
        <v>50</v>
      </c>
      <c r="L1701" s="5" t="s">
        <v>3512</v>
      </c>
      <c r="M1701" s="5" t="s">
        <v>54</v>
      </c>
      <c r="N1701">
        <v>0</v>
      </c>
      <c r="O1701" t="s">
        <v>147</v>
      </c>
      <c r="P1701" s="1">
        <v>45594</v>
      </c>
      <c r="Q1701" s="1">
        <v>45626</v>
      </c>
      <c r="R1701">
        <v>2130</v>
      </c>
      <c r="S1701" s="4">
        <v>7.1</v>
      </c>
      <c r="T1701" t="s">
        <v>153</v>
      </c>
    </row>
    <row r="1702" spans="1:20" x14ac:dyDescent="0.35">
      <c r="A1702" t="s">
        <v>3513</v>
      </c>
      <c r="B1702" s="5" t="s">
        <v>217</v>
      </c>
      <c r="C1702" s="6">
        <v>40401</v>
      </c>
      <c r="D1702" t="s">
        <v>22</v>
      </c>
      <c r="E1702">
        <v>40401</v>
      </c>
      <c r="F1702" s="5" t="s">
        <v>50</v>
      </c>
      <c r="G1702" s="5" t="s">
        <v>42</v>
      </c>
      <c r="H1702" s="5" t="s">
        <v>157</v>
      </c>
      <c r="I1702" t="s">
        <v>35</v>
      </c>
      <c r="J1702" t="s">
        <v>157</v>
      </c>
      <c r="K1702">
        <v>100</v>
      </c>
      <c r="L1702" s="5" t="s">
        <v>3514</v>
      </c>
      <c r="M1702" s="5" t="s">
        <v>54</v>
      </c>
      <c r="N1702">
        <v>4</v>
      </c>
      <c r="O1702" t="s">
        <v>112</v>
      </c>
      <c r="P1702" s="1">
        <v>45423</v>
      </c>
      <c r="Q1702" s="1">
        <v>45453</v>
      </c>
      <c r="R1702">
        <v>2122</v>
      </c>
      <c r="S1702" s="4">
        <v>9.1</v>
      </c>
      <c r="T1702" t="s">
        <v>30</v>
      </c>
    </row>
    <row r="1703" spans="1:20" x14ac:dyDescent="0.35">
      <c r="A1703" t="s">
        <v>3515</v>
      </c>
      <c r="B1703" s="5" t="s">
        <v>28802</v>
      </c>
      <c r="C1703" s="6">
        <v>130250</v>
      </c>
      <c r="D1703" t="s">
        <v>120</v>
      </c>
      <c r="E1703">
        <v>117225</v>
      </c>
      <c r="F1703" s="5" t="s">
        <v>50</v>
      </c>
      <c r="G1703" s="5" t="s">
        <v>51</v>
      </c>
      <c r="H1703" s="5" t="s">
        <v>121</v>
      </c>
      <c r="I1703" t="s">
        <v>35</v>
      </c>
      <c r="J1703" t="s">
        <v>186</v>
      </c>
      <c r="K1703">
        <v>0</v>
      </c>
      <c r="L1703" s="5" t="s">
        <v>3516</v>
      </c>
      <c r="M1703" s="5" t="s">
        <v>54</v>
      </c>
      <c r="N1703">
        <v>2</v>
      </c>
      <c r="O1703" t="s">
        <v>147</v>
      </c>
      <c r="P1703" s="1">
        <v>45381</v>
      </c>
      <c r="Q1703" s="1">
        <v>45434</v>
      </c>
      <c r="R1703">
        <v>2139</v>
      </c>
      <c r="S1703" s="4">
        <v>5</v>
      </c>
      <c r="T1703" t="s">
        <v>243</v>
      </c>
    </row>
    <row r="1704" spans="1:20" x14ac:dyDescent="0.35">
      <c r="A1704" t="s">
        <v>3517</v>
      </c>
      <c r="B1704" s="5" t="s">
        <v>49</v>
      </c>
      <c r="C1704" s="6">
        <v>41173</v>
      </c>
      <c r="D1704" t="s">
        <v>22</v>
      </c>
      <c r="E1704">
        <v>41173</v>
      </c>
      <c r="F1704" s="5" t="s">
        <v>50</v>
      </c>
      <c r="G1704" s="5" t="s">
        <v>42</v>
      </c>
      <c r="H1704" s="5" t="s">
        <v>157</v>
      </c>
      <c r="I1704" t="s">
        <v>44</v>
      </c>
      <c r="J1704" t="s">
        <v>151</v>
      </c>
      <c r="K1704">
        <v>50</v>
      </c>
      <c r="L1704" s="5" t="s">
        <v>3518</v>
      </c>
      <c r="M1704" s="5" t="s">
        <v>54</v>
      </c>
      <c r="N1704">
        <v>4</v>
      </c>
      <c r="O1704" t="s">
        <v>147</v>
      </c>
      <c r="P1704" s="1">
        <v>45776</v>
      </c>
      <c r="Q1704" s="1">
        <v>45831</v>
      </c>
      <c r="R1704">
        <v>1174</v>
      </c>
      <c r="S1704" s="4">
        <v>6.2</v>
      </c>
      <c r="T1704" t="s">
        <v>210</v>
      </c>
    </row>
    <row r="1705" spans="1:20" x14ac:dyDescent="0.35">
      <c r="A1705" t="s">
        <v>3519</v>
      </c>
      <c r="B1705" s="5" t="s">
        <v>40</v>
      </c>
      <c r="C1705" s="6">
        <v>69187</v>
      </c>
      <c r="D1705" t="s">
        <v>22</v>
      </c>
      <c r="E1705">
        <v>69187</v>
      </c>
      <c r="F1705" s="5" t="s">
        <v>58</v>
      </c>
      <c r="G1705" s="5" t="s">
        <v>51</v>
      </c>
      <c r="H1705" s="5" t="s">
        <v>101</v>
      </c>
      <c r="I1705" t="s">
        <v>44</v>
      </c>
      <c r="J1705" t="s">
        <v>101</v>
      </c>
      <c r="K1705">
        <v>50</v>
      </c>
      <c r="L1705" s="5" t="s">
        <v>3520</v>
      </c>
      <c r="M1705" s="5" t="s">
        <v>28</v>
      </c>
      <c r="N1705">
        <v>0</v>
      </c>
      <c r="O1705" t="s">
        <v>147</v>
      </c>
      <c r="P1705" s="1">
        <v>45322</v>
      </c>
      <c r="Q1705" s="1">
        <v>45386</v>
      </c>
      <c r="R1705">
        <v>1954</v>
      </c>
      <c r="S1705" s="4">
        <v>9.1999999999999993</v>
      </c>
      <c r="T1705" t="s">
        <v>47</v>
      </c>
    </row>
    <row r="1706" spans="1:20" x14ac:dyDescent="0.35">
      <c r="A1706" t="s">
        <v>3521</v>
      </c>
      <c r="B1706" s="5" t="s">
        <v>217</v>
      </c>
      <c r="C1706" s="6">
        <v>80973</v>
      </c>
      <c r="D1706" t="s">
        <v>22</v>
      </c>
      <c r="E1706">
        <v>80973</v>
      </c>
      <c r="F1706" s="5" t="s">
        <v>23</v>
      </c>
      <c r="G1706" s="5" t="s">
        <v>59</v>
      </c>
      <c r="H1706" s="5" t="s">
        <v>116</v>
      </c>
      <c r="I1706" t="s">
        <v>44</v>
      </c>
      <c r="J1706" t="s">
        <v>82</v>
      </c>
      <c r="K1706">
        <v>100</v>
      </c>
      <c r="L1706" s="5" t="s">
        <v>3522</v>
      </c>
      <c r="M1706" s="5" t="s">
        <v>28</v>
      </c>
      <c r="N1706">
        <v>11</v>
      </c>
      <c r="O1706" t="s">
        <v>135</v>
      </c>
      <c r="P1706" s="1">
        <v>45389</v>
      </c>
      <c r="Q1706" s="1">
        <v>45443</v>
      </c>
      <c r="R1706">
        <v>1601</v>
      </c>
      <c r="S1706" s="4">
        <v>7.7</v>
      </c>
      <c r="T1706" t="s">
        <v>47</v>
      </c>
    </row>
    <row r="1707" spans="1:20" x14ac:dyDescent="0.35">
      <c r="A1707" t="s">
        <v>3523</v>
      </c>
      <c r="B1707" s="5" t="s">
        <v>28801</v>
      </c>
      <c r="C1707" s="6">
        <v>117099</v>
      </c>
      <c r="D1707" t="s">
        <v>22</v>
      </c>
      <c r="E1707">
        <v>117099</v>
      </c>
      <c r="F1707" s="5" t="s">
        <v>66</v>
      </c>
      <c r="G1707" s="5" t="s">
        <v>24</v>
      </c>
      <c r="H1707" s="5" t="s">
        <v>129</v>
      </c>
      <c r="I1707" t="s">
        <v>26</v>
      </c>
      <c r="J1707" t="s">
        <v>129</v>
      </c>
      <c r="K1707">
        <v>50</v>
      </c>
      <c r="L1707" s="5" t="s">
        <v>3524</v>
      </c>
      <c r="M1707" s="5" t="s">
        <v>37</v>
      </c>
      <c r="N1707">
        <v>7</v>
      </c>
      <c r="O1707" t="s">
        <v>141</v>
      </c>
      <c r="P1707" s="1">
        <v>45568</v>
      </c>
      <c r="Q1707" s="1">
        <v>45585</v>
      </c>
      <c r="R1707">
        <v>672</v>
      </c>
      <c r="S1707" s="4">
        <v>6.3</v>
      </c>
      <c r="T1707" t="s">
        <v>95</v>
      </c>
    </row>
    <row r="1708" spans="1:20" x14ac:dyDescent="0.35">
      <c r="A1708" t="s">
        <v>3525</v>
      </c>
      <c r="B1708" s="5" t="s">
        <v>28802</v>
      </c>
      <c r="C1708" s="6">
        <v>62738</v>
      </c>
      <c r="D1708" t="s">
        <v>22</v>
      </c>
      <c r="E1708">
        <v>62738</v>
      </c>
      <c r="F1708" s="5" t="s">
        <v>58</v>
      </c>
      <c r="G1708" s="5" t="s">
        <v>51</v>
      </c>
      <c r="H1708" s="5" t="s">
        <v>52</v>
      </c>
      <c r="I1708" t="s">
        <v>44</v>
      </c>
      <c r="J1708" t="s">
        <v>75</v>
      </c>
      <c r="K1708">
        <v>0</v>
      </c>
      <c r="L1708" s="5" t="s">
        <v>3526</v>
      </c>
      <c r="M1708" s="5" t="s">
        <v>28</v>
      </c>
      <c r="N1708">
        <v>1</v>
      </c>
      <c r="O1708" t="s">
        <v>85</v>
      </c>
      <c r="P1708" s="1">
        <v>45328</v>
      </c>
      <c r="Q1708" s="1">
        <v>45352</v>
      </c>
      <c r="R1708">
        <v>1244</v>
      </c>
      <c r="S1708" s="4">
        <v>9.6999999999999993</v>
      </c>
      <c r="T1708" t="s">
        <v>136</v>
      </c>
    </row>
    <row r="1709" spans="1:20" x14ac:dyDescent="0.35">
      <c r="A1709" t="s">
        <v>3527</v>
      </c>
      <c r="B1709" s="5" t="s">
        <v>28799</v>
      </c>
      <c r="C1709" s="6">
        <v>120017</v>
      </c>
      <c r="D1709" t="s">
        <v>41</v>
      </c>
      <c r="E1709">
        <v>102014</v>
      </c>
      <c r="F1709" s="5" t="s">
        <v>50</v>
      </c>
      <c r="G1709" s="5" t="s">
        <v>59</v>
      </c>
      <c r="H1709" s="5" t="s">
        <v>43</v>
      </c>
      <c r="I1709" t="s">
        <v>35</v>
      </c>
      <c r="J1709" t="s">
        <v>43</v>
      </c>
      <c r="K1709">
        <v>100</v>
      </c>
      <c r="L1709" s="5" t="s">
        <v>3528</v>
      </c>
      <c r="M1709" s="5" t="s">
        <v>37</v>
      </c>
      <c r="N1709">
        <v>4</v>
      </c>
      <c r="O1709" t="s">
        <v>131</v>
      </c>
      <c r="P1709" s="1">
        <v>45691</v>
      </c>
      <c r="Q1709" s="1">
        <v>45733</v>
      </c>
      <c r="R1709">
        <v>588</v>
      </c>
      <c r="S1709" s="4">
        <v>8.6</v>
      </c>
      <c r="T1709" t="s">
        <v>277</v>
      </c>
    </row>
    <row r="1710" spans="1:20" x14ac:dyDescent="0.35">
      <c r="A1710" t="s">
        <v>3529</v>
      </c>
      <c r="B1710" s="5" t="s">
        <v>28802</v>
      </c>
      <c r="C1710" s="6">
        <v>146456</v>
      </c>
      <c r="D1710" t="s">
        <v>22</v>
      </c>
      <c r="E1710">
        <v>146456</v>
      </c>
      <c r="F1710" s="5" t="s">
        <v>50</v>
      </c>
      <c r="G1710" s="5" t="s">
        <v>51</v>
      </c>
      <c r="H1710" s="5" t="s">
        <v>101</v>
      </c>
      <c r="I1710" t="s">
        <v>35</v>
      </c>
      <c r="J1710" t="s">
        <v>101</v>
      </c>
      <c r="K1710">
        <v>0</v>
      </c>
      <c r="L1710" s="5" t="s">
        <v>3530</v>
      </c>
      <c r="M1710" s="5" t="s">
        <v>54</v>
      </c>
      <c r="N1710">
        <v>2</v>
      </c>
      <c r="O1710" t="s">
        <v>141</v>
      </c>
      <c r="P1710" s="1">
        <v>45524</v>
      </c>
      <c r="Q1710" s="1">
        <v>45582</v>
      </c>
      <c r="R1710">
        <v>1112</v>
      </c>
      <c r="S1710" s="4">
        <v>5.3</v>
      </c>
      <c r="T1710" t="s">
        <v>108</v>
      </c>
    </row>
    <row r="1711" spans="1:20" x14ac:dyDescent="0.35">
      <c r="A1711" t="s">
        <v>3531</v>
      </c>
      <c r="B1711" s="5" t="s">
        <v>40</v>
      </c>
      <c r="C1711" s="6">
        <v>116585</v>
      </c>
      <c r="D1711" t="s">
        <v>81</v>
      </c>
      <c r="E1711">
        <v>157390</v>
      </c>
      <c r="F1711" s="5" t="s">
        <v>66</v>
      </c>
      <c r="G1711" s="5" t="s">
        <v>51</v>
      </c>
      <c r="H1711" s="5" t="s">
        <v>82</v>
      </c>
      <c r="I1711" t="s">
        <v>26</v>
      </c>
      <c r="J1711" t="s">
        <v>82</v>
      </c>
      <c r="K1711">
        <v>0</v>
      </c>
      <c r="L1711" s="5" t="s">
        <v>3532</v>
      </c>
      <c r="M1711" s="5" t="s">
        <v>70</v>
      </c>
      <c r="N1711">
        <v>8</v>
      </c>
      <c r="O1711" t="s">
        <v>135</v>
      </c>
      <c r="P1711" s="1">
        <v>45348</v>
      </c>
      <c r="Q1711" s="1">
        <v>45403</v>
      </c>
      <c r="R1711">
        <v>1405</v>
      </c>
      <c r="S1711" s="4">
        <v>8.1999999999999993</v>
      </c>
      <c r="T1711" t="s">
        <v>95</v>
      </c>
    </row>
    <row r="1712" spans="1:20" x14ac:dyDescent="0.35">
      <c r="A1712" t="s">
        <v>3533</v>
      </c>
      <c r="B1712" s="5" t="s">
        <v>28802</v>
      </c>
      <c r="C1712" s="6">
        <v>48908</v>
      </c>
      <c r="D1712" t="s">
        <v>41</v>
      </c>
      <c r="E1712">
        <v>41572</v>
      </c>
      <c r="F1712" s="5" t="s">
        <v>58</v>
      </c>
      <c r="G1712" s="5" t="s">
        <v>59</v>
      </c>
      <c r="H1712" s="5" t="s">
        <v>60</v>
      </c>
      <c r="I1712" t="s">
        <v>26</v>
      </c>
      <c r="J1712" t="s">
        <v>60</v>
      </c>
      <c r="K1712">
        <v>100</v>
      </c>
      <c r="L1712" s="5" t="s">
        <v>3534</v>
      </c>
      <c r="M1712" s="5" t="s">
        <v>70</v>
      </c>
      <c r="N1712">
        <v>1</v>
      </c>
      <c r="O1712" t="s">
        <v>112</v>
      </c>
      <c r="P1712" s="1">
        <v>45654</v>
      </c>
      <c r="Q1712" s="1">
        <v>45722</v>
      </c>
      <c r="R1712">
        <v>739</v>
      </c>
      <c r="S1712" s="4">
        <v>7.1</v>
      </c>
      <c r="T1712" t="s">
        <v>103</v>
      </c>
    </row>
    <row r="1713" spans="1:20" x14ac:dyDescent="0.35">
      <c r="A1713" t="s">
        <v>3535</v>
      </c>
      <c r="B1713" s="5" t="s">
        <v>32</v>
      </c>
      <c r="C1713" s="6">
        <v>140368</v>
      </c>
      <c r="D1713" t="s">
        <v>22</v>
      </c>
      <c r="E1713">
        <v>140368</v>
      </c>
      <c r="F1713" s="5" t="s">
        <v>50</v>
      </c>
      <c r="G1713" s="5" t="s">
        <v>59</v>
      </c>
      <c r="H1713" s="5" t="s">
        <v>68</v>
      </c>
      <c r="I1713" t="s">
        <v>26</v>
      </c>
      <c r="J1713" t="s">
        <v>68</v>
      </c>
      <c r="K1713">
        <v>0</v>
      </c>
      <c r="L1713" s="5" t="s">
        <v>3536</v>
      </c>
      <c r="M1713" s="5" t="s">
        <v>70</v>
      </c>
      <c r="N1713">
        <v>2</v>
      </c>
      <c r="O1713" t="s">
        <v>172</v>
      </c>
      <c r="P1713" s="1">
        <v>45468</v>
      </c>
      <c r="Q1713" s="1">
        <v>45513</v>
      </c>
      <c r="R1713">
        <v>1177</v>
      </c>
      <c r="S1713" s="4">
        <v>8.6</v>
      </c>
      <c r="T1713" t="s">
        <v>153</v>
      </c>
    </row>
    <row r="1714" spans="1:20" x14ac:dyDescent="0.35">
      <c r="A1714" t="s">
        <v>3537</v>
      </c>
      <c r="B1714" s="5" t="s">
        <v>100</v>
      </c>
      <c r="C1714" s="6">
        <v>117338</v>
      </c>
      <c r="D1714" t="s">
        <v>33</v>
      </c>
      <c r="E1714">
        <v>12907180</v>
      </c>
      <c r="F1714" s="5" t="s">
        <v>50</v>
      </c>
      <c r="G1714" s="5" t="s">
        <v>51</v>
      </c>
      <c r="H1714" s="5" t="s">
        <v>34</v>
      </c>
      <c r="I1714" t="s">
        <v>35</v>
      </c>
      <c r="J1714" t="s">
        <v>629</v>
      </c>
      <c r="K1714">
        <v>100</v>
      </c>
      <c r="L1714" s="5" t="s">
        <v>3538</v>
      </c>
      <c r="M1714" s="5" t="s">
        <v>28</v>
      </c>
      <c r="N1714">
        <v>3</v>
      </c>
      <c r="O1714" t="s">
        <v>172</v>
      </c>
      <c r="P1714" s="1">
        <v>45633</v>
      </c>
      <c r="Q1714" s="1">
        <v>45679</v>
      </c>
      <c r="R1714">
        <v>1586</v>
      </c>
      <c r="S1714" s="4">
        <v>6.8</v>
      </c>
      <c r="T1714" t="s">
        <v>47</v>
      </c>
    </row>
    <row r="1715" spans="1:20" x14ac:dyDescent="0.35">
      <c r="A1715" t="s">
        <v>3539</v>
      </c>
      <c r="B1715" s="5" t="s">
        <v>32</v>
      </c>
      <c r="C1715" s="6">
        <v>25199</v>
      </c>
      <c r="D1715" t="s">
        <v>22</v>
      </c>
      <c r="E1715">
        <v>25199</v>
      </c>
      <c r="F1715" s="5" t="s">
        <v>58</v>
      </c>
      <c r="G1715" s="5" t="s">
        <v>24</v>
      </c>
      <c r="H1715" s="5" t="s">
        <v>157</v>
      </c>
      <c r="I1715" t="s">
        <v>26</v>
      </c>
      <c r="J1715" t="s">
        <v>43</v>
      </c>
      <c r="K1715">
        <v>100</v>
      </c>
      <c r="L1715" s="5" t="s">
        <v>3540</v>
      </c>
      <c r="M1715" s="5" t="s">
        <v>28</v>
      </c>
      <c r="N1715">
        <v>0</v>
      </c>
      <c r="O1715" t="s">
        <v>147</v>
      </c>
      <c r="P1715" s="1">
        <v>45400</v>
      </c>
      <c r="Q1715" s="1">
        <v>45465</v>
      </c>
      <c r="R1715">
        <v>849</v>
      </c>
      <c r="S1715" s="4">
        <v>9.8000000000000007</v>
      </c>
      <c r="T1715" t="s">
        <v>103</v>
      </c>
    </row>
    <row r="1716" spans="1:20" x14ac:dyDescent="0.35">
      <c r="A1716" t="s">
        <v>3541</v>
      </c>
      <c r="B1716" s="5" t="s">
        <v>28802</v>
      </c>
      <c r="C1716" s="6">
        <v>101321</v>
      </c>
      <c r="D1716" t="s">
        <v>41</v>
      </c>
      <c r="E1716">
        <v>86123</v>
      </c>
      <c r="F1716" s="5" t="s">
        <v>50</v>
      </c>
      <c r="G1716" s="5" t="s">
        <v>59</v>
      </c>
      <c r="H1716" s="5" t="s">
        <v>60</v>
      </c>
      <c r="I1716" t="s">
        <v>26</v>
      </c>
      <c r="J1716" t="s">
        <v>60</v>
      </c>
      <c r="K1716">
        <v>50</v>
      </c>
      <c r="L1716" s="5" t="s">
        <v>3542</v>
      </c>
      <c r="M1716" s="5" t="s">
        <v>54</v>
      </c>
      <c r="N1716">
        <v>3</v>
      </c>
      <c r="O1716" t="s">
        <v>78</v>
      </c>
      <c r="P1716" s="1">
        <v>45740</v>
      </c>
      <c r="Q1716" s="1">
        <v>45767</v>
      </c>
      <c r="R1716">
        <v>2449</v>
      </c>
      <c r="S1716" s="4">
        <v>7.7</v>
      </c>
      <c r="T1716" t="s">
        <v>118</v>
      </c>
    </row>
    <row r="1717" spans="1:20" x14ac:dyDescent="0.35">
      <c r="A1717" t="s">
        <v>3543</v>
      </c>
      <c r="B1717" s="5" t="s">
        <v>91</v>
      </c>
      <c r="C1717" s="6">
        <v>86336</v>
      </c>
      <c r="D1717" t="s">
        <v>22</v>
      </c>
      <c r="E1717">
        <v>86336</v>
      </c>
      <c r="F1717" s="5" t="s">
        <v>50</v>
      </c>
      <c r="G1717" s="5" t="s">
        <v>59</v>
      </c>
      <c r="H1717" s="5" t="s">
        <v>129</v>
      </c>
      <c r="I1717" t="s">
        <v>44</v>
      </c>
      <c r="J1717" t="s">
        <v>247</v>
      </c>
      <c r="K1717">
        <v>0</v>
      </c>
      <c r="L1717" s="5" t="s">
        <v>3544</v>
      </c>
      <c r="M1717" s="5" t="s">
        <v>70</v>
      </c>
      <c r="N1717">
        <v>4</v>
      </c>
      <c r="O1717" t="s">
        <v>167</v>
      </c>
      <c r="P1717" s="1">
        <v>45725</v>
      </c>
      <c r="Q1717" s="1">
        <v>45798</v>
      </c>
      <c r="R1717">
        <v>1028</v>
      </c>
      <c r="S1717" s="4">
        <v>8.6</v>
      </c>
      <c r="T1717" t="s">
        <v>30</v>
      </c>
    </row>
    <row r="1718" spans="1:20" x14ac:dyDescent="0.35">
      <c r="A1718" t="s">
        <v>3545</v>
      </c>
      <c r="B1718" s="5" t="s">
        <v>28800</v>
      </c>
      <c r="C1718" s="6">
        <v>104654</v>
      </c>
      <c r="D1718" t="s">
        <v>33</v>
      </c>
      <c r="E1718">
        <v>11511940</v>
      </c>
      <c r="F1718" s="5" t="s">
        <v>50</v>
      </c>
      <c r="G1718" s="5" t="s">
        <v>51</v>
      </c>
      <c r="H1718" s="5" t="s">
        <v>34</v>
      </c>
      <c r="I1718" t="s">
        <v>35</v>
      </c>
      <c r="J1718" t="s">
        <v>34</v>
      </c>
      <c r="K1718">
        <v>100</v>
      </c>
      <c r="L1718" s="5" t="s">
        <v>3546</v>
      </c>
      <c r="M1718" s="5" t="s">
        <v>70</v>
      </c>
      <c r="N1718">
        <v>2</v>
      </c>
      <c r="O1718" t="s">
        <v>135</v>
      </c>
      <c r="P1718" s="1">
        <v>45346</v>
      </c>
      <c r="Q1718" s="1">
        <v>45402</v>
      </c>
      <c r="R1718">
        <v>739</v>
      </c>
      <c r="S1718" s="4">
        <v>8.1</v>
      </c>
      <c r="T1718" t="s">
        <v>55</v>
      </c>
    </row>
    <row r="1719" spans="1:20" x14ac:dyDescent="0.35">
      <c r="A1719" t="s">
        <v>3547</v>
      </c>
      <c r="B1719" s="5" t="s">
        <v>162</v>
      </c>
      <c r="C1719" s="6">
        <v>93107</v>
      </c>
      <c r="D1719" t="s">
        <v>22</v>
      </c>
      <c r="E1719">
        <v>93107</v>
      </c>
      <c r="F1719" s="5" t="s">
        <v>50</v>
      </c>
      <c r="G1719" s="5" t="s">
        <v>59</v>
      </c>
      <c r="H1719" s="5" t="s">
        <v>129</v>
      </c>
      <c r="I1719" t="s">
        <v>35</v>
      </c>
      <c r="J1719" t="s">
        <v>940</v>
      </c>
      <c r="K1719">
        <v>0</v>
      </c>
      <c r="L1719" s="5" t="s">
        <v>3548</v>
      </c>
      <c r="M1719" s="5" t="s">
        <v>28</v>
      </c>
      <c r="N1719">
        <v>3</v>
      </c>
      <c r="O1719" t="s">
        <v>78</v>
      </c>
      <c r="P1719" s="1">
        <v>45369</v>
      </c>
      <c r="Q1719" s="1">
        <v>45387</v>
      </c>
      <c r="R1719">
        <v>2334</v>
      </c>
      <c r="S1719" s="4">
        <v>9.5</v>
      </c>
      <c r="T1719" t="s">
        <v>210</v>
      </c>
    </row>
    <row r="1720" spans="1:20" x14ac:dyDescent="0.35">
      <c r="A1720" t="s">
        <v>3549</v>
      </c>
      <c r="B1720" s="5" t="s">
        <v>73</v>
      </c>
      <c r="C1720" s="6">
        <v>113304</v>
      </c>
      <c r="D1720" t="s">
        <v>22</v>
      </c>
      <c r="E1720">
        <v>113304</v>
      </c>
      <c r="F1720" s="5" t="s">
        <v>50</v>
      </c>
      <c r="G1720" s="5" t="s">
        <v>42</v>
      </c>
      <c r="H1720" s="5" t="s">
        <v>68</v>
      </c>
      <c r="I1720" t="s">
        <v>44</v>
      </c>
      <c r="J1720" t="s">
        <v>68</v>
      </c>
      <c r="K1720">
        <v>0</v>
      </c>
      <c r="L1720" s="5" t="s">
        <v>3550</v>
      </c>
      <c r="M1720" s="5" t="s">
        <v>37</v>
      </c>
      <c r="N1720">
        <v>3</v>
      </c>
      <c r="O1720" t="s">
        <v>112</v>
      </c>
      <c r="P1720" s="1">
        <v>45406</v>
      </c>
      <c r="Q1720" s="1">
        <v>45431</v>
      </c>
      <c r="R1720">
        <v>517</v>
      </c>
      <c r="S1720" s="4">
        <v>6.1</v>
      </c>
      <c r="T1720" t="s">
        <v>243</v>
      </c>
    </row>
    <row r="1721" spans="1:20" x14ac:dyDescent="0.35">
      <c r="A1721" t="s">
        <v>3551</v>
      </c>
      <c r="B1721" s="5" t="s">
        <v>100</v>
      </c>
      <c r="C1721" s="6">
        <v>159382</v>
      </c>
      <c r="D1721" t="s">
        <v>22</v>
      </c>
      <c r="E1721">
        <v>159382</v>
      </c>
      <c r="F1721" s="5" t="s">
        <v>23</v>
      </c>
      <c r="G1721" s="5" t="s">
        <v>42</v>
      </c>
      <c r="H1721" s="5" t="s">
        <v>129</v>
      </c>
      <c r="I1721" t="s">
        <v>26</v>
      </c>
      <c r="J1721" t="s">
        <v>129</v>
      </c>
      <c r="K1721">
        <v>100</v>
      </c>
      <c r="L1721" s="5" t="s">
        <v>3552</v>
      </c>
      <c r="M1721" s="5" t="s">
        <v>70</v>
      </c>
      <c r="N1721">
        <v>12</v>
      </c>
      <c r="O1721" t="s">
        <v>29</v>
      </c>
      <c r="P1721" s="1">
        <v>45476</v>
      </c>
      <c r="Q1721" s="1">
        <v>45491</v>
      </c>
      <c r="R1721">
        <v>617</v>
      </c>
      <c r="S1721" s="4">
        <v>8.6999999999999993</v>
      </c>
      <c r="T1721" t="s">
        <v>153</v>
      </c>
    </row>
    <row r="1722" spans="1:20" x14ac:dyDescent="0.35">
      <c r="A1722" t="s">
        <v>3553</v>
      </c>
      <c r="B1722" s="5" t="s">
        <v>162</v>
      </c>
      <c r="C1722" s="6">
        <v>112099</v>
      </c>
      <c r="D1722" t="s">
        <v>22</v>
      </c>
      <c r="E1722">
        <v>112099</v>
      </c>
      <c r="F1722" s="5" t="s">
        <v>66</v>
      </c>
      <c r="G1722" s="5" t="s">
        <v>51</v>
      </c>
      <c r="H1722" s="5" t="s">
        <v>165</v>
      </c>
      <c r="I1722" t="s">
        <v>26</v>
      </c>
      <c r="J1722" t="s">
        <v>165</v>
      </c>
      <c r="K1722">
        <v>50</v>
      </c>
      <c r="L1722" s="5" t="s">
        <v>3554</v>
      </c>
      <c r="M1722" s="5" t="s">
        <v>37</v>
      </c>
      <c r="N1722">
        <v>9</v>
      </c>
      <c r="O1722" t="s">
        <v>147</v>
      </c>
      <c r="P1722" s="1">
        <v>45476</v>
      </c>
      <c r="Q1722" s="1">
        <v>45490</v>
      </c>
      <c r="R1722">
        <v>1317</v>
      </c>
      <c r="S1722" s="4">
        <v>8</v>
      </c>
      <c r="T1722" t="s">
        <v>63</v>
      </c>
    </row>
    <row r="1723" spans="1:20" x14ac:dyDescent="0.35">
      <c r="A1723" t="s">
        <v>3555</v>
      </c>
      <c r="B1723" s="5" t="s">
        <v>32</v>
      </c>
      <c r="C1723" s="6">
        <v>106493</v>
      </c>
      <c r="D1723" t="s">
        <v>22</v>
      </c>
      <c r="E1723">
        <v>106493</v>
      </c>
      <c r="F1723" s="5" t="s">
        <v>50</v>
      </c>
      <c r="G1723" s="5" t="s">
        <v>24</v>
      </c>
      <c r="H1723" s="5" t="s">
        <v>68</v>
      </c>
      <c r="I1723" t="s">
        <v>26</v>
      </c>
      <c r="J1723" t="s">
        <v>68</v>
      </c>
      <c r="K1723">
        <v>0</v>
      </c>
      <c r="L1723" s="5" t="s">
        <v>3556</v>
      </c>
      <c r="M1723" s="5" t="s">
        <v>70</v>
      </c>
      <c r="N1723">
        <v>4</v>
      </c>
      <c r="O1723" t="s">
        <v>141</v>
      </c>
      <c r="P1723" s="1">
        <v>45743</v>
      </c>
      <c r="Q1723" s="1">
        <v>45795</v>
      </c>
      <c r="R1723">
        <v>1839</v>
      </c>
      <c r="S1723" s="4">
        <v>7.1</v>
      </c>
      <c r="T1723" t="s">
        <v>79</v>
      </c>
    </row>
    <row r="1724" spans="1:20" x14ac:dyDescent="0.35">
      <c r="A1724" t="s">
        <v>3557</v>
      </c>
      <c r="B1724" s="5" t="s">
        <v>28802</v>
      </c>
      <c r="C1724" s="6">
        <v>76693</v>
      </c>
      <c r="D1724" t="s">
        <v>65</v>
      </c>
      <c r="E1724">
        <v>99701</v>
      </c>
      <c r="F1724" s="5" t="s">
        <v>58</v>
      </c>
      <c r="G1724" s="5" t="s">
        <v>59</v>
      </c>
      <c r="H1724" s="5" t="s">
        <v>67</v>
      </c>
      <c r="I1724" t="s">
        <v>26</v>
      </c>
      <c r="J1724" t="s">
        <v>67</v>
      </c>
      <c r="K1724">
        <v>100</v>
      </c>
      <c r="L1724" s="5" t="s">
        <v>3558</v>
      </c>
      <c r="M1724" s="5" t="s">
        <v>54</v>
      </c>
      <c r="N1724">
        <v>1</v>
      </c>
      <c r="O1724" t="s">
        <v>141</v>
      </c>
      <c r="P1724" s="1">
        <v>45761</v>
      </c>
      <c r="Q1724" s="1">
        <v>45779</v>
      </c>
      <c r="R1724">
        <v>740</v>
      </c>
      <c r="S1724" s="4">
        <v>8.4</v>
      </c>
      <c r="T1724" t="s">
        <v>136</v>
      </c>
    </row>
    <row r="1725" spans="1:20" x14ac:dyDescent="0.35">
      <c r="A1725" t="s">
        <v>3559</v>
      </c>
      <c r="B1725" s="5" t="s">
        <v>217</v>
      </c>
      <c r="C1725" s="6">
        <v>145475</v>
      </c>
      <c r="D1725" t="s">
        <v>22</v>
      </c>
      <c r="E1725">
        <v>145475</v>
      </c>
      <c r="F1725" s="5" t="s">
        <v>66</v>
      </c>
      <c r="G1725" s="5" t="s">
        <v>42</v>
      </c>
      <c r="H1725" s="5" t="s">
        <v>52</v>
      </c>
      <c r="I1725" t="s">
        <v>35</v>
      </c>
      <c r="J1725" t="s">
        <v>1449</v>
      </c>
      <c r="K1725">
        <v>100</v>
      </c>
      <c r="L1725" s="5" t="s">
        <v>3560</v>
      </c>
      <c r="M1725" s="5" t="s">
        <v>28</v>
      </c>
      <c r="N1725">
        <v>9</v>
      </c>
      <c r="O1725" t="s">
        <v>135</v>
      </c>
      <c r="P1725" s="1">
        <v>45699</v>
      </c>
      <c r="Q1725" s="1">
        <v>45730</v>
      </c>
      <c r="R1725">
        <v>1076</v>
      </c>
      <c r="S1725" s="4">
        <v>8.5</v>
      </c>
      <c r="T1725" t="s">
        <v>89</v>
      </c>
    </row>
    <row r="1726" spans="1:20" x14ac:dyDescent="0.35">
      <c r="A1726" t="s">
        <v>3561</v>
      </c>
      <c r="B1726" s="5" t="s">
        <v>174</v>
      </c>
      <c r="C1726" s="6">
        <v>79166</v>
      </c>
      <c r="D1726" t="s">
        <v>92</v>
      </c>
      <c r="E1726">
        <v>59375</v>
      </c>
      <c r="F1726" s="5" t="s">
        <v>58</v>
      </c>
      <c r="G1726" s="5" t="s">
        <v>59</v>
      </c>
      <c r="H1726" s="5" t="s">
        <v>93</v>
      </c>
      <c r="I1726" t="s">
        <v>35</v>
      </c>
      <c r="J1726" t="s">
        <v>93</v>
      </c>
      <c r="K1726">
        <v>50</v>
      </c>
      <c r="L1726" s="5" t="s">
        <v>3562</v>
      </c>
      <c r="M1726" s="5" t="s">
        <v>54</v>
      </c>
      <c r="N1726">
        <v>0</v>
      </c>
      <c r="O1726" t="s">
        <v>62</v>
      </c>
      <c r="P1726" s="1">
        <v>45559</v>
      </c>
      <c r="Q1726" s="1">
        <v>45573</v>
      </c>
      <c r="R1726">
        <v>1643</v>
      </c>
      <c r="S1726" s="4">
        <v>9.6</v>
      </c>
      <c r="T1726" t="s">
        <v>95</v>
      </c>
    </row>
    <row r="1727" spans="1:20" x14ac:dyDescent="0.35">
      <c r="A1727" t="s">
        <v>3563</v>
      </c>
      <c r="B1727" s="5" t="s">
        <v>28802</v>
      </c>
      <c r="C1727" s="6">
        <v>187864</v>
      </c>
      <c r="D1727" t="s">
        <v>22</v>
      </c>
      <c r="E1727">
        <v>187864</v>
      </c>
      <c r="F1727" s="5" t="s">
        <v>23</v>
      </c>
      <c r="G1727" s="5" t="s">
        <v>51</v>
      </c>
      <c r="H1727" s="5" t="s">
        <v>25</v>
      </c>
      <c r="I1727" t="s">
        <v>26</v>
      </c>
      <c r="J1727" t="s">
        <v>25</v>
      </c>
      <c r="K1727">
        <v>0</v>
      </c>
      <c r="L1727" s="5" t="s">
        <v>3564</v>
      </c>
      <c r="M1727" s="5" t="s">
        <v>28</v>
      </c>
      <c r="N1727">
        <v>16</v>
      </c>
      <c r="O1727" t="s">
        <v>78</v>
      </c>
      <c r="P1727" s="1">
        <v>45632</v>
      </c>
      <c r="Q1727" s="1">
        <v>45664</v>
      </c>
      <c r="R1727">
        <v>921</v>
      </c>
      <c r="S1727" s="4">
        <v>6.1</v>
      </c>
      <c r="T1727" t="s">
        <v>153</v>
      </c>
    </row>
    <row r="1728" spans="1:20" x14ac:dyDescent="0.35">
      <c r="A1728" t="s">
        <v>3565</v>
      </c>
      <c r="B1728" s="5" t="s">
        <v>73</v>
      </c>
      <c r="C1728" s="6">
        <v>50080</v>
      </c>
      <c r="D1728" t="s">
        <v>22</v>
      </c>
      <c r="E1728">
        <v>50080</v>
      </c>
      <c r="F1728" s="5" t="s">
        <v>58</v>
      </c>
      <c r="G1728" s="5" t="s">
        <v>42</v>
      </c>
      <c r="H1728" s="5" t="s">
        <v>191</v>
      </c>
      <c r="I1728" t="s">
        <v>44</v>
      </c>
      <c r="J1728" t="s">
        <v>191</v>
      </c>
      <c r="K1728">
        <v>100</v>
      </c>
      <c r="L1728" s="5" t="s">
        <v>3566</v>
      </c>
      <c r="M1728" s="5" t="s">
        <v>37</v>
      </c>
      <c r="N1728">
        <v>1</v>
      </c>
      <c r="O1728" t="s">
        <v>71</v>
      </c>
      <c r="P1728" s="1">
        <v>45684</v>
      </c>
      <c r="Q1728" s="1">
        <v>45753</v>
      </c>
      <c r="R1728">
        <v>2110</v>
      </c>
      <c r="S1728" s="4">
        <v>6.6</v>
      </c>
      <c r="T1728" t="s">
        <v>108</v>
      </c>
    </row>
    <row r="1729" spans="1:20" x14ac:dyDescent="0.35">
      <c r="A1729" t="s">
        <v>3567</v>
      </c>
      <c r="B1729" s="5" t="s">
        <v>179</v>
      </c>
      <c r="C1729" s="6">
        <v>103470</v>
      </c>
      <c r="D1729" t="s">
        <v>33</v>
      </c>
      <c r="E1729">
        <v>11381700</v>
      </c>
      <c r="F1729" s="5" t="s">
        <v>50</v>
      </c>
      <c r="G1729" s="5" t="s">
        <v>42</v>
      </c>
      <c r="H1729" s="5" t="s">
        <v>34</v>
      </c>
      <c r="I1729" t="s">
        <v>35</v>
      </c>
      <c r="J1729" t="s">
        <v>34</v>
      </c>
      <c r="K1729">
        <v>100</v>
      </c>
      <c r="L1729" s="5" t="s">
        <v>3568</v>
      </c>
      <c r="M1729" s="5" t="s">
        <v>70</v>
      </c>
      <c r="N1729">
        <v>2</v>
      </c>
      <c r="O1729" t="s">
        <v>71</v>
      </c>
      <c r="P1729" s="1">
        <v>45610</v>
      </c>
      <c r="Q1729" s="1">
        <v>45635</v>
      </c>
      <c r="R1729">
        <v>1694</v>
      </c>
      <c r="S1729" s="4">
        <v>6.9</v>
      </c>
      <c r="T1729" t="s">
        <v>118</v>
      </c>
    </row>
    <row r="1730" spans="1:20" x14ac:dyDescent="0.35">
      <c r="A1730" t="s">
        <v>3569</v>
      </c>
      <c r="B1730" s="5" t="s">
        <v>91</v>
      </c>
      <c r="C1730" s="6">
        <v>84323</v>
      </c>
      <c r="D1730" t="s">
        <v>22</v>
      </c>
      <c r="E1730">
        <v>84323</v>
      </c>
      <c r="F1730" s="5" t="s">
        <v>50</v>
      </c>
      <c r="G1730" s="5" t="s">
        <v>59</v>
      </c>
      <c r="H1730" s="5" t="s">
        <v>25</v>
      </c>
      <c r="I1730" t="s">
        <v>26</v>
      </c>
      <c r="J1730" t="s">
        <v>25</v>
      </c>
      <c r="K1730">
        <v>50</v>
      </c>
      <c r="L1730" s="5" t="s">
        <v>589</v>
      </c>
      <c r="M1730" s="5" t="s">
        <v>37</v>
      </c>
      <c r="N1730">
        <v>3</v>
      </c>
      <c r="O1730" t="s">
        <v>141</v>
      </c>
      <c r="P1730" s="1">
        <v>45621</v>
      </c>
      <c r="Q1730" s="1">
        <v>45665</v>
      </c>
      <c r="R1730">
        <v>1134</v>
      </c>
      <c r="S1730" s="4">
        <v>8</v>
      </c>
      <c r="T1730" t="s">
        <v>95</v>
      </c>
    </row>
    <row r="1731" spans="1:20" x14ac:dyDescent="0.35">
      <c r="A1731" t="s">
        <v>3570</v>
      </c>
      <c r="B1731" s="5" t="s">
        <v>57</v>
      </c>
      <c r="C1731" s="6">
        <v>71020</v>
      </c>
      <c r="D1731" t="s">
        <v>74</v>
      </c>
      <c r="E1731">
        <v>88775</v>
      </c>
      <c r="F1731" s="5" t="s">
        <v>50</v>
      </c>
      <c r="G1731" s="5" t="s">
        <v>24</v>
      </c>
      <c r="H1731" s="5" t="s">
        <v>75</v>
      </c>
      <c r="I1731" t="s">
        <v>44</v>
      </c>
      <c r="J1731" t="s">
        <v>294</v>
      </c>
      <c r="K1731">
        <v>100</v>
      </c>
      <c r="L1731" s="5" t="s">
        <v>3571</v>
      </c>
      <c r="M1731" s="5" t="s">
        <v>37</v>
      </c>
      <c r="N1731">
        <v>3</v>
      </c>
      <c r="O1731" t="s">
        <v>172</v>
      </c>
      <c r="P1731" s="1">
        <v>45343</v>
      </c>
      <c r="Q1731" s="1">
        <v>45405</v>
      </c>
      <c r="R1731">
        <v>1253</v>
      </c>
      <c r="S1731" s="4">
        <v>9.6999999999999993</v>
      </c>
      <c r="T1731" t="s">
        <v>153</v>
      </c>
    </row>
    <row r="1732" spans="1:20" x14ac:dyDescent="0.35">
      <c r="A1732" t="s">
        <v>3572</v>
      </c>
      <c r="B1732" s="5" t="s">
        <v>217</v>
      </c>
      <c r="C1732" s="6">
        <v>74489</v>
      </c>
      <c r="D1732" t="s">
        <v>22</v>
      </c>
      <c r="E1732">
        <v>74489</v>
      </c>
      <c r="F1732" s="5" t="s">
        <v>23</v>
      </c>
      <c r="G1732" s="5" t="s">
        <v>51</v>
      </c>
      <c r="H1732" s="5" t="s">
        <v>157</v>
      </c>
      <c r="I1732" t="s">
        <v>26</v>
      </c>
      <c r="J1732" t="s">
        <v>151</v>
      </c>
      <c r="K1732">
        <v>50</v>
      </c>
      <c r="L1732" s="5" t="s">
        <v>3573</v>
      </c>
      <c r="M1732" s="5" t="s">
        <v>54</v>
      </c>
      <c r="N1732">
        <v>11</v>
      </c>
      <c r="O1732" t="s">
        <v>112</v>
      </c>
      <c r="P1732" s="1">
        <v>45446</v>
      </c>
      <c r="Q1732" s="1">
        <v>45497</v>
      </c>
      <c r="R1732">
        <v>1437</v>
      </c>
      <c r="S1732" s="4">
        <v>9.6999999999999993</v>
      </c>
      <c r="T1732" t="s">
        <v>30</v>
      </c>
    </row>
    <row r="1733" spans="1:20" x14ac:dyDescent="0.35">
      <c r="A1733" t="s">
        <v>3574</v>
      </c>
      <c r="B1733" s="5" t="s">
        <v>28799</v>
      </c>
      <c r="C1733" s="6">
        <v>55564</v>
      </c>
      <c r="D1733" t="s">
        <v>81</v>
      </c>
      <c r="E1733">
        <v>75011</v>
      </c>
      <c r="F1733" s="5" t="s">
        <v>58</v>
      </c>
      <c r="G1733" s="5" t="s">
        <v>59</v>
      </c>
      <c r="H1733" s="5" t="s">
        <v>82</v>
      </c>
      <c r="I1733" t="s">
        <v>26</v>
      </c>
      <c r="J1733" t="s">
        <v>82</v>
      </c>
      <c r="K1733">
        <v>50</v>
      </c>
      <c r="L1733" s="5" t="s">
        <v>3575</v>
      </c>
      <c r="M1733" s="5" t="s">
        <v>37</v>
      </c>
      <c r="N1733">
        <v>0</v>
      </c>
      <c r="O1733" t="s">
        <v>29</v>
      </c>
      <c r="P1733" s="1">
        <v>45738</v>
      </c>
      <c r="Q1733" s="1">
        <v>45810</v>
      </c>
      <c r="R1733">
        <v>2036</v>
      </c>
      <c r="S1733" s="4">
        <v>6.3</v>
      </c>
      <c r="T1733" t="s">
        <v>118</v>
      </c>
    </row>
    <row r="1734" spans="1:20" x14ac:dyDescent="0.35">
      <c r="A1734" t="s">
        <v>3576</v>
      </c>
      <c r="B1734" s="5" t="s">
        <v>73</v>
      </c>
      <c r="C1734" s="6">
        <v>84737</v>
      </c>
      <c r="D1734" t="s">
        <v>22</v>
      </c>
      <c r="E1734">
        <v>84737</v>
      </c>
      <c r="F1734" s="5" t="s">
        <v>58</v>
      </c>
      <c r="G1734" s="5" t="s">
        <v>42</v>
      </c>
      <c r="H1734" s="5" t="s">
        <v>101</v>
      </c>
      <c r="I1734" t="s">
        <v>44</v>
      </c>
      <c r="J1734" t="s">
        <v>101</v>
      </c>
      <c r="K1734">
        <v>0</v>
      </c>
      <c r="L1734" s="5" t="s">
        <v>3577</v>
      </c>
      <c r="M1734" s="5" t="s">
        <v>37</v>
      </c>
      <c r="N1734">
        <v>1</v>
      </c>
      <c r="O1734" t="s">
        <v>107</v>
      </c>
      <c r="P1734" s="1">
        <v>45663</v>
      </c>
      <c r="Q1734" s="1">
        <v>45690</v>
      </c>
      <c r="R1734">
        <v>1139</v>
      </c>
      <c r="S1734" s="4">
        <v>6.8</v>
      </c>
      <c r="T1734" t="s">
        <v>95</v>
      </c>
    </row>
    <row r="1735" spans="1:20" x14ac:dyDescent="0.35">
      <c r="A1735" t="s">
        <v>3578</v>
      </c>
      <c r="B1735" s="5" t="s">
        <v>28801</v>
      </c>
      <c r="C1735" s="6">
        <v>125029</v>
      </c>
      <c r="D1735" t="s">
        <v>41</v>
      </c>
      <c r="E1735">
        <v>106275</v>
      </c>
      <c r="F1735" s="5" t="s">
        <v>66</v>
      </c>
      <c r="G1735" s="5" t="s">
        <v>51</v>
      </c>
      <c r="H1735" s="5" t="s">
        <v>60</v>
      </c>
      <c r="I1735" t="s">
        <v>26</v>
      </c>
      <c r="J1735" t="s">
        <v>60</v>
      </c>
      <c r="K1735">
        <v>50</v>
      </c>
      <c r="L1735" s="5" t="s">
        <v>3579</v>
      </c>
      <c r="M1735" s="5" t="s">
        <v>70</v>
      </c>
      <c r="N1735">
        <v>5</v>
      </c>
      <c r="O1735" t="s">
        <v>112</v>
      </c>
      <c r="P1735" s="1">
        <v>45676</v>
      </c>
      <c r="Q1735" s="1">
        <v>45739</v>
      </c>
      <c r="R1735">
        <v>1740</v>
      </c>
      <c r="S1735" s="4">
        <v>5.6</v>
      </c>
      <c r="T1735" t="s">
        <v>89</v>
      </c>
    </row>
    <row r="1736" spans="1:20" x14ac:dyDescent="0.35">
      <c r="A1736" t="s">
        <v>3580</v>
      </c>
      <c r="B1736" s="5" t="s">
        <v>57</v>
      </c>
      <c r="C1736" s="6">
        <v>93053</v>
      </c>
      <c r="D1736" t="s">
        <v>41</v>
      </c>
      <c r="E1736">
        <v>79095</v>
      </c>
      <c r="F1736" s="5" t="s">
        <v>50</v>
      </c>
      <c r="G1736" s="5" t="s">
        <v>51</v>
      </c>
      <c r="H1736" s="5" t="s">
        <v>60</v>
      </c>
      <c r="I1736" t="s">
        <v>44</v>
      </c>
      <c r="J1736" t="s">
        <v>60</v>
      </c>
      <c r="K1736">
        <v>0</v>
      </c>
      <c r="L1736" s="5" t="s">
        <v>3581</v>
      </c>
      <c r="M1736" s="5" t="s">
        <v>54</v>
      </c>
      <c r="N1736">
        <v>3</v>
      </c>
      <c r="O1736" t="s">
        <v>131</v>
      </c>
      <c r="P1736" s="1">
        <v>45663</v>
      </c>
      <c r="Q1736" s="1">
        <v>45703</v>
      </c>
      <c r="R1736">
        <v>629</v>
      </c>
      <c r="S1736" s="4">
        <v>5.0999999999999996</v>
      </c>
      <c r="T1736" t="s">
        <v>95</v>
      </c>
    </row>
    <row r="1737" spans="1:20" x14ac:dyDescent="0.35">
      <c r="A1737" t="s">
        <v>3582</v>
      </c>
      <c r="B1737" s="5" t="s">
        <v>28802</v>
      </c>
      <c r="C1737" s="6">
        <v>116161</v>
      </c>
      <c r="D1737" t="s">
        <v>22</v>
      </c>
      <c r="E1737">
        <v>116161</v>
      </c>
      <c r="F1737" s="5" t="s">
        <v>50</v>
      </c>
      <c r="G1737" s="5" t="s">
        <v>59</v>
      </c>
      <c r="H1737" s="5" t="s">
        <v>101</v>
      </c>
      <c r="I1737" t="s">
        <v>44</v>
      </c>
      <c r="J1737" t="s">
        <v>101</v>
      </c>
      <c r="K1737">
        <v>50</v>
      </c>
      <c r="L1737" s="5" t="s">
        <v>3583</v>
      </c>
      <c r="M1737" s="5" t="s">
        <v>54</v>
      </c>
      <c r="N1737">
        <v>2</v>
      </c>
      <c r="O1737" t="s">
        <v>71</v>
      </c>
      <c r="P1737" s="1">
        <v>45664</v>
      </c>
      <c r="Q1737" s="1">
        <v>45710</v>
      </c>
      <c r="R1737">
        <v>1201</v>
      </c>
      <c r="S1737" s="4">
        <v>7.2</v>
      </c>
      <c r="T1737" t="s">
        <v>118</v>
      </c>
    </row>
    <row r="1738" spans="1:20" x14ac:dyDescent="0.35">
      <c r="A1738" t="s">
        <v>3584</v>
      </c>
      <c r="B1738" s="5" t="s">
        <v>28801</v>
      </c>
      <c r="C1738" s="6">
        <v>96819</v>
      </c>
      <c r="D1738" t="s">
        <v>22</v>
      </c>
      <c r="E1738">
        <v>96819</v>
      </c>
      <c r="F1738" s="5" t="s">
        <v>50</v>
      </c>
      <c r="G1738" s="5" t="s">
        <v>59</v>
      </c>
      <c r="H1738" s="5" t="s">
        <v>101</v>
      </c>
      <c r="I1738" t="s">
        <v>44</v>
      </c>
      <c r="J1738" t="s">
        <v>101</v>
      </c>
      <c r="K1738">
        <v>0</v>
      </c>
      <c r="L1738" s="5" t="s">
        <v>3585</v>
      </c>
      <c r="M1738" s="5" t="s">
        <v>54</v>
      </c>
      <c r="N1738">
        <v>3</v>
      </c>
      <c r="O1738" t="s">
        <v>62</v>
      </c>
      <c r="P1738" s="1">
        <v>45614</v>
      </c>
      <c r="Q1738" s="1">
        <v>45669</v>
      </c>
      <c r="R1738">
        <v>1105</v>
      </c>
      <c r="S1738" s="4">
        <v>7.7</v>
      </c>
      <c r="T1738" t="s">
        <v>30</v>
      </c>
    </row>
    <row r="1739" spans="1:20" x14ac:dyDescent="0.35">
      <c r="A1739" t="s">
        <v>3586</v>
      </c>
      <c r="B1739" s="5" t="s">
        <v>49</v>
      </c>
      <c r="C1739" s="6">
        <v>21074</v>
      </c>
      <c r="D1739" t="s">
        <v>22</v>
      </c>
      <c r="E1739">
        <v>21074</v>
      </c>
      <c r="F1739" s="5" t="s">
        <v>58</v>
      </c>
      <c r="G1739" s="5" t="s">
        <v>42</v>
      </c>
      <c r="H1739" s="5" t="s">
        <v>116</v>
      </c>
      <c r="I1739" t="s">
        <v>26</v>
      </c>
      <c r="J1739" t="s">
        <v>116</v>
      </c>
      <c r="K1739">
        <v>50</v>
      </c>
      <c r="L1739" s="5" t="s">
        <v>3587</v>
      </c>
      <c r="M1739" s="5" t="s">
        <v>28</v>
      </c>
      <c r="N1739">
        <v>0</v>
      </c>
      <c r="O1739" t="s">
        <v>167</v>
      </c>
      <c r="P1739" s="1">
        <v>45472</v>
      </c>
      <c r="Q1739" s="1">
        <v>45503</v>
      </c>
      <c r="R1739">
        <v>1551</v>
      </c>
      <c r="S1739" s="4">
        <v>7.4</v>
      </c>
      <c r="T1739" t="s">
        <v>243</v>
      </c>
    </row>
    <row r="1740" spans="1:20" x14ac:dyDescent="0.35">
      <c r="A1740" t="s">
        <v>3588</v>
      </c>
      <c r="B1740" s="5" t="s">
        <v>21</v>
      </c>
      <c r="C1740" s="6">
        <v>131324</v>
      </c>
      <c r="D1740" t="s">
        <v>22</v>
      </c>
      <c r="E1740">
        <v>131324</v>
      </c>
      <c r="F1740" s="5" t="s">
        <v>50</v>
      </c>
      <c r="G1740" s="5" t="s">
        <v>24</v>
      </c>
      <c r="H1740" s="5" t="s">
        <v>97</v>
      </c>
      <c r="I1740" t="s">
        <v>26</v>
      </c>
      <c r="J1740" t="s">
        <v>97</v>
      </c>
      <c r="K1740">
        <v>100</v>
      </c>
      <c r="L1740" s="5" t="s">
        <v>3589</v>
      </c>
      <c r="M1740" s="5" t="s">
        <v>54</v>
      </c>
      <c r="N1740">
        <v>2</v>
      </c>
      <c r="O1740" t="s">
        <v>29</v>
      </c>
      <c r="P1740" s="1">
        <v>45640</v>
      </c>
      <c r="Q1740" s="1">
        <v>45704</v>
      </c>
      <c r="R1740">
        <v>2003</v>
      </c>
      <c r="S1740" s="4">
        <v>6</v>
      </c>
      <c r="T1740" t="s">
        <v>277</v>
      </c>
    </row>
    <row r="1741" spans="1:20" x14ac:dyDescent="0.35">
      <c r="A1741" t="s">
        <v>3590</v>
      </c>
      <c r="B1741" s="5" t="s">
        <v>105</v>
      </c>
      <c r="C1741" s="6">
        <v>58660</v>
      </c>
      <c r="D1741" t="s">
        <v>22</v>
      </c>
      <c r="E1741">
        <v>58660</v>
      </c>
      <c r="F1741" s="5" t="s">
        <v>58</v>
      </c>
      <c r="G1741" s="5" t="s">
        <v>42</v>
      </c>
      <c r="H1741" s="5" t="s">
        <v>52</v>
      </c>
      <c r="I1741" t="s">
        <v>26</v>
      </c>
      <c r="J1741" t="s">
        <v>52</v>
      </c>
      <c r="K1741">
        <v>50</v>
      </c>
      <c r="L1741" s="5" t="s">
        <v>3591</v>
      </c>
      <c r="M1741" s="5" t="s">
        <v>54</v>
      </c>
      <c r="N1741">
        <v>1</v>
      </c>
      <c r="O1741" t="s">
        <v>62</v>
      </c>
      <c r="P1741" s="1">
        <v>45574</v>
      </c>
      <c r="Q1741" s="1">
        <v>45618</v>
      </c>
      <c r="R1741">
        <v>1205</v>
      </c>
      <c r="S1741" s="4">
        <v>9.9</v>
      </c>
      <c r="T1741" t="s">
        <v>277</v>
      </c>
    </row>
    <row r="1742" spans="1:20" x14ac:dyDescent="0.35">
      <c r="A1742" t="s">
        <v>3592</v>
      </c>
      <c r="B1742" s="5" t="s">
        <v>91</v>
      </c>
      <c r="C1742" s="6">
        <v>132875</v>
      </c>
      <c r="D1742" t="s">
        <v>41</v>
      </c>
      <c r="E1742">
        <v>112944</v>
      </c>
      <c r="F1742" s="5" t="s">
        <v>50</v>
      </c>
      <c r="G1742" s="5" t="s">
        <v>24</v>
      </c>
      <c r="H1742" s="5" t="s">
        <v>126</v>
      </c>
      <c r="I1742" t="s">
        <v>35</v>
      </c>
      <c r="J1742" t="s">
        <v>212</v>
      </c>
      <c r="K1742">
        <v>50</v>
      </c>
      <c r="L1742" s="5" t="s">
        <v>3593</v>
      </c>
      <c r="M1742" s="5" t="s">
        <v>54</v>
      </c>
      <c r="N1742">
        <v>4</v>
      </c>
      <c r="O1742" t="s">
        <v>85</v>
      </c>
      <c r="P1742" s="1">
        <v>45532</v>
      </c>
      <c r="Q1742" s="1">
        <v>45596</v>
      </c>
      <c r="R1742">
        <v>1392</v>
      </c>
      <c r="S1742" s="4">
        <v>6.1</v>
      </c>
      <c r="T1742" t="s">
        <v>47</v>
      </c>
    </row>
    <row r="1743" spans="1:20" x14ac:dyDescent="0.35">
      <c r="A1743" t="s">
        <v>3594</v>
      </c>
      <c r="B1743" s="5" t="s">
        <v>49</v>
      </c>
      <c r="C1743" s="6">
        <v>74316</v>
      </c>
      <c r="D1743" t="s">
        <v>22</v>
      </c>
      <c r="E1743">
        <v>74316</v>
      </c>
      <c r="F1743" s="5" t="s">
        <v>50</v>
      </c>
      <c r="G1743" s="5" t="s">
        <v>59</v>
      </c>
      <c r="H1743" s="5" t="s">
        <v>165</v>
      </c>
      <c r="I1743" t="s">
        <v>44</v>
      </c>
      <c r="J1743" t="s">
        <v>165</v>
      </c>
      <c r="K1743">
        <v>50</v>
      </c>
      <c r="L1743" s="5" t="s">
        <v>3595</v>
      </c>
      <c r="M1743" s="5" t="s">
        <v>37</v>
      </c>
      <c r="N1743">
        <v>3</v>
      </c>
      <c r="O1743" t="s">
        <v>135</v>
      </c>
      <c r="P1743" s="1">
        <v>45613</v>
      </c>
      <c r="Q1743" s="1">
        <v>45661</v>
      </c>
      <c r="R1743">
        <v>1075</v>
      </c>
      <c r="S1743" s="4">
        <v>9.4</v>
      </c>
      <c r="T1743" t="s">
        <v>63</v>
      </c>
    </row>
    <row r="1744" spans="1:20" x14ac:dyDescent="0.35">
      <c r="A1744" t="s">
        <v>3596</v>
      </c>
      <c r="B1744" s="5" t="s">
        <v>40</v>
      </c>
      <c r="C1744" s="6">
        <v>65320</v>
      </c>
      <c r="D1744" t="s">
        <v>41</v>
      </c>
      <c r="E1744">
        <v>55522</v>
      </c>
      <c r="F1744" s="5" t="s">
        <v>58</v>
      </c>
      <c r="G1744" s="5" t="s">
        <v>59</v>
      </c>
      <c r="H1744" s="5" t="s">
        <v>60</v>
      </c>
      <c r="I1744" t="s">
        <v>44</v>
      </c>
      <c r="J1744" t="s">
        <v>60</v>
      </c>
      <c r="K1744">
        <v>100</v>
      </c>
      <c r="L1744" s="5" t="s">
        <v>3597</v>
      </c>
      <c r="M1744" s="5" t="s">
        <v>37</v>
      </c>
      <c r="N1744">
        <v>1</v>
      </c>
      <c r="O1744" t="s">
        <v>147</v>
      </c>
      <c r="P1744" s="1">
        <v>45383</v>
      </c>
      <c r="Q1744" s="1">
        <v>45430</v>
      </c>
      <c r="R1744">
        <v>915</v>
      </c>
      <c r="S1744" s="4">
        <v>8.6999999999999993</v>
      </c>
      <c r="T1744" t="s">
        <v>277</v>
      </c>
    </row>
    <row r="1745" spans="1:20" x14ac:dyDescent="0.35">
      <c r="A1745" t="s">
        <v>3598</v>
      </c>
      <c r="B1745" s="5" t="s">
        <v>179</v>
      </c>
      <c r="C1745" s="6">
        <v>128941</v>
      </c>
      <c r="D1745" t="s">
        <v>22</v>
      </c>
      <c r="E1745">
        <v>128941</v>
      </c>
      <c r="F1745" s="5" t="s">
        <v>66</v>
      </c>
      <c r="G1745" s="5" t="s">
        <v>42</v>
      </c>
      <c r="H1745" s="5" t="s">
        <v>52</v>
      </c>
      <c r="I1745" t="s">
        <v>35</v>
      </c>
      <c r="J1745" t="s">
        <v>52</v>
      </c>
      <c r="K1745">
        <v>50</v>
      </c>
      <c r="L1745" s="5" t="s">
        <v>3599</v>
      </c>
      <c r="M1745" s="5" t="s">
        <v>70</v>
      </c>
      <c r="N1745">
        <v>7</v>
      </c>
      <c r="O1745" t="s">
        <v>172</v>
      </c>
      <c r="P1745" s="1">
        <v>45683</v>
      </c>
      <c r="Q1745" s="1">
        <v>45723</v>
      </c>
      <c r="R1745">
        <v>2349</v>
      </c>
      <c r="S1745" s="4">
        <v>7.6</v>
      </c>
      <c r="T1745" t="s">
        <v>55</v>
      </c>
    </row>
    <row r="1746" spans="1:20" x14ac:dyDescent="0.35">
      <c r="A1746" t="s">
        <v>3600</v>
      </c>
      <c r="B1746" s="5" t="s">
        <v>105</v>
      </c>
      <c r="C1746" s="6">
        <v>42409</v>
      </c>
      <c r="D1746" t="s">
        <v>22</v>
      </c>
      <c r="E1746">
        <v>42409</v>
      </c>
      <c r="F1746" s="5" t="s">
        <v>50</v>
      </c>
      <c r="G1746" s="5" t="s">
        <v>42</v>
      </c>
      <c r="H1746" s="5" t="s">
        <v>157</v>
      </c>
      <c r="I1746" t="s">
        <v>26</v>
      </c>
      <c r="J1746" t="s">
        <v>165</v>
      </c>
      <c r="K1746">
        <v>100</v>
      </c>
      <c r="L1746" s="5" t="s">
        <v>3601</v>
      </c>
      <c r="M1746" s="5" t="s">
        <v>37</v>
      </c>
      <c r="N1746">
        <v>2</v>
      </c>
      <c r="O1746" t="s">
        <v>147</v>
      </c>
      <c r="P1746" s="1">
        <v>45398</v>
      </c>
      <c r="Q1746" s="1">
        <v>45421</v>
      </c>
      <c r="R1746">
        <v>2188</v>
      </c>
      <c r="S1746" s="4">
        <v>9.6</v>
      </c>
      <c r="T1746" t="s">
        <v>243</v>
      </c>
    </row>
    <row r="1747" spans="1:20" x14ac:dyDescent="0.35">
      <c r="A1747" t="s">
        <v>3602</v>
      </c>
      <c r="B1747" s="5" t="s">
        <v>217</v>
      </c>
      <c r="C1747" s="6">
        <v>76564</v>
      </c>
      <c r="D1747" t="s">
        <v>92</v>
      </c>
      <c r="E1747">
        <v>57423</v>
      </c>
      <c r="F1747" s="5" t="s">
        <v>58</v>
      </c>
      <c r="G1747" s="5" t="s">
        <v>59</v>
      </c>
      <c r="H1747" s="5" t="s">
        <v>93</v>
      </c>
      <c r="I1747" t="s">
        <v>44</v>
      </c>
      <c r="J1747" t="s">
        <v>93</v>
      </c>
      <c r="K1747">
        <v>100</v>
      </c>
      <c r="L1747" s="5" t="s">
        <v>3603</v>
      </c>
      <c r="M1747" s="5" t="s">
        <v>54</v>
      </c>
      <c r="N1747">
        <v>0</v>
      </c>
      <c r="O1747" t="s">
        <v>88</v>
      </c>
      <c r="P1747" s="1">
        <v>45354</v>
      </c>
      <c r="Q1747" s="1">
        <v>45395</v>
      </c>
      <c r="R1747">
        <v>1639</v>
      </c>
      <c r="S1747" s="4">
        <v>9.4</v>
      </c>
      <c r="T1747" t="s">
        <v>136</v>
      </c>
    </row>
    <row r="1748" spans="1:20" x14ac:dyDescent="0.35">
      <c r="A1748" t="s">
        <v>3604</v>
      </c>
      <c r="B1748" s="5" t="s">
        <v>217</v>
      </c>
      <c r="C1748" s="6">
        <v>289808</v>
      </c>
      <c r="D1748" t="s">
        <v>41</v>
      </c>
      <c r="E1748">
        <v>246337</v>
      </c>
      <c r="F1748" s="5" t="s">
        <v>23</v>
      </c>
      <c r="G1748" s="5" t="s">
        <v>59</v>
      </c>
      <c r="H1748" s="5" t="s">
        <v>126</v>
      </c>
      <c r="I1748" t="s">
        <v>35</v>
      </c>
      <c r="J1748" t="s">
        <v>192</v>
      </c>
      <c r="K1748">
        <v>100</v>
      </c>
      <c r="L1748" s="5" t="s">
        <v>3605</v>
      </c>
      <c r="M1748" s="5" t="s">
        <v>54</v>
      </c>
      <c r="N1748">
        <v>17</v>
      </c>
      <c r="O1748" t="s">
        <v>46</v>
      </c>
      <c r="P1748" s="1">
        <v>45733</v>
      </c>
      <c r="Q1748" s="1">
        <v>45775</v>
      </c>
      <c r="R1748">
        <v>2224</v>
      </c>
      <c r="S1748" s="4">
        <v>6.3</v>
      </c>
      <c r="T1748" t="s">
        <v>136</v>
      </c>
    </row>
    <row r="1749" spans="1:20" x14ac:dyDescent="0.35">
      <c r="A1749" t="s">
        <v>3606</v>
      </c>
      <c r="B1749" s="5" t="s">
        <v>174</v>
      </c>
      <c r="C1749" s="6">
        <v>62042</v>
      </c>
      <c r="D1749" t="s">
        <v>74</v>
      </c>
      <c r="E1749">
        <v>77553</v>
      </c>
      <c r="F1749" s="5" t="s">
        <v>58</v>
      </c>
      <c r="G1749" s="5" t="s">
        <v>51</v>
      </c>
      <c r="H1749" s="5" t="s">
        <v>75</v>
      </c>
      <c r="I1749" t="s">
        <v>26</v>
      </c>
      <c r="J1749" t="s">
        <v>423</v>
      </c>
      <c r="K1749">
        <v>50</v>
      </c>
      <c r="L1749" s="5" t="s">
        <v>3607</v>
      </c>
      <c r="M1749" s="5" t="s">
        <v>37</v>
      </c>
      <c r="N1749">
        <v>1</v>
      </c>
      <c r="O1749" t="s">
        <v>88</v>
      </c>
      <c r="P1749" s="1">
        <v>45337</v>
      </c>
      <c r="Q1749" s="1">
        <v>45372</v>
      </c>
      <c r="R1749">
        <v>1611</v>
      </c>
      <c r="S1749" s="4">
        <v>6.1</v>
      </c>
      <c r="T1749" t="s">
        <v>30</v>
      </c>
    </row>
    <row r="1750" spans="1:20" x14ac:dyDescent="0.35">
      <c r="A1750" t="s">
        <v>3608</v>
      </c>
      <c r="B1750" s="5" t="s">
        <v>28799</v>
      </c>
      <c r="C1750" s="6">
        <v>98976</v>
      </c>
      <c r="D1750" t="s">
        <v>41</v>
      </c>
      <c r="E1750">
        <v>84130</v>
      </c>
      <c r="F1750" s="5" t="s">
        <v>50</v>
      </c>
      <c r="G1750" s="5" t="s">
        <v>59</v>
      </c>
      <c r="H1750" s="5" t="s">
        <v>126</v>
      </c>
      <c r="I1750" t="s">
        <v>26</v>
      </c>
      <c r="J1750" t="s">
        <v>126</v>
      </c>
      <c r="K1750">
        <v>100</v>
      </c>
      <c r="L1750" s="5" t="s">
        <v>3609</v>
      </c>
      <c r="M1750" s="5" t="s">
        <v>54</v>
      </c>
      <c r="N1750">
        <v>4</v>
      </c>
      <c r="O1750" t="s">
        <v>172</v>
      </c>
      <c r="P1750" s="1">
        <v>45604</v>
      </c>
      <c r="Q1750" s="1">
        <v>45650</v>
      </c>
      <c r="R1750">
        <v>2377</v>
      </c>
      <c r="S1750" s="4">
        <v>6.9</v>
      </c>
      <c r="T1750" t="s">
        <v>108</v>
      </c>
    </row>
    <row r="1751" spans="1:20" x14ac:dyDescent="0.35">
      <c r="A1751" t="s">
        <v>3610</v>
      </c>
      <c r="B1751" s="5" t="s">
        <v>28802</v>
      </c>
      <c r="C1751" s="6">
        <v>122469</v>
      </c>
      <c r="D1751" t="s">
        <v>22</v>
      </c>
      <c r="E1751">
        <v>122469</v>
      </c>
      <c r="F1751" s="5" t="s">
        <v>23</v>
      </c>
      <c r="G1751" s="5" t="s">
        <v>51</v>
      </c>
      <c r="H1751" s="5" t="s">
        <v>165</v>
      </c>
      <c r="I1751" t="s">
        <v>26</v>
      </c>
      <c r="J1751" t="s">
        <v>165</v>
      </c>
      <c r="K1751">
        <v>50</v>
      </c>
      <c r="L1751" s="5" t="s">
        <v>3611</v>
      </c>
      <c r="M1751" s="5" t="s">
        <v>37</v>
      </c>
      <c r="N1751">
        <v>19</v>
      </c>
      <c r="O1751" t="s">
        <v>131</v>
      </c>
      <c r="P1751" s="1">
        <v>45540</v>
      </c>
      <c r="Q1751" s="1">
        <v>45582</v>
      </c>
      <c r="R1751">
        <v>1048</v>
      </c>
      <c r="S1751" s="4">
        <v>7.1</v>
      </c>
      <c r="T1751" t="s">
        <v>153</v>
      </c>
    </row>
    <row r="1752" spans="1:20" x14ac:dyDescent="0.35">
      <c r="A1752" t="s">
        <v>3612</v>
      </c>
      <c r="B1752" s="5" t="s">
        <v>217</v>
      </c>
      <c r="C1752" s="6">
        <v>187847</v>
      </c>
      <c r="D1752" t="s">
        <v>22</v>
      </c>
      <c r="E1752">
        <v>187847</v>
      </c>
      <c r="F1752" s="5" t="s">
        <v>23</v>
      </c>
      <c r="G1752" s="5" t="s">
        <v>59</v>
      </c>
      <c r="H1752" s="5" t="s">
        <v>129</v>
      </c>
      <c r="I1752" t="s">
        <v>26</v>
      </c>
      <c r="J1752" t="s">
        <v>129</v>
      </c>
      <c r="K1752">
        <v>50</v>
      </c>
      <c r="L1752" s="5" t="s">
        <v>3613</v>
      </c>
      <c r="M1752" s="5" t="s">
        <v>54</v>
      </c>
      <c r="N1752">
        <v>16</v>
      </c>
      <c r="O1752" t="s">
        <v>29</v>
      </c>
      <c r="P1752" s="1">
        <v>45318</v>
      </c>
      <c r="Q1752" s="1">
        <v>45338</v>
      </c>
      <c r="R1752">
        <v>2318</v>
      </c>
      <c r="S1752" s="4">
        <v>10</v>
      </c>
      <c r="T1752" t="s">
        <v>95</v>
      </c>
    </row>
    <row r="1753" spans="1:20" x14ac:dyDescent="0.35">
      <c r="A1753" t="s">
        <v>3614</v>
      </c>
      <c r="B1753" s="5" t="s">
        <v>73</v>
      </c>
      <c r="C1753" s="6">
        <v>157782</v>
      </c>
      <c r="D1753" t="s">
        <v>33</v>
      </c>
      <c r="E1753">
        <v>17356020</v>
      </c>
      <c r="F1753" s="5" t="s">
        <v>23</v>
      </c>
      <c r="G1753" s="5" t="s">
        <v>59</v>
      </c>
      <c r="H1753" s="5" t="s">
        <v>34</v>
      </c>
      <c r="I1753" t="s">
        <v>44</v>
      </c>
      <c r="J1753" t="s">
        <v>34</v>
      </c>
      <c r="K1753">
        <v>0</v>
      </c>
      <c r="L1753" s="5" t="s">
        <v>3615</v>
      </c>
      <c r="M1753" s="5" t="s">
        <v>70</v>
      </c>
      <c r="N1753">
        <v>13</v>
      </c>
      <c r="O1753" t="s">
        <v>29</v>
      </c>
      <c r="P1753" s="1">
        <v>45621</v>
      </c>
      <c r="Q1753" s="1">
        <v>45663</v>
      </c>
      <c r="R1753">
        <v>670</v>
      </c>
      <c r="S1753" s="4">
        <v>9.1</v>
      </c>
      <c r="T1753" t="s">
        <v>55</v>
      </c>
    </row>
    <row r="1754" spans="1:20" x14ac:dyDescent="0.35">
      <c r="A1754" t="s">
        <v>3616</v>
      </c>
      <c r="B1754" s="5" t="s">
        <v>28802</v>
      </c>
      <c r="C1754" s="6">
        <v>128659</v>
      </c>
      <c r="D1754" t="s">
        <v>22</v>
      </c>
      <c r="E1754">
        <v>128659</v>
      </c>
      <c r="F1754" s="5" t="s">
        <v>50</v>
      </c>
      <c r="G1754" s="5" t="s">
        <v>51</v>
      </c>
      <c r="H1754" s="5" t="s">
        <v>97</v>
      </c>
      <c r="I1754" t="s">
        <v>44</v>
      </c>
      <c r="J1754" t="s">
        <v>940</v>
      </c>
      <c r="K1754">
        <v>50</v>
      </c>
      <c r="L1754" s="5" t="s">
        <v>3617</v>
      </c>
      <c r="M1754" s="5" t="s">
        <v>37</v>
      </c>
      <c r="N1754">
        <v>2</v>
      </c>
      <c r="O1754" t="s">
        <v>78</v>
      </c>
      <c r="P1754" s="1">
        <v>45355</v>
      </c>
      <c r="Q1754" s="1">
        <v>45415</v>
      </c>
      <c r="R1754">
        <v>1580</v>
      </c>
      <c r="S1754" s="4">
        <v>5.7</v>
      </c>
      <c r="T1754" t="s">
        <v>243</v>
      </c>
    </row>
    <row r="1755" spans="1:20" x14ac:dyDescent="0.35">
      <c r="A1755" t="s">
        <v>3618</v>
      </c>
      <c r="B1755" s="5" t="s">
        <v>28802</v>
      </c>
      <c r="C1755" s="6">
        <v>61499</v>
      </c>
      <c r="D1755" t="s">
        <v>22</v>
      </c>
      <c r="E1755">
        <v>61499</v>
      </c>
      <c r="F1755" s="5" t="s">
        <v>58</v>
      </c>
      <c r="G1755" s="5" t="s">
        <v>51</v>
      </c>
      <c r="H1755" s="5" t="s">
        <v>52</v>
      </c>
      <c r="I1755" t="s">
        <v>26</v>
      </c>
      <c r="J1755" t="s">
        <v>915</v>
      </c>
      <c r="K1755">
        <v>100</v>
      </c>
      <c r="L1755" s="5" t="s">
        <v>3619</v>
      </c>
      <c r="M1755" s="5" t="s">
        <v>54</v>
      </c>
      <c r="N1755">
        <v>0</v>
      </c>
      <c r="O1755" t="s">
        <v>88</v>
      </c>
      <c r="P1755" s="1">
        <v>45516</v>
      </c>
      <c r="Q1755" s="1">
        <v>45578</v>
      </c>
      <c r="R1755">
        <v>1241</v>
      </c>
      <c r="S1755" s="4">
        <v>6.6</v>
      </c>
      <c r="T1755" t="s">
        <v>136</v>
      </c>
    </row>
    <row r="1756" spans="1:20" x14ac:dyDescent="0.35">
      <c r="A1756" t="s">
        <v>3620</v>
      </c>
      <c r="B1756" s="5" t="s">
        <v>100</v>
      </c>
      <c r="C1756" s="6">
        <v>66190</v>
      </c>
      <c r="D1756" t="s">
        <v>22</v>
      </c>
      <c r="E1756">
        <v>66190</v>
      </c>
      <c r="F1756" s="5" t="s">
        <v>58</v>
      </c>
      <c r="G1756" s="5" t="s">
        <v>51</v>
      </c>
      <c r="H1756" s="5" t="s">
        <v>129</v>
      </c>
      <c r="I1756" t="s">
        <v>35</v>
      </c>
      <c r="J1756" t="s">
        <v>129</v>
      </c>
      <c r="K1756">
        <v>50</v>
      </c>
      <c r="L1756" s="5" t="s">
        <v>3621</v>
      </c>
      <c r="M1756" s="5" t="s">
        <v>54</v>
      </c>
      <c r="N1756">
        <v>1</v>
      </c>
      <c r="O1756" t="s">
        <v>107</v>
      </c>
      <c r="P1756" s="1">
        <v>45583</v>
      </c>
      <c r="Q1756" s="1">
        <v>45618</v>
      </c>
      <c r="R1756">
        <v>642</v>
      </c>
      <c r="S1756" s="4">
        <v>9.5</v>
      </c>
      <c r="T1756" t="s">
        <v>277</v>
      </c>
    </row>
    <row r="1757" spans="1:20" x14ac:dyDescent="0.35">
      <c r="A1757" t="s">
        <v>3622</v>
      </c>
      <c r="B1757" s="5" t="s">
        <v>91</v>
      </c>
      <c r="C1757" s="6">
        <v>29153</v>
      </c>
      <c r="D1757" t="s">
        <v>22</v>
      </c>
      <c r="E1757">
        <v>29153</v>
      </c>
      <c r="F1757" s="5" t="s">
        <v>58</v>
      </c>
      <c r="G1757" s="5" t="s">
        <v>51</v>
      </c>
      <c r="H1757" s="5" t="s">
        <v>157</v>
      </c>
      <c r="I1757" t="s">
        <v>26</v>
      </c>
      <c r="J1757" t="s">
        <v>157</v>
      </c>
      <c r="K1757">
        <v>0</v>
      </c>
      <c r="L1757" s="5" t="s">
        <v>3623</v>
      </c>
      <c r="M1757" s="5" t="s">
        <v>54</v>
      </c>
      <c r="N1757">
        <v>0</v>
      </c>
      <c r="O1757" t="s">
        <v>147</v>
      </c>
      <c r="P1757" s="1">
        <v>45307</v>
      </c>
      <c r="Q1757" s="1">
        <v>45336</v>
      </c>
      <c r="R1757">
        <v>1718</v>
      </c>
      <c r="S1757" s="4">
        <v>9.1</v>
      </c>
      <c r="T1757" t="s">
        <v>118</v>
      </c>
    </row>
    <row r="1758" spans="1:20" x14ac:dyDescent="0.35">
      <c r="A1758" t="s">
        <v>3624</v>
      </c>
      <c r="B1758" s="5" t="s">
        <v>100</v>
      </c>
      <c r="C1758" s="6">
        <v>64431</v>
      </c>
      <c r="D1758" t="s">
        <v>33</v>
      </c>
      <c r="E1758">
        <v>7087410</v>
      </c>
      <c r="F1758" s="5" t="s">
        <v>58</v>
      </c>
      <c r="G1758" s="5" t="s">
        <v>59</v>
      </c>
      <c r="H1758" s="5" t="s">
        <v>34</v>
      </c>
      <c r="I1758" t="s">
        <v>44</v>
      </c>
      <c r="J1758" t="s">
        <v>34</v>
      </c>
      <c r="K1758">
        <v>0</v>
      </c>
      <c r="L1758" s="5" t="s">
        <v>2219</v>
      </c>
      <c r="M1758" s="5" t="s">
        <v>70</v>
      </c>
      <c r="N1758">
        <v>1</v>
      </c>
      <c r="O1758" t="s">
        <v>78</v>
      </c>
      <c r="P1758" s="1">
        <v>45357</v>
      </c>
      <c r="Q1758" s="1">
        <v>45395</v>
      </c>
      <c r="R1758">
        <v>1972</v>
      </c>
      <c r="S1758" s="4">
        <v>9.1999999999999993</v>
      </c>
      <c r="T1758" t="s">
        <v>103</v>
      </c>
    </row>
    <row r="1759" spans="1:20" x14ac:dyDescent="0.35">
      <c r="A1759" t="s">
        <v>3625</v>
      </c>
      <c r="B1759" s="5" t="s">
        <v>174</v>
      </c>
      <c r="C1759" s="6">
        <v>330366</v>
      </c>
      <c r="D1759" t="s">
        <v>22</v>
      </c>
      <c r="E1759">
        <v>330366</v>
      </c>
      <c r="F1759" s="5" t="s">
        <v>23</v>
      </c>
      <c r="G1759" s="5" t="s">
        <v>51</v>
      </c>
      <c r="H1759" s="5" t="s">
        <v>97</v>
      </c>
      <c r="I1759" t="s">
        <v>35</v>
      </c>
      <c r="J1759" t="s">
        <v>97</v>
      </c>
      <c r="K1759">
        <v>0</v>
      </c>
      <c r="L1759" s="5" t="s">
        <v>3626</v>
      </c>
      <c r="M1759" s="5" t="s">
        <v>37</v>
      </c>
      <c r="N1759">
        <v>17</v>
      </c>
      <c r="O1759" t="s">
        <v>78</v>
      </c>
      <c r="P1759" s="1">
        <v>45365</v>
      </c>
      <c r="Q1759" s="1">
        <v>45402</v>
      </c>
      <c r="R1759">
        <v>736</v>
      </c>
      <c r="S1759" s="4">
        <v>7.9</v>
      </c>
      <c r="T1759" t="s">
        <v>89</v>
      </c>
    </row>
    <row r="1760" spans="1:20" x14ac:dyDescent="0.35">
      <c r="A1760" t="s">
        <v>3627</v>
      </c>
      <c r="B1760" s="5" t="s">
        <v>91</v>
      </c>
      <c r="C1760" s="6">
        <v>128575</v>
      </c>
      <c r="D1760" t="s">
        <v>22</v>
      </c>
      <c r="E1760">
        <v>128575</v>
      </c>
      <c r="F1760" s="5" t="s">
        <v>50</v>
      </c>
      <c r="G1760" s="5" t="s">
        <v>24</v>
      </c>
      <c r="H1760" s="5" t="s">
        <v>101</v>
      </c>
      <c r="I1760" t="s">
        <v>26</v>
      </c>
      <c r="J1760" t="s">
        <v>101</v>
      </c>
      <c r="K1760">
        <v>0</v>
      </c>
      <c r="L1760" s="5" t="s">
        <v>3628</v>
      </c>
      <c r="M1760" s="5" t="s">
        <v>37</v>
      </c>
      <c r="N1760">
        <v>3</v>
      </c>
      <c r="O1760" t="s">
        <v>46</v>
      </c>
      <c r="P1760" s="1">
        <v>45773</v>
      </c>
      <c r="Q1760" s="1">
        <v>45798</v>
      </c>
      <c r="R1760">
        <v>518</v>
      </c>
      <c r="S1760" s="4">
        <v>9.4</v>
      </c>
      <c r="T1760" t="s">
        <v>38</v>
      </c>
    </row>
    <row r="1761" spans="1:20" x14ac:dyDescent="0.35">
      <c r="A1761" t="s">
        <v>3629</v>
      </c>
      <c r="B1761" s="5" t="s">
        <v>28801</v>
      </c>
      <c r="C1761" s="6">
        <v>150066</v>
      </c>
      <c r="D1761" t="s">
        <v>92</v>
      </c>
      <c r="E1761">
        <v>112550</v>
      </c>
      <c r="F1761" s="5" t="s">
        <v>66</v>
      </c>
      <c r="G1761" s="5" t="s">
        <v>24</v>
      </c>
      <c r="H1761" s="5" t="s">
        <v>93</v>
      </c>
      <c r="I1761" t="s">
        <v>26</v>
      </c>
      <c r="J1761" t="s">
        <v>93</v>
      </c>
      <c r="K1761">
        <v>100</v>
      </c>
      <c r="L1761" s="5" t="s">
        <v>3630</v>
      </c>
      <c r="M1761" s="5" t="s">
        <v>28</v>
      </c>
      <c r="N1761">
        <v>9</v>
      </c>
      <c r="O1761" t="s">
        <v>147</v>
      </c>
      <c r="P1761" s="1">
        <v>45410</v>
      </c>
      <c r="Q1761" s="1">
        <v>45483</v>
      </c>
      <c r="R1761">
        <v>1608</v>
      </c>
      <c r="S1761" s="4">
        <v>9.3000000000000007</v>
      </c>
      <c r="T1761" t="s">
        <v>118</v>
      </c>
    </row>
    <row r="1762" spans="1:20" x14ac:dyDescent="0.35">
      <c r="A1762" t="s">
        <v>3631</v>
      </c>
      <c r="B1762" s="5" t="s">
        <v>40</v>
      </c>
      <c r="C1762" s="6">
        <v>147214</v>
      </c>
      <c r="D1762" t="s">
        <v>65</v>
      </c>
      <c r="E1762">
        <v>191378</v>
      </c>
      <c r="F1762" s="5" t="s">
        <v>66</v>
      </c>
      <c r="G1762" s="5" t="s">
        <v>42</v>
      </c>
      <c r="H1762" s="5" t="s">
        <v>67</v>
      </c>
      <c r="I1762" t="s">
        <v>35</v>
      </c>
      <c r="J1762" t="s">
        <v>67</v>
      </c>
      <c r="K1762">
        <v>0</v>
      </c>
      <c r="L1762" s="5" t="s">
        <v>3632</v>
      </c>
      <c r="M1762" s="5" t="s">
        <v>28</v>
      </c>
      <c r="N1762">
        <v>6</v>
      </c>
      <c r="O1762" t="s">
        <v>78</v>
      </c>
      <c r="P1762" s="1">
        <v>45455</v>
      </c>
      <c r="Q1762" s="1">
        <v>45504</v>
      </c>
      <c r="R1762">
        <v>1222</v>
      </c>
      <c r="S1762" s="4">
        <v>7.4</v>
      </c>
      <c r="T1762" t="s">
        <v>55</v>
      </c>
    </row>
    <row r="1763" spans="1:20" x14ac:dyDescent="0.35">
      <c r="A1763" t="s">
        <v>3633</v>
      </c>
      <c r="B1763" s="5" t="s">
        <v>49</v>
      </c>
      <c r="C1763" s="6">
        <v>35538</v>
      </c>
      <c r="D1763" t="s">
        <v>22</v>
      </c>
      <c r="E1763">
        <v>35538</v>
      </c>
      <c r="F1763" s="5" t="s">
        <v>58</v>
      </c>
      <c r="G1763" s="5" t="s">
        <v>59</v>
      </c>
      <c r="H1763" s="5" t="s">
        <v>157</v>
      </c>
      <c r="I1763" t="s">
        <v>26</v>
      </c>
      <c r="J1763" t="s">
        <v>1211</v>
      </c>
      <c r="K1763">
        <v>100</v>
      </c>
      <c r="L1763" s="5" t="s">
        <v>3634</v>
      </c>
      <c r="M1763" s="5" t="s">
        <v>37</v>
      </c>
      <c r="N1763">
        <v>0</v>
      </c>
      <c r="O1763" t="s">
        <v>85</v>
      </c>
      <c r="P1763" s="1">
        <v>45599</v>
      </c>
      <c r="Q1763" s="1">
        <v>45613</v>
      </c>
      <c r="R1763">
        <v>1062</v>
      </c>
      <c r="S1763" s="4">
        <v>9.5</v>
      </c>
      <c r="T1763" t="s">
        <v>95</v>
      </c>
    </row>
    <row r="1764" spans="1:20" x14ac:dyDescent="0.35">
      <c r="A1764" t="s">
        <v>3635</v>
      </c>
      <c r="B1764" s="5" t="s">
        <v>145</v>
      </c>
      <c r="C1764" s="6">
        <v>131200</v>
      </c>
      <c r="D1764" t="s">
        <v>41</v>
      </c>
      <c r="E1764">
        <v>111520</v>
      </c>
      <c r="F1764" s="5" t="s">
        <v>66</v>
      </c>
      <c r="G1764" s="5" t="s">
        <v>51</v>
      </c>
      <c r="H1764" s="5" t="s">
        <v>43</v>
      </c>
      <c r="I1764" t="s">
        <v>44</v>
      </c>
      <c r="J1764" t="s">
        <v>43</v>
      </c>
      <c r="K1764">
        <v>100</v>
      </c>
      <c r="L1764" s="5" t="s">
        <v>3636</v>
      </c>
      <c r="M1764" s="5" t="s">
        <v>54</v>
      </c>
      <c r="N1764">
        <v>7</v>
      </c>
      <c r="O1764" t="s">
        <v>88</v>
      </c>
      <c r="P1764" s="1">
        <v>45588</v>
      </c>
      <c r="Q1764" s="1">
        <v>45656</v>
      </c>
      <c r="R1764">
        <v>1286</v>
      </c>
      <c r="S1764" s="4">
        <v>6.9</v>
      </c>
      <c r="T1764" t="s">
        <v>95</v>
      </c>
    </row>
    <row r="1765" spans="1:20" x14ac:dyDescent="0.35">
      <c r="A1765" t="s">
        <v>3637</v>
      </c>
      <c r="B1765" s="5" t="s">
        <v>49</v>
      </c>
      <c r="C1765" s="6">
        <v>65465</v>
      </c>
      <c r="D1765" t="s">
        <v>22</v>
      </c>
      <c r="E1765">
        <v>65465</v>
      </c>
      <c r="F1765" s="5" t="s">
        <v>58</v>
      </c>
      <c r="G1765" s="5" t="s">
        <v>59</v>
      </c>
      <c r="H1765" s="5" t="s">
        <v>165</v>
      </c>
      <c r="I1765" t="s">
        <v>26</v>
      </c>
      <c r="J1765" t="s">
        <v>121</v>
      </c>
      <c r="K1765">
        <v>100</v>
      </c>
      <c r="L1765" s="5" t="s">
        <v>3638</v>
      </c>
      <c r="M1765" s="5" t="s">
        <v>28</v>
      </c>
      <c r="N1765">
        <v>1</v>
      </c>
      <c r="O1765" t="s">
        <v>85</v>
      </c>
      <c r="P1765" s="1">
        <v>45512</v>
      </c>
      <c r="Q1765" s="1">
        <v>45564</v>
      </c>
      <c r="R1765">
        <v>728</v>
      </c>
      <c r="S1765" s="4">
        <v>8.9</v>
      </c>
      <c r="T1765" t="s">
        <v>30</v>
      </c>
    </row>
    <row r="1766" spans="1:20" x14ac:dyDescent="0.35">
      <c r="A1766" t="s">
        <v>3639</v>
      </c>
      <c r="B1766" s="5" t="s">
        <v>28801</v>
      </c>
      <c r="C1766" s="6">
        <v>239103</v>
      </c>
      <c r="D1766" t="s">
        <v>92</v>
      </c>
      <c r="E1766">
        <v>179327</v>
      </c>
      <c r="F1766" s="5" t="s">
        <v>23</v>
      </c>
      <c r="G1766" s="5" t="s">
        <v>42</v>
      </c>
      <c r="H1766" s="5" t="s">
        <v>93</v>
      </c>
      <c r="I1766" t="s">
        <v>26</v>
      </c>
      <c r="J1766" t="s">
        <v>93</v>
      </c>
      <c r="K1766">
        <v>50</v>
      </c>
      <c r="L1766" s="5" t="s">
        <v>3640</v>
      </c>
      <c r="M1766" s="5" t="s">
        <v>28</v>
      </c>
      <c r="N1766">
        <v>12</v>
      </c>
      <c r="O1766" t="s">
        <v>46</v>
      </c>
      <c r="P1766" s="1">
        <v>45477</v>
      </c>
      <c r="Q1766" s="1">
        <v>45498</v>
      </c>
      <c r="R1766">
        <v>1486</v>
      </c>
      <c r="S1766" s="4">
        <v>9.6999999999999993</v>
      </c>
      <c r="T1766" t="s">
        <v>79</v>
      </c>
    </row>
    <row r="1767" spans="1:20" x14ac:dyDescent="0.35">
      <c r="A1767" t="s">
        <v>3641</v>
      </c>
      <c r="B1767" s="5" t="s">
        <v>57</v>
      </c>
      <c r="C1767" s="6">
        <v>107447</v>
      </c>
      <c r="D1767" t="s">
        <v>41</v>
      </c>
      <c r="E1767">
        <v>91330</v>
      </c>
      <c r="F1767" s="5" t="s">
        <v>66</v>
      </c>
      <c r="G1767" s="5" t="s">
        <v>51</v>
      </c>
      <c r="H1767" s="5" t="s">
        <v>43</v>
      </c>
      <c r="I1767" t="s">
        <v>44</v>
      </c>
      <c r="J1767" t="s">
        <v>60</v>
      </c>
      <c r="K1767">
        <v>50</v>
      </c>
      <c r="L1767" s="5" t="s">
        <v>3642</v>
      </c>
      <c r="M1767" s="5" t="s">
        <v>70</v>
      </c>
      <c r="N1767">
        <v>8</v>
      </c>
      <c r="O1767" t="s">
        <v>71</v>
      </c>
      <c r="P1767" s="1">
        <v>45486</v>
      </c>
      <c r="Q1767" s="1">
        <v>45504</v>
      </c>
      <c r="R1767">
        <v>633</v>
      </c>
      <c r="S1767" s="4">
        <v>8.4</v>
      </c>
      <c r="T1767" t="s">
        <v>79</v>
      </c>
    </row>
    <row r="1768" spans="1:20" x14ac:dyDescent="0.35">
      <c r="A1768" t="s">
        <v>3643</v>
      </c>
      <c r="B1768" s="5" t="s">
        <v>28800</v>
      </c>
      <c r="C1768" s="6">
        <v>56221</v>
      </c>
      <c r="D1768" t="s">
        <v>22</v>
      </c>
      <c r="E1768">
        <v>56221</v>
      </c>
      <c r="F1768" s="5" t="s">
        <v>50</v>
      </c>
      <c r="G1768" s="5" t="s">
        <v>59</v>
      </c>
      <c r="H1768" s="5" t="s">
        <v>165</v>
      </c>
      <c r="I1768" t="s">
        <v>44</v>
      </c>
      <c r="J1768" t="s">
        <v>165</v>
      </c>
      <c r="K1768">
        <v>100</v>
      </c>
      <c r="L1768" s="5" t="s">
        <v>3644</v>
      </c>
      <c r="M1768" s="5" t="s">
        <v>70</v>
      </c>
      <c r="N1768">
        <v>4</v>
      </c>
      <c r="O1768" t="s">
        <v>141</v>
      </c>
      <c r="P1768" s="1">
        <v>45583</v>
      </c>
      <c r="Q1768" s="1">
        <v>45634</v>
      </c>
      <c r="R1768">
        <v>575</v>
      </c>
      <c r="S1768" s="4">
        <v>8.1</v>
      </c>
      <c r="T1768" t="s">
        <v>118</v>
      </c>
    </row>
    <row r="1769" spans="1:20" x14ac:dyDescent="0.35">
      <c r="A1769" t="s">
        <v>3645</v>
      </c>
      <c r="B1769" s="5" t="s">
        <v>100</v>
      </c>
      <c r="C1769" s="6">
        <v>123027</v>
      </c>
      <c r="D1769" t="s">
        <v>81</v>
      </c>
      <c r="E1769">
        <v>166086</v>
      </c>
      <c r="F1769" s="5" t="s">
        <v>50</v>
      </c>
      <c r="G1769" s="5" t="s">
        <v>42</v>
      </c>
      <c r="H1769" s="5" t="s">
        <v>82</v>
      </c>
      <c r="I1769" t="s">
        <v>35</v>
      </c>
      <c r="J1769" t="s">
        <v>82</v>
      </c>
      <c r="K1769">
        <v>0</v>
      </c>
      <c r="L1769" s="5" t="s">
        <v>3646</v>
      </c>
      <c r="M1769" s="5" t="s">
        <v>28</v>
      </c>
      <c r="N1769">
        <v>4</v>
      </c>
      <c r="O1769" t="s">
        <v>71</v>
      </c>
      <c r="P1769" s="1">
        <v>45500</v>
      </c>
      <c r="Q1769" s="1">
        <v>45538</v>
      </c>
      <c r="R1769">
        <v>1040</v>
      </c>
      <c r="S1769" s="4">
        <v>5.2</v>
      </c>
      <c r="T1769" t="s">
        <v>118</v>
      </c>
    </row>
    <row r="1770" spans="1:20" x14ac:dyDescent="0.35">
      <c r="A1770" t="s">
        <v>3647</v>
      </c>
      <c r="B1770" s="5" t="s">
        <v>28802</v>
      </c>
      <c r="C1770" s="6">
        <v>117390</v>
      </c>
      <c r="D1770" t="s">
        <v>33</v>
      </c>
      <c r="E1770">
        <v>12912900</v>
      </c>
      <c r="F1770" s="5" t="s">
        <v>66</v>
      </c>
      <c r="G1770" s="5" t="s">
        <v>59</v>
      </c>
      <c r="H1770" s="5" t="s">
        <v>34</v>
      </c>
      <c r="I1770" t="s">
        <v>44</v>
      </c>
      <c r="J1770" t="s">
        <v>34</v>
      </c>
      <c r="K1770">
        <v>50</v>
      </c>
      <c r="L1770" s="5" t="s">
        <v>3648</v>
      </c>
      <c r="M1770" s="5" t="s">
        <v>54</v>
      </c>
      <c r="N1770">
        <v>5</v>
      </c>
      <c r="O1770" t="s">
        <v>131</v>
      </c>
      <c r="P1770" s="1">
        <v>45588</v>
      </c>
      <c r="Q1770" s="1">
        <v>45647</v>
      </c>
      <c r="R1770">
        <v>2199</v>
      </c>
      <c r="S1770" s="4">
        <v>7.3</v>
      </c>
      <c r="T1770" t="s">
        <v>243</v>
      </c>
    </row>
    <row r="1771" spans="1:20" x14ac:dyDescent="0.35">
      <c r="A1771" t="s">
        <v>3649</v>
      </c>
      <c r="B1771" s="5" t="s">
        <v>179</v>
      </c>
      <c r="C1771" s="6">
        <v>89124</v>
      </c>
      <c r="D1771" t="s">
        <v>41</v>
      </c>
      <c r="E1771">
        <v>75755</v>
      </c>
      <c r="F1771" s="5" t="s">
        <v>50</v>
      </c>
      <c r="G1771" s="5" t="s">
        <v>24</v>
      </c>
      <c r="H1771" s="5" t="s">
        <v>60</v>
      </c>
      <c r="I1771" t="s">
        <v>35</v>
      </c>
      <c r="J1771" t="s">
        <v>60</v>
      </c>
      <c r="K1771">
        <v>100</v>
      </c>
      <c r="L1771" s="5" t="s">
        <v>3650</v>
      </c>
      <c r="M1771" s="5" t="s">
        <v>70</v>
      </c>
      <c r="N1771">
        <v>4</v>
      </c>
      <c r="O1771" t="s">
        <v>62</v>
      </c>
      <c r="P1771" s="1">
        <v>45762</v>
      </c>
      <c r="Q1771" s="1">
        <v>45779</v>
      </c>
      <c r="R1771">
        <v>1308</v>
      </c>
      <c r="S1771" s="4">
        <v>9.1</v>
      </c>
      <c r="T1771" t="s">
        <v>89</v>
      </c>
    </row>
    <row r="1772" spans="1:20" x14ac:dyDescent="0.35">
      <c r="A1772" t="s">
        <v>3651</v>
      </c>
      <c r="B1772" s="5" t="s">
        <v>28799</v>
      </c>
      <c r="C1772" s="6">
        <v>251508</v>
      </c>
      <c r="D1772" t="s">
        <v>41</v>
      </c>
      <c r="E1772">
        <v>213782</v>
      </c>
      <c r="F1772" s="5" t="s">
        <v>23</v>
      </c>
      <c r="G1772" s="5" t="s">
        <v>24</v>
      </c>
      <c r="H1772" s="5" t="s">
        <v>60</v>
      </c>
      <c r="I1772" t="s">
        <v>35</v>
      </c>
      <c r="J1772" t="s">
        <v>60</v>
      </c>
      <c r="K1772">
        <v>0</v>
      </c>
      <c r="L1772" s="5" t="s">
        <v>3652</v>
      </c>
      <c r="M1772" s="5" t="s">
        <v>28</v>
      </c>
      <c r="N1772">
        <v>15</v>
      </c>
      <c r="O1772" t="s">
        <v>62</v>
      </c>
      <c r="P1772" s="1">
        <v>45540</v>
      </c>
      <c r="Q1772" s="1">
        <v>45603</v>
      </c>
      <c r="R1772">
        <v>2493</v>
      </c>
      <c r="S1772" s="4">
        <v>9</v>
      </c>
      <c r="T1772" t="s">
        <v>153</v>
      </c>
    </row>
    <row r="1773" spans="1:20" x14ac:dyDescent="0.35">
      <c r="A1773" t="s">
        <v>3653</v>
      </c>
      <c r="B1773" s="5" t="s">
        <v>28801</v>
      </c>
      <c r="C1773" s="6">
        <v>100520</v>
      </c>
      <c r="D1773" t="s">
        <v>22</v>
      </c>
      <c r="E1773">
        <v>100520</v>
      </c>
      <c r="F1773" s="5" t="s">
        <v>23</v>
      </c>
      <c r="G1773" s="5" t="s">
        <v>42</v>
      </c>
      <c r="H1773" s="5" t="s">
        <v>157</v>
      </c>
      <c r="I1773" t="s">
        <v>35</v>
      </c>
      <c r="J1773" t="s">
        <v>157</v>
      </c>
      <c r="K1773">
        <v>100</v>
      </c>
      <c r="L1773" s="5" t="s">
        <v>3654</v>
      </c>
      <c r="M1773" s="5" t="s">
        <v>28</v>
      </c>
      <c r="N1773">
        <v>15</v>
      </c>
      <c r="O1773" t="s">
        <v>147</v>
      </c>
      <c r="P1773" s="1">
        <v>45500</v>
      </c>
      <c r="Q1773" s="1">
        <v>45564</v>
      </c>
      <c r="R1773">
        <v>1705</v>
      </c>
      <c r="S1773" s="4">
        <v>6.9</v>
      </c>
      <c r="T1773" t="s">
        <v>95</v>
      </c>
    </row>
    <row r="1774" spans="1:20" x14ac:dyDescent="0.35">
      <c r="A1774" t="s">
        <v>3655</v>
      </c>
      <c r="B1774" s="5" t="s">
        <v>21</v>
      </c>
      <c r="C1774" s="6">
        <v>348466</v>
      </c>
      <c r="D1774" t="s">
        <v>120</v>
      </c>
      <c r="E1774">
        <v>313619</v>
      </c>
      <c r="F1774" s="5" t="s">
        <v>23</v>
      </c>
      <c r="G1774" s="5" t="s">
        <v>24</v>
      </c>
      <c r="H1774" s="5" t="s">
        <v>121</v>
      </c>
      <c r="I1774" t="s">
        <v>26</v>
      </c>
      <c r="J1774" t="s">
        <v>121</v>
      </c>
      <c r="K1774">
        <v>100</v>
      </c>
      <c r="L1774" s="5" t="s">
        <v>3656</v>
      </c>
      <c r="M1774" s="5" t="s">
        <v>37</v>
      </c>
      <c r="N1774">
        <v>13</v>
      </c>
      <c r="O1774" t="s">
        <v>135</v>
      </c>
      <c r="P1774" s="1">
        <v>45350</v>
      </c>
      <c r="Q1774" s="1">
        <v>45401</v>
      </c>
      <c r="R1774">
        <v>1875</v>
      </c>
      <c r="S1774" s="4">
        <v>7.4</v>
      </c>
      <c r="T1774" t="s">
        <v>30</v>
      </c>
    </row>
    <row r="1775" spans="1:20" x14ac:dyDescent="0.35">
      <c r="A1775" t="s">
        <v>3657</v>
      </c>
      <c r="B1775" s="5" t="s">
        <v>179</v>
      </c>
      <c r="C1775" s="6">
        <v>132749</v>
      </c>
      <c r="D1775" t="s">
        <v>22</v>
      </c>
      <c r="E1775">
        <v>132749</v>
      </c>
      <c r="F1775" s="5" t="s">
        <v>66</v>
      </c>
      <c r="G1775" s="5" t="s">
        <v>51</v>
      </c>
      <c r="H1775" s="5" t="s">
        <v>68</v>
      </c>
      <c r="I1775" t="s">
        <v>44</v>
      </c>
      <c r="J1775" t="s">
        <v>1449</v>
      </c>
      <c r="K1775">
        <v>0</v>
      </c>
      <c r="L1775" s="5" t="s">
        <v>3658</v>
      </c>
      <c r="M1775" s="5" t="s">
        <v>37</v>
      </c>
      <c r="N1775">
        <v>5</v>
      </c>
      <c r="O1775" t="s">
        <v>88</v>
      </c>
      <c r="P1775" s="1">
        <v>45373</v>
      </c>
      <c r="Q1775" s="1">
        <v>45438</v>
      </c>
      <c r="R1775">
        <v>2272</v>
      </c>
      <c r="S1775" s="4">
        <v>7.5</v>
      </c>
      <c r="T1775" t="s">
        <v>277</v>
      </c>
    </row>
    <row r="1776" spans="1:20" x14ac:dyDescent="0.35">
      <c r="A1776" t="s">
        <v>3659</v>
      </c>
      <c r="B1776" s="5" t="s">
        <v>162</v>
      </c>
      <c r="C1776" s="6">
        <v>63454</v>
      </c>
      <c r="D1776" t="s">
        <v>22</v>
      </c>
      <c r="E1776">
        <v>63454</v>
      </c>
      <c r="F1776" s="5" t="s">
        <v>58</v>
      </c>
      <c r="G1776" s="5" t="s">
        <v>59</v>
      </c>
      <c r="H1776" s="5" t="s">
        <v>25</v>
      </c>
      <c r="I1776" t="s">
        <v>26</v>
      </c>
      <c r="J1776" t="s">
        <v>359</v>
      </c>
      <c r="K1776">
        <v>50</v>
      </c>
      <c r="L1776" s="5" t="s">
        <v>3660</v>
      </c>
      <c r="M1776" s="5" t="s">
        <v>54</v>
      </c>
      <c r="N1776">
        <v>1</v>
      </c>
      <c r="O1776" t="s">
        <v>88</v>
      </c>
      <c r="P1776" s="1">
        <v>45656</v>
      </c>
      <c r="Q1776" s="1">
        <v>45683</v>
      </c>
      <c r="R1776">
        <v>1742</v>
      </c>
      <c r="S1776" s="4">
        <v>5.0999999999999996</v>
      </c>
      <c r="T1776" t="s">
        <v>63</v>
      </c>
    </row>
    <row r="1777" spans="1:20" x14ac:dyDescent="0.35">
      <c r="A1777" t="s">
        <v>3661</v>
      </c>
      <c r="B1777" s="5" t="s">
        <v>145</v>
      </c>
      <c r="C1777" s="6">
        <v>102787</v>
      </c>
      <c r="D1777" t="s">
        <v>41</v>
      </c>
      <c r="E1777">
        <v>87369</v>
      </c>
      <c r="F1777" s="5" t="s">
        <v>66</v>
      </c>
      <c r="G1777" s="5" t="s">
        <v>42</v>
      </c>
      <c r="H1777" s="5" t="s">
        <v>43</v>
      </c>
      <c r="I1777" t="s">
        <v>26</v>
      </c>
      <c r="J1777" t="s">
        <v>1090</v>
      </c>
      <c r="K1777">
        <v>100</v>
      </c>
      <c r="L1777" s="5" t="s">
        <v>3662</v>
      </c>
      <c r="M1777" s="5" t="s">
        <v>37</v>
      </c>
      <c r="N1777">
        <v>5</v>
      </c>
      <c r="O1777" t="s">
        <v>29</v>
      </c>
      <c r="P1777" s="1">
        <v>45525</v>
      </c>
      <c r="Q1777" s="1">
        <v>45566</v>
      </c>
      <c r="R1777">
        <v>1436</v>
      </c>
      <c r="S1777" s="4">
        <v>7.7</v>
      </c>
      <c r="T1777" t="s">
        <v>79</v>
      </c>
    </row>
    <row r="1778" spans="1:20" x14ac:dyDescent="0.35">
      <c r="A1778" t="s">
        <v>3663</v>
      </c>
      <c r="B1778" s="5" t="s">
        <v>217</v>
      </c>
      <c r="C1778" s="6">
        <v>19313</v>
      </c>
      <c r="D1778" t="s">
        <v>22</v>
      </c>
      <c r="E1778">
        <v>19313</v>
      </c>
      <c r="F1778" s="5" t="s">
        <v>58</v>
      </c>
      <c r="G1778" s="5" t="s">
        <v>59</v>
      </c>
      <c r="H1778" s="5" t="s">
        <v>116</v>
      </c>
      <c r="I1778" t="s">
        <v>26</v>
      </c>
      <c r="J1778" t="s">
        <v>82</v>
      </c>
      <c r="K1778">
        <v>50</v>
      </c>
      <c r="L1778" s="5" t="s">
        <v>3664</v>
      </c>
      <c r="M1778" s="5" t="s">
        <v>28</v>
      </c>
      <c r="N1778">
        <v>1</v>
      </c>
      <c r="O1778" t="s">
        <v>62</v>
      </c>
      <c r="P1778" s="1">
        <v>45572</v>
      </c>
      <c r="Q1778" s="1">
        <v>45595</v>
      </c>
      <c r="R1778">
        <v>1240</v>
      </c>
      <c r="S1778" s="4">
        <v>9.1</v>
      </c>
      <c r="T1778" t="s">
        <v>95</v>
      </c>
    </row>
    <row r="1779" spans="1:20" x14ac:dyDescent="0.35">
      <c r="A1779" t="s">
        <v>3665</v>
      </c>
      <c r="B1779" s="5" t="s">
        <v>28800</v>
      </c>
      <c r="C1779" s="6">
        <v>129410</v>
      </c>
      <c r="D1779" t="s">
        <v>22</v>
      </c>
      <c r="E1779">
        <v>129410</v>
      </c>
      <c r="F1779" s="5" t="s">
        <v>66</v>
      </c>
      <c r="G1779" s="5" t="s">
        <v>51</v>
      </c>
      <c r="H1779" s="5" t="s">
        <v>129</v>
      </c>
      <c r="I1779" t="s">
        <v>26</v>
      </c>
      <c r="J1779" t="s">
        <v>129</v>
      </c>
      <c r="K1779">
        <v>100</v>
      </c>
      <c r="L1779" s="5" t="s">
        <v>3666</v>
      </c>
      <c r="M1779" s="5" t="s">
        <v>70</v>
      </c>
      <c r="N1779">
        <v>5</v>
      </c>
      <c r="O1779" t="s">
        <v>46</v>
      </c>
      <c r="P1779" s="1">
        <v>45770</v>
      </c>
      <c r="Q1779" s="1">
        <v>45842</v>
      </c>
      <c r="R1779">
        <v>1559</v>
      </c>
      <c r="S1779" s="4">
        <v>6.1</v>
      </c>
      <c r="T1779" t="s">
        <v>89</v>
      </c>
    </row>
    <row r="1780" spans="1:20" x14ac:dyDescent="0.35">
      <c r="A1780" t="s">
        <v>3667</v>
      </c>
      <c r="B1780" s="5" t="s">
        <v>217</v>
      </c>
      <c r="C1780" s="6">
        <v>172013</v>
      </c>
      <c r="D1780" t="s">
        <v>33</v>
      </c>
      <c r="E1780">
        <v>18921430</v>
      </c>
      <c r="F1780" s="5" t="s">
        <v>23</v>
      </c>
      <c r="G1780" s="5" t="s">
        <v>59</v>
      </c>
      <c r="H1780" s="5" t="s">
        <v>34</v>
      </c>
      <c r="I1780" t="s">
        <v>35</v>
      </c>
      <c r="J1780" t="s">
        <v>34</v>
      </c>
      <c r="K1780">
        <v>0</v>
      </c>
      <c r="L1780" s="5" t="s">
        <v>3668</v>
      </c>
      <c r="M1780" s="5" t="s">
        <v>70</v>
      </c>
      <c r="N1780">
        <v>11</v>
      </c>
      <c r="O1780" t="s">
        <v>172</v>
      </c>
      <c r="P1780" s="1">
        <v>45670</v>
      </c>
      <c r="Q1780" s="1">
        <v>45696</v>
      </c>
      <c r="R1780">
        <v>597</v>
      </c>
      <c r="S1780" s="4">
        <v>8.1</v>
      </c>
      <c r="T1780" t="s">
        <v>103</v>
      </c>
    </row>
    <row r="1781" spans="1:20" x14ac:dyDescent="0.35">
      <c r="A1781" t="s">
        <v>3669</v>
      </c>
      <c r="B1781" s="5" t="s">
        <v>179</v>
      </c>
      <c r="C1781" s="6">
        <v>158074</v>
      </c>
      <c r="D1781" t="s">
        <v>22</v>
      </c>
      <c r="E1781">
        <v>158074</v>
      </c>
      <c r="F1781" s="5" t="s">
        <v>23</v>
      </c>
      <c r="G1781" s="5" t="s">
        <v>42</v>
      </c>
      <c r="H1781" s="5" t="s">
        <v>165</v>
      </c>
      <c r="I1781" t="s">
        <v>44</v>
      </c>
      <c r="J1781" t="s">
        <v>313</v>
      </c>
      <c r="K1781">
        <v>50</v>
      </c>
      <c r="L1781" s="5" t="s">
        <v>3670</v>
      </c>
      <c r="M1781" s="5" t="s">
        <v>54</v>
      </c>
      <c r="N1781">
        <v>14</v>
      </c>
      <c r="O1781" t="s">
        <v>88</v>
      </c>
      <c r="P1781" s="1">
        <v>45359</v>
      </c>
      <c r="Q1781" s="1">
        <v>45390</v>
      </c>
      <c r="R1781">
        <v>2054</v>
      </c>
      <c r="S1781" s="4">
        <v>9.4</v>
      </c>
      <c r="T1781" t="s">
        <v>210</v>
      </c>
    </row>
    <row r="1782" spans="1:20" x14ac:dyDescent="0.35">
      <c r="A1782" t="s">
        <v>3671</v>
      </c>
      <c r="B1782" s="5" t="s">
        <v>40</v>
      </c>
      <c r="C1782" s="6">
        <v>70476</v>
      </c>
      <c r="D1782" t="s">
        <v>65</v>
      </c>
      <c r="E1782">
        <v>91619</v>
      </c>
      <c r="F1782" s="5" t="s">
        <v>50</v>
      </c>
      <c r="G1782" s="5" t="s">
        <v>51</v>
      </c>
      <c r="H1782" s="5" t="s">
        <v>67</v>
      </c>
      <c r="I1782" t="s">
        <v>44</v>
      </c>
      <c r="J1782" t="s">
        <v>76</v>
      </c>
      <c r="K1782">
        <v>50</v>
      </c>
      <c r="L1782" s="5" t="s">
        <v>3672</v>
      </c>
      <c r="M1782" s="5" t="s">
        <v>28</v>
      </c>
      <c r="N1782">
        <v>4</v>
      </c>
      <c r="O1782" t="s">
        <v>107</v>
      </c>
      <c r="P1782" s="1">
        <v>45646</v>
      </c>
      <c r="Q1782" s="1">
        <v>45664</v>
      </c>
      <c r="R1782">
        <v>2322</v>
      </c>
      <c r="S1782" s="4">
        <v>6.3</v>
      </c>
      <c r="T1782" t="s">
        <v>30</v>
      </c>
    </row>
    <row r="1783" spans="1:20" x14ac:dyDescent="0.35">
      <c r="A1783" t="s">
        <v>3673</v>
      </c>
      <c r="B1783" s="5" t="s">
        <v>105</v>
      </c>
      <c r="C1783" s="6">
        <v>90948</v>
      </c>
      <c r="D1783" t="s">
        <v>22</v>
      </c>
      <c r="E1783">
        <v>90948</v>
      </c>
      <c r="F1783" s="5" t="s">
        <v>50</v>
      </c>
      <c r="G1783" s="5" t="s">
        <v>42</v>
      </c>
      <c r="H1783" s="5" t="s">
        <v>191</v>
      </c>
      <c r="I1783" t="s">
        <v>35</v>
      </c>
      <c r="J1783" t="s">
        <v>75</v>
      </c>
      <c r="K1783">
        <v>100</v>
      </c>
      <c r="L1783" s="5" t="s">
        <v>3674</v>
      </c>
      <c r="M1783" s="5" t="s">
        <v>70</v>
      </c>
      <c r="N1783">
        <v>3</v>
      </c>
      <c r="O1783" t="s">
        <v>172</v>
      </c>
      <c r="P1783" s="1">
        <v>45590</v>
      </c>
      <c r="Q1783" s="1">
        <v>45636</v>
      </c>
      <c r="R1783">
        <v>1802</v>
      </c>
      <c r="S1783" s="4">
        <v>5.7</v>
      </c>
      <c r="T1783" t="s">
        <v>47</v>
      </c>
    </row>
    <row r="1784" spans="1:20" x14ac:dyDescent="0.35">
      <c r="A1784" t="s">
        <v>3675</v>
      </c>
      <c r="B1784" s="5" t="s">
        <v>28800</v>
      </c>
      <c r="C1784" s="6">
        <v>238184</v>
      </c>
      <c r="D1784" t="s">
        <v>41</v>
      </c>
      <c r="E1784">
        <v>202456</v>
      </c>
      <c r="F1784" s="5" t="s">
        <v>23</v>
      </c>
      <c r="G1784" s="5" t="s">
        <v>42</v>
      </c>
      <c r="H1784" s="5" t="s">
        <v>126</v>
      </c>
      <c r="I1784" t="s">
        <v>26</v>
      </c>
      <c r="J1784" t="s">
        <v>768</v>
      </c>
      <c r="K1784">
        <v>50</v>
      </c>
      <c r="L1784" s="5" t="s">
        <v>3676</v>
      </c>
      <c r="M1784" s="5" t="s">
        <v>37</v>
      </c>
      <c r="N1784">
        <v>10</v>
      </c>
      <c r="O1784" t="s">
        <v>71</v>
      </c>
      <c r="P1784" s="1">
        <v>45481</v>
      </c>
      <c r="Q1784" s="1">
        <v>45498</v>
      </c>
      <c r="R1784">
        <v>715</v>
      </c>
      <c r="S1784" s="4">
        <v>6</v>
      </c>
      <c r="T1784" t="s">
        <v>103</v>
      </c>
    </row>
    <row r="1785" spans="1:20" x14ac:dyDescent="0.35">
      <c r="A1785" t="s">
        <v>3677</v>
      </c>
      <c r="B1785" s="5" t="s">
        <v>49</v>
      </c>
      <c r="C1785" s="6">
        <v>142525</v>
      </c>
      <c r="D1785" t="s">
        <v>22</v>
      </c>
      <c r="E1785">
        <v>142525</v>
      </c>
      <c r="F1785" s="5" t="s">
        <v>23</v>
      </c>
      <c r="G1785" s="5" t="s">
        <v>42</v>
      </c>
      <c r="H1785" s="5" t="s">
        <v>52</v>
      </c>
      <c r="I1785" t="s">
        <v>26</v>
      </c>
      <c r="J1785" t="s">
        <v>52</v>
      </c>
      <c r="K1785">
        <v>0</v>
      </c>
      <c r="L1785" s="5" t="s">
        <v>3678</v>
      </c>
      <c r="M1785" s="5" t="s">
        <v>37</v>
      </c>
      <c r="N1785">
        <v>14</v>
      </c>
      <c r="O1785" t="s">
        <v>78</v>
      </c>
      <c r="P1785" s="1">
        <v>45359</v>
      </c>
      <c r="Q1785" s="1">
        <v>45386</v>
      </c>
      <c r="R1785">
        <v>647</v>
      </c>
      <c r="S1785" s="4">
        <v>6.7</v>
      </c>
      <c r="T1785" t="s">
        <v>95</v>
      </c>
    </row>
    <row r="1786" spans="1:20" x14ac:dyDescent="0.35">
      <c r="A1786" t="s">
        <v>3679</v>
      </c>
      <c r="B1786" s="5" t="s">
        <v>100</v>
      </c>
      <c r="C1786" s="6">
        <v>210001</v>
      </c>
      <c r="D1786" t="s">
        <v>41</v>
      </c>
      <c r="E1786">
        <v>178501</v>
      </c>
      <c r="F1786" s="5" t="s">
        <v>23</v>
      </c>
      <c r="G1786" s="5" t="s">
        <v>51</v>
      </c>
      <c r="H1786" s="5" t="s">
        <v>126</v>
      </c>
      <c r="I1786" t="s">
        <v>44</v>
      </c>
      <c r="J1786" t="s">
        <v>768</v>
      </c>
      <c r="K1786">
        <v>50</v>
      </c>
      <c r="L1786" s="5" t="s">
        <v>3680</v>
      </c>
      <c r="M1786" s="5" t="s">
        <v>37</v>
      </c>
      <c r="N1786">
        <v>12</v>
      </c>
      <c r="O1786" t="s">
        <v>85</v>
      </c>
      <c r="P1786" s="1">
        <v>45311</v>
      </c>
      <c r="Q1786" s="1">
        <v>45372</v>
      </c>
      <c r="R1786">
        <v>1318</v>
      </c>
      <c r="S1786" s="4">
        <v>6.8</v>
      </c>
      <c r="T1786" t="s">
        <v>38</v>
      </c>
    </row>
    <row r="1787" spans="1:20" x14ac:dyDescent="0.35">
      <c r="A1787" t="s">
        <v>3681</v>
      </c>
      <c r="B1787" s="5" t="s">
        <v>174</v>
      </c>
      <c r="C1787" s="6">
        <v>124024</v>
      </c>
      <c r="D1787" t="s">
        <v>22</v>
      </c>
      <c r="E1787">
        <v>124024</v>
      </c>
      <c r="F1787" s="5" t="s">
        <v>50</v>
      </c>
      <c r="G1787" s="5" t="s">
        <v>51</v>
      </c>
      <c r="H1787" s="5" t="s">
        <v>97</v>
      </c>
      <c r="I1787" t="s">
        <v>35</v>
      </c>
      <c r="J1787" t="s">
        <v>410</v>
      </c>
      <c r="K1787">
        <v>0</v>
      </c>
      <c r="L1787" s="5" t="s">
        <v>3682</v>
      </c>
      <c r="M1787" s="5" t="s">
        <v>70</v>
      </c>
      <c r="N1787">
        <v>4</v>
      </c>
      <c r="O1787" t="s">
        <v>172</v>
      </c>
      <c r="P1787" s="1">
        <v>45500</v>
      </c>
      <c r="Q1787" s="1">
        <v>45528</v>
      </c>
      <c r="R1787">
        <v>973</v>
      </c>
      <c r="S1787" s="4">
        <v>6</v>
      </c>
      <c r="T1787" t="s">
        <v>63</v>
      </c>
    </row>
    <row r="1788" spans="1:20" x14ac:dyDescent="0.35">
      <c r="A1788" t="s">
        <v>3683</v>
      </c>
      <c r="B1788" s="5" t="s">
        <v>28799</v>
      </c>
      <c r="C1788" s="6">
        <v>269130</v>
      </c>
      <c r="D1788" t="s">
        <v>22</v>
      </c>
      <c r="E1788">
        <v>269130</v>
      </c>
      <c r="F1788" s="5" t="s">
        <v>23</v>
      </c>
      <c r="G1788" s="5" t="s">
        <v>24</v>
      </c>
      <c r="H1788" s="5" t="s">
        <v>97</v>
      </c>
      <c r="I1788" t="s">
        <v>26</v>
      </c>
      <c r="J1788" t="s">
        <v>97</v>
      </c>
      <c r="K1788">
        <v>0</v>
      </c>
      <c r="L1788" s="5" t="s">
        <v>3684</v>
      </c>
      <c r="M1788" s="5" t="s">
        <v>28</v>
      </c>
      <c r="N1788">
        <v>17</v>
      </c>
      <c r="O1788" t="s">
        <v>172</v>
      </c>
      <c r="P1788" s="1">
        <v>45775</v>
      </c>
      <c r="Q1788" s="1">
        <v>45848</v>
      </c>
      <c r="R1788">
        <v>1322</v>
      </c>
      <c r="S1788" s="4">
        <v>6.4</v>
      </c>
      <c r="T1788" t="s">
        <v>108</v>
      </c>
    </row>
    <row r="1789" spans="1:20" x14ac:dyDescent="0.35">
      <c r="A1789" t="s">
        <v>3685</v>
      </c>
      <c r="B1789" s="5" t="s">
        <v>162</v>
      </c>
      <c r="C1789" s="6">
        <v>44705</v>
      </c>
      <c r="D1789" t="s">
        <v>22</v>
      </c>
      <c r="E1789">
        <v>44705</v>
      </c>
      <c r="F1789" s="5" t="s">
        <v>66</v>
      </c>
      <c r="G1789" s="5" t="s">
        <v>42</v>
      </c>
      <c r="H1789" s="5" t="s">
        <v>116</v>
      </c>
      <c r="I1789" t="s">
        <v>26</v>
      </c>
      <c r="J1789" t="s">
        <v>157</v>
      </c>
      <c r="K1789">
        <v>100</v>
      </c>
      <c r="L1789" s="5" t="s">
        <v>3686</v>
      </c>
      <c r="M1789" s="5" t="s">
        <v>37</v>
      </c>
      <c r="N1789">
        <v>8</v>
      </c>
      <c r="O1789" t="s">
        <v>135</v>
      </c>
      <c r="P1789" s="1">
        <v>45445</v>
      </c>
      <c r="Q1789" s="1">
        <v>45477</v>
      </c>
      <c r="R1789">
        <v>1945</v>
      </c>
      <c r="S1789" s="4">
        <v>9.4</v>
      </c>
      <c r="T1789" t="s">
        <v>277</v>
      </c>
    </row>
    <row r="1790" spans="1:20" x14ac:dyDescent="0.35">
      <c r="A1790" t="s">
        <v>3687</v>
      </c>
      <c r="B1790" s="5" t="s">
        <v>174</v>
      </c>
      <c r="C1790" s="6">
        <v>79352</v>
      </c>
      <c r="D1790" t="s">
        <v>41</v>
      </c>
      <c r="E1790">
        <v>67449</v>
      </c>
      <c r="F1790" s="5" t="s">
        <v>58</v>
      </c>
      <c r="G1790" s="5" t="s">
        <v>24</v>
      </c>
      <c r="H1790" s="5" t="s">
        <v>126</v>
      </c>
      <c r="I1790" t="s">
        <v>26</v>
      </c>
      <c r="J1790" t="s">
        <v>126</v>
      </c>
      <c r="K1790">
        <v>100</v>
      </c>
      <c r="L1790" s="5" t="s">
        <v>3688</v>
      </c>
      <c r="M1790" s="5" t="s">
        <v>37</v>
      </c>
      <c r="N1790">
        <v>0</v>
      </c>
      <c r="O1790" t="s">
        <v>62</v>
      </c>
      <c r="P1790" s="1">
        <v>45735</v>
      </c>
      <c r="Q1790" s="1">
        <v>45787</v>
      </c>
      <c r="R1790">
        <v>2050</v>
      </c>
      <c r="S1790" s="4">
        <v>9.5</v>
      </c>
      <c r="T1790" t="s">
        <v>38</v>
      </c>
    </row>
    <row r="1791" spans="1:20" x14ac:dyDescent="0.35">
      <c r="A1791" t="s">
        <v>3689</v>
      </c>
      <c r="B1791" s="5" t="s">
        <v>73</v>
      </c>
      <c r="C1791" s="6">
        <v>143377</v>
      </c>
      <c r="D1791" t="s">
        <v>33</v>
      </c>
      <c r="E1791">
        <v>15771470</v>
      </c>
      <c r="F1791" s="5" t="s">
        <v>66</v>
      </c>
      <c r="G1791" s="5" t="s">
        <v>51</v>
      </c>
      <c r="H1791" s="5" t="s">
        <v>34</v>
      </c>
      <c r="I1791" t="s">
        <v>26</v>
      </c>
      <c r="J1791" t="s">
        <v>34</v>
      </c>
      <c r="K1791">
        <v>50</v>
      </c>
      <c r="L1791" s="5" t="s">
        <v>3690</v>
      </c>
      <c r="M1791" s="5" t="s">
        <v>54</v>
      </c>
      <c r="N1791">
        <v>7</v>
      </c>
      <c r="O1791" t="s">
        <v>141</v>
      </c>
      <c r="P1791" s="1">
        <v>45318</v>
      </c>
      <c r="Q1791" s="1">
        <v>45341</v>
      </c>
      <c r="R1791">
        <v>786</v>
      </c>
      <c r="S1791" s="4">
        <v>5.3</v>
      </c>
      <c r="T1791" t="s">
        <v>103</v>
      </c>
    </row>
    <row r="1792" spans="1:20" x14ac:dyDescent="0.35">
      <c r="A1792" t="s">
        <v>3691</v>
      </c>
      <c r="B1792" s="5" t="s">
        <v>91</v>
      </c>
      <c r="C1792" s="6">
        <v>40231</v>
      </c>
      <c r="D1792" t="s">
        <v>22</v>
      </c>
      <c r="E1792">
        <v>40231</v>
      </c>
      <c r="F1792" s="5" t="s">
        <v>50</v>
      </c>
      <c r="G1792" s="5" t="s">
        <v>51</v>
      </c>
      <c r="H1792" s="5" t="s">
        <v>157</v>
      </c>
      <c r="I1792" t="s">
        <v>26</v>
      </c>
      <c r="J1792" t="s">
        <v>212</v>
      </c>
      <c r="K1792">
        <v>100</v>
      </c>
      <c r="L1792" s="5" t="s">
        <v>3692</v>
      </c>
      <c r="M1792" s="5" t="s">
        <v>37</v>
      </c>
      <c r="N1792">
        <v>4</v>
      </c>
      <c r="O1792" t="s">
        <v>167</v>
      </c>
      <c r="P1792" s="1">
        <v>45318</v>
      </c>
      <c r="Q1792" s="1">
        <v>45334</v>
      </c>
      <c r="R1792">
        <v>967</v>
      </c>
      <c r="S1792" s="4">
        <v>7.5</v>
      </c>
      <c r="T1792" t="s">
        <v>63</v>
      </c>
    </row>
    <row r="1793" spans="1:20" x14ac:dyDescent="0.35">
      <c r="A1793" t="s">
        <v>3693</v>
      </c>
      <c r="B1793" s="5" t="s">
        <v>57</v>
      </c>
      <c r="C1793" s="6">
        <v>79846</v>
      </c>
      <c r="D1793" t="s">
        <v>92</v>
      </c>
      <c r="E1793">
        <v>59885</v>
      </c>
      <c r="F1793" s="5" t="s">
        <v>50</v>
      </c>
      <c r="G1793" s="5" t="s">
        <v>24</v>
      </c>
      <c r="H1793" s="5" t="s">
        <v>93</v>
      </c>
      <c r="I1793" t="s">
        <v>26</v>
      </c>
      <c r="J1793" t="s">
        <v>915</v>
      </c>
      <c r="K1793">
        <v>50</v>
      </c>
      <c r="L1793" s="5" t="s">
        <v>3694</v>
      </c>
      <c r="M1793" s="5" t="s">
        <v>54</v>
      </c>
      <c r="N1793">
        <v>2</v>
      </c>
      <c r="O1793" t="s">
        <v>135</v>
      </c>
      <c r="P1793" s="1">
        <v>45440</v>
      </c>
      <c r="Q1793" s="1">
        <v>45476</v>
      </c>
      <c r="R1793">
        <v>668</v>
      </c>
      <c r="S1793" s="4">
        <v>5.9</v>
      </c>
      <c r="T1793" t="s">
        <v>63</v>
      </c>
    </row>
    <row r="1794" spans="1:20" x14ac:dyDescent="0.35">
      <c r="A1794" t="s">
        <v>3695</v>
      </c>
      <c r="B1794" s="5" t="s">
        <v>28802</v>
      </c>
      <c r="C1794" s="6">
        <v>138782</v>
      </c>
      <c r="D1794" t="s">
        <v>22</v>
      </c>
      <c r="E1794">
        <v>138782</v>
      </c>
      <c r="F1794" s="5" t="s">
        <v>23</v>
      </c>
      <c r="G1794" s="5" t="s">
        <v>51</v>
      </c>
      <c r="H1794" s="5" t="s">
        <v>129</v>
      </c>
      <c r="I1794" t="s">
        <v>44</v>
      </c>
      <c r="J1794" t="s">
        <v>212</v>
      </c>
      <c r="K1794">
        <v>0</v>
      </c>
      <c r="L1794" s="5" t="s">
        <v>3696</v>
      </c>
      <c r="M1794" s="5" t="s">
        <v>54</v>
      </c>
      <c r="N1794">
        <v>12</v>
      </c>
      <c r="O1794" t="s">
        <v>172</v>
      </c>
      <c r="P1794" s="1">
        <v>45686</v>
      </c>
      <c r="Q1794" s="1">
        <v>45729</v>
      </c>
      <c r="R1794">
        <v>1957</v>
      </c>
      <c r="S1794" s="4">
        <v>9.3000000000000007</v>
      </c>
      <c r="T1794" t="s">
        <v>95</v>
      </c>
    </row>
    <row r="1795" spans="1:20" x14ac:dyDescent="0.35">
      <c r="A1795" t="s">
        <v>3697</v>
      </c>
      <c r="B1795" s="5" t="s">
        <v>145</v>
      </c>
      <c r="C1795" s="6">
        <v>199769</v>
      </c>
      <c r="D1795" t="s">
        <v>41</v>
      </c>
      <c r="E1795">
        <v>169804</v>
      </c>
      <c r="F1795" s="5" t="s">
        <v>23</v>
      </c>
      <c r="G1795" s="5" t="s">
        <v>42</v>
      </c>
      <c r="H1795" s="5" t="s">
        <v>151</v>
      </c>
      <c r="I1795" t="s">
        <v>44</v>
      </c>
      <c r="J1795" t="s">
        <v>291</v>
      </c>
      <c r="K1795">
        <v>0</v>
      </c>
      <c r="L1795" s="5" t="s">
        <v>3698</v>
      </c>
      <c r="M1795" s="5" t="s">
        <v>28</v>
      </c>
      <c r="N1795">
        <v>18</v>
      </c>
      <c r="O1795" t="s">
        <v>29</v>
      </c>
      <c r="P1795" s="1">
        <v>45456</v>
      </c>
      <c r="Q1795" s="1">
        <v>45523</v>
      </c>
      <c r="R1795">
        <v>580</v>
      </c>
      <c r="S1795" s="4">
        <v>7.9</v>
      </c>
      <c r="T1795" t="s">
        <v>103</v>
      </c>
    </row>
    <row r="1796" spans="1:20" x14ac:dyDescent="0.35">
      <c r="A1796" t="s">
        <v>3699</v>
      </c>
      <c r="B1796" s="5" t="s">
        <v>28802</v>
      </c>
      <c r="C1796" s="6">
        <v>305289</v>
      </c>
      <c r="D1796" t="s">
        <v>22</v>
      </c>
      <c r="E1796">
        <v>305289</v>
      </c>
      <c r="F1796" s="5" t="s">
        <v>23</v>
      </c>
      <c r="G1796" s="5" t="s">
        <v>51</v>
      </c>
      <c r="H1796" s="5" t="s">
        <v>97</v>
      </c>
      <c r="I1796" t="s">
        <v>35</v>
      </c>
      <c r="J1796" t="s">
        <v>60</v>
      </c>
      <c r="K1796">
        <v>100</v>
      </c>
      <c r="L1796" s="5" t="s">
        <v>3700</v>
      </c>
      <c r="M1796" s="5" t="s">
        <v>28</v>
      </c>
      <c r="N1796">
        <v>17</v>
      </c>
      <c r="O1796" t="s">
        <v>71</v>
      </c>
      <c r="P1796" s="1">
        <v>45758</v>
      </c>
      <c r="Q1796" s="1">
        <v>45816</v>
      </c>
      <c r="R1796">
        <v>1208</v>
      </c>
      <c r="S1796" s="4">
        <v>9.1</v>
      </c>
      <c r="T1796" t="s">
        <v>243</v>
      </c>
    </row>
    <row r="1797" spans="1:20" x14ac:dyDescent="0.35">
      <c r="A1797" t="s">
        <v>3701</v>
      </c>
      <c r="B1797" s="5" t="s">
        <v>28799</v>
      </c>
      <c r="C1797" s="6">
        <v>230691</v>
      </c>
      <c r="D1797" t="s">
        <v>41</v>
      </c>
      <c r="E1797">
        <v>196087</v>
      </c>
      <c r="F1797" s="5" t="s">
        <v>23</v>
      </c>
      <c r="G1797" s="5" t="s">
        <v>59</v>
      </c>
      <c r="H1797" s="5" t="s">
        <v>151</v>
      </c>
      <c r="I1797" t="s">
        <v>26</v>
      </c>
      <c r="J1797" t="s">
        <v>313</v>
      </c>
      <c r="K1797">
        <v>0</v>
      </c>
      <c r="L1797" s="5" t="s">
        <v>3702</v>
      </c>
      <c r="M1797" s="5" t="s">
        <v>70</v>
      </c>
      <c r="N1797">
        <v>17</v>
      </c>
      <c r="O1797" t="s">
        <v>85</v>
      </c>
      <c r="P1797" s="1">
        <v>45710</v>
      </c>
      <c r="Q1797" s="1">
        <v>45726</v>
      </c>
      <c r="R1797">
        <v>1625</v>
      </c>
      <c r="S1797" s="4">
        <v>8.6</v>
      </c>
      <c r="T1797" t="s">
        <v>153</v>
      </c>
    </row>
    <row r="1798" spans="1:20" x14ac:dyDescent="0.35">
      <c r="A1798" t="s">
        <v>3703</v>
      </c>
      <c r="B1798" s="5" t="s">
        <v>28799</v>
      </c>
      <c r="C1798" s="6">
        <v>238615</v>
      </c>
      <c r="D1798" t="s">
        <v>33</v>
      </c>
      <c r="E1798">
        <v>26247650</v>
      </c>
      <c r="F1798" s="5" t="s">
        <v>23</v>
      </c>
      <c r="G1798" s="5" t="s">
        <v>42</v>
      </c>
      <c r="H1798" s="5" t="s">
        <v>34</v>
      </c>
      <c r="I1798" t="s">
        <v>35</v>
      </c>
      <c r="J1798" t="s">
        <v>151</v>
      </c>
      <c r="K1798">
        <v>0</v>
      </c>
      <c r="L1798" s="5" t="s">
        <v>3704</v>
      </c>
      <c r="M1798" s="5" t="s">
        <v>37</v>
      </c>
      <c r="N1798">
        <v>19</v>
      </c>
      <c r="O1798" t="s">
        <v>172</v>
      </c>
      <c r="P1798" s="1">
        <v>45477</v>
      </c>
      <c r="Q1798" s="1">
        <v>45515</v>
      </c>
      <c r="R1798">
        <v>1578</v>
      </c>
      <c r="S1798" s="4">
        <v>8.1</v>
      </c>
      <c r="T1798" t="s">
        <v>136</v>
      </c>
    </row>
    <row r="1799" spans="1:20" x14ac:dyDescent="0.35">
      <c r="A1799" t="s">
        <v>3705</v>
      </c>
      <c r="B1799" s="5" t="s">
        <v>91</v>
      </c>
      <c r="C1799" s="6">
        <v>98044</v>
      </c>
      <c r="D1799" t="s">
        <v>22</v>
      </c>
      <c r="E1799">
        <v>98044</v>
      </c>
      <c r="F1799" s="5" t="s">
        <v>66</v>
      </c>
      <c r="G1799" s="5" t="s">
        <v>59</v>
      </c>
      <c r="H1799" s="5" t="s">
        <v>25</v>
      </c>
      <c r="I1799" t="s">
        <v>44</v>
      </c>
      <c r="J1799" t="s">
        <v>25</v>
      </c>
      <c r="K1799">
        <v>100</v>
      </c>
      <c r="L1799" s="5" t="s">
        <v>3706</v>
      </c>
      <c r="M1799" s="5" t="s">
        <v>28</v>
      </c>
      <c r="N1799">
        <v>7</v>
      </c>
      <c r="O1799" t="s">
        <v>107</v>
      </c>
      <c r="P1799" s="1">
        <v>45328</v>
      </c>
      <c r="Q1799" s="1">
        <v>45382</v>
      </c>
      <c r="R1799">
        <v>1120</v>
      </c>
      <c r="S1799" s="4">
        <v>5.0999999999999996</v>
      </c>
      <c r="T1799" t="s">
        <v>38</v>
      </c>
    </row>
    <row r="1800" spans="1:20" x14ac:dyDescent="0.35">
      <c r="A1800" t="s">
        <v>3707</v>
      </c>
      <c r="B1800" s="5" t="s">
        <v>28802</v>
      </c>
      <c r="C1800" s="6">
        <v>69231</v>
      </c>
      <c r="D1800" t="s">
        <v>81</v>
      </c>
      <c r="E1800">
        <v>93462</v>
      </c>
      <c r="F1800" s="5" t="s">
        <v>50</v>
      </c>
      <c r="G1800" s="5" t="s">
        <v>24</v>
      </c>
      <c r="H1800" s="5" t="s">
        <v>82</v>
      </c>
      <c r="I1800" t="s">
        <v>44</v>
      </c>
      <c r="J1800" t="s">
        <v>82</v>
      </c>
      <c r="K1800">
        <v>100</v>
      </c>
      <c r="L1800" s="5" t="s">
        <v>3708</v>
      </c>
      <c r="M1800" s="5" t="s">
        <v>28</v>
      </c>
      <c r="N1800">
        <v>3</v>
      </c>
      <c r="O1800" t="s">
        <v>78</v>
      </c>
      <c r="P1800" s="1">
        <v>45523</v>
      </c>
      <c r="Q1800" s="1">
        <v>45567</v>
      </c>
      <c r="R1800">
        <v>2261</v>
      </c>
      <c r="S1800" s="4">
        <v>9.6999999999999993</v>
      </c>
      <c r="T1800" t="s">
        <v>103</v>
      </c>
    </row>
    <row r="1801" spans="1:20" x14ac:dyDescent="0.35">
      <c r="A1801" t="s">
        <v>3709</v>
      </c>
      <c r="B1801" s="5" t="s">
        <v>217</v>
      </c>
      <c r="C1801" s="6">
        <v>233794</v>
      </c>
      <c r="D1801" t="s">
        <v>81</v>
      </c>
      <c r="E1801">
        <v>315622</v>
      </c>
      <c r="F1801" s="5" t="s">
        <v>23</v>
      </c>
      <c r="G1801" s="5" t="s">
        <v>59</v>
      </c>
      <c r="H1801" s="5" t="s">
        <v>82</v>
      </c>
      <c r="I1801" t="s">
        <v>35</v>
      </c>
      <c r="J1801" t="s">
        <v>82</v>
      </c>
      <c r="K1801">
        <v>50</v>
      </c>
      <c r="L1801" s="5" t="s">
        <v>3710</v>
      </c>
      <c r="M1801" s="5" t="s">
        <v>70</v>
      </c>
      <c r="N1801">
        <v>19</v>
      </c>
      <c r="O1801" t="s">
        <v>29</v>
      </c>
      <c r="P1801" s="1">
        <v>45305</v>
      </c>
      <c r="Q1801" s="1">
        <v>45340</v>
      </c>
      <c r="R1801">
        <v>902</v>
      </c>
      <c r="S1801" s="4">
        <v>6.8</v>
      </c>
      <c r="T1801" t="s">
        <v>136</v>
      </c>
    </row>
    <row r="1802" spans="1:20" x14ac:dyDescent="0.35">
      <c r="A1802" t="s">
        <v>3711</v>
      </c>
      <c r="B1802" s="5" t="s">
        <v>49</v>
      </c>
      <c r="C1802" s="6">
        <v>145411</v>
      </c>
      <c r="D1802" t="s">
        <v>41</v>
      </c>
      <c r="E1802">
        <v>123599</v>
      </c>
      <c r="F1802" s="5" t="s">
        <v>66</v>
      </c>
      <c r="G1802" s="5" t="s">
        <v>59</v>
      </c>
      <c r="H1802" s="5" t="s">
        <v>126</v>
      </c>
      <c r="I1802" t="s">
        <v>44</v>
      </c>
      <c r="J1802" t="s">
        <v>126</v>
      </c>
      <c r="K1802">
        <v>50</v>
      </c>
      <c r="L1802" s="5" t="s">
        <v>3712</v>
      </c>
      <c r="M1802" s="5" t="s">
        <v>54</v>
      </c>
      <c r="N1802">
        <v>8</v>
      </c>
      <c r="O1802" t="s">
        <v>172</v>
      </c>
      <c r="P1802" s="1">
        <v>45736</v>
      </c>
      <c r="Q1802" s="1">
        <v>45796</v>
      </c>
      <c r="R1802">
        <v>1854</v>
      </c>
      <c r="S1802" s="4">
        <v>6.4</v>
      </c>
      <c r="T1802" t="s">
        <v>63</v>
      </c>
    </row>
    <row r="1803" spans="1:20" x14ac:dyDescent="0.35">
      <c r="A1803" t="s">
        <v>3713</v>
      </c>
      <c r="B1803" s="5" t="s">
        <v>145</v>
      </c>
      <c r="C1803" s="6">
        <v>119952</v>
      </c>
      <c r="D1803" t="s">
        <v>22</v>
      </c>
      <c r="E1803">
        <v>119952</v>
      </c>
      <c r="F1803" s="5" t="s">
        <v>66</v>
      </c>
      <c r="G1803" s="5" t="s">
        <v>59</v>
      </c>
      <c r="H1803" s="5" t="s">
        <v>101</v>
      </c>
      <c r="I1803" t="s">
        <v>44</v>
      </c>
      <c r="J1803" t="s">
        <v>467</v>
      </c>
      <c r="K1803">
        <v>50</v>
      </c>
      <c r="L1803" s="5" t="s">
        <v>3714</v>
      </c>
      <c r="M1803" s="5" t="s">
        <v>37</v>
      </c>
      <c r="N1803">
        <v>9</v>
      </c>
      <c r="O1803" t="s">
        <v>62</v>
      </c>
      <c r="P1803" s="1">
        <v>45579</v>
      </c>
      <c r="Q1803" s="1">
        <v>45602</v>
      </c>
      <c r="R1803">
        <v>1828</v>
      </c>
      <c r="S1803" s="4">
        <v>8.1999999999999993</v>
      </c>
      <c r="T1803" t="s">
        <v>136</v>
      </c>
    </row>
    <row r="1804" spans="1:20" x14ac:dyDescent="0.35">
      <c r="A1804" t="s">
        <v>3715</v>
      </c>
      <c r="B1804" s="5" t="s">
        <v>28802</v>
      </c>
      <c r="C1804" s="6">
        <v>152045</v>
      </c>
      <c r="D1804" t="s">
        <v>22</v>
      </c>
      <c r="E1804">
        <v>152045</v>
      </c>
      <c r="F1804" s="5" t="s">
        <v>23</v>
      </c>
      <c r="G1804" s="5" t="s">
        <v>24</v>
      </c>
      <c r="H1804" s="5" t="s">
        <v>101</v>
      </c>
      <c r="I1804" t="s">
        <v>44</v>
      </c>
      <c r="J1804" t="s">
        <v>101</v>
      </c>
      <c r="K1804">
        <v>50</v>
      </c>
      <c r="L1804" s="5" t="s">
        <v>3716</v>
      </c>
      <c r="M1804" s="5" t="s">
        <v>28</v>
      </c>
      <c r="N1804">
        <v>17</v>
      </c>
      <c r="O1804" t="s">
        <v>167</v>
      </c>
      <c r="P1804" s="1">
        <v>45587</v>
      </c>
      <c r="Q1804" s="1">
        <v>45649</v>
      </c>
      <c r="R1804">
        <v>2178</v>
      </c>
      <c r="S1804" s="4">
        <v>7.6</v>
      </c>
      <c r="T1804" t="s">
        <v>118</v>
      </c>
    </row>
    <row r="1805" spans="1:20" x14ac:dyDescent="0.35">
      <c r="A1805" t="s">
        <v>3717</v>
      </c>
      <c r="B1805" s="5" t="s">
        <v>28801</v>
      </c>
      <c r="C1805" s="6">
        <v>60657</v>
      </c>
      <c r="D1805" t="s">
        <v>22</v>
      </c>
      <c r="E1805">
        <v>60657</v>
      </c>
      <c r="F1805" s="5" t="s">
        <v>66</v>
      </c>
      <c r="G1805" s="5" t="s">
        <v>59</v>
      </c>
      <c r="H1805" s="5" t="s">
        <v>157</v>
      </c>
      <c r="I1805" t="s">
        <v>35</v>
      </c>
      <c r="J1805" t="s">
        <v>157</v>
      </c>
      <c r="K1805">
        <v>0</v>
      </c>
      <c r="L1805" s="5" t="s">
        <v>3718</v>
      </c>
      <c r="M1805" s="5" t="s">
        <v>70</v>
      </c>
      <c r="N1805">
        <v>8</v>
      </c>
      <c r="O1805" t="s">
        <v>88</v>
      </c>
      <c r="P1805" s="1">
        <v>45694</v>
      </c>
      <c r="Q1805" s="1">
        <v>45726</v>
      </c>
      <c r="R1805">
        <v>2006</v>
      </c>
      <c r="S1805" s="4">
        <v>5.0999999999999996</v>
      </c>
      <c r="T1805" t="s">
        <v>95</v>
      </c>
    </row>
    <row r="1806" spans="1:20" x14ac:dyDescent="0.35">
      <c r="A1806" t="s">
        <v>3719</v>
      </c>
      <c r="B1806" s="5" t="s">
        <v>162</v>
      </c>
      <c r="C1806" s="6">
        <v>157794</v>
      </c>
      <c r="D1806" t="s">
        <v>22</v>
      </c>
      <c r="E1806">
        <v>157794</v>
      </c>
      <c r="F1806" s="5" t="s">
        <v>23</v>
      </c>
      <c r="G1806" s="5" t="s">
        <v>24</v>
      </c>
      <c r="H1806" s="5" t="s">
        <v>165</v>
      </c>
      <c r="I1806" t="s">
        <v>35</v>
      </c>
      <c r="J1806" t="s">
        <v>133</v>
      </c>
      <c r="K1806">
        <v>50</v>
      </c>
      <c r="L1806" s="5" t="s">
        <v>3720</v>
      </c>
      <c r="M1806" s="5" t="s">
        <v>28</v>
      </c>
      <c r="N1806">
        <v>13</v>
      </c>
      <c r="O1806" t="s">
        <v>147</v>
      </c>
      <c r="P1806" s="1">
        <v>45720</v>
      </c>
      <c r="Q1806" s="1">
        <v>45763</v>
      </c>
      <c r="R1806">
        <v>2398</v>
      </c>
      <c r="S1806" s="4">
        <v>8.4</v>
      </c>
      <c r="T1806" t="s">
        <v>89</v>
      </c>
    </row>
    <row r="1807" spans="1:20" x14ac:dyDescent="0.35">
      <c r="A1807" t="s">
        <v>3721</v>
      </c>
      <c r="B1807" s="5" t="s">
        <v>40</v>
      </c>
      <c r="C1807" s="6">
        <v>37836</v>
      </c>
      <c r="D1807" t="s">
        <v>22</v>
      </c>
      <c r="E1807">
        <v>37836</v>
      </c>
      <c r="F1807" s="5" t="s">
        <v>50</v>
      </c>
      <c r="G1807" s="5" t="s">
        <v>59</v>
      </c>
      <c r="H1807" s="5" t="s">
        <v>116</v>
      </c>
      <c r="I1807" t="s">
        <v>35</v>
      </c>
      <c r="J1807" t="s">
        <v>25</v>
      </c>
      <c r="K1807">
        <v>50</v>
      </c>
      <c r="L1807" s="5" t="s">
        <v>3722</v>
      </c>
      <c r="M1807" s="5" t="s">
        <v>37</v>
      </c>
      <c r="N1807">
        <v>2</v>
      </c>
      <c r="O1807" t="s">
        <v>62</v>
      </c>
      <c r="P1807" s="1">
        <v>45770</v>
      </c>
      <c r="Q1807" s="1">
        <v>45843</v>
      </c>
      <c r="R1807">
        <v>1374</v>
      </c>
      <c r="S1807" s="4">
        <v>7.8</v>
      </c>
      <c r="T1807" t="s">
        <v>136</v>
      </c>
    </row>
    <row r="1808" spans="1:20" x14ac:dyDescent="0.35">
      <c r="A1808" t="s">
        <v>3723</v>
      </c>
      <c r="B1808" s="5" t="s">
        <v>28802</v>
      </c>
      <c r="C1808" s="6">
        <v>68797</v>
      </c>
      <c r="D1808" t="s">
        <v>22</v>
      </c>
      <c r="E1808">
        <v>68797</v>
      </c>
      <c r="F1808" s="5" t="s">
        <v>50</v>
      </c>
      <c r="G1808" s="5" t="s">
        <v>51</v>
      </c>
      <c r="H1808" s="5" t="s">
        <v>191</v>
      </c>
      <c r="I1808" t="s">
        <v>44</v>
      </c>
      <c r="J1808" t="s">
        <v>93</v>
      </c>
      <c r="K1808">
        <v>100</v>
      </c>
      <c r="L1808" s="5" t="s">
        <v>3724</v>
      </c>
      <c r="M1808" s="5" t="s">
        <v>37</v>
      </c>
      <c r="N1808">
        <v>2</v>
      </c>
      <c r="O1808" t="s">
        <v>172</v>
      </c>
      <c r="P1808" s="1">
        <v>45384</v>
      </c>
      <c r="Q1808" s="1">
        <v>45417</v>
      </c>
      <c r="R1808">
        <v>2438</v>
      </c>
      <c r="S1808" s="4">
        <v>5.0999999999999996</v>
      </c>
      <c r="T1808" t="s">
        <v>108</v>
      </c>
    </row>
    <row r="1809" spans="1:20" x14ac:dyDescent="0.35">
      <c r="A1809" t="s">
        <v>3725</v>
      </c>
      <c r="B1809" s="5" t="s">
        <v>21</v>
      </c>
      <c r="C1809" s="6">
        <v>144648</v>
      </c>
      <c r="D1809" t="s">
        <v>41</v>
      </c>
      <c r="E1809">
        <v>122951</v>
      </c>
      <c r="F1809" s="5" t="s">
        <v>66</v>
      </c>
      <c r="G1809" s="5" t="s">
        <v>51</v>
      </c>
      <c r="H1809" s="5" t="s">
        <v>60</v>
      </c>
      <c r="I1809" t="s">
        <v>35</v>
      </c>
      <c r="J1809" t="s">
        <v>60</v>
      </c>
      <c r="K1809">
        <v>50</v>
      </c>
      <c r="L1809" s="5" t="s">
        <v>3726</v>
      </c>
      <c r="M1809" s="5" t="s">
        <v>28</v>
      </c>
      <c r="N1809">
        <v>6</v>
      </c>
      <c r="O1809" t="s">
        <v>88</v>
      </c>
      <c r="P1809" s="1">
        <v>45404</v>
      </c>
      <c r="Q1809" s="1">
        <v>45441</v>
      </c>
      <c r="R1809">
        <v>1741</v>
      </c>
      <c r="S1809" s="4">
        <v>5.8</v>
      </c>
      <c r="T1809" t="s">
        <v>38</v>
      </c>
    </row>
    <row r="1810" spans="1:20" x14ac:dyDescent="0.35">
      <c r="A1810" t="s">
        <v>3727</v>
      </c>
      <c r="B1810" s="5" t="s">
        <v>28802</v>
      </c>
      <c r="C1810" s="6">
        <v>88724</v>
      </c>
      <c r="D1810" t="s">
        <v>22</v>
      </c>
      <c r="E1810">
        <v>88724</v>
      </c>
      <c r="F1810" s="5" t="s">
        <v>58</v>
      </c>
      <c r="G1810" s="5" t="s">
        <v>59</v>
      </c>
      <c r="H1810" s="5" t="s">
        <v>129</v>
      </c>
      <c r="I1810" t="s">
        <v>35</v>
      </c>
      <c r="J1810" t="s">
        <v>129</v>
      </c>
      <c r="K1810">
        <v>0</v>
      </c>
      <c r="L1810" s="5" t="s">
        <v>3728</v>
      </c>
      <c r="M1810" s="5" t="s">
        <v>37</v>
      </c>
      <c r="N1810">
        <v>1</v>
      </c>
      <c r="O1810" t="s">
        <v>107</v>
      </c>
      <c r="P1810" s="1">
        <v>45317</v>
      </c>
      <c r="Q1810" s="1">
        <v>45363</v>
      </c>
      <c r="R1810">
        <v>2198</v>
      </c>
      <c r="S1810" s="4">
        <v>9.9</v>
      </c>
      <c r="T1810" t="s">
        <v>277</v>
      </c>
    </row>
    <row r="1811" spans="1:20" x14ac:dyDescent="0.35">
      <c r="A1811" t="s">
        <v>3729</v>
      </c>
      <c r="B1811" s="5" t="s">
        <v>40</v>
      </c>
      <c r="C1811" s="6">
        <v>186244</v>
      </c>
      <c r="D1811" t="s">
        <v>120</v>
      </c>
      <c r="E1811">
        <v>167620</v>
      </c>
      <c r="F1811" s="5" t="s">
        <v>66</v>
      </c>
      <c r="G1811" s="5" t="s">
        <v>24</v>
      </c>
      <c r="H1811" s="5" t="s">
        <v>121</v>
      </c>
      <c r="I1811" t="s">
        <v>44</v>
      </c>
      <c r="J1811" t="s">
        <v>121</v>
      </c>
      <c r="K1811">
        <v>50</v>
      </c>
      <c r="L1811" s="5" t="s">
        <v>3730</v>
      </c>
      <c r="M1811" s="5" t="s">
        <v>70</v>
      </c>
      <c r="N1811">
        <v>5</v>
      </c>
      <c r="O1811" t="s">
        <v>147</v>
      </c>
      <c r="P1811" s="1">
        <v>45702</v>
      </c>
      <c r="Q1811" s="1">
        <v>45760</v>
      </c>
      <c r="R1811">
        <v>2167</v>
      </c>
      <c r="S1811" s="4">
        <v>5</v>
      </c>
      <c r="T1811" t="s">
        <v>136</v>
      </c>
    </row>
    <row r="1812" spans="1:20" x14ac:dyDescent="0.35">
      <c r="A1812" t="s">
        <v>3731</v>
      </c>
      <c r="B1812" s="5" t="s">
        <v>100</v>
      </c>
      <c r="C1812" s="6">
        <v>88469</v>
      </c>
      <c r="D1812" t="s">
        <v>22</v>
      </c>
      <c r="E1812">
        <v>88469</v>
      </c>
      <c r="F1812" s="5" t="s">
        <v>66</v>
      </c>
      <c r="G1812" s="5" t="s">
        <v>51</v>
      </c>
      <c r="H1812" s="5" t="s">
        <v>165</v>
      </c>
      <c r="I1812" t="s">
        <v>44</v>
      </c>
      <c r="J1812" t="s">
        <v>294</v>
      </c>
      <c r="K1812">
        <v>0</v>
      </c>
      <c r="L1812" s="5" t="s">
        <v>3732</v>
      </c>
      <c r="M1812" s="5" t="s">
        <v>70</v>
      </c>
      <c r="N1812">
        <v>6</v>
      </c>
      <c r="O1812" t="s">
        <v>131</v>
      </c>
      <c r="P1812" s="1">
        <v>45714</v>
      </c>
      <c r="Q1812" s="1">
        <v>45749</v>
      </c>
      <c r="R1812">
        <v>1641</v>
      </c>
      <c r="S1812" s="4">
        <v>5.2</v>
      </c>
      <c r="T1812" t="s">
        <v>103</v>
      </c>
    </row>
    <row r="1813" spans="1:20" x14ac:dyDescent="0.35">
      <c r="A1813" t="s">
        <v>3733</v>
      </c>
      <c r="B1813" s="5" t="s">
        <v>105</v>
      </c>
      <c r="C1813" s="6">
        <v>310111</v>
      </c>
      <c r="D1813" t="s">
        <v>22</v>
      </c>
      <c r="E1813">
        <v>310111</v>
      </c>
      <c r="F1813" s="5" t="s">
        <v>23</v>
      </c>
      <c r="G1813" s="5" t="s">
        <v>42</v>
      </c>
      <c r="H1813" s="5" t="s">
        <v>68</v>
      </c>
      <c r="I1813" t="s">
        <v>35</v>
      </c>
      <c r="J1813" t="s">
        <v>68</v>
      </c>
      <c r="K1813">
        <v>0</v>
      </c>
      <c r="L1813" s="5" t="s">
        <v>3734</v>
      </c>
      <c r="M1813" s="5" t="s">
        <v>37</v>
      </c>
      <c r="N1813">
        <v>19</v>
      </c>
      <c r="O1813" t="s">
        <v>167</v>
      </c>
      <c r="P1813" s="1">
        <v>45512</v>
      </c>
      <c r="Q1813" s="1">
        <v>45567</v>
      </c>
      <c r="R1813">
        <v>1834</v>
      </c>
      <c r="S1813" s="4">
        <v>6.2</v>
      </c>
      <c r="T1813" t="s">
        <v>79</v>
      </c>
    </row>
    <row r="1814" spans="1:20" x14ac:dyDescent="0.35">
      <c r="A1814" t="s">
        <v>3735</v>
      </c>
      <c r="B1814" s="5" t="s">
        <v>73</v>
      </c>
      <c r="C1814" s="6">
        <v>98560</v>
      </c>
      <c r="D1814" t="s">
        <v>65</v>
      </c>
      <c r="E1814">
        <v>128128</v>
      </c>
      <c r="F1814" s="5" t="s">
        <v>66</v>
      </c>
      <c r="G1814" s="5" t="s">
        <v>42</v>
      </c>
      <c r="H1814" s="5" t="s">
        <v>67</v>
      </c>
      <c r="I1814" t="s">
        <v>44</v>
      </c>
      <c r="J1814" t="s">
        <v>121</v>
      </c>
      <c r="K1814">
        <v>100</v>
      </c>
      <c r="L1814" s="5" t="s">
        <v>3736</v>
      </c>
      <c r="M1814" s="5" t="s">
        <v>54</v>
      </c>
      <c r="N1814">
        <v>5</v>
      </c>
      <c r="O1814" t="s">
        <v>131</v>
      </c>
      <c r="P1814" s="1">
        <v>45621</v>
      </c>
      <c r="Q1814" s="1">
        <v>45635</v>
      </c>
      <c r="R1814">
        <v>1838</v>
      </c>
      <c r="S1814" s="4">
        <v>9.6</v>
      </c>
      <c r="T1814" t="s">
        <v>79</v>
      </c>
    </row>
    <row r="1815" spans="1:20" x14ac:dyDescent="0.35">
      <c r="A1815" t="s">
        <v>3737</v>
      </c>
      <c r="B1815" s="5" t="s">
        <v>162</v>
      </c>
      <c r="C1815" s="6">
        <v>159392</v>
      </c>
      <c r="D1815" t="s">
        <v>22</v>
      </c>
      <c r="E1815">
        <v>159392</v>
      </c>
      <c r="F1815" s="5" t="s">
        <v>66</v>
      </c>
      <c r="G1815" s="5" t="s">
        <v>59</v>
      </c>
      <c r="H1815" s="5" t="s">
        <v>68</v>
      </c>
      <c r="I1815" t="s">
        <v>26</v>
      </c>
      <c r="J1815" t="s">
        <v>76</v>
      </c>
      <c r="K1815">
        <v>0</v>
      </c>
      <c r="L1815" s="5" t="s">
        <v>3738</v>
      </c>
      <c r="M1815" s="5" t="s">
        <v>37</v>
      </c>
      <c r="N1815">
        <v>6</v>
      </c>
      <c r="O1815" t="s">
        <v>147</v>
      </c>
      <c r="P1815" s="1">
        <v>45578</v>
      </c>
      <c r="Q1815" s="1">
        <v>45623</v>
      </c>
      <c r="R1815">
        <v>1842</v>
      </c>
      <c r="S1815" s="4">
        <v>8</v>
      </c>
      <c r="T1815" t="s">
        <v>108</v>
      </c>
    </row>
    <row r="1816" spans="1:20" x14ac:dyDescent="0.35">
      <c r="A1816" t="s">
        <v>3739</v>
      </c>
      <c r="B1816" s="5" t="s">
        <v>40</v>
      </c>
      <c r="C1816" s="6">
        <v>109927</v>
      </c>
      <c r="D1816" t="s">
        <v>22</v>
      </c>
      <c r="E1816">
        <v>109927</v>
      </c>
      <c r="F1816" s="5" t="s">
        <v>50</v>
      </c>
      <c r="G1816" s="5" t="s">
        <v>59</v>
      </c>
      <c r="H1816" s="5" t="s">
        <v>68</v>
      </c>
      <c r="I1816" t="s">
        <v>44</v>
      </c>
      <c r="J1816" t="s">
        <v>68</v>
      </c>
      <c r="K1816">
        <v>0</v>
      </c>
      <c r="L1816" s="5" t="s">
        <v>3740</v>
      </c>
      <c r="M1816" s="5" t="s">
        <v>28</v>
      </c>
      <c r="N1816">
        <v>2</v>
      </c>
      <c r="O1816" t="s">
        <v>172</v>
      </c>
      <c r="P1816" s="1">
        <v>45736</v>
      </c>
      <c r="Q1816" s="1">
        <v>45781</v>
      </c>
      <c r="R1816">
        <v>1979</v>
      </c>
      <c r="S1816" s="4">
        <v>5</v>
      </c>
      <c r="T1816" t="s">
        <v>108</v>
      </c>
    </row>
    <row r="1817" spans="1:20" x14ac:dyDescent="0.35">
      <c r="A1817" t="s">
        <v>3741</v>
      </c>
      <c r="B1817" s="5" t="s">
        <v>73</v>
      </c>
      <c r="C1817" s="6">
        <v>135881</v>
      </c>
      <c r="D1817" t="s">
        <v>41</v>
      </c>
      <c r="E1817">
        <v>115499</v>
      </c>
      <c r="F1817" s="5" t="s">
        <v>66</v>
      </c>
      <c r="G1817" s="5" t="s">
        <v>24</v>
      </c>
      <c r="H1817" s="5" t="s">
        <v>43</v>
      </c>
      <c r="I1817" t="s">
        <v>44</v>
      </c>
      <c r="J1817" t="s">
        <v>43</v>
      </c>
      <c r="K1817">
        <v>100</v>
      </c>
      <c r="L1817" s="5" t="s">
        <v>3742</v>
      </c>
      <c r="M1817" s="5" t="s">
        <v>37</v>
      </c>
      <c r="N1817">
        <v>9</v>
      </c>
      <c r="O1817" t="s">
        <v>29</v>
      </c>
      <c r="P1817" s="1">
        <v>45733</v>
      </c>
      <c r="Q1817" s="1">
        <v>45777</v>
      </c>
      <c r="R1817">
        <v>1232</v>
      </c>
      <c r="S1817" s="4">
        <v>8.4</v>
      </c>
      <c r="T1817" t="s">
        <v>30</v>
      </c>
    </row>
    <row r="1818" spans="1:20" x14ac:dyDescent="0.35">
      <c r="A1818" t="s">
        <v>3743</v>
      </c>
      <c r="B1818" s="5" t="s">
        <v>40</v>
      </c>
      <c r="C1818" s="6">
        <v>170048</v>
      </c>
      <c r="D1818" t="s">
        <v>22</v>
      </c>
      <c r="E1818">
        <v>170048</v>
      </c>
      <c r="F1818" s="5" t="s">
        <v>23</v>
      </c>
      <c r="G1818" s="5" t="s">
        <v>42</v>
      </c>
      <c r="H1818" s="5" t="s">
        <v>101</v>
      </c>
      <c r="I1818" t="s">
        <v>44</v>
      </c>
      <c r="J1818" t="s">
        <v>191</v>
      </c>
      <c r="K1818">
        <v>100</v>
      </c>
      <c r="L1818" s="5" t="s">
        <v>3744</v>
      </c>
      <c r="M1818" s="5" t="s">
        <v>54</v>
      </c>
      <c r="N1818">
        <v>16</v>
      </c>
      <c r="O1818" t="s">
        <v>46</v>
      </c>
      <c r="P1818" s="1">
        <v>45342</v>
      </c>
      <c r="Q1818" s="1">
        <v>45379</v>
      </c>
      <c r="R1818">
        <v>1561</v>
      </c>
      <c r="S1818" s="4">
        <v>9.8000000000000007</v>
      </c>
      <c r="T1818" t="s">
        <v>103</v>
      </c>
    </row>
    <row r="1819" spans="1:20" x14ac:dyDescent="0.35">
      <c r="A1819" t="s">
        <v>3745</v>
      </c>
      <c r="B1819" s="5" t="s">
        <v>49</v>
      </c>
      <c r="C1819" s="6">
        <v>86374</v>
      </c>
      <c r="D1819" t="s">
        <v>22</v>
      </c>
      <c r="E1819">
        <v>86374</v>
      </c>
      <c r="F1819" s="5" t="s">
        <v>23</v>
      </c>
      <c r="G1819" s="5" t="s">
        <v>42</v>
      </c>
      <c r="H1819" s="5" t="s">
        <v>116</v>
      </c>
      <c r="I1819" t="s">
        <v>26</v>
      </c>
      <c r="J1819" t="s">
        <v>116</v>
      </c>
      <c r="K1819">
        <v>50</v>
      </c>
      <c r="L1819" s="5" t="s">
        <v>3746</v>
      </c>
      <c r="M1819" s="5" t="s">
        <v>54</v>
      </c>
      <c r="N1819">
        <v>12</v>
      </c>
      <c r="O1819" t="s">
        <v>112</v>
      </c>
      <c r="P1819" s="1">
        <v>45658</v>
      </c>
      <c r="Q1819" s="1">
        <v>45697</v>
      </c>
      <c r="R1819">
        <v>1201</v>
      </c>
      <c r="S1819" s="4">
        <v>9.6999999999999993</v>
      </c>
      <c r="T1819" t="s">
        <v>63</v>
      </c>
    </row>
    <row r="1820" spans="1:20" x14ac:dyDescent="0.35">
      <c r="A1820" t="s">
        <v>3747</v>
      </c>
      <c r="B1820" s="5" t="s">
        <v>49</v>
      </c>
      <c r="C1820" s="6">
        <v>79277</v>
      </c>
      <c r="D1820" t="s">
        <v>74</v>
      </c>
      <c r="E1820">
        <v>99096</v>
      </c>
      <c r="F1820" s="5" t="s">
        <v>50</v>
      </c>
      <c r="G1820" s="5" t="s">
        <v>59</v>
      </c>
      <c r="H1820" s="5" t="s">
        <v>75</v>
      </c>
      <c r="I1820" t="s">
        <v>44</v>
      </c>
      <c r="J1820" t="s">
        <v>75</v>
      </c>
      <c r="K1820">
        <v>100</v>
      </c>
      <c r="L1820" s="5" t="s">
        <v>3748</v>
      </c>
      <c r="M1820" s="5" t="s">
        <v>70</v>
      </c>
      <c r="N1820">
        <v>2</v>
      </c>
      <c r="O1820" t="s">
        <v>141</v>
      </c>
      <c r="P1820" s="1">
        <v>45422</v>
      </c>
      <c r="Q1820" s="1">
        <v>45445</v>
      </c>
      <c r="R1820">
        <v>1121</v>
      </c>
      <c r="S1820" s="4">
        <v>9.6</v>
      </c>
      <c r="T1820" t="s">
        <v>79</v>
      </c>
    </row>
    <row r="1821" spans="1:20" x14ac:dyDescent="0.35">
      <c r="A1821" t="s">
        <v>3749</v>
      </c>
      <c r="B1821" s="5" t="s">
        <v>21</v>
      </c>
      <c r="C1821" s="6">
        <v>73902</v>
      </c>
      <c r="D1821" t="s">
        <v>22</v>
      </c>
      <c r="E1821">
        <v>73902</v>
      </c>
      <c r="F1821" s="5" t="s">
        <v>50</v>
      </c>
      <c r="G1821" s="5" t="s">
        <v>59</v>
      </c>
      <c r="H1821" s="5" t="s">
        <v>52</v>
      </c>
      <c r="I1821" t="s">
        <v>44</v>
      </c>
      <c r="J1821" t="s">
        <v>522</v>
      </c>
      <c r="K1821">
        <v>100</v>
      </c>
      <c r="L1821" s="5" t="s">
        <v>3750</v>
      </c>
      <c r="M1821" s="5" t="s">
        <v>70</v>
      </c>
      <c r="N1821">
        <v>2</v>
      </c>
      <c r="O1821" t="s">
        <v>78</v>
      </c>
      <c r="P1821" s="1">
        <v>45325</v>
      </c>
      <c r="Q1821" s="1">
        <v>45385</v>
      </c>
      <c r="R1821">
        <v>1351</v>
      </c>
      <c r="S1821" s="4">
        <v>9</v>
      </c>
      <c r="T1821" t="s">
        <v>55</v>
      </c>
    </row>
    <row r="1822" spans="1:20" x14ac:dyDescent="0.35">
      <c r="A1822" t="s">
        <v>3751</v>
      </c>
      <c r="B1822" s="5" t="s">
        <v>105</v>
      </c>
      <c r="C1822" s="6">
        <v>61896</v>
      </c>
      <c r="D1822" t="s">
        <v>22</v>
      </c>
      <c r="E1822">
        <v>61896</v>
      </c>
      <c r="F1822" s="5" t="s">
        <v>58</v>
      </c>
      <c r="G1822" s="5" t="s">
        <v>51</v>
      </c>
      <c r="H1822" s="5" t="s">
        <v>129</v>
      </c>
      <c r="I1822" t="s">
        <v>26</v>
      </c>
      <c r="J1822" t="s">
        <v>247</v>
      </c>
      <c r="K1822">
        <v>0</v>
      </c>
      <c r="L1822" s="5" t="s">
        <v>3752</v>
      </c>
      <c r="M1822" s="5" t="s">
        <v>28</v>
      </c>
      <c r="N1822">
        <v>1</v>
      </c>
      <c r="O1822" t="s">
        <v>46</v>
      </c>
      <c r="P1822" s="1">
        <v>45304</v>
      </c>
      <c r="Q1822" s="1">
        <v>45334</v>
      </c>
      <c r="R1822">
        <v>1699</v>
      </c>
      <c r="S1822" s="4">
        <v>5.2</v>
      </c>
      <c r="T1822" t="s">
        <v>95</v>
      </c>
    </row>
    <row r="1823" spans="1:20" x14ac:dyDescent="0.35">
      <c r="A1823" t="s">
        <v>3753</v>
      </c>
      <c r="B1823" s="5" t="s">
        <v>28799</v>
      </c>
      <c r="C1823" s="6">
        <v>57201</v>
      </c>
      <c r="D1823" t="s">
        <v>74</v>
      </c>
      <c r="E1823">
        <v>71501</v>
      </c>
      <c r="F1823" s="5" t="s">
        <v>58</v>
      </c>
      <c r="G1823" s="5" t="s">
        <v>24</v>
      </c>
      <c r="H1823" s="5" t="s">
        <v>75</v>
      </c>
      <c r="I1823" t="s">
        <v>35</v>
      </c>
      <c r="J1823" t="s">
        <v>75</v>
      </c>
      <c r="K1823">
        <v>100</v>
      </c>
      <c r="L1823" s="5" t="s">
        <v>3754</v>
      </c>
      <c r="M1823" s="5" t="s">
        <v>37</v>
      </c>
      <c r="N1823">
        <v>1</v>
      </c>
      <c r="O1823" t="s">
        <v>112</v>
      </c>
      <c r="P1823" s="1">
        <v>45634</v>
      </c>
      <c r="Q1823" s="1">
        <v>45687</v>
      </c>
      <c r="R1823">
        <v>1408</v>
      </c>
      <c r="S1823" s="4">
        <v>6.3</v>
      </c>
      <c r="T1823" t="s">
        <v>79</v>
      </c>
    </row>
    <row r="1824" spans="1:20" x14ac:dyDescent="0.35">
      <c r="A1824" t="s">
        <v>3755</v>
      </c>
      <c r="B1824" s="5" t="s">
        <v>105</v>
      </c>
      <c r="C1824" s="6">
        <v>72205</v>
      </c>
      <c r="D1824" t="s">
        <v>22</v>
      </c>
      <c r="E1824">
        <v>72205</v>
      </c>
      <c r="F1824" s="5" t="s">
        <v>58</v>
      </c>
      <c r="G1824" s="5" t="s">
        <v>42</v>
      </c>
      <c r="H1824" s="5" t="s">
        <v>25</v>
      </c>
      <c r="I1824" t="s">
        <v>26</v>
      </c>
      <c r="J1824" t="s">
        <v>629</v>
      </c>
      <c r="K1824">
        <v>100</v>
      </c>
      <c r="L1824" s="5" t="s">
        <v>3756</v>
      </c>
      <c r="M1824" s="5" t="s">
        <v>37</v>
      </c>
      <c r="N1824">
        <v>0</v>
      </c>
      <c r="O1824" t="s">
        <v>29</v>
      </c>
      <c r="P1824" s="1">
        <v>45382</v>
      </c>
      <c r="Q1824" s="1">
        <v>45434</v>
      </c>
      <c r="R1824">
        <v>943</v>
      </c>
      <c r="S1824" s="4">
        <v>9.1999999999999993</v>
      </c>
      <c r="T1824" t="s">
        <v>47</v>
      </c>
    </row>
    <row r="1825" spans="1:20" x14ac:dyDescent="0.35">
      <c r="A1825" t="s">
        <v>3757</v>
      </c>
      <c r="B1825" s="5" t="s">
        <v>162</v>
      </c>
      <c r="C1825" s="6">
        <v>45721</v>
      </c>
      <c r="D1825" t="s">
        <v>22</v>
      </c>
      <c r="E1825">
        <v>45721</v>
      </c>
      <c r="F1825" s="5" t="s">
        <v>58</v>
      </c>
      <c r="G1825" s="5" t="s">
        <v>51</v>
      </c>
      <c r="H1825" s="5" t="s">
        <v>191</v>
      </c>
      <c r="I1825" t="s">
        <v>44</v>
      </c>
      <c r="J1825" t="s">
        <v>67</v>
      </c>
      <c r="K1825">
        <v>0</v>
      </c>
      <c r="L1825" s="5" t="s">
        <v>3758</v>
      </c>
      <c r="M1825" s="5" t="s">
        <v>70</v>
      </c>
      <c r="N1825">
        <v>1</v>
      </c>
      <c r="O1825" t="s">
        <v>167</v>
      </c>
      <c r="P1825" s="1">
        <v>45307</v>
      </c>
      <c r="Q1825" s="1">
        <v>45331</v>
      </c>
      <c r="R1825">
        <v>2151</v>
      </c>
      <c r="S1825" s="4">
        <v>7.9</v>
      </c>
      <c r="T1825" t="s">
        <v>47</v>
      </c>
    </row>
    <row r="1826" spans="1:20" x14ac:dyDescent="0.35">
      <c r="A1826" t="s">
        <v>3759</v>
      </c>
      <c r="B1826" s="5" t="s">
        <v>28802</v>
      </c>
      <c r="C1826" s="6">
        <v>76605</v>
      </c>
      <c r="D1826" t="s">
        <v>22</v>
      </c>
      <c r="E1826">
        <v>76605</v>
      </c>
      <c r="F1826" s="5" t="s">
        <v>58</v>
      </c>
      <c r="G1826" s="5" t="s">
        <v>42</v>
      </c>
      <c r="H1826" s="5" t="s">
        <v>97</v>
      </c>
      <c r="I1826" t="s">
        <v>26</v>
      </c>
      <c r="J1826" t="s">
        <v>97</v>
      </c>
      <c r="K1826">
        <v>100</v>
      </c>
      <c r="L1826" s="5" t="s">
        <v>3760</v>
      </c>
      <c r="M1826" s="5" t="s">
        <v>70</v>
      </c>
      <c r="N1826">
        <v>1</v>
      </c>
      <c r="O1826" t="s">
        <v>112</v>
      </c>
      <c r="P1826" s="1">
        <v>45657</v>
      </c>
      <c r="Q1826" s="1">
        <v>45722</v>
      </c>
      <c r="R1826">
        <v>1455</v>
      </c>
      <c r="S1826" s="4">
        <v>9.9</v>
      </c>
      <c r="T1826" t="s">
        <v>30</v>
      </c>
    </row>
    <row r="1827" spans="1:20" x14ac:dyDescent="0.35">
      <c r="A1827" t="s">
        <v>3761</v>
      </c>
      <c r="B1827" s="5" t="s">
        <v>40</v>
      </c>
      <c r="C1827" s="6">
        <v>90927</v>
      </c>
      <c r="D1827" t="s">
        <v>41</v>
      </c>
      <c r="E1827">
        <v>77288</v>
      </c>
      <c r="F1827" s="5" t="s">
        <v>50</v>
      </c>
      <c r="G1827" s="5" t="s">
        <v>51</v>
      </c>
      <c r="H1827" s="5" t="s">
        <v>126</v>
      </c>
      <c r="I1827" t="s">
        <v>35</v>
      </c>
      <c r="J1827" t="s">
        <v>126</v>
      </c>
      <c r="K1827">
        <v>0</v>
      </c>
      <c r="L1827" s="5" t="s">
        <v>3762</v>
      </c>
      <c r="M1827" s="5" t="s">
        <v>54</v>
      </c>
      <c r="N1827">
        <v>2</v>
      </c>
      <c r="O1827" t="s">
        <v>46</v>
      </c>
      <c r="P1827" s="1">
        <v>45356</v>
      </c>
      <c r="Q1827" s="1">
        <v>45407</v>
      </c>
      <c r="R1827">
        <v>777</v>
      </c>
      <c r="S1827" s="4">
        <v>6.5</v>
      </c>
      <c r="T1827" t="s">
        <v>277</v>
      </c>
    </row>
    <row r="1828" spans="1:20" x14ac:dyDescent="0.35">
      <c r="A1828" t="s">
        <v>3763</v>
      </c>
      <c r="B1828" s="5" t="s">
        <v>145</v>
      </c>
      <c r="C1828" s="6">
        <v>129674</v>
      </c>
      <c r="D1828" t="s">
        <v>74</v>
      </c>
      <c r="E1828">
        <v>162093</v>
      </c>
      <c r="F1828" s="5" t="s">
        <v>66</v>
      </c>
      <c r="G1828" s="5" t="s">
        <v>42</v>
      </c>
      <c r="H1828" s="5" t="s">
        <v>75</v>
      </c>
      <c r="I1828" t="s">
        <v>35</v>
      </c>
      <c r="J1828" t="s">
        <v>75</v>
      </c>
      <c r="K1828">
        <v>50</v>
      </c>
      <c r="L1828" s="5" t="s">
        <v>3764</v>
      </c>
      <c r="M1828" s="5" t="s">
        <v>70</v>
      </c>
      <c r="N1828">
        <v>5</v>
      </c>
      <c r="O1828" t="s">
        <v>135</v>
      </c>
      <c r="P1828" s="1">
        <v>45702</v>
      </c>
      <c r="Q1828" s="1">
        <v>45767</v>
      </c>
      <c r="R1828">
        <v>1628</v>
      </c>
      <c r="S1828" s="4">
        <v>9.6999999999999993</v>
      </c>
      <c r="T1828" t="s">
        <v>210</v>
      </c>
    </row>
    <row r="1829" spans="1:20" x14ac:dyDescent="0.35">
      <c r="A1829" t="s">
        <v>3765</v>
      </c>
      <c r="B1829" s="5" t="s">
        <v>179</v>
      </c>
      <c r="C1829" s="6">
        <v>79647</v>
      </c>
      <c r="D1829" t="s">
        <v>22</v>
      </c>
      <c r="E1829">
        <v>79647</v>
      </c>
      <c r="F1829" s="5" t="s">
        <v>58</v>
      </c>
      <c r="G1829" s="5" t="s">
        <v>42</v>
      </c>
      <c r="H1829" s="5" t="s">
        <v>191</v>
      </c>
      <c r="I1829" t="s">
        <v>35</v>
      </c>
      <c r="J1829" t="s">
        <v>629</v>
      </c>
      <c r="K1829">
        <v>100</v>
      </c>
      <c r="L1829" s="5" t="s">
        <v>3766</v>
      </c>
      <c r="M1829" s="5" t="s">
        <v>54</v>
      </c>
      <c r="N1829">
        <v>0</v>
      </c>
      <c r="O1829" t="s">
        <v>46</v>
      </c>
      <c r="P1829" s="1">
        <v>45471</v>
      </c>
      <c r="Q1829" s="1">
        <v>45538</v>
      </c>
      <c r="R1829">
        <v>1836</v>
      </c>
      <c r="S1829" s="4">
        <v>5.4</v>
      </c>
      <c r="T1829" t="s">
        <v>95</v>
      </c>
    </row>
    <row r="1830" spans="1:20" x14ac:dyDescent="0.35">
      <c r="A1830" t="s">
        <v>3767</v>
      </c>
      <c r="B1830" s="5" t="s">
        <v>179</v>
      </c>
      <c r="C1830" s="6">
        <v>143268</v>
      </c>
      <c r="D1830" t="s">
        <v>22</v>
      </c>
      <c r="E1830">
        <v>143268</v>
      </c>
      <c r="F1830" s="5" t="s">
        <v>66</v>
      </c>
      <c r="G1830" s="5" t="s">
        <v>42</v>
      </c>
      <c r="H1830" s="5" t="s">
        <v>101</v>
      </c>
      <c r="I1830" t="s">
        <v>35</v>
      </c>
      <c r="J1830" t="s">
        <v>101</v>
      </c>
      <c r="K1830">
        <v>100</v>
      </c>
      <c r="L1830" s="5" t="s">
        <v>3768</v>
      </c>
      <c r="M1830" s="5" t="s">
        <v>37</v>
      </c>
      <c r="N1830">
        <v>6</v>
      </c>
      <c r="O1830" t="s">
        <v>62</v>
      </c>
      <c r="P1830" s="1">
        <v>45404</v>
      </c>
      <c r="Q1830" s="1">
        <v>45445</v>
      </c>
      <c r="R1830">
        <v>2000</v>
      </c>
      <c r="S1830" s="4">
        <v>7.5</v>
      </c>
      <c r="T1830" t="s">
        <v>136</v>
      </c>
    </row>
    <row r="1831" spans="1:20" x14ac:dyDescent="0.35">
      <c r="A1831" t="s">
        <v>3769</v>
      </c>
      <c r="B1831" s="5" t="s">
        <v>105</v>
      </c>
      <c r="C1831" s="6">
        <v>55944</v>
      </c>
      <c r="D1831" t="s">
        <v>22</v>
      </c>
      <c r="E1831">
        <v>55944</v>
      </c>
      <c r="F1831" s="5" t="s">
        <v>58</v>
      </c>
      <c r="G1831" s="5" t="s">
        <v>42</v>
      </c>
      <c r="H1831" s="5" t="s">
        <v>101</v>
      </c>
      <c r="I1831" t="s">
        <v>44</v>
      </c>
      <c r="J1831" t="s">
        <v>101</v>
      </c>
      <c r="K1831">
        <v>0</v>
      </c>
      <c r="L1831" s="5" t="s">
        <v>3770</v>
      </c>
      <c r="M1831" s="5" t="s">
        <v>70</v>
      </c>
      <c r="N1831">
        <v>1</v>
      </c>
      <c r="O1831" t="s">
        <v>85</v>
      </c>
      <c r="P1831" s="1">
        <v>45403</v>
      </c>
      <c r="Q1831" s="1">
        <v>45465</v>
      </c>
      <c r="R1831">
        <v>2218</v>
      </c>
      <c r="S1831" s="4">
        <v>8.8000000000000007</v>
      </c>
      <c r="T1831" t="s">
        <v>38</v>
      </c>
    </row>
    <row r="1832" spans="1:20" x14ac:dyDescent="0.35">
      <c r="A1832" t="s">
        <v>3771</v>
      </c>
      <c r="B1832" s="5" t="s">
        <v>32</v>
      </c>
      <c r="C1832" s="6">
        <v>147714</v>
      </c>
      <c r="D1832" t="s">
        <v>22</v>
      </c>
      <c r="E1832">
        <v>147714</v>
      </c>
      <c r="F1832" s="5" t="s">
        <v>66</v>
      </c>
      <c r="G1832" s="5" t="s">
        <v>24</v>
      </c>
      <c r="H1832" s="5" t="s">
        <v>97</v>
      </c>
      <c r="I1832" t="s">
        <v>26</v>
      </c>
      <c r="J1832" t="s">
        <v>97</v>
      </c>
      <c r="K1832">
        <v>50</v>
      </c>
      <c r="L1832" s="5" t="s">
        <v>3772</v>
      </c>
      <c r="M1832" s="5" t="s">
        <v>54</v>
      </c>
      <c r="N1832">
        <v>7</v>
      </c>
      <c r="O1832" t="s">
        <v>78</v>
      </c>
      <c r="P1832" s="1">
        <v>45356</v>
      </c>
      <c r="Q1832" s="1">
        <v>45374</v>
      </c>
      <c r="R1832">
        <v>1834</v>
      </c>
      <c r="S1832" s="4">
        <v>5.2</v>
      </c>
      <c r="T1832" t="s">
        <v>136</v>
      </c>
    </row>
    <row r="1833" spans="1:20" x14ac:dyDescent="0.35">
      <c r="A1833" t="s">
        <v>3773</v>
      </c>
      <c r="B1833" s="5" t="s">
        <v>28799</v>
      </c>
      <c r="C1833" s="6">
        <v>62923</v>
      </c>
      <c r="D1833" t="s">
        <v>92</v>
      </c>
      <c r="E1833">
        <v>47192</v>
      </c>
      <c r="F1833" s="5" t="s">
        <v>58</v>
      </c>
      <c r="G1833" s="5" t="s">
        <v>51</v>
      </c>
      <c r="H1833" s="5" t="s">
        <v>93</v>
      </c>
      <c r="I1833" t="s">
        <v>35</v>
      </c>
      <c r="J1833" t="s">
        <v>93</v>
      </c>
      <c r="K1833">
        <v>100</v>
      </c>
      <c r="L1833" s="5" t="s">
        <v>3774</v>
      </c>
      <c r="M1833" s="5" t="s">
        <v>70</v>
      </c>
      <c r="N1833">
        <v>0</v>
      </c>
      <c r="O1833" t="s">
        <v>46</v>
      </c>
      <c r="P1833" s="1">
        <v>45429</v>
      </c>
      <c r="Q1833" s="1">
        <v>45445</v>
      </c>
      <c r="R1833">
        <v>2457</v>
      </c>
      <c r="S1833" s="4">
        <v>5.2</v>
      </c>
      <c r="T1833" t="s">
        <v>118</v>
      </c>
    </row>
    <row r="1834" spans="1:20" x14ac:dyDescent="0.35">
      <c r="A1834" t="s">
        <v>3775</v>
      </c>
      <c r="B1834" s="5" t="s">
        <v>100</v>
      </c>
      <c r="C1834" s="6">
        <v>195780</v>
      </c>
      <c r="D1834" t="s">
        <v>22</v>
      </c>
      <c r="E1834">
        <v>195780</v>
      </c>
      <c r="F1834" s="5" t="s">
        <v>23</v>
      </c>
      <c r="G1834" s="5" t="s">
        <v>59</v>
      </c>
      <c r="H1834" s="5" t="s">
        <v>97</v>
      </c>
      <c r="I1834" t="s">
        <v>44</v>
      </c>
      <c r="J1834" t="s">
        <v>34</v>
      </c>
      <c r="K1834">
        <v>100</v>
      </c>
      <c r="L1834" s="5" t="s">
        <v>3776</v>
      </c>
      <c r="M1834" s="5" t="s">
        <v>54</v>
      </c>
      <c r="N1834">
        <v>13</v>
      </c>
      <c r="O1834" t="s">
        <v>46</v>
      </c>
      <c r="P1834" s="1">
        <v>45406</v>
      </c>
      <c r="Q1834" s="1">
        <v>45446</v>
      </c>
      <c r="R1834">
        <v>943</v>
      </c>
      <c r="S1834" s="4">
        <v>6.5</v>
      </c>
      <c r="T1834" t="s">
        <v>103</v>
      </c>
    </row>
    <row r="1835" spans="1:20" x14ac:dyDescent="0.35">
      <c r="A1835" t="s">
        <v>3777</v>
      </c>
      <c r="B1835" s="5" t="s">
        <v>174</v>
      </c>
      <c r="C1835" s="6">
        <v>127106</v>
      </c>
      <c r="D1835" t="s">
        <v>22</v>
      </c>
      <c r="E1835">
        <v>127106</v>
      </c>
      <c r="F1835" s="5" t="s">
        <v>66</v>
      </c>
      <c r="G1835" s="5" t="s">
        <v>42</v>
      </c>
      <c r="H1835" s="5" t="s">
        <v>101</v>
      </c>
      <c r="I1835" t="s">
        <v>44</v>
      </c>
      <c r="J1835" t="s">
        <v>313</v>
      </c>
      <c r="K1835">
        <v>50</v>
      </c>
      <c r="L1835" s="5" t="s">
        <v>3778</v>
      </c>
      <c r="M1835" s="5" t="s">
        <v>37</v>
      </c>
      <c r="N1835">
        <v>8</v>
      </c>
      <c r="O1835" t="s">
        <v>46</v>
      </c>
      <c r="P1835" s="1">
        <v>45759</v>
      </c>
      <c r="Q1835" s="1">
        <v>45814</v>
      </c>
      <c r="R1835">
        <v>935</v>
      </c>
      <c r="S1835" s="4">
        <v>5.4</v>
      </c>
      <c r="T1835" t="s">
        <v>63</v>
      </c>
    </row>
    <row r="1836" spans="1:20" x14ac:dyDescent="0.35">
      <c r="A1836" t="s">
        <v>3779</v>
      </c>
      <c r="B1836" s="5" t="s">
        <v>100</v>
      </c>
      <c r="C1836" s="6">
        <v>57038</v>
      </c>
      <c r="D1836" t="s">
        <v>22</v>
      </c>
      <c r="E1836">
        <v>57038</v>
      </c>
      <c r="F1836" s="5" t="s">
        <v>58</v>
      </c>
      <c r="G1836" s="5" t="s">
        <v>59</v>
      </c>
      <c r="H1836" s="5" t="s">
        <v>165</v>
      </c>
      <c r="I1836" t="s">
        <v>35</v>
      </c>
      <c r="J1836" t="s">
        <v>165</v>
      </c>
      <c r="K1836">
        <v>100</v>
      </c>
      <c r="L1836" s="5" t="s">
        <v>3780</v>
      </c>
      <c r="M1836" s="5" t="s">
        <v>70</v>
      </c>
      <c r="N1836">
        <v>1</v>
      </c>
      <c r="O1836" t="s">
        <v>147</v>
      </c>
      <c r="P1836" s="1">
        <v>45297</v>
      </c>
      <c r="Q1836" s="1">
        <v>45323</v>
      </c>
      <c r="R1836">
        <v>2304</v>
      </c>
      <c r="S1836" s="4">
        <v>5.0999999999999996</v>
      </c>
      <c r="T1836" t="s">
        <v>118</v>
      </c>
    </row>
    <row r="1837" spans="1:20" x14ac:dyDescent="0.35">
      <c r="A1837" t="s">
        <v>3781</v>
      </c>
      <c r="B1837" s="5" t="s">
        <v>28801</v>
      </c>
      <c r="C1837" s="6">
        <v>130998</v>
      </c>
      <c r="D1837" t="s">
        <v>22</v>
      </c>
      <c r="E1837">
        <v>130998</v>
      </c>
      <c r="F1837" s="5" t="s">
        <v>66</v>
      </c>
      <c r="G1837" s="5" t="s">
        <v>42</v>
      </c>
      <c r="H1837" s="5" t="s">
        <v>165</v>
      </c>
      <c r="I1837" t="s">
        <v>35</v>
      </c>
      <c r="J1837" t="s">
        <v>165</v>
      </c>
      <c r="K1837">
        <v>100</v>
      </c>
      <c r="L1837" s="5" t="s">
        <v>3782</v>
      </c>
      <c r="M1837" s="5" t="s">
        <v>37</v>
      </c>
      <c r="N1837">
        <v>8</v>
      </c>
      <c r="O1837" t="s">
        <v>141</v>
      </c>
      <c r="P1837" s="1">
        <v>45505</v>
      </c>
      <c r="Q1837" s="1">
        <v>45550</v>
      </c>
      <c r="R1837">
        <v>1062</v>
      </c>
      <c r="S1837" s="4">
        <v>5.7</v>
      </c>
      <c r="T1837" t="s">
        <v>95</v>
      </c>
    </row>
    <row r="1838" spans="1:20" x14ac:dyDescent="0.35">
      <c r="A1838" t="s">
        <v>3783</v>
      </c>
      <c r="B1838" s="5" t="s">
        <v>179</v>
      </c>
      <c r="C1838" s="6">
        <v>66589</v>
      </c>
      <c r="D1838" t="s">
        <v>41</v>
      </c>
      <c r="E1838">
        <v>56601</v>
      </c>
      <c r="F1838" s="5" t="s">
        <v>58</v>
      </c>
      <c r="G1838" s="5" t="s">
        <v>59</v>
      </c>
      <c r="H1838" s="5" t="s">
        <v>151</v>
      </c>
      <c r="I1838" t="s">
        <v>44</v>
      </c>
      <c r="J1838" t="s">
        <v>151</v>
      </c>
      <c r="K1838">
        <v>50</v>
      </c>
      <c r="L1838" s="5" t="s">
        <v>3784</v>
      </c>
      <c r="M1838" s="5" t="s">
        <v>28</v>
      </c>
      <c r="N1838">
        <v>1</v>
      </c>
      <c r="O1838" t="s">
        <v>29</v>
      </c>
      <c r="P1838" s="1">
        <v>45599</v>
      </c>
      <c r="Q1838" s="1">
        <v>45664</v>
      </c>
      <c r="R1838">
        <v>2290</v>
      </c>
      <c r="S1838" s="4">
        <v>5.9</v>
      </c>
      <c r="T1838" t="s">
        <v>79</v>
      </c>
    </row>
    <row r="1839" spans="1:20" x14ac:dyDescent="0.35">
      <c r="A1839" t="s">
        <v>3785</v>
      </c>
      <c r="B1839" s="5" t="s">
        <v>49</v>
      </c>
      <c r="C1839" s="6">
        <v>194996</v>
      </c>
      <c r="D1839" t="s">
        <v>41</v>
      </c>
      <c r="E1839">
        <v>165747</v>
      </c>
      <c r="F1839" s="5" t="s">
        <v>23</v>
      </c>
      <c r="G1839" s="5" t="s">
        <v>42</v>
      </c>
      <c r="H1839" s="5" t="s">
        <v>126</v>
      </c>
      <c r="I1839" t="s">
        <v>35</v>
      </c>
      <c r="J1839" t="s">
        <v>212</v>
      </c>
      <c r="K1839">
        <v>100</v>
      </c>
      <c r="L1839" s="5" t="s">
        <v>3786</v>
      </c>
      <c r="M1839" s="5" t="s">
        <v>28</v>
      </c>
      <c r="N1839">
        <v>12</v>
      </c>
      <c r="O1839" t="s">
        <v>78</v>
      </c>
      <c r="P1839" s="1">
        <v>45588</v>
      </c>
      <c r="Q1839" s="1">
        <v>45636</v>
      </c>
      <c r="R1839">
        <v>1664</v>
      </c>
      <c r="S1839" s="4">
        <v>9.5</v>
      </c>
      <c r="T1839" t="s">
        <v>55</v>
      </c>
    </row>
    <row r="1840" spans="1:20" x14ac:dyDescent="0.35">
      <c r="A1840" t="s">
        <v>3787</v>
      </c>
      <c r="B1840" s="5" t="s">
        <v>40</v>
      </c>
      <c r="C1840" s="6">
        <v>152454</v>
      </c>
      <c r="D1840" t="s">
        <v>41</v>
      </c>
      <c r="E1840">
        <v>129586</v>
      </c>
      <c r="F1840" s="5" t="s">
        <v>66</v>
      </c>
      <c r="G1840" s="5" t="s">
        <v>59</v>
      </c>
      <c r="H1840" s="5" t="s">
        <v>151</v>
      </c>
      <c r="I1840" t="s">
        <v>35</v>
      </c>
      <c r="J1840" t="s">
        <v>52</v>
      </c>
      <c r="K1840">
        <v>0</v>
      </c>
      <c r="L1840" s="5" t="s">
        <v>3788</v>
      </c>
      <c r="M1840" s="5" t="s">
        <v>70</v>
      </c>
      <c r="N1840">
        <v>7</v>
      </c>
      <c r="O1840" t="s">
        <v>141</v>
      </c>
      <c r="P1840" s="1">
        <v>45507</v>
      </c>
      <c r="Q1840" s="1">
        <v>45536</v>
      </c>
      <c r="R1840">
        <v>1068</v>
      </c>
      <c r="S1840" s="4">
        <v>8.1</v>
      </c>
      <c r="T1840" t="s">
        <v>95</v>
      </c>
    </row>
    <row r="1841" spans="1:20" x14ac:dyDescent="0.35">
      <c r="A1841" t="s">
        <v>3789</v>
      </c>
      <c r="B1841" s="5" t="s">
        <v>174</v>
      </c>
      <c r="C1841" s="6">
        <v>72614</v>
      </c>
      <c r="D1841" t="s">
        <v>41</v>
      </c>
      <c r="E1841">
        <v>61722</v>
      </c>
      <c r="F1841" s="5" t="s">
        <v>58</v>
      </c>
      <c r="G1841" s="5" t="s">
        <v>42</v>
      </c>
      <c r="H1841" s="5" t="s">
        <v>43</v>
      </c>
      <c r="I1841" t="s">
        <v>44</v>
      </c>
      <c r="J1841" t="s">
        <v>43</v>
      </c>
      <c r="K1841">
        <v>50</v>
      </c>
      <c r="L1841" s="5" t="s">
        <v>3790</v>
      </c>
      <c r="M1841" s="5" t="s">
        <v>28</v>
      </c>
      <c r="N1841">
        <v>0</v>
      </c>
      <c r="O1841" t="s">
        <v>141</v>
      </c>
      <c r="P1841" s="1">
        <v>45436</v>
      </c>
      <c r="Q1841" s="1">
        <v>45482</v>
      </c>
      <c r="R1841">
        <v>1330</v>
      </c>
      <c r="S1841" s="4">
        <v>6.5</v>
      </c>
      <c r="T1841" t="s">
        <v>118</v>
      </c>
    </row>
    <row r="1842" spans="1:20" x14ac:dyDescent="0.35">
      <c r="A1842" t="s">
        <v>3791</v>
      </c>
      <c r="B1842" s="5" t="s">
        <v>28800</v>
      </c>
      <c r="C1842" s="6">
        <v>69406</v>
      </c>
      <c r="D1842" t="s">
        <v>41</v>
      </c>
      <c r="E1842">
        <v>58995</v>
      </c>
      <c r="F1842" s="5" t="s">
        <v>58</v>
      </c>
      <c r="G1842" s="5" t="s">
        <v>42</v>
      </c>
      <c r="H1842" s="5" t="s">
        <v>126</v>
      </c>
      <c r="I1842" t="s">
        <v>35</v>
      </c>
      <c r="J1842" t="s">
        <v>126</v>
      </c>
      <c r="K1842">
        <v>50</v>
      </c>
      <c r="L1842" s="5" t="s">
        <v>3792</v>
      </c>
      <c r="M1842" s="5" t="s">
        <v>28</v>
      </c>
      <c r="N1842">
        <v>1</v>
      </c>
      <c r="O1842" t="s">
        <v>131</v>
      </c>
      <c r="P1842" s="1">
        <v>45530</v>
      </c>
      <c r="Q1842" s="1">
        <v>45559</v>
      </c>
      <c r="R1842">
        <v>1163</v>
      </c>
      <c r="S1842" s="4">
        <v>6</v>
      </c>
      <c r="T1842" t="s">
        <v>153</v>
      </c>
    </row>
    <row r="1843" spans="1:20" x14ac:dyDescent="0.35">
      <c r="A1843" t="s">
        <v>3793</v>
      </c>
      <c r="B1843" s="5" t="s">
        <v>91</v>
      </c>
      <c r="C1843" s="6">
        <v>109931</v>
      </c>
      <c r="D1843" t="s">
        <v>120</v>
      </c>
      <c r="E1843">
        <v>98938</v>
      </c>
      <c r="F1843" s="5" t="s">
        <v>50</v>
      </c>
      <c r="G1843" s="5" t="s">
        <v>51</v>
      </c>
      <c r="H1843" s="5" t="s">
        <v>121</v>
      </c>
      <c r="I1843" t="s">
        <v>44</v>
      </c>
      <c r="J1843" t="s">
        <v>940</v>
      </c>
      <c r="K1843">
        <v>50</v>
      </c>
      <c r="L1843" s="5" t="s">
        <v>3794</v>
      </c>
      <c r="M1843" s="5" t="s">
        <v>70</v>
      </c>
      <c r="N1843">
        <v>4</v>
      </c>
      <c r="O1843" t="s">
        <v>71</v>
      </c>
      <c r="P1843" s="1">
        <v>45728</v>
      </c>
      <c r="Q1843" s="1">
        <v>45781</v>
      </c>
      <c r="R1843">
        <v>1832</v>
      </c>
      <c r="S1843" s="4">
        <v>7.5</v>
      </c>
      <c r="T1843" t="s">
        <v>153</v>
      </c>
    </row>
    <row r="1844" spans="1:20" x14ac:dyDescent="0.35">
      <c r="A1844" t="s">
        <v>3795</v>
      </c>
      <c r="B1844" s="5" t="s">
        <v>28801</v>
      </c>
      <c r="C1844" s="6">
        <v>37793</v>
      </c>
      <c r="D1844" t="s">
        <v>22</v>
      </c>
      <c r="E1844">
        <v>37793</v>
      </c>
      <c r="F1844" s="5" t="s">
        <v>58</v>
      </c>
      <c r="G1844" s="5" t="s">
        <v>42</v>
      </c>
      <c r="H1844" s="5" t="s">
        <v>157</v>
      </c>
      <c r="I1844" t="s">
        <v>26</v>
      </c>
      <c r="J1844" t="s">
        <v>157</v>
      </c>
      <c r="K1844">
        <v>50</v>
      </c>
      <c r="L1844" s="5" t="s">
        <v>3796</v>
      </c>
      <c r="M1844" s="5" t="s">
        <v>37</v>
      </c>
      <c r="N1844">
        <v>1</v>
      </c>
      <c r="O1844" t="s">
        <v>167</v>
      </c>
      <c r="P1844" s="1">
        <v>45327</v>
      </c>
      <c r="Q1844" s="1">
        <v>45349</v>
      </c>
      <c r="R1844">
        <v>2034</v>
      </c>
      <c r="S1844" s="4">
        <v>8.8000000000000007</v>
      </c>
      <c r="T1844" t="s">
        <v>89</v>
      </c>
    </row>
    <row r="1845" spans="1:20" x14ac:dyDescent="0.35">
      <c r="A1845" t="s">
        <v>3797</v>
      </c>
      <c r="B1845" s="5" t="s">
        <v>179</v>
      </c>
      <c r="C1845" s="6">
        <v>273120</v>
      </c>
      <c r="D1845" t="s">
        <v>22</v>
      </c>
      <c r="E1845">
        <v>273120</v>
      </c>
      <c r="F1845" s="5" t="s">
        <v>23</v>
      </c>
      <c r="G1845" s="5" t="s">
        <v>51</v>
      </c>
      <c r="H1845" s="5" t="s">
        <v>129</v>
      </c>
      <c r="I1845" t="s">
        <v>35</v>
      </c>
      <c r="J1845" t="s">
        <v>129</v>
      </c>
      <c r="K1845">
        <v>100</v>
      </c>
      <c r="L1845" s="5" t="s">
        <v>3798</v>
      </c>
      <c r="M1845" s="5" t="s">
        <v>37</v>
      </c>
      <c r="N1845">
        <v>15</v>
      </c>
      <c r="O1845" t="s">
        <v>167</v>
      </c>
      <c r="P1845" s="1">
        <v>45763</v>
      </c>
      <c r="Q1845" s="1">
        <v>45835</v>
      </c>
      <c r="R1845">
        <v>910</v>
      </c>
      <c r="S1845" s="4">
        <v>8</v>
      </c>
      <c r="T1845" t="s">
        <v>136</v>
      </c>
    </row>
    <row r="1846" spans="1:20" x14ac:dyDescent="0.35">
      <c r="A1846" t="s">
        <v>3799</v>
      </c>
      <c r="B1846" s="5" t="s">
        <v>145</v>
      </c>
      <c r="C1846" s="6">
        <v>105016</v>
      </c>
      <c r="D1846" t="s">
        <v>120</v>
      </c>
      <c r="E1846">
        <v>94514</v>
      </c>
      <c r="F1846" s="5" t="s">
        <v>50</v>
      </c>
      <c r="G1846" s="5" t="s">
        <v>42</v>
      </c>
      <c r="H1846" s="5" t="s">
        <v>121</v>
      </c>
      <c r="I1846" t="s">
        <v>26</v>
      </c>
      <c r="J1846" t="s">
        <v>121</v>
      </c>
      <c r="K1846">
        <v>100</v>
      </c>
      <c r="L1846" s="5" t="s">
        <v>155</v>
      </c>
      <c r="M1846" s="5" t="s">
        <v>70</v>
      </c>
      <c r="N1846">
        <v>3</v>
      </c>
      <c r="O1846" t="s">
        <v>167</v>
      </c>
      <c r="P1846" s="1">
        <v>45705</v>
      </c>
      <c r="Q1846" s="1">
        <v>45760</v>
      </c>
      <c r="R1846">
        <v>1877</v>
      </c>
      <c r="S1846" s="4">
        <v>6.2</v>
      </c>
      <c r="T1846" t="s">
        <v>55</v>
      </c>
    </row>
    <row r="1847" spans="1:20" x14ac:dyDescent="0.35">
      <c r="A1847" t="s">
        <v>3800</v>
      </c>
      <c r="B1847" s="5" t="s">
        <v>91</v>
      </c>
      <c r="C1847" s="6">
        <v>231563</v>
      </c>
      <c r="D1847" t="s">
        <v>74</v>
      </c>
      <c r="E1847">
        <v>289454</v>
      </c>
      <c r="F1847" s="5" t="s">
        <v>23</v>
      </c>
      <c r="G1847" s="5" t="s">
        <v>42</v>
      </c>
      <c r="H1847" s="5" t="s">
        <v>75</v>
      </c>
      <c r="I1847" t="s">
        <v>26</v>
      </c>
      <c r="J1847" t="s">
        <v>75</v>
      </c>
      <c r="K1847">
        <v>0</v>
      </c>
      <c r="L1847" s="5" t="s">
        <v>3801</v>
      </c>
      <c r="M1847" s="5" t="s">
        <v>37</v>
      </c>
      <c r="N1847">
        <v>10</v>
      </c>
      <c r="O1847" t="s">
        <v>131</v>
      </c>
      <c r="P1847" s="1">
        <v>45417</v>
      </c>
      <c r="Q1847" s="1">
        <v>45454</v>
      </c>
      <c r="R1847">
        <v>1289</v>
      </c>
      <c r="S1847" s="4">
        <v>7.7</v>
      </c>
      <c r="T1847" t="s">
        <v>136</v>
      </c>
    </row>
    <row r="1848" spans="1:20" x14ac:dyDescent="0.35">
      <c r="A1848" t="s">
        <v>3802</v>
      </c>
      <c r="B1848" s="5" t="s">
        <v>217</v>
      </c>
      <c r="C1848" s="6">
        <v>120136</v>
      </c>
      <c r="D1848" t="s">
        <v>22</v>
      </c>
      <c r="E1848">
        <v>120136</v>
      </c>
      <c r="F1848" s="5" t="s">
        <v>66</v>
      </c>
      <c r="G1848" s="5" t="s">
        <v>42</v>
      </c>
      <c r="H1848" s="5" t="s">
        <v>52</v>
      </c>
      <c r="I1848" t="s">
        <v>26</v>
      </c>
      <c r="J1848" t="s">
        <v>52</v>
      </c>
      <c r="K1848">
        <v>50</v>
      </c>
      <c r="L1848" s="5" t="s">
        <v>3803</v>
      </c>
      <c r="M1848" s="5" t="s">
        <v>28</v>
      </c>
      <c r="N1848">
        <v>5</v>
      </c>
      <c r="O1848" t="s">
        <v>141</v>
      </c>
      <c r="P1848" s="1">
        <v>45493</v>
      </c>
      <c r="Q1848" s="1">
        <v>45554</v>
      </c>
      <c r="R1848">
        <v>1156</v>
      </c>
      <c r="S1848" s="4">
        <v>9.1</v>
      </c>
      <c r="T1848" t="s">
        <v>47</v>
      </c>
    </row>
    <row r="1849" spans="1:20" x14ac:dyDescent="0.35">
      <c r="A1849" t="s">
        <v>3804</v>
      </c>
      <c r="B1849" s="5" t="s">
        <v>57</v>
      </c>
      <c r="C1849" s="6">
        <v>25404</v>
      </c>
      <c r="D1849" t="s">
        <v>22</v>
      </c>
      <c r="E1849">
        <v>25404</v>
      </c>
      <c r="F1849" s="5" t="s">
        <v>58</v>
      </c>
      <c r="G1849" s="5" t="s">
        <v>59</v>
      </c>
      <c r="H1849" s="5" t="s">
        <v>116</v>
      </c>
      <c r="I1849" t="s">
        <v>35</v>
      </c>
      <c r="J1849" t="s">
        <v>116</v>
      </c>
      <c r="K1849">
        <v>100</v>
      </c>
      <c r="L1849" s="5" t="s">
        <v>3805</v>
      </c>
      <c r="M1849" s="5" t="s">
        <v>28</v>
      </c>
      <c r="N1849">
        <v>0</v>
      </c>
      <c r="O1849" t="s">
        <v>167</v>
      </c>
      <c r="P1849" s="1">
        <v>45378</v>
      </c>
      <c r="Q1849" s="1">
        <v>45395</v>
      </c>
      <c r="R1849">
        <v>650</v>
      </c>
      <c r="S1849" s="4">
        <v>8.1</v>
      </c>
      <c r="T1849" t="s">
        <v>277</v>
      </c>
    </row>
    <row r="1850" spans="1:20" x14ac:dyDescent="0.35">
      <c r="A1850" t="s">
        <v>3806</v>
      </c>
      <c r="B1850" s="5" t="s">
        <v>174</v>
      </c>
      <c r="C1850" s="6">
        <v>58557</v>
      </c>
      <c r="D1850" t="s">
        <v>33</v>
      </c>
      <c r="E1850">
        <v>6441270</v>
      </c>
      <c r="F1850" s="5" t="s">
        <v>58</v>
      </c>
      <c r="G1850" s="5" t="s">
        <v>24</v>
      </c>
      <c r="H1850" s="5" t="s">
        <v>34</v>
      </c>
      <c r="I1850" t="s">
        <v>26</v>
      </c>
      <c r="J1850" t="s">
        <v>34</v>
      </c>
      <c r="K1850">
        <v>100</v>
      </c>
      <c r="L1850" s="5" t="s">
        <v>3807</v>
      </c>
      <c r="M1850" s="5" t="s">
        <v>28</v>
      </c>
      <c r="N1850">
        <v>1</v>
      </c>
      <c r="O1850" t="s">
        <v>88</v>
      </c>
      <c r="P1850" s="1">
        <v>45683</v>
      </c>
      <c r="Q1850" s="1">
        <v>45709</v>
      </c>
      <c r="R1850">
        <v>1676</v>
      </c>
      <c r="S1850" s="4">
        <v>6.7</v>
      </c>
      <c r="T1850" t="s">
        <v>118</v>
      </c>
    </row>
    <row r="1851" spans="1:20" x14ac:dyDescent="0.35">
      <c r="A1851" t="s">
        <v>3808</v>
      </c>
      <c r="B1851" s="5" t="s">
        <v>28801</v>
      </c>
      <c r="C1851" s="6">
        <v>78957</v>
      </c>
      <c r="D1851" t="s">
        <v>41</v>
      </c>
      <c r="E1851">
        <v>67113</v>
      </c>
      <c r="F1851" s="5" t="s">
        <v>58</v>
      </c>
      <c r="G1851" s="5" t="s">
        <v>24</v>
      </c>
      <c r="H1851" s="5" t="s">
        <v>126</v>
      </c>
      <c r="I1851" t="s">
        <v>35</v>
      </c>
      <c r="J1851" t="s">
        <v>126</v>
      </c>
      <c r="K1851">
        <v>100</v>
      </c>
      <c r="L1851" s="5" t="s">
        <v>3809</v>
      </c>
      <c r="M1851" s="5" t="s">
        <v>70</v>
      </c>
      <c r="N1851">
        <v>1</v>
      </c>
      <c r="O1851" t="s">
        <v>107</v>
      </c>
      <c r="P1851" s="1">
        <v>45348</v>
      </c>
      <c r="Q1851" s="1">
        <v>45394</v>
      </c>
      <c r="R1851">
        <v>540</v>
      </c>
      <c r="S1851" s="4">
        <v>8.1999999999999993</v>
      </c>
      <c r="T1851" t="s">
        <v>136</v>
      </c>
    </row>
    <row r="1852" spans="1:20" x14ac:dyDescent="0.35">
      <c r="A1852" t="s">
        <v>3810</v>
      </c>
      <c r="B1852" s="5" t="s">
        <v>217</v>
      </c>
      <c r="C1852" s="6">
        <v>22675</v>
      </c>
      <c r="D1852" t="s">
        <v>22</v>
      </c>
      <c r="E1852">
        <v>22675</v>
      </c>
      <c r="F1852" s="5" t="s">
        <v>58</v>
      </c>
      <c r="G1852" s="5" t="s">
        <v>51</v>
      </c>
      <c r="H1852" s="5" t="s">
        <v>116</v>
      </c>
      <c r="I1852" t="s">
        <v>35</v>
      </c>
      <c r="J1852" t="s">
        <v>116</v>
      </c>
      <c r="K1852">
        <v>50</v>
      </c>
      <c r="L1852" s="5" t="s">
        <v>3811</v>
      </c>
      <c r="M1852" s="5" t="s">
        <v>54</v>
      </c>
      <c r="N1852">
        <v>0</v>
      </c>
      <c r="O1852" t="s">
        <v>29</v>
      </c>
      <c r="P1852" s="1">
        <v>45306</v>
      </c>
      <c r="Q1852" s="1">
        <v>45378</v>
      </c>
      <c r="R1852">
        <v>2064</v>
      </c>
      <c r="S1852" s="4">
        <v>8.5</v>
      </c>
      <c r="T1852" t="s">
        <v>89</v>
      </c>
    </row>
    <row r="1853" spans="1:20" x14ac:dyDescent="0.35">
      <c r="A1853" t="s">
        <v>3812</v>
      </c>
      <c r="B1853" s="5" t="s">
        <v>217</v>
      </c>
      <c r="C1853" s="6">
        <v>147152</v>
      </c>
      <c r="D1853" t="s">
        <v>22</v>
      </c>
      <c r="E1853">
        <v>147152</v>
      </c>
      <c r="F1853" s="5" t="s">
        <v>66</v>
      </c>
      <c r="G1853" s="5" t="s">
        <v>59</v>
      </c>
      <c r="H1853" s="5" t="s">
        <v>68</v>
      </c>
      <c r="I1853" t="s">
        <v>44</v>
      </c>
      <c r="J1853" t="s">
        <v>68</v>
      </c>
      <c r="K1853">
        <v>0</v>
      </c>
      <c r="L1853" s="5" t="s">
        <v>3813</v>
      </c>
      <c r="M1853" s="5" t="s">
        <v>54</v>
      </c>
      <c r="N1853">
        <v>9</v>
      </c>
      <c r="O1853" t="s">
        <v>62</v>
      </c>
      <c r="P1853" s="1">
        <v>45576</v>
      </c>
      <c r="Q1853" s="1">
        <v>45634</v>
      </c>
      <c r="R1853">
        <v>660</v>
      </c>
      <c r="S1853" s="4">
        <v>6.2</v>
      </c>
      <c r="T1853" t="s">
        <v>55</v>
      </c>
    </row>
    <row r="1854" spans="1:20" x14ac:dyDescent="0.35">
      <c r="A1854" t="s">
        <v>3814</v>
      </c>
      <c r="B1854" s="5" t="s">
        <v>28802</v>
      </c>
      <c r="C1854" s="6">
        <v>103466</v>
      </c>
      <c r="D1854" t="s">
        <v>41</v>
      </c>
      <c r="E1854">
        <v>87946</v>
      </c>
      <c r="F1854" s="5" t="s">
        <v>66</v>
      </c>
      <c r="G1854" s="5" t="s">
        <v>51</v>
      </c>
      <c r="H1854" s="5" t="s">
        <v>151</v>
      </c>
      <c r="I1854" t="s">
        <v>26</v>
      </c>
      <c r="J1854" t="s">
        <v>151</v>
      </c>
      <c r="K1854">
        <v>100</v>
      </c>
      <c r="L1854" s="5" t="s">
        <v>3815</v>
      </c>
      <c r="M1854" s="5" t="s">
        <v>37</v>
      </c>
      <c r="N1854">
        <v>9</v>
      </c>
      <c r="O1854" t="s">
        <v>71</v>
      </c>
      <c r="P1854" s="1">
        <v>45624</v>
      </c>
      <c r="Q1854" s="1">
        <v>45657</v>
      </c>
      <c r="R1854">
        <v>1886</v>
      </c>
      <c r="S1854" s="4">
        <v>6.3</v>
      </c>
      <c r="T1854" t="s">
        <v>103</v>
      </c>
    </row>
    <row r="1855" spans="1:20" x14ac:dyDescent="0.35">
      <c r="A1855" t="s">
        <v>3816</v>
      </c>
      <c r="B1855" s="5" t="s">
        <v>28800</v>
      </c>
      <c r="C1855" s="6">
        <v>78287</v>
      </c>
      <c r="D1855" t="s">
        <v>22</v>
      </c>
      <c r="E1855">
        <v>78287</v>
      </c>
      <c r="F1855" s="5" t="s">
        <v>58</v>
      </c>
      <c r="G1855" s="5" t="s">
        <v>51</v>
      </c>
      <c r="H1855" s="5" t="s">
        <v>129</v>
      </c>
      <c r="I1855" t="s">
        <v>26</v>
      </c>
      <c r="J1855" t="s">
        <v>129</v>
      </c>
      <c r="K1855">
        <v>0</v>
      </c>
      <c r="L1855" s="5" t="s">
        <v>3817</v>
      </c>
      <c r="M1855" s="5" t="s">
        <v>54</v>
      </c>
      <c r="N1855">
        <v>1</v>
      </c>
      <c r="O1855" t="s">
        <v>141</v>
      </c>
      <c r="P1855" s="1">
        <v>45709</v>
      </c>
      <c r="Q1855" s="1">
        <v>45781</v>
      </c>
      <c r="R1855">
        <v>2397</v>
      </c>
      <c r="S1855" s="4">
        <v>9.4</v>
      </c>
      <c r="T1855" t="s">
        <v>108</v>
      </c>
    </row>
    <row r="1856" spans="1:20" x14ac:dyDescent="0.35">
      <c r="A1856" t="s">
        <v>3818</v>
      </c>
      <c r="B1856" s="5" t="s">
        <v>73</v>
      </c>
      <c r="C1856" s="6">
        <v>142221</v>
      </c>
      <c r="D1856" t="s">
        <v>41</v>
      </c>
      <c r="E1856">
        <v>120888</v>
      </c>
      <c r="F1856" s="5" t="s">
        <v>66</v>
      </c>
      <c r="G1856" s="5" t="s">
        <v>42</v>
      </c>
      <c r="H1856" s="5" t="s">
        <v>43</v>
      </c>
      <c r="I1856" t="s">
        <v>26</v>
      </c>
      <c r="J1856" t="s">
        <v>43</v>
      </c>
      <c r="K1856">
        <v>50</v>
      </c>
      <c r="L1856" s="5" t="s">
        <v>3819</v>
      </c>
      <c r="M1856" s="5" t="s">
        <v>28</v>
      </c>
      <c r="N1856">
        <v>9</v>
      </c>
      <c r="O1856" t="s">
        <v>78</v>
      </c>
      <c r="P1856" s="1">
        <v>45494</v>
      </c>
      <c r="Q1856" s="1">
        <v>45561</v>
      </c>
      <c r="R1856">
        <v>1266</v>
      </c>
      <c r="S1856" s="4">
        <v>9.3000000000000007</v>
      </c>
      <c r="T1856" t="s">
        <v>153</v>
      </c>
    </row>
    <row r="1857" spans="1:20" x14ac:dyDescent="0.35">
      <c r="A1857" t="s">
        <v>3820</v>
      </c>
      <c r="B1857" s="5" t="s">
        <v>91</v>
      </c>
      <c r="C1857" s="6">
        <v>82950</v>
      </c>
      <c r="D1857" t="s">
        <v>22</v>
      </c>
      <c r="E1857">
        <v>82950</v>
      </c>
      <c r="F1857" s="5" t="s">
        <v>58</v>
      </c>
      <c r="G1857" s="5" t="s">
        <v>59</v>
      </c>
      <c r="H1857" s="5" t="s">
        <v>68</v>
      </c>
      <c r="I1857" t="s">
        <v>35</v>
      </c>
      <c r="J1857" t="s">
        <v>43</v>
      </c>
      <c r="K1857">
        <v>50</v>
      </c>
      <c r="L1857" s="5" t="s">
        <v>3821</v>
      </c>
      <c r="M1857" s="5" t="s">
        <v>70</v>
      </c>
      <c r="N1857">
        <v>0</v>
      </c>
      <c r="O1857" t="s">
        <v>78</v>
      </c>
      <c r="P1857" s="1">
        <v>45494</v>
      </c>
      <c r="Q1857" s="1">
        <v>45528</v>
      </c>
      <c r="R1857">
        <v>800</v>
      </c>
      <c r="S1857" s="4">
        <v>6.1</v>
      </c>
      <c r="T1857" t="s">
        <v>55</v>
      </c>
    </row>
    <row r="1858" spans="1:20" x14ac:dyDescent="0.35">
      <c r="A1858" t="s">
        <v>3822</v>
      </c>
      <c r="B1858" s="5" t="s">
        <v>28799</v>
      </c>
      <c r="C1858" s="6">
        <v>124220</v>
      </c>
      <c r="D1858" t="s">
        <v>22</v>
      </c>
      <c r="E1858">
        <v>124220</v>
      </c>
      <c r="F1858" s="5" t="s">
        <v>50</v>
      </c>
      <c r="G1858" s="5" t="s">
        <v>42</v>
      </c>
      <c r="H1858" s="5" t="s">
        <v>129</v>
      </c>
      <c r="I1858" t="s">
        <v>35</v>
      </c>
      <c r="J1858" t="s">
        <v>129</v>
      </c>
      <c r="K1858">
        <v>0</v>
      </c>
      <c r="L1858" s="5" t="s">
        <v>3823</v>
      </c>
      <c r="M1858" s="5" t="s">
        <v>28</v>
      </c>
      <c r="N1858">
        <v>3</v>
      </c>
      <c r="O1858" t="s">
        <v>88</v>
      </c>
      <c r="P1858" s="1">
        <v>45520</v>
      </c>
      <c r="Q1858" s="1">
        <v>45576</v>
      </c>
      <c r="R1858">
        <v>2005</v>
      </c>
      <c r="S1858" s="4">
        <v>9.6999999999999993</v>
      </c>
      <c r="T1858" t="s">
        <v>38</v>
      </c>
    </row>
    <row r="1859" spans="1:20" x14ac:dyDescent="0.35">
      <c r="A1859" t="s">
        <v>3824</v>
      </c>
      <c r="B1859" s="5" t="s">
        <v>217</v>
      </c>
      <c r="C1859" s="6">
        <v>78087</v>
      </c>
      <c r="D1859" t="s">
        <v>74</v>
      </c>
      <c r="E1859">
        <v>97609</v>
      </c>
      <c r="F1859" s="5" t="s">
        <v>58</v>
      </c>
      <c r="G1859" s="5" t="s">
        <v>59</v>
      </c>
      <c r="H1859" s="5" t="s">
        <v>75</v>
      </c>
      <c r="I1859" t="s">
        <v>35</v>
      </c>
      <c r="J1859" t="s">
        <v>110</v>
      </c>
      <c r="K1859">
        <v>50</v>
      </c>
      <c r="L1859" s="5" t="s">
        <v>3825</v>
      </c>
      <c r="M1859" s="5" t="s">
        <v>37</v>
      </c>
      <c r="N1859">
        <v>1</v>
      </c>
      <c r="O1859" t="s">
        <v>71</v>
      </c>
      <c r="P1859" s="1">
        <v>45331</v>
      </c>
      <c r="Q1859" s="1">
        <v>45377</v>
      </c>
      <c r="R1859">
        <v>760</v>
      </c>
      <c r="S1859" s="4">
        <v>9.1999999999999993</v>
      </c>
      <c r="T1859" t="s">
        <v>79</v>
      </c>
    </row>
    <row r="1860" spans="1:20" x14ac:dyDescent="0.35">
      <c r="A1860" t="s">
        <v>3826</v>
      </c>
      <c r="B1860" s="5" t="s">
        <v>28800</v>
      </c>
      <c r="C1860" s="6">
        <v>50319</v>
      </c>
      <c r="D1860" t="s">
        <v>92</v>
      </c>
      <c r="E1860">
        <v>37739</v>
      </c>
      <c r="F1860" s="5" t="s">
        <v>58</v>
      </c>
      <c r="G1860" s="5" t="s">
        <v>59</v>
      </c>
      <c r="H1860" s="5" t="s">
        <v>93</v>
      </c>
      <c r="I1860" t="s">
        <v>44</v>
      </c>
      <c r="J1860" t="s">
        <v>93</v>
      </c>
      <c r="K1860">
        <v>50</v>
      </c>
      <c r="L1860" s="5" t="s">
        <v>3827</v>
      </c>
      <c r="M1860" s="5" t="s">
        <v>37</v>
      </c>
      <c r="N1860">
        <v>0</v>
      </c>
      <c r="O1860" t="s">
        <v>88</v>
      </c>
      <c r="P1860" s="1">
        <v>45380</v>
      </c>
      <c r="Q1860" s="1">
        <v>45429</v>
      </c>
      <c r="R1860">
        <v>2216</v>
      </c>
      <c r="S1860" s="4">
        <v>10</v>
      </c>
      <c r="T1860" t="s">
        <v>210</v>
      </c>
    </row>
    <row r="1861" spans="1:20" x14ac:dyDescent="0.35">
      <c r="A1861" t="s">
        <v>3828</v>
      </c>
      <c r="B1861" s="5" t="s">
        <v>174</v>
      </c>
      <c r="C1861" s="6">
        <v>82880</v>
      </c>
      <c r="D1861" t="s">
        <v>41</v>
      </c>
      <c r="E1861">
        <v>70448</v>
      </c>
      <c r="F1861" s="5" t="s">
        <v>50</v>
      </c>
      <c r="G1861" s="5" t="s">
        <v>24</v>
      </c>
      <c r="H1861" s="5" t="s">
        <v>126</v>
      </c>
      <c r="I1861" t="s">
        <v>44</v>
      </c>
      <c r="J1861" t="s">
        <v>522</v>
      </c>
      <c r="K1861">
        <v>0</v>
      </c>
      <c r="L1861" s="5" t="s">
        <v>3829</v>
      </c>
      <c r="M1861" s="5" t="s">
        <v>37</v>
      </c>
      <c r="N1861">
        <v>3</v>
      </c>
      <c r="O1861" t="s">
        <v>131</v>
      </c>
      <c r="P1861" s="1">
        <v>45443</v>
      </c>
      <c r="Q1861" s="1">
        <v>45492</v>
      </c>
      <c r="R1861">
        <v>1846</v>
      </c>
      <c r="S1861" s="4">
        <v>7.1</v>
      </c>
      <c r="T1861" t="s">
        <v>243</v>
      </c>
    </row>
    <row r="1862" spans="1:20" x14ac:dyDescent="0.35">
      <c r="A1862" t="s">
        <v>3830</v>
      </c>
      <c r="B1862" s="5" t="s">
        <v>162</v>
      </c>
      <c r="C1862" s="6">
        <v>119491</v>
      </c>
      <c r="D1862" t="s">
        <v>22</v>
      </c>
      <c r="E1862">
        <v>119491</v>
      </c>
      <c r="F1862" s="5" t="s">
        <v>50</v>
      </c>
      <c r="G1862" s="5" t="s">
        <v>59</v>
      </c>
      <c r="H1862" s="5" t="s">
        <v>129</v>
      </c>
      <c r="I1862" t="s">
        <v>35</v>
      </c>
      <c r="J1862" t="s">
        <v>129</v>
      </c>
      <c r="K1862">
        <v>50</v>
      </c>
      <c r="L1862" s="5" t="s">
        <v>3831</v>
      </c>
      <c r="M1862" s="5" t="s">
        <v>70</v>
      </c>
      <c r="N1862">
        <v>3</v>
      </c>
      <c r="O1862" t="s">
        <v>46</v>
      </c>
      <c r="P1862" s="1">
        <v>45412</v>
      </c>
      <c r="Q1862" s="1">
        <v>45470</v>
      </c>
      <c r="R1862">
        <v>1982</v>
      </c>
      <c r="S1862" s="4">
        <v>7.5</v>
      </c>
      <c r="T1862" t="s">
        <v>153</v>
      </c>
    </row>
    <row r="1863" spans="1:20" x14ac:dyDescent="0.35">
      <c r="A1863" t="s">
        <v>3832</v>
      </c>
      <c r="B1863" s="5" t="s">
        <v>162</v>
      </c>
      <c r="C1863" s="6">
        <v>202791</v>
      </c>
      <c r="D1863" t="s">
        <v>22</v>
      </c>
      <c r="E1863">
        <v>202791</v>
      </c>
      <c r="F1863" s="5" t="s">
        <v>66</v>
      </c>
      <c r="G1863" s="5" t="s">
        <v>59</v>
      </c>
      <c r="H1863" s="5" t="s">
        <v>101</v>
      </c>
      <c r="I1863" t="s">
        <v>35</v>
      </c>
      <c r="J1863" t="s">
        <v>101</v>
      </c>
      <c r="K1863">
        <v>0</v>
      </c>
      <c r="L1863" s="5" t="s">
        <v>3833</v>
      </c>
      <c r="M1863" s="5" t="s">
        <v>37</v>
      </c>
      <c r="N1863">
        <v>8</v>
      </c>
      <c r="O1863" t="s">
        <v>71</v>
      </c>
      <c r="P1863" s="1">
        <v>45715</v>
      </c>
      <c r="Q1863" s="1">
        <v>45780</v>
      </c>
      <c r="R1863">
        <v>1627</v>
      </c>
      <c r="S1863" s="4">
        <v>5.7</v>
      </c>
      <c r="T1863" t="s">
        <v>95</v>
      </c>
    </row>
    <row r="1864" spans="1:20" x14ac:dyDescent="0.35">
      <c r="A1864" t="s">
        <v>3834</v>
      </c>
      <c r="B1864" s="5" t="s">
        <v>179</v>
      </c>
      <c r="C1864" s="6">
        <v>203607</v>
      </c>
      <c r="D1864" t="s">
        <v>41</v>
      </c>
      <c r="E1864">
        <v>173066</v>
      </c>
      <c r="F1864" s="5" t="s">
        <v>23</v>
      </c>
      <c r="G1864" s="5" t="s">
        <v>51</v>
      </c>
      <c r="H1864" s="5" t="s">
        <v>60</v>
      </c>
      <c r="I1864" t="s">
        <v>26</v>
      </c>
      <c r="J1864" t="s">
        <v>294</v>
      </c>
      <c r="K1864">
        <v>0</v>
      </c>
      <c r="L1864" s="5" t="s">
        <v>3835</v>
      </c>
      <c r="M1864" s="5" t="s">
        <v>37</v>
      </c>
      <c r="N1864">
        <v>13</v>
      </c>
      <c r="O1864" t="s">
        <v>46</v>
      </c>
      <c r="P1864" s="1">
        <v>45456</v>
      </c>
      <c r="Q1864" s="1">
        <v>45529</v>
      </c>
      <c r="R1864">
        <v>615</v>
      </c>
      <c r="S1864" s="4">
        <v>8.8000000000000007</v>
      </c>
      <c r="T1864" t="s">
        <v>79</v>
      </c>
    </row>
    <row r="1865" spans="1:20" x14ac:dyDescent="0.35">
      <c r="A1865" t="s">
        <v>3836</v>
      </c>
      <c r="B1865" s="5" t="s">
        <v>145</v>
      </c>
      <c r="C1865" s="6">
        <v>76776</v>
      </c>
      <c r="D1865" t="s">
        <v>65</v>
      </c>
      <c r="E1865">
        <v>99809</v>
      </c>
      <c r="F1865" s="5" t="s">
        <v>58</v>
      </c>
      <c r="G1865" s="5" t="s">
        <v>59</v>
      </c>
      <c r="H1865" s="5" t="s">
        <v>67</v>
      </c>
      <c r="I1865" t="s">
        <v>35</v>
      </c>
      <c r="J1865" t="s">
        <v>67</v>
      </c>
      <c r="K1865">
        <v>0</v>
      </c>
      <c r="L1865" s="5" t="s">
        <v>3837</v>
      </c>
      <c r="M1865" s="5" t="s">
        <v>54</v>
      </c>
      <c r="N1865">
        <v>1</v>
      </c>
      <c r="O1865" t="s">
        <v>78</v>
      </c>
      <c r="P1865" s="1">
        <v>45537</v>
      </c>
      <c r="Q1865" s="1">
        <v>45567</v>
      </c>
      <c r="R1865">
        <v>2193</v>
      </c>
      <c r="S1865" s="4">
        <v>6.9</v>
      </c>
      <c r="T1865" t="s">
        <v>136</v>
      </c>
    </row>
    <row r="1866" spans="1:20" x14ac:dyDescent="0.35">
      <c r="A1866" t="s">
        <v>3838</v>
      </c>
      <c r="B1866" s="5" t="s">
        <v>174</v>
      </c>
      <c r="C1866" s="6">
        <v>66728</v>
      </c>
      <c r="D1866" t="s">
        <v>22</v>
      </c>
      <c r="E1866">
        <v>66728</v>
      </c>
      <c r="F1866" s="5" t="s">
        <v>58</v>
      </c>
      <c r="G1866" s="5" t="s">
        <v>51</v>
      </c>
      <c r="H1866" s="5" t="s">
        <v>25</v>
      </c>
      <c r="I1866" t="s">
        <v>44</v>
      </c>
      <c r="J1866" t="s">
        <v>410</v>
      </c>
      <c r="K1866">
        <v>100</v>
      </c>
      <c r="L1866" s="5" t="s">
        <v>3839</v>
      </c>
      <c r="M1866" s="5" t="s">
        <v>54</v>
      </c>
      <c r="N1866">
        <v>1</v>
      </c>
      <c r="O1866" t="s">
        <v>131</v>
      </c>
      <c r="P1866" s="1">
        <v>45521</v>
      </c>
      <c r="Q1866" s="1">
        <v>45551</v>
      </c>
      <c r="R1866">
        <v>679</v>
      </c>
      <c r="S1866" s="4">
        <v>6.9</v>
      </c>
      <c r="T1866" t="s">
        <v>108</v>
      </c>
    </row>
    <row r="1867" spans="1:20" x14ac:dyDescent="0.35">
      <c r="A1867" t="s">
        <v>3840</v>
      </c>
      <c r="B1867" s="5" t="s">
        <v>28801</v>
      </c>
      <c r="C1867" s="6">
        <v>135400</v>
      </c>
      <c r="D1867" t="s">
        <v>22</v>
      </c>
      <c r="E1867">
        <v>135400</v>
      </c>
      <c r="F1867" s="5" t="s">
        <v>66</v>
      </c>
      <c r="G1867" s="5" t="s">
        <v>51</v>
      </c>
      <c r="H1867" s="5" t="s">
        <v>101</v>
      </c>
      <c r="I1867" t="s">
        <v>44</v>
      </c>
      <c r="J1867" t="s">
        <v>192</v>
      </c>
      <c r="K1867">
        <v>0</v>
      </c>
      <c r="L1867" s="5" t="s">
        <v>3841</v>
      </c>
      <c r="M1867" s="5" t="s">
        <v>37</v>
      </c>
      <c r="N1867">
        <v>5</v>
      </c>
      <c r="O1867" t="s">
        <v>85</v>
      </c>
      <c r="P1867" s="1">
        <v>45605</v>
      </c>
      <c r="Q1867" s="1">
        <v>45638</v>
      </c>
      <c r="R1867">
        <v>856</v>
      </c>
      <c r="S1867" s="4">
        <v>5.6</v>
      </c>
      <c r="T1867" t="s">
        <v>38</v>
      </c>
    </row>
    <row r="1868" spans="1:20" x14ac:dyDescent="0.35">
      <c r="A1868" t="s">
        <v>3842</v>
      </c>
      <c r="B1868" s="5" t="s">
        <v>28802</v>
      </c>
      <c r="C1868" s="6">
        <v>123743</v>
      </c>
      <c r="D1868" t="s">
        <v>74</v>
      </c>
      <c r="E1868">
        <v>154679</v>
      </c>
      <c r="F1868" s="5" t="s">
        <v>66</v>
      </c>
      <c r="G1868" s="5" t="s">
        <v>59</v>
      </c>
      <c r="H1868" s="5" t="s">
        <v>75</v>
      </c>
      <c r="I1868" t="s">
        <v>44</v>
      </c>
      <c r="J1868" t="s">
        <v>151</v>
      </c>
      <c r="K1868">
        <v>50</v>
      </c>
      <c r="L1868" s="5" t="s">
        <v>3843</v>
      </c>
      <c r="M1868" s="5" t="s">
        <v>28</v>
      </c>
      <c r="N1868">
        <v>7</v>
      </c>
      <c r="O1868" t="s">
        <v>85</v>
      </c>
      <c r="P1868" s="1">
        <v>45494</v>
      </c>
      <c r="Q1868" s="1">
        <v>45548</v>
      </c>
      <c r="R1868">
        <v>1360</v>
      </c>
      <c r="S1868" s="4">
        <v>5.3</v>
      </c>
      <c r="T1868" t="s">
        <v>38</v>
      </c>
    </row>
    <row r="1869" spans="1:20" x14ac:dyDescent="0.35">
      <c r="A1869" t="s">
        <v>3844</v>
      </c>
      <c r="B1869" s="5" t="s">
        <v>100</v>
      </c>
      <c r="C1869" s="6">
        <v>109631</v>
      </c>
      <c r="D1869" t="s">
        <v>22</v>
      </c>
      <c r="E1869">
        <v>109631</v>
      </c>
      <c r="F1869" s="5" t="s">
        <v>50</v>
      </c>
      <c r="G1869" s="5" t="s">
        <v>51</v>
      </c>
      <c r="H1869" s="5" t="s">
        <v>68</v>
      </c>
      <c r="I1869" t="s">
        <v>44</v>
      </c>
      <c r="J1869" t="s">
        <v>43</v>
      </c>
      <c r="K1869">
        <v>50</v>
      </c>
      <c r="L1869" s="5" t="s">
        <v>3845</v>
      </c>
      <c r="M1869" s="5" t="s">
        <v>70</v>
      </c>
      <c r="N1869">
        <v>3</v>
      </c>
      <c r="O1869" t="s">
        <v>172</v>
      </c>
      <c r="P1869" s="1">
        <v>45752</v>
      </c>
      <c r="Q1869" s="1">
        <v>45817</v>
      </c>
      <c r="R1869">
        <v>2205</v>
      </c>
      <c r="S1869" s="4">
        <v>6.4</v>
      </c>
      <c r="T1869" t="s">
        <v>153</v>
      </c>
    </row>
    <row r="1870" spans="1:20" x14ac:dyDescent="0.35">
      <c r="A1870" t="s">
        <v>3846</v>
      </c>
      <c r="B1870" s="5" t="s">
        <v>105</v>
      </c>
      <c r="C1870" s="6">
        <v>153283</v>
      </c>
      <c r="D1870" t="s">
        <v>22</v>
      </c>
      <c r="E1870">
        <v>153283</v>
      </c>
      <c r="F1870" s="5" t="s">
        <v>66</v>
      </c>
      <c r="G1870" s="5" t="s">
        <v>51</v>
      </c>
      <c r="H1870" s="5" t="s">
        <v>68</v>
      </c>
      <c r="I1870" t="s">
        <v>35</v>
      </c>
      <c r="J1870" t="s">
        <v>191</v>
      </c>
      <c r="K1870">
        <v>100</v>
      </c>
      <c r="L1870" s="5" t="s">
        <v>3847</v>
      </c>
      <c r="M1870" s="5" t="s">
        <v>28</v>
      </c>
      <c r="N1870">
        <v>6</v>
      </c>
      <c r="O1870" t="s">
        <v>46</v>
      </c>
      <c r="P1870" s="1">
        <v>45401</v>
      </c>
      <c r="Q1870" s="1">
        <v>45445</v>
      </c>
      <c r="R1870">
        <v>2060</v>
      </c>
      <c r="S1870" s="4">
        <v>8.1999999999999993</v>
      </c>
      <c r="T1870" t="s">
        <v>243</v>
      </c>
    </row>
    <row r="1871" spans="1:20" x14ac:dyDescent="0.35">
      <c r="A1871" t="s">
        <v>3848</v>
      </c>
      <c r="B1871" s="5" t="s">
        <v>73</v>
      </c>
      <c r="C1871" s="6">
        <v>96402</v>
      </c>
      <c r="D1871" t="s">
        <v>22</v>
      </c>
      <c r="E1871">
        <v>96402</v>
      </c>
      <c r="F1871" s="5" t="s">
        <v>50</v>
      </c>
      <c r="G1871" s="5" t="s">
        <v>42</v>
      </c>
      <c r="H1871" s="5" t="s">
        <v>68</v>
      </c>
      <c r="I1871" t="s">
        <v>26</v>
      </c>
      <c r="J1871" t="s">
        <v>68</v>
      </c>
      <c r="K1871">
        <v>0</v>
      </c>
      <c r="L1871" s="5" t="s">
        <v>3849</v>
      </c>
      <c r="M1871" s="5" t="s">
        <v>54</v>
      </c>
      <c r="N1871">
        <v>4</v>
      </c>
      <c r="O1871" t="s">
        <v>112</v>
      </c>
      <c r="P1871" s="1">
        <v>45488</v>
      </c>
      <c r="Q1871" s="1">
        <v>45560</v>
      </c>
      <c r="R1871">
        <v>2089</v>
      </c>
      <c r="S1871" s="4">
        <v>9.6</v>
      </c>
      <c r="T1871" t="s">
        <v>136</v>
      </c>
    </row>
    <row r="1872" spans="1:20" x14ac:dyDescent="0.35">
      <c r="A1872" t="s">
        <v>3850</v>
      </c>
      <c r="B1872" s="5" t="s">
        <v>28802</v>
      </c>
      <c r="C1872" s="6">
        <v>158028</v>
      </c>
      <c r="D1872" t="s">
        <v>22</v>
      </c>
      <c r="E1872">
        <v>158028</v>
      </c>
      <c r="F1872" s="5" t="s">
        <v>66</v>
      </c>
      <c r="G1872" s="5" t="s">
        <v>59</v>
      </c>
      <c r="H1872" s="5" t="s">
        <v>97</v>
      </c>
      <c r="I1872" t="s">
        <v>35</v>
      </c>
      <c r="J1872" t="s">
        <v>97</v>
      </c>
      <c r="K1872">
        <v>100</v>
      </c>
      <c r="L1872" s="5" t="s">
        <v>3841</v>
      </c>
      <c r="M1872" s="5" t="s">
        <v>54</v>
      </c>
      <c r="N1872">
        <v>9</v>
      </c>
      <c r="O1872" t="s">
        <v>167</v>
      </c>
      <c r="P1872" s="1">
        <v>45347</v>
      </c>
      <c r="Q1872" s="1">
        <v>45385</v>
      </c>
      <c r="R1872">
        <v>1515</v>
      </c>
      <c r="S1872" s="4">
        <v>7.3</v>
      </c>
      <c r="T1872" t="s">
        <v>118</v>
      </c>
    </row>
    <row r="1873" spans="1:20" x14ac:dyDescent="0.35">
      <c r="A1873" t="s">
        <v>3851</v>
      </c>
      <c r="B1873" s="5" t="s">
        <v>217</v>
      </c>
      <c r="C1873" s="6">
        <v>45538</v>
      </c>
      <c r="D1873" t="s">
        <v>22</v>
      </c>
      <c r="E1873">
        <v>45538</v>
      </c>
      <c r="F1873" s="5" t="s">
        <v>66</v>
      </c>
      <c r="G1873" s="5" t="s">
        <v>51</v>
      </c>
      <c r="H1873" s="5" t="s">
        <v>116</v>
      </c>
      <c r="I1873" t="s">
        <v>44</v>
      </c>
      <c r="J1873" t="s">
        <v>116</v>
      </c>
      <c r="K1873">
        <v>50</v>
      </c>
      <c r="L1873" s="5" t="s">
        <v>3852</v>
      </c>
      <c r="M1873" s="5" t="s">
        <v>37</v>
      </c>
      <c r="N1873">
        <v>8</v>
      </c>
      <c r="O1873" t="s">
        <v>78</v>
      </c>
      <c r="P1873" s="1">
        <v>45328</v>
      </c>
      <c r="Q1873" s="1">
        <v>45348</v>
      </c>
      <c r="R1873">
        <v>1204</v>
      </c>
      <c r="S1873" s="4">
        <v>9.4</v>
      </c>
      <c r="T1873" t="s">
        <v>30</v>
      </c>
    </row>
    <row r="1874" spans="1:20" x14ac:dyDescent="0.35">
      <c r="A1874" t="s">
        <v>3853</v>
      </c>
      <c r="B1874" s="5" t="s">
        <v>28802</v>
      </c>
      <c r="C1874" s="6">
        <v>115560</v>
      </c>
      <c r="D1874" t="s">
        <v>22</v>
      </c>
      <c r="E1874">
        <v>115560</v>
      </c>
      <c r="F1874" s="5" t="s">
        <v>50</v>
      </c>
      <c r="G1874" s="5" t="s">
        <v>59</v>
      </c>
      <c r="H1874" s="5" t="s">
        <v>52</v>
      </c>
      <c r="I1874" t="s">
        <v>35</v>
      </c>
      <c r="J1874" t="s">
        <v>52</v>
      </c>
      <c r="K1874">
        <v>100</v>
      </c>
      <c r="L1874" s="5" t="s">
        <v>3854</v>
      </c>
      <c r="M1874" s="5" t="s">
        <v>70</v>
      </c>
      <c r="N1874">
        <v>3</v>
      </c>
      <c r="O1874" t="s">
        <v>88</v>
      </c>
      <c r="P1874" s="1">
        <v>45375</v>
      </c>
      <c r="Q1874" s="1">
        <v>45414</v>
      </c>
      <c r="R1874">
        <v>1753</v>
      </c>
      <c r="S1874" s="4">
        <v>9</v>
      </c>
      <c r="T1874" t="s">
        <v>30</v>
      </c>
    </row>
    <row r="1875" spans="1:20" x14ac:dyDescent="0.35">
      <c r="A1875" t="s">
        <v>3855</v>
      </c>
      <c r="B1875" s="5" t="s">
        <v>73</v>
      </c>
      <c r="C1875" s="6">
        <v>136534</v>
      </c>
      <c r="D1875" t="s">
        <v>41</v>
      </c>
      <c r="E1875">
        <v>116054</v>
      </c>
      <c r="F1875" s="5" t="s">
        <v>66</v>
      </c>
      <c r="G1875" s="5" t="s">
        <v>24</v>
      </c>
      <c r="H1875" s="5" t="s">
        <v>43</v>
      </c>
      <c r="I1875" t="s">
        <v>26</v>
      </c>
      <c r="J1875" t="s">
        <v>43</v>
      </c>
      <c r="K1875">
        <v>100</v>
      </c>
      <c r="L1875" s="5" t="s">
        <v>3856</v>
      </c>
      <c r="M1875" s="5" t="s">
        <v>70</v>
      </c>
      <c r="N1875">
        <v>6</v>
      </c>
      <c r="O1875" t="s">
        <v>131</v>
      </c>
      <c r="P1875" s="1">
        <v>45645</v>
      </c>
      <c r="Q1875" s="1">
        <v>45693</v>
      </c>
      <c r="R1875">
        <v>1155</v>
      </c>
      <c r="S1875" s="4">
        <v>7.6</v>
      </c>
      <c r="T1875" t="s">
        <v>30</v>
      </c>
    </row>
    <row r="1876" spans="1:20" x14ac:dyDescent="0.35">
      <c r="A1876" t="s">
        <v>3857</v>
      </c>
      <c r="B1876" s="5" t="s">
        <v>28802</v>
      </c>
      <c r="C1876" s="6">
        <v>211480</v>
      </c>
      <c r="D1876" t="s">
        <v>22</v>
      </c>
      <c r="E1876">
        <v>211480</v>
      </c>
      <c r="F1876" s="5" t="s">
        <v>23</v>
      </c>
      <c r="G1876" s="5" t="s">
        <v>42</v>
      </c>
      <c r="H1876" s="5" t="s">
        <v>129</v>
      </c>
      <c r="I1876" t="s">
        <v>44</v>
      </c>
      <c r="J1876" t="s">
        <v>299</v>
      </c>
      <c r="K1876">
        <v>50</v>
      </c>
      <c r="L1876" s="5" t="s">
        <v>3858</v>
      </c>
      <c r="M1876" s="5" t="s">
        <v>70</v>
      </c>
      <c r="N1876">
        <v>16</v>
      </c>
      <c r="O1876" t="s">
        <v>131</v>
      </c>
      <c r="P1876" s="1">
        <v>45428</v>
      </c>
      <c r="Q1876" s="1">
        <v>45490</v>
      </c>
      <c r="R1876">
        <v>847</v>
      </c>
      <c r="S1876" s="4">
        <v>6.5</v>
      </c>
      <c r="T1876" t="s">
        <v>55</v>
      </c>
    </row>
    <row r="1877" spans="1:20" x14ac:dyDescent="0.35">
      <c r="A1877" t="s">
        <v>3859</v>
      </c>
      <c r="B1877" s="5" t="s">
        <v>100</v>
      </c>
      <c r="C1877" s="6">
        <v>112194</v>
      </c>
      <c r="D1877" t="s">
        <v>22</v>
      </c>
      <c r="E1877">
        <v>112194</v>
      </c>
      <c r="F1877" s="5" t="s">
        <v>66</v>
      </c>
      <c r="G1877" s="5" t="s">
        <v>51</v>
      </c>
      <c r="H1877" s="5" t="s">
        <v>129</v>
      </c>
      <c r="I1877" t="s">
        <v>44</v>
      </c>
      <c r="J1877" t="s">
        <v>129</v>
      </c>
      <c r="K1877">
        <v>50</v>
      </c>
      <c r="L1877" s="5" t="s">
        <v>3860</v>
      </c>
      <c r="M1877" s="5" t="s">
        <v>37</v>
      </c>
      <c r="N1877">
        <v>7</v>
      </c>
      <c r="O1877" t="s">
        <v>88</v>
      </c>
      <c r="P1877" s="1">
        <v>45318</v>
      </c>
      <c r="Q1877" s="1">
        <v>45364</v>
      </c>
      <c r="R1877">
        <v>1418</v>
      </c>
      <c r="S1877" s="4">
        <v>8.8000000000000007</v>
      </c>
      <c r="T1877" t="s">
        <v>38</v>
      </c>
    </row>
    <row r="1878" spans="1:20" x14ac:dyDescent="0.35">
      <c r="A1878" t="s">
        <v>3861</v>
      </c>
      <c r="B1878" s="5" t="s">
        <v>179</v>
      </c>
      <c r="C1878" s="6">
        <v>150077</v>
      </c>
      <c r="D1878" t="s">
        <v>22</v>
      </c>
      <c r="E1878">
        <v>150077</v>
      </c>
      <c r="F1878" s="5" t="s">
        <v>23</v>
      </c>
      <c r="G1878" s="5" t="s">
        <v>59</v>
      </c>
      <c r="H1878" s="5" t="s">
        <v>25</v>
      </c>
      <c r="I1878" t="s">
        <v>26</v>
      </c>
      <c r="J1878" t="s">
        <v>304</v>
      </c>
      <c r="K1878">
        <v>100</v>
      </c>
      <c r="L1878" s="5" t="s">
        <v>3862</v>
      </c>
      <c r="M1878" s="5" t="s">
        <v>37</v>
      </c>
      <c r="N1878">
        <v>14</v>
      </c>
      <c r="O1878" t="s">
        <v>172</v>
      </c>
      <c r="P1878" s="1">
        <v>45309</v>
      </c>
      <c r="Q1878" s="1">
        <v>45353</v>
      </c>
      <c r="R1878">
        <v>1325</v>
      </c>
      <c r="S1878" s="4">
        <v>8.6</v>
      </c>
      <c r="T1878" t="s">
        <v>79</v>
      </c>
    </row>
    <row r="1879" spans="1:20" x14ac:dyDescent="0.35">
      <c r="A1879" t="s">
        <v>3863</v>
      </c>
      <c r="B1879" s="5" t="s">
        <v>73</v>
      </c>
      <c r="C1879" s="6">
        <v>125806</v>
      </c>
      <c r="D1879" t="s">
        <v>22</v>
      </c>
      <c r="E1879">
        <v>125806</v>
      </c>
      <c r="F1879" s="5" t="s">
        <v>66</v>
      </c>
      <c r="G1879" s="5" t="s">
        <v>42</v>
      </c>
      <c r="H1879" s="5" t="s">
        <v>25</v>
      </c>
      <c r="I1879" t="s">
        <v>44</v>
      </c>
      <c r="J1879" t="s">
        <v>25</v>
      </c>
      <c r="K1879">
        <v>50</v>
      </c>
      <c r="L1879" s="5" t="s">
        <v>3864</v>
      </c>
      <c r="M1879" s="5" t="s">
        <v>70</v>
      </c>
      <c r="N1879">
        <v>6</v>
      </c>
      <c r="O1879" t="s">
        <v>71</v>
      </c>
      <c r="P1879" s="1">
        <v>45292</v>
      </c>
      <c r="Q1879" s="1">
        <v>45321</v>
      </c>
      <c r="R1879">
        <v>1313</v>
      </c>
      <c r="S1879" s="4">
        <v>5.8</v>
      </c>
      <c r="T1879" t="s">
        <v>153</v>
      </c>
    </row>
    <row r="1880" spans="1:20" x14ac:dyDescent="0.35">
      <c r="A1880" t="s">
        <v>3865</v>
      </c>
      <c r="B1880" s="5" t="s">
        <v>32</v>
      </c>
      <c r="C1880" s="6">
        <v>66045</v>
      </c>
      <c r="D1880" t="s">
        <v>22</v>
      </c>
      <c r="E1880">
        <v>66045</v>
      </c>
      <c r="F1880" s="5" t="s">
        <v>58</v>
      </c>
      <c r="G1880" s="5" t="s">
        <v>42</v>
      </c>
      <c r="H1880" s="5" t="s">
        <v>191</v>
      </c>
      <c r="I1880" t="s">
        <v>44</v>
      </c>
      <c r="J1880" t="s">
        <v>191</v>
      </c>
      <c r="K1880">
        <v>0</v>
      </c>
      <c r="L1880" s="5" t="s">
        <v>3866</v>
      </c>
      <c r="M1880" s="5" t="s">
        <v>37</v>
      </c>
      <c r="N1880">
        <v>0</v>
      </c>
      <c r="O1880" t="s">
        <v>135</v>
      </c>
      <c r="P1880" s="1">
        <v>45339</v>
      </c>
      <c r="Q1880" s="1">
        <v>45362</v>
      </c>
      <c r="R1880">
        <v>1759</v>
      </c>
      <c r="S1880" s="4">
        <v>9.8000000000000007</v>
      </c>
      <c r="T1880" t="s">
        <v>277</v>
      </c>
    </row>
    <row r="1881" spans="1:20" x14ac:dyDescent="0.35">
      <c r="A1881" t="s">
        <v>3867</v>
      </c>
      <c r="B1881" s="5" t="s">
        <v>28802</v>
      </c>
      <c r="C1881" s="6">
        <v>174743</v>
      </c>
      <c r="D1881" t="s">
        <v>22</v>
      </c>
      <c r="E1881">
        <v>174743</v>
      </c>
      <c r="F1881" s="5" t="s">
        <v>66</v>
      </c>
      <c r="G1881" s="5" t="s">
        <v>59</v>
      </c>
      <c r="H1881" s="5" t="s">
        <v>68</v>
      </c>
      <c r="I1881" t="s">
        <v>44</v>
      </c>
      <c r="J1881" t="s">
        <v>76</v>
      </c>
      <c r="K1881">
        <v>0</v>
      </c>
      <c r="L1881" s="5" t="s">
        <v>3868</v>
      </c>
      <c r="M1881" s="5" t="s">
        <v>37</v>
      </c>
      <c r="N1881">
        <v>8</v>
      </c>
      <c r="O1881" t="s">
        <v>46</v>
      </c>
      <c r="P1881" s="1">
        <v>45551</v>
      </c>
      <c r="Q1881" s="1">
        <v>45596</v>
      </c>
      <c r="R1881">
        <v>2102</v>
      </c>
      <c r="S1881" s="4">
        <v>7.6</v>
      </c>
      <c r="T1881" t="s">
        <v>79</v>
      </c>
    </row>
    <row r="1882" spans="1:20" x14ac:dyDescent="0.35">
      <c r="A1882" t="s">
        <v>3869</v>
      </c>
      <c r="B1882" s="5" t="s">
        <v>28799</v>
      </c>
      <c r="C1882" s="6">
        <v>96725</v>
      </c>
      <c r="D1882" t="s">
        <v>41</v>
      </c>
      <c r="E1882">
        <v>82216</v>
      </c>
      <c r="F1882" s="5" t="s">
        <v>58</v>
      </c>
      <c r="G1882" s="5" t="s">
        <v>42</v>
      </c>
      <c r="H1882" s="5" t="s">
        <v>126</v>
      </c>
      <c r="I1882" t="s">
        <v>35</v>
      </c>
      <c r="J1882" t="s">
        <v>768</v>
      </c>
      <c r="K1882">
        <v>0</v>
      </c>
      <c r="L1882" s="5" t="s">
        <v>3870</v>
      </c>
      <c r="M1882" s="5" t="s">
        <v>37</v>
      </c>
      <c r="N1882">
        <v>1</v>
      </c>
      <c r="O1882" t="s">
        <v>85</v>
      </c>
      <c r="P1882" s="1">
        <v>45373</v>
      </c>
      <c r="Q1882" s="1">
        <v>45406</v>
      </c>
      <c r="R1882">
        <v>2067</v>
      </c>
      <c r="S1882" s="4">
        <v>6.5</v>
      </c>
      <c r="T1882" t="s">
        <v>210</v>
      </c>
    </row>
    <row r="1883" spans="1:20" x14ac:dyDescent="0.35">
      <c r="A1883" t="s">
        <v>3871</v>
      </c>
      <c r="B1883" s="5" t="s">
        <v>174</v>
      </c>
      <c r="C1883" s="6">
        <v>61494</v>
      </c>
      <c r="D1883" t="s">
        <v>22</v>
      </c>
      <c r="E1883">
        <v>61494</v>
      </c>
      <c r="F1883" s="5" t="s">
        <v>23</v>
      </c>
      <c r="G1883" s="5" t="s">
        <v>24</v>
      </c>
      <c r="H1883" s="5" t="s">
        <v>116</v>
      </c>
      <c r="I1883" t="s">
        <v>44</v>
      </c>
      <c r="J1883" t="s">
        <v>116</v>
      </c>
      <c r="K1883">
        <v>50</v>
      </c>
      <c r="L1883" s="5" t="s">
        <v>3872</v>
      </c>
      <c r="M1883" s="5" t="s">
        <v>70</v>
      </c>
      <c r="N1883">
        <v>15</v>
      </c>
      <c r="O1883" t="s">
        <v>78</v>
      </c>
      <c r="P1883" s="1">
        <v>45443</v>
      </c>
      <c r="Q1883" s="1">
        <v>45471</v>
      </c>
      <c r="R1883">
        <v>700</v>
      </c>
      <c r="S1883" s="4">
        <v>9.1999999999999993</v>
      </c>
      <c r="T1883" t="s">
        <v>243</v>
      </c>
    </row>
    <row r="1884" spans="1:20" x14ac:dyDescent="0.35">
      <c r="A1884" t="s">
        <v>3873</v>
      </c>
      <c r="B1884" s="5" t="s">
        <v>179</v>
      </c>
      <c r="C1884" s="6">
        <v>51504</v>
      </c>
      <c r="D1884" t="s">
        <v>74</v>
      </c>
      <c r="E1884">
        <v>64380</v>
      </c>
      <c r="F1884" s="5" t="s">
        <v>58</v>
      </c>
      <c r="G1884" s="5" t="s">
        <v>59</v>
      </c>
      <c r="H1884" s="5" t="s">
        <v>75</v>
      </c>
      <c r="I1884" t="s">
        <v>26</v>
      </c>
      <c r="J1884" t="s">
        <v>75</v>
      </c>
      <c r="K1884">
        <v>50</v>
      </c>
      <c r="L1884" s="5" t="s">
        <v>3874</v>
      </c>
      <c r="M1884" s="5" t="s">
        <v>37</v>
      </c>
      <c r="N1884">
        <v>0</v>
      </c>
      <c r="O1884" t="s">
        <v>62</v>
      </c>
      <c r="P1884" s="1">
        <v>45338</v>
      </c>
      <c r="Q1884" s="1">
        <v>45402</v>
      </c>
      <c r="R1884">
        <v>725</v>
      </c>
      <c r="S1884" s="4">
        <v>10</v>
      </c>
      <c r="T1884" t="s">
        <v>153</v>
      </c>
    </row>
    <row r="1885" spans="1:20" x14ac:dyDescent="0.35">
      <c r="A1885" t="s">
        <v>3875</v>
      </c>
      <c r="B1885" s="5" t="s">
        <v>28802</v>
      </c>
      <c r="C1885" s="6">
        <v>84676</v>
      </c>
      <c r="D1885" t="s">
        <v>22</v>
      </c>
      <c r="E1885">
        <v>84676</v>
      </c>
      <c r="F1885" s="5" t="s">
        <v>58</v>
      </c>
      <c r="G1885" s="5" t="s">
        <v>51</v>
      </c>
      <c r="H1885" s="5" t="s">
        <v>68</v>
      </c>
      <c r="I1885" t="s">
        <v>35</v>
      </c>
      <c r="J1885" t="s">
        <v>68</v>
      </c>
      <c r="K1885">
        <v>50</v>
      </c>
      <c r="L1885" s="5" t="s">
        <v>3876</v>
      </c>
      <c r="M1885" s="5" t="s">
        <v>37</v>
      </c>
      <c r="N1885">
        <v>1</v>
      </c>
      <c r="O1885" t="s">
        <v>46</v>
      </c>
      <c r="P1885" s="1">
        <v>45335</v>
      </c>
      <c r="Q1885" s="1">
        <v>45359</v>
      </c>
      <c r="R1885">
        <v>2299</v>
      </c>
      <c r="S1885" s="4">
        <v>5.6</v>
      </c>
      <c r="T1885" t="s">
        <v>136</v>
      </c>
    </row>
    <row r="1886" spans="1:20" x14ac:dyDescent="0.35">
      <c r="A1886" t="s">
        <v>3877</v>
      </c>
      <c r="B1886" s="5" t="s">
        <v>40</v>
      </c>
      <c r="C1886" s="6">
        <v>116829</v>
      </c>
      <c r="D1886" t="s">
        <v>22</v>
      </c>
      <c r="E1886">
        <v>116829</v>
      </c>
      <c r="F1886" s="5" t="s">
        <v>50</v>
      </c>
      <c r="G1886" s="5" t="s">
        <v>59</v>
      </c>
      <c r="H1886" s="5" t="s">
        <v>101</v>
      </c>
      <c r="I1886" t="s">
        <v>44</v>
      </c>
      <c r="J1886" t="s">
        <v>101</v>
      </c>
      <c r="K1886">
        <v>100</v>
      </c>
      <c r="L1886" s="5" t="s">
        <v>3878</v>
      </c>
      <c r="M1886" s="5" t="s">
        <v>37</v>
      </c>
      <c r="N1886">
        <v>2</v>
      </c>
      <c r="O1886" t="s">
        <v>172</v>
      </c>
      <c r="P1886" s="1">
        <v>45324</v>
      </c>
      <c r="Q1886" s="1">
        <v>45345</v>
      </c>
      <c r="R1886">
        <v>2179</v>
      </c>
      <c r="S1886" s="4">
        <v>5.6</v>
      </c>
      <c r="T1886" t="s">
        <v>243</v>
      </c>
    </row>
    <row r="1887" spans="1:20" x14ac:dyDescent="0.35">
      <c r="A1887" t="s">
        <v>3879</v>
      </c>
      <c r="B1887" s="5" t="s">
        <v>28800</v>
      </c>
      <c r="C1887" s="6">
        <v>253322</v>
      </c>
      <c r="D1887" t="s">
        <v>22</v>
      </c>
      <c r="E1887">
        <v>253322</v>
      </c>
      <c r="F1887" s="5" t="s">
        <v>23</v>
      </c>
      <c r="G1887" s="5" t="s">
        <v>59</v>
      </c>
      <c r="H1887" s="5" t="s">
        <v>68</v>
      </c>
      <c r="I1887" t="s">
        <v>26</v>
      </c>
      <c r="J1887" t="s">
        <v>68</v>
      </c>
      <c r="K1887">
        <v>0</v>
      </c>
      <c r="L1887" s="5" t="s">
        <v>3880</v>
      </c>
      <c r="M1887" s="5" t="s">
        <v>28</v>
      </c>
      <c r="N1887">
        <v>17</v>
      </c>
      <c r="O1887" t="s">
        <v>85</v>
      </c>
      <c r="P1887" s="1">
        <v>45659</v>
      </c>
      <c r="Q1887" s="1">
        <v>45686</v>
      </c>
      <c r="R1887">
        <v>928</v>
      </c>
      <c r="S1887" s="4">
        <v>6.3</v>
      </c>
      <c r="T1887" t="s">
        <v>79</v>
      </c>
    </row>
    <row r="1888" spans="1:20" x14ac:dyDescent="0.35">
      <c r="A1888" t="s">
        <v>3881</v>
      </c>
      <c r="B1888" s="5" t="s">
        <v>28800</v>
      </c>
      <c r="C1888" s="6">
        <v>307829</v>
      </c>
      <c r="D1888" t="s">
        <v>120</v>
      </c>
      <c r="E1888">
        <v>277046</v>
      </c>
      <c r="F1888" s="5" t="s">
        <v>23</v>
      </c>
      <c r="G1888" s="5" t="s">
        <v>42</v>
      </c>
      <c r="H1888" s="5" t="s">
        <v>121</v>
      </c>
      <c r="I1888" t="s">
        <v>35</v>
      </c>
      <c r="J1888" t="s">
        <v>121</v>
      </c>
      <c r="K1888">
        <v>50</v>
      </c>
      <c r="L1888" s="5" t="s">
        <v>3882</v>
      </c>
      <c r="M1888" s="5" t="s">
        <v>70</v>
      </c>
      <c r="N1888">
        <v>18</v>
      </c>
      <c r="O1888" t="s">
        <v>112</v>
      </c>
      <c r="P1888" s="1">
        <v>45482</v>
      </c>
      <c r="Q1888" s="1">
        <v>45498</v>
      </c>
      <c r="R1888">
        <v>2073</v>
      </c>
      <c r="S1888" s="4">
        <v>9.3000000000000007</v>
      </c>
      <c r="T1888" t="s">
        <v>277</v>
      </c>
    </row>
    <row r="1889" spans="1:20" x14ac:dyDescent="0.35">
      <c r="A1889" t="s">
        <v>3883</v>
      </c>
      <c r="B1889" s="5" t="s">
        <v>32</v>
      </c>
      <c r="C1889" s="6">
        <v>74701</v>
      </c>
      <c r="D1889" t="s">
        <v>22</v>
      </c>
      <c r="E1889">
        <v>74701</v>
      </c>
      <c r="F1889" s="5" t="s">
        <v>58</v>
      </c>
      <c r="G1889" s="5" t="s">
        <v>24</v>
      </c>
      <c r="H1889" s="5" t="s">
        <v>101</v>
      </c>
      <c r="I1889" t="s">
        <v>35</v>
      </c>
      <c r="J1889" t="s">
        <v>101</v>
      </c>
      <c r="K1889">
        <v>50</v>
      </c>
      <c r="L1889" s="5" t="s">
        <v>3884</v>
      </c>
      <c r="M1889" s="5" t="s">
        <v>70</v>
      </c>
      <c r="N1889">
        <v>0</v>
      </c>
      <c r="O1889" t="s">
        <v>107</v>
      </c>
      <c r="P1889" s="1">
        <v>45651</v>
      </c>
      <c r="Q1889" s="1">
        <v>45698</v>
      </c>
      <c r="R1889">
        <v>2396</v>
      </c>
      <c r="S1889" s="4">
        <v>6.5</v>
      </c>
      <c r="T1889" t="s">
        <v>38</v>
      </c>
    </row>
    <row r="1890" spans="1:20" x14ac:dyDescent="0.35">
      <c r="A1890" t="s">
        <v>3885</v>
      </c>
      <c r="B1890" s="5" t="s">
        <v>28800</v>
      </c>
      <c r="C1890" s="6">
        <v>77814</v>
      </c>
      <c r="D1890" t="s">
        <v>74</v>
      </c>
      <c r="E1890">
        <v>97268</v>
      </c>
      <c r="F1890" s="5" t="s">
        <v>50</v>
      </c>
      <c r="G1890" s="5" t="s">
        <v>24</v>
      </c>
      <c r="H1890" s="5" t="s">
        <v>75</v>
      </c>
      <c r="I1890" t="s">
        <v>44</v>
      </c>
      <c r="J1890" t="s">
        <v>75</v>
      </c>
      <c r="K1890">
        <v>100</v>
      </c>
      <c r="L1890" s="5" t="s">
        <v>3886</v>
      </c>
      <c r="M1890" s="5" t="s">
        <v>54</v>
      </c>
      <c r="N1890">
        <v>3</v>
      </c>
      <c r="O1890" t="s">
        <v>71</v>
      </c>
      <c r="P1890" s="1">
        <v>45374</v>
      </c>
      <c r="Q1890" s="1">
        <v>45410</v>
      </c>
      <c r="R1890">
        <v>2111</v>
      </c>
      <c r="S1890" s="4">
        <v>5.3</v>
      </c>
      <c r="T1890" t="s">
        <v>118</v>
      </c>
    </row>
    <row r="1891" spans="1:20" x14ac:dyDescent="0.35">
      <c r="A1891" t="s">
        <v>3887</v>
      </c>
      <c r="B1891" s="5" t="s">
        <v>32</v>
      </c>
      <c r="C1891" s="6">
        <v>153857</v>
      </c>
      <c r="D1891" t="s">
        <v>22</v>
      </c>
      <c r="E1891">
        <v>153857</v>
      </c>
      <c r="F1891" s="5" t="s">
        <v>66</v>
      </c>
      <c r="G1891" s="5" t="s">
        <v>51</v>
      </c>
      <c r="H1891" s="5" t="s">
        <v>129</v>
      </c>
      <c r="I1891" t="s">
        <v>35</v>
      </c>
      <c r="J1891" t="s">
        <v>129</v>
      </c>
      <c r="K1891">
        <v>50</v>
      </c>
      <c r="L1891" s="5" t="s">
        <v>3888</v>
      </c>
      <c r="M1891" s="5" t="s">
        <v>70</v>
      </c>
      <c r="N1891">
        <v>5</v>
      </c>
      <c r="O1891" t="s">
        <v>62</v>
      </c>
      <c r="P1891" s="1">
        <v>45610</v>
      </c>
      <c r="Q1891" s="1">
        <v>45644</v>
      </c>
      <c r="R1891">
        <v>2443</v>
      </c>
      <c r="S1891" s="4">
        <v>8.8000000000000007</v>
      </c>
      <c r="T1891" t="s">
        <v>108</v>
      </c>
    </row>
    <row r="1892" spans="1:20" x14ac:dyDescent="0.35">
      <c r="A1892" t="s">
        <v>3889</v>
      </c>
      <c r="B1892" s="5" t="s">
        <v>32</v>
      </c>
      <c r="C1892" s="6">
        <v>53752</v>
      </c>
      <c r="D1892" t="s">
        <v>41</v>
      </c>
      <c r="E1892">
        <v>45689</v>
      </c>
      <c r="F1892" s="5" t="s">
        <v>58</v>
      </c>
      <c r="G1892" s="5" t="s">
        <v>51</v>
      </c>
      <c r="H1892" s="5" t="s">
        <v>126</v>
      </c>
      <c r="I1892" t="s">
        <v>44</v>
      </c>
      <c r="J1892" t="s">
        <v>126</v>
      </c>
      <c r="K1892">
        <v>50</v>
      </c>
      <c r="L1892" s="5" t="s">
        <v>3890</v>
      </c>
      <c r="M1892" s="5" t="s">
        <v>54</v>
      </c>
      <c r="N1892">
        <v>0</v>
      </c>
      <c r="O1892" t="s">
        <v>88</v>
      </c>
      <c r="P1892" s="1">
        <v>45348</v>
      </c>
      <c r="Q1892" s="1">
        <v>45418</v>
      </c>
      <c r="R1892">
        <v>1201</v>
      </c>
      <c r="S1892" s="4">
        <v>5.2</v>
      </c>
      <c r="T1892" t="s">
        <v>63</v>
      </c>
    </row>
    <row r="1893" spans="1:20" x14ac:dyDescent="0.35">
      <c r="A1893" t="s">
        <v>3891</v>
      </c>
      <c r="B1893" s="5" t="s">
        <v>32</v>
      </c>
      <c r="C1893" s="6">
        <v>67828</v>
      </c>
      <c r="D1893" t="s">
        <v>22</v>
      </c>
      <c r="E1893">
        <v>67828</v>
      </c>
      <c r="F1893" s="5" t="s">
        <v>58</v>
      </c>
      <c r="G1893" s="5" t="s">
        <v>24</v>
      </c>
      <c r="H1893" s="5" t="s">
        <v>97</v>
      </c>
      <c r="I1893" t="s">
        <v>44</v>
      </c>
      <c r="J1893" t="s">
        <v>97</v>
      </c>
      <c r="K1893">
        <v>0</v>
      </c>
      <c r="L1893" s="5" t="s">
        <v>3892</v>
      </c>
      <c r="M1893" s="5" t="s">
        <v>54</v>
      </c>
      <c r="N1893">
        <v>0</v>
      </c>
      <c r="O1893" t="s">
        <v>88</v>
      </c>
      <c r="P1893" s="1">
        <v>45770</v>
      </c>
      <c r="Q1893" s="1">
        <v>45839</v>
      </c>
      <c r="R1893">
        <v>2053</v>
      </c>
      <c r="S1893" s="4">
        <v>9</v>
      </c>
      <c r="T1893" t="s">
        <v>55</v>
      </c>
    </row>
    <row r="1894" spans="1:20" x14ac:dyDescent="0.35">
      <c r="A1894" t="s">
        <v>3893</v>
      </c>
      <c r="B1894" s="5" t="s">
        <v>91</v>
      </c>
      <c r="C1894" s="6">
        <v>98247</v>
      </c>
      <c r="D1894" t="s">
        <v>22</v>
      </c>
      <c r="E1894">
        <v>98247</v>
      </c>
      <c r="F1894" s="5" t="s">
        <v>50</v>
      </c>
      <c r="G1894" s="5" t="s">
        <v>24</v>
      </c>
      <c r="H1894" s="5" t="s">
        <v>129</v>
      </c>
      <c r="I1894" t="s">
        <v>44</v>
      </c>
      <c r="J1894" t="s">
        <v>83</v>
      </c>
      <c r="K1894">
        <v>50</v>
      </c>
      <c r="L1894" s="5" t="s">
        <v>3894</v>
      </c>
      <c r="M1894" s="5" t="s">
        <v>37</v>
      </c>
      <c r="N1894">
        <v>2</v>
      </c>
      <c r="O1894" t="s">
        <v>107</v>
      </c>
      <c r="P1894" s="1">
        <v>45746</v>
      </c>
      <c r="Q1894" s="1">
        <v>45766</v>
      </c>
      <c r="R1894">
        <v>993</v>
      </c>
      <c r="S1894" s="4">
        <v>7</v>
      </c>
      <c r="T1894" t="s">
        <v>277</v>
      </c>
    </row>
    <row r="1895" spans="1:20" x14ac:dyDescent="0.35">
      <c r="A1895" t="s">
        <v>3895</v>
      </c>
      <c r="B1895" s="5" t="s">
        <v>28799</v>
      </c>
      <c r="C1895" s="6">
        <v>171970</v>
      </c>
      <c r="D1895" t="s">
        <v>22</v>
      </c>
      <c r="E1895">
        <v>171970</v>
      </c>
      <c r="F1895" s="5" t="s">
        <v>66</v>
      </c>
      <c r="G1895" s="5" t="s">
        <v>51</v>
      </c>
      <c r="H1895" s="5" t="s">
        <v>101</v>
      </c>
      <c r="I1895" t="s">
        <v>26</v>
      </c>
      <c r="J1895" t="s">
        <v>101</v>
      </c>
      <c r="K1895">
        <v>100</v>
      </c>
      <c r="L1895" s="5" t="s">
        <v>3896</v>
      </c>
      <c r="M1895" s="5" t="s">
        <v>54</v>
      </c>
      <c r="N1895">
        <v>5</v>
      </c>
      <c r="O1895" t="s">
        <v>62</v>
      </c>
      <c r="P1895" s="1">
        <v>45429</v>
      </c>
      <c r="Q1895" s="1">
        <v>45489</v>
      </c>
      <c r="R1895">
        <v>698</v>
      </c>
      <c r="S1895" s="4">
        <v>9.9</v>
      </c>
      <c r="T1895" t="s">
        <v>108</v>
      </c>
    </row>
    <row r="1896" spans="1:20" x14ac:dyDescent="0.35">
      <c r="A1896" t="s">
        <v>3897</v>
      </c>
      <c r="B1896" s="5" t="s">
        <v>91</v>
      </c>
      <c r="C1896" s="6">
        <v>143515</v>
      </c>
      <c r="D1896" t="s">
        <v>33</v>
      </c>
      <c r="E1896">
        <v>15786650</v>
      </c>
      <c r="F1896" s="5" t="s">
        <v>66</v>
      </c>
      <c r="G1896" s="5" t="s">
        <v>51</v>
      </c>
      <c r="H1896" s="5" t="s">
        <v>34</v>
      </c>
      <c r="I1896" t="s">
        <v>44</v>
      </c>
      <c r="J1896" t="s">
        <v>34</v>
      </c>
      <c r="K1896">
        <v>50</v>
      </c>
      <c r="L1896" s="5" t="s">
        <v>3898</v>
      </c>
      <c r="M1896" s="5" t="s">
        <v>37</v>
      </c>
      <c r="N1896">
        <v>9</v>
      </c>
      <c r="O1896" t="s">
        <v>85</v>
      </c>
      <c r="P1896" s="1">
        <v>45406</v>
      </c>
      <c r="Q1896" s="1">
        <v>45475</v>
      </c>
      <c r="R1896">
        <v>2340</v>
      </c>
      <c r="S1896" s="4">
        <v>7.8</v>
      </c>
      <c r="T1896" t="s">
        <v>95</v>
      </c>
    </row>
    <row r="1897" spans="1:20" x14ac:dyDescent="0.35">
      <c r="A1897" t="s">
        <v>3899</v>
      </c>
      <c r="B1897" s="5" t="s">
        <v>32</v>
      </c>
      <c r="C1897" s="6">
        <v>39901</v>
      </c>
      <c r="D1897" t="s">
        <v>22</v>
      </c>
      <c r="E1897">
        <v>39901</v>
      </c>
      <c r="F1897" s="5" t="s">
        <v>66</v>
      </c>
      <c r="G1897" s="5" t="s">
        <v>42</v>
      </c>
      <c r="H1897" s="5" t="s">
        <v>116</v>
      </c>
      <c r="I1897" t="s">
        <v>44</v>
      </c>
      <c r="J1897" t="s">
        <v>116</v>
      </c>
      <c r="K1897">
        <v>50</v>
      </c>
      <c r="L1897" s="5" t="s">
        <v>3900</v>
      </c>
      <c r="M1897" s="5" t="s">
        <v>37</v>
      </c>
      <c r="N1897">
        <v>6</v>
      </c>
      <c r="O1897" t="s">
        <v>167</v>
      </c>
      <c r="P1897" s="1">
        <v>45484</v>
      </c>
      <c r="Q1897" s="1">
        <v>45547</v>
      </c>
      <c r="R1897">
        <v>685</v>
      </c>
      <c r="S1897" s="4">
        <v>6.5</v>
      </c>
      <c r="T1897" t="s">
        <v>210</v>
      </c>
    </row>
    <row r="1898" spans="1:20" x14ac:dyDescent="0.35">
      <c r="A1898" t="s">
        <v>3901</v>
      </c>
      <c r="B1898" s="5" t="s">
        <v>179</v>
      </c>
      <c r="C1898" s="6">
        <v>117566</v>
      </c>
      <c r="D1898" t="s">
        <v>33</v>
      </c>
      <c r="E1898">
        <v>12932260</v>
      </c>
      <c r="F1898" s="5" t="s">
        <v>66</v>
      </c>
      <c r="G1898" s="5" t="s">
        <v>59</v>
      </c>
      <c r="H1898" s="5" t="s">
        <v>34</v>
      </c>
      <c r="I1898" t="s">
        <v>44</v>
      </c>
      <c r="J1898" t="s">
        <v>915</v>
      </c>
      <c r="K1898">
        <v>50</v>
      </c>
      <c r="L1898" s="5" t="s">
        <v>3902</v>
      </c>
      <c r="M1898" s="5" t="s">
        <v>70</v>
      </c>
      <c r="N1898">
        <v>8</v>
      </c>
      <c r="O1898" t="s">
        <v>29</v>
      </c>
      <c r="P1898" s="1">
        <v>45747</v>
      </c>
      <c r="Q1898" s="1">
        <v>45807</v>
      </c>
      <c r="R1898">
        <v>2123</v>
      </c>
      <c r="S1898" s="4">
        <v>5.2</v>
      </c>
      <c r="T1898" t="s">
        <v>210</v>
      </c>
    </row>
    <row r="1899" spans="1:20" x14ac:dyDescent="0.35">
      <c r="A1899" t="s">
        <v>3903</v>
      </c>
      <c r="B1899" s="5" t="s">
        <v>32</v>
      </c>
      <c r="C1899" s="6">
        <v>113872</v>
      </c>
      <c r="D1899" t="s">
        <v>120</v>
      </c>
      <c r="E1899">
        <v>102485</v>
      </c>
      <c r="F1899" s="5" t="s">
        <v>58</v>
      </c>
      <c r="G1899" s="5" t="s">
        <v>51</v>
      </c>
      <c r="H1899" s="5" t="s">
        <v>121</v>
      </c>
      <c r="I1899" t="s">
        <v>26</v>
      </c>
      <c r="J1899" t="s">
        <v>121</v>
      </c>
      <c r="K1899">
        <v>50</v>
      </c>
      <c r="L1899" s="5" t="s">
        <v>3904</v>
      </c>
      <c r="M1899" s="5" t="s">
        <v>54</v>
      </c>
      <c r="N1899">
        <v>1</v>
      </c>
      <c r="O1899" t="s">
        <v>167</v>
      </c>
      <c r="P1899" s="1">
        <v>45643</v>
      </c>
      <c r="Q1899" s="1">
        <v>45671</v>
      </c>
      <c r="R1899">
        <v>2123</v>
      </c>
      <c r="S1899" s="4">
        <v>8.5</v>
      </c>
      <c r="T1899" t="s">
        <v>79</v>
      </c>
    </row>
    <row r="1900" spans="1:20" x14ac:dyDescent="0.35">
      <c r="A1900" t="s">
        <v>3905</v>
      </c>
      <c r="B1900" s="5" t="s">
        <v>91</v>
      </c>
      <c r="C1900" s="6">
        <v>68525</v>
      </c>
      <c r="D1900" t="s">
        <v>22</v>
      </c>
      <c r="E1900">
        <v>68525</v>
      </c>
      <c r="F1900" s="5" t="s">
        <v>58</v>
      </c>
      <c r="G1900" s="5" t="s">
        <v>42</v>
      </c>
      <c r="H1900" s="5" t="s">
        <v>52</v>
      </c>
      <c r="I1900" t="s">
        <v>35</v>
      </c>
      <c r="J1900" t="s">
        <v>52</v>
      </c>
      <c r="K1900">
        <v>100</v>
      </c>
      <c r="L1900" s="5" t="s">
        <v>3906</v>
      </c>
      <c r="M1900" s="5" t="s">
        <v>70</v>
      </c>
      <c r="N1900">
        <v>1</v>
      </c>
      <c r="O1900" t="s">
        <v>107</v>
      </c>
      <c r="P1900" s="1">
        <v>45536</v>
      </c>
      <c r="Q1900" s="1">
        <v>45565</v>
      </c>
      <c r="R1900">
        <v>1605</v>
      </c>
      <c r="S1900" s="4">
        <v>7.2</v>
      </c>
      <c r="T1900" t="s">
        <v>63</v>
      </c>
    </row>
    <row r="1901" spans="1:20" x14ac:dyDescent="0.35">
      <c r="A1901" t="s">
        <v>3907</v>
      </c>
      <c r="B1901" s="5" t="s">
        <v>174</v>
      </c>
      <c r="C1901" s="6">
        <v>143796</v>
      </c>
      <c r="D1901" t="s">
        <v>92</v>
      </c>
      <c r="E1901">
        <v>107847</v>
      </c>
      <c r="F1901" s="5" t="s">
        <v>66</v>
      </c>
      <c r="G1901" s="5" t="s">
        <v>59</v>
      </c>
      <c r="H1901" s="5" t="s">
        <v>93</v>
      </c>
      <c r="I1901" t="s">
        <v>35</v>
      </c>
      <c r="J1901" t="s">
        <v>110</v>
      </c>
      <c r="K1901">
        <v>50</v>
      </c>
      <c r="L1901" s="5" t="s">
        <v>3908</v>
      </c>
      <c r="M1901" s="5" t="s">
        <v>70</v>
      </c>
      <c r="N1901">
        <v>7</v>
      </c>
      <c r="O1901" t="s">
        <v>172</v>
      </c>
      <c r="P1901" s="1">
        <v>45523</v>
      </c>
      <c r="Q1901" s="1">
        <v>45573</v>
      </c>
      <c r="R1901">
        <v>1811</v>
      </c>
      <c r="S1901" s="4">
        <v>5.6</v>
      </c>
      <c r="T1901" t="s">
        <v>118</v>
      </c>
    </row>
    <row r="1902" spans="1:20" x14ac:dyDescent="0.35">
      <c r="A1902" t="s">
        <v>3909</v>
      </c>
      <c r="B1902" s="5" t="s">
        <v>217</v>
      </c>
      <c r="C1902" s="6">
        <v>267822</v>
      </c>
      <c r="D1902" t="s">
        <v>92</v>
      </c>
      <c r="E1902">
        <v>200867</v>
      </c>
      <c r="F1902" s="5" t="s">
        <v>23</v>
      </c>
      <c r="G1902" s="5" t="s">
        <v>42</v>
      </c>
      <c r="H1902" s="5" t="s">
        <v>93</v>
      </c>
      <c r="I1902" t="s">
        <v>26</v>
      </c>
      <c r="J1902" t="s">
        <v>75</v>
      </c>
      <c r="K1902">
        <v>100</v>
      </c>
      <c r="L1902" s="5" t="s">
        <v>3910</v>
      </c>
      <c r="M1902" s="5" t="s">
        <v>28</v>
      </c>
      <c r="N1902">
        <v>16</v>
      </c>
      <c r="O1902" t="s">
        <v>46</v>
      </c>
      <c r="P1902" s="1">
        <v>45523</v>
      </c>
      <c r="Q1902" s="1">
        <v>45565</v>
      </c>
      <c r="R1902">
        <v>997</v>
      </c>
      <c r="S1902" s="4">
        <v>9.6999999999999993</v>
      </c>
      <c r="T1902" t="s">
        <v>277</v>
      </c>
    </row>
    <row r="1903" spans="1:20" x14ac:dyDescent="0.35">
      <c r="A1903" t="s">
        <v>3911</v>
      </c>
      <c r="B1903" s="5" t="s">
        <v>28802</v>
      </c>
      <c r="C1903" s="6">
        <v>92727</v>
      </c>
      <c r="D1903" t="s">
        <v>22</v>
      </c>
      <c r="E1903">
        <v>92727</v>
      </c>
      <c r="F1903" s="5" t="s">
        <v>66</v>
      </c>
      <c r="G1903" s="5" t="s">
        <v>51</v>
      </c>
      <c r="H1903" s="5" t="s">
        <v>165</v>
      </c>
      <c r="I1903" t="s">
        <v>26</v>
      </c>
      <c r="J1903" t="s">
        <v>97</v>
      </c>
      <c r="K1903">
        <v>100</v>
      </c>
      <c r="L1903" s="5" t="s">
        <v>3912</v>
      </c>
      <c r="M1903" s="5" t="s">
        <v>54</v>
      </c>
      <c r="N1903">
        <v>8</v>
      </c>
      <c r="O1903" t="s">
        <v>167</v>
      </c>
      <c r="P1903" s="1">
        <v>45296</v>
      </c>
      <c r="Q1903" s="1">
        <v>45329</v>
      </c>
      <c r="R1903">
        <v>2179</v>
      </c>
      <c r="S1903" s="4">
        <v>8.6</v>
      </c>
      <c r="T1903" t="s">
        <v>38</v>
      </c>
    </row>
    <row r="1904" spans="1:20" x14ac:dyDescent="0.35">
      <c r="A1904" t="s">
        <v>3913</v>
      </c>
      <c r="B1904" s="5" t="s">
        <v>28802</v>
      </c>
      <c r="C1904" s="6">
        <v>87977</v>
      </c>
      <c r="D1904" t="s">
        <v>41</v>
      </c>
      <c r="E1904">
        <v>74780</v>
      </c>
      <c r="F1904" s="5" t="s">
        <v>50</v>
      </c>
      <c r="G1904" s="5" t="s">
        <v>59</v>
      </c>
      <c r="H1904" s="5" t="s">
        <v>60</v>
      </c>
      <c r="I1904" t="s">
        <v>35</v>
      </c>
      <c r="J1904" t="s">
        <v>60</v>
      </c>
      <c r="K1904">
        <v>0</v>
      </c>
      <c r="L1904" s="5" t="s">
        <v>3914</v>
      </c>
      <c r="M1904" s="5" t="s">
        <v>70</v>
      </c>
      <c r="N1904">
        <v>3</v>
      </c>
      <c r="O1904" t="s">
        <v>141</v>
      </c>
      <c r="P1904" s="1">
        <v>45396</v>
      </c>
      <c r="Q1904" s="1">
        <v>45419</v>
      </c>
      <c r="R1904">
        <v>1923</v>
      </c>
      <c r="S1904" s="4">
        <v>10</v>
      </c>
      <c r="T1904" t="s">
        <v>153</v>
      </c>
    </row>
    <row r="1905" spans="1:20" x14ac:dyDescent="0.35">
      <c r="A1905" t="s">
        <v>3915</v>
      </c>
      <c r="B1905" s="5" t="s">
        <v>179</v>
      </c>
      <c r="C1905" s="6">
        <v>71922</v>
      </c>
      <c r="D1905" t="s">
        <v>41</v>
      </c>
      <c r="E1905">
        <v>61134</v>
      </c>
      <c r="F1905" s="5" t="s">
        <v>50</v>
      </c>
      <c r="G1905" s="5" t="s">
        <v>24</v>
      </c>
      <c r="H1905" s="5" t="s">
        <v>43</v>
      </c>
      <c r="I1905" t="s">
        <v>44</v>
      </c>
      <c r="J1905" t="s">
        <v>43</v>
      </c>
      <c r="K1905">
        <v>0</v>
      </c>
      <c r="L1905" s="5" t="s">
        <v>3916</v>
      </c>
      <c r="M1905" s="5" t="s">
        <v>54</v>
      </c>
      <c r="N1905">
        <v>3</v>
      </c>
      <c r="O1905" t="s">
        <v>172</v>
      </c>
      <c r="P1905" s="1">
        <v>45723</v>
      </c>
      <c r="Q1905" s="1">
        <v>45736</v>
      </c>
      <c r="R1905">
        <v>1861</v>
      </c>
      <c r="S1905" s="4">
        <v>9.3000000000000007</v>
      </c>
      <c r="T1905" t="s">
        <v>55</v>
      </c>
    </row>
    <row r="1906" spans="1:20" x14ac:dyDescent="0.35">
      <c r="A1906" t="s">
        <v>3917</v>
      </c>
      <c r="B1906" s="5" t="s">
        <v>105</v>
      </c>
      <c r="C1906" s="6">
        <v>31507</v>
      </c>
      <c r="D1906" t="s">
        <v>22</v>
      </c>
      <c r="E1906">
        <v>31507</v>
      </c>
      <c r="F1906" s="5" t="s">
        <v>58</v>
      </c>
      <c r="G1906" s="5" t="s">
        <v>59</v>
      </c>
      <c r="H1906" s="5" t="s">
        <v>157</v>
      </c>
      <c r="I1906" t="s">
        <v>35</v>
      </c>
      <c r="J1906" t="s">
        <v>157</v>
      </c>
      <c r="K1906">
        <v>100</v>
      </c>
      <c r="L1906" s="5" t="s">
        <v>3918</v>
      </c>
      <c r="M1906" s="5" t="s">
        <v>54</v>
      </c>
      <c r="N1906">
        <v>0</v>
      </c>
      <c r="O1906" t="s">
        <v>78</v>
      </c>
      <c r="P1906" s="1">
        <v>45683</v>
      </c>
      <c r="Q1906" s="1">
        <v>45749</v>
      </c>
      <c r="R1906">
        <v>1263</v>
      </c>
      <c r="S1906" s="4">
        <v>8.9</v>
      </c>
      <c r="T1906" t="s">
        <v>30</v>
      </c>
    </row>
    <row r="1907" spans="1:20" x14ac:dyDescent="0.35">
      <c r="A1907" t="s">
        <v>3919</v>
      </c>
      <c r="B1907" s="5" t="s">
        <v>105</v>
      </c>
      <c r="C1907" s="6">
        <v>30492</v>
      </c>
      <c r="D1907" t="s">
        <v>22</v>
      </c>
      <c r="E1907">
        <v>30492</v>
      </c>
      <c r="F1907" s="5" t="s">
        <v>58</v>
      </c>
      <c r="G1907" s="5" t="s">
        <v>51</v>
      </c>
      <c r="H1907" s="5" t="s">
        <v>157</v>
      </c>
      <c r="I1907" t="s">
        <v>26</v>
      </c>
      <c r="J1907" t="s">
        <v>157</v>
      </c>
      <c r="K1907">
        <v>100</v>
      </c>
      <c r="L1907" s="5" t="s">
        <v>3920</v>
      </c>
      <c r="M1907" s="5" t="s">
        <v>54</v>
      </c>
      <c r="N1907">
        <v>0</v>
      </c>
      <c r="O1907" t="s">
        <v>112</v>
      </c>
      <c r="P1907" s="1">
        <v>45569</v>
      </c>
      <c r="Q1907" s="1">
        <v>45615</v>
      </c>
      <c r="R1907">
        <v>748</v>
      </c>
      <c r="S1907" s="4">
        <v>5.0999999999999996</v>
      </c>
      <c r="T1907" t="s">
        <v>63</v>
      </c>
    </row>
    <row r="1908" spans="1:20" x14ac:dyDescent="0.35">
      <c r="A1908" t="s">
        <v>3921</v>
      </c>
      <c r="B1908" s="5" t="s">
        <v>28802</v>
      </c>
      <c r="C1908" s="6">
        <v>116151</v>
      </c>
      <c r="D1908" t="s">
        <v>41</v>
      </c>
      <c r="E1908">
        <v>98728</v>
      </c>
      <c r="F1908" s="5" t="s">
        <v>50</v>
      </c>
      <c r="G1908" s="5" t="s">
        <v>24</v>
      </c>
      <c r="H1908" s="5" t="s">
        <v>126</v>
      </c>
      <c r="I1908" t="s">
        <v>26</v>
      </c>
      <c r="J1908" t="s">
        <v>126</v>
      </c>
      <c r="K1908">
        <v>50</v>
      </c>
      <c r="L1908" s="5" t="s">
        <v>3922</v>
      </c>
      <c r="M1908" s="5" t="s">
        <v>70</v>
      </c>
      <c r="N1908">
        <v>3</v>
      </c>
      <c r="O1908" t="s">
        <v>46</v>
      </c>
      <c r="P1908" s="1">
        <v>45763</v>
      </c>
      <c r="Q1908" s="1">
        <v>45789</v>
      </c>
      <c r="R1908">
        <v>1794</v>
      </c>
      <c r="S1908" s="4">
        <v>9.6</v>
      </c>
      <c r="T1908" t="s">
        <v>47</v>
      </c>
    </row>
    <row r="1909" spans="1:20" x14ac:dyDescent="0.35">
      <c r="A1909" t="s">
        <v>3923</v>
      </c>
      <c r="B1909" s="5" t="s">
        <v>28800</v>
      </c>
      <c r="C1909" s="6">
        <v>71966</v>
      </c>
      <c r="D1909" t="s">
        <v>74</v>
      </c>
      <c r="E1909">
        <v>89958</v>
      </c>
      <c r="F1909" s="5" t="s">
        <v>50</v>
      </c>
      <c r="G1909" s="5" t="s">
        <v>51</v>
      </c>
      <c r="H1909" s="5" t="s">
        <v>75</v>
      </c>
      <c r="I1909" t="s">
        <v>26</v>
      </c>
      <c r="J1909" t="s">
        <v>75</v>
      </c>
      <c r="K1909">
        <v>50</v>
      </c>
      <c r="L1909" s="5" t="s">
        <v>3924</v>
      </c>
      <c r="M1909" s="5" t="s">
        <v>28</v>
      </c>
      <c r="N1909">
        <v>2</v>
      </c>
      <c r="O1909" t="s">
        <v>62</v>
      </c>
      <c r="P1909" s="1">
        <v>45355</v>
      </c>
      <c r="Q1909" s="1">
        <v>45417</v>
      </c>
      <c r="R1909">
        <v>779</v>
      </c>
      <c r="S1909" s="4">
        <v>6.1</v>
      </c>
      <c r="T1909" t="s">
        <v>108</v>
      </c>
    </row>
    <row r="1910" spans="1:20" x14ac:dyDescent="0.35">
      <c r="A1910" t="s">
        <v>3925</v>
      </c>
      <c r="B1910" s="5" t="s">
        <v>49</v>
      </c>
      <c r="C1910" s="6">
        <v>163401</v>
      </c>
      <c r="D1910" t="s">
        <v>92</v>
      </c>
      <c r="E1910">
        <v>122551</v>
      </c>
      <c r="F1910" s="5" t="s">
        <v>66</v>
      </c>
      <c r="G1910" s="5" t="s">
        <v>59</v>
      </c>
      <c r="H1910" s="5" t="s">
        <v>93</v>
      </c>
      <c r="I1910" t="s">
        <v>35</v>
      </c>
      <c r="J1910" t="s">
        <v>93</v>
      </c>
      <c r="K1910">
        <v>50</v>
      </c>
      <c r="L1910" s="5" t="s">
        <v>2949</v>
      </c>
      <c r="M1910" s="5" t="s">
        <v>70</v>
      </c>
      <c r="N1910">
        <v>6</v>
      </c>
      <c r="O1910" t="s">
        <v>46</v>
      </c>
      <c r="P1910" s="1">
        <v>45553</v>
      </c>
      <c r="Q1910" s="1">
        <v>45607</v>
      </c>
      <c r="R1910">
        <v>744</v>
      </c>
      <c r="S1910" s="4">
        <v>6.7</v>
      </c>
      <c r="T1910" t="s">
        <v>47</v>
      </c>
    </row>
    <row r="1911" spans="1:20" x14ac:dyDescent="0.35">
      <c r="A1911" t="s">
        <v>3926</v>
      </c>
      <c r="B1911" s="5" t="s">
        <v>57</v>
      </c>
      <c r="C1911" s="6">
        <v>61330</v>
      </c>
      <c r="D1911" t="s">
        <v>41</v>
      </c>
      <c r="E1911">
        <v>52131</v>
      </c>
      <c r="F1911" s="5" t="s">
        <v>58</v>
      </c>
      <c r="G1911" s="5" t="s">
        <v>42</v>
      </c>
      <c r="H1911" s="5" t="s">
        <v>60</v>
      </c>
      <c r="I1911" t="s">
        <v>26</v>
      </c>
      <c r="J1911" t="s">
        <v>97</v>
      </c>
      <c r="K1911">
        <v>0</v>
      </c>
      <c r="L1911" s="5" t="s">
        <v>3927</v>
      </c>
      <c r="M1911" s="5" t="s">
        <v>54</v>
      </c>
      <c r="N1911">
        <v>1</v>
      </c>
      <c r="O1911" t="s">
        <v>85</v>
      </c>
      <c r="P1911" s="1">
        <v>45513</v>
      </c>
      <c r="Q1911" s="1">
        <v>45568</v>
      </c>
      <c r="R1911">
        <v>1120</v>
      </c>
      <c r="S1911" s="4">
        <v>9.6</v>
      </c>
      <c r="T1911" t="s">
        <v>30</v>
      </c>
    </row>
    <row r="1912" spans="1:20" x14ac:dyDescent="0.35">
      <c r="A1912" t="s">
        <v>3928</v>
      </c>
      <c r="B1912" s="5" t="s">
        <v>40</v>
      </c>
      <c r="C1912" s="6">
        <v>214921</v>
      </c>
      <c r="D1912" t="s">
        <v>22</v>
      </c>
      <c r="E1912">
        <v>214921</v>
      </c>
      <c r="F1912" s="5" t="s">
        <v>23</v>
      </c>
      <c r="G1912" s="5" t="s">
        <v>24</v>
      </c>
      <c r="H1912" s="5" t="s">
        <v>129</v>
      </c>
      <c r="I1912" t="s">
        <v>44</v>
      </c>
      <c r="J1912" t="s">
        <v>129</v>
      </c>
      <c r="K1912">
        <v>0</v>
      </c>
      <c r="L1912" s="5" t="s">
        <v>3929</v>
      </c>
      <c r="M1912" s="5" t="s">
        <v>54</v>
      </c>
      <c r="N1912">
        <v>16</v>
      </c>
      <c r="O1912" t="s">
        <v>147</v>
      </c>
      <c r="P1912" s="1">
        <v>45709</v>
      </c>
      <c r="Q1912" s="1">
        <v>45764</v>
      </c>
      <c r="R1912">
        <v>793</v>
      </c>
      <c r="S1912" s="4">
        <v>8</v>
      </c>
      <c r="T1912" t="s">
        <v>243</v>
      </c>
    </row>
    <row r="1913" spans="1:20" x14ac:dyDescent="0.35">
      <c r="A1913" t="s">
        <v>3930</v>
      </c>
      <c r="B1913" s="5" t="s">
        <v>28799</v>
      </c>
      <c r="C1913" s="6">
        <v>76932</v>
      </c>
      <c r="D1913" t="s">
        <v>41</v>
      </c>
      <c r="E1913">
        <v>65392</v>
      </c>
      <c r="F1913" s="5" t="s">
        <v>58</v>
      </c>
      <c r="G1913" s="5" t="s">
        <v>51</v>
      </c>
      <c r="H1913" s="5" t="s">
        <v>43</v>
      </c>
      <c r="I1913" t="s">
        <v>26</v>
      </c>
      <c r="J1913" t="s">
        <v>43</v>
      </c>
      <c r="K1913">
        <v>100</v>
      </c>
      <c r="L1913" s="5" t="s">
        <v>3931</v>
      </c>
      <c r="M1913" s="5" t="s">
        <v>54</v>
      </c>
      <c r="N1913">
        <v>1</v>
      </c>
      <c r="O1913" t="s">
        <v>88</v>
      </c>
      <c r="P1913" s="1">
        <v>45411</v>
      </c>
      <c r="Q1913" s="1">
        <v>45472</v>
      </c>
      <c r="R1913">
        <v>614</v>
      </c>
      <c r="S1913" s="4">
        <v>6.6</v>
      </c>
      <c r="T1913" t="s">
        <v>153</v>
      </c>
    </row>
    <row r="1914" spans="1:20" x14ac:dyDescent="0.35">
      <c r="A1914" t="s">
        <v>3932</v>
      </c>
      <c r="B1914" s="5" t="s">
        <v>28802</v>
      </c>
      <c r="C1914" s="6">
        <v>169028</v>
      </c>
      <c r="D1914" t="s">
        <v>74</v>
      </c>
      <c r="E1914">
        <v>211285</v>
      </c>
      <c r="F1914" s="5" t="s">
        <v>23</v>
      </c>
      <c r="G1914" s="5" t="s">
        <v>59</v>
      </c>
      <c r="H1914" s="5" t="s">
        <v>75</v>
      </c>
      <c r="I1914" t="s">
        <v>44</v>
      </c>
      <c r="J1914" t="s">
        <v>75</v>
      </c>
      <c r="K1914">
        <v>0</v>
      </c>
      <c r="L1914" s="5" t="s">
        <v>3933</v>
      </c>
      <c r="M1914" s="5" t="s">
        <v>70</v>
      </c>
      <c r="N1914">
        <v>11</v>
      </c>
      <c r="O1914" t="s">
        <v>78</v>
      </c>
      <c r="P1914" s="1">
        <v>45490</v>
      </c>
      <c r="Q1914" s="1">
        <v>45559</v>
      </c>
      <c r="R1914">
        <v>1655</v>
      </c>
      <c r="S1914" s="4">
        <v>6.5</v>
      </c>
      <c r="T1914" t="s">
        <v>210</v>
      </c>
    </row>
    <row r="1915" spans="1:20" x14ac:dyDescent="0.35">
      <c r="A1915" t="s">
        <v>3934</v>
      </c>
      <c r="B1915" s="5" t="s">
        <v>179</v>
      </c>
      <c r="C1915" s="6">
        <v>118035</v>
      </c>
      <c r="D1915" t="s">
        <v>81</v>
      </c>
      <c r="E1915">
        <v>159347</v>
      </c>
      <c r="F1915" s="5" t="s">
        <v>66</v>
      </c>
      <c r="G1915" s="5" t="s">
        <v>24</v>
      </c>
      <c r="H1915" s="5" t="s">
        <v>82</v>
      </c>
      <c r="I1915" t="s">
        <v>35</v>
      </c>
      <c r="J1915" t="s">
        <v>82</v>
      </c>
      <c r="K1915">
        <v>0</v>
      </c>
      <c r="L1915" s="5" t="s">
        <v>3935</v>
      </c>
      <c r="M1915" s="5" t="s">
        <v>28</v>
      </c>
      <c r="N1915">
        <v>9</v>
      </c>
      <c r="O1915" t="s">
        <v>46</v>
      </c>
      <c r="P1915" s="1">
        <v>45400</v>
      </c>
      <c r="Q1915" s="1">
        <v>45472</v>
      </c>
      <c r="R1915">
        <v>1343</v>
      </c>
      <c r="S1915" s="4">
        <v>8.9</v>
      </c>
      <c r="T1915" t="s">
        <v>95</v>
      </c>
    </row>
    <row r="1916" spans="1:20" x14ac:dyDescent="0.35">
      <c r="A1916" t="s">
        <v>3936</v>
      </c>
      <c r="B1916" s="5" t="s">
        <v>28799</v>
      </c>
      <c r="C1916" s="6">
        <v>113938</v>
      </c>
      <c r="D1916" t="s">
        <v>22</v>
      </c>
      <c r="E1916">
        <v>113938</v>
      </c>
      <c r="F1916" s="5" t="s">
        <v>50</v>
      </c>
      <c r="G1916" s="5" t="s">
        <v>24</v>
      </c>
      <c r="H1916" s="5" t="s">
        <v>97</v>
      </c>
      <c r="I1916" t="s">
        <v>26</v>
      </c>
      <c r="J1916" t="s">
        <v>97</v>
      </c>
      <c r="K1916">
        <v>100</v>
      </c>
      <c r="L1916" s="5" t="s">
        <v>3937</v>
      </c>
      <c r="M1916" s="5" t="s">
        <v>28</v>
      </c>
      <c r="N1916">
        <v>3</v>
      </c>
      <c r="O1916" t="s">
        <v>62</v>
      </c>
      <c r="P1916" s="1">
        <v>45628</v>
      </c>
      <c r="Q1916" s="1">
        <v>45676</v>
      </c>
      <c r="R1916">
        <v>863</v>
      </c>
      <c r="S1916" s="4">
        <v>5.5</v>
      </c>
      <c r="T1916" t="s">
        <v>210</v>
      </c>
    </row>
    <row r="1917" spans="1:20" x14ac:dyDescent="0.35">
      <c r="A1917" t="s">
        <v>3938</v>
      </c>
      <c r="B1917" s="5" t="s">
        <v>179</v>
      </c>
      <c r="C1917" s="6">
        <v>109615</v>
      </c>
      <c r="D1917" t="s">
        <v>74</v>
      </c>
      <c r="E1917">
        <v>137019</v>
      </c>
      <c r="F1917" s="5" t="s">
        <v>66</v>
      </c>
      <c r="G1917" s="5" t="s">
        <v>51</v>
      </c>
      <c r="H1917" s="5" t="s">
        <v>75</v>
      </c>
      <c r="I1917" t="s">
        <v>44</v>
      </c>
      <c r="J1917" t="s">
        <v>75</v>
      </c>
      <c r="K1917">
        <v>100</v>
      </c>
      <c r="L1917" s="5" t="s">
        <v>3939</v>
      </c>
      <c r="M1917" s="5" t="s">
        <v>54</v>
      </c>
      <c r="N1917">
        <v>7</v>
      </c>
      <c r="O1917" t="s">
        <v>147</v>
      </c>
      <c r="P1917" s="1">
        <v>45742</v>
      </c>
      <c r="Q1917" s="1">
        <v>45769</v>
      </c>
      <c r="R1917">
        <v>2420</v>
      </c>
      <c r="S1917" s="4">
        <v>9.6</v>
      </c>
      <c r="T1917" t="s">
        <v>210</v>
      </c>
    </row>
    <row r="1918" spans="1:20" x14ac:dyDescent="0.35">
      <c r="A1918" t="s">
        <v>3940</v>
      </c>
      <c r="B1918" s="5" t="s">
        <v>174</v>
      </c>
      <c r="C1918" s="6">
        <v>27659</v>
      </c>
      <c r="D1918" t="s">
        <v>22</v>
      </c>
      <c r="E1918">
        <v>27659</v>
      </c>
      <c r="F1918" s="5" t="s">
        <v>50</v>
      </c>
      <c r="G1918" s="5" t="s">
        <v>24</v>
      </c>
      <c r="H1918" s="5" t="s">
        <v>116</v>
      </c>
      <c r="I1918" t="s">
        <v>26</v>
      </c>
      <c r="J1918" t="s">
        <v>116</v>
      </c>
      <c r="K1918">
        <v>100</v>
      </c>
      <c r="L1918" s="5" t="s">
        <v>3941</v>
      </c>
      <c r="M1918" s="5" t="s">
        <v>70</v>
      </c>
      <c r="N1918">
        <v>2</v>
      </c>
      <c r="O1918" t="s">
        <v>112</v>
      </c>
      <c r="P1918" s="1">
        <v>45568</v>
      </c>
      <c r="Q1918" s="1">
        <v>45591</v>
      </c>
      <c r="R1918">
        <v>2282</v>
      </c>
      <c r="S1918" s="4">
        <v>6.1</v>
      </c>
      <c r="T1918" t="s">
        <v>136</v>
      </c>
    </row>
    <row r="1919" spans="1:20" x14ac:dyDescent="0.35">
      <c r="A1919" t="s">
        <v>3942</v>
      </c>
      <c r="B1919" s="5" t="s">
        <v>28799</v>
      </c>
      <c r="C1919" s="6">
        <v>67740</v>
      </c>
      <c r="D1919" t="s">
        <v>22</v>
      </c>
      <c r="E1919">
        <v>67740</v>
      </c>
      <c r="F1919" s="5" t="s">
        <v>58</v>
      </c>
      <c r="G1919" s="5" t="s">
        <v>24</v>
      </c>
      <c r="H1919" s="5" t="s">
        <v>101</v>
      </c>
      <c r="I1919" t="s">
        <v>44</v>
      </c>
      <c r="J1919" t="s">
        <v>151</v>
      </c>
      <c r="K1919">
        <v>100</v>
      </c>
      <c r="L1919" s="5" t="s">
        <v>3943</v>
      </c>
      <c r="M1919" s="5" t="s">
        <v>54</v>
      </c>
      <c r="N1919">
        <v>0</v>
      </c>
      <c r="O1919" t="s">
        <v>141</v>
      </c>
      <c r="P1919" s="1">
        <v>45730</v>
      </c>
      <c r="Q1919" s="1">
        <v>45793</v>
      </c>
      <c r="R1919">
        <v>1682</v>
      </c>
      <c r="S1919" s="4">
        <v>9.8000000000000007</v>
      </c>
      <c r="T1919" t="s">
        <v>95</v>
      </c>
    </row>
    <row r="1920" spans="1:20" x14ac:dyDescent="0.35">
      <c r="A1920" t="s">
        <v>3944</v>
      </c>
      <c r="B1920" s="5" t="s">
        <v>28800</v>
      </c>
      <c r="C1920" s="6">
        <v>174654</v>
      </c>
      <c r="D1920" t="s">
        <v>22</v>
      </c>
      <c r="E1920">
        <v>174654</v>
      </c>
      <c r="F1920" s="5" t="s">
        <v>66</v>
      </c>
      <c r="G1920" s="5" t="s">
        <v>42</v>
      </c>
      <c r="H1920" s="5" t="s">
        <v>25</v>
      </c>
      <c r="I1920" t="s">
        <v>35</v>
      </c>
      <c r="J1920" t="s">
        <v>165</v>
      </c>
      <c r="K1920">
        <v>50</v>
      </c>
      <c r="L1920" s="5" t="s">
        <v>3945</v>
      </c>
      <c r="M1920" s="5" t="s">
        <v>70</v>
      </c>
      <c r="N1920">
        <v>6</v>
      </c>
      <c r="O1920" t="s">
        <v>135</v>
      </c>
      <c r="P1920" s="1">
        <v>45343</v>
      </c>
      <c r="Q1920" s="1">
        <v>45377</v>
      </c>
      <c r="R1920">
        <v>502</v>
      </c>
      <c r="S1920" s="4">
        <v>5.4</v>
      </c>
      <c r="T1920" t="s">
        <v>95</v>
      </c>
    </row>
    <row r="1921" spans="1:20" x14ac:dyDescent="0.35">
      <c r="A1921" t="s">
        <v>3946</v>
      </c>
      <c r="B1921" s="5" t="s">
        <v>174</v>
      </c>
      <c r="C1921" s="6">
        <v>232730</v>
      </c>
      <c r="D1921" t="s">
        <v>74</v>
      </c>
      <c r="E1921">
        <v>290913</v>
      </c>
      <c r="F1921" s="5" t="s">
        <v>23</v>
      </c>
      <c r="G1921" s="5" t="s">
        <v>59</v>
      </c>
      <c r="H1921" s="5" t="s">
        <v>75</v>
      </c>
      <c r="I1921" t="s">
        <v>26</v>
      </c>
      <c r="J1921" t="s">
        <v>116</v>
      </c>
      <c r="K1921">
        <v>50</v>
      </c>
      <c r="L1921" s="5" t="s">
        <v>3947</v>
      </c>
      <c r="M1921" s="5" t="s">
        <v>54</v>
      </c>
      <c r="N1921">
        <v>15</v>
      </c>
      <c r="O1921" t="s">
        <v>71</v>
      </c>
      <c r="P1921" s="1">
        <v>45362</v>
      </c>
      <c r="Q1921" s="1">
        <v>45431</v>
      </c>
      <c r="R1921">
        <v>1522</v>
      </c>
      <c r="S1921" s="4">
        <v>5.4</v>
      </c>
      <c r="T1921" t="s">
        <v>55</v>
      </c>
    </row>
    <row r="1922" spans="1:20" x14ac:dyDescent="0.35">
      <c r="A1922" t="s">
        <v>3948</v>
      </c>
      <c r="B1922" s="5" t="s">
        <v>174</v>
      </c>
      <c r="C1922" s="6">
        <v>63711</v>
      </c>
      <c r="D1922" t="s">
        <v>41</v>
      </c>
      <c r="E1922">
        <v>54154</v>
      </c>
      <c r="F1922" s="5" t="s">
        <v>50</v>
      </c>
      <c r="G1922" s="5" t="s">
        <v>24</v>
      </c>
      <c r="H1922" s="5" t="s">
        <v>151</v>
      </c>
      <c r="I1922" t="s">
        <v>44</v>
      </c>
      <c r="J1922" t="s">
        <v>151</v>
      </c>
      <c r="K1922">
        <v>50</v>
      </c>
      <c r="L1922" s="5" t="s">
        <v>3949</v>
      </c>
      <c r="M1922" s="5" t="s">
        <v>54</v>
      </c>
      <c r="N1922">
        <v>3</v>
      </c>
      <c r="O1922" t="s">
        <v>135</v>
      </c>
      <c r="P1922" s="1">
        <v>45690</v>
      </c>
      <c r="Q1922" s="1">
        <v>45710</v>
      </c>
      <c r="R1922">
        <v>1411</v>
      </c>
      <c r="S1922" s="4">
        <v>7.5</v>
      </c>
      <c r="T1922" t="s">
        <v>89</v>
      </c>
    </row>
    <row r="1923" spans="1:20" x14ac:dyDescent="0.35">
      <c r="A1923" t="s">
        <v>3950</v>
      </c>
      <c r="B1923" s="5" t="s">
        <v>105</v>
      </c>
      <c r="C1923" s="6">
        <v>116990</v>
      </c>
      <c r="D1923" t="s">
        <v>22</v>
      </c>
      <c r="E1923">
        <v>116990</v>
      </c>
      <c r="F1923" s="5" t="s">
        <v>66</v>
      </c>
      <c r="G1923" s="5" t="s">
        <v>42</v>
      </c>
      <c r="H1923" s="5" t="s">
        <v>165</v>
      </c>
      <c r="I1923" t="s">
        <v>26</v>
      </c>
      <c r="J1923" t="s">
        <v>165</v>
      </c>
      <c r="K1923">
        <v>100</v>
      </c>
      <c r="L1923" s="5" t="s">
        <v>3951</v>
      </c>
      <c r="M1923" s="5" t="s">
        <v>28</v>
      </c>
      <c r="N1923">
        <v>8</v>
      </c>
      <c r="O1923" t="s">
        <v>147</v>
      </c>
      <c r="P1923" s="1">
        <v>45299</v>
      </c>
      <c r="Q1923" s="1">
        <v>45356</v>
      </c>
      <c r="R1923">
        <v>731</v>
      </c>
      <c r="S1923" s="4">
        <v>6.6</v>
      </c>
      <c r="T1923" t="s">
        <v>108</v>
      </c>
    </row>
    <row r="1924" spans="1:20" x14ac:dyDescent="0.35">
      <c r="A1924" t="s">
        <v>3952</v>
      </c>
      <c r="B1924" s="5" t="s">
        <v>28802</v>
      </c>
      <c r="C1924" s="6">
        <v>105481</v>
      </c>
      <c r="D1924" t="s">
        <v>22</v>
      </c>
      <c r="E1924">
        <v>105481</v>
      </c>
      <c r="F1924" s="5" t="s">
        <v>50</v>
      </c>
      <c r="G1924" s="5" t="s">
        <v>42</v>
      </c>
      <c r="H1924" s="5" t="s">
        <v>191</v>
      </c>
      <c r="I1924" t="s">
        <v>35</v>
      </c>
      <c r="J1924" t="s">
        <v>191</v>
      </c>
      <c r="K1924">
        <v>0</v>
      </c>
      <c r="L1924" s="5" t="s">
        <v>3953</v>
      </c>
      <c r="M1924" s="5" t="s">
        <v>70</v>
      </c>
      <c r="N1924">
        <v>3</v>
      </c>
      <c r="O1924" t="s">
        <v>172</v>
      </c>
      <c r="P1924" s="1">
        <v>45366</v>
      </c>
      <c r="Q1924" s="1">
        <v>45405</v>
      </c>
      <c r="R1924">
        <v>2371</v>
      </c>
      <c r="S1924" s="4">
        <v>5.2</v>
      </c>
      <c r="T1924" t="s">
        <v>95</v>
      </c>
    </row>
    <row r="1925" spans="1:20" x14ac:dyDescent="0.35">
      <c r="A1925" t="s">
        <v>3954</v>
      </c>
      <c r="B1925" s="5" t="s">
        <v>174</v>
      </c>
      <c r="C1925" s="6">
        <v>161259</v>
      </c>
      <c r="D1925" t="s">
        <v>41</v>
      </c>
      <c r="E1925">
        <v>137070</v>
      </c>
      <c r="F1925" s="5" t="s">
        <v>23</v>
      </c>
      <c r="G1925" s="5" t="s">
        <v>42</v>
      </c>
      <c r="H1925" s="5" t="s">
        <v>126</v>
      </c>
      <c r="I1925" t="s">
        <v>26</v>
      </c>
      <c r="J1925" t="s">
        <v>126</v>
      </c>
      <c r="K1925">
        <v>0</v>
      </c>
      <c r="L1925" s="5" t="s">
        <v>3955</v>
      </c>
      <c r="M1925" s="5" t="s">
        <v>28</v>
      </c>
      <c r="N1925">
        <v>11</v>
      </c>
      <c r="O1925" t="s">
        <v>131</v>
      </c>
      <c r="P1925" s="1">
        <v>45580</v>
      </c>
      <c r="Q1925" s="1">
        <v>45631</v>
      </c>
      <c r="R1925">
        <v>1598</v>
      </c>
      <c r="S1925" s="4">
        <v>9.3000000000000007</v>
      </c>
      <c r="T1925" t="s">
        <v>63</v>
      </c>
    </row>
    <row r="1926" spans="1:20" x14ac:dyDescent="0.35">
      <c r="A1926" t="s">
        <v>3956</v>
      </c>
      <c r="B1926" s="5" t="s">
        <v>28802</v>
      </c>
      <c r="C1926" s="6">
        <v>121460</v>
      </c>
      <c r="D1926" t="s">
        <v>22</v>
      </c>
      <c r="E1926">
        <v>121460</v>
      </c>
      <c r="F1926" s="5" t="s">
        <v>66</v>
      </c>
      <c r="G1926" s="5" t="s">
        <v>59</v>
      </c>
      <c r="H1926" s="5" t="s">
        <v>129</v>
      </c>
      <c r="I1926" t="s">
        <v>35</v>
      </c>
      <c r="J1926" t="s">
        <v>129</v>
      </c>
      <c r="K1926">
        <v>50</v>
      </c>
      <c r="L1926" s="5" t="s">
        <v>3957</v>
      </c>
      <c r="M1926" s="5" t="s">
        <v>37</v>
      </c>
      <c r="N1926">
        <v>8</v>
      </c>
      <c r="O1926" t="s">
        <v>112</v>
      </c>
      <c r="P1926" s="1">
        <v>45532</v>
      </c>
      <c r="Q1926" s="1">
        <v>45586</v>
      </c>
      <c r="R1926">
        <v>848</v>
      </c>
      <c r="S1926" s="4">
        <v>6.3</v>
      </c>
      <c r="T1926" t="s">
        <v>277</v>
      </c>
    </row>
    <row r="1927" spans="1:20" x14ac:dyDescent="0.35">
      <c r="A1927" t="s">
        <v>3958</v>
      </c>
      <c r="B1927" s="5" t="s">
        <v>40</v>
      </c>
      <c r="C1927" s="6">
        <v>70644</v>
      </c>
      <c r="D1927" t="s">
        <v>22</v>
      </c>
      <c r="E1927">
        <v>70644</v>
      </c>
      <c r="F1927" s="5" t="s">
        <v>58</v>
      </c>
      <c r="G1927" s="5" t="s">
        <v>51</v>
      </c>
      <c r="H1927" s="5" t="s">
        <v>25</v>
      </c>
      <c r="I1927" t="s">
        <v>26</v>
      </c>
      <c r="J1927" t="s">
        <v>25</v>
      </c>
      <c r="K1927">
        <v>100</v>
      </c>
      <c r="L1927" s="5" t="s">
        <v>3959</v>
      </c>
      <c r="M1927" s="5" t="s">
        <v>70</v>
      </c>
      <c r="N1927">
        <v>1</v>
      </c>
      <c r="O1927" t="s">
        <v>85</v>
      </c>
      <c r="P1927" s="1">
        <v>45730</v>
      </c>
      <c r="Q1927" s="1">
        <v>45767</v>
      </c>
      <c r="R1927">
        <v>2323</v>
      </c>
      <c r="S1927" s="4">
        <v>7.4</v>
      </c>
      <c r="T1927" t="s">
        <v>153</v>
      </c>
    </row>
    <row r="1928" spans="1:20" x14ac:dyDescent="0.35">
      <c r="A1928" t="s">
        <v>3960</v>
      </c>
      <c r="B1928" s="5" t="s">
        <v>217</v>
      </c>
      <c r="C1928" s="6">
        <v>109579</v>
      </c>
      <c r="D1928" t="s">
        <v>92</v>
      </c>
      <c r="E1928">
        <v>82184</v>
      </c>
      <c r="F1928" s="5" t="s">
        <v>66</v>
      </c>
      <c r="G1928" s="5" t="s">
        <v>42</v>
      </c>
      <c r="H1928" s="5" t="s">
        <v>93</v>
      </c>
      <c r="I1928" t="s">
        <v>26</v>
      </c>
      <c r="J1928" t="s">
        <v>93</v>
      </c>
      <c r="K1928">
        <v>100</v>
      </c>
      <c r="L1928" s="5" t="s">
        <v>3961</v>
      </c>
      <c r="M1928" s="5" t="s">
        <v>37</v>
      </c>
      <c r="N1928">
        <v>7</v>
      </c>
      <c r="O1928" t="s">
        <v>141</v>
      </c>
      <c r="P1928" s="1">
        <v>45577</v>
      </c>
      <c r="Q1928" s="1">
        <v>45630</v>
      </c>
      <c r="R1928">
        <v>2482</v>
      </c>
      <c r="S1928" s="4">
        <v>8.3000000000000007</v>
      </c>
      <c r="T1928" t="s">
        <v>55</v>
      </c>
    </row>
    <row r="1929" spans="1:20" x14ac:dyDescent="0.35">
      <c r="A1929" t="s">
        <v>3962</v>
      </c>
      <c r="B1929" s="5" t="s">
        <v>32</v>
      </c>
      <c r="C1929" s="6">
        <v>90547</v>
      </c>
      <c r="D1929" t="s">
        <v>74</v>
      </c>
      <c r="E1929">
        <v>113184</v>
      </c>
      <c r="F1929" s="5" t="s">
        <v>50</v>
      </c>
      <c r="G1929" s="5" t="s">
        <v>42</v>
      </c>
      <c r="H1929" s="5" t="s">
        <v>75</v>
      </c>
      <c r="I1929" t="s">
        <v>44</v>
      </c>
      <c r="J1929" t="s">
        <v>93</v>
      </c>
      <c r="K1929">
        <v>100</v>
      </c>
      <c r="L1929" s="5" t="s">
        <v>3963</v>
      </c>
      <c r="M1929" s="5" t="s">
        <v>54</v>
      </c>
      <c r="N1929">
        <v>4</v>
      </c>
      <c r="O1929" t="s">
        <v>85</v>
      </c>
      <c r="P1929" s="1">
        <v>45591</v>
      </c>
      <c r="Q1929" s="1">
        <v>45641</v>
      </c>
      <c r="R1929">
        <v>2228</v>
      </c>
      <c r="S1929" s="4">
        <v>6</v>
      </c>
      <c r="T1929" t="s">
        <v>118</v>
      </c>
    </row>
    <row r="1930" spans="1:20" x14ac:dyDescent="0.35">
      <c r="A1930" t="s">
        <v>3964</v>
      </c>
      <c r="B1930" s="5" t="s">
        <v>28800</v>
      </c>
      <c r="C1930" s="6">
        <v>218360</v>
      </c>
      <c r="D1930" t="s">
        <v>22</v>
      </c>
      <c r="E1930">
        <v>218360</v>
      </c>
      <c r="F1930" s="5" t="s">
        <v>23</v>
      </c>
      <c r="G1930" s="5" t="s">
        <v>24</v>
      </c>
      <c r="H1930" s="5" t="s">
        <v>165</v>
      </c>
      <c r="I1930" t="s">
        <v>35</v>
      </c>
      <c r="J1930" t="s">
        <v>165</v>
      </c>
      <c r="K1930">
        <v>0</v>
      </c>
      <c r="L1930" s="5" t="s">
        <v>3965</v>
      </c>
      <c r="M1930" s="5" t="s">
        <v>37</v>
      </c>
      <c r="N1930">
        <v>18</v>
      </c>
      <c r="O1930" t="s">
        <v>112</v>
      </c>
      <c r="P1930" s="1">
        <v>45378</v>
      </c>
      <c r="Q1930" s="1">
        <v>45393</v>
      </c>
      <c r="R1930">
        <v>960</v>
      </c>
      <c r="S1930" s="4">
        <v>6.4</v>
      </c>
      <c r="T1930" t="s">
        <v>118</v>
      </c>
    </row>
    <row r="1931" spans="1:20" x14ac:dyDescent="0.35">
      <c r="A1931" t="s">
        <v>3966</v>
      </c>
      <c r="B1931" s="5" t="s">
        <v>57</v>
      </c>
      <c r="C1931" s="6">
        <v>140380</v>
      </c>
      <c r="D1931" t="s">
        <v>41</v>
      </c>
      <c r="E1931">
        <v>119323</v>
      </c>
      <c r="F1931" s="5" t="s">
        <v>66</v>
      </c>
      <c r="G1931" s="5" t="s">
        <v>24</v>
      </c>
      <c r="H1931" s="5" t="s">
        <v>151</v>
      </c>
      <c r="I1931" t="s">
        <v>26</v>
      </c>
      <c r="J1931" t="s">
        <v>151</v>
      </c>
      <c r="K1931">
        <v>100</v>
      </c>
      <c r="L1931" s="5" t="s">
        <v>3967</v>
      </c>
      <c r="M1931" s="5" t="s">
        <v>54</v>
      </c>
      <c r="N1931">
        <v>6</v>
      </c>
      <c r="O1931" t="s">
        <v>147</v>
      </c>
      <c r="P1931" s="1">
        <v>45749</v>
      </c>
      <c r="Q1931" s="1">
        <v>45787</v>
      </c>
      <c r="R1931">
        <v>2084</v>
      </c>
      <c r="S1931" s="4">
        <v>9.6999999999999993</v>
      </c>
      <c r="T1931" t="s">
        <v>136</v>
      </c>
    </row>
    <row r="1932" spans="1:20" x14ac:dyDescent="0.35">
      <c r="A1932" t="s">
        <v>3968</v>
      </c>
      <c r="B1932" s="5" t="s">
        <v>49</v>
      </c>
      <c r="C1932" s="6">
        <v>119973</v>
      </c>
      <c r="D1932" t="s">
        <v>22</v>
      </c>
      <c r="E1932">
        <v>119973</v>
      </c>
      <c r="F1932" s="5" t="s">
        <v>66</v>
      </c>
      <c r="G1932" s="5" t="s">
        <v>59</v>
      </c>
      <c r="H1932" s="5" t="s">
        <v>165</v>
      </c>
      <c r="I1932" t="s">
        <v>35</v>
      </c>
      <c r="J1932" t="s">
        <v>165</v>
      </c>
      <c r="K1932">
        <v>50</v>
      </c>
      <c r="L1932" s="5" t="s">
        <v>3969</v>
      </c>
      <c r="M1932" s="5" t="s">
        <v>37</v>
      </c>
      <c r="N1932">
        <v>7</v>
      </c>
      <c r="O1932" t="s">
        <v>29</v>
      </c>
      <c r="P1932" s="1">
        <v>45340</v>
      </c>
      <c r="Q1932" s="1">
        <v>45402</v>
      </c>
      <c r="R1932">
        <v>2141</v>
      </c>
      <c r="S1932" s="4">
        <v>6.7</v>
      </c>
      <c r="T1932" t="s">
        <v>30</v>
      </c>
    </row>
    <row r="1933" spans="1:20" x14ac:dyDescent="0.35">
      <c r="A1933" t="s">
        <v>3970</v>
      </c>
      <c r="B1933" s="5" t="s">
        <v>217</v>
      </c>
      <c r="C1933" s="6">
        <v>102535</v>
      </c>
      <c r="D1933" t="s">
        <v>22</v>
      </c>
      <c r="E1933">
        <v>102535</v>
      </c>
      <c r="F1933" s="5" t="s">
        <v>50</v>
      </c>
      <c r="G1933" s="5" t="s">
        <v>42</v>
      </c>
      <c r="H1933" s="5" t="s">
        <v>101</v>
      </c>
      <c r="I1933" t="s">
        <v>44</v>
      </c>
      <c r="J1933" t="s">
        <v>101</v>
      </c>
      <c r="K1933">
        <v>100</v>
      </c>
      <c r="L1933" s="5" t="s">
        <v>3971</v>
      </c>
      <c r="M1933" s="5" t="s">
        <v>37</v>
      </c>
      <c r="N1933">
        <v>4</v>
      </c>
      <c r="O1933" t="s">
        <v>135</v>
      </c>
      <c r="P1933" s="1">
        <v>45295</v>
      </c>
      <c r="Q1933" s="1">
        <v>45360</v>
      </c>
      <c r="R1933">
        <v>2029</v>
      </c>
      <c r="S1933" s="4">
        <v>7.7</v>
      </c>
      <c r="T1933" t="s">
        <v>95</v>
      </c>
    </row>
    <row r="1934" spans="1:20" x14ac:dyDescent="0.35">
      <c r="A1934" t="s">
        <v>3972</v>
      </c>
      <c r="B1934" s="5" t="s">
        <v>28800</v>
      </c>
      <c r="C1934" s="6">
        <v>106806</v>
      </c>
      <c r="D1934" t="s">
        <v>81</v>
      </c>
      <c r="E1934">
        <v>144188</v>
      </c>
      <c r="F1934" s="5" t="s">
        <v>50</v>
      </c>
      <c r="G1934" s="5" t="s">
        <v>59</v>
      </c>
      <c r="H1934" s="5" t="s">
        <v>82</v>
      </c>
      <c r="I1934" t="s">
        <v>35</v>
      </c>
      <c r="J1934" t="s">
        <v>82</v>
      </c>
      <c r="K1934">
        <v>50</v>
      </c>
      <c r="L1934" s="5" t="s">
        <v>3973</v>
      </c>
      <c r="M1934" s="5" t="s">
        <v>37</v>
      </c>
      <c r="N1934">
        <v>2</v>
      </c>
      <c r="O1934" t="s">
        <v>172</v>
      </c>
      <c r="P1934" s="1">
        <v>45718</v>
      </c>
      <c r="Q1934" s="1">
        <v>45756</v>
      </c>
      <c r="R1934">
        <v>1517</v>
      </c>
      <c r="S1934" s="4">
        <v>8.6999999999999993</v>
      </c>
      <c r="T1934" t="s">
        <v>118</v>
      </c>
    </row>
    <row r="1935" spans="1:20" x14ac:dyDescent="0.35">
      <c r="A1935" t="s">
        <v>3974</v>
      </c>
      <c r="B1935" s="5" t="s">
        <v>100</v>
      </c>
      <c r="C1935" s="6">
        <v>54346</v>
      </c>
      <c r="D1935" t="s">
        <v>74</v>
      </c>
      <c r="E1935">
        <v>67933</v>
      </c>
      <c r="F1935" s="5" t="s">
        <v>58</v>
      </c>
      <c r="G1935" s="5" t="s">
        <v>42</v>
      </c>
      <c r="H1935" s="5" t="s">
        <v>75</v>
      </c>
      <c r="I1935" t="s">
        <v>44</v>
      </c>
      <c r="J1935" t="s">
        <v>75</v>
      </c>
      <c r="K1935">
        <v>100</v>
      </c>
      <c r="L1935" s="5" t="s">
        <v>3975</v>
      </c>
      <c r="M1935" s="5" t="s">
        <v>28</v>
      </c>
      <c r="N1935">
        <v>1</v>
      </c>
      <c r="O1935" t="s">
        <v>147</v>
      </c>
      <c r="P1935" s="1">
        <v>45715</v>
      </c>
      <c r="Q1935" s="1">
        <v>45738</v>
      </c>
      <c r="R1935">
        <v>1549</v>
      </c>
      <c r="S1935" s="4">
        <v>8.5</v>
      </c>
      <c r="T1935" t="s">
        <v>153</v>
      </c>
    </row>
    <row r="1936" spans="1:20" x14ac:dyDescent="0.35">
      <c r="A1936" t="s">
        <v>3976</v>
      </c>
      <c r="B1936" s="5" t="s">
        <v>73</v>
      </c>
      <c r="C1936" s="6">
        <v>70194</v>
      </c>
      <c r="D1936" t="s">
        <v>22</v>
      </c>
      <c r="E1936">
        <v>70194</v>
      </c>
      <c r="F1936" s="5" t="s">
        <v>66</v>
      </c>
      <c r="G1936" s="5" t="s">
        <v>42</v>
      </c>
      <c r="H1936" s="5" t="s">
        <v>157</v>
      </c>
      <c r="I1936" t="s">
        <v>35</v>
      </c>
      <c r="J1936" t="s">
        <v>157</v>
      </c>
      <c r="K1936">
        <v>0</v>
      </c>
      <c r="L1936" s="5" t="s">
        <v>3977</v>
      </c>
      <c r="M1936" s="5" t="s">
        <v>54</v>
      </c>
      <c r="N1936">
        <v>6</v>
      </c>
      <c r="O1936" t="s">
        <v>46</v>
      </c>
      <c r="P1936" s="1">
        <v>45481</v>
      </c>
      <c r="Q1936" s="1">
        <v>45528</v>
      </c>
      <c r="R1936">
        <v>1557</v>
      </c>
      <c r="S1936" s="4">
        <v>6.3</v>
      </c>
      <c r="T1936" t="s">
        <v>38</v>
      </c>
    </row>
    <row r="1937" spans="1:20" x14ac:dyDescent="0.35">
      <c r="A1937" t="s">
        <v>3978</v>
      </c>
      <c r="B1937" s="5" t="s">
        <v>49</v>
      </c>
      <c r="C1937" s="6">
        <v>94729</v>
      </c>
      <c r="D1937" t="s">
        <v>41</v>
      </c>
      <c r="E1937">
        <v>80520</v>
      </c>
      <c r="F1937" s="5" t="s">
        <v>50</v>
      </c>
      <c r="G1937" s="5" t="s">
        <v>51</v>
      </c>
      <c r="H1937" s="5" t="s">
        <v>126</v>
      </c>
      <c r="I1937" t="s">
        <v>44</v>
      </c>
      <c r="J1937" t="s">
        <v>133</v>
      </c>
      <c r="K1937">
        <v>100</v>
      </c>
      <c r="L1937" s="5" t="s">
        <v>3979</v>
      </c>
      <c r="M1937" s="5" t="s">
        <v>54</v>
      </c>
      <c r="N1937">
        <v>3</v>
      </c>
      <c r="O1937" t="s">
        <v>29</v>
      </c>
      <c r="P1937" s="1">
        <v>45737</v>
      </c>
      <c r="Q1937" s="1">
        <v>45765</v>
      </c>
      <c r="R1937">
        <v>770</v>
      </c>
      <c r="S1937" s="4">
        <v>6.5</v>
      </c>
      <c r="T1937" t="s">
        <v>136</v>
      </c>
    </row>
    <row r="1938" spans="1:20" x14ac:dyDescent="0.35">
      <c r="A1938" t="s">
        <v>3980</v>
      </c>
      <c r="B1938" s="5" t="s">
        <v>217</v>
      </c>
      <c r="C1938" s="6">
        <v>46286</v>
      </c>
      <c r="D1938" t="s">
        <v>22</v>
      </c>
      <c r="E1938">
        <v>46286</v>
      </c>
      <c r="F1938" s="5" t="s">
        <v>58</v>
      </c>
      <c r="G1938" s="5" t="s">
        <v>59</v>
      </c>
      <c r="H1938" s="5" t="s">
        <v>52</v>
      </c>
      <c r="I1938" t="s">
        <v>44</v>
      </c>
      <c r="J1938" t="s">
        <v>52</v>
      </c>
      <c r="K1938">
        <v>100</v>
      </c>
      <c r="L1938" s="5" t="s">
        <v>3981</v>
      </c>
      <c r="M1938" s="5" t="s">
        <v>70</v>
      </c>
      <c r="N1938">
        <v>0</v>
      </c>
      <c r="O1938" t="s">
        <v>29</v>
      </c>
      <c r="P1938" s="1">
        <v>45553</v>
      </c>
      <c r="Q1938" s="1">
        <v>45616</v>
      </c>
      <c r="R1938">
        <v>2261</v>
      </c>
      <c r="S1938" s="4">
        <v>9.6</v>
      </c>
      <c r="T1938" t="s">
        <v>243</v>
      </c>
    </row>
    <row r="1939" spans="1:20" x14ac:dyDescent="0.35">
      <c r="A1939" t="s">
        <v>3982</v>
      </c>
      <c r="B1939" s="5" t="s">
        <v>91</v>
      </c>
      <c r="C1939" s="6">
        <v>166362</v>
      </c>
      <c r="D1939" t="s">
        <v>22</v>
      </c>
      <c r="E1939">
        <v>166362</v>
      </c>
      <c r="F1939" s="5" t="s">
        <v>66</v>
      </c>
      <c r="G1939" s="5" t="s">
        <v>42</v>
      </c>
      <c r="H1939" s="5" t="s">
        <v>68</v>
      </c>
      <c r="I1939" t="s">
        <v>35</v>
      </c>
      <c r="J1939" t="s">
        <v>97</v>
      </c>
      <c r="K1939">
        <v>50</v>
      </c>
      <c r="L1939" s="5" t="s">
        <v>3983</v>
      </c>
      <c r="M1939" s="5" t="s">
        <v>28</v>
      </c>
      <c r="N1939">
        <v>9</v>
      </c>
      <c r="O1939" t="s">
        <v>71</v>
      </c>
      <c r="P1939" s="1">
        <v>45730</v>
      </c>
      <c r="Q1939" s="1">
        <v>45750</v>
      </c>
      <c r="R1939">
        <v>884</v>
      </c>
      <c r="S1939" s="4">
        <v>6.9</v>
      </c>
      <c r="T1939" t="s">
        <v>210</v>
      </c>
    </row>
    <row r="1940" spans="1:20" x14ac:dyDescent="0.35">
      <c r="A1940" t="s">
        <v>3984</v>
      </c>
      <c r="B1940" s="5" t="s">
        <v>28801</v>
      </c>
      <c r="C1940" s="6">
        <v>185959</v>
      </c>
      <c r="D1940" t="s">
        <v>92</v>
      </c>
      <c r="E1940">
        <v>139469</v>
      </c>
      <c r="F1940" s="5" t="s">
        <v>23</v>
      </c>
      <c r="G1940" s="5" t="s">
        <v>42</v>
      </c>
      <c r="H1940" s="5" t="s">
        <v>93</v>
      </c>
      <c r="I1940" t="s">
        <v>44</v>
      </c>
      <c r="J1940" t="s">
        <v>93</v>
      </c>
      <c r="K1940">
        <v>100</v>
      </c>
      <c r="L1940" s="5" t="s">
        <v>3985</v>
      </c>
      <c r="M1940" s="5" t="s">
        <v>70</v>
      </c>
      <c r="N1940">
        <v>12</v>
      </c>
      <c r="O1940" t="s">
        <v>172</v>
      </c>
      <c r="P1940" s="1">
        <v>45403</v>
      </c>
      <c r="Q1940" s="1">
        <v>45458</v>
      </c>
      <c r="R1940">
        <v>2359</v>
      </c>
      <c r="S1940" s="4">
        <v>6.1</v>
      </c>
      <c r="T1940" t="s">
        <v>63</v>
      </c>
    </row>
    <row r="1941" spans="1:20" x14ac:dyDescent="0.35">
      <c r="A1941" t="s">
        <v>3986</v>
      </c>
      <c r="B1941" s="5" t="s">
        <v>28801</v>
      </c>
      <c r="C1941" s="6">
        <v>124415</v>
      </c>
      <c r="D1941" t="s">
        <v>22</v>
      </c>
      <c r="E1941">
        <v>124415</v>
      </c>
      <c r="F1941" s="5" t="s">
        <v>66</v>
      </c>
      <c r="G1941" s="5" t="s">
        <v>24</v>
      </c>
      <c r="H1941" s="5" t="s">
        <v>165</v>
      </c>
      <c r="I1941" t="s">
        <v>26</v>
      </c>
      <c r="J1941" t="s">
        <v>165</v>
      </c>
      <c r="K1941">
        <v>50</v>
      </c>
      <c r="L1941" s="5" t="s">
        <v>3987</v>
      </c>
      <c r="M1941" s="5" t="s">
        <v>28</v>
      </c>
      <c r="N1941">
        <v>9</v>
      </c>
      <c r="O1941" t="s">
        <v>147</v>
      </c>
      <c r="P1941" s="1">
        <v>45397</v>
      </c>
      <c r="Q1941" s="1">
        <v>45442</v>
      </c>
      <c r="R1941">
        <v>2248</v>
      </c>
      <c r="S1941" s="4">
        <v>6.3</v>
      </c>
      <c r="T1941" t="s">
        <v>63</v>
      </c>
    </row>
    <row r="1942" spans="1:20" x14ac:dyDescent="0.35">
      <c r="A1942" t="s">
        <v>3988</v>
      </c>
      <c r="B1942" s="5" t="s">
        <v>28802</v>
      </c>
      <c r="C1942" s="6">
        <v>69802</v>
      </c>
      <c r="D1942" t="s">
        <v>22</v>
      </c>
      <c r="E1942">
        <v>69802</v>
      </c>
      <c r="F1942" s="5" t="s">
        <v>58</v>
      </c>
      <c r="G1942" s="5" t="s">
        <v>42</v>
      </c>
      <c r="H1942" s="5" t="s">
        <v>129</v>
      </c>
      <c r="I1942" t="s">
        <v>44</v>
      </c>
      <c r="J1942" t="s">
        <v>126</v>
      </c>
      <c r="K1942">
        <v>50</v>
      </c>
      <c r="L1942" s="5" t="s">
        <v>3989</v>
      </c>
      <c r="M1942" s="5" t="s">
        <v>70</v>
      </c>
      <c r="N1942">
        <v>0</v>
      </c>
      <c r="O1942" t="s">
        <v>29</v>
      </c>
      <c r="P1942" s="1">
        <v>45757</v>
      </c>
      <c r="Q1942" s="1">
        <v>45801</v>
      </c>
      <c r="R1942">
        <v>1731</v>
      </c>
      <c r="S1942" s="4">
        <v>7.8</v>
      </c>
      <c r="T1942" t="s">
        <v>103</v>
      </c>
    </row>
    <row r="1943" spans="1:20" x14ac:dyDescent="0.35">
      <c r="A1943" t="s">
        <v>3990</v>
      </c>
      <c r="B1943" s="5" t="s">
        <v>217</v>
      </c>
      <c r="C1943" s="6">
        <v>220589</v>
      </c>
      <c r="D1943" t="s">
        <v>22</v>
      </c>
      <c r="E1943">
        <v>220589</v>
      </c>
      <c r="F1943" s="5" t="s">
        <v>23</v>
      </c>
      <c r="G1943" s="5" t="s">
        <v>51</v>
      </c>
      <c r="H1943" s="5" t="s">
        <v>101</v>
      </c>
      <c r="I1943" t="s">
        <v>44</v>
      </c>
      <c r="J1943" t="s">
        <v>101</v>
      </c>
      <c r="K1943">
        <v>50</v>
      </c>
      <c r="L1943" s="5" t="s">
        <v>3991</v>
      </c>
      <c r="M1943" s="5" t="s">
        <v>70</v>
      </c>
      <c r="N1943">
        <v>18</v>
      </c>
      <c r="O1943" t="s">
        <v>107</v>
      </c>
      <c r="P1943" s="1">
        <v>45333</v>
      </c>
      <c r="Q1943" s="1">
        <v>45381</v>
      </c>
      <c r="R1943">
        <v>1595</v>
      </c>
      <c r="S1943" s="4">
        <v>5.7</v>
      </c>
      <c r="T1943" t="s">
        <v>108</v>
      </c>
    </row>
    <row r="1944" spans="1:20" x14ac:dyDescent="0.35">
      <c r="A1944" t="s">
        <v>3992</v>
      </c>
      <c r="B1944" s="5" t="s">
        <v>162</v>
      </c>
      <c r="C1944" s="6">
        <v>80123</v>
      </c>
      <c r="D1944" t="s">
        <v>81</v>
      </c>
      <c r="E1944">
        <v>108166</v>
      </c>
      <c r="F1944" s="5" t="s">
        <v>50</v>
      </c>
      <c r="G1944" s="5" t="s">
        <v>24</v>
      </c>
      <c r="H1944" s="5" t="s">
        <v>82</v>
      </c>
      <c r="I1944" t="s">
        <v>44</v>
      </c>
      <c r="J1944" t="s">
        <v>82</v>
      </c>
      <c r="K1944">
        <v>0</v>
      </c>
      <c r="L1944" s="5" t="s">
        <v>3993</v>
      </c>
      <c r="M1944" s="5" t="s">
        <v>54</v>
      </c>
      <c r="N1944">
        <v>4</v>
      </c>
      <c r="O1944" t="s">
        <v>172</v>
      </c>
      <c r="P1944" s="1">
        <v>45674</v>
      </c>
      <c r="Q1944" s="1">
        <v>45715</v>
      </c>
      <c r="R1944">
        <v>1255</v>
      </c>
      <c r="S1944" s="4">
        <v>9.1999999999999993</v>
      </c>
      <c r="T1944" t="s">
        <v>79</v>
      </c>
    </row>
    <row r="1945" spans="1:20" x14ac:dyDescent="0.35">
      <c r="A1945" t="s">
        <v>3994</v>
      </c>
      <c r="B1945" s="5" t="s">
        <v>21</v>
      </c>
      <c r="C1945" s="6">
        <v>116909</v>
      </c>
      <c r="D1945" t="s">
        <v>22</v>
      </c>
      <c r="E1945">
        <v>116909</v>
      </c>
      <c r="F1945" s="5" t="s">
        <v>50</v>
      </c>
      <c r="G1945" s="5" t="s">
        <v>51</v>
      </c>
      <c r="H1945" s="5" t="s">
        <v>101</v>
      </c>
      <c r="I1945" t="s">
        <v>44</v>
      </c>
      <c r="J1945" t="s">
        <v>629</v>
      </c>
      <c r="K1945">
        <v>100</v>
      </c>
      <c r="L1945" s="5" t="s">
        <v>3995</v>
      </c>
      <c r="M1945" s="5" t="s">
        <v>37</v>
      </c>
      <c r="N1945">
        <v>2</v>
      </c>
      <c r="O1945" t="s">
        <v>107</v>
      </c>
      <c r="P1945" s="1">
        <v>45501</v>
      </c>
      <c r="Q1945" s="1">
        <v>45573</v>
      </c>
      <c r="R1945">
        <v>2205</v>
      </c>
      <c r="S1945" s="4">
        <v>9.1</v>
      </c>
      <c r="T1945" t="s">
        <v>89</v>
      </c>
    </row>
    <row r="1946" spans="1:20" x14ac:dyDescent="0.35">
      <c r="A1946" t="s">
        <v>3996</v>
      </c>
      <c r="B1946" s="5" t="s">
        <v>91</v>
      </c>
      <c r="C1946" s="6">
        <v>43728</v>
      </c>
      <c r="D1946" t="s">
        <v>41</v>
      </c>
      <c r="E1946">
        <v>37169</v>
      </c>
      <c r="F1946" s="5" t="s">
        <v>58</v>
      </c>
      <c r="G1946" s="5" t="s">
        <v>24</v>
      </c>
      <c r="H1946" s="5" t="s">
        <v>151</v>
      </c>
      <c r="I1946" t="s">
        <v>44</v>
      </c>
      <c r="J1946" t="s">
        <v>151</v>
      </c>
      <c r="K1946">
        <v>0</v>
      </c>
      <c r="L1946" s="5" t="s">
        <v>3997</v>
      </c>
      <c r="M1946" s="5" t="s">
        <v>37</v>
      </c>
      <c r="N1946">
        <v>1</v>
      </c>
      <c r="O1946" t="s">
        <v>88</v>
      </c>
      <c r="P1946" s="1">
        <v>45593</v>
      </c>
      <c r="Q1946" s="1">
        <v>45663</v>
      </c>
      <c r="R1946">
        <v>2246</v>
      </c>
      <c r="S1946" s="4">
        <v>5.4</v>
      </c>
      <c r="T1946" t="s">
        <v>89</v>
      </c>
    </row>
    <row r="1947" spans="1:20" x14ac:dyDescent="0.35">
      <c r="A1947" t="s">
        <v>3998</v>
      </c>
      <c r="B1947" s="5" t="s">
        <v>179</v>
      </c>
      <c r="C1947" s="6">
        <v>64573</v>
      </c>
      <c r="D1947" t="s">
        <v>41</v>
      </c>
      <c r="E1947">
        <v>54887</v>
      </c>
      <c r="F1947" s="5" t="s">
        <v>58</v>
      </c>
      <c r="G1947" s="5" t="s">
        <v>59</v>
      </c>
      <c r="H1947" s="5" t="s">
        <v>151</v>
      </c>
      <c r="I1947" t="s">
        <v>35</v>
      </c>
      <c r="J1947" t="s">
        <v>151</v>
      </c>
      <c r="K1947">
        <v>50</v>
      </c>
      <c r="L1947" s="5" t="s">
        <v>3999</v>
      </c>
      <c r="M1947" s="5" t="s">
        <v>54</v>
      </c>
      <c r="N1947">
        <v>0</v>
      </c>
      <c r="O1947" t="s">
        <v>62</v>
      </c>
      <c r="P1947" s="1">
        <v>45773</v>
      </c>
      <c r="Q1947" s="1">
        <v>45838</v>
      </c>
      <c r="R1947">
        <v>2310</v>
      </c>
      <c r="S1947" s="4">
        <v>9</v>
      </c>
      <c r="T1947" t="s">
        <v>153</v>
      </c>
    </row>
    <row r="1948" spans="1:20" x14ac:dyDescent="0.35">
      <c r="A1948" t="s">
        <v>4000</v>
      </c>
      <c r="B1948" s="5" t="s">
        <v>217</v>
      </c>
      <c r="C1948" s="6">
        <v>117914</v>
      </c>
      <c r="D1948" t="s">
        <v>120</v>
      </c>
      <c r="E1948">
        <v>106123</v>
      </c>
      <c r="F1948" s="5" t="s">
        <v>50</v>
      </c>
      <c r="G1948" s="5" t="s">
        <v>51</v>
      </c>
      <c r="H1948" s="5" t="s">
        <v>121</v>
      </c>
      <c r="I1948" t="s">
        <v>44</v>
      </c>
      <c r="J1948" t="s">
        <v>121</v>
      </c>
      <c r="K1948">
        <v>100</v>
      </c>
      <c r="L1948" s="5" t="s">
        <v>4001</v>
      </c>
      <c r="M1948" s="5" t="s">
        <v>37</v>
      </c>
      <c r="N1948">
        <v>2</v>
      </c>
      <c r="O1948" t="s">
        <v>29</v>
      </c>
      <c r="P1948" s="1">
        <v>45502</v>
      </c>
      <c r="Q1948" s="1">
        <v>45575</v>
      </c>
      <c r="R1948">
        <v>1827</v>
      </c>
      <c r="S1948" s="4">
        <v>6.1</v>
      </c>
      <c r="T1948" t="s">
        <v>108</v>
      </c>
    </row>
    <row r="1949" spans="1:20" x14ac:dyDescent="0.35">
      <c r="A1949" t="s">
        <v>4002</v>
      </c>
      <c r="B1949" s="5" t="s">
        <v>179</v>
      </c>
      <c r="C1949" s="6">
        <v>152384</v>
      </c>
      <c r="D1949" t="s">
        <v>22</v>
      </c>
      <c r="E1949">
        <v>152384</v>
      </c>
      <c r="F1949" s="5" t="s">
        <v>23</v>
      </c>
      <c r="G1949" s="5" t="s">
        <v>42</v>
      </c>
      <c r="H1949" s="5" t="s">
        <v>165</v>
      </c>
      <c r="I1949" t="s">
        <v>35</v>
      </c>
      <c r="J1949" t="s">
        <v>915</v>
      </c>
      <c r="K1949">
        <v>100</v>
      </c>
      <c r="L1949" s="5" t="s">
        <v>4003</v>
      </c>
      <c r="M1949" s="5" t="s">
        <v>37</v>
      </c>
      <c r="N1949">
        <v>16</v>
      </c>
      <c r="O1949" t="s">
        <v>141</v>
      </c>
      <c r="P1949" s="1">
        <v>45676</v>
      </c>
      <c r="Q1949" s="1">
        <v>45704</v>
      </c>
      <c r="R1949">
        <v>1687</v>
      </c>
      <c r="S1949" s="4">
        <v>6.3</v>
      </c>
      <c r="T1949" t="s">
        <v>277</v>
      </c>
    </row>
    <row r="1950" spans="1:20" x14ac:dyDescent="0.35">
      <c r="A1950" t="s">
        <v>4004</v>
      </c>
      <c r="B1950" s="5" t="s">
        <v>28801</v>
      </c>
      <c r="C1950" s="6">
        <v>68312</v>
      </c>
      <c r="D1950" t="s">
        <v>41</v>
      </c>
      <c r="E1950">
        <v>58065</v>
      </c>
      <c r="F1950" s="5" t="s">
        <v>50</v>
      </c>
      <c r="G1950" s="5" t="s">
        <v>51</v>
      </c>
      <c r="H1950" s="5" t="s">
        <v>151</v>
      </c>
      <c r="I1950" t="s">
        <v>26</v>
      </c>
      <c r="J1950" t="s">
        <v>151</v>
      </c>
      <c r="K1950">
        <v>100</v>
      </c>
      <c r="L1950" s="5" t="s">
        <v>4005</v>
      </c>
      <c r="M1950" s="5" t="s">
        <v>54</v>
      </c>
      <c r="N1950">
        <v>3</v>
      </c>
      <c r="O1950" t="s">
        <v>107</v>
      </c>
      <c r="P1950" s="1">
        <v>45747</v>
      </c>
      <c r="Q1950" s="1">
        <v>45766</v>
      </c>
      <c r="R1950">
        <v>509</v>
      </c>
      <c r="S1950" s="4">
        <v>5.2</v>
      </c>
      <c r="T1950" t="s">
        <v>89</v>
      </c>
    </row>
    <row r="1951" spans="1:20" x14ac:dyDescent="0.35">
      <c r="A1951" t="s">
        <v>4006</v>
      </c>
      <c r="B1951" s="5" t="s">
        <v>162</v>
      </c>
      <c r="C1951" s="6">
        <v>85129</v>
      </c>
      <c r="D1951" t="s">
        <v>74</v>
      </c>
      <c r="E1951">
        <v>106411</v>
      </c>
      <c r="F1951" s="5" t="s">
        <v>50</v>
      </c>
      <c r="G1951" s="5" t="s">
        <v>24</v>
      </c>
      <c r="H1951" s="5" t="s">
        <v>75</v>
      </c>
      <c r="I1951" t="s">
        <v>26</v>
      </c>
      <c r="J1951" t="s">
        <v>75</v>
      </c>
      <c r="K1951">
        <v>100</v>
      </c>
      <c r="L1951" s="5" t="s">
        <v>4007</v>
      </c>
      <c r="M1951" s="5" t="s">
        <v>70</v>
      </c>
      <c r="N1951">
        <v>4</v>
      </c>
      <c r="O1951" t="s">
        <v>141</v>
      </c>
      <c r="P1951" s="1">
        <v>45292</v>
      </c>
      <c r="Q1951" s="1">
        <v>45308</v>
      </c>
      <c r="R1951">
        <v>1017</v>
      </c>
      <c r="S1951" s="4">
        <v>8.8000000000000007</v>
      </c>
      <c r="T1951" t="s">
        <v>63</v>
      </c>
    </row>
    <row r="1952" spans="1:20" x14ac:dyDescent="0.35">
      <c r="A1952" t="s">
        <v>4008</v>
      </c>
      <c r="B1952" s="5" t="s">
        <v>28801</v>
      </c>
      <c r="C1952" s="6">
        <v>146496</v>
      </c>
      <c r="D1952" t="s">
        <v>120</v>
      </c>
      <c r="E1952">
        <v>131846</v>
      </c>
      <c r="F1952" s="5" t="s">
        <v>66</v>
      </c>
      <c r="G1952" s="5" t="s">
        <v>42</v>
      </c>
      <c r="H1952" s="5" t="s">
        <v>121</v>
      </c>
      <c r="I1952" t="s">
        <v>44</v>
      </c>
      <c r="J1952" t="s">
        <v>121</v>
      </c>
      <c r="K1952">
        <v>0</v>
      </c>
      <c r="L1952" s="5" t="s">
        <v>4009</v>
      </c>
      <c r="M1952" s="5" t="s">
        <v>37</v>
      </c>
      <c r="N1952">
        <v>7</v>
      </c>
      <c r="O1952" t="s">
        <v>85</v>
      </c>
      <c r="P1952" s="1">
        <v>45722</v>
      </c>
      <c r="Q1952" s="1">
        <v>45759</v>
      </c>
      <c r="R1952">
        <v>1644</v>
      </c>
      <c r="S1952" s="4">
        <v>6.6</v>
      </c>
      <c r="T1952" t="s">
        <v>108</v>
      </c>
    </row>
    <row r="1953" spans="1:20" x14ac:dyDescent="0.35">
      <c r="A1953" t="s">
        <v>4010</v>
      </c>
      <c r="B1953" s="5" t="s">
        <v>28802</v>
      </c>
      <c r="C1953" s="6">
        <v>120458</v>
      </c>
      <c r="D1953" t="s">
        <v>22</v>
      </c>
      <c r="E1953">
        <v>120458</v>
      </c>
      <c r="F1953" s="5" t="s">
        <v>50</v>
      </c>
      <c r="G1953" s="5" t="s">
        <v>59</v>
      </c>
      <c r="H1953" s="5" t="s">
        <v>68</v>
      </c>
      <c r="I1953" t="s">
        <v>26</v>
      </c>
      <c r="J1953" t="s">
        <v>68</v>
      </c>
      <c r="K1953">
        <v>0</v>
      </c>
      <c r="L1953" s="5" t="s">
        <v>4011</v>
      </c>
      <c r="M1953" s="5" t="s">
        <v>70</v>
      </c>
      <c r="N1953">
        <v>4</v>
      </c>
      <c r="O1953" t="s">
        <v>167</v>
      </c>
      <c r="P1953" s="1">
        <v>45716</v>
      </c>
      <c r="Q1953" s="1">
        <v>45747</v>
      </c>
      <c r="R1953">
        <v>650</v>
      </c>
      <c r="S1953" s="4">
        <v>5.8</v>
      </c>
      <c r="T1953" t="s">
        <v>79</v>
      </c>
    </row>
    <row r="1954" spans="1:20" x14ac:dyDescent="0.35">
      <c r="A1954" t="s">
        <v>4012</v>
      </c>
      <c r="B1954" s="5" t="s">
        <v>28802</v>
      </c>
      <c r="C1954" s="6">
        <v>306393</v>
      </c>
      <c r="D1954" t="s">
        <v>22</v>
      </c>
      <c r="E1954">
        <v>306393</v>
      </c>
      <c r="F1954" s="5" t="s">
        <v>23</v>
      </c>
      <c r="G1954" s="5" t="s">
        <v>24</v>
      </c>
      <c r="H1954" s="5" t="s">
        <v>97</v>
      </c>
      <c r="I1954" t="s">
        <v>26</v>
      </c>
      <c r="J1954" t="s">
        <v>93</v>
      </c>
      <c r="K1954">
        <v>100</v>
      </c>
      <c r="L1954" s="5" t="s">
        <v>4013</v>
      </c>
      <c r="M1954" s="5" t="s">
        <v>70</v>
      </c>
      <c r="N1954">
        <v>12</v>
      </c>
      <c r="O1954" t="s">
        <v>167</v>
      </c>
      <c r="P1954" s="1">
        <v>45411</v>
      </c>
      <c r="Q1954" s="1">
        <v>45439</v>
      </c>
      <c r="R1954">
        <v>2084</v>
      </c>
      <c r="S1954" s="4">
        <v>6.5</v>
      </c>
      <c r="T1954" t="s">
        <v>47</v>
      </c>
    </row>
    <row r="1955" spans="1:20" x14ac:dyDescent="0.35">
      <c r="A1955" t="s">
        <v>4014</v>
      </c>
      <c r="B1955" s="5" t="s">
        <v>174</v>
      </c>
      <c r="C1955" s="6">
        <v>119182</v>
      </c>
      <c r="D1955" t="s">
        <v>22</v>
      </c>
      <c r="E1955">
        <v>119182</v>
      </c>
      <c r="F1955" s="5" t="s">
        <v>66</v>
      </c>
      <c r="G1955" s="5" t="s">
        <v>59</v>
      </c>
      <c r="H1955" s="5" t="s">
        <v>129</v>
      </c>
      <c r="I1955" t="s">
        <v>26</v>
      </c>
      <c r="J1955" t="s">
        <v>129</v>
      </c>
      <c r="K1955">
        <v>0</v>
      </c>
      <c r="L1955" s="5" t="s">
        <v>4015</v>
      </c>
      <c r="M1955" s="5" t="s">
        <v>28</v>
      </c>
      <c r="N1955">
        <v>6</v>
      </c>
      <c r="O1955" t="s">
        <v>78</v>
      </c>
      <c r="P1955" s="1">
        <v>45506</v>
      </c>
      <c r="Q1955" s="1">
        <v>45575</v>
      </c>
      <c r="R1955">
        <v>1648</v>
      </c>
      <c r="S1955" s="4">
        <v>5.6</v>
      </c>
      <c r="T1955" t="s">
        <v>136</v>
      </c>
    </row>
    <row r="1956" spans="1:20" x14ac:dyDescent="0.35">
      <c r="A1956" t="s">
        <v>4016</v>
      </c>
      <c r="B1956" s="5" t="s">
        <v>28799</v>
      </c>
      <c r="C1956" s="6">
        <v>190595</v>
      </c>
      <c r="D1956" t="s">
        <v>120</v>
      </c>
      <c r="E1956">
        <v>171536</v>
      </c>
      <c r="F1956" s="5" t="s">
        <v>23</v>
      </c>
      <c r="G1956" s="5" t="s">
        <v>24</v>
      </c>
      <c r="H1956" s="5" t="s">
        <v>121</v>
      </c>
      <c r="I1956" t="s">
        <v>44</v>
      </c>
      <c r="J1956" t="s">
        <v>121</v>
      </c>
      <c r="K1956">
        <v>100</v>
      </c>
      <c r="L1956" s="5" t="s">
        <v>4017</v>
      </c>
      <c r="M1956" s="5" t="s">
        <v>54</v>
      </c>
      <c r="N1956">
        <v>18</v>
      </c>
      <c r="O1956" t="s">
        <v>46</v>
      </c>
      <c r="P1956" s="1">
        <v>45577</v>
      </c>
      <c r="Q1956" s="1">
        <v>45602</v>
      </c>
      <c r="R1956">
        <v>668</v>
      </c>
      <c r="S1956" s="4">
        <v>5.2</v>
      </c>
      <c r="T1956" t="s">
        <v>153</v>
      </c>
    </row>
    <row r="1957" spans="1:20" x14ac:dyDescent="0.35">
      <c r="A1957" t="s">
        <v>4018</v>
      </c>
      <c r="B1957" s="5" t="s">
        <v>28799</v>
      </c>
      <c r="C1957" s="6">
        <v>133627</v>
      </c>
      <c r="D1957" t="s">
        <v>81</v>
      </c>
      <c r="E1957">
        <v>180396</v>
      </c>
      <c r="F1957" s="5" t="s">
        <v>66</v>
      </c>
      <c r="G1957" s="5" t="s">
        <v>24</v>
      </c>
      <c r="H1957" s="5" t="s">
        <v>82</v>
      </c>
      <c r="I1957" t="s">
        <v>26</v>
      </c>
      <c r="J1957" t="s">
        <v>410</v>
      </c>
      <c r="K1957">
        <v>100</v>
      </c>
      <c r="L1957" s="5" t="s">
        <v>4019</v>
      </c>
      <c r="M1957" s="5" t="s">
        <v>54</v>
      </c>
      <c r="N1957">
        <v>9</v>
      </c>
      <c r="O1957" t="s">
        <v>29</v>
      </c>
      <c r="P1957" s="1">
        <v>45508</v>
      </c>
      <c r="Q1957" s="1">
        <v>45578</v>
      </c>
      <c r="R1957">
        <v>1422</v>
      </c>
      <c r="S1957" s="4">
        <v>7.2</v>
      </c>
      <c r="T1957" t="s">
        <v>79</v>
      </c>
    </row>
    <row r="1958" spans="1:20" x14ac:dyDescent="0.35">
      <c r="A1958" t="s">
        <v>4020</v>
      </c>
      <c r="B1958" s="5" t="s">
        <v>162</v>
      </c>
      <c r="C1958" s="6">
        <v>102896</v>
      </c>
      <c r="D1958" t="s">
        <v>22</v>
      </c>
      <c r="E1958">
        <v>102896</v>
      </c>
      <c r="F1958" s="5" t="s">
        <v>50</v>
      </c>
      <c r="G1958" s="5" t="s">
        <v>51</v>
      </c>
      <c r="H1958" s="5" t="s">
        <v>68</v>
      </c>
      <c r="I1958" t="s">
        <v>44</v>
      </c>
      <c r="J1958" t="s">
        <v>191</v>
      </c>
      <c r="K1958">
        <v>100</v>
      </c>
      <c r="L1958" s="5" t="s">
        <v>4021</v>
      </c>
      <c r="M1958" s="5" t="s">
        <v>37</v>
      </c>
      <c r="N1958">
        <v>2</v>
      </c>
      <c r="O1958" t="s">
        <v>135</v>
      </c>
      <c r="P1958" s="1">
        <v>45403</v>
      </c>
      <c r="Q1958" s="1">
        <v>45417</v>
      </c>
      <c r="R1958">
        <v>1871</v>
      </c>
      <c r="S1958" s="4">
        <v>6.3</v>
      </c>
      <c r="T1958" t="s">
        <v>103</v>
      </c>
    </row>
    <row r="1959" spans="1:20" x14ac:dyDescent="0.35">
      <c r="A1959" t="s">
        <v>4022</v>
      </c>
      <c r="B1959" s="5" t="s">
        <v>73</v>
      </c>
      <c r="C1959" s="6">
        <v>53828</v>
      </c>
      <c r="D1959" t="s">
        <v>41</v>
      </c>
      <c r="E1959">
        <v>45754</v>
      </c>
      <c r="F1959" s="5" t="s">
        <v>58</v>
      </c>
      <c r="G1959" s="5" t="s">
        <v>42</v>
      </c>
      <c r="H1959" s="5" t="s">
        <v>60</v>
      </c>
      <c r="I1959" t="s">
        <v>44</v>
      </c>
      <c r="J1959" t="s">
        <v>60</v>
      </c>
      <c r="K1959">
        <v>100</v>
      </c>
      <c r="L1959" s="5" t="s">
        <v>4023</v>
      </c>
      <c r="M1959" s="5" t="s">
        <v>54</v>
      </c>
      <c r="N1959">
        <v>0</v>
      </c>
      <c r="O1959" t="s">
        <v>71</v>
      </c>
      <c r="P1959" s="1">
        <v>45368</v>
      </c>
      <c r="Q1959" s="1">
        <v>45389</v>
      </c>
      <c r="R1959">
        <v>1829</v>
      </c>
      <c r="S1959" s="4">
        <v>6.3</v>
      </c>
      <c r="T1959" t="s">
        <v>89</v>
      </c>
    </row>
    <row r="1960" spans="1:20" x14ac:dyDescent="0.35">
      <c r="A1960" t="s">
        <v>4024</v>
      </c>
      <c r="B1960" s="5" t="s">
        <v>57</v>
      </c>
      <c r="C1960" s="6">
        <v>229532</v>
      </c>
      <c r="D1960" t="s">
        <v>41</v>
      </c>
      <c r="E1960">
        <v>195102</v>
      </c>
      <c r="F1960" s="5" t="s">
        <v>23</v>
      </c>
      <c r="G1960" s="5" t="s">
        <v>59</v>
      </c>
      <c r="H1960" s="5" t="s">
        <v>126</v>
      </c>
      <c r="I1960" t="s">
        <v>35</v>
      </c>
      <c r="J1960" t="s">
        <v>151</v>
      </c>
      <c r="K1960">
        <v>100</v>
      </c>
      <c r="L1960" s="5" t="s">
        <v>4025</v>
      </c>
      <c r="M1960" s="5" t="s">
        <v>70</v>
      </c>
      <c r="N1960">
        <v>19</v>
      </c>
      <c r="O1960" t="s">
        <v>62</v>
      </c>
      <c r="P1960" s="1">
        <v>45659</v>
      </c>
      <c r="Q1960" s="1">
        <v>45731</v>
      </c>
      <c r="R1960">
        <v>548</v>
      </c>
      <c r="S1960" s="4">
        <v>7.8</v>
      </c>
      <c r="T1960" t="s">
        <v>55</v>
      </c>
    </row>
    <row r="1961" spans="1:20" x14ac:dyDescent="0.35">
      <c r="A1961" t="s">
        <v>4026</v>
      </c>
      <c r="B1961" s="5" t="s">
        <v>28800</v>
      </c>
      <c r="C1961" s="6">
        <v>50929</v>
      </c>
      <c r="D1961" t="s">
        <v>22</v>
      </c>
      <c r="E1961">
        <v>50929</v>
      </c>
      <c r="F1961" s="5" t="s">
        <v>66</v>
      </c>
      <c r="G1961" s="5" t="s">
        <v>51</v>
      </c>
      <c r="H1961" s="5" t="s">
        <v>116</v>
      </c>
      <c r="I1961" t="s">
        <v>35</v>
      </c>
      <c r="J1961" t="s">
        <v>116</v>
      </c>
      <c r="K1961">
        <v>100</v>
      </c>
      <c r="L1961" s="5" t="s">
        <v>4027</v>
      </c>
      <c r="M1961" s="5" t="s">
        <v>28</v>
      </c>
      <c r="N1961">
        <v>7</v>
      </c>
      <c r="O1961" t="s">
        <v>112</v>
      </c>
      <c r="P1961" s="1">
        <v>45657</v>
      </c>
      <c r="Q1961" s="1">
        <v>45687</v>
      </c>
      <c r="R1961">
        <v>1837</v>
      </c>
      <c r="S1961" s="4">
        <v>7.8</v>
      </c>
      <c r="T1961" t="s">
        <v>103</v>
      </c>
    </row>
    <row r="1962" spans="1:20" x14ac:dyDescent="0.35">
      <c r="A1962" t="s">
        <v>4028</v>
      </c>
      <c r="B1962" s="5" t="s">
        <v>179</v>
      </c>
      <c r="C1962" s="6">
        <v>119585</v>
      </c>
      <c r="D1962" t="s">
        <v>41</v>
      </c>
      <c r="E1962">
        <v>101647</v>
      </c>
      <c r="F1962" s="5" t="s">
        <v>66</v>
      </c>
      <c r="G1962" s="5" t="s">
        <v>24</v>
      </c>
      <c r="H1962" s="5" t="s">
        <v>43</v>
      </c>
      <c r="I1962" t="s">
        <v>44</v>
      </c>
      <c r="J1962" t="s">
        <v>43</v>
      </c>
      <c r="K1962">
        <v>50</v>
      </c>
      <c r="L1962" s="5" t="s">
        <v>4029</v>
      </c>
      <c r="M1962" s="5" t="s">
        <v>70</v>
      </c>
      <c r="N1962">
        <v>5</v>
      </c>
      <c r="O1962" t="s">
        <v>147</v>
      </c>
      <c r="P1962" s="1">
        <v>45715</v>
      </c>
      <c r="Q1962" s="1">
        <v>45775</v>
      </c>
      <c r="R1962">
        <v>1402</v>
      </c>
      <c r="S1962" s="4">
        <v>6</v>
      </c>
      <c r="T1962" t="s">
        <v>153</v>
      </c>
    </row>
    <row r="1963" spans="1:20" x14ac:dyDescent="0.35">
      <c r="A1963" t="s">
        <v>4030</v>
      </c>
      <c r="B1963" s="5" t="s">
        <v>100</v>
      </c>
      <c r="C1963" s="6">
        <v>94488</v>
      </c>
      <c r="D1963" t="s">
        <v>22</v>
      </c>
      <c r="E1963">
        <v>94488</v>
      </c>
      <c r="F1963" s="5" t="s">
        <v>58</v>
      </c>
      <c r="G1963" s="5" t="s">
        <v>59</v>
      </c>
      <c r="H1963" s="5" t="s">
        <v>97</v>
      </c>
      <c r="I1963" t="s">
        <v>26</v>
      </c>
      <c r="J1963" t="s">
        <v>1211</v>
      </c>
      <c r="K1963">
        <v>0</v>
      </c>
      <c r="L1963" s="5" t="s">
        <v>4031</v>
      </c>
      <c r="M1963" s="5" t="s">
        <v>28</v>
      </c>
      <c r="N1963">
        <v>0</v>
      </c>
      <c r="O1963" t="s">
        <v>172</v>
      </c>
      <c r="P1963" s="1">
        <v>45740</v>
      </c>
      <c r="Q1963" s="1">
        <v>45767</v>
      </c>
      <c r="R1963">
        <v>2344</v>
      </c>
      <c r="S1963" s="4">
        <v>7.6</v>
      </c>
      <c r="T1963" t="s">
        <v>108</v>
      </c>
    </row>
    <row r="1964" spans="1:20" x14ac:dyDescent="0.35">
      <c r="A1964" t="s">
        <v>4032</v>
      </c>
      <c r="B1964" s="5" t="s">
        <v>174</v>
      </c>
      <c r="C1964" s="6">
        <v>62316</v>
      </c>
      <c r="D1964" t="s">
        <v>41</v>
      </c>
      <c r="E1964">
        <v>52969</v>
      </c>
      <c r="F1964" s="5" t="s">
        <v>50</v>
      </c>
      <c r="G1964" s="5" t="s">
        <v>24</v>
      </c>
      <c r="H1964" s="5" t="s">
        <v>151</v>
      </c>
      <c r="I1964" t="s">
        <v>44</v>
      </c>
      <c r="J1964" t="s">
        <v>151</v>
      </c>
      <c r="K1964">
        <v>50</v>
      </c>
      <c r="L1964" s="5" t="s">
        <v>4033</v>
      </c>
      <c r="M1964" s="5" t="s">
        <v>54</v>
      </c>
      <c r="N1964">
        <v>2</v>
      </c>
      <c r="O1964" t="s">
        <v>172</v>
      </c>
      <c r="P1964" s="1">
        <v>45375</v>
      </c>
      <c r="Q1964" s="1">
        <v>45389</v>
      </c>
      <c r="R1964">
        <v>602</v>
      </c>
      <c r="S1964" s="4">
        <v>6.4</v>
      </c>
      <c r="T1964" t="s">
        <v>47</v>
      </c>
    </row>
    <row r="1965" spans="1:20" x14ac:dyDescent="0.35">
      <c r="A1965" t="s">
        <v>4034</v>
      </c>
      <c r="B1965" s="5" t="s">
        <v>145</v>
      </c>
      <c r="C1965" s="6">
        <v>108014</v>
      </c>
      <c r="D1965" t="s">
        <v>22</v>
      </c>
      <c r="E1965">
        <v>108014</v>
      </c>
      <c r="F1965" s="5" t="s">
        <v>58</v>
      </c>
      <c r="G1965" s="5" t="s">
        <v>24</v>
      </c>
      <c r="H1965" s="5" t="s">
        <v>97</v>
      </c>
      <c r="I1965" t="s">
        <v>35</v>
      </c>
      <c r="J1965" t="s">
        <v>97</v>
      </c>
      <c r="K1965">
        <v>50</v>
      </c>
      <c r="L1965" s="5" t="s">
        <v>4035</v>
      </c>
      <c r="M1965" s="5" t="s">
        <v>37</v>
      </c>
      <c r="N1965">
        <v>1</v>
      </c>
      <c r="O1965" t="s">
        <v>141</v>
      </c>
      <c r="P1965" s="1">
        <v>45419</v>
      </c>
      <c r="Q1965" s="1">
        <v>45445</v>
      </c>
      <c r="R1965">
        <v>1694</v>
      </c>
      <c r="S1965" s="4">
        <v>8.3000000000000007</v>
      </c>
      <c r="T1965" t="s">
        <v>103</v>
      </c>
    </row>
    <row r="1966" spans="1:20" x14ac:dyDescent="0.35">
      <c r="A1966" t="s">
        <v>4036</v>
      </c>
      <c r="B1966" s="5" t="s">
        <v>100</v>
      </c>
      <c r="C1966" s="6">
        <v>137340</v>
      </c>
      <c r="D1966" t="s">
        <v>41</v>
      </c>
      <c r="E1966">
        <v>116739</v>
      </c>
      <c r="F1966" s="5" t="s">
        <v>66</v>
      </c>
      <c r="G1966" s="5" t="s">
        <v>42</v>
      </c>
      <c r="H1966" s="5" t="s">
        <v>126</v>
      </c>
      <c r="I1966" t="s">
        <v>26</v>
      </c>
      <c r="J1966" t="s">
        <v>126</v>
      </c>
      <c r="K1966">
        <v>50</v>
      </c>
      <c r="L1966" s="5" t="s">
        <v>4037</v>
      </c>
      <c r="M1966" s="5" t="s">
        <v>28</v>
      </c>
      <c r="N1966">
        <v>5</v>
      </c>
      <c r="O1966" t="s">
        <v>46</v>
      </c>
      <c r="P1966" s="1">
        <v>45504</v>
      </c>
      <c r="Q1966" s="1">
        <v>45551</v>
      </c>
      <c r="R1966">
        <v>776</v>
      </c>
      <c r="S1966" s="4">
        <v>9.1</v>
      </c>
      <c r="T1966" t="s">
        <v>95</v>
      </c>
    </row>
    <row r="1967" spans="1:20" x14ac:dyDescent="0.35">
      <c r="A1967" t="s">
        <v>4038</v>
      </c>
      <c r="B1967" s="5" t="s">
        <v>73</v>
      </c>
      <c r="C1967" s="6">
        <v>51851</v>
      </c>
      <c r="D1967" t="s">
        <v>81</v>
      </c>
      <c r="E1967">
        <v>69999</v>
      </c>
      <c r="F1967" s="5" t="s">
        <v>58</v>
      </c>
      <c r="G1967" s="5" t="s">
        <v>51</v>
      </c>
      <c r="H1967" s="5" t="s">
        <v>82</v>
      </c>
      <c r="I1967" t="s">
        <v>26</v>
      </c>
      <c r="J1967" t="s">
        <v>82</v>
      </c>
      <c r="K1967">
        <v>50</v>
      </c>
      <c r="L1967" s="5" t="s">
        <v>4039</v>
      </c>
      <c r="M1967" s="5" t="s">
        <v>54</v>
      </c>
      <c r="N1967">
        <v>0</v>
      </c>
      <c r="O1967" t="s">
        <v>131</v>
      </c>
      <c r="P1967" s="1">
        <v>45429</v>
      </c>
      <c r="Q1967" s="1">
        <v>45493</v>
      </c>
      <c r="R1967">
        <v>2465</v>
      </c>
      <c r="S1967" s="4">
        <v>6.1</v>
      </c>
      <c r="T1967" t="s">
        <v>30</v>
      </c>
    </row>
    <row r="1968" spans="1:20" x14ac:dyDescent="0.35">
      <c r="A1968" t="s">
        <v>4040</v>
      </c>
      <c r="B1968" s="5" t="s">
        <v>91</v>
      </c>
      <c r="C1968" s="6">
        <v>158813</v>
      </c>
      <c r="D1968" t="s">
        <v>22</v>
      </c>
      <c r="E1968">
        <v>158813</v>
      </c>
      <c r="F1968" s="5" t="s">
        <v>66</v>
      </c>
      <c r="G1968" s="5" t="s">
        <v>24</v>
      </c>
      <c r="H1968" s="5" t="s">
        <v>68</v>
      </c>
      <c r="I1968" t="s">
        <v>44</v>
      </c>
      <c r="J1968" t="s">
        <v>68</v>
      </c>
      <c r="K1968">
        <v>100</v>
      </c>
      <c r="L1968" s="5" t="s">
        <v>4041</v>
      </c>
      <c r="M1968" s="5" t="s">
        <v>28</v>
      </c>
      <c r="N1968">
        <v>7</v>
      </c>
      <c r="O1968" t="s">
        <v>107</v>
      </c>
      <c r="P1968" s="1">
        <v>45429</v>
      </c>
      <c r="Q1968" s="1">
        <v>45470</v>
      </c>
      <c r="R1968">
        <v>2495</v>
      </c>
      <c r="S1968" s="4">
        <v>6.8</v>
      </c>
      <c r="T1968" t="s">
        <v>30</v>
      </c>
    </row>
    <row r="1969" spans="1:20" x14ac:dyDescent="0.35">
      <c r="A1969" t="s">
        <v>4042</v>
      </c>
      <c r="B1969" s="5" t="s">
        <v>217</v>
      </c>
      <c r="C1969" s="6">
        <v>272366</v>
      </c>
      <c r="D1969" t="s">
        <v>22</v>
      </c>
      <c r="E1969">
        <v>272366</v>
      </c>
      <c r="F1969" s="5" t="s">
        <v>23</v>
      </c>
      <c r="G1969" s="5" t="s">
        <v>42</v>
      </c>
      <c r="H1969" s="5" t="s">
        <v>68</v>
      </c>
      <c r="I1969" t="s">
        <v>26</v>
      </c>
      <c r="J1969" t="s">
        <v>68</v>
      </c>
      <c r="K1969">
        <v>100</v>
      </c>
      <c r="L1969" s="5" t="s">
        <v>4043</v>
      </c>
      <c r="M1969" s="5" t="s">
        <v>37</v>
      </c>
      <c r="N1969">
        <v>11</v>
      </c>
      <c r="O1969" t="s">
        <v>85</v>
      </c>
      <c r="P1969" s="1">
        <v>45713</v>
      </c>
      <c r="Q1969" s="1">
        <v>45731</v>
      </c>
      <c r="R1969">
        <v>1869</v>
      </c>
      <c r="S1969" s="4">
        <v>5.8</v>
      </c>
      <c r="T1969" t="s">
        <v>38</v>
      </c>
    </row>
    <row r="1970" spans="1:20" x14ac:dyDescent="0.35">
      <c r="A1970" t="s">
        <v>4044</v>
      </c>
      <c r="B1970" s="5" t="s">
        <v>28802</v>
      </c>
      <c r="C1970" s="6">
        <v>66656</v>
      </c>
      <c r="D1970" t="s">
        <v>22</v>
      </c>
      <c r="E1970">
        <v>66656</v>
      </c>
      <c r="F1970" s="5" t="s">
        <v>58</v>
      </c>
      <c r="G1970" s="5" t="s">
        <v>24</v>
      </c>
      <c r="H1970" s="5" t="s">
        <v>52</v>
      </c>
      <c r="I1970" t="s">
        <v>44</v>
      </c>
      <c r="J1970" t="s">
        <v>60</v>
      </c>
      <c r="K1970">
        <v>0</v>
      </c>
      <c r="L1970" s="5" t="s">
        <v>4045</v>
      </c>
      <c r="M1970" s="5" t="s">
        <v>37</v>
      </c>
      <c r="N1970">
        <v>0</v>
      </c>
      <c r="O1970" t="s">
        <v>147</v>
      </c>
      <c r="P1970" s="1">
        <v>45704</v>
      </c>
      <c r="Q1970" s="1">
        <v>45767</v>
      </c>
      <c r="R1970">
        <v>559</v>
      </c>
      <c r="S1970" s="4">
        <v>9.1999999999999993</v>
      </c>
      <c r="T1970" t="s">
        <v>136</v>
      </c>
    </row>
    <row r="1971" spans="1:20" x14ac:dyDescent="0.35">
      <c r="A1971" t="s">
        <v>4046</v>
      </c>
      <c r="B1971" s="5" t="s">
        <v>49</v>
      </c>
      <c r="C1971" s="6">
        <v>97650</v>
      </c>
      <c r="D1971" t="s">
        <v>41</v>
      </c>
      <c r="E1971">
        <v>83003</v>
      </c>
      <c r="F1971" s="5" t="s">
        <v>50</v>
      </c>
      <c r="G1971" s="5" t="s">
        <v>42</v>
      </c>
      <c r="H1971" s="5" t="s">
        <v>151</v>
      </c>
      <c r="I1971" t="s">
        <v>26</v>
      </c>
      <c r="J1971" t="s">
        <v>151</v>
      </c>
      <c r="K1971">
        <v>100</v>
      </c>
      <c r="L1971" s="5" t="s">
        <v>4047</v>
      </c>
      <c r="M1971" s="5" t="s">
        <v>54</v>
      </c>
      <c r="N1971">
        <v>4</v>
      </c>
      <c r="O1971" t="s">
        <v>112</v>
      </c>
      <c r="P1971" s="1">
        <v>45535</v>
      </c>
      <c r="Q1971" s="1">
        <v>45549</v>
      </c>
      <c r="R1971">
        <v>1105</v>
      </c>
      <c r="S1971" s="4">
        <v>5.2</v>
      </c>
      <c r="T1971" t="s">
        <v>153</v>
      </c>
    </row>
    <row r="1972" spans="1:20" x14ac:dyDescent="0.35">
      <c r="A1972" t="s">
        <v>4048</v>
      </c>
      <c r="B1972" s="5" t="s">
        <v>21</v>
      </c>
      <c r="C1972" s="6">
        <v>198520</v>
      </c>
      <c r="D1972" t="s">
        <v>22</v>
      </c>
      <c r="E1972">
        <v>198520</v>
      </c>
      <c r="F1972" s="5" t="s">
        <v>23</v>
      </c>
      <c r="G1972" s="5" t="s">
        <v>59</v>
      </c>
      <c r="H1972" s="5" t="s">
        <v>25</v>
      </c>
      <c r="I1972" t="s">
        <v>35</v>
      </c>
      <c r="J1972" t="s">
        <v>25</v>
      </c>
      <c r="K1972">
        <v>50</v>
      </c>
      <c r="L1972" s="5" t="s">
        <v>4049</v>
      </c>
      <c r="M1972" s="5" t="s">
        <v>37</v>
      </c>
      <c r="N1972">
        <v>15</v>
      </c>
      <c r="O1972" t="s">
        <v>167</v>
      </c>
      <c r="P1972" s="1">
        <v>45712</v>
      </c>
      <c r="Q1972" s="1">
        <v>45740</v>
      </c>
      <c r="R1972">
        <v>1825</v>
      </c>
      <c r="S1972" s="4">
        <v>9.4</v>
      </c>
      <c r="T1972" t="s">
        <v>103</v>
      </c>
    </row>
    <row r="1973" spans="1:20" x14ac:dyDescent="0.35">
      <c r="A1973" t="s">
        <v>4050</v>
      </c>
      <c r="B1973" s="5" t="s">
        <v>49</v>
      </c>
      <c r="C1973" s="6">
        <v>113590</v>
      </c>
      <c r="D1973" t="s">
        <v>120</v>
      </c>
      <c r="E1973">
        <v>102231</v>
      </c>
      <c r="F1973" s="5" t="s">
        <v>50</v>
      </c>
      <c r="G1973" s="5" t="s">
        <v>51</v>
      </c>
      <c r="H1973" s="5" t="s">
        <v>121</v>
      </c>
      <c r="I1973" t="s">
        <v>26</v>
      </c>
      <c r="J1973" t="s">
        <v>60</v>
      </c>
      <c r="K1973">
        <v>0</v>
      </c>
      <c r="L1973" s="5" t="s">
        <v>4051</v>
      </c>
      <c r="M1973" s="5" t="s">
        <v>37</v>
      </c>
      <c r="N1973">
        <v>4</v>
      </c>
      <c r="O1973" t="s">
        <v>78</v>
      </c>
      <c r="P1973" s="1">
        <v>45674</v>
      </c>
      <c r="Q1973" s="1">
        <v>45736</v>
      </c>
      <c r="R1973">
        <v>2437</v>
      </c>
      <c r="S1973" s="4">
        <v>5.8</v>
      </c>
      <c r="T1973" t="s">
        <v>79</v>
      </c>
    </row>
    <row r="1974" spans="1:20" x14ac:dyDescent="0.35">
      <c r="A1974" t="s">
        <v>4052</v>
      </c>
      <c r="B1974" s="5" t="s">
        <v>21</v>
      </c>
      <c r="C1974" s="6">
        <v>153445</v>
      </c>
      <c r="D1974" t="s">
        <v>41</v>
      </c>
      <c r="E1974">
        <v>130428</v>
      </c>
      <c r="F1974" s="5" t="s">
        <v>23</v>
      </c>
      <c r="G1974" s="5" t="s">
        <v>42</v>
      </c>
      <c r="H1974" s="5" t="s">
        <v>60</v>
      </c>
      <c r="I1974" t="s">
        <v>44</v>
      </c>
      <c r="J1974" t="s">
        <v>60</v>
      </c>
      <c r="K1974">
        <v>0</v>
      </c>
      <c r="L1974" s="5" t="s">
        <v>4053</v>
      </c>
      <c r="M1974" s="5" t="s">
        <v>70</v>
      </c>
      <c r="N1974">
        <v>10</v>
      </c>
      <c r="O1974" t="s">
        <v>172</v>
      </c>
      <c r="P1974" s="1">
        <v>45741</v>
      </c>
      <c r="Q1974" s="1">
        <v>45759</v>
      </c>
      <c r="R1974">
        <v>2026</v>
      </c>
      <c r="S1974" s="4">
        <v>7</v>
      </c>
      <c r="T1974" t="s">
        <v>277</v>
      </c>
    </row>
    <row r="1975" spans="1:20" x14ac:dyDescent="0.35">
      <c r="A1975" t="s">
        <v>4054</v>
      </c>
      <c r="B1975" s="5" t="s">
        <v>57</v>
      </c>
      <c r="C1975" s="6">
        <v>97324</v>
      </c>
      <c r="D1975" t="s">
        <v>65</v>
      </c>
      <c r="E1975">
        <v>126521</v>
      </c>
      <c r="F1975" s="5" t="s">
        <v>58</v>
      </c>
      <c r="G1975" s="5" t="s">
        <v>51</v>
      </c>
      <c r="H1975" s="5" t="s">
        <v>67</v>
      </c>
      <c r="I1975" t="s">
        <v>35</v>
      </c>
      <c r="J1975" t="s">
        <v>67</v>
      </c>
      <c r="K1975">
        <v>50</v>
      </c>
      <c r="L1975" s="5" t="s">
        <v>4055</v>
      </c>
      <c r="M1975" s="5" t="s">
        <v>37</v>
      </c>
      <c r="N1975">
        <v>0</v>
      </c>
      <c r="O1975" t="s">
        <v>172</v>
      </c>
      <c r="P1975" s="1">
        <v>45500</v>
      </c>
      <c r="Q1975" s="1">
        <v>45558</v>
      </c>
      <c r="R1975">
        <v>1832</v>
      </c>
      <c r="S1975" s="4">
        <v>8.8000000000000007</v>
      </c>
      <c r="T1975" t="s">
        <v>243</v>
      </c>
    </row>
    <row r="1976" spans="1:20" x14ac:dyDescent="0.35">
      <c r="A1976" t="s">
        <v>4056</v>
      </c>
      <c r="B1976" s="5" t="s">
        <v>28802</v>
      </c>
      <c r="C1976" s="6">
        <v>44666</v>
      </c>
      <c r="D1976" t="s">
        <v>22</v>
      </c>
      <c r="E1976">
        <v>44666</v>
      </c>
      <c r="F1976" s="5" t="s">
        <v>58</v>
      </c>
      <c r="G1976" s="5" t="s">
        <v>24</v>
      </c>
      <c r="H1976" s="5" t="s">
        <v>165</v>
      </c>
      <c r="I1976" t="s">
        <v>44</v>
      </c>
      <c r="J1976" t="s">
        <v>165</v>
      </c>
      <c r="K1976">
        <v>50</v>
      </c>
      <c r="L1976" s="5" t="s">
        <v>4057</v>
      </c>
      <c r="M1976" s="5" t="s">
        <v>28</v>
      </c>
      <c r="N1976">
        <v>0</v>
      </c>
      <c r="O1976" t="s">
        <v>131</v>
      </c>
      <c r="P1976" s="1">
        <v>45602</v>
      </c>
      <c r="Q1976" s="1">
        <v>45626</v>
      </c>
      <c r="R1976">
        <v>2233</v>
      </c>
      <c r="S1976" s="4">
        <v>6.3</v>
      </c>
      <c r="T1976" t="s">
        <v>103</v>
      </c>
    </row>
    <row r="1977" spans="1:20" x14ac:dyDescent="0.35">
      <c r="A1977" t="s">
        <v>4058</v>
      </c>
      <c r="B1977" s="5" t="s">
        <v>100</v>
      </c>
      <c r="C1977" s="6">
        <v>296548</v>
      </c>
      <c r="D1977" t="s">
        <v>22</v>
      </c>
      <c r="E1977">
        <v>296548</v>
      </c>
      <c r="F1977" s="5" t="s">
        <v>23</v>
      </c>
      <c r="G1977" s="5" t="s">
        <v>24</v>
      </c>
      <c r="H1977" s="5" t="s">
        <v>101</v>
      </c>
      <c r="I1977" t="s">
        <v>26</v>
      </c>
      <c r="J1977" t="s">
        <v>101</v>
      </c>
      <c r="K1977">
        <v>100</v>
      </c>
      <c r="L1977" s="5" t="s">
        <v>4059</v>
      </c>
      <c r="M1977" s="5" t="s">
        <v>37</v>
      </c>
      <c r="N1977">
        <v>18</v>
      </c>
      <c r="O1977" t="s">
        <v>71</v>
      </c>
      <c r="P1977" s="1">
        <v>45458</v>
      </c>
      <c r="Q1977" s="1">
        <v>45517</v>
      </c>
      <c r="R1977">
        <v>768</v>
      </c>
      <c r="S1977" s="4">
        <v>9.8000000000000007</v>
      </c>
      <c r="T1977" t="s">
        <v>79</v>
      </c>
    </row>
    <row r="1978" spans="1:20" x14ac:dyDescent="0.35">
      <c r="A1978" t="s">
        <v>4060</v>
      </c>
      <c r="B1978" s="5" t="s">
        <v>28802</v>
      </c>
      <c r="C1978" s="6">
        <v>89790</v>
      </c>
      <c r="D1978" t="s">
        <v>41</v>
      </c>
      <c r="E1978">
        <v>76322</v>
      </c>
      <c r="F1978" s="5" t="s">
        <v>58</v>
      </c>
      <c r="G1978" s="5" t="s">
        <v>42</v>
      </c>
      <c r="H1978" s="5" t="s">
        <v>126</v>
      </c>
      <c r="I1978" t="s">
        <v>35</v>
      </c>
      <c r="J1978" t="s">
        <v>126</v>
      </c>
      <c r="K1978">
        <v>100</v>
      </c>
      <c r="L1978" s="5" t="s">
        <v>4061</v>
      </c>
      <c r="M1978" s="5" t="s">
        <v>54</v>
      </c>
      <c r="N1978">
        <v>0</v>
      </c>
      <c r="O1978" t="s">
        <v>88</v>
      </c>
      <c r="P1978" s="1">
        <v>45454</v>
      </c>
      <c r="Q1978" s="1">
        <v>45508</v>
      </c>
      <c r="R1978">
        <v>1109</v>
      </c>
      <c r="S1978" s="4">
        <v>9.6</v>
      </c>
      <c r="T1978" t="s">
        <v>55</v>
      </c>
    </row>
    <row r="1979" spans="1:20" x14ac:dyDescent="0.35">
      <c r="A1979" t="s">
        <v>4062</v>
      </c>
      <c r="B1979" s="5" t="s">
        <v>145</v>
      </c>
      <c r="C1979" s="6">
        <v>146337</v>
      </c>
      <c r="D1979" t="s">
        <v>65</v>
      </c>
      <c r="E1979">
        <v>190238</v>
      </c>
      <c r="F1979" s="5" t="s">
        <v>66</v>
      </c>
      <c r="G1979" s="5" t="s">
        <v>24</v>
      </c>
      <c r="H1979" s="5" t="s">
        <v>67</v>
      </c>
      <c r="I1979" t="s">
        <v>26</v>
      </c>
      <c r="J1979" t="s">
        <v>291</v>
      </c>
      <c r="K1979">
        <v>0</v>
      </c>
      <c r="L1979" s="5" t="s">
        <v>4063</v>
      </c>
      <c r="M1979" s="5" t="s">
        <v>37</v>
      </c>
      <c r="N1979">
        <v>9</v>
      </c>
      <c r="O1979" t="s">
        <v>85</v>
      </c>
      <c r="P1979" s="1">
        <v>45482</v>
      </c>
      <c r="Q1979" s="1">
        <v>45496</v>
      </c>
      <c r="R1979">
        <v>1346</v>
      </c>
      <c r="S1979" s="4">
        <v>5.6</v>
      </c>
      <c r="T1979" t="s">
        <v>136</v>
      </c>
    </row>
    <row r="1980" spans="1:20" x14ac:dyDescent="0.35">
      <c r="A1980" t="s">
        <v>4064</v>
      </c>
      <c r="B1980" s="5" t="s">
        <v>91</v>
      </c>
      <c r="C1980" s="6">
        <v>99555</v>
      </c>
      <c r="D1980" t="s">
        <v>120</v>
      </c>
      <c r="E1980">
        <v>89600</v>
      </c>
      <c r="F1980" s="5" t="s">
        <v>50</v>
      </c>
      <c r="G1980" s="5" t="s">
        <v>24</v>
      </c>
      <c r="H1980" s="5" t="s">
        <v>121</v>
      </c>
      <c r="I1980" t="s">
        <v>44</v>
      </c>
      <c r="J1980" t="s">
        <v>480</v>
      </c>
      <c r="K1980">
        <v>100</v>
      </c>
      <c r="L1980" s="5" t="s">
        <v>4065</v>
      </c>
      <c r="M1980" s="5" t="s">
        <v>70</v>
      </c>
      <c r="N1980">
        <v>4</v>
      </c>
      <c r="O1980" t="s">
        <v>135</v>
      </c>
      <c r="P1980" s="1">
        <v>45335</v>
      </c>
      <c r="Q1980" s="1">
        <v>45356</v>
      </c>
      <c r="R1980">
        <v>1281</v>
      </c>
      <c r="S1980" s="4">
        <v>8.8000000000000007</v>
      </c>
      <c r="T1980" t="s">
        <v>153</v>
      </c>
    </row>
    <row r="1981" spans="1:20" x14ac:dyDescent="0.35">
      <c r="A1981" t="s">
        <v>4066</v>
      </c>
      <c r="B1981" s="5" t="s">
        <v>217</v>
      </c>
      <c r="C1981" s="6">
        <v>153992</v>
      </c>
      <c r="D1981" t="s">
        <v>33</v>
      </c>
      <c r="E1981">
        <v>16939120</v>
      </c>
      <c r="F1981" s="5" t="s">
        <v>23</v>
      </c>
      <c r="G1981" s="5" t="s">
        <v>59</v>
      </c>
      <c r="H1981" s="5" t="s">
        <v>34</v>
      </c>
      <c r="I1981" t="s">
        <v>26</v>
      </c>
      <c r="J1981" t="s">
        <v>34</v>
      </c>
      <c r="K1981">
        <v>100</v>
      </c>
      <c r="L1981" s="5" t="s">
        <v>4067</v>
      </c>
      <c r="M1981" s="5" t="s">
        <v>54</v>
      </c>
      <c r="N1981">
        <v>10</v>
      </c>
      <c r="O1981" t="s">
        <v>147</v>
      </c>
      <c r="P1981" s="1">
        <v>45478</v>
      </c>
      <c r="Q1981" s="1">
        <v>45500</v>
      </c>
      <c r="R1981">
        <v>1340</v>
      </c>
      <c r="S1981" s="4">
        <v>8.1999999999999993</v>
      </c>
      <c r="T1981" t="s">
        <v>243</v>
      </c>
    </row>
    <row r="1982" spans="1:20" x14ac:dyDescent="0.35">
      <c r="A1982" t="s">
        <v>4068</v>
      </c>
      <c r="B1982" s="5" t="s">
        <v>100</v>
      </c>
      <c r="C1982" s="6">
        <v>103750</v>
      </c>
      <c r="D1982" t="s">
        <v>41</v>
      </c>
      <c r="E1982">
        <v>88188</v>
      </c>
      <c r="F1982" s="5" t="s">
        <v>50</v>
      </c>
      <c r="G1982" s="5" t="s">
        <v>59</v>
      </c>
      <c r="H1982" s="5" t="s">
        <v>126</v>
      </c>
      <c r="I1982" t="s">
        <v>44</v>
      </c>
      <c r="J1982" t="s">
        <v>126</v>
      </c>
      <c r="K1982">
        <v>100</v>
      </c>
      <c r="L1982" s="5" t="s">
        <v>4069</v>
      </c>
      <c r="M1982" s="5" t="s">
        <v>37</v>
      </c>
      <c r="N1982">
        <v>4</v>
      </c>
      <c r="O1982" t="s">
        <v>88</v>
      </c>
      <c r="P1982" s="1">
        <v>45713</v>
      </c>
      <c r="Q1982" s="1">
        <v>45752</v>
      </c>
      <c r="R1982">
        <v>1399</v>
      </c>
      <c r="S1982" s="4">
        <v>9.5</v>
      </c>
      <c r="T1982" t="s">
        <v>89</v>
      </c>
    </row>
    <row r="1983" spans="1:20" x14ac:dyDescent="0.35">
      <c r="A1983" t="s">
        <v>4070</v>
      </c>
      <c r="B1983" s="5" t="s">
        <v>105</v>
      </c>
      <c r="C1983" s="6">
        <v>88704</v>
      </c>
      <c r="D1983" t="s">
        <v>22</v>
      </c>
      <c r="E1983">
        <v>88704</v>
      </c>
      <c r="F1983" s="5" t="s">
        <v>50</v>
      </c>
      <c r="G1983" s="5" t="s">
        <v>24</v>
      </c>
      <c r="H1983" s="5" t="s">
        <v>129</v>
      </c>
      <c r="I1983" t="s">
        <v>35</v>
      </c>
      <c r="J1983" t="s">
        <v>247</v>
      </c>
      <c r="K1983">
        <v>0</v>
      </c>
      <c r="L1983" s="5" t="s">
        <v>4071</v>
      </c>
      <c r="M1983" s="5" t="s">
        <v>70</v>
      </c>
      <c r="N1983">
        <v>2</v>
      </c>
      <c r="O1983" t="s">
        <v>141</v>
      </c>
      <c r="P1983" s="1">
        <v>45322</v>
      </c>
      <c r="Q1983" s="1">
        <v>45376</v>
      </c>
      <c r="R1983">
        <v>1929</v>
      </c>
      <c r="S1983" s="4">
        <v>5.3</v>
      </c>
      <c r="T1983" t="s">
        <v>38</v>
      </c>
    </row>
    <row r="1984" spans="1:20" x14ac:dyDescent="0.35">
      <c r="A1984" t="s">
        <v>4072</v>
      </c>
      <c r="B1984" s="5" t="s">
        <v>174</v>
      </c>
      <c r="C1984" s="6">
        <v>118310</v>
      </c>
      <c r="D1984" t="s">
        <v>33</v>
      </c>
      <c r="E1984">
        <v>13014100</v>
      </c>
      <c r="F1984" s="5" t="s">
        <v>50</v>
      </c>
      <c r="G1984" s="5" t="s">
        <v>24</v>
      </c>
      <c r="H1984" s="5" t="s">
        <v>34</v>
      </c>
      <c r="I1984" t="s">
        <v>35</v>
      </c>
      <c r="J1984" t="s">
        <v>34</v>
      </c>
      <c r="K1984">
        <v>100</v>
      </c>
      <c r="L1984" s="5" t="s">
        <v>4073</v>
      </c>
      <c r="M1984" s="5" t="s">
        <v>70</v>
      </c>
      <c r="N1984">
        <v>3</v>
      </c>
      <c r="O1984" t="s">
        <v>107</v>
      </c>
      <c r="P1984" s="1">
        <v>45453</v>
      </c>
      <c r="Q1984" s="1">
        <v>45510</v>
      </c>
      <c r="R1984">
        <v>1801</v>
      </c>
      <c r="S1984" s="4">
        <v>7.4</v>
      </c>
      <c r="T1984" t="s">
        <v>210</v>
      </c>
    </row>
    <row r="1985" spans="1:20" x14ac:dyDescent="0.35">
      <c r="A1985" t="s">
        <v>4074</v>
      </c>
      <c r="B1985" s="5" t="s">
        <v>100</v>
      </c>
      <c r="C1985" s="6">
        <v>171397</v>
      </c>
      <c r="D1985" t="s">
        <v>41</v>
      </c>
      <c r="E1985">
        <v>145687</v>
      </c>
      <c r="F1985" s="5" t="s">
        <v>23</v>
      </c>
      <c r="G1985" s="5" t="s">
        <v>59</v>
      </c>
      <c r="H1985" s="5" t="s">
        <v>43</v>
      </c>
      <c r="I1985" t="s">
        <v>44</v>
      </c>
      <c r="J1985" t="s">
        <v>43</v>
      </c>
      <c r="K1985">
        <v>100</v>
      </c>
      <c r="L1985" s="5" t="s">
        <v>4075</v>
      </c>
      <c r="M1985" s="5" t="s">
        <v>70</v>
      </c>
      <c r="N1985">
        <v>17</v>
      </c>
      <c r="O1985" t="s">
        <v>112</v>
      </c>
      <c r="P1985" s="1">
        <v>45738</v>
      </c>
      <c r="Q1985" s="1">
        <v>45800</v>
      </c>
      <c r="R1985">
        <v>1983</v>
      </c>
      <c r="S1985" s="4">
        <v>5.5</v>
      </c>
      <c r="T1985" t="s">
        <v>153</v>
      </c>
    </row>
    <row r="1986" spans="1:20" x14ac:dyDescent="0.35">
      <c r="A1986" t="s">
        <v>4076</v>
      </c>
      <c r="B1986" s="5" t="s">
        <v>28802</v>
      </c>
      <c r="C1986" s="6">
        <v>80403</v>
      </c>
      <c r="D1986" t="s">
        <v>74</v>
      </c>
      <c r="E1986">
        <v>100504</v>
      </c>
      <c r="F1986" s="5" t="s">
        <v>50</v>
      </c>
      <c r="G1986" s="5" t="s">
        <v>42</v>
      </c>
      <c r="H1986" s="5" t="s">
        <v>75</v>
      </c>
      <c r="I1986" t="s">
        <v>26</v>
      </c>
      <c r="J1986" t="s">
        <v>75</v>
      </c>
      <c r="K1986">
        <v>50</v>
      </c>
      <c r="L1986" s="5" t="s">
        <v>1685</v>
      </c>
      <c r="M1986" s="5" t="s">
        <v>28</v>
      </c>
      <c r="N1986">
        <v>3</v>
      </c>
      <c r="O1986" t="s">
        <v>46</v>
      </c>
      <c r="P1986" s="1">
        <v>45697</v>
      </c>
      <c r="Q1986" s="1">
        <v>45728</v>
      </c>
      <c r="R1986">
        <v>681</v>
      </c>
      <c r="S1986" s="4">
        <v>9.5</v>
      </c>
      <c r="T1986" t="s">
        <v>243</v>
      </c>
    </row>
    <row r="1987" spans="1:20" x14ac:dyDescent="0.35">
      <c r="A1987" t="s">
        <v>4077</v>
      </c>
      <c r="B1987" s="5" t="s">
        <v>57</v>
      </c>
      <c r="C1987" s="6">
        <v>118077</v>
      </c>
      <c r="D1987" t="s">
        <v>22</v>
      </c>
      <c r="E1987">
        <v>118077</v>
      </c>
      <c r="F1987" s="5" t="s">
        <v>66</v>
      </c>
      <c r="G1987" s="5" t="s">
        <v>51</v>
      </c>
      <c r="H1987" s="5" t="s">
        <v>101</v>
      </c>
      <c r="I1987" t="s">
        <v>44</v>
      </c>
      <c r="J1987" t="s">
        <v>68</v>
      </c>
      <c r="K1987">
        <v>50</v>
      </c>
      <c r="L1987" s="5" t="s">
        <v>4078</v>
      </c>
      <c r="M1987" s="5" t="s">
        <v>70</v>
      </c>
      <c r="N1987">
        <v>6</v>
      </c>
      <c r="O1987" t="s">
        <v>172</v>
      </c>
      <c r="P1987" s="1">
        <v>45436</v>
      </c>
      <c r="Q1987" s="1">
        <v>45505</v>
      </c>
      <c r="R1987">
        <v>1654</v>
      </c>
      <c r="S1987" s="4">
        <v>5.7</v>
      </c>
      <c r="T1987" t="s">
        <v>30</v>
      </c>
    </row>
    <row r="1988" spans="1:20" x14ac:dyDescent="0.35">
      <c r="A1988" t="s">
        <v>4079</v>
      </c>
      <c r="B1988" s="5" t="s">
        <v>32</v>
      </c>
      <c r="C1988" s="6">
        <v>103534</v>
      </c>
      <c r="D1988" t="s">
        <v>22</v>
      </c>
      <c r="E1988">
        <v>103534</v>
      </c>
      <c r="F1988" s="5" t="s">
        <v>66</v>
      </c>
      <c r="G1988" s="5" t="s">
        <v>51</v>
      </c>
      <c r="H1988" s="5" t="s">
        <v>25</v>
      </c>
      <c r="I1988" t="s">
        <v>26</v>
      </c>
      <c r="J1988" t="s">
        <v>25</v>
      </c>
      <c r="K1988">
        <v>100</v>
      </c>
      <c r="L1988" s="5" t="s">
        <v>4080</v>
      </c>
      <c r="M1988" s="5" t="s">
        <v>28</v>
      </c>
      <c r="N1988">
        <v>9</v>
      </c>
      <c r="O1988" t="s">
        <v>71</v>
      </c>
      <c r="P1988" s="1">
        <v>45630</v>
      </c>
      <c r="Q1988" s="1">
        <v>45683</v>
      </c>
      <c r="R1988">
        <v>2035</v>
      </c>
      <c r="S1988" s="4">
        <v>7.6</v>
      </c>
      <c r="T1988" t="s">
        <v>118</v>
      </c>
    </row>
    <row r="1989" spans="1:20" x14ac:dyDescent="0.35">
      <c r="A1989" t="s">
        <v>4081</v>
      </c>
      <c r="B1989" s="5" t="s">
        <v>49</v>
      </c>
      <c r="C1989" s="6">
        <v>101905</v>
      </c>
      <c r="D1989" t="s">
        <v>41</v>
      </c>
      <c r="E1989">
        <v>86619</v>
      </c>
      <c r="F1989" s="5" t="s">
        <v>50</v>
      </c>
      <c r="G1989" s="5" t="s">
        <v>59</v>
      </c>
      <c r="H1989" s="5" t="s">
        <v>151</v>
      </c>
      <c r="I1989" t="s">
        <v>26</v>
      </c>
      <c r="J1989" t="s">
        <v>121</v>
      </c>
      <c r="K1989">
        <v>100</v>
      </c>
      <c r="L1989" s="5" t="s">
        <v>4082</v>
      </c>
      <c r="M1989" s="5" t="s">
        <v>28</v>
      </c>
      <c r="N1989">
        <v>2</v>
      </c>
      <c r="O1989" t="s">
        <v>85</v>
      </c>
      <c r="P1989" s="1">
        <v>45393</v>
      </c>
      <c r="Q1989" s="1">
        <v>45434</v>
      </c>
      <c r="R1989">
        <v>1083</v>
      </c>
      <c r="S1989" s="4">
        <v>6.1</v>
      </c>
      <c r="T1989" t="s">
        <v>79</v>
      </c>
    </row>
    <row r="1990" spans="1:20" x14ac:dyDescent="0.35">
      <c r="A1990" t="s">
        <v>4083</v>
      </c>
      <c r="B1990" s="5" t="s">
        <v>28802</v>
      </c>
      <c r="C1990" s="6">
        <v>182075</v>
      </c>
      <c r="D1990" t="s">
        <v>22</v>
      </c>
      <c r="E1990">
        <v>182075</v>
      </c>
      <c r="F1990" s="5" t="s">
        <v>23</v>
      </c>
      <c r="G1990" s="5" t="s">
        <v>42</v>
      </c>
      <c r="H1990" s="5" t="s">
        <v>165</v>
      </c>
      <c r="I1990" t="s">
        <v>35</v>
      </c>
      <c r="J1990" t="s">
        <v>313</v>
      </c>
      <c r="K1990">
        <v>0</v>
      </c>
      <c r="L1990" s="5" t="s">
        <v>4084</v>
      </c>
      <c r="M1990" s="5" t="s">
        <v>54</v>
      </c>
      <c r="N1990">
        <v>18</v>
      </c>
      <c r="O1990" t="s">
        <v>62</v>
      </c>
      <c r="P1990" s="1">
        <v>45363</v>
      </c>
      <c r="Q1990" s="1">
        <v>45401</v>
      </c>
      <c r="R1990">
        <v>979</v>
      </c>
      <c r="S1990" s="4">
        <v>7.8</v>
      </c>
      <c r="T1990" t="s">
        <v>95</v>
      </c>
    </row>
    <row r="1991" spans="1:20" x14ac:dyDescent="0.35">
      <c r="A1991" t="s">
        <v>4085</v>
      </c>
      <c r="B1991" s="5" t="s">
        <v>28802</v>
      </c>
      <c r="C1991" s="6">
        <v>230990</v>
      </c>
      <c r="D1991" t="s">
        <v>65</v>
      </c>
      <c r="E1991">
        <v>300287</v>
      </c>
      <c r="F1991" s="5" t="s">
        <v>23</v>
      </c>
      <c r="G1991" s="5" t="s">
        <v>51</v>
      </c>
      <c r="H1991" s="5" t="s">
        <v>67</v>
      </c>
      <c r="I1991" t="s">
        <v>26</v>
      </c>
      <c r="J1991" t="s">
        <v>67</v>
      </c>
      <c r="K1991">
        <v>0</v>
      </c>
      <c r="L1991" s="5" t="s">
        <v>2034</v>
      </c>
      <c r="M1991" s="5" t="s">
        <v>70</v>
      </c>
      <c r="N1991">
        <v>16</v>
      </c>
      <c r="O1991" t="s">
        <v>88</v>
      </c>
      <c r="P1991" s="1">
        <v>45364</v>
      </c>
      <c r="Q1991" s="1">
        <v>45386</v>
      </c>
      <c r="R1991">
        <v>574</v>
      </c>
      <c r="S1991" s="4">
        <v>8.6999999999999993</v>
      </c>
      <c r="T1991" t="s">
        <v>277</v>
      </c>
    </row>
    <row r="1992" spans="1:20" x14ac:dyDescent="0.35">
      <c r="A1992" t="s">
        <v>4086</v>
      </c>
      <c r="B1992" s="5" t="s">
        <v>49</v>
      </c>
      <c r="C1992" s="6">
        <v>215816</v>
      </c>
      <c r="D1992" t="s">
        <v>41</v>
      </c>
      <c r="E1992">
        <v>183444</v>
      </c>
      <c r="F1992" s="5" t="s">
        <v>23</v>
      </c>
      <c r="G1992" s="5" t="s">
        <v>24</v>
      </c>
      <c r="H1992" s="5" t="s">
        <v>43</v>
      </c>
      <c r="I1992" t="s">
        <v>44</v>
      </c>
      <c r="J1992" t="s">
        <v>43</v>
      </c>
      <c r="K1992">
        <v>100</v>
      </c>
      <c r="L1992" s="5" t="s">
        <v>4087</v>
      </c>
      <c r="M1992" s="5" t="s">
        <v>54</v>
      </c>
      <c r="N1992">
        <v>19</v>
      </c>
      <c r="O1992" t="s">
        <v>167</v>
      </c>
      <c r="P1992" s="1">
        <v>45306</v>
      </c>
      <c r="Q1992" s="1">
        <v>45345</v>
      </c>
      <c r="R1992">
        <v>2001</v>
      </c>
      <c r="S1992" s="4">
        <v>8.1999999999999993</v>
      </c>
      <c r="T1992" t="s">
        <v>55</v>
      </c>
    </row>
    <row r="1993" spans="1:20" x14ac:dyDescent="0.35">
      <c r="A1993" t="s">
        <v>4088</v>
      </c>
      <c r="B1993" s="5" t="s">
        <v>28802</v>
      </c>
      <c r="C1993" s="6">
        <v>83946</v>
      </c>
      <c r="D1993" t="s">
        <v>41</v>
      </c>
      <c r="E1993">
        <v>71354</v>
      </c>
      <c r="F1993" s="5" t="s">
        <v>58</v>
      </c>
      <c r="G1993" s="5" t="s">
        <v>51</v>
      </c>
      <c r="H1993" s="5" t="s">
        <v>43</v>
      </c>
      <c r="I1993" t="s">
        <v>35</v>
      </c>
      <c r="J1993" t="s">
        <v>43</v>
      </c>
      <c r="K1993">
        <v>50</v>
      </c>
      <c r="L1993" s="5" t="s">
        <v>4089</v>
      </c>
      <c r="M1993" s="5" t="s">
        <v>54</v>
      </c>
      <c r="N1993">
        <v>1</v>
      </c>
      <c r="O1993" t="s">
        <v>135</v>
      </c>
      <c r="P1993" s="1">
        <v>45777</v>
      </c>
      <c r="Q1993" s="1">
        <v>45807</v>
      </c>
      <c r="R1993">
        <v>726</v>
      </c>
      <c r="S1993" s="4">
        <v>5.2</v>
      </c>
      <c r="T1993" t="s">
        <v>95</v>
      </c>
    </row>
    <row r="1994" spans="1:20" x14ac:dyDescent="0.35">
      <c r="A1994" t="s">
        <v>4090</v>
      </c>
      <c r="B1994" s="5" t="s">
        <v>145</v>
      </c>
      <c r="C1994" s="6">
        <v>96785</v>
      </c>
      <c r="D1994" t="s">
        <v>22</v>
      </c>
      <c r="E1994">
        <v>96785</v>
      </c>
      <c r="F1994" s="5" t="s">
        <v>50</v>
      </c>
      <c r="G1994" s="5" t="s">
        <v>24</v>
      </c>
      <c r="H1994" s="5" t="s">
        <v>129</v>
      </c>
      <c r="I1994" t="s">
        <v>44</v>
      </c>
      <c r="J1994" t="s">
        <v>93</v>
      </c>
      <c r="K1994">
        <v>0</v>
      </c>
      <c r="L1994" s="5" t="s">
        <v>4091</v>
      </c>
      <c r="M1994" s="5" t="s">
        <v>37</v>
      </c>
      <c r="N1994">
        <v>2</v>
      </c>
      <c r="O1994" t="s">
        <v>107</v>
      </c>
      <c r="P1994" s="1">
        <v>45380</v>
      </c>
      <c r="Q1994" s="1">
        <v>45439</v>
      </c>
      <c r="R1994">
        <v>712</v>
      </c>
      <c r="S1994" s="4">
        <v>5.5</v>
      </c>
      <c r="T1994" t="s">
        <v>30</v>
      </c>
    </row>
    <row r="1995" spans="1:20" x14ac:dyDescent="0.35">
      <c r="A1995" t="s">
        <v>4092</v>
      </c>
      <c r="B1995" s="5" t="s">
        <v>21</v>
      </c>
      <c r="C1995" s="6">
        <v>82495</v>
      </c>
      <c r="D1995" t="s">
        <v>41</v>
      </c>
      <c r="E1995">
        <v>70121</v>
      </c>
      <c r="F1995" s="5" t="s">
        <v>50</v>
      </c>
      <c r="G1995" s="5" t="s">
        <v>24</v>
      </c>
      <c r="H1995" s="5" t="s">
        <v>126</v>
      </c>
      <c r="I1995" t="s">
        <v>26</v>
      </c>
      <c r="J1995" t="s">
        <v>212</v>
      </c>
      <c r="K1995">
        <v>100</v>
      </c>
      <c r="L1995" s="5" t="s">
        <v>4093</v>
      </c>
      <c r="M1995" s="5" t="s">
        <v>54</v>
      </c>
      <c r="N1995">
        <v>3</v>
      </c>
      <c r="O1995" t="s">
        <v>78</v>
      </c>
      <c r="P1995" s="1">
        <v>45726</v>
      </c>
      <c r="Q1995" s="1">
        <v>45752</v>
      </c>
      <c r="R1995">
        <v>856</v>
      </c>
      <c r="S1995" s="4">
        <v>5.8</v>
      </c>
      <c r="T1995" t="s">
        <v>136</v>
      </c>
    </row>
    <row r="1996" spans="1:20" x14ac:dyDescent="0.35">
      <c r="A1996" t="s">
        <v>4094</v>
      </c>
      <c r="B1996" s="5" t="s">
        <v>91</v>
      </c>
      <c r="C1996" s="6">
        <v>131731</v>
      </c>
      <c r="D1996" t="s">
        <v>92</v>
      </c>
      <c r="E1996">
        <v>98798</v>
      </c>
      <c r="F1996" s="5" t="s">
        <v>50</v>
      </c>
      <c r="G1996" s="5" t="s">
        <v>42</v>
      </c>
      <c r="H1996" s="5" t="s">
        <v>93</v>
      </c>
      <c r="I1996" t="s">
        <v>35</v>
      </c>
      <c r="J1996" t="s">
        <v>93</v>
      </c>
      <c r="K1996">
        <v>0</v>
      </c>
      <c r="L1996" s="5" t="s">
        <v>4095</v>
      </c>
      <c r="M1996" s="5" t="s">
        <v>54</v>
      </c>
      <c r="N1996">
        <v>3</v>
      </c>
      <c r="O1996" t="s">
        <v>71</v>
      </c>
      <c r="P1996" s="1">
        <v>45604</v>
      </c>
      <c r="Q1996" s="1">
        <v>45657</v>
      </c>
      <c r="R1996">
        <v>814</v>
      </c>
      <c r="S1996" s="4">
        <v>8.1999999999999993</v>
      </c>
      <c r="T1996" t="s">
        <v>277</v>
      </c>
    </row>
    <row r="1997" spans="1:20" x14ac:dyDescent="0.35">
      <c r="A1997" t="s">
        <v>4096</v>
      </c>
      <c r="B1997" s="5" t="s">
        <v>32</v>
      </c>
      <c r="C1997" s="6">
        <v>56604</v>
      </c>
      <c r="D1997" t="s">
        <v>22</v>
      </c>
      <c r="E1997">
        <v>56604</v>
      </c>
      <c r="F1997" s="5" t="s">
        <v>58</v>
      </c>
      <c r="G1997" s="5" t="s">
        <v>42</v>
      </c>
      <c r="H1997" s="5" t="s">
        <v>191</v>
      </c>
      <c r="I1997" t="s">
        <v>26</v>
      </c>
      <c r="J1997" t="s">
        <v>191</v>
      </c>
      <c r="K1997">
        <v>100</v>
      </c>
      <c r="L1997" s="5" t="s">
        <v>4097</v>
      </c>
      <c r="M1997" s="5" t="s">
        <v>54</v>
      </c>
      <c r="N1997">
        <v>1</v>
      </c>
      <c r="O1997" t="s">
        <v>167</v>
      </c>
      <c r="P1997" s="1">
        <v>45613</v>
      </c>
      <c r="Q1997" s="1">
        <v>45669</v>
      </c>
      <c r="R1997">
        <v>1845</v>
      </c>
      <c r="S1997" s="4">
        <v>7.4</v>
      </c>
      <c r="T1997" t="s">
        <v>55</v>
      </c>
    </row>
    <row r="1998" spans="1:20" x14ac:dyDescent="0.35">
      <c r="A1998" t="s">
        <v>4098</v>
      </c>
      <c r="B1998" s="5" t="s">
        <v>174</v>
      </c>
      <c r="C1998" s="6">
        <v>63776</v>
      </c>
      <c r="D1998" t="s">
        <v>22</v>
      </c>
      <c r="E1998">
        <v>63776</v>
      </c>
      <c r="F1998" s="5" t="s">
        <v>58</v>
      </c>
      <c r="G1998" s="5" t="s">
        <v>51</v>
      </c>
      <c r="H1998" s="5" t="s">
        <v>129</v>
      </c>
      <c r="I1998" t="s">
        <v>44</v>
      </c>
      <c r="J1998" t="s">
        <v>129</v>
      </c>
      <c r="K1998">
        <v>100</v>
      </c>
      <c r="L1998" s="5" t="s">
        <v>4099</v>
      </c>
      <c r="M1998" s="5" t="s">
        <v>37</v>
      </c>
      <c r="N1998">
        <v>1</v>
      </c>
      <c r="O1998" t="s">
        <v>167</v>
      </c>
      <c r="P1998" s="1">
        <v>45630</v>
      </c>
      <c r="Q1998" s="1">
        <v>45672</v>
      </c>
      <c r="R1998">
        <v>2083</v>
      </c>
      <c r="S1998" s="4">
        <v>7.1</v>
      </c>
      <c r="T1998" t="s">
        <v>277</v>
      </c>
    </row>
    <row r="1999" spans="1:20" x14ac:dyDescent="0.35">
      <c r="A1999" t="s">
        <v>4100</v>
      </c>
      <c r="B1999" s="5" t="s">
        <v>28802</v>
      </c>
      <c r="C1999" s="6">
        <v>68800</v>
      </c>
      <c r="D1999" t="s">
        <v>74</v>
      </c>
      <c r="E1999">
        <v>86000</v>
      </c>
      <c r="F1999" s="5" t="s">
        <v>50</v>
      </c>
      <c r="G1999" s="5" t="s">
        <v>42</v>
      </c>
      <c r="H1999" s="5" t="s">
        <v>75</v>
      </c>
      <c r="I1999" t="s">
        <v>26</v>
      </c>
      <c r="J1999" t="s">
        <v>75</v>
      </c>
      <c r="K1999">
        <v>100</v>
      </c>
      <c r="L1999" s="5" t="s">
        <v>4101</v>
      </c>
      <c r="M1999" s="5" t="s">
        <v>28</v>
      </c>
      <c r="N1999">
        <v>4</v>
      </c>
      <c r="O1999" t="s">
        <v>88</v>
      </c>
      <c r="P1999" s="1">
        <v>45519</v>
      </c>
      <c r="Q1999" s="1">
        <v>45533</v>
      </c>
      <c r="R1999">
        <v>868</v>
      </c>
      <c r="S1999" s="4">
        <v>6.4</v>
      </c>
      <c r="T1999" t="s">
        <v>210</v>
      </c>
    </row>
    <row r="2000" spans="1:20" x14ac:dyDescent="0.35">
      <c r="A2000" t="s">
        <v>4102</v>
      </c>
      <c r="B2000" s="5" t="s">
        <v>28802</v>
      </c>
      <c r="C2000" s="6">
        <v>45902</v>
      </c>
      <c r="D2000" t="s">
        <v>22</v>
      </c>
      <c r="E2000">
        <v>45902</v>
      </c>
      <c r="F2000" s="5" t="s">
        <v>50</v>
      </c>
      <c r="G2000" s="5" t="s">
        <v>42</v>
      </c>
      <c r="H2000" s="5" t="s">
        <v>157</v>
      </c>
      <c r="I2000" t="s">
        <v>44</v>
      </c>
      <c r="J2000" t="s">
        <v>157</v>
      </c>
      <c r="K2000">
        <v>100</v>
      </c>
      <c r="L2000" s="5" t="s">
        <v>4103</v>
      </c>
      <c r="M2000" s="5" t="s">
        <v>28</v>
      </c>
      <c r="N2000">
        <v>3</v>
      </c>
      <c r="O2000" t="s">
        <v>29</v>
      </c>
      <c r="P2000" s="1">
        <v>45392</v>
      </c>
      <c r="Q2000" s="1">
        <v>45460</v>
      </c>
      <c r="R2000">
        <v>2292</v>
      </c>
      <c r="S2000" s="4">
        <v>9</v>
      </c>
      <c r="T2000" t="s">
        <v>108</v>
      </c>
    </row>
    <row r="2001" spans="1:20" x14ac:dyDescent="0.35">
      <c r="A2001" t="s">
        <v>4104</v>
      </c>
      <c r="B2001" s="5" t="s">
        <v>21</v>
      </c>
      <c r="C2001" s="6">
        <v>87974</v>
      </c>
      <c r="D2001" t="s">
        <v>65</v>
      </c>
      <c r="E2001">
        <v>114366</v>
      </c>
      <c r="F2001" s="5" t="s">
        <v>50</v>
      </c>
      <c r="G2001" s="5" t="s">
        <v>42</v>
      </c>
      <c r="H2001" s="5" t="s">
        <v>67</v>
      </c>
      <c r="I2001" t="s">
        <v>44</v>
      </c>
      <c r="J2001" t="s">
        <v>67</v>
      </c>
      <c r="K2001">
        <v>100</v>
      </c>
      <c r="L2001" s="5" t="s">
        <v>4105</v>
      </c>
      <c r="M2001" s="5" t="s">
        <v>54</v>
      </c>
      <c r="N2001">
        <v>4</v>
      </c>
      <c r="O2001" t="s">
        <v>167</v>
      </c>
      <c r="P2001" s="1">
        <v>45616</v>
      </c>
      <c r="Q2001" s="1">
        <v>45688</v>
      </c>
      <c r="R2001">
        <v>1465</v>
      </c>
      <c r="S2001" s="4">
        <v>6.4</v>
      </c>
      <c r="T2001" t="s">
        <v>47</v>
      </c>
    </row>
    <row r="2002" spans="1:20" x14ac:dyDescent="0.35">
      <c r="A2002" t="s">
        <v>4106</v>
      </c>
      <c r="B2002" s="5" t="s">
        <v>28802</v>
      </c>
      <c r="C2002" s="6">
        <v>141156</v>
      </c>
      <c r="D2002" t="s">
        <v>22</v>
      </c>
      <c r="E2002">
        <v>141156</v>
      </c>
      <c r="F2002" s="5" t="s">
        <v>66</v>
      </c>
      <c r="G2002" s="5" t="s">
        <v>42</v>
      </c>
      <c r="H2002" s="5" t="s">
        <v>25</v>
      </c>
      <c r="I2002" t="s">
        <v>26</v>
      </c>
      <c r="J2002" t="s">
        <v>25</v>
      </c>
      <c r="K2002">
        <v>100</v>
      </c>
      <c r="L2002" s="5" t="s">
        <v>4107</v>
      </c>
      <c r="M2002" s="5" t="s">
        <v>54</v>
      </c>
      <c r="N2002">
        <v>8</v>
      </c>
      <c r="O2002" t="s">
        <v>172</v>
      </c>
      <c r="P2002" s="1">
        <v>45554</v>
      </c>
      <c r="Q2002" s="1">
        <v>45568</v>
      </c>
      <c r="R2002">
        <v>928</v>
      </c>
      <c r="S2002" s="4">
        <v>6.4</v>
      </c>
      <c r="T2002" t="s">
        <v>103</v>
      </c>
    </row>
    <row r="2003" spans="1:20" x14ac:dyDescent="0.35">
      <c r="A2003" t="s">
        <v>4108</v>
      </c>
      <c r="B2003" s="5" t="s">
        <v>179</v>
      </c>
      <c r="C2003" s="6">
        <v>72809</v>
      </c>
      <c r="D2003" t="s">
        <v>120</v>
      </c>
      <c r="E2003">
        <v>65528</v>
      </c>
      <c r="F2003" s="5" t="s">
        <v>58</v>
      </c>
      <c r="G2003" s="5" t="s">
        <v>42</v>
      </c>
      <c r="H2003" s="5" t="s">
        <v>121</v>
      </c>
      <c r="I2003" t="s">
        <v>26</v>
      </c>
      <c r="J2003" t="s">
        <v>121</v>
      </c>
      <c r="K2003">
        <v>100</v>
      </c>
      <c r="L2003" s="5" t="s">
        <v>4109</v>
      </c>
      <c r="M2003" s="5" t="s">
        <v>54</v>
      </c>
      <c r="N2003">
        <v>1</v>
      </c>
      <c r="O2003" t="s">
        <v>107</v>
      </c>
      <c r="P2003" s="1">
        <v>45421</v>
      </c>
      <c r="Q2003" s="1">
        <v>45461</v>
      </c>
      <c r="R2003">
        <v>924</v>
      </c>
      <c r="S2003" s="4">
        <v>9</v>
      </c>
      <c r="T2003" t="s">
        <v>63</v>
      </c>
    </row>
    <row r="2004" spans="1:20" x14ac:dyDescent="0.35">
      <c r="A2004" t="s">
        <v>4110</v>
      </c>
      <c r="B2004" s="5" t="s">
        <v>179</v>
      </c>
      <c r="C2004" s="6">
        <v>74905</v>
      </c>
      <c r="D2004" t="s">
        <v>120</v>
      </c>
      <c r="E2004">
        <v>67415</v>
      </c>
      <c r="F2004" s="5" t="s">
        <v>58</v>
      </c>
      <c r="G2004" s="5" t="s">
        <v>24</v>
      </c>
      <c r="H2004" s="5" t="s">
        <v>121</v>
      </c>
      <c r="I2004" t="s">
        <v>26</v>
      </c>
      <c r="J2004" t="s">
        <v>165</v>
      </c>
      <c r="K2004">
        <v>100</v>
      </c>
      <c r="L2004" s="5" t="s">
        <v>4111</v>
      </c>
      <c r="M2004" s="5" t="s">
        <v>37</v>
      </c>
      <c r="N2004">
        <v>1</v>
      </c>
      <c r="O2004" t="s">
        <v>112</v>
      </c>
      <c r="P2004" s="1">
        <v>45643</v>
      </c>
      <c r="Q2004" s="1">
        <v>45694</v>
      </c>
      <c r="R2004">
        <v>1485</v>
      </c>
      <c r="S2004" s="4">
        <v>7.6</v>
      </c>
      <c r="T2004" t="s">
        <v>136</v>
      </c>
    </row>
    <row r="2005" spans="1:20" x14ac:dyDescent="0.35">
      <c r="A2005" t="s">
        <v>4112</v>
      </c>
      <c r="B2005" s="5" t="s">
        <v>100</v>
      </c>
      <c r="C2005" s="6">
        <v>83543</v>
      </c>
      <c r="D2005" t="s">
        <v>74</v>
      </c>
      <c r="E2005">
        <v>104429</v>
      </c>
      <c r="F2005" s="5" t="s">
        <v>50</v>
      </c>
      <c r="G2005" s="5" t="s">
        <v>51</v>
      </c>
      <c r="H2005" s="5" t="s">
        <v>75</v>
      </c>
      <c r="I2005" t="s">
        <v>35</v>
      </c>
      <c r="J2005" t="s">
        <v>291</v>
      </c>
      <c r="K2005">
        <v>50</v>
      </c>
      <c r="L2005" s="5" t="s">
        <v>4113</v>
      </c>
      <c r="M2005" s="5" t="s">
        <v>54</v>
      </c>
      <c r="N2005">
        <v>4</v>
      </c>
      <c r="O2005" t="s">
        <v>29</v>
      </c>
      <c r="P2005" s="1">
        <v>45563</v>
      </c>
      <c r="Q2005" s="1">
        <v>45612</v>
      </c>
      <c r="R2005">
        <v>1281</v>
      </c>
      <c r="S2005" s="4">
        <v>5.5</v>
      </c>
      <c r="T2005" t="s">
        <v>79</v>
      </c>
    </row>
    <row r="2006" spans="1:20" x14ac:dyDescent="0.35">
      <c r="A2006" t="s">
        <v>4114</v>
      </c>
      <c r="B2006" s="5" t="s">
        <v>145</v>
      </c>
      <c r="C2006" s="6">
        <v>74348</v>
      </c>
      <c r="D2006" t="s">
        <v>41</v>
      </c>
      <c r="E2006">
        <v>63196</v>
      </c>
      <c r="F2006" s="5" t="s">
        <v>58</v>
      </c>
      <c r="G2006" s="5" t="s">
        <v>51</v>
      </c>
      <c r="H2006" s="5" t="s">
        <v>60</v>
      </c>
      <c r="I2006" t="s">
        <v>35</v>
      </c>
      <c r="J2006" t="s">
        <v>60</v>
      </c>
      <c r="K2006">
        <v>0</v>
      </c>
      <c r="L2006" s="5" t="s">
        <v>4115</v>
      </c>
      <c r="M2006" s="5" t="s">
        <v>54</v>
      </c>
      <c r="N2006">
        <v>0</v>
      </c>
      <c r="O2006" t="s">
        <v>78</v>
      </c>
      <c r="P2006" s="1">
        <v>45334</v>
      </c>
      <c r="Q2006" s="1">
        <v>45356</v>
      </c>
      <c r="R2006">
        <v>1746</v>
      </c>
      <c r="S2006" s="4">
        <v>8.1</v>
      </c>
      <c r="T2006" t="s">
        <v>95</v>
      </c>
    </row>
    <row r="2007" spans="1:20" x14ac:dyDescent="0.35">
      <c r="A2007" t="s">
        <v>4116</v>
      </c>
      <c r="B2007" s="5" t="s">
        <v>28799</v>
      </c>
      <c r="C2007" s="6">
        <v>221177</v>
      </c>
      <c r="D2007" t="s">
        <v>22</v>
      </c>
      <c r="E2007">
        <v>221177</v>
      </c>
      <c r="F2007" s="5" t="s">
        <v>23</v>
      </c>
      <c r="G2007" s="5" t="s">
        <v>24</v>
      </c>
      <c r="H2007" s="5" t="s">
        <v>191</v>
      </c>
      <c r="I2007" t="s">
        <v>26</v>
      </c>
      <c r="J2007" t="s">
        <v>467</v>
      </c>
      <c r="K2007">
        <v>50</v>
      </c>
      <c r="L2007" s="5" t="s">
        <v>4117</v>
      </c>
      <c r="M2007" s="5" t="s">
        <v>28</v>
      </c>
      <c r="N2007">
        <v>10</v>
      </c>
      <c r="O2007" t="s">
        <v>172</v>
      </c>
      <c r="P2007" s="1">
        <v>45516</v>
      </c>
      <c r="Q2007" s="1">
        <v>45539</v>
      </c>
      <c r="R2007">
        <v>1529</v>
      </c>
      <c r="S2007" s="4">
        <v>9</v>
      </c>
      <c r="T2007" t="s">
        <v>95</v>
      </c>
    </row>
    <row r="2008" spans="1:20" x14ac:dyDescent="0.35">
      <c r="A2008" t="s">
        <v>4118</v>
      </c>
      <c r="B2008" s="5" t="s">
        <v>91</v>
      </c>
      <c r="C2008" s="6">
        <v>188560</v>
      </c>
      <c r="D2008" t="s">
        <v>22</v>
      </c>
      <c r="E2008">
        <v>188560</v>
      </c>
      <c r="F2008" s="5" t="s">
        <v>23</v>
      </c>
      <c r="G2008" s="5" t="s">
        <v>59</v>
      </c>
      <c r="H2008" s="5" t="s">
        <v>191</v>
      </c>
      <c r="I2008" t="s">
        <v>44</v>
      </c>
      <c r="J2008" t="s">
        <v>191</v>
      </c>
      <c r="K2008">
        <v>100</v>
      </c>
      <c r="L2008" s="5" t="s">
        <v>4119</v>
      </c>
      <c r="M2008" s="5" t="s">
        <v>54</v>
      </c>
      <c r="N2008">
        <v>14</v>
      </c>
      <c r="O2008" t="s">
        <v>62</v>
      </c>
      <c r="P2008" s="1">
        <v>45493</v>
      </c>
      <c r="Q2008" s="1">
        <v>45510</v>
      </c>
      <c r="R2008">
        <v>1635</v>
      </c>
      <c r="S2008" s="4">
        <v>6.9</v>
      </c>
      <c r="T2008" t="s">
        <v>38</v>
      </c>
    </row>
    <row r="2009" spans="1:20" x14ac:dyDescent="0.35">
      <c r="A2009" t="s">
        <v>4120</v>
      </c>
      <c r="B2009" s="5" t="s">
        <v>105</v>
      </c>
      <c r="C2009" s="6">
        <v>63698</v>
      </c>
      <c r="D2009" t="s">
        <v>33</v>
      </c>
      <c r="E2009">
        <v>7006780</v>
      </c>
      <c r="F2009" s="5" t="s">
        <v>58</v>
      </c>
      <c r="G2009" s="5" t="s">
        <v>51</v>
      </c>
      <c r="H2009" s="5" t="s">
        <v>34</v>
      </c>
      <c r="I2009" t="s">
        <v>26</v>
      </c>
      <c r="J2009" t="s">
        <v>34</v>
      </c>
      <c r="K2009">
        <v>0</v>
      </c>
      <c r="L2009" s="5" t="s">
        <v>4121</v>
      </c>
      <c r="M2009" s="5" t="s">
        <v>54</v>
      </c>
      <c r="N2009">
        <v>0</v>
      </c>
      <c r="O2009" t="s">
        <v>147</v>
      </c>
      <c r="P2009" s="1">
        <v>45654</v>
      </c>
      <c r="Q2009" s="1">
        <v>45718</v>
      </c>
      <c r="R2009">
        <v>1197</v>
      </c>
      <c r="S2009" s="4">
        <v>5.2</v>
      </c>
      <c r="T2009" t="s">
        <v>136</v>
      </c>
    </row>
    <row r="2010" spans="1:20" x14ac:dyDescent="0.35">
      <c r="A2010" t="s">
        <v>4122</v>
      </c>
      <c r="B2010" s="5" t="s">
        <v>28802</v>
      </c>
      <c r="C2010" s="6">
        <v>80238</v>
      </c>
      <c r="D2010" t="s">
        <v>22</v>
      </c>
      <c r="E2010">
        <v>80238</v>
      </c>
      <c r="F2010" s="5" t="s">
        <v>58</v>
      </c>
      <c r="G2010" s="5" t="s">
        <v>42</v>
      </c>
      <c r="H2010" s="5" t="s">
        <v>68</v>
      </c>
      <c r="I2010" t="s">
        <v>35</v>
      </c>
      <c r="J2010" t="s">
        <v>68</v>
      </c>
      <c r="K2010">
        <v>50</v>
      </c>
      <c r="L2010" s="5" t="s">
        <v>4123</v>
      </c>
      <c r="M2010" s="5" t="s">
        <v>37</v>
      </c>
      <c r="N2010">
        <v>0</v>
      </c>
      <c r="O2010" t="s">
        <v>172</v>
      </c>
      <c r="P2010" s="1">
        <v>45655</v>
      </c>
      <c r="Q2010" s="1">
        <v>45715</v>
      </c>
      <c r="R2010">
        <v>2410</v>
      </c>
      <c r="S2010" s="4">
        <v>5.4</v>
      </c>
      <c r="T2010" t="s">
        <v>47</v>
      </c>
    </row>
    <row r="2011" spans="1:20" x14ac:dyDescent="0.35">
      <c r="A2011" t="s">
        <v>4124</v>
      </c>
      <c r="B2011" s="5" t="s">
        <v>179</v>
      </c>
      <c r="C2011" s="6">
        <v>161051</v>
      </c>
      <c r="D2011" t="s">
        <v>41</v>
      </c>
      <c r="E2011">
        <v>136893</v>
      </c>
      <c r="F2011" s="5" t="s">
        <v>23</v>
      </c>
      <c r="G2011" s="5" t="s">
        <v>24</v>
      </c>
      <c r="H2011" s="5" t="s">
        <v>151</v>
      </c>
      <c r="I2011" t="s">
        <v>35</v>
      </c>
      <c r="J2011" t="s">
        <v>151</v>
      </c>
      <c r="K2011">
        <v>50</v>
      </c>
      <c r="L2011" s="5" t="s">
        <v>1668</v>
      </c>
      <c r="M2011" s="5" t="s">
        <v>37</v>
      </c>
      <c r="N2011">
        <v>15</v>
      </c>
      <c r="O2011" t="s">
        <v>131</v>
      </c>
      <c r="P2011" s="1">
        <v>45644</v>
      </c>
      <c r="Q2011" s="1">
        <v>45679</v>
      </c>
      <c r="R2011">
        <v>1314</v>
      </c>
      <c r="S2011" s="4">
        <v>5.2</v>
      </c>
      <c r="T2011" t="s">
        <v>210</v>
      </c>
    </row>
    <row r="2012" spans="1:20" x14ac:dyDescent="0.35">
      <c r="A2012" t="s">
        <v>4125</v>
      </c>
      <c r="B2012" s="5" t="s">
        <v>217</v>
      </c>
      <c r="C2012" s="6">
        <v>130144</v>
      </c>
      <c r="D2012" t="s">
        <v>41</v>
      </c>
      <c r="E2012">
        <v>110622</v>
      </c>
      <c r="F2012" s="5" t="s">
        <v>66</v>
      </c>
      <c r="G2012" s="5" t="s">
        <v>59</v>
      </c>
      <c r="H2012" s="5" t="s">
        <v>43</v>
      </c>
      <c r="I2012" t="s">
        <v>44</v>
      </c>
      <c r="J2012" t="s">
        <v>133</v>
      </c>
      <c r="K2012">
        <v>0</v>
      </c>
      <c r="L2012" s="5" t="s">
        <v>4126</v>
      </c>
      <c r="M2012" s="5" t="s">
        <v>37</v>
      </c>
      <c r="N2012">
        <v>8</v>
      </c>
      <c r="O2012" t="s">
        <v>62</v>
      </c>
      <c r="P2012" s="1">
        <v>45326</v>
      </c>
      <c r="Q2012" s="1">
        <v>45349</v>
      </c>
      <c r="R2012">
        <v>2268</v>
      </c>
      <c r="S2012" s="4">
        <v>5.5</v>
      </c>
      <c r="T2012" t="s">
        <v>108</v>
      </c>
    </row>
    <row r="2013" spans="1:20" x14ac:dyDescent="0.35">
      <c r="A2013" t="s">
        <v>4127</v>
      </c>
      <c r="B2013" s="5" t="s">
        <v>28802</v>
      </c>
      <c r="C2013" s="6">
        <v>50319</v>
      </c>
      <c r="D2013" t="s">
        <v>22</v>
      </c>
      <c r="E2013">
        <v>50319</v>
      </c>
      <c r="F2013" s="5" t="s">
        <v>58</v>
      </c>
      <c r="G2013" s="5" t="s">
        <v>24</v>
      </c>
      <c r="H2013" s="5" t="s">
        <v>191</v>
      </c>
      <c r="I2013" t="s">
        <v>44</v>
      </c>
      <c r="J2013" t="s">
        <v>191</v>
      </c>
      <c r="K2013">
        <v>0</v>
      </c>
      <c r="L2013" s="5" t="s">
        <v>4128</v>
      </c>
      <c r="M2013" s="5" t="s">
        <v>37</v>
      </c>
      <c r="N2013">
        <v>1</v>
      </c>
      <c r="O2013" t="s">
        <v>147</v>
      </c>
      <c r="P2013" s="1">
        <v>45424</v>
      </c>
      <c r="Q2013" s="1">
        <v>45442</v>
      </c>
      <c r="R2013">
        <v>782</v>
      </c>
      <c r="S2013" s="4">
        <v>7.7</v>
      </c>
      <c r="T2013" t="s">
        <v>95</v>
      </c>
    </row>
    <row r="2014" spans="1:20" x14ac:dyDescent="0.35">
      <c r="A2014" t="s">
        <v>4129</v>
      </c>
      <c r="B2014" s="5" t="s">
        <v>28800</v>
      </c>
      <c r="C2014" s="6">
        <v>256545</v>
      </c>
      <c r="D2014" t="s">
        <v>22</v>
      </c>
      <c r="E2014">
        <v>256545</v>
      </c>
      <c r="F2014" s="5" t="s">
        <v>23</v>
      </c>
      <c r="G2014" s="5" t="s">
        <v>42</v>
      </c>
      <c r="H2014" s="5" t="s">
        <v>25</v>
      </c>
      <c r="I2014" t="s">
        <v>35</v>
      </c>
      <c r="J2014" t="s">
        <v>25</v>
      </c>
      <c r="K2014">
        <v>100</v>
      </c>
      <c r="L2014" s="5" t="s">
        <v>4130</v>
      </c>
      <c r="M2014" s="5" t="s">
        <v>37</v>
      </c>
      <c r="N2014">
        <v>18</v>
      </c>
      <c r="O2014" t="s">
        <v>112</v>
      </c>
      <c r="P2014" s="1">
        <v>45690</v>
      </c>
      <c r="Q2014" s="1">
        <v>45708</v>
      </c>
      <c r="R2014">
        <v>2493</v>
      </c>
      <c r="S2014" s="4">
        <v>6.9</v>
      </c>
      <c r="T2014" t="s">
        <v>108</v>
      </c>
    </row>
    <row r="2015" spans="1:20" x14ac:dyDescent="0.35">
      <c r="A2015" t="s">
        <v>4131</v>
      </c>
      <c r="B2015" s="5" t="s">
        <v>28802</v>
      </c>
      <c r="C2015" s="6">
        <v>138961</v>
      </c>
      <c r="D2015" t="s">
        <v>22</v>
      </c>
      <c r="E2015">
        <v>138961</v>
      </c>
      <c r="F2015" s="5" t="s">
        <v>66</v>
      </c>
      <c r="G2015" s="5" t="s">
        <v>59</v>
      </c>
      <c r="H2015" s="5" t="s">
        <v>165</v>
      </c>
      <c r="I2015" t="s">
        <v>35</v>
      </c>
      <c r="J2015" t="s">
        <v>165</v>
      </c>
      <c r="K2015">
        <v>0</v>
      </c>
      <c r="L2015" s="5" t="s">
        <v>4132</v>
      </c>
      <c r="M2015" s="5" t="s">
        <v>28</v>
      </c>
      <c r="N2015">
        <v>6</v>
      </c>
      <c r="O2015" t="s">
        <v>88</v>
      </c>
      <c r="P2015" s="1">
        <v>45393</v>
      </c>
      <c r="Q2015" s="1">
        <v>45456</v>
      </c>
      <c r="R2015">
        <v>1018</v>
      </c>
      <c r="S2015" s="4">
        <v>8.6</v>
      </c>
      <c r="T2015" t="s">
        <v>30</v>
      </c>
    </row>
    <row r="2016" spans="1:20" x14ac:dyDescent="0.35">
      <c r="A2016" t="s">
        <v>4133</v>
      </c>
      <c r="B2016" s="5" t="s">
        <v>91</v>
      </c>
      <c r="C2016" s="6">
        <v>60037</v>
      </c>
      <c r="D2016" t="s">
        <v>41</v>
      </c>
      <c r="E2016">
        <v>51031</v>
      </c>
      <c r="F2016" s="5" t="s">
        <v>58</v>
      </c>
      <c r="G2016" s="5" t="s">
        <v>42</v>
      </c>
      <c r="H2016" s="5" t="s">
        <v>43</v>
      </c>
      <c r="I2016" t="s">
        <v>35</v>
      </c>
      <c r="J2016" t="s">
        <v>93</v>
      </c>
      <c r="K2016">
        <v>0</v>
      </c>
      <c r="L2016" s="5" t="s">
        <v>4134</v>
      </c>
      <c r="M2016" s="5" t="s">
        <v>37</v>
      </c>
      <c r="N2016">
        <v>0</v>
      </c>
      <c r="O2016" t="s">
        <v>131</v>
      </c>
      <c r="P2016" s="1">
        <v>45498</v>
      </c>
      <c r="Q2016" s="1">
        <v>45535</v>
      </c>
      <c r="R2016">
        <v>2188</v>
      </c>
      <c r="S2016" s="4">
        <v>6.3</v>
      </c>
      <c r="T2016" t="s">
        <v>79</v>
      </c>
    </row>
    <row r="2017" spans="1:20" x14ac:dyDescent="0.35">
      <c r="A2017" t="s">
        <v>4135</v>
      </c>
      <c r="B2017" s="5" t="s">
        <v>28801</v>
      </c>
      <c r="C2017" s="6">
        <v>102110</v>
      </c>
      <c r="D2017" t="s">
        <v>22</v>
      </c>
      <c r="E2017">
        <v>102110</v>
      </c>
      <c r="F2017" s="5" t="s">
        <v>50</v>
      </c>
      <c r="G2017" s="5" t="s">
        <v>24</v>
      </c>
      <c r="H2017" s="5" t="s">
        <v>68</v>
      </c>
      <c r="I2017" t="s">
        <v>26</v>
      </c>
      <c r="J2017" t="s">
        <v>68</v>
      </c>
      <c r="K2017">
        <v>0</v>
      </c>
      <c r="L2017" s="5" t="s">
        <v>2209</v>
      </c>
      <c r="M2017" s="5" t="s">
        <v>70</v>
      </c>
      <c r="N2017">
        <v>3</v>
      </c>
      <c r="O2017" t="s">
        <v>167</v>
      </c>
      <c r="P2017" s="1">
        <v>45613</v>
      </c>
      <c r="Q2017" s="1">
        <v>45674</v>
      </c>
      <c r="R2017">
        <v>1311</v>
      </c>
      <c r="S2017" s="4">
        <v>8.1</v>
      </c>
      <c r="T2017" t="s">
        <v>79</v>
      </c>
    </row>
    <row r="2018" spans="1:20" x14ac:dyDescent="0.35">
      <c r="A2018" t="s">
        <v>4136</v>
      </c>
      <c r="B2018" s="5" t="s">
        <v>28802</v>
      </c>
      <c r="C2018" s="6">
        <v>159317</v>
      </c>
      <c r="D2018" t="s">
        <v>41</v>
      </c>
      <c r="E2018">
        <v>135419</v>
      </c>
      <c r="F2018" s="5" t="s">
        <v>66</v>
      </c>
      <c r="G2018" s="5" t="s">
        <v>51</v>
      </c>
      <c r="H2018" s="5" t="s">
        <v>43</v>
      </c>
      <c r="I2018" t="s">
        <v>35</v>
      </c>
      <c r="J2018" t="s">
        <v>43</v>
      </c>
      <c r="K2018">
        <v>50</v>
      </c>
      <c r="L2018" s="5" t="s">
        <v>4137</v>
      </c>
      <c r="M2018" s="5" t="s">
        <v>54</v>
      </c>
      <c r="N2018">
        <v>9</v>
      </c>
      <c r="O2018" t="s">
        <v>46</v>
      </c>
      <c r="P2018" s="1">
        <v>45713</v>
      </c>
      <c r="Q2018" s="1">
        <v>45732</v>
      </c>
      <c r="R2018">
        <v>2179</v>
      </c>
      <c r="S2018" s="4">
        <v>5.8</v>
      </c>
      <c r="T2018" t="s">
        <v>103</v>
      </c>
    </row>
    <row r="2019" spans="1:20" x14ac:dyDescent="0.35">
      <c r="A2019" t="s">
        <v>4138</v>
      </c>
      <c r="B2019" s="5" t="s">
        <v>174</v>
      </c>
      <c r="C2019" s="6">
        <v>113026</v>
      </c>
      <c r="D2019" t="s">
        <v>41</v>
      </c>
      <c r="E2019">
        <v>96072</v>
      </c>
      <c r="F2019" s="5" t="s">
        <v>66</v>
      </c>
      <c r="G2019" s="5" t="s">
        <v>24</v>
      </c>
      <c r="H2019" s="5" t="s">
        <v>126</v>
      </c>
      <c r="I2019" t="s">
        <v>44</v>
      </c>
      <c r="J2019" t="s">
        <v>126</v>
      </c>
      <c r="K2019">
        <v>0</v>
      </c>
      <c r="L2019" s="5" t="s">
        <v>4139</v>
      </c>
      <c r="M2019" s="5" t="s">
        <v>37</v>
      </c>
      <c r="N2019">
        <v>6</v>
      </c>
      <c r="O2019" t="s">
        <v>71</v>
      </c>
      <c r="P2019" s="1">
        <v>45645</v>
      </c>
      <c r="Q2019" s="1">
        <v>45717</v>
      </c>
      <c r="R2019">
        <v>1999</v>
      </c>
      <c r="S2019" s="4">
        <v>9.1999999999999993</v>
      </c>
      <c r="T2019" t="s">
        <v>103</v>
      </c>
    </row>
    <row r="2020" spans="1:20" x14ac:dyDescent="0.35">
      <c r="A2020" t="s">
        <v>4140</v>
      </c>
      <c r="B2020" s="5" t="s">
        <v>40</v>
      </c>
      <c r="C2020" s="6">
        <v>175703</v>
      </c>
      <c r="D2020" t="s">
        <v>22</v>
      </c>
      <c r="E2020">
        <v>175703</v>
      </c>
      <c r="F2020" s="5" t="s">
        <v>66</v>
      </c>
      <c r="G2020" s="5" t="s">
        <v>51</v>
      </c>
      <c r="H2020" s="5" t="s">
        <v>97</v>
      </c>
      <c r="I2020" t="s">
        <v>44</v>
      </c>
      <c r="J2020" t="s">
        <v>97</v>
      </c>
      <c r="K2020">
        <v>50</v>
      </c>
      <c r="L2020" s="5" t="s">
        <v>4141</v>
      </c>
      <c r="M2020" s="5" t="s">
        <v>37</v>
      </c>
      <c r="N2020">
        <v>8</v>
      </c>
      <c r="O2020" t="s">
        <v>107</v>
      </c>
      <c r="P2020" s="1">
        <v>45358</v>
      </c>
      <c r="Q2020" s="1">
        <v>45401</v>
      </c>
      <c r="R2020">
        <v>1080</v>
      </c>
      <c r="S2020" s="4">
        <v>7</v>
      </c>
      <c r="T2020" t="s">
        <v>108</v>
      </c>
    </row>
    <row r="2021" spans="1:20" x14ac:dyDescent="0.35">
      <c r="A2021" t="s">
        <v>4142</v>
      </c>
      <c r="B2021" s="5" t="s">
        <v>100</v>
      </c>
      <c r="C2021" s="6">
        <v>79945</v>
      </c>
      <c r="D2021" t="s">
        <v>22</v>
      </c>
      <c r="E2021">
        <v>79945</v>
      </c>
      <c r="F2021" s="5" t="s">
        <v>50</v>
      </c>
      <c r="G2021" s="5" t="s">
        <v>42</v>
      </c>
      <c r="H2021" s="5" t="s">
        <v>101</v>
      </c>
      <c r="I2021" t="s">
        <v>44</v>
      </c>
      <c r="J2021" t="s">
        <v>192</v>
      </c>
      <c r="K2021">
        <v>0</v>
      </c>
      <c r="L2021" s="5" t="s">
        <v>801</v>
      </c>
      <c r="M2021" s="5" t="s">
        <v>70</v>
      </c>
      <c r="N2021">
        <v>2</v>
      </c>
      <c r="O2021" t="s">
        <v>167</v>
      </c>
      <c r="P2021" s="1">
        <v>45343</v>
      </c>
      <c r="Q2021" s="1">
        <v>45401</v>
      </c>
      <c r="R2021">
        <v>1292</v>
      </c>
      <c r="S2021" s="4">
        <v>7.3</v>
      </c>
      <c r="T2021" t="s">
        <v>103</v>
      </c>
    </row>
    <row r="2022" spans="1:20" x14ac:dyDescent="0.35">
      <c r="A2022" t="s">
        <v>4143</v>
      </c>
      <c r="B2022" s="5" t="s">
        <v>174</v>
      </c>
      <c r="C2022" s="6">
        <v>78895</v>
      </c>
      <c r="D2022" t="s">
        <v>81</v>
      </c>
      <c r="E2022">
        <v>106508</v>
      </c>
      <c r="F2022" s="5" t="s">
        <v>58</v>
      </c>
      <c r="G2022" s="5" t="s">
        <v>51</v>
      </c>
      <c r="H2022" s="5" t="s">
        <v>82</v>
      </c>
      <c r="I2022" t="s">
        <v>35</v>
      </c>
      <c r="J2022" t="s">
        <v>82</v>
      </c>
      <c r="K2022">
        <v>0</v>
      </c>
      <c r="L2022" s="5" t="s">
        <v>4144</v>
      </c>
      <c r="M2022" s="5" t="s">
        <v>54</v>
      </c>
      <c r="N2022">
        <v>1</v>
      </c>
      <c r="O2022" t="s">
        <v>78</v>
      </c>
      <c r="P2022" s="1">
        <v>45354</v>
      </c>
      <c r="Q2022" s="1">
        <v>45404</v>
      </c>
      <c r="R2022">
        <v>655</v>
      </c>
      <c r="S2022" s="4">
        <v>8.1999999999999993</v>
      </c>
      <c r="T2022" t="s">
        <v>136</v>
      </c>
    </row>
    <row r="2023" spans="1:20" x14ac:dyDescent="0.35">
      <c r="A2023" t="s">
        <v>4145</v>
      </c>
      <c r="B2023" s="5" t="s">
        <v>32</v>
      </c>
      <c r="C2023" s="6">
        <v>65331</v>
      </c>
      <c r="D2023" t="s">
        <v>22</v>
      </c>
      <c r="E2023">
        <v>65331</v>
      </c>
      <c r="F2023" s="5" t="s">
        <v>58</v>
      </c>
      <c r="G2023" s="5" t="s">
        <v>59</v>
      </c>
      <c r="H2023" s="5" t="s">
        <v>129</v>
      </c>
      <c r="I2023" t="s">
        <v>44</v>
      </c>
      <c r="J2023" t="s">
        <v>129</v>
      </c>
      <c r="K2023">
        <v>50</v>
      </c>
      <c r="L2023" s="5" t="s">
        <v>4146</v>
      </c>
      <c r="M2023" s="5" t="s">
        <v>54</v>
      </c>
      <c r="N2023">
        <v>0</v>
      </c>
      <c r="O2023" t="s">
        <v>85</v>
      </c>
      <c r="P2023" s="1">
        <v>45472</v>
      </c>
      <c r="Q2023" s="1">
        <v>45496</v>
      </c>
      <c r="R2023">
        <v>629</v>
      </c>
      <c r="S2023" s="4">
        <v>5.2</v>
      </c>
      <c r="T2023" t="s">
        <v>63</v>
      </c>
    </row>
    <row r="2024" spans="1:20" x14ac:dyDescent="0.35">
      <c r="A2024" t="s">
        <v>4147</v>
      </c>
      <c r="B2024" s="5" t="s">
        <v>28801</v>
      </c>
      <c r="C2024" s="6">
        <v>88502</v>
      </c>
      <c r="D2024" t="s">
        <v>22</v>
      </c>
      <c r="E2024">
        <v>88502</v>
      </c>
      <c r="F2024" s="5" t="s">
        <v>58</v>
      </c>
      <c r="G2024" s="5" t="s">
        <v>24</v>
      </c>
      <c r="H2024" s="5" t="s">
        <v>97</v>
      </c>
      <c r="I2024" t="s">
        <v>35</v>
      </c>
      <c r="J2024" t="s">
        <v>97</v>
      </c>
      <c r="K2024">
        <v>100</v>
      </c>
      <c r="L2024" s="5" t="s">
        <v>4148</v>
      </c>
      <c r="M2024" s="5" t="s">
        <v>54</v>
      </c>
      <c r="N2024">
        <v>0</v>
      </c>
      <c r="O2024" t="s">
        <v>78</v>
      </c>
      <c r="P2024" s="1">
        <v>45357</v>
      </c>
      <c r="Q2024" s="1">
        <v>45405</v>
      </c>
      <c r="R2024">
        <v>2419</v>
      </c>
      <c r="S2024" s="4">
        <v>8.8000000000000007</v>
      </c>
      <c r="T2024" t="s">
        <v>136</v>
      </c>
    </row>
    <row r="2025" spans="1:20" x14ac:dyDescent="0.35">
      <c r="A2025" t="s">
        <v>4149</v>
      </c>
      <c r="B2025" s="5" t="s">
        <v>28802</v>
      </c>
      <c r="C2025" s="6">
        <v>218753</v>
      </c>
      <c r="D2025" t="s">
        <v>65</v>
      </c>
      <c r="E2025">
        <v>284379</v>
      </c>
      <c r="F2025" s="5" t="s">
        <v>23</v>
      </c>
      <c r="G2025" s="5" t="s">
        <v>51</v>
      </c>
      <c r="H2025" s="5" t="s">
        <v>67</v>
      </c>
      <c r="I2025" t="s">
        <v>26</v>
      </c>
      <c r="J2025" t="s">
        <v>68</v>
      </c>
      <c r="K2025">
        <v>0</v>
      </c>
      <c r="L2025" s="5" t="s">
        <v>4150</v>
      </c>
      <c r="M2025" s="5" t="s">
        <v>37</v>
      </c>
      <c r="N2025">
        <v>17</v>
      </c>
      <c r="O2025" t="s">
        <v>147</v>
      </c>
      <c r="P2025" s="1">
        <v>45510</v>
      </c>
      <c r="Q2025" s="1">
        <v>45541</v>
      </c>
      <c r="R2025">
        <v>1029</v>
      </c>
      <c r="S2025" s="4">
        <v>8.6</v>
      </c>
      <c r="T2025" t="s">
        <v>38</v>
      </c>
    </row>
    <row r="2026" spans="1:20" x14ac:dyDescent="0.35">
      <c r="A2026" t="s">
        <v>4151</v>
      </c>
      <c r="B2026" s="5" t="s">
        <v>28800</v>
      </c>
      <c r="C2026" s="6">
        <v>286960</v>
      </c>
      <c r="D2026" t="s">
        <v>65</v>
      </c>
      <c r="E2026">
        <v>373048</v>
      </c>
      <c r="F2026" s="5" t="s">
        <v>23</v>
      </c>
      <c r="G2026" s="5" t="s">
        <v>51</v>
      </c>
      <c r="H2026" s="5" t="s">
        <v>67</v>
      </c>
      <c r="I2026" t="s">
        <v>35</v>
      </c>
      <c r="J2026" t="s">
        <v>67</v>
      </c>
      <c r="K2026">
        <v>50</v>
      </c>
      <c r="L2026" s="5" t="s">
        <v>4152</v>
      </c>
      <c r="M2026" s="5" t="s">
        <v>54</v>
      </c>
      <c r="N2026">
        <v>13</v>
      </c>
      <c r="O2026" t="s">
        <v>135</v>
      </c>
      <c r="P2026" s="1">
        <v>45475</v>
      </c>
      <c r="Q2026" s="1">
        <v>45492</v>
      </c>
      <c r="R2026">
        <v>1324</v>
      </c>
      <c r="S2026" s="4">
        <v>7.9</v>
      </c>
      <c r="T2026" t="s">
        <v>153</v>
      </c>
    </row>
    <row r="2027" spans="1:20" x14ac:dyDescent="0.35">
      <c r="A2027" t="s">
        <v>4153</v>
      </c>
      <c r="B2027" s="5" t="s">
        <v>179</v>
      </c>
      <c r="C2027" s="6">
        <v>54703</v>
      </c>
      <c r="D2027" t="s">
        <v>22</v>
      </c>
      <c r="E2027">
        <v>54703</v>
      </c>
      <c r="F2027" s="5" t="s">
        <v>58</v>
      </c>
      <c r="G2027" s="5" t="s">
        <v>51</v>
      </c>
      <c r="H2027" s="5" t="s">
        <v>25</v>
      </c>
      <c r="I2027" t="s">
        <v>26</v>
      </c>
      <c r="J2027" t="s">
        <v>25</v>
      </c>
      <c r="K2027">
        <v>0</v>
      </c>
      <c r="L2027" s="5" t="s">
        <v>4154</v>
      </c>
      <c r="M2027" s="5" t="s">
        <v>54</v>
      </c>
      <c r="N2027">
        <v>0</v>
      </c>
      <c r="O2027" t="s">
        <v>78</v>
      </c>
      <c r="P2027" s="1">
        <v>45401</v>
      </c>
      <c r="Q2027" s="1">
        <v>45450</v>
      </c>
      <c r="R2027">
        <v>2069</v>
      </c>
      <c r="S2027" s="4">
        <v>6.4</v>
      </c>
      <c r="T2027" t="s">
        <v>63</v>
      </c>
    </row>
    <row r="2028" spans="1:20" x14ac:dyDescent="0.35">
      <c r="A2028" t="s">
        <v>4155</v>
      </c>
      <c r="B2028" s="5" t="s">
        <v>91</v>
      </c>
      <c r="C2028" s="6">
        <v>119409</v>
      </c>
      <c r="D2028" t="s">
        <v>22</v>
      </c>
      <c r="E2028">
        <v>119409</v>
      </c>
      <c r="F2028" s="5" t="s">
        <v>66</v>
      </c>
      <c r="G2028" s="5" t="s">
        <v>24</v>
      </c>
      <c r="H2028" s="5" t="s">
        <v>52</v>
      </c>
      <c r="I2028" t="s">
        <v>35</v>
      </c>
      <c r="J2028" t="s">
        <v>110</v>
      </c>
      <c r="K2028">
        <v>0</v>
      </c>
      <c r="L2028" s="5" t="s">
        <v>4156</v>
      </c>
      <c r="M2028" s="5" t="s">
        <v>37</v>
      </c>
      <c r="N2028">
        <v>5</v>
      </c>
      <c r="O2028" t="s">
        <v>71</v>
      </c>
      <c r="P2028" s="1">
        <v>45500</v>
      </c>
      <c r="Q2028" s="1">
        <v>45538</v>
      </c>
      <c r="R2028">
        <v>2467</v>
      </c>
      <c r="S2028" s="4">
        <v>6.3</v>
      </c>
      <c r="T2028" t="s">
        <v>108</v>
      </c>
    </row>
    <row r="2029" spans="1:20" x14ac:dyDescent="0.35">
      <c r="A2029" t="s">
        <v>4157</v>
      </c>
      <c r="B2029" s="5" t="s">
        <v>28801</v>
      </c>
      <c r="C2029" s="6">
        <v>169745</v>
      </c>
      <c r="D2029" t="s">
        <v>74</v>
      </c>
      <c r="E2029">
        <v>212181</v>
      </c>
      <c r="F2029" s="5" t="s">
        <v>23</v>
      </c>
      <c r="G2029" s="5" t="s">
        <v>42</v>
      </c>
      <c r="H2029" s="5" t="s">
        <v>75</v>
      </c>
      <c r="I2029" t="s">
        <v>26</v>
      </c>
      <c r="J2029" t="s">
        <v>75</v>
      </c>
      <c r="K2029">
        <v>50</v>
      </c>
      <c r="L2029" s="5" t="s">
        <v>4158</v>
      </c>
      <c r="M2029" s="5" t="s">
        <v>70</v>
      </c>
      <c r="N2029">
        <v>16</v>
      </c>
      <c r="O2029" t="s">
        <v>141</v>
      </c>
      <c r="P2029" s="1">
        <v>45371</v>
      </c>
      <c r="Q2029" s="1">
        <v>45418</v>
      </c>
      <c r="R2029">
        <v>2094</v>
      </c>
      <c r="S2029" s="4">
        <v>5.4</v>
      </c>
      <c r="T2029" t="s">
        <v>277</v>
      </c>
    </row>
    <row r="2030" spans="1:20" x14ac:dyDescent="0.35">
      <c r="A2030" t="s">
        <v>4159</v>
      </c>
      <c r="B2030" s="5" t="s">
        <v>28799</v>
      </c>
      <c r="C2030" s="6">
        <v>117185</v>
      </c>
      <c r="D2030" t="s">
        <v>41</v>
      </c>
      <c r="E2030">
        <v>99607</v>
      </c>
      <c r="F2030" s="5" t="s">
        <v>50</v>
      </c>
      <c r="G2030" s="5" t="s">
        <v>59</v>
      </c>
      <c r="H2030" s="5" t="s">
        <v>151</v>
      </c>
      <c r="I2030" t="s">
        <v>35</v>
      </c>
      <c r="J2030" t="s">
        <v>629</v>
      </c>
      <c r="K2030">
        <v>50</v>
      </c>
      <c r="L2030" s="5" t="s">
        <v>4160</v>
      </c>
      <c r="M2030" s="5" t="s">
        <v>28</v>
      </c>
      <c r="N2030">
        <v>2</v>
      </c>
      <c r="O2030" t="s">
        <v>78</v>
      </c>
      <c r="P2030" s="1">
        <v>45670</v>
      </c>
      <c r="Q2030" s="1">
        <v>45692</v>
      </c>
      <c r="R2030">
        <v>1341</v>
      </c>
      <c r="S2030" s="4">
        <v>7.6</v>
      </c>
      <c r="T2030" t="s">
        <v>47</v>
      </c>
    </row>
    <row r="2031" spans="1:20" x14ac:dyDescent="0.35">
      <c r="A2031" t="s">
        <v>4161</v>
      </c>
      <c r="B2031" s="5" t="s">
        <v>162</v>
      </c>
      <c r="C2031" s="6">
        <v>67488</v>
      </c>
      <c r="D2031" t="s">
        <v>41</v>
      </c>
      <c r="E2031">
        <v>57365</v>
      </c>
      <c r="F2031" s="5" t="s">
        <v>58</v>
      </c>
      <c r="G2031" s="5" t="s">
        <v>24</v>
      </c>
      <c r="H2031" s="5" t="s">
        <v>43</v>
      </c>
      <c r="I2031" t="s">
        <v>35</v>
      </c>
      <c r="J2031" t="s">
        <v>304</v>
      </c>
      <c r="K2031">
        <v>0</v>
      </c>
      <c r="L2031" s="5" t="s">
        <v>4162</v>
      </c>
      <c r="M2031" s="5" t="s">
        <v>70</v>
      </c>
      <c r="N2031">
        <v>0</v>
      </c>
      <c r="O2031" t="s">
        <v>131</v>
      </c>
      <c r="P2031" s="1">
        <v>45567</v>
      </c>
      <c r="Q2031" s="1">
        <v>45617</v>
      </c>
      <c r="R2031">
        <v>1857</v>
      </c>
      <c r="S2031" s="4">
        <v>7.4</v>
      </c>
      <c r="T2031" t="s">
        <v>243</v>
      </c>
    </row>
    <row r="2032" spans="1:20" x14ac:dyDescent="0.35">
      <c r="A2032" t="s">
        <v>4163</v>
      </c>
      <c r="B2032" s="5" t="s">
        <v>174</v>
      </c>
      <c r="C2032" s="6">
        <v>237063</v>
      </c>
      <c r="D2032" t="s">
        <v>81</v>
      </c>
      <c r="E2032">
        <v>320035</v>
      </c>
      <c r="F2032" s="5" t="s">
        <v>23</v>
      </c>
      <c r="G2032" s="5" t="s">
        <v>59</v>
      </c>
      <c r="H2032" s="5" t="s">
        <v>82</v>
      </c>
      <c r="I2032" t="s">
        <v>35</v>
      </c>
      <c r="J2032" t="s">
        <v>82</v>
      </c>
      <c r="K2032">
        <v>0</v>
      </c>
      <c r="L2032" s="5" t="s">
        <v>4164</v>
      </c>
      <c r="M2032" s="5" t="s">
        <v>37</v>
      </c>
      <c r="N2032">
        <v>12</v>
      </c>
      <c r="O2032" t="s">
        <v>71</v>
      </c>
      <c r="P2032" s="1">
        <v>45490</v>
      </c>
      <c r="Q2032" s="1">
        <v>45544</v>
      </c>
      <c r="R2032">
        <v>2126</v>
      </c>
      <c r="S2032" s="4">
        <v>9.3000000000000007</v>
      </c>
      <c r="T2032" t="s">
        <v>153</v>
      </c>
    </row>
    <row r="2033" spans="1:20" x14ac:dyDescent="0.35">
      <c r="A2033" t="s">
        <v>4165</v>
      </c>
      <c r="B2033" s="5" t="s">
        <v>40</v>
      </c>
      <c r="C2033" s="6">
        <v>121918</v>
      </c>
      <c r="D2033" t="s">
        <v>41</v>
      </c>
      <c r="E2033">
        <v>103630</v>
      </c>
      <c r="F2033" s="5" t="s">
        <v>50</v>
      </c>
      <c r="G2033" s="5" t="s">
        <v>51</v>
      </c>
      <c r="H2033" s="5" t="s">
        <v>43</v>
      </c>
      <c r="I2033" t="s">
        <v>35</v>
      </c>
      <c r="J2033" t="s">
        <v>43</v>
      </c>
      <c r="K2033">
        <v>50</v>
      </c>
      <c r="L2033" s="5" t="s">
        <v>4166</v>
      </c>
      <c r="M2033" s="5" t="s">
        <v>28</v>
      </c>
      <c r="N2033">
        <v>2</v>
      </c>
      <c r="O2033" t="s">
        <v>78</v>
      </c>
      <c r="P2033" s="1">
        <v>45482</v>
      </c>
      <c r="Q2033" s="1">
        <v>45512</v>
      </c>
      <c r="R2033">
        <v>1044</v>
      </c>
      <c r="S2033" s="4">
        <v>5.7</v>
      </c>
      <c r="T2033" t="s">
        <v>108</v>
      </c>
    </row>
    <row r="2034" spans="1:20" x14ac:dyDescent="0.35">
      <c r="A2034" t="s">
        <v>4167</v>
      </c>
      <c r="B2034" s="5" t="s">
        <v>100</v>
      </c>
      <c r="C2034" s="6">
        <v>147358</v>
      </c>
      <c r="D2034" t="s">
        <v>22</v>
      </c>
      <c r="E2034">
        <v>147358</v>
      </c>
      <c r="F2034" s="5" t="s">
        <v>23</v>
      </c>
      <c r="G2034" s="5" t="s">
        <v>42</v>
      </c>
      <c r="H2034" s="5" t="s">
        <v>129</v>
      </c>
      <c r="I2034" t="s">
        <v>44</v>
      </c>
      <c r="J2034" t="s">
        <v>133</v>
      </c>
      <c r="K2034">
        <v>0</v>
      </c>
      <c r="L2034" s="5" t="s">
        <v>4168</v>
      </c>
      <c r="M2034" s="5" t="s">
        <v>70</v>
      </c>
      <c r="N2034">
        <v>19</v>
      </c>
      <c r="O2034" t="s">
        <v>29</v>
      </c>
      <c r="P2034" s="1">
        <v>45710</v>
      </c>
      <c r="Q2034" s="1">
        <v>45753</v>
      </c>
      <c r="R2034">
        <v>932</v>
      </c>
      <c r="S2034" s="4">
        <v>6.2</v>
      </c>
      <c r="T2034" t="s">
        <v>95</v>
      </c>
    </row>
    <row r="2035" spans="1:20" x14ac:dyDescent="0.35">
      <c r="A2035" t="s">
        <v>4169</v>
      </c>
      <c r="B2035" s="5" t="s">
        <v>174</v>
      </c>
      <c r="C2035" s="6">
        <v>159954</v>
      </c>
      <c r="D2035" t="s">
        <v>65</v>
      </c>
      <c r="E2035">
        <v>207940</v>
      </c>
      <c r="F2035" s="5" t="s">
        <v>66</v>
      </c>
      <c r="G2035" s="5" t="s">
        <v>42</v>
      </c>
      <c r="H2035" s="5" t="s">
        <v>67</v>
      </c>
      <c r="I2035" t="s">
        <v>26</v>
      </c>
      <c r="J2035" t="s">
        <v>67</v>
      </c>
      <c r="K2035">
        <v>50</v>
      </c>
      <c r="L2035" s="5" t="s">
        <v>4170</v>
      </c>
      <c r="M2035" s="5" t="s">
        <v>70</v>
      </c>
      <c r="N2035">
        <v>8</v>
      </c>
      <c r="O2035" t="s">
        <v>135</v>
      </c>
      <c r="P2035" s="1">
        <v>45575</v>
      </c>
      <c r="Q2035" s="1">
        <v>45600</v>
      </c>
      <c r="R2035">
        <v>886</v>
      </c>
      <c r="S2035" s="4">
        <v>7.5</v>
      </c>
      <c r="T2035" t="s">
        <v>153</v>
      </c>
    </row>
    <row r="2036" spans="1:20" x14ac:dyDescent="0.35">
      <c r="A2036" t="s">
        <v>4171</v>
      </c>
      <c r="B2036" s="5" t="s">
        <v>174</v>
      </c>
      <c r="C2036" s="6">
        <v>112591</v>
      </c>
      <c r="D2036" t="s">
        <v>22</v>
      </c>
      <c r="E2036">
        <v>112591</v>
      </c>
      <c r="F2036" s="5" t="s">
        <v>66</v>
      </c>
      <c r="G2036" s="5" t="s">
        <v>51</v>
      </c>
      <c r="H2036" s="5" t="s">
        <v>165</v>
      </c>
      <c r="I2036" t="s">
        <v>26</v>
      </c>
      <c r="J2036" t="s">
        <v>354</v>
      </c>
      <c r="K2036">
        <v>0</v>
      </c>
      <c r="L2036" s="5" t="s">
        <v>4172</v>
      </c>
      <c r="M2036" s="5" t="s">
        <v>37</v>
      </c>
      <c r="N2036">
        <v>5</v>
      </c>
      <c r="O2036" t="s">
        <v>88</v>
      </c>
      <c r="P2036" s="1">
        <v>45403</v>
      </c>
      <c r="Q2036" s="1">
        <v>45419</v>
      </c>
      <c r="R2036">
        <v>758</v>
      </c>
      <c r="S2036" s="4">
        <v>5.4</v>
      </c>
      <c r="T2036" t="s">
        <v>30</v>
      </c>
    </row>
    <row r="2037" spans="1:20" x14ac:dyDescent="0.35">
      <c r="A2037" t="s">
        <v>4173</v>
      </c>
      <c r="B2037" s="5" t="s">
        <v>73</v>
      </c>
      <c r="C2037" s="6">
        <v>51670</v>
      </c>
      <c r="D2037" t="s">
        <v>41</v>
      </c>
      <c r="E2037">
        <v>43920</v>
      </c>
      <c r="F2037" s="5" t="s">
        <v>58</v>
      </c>
      <c r="G2037" s="5" t="s">
        <v>42</v>
      </c>
      <c r="H2037" s="5" t="s">
        <v>60</v>
      </c>
      <c r="I2037" t="s">
        <v>26</v>
      </c>
      <c r="J2037" t="s">
        <v>60</v>
      </c>
      <c r="K2037">
        <v>50</v>
      </c>
      <c r="L2037" s="5" t="s">
        <v>4174</v>
      </c>
      <c r="M2037" s="5" t="s">
        <v>37</v>
      </c>
      <c r="N2037">
        <v>1</v>
      </c>
      <c r="O2037" t="s">
        <v>135</v>
      </c>
      <c r="P2037" s="1">
        <v>45376</v>
      </c>
      <c r="Q2037" s="1">
        <v>45408</v>
      </c>
      <c r="R2037">
        <v>1983</v>
      </c>
      <c r="S2037" s="4">
        <v>9.1999999999999993</v>
      </c>
      <c r="T2037" t="s">
        <v>118</v>
      </c>
    </row>
    <row r="2038" spans="1:20" x14ac:dyDescent="0.35">
      <c r="A2038" t="s">
        <v>4175</v>
      </c>
      <c r="B2038" s="5" t="s">
        <v>174</v>
      </c>
      <c r="C2038" s="6">
        <v>54739</v>
      </c>
      <c r="D2038" t="s">
        <v>22</v>
      </c>
      <c r="E2038">
        <v>54739</v>
      </c>
      <c r="F2038" s="5" t="s">
        <v>58</v>
      </c>
      <c r="G2038" s="5" t="s">
        <v>42</v>
      </c>
      <c r="H2038" s="5" t="s">
        <v>52</v>
      </c>
      <c r="I2038" t="s">
        <v>44</v>
      </c>
      <c r="J2038" t="s">
        <v>52</v>
      </c>
      <c r="K2038">
        <v>50</v>
      </c>
      <c r="L2038" s="5" t="s">
        <v>4176</v>
      </c>
      <c r="M2038" s="5" t="s">
        <v>54</v>
      </c>
      <c r="N2038">
        <v>1</v>
      </c>
      <c r="O2038" t="s">
        <v>85</v>
      </c>
      <c r="P2038" s="1">
        <v>45555</v>
      </c>
      <c r="Q2038" s="1">
        <v>45602</v>
      </c>
      <c r="R2038">
        <v>2488</v>
      </c>
      <c r="S2038" s="4">
        <v>6.7</v>
      </c>
      <c r="T2038" t="s">
        <v>153</v>
      </c>
    </row>
    <row r="2039" spans="1:20" x14ac:dyDescent="0.35">
      <c r="A2039" t="s">
        <v>4177</v>
      </c>
      <c r="B2039" s="5" t="s">
        <v>105</v>
      </c>
      <c r="C2039" s="6">
        <v>93238</v>
      </c>
      <c r="D2039" t="s">
        <v>41</v>
      </c>
      <c r="E2039">
        <v>79252</v>
      </c>
      <c r="F2039" s="5" t="s">
        <v>66</v>
      </c>
      <c r="G2039" s="5" t="s">
        <v>42</v>
      </c>
      <c r="H2039" s="5" t="s">
        <v>60</v>
      </c>
      <c r="I2039" t="s">
        <v>44</v>
      </c>
      <c r="J2039" t="s">
        <v>60</v>
      </c>
      <c r="K2039">
        <v>0</v>
      </c>
      <c r="L2039" s="5" t="s">
        <v>4178</v>
      </c>
      <c r="M2039" s="5" t="s">
        <v>37</v>
      </c>
      <c r="N2039">
        <v>5</v>
      </c>
      <c r="O2039" t="s">
        <v>131</v>
      </c>
      <c r="P2039" s="1">
        <v>45486</v>
      </c>
      <c r="Q2039" s="1">
        <v>45528</v>
      </c>
      <c r="R2039">
        <v>1683</v>
      </c>
      <c r="S2039" s="4">
        <v>6</v>
      </c>
      <c r="T2039" t="s">
        <v>95</v>
      </c>
    </row>
    <row r="2040" spans="1:20" x14ac:dyDescent="0.35">
      <c r="A2040" t="s">
        <v>4179</v>
      </c>
      <c r="B2040" s="5" t="s">
        <v>28802</v>
      </c>
      <c r="C2040" s="6">
        <v>84825</v>
      </c>
      <c r="D2040" t="s">
        <v>22</v>
      </c>
      <c r="E2040">
        <v>84825</v>
      </c>
      <c r="F2040" s="5" t="s">
        <v>50</v>
      </c>
      <c r="G2040" s="5" t="s">
        <v>51</v>
      </c>
      <c r="H2040" s="5" t="s">
        <v>129</v>
      </c>
      <c r="I2040" t="s">
        <v>35</v>
      </c>
      <c r="J2040" t="s">
        <v>212</v>
      </c>
      <c r="K2040">
        <v>100</v>
      </c>
      <c r="L2040" s="5" t="s">
        <v>4180</v>
      </c>
      <c r="M2040" s="5" t="s">
        <v>28</v>
      </c>
      <c r="N2040">
        <v>2</v>
      </c>
      <c r="O2040" t="s">
        <v>71</v>
      </c>
      <c r="P2040" s="1">
        <v>45428</v>
      </c>
      <c r="Q2040" s="1">
        <v>45493</v>
      </c>
      <c r="R2040">
        <v>1709</v>
      </c>
      <c r="S2040" s="4">
        <v>6.7</v>
      </c>
      <c r="T2040" t="s">
        <v>30</v>
      </c>
    </row>
    <row r="2041" spans="1:20" x14ac:dyDescent="0.35">
      <c r="A2041" t="s">
        <v>4181</v>
      </c>
      <c r="B2041" s="5" t="s">
        <v>28801</v>
      </c>
      <c r="C2041" s="6">
        <v>78450</v>
      </c>
      <c r="D2041" t="s">
        <v>22</v>
      </c>
      <c r="E2041">
        <v>78450</v>
      </c>
      <c r="F2041" s="5" t="s">
        <v>50</v>
      </c>
      <c r="G2041" s="5" t="s">
        <v>59</v>
      </c>
      <c r="H2041" s="5" t="s">
        <v>25</v>
      </c>
      <c r="I2041" t="s">
        <v>44</v>
      </c>
      <c r="J2041" t="s">
        <v>25</v>
      </c>
      <c r="K2041">
        <v>100</v>
      </c>
      <c r="L2041" s="5" t="s">
        <v>4182</v>
      </c>
      <c r="M2041" s="5" t="s">
        <v>37</v>
      </c>
      <c r="N2041">
        <v>4</v>
      </c>
      <c r="O2041" t="s">
        <v>135</v>
      </c>
      <c r="P2041" s="1">
        <v>45644</v>
      </c>
      <c r="Q2041" s="1">
        <v>45658</v>
      </c>
      <c r="R2041">
        <v>505</v>
      </c>
      <c r="S2041" s="4">
        <v>5.5</v>
      </c>
      <c r="T2041" t="s">
        <v>79</v>
      </c>
    </row>
    <row r="2042" spans="1:20" x14ac:dyDescent="0.35">
      <c r="A2042" t="s">
        <v>4183</v>
      </c>
      <c r="B2042" s="5" t="s">
        <v>32</v>
      </c>
      <c r="C2042" s="6">
        <v>66222</v>
      </c>
      <c r="D2042" t="s">
        <v>22</v>
      </c>
      <c r="E2042">
        <v>66222</v>
      </c>
      <c r="F2042" s="5" t="s">
        <v>58</v>
      </c>
      <c r="G2042" s="5" t="s">
        <v>51</v>
      </c>
      <c r="H2042" s="5" t="s">
        <v>165</v>
      </c>
      <c r="I2042" t="s">
        <v>35</v>
      </c>
      <c r="J2042" t="s">
        <v>165</v>
      </c>
      <c r="K2042">
        <v>50</v>
      </c>
      <c r="L2042" s="5" t="s">
        <v>4184</v>
      </c>
      <c r="M2042" s="5" t="s">
        <v>54</v>
      </c>
      <c r="N2042">
        <v>1</v>
      </c>
      <c r="O2042" t="s">
        <v>71</v>
      </c>
      <c r="P2042" s="1">
        <v>45539</v>
      </c>
      <c r="Q2042" s="1">
        <v>45575</v>
      </c>
      <c r="R2042">
        <v>692</v>
      </c>
      <c r="S2042" s="4">
        <v>9.6999999999999993</v>
      </c>
      <c r="T2042" t="s">
        <v>243</v>
      </c>
    </row>
    <row r="2043" spans="1:20" x14ac:dyDescent="0.35">
      <c r="A2043" t="s">
        <v>4185</v>
      </c>
      <c r="B2043" s="5" t="s">
        <v>145</v>
      </c>
      <c r="C2043" s="6">
        <v>87393</v>
      </c>
      <c r="D2043" t="s">
        <v>22</v>
      </c>
      <c r="E2043">
        <v>87393</v>
      </c>
      <c r="F2043" s="5" t="s">
        <v>50</v>
      </c>
      <c r="G2043" s="5" t="s">
        <v>51</v>
      </c>
      <c r="H2043" s="5" t="s">
        <v>101</v>
      </c>
      <c r="I2043" t="s">
        <v>44</v>
      </c>
      <c r="J2043" t="s">
        <v>157</v>
      </c>
      <c r="K2043">
        <v>100</v>
      </c>
      <c r="L2043" s="5" t="s">
        <v>4186</v>
      </c>
      <c r="M2043" s="5" t="s">
        <v>28</v>
      </c>
      <c r="N2043">
        <v>2</v>
      </c>
      <c r="O2043" t="s">
        <v>46</v>
      </c>
      <c r="P2043" s="1">
        <v>45671</v>
      </c>
      <c r="Q2043" s="1">
        <v>45701</v>
      </c>
      <c r="R2043">
        <v>703</v>
      </c>
      <c r="S2043" s="4">
        <v>9.5</v>
      </c>
      <c r="T2043" t="s">
        <v>210</v>
      </c>
    </row>
    <row r="2044" spans="1:20" x14ac:dyDescent="0.35">
      <c r="A2044" t="s">
        <v>4187</v>
      </c>
      <c r="B2044" s="5" t="s">
        <v>21</v>
      </c>
      <c r="C2044" s="6">
        <v>293844</v>
      </c>
      <c r="D2044" t="s">
        <v>92</v>
      </c>
      <c r="E2044">
        <v>220383</v>
      </c>
      <c r="F2044" s="5" t="s">
        <v>23</v>
      </c>
      <c r="G2044" s="5" t="s">
        <v>51</v>
      </c>
      <c r="H2044" s="5" t="s">
        <v>93</v>
      </c>
      <c r="I2044" t="s">
        <v>35</v>
      </c>
      <c r="J2044" t="s">
        <v>93</v>
      </c>
      <c r="K2044">
        <v>100</v>
      </c>
      <c r="L2044" s="5" t="s">
        <v>4188</v>
      </c>
      <c r="M2044" s="5" t="s">
        <v>70</v>
      </c>
      <c r="N2044">
        <v>13</v>
      </c>
      <c r="O2044" t="s">
        <v>112</v>
      </c>
      <c r="P2044" s="1">
        <v>45333</v>
      </c>
      <c r="Q2044" s="1">
        <v>45371</v>
      </c>
      <c r="R2044">
        <v>905</v>
      </c>
      <c r="S2044" s="4">
        <v>5.0999999999999996</v>
      </c>
      <c r="T2044" t="s">
        <v>136</v>
      </c>
    </row>
    <row r="2045" spans="1:20" x14ac:dyDescent="0.35">
      <c r="A2045" t="s">
        <v>4189</v>
      </c>
      <c r="B2045" s="5" t="s">
        <v>217</v>
      </c>
      <c r="C2045" s="6">
        <v>89635</v>
      </c>
      <c r="D2045" t="s">
        <v>22</v>
      </c>
      <c r="E2045">
        <v>89635</v>
      </c>
      <c r="F2045" s="5" t="s">
        <v>23</v>
      </c>
      <c r="G2045" s="5" t="s">
        <v>42</v>
      </c>
      <c r="H2045" s="5" t="s">
        <v>157</v>
      </c>
      <c r="I2045" t="s">
        <v>44</v>
      </c>
      <c r="J2045" t="s">
        <v>157</v>
      </c>
      <c r="K2045">
        <v>50</v>
      </c>
      <c r="L2045" s="5" t="s">
        <v>4190</v>
      </c>
      <c r="M2045" s="5" t="s">
        <v>70</v>
      </c>
      <c r="N2045">
        <v>17</v>
      </c>
      <c r="O2045" t="s">
        <v>172</v>
      </c>
      <c r="P2045" s="1">
        <v>45324</v>
      </c>
      <c r="Q2045" s="1">
        <v>45387</v>
      </c>
      <c r="R2045">
        <v>1941</v>
      </c>
      <c r="S2045" s="4">
        <v>6.3</v>
      </c>
      <c r="T2045" t="s">
        <v>47</v>
      </c>
    </row>
    <row r="2046" spans="1:20" x14ac:dyDescent="0.35">
      <c r="A2046" t="s">
        <v>4191</v>
      </c>
      <c r="B2046" s="5" t="s">
        <v>174</v>
      </c>
      <c r="C2046" s="6">
        <v>40827</v>
      </c>
      <c r="D2046" t="s">
        <v>22</v>
      </c>
      <c r="E2046">
        <v>40827</v>
      </c>
      <c r="F2046" s="5" t="s">
        <v>66</v>
      </c>
      <c r="G2046" s="5" t="s">
        <v>42</v>
      </c>
      <c r="H2046" s="5" t="s">
        <v>116</v>
      </c>
      <c r="I2046" t="s">
        <v>26</v>
      </c>
      <c r="J2046" t="s">
        <v>133</v>
      </c>
      <c r="K2046">
        <v>100</v>
      </c>
      <c r="L2046" s="5" t="s">
        <v>4192</v>
      </c>
      <c r="M2046" s="5" t="s">
        <v>28</v>
      </c>
      <c r="N2046">
        <v>8</v>
      </c>
      <c r="O2046" t="s">
        <v>85</v>
      </c>
      <c r="P2046" s="1">
        <v>45312</v>
      </c>
      <c r="Q2046" s="1">
        <v>45362</v>
      </c>
      <c r="R2046">
        <v>867</v>
      </c>
      <c r="S2046" s="4">
        <v>6.1</v>
      </c>
      <c r="T2046" t="s">
        <v>89</v>
      </c>
    </row>
    <row r="2047" spans="1:20" x14ac:dyDescent="0.35">
      <c r="A2047" t="s">
        <v>4193</v>
      </c>
      <c r="B2047" s="5" t="s">
        <v>28802</v>
      </c>
      <c r="C2047" s="6">
        <v>53958</v>
      </c>
      <c r="D2047" t="s">
        <v>22</v>
      </c>
      <c r="E2047">
        <v>53958</v>
      </c>
      <c r="F2047" s="5" t="s">
        <v>50</v>
      </c>
      <c r="G2047" s="5" t="s">
        <v>24</v>
      </c>
      <c r="H2047" s="5" t="s">
        <v>157</v>
      </c>
      <c r="I2047" t="s">
        <v>35</v>
      </c>
      <c r="J2047" t="s">
        <v>1211</v>
      </c>
      <c r="K2047">
        <v>50</v>
      </c>
      <c r="L2047" s="5" t="s">
        <v>4194</v>
      </c>
      <c r="M2047" s="5" t="s">
        <v>37</v>
      </c>
      <c r="N2047">
        <v>2</v>
      </c>
      <c r="O2047" t="s">
        <v>141</v>
      </c>
      <c r="P2047" s="1">
        <v>45424</v>
      </c>
      <c r="Q2047" s="1">
        <v>45488</v>
      </c>
      <c r="R2047">
        <v>2051</v>
      </c>
      <c r="S2047" s="4">
        <v>7.5</v>
      </c>
      <c r="T2047" t="s">
        <v>95</v>
      </c>
    </row>
    <row r="2048" spans="1:20" x14ac:dyDescent="0.35">
      <c r="A2048" t="s">
        <v>4195</v>
      </c>
      <c r="B2048" s="5" t="s">
        <v>179</v>
      </c>
      <c r="C2048" s="6">
        <v>209986</v>
      </c>
      <c r="D2048" t="s">
        <v>41</v>
      </c>
      <c r="E2048">
        <v>178488</v>
      </c>
      <c r="F2048" s="5" t="s">
        <v>23</v>
      </c>
      <c r="G2048" s="5" t="s">
        <v>24</v>
      </c>
      <c r="H2048" s="5" t="s">
        <v>60</v>
      </c>
      <c r="I2048" t="s">
        <v>44</v>
      </c>
      <c r="J2048" t="s">
        <v>60</v>
      </c>
      <c r="K2048">
        <v>50</v>
      </c>
      <c r="L2048" s="5" t="s">
        <v>4196</v>
      </c>
      <c r="M2048" s="5" t="s">
        <v>28</v>
      </c>
      <c r="N2048">
        <v>15</v>
      </c>
      <c r="O2048" t="s">
        <v>141</v>
      </c>
      <c r="P2048" s="1">
        <v>45394</v>
      </c>
      <c r="Q2048" s="1">
        <v>45423</v>
      </c>
      <c r="R2048">
        <v>1552</v>
      </c>
      <c r="S2048" s="4">
        <v>5.3</v>
      </c>
      <c r="T2048" t="s">
        <v>210</v>
      </c>
    </row>
    <row r="2049" spans="1:20" x14ac:dyDescent="0.35">
      <c r="A2049" t="s">
        <v>4197</v>
      </c>
      <c r="B2049" s="5" t="s">
        <v>40</v>
      </c>
      <c r="C2049" s="6">
        <v>48509</v>
      </c>
      <c r="D2049" t="s">
        <v>22</v>
      </c>
      <c r="E2049">
        <v>48509</v>
      </c>
      <c r="F2049" s="5" t="s">
        <v>58</v>
      </c>
      <c r="G2049" s="5" t="s">
        <v>51</v>
      </c>
      <c r="H2049" s="5" t="s">
        <v>52</v>
      </c>
      <c r="I2049" t="s">
        <v>44</v>
      </c>
      <c r="J2049" t="s">
        <v>52</v>
      </c>
      <c r="K2049">
        <v>0</v>
      </c>
      <c r="L2049" s="5" t="s">
        <v>4198</v>
      </c>
      <c r="M2049" s="5" t="s">
        <v>37</v>
      </c>
      <c r="N2049">
        <v>1</v>
      </c>
      <c r="O2049" t="s">
        <v>131</v>
      </c>
      <c r="P2049" s="1">
        <v>45746</v>
      </c>
      <c r="Q2049" s="1">
        <v>45780</v>
      </c>
      <c r="R2049">
        <v>2109</v>
      </c>
      <c r="S2049" s="4">
        <v>9.6999999999999993</v>
      </c>
      <c r="T2049" t="s">
        <v>30</v>
      </c>
    </row>
    <row r="2050" spans="1:20" x14ac:dyDescent="0.35">
      <c r="A2050" t="s">
        <v>4199</v>
      </c>
      <c r="B2050" s="5" t="s">
        <v>179</v>
      </c>
      <c r="C2050" s="6">
        <v>256412</v>
      </c>
      <c r="D2050" t="s">
        <v>22</v>
      </c>
      <c r="E2050">
        <v>256412</v>
      </c>
      <c r="F2050" s="5" t="s">
        <v>23</v>
      </c>
      <c r="G2050" s="5" t="s">
        <v>42</v>
      </c>
      <c r="H2050" s="5" t="s">
        <v>97</v>
      </c>
      <c r="I2050" t="s">
        <v>35</v>
      </c>
      <c r="J2050" t="s">
        <v>43</v>
      </c>
      <c r="K2050">
        <v>0</v>
      </c>
      <c r="L2050" s="5" t="s">
        <v>4200</v>
      </c>
      <c r="M2050" s="5" t="s">
        <v>54</v>
      </c>
      <c r="N2050">
        <v>18</v>
      </c>
      <c r="O2050" t="s">
        <v>141</v>
      </c>
      <c r="P2050" s="1">
        <v>45757</v>
      </c>
      <c r="Q2050" s="1">
        <v>45798</v>
      </c>
      <c r="R2050">
        <v>2390</v>
      </c>
      <c r="S2050" s="4">
        <v>5.7</v>
      </c>
      <c r="T2050" t="s">
        <v>30</v>
      </c>
    </row>
    <row r="2051" spans="1:20" x14ac:dyDescent="0.35">
      <c r="A2051" t="s">
        <v>4201</v>
      </c>
      <c r="B2051" s="5" t="s">
        <v>28802</v>
      </c>
      <c r="C2051" s="6">
        <v>54244</v>
      </c>
      <c r="D2051" t="s">
        <v>22</v>
      </c>
      <c r="E2051">
        <v>54244</v>
      </c>
      <c r="F2051" s="5" t="s">
        <v>58</v>
      </c>
      <c r="G2051" s="5" t="s">
        <v>51</v>
      </c>
      <c r="H2051" s="5" t="s">
        <v>165</v>
      </c>
      <c r="I2051" t="s">
        <v>26</v>
      </c>
      <c r="J2051" t="s">
        <v>165</v>
      </c>
      <c r="K2051">
        <v>100</v>
      </c>
      <c r="L2051" s="5" t="s">
        <v>4202</v>
      </c>
      <c r="M2051" s="5" t="s">
        <v>70</v>
      </c>
      <c r="N2051">
        <v>0</v>
      </c>
      <c r="O2051" t="s">
        <v>172</v>
      </c>
      <c r="P2051" s="1">
        <v>45441</v>
      </c>
      <c r="Q2051" s="1">
        <v>45473</v>
      </c>
      <c r="R2051">
        <v>896</v>
      </c>
      <c r="S2051" s="4">
        <v>5.3</v>
      </c>
      <c r="T2051" t="s">
        <v>38</v>
      </c>
    </row>
    <row r="2052" spans="1:20" x14ac:dyDescent="0.35">
      <c r="A2052" t="s">
        <v>4203</v>
      </c>
      <c r="B2052" s="5" t="s">
        <v>28802</v>
      </c>
      <c r="C2052" s="6">
        <v>58064</v>
      </c>
      <c r="D2052" t="s">
        <v>22</v>
      </c>
      <c r="E2052">
        <v>58064</v>
      </c>
      <c r="F2052" s="5" t="s">
        <v>58</v>
      </c>
      <c r="G2052" s="5" t="s">
        <v>59</v>
      </c>
      <c r="H2052" s="5" t="s">
        <v>25</v>
      </c>
      <c r="I2052" t="s">
        <v>44</v>
      </c>
      <c r="J2052" t="s">
        <v>97</v>
      </c>
      <c r="K2052">
        <v>100</v>
      </c>
      <c r="L2052" s="5" t="s">
        <v>4204</v>
      </c>
      <c r="M2052" s="5" t="s">
        <v>37</v>
      </c>
      <c r="N2052">
        <v>0</v>
      </c>
      <c r="O2052" t="s">
        <v>141</v>
      </c>
      <c r="P2052" s="1">
        <v>45727</v>
      </c>
      <c r="Q2052" s="1">
        <v>45777</v>
      </c>
      <c r="R2052">
        <v>1851</v>
      </c>
      <c r="S2052" s="4">
        <v>6.3</v>
      </c>
      <c r="T2052" t="s">
        <v>118</v>
      </c>
    </row>
    <row r="2053" spans="1:20" x14ac:dyDescent="0.35">
      <c r="A2053" t="s">
        <v>4205</v>
      </c>
      <c r="B2053" s="5" t="s">
        <v>174</v>
      </c>
      <c r="C2053" s="6">
        <v>89637</v>
      </c>
      <c r="D2053" t="s">
        <v>22</v>
      </c>
      <c r="E2053">
        <v>89637</v>
      </c>
      <c r="F2053" s="5" t="s">
        <v>66</v>
      </c>
      <c r="G2053" s="5" t="s">
        <v>59</v>
      </c>
      <c r="H2053" s="5" t="s">
        <v>52</v>
      </c>
      <c r="I2053" t="s">
        <v>44</v>
      </c>
      <c r="J2053" t="s">
        <v>52</v>
      </c>
      <c r="K2053">
        <v>100</v>
      </c>
      <c r="L2053" s="5" t="s">
        <v>4206</v>
      </c>
      <c r="M2053" s="5" t="s">
        <v>37</v>
      </c>
      <c r="N2053">
        <v>8</v>
      </c>
      <c r="O2053" t="s">
        <v>78</v>
      </c>
      <c r="P2053" s="1">
        <v>45658</v>
      </c>
      <c r="Q2053" s="1">
        <v>45703</v>
      </c>
      <c r="R2053">
        <v>795</v>
      </c>
      <c r="S2053" s="4">
        <v>7.4</v>
      </c>
      <c r="T2053" t="s">
        <v>47</v>
      </c>
    </row>
    <row r="2054" spans="1:20" x14ac:dyDescent="0.35">
      <c r="A2054" t="s">
        <v>4207</v>
      </c>
      <c r="B2054" s="5" t="s">
        <v>179</v>
      </c>
      <c r="C2054" s="6">
        <v>74071</v>
      </c>
      <c r="D2054" t="s">
        <v>22</v>
      </c>
      <c r="E2054">
        <v>74071</v>
      </c>
      <c r="F2054" s="5" t="s">
        <v>58</v>
      </c>
      <c r="G2054" s="5" t="s">
        <v>51</v>
      </c>
      <c r="H2054" s="5" t="s">
        <v>97</v>
      </c>
      <c r="I2054" t="s">
        <v>44</v>
      </c>
      <c r="J2054" t="s">
        <v>83</v>
      </c>
      <c r="K2054">
        <v>100</v>
      </c>
      <c r="L2054" s="5" t="s">
        <v>4208</v>
      </c>
      <c r="M2054" s="5" t="s">
        <v>37</v>
      </c>
      <c r="N2054">
        <v>1</v>
      </c>
      <c r="O2054" t="s">
        <v>71</v>
      </c>
      <c r="P2054" s="1">
        <v>45393</v>
      </c>
      <c r="Q2054" s="1">
        <v>45412</v>
      </c>
      <c r="R2054">
        <v>1809</v>
      </c>
      <c r="S2054" s="4">
        <v>7.5</v>
      </c>
      <c r="T2054" t="s">
        <v>243</v>
      </c>
    </row>
    <row r="2055" spans="1:20" x14ac:dyDescent="0.35">
      <c r="A2055" t="s">
        <v>4209</v>
      </c>
      <c r="B2055" s="5" t="s">
        <v>73</v>
      </c>
      <c r="C2055" s="6">
        <v>89562</v>
      </c>
      <c r="D2055" t="s">
        <v>41</v>
      </c>
      <c r="E2055">
        <v>76128</v>
      </c>
      <c r="F2055" s="5" t="s">
        <v>50</v>
      </c>
      <c r="G2055" s="5" t="s">
        <v>42</v>
      </c>
      <c r="H2055" s="5" t="s">
        <v>43</v>
      </c>
      <c r="I2055" t="s">
        <v>35</v>
      </c>
      <c r="J2055" t="s">
        <v>43</v>
      </c>
      <c r="K2055">
        <v>0</v>
      </c>
      <c r="L2055" s="5" t="s">
        <v>4210</v>
      </c>
      <c r="M2055" s="5" t="s">
        <v>54</v>
      </c>
      <c r="N2055">
        <v>4</v>
      </c>
      <c r="O2055" t="s">
        <v>167</v>
      </c>
      <c r="P2055" s="1">
        <v>45567</v>
      </c>
      <c r="Q2055" s="1">
        <v>45581</v>
      </c>
      <c r="R2055">
        <v>750</v>
      </c>
      <c r="S2055" s="4">
        <v>9.4</v>
      </c>
      <c r="T2055" t="s">
        <v>136</v>
      </c>
    </row>
    <row r="2056" spans="1:20" x14ac:dyDescent="0.35">
      <c r="A2056" t="s">
        <v>4211</v>
      </c>
      <c r="B2056" s="5" t="s">
        <v>28802</v>
      </c>
      <c r="C2056" s="6">
        <v>199418</v>
      </c>
      <c r="D2056" t="s">
        <v>120</v>
      </c>
      <c r="E2056">
        <v>179476</v>
      </c>
      <c r="F2056" s="5" t="s">
        <v>66</v>
      </c>
      <c r="G2056" s="5" t="s">
        <v>59</v>
      </c>
      <c r="H2056" s="5" t="s">
        <v>121</v>
      </c>
      <c r="I2056" t="s">
        <v>35</v>
      </c>
      <c r="J2056" t="s">
        <v>121</v>
      </c>
      <c r="K2056">
        <v>0</v>
      </c>
      <c r="L2056" s="5" t="s">
        <v>4212</v>
      </c>
      <c r="M2056" s="5" t="s">
        <v>54</v>
      </c>
      <c r="N2056">
        <v>9</v>
      </c>
      <c r="O2056" t="s">
        <v>88</v>
      </c>
      <c r="P2056" s="1">
        <v>45352</v>
      </c>
      <c r="Q2056" s="1">
        <v>45413</v>
      </c>
      <c r="R2056">
        <v>1597</v>
      </c>
      <c r="S2056" s="4">
        <v>9.1</v>
      </c>
      <c r="T2056" t="s">
        <v>63</v>
      </c>
    </row>
    <row r="2057" spans="1:20" x14ac:dyDescent="0.35">
      <c r="A2057" t="s">
        <v>4213</v>
      </c>
      <c r="B2057" s="5" t="s">
        <v>57</v>
      </c>
      <c r="C2057" s="6">
        <v>128887</v>
      </c>
      <c r="D2057" t="s">
        <v>41</v>
      </c>
      <c r="E2057">
        <v>109554</v>
      </c>
      <c r="F2057" s="5" t="s">
        <v>23</v>
      </c>
      <c r="G2057" s="5" t="s">
        <v>24</v>
      </c>
      <c r="H2057" s="5" t="s">
        <v>60</v>
      </c>
      <c r="I2057" t="s">
        <v>26</v>
      </c>
      <c r="J2057" t="s">
        <v>60</v>
      </c>
      <c r="K2057">
        <v>50</v>
      </c>
      <c r="L2057" s="5" t="s">
        <v>4214</v>
      </c>
      <c r="M2057" s="5" t="s">
        <v>37</v>
      </c>
      <c r="N2057">
        <v>13</v>
      </c>
      <c r="O2057" t="s">
        <v>85</v>
      </c>
      <c r="P2057" s="1">
        <v>45370</v>
      </c>
      <c r="Q2057" s="1">
        <v>45408</v>
      </c>
      <c r="R2057">
        <v>963</v>
      </c>
      <c r="S2057" s="4">
        <v>8.3000000000000007</v>
      </c>
      <c r="T2057" t="s">
        <v>79</v>
      </c>
    </row>
    <row r="2058" spans="1:20" x14ac:dyDescent="0.35">
      <c r="A2058" t="s">
        <v>4215</v>
      </c>
      <c r="B2058" s="5" t="s">
        <v>174</v>
      </c>
      <c r="C2058" s="6">
        <v>72518</v>
      </c>
      <c r="D2058" t="s">
        <v>41</v>
      </c>
      <c r="E2058">
        <v>61640</v>
      </c>
      <c r="F2058" s="5" t="s">
        <v>58</v>
      </c>
      <c r="G2058" s="5" t="s">
        <v>24</v>
      </c>
      <c r="H2058" s="5" t="s">
        <v>43</v>
      </c>
      <c r="I2058" t="s">
        <v>44</v>
      </c>
      <c r="J2058" t="s">
        <v>43</v>
      </c>
      <c r="K2058">
        <v>50</v>
      </c>
      <c r="L2058" s="5" t="s">
        <v>4216</v>
      </c>
      <c r="M2058" s="5" t="s">
        <v>37</v>
      </c>
      <c r="N2058">
        <v>1</v>
      </c>
      <c r="O2058" t="s">
        <v>62</v>
      </c>
      <c r="P2058" s="1">
        <v>45442</v>
      </c>
      <c r="Q2058" s="1">
        <v>45489</v>
      </c>
      <c r="R2058">
        <v>506</v>
      </c>
      <c r="S2058" s="4">
        <v>6.3</v>
      </c>
      <c r="T2058" t="s">
        <v>89</v>
      </c>
    </row>
    <row r="2059" spans="1:20" x14ac:dyDescent="0.35">
      <c r="A2059" t="s">
        <v>4217</v>
      </c>
      <c r="B2059" s="5" t="s">
        <v>179</v>
      </c>
      <c r="C2059" s="6">
        <v>63237</v>
      </c>
      <c r="D2059" t="s">
        <v>41</v>
      </c>
      <c r="E2059">
        <v>53751</v>
      </c>
      <c r="F2059" s="5" t="s">
        <v>50</v>
      </c>
      <c r="G2059" s="5" t="s">
        <v>42</v>
      </c>
      <c r="H2059" s="5" t="s">
        <v>60</v>
      </c>
      <c r="I2059" t="s">
        <v>44</v>
      </c>
      <c r="J2059" t="s">
        <v>60</v>
      </c>
      <c r="K2059">
        <v>0</v>
      </c>
      <c r="L2059" s="5" t="s">
        <v>4218</v>
      </c>
      <c r="M2059" s="5" t="s">
        <v>54</v>
      </c>
      <c r="N2059">
        <v>4</v>
      </c>
      <c r="O2059" t="s">
        <v>46</v>
      </c>
      <c r="P2059" s="1">
        <v>45308</v>
      </c>
      <c r="Q2059" s="1">
        <v>45341</v>
      </c>
      <c r="R2059">
        <v>737</v>
      </c>
      <c r="S2059" s="4">
        <v>6.6</v>
      </c>
      <c r="T2059" t="s">
        <v>95</v>
      </c>
    </row>
    <row r="2060" spans="1:20" x14ac:dyDescent="0.35">
      <c r="A2060" t="s">
        <v>4219</v>
      </c>
      <c r="B2060" s="5" t="s">
        <v>100</v>
      </c>
      <c r="C2060" s="6">
        <v>135732</v>
      </c>
      <c r="D2060" t="s">
        <v>92</v>
      </c>
      <c r="E2060">
        <v>101799</v>
      </c>
      <c r="F2060" s="5" t="s">
        <v>66</v>
      </c>
      <c r="G2060" s="5" t="s">
        <v>24</v>
      </c>
      <c r="H2060" s="5" t="s">
        <v>93</v>
      </c>
      <c r="I2060" t="s">
        <v>44</v>
      </c>
      <c r="J2060" t="s">
        <v>121</v>
      </c>
      <c r="K2060">
        <v>100</v>
      </c>
      <c r="L2060" s="5" t="s">
        <v>4220</v>
      </c>
      <c r="M2060" s="5" t="s">
        <v>37</v>
      </c>
      <c r="N2060">
        <v>5</v>
      </c>
      <c r="O2060" t="s">
        <v>88</v>
      </c>
      <c r="P2060" s="1">
        <v>45413</v>
      </c>
      <c r="Q2060" s="1">
        <v>45476</v>
      </c>
      <c r="R2060">
        <v>1777</v>
      </c>
      <c r="S2060" s="4">
        <v>5.8</v>
      </c>
      <c r="T2060" t="s">
        <v>55</v>
      </c>
    </row>
    <row r="2061" spans="1:20" x14ac:dyDescent="0.35">
      <c r="A2061" t="s">
        <v>4221</v>
      </c>
      <c r="B2061" s="5" t="s">
        <v>28801</v>
      </c>
      <c r="C2061" s="6">
        <v>99662</v>
      </c>
      <c r="D2061" t="s">
        <v>22</v>
      </c>
      <c r="E2061">
        <v>99662</v>
      </c>
      <c r="F2061" s="5" t="s">
        <v>23</v>
      </c>
      <c r="G2061" s="5" t="s">
        <v>42</v>
      </c>
      <c r="H2061" s="5" t="s">
        <v>157</v>
      </c>
      <c r="I2061" t="s">
        <v>26</v>
      </c>
      <c r="J2061" t="s">
        <v>157</v>
      </c>
      <c r="K2061">
        <v>100</v>
      </c>
      <c r="L2061" s="5" t="s">
        <v>4222</v>
      </c>
      <c r="M2061" s="5" t="s">
        <v>37</v>
      </c>
      <c r="N2061">
        <v>12</v>
      </c>
      <c r="O2061" t="s">
        <v>29</v>
      </c>
      <c r="P2061" s="1">
        <v>45326</v>
      </c>
      <c r="Q2061" s="1">
        <v>45365</v>
      </c>
      <c r="R2061">
        <v>1974</v>
      </c>
      <c r="S2061" s="4">
        <v>5</v>
      </c>
      <c r="T2061" t="s">
        <v>30</v>
      </c>
    </row>
    <row r="2062" spans="1:20" x14ac:dyDescent="0.35">
      <c r="A2062" t="s">
        <v>4223</v>
      </c>
      <c r="B2062" s="5" t="s">
        <v>73</v>
      </c>
      <c r="C2062" s="6">
        <v>282892</v>
      </c>
      <c r="D2062" t="s">
        <v>22</v>
      </c>
      <c r="E2062">
        <v>282892</v>
      </c>
      <c r="F2062" s="5" t="s">
        <v>23</v>
      </c>
      <c r="G2062" s="5" t="s">
        <v>51</v>
      </c>
      <c r="H2062" s="5" t="s">
        <v>129</v>
      </c>
      <c r="I2062" t="s">
        <v>35</v>
      </c>
      <c r="J2062" t="s">
        <v>191</v>
      </c>
      <c r="K2062">
        <v>100</v>
      </c>
      <c r="L2062" s="5" t="s">
        <v>4224</v>
      </c>
      <c r="M2062" s="5" t="s">
        <v>70</v>
      </c>
      <c r="N2062">
        <v>14</v>
      </c>
      <c r="O2062" t="s">
        <v>141</v>
      </c>
      <c r="P2062" s="1">
        <v>45314</v>
      </c>
      <c r="Q2062" s="1">
        <v>45336</v>
      </c>
      <c r="R2062">
        <v>2335</v>
      </c>
      <c r="S2062" s="4">
        <v>9.5</v>
      </c>
      <c r="T2062" t="s">
        <v>30</v>
      </c>
    </row>
    <row r="2063" spans="1:20" x14ac:dyDescent="0.35">
      <c r="A2063" t="s">
        <v>4225</v>
      </c>
      <c r="B2063" s="5" t="s">
        <v>49</v>
      </c>
      <c r="C2063" s="6">
        <v>126107</v>
      </c>
      <c r="D2063" t="s">
        <v>22</v>
      </c>
      <c r="E2063">
        <v>126107</v>
      </c>
      <c r="F2063" s="5" t="s">
        <v>50</v>
      </c>
      <c r="G2063" s="5" t="s">
        <v>42</v>
      </c>
      <c r="H2063" s="5" t="s">
        <v>97</v>
      </c>
      <c r="I2063" t="s">
        <v>35</v>
      </c>
      <c r="J2063" t="s">
        <v>97</v>
      </c>
      <c r="K2063">
        <v>100</v>
      </c>
      <c r="L2063" s="5" t="s">
        <v>4226</v>
      </c>
      <c r="M2063" s="5" t="s">
        <v>54</v>
      </c>
      <c r="N2063">
        <v>4</v>
      </c>
      <c r="O2063" t="s">
        <v>167</v>
      </c>
      <c r="P2063" s="1">
        <v>45527</v>
      </c>
      <c r="Q2063" s="1">
        <v>45595</v>
      </c>
      <c r="R2063">
        <v>1170</v>
      </c>
      <c r="S2063" s="4">
        <v>9.4</v>
      </c>
      <c r="T2063" t="s">
        <v>47</v>
      </c>
    </row>
    <row r="2064" spans="1:20" x14ac:dyDescent="0.35">
      <c r="A2064" t="s">
        <v>4227</v>
      </c>
      <c r="B2064" s="5" t="s">
        <v>28802</v>
      </c>
      <c r="C2064" s="6">
        <v>157203</v>
      </c>
      <c r="D2064" t="s">
        <v>22</v>
      </c>
      <c r="E2064">
        <v>157203</v>
      </c>
      <c r="F2064" s="5" t="s">
        <v>66</v>
      </c>
      <c r="G2064" s="5" t="s">
        <v>51</v>
      </c>
      <c r="H2064" s="5" t="s">
        <v>101</v>
      </c>
      <c r="I2064" t="s">
        <v>26</v>
      </c>
      <c r="J2064" t="s">
        <v>101</v>
      </c>
      <c r="K2064">
        <v>0</v>
      </c>
      <c r="L2064" s="5" t="s">
        <v>4228</v>
      </c>
      <c r="M2064" s="5" t="s">
        <v>54</v>
      </c>
      <c r="N2064">
        <v>5</v>
      </c>
      <c r="O2064" t="s">
        <v>71</v>
      </c>
      <c r="P2064" s="1">
        <v>45586</v>
      </c>
      <c r="Q2064" s="1">
        <v>45627</v>
      </c>
      <c r="R2064">
        <v>1718</v>
      </c>
      <c r="S2064" s="4">
        <v>6.6</v>
      </c>
      <c r="T2064" t="s">
        <v>30</v>
      </c>
    </row>
    <row r="2065" spans="1:20" x14ac:dyDescent="0.35">
      <c r="A2065" t="s">
        <v>4229</v>
      </c>
      <c r="B2065" s="5" t="s">
        <v>162</v>
      </c>
      <c r="C2065" s="6">
        <v>91180</v>
      </c>
      <c r="D2065" t="s">
        <v>22</v>
      </c>
      <c r="E2065">
        <v>91180</v>
      </c>
      <c r="F2065" s="5" t="s">
        <v>58</v>
      </c>
      <c r="G2065" s="5" t="s">
        <v>42</v>
      </c>
      <c r="H2065" s="5" t="s">
        <v>68</v>
      </c>
      <c r="I2065" t="s">
        <v>26</v>
      </c>
      <c r="J2065" t="s">
        <v>68</v>
      </c>
      <c r="K2065">
        <v>0</v>
      </c>
      <c r="L2065" s="5" t="s">
        <v>4230</v>
      </c>
      <c r="M2065" s="5" t="s">
        <v>70</v>
      </c>
      <c r="N2065">
        <v>0</v>
      </c>
      <c r="O2065" t="s">
        <v>85</v>
      </c>
      <c r="P2065" s="1">
        <v>45635</v>
      </c>
      <c r="Q2065" s="1">
        <v>45680</v>
      </c>
      <c r="R2065">
        <v>1561</v>
      </c>
      <c r="S2065" s="4">
        <v>5.4</v>
      </c>
      <c r="T2065" t="s">
        <v>277</v>
      </c>
    </row>
    <row r="2066" spans="1:20" x14ac:dyDescent="0.35">
      <c r="A2066" t="s">
        <v>4231</v>
      </c>
      <c r="B2066" s="5" t="s">
        <v>21</v>
      </c>
      <c r="C2066" s="6">
        <v>102489</v>
      </c>
      <c r="D2066" t="s">
        <v>22</v>
      </c>
      <c r="E2066">
        <v>102489</v>
      </c>
      <c r="F2066" s="5" t="s">
        <v>23</v>
      </c>
      <c r="G2066" s="5" t="s">
        <v>42</v>
      </c>
      <c r="H2066" s="5" t="s">
        <v>157</v>
      </c>
      <c r="I2066" t="s">
        <v>26</v>
      </c>
      <c r="J2066" t="s">
        <v>157</v>
      </c>
      <c r="K2066">
        <v>50</v>
      </c>
      <c r="L2066" s="5" t="s">
        <v>4232</v>
      </c>
      <c r="M2066" s="5" t="s">
        <v>54</v>
      </c>
      <c r="N2066">
        <v>19</v>
      </c>
      <c r="O2066" t="s">
        <v>167</v>
      </c>
      <c r="P2066" s="1">
        <v>45508</v>
      </c>
      <c r="Q2066" s="1">
        <v>45550</v>
      </c>
      <c r="R2066">
        <v>1000</v>
      </c>
      <c r="S2066" s="4">
        <v>5.7</v>
      </c>
      <c r="T2066" t="s">
        <v>210</v>
      </c>
    </row>
    <row r="2067" spans="1:20" x14ac:dyDescent="0.35">
      <c r="A2067" t="s">
        <v>4233</v>
      </c>
      <c r="B2067" s="5" t="s">
        <v>28802</v>
      </c>
      <c r="C2067" s="6">
        <v>220299</v>
      </c>
      <c r="D2067" t="s">
        <v>22</v>
      </c>
      <c r="E2067">
        <v>220299</v>
      </c>
      <c r="F2067" s="5" t="s">
        <v>23</v>
      </c>
      <c r="G2067" s="5" t="s">
        <v>59</v>
      </c>
      <c r="H2067" s="5" t="s">
        <v>52</v>
      </c>
      <c r="I2067" t="s">
        <v>35</v>
      </c>
      <c r="J2067" t="s">
        <v>52</v>
      </c>
      <c r="K2067">
        <v>100</v>
      </c>
      <c r="L2067" s="5" t="s">
        <v>4234</v>
      </c>
      <c r="M2067" s="5" t="s">
        <v>28</v>
      </c>
      <c r="N2067">
        <v>18</v>
      </c>
      <c r="O2067" t="s">
        <v>167</v>
      </c>
      <c r="P2067" s="1">
        <v>45765</v>
      </c>
      <c r="Q2067" s="1">
        <v>45835</v>
      </c>
      <c r="R2067">
        <v>994</v>
      </c>
      <c r="S2067" s="4">
        <v>9.8000000000000007</v>
      </c>
      <c r="T2067" t="s">
        <v>210</v>
      </c>
    </row>
    <row r="2068" spans="1:20" x14ac:dyDescent="0.35">
      <c r="A2068" t="s">
        <v>4235</v>
      </c>
      <c r="B2068" s="5" t="s">
        <v>162</v>
      </c>
      <c r="C2068" s="6">
        <v>83499</v>
      </c>
      <c r="D2068" t="s">
        <v>22</v>
      </c>
      <c r="E2068">
        <v>83499</v>
      </c>
      <c r="F2068" s="5" t="s">
        <v>50</v>
      </c>
      <c r="G2068" s="5" t="s">
        <v>51</v>
      </c>
      <c r="H2068" s="5" t="s">
        <v>191</v>
      </c>
      <c r="I2068" t="s">
        <v>26</v>
      </c>
      <c r="J2068" t="s">
        <v>191</v>
      </c>
      <c r="K2068">
        <v>50</v>
      </c>
      <c r="L2068" s="5" t="s">
        <v>4236</v>
      </c>
      <c r="M2068" s="5" t="s">
        <v>70</v>
      </c>
      <c r="N2068">
        <v>4</v>
      </c>
      <c r="O2068" t="s">
        <v>172</v>
      </c>
      <c r="P2068" s="1">
        <v>45660</v>
      </c>
      <c r="Q2068" s="1">
        <v>45716</v>
      </c>
      <c r="R2068">
        <v>1120</v>
      </c>
      <c r="S2068" s="4">
        <v>8.5</v>
      </c>
      <c r="T2068" t="s">
        <v>38</v>
      </c>
    </row>
    <row r="2069" spans="1:20" x14ac:dyDescent="0.35">
      <c r="A2069" t="s">
        <v>4237</v>
      </c>
      <c r="B2069" s="5" t="s">
        <v>28802</v>
      </c>
      <c r="C2069" s="6">
        <v>72075</v>
      </c>
      <c r="D2069" t="s">
        <v>41</v>
      </c>
      <c r="E2069">
        <v>61264</v>
      </c>
      <c r="F2069" s="5" t="s">
        <v>58</v>
      </c>
      <c r="G2069" s="5" t="s">
        <v>59</v>
      </c>
      <c r="H2069" s="5" t="s">
        <v>43</v>
      </c>
      <c r="I2069" t="s">
        <v>26</v>
      </c>
      <c r="J2069" t="s">
        <v>43</v>
      </c>
      <c r="K2069">
        <v>50</v>
      </c>
      <c r="L2069" s="5" t="s">
        <v>4238</v>
      </c>
      <c r="M2069" s="5" t="s">
        <v>28</v>
      </c>
      <c r="N2069">
        <v>1</v>
      </c>
      <c r="O2069" t="s">
        <v>88</v>
      </c>
      <c r="P2069" s="1">
        <v>45506</v>
      </c>
      <c r="Q2069" s="1">
        <v>45568</v>
      </c>
      <c r="R2069">
        <v>1635</v>
      </c>
      <c r="S2069" s="4">
        <v>6.1</v>
      </c>
      <c r="T2069" t="s">
        <v>63</v>
      </c>
    </row>
    <row r="2070" spans="1:20" x14ac:dyDescent="0.35">
      <c r="A2070" t="s">
        <v>4239</v>
      </c>
      <c r="B2070" s="5" t="s">
        <v>100</v>
      </c>
      <c r="C2070" s="6">
        <v>87037</v>
      </c>
      <c r="D2070" t="s">
        <v>41</v>
      </c>
      <c r="E2070">
        <v>73981</v>
      </c>
      <c r="F2070" s="5" t="s">
        <v>50</v>
      </c>
      <c r="G2070" s="5" t="s">
        <v>42</v>
      </c>
      <c r="H2070" s="5" t="s">
        <v>126</v>
      </c>
      <c r="I2070" t="s">
        <v>26</v>
      </c>
      <c r="J2070" t="s">
        <v>126</v>
      </c>
      <c r="K2070">
        <v>0</v>
      </c>
      <c r="L2070" s="5" t="s">
        <v>4240</v>
      </c>
      <c r="M2070" s="5" t="s">
        <v>70</v>
      </c>
      <c r="N2070">
        <v>2</v>
      </c>
      <c r="O2070" t="s">
        <v>46</v>
      </c>
      <c r="P2070" s="1">
        <v>45571</v>
      </c>
      <c r="Q2070" s="1">
        <v>45598</v>
      </c>
      <c r="R2070">
        <v>967</v>
      </c>
      <c r="S2070" s="4">
        <v>5.4</v>
      </c>
      <c r="T2070" t="s">
        <v>210</v>
      </c>
    </row>
    <row r="2071" spans="1:20" x14ac:dyDescent="0.35">
      <c r="A2071" t="s">
        <v>4241</v>
      </c>
      <c r="B2071" s="5" t="s">
        <v>28802</v>
      </c>
      <c r="C2071" s="6">
        <v>123099</v>
      </c>
      <c r="D2071" t="s">
        <v>22</v>
      </c>
      <c r="E2071">
        <v>123099</v>
      </c>
      <c r="F2071" s="5" t="s">
        <v>50</v>
      </c>
      <c r="G2071" s="5" t="s">
        <v>59</v>
      </c>
      <c r="H2071" s="5" t="s">
        <v>97</v>
      </c>
      <c r="I2071" t="s">
        <v>44</v>
      </c>
      <c r="J2071" t="s">
        <v>97</v>
      </c>
      <c r="K2071">
        <v>0</v>
      </c>
      <c r="L2071" s="5" t="s">
        <v>4242</v>
      </c>
      <c r="M2071" s="5" t="s">
        <v>54</v>
      </c>
      <c r="N2071">
        <v>2</v>
      </c>
      <c r="O2071" t="s">
        <v>85</v>
      </c>
      <c r="P2071" s="1">
        <v>45710</v>
      </c>
      <c r="Q2071" s="1">
        <v>45781</v>
      </c>
      <c r="R2071">
        <v>1204</v>
      </c>
      <c r="S2071" s="4">
        <v>7.5</v>
      </c>
      <c r="T2071" t="s">
        <v>108</v>
      </c>
    </row>
    <row r="2072" spans="1:20" x14ac:dyDescent="0.35">
      <c r="A2072" t="s">
        <v>4243</v>
      </c>
      <c r="B2072" s="5" t="s">
        <v>91</v>
      </c>
      <c r="C2072" s="6">
        <v>104913</v>
      </c>
      <c r="D2072" t="s">
        <v>41</v>
      </c>
      <c r="E2072">
        <v>89176</v>
      </c>
      <c r="F2072" s="5" t="s">
        <v>66</v>
      </c>
      <c r="G2072" s="5" t="s">
        <v>42</v>
      </c>
      <c r="H2072" s="5" t="s">
        <v>43</v>
      </c>
      <c r="I2072" t="s">
        <v>44</v>
      </c>
      <c r="J2072" t="s">
        <v>157</v>
      </c>
      <c r="K2072">
        <v>0</v>
      </c>
      <c r="L2072" s="5" t="s">
        <v>4244</v>
      </c>
      <c r="M2072" s="5" t="s">
        <v>28</v>
      </c>
      <c r="N2072">
        <v>5</v>
      </c>
      <c r="O2072" t="s">
        <v>71</v>
      </c>
      <c r="P2072" s="1">
        <v>45517</v>
      </c>
      <c r="Q2072" s="1">
        <v>45589</v>
      </c>
      <c r="R2072">
        <v>2478</v>
      </c>
      <c r="S2072" s="4">
        <v>7.5</v>
      </c>
      <c r="T2072" t="s">
        <v>103</v>
      </c>
    </row>
    <row r="2073" spans="1:20" x14ac:dyDescent="0.35">
      <c r="A2073" t="s">
        <v>4245</v>
      </c>
      <c r="B2073" s="5" t="s">
        <v>100</v>
      </c>
      <c r="C2073" s="6">
        <v>221690</v>
      </c>
      <c r="D2073" t="s">
        <v>41</v>
      </c>
      <c r="E2073">
        <v>188437</v>
      </c>
      <c r="F2073" s="5" t="s">
        <v>23</v>
      </c>
      <c r="G2073" s="5" t="s">
        <v>42</v>
      </c>
      <c r="H2073" s="5" t="s">
        <v>151</v>
      </c>
      <c r="I2073" t="s">
        <v>35</v>
      </c>
      <c r="J2073" t="s">
        <v>940</v>
      </c>
      <c r="K2073">
        <v>50</v>
      </c>
      <c r="L2073" s="5" t="s">
        <v>4246</v>
      </c>
      <c r="M2073" s="5" t="s">
        <v>37</v>
      </c>
      <c r="N2073">
        <v>19</v>
      </c>
      <c r="O2073" t="s">
        <v>107</v>
      </c>
      <c r="P2073" s="1">
        <v>45509</v>
      </c>
      <c r="Q2073" s="1">
        <v>45533</v>
      </c>
      <c r="R2073">
        <v>1602</v>
      </c>
      <c r="S2073" s="4">
        <v>7.3</v>
      </c>
      <c r="T2073" t="s">
        <v>277</v>
      </c>
    </row>
    <row r="2074" spans="1:20" x14ac:dyDescent="0.35">
      <c r="A2074" t="s">
        <v>4247</v>
      </c>
      <c r="B2074" s="5" t="s">
        <v>21</v>
      </c>
      <c r="C2074" s="6">
        <v>113653</v>
      </c>
      <c r="D2074" t="s">
        <v>41</v>
      </c>
      <c r="E2074">
        <v>96605</v>
      </c>
      <c r="F2074" s="5" t="s">
        <v>66</v>
      </c>
      <c r="G2074" s="5" t="s">
        <v>51</v>
      </c>
      <c r="H2074" s="5" t="s">
        <v>43</v>
      </c>
      <c r="I2074" t="s">
        <v>44</v>
      </c>
      <c r="J2074" t="s">
        <v>43</v>
      </c>
      <c r="K2074">
        <v>0</v>
      </c>
      <c r="L2074" s="5" t="s">
        <v>4248</v>
      </c>
      <c r="M2074" s="5" t="s">
        <v>70</v>
      </c>
      <c r="N2074">
        <v>8</v>
      </c>
      <c r="O2074" t="s">
        <v>141</v>
      </c>
      <c r="P2074" s="1">
        <v>45297</v>
      </c>
      <c r="Q2074" s="1">
        <v>45360</v>
      </c>
      <c r="R2074">
        <v>2077</v>
      </c>
      <c r="S2074" s="4">
        <v>8.6</v>
      </c>
      <c r="T2074" t="s">
        <v>89</v>
      </c>
    </row>
    <row r="2075" spans="1:20" x14ac:dyDescent="0.35">
      <c r="A2075" t="s">
        <v>4249</v>
      </c>
      <c r="B2075" s="5" t="s">
        <v>49</v>
      </c>
      <c r="C2075" s="6">
        <v>250419</v>
      </c>
      <c r="D2075" t="s">
        <v>22</v>
      </c>
      <c r="E2075">
        <v>250419</v>
      </c>
      <c r="F2075" s="5" t="s">
        <v>23</v>
      </c>
      <c r="G2075" s="5" t="s">
        <v>24</v>
      </c>
      <c r="H2075" s="5" t="s">
        <v>101</v>
      </c>
      <c r="I2075" t="s">
        <v>35</v>
      </c>
      <c r="J2075" t="s">
        <v>101</v>
      </c>
      <c r="K2075">
        <v>100</v>
      </c>
      <c r="L2075" s="5" t="s">
        <v>4250</v>
      </c>
      <c r="M2075" s="5" t="s">
        <v>37</v>
      </c>
      <c r="N2075">
        <v>18</v>
      </c>
      <c r="O2075" t="s">
        <v>167</v>
      </c>
      <c r="P2075" s="1">
        <v>45429</v>
      </c>
      <c r="Q2075" s="1">
        <v>45451</v>
      </c>
      <c r="R2075">
        <v>2362</v>
      </c>
      <c r="S2075" s="4">
        <v>7.2</v>
      </c>
      <c r="T2075" t="s">
        <v>243</v>
      </c>
    </row>
    <row r="2076" spans="1:20" x14ac:dyDescent="0.35">
      <c r="A2076" t="s">
        <v>4251</v>
      </c>
      <c r="B2076" s="5" t="s">
        <v>73</v>
      </c>
      <c r="C2076" s="6">
        <v>108412</v>
      </c>
      <c r="D2076" t="s">
        <v>41</v>
      </c>
      <c r="E2076">
        <v>92150</v>
      </c>
      <c r="F2076" s="5" t="s">
        <v>66</v>
      </c>
      <c r="G2076" s="5" t="s">
        <v>42</v>
      </c>
      <c r="H2076" s="5" t="s">
        <v>60</v>
      </c>
      <c r="I2076" t="s">
        <v>44</v>
      </c>
      <c r="J2076" t="s">
        <v>60</v>
      </c>
      <c r="K2076">
        <v>100</v>
      </c>
      <c r="L2076" s="5" t="s">
        <v>4252</v>
      </c>
      <c r="M2076" s="5" t="s">
        <v>28</v>
      </c>
      <c r="N2076">
        <v>8</v>
      </c>
      <c r="O2076" t="s">
        <v>78</v>
      </c>
      <c r="P2076" s="1">
        <v>45549</v>
      </c>
      <c r="Q2076" s="1">
        <v>45581</v>
      </c>
      <c r="R2076">
        <v>1441</v>
      </c>
      <c r="S2076" s="4">
        <v>8.1</v>
      </c>
      <c r="T2076" t="s">
        <v>243</v>
      </c>
    </row>
    <row r="2077" spans="1:20" x14ac:dyDescent="0.35">
      <c r="A2077" t="s">
        <v>4253</v>
      </c>
      <c r="B2077" s="5" t="s">
        <v>162</v>
      </c>
      <c r="C2077" s="6">
        <v>186753</v>
      </c>
      <c r="D2077" t="s">
        <v>41</v>
      </c>
      <c r="E2077">
        <v>158740</v>
      </c>
      <c r="F2077" s="5" t="s">
        <v>23</v>
      </c>
      <c r="G2077" s="5" t="s">
        <v>51</v>
      </c>
      <c r="H2077" s="5" t="s">
        <v>126</v>
      </c>
      <c r="I2077" t="s">
        <v>44</v>
      </c>
      <c r="J2077" t="s">
        <v>126</v>
      </c>
      <c r="K2077">
        <v>100</v>
      </c>
      <c r="L2077" s="5" t="s">
        <v>4254</v>
      </c>
      <c r="M2077" s="5" t="s">
        <v>28</v>
      </c>
      <c r="N2077">
        <v>16</v>
      </c>
      <c r="O2077" t="s">
        <v>71</v>
      </c>
      <c r="P2077" s="1">
        <v>45752</v>
      </c>
      <c r="Q2077" s="1">
        <v>45809</v>
      </c>
      <c r="R2077">
        <v>2436</v>
      </c>
      <c r="S2077" s="4">
        <v>8.9</v>
      </c>
      <c r="T2077" t="s">
        <v>63</v>
      </c>
    </row>
    <row r="2078" spans="1:20" x14ac:dyDescent="0.35">
      <c r="A2078" t="s">
        <v>4255</v>
      </c>
      <c r="B2078" s="5" t="s">
        <v>28799</v>
      </c>
      <c r="C2078" s="6">
        <v>134362</v>
      </c>
      <c r="D2078" t="s">
        <v>92</v>
      </c>
      <c r="E2078">
        <v>100772</v>
      </c>
      <c r="F2078" s="5" t="s">
        <v>50</v>
      </c>
      <c r="G2078" s="5" t="s">
        <v>59</v>
      </c>
      <c r="H2078" s="5" t="s">
        <v>93</v>
      </c>
      <c r="I2078" t="s">
        <v>35</v>
      </c>
      <c r="J2078" t="s">
        <v>52</v>
      </c>
      <c r="K2078">
        <v>100</v>
      </c>
      <c r="L2078" s="5" t="s">
        <v>4256</v>
      </c>
      <c r="M2078" s="5" t="s">
        <v>28</v>
      </c>
      <c r="N2078">
        <v>3</v>
      </c>
      <c r="O2078" t="s">
        <v>85</v>
      </c>
      <c r="P2078" s="1">
        <v>45386</v>
      </c>
      <c r="Q2078" s="1">
        <v>45427</v>
      </c>
      <c r="R2078">
        <v>2222</v>
      </c>
      <c r="S2078" s="4">
        <v>7.5</v>
      </c>
      <c r="T2078" t="s">
        <v>210</v>
      </c>
    </row>
    <row r="2079" spans="1:20" x14ac:dyDescent="0.35">
      <c r="A2079" t="s">
        <v>4257</v>
      </c>
      <c r="B2079" s="5" t="s">
        <v>21</v>
      </c>
      <c r="C2079" s="6">
        <v>157702</v>
      </c>
      <c r="D2079" t="s">
        <v>22</v>
      </c>
      <c r="E2079">
        <v>157702</v>
      </c>
      <c r="F2079" s="5" t="s">
        <v>23</v>
      </c>
      <c r="G2079" s="5" t="s">
        <v>42</v>
      </c>
      <c r="H2079" s="5" t="s">
        <v>25</v>
      </c>
      <c r="I2079" t="s">
        <v>44</v>
      </c>
      <c r="J2079" t="s">
        <v>83</v>
      </c>
      <c r="K2079">
        <v>0</v>
      </c>
      <c r="L2079" s="5" t="s">
        <v>4258</v>
      </c>
      <c r="M2079" s="5" t="s">
        <v>54</v>
      </c>
      <c r="N2079">
        <v>19</v>
      </c>
      <c r="O2079" t="s">
        <v>141</v>
      </c>
      <c r="P2079" s="1">
        <v>45407</v>
      </c>
      <c r="Q2079" s="1">
        <v>45480</v>
      </c>
      <c r="R2079">
        <v>2122</v>
      </c>
      <c r="S2079" s="4">
        <v>8</v>
      </c>
      <c r="T2079" t="s">
        <v>243</v>
      </c>
    </row>
    <row r="2080" spans="1:20" x14ac:dyDescent="0.35">
      <c r="A2080" t="s">
        <v>4259</v>
      </c>
      <c r="B2080" s="5" t="s">
        <v>21</v>
      </c>
      <c r="C2080" s="6">
        <v>69203</v>
      </c>
      <c r="D2080" t="s">
        <v>22</v>
      </c>
      <c r="E2080">
        <v>69203</v>
      </c>
      <c r="F2080" s="5" t="s">
        <v>58</v>
      </c>
      <c r="G2080" s="5" t="s">
        <v>51</v>
      </c>
      <c r="H2080" s="5" t="s">
        <v>191</v>
      </c>
      <c r="I2080" t="s">
        <v>26</v>
      </c>
      <c r="J2080" t="s">
        <v>191</v>
      </c>
      <c r="K2080">
        <v>0</v>
      </c>
      <c r="L2080" s="5" t="s">
        <v>4260</v>
      </c>
      <c r="M2080" s="5" t="s">
        <v>70</v>
      </c>
      <c r="N2080">
        <v>0</v>
      </c>
      <c r="O2080" t="s">
        <v>172</v>
      </c>
      <c r="P2080" s="1">
        <v>45338</v>
      </c>
      <c r="Q2080" s="1">
        <v>45385</v>
      </c>
      <c r="R2080">
        <v>1738</v>
      </c>
      <c r="S2080" s="4">
        <v>9.9</v>
      </c>
      <c r="T2080" t="s">
        <v>63</v>
      </c>
    </row>
    <row r="2081" spans="1:20" x14ac:dyDescent="0.35">
      <c r="A2081" t="s">
        <v>4261</v>
      </c>
      <c r="B2081" s="5" t="s">
        <v>28799</v>
      </c>
      <c r="C2081" s="6">
        <v>97206</v>
      </c>
      <c r="D2081" t="s">
        <v>92</v>
      </c>
      <c r="E2081">
        <v>72905</v>
      </c>
      <c r="F2081" s="5" t="s">
        <v>50</v>
      </c>
      <c r="G2081" s="5" t="s">
        <v>51</v>
      </c>
      <c r="H2081" s="5" t="s">
        <v>93</v>
      </c>
      <c r="I2081" t="s">
        <v>26</v>
      </c>
      <c r="J2081" t="s">
        <v>1211</v>
      </c>
      <c r="K2081">
        <v>0</v>
      </c>
      <c r="L2081" s="5" t="s">
        <v>4262</v>
      </c>
      <c r="M2081" s="5" t="s">
        <v>54</v>
      </c>
      <c r="N2081">
        <v>2</v>
      </c>
      <c r="O2081" t="s">
        <v>85</v>
      </c>
      <c r="P2081" s="1">
        <v>45355</v>
      </c>
      <c r="Q2081" s="1">
        <v>45369</v>
      </c>
      <c r="R2081">
        <v>1813</v>
      </c>
      <c r="S2081" s="4">
        <v>9.6</v>
      </c>
      <c r="T2081" t="s">
        <v>47</v>
      </c>
    </row>
    <row r="2082" spans="1:20" x14ac:dyDescent="0.35">
      <c r="A2082" t="s">
        <v>4263</v>
      </c>
      <c r="B2082" s="5" t="s">
        <v>21</v>
      </c>
      <c r="C2082" s="6">
        <v>82737</v>
      </c>
      <c r="D2082" t="s">
        <v>22</v>
      </c>
      <c r="E2082">
        <v>82737</v>
      </c>
      <c r="F2082" s="5" t="s">
        <v>66</v>
      </c>
      <c r="G2082" s="5" t="s">
        <v>42</v>
      </c>
      <c r="H2082" s="5" t="s">
        <v>157</v>
      </c>
      <c r="I2082" t="s">
        <v>35</v>
      </c>
      <c r="J2082" t="s">
        <v>34</v>
      </c>
      <c r="K2082">
        <v>50</v>
      </c>
      <c r="L2082" s="5" t="s">
        <v>4264</v>
      </c>
      <c r="M2082" s="5" t="s">
        <v>37</v>
      </c>
      <c r="N2082">
        <v>9</v>
      </c>
      <c r="O2082" t="s">
        <v>88</v>
      </c>
      <c r="P2082" s="1">
        <v>45449</v>
      </c>
      <c r="Q2082" s="1">
        <v>45521</v>
      </c>
      <c r="R2082">
        <v>2069</v>
      </c>
      <c r="S2082" s="4">
        <v>9.9</v>
      </c>
      <c r="T2082" t="s">
        <v>95</v>
      </c>
    </row>
    <row r="2083" spans="1:20" x14ac:dyDescent="0.35">
      <c r="A2083" t="s">
        <v>4265</v>
      </c>
      <c r="B2083" s="5" t="s">
        <v>91</v>
      </c>
      <c r="C2083" s="6">
        <v>99693</v>
      </c>
      <c r="D2083" t="s">
        <v>22</v>
      </c>
      <c r="E2083">
        <v>99693</v>
      </c>
      <c r="F2083" s="5" t="s">
        <v>66</v>
      </c>
      <c r="G2083" s="5" t="s">
        <v>24</v>
      </c>
      <c r="H2083" s="5" t="s">
        <v>25</v>
      </c>
      <c r="I2083" t="s">
        <v>44</v>
      </c>
      <c r="J2083" t="s">
        <v>25</v>
      </c>
      <c r="K2083">
        <v>0</v>
      </c>
      <c r="L2083" s="5" t="s">
        <v>4266</v>
      </c>
      <c r="M2083" s="5" t="s">
        <v>54</v>
      </c>
      <c r="N2083">
        <v>7</v>
      </c>
      <c r="O2083" t="s">
        <v>107</v>
      </c>
      <c r="P2083" s="1">
        <v>45533</v>
      </c>
      <c r="Q2083" s="1">
        <v>45585</v>
      </c>
      <c r="R2083">
        <v>1189</v>
      </c>
      <c r="S2083" s="4">
        <v>8.3000000000000007</v>
      </c>
      <c r="T2083" t="s">
        <v>108</v>
      </c>
    </row>
    <row r="2084" spans="1:20" x14ac:dyDescent="0.35">
      <c r="A2084" t="s">
        <v>4267</v>
      </c>
      <c r="B2084" s="5" t="s">
        <v>179</v>
      </c>
      <c r="C2084" s="6">
        <v>82795</v>
      </c>
      <c r="D2084" t="s">
        <v>22</v>
      </c>
      <c r="E2084">
        <v>82795</v>
      </c>
      <c r="F2084" s="5" t="s">
        <v>58</v>
      </c>
      <c r="G2084" s="5" t="s">
        <v>24</v>
      </c>
      <c r="H2084" s="5" t="s">
        <v>52</v>
      </c>
      <c r="I2084" t="s">
        <v>35</v>
      </c>
      <c r="J2084" t="s">
        <v>52</v>
      </c>
      <c r="K2084">
        <v>0</v>
      </c>
      <c r="L2084" s="5" t="s">
        <v>4268</v>
      </c>
      <c r="M2084" s="5" t="s">
        <v>28</v>
      </c>
      <c r="N2084">
        <v>1</v>
      </c>
      <c r="O2084" t="s">
        <v>29</v>
      </c>
      <c r="P2084" s="1">
        <v>45526</v>
      </c>
      <c r="Q2084" s="1">
        <v>45548</v>
      </c>
      <c r="R2084">
        <v>1102</v>
      </c>
      <c r="S2084" s="4">
        <v>9.8000000000000007</v>
      </c>
      <c r="T2084" t="s">
        <v>79</v>
      </c>
    </row>
    <row r="2085" spans="1:20" x14ac:dyDescent="0.35">
      <c r="A2085" t="s">
        <v>4269</v>
      </c>
      <c r="B2085" s="5" t="s">
        <v>28802</v>
      </c>
      <c r="C2085" s="6">
        <v>174298</v>
      </c>
      <c r="D2085" t="s">
        <v>22</v>
      </c>
      <c r="E2085">
        <v>174298</v>
      </c>
      <c r="F2085" s="5" t="s">
        <v>23</v>
      </c>
      <c r="G2085" s="5" t="s">
        <v>51</v>
      </c>
      <c r="H2085" s="5" t="s">
        <v>52</v>
      </c>
      <c r="I2085" t="s">
        <v>26</v>
      </c>
      <c r="J2085" t="s">
        <v>101</v>
      </c>
      <c r="K2085">
        <v>50</v>
      </c>
      <c r="L2085" s="5" t="s">
        <v>4270</v>
      </c>
      <c r="M2085" s="5" t="s">
        <v>37</v>
      </c>
      <c r="N2085">
        <v>13</v>
      </c>
      <c r="O2085" t="s">
        <v>71</v>
      </c>
      <c r="P2085" s="1">
        <v>45541</v>
      </c>
      <c r="Q2085" s="1">
        <v>45563</v>
      </c>
      <c r="R2085">
        <v>721</v>
      </c>
      <c r="S2085" s="4">
        <v>7</v>
      </c>
      <c r="T2085" t="s">
        <v>63</v>
      </c>
    </row>
    <row r="2086" spans="1:20" x14ac:dyDescent="0.35">
      <c r="A2086" t="s">
        <v>4271</v>
      </c>
      <c r="B2086" s="5" t="s">
        <v>28800</v>
      </c>
      <c r="C2086" s="6">
        <v>270830</v>
      </c>
      <c r="D2086" t="s">
        <v>120</v>
      </c>
      <c r="E2086">
        <v>243747</v>
      </c>
      <c r="F2086" s="5" t="s">
        <v>23</v>
      </c>
      <c r="G2086" s="5" t="s">
        <v>24</v>
      </c>
      <c r="H2086" s="5" t="s">
        <v>121</v>
      </c>
      <c r="I2086" t="s">
        <v>26</v>
      </c>
      <c r="J2086" t="s">
        <v>121</v>
      </c>
      <c r="K2086">
        <v>100</v>
      </c>
      <c r="L2086" s="5" t="s">
        <v>4272</v>
      </c>
      <c r="M2086" s="5" t="s">
        <v>37</v>
      </c>
      <c r="N2086">
        <v>11</v>
      </c>
      <c r="O2086" t="s">
        <v>85</v>
      </c>
      <c r="P2086" s="1">
        <v>45606</v>
      </c>
      <c r="Q2086" s="1">
        <v>45648</v>
      </c>
      <c r="R2086">
        <v>1174</v>
      </c>
      <c r="S2086" s="4">
        <v>7.1</v>
      </c>
      <c r="T2086" t="s">
        <v>118</v>
      </c>
    </row>
    <row r="2087" spans="1:20" x14ac:dyDescent="0.35">
      <c r="A2087" t="s">
        <v>4273</v>
      </c>
      <c r="B2087" s="5" t="s">
        <v>28800</v>
      </c>
      <c r="C2087" s="6">
        <v>68593</v>
      </c>
      <c r="D2087" t="s">
        <v>22</v>
      </c>
      <c r="E2087">
        <v>68593</v>
      </c>
      <c r="F2087" s="5" t="s">
        <v>50</v>
      </c>
      <c r="G2087" s="5" t="s">
        <v>24</v>
      </c>
      <c r="H2087" s="5" t="s">
        <v>191</v>
      </c>
      <c r="I2087" t="s">
        <v>26</v>
      </c>
      <c r="J2087" t="s">
        <v>191</v>
      </c>
      <c r="K2087">
        <v>50</v>
      </c>
      <c r="L2087" s="5" t="s">
        <v>4274</v>
      </c>
      <c r="M2087" s="5" t="s">
        <v>70</v>
      </c>
      <c r="N2087">
        <v>3</v>
      </c>
      <c r="O2087" t="s">
        <v>29</v>
      </c>
      <c r="P2087" s="1">
        <v>45570</v>
      </c>
      <c r="Q2087" s="1">
        <v>45633</v>
      </c>
      <c r="R2087">
        <v>1095</v>
      </c>
      <c r="S2087" s="4">
        <v>9.1</v>
      </c>
      <c r="T2087" t="s">
        <v>38</v>
      </c>
    </row>
    <row r="2088" spans="1:20" x14ac:dyDescent="0.35">
      <c r="A2088" t="s">
        <v>4275</v>
      </c>
      <c r="B2088" s="5" t="s">
        <v>91</v>
      </c>
      <c r="C2088" s="6">
        <v>67495</v>
      </c>
      <c r="D2088" t="s">
        <v>41</v>
      </c>
      <c r="E2088">
        <v>57371</v>
      </c>
      <c r="F2088" s="5" t="s">
        <v>58</v>
      </c>
      <c r="G2088" s="5" t="s">
        <v>24</v>
      </c>
      <c r="H2088" s="5" t="s">
        <v>126</v>
      </c>
      <c r="I2088" t="s">
        <v>44</v>
      </c>
      <c r="J2088" t="s">
        <v>126</v>
      </c>
      <c r="K2088">
        <v>50</v>
      </c>
      <c r="L2088" s="5" t="s">
        <v>4276</v>
      </c>
      <c r="M2088" s="5" t="s">
        <v>37</v>
      </c>
      <c r="N2088">
        <v>1</v>
      </c>
      <c r="O2088" t="s">
        <v>29</v>
      </c>
      <c r="P2088" s="1">
        <v>45675</v>
      </c>
      <c r="Q2088" s="1">
        <v>45735</v>
      </c>
      <c r="R2088">
        <v>2058</v>
      </c>
      <c r="S2088" s="4">
        <v>6.2</v>
      </c>
      <c r="T2088" t="s">
        <v>210</v>
      </c>
    </row>
    <row r="2089" spans="1:20" x14ac:dyDescent="0.35">
      <c r="A2089" t="s">
        <v>4277</v>
      </c>
      <c r="B2089" s="5" t="s">
        <v>28799</v>
      </c>
      <c r="C2089" s="6">
        <v>114616</v>
      </c>
      <c r="D2089" t="s">
        <v>92</v>
      </c>
      <c r="E2089">
        <v>85962</v>
      </c>
      <c r="F2089" s="5" t="s">
        <v>50</v>
      </c>
      <c r="G2089" s="5" t="s">
        <v>51</v>
      </c>
      <c r="H2089" s="5" t="s">
        <v>93</v>
      </c>
      <c r="I2089" t="s">
        <v>26</v>
      </c>
      <c r="J2089" t="s">
        <v>93</v>
      </c>
      <c r="K2089">
        <v>50</v>
      </c>
      <c r="L2089" s="5" t="s">
        <v>4278</v>
      </c>
      <c r="M2089" s="5" t="s">
        <v>70</v>
      </c>
      <c r="N2089">
        <v>3</v>
      </c>
      <c r="O2089" t="s">
        <v>135</v>
      </c>
      <c r="P2089" s="1">
        <v>45376</v>
      </c>
      <c r="Q2089" s="1">
        <v>45397</v>
      </c>
      <c r="R2089">
        <v>869</v>
      </c>
      <c r="S2089" s="4">
        <v>5.6</v>
      </c>
      <c r="T2089" t="s">
        <v>136</v>
      </c>
    </row>
    <row r="2090" spans="1:20" x14ac:dyDescent="0.35">
      <c r="A2090" t="s">
        <v>4279</v>
      </c>
      <c r="B2090" s="5" t="s">
        <v>40</v>
      </c>
      <c r="C2090" s="6">
        <v>213578</v>
      </c>
      <c r="D2090" t="s">
        <v>22</v>
      </c>
      <c r="E2090">
        <v>213578</v>
      </c>
      <c r="F2090" s="5" t="s">
        <v>23</v>
      </c>
      <c r="G2090" s="5" t="s">
        <v>42</v>
      </c>
      <c r="H2090" s="5" t="s">
        <v>25</v>
      </c>
      <c r="I2090" t="s">
        <v>26</v>
      </c>
      <c r="J2090" t="s">
        <v>34</v>
      </c>
      <c r="K2090">
        <v>50</v>
      </c>
      <c r="L2090" s="5" t="s">
        <v>4280</v>
      </c>
      <c r="M2090" s="5" t="s">
        <v>28</v>
      </c>
      <c r="N2090">
        <v>15</v>
      </c>
      <c r="O2090" t="s">
        <v>135</v>
      </c>
      <c r="P2090" s="1">
        <v>45761</v>
      </c>
      <c r="Q2090" s="1">
        <v>45780</v>
      </c>
      <c r="R2090">
        <v>1459</v>
      </c>
      <c r="S2090" s="4">
        <v>8.6</v>
      </c>
      <c r="T2090" t="s">
        <v>243</v>
      </c>
    </row>
    <row r="2091" spans="1:20" x14ac:dyDescent="0.35">
      <c r="A2091" t="s">
        <v>4281</v>
      </c>
      <c r="B2091" s="5" t="s">
        <v>28799</v>
      </c>
      <c r="C2091" s="6">
        <v>212620</v>
      </c>
      <c r="D2091" t="s">
        <v>22</v>
      </c>
      <c r="E2091">
        <v>212620</v>
      </c>
      <c r="F2091" s="5" t="s">
        <v>23</v>
      </c>
      <c r="G2091" s="5" t="s">
        <v>42</v>
      </c>
      <c r="H2091" s="5" t="s">
        <v>97</v>
      </c>
      <c r="I2091" t="s">
        <v>35</v>
      </c>
      <c r="J2091" t="s">
        <v>97</v>
      </c>
      <c r="K2091">
        <v>0</v>
      </c>
      <c r="L2091" s="5" t="s">
        <v>4282</v>
      </c>
      <c r="M2091" s="5" t="s">
        <v>37</v>
      </c>
      <c r="N2091">
        <v>16</v>
      </c>
      <c r="O2091" t="s">
        <v>131</v>
      </c>
      <c r="P2091" s="1">
        <v>45545</v>
      </c>
      <c r="Q2091" s="1">
        <v>45606</v>
      </c>
      <c r="R2091">
        <v>905</v>
      </c>
      <c r="S2091" s="4">
        <v>9.1</v>
      </c>
      <c r="T2091" t="s">
        <v>38</v>
      </c>
    </row>
    <row r="2092" spans="1:20" x14ac:dyDescent="0.35">
      <c r="A2092" t="s">
        <v>4283</v>
      </c>
      <c r="B2092" s="5" t="s">
        <v>49</v>
      </c>
      <c r="C2092" s="6">
        <v>56144</v>
      </c>
      <c r="D2092" t="s">
        <v>22</v>
      </c>
      <c r="E2092">
        <v>56144</v>
      </c>
      <c r="F2092" s="5" t="s">
        <v>66</v>
      </c>
      <c r="G2092" s="5" t="s">
        <v>42</v>
      </c>
      <c r="H2092" s="5" t="s">
        <v>157</v>
      </c>
      <c r="I2092" t="s">
        <v>26</v>
      </c>
      <c r="J2092" t="s">
        <v>157</v>
      </c>
      <c r="K2092">
        <v>100</v>
      </c>
      <c r="L2092" s="5" t="s">
        <v>4284</v>
      </c>
      <c r="M2092" s="5" t="s">
        <v>70</v>
      </c>
      <c r="N2092">
        <v>6</v>
      </c>
      <c r="O2092" t="s">
        <v>141</v>
      </c>
      <c r="P2092" s="1">
        <v>45330</v>
      </c>
      <c r="Q2092" s="1">
        <v>45355</v>
      </c>
      <c r="R2092">
        <v>2052</v>
      </c>
      <c r="S2092" s="4">
        <v>7.4</v>
      </c>
      <c r="T2092" t="s">
        <v>79</v>
      </c>
    </row>
    <row r="2093" spans="1:20" x14ac:dyDescent="0.35">
      <c r="A2093" t="s">
        <v>4285</v>
      </c>
      <c r="B2093" s="5" t="s">
        <v>28802</v>
      </c>
      <c r="C2093" s="6">
        <v>81572</v>
      </c>
      <c r="D2093" t="s">
        <v>41</v>
      </c>
      <c r="E2093">
        <v>69336</v>
      </c>
      <c r="F2093" s="5" t="s">
        <v>50</v>
      </c>
      <c r="G2093" s="5" t="s">
        <v>51</v>
      </c>
      <c r="H2093" s="5" t="s">
        <v>151</v>
      </c>
      <c r="I2093" t="s">
        <v>35</v>
      </c>
      <c r="J2093" t="s">
        <v>192</v>
      </c>
      <c r="K2093">
        <v>0</v>
      </c>
      <c r="L2093" s="5" t="s">
        <v>4286</v>
      </c>
      <c r="M2093" s="5" t="s">
        <v>70</v>
      </c>
      <c r="N2093">
        <v>2</v>
      </c>
      <c r="O2093" t="s">
        <v>112</v>
      </c>
      <c r="P2093" s="1">
        <v>45560</v>
      </c>
      <c r="Q2093" s="1">
        <v>45596</v>
      </c>
      <c r="R2093">
        <v>2115</v>
      </c>
      <c r="S2093" s="4">
        <v>8</v>
      </c>
      <c r="T2093" t="s">
        <v>79</v>
      </c>
    </row>
    <row r="2094" spans="1:20" x14ac:dyDescent="0.35">
      <c r="A2094" t="s">
        <v>4287</v>
      </c>
      <c r="B2094" s="5" t="s">
        <v>32</v>
      </c>
      <c r="C2094" s="6">
        <v>69805</v>
      </c>
      <c r="D2094" t="s">
        <v>41</v>
      </c>
      <c r="E2094">
        <v>59334</v>
      </c>
      <c r="F2094" s="5" t="s">
        <v>58</v>
      </c>
      <c r="G2094" s="5" t="s">
        <v>51</v>
      </c>
      <c r="H2094" s="5" t="s">
        <v>43</v>
      </c>
      <c r="I2094" t="s">
        <v>44</v>
      </c>
      <c r="J2094" t="s">
        <v>165</v>
      </c>
      <c r="K2094">
        <v>100</v>
      </c>
      <c r="L2094" s="5" t="s">
        <v>4288</v>
      </c>
      <c r="M2094" s="5" t="s">
        <v>54</v>
      </c>
      <c r="N2094">
        <v>1</v>
      </c>
      <c r="O2094" t="s">
        <v>88</v>
      </c>
      <c r="P2094" s="1">
        <v>45482</v>
      </c>
      <c r="Q2094" s="1">
        <v>45500</v>
      </c>
      <c r="R2094">
        <v>1396</v>
      </c>
      <c r="S2094" s="4">
        <v>6.2</v>
      </c>
      <c r="T2094" t="s">
        <v>108</v>
      </c>
    </row>
    <row r="2095" spans="1:20" x14ac:dyDescent="0.35">
      <c r="A2095" t="s">
        <v>4289</v>
      </c>
      <c r="B2095" s="5" t="s">
        <v>145</v>
      </c>
      <c r="C2095" s="6">
        <v>134815</v>
      </c>
      <c r="D2095" t="s">
        <v>41</v>
      </c>
      <c r="E2095">
        <v>114593</v>
      </c>
      <c r="F2095" s="5" t="s">
        <v>66</v>
      </c>
      <c r="G2095" s="5" t="s">
        <v>42</v>
      </c>
      <c r="H2095" s="5" t="s">
        <v>126</v>
      </c>
      <c r="I2095" t="s">
        <v>44</v>
      </c>
      <c r="J2095" t="s">
        <v>83</v>
      </c>
      <c r="K2095">
        <v>100</v>
      </c>
      <c r="L2095" s="5" t="s">
        <v>4290</v>
      </c>
      <c r="M2095" s="5" t="s">
        <v>54</v>
      </c>
      <c r="N2095">
        <v>7</v>
      </c>
      <c r="O2095" t="s">
        <v>29</v>
      </c>
      <c r="P2095" s="1">
        <v>45487</v>
      </c>
      <c r="Q2095" s="1">
        <v>45517</v>
      </c>
      <c r="R2095">
        <v>1842</v>
      </c>
      <c r="S2095" s="4">
        <v>9.6</v>
      </c>
      <c r="T2095" t="s">
        <v>30</v>
      </c>
    </row>
    <row r="2096" spans="1:20" x14ac:dyDescent="0.35">
      <c r="A2096" t="s">
        <v>4291</v>
      </c>
      <c r="B2096" s="5" t="s">
        <v>217</v>
      </c>
      <c r="C2096" s="6">
        <v>201072</v>
      </c>
      <c r="D2096" t="s">
        <v>41</v>
      </c>
      <c r="E2096">
        <v>170911</v>
      </c>
      <c r="F2096" s="5" t="s">
        <v>23</v>
      </c>
      <c r="G2096" s="5" t="s">
        <v>24</v>
      </c>
      <c r="H2096" s="5" t="s">
        <v>43</v>
      </c>
      <c r="I2096" t="s">
        <v>44</v>
      </c>
      <c r="J2096" t="s">
        <v>68</v>
      </c>
      <c r="K2096">
        <v>100</v>
      </c>
      <c r="L2096" s="5" t="s">
        <v>4292</v>
      </c>
      <c r="M2096" s="5" t="s">
        <v>37</v>
      </c>
      <c r="N2096">
        <v>12</v>
      </c>
      <c r="O2096" t="s">
        <v>131</v>
      </c>
      <c r="P2096" s="1">
        <v>45697</v>
      </c>
      <c r="Q2096" s="1">
        <v>45737</v>
      </c>
      <c r="R2096">
        <v>965</v>
      </c>
      <c r="S2096" s="4">
        <v>6.2</v>
      </c>
      <c r="T2096" t="s">
        <v>108</v>
      </c>
    </row>
    <row r="2097" spans="1:20" x14ac:dyDescent="0.35">
      <c r="A2097" t="s">
        <v>4293</v>
      </c>
      <c r="B2097" s="5" t="s">
        <v>28802</v>
      </c>
      <c r="C2097" s="6">
        <v>295447</v>
      </c>
      <c r="D2097" t="s">
        <v>33</v>
      </c>
      <c r="E2097">
        <v>32499170</v>
      </c>
      <c r="F2097" s="5" t="s">
        <v>23</v>
      </c>
      <c r="G2097" s="5" t="s">
        <v>51</v>
      </c>
      <c r="H2097" s="5" t="s">
        <v>34</v>
      </c>
      <c r="I2097" t="s">
        <v>35</v>
      </c>
      <c r="J2097" t="s">
        <v>34</v>
      </c>
      <c r="K2097">
        <v>50</v>
      </c>
      <c r="L2097" s="5" t="s">
        <v>4294</v>
      </c>
      <c r="M2097" s="5" t="s">
        <v>70</v>
      </c>
      <c r="N2097">
        <v>13</v>
      </c>
      <c r="O2097" t="s">
        <v>62</v>
      </c>
      <c r="P2097" s="1">
        <v>45322</v>
      </c>
      <c r="Q2097" s="1">
        <v>45377</v>
      </c>
      <c r="R2097">
        <v>2060</v>
      </c>
      <c r="S2097" s="4">
        <v>5.6</v>
      </c>
      <c r="T2097" t="s">
        <v>136</v>
      </c>
    </row>
    <row r="2098" spans="1:20" x14ac:dyDescent="0.35">
      <c r="A2098" t="s">
        <v>4295</v>
      </c>
      <c r="B2098" s="5" t="s">
        <v>100</v>
      </c>
      <c r="C2098" s="6">
        <v>76720</v>
      </c>
      <c r="D2098" t="s">
        <v>22</v>
      </c>
      <c r="E2098">
        <v>76720</v>
      </c>
      <c r="F2098" s="5" t="s">
        <v>23</v>
      </c>
      <c r="G2098" s="5" t="s">
        <v>51</v>
      </c>
      <c r="H2098" s="5" t="s">
        <v>157</v>
      </c>
      <c r="I2098" t="s">
        <v>26</v>
      </c>
      <c r="J2098" t="s">
        <v>157</v>
      </c>
      <c r="K2098">
        <v>50</v>
      </c>
      <c r="L2098" s="5" t="s">
        <v>4296</v>
      </c>
      <c r="M2098" s="5" t="s">
        <v>28</v>
      </c>
      <c r="N2098">
        <v>14</v>
      </c>
      <c r="O2098" t="s">
        <v>78</v>
      </c>
      <c r="P2098" s="1">
        <v>45713</v>
      </c>
      <c r="Q2098" s="1">
        <v>45749</v>
      </c>
      <c r="R2098">
        <v>970</v>
      </c>
      <c r="S2098" s="4">
        <v>7.9</v>
      </c>
      <c r="T2098" t="s">
        <v>136</v>
      </c>
    </row>
    <row r="2099" spans="1:20" x14ac:dyDescent="0.35">
      <c r="A2099" t="s">
        <v>4297</v>
      </c>
      <c r="B2099" s="5" t="s">
        <v>91</v>
      </c>
      <c r="C2099" s="6">
        <v>125533</v>
      </c>
      <c r="D2099" t="s">
        <v>22</v>
      </c>
      <c r="E2099">
        <v>125533</v>
      </c>
      <c r="F2099" s="5" t="s">
        <v>66</v>
      </c>
      <c r="G2099" s="5" t="s">
        <v>51</v>
      </c>
      <c r="H2099" s="5" t="s">
        <v>97</v>
      </c>
      <c r="I2099" t="s">
        <v>44</v>
      </c>
      <c r="J2099" t="s">
        <v>97</v>
      </c>
      <c r="K2099">
        <v>0</v>
      </c>
      <c r="L2099" s="5" t="s">
        <v>4298</v>
      </c>
      <c r="M2099" s="5" t="s">
        <v>54</v>
      </c>
      <c r="N2099">
        <v>8</v>
      </c>
      <c r="O2099" t="s">
        <v>46</v>
      </c>
      <c r="P2099" s="1">
        <v>45576</v>
      </c>
      <c r="Q2099" s="1">
        <v>45627</v>
      </c>
      <c r="R2099">
        <v>1268</v>
      </c>
      <c r="S2099" s="4">
        <v>9.5</v>
      </c>
      <c r="T2099" t="s">
        <v>277</v>
      </c>
    </row>
    <row r="2100" spans="1:20" x14ac:dyDescent="0.35">
      <c r="A2100" t="s">
        <v>4299</v>
      </c>
      <c r="B2100" s="5" t="s">
        <v>57</v>
      </c>
      <c r="C2100" s="6">
        <v>253018</v>
      </c>
      <c r="D2100" t="s">
        <v>74</v>
      </c>
      <c r="E2100">
        <v>316273</v>
      </c>
      <c r="F2100" s="5" t="s">
        <v>23</v>
      </c>
      <c r="G2100" s="5" t="s">
        <v>59</v>
      </c>
      <c r="H2100" s="5" t="s">
        <v>75</v>
      </c>
      <c r="I2100" t="s">
        <v>35</v>
      </c>
      <c r="J2100" t="s">
        <v>1192</v>
      </c>
      <c r="K2100">
        <v>50</v>
      </c>
      <c r="L2100" s="5" t="s">
        <v>4300</v>
      </c>
      <c r="M2100" s="5" t="s">
        <v>28</v>
      </c>
      <c r="N2100">
        <v>17</v>
      </c>
      <c r="O2100" t="s">
        <v>88</v>
      </c>
      <c r="P2100" s="1">
        <v>45657</v>
      </c>
      <c r="Q2100" s="1">
        <v>45722</v>
      </c>
      <c r="R2100">
        <v>1852</v>
      </c>
      <c r="S2100" s="4">
        <v>7.6</v>
      </c>
      <c r="T2100" t="s">
        <v>55</v>
      </c>
    </row>
    <row r="2101" spans="1:20" x14ac:dyDescent="0.35">
      <c r="A2101" t="s">
        <v>4301</v>
      </c>
      <c r="B2101" s="5" t="s">
        <v>28799</v>
      </c>
      <c r="C2101" s="6">
        <v>133162</v>
      </c>
      <c r="D2101" t="s">
        <v>92</v>
      </c>
      <c r="E2101">
        <v>99872</v>
      </c>
      <c r="F2101" s="5" t="s">
        <v>66</v>
      </c>
      <c r="G2101" s="5" t="s">
        <v>59</v>
      </c>
      <c r="H2101" s="5" t="s">
        <v>93</v>
      </c>
      <c r="I2101" t="s">
        <v>44</v>
      </c>
      <c r="J2101" t="s">
        <v>93</v>
      </c>
      <c r="K2101">
        <v>50</v>
      </c>
      <c r="L2101" s="5" t="s">
        <v>4302</v>
      </c>
      <c r="M2101" s="5" t="s">
        <v>37</v>
      </c>
      <c r="N2101">
        <v>7</v>
      </c>
      <c r="O2101" t="s">
        <v>78</v>
      </c>
      <c r="P2101" s="1">
        <v>45761</v>
      </c>
      <c r="Q2101" s="1">
        <v>45794</v>
      </c>
      <c r="R2101">
        <v>779</v>
      </c>
      <c r="S2101" s="4">
        <v>7.6</v>
      </c>
      <c r="T2101" t="s">
        <v>277</v>
      </c>
    </row>
    <row r="2102" spans="1:20" x14ac:dyDescent="0.35">
      <c r="A2102" t="s">
        <v>4303</v>
      </c>
      <c r="B2102" s="5" t="s">
        <v>28802</v>
      </c>
      <c r="C2102" s="6">
        <v>91600</v>
      </c>
      <c r="D2102" t="s">
        <v>22</v>
      </c>
      <c r="E2102">
        <v>91600</v>
      </c>
      <c r="F2102" s="5" t="s">
        <v>50</v>
      </c>
      <c r="G2102" s="5" t="s">
        <v>51</v>
      </c>
      <c r="H2102" s="5" t="s">
        <v>165</v>
      </c>
      <c r="I2102" t="s">
        <v>35</v>
      </c>
      <c r="J2102" t="s">
        <v>165</v>
      </c>
      <c r="K2102">
        <v>100</v>
      </c>
      <c r="L2102" s="5" t="s">
        <v>4304</v>
      </c>
      <c r="M2102" s="5" t="s">
        <v>54</v>
      </c>
      <c r="N2102">
        <v>4</v>
      </c>
      <c r="O2102" t="s">
        <v>62</v>
      </c>
      <c r="P2102" s="1">
        <v>45408</v>
      </c>
      <c r="Q2102" s="1">
        <v>45442</v>
      </c>
      <c r="R2102">
        <v>621</v>
      </c>
      <c r="S2102" s="4">
        <v>7.1</v>
      </c>
      <c r="T2102" t="s">
        <v>89</v>
      </c>
    </row>
    <row r="2103" spans="1:20" x14ac:dyDescent="0.35">
      <c r="A2103" t="s">
        <v>4305</v>
      </c>
      <c r="B2103" s="5" t="s">
        <v>28799</v>
      </c>
      <c r="C2103" s="6">
        <v>157559</v>
      </c>
      <c r="D2103" t="s">
        <v>41</v>
      </c>
      <c r="E2103">
        <v>133925</v>
      </c>
      <c r="F2103" s="5" t="s">
        <v>23</v>
      </c>
      <c r="G2103" s="5" t="s">
        <v>42</v>
      </c>
      <c r="H2103" s="5" t="s">
        <v>151</v>
      </c>
      <c r="I2103" t="s">
        <v>35</v>
      </c>
      <c r="J2103" t="s">
        <v>151</v>
      </c>
      <c r="K2103">
        <v>0</v>
      </c>
      <c r="L2103" s="5" t="s">
        <v>4306</v>
      </c>
      <c r="M2103" s="5" t="s">
        <v>37</v>
      </c>
      <c r="N2103">
        <v>19</v>
      </c>
      <c r="O2103" t="s">
        <v>107</v>
      </c>
      <c r="P2103" s="1">
        <v>45729</v>
      </c>
      <c r="Q2103" s="1">
        <v>45800</v>
      </c>
      <c r="R2103">
        <v>873</v>
      </c>
      <c r="S2103" s="4">
        <v>7.5</v>
      </c>
      <c r="T2103" t="s">
        <v>95</v>
      </c>
    </row>
    <row r="2104" spans="1:20" x14ac:dyDescent="0.35">
      <c r="A2104" t="s">
        <v>4307</v>
      </c>
      <c r="B2104" s="5" t="s">
        <v>21</v>
      </c>
      <c r="C2104" s="6">
        <v>171584</v>
      </c>
      <c r="D2104" t="s">
        <v>22</v>
      </c>
      <c r="E2104">
        <v>171584</v>
      </c>
      <c r="F2104" s="5" t="s">
        <v>23</v>
      </c>
      <c r="G2104" s="5" t="s">
        <v>42</v>
      </c>
      <c r="H2104" s="5" t="s">
        <v>52</v>
      </c>
      <c r="I2104" t="s">
        <v>26</v>
      </c>
      <c r="J2104" t="s">
        <v>52</v>
      </c>
      <c r="K2104">
        <v>100</v>
      </c>
      <c r="L2104" s="5" t="s">
        <v>4308</v>
      </c>
      <c r="M2104" s="5" t="s">
        <v>54</v>
      </c>
      <c r="N2104">
        <v>13</v>
      </c>
      <c r="O2104" t="s">
        <v>131</v>
      </c>
      <c r="P2104" s="1">
        <v>45532</v>
      </c>
      <c r="Q2104" s="1">
        <v>45559</v>
      </c>
      <c r="R2104">
        <v>1690</v>
      </c>
      <c r="S2104" s="4">
        <v>6.8</v>
      </c>
      <c r="T2104" t="s">
        <v>108</v>
      </c>
    </row>
    <row r="2105" spans="1:20" x14ac:dyDescent="0.35">
      <c r="A2105" t="s">
        <v>4309</v>
      </c>
      <c r="B2105" s="5" t="s">
        <v>145</v>
      </c>
      <c r="C2105" s="6">
        <v>156785</v>
      </c>
      <c r="D2105" t="s">
        <v>74</v>
      </c>
      <c r="E2105">
        <v>195981</v>
      </c>
      <c r="F2105" s="5" t="s">
        <v>23</v>
      </c>
      <c r="G2105" s="5" t="s">
        <v>59</v>
      </c>
      <c r="H2105" s="5" t="s">
        <v>75</v>
      </c>
      <c r="I2105" t="s">
        <v>26</v>
      </c>
      <c r="J2105" t="s">
        <v>75</v>
      </c>
      <c r="K2105">
        <v>50</v>
      </c>
      <c r="L2105" s="5" t="s">
        <v>4310</v>
      </c>
      <c r="M2105" s="5" t="s">
        <v>37</v>
      </c>
      <c r="N2105">
        <v>16</v>
      </c>
      <c r="O2105" t="s">
        <v>147</v>
      </c>
      <c r="P2105" s="1">
        <v>45382</v>
      </c>
      <c r="Q2105" s="1">
        <v>45402</v>
      </c>
      <c r="R2105">
        <v>2139</v>
      </c>
      <c r="S2105" s="4">
        <v>6.3</v>
      </c>
      <c r="T2105" t="s">
        <v>89</v>
      </c>
    </row>
    <row r="2106" spans="1:20" x14ac:dyDescent="0.35">
      <c r="A2106" t="s">
        <v>4311</v>
      </c>
      <c r="B2106" s="5" t="s">
        <v>91</v>
      </c>
      <c r="C2106" s="6">
        <v>293023</v>
      </c>
      <c r="D2106" t="s">
        <v>22</v>
      </c>
      <c r="E2106">
        <v>293023</v>
      </c>
      <c r="F2106" s="5" t="s">
        <v>23</v>
      </c>
      <c r="G2106" s="5" t="s">
        <v>42</v>
      </c>
      <c r="H2106" s="5" t="s">
        <v>97</v>
      </c>
      <c r="I2106" t="s">
        <v>26</v>
      </c>
      <c r="J2106" t="s">
        <v>82</v>
      </c>
      <c r="K2106">
        <v>100</v>
      </c>
      <c r="L2106" s="5" t="s">
        <v>4312</v>
      </c>
      <c r="M2106" s="5" t="s">
        <v>70</v>
      </c>
      <c r="N2106">
        <v>12</v>
      </c>
      <c r="O2106" t="s">
        <v>172</v>
      </c>
      <c r="P2106" s="1">
        <v>45514</v>
      </c>
      <c r="Q2106" s="1">
        <v>45575</v>
      </c>
      <c r="R2106">
        <v>1377</v>
      </c>
      <c r="S2106" s="4">
        <v>8.6</v>
      </c>
      <c r="T2106" t="s">
        <v>210</v>
      </c>
    </row>
    <row r="2107" spans="1:20" x14ac:dyDescent="0.35">
      <c r="A2107" t="s">
        <v>4313</v>
      </c>
      <c r="B2107" s="5" t="s">
        <v>105</v>
      </c>
      <c r="C2107" s="6">
        <v>86508</v>
      </c>
      <c r="D2107" t="s">
        <v>33</v>
      </c>
      <c r="E2107">
        <v>9515880</v>
      </c>
      <c r="F2107" s="5" t="s">
        <v>58</v>
      </c>
      <c r="G2107" s="5" t="s">
        <v>59</v>
      </c>
      <c r="H2107" s="5" t="s">
        <v>34</v>
      </c>
      <c r="I2107" t="s">
        <v>35</v>
      </c>
      <c r="J2107" t="s">
        <v>34</v>
      </c>
      <c r="K2107">
        <v>0</v>
      </c>
      <c r="L2107" s="5" t="s">
        <v>4314</v>
      </c>
      <c r="M2107" s="5" t="s">
        <v>70</v>
      </c>
      <c r="N2107">
        <v>0</v>
      </c>
      <c r="O2107" t="s">
        <v>71</v>
      </c>
      <c r="P2107" s="1">
        <v>45744</v>
      </c>
      <c r="Q2107" s="1">
        <v>45817</v>
      </c>
      <c r="R2107">
        <v>1511</v>
      </c>
      <c r="S2107" s="4">
        <v>8.8000000000000007</v>
      </c>
      <c r="T2107" t="s">
        <v>38</v>
      </c>
    </row>
    <row r="2108" spans="1:20" x14ac:dyDescent="0.35">
      <c r="A2108" t="s">
        <v>4315</v>
      </c>
      <c r="B2108" s="5" t="s">
        <v>28801</v>
      </c>
      <c r="C2108" s="6">
        <v>81412</v>
      </c>
      <c r="D2108" t="s">
        <v>22</v>
      </c>
      <c r="E2108">
        <v>81412</v>
      </c>
      <c r="F2108" s="5" t="s">
        <v>23</v>
      </c>
      <c r="G2108" s="5" t="s">
        <v>59</v>
      </c>
      <c r="H2108" s="5" t="s">
        <v>157</v>
      </c>
      <c r="I2108" t="s">
        <v>44</v>
      </c>
      <c r="J2108" t="s">
        <v>299</v>
      </c>
      <c r="K2108">
        <v>0</v>
      </c>
      <c r="L2108" s="5" t="s">
        <v>4316</v>
      </c>
      <c r="M2108" s="5" t="s">
        <v>70</v>
      </c>
      <c r="N2108">
        <v>18</v>
      </c>
      <c r="O2108" t="s">
        <v>147</v>
      </c>
      <c r="P2108" s="1">
        <v>45453</v>
      </c>
      <c r="Q2108" s="1">
        <v>45495</v>
      </c>
      <c r="R2108">
        <v>1689</v>
      </c>
      <c r="S2108" s="4">
        <v>8.6</v>
      </c>
      <c r="T2108" t="s">
        <v>63</v>
      </c>
    </row>
    <row r="2109" spans="1:20" x14ac:dyDescent="0.35">
      <c r="A2109" t="s">
        <v>4317</v>
      </c>
      <c r="B2109" s="5" t="s">
        <v>217</v>
      </c>
      <c r="C2109" s="6">
        <v>186673</v>
      </c>
      <c r="D2109" t="s">
        <v>41</v>
      </c>
      <c r="E2109">
        <v>158672</v>
      </c>
      <c r="F2109" s="5" t="s">
        <v>23</v>
      </c>
      <c r="G2109" s="5" t="s">
        <v>59</v>
      </c>
      <c r="H2109" s="5" t="s">
        <v>151</v>
      </c>
      <c r="I2109" t="s">
        <v>44</v>
      </c>
      <c r="J2109" t="s">
        <v>151</v>
      </c>
      <c r="K2109">
        <v>50</v>
      </c>
      <c r="L2109" s="5" t="s">
        <v>4318</v>
      </c>
      <c r="M2109" s="5" t="s">
        <v>28</v>
      </c>
      <c r="N2109">
        <v>10</v>
      </c>
      <c r="O2109" t="s">
        <v>112</v>
      </c>
      <c r="P2109" s="1">
        <v>45485</v>
      </c>
      <c r="Q2109" s="1">
        <v>45526</v>
      </c>
      <c r="R2109">
        <v>1860</v>
      </c>
      <c r="S2109" s="4">
        <v>10</v>
      </c>
      <c r="T2109" t="s">
        <v>63</v>
      </c>
    </row>
    <row r="2110" spans="1:20" x14ac:dyDescent="0.35">
      <c r="A2110" t="s">
        <v>4319</v>
      </c>
      <c r="B2110" s="5" t="s">
        <v>105</v>
      </c>
      <c r="C2110" s="6">
        <v>112912</v>
      </c>
      <c r="D2110" t="s">
        <v>22</v>
      </c>
      <c r="E2110">
        <v>112912</v>
      </c>
      <c r="F2110" s="5" t="s">
        <v>50</v>
      </c>
      <c r="G2110" s="5" t="s">
        <v>24</v>
      </c>
      <c r="H2110" s="5" t="s">
        <v>101</v>
      </c>
      <c r="I2110" t="s">
        <v>35</v>
      </c>
      <c r="J2110" t="s">
        <v>101</v>
      </c>
      <c r="K2110">
        <v>100</v>
      </c>
      <c r="L2110" s="5" t="s">
        <v>4320</v>
      </c>
      <c r="M2110" s="5" t="s">
        <v>37</v>
      </c>
      <c r="N2110">
        <v>4</v>
      </c>
      <c r="O2110" t="s">
        <v>131</v>
      </c>
      <c r="P2110" s="1">
        <v>45554</v>
      </c>
      <c r="Q2110" s="1">
        <v>45580</v>
      </c>
      <c r="R2110">
        <v>631</v>
      </c>
      <c r="S2110" s="4">
        <v>8.3000000000000007</v>
      </c>
      <c r="T2110" t="s">
        <v>38</v>
      </c>
    </row>
    <row r="2111" spans="1:20" x14ac:dyDescent="0.35">
      <c r="A2111" t="s">
        <v>4321</v>
      </c>
      <c r="B2111" s="5" t="s">
        <v>105</v>
      </c>
      <c r="C2111" s="6">
        <v>51942</v>
      </c>
      <c r="D2111" t="s">
        <v>22</v>
      </c>
      <c r="E2111">
        <v>51942</v>
      </c>
      <c r="F2111" s="5" t="s">
        <v>58</v>
      </c>
      <c r="G2111" s="5" t="s">
        <v>24</v>
      </c>
      <c r="H2111" s="5" t="s">
        <v>25</v>
      </c>
      <c r="I2111" t="s">
        <v>26</v>
      </c>
      <c r="J2111" t="s">
        <v>34</v>
      </c>
      <c r="K2111">
        <v>0</v>
      </c>
      <c r="L2111" s="5" t="s">
        <v>4322</v>
      </c>
      <c r="M2111" s="5" t="s">
        <v>54</v>
      </c>
      <c r="N2111">
        <v>0</v>
      </c>
      <c r="O2111" t="s">
        <v>135</v>
      </c>
      <c r="P2111" s="1">
        <v>45315</v>
      </c>
      <c r="Q2111" s="1">
        <v>45349</v>
      </c>
      <c r="R2111">
        <v>828</v>
      </c>
      <c r="S2111" s="4">
        <v>6</v>
      </c>
      <c r="T2111" t="s">
        <v>47</v>
      </c>
    </row>
    <row r="2112" spans="1:20" x14ac:dyDescent="0.35">
      <c r="A2112" t="s">
        <v>4323</v>
      </c>
      <c r="B2112" s="5" t="s">
        <v>28802</v>
      </c>
      <c r="C2112" s="6">
        <v>127418</v>
      </c>
      <c r="D2112" t="s">
        <v>22</v>
      </c>
      <c r="E2112">
        <v>127418</v>
      </c>
      <c r="F2112" s="5" t="s">
        <v>50</v>
      </c>
      <c r="G2112" s="5" t="s">
        <v>59</v>
      </c>
      <c r="H2112" s="5" t="s">
        <v>68</v>
      </c>
      <c r="I2112" t="s">
        <v>26</v>
      </c>
      <c r="J2112" t="s">
        <v>68</v>
      </c>
      <c r="K2112">
        <v>0</v>
      </c>
      <c r="L2112" s="5" t="s">
        <v>4324</v>
      </c>
      <c r="M2112" s="5" t="s">
        <v>28</v>
      </c>
      <c r="N2112">
        <v>3</v>
      </c>
      <c r="O2112" t="s">
        <v>46</v>
      </c>
      <c r="P2112" s="1">
        <v>45721</v>
      </c>
      <c r="Q2112" s="1">
        <v>45763</v>
      </c>
      <c r="R2112">
        <v>1167</v>
      </c>
      <c r="S2112" s="4">
        <v>6.1</v>
      </c>
      <c r="T2112" t="s">
        <v>103</v>
      </c>
    </row>
    <row r="2113" spans="1:20" x14ac:dyDescent="0.35">
      <c r="A2113" t="s">
        <v>4325</v>
      </c>
      <c r="B2113" s="5" t="s">
        <v>28802</v>
      </c>
      <c r="C2113" s="6">
        <v>96844</v>
      </c>
      <c r="D2113" t="s">
        <v>22</v>
      </c>
      <c r="E2113">
        <v>96844</v>
      </c>
      <c r="F2113" s="5" t="s">
        <v>58</v>
      </c>
      <c r="G2113" s="5" t="s">
        <v>42</v>
      </c>
      <c r="H2113" s="5" t="s">
        <v>97</v>
      </c>
      <c r="I2113" t="s">
        <v>35</v>
      </c>
      <c r="J2113" t="s">
        <v>97</v>
      </c>
      <c r="K2113">
        <v>50</v>
      </c>
      <c r="L2113" s="5" t="s">
        <v>4326</v>
      </c>
      <c r="M2113" s="5" t="s">
        <v>37</v>
      </c>
      <c r="N2113">
        <v>0</v>
      </c>
      <c r="O2113" t="s">
        <v>62</v>
      </c>
      <c r="P2113" s="1">
        <v>45680</v>
      </c>
      <c r="Q2113" s="1">
        <v>45719</v>
      </c>
      <c r="R2113">
        <v>2403</v>
      </c>
      <c r="S2113" s="4">
        <v>7.9</v>
      </c>
      <c r="T2113" t="s">
        <v>108</v>
      </c>
    </row>
    <row r="2114" spans="1:20" x14ac:dyDescent="0.35">
      <c r="A2114" t="s">
        <v>4327</v>
      </c>
      <c r="B2114" s="5" t="s">
        <v>105</v>
      </c>
      <c r="C2114" s="6">
        <v>205497</v>
      </c>
      <c r="D2114" t="s">
        <v>22</v>
      </c>
      <c r="E2114">
        <v>205497</v>
      </c>
      <c r="F2114" s="5" t="s">
        <v>23</v>
      </c>
      <c r="G2114" s="5" t="s">
        <v>24</v>
      </c>
      <c r="H2114" s="5" t="s">
        <v>68</v>
      </c>
      <c r="I2114" t="s">
        <v>26</v>
      </c>
      <c r="J2114" t="s">
        <v>110</v>
      </c>
      <c r="K2114">
        <v>100</v>
      </c>
      <c r="L2114" s="5" t="s">
        <v>4328</v>
      </c>
      <c r="M2114" s="5" t="s">
        <v>70</v>
      </c>
      <c r="N2114">
        <v>13</v>
      </c>
      <c r="O2114" t="s">
        <v>46</v>
      </c>
      <c r="P2114" s="1">
        <v>45363</v>
      </c>
      <c r="Q2114" s="1">
        <v>45396</v>
      </c>
      <c r="R2114">
        <v>990</v>
      </c>
      <c r="S2114" s="4">
        <v>5.2</v>
      </c>
      <c r="T2114" t="s">
        <v>153</v>
      </c>
    </row>
    <row r="2115" spans="1:20" x14ac:dyDescent="0.35">
      <c r="A2115" t="s">
        <v>4329</v>
      </c>
      <c r="B2115" s="5" t="s">
        <v>28800</v>
      </c>
      <c r="C2115" s="6">
        <v>36123</v>
      </c>
      <c r="D2115" t="s">
        <v>22</v>
      </c>
      <c r="E2115">
        <v>36123</v>
      </c>
      <c r="F2115" s="5" t="s">
        <v>50</v>
      </c>
      <c r="G2115" s="5" t="s">
        <v>59</v>
      </c>
      <c r="H2115" s="5" t="s">
        <v>157</v>
      </c>
      <c r="I2115" t="s">
        <v>44</v>
      </c>
      <c r="J2115" t="s">
        <v>157</v>
      </c>
      <c r="K2115">
        <v>50</v>
      </c>
      <c r="L2115" s="5" t="s">
        <v>4330</v>
      </c>
      <c r="M2115" s="5" t="s">
        <v>28</v>
      </c>
      <c r="N2115">
        <v>3</v>
      </c>
      <c r="O2115" t="s">
        <v>172</v>
      </c>
      <c r="P2115" s="1">
        <v>45667</v>
      </c>
      <c r="Q2115" s="1">
        <v>45706</v>
      </c>
      <c r="R2115">
        <v>812</v>
      </c>
      <c r="S2115" s="4">
        <v>9.3000000000000007</v>
      </c>
      <c r="T2115" t="s">
        <v>47</v>
      </c>
    </row>
    <row r="2116" spans="1:20" x14ac:dyDescent="0.35">
      <c r="A2116" t="s">
        <v>4331</v>
      </c>
      <c r="B2116" s="5" t="s">
        <v>40</v>
      </c>
      <c r="C2116" s="6">
        <v>26530</v>
      </c>
      <c r="D2116" t="s">
        <v>22</v>
      </c>
      <c r="E2116">
        <v>26530</v>
      </c>
      <c r="F2116" s="5" t="s">
        <v>58</v>
      </c>
      <c r="G2116" s="5" t="s">
        <v>24</v>
      </c>
      <c r="H2116" s="5" t="s">
        <v>157</v>
      </c>
      <c r="I2116" t="s">
        <v>44</v>
      </c>
      <c r="J2116" t="s">
        <v>157</v>
      </c>
      <c r="K2116">
        <v>0</v>
      </c>
      <c r="L2116" s="5" t="s">
        <v>1775</v>
      </c>
      <c r="M2116" s="5" t="s">
        <v>70</v>
      </c>
      <c r="N2116">
        <v>0</v>
      </c>
      <c r="O2116" t="s">
        <v>46</v>
      </c>
      <c r="P2116" s="1">
        <v>45742</v>
      </c>
      <c r="Q2116" s="1">
        <v>45772</v>
      </c>
      <c r="R2116">
        <v>2428</v>
      </c>
      <c r="S2116" s="4">
        <v>7.5</v>
      </c>
      <c r="T2116" t="s">
        <v>89</v>
      </c>
    </row>
    <row r="2117" spans="1:20" x14ac:dyDescent="0.35">
      <c r="A2117" t="s">
        <v>4332</v>
      </c>
      <c r="B2117" s="5" t="s">
        <v>100</v>
      </c>
      <c r="C2117" s="6">
        <v>118399</v>
      </c>
      <c r="D2117" t="s">
        <v>74</v>
      </c>
      <c r="E2117">
        <v>147999</v>
      </c>
      <c r="F2117" s="5" t="s">
        <v>66</v>
      </c>
      <c r="G2117" s="5" t="s">
        <v>51</v>
      </c>
      <c r="H2117" s="5" t="s">
        <v>75</v>
      </c>
      <c r="I2117" t="s">
        <v>35</v>
      </c>
      <c r="J2117" t="s">
        <v>75</v>
      </c>
      <c r="K2117">
        <v>50</v>
      </c>
      <c r="L2117" s="5" t="s">
        <v>4333</v>
      </c>
      <c r="M2117" s="5" t="s">
        <v>70</v>
      </c>
      <c r="N2117">
        <v>9</v>
      </c>
      <c r="O2117" t="s">
        <v>71</v>
      </c>
      <c r="P2117" s="1">
        <v>45562</v>
      </c>
      <c r="Q2117" s="1">
        <v>45601</v>
      </c>
      <c r="R2117">
        <v>2031</v>
      </c>
      <c r="S2117" s="4">
        <v>6.9</v>
      </c>
      <c r="T2117" t="s">
        <v>38</v>
      </c>
    </row>
    <row r="2118" spans="1:20" x14ac:dyDescent="0.35">
      <c r="A2118" t="s">
        <v>4334</v>
      </c>
      <c r="B2118" s="5" t="s">
        <v>174</v>
      </c>
      <c r="C2118" s="6">
        <v>100255</v>
      </c>
      <c r="D2118" t="s">
        <v>92</v>
      </c>
      <c r="E2118">
        <v>75191</v>
      </c>
      <c r="F2118" s="5" t="s">
        <v>50</v>
      </c>
      <c r="G2118" s="5" t="s">
        <v>59</v>
      </c>
      <c r="H2118" s="5" t="s">
        <v>93</v>
      </c>
      <c r="I2118" t="s">
        <v>26</v>
      </c>
      <c r="J2118" t="s">
        <v>116</v>
      </c>
      <c r="K2118">
        <v>100</v>
      </c>
      <c r="L2118" s="5" t="s">
        <v>4335</v>
      </c>
      <c r="M2118" s="5" t="s">
        <v>37</v>
      </c>
      <c r="N2118">
        <v>2</v>
      </c>
      <c r="O2118" t="s">
        <v>85</v>
      </c>
      <c r="P2118" s="1">
        <v>45772</v>
      </c>
      <c r="Q2118" s="1">
        <v>45791</v>
      </c>
      <c r="R2118">
        <v>1999</v>
      </c>
      <c r="S2118" s="4">
        <v>8.9</v>
      </c>
      <c r="T2118" t="s">
        <v>210</v>
      </c>
    </row>
    <row r="2119" spans="1:20" x14ac:dyDescent="0.35">
      <c r="A2119" t="s">
        <v>4336</v>
      </c>
      <c r="B2119" s="5" t="s">
        <v>28802</v>
      </c>
      <c r="C2119" s="6">
        <v>129800</v>
      </c>
      <c r="D2119" t="s">
        <v>65</v>
      </c>
      <c r="E2119">
        <v>168740</v>
      </c>
      <c r="F2119" s="5" t="s">
        <v>66</v>
      </c>
      <c r="G2119" s="5" t="s">
        <v>59</v>
      </c>
      <c r="H2119" s="5" t="s">
        <v>67</v>
      </c>
      <c r="I2119" t="s">
        <v>35</v>
      </c>
      <c r="J2119" t="s">
        <v>67</v>
      </c>
      <c r="K2119">
        <v>100</v>
      </c>
      <c r="L2119" s="5" t="s">
        <v>4337</v>
      </c>
      <c r="M2119" s="5" t="s">
        <v>28</v>
      </c>
      <c r="N2119">
        <v>6</v>
      </c>
      <c r="O2119" t="s">
        <v>85</v>
      </c>
      <c r="P2119" s="1">
        <v>45734</v>
      </c>
      <c r="Q2119" s="1">
        <v>45788</v>
      </c>
      <c r="R2119">
        <v>1202</v>
      </c>
      <c r="S2119" s="4">
        <v>8.1999999999999993</v>
      </c>
      <c r="T2119" t="s">
        <v>89</v>
      </c>
    </row>
    <row r="2120" spans="1:20" x14ac:dyDescent="0.35">
      <c r="A2120" t="s">
        <v>4338</v>
      </c>
      <c r="B2120" s="5" t="s">
        <v>40</v>
      </c>
      <c r="C2120" s="6">
        <v>165833</v>
      </c>
      <c r="D2120" t="s">
        <v>81</v>
      </c>
      <c r="E2120">
        <v>223875</v>
      </c>
      <c r="F2120" s="5" t="s">
        <v>66</v>
      </c>
      <c r="G2120" s="5" t="s">
        <v>24</v>
      </c>
      <c r="H2120" s="5" t="s">
        <v>82</v>
      </c>
      <c r="I2120" t="s">
        <v>35</v>
      </c>
      <c r="J2120" t="s">
        <v>82</v>
      </c>
      <c r="K2120">
        <v>100</v>
      </c>
      <c r="L2120" s="5" t="s">
        <v>4339</v>
      </c>
      <c r="M2120" s="5" t="s">
        <v>28</v>
      </c>
      <c r="N2120">
        <v>8</v>
      </c>
      <c r="O2120" t="s">
        <v>85</v>
      </c>
      <c r="P2120" s="1">
        <v>45657</v>
      </c>
      <c r="Q2120" s="1">
        <v>45729</v>
      </c>
      <c r="R2120">
        <v>604</v>
      </c>
      <c r="S2120" s="4">
        <v>8.1999999999999993</v>
      </c>
      <c r="T2120" t="s">
        <v>89</v>
      </c>
    </row>
    <row r="2121" spans="1:20" x14ac:dyDescent="0.35">
      <c r="A2121" t="s">
        <v>4340</v>
      </c>
      <c r="B2121" s="5" t="s">
        <v>49</v>
      </c>
      <c r="C2121" s="6">
        <v>84617</v>
      </c>
      <c r="D2121" t="s">
        <v>41</v>
      </c>
      <c r="E2121">
        <v>71924</v>
      </c>
      <c r="F2121" s="5" t="s">
        <v>50</v>
      </c>
      <c r="G2121" s="5" t="s">
        <v>51</v>
      </c>
      <c r="H2121" s="5" t="s">
        <v>60</v>
      </c>
      <c r="I2121" t="s">
        <v>35</v>
      </c>
      <c r="J2121" t="s">
        <v>60</v>
      </c>
      <c r="K2121">
        <v>50</v>
      </c>
      <c r="L2121" s="5" t="s">
        <v>4341</v>
      </c>
      <c r="M2121" s="5" t="s">
        <v>70</v>
      </c>
      <c r="N2121">
        <v>3</v>
      </c>
      <c r="O2121" t="s">
        <v>112</v>
      </c>
      <c r="P2121" s="1">
        <v>45467</v>
      </c>
      <c r="Q2121" s="1">
        <v>45488</v>
      </c>
      <c r="R2121">
        <v>1313</v>
      </c>
      <c r="S2121" s="4">
        <v>8.4</v>
      </c>
      <c r="T2121" t="s">
        <v>95</v>
      </c>
    </row>
    <row r="2122" spans="1:20" x14ac:dyDescent="0.35">
      <c r="A2122" t="s">
        <v>4342</v>
      </c>
      <c r="B2122" s="5" t="s">
        <v>28799</v>
      </c>
      <c r="C2122" s="6">
        <v>228358</v>
      </c>
      <c r="D2122" t="s">
        <v>22</v>
      </c>
      <c r="E2122">
        <v>228358</v>
      </c>
      <c r="F2122" s="5" t="s">
        <v>23</v>
      </c>
      <c r="G2122" s="5" t="s">
        <v>51</v>
      </c>
      <c r="H2122" s="5" t="s">
        <v>25</v>
      </c>
      <c r="I2122" t="s">
        <v>26</v>
      </c>
      <c r="J2122" t="s">
        <v>25</v>
      </c>
      <c r="K2122">
        <v>50</v>
      </c>
      <c r="L2122" s="5" t="s">
        <v>4343</v>
      </c>
      <c r="M2122" s="5" t="s">
        <v>70</v>
      </c>
      <c r="N2122">
        <v>19</v>
      </c>
      <c r="O2122" t="s">
        <v>29</v>
      </c>
      <c r="P2122" s="1">
        <v>45566</v>
      </c>
      <c r="Q2122" s="1">
        <v>45611</v>
      </c>
      <c r="R2122">
        <v>849</v>
      </c>
      <c r="S2122" s="4">
        <v>5.3</v>
      </c>
      <c r="T2122" t="s">
        <v>118</v>
      </c>
    </row>
    <row r="2123" spans="1:20" x14ac:dyDescent="0.35">
      <c r="A2123" t="s">
        <v>4344</v>
      </c>
      <c r="B2123" s="5" t="s">
        <v>100</v>
      </c>
      <c r="C2123" s="6">
        <v>89402</v>
      </c>
      <c r="D2123" t="s">
        <v>120</v>
      </c>
      <c r="E2123">
        <v>80462</v>
      </c>
      <c r="F2123" s="5" t="s">
        <v>58</v>
      </c>
      <c r="G2123" s="5" t="s">
        <v>59</v>
      </c>
      <c r="H2123" s="5" t="s">
        <v>121</v>
      </c>
      <c r="I2123" t="s">
        <v>44</v>
      </c>
      <c r="J2123" t="s">
        <v>129</v>
      </c>
      <c r="K2123">
        <v>100</v>
      </c>
      <c r="L2123" s="5" t="s">
        <v>4345</v>
      </c>
      <c r="M2123" s="5" t="s">
        <v>28</v>
      </c>
      <c r="N2123">
        <v>0</v>
      </c>
      <c r="O2123" t="s">
        <v>141</v>
      </c>
      <c r="P2123" s="1">
        <v>45379</v>
      </c>
      <c r="Q2123" s="1">
        <v>45430</v>
      </c>
      <c r="R2123">
        <v>1854</v>
      </c>
      <c r="S2123" s="4">
        <v>8.6999999999999993</v>
      </c>
      <c r="T2123" t="s">
        <v>277</v>
      </c>
    </row>
    <row r="2124" spans="1:20" x14ac:dyDescent="0.35">
      <c r="A2124" t="s">
        <v>4346</v>
      </c>
      <c r="B2124" s="5" t="s">
        <v>28801</v>
      </c>
      <c r="C2124" s="6">
        <v>251892</v>
      </c>
      <c r="D2124" t="s">
        <v>22</v>
      </c>
      <c r="E2124">
        <v>251892</v>
      </c>
      <c r="F2124" s="5" t="s">
        <v>23</v>
      </c>
      <c r="G2124" s="5" t="s">
        <v>59</v>
      </c>
      <c r="H2124" s="5" t="s">
        <v>52</v>
      </c>
      <c r="I2124" t="s">
        <v>35</v>
      </c>
      <c r="J2124" t="s">
        <v>52</v>
      </c>
      <c r="K2124">
        <v>100</v>
      </c>
      <c r="L2124" s="5" t="s">
        <v>4347</v>
      </c>
      <c r="M2124" s="5" t="s">
        <v>70</v>
      </c>
      <c r="N2124">
        <v>14</v>
      </c>
      <c r="O2124" t="s">
        <v>71</v>
      </c>
      <c r="P2124" s="1">
        <v>45495</v>
      </c>
      <c r="Q2124" s="1">
        <v>45524</v>
      </c>
      <c r="R2124">
        <v>1045</v>
      </c>
      <c r="S2124" s="4">
        <v>7.9</v>
      </c>
      <c r="T2124" t="s">
        <v>243</v>
      </c>
    </row>
    <row r="2125" spans="1:20" x14ac:dyDescent="0.35">
      <c r="A2125" t="s">
        <v>4348</v>
      </c>
      <c r="B2125" s="5" t="s">
        <v>217</v>
      </c>
      <c r="C2125" s="6">
        <v>91223</v>
      </c>
      <c r="D2125" t="s">
        <v>22</v>
      </c>
      <c r="E2125">
        <v>91223</v>
      </c>
      <c r="F2125" s="5" t="s">
        <v>50</v>
      </c>
      <c r="G2125" s="5" t="s">
        <v>24</v>
      </c>
      <c r="H2125" s="5" t="s">
        <v>129</v>
      </c>
      <c r="I2125" t="s">
        <v>35</v>
      </c>
      <c r="J2125" t="s">
        <v>129</v>
      </c>
      <c r="K2125">
        <v>100</v>
      </c>
      <c r="L2125" s="5" t="s">
        <v>4349</v>
      </c>
      <c r="M2125" s="5" t="s">
        <v>28</v>
      </c>
      <c r="N2125">
        <v>4</v>
      </c>
      <c r="O2125" t="s">
        <v>135</v>
      </c>
      <c r="P2125" s="1">
        <v>45457</v>
      </c>
      <c r="Q2125" s="1">
        <v>45528</v>
      </c>
      <c r="R2125">
        <v>1730</v>
      </c>
      <c r="S2125" s="4">
        <v>5.3</v>
      </c>
      <c r="T2125" t="s">
        <v>243</v>
      </c>
    </row>
    <row r="2126" spans="1:20" x14ac:dyDescent="0.35">
      <c r="A2126" t="s">
        <v>4350</v>
      </c>
      <c r="B2126" s="5" t="s">
        <v>57</v>
      </c>
      <c r="C2126" s="6">
        <v>178163</v>
      </c>
      <c r="D2126" t="s">
        <v>41</v>
      </c>
      <c r="E2126">
        <v>151439</v>
      </c>
      <c r="F2126" s="5" t="s">
        <v>23</v>
      </c>
      <c r="G2126" s="5" t="s">
        <v>51</v>
      </c>
      <c r="H2126" s="5" t="s">
        <v>60</v>
      </c>
      <c r="I2126" t="s">
        <v>35</v>
      </c>
      <c r="J2126" t="s">
        <v>60</v>
      </c>
      <c r="K2126">
        <v>100</v>
      </c>
      <c r="L2126" s="5" t="s">
        <v>4351</v>
      </c>
      <c r="M2126" s="5" t="s">
        <v>37</v>
      </c>
      <c r="N2126">
        <v>18</v>
      </c>
      <c r="O2126" t="s">
        <v>147</v>
      </c>
      <c r="P2126" s="1">
        <v>45480</v>
      </c>
      <c r="Q2126" s="1">
        <v>45534</v>
      </c>
      <c r="R2126">
        <v>610</v>
      </c>
      <c r="S2126" s="4">
        <v>7.8</v>
      </c>
      <c r="T2126" t="s">
        <v>55</v>
      </c>
    </row>
    <row r="2127" spans="1:20" x14ac:dyDescent="0.35">
      <c r="A2127" t="s">
        <v>4352</v>
      </c>
      <c r="B2127" s="5" t="s">
        <v>28800</v>
      </c>
      <c r="C2127" s="6">
        <v>110328</v>
      </c>
      <c r="D2127" t="s">
        <v>22</v>
      </c>
      <c r="E2127">
        <v>110328</v>
      </c>
      <c r="F2127" s="5" t="s">
        <v>50</v>
      </c>
      <c r="G2127" s="5" t="s">
        <v>51</v>
      </c>
      <c r="H2127" s="5" t="s">
        <v>97</v>
      </c>
      <c r="I2127" t="s">
        <v>26</v>
      </c>
      <c r="J2127" t="s">
        <v>97</v>
      </c>
      <c r="K2127">
        <v>50</v>
      </c>
      <c r="L2127" s="5" t="s">
        <v>4353</v>
      </c>
      <c r="M2127" s="5" t="s">
        <v>37</v>
      </c>
      <c r="N2127">
        <v>2</v>
      </c>
      <c r="O2127" t="s">
        <v>135</v>
      </c>
      <c r="P2127" s="1">
        <v>45600</v>
      </c>
      <c r="Q2127" s="1">
        <v>45659</v>
      </c>
      <c r="R2127">
        <v>2362</v>
      </c>
      <c r="S2127" s="4">
        <v>5.9</v>
      </c>
      <c r="T2127" t="s">
        <v>95</v>
      </c>
    </row>
    <row r="2128" spans="1:20" x14ac:dyDescent="0.35">
      <c r="A2128" t="s">
        <v>4354</v>
      </c>
      <c r="B2128" s="5" t="s">
        <v>28802</v>
      </c>
      <c r="C2128" s="6">
        <v>80058</v>
      </c>
      <c r="D2128" t="s">
        <v>22</v>
      </c>
      <c r="E2128">
        <v>80058</v>
      </c>
      <c r="F2128" s="5" t="s">
        <v>58</v>
      </c>
      <c r="G2128" s="5" t="s">
        <v>42</v>
      </c>
      <c r="H2128" s="5" t="s">
        <v>68</v>
      </c>
      <c r="I2128" t="s">
        <v>35</v>
      </c>
      <c r="J2128" t="s">
        <v>68</v>
      </c>
      <c r="K2128">
        <v>0</v>
      </c>
      <c r="L2128" s="5" t="s">
        <v>4355</v>
      </c>
      <c r="M2128" s="5" t="s">
        <v>70</v>
      </c>
      <c r="N2128">
        <v>0</v>
      </c>
      <c r="O2128" t="s">
        <v>85</v>
      </c>
      <c r="P2128" s="1">
        <v>45760</v>
      </c>
      <c r="Q2128" s="1">
        <v>45785</v>
      </c>
      <c r="R2128">
        <v>2081</v>
      </c>
      <c r="S2128" s="4">
        <v>8.4</v>
      </c>
      <c r="T2128" t="s">
        <v>79</v>
      </c>
    </row>
    <row r="2129" spans="1:20" x14ac:dyDescent="0.35">
      <c r="A2129" t="s">
        <v>4356</v>
      </c>
      <c r="B2129" s="5" t="s">
        <v>28800</v>
      </c>
      <c r="C2129" s="6">
        <v>81768</v>
      </c>
      <c r="D2129" t="s">
        <v>22</v>
      </c>
      <c r="E2129">
        <v>81768</v>
      </c>
      <c r="F2129" s="5" t="s">
        <v>66</v>
      </c>
      <c r="G2129" s="5" t="s">
        <v>42</v>
      </c>
      <c r="H2129" s="5" t="s">
        <v>157</v>
      </c>
      <c r="I2129" t="s">
        <v>35</v>
      </c>
      <c r="J2129" t="s">
        <v>157</v>
      </c>
      <c r="K2129">
        <v>100</v>
      </c>
      <c r="L2129" s="5" t="s">
        <v>4357</v>
      </c>
      <c r="M2129" s="5" t="s">
        <v>70</v>
      </c>
      <c r="N2129">
        <v>7</v>
      </c>
      <c r="O2129" t="s">
        <v>85</v>
      </c>
      <c r="P2129" s="1">
        <v>45726</v>
      </c>
      <c r="Q2129" s="1">
        <v>45770</v>
      </c>
      <c r="R2129">
        <v>1020</v>
      </c>
      <c r="S2129" s="4">
        <v>5.0999999999999996</v>
      </c>
      <c r="T2129" t="s">
        <v>277</v>
      </c>
    </row>
    <row r="2130" spans="1:20" x14ac:dyDescent="0.35">
      <c r="A2130" t="s">
        <v>4358</v>
      </c>
      <c r="B2130" s="5" t="s">
        <v>49</v>
      </c>
      <c r="C2130" s="6">
        <v>273957</v>
      </c>
      <c r="D2130" t="s">
        <v>41</v>
      </c>
      <c r="E2130">
        <v>232863</v>
      </c>
      <c r="F2130" s="5" t="s">
        <v>23</v>
      </c>
      <c r="G2130" s="5" t="s">
        <v>59</v>
      </c>
      <c r="H2130" s="5" t="s">
        <v>126</v>
      </c>
      <c r="I2130" t="s">
        <v>35</v>
      </c>
      <c r="J2130" t="s">
        <v>126</v>
      </c>
      <c r="K2130">
        <v>100</v>
      </c>
      <c r="L2130" s="5" t="s">
        <v>4359</v>
      </c>
      <c r="M2130" s="5" t="s">
        <v>54</v>
      </c>
      <c r="N2130">
        <v>13</v>
      </c>
      <c r="O2130" t="s">
        <v>88</v>
      </c>
      <c r="P2130" s="1">
        <v>45483</v>
      </c>
      <c r="Q2130" s="1">
        <v>45532</v>
      </c>
      <c r="R2130">
        <v>589</v>
      </c>
      <c r="S2130" s="4">
        <v>7</v>
      </c>
      <c r="T2130" t="s">
        <v>63</v>
      </c>
    </row>
    <row r="2131" spans="1:20" x14ac:dyDescent="0.35">
      <c r="A2131" t="s">
        <v>4360</v>
      </c>
      <c r="B2131" s="5" t="s">
        <v>105</v>
      </c>
      <c r="C2131" s="6">
        <v>71171</v>
      </c>
      <c r="D2131" t="s">
        <v>33</v>
      </c>
      <c r="E2131">
        <v>7828810</v>
      </c>
      <c r="F2131" s="5" t="s">
        <v>50</v>
      </c>
      <c r="G2131" s="5" t="s">
        <v>42</v>
      </c>
      <c r="H2131" s="5" t="s">
        <v>34</v>
      </c>
      <c r="I2131" t="s">
        <v>44</v>
      </c>
      <c r="J2131" t="s">
        <v>34</v>
      </c>
      <c r="K2131">
        <v>100</v>
      </c>
      <c r="L2131" s="5" t="s">
        <v>4361</v>
      </c>
      <c r="M2131" s="5" t="s">
        <v>70</v>
      </c>
      <c r="N2131">
        <v>2</v>
      </c>
      <c r="O2131" t="s">
        <v>78</v>
      </c>
      <c r="P2131" s="1">
        <v>45740</v>
      </c>
      <c r="Q2131" s="1">
        <v>45777</v>
      </c>
      <c r="R2131">
        <v>2269</v>
      </c>
      <c r="S2131" s="4">
        <v>8.9</v>
      </c>
      <c r="T2131" t="s">
        <v>79</v>
      </c>
    </row>
    <row r="2132" spans="1:20" x14ac:dyDescent="0.35">
      <c r="A2132" t="s">
        <v>4362</v>
      </c>
      <c r="B2132" s="5" t="s">
        <v>28802</v>
      </c>
      <c r="C2132" s="6">
        <v>262050</v>
      </c>
      <c r="D2132" t="s">
        <v>41</v>
      </c>
      <c r="E2132">
        <v>222743</v>
      </c>
      <c r="F2132" s="5" t="s">
        <v>23</v>
      </c>
      <c r="G2132" s="5" t="s">
        <v>42</v>
      </c>
      <c r="H2132" s="5" t="s">
        <v>126</v>
      </c>
      <c r="I2132" t="s">
        <v>26</v>
      </c>
      <c r="J2132" t="s">
        <v>157</v>
      </c>
      <c r="K2132">
        <v>50</v>
      </c>
      <c r="L2132" s="5" t="s">
        <v>4363</v>
      </c>
      <c r="M2132" s="5" t="s">
        <v>37</v>
      </c>
      <c r="N2132">
        <v>19</v>
      </c>
      <c r="O2132" t="s">
        <v>141</v>
      </c>
      <c r="P2132" s="1">
        <v>45421</v>
      </c>
      <c r="Q2132" s="1">
        <v>45457</v>
      </c>
      <c r="R2132">
        <v>2049</v>
      </c>
      <c r="S2132" s="4">
        <v>6.9</v>
      </c>
      <c r="T2132" t="s">
        <v>277</v>
      </c>
    </row>
    <row r="2133" spans="1:20" x14ac:dyDescent="0.35">
      <c r="A2133" t="s">
        <v>4364</v>
      </c>
      <c r="B2133" s="5" t="s">
        <v>105</v>
      </c>
      <c r="C2133" s="6">
        <v>74346</v>
      </c>
      <c r="D2133" t="s">
        <v>33</v>
      </c>
      <c r="E2133">
        <v>8178060</v>
      </c>
      <c r="F2133" s="5" t="s">
        <v>58</v>
      </c>
      <c r="G2133" s="5" t="s">
        <v>51</v>
      </c>
      <c r="H2133" s="5" t="s">
        <v>34</v>
      </c>
      <c r="I2133" t="s">
        <v>44</v>
      </c>
      <c r="J2133" t="s">
        <v>34</v>
      </c>
      <c r="K2133">
        <v>50</v>
      </c>
      <c r="L2133" s="5" t="s">
        <v>4365</v>
      </c>
      <c r="M2133" s="5" t="s">
        <v>28</v>
      </c>
      <c r="N2133">
        <v>0</v>
      </c>
      <c r="O2133" t="s">
        <v>71</v>
      </c>
      <c r="P2133" s="1">
        <v>45504</v>
      </c>
      <c r="Q2133" s="1">
        <v>45530</v>
      </c>
      <c r="R2133">
        <v>1392</v>
      </c>
      <c r="S2133" s="4">
        <v>5.6</v>
      </c>
      <c r="T2133" t="s">
        <v>55</v>
      </c>
    </row>
    <row r="2134" spans="1:20" x14ac:dyDescent="0.35">
      <c r="A2134" t="s">
        <v>4366</v>
      </c>
      <c r="B2134" s="5" t="s">
        <v>28802</v>
      </c>
      <c r="C2134" s="6">
        <v>26055</v>
      </c>
      <c r="D2134" t="s">
        <v>22</v>
      </c>
      <c r="E2134">
        <v>26055</v>
      </c>
      <c r="F2134" s="5" t="s">
        <v>58</v>
      </c>
      <c r="G2134" s="5" t="s">
        <v>59</v>
      </c>
      <c r="H2134" s="5" t="s">
        <v>116</v>
      </c>
      <c r="I2134" t="s">
        <v>26</v>
      </c>
      <c r="J2134" t="s">
        <v>101</v>
      </c>
      <c r="K2134">
        <v>100</v>
      </c>
      <c r="L2134" s="5" t="s">
        <v>4367</v>
      </c>
      <c r="M2134" s="5" t="s">
        <v>70</v>
      </c>
      <c r="N2134">
        <v>1</v>
      </c>
      <c r="O2134" t="s">
        <v>172</v>
      </c>
      <c r="P2134" s="1">
        <v>45692</v>
      </c>
      <c r="Q2134" s="1">
        <v>45761</v>
      </c>
      <c r="R2134">
        <v>2432</v>
      </c>
      <c r="S2134" s="4">
        <v>5.8</v>
      </c>
      <c r="T2134" t="s">
        <v>210</v>
      </c>
    </row>
    <row r="2135" spans="1:20" x14ac:dyDescent="0.35">
      <c r="A2135" t="s">
        <v>4368</v>
      </c>
      <c r="B2135" s="5" t="s">
        <v>179</v>
      </c>
      <c r="C2135" s="6">
        <v>113953</v>
      </c>
      <c r="D2135" t="s">
        <v>22</v>
      </c>
      <c r="E2135">
        <v>113953</v>
      </c>
      <c r="F2135" s="5" t="s">
        <v>50</v>
      </c>
      <c r="G2135" s="5" t="s">
        <v>59</v>
      </c>
      <c r="H2135" s="5" t="s">
        <v>191</v>
      </c>
      <c r="I2135" t="s">
        <v>35</v>
      </c>
      <c r="J2135" t="s">
        <v>191</v>
      </c>
      <c r="K2135">
        <v>50</v>
      </c>
      <c r="L2135" s="5" t="s">
        <v>4369</v>
      </c>
      <c r="M2135" s="5" t="s">
        <v>37</v>
      </c>
      <c r="N2135">
        <v>2</v>
      </c>
      <c r="O2135" t="s">
        <v>112</v>
      </c>
      <c r="P2135" s="1">
        <v>45480</v>
      </c>
      <c r="Q2135" s="1">
        <v>45540</v>
      </c>
      <c r="R2135">
        <v>1361</v>
      </c>
      <c r="S2135" s="4">
        <v>9.1</v>
      </c>
      <c r="T2135" t="s">
        <v>38</v>
      </c>
    </row>
    <row r="2136" spans="1:20" x14ac:dyDescent="0.35">
      <c r="A2136" t="s">
        <v>4370</v>
      </c>
      <c r="B2136" s="5" t="s">
        <v>40</v>
      </c>
      <c r="C2136" s="6">
        <v>176525</v>
      </c>
      <c r="D2136" t="s">
        <v>92</v>
      </c>
      <c r="E2136">
        <v>132394</v>
      </c>
      <c r="F2136" s="5" t="s">
        <v>66</v>
      </c>
      <c r="G2136" s="5" t="s">
        <v>42</v>
      </c>
      <c r="H2136" s="5" t="s">
        <v>93</v>
      </c>
      <c r="I2136" t="s">
        <v>35</v>
      </c>
      <c r="J2136" t="s">
        <v>93</v>
      </c>
      <c r="K2136">
        <v>0</v>
      </c>
      <c r="L2136" s="5" t="s">
        <v>4371</v>
      </c>
      <c r="M2136" s="5" t="s">
        <v>28</v>
      </c>
      <c r="N2136">
        <v>7</v>
      </c>
      <c r="O2136" t="s">
        <v>172</v>
      </c>
      <c r="P2136" s="1">
        <v>45366</v>
      </c>
      <c r="Q2136" s="1">
        <v>45410</v>
      </c>
      <c r="R2136">
        <v>2353</v>
      </c>
      <c r="S2136" s="4">
        <v>9.3000000000000007</v>
      </c>
      <c r="T2136" t="s">
        <v>63</v>
      </c>
    </row>
    <row r="2137" spans="1:20" x14ac:dyDescent="0.35">
      <c r="A2137" t="s">
        <v>4372</v>
      </c>
      <c r="B2137" s="5" t="s">
        <v>57</v>
      </c>
      <c r="C2137" s="6">
        <v>137979</v>
      </c>
      <c r="D2137" t="s">
        <v>120</v>
      </c>
      <c r="E2137">
        <v>124181</v>
      </c>
      <c r="F2137" s="5" t="s">
        <v>66</v>
      </c>
      <c r="G2137" s="5" t="s">
        <v>42</v>
      </c>
      <c r="H2137" s="5" t="s">
        <v>121</v>
      </c>
      <c r="I2137" t="s">
        <v>44</v>
      </c>
      <c r="J2137" t="s">
        <v>126</v>
      </c>
      <c r="K2137">
        <v>0</v>
      </c>
      <c r="L2137" s="5" t="s">
        <v>740</v>
      </c>
      <c r="M2137" s="5" t="s">
        <v>37</v>
      </c>
      <c r="N2137">
        <v>6</v>
      </c>
      <c r="O2137" t="s">
        <v>78</v>
      </c>
      <c r="P2137" s="1">
        <v>45591</v>
      </c>
      <c r="Q2137" s="1">
        <v>45655</v>
      </c>
      <c r="R2137">
        <v>1773</v>
      </c>
      <c r="S2137" s="4">
        <v>9.3000000000000007</v>
      </c>
      <c r="T2137" t="s">
        <v>38</v>
      </c>
    </row>
    <row r="2138" spans="1:20" x14ac:dyDescent="0.35">
      <c r="A2138" t="s">
        <v>4373</v>
      </c>
      <c r="B2138" s="5" t="s">
        <v>40</v>
      </c>
      <c r="C2138" s="6">
        <v>232117</v>
      </c>
      <c r="D2138" t="s">
        <v>92</v>
      </c>
      <c r="E2138">
        <v>174088</v>
      </c>
      <c r="F2138" s="5" t="s">
        <v>23</v>
      </c>
      <c r="G2138" s="5" t="s">
        <v>24</v>
      </c>
      <c r="H2138" s="5" t="s">
        <v>93</v>
      </c>
      <c r="I2138" t="s">
        <v>26</v>
      </c>
      <c r="J2138" t="s">
        <v>93</v>
      </c>
      <c r="K2138">
        <v>100</v>
      </c>
      <c r="L2138" s="5" t="s">
        <v>4374</v>
      </c>
      <c r="M2138" s="5" t="s">
        <v>70</v>
      </c>
      <c r="N2138">
        <v>15</v>
      </c>
      <c r="O2138" t="s">
        <v>88</v>
      </c>
      <c r="P2138" s="1">
        <v>45617</v>
      </c>
      <c r="Q2138" s="1">
        <v>45642</v>
      </c>
      <c r="R2138">
        <v>945</v>
      </c>
      <c r="S2138" s="4">
        <v>6.7</v>
      </c>
      <c r="T2138" t="s">
        <v>55</v>
      </c>
    </row>
    <row r="2139" spans="1:20" x14ac:dyDescent="0.35">
      <c r="A2139" t="s">
        <v>4375</v>
      </c>
      <c r="B2139" s="5" t="s">
        <v>174</v>
      </c>
      <c r="C2139" s="6">
        <v>130819</v>
      </c>
      <c r="D2139" t="s">
        <v>22</v>
      </c>
      <c r="E2139">
        <v>130819</v>
      </c>
      <c r="F2139" s="5" t="s">
        <v>23</v>
      </c>
      <c r="G2139" s="5" t="s">
        <v>59</v>
      </c>
      <c r="H2139" s="5" t="s">
        <v>52</v>
      </c>
      <c r="I2139" t="s">
        <v>26</v>
      </c>
      <c r="J2139" t="s">
        <v>52</v>
      </c>
      <c r="K2139">
        <v>100</v>
      </c>
      <c r="L2139" s="5" t="s">
        <v>4376</v>
      </c>
      <c r="M2139" s="5" t="s">
        <v>54</v>
      </c>
      <c r="N2139">
        <v>15</v>
      </c>
      <c r="O2139" t="s">
        <v>107</v>
      </c>
      <c r="P2139" s="1">
        <v>45543</v>
      </c>
      <c r="Q2139" s="1">
        <v>45569</v>
      </c>
      <c r="R2139">
        <v>1792</v>
      </c>
      <c r="S2139" s="4">
        <v>8.5</v>
      </c>
      <c r="T2139" t="s">
        <v>136</v>
      </c>
    </row>
    <row r="2140" spans="1:20" x14ac:dyDescent="0.35">
      <c r="A2140" t="s">
        <v>4377</v>
      </c>
      <c r="B2140" s="5" t="s">
        <v>91</v>
      </c>
      <c r="C2140" s="6">
        <v>245291</v>
      </c>
      <c r="D2140" t="s">
        <v>92</v>
      </c>
      <c r="E2140">
        <v>183968</v>
      </c>
      <c r="F2140" s="5" t="s">
        <v>23</v>
      </c>
      <c r="G2140" s="5" t="s">
        <v>42</v>
      </c>
      <c r="H2140" s="5" t="s">
        <v>93</v>
      </c>
      <c r="I2140" t="s">
        <v>26</v>
      </c>
      <c r="J2140" t="s">
        <v>93</v>
      </c>
      <c r="K2140">
        <v>0</v>
      </c>
      <c r="L2140" s="5" t="s">
        <v>4378</v>
      </c>
      <c r="M2140" s="5" t="s">
        <v>70</v>
      </c>
      <c r="N2140">
        <v>17</v>
      </c>
      <c r="O2140" t="s">
        <v>107</v>
      </c>
      <c r="P2140" s="1">
        <v>45617</v>
      </c>
      <c r="Q2140" s="1">
        <v>45676</v>
      </c>
      <c r="R2140">
        <v>1549</v>
      </c>
      <c r="S2140" s="4">
        <v>9.1</v>
      </c>
      <c r="T2140" t="s">
        <v>153</v>
      </c>
    </row>
    <row r="2141" spans="1:20" x14ac:dyDescent="0.35">
      <c r="A2141" t="s">
        <v>4379</v>
      </c>
      <c r="B2141" s="5" t="s">
        <v>217</v>
      </c>
      <c r="C2141" s="6">
        <v>121783</v>
      </c>
      <c r="D2141" t="s">
        <v>41</v>
      </c>
      <c r="E2141">
        <v>103516</v>
      </c>
      <c r="F2141" s="5" t="s">
        <v>66</v>
      </c>
      <c r="G2141" s="5" t="s">
        <v>42</v>
      </c>
      <c r="H2141" s="5" t="s">
        <v>60</v>
      </c>
      <c r="I2141" t="s">
        <v>26</v>
      </c>
      <c r="J2141" t="s">
        <v>359</v>
      </c>
      <c r="K2141">
        <v>0</v>
      </c>
      <c r="L2141" s="5" t="s">
        <v>4380</v>
      </c>
      <c r="M2141" s="5" t="s">
        <v>54</v>
      </c>
      <c r="N2141">
        <v>5</v>
      </c>
      <c r="O2141" t="s">
        <v>135</v>
      </c>
      <c r="P2141" s="1">
        <v>45370</v>
      </c>
      <c r="Q2141" s="1">
        <v>45391</v>
      </c>
      <c r="R2141">
        <v>2367</v>
      </c>
      <c r="S2141" s="4">
        <v>9.4</v>
      </c>
      <c r="T2141" t="s">
        <v>38</v>
      </c>
    </row>
    <row r="2142" spans="1:20" x14ac:dyDescent="0.35">
      <c r="A2142" t="s">
        <v>4381</v>
      </c>
      <c r="B2142" s="5" t="s">
        <v>91</v>
      </c>
      <c r="C2142" s="6">
        <v>145307</v>
      </c>
      <c r="D2142" t="s">
        <v>65</v>
      </c>
      <c r="E2142">
        <v>188899</v>
      </c>
      <c r="F2142" s="5" t="s">
        <v>66</v>
      </c>
      <c r="G2142" s="5" t="s">
        <v>24</v>
      </c>
      <c r="H2142" s="5" t="s">
        <v>67</v>
      </c>
      <c r="I2142" t="s">
        <v>44</v>
      </c>
      <c r="J2142" t="s">
        <v>426</v>
      </c>
      <c r="K2142">
        <v>0</v>
      </c>
      <c r="L2142" s="5" t="s">
        <v>4382</v>
      </c>
      <c r="M2142" s="5" t="s">
        <v>37</v>
      </c>
      <c r="N2142">
        <v>5</v>
      </c>
      <c r="O2142" t="s">
        <v>78</v>
      </c>
      <c r="P2142" s="1">
        <v>45429</v>
      </c>
      <c r="Q2142" s="1">
        <v>45490</v>
      </c>
      <c r="R2142">
        <v>1974</v>
      </c>
      <c r="S2142" s="4">
        <v>8.5</v>
      </c>
      <c r="T2142" t="s">
        <v>153</v>
      </c>
    </row>
    <row r="2143" spans="1:20" x14ac:dyDescent="0.35">
      <c r="A2143" t="s">
        <v>4383</v>
      </c>
      <c r="B2143" s="5" t="s">
        <v>57</v>
      </c>
      <c r="C2143" s="6">
        <v>77107</v>
      </c>
      <c r="D2143" t="s">
        <v>22</v>
      </c>
      <c r="E2143">
        <v>77107</v>
      </c>
      <c r="F2143" s="5" t="s">
        <v>58</v>
      </c>
      <c r="G2143" s="5" t="s">
        <v>51</v>
      </c>
      <c r="H2143" s="5" t="s">
        <v>68</v>
      </c>
      <c r="I2143" t="s">
        <v>26</v>
      </c>
      <c r="J2143" t="s">
        <v>68</v>
      </c>
      <c r="K2143">
        <v>50</v>
      </c>
      <c r="L2143" s="5" t="s">
        <v>4384</v>
      </c>
      <c r="M2143" s="5" t="s">
        <v>37</v>
      </c>
      <c r="N2143">
        <v>0</v>
      </c>
      <c r="O2143" t="s">
        <v>85</v>
      </c>
      <c r="P2143" s="1">
        <v>45516</v>
      </c>
      <c r="Q2143" s="1">
        <v>45534</v>
      </c>
      <c r="R2143">
        <v>527</v>
      </c>
      <c r="S2143" s="4">
        <v>5.8</v>
      </c>
      <c r="T2143" t="s">
        <v>277</v>
      </c>
    </row>
    <row r="2144" spans="1:20" x14ac:dyDescent="0.35">
      <c r="A2144" t="s">
        <v>4385</v>
      </c>
      <c r="B2144" s="5" t="s">
        <v>28802</v>
      </c>
      <c r="C2144" s="6">
        <v>67501</v>
      </c>
      <c r="D2144" t="s">
        <v>74</v>
      </c>
      <c r="E2144">
        <v>84376</v>
      </c>
      <c r="F2144" s="5" t="s">
        <v>58</v>
      </c>
      <c r="G2144" s="5" t="s">
        <v>42</v>
      </c>
      <c r="H2144" s="5" t="s">
        <v>75</v>
      </c>
      <c r="I2144" t="s">
        <v>44</v>
      </c>
      <c r="J2144" t="s">
        <v>75</v>
      </c>
      <c r="K2144">
        <v>0</v>
      </c>
      <c r="L2144" s="5" t="s">
        <v>4386</v>
      </c>
      <c r="M2144" s="5" t="s">
        <v>54</v>
      </c>
      <c r="N2144">
        <v>1</v>
      </c>
      <c r="O2144" t="s">
        <v>71</v>
      </c>
      <c r="P2144" s="1">
        <v>45649</v>
      </c>
      <c r="Q2144" s="1">
        <v>45708</v>
      </c>
      <c r="R2144">
        <v>720</v>
      </c>
      <c r="S2144" s="4">
        <v>6.4</v>
      </c>
      <c r="T2144" t="s">
        <v>243</v>
      </c>
    </row>
    <row r="2145" spans="1:20" x14ac:dyDescent="0.35">
      <c r="A2145" t="s">
        <v>4387</v>
      </c>
      <c r="B2145" s="5" t="s">
        <v>57</v>
      </c>
      <c r="C2145" s="6">
        <v>67669</v>
      </c>
      <c r="D2145" t="s">
        <v>22</v>
      </c>
      <c r="E2145">
        <v>67669</v>
      </c>
      <c r="F2145" s="5" t="s">
        <v>23</v>
      </c>
      <c r="G2145" s="5" t="s">
        <v>42</v>
      </c>
      <c r="H2145" s="5" t="s">
        <v>157</v>
      </c>
      <c r="I2145" t="s">
        <v>26</v>
      </c>
      <c r="J2145" t="s">
        <v>157</v>
      </c>
      <c r="K2145">
        <v>100</v>
      </c>
      <c r="L2145" s="5" t="s">
        <v>4388</v>
      </c>
      <c r="M2145" s="5" t="s">
        <v>37</v>
      </c>
      <c r="N2145">
        <v>14</v>
      </c>
      <c r="O2145" t="s">
        <v>78</v>
      </c>
      <c r="P2145" s="1">
        <v>45410</v>
      </c>
      <c r="Q2145" s="1">
        <v>45452</v>
      </c>
      <c r="R2145">
        <v>1412</v>
      </c>
      <c r="S2145" s="4">
        <v>9.3000000000000007</v>
      </c>
      <c r="T2145" t="s">
        <v>55</v>
      </c>
    </row>
    <row r="2146" spans="1:20" x14ac:dyDescent="0.35">
      <c r="A2146" t="s">
        <v>4389</v>
      </c>
      <c r="B2146" s="5" t="s">
        <v>32</v>
      </c>
      <c r="C2146" s="6">
        <v>100999</v>
      </c>
      <c r="D2146" t="s">
        <v>41</v>
      </c>
      <c r="E2146">
        <v>85849</v>
      </c>
      <c r="F2146" s="5" t="s">
        <v>50</v>
      </c>
      <c r="G2146" s="5" t="s">
        <v>51</v>
      </c>
      <c r="H2146" s="5" t="s">
        <v>60</v>
      </c>
      <c r="I2146" t="s">
        <v>35</v>
      </c>
      <c r="J2146" t="s">
        <v>60</v>
      </c>
      <c r="K2146">
        <v>0</v>
      </c>
      <c r="L2146" s="5" t="s">
        <v>4390</v>
      </c>
      <c r="M2146" s="5" t="s">
        <v>28</v>
      </c>
      <c r="N2146">
        <v>2</v>
      </c>
      <c r="O2146" t="s">
        <v>135</v>
      </c>
      <c r="P2146" s="1">
        <v>45331</v>
      </c>
      <c r="Q2146" s="1">
        <v>45384</v>
      </c>
      <c r="R2146">
        <v>2384</v>
      </c>
      <c r="S2146" s="4">
        <v>6.4</v>
      </c>
      <c r="T2146" t="s">
        <v>243</v>
      </c>
    </row>
    <row r="2147" spans="1:20" x14ac:dyDescent="0.35">
      <c r="A2147" t="s">
        <v>4391</v>
      </c>
      <c r="B2147" s="5" t="s">
        <v>73</v>
      </c>
      <c r="C2147" s="6">
        <v>57275</v>
      </c>
      <c r="D2147" t="s">
        <v>22</v>
      </c>
      <c r="E2147">
        <v>57275</v>
      </c>
      <c r="F2147" s="5" t="s">
        <v>66</v>
      </c>
      <c r="G2147" s="5" t="s">
        <v>42</v>
      </c>
      <c r="H2147" s="5" t="s">
        <v>157</v>
      </c>
      <c r="I2147" t="s">
        <v>35</v>
      </c>
      <c r="J2147" t="s">
        <v>157</v>
      </c>
      <c r="K2147">
        <v>0</v>
      </c>
      <c r="L2147" s="5" t="s">
        <v>4392</v>
      </c>
      <c r="M2147" s="5" t="s">
        <v>28</v>
      </c>
      <c r="N2147">
        <v>7</v>
      </c>
      <c r="O2147" t="s">
        <v>141</v>
      </c>
      <c r="P2147" s="1">
        <v>45680</v>
      </c>
      <c r="Q2147" s="1">
        <v>45748</v>
      </c>
      <c r="R2147">
        <v>1686</v>
      </c>
      <c r="S2147" s="4">
        <v>9.4</v>
      </c>
      <c r="T2147" t="s">
        <v>47</v>
      </c>
    </row>
    <row r="2148" spans="1:20" x14ac:dyDescent="0.35">
      <c r="A2148" t="s">
        <v>4393</v>
      </c>
      <c r="B2148" s="5" t="s">
        <v>174</v>
      </c>
      <c r="C2148" s="6">
        <v>116317</v>
      </c>
      <c r="D2148" t="s">
        <v>22</v>
      </c>
      <c r="E2148">
        <v>116317</v>
      </c>
      <c r="F2148" s="5" t="s">
        <v>23</v>
      </c>
      <c r="G2148" s="5" t="s">
        <v>59</v>
      </c>
      <c r="H2148" s="5" t="s">
        <v>52</v>
      </c>
      <c r="I2148" t="s">
        <v>44</v>
      </c>
      <c r="J2148" t="s">
        <v>52</v>
      </c>
      <c r="K2148">
        <v>0</v>
      </c>
      <c r="L2148" s="5" t="s">
        <v>4394</v>
      </c>
      <c r="M2148" s="5" t="s">
        <v>70</v>
      </c>
      <c r="N2148">
        <v>19</v>
      </c>
      <c r="O2148" t="s">
        <v>135</v>
      </c>
      <c r="P2148" s="1">
        <v>45315</v>
      </c>
      <c r="Q2148" s="1">
        <v>45364</v>
      </c>
      <c r="R2148">
        <v>2115</v>
      </c>
      <c r="S2148" s="4">
        <v>5.8</v>
      </c>
      <c r="T2148" t="s">
        <v>243</v>
      </c>
    </row>
    <row r="2149" spans="1:20" x14ac:dyDescent="0.35">
      <c r="A2149" t="s">
        <v>4395</v>
      </c>
      <c r="B2149" s="5" t="s">
        <v>179</v>
      </c>
      <c r="C2149" s="6">
        <v>72220</v>
      </c>
      <c r="D2149" t="s">
        <v>22</v>
      </c>
      <c r="E2149">
        <v>72220</v>
      </c>
      <c r="F2149" s="5" t="s">
        <v>58</v>
      </c>
      <c r="G2149" s="5" t="s">
        <v>59</v>
      </c>
      <c r="H2149" s="5" t="s">
        <v>101</v>
      </c>
      <c r="I2149" t="s">
        <v>44</v>
      </c>
      <c r="J2149" t="s">
        <v>133</v>
      </c>
      <c r="K2149">
        <v>50</v>
      </c>
      <c r="L2149" s="5" t="s">
        <v>4396</v>
      </c>
      <c r="M2149" s="5" t="s">
        <v>37</v>
      </c>
      <c r="N2149">
        <v>1</v>
      </c>
      <c r="O2149" t="s">
        <v>131</v>
      </c>
      <c r="P2149" s="1">
        <v>45383</v>
      </c>
      <c r="Q2149" s="1">
        <v>45430</v>
      </c>
      <c r="R2149">
        <v>1403</v>
      </c>
      <c r="S2149" s="4">
        <v>9.8000000000000007</v>
      </c>
      <c r="T2149" t="s">
        <v>108</v>
      </c>
    </row>
    <row r="2150" spans="1:20" x14ac:dyDescent="0.35">
      <c r="A2150" t="s">
        <v>4397</v>
      </c>
      <c r="B2150" s="5" t="s">
        <v>49</v>
      </c>
      <c r="C2150" s="6">
        <v>48520</v>
      </c>
      <c r="D2150" t="s">
        <v>22</v>
      </c>
      <c r="E2150">
        <v>48520</v>
      </c>
      <c r="F2150" s="5" t="s">
        <v>50</v>
      </c>
      <c r="G2150" s="5" t="s">
        <v>42</v>
      </c>
      <c r="H2150" s="5" t="s">
        <v>157</v>
      </c>
      <c r="I2150" t="s">
        <v>35</v>
      </c>
      <c r="J2150" t="s">
        <v>157</v>
      </c>
      <c r="K2150">
        <v>0</v>
      </c>
      <c r="L2150" s="5" t="s">
        <v>4398</v>
      </c>
      <c r="M2150" s="5" t="s">
        <v>28</v>
      </c>
      <c r="N2150">
        <v>4</v>
      </c>
      <c r="O2150" t="s">
        <v>29</v>
      </c>
      <c r="P2150" s="1">
        <v>45521</v>
      </c>
      <c r="Q2150" s="1">
        <v>45538</v>
      </c>
      <c r="R2150">
        <v>1182</v>
      </c>
      <c r="S2150" s="4">
        <v>8.9</v>
      </c>
      <c r="T2150" t="s">
        <v>118</v>
      </c>
    </row>
    <row r="2151" spans="1:20" x14ac:dyDescent="0.35">
      <c r="A2151" t="s">
        <v>4399</v>
      </c>
      <c r="B2151" s="5" t="s">
        <v>28802</v>
      </c>
      <c r="C2151" s="6">
        <v>91794</v>
      </c>
      <c r="D2151" t="s">
        <v>65</v>
      </c>
      <c r="E2151">
        <v>119332</v>
      </c>
      <c r="F2151" s="5" t="s">
        <v>50</v>
      </c>
      <c r="G2151" s="5" t="s">
        <v>59</v>
      </c>
      <c r="H2151" s="5" t="s">
        <v>67</v>
      </c>
      <c r="I2151" t="s">
        <v>44</v>
      </c>
      <c r="J2151" t="s">
        <v>467</v>
      </c>
      <c r="K2151">
        <v>100</v>
      </c>
      <c r="L2151" s="5" t="s">
        <v>4400</v>
      </c>
      <c r="M2151" s="5" t="s">
        <v>28</v>
      </c>
      <c r="N2151">
        <v>4</v>
      </c>
      <c r="O2151" t="s">
        <v>88</v>
      </c>
      <c r="P2151" s="1">
        <v>45588</v>
      </c>
      <c r="Q2151" s="1">
        <v>45614</v>
      </c>
      <c r="R2151">
        <v>1817</v>
      </c>
      <c r="S2151" s="4">
        <v>9.1999999999999993</v>
      </c>
      <c r="T2151" t="s">
        <v>103</v>
      </c>
    </row>
    <row r="2152" spans="1:20" x14ac:dyDescent="0.35">
      <c r="A2152" t="s">
        <v>4401</v>
      </c>
      <c r="B2152" s="5" t="s">
        <v>32</v>
      </c>
      <c r="C2152" s="6">
        <v>148235</v>
      </c>
      <c r="D2152" t="s">
        <v>41</v>
      </c>
      <c r="E2152">
        <v>126000</v>
      </c>
      <c r="F2152" s="5" t="s">
        <v>66</v>
      </c>
      <c r="G2152" s="5" t="s">
        <v>51</v>
      </c>
      <c r="H2152" s="5" t="s">
        <v>126</v>
      </c>
      <c r="I2152" t="s">
        <v>35</v>
      </c>
      <c r="J2152" t="s">
        <v>129</v>
      </c>
      <c r="K2152">
        <v>100</v>
      </c>
      <c r="L2152" s="5" t="s">
        <v>4402</v>
      </c>
      <c r="M2152" s="5" t="s">
        <v>28</v>
      </c>
      <c r="N2152">
        <v>7</v>
      </c>
      <c r="O2152" t="s">
        <v>172</v>
      </c>
      <c r="P2152" s="1">
        <v>45524</v>
      </c>
      <c r="Q2152" s="1">
        <v>45542</v>
      </c>
      <c r="R2152">
        <v>2094</v>
      </c>
      <c r="S2152" s="4">
        <v>6.2</v>
      </c>
      <c r="T2152" t="s">
        <v>136</v>
      </c>
    </row>
    <row r="2153" spans="1:20" x14ac:dyDescent="0.35">
      <c r="A2153" t="s">
        <v>4403</v>
      </c>
      <c r="B2153" s="5" t="s">
        <v>28801</v>
      </c>
      <c r="C2153" s="6">
        <v>63004</v>
      </c>
      <c r="D2153" t="s">
        <v>41</v>
      </c>
      <c r="E2153">
        <v>53553</v>
      </c>
      <c r="F2153" s="5" t="s">
        <v>58</v>
      </c>
      <c r="G2153" s="5" t="s">
        <v>51</v>
      </c>
      <c r="H2153" s="5" t="s">
        <v>43</v>
      </c>
      <c r="I2153" t="s">
        <v>44</v>
      </c>
      <c r="J2153" t="s">
        <v>43</v>
      </c>
      <c r="K2153">
        <v>100</v>
      </c>
      <c r="L2153" s="5" t="s">
        <v>4404</v>
      </c>
      <c r="M2153" s="5" t="s">
        <v>54</v>
      </c>
      <c r="N2153">
        <v>1</v>
      </c>
      <c r="O2153" t="s">
        <v>112</v>
      </c>
      <c r="P2153" s="1">
        <v>45733</v>
      </c>
      <c r="Q2153" s="1">
        <v>45775</v>
      </c>
      <c r="R2153">
        <v>1850</v>
      </c>
      <c r="S2153" s="4">
        <v>8.4</v>
      </c>
      <c r="T2153" t="s">
        <v>153</v>
      </c>
    </row>
    <row r="2154" spans="1:20" x14ac:dyDescent="0.35">
      <c r="A2154" t="s">
        <v>4405</v>
      </c>
      <c r="B2154" s="5" t="s">
        <v>105</v>
      </c>
      <c r="C2154" s="6">
        <v>256279</v>
      </c>
      <c r="D2154" t="s">
        <v>22</v>
      </c>
      <c r="E2154">
        <v>256279</v>
      </c>
      <c r="F2154" s="5" t="s">
        <v>23</v>
      </c>
      <c r="G2154" s="5" t="s">
        <v>24</v>
      </c>
      <c r="H2154" s="5" t="s">
        <v>52</v>
      </c>
      <c r="I2154" t="s">
        <v>35</v>
      </c>
      <c r="J2154" t="s">
        <v>52</v>
      </c>
      <c r="K2154">
        <v>0</v>
      </c>
      <c r="L2154" s="5" t="s">
        <v>4406</v>
      </c>
      <c r="M2154" s="5" t="s">
        <v>70</v>
      </c>
      <c r="N2154">
        <v>13</v>
      </c>
      <c r="O2154" t="s">
        <v>112</v>
      </c>
      <c r="P2154" s="1">
        <v>45613</v>
      </c>
      <c r="Q2154" s="1">
        <v>45682</v>
      </c>
      <c r="R2154">
        <v>573</v>
      </c>
      <c r="S2154" s="4">
        <v>6.5</v>
      </c>
      <c r="T2154" t="s">
        <v>55</v>
      </c>
    </row>
    <row r="2155" spans="1:20" x14ac:dyDescent="0.35">
      <c r="A2155" t="s">
        <v>4407</v>
      </c>
      <c r="B2155" s="5" t="s">
        <v>91</v>
      </c>
      <c r="C2155" s="6">
        <v>100220</v>
      </c>
      <c r="D2155" t="s">
        <v>22</v>
      </c>
      <c r="E2155">
        <v>100220</v>
      </c>
      <c r="F2155" s="5" t="s">
        <v>50</v>
      </c>
      <c r="G2155" s="5" t="s">
        <v>24</v>
      </c>
      <c r="H2155" s="5" t="s">
        <v>101</v>
      </c>
      <c r="I2155" t="s">
        <v>26</v>
      </c>
      <c r="J2155" t="s">
        <v>101</v>
      </c>
      <c r="K2155">
        <v>100</v>
      </c>
      <c r="L2155" s="5" t="s">
        <v>4408</v>
      </c>
      <c r="M2155" s="5" t="s">
        <v>37</v>
      </c>
      <c r="N2155">
        <v>2</v>
      </c>
      <c r="O2155" t="s">
        <v>46</v>
      </c>
      <c r="P2155" s="1">
        <v>45725</v>
      </c>
      <c r="Q2155" s="1">
        <v>45766</v>
      </c>
      <c r="R2155">
        <v>1993</v>
      </c>
      <c r="S2155" s="4">
        <v>9.5</v>
      </c>
      <c r="T2155" t="s">
        <v>63</v>
      </c>
    </row>
    <row r="2156" spans="1:20" x14ac:dyDescent="0.35">
      <c r="A2156" t="s">
        <v>4409</v>
      </c>
      <c r="B2156" s="5" t="s">
        <v>100</v>
      </c>
      <c r="C2156" s="6">
        <v>97614</v>
      </c>
      <c r="D2156" t="s">
        <v>74</v>
      </c>
      <c r="E2156">
        <v>122018</v>
      </c>
      <c r="F2156" s="5" t="s">
        <v>66</v>
      </c>
      <c r="G2156" s="5" t="s">
        <v>42</v>
      </c>
      <c r="H2156" s="5" t="s">
        <v>75</v>
      </c>
      <c r="I2156" t="s">
        <v>44</v>
      </c>
      <c r="J2156" t="s">
        <v>75</v>
      </c>
      <c r="K2156">
        <v>50</v>
      </c>
      <c r="L2156" s="5" t="s">
        <v>4410</v>
      </c>
      <c r="M2156" s="5" t="s">
        <v>70</v>
      </c>
      <c r="N2156">
        <v>7</v>
      </c>
      <c r="O2156" t="s">
        <v>112</v>
      </c>
      <c r="P2156" s="1">
        <v>45448</v>
      </c>
      <c r="Q2156" s="1">
        <v>45468</v>
      </c>
      <c r="R2156">
        <v>1140</v>
      </c>
      <c r="S2156" s="4">
        <v>9.9</v>
      </c>
      <c r="T2156" t="s">
        <v>55</v>
      </c>
    </row>
    <row r="2157" spans="1:20" x14ac:dyDescent="0.35">
      <c r="A2157" t="s">
        <v>4411</v>
      </c>
      <c r="B2157" s="5" t="s">
        <v>40</v>
      </c>
      <c r="C2157" s="6">
        <v>128100</v>
      </c>
      <c r="D2157" t="s">
        <v>22</v>
      </c>
      <c r="E2157">
        <v>128100</v>
      </c>
      <c r="F2157" s="5" t="s">
        <v>66</v>
      </c>
      <c r="G2157" s="5" t="s">
        <v>51</v>
      </c>
      <c r="H2157" s="5" t="s">
        <v>25</v>
      </c>
      <c r="I2157" t="s">
        <v>44</v>
      </c>
      <c r="J2157" t="s">
        <v>121</v>
      </c>
      <c r="K2157">
        <v>100</v>
      </c>
      <c r="L2157" s="5" t="s">
        <v>4412</v>
      </c>
      <c r="M2157" s="5" t="s">
        <v>54</v>
      </c>
      <c r="N2157">
        <v>7</v>
      </c>
      <c r="O2157" t="s">
        <v>85</v>
      </c>
      <c r="P2157" s="1">
        <v>45540</v>
      </c>
      <c r="Q2157" s="1">
        <v>45559</v>
      </c>
      <c r="R2157">
        <v>1215</v>
      </c>
      <c r="S2157" s="4">
        <v>10</v>
      </c>
      <c r="T2157" t="s">
        <v>38</v>
      </c>
    </row>
    <row r="2158" spans="1:20" x14ac:dyDescent="0.35">
      <c r="A2158" t="s">
        <v>4413</v>
      </c>
      <c r="B2158" s="5" t="s">
        <v>162</v>
      </c>
      <c r="C2158" s="6">
        <v>78590</v>
      </c>
      <c r="D2158" t="s">
        <v>22</v>
      </c>
      <c r="E2158">
        <v>78590</v>
      </c>
      <c r="F2158" s="5" t="s">
        <v>58</v>
      </c>
      <c r="G2158" s="5" t="s">
        <v>51</v>
      </c>
      <c r="H2158" s="5" t="s">
        <v>97</v>
      </c>
      <c r="I2158" t="s">
        <v>26</v>
      </c>
      <c r="J2158" t="s">
        <v>97</v>
      </c>
      <c r="K2158">
        <v>50</v>
      </c>
      <c r="L2158" s="5" t="s">
        <v>3236</v>
      </c>
      <c r="M2158" s="5" t="s">
        <v>37</v>
      </c>
      <c r="N2158">
        <v>0</v>
      </c>
      <c r="O2158" t="s">
        <v>29</v>
      </c>
      <c r="P2158" s="1">
        <v>45727</v>
      </c>
      <c r="Q2158" s="1">
        <v>45758</v>
      </c>
      <c r="R2158">
        <v>1220</v>
      </c>
      <c r="S2158" s="4">
        <v>8.6999999999999993</v>
      </c>
      <c r="T2158" t="s">
        <v>89</v>
      </c>
    </row>
    <row r="2159" spans="1:20" x14ac:dyDescent="0.35">
      <c r="A2159" t="s">
        <v>4414</v>
      </c>
      <c r="B2159" s="5" t="s">
        <v>28802</v>
      </c>
      <c r="C2159" s="6">
        <v>56489</v>
      </c>
      <c r="D2159" t="s">
        <v>22</v>
      </c>
      <c r="E2159">
        <v>56489</v>
      </c>
      <c r="F2159" s="5" t="s">
        <v>58</v>
      </c>
      <c r="G2159" s="5" t="s">
        <v>42</v>
      </c>
      <c r="H2159" s="5" t="s">
        <v>101</v>
      </c>
      <c r="I2159" t="s">
        <v>44</v>
      </c>
      <c r="J2159" t="s">
        <v>116</v>
      </c>
      <c r="K2159">
        <v>0</v>
      </c>
      <c r="L2159" s="5" t="s">
        <v>4415</v>
      </c>
      <c r="M2159" s="5" t="s">
        <v>70</v>
      </c>
      <c r="N2159">
        <v>0</v>
      </c>
      <c r="O2159" t="s">
        <v>85</v>
      </c>
      <c r="P2159" s="1">
        <v>45514</v>
      </c>
      <c r="Q2159" s="1">
        <v>45540</v>
      </c>
      <c r="R2159">
        <v>501</v>
      </c>
      <c r="S2159" s="4">
        <v>8.1</v>
      </c>
      <c r="T2159" t="s">
        <v>118</v>
      </c>
    </row>
    <row r="2160" spans="1:20" x14ac:dyDescent="0.35">
      <c r="A2160" t="s">
        <v>4416</v>
      </c>
      <c r="B2160" s="5" t="s">
        <v>32</v>
      </c>
      <c r="C2160" s="6">
        <v>145462</v>
      </c>
      <c r="D2160" t="s">
        <v>92</v>
      </c>
      <c r="E2160">
        <v>109097</v>
      </c>
      <c r="F2160" s="5" t="s">
        <v>66</v>
      </c>
      <c r="G2160" s="5" t="s">
        <v>24</v>
      </c>
      <c r="H2160" s="5" t="s">
        <v>93</v>
      </c>
      <c r="I2160" t="s">
        <v>44</v>
      </c>
      <c r="J2160" t="s">
        <v>93</v>
      </c>
      <c r="K2160">
        <v>100</v>
      </c>
      <c r="L2160" s="5" t="s">
        <v>4417</v>
      </c>
      <c r="M2160" s="5" t="s">
        <v>54</v>
      </c>
      <c r="N2160">
        <v>9</v>
      </c>
      <c r="O2160" t="s">
        <v>135</v>
      </c>
      <c r="P2160" s="1">
        <v>45731</v>
      </c>
      <c r="Q2160" s="1">
        <v>45786</v>
      </c>
      <c r="R2160">
        <v>2279</v>
      </c>
      <c r="S2160" s="4">
        <v>5.0999999999999996</v>
      </c>
      <c r="T2160" t="s">
        <v>47</v>
      </c>
    </row>
    <row r="2161" spans="1:20" x14ac:dyDescent="0.35">
      <c r="A2161" t="s">
        <v>4418</v>
      </c>
      <c r="B2161" s="5" t="s">
        <v>57</v>
      </c>
      <c r="C2161" s="6">
        <v>114141</v>
      </c>
      <c r="D2161" t="s">
        <v>22</v>
      </c>
      <c r="E2161">
        <v>114141</v>
      </c>
      <c r="F2161" s="5" t="s">
        <v>66</v>
      </c>
      <c r="G2161" s="5" t="s">
        <v>59</v>
      </c>
      <c r="H2161" s="5" t="s">
        <v>165</v>
      </c>
      <c r="I2161" t="s">
        <v>26</v>
      </c>
      <c r="J2161" t="s">
        <v>165</v>
      </c>
      <c r="K2161">
        <v>100</v>
      </c>
      <c r="L2161" s="5" t="s">
        <v>4419</v>
      </c>
      <c r="M2161" s="5" t="s">
        <v>70</v>
      </c>
      <c r="N2161">
        <v>9</v>
      </c>
      <c r="O2161" t="s">
        <v>29</v>
      </c>
      <c r="P2161" s="1">
        <v>45381</v>
      </c>
      <c r="Q2161" s="1">
        <v>45399</v>
      </c>
      <c r="R2161">
        <v>1412</v>
      </c>
      <c r="S2161" s="4">
        <v>8.6</v>
      </c>
      <c r="T2161" t="s">
        <v>277</v>
      </c>
    </row>
    <row r="2162" spans="1:20" x14ac:dyDescent="0.35">
      <c r="A2162" t="s">
        <v>4420</v>
      </c>
      <c r="B2162" s="5" t="s">
        <v>21</v>
      </c>
      <c r="C2162" s="6">
        <v>122099</v>
      </c>
      <c r="D2162" t="s">
        <v>22</v>
      </c>
      <c r="E2162">
        <v>122099</v>
      </c>
      <c r="F2162" s="5" t="s">
        <v>66</v>
      </c>
      <c r="G2162" s="5" t="s">
        <v>24</v>
      </c>
      <c r="H2162" s="5" t="s">
        <v>191</v>
      </c>
      <c r="I2162" t="s">
        <v>44</v>
      </c>
      <c r="J2162" t="s">
        <v>191</v>
      </c>
      <c r="K2162">
        <v>100</v>
      </c>
      <c r="L2162" s="5" t="s">
        <v>4421</v>
      </c>
      <c r="M2162" s="5" t="s">
        <v>37</v>
      </c>
      <c r="N2162">
        <v>9</v>
      </c>
      <c r="O2162" t="s">
        <v>147</v>
      </c>
      <c r="P2162" s="1">
        <v>45411</v>
      </c>
      <c r="Q2162" s="1">
        <v>45473</v>
      </c>
      <c r="R2162">
        <v>1064</v>
      </c>
      <c r="S2162" s="4">
        <v>5.2</v>
      </c>
      <c r="T2162" t="s">
        <v>277</v>
      </c>
    </row>
    <row r="2163" spans="1:20" x14ac:dyDescent="0.35">
      <c r="A2163" t="s">
        <v>4422</v>
      </c>
      <c r="B2163" s="5" t="s">
        <v>40</v>
      </c>
      <c r="C2163" s="6">
        <v>109552</v>
      </c>
      <c r="D2163" t="s">
        <v>65</v>
      </c>
      <c r="E2163">
        <v>142418</v>
      </c>
      <c r="F2163" s="5" t="s">
        <v>66</v>
      </c>
      <c r="G2163" s="5" t="s">
        <v>24</v>
      </c>
      <c r="H2163" s="5" t="s">
        <v>67</v>
      </c>
      <c r="I2163" t="s">
        <v>26</v>
      </c>
      <c r="J2163" t="s">
        <v>67</v>
      </c>
      <c r="K2163">
        <v>0</v>
      </c>
      <c r="L2163" s="5" t="s">
        <v>4423</v>
      </c>
      <c r="M2163" s="5" t="s">
        <v>70</v>
      </c>
      <c r="N2163">
        <v>7</v>
      </c>
      <c r="O2163" t="s">
        <v>107</v>
      </c>
      <c r="P2163" s="1">
        <v>45532</v>
      </c>
      <c r="Q2163" s="1">
        <v>45582</v>
      </c>
      <c r="R2163">
        <v>897</v>
      </c>
      <c r="S2163" s="4">
        <v>5.0999999999999996</v>
      </c>
      <c r="T2163" t="s">
        <v>95</v>
      </c>
    </row>
    <row r="2164" spans="1:20" x14ac:dyDescent="0.35">
      <c r="A2164" t="s">
        <v>4424</v>
      </c>
      <c r="B2164" s="5" t="s">
        <v>28799</v>
      </c>
      <c r="C2164" s="6">
        <v>57229</v>
      </c>
      <c r="D2164" t="s">
        <v>41</v>
      </c>
      <c r="E2164">
        <v>48645</v>
      </c>
      <c r="F2164" s="5" t="s">
        <v>58</v>
      </c>
      <c r="G2164" s="5" t="s">
        <v>59</v>
      </c>
      <c r="H2164" s="5" t="s">
        <v>43</v>
      </c>
      <c r="I2164" t="s">
        <v>44</v>
      </c>
      <c r="J2164" t="s">
        <v>43</v>
      </c>
      <c r="K2164">
        <v>0</v>
      </c>
      <c r="L2164" s="5" t="s">
        <v>4425</v>
      </c>
      <c r="M2164" s="5" t="s">
        <v>28</v>
      </c>
      <c r="N2164">
        <v>1</v>
      </c>
      <c r="O2164" t="s">
        <v>172</v>
      </c>
      <c r="P2164" s="1">
        <v>45526</v>
      </c>
      <c r="Q2164" s="1">
        <v>45575</v>
      </c>
      <c r="R2164">
        <v>831</v>
      </c>
      <c r="S2164" s="4">
        <v>6.6</v>
      </c>
      <c r="T2164" t="s">
        <v>47</v>
      </c>
    </row>
    <row r="2165" spans="1:20" x14ac:dyDescent="0.35">
      <c r="A2165" t="s">
        <v>4426</v>
      </c>
      <c r="B2165" s="5" t="s">
        <v>217</v>
      </c>
      <c r="C2165" s="6">
        <v>174350</v>
      </c>
      <c r="D2165" t="s">
        <v>41</v>
      </c>
      <c r="E2165">
        <v>148198</v>
      </c>
      <c r="F2165" s="5" t="s">
        <v>23</v>
      </c>
      <c r="G2165" s="5" t="s">
        <v>51</v>
      </c>
      <c r="H2165" s="5" t="s">
        <v>60</v>
      </c>
      <c r="I2165" t="s">
        <v>26</v>
      </c>
      <c r="J2165" t="s">
        <v>60</v>
      </c>
      <c r="K2165">
        <v>100</v>
      </c>
      <c r="L2165" s="5" t="s">
        <v>4427</v>
      </c>
      <c r="M2165" s="5" t="s">
        <v>70</v>
      </c>
      <c r="N2165">
        <v>12</v>
      </c>
      <c r="O2165" t="s">
        <v>71</v>
      </c>
      <c r="P2165" s="1">
        <v>45518</v>
      </c>
      <c r="Q2165" s="1">
        <v>45533</v>
      </c>
      <c r="R2165">
        <v>2021</v>
      </c>
      <c r="S2165" s="4">
        <v>6.8</v>
      </c>
      <c r="T2165" t="s">
        <v>55</v>
      </c>
    </row>
    <row r="2166" spans="1:20" x14ac:dyDescent="0.35">
      <c r="A2166" t="s">
        <v>4428</v>
      </c>
      <c r="B2166" s="5" t="s">
        <v>73</v>
      </c>
      <c r="C2166" s="6">
        <v>131413</v>
      </c>
      <c r="D2166" t="s">
        <v>22</v>
      </c>
      <c r="E2166">
        <v>131413</v>
      </c>
      <c r="F2166" s="5" t="s">
        <v>66</v>
      </c>
      <c r="G2166" s="5" t="s">
        <v>51</v>
      </c>
      <c r="H2166" s="5" t="s">
        <v>52</v>
      </c>
      <c r="I2166" t="s">
        <v>35</v>
      </c>
      <c r="J2166" t="s">
        <v>52</v>
      </c>
      <c r="K2166">
        <v>0</v>
      </c>
      <c r="L2166" s="5" t="s">
        <v>4429</v>
      </c>
      <c r="M2166" s="5" t="s">
        <v>70</v>
      </c>
      <c r="N2166">
        <v>6</v>
      </c>
      <c r="O2166" t="s">
        <v>147</v>
      </c>
      <c r="P2166" s="1">
        <v>45438</v>
      </c>
      <c r="Q2166" s="1">
        <v>45488</v>
      </c>
      <c r="R2166">
        <v>2012</v>
      </c>
      <c r="S2166" s="4">
        <v>5.7</v>
      </c>
      <c r="T2166" t="s">
        <v>243</v>
      </c>
    </row>
    <row r="2167" spans="1:20" x14ac:dyDescent="0.35">
      <c r="A2167" t="s">
        <v>4430</v>
      </c>
      <c r="B2167" s="5" t="s">
        <v>217</v>
      </c>
      <c r="C2167" s="6">
        <v>109502</v>
      </c>
      <c r="D2167" t="s">
        <v>74</v>
      </c>
      <c r="E2167">
        <v>136878</v>
      </c>
      <c r="F2167" s="5" t="s">
        <v>66</v>
      </c>
      <c r="G2167" s="5" t="s">
        <v>59</v>
      </c>
      <c r="H2167" s="5" t="s">
        <v>75</v>
      </c>
      <c r="I2167" t="s">
        <v>44</v>
      </c>
      <c r="J2167" t="s">
        <v>75</v>
      </c>
      <c r="K2167">
        <v>100</v>
      </c>
      <c r="L2167" s="5" t="s">
        <v>4431</v>
      </c>
      <c r="M2167" s="5" t="s">
        <v>28</v>
      </c>
      <c r="N2167">
        <v>7</v>
      </c>
      <c r="O2167" t="s">
        <v>131</v>
      </c>
      <c r="P2167" s="1">
        <v>45768</v>
      </c>
      <c r="Q2167" s="1">
        <v>45835</v>
      </c>
      <c r="R2167">
        <v>1888</v>
      </c>
      <c r="S2167" s="4">
        <v>7.3</v>
      </c>
      <c r="T2167" t="s">
        <v>89</v>
      </c>
    </row>
    <row r="2168" spans="1:20" x14ac:dyDescent="0.35">
      <c r="A2168" t="s">
        <v>4432</v>
      </c>
      <c r="B2168" s="5" t="s">
        <v>179</v>
      </c>
      <c r="C2168" s="6">
        <v>29846</v>
      </c>
      <c r="D2168" t="s">
        <v>22</v>
      </c>
      <c r="E2168">
        <v>29846</v>
      </c>
      <c r="F2168" s="5" t="s">
        <v>50</v>
      </c>
      <c r="G2168" s="5" t="s">
        <v>51</v>
      </c>
      <c r="H2168" s="5" t="s">
        <v>116</v>
      </c>
      <c r="I2168" t="s">
        <v>44</v>
      </c>
      <c r="J2168" t="s">
        <v>116</v>
      </c>
      <c r="K2168">
        <v>50</v>
      </c>
      <c r="L2168" s="5" t="s">
        <v>4433</v>
      </c>
      <c r="M2168" s="5" t="s">
        <v>70</v>
      </c>
      <c r="N2168">
        <v>4</v>
      </c>
      <c r="O2168" t="s">
        <v>62</v>
      </c>
      <c r="P2168" s="1">
        <v>45535</v>
      </c>
      <c r="Q2168" s="1">
        <v>45571</v>
      </c>
      <c r="R2168">
        <v>2061</v>
      </c>
      <c r="S2168" s="4">
        <v>7.4</v>
      </c>
      <c r="T2168" t="s">
        <v>153</v>
      </c>
    </row>
    <row r="2169" spans="1:20" x14ac:dyDescent="0.35">
      <c r="A2169" t="s">
        <v>4434</v>
      </c>
      <c r="B2169" s="5" t="s">
        <v>49</v>
      </c>
      <c r="C2169" s="6">
        <v>155786</v>
      </c>
      <c r="D2169" t="s">
        <v>22</v>
      </c>
      <c r="E2169">
        <v>155786</v>
      </c>
      <c r="F2169" s="5" t="s">
        <v>66</v>
      </c>
      <c r="G2169" s="5" t="s">
        <v>59</v>
      </c>
      <c r="H2169" s="5" t="s">
        <v>97</v>
      </c>
      <c r="I2169" t="s">
        <v>26</v>
      </c>
      <c r="J2169" t="s">
        <v>291</v>
      </c>
      <c r="K2169">
        <v>0</v>
      </c>
      <c r="L2169" s="5" t="s">
        <v>4435</v>
      </c>
      <c r="M2169" s="5" t="s">
        <v>70</v>
      </c>
      <c r="N2169">
        <v>8</v>
      </c>
      <c r="O2169" t="s">
        <v>29</v>
      </c>
      <c r="P2169" s="1">
        <v>45759</v>
      </c>
      <c r="Q2169" s="1">
        <v>45783</v>
      </c>
      <c r="R2169">
        <v>2317</v>
      </c>
      <c r="S2169" s="4">
        <v>5.0999999999999996</v>
      </c>
      <c r="T2169" t="s">
        <v>243</v>
      </c>
    </row>
    <row r="2170" spans="1:20" x14ac:dyDescent="0.35">
      <c r="A2170" t="s">
        <v>4436</v>
      </c>
      <c r="B2170" s="5" t="s">
        <v>21</v>
      </c>
      <c r="C2170" s="6">
        <v>84770</v>
      </c>
      <c r="D2170" t="s">
        <v>22</v>
      </c>
      <c r="E2170">
        <v>84770</v>
      </c>
      <c r="F2170" s="5" t="s">
        <v>23</v>
      </c>
      <c r="G2170" s="5" t="s">
        <v>59</v>
      </c>
      <c r="H2170" s="5" t="s">
        <v>116</v>
      </c>
      <c r="I2170" t="s">
        <v>26</v>
      </c>
      <c r="J2170" t="s">
        <v>116</v>
      </c>
      <c r="K2170">
        <v>100</v>
      </c>
      <c r="L2170" s="5" t="s">
        <v>4437</v>
      </c>
      <c r="M2170" s="5" t="s">
        <v>37</v>
      </c>
      <c r="N2170">
        <v>17</v>
      </c>
      <c r="O2170" t="s">
        <v>62</v>
      </c>
      <c r="P2170" s="1">
        <v>45621</v>
      </c>
      <c r="Q2170" s="1">
        <v>45654</v>
      </c>
      <c r="R2170">
        <v>1787</v>
      </c>
      <c r="S2170" s="4">
        <v>7.4</v>
      </c>
      <c r="T2170" t="s">
        <v>243</v>
      </c>
    </row>
    <row r="2171" spans="1:20" x14ac:dyDescent="0.35">
      <c r="A2171" t="s">
        <v>4438</v>
      </c>
      <c r="B2171" s="5" t="s">
        <v>49</v>
      </c>
      <c r="C2171" s="6">
        <v>89112</v>
      </c>
      <c r="D2171" t="s">
        <v>22</v>
      </c>
      <c r="E2171">
        <v>89112</v>
      </c>
      <c r="F2171" s="5" t="s">
        <v>50</v>
      </c>
      <c r="G2171" s="5" t="s">
        <v>59</v>
      </c>
      <c r="H2171" s="5" t="s">
        <v>129</v>
      </c>
      <c r="I2171" t="s">
        <v>44</v>
      </c>
      <c r="J2171" t="s">
        <v>129</v>
      </c>
      <c r="K2171">
        <v>50</v>
      </c>
      <c r="L2171" s="5" t="s">
        <v>4439</v>
      </c>
      <c r="M2171" s="5" t="s">
        <v>54</v>
      </c>
      <c r="N2171">
        <v>2</v>
      </c>
      <c r="O2171" t="s">
        <v>71</v>
      </c>
      <c r="P2171" s="1">
        <v>45495</v>
      </c>
      <c r="Q2171" s="1">
        <v>45510</v>
      </c>
      <c r="R2171">
        <v>669</v>
      </c>
      <c r="S2171" s="4">
        <v>6.1</v>
      </c>
      <c r="T2171" t="s">
        <v>95</v>
      </c>
    </row>
    <row r="2172" spans="1:20" x14ac:dyDescent="0.35">
      <c r="A2172" t="s">
        <v>4440</v>
      </c>
      <c r="B2172" s="5" t="s">
        <v>162</v>
      </c>
      <c r="C2172" s="6">
        <v>104744</v>
      </c>
      <c r="D2172" t="s">
        <v>22</v>
      </c>
      <c r="E2172">
        <v>104744</v>
      </c>
      <c r="F2172" s="5" t="s">
        <v>58</v>
      </c>
      <c r="G2172" s="5" t="s">
        <v>59</v>
      </c>
      <c r="H2172" s="5" t="s">
        <v>97</v>
      </c>
      <c r="I2172" t="s">
        <v>35</v>
      </c>
      <c r="J2172" t="s">
        <v>101</v>
      </c>
      <c r="K2172">
        <v>0</v>
      </c>
      <c r="L2172" s="5" t="s">
        <v>4441</v>
      </c>
      <c r="M2172" s="5" t="s">
        <v>70</v>
      </c>
      <c r="N2172">
        <v>1</v>
      </c>
      <c r="O2172" t="s">
        <v>71</v>
      </c>
      <c r="P2172" s="1">
        <v>45684</v>
      </c>
      <c r="Q2172" s="1">
        <v>45750</v>
      </c>
      <c r="R2172">
        <v>2167</v>
      </c>
      <c r="S2172" s="4">
        <v>8</v>
      </c>
      <c r="T2172" t="s">
        <v>118</v>
      </c>
    </row>
    <row r="2173" spans="1:20" x14ac:dyDescent="0.35">
      <c r="A2173" t="s">
        <v>4442</v>
      </c>
      <c r="B2173" s="5" t="s">
        <v>174</v>
      </c>
      <c r="C2173" s="6">
        <v>199544</v>
      </c>
      <c r="D2173" t="s">
        <v>22</v>
      </c>
      <c r="E2173">
        <v>199544</v>
      </c>
      <c r="F2173" s="5" t="s">
        <v>23</v>
      </c>
      <c r="G2173" s="5" t="s">
        <v>51</v>
      </c>
      <c r="H2173" s="5" t="s">
        <v>97</v>
      </c>
      <c r="I2173" t="s">
        <v>44</v>
      </c>
      <c r="J2173" t="s">
        <v>97</v>
      </c>
      <c r="K2173">
        <v>100</v>
      </c>
      <c r="L2173" s="5" t="s">
        <v>4443</v>
      </c>
      <c r="M2173" s="5" t="s">
        <v>37</v>
      </c>
      <c r="N2173">
        <v>11</v>
      </c>
      <c r="O2173" t="s">
        <v>131</v>
      </c>
      <c r="P2173" s="1">
        <v>45727</v>
      </c>
      <c r="Q2173" s="1">
        <v>45748</v>
      </c>
      <c r="R2173">
        <v>2130</v>
      </c>
      <c r="S2173" s="4">
        <v>9.5</v>
      </c>
      <c r="T2173" t="s">
        <v>47</v>
      </c>
    </row>
    <row r="2174" spans="1:20" x14ac:dyDescent="0.35">
      <c r="A2174" t="s">
        <v>4444</v>
      </c>
      <c r="B2174" s="5" t="s">
        <v>91</v>
      </c>
      <c r="C2174" s="6">
        <v>93564</v>
      </c>
      <c r="D2174" t="s">
        <v>41</v>
      </c>
      <c r="E2174">
        <v>79529</v>
      </c>
      <c r="F2174" s="5" t="s">
        <v>50</v>
      </c>
      <c r="G2174" s="5" t="s">
        <v>42</v>
      </c>
      <c r="H2174" s="5" t="s">
        <v>60</v>
      </c>
      <c r="I2174" t="s">
        <v>44</v>
      </c>
      <c r="J2174" t="s">
        <v>186</v>
      </c>
      <c r="K2174">
        <v>100</v>
      </c>
      <c r="L2174" s="5" t="s">
        <v>4445</v>
      </c>
      <c r="M2174" s="5" t="s">
        <v>37</v>
      </c>
      <c r="N2174">
        <v>3</v>
      </c>
      <c r="O2174" t="s">
        <v>135</v>
      </c>
      <c r="P2174" s="1">
        <v>45296</v>
      </c>
      <c r="Q2174" s="1">
        <v>45325</v>
      </c>
      <c r="R2174">
        <v>1181</v>
      </c>
      <c r="S2174" s="4">
        <v>6</v>
      </c>
      <c r="T2174" t="s">
        <v>79</v>
      </c>
    </row>
    <row r="2175" spans="1:20" x14ac:dyDescent="0.35">
      <c r="A2175" t="s">
        <v>4446</v>
      </c>
      <c r="B2175" s="5" t="s">
        <v>162</v>
      </c>
      <c r="C2175" s="6">
        <v>109257</v>
      </c>
      <c r="D2175" t="s">
        <v>81</v>
      </c>
      <c r="E2175">
        <v>147497</v>
      </c>
      <c r="F2175" s="5" t="s">
        <v>50</v>
      </c>
      <c r="G2175" s="5" t="s">
        <v>24</v>
      </c>
      <c r="H2175" s="5" t="s">
        <v>82</v>
      </c>
      <c r="I2175" t="s">
        <v>26</v>
      </c>
      <c r="J2175" t="s">
        <v>82</v>
      </c>
      <c r="K2175">
        <v>100</v>
      </c>
      <c r="L2175" s="5" t="s">
        <v>4447</v>
      </c>
      <c r="M2175" s="5" t="s">
        <v>54</v>
      </c>
      <c r="N2175">
        <v>2</v>
      </c>
      <c r="O2175" t="s">
        <v>135</v>
      </c>
      <c r="P2175" s="1">
        <v>45550</v>
      </c>
      <c r="Q2175" s="1">
        <v>45606</v>
      </c>
      <c r="R2175">
        <v>1854</v>
      </c>
      <c r="S2175" s="4">
        <v>8.5</v>
      </c>
      <c r="T2175" t="s">
        <v>63</v>
      </c>
    </row>
    <row r="2176" spans="1:20" x14ac:dyDescent="0.35">
      <c r="A2176" t="s">
        <v>4448</v>
      </c>
      <c r="B2176" s="5" t="s">
        <v>28799</v>
      </c>
      <c r="C2176" s="6">
        <v>233827</v>
      </c>
      <c r="D2176" t="s">
        <v>41</v>
      </c>
      <c r="E2176">
        <v>198753</v>
      </c>
      <c r="F2176" s="5" t="s">
        <v>23</v>
      </c>
      <c r="G2176" s="5" t="s">
        <v>59</v>
      </c>
      <c r="H2176" s="5" t="s">
        <v>151</v>
      </c>
      <c r="I2176" t="s">
        <v>35</v>
      </c>
      <c r="J2176" t="s">
        <v>25</v>
      </c>
      <c r="K2176">
        <v>100</v>
      </c>
      <c r="L2176" s="5" t="s">
        <v>4449</v>
      </c>
      <c r="M2176" s="5" t="s">
        <v>28</v>
      </c>
      <c r="N2176">
        <v>19</v>
      </c>
      <c r="O2176" t="s">
        <v>167</v>
      </c>
      <c r="P2176" s="1">
        <v>45399</v>
      </c>
      <c r="Q2176" s="1">
        <v>45421</v>
      </c>
      <c r="R2176">
        <v>2089</v>
      </c>
      <c r="S2176" s="4">
        <v>8.6999999999999993</v>
      </c>
      <c r="T2176" t="s">
        <v>243</v>
      </c>
    </row>
    <row r="2177" spans="1:20" x14ac:dyDescent="0.35">
      <c r="A2177" t="s">
        <v>4450</v>
      </c>
      <c r="B2177" s="5" t="s">
        <v>162</v>
      </c>
      <c r="C2177" s="6">
        <v>199622</v>
      </c>
      <c r="D2177" t="s">
        <v>22</v>
      </c>
      <c r="E2177">
        <v>199622</v>
      </c>
      <c r="F2177" s="5" t="s">
        <v>66</v>
      </c>
      <c r="G2177" s="5" t="s">
        <v>42</v>
      </c>
      <c r="H2177" s="5" t="s">
        <v>101</v>
      </c>
      <c r="I2177" t="s">
        <v>35</v>
      </c>
      <c r="J2177" t="s">
        <v>101</v>
      </c>
      <c r="K2177">
        <v>0</v>
      </c>
      <c r="L2177" s="5" t="s">
        <v>4451</v>
      </c>
      <c r="M2177" s="5" t="s">
        <v>54</v>
      </c>
      <c r="N2177">
        <v>8</v>
      </c>
      <c r="O2177" t="s">
        <v>85</v>
      </c>
      <c r="P2177" s="1">
        <v>45600</v>
      </c>
      <c r="Q2177" s="1">
        <v>45621</v>
      </c>
      <c r="R2177">
        <v>1993</v>
      </c>
      <c r="S2177" s="4">
        <v>10</v>
      </c>
      <c r="T2177" t="s">
        <v>55</v>
      </c>
    </row>
    <row r="2178" spans="1:20" x14ac:dyDescent="0.35">
      <c r="A2178" t="s">
        <v>4452</v>
      </c>
      <c r="B2178" s="5" t="s">
        <v>174</v>
      </c>
      <c r="C2178" s="6">
        <v>158846</v>
      </c>
      <c r="D2178" t="s">
        <v>22</v>
      </c>
      <c r="E2178">
        <v>158846</v>
      </c>
      <c r="F2178" s="5" t="s">
        <v>23</v>
      </c>
      <c r="G2178" s="5" t="s">
        <v>24</v>
      </c>
      <c r="H2178" s="5" t="s">
        <v>25</v>
      </c>
      <c r="I2178" t="s">
        <v>44</v>
      </c>
      <c r="J2178" t="s">
        <v>915</v>
      </c>
      <c r="K2178">
        <v>50</v>
      </c>
      <c r="L2178" s="5" t="s">
        <v>4453</v>
      </c>
      <c r="M2178" s="5" t="s">
        <v>37</v>
      </c>
      <c r="N2178">
        <v>10</v>
      </c>
      <c r="O2178" t="s">
        <v>71</v>
      </c>
      <c r="P2178" s="1">
        <v>45745</v>
      </c>
      <c r="Q2178" s="1">
        <v>45767</v>
      </c>
      <c r="R2178">
        <v>1386</v>
      </c>
      <c r="S2178" s="4">
        <v>9.9</v>
      </c>
      <c r="T2178" t="s">
        <v>136</v>
      </c>
    </row>
    <row r="2179" spans="1:20" x14ac:dyDescent="0.35">
      <c r="A2179" t="s">
        <v>4454</v>
      </c>
      <c r="B2179" s="5" t="s">
        <v>28801</v>
      </c>
      <c r="C2179" s="6">
        <v>43785</v>
      </c>
      <c r="D2179" t="s">
        <v>22</v>
      </c>
      <c r="E2179">
        <v>43785</v>
      </c>
      <c r="F2179" s="5" t="s">
        <v>58</v>
      </c>
      <c r="G2179" s="5" t="s">
        <v>24</v>
      </c>
      <c r="H2179" s="5" t="s">
        <v>191</v>
      </c>
      <c r="I2179" t="s">
        <v>44</v>
      </c>
      <c r="J2179" t="s">
        <v>191</v>
      </c>
      <c r="K2179">
        <v>100</v>
      </c>
      <c r="L2179" s="5" t="s">
        <v>4455</v>
      </c>
      <c r="M2179" s="5" t="s">
        <v>37</v>
      </c>
      <c r="N2179">
        <v>0</v>
      </c>
      <c r="O2179" t="s">
        <v>107</v>
      </c>
      <c r="P2179" s="1">
        <v>45435</v>
      </c>
      <c r="Q2179" s="1">
        <v>45480</v>
      </c>
      <c r="R2179">
        <v>2022</v>
      </c>
      <c r="S2179" s="4">
        <v>8.6</v>
      </c>
      <c r="T2179" t="s">
        <v>136</v>
      </c>
    </row>
    <row r="2180" spans="1:20" x14ac:dyDescent="0.35">
      <c r="A2180" t="s">
        <v>4456</v>
      </c>
      <c r="B2180" s="5" t="s">
        <v>28802</v>
      </c>
      <c r="C2180" s="6">
        <v>101184</v>
      </c>
      <c r="D2180" t="s">
        <v>22</v>
      </c>
      <c r="E2180">
        <v>101184</v>
      </c>
      <c r="F2180" s="5" t="s">
        <v>23</v>
      </c>
      <c r="G2180" s="5" t="s">
        <v>24</v>
      </c>
      <c r="H2180" s="5" t="s">
        <v>157</v>
      </c>
      <c r="I2180" t="s">
        <v>44</v>
      </c>
      <c r="J2180" t="s">
        <v>313</v>
      </c>
      <c r="K2180">
        <v>100</v>
      </c>
      <c r="L2180" s="5" t="s">
        <v>4457</v>
      </c>
      <c r="M2180" s="5" t="s">
        <v>70</v>
      </c>
      <c r="N2180">
        <v>10</v>
      </c>
      <c r="O2180" t="s">
        <v>112</v>
      </c>
      <c r="P2180" s="1">
        <v>45732</v>
      </c>
      <c r="Q2180" s="1">
        <v>45767</v>
      </c>
      <c r="R2180">
        <v>513</v>
      </c>
      <c r="S2180" s="4">
        <v>8.3000000000000007</v>
      </c>
      <c r="T2180" t="s">
        <v>103</v>
      </c>
    </row>
    <row r="2181" spans="1:20" x14ac:dyDescent="0.35">
      <c r="A2181" t="s">
        <v>4458</v>
      </c>
      <c r="B2181" s="5" t="s">
        <v>105</v>
      </c>
      <c r="C2181" s="6">
        <v>89965</v>
      </c>
      <c r="D2181" t="s">
        <v>22</v>
      </c>
      <c r="E2181">
        <v>89965</v>
      </c>
      <c r="F2181" s="5" t="s">
        <v>23</v>
      </c>
      <c r="G2181" s="5" t="s">
        <v>59</v>
      </c>
      <c r="H2181" s="5" t="s">
        <v>116</v>
      </c>
      <c r="I2181" t="s">
        <v>35</v>
      </c>
      <c r="J2181" t="s">
        <v>116</v>
      </c>
      <c r="K2181">
        <v>0</v>
      </c>
      <c r="L2181" s="5" t="s">
        <v>4459</v>
      </c>
      <c r="M2181" s="5" t="s">
        <v>28</v>
      </c>
      <c r="N2181">
        <v>16</v>
      </c>
      <c r="O2181" t="s">
        <v>172</v>
      </c>
      <c r="P2181" s="1">
        <v>45709</v>
      </c>
      <c r="Q2181" s="1">
        <v>45736</v>
      </c>
      <c r="R2181">
        <v>2467</v>
      </c>
      <c r="S2181" s="4">
        <v>7.2</v>
      </c>
      <c r="T2181" t="s">
        <v>79</v>
      </c>
    </row>
    <row r="2182" spans="1:20" x14ac:dyDescent="0.35">
      <c r="A2182" t="s">
        <v>4460</v>
      </c>
      <c r="B2182" s="5" t="s">
        <v>105</v>
      </c>
      <c r="C2182" s="6">
        <v>73352</v>
      </c>
      <c r="D2182" t="s">
        <v>65</v>
      </c>
      <c r="E2182">
        <v>95358</v>
      </c>
      <c r="F2182" s="5" t="s">
        <v>58</v>
      </c>
      <c r="G2182" s="5" t="s">
        <v>24</v>
      </c>
      <c r="H2182" s="5" t="s">
        <v>67</v>
      </c>
      <c r="I2182" t="s">
        <v>35</v>
      </c>
      <c r="J2182" t="s">
        <v>629</v>
      </c>
      <c r="K2182">
        <v>50</v>
      </c>
      <c r="L2182" s="5" t="s">
        <v>4461</v>
      </c>
      <c r="M2182" s="5" t="s">
        <v>37</v>
      </c>
      <c r="N2182">
        <v>0</v>
      </c>
      <c r="O2182" t="s">
        <v>62</v>
      </c>
      <c r="P2182" s="1">
        <v>45702</v>
      </c>
      <c r="Q2182" s="1">
        <v>45755</v>
      </c>
      <c r="R2182">
        <v>954</v>
      </c>
      <c r="S2182" s="4">
        <v>7</v>
      </c>
      <c r="T2182" t="s">
        <v>277</v>
      </c>
    </row>
    <row r="2183" spans="1:20" x14ac:dyDescent="0.35">
      <c r="A2183" t="s">
        <v>4462</v>
      </c>
      <c r="B2183" s="5" t="s">
        <v>32</v>
      </c>
      <c r="C2183" s="6">
        <v>199823</v>
      </c>
      <c r="D2183" t="s">
        <v>22</v>
      </c>
      <c r="E2183">
        <v>199823</v>
      </c>
      <c r="F2183" s="5" t="s">
        <v>23</v>
      </c>
      <c r="G2183" s="5" t="s">
        <v>42</v>
      </c>
      <c r="H2183" s="5" t="s">
        <v>52</v>
      </c>
      <c r="I2183" t="s">
        <v>35</v>
      </c>
      <c r="J2183" t="s">
        <v>116</v>
      </c>
      <c r="K2183">
        <v>0</v>
      </c>
      <c r="L2183" s="5" t="s">
        <v>4463</v>
      </c>
      <c r="M2183" s="5" t="s">
        <v>37</v>
      </c>
      <c r="N2183">
        <v>11</v>
      </c>
      <c r="O2183" t="s">
        <v>29</v>
      </c>
      <c r="P2183" s="1">
        <v>45495</v>
      </c>
      <c r="Q2183" s="1">
        <v>45524</v>
      </c>
      <c r="R2183">
        <v>2424</v>
      </c>
      <c r="S2183" s="4">
        <v>5.4</v>
      </c>
      <c r="T2183" t="s">
        <v>136</v>
      </c>
    </row>
    <row r="2184" spans="1:20" x14ac:dyDescent="0.35">
      <c r="A2184" t="s">
        <v>4464</v>
      </c>
      <c r="B2184" s="5" t="s">
        <v>145</v>
      </c>
      <c r="C2184" s="6">
        <v>77392</v>
      </c>
      <c r="D2184" t="s">
        <v>92</v>
      </c>
      <c r="E2184">
        <v>58044</v>
      </c>
      <c r="F2184" s="5" t="s">
        <v>58</v>
      </c>
      <c r="G2184" s="5" t="s">
        <v>51</v>
      </c>
      <c r="H2184" s="5" t="s">
        <v>93</v>
      </c>
      <c r="I2184" t="s">
        <v>26</v>
      </c>
      <c r="J2184" t="s">
        <v>1449</v>
      </c>
      <c r="K2184">
        <v>50</v>
      </c>
      <c r="L2184" s="5" t="s">
        <v>4465</v>
      </c>
      <c r="M2184" s="5" t="s">
        <v>54</v>
      </c>
      <c r="N2184">
        <v>1</v>
      </c>
      <c r="O2184" t="s">
        <v>71</v>
      </c>
      <c r="P2184" s="1">
        <v>45348</v>
      </c>
      <c r="Q2184" s="1">
        <v>45383</v>
      </c>
      <c r="R2184">
        <v>841</v>
      </c>
      <c r="S2184" s="4">
        <v>6.5</v>
      </c>
      <c r="T2184" t="s">
        <v>243</v>
      </c>
    </row>
    <row r="2185" spans="1:20" x14ac:dyDescent="0.35">
      <c r="A2185" t="s">
        <v>4466</v>
      </c>
      <c r="B2185" s="5" t="s">
        <v>28800</v>
      </c>
      <c r="C2185" s="6">
        <v>75898</v>
      </c>
      <c r="D2185" t="s">
        <v>74</v>
      </c>
      <c r="E2185">
        <v>94873</v>
      </c>
      <c r="F2185" s="5" t="s">
        <v>58</v>
      </c>
      <c r="G2185" s="5" t="s">
        <v>59</v>
      </c>
      <c r="H2185" s="5" t="s">
        <v>75</v>
      </c>
      <c r="I2185" t="s">
        <v>26</v>
      </c>
      <c r="J2185" t="s">
        <v>291</v>
      </c>
      <c r="K2185">
        <v>0</v>
      </c>
      <c r="L2185" s="5" t="s">
        <v>4467</v>
      </c>
      <c r="M2185" s="5" t="s">
        <v>54</v>
      </c>
      <c r="N2185">
        <v>0</v>
      </c>
      <c r="O2185" t="s">
        <v>131</v>
      </c>
      <c r="P2185" s="1">
        <v>45325</v>
      </c>
      <c r="Q2185" s="1">
        <v>45377</v>
      </c>
      <c r="R2185">
        <v>1178</v>
      </c>
      <c r="S2185" s="4">
        <v>8.1999999999999993</v>
      </c>
      <c r="T2185" t="s">
        <v>79</v>
      </c>
    </row>
    <row r="2186" spans="1:20" x14ac:dyDescent="0.35">
      <c r="A2186" t="s">
        <v>4468</v>
      </c>
      <c r="B2186" s="5" t="s">
        <v>174</v>
      </c>
      <c r="C2186" s="6">
        <v>76715</v>
      </c>
      <c r="D2186" t="s">
        <v>22</v>
      </c>
      <c r="E2186">
        <v>76715</v>
      </c>
      <c r="F2186" s="5" t="s">
        <v>58</v>
      </c>
      <c r="G2186" s="5" t="s">
        <v>24</v>
      </c>
      <c r="H2186" s="5" t="s">
        <v>191</v>
      </c>
      <c r="I2186" t="s">
        <v>35</v>
      </c>
      <c r="J2186" t="s">
        <v>191</v>
      </c>
      <c r="K2186">
        <v>50</v>
      </c>
      <c r="L2186" s="5" t="s">
        <v>4469</v>
      </c>
      <c r="M2186" s="5" t="s">
        <v>54</v>
      </c>
      <c r="N2186">
        <v>0</v>
      </c>
      <c r="O2186" t="s">
        <v>135</v>
      </c>
      <c r="P2186" s="1">
        <v>45740</v>
      </c>
      <c r="Q2186" s="1">
        <v>45789</v>
      </c>
      <c r="R2186">
        <v>756</v>
      </c>
      <c r="S2186" s="4">
        <v>6.7</v>
      </c>
      <c r="T2186" t="s">
        <v>89</v>
      </c>
    </row>
    <row r="2187" spans="1:20" x14ac:dyDescent="0.35">
      <c r="A2187" t="s">
        <v>4470</v>
      </c>
      <c r="B2187" s="5" t="s">
        <v>91</v>
      </c>
      <c r="C2187" s="6">
        <v>99717</v>
      </c>
      <c r="D2187" t="s">
        <v>33</v>
      </c>
      <c r="E2187">
        <v>10968870</v>
      </c>
      <c r="F2187" s="5" t="s">
        <v>50</v>
      </c>
      <c r="G2187" s="5" t="s">
        <v>24</v>
      </c>
      <c r="H2187" s="5" t="s">
        <v>34</v>
      </c>
      <c r="I2187" t="s">
        <v>26</v>
      </c>
      <c r="J2187" t="s">
        <v>34</v>
      </c>
      <c r="K2187">
        <v>50</v>
      </c>
      <c r="L2187" s="5" t="s">
        <v>4471</v>
      </c>
      <c r="M2187" s="5" t="s">
        <v>70</v>
      </c>
      <c r="N2187">
        <v>3</v>
      </c>
      <c r="O2187" t="s">
        <v>147</v>
      </c>
      <c r="P2187" s="1">
        <v>45340</v>
      </c>
      <c r="Q2187" s="1">
        <v>45393</v>
      </c>
      <c r="R2187">
        <v>1134</v>
      </c>
      <c r="S2187" s="4">
        <v>7.3</v>
      </c>
      <c r="T2187" t="s">
        <v>136</v>
      </c>
    </row>
    <row r="2188" spans="1:20" x14ac:dyDescent="0.35">
      <c r="A2188" t="s">
        <v>4472</v>
      </c>
      <c r="B2188" s="5" t="s">
        <v>28802</v>
      </c>
      <c r="C2188" s="6">
        <v>181613</v>
      </c>
      <c r="D2188" t="s">
        <v>22</v>
      </c>
      <c r="E2188">
        <v>181613</v>
      </c>
      <c r="F2188" s="5" t="s">
        <v>23</v>
      </c>
      <c r="G2188" s="5" t="s">
        <v>51</v>
      </c>
      <c r="H2188" s="5" t="s">
        <v>191</v>
      </c>
      <c r="I2188" t="s">
        <v>35</v>
      </c>
      <c r="J2188" t="s">
        <v>191</v>
      </c>
      <c r="K2188">
        <v>50</v>
      </c>
      <c r="L2188" s="5" t="s">
        <v>4473</v>
      </c>
      <c r="M2188" s="5" t="s">
        <v>37</v>
      </c>
      <c r="N2188">
        <v>11</v>
      </c>
      <c r="O2188" t="s">
        <v>85</v>
      </c>
      <c r="P2188" s="1">
        <v>45506</v>
      </c>
      <c r="Q2188" s="1">
        <v>45556</v>
      </c>
      <c r="R2188">
        <v>514</v>
      </c>
      <c r="S2188" s="4">
        <v>7.4</v>
      </c>
      <c r="T2188" t="s">
        <v>38</v>
      </c>
    </row>
    <row r="2189" spans="1:20" x14ac:dyDescent="0.35">
      <c r="A2189" t="s">
        <v>4474</v>
      </c>
      <c r="B2189" s="5" t="s">
        <v>179</v>
      </c>
      <c r="C2189" s="6">
        <v>109710</v>
      </c>
      <c r="D2189" t="s">
        <v>41</v>
      </c>
      <c r="E2189">
        <v>93254</v>
      </c>
      <c r="F2189" s="5" t="s">
        <v>50</v>
      </c>
      <c r="G2189" s="5" t="s">
        <v>24</v>
      </c>
      <c r="H2189" s="5" t="s">
        <v>126</v>
      </c>
      <c r="I2189" t="s">
        <v>35</v>
      </c>
      <c r="J2189" t="s">
        <v>82</v>
      </c>
      <c r="K2189">
        <v>100</v>
      </c>
      <c r="L2189" s="5" t="s">
        <v>4475</v>
      </c>
      <c r="M2189" s="5" t="s">
        <v>37</v>
      </c>
      <c r="N2189">
        <v>2</v>
      </c>
      <c r="O2189" t="s">
        <v>135</v>
      </c>
      <c r="P2189" s="1">
        <v>45388</v>
      </c>
      <c r="Q2189" s="1">
        <v>45409</v>
      </c>
      <c r="R2189">
        <v>2356</v>
      </c>
      <c r="S2189" s="4">
        <v>6.3</v>
      </c>
      <c r="T2189" t="s">
        <v>277</v>
      </c>
    </row>
    <row r="2190" spans="1:20" x14ac:dyDescent="0.35">
      <c r="A2190" t="s">
        <v>4476</v>
      </c>
      <c r="B2190" s="5" t="s">
        <v>28799</v>
      </c>
      <c r="C2190" s="6">
        <v>195849</v>
      </c>
      <c r="D2190" t="s">
        <v>33</v>
      </c>
      <c r="E2190">
        <v>21543390</v>
      </c>
      <c r="F2190" s="5" t="s">
        <v>23</v>
      </c>
      <c r="G2190" s="5" t="s">
        <v>24</v>
      </c>
      <c r="H2190" s="5" t="s">
        <v>34</v>
      </c>
      <c r="I2190" t="s">
        <v>35</v>
      </c>
      <c r="J2190" t="s">
        <v>34</v>
      </c>
      <c r="K2190">
        <v>0</v>
      </c>
      <c r="L2190" s="5" t="s">
        <v>4477</v>
      </c>
      <c r="M2190" s="5" t="s">
        <v>54</v>
      </c>
      <c r="N2190">
        <v>11</v>
      </c>
      <c r="O2190" t="s">
        <v>62</v>
      </c>
      <c r="P2190" s="1">
        <v>45369</v>
      </c>
      <c r="Q2190" s="1">
        <v>45429</v>
      </c>
      <c r="R2190">
        <v>1271</v>
      </c>
      <c r="S2190" s="4">
        <v>6.8</v>
      </c>
      <c r="T2190" t="s">
        <v>153</v>
      </c>
    </row>
    <row r="2191" spans="1:20" x14ac:dyDescent="0.35">
      <c r="A2191" t="s">
        <v>4478</v>
      </c>
      <c r="B2191" s="5" t="s">
        <v>21</v>
      </c>
      <c r="C2191" s="6">
        <v>125807</v>
      </c>
      <c r="D2191" t="s">
        <v>22</v>
      </c>
      <c r="E2191">
        <v>125807</v>
      </c>
      <c r="F2191" s="5" t="s">
        <v>66</v>
      </c>
      <c r="G2191" s="5" t="s">
        <v>59</v>
      </c>
      <c r="H2191" s="5" t="s">
        <v>25</v>
      </c>
      <c r="I2191" t="s">
        <v>35</v>
      </c>
      <c r="J2191" t="s">
        <v>410</v>
      </c>
      <c r="K2191">
        <v>0</v>
      </c>
      <c r="L2191" s="5" t="s">
        <v>4479</v>
      </c>
      <c r="M2191" s="5" t="s">
        <v>54</v>
      </c>
      <c r="N2191">
        <v>8</v>
      </c>
      <c r="O2191" t="s">
        <v>147</v>
      </c>
      <c r="P2191" s="1">
        <v>45417</v>
      </c>
      <c r="Q2191" s="1">
        <v>45443</v>
      </c>
      <c r="R2191">
        <v>1151</v>
      </c>
      <c r="S2191" s="4">
        <v>5.8</v>
      </c>
      <c r="T2191" t="s">
        <v>277</v>
      </c>
    </row>
    <row r="2192" spans="1:20" x14ac:dyDescent="0.35">
      <c r="A2192" t="s">
        <v>4480</v>
      </c>
      <c r="B2192" s="5" t="s">
        <v>28802</v>
      </c>
      <c r="C2192" s="6">
        <v>104357</v>
      </c>
      <c r="D2192" t="s">
        <v>120</v>
      </c>
      <c r="E2192">
        <v>93921</v>
      </c>
      <c r="F2192" s="5" t="s">
        <v>50</v>
      </c>
      <c r="G2192" s="5" t="s">
        <v>24</v>
      </c>
      <c r="H2192" s="5" t="s">
        <v>121</v>
      </c>
      <c r="I2192" t="s">
        <v>26</v>
      </c>
      <c r="J2192" t="s">
        <v>121</v>
      </c>
      <c r="K2192">
        <v>100</v>
      </c>
      <c r="L2192" s="5" t="s">
        <v>4481</v>
      </c>
      <c r="M2192" s="5" t="s">
        <v>70</v>
      </c>
      <c r="N2192">
        <v>3</v>
      </c>
      <c r="O2192" t="s">
        <v>88</v>
      </c>
      <c r="P2192" s="1">
        <v>45680</v>
      </c>
      <c r="Q2192" s="1">
        <v>45698</v>
      </c>
      <c r="R2192">
        <v>1996</v>
      </c>
      <c r="S2192" s="4">
        <v>9.6</v>
      </c>
      <c r="T2192" t="s">
        <v>210</v>
      </c>
    </row>
    <row r="2193" spans="1:20" x14ac:dyDescent="0.35">
      <c r="A2193" t="s">
        <v>4482</v>
      </c>
      <c r="B2193" s="5" t="s">
        <v>21</v>
      </c>
      <c r="C2193" s="6">
        <v>176952</v>
      </c>
      <c r="D2193" t="s">
        <v>41</v>
      </c>
      <c r="E2193">
        <v>150409</v>
      </c>
      <c r="F2193" s="5" t="s">
        <v>23</v>
      </c>
      <c r="G2193" s="5" t="s">
        <v>42</v>
      </c>
      <c r="H2193" s="5" t="s">
        <v>126</v>
      </c>
      <c r="I2193" t="s">
        <v>44</v>
      </c>
      <c r="J2193" t="s">
        <v>126</v>
      </c>
      <c r="K2193">
        <v>50</v>
      </c>
      <c r="L2193" s="5" t="s">
        <v>4483</v>
      </c>
      <c r="M2193" s="5" t="s">
        <v>70</v>
      </c>
      <c r="N2193">
        <v>12</v>
      </c>
      <c r="O2193" t="s">
        <v>29</v>
      </c>
      <c r="P2193" s="1">
        <v>45712</v>
      </c>
      <c r="Q2193" s="1">
        <v>45728</v>
      </c>
      <c r="R2193">
        <v>2382</v>
      </c>
      <c r="S2193" s="4">
        <v>9.6999999999999993</v>
      </c>
      <c r="T2193" t="s">
        <v>210</v>
      </c>
    </row>
    <row r="2194" spans="1:20" x14ac:dyDescent="0.35">
      <c r="A2194" t="s">
        <v>4484</v>
      </c>
      <c r="B2194" s="5" t="s">
        <v>32</v>
      </c>
      <c r="C2194" s="6">
        <v>57405</v>
      </c>
      <c r="D2194" t="s">
        <v>41</v>
      </c>
      <c r="E2194">
        <v>48794</v>
      </c>
      <c r="F2194" s="5" t="s">
        <v>58</v>
      </c>
      <c r="G2194" s="5" t="s">
        <v>51</v>
      </c>
      <c r="H2194" s="5" t="s">
        <v>60</v>
      </c>
      <c r="I2194" t="s">
        <v>26</v>
      </c>
      <c r="J2194" t="s">
        <v>60</v>
      </c>
      <c r="K2194">
        <v>100</v>
      </c>
      <c r="L2194" s="5" t="s">
        <v>4485</v>
      </c>
      <c r="M2194" s="5" t="s">
        <v>70</v>
      </c>
      <c r="N2194">
        <v>1</v>
      </c>
      <c r="O2194" t="s">
        <v>71</v>
      </c>
      <c r="P2194" s="1">
        <v>45535</v>
      </c>
      <c r="Q2194" s="1">
        <v>45561</v>
      </c>
      <c r="R2194">
        <v>605</v>
      </c>
      <c r="S2194" s="4">
        <v>7</v>
      </c>
      <c r="T2194" t="s">
        <v>47</v>
      </c>
    </row>
    <row r="2195" spans="1:20" x14ac:dyDescent="0.35">
      <c r="A2195" t="s">
        <v>4486</v>
      </c>
      <c r="B2195" s="5" t="s">
        <v>174</v>
      </c>
      <c r="C2195" s="6">
        <v>130621</v>
      </c>
      <c r="D2195" t="s">
        <v>41</v>
      </c>
      <c r="E2195">
        <v>111028</v>
      </c>
      <c r="F2195" s="5" t="s">
        <v>23</v>
      </c>
      <c r="G2195" s="5" t="s">
        <v>51</v>
      </c>
      <c r="H2195" s="5" t="s">
        <v>60</v>
      </c>
      <c r="I2195" t="s">
        <v>44</v>
      </c>
      <c r="J2195" t="s">
        <v>60</v>
      </c>
      <c r="K2195">
        <v>0</v>
      </c>
      <c r="L2195" s="5" t="s">
        <v>4487</v>
      </c>
      <c r="M2195" s="5" t="s">
        <v>54</v>
      </c>
      <c r="N2195">
        <v>16</v>
      </c>
      <c r="O2195" t="s">
        <v>141</v>
      </c>
      <c r="P2195" s="1">
        <v>45425</v>
      </c>
      <c r="Q2195" s="1">
        <v>45495</v>
      </c>
      <c r="R2195">
        <v>1072</v>
      </c>
      <c r="S2195" s="4">
        <v>8.9</v>
      </c>
      <c r="T2195" t="s">
        <v>210</v>
      </c>
    </row>
    <row r="2196" spans="1:20" x14ac:dyDescent="0.35">
      <c r="A2196" t="s">
        <v>4488</v>
      </c>
      <c r="B2196" s="5" t="s">
        <v>28802</v>
      </c>
      <c r="C2196" s="6">
        <v>78485</v>
      </c>
      <c r="D2196" t="s">
        <v>74</v>
      </c>
      <c r="E2196">
        <v>98106</v>
      </c>
      <c r="F2196" s="5" t="s">
        <v>58</v>
      </c>
      <c r="G2196" s="5" t="s">
        <v>24</v>
      </c>
      <c r="H2196" s="5" t="s">
        <v>75</v>
      </c>
      <c r="I2196" t="s">
        <v>35</v>
      </c>
      <c r="J2196" t="s">
        <v>75</v>
      </c>
      <c r="K2196">
        <v>0</v>
      </c>
      <c r="L2196" s="5" t="s">
        <v>4489</v>
      </c>
      <c r="M2196" s="5" t="s">
        <v>54</v>
      </c>
      <c r="N2196">
        <v>0</v>
      </c>
      <c r="O2196" t="s">
        <v>167</v>
      </c>
      <c r="P2196" s="1">
        <v>45500</v>
      </c>
      <c r="Q2196" s="1">
        <v>45555</v>
      </c>
      <c r="R2196">
        <v>1057</v>
      </c>
      <c r="S2196" s="4">
        <v>8</v>
      </c>
      <c r="T2196" t="s">
        <v>79</v>
      </c>
    </row>
    <row r="2197" spans="1:20" x14ac:dyDescent="0.35">
      <c r="A2197" t="s">
        <v>4490</v>
      </c>
      <c r="B2197" s="5" t="s">
        <v>73</v>
      </c>
      <c r="C2197" s="6">
        <v>200595</v>
      </c>
      <c r="D2197" t="s">
        <v>120</v>
      </c>
      <c r="E2197">
        <v>180536</v>
      </c>
      <c r="F2197" s="5" t="s">
        <v>66</v>
      </c>
      <c r="G2197" s="5" t="s">
        <v>42</v>
      </c>
      <c r="H2197" s="5" t="s">
        <v>121</v>
      </c>
      <c r="I2197" t="s">
        <v>26</v>
      </c>
      <c r="J2197" t="s">
        <v>480</v>
      </c>
      <c r="K2197">
        <v>50</v>
      </c>
      <c r="L2197" s="5" t="s">
        <v>4491</v>
      </c>
      <c r="M2197" s="5" t="s">
        <v>70</v>
      </c>
      <c r="N2197">
        <v>5</v>
      </c>
      <c r="O2197" t="s">
        <v>147</v>
      </c>
      <c r="P2197" s="1">
        <v>45432</v>
      </c>
      <c r="Q2197" s="1">
        <v>45485</v>
      </c>
      <c r="R2197">
        <v>2146</v>
      </c>
      <c r="S2197" s="4">
        <v>9.1999999999999993</v>
      </c>
      <c r="T2197" t="s">
        <v>95</v>
      </c>
    </row>
    <row r="2198" spans="1:20" x14ac:dyDescent="0.35">
      <c r="A2198" t="s">
        <v>4492</v>
      </c>
      <c r="B2198" s="5" t="s">
        <v>28802</v>
      </c>
      <c r="C2198" s="6">
        <v>50119</v>
      </c>
      <c r="D2198" t="s">
        <v>41</v>
      </c>
      <c r="E2198">
        <v>42601</v>
      </c>
      <c r="F2198" s="5" t="s">
        <v>58</v>
      </c>
      <c r="G2198" s="5" t="s">
        <v>51</v>
      </c>
      <c r="H2198" s="5" t="s">
        <v>60</v>
      </c>
      <c r="I2198" t="s">
        <v>26</v>
      </c>
      <c r="J2198" t="s">
        <v>60</v>
      </c>
      <c r="K2198">
        <v>0</v>
      </c>
      <c r="L2198" s="5" t="s">
        <v>4493</v>
      </c>
      <c r="M2198" s="5" t="s">
        <v>54</v>
      </c>
      <c r="N2198">
        <v>1</v>
      </c>
      <c r="O2198" t="s">
        <v>135</v>
      </c>
      <c r="P2198" s="1">
        <v>45660</v>
      </c>
      <c r="Q2198" s="1">
        <v>45717</v>
      </c>
      <c r="R2198">
        <v>2042</v>
      </c>
      <c r="S2198" s="4">
        <v>5.7</v>
      </c>
      <c r="T2198" t="s">
        <v>210</v>
      </c>
    </row>
    <row r="2199" spans="1:20" x14ac:dyDescent="0.35">
      <c r="A2199" t="s">
        <v>4494</v>
      </c>
      <c r="B2199" s="5" t="s">
        <v>49</v>
      </c>
      <c r="C2199" s="6">
        <v>78348</v>
      </c>
      <c r="D2199" t="s">
        <v>41</v>
      </c>
      <c r="E2199">
        <v>66596</v>
      </c>
      <c r="F2199" s="5" t="s">
        <v>58</v>
      </c>
      <c r="G2199" s="5" t="s">
        <v>51</v>
      </c>
      <c r="H2199" s="5" t="s">
        <v>43</v>
      </c>
      <c r="I2199" t="s">
        <v>35</v>
      </c>
      <c r="J2199" t="s">
        <v>294</v>
      </c>
      <c r="K2199">
        <v>0</v>
      </c>
      <c r="L2199" s="5" t="s">
        <v>4495</v>
      </c>
      <c r="M2199" s="5" t="s">
        <v>70</v>
      </c>
      <c r="N2199">
        <v>1</v>
      </c>
      <c r="O2199" t="s">
        <v>62</v>
      </c>
      <c r="P2199" s="1">
        <v>45526</v>
      </c>
      <c r="Q2199" s="1">
        <v>45544</v>
      </c>
      <c r="R2199">
        <v>867</v>
      </c>
      <c r="S2199" s="4">
        <v>7.6</v>
      </c>
      <c r="T2199" t="s">
        <v>30</v>
      </c>
    </row>
    <row r="2200" spans="1:20" x14ac:dyDescent="0.35">
      <c r="A2200" t="s">
        <v>4496</v>
      </c>
      <c r="B2200" s="5" t="s">
        <v>28801</v>
      </c>
      <c r="C2200" s="6">
        <v>158752</v>
      </c>
      <c r="D2200" t="s">
        <v>22</v>
      </c>
      <c r="E2200">
        <v>158752</v>
      </c>
      <c r="F2200" s="5" t="s">
        <v>50</v>
      </c>
      <c r="G2200" s="5" t="s">
        <v>51</v>
      </c>
      <c r="H2200" s="5" t="s">
        <v>68</v>
      </c>
      <c r="I2200" t="s">
        <v>35</v>
      </c>
      <c r="J2200" t="s">
        <v>157</v>
      </c>
      <c r="K2200">
        <v>0</v>
      </c>
      <c r="L2200" s="5" t="s">
        <v>4497</v>
      </c>
      <c r="M2200" s="5" t="s">
        <v>54</v>
      </c>
      <c r="N2200">
        <v>2</v>
      </c>
      <c r="O2200" t="s">
        <v>135</v>
      </c>
      <c r="P2200" s="1">
        <v>45341</v>
      </c>
      <c r="Q2200" s="1">
        <v>45384</v>
      </c>
      <c r="R2200">
        <v>751</v>
      </c>
      <c r="S2200" s="4">
        <v>8.1</v>
      </c>
      <c r="T2200" t="s">
        <v>210</v>
      </c>
    </row>
    <row r="2201" spans="1:20" x14ac:dyDescent="0.35">
      <c r="A2201" t="s">
        <v>4498</v>
      </c>
      <c r="B2201" s="5" t="s">
        <v>21</v>
      </c>
      <c r="C2201" s="6">
        <v>35696</v>
      </c>
      <c r="D2201" t="s">
        <v>22</v>
      </c>
      <c r="E2201">
        <v>35696</v>
      </c>
      <c r="F2201" s="5" t="s">
        <v>50</v>
      </c>
      <c r="G2201" s="5" t="s">
        <v>42</v>
      </c>
      <c r="H2201" s="5" t="s">
        <v>116</v>
      </c>
      <c r="I2201" t="s">
        <v>35</v>
      </c>
      <c r="J2201" t="s">
        <v>116</v>
      </c>
      <c r="K2201">
        <v>100</v>
      </c>
      <c r="L2201" s="5" t="s">
        <v>4499</v>
      </c>
      <c r="M2201" s="5" t="s">
        <v>54</v>
      </c>
      <c r="N2201">
        <v>3</v>
      </c>
      <c r="O2201" t="s">
        <v>29</v>
      </c>
      <c r="P2201" s="1">
        <v>45648</v>
      </c>
      <c r="Q2201" s="1">
        <v>45705</v>
      </c>
      <c r="R2201">
        <v>2146</v>
      </c>
      <c r="S2201" s="4">
        <v>9.8000000000000007</v>
      </c>
      <c r="T2201" t="s">
        <v>89</v>
      </c>
    </row>
    <row r="2202" spans="1:20" x14ac:dyDescent="0.35">
      <c r="A2202" t="s">
        <v>4500</v>
      </c>
      <c r="B2202" s="5" t="s">
        <v>28802</v>
      </c>
      <c r="C2202" s="6">
        <v>81558</v>
      </c>
      <c r="D2202" t="s">
        <v>81</v>
      </c>
      <c r="E2202">
        <v>110103</v>
      </c>
      <c r="F2202" s="5" t="s">
        <v>50</v>
      </c>
      <c r="G2202" s="5" t="s">
        <v>24</v>
      </c>
      <c r="H2202" s="5" t="s">
        <v>82</v>
      </c>
      <c r="I2202" t="s">
        <v>44</v>
      </c>
      <c r="J2202" t="s">
        <v>291</v>
      </c>
      <c r="K2202">
        <v>50</v>
      </c>
      <c r="L2202" s="5" t="s">
        <v>4501</v>
      </c>
      <c r="M2202" s="5" t="s">
        <v>70</v>
      </c>
      <c r="N2202">
        <v>4</v>
      </c>
      <c r="O2202" t="s">
        <v>147</v>
      </c>
      <c r="P2202" s="1">
        <v>45446</v>
      </c>
      <c r="Q2202" s="1">
        <v>45490</v>
      </c>
      <c r="R2202">
        <v>1216</v>
      </c>
      <c r="S2202" s="4">
        <v>9.3000000000000007</v>
      </c>
      <c r="T2202" t="s">
        <v>55</v>
      </c>
    </row>
    <row r="2203" spans="1:20" x14ac:dyDescent="0.35">
      <c r="A2203" t="s">
        <v>4502</v>
      </c>
      <c r="B2203" s="5" t="s">
        <v>28802</v>
      </c>
      <c r="C2203" s="6">
        <v>240445</v>
      </c>
      <c r="D2203" t="s">
        <v>33</v>
      </c>
      <c r="E2203">
        <v>26448950</v>
      </c>
      <c r="F2203" s="5" t="s">
        <v>23</v>
      </c>
      <c r="G2203" s="5" t="s">
        <v>24</v>
      </c>
      <c r="H2203" s="5" t="s">
        <v>34</v>
      </c>
      <c r="I2203" t="s">
        <v>35</v>
      </c>
      <c r="J2203" t="s">
        <v>34</v>
      </c>
      <c r="K2203">
        <v>0</v>
      </c>
      <c r="L2203" s="5" t="s">
        <v>4503</v>
      </c>
      <c r="M2203" s="5" t="s">
        <v>54</v>
      </c>
      <c r="N2203">
        <v>12</v>
      </c>
      <c r="O2203" t="s">
        <v>62</v>
      </c>
      <c r="P2203" s="1">
        <v>45576</v>
      </c>
      <c r="Q2203" s="1">
        <v>45636</v>
      </c>
      <c r="R2203">
        <v>2060</v>
      </c>
      <c r="S2203" s="4">
        <v>5.2</v>
      </c>
      <c r="T2203" t="s">
        <v>118</v>
      </c>
    </row>
    <row r="2204" spans="1:20" x14ac:dyDescent="0.35">
      <c r="A2204" t="s">
        <v>4504</v>
      </c>
      <c r="B2204" s="5" t="s">
        <v>28802</v>
      </c>
      <c r="C2204" s="6">
        <v>60197</v>
      </c>
      <c r="D2204" t="s">
        <v>22</v>
      </c>
      <c r="E2204">
        <v>60197</v>
      </c>
      <c r="F2204" s="5" t="s">
        <v>66</v>
      </c>
      <c r="G2204" s="5" t="s">
        <v>59</v>
      </c>
      <c r="H2204" s="5" t="s">
        <v>157</v>
      </c>
      <c r="I2204" t="s">
        <v>26</v>
      </c>
      <c r="J2204" t="s">
        <v>410</v>
      </c>
      <c r="K2204">
        <v>100</v>
      </c>
      <c r="L2204" s="5" t="s">
        <v>4505</v>
      </c>
      <c r="M2204" s="5" t="s">
        <v>70</v>
      </c>
      <c r="N2204">
        <v>5</v>
      </c>
      <c r="O2204" t="s">
        <v>135</v>
      </c>
      <c r="P2204" s="1">
        <v>45408</v>
      </c>
      <c r="Q2204" s="1">
        <v>45479</v>
      </c>
      <c r="R2204">
        <v>2308</v>
      </c>
      <c r="S2204" s="4">
        <v>5.2</v>
      </c>
      <c r="T2204" t="s">
        <v>103</v>
      </c>
    </row>
    <row r="2205" spans="1:20" x14ac:dyDescent="0.35">
      <c r="A2205" t="s">
        <v>4506</v>
      </c>
      <c r="B2205" s="5" t="s">
        <v>100</v>
      </c>
      <c r="C2205" s="6">
        <v>67887</v>
      </c>
      <c r="D2205" t="s">
        <v>22</v>
      </c>
      <c r="E2205">
        <v>67887</v>
      </c>
      <c r="F2205" s="5" t="s">
        <v>58</v>
      </c>
      <c r="G2205" s="5" t="s">
        <v>59</v>
      </c>
      <c r="H2205" s="5" t="s">
        <v>68</v>
      </c>
      <c r="I2205" t="s">
        <v>26</v>
      </c>
      <c r="J2205" t="s">
        <v>68</v>
      </c>
      <c r="K2205">
        <v>0</v>
      </c>
      <c r="L2205" s="5" t="s">
        <v>4507</v>
      </c>
      <c r="M2205" s="5" t="s">
        <v>37</v>
      </c>
      <c r="N2205">
        <v>1</v>
      </c>
      <c r="O2205" t="s">
        <v>29</v>
      </c>
      <c r="P2205" s="1">
        <v>45616</v>
      </c>
      <c r="Q2205" s="1">
        <v>45679</v>
      </c>
      <c r="R2205">
        <v>1444</v>
      </c>
      <c r="S2205" s="4">
        <v>7.6</v>
      </c>
      <c r="T2205" t="s">
        <v>108</v>
      </c>
    </row>
    <row r="2206" spans="1:20" x14ac:dyDescent="0.35">
      <c r="A2206" t="s">
        <v>4508</v>
      </c>
      <c r="B2206" s="5" t="s">
        <v>28802</v>
      </c>
      <c r="C2206" s="6">
        <v>251281</v>
      </c>
      <c r="D2206" t="s">
        <v>74</v>
      </c>
      <c r="E2206">
        <v>314101</v>
      </c>
      <c r="F2206" s="5" t="s">
        <v>23</v>
      </c>
      <c r="G2206" s="5" t="s">
        <v>51</v>
      </c>
      <c r="H2206" s="5" t="s">
        <v>75</v>
      </c>
      <c r="I2206" t="s">
        <v>35</v>
      </c>
      <c r="J2206" t="s">
        <v>75</v>
      </c>
      <c r="K2206">
        <v>50</v>
      </c>
      <c r="L2206" s="5" t="s">
        <v>4509</v>
      </c>
      <c r="M2206" s="5" t="s">
        <v>54</v>
      </c>
      <c r="N2206">
        <v>11</v>
      </c>
      <c r="O2206" t="s">
        <v>29</v>
      </c>
      <c r="P2206" s="1">
        <v>45551</v>
      </c>
      <c r="Q2206" s="1">
        <v>45610</v>
      </c>
      <c r="R2206">
        <v>1947</v>
      </c>
      <c r="S2206" s="4">
        <v>8.9</v>
      </c>
      <c r="T2206" t="s">
        <v>79</v>
      </c>
    </row>
    <row r="2207" spans="1:20" x14ac:dyDescent="0.35">
      <c r="A2207" t="s">
        <v>4510</v>
      </c>
      <c r="B2207" s="5" t="s">
        <v>40</v>
      </c>
      <c r="C2207" s="6">
        <v>266985</v>
      </c>
      <c r="D2207" t="s">
        <v>120</v>
      </c>
      <c r="E2207">
        <v>240287</v>
      </c>
      <c r="F2207" s="5" t="s">
        <v>23</v>
      </c>
      <c r="G2207" s="5" t="s">
        <v>42</v>
      </c>
      <c r="H2207" s="5" t="s">
        <v>121</v>
      </c>
      <c r="I2207" t="s">
        <v>35</v>
      </c>
      <c r="J2207" t="s">
        <v>1211</v>
      </c>
      <c r="K2207">
        <v>50</v>
      </c>
      <c r="L2207" s="5" t="s">
        <v>4511</v>
      </c>
      <c r="M2207" s="5" t="s">
        <v>54</v>
      </c>
      <c r="N2207">
        <v>19</v>
      </c>
      <c r="O2207" t="s">
        <v>46</v>
      </c>
      <c r="P2207" s="1">
        <v>45758</v>
      </c>
      <c r="Q2207" s="1">
        <v>45772</v>
      </c>
      <c r="R2207">
        <v>889</v>
      </c>
      <c r="S2207" s="4">
        <v>7.1</v>
      </c>
      <c r="T2207" t="s">
        <v>103</v>
      </c>
    </row>
    <row r="2208" spans="1:20" x14ac:dyDescent="0.35">
      <c r="A2208" t="s">
        <v>4512</v>
      </c>
      <c r="B2208" s="5" t="s">
        <v>73</v>
      </c>
      <c r="C2208" s="6">
        <v>129783</v>
      </c>
      <c r="D2208" t="s">
        <v>41</v>
      </c>
      <c r="E2208">
        <v>110316</v>
      </c>
      <c r="F2208" s="5" t="s">
        <v>50</v>
      </c>
      <c r="G2208" s="5" t="s">
        <v>51</v>
      </c>
      <c r="H2208" s="5" t="s">
        <v>126</v>
      </c>
      <c r="I2208" t="s">
        <v>35</v>
      </c>
      <c r="J2208" t="s">
        <v>126</v>
      </c>
      <c r="K2208">
        <v>0</v>
      </c>
      <c r="L2208" s="5" t="s">
        <v>4513</v>
      </c>
      <c r="M2208" s="5" t="s">
        <v>28</v>
      </c>
      <c r="N2208">
        <v>4</v>
      </c>
      <c r="O2208" t="s">
        <v>131</v>
      </c>
      <c r="P2208" s="1">
        <v>45302</v>
      </c>
      <c r="Q2208" s="1">
        <v>45373</v>
      </c>
      <c r="R2208">
        <v>1435</v>
      </c>
      <c r="S2208" s="4">
        <v>6.1</v>
      </c>
      <c r="T2208" t="s">
        <v>136</v>
      </c>
    </row>
    <row r="2209" spans="1:20" x14ac:dyDescent="0.35">
      <c r="A2209" t="s">
        <v>4514</v>
      </c>
      <c r="B2209" s="5" t="s">
        <v>174</v>
      </c>
      <c r="C2209" s="6">
        <v>79996</v>
      </c>
      <c r="D2209" t="s">
        <v>92</v>
      </c>
      <c r="E2209">
        <v>59997</v>
      </c>
      <c r="F2209" s="5" t="s">
        <v>58</v>
      </c>
      <c r="G2209" s="5" t="s">
        <v>51</v>
      </c>
      <c r="H2209" s="5" t="s">
        <v>93</v>
      </c>
      <c r="I2209" t="s">
        <v>35</v>
      </c>
      <c r="J2209" t="s">
        <v>93</v>
      </c>
      <c r="K2209">
        <v>100</v>
      </c>
      <c r="L2209" s="5" t="s">
        <v>4515</v>
      </c>
      <c r="M2209" s="5" t="s">
        <v>54</v>
      </c>
      <c r="N2209">
        <v>1</v>
      </c>
      <c r="O2209" t="s">
        <v>112</v>
      </c>
      <c r="P2209" s="1">
        <v>45526</v>
      </c>
      <c r="Q2209" s="1">
        <v>45590</v>
      </c>
      <c r="R2209">
        <v>2334</v>
      </c>
      <c r="S2209" s="4">
        <v>8.6</v>
      </c>
      <c r="T2209" t="s">
        <v>108</v>
      </c>
    </row>
    <row r="2210" spans="1:20" x14ac:dyDescent="0.35">
      <c r="A2210" t="s">
        <v>4516</v>
      </c>
      <c r="B2210" s="5" t="s">
        <v>40</v>
      </c>
      <c r="C2210" s="6">
        <v>86496</v>
      </c>
      <c r="D2210" t="s">
        <v>74</v>
      </c>
      <c r="E2210">
        <v>108120</v>
      </c>
      <c r="F2210" s="5" t="s">
        <v>50</v>
      </c>
      <c r="G2210" s="5" t="s">
        <v>59</v>
      </c>
      <c r="H2210" s="5" t="s">
        <v>75</v>
      </c>
      <c r="I2210" t="s">
        <v>44</v>
      </c>
      <c r="J2210" t="s">
        <v>75</v>
      </c>
      <c r="K2210">
        <v>100</v>
      </c>
      <c r="L2210" s="5" t="s">
        <v>4517</v>
      </c>
      <c r="M2210" s="5" t="s">
        <v>54</v>
      </c>
      <c r="N2210">
        <v>2</v>
      </c>
      <c r="O2210" t="s">
        <v>88</v>
      </c>
      <c r="P2210" s="1">
        <v>45674</v>
      </c>
      <c r="Q2210" s="1">
        <v>45707</v>
      </c>
      <c r="R2210">
        <v>777</v>
      </c>
      <c r="S2210" s="4">
        <v>8.6999999999999993</v>
      </c>
      <c r="T2210" t="s">
        <v>63</v>
      </c>
    </row>
    <row r="2211" spans="1:20" x14ac:dyDescent="0.35">
      <c r="A2211" t="s">
        <v>4518</v>
      </c>
      <c r="B2211" s="5" t="s">
        <v>145</v>
      </c>
      <c r="C2211" s="6">
        <v>114996</v>
      </c>
      <c r="D2211" t="s">
        <v>22</v>
      </c>
      <c r="E2211">
        <v>114996</v>
      </c>
      <c r="F2211" s="5" t="s">
        <v>50</v>
      </c>
      <c r="G2211" s="5" t="s">
        <v>59</v>
      </c>
      <c r="H2211" s="5" t="s">
        <v>191</v>
      </c>
      <c r="I2211" t="s">
        <v>35</v>
      </c>
      <c r="J2211" t="s">
        <v>191</v>
      </c>
      <c r="K2211">
        <v>50</v>
      </c>
      <c r="L2211" s="5" t="s">
        <v>4519</v>
      </c>
      <c r="M2211" s="5" t="s">
        <v>70</v>
      </c>
      <c r="N2211">
        <v>4</v>
      </c>
      <c r="O2211" t="s">
        <v>71</v>
      </c>
      <c r="P2211" s="1">
        <v>45570</v>
      </c>
      <c r="Q2211" s="1">
        <v>45609</v>
      </c>
      <c r="R2211">
        <v>820</v>
      </c>
      <c r="S2211" s="4">
        <v>5.7</v>
      </c>
      <c r="T2211" t="s">
        <v>118</v>
      </c>
    </row>
    <row r="2212" spans="1:20" x14ac:dyDescent="0.35">
      <c r="A2212" t="s">
        <v>4520</v>
      </c>
      <c r="B2212" s="5" t="s">
        <v>28802</v>
      </c>
      <c r="C2212" s="6">
        <v>124110</v>
      </c>
      <c r="D2212" t="s">
        <v>22</v>
      </c>
      <c r="E2212">
        <v>124110</v>
      </c>
      <c r="F2212" s="5" t="s">
        <v>66</v>
      </c>
      <c r="G2212" s="5" t="s">
        <v>51</v>
      </c>
      <c r="H2212" s="5" t="s">
        <v>191</v>
      </c>
      <c r="I2212" t="s">
        <v>35</v>
      </c>
      <c r="J2212" t="s">
        <v>191</v>
      </c>
      <c r="K2212">
        <v>0</v>
      </c>
      <c r="L2212" s="5" t="s">
        <v>4521</v>
      </c>
      <c r="M2212" s="5" t="s">
        <v>37</v>
      </c>
      <c r="N2212">
        <v>8</v>
      </c>
      <c r="O2212" t="s">
        <v>147</v>
      </c>
      <c r="P2212" s="1">
        <v>45666</v>
      </c>
      <c r="Q2212" s="1">
        <v>45724</v>
      </c>
      <c r="R2212">
        <v>975</v>
      </c>
      <c r="S2212" s="4">
        <v>5.6</v>
      </c>
      <c r="T2212" t="s">
        <v>108</v>
      </c>
    </row>
    <row r="2213" spans="1:20" x14ac:dyDescent="0.35">
      <c r="A2213" t="s">
        <v>4522</v>
      </c>
      <c r="B2213" s="5" t="s">
        <v>28801</v>
      </c>
      <c r="C2213" s="6">
        <v>99108</v>
      </c>
      <c r="D2213" t="s">
        <v>22</v>
      </c>
      <c r="E2213">
        <v>99108</v>
      </c>
      <c r="F2213" s="5" t="s">
        <v>66</v>
      </c>
      <c r="G2213" s="5" t="s">
        <v>59</v>
      </c>
      <c r="H2213" s="5" t="s">
        <v>165</v>
      </c>
      <c r="I2213" t="s">
        <v>44</v>
      </c>
      <c r="J2213" t="s">
        <v>165</v>
      </c>
      <c r="K2213">
        <v>100</v>
      </c>
      <c r="L2213" s="5" t="s">
        <v>4523</v>
      </c>
      <c r="M2213" s="5" t="s">
        <v>37</v>
      </c>
      <c r="N2213">
        <v>5</v>
      </c>
      <c r="O2213" t="s">
        <v>62</v>
      </c>
      <c r="P2213" s="1">
        <v>45603</v>
      </c>
      <c r="Q2213" s="1">
        <v>45654</v>
      </c>
      <c r="R2213">
        <v>895</v>
      </c>
      <c r="S2213" s="4">
        <v>6.2</v>
      </c>
      <c r="T2213" t="s">
        <v>153</v>
      </c>
    </row>
    <row r="2214" spans="1:20" x14ac:dyDescent="0.35">
      <c r="A2214" t="s">
        <v>4524</v>
      </c>
      <c r="B2214" s="5" t="s">
        <v>28799</v>
      </c>
      <c r="C2214" s="6">
        <v>141155</v>
      </c>
      <c r="D2214" t="s">
        <v>120</v>
      </c>
      <c r="E2214">
        <v>127040</v>
      </c>
      <c r="F2214" s="5" t="s">
        <v>50</v>
      </c>
      <c r="G2214" s="5" t="s">
        <v>24</v>
      </c>
      <c r="H2214" s="5" t="s">
        <v>121</v>
      </c>
      <c r="I2214" t="s">
        <v>35</v>
      </c>
      <c r="J2214" t="s">
        <v>121</v>
      </c>
      <c r="K2214">
        <v>0</v>
      </c>
      <c r="L2214" s="5" t="s">
        <v>4525</v>
      </c>
      <c r="M2214" s="5" t="s">
        <v>54</v>
      </c>
      <c r="N2214">
        <v>3</v>
      </c>
      <c r="O2214" t="s">
        <v>141</v>
      </c>
      <c r="P2214" s="1">
        <v>45300</v>
      </c>
      <c r="Q2214" s="1">
        <v>45327</v>
      </c>
      <c r="R2214">
        <v>1858</v>
      </c>
      <c r="S2214" s="4">
        <v>6.8</v>
      </c>
      <c r="T2214" t="s">
        <v>153</v>
      </c>
    </row>
    <row r="2215" spans="1:20" x14ac:dyDescent="0.35">
      <c r="A2215" t="s">
        <v>4526</v>
      </c>
      <c r="B2215" s="5" t="s">
        <v>28799</v>
      </c>
      <c r="C2215" s="6">
        <v>71602</v>
      </c>
      <c r="D2215" t="s">
        <v>22</v>
      </c>
      <c r="E2215">
        <v>71602</v>
      </c>
      <c r="F2215" s="5" t="s">
        <v>58</v>
      </c>
      <c r="G2215" s="5" t="s">
        <v>59</v>
      </c>
      <c r="H2215" s="5" t="s">
        <v>129</v>
      </c>
      <c r="I2215" t="s">
        <v>26</v>
      </c>
      <c r="J2215" t="s">
        <v>129</v>
      </c>
      <c r="K2215">
        <v>100</v>
      </c>
      <c r="L2215" s="5" t="s">
        <v>4527</v>
      </c>
      <c r="M2215" s="5" t="s">
        <v>28</v>
      </c>
      <c r="N2215">
        <v>1</v>
      </c>
      <c r="O2215" t="s">
        <v>172</v>
      </c>
      <c r="P2215" s="1">
        <v>45457</v>
      </c>
      <c r="Q2215" s="1">
        <v>45487</v>
      </c>
      <c r="R2215">
        <v>1203</v>
      </c>
      <c r="S2215" s="4">
        <v>7.7</v>
      </c>
      <c r="T2215" t="s">
        <v>243</v>
      </c>
    </row>
    <row r="2216" spans="1:20" x14ac:dyDescent="0.35">
      <c r="A2216" t="s">
        <v>4528</v>
      </c>
      <c r="B2216" s="5" t="s">
        <v>28800</v>
      </c>
      <c r="C2216" s="6">
        <v>99305</v>
      </c>
      <c r="D2216" t="s">
        <v>22</v>
      </c>
      <c r="E2216">
        <v>99305</v>
      </c>
      <c r="F2216" s="5" t="s">
        <v>58</v>
      </c>
      <c r="G2216" s="5" t="s">
        <v>59</v>
      </c>
      <c r="H2216" s="5" t="s">
        <v>68</v>
      </c>
      <c r="I2216" t="s">
        <v>35</v>
      </c>
      <c r="J2216" t="s">
        <v>68</v>
      </c>
      <c r="K2216">
        <v>100</v>
      </c>
      <c r="L2216" s="5" t="s">
        <v>4529</v>
      </c>
      <c r="M2216" s="5" t="s">
        <v>70</v>
      </c>
      <c r="N2216">
        <v>1</v>
      </c>
      <c r="O2216" t="s">
        <v>62</v>
      </c>
      <c r="P2216" s="1">
        <v>45368</v>
      </c>
      <c r="Q2216" s="1">
        <v>45441</v>
      </c>
      <c r="R2216">
        <v>1286</v>
      </c>
      <c r="S2216" s="4">
        <v>7.3</v>
      </c>
      <c r="T2216" t="s">
        <v>277</v>
      </c>
    </row>
    <row r="2217" spans="1:20" x14ac:dyDescent="0.35">
      <c r="A2217" t="s">
        <v>4530</v>
      </c>
      <c r="B2217" s="5" t="s">
        <v>91</v>
      </c>
      <c r="C2217" s="6">
        <v>268561</v>
      </c>
      <c r="D2217" t="s">
        <v>41</v>
      </c>
      <c r="E2217">
        <v>228277</v>
      </c>
      <c r="F2217" s="5" t="s">
        <v>23</v>
      </c>
      <c r="G2217" s="5" t="s">
        <v>59</v>
      </c>
      <c r="H2217" s="5" t="s">
        <v>60</v>
      </c>
      <c r="I2217" t="s">
        <v>35</v>
      </c>
      <c r="J2217" t="s">
        <v>116</v>
      </c>
      <c r="K2217">
        <v>0</v>
      </c>
      <c r="L2217" s="5" t="s">
        <v>4531</v>
      </c>
      <c r="M2217" s="5" t="s">
        <v>54</v>
      </c>
      <c r="N2217">
        <v>17</v>
      </c>
      <c r="O2217" t="s">
        <v>78</v>
      </c>
      <c r="P2217" s="1">
        <v>45707</v>
      </c>
      <c r="Q2217" s="1">
        <v>45728</v>
      </c>
      <c r="R2217">
        <v>2172</v>
      </c>
      <c r="S2217" s="4">
        <v>6.4</v>
      </c>
      <c r="T2217" t="s">
        <v>79</v>
      </c>
    </row>
    <row r="2218" spans="1:20" x14ac:dyDescent="0.35">
      <c r="A2218" t="s">
        <v>4532</v>
      </c>
      <c r="B2218" s="5" t="s">
        <v>28801</v>
      </c>
      <c r="C2218" s="6">
        <v>101510</v>
      </c>
      <c r="D2218" t="s">
        <v>120</v>
      </c>
      <c r="E2218">
        <v>91359</v>
      </c>
      <c r="F2218" s="5" t="s">
        <v>58</v>
      </c>
      <c r="G2218" s="5" t="s">
        <v>42</v>
      </c>
      <c r="H2218" s="5" t="s">
        <v>121</v>
      </c>
      <c r="I2218" t="s">
        <v>35</v>
      </c>
      <c r="J2218" t="s">
        <v>151</v>
      </c>
      <c r="K2218">
        <v>100</v>
      </c>
      <c r="L2218" s="5" t="s">
        <v>4533</v>
      </c>
      <c r="M2218" s="5" t="s">
        <v>54</v>
      </c>
      <c r="N2218">
        <v>0</v>
      </c>
      <c r="O2218" t="s">
        <v>78</v>
      </c>
      <c r="P2218" s="1">
        <v>45332</v>
      </c>
      <c r="Q2218" s="1">
        <v>45355</v>
      </c>
      <c r="R2218">
        <v>1555</v>
      </c>
      <c r="S2218" s="4">
        <v>7</v>
      </c>
      <c r="T2218" t="s">
        <v>103</v>
      </c>
    </row>
    <row r="2219" spans="1:20" x14ac:dyDescent="0.35">
      <c r="A2219" t="s">
        <v>4534</v>
      </c>
      <c r="B2219" s="5" t="s">
        <v>105</v>
      </c>
      <c r="C2219" s="6">
        <v>270963</v>
      </c>
      <c r="D2219" t="s">
        <v>22</v>
      </c>
      <c r="E2219">
        <v>270963</v>
      </c>
      <c r="F2219" s="5" t="s">
        <v>23</v>
      </c>
      <c r="G2219" s="5" t="s">
        <v>42</v>
      </c>
      <c r="H2219" s="5" t="s">
        <v>97</v>
      </c>
      <c r="I2219" t="s">
        <v>35</v>
      </c>
      <c r="J2219" t="s">
        <v>151</v>
      </c>
      <c r="K2219">
        <v>0</v>
      </c>
      <c r="L2219" s="5" t="s">
        <v>4535</v>
      </c>
      <c r="M2219" s="5" t="s">
        <v>54</v>
      </c>
      <c r="N2219">
        <v>13</v>
      </c>
      <c r="O2219" t="s">
        <v>29</v>
      </c>
      <c r="P2219" s="1">
        <v>45585</v>
      </c>
      <c r="Q2219" s="1">
        <v>45649</v>
      </c>
      <c r="R2219">
        <v>2253</v>
      </c>
      <c r="S2219" s="4">
        <v>6.3</v>
      </c>
      <c r="T2219" t="s">
        <v>108</v>
      </c>
    </row>
    <row r="2220" spans="1:20" x14ac:dyDescent="0.35">
      <c r="A2220" t="s">
        <v>4536</v>
      </c>
      <c r="B2220" s="5" t="s">
        <v>162</v>
      </c>
      <c r="C2220" s="6">
        <v>79001</v>
      </c>
      <c r="D2220" t="s">
        <v>22</v>
      </c>
      <c r="E2220">
        <v>79001</v>
      </c>
      <c r="F2220" s="5" t="s">
        <v>50</v>
      </c>
      <c r="G2220" s="5" t="s">
        <v>42</v>
      </c>
      <c r="H2220" s="5" t="s">
        <v>165</v>
      </c>
      <c r="I2220" t="s">
        <v>44</v>
      </c>
      <c r="J2220" t="s">
        <v>165</v>
      </c>
      <c r="K2220">
        <v>0</v>
      </c>
      <c r="L2220" s="5" t="s">
        <v>4537</v>
      </c>
      <c r="M2220" s="5" t="s">
        <v>54</v>
      </c>
      <c r="N2220">
        <v>4</v>
      </c>
      <c r="O2220" t="s">
        <v>167</v>
      </c>
      <c r="P2220" s="1">
        <v>45580</v>
      </c>
      <c r="Q2220" s="1">
        <v>45644</v>
      </c>
      <c r="R2220">
        <v>1577</v>
      </c>
      <c r="S2220" s="4">
        <v>8.1999999999999993</v>
      </c>
      <c r="T2220" t="s">
        <v>103</v>
      </c>
    </row>
    <row r="2221" spans="1:20" x14ac:dyDescent="0.35">
      <c r="A2221" t="s">
        <v>4538</v>
      </c>
      <c r="B2221" s="5" t="s">
        <v>105</v>
      </c>
      <c r="C2221" s="6">
        <v>51039</v>
      </c>
      <c r="D2221" t="s">
        <v>92</v>
      </c>
      <c r="E2221">
        <v>38279</v>
      </c>
      <c r="F2221" s="5" t="s">
        <v>58</v>
      </c>
      <c r="G2221" s="5" t="s">
        <v>42</v>
      </c>
      <c r="H2221" s="5" t="s">
        <v>93</v>
      </c>
      <c r="I2221" t="s">
        <v>44</v>
      </c>
      <c r="J2221" t="s">
        <v>93</v>
      </c>
      <c r="K2221">
        <v>0</v>
      </c>
      <c r="L2221" s="5" t="s">
        <v>4539</v>
      </c>
      <c r="M2221" s="5" t="s">
        <v>70</v>
      </c>
      <c r="N2221">
        <v>0</v>
      </c>
      <c r="O2221" t="s">
        <v>135</v>
      </c>
      <c r="P2221" s="1">
        <v>45483</v>
      </c>
      <c r="Q2221" s="1">
        <v>45527</v>
      </c>
      <c r="R2221">
        <v>527</v>
      </c>
      <c r="S2221" s="4">
        <v>5.9</v>
      </c>
      <c r="T2221" t="s">
        <v>277</v>
      </c>
    </row>
    <row r="2222" spans="1:20" x14ac:dyDescent="0.35">
      <c r="A2222" t="s">
        <v>4540</v>
      </c>
      <c r="B2222" s="5" t="s">
        <v>145</v>
      </c>
      <c r="C2222" s="6">
        <v>86750</v>
      </c>
      <c r="D2222" t="s">
        <v>41</v>
      </c>
      <c r="E2222">
        <v>73738</v>
      </c>
      <c r="F2222" s="5" t="s">
        <v>58</v>
      </c>
      <c r="G2222" s="5" t="s">
        <v>24</v>
      </c>
      <c r="H2222" s="5" t="s">
        <v>126</v>
      </c>
      <c r="I2222" t="s">
        <v>35</v>
      </c>
      <c r="J2222" t="s">
        <v>151</v>
      </c>
      <c r="K2222">
        <v>50</v>
      </c>
      <c r="L2222" s="5" t="s">
        <v>4541</v>
      </c>
      <c r="M2222" s="5" t="s">
        <v>70</v>
      </c>
      <c r="N2222">
        <v>1</v>
      </c>
      <c r="O2222" t="s">
        <v>135</v>
      </c>
      <c r="P2222" s="1">
        <v>45768</v>
      </c>
      <c r="Q2222" s="1">
        <v>45832</v>
      </c>
      <c r="R2222">
        <v>2026</v>
      </c>
      <c r="S2222" s="4">
        <v>8.5</v>
      </c>
      <c r="T2222" t="s">
        <v>95</v>
      </c>
    </row>
    <row r="2223" spans="1:20" x14ac:dyDescent="0.35">
      <c r="A2223" t="s">
        <v>4542</v>
      </c>
      <c r="B2223" s="5" t="s">
        <v>28802</v>
      </c>
      <c r="C2223" s="6">
        <v>52962</v>
      </c>
      <c r="D2223" t="s">
        <v>74</v>
      </c>
      <c r="E2223">
        <v>66203</v>
      </c>
      <c r="F2223" s="5" t="s">
        <v>58</v>
      </c>
      <c r="G2223" s="5" t="s">
        <v>42</v>
      </c>
      <c r="H2223" s="5" t="s">
        <v>75</v>
      </c>
      <c r="I2223" t="s">
        <v>26</v>
      </c>
      <c r="J2223" t="s">
        <v>75</v>
      </c>
      <c r="K2223">
        <v>0</v>
      </c>
      <c r="L2223" s="5" t="s">
        <v>4543</v>
      </c>
      <c r="M2223" s="5" t="s">
        <v>28</v>
      </c>
      <c r="N2223">
        <v>1</v>
      </c>
      <c r="O2223" t="s">
        <v>107</v>
      </c>
      <c r="P2223" s="1">
        <v>45493</v>
      </c>
      <c r="Q2223" s="1">
        <v>45565</v>
      </c>
      <c r="R2223">
        <v>1427</v>
      </c>
      <c r="S2223" s="4">
        <v>6.8</v>
      </c>
      <c r="T2223" t="s">
        <v>210</v>
      </c>
    </row>
    <row r="2224" spans="1:20" x14ac:dyDescent="0.35">
      <c r="A2224" t="s">
        <v>4544</v>
      </c>
      <c r="B2224" s="5" t="s">
        <v>28801</v>
      </c>
      <c r="C2224" s="6">
        <v>253468</v>
      </c>
      <c r="D2224" t="s">
        <v>22</v>
      </c>
      <c r="E2224">
        <v>253468</v>
      </c>
      <c r="F2224" s="5" t="s">
        <v>23</v>
      </c>
      <c r="G2224" s="5" t="s">
        <v>42</v>
      </c>
      <c r="H2224" s="5" t="s">
        <v>25</v>
      </c>
      <c r="I2224" t="s">
        <v>26</v>
      </c>
      <c r="J2224" t="s">
        <v>25</v>
      </c>
      <c r="K2224">
        <v>100</v>
      </c>
      <c r="L2224" s="5" t="s">
        <v>4545</v>
      </c>
      <c r="M2224" s="5" t="s">
        <v>37</v>
      </c>
      <c r="N2224">
        <v>19</v>
      </c>
      <c r="O2224" t="s">
        <v>78</v>
      </c>
      <c r="P2224" s="1">
        <v>45516</v>
      </c>
      <c r="Q2224" s="1">
        <v>45568</v>
      </c>
      <c r="R2224">
        <v>2402</v>
      </c>
      <c r="S2224" s="4">
        <v>7.5</v>
      </c>
      <c r="T2224" t="s">
        <v>30</v>
      </c>
    </row>
    <row r="2225" spans="1:20" x14ac:dyDescent="0.35">
      <c r="A2225" t="s">
        <v>4546</v>
      </c>
      <c r="B2225" s="5" t="s">
        <v>162</v>
      </c>
      <c r="C2225" s="6">
        <v>122016</v>
      </c>
      <c r="D2225" t="s">
        <v>41</v>
      </c>
      <c r="E2225">
        <v>103714</v>
      </c>
      <c r="F2225" s="5" t="s">
        <v>66</v>
      </c>
      <c r="G2225" s="5" t="s">
        <v>24</v>
      </c>
      <c r="H2225" s="5" t="s">
        <v>43</v>
      </c>
      <c r="I2225" t="s">
        <v>35</v>
      </c>
      <c r="J2225" t="s">
        <v>82</v>
      </c>
      <c r="K2225">
        <v>50</v>
      </c>
      <c r="L2225" s="5" t="s">
        <v>4547</v>
      </c>
      <c r="M2225" s="5" t="s">
        <v>37</v>
      </c>
      <c r="N2225">
        <v>7</v>
      </c>
      <c r="O2225" t="s">
        <v>131</v>
      </c>
      <c r="P2225" s="1">
        <v>45606</v>
      </c>
      <c r="Q2225" s="1">
        <v>45620</v>
      </c>
      <c r="R2225">
        <v>2156</v>
      </c>
      <c r="S2225" s="4">
        <v>9.1</v>
      </c>
      <c r="T2225" t="s">
        <v>210</v>
      </c>
    </row>
    <row r="2226" spans="1:20" x14ac:dyDescent="0.35">
      <c r="A2226" t="s">
        <v>4548</v>
      </c>
      <c r="B2226" s="5" t="s">
        <v>28802</v>
      </c>
      <c r="C2226" s="6">
        <v>51691</v>
      </c>
      <c r="D2226" t="s">
        <v>81</v>
      </c>
      <c r="E2226">
        <v>69783</v>
      </c>
      <c r="F2226" s="5" t="s">
        <v>58</v>
      </c>
      <c r="G2226" s="5" t="s">
        <v>59</v>
      </c>
      <c r="H2226" s="5" t="s">
        <v>82</v>
      </c>
      <c r="I2226" t="s">
        <v>44</v>
      </c>
      <c r="J2226" t="s">
        <v>212</v>
      </c>
      <c r="K2226">
        <v>50</v>
      </c>
      <c r="L2226" s="5" t="s">
        <v>4549</v>
      </c>
      <c r="M2226" s="5" t="s">
        <v>54</v>
      </c>
      <c r="N2226">
        <v>1</v>
      </c>
      <c r="O2226" t="s">
        <v>172</v>
      </c>
      <c r="P2226" s="1">
        <v>45362</v>
      </c>
      <c r="Q2226" s="1">
        <v>45393</v>
      </c>
      <c r="R2226">
        <v>2158</v>
      </c>
      <c r="S2226" s="4">
        <v>9.4</v>
      </c>
      <c r="T2226" t="s">
        <v>95</v>
      </c>
    </row>
    <row r="2227" spans="1:20" x14ac:dyDescent="0.35">
      <c r="A2227" t="s">
        <v>4550</v>
      </c>
      <c r="B2227" s="5" t="s">
        <v>105</v>
      </c>
      <c r="C2227" s="6">
        <v>119127</v>
      </c>
      <c r="D2227" t="s">
        <v>22</v>
      </c>
      <c r="E2227">
        <v>119127</v>
      </c>
      <c r="F2227" s="5" t="s">
        <v>23</v>
      </c>
      <c r="G2227" s="5" t="s">
        <v>59</v>
      </c>
      <c r="H2227" s="5" t="s">
        <v>191</v>
      </c>
      <c r="I2227" t="s">
        <v>44</v>
      </c>
      <c r="J2227" t="s">
        <v>191</v>
      </c>
      <c r="K2227">
        <v>0</v>
      </c>
      <c r="L2227" s="5" t="s">
        <v>4551</v>
      </c>
      <c r="M2227" s="5" t="s">
        <v>54</v>
      </c>
      <c r="N2227">
        <v>13</v>
      </c>
      <c r="O2227" t="s">
        <v>62</v>
      </c>
      <c r="P2227" s="1">
        <v>45689</v>
      </c>
      <c r="Q2227" s="1">
        <v>45750</v>
      </c>
      <c r="R2227">
        <v>2048</v>
      </c>
      <c r="S2227" s="4">
        <v>6.3</v>
      </c>
      <c r="T2227" t="s">
        <v>108</v>
      </c>
    </row>
    <row r="2228" spans="1:20" x14ac:dyDescent="0.35">
      <c r="A2228" t="s">
        <v>4552</v>
      </c>
      <c r="B2228" s="5" t="s">
        <v>49</v>
      </c>
      <c r="C2228" s="6">
        <v>190161</v>
      </c>
      <c r="D2228" t="s">
        <v>22</v>
      </c>
      <c r="E2228">
        <v>190161</v>
      </c>
      <c r="F2228" s="5" t="s">
        <v>23</v>
      </c>
      <c r="G2228" s="5" t="s">
        <v>51</v>
      </c>
      <c r="H2228" s="5" t="s">
        <v>191</v>
      </c>
      <c r="I2228" t="s">
        <v>44</v>
      </c>
      <c r="J2228" t="s">
        <v>191</v>
      </c>
      <c r="K2228">
        <v>100</v>
      </c>
      <c r="L2228" s="5" t="s">
        <v>4553</v>
      </c>
      <c r="M2228" s="5" t="s">
        <v>28</v>
      </c>
      <c r="N2228">
        <v>15</v>
      </c>
      <c r="O2228" t="s">
        <v>71</v>
      </c>
      <c r="P2228" s="1">
        <v>45424</v>
      </c>
      <c r="Q2228" s="1">
        <v>45466</v>
      </c>
      <c r="R2228">
        <v>741</v>
      </c>
      <c r="S2228" s="4">
        <v>7.6</v>
      </c>
      <c r="T2228" t="s">
        <v>210</v>
      </c>
    </row>
    <row r="2229" spans="1:20" x14ac:dyDescent="0.35">
      <c r="A2229" t="s">
        <v>4554</v>
      </c>
      <c r="B2229" s="5" t="s">
        <v>49</v>
      </c>
      <c r="C2229" s="6">
        <v>241186</v>
      </c>
      <c r="D2229" t="s">
        <v>22</v>
      </c>
      <c r="E2229">
        <v>241186</v>
      </c>
      <c r="F2229" s="5" t="s">
        <v>23</v>
      </c>
      <c r="G2229" s="5" t="s">
        <v>59</v>
      </c>
      <c r="H2229" s="5" t="s">
        <v>97</v>
      </c>
      <c r="I2229" t="s">
        <v>44</v>
      </c>
      <c r="J2229" t="s">
        <v>97</v>
      </c>
      <c r="K2229">
        <v>0</v>
      </c>
      <c r="L2229" s="5" t="s">
        <v>4555</v>
      </c>
      <c r="M2229" s="5" t="s">
        <v>54</v>
      </c>
      <c r="N2229">
        <v>14</v>
      </c>
      <c r="O2229" t="s">
        <v>107</v>
      </c>
      <c r="P2229" s="1">
        <v>45558</v>
      </c>
      <c r="Q2229" s="1">
        <v>45599</v>
      </c>
      <c r="R2229">
        <v>2069</v>
      </c>
      <c r="S2229" s="4">
        <v>6.3</v>
      </c>
      <c r="T2229" t="s">
        <v>63</v>
      </c>
    </row>
    <row r="2230" spans="1:20" x14ac:dyDescent="0.35">
      <c r="A2230" t="s">
        <v>4556</v>
      </c>
      <c r="B2230" s="5" t="s">
        <v>28802</v>
      </c>
      <c r="C2230" s="6">
        <v>103949</v>
      </c>
      <c r="D2230" t="s">
        <v>74</v>
      </c>
      <c r="E2230">
        <v>129936</v>
      </c>
      <c r="F2230" s="5" t="s">
        <v>66</v>
      </c>
      <c r="G2230" s="5" t="s">
        <v>42</v>
      </c>
      <c r="H2230" s="5" t="s">
        <v>75</v>
      </c>
      <c r="I2230" t="s">
        <v>26</v>
      </c>
      <c r="J2230" t="s">
        <v>294</v>
      </c>
      <c r="K2230">
        <v>50</v>
      </c>
      <c r="L2230" s="5" t="s">
        <v>4557</v>
      </c>
      <c r="M2230" s="5" t="s">
        <v>28</v>
      </c>
      <c r="N2230">
        <v>8</v>
      </c>
      <c r="O2230" t="s">
        <v>131</v>
      </c>
      <c r="P2230" s="1">
        <v>45540</v>
      </c>
      <c r="Q2230" s="1">
        <v>45585</v>
      </c>
      <c r="R2230">
        <v>1017</v>
      </c>
      <c r="S2230" s="4">
        <v>7.6</v>
      </c>
      <c r="T2230" t="s">
        <v>210</v>
      </c>
    </row>
    <row r="2231" spans="1:20" x14ac:dyDescent="0.35">
      <c r="A2231" t="s">
        <v>4558</v>
      </c>
      <c r="B2231" s="5" t="s">
        <v>100</v>
      </c>
      <c r="C2231" s="6">
        <v>199232</v>
      </c>
      <c r="D2231" t="s">
        <v>22</v>
      </c>
      <c r="E2231">
        <v>199232</v>
      </c>
      <c r="F2231" s="5" t="s">
        <v>23</v>
      </c>
      <c r="G2231" s="5" t="s">
        <v>59</v>
      </c>
      <c r="H2231" s="5" t="s">
        <v>25</v>
      </c>
      <c r="I2231" t="s">
        <v>26</v>
      </c>
      <c r="J2231" t="s">
        <v>25</v>
      </c>
      <c r="K2231">
        <v>100</v>
      </c>
      <c r="L2231" s="5" t="s">
        <v>4559</v>
      </c>
      <c r="M2231" s="5" t="s">
        <v>37</v>
      </c>
      <c r="N2231">
        <v>14</v>
      </c>
      <c r="O2231" t="s">
        <v>88</v>
      </c>
      <c r="P2231" s="1">
        <v>45444</v>
      </c>
      <c r="Q2231" s="1">
        <v>45461</v>
      </c>
      <c r="R2231">
        <v>1509</v>
      </c>
      <c r="S2231" s="4">
        <v>7.4</v>
      </c>
      <c r="T2231" t="s">
        <v>63</v>
      </c>
    </row>
    <row r="2232" spans="1:20" x14ac:dyDescent="0.35">
      <c r="A2232" t="s">
        <v>4560</v>
      </c>
      <c r="B2232" s="5" t="s">
        <v>28802</v>
      </c>
      <c r="C2232" s="6">
        <v>157050</v>
      </c>
      <c r="D2232" t="s">
        <v>22</v>
      </c>
      <c r="E2232">
        <v>157050</v>
      </c>
      <c r="F2232" s="5" t="s">
        <v>23</v>
      </c>
      <c r="G2232" s="5" t="s">
        <v>24</v>
      </c>
      <c r="H2232" s="5" t="s">
        <v>25</v>
      </c>
      <c r="I2232" t="s">
        <v>44</v>
      </c>
      <c r="J2232" t="s">
        <v>52</v>
      </c>
      <c r="K2232">
        <v>0</v>
      </c>
      <c r="L2232" s="5" t="s">
        <v>4561</v>
      </c>
      <c r="M2232" s="5" t="s">
        <v>54</v>
      </c>
      <c r="N2232">
        <v>17</v>
      </c>
      <c r="O2232" t="s">
        <v>167</v>
      </c>
      <c r="P2232" s="1">
        <v>45523</v>
      </c>
      <c r="Q2232" s="1">
        <v>45553</v>
      </c>
      <c r="R2232">
        <v>852</v>
      </c>
      <c r="S2232" s="4">
        <v>7.4</v>
      </c>
      <c r="T2232" t="s">
        <v>118</v>
      </c>
    </row>
    <row r="2233" spans="1:20" x14ac:dyDescent="0.35">
      <c r="A2233" t="s">
        <v>4562</v>
      </c>
      <c r="B2233" s="5" t="s">
        <v>49</v>
      </c>
      <c r="C2233" s="6">
        <v>84353</v>
      </c>
      <c r="D2233" t="s">
        <v>22</v>
      </c>
      <c r="E2233">
        <v>84353</v>
      </c>
      <c r="F2233" s="5" t="s">
        <v>50</v>
      </c>
      <c r="G2233" s="5" t="s">
        <v>24</v>
      </c>
      <c r="H2233" s="5" t="s">
        <v>191</v>
      </c>
      <c r="I2233" t="s">
        <v>44</v>
      </c>
      <c r="J2233" t="s">
        <v>192</v>
      </c>
      <c r="K2233">
        <v>0</v>
      </c>
      <c r="L2233" s="5" t="s">
        <v>4563</v>
      </c>
      <c r="M2233" s="5" t="s">
        <v>37</v>
      </c>
      <c r="N2233">
        <v>2</v>
      </c>
      <c r="O2233" t="s">
        <v>147</v>
      </c>
      <c r="P2233" s="1">
        <v>45530</v>
      </c>
      <c r="Q2233" s="1">
        <v>45572</v>
      </c>
      <c r="R2233">
        <v>1724</v>
      </c>
      <c r="S2233" s="4">
        <v>7.8</v>
      </c>
      <c r="T2233" t="s">
        <v>103</v>
      </c>
    </row>
    <row r="2234" spans="1:20" x14ac:dyDescent="0.35">
      <c r="A2234" t="s">
        <v>4564</v>
      </c>
      <c r="B2234" s="5" t="s">
        <v>57</v>
      </c>
      <c r="C2234" s="6">
        <v>192697</v>
      </c>
      <c r="D2234" t="s">
        <v>22</v>
      </c>
      <c r="E2234">
        <v>192697</v>
      </c>
      <c r="F2234" s="5" t="s">
        <v>23</v>
      </c>
      <c r="G2234" s="5" t="s">
        <v>42</v>
      </c>
      <c r="H2234" s="5" t="s">
        <v>97</v>
      </c>
      <c r="I2234" t="s">
        <v>44</v>
      </c>
      <c r="J2234" t="s">
        <v>97</v>
      </c>
      <c r="K2234">
        <v>50</v>
      </c>
      <c r="L2234" s="5" t="s">
        <v>4565</v>
      </c>
      <c r="M2234" s="5" t="s">
        <v>70</v>
      </c>
      <c r="N2234">
        <v>12</v>
      </c>
      <c r="O2234" t="s">
        <v>112</v>
      </c>
      <c r="P2234" s="1">
        <v>45702</v>
      </c>
      <c r="Q2234" s="1">
        <v>45725</v>
      </c>
      <c r="R2234">
        <v>2434</v>
      </c>
      <c r="S2234" s="4">
        <v>8.6999999999999993</v>
      </c>
      <c r="T2234" t="s">
        <v>95</v>
      </c>
    </row>
    <row r="2235" spans="1:20" x14ac:dyDescent="0.35">
      <c r="A2235" t="s">
        <v>4566</v>
      </c>
      <c r="B2235" s="5" t="s">
        <v>217</v>
      </c>
      <c r="C2235" s="6">
        <v>154367</v>
      </c>
      <c r="D2235" t="s">
        <v>74</v>
      </c>
      <c r="E2235">
        <v>192959</v>
      </c>
      <c r="F2235" s="5" t="s">
        <v>66</v>
      </c>
      <c r="G2235" s="5" t="s">
        <v>59</v>
      </c>
      <c r="H2235" s="5" t="s">
        <v>75</v>
      </c>
      <c r="I2235" t="s">
        <v>35</v>
      </c>
      <c r="J2235" t="s">
        <v>940</v>
      </c>
      <c r="K2235">
        <v>100</v>
      </c>
      <c r="L2235" s="5" t="s">
        <v>4567</v>
      </c>
      <c r="M2235" s="5" t="s">
        <v>54</v>
      </c>
      <c r="N2235">
        <v>5</v>
      </c>
      <c r="O2235" t="s">
        <v>29</v>
      </c>
      <c r="P2235" s="1">
        <v>45638</v>
      </c>
      <c r="Q2235" s="1">
        <v>45675</v>
      </c>
      <c r="R2235">
        <v>1287</v>
      </c>
      <c r="S2235" s="4">
        <v>5.0999999999999996</v>
      </c>
      <c r="T2235" t="s">
        <v>136</v>
      </c>
    </row>
    <row r="2236" spans="1:20" x14ac:dyDescent="0.35">
      <c r="A2236" t="s">
        <v>4568</v>
      </c>
      <c r="B2236" s="5" t="s">
        <v>105</v>
      </c>
      <c r="C2236" s="6">
        <v>305641</v>
      </c>
      <c r="D2236" t="s">
        <v>120</v>
      </c>
      <c r="E2236">
        <v>275077</v>
      </c>
      <c r="F2236" s="5" t="s">
        <v>23</v>
      </c>
      <c r="G2236" s="5" t="s">
        <v>24</v>
      </c>
      <c r="H2236" s="5" t="s">
        <v>121</v>
      </c>
      <c r="I2236" t="s">
        <v>44</v>
      </c>
      <c r="J2236" t="s">
        <v>121</v>
      </c>
      <c r="K2236">
        <v>0</v>
      </c>
      <c r="L2236" s="5" t="s">
        <v>4569</v>
      </c>
      <c r="M2236" s="5" t="s">
        <v>70</v>
      </c>
      <c r="N2236">
        <v>19</v>
      </c>
      <c r="O2236" t="s">
        <v>29</v>
      </c>
      <c r="P2236" s="1">
        <v>45652</v>
      </c>
      <c r="Q2236" s="1">
        <v>45724</v>
      </c>
      <c r="R2236">
        <v>674</v>
      </c>
      <c r="S2236" s="4">
        <v>7.7</v>
      </c>
      <c r="T2236" t="s">
        <v>136</v>
      </c>
    </row>
    <row r="2237" spans="1:20" x14ac:dyDescent="0.35">
      <c r="A2237" t="s">
        <v>4570</v>
      </c>
      <c r="B2237" s="5" t="s">
        <v>49</v>
      </c>
      <c r="C2237" s="6">
        <v>337542</v>
      </c>
      <c r="D2237" t="s">
        <v>120</v>
      </c>
      <c r="E2237">
        <v>303788</v>
      </c>
      <c r="F2237" s="5" t="s">
        <v>23</v>
      </c>
      <c r="G2237" s="5" t="s">
        <v>51</v>
      </c>
      <c r="H2237" s="5" t="s">
        <v>121</v>
      </c>
      <c r="I2237" t="s">
        <v>35</v>
      </c>
      <c r="J2237" t="s">
        <v>126</v>
      </c>
      <c r="K2237">
        <v>50</v>
      </c>
      <c r="L2237" s="5" t="s">
        <v>4571</v>
      </c>
      <c r="M2237" s="5" t="s">
        <v>54</v>
      </c>
      <c r="N2237">
        <v>15</v>
      </c>
      <c r="O2237" t="s">
        <v>141</v>
      </c>
      <c r="P2237" s="1">
        <v>45591</v>
      </c>
      <c r="Q2237" s="1">
        <v>45664</v>
      </c>
      <c r="R2237">
        <v>1813</v>
      </c>
      <c r="S2237" s="4">
        <v>6.9</v>
      </c>
      <c r="T2237" t="s">
        <v>103</v>
      </c>
    </row>
    <row r="2238" spans="1:20" x14ac:dyDescent="0.35">
      <c r="A2238" t="s">
        <v>4572</v>
      </c>
      <c r="B2238" s="5" t="s">
        <v>28801</v>
      </c>
      <c r="C2238" s="6">
        <v>82530</v>
      </c>
      <c r="D2238" t="s">
        <v>22</v>
      </c>
      <c r="E2238">
        <v>82530</v>
      </c>
      <c r="F2238" s="5" t="s">
        <v>50</v>
      </c>
      <c r="G2238" s="5" t="s">
        <v>42</v>
      </c>
      <c r="H2238" s="5" t="s">
        <v>52</v>
      </c>
      <c r="I2238" t="s">
        <v>26</v>
      </c>
      <c r="J2238" t="s">
        <v>43</v>
      </c>
      <c r="K2238">
        <v>100</v>
      </c>
      <c r="L2238" s="5" t="s">
        <v>4573</v>
      </c>
      <c r="M2238" s="5" t="s">
        <v>37</v>
      </c>
      <c r="N2238">
        <v>2</v>
      </c>
      <c r="O2238" t="s">
        <v>71</v>
      </c>
      <c r="P2238" s="1">
        <v>45517</v>
      </c>
      <c r="Q2238" s="1">
        <v>45531</v>
      </c>
      <c r="R2238">
        <v>1062</v>
      </c>
      <c r="S2238" s="4">
        <v>5.3</v>
      </c>
      <c r="T2238" t="s">
        <v>153</v>
      </c>
    </row>
    <row r="2239" spans="1:20" x14ac:dyDescent="0.35">
      <c r="A2239" t="s">
        <v>4574</v>
      </c>
      <c r="B2239" s="5" t="s">
        <v>162</v>
      </c>
      <c r="C2239" s="6">
        <v>183461</v>
      </c>
      <c r="D2239" t="s">
        <v>22</v>
      </c>
      <c r="E2239">
        <v>183461</v>
      </c>
      <c r="F2239" s="5" t="s">
        <v>23</v>
      </c>
      <c r="G2239" s="5" t="s">
        <v>42</v>
      </c>
      <c r="H2239" s="5" t="s">
        <v>165</v>
      </c>
      <c r="I2239" t="s">
        <v>35</v>
      </c>
      <c r="J2239" t="s">
        <v>165</v>
      </c>
      <c r="K2239">
        <v>100</v>
      </c>
      <c r="L2239" s="5" t="s">
        <v>4575</v>
      </c>
      <c r="M2239" s="5" t="s">
        <v>54</v>
      </c>
      <c r="N2239">
        <v>10</v>
      </c>
      <c r="O2239" t="s">
        <v>107</v>
      </c>
      <c r="P2239" s="1">
        <v>45488</v>
      </c>
      <c r="Q2239" s="1">
        <v>45543</v>
      </c>
      <c r="R2239">
        <v>2037</v>
      </c>
      <c r="S2239" s="4">
        <v>7.7</v>
      </c>
      <c r="T2239" t="s">
        <v>277</v>
      </c>
    </row>
    <row r="2240" spans="1:20" x14ac:dyDescent="0.35">
      <c r="A2240" t="s">
        <v>4576</v>
      </c>
      <c r="B2240" s="5" t="s">
        <v>145</v>
      </c>
      <c r="C2240" s="6">
        <v>112033</v>
      </c>
      <c r="D2240" t="s">
        <v>22</v>
      </c>
      <c r="E2240">
        <v>112033</v>
      </c>
      <c r="F2240" s="5" t="s">
        <v>66</v>
      </c>
      <c r="G2240" s="5" t="s">
        <v>42</v>
      </c>
      <c r="H2240" s="5" t="s">
        <v>191</v>
      </c>
      <c r="I2240" t="s">
        <v>26</v>
      </c>
      <c r="J2240" t="s">
        <v>191</v>
      </c>
      <c r="K2240">
        <v>50</v>
      </c>
      <c r="L2240" s="5" t="s">
        <v>4577</v>
      </c>
      <c r="M2240" s="5" t="s">
        <v>37</v>
      </c>
      <c r="N2240">
        <v>9</v>
      </c>
      <c r="O2240" t="s">
        <v>29</v>
      </c>
      <c r="P2240" s="1">
        <v>45320</v>
      </c>
      <c r="Q2240" s="1">
        <v>45341</v>
      </c>
      <c r="R2240">
        <v>775</v>
      </c>
      <c r="S2240" s="4">
        <v>9.4</v>
      </c>
      <c r="T2240" t="s">
        <v>55</v>
      </c>
    </row>
    <row r="2241" spans="1:20" x14ac:dyDescent="0.35">
      <c r="A2241" t="s">
        <v>4578</v>
      </c>
      <c r="B2241" s="5" t="s">
        <v>100</v>
      </c>
      <c r="C2241" s="6">
        <v>121109</v>
      </c>
      <c r="D2241" t="s">
        <v>41</v>
      </c>
      <c r="E2241">
        <v>102943</v>
      </c>
      <c r="F2241" s="5" t="s">
        <v>50</v>
      </c>
      <c r="G2241" s="5" t="s">
        <v>51</v>
      </c>
      <c r="H2241" s="5" t="s">
        <v>43</v>
      </c>
      <c r="I2241" t="s">
        <v>35</v>
      </c>
      <c r="J2241" t="s">
        <v>116</v>
      </c>
      <c r="K2241">
        <v>100</v>
      </c>
      <c r="L2241" s="5" t="s">
        <v>4579</v>
      </c>
      <c r="M2241" s="5" t="s">
        <v>54</v>
      </c>
      <c r="N2241">
        <v>3</v>
      </c>
      <c r="O2241" t="s">
        <v>112</v>
      </c>
      <c r="P2241" s="1">
        <v>45486</v>
      </c>
      <c r="Q2241" s="1">
        <v>45541</v>
      </c>
      <c r="R2241">
        <v>1184</v>
      </c>
      <c r="S2241" s="4">
        <v>6.8</v>
      </c>
      <c r="T2241" t="s">
        <v>277</v>
      </c>
    </row>
    <row r="2242" spans="1:20" x14ac:dyDescent="0.35">
      <c r="A2242" t="s">
        <v>4580</v>
      </c>
      <c r="B2242" s="5" t="s">
        <v>217</v>
      </c>
      <c r="C2242" s="6">
        <v>208944</v>
      </c>
      <c r="D2242" t="s">
        <v>41</v>
      </c>
      <c r="E2242">
        <v>177602</v>
      </c>
      <c r="F2242" s="5" t="s">
        <v>23</v>
      </c>
      <c r="G2242" s="5" t="s">
        <v>59</v>
      </c>
      <c r="H2242" s="5" t="s">
        <v>151</v>
      </c>
      <c r="I2242" t="s">
        <v>44</v>
      </c>
      <c r="J2242" t="s">
        <v>151</v>
      </c>
      <c r="K2242">
        <v>100</v>
      </c>
      <c r="L2242" s="5" t="s">
        <v>4581</v>
      </c>
      <c r="M2242" s="5" t="s">
        <v>37</v>
      </c>
      <c r="N2242">
        <v>16</v>
      </c>
      <c r="O2242" t="s">
        <v>71</v>
      </c>
      <c r="P2242" s="1">
        <v>45562</v>
      </c>
      <c r="Q2242" s="1">
        <v>45592</v>
      </c>
      <c r="R2242">
        <v>924</v>
      </c>
      <c r="S2242" s="4">
        <v>5.5</v>
      </c>
      <c r="T2242" t="s">
        <v>79</v>
      </c>
    </row>
    <row r="2243" spans="1:20" x14ac:dyDescent="0.35">
      <c r="A2243" t="s">
        <v>4582</v>
      </c>
      <c r="B2243" s="5" t="s">
        <v>28799</v>
      </c>
      <c r="C2243" s="6">
        <v>60646</v>
      </c>
      <c r="D2243" t="s">
        <v>74</v>
      </c>
      <c r="E2243">
        <v>75808</v>
      </c>
      <c r="F2243" s="5" t="s">
        <v>58</v>
      </c>
      <c r="G2243" s="5" t="s">
        <v>24</v>
      </c>
      <c r="H2243" s="5" t="s">
        <v>75</v>
      </c>
      <c r="I2243" t="s">
        <v>35</v>
      </c>
      <c r="J2243" t="s">
        <v>75</v>
      </c>
      <c r="K2243">
        <v>50</v>
      </c>
      <c r="L2243" s="5" t="s">
        <v>4583</v>
      </c>
      <c r="M2243" s="5" t="s">
        <v>70</v>
      </c>
      <c r="N2243">
        <v>1</v>
      </c>
      <c r="O2243" t="s">
        <v>78</v>
      </c>
      <c r="P2243" s="1">
        <v>45308</v>
      </c>
      <c r="Q2243" s="1">
        <v>45380</v>
      </c>
      <c r="R2243">
        <v>1189</v>
      </c>
      <c r="S2243" s="4">
        <v>6.8</v>
      </c>
      <c r="T2243" t="s">
        <v>136</v>
      </c>
    </row>
    <row r="2244" spans="1:20" x14ac:dyDescent="0.35">
      <c r="A2244" t="s">
        <v>4584</v>
      </c>
      <c r="B2244" s="5" t="s">
        <v>28802</v>
      </c>
      <c r="C2244" s="6">
        <v>83782</v>
      </c>
      <c r="D2244" t="s">
        <v>41</v>
      </c>
      <c r="E2244">
        <v>71215</v>
      </c>
      <c r="F2244" s="5" t="s">
        <v>50</v>
      </c>
      <c r="G2244" s="5" t="s">
        <v>59</v>
      </c>
      <c r="H2244" s="5" t="s">
        <v>43</v>
      </c>
      <c r="I2244" t="s">
        <v>26</v>
      </c>
      <c r="J2244" t="s">
        <v>43</v>
      </c>
      <c r="K2244">
        <v>100</v>
      </c>
      <c r="L2244" s="5" t="s">
        <v>4585</v>
      </c>
      <c r="M2244" s="5" t="s">
        <v>28</v>
      </c>
      <c r="N2244">
        <v>2</v>
      </c>
      <c r="O2244" t="s">
        <v>29</v>
      </c>
      <c r="P2244" s="1">
        <v>45487</v>
      </c>
      <c r="Q2244" s="1">
        <v>45504</v>
      </c>
      <c r="R2244">
        <v>1645</v>
      </c>
      <c r="S2244" s="4">
        <v>7</v>
      </c>
      <c r="T2244" t="s">
        <v>243</v>
      </c>
    </row>
    <row r="2245" spans="1:20" x14ac:dyDescent="0.35">
      <c r="A2245" t="s">
        <v>4586</v>
      </c>
      <c r="B2245" s="5" t="s">
        <v>28802</v>
      </c>
      <c r="C2245" s="6">
        <v>130792</v>
      </c>
      <c r="D2245" t="s">
        <v>22</v>
      </c>
      <c r="E2245">
        <v>130792</v>
      </c>
      <c r="F2245" s="5" t="s">
        <v>23</v>
      </c>
      <c r="G2245" s="5" t="s">
        <v>51</v>
      </c>
      <c r="H2245" s="5" t="s">
        <v>52</v>
      </c>
      <c r="I2245" t="s">
        <v>44</v>
      </c>
      <c r="J2245" t="s">
        <v>93</v>
      </c>
      <c r="K2245">
        <v>0</v>
      </c>
      <c r="L2245" s="5" t="s">
        <v>4587</v>
      </c>
      <c r="M2245" s="5" t="s">
        <v>28</v>
      </c>
      <c r="N2245">
        <v>14</v>
      </c>
      <c r="O2245" t="s">
        <v>78</v>
      </c>
      <c r="P2245" s="1">
        <v>45758</v>
      </c>
      <c r="Q2245" s="1">
        <v>45773</v>
      </c>
      <c r="R2245">
        <v>697</v>
      </c>
      <c r="S2245" s="4">
        <v>8.4</v>
      </c>
      <c r="T2245" t="s">
        <v>79</v>
      </c>
    </row>
    <row r="2246" spans="1:20" x14ac:dyDescent="0.35">
      <c r="A2246" t="s">
        <v>4588</v>
      </c>
      <c r="B2246" s="5" t="s">
        <v>32</v>
      </c>
      <c r="C2246" s="6">
        <v>98316</v>
      </c>
      <c r="D2246" t="s">
        <v>22</v>
      </c>
      <c r="E2246">
        <v>98316</v>
      </c>
      <c r="F2246" s="5" t="s">
        <v>66</v>
      </c>
      <c r="G2246" s="5" t="s">
        <v>51</v>
      </c>
      <c r="H2246" s="5" t="s">
        <v>165</v>
      </c>
      <c r="I2246" t="s">
        <v>26</v>
      </c>
      <c r="J2246" t="s">
        <v>165</v>
      </c>
      <c r="K2246">
        <v>50</v>
      </c>
      <c r="L2246" s="5" t="s">
        <v>4589</v>
      </c>
      <c r="M2246" s="5" t="s">
        <v>28</v>
      </c>
      <c r="N2246">
        <v>9</v>
      </c>
      <c r="O2246" t="s">
        <v>131</v>
      </c>
      <c r="P2246" s="1">
        <v>45704</v>
      </c>
      <c r="Q2246" s="1">
        <v>45730</v>
      </c>
      <c r="R2246">
        <v>1669</v>
      </c>
      <c r="S2246" s="4">
        <v>7.8</v>
      </c>
      <c r="T2246" t="s">
        <v>277</v>
      </c>
    </row>
    <row r="2247" spans="1:20" x14ac:dyDescent="0.35">
      <c r="A2247" t="s">
        <v>4590</v>
      </c>
      <c r="B2247" s="5" t="s">
        <v>28801</v>
      </c>
      <c r="C2247" s="6">
        <v>157782</v>
      </c>
      <c r="D2247" t="s">
        <v>41</v>
      </c>
      <c r="E2247">
        <v>134115</v>
      </c>
      <c r="F2247" s="5" t="s">
        <v>66</v>
      </c>
      <c r="G2247" s="5" t="s">
        <v>24</v>
      </c>
      <c r="H2247" s="5" t="s">
        <v>126</v>
      </c>
      <c r="I2247" t="s">
        <v>26</v>
      </c>
      <c r="J2247" t="s">
        <v>126</v>
      </c>
      <c r="K2247">
        <v>100</v>
      </c>
      <c r="L2247" s="5" t="s">
        <v>4591</v>
      </c>
      <c r="M2247" s="5" t="s">
        <v>37</v>
      </c>
      <c r="N2247">
        <v>9</v>
      </c>
      <c r="O2247" t="s">
        <v>167</v>
      </c>
      <c r="P2247" s="1">
        <v>45658</v>
      </c>
      <c r="Q2247" s="1">
        <v>45715</v>
      </c>
      <c r="R2247">
        <v>709</v>
      </c>
      <c r="S2247" s="4">
        <v>5.6</v>
      </c>
      <c r="T2247" t="s">
        <v>210</v>
      </c>
    </row>
    <row r="2248" spans="1:20" x14ac:dyDescent="0.35">
      <c r="A2248" t="s">
        <v>4592</v>
      </c>
      <c r="B2248" s="5" t="s">
        <v>49</v>
      </c>
      <c r="C2248" s="6">
        <v>54428</v>
      </c>
      <c r="D2248" t="s">
        <v>22</v>
      </c>
      <c r="E2248">
        <v>54428</v>
      </c>
      <c r="F2248" s="5" t="s">
        <v>58</v>
      </c>
      <c r="G2248" s="5" t="s">
        <v>24</v>
      </c>
      <c r="H2248" s="5" t="s">
        <v>165</v>
      </c>
      <c r="I2248" t="s">
        <v>26</v>
      </c>
      <c r="J2248" t="s">
        <v>126</v>
      </c>
      <c r="K2248">
        <v>50</v>
      </c>
      <c r="L2248" s="5" t="s">
        <v>4593</v>
      </c>
      <c r="M2248" s="5" t="s">
        <v>70</v>
      </c>
      <c r="N2248">
        <v>0</v>
      </c>
      <c r="O2248" t="s">
        <v>172</v>
      </c>
      <c r="P2248" s="1">
        <v>45591</v>
      </c>
      <c r="Q2248" s="1">
        <v>45615</v>
      </c>
      <c r="R2248">
        <v>1158</v>
      </c>
      <c r="S2248" s="4">
        <v>5.2</v>
      </c>
      <c r="T2248" t="s">
        <v>95</v>
      </c>
    </row>
    <row r="2249" spans="1:20" x14ac:dyDescent="0.35">
      <c r="A2249" t="s">
        <v>4594</v>
      </c>
      <c r="B2249" s="5" t="s">
        <v>179</v>
      </c>
      <c r="C2249" s="6">
        <v>90867</v>
      </c>
      <c r="D2249" t="s">
        <v>41</v>
      </c>
      <c r="E2249">
        <v>77237</v>
      </c>
      <c r="F2249" s="5" t="s">
        <v>50</v>
      </c>
      <c r="G2249" s="5" t="s">
        <v>59</v>
      </c>
      <c r="H2249" s="5" t="s">
        <v>43</v>
      </c>
      <c r="I2249" t="s">
        <v>35</v>
      </c>
      <c r="J2249" t="s">
        <v>43</v>
      </c>
      <c r="K2249">
        <v>50</v>
      </c>
      <c r="L2249" s="5" t="s">
        <v>4595</v>
      </c>
      <c r="M2249" s="5" t="s">
        <v>54</v>
      </c>
      <c r="N2249">
        <v>2</v>
      </c>
      <c r="O2249" t="s">
        <v>131</v>
      </c>
      <c r="P2249" s="1">
        <v>45763</v>
      </c>
      <c r="Q2249" s="1">
        <v>45812</v>
      </c>
      <c r="R2249">
        <v>634</v>
      </c>
      <c r="S2249" s="4">
        <v>9.6999999999999993</v>
      </c>
      <c r="T2249" t="s">
        <v>63</v>
      </c>
    </row>
    <row r="2250" spans="1:20" x14ac:dyDescent="0.35">
      <c r="A2250" t="s">
        <v>4596</v>
      </c>
      <c r="B2250" s="5" t="s">
        <v>28800</v>
      </c>
      <c r="C2250" s="6">
        <v>67221</v>
      </c>
      <c r="D2250" t="s">
        <v>41</v>
      </c>
      <c r="E2250">
        <v>57138</v>
      </c>
      <c r="F2250" s="5" t="s">
        <v>58</v>
      </c>
      <c r="G2250" s="5" t="s">
        <v>59</v>
      </c>
      <c r="H2250" s="5" t="s">
        <v>151</v>
      </c>
      <c r="I2250" t="s">
        <v>44</v>
      </c>
      <c r="J2250" t="s">
        <v>151</v>
      </c>
      <c r="K2250">
        <v>50</v>
      </c>
      <c r="L2250" s="5" t="s">
        <v>4597</v>
      </c>
      <c r="M2250" s="5" t="s">
        <v>70</v>
      </c>
      <c r="N2250">
        <v>1</v>
      </c>
      <c r="O2250" t="s">
        <v>71</v>
      </c>
      <c r="P2250" s="1">
        <v>45417</v>
      </c>
      <c r="Q2250" s="1">
        <v>45441</v>
      </c>
      <c r="R2250">
        <v>2072</v>
      </c>
      <c r="S2250" s="4">
        <v>7.1</v>
      </c>
      <c r="T2250" t="s">
        <v>277</v>
      </c>
    </row>
    <row r="2251" spans="1:20" x14ac:dyDescent="0.35">
      <c r="A2251" t="s">
        <v>4598</v>
      </c>
      <c r="B2251" s="5" t="s">
        <v>105</v>
      </c>
      <c r="C2251" s="6">
        <v>154303</v>
      </c>
      <c r="D2251" t="s">
        <v>41</v>
      </c>
      <c r="E2251">
        <v>131158</v>
      </c>
      <c r="F2251" s="5" t="s">
        <v>23</v>
      </c>
      <c r="G2251" s="5" t="s">
        <v>51</v>
      </c>
      <c r="H2251" s="5" t="s">
        <v>60</v>
      </c>
      <c r="I2251" t="s">
        <v>26</v>
      </c>
      <c r="J2251" t="s">
        <v>60</v>
      </c>
      <c r="K2251">
        <v>100</v>
      </c>
      <c r="L2251" s="5" t="s">
        <v>4599</v>
      </c>
      <c r="M2251" s="5" t="s">
        <v>70</v>
      </c>
      <c r="N2251">
        <v>17</v>
      </c>
      <c r="O2251" t="s">
        <v>172</v>
      </c>
      <c r="P2251" s="1">
        <v>45435</v>
      </c>
      <c r="Q2251" s="1">
        <v>45465</v>
      </c>
      <c r="R2251">
        <v>2153</v>
      </c>
      <c r="S2251" s="4">
        <v>7.8</v>
      </c>
      <c r="T2251" t="s">
        <v>38</v>
      </c>
    </row>
    <row r="2252" spans="1:20" x14ac:dyDescent="0.35">
      <c r="A2252" t="s">
        <v>4600</v>
      </c>
      <c r="B2252" s="5" t="s">
        <v>40</v>
      </c>
      <c r="C2252" s="6">
        <v>100244</v>
      </c>
      <c r="D2252" t="s">
        <v>120</v>
      </c>
      <c r="E2252">
        <v>90220</v>
      </c>
      <c r="F2252" s="5" t="s">
        <v>58</v>
      </c>
      <c r="G2252" s="5" t="s">
        <v>59</v>
      </c>
      <c r="H2252" s="5" t="s">
        <v>121</v>
      </c>
      <c r="I2252" t="s">
        <v>44</v>
      </c>
      <c r="J2252" t="s">
        <v>467</v>
      </c>
      <c r="K2252">
        <v>0</v>
      </c>
      <c r="L2252" s="5" t="s">
        <v>4601</v>
      </c>
      <c r="M2252" s="5" t="s">
        <v>28</v>
      </c>
      <c r="N2252">
        <v>1</v>
      </c>
      <c r="O2252" t="s">
        <v>112</v>
      </c>
      <c r="P2252" s="1">
        <v>45732</v>
      </c>
      <c r="Q2252" s="1">
        <v>45788</v>
      </c>
      <c r="R2252">
        <v>1905</v>
      </c>
      <c r="S2252" s="4">
        <v>9.8000000000000007</v>
      </c>
      <c r="T2252" t="s">
        <v>103</v>
      </c>
    </row>
    <row r="2253" spans="1:20" x14ac:dyDescent="0.35">
      <c r="A2253" t="s">
        <v>4602</v>
      </c>
      <c r="B2253" s="5" t="s">
        <v>105</v>
      </c>
      <c r="C2253" s="6">
        <v>135424</v>
      </c>
      <c r="D2253" t="s">
        <v>22</v>
      </c>
      <c r="E2253">
        <v>135424</v>
      </c>
      <c r="F2253" s="5" t="s">
        <v>66</v>
      </c>
      <c r="G2253" s="5" t="s">
        <v>24</v>
      </c>
      <c r="H2253" s="5" t="s">
        <v>97</v>
      </c>
      <c r="I2253" t="s">
        <v>44</v>
      </c>
      <c r="J2253" t="s">
        <v>1211</v>
      </c>
      <c r="K2253">
        <v>100</v>
      </c>
      <c r="L2253" s="5" t="s">
        <v>4603</v>
      </c>
      <c r="M2253" s="5" t="s">
        <v>54</v>
      </c>
      <c r="N2253">
        <v>5</v>
      </c>
      <c r="O2253" t="s">
        <v>46</v>
      </c>
      <c r="P2253" s="1">
        <v>45481</v>
      </c>
      <c r="Q2253" s="1">
        <v>45520</v>
      </c>
      <c r="R2253">
        <v>562</v>
      </c>
      <c r="S2253" s="4">
        <v>7</v>
      </c>
      <c r="T2253" t="s">
        <v>47</v>
      </c>
    </row>
    <row r="2254" spans="1:20" x14ac:dyDescent="0.35">
      <c r="A2254" t="s">
        <v>4604</v>
      </c>
      <c r="B2254" s="5" t="s">
        <v>28802</v>
      </c>
      <c r="C2254" s="6">
        <v>61375</v>
      </c>
      <c r="D2254" t="s">
        <v>41</v>
      </c>
      <c r="E2254">
        <v>52169</v>
      </c>
      <c r="F2254" s="5" t="s">
        <v>58</v>
      </c>
      <c r="G2254" s="5" t="s">
        <v>24</v>
      </c>
      <c r="H2254" s="5" t="s">
        <v>60</v>
      </c>
      <c r="I2254" t="s">
        <v>44</v>
      </c>
      <c r="J2254" t="s">
        <v>60</v>
      </c>
      <c r="K2254">
        <v>100</v>
      </c>
      <c r="L2254" s="5" t="s">
        <v>4605</v>
      </c>
      <c r="M2254" s="5" t="s">
        <v>37</v>
      </c>
      <c r="N2254">
        <v>0</v>
      </c>
      <c r="O2254" t="s">
        <v>46</v>
      </c>
      <c r="P2254" s="1">
        <v>45646</v>
      </c>
      <c r="Q2254" s="1">
        <v>45712</v>
      </c>
      <c r="R2254">
        <v>1802</v>
      </c>
      <c r="S2254" s="4">
        <v>9.5</v>
      </c>
      <c r="T2254" t="s">
        <v>243</v>
      </c>
    </row>
    <row r="2255" spans="1:20" x14ac:dyDescent="0.35">
      <c r="A2255" t="s">
        <v>4606</v>
      </c>
      <c r="B2255" s="5" t="s">
        <v>73</v>
      </c>
      <c r="C2255" s="6">
        <v>113261</v>
      </c>
      <c r="D2255" t="s">
        <v>22</v>
      </c>
      <c r="E2255">
        <v>113261</v>
      </c>
      <c r="F2255" s="5" t="s">
        <v>50</v>
      </c>
      <c r="G2255" s="5" t="s">
        <v>24</v>
      </c>
      <c r="H2255" s="5" t="s">
        <v>25</v>
      </c>
      <c r="I2255" t="s">
        <v>35</v>
      </c>
      <c r="J2255" t="s">
        <v>25</v>
      </c>
      <c r="K2255">
        <v>0</v>
      </c>
      <c r="L2255" s="5" t="s">
        <v>4607</v>
      </c>
      <c r="M2255" s="5" t="s">
        <v>54</v>
      </c>
      <c r="N2255">
        <v>4</v>
      </c>
      <c r="O2255" t="s">
        <v>141</v>
      </c>
      <c r="P2255" s="1">
        <v>45630</v>
      </c>
      <c r="Q2255" s="1">
        <v>45669</v>
      </c>
      <c r="R2255">
        <v>1918</v>
      </c>
      <c r="S2255" s="4">
        <v>8.6999999999999993</v>
      </c>
      <c r="T2255" t="s">
        <v>108</v>
      </c>
    </row>
    <row r="2256" spans="1:20" x14ac:dyDescent="0.35">
      <c r="A2256" t="s">
        <v>4608</v>
      </c>
      <c r="B2256" s="5" t="s">
        <v>28799</v>
      </c>
      <c r="C2256" s="6">
        <v>114736</v>
      </c>
      <c r="D2256" t="s">
        <v>41</v>
      </c>
      <c r="E2256">
        <v>97526</v>
      </c>
      <c r="F2256" s="5" t="s">
        <v>66</v>
      </c>
      <c r="G2256" s="5" t="s">
        <v>24</v>
      </c>
      <c r="H2256" s="5" t="s">
        <v>151</v>
      </c>
      <c r="I2256" t="s">
        <v>44</v>
      </c>
      <c r="J2256" t="s">
        <v>940</v>
      </c>
      <c r="K2256">
        <v>0</v>
      </c>
      <c r="L2256" s="5" t="s">
        <v>4609</v>
      </c>
      <c r="M2256" s="5" t="s">
        <v>70</v>
      </c>
      <c r="N2256">
        <v>9</v>
      </c>
      <c r="O2256" t="s">
        <v>88</v>
      </c>
      <c r="P2256" s="1">
        <v>45403</v>
      </c>
      <c r="Q2256" s="1">
        <v>45420</v>
      </c>
      <c r="R2256">
        <v>2032</v>
      </c>
      <c r="S2256" s="4">
        <v>5.0999999999999996</v>
      </c>
      <c r="T2256" t="s">
        <v>103</v>
      </c>
    </row>
    <row r="2257" spans="1:20" x14ac:dyDescent="0.35">
      <c r="A2257" t="s">
        <v>4610</v>
      </c>
      <c r="B2257" s="5" t="s">
        <v>217</v>
      </c>
      <c r="C2257" s="6">
        <v>48296</v>
      </c>
      <c r="D2257" t="s">
        <v>22</v>
      </c>
      <c r="E2257">
        <v>48296</v>
      </c>
      <c r="F2257" s="5" t="s">
        <v>50</v>
      </c>
      <c r="G2257" s="5" t="s">
        <v>24</v>
      </c>
      <c r="H2257" s="5" t="s">
        <v>157</v>
      </c>
      <c r="I2257" t="s">
        <v>26</v>
      </c>
      <c r="J2257" t="s">
        <v>426</v>
      </c>
      <c r="K2257">
        <v>50</v>
      </c>
      <c r="L2257" s="5" t="s">
        <v>4611</v>
      </c>
      <c r="M2257" s="5" t="s">
        <v>28</v>
      </c>
      <c r="N2257">
        <v>2</v>
      </c>
      <c r="O2257" t="s">
        <v>88</v>
      </c>
      <c r="P2257" s="1">
        <v>45531</v>
      </c>
      <c r="Q2257" s="1">
        <v>45597</v>
      </c>
      <c r="R2257">
        <v>1041</v>
      </c>
      <c r="S2257" s="4">
        <v>6.4</v>
      </c>
      <c r="T2257" t="s">
        <v>55</v>
      </c>
    </row>
    <row r="2258" spans="1:20" x14ac:dyDescent="0.35">
      <c r="A2258" t="s">
        <v>4612</v>
      </c>
      <c r="B2258" s="5" t="s">
        <v>28801</v>
      </c>
      <c r="C2258" s="6">
        <v>205168</v>
      </c>
      <c r="D2258" t="s">
        <v>22</v>
      </c>
      <c r="E2258">
        <v>205168</v>
      </c>
      <c r="F2258" s="5" t="s">
        <v>23</v>
      </c>
      <c r="G2258" s="5" t="s">
        <v>42</v>
      </c>
      <c r="H2258" s="5" t="s">
        <v>25</v>
      </c>
      <c r="I2258" t="s">
        <v>35</v>
      </c>
      <c r="J2258" t="s">
        <v>25</v>
      </c>
      <c r="K2258">
        <v>100</v>
      </c>
      <c r="L2258" s="5" t="s">
        <v>4613</v>
      </c>
      <c r="M2258" s="5" t="s">
        <v>28</v>
      </c>
      <c r="N2258">
        <v>10</v>
      </c>
      <c r="O2258" t="s">
        <v>141</v>
      </c>
      <c r="P2258" s="1">
        <v>45592</v>
      </c>
      <c r="Q2258" s="1">
        <v>45611</v>
      </c>
      <c r="R2258">
        <v>2325</v>
      </c>
      <c r="S2258" s="4">
        <v>7.7</v>
      </c>
      <c r="T2258" t="s">
        <v>55</v>
      </c>
    </row>
    <row r="2259" spans="1:20" x14ac:dyDescent="0.35">
      <c r="A2259" t="s">
        <v>4614</v>
      </c>
      <c r="B2259" s="5" t="s">
        <v>40</v>
      </c>
      <c r="C2259" s="6">
        <v>44379</v>
      </c>
      <c r="D2259" t="s">
        <v>22</v>
      </c>
      <c r="E2259">
        <v>44379</v>
      </c>
      <c r="F2259" s="5" t="s">
        <v>66</v>
      </c>
      <c r="G2259" s="5" t="s">
        <v>51</v>
      </c>
      <c r="H2259" s="5" t="s">
        <v>157</v>
      </c>
      <c r="I2259" t="s">
        <v>44</v>
      </c>
      <c r="J2259" t="s">
        <v>157</v>
      </c>
      <c r="K2259">
        <v>0</v>
      </c>
      <c r="L2259" s="5" t="s">
        <v>4615</v>
      </c>
      <c r="M2259" s="5" t="s">
        <v>37</v>
      </c>
      <c r="N2259">
        <v>7</v>
      </c>
      <c r="O2259" t="s">
        <v>135</v>
      </c>
      <c r="P2259" s="1">
        <v>45379</v>
      </c>
      <c r="Q2259" s="1">
        <v>45428</v>
      </c>
      <c r="R2259">
        <v>2495</v>
      </c>
      <c r="S2259" s="4">
        <v>6.4</v>
      </c>
      <c r="T2259" t="s">
        <v>136</v>
      </c>
    </row>
    <row r="2260" spans="1:20" x14ac:dyDescent="0.35">
      <c r="A2260" t="s">
        <v>4616</v>
      </c>
      <c r="B2260" s="5" t="s">
        <v>32</v>
      </c>
      <c r="C2260" s="6">
        <v>89555</v>
      </c>
      <c r="D2260" t="s">
        <v>81</v>
      </c>
      <c r="E2260">
        <v>120899</v>
      </c>
      <c r="F2260" s="5" t="s">
        <v>58</v>
      </c>
      <c r="G2260" s="5" t="s">
        <v>51</v>
      </c>
      <c r="H2260" s="5" t="s">
        <v>82</v>
      </c>
      <c r="I2260" t="s">
        <v>35</v>
      </c>
      <c r="J2260" t="s">
        <v>151</v>
      </c>
      <c r="K2260">
        <v>100</v>
      </c>
      <c r="L2260" s="5" t="s">
        <v>4617</v>
      </c>
      <c r="M2260" s="5" t="s">
        <v>70</v>
      </c>
      <c r="N2260">
        <v>1</v>
      </c>
      <c r="O2260" t="s">
        <v>107</v>
      </c>
      <c r="P2260" s="1">
        <v>45685</v>
      </c>
      <c r="Q2260" s="1">
        <v>45716</v>
      </c>
      <c r="R2260">
        <v>608</v>
      </c>
      <c r="S2260" s="4">
        <v>8.8000000000000007</v>
      </c>
      <c r="T2260" t="s">
        <v>38</v>
      </c>
    </row>
    <row r="2261" spans="1:20" x14ac:dyDescent="0.35">
      <c r="A2261" t="s">
        <v>4618</v>
      </c>
      <c r="B2261" s="5" t="s">
        <v>32</v>
      </c>
      <c r="C2261" s="6">
        <v>186544</v>
      </c>
      <c r="D2261" t="s">
        <v>74</v>
      </c>
      <c r="E2261">
        <v>233180</v>
      </c>
      <c r="F2261" s="5" t="s">
        <v>23</v>
      </c>
      <c r="G2261" s="5" t="s">
        <v>51</v>
      </c>
      <c r="H2261" s="5" t="s">
        <v>75</v>
      </c>
      <c r="I2261" t="s">
        <v>35</v>
      </c>
      <c r="J2261" t="s">
        <v>480</v>
      </c>
      <c r="K2261">
        <v>0</v>
      </c>
      <c r="L2261" s="5" t="s">
        <v>4619</v>
      </c>
      <c r="M2261" s="5" t="s">
        <v>70</v>
      </c>
      <c r="N2261">
        <v>15</v>
      </c>
      <c r="O2261" t="s">
        <v>46</v>
      </c>
      <c r="P2261" s="1">
        <v>45518</v>
      </c>
      <c r="Q2261" s="1">
        <v>45543</v>
      </c>
      <c r="R2261">
        <v>990</v>
      </c>
      <c r="S2261" s="4">
        <v>9.5</v>
      </c>
      <c r="T2261" t="s">
        <v>108</v>
      </c>
    </row>
    <row r="2262" spans="1:20" x14ac:dyDescent="0.35">
      <c r="A2262" t="s">
        <v>4620</v>
      </c>
      <c r="B2262" s="5" t="s">
        <v>100</v>
      </c>
      <c r="C2262" s="6">
        <v>130260</v>
      </c>
      <c r="D2262" t="s">
        <v>22</v>
      </c>
      <c r="E2262">
        <v>130260</v>
      </c>
      <c r="F2262" s="5" t="s">
        <v>50</v>
      </c>
      <c r="G2262" s="5" t="s">
        <v>51</v>
      </c>
      <c r="H2262" s="5" t="s">
        <v>68</v>
      </c>
      <c r="I2262" t="s">
        <v>26</v>
      </c>
      <c r="J2262" t="s">
        <v>68</v>
      </c>
      <c r="K2262">
        <v>50</v>
      </c>
      <c r="L2262" s="5" t="s">
        <v>4621</v>
      </c>
      <c r="M2262" s="5" t="s">
        <v>28</v>
      </c>
      <c r="N2262">
        <v>3</v>
      </c>
      <c r="O2262" t="s">
        <v>62</v>
      </c>
      <c r="P2262" s="1">
        <v>45410</v>
      </c>
      <c r="Q2262" s="1">
        <v>45456</v>
      </c>
      <c r="R2262">
        <v>543</v>
      </c>
      <c r="S2262" s="4">
        <v>5.0999999999999996</v>
      </c>
      <c r="T2262" t="s">
        <v>30</v>
      </c>
    </row>
    <row r="2263" spans="1:20" x14ac:dyDescent="0.35">
      <c r="A2263" t="s">
        <v>4622</v>
      </c>
      <c r="B2263" s="5" t="s">
        <v>162</v>
      </c>
      <c r="C2263" s="6">
        <v>61880</v>
      </c>
      <c r="D2263" t="s">
        <v>22</v>
      </c>
      <c r="E2263">
        <v>61880</v>
      </c>
      <c r="F2263" s="5" t="s">
        <v>23</v>
      </c>
      <c r="G2263" s="5" t="s">
        <v>59</v>
      </c>
      <c r="H2263" s="5" t="s">
        <v>116</v>
      </c>
      <c r="I2263" t="s">
        <v>44</v>
      </c>
      <c r="J2263" t="s">
        <v>116</v>
      </c>
      <c r="K2263">
        <v>100</v>
      </c>
      <c r="L2263" s="5" t="s">
        <v>4623</v>
      </c>
      <c r="M2263" s="5" t="s">
        <v>37</v>
      </c>
      <c r="N2263">
        <v>14</v>
      </c>
      <c r="O2263" t="s">
        <v>147</v>
      </c>
      <c r="P2263" s="1">
        <v>45662</v>
      </c>
      <c r="Q2263" s="1">
        <v>45734</v>
      </c>
      <c r="R2263">
        <v>2089</v>
      </c>
      <c r="S2263" s="4">
        <v>6.2</v>
      </c>
      <c r="T2263" t="s">
        <v>210</v>
      </c>
    </row>
    <row r="2264" spans="1:20" x14ac:dyDescent="0.35">
      <c r="A2264" t="s">
        <v>4624</v>
      </c>
      <c r="B2264" s="5" t="s">
        <v>57</v>
      </c>
      <c r="C2264" s="6">
        <v>185105</v>
      </c>
      <c r="D2264" t="s">
        <v>41</v>
      </c>
      <c r="E2264">
        <v>157339</v>
      </c>
      <c r="F2264" s="5" t="s">
        <v>23</v>
      </c>
      <c r="G2264" s="5" t="s">
        <v>59</v>
      </c>
      <c r="H2264" s="5" t="s">
        <v>60</v>
      </c>
      <c r="I2264" t="s">
        <v>26</v>
      </c>
      <c r="J2264" t="s">
        <v>60</v>
      </c>
      <c r="K2264">
        <v>50</v>
      </c>
      <c r="L2264" s="5" t="s">
        <v>4625</v>
      </c>
      <c r="M2264" s="5" t="s">
        <v>54</v>
      </c>
      <c r="N2264">
        <v>11</v>
      </c>
      <c r="O2264" t="s">
        <v>141</v>
      </c>
      <c r="P2264" s="1">
        <v>45607</v>
      </c>
      <c r="Q2264" s="1">
        <v>45642</v>
      </c>
      <c r="R2264">
        <v>944</v>
      </c>
      <c r="S2264" s="4">
        <v>6</v>
      </c>
      <c r="T2264" t="s">
        <v>136</v>
      </c>
    </row>
    <row r="2265" spans="1:20" x14ac:dyDescent="0.35">
      <c r="A2265" t="s">
        <v>4626</v>
      </c>
      <c r="B2265" s="5" t="s">
        <v>73</v>
      </c>
      <c r="C2265" s="6">
        <v>60068</v>
      </c>
      <c r="D2265" t="s">
        <v>41</v>
      </c>
      <c r="E2265">
        <v>51058</v>
      </c>
      <c r="F2265" s="5" t="s">
        <v>58</v>
      </c>
      <c r="G2265" s="5" t="s">
        <v>42</v>
      </c>
      <c r="H2265" s="5" t="s">
        <v>126</v>
      </c>
      <c r="I2265" t="s">
        <v>26</v>
      </c>
      <c r="J2265" t="s">
        <v>126</v>
      </c>
      <c r="K2265">
        <v>0</v>
      </c>
      <c r="L2265" s="5" t="s">
        <v>4627</v>
      </c>
      <c r="M2265" s="5" t="s">
        <v>37</v>
      </c>
      <c r="N2265">
        <v>1</v>
      </c>
      <c r="O2265" t="s">
        <v>71</v>
      </c>
      <c r="P2265" s="1">
        <v>45358</v>
      </c>
      <c r="Q2265" s="1">
        <v>45374</v>
      </c>
      <c r="R2265">
        <v>1856</v>
      </c>
      <c r="S2265" s="4">
        <v>5.8</v>
      </c>
      <c r="T2265" t="s">
        <v>47</v>
      </c>
    </row>
    <row r="2266" spans="1:20" x14ac:dyDescent="0.35">
      <c r="A2266" t="s">
        <v>4628</v>
      </c>
      <c r="B2266" s="5" t="s">
        <v>28799</v>
      </c>
      <c r="C2266" s="6">
        <v>152832</v>
      </c>
      <c r="D2266" t="s">
        <v>33</v>
      </c>
      <c r="E2266">
        <v>16811520</v>
      </c>
      <c r="F2266" s="5" t="s">
        <v>66</v>
      </c>
      <c r="G2266" s="5" t="s">
        <v>51</v>
      </c>
      <c r="H2266" s="5" t="s">
        <v>34</v>
      </c>
      <c r="I2266" t="s">
        <v>35</v>
      </c>
      <c r="J2266" t="s">
        <v>34</v>
      </c>
      <c r="K2266">
        <v>100</v>
      </c>
      <c r="L2266" s="5" t="s">
        <v>4629</v>
      </c>
      <c r="M2266" s="5" t="s">
        <v>70</v>
      </c>
      <c r="N2266">
        <v>9</v>
      </c>
      <c r="O2266" t="s">
        <v>85</v>
      </c>
      <c r="P2266" s="1">
        <v>45689</v>
      </c>
      <c r="Q2266" s="1">
        <v>45731</v>
      </c>
      <c r="R2266">
        <v>2241</v>
      </c>
      <c r="S2266" s="4">
        <v>7.9</v>
      </c>
      <c r="T2266" t="s">
        <v>30</v>
      </c>
    </row>
    <row r="2267" spans="1:20" x14ac:dyDescent="0.35">
      <c r="A2267" t="s">
        <v>4630</v>
      </c>
      <c r="B2267" s="5" t="s">
        <v>73</v>
      </c>
      <c r="C2267" s="6">
        <v>163684</v>
      </c>
      <c r="D2267" t="s">
        <v>81</v>
      </c>
      <c r="E2267">
        <v>220973</v>
      </c>
      <c r="F2267" s="5" t="s">
        <v>66</v>
      </c>
      <c r="G2267" s="5" t="s">
        <v>42</v>
      </c>
      <c r="H2267" s="5" t="s">
        <v>82</v>
      </c>
      <c r="I2267" t="s">
        <v>35</v>
      </c>
      <c r="J2267" t="s">
        <v>110</v>
      </c>
      <c r="K2267">
        <v>0</v>
      </c>
      <c r="L2267" s="5" t="s">
        <v>4631</v>
      </c>
      <c r="M2267" s="5" t="s">
        <v>28</v>
      </c>
      <c r="N2267">
        <v>5</v>
      </c>
      <c r="O2267" t="s">
        <v>46</v>
      </c>
      <c r="P2267" s="1">
        <v>45413</v>
      </c>
      <c r="Q2267" s="1">
        <v>45477</v>
      </c>
      <c r="R2267">
        <v>2186</v>
      </c>
      <c r="S2267" s="4">
        <v>9.6999999999999993</v>
      </c>
      <c r="T2267" t="s">
        <v>153</v>
      </c>
    </row>
    <row r="2268" spans="1:20" x14ac:dyDescent="0.35">
      <c r="A2268" t="s">
        <v>4632</v>
      </c>
      <c r="B2268" s="5" t="s">
        <v>91</v>
      </c>
      <c r="C2268" s="6">
        <v>51675</v>
      </c>
      <c r="D2268" t="s">
        <v>81</v>
      </c>
      <c r="E2268">
        <v>69761</v>
      </c>
      <c r="F2268" s="5" t="s">
        <v>58</v>
      </c>
      <c r="G2268" s="5" t="s">
        <v>24</v>
      </c>
      <c r="H2268" s="5" t="s">
        <v>82</v>
      </c>
      <c r="I2268" t="s">
        <v>26</v>
      </c>
      <c r="J2268" t="s">
        <v>82</v>
      </c>
      <c r="K2268">
        <v>50</v>
      </c>
      <c r="L2268" s="5" t="s">
        <v>4633</v>
      </c>
      <c r="M2268" s="5" t="s">
        <v>37</v>
      </c>
      <c r="N2268">
        <v>0</v>
      </c>
      <c r="O2268" t="s">
        <v>112</v>
      </c>
      <c r="P2268" s="1">
        <v>45665</v>
      </c>
      <c r="Q2268" s="1">
        <v>45690</v>
      </c>
      <c r="R2268">
        <v>1966</v>
      </c>
      <c r="S2268" s="4">
        <v>5.3</v>
      </c>
      <c r="T2268" t="s">
        <v>38</v>
      </c>
    </row>
    <row r="2269" spans="1:20" x14ac:dyDescent="0.35">
      <c r="A2269" t="s">
        <v>4634</v>
      </c>
      <c r="B2269" s="5" t="s">
        <v>105</v>
      </c>
      <c r="C2269" s="6">
        <v>270523</v>
      </c>
      <c r="D2269" t="s">
        <v>22</v>
      </c>
      <c r="E2269">
        <v>270523</v>
      </c>
      <c r="F2269" s="5" t="s">
        <v>23</v>
      </c>
      <c r="G2269" s="5" t="s">
        <v>24</v>
      </c>
      <c r="H2269" s="5" t="s">
        <v>68</v>
      </c>
      <c r="I2269" t="s">
        <v>44</v>
      </c>
      <c r="J2269" t="s">
        <v>354</v>
      </c>
      <c r="K2269">
        <v>100</v>
      </c>
      <c r="L2269" s="5" t="s">
        <v>4635</v>
      </c>
      <c r="M2269" s="5" t="s">
        <v>28</v>
      </c>
      <c r="N2269">
        <v>12</v>
      </c>
      <c r="O2269" t="s">
        <v>78</v>
      </c>
      <c r="P2269" s="1">
        <v>45459</v>
      </c>
      <c r="Q2269" s="1">
        <v>45503</v>
      </c>
      <c r="R2269">
        <v>1569</v>
      </c>
      <c r="S2269" s="4">
        <v>9.6999999999999993</v>
      </c>
      <c r="T2269" t="s">
        <v>30</v>
      </c>
    </row>
    <row r="2270" spans="1:20" x14ac:dyDescent="0.35">
      <c r="A2270" t="s">
        <v>4636</v>
      </c>
      <c r="B2270" s="5" t="s">
        <v>105</v>
      </c>
      <c r="C2270" s="6">
        <v>138679</v>
      </c>
      <c r="D2270" t="s">
        <v>41</v>
      </c>
      <c r="E2270">
        <v>117877</v>
      </c>
      <c r="F2270" s="5" t="s">
        <v>66</v>
      </c>
      <c r="G2270" s="5" t="s">
        <v>24</v>
      </c>
      <c r="H2270" s="5" t="s">
        <v>60</v>
      </c>
      <c r="I2270" t="s">
        <v>26</v>
      </c>
      <c r="J2270" t="s">
        <v>52</v>
      </c>
      <c r="K2270">
        <v>100</v>
      </c>
      <c r="L2270" s="5" t="s">
        <v>4637</v>
      </c>
      <c r="M2270" s="5" t="s">
        <v>70</v>
      </c>
      <c r="N2270">
        <v>8</v>
      </c>
      <c r="O2270" t="s">
        <v>167</v>
      </c>
      <c r="P2270" s="1">
        <v>45606</v>
      </c>
      <c r="Q2270" s="1">
        <v>45656</v>
      </c>
      <c r="R2270">
        <v>681</v>
      </c>
      <c r="S2270" s="4">
        <v>6.2</v>
      </c>
      <c r="T2270" t="s">
        <v>108</v>
      </c>
    </row>
    <row r="2271" spans="1:20" x14ac:dyDescent="0.35">
      <c r="A2271" t="s">
        <v>4638</v>
      </c>
      <c r="B2271" s="5" t="s">
        <v>21</v>
      </c>
      <c r="C2271" s="6">
        <v>153448</v>
      </c>
      <c r="D2271" t="s">
        <v>92</v>
      </c>
      <c r="E2271">
        <v>115086</v>
      </c>
      <c r="F2271" s="5" t="s">
        <v>23</v>
      </c>
      <c r="G2271" s="5" t="s">
        <v>24</v>
      </c>
      <c r="H2271" s="5" t="s">
        <v>93</v>
      </c>
      <c r="I2271" t="s">
        <v>44</v>
      </c>
      <c r="J2271" t="s">
        <v>93</v>
      </c>
      <c r="K2271">
        <v>100</v>
      </c>
      <c r="L2271" s="5" t="s">
        <v>4639</v>
      </c>
      <c r="M2271" s="5" t="s">
        <v>37</v>
      </c>
      <c r="N2271">
        <v>16</v>
      </c>
      <c r="O2271" t="s">
        <v>172</v>
      </c>
      <c r="P2271" s="1">
        <v>45622</v>
      </c>
      <c r="Q2271" s="1">
        <v>45636</v>
      </c>
      <c r="R2271">
        <v>2074</v>
      </c>
      <c r="S2271" s="4">
        <v>9.6999999999999993</v>
      </c>
      <c r="T2271" t="s">
        <v>47</v>
      </c>
    </row>
    <row r="2272" spans="1:20" x14ac:dyDescent="0.35">
      <c r="A2272" t="s">
        <v>4640</v>
      </c>
      <c r="B2272" s="5" t="s">
        <v>179</v>
      </c>
      <c r="C2272" s="6">
        <v>99198</v>
      </c>
      <c r="D2272" t="s">
        <v>120</v>
      </c>
      <c r="E2272">
        <v>89278</v>
      </c>
      <c r="F2272" s="5" t="s">
        <v>58</v>
      </c>
      <c r="G2272" s="5" t="s">
        <v>51</v>
      </c>
      <c r="H2272" s="5" t="s">
        <v>121</v>
      </c>
      <c r="I2272" t="s">
        <v>26</v>
      </c>
      <c r="J2272" t="s">
        <v>212</v>
      </c>
      <c r="K2272">
        <v>100</v>
      </c>
      <c r="L2272" s="5" t="s">
        <v>4641</v>
      </c>
      <c r="M2272" s="5" t="s">
        <v>54</v>
      </c>
      <c r="N2272">
        <v>0</v>
      </c>
      <c r="O2272" t="s">
        <v>131</v>
      </c>
      <c r="P2272" s="1">
        <v>45318</v>
      </c>
      <c r="Q2272" s="1">
        <v>45371</v>
      </c>
      <c r="R2272">
        <v>916</v>
      </c>
      <c r="S2272" s="4">
        <v>6.3</v>
      </c>
      <c r="T2272" t="s">
        <v>95</v>
      </c>
    </row>
    <row r="2273" spans="1:20" x14ac:dyDescent="0.35">
      <c r="A2273" t="s">
        <v>4642</v>
      </c>
      <c r="B2273" s="5" t="s">
        <v>28802</v>
      </c>
      <c r="C2273" s="6">
        <v>108736</v>
      </c>
      <c r="D2273" t="s">
        <v>41</v>
      </c>
      <c r="E2273">
        <v>92426</v>
      </c>
      <c r="F2273" s="5" t="s">
        <v>66</v>
      </c>
      <c r="G2273" s="5" t="s">
        <v>51</v>
      </c>
      <c r="H2273" s="5" t="s">
        <v>126</v>
      </c>
      <c r="I2273" t="s">
        <v>44</v>
      </c>
      <c r="J2273" t="s">
        <v>126</v>
      </c>
      <c r="K2273">
        <v>0</v>
      </c>
      <c r="L2273" s="5" t="s">
        <v>4643</v>
      </c>
      <c r="M2273" s="5" t="s">
        <v>28</v>
      </c>
      <c r="N2273">
        <v>6</v>
      </c>
      <c r="O2273" t="s">
        <v>46</v>
      </c>
      <c r="P2273" s="1">
        <v>45624</v>
      </c>
      <c r="Q2273" s="1">
        <v>45647</v>
      </c>
      <c r="R2273">
        <v>1268</v>
      </c>
      <c r="S2273" s="4">
        <v>7.8</v>
      </c>
      <c r="T2273" t="s">
        <v>79</v>
      </c>
    </row>
    <row r="2274" spans="1:20" x14ac:dyDescent="0.35">
      <c r="A2274" t="s">
        <v>4644</v>
      </c>
      <c r="B2274" s="5" t="s">
        <v>28799</v>
      </c>
      <c r="C2274" s="6">
        <v>108349</v>
      </c>
      <c r="D2274" t="s">
        <v>41</v>
      </c>
      <c r="E2274">
        <v>92097</v>
      </c>
      <c r="F2274" s="5" t="s">
        <v>66</v>
      </c>
      <c r="G2274" s="5" t="s">
        <v>24</v>
      </c>
      <c r="H2274" s="5" t="s">
        <v>126</v>
      </c>
      <c r="I2274" t="s">
        <v>44</v>
      </c>
      <c r="J2274" t="s">
        <v>126</v>
      </c>
      <c r="K2274">
        <v>0</v>
      </c>
      <c r="L2274" s="5" t="s">
        <v>4645</v>
      </c>
      <c r="M2274" s="5" t="s">
        <v>37</v>
      </c>
      <c r="N2274">
        <v>8</v>
      </c>
      <c r="O2274" t="s">
        <v>131</v>
      </c>
      <c r="P2274" s="1">
        <v>45702</v>
      </c>
      <c r="Q2274" s="1">
        <v>45772</v>
      </c>
      <c r="R2274">
        <v>944</v>
      </c>
      <c r="S2274" s="4">
        <v>5.0999999999999996</v>
      </c>
      <c r="T2274" t="s">
        <v>38</v>
      </c>
    </row>
    <row r="2275" spans="1:20" x14ac:dyDescent="0.35">
      <c r="A2275" t="s">
        <v>4646</v>
      </c>
      <c r="B2275" s="5" t="s">
        <v>73</v>
      </c>
      <c r="C2275" s="6">
        <v>97976</v>
      </c>
      <c r="D2275" t="s">
        <v>22</v>
      </c>
      <c r="E2275">
        <v>97976</v>
      </c>
      <c r="F2275" s="5" t="s">
        <v>66</v>
      </c>
      <c r="G2275" s="5" t="s">
        <v>51</v>
      </c>
      <c r="H2275" s="5" t="s">
        <v>52</v>
      </c>
      <c r="I2275" t="s">
        <v>26</v>
      </c>
      <c r="J2275" t="s">
        <v>52</v>
      </c>
      <c r="K2275">
        <v>100</v>
      </c>
      <c r="L2275" s="5" t="s">
        <v>4647</v>
      </c>
      <c r="M2275" s="5" t="s">
        <v>28</v>
      </c>
      <c r="N2275">
        <v>9</v>
      </c>
      <c r="O2275" t="s">
        <v>107</v>
      </c>
      <c r="P2275" s="1">
        <v>45296</v>
      </c>
      <c r="Q2275" s="1">
        <v>45334</v>
      </c>
      <c r="R2275">
        <v>1332</v>
      </c>
      <c r="S2275" s="4">
        <v>5.6</v>
      </c>
      <c r="T2275" t="s">
        <v>30</v>
      </c>
    </row>
    <row r="2276" spans="1:20" x14ac:dyDescent="0.35">
      <c r="A2276" t="s">
        <v>4648</v>
      </c>
      <c r="B2276" s="5" t="s">
        <v>40</v>
      </c>
      <c r="C2276" s="6">
        <v>106852</v>
      </c>
      <c r="D2276" t="s">
        <v>22</v>
      </c>
      <c r="E2276">
        <v>106852</v>
      </c>
      <c r="F2276" s="5" t="s">
        <v>50</v>
      </c>
      <c r="G2276" s="5" t="s">
        <v>59</v>
      </c>
      <c r="H2276" s="5" t="s">
        <v>25</v>
      </c>
      <c r="I2276" t="s">
        <v>35</v>
      </c>
      <c r="J2276" t="s">
        <v>101</v>
      </c>
      <c r="K2276">
        <v>50</v>
      </c>
      <c r="L2276" s="5" t="s">
        <v>4649</v>
      </c>
      <c r="M2276" s="5" t="s">
        <v>54</v>
      </c>
      <c r="N2276">
        <v>2</v>
      </c>
      <c r="O2276" t="s">
        <v>46</v>
      </c>
      <c r="P2276" s="1">
        <v>45494</v>
      </c>
      <c r="Q2276" s="1">
        <v>45536</v>
      </c>
      <c r="R2276">
        <v>2193</v>
      </c>
      <c r="S2276" s="4">
        <v>9.1</v>
      </c>
      <c r="T2276" t="s">
        <v>243</v>
      </c>
    </row>
    <row r="2277" spans="1:20" x14ac:dyDescent="0.35">
      <c r="A2277" t="s">
        <v>4650</v>
      </c>
      <c r="B2277" s="5" t="s">
        <v>28802</v>
      </c>
      <c r="C2277" s="6">
        <v>157337</v>
      </c>
      <c r="D2277" t="s">
        <v>120</v>
      </c>
      <c r="E2277">
        <v>141603</v>
      </c>
      <c r="F2277" s="5" t="s">
        <v>66</v>
      </c>
      <c r="G2277" s="5" t="s">
        <v>42</v>
      </c>
      <c r="H2277" s="5" t="s">
        <v>121</v>
      </c>
      <c r="I2277" t="s">
        <v>44</v>
      </c>
      <c r="J2277" t="s">
        <v>304</v>
      </c>
      <c r="K2277">
        <v>100</v>
      </c>
      <c r="L2277" s="5" t="s">
        <v>4651</v>
      </c>
      <c r="M2277" s="5" t="s">
        <v>37</v>
      </c>
      <c r="N2277">
        <v>5</v>
      </c>
      <c r="O2277" t="s">
        <v>167</v>
      </c>
      <c r="P2277" s="1">
        <v>45467</v>
      </c>
      <c r="Q2277" s="1">
        <v>45503</v>
      </c>
      <c r="R2277">
        <v>1623</v>
      </c>
      <c r="S2277" s="4">
        <v>6.4</v>
      </c>
      <c r="T2277" t="s">
        <v>277</v>
      </c>
    </row>
    <row r="2278" spans="1:20" x14ac:dyDescent="0.35">
      <c r="A2278" t="s">
        <v>4652</v>
      </c>
      <c r="B2278" s="5" t="s">
        <v>40</v>
      </c>
      <c r="C2278" s="6">
        <v>119797</v>
      </c>
      <c r="D2278" t="s">
        <v>120</v>
      </c>
      <c r="E2278">
        <v>107817</v>
      </c>
      <c r="F2278" s="5" t="s">
        <v>58</v>
      </c>
      <c r="G2278" s="5" t="s">
        <v>59</v>
      </c>
      <c r="H2278" s="5" t="s">
        <v>121</v>
      </c>
      <c r="I2278" t="s">
        <v>35</v>
      </c>
      <c r="J2278" t="s">
        <v>121</v>
      </c>
      <c r="K2278">
        <v>50</v>
      </c>
      <c r="L2278" s="5" t="s">
        <v>4653</v>
      </c>
      <c r="M2278" s="5" t="s">
        <v>28</v>
      </c>
      <c r="N2278">
        <v>0</v>
      </c>
      <c r="O2278" t="s">
        <v>107</v>
      </c>
      <c r="P2278" s="1">
        <v>45470</v>
      </c>
      <c r="Q2278" s="1">
        <v>45500</v>
      </c>
      <c r="R2278">
        <v>624</v>
      </c>
      <c r="S2278" s="4">
        <v>6.4</v>
      </c>
      <c r="T2278" t="s">
        <v>136</v>
      </c>
    </row>
    <row r="2279" spans="1:20" x14ac:dyDescent="0.35">
      <c r="A2279" t="s">
        <v>4654</v>
      </c>
      <c r="B2279" s="5" t="s">
        <v>28800</v>
      </c>
      <c r="C2279" s="6">
        <v>69161</v>
      </c>
      <c r="D2279" t="s">
        <v>22</v>
      </c>
      <c r="E2279">
        <v>69161</v>
      </c>
      <c r="F2279" s="5" t="s">
        <v>23</v>
      </c>
      <c r="G2279" s="5" t="s">
        <v>51</v>
      </c>
      <c r="H2279" s="5" t="s">
        <v>116</v>
      </c>
      <c r="I2279" t="s">
        <v>26</v>
      </c>
      <c r="J2279" t="s">
        <v>116</v>
      </c>
      <c r="K2279">
        <v>100</v>
      </c>
      <c r="L2279" s="5" t="s">
        <v>4655</v>
      </c>
      <c r="M2279" s="5" t="s">
        <v>70</v>
      </c>
      <c r="N2279">
        <v>15</v>
      </c>
      <c r="O2279" t="s">
        <v>112</v>
      </c>
      <c r="P2279" s="1">
        <v>45504</v>
      </c>
      <c r="Q2279" s="1">
        <v>45553</v>
      </c>
      <c r="R2279">
        <v>997</v>
      </c>
      <c r="S2279" s="4">
        <v>5.6</v>
      </c>
      <c r="T2279" t="s">
        <v>103</v>
      </c>
    </row>
    <row r="2280" spans="1:20" x14ac:dyDescent="0.35">
      <c r="A2280" t="s">
        <v>4656</v>
      </c>
      <c r="B2280" s="5" t="s">
        <v>40</v>
      </c>
      <c r="C2280" s="6">
        <v>138491</v>
      </c>
      <c r="D2280" t="s">
        <v>81</v>
      </c>
      <c r="E2280">
        <v>186963</v>
      </c>
      <c r="F2280" s="5" t="s">
        <v>23</v>
      </c>
      <c r="G2280" s="5" t="s">
        <v>51</v>
      </c>
      <c r="H2280" s="5" t="s">
        <v>82</v>
      </c>
      <c r="I2280" t="s">
        <v>26</v>
      </c>
      <c r="J2280" t="s">
        <v>82</v>
      </c>
      <c r="K2280">
        <v>50</v>
      </c>
      <c r="L2280" s="5" t="s">
        <v>4657</v>
      </c>
      <c r="M2280" s="5" t="s">
        <v>37</v>
      </c>
      <c r="N2280">
        <v>18</v>
      </c>
      <c r="O2280" t="s">
        <v>88</v>
      </c>
      <c r="P2280" s="1">
        <v>45645</v>
      </c>
      <c r="Q2280" s="1">
        <v>45683</v>
      </c>
      <c r="R2280">
        <v>839</v>
      </c>
      <c r="S2280" s="4">
        <v>5.6</v>
      </c>
      <c r="T2280" t="s">
        <v>108</v>
      </c>
    </row>
    <row r="2281" spans="1:20" x14ac:dyDescent="0.35">
      <c r="A2281" t="s">
        <v>4658</v>
      </c>
      <c r="B2281" s="5" t="s">
        <v>28799</v>
      </c>
      <c r="C2281" s="6">
        <v>103654</v>
      </c>
      <c r="D2281" t="s">
        <v>92</v>
      </c>
      <c r="E2281">
        <v>77741</v>
      </c>
      <c r="F2281" s="5" t="s">
        <v>50</v>
      </c>
      <c r="G2281" s="5" t="s">
        <v>51</v>
      </c>
      <c r="H2281" s="5" t="s">
        <v>93</v>
      </c>
      <c r="I2281" t="s">
        <v>26</v>
      </c>
      <c r="J2281" t="s">
        <v>93</v>
      </c>
      <c r="K2281">
        <v>0</v>
      </c>
      <c r="L2281" s="5" t="s">
        <v>4659</v>
      </c>
      <c r="M2281" s="5" t="s">
        <v>28</v>
      </c>
      <c r="N2281">
        <v>2</v>
      </c>
      <c r="O2281" t="s">
        <v>141</v>
      </c>
      <c r="P2281" s="1">
        <v>45752</v>
      </c>
      <c r="Q2281" s="1">
        <v>45773</v>
      </c>
      <c r="R2281">
        <v>591</v>
      </c>
      <c r="S2281" s="4">
        <v>9.9</v>
      </c>
      <c r="T2281" t="s">
        <v>30</v>
      </c>
    </row>
    <row r="2282" spans="1:20" x14ac:dyDescent="0.35">
      <c r="A2282" t="s">
        <v>4660</v>
      </c>
      <c r="B2282" s="5" t="s">
        <v>100</v>
      </c>
      <c r="C2282" s="6">
        <v>61991</v>
      </c>
      <c r="D2282" t="s">
        <v>22</v>
      </c>
      <c r="E2282">
        <v>61991</v>
      </c>
      <c r="F2282" s="5" t="s">
        <v>58</v>
      </c>
      <c r="G2282" s="5" t="s">
        <v>42</v>
      </c>
      <c r="H2282" s="5" t="s">
        <v>129</v>
      </c>
      <c r="I2282" t="s">
        <v>44</v>
      </c>
      <c r="J2282" t="s">
        <v>129</v>
      </c>
      <c r="K2282">
        <v>50</v>
      </c>
      <c r="L2282" s="5" t="s">
        <v>4661</v>
      </c>
      <c r="M2282" s="5" t="s">
        <v>37</v>
      </c>
      <c r="N2282">
        <v>0</v>
      </c>
      <c r="O2282" t="s">
        <v>167</v>
      </c>
      <c r="P2282" s="1">
        <v>45602</v>
      </c>
      <c r="Q2282" s="1">
        <v>45668</v>
      </c>
      <c r="R2282">
        <v>2413</v>
      </c>
      <c r="S2282" s="4">
        <v>7.5</v>
      </c>
      <c r="T2282" t="s">
        <v>108</v>
      </c>
    </row>
    <row r="2283" spans="1:20" x14ac:dyDescent="0.35">
      <c r="A2283" t="s">
        <v>4662</v>
      </c>
      <c r="B2283" s="5" t="s">
        <v>28802</v>
      </c>
      <c r="C2283" s="6">
        <v>81076</v>
      </c>
      <c r="D2283" t="s">
        <v>41</v>
      </c>
      <c r="E2283">
        <v>68915</v>
      </c>
      <c r="F2283" s="5" t="s">
        <v>58</v>
      </c>
      <c r="G2283" s="5" t="s">
        <v>42</v>
      </c>
      <c r="H2283" s="5" t="s">
        <v>151</v>
      </c>
      <c r="I2283" t="s">
        <v>35</v>
      </c>
      <c r="J2283" t="s">
        <v>151</v>
      </c>
      <c r="K2283">
        <v>100</v>
      </c>
      <c r="L2283" s="5" t="s">
        <v>4663</v>
      </c>
      <c r="M2283" s="5" t="s">
        <v>70</v>
      </c>
      <c r="N2283">
        <v>0</v>
      </c>
      <c r="O2283" t="s">
        <v>85</v>
      </c>
      <c r="P2283" s="1">
        <v>45744</v>
      </c>
      <c r="Q2283" s="1">
        <v>45817</v>
      </c>
      <c r="R2283">
        <v>927</v>
      </c>
      <c r="S2283" s="4">
        <v>7.4</v>
      </c>
      <c r="T2283" t="s">
        <v>277</v>
      </c>
    </row>
    <row r="2284" spans="1:20" x14ac:dyDescent="0.35">
      <c r="A2284" t="s">
        <v>4664</v>
      </c>
      <c r="B2284" s="5" t="s">
        <v>40</v>
      </c>
      <c r="C2284" s="6">
        <v>84481</v>
      </c>
      <c r="D2284" t="s">
        <v>22</v>
      </c>
      <c r="E2284">
        <v>84481</v>
      </c>
      <c r="F2284" s="5" t="s">
        <v>50</v>
      </c>
      <c r="G2284" s="5" t="s">
        <v>42</v>
      </c>
      <c r="H2284" s="5" t="s">
        <v>191</v>
      </c>
      <c r="I2284" t="s">
        <v>44</v>
      </c>
      <c r="J2284" t="s">
        <v>191</v>
      </c>
      <c r="K2284">
        <v>100</v>
      </c>
      <c r="L2284" s="5" t="s">
        <v>4665</v>
      </c>
      <c r="M2284" s="5" t="s">
        <v>70</v>
      </c>
      <c r="N2284">
        <v>4</v>
      </c>
      <c r="O2284" t="s">
        <v>88</v>
      </c>
      <c r="P2284" s="1">
        <v>45467</v>
      </c>
      <c r="Q2284" s="1">
        <v>45512</v>
      </c>
      <c r="R2284">
        <v>1198</v>
      </c>
      <c r="S2284" s="4">
        <v>8.5</v>
      </c>
      <c r="T2284" t="s">
        <v>108</v>
      </c>
    </row>
    <row r="2285" spans="1:20" x14ac:dyDescent="0.35">
      <c r="A2285" t="s">
        <v>4666</v>
      </c>
      <c r="B2285" s="5" t="s">
        <v>91</v>
      </c>
      <c r="C2285" s="6">
        <v>31910</v>
      </c>
      <c r="D2285" t="s">
        <v>22</v>
      </c>
      <c r="E2285">
        <v>31910</v>
      </c>
      <c r="F2285" s="5" t="s">
        <v>50</v>
      </c>
      <c r="G2285" s="5" t="s">
        <v>51</v>
      </c>
      <c r="H2285" s="5" t="s">
        <v>157</v>
      </c>
      <c r="I2285" t="s">
        <v>44</v>
      </c>
      <c r="J2285" t="s">
        <v>67</v>
      </c>
      <c r="K2285">
        <v>0</v>
      </c>
      <c r="L2285" s="5" t="s">
        <v>4667</v>
      </c>
      <c r="M2285" s="5" t="s">
        <v>37</v>
      </c>
      <c r="N2285">
        <v>2</v>
      </c>
      <c r="O2285" t="s">
        <v>71</v>
      </c>
      <c r="P2285" s="1">
        <v>45387</v>
      </c>
      <c r="Q2285" s="1">
        <v>45449</v>
      </c>
      <c r="R2285">
        <v>1846</v>
      </c>
      <c r="S2285" s="4">
        <v>7.7</v>
      </c>
      <c r="T2285" t="s">
        <v>55</v>
      </c>
    </row>
    <row r="2286" spans="1:20" x14ac:dyDescent="0.35">
      <c r="A2286" t="s">
        <v>4668</v>
      </c>
      <c r="B2286" s="5" t="s">
        <v>105</v>
      </c>
      <c r="C2286" s="6">
        <v>103659</v>
      </c>
      <c r="D2286" t="s">
        <v>81</v>
      </c>
      <c r="E2286">
        <v>139940</v>
      </c>
      <c r="F2286" s="5" t="s">
        <v>50</v>
      </c>
      <c r="G2286" s="5" t="s">
        <v>24</v>
      </c>
      <c r="H2286" s="5" t="s">
        <v>82</v>
      </c>
      <c r="I2286" t="s">
        <v>35</v>
      </c>
      <c r="J2286" t="s">
        <v>82</v>
      </c>
      <c r="K2286">
        <v>50</v>
      </c>
      <c r="L2286" s="5" t="s">
        <v>4669</v>
      </c>
      <c r="M2286" s="5" t="s">
        <v>37</v>
      </c>
      <c r="N2286">
        <v>2</v>
      </c>
      <c r="O2286" t="s">
        <v>147</v>
      </c>
      <c r="P2286" s="1">
        <v>45353</v>
      </c>
      <c r="Q2286" s="1">
        <v>45390</v>
      </c>
      <c r="R2286">
        <v>2362</v>
      </c>
      <c r="S2286" s="4">
        <v>9.8000000000000007</v>
      </c>
      <c r="T2286" t="s">
        <v>118</v>
      </c>
    </row>
    <row r="2287" spans="1:20" x14ac:dyDescent="0.35">
      <c r="A2287" t="s">
        <v>4670</v>
      </c>
      <c r="B2287" s="5" t="s">
        <v>28800</v>
      </c>
      <c r="C2287" s="6">
        <v>241811</v>
      </c>
      <c r="D2287" t="s">
        <v>81</v>
      </c>
      <c r="E2287">
        <v>326445</v>
      </c>
      <c r="F2287" s="5" t="s">
        <v>23</v>
      </c>
      <c r="G2287" s="5" t="s">
        <v>42</v>
      </c>
      <c r="H2287" s="5" t="s">
        <v>82</v>
      </c>
      <c r="I2287" t="s">
        <v>35</v>
      </c>
      <c r="J2287" t="s">
        <v>768</v>
      </c>
      <c r="K2287">
        <v>0</v>
      </c>
      <c r="L2287" s="5" t="s">
        <v>4671</v>
      </c>
      <c r="M2287" s="5" t="s">
        <v>54</v>
      </c>
      <c r="N2287">
        <v>19</v>
      </c>
      <c r="O2287" t="s">
        <v>88</v>
      </c>
      <c r="P2287" s="1">
        <v>45454</v>
      </c>
      <c r="Q2287" s="1">
        <v>45510</v>
      </c>
      <c r="R2287">
        <v>2082</v>
      </c>
      <c r="S2287" s="4">
        <v>8.8000000000000007</v>
      </c>
      <c r="T2287" t="s">
        <v>210</v>
      </c>
    </row>
    <row r="2288" spans="1:20" x14ac:dyDescent="0.35">
      <c r="A2288" t="s">
        <v>4672</v>
      </c>
      <c r="B2288" s="5" t="s">
        <v>105</v>
      </c>
      <c r="C2288" s="6">
        <v>85528</v>
      </c>
      <c r="D2288" t="s">
        <v>41</v>
      </c>
      <c r="E2288">
        <v>72699</v>
      </c>
      <c r="F2288" s="5" t="s">
        <v>50</v>
      </c>
      <c r="G2288" s="5" t="s">
        <v>24</v>
      </c>
      <c r="H2288" s="5" t="s">
        <v>126</v>
      </c>
      <c r="I2288" t="s">
        <v>26</v>
      </c>
      <c r="J2288" t="s">
        <v>126</v>
      </c>
      <c r="K2288">
        <v>50</v>
      </c>
      <c r="L2288" s="5" t="s">
        <v>4673</v>
      </c>
      <c r="M2288" s="5" t="s">
        <v>28</v>
      </c>
      <c r="N2288">
        <v>3</v>
      </c>
      <c r="O2288" t="s">
        <v>71</v>
      </c>
      <c r="P2288" s="1">
        <v>45644</v>
      </c>
      <c r="Q2288" s="1">
        <v>45678</v>
      </c>
      <c r="R2288">
        <v>927</v>
      </c>
      <c r="S2288" s="4">
        <v>8.4</v>
      </c>
      <c r="T2288" t="s">
        <v>243</v>
      </c>
    </row>
    <row r="2289" spans="1:20" x14ac:dyDescent="0.35">
      <c r="A2289" t="s">
        <v>4674</v>
      </c>
      <c r="B2289" s="5" t="s">
        <v>28802</v>
      </c>
      <c r="C2289" s="6">
        <v>233646</v>
      </c>
      <c r="D2289" t="s">
        <v>65</v>
      </c>
      <c r="E2289">
        <v>303740</v>
      </c>
      <c r="F2289" s="5" t="s">
        <v>23</v>
      </c>
      <c r="G2289" s="5" t="s">
        <v>42</v>
      </c>
      <c r="H2289" s="5" t="s">
        <v>67</v>
      </c>
      <c r="I2289" t="s">
        <v>26</v>
      </c>
      <c r="J2289" t="s">
        <v>67</v>
      </c>
      <c r="K2289">
        <v>0</v>
      </c>
      <c r="L2289" s="5" t="s">
        <v>4675</v>
      </c>
      <c r="M2289" s="5" t="s">
        <v>37</v>
      </c>
      <c r="N2289">
        <v>12</v>
      </c>
      <c r="O2289" t="s">
        <v>141</v>
      </c>
      <c r="P2289" s="1">
        <v>45466</v>
      </c>
      <c r="Q2289" s="1">
        <v>45507</v>
      </c>
      <c r="R2289">
        <v>2210</v>
      </c>
      <c r="S2289" s="4">
        <v>5.6</v>
      </c>
      <c r="T2289" t="s">
        <v>277</v>
      </c>
    </row>
    <row r="2290" spans="1:20" x14ac:dyDescent="0.35">
      <c r="A2290" t="s">
        <v>4676</v>
      </c>
      <c r="B2290" s="5" t="s">
        <v>162</v>
      </c>
      <c r="C2290" s="6">
        <v>180558</v>
      </c>
      <c r="D2290" t="s">
        <v>22</v>
      </c>
      <c r="E2290">
        <v>180558</v>
      </c>
      <c r="F2290" s="5" t="s">
        <v>23</v>
      </c>
      <c r="G2290" s="5" t="s">
        <v>24</v>
      </c>
      <c r="H2290" s="5" t="s">
        <v>97</v>
      </c>
      <c r="I2290" t="s">
        <v>26</v>
      </c>
      <c r="J2290" t="s">
        <v>97</v>
      </c>
      <c r="K2290">
        <v>100</v>
      </c>
      <c r="L2290" s="5" t="s">
        <v>4677</v>
      </c>
      <c r="M2290" s="5" t="s">
        <v>54</v>
      </c>
      <c r="N2290">
        <v>10</v>
      </c>
      <c r="O2290" t="s">
        <v>62</v>
      </c>
      <c r="P2290" s="1">
        <v>45771</v>
      </c>
      <c r="Q2290" s="1">
        <v>45808</v>
      </c>
      <c r="R2290">
        <v>1812</v>
      </c>
      <c r="S2290" s="4">
        <v>6.5</v>
      </c>
      <c r="T2290" t="s">
        <v>95</v>
      </c>
    </row>
    <row r="2291" spans="1:20" x14ac:dyDescent="0.35">
      <c r="A2291" t="s">
        <v>4678</v>
      </c>
      <c r="B2291" s="5" t="s">
        <v>21</v>
      </c>
      <c r="C2291" s="6">
        <v>94791</v>
      </c>
      <c r="D2291" t="s">
        <v>41</v>
      </c>
      <c r="E2291">
        <v>80572</v>
      </c>
      <c r="F2291" s="5" t="s">
        <v>50</v>
      </c>
      <c r="G2291" s="5" t="s">
        <v>42</v>
      </c>
      <c r="H2291" s="5" t="s">
        <v>43</v>
      </c>
      <c r="I2291" t="s">
        <v>35</v>
      </c>
      <c r="J2291" t="s">
        <v>43</v>
      </c>
      <c r="K2291">
        <v>100</v>
      </c>
      <c r="L2291" s="5" t="s">
        <v>4679</v>
      </c>
      <c r="M2291" s="5" t="s">
        <v>70</v>
      </c>
      <c r="N2291">
        <v>3</v>
      </c>
      <c r="O2291" t="s">
        <v>88</v>
      </c>
      <c r="P2291" s="1">
        <v>45390</v>
      </c>
      <c r="Q2291" s="1">
        <v>45417</v>
      </c>
      <c r="R2291">
        <v>1246</v>
      </c>
      <c r="S2291" s="4">
        <v>6.5</v>
      </c>
      <c r="T2291" t="s">
        <v>103</v>
      </c>
    </row>
    <row r="2292" spans="1:20" x14ac:dyDescent="0.35">
      <c r="A2292" t="s">
        <v>4680</v>
      </c>
      <c r="B2292" s="5" t="s">
        <v>57</v>
      </c>
      <c r="C2292" s="6">
        <v>189914</v>
      </c>
      <c r="D2292" t="s">
        <v>22</v>
      </c>
      <c r="E2292">
        <v>189914</v>
      </c>
      <c r="F2292" s="5" t="s">
        <v>23</v>
      </c>
      <c r="G2292" s="5" t="s">
        <v>59</v>
      </c>
      <c r="H2292" s="5" t="s">
        <v>101</v>
      </c>
      <c r="I2292" t="s">
        <v>26</v>
      </c>
      <c r="J2292" t="s">
        <v>101</v>
      </c>
      <c r="K2292">
        <v>0</v>
      </c>
      <c r="L2292" s="5" t="s">
        <v>4681</v>
      </c>
      <c r="M2292" s="5" t="s">
        <v>37</v>
      </c>
      <c r="N2292">
        <v>17</v>
      </c>
      <c r="O2292" t="s">
        <v>135</v>
      </c>
      <c r="P2292" s="1">
        <v>45774</v>
      </c>
      <c r="Q2292" s="1">
        <v>45838</v>
      </c>
      <c r="R2292">
        <v>2134</v>
      </c>
      <c r="S2292" s="4">
        <v>7.6</v>
      </c>
      <c r="T2292" t="s">
        <v>30</v>
      </c>
    </row>
    <row r="2293" spans="1:20" x14ac:dyDescent="0.35">
      <c r="A2293" t="s">
        <v>4682</v>
      </c>
      <c r="B2293" s="5" t="s">
        <v>28800</v>
      </c>
      <c r="C2293" s="6">
        <v>96777</v>
      </c>
      <c r="D2293" t="s">
        <v>92</v>
      </c>
      <c r="E2293">
        <v>72583</v>
      </c>
      <c r="F2293" s="5" t="s">
        <v>50</v>
      </c>
      <c r="G2293" s="5" t="s">
        <v>24</v>
      </c>
      <c r="H2293" s="5" t="s">
        <v>93</v>
      </c>
      <c r="I2293" t="s">
        <v>35</v>
      </c>
      <c r="J2293" t="s">
        <v>93</v>
      </c>
      <c r="K2293">
        <v>50</v>
      </c>
      <c r="L2293" s="5" t="s">
        <v>4683</v>
      </c>
      <c r="M2293" s="5" t="s">
        <v>28</v>
      </c>
      <c r="N2293">
        <v>3</v>
      </c>
      <c r="O2293" t="s">
        <v>131</v>
      </c>
      <c r="P2293" s="1">
        <v>45478</v>
      </c>
      <c r="Q2293" s="1">
        <v>45492</v>
      </c>
      <c r="R2293">
        <v>2490</v>
      </c>
      <c r="S2293" s="4">
        <v>5.5</v>
      </c>
      <c r="T2293" t="s">
        <v>47</v>
      </c>
    </row>
    <row r="2294" spans="1:20" x14ac:dyDescent="0.35">
      <c r="A2294" t="s">
        <v>4684</v>
      </c>
      <c r="B2294" s="5" t="s">
        <v>28802</v>
      </c>
      <c r="C2294" s="6">
        <v>29644</v>
      </c>
      <c r="D2294" t="s">
        <v>22</v>
      </c>
      <c r="E2294">
        <v>29644</v>
      </c>
      <c r="F2294" s="5" t="s">
        <v>50</v>
      </c>
      <c r="G2294" s="5" t="s">
        <v>24</v>
      </c>
      <c r="H2294" s="5" t="s">
        <v>116</v>
      </c>
      <c r="I2294" t="s">
        <v>35</v>
      </c>
      <c r="J2294" t="s">
        <v>68</v>
      </c>
      <c r="K2294">
        <v>100</v>
      </c>
      <c r="L2294" s="5" t="s">
        <v>4685</v>
      </c>
      <c r="M2294" s="5" t="s">
        <v>28</v>
      </c>
      <c r="N2294">
        <v>4</v>
      </c>
      <c r="O2294" t="s">
        <v>78</v>
      </c>
      <c r="P2294" s="1">
        <v>45371</v>
      </c>
      <c r="Q2294" s="1">
        <v>45408</v>
      </c>
      <c r="R2294">
        <v>825</v>
      </c>
      <c r="S2294" s="4">
        <v>8.1</v>
      </c>
      <c r="T2294" t="s">
        <v>153</v>
      </c>
    </row>
    <row r="2295" spans="1:20" x14ac:dyDescent="0.35">
      <c r="A2295" t="s">
        <v>4686</v>
      </c>
      <c r="B2295" s="5" t="s">
        <v>179</v>
      </c>
      <c r="C2295" s="6">
        <v>191246</v>
      </c>
      <c r="D2295" t="s">
        <v>22</v>
      </c>
      <c r="E2295">
        <v>191246</v>
      </c>
      <c r="F2295" s="5" t="s">
        <v>23</v>
      </c>
      <c r="G2295" s="5" t="s">
        <v>42</v>
      </c>
      <c r="H2295" s="5" t="s">
        <v>101</v>
      </c>
      <c r="I2295" t="s">
        <v>35</v>
      </c>
      <c r="J2295" t="s">
        <v>423</v>
      </c>
      <c r="K2295">
        <v>50</v>
      </c>
      <c r="L2295" s="5" t="s">
        <v>4687</v>
      </c>
      <c r="M2295" s="5" t="s">
        <v>37</v>
      </c>
      <c r="N2295">
        <v>16</v>
      </c>
      <c r="O2295" t="s">
        <v>71</v>
      </c>
      <c r="P2295" s="1">
        <v>45711</v>
      </c>
      <c r="Q2295" s="1">
        <v>45783</v>
      </c>
      <c r="R2295">
        <v>2386</v>
      </c>
      <c r="S2295" s="4">
        <v>5.7</v>
      </c>
      <c r="T2295" t="s">
        <v>79</v>
      </c>
    </row>
    <row r="2296" spans="1:20" x14ac:dyDescent="0.35">
      <c r="A2296" t="s">
        <v>4688</v>
      </c>
      <c r="B2296" s="5" t="s">
        <v>174</v>
      </c>
      <c r="C2296" s="6">
        <v>74691</v>
      </c>
      <c r="D2296" t="s">
        <v>22</v>
      </c>
      <c r="E2296">
        <v>74691</v>
      </c>
      <c r="F2296" s="5" t="s">
        <v>50</v>
      </c>
      <c r="G2296" s="5" t="s">
        <v>42</v>
      </c>
      <c r="H2296" s="5" t="s">
        <v>165</v>
      </c>
      <c r="I2296" t="s">
        <v>35</v>
      </c>
      <c r="J2296" t="s">
        <v>165</v>
      </c>
      <c r="K2296">
        <v>50</v>
      </c>
      <c r="L2296" s="5" t="s">
        <v>4689</v>
      </c>
      <c r="M2296" s="5" t="s">
        <v>28</v>
      </c>
      <c r="N2296">
        <v>4</v>
      </c>
      <c r="O2296" t="s">
        <v>107</v>
      </c>
      <c r="P2296" s="1">
        <v>45300</v>
      </c>
      <c r="Q2296" s="1">
        <v>45352</v>
      </c>
      <c r="R2296">
        <v>1718</v>
      </c>
      <c r="S2296" s="4">
        <v>7.9</v>
      </c>
      <c r="T2296" t="s">
        <v>108</v>
      </c>
    </row>
    <row r="2297" spans="1:20" x14ac:dyDescent="0.35">
      <c r="A2297" t="s">
        <v>4690</v>
      </c>
      <c r="B2297" s="5" t="s">
        <v>217</v>
      </c>
      <c r="C2297" s="6">
        <v>94955</v>
      </c>
      <c r="D2297" t="s">
        <v>33</v>
      </c>
      <c r="E2297">
        <v>10445050</v>
      </c>
      <c r="F2297" s="5" t="s">
        <v>58</v>
      </c>
      <c r="G2297" s="5" t="s">
        <v>24</v>
      </c>
      <c r="H2297" s="5" t="s">
        <v>34</v>
      </c>
      <c r="I2297" t="s">
        <v>35</v>
      </c>
      <c r="J2297" t="s">
        <v>34</v>
      </c>
      <c r="K2297">
        <v>0</v>
      </c>
      <c r="L2297" s="5" t="s">
        <v>4691</v>
      </c>
      <c r="M2297" s="5" t="s">
        <v>37</v>
      </c>
      <c r="N2297">
        <v>1</v>
      </c>
      <c r="O2297" t="s">
        <v>46</v>
      </c>
      <c r="P2297" s="1">
        <v>45645</v>
      </c>
      <c r="Q2297" s="1">
        <v>45671</v>
      </c>
      <c r="R2297">
        <v>2392</v>
      </c>
      <c r="S2297" s="4">
        <v>9.9</v>
      </c>
      <c r="T2297" t="s">
        <v>210</v>
      </c>
    </row>
    <row r="2298" spans="1:20" x14ac:dyDescent="0.35">
      <c r="A2298" t="s">
        <v>4692</v>
      </c>
      <c r="B2298" s="5" t="s">
        <v>57</v>
      </c>
      <c r="C2298" s="6">
        <v>174201</v>
      </c>
      <c r="D2298" t="s">
        <v>22</v>
      </c>
      <c r="E2298">
        <v>174201</v>
      </c>
      <c r="F2298" s="5" t="s">
        <v>66</v>
      </c>
      <c r="G2298" s="5" t="s">
        <v>24</v>
      </c>
      <c r="H2298" s="5" t="s">
        <v>68</v>
      </c>
      <c r="I2298" t="s">
        <v>26</v>
      </c>
      <c r="J2298" t="s">
        <v>68</v>
      </c>
      <c r="K2298">
        <v>50</v>
      </c>
      <c r="L2298" s="5" t="s">
        <v>4693</v>
      </c>
      <c r="M2298" s="5" t="s">
        <v>37</v>
      </c>
      <c r="N2298">
        <v>9</v>
      </c>
      <c r="O2298" t="s">
        <v>141</v>
      </c>
      <c r="P2298" s="1">
        <v>45693</v>
      </c>
      <c r="Q2298" s="1">
        <v>45730</v>
      </c>
      <c r="R2298">
        <v>1951</v>
      </c>
      <c r="S2298" s="4">
        <v>7.3</v>
      </c>
      <c r="T2298" t="s">
        <v>89</v>
      </c>
    </row>
    <row r="2299" spans="1:20" x14ac:dyDescent="0.35">
      <c r="A2299" t="s">
        <v>4694</v>
      </c>
      <c r="B2299" s="5" t="s">
        <v>28800</v>
      </c>
      <c r="C2299" s="6">
        <v>110906</v>
      </c>
      <c r="D2299" t="s">
        <v>120</v>
      </c>
      <c r="E2299">
        <v>99815</v>
      </c>
      <c r="F2299" s="5" t="s">
        <v>50</v>
      </c>
      <c r="G2299" s="5" t="s">
        <v>51</v>
      </c>
      <c r="H2299" s="5" t="s">
        <v>121</v>
      </c>
      <c r="I2299" t="s">
        <v>26</v>
      </c>
      <c r="J2299" t="s">
        <v>121</v>
      </c>
      <c r="K2299">
        <v>100</v>
      </c>
      <c r="L2299" s="5" t="s">
        <v>4695</v>
      </c>
      <c r="M2299" s="5" t="s">
        <v>54</v>
      </c>
      <c r="N2299">
        <v>3</v>
      </c>
      <c r="O2299" t="s">
        <v>135</v>
      </c>
      <c r="P2299" s="1">
        <v>45570</v>
      </c>
      <c r="Q2299" s="1">
        <v>45627</v>
      </c>
      <c r="R2299">
        <v>2406</v>
      </c>
      <c r="S2299" s="4">
        <v>9.8000000000000007</v>
      </c>
      <c r="T2299" t="s">
        <v>38</v>
      </c>
    </row>
    <row r="2300" spans="1:20" x14ac:dyDescent="0.35">
      <c r="A2300" t="s">
        <v>4696</v>
      </c>
      <c r="B2300" s="5" t="s">
        <v>28802</v>
      </c>
      <c r="C2300" s="6">
        <v>129560</v>
      </c>
      <c r="D2300" t="s">
        <v>65</v>
      </c>
      <c r="E2300">
        <v>168428</v>
      </c>
      <c r="F2300" s="5" t="s">
        <v>66</v>
      </c>
      <c r="G2300" s="5" t="s">
        <v>42</v>
      </c>
      <c r="H2300" s="5" t="s">
        <v>67</v>
      </c>
      <c r="I2300" t="s">
        <v>44</v>
      </c>
      <c r="J2300" t="s">
        <v>67</v>
      </c>
      <c r="K2300">
        <v>100</v>
      </c>
      <c r="L2300" s="5" t="s">
        <v>4697</v>
      </c>
      <c r="M2300" s="5" t="s">
        <v>70</v>
      </c>
      <c r="N2300">
        <v>9</v>
      </c>
      <c r="O2300" t="s">
        <v>88</v>
      </c>
      <c r="P2300" s="1">
        <v>45509</v>
      </c>
      <c r="Q2300" s="1">
        <v>45567</v>
      </c>
      <c r="R2300">
        <v>2483</v>
      </c>
      <c r="S2300" s="4">
        <v>9.5</v>
      </c>
      <c r="T2300" t="s">
        <v>47</v>
      </c>
    </row>
    <row r="2301" spans="1:20" x14ac:dyDescent="0.35">
      <c r="A2301" t="s">
        <v>4698</v>
      </c>
      <c r="B2301" s="5" t="s">
        <v>100</v>
      </c>
      <c r="C2301" s="6">
        <v>56552</v>
      </c>
      <c r="D2301" t="s">
        <v>81</v>
      </c>
      <c r="E2301">
        <v>76345</v>
      </c>
      <c r="F2301" s="5" t="s">
        <v>58</v>
      </c>
      <c r="G2301" s="5" t="s">
        <v>24</v>
      </c>
      <c r="H2301" s="5" t="s">
        <v>82</v>
      </c>
      <c r="I2301" t="s">
        <v>26</v>
      </c>
      <c r="J2301" t="s">
        <v>82</v>
      </c>
      <c r="K2301">
        <v>0</v>
      </c>
      <c r="L2301" s="5" t="s">
        <v>4699</v>
      </c>
      <c r="M2301" s="5" t="s">
        <v>70</v>
      </c>
      <c r="N2301">
        <v>1</v>
      </c>
      <c r="O2301" t="s">
        <v>167</v>
      </c>
      <c r="P2301" s="1">
        <v>45536</v>
      </c>
      <c r="Q2301" s="1">
        <v>45566</v>
      </c>
      <c r="R2301">
        <v>1431</v>
      </c>
      <c r="S2301" s="4">
        <v>8</v>
      </c>
      <c r="T2301" t="s">
        <v>103</v>
      </c>
    </row>
    <row r="2302" spans="1:20" x14ac:dyDescent="0.35">
      <c r="A2302" t="s">
        <v>4700</v>
      </c>
      <c r="B2302" s="5" t="s">
        <v>28799</v>
      </c>
      <c r="C2302" s="6">
        <v>82665</v>
      </c>
      <c r="D2302" t="s">
        <v>22</v>
      </c>
      <c r="E2302">
        <v>82665</v>
      </c>
      <c r="F2302" s="5" t="s">
        <v>66</v>
      </c>
      <c r="G2302" s="5" t="s">
        <v>59</v>
      </c>
      <c r="H2302" s="5" t="s">
        <v>157</v>
      </c>
      <c r="I2302" t="s">
        <v>35</v>
      </c>
      <c r="J2302" t="s">
        <v>52</v>
      </c>
      <c r="K2302">
        <v>100</v>
      </c>
      <c r="L2302" s="5" t="s">
        <v>4701</v>
      </c>
      <c r="M2302" s="5" t="s">
        <v>70</v>
      </c>
      <c r="N2302">
        <v>6</v>
      </c>
      <c r="O2302" t="s">
        <v>78</v>
      </c>
      <c r="P2302" s="1">
        <v>45317</v>
      </c>
      <c r="Q2302" s="1">
        <v>45335</v>
      </c>
      <c r="R2302">
        <v>1960</v>
      </c>
      <c r="S2302" s="4">
        <v>7</v>
      </c>
      <c r="T2302" t="s">
        <v>89</v>
      </c>
    </row>
    <row r="2303" spans="1:20" x14ac:dyDescent="0.35">
      <c r="A2303" t="s">
        <v>4702</v>
      </c>
      <c r="B2303" s="5" t="s">
        <v>162</v>
      </c>
      <c r="C2303" s="6">
        <v>57257</v>
      </c>
      <c r="D2303" t="s">
        <v>22</v>
      </c>
      <c r="E2303">
        <v>57257</v>
      </c>
      <c r="F2303" s="5" t="s">
        <v>58</v>
      </c>
      <c r="G2303" s="5" t="s">
        <v>42</v>
      </c>
      <c r="H2303" s="5" t="s">
        <v>129</v>
      </c>
      <c r="I2303" t="s">
        <v>44</v>
      </c>
      <c r="J2303" t="s">
        <v>129</v>
      </c>
      <c r="K2303">
        <v>50</v>
      </c>
      <c r="L2303" s="5" t="s">
        <v>4703</v>
      </c>
      <c r="M2303" s="5" t="s">
        <v>37</v>
      </c>
      <c r="N2303">
        <v>0</v>
      </c>
      <c r="O2303" t="s">
        <v>112</v>
      </c>
      <c r="P2303" s="1">
        <v>45394</v>
      </c>
      <c r="Q2303" s="1">
        <v>45409</v>
      </c>
      <c r="R2303">
        <v>1328</v>
      </c>
      <c r="S2303" s="4">
        <v>9.6999999999999993</v>
      </c>
      <c r="T2303" t="s">
        <v>103</v>
      </c>
    </row>
    <row r="2304" spans="1:20" x14ac:dyDescent="0.35">
      <c r="A2304" t="s">
        <v>4704</v>
      </c>
      <c r="B2304" s="5" t="s">
        <v>100</v>
      </c>
      <c r="C2304" s="6">
        <v>156738</v>
      </c>
      <c r="D2304" t="s">
        <v>22</v>
      </c>
      <c r="E2304">
        <v>156738</v>
      </c>
      <c r="F2304" s="5" t="s">
        <v>66</v>
      </c>
      <c r="G2304" s="5" t="s">
        <v>59</v>
      </c>
      <c r="H2304" s="5" t="s">
        <v>101</v>
      </c>
      <c r="I2304" t="s">
        <v>44</v>
      </c>
      <c r="J2304" t="s">
        <v>101</v>
      </c>
      <c r="K2304">
        <v>50</v>
      </c>
      <c r="L2304" s="5" t="s">
        <v>4705</v>
      </c>
      <c r="M2304" s="5" t="s">
        <v>54</v>
      </c>
      <c r="N2304">
        <v>8</v>
      </c>
      <c r="O2304" t="s">
        <v>29</v>
      </c>
      <c r="P2304" s="1">
        <v>45504</v>
      </c>
      <c r="Q2304" s="1">
        <v>45526</v>
      </c>
      <c r="R2304">
        <v>1295</v>
      </c>
      <c r="S2304" s="4">
        <v>6.4</v>
      </c>
      <c r="T2304" t="s">
        <v>55</v>
      </c>
    </row>
    <row r="2305" spans="1:20" x14ac:dyDescent="0.35">
      <c r="A2305" t="s">
        <v>4706</v>
      </c>
      <c r="B2305" s="5" t="s">
        <v>174</v>
      </c>
      <c r="C2305" s="6">
        <v>105347</v>
      </c>
      <c r="D2305" t="s">
        <v>41</v>
      </c>
      <c r="E2305">
        <v>89545</v>
      </c>
      <c r="F2305" s="5" t="s">
        <v>66</v>
      </c>
      <c r="G2305" s="5" t="s">
        <v>42</v>
      </c>
      <c r="H2305" s="5" t="s">
        <v>126</v>
      </c>
      <c r="I2305" t="s">
        <v>44</v>
      </c>
      <c r="J2305" t="s">
        <v>126</v>
      </c>
      <c r="K2305">
        <v>0</v>
      </c>
      <c r="L2305" s="5" t="s">
        <v>4707</v>
      </c>
      <c r="M2305" s="5" t="s">
        <v>37</v>
      </c>
      <c r="N2305">
        <v>6</v>
      </c>
      <c r="O2305" t="s">
        <v>85</v>
      </c>
      <c r="P2305" s="1">
        <v>45318</v>
      </c>
      <c r="Q2305" s="1">
        <v>45356</v>
      </c>
      <c r="R2305">
        <v>2296</v>
      </c>
      <c r="S2305" s="4">
        <v>9.4</v>
      </c>
      <c r="T2305" t="s">
        <v>63</v>
      </c>
    </row>
    <row r="2306" spans="1:20" x14ac:dyDescent="0.35">
      <c r="A2306" t="s">
        <v>4708</v>
      </c>
      <c r="B2306" s="5" t="s">
        <v>28799</v>
      </c>
      <c r="C2306" s="6">
        <v>223454</v>
      </c>
      <c r="D2306" t="s">
        <v>33</v>
      </c>
      <c r="E2306">
        <v>24579940</v>
      </c>
      <c r="F2306" s="5" t="s">
        <v>23</v>
      </c>
      <c r="G2306" s="5" t="s">
        <v>59</v>
      </c>
      <c r="H2306" s="5" t="s">
        <v>34</v>
      </c>
      <c r="I2306" t="s">
        <v>44</v>
      </c>
      <c r="J2306" t="s">
        <v>34</v>
      </c>
      <c r="K2306">
        <v>100</v>
      </c>
      <c r="L2306" s="5" t="s">
        <v>4709</v>
      </c>
      <c r="M2306" s="5" t="s">
        <v>28</v>
      </c>
      <c r="N2306">
        <v>19</v>
      </c>
      <c r="O2306" t="s">
        <v>167</v>
      </c>
      <c r="P2306" s="1">
        <v>45713</v>
      </c>
      <c r="Q2306" s="1">
        <v>45733</v>
      </c>
      <c r="R2306">
        <v>510</v>
      </c>
      <c r="S2306" s="4">
        <v>5.4</v>
      </c>
      <c r="T2306" t="s">
        <v>95</v>
      </c>
    </row>
    <row r="2307" spans="1:20" x14ac:dyDescent="0.35">
      <c r="A2307" t="s">
        <v>4710</v>
      </c>
      <c r="B2307" s="5" t="s">
        <v>91</v>
      </c>
      <c r="C2307" s="6">
        <v>72740</v>
      </c>
      <c r="D2307" t="s">
        <v>22</v>
      </c>
      <c r="E2307">
        <v>72740</v>
      </c>
      <c r="F2307" s="5" t="s">
        <v>50</v>
      </c>
      <c r="G2307" s="5" t="s">
        <v>24</v>
      </c>
      <c r="H2307" s="5" t="s">
        <v>52</v>
      </c>
      <c r="I2307" t="s">
        <v>26</v>
      </c>
      <c r="J2307" t="s">
        <v>126</v>
      </c>
      <c r="K2307">
        <v>0</v>
      </c>
      <c r="L2307" s="5" t="s">
        <v>4711</v>
      </c>
      <c r="M2307" s="5" t="s">
        <v>37</v>
      </c>
      <c r="N2307">
        <v>3</v>
      </c>
      <c r="O2307" t="s">
        <v>147</v>
      </c>
      <c r="P2307" s="1">
        <v>45665</v>
      </c>
      <c r="Q2307" s="1">
        <v>45702</v>
      </c>
      <c r="R2307">
        <v>2001</v>
      </c>
      <c r="S2307" s="4">
        <v>5.0999999999999996</v>
      </c>
      <c r="T2307" t="s">
        <v>108</v>
      </c>
    </row>
    <row r="2308" spans="1:20" x14ac:dyDescent="0.35">
      <c r="A2308" t="s">
        <v>4712</v>
      </c>
      <c r="B2308" s="5" t="s">
        <v>28802</v>
      </c>
      <c r="C2308" s="6">
        <v>107622</v>
      </c>
      <c r="D2308" t="s">
        <v>22</v>
      </c>
      <c r="E2308">
        <v>107622</v>
      </c>
      <c r="F2308" s="5" t="s">
        <v>50</v>
      </c>
      <c r="G2308" s="5" t="s">
        <v>24</v>
      </c>
      <c r="H2308" s="5" t="s">
        <v>129</v>
      </c>
      <c r="I2308" t="s">
        <v>35</v>
      </c>
      <c r="J2308" t="s">
        <v>129</v>
      </c>
      <c r="K2308">
        <v>50</v>
      </c>
      <c r="L2308" s="5" t="s">
        <v>4713</v>
      </c>
      <c r="M2308" s="5" t="s">
        <v>28</v>
      </c>
      <c r="N2308">
        <v>4</v>
      </c>
      <c r="O2308" t="s">
        <v>107</v>
      </c>
      <c r="P2308" s="1">
        <v>45357</v>
      </c>
      <c r="Q2308" s="1">
        <v>45387</v>
      </c>
      <c r="R2308">
        <v>602</v>
      </c>
      <c r="S2308" s="4">
        <v>5.9</v>
      </c>
      <c r="T2308" t="s">
        <v>30</v>
      </c>
    </row>
    <row r="2309" spans="1:20" x14ac:dyDescent="0.35">
      <c r="A2309" t="s">
        <v>4714</v>
      </c>
      <c r="B2309" s="5" t="s">
        <v>105</v>
      </c>
      <c r="C2309" s="6">
        <v>150523</v>
      </c>
      <c r="D2309" t="s">
        <v>41</v>
      </c>
      <c r="E2309">
        <v>127945</v>
      </c>
      <c r="F2309" s="5" t="s">
        <v>23</v>
      </c>
      <c r="G2309" s="5" t="s">
        <v>42</v>
      </c>
      <c r="H2309" s="5" t="s">
        <v>60</v>
      </c>
      <c r="I2309" t="s">
        <v>44</v>
      </c>
      <c r="J2309" t="s">
        <v>60</v>
      </c>
      <c r="K2309">
        <v>100</v>
      </c>
      <c r="L2309" s="5" t="s">
        <v>4715</v>
      </c>
      <c r="M2309" s="5" t="s">
        <v>70</v>
      </c>
      <c r="N2309">
        <v>18</v>
      </c>
      <c r="O2309" t="s">
        <v>131</v>
      </c>
      <c r="P2309" s="1">
        <v>45616</v>
      </c>
      <c r="Q2309" s="1">
        <v>45656</v>
      </c>
      <c r="R2309">
        <v>1927</v>
      </c>
      <c r="S2309" s="4">
        <v>6.8</v>
      </c>
      <c r="T2309" t="s">
        <v>136</v>
      </c>
    </row>
    <row r="2310" spans="1:20" x14ac:dyDescent="0.35">
      <c r="A2310" t="s">
        <v>4716</v>
      </c>
      <c r="B2310" s="5" t="s">
        <v>21</v>
      </c>
      <c r="C2310" s="6">
        <v>134704</v>
      </c>
      <c r="D2310" t="s">
        <v>41</v>
      </c>
      <c r="E2310">
        <v>114498</v>
      </c>
      <c r="F2310" s="5" t="s">
        <v>66</v>
      </c>
      <c r="G2310" s="5" t="s">
        <v>59</v>
      </c>
      <c r="H2310" s="5" t="s">
        <v>151</v>
      </c>
      <c r="I2310" t="s">
        <v>35</v>
      </c>
      <c r="J2310" t="s">
        <v>212</v>
      </c>
      <c r="K2310">
        <v>0</v>
      </c>
      <c r="L2310" s="5" t="s">
        <v>4717</v>
      </c>
      <c r="M2310" s="5" t="s">
        <v>54</v>
      </c>
      <c r="N2310">
        <v>5</v>
      </c>
      <c r="O2310" t="s">
        <v>172</v>
      </c>
      <c r="P2310" s="1">
        <v>45506</v>
      </c>
      <c r="Q2310" s="1">
        <v>45531</v>
      </c>
      <c r="R2310">
        <v>2230</v>
      </c>
      <c r="S2310" s="4">
        <v>9.1</v>
      </c>
      <c r="T2310" t="s">
        <v>79</v>
      </c>
    </row>
    <row r="2311" spans="1:20" x14ac:dyDescent="0.35">
      <c r="A2311" t="s">
        <v>4718</v>
      </c>
      <c r="B2311" s="5" t="s">
        <v>28802</v>
      </c>
      <c r="C2311" s="6">
        <v>51843</v>
      </c>
      <c r="D2311" t="s">
        <v>22</v>
      </c>
      <c r="E2311">
        <v>51843</v>
      </c>
      <c r="F2311" s="5" t="s">
        <v>58</v>
      </c>
      <c r="G2311" s="5" t="s">
        <v>42</v>
      </c>
      <c r="H2311" s="5" t="s">
        <v>52</v>
      </c>
      <c r="I2311" t="s">
        <v>44</v>
      </c>
      <c r="J2311" t="s">
        <v>25</v>
      </c>
      <c r="K2311">
        <v>0</v>
      </c>
      <c r="L2311" s="5" t="s">
        <v>4719</v>
      </c>
      <c r="M2311" s="5" t="s">
        <v>70</v>
      </c>
      <c r="N2311">
        <v>1</v>
      </c>
      <c r="O2311" t="s">
        <v>71</v>
      </c>
      <c r="P2311" s="1">
        <v>45529</v>
      </c>
      <c r="Q2311" s="1">
        <v>45581</v>
      </c>
      <c r="R2311">
        <v>797</v>
      </c>
      <c r="S2311" s="4">
        <v>7.3</v>
      </c>
      <c r="T2311" t="s">
        <v>30</v>
      </c>
    </row>
    <row r="2312" spans="1:20" x14ac:dyDescent="0.35">
      <c r="A2312" t="s">
        <v>4720</v>
      </c>
      <c r="B2312" s="5" t="s">
        <v>28802</v>
      </c>
      <c r="C2312" s="6">
        <v>81429</v>
      </c>
      <c r="D2312" t="s">
        <v>41</v>
      </c>
      <c r="E2312">
        <v>69215</v>
      </c>
      <c r="F2312" s="5" t="s">
        <v>50</v>
      </c>
      <c r="G2312" s="5" t="s">
        <v>51</v>
      </c>
      <c r="H2312" s="5" t="s">
        <v>43</v>
      </c>
      <c r="I2312" t="s">
        <v>26</v>
      </c>
      <c r="J2312" t="s">
        <v>43</v>
      </c>
      <c r="K2312">
        <v>50</v>
      </c>
      <c r="L2312" s="5" t="s">
        <v>4721</v>
      </c>
      <c r="M2312" s="5" t="s">
        <v>70</v>
      </c>
      <c r="N2312">
        <v>3</v>
      </c>
      <c r="O2312" t="s">
        <v>112</v>
      </c>
      <c r="P2312" s="1">
        <v>45702</v>
      </c>
      <c r="Q2312" s="1">
        <v>45718</v>
      </c>
      <c r="R2312">
        <v>2079</v>
      </c>
      <c r="S2312" s="4">
        <v>5.8</v>
      </c>
      <c r="T2312" t="s">
        <v>79</v>
      </c>
    </row>
    <row r="2313" spans="1:20" x14ac:dyDescent="0.35">
      <c r="A2313" t="s">
        <v>4722</v>
      </c>
      <c r="B2313" s="5" t="s">
        <v>100</v>
      </c>
      <c r="C2313" s="6">
        <v>208862</v>
      </c>
      <c r="D2313" t="s">
        <v>74</v>
      </c>
      <c r="E2313">
        <v>261078</v>
      </c>
      <c r="F2313" s="5" t="s">
        <v>23</v>
      </c>
      <c r="G2313" s="5" t="s">
        <v>51</v>
      </c>
      <c r="H2313" s="5" t="s">
        <v>75</v>
      </c>
      <c r="I2313" t="s">
        <v>35</v>
      </c>
      <c r="J2313" t="s">
        <v>75</v>
      </c>
      <c r="K2313">
        <v>50</v>
      </c>
      <c r="L2313" s="5" t="s">
        <v>4723</v>
      </c>
      <c r="M2313" s="5" t="s">
        <v>28</v>
      </c>
      <c r="N2313">
        <v>13</v>
      </c>
      <c r="O2313" t="s">
        <v>78</v>
      </c>
      <c r="P2313" s="1">
        <v>45463</v>
      </c>
      <c r="Q2313" s="1">
        <v>45498</v>
      </c>
      <c r="R2313">
        <v>1901</v>
      </c>
      <c r="S2313" s="4">
        <v>5.6</v>
      </c>
      <c r="T2313" t="s">
        <v>136</v>
      </c>
    </row>
    <row r="2314" spans="1:20" x14ac:dyDescent="0.35">
      <c r="A2314" t="s">
        <v>4724</v>
      </c>
      <c r="B2314" s="5" t="s">
        <v>91</v>
      </c>
      <c r="C2314" s="6">
        <v>90374</v>
      </c>
      <c r="D2314" t="s">
        <v>22</v>
      </c>
      <c r="E2314">
        <v>90374</v>
      </c>
      <c r="F2314" s="5" t="s">
        <v>66</v>
      </c>
      <c r="G2314" s="5" t="s">
        <v>59</v>
      </c>
      <c r="H2314" s="5" t="s">
        <v>191</v>
      </c>
      <c r="I2314" t="s">
        <v>44</v>
      </c>
      <c r="J2314" t="s">
        <v>191</v>
      </c>
      <c r="K2314">
        <v>50</v>
      </c>
      <c r="L2314" s="5" t="s">
        <v>4725</v>
      </c>
      <c r="M2314" s="5" t="s">
        <v>70</v>
      </c>
      <c r="N2314">
        <v>7</v>
      </c>
      <c r="O2314" t="s">
        <v>147</v>
      </c>
      <c r="P2314" s="1">
        <v>45483</v>
      </c>
      <c r="Q2314" s="1">
        <v>45552</v>
      </c>
      <c r="R2314">
        <v>1887</v>
      </c>
      <c r="S2314" s="4">
        <v>9.5</v>
      </c>
      <c r="T2314" t="s">
        <v>243</v>
      </c>
    </row>
    <row r="2315" spans="1:20" x14ac:dyDescent="0.35">
      <c r="A2315" t="s">
        <v>4726</v>
      </c>
      <c r="B2315" s="5" t="s">
        <v>73</v>
      </c>
      <c r="C2315" s="6">
        <v>61463</v>
      </c>
      <c r="D2315" t="s">
        <v>41</v>
      </c>
      <c r="E2315">
        <v>52244</v>
      </c>
      <c r="F2315" s="5" t="s">
        <v>50</v>
      </c>
      <c r="G2315" s="5" t="s">
        <v>24</v>
      </c>
      <c r="H2315" s="5" t="s">
        <v>60</v>
      </c>
      <c r="I2315" t="s">
        <v>44</v>
      </c>
      <c r="J2315" t="s">
        <v>60</v>
      </c>
      <c r="K2315">
        <v>100</v>
      </c>
      <c r="L2315" s="5" t="s">
        <v>4727</v>
      </c>
      <c r="M2315" s="5" t="s">
        <v>28</v>
      </c>
      <c r="N2315">
        <v>3</v>
      </c>
      <c r="O2315" t="s">
        <v>62</v>
      </c>
      <c r="P2315" s="1">
        <v>45620</v>
      </c>
      <c r="Q2315" s="1">
        <v>45668</v>
      </c>
      <c r="R2315">
        <v>2182</v>
      </c>
      <c r="S2315" s="4">
        <v>6</v>
      </c>
      <c r="T2315" t="s">
        <v>103</v>
      </c>
    </row>
    <row r="2316" spans="1:20" x14ac:dyDescent="0.35">
      <c r="A2316" t="s">
        <v>4728</v>
      </c>
      <c r="B2316" s="5" t="s">
        <v>100</v>
      </c>
      <c r="C2316" s="6">
        <v>109194</v>
      </c>
      <c r="D2316" t="s">
        <v>22</v>
      </c>
      <c r="E2316">
        <v>109194</v>
      </c>
      <c r="F2316" s="5" t="s">
        <v>66</v>
      </c>
      <c r="G2316" s="5" t="s">
        <v>42</v>
      </c>
      <c r="H2316" s="5" t="s">
        <v>52</v>
      </c>
      <c r="I2316" t="s">
        <v>26</v>
      </c>
      <c r="J2316" t="s">
        <v>52</v>
      </c>
      <c r="K2316">
        <v>50</v>
      </c>
      <c r="L2316" s="5" t="s">
        <v>4729</v>
      </c>
      <c r="M2316" s="5" t="s">
        <v>28</v>
      </c>
      <c r="N2316">
        <v>7</v>
      </c>
      <c r="O2316" t="s">
        <v>71</v>
      </c>
      <c r="P2316" s="1">
        <v>45383</v>
      </c>
      <c r="Q2316" s="1">
        <v>45448</v>
      </c>
      <c r="R2316">
        <v>1756</v>
      </c>
      <c r="S2316" s="4">
        <v>7.6</v>
      </c>
      <c r="T2316" t="s">
        <v>47</v>
      </c>
    </row>
    <row r="2317" spans="1:20" x14ac:dyDescent="0.35">
      <c r="A2317" t="s">
        <v>4730</v>
      </c>
      <c r="B2317" s="5" t="s">
        <v>28801</v>
      </c>
      <c r="C2317" s="6">
        <v>170066</v>
      </c>
      <c r="D2317" t="s">
        <v>22</v>
      </c>
      <c r="E2317">
        <v>170066</v>
      </c>
      <c r="F2317" s="5" t="s">
        <v>23</v>
      </c>
      <c r="G2317" s="5" t="s">
        <v>42</v>
      </c>
      <c r="H2317" s="5" t="s">
        <v>165</v>
      </c>
      <c r="I2317" t="s">
        <v>44</v>
      </c>
      <c r="J2317" t="s">
        <v>354</v>
      </c>
      <c r="K2317">
        <v>0</v>
      </c>
      <c r="L2317" s="5" t="s">
        <v>4731</v>
      </c>
      <c r="M2317" s="5" t="s">
        <v>28</v>
      </c>
      <c r="N2317">
        <v>18</v>
      </c>
      <c r="O2317" t="s">
        <v>131</v>
      </c>
      <c r="P2317" s="1">
        <v>45443</v>
      </c>
      <c r="Q2317" s="1">
        <v>45491</v>
      </c>
      <c r="R2317">
        <v>835</v>
      </c>
      <c r="S2317" s="4">
        <v>6.1</v>
      </c>
      <c r="T2317" t="s">
        <v>47</v>
      </c>
    </row>
    <row r="2318" spans="1:20" x14ac:dyDescent="0.35">
      <c r="A2318" t="s">
        <v>4732</v>
      </c>
      <c r="B2318" s="5" t="s">
        <v>91</v>
      </c>
      <c r="C2318" s="6">
        <v>130203</v>
      </c>
      <c r="D2318" t="s">
        <v>22</v>
      </c>
      <c r="E2318">
        <v>130203</v>
      </c>
      <c r="F2318" s="5" t="s">
        <v>66</v>
      </c>
      <c r="G2318" s="5" t="s">
        <v>51</v>
      </c>
      <c r="H2318" s="5" t="s">
        <v>25</v>
      </c>
      <c r="I2318" t="s">
        <v>26</v>
      </c>
      <c r="J2318" t="s">
        <v>25</v>
      </c>
      <c r="K2318">
        <v>100</v>
      </c>
      <c r="L2318" s="5" t="s">
        <v>4733</v>
      </c>
      <c r="M2318" s="5" t="s">
        <v>37</v>
      </c>
      <c r="N2318">
        <v>5</v>
      </c>
      <c r="O2318" t="s">
        <v>131</v>
      </c>
      <c r="P2318" s="1">
        <v>45409</v>
      </c>
      <c r="Q2318" s="1">
        <v>45465</v>
      </c>
      <c r="R2318">
        <v>1041</v>
      </c>
      <c r="S2318" s="4">
        <v>8.1</v>
      </c>
      <c r="T2318" t="s">
        <v>243</v>
      </c>
    </row>
    <row r="2319" spans="1:20" x14ac:dyDescent="0.35">
      <c r="A2319" t="s">
        <v>4734</v>
      </c>
      <c r="B2319" s="5" t="s">
        <v>57</v>
      </c>
      <c r="C2319" s="6">
        <v>92631</v>
      </c>
      <c r="D2319" t="s">
        <v>22</v>
      </c>
      <c r="E2319">
        <v>92631</v>
      </c>
      <c r="F2319" s="5" t="s">
        <v>50</v>
      </c>
      <c r="G2319" s="5" t="s">
        <v>42</v>
      </c>
      <c r="H2319" s="5" t="s">
        <v>101</v>
      </c>
      <c r="I2319" t="s">
        <v>26</v>
      </c>
      <c r="J2319" t="s">
        <v>101</v>
      </c>
      <c r="K2319">
        <v>50</v>
      </c>
      <c r="L2319" s="5" t="s">
        <v>4735</v>
      </c>
      <c r="M2319" s="5" t="s">
        <v>28</v>
      </c>
      <c r="N2319">
        <v>2</v>
      </c>
      <c r="O2319" t="s">
        <v>29</v>
      </c>
      <c r="P2319" s="1">
        <v>45638</v>
      </c>
      <c r="Q2319" s="1">
        <v>45668</v>
      </c>
      <c r="R2319">
        <v>2185</v>
      </c>
      <c r="S2319" s="4">
        <v>7</v>
      </c>
      <c r="T2319" t="s">
        <v>38</v>
      </c>
    </row>
    <row r="2320" spans="1:20" x14ac:dyDescent="0.35">
      <c r="A2320" t="s">
        <v>4736</v>
      </c>
      <c r="B2320" s="5" t="s">
        <v>174</v>
      </c>
      <c r="C2320" s="6">
        <v>124406</v>
      </c>
      <c r="D2320" t="s">
        <v>41</v>
      </c>
      <c r="E2320">
        <v>105745</v>
      </c>
      <c r="F2320" s="5" t="s">
        <v>66</v>
      </c>
      <c r="G2320" s="5" t="s">
        <v>42</v>
      </c>
      <c r="H2320" s="5" t="s">
        <v>60</v>
      </c>
      <c r="I2320" t="s">
        <v>44</v>
      </c>
      <c r="J2320" t="s">
        <v>60</v>
      </c>
      <c r="K2320">
        <v>50</v>
      </c>
      <c r="L2320" s="5" t="s">
        <v>4737</v>
      </c>
      <c r="M2320" s="5" t="s">
        <v>54</v>
      </c>
      <c r="N2320">
        <v>6</v>
      </c>
      <c r="O2320" t="s">
        <v>29</v>
      </c>
      <c r="P2320" s="1">
        <v>45306</v>
      </c>
      <c r="Q2320" s="1">
        <v>45343</v>
      </c>
      <c r="R2320">
        <v>1041</v>
      </c>
      <c r="S2320" s="4">
        <v>9.3000000000000007</v>
      </c>
      <c r="T2320" t="s">
        <v>47</v>
      </c>
    </row>
    <row r="2321" spans="1:20" x14ac:dyDescent="0.35">
      <c r="A2321" t="s">
        <v>4738</v>
      </c>
      <c r="B2321" s="5" t="s">
        <v>28800</v>
      </c>
      <c r="C2321" s="6">
        <v>81253</v>
      </c>
      <c r="D2321" t="s">
        <v>22</v>
      </c>
      <c r="E2321">
        <v>81253</v>
      </c>
      <c r="F2321" s="5" t="s">
        <v>50</v>
      </c>
      <c r="G2321" s="5" t="s">
        <v>51</v>
      </c>
      <c r="H2321" s="5" t="s">
        <v>191</v>
      </c>
      <c r="I2321" t="s">
        <v>26</v>
      </c>
      <c r="J2321" t="s">
        <v>191</v>
      </c>
      <c r="K2321">
        <v>0</v>
      </c>
      <c r="L2321" s="5" t="s">
        <v>4739</v>
      </c>
      <c r="M2321" s="5" t="s">
        <v>37</v>
      </c>
      <c r="N2321">
        <v>4</v>
      </c>
      <c r="O2321" t="s">
        <v>167</v>
      </c>
      <c r="P2321" s="1">
        <v>45614</v>
      </c>
      <c r="Q2321" s="1">
        <v>45670</v>
      </c>
      <c r="R2321">
        <v>2045</v>
      </c>
      <c r="S2321" s="4">
        <v>7.4</v>
      </c>
      <c r="T2321" t="s">
        <v>95</v>
      </c>
    </row>
    <row r="2322" spans="1:20" x14ac:dyDescent="0.35">
      <c r="A2322" t="s">
        <v>4740</v>
      </c>
      <c r="B2322" s="5" t="s">
        <v>174</v>
      </c>
      <c r="C2322" s="6">
        <v>94671</v>
      </c>
      <c r="D2322" t="s">
        <v>41</v>
      </c>
      <c r="E2322">
        <v>80470</v>
      </c>
      <c r="F2322" s="5" t="s">
        <v>50</v>
      </c>
      <c r="G2322" s="5" t="s">
        <v>42</v>
      </c>
      <c r="H2322" s="5" t="s">
        <v>43</v>
      </c>
      <c r="I2322" t="s">
        <v>26</v>
      </c>
      <c r="J2322" t="s">
        <v>43</v>
      </c>
      <c r="K2322">
        <v>0</v>
      </c>
      <c r="L2322" s="5" t="s">
        <v>4741</v>
      </c>
      <c r="M2322" s="5" t="s">
        <v>28</v>
      </c>
      <c r="N2322">
        <v>4</v>
      </c>
      <c r="O2322" t="s">
        <v>46</v>
      </c>
      <c r="P2322" s="1">
        <v>45474</v>
      </c>
      <c r="Q2322" s="1">
        <v>45515</v>
      </c>
      <c r="R2322">
        <v>1911</v>
      </c>
      <c r="S2322" s="4">
        <v>8.4</v>
      </c>
      <c r="T2322" t="s">
        <v>210</v>
      </c>
    </row>
    <row r="2323" spans="1:20" x14ac:dyDescent="0.35">
      <c r="A2323" t="s">
        <v>4742</v>
      </c>
      <c r="B2323" s="5" t="s">
        <v>21</v>
      </c>
      <c r="C2323" s="6">
        <v>104689</v>
      </c>
      <c r="D2323" t="s">
        <v>22</v>
      </c>
      <c r="E2323">
        <v>104689</v>
      </c>
      <c r="F2323" s="5" t="s">
        <v>50</v>
      </c>
      <c r="G2323" s="5" t="s">
        <v>51</v>
      </c>
      <c r="H2323" s="5" t="s">
        <v>129</v>
      </c>
      <c r="I2323" t="s">
        <v>26</v>
      </c>
      <c r="J2323" t="s">
        <v>129</v>
      </c>
      <c r="K2323">
        <v>50</v>
      </c>
      <c r="L2323" s="5" t="s">
        <v>4743</v>
      </c>
      <c r="M2323" s="5" t="s">
        <v>37</v>
      </c>
      <c r="N2323">
        <v>2</v>
      </c>
      <c r="O2323" t="s">
        <v>78</v>
      </c>
      <c r="P2323" s="1">
        <v>45293</v>
      </c>
      <c r="Q2323" s="1">
        <v>45356</v>
      </c>
      <c r="R2323">
        <v>1563</v>
      </c>
      <c r="S2323" s="4">
        <v>5.7</v>
      </c>
      <c r="T2323" t="s">
        <v>95</v>
      </c>
    </row>
    <row r="2324" spans="1:20" x14ac:dyDescent="0.35">
      <c r="A2324" t="s">
        <v>4744</v>
      </c>
      <c r="B2324" s="5" t="s">
        <v>28802</v>
      </c>
      <c r="C2324" s="6">
        <v>124477</v>
      </c>
      <c r="D2324" t="s">
        <v>41</v>
      </c>
      <c r="E2324">
        <v>105805</v>
      </c>
      <c r="F2324" s="5" t="s">
        <v>66</v>
      </c>
      <c r="G2324" s="5" t="s">
        <v>24</v>
      </c>
      <c r="H2324" s="5" t="s">
        <v>126</v>
      </c>
      <c r="I2324" t="s">
        <v>35</v>
      </c>
      <c r="J2324" t="s">
        <v>126</v>
      </c>
      <c r="K2324">
        <v>100</v>
      </c>
      <c r="L2324" s="5" t="s">
        <v>4745</v>
      </c>
      <c r="M2324" s="5" t="s">
        <v>28</v>
      </c>
      <c r="N2324">
        <v>7</v>
      </c>
      <c r="O2324" t="s">
        <v>88</v>
      </c>
      <c r="P2324" s="1">
        <v>45344</v>
      </c>
      <c r="Q2324" s="1">
        <v>45368</v>
      </c>
      <c r="R2324">
        <v>655</v>
      </c>
      <c r="S2324" s="4">
        <v>8.5</v>
      </c>
      <c r="T2324" t="s">
        <v>153</v>
      </c>
    </row>
    <row r="2325" spans="1:20" x14ac:dyDescent="0.35">
      <c r="A2325" t="s">
        <v>4746</v>
      </c>
      <c r="B2325" s="5" t="s">
        <v>91</v>
      </c>
      <c r="C2325" s="6">
        <v>225013</v>
      </c>
      <c r="D2325" t="s">
        <v>41</v>
      </c>
      <c r="E2325">
        <v>191261</v>
      </c>
      <c r="F2325" s="5" t="s">
        <v>23</v>
      </c>
      <c r="G2325" s="5" t="s">
        <v>24</v>
      </c>
      <c r="H2325" s="5" t="s">
        <v>126</v>
      </c>
      <c r="I2325" t="s">
        <v>44</v>
      </c>
      <c r="J2325" t="s">
        <v>133</v>
      </c>
      <c r="K2325">
        <v>0</v>
      </c>
      <c r="L2325" s="5" t="s">
        <v>4747</v>
      </c>
      <c r="M2325" s="5" t="s">
        <v>54</v>
      </c>
      <c r="N2325">
        <v>17</v>
      </c>
      <c r="O2325" t="s">
        <v>29</v>
      </c>
      <c r="P2325" s="1">
        <v>45522</v>
      </c>
      <c r="Q2325" s="1">
        <v>45544</v>
      </c>
      <c r="R2325">
        <v>1668</v>
      </c>
      <c r="S2325" s="4">
        <v>7</v>
      </c>
      <c r="T2325" t="s">
        <v>153</v>
      </c>
    </row>
    <row r="2326" spans="1:20" x14ac:dyDescent="0.35">
      <c r="A2326" t="s">
        <v>4748</v>
      </c>
      <c r="B2326" s="5" t="s">
        <v>162</v>
      </c>
      <c r="C2326" s="6">
        <v>57156</v>
      </c>
      <c r="D2326" t="s">
        <v>22</v>
      </c>
      <c r="E2326">
        <v>57156</v>
      </c>
      <c r="F2326" s="5" t="s">
        <v>58</v>
      </c>
      <c r="G2326" s="5" t="s">
        <v>24</v>
      </c>
      <c r="H2326" s="5" t="s">
        <v>52</v>
      </c>
      <c r="I2326" t="s">
        <v>26</v>
      </c>
      <c r="J2326" t="s">
        <v>52</v>
      </c>
      <c r="K2326">
        <v>100</v>
      </c>
      <c r="L2326" s="5" t="s">
        <v>4749</v>
      </c>
      <c r="M2326" s="5" t="s">
        <v>54</v>
      </c>
      <c r="N2326">
        <v>0</v>
      </c>
      <c r="O2326" t="s">
        <v>71</v>
      </c>
      <c r="P2326" s="1">
        <v>45589</v>
      </c>
      <c r="Q2326" s="1">
        <v>45635</v>
      </c>
      <c r="R2326">
        <v>1115</v>
      </c>
      <c r="S2326" s="4">
        <v>8.4</v>
      </c>
      <c r="T2326" t="s">
        <v>103</v>
      </c>
    </row>
    <row r="2327" spans="1:20" x14ac:dyDescent="0.35">
      <c r="A2327" t="s">
        <v>4750</v>
      </c>
      <c r="B2327" s="5" t="s">
        <v>57</v>
      </c>
      <c r="C2327" s="6">
        <v>75630</v>
      </c>
      <c r="D2327" t="s">
        <v>22</v>
      </c>
      <c r="E2327">
        <v>75630</v>
      </c>
      <c r="F2327" s="5" t="s">
        <v>50</v>
      </c>
      <c r="G2327" s="5" t="s">
        <v>24</v>
      </c>
      <c r="H2327" s="5" t="s">
        <v>191</v>
      </c>
      <c r="I2327" t="s">
        <v>44</v>
      </c>
      <c r="J2327" t="s">
        <v>191</v>
      </c>
      <c r="K2327">
        <v>100</v>
      </c>
      <c r="L2327" s="5" t="s">
        <v>4751</v>
      </c>
      <c r="M2327" s="5" t="s">
        <v>28</v>
      </c>
      <c r="N2327">
        <v>2</v>
      </c>
      <c r="O2327" t="s">
        <v>62</v>
      </c>
      <c r="P2327" s="1">
        <v>45626</v>
      </c>
      <c r="Q2327" s="1">
        <v>45695</v>
      </c>
      <c r="R2327">
        <v>1371</v>
      </c>
      <c r="S2327" s="4">
        <v>5.3</v>
      </c>
      <c r="T2327" t="s">
        <v>55</v>
      </c>
    </row>
    <row r="2328" spans="1:20" x14ac:dyDescent="0.35">
      <c r="A2328" t="s">
        <v>4752</v>
      </c>
      <c r="B2328" s="5" t="s">
        <v>21</v>
      </c>
      <c r="C2328" s="6">
        <v>193038</v>
      </c>
      <c r="D2328" t="s">
        <v>22</v>
      </c>
      <c r="E2328">
        <v>193038</v>
      </c>
      <c r="F2328" s="5" t="s">
        <v>23</v>
      </c>
      <c r="G2328" s="5" t="s">
        <v>42</v>
      </c>
      <c r="H2328" s="5" t="s">
        <v>191</v>
      </c>
      <c r="I2328" t="s">
        <v>26</v>
      </c>
      <c r="J2328" t="s">
        <v>191</v>
      </c>
      <c r="K2328">
        <v>50</v>
      </c>
      <c r="L2328" s="5" t="s">
        <v>4753</v>
      </c>
      <c r="M2328" s="5" t="s">
        <v>54</v>
      </c>
      <c r="N2328">
        <v>12</v>
      </c>
      <c r="O2328" t="s">
        <v>46</v>
      </c>
      <c r="P2328" s="1">
        <v>45534</v>
      </c>
      <c r="Q2328" s="1">
        <v>45595</v>
      </c>
      <c r="R2328">
        <v>2331</v>
      </c>
      <c r="S2328" s="4">
        <v>8.4</v>
      </c>
      <c r="T2328" t="s">
        <v>118</v>
      </c>
    </row>
    <row r="2329" spans="1:20" x14ac:dyDescent="0.35">
      <c r="A2329" t="s">
        <v>4754</v>
      </c>
      <c r="B2329" s="5" t="s">
        <v>145</v>
      </c>
      <c r="C2329" s="6">
        <v>354091</v>
      </c>
      <c r="D2329" t="s">
        <v>22</v>
      </c>
      <c r="E2329">
        <v>354091</v>
      </c>
      <c r="F2329" s="5" t="s">
        <v>23</v>
      </c>
      <c r="G2329" s="5" t="s">
        <v>59</v>
      </c>
      <c r="H2329" s="5" t="s">
        <v>68</v>
      </c>
      <c r="I2329" t="s">
        <v>35</v>
      </c>
      <c r="J2329" t="s">
        <v>354</v>
      </c>
      <c r="K2329">
        <v>0</v>
      </c>
      <c r="L2329" s="5" t="s">
        <v>4755</v>
      </c>
      <c r="M2329" s="5" t="s">
        <v>70</v>
      </c>
      <c r="N2329">
        <v>15</v>
      </c>
      <c r="O2329" t="s">
        <v>78</v>
      </c>
      <c r="P2329" s="1">
        <v>45438</v>
      </c>
      <c r="Q2329" s="1">
        <v>45467</v>
      </c>
      <c r="R2329">
        <v>2237</v>
      </c>
      <c r="S2329" s="4">
        <v>9.6</v>
      </c>
      <c r="T2329" t="s">
        <v>108</v>
      </c>
    </row>
    <row r="2330" spans="1:20" x14ac:dyDescent="0.35">
      <c r="A2330" t="s">
        <v>4756</v>
      </c>
      <c r="B2330" s="5" t="s">
        <v>49</v>
      </c>
      <c r="C2330" s="6">
        <v>116471</v>
      </c>
      <c r="D2330" t="s">
        <v>74</v>
      </c>
      <c r="E2330">
        <v>145589</v>
      </c>
      <c r="F2330" s="5" t="s">
        <v>50</v>
      </c>
      <c r="G2330" s="5" t="s">
        <v>51</v>
      </c>
      <c r="H2330" s="5" t="s">
        <v>75</v>
      </c>
      <c r="I2330" t="s">
        <v>35</v>
      </c>
      <c r="J2330" t="s">
        <v>75</v>
      </c>
      <c r="K2330">
        <v>50</v>
      </c>
      <c r="L2330" s="5" t="s">
        <v>4757</v>
      </c>
      <c r="M2330" s="5" t="s">
        <v>70</v>
      </c>
      <c r="N2330">
        <v>4</v>
      </c>
      <c r="O2330" t="s">
        <v>141</v>
      </c>
      <c r="P2330" s="1">
        <v>45720</v>
      </c>
      <c r="Q2330" s="1">
        <v>45790</v>
      </c>
      <c r="R2330">
        <v>1445</v>
      </c>
      <c r="S2330" s="4">
        <v>6</v>
      </c>
      <c r="T2330" t="s">
        <v>136</v>
      </c>
    </row>
    <row r="2331" spans="1:20" x14ac:dyDescent="0.35">
      <c r="A2331" t="s">
        <v>4758</v>
      </c>
      <c r="B2331" s="5" t="s">
        <v>49</v>
      </c>
      <c r="C2331" s="6">
        <v>52386</v>
      </c>
      <c r="D2331" t="s">
        <v>41</v>
      </c>
      <c r="E2331">
        <v>44528</v>
      </c>
      <c r="F2331" s="5" t="s">
        <v>58</v>
      </c>
      <c r="G2331" s="5" t="s">
        <v>24</v>
      </c>
      <c r="H2331" s="5" t="s">
        <v>60</v>
      </c>
      <c r="I2331" t="s">
        <v>26</v>
      </c>
      <c r="J2331" t="s">
        <v>354</v>
      </c>
      <c r="K2331">
        <v>100</v>
      </c>
      <c r="L2331" s="5" t="s">
        <v>4759</v>
      </c>
      <c r="M2331" s="5" t="s">
        <v>70</v>
      </c>
      <c r="N2331">
        <v>1</v>
      </c>
      <c r="O2331" t="s">
        <v>172</v>
      </c>
      <c r="P2331" s="1">
        <v>45774</v>
      </c>
      <c r="Q2331" s="1">
        <v>45817</v>
      </c>
      <c r="R2331">
        <v>1561</v>
      </c>
      <c r="S2331" s="4">
        <v>8.3000000000000007</v>
      </c>
      <c r="T2331" t="s">
        <v>38</v>
      </c>
    </row>
    <row r="2332" spans="1:20" x14ac:dyDescent="0.35">
      <c r="A2332" t="s">
        <v>4760</v>
      </c>
      <c r="B2332" s="5" t="s">
        <v>162</v>
      </c>
      <c r="C2332" s="6">
        <v>23595</v>
      </c>
      <c r="D2332" t="s">
        <v>22</v>
      </c>
      <c r="E2332">
        <v>23595</v>
      </c>
      <c r="F2332" s="5" t="s">
        <v>58</v>
      </c>
      <c r="G2332" s="5" t="s">
        <v>42</v>
      </c>
      <c r="H2332" s="5" t="s">
        <v>157</v>
      </c>
      <c r="I2332" t="s">
        <v>44</v>
      </c>
      <c r="J2332" t="s">
        <v>157</v>
      </c>
      <c r="K2332">
        <v>100</v>
      </c>
      <c r="L2332" s="5" t="s">
        <v>4761</v>
      </c>
      <c r="M2332" s="5" t="s">
        <v>28</v>
      </c>
      <c r="N2332">
        <v>1</v>
      </c>
      <c r="O2332" t="s">
        <v>167</v>
      </c>
      <c r="P2332" s="1">
        <v>45517</v>
      </c>
      <c r="Q2332" s="1">
        <v>45578</v>
      </c>
      <c r="R2332">
        <v>1556</v>
      </c>
      <c r="S2332" s="4">
        <v>7.7</v>
      </c>
      <c r="T2332" t="s">
        <v>118</v>
      </c>
    </row>
    <row r="2333" spans="1:20" x14ac:dyDescent="0.35">
      <c r="A2333" t="s">
        <v>4762</v>
      </c>
      <c r="B2333" s="5" t="s">
        <v>28802</v>
      </c>
      <c r="C2333" s="6">
        <v>123617</v>
      </c>
      <c r="D2333" t="s">
        <v>81</v>
      </c>
      <c r="E2333">
        <v>166883</v>
      </c>
      <c r="F2333" s="5" t="s">
        <v>23</v>
      </c>
      <c r="G2333" s="5" t="s">
        <v>51</v>
      </c>
      <c r="H2333" s="5" t="s">
        <v>82</v>
      </c>
      <c r="I2333" t="s">
        <v>44</v>
      </c>
      <c r="J2333" t="s">
        <v>82</v>
      </c>
      <c r="K2333">
        <v>0</v>
      </c>
      <c r="L2333" s="5" t="s">
        <v>4763</v>
      </c>
      <c r="M2333" s="5" t="s">
        <v>28</v>
      </c>
      <c r="N2333">
        <v>17</v>
      </c>
      <c r="O2333" t="s">
        <v>29</v>
      </c>
      <c r="P2333" s="1">
        <v>45480</v>
      </c>
      <c r="Q2333" s="1">
        <v>45542</v>
      </c>
      <c r="R2333">
        <v>838</v>
      </c>
      <c r="S2333" s="4">
        <v>5.6</v>
      </c>
      <c r="T2333" t="s">
        <v>47</v>
      </c>
    </row>
    <row r="2334" spans="1:20" x14ac:dyDescent="0.35">
      <c r="A2334" t="s">
        <v>4764</v>
      </c>
      <c r="B2334" s="5" t="s">
        <v>57</v>
      </c>
      <c r="C2334" s="6">
        <v>294173</v>
      </c>
      <c r="D2334" t="s">
        <v>22</v>
      </c>
      <c r="E2334">
        <v>294173</v>
      </c>
      <c r="F2334" s="5" t="s">
        <v>23</v>
      </c>
      <c r="G2334" s="5" t="s">
        <v>59</v>
      </c>
      <c r="H2334" s="5" t="s">
        <v>101</v>
      </c>
      <c r="I2334" t="s">
        <v>35</v>
      </c>
      <c r="J2334" t="s">
        <v>121</v>
      </c>
      <c r="K2334">
        <v>0</v>
      </c>
      <c r="L2334" s="5" t="s">
        <v>4765</v>
      </c>
      <c r="M2334" s="5" t="s">
        <v>70</v>
      </c>
      <c r="N2334">
        <v>16</v>
      </c>
      <c r="O2334" t="s">
        <v>147</v>
      </c>
      <c r="P2334" s="1">
        <v>45682</v>
      </c>
      <c r="Q2334" s="1">
        <v>45710</v>
      </c>
      <c r="R2334">
        <v>1739</v>
      </c>
      <c r="S2334" s="4">
        <v>5.6</v>
      </c>
      <c r="T2334" t="s">
        <v>95</v>
      </c>
    </row>
    <row r="2335" spans="1:20" x14ac:dyDescent="0.35">
      <c r="A2335" t="s">
        <v>4766</v>
      </c>
      <c r="B2335" s="5" t="s">
        <v>40</v>
      </c>
      <c r="C2335" s="6">
        <v>158889</v>
      </c>
      <c r="D2335" t="s">
        <v>22</v>
      </c>
      <c r="E2335">
        <v>158889</v>
      </c>
      <c r="F2335" s="5" t="s">
        <v>66</v>
      </c>
      <c r="G2335" s="5" t="s">
        <v>59</v>
      </c>
      <c r="H2335" s="5" t="s">
        <v>101</v>
      </c>
      <c r="I2335" t="s">
        <v>35</v>
      </c>
      <c r="J2335" t="s">
        <v>126</v>
      </c>
      <c r="K2335">
        <v>100</v>
      </c>
      <c r="L2335" s="5" t="s">
        <v>4767</v>
      </c>
      <c r="M2335" s="5" t="s">
        <v>70</v>
      </c>
      <c r="N2335">
        <v>9</v>
      </c>
      <c r="O2335" t="s">
        <v>71</v>
      </c>
      <c r="P2335" s="1">
        <v>45311</v>
      </c>
      <c r="Q2335" s="1">
        <v>45378</v>
      </c>
      <c r="R2335">
        <v>1615</v>
      </c>
      <c r="S2335" s="4">
        <v>6.4</v>
      </c>
      <c r="T2335" t="s">
        <v>153</v>
      </c>
    </row>
    <row r="2336" spans="1:20" x14ac:dyDescent="0.35">
      <c r="A2336" t="s">
        <v>4768</v>
      </c>
      <c r="B2336" s="5" t="s">
        <v>28802</v>
      </c>
      <c r="C2336" s="6">
        <v>92187</v>
      </c>
      <c r="D2336" t="s">
        <v>22</v>
      </c>
      <c r="E2336">
        <v>92187</v>
      </c>
      <c r="F2336" s="5" t="s">
        <v>66</v>
      </c>
      <c r="G2336" s="5" t="s">
        <v>24</v>
      </c>
      <c r="H2336" s="5" t="s">
        <v>191</v>
      </c>
      <c r="I2336" t="s">
        <v>44</v>
      </c>
      <c r="J2336" t="s">
        <v>491</v>
      </c>
      <c r="K2336">
        <v>0</v>
      </c>
      <c r="L2336" s="5" t="s">
        <v>4769</v>
      </c>
      <c r="M2336" s="5" t="s">
        <v>54</v>
      </c>
      <c r="N2336">
        <v>8</v>
      </c>
      <c r="O2336" t="s">
        <v>107</v>
      </c>
      <c r="P2336" s="1">
        <v>45529</v>
      </c>
      <c r="Q2336" s="1">
        <v>45557</v>
      </c>
      <c r="R2336">
        <v>1474</v>
      </c>
      <c r="S2336" s="4">
        <v>5.5</v>
      </c>
      <c r="T2336" t="s">
        <v>47</v>
      </c>
    </row>
    <row r="2337" spans="1:20" x14ac:dyDescent="0.35">
      <c r="A2337" t="s">
        <v>4770</v>
      </c>
      <c r="B2337" s="5" t="s">
        <v>145</v>
      </c>
      <c r="C2337" s="6">
        <v>266476</v>
      </c>
      <c r="D2337" t="s">
        <v>41</v>
      </c>
      <c r="E2337">
        <v>226505</v>
      </c>
      <c r="F2337" s="5" t="s">
        <v>23</v>
      </c>
      <c r="G2337" s="5" t="s">
        <v>24</v>
      </c>
      <c r="H2337" s="5" t="s">
        <v>60</v>
      </c>
      <c r="I2337" t="s">
        <v>35</v>
      </c>
      <c r="J2337" t="s">
        <v>60</v>
      </c>
      <c r="K2337">
        <v>0</v>
      </c>
      <c r="L2337" s="5" t="s">
        <v>4771</v>
      </c>
      <c r="M2337" s="5" t="s">
        <v>37</v>
      </c>
      <c r="N2337">
        <v>18</v>
      </c>
      <c r="O2337" t="s">
        <v>78</v>
      </c>
      <c r="P2337" s="1">
        <v>45344</v>
      </c>
      <c r="Q2337" s="1">
        <v>45404</v>
      </c>
      <c r="R2337">
        <v>886</v>
      </c>
      <c r="S2337" s="4">
        <v>8.1999999999999993</v>
      </c>
      <c r="T2337" t="s">
        <v>108</v>
      </c>
    </row>
    <row r="2338" spans="1:20" x14ac:dyDescent="0.35">
      <c r="A2338" t="s">
        <v>4772</v>
      </c>
      <c r="B2338" s="5" t="s">
        <v>21</v>
      </c>
      <c r="C2338" s="6">
        <v>64951</v>
      </c>
      <c r="D2338" t="s">
        <v>41</v>
      </c>
      <c r="E2338">
        <v>55208</v>
      </c>
      <c r="F2338" s="5" t="s">
        <v>58</v>
      </c>
      <c r="G2338" s="5" t="s">
        <v>51</v>
      </c>
      <c r="H2338" s="5" t="s">
        <v>126</v>
      </c>
      <c r="I2338" t="s">
        <v>44</v>
      </c>
      <c r="J2338" t="s">
        <v>151</v>
      </c>
      <c r="K2338">
        <v>0</v>
      </c>
      <c r="L2338" s="5" t="s">
        <v>4773</v>
      </c>
      <c r="M2338" s="5" t="s">
        <v>70</v>
      </c>
      <c r="N2338">
        <v>1</v>
      </c>
      <c r="O2338" t="s">
        <v>147</v>
      </c>
      <c r="P2338" s="1">
        <v>45366</v>
      </c>
      <c r="Q2338" s="1">
        <v>45405</v>
      </c>
      <c r="R2338">
        <v>1222</v>
      </c>
      <c r="S2338" s="4">
        <v>9.1999999999999993</v>
      </c>
      <c r="T2338" t="s">
        <v>95</v>
      </c>
    </row>
    <row r="2339" spans="1:20" x14ac:dyDescent="0.35">
      <c r="A2339" t="s">
        <v>4774</v>
      </c>
      <c r="B2339" s="5" t="s">
        <v>28802</v>
      </c>
      <c r="C2339" s="6">
        <v>173215</v>
      </c>
      <c r="D2339" t="s">
        <v>41</v>
      </c>
      <c r="E2339">
        <v>147233</v>
      </c>
      <c r="F2339" s="5" t="s">
        <v>23</v>
      </c>
      <c r="G2339" s="5" t="s">
        <v>42</v>
      </c>
      <c r="H2339" s="5" t="s">
        <v>126</v>
      </c>
      <c r="I2339" t="s">
        <v>26</v>
      </c>
      <c r="J2339" t="s">
        <v>126</v>
      </c>
      <c r="K2339">
        <v>50</v>
      </c>
      <c r="L2339" s="5" t="s">
        <v>4775</v>
      </c>
      <c r="M2339" s="5" t="s">
        <v>54</v>
      </c>
      <c r="N2339">
        <v>19</v>
      </c>
      <c r="O2339" t="s">
        <v>107</v>
      </c>
      <c r="P2339" s="1">
        <v>45337</v>
      </c>
      <c r="Q2339" s="1">
        <v>45366</v>
      </c>
      <c r="R2339">
        <v>733</v>
      </c>
      <c r="S2339" s="4">
        <v>5.0999999999999996</v>
      </c>
      <c r="T2339" t="s">
        <v>30</v>
      </c>
    </row>
    <row r="2340" spans="1:20" x14ac:dyDescent="0.35">
      <c r="A2340" t="s">
        <v>4776</v>
      </c>
      <c r="B2340" s="5" t="s">
        <v>28800</v>
      </c>
      <c r="C2340" s="6">
        <v>114900</v>
      </c>
      <c r="D2340" t="s">
        <v>22</v>
      </c>
      <c r="E2340">
        <v>114900</v>
      </c>
      <c r="F2340" s="5" t="s">
        <v>50</v>
      </c>
      <c r="G2340" s="5" t="s">
        <v>24</v>
      </c>
      <c r="H2340" s="5" t="s">
        <v>97</v>
      </c>
      <c r="I2340" t="s">
        <v>26</v>
      </c>
      <c r="J2340" t="s">
        <v>410</v>
      </c>
      <c r="K2340">
        <v>0</v>
      </c>
      <c r="L2340" s="5" t="s">
        <v>4777</v>
      </c>
      <c r="M2340" s="5" t="s">
        <v>37</v>
      </c>
      <c r="N2340">
        <v>3</v>
      </c>
      <c r="O2340" t="s">
        <v>167</v>
      </c>
      <c r="P2340" s="1">
        <v>45643</v>
      </c>
      <c r="Q2340" s="1">
        <v>45715</v>
      </c>
      <c r="R2340">
        <v>1669</v>
      </c>
      <c r="S2340" s="4">
        <v>9.5</v>
      </c>
      <c r="T2340" t="s">
        <v>153</v>
      </c>
    </row>
    <row r="2341" spans="1:20" x14ac:dyDescent="0.35">
      <c r="A2341" t="s">
        <v>4778</v>
      </c>
      <c r="B2341" s="5" t="s">
        <v>73</v>
      </c>
      <c r="C2341" s="6">
        <v>65123</v>
      </c>
      <c r="D2341" t="s">
        <v>22</v>
      </c>
      <c r="E2341">
        <v>65123</v>
      </c>
      <c r="F2341" s="5" t="s">
        <v>50</v>
      </c>
      <c r="G2341" s="5" t="s">
        <v>59</v>
      </c>
      <c r="H2341" s="5" t="s">
        <v>52</v>
      </c>
      <c r="I2341" t="s">
        <v>44</v>
      </c>
      <c r="J2341" t="s">
        <v>52</v>
      </c>
      <c r="K2341">
        <v>0</v>
      </c>
      <c r="L2341" s="5" t="s">
        <v>4779</v>
      </c>
      <c r="M2341" s="5" t="s">
        <v>54</v>
      </c>
      <c r="N2341">
        <v>3</v>
      </c>
      <c r="O2341" t="s">
        <v>172</v>
      </c>
      <c r="P2341" s="1">
        <v>45698</v>
      </c>
      <c r="Q2341" s="1">
        <v>45738</v>
      </c>
      <c r="R2341">
        <v>1882</v>
      </c>
      <c r="S2341" s="4">
        <v>9.1999999999999993</v>
      </c>
      <c r="T2341" t="s">
        <v>210</v>
      </c>
    </row>
    <row r="2342" spans="1:20" x14ac:dyDescent="0.35">
      <c r="A2342" t="s">
        <v>4780</v>
      </c>
      <c r="B2342" s="5" t="s">
        <v>73</v>
      </c>
      <c r="C2342" s="6">
        <v>176135</v>
      </c>
      <c r="D2342" t="s">
        <v>41</v>
      </c>
      <c r="E2342">
        <v>149715</v>
      </c>
      <c r="F2342" s="5" t="s">
        <v>23</v>
      </c>
      <c r="G2342" s="5" t="s">
        <v>51</v>
      </c>
      <c r="H2342" s="5" t="s">
        <v>126</v>
      </c>
      <c r="I2342" t="s">
        <v>44</v>
      </c>
      <c r="J2342" t="s">
        <v>126</v>
      </c>
      <c r="K2342">
        <v>0</v>
      </c>
      <c r="L2342" s="5" t="s">
        <v>4781</v>
      </c>
      <c r="M2342" s="5" t="s">
        <v>37</v>
      </c>
      <c r="N2342">
        <v>17</v>
      </c>
      <c r="O2342" t="s">
        <v>46</v>
      </c>
      <c r="P2342" s="1">
        <v>45340</v>
      </c>
      <c r="Q2342" s="1">
        <v>45372</v>
      </c>
      <c r="R2342">
        <v>512</v>
      </c>
      <c r="S2342" s="4">
        <v>9.6</v>
      </c>
      <c r="T2342" t="s">
        <v>136</v>
      </c>
    </row>
    <row r="2343" spans="1:20" x14ac:dyDescent="0.35">
      <c r="A2343" t="s">
        <v>4782</v>
      </c>
      <c r="B2343" s="5" t="s">
        <v>162</v>
      </c>
      <c r="C2343" s="6">
        <v>128894</v>
      </c>
      <c r="D2343" t="s">
        <v>22</v>
      </c>
      <c r="E2343">
        <v>128894</v>
      </c>
      <c r="F2343" s="5" t="s">
        <v>23</v>
      </c>
      <c r="G2343" s="5" t="s">
        <v>51</v>
      </c>
      <c r="H2343" s="5" t="s">
        <v>165</v>
      </c>
      <c r="I2343" t="s">
        <v>26</v>
      </c>
      <c r="J2343" t="s">
        <v>165</v>
      </c>
      <c r="K2343">
        <v>100</v>
      </c>
      <c r="L2343" s="5" t="s">
        <v>4783</v>
      </c>
      <c r="M2343" s="5" t="s">
        <v>37</v>
      </c>
      <c r="N2343">
        <v>15</v>
      </c>
      <c r="O2343" t="s">
        <v>107</v>
      </c>
      <c r="P2343" s="1">
        <v>45315</v>
      </c>
      <c r="Q2343" s="1">
        <v>45376</v>
      </c>
      <c r="R2343">
        <v>2001</v>
      </c>
      <c r="S2343" s="4">
        <v>8.1999999999999993</v>
      </c>
      <c r="T2343" t="s">
        <v>30</v>
      </c>
    </row>
    <row r="2344" spans="1:20" x14ac:dyDescent="0.35">
      <c r="A2344" t="s">
        <v>4784</v>
      </c>
      <c r="B2344" s="5" t="s">
        <v>162</v>
      </c>
      <c r="C2344" s="6">
        <v>140129</v>
      </c>
      <c r="D2344" t="s">
        <v>74</v>
      </c>
      <c r="E2344">
        <v>175161</v>
      </c>
      <c r="F2344" s="5" t="s">
        <v>23</v>
      </c>
      <c r="G2344" s="5" t="s">
        <v>42</v>
      </c>
      <c r="H2344" s="5" t="s">
        <v>75</v>
      </c>
      <c r="I2344" t="s">
        <v>26</v>
      </c>
      <c r="J2344" t="s">
        <v>75</v>
      </c>
      <c r="K2344">
        <v>0</v>
      </c>
      <c r="L2344" s="5" t="s">
        <v>4785</v>
      </c>
      <c r="M2344" s="5" t="s">
        <v>37</v>
      </c>
      <c r="N2344">
        <v>15</v>
      </c>
      <c r="O2344" t="s">
        <v>62</v>
      </c>
      <c r="P2344" s="1">
        <v>45370</v>
      </c>
      <c r="Q2344" s="1">
        <v>45437</v>
      </c>
      <c r="R2344">
        <v>1796</v>
      </c>
      <c r="S2344" s="4">
        <v>6.1</v>
      </c>
      <c r="T2344" t="s">
        <v>79</v>
      </c>
    </row>
    <row r="2345" spans="1:20" x14ac:dyDescent="0.35">
      <c r="A2345" t="s">
        <v>4786</v>
      </c>
      <c r="B2345" s="5" t="s">
        <v>32</v>
      </c>
      <c r="C2345" s="6">
        <v>211366</v>
      </c>
      <c r="D2345" t="s">
        <v>41</v>
      </c>
      <c r="E2345">
        <v>179661</v>
      </c>
      <c r="F2345" s="5" t="s">
        <v>23</v>
      </c>
      <c r="G2345" s="5" t="s">
        <v>42</v>
      </c>
      <c r="H2345" s="5" t="s">
        <v>151</v>
      </c>
      <c r="I2345" t="s">
        <v>44</v>
      </c>
      <c r="J2345" t="s">
        <v>151</v>
      </c>
      <c r="K2345">
        <v>100</v>
      </c>
      <c r="L2345" s="5" t="s">
        <v>4787</v>
      </c>
      <c r="M2345" s="5" t="s">
        <v>28</v>
      </c>
      <c r="N2345">
        <v>17</v>
      </c>
      <c r="O2345" t="s">
        <v>85</v>
      </c>
      <c r="P2345" s="1">
        <v>45746</v>
      </c>
      <c r="Q2345" s="1">
        <v>45761</v>
      </c>
      <c r="R2345">
        <v>1025</v>
      </c>
      <c r="S2345" s="4">
        <v>6.6</v>
      </c>
      <c r="T2345" t="s">
        <v>153</v>
      </c>
    </row>
    <row r="2346" spans="1:20" x14ac:dyDescent="0.35">
      <c r="A2346" t="s">
        <v>4788</v>
      </c>
      <c r="B2346" s="5" t="s">
        <v>21</v>
      </c>
      <c r="C2346" s="6">
        <v>89067</v>
      </c>
      <c r="D2346" t="s">
        <v>92</v>
      </c>
      <c r="E2346">
        <v>66800</v>
      </c>
      <c r="F2346" s="5" t="s">
        <v>50</v>
      </c>
      <c r="G2346" s="5" t="s">
        <v>59</v>
      </c>
      <c r="H2346" s="5" t="s">
        <v>93</v>
      </c>
      <c r="I2346" t="s">
        <v>26</v>
      </c>
      <c r="J2346" t="s">
        <v>93</v>
      </c>
      <c r="K2346">
        <v>50</v>
      </c>
      <c r="L2346" s="5" t="s">
        <v>4789</v>
      </c>
      <c r="M2346" s="5" t="s">
        <v>70</v>
      </c>
      <c r="N2346">
        <v>2</v>
      </c>
      <c r="O2346" t="s">
        <v>88</v>
      </c>
      <c r="P2346" s="1">
        <v>45374</v>
      </c>
      <c r="Q2346" s="1">
        <v>45446</v>
      </c>
      <c r="R2346">
        <v>1133</v>
      </c>
      <c r="S2346" s="4">
        <v>8</v>
      </c>
      <c r="T2346" t="s">
        <v>118</v>
      </c>
    </row>
    <row r="2347" spans="1:20" x14ac:dyDescent="0.35">
      <c r="A2347" t="s">
        <v>4790</v>
      </c>
      <c r="B2347" s="5" t="s">
        <v>100</v>
      </c>
      <c r="C2347" s="6">
        <v>120608</v>
      </c>
      <c r="D2347" t="s">
        <v>81</v>
      </c>
      <c r="E2347">
        <v>162821</v>
      </c>
      <c r="F2347" s="5" t="s">
        <v>66</v>
      </c>
      <c r="G2347" s="5" t="s">
        <v>51</v>
      </c>
      <c r="H2347" s="5" t="s">
        <v>82</v>
      </c>
      <c r="I2347" t="s">
        <v>44</v>
      </c>
      <c r="J2347" t="s">
        <v>491</v>
      </c>
      <c r="K2347">
        <v>100</v>
      </c>
      <c r="L2347" s="5" t="s">
        <v>218</v>
      </c>
      <c r="M2347" s="5" t="s">
        <v>70</v>
      </c>
      <c r="N2347">
        <v>9</v>
      </c>
      <c r="O2347" t="s">
        <v>112</v>
      </c>
      <c r="P2347" s="1">
        <v>45588</v>
      </c>
      <c r="Q2347" s="1">
        <v>45622</v>
      </c>
      <c r="R2347">
        <v>2358</v>
      </c>
      <c r="S2347" s="4">
        <v>5.9</v>
      </c>
      <c r="T2347" t="s">
        <v>63</v>
      </c>
    </row>
    <row r="2348" spans="1:20" x14ac:dyDescent="0.35">
      <c r="A2348" t="s">
        <v>4791</v>
      </c>
      <c r="B2348" s="5" t="s">
        <v>28802</v>
      </c>
      <c r="C2348" s="6">
        <v>173641</v>
      </c>
      <c r="D2348" t="s">
        <v>74</v>
      </c>
      <c r="E2348">
        <v>217051</v>
      </c>
      <c r="F2348" s="5" t="s">
        <v>23</v>
      </c>
      <c r="G2348" s="5" t="s">
        <v>51</v>
      </c>
      <c r="H2348" s="5" t="s">
        <v>75</v>
      </c>
      <c r="I2348" t="s">
        <v>44</v>
      </c>
      <c r="J2348" t="s">
        <v>75</v>
      </c>
      <c r="K2348">
        <v>0</v>
      </c>
      <c r="L2348" s="5" t="s">
        <v>4792</v>
      </c>
      <c r="M2348" s="5" t="s">
        <v>37</v>
      </c>
      <c r="N2348">
        <v>11</v>
      </c>
      <c r="O2348" t="s">
        <v>112</v>
      </c>
      <c r="P2348" s="1">
        <v>45677</v>
      </c>
      <c r="Q2348" s="1">
        <v>45716</v>
      </c>
      <c r="R2348">
        <v>2102</v>
      </c>
      <c r="S2348" s="4">
        <v>5.6</v>
      </c>
      <c r="T2348" t="s">
        <v>95</v>
      </c>
    </row>
    <row r="2349" spans="1:20" x14ac:dyDescent="0.35">
      <c r="A2349" t="s">
        <v>4793</v>
      </c>
      <c r="B2349" s="5" t="s">
        <v>28802</v>
      </c>
      <c r="C2349" s="6">
        <v>93978</v>
      </c>
      <c r="D2349" t="s">
        <v>33</v>
      </c>
      <c r="E2349">
        <v>10337580</v>
      </c>
      <c r="F2349" s="5" t="s">
        <v>50</v>
      </c>
      <c r="G2349" s="5" t="s">
        <v>24</v>
      </c>
      <c r="H2349" s="5" t="s">
        <v>34</v>
      </c>
      <c r="I2349" t="s">
        <v>35</v>
      </c>
      <c r="J2349" t="s">
        <v>151</v>
      </c>
      <c r="K2349">
        <v>50</v>
      </c>
      <c r="L2349" s="5" t="s">
        <v>4794</v>
      </c>
      <c r="M2349" s="5" t="s">
        <v>54</v>
      </c>
      <c r="N2349">
        <v>2</v>
      </c>
      <c r="O2349" t="s">
        <v>172</v>
      </c>
      <c r="P2349" s="1">
        <v>45694</v>
      </c>
      <c r="Q2349" s="1">
        <v>45729</v>
      </c>
      <c r="R2349">
        <v>1541</v>
      </c>
      <c r="S2349" s="4">
        <v>5</v>
      </c>
      <c r="T2349" t="s">
        <v>55</v>
      </c>
    </row>
    <row r="2350" spans="1:20" x14ac:dyDescent="0.35">
      <c r="A2350" t="s">
        <v>4795</v>
      </c>
      <c r="B2350" s="5" t="s">
        <v>174</v>
      </c>
      <c r="C2350" s="6">
        <v>291451</v>
      </c>
      <c r="D2350" t="s">
        <v>120</v>
      </c>
      <c r="E2350">
        <v>262306</v>
      </c>
      <c r="F2350" s="5" t="s">
        <v>23</v>
      </c>
      <c r="G2350" s="5" t="s">
        <v>24</v>
      </c>
      <c r="H2350" s="5" t="s">
        <v>121</v>
      </c>
      <c r="I2350" t="s">
        <v>44</v>
      </c>
      <c r="J2350" t="s">
        <v>121</v>
      </c>
      <c r="K2350">
        <v>100</v>
      </c>
      <c r="L2350" s="5" t="s">
        <v>4796</v>
      </c>
      <c r="M2350" s="5" t="s">
        <v>28</v>
      </c>
      <c r="N2350">
        <v>18</v>
      </c>
      <c r="O2350" t="s">
        <v>131</v>
      </c>
      <c r="P2350" s="1">
        <v>45570</v>
      </c>
      <c r="Q2350" s="1">
        <v>45640</v>
      </c>
      <c r="R2350">
        <v>2356</v>
      </c>
      <c r="S2350" s="4">
        <v>5.5</v>
      </c>
      <c r="T2350" t="s">
        <v>55</v>
      </c>
    </row>
    <row r="2351" spans="1:20" x14ac:dyDescent="0.35">
      <c r="A2351" t="s">
        <v>4797</v>
      </c>
      <c r="B2351" s="5" t="s">
        <v>40</v>
      </c>
      <c r="C2351" s="6">
        <v>115058</v>
      </c>
      <c r="D2351" t="s">
        <v>22</v>
      </c>
      <c r="E2351">
        <v>115058</v>
      </c>
      <c r="F2351" s="5" t="s">
        <v>50</v>
      </c>
      <c r="G2351" s="5" t="s">
        <v>51</v>
      </c>
      <c r="H2351" s="5" t="s">
        <v>97</v>
      </c>
      <c r="I2351" t="s">
        <v>35</v>
      </c>
      <c r="J2351" t="s">
        <v>97</v>
      </c>
      <c r="K2351">
        <v>100</v>
      </c>
      <c r="L2351" s="5" t="s">
        <v>4798</v>
      </c>
      <c r="M2351" s="5" t="s">
        <v>70</v>
      </c>
      <c r="N2351">
        <v>4</v>
      </c>
      <c r="O2351" t="s">
        <v>85</v>
      </c>
      <c r="P2351" s="1">
        <v>45377</v>
      </c>
      <c r="Q2351" s="1">
        <v>45422</v>
      </c>
      <c r="R2351">
        <v>2092</v>
      </c>
      <c r="S2351" s="4">
        <v>7.1</v>
      </c>
      <c r="T2351" t="s">
        <v>118</v>
      </c>
    </row>
    <row r="2352" spans="1:20" x14ac:dyDescent="0.35">
      <c r="A2352" t="s">
        <v>4799</v>
      </c>
      <c r="B2352" s="5" t="s">
        <v>32</v>
      </c>
      <c r="C2352" s="6">
        <v>121394</v>
      </c>
      <c r="D2352" t="s">
        <v>22</v>
      </c>
      <c r="E2352">
        <v>121394</v>
      </c>
      <c r="F2352" s="5" t="s">
        <v>50</v>
      </c>
      <c r="G2352" s="5" t="s">
        <v>24</v>
      </c>
      <c r="H2352" s="5" t="s">
        <v>68</v>
      </c>
      <c r="I2352" t="s">
        <v>26</v>
      </c>
      <c r="J2352" t="s">
        <v>68</v>
      </c>
      <c r="K2352">
        <v>100</v>
      </c>
      <c r="L2352" s="5" t="s">
        <v>4800</v>
      </c>
      <c r="M2352" s="5" t="s">
        <v>54</v>
      </c>
      <c r="N2352">
        <v>4</v>
      </c>
      <c r="O2352" t="s">
        <v>78</v>
      </c>
      <c r="P2352" s="1">
        <v>45583</v>
      </c>
      <c r="Q2352" s="1">
        <v>45649</v>
      </c>
      <c r="R2352">
        <v>1538</v>
      </c>
      <c r="S2352" s="4">
        <v>6.8</v>
      </c>
      <c r="T2352" t="s">
        <v>95</v>
      </c>
    </row>
    <row r="2353" spans="1:20" x14ac:dyDescent="0.35">
      <c r="A2353" t="s">
        <v>4801</v>
      </c>
      <c r="B2353" s="5" t="s">
        <v>162</v>
      </c>
      <c r="C2353" s="6">
        <v>51431</v>
      </c>
      <c r="D2353" t="s">
        <v>22</v>
      </c>
      <c r="E2353">
        <v>51431</v>
      </c>
      <c r="F2353" s="5" t="s">
        <v>50</v>
      </c>
      <c r="G2353" s="5" t="s">
        <v>42</v>
      </c>
      <c r="H2353" s="5" t="s">
        <v>157</v>
      </c>
      <c r="I2353" t="s">
        <v>35</v>
      </c>
      <c r="J2353" t="s">
        <v>157</v>
      </c>
      <c r="K2353">
        <v>50</v>
      </c>
      <c r="L2353" s="5" t="s">
        <v>4802</v>
      </c>
      <c r="M2353" s="5" t="s">
        <v>37</v>
      </c>
      <c r="N2353">
        <v>4</v>
      </c>
      <c r="O2353" t="s">
        <v>172</v>
      </c>
      <c r="P2353" s="1">
        <v>45443</v>
      </c>
      <c r="Q2353" s="1">
        <v>45460</v>
      </c>
      <c r="R2353">
        <v>2302</v>
      </c>
      <c r="S2353" s="4">
        <v>7.1</v>
      </c>
      <c r="T2353" t="s">
        <v>210</v>
      </c>
    </row>
    <row r="2354" spans="1:20" x14ac:dyDescent="0.35">
      <c r="A2354" t="s">
        <v>4803</v>
      </c>
      <c r="B2354" s="5" t="s">
        <v>57</v>
      </c>
      <c r="C2354" s="6">
        <v>90064</v>
      </c>
      <c r="D2354" t="s">
        <v>22</v>
      </c>
      <c r="E2354">
        <v>90064</v>
      </c>
      <c r="F2354" s="5" t="s">
        <v>50</v>
      </c>
      <c r="G2354" s="5" t="s">
        <v>59</v>
      </c>
      <c r="H2354" s="5" t="s">
        <v>101</v>
      </c>
      <c r="I2354" t="s">
        <v>26</v>
      </c>
      <c r="J2354" t="s">
        <v>101</v>
      </c>
      <c r="K2354">
        <v>0</v>
      </c>
      <c r="L2354" s="5" t="s">
        <v>4804</v>
      </c>
      <c r="M2354" s="5" t="s">
        <v>28</v>
      </c>
      <c r="N2354">
        <v>3</v>
      </c>
      <c r="O2354" t="s">
        <v>141</v>
      </c>
      <c r="P2354" s="1">
        <v>45686</v>
      </c>
      <c r="Q2354" s="1">
        <v>45744</v>
      </c>
      <c r="R2354">
        <v>1740</v>
      </c>
      <c r="S2354" s="4">
        <v>8.5</v>
      </c>
      <c r="T2354" t="s">
        <v>153</v>
      </c>
    </row>
    <row r="2355" spans="1:20" x14ac:dyDescent="0.35">
      <c r="A2355" t="s">
        <v>4805</v>
      </c>
      <c r="B2355" s="5" t="s">
        <v>21</v>
      </c>
      <c r="C2355" s="6">
        <v>120867</v>
      </c>
      <c r="D2355" t="s">
        <v>33</v>
      </c>
      <c r="E2355">
        <v>13295370</v>
      </c>
      <c r="F2355" s="5" t="s">
        <v>66</v>
      </c>
      <c r="G2355" s="5" t="s">
        <v>24</v>
      </c>
      <c r="H2355" s="5" t="s">
        <v>34</v>
      </c>
      <c r="I2355" t="s">
        <v>44</v>
      </c>
      <c r="J2355" t="s">
        <v>82</v>
      </c>
      <c r="K2355">
        <v>50</v>
      </c>
      <c r="L2355" s="5" t="s">
        <v>4806</v>
      </c>
      <c r="M2355" s="5" t="s">
        <v>28</v>
      </c>
      <c r="N2355">
        <v>6</v>
      </c>
      <c r="O2355" t="s">
        <v>167</v>
      </c>
      <c r="P2355" s="1">
        <v>45382</v>
      </c>
      <c r="Q2355" s="1">
        <v>45411</v>
      </c>
      <c r="R2355">
        <v>2008</v>
      </c>
      <c r="S2355" s="4">
        <v>5.7</v>
      </c>
      <c r="T2355" t="s">
        <v>38</v>
      </c>
    </row>
    <row r="2356" spans="1:20" x14ac:dyDescent="0.35">
      <c r="A2356" t="s">
        <v>4807</v>
      </c>
      <c r="B2356" s="5" t="s">
        <v>40</v>
      </c>
      <c r="C2356" s="6">
        <v>51975</v>
      </c>
      <c r="D2356" t="s">
        <v>41</v>
      </c>
      <c r="E2356">
        <v>44179</v>
      </c>
      <c r="F2356" s="5" t="s">
        <v>58</v>
      </c>
      <c r="G2356" s="5" t="s">
        <v>59</v>
      </c>
      <c r="H2356" s="5" t="s">
        <v>126</v>
      </c>
      <c r="I2356" t="s">
        <v>44</v>
      </c>
      <c r="J2356" t="s">
        <v>480</v>
      </c>
      <c r="K2356">
        <v>100</v>
      </c>
      <c r="L2356" s="5" t="s">
        <v>4808</v>
      </c>
      <c r="M2356" s="5" t="s">
        <v>54</v>
      </c>
      <c r="N2356">
        <v>0</v>
      </c>
      <c r="O2356" t="s">
        <v>167</v>
      </c>
      <c r="P2356" s="1">
        <v>45372</v>
      </c>
      <c r="Q2356" s="1">
        <v>45411</v>
      </c>
      <c r="R2356">
        <v>1266</v>
      </c>
      <c r="S2356" s="4">
        <v>5.5</v>
      </c>
      <c r="T2356" t="s">
        <v>55</v>
      </c>
    </row>
    <row r="2357" spans="1:20" x14ac:dyDescent="0.35">
      <c r="A2357" t="s">
        <v>4809</v>
      </c>
      <c r="B2357" s="5" t="s">
        <v>28799</v>
      </c>
      <c r="C2357" s="6">
        <v>125213</v>
      </c>
      <c r="D2357" t="s">
        <v>41</v>
      </c>
      <c r="E2357">
        <v>106431</v>
      </c>
      <c r="F2357" s="5" t="s">
        <v>66</v>
      </c>
      <c r="G2357" s="5" t="s">
        <v>51</v>
      </c>
      <c r="H2357" s="5" t="s">
        <v>126</v>
      </c>
      <c r="I2357" t="s">
        <v>44</v>
      </c>
      <c r="J2357" t="s">
        <v>126</v>
      </c>
      <c r="K2357">
        <v>50</v>
      </c>
      <c r="L2357" s="5" t="s">
        <v>4810</v>
      </c>
      <c r="M2357" s="5" t="s">
        <v>28</v>
      </c>
      <c r="N2357">
        <v>7</v>
      </c>
      <c r="O2357" t="s">
        <v>172</v>
      </c>
      <c r="P2357" s="1">
        <v>45499</v>
      </c>
      <c r="Q2357" s="1">
        <v>45555</v>
      </c>
      <c r="R2357">
        <v>1233</v>
      </c>
      <c r="S2357" s="4">
        <v>9.9</v>
      </c>
      <c r="T2357" t="s">
        <v>103</v>
      </c>
    </row>
    <row r="2358" spans="1:20" x14ac:dyDescent="0.35">
      <c r="A2358" t="s">
        <v>4811</v>
      </c>
      <c r="B2358" s="5" t="s">
        <v>162</v>
      </c>
      <c r="C2358" s="6">
        <v>73632</v>
      </c>
      <c r="D2358" t="s">
        <v>41</v>
      </c>
      <c r="E2358">
        <v>62587</v>
      </c>
      <c r="F2358" s="5" t="s">
        <v>58</v>
      </c>
      <c r="G2358" s="5" t="s">
        <v>51</v>
      </c>
      <c r="H2358" s="5" t="s">
        <v>126</v>
      </c>
      <c r="I2358" t="s">
        <v>35</v>
      </c>
      <c r="J2358" t="s">
        <v>126</v>
      </c>
      <c r="K2358">
        <v>100</v>
      </c>
      <c r="L2358" s="5" t="s">
        <v>4812</v>
      </c>
      <c r="M2358" s="5" t="s">
        <v>70</v>
      </c>
      <c r="N2358">
        <v>0</v>
      </c>
      <c r="O2358" t="s">
        <v>46</v>
      </c>
      <c r="P2358" s="1">
        <v>45558</v>
      </c>
      <c r="Q2358" s="1">
        <v>45575</v>
      </c>
      <c r="R2358">
        <v>2163</v>
      </c>
      <c r="S2358" s="4">
        <v>7.7</v>
      </c>
      <c r="T2358" t="s">
        <v>95</v>
      </c>
    </row>
    <row r="2359" spans="1:20" x14ac:dyDescent="0.35">
      <c r="A2359" t="s">
        <v>4813</v>
      </c>
      <c r="B2359" s="5" t="s">
        <v>73</v>
      </c>
      <c r="C2359" s="6">
        <v>147336</v>
      </c>
      <c r="D2359" t="s">
        <v>22</v>
      </c>
      <c r="E2359">
        <v>147336</v>
      </c>
      <c r="F2359" s="5" t="s">
        <v>66</v>
      </c>
      <c r="G2359" s="5" t="s">
        <v>42</v>
      </c>
      <c r="H2359" s="5" t="s">
        <v>191</v>
      </c>
      <c r="I2359" t="s">
        <v>35</v>
      </c>
      <c r="J2359" t="s">
        <v>191</v>
      </c>
      <c r="K2359">
        <v>50</v>
      </c>
      <c r="L2359" s="5" t="s">
        <v>4814</v>
      </c>
      <c r="M2359" s="5" t="s">
        <v>70</v>
      </c>
      <c r="N2359">
        <v>9</v>
      </c>
      <c r="O2359" t="s">
        <v>112</v>
      </c>
      <c r="P2359" s="1">
        <v>45363</v>
      </c>
      <c r="Q2359" s="1">
        <v>45415</v>
      </c>
      <c r="R2359">
        <v>2452</v>
      </c>
      <c r="S2359" s="4">
        <v>8.1</v>
      </c>
      <c r="T2359" t="s">
        <v>38</v>
      </c>
    </row>
    <row r="2360" spans="1:20" x14ac:dyDescent="0.35">
      <c r="A2360" t="s">
        <v>4815</v>
      </c>
      <c r="B2360" s="5" t="s">
        <v>40</v>
      </c>
      <c r="C2360" s="6">
        <v>113940</v>
      </c>
      <c r="D2360" t="s">
        <v>33</v>
      </c>
      <c r="E2360">
        <v>12533400</v>
      </c>
      <c r="F2360" s="5" t="s">
        <v>66</v>
      </c>
      <c r="G2360" s="5" t="s">
        <v>51</v>
      </c>
      <c r="H2360" s="5" t="s">
        <v>34</v>
      </c>
      <c r="I2360" t="s">
        <v>44</v>
      </c>
      <c r="J2360" t="s">
        <v>60</v>
      </c>
      <c r="K2360">
        <v>0</v>
      </c>
      <c r="L2360" s="5" t="s">
        <v>4816</v>
      </c>
      <c r="M2360" s="5" t="s">
        <v>28</v>
      </c>
      <c r="N2360">
        <v>7</v>
      </c>
      <c r="O2360" t="s">
        <v>29</v>
      </c>
      <c r="P2360" s="1">
        <v>45319</v>
      </c>
      <c r="Q2360" s="1">
        <v>45372</v>
      </c>
      <c r="R2360">
        <v>1981</v>
      </c>
      <c r="S2360" s="4">
        <v>6.4</v>
      </c>
      <c r="T2360" t="s">
        <v>30</v>
      </c>
    </row>
    <row r="2361" spans="1:20" x14ac:dyDescent="0.35">
      <c r="A2361" t="s">
        <v>4817</v>
      </c>
      <c r="B2361" s="5" t="s">
        <v>57</v>
      </c>
      <c r="C2361" s="6">
        <v>115793</v>
      </c>
      <c r="D2361" t="s">
        <v>41</v>
      </c>
      <c r="E2361">
        <v>98424</v>
      </c>
      <c r="F2361" s="5" t="s">
        <v>66</v>
      </c>
      <c r="G2361" s="5" t="s">
        <v>24</v>
      </c>
      <c r="H2361" s="5" t="s">
        <v>126</v>
      </c>
      <c r="I2361" t="s">
        <v>26</v>
      </c>
      <c r="J2361" t="s">
        <v>151</v>
      </c>
      <c r="K2361">
        <v>0</v>
      </c>
      <c r="L2361" s="5" t="s">
        <v>4818</v>
      </c>
      <c r="M2361" s="5" t="s">
        <v>28</v>
      </c>
      <c r="N2361">
        <v>5</v>
      </c>
      <c r="O2361" t="s">
        <v>167</v>
      </c>
      <c r="P2361" s="1">
        <v>45763</v>
      </c>
      <c r="Q2361" s="1">
        <v>45815</v>
      </c>
      <c r="R2361">
        <v>2490</v>
      </c>
      <c r="S2361" s="4">
        <v>6.9</v>
      </c>
      <c r="T2361" t="s">
        <v>277</v>
      </c>
    </row>
    <row r="2362" spans="1:20" x14ac:dyDescent="0.35">
      <c r="A2362" t="s">
        <v>4819</v>
      </c>
      <c r="B2362" s="5" t="s">
        <v>28802</v>
      </c>
      <c r="C2362" s="6">
        <v>385250</v>
      </c>
      <c r="D2362" t="s">
        <v>120</v>
      </c>
      <c r="E2362">
        <v>346725</v>
      </c>
      <c r="F2362" s="5" t="s">
        <v>23</v>
      </c>
      <c r="G2362" s="5" t="s">
        <v>42</v>
      </c>
      <c r="H2362" s="5" t="s">
        <v>121</v>
      </c>
      <c r="I2362" t="s">
        <v>35</v>
      </c>
      <c r="J2362" t="s">
        <v>157</v>
      </c>
      <c r="K2362">
        <v>0</v>
      </c>
      <c r="L2362" s="5" t="s">
        <v>4820</v>
      </c>
      <c r="M2362" s="5" t="s">
        <v>28</v>
      </c>
      <c r="N2362">
        <v>19</v>
      </c>
      <c r="O2362" t="s">
        <v>167</v>
      </c>
      <c r="P2362" s="1">
        <v>45657</v>
      </c>
      <c r="Q2362" s="1">
        <v>45708</v>
      </c>
      <c r="R2362">
        <v>2183</v>
      </c>
      <c r="S2362" s="4">
        <v>6.5</v>
      </c>
      <c r="T2362" t="s">
        <v>210</v>
      </c>
    </row>
    <row r="2363" spans="1:20" x14ac:dyDescent="0.35">
      <c r="A2363" t="s">
        <v>4821</v>
      </c>
      <c r="B2363" s="5" t="s">
        <v>145</v>
      </c>
      <c r="C2363" s="6">
        <v>97449</v>
      </c>
      <c r="D2363" t="s">
        <v>41</v>
      </c>
      <c r="E2363">
        <v>82832</v>
      </c>
      <c r="F2363" s="5" t="s">
        <v>58</v>
      </c>
      <c r="G2363" s="5" t="s">
        <v>59</v>
      </c>
      <c r="H2363" s="5" t="s">
        <v>126</v>
      </c>
      <c r="I2363" t="s">
        <v>35</v>
      </c>
      <c r="J2363" t="s">
        <v>110</v>
      </c>
      <c r="K2363">
        <v>50</v>
      </c>
      <c r="L2363" s="5" t="s">
        <v>4822</v>
      </c>
      <c r="M2363" s="5" t="s">
        <v>28</v>
      </c>
      <c r="N2363">
        <v>0</v>
      </c>
      <c r="O2363" t="s">
        <v>172</v>
      </c>
      <c r="P2363" s="1">
        <v>45333</v>
      </c>
      <c r="Q2363" s="1">
        <v>45361</v>
      </c>
      <c r="R2363">
        <v>665</v>
      </c>
      <c r="S2363" s="4">
        <v>5.2</v>
      </c>
      <c r="T2363" t="s">
        <v>103</v>
      </c>
    </row>
    <row r="2364" spans="1:20" x14ac:dyDescent="0.35">
      <c r="A2364" t="s">
        <v>4823</v>
      </c>
      <c r="B2364" s="5" t="s">
        <v>179</v>
      </c>
      <c r="C2364" s="6">
        <v>158205</v>
      </c>
      <c r="D2364" t="s">
        <v>41</v>
      </c>
      <c r="E2364">
        <v>134474</v>
      </c>
      <c r="F2364" s="5" t="s">
        <v>23</v>
      </c>
      <c r="G2364" s="5" t="s">
        <v>42</v>
      </c>
      <c r="H2364" s="5" t="s">
        <v>60</v>
      </c>
      <c r="I2364" t="s">
        <v>35</v>
      </c>
      <c r="J2364" t="s">
        <v>940</v>
      </c>
      <c r="K2364">
        <v>100</v>
      </c>
      <c r="L2364" s="5" t="s">
        <v>4824</v>
      </c>
      <c r="M2364" s="5" t="s">
        <v>28</v>
      </c>
      <c r="N2364">
        <v>12</v>
      </c>
      <c r="O2364" t="s">
        <v>112</v>
      </c>
      <c r="P2364" s="1">
        <v>45516</v>
      </c>
      <c r="Q2364" s="1">
        <v>45531</v>
      </c>
      <c r="R2364">
        <v>656</v>
      </c>
      <c r="S2364" s="4">
        <v>8.8000000000000007</v>
      </c>
      <c r="T2364" t="s">
        <v>118</v>
      </c>
    </row>
    <row r="2365" spans="1:20" x14ac:dyDescent="0.35">
      <c r="A2365" t="s">
        <v>4825</v>
      </c>
      <c r="B2365" s="5" t="s">
        <v>28800</v>
      </c>
      <c r="C2365" s="6">
        <v>227940</v>
      </c>
      <c r="D2365" t="s">
        <v>65</v>
      </c>
      <c r="E2365">
        <v>296322</v>
      </c>
      <c r="F2365" s="5" t="s">
        <v>23</v>
      </c>
      <c r="G2365" s="5" t="s">
        <v>51</v>
      </c>
      <c r="H2365" s="5" t="s">
        <v>67</v>
      </c>
      <c r="I2365" t="s">
        <v>35</v>
      </c>
      <c r="J2365" t="s">
        <v>52</v>
      </c>
      <c r="K2365">
        <v>0</v>
      </c>
      <c r="L2365" s="5" t="s">
        <v>4826</v>
      </c>
      <c r="M2365" s="5" t="s">
        <v>28</v>
      </c>
      <c r="N2365">
        <v>11</v>
      </c>
      <c r="O2365" t="s">
        <v>85</v>
      </c>
      <c r="P2365" s="1">
        <v>45562</v>
      </c>
      <c r="Q2365" s="1">
        <v>45609</v>
      </c>
      <c r="R2365">
        <v>1038</v>
      </c>
      <c r="S2365" s="4">
        <v>9.3000000000000007</v>
      </c>
      <c r="T2365" t="s">
        <v>210</v>
      </c>
    </row>
    <row r="2366" spans="1:20" x14ac:dyDescent="0.35">
      <c r="A2366" t="s">
        <v>4827</v>
      </c>
      <c r="B2366" s="5" t="s">
        <v>162</v>
      </c>
      <c r="C2366" s="6">
        <v>82774</v>
      </c>
      <c r="D2366" t="s">
        <v>22</v>
      </c>
      <c r="E2366">
        <v>82774</v>
      </c>
      <c r="F2366" s="5" t="s">
        <v>50</v>
      </c>
      <c r="G2366" s="5" t="s">
        <v>24</v>
      </c>
      <c r="H2366" s="5" t="s">
        <v>191</v>
      </c>
      <c r="I2366" t="s">
        <v>35</v>
      </c>
      <c r="J2366" t="s">
        <v>25</v>
      </c>
      <c r="K2366">
        <v>50</v>
      </c>
      <c r="L2366" s="5" t="s">
        <v>4828</v>
      </c>
      <c r="M2366" s="5" t="s">
        <v>28</v>
      </c>
      <c r="N2366">
        <v>3</v>
      </c>
      <c r="O2366" t="s">
        <v>71</v>
      </c>
      <c r="P2366" s="1">
        <v>45349</v>
      </c>
      <c r="Q2366" s="1">
        <v>45383</v>
      </c>
      <c r="R2366">
        <v>1190</v>
      </c>
      <c r="S2366" s="4">
        <v>7.9</v>
      </c>
      <c r="T2366" t="s">
        <v>30</v>
      </c>
    </row>
    <row r="2367" spans="1:20" x14ac:dyDescent="0.35">
      <c r="A2367" t="s">
        <v>4829</v>
      </c>
      <c r="B2367" s="5" t="s">
        <v>40</v>
      </c>
      <c r="C2367" s="6">
        <v>151102</v>
      </c>
      <c r="D2367" t="s">
        <v>120</v>
      </c>
      <c r="E2367">
        <v>135992</v>
      </c>
      <c r="F2367" s="5" t="s">
        <v>66</v>
      </c>
      <c r="G2367" s="5" t="s">
        <v>42</v>
      </c>
      <c r="H2367" s="5" t="s">
        <v>121</v>
      </c>
      <c r="I2367" t="s">
        <v>44</v>
      </c>
      <c r="J2367" t="s">
        <v>157</v>
      </c>
      <c r="K2367">
        <v>0</v>
      </c>
      <c r="L2367" s="5" t="s">
        <v>4830</v>
      </c>
      <c r="M2367" s="5" t="s">
        <v>28</v>
      </c>
      <c r="N2367">
        <v>6</v>
      </c>
      <c r="O2367" t="s">
        <v>141</v>
      </c>
      <c r="P2367" s="1">
        <v>45645</v>
      </c>
      <c r="Q2367" s="1">
        <v>45681</v>
      </c>
      <c r="R2367">
        <v>1992</v>
      </c>
      <c r="S2367" s="4">
        <v>8.6999999999999993</v>
      </c>
      <c r="T2367" t="s">
        <v>63</v>
      </c>
    </row>
    <row r="2368" spans="1:20" x14ac:dyDescent="0.35">
      <c r="A2368" t="s">
        <v>4831</v>
      </c>
      <c r="B2368" s="5" t="s">
        <v>49</v>
      </c>
      <c r="C2368" s="6">
        <v>135010</v>
      </c>
      <c r="D2368" t="s">
        <v>22</v>
      </c>
      <c r="E2368">
        <v>135010</v>
      </c>
      <c r="F2368" s="5" t="s">
        <v>50</v>
      </c>
      <c r="G2368" s="5" t="s">
        <v>42</v>
      </c>
      <c r="H2368" s="5" t="s">
        <v>68</v>
      </c>
      <c r="I2368" t="s">
        <v>26</v>
      </c>
      <c r="J2368" t="s">
        <v>129</v>
      </c>
      <c r="K2368">
        <v>50</v>
      </c>
      <c r="L2368" s="5" t="s">
        <v>4832</v>
      </c>
      <c r="M2368" s="5" t="s">
        <v>54</v>
      </c>
      <c r="N2368">
        <v>4</v>
      </c>
      <c r="O2368" t="s">
        <v>167</v>
      </c>
      <c r="P2368" s="1">
        <v>45658</v>
      </c>
      <c r="Q2368" s="1">
        <v>45691</v>
      </c>
      <c r="R2368">
        <v>589</v>
      </c>
      <c r="S2368" s="4">
        <v>6.2</v>
      </c>
      <c r="T2368" t="s">
        <v>243</v>
      </c>
    </row>
    <row r="2369" spans="1:20" x14ac:dyDescent="0.35">
      <c r="A2369" t="s">
        <v>4833</v>
      </c>
      <c r="B2369" s="5" t="s">
        <v>32</v>
      </c>
      <c r="C2369" s="6">
        <v>99493</v>
      </c>
      <c r="D2369" t="s">
        <v>33</v>
      </c>
      <c r="E2369">
        <v>10944230</v>
      </c>
      <c r="F2369" s="5" t="s">
        <v>50</v>
      </c>
      <c r="G2369" s="5" t="s">
        <v>51</v>
      </c>
      <c r="H2369" s="5" t="s">
        <v>34</v>
      </c>
      <c r="I2369" t="s">
        <v>44</v>
      </c>
      <c r="J2369" t="s">
        <v>34</v>
      </c>
      <c r="K2369">
        <v>100</v>
      </c>
      <c r="L2369" s="5" t="s">
        <v>4834</v>
      </c>
      <c r="M2369" s="5" t="s">
        <v>54</v>
      </c>
      <c r="N2369">
        <v>2</v>
      </c>
      <c r="O2369" t="s">
        <v>135</v>
      </c>
      <c r="P2369" s="1">
        <v>45468</v>
      </c>
      <c r="Q2369" s="1">
        <v>45495</v>
      </c>
      <c r="R2369">
        <v>2338</v>
      </c>
      <c r="S2369" s="4">
        <v>8.6</v>
      </c>
      <c r="T2369" t="s">
        <v>30</v>
      </c>
    </row>
    <row r="2370" spans="1:20" x14ac:dyDescent="0.35">
      <c r="A2370" t="s">
        <v>4835</v>
      </c>
      <c r="B2370" s="5" t="s">
        <v>28799</v>
      </c>
      <c r="C2370" s="6">
        <v>104842</v>
      </c>
      <c r="D2370" t="s">
        <v>92</v>
      </c>
      <c r="E2370">
        <v>78632</v>
      </c>
      <c r="F2370" s="5" t="s">
        <v>50</v>
      </c>
      <c r="G2370" s="5" t="s">
        <v>42</v>
      </c>
      <c r="H2370" s="5" t="s">
        <v>93</v>
      </c>
      <c r="I2370" t="s">
        <v>35</v>
      </c>
      <c r="J2370" t="s">
        <v>82</v>
      </c>
      <c r="K2370">
        <v>50</v>
      </c>
      <c r="L2370" s="5" t="s">
        <v>4836</v>
      </c>
      <c r="M2370" s="5" t="s">
        <v>70</v>
      </c>
      <c r="N2370">
        <v>2</v>
      </c>
      <c r="O2370" t="s">
        <v>112</v>
      </c>
      <c r="P2370" s="1">
        <v>45731</v>
      </c>
      <c r="Q2370" s="1">
        <v>45803</v>
      </c>
      <c r="R2370">
        <v>1211</v>
      </c>
      <c r="S2370" s="4">
        <v>8.6</v>
      </c>
      <c r="T2370" t="s">
        <v>38</v>
      </c>
    </row>
    <row r="2371" spans="1:20" x14ac:dyDescent="0.35">
      <c r="A2371" t="s">
        <v>4837</v>
      </c>
      <c r="B2371" s="5" t="s">
        <v>32</v>
      </c>
      <c r="C2371" s="6">
        <v>77587</v>
      </c>
      <c r="D2371" t="s">
        <v>22</v>
      </c>
      <c r="E2371">
        <v>77587</v>
      </c>
      <c r="F2371" s="5" t="s">
        <v>58</v>
      </c>
      <c r="G2371" s="5" t="s">
        <v>59</v>
      </c>
      <c r="H2371" s="5" t="s">
        <v>25</v>
      </c>
      <c r="I2371" t="s">
        <v>35</v>
      </c>
      <c r="J2371" t="s">
        <v>313</v>
      </c>
      <c r="K2371">
        <v>100</v>
      </c>
      <c r="L2371" s="5" t="s">
        <v>4838</v>
      </c>
      <c r="M2371" s="5" t="s">
        <v>70</v>
      </c>
      <c r="N2371">
        <v>0</v>
      </c>
      <c r="O2371" t="s">
        <v>172</v>
      </c>
      <c r="P2371" s="1">
        <v>45418</v>
      </c>
      <c r="Q2371" s="1">
        <v>45448</v>
      </c>
      <c r="R2371">
        <v>2238</v>
      </c>
      <c r="S2371" s="4">
        <v>8</v>
      </c>
      <c r="T2371" t="s">
        <v>210</v>
      </c>
    </row>
    <row r="2372" spans="1:20" x14ac:dyDescent="0.35">
      <c r="A2372" t="s">
        <v>4839</v>
      </c>
      <c r="B2372" s="5" t="s">
        <v>145</v>
      </c>
      <c r="C2372" s="6">
        <v>94792</v>
      </c>
      <c r="D2372" t="s">
        <v>65</v>
      </c>
      <c r="E2372">
        <v>123230</v>
      </c>
      <c r="F2372" s="5" t="s">
        <v>50</v>
      </c>
      <c r="G2372" s="5" t="s">
        <v>51</v>
      </c>
      <c r="H2372" s="5" t="s">
        <v>67</v>
      </c>
      <c r="I2372" t="s">
        <v>35</v>
      </c>
      <c r="J2372" t="s">
        <v>67</v>
      </c>
      <c r="K2372">
        <v>50</v>
      </c>
      <c r="L2372" s="5" t="s">
        <v>4840</v>
      </c>
      <c r="M2372" s="5" t="s">
        <v>70</v>
      </c>
      <c r="N2372">
        <v>4</v>
      </c>
      <c r="O2372" t="s">
        <v>29</v>
      </c>
      <c r="P2372" s="1">
        <v>45357</v>
      </c>
      <c r="Q2372" s="1">
        <v>45423</v>
      </c>
      <c r="R2372">
        <v>695</v>
      </c>
      <c r="S2372" s="4">
        <v>6.8</v>
      </c>
      <c r="T2372" t="s">
        <v>108</v>
      </c>
    </row>
    <row r="2373" spans="1:20" x14ac:dyDescent="0.35">
      <c r="A2373" t="s">
        <v>4841</v>
      </c>
      <c r="B2373" s="5" t="s">
        <v>73</v>
      </c>
      <c r="C2373" s="6">
        <v>170382</v>
      </c>
      <c r="D2373" t="s">
        <v>41</v>
      </c>
      <c r="E2373">
        <v>144825</v>
      </c>
      <c r="F2373" s="5" t="s">
        <v>66</v>
      </c>
      <c r="G2373" s="5" t="s">
        <v>24</v>
      </c>
      <c r="H2373" s="5" t="s">
        <v>126</v>
      </c>
      <c r="I2373" t="s">
        <v>35</v>
      </c>
      <c r="J2373" t="s">
        <v>126</v>
      </c>
      <c r="K2373">
        <v>0</v>
      </c>
      <c r="L2373" s="5" t="s">
        <v>4842</v>
      </c>
      <c r="M2373" s="5" t="s">
        <v>54</v>
      </c>
      <c r="N2373">
        <v>6</v>
      </c>
      <c r="O2373" t="s">
        <v>172</v>
      </c>
      <c r="P2373" s="1">
        <v>45635</v>
      </c>
      <c r="Q2373" s="1">
        <v>45687</v>
      </c>
      <c r="R2373">
        <v>1927</v>
      </c>
      <c r="S2373" s="4">
        <v>7.3</v>
      </c>
      <c r="T2373" t="s">
        <v>108</v>
      </c>
    </row>
    <row r="2374" spans="1:20" x14ac:dyDescent="0.35">
      <c r="A2374" t="s">
        <v>4843</v>
      </c>
      <c r="B2374" s="5" t="s">
        <v>73</v>
      </c>
      <c r="C2374" s="6">
        <v>69714</v>
      </c>
      <c r="D2374" t="s">
        <v>22</v>
      </c>
      <c r="E2374">
        <v>69714</v>
      </c>
      <c r="F2374" s="5" t="s">
        <v>58</v>
      </c>
      <c r="G2374" s="5" t="s">
        <v>24</v>
      </c>
      <c r="H2374" s="5" t="s">
        <v>52</v>
      </c>
      <c r="I2374" t="s">
        <v>26</v>
      </c>
      <c r="J2374" t="s">
        <v>121</v>
      </c>
      <c r="K2374">
        <v>100</v>
      </c>
      <c r="L2374" s="5" t="s">
        <v>4844</v>
      </c>
      <c r="M2374" s="5" t="s">
        <v>28</v>
      </c>
      <c r="N2374">
        <v>0</v>
      </c>
      <c r="O2374" t="s">
        <v>172</v>
      </c>
      <c r="P2374" s="1">
        <v>45397</v>
      </c>
      <c r="Q2374" s="1">
        <v>45446</v>
      </c>
      <c r="R2374">
        <v>1972</v>
      </c>
      <c r="S2374" s="4">
        <v>5.9</v>
      </c>
      <c r="T2374" t="s">
        <v>47</v>
      </c>
    </row>
    <row r="2375" spans="1:20" x14ac:dyDescent="0.35">
      <c r="A2375" t="s">
        <v>4845</v>
      </c>
      <c r="B2375" s="5" t="s">
        <v>162</v>
      </c>
      <c r="C2375" s="6">
        <v>61848</v>
      </c>
      <c r="D2375" t="s">
        <v>22</v>
      </c>
      <c r="E2375">
        <v>61848</v>
      </c>
      <c r="F2375" s="5" t="s">
        <v>58</v>
      </c>
      <c r="G2375" s="5" t="s">
        <v>59</v>
      </c>
      <c r="H2375" s="5" t="s">
        <v>129</v>
      </c>
      <c r="I2375" t="s">
        <v>35</v>
      </c>
      <c r="J2375" t="s">
        <v>129</v>
      </c>
      <c r="K2375">
        <v>100</v>
      </c>
      <c r="L2375" s="5" t="s">
        <v>4846</v>
      </c>
      <c r="M2375" s="5" t="s">
        <v>54</v>
      </c>
      <c r="N2375">
        <v>0</v>
      </c>
      <c r="O2375" t="s">
        <v>141</v>
      </c>
      <c r="P2375" s="1">
        <v>45667</v>
      </c>
      <c r="Q2375" s="1">
        <v>45721</v>
      </c>
      <c r="R2375">
        <v>651</v>
      </c>
      <c r="S2375" s="4">
        <v>8</v>
      </c>
      <c r="T2375" t="s">
        <v>47</v>
      </c>
    </row>
    <row r="2376" spans="1:20" x14ac:dyDescent="0.35">
      <c r="A2376" t="s">
        <v>4847</v>
      </c>
      <c r="B2376" s="5" t="s">
        <v>49</v>
      </c>
      <c r="C2376" s="6">
        <v>65280</v>
      </c>
      <c r="D2376" t="s">
        <v>41</v>
      </c>
      <c r="E2376">
        <v>55488</v>
      </c>
      <c r="F2376" s="5" t="s">
        <v>58</v>
      </c>
      <c r="G2376" s="5" t="s">
        <v>42</v>
      </c>
      <c r="H2376" s="5" t="s">
        <v>126</v>
      </c>
      <c r="I2376" t="s">
        <v>26</v>
      </c>
      <c r="J2376" t="s">
        <v>126</v>
      </c>
      <c r="K2376">
        <v>100</v>
      </c>
      <c r="L2376" s="5" t="s">
        <v>4848</v>
      </c>
      <c r="M2376" s="5" t="s">
        <v>54</v>
      </c>
      <c r="N2376">
        <v>0</v>
      </c>
      <c r="O2376" t="s">
        <v>167</v>
      </c>
      <c r="P2376" s="1">
        <v>45600</v>
      </c>
      <c r="Q2376" s="1">
        <v>45634</v>
      </c>
      <c r="R2376">
        <v>1890</v>
      </c>
      <c r="S2376" s="4">
        <v>6.5</v>
      </c>
      <c r="T2376" t="s">
        <v>136</v>
      </c>
    </row>
    <row r="2377" spans="1:20" x14ac:dyDescent="0.35">
      <c r="A2377" t="s">
        <v>4849</v>
      </c>
      <c r="B2377" s="5" t="s">
        <v>100</v>
      </c>
      <c r="C2377" s="6">
        <v>67421</v>
      </c>
      <c r="D2377" t="s">
        <v>22</v>
      </c>
      <c r="E2377">
        <v>67421</v>
      </c>
      <c r="F2377" s="5" t="s">
        <v>58</v>
      </c>
      <c r="G2377" s="5" t="s">
        <v>24</v>
      </c>
      <c r="H2377" s="5" t="s">
        <v>101</v>
      </c>
      <c r="I2377" t="s">
        <v>44</v>
      </c>
      <c r="J2377" t="s">
        <v>25</v>
      </c>
      <c r="K2377">
        <v>50</v>
      </c>
      <c r="L2377" s="5" t="s">
        <v>4850</v>
      </c>
      <c r="M2377" s="5" t="s">
        <v>54</v>
      </c>
      <c r="N2377">
        <v>0</v>
      </c>
      <c r="O2377" t="s">
        <v>141</v>
      </c>
      <c r="P2377" s="1">
        <v>45703</v>
      </c>
      <c r="Q2377" s="1">
        <v>45757</v>
      </c>
      <c r="R2377">
        <v>2051</v>
      </c>
      <c r="S2377" s="4">
        <v>8.6999999999999993</v>
      </c>
      <c r="T2377" t="s">
        <v>63</v>
      </c>
    </row>
    <row r="2378" spans="1:20" x14ac:dyDescent="0.35">
      <c r="A2378" t="s">
        <v>4851</v>
      </c>
      <c r="B2378" s="5" t="s">
        <v>40</v>
      </c>
      <c r="C2378" s="6">
        <v>276843</v>
      </c>
      <c r="D2378" t="s">
        <v>22</v>
      </c>
      <c r="E2378">
        <v>276843</v>
      </c>
      <c r="F2378" s="5" t="s">
        <v>23</v>
      </c>
      <c r="G2378" s="5" t="s">
        <v>51</v>
      </c>
      <c r="H2378" s="5" t="s">
        <v>97</v>
      </c>
      <c r="I2378" t="s">
        <v>26</v>
      </c>
      <c r="J2378" t="s">
        <v>97</v>
      </c>
      <c r="K2378">
        <v>0</v>
      </c>
      <c r="L2378" s="5" t="s">
        <v>4852</v>
      </c>
      <c r="M2378" s="5" t="s">
        <v>54</v>
      </c>
      <c r="N2378">
        <v>11</v>
      </c>
      <c r="O2378" t="s">
        <v>167</v>
      </c>
      <c r="P2378" s="1">
        <v>45514</v>
      </c>
      <c r="Q2378" s="1">
        <v>45544</v>
      </c>
      <c r="R2378">
        <v>740</v>
      </c>
      <c r="S2378" s="4">
        <v>6.2</v>
      </c>
      <c r="T2378" t="s">
        <v>55</v>
      </c>
    </row>
    <row r="2379" spans="1:20" x14ac:dyDescent="0.35">
      <c r="A2379" t="s">
        <v>4853</v>
      </c>
      <c r="B2379" s="5" t="s">
        <v>49</v>
      </c>
      <c r="C2379" s="6">
        <v>86366</v>
      </c>
      <c r="D2379" t="s">
        <v>22</v>
      </c>
      <c r="E2379">
        <v>86366</v>
      </c>
      <c r="F2379" s="5" t="s">
        <v>50</v>
      </c>
      <c r="G2379" s="5" t="s">
        <v>42</v>
      </c>
      <c r="H2379" s="5" t="s">
        <v>68</v>
      </c>
      <c r="I2379" t="s">
        <v>44</v>
      </c>
      <c r="J2379" t="s">
        <v>68</v>
      </c>
      <c r="K2379">
        <v>0</v>
      </c>
      <c r="L2379" s="5" t="s">
        <v>4854</v>
      </c>
      <c r="M2379" s="5" t="s">
        <v>54</v>
      </c>
      <c r="N2379">
        <v>4</v>
      </c>
      <c r="O2379" t="s">
        <v>131</v>
      </c>
      <c r="P2379" s="1">
        <v>45307</v>
      </c>
      <c r="Q2379" s="1">
        <v>45379</v>
      </c>
      <c r="R2379">
        <v>1664</v>
      </c>
      <c r="S2379" s="4">
        <v>7.7</v>
      </c>
      <c r="T2379" t="s">
        <v>89</v>
      </c>
    </row>
    <row r="2380" spans="1:20" x14ac:dyDescent="0.35">
      <c r="A2380" t="s">
        <v>4855</v>
      </c>
      <c r="B2380" s="5" t="s">
        <v>162</v>
      </c>
      <c r="C2380" s="6">
        <v>113593</v>
      </c>
      <c r="D2380" t="s">
        <v>65</v>
      </c>
      <c r="E2380">
        <v>147671</v>
      </c>
      <c r="F2380" s="5" t="s">
        <v>66</v>
      </c>
      <c r="G2380" s="5" t="s">
        <v>24</v>
      </c>
      <c r="H2380" s="5" t="s">
        <v>67</v>
      </c>
      <c r="I2380" t="s">
        <v>26</v>
      </c>
      <c r="J2380" t="s">
        <v>67</v>
      </c>
      <c r="K2380">
        <v>100</v>
      </c>
      <c r="L2380" s="5" t="s">
        <v>4856</v>
      </c>
      <c r="M2380" s="5" t="s">
        <v>54</v>
      </c>
      <c r="N2380">
        <v>9</v>
      </c>
      <c r="O2380" t="s">
        <v>141</v>
      </c>
      <c r="P2380" s="1">
        <v>45388</v>
      </c>
      <c r="Q2380" s="1">
        <v>45459</v>
      </c>
      <c r="R2380">
        <v>1375</v>
      </c>
      <c r="S2380" s="4">
        <v>6</v>
      </c>
      <c r="T2380" t="s">
        <v>136</v>
      </c>
    </row>
    <row r="2381" spans="1:20" x14ac:dyDescent="0.35">
      <c r="A2381" t="s">
        <v>4857</v>
      </c>
      <c r="B2381" s="5" t="s">
        <v>179</v>
      </c>
      <c r="C2381" s="6">
        <v>248477</v>
      </c>
      <c r="D2381" t="s">
        <v>22</v>
      </c>
      <c r="E2381">
        <v>248477</v>
      </c>
      <c r="F2381" s="5" t="s">
        <v>23</v>
      </c>
      <c r="G2381" s="5" t="s">
        <v>42</v>
      </c>
      <c r="H2381" s="5" t="s">
        <v>101</v>
      </c>
      <c r="I2381" t="s">
        <v>35</v>
      </c>
      <c r="J2381" t="s">
        <v>151</v>
      </c>
      <c r="K2381">
        <v>100</v>
      </c>
      <c r="L2381" s="5" t="s">
        <v>4858</v>
      </c>
      <c r="M2381" s="5" t="s">
        <v>28</v>
      </c>
      <c r="N2381">
        <v>17</v>
      </c>
      <c r="O2381" t="s">
        <v>107</v>
      </c>
      <c r="P2381" s="1">
        <v>45512</v>
      </c>
      <c r="Q2381" s="1">
        <v>45532</v>
      </c>
      <c r="R2381">
        <v>2245</v>
      </c>
      <c r="S2381" s="4">
        <v>7.4</v>
      </c>
      <c r="T2381" t="s">
        <v>103</v>
      </c>
    </row>
    <row r="2382" spans="1:20" x14ac:dyDescent="0.35">
      <c r="A2382" t="s">
        <v>4859</v>
      </c>
      <c r="B2382" s="5" t="s">
        <v>32</v>
      </c>
      <c r="C2382" s="6">
        <v>140516</v>
      </c>
      <c r="D2382" t="s">
        <v>22</v>
      </c>
      <c r="E2382">
        <v>140516</v>
      </c>
      <c r="F2382" s="5" t="s">
        <v>66</v>
      </c>
      <c r="G2382" s="5" t="s">
        <v>51</v>
      </c>
      <c r="H2382" s="5" t="s">
        <v>191</v>
      </c>
      <c r="I2382" t="s">
        <v>26</v>
      </c>
      <c r="J2382" t="s">
        <v>191</v>
      </c>
      <c r="K2382">
        <v>0</v>
      </c>
      <c r="L2382" s="5" t="s">
        <v>4860</v>
      </c>
      <c r="M2382" s="5" t="s">
        <v>37</v>
      </c>
      <c r="N2382">
        <v>5</v>
      </c>
      <c r="O2382" t="s">
        <v>141</v>
      </c>
      <c r="P2382" s="1">
        <v>45328</v>
      </c>
      <c r="Q2382" s="1">
        <v>45383</v>
      </c>
      <c r="R2382">
        <v>2138</v>
      </c>
      <c r="S2382" s="4">
        <v>5.8</v>
      </c>
      <c r="T2382" t="s">
        <v>243</v>
      </c>
    </row>
    <row r="2383" spans="1:20" x14ac:dyDescent="0.35">
      <c r="A2383" t="s">
        <v>4861</v>
      </c>
      <c r="B2383" s="5" t="s">
        <v>145</v>
      </c>
      <c r="C2383" s="6">
        <v>101660</v>
      </c>
      <c r="D2383" t="s">
        <v>22</v>
      </c>
      <c r="E2383">
        <v>101660</v>
      </c>
      <c r="F2383" s="5" t="s">
        <v>50</v>
      </c>
      <c r="G2383" s="5" t="s">
        <v>42</v>
      </c>
      <c r="H2383" s="5" t="s">
        <v>191</v>
      </c>
      <c r="I2383" t="s">
        <v>26</v>
      </c>
      <c r="J2383" t="s">
        <v>191</v>
      </c>
      <c r="K2383">
        <v>50</v>
      </c>
      <c r="L2383" s="5" t="s">
        <v>4862</v>
      </c>
      <c r="M2383" s="5" t="s">
        <v>70</v>
      </c>
      <c r="N2383">
        <v>4</v>
      </c>
      <c r="O2383" t="s">
        <v>107</v>
      </c>
      <c r="P2383" s="1">
        <v>45665</v>
      </c>
      <c r="Q2383" s="1">
        <v>45689</v>
      </c>
      <c r="R2383">
        <v>1455</v>
      </c>
      <c r="S2383" s="4">
        <v>5.0999999999999996</v>
      </c>
      <c r="T2383" t="s">
        <v>79</v>
      </c>
    </row>
    <row r="2384" spans="1:20" x14ac:dyDescent="0.35">
      <c r="A2384" t="s">
        <v>4863</v>
      </c>
      <c r="B2384" s="5" t="s">
        <v>217</v>
      </c>
      <c r="C2384" s="6">
        <v>59401</v>
      </c>
      <c r="D2384" t="s">
        <v>81</v>
      </c>
      <c r="E2384">
        <v>80191</v>
      </c>
      <c r="F2384" s="5" t="s">
        <v>58</v>
      </c>
      <c r="G2384" s="5" t="s">
        <v>24</v>
      </c>
      <c r="H2384" s="5" t="s">
        <v>82</v>
      </c>
      <c r="I2384" t="s">
        <v>44</v>
      </c>
      <c r="J2384" t="s">
        <v>82</v>
      </c>
      <c r="K2384">
        <v>0</v>
      </c>
      <c r="L2384" s="5" t="s">
        <v>4864</v>
      </c>
      <c r="M2384" s="5" t="s">
        <v>28</v>
      </c>
      <c r="N2384">
        <v>1</v>
      </c>
      <c r="O2384" t="s">
        <v>141</v>
      </c>
      <c r="P2384" s="1">
        <v>45710</v>
      </c>
      <c r="Q2384" s="1">
        <v>45727</v>
      </c>
      <c r="R2384">
        <v>2022</v>
      </c>
      <c r="S2384" s="4">
        <v>6.2</v>
      </c>
      <c r="T2384" t="s">
        <v>89</v>
      </c>
    </row>
    <row r="2385" spans="1:20" x14ac:dyDescent="0.35">
      <c r="A2385" t="s">
        <v>4865</v>
      </c>
      <c r="B2385" s="5" t="s">
        <v>28800</v>
      </c>
      <c r="C2385" s="6">
        <v>282872</v>
      </c>
      <c r="D2385" t="s">
        <v>120</v>
      </c>
      <c r="E2385">
        <v>254585</v>
      </c>
      <c r="F2385" s="5" t="s">
        <v>23</v>
      </c>
      <c r="G2385" s="5" t="s">
        <v>59</v>
      </c>
      <c r="H2385" s="5" t="s">
        <v>121</v>
      </c>
      <c r="I2385" t="s">
        <v>35</v>
      </c>
      <c r="J2385" t="s">
        <v>121</v>
      </c>
      <c r="K2385">
        <v>50</v>
      </c>
      <c r="L2385" s="5" t="s">
        <v>4866</v>
      </c>
      <c r="M2385" s="5" t="s">
        <v>70</v>
      </c>
      <c r="N2385">
        <v>16</v>
      </c>
      <c r="O2385" t="s">
        <v>85</v>
      </c>
      <c r="P2385" s="1">
        <v>45585</v>
      </c>
      <c r="Q2385" s="1">
        <v>45610</v>
      </c>
      <c r="R2385">
        <v>1004</v>
      </c>
      <c r="S2385" s="4">
        <v>7.7</v>
      </c>
      <c r="T2385" t="s">
        <v>30</v>
      </c>
    </row>
    <row r="2386" spans="1:20" x14ac:dyDescent="0.35">
      <c r="A2386" t="s">
        <v>4867</v>
      </c>
      <c r="B2386" s="5" t="s">
        <v>73</v>
      </c>
      <c r="C2386" s="6">
        <v>79004</v>
      </c>
      <c r="D2386" t="s">
        <v>22</v>
      </c>
      <c r="E2386">
        <v>79004</v>
      </c>
      <c r="F2386" s="5" t="s">
        <v>58</v>
      </c>
      <c r="G2386" s="5" t="s">
        <v>51</v>
      </c>
      <c r="H2386" s="5" t="s">
        <v>97</v>
      </c>
      <c r="I2386" t="s">
        <v>44</v>
      </c>
      <c r="J2386" t="s">
        <v>97</v>
      </c>
      <c r="K2386">
        <v>50</v>
      </c>
      <c r="L2386" s="5" t="s">
        <v>4868</v>
      </c>
      <c r="M2386" s="5" t="s">
        <v>37</v>
      </c>
      <c r="N2386">
        <v>1</v>
      </c>
      <c r="O2386" t="s">
        <v>88</v>
      </c>
      <c r="P2386" s="1">
        <v>45572</v>
      </c>
      <c r="Q2386" s="1">
        <v>45618</v>
      </c>
      <c r="R2386">
        <v>1888</v>
      </c>
      <c r="S2386" s="4">
        <v>9</v>
      </c>
      <c r="T2386" t="s">
        <v>277</v>
      </c>
    </row>
    <row r="2387" spans="1:20" x14ac:dyDescent="0.35">
      <c r="A2387" t="s">
        <v>4869</v>
      </c>
      <c r="B2387" s="5" t="s">
        <v>179</v>
      </c>
      <c r="C2387" s="6">
        <v>90214</v>
      </c>
      <c r="D2387" t="s">
        <v>22</v>
      </c>
      <c r="E2387">
        <v>90214</v>
      </c>
      <c r="F2387" s="5" t="s">
        <v>23</v>
      </c>
      <c r="G2387" s="5" t="s">
        <v>42</v>
      </c>
      <c r="H2387" s="5" t="s">
        <v>157</v>
      </c>
      <c r="I2387" t="s">
        <v>35</v>
      </c>
      <c r="J2387" t="s">
        <v>157</v>
      </c>
      <c r="K2387">
        <v>100</v>
      </c>
      <c r="L2387" s="5" t="s">
        <v>4870</v>
      </c>
      <c r="M2387" s="5" t="s">
        <v>54</v>
      </c>
      <c r="N2387">
        <v>14</v>
      </c>
      <c r="O2387" t="s">
        <v>112</v>
      </c>
      <c r="P2387" s="1">
        <v>45619</v>
      </c>
      <c r="Q2387" s="1">
        <v>45634</v>
      </c>
      <c r="R2387">
        <v>1536</v>
      </c>
      <c r="S2387" s="4">
        <v>6.3</v>
      </c>
      <c r="T2387" t="s">
        <v>103</v>
      </c>
    </row>
    <row r="2388" spans="1:20" x14ac:dyDescent="0.35">
      <c r="A2388" t="s">
        <v>4871</v>
      </c>
      <c r="B2388" s="5" t="s">
        <v>217</v>
      </c>
      <c r="C2388" s="6">
        <v>177517</v>
      </c>
      <c r="D2388" t="s">
        <v>22</v>
      </c>
      <c r="E2388">
        <v>177517</v>
      </c>
      <c r="F2388" s="5" t="s">
        <v>23</v>
      </c>
      <c r="G2388" s="5" t="s">
        <v>24</v>
      </c>
      <c r="H2388" s="5" t="s">
        <v>97</v>
      </c>
      <c r="I2388" t="s">
        <v>44</v>
      </c>
      <c r="J2388" t="s">
        <v>97</v>
      </c>
      <c r="K2388">
        <v>0</v>
      </c>
      <c r="L2388" s="5" t="s">
        <v>4872</v>
      </c>
      <c r="M2388" s="5" t="s">
        <v>54</v>
      </c>
      <c r="N2388">
        <v>10</v>
      </c>
      <c r="O2388" t="s">
        <v>85</v>
      </c>
      <c r="P2388" s="1">
        <v>45414</v>
      </c>
      <c r="Q2388" s="1">
        <v>45465</v>
      </c>
      <c r="R2388">
        <v>1170</v>
      </c>
      <c r="S2388" s="4">
        <v>9.1999999999999993</v>
      </c>
      <c r="T2388" t="s">
        <v>30</v>
      </c>
    </row>
    <row r="2389" spans="1:20" x14ac:dyDescent="0.35">
      <c r="A2389" t="s">
        <v>4873</v>
      </c>
      <c r="B2389" s="5" t="s">
        <v>28802</v>
      </c>
      <c r="C2389" s="6">
        <v>138067</v>
      </c>
      <c r="D2389" t="s">
        <v>22</v>
      </c>
      <c r="E2389">
        <v>138067</v>
      </c>
      <c r="F2389" s="5" t="s">
        <v>66</v>
      </c>
      <c r="G2389" s="5" t="s">
        <v>24</v>
      </c>
      <c r="H2389" s="5" t="s">
        <v>97</v>
      </c>
      <c r="I2389" t="s">
        <v>44</v>
      </c>
      <c r="J2389" t="s">
        <v>97</v>
      </c>
      <c r="K2389">
        <v>100</v>
      </c>
      <c r="L2389" s="5" t="s">
        <v>4874</v>
      </c>
      <c r="M2389" s="5" t="s">
        <v>54</v>
      </c>
      <c r="N2389">
        <v>6</v>
      </c>
      <c r="O2389" t="s">
        <v>46</v>
      </c>
      <c r="P2389" s="1">
        <v>45431</v>
      </c>
      <c r="Q2389" s="1">
        <v>45490</v>
      </c>
      <c r="R2389">
        <v>1830</v>
      </c>
      <c r="S2389" s="4">
        <v>5.3</v>
      </c>
      <c r="T2389" t="s">
        <v>118</v>
      </c>
    </row>
    <row r="2390" spans="1:20" x14ac:dyDescent="0.35">
      <c r="A2390" t="s">
        <v>4875</v>
      </c>
      <c r="B2390" s="5" t="s">
        <v>28799</v>
      </c>
      <c r="C2390" s="6">
        <v>175216</v>
      </c>
      <c r="D2390" t="s">
        <v>41</v>
      </c>
      <c r="E2390">
        <v>148934</v>
      </c>
      <c r="F2390" s="5" t="s">
        <v>66</v>
      </c>
      <c r="G2390" s="5" t="s">
        <v>51</v>
      </c>
      <c r="H2390" s="5" t="s">
        <v>43</v>
      </c>
      <c r="I2390" t="s">
        <v>35</v>
      </c>
      <c r="J2390" t="s">
        <v>151</v>
      </c>
      <c r="K2390">
        <v>100</v>
      </c>
      <c r="L2390" s="5" t="s">
        <v>4876</v>
      </c>
      <c r="M2390" s="5" t="s">
        <v>37</v>
      </c>
      <c r="N2390">
        <v>6</v>
      </c>
      <c r="O2390" t="s">
        <v>167</v>
      </c>
      <c r="P2390" s="1">
        <v>45589</v>
      </c>
      <c r="Q2390" s="1">
        <v>45640</v>
      </c>
      <c r="R2390">
        <v>909</v>
      </c>
      <c r="S2390" s="4">
        <v>7.9</v>
      </c>
      <c r="T2390" t="s">
        <v>47</v>
      </c>
    </row>
    <row r="2391" spans="1:20" x14ac:dyDescent="0.35">
      <c r="A2391" t="s">
        <v>4877</v>
      </c>
      <c r="B2391" s="5" t="s">
        <v>91</v>
      </c>
      <c r="C2391" s="6">
        <v>67149</v>
      </c>
      <c r="D2391" t="s">
        <v>41</v>
      </c>
      <c r="E2391">
        <v>57077</v>
      </c>
      <c r="F2391" s="5" t="s">
        <v>58</v>
      </c>
      <c r="G2391" s="5" t="s">
        <v>24</v>
      </c>
      <c r="H2391" s="5" t="s">
        <v>60</v>
      </c>
      <c r="I2391" t="s">
        <v>26</v>
      </c>
      <c r="J2391" t="s">
        <v>60</v>
      </c>
      <c r="K2391">
        <v>0</v>
      </c>
      <c r="L2391" s="5" t="s">
        <v>4878</v>
      </c>
      <c r="M2391" s="5" t="s">
        <v>70</v>
      </c>
      <c r="N2391">
        <v>0</v>
      </c>
      <c r="O2391" t="s">
        <v>107</v>
      </c>
      <c r="P2391" s="1">
        <v>45636</v>
      </c>
      <c r="Q2391" s="1">
        <v>45694</v>
      </c>
      <c r="R2391">
        <v>840</v>
      </c>
      <c r="S2391" s="4">
        <v>8.6</v>
      </c>
      <c r="T2391" t="s">
        <v>63</v>
      </c>
    </row>
    <row r="2392" spans="1:20" x14ac:dyDescent="0.35">
      <c r="A2392" t="s">
        <v>4879</v>
      </c>
      <c r="B2392" s="5" t="s">
        <v>73</v>
      </c>
      <c r="C2392" s="6">
        <v>65086</v>
      </c>
      <c r="D2392" t="s">
        <v>22</v>
      </c>
      <c r="E2392">
        <v>65086</v>
      </c>
      <c r="F2392" s="5" t="s">
        <v>58</v>
      </c>
      <c r="G2392" s="5" t="s">
        <v>42</v>
      </c>
      <c r="H2392" s="5" t="s">
        <v>25</v>
      </c>
      <c r="I2392" t="s">
        <v>35</v>
      </c>
      <c r="J2392" t="s">
        <v>25</v>
      </c>
      <c r="K2392">
        <v>0</v>
      </c>
      <c r="L2392" s="5" t="s">
        <v>4880</v>
      </c>
      <c r="M2392" s="5" t="s">
        <v>28</v>
      </c>
      <c r="N2392">
        <v>1</v>
      </c>
      <c r="O2392" t="s">
        <v>88</v>
      </c>
      <c r="P2392" s="1">
        <v>45606</v>
      </c>
      <c r="Q2392" s="1">
        <v>45679</v>
      </c>
      <c r="R2392">
        <v>1761</v>
      </c>
      <c r="S2392" s="4">
        <v>8.1</v>
      </c>
      <c r="T2392" t="s">
        <v>118</v>
      </c>
    </row>
    <row r="2393" spans="1:20" x14ac:dyDescent="0.35">
      <c r="A2393" t="s">
        <v>4881</v>
      </c>
      <c r="B2393" s="5" t="s">
        <v>105</v>
      </c>
      <c r="C2393" s="6">
        <v>97236</v>
      </c>
      <c r="D2393" t="s">
        <v>22</v>
      </c>
      <c r="E2393">
        <v>97236</v>
      </c>
      <c r="F2393" s="5" t="s">
        <v>50</v>
      </c>
      <c r="G2393" s="5" t="s">
        <v>24</v>
      </c>
      <c r="H2393" s="5" t="s">
        <v>97</v>
      </c>
      <c r="I2393" t="s">
        <v>44</v>
      </c>
      <c r="J2393" t="s">
        <v>129</v>
      </c>
      <c r="K2393">
        <v>0</v>
      </c>
      <c r="L2393" s="5" t="s">
        <v>4882</v>
      </c>
      <c r="M2393" s="5" t="s">
        <v>54</v>
      </c>
      <c r="N2393">
        <v>3</v>
      </c>
      <c r="O2393" t="s">
        <v>172</v>
      </c>
      <c r="P2393" s="1">
        <v>45580</v>
      </c>
      <c r="Q2393" s="1">
        <v>45630</v>
      </c>
      <c r="R2393">
        <v>2272</v>
      </c>
      <c r="S2393" s="4">
        <v>6.9</v>
      </c>
      <c r="T2393" t="s">
        <v>63</v>
      </c>
    </row>
    <row r="2394" spans="1:20" x14ac:dyDescent="0.35">
      <c r="A2394" t="s">
        <v>4883</v>
      </c>
      <c r="B2394" s="5" t="s">
        <v>174</v>
      </c>
      <c r="C2394" s="6">
        <v>33499</v>
      </c>
      <c r="D2394" t="s">
        <v>22</v>
      </c>
      <c r="E2394">
        <v>33499</v>
      </c>
      <c r="F2394" s="5" t="s">
        <v>50</v>
      </c>
      <c r="G2394" s="5" t="s">
        <v>24</v>
      </c>
      <c r="H2394" s="5" t="s">
        <v>116</v>
      </c>
      <c r="I2394" t="s">
        <v>35</v>
      </c>
      <c r="J2394" t="s">
        <v>116</v>
      </c>
      <c r="K2394">
        <v>50</v>
      </c>
      <c r="L2394" s="5" t="s">
        <v>4884</v>
      </c>
      <c r="M2394" s="5" t="s">
        <v>37</v>
      </c>
      <c r="N2394">
        <v>2</v>
      </c>
      <c r="O2394" t="s">
        <v>135</v>
      </c>
      <c r="P2394" s="1">
        <v>45750</v>
      </c>
      <c r="Q2394" s="1">
        <v>45792</v>
      </c>
      <c r="R2394">
        <v>1644</v>
      </c>
      <c r="S2394" s="4">
        <v>8.9</v>
      </c>
      <c r="T2394" t="s">
        <v>47</v>
      </c>
    </row>
    <row r="2395" spans="1:20" x14ac:dyDescent="0.35">
      <c r="A2395" t="s">
        <v>4885</v>
      </c>
      <c r="B2395" s="5" t="s">
        <v>174</v>
      </c>
      <c r="C2395" s="6">
        <v>83973</v>
      </c>
      <c r="D2395" t="s">
        <v>41</v>
      </c>
      <c r="E2395">
        <v>71377</v>
      </c>
      <c r="F2395" s="5" t="s">
        <v>50</v>
      </c>
      <c r="G2395" s="5" t="s">
        <v>51</v>
      </c>
      <c r="H2395" s="5" t="s">
        <v>60</v>
      </c>
      <c r="I2395" t="s">
        <v>44</v>
      </c>
      <c r="J2395" t="s">
        <v>60</v>
      </c>
      <c r="K2395">
        <v>0</v>
      </c>
      <c r="L2395" s="5" t="s">
        <v>4886</v>
      </c>
      <c r="M2395" s="5" t="s">
        <v>54</v>
      </c>
      <c r="N2395">
        <v>2</v>
      </c>
      <c r="O2395" t="s">
        <v>135</v>
      </c>
      <c r="P2395" s="1">
        <v>45397</v>
      </c>
      <c r="Q2395" s="1">
        <v>45461</v>
      </c>
      <c r="R2395">
        <v>2438</v>
      </c>
      <c r="S2395" s="4">
        <v>7.1</v>
      </c>
      <c r="T2395" t="s">
        <v>136</v>
      </c>
    </row>
    <row r="2396" spans="1:20" x14ac:dyDescent="0.35">
      <c r="A2396" t="s">
        <v>4887</v>
      </c>
      <c r="B2396" s="5" t="s">
        <v>28801</v>
      </c>
      <c r="C2396" s="6">
        <v>77052</v>
      </c>
      <c r="D2396" t="s">
        <v>22</v>
      </c>
      <c r="E2396">
        <v>77052</v>
      </c>
      <c r="F2396" s="5" t="s">
        <v>50</v>
      </c>
      <c r="G2396" s="5" t="s">
        <v>42</v>
      </c>
      <c r="H2396" s="5" t="s">
        <v>129</v>
      </c>
      <c r="I2396" t="s">
        <v>44</v>
      </c>
      <c r="J2396" t="s">
        <v>129</v>
      </c>
      <c r="K2396">
        <v>50</v>
      </c>
      <c r="L2396" s="5" t="s">
        <v>4888</v>
      </c>
      <c r="M2396" s="5" t="s">
        <v>28</v>
      </c>
      <c r="N2396">
        <v>2</v>
      </c>
      <c r="O2396" t="s">
        <v>131</v>
      </c>
      <c r="P2396" s="1">
        <v>45573</v>
      </c>
      <c r="Q2396" s="1">
        <v>45603</v>
      </c>
      <c r="R2396">
        <v>1146</v>
      </c>
      <c r="S2396" s="4">
        <v>9.3000000000000007</v>
      </c>
      <c r="T2396" t="s">
        <v>108</v>
      </c>
    </row>
    <row r="2397" spans="1:20" x14ac:dyDescent="0.35">
      <c r="A2397" t="s">
        <v>4889</v>
      </c>
      <c r="B2397" s="5" t="s">
        <v>217</v>
      </c>
      <c r="C2397" s="6">
        <v>121702</v>
      </c>
      <c r="D2397" t="s">
        <v>65</v>
      </c>
      <c r="E2397">
        <v>158213</v>
      </c>
      <c r="F2397" s="5" t="s">
        <v>66</v>
      </c>
      <c r="G2397" s="5" t="s">
        <v>59</v>
      </c>
      <c r="H2397" s="5" t="s">
        <v>67</v>
      </c>
      <c r="I2397" t="s">
        <v>26</v>
      </c>
      <c r="J2397" t="s">
        <v>67</v>
      </c>
      <c r="K2397">
        <v>50</v>
      </c>
      <c r="L2397" s="5" t="s">
        <v>4890</v>
      </c>
      <c r="M2397" s="5" t="s">
        <v>37</v>
      </c>
      <c r="N2397">
        <v>5</v>
      </c>
      <c r="O2397" t="s">
        <v>29</v>
      </c>
      <c r="P2397" s="1">
        <v>45488</v>
      </c>
      <c r="Q2397" s="1">
        <v>45513</v>
      </c>
      <c r="R2397">
        <v>1798</v>
      </c>
      <c r="S2397" s="4">
        <v>6.5</v>
      </c>
      <c r="T2397" t="s">
        <v>63</v>
      </c>
    </row>
    <row r="2398" spans="1:20" x14ac:dyDescent="0.35">
      <c r="A2398" t="s">
        <v>4891</v>
      </c>
      <c r="B2398" s="5" t="s">
        <v>21</v>
      </c>
      <c r="C2398" s="6">
        <v>226834</v>
      </c>
      <c r="D2398" t="s">
        <v>22</v>
      </c>
      <c r="E2398">
        <v>226834</v>
      </c>
      <c r="F2398" s="5" t="s">
        <v>23</v>
      </c>
      <c r="G2398" s="5" t="s">
        <v>42</v>
      </c>
      <c r="H2398" s="5" t="s">
        <v>68</v>
      </c>
      <c r="I2398" t="s">
        <v>35</v>
      </c>
      <c r="J2398" t="s">
        <v>68</v>
      </c>
      <c r="K2398">
        <v>0</v>
      </c>
      <c r="L2398" s="5" t="s">
        <v>4892</v>
      </c>
      <c r="M2398" s="5" t="s">
        <v>70</v>
      </c>
      <c r="N2398">
        <v>14</v>
      </c>
      <c r="O2398" t="s">
        <v>62</v>
      </c>
      <c r="P2398" s="1">
        <v>45615</v>
      </c>
      <c r="Q2398" s="1">
        <v>45684</v>
      </c>
      <c r="R2398">
        <v>1368</v>
      </c>
      <c r="S2398" s="4">
        <v>8.1999999999999993</v>
      </c>
      <c r="T2398" t="s">
        <v>89</v>
      </c>
    </row>
    <row r="2399" spans="1:20" x14ac:dyDescent="0.35">
      <c r="A2399" t="s">
        <v>4893</v>
      </c>
      <c r="B2399" s="5" t="s">
        <v>162</v>
      </c>
      <c r="C2399" s="6">
        <v>269663</v>
      </c>
      <c r="D2399" t="s">
        <v>92</v>
      </c>
      <c r="E2399">
        <v>202247</v>
      </c>
      <c r="F2399" s="5" t="s">
        <v>23</v>
      </c>
      <c r="G2399" s="5" t="s">
        <v>51</v>
      </c>
      <c r="H2399" s="5" t="s">
        <v>93</v>
      </c>
      <c r="I2399" t="s">
        <v>35</v>
      </c>
      <c r="J2399" t="s">
        <v>67</v>
      </c>
      <c r="K2399">
        <v>100</v>
      </c>
      <c r="L2399" s="5" t="s">
        <v>4894</v>
      </c>
      <c r="M2399" s="5" t="s">
        <v>70</v>
      </c>
      <c r="N2399">
        <v>13</v>
      </c>
      <c r="O2399" t="s">
        <v>88</v>
      </c>
      <c r="P2399" s="1">
        <v>45514</v>
      </c>
      <c r="Q2399" s="1">
        <v>45550</v>
      </c>
      <c r="R2399">
        <v>1189</v>
      </c>
      <c r="S2399" s="4">
        <v>8.6999999999999993</v>
      </c>
      <c r="T2399" t="s">
        <v>79</v>
      </c>
    </row>
    <row r="2400" spans="1:20" x14ac:dyDescent="0.35">
      <c r="A2400" t="s">
        <v>4895</v>
      </c>
      <c r="B2400" s="5" t="s">
        <v>145</v>
      </c>
      <c r="C2400" s="6">
        <v>121309</v>
      </c>
      <c r="D2400" t="s">
        <v>22</v>
      </c>
      <c r="E2400">
        <v>121309</v>
      </c>
      <c r="F2400" s="5" t="s">
        <v>66</v>
      </c>
      <c r="G2400" s="5" t="s">
        <v>59</v>
      </c>
      <c r="H2400" s="5" t="s">
        <v>25</v>
      </c>
      <c r="I2400" t="s">
        <v>35</v>
      </c>
      <c r="J2400" t="s">
        <v>25</v>
      </c>
      <c r="K2400">
        <v>100</v>
      </c>
      <c r="L2400" s="5" t="s">
        <v>4896</v>
      </c>
      <c r="M2400" s="5" t="s">
        <v>54</v>
      </c>
      <c r="N2400">
        <v>7</v>
      </c>
      <c r="O2400" t="s">
        <v>141</v>
      </c>
      <c r="P2400" s="1">
        <v>45546</v>
      </c>
      <c r="Q2400" s="1">
        <v>45566</v>
      </c>
      <c r="R2400">
        <v>1599</v>
      </c>
      <c r="S2400" s="4">
        <v>7.5</v>
      </c>
      <c r="T2400" t="s">
        <v>79</v>
      </c>
    </row>
    <row r="2401" spans="1:20" x14ac:dyDescent="0.35">
      <c r="A2401" t="s">
        <v>4897</v>
      </c>
      <c r="B2401" s="5" t="s">
        <v>28800</v>
      </c>
      <c r="C2401" s="6">
        <v>81603</v>
      </c>
      <c r="D2401" t="s">
        <v>22</v>
      </c>
      <c r="E2401">
        <v>81603</v>
      </c>
      <c r="F2401" s="5" t="s">
        <v>50</v>
      </c>
      <c r="G2401" s="5" t="s">
        <v>59</v>
      </c>
      <c r="H2401" s="5" t="s">
        <v>165</v>
      </c>
      <c r="I2401" t="s">
        <v>44</v>
      </c>
      <c r="J2401" t="s">
        <v>165</v>
      </c>
      <c r="K2401">
        <v>100</v>
      </c>
      <c r="L2401" s="5" t="s">
        <v>4898</v>
      </c>
      <c r="M2401" s="5" t="s">
        <v>37</v>
      </c>
      <c r="N2401">
        <v>2</v>
      </c>
      <c r="O2401" t="s">
        <v>85</v>
      </c>
      <c r="P2401" s="1">
        <v>45766</v>
      </c>
      <c r="Q2401" s="1">
        <v>45819</v>
      </c>
      <c r="R2401">
        <v>927</v>
      </c>
      <c r="S2401" s="4">
        <v>9.5</v>
      </c>
      <c r="T2401" t="s">
        <v>118</v>
      </c>
    </row>
    <row r="2402" spans="1:20" x14ac:dyDescent="0.35">
      <c r="A2402" t="s">
        <v>4899</v>
      </c>
      <c r="B2402" s="5" t="s">
        <v>28802</v>
      </c>
      <c r="C2402" s="6">
        <v>101849</v>
      </c>
      <c r="D2402" t="s">
        <v>22</v>
      </c>
      <c r="E2402">
        <v>101849</v>
      </c>
      <c r="F2402" s="5" t="s">
        <v>50</v>
      </c>
      <c r="G2402" s="5" t="s">
        <v>24</v>
      </c>
      <c r="H2402" s="5" t="s">
        <v>97</v>
      </c>
      <c r="I2402" t="s">
        <v>44</v>
      </c>
      <c r="J2402" t="s">
        <v>60</v>
      </c>
      <c r="K2402">
        <v>0</v>
      </c>
      <c r="L2402" s="5" t="s">
        <v>4900</v>
      </c>
      <c r="M2402" s="5" t="s">
        <v>54</v>
      </c>
      <c r="N2402">
        <v>2</v>
      </c>
      <c r="O2402" t="s">
        <v>107</v>
      </c>
      <c r="P2402" s="1">
        <v>45489</v>
      </c>
      <c r="Q2402" s="1">
        <v>45559</v>
      </c>
      <c r="R2402">
        <v>546</v>
      </c>
      <c r="S2402" s="4">
        <v>8.6</v>
      </c>
      <c r="T2402" t="s">
        <v>243</v>
      </c>
    </row>
    <row r="2403" spans="1:20" x14ac:dyDescent="0.35">
      <c r="A2403" t="s">
        <v>4901</v>
      </c>
      <c r="B2403" s="5" t="s">
        <v>100</v>
      </c>
      <c r="C2403" s="6">
        <v>184180</v>
      </c>
      <c r="D2403" t="s">
        <v>33</v>
      </c>
      <c r="E2403">
        <v>20259800</v>
      </c>
      <c r="F2403" s="5" t="s">
        <v>66</v>
      </c>
      <c r="G2403" s="5" t="s">
        <v>24</v>
      </c>
      <c r="H2403" s="5" t="s">
        <v>34</v>
      </c>
      <c r="I2403" t="s">
        <v>35</v>
      </c>
      <c r="J2403" t="s">
        <v>915</v>
      </c>
      <c r="K2403">
        <v>0</v>
      </c>
      <c r="L2403" s="5" t="s">
        <v>4902</v>
      </c>
      <c r="M2403" s="5" t="s">
        <v>54</v>
      </c>
      <c r="N2403">
        <v>9</v>
      </c>
      <c r="O2403" t="s">
        <v>46</v>
      </c>
      <c r="P2403" s="1">
        <v>45611</v>
      </c>
      <c r="Q2403" s="1">
        <v>45654</v>
      </c>
      <c r="R2403">
        <v>2001</v>
      </c>
      <c r="S2403" s="4">
        <v>7.7</v>
      </c>
      <c r="T2403" t="s">
        <v>243</v>
      </c>
    </row>
    <row r="2404" spans="1:20" x14ac:dyDescent="0.35">
      <c r="A2404" t="s">
        <v>4903</v>
      </c>
      <c r="B2404" s="5" t="s">
        <v>28802</v>
      </c>
      <c r="C2404" s="6">
        <v>117248</v>
      </c>
      <c r="D2404" t="s">
        <v>22</v>
      </c>
      <c r="E2404">
        <v>117248</v>
      </c>
      <c r="F2404" s="5" t="s">
        <v>58</v>
      </c>
      <c r="G2404" s="5" t="s">
        <v>42</v>
      </c>
      <c r="H2404" s="5" t="s">
        <v>97</v>
      </c>
      <c r="I2404" t="s">
        <v>35</v>
      </c>
      <c r="J2404" t="s">
        <v>97</v>
      </c>
      <c r="K2404">
        <v>100</v>
      </c>
      <c r="L2404" s="5" t="s">
        <v>4904</v>
      </c>
      <c r="M2404" s="5" t="s">
        <v>54</v>
      </c>
      <c r="N2404">
        <v>0</v>
      </c>
      <c r="O2404" t="s">
        <v>131</v>
      </c>
      <c r="P2404" s="1">
        <v>45493</v>
      </c>
      <c r="Q2404" s="1">
        <v>45511</v>
      </c>
      <c r="R2404">
        <v>624</v>
      </c>
      <c r="S2404" s="4">
        <v>7.9</v>
      </c>
      <c r="T2404" t="s">
        <v>153</v>
      </c>
    </row>
    <row r="2405" spans="1:20" x14ac:dyDescent="0.35">
      <c r="A2405" t="s">
        <v>4905</v>
      </c>
      <c r="B2405" s="5" t="s">
        <v>28800</v>
      </c>
      <c r="C2405" s="6">
        <v>95725</v>
      </c>
      <c r="D2405" t="s">
        <v>33</v>
      </c>
      <c r="E2405">
        <v>10529750</v>
      </c>
      <c r="F2405" s="5" t="s">
        <v>50</v>
      </c>
      <c r="G2405" s="5" t="s">
        <v>42</v>
      </c>
      <c r="H2405" s="5" t="s">
        <v>34</v>
      </c>
      <c r="I2405" t="s">
        <v>44</v>
      </c>
      <c r="J2405" t="s">
        <v>34</v>
      </c>
      <c r="K2405">
        <v>0</v>
      </c>
      <c r="L2405" s="5" t="s">
        <v>4906</v>
      </c>
      <c r="M2405" s="5" t="s">
        <v>37</v>
      </c>
      <c r="N2405">
        <v>4</v>
      </c>
      <c r="O2405" t="s">
        <v>147</v>
      </c>
      <c r="P2405" s="1">
        <v>45743</v>
      </c>
      <c r="Q2405" s="1">
        <v>45782</v>
      </c>
      <c r="R2405">
        <v>720</v>
      </c>
      <c r="S2405" s="4">
        <v>6.6</v>
      </c>
      <c r="T2405" t="s">
        <v>210</v>
      </c>
    </row>
    <row r="2406" spans="1:20" x14ac:dyDescent="0.35">
      <c r="A2406" t="s">
        <v>4907</v>
      </c>
      <c r="B2406" s="5" t="s">
        <v>49</v>
      </c>
      <c r="C2406" s="6">
        <v>101075</v>
      </c>
      <c r="D2406" t="s">
        <v>41</v>
      </c>
      <c r="E2406">
        <v>85914</v>
      </c>
      <c r="F2406" s="5" t="s">
        <v>50</v>
      </c>
      <c r="G2406" s="5" t="s">
        <v>42</v>
      </c>
      <c r="H2406" s="5" t="s">
        <v>43</v>
      </c>
      <c r="I2406" t="s">
        <v>26</v>
      </c>
      <c r="J2406" t="s">
        <v>43</v>
      </c>
      <c r="K2406">
        <v>0</v>
      </c>
      <c r="L2406" s="5" t="s">
        <v>4908</v>
      </c>
      <c r="M2406" s="5" t="s">
        <v>37</v>
      </c>
      <c r="N2406">
        <v>2</v>
      </c>
      <c r="O2406" t="s">
        <v>112</v>
      </c>
      <c r="P2406" s="1">
        <v>45431</v>
      </c>
      <c r="Q2406" s="1">
        <v>45461</v>
      </c>
      <c r="R2406">
        <v>2308</v>
      </c>
      <c r="S2406" s="4">
        <v>5.7</v>
      </c>
      <c r="T2406" t="s">
        <v>108</v>
      </c>
    </row>
    <row r="2407" spans="1:20" x14ac:dyDescent="0.35">
      <c r="A2407" t="s">
        <v>4909</v>
      </c>
      <c r="B2407" s="5" t="s">
        <v>28802</v>
      </c>
      <c r="C2407" s="6">
        <v>138619</v>
      </c>
      <c r="D2407" t="s">
        <v>74</v>
      </c>
      <c r="E2407">
        <v>173274</v>
      </c>
      <c r="F2407" s="5" t="s">
        <v>66</v>
      </c>
      <c r="G2407" s="5" t="s">
        <v>24</v>
      </c>
      <c r="H2407" s="5" t="s">
        <v>75</v>
      </c>
      <c r="I2407" t="s">
        <v>26</v>
      </c>
      <c r="J2407" t="s">
        <v>75</v>
      </c>
      <c r="K2407">
        <v>50</v>
      </c>
      <c r="L2407" s="5" t="s">
        <v>4910</v>
      </c>
      <c r="M2407" s="5" t="s">
        <v>37</v>
      </c>
      <c r="N2407">
        <v>9</v>
      </c>
      <c r="O2407" t="s">
        <v>107</v>
      </c>
      <c r="P2407" s="1">
        <v>45658</v>
      </c>
      <c r="Q2407" s="1">
        <v>45672</v>
      </c>
      <c r="R2407">
        <v>690</v>
      </c>
      <c r="S2407" s="4">
        <v>7.3</v>
      </c>
      <c r="T2407" t="s">
        <v>103</v>
      </c>
    </row>
    <row r="2408" spans="1:20" x14ac:dyDescent="0.35">
      <c r="A2408" t="s">
        <v>4911</v>
      </c>
      <c r="B2408" s="5" t="s">
        <v>40</v>
      </c>
      <c r="C2408" s="6">
        <v>138645</v>
      </c>
      <c r="D2408" t="s">
        <v>81</v>
      </c>
      <c r="E2408">
        <v>187171</v>
      </c>
      <c r="F2408" s="5" t="s">
        <v>66</v>
      </c>
      <c r="G2408" s="5" t="s">
        <v>42</v>
      </c>
      <c r="H2408" s="5" t="s">
        <v>82</v>
      </c>
      <c r="I2408" t="s">
        <v>35</v>
      </c>
      <c r="J2408" t="s">
        <v>82</v>
      </c>
      <c r="K2408">
        <v>100</v>
      </c>
      <c r="L2408" s="5" t="s">
        <v>4912</v>
      </c>
      <c r="M2408" s="5" t="s">
        <v>37</v>
      </c>
      <c r="N2408">
        <v>5</v>
      </c>
      <c r="O2408" t="s">
        <v>62</v>
      </c>
      <c r="P2408" s="1">
        <v>45593</v>
      </c>
      <c r="Q2408" s="1">
        <v>45644</v>
      </c>
      <c r="R2408">
        <v>1590</v>
      </c>
      <c r="S2408" s="4">
        <v>9.6999999999999993</v>
      </c>
      <c r="T2408" t="s">
        <v>30</v>
      </c>
    </row>
    <row r="2409" spans="1:20" x14ac:dyDescent="0.35">
      <c r="A2409" t="s">
        <v>4913</v>
      </c>
      <c r="B2409" s="5" t="s">
        <v>28799</v>
      </c>
      <c r="C2409" s="6">
        <v>55621</v>
      </c>
      <c r="D2409" t="s">
        <v>41</v>
      </c>
      <c r="E2409">
        <v>47278</v>
      </c>
      <c r="F2409" s="5" t="s">
        <v>58</v>
      </c>
      <c r="G2409" s="5" t="s">
        <v>42</v>
      </c>
      <c r="H2409" s="5" t="s">
        <v>126</v>
      </c>
      <c r="I2409" t="s">
        <v>26</v>
      </c>
      <c r="J2409" t="s">
        <v>126</v>
      </c>
      <c r="K2409">
        <v>50</v>
      </c>
      <c r="L2409" s="5" t="s">
        <v>4914</v>
      </c>
      <c r="M2409" s="5" t="s">
        <v>37</v>
      </c>
      <c r="N2409">
        <v>1</v>
      </c>
      <c r="O2409" t="s">
        <v>112</v>
      </c>
      <c r="P2409" s="1">
        <v>45692</v>
      </c>
      <c r="Q2409" s="1">
        <v>45751</v>
      </c>
      <c r="R2409">
        <v>684</v>
      </c>
      <c r="S2409" s="4">
        <v>7.8</v>
      </c>
      <c r="T2409" t="s">
        <v>47</v>
      </c>
    </row>
    <row r="2410" spans="1:20" x14ac:dyDescent="0.35">
      <c r="A2410" t="s">
        <v>4915</v>
      </c>
      <c r="B2410" s="5" t="s">
        <v>32</v>
      </c>
      <c r="C2410" s="6">
        <v>135303</v>
      </c>
      <c r="D2410" t="s">
        <v>41</v>
      </c>
      <c r="E2410">
        <v>115008</v>
      </c>
      <c r="F2410" s="5" t="s">
        <v>66</v>
      </c>
      <c r="G2410" s="5" t="s">
        <v>51</v>
      </c>
      <c r="H2410" s="5" t="s">
        <v>43</v>
      </c>
      <c r="I2410" t="s">
        <v>35</v>
      </c>
      <c r="J2410" t="s">
        <v>43</v>
      </c>
      <c r="K2410">
        <v>100</v>
      </c>
      <c r="L2410" s="5" t="s">
        <v>4916</v>
      </c>
      <c r="M2410" s="5" t="s">
        <v>37</v>
      </c>
      <c r="N2410">
        <v>7</v>
      </c>
      <c r="O2410" t="s">
        <v>167</v>
      </c>
      <c r="P2410" s="1">
        <v>45549</v>
      </c>
      <c r="Q2410" s="1">
        <v>45564</v>
      </c>
      <c r="R2410">
        <v>2317</v>
      </c>
      <c r="S2410" s="4">
        <v>7.9</v>
      </c>
      <c r="T2410" t="s">
        <v>136</v>
      </c>
    </row>
    <row r="2411" spans="1:20" x14ac:dyDescent="0.35">
      <c r="A2411" t="s">
        <v>4917</v>
      </c>
      <c r="B2411" s="5" t="s">
        <v>21</v>
      </c>
      <c r="C2411" s="6">
        <v>172436</v>
      </c>
      <c r="D2411" t="s">
        <v>22</v>
      </c>
      <c r="E2411">
        <v>172436</v>
      </c>
      <c r="F2411" s="5" t="s">
        <v>66</v>
      </c>
      <c r="G2411" s="5" t="s">
        <v>59</v>
      </c>
      <c r="H2411" s="5" t="s">
        <v>101</v>
      </c>
      <c r="I2411" t="s">
        <v>35</v>
      </c>
      <c r="J2411" t="s">
        <v>101</v>
      </c>
      <c r="K2411">
        <v>50</v>
      </c>
      <c r="L2411" s="5" t="s">
        <v>4918</v>
      </c>
      <c r="M2411" s="5" t="s">
        <v>28</v>
      </c>
      <c r="N2411">
        <v>6</v>
      </c>
      <c r="O2411" t="s">
        <v>141</v>
      </c>
      <c r="P2411" s="1">
        <v>45723</v>
      </c>
      <c r="Q2411" s="1">
        <v>45747</v>
      </c>
      <c r="R2411">
        <v>1364</v>
      </c>
      <c r="S2411" s="4">
        <v>5.4</v>
      </c>
      <c r="T2411" t="s">
        <v>136</v>
      </c>
    </row>
    <row r="2412" spans="1:20" x14ac:dyDescent="0.35">
      <c r="A2412" t="s">
        <v>4919</v>
      </c>
      <c r="B2412" s="5" t="s">
        <v>21</v>
      </c>
      <c r="C2412" s="6">
        <v>152590</v>
      </c>
      <c r="D2412" t="s">
        <v>81</v>
      </c>
      <c r="E2412">
        <v>205997</v>
      </c>
      <c r="F2412" s="5" t="s">
        <v>23</v>
      </c>
      <c r="G2412" s="5" t="s">
        <v>24</v>
      </c>
      <c r="H2412" s="5" t="s">
        <v>82</v>
      </c>
      <c r="I2412" t="s">
        <v>26</v>
      </c>
      <c r="J2412" t="s">
        <v>82</v>
      </c>
      <c r="K2412">
        <v>50</v>
      </c>
      <c r="L2412" s="5" t="s">
        <v>4920</v>
      </c>
      <c r="M2412" s="5" t="s">
        <v>37</v>
      </c>
      <c r="N2412">
        <v>17</v>
      </c>
      <c r="O2412" t="s">
        <v>62</v>
      </c>
      <c r="P2412" s="1">
        <v>45516</v>
      </c>
      <c r="Q2412" s="1">
        <v>45537</v>
      </c>
      <c r="R2412">
        <v>1932</v>
      </c>
      <c r="S2412" s="4">
        <v>9.5</v>
      </c>
      <c r="T2412" t="s">
        <v>89</v>
      </c>
    </row>
    <row r="2413" spans="1:20" x14ac:dyDescent="0.35">
      <c r="A2413" t="s">
        <v>4921</v>
      </c>
      <c r="B2413" s="5" t="s">
        <v>162</v>
      </c>
      <c r="C2413" s="6">
        <v>110412</v>
      </c>
      <c r="D2413" t="s">
        <v>22</v>
      </c>
      <c r="E2413">
        <v>110412</v>
      </c>
      <c r="F2413" s="5" t="s">
        <v>66</v>
      </c>
      <c r="G2413" s="5" t="s">
        <v>24</v>
      </c>
      <c r="H2413" s="5" t="s">
        <v>52</v>
      </c>
      <c r="I2413" t="s">
        <v>35</v>
      </c>
      <c r="J2413" t="s">
        <v>151</v>
      </c>
      <c r="K2413">
        <v>50</v>
      </c>
      <c r="L2413" s="5" t="s">
        <v>4922</v>
      </c>
      <c r="M2413" s="5" t="s">
        <v>70</v>
      </c>
      <c r="N2413">
        <v>5</v>
      </c>
      <c r="O2413" t="s">
        <v>112</v>
      </c>
      <c r="P2413" s="1">
        <v>45352</v>
      </c>
      <c r="Q2413" s="1">
        <v>45368</v>
      </c>
      <c r="R2413">
        <v>2307</v>
      </c>
      <c r="S2413" s="4">
        <v>8.4</v>
      </c>
      <c r="T2413" t="s">
        <v>108</v>
      </c>
    </row>
    <row r="2414" spans="1:20" x14ac:dyDescent="0.35">
      <c r="A2414" t="s">
        <v>4923</v>
      </c>
      <c r="B2414" s="5" t="s">
        <v>174</v>
      </c>
      <c r="C2414" s="6">
        <v>98339</v>
      </c>
      <c r="D2414" t="s">
        <v>92</v>
      </c>
      <c r="E2414">
        <v>73754</v>
      </c>
      <c r="F2414" s="5" t="s">
        <v>66</v>
      </c>
      <c r="G2414" s="5" t="s">
        <v>51</v>
      </c>
      <c r="H2414" s="5" t="s">
        <v>93</v>
      </c>
      <c r="I2414" t="s">
        <v>44</v>
      </c>
      <c r="J2414" t="s">
        <v>93</v>
      </c>
      <c r="K2414">
        <v>50</v>
      </c>
      <c r="L2414" s="5" t="s">
        <v>4924</v>
      </c>
      <c r="M2414" s="5" t="s">
        <v>37</v>
      </c>
      <c r="N2414">
        <v>8</v>
      </c>
      <c r="O2414" t="s">
        <v>167</v>
      </c>
      <c r="P2414" s="1">
        <v>45421</v>
      </c>
      <c r="Q2414" s="1">
        <v>45442</v>
      </c>
      <c r="R2414">
        <v>1819</v>
      </c>
      <c r="S2414" s="4">
        <v>7.5</v>
      </c>
      <c r="T2414" t="s">
        <v>47</v>
      </c>
    </row>
    <row r="2415" spans="1:20" x14ac:dyDescent="0.35">
      <c r="A2415" t="s">
        <v>4925</v>
      </c>
      <c r="B2415" s="5" t="s">
        <v>91</v>
      </c>
      <c r="C2415" s="6">
        <v>68002</v>
      </c>
      <c r="D2415" t="s">
        <v>22</v>
      </c>
      <c r="E2415">
        <v>68002</v>
      </c>
      <c r="F2415" s="5" t="s">
        <v>58</v>
      </c>
      <c r="G2415" s="5" t="s">
        <v>59</v>
      </c>
      <c r="H2415" s="5" t="s">
        <v>97</v>
      </c>
      <c r="I2415" t="s">
        <v>26</v>
      </c>
      <c r="J2415" t="s">
        <v>97</v>
      </c>
      <c r="K2415">
        <v>0</v>
      </c>
      <c r="L2415" s="5" t="s">
        <v>4926</v>
      </c>
      <c r="M2415" s="5" t="s">
        <v>37</v>
      </c>
      <c r="N2415">
        <v>0</v>
      </c>
      <c r="O2415" t="s">
        <v>85</v>
      </c>
      <c r="P2415" s="1">
        <v>45569</v>
      </c>
      <c r="Q2415" s="1">
        <v>45625</v>
      </c>
      <c r="R2415">
        <v>1489</v>
      </c>
      <c r="S2415" s="4">
        <v>5.7</v>
      </c>
      <c r="T2415" t="s">
        <v>38</v>
      </c>
    </row>
    <row r="2416" spans="1:20" x14ac:dyDescent="0.35">
      <c r="A2416" t="s">
        <v>4927</v>
      </c>
      <c r="B2416" s="5" t="s">
        <v>40</v>
      </c>
      <c r="C2416" s="6">
        <v>187944</v>
      </c>
      <c r="D2416" t="s">
        <v>33</v>
      </c>
      <c r="E2416">
        <v>20673840</v>
      </c>
      <c r="F2416" s="5" t="s">
        <v>23</v>
      </c>
      <c r="G2416" s="5" t="s">
        <v>42</v>
      </c>
      <c r="H2416" s="5" t="s">
        <v>34</v>
      </c>
      <c r="I2416" t="s">
        <v>44</v>
      </c>
      <c r="J2416" t="s">
        <v>43</v>
      </c>
      <c r="K2416">
        <v>50</v>
      </c>
      <c r="L2416" s="5" t="s">
        <v>4928</v>
      </c>
      <c r="M2416" s="5" t="s">
        <v>28</v>
      </c>
      <c r="N2416">
        <v>10</v>
      </c>
      <c r="O2416" t="s">
        <v>167</v>
      </c>
      <c r="P2416" s="1">
        <v>45506</v>
      </c>
      <c r="Q2416" s="1">
        <v>45533</v>
      </c>
      <c r="R2416">
        <v>1862</v>
      </c>
      <c r="S2416" s="4">
        <v>9.4</v>
      </c>
      <c r="T2416" t="s">
        <v>55</v>
      </c>
    </row>
    <row r="2417" spans="1:20" x14ac:dyDescent="0.35">
      <c r="A2417" t="s">
        <v>4929</v>
      </c>
      <c r="B2417" s="5" t="s">
        <v>179</v>
      </c>
      <c r="C2417" s="6">
        <v>50316</v>
      </c>
      <c r="D2417" t="s">
        <v>22</v>
      </c>
      <c r="E2417">
        <v>50316</v>
      </c>
      <c r="F2417" s="5" t="s">
        <v>58</v>
      </c>
      <c r="G2417" s="5" t="s">
        <v>42</v>
      </c>
      <c r="H2417" s="5" t="s">
        <v>25</v>
      </c>
      <c r="I2417" t="s">
        <v>44</v>
      </c>
      <c r="J2417" t="s">
        <v>60</v>
      </c>
      <c r="K2417">
        <v>100</v>
      </c>
      <c r="L2417" s="5" t="s">
        <v>4930</v>
      </c>
      <c r="M2417" s="5" t="s">
        <v>37</v>
      </c>
      <c r="N2417">
        <v>1</v>
      </c>
      <c r="O2417" t="s">
        <v>131</v>
      </c>
      <c r="P2417" s="1">
        <v>45332</v>
      </c>
      <c r="Q2417" s="1">
        <v>45389</v>
      </c>
      <c r="R2417">
        <v>1983</v>
      </c>
      <c r="S2417" s="4">
        <v>9.1999999999999993</v>
      </c>
      <c r="T2417" t="s">
        <v>136</v>
      </c>
    </row>
    <row r="2418" spans="1:20" x14ac:dyDescent="0.35">
      <c r="A2418" t="s">
        <v>4931</v>
      </c>
      <c r="B2418" s="5" t="s">
        <v>174</v>
      </c>
      <c r="C2418" s="6">
        <v>104865</v>
      </c>
      <c r="D2418" t="s">
        <v>22</v>
      </c>
      <c r="E2418">
        <v>104865</v>
      </c>
      <c r="F2418" s="5" t="s">
        <v>50</v>
      </c>
      <c r="G2418" s="5" t="s">
        <v>59</v>
      </c>
      <c r="H2418" s="5" t="s">
        <v>97</v>
      </c>
      <c r="I2418" t="s">
        <v>26</v>
      </c>
      <c r="J2418" t="s">
        <v>97</v>
      </c>
      <c r="K2418">
        <v>100</v>
      </c>
      <c r="L2418" s="5" t="s">
        <v>4932</v>
      </c>
      <c r="M2418" s="5" t="s">
        <v>70</v>
      </c>
      <c r="N2418">
        <v>2</v>
      </c>
      <c r="O2418" t="s">
        <v>78</v>
      </c>
      <c r="P2418" s="1">
        <v>45537</v>
      </c>
      <c r="Q2418" s="1">
        <v>45593</v>
      </c>
      <c r="R2418">
        <v>608</v>
      </c>
      <c r="S2418" s="4">
        <v>7.7</v>
      </c>
      <c r="T2418" t="s">
        <v>38</v>
      </c>
    </row>
    <row r="2419" spans="1:20" x14ac:dyDescent="0.35">
      <c r="A2419" t="s">
        <v>4933</v>
      </c>
      <c r="B2419" s="5" t="s">
        <v>100</v>
      </c>
      <c r="C2419" s="6">
        <v>79547</v>
      </c>
      <c r="D2419" t="s">
        <v>41</v>
      </c>
      <c r="E2419">
        <v>67615</v>
      </c>
      <c r="F2419" s="5" t="s">
        <v>50</v>
      </c>
      <c r="G2419" s="5" t="s">
        <v>51</v>
      </c>
      <c r="H2419" s="5" t="s">
        <v>60</v>
      </c>
      <c r="I2419" t="s">
        <v>44</v>
      </c>
      <c r="J2419" t="s">
        <v>60</v>
      </c>
      <c r="K2419">
        <v>50</v>
      </c>
      <c r="L2419" s="5" t="s">
        <v>4934</v>
      </c>
      <c r="M2419" s="5" t="s">
        <v>37</v>
      </c>
      <c r="N2419">
        <v>4</v>
      </c>
      <c r="O2419" t="s">
        <v>88</v>
      </c>
      <c r="P2419" s="1">
        <v>45450</v>
      </c>
      <c r="Q2419" s="1">
        <v>45521</v>
      </c>
      <c r="R2419">
        <v>2315</v>
      </c>
      <c r="S2419" s="4">
        <v>7.9</v>
      </c>
      <c r="T2419" t="s">
        <v>153</v>
      </c>
    </row>
    <row r="2420" spans="1:20" x14ac:dyDescent="0.35">
      <c r="A2420" t="s">
        <v>4935</v>
      </c>
      <c r="B2420" s="5" t="s">
        <v>174</v>
      </c>
      <c r="C2420" s="6">
        <v>48817</v>
      </c>
      <c r="D2420" t="s">
        <v>22</v>
      </c>
      <c r="E2420">
        <v>48817</v>
      </c>
      <c r="F2420" s="5" t="s">
        <v>58</v>
      </c>
      <c r="G2420" s="5" t="s">
        <v>24</v>
      </c>
      <c r="H2420" s="5" t="s">
        <v>191</v>
      </c>
      <c r="I2420" t="s">
        <v>44</v>
      </c>
      <c r="J2420" t="s">
        <v>67</v>
      </c>
      <c r="K2420">
        <v>50</v>
      </c>
      <c r="L2420" s="5" t="s">
        <v>4936</v>
      </c>
      <c r="M2420" s="5" t="s">
        <v>37</v>
      </c>
      <c r="N2420">
        <v>0</v>
      </c>
      <c r="O2420" t="s">
        <v>135</v>
      </c>
      <c r="P2420" s="1">
        <v>45293</v>
      </c>
      <c r="Q2420" s="1">
        <v>45341</v>
      </c>
      <c r="R2420">
        <v>2161</v>
      </c>
      <c r="S2420" s="4">
        <v>8.1999999999999993</v>
      </c>
      <c r="T2420" t="s">
        <v>243</v>
      </c>
    </row>
    <row r="2421" spans="1:20" x14ac:dyDescent="0.35">
      <c r="A2421" t="s">
        <v>4937</v>
      </c>
      <c r="B2421" s="5" t="s">
        <v>100</v>
      </c>
      <c r="C2421" s="6">
        <v>60358</v>
      </c>
      <c r="D2421" t="s">
        <v>41</v>
      </c>
      <c r="E2421">
        <v>51304</v>
      </c>
      <c r="F2421" s="5" t="s">
        <v>58</v>
      </c>
      <c r="G2421" s="5" t="s">
        <v>59</v>
      </c>
      <c r="H2421" s="5" t="s">
        <v>60</v>
      </c>
      <c r="I2421" t="s">
        <v>26</v>
      </c>
      <c r="J2421" t="s">
        <v>60</v>
      </c>
      <c r="K2421">
        <v>50</v>
      </c>
      <c r="L2421" s="5" t="s">
        <v>4938</v>
      </c>
      <c r="M2421" s="5" t="s">
        <v>54</v>
      </c>
      <c r="N2421">
        <v>1</v>
      </c>
      <c r="O2421" t="s">
        <v>88</v>
      </c>
      <c r="P2421" s="1">
        <v>45681</v>
      </c>
      <c r="Q2421" s="1">
        <v>45725</v>
      </c>
      <c r="R2421">
        <v>2400</v>
      </c>
      <c r="S2421" s="4">
        <v>8.9</v>
      </c>
      <c r="T2421" t="s">
        <v>95</v>
      </c>
    </row>
    <row r="2422" spans="1:20" x14ac:dyDescent="0.35">
      <c r="A2422" t="s">
        <v>4939</v>
      </c>
      <c r="B2422" s="5" t="s">
        <v>21</v>
      </c>
      <c r="C2422" s="6">
        <v>36483</v>
      </c>
      <c r="D2422" t="s">
        <v>22</v>
      </c>
      <c r="E2422">
        <v>36483</v>
      </c>
      <c r="F2422" s="5" t="s">
        <v>58</v>
      </c>
      <c r="G2422" s="5" t="s">
        <v>42</v>
      </c>
      <c r="H2422" s="5" t="s">
        <v>157</v>
      </c>
      <c r="I2422" t="s">
        <v>26</v>
      </c>
      <c r="J2422" t="s">
        <v>157</v>
      </c>
      <c r="K2422">
        <v>100</v>
      </c>
      <c r="L2422" s="5" t="s">
        <v>4940</v>
      </c>
      <c r="M2422" s="5" t="s">
        <v>37</v>
      </c>
      <c r="N2422">
        <v>1</v>
      </c>
      <c r="O2422" t="s">
        <v>141</v>
      </c>
      <c r="P2422" s="1">
        <v>45645</v>
      </c>
      <c r="Q2422" s="1">
        <v>45691</v>
      </c>
      <c r="R2422">
        <v>2044</v>
      </c>
      <c r="S2422" s="4">
        <v>7</v>
      </c>
      <c r="T2422" t="s">
        <v>118</v>
      </c>
    </row>
    <row r="2423" spans="1:20" x14ac:dyDescent="0.35">
      <c r="A2423" t="s">
        <v>4941</v>
      </c>
      <c r="B2423" s="5" t="s">
        <v>162</v>
      </c>
      <c r="C2423" s="6">
        <v>34602</v>
      </c>
      <c r="D2423" t="s">
        <v>22</v>
      </c>
      <c r="E2423">
        <v>34602</v>
      </c>
      <c r="F2423" s="5" t="s">
        <v>50</v>
      </c>
      <c r="G2423" s="5" t="s">
        <v>42</v>
      </c>
      <c r="H2423" s="5" t="s">
        <v>116</v>
      </c>
      <c r="I2423" t="s">
        <v>44</v>
      </c>
      <c r="J2423" t="s">
        <v>116</v>
      </c>
      <c r="K2423">
        <v>50</v>
      </c>
      <c r="L2423" s="5" t="s">
        <v>4942</v>
      </c>
      <c r="M2423" s="5" t="s">
        <v>37</v>
      </c>
      <c r="N2423">
        <v>4</v>
      </c>
      <c r="O2423" t="s">
        <v>85</v>
      </c>
      <c r="P2423" s="1">
        <v>45693</v>
      </c>
      <c r="Q2423" s="1">
        <v>45709</v>
      </c>
      <c r="R2423">
        <v>2409</v>
      </c>
      <c r="S2423" s="4">
        <v>9.4</v>
      </c>
      <c r="T2423" t="s">
        <v>63</v>
      </c>
    </row>
    <row r="2424" spans="1:20" x14ac:dyDescent="0.35">
      <c r="A2424" t="s">
        <v>4943</v>
      </c>
      <c r="B2424" s="5" t="s">
        <v>21</v>
      </c>
      <c r="C2424" s="6">
        <v>183641</v>
      </c>
      <c r="D2424" t="s">
        <v>120</v>
      </c>
      <c r="E2424">
        <v>165277</v>
      </c>
      <c r="F2424" s="5" t="s">
        <v>66</v>
      </c>
      <c r="G2424" s="5" t="s">
        <v>51</v>
      </c>
      <c r="H2424" s="5" t="s">
        <v>121</v>
      </c>
      <c r="I2424" t="s">
        <v>44</v>
      </c>
      <c r="J2424" t="s">
        <v>915</v>
      </c>
      <c r="K2424">
        <v>50</v>
      </c>
      <c r="L2424" s="5" t="s">
        <v>4944</v>
      </c>
      <c r="M2424" s="5" t="s">
        <v>70</v>
      </c>
      <c r="N2424">
        <v>8</v>
      </c>
      <c r="O2424" t="s">
        <v>88</v>
      </c>
      <c r="P2424" s="1">
        <v>45668</v>
      </c>
      <c r="Q2424" s="1">
        <v>45692</v>
      </c>
      <c r="R2424">
        <v>2248</v>
      </c>
      <c r="S2424" s="4">
        <v>9.1</v>
      </c>
      <c r="T2424" t="s">
        <v>79</v>
      </c>
    </row>
    <row r="2425" spans="1:20" x14ac:dyDescent="0.35">
      <c r="A2425" t="s">
        <v>4945</v>
      </c>
      <c r="B2425" s="5" t="s">
        <v>105</v>
      </c>
      <c r="C2425" s="6">
        <v>137861</v>
      </c>
      <c r="D2425" t="s">
        <v>22</v>
      </c>
      <c r="E2425">
        <v>137861</v>
      </c>
      <c r="F2425" s="5" t="s">
        <v>50</v>
      </c>
      <c r="G2425" s="5" t="s">
        <v>42</v>
      </c>
      <c r="H2425" s="5" t="s">
        <v>97</v>
      </c>
      <c r="I2425" t="s">
        <v>26</v>
      </c>
      <c r="J2425" t="s">
        <v>97</v>
      </c>
      <c r="K2425">
        <v>0</v>
      </c>
      <c r="L2425" s="5" t="s">
        <v>4946</v>
      </c>
      <c r="M2425" s="5" t="s">
        <v>28</v>
      </c>
      <c r="N2425">
        <v>4</v>
      </c>
      <c r="O2425" t="s">
        <v>71</v>
      </c>
      <c r="P2425" s="1">
        <v>45439</v>
      </c>
      <c r="Q2425" s="1">
        <v>45490</v>
      </c>
      <c r="R2425">
        <v>988</v>
      </c>
      <c r="S2425" s="4">
        <v>8</v>
      </c>
      <c r="T2425" t="s">
        <v>38</v>
      </c>
    </row>
    <row r="2426" spans="1:20" x14ac:dyDescent="0.35">
      <c r="A2426" t="s">
        <v>4947</v>
      </c>
      <c r="B2426" s="5" t="s">
        <v>40</v>
      </c>
      <c r="C2426" s="6">
        <v>55797</v>
      </c>
      <c r="D2426" t="s">
        <v>41</v>
      </c>
      <c r="E2426">
        <v>47427</v>
      </c>
      <c r="F2426" s="5" t="s">
        <v>58</v>
      </c>
      <c r="G2426" s="5" t="s">
        <v>24</v>
      </c>
      <c r="H2426" s="5" t="s">
        <v>60</v>
      </c>
      <c r="I2426" t="s">
        <v>44</v>
      </c>
      <c r="J2426" t="s">
        <v>60</v>
      </c>
      <c r="K2426">
        <v>100</v>
      </c>
      <c r="L2426" s="5" t="s">
        <v>4948</v>
      </c>
      <c r="M2426" s="5" t="s">
        <v>54</v>
      </c>
      <c r="N2426">
        <v>0</v>
      </c>
      <c r="O2426" t="s">
        <v>172</v>
      </c>
      <c r="P2426" s="1">
        <v>45469</v>
      </c>
      <c r="Q2426" s="1">
        <v>45510</v>
      </c>
      <c r="R2426">
        <v>2194</v>
      </c>
      <c r="S2426" s="4">
        <v>9.5</v>
      </c>
      <c r="T2426" t="s">
        <v>95</v>
      </c>
    </row>
    <row r="2427" spans="1:20" x14ac:dyDescent="0.35">
      <c r="A2427" t="s">
        <v>4949</v>
      </c>
      <c r="B2427" s="5" t="s">
        <v>105</v>
      </c>
      <c r="C2427" s="6">
        <v>60447</v>
      </c>
      <c r="D2427" t="s">
        <v>74</v>
      </c>
      <c r="E2427">
        <v>75559</v>
      </c>
      <c r="F2427" s="5" t="s">
        <v>58</v>
      </c>
      <c r="G2427" s="5" t="s">
        <v>42</v>
      </c>
      <c r="H2427" s="5" t="s">
        <v>75</v>
      </c>
      <c r="I2427" t="s">
        <v>35</v>
      </c>
      <c r="J2427" t="s">
        <v>75</v>
      </c>
      <c r="K2427">
        <v>50</v>
      </c>
      <c r="L2427" s="5" t="s">
        <v>4950</v>
      </c>
      <c r="M2427" s="5" t="s">
        <v>70</v>
      </c>
      <c r="N2427">
        <v>1</v>
      </c>
      <c r="O2427" t="s">
        <v>167</v>
      </c>
      <c r="P2427" s="1">
        <v>45356</v>
      </c>
      <c r="Q2427" s="1">
        <v>45407</v>
      </c>
      <c r="R2427">
        <v>2068</v>
      </c>
      <c r="S2427" s="4">
        <v>7</v>
      </c>
      <c r="T2427" t="s">
        <v>89</v>
      </c>
    </row>
    <row r="2428" spans="1:20" x14ac:dyDescent="0.35">
      <c r="A2428" t="s">
        <v>4951</v>
      </c>
      <c r="B2428" s="5" t="s">
        <v>32</v>
      </c>
      <c r="C2428" s="6">
        <v>188935</v>
      </c>
      <c r="D2428" t="s">
        <v>41</v>
      </c>
      <c r="E2428">
        <v>160595</v>
      </c>
      <c r="F2428" s="5" t="s">
        <v>23</v>
      </c>
      <c r="G2428" s="5" t="s">
        <v>59</v>
      </c>
      <c r="H2428" s="5" t="s">
        <v>151</v>
      </c>
      <c r="I2428" t="s">
        <v>35</v>
      </c>
      <c r="J2428" t="s">
        <v>151</v>
      </c>
      <c r="K2428">
        <v>0</v>
      </c>
      <c r="L2428" s="5" t="s">
        <v>4952</v>
      </c>
      <c r="M2428" s="5" t="s">
        <v>54</v>
      </c>
      <c r="N2428">
        <v>14</v>
      </c>
      <c r="O2428" t="s">
        <v>167</v>
      </c>
      <c r="P2428" s="1">
        <v>45686</v>
      </c>
      <c r="Q2428" s="1">
        <v>45728</v>
      </c>
      <c r="R2428">
        <v>1647</v>
      </c>
      <c r="S2428" s="4">
        <v>5</v>
      </c>
      <c r="T2428" t="s">
        <v>79</v>
      </c>
    </row>
    <row r="2429" spans="1:20" x14ac:dyDescent="0.35">
      <c r="A2429" t="s">
        <v>4953</v>
      </c>
      <c r="B2429" s="5" t="s">
        <v>40</v>
      </c>
      <c r="C2429" s="6">
        <v>74196</v>
      </c>
      <c r="D2429" t="s">
        <v>22</v>
      </c>
      <c r="E2429">
        <v>74196</v>
      </c>
      <c r="F2429" s="5" t="s">
        <v>23</v>
      </c>
      <c r="G2429" s="5" t="s">
        <v>51</v>
      </c>
      <c r="H2429" s="5" t="s">
        <v>116</v>
      </c>
      <c r="I2429" t="s">
        <v>35</v>
      </c>
      <c r="J2429" t="s">
        <v>116</v>
      </c>
      <c r="K2429">
        <v>50</v>
      </c>
      <c r="L2429" s="5" t="s">
        <v>4954</v>
      </c>
      <c r="M2429" s="5" t="s">
        <v>28</v>
      </c>
      <c r="N2429">
        <v>19</v>
      </c>
      <c r="O2429" t="s">
        <v>131</v>
      </c>
      <c r="P2429" s="1">
        <v>45357</v>
      </c>
      <c r="Q2429" s="1">
        <v>45404</v>
      </c>
      <c r="R2429">
        <v>910</v>
      </c>
      <c r="S2429" s="4">
        <v>8.1</v>
      </c>
      <c r="T2429" t="s">
        <v>103</v>
      </c>
    </row>
    <row r="2430" spans="1:20" x14ac:dyDescent="0.35">
      <c r="A2430" t="s">
        <v>4955</v>
      </c>
      <c r="B2430" s="5" t="s">
        <v>28802</v>
      </c>
      <c r="C2430" s="6">
        <v>171635</v>
      </c>
      <c r="D2430" t="s">
        <v>120</v>
      </c>
      <c r="E2430">
        <v>154472</v>
      </c>
      <c r="F2430" s="5" t="s">
        <v>66</v>
      </c>
      <c r="G2430" s="5" t="s">
        <v>51</v>
      </c>
      <c r="H2430" s="5" t="s">
        <v>121</v>
      </c>
      <c r="I2430" t="s">
        <v>44</v>
      </c>
      <c r="J2430" t="s">
        <v>121</v>
      </c>
      <c r="K2430">
        <v>100</v>
      </c>
      <c r="L2430" s="5" t="s">
        <v>4956</v>
      </c>
      <c r="M2430" s="5" t="s">
        <v>37</v>
      </c>
      <c r="N2430">
        <v>9</v>
      </c>
      <c r="O2430" t="s">
        <v>78</v>
      </c>
      <c r="P2430" s="1">
        <v>45496</v>
      </c>
      <c r="Q2430" s="1">
        <v>45542</v>
      </c>
      <c r="R2430">
        <v>2310</v>
      </c>
      <c r="S2430" s="4">
        <v>6.8</v>
      </c>
      <c r="T2430" t="s">
        <v>136</v>
      </c>
    </row>
    <row r="2431" spans="1:20" x14ac:dyDescent="0.35">
      <c r="A2431" t="s">
        <v>4957</v>
      </c>
      <c r="B2431" s="5" t="s">
        <v>28802</v>
      </c>
      <c r="C2431" s="6">
        <v>71217</v>
      </c>
      <c r="D2431" t="s">
        <v>41</v>
      </c>
      <c r="E2431">
        <v>60534</v>
      </c>
      <c r="F2431" s="5" t="s">
        <v>58</v>
      </c>
      <c r="G2431" s="5" t="s">
        <v>42</v>
      </c>
      <c r="H2431" s="5" t="s">
        <v>126</v>
      </c>
      <c r="I2431" t="s">
        <v>26</v>
      </c>
      <c r="J2431" t="s">
        <v>126</v>
      </c>
      <c r="K2431">
        <v>0</v>
      </c>
      <c r="L2431" s="5" t="s">
        <v>4958</v>
      </c>
      <c r="M2431" s="5" t="s">
        <v>70</v>
      </c>
      <c r="N2431">
        <v>0</v>
      </c>
      <c r="O2431" t="s">
        <v>88</v>
      </c>
      <c r="P2431" s="1">
        <v>45458</v>
      </c>
      <c r="Q2431" s="1">
        <v>45475</v>
      </c>
      <c r="R2431">
        <v>2397</v>
      </c>
      <c r="S2431" s="4">
        <v>5.9</v>
      </c>
      <c r="T2431" t="s">
        <v>47</v>
      </c>
    </row>
    <row r="2432" spans="1:20" x14ac:dyDescent="0.35">
      <c r="A2432" t="s">
        <v>4959</v>
      </c>
      <c r="B2432" s="5" t="s">
        <v>21</v>
      </c>
      <c r="C2432" s="6">
        <v>55275</v>
      </c>
      <c r="D2432" t="s">
        <v>92</v>
      </c>
      <c r="E2432">
        <v>41456</v>
      </c>
      <c r="F2432" s="5" t="s">
        <v>58</v>
      </c>
      <c r="G2432" s="5" t="s">
        <v>42</v>
      </c>
      <c r="H2432" s="5" t="s">
        <v>93</v>
      </c>
      <c r="I2432" t="s">
        <v>44</v>
      </c>
      <c r="J2432" t="s">
        <v>93</v>
      </c>
      <c r="K2432">
        <v>0</v>
      </c>
      <c r="L2432" s="5" t="s">
        <v>4960</v>
      </c>
      <c r="M2432" s="5" t="s">
        <v>37</v>
      </c>
      <c r="N2432">
        <v>1</v>
      </c>
      <c r="O2432" t="s">
        <v>71</v>
      </c>
      <c r="P2432" s="1">
        <v>45749</v>
      </c>
      <c r="Q2432" s="1">
        <v>45816</v>
      </c>
      <c r="R2432">
        <v>933</v>
      </c>
      <c r="S2432" s="4">
        <v>6.2</v>
      </c>
      <c r="T2432" t="s">
        <v>108</v>
      </c>
    </row>
    <row r="2433" spans="1:20" x14ac:dyDescent="0.35">
      <c r="A2433" t="s">
        <v>4961</v>
      </c>
      <c r="B2433" s="5" t="s">
        <v>91</v>
      </c>
      <c r="C2433" s="6">
        <v>63318</v>
      </c>
      <c r="D2433" t="s">
        <v>22</v>
      </c>
      <c r="E2433">
        <v>63318</v>
      </c>
      <c r="F2433" s="5" t="s">
        <v>58</v>
      </c>
      <c r="G2433" s="5" t="s">
        <v>42</v>
      </c>
      <c r="H2433" s="5" t="s">
        <v>129</v>
      </c>
      <c r="I2433" t="s">
        <v>44</v>
      </c>
      <c r="J2433" t="s">
        <v>83</v>
      </c>
      <c r="K2433">
        <v>50</v>
      </c>
      <c r="L2433" s="5" t="s">
        <v>4962</v>
      </c>
      <c r="M2433" s="5" t="s">
        <v>28</v>
      </c>
      <c r="N2433">
        <v>1</v>
      </c>
      <c r="O2433" t="s">
        <v>62</v>
      </c>
      <c r="P2433" s="1">
        <v>45683</v>
      </c>
      <c r="Q2433" s="1">
        <v>45713</v>
      </c>
      <c r="R2433">
        <v>937</v>
      </c>
      <c r="S2433" s="4">
        <v>9.6999999999999993</v>
      </c>
      <c r="T2433" t="s">
        <v>243</v>
      </c>
    </row>
    <row r="2434" spans="1:20" x14ac:dyDescent="0.35">
      <c r="A2434" t="s">
        <v>4963</v>
      </c>
      <c r="B2434" s="5" t="s">
        <v>162</v>
      </c>
      <c r="C2434" s="6">
        <v>102417</v>
      </c>
      <c r="D2434" t="s">
        <v>22</v>
      </c>
      <c r="E2434">
        <v>102417</v>
      </c>
      <c r="F2434" s="5" t="s">
        <v>50</v>
      </c>
      <c r="G2434" s="5" t="s">
        <v>42</v>
      </c>
      <c r="H2434" s="5" t="s">
        <v>165</v>
      </c>
      <c r="I2434" t="s">
        <v>35</v>
      </c>
      <c r="J2434" t="s">
        <v>165</v>
      </c>
      <c r="K2434">
        <v>50</v>
      </c>
      <c r="L2434" s="5" t="s">
        <v>4964</v>
      </c>
      <c r="M2434" s="5" t="s">
        <v>70</v>
      </c>
      <c r="N2434">
        <v>2</v>
      </c>
      <c r="O2434" t="s">
        <v>29</v>
      </c>
      <c r="P2434" s="1">
        <v>45519</v>
      </c>
      <c r="Q2434" s="1">
        <v>45536</v>
      </c>
      <c r="R2434">
        <v>2253</v>
      </c>
      <c r="S2434" s="4">
        <v>8.1999999999999993</v>
      </c>
      <c r="T2434" t="s">
        <v>79</v>
      </c>
    </row>
    <row r="2435" spans="1:20" x14ac:dyDescent="0.35">
      <c r="A2435" t="s">
        <v>4965</v>
      </c>
      <c r="B2435" s="5" t="s">
        <v>100</v>
      </c>
      <c r="C2435" s="6">
        <v>145507</v>
      </c>
      <c r="D2435" t="s">
        <v>22</v>
      </c>
      <c r="E2435">
        <v>145507</v>
      </c>
      <c r="F2435" s="5" t="s">
        <v>66</v>
      </c>
      <c r="G2435" s="5" t="s">
        <v>59</v>
      </c>
      <c r="H2435" s="5" t="s">
        <v>129</v>
      </c>
      <c r="I2435" t="s">
        <v>35</v>
      </c>
      <c r="J2435" t="s">
        <v>129</v>
      </c>
      <c r="K2435">
        <v>0</v>
      </c>
      <c r="L2435" s="5" t="s">
        <v>4966</v>
      </c>
      <c r="M2435" s="5" t="s">
        <v>70</v>
      </c>
      <c r="N2435">
        <v>8</v>
      </c>
      <c r="O2435" t="s">
        <v>141</v>
      </c>
      <c r="P2435" s="1">
        <v>45481</v>
      </c>
      <c r="Q2435" s="1">
        <v>45508</v>
      </c>
      <c r="R2435">
        <v>1577</v>
      </c>
      <c r="S2435" s="4">
        <v>8</v>
      </c>
      <c r="T2435" t="s">
        <v>136</v>
      </c>
    </row>
    <row r="2436" spans="1:20" x14ac:dyDescent="0.35">
      <c r="A2436" t="s">
        <v>4967</v>
      </c>
      <c r="B2436" s="5" t="s">
        <v>91</v>
      </c>
      <c r="C2436" s="6">
        <v>70110</v>
      </c>
      <c r="D2436" t="s">
        <v>41</v>
      </c>
      <c r="E2436">
        <v>59594</v>
      </c>
      <c r="F2436" s="5" t="s">
        <v>58</v>
      </c>
      <c r="G2436" s="5" t="s">
        <v>51</v>
      </c>
      <c r="H2436" s="5" t="s">
        <v>43</v>
      </c>
      <c r="I2436" t="s">
        <v>44</v>
      </c>
      <c r="J2436" t="s">
        <v>52</v>
      </c>
      <c r="K2436">
        <v>0</v>
      </c>
      <c r="L2436" s="5" t="s">
        <v>4968</v>
      </c>
      <c r="M2436" s="5" t="s">
        <v>70</v>
      </c>
      <c r="N2436">
        <v>1</v>
      </c>
      <c r="O2436" t="s">
        <v>131</v>
      </c>
      <c r="P2436" s="1">
        <v>45658</v>
      </c>
      <c r="Q2436" s="1">
        <v>45700</v>
      </c>
      <c r="R2436">
        <v>680</v>
      </c>
      <c r="S2436" s="4">
        <v>5.0999999999999996</v>
      </c>
      <c r="T2436" t="s">
        <v>108</v>
      </c>
    </row>
    <row r="2437" spans="1:20" x14ac:dyDescent="0.35">
      <c r="A2437" t="s">
        <v>4969</v>
      </c>
      <c r="B2437" s="5" t="s">
        <v>28802</v>
      </c>
      <c r="C2437" s="6">
        <v>171213</v>
      </c>
      <c r="D2437" t="s">
        <v>22</v>
      </c>
      <c r="E2437">
        <v>171213</v>
      </c>
      <c r="F2437" s="5" t="s">
        <v>23</v>
      </c>
      <c r="G2437" s="5" t="s">
        <v>42</v>
      </c>
      <c r="H2437" s="5" t="s">
        <v>165</v>
      </c>
      <c r="I2437" t="s">
        <v>26</v>
      </c>
      <c r="J2437" t="s">
        <v>165</v>
      </c>
      <c r="K2437">
        <v>0</v>
      </c>
      <c r="L2437" s="5" t="s">
        <v>4970</v>
      </c>
      <c r="M2437" s="5" t="s">
        <v>54</v>
      </c>
      <c r="N2437">
        <v>10</v>
      </c>
      <c r="O2437" t="s">
        <v>167</v>
      </c>
      <c r="P2437" s="1">
        <v>45663</v>
      </c>
      <c r="Q2437" s="1">
        <v>45716</v>
      </c>
      <c r="R2437">
        <v>731</v>
      </c>
      <c r="S2437" s="4">
        <v>5.8</v>
      </c>
      <c r="T2437" t="s">
        <v>108</v>
      </c>
    </row>
    <row r="2438" spans="1:20" x14ac:dyDescent="0.35">
      <c r="A2438" t="s">
        <v>4971</v>
      </c>
      <c r="B2438" s="5" t="s">
        <v>57</v>
      </c>
      <c r="C2438" s="6">
        <v>84500</v>
      </c>
      <c r="D2438" t="s">
        <v>22</v>
      </c>
      <c r="E2438">
        <v>84500</v>
      </c>
      <c r="F2438" s="5" t="s">
        <v>50</v>
      </c>
      <c r="G2438" s="5" t="s">
        <v>24</v>
      </c>
      <c r="H2438" s="5" t="s">
        <v>25</v>
      </c>
      <c r="I2438" t="s">
        <v>26</v>
      </c>
      <c r="J2438" t="s">
        <v>522</v>
      </c>
      <c r="K2438">
        <v>0</v>
      </c>
      <c r="L2438" s="5" t="s">
        <v>4972</v>
      </c>
      <c r="M2438" s="5" t="s">
        <v>28</v>
      </c>
      <c r="N2438">
        <v>4</v>
      </c>
      <c r="O2438" t="s">
        <v>85</v>
      </c>
      <c r="P2438" s="1">
        <v>45672</v>
      </c>
      <c r="Q2438" s="1">
        <v>45738</v>
      </c>
      <c r="R2438">
        <v>1603</v>
      </c>
      <c r="S2438" s="4">
        <v>9.1999999999999993</v>
      </c>
      <c r="T2438" t="s">
        <v>55</v>
      </c>
    </row>
    <row r="2439" spans="1:20" x14ac:dyDescent="0.35">
      <c r="A2439" t="s">
        <v>4973</v>
      </c>
      <c r="B2439" s="5" t="s">
        <v>28800</v>
      </c>
      <c r="C2439" s="6">
        <v>156224</v>
      </c>
      <c r="D2439" t="s">
        <v>22</v>
      </c>
      <c r="E2439">
        <v>156224</v>
      </c>
      <c r="F2439" s="5" t="s">
        <v>23</v>
      </c>
      <c r="G2439" s="5" t="s">
        <v>51</v>
      </c>
      <c r="H2439" s="5" t="s">
        <v>191</v>
      </c>
      <c r="I2439" t="s">
        <v>44</v>
      </c>
      <c r="J2439" t="s">
        <v>191</v>
      </c>
      <c r="K2439">
        <v>0</v>
      </c>
      <c r="L2439" s="5" t="s">
        <v>4974</v>
      </c>
      <c r="M2439" s="5" t="s">
        <v>37</v>
      </c>
      <c r="N2439">
        <v>15</v>
      </c>
      <c r="O2439" t="s">
        <v>107</v>
      </c>
      <c r="P2439" s="1">
        <v>45480</v>
      </c>
      <c r="Q2439" s="1">
        <v>45552</v>
      </c>
      <c r="R2439">
        <v>2135</v>
      </c>
      <c r="S2439" s="4">
        <v>9.6999999999999993</v>
      </c>
      <c r="T2439" t="s">
        <v>118</v>
      </c>
    </row>
    <row r="2440" spans="1:20" x14ac:dyDescent="0.35">
      <c r="A2440" t="s">
        <v>4975</v>
      </c>
      <c r="B2440" s="5" t="s">
        <v>28802</v>
      </c>
      <c r="C2440" s="6">
        <v>92098</v>
      </c>
      <c r="D2440" t="s">
        <v>22</v>
      </c>
      <c r="E2440">
        <v>92098</v>
      </c>
      <c r="F2440" s="5" t="s">
        <v>50</v>
      </c>
      <c r="G2440" s="5" t="s">
        <v>51</v>
      </c>
      <c r="H2440" s="5" t="s">
        <v>25</v>
      </c>
      <c r="I2440" t="s">
        <v>44</v>
      </c>
      <c r="J2440" t="s">
        <v>25</v>
      </c>
      <c r="K2440">
        <v>0</v>
      </c>
      <c r="L2440" s="5" t="s">
        <v>4976</v>
      </c>
      <c r="M2440" s="5" t="s">
        <v>28</v>
      </c>
      <c r="N2440">
        <v>3</v>
      </c>
      <c r="O2440" t="s">
        <v>167</v>
      </c>
      <c r="P2440" s="1">
        <v>45770</v>
      </c>
      <c r="Q2440" s="1">
        <v>45797</v>
      </c>
      <c r="R2440">
        <v>825</v>
      </c>
      <c r="S2440" s="4">
        <v>5.0999999999999996</v>
      </c>
      <c r="T2440" t="s">
        <v>153</v>
      </c>
    </row>
    <row r="2441" spans="1:20" x14ac:dyDescent="0.35">
      <c r="A2441" t="s">
        <v>4977</v>
      </c>
      <c r="B2441" s="5" t="s">
        <v>105</v>
      </c>
      <c r="C2441" s="6">
        <v>167891</v>
      </c>
      <c r="D2441" t="s">
        <v>22</v>
      </c>
      <c r="E2441">
        <v>167891</v>
      </c>
      <c r="F2441" s="5" t="s">
        <v>23</v>
      </c>
      <c r="G2441" s="5" t="s">
        <v>59</v>
      </c>
      <c r="H2441" s="5" t="s">
        <v>165</v>
      </c>
      <c r="I2441" t="s">
        <v>35</v>
      </c>
      <c r="J2441" t="s">
        <v>165</v>
      </c>
      <c r="K2441">
        <v>100</v>
      </c>
      <c r="L2441" s="5" t="s">
        <v>4978</v>
      </c>
      <c r="M2441" s="5" t="s">
        <v>70</v>
      </c>
      <c r="N2441">
        <v>15</v>
      </c>
      <c r="O2441" t="s">
        <v>88</v>
      </c>
      <c r="P2441" s="1">
        <v>45367</v>
      </c>
      <c r="Q2441" s="1">
        <v>45440</v>
      </c>
      <c r="R2441">
        <v>2352</v>
      </c>
      <c r="S2441" s="4">
        <v>7</v>
      </c>
      <c r="T2441" t="s">
        <v>55</v>
      </c>
    </row>
    <row r="2442" spans="1:20" x14ac:dyDescent="0.35">
      <c r="A2442" t="s">
        <v>4979</v>
      </c>
      <c r="B2442" s="5" t="s">
        <v>40</v>
      </c>
      <c r="C2442" s="6">
        <v>101538</v>
      </c>
      <c r="D2442" t="s">
        <v>65</v>
      </c>
      <c r="E2442">
        <v>131999</v>
      </c>
      <c r="F2442" s="5" t="s">
        <v>50</v>
      </c>
      <c r="G2442" s="5" t="s">
        <v>42</v>
      </c>
      <c r="H2442" s="5" t="s">
        <v>67</v>
      </c>
      <c r="I2442" t="s">
        <v>44</v>
      </c>
      <c r="J2442" t="s">
        <v>60</v>
      </c>
      <c r="K2442">
        <v>0</v>
      </c>
      <c r="L2442" s="5" t="s">
        <v>4980</v>
      </c>
      <c r="M2442" s="5" t="s">
        <v>54</v>
      </c>
      <c r="N2442">
        <v>4</v>
      </c>
      <c r="O2442" t="s">
        <v>107</v>
      </c>
      <c r="P2442" s="1">
        <v>45505</v>
      </c>
      <c r="Q2442" s="1">
        <v>45572</v>
      </c>
      <c r="R2442">
        <v>2037</v>
      </c>
      <c r="S2442" s="4">
        <v>5.9</v>
      </c>
      <c r="T2442" t="s">
        <v>103</v>
      </c>
    </row>
    <row r="2443" spans="1:20" x14ac:dyDescent="0.35">
      <c r="A2443" t="s">
        <v>4981</v>
      </c>
      <c r="B2443" s="5" t="s">
        <v>49</v>
      </c>
      <c r="C2443" s="6">
        <v>156055</v>
      </c>
      <c r="D2443" t="s">
        <v>74</v>
      </c>
      <c r="E2443">
        <v>195069</v>
      </c>
      <c r="F2443" s="5" t="s">
        <v>66</v>
      </c>
      <c r="G2443" s="5" t="s">
        <v>24</v>
      </c>
      <c r="H2443" s="5" t="s">
        <v>75</v>
      </c>
      <c r="I2443" t="s">
        <v>35</v>
      </c>
      <c r="J2443" t="s">
        <v>75</v>
      </c>
      <c r="K2443">
        <v>100</v>
      </c>
      <c r="L2443" s="5" t="s">
        <v>4982</v>
      </c>
      <c r="M2443" s="5" t="s">
        <v>54</v>
      </c>
      <c r="N2443">
        <v>9</v>
      </c>
      <c r="O2443" t="s">
        <v>85</v>
      </c>
      <c r="P2443" s="1">
        <v>45588</v>
      </c>
      <c r="Q2443" s="1">
        <v>45647</v>
      </c>
      <c r="R2443">
        <v>865</v>
      </c>
      <c r="S2443" s="4">
        <v>9.5</v>
      </c>
      <c r="T2443" t="s">
        <v>95</v>
      </c>
    </row>
    <row r="2444" spans="1:20" x14ac:dyDescent="0.35">
      <c r="A2444" t="s">
        <v>4983</v>
      </c>
      <c r="B2444" s="5" t="s">
        <v>105</v>
      </c>
      <c r="C2444" s="6">
        <v>97531</v>
      </c>
      <c r="D2444" t="s">
        <v>41</v>
      </c>
      <c r="E2444">
        <v>82901</v>
      </c>
      <c r="F2444" s="5" t="s">
        <v>50</v>
      </c>
      <c r="G2444" s="5" t="s">
        <v>24</v>
      </c>
      <c r="H2444" s="5" t="s">
        <v>43</v>
      </c>
      <c r="I2444" t="s">
        <v>44</v>
      </c>
      <c r="J2444" t="s">
        <v>212</v>
      </c>
      <c r="K2444">
        <v>50</v>
      </c>
      <c r="L2444" s="5" t="s">
        <v>1794</v>
      </c>
      <c r="M2444" s="5" t="s">
        <v>54</v>
      </c>
      <c r="N2444">
        <v>4</v>
      </c>
      <c r="O2444" t="s">
        <v>112</v>
      </c>
      <c r="P2444" s="1">
        <v>45701</v>
      </c>
      <c r="Q2444" s="1">
        <v>45745</v>
      </c>
      <c r="R2444">
        <v>1379</v>
      </c>
      <c r="S2444" s="4">
        <v>6.9</v>
      </c>
      <c r="T2444" t="s">
        <v>79</v>
      </c>
    </row>
    <row r="2445" spans="1:20" x14ac:dyDescent="0.35">
      <c r="A2445" t="s">
        <v>4984</v>
      </c>
      <c r="B2445" s="5" t="s">
        <v>100</v>
      </c>
      <c r="C2445" s="6">
        <v>66041</v>
      </c>
      <c r="D2445" t="s">
        <v>22</v>
      </c>
      <c r="E2445">
        <v>66041</v>
      </c>
      <c r="F2445" s="5" t="s">
        <v>58</v>
      </c>
      <c r="G2445" s="5" t="s">
        <v>42</v>
      </c>
      <c r="H2445" s="5" t="s">
        <v>25</v>
      </c>
      <c r="I2445" t="s">
        <v>44</v>
      </c>
      <c r="J2445" t="s">
        <v>25</v>
      </c>
      <c r="K2445">
        <v>0</v>
      </c>
      <c r="L2445" s="5" t="s">
        <v>4985</v>
      </c>
      <c r="M2445" s="5" t="s">
        <v>28</v>
      </c>
      <c r="N2445">
        <v>0</v>
      </c>
      <c r="O2445" t="s">
        <v>107</v>
      </c>
      <c r="P2445" s="1">
        <v>45520</v>
      </c>
      <c r="Q2445" s="1">
        <v>45590</v>
      </c>
      <c r="R2445">
        <v>746</v>
      </c>
      <c r="S2445" s="4">
        <v>7.9</v>
      </c>
      <c r="T2445" t="s">
        <v>79</v>
      </c>
    </row>
    <row r="2446" spans="1:20" x14ac:dyDescent="0.35">
      <c r="A2446" t="s">
        <v>4986</v>
      </c>
      <c r="B2446" s="5" t="s">
        <v>105</v>
      </c>
      <c r="C2446" s="6">
        <v>78618</v>
      </c>
      <c r="D2446" t="s">
        <v>41</v>
      </c>
      <c r="E2446">
        <v>66825</v>
      </c>
      <c r="F2446" s="5" t="s">
        <v>58</v>
      </c>
      <c r="G2446" s="5" t="s">
        <v>51</v>
      </c>
      <c r="H2446" s="5" t="s">
        <v>43</v>
      </c>
      <c r="I2446" t="s">
        <v>26</v>
      </c>
      <c r="J2446" t="s">
        <v>522</v>
      </c>
      <c r="K2446">
        <v>50</v>
      </c>
      <c r="L2446" s="5" t="s">
        <v>4987</v>
      </c>
      <c r="M2446" s="5" t="s">
        <v>70</v>
      </c>
      <c r="N2446">
        <v>1</v>
      </c>
      <c r="O2446" t="s">
        <v>131</v>
      </c>
      <c r="P2446" s="1">
        <v>45772</v>
      </c>
      <c r="Q2446" s="1">
        <v>45806</v>
      </c>
      <c r="R2446">
        <v>633</v>
      </c>
      <c r="S2446" s="4">
        <v>8.3000000000000007</v>
      </c>
      <c r="T2446" t="s">
        <v>63</v>
      </c>
    </row>
    <row r="2447" spans="1:20" x14ac:dyDescent="0.35">
      <c r="A2447" t="s">
        <v>4988</v>
      </c>
      <c r="B2447" s="5" t="s">
        <v>21</v>
      </c>
      <c r="C2447" s="6">
        <v>63321</v>
      </c>
      <c r="D2447" t="s">
        <v>33</v>
      </c>
      <c r="E2447">
        <v>6965310</v>
      </c>
      <c r="F2447" s="5" t="s">
        <v>58</v>
      </c>
      <c r="G2447" s="5" t="s">
        <v>42</v>
      </c>
      <c r="H2447" s="5" t="s">
        <v>34</v>
      </c>
      <c r="I2447" t="s">
        <v>44</v>
      </c>
      <c r="J2447" t="s">
        <v>34</v>
      </c>
      <c r="K2447">
        <v>0</v>
      </c>
      <c r="L2447" s="5" t="s">
        <v>3329</v>
      </c>
      <c r="M2447" s="5" t="s">
        <v>28</v>
      </c>
      <c r="N2447">
        <v>1</v>
      </c>
      <c r="O2447" t="s">
        <v>88</v>
      </c>
      <c r="P2447" s="1">
        <v>45415</v>
      </c>
      <c r="Q2447" s="1">
        <v>45477</v>
      </c>
      <c r="R2447">
        <v>2329</v>
      </c>
      <c r="S2447" s="4">
        <v>8.4</v>
      </c>
      <c r="T2447" t="s">
        <v>108</v>
      </c>
    </row>
    <row r="2448" spans="1:20" x14ac:dyDescent="0.35">
      <c r="A2448" t="s">
        <v>4989</v>
      </c>
      <c r="B2448" s="5" t="s">
        <v>28800</v>
      </c>
      <c r="C2448" s="6">
        <v>171661</v>
      </c>
      <c r="D2448" t="s">
        <v>81</v>
      </c>
      <c r="E2448">
        <v>231742</v>
      </c>
      <c r="F2448" s="5" t="s">
        <v>23</v>
      </c>
      <c r="G2448" s="5" t="s">
        <v>42</v>
      </c>
      <c r="H2448" s="5" t="s">
        <v>82</v>
      </c>
      <c r="I2448" t="s">
        <v>44</v>
      </c>
      <c r="J2448" t="s">
        <v>82</v>
      </c>
      <c r="K2448">
        <v>50</v>
      </c>
      <c r="L2448" s="5" t="s">
        <v>1596</v>
      </c>
      <c r="M2448" s="5" t="s">
        <v>37</v>
      </c>
      <c r="N2448">
        <v>14</v>
      </c>
      <c r="O2448" t="s">
        <v>88</v>
      </c>
      <c r="P2448" s="1">
        <v>45399</v>
      </c>
      <c r="Q2448" s="1">
        <v>45449</v>
      </c>
      <c r="R2448">
        <v>2090</v>
      </c>
      <c r="S2448" s="4">
        <v>5.7</v>
      </c>
      <c r="T2448" t="s">
        <v>95</v>
      </c>
    </row>
    <row r="2449" spans="1:20" x14ac:dyDescent="0.35">
      <c r="A2449" t="s">
        <v>4990</v>
      </c>
      <c r="B2449" s="5" t="s">
        <v>40</v>
      </c>
      <c r="C2449" s="6">
        <v>65836</v>
      </c>
      <c r="D2449" t="s">
        <v>74</v>
      </c>
      <c r="E2449">
        <v>82295</v>
      </c>
      <c r="F2449" s="5" t="s">
        <v>58</v>
      </c>
      <c r="G2449" s="5" t="s">
        <v>42</v>
      </c>
      <c r="H2449" s="5" t="s">
        <v>75</v>
      </c>
      <c r="I2449" t="s">
        <v>44</v>
      </c>
      <c r="J2449" t="s">
        <v>192</v>
      </c>
      <c r="K2449">
        <v>100</v>
      </c>
      <c r="L2449" s="5" t="s">
        <v>4991</v>
      </c>
      <c r="M2449" s="5" t="s">
        <v>70</v>
      </c>
      <c r="N2449">
        <v>0</v>
      </c>
      <c r="O2449" t="s">
        <v>135</v>
      </c>
      <c r="P2449" s="1">
        <v>45737</v>
      </c>
      <c r="Q2449" s="1">
        <v>45761</v>
      </c>
      <c r="R2449">
        <v>2090</v>
      </c>
      <c r="S2449" s="4">
        <v>5.3</v>
      </c>
      <c r="T2449" t="s">
        <v>47</v>
      </c>
    </row>
    <row r="2450" spans="1:20" x14ac:dyDescent="0.35">
      <c r="A2450" t="s">
        <v>4992</v>
      </c>
      <c r="B2450" s="5" t="s">
        <v>91</v>
      </c>
      <c r="C2450" s="6">
        <v>27320</v>
      </c>
      <c r="D2450" t="s">
        <v>22</v>
      </c>
      <c r="E2450">
        <v>27320</v>
      </c>
      <c r="F2450" s="5" t="s">
        <v>58</v>
      </c>
      <c r="G2450" s="5" t="s">
        <v>42</v>
      </c>
      <c r="H2450" s="5" t="s">
        <v>116</v>
      </c>
      <c r="I2450" t="s">
        <v>35</v>
      </c>
      <c r="J2450" t="s">
        <v>116</v>
      </c>
      <c r="K2450">
        <v>0</v>
      </c>
      <c r="L2450" s="5" t="s">
        <v>4993</v>
      </c>
      <c r="M2450" s="5" t="s">
        <v>37</v>
      </c>
      <c r="N2450">
        <v>0</v>
      </c>
      <c r="O2450" t="s">
        <v>135</v>
      </c>
      <c r="P2450" s="1">
        <v>45754</v>
      </c>
      <c r="Q2450" s="1">
        <v>45823</v>
      </c>
      <c r="R2450">
        <v>1130</v>
      </c>
      <c r="S2450" s="4">
        <v>7.5</v>
      </c>
      <c r="T2450" t="s">
        <v>55</v>
      </c>
    </row>
    <row r="2451" spans="1:20" x14ac:dyDescent="0.35">
      <c r="A2451" t="s">
        <v>4994</v>
      </c>
      <c r="B2451" s="5" t="s">
        <v>162</v>
      </c>
      <c r="C2451" s="6">
        <v>135041</v>
      </c>
      <c r="D2451" t="s">
        <v>41</v>
      </c>
      <c r="E2451">
        <v>114785</v>
      </c>
      <c r="F2451" s="5" t="s">
        <v>66</v>
      </c>
      <c r="G2451" s="5" t="s">
        <v>42</v>
      </c>
      <c r="H2451" s="5" t="s">
        <v>43</v>
      </c>
      <c r="I2451" t="s">
        <v>44</v>
      </c>
      <c r="J2451" t="s">
        <v>43</v>
      </c>
      <c r="K2451">
        <v>100</v>
      </c>
      <c r="L2451" s="5" t="s">
        <v>4995</v>
      </c>
      <c r="M2451" s="5" t="s">
        <v>28</v>
      </c>
      <c r="N2451">
        <v>5</v>
      </c>
      <c r="O2451" t="s">
        <v>135</v>
      </c>
      <c r="P2451" s="1">
        <v>45493</v>
      </c>
      <c r="Q2451" s="1">
        <v>45533</v>
      </c>
      <c r="R2451">
        <v>1002</v>
      </c>
      <c r="S2451" s="4">
        <v>5.8</v>
      </c>
      <c r="T2451" t="s">
        <v>108</v>
      </c>
    </row>
    <row r="2452" spans="1:20" x14ac:dyDescent="0.35">
      <c r="A2452" t="s">
        <v>4996</v>
      </c>
      <c r="B2452" s="5" t="s">
        <v>162</v>
      </c>
      <c r="C2452" s="6">
        <v>113501</v>
      </c>
      <c r="D2452" t="s">
        <v>22</v>
      </c>
      <c r="E2452">
        <v>113501</v>
      </c>
      <c r="F2452" s="5" t="s">
        <v>66</v>
      </c>
      <c r="G2452" s="5" t="s">
        <v>24</v>
      </c>
      <c r="H2452" s="5" t="s">
        <v>101</v>
      </c>
      <c r="I2452" t="s">
        <v>44</v>
      </c>
      <c r="J2452" t="s">
        <v>101</v>
      </c>
      <c r="K2452">
        <v>0</v>
      </c>
      <c r="L2452" s="5" t="s">
        <v>4997</v>
      </c>
      <c r="M2452" s="5" t="s">
        <v>70</v>
      </c>
      <c r="N2452">
        <v>5</v>
      </c>
      <c r="O2452" t="s">
        <v>46</v>
      </c>
      <c r="P2452" s="1">
        <v>45320</v>
      </c>
      <c r="Q2452" s="1">
        <v>45351</v>
      </c>
      <c r="R2452">
        <v>2412</v>
      </c>
      <c r="S2452" s="4">
        <v>9.8000000000000007</v>
      </c>
      <c r="T2452" t="s">
        <v>210</v>
      </c>
    </row>
    <row r="2453" spans="1:20" x14ac:dyDescent="0.35">
      <c r="A2453" t="s">
        <v>4998</v>
      </c>
      <c r="B2453" s="5" t="s">
        <v>217</v>
      </c>
      <c r="C2453" s="6">
        <v>84009</v>
      </c>
      <c r="D2453" t="s">
        <v>22</v>
      </c>
      <c r="E2453">
        <v>84009</v>
      </c>
      <c r="F2453" s="5" t="s">
        <v>58</v>
      </c>
      <c r="G2453" s="5" t="s">
        <v>59</v>
      </c>
      <c r="H2453" s="5" t="s">
        <v>97</v>
      </c>
      <c r="I2453" t="s">
        <v>44</v>
      </c>
      <c r="J2453" t="s">
        <v>97</v>
      </c>
      <c r="K2453">
        <v>50</v>
      </c>
      <c r="L2453" s="5" t="s">
        <v>4999</v>
      </c>
      <c r="M2453" s="5" t="s">
        <v>70</v>
      </c>
      <c r="N2453">
        <v>1</v>
      </c>
      <c r="O2453" t="s">
        <v>167</v>
      </c>
      <c r="P2453" s="1">
        <v>45633</v>
      </c>
      <c r="Q2453" s="1">
        <v>45703</v>
      </c>
      <c r="R2453">
        <v>1122</v>
      </c>
      <c r="S2453" s="4">
        <v>6.1</v>
      </c>
      <c r="T2453" t="s">
        <v>30</v>
      </c>
    </row>
    <row r="2454" spans="1:20" x14ac:dyDescent="0.35">
      <c r="A2454" t="s">
        <v>5000</v>
      </c>
      <c r="B2454" s="5" t="s">
        <v>21</v>
      </c>
      <c r="C2454" s="6">
        <v>202038</v>
      </c>
      <c r="D2454" t="s">
        <v>74</v>
      </c>
      <c r="E2454">
        <v>252548</v>
      </c>
      <c r="F2454" s="5" t="s">
        <v>23</v>
      </c>
      <c r="G2454" s="5" t="s">
        <v>59</v>
      </c>
      <c r="H2454" s="5" t="s">
        <v>75</v>
      </c>
      <c r="I2454" t="s">
        <v>44</v>
      </c>
      <c r="J2454" t="s">
        <v>75</v>
      </c>
      <c r="K2454">
        <v>0</v>
      </c>
      <c r="L2454" s="5" t="s">
        <v>5001</v>
      </c>
      <c r="M2454" s="5" t="s">
        <v>28</v>
      </c>
      <c r="N2454">
        <v>17</v>
      </c>
      <c r="O2454" t="s">
        <v>88</v>
      </c>
      <c r="P2454" s="1">
        <v>45573</v>
      </c>
      <c r="Q2454" s="1">
        <v>45591</v>
      </c>
      <c r="R2454">
        <v>2244</v>
      </c>
      <c r="S2454" s="4">
        <v>7.4</v>
      </c>
      <c r="T2454" t="s">
        <v>38</v>
      </c>
    </row>
    <row r="2455" spans="1:20" x14ac:dyDescent="0.35">
      <c r="A2455" t="s">
        <v>5002</v>
      </c>
      <c r="B2455" s="5" t="s">
        <v>28802</v>
      </c>
      <c r="C2455" s="6">
        <v>157447</v>
      </c>
      <c r="D2455" t="s">
        <v>22</v>
      </c>
      <c r="E2455">
        <v>157447</v>
      </c>
      <c r="F2455" s="5" t="s">
        <v>66</v>
      </c>
      <c r="G2455" s="5" t="s">
        <v>24</v>
      </c>
      <c r="H2455" s="5" t="s">
        <v>68</v>
      </c>
      <c r="I2455" t="s">
        <v>26</v>
      </c>
      <c r="J2455" t="s">
        <v>1192</v>
      </c>
      <c r="K2455">
        <v>0</v>
      </c>
      <c r="L2455" s="5" t="s">
        <v>5003</v>
      </c>
      <c r="M2455" s="5" t="s">
        <v>70</v>
      </c>
      <c r="N2455">
        <v>5</v>
      </c>
      <c r="O2455" t="s">
        <v>112</v>
      </c>
      <c r="P2455" s="1">
        <v>45340</v>
      </c>
      <c r="Q2455" s="1">
        <v>45385</v>
      </c>
      <c r="R2455">
        <v>2450</v>
      </c>
      <c r="S2455" s="4">
        <v>8.4</v>
      </c>
      <c r="T2455" t="s">
        <v>153</v>
      </c>
    </row>
    <row r="2456" spans="1:20" x14ac:dyDescent="0.35">
      <c r="A2456" t="s">
        <v>5004</v>
      </c>
      <c r="B2456" s="5" t="s">
        <v>28802</v>
      </c>
      <c r="C2456" s="6">
        <v>69117</v>
      </c>
      <c r="D2456" t="s">
        <v>22</v>
      </c>
      <c r="E2456">
        <v>69117</v>
      </c>
      <c r="F2456" s="5" t="s">
        <v>23</v>
      </c>
      <c r="G2456" s="5" t="s">
        <v>51</v>
      </c>
      <c r="H2456" s="5" t="s">
        <v>157</v>
      </c>
      <c r="I2456" t="s">
        <v>44</v>
      </c>
      <c r="J2456" t="s">
        <v>165</v>
      </c>
      <c r="K2456">
        <v>50</v>
      </c>
      <c r="L2456" s="5" t="s">
        <v>5005</v>
      </c>
      <c r="M2456" s="5" t="s">
        <v>54</v>
      </c>
      <c r="N2456">
        <v>16</v>
      </c>
      <c r="O2456" t="s">
        <v>88</v>
      </c>
      <c r="P2456" s="1">
        <v>45759</v>
      </c>
      <c r="Q2456" s="1">
        <v>45781</v>
      </c>
      <c r="R2456">
        <v>517</v>
      </c>
      <c r="S2456" s="4">
        <v>8.6999999999999993</v>
      </c>
      <c r="T2456" t="s">
        <v>136</v>
      </c>
    </row>
    <row r="2457" spans="1:20" x14ac:dyDescent="0.35">
      <c r="A2457" t="s">
        <v>5006</v>
      </c>
      <c r="B2457" s="5" t="s">
        <v>73</v>
      </c>
      <c r="C2457" s="6">
        <v>85916</v>
      </c>
      <c r="D2457" t="s">
        <v>65</v>
      </c>
      <c r="E2457">
        <v>111691</v>
      </c>
      <c r="F2457" s="5" t="s">
        <v>50</v>
      </c>
      <c r="G2457" s="5" t="s">
        <v>59</v>
      </c>
      <c r="H2457" s="5" t="s">
        <v>67</v>
      </c>
      <c r="I2457" t="s">
        <v>44</v>
      </c>
      <c r="J2457" t="s">
        <v>129</v>
      </c>
      <c r="K2457">
        <v>50</v>
      </c>
      <c r="L2457" s="5" t="s">
        <v>5007</v>
      </c>
      <c r="M2457" s="5" t="s">
        <v>28</v>
      </c>
      <c r="N2457">
        <v>2</v>
      </c>
      <c r="O2457" t="s">
        <v>78</v>
      </c>
      <c r="P2457" s="1">
        <v>45645</v>
      </c>
      <c r="Q2457" s="1">
        <v>45709</v>
      </c>
      <c r="R2457">
        <v>2108</v>
      </c>
      <c r="S2457" s="4">
        <v>5.7</v>
      </c>
      <c r="T2457" t="s">
        <v>118</v>
      </c>
    </row>
    <row r="2458" spans="1:20" x14ac:dyDescent="0.35">
      <c r="A2458" t="s">
        <v>5008</v>
      </c>
      <c r="B2458" s="5" t="s">
        <v>217</v>
      </c>
      <c r="C2458" s="6">
        <v>208144</v>
      </c>
      <c r="D2458" t="s">
        <v>41</v>
      </c>
      <c r="E2458">
        <v>176922</v>
      </c>
      <c r="F2458" s="5" t="s">
        <v>23</v>
      </c>
      <c r="G2458" s="5" t="s">
        <v>51</v>
      </c>
      <c r="H2458" s="5" t="s">
        <v>60</v>
      </c>
      <c r="I2458" t="s">
        <v>44</v>
      </c>
      <c r="J2458" t="s">
        <v>60</v>
      </c>
      <c r="K2458">
        <v>100</v>
      </c>
      <c r="L2458" s="5" t="s">
        <v>5009</v>
      </c>
      <c r="M2458" s="5" t="s">
        <v>70</v>
      </c>
      <c r="N2458">
        <v>16</v>
      </c>
      <c r="O2458" t="s">
        <v>71</v>
      </c>
      <c r="P2458" s="1">
        <v>45444</v>
      </c>
      <c r="Q2458" s="1">
        <v>45476</v>
      </c>
      <c r="R2458">
        <v>922</v>
      </c>
      <c r="S2458" s="4">
        <v>9.3000000000000007</v>
      </c>
      <c r="T2458" t="s">
        <v>103</v>
      </c>
    </row>
    <row r="2459" spans="1:20" x14ac:dyDescent="0.35">
      <c r="A2459" t="s">
        <v>5010</v>
      </c>
      <c r="B2459" s="5" t="s">
        <v>49</v>
      </c>
      <c r="C2459" s="6">
        <v>201845</v>
      </c>
      <c r="D2459" t="s">
        <v>74</v>
      </c>
      <c r="E2459">
        <v>252306</v>
      </c>
      <c r="F2459" s="5" t="s">
        <v>23</v>
      </c>
      <c r="G2459" s="5" t="s">
        <v>59</v>
      </c>
      <c r="H2459" s="5" t="s">
        <v>75</v>
      </c>
      <c r="I2459" t="s">
        <v>35</v>
      </c>
      <c r="J2459" t="s">
        <v>75</v>
      </c>
      <c r="K2459">
        <v>100</v>
      </c>
      <c r="L2459" s="5" t="s">
        <v>5011</v>
      </c>
      <c r="M2459" s="5" t="s">
        <v>28</v>
      </c>
      <c r="N2459">
        <v>11</v>
      </c>
      <c r="O2459" t="s">
        <v>135</v>
      </c>
      <c r="P2459" s="1">
        <v>45625</v>
      </c>
      <c r="Q2459" s="1">
        <v>45693</v>
      </c>
      <c r="R2459">
        <v>1453</v>
      </c>
      <c r="S2459" s="4">
        <v>6.8</v>
      </c>
      <c r="T2459" t="s">
        <v>136</v>
      </c>
    </row>
    <row r="2460" spans="1:20" x14ac:dyDescent="0.35">
      <c r="A2460" t="s">
        <v>5012</v>
      </c>
      <c r="B2460" s="5" t="s">
        <v>28801</v>
      </c>
      <c r="C2460" s="6">
        <v>70992</v>
      </c>
      <c r="D2460" t="s">
        <v>81</v>
      </c>
      <c r="E2460">
        <v>95839</v>
      </c>
      <c r="F2460" s="5" t="s">
        <v>58</v>
      </c>
      <c r="G2460" s="5" t="s">
        <v>51</v>
      </c>
      <c r="H2460" s="5" t="s">
        <v>82</v>
      </c>
      <c r="I2460" t="s">
        <v>44</v>
      </c>
      <c r="J2460" t="s">
        <v>151</v>
      </c>
      <c r="K2460">
        <v>0</v>
      </c>
      <c r="L2460" s="5" t="s">
        <v>5013</v>
      </c>
      <c r="M2460" s="5" t="s">
        <v>54</v>
      </c>
      <c r="N2460">
        <v>0</v>
      </c>
      <c r="O2460" t="s">
        <v>147</v>
      </c>
      <c r="P2460" s="1">
        <v>45413</v>
      </c>
      <c r="Q2460" s="1">
        <v>45432</v>
      </c>
      <c r="R2460">
        <v>1609</v>
      </c>
      <c r="S2460" s="4">
        <v>6.8</v>
      </c>
      <c r="T2460" t="s">
        <v>95</v>
      </c>
    </row>
    <row r="2461" spans="1:20" x14ac:dyDescent="0.35">
      <c r="A2461" t="s">
        <v>5014</v>
      </c>
      <c r="B2461" s="5" t="s">
        <v>49</v>
      </c>
      <c r="C2461" s="6">
        <v>78762</v>
      </c>
      <c r="D2461" t="s">
        <v>41</v>
      </c>
      <c r="E2461">
        <v>66948</v>
      </c>
      <c r="F2461" s="5" t="s">
        <v>50</v>
      </c>
      <c r="G2461" s="5" t="s">
        <v>51</v>
      </c>
      <c r="H2461" s="5" t="s">
        <v>126</v>
      </c>
      <c r="I2461" t="s">
        <v>44</v>
      </c>
      <c r="J2461" t="s">
        <v>212</v>
      </c>
      <c r="K2461">
        <v>50</v>
      </c>
      <c r="L2461" s="5" t="s">
        <v>5015</v>
      </c>
      <c r="M2461" s="5" t="s">
        <v>28</v>
      </c>
      <c r="N2461">
        <v>4</v>
      </c>
      <c r="O2461" t="s">
        <v>78</v>
      </c>
      <c r="P2461" s="1">
        <v>45451</v>
      </c>
      <c r="Q2461" s="1">
        <v>45469</v>
      </c>
      <c r="R2461">
        <v>1864</v>
      </c>
      <c r="S2461" s="4">
        <v>7.5</v>
      </c>
      <c r="T2461" t="s">
        <v>63</v>
      </c>
    </row>
    <row r="2462" spans="1:20" x14ac:dyDescent="0.35">
      <c r="A2462" t="s">
        <v>5016</v>
      </c>
      <c r="B2462" s="5" t="s">
        <v>179</v>
      </c>
      <c r="C2462" s="6">
        <v>124250</v>
      </c>
      <c r="D2462" t="s">
        <v>22</v>
      </c>
      <c r="E2462">
        <v>124250</v>
      </c>
      <c r="F2462" s="5" t="s">
        <v>66</v>
      </c>
      <c r="G2462" s="5" t="s">
        <v>42</v>
      </c>
      <c r="H2462" s="5" t="s">
        <v>165</v>
      </c>
      <c r="I2462" t="s">
        <v>26</v>
      </c>
      <c r="J2462" t="s">
        <v>93</v>
      </c>
      <c r="K2462">
        <v>0</v>
      </c>
      <c r="L2462" s="5" t="s">
        <v>5017</v>
      </c>
      <c r="M2462" s="5" t="s">
        <v>54</v>
      </c>
      <c r="N2462">
        <v>9</v>
      </c>
      <c r="O2462" t="s">
        <v>62</v>
      </c>
      <c r="P2462" s="1">
        <v>45763</v>
      </c>
      <c r="Q2462" s="1">
        <v>45804</v>
      </c>
      <c r="R2462">
        <v>1031</v>
      </c>
      <c r="S2462" s="4">
        <v>7.5</v>
      </c>
      <c r="T2462" t="s">
        <v>153</v>
      </c>
    </row>
    <row r="2463" spans="1:20" x14ac:dyDescent="0.35">
      <c r="A2463" t="s">
        <v>5018</v>
      </c>
      <c r="B2463" s="5" t="s">
        <v>28802</v>
      </c>
      <c r="C2463" s="6">
        <v>79482</v>
      </c>
      <c r="D2463" t="s">
        <v>22</v>
      </c>
      <c r="E2463">
        <v>79482</v>
      </c>
      <c r="F2463" s="5" t="s">
        <v>58</v>
      </c>
      <c r="G2463" s="5" t="s">
        <v>24</v>
      </c>
      <c r="H2463" s="5" t="s">
        <v>68</v>
      </c>
      <c r="I2463" t="s">
        <v>26</v>
      </c>
      <c r="J2463" t="s">
        <v>165</v>
      </c>
      <c r="K2463">
        <v>0</v>
      </c>
      <c r="L2463" s="5" t="s">
        <v>5019</v>
      </c>
      <c r="M2463" s="5" t="s">
        <v>28</v>
      </c>
      <c r="N2463">
        <v>0</v>
      </c>
      <c r="O2463" t="s">
        <v>112</v>
      </c>
      <c r="P2463" s="1">
        <v>45565</v>
      </c>
      <c r="Q2463" s="1">
        <v>45579</v>
      </c>
      <c r="R2463">
        <v>1803</v>
      </c>
      <c r="S2463" s="4">
        <v>5.6</v>
      </c>
      <c r="T2463" t="s">
        <v>136</v>
      </c>
    </row>
    <row r="2464" spans="1:20" x14ac:dyDescent="0.35">
      <c r="A2464" t="s">
        <v>5020</v>
      </c>
      <c r="B2464" s="5" t="s">
        <v>91</v>
      </c>
      <c r="C2464" s="6">
        <v>139133</v>
      </c>
      <c r="D2464" t="s">
        <v>41</v>
      </c>
      <c r="E2464">
        <v>118263</v>
      </c>
      <c r="F2464" s="5" t="s">
        <v>66</v>
      </c>
      <c r="G2464" s="5" t="s">
        <v>42</v>
      </c>
      <c r="H2464" s="5" t="s">
        <v>60</v>
      </c>
      <c r="I2464" t="s">
        <v>26</v>
      </c>
      <c r="J2464" t="s">
        <v>60</v>
      </c>
      <c r="K2464">
        <v>0</v>
      </c>
      <c r="L2464" s="5" t="s">
        <v>5021</v>
      </c>
      <c r="M2464" s="5" t="s">
        <v>70</v>
      </c>
      <c r="N2464">
        <v>6</v>
      </c>
      <c r="O2464" t="s">
        <v>135</v>
      </c>
      <c r="P2464" s="1">
        <v>45546</v>
      </c>
      <c r="Q2464" s="1">
        <v>45593</v>
      </c>
      <c r="R2464">
        <v>1604</v>
      </c>
      <c r="S2464" s="4">
        <v>7.3</v>
      </c>
      <c r="T2464" t="s">
        <v>277</v>
      </c>
    </row>
    <row r="2465" spans="1:20" x14ac:dyDescent="0.35">
      <c r="A2465" t="s">
        <v>5022</v>
      </c>
      <c r="B2465" s="5" t="s">
        <v>49</v>
      </c>
      <c r="C2465" s="6">
        <v>220326</v>
      </c>
      <c r="D2465" t="s">
        <v>22</v>
      </c>
      <c r="E2465">
        <v>220326</v>
      </c>
      <c r="F2465" s="5" t="s">
        <v>23</v>
      </c>
      <c r="G2465" s="5" t="s">
        <v>59</v>
      </c>
      <c r="H2465" s="5" t="s">
        <v>68</v>
      </c>
      <c r="I2465" t="s">
        <v>35</v>
      </c>
      <c r="J2465" t="s">
        <v>68</v>
      </c>
      <c r="K2465">
        <v>100</v>
      </c>
      <c r="L2465" s="5" t="s">
        <v>5023</v>
      </c>
      <c r="M2465" s="5" t="s">
        <v>70</v>
      </c>
      <c r="N2465">
        <v>10</v>
      </c>
      <c r="O2465" t="s">
        <v>167</v>
      </c>
      <c r="P2465" s="1">
        <v>45728</v>
      </c>
      <c r="Q2465" s="1">
        <v>45788</v>
      </c>
      <c r="R2465">
        <v>1484</v>
      </c>
      <c r="S2465" s="4">
        <v>5.0999999999999996</v>
      </c>
      <c r="T2465" t="s">
        <v>108</v>
      </c>
    </row>
    <row r="2466" spans="1:20" x14ac:dyDescent="0.35">
      <c r="A2466" t="s">
        <v>5024</v>
      </c>
      <c r="B2466" s="5" t="s">
        <v>28800</v>
      </c>
      <c r="C2466" s="6">
        <v>56936</v>
      </c>
      <c r="D2466" t="s">
        <v>22</v>
      </c>
      <c r="E2466">
        <v>56936</v>
      </c>
      <c r="F2466" s="5" t="s">
        <v>66</v>
      </c>
      <c r="G2466" s="5" t="s">
        <v>59</v>
      </c>
      <c r="H2466" s="5" t="s">
        <v>157</v>
      </c>
      <c r="I2466" t="s">
        <v>35</v>
      </c>
      <c r="J2466" t="s">
        <v>157</v>
      </c>
      <c r="K2466">
        <v>0</v>
      </c>
      <c r="L2466" s="5" t="s">
        <v>5025</v>
      </c>
      <c r="M2466" s="5" t="s">
        <v>28</v>
      </c>
      <c r="N2466">
        <v>7</v>
      </c>
      <c r="O2466" t="s">
        <v>46</v>
      </c>
      <c r="P2466" s="1">
        <v>45549</v>
      </c>
      <c r="Q2466" s="1">
        <v>45620</v>
      </c>
      <c r="R2466">
        <v>2347</v>
      </c>
      <c r="S2466" s="4">
        <v>6.1</v>
      </c>
      <c r="T2466" t="s">
        <v>103</v>
      </c>
    </row>
    <row r="2467" spans="1:20" x14ac:dyDescent="0.35">
      <c r="A2467" t="s">
        <v>5026</v>
      </c>
      <c r="B2467" s="5" t="s">
        <v>21</v>
      </c>
      <c r="C2467" s="6">
        <v>186597</v>
      </c>
      <c r="D2467" t="s">
        <v>65</v>
      </c>
      <c r="E2467">
        <v>242576</v>
      </c>
      <c r="F2467" s="5" t="s">
        <v>23</v>
      </c>
      <c r="G2467" s="5" t="s">
        <v>51</v>
      </c>
      <c r="H2467" s="5" t="s">
        <v>67</v>
      </c>
      <c r="I2467" t="s">
        <v>26</v>
      </c>
      <c r="J2467" t="s">
        <v>67</v>
      </c>
      <c r="K2467">
        <v>100</v>
      </c>
      <c r="L2467" s="5" t="s">
        <v>5027</v>
      </c>
      <c r="M2467" s="5" t="s">
        <v>54</v>
      </c>
      <c r="N2467">
        <v>12</v>
      </c>
      <c r="O2467" t="s">
        <v>172</v>
      </c>
      <c r="P2467" s="1">
        <v>45547</v>
      </c>
      <c r="Q2467" s="1">
        <v>45593</v>
      </c>
      <c r="R2467">
        <v>796</v>
      </c>
      <c r="S2467" s="4">
        <v>8.1</v>
      </c>
      <c r="T2467" t="s">
        <v>47</v>
      </c>
    </row>
    <row r="2468" spans="1:20" x14ac:dyDescent="0.35">
      <c r="A2468" t="s">
        <v>5028</v>
      </c>
      <c r="B2468" s="5" t="s">
        <v>179</v>
      </c>
      <c r="C2468" s="6">
        <v>98276</v>
      </c>
      <c r="D2468" t="s">
        <v>41</v>
      </c>
      <c r="E2468">
        <v>83535</v>
      </c>
      <c r="F2468" s="5" t="s">
        <v>50</v>
      </c>
      <c r="G2468" s="5" t="s">
        <v>42</v>
      </c>
      <c r="H2468" s="5" t="s">
        <v>126</v>
      </c>
      <c r="I2468" t="s">
        <v>26</v>
      </c>
      <c r="J2468" t="s">
        <v>165</v>
      </c>
      <c r="K2468">
        <v>100</v>
      </c>
      <c r="L2468" s="5" t="s">
        <v>5029</v>
      </c>
      <c r="M2468" s="5" t="s">
        <v>28</v>
      </c>
      <c r="N2468">
        <v>4</v>
      </c>
      <c r="O2468" t="s">
        <v>62</v>
      </c>
      <c r="P2468" s="1">
        <v>45564</v>
      </c>
      <c r="Q2468" s="1">
        <v>45630</v>
      </c>
      <c r="R2468">
        <v>1681</v>
      </c>
      <c r="S2468" s="4">
        <v>7.8</v>
      </c>
      <c r="T2468" t="s">
        <v>47</v>
      </c>
    </row>
    <row r="2469" spans="1:20" x14ac:dyDescent="0.35">
      <c r="A2469" t="s">
        <v>5030</v>
      </c>
      <c r="B2469" s="5" t="s">
        <v>28800</v>
      </c>
      <c r="C2469" s="6">
        <v>265980</v>
      </c>
      <c r="D2469" t="s">
        <v>41</v>
      </c>
      <c r="E2469">
        <v>226083</v>
      </c>
      <c r="F2469" s="5" t="s">
        <v>23</v>
      </c>
      <c r="G2469" s="5" t="s">
        <v>59</v>
      </c>
      <c r="H2469" s="5" t="s">
        <v>126</v>
      </c>
      <c r="I2469" t="s">
        <v>26</v>
      </c>
      <c r="J2469" t="s">
        <v>126</v>
      </c>
      <c r="K2469">
        <v>0</v>
      </c>
      <c r="L2469" s="5" t="s">
        <v>5031</v>
      </c>
      <c r="M2469" s="5" t="s">
        <v>70</v>
      </c>
      <c r="N2469">
        <v>18</v>
      </c>
      <c r="O2469" t="s">
        <v>85</v>
      </c>
      <c r="P2469" s="1">
        <v>45677</v>
      </c>
      <c r="Q2469" s="1">
        <v>45703</v>
      </c>
      <c r="R2469">
        <v>1629</v>
      </c>
      <c r="S2469" s="4">
        <v>7.3</v>
      </c>
      <c r="T2469" t="s">
        <v>136</v>
      </c>
    </row>
    <row r="2470" spans="1:20" x14ac:dyDescent="0.35">
      <c r="A2470" t="s">
        <v>5032</v>
      </c>
      <c r="B2470" s="5" t="s">
        <v>105</v>
      </c>
      <c r="C2470" s="6">
        <v>28831</v>
      </c>
      <c r="D2470" t="s">
        <v>22</v>
      </c>
      <c r="E2470">
        <v>28831</v>
      </c>
      <c r="F2470" s="5" t="s">
        <v>58</v>
      </c>
      <c r="G2470" s="5" t="s">
        <v>42</v>
      </c>
      <c r="H2470" s="5" t="s">
        <v>157</v>
      </c>
      <c r="I2470" t="s">
        <v>44</v>
      </c>
      <c r="J2470" t="s">
        <v>423</v>
      </c>
      <c r="K2470">
        <v>0</v>
      </c>
      <c r="L2470" s="5" t="s">
        <v>5033</v>
      </c>
      <c r="M2470" s="5" t="s">
        <v>70</v>
      </c>
      <c r="N2470">
        <v>1</v>
      </c>
      <c r="O2470" t="s">
        <v>135</v>
      </c>
      <c r="P2470" s="1">
        <v>45558</v>
      </c>
      <c r="Q2470" s="1">
        <v>45606</v>
      </c>
      <c r="R2470">
        <v>1887</v>
      </c>
      <c r="S2470" s="4">
        <v>7</v>
      </c>
      <c r="T2470" t="s">
        <v>95</v>
      </c>
    </row>
    <row r="2471" spans="1:20" x14ac:dyDescent="0.35">
      <c r="A2471" t="s">
        <v>5034</v>
      </c>
      <c r="B2471" s="5" t="s">
        <v>91</v>
      </c>
      <c r="C2471" s="6">
        <v>41710</v>
      </c>
      <c r="D2471" t="s">
        <v>22</v>
      </c>
      <c r="E2471">
        <v>41710</v>
      </c>
      <c r="F2471" s="5" t="s">
        <v>66</v>
      </c>
      <c r="G2471" s="5" t="s">
        <v>59</v>
      </c>
      <c r="H2471" s="5" t="s">
        <v>116</v>
      </c>
      <c r="I2471" t="s">
        <v>44</v>
      </c>
      <c r="J2471" t="s">
        <v>940</v>
      </c>
      <c r="K2471">
        <v>100</v>
      </c>
      <c r="L2471" s="5" t="s">
        <v>5035</v>
      </c>
      <c r="M2471" s="5" t="s">
        <v>70</v>
      </c>
      <c r="N2471">
        <v>5</v>
      </c>
      <c r="O2471" t="s">
        <v>62</v>
      </c>
      <c r="P2471" s="1">
        <v>45454</v>
      </c>
      <c r="Q2471" s="1">
        <v>45490</v>
      </c>
      <c r="R2471">
        <v>1648</v>
      </c>
      <c r="S2471" s="4">
        <v>9.4</v>
      </c>
      <c r="T2471" t="s">
        <v>63</v>
      </c>
    </row>
    <row r="2472" spans="1:20" x14ac:dyDescent="0.35">
      <c r="A2472" t="s">
        <v>5036</v>
      </c>
      <c r="B2472" s="5" t="s">
        <v>28801</v>
      </c>
      <c r="C2472" s="6">
        <v>183499</v>
      </c>
      <c r="D2472" t="s">
        <v>33</v>
      </c>
      <c r="E2472">
        <v>20184890</v>
      </c>
      <c r="F2472" s="5" t="s">
        <v>66</v>
      </c>
      <c r="G2472" s="5" t="s">
        <v>59</v>
      </c>
      <c r="H2472" s="5" t="s">
        <v>34</v>
      </c>
      <c r="I2472" t="s">
        <v>35</v>
      </c>
      <c r="J2472" t="s">
        <v>34</v>
      </c>
      <c r="K2472">
        <v>0</v>
      </c>
      <c r="L2472" s="5" t="s">
        <v>5037</v>
      </c>
      <c r="M2472" s="5" t="s">
        <v>28</v>
      </c>
      <c r="N2472">
        <v>8</v>
      </c>
      <c r="O2472" t="s">
        <v>71</v>
      </c>
      <c r="P2472" s="1">
        <v>45419</v>
      </c>
      <c r="Q2472" s="1">
        <v>45464</v>
      </c>
      <c r="R2472">
        <v>1918</v>
      </c>
      <c r="S2472" s="4">
        <v>6.6</v>
      </c>
      <c r="T2472" t="s">
        <v>55</v>
      </c>
    </row>
    <row r="2473" spans="1:20" x14ac:dyDescent="0.35">
      <c r="A2473" t="s">
        <v>5038</v>
      </c>
      <c r="B2473" s="5" t="s">
        <v>217</v>
      </c>
      <c r="C2473" s="6">
        <v>106203</v>
      </c>
      <c r="D2473" t="s">
        <v>74</v>
      </c>
      <c r="E2473">
        <v>132754</v>
      </c>
      <c r="F2473" s="5" t="s">
        <v>66</v>
      </c>
      <c r="G2473" s="5" t="s">
        <v>24</v>
      </c>
      <c r="H2473" s="5" t="s">
        <v>75</v>
      </c>
      <c r="I2473" t="s">
        <v>44</v>
      </c>
      <c r="J2473" t="s">
        <v>75</v>
      </c>
      <c r="K2473">
        <v>50</v>
      </c>
      <c r="L2473" s="5" t="s">
        <v>5039</v>
      </c>
      <c r="M2473" s="5" t="s">
        <v>28</v>
      </c>
      <c r="N2473">
        <v>6</v>
      </c>
      <c r="O2473" t="s">
        <v>107</v>
      </c>
      <c r="P2473" s="1">
        <v>45445</v>
      </c>
      <c r="Q2473" s="1">
        <v>45468</v>
      </c>
      <c r="R2473">
        <v>869</v>
      </c>
      <c r="S2473" s="4">
        <v>8.1</v>
      </c>
      <c r="T2473" t="s">
        <v>89</v>
      </c>
    </row>
    <row r="2474" spans="1:20" x14ac:dyDescent="0.35">
      <c r="A2474" t="s">
        <v>5040</v>
      </c>
      <c r="B2474" s="5" t="s">
        <v>28802</v>
      </c>
      <c r="C2474" s="6">
        <v>165971</v>
      </c>
      <c r="D2474" t="s">
        <v>22</v>
      </c>
      <c r="E2474">
        <v>165971</v>
      </c>
      <c r="F2474" s="5" t="s">
        <v>23</v>
      </c>
      <c r="G2474" s="5" t="s">
        <v>51</v>
      </c>
      <c r="H2474" s="5" t="s">
        <v>97</v>
      </c>
      <c r="I2474" t="s">
        <v>44</v>
      </c>
      <c r="J2474" t="s">
        <v>97</v>
      </c>
      <c r="K2474">
        <v>0</v>
      </c>
      <c r="L2474" s="5" t="s">
        <v>5041</v>
      </c>
      <c r="M2474" s="5" t="s">
        <v>28</v>
      </c>
      <c r="N2474">
        <v>16</v>
      </c>
      <c r="O2474" t="s">
        <v>85</v>
      </c>
      <c r="P2474" s="1">
        <v>45346</v>
      </c>
      <c r="Q2474" s="1">
        <v>45418</v>
      </c>
      <c r="R2474">
        <v>584</v>
      </c>
      <c r="S2474" s="4">
        <v>7.4</v>
      </c>
      <c r="T2474" t="s">
        <v>136</v>
      </c>
    </row>
    <row r="2475" spans="1:20" x14ac:dyDescent="0.35">
      <c r="A2475" t="s">
        <v>5042</v>
      </c>
      <c r="B2475" s="5" t="s">
        <v>100</v>
      </c>
      <c r="C2475" s="6">
        <v>124861</v>
      </c>
      <c r="D2475" t="s">
        <v>22</v>
      </c>
      <c r="E2475">
        <v>124861</v>
      </c>
      <c r="F2475" s="5" t="s">
        <v>50</v>
      </c>
      <c r="G2475" s="5" t="s">
        <v>24</v>
      </c>
      <c r="H2475" s="5" t="s">
        <v>97</v>
      </c>
      <c r="I2475" t="s">
        <v>35</v>
      </c>
      <c r="J2475" t="s">
        <v>97</v>
      </c>
      <c r="K2475">
        <v>0</v>
      </c>
      <c r="L2475" s="5" t="s">
        <v>5043</v>
      </c>
      <c r="M2475" s="5" t="s">
        <v>28</v>
      </c>
      <c r="N2475">
        <v>4</v>
      </c>
      <c r="O2475" t="s">
        <v>167</v>
      </c>
      <c r="P2475" s="1">
        <v>45685</v>
      </c>
      <c r="Q2475" s="1">
        <v>45758</v>
      </c>
      <c r="R2475">
        <v>2295</v>
      </c>
      <c r="S2475" s="4">
        <v>6</v>
      </c>
      <c r="T2475" t="s">
        <v>210</v>
      </c>
    </row>
    <row r="2476" spans="1:20" x14ac:dyDescent="0.35">
      <c r="A2476" t="s">
        <v>5044</v>
      </c>
      <c r="B2476" s="5" t="s">
        <v>28802</v>
      </c>
      <c r="C2476" s="6">
        <v>90314</v>
      </c>
      <c r="D2476" t="s">
        <v>22</v>
      </c>
      <c r="E2476">
        <v>90314</v>
      </c>
      <c r="F2476" s="5" t="s">
        <v>50</v>
      </c>
      <c r="G2476" s="5" t="s">
        <v>42</v>
      </c>
      <c r="H2476" s="5" t="s">
        <v>129</v>
      </c>
      <c r="I2476" t="s">
        <v>44</v>
      </c>
      <c r="J2476" t="s">
        <v>129</v>
      </c>
      <c r="K2476">
        <v>0</v>
      </c>
      <c r="L2476" s="5" t="s">
        <v>5045</v>
      </c>
      <c r="M2476" s="5" t="s">
        <v>28</v>
      </c>
      <c r="N2476">
        <v>2</v>
      </c>
      <c r="O2476" t="s">
        <v>131</v>
      </c>
      <c r="P2476" s="1">
        <v>45292</v>
      </c>
      <c r="Q2476" s="1">
        <v>45309</v>
      </c>
      <c r="R2476">
        <v>1471</v>
      </c>
      <c r="S2476" s="4">
        <v>5.2</v>
      </c>
      <c r="T2476" t="s">
        <v>55</v>
      </c>
    </row>
    <row r="2477" spans="1:20" x14ac:dyDescent="0.35">
      <c r="A2477" t="s">
        <v>5046</v>
      </c>
      <c r="B2477" s="5" t="s">
        <v>40</v>
      </c>
      <c r="C2477" s="6">
        <v>82549</v>
      </c>
      <c r="D2477" t="s">
        <v>22</v>
      </c>
      <c r="E2477">
        <v>82549</v>
      </c>
      <c r="F2477" s="5" t="s">
        <v>58</v>
      </c>
      <c r="G2477" s="5" t="s">
        <v>24</v>
      </c>
      <c r="H2477" s="5" t="s">
        <v>97</v>
      </c>
      <c r="I2477" t="s">
        <v>44</v>
      </c>
      <c r="J2477" t="s">
        <v>97</v>
      </c>
      <c r="K2477">
        <v>100</v>
      </c>
      <c r="L2477" s="5" t="s">
        <v>5047</v>
      </c>
      <c r="M2477" s="5" t="s">
        <v>28</v>
      </c>
      <c r="N2477">
        <v>0</v>
      </c>
      <c r="O2477" t="s">
        <v>172</v>
      </c>
      <c r="P2477" s="1">
        <v>45356</v>
      </c>
      <c r="Q2477" s="1">
        <v>45396</v>
      </c>
      <c r="R2477">
        <v>2066</v>
      </c>
      <c r="S2477" s="4">
        <v>6.2</v>
      </c>
      <c r="T2477" t="s">
        <v>89</v>
      </c>
    </row>
    <row r="2478" spans="1:20" x14ac:dyDescent="0.35">
      <c r="A2478" t="s">
        <v>5048</v>
      </c>
      <c r="B2478" s="5" t="s">
        <v>145</v>
      </c>
      <c r="C2478" s="6">
        <v>24960</v>
      </c>
      <c r="D2478" t="s">
        <v>22</v>
      </c>
      <c r="E2478">
        <v>24960</v>
      </c>
      <c r="F2478" s="5" t="s">
        <v>58</v>
      </c>
      <c r="G2478" s="5" t="s">
        <v>59</v>
      </c>
      <c r="H2478" s="5" t="s">
        <v>116</v>
      </c>
      <c r="I2478" t="s">
        <v>26</v>
      </c>
      <c r="J2478" t="s">
        <v>68</v>
      </c>
      <c r="K2478">
        <v>100</v>
      </c>
      <c r="L2478" s="5" t="s">
        <v>5049</v>
      </c>
      <c r="M2478" s="5" t="s">
        <v>28</v>
      </c>
      <c r="N2478">
        <v>0</v>
      </c>
      <c r="O2478" t="s">
        <v>167</v>
      </c>
      <c r="P2478" s="1">
        <v>45763</v>
      </c>
      <c r="Q2478" s="1">
        <v>45796</v>
      </c>
      <c r="R2478">
        <v>1088</v>
      </c>
      <c r="S2478" s="4">
        <v>7.1</v>
      </c>
      <c r="T2478" t="s">
        <v>95</v>
      </c>
    </row>
    <row r="2479" spans="1:20" x14ac:dyDescent="0.35">
      <c r="A2479" t="s">
        <v>5050</v>
      </c>
      <c r="B2479" s="5" t="s">
        <v>100</v>
      </c>
      <c r="C2479" s="6">
        <v>106178</v>
      </c>
      <c r="D2479" t="s">
        <v>81</v>
      </c>
      <c r="E2479">
        <v>143340</v>
      </c>
      <c r="F2479" s="5" t="s">
        <v>50</v>
      </c>
      <c r="G2479" s="5" t="s">
        <v>24</v>
      </c>
      <c r="H2479" s="5" t="s">
        <v>82</v>
      </c>
      <c r="I2479" t="s">
        <v>26</v>
      </c>
      <c r="J2479" t="s">
        <v>82</v>
      </c>
      <c r="K2479">
        <v>0</v>
      </c>
      <c r="L2479" s="5" t="s">
        <v>5051</v>
      </c>
      <c r="M2479" s="5" t="s">
        <v>28</v>
      </c>
      <c r="N2479">
        <v>3</v>
      </c>
      <c r="O2479" t="s">
        <v>88</v>
      </c>
      <c r="P2479" s="1">
        <v>45381</v>
      </c>
      <c r="Q2479" s="1">
        <v>45453</v>
      </c>
      <c r="R2479">
        <v>1148</v>
      </c>
      <c r="S2479" s="4">
        <v>5.2</v>
      </c>
      <c r="T2479" t="s">
        <v>55</v>
      </c>
    </row>
    <row r="2480" spans="1:20" x14ac:dyDescent="0.35">
      <c r="A2480" t="s">
        <v>5052</v>
      </c>
      <c r="B2480" s="5" t="s">
        <v>105</v>
      </c>
      <c r="C2480" s="6">
        <v>136353</v>
      </c>
      <c r="D2480" t="s">
        <v>120</v>
      </c>
      <c r="E2480">
        <v>122718</v>
      </c>
      <c r="F2480" s="5" t="s">
        <v>50</v>
      </c>
      <c r="G2480" s="5" t="s">
        <v>59</v>
      </c>
      <c r="H2480" s="5" t="s">
        <v>121</v>
      </c>
      <c r="I2480" t="s">
        <v>26</v>
      </c>
      <c r="J2480" t="s">
        <v>121</v>
      </c>
      <c r="K2480">
        <v>100</v>
      </c>
      <c r="L2480" s="5" t="s">
        <v>5053</v>
      </c>
      <c r="M2480" s="5" t="s">
        <v>37</v>
      </c>
      <c r="N2480">
        <v>4</v>
      </c>
      <c r="O2480" t="s">
        <v>71</v>
      </c>
      <c r="P2480" s="1">
        <v>45407</v>
      </c>
      <c r="Q2480" s="1">
        <v>45472</v>
      </c>
      <c r="R2480">
        <v>1915</v>
      </c>
      <c r="S2480" s="4">
        <v>6.1</v>
      </c>
      <c r="T2480" t="s">
        <v>243</v>
      </c>
    </row>
    <row r="2481" spans="1:20" x14ac:dyDescent="0.35">
      <c r="A2481" t="s">
        <v>5054</v>
      </c>
      <c r="B2481" s="5" t="s">
        <v>28800</v>
      </c>
      <c r="C2481" s="6">
        <v>140620</v>
      </c>
      <c r="D2481" t="s">
        <v>22</v>
      </c>
      <c r="E2481">
        <v>140620</v>
      </c>
      <c r="F2481" s="5" t="s">
        <v>50</v>
      </c>
      <c r="G2481" s="5" t="s">
        <v>59</v>
      </c>
      <c r="H2481" s="5" t="s">
        <v>97</v>
      </c>
      <c r="I2481" t="s">
        <v>35</v>
      </c>
      <c r="J2481" t="s">
        <v>97</v>
      </c>
      <c r="K2481">
        <v>50</v>
      </c>
      <c r="L2481" s="5" t="s">
        <v>5055</v>
      </c>
      <c r="M2481" s="5" t="s">
        <v>70</v>
      </c>
      <c r="N2481">
        <v>4</v>
      </c>
      <c r="O2481" t="s">
        <v>71</v>
      </c>
      <c r="P2481" s="1">
        <v>45736</v>
      </c>
      <c r="Q2481" s="1">
        <v>45762</v>
      </c>
      <c r="R2481">
        <v>825</v>
      </c>
      <c r="S2481" s="4">
        <v>5.0999999999999996</v>
      </c>
      <c r="T2481" t="s">
        <v>118</v>
      </c>
    </row>
    <row r="2482" spans="1:20" x14ac:dyDescent="0.35">
      <c r="A2482" t="s">
        <v>5056</v>
      </c>
      <c r="B2482" s="5" t="s">
        <v>28800</v>
      </c>
      <c r="C2482" s="6">
        <v>261035</v>
      </c>
      <c r="D2482" t="s">
        <v>22</v>
      </c>
      <c r="E2482">
        <v>261035</v>
      </c>
      <c r="F2482" s="5" t="s">
        <v>23</v>
      </c>
      <c r="G2482" s="5" t="s">
        <v>59</v>
      </c>
      <c r="H2482" s="5" t="s">
        <v>52</v>
      </c>
      <c r="I2482" t="s">
        <v>35</v>
      </c>
      <c r="J2482" t="s">
        <v>52</v>
      </c>
      <c r="K2482">
        <v>50</v>
      </c>
      <c r="L2482" s="5" t="s">
        <v>5057</v>
      </c>
      <c r="M2482" s="5" t="s">
        <v>70</v>
      </c>
      <c r="N2482">
        <v>10</v>
      </c>
      <c r="O2482" t="s">
        <v>71</v>
      </c>
      <c r="P2482" s="1">
        <v>45365</v>
      </c>
      <c r="Q2482" s="1">
        <v>45390</v>
      </c>
      <c r="R2482">
        <v>1299</v>
      </c>
      <c r="S2482" s="4">
        <v>8</v>
      </c>
      <c r="T2482" t="s">
        <v>243</v>
      </c>
    </row>
    <row r="2483" spans="1:20" x14ac:dyDescent="0.35">
      <c r="A2483" t="s">
        <v>5058</v>
      </c>
      <c r="B2483" s="5" t="s">
        <v>57</v>
      </c>
      <c r="C2483" s="6">
        <v>119849</v>
      </c>
      <c r="D2483" t="s">
        <v>65</v>
      </c>
      <c r="E2483">
        <v>155804</v>
      </c>
      <c r="F2483" s="5" t="s">
        <v>50</v>
      </c>
      <c r="G2483" s="5" t="s">
        <v>42</v>
      </c>
      <c r="H2483" s="5" t="s">
        <v>67</v>
      </c>
      <c r="I2483" t="s">
        <v>35</v>
      </c>
      <c r="J2483" t="s">
        <v>67</v>
      </c>
      <c r="K2483">
        <v>0</v>
      </c>
      <c r="L2483" s="5" t="s">
        <v>2034</v>
      </c>
      <c r="M2483" s="5" t="s">
        <v>70</v>
      </c>
      <c r="N2483">
        <v>3</v>
      </c>
      <c r="O2483" t="s">
        <v>88</v>
      </c>
      <c r="P2483" s="1">
        <v>45391</v>
      </c>
      <c r="Q2483" s="1">
        <v>45439</v>
      </c>
      <c r="R2483">
        <v>1022</v>
      </c>
      <c r="S2483" s="4">
        <v>6.5</v>
      </c>
      <c r="T2483" t="s">
        <v>210</v>
      </c>
    </row>
    <row r="2484" spans="1:20" x14ac:dyDescent="0.35">
      <c r="A2484" t="s">
        <v>5059</v>
      </c>
      <c r="B2484" s="5" t="s">
        <v>73</v>
      </c>
      <c r="C2484" s="6">
        <v>58782</v>
      </c>
      <c r="D2484" t="s">
        <v>41</v>
      </c>
      <c r="E2484">
        <v>49965</v>
      </c>
      <c r="F2484" s="5" t="s">
        <v>58</v>
      </c>
      <c r="G2484" s="5" t="s">
        <v>42</v>
      </c>
      <c r="H2484" s="5" t="s">
        <v>43</v>
      </c>
      <c r="I2484" t="s">
        <v>44</v>
      </c>
      <c r="J2484" t="s">
        <v>43</v>
      </c>
      <c r="K2484">
        <v>50</v>
      </c>
      <c r="L2484" s="5" t="s">
        <v>5060</v>
      </c>
      <c r="M2484" s="5" t="s">
        <v>28</v>
      </c>
      <c r="N2484">
        <v>1</v>
      </c>
      <c r="O2484" t="s">
        <v>107</v>
      </c>
      <c r="P2484" s="1">
        <v>45740</v>
      </c>
      <c r="Q2484" s="1">
        <v>45773</v>
      </c>
      <c r="R2484">
        <v>1785</v>
      </c>
      <c r="S2484" s="4">
        <v>7.7</v>
      </c>
      <c r="T2484" t="s">
        <v>103</v>
      </c>
    </row>
    <row r="2485" spans="1:20" x14ac:dyDescent="0.35">
      <c r="A2485" t="s">
        <v>5061</v>
      </c>
      <c r="B2485" s="5" t="s">
        <v>179</v>
      </c>
      <c r="C2485" s="6">
        <v>77795</v>
      </c>
      <c r="D2485" t="s">
        <v>92</v>
      </c>
      <c r="E2485">
        <v>58346</v>
      </c>
      <c r="F2485" s="5" t="s">
        <v>58</v>
      </c>
      <c r="G2485" s="5" t="s">
        <v>51</v>
      </c>
      <c r="H2485" s="5" t="s">
        <v>93</v>
      </c>
      <c r="I2485" t="s">
        <v>35</v>
      </c>
      <c r="J2485" t="s">
        <v>93</v>
      </c>
      <c r="K2485">
        <v>100</v>
      </c>
      <c r="L2485" s="5" t="s">
        <v>5062</v>
      </c>
      <c r="M2485" s="5" t="s">
        <v>70</v>
      </c>
      <c r="N2485">
        <v>0</v>
      </c>
      <c r="O2485" t="s">
        <v>78</v>
      </c>
      <c r="P2485" s="1">
        <v>45628</v>
      </c>
      <c r="Q2485" s="1">
        <v>45687</v>
      </c>
      <c r="R2485">
        <v>1815</v>
      </c>
      <c r="S2485" s="4">
        <v>6.5</v>
      </c>
      <c r="T2485" t="s">
        <v>79</v>
      </c>
    </row>
    <row r="2486" spans="1:20" x14ac:dyDescent="0.35">
      <c r="A2486" t="s">
        <v>5063</v>
      </c>
      <c r="B2486" s="5" t="s">
        <v>174</v>
      </c>
      <c r="C2486" s="6">
        <v>162430</v>
      </c>
      <c r="D2486" t="s">
        <v>41</v>
      </c>
      <c r="E2486">
        <v>138066</v>
      </c>
      <c r="F2486" s="5" t="s">
        <v>23</v>
      </c>
      <c r="G2486" s="5" t="s">
        <v>59</v>
      </c>
      <c r="H2486" s="5" t="s">
        <v>151</v>
      </c>
      <c r="I2486" t="s">
        <v>26</v>
      </c>
      <c r="J2486" t="s">
        <v>151</v>
      </c>
      <c r="K2486">
        <v>0</v>
      </c>
      <c r="L2486" s="5" t="s">
        <v>5064</v>
      </c>
      <c r="M2486" s="5" t="s">
        <v>37</v>
      </c>
      <c r="N2486">
        <v>15</v>
      </c>
      <c r="O2486" t="s">
        <v>167</v>
      </c>
      <c r="P2486" s="1">
        <v>45692</v>
      </c>
      <c r="Q2486" s="1">
        <v>45723</v>
      </c>
      <c r="R2486">
        <v>621</v>
      </c>
      <c r="S2486" s="4">
        <v>7.6</v>
      </c>
      <c r="T2486" t="s">
        <v>95</v>
      </c>
    </row>
    <row r="2487" spans="1:20" x14ac:dyDescent="0.35">
      <c r="A2487" t="s">
        <v>5065</v>
      </c>
      <c r="B2487" s="5" t="s">
        <v>57</v>
      </c>
      <c r="C2487" s="6">
        <v>156099</v>
      </c>
      <c r="D2487" t="s">
        <v>33</v>
      </c>
      <c r="E2487">
        <v>17170890</v>
      </c>
      <c r="F2487" s="5" t="s">
        <v>66</v>
      </c>
      <c r="G2487" s="5" t="s">
        <v>59</v>
      </c>
      <c r="H2487" s="5" t="s">
        <v>34</v>
      </c>
      <c r="I2487" t="s">
        <v>26</v>
      </c>
      <c r="J2487" t="s">
        <v>76</v>
      </c>
      <c r="K2487">
        <v>0</v>
      </c>
      <c r="L2487" s="5" t="s">
        <v>5066</v>
      </c>
      <c r="M2487" s="5" t="s">
        <v>28</v>
      </c>
      <c r="N2487">
        <v>7</v>
      </c>
      <c r="O2487" t="s">
        <v>78</v>
      </c>
      <c r="P2487" s="1">
        <v>45664</v>
      </c>
      <c r="Q2487" s="1">
        <v>45687</v>
      </c>
      <c r="R2487">
        <v>2171</v>
      </c>
      <c r="S2487" s="4">
        <v>6.5</v>
      </c>
      <c r="T2487" t="s">
        <v>118</v>
      </c>
    </row>
    <row r="2488" spans="1:20" x14ac:dyDescent="0.35">
      <c r="A2488" t="s">
        <v>5067</v>
      </c>
      <c r="B2488" s="5" t="s">
        <v>217</v>
      </c>
      <c r="C2488" s="6">
        <v>105660</v>
      </c>
      <c r="D2488" t="s">
        <v>22</v>
      </c>
      <c r="E2488">
        <v>105660</v>
      </c>
      <c r="F2488" s="5" t="s">
        <v>66</v>
      </c>
      <c r="G2488" s="5" t="s">
        <v>51</v>
      </c>
      <c r="H2488" s="5" t="s">
        <v>165</v>
      </c>
      <c r="I2488" t="s">
        <v>26</v>
      </c>
      <c r="J2488" t="s">
        <v>165</v>
      </c>
      <c r="K2488">
        <v>0</v>
      </c>
      <c r="L2488" s="5" t="s">
        <v>5068</v>
      </c>
      <c r="M2488" s="5" t="s">
        <v>37</v>
      </c>
      <c r="N2488">
        <v>6</v>
      </c>
      <c r="O2488" t="s">
        <v>88</v>
      </c>
      <c r="P2488" s="1">
        <v>45626</v>
      </c>
      <c r="Q2488" s="1">
        <v>45654</v>
      </c>
      <c r="R2488">
        <v>1284</v>
      </c>
      <c r="S2488" s="4">
        <v>6.4</v>
      </c>
      <c r="T2488" t="s">
        <v>30</v>
      </c>
    </row>
    <row r="2489" spans="1:20" x14ac:dyDescent="0.35">
      <c r="A2489" t="s">
        <v>5069</v>
      </c>
      <c r="B2489" s="5" t="s">
        <v>145</v>
      </c>
      <c r="C2489" s="6">
        <v>100617</v>
      </c>
      <c r="D2489" t="s">
        <v>22</v>
      </c>
      <c r="E2489">
        <v>100617</v>
      </c>
      <c r="F2489" s="5" t="s">
        <v>50</v>
      </c>
      <c r="G2489" s="5" t="s">
        <v>24</v>
      </c>
      <c r="H2489" s="5" t="s">
        <v>52</v>
      </c>
      <c r="I2489" t="s">
        <v>26</v>
      </c>
      <c r="J2489" t="s">
        <v>129</v>
      </c>
      <c r="K2489">
        <v>0</v>
      </c>
      <c r="L2489" s="5" t="s">
        <v>5070</v>
      </c>
      <c r="M2489" s="5" t="s">
        <v>28</v>
      </c>
      <c r="N2489">
        <v>2</v>
      </c>
      <c r="O2489" t="s">
        <v>172</v>
      </c>
      <c r="P2489" s="1">
        <v>45751</v>
      </c>
      <c r="Q2489" s="1">
        <v>45797</v>
      </c>
      <c r="R2489">
        <v>871</v>
      </c>
      <c r="S2489" s="4">
        <v>6.8</v>
      </c>
      <c r="T2489" t="s">
        <v>55</v>
      </c>
    </row>
    <row r="2490" spans="1:20" x14ac:dyDescent="0.35">
      <c r="A2490" t="s">
        <v>5071</v>
      </c>
      <c r="B2490" s="5" t="s">
        <v>100</v>
      </c>
      <c r="C2490" s="6">
        <v>85747</v>
      </c>
      <c r="D2490" t="s">
        <v>33</v>
      </c>
      <c r="E2490">
        <v>9432170</v>
      </c>
      <c r="F2490" s="5" t="s">
        <v>58</v>
      </c>
      <c r="G2490" s="5" t="s">
        <v>24</v>
      </c>
      <c r="H2490" s="5" t="s">
        <v>34</v>
      </c>
      <c r="I2490" t="s">
        <v>35</v>
      </c>
      <c r="J2490" t="s">
        <v>34</v>
      </c>
      <c r="K2490">
        <v>0</v>
      </c>
      <c r="L2490" s="5" t="s">
        <v>5072</v>
      </c>
      <c r="M2490" s="5" t="s">
        <v>28</v>
      </c>
      <c r="N2490">
        <v>0</v>
      </c>
      <c r="O2490" t="s">
        <v>88</v>
      </c>
      <c r="P2490" s="1">
        <v>45499</v>
      </c>
      <c r="Q2490" s="1">
        <v>45525</v>
      </c>
      <c r="R2490">
        <v>1790</v>
      </c>
      <c r="S2490" s="4">
        <v>8.8000000000000007</v>
      </c>
      <c r="T2490" t="s">
        <v>89</v>
      </c>
    </row>
    <row r="2491" spans="1:20" x14ac:dyDescent="0.35">
      <c r="A2491" t="s">
        <v>5073</v>
      </c>
      <c r="B2491" s="5" t="s">
        <v>28799</v>
      </c>
      <c r="C2491" s="6">
        <v>103946</v>
      </c>
      <c r="D2491" t="s">
        <v>65</v>
      </c>
      <c r="E2491">
        <v>135130</v>
      </c>
      <c r="F2491" s="5" t="s">
        <v>50</v>
      </c>
      <c r="G2491" s="5" t="s">
        <v>42</v>
      </c>
      <c r="H2491" s="5" t="s">
        <v>67</v>
      </c>
      <c r="I2491" t="s">
        <v>26</v>
      </c>
      <c r="J2491" t="s">
        <v>67</v>
      </c>
      <c r="K2491">
        <v>0</v>
      </c>
      <c r="L2491" s="5" t="s">
        <v>5074</v>
      </c>
      <c r="M2491" s="5" t="s">
        <v>70</v>
      </c>
      <c r="N2491">
        <v>3</v>
      </c>
      <c r="O2491" t="s">
        <v>62</v>
      </c>
      <c r="P2491" s="1">
        <v>45671</v>
      </c>
      <c r="Q2491" s="1">
        <v>45738</v>
      </c>
      <c r="R2491">
        <v>2223</v>
      </c>
      <c r="S2491" s="4">
        <v>9.5</v>
      </c>
      <c r="T2491" t="s">
        <v>63</v>
      </c>
    </row>
    <row r="2492" spans="1:20" x14ac:dyDescent="0.35">
      <c r="A2492" t="s">
        <v>5075</v>
      </c>
      <c r="B2492" s="5" t="s">
        <v>100</v>
      </c>
      <c r="C2492" s="6">
        <v>163429</v>
      </c>
      <c r="D2492" t="s">
        <v>22</v>
      </c>
      <c r="E2492">
        <v>163429</v>
      </c>
      <c r="F2492" s="5" t="s">
        <v>66</v>
      </c>
      <c r="G2492" s="5" t="s">
        <v>24</v>
      </c>
      <c r="H2492" s="5" t="s">
        <v>101</v>
      </c>
      <c r="I2492" t="s">
        <v>35</v>
      </c>
      <c r="J2492" t="s">
        <v>359</v>
      </c>
      <c r="K2492">
        <v>100</v>
      </c>
      <c r="L2492" s="5" t="s">
        <v>5076</v>
      </c>
      <c r="M2492" s="5" t="s">
        <v>54</v>
      </c>
      <c r="N2492">
        <v>6</v>
      </c>
      <c r="O2492" t="s">
        <v>141</v>
      </c>
      <c r="P2492" s="1">
        <v>45765</v>
      </c>
      <c r="Q2492" s="1">
        <v>45833</v>
      </c>
      <c r="R2492">
        <v>829</v>
      </c>
      <c r="S2492" s="4">
        <v>9.1999999999999993</v>
      </c>
      <c r="T2492" t="s">
        <v>30</v>
      </c>
    </row>
    <row r="2493" spans="1:20" x14ac:dyDescent="0.35">
      <c r="A2493" t="s">
        <v>5077</v>
      </c>
      <c r="B2493" s="5" t="s">
        <v>217</v>
      </c>
      <c r="C2493" s="6">
        <v>134989</v>
      </c>
      <c r="D2493" t="s">
        <v>120</v>
      </c>
      <c r="E2493">
        <v>121490</v>
      </c>
      <c r="F2493" s="5" t="s">
        <v>66</v>
      </c>
      <c r="G2493" s="5" t="s">
        <v>42</v>
      </c>
      <c r="H2493" s="5" t="s">
        <v>121</v>
      </c>
      <c r="I2493" t="s">
        <v>44</v>
      </c>
      <c r="J2493" t="s">
        <v>247</v>
      </c>
      <c r="K2493">
        <v>100</v>
      </c>
      <c r="L2493" s="5" t="s">
        <v>5078</v>
      </c>
      <c r="M2493" s="5" t="s">
        <v>37</v>
      </c>
      <c r="N2493">
        <v>8</v>
      </c>
      <c r="O2493" t="s">
        <v>29</v>
      </c>
      <c r="P2493" s="1">
        <v>45439</v>
      </c>
      <c r="Q2493" s="1">
        <v>45489</v>
      </c>
      <c r="R2493">
        <v>1154</v>
      </c>
      <c r="S2493" s="4">
        <v>6.9</v>
      </c>
      <c r="T2493" t="s">
        <v>277</v>
      </c>
    </row>
    <row r="2494" spans="1:20" x14ac:dyDescent="0.35">
      <c r="A2494" t="s">
        <v>5079</v>
      </c>
      <c r="B2494" s="5" t="s">
        <v>28802</v>
      </c>
      <c r="C2494" s="6">
        <v>232913</v>
      </c>
      <c r="D2494" t="s">
        <v>22</v>
      </c>
      <c r="E2494">
        <v>232913</v>
      </c>
      <c r="F2494" s="5" t="s">
        <v>23</v>
      </c>
      <c r="G2494" s="5" t="s">
        <v>24</v>
      </c>
      <c r="H2494" s="5" t="s">
        <v>191</v>
      </c>
      <c r="I2494" t="s">
        <v>35</v>
      </c>
      <c r="J2494" t="s">
        <v>191</v>
      </c>
      <c r="K2494">
        <v>0</v>
      </c>
      <c r="L2494" s="5" t="s">
        <v>5080</v>
      </c>
      <c r="M2494" s="5" t="s">
        <v>54</v>
      </c>
      <c r="N2494">
        <v>14</v>
      </c>
      <c r="O2494" t="s">
        <v>85</v>
      </c>
      <c r="P2494" s="1">
        <v>45735</v>
      </c>
      <c r="Q2494" s="1">
        <v>45763</v>
      </c>
      <c r="R2494">
        <v>955</v>
      </c>
      <c r="S2494" s="4">
        <v>5.3</v>
      </c>
      <c r="T2494" t="s">
        <v>38</v>
      </c>
    </row>
    <row r="2495" spans="1:20" x14ac:dyDescent="0.35">
      <c r="A2495" t="s">
        <v>5081</v>
      </c>
      <c r="B2495" s="5" t="s">
        <v>28800</v>
      </c>
      <c r="C2495" s="6">
        <v>72913</v>
      </c>
      <c r="D2495" t="s">
        <v>120</v>
      </c>
      <c r="E2495">
        <v>65622</v>
      </c>
      <c r="F2495" s="5" t="s">
        <v>58</v>
      </c>
      <c r="G2495" s="5" t="s">
        <v>24</v>
      </c>
      <c r="H2495" s="5" t="s">
        <v>121</v>
      </c>
      <c r="I2495" t="s">
        <v>44</v>
      </c>
      <c r="J2495" t="s">
        <v>121</v>
      </c>
      <c r="K2495">
        <v>0</v>
      </c>
      <c r="L2495" s="5" t="s">
        <v>5082</v>
      </c>
      <c r="M2495" s="5" t="s">
        <v>70</v>
      </c>
      <c r="N2495">
        <v>1</v>
      </c>
      <c r="O2495" t="s">
        <v>46</v>
      </c>
      <c r="P2495" s="1">
        <v>45456</v>
      </c>
      <c r="Q2495" s="1">
        <v>45528</v>
      </c>
      <c r="R2495">
        <v>913</v>
      </c>
      <c r="S2495" s="4">
        <v>5.9</v>
      </c>
      <c r="T2495" t="s">
        <v>136</v>
      </c>
    </row>
    <row r="2496" spans="1:20" x14ac:dyDescent="0.35">
      <c r="A2496" t="s">
        <v>5083</v>
      </c>
      <c r="B2496" s="5" t="s">
        <v>217</v>
      </c>
      <c r="C2496" s="6">
        <v>62004</v>
      </c>
      <c r="D2496" t="s">
        <v>74</v>
      </c>
      <c r="E2496">
        <v>77505</v>
      </c>
      <c r="F2496" s="5" t="s">
        <v>58</v>
      </c>
      <c r="G2496" s="5" t="s">
        <v>42</v>
      </c>
      <c r="H2496" s="5" t="s">
        <v>75</v>
      </c>
      <c r="I2496" t="s">
        <v>44</v>
      </c>
      <c r="J2496" t="s">
        <v>76</v>
      </c>
      <c r="K2496">
        <v>50</v>
      </c>
      <c r="L2496" s="5" t="s">
        <v>5084</v>
      </c>
      <c r="M2496" s="5" t="s">
        <v>70</v>
      </c>
      <c r="N2496">
        <v>0</v>
      </c>
      <c r="O2496" t="s">
        <v>88</v>
      </c>
      <c r="P2496" s="1">
        <v>45725</v>
      </c>
      <c r="Q2496" s="1">
        <v>45796</v>
      </c>
      <c r="R2496">
        <v>2303</v>
      </c>
      <c r="S2496" s="4">
        <v>7.7</v>
      </c>
      <c r="T2496" t="s">
        <v>30</v>
      </c>
    </row>
    <row r="2497" spans="1:20" x14ac:dyDescent="0.35">
      <c r="A2497" t="s">
        <v>5085</v>
      </c>
      <c r="B2497" s="5" t="s">
        <v>32</v>
      </c>
      <c r="C2497" s="6">
        <v>54572</v>
      </c>
      <c r="D2497" t="s">
        <v>22</v>
      </c>
      <c r="E2497">
        <v>54572</v>
      </c>
      <c r="F2497" s="5" t="s">
        <v>58</v>
      </c>
      <c r="G2497" s="5" t="s">
        <v>51</v>
      </c>
      <c r="H2497" s="5" t="s">
        <v>191</v>
      </c>
      <c r="I2497" t="s">
        <v>44</v>
      </c>
      <c r="J2497" t="s">
        <v>52</v>
      </c>
      <c r="K2497">
        <v>100</v>
      </c>
      <c r="L2497" s="5" t="s">
        <v>5086</v>
      </c>
      <c r="M2497" s="5" t="s">
        <v>37</v>
      </c>
      <c r="N2497">
        <v>0</v>
      </c>
      <c r="O2497" t="s">
        <v>167</v>
      </c>
      <c r="P2497" s="1">
        <v>45774</v>
      </c>
      <c r="Q2497" s="1">
        <v>45841</v>
      </c>
      <c r="R2497">
        <v>2392</v>
      </c>
      <c r="S2497" s="4">
        <v>8</v>
      </c>
      <c r="T2497" t="s">
        <v>63</v>
      </c>
    </row>
    <row r="2498" spans="1:20" x14ac:dyDescent="0.35">
      <c r="A2498" t="s">
        <v>5087</v>
      </c>
      <c r="B2498" s="5" t="s">
        <v>21</v>
      </c>
      <c r="C2498" s="6">
        <v>304083</v>
      </c>
      <c r="D2498" t="s">
        <v>120</v>
      </c>
      <c r="E2498">
        <v>273675</v>
      </c>
      <c r="F2498" s="5" t="s">
        <v>23</v>
      </c>
      <c r="G2498" s="5" t="s">
        <v>51</v>
      </c>
      <c r="H2498" s="5" t="s">
        <v>121</v>
      </c>
      <c r="I2498" t="s">
        <v>44</v>
      </c>
      <c r="J2498" t="s">
        <v>121</v>
      </c>
      <c r="K2498">
        <v>100</v>
      </c>
      <c r="L2498" s="5" t="s">
        <v>5088</v>
      </c>
      <c r="M2498" s="5" t="s">
        <v>70</v>
      </c>
      <c r="N2498">
        <v>15</v>
      </c>
      <c r="O2498" t="s">
        <v>29</v>
      </c>
      <c r="P2498" s="1">
        <v>45463</v>
      </c>
      <c r="Q2498" s="1">
        <v>45522</v>
      </c>
      <c r="R2498">
        <v>1922</v>
      </c>
      <c r="S2498" s="4">
        <v>7</v>
      </c>
      <c r="T2498" t="s">
        <v>108</v>
      </c>
    </row>
    <row r="2499" spans="1:20" x14ac:dyDescent="0.35">
      <c r="A2499" t="s">
        <v>5089</v>
      </c>
      <c r="B2499" s="5" t="s">
        <v>32</v>
      </c>
      <c r="C2499" s="6">
        <v>263203</v>
      </c>
      <c r="D2499" t="s">
        <v>81</v>
      </c>
      <c r="E2499">
        <v>355324</v>
      </c>
      <c r="F2499" s="5" t="s">
        <v>23</v>
      </c>
      <c r="G2499" s="5" t="s">
        <v>51</v>
      </c>
      <c r="H2499" s="5" t="s">
        <v>82</v>
      </c>
      <c r="I2499" t="s">
        <v>35</v>
      </c>
      <c r="J2499" t="s">
        <v>82</v>
      </c>
      <c r="K2499">
        <v>0</v>
      </c>
      <c r="L2499" s="5" t="s">
        <v>5090</v>
      </c>
      <c r="M2499" s="5" t="s">
        <v>54</v>
      </c>
      <c r="N2499">
        <v>18</v>
      </c>
      <c r="O2499" t="s">
        <v>46</v>
      </c>
      <c r="P2499" s="1">
        <v>45530</v>
      </c>
      <c r="Q2499" s="1">
        <v>45560</v>
      </c>
      <c r="R2499">
        <v>1516</v>
      </c>
      <c r="S2499" s="4">
        <v>8.6</v>
      </c>
      <c r="T2499" t="s">
        <v>95</v>
      </c>
    </row>
    <row r="2500" spans="1:20" x14ac:dyDescent="0.35">
      <c r="A2500" t="s">
        <v>5091</v>
      </c>
      <c r="B2500" s="5" t="s">
        <v>28800</v>
      </c>
      <c r="C2500" s="6">
        <v>78835</v>
      </c>
      <c r="D2500" t="s">
        <v>41</v>
      </c>
      <c r="E2500">
        <v>67010</v>
      </c>
      <c r="F2500" s="5" t="s">
        <v>58</v>
      </c>
      <c r="G2500" s="5" t="s">
        <v>42</v>
      </c>
      <c r="H2500" s="5" t="s">
        <v>43</v>
      </c>
      <c r="I2500" t="s">
        <v>35</v>
      </c>
      <c r="J2500" t="s">
        <v>629</v>
      </c>
      <c r="K2500">
        <v>0</v>
      </c>
      <c r="L2500" s="5" t="s">
        <v>5092</v>
      </c>
      <c r="M2500" s="5" t="s">
        <v>28</v>
      </c>
      <c r="N2500">
        <v>1</v>
      </c>
      <c r="O2500" t="s">
        <v>167</v>
      </c>
      <c r="P2500" s="1">
        <v>45563</v>
      </c>
      <c r="Q2500" s="1">
        <v>45625</v>
      </c>
      <c r="R2500">
        <v>2474</v>
      </c>
      <c r="S2500" s="4">
        <v>9.1</v>
      </c>
      <c r="T2500" t="s">
        <v>95</v>
      </c>
    </row>
    <row r="2501" spans="1:20" x14ac:dyDescent="0.35">
      <c r="A2501" t="s">
        <v>5093</v>
      </c>
      <c r="B2501" s="5" t="s">
        <v>162</v>
      </c>
      <c r="C2501" s="6">
        <v>91165</v>
      </c>
      <c r="D2501" t="s">
        <v>22</v>
      </c>
      <c r="E2501">
        <v>91165</v>
      </c>
      <c r="F2501" s="5" t="s">
        <v>23</v>
      </c>
      <c r="G2501" s="5" t="s">
        <v>24</v>
      </c>
      <c r="H2501" s="5" t="s">
        <v>157</v>
      </c>
      <c r="I2501" t="s">
        <v>26</v>
      </c>
      <c r="J2501" t="s">
        <v>157</v>
      </c>
      <c r="K2501">
        <v>0</v>
      </c>
      <c r="L2501" s="5" t="s">
        <v>5094</v>
      </c>
      <c r="M2501" s="5" t="s">
        <v>54</v>
      </c>
      <c r="N2501">
        <v>10</v>
      </c>
      <c r="O2501" t="s">
        <v>131</v>
      </c>
      <c r="P2501" s="1">
        <v>45506</v>
      </c>
      <c r="Q2501" s="1">
        <v>45532</v>
      </c>
      <c r="R2501">
        <v>700</v>
      </c>
      <c r="S2501" s="4">
        <v>9</v>
      </c>
      <c r="T2501" t="s">
        <v>47</v>
      </c>
    </row>
    <row r="2502" spans="1:20" x14ac:dyDescent="0.35">
      <c r="A2502" t="s">
        <v>5095</v>
      </c>
      <c r="B2502" s="5" t="s">
        <v>57</v>
      </c>
      <c r="C2502" s="6">
        <v>141371</v>
      </c>
      <c r="D2502" t="s">
        <v>22</v>
      </c>
      <c r="E2502">
        <v>141371</v>
      </c>
      <c r="F2502" s="5" t="s">
        <v>66</v>
      </c>
      <c r="G2502" s="5" t="s">
        <v>24</v>
      </c>
      <c r="H2502" s="5" t="s">
        <v>52</v>
      </c>
      <c r="I2502" t="s">
        <v>26</v>
      </c>
      <c r="J2502" t="s">
        <v>522</v>
      </c>
      <c r="K2502">
        <v>100</v>
      </c>
      <c r="L2502" s="5" t="s">
        <v>5096</v>
      </c>
      <c r="M2502" s="5" t="s">
        <v>37</v>
      </c>
      <c r="N2502">
        <v>7</v>
      </c>
      <c r="O2502" t="s">
        <v>85</v>
      </c>
      <c r="P2502" s="1">
        <v>45590</v>
      </c>
      <c r="Q2502" s="1">
        <v>45653</v>
      </c>
      <c r="R2502">
        <v>1708</v>
      </c>
      <c r="S2502" s="4">
        <v>5.6</v>
      </c>
      <c r="T2502" t="s">
        <v>47</v>
      </c>
    </row>
    <row r="2503" spans="1:20" x14ac:dyDescent="0.35">
      <c r="A2503" t="s">
        <v>5097</v>
      </c>
      <c r="B2503" s="5" t="s">
        <v>28802</v>
      </c>
      <c r="C2503" s="6">
        <v>176050</v>
      </c>
      <c r="D2503" t="s">
        <v>41</v>
      </c>
      <c r="E2503">
        <v>149643</v>
      </c>
      <c r="F2503" s="5" t="s">
        <v>23</v>
      </c>
      <c r="G2503" s="5" t="s">
        <v>51</v>
      </c>
      <c r="H2503" s="5" t="s">
        <v>151</v>
      </c>
      <c r="I2503" t="s">
        <v>44</v>
      </c>
      <c r="J2503" t="s">
        <v>151</v>
      </c>
      <c r="K2503">
        <v>0</v>
      </c>
      <c r="L2503" s="5" t="s">
        <v>5098</v>
      </c>
      <c r="M2503" s="5" t="s">
        <v>28</v>
      </c>
      <c r="N2503">
        <v>14</v>
      </c>
      <c r="O2503" t="s">
        <v>78</v>
      </c>
      <c r="P2503" s="1">
        <v>45385</v>
      </c>
      <c r="Q2503" s="1">
        <v>45416</v>
      </c>
      <c r="R2503">
        <v>1629</v>
      </c>
      <c r="S2503" s="4">
        <v>6.5</v>
      </c>
      <c r="T2503" t="s">
        <v>63</v>
      </c>
    </row>
    <row r="2504" spans="1:20" x14ac:dyDescent="0.35">
      <c r="A2504" t="s">
        <v>5099</v>
      </c>
      <c r="B2504" s="5" t="s">
        <v>28802</v>
      </c>
      <c r="C2504" s="6">
        <v>164808</v>
      </c>
      <c r="D2504" t="s">
        <v>22</v>
      </c>
      <c r="E2504">
        <v>164808</v>
      </c>
      <c r="F2504" s="5" t="s">
        <v>66</v>
      </c>
      <c r="G2504" s="5" t="s">
        <v>24</v>
      </c>
      <c r="H2504" s="5" t="s">
        <v>68</v>
      </c>
      <c r="I2504" t="s">
        <v>44</v>
      </c>
      <c r="J2504" t="s">
        <v>68</v>
      </c>
      <c r="K2504">
        <v>50</v>
      </c>
      <c r="L2504" s="5" t="s">
        <v>5100</v>
      </c>
      <c r="M2504" s="5" t="s">
        <v>70</v>
      </c>
      <c r="N2504">
        <v>6</v>
      </c>
      <c r="O2504" t="s">
        <v>141</v>
      </c>
      <c r="P2504" s="1">
        <v>45521</v>
      </c>
      <c r="Q2504" s="1">
        <v>45546</v>
      </c>
      <c r="R2504">
        <v>705</v>
      </c>
      <c r="S2504" s="4">
        <v>6.4</v>
      </c>
      <c r="T2504" t="s">
        <v>55</v>
      </c>
    </row>
    <row r="2505" spans="1:20" x14ac:dyDescent="0.35">
      <c r="A2505" t="s">
        <v>5101</v>
      </c>
      <c r="B2505" s="5" t="s">
        <v>105</v>
      </c>
      <c r="C2505" s="6">
        <v>73825</v>
      </c>
      <c r="D2505" t="s">
        <v>22</v>
      </c>
      <c r="E2505">
        <v>73825</v>
      </c>
      <c r="F2505" s="5" t="s">
        <v>50</v>
      </c>
      <c r="G2505" s="5" t="s">
        <v>51</v>
      </c>
      <c r="H2505" s="5" t="s">
        <v>165</v>
      </c>
      <c r="I2505" t="s">
        <v>44</v>
      </c>
      <c r="J2505" t="s">
        <v>165</v>
      </c>
      <c r="K2505">
        <v>50</v>
      </c>
      <c r="L2505" s="5" t="s">
        <v>4882</v>
      </c>
      <c r="M2505" s="5" t="s">
        <v>28</v>
      </c>
      <c r="N2505">
        <v>3</v>
      </c>
      <c r="O2505" t="s">
        <v>172</v>
      </c>
      <c r="P2505" s="1">
        <v>45681</v>
      </c>
      <c r="Q2505" s="1">
        <v>45706</v>
      </c>
      <c r="R2505">
        <v>1905</v>
      </c>
      <c r="S2505" s="4">
        <v>6.6</v>
      </c>
      <c r="T2505" t="s">
        <v>30</v>
      </c>
    </row>
    <row r="2506" spans="1:20" x14ac:dyDescent="0.35">
      <c r="A2506" t="s">
        <v>5102</v>
      </c>
      <c r="B2506" s="5" t="s">
        <v>21</v>
      </c>
      <c r="C2506" s="6">
        <v>56305</v>
      </c>
      <c r="D2506" t="s">
        <v>22</v>
      </c>
      <c r="E2506">
        <v>56305</v>
      </c>
      <c r="F2506" s="5" t="s">
        <v>58</v>
      </c>
      <c r="G2506" s="5" t="s">
        <v>59</v>
      </c>
      <c r="H2506" s="5" t="s">
        <v>52</v>
      </c>
      <c r="I2506" t="s">
        <v>26</v>
      </c>
      <c r="J2506" t="s">
        <v>52</v>
      </c>
      <c r="K2506">
        <v>100</v>
      </c>
      <c r="L2506" s="5" t="s">
        <v>5103</v>
      </c>
      <c r="M2506" s="5" t="s">
        <v>37</v>
      </c>
      <c r="N2506">
        <v>0</v>
      </c>
      <c r="O2506" t="s">
        <v>85</v>
      </c>
      <c r="P2506" s="1">
        <v>45472</v>
      </c>
      <c r="Q2506" s="1">
        <v>45495</v>
      </c>
      <c r="R2506">
        <v>904</v>
      </c>
      <c r="S2506" s="4">
        <v>7.7</v>
      </c>
      <c r="T2506" t="s">
        <v>63</v>
      </c>
    </row>
    <row r="2507" spans="1:20" x14ac:dyDescent="0.35">
      <c r="A2507" t="s">
        <v>5104</v>
      </c>
      <c r="B2507" s="5" t="s">
        <v>49</v>
      </c>
      <c r="C2507" s="6">
        <v>95982</v>
      </c>
      <c r="D2507" t="s">
        <v>65</v>
      </c>
      <c r="E2507">
        <v>124777</v>
      </c>
      <c r="F2507" s="5" t="s">
        <v>50</v>
      </c>
      <c r="G2507" s="5" t="s">
        <v>59</v>
      </c>
      <c r="H2507" s="5" t="s">
        <v>67</v>
      </c>
      <c r="I2507" t="s">
        <v>44</v>
      </c>
      <c r="J2507" t="s">
        <v>67</v>
      </c>
      <c r="K2507">
        <v>0</v>
      </c>
      <c r="L2507" s="5" t="s">
        <v>5105</v>
      </c>
      <c r="M2507" s="5" t="s">
        <v>70</v>
      </c>
      <c r="N2507">
        <v>4</v>
      </c>
      <c r="O2507" t="s">
        <v>107</v>
      </c>
      <c r="P2507" s="1">
        <v>45402</v>
      </c>
      <c r="Q2507" s="1">
        <v>45472</v>
      </c>
      <c r="R2507">
        <v>2187</v>
      </c>
      <c r="S2507" s="4">
        <v>7.5</v>
      </c>
      <c r="T2507" t="s">
        <v>103</v>
      </c>
    </row>
    <row r="2508" spans="1:20" x14ac:dyDescent="0.35">
      <c r="A2508" t="s">
        <v>5106</v>
      </c>
      <c r="B2508" s="5" t="s">
        <v>57</v>
      </c>
      <c r="C2508" s="6">
        <v>139813</v>
      </c>
      <c r="D2508" t="s">
        <v>41</v>
      </c>
      <c r="E2508">
        <v>118841</v>
      </c>
      <c r="F2508" s="5" t="s">
        <v>23</v>
      </c>
      <c r="G2508" s="5" t="s">
        <v>51</v>
      </c>
      <c r="H2508" s="5" t="s">
        <v>60</v>
      </c>
      <c r="I2508" t="s">
        <v>44</v>
      </c>
      <c r="J2508" t="s">
        <v>60</v>
      </c>
      <c r="K2508">
        <v>100</v>
      </c>
      <c r="L2508" s="5" t="s">
        <v>5107</v>
      </c>
      <c r="M2508" s="5" t="s">
        <v>37</v>
      </c>
      <c r="N2508">
        <v>12</v>
      </c>
      <c r="O2508" t="s">
        <v>46</v>
      </c>
      <c r="P2508" s="1">
        <v>45510</v>
      </c>
      <c r="Q2508" s="1">
        <v>45531</v>
      </c>
      <c r="R2508">
        <v>2393</v>
      </c>
      <c r="S2508" s="4">
        <v>6.7</v>
      </c>
      <c r="T2508" t="s">
        <v>47</v>
      </c>
    </row>
    <row r="2509" spans="1:20" x14ac:dyDescent="0.35">
      <c r="A2509" t="s">
        <v>5108</v>
      </c>
      <c r="B2509" s="5" t="s">
        <v>28802</v>
      </c>
      <c r="C2509" s="6">
        <v>103705</v>
      </c>
      <c r="D2509" t="s">
        <v>74</v>
      </c>
      <c r="E2509">
        <v>129631</v>
      </c>
      <c r="F2509" s="5" t="s">
        <v>50</v>
      </c>
      <c r="G2509" s="5" t="s">
        <v>24</v>
      </c>
      <c r="H2509" s="5" t="s">
        <v>75</v>
      </c>
      <c r="I2509" t="s">
        <v>35</v>
      </c>
      <c r="J2509" t="s">
        <v>75</v>
      </c>
      <c r="K2509">
        <v>0</v>
      </c>
      <c r="L2509" s="5" t="s">
        <v>5109</v>
      </c>
      <c r="M2509" s="5" t="s">
        <v>37</v>
      </c>
      <c r="N2509">
        <v>2</v>
      </c>
      <c r="O2509" t="s">
        <v>62</v>
      </c>
      <c r="P2509" s="1">
        <v>45303</v>
      </c>
      <c r="Q2509" s="1">
        <v>45363</v>
      </c>
      <c r="R2509">
        <v>1589</v>
      </c>
      <c r="S2509" s="4">
        <v>6.5</v>
      </c>
      <c r="T2509" t="s">
        <v>30</v>
      </c>
    </row>
    <row r="2510" spans="1:20" x14ac:dyDescent="0.35">
      <c r="A2510" t="s">
        <v>5110</v>
      </c>
      <c r="B2510" s="5" t="s">
        <v>28799</v>
      </c>
      <c r="C2510" s="6">
        <v>90682</v>
      </c>
      <c r="D2510" t="s">
        <v>41</v>
      </c>
      <c r="E2510">
        <v>77080</v>
      </c>
      <c r="F2510" s="5" t="s">
        <v>50</v>
      </c>
      <c r="G2510" s="5" t="s">
        <v>59</v>
      </c>
      <c r="H2510" s="5" t="s">
        <v>151</v>
      </c>
      <c r="I2510" t="s">
        <v>26</v>
      </c>
      <c r="J2510" t="s">
        <v>151</v>
      </c>
      <c r="K2510">
        <v>100</v>
      </c>
      <c r="L2510" s="5" t="s">
        <v>5111</v>
      </c>
      <c r="M2510" s="5" t="s">
        <v>70</v>
      </c>
      <c r="N2510">
        <v>2</v>
      </c>
      <c r="O2510" t="s">
        <v>29</v>
      </c>
      <c r="P2510" s="1">
        <v>45724</v>
      </c>
      <c r="Q2510" s="1">
        <v>45753</v>
      </c>
      <c r="R2510">
        <v>2327</v>
      </c>
      <c r="S2510" s="4">
        <v>7.9</v>
      </c>
      <c r="T2510" t="s">
        <v>243</v>
      </c>
    </row>
    <row r="2511" spans="1:20" x14ac:dyDescent="0.35">
      <c r="A2511" t="s">
        <v>5112</v>
      </c>
      <c r="B2511" s="5" t="s">
        <v>179</v>
      </c>
      <c r="C2511" s="6">
        <v>71388</v>
      </c>
      <c r="D2511" t="s">
        <v>41</v>
      </c>
      <c r="E2511">
        <v>60680</v>
      </c>
      <c r="F2511" s="5" t="s">
        <v>58</v>
      </c>
      <c r="G2511" s="5" t="s">
        <v>24</v>
      </c>
      <c r="H2511" s="5" t="s">
        <v>126</v>
      </c>
      <c r="I2511" t="s">
        <v>44</v>
      </c>
      <c r="J2511" t="s">
        <v>110</v>
      </c>
      <c r="K2511">
        <v>50</v>
      </c>
      <c r="L2511" s="5" t="s">
        <v>5113</v>
      </c>
      <c r="M2511" s="5" t="s">
        <v>28</v>
      </c>
      <c r="N2511">
        <v>1</v>
      </c>
      <c r="O2511" t="s">
        <v>172</v>
      </c>
      <c r="P2511" s="1">
        <v>45554</v>
      </c>
      <c r="Q2511" s="1">
        <v>45612</v>
      </c>
      <c r="R2511">
        <v>1567</v>
      </c>
      <c r="S2511" s="4">
        <v>7</v>
      </c>
      <c r="T2511" t="s">
        <v>30</v>
      </c>
    </row>
    <row r="2512" spans="1:20" x14ac:dyDescent="0.35">
      <c r="A2512" t="s">
        <v>5114</v>
      </c>
      <c r="B2512" s="5" t="s">
        <v>100</v>
      </c>
      <c r="C2512" s="6">
        <v>96336</v>
      </c>
      <c r="D2512" t="s">
        <v>22</v>
      </c>
      <c r="E2512">
        <v>96336</v>
      </c>
      <c r="F2512" s="5" t="s">
        <v>50</v>
      </c>
      <c r="G2512" s="5" t="s">
        <v>24</v>
      </c>
      <c r="H2512" s="5" t="s">
        <v>191</v>
      </c>
      <c r="I2512" t="s">
        <v>26</v>
      </c>
      <c r="J2512" t="s">
        <v>83</v>
      </c>
      <c r="K2512">
        <v>100</v>
      </c>
      <c r="L2512" s="5" t="s">
        <v>5115</v>
      </c>
      <c r="M2512" s="5" t="s">
        <v>70</v>
      </c>
      <c r="N2512">
        <v>2</v>
      </c>
      <c r="O2512" t="s">
        <v>29</v>
      </c>
      <c r="P2512" s="1">
        <v>45593</v>
      </c>
      <c r="Q2512" s="1">
        <v>45645</v>
      </c>
      <c r="R2512">
        <v>2444</v>
      </c>
      <c r="S2512" s="4">
        <v>9.1</v>
      </c>
      <c r="T2512" t="s">
        <v>63</v>
      </c>
    </row>
    <row r="2513" spans="1:20" x14ac:dyDescent="0.35">
      <c r="A2513" t="s">
        <v>5116</v>
      </c>
      <c r="B2513" s="5" t="s">
        <v>100</v>
      </c>
      <c r="C2513" s="6">
        <v>128679</v>
      </c>
      <c r="D2513" t="s">
        <v>22</v>
      </c>
      <c r="E2513">
        <v>128679</v>
      </c>
      <c r="F2513" s="5" t="s">
        <v>23</v>
      </c>
      <c r="G2513" s="5" t="s">
        <v>42</v>
      </c>
      <c r="H2513" s="5" t="s">
        <v>52</v>
      </c>
      <c r="I2513" t="s">
        <v>26</v>
      </c>
      <c r="J2513" t="s">
        <v>52</v>
      </c>
      <c r="K2513">
        <v>0</v>
      </c>
      <c r="L2513" s="5" t="s">
        <v>5117</v>
      </c>
      <c r="M2513" s="5" t="s">
        <v>70</v>
      </c>
      <c r="N2513">
        <v>10</v>
      </c>
      <c r="O2513" t="s">
        <v>29</v>
      </c>
      <c r="P2513" s="1">
        <v>45472</v>
      </c>
      <c r="Q2513" s="1">
        <v>45508</v>
      </c>
      <c r="R2513">
        <v>1288</v>
      </c>
      <c r="S2513" s="4">
        <v>8.4</v>
      </c>
      <c r="T2513" t="s">
        <v>136</v>
      </c>
    </row>
    <row r="2514" spans="1:20" x14ac:dyDescent="0.35">
      <c r="A2514" t="s">
        <v>5118</v>
      </c>
      <c r="B2514" s="5" t="s">
        <v>57</v>
      </c>
      <c r="C2514" s="6">
        <v>109988</v>
      </c>
      <c r="D2514" t="s">
        <v>41</v>
      </c>
      <c r="E2514">
        <v>93490</v>
      </c>
      <c r="F2514" s="5" t="s">
        <v>50</v>
      </c>
      <c r="G2514" s="5" t="s">
        <v>51</v>
      </c>
      <c r="H2514" s="5" t="s">
        <v>60</v>
      </c>
      <c r="I2514" t="s">
        <v>35</v>
      </c>
      <c r="J2514" t="s">
        <v>60</v>
      </c>
      <c r="K2514">
        <v>50</v>
      </c>
      <c r="L2514" s="5" t="s">
        <v>5119</v>
      </c>
      <c r="M2514" s="5" t="s">
        <v>70</v>
      </c>
      <c r="N2514">
        <v>3</v>
      </c>
      <c r="O2514" t="s">
        <v>167</v>
      </c>
      <c r="P2514" s="1">
        <v>45699</v>
      </c>
      <c r="Q2514" s="1">
        <v>45758</v>
      </c>
      <c r="R2514">
        <v>2329</v>
      </c>
      <c r="S2514" s="4">
        <v>7.8</v>
      </c>
      <c r="T2514" t="s">
        <v>108</v>
      </c>
    </row>
    <row r="2515" spans="1:20" x14ac:dyDescent="0.35">
      <c r="A2515" t="s">
        <v>5120</v>
      </c>
      <c r="B2515" s="5" t="s">
        <v>57</v>
      </c>
      <c r="C2515" s="6">
        <v>146873</v>
      </c>
      <c r="D2515" t="s">
        <v>41</v>
      </c>
      <c r="E2515">
        <v>124842</v>
      </c>
      <c r="F2515" s="5" t="s">
        <v>66</v>
      </c>
      <c r="G2515" s="5" t="s">
        <v>59</v>
      </c>
      <c r="H2515" s="5" t="s">
        <v>126</v>
      </c>
      <c r="I2515" t="s">
        <v>35</v>
      </c>
      <c r="J2515" t="s">
        <v>83</v>
      </c>
      <c r="K2515">
        <v>50</v>
      </c>
      <c r="L2515" s="5" t="s">
        <v>5121</v>
      </c>
      <c r="M2515" s="5" t="s">
        <v>54</v>
      </c>
      <c r="N2515">
        <v>9</v>
      </c>
      <c r="O2515" t="s">
        <v>141</v>
      </c>
      <c r="P2515" s="1">
        <v>45732</v>
      </c>
      <c r="Q2515" s="1">
        <v>45771</v>
      </c>
      <c r="R2515">
        <v>1914</v>
      </c>
      <c r="S2515" s="4">
        <v>7.5</v>
      </c>
      <c r="T2515" t="s">
        <v>30</v>
      </c>
    </row>
    <row r="2516" spans="1:20" x14ac:dyDescent="0.35">
      <c r="A2516" t="s">
        <v>5122</v>
      </c>
      <c r="B2516" s="5" t="s">
        <v>91</v>
      </c>
      <c r="C2516" s="6">
        <v>165141</v>
      </c>
      <c r="D2516" t="s">
        <v>22</v>
      </c>
      <c r="E2516">
        <v>165141</v>
      </c>
      <c r="F2516" s="5" t="s">
        <v>23</v>
      </c>
      <c r="G2516" s="5" t="s">
        <v>24</v>
      </c>
      <c r="H2516" s="5" t="s">
        <v>165</v>
      </c>
      <c r="I2516" t="s">
        <v>26</v>
      </c>
      <c r="J2516" t="s">
        <v>165</v>
      </c>
      <c r="K2516">
        <v>0</v>
      </c>
      <c r="L2516" s="5" t="s">
        <v>5123</v>
      </c>
      <c r="M2516" s="5" t="s">
        <v>70</v>
      </c>
      <c r="N2516">
        <v>15</v>
      </c>
      <c r="O2516" t="s">
        <v>85</v>
      </c>
      <c r="P2516" s="1">
        <v>45361</v>
      </c>
      <c r="Q2516" s="1">
        <v>45396</v>
      </c>
      <c r="R2516">
        <v>1945</v>
      </c>
      <c r="S2516" s="4">
        <v>5.9</v>
      </c>
      <c r="T2516" t="s">
        <v>108</v>
      </c>
    </row>
    <row r="2517" spans="1:20" x14ac:dyDescent="0.35">
      <c r="A2517" t="s">
        <v>5124</v>
      </c>
      <c r="B2517" s="5" t="s">
        <v>91</v>
      </c>
      <c r="C2517" s="6">
        <v>77901</v>
      </c>
      <c r="D2517" t="s">
        <v>81</v>
      </c>
      <c r="E2517">
        <v>105166</v>
      </c>
      <c r="F2517" s="5" t="s">
        <v>58</v>
      </c>
      <c r="G2517" s="5" t="s">
        <v>59</v>
      </c>
      <c r="H2517" s="5" t="s">
        <v>82</v>
      </c>
      <c r="I2517" t="s">
        <v>26</v>
      </c>
      <c r="J2517" t="s">
        <v>82</v>
      </c>
      <c r="K2517">
        <v>100</v>
      </c>
      <c r="L2517" s="5" t="s">
        <v>5125</v>
      </c>
      <c r="M2517" s="5" t="s">
        <v>28</v>
      </c>
      <c r="N2517">
        <v>0</v>
      </c>
      <c r="O2517" t="s">
        <v>135</v>
      </c>
      <c r="P2517" s="1">
        <v>45583</v>
      </c>
      <c r="Q2517" s="1">
        <v>45629</v>
      </c>
      <c r="R2517">
        <v>2251</v>
      </c>
      <c r="S2517" s="4">
        <v>7.8</v>
      </c>
      <c r="T2517" t="s">
        <v>210</v>
      </c>
    </row>
    <row r="2518" spans="1:20" x14ac:dyDescent="0.35">
      <c r="A2518" t="s">
        <v>5126</v>
      </c>
      <c r="B2518" s="5" t="s">
        <v>28802</v>
      </c>
      <c r="C2518" s="6">
        <v>94620</v>
      </c>
      <c r="D2518" t="s">
        <v>65</v>
      </c>
      <c r="E2518">
        <v>123006</v>
      </c>
      <c r="F2518" s="5" t="s">
        <v>58</v>
      </c>
      <c r="G2518" s="5" t="s">
        <v>24</v>
      </c>
      <c r="H2518" s="5" t="s">
        <v>67</v>
      </c>
      <c r="I2518" t="s">
        <v>35</v>
      </c>
      <c r="J2518" t="s">
        <v>1211</v>
      </c>
      <c r="K2518">
        <v>100</v>
      </c>
      <c r="L2518" s="5" t="s">
        <v>5127</v>
      </c>
      <c r="M2518" s="5" t="s">
        <v>28</v>
      </c>
      <c r="N2518">
        <v>1</v>
      </c>
      <c r="O2518" t="s">
        <v>46</v>
      </c>
      <c r="P2518" s="1">
        <v>45557</v>
      </c>
      <c r="Q2518" s="1">
        <v>45630</v>
      </c>
      <c r="R2518">
        <v>1019</v>
      </c>
      <c r="S2518" s="4">
        <v>8.6</v>
      </c>
      <c r="T2518" t="s">
        <v>38</v>
      </c>
    </row>
    <row r="2519" spans="1:20" x14ac:dyDescent="0.35">
      <c r="A2519" t="s">
        <v>5128</v>
      </c>
      <c r="B2519" s="5" t="s">
        <v>105</v>
      </c>
      <c r="C2519" s="6">
        <v>162374</v>
      </c>
      <c r="D2519" t="s">
        <v>92</v>
      </c>
      <c r="E2519">
        <v>121781</v>
      </c>
      <c r="F2519" s="5" t="s">
        <v>66</v>
      </c>
      <c r="G2519" s="5" t="s">
        <v>42</v>
      </c>
      <c r="H2519" s="5" t="s">
        <v>93</v>
      </c>
      <c r="I2519" t="s">
        <v>35</v>
      </c>
      <c r="J2519" t="s">
        <v>93</v>
      </c>
      <c r="K2519">
        <v>50</v>
      </c>
      <c r="L2519" s="5" t="s">
        <v>5129</v>
      </c>
      <c r="M2519" s="5" t="s">
        <v>28</v>
      </c>
      <c r="N2519">
        <v>9</v>
      </c>
      <c r="O2519" t="s">
        <v>167</v>
      </c>
      <c r="P2519" s="1">
        <v>45359</v>
      </c>
      <c r="Q2519" s="1">
        <v>45398</v>
      </c>
      <c r="R2519">
        <v>1503</v>
      </c>
      <c r="S2519" s="4">
        <v>9.9</v>
      </c>
      <c r="T2519" t="s">
        <v>210</v>
      </c>
    </row>
    <row r="2520" spans="1:20" x14ac:dyDescent="0.35">
      <c r="A2520" t="s">
        <v>5130</v>
      </c>
      <c r="B2520" s="5" t="s">
        <v>40</v>
      </c>
      <c r="C2520" s="6">
        <v>85536</v>
      </c>
      <c r="D2520" t="s">
        <v>22</v>
      </c>
      <c r="E2520">
        <v>85536</v>
      </c>
      <c r="F2520" s="5" t="s">
        <v>58</v>
      </c>
      <c r="G2520" s="5" t="s">
        <v>51</v>
      </c>
      <c r="H2520" s="5" t="s">
        <v>52</v>
      </c>
      <c r="I2520" t="s">
        <v>35</v>
      </c>
      <c r="J2520" t="s">
        <v>52</v>
      </c>
      <c r="K2520">
        <v>100</v>
      </c>
      <c r="L2520" s="5" t="s">
        <v>5131</v>
      </c>
      <c r="M2520" s="5" t="s">
        <v>54</v>
      </c>
      <c r="N2520">
        <v>1</v>
      </c>
      <c r="O2520" t="s">
        <v>46</v>
      </c>
      <c r="P2520" s="1">
        <v>45676</v>
      </c>
      <c r="Q2520" s="1">
        <v>45733</v>
      </c>
      <c r="R2520">
        <v>1202</v>
      </c>
      <c r="S2520" s="4">
        <v>5.8</v>
      </c>
      <c r="T2520" t="s">
        <v>153</v>
      </c>
    </row>
    <row r="2521" spans="1:20" x14ac:dyDescent="0.35">
      <c r="A2521" t="s">
        <v>5132</v>
      </c>
      <c r="B2521" s="5" t="s">
        <v>28802</v>
      </c>
      <c r="C2521" s="6">
        <v>132794</v>
      </c>
      <c r="D2521" t="s">
        <v>92</v>
      </c>
      <c r="E2521">
        <v>99596</v>
      </c>
      <c r="F2521" s="5" t="s">
        <v>66</v>
      </c>
      <c r="G2521" s="5" t="s">
        <v>24</v>
      </c>
      <c r="H2521" s="5" t="s">
        <v>93</v>
      </c>
      <c r="I2521" t="s">
        <v>26</v>
      </c>
      <c r="J2521" t="s">
        <v>101</v>
      </c>
      <c r="K2521">
        <v>100</v>
      </c>
      <c r="L2521" s="5" t="s">
        <v>5133</v>
      </c>
      <c r="M2521" s="5" t="s">
        <v>54</v>
      </c>
      <c r="N2521">
        <v>7</v>
      </c>
      <c r="O2521" t="s">
        <v>107</v>
      </c>
      <c r="P2521" s="1">
        <v>45572</v>
      </c>
      <c r="Q2521" s="1">
        <v>45631</v>
      </c>
      <c r="R2521">
        <v>1060</v>
      </c>
      <c r="S2521" s="4">
        <v>10</v>
      </c>
      <c r="T2521" t="s">
        <v>47</v>
      </c>
    </row>
    <row r="2522" spans="1:20" x14ac:dyDescent="0.35">
      <c r="A2522" t="s">
        <v>5134</v>
      </c>
      <c r="B2522" s="5" t="s">
        <v>32</v>
      </c>
      <c r="C2522" s="6">
        <v>51202</v>
      </c>
      <c r="D2522" t="s">
        <v>74</v>
      </c>
      <c r="E2522">
        <v>64003</v>
      </c>
      <c r="F2522" s="5" t="s">
        <v>58</v>
      </c>
      <c r="G2522" s="5" t="s">
        <v>42</v>
      </c>
      <c r="H2522" s="5" t="s">
        <v>75</v>
      </c>
      <c r="I2522" t="s">
        <v>44</v>
      </c>
      <c r="J2522" t="s">
        <v>75</v>
      </c>
      <c r="K2522">
        <v>50</v>
      </c>
      <c r="L2522" s="5" t="s">
        <v>5135</v>
      </c>
      <c r="M2522" s="5" t="s">
        <v>54</v>
      </c>
      <c r="N2522">
        <v>0</v>
      </c>
      <c r="O2522" t="s">
        <v>29</v>
      </c>
      <c r="P2522" s="1">
        <v>45452</v>
      </c>
      <c r="Q2522" s="1">
        <v>45499</v>
      </c>
      <c r="R2522">
        <v>2084</v>
      </c>
      <c r="S2522" s="4">
        <v>9</v>
      </c>
      <c r="T2522" t="s">
        <v>103</v>
      </c>
    </row>
    <row r="2523" spans="1:20" x14ac:dyDescent="0.35">
      <c r="A2523" t="s">
        <v>5136</v>
      </c>
      <c r="B2523" s="5" t="s">
        <v>28800</v>
      </c>
      <c r="C2523" s="6">
        <v>105407</v>
      </c>
      <c r="D2523" t="s">
        <v>22</v>
      </c>
      <c r="E2523">
        <v>105407</v>
      </c>
      <c r="F2523" s="5" t="s">
        <v>50</v>
      </c>
      <c r="G2523" s="5" t="s">
        <v>42</v>
      </c>
      <c r="H2523" s="5" t="s">
        <v>129</v>
      </c>
      <c r="I2523" t="s">
        <v>26</v>
      </c>
      <c r="J2523" t="s">
        <v>129</v>
      </c>
      <c r="K2523">
        <v>0</v>
      </c>
      <c r="L2523" s="5" t="s">
        <v>5137</v>
      </c>
      <c r="M2523" s="5" t="s">
        <v>37</v>
      </c>
      <c r="N2523">
        <v>3</v>
      </c>
      <c r="O2523" t="s">
        <v>71</v>
      </c>
      <c r="P2523" s="1">
        <v>45488</v>
      </c>
      <c r="Q2523" s="1">
        <v>45505</v>
      </c>
      <c r="R2523">
        <v>515</v>
      </c>
      <c r="S2523" s="4">
        <v>6.2</v>
      </c>
      <c r="T2523" t="s">
        <v>243</v>
      </c>
    </row>
    <row r="2524" spans="1:20" x14ac:dyDescent="0.35">
      <c r="A2524" t="s">
        <v>5138</v>
      </c>
      <c r="B2524" s="5" t="s">
        <v>217</v>
      </c>
      <c r="C2524" s="6">
        <v>94037</v>
      </c>
      <c r="D2524" t="s">
        <v>22</v>
      </c>
      <c r="E2524">
        <v>94037</v>
      </c>
      <c r="F2524" s="5" t="s">
        <v>50</v>
      </c>
      <c r="G2524" s="5" t="s">
        <v>42</v>
      </c>
      <c r="H2524" s="5" t="s">
        <v>52</v>
      </c>
      <c r="I2524" t="s">
        <v>26</v>
      </c>
      <c r="J2524" t="s">
        <v>52</v>
      </c>
      <c r="K2524">
        <v>50</v>
      </c>
      <c r="L2524" s="5" t="s">
        <v>5139</v>
      </c>
      <c r="M2524" s="5" t="s">
        <v>28</v>
      </c>
      <c r="N2524">
        <v>3</v>
      </c>
      <c r="O2524" t="s">
        <v>46</v>
      </c>
      <c r="P2524" s="1">
        <v>45488</v>
      </c>
      <c r="Q2524" s="1">
        <v>45508</v>
      </c>
      <c r="R2524">
        <v>2256</v>
      </c>
      <c r="S2524" s="4">
        <v>7.6</v>
      </c>
      <c r="T2524" t="s">
        <v>63</v>
      </c>
    </row>
    <row r="2525" spans="1:20" x14ac:dyDescent="0.35">
      <c r="A2525" t="s">
        <v>5140</v>
      </c>
      <c r="B2525" s="5" t="s">
        <v>40</v>
      </c>
      <c r="C2525" s="6">
        <v>206898</v>
      </c>
      <c r="D2525" t="s">
        <v>41</v>
      </c>
      <c r="E2525">
        <v>175863</v>
      </c>
      <c r="F2525" s="5" t="s">
        <v>23</v>
      </c>
      <c r="G2525" s="5" t="s">
        <v>59</v>
      </c>
      <c r="H2525" s="5" t="s">
        <v>151</v>
      </c>
      <c r="I2525" t="s">
        <v>44</v>
      </c>
      <c r="J2525" t="s">
        <v>151</v>
      </c>
      <c r="K2525">
        <v>100</v>
      </c>
      <c r="L2525" s="5" t="s">
        <v>5141</v>
      </c>
      <c r="M2525" s="5" t="s">
        <v>28</v>
      </c>
      <c r="N2525">
        <v>13</v>
      </c>
      <c r="O2525" t="s">
        <v>112</v>
      </c>
      <c r="P2525" s="1">
        <v>45301</v>
      </c>
      <c r="Q2525" s="1">
        <v>45365</v>
      </c>
      <c r="R2525">
        <v>527</v>
      </c>
      <c r="S2525" s="4">
        <v>9.1</v>
      </c>
      <c r="T2525" t="s">
        <v>277</v>
      </c>
    </row>
    <row r="2526" spans="1:20" x14ac:dyDescent="0.35">
      <c r="A2526" t="s">
        <v>5142</v>
      </c>
      <c r="B2526" s="5" t="s">
        <v>100</v>
      </c>
      <c r="C2526" s="6">
        <v>243562</v>
      </c>
      <c r="D2526" t="s">
        <v>120</v>
      </c>
      <c r="E2526">
        <v>219206</v>
      </c>
      <c r="F2526" s="5" t="s">
        <v>23</v>
      </c>
      <c r="G2526" s="5" t="s">
        <v>24</v>
      </c>
      <c r="H2526" s="5" t="s">
        <v>121</v>
      </c>
      <c r="I2526" t="s">
        <v>26</v>
      </c>
      <c r="J2526" t="s">
        <v>121</v>
      </c>
      <c r="K2526">
        <v>0</v>
      </c>
      <c r="L2526" s="5" t="s">
        <v>5143</v>
      </c>
      <c r="M2526" s="5" t="s">
        <v>70</v>
      </c>
      <c r="N2526">
        <v>19</v>
      </c>
      <c r="O2526" t="s">
        <v>107</v>
      </c>
      <c r="P2526" s="1">
        <v>45323</v>
      </c>
      <c r="Q2526" s="1">
        <v>45337</v>
      </c>
      <c r="R2526">
        <v>1421</v>
      </c>
      <c r="S2526" s="4">
        <v>5</v>
      </c>
      <c r="T2526" t="s">
        <v>103</v>
      </c>
    </row>
    <row r="2527" spans="1:20" x14ac:dyDescent="0.35">
      <c r="A2527" t="s">
        <v>5144</v>
      </c>
      <c r="B2527" s="5" t="s">
        <v>174</v>
      </c>
      <c r="C2527" s="6">
        <v>51859</v>
      </c>
      <c r="D2527" t="s">
        <v>22</v>
      </c>
      <c r="E2527">
        <v>51859</v>
      </c>
      <c r="F2527" s="5" t="s">
        <v>58</v>
      </c>
      <c r="G2527" s="5" t="s">
        <v>24</v>
      </c>
      <c r="H2527" s="5" t="s">
        <v>129</v>
      </c>
      <c r="I2527" t="s">
        <v>44</v>
      </c>
      <c r="J2527" t="s">
        <v>192</v>
      </c>
      <c r="K2527">
        <v>100</v>
      </c>
      <c r="L2527" s="5" t="s">
        <v>5145</v>
      </c>
      <c r="M2527" s="5" t="s">
        <v>70</v>
      </c>
      <c r="N2527">
        <v>1</v>
      </c>
      <c r="O2527" t="s">
        <v>71</v>
      </c>
      <c r="P2527" s="1">
        <v>45725</v>
      </c>
      <c r="Q2527" s="1">
        <v>45744</v>
      </c>
      <c r="R2527">
        <v>1458</v>
      </c>
      <c r="S2527" s="4">
        <v>8.8000000000000007</v>
      </c>
      <c r="T2527" t="s">
        <v>47</v>
      </c>
    </row>
    <row r="2528" spans="1:20" x14ac:dyDescent="0.35">
      <c r="A2528" t="s">
        <v>5146</v>
      </c>
      <c r="B2528" s="5" t="s">
        <v>145</v>
      </c>
      <c r="C2528" s="6">
        <v>86795</v>
      </c>
      <c r="D2528" t="s">
        <v>22</v>
      </c>
      <c r="E2528">
        <v>86795</v>
      </c>
      <c r="F2528" s="5" t="s">
        <v>50</v>
      </c>
      <c r="G2528" s="5" t="s">
        <v>24</v>
      </c>
      <c r="H2528" s="5" t="s">
        <v>25</v>
      </c>
      <c r="I2528" t="s">
        <v>44</v>
      </c>
      <c r="J2528" t="s">
        <v>25</v>
      </c>
      <c r="K2528">
        <v>100</v>
      </c>
      <c r="L2528" s="5" t="s">
        <v>5147</v>
      </c>
      <c r="M2528" s="5" t="s">
        <v>37</v>
      </c>
      <c r="N2528">
        <v>4</v>
      </c>
      <c r="O2528" t="s">
        <v>167</v>
      </c>
      <c r="P2528" s="1">
        <v>45506</v>
      </c>
      <c r="Q2528" s="1">
        <v>45555</v>
      </c>
      <c r="R2528">
        <v>659</v>
      </c>
      <c r="S2528" s="4">
        <v>9.1</v>
      </c>
      <c r="T2528" t="s">
        <v>277</v>
      </c>
    </row>
    <row r="2529" spans="1:20" x14ac:dyDescent="0.35">
      <c r="A2529" t="s">
        <v>5148</v>
      </c>
      <c r="B2529" s="5" t="s">
        <v>28802</v>
      </c>
      <c r="C2529" s="6">
        <v>81483</v>
      </c>
      <c r="D2529" t="s">
        <v>41</v>
      </c>
      <c r="E2529">
        <v>69261</v>
      </c>
      <c r="F2529" s="5" t="s">
        <v>50</v>
      </c>
      <c r="G2529" s="5" t="s">
        <v>42</v>
      </c>
      <c r="H2529" s="5" t="s">
        <v>43</v>
      </c>
      <c r="I2529" t="s">
        <v>26</v>
      </c>
      <c r="J2529" t="s">
        <v>129</v>
      </c>
      <c r="K2529">
        <v>50</v>
      </c>
      <c r="L2529" s="5" t="s">
        <v>160</v>
      </c>
      <c r="M2529" s="5" t="s">
        <v>37</v>
      </c>
      <c r="N2529">
        <v>4</v>
      </c>
      <c r="O2529" t="s">
        <v>78</v>
      </c>
      <c r="P2529" s="1">
        <v>45742</v>
      </c>
      <c r="Q2529" s="1">
        <v>45760</v>
      </c>
      <c r="R2529">
        <v>1391</v>
      </c>
      <c r="S2529" s="4">
        <v>9.8000000000000007</v>
      </c>
      <c r="T2529" t="s">
        <v>79</v>
      </c>
    </row>
    <row r="2530" spans="1:20" x14ac:dyDescent="0.35">
      <c r="A2530" t="s">
        <v>5149</v>
      </c>
      <c r="B2530" s="5" t="s">
        <v>145</v>
      </c>
      <c r="C2530" s="6">
        <v>269686</v>
      </c>
      <c r="D2530" t="s">
        <v>120</v>
      </c>
      <c r="E2530">
        <v>242717</v>
      </c>
      <c r="F2530" s="5" t="s">
        <v>23</v>
      </c>
      <c r="G2530" s="5" t="s">
        <v>24</v>
      </c>
      <c r="H2530" s="5" t="s">
        <v>121</v>
      </c>
      <c r="I2530" t="s">
        <v>26</v>
      </c>
      <c r="J2530" t="s">
        <v>291</v>
      </c>
      <c r="K2530">
        <v>50</v>
      </c>
      <c r="L2530" s="5" t="s">
        <v>5150</v>
      </c>
      <c r="M2530" s="5" t="s">
        <v>54</v>
      </c>
      <c r="N2530">
        <v>10</v>
      </c>
      <c r="O2530" t="s">
        <v>112</v>
      </c>
      <c r="P2530" s="1">
        <v>45564</v>
      </c>
      <c r="Q2530" s="1">
        <v>45582</v>
      </c>
      <c r="R2530">
        <v>1421</v>
      </c>
      <c r="S2530" s="4">
        <v>9.8000000000000007</v>
      </c>
      <c r="T2530" t="s">
        <v>79</v>
      </c>
    </row>
    <row r="2531" spans="1:20" x14ac:dyDescent="0.35">
      <c r="A2531" t="s">
        <v>5151</v>
      </c>
      <c r="B2531" s="5" t="s">
        <v>28802</v>
      </c>
      <c r="C2531" s="6">
        <v>55579</v>
      </c>
      <c r="D2531" t="s">
        <v>22</v>
      </c>
      <c r="E2531">
        <v>55579</v>
      </c>
      <c r="F2531" s="5" t="s">
        <v>58</v>
      </c>
      <c r="G2531" s="5" t="s">
        <v>24</v>
      </c>
      <c r="H2531" s="5" t="s">
        <v>165</v>
      </c>
      <c r="I2531" t="s">
        <v>44</v>
      </c>
      <c r="J2531" t="s">
        <v>165</v>
      </c>
      <c r="K2531">
        <v>50</v>
      </c>
      <c r="L2531" s="5" t="s">
        <v>5152</v>
      </c>
      <c r="M2531" s="5" t="s">
        <v>70</v>
      </c>
      <c r="N2531">
        <v>0</v>
      </c>
      <c r="O2531" t="s">
        <v>131</v>
      </c>
      <c r="P2531" s="1">
        <v>45578</v>
      </c>
      <c r="Q2531" s="1">
        <v>45601</v>
      </c>
      <c r="R2531">
        <v>1101</v>
      </c>
      <c r="S2531" s="4">
        <v>8.8000000000000007</v>
      </c>
      <c r="T2531" t="s">
        <v>118</v>
      </c>
    </row>
    <row r="2532" spans="1:20" x14ac:dyDescent="0.35">
      <c r="A2532" t="s">
        <v>5153</v>
      </c>
      <c r="B2532" s="5" t="s">
        <v>28801</v>
      </c>
      <c r="C2532" s="6">
        <v>60607</v>
      </c>
      <c r="D2532" t="s">
        <v>22</v>
      </c>
      <c r="E2532">
        <v>60607</v>
      </c>
      <c r="F2532" s="5" t="s">
        <v>58</v>
      </c>
      <c r="G2532" s="5" t="s">
        <v>59</v>
      </c>
      <c r="H2532" s="5" t="s">
        <v>129</v>
      </c>
      <c r="I2532" t="s">
        <v>35</v>
      </c>
      <c r="J2532" t="s">
        <v>129</v>
      </c>
      <c r="K2532">
        <v>0</v>
      </c>
      <c r="L2532" s="5" t="s">
        <v>5154</v>
      </c>
      <c r="M2532" s="5" t="s">
        <v>54</v>
      </c>
      <c r="N2532">
        <v>0</v>
      </c>
      <c r="O2532" t="s">
        <v>135</v>
      </c>
      <c r="P2532" s="1">
        <v>45642</v>
      </c>
      <c r="Q2532" s="1">
        <v>45706</v>
      </c>
      <c r="R2532">
        <v>2279</v>
      </c>
      <c r="S2532" s="4">
        <v>5.8</v>
      </c>
      <c r="T2532" t="s">
        <v>103</v>
      </c>
    </row>
    <row r="2533" spans="1:20" x14ac:dyDescent="0.35">
      <c r="A2533" t="s">
        <v>5155</v>
      </c>
      <c r="B2533" s="5" t="s">
        <v>217</v>
      </c>
      <c r="C2533" s="6">
        <v>131631</v>
      </c>
      <c r="D2533" t="s">
        <v>41</v>
      </c>
      <c r="E2533">
        <v>111886</v>
      </c>
      <c r="F2533" s="5" t="s">
        <v>66</v>
      </c>
      <c r="G2533" s="5" t="s">
        <v>24</v>
      </c>
      <c r="H2533" s="5" t="s">
        <v>43</v>
      </c>
      <c r="I2533" t="s">
        <v>26</v>
      </c>
      <c r="J2533" t="s">
        <v>43</v>
      </c>
      <c r="K2533">
        <v>50</v>
      </c>
      <c r="L2533" s="5" t="s">
        <v>5156</v>
      </c>
      <c r="M2533" s="5" t="s">
        <v>28</v>
      </c>
      <c r="N2533">
        <v>7</v>
      </c>
      <c r="O2533" t="s">
        <v>172</v>
      </c>
      <c r="P2533" s="1">
        <v>45516</v>
      </c>
      <c r="Q2533" s="1">
        <v>45547</v>
      </c>
      <c r="R2533">
        <v>697</v>
      </c>
      <c r="S2533" s="4">
        <v>8.4</v>
      </c>
      <c r="T2533" t="s">
        <v>95</v>
      </c>
    </row>
    <row r="2534" spans="1:20" x14ac:dyDescent="0.35">
      <c r="A2534" t="s">
        <v>5157</v>
      </c>
      <c r="B2534" s="5" t="s">
        <v>91</v>
      </c>
      <c r="C2534" s="6">
        <v>54944</v>
      </c>
      <c r="D2534" t="s">
        <v>41</v>
      </c>
      <c r="E2534">
        <v>46702</v>
      </c>
      <c r="F2534" s="5" t="s">
        <v>58</v>
      </c>
      <c r="G2534" s="5" t="s">
        <v>59</v>
      </c>
      <c r="H2534" s="5" t="s">
        <v>43</v>
      </c>
      <c r="I2534" t="s">
        <v>44</v>
      </c>
      <c r="J2534" t="s">
        <v>43</v>
      </c>
      <c r="K2534">
        <v>100</v>
      </c>
      <c r="L2534" s="5" t="s">
        <v>5158</v>
      </c>
      <c r="M2534" s="5" t="s">
        <v>37</v>
      </c>
      <c r="N2534">
        <v>0</v>
      </c>
      <c r="O2534" t="s">
        <v>135</v>
      </c>
      <c r="P2534" s="1">
        <v>45678</v>
      </c>
      <c r="Q2534" s="1">
        <v>45745</v>
      </c>
      <c r="R2534">
        <v>975</v>
      </c>
      <c r="S2534" s="4">
        <v>7</v>
      </c>
      <c r="T2534" t="s">
        <v>55</v>
      </c>
    </row>
    <row r="2535" spans="1:20" x14ac:dyDescent="0.35">
      <c r="A2535" t="s">
        <v>5159</v>
      </c>
      <c r="B2535" s="5" t="s">
        <v>28801</v>
      </c>
      <c r="C2535" s="6">
        <v>191195</v>
      </c>
      <c r="D2535" t="s">
        <v>120</v>
      </c>
      <c r="E2535">
        <v>172076</v>
      </c>
      <c r="F2535" s="5" t="s">
        <v>66</v>
      </c>
      <c r="G2535" s="5" t="s">
        <v>24</v>
      </c>
      <c r="H2535" s="5" t="s">
        <v>121</v>
      </c>
      <c r="I2535" t="s">
        <v>26</v>
      </c>
      <c r="J2535" t="s">
        <v>121</v>
      </c>
      <c r="K2535">
        <v>100</v>
      </c>
      <c r="L2535" s="5" t="s">
        <v>5160</v>
      </c>
      <c r="M2535" s="5" t="s">
        <v>70</v>
      </c>
      <c r="N2535">
        <v>5</v>
      </c>
      <c r="O2535" t="s">
        <v>112</v>
      </c>
      <c r="P2535" s="1">
        <v>45628</v>
      </c>
      <c r="Q2535" s="1">
        <v>45650</v>
      </c>
      <c r="R2535">
        <v>2199</v>
      </c>
      <c r="S2535" s="4">
        <v>5.2</v>
      </c>
      <c r="T2535" t="s">
        <v>79</v>
      </c>
    </row>
    <row r="2536" spans="1:20" x14ac:dyDescent="0.35">
      <c r="A2536" t="s">
        <v>5161</v>
      </c>
      <c r="B2536" s="5" t="s">
        <v>40</v>
      </c>
      <c r="C2536" s="6">
        <v>120333</v>
      </c>
      <c r="D2536" t="s">
        <v>74</v>
      </c>
      <c r="E2536">
        <v>150416</v>
      </c>
      <c r="F2536" s="5" t="s">
        <v>23</v>
      </c>
      <c r="G2536" s="5" t="s">
        <v>59</v>
      </c>
      <c r="H2536" s="5" t="s">
        <v>75</v>
      </c>
      <c r="I2536" t="s">
        <v>44</v>
      </c>
      <c r="J2536" t="s">
        <v>629</v>
      </c>
      <c r="K2536">
        <v>100</v>
      </c>
      <c r="L2536" s="5" t="s">
        <v>5162</v>
      </c>
      <c r="M2536" s="5" t="s">
        <v>70</v>
      </c>
      <c r="N2536">
        <v>13</v>
      </c>
      <c r="O2536" t="s">
        <v>88</v>
      </c>
      <c r="P2536" s="1">
        <v>45311</v>
      </c>
      <c r="Q2536" s="1">
        <v>45325</v>
      </c>
      <c r="R2536">
        <v>2326</v>
      </c>
      <c r="S2536" s="4">
        <v>7.2</v>
      </c>
      <c r="T2536" t="s">
        <v>210</v>
      </c>
    </row>
    <row r="2537" spans="1:20" x14ac:dyDescent="0.35">
      <c r="A2537" t="s">
        <v>5163</v>
      </c>
      <c r="B2537" s="5" t="s">
        <v>100</v>
      </c>
      <c r="C2537" s="6">
        <v>65699</v>
      </c>
      <c r="D2537" t="s">
        <v>22</v>
      </c>
      <c r="E2537">
        <v>65699</v>
      </c>
      <c r="F2537" s="5" t="s">
        <v>23</v>
      </c>
      <c r="G2537" s="5" t="s">
        <v>59</v>
      </c>
      <c r="H2537" s="5" t="s">
        <v>157</v>
      </c>
      <c r="I2537" t="s">
        <v>44</v>
      </c>
      <c r="J2537" t="s">
        <v>157</v>
      </c>
      <c r="K2537">
        <v>0</v>
      </c>
      <c r="L2537" s="5" t="s">
        <v>5164</v>
      </c>
      <c r="M2537" s="5" t="s">
        <v>28</v>
      </c>
      <c r="N2537">
        <v>17</v>
      </c>
      <c r="O2537" t="s">
        <v>107</v>
      </c>
      <c r="P2537" s="1">
        <v>45737</v>
      </c>
      <c r="Q2537" s="1">
        <v>45759</v>
      </c>
      <c r="R2537">
        <v>2252</v>
      </c>
      <c r="S2537" s="4">
        <v>6.9</v>
      </c>
      <c r="T2537" t="s">
        <v>79</v>
      </c>
    </row>
    <row r="2538" spans="1:20" x14ac:dyDescent="0.35">
      <c r="A2538" t="s">
        <v>5165</v>
      </c>
      <c r="B2538" s="5" t="s">
        <v>28802</v>
      </c>
      <c r="C2538" s="6">
        <v>64976</v>
      </c>
      <c r="D2538" t="s">
        <v>22</v>
      </c>
      <c r="E2538">
        <v>64976</v>
      </c>
      <c r="F2538" s="5" t="s">
        <v>58</v>
      </c>
      <c r="G2538" s="5" t="s">
        <v>24</v>
      </c>
      <c r="H2538" s="5" t="s">
        <v>191</v>
      </c>
      <c r="I2538" t="s">
        <v>26</v>
      </c>
      <c r="J2538" t="s">
        <v>192</v>
      </c>
      <c r="K2538">
        <v>0</v>
      </c>
      <c r="L2538" s="5" t="s">
        <v>5166</v>
      </c>
      <c r="M2538" s="5" t="s">
        <v>70</v>
      </c>
      <c r="N2538">
        <v>1</v>
      </c>
      <c r="O2538" t="s">
        <v>29</v>
      </c>
      <c r="P2538" s="1">
        <v>45328</v>
      </c>
      <c r="Q2538" s="1">
        <v>45363</v>
      </c>
      <c r="R2538">
        <v>979</v>
      </c>
      <c r="S2538" s="4">
        <v>8</v>
      </c>
      <c r="T2538" t="s">
        <v>55</v>
      </c>
    </row>
    <row r="2539" spans="1:20" x14ac:dyDescent="0.35">
      <c r="A2539" t="s">
        <v>5167</v>
      </c>
      <c r="B2539" s="5" t="s">
        <v>28802</v>
      </c>
      <c r="C2539" s="6">
        <v>209582</v>
      </c>
      <c r="D2539" t="s">
        <v>22</v>
      </c>
      <c r="E2539">
        <v>209582</v>
      </c>
      <c r="F2539" s="5" t="s">
        <v>23</v>
      </c>
      <c r="G2539" s="5" t="s">
        <v>42</v>
      </c>
      <c r="H2539" s="5" t="s">
        <v>97</v>
      </c>
      <c r="I2539" t="s">
        <v>26</v>
      </c>
      <c r="J2539" t="s">
        <v>97</v>
      </c>
      <c r="K2539">
        <v>0</v>
      </c>
      <c r="L2539" s="5" t="s">
        <v>5168</v>
      </c>
      <c r="M2539" s="5" t="s">
        <v>37</v>
      </c>
      <c r="N2539">
        <v>10</v>
      </c>
      <c r="O2539" t="s">
        <v>88</v>
      </c>
      <c r="P2539" s="1">
        <v>45703</v>
      </c>
      <c r="Q2539" s="1">
        <v>45766</v>
      </c>
      <c r="R2539">
        <v>1382</v>
      </c>
      <c r="S2539" s="4">
        <v>6.4</v>
      </c>
      <c r="T2539" t="s">
        <v>210</v>
      </c>
    </row>
    <row r="2540" spans="1:20" x14ac:dyDescent="0.35">
      <c r="A2540" t="s">
        <v>5169</v>
      </c>
      <c r="B2540" s="5" t="s">
        <v>21</v>
      </c>
      <c r="C2540" s="6">
        <v>145591</v>
      </c>
      <c r="D2540" t="s">
        <v>22</v>
      </c>
      <c r="E2540">
        <v>145591</v>
      </c>
      <c r="F2540" s="5" t="s">
        <v>66</v>
      </c>
      <c r="G2540" s="5" t="s">
        <v>24</v>
      </c>
      <c r="H2540" s="5" t="s">
        <v>101</v>
      </c>
      <c r="I2540" t="s">
        <v>44</v>
      </c>
      <c r="J2540" t="s">
        <v>151</v>
      </c>
      <c r="K2540">
        <v>0</v>
      </c>
      <c r="L2540" s="5" t="s">
        <v>5170</v>
      </c>
      <c r="M2540" s="5" t="s">
        <v>37</v>
      </c>
      <c r="N2540">
        <v>7</v>
      </c>
      <c r="O2540" t="s">
        <v>112</v>
      </c>
      <c r="P2540" s="1">
        <v>45528</v>
      </c>
      <c r="Q2540" s="1">
        <v>45583</v>
      </c>
      <c r="R2540">
        <v>1653</v>
      </c>
      <c r="S2540" s="4">
        <v>9.9</v>
      </c>
      <c r="T2540" t="s">
        <v>30</v>
      </c>
    </row>
    <row r="2541" spans="1:20" x14ac:dyDescent="0.35">
      <c r="A2541" t="s">
        <v>5171</v>
      </c>
      <c r="B2541" s="5" t="s">
        <v>28799</v>
      </c>
      <c r="C2541" s="6">
        <v>291098</v>
      </c>
      <c r="D2541" t="s">
        <v>22</v>
      </c>
      <c r="E2541">
        <v>291098</v>
      </c>
      <c r="F2541" s="5" t="s">
        <v>23</v>
      </c>
      <c r="G2541" s="5" t="s">
        <v>51</v>
      </c>
      <c r="H2541" s="5" t="s">
        <v>97</v>
      </c>
      <c r="I2541" t="s">
        <v>26</v>
      </c>
      <c r="J2541" t="s">
        <v>97</v>
      </c>
      <c r="K2541">
        <v>100</v>
      </c>
      <c r="L2541" s="5" t="s">
        <v>5172</v>
      </c>
      <c r="M2541" s="5" t="s">
        <v>28</v>
      </c>
      <c r="N2541">
        <v>16</v>
      </c>
      <c r="O2541" t="s">
        <v>71</v>
      </c>
      <c r="P2541" s="1">
        <v>45499</v>
      </c>
      <c r="Q2541" s="1">
        <v>45549</v>
      </c>
      <c r="R2541">
        <v>2086</v>
      </c>
      <c r="S2541" s="4">
        <v>8.6999999999999993</v>
      </c>
      <c r="T2541" t="s">
        <v>243</v>
      </c>
    </row>
    <row r="2542" spans="1:20" x14ac:dyDescent="0.35">
      <c r="A2542" t="s">
        <v>5173</v>
      </c>
      <c r="B2542" s="5" t="s">
        <v>179</v>
      </c>
      <c r="C2542" s="6">
        <v>196197</v>
      </c>
      <c r="D2542" t="s">
        <v>22</v>
      </c>
      <c r="E2542">
        <v>196197</v>
      </c>
      <c r="F2542" s="5" t="s">
        <v>23</v>
      </c>
      <c r="G2542" s="5" t="s">
        <v>59</v>
      </c>
      <c r="H2542" s="5" t="s">
        <v>25</v>
      </c>
      <c r="I2542" t="s">
        <v>35</v>
      </c>
      <c r="J2542" t="s">
        <v>25</v>
      </c>
      <c r="K2542">
        <v>50</v>
      </c>
      <c r="L2542" s="5" t="s">
        <v>5174</v>
      </c>
      <c r="M2542" s="5" t="s">
        <v>28</v>
      </c>
      <c r="N2542">
        <v>11</v>
      </c>
      <c r="O2542" t="s">
        <v>107</v>
      </c>
      <c r="P2542" s="1">
        <v>45416</v>
      </c>
      <c r="Q2542" s="1">
        <v>45430</v>
      </c>
      <c r="R2542">
        <v>2425</v>
      </c>
      <c r="S2542" s="4">
        <v>8.6999999999999993</v>
      </c>
      <c r="T2542" t="s">
        <v>47</v>
      </c>
    </row>
    <row r="2543" spans="1:20" x14ac:dyDescent="0.35">
      <c r="A2543" t="s">
        <v>5175</v>
      </c>
      <c r="B2543" s="5" t="s">
        <v>105</v>
      </c>
      <c r="C2543" s="6">
        <v>186336</v>
      </c>
      <c r="D2543" t="s">
        <v>22</v>
      </c>
      <c r="E2543">
        <v>186336</v>
      </c>
      <c r="F2543" s="5" t="s">
        <v>23</v>
      </c>
      <c r="G2543" s="5" t="s">
        <v>24</v>
      </c>
      <c r="H2543" s="5" t="s">
        <v>165</v>
      </c>
      <c r="I2543" t="s">
        <v>35</v>
      </c>
      <c r="J2543" t="s">
        <v>60</v>
      </c>
      <c r="K2543">
        <v>0</v>
      </c>
      <c r="L2543" s="5" t="s">
        <v>5176</v>
      </c>
      <c r="M2543" s="5" t="s">
        <v>37</v>
      </c>
      <c r="N2543">
        <v>10</v>
      </c>
      <c r="O2543" t="s">
        <v>112</v>
      </c>
      <c r="P2543" s="1">
        <v>45463</v>
      </c>
      <c r="Q2543" s="1">
        <v>45493</v>
      </c>
      <c r="R2543">
        <v>1557</v>
      </c>
      <c r="S2543" s="4">
        <v>5.9</v>
      </c>
      <c r="T2543" t="s">
        <v>89</v>
      </c>
    </row>
    <row r="2544" spans="1:20" x14ac:dyDescent="0.35">
      <c r="A2544" t="s">
        <v>5177</v>
      </c>
      <c r="B2544" s="5" t="s">
        <v>21</v>
      </c>
      <c r="C2544" s="6">
        <v>62080</v>
      </c>
      <c r="D2544" t="s">
        <v>22</v>
      </c>
      <c r="E2544">
        <v>62080</v>
      </c>
      <c r="F2544" s="5" t="s">
        <v>66</v>
      </c>
      <c r="G2544" s="5" t="s">
        <v>24</v>
      </c>
      <c r="H2544" s="5" t="s">
        <v>116</v>
      </c>
      <c r="I2544" t="s">
        <v>35</v>
      </c>
      <c r="J2544" t="s">
        <v>116</v>
      </c>
      <c r="K2544">
        <v>100</v>
      </c>
      <c r="L2544" s="5" t="s">
        <v>5178</v>
      </c>
      <c r="M2544" s="5" t="s">
        <v>37</v>
      </c>
      <c r="N2544">
        <v>8</v>
      </c>
      <c r="O2544" t="s">
        <v>172</v>
      </c>
      <c r="P2544" s="1">
        <v>45356</v>
      </c>
      <c r="Q2544" s="1">
        <v>45400</v>
      </c>
      <c r="R2544">
        <v>774</v>
      </c>
      <c r="S2544" s="4">
        <v>6.8</v>
      </c>
      <c r="T2544" t="s">
        <v>210</v>
      </c>
    </row>
    <row r="2545" spans="1:20" x14ac:dyDescent="0.35">
      <c r="A2545" t="s">
        <v>5179</v>
      </c>
      <c r="B2545" s="5" t="s">
        <v>28801</v>
      </c>
      <c r="C2545" s="6">
        <v>85101</v>
      </c>
      <c r="D2545" t="s">
        <v>22</v>
      </c>
      <c r="E2545">
        <v>85101</v>
      </c>
      <c r="F2545" s="5" t="s">
        <v>58</v>
      </c>
      <c r="G2545" s="5" t="s">
        <v>59</v>
      </c>
      <c r="H2545" s="5" t="s">
        <v>97</v>
      </c>
      <c r="I2545" t="s">
        <v>44</v>
      </c>
      <c r="J2545" t="s">
        <v>129</v>
      </c>
      <c r="K2545">
        <v>0</v>
      </c>
      <c r="L2545" s="5" t="s">
        <v>5180</v>
      </c>
      <c r="M2545" s="5" t="s">
        <v>28</v>
      </c>
      <c r="N2545">
        <v>1</v>
      </c>
      <c r="O2545" t="s">
        <v>112</v>
      </c>
      <c r="P2545" s="1">
        <v>45774</v>
      </c>
      <c r="Q2545" s="1">
        <v>45789</v>
      </c>
      <c r="R2545">
        <v>1077</v>
      </c>
      <c r="S2545" s="4">
        <v>7.4</v>
      </c>
      <c r="T2545" t="s">
        <v>47</v>
      </c>
    </row>
    <row r="2546" spans="1:20" x14ac:dyDescent="0.35">
      <c r="A2546" t="s">
        <v>5181</v>
      </c>
      <c r="B2546" s="5" t="s">
        <v>57</v>
      </c>
      <c r="C2546" s="6">
        <v>149817</v>
      </c>
      <c r="D2546" t="s">
        <v>81</v>
      </c>
      <c r="E2546">
        <v>202253</v>
      </c>
      <c r="F2546" s="5" t="s">
        <v>66</v>
      </c>
      <c r="G2546" s="5" t="s">
        <v>59</v>
      </c>
      <c r="H2546" s="5" t="s">
        <v>82</v>
      </c>
      <c r="I2546" t="s">
        <v>26</v>
      </c>
      <c r="J2546" t="s">
        <v>82</v>
      </c>
      <c r="K2546">
        <v>0</v>
      </c>
      <c r="L2546" s="5" t="s">
        <v>5182</v>
      </c>
      <c r="M2546" s="5" t="s">
        <v>37</v>
      </c>
      <c r="N2546">
        <v>7</v>
      </c>
      <c r="O2546" t="s">
        <v>147</v>
      </c>
      <c r="P2546" s="1">
        <v>45329</v>
      </c>
      <c r="Q2546" s="1">
        <v>45353</v>
      </c>
      <c r="R2546">
        <v>964</v>
      </c>
      <c r="S2546" s="4">
        <v>7.3</v>
      </c>
      <c r="T2546" t="s">
        <v>243</v>
      </c>
    </row>
    <row r="2547" spans="1:20" x14ac:dyDescent="0.35">
      <c r="A2547" t="s">
        <v>5183</v>
      </c>
      <c r="B2547" s="5" t="s">
        <v>28802</v>
      </c>
      <c r="C2547" s="6">
        <v>73727</v>
      </c>
      <c r="D2547" t="s">
        <v>41</v>
      </c>
      <c r="E2547">
        <v>62668</v>
      </c>
      <c r="F2547" s="5" t="s">
        <v>58</v>
      </c>
      <c r="G2547" s="5" t="s">
        <v>51</v>
      </c>
      <c r="H2547" s="5" t="s">
        <v>151</v>
      </c>
      <c r="I2547" t="s">
        <v>35</v>
      </c>
      <c r="J2547" t="s">
        <v>151</v>
      </c>
      <c r="K2547">
        <v>50</v>
      </c>
      <c r="L2547" s="5" t="s">
        <v>5184</v>
      </c>
      <c r="M2547" s="5" t="s">
        <v>28</v>
      </c>
      <c r="N2547">
        <v>0</v>
      </c>
      <c r="O2547" t="s">
        <v>167</v>
      </c>
      <c r="P2547" s="1">
        <v>45725</v>
      </c>
      <c r="Q2547" s="1">
        <v>45751</v>
      </c>
      <c r="R2547">
        <v>2292</v>
      </c>
      <c r="S2547" s="4">
        <v>6.1</v>
      </c>
      <c r="T2547" t="s">
        <v>243</v>
      </c>
    </row>
    <row r="2548" spans="1:20" x14ac:dyDescent="0.35">
      <c r="A2548" t="s">
        <v>5185</v>
      </c>
      <c r="B2548" s="5" t="s">
        <v>28800</v>
      </c>
      <c r="C2548" s="6">
        <v>95260</v>
      </c>
      <c r="D2548" t="s">
        <v>22</v>
      </c>
      <c r="E2548">
        <v>95260</v>
      </c>
      <c r="F2548" s="5" t="s">
        <v>23</v>
      </c>
      <c r="G2548" s="5" t="s">
        <v>59</v>
      </c>
      <c r="H2548" s="5" t="s">
        <v>157</v>
      </c>
      <c r="I2548" t="s">
        <v>35</v>
      </c>
      <c r="J2548" t="s">
        <v>157</v>
      </c>
      <c r="K2548">
        <v>100</v>
      </c>
      <c r="L2548" s="5" t="s">
        <v>5186</v>
      </c>
      <c r="M2548" s="5" t="s">
        <v>70</v>
      </c>
      <c r="N2548">
        <v>14</v>
      </c>
      <c r="O2548" t="s">
        <v>131</v>
      </c>
      <c r="P2548" s="1">
        <v>45557</v>
      </c>
      <c r="Q2548" s="1">
        <v>45581</v>
      </c>
      <c r="R2548">
        <v>1846</v>
      </c>
      <c r="S2548" s="4">
        <v>9.6999999999999993</v>
      </c>
      <c r="T2548" t="s">
        <v>79</v>
      </c>
    </row>
    <row r="2549" spans="1:20" x14ac:dyDescent="0.35">
      <c r="A2549" t="s">
        <v>5187</v>
      </c>
      <c r="B2549" s="5" t="s">
        <v>162</v>
      </c>
      <c r="C2549" s="6">
        <v>59469</v>
      </c>
      <c r="D2549" t="s">
        <v>22</v>
      </c>
      <c r="E2549">
        <v>59469</v>
      </c>
      <c r="F2549" s="5" t="s">
        <v>58</v>
      </c>
      <c r="G2549" s="5" t="s">
        <v>42</v>
      </c>
      <c r="H2549" s="5" t="s">
        <v>101</v>
      </c>
      <c r="I2549" t="s">
        <v>44</v>
      </c>
      <c r="J2549" t="s">
        <v>101</v>
      </c>
      <c r="K2549">
        <v>0</v>
      </c>
      <c r="L2549" s="5" t="s">
        <v>5188</v>
      </c>
      <c r="M2549" s="5" t="s">
        <v>70</v>
      </c>
      <c r="N2549">
        <v>1</v>
      </c>
      <c r="O2549" t="s">
        <v>29</v>
      </c>
      <c r="P2549" s="1">
        <v>45540</v>
      </c>
      <c r="Q2549" s="1">
        <v>45571</v>
      </c>
      <c r="R2549">
        <v>1302</v>
      </c>
      <c r="S2549" s="4">
        <v>5.0999999999999996</v>
      </c>
      <c r="T2549" t="s">
        <v>277</v>
      </c>
    </row>
    <row r="2550" spans="1:20" x14ac:dyDescent="0.35">
      <c r="A2550" t="s">
        <v>5189</v>
      </c>
      <c r="B2550" s="5" t="s">
        <v>40</v>
      </c>
      <c r="C2550" s="6">
        <v>95741</v>
      </c>
      <c r="D2550" t="s">
        <v>22</v>
      </c>
      <c r="E2550">
        <v>95741</v>
      </c>
      <c r="F2550" s="5" t="s">
        <v>50</v>
      </c>
      <c r="G2550" s="5" t="s">
        <v>42</v>
      </c>
      <c r="H2550" s="5" t="s">
        <v>129</v>
      </c>
      <c r="I2550" t="s">
        <v>44</v>
      </c>
      <c r="J2550" t="s">
        <v>129</v>
      </c>
      <c r="K2550">
        <v>50</v>
      </c>
      <c r="L2550" s="5" t="s">
        <v>5190</v>
      </c>
      <c r="M2550" s="5" t="s">
        <v>70</v>
      </c>
      <c r="N2550">
        <v>4</v>
      </c>
      <c r="O2550" t="s">
        <v>71</v>
      </c>
      <c r="P2550" s="1">
        <v>45604</v>
      </c>
      <c r="Q2550" s="1">
        <v>45625</v>
      </c>
      <c r="R2550">
        <v>836</v>
      </c>
      <c r="S2550" s="4">
        <v>6.9</v>
      </c>
      <c r="T2550" t="s">
        <v>118</v>
      </c>
    </row>
    <row r="2551" spans="1:20" x14ac:dyDescent="0.35">
      <c r="A2551" t="s">
        <v>5191</v>
      </c>
      <c r="B2551" s="5" t="s">
        <v>174</v>
      </c>
      <c r="C2551" s="6">
        <v>99330</v>
      </c>
      <c r="D2551" t="s">
        <v>120</v>
      </c>
      <c r="E2551">
        <v>89397</v>
      </c>
      <c r="F2551" s="5" t="s">
        <v>58</v>
      </c>
      <c r="G2551" s="5" t="s">
        <v>59</v>
      </c>
      <c r="H2551" s="5" t="s">
        <v>121</v>
      </c>
      <c r="I2551" t="s">
        <v>44</v>
      </c>
      <c r="J2551" t="s">
        <v>83</v>
      </c>
      <c r="K2551">
        <v>0</v>
      </c>
      <c r="L2551" s="5" t="s">
        <v>5192</v>
      </c>
      <c r="M2551" s="5" t="s">
        <v>70</v>
      </c>
      <c r="N2551">
        <v>1</v>
      </c>
      <c r="O2551" t="s">
        <v>107</v>
      </c>
      <c r="P2551" s="1">
        <v>45313</v>
      </c>
      <c r="Q2551" s="1">
        <v>45343</v>
      </c>
      <c r="R2551">
        <v>636</v>
      </c>
      <c r="S2551" s="4">
        <v>6.5</v>
      </c>
      <c r="T2551" t="s">
        <v>79</v>
      </c>
    </row>
    <row r="2552" spans="1:20" x14ac:dyDescent="0.35">
      <c r="A2552" t="s">
        <v>5193</v>
      </c>
      <c r="B2552" s="5" t="s">
        <v>40</v>
      </c>
      <c r="C2552" s="6">
        <v>169622</v>
      </c>
      <c r="D2552" t="s">
        <v>22</v>
      </c>
      <c r="E2552">
        <v>169622</v>
      </c>
      <c r="F2552" s="5" t="s">
        <v>23</v>
      </c>
      <c r="G2552" s="5" t="s">
        <v>24</v>
      </c>
      <c r="H2552" s="5" t="s">
        <v>101</v>
      </c>
      <c r="I2552" t="s">
        <v>26</v>
      </c>
      <c r="J2552" t="s">
        <v>101</v>
      </c>
      <c r="K2552">
        <v>100</v>
      </c>
      <c r="L2552" s="5" t="s">
        <v>5194</v>
      </c>
      <c r="M2552" s="5" t="s">
        <v>28</v>
      </c>
      <c r="N2552">
        <v>10</v>
      </c>
      <c r="O2552" t="s">
        <v>147</v>
      </c>
      <c r="P2552" s="1">
        <v>45757</v>
      </c>
      <c r="Q2552" s="1">
        <v>45779</v>
      </c>
      <c r="R2552">
        <v>1878</v>
      </c>
      <c r="S2552" s="4">
        <v>5.7</v>
      </c>
      <c r="T2552" t="s">
        <v>108</v>
      </c>
    </row>
    <row r="2553" spans="1:20" x14ac:dyDescent="0.35">
      <c r="A2553" t="s">
        <v>5195</v>
      </c>
      <c r="B2553" s="5" t="s">
        <v>217</v>
      </c>
      <c r="C2553" s="6">
        <v>34014</v>
      </c>
      <c r="D2553" t="s">
        <v>22</v>
      </c>
      <c r="E2553">
        <v>34014</v>
      </c>
      <c r="F2553" s="5" t="s">
        <v>50</v>
      </c>
      <c r="G2553" s="5" t="s">
        <v>42</v>
      </c>
      <c r="H2553" s="5" t="s">
        <v>116</v>
      </c>
      <c r="I2553" t="s">
        <v>35</v>
      </c>
      <c r="J2553" t="s">
        <v>116</v>
      </c>
      <c r="K2553">
        <v>0</v>
      </c>
      <c r="L2553" s="5" t="s">
        <v>5196</v>
      </c>
      <c r="M2553" s="5" t="s">
        <v>70</v>
      </c>
      <c r="N2553">
        <v>2</v>
      </c>
      <c r="O2553" t="s">
        <v>88</v>
      </c>
      <c r="P2553" s="1">
        <v>45581</v>
      </c>
      <c r="Q2553" s="1">
        <v>45621</v>
      </c>
      <c r="R2553">
        <v>2084</v>
      </c>
      <c r="S2553" s="4">
        <v>5.6</v>
      </c>
      <c r="T2553" t="s">
        <v>63</v>
      </c>
    </row>
    <row r="2554" spans="1:20" x14ac:dyDescent="0.35">
      <c r="A2554" t="s">
        <v>5197</v>
      </c>
      <c r="B2554" s="5" t="s">
        <v>100</v>
      </c>
      <c r="C2554" s="6">
        <v>48009</v>
      </c>
      <c r="D2554" t="s">
        <v>41</v>
      </c>
      <c r="E2554">
        <v>40808</v>
      </c>
      <c r="F2554" s="5" t="s">
        <v>58</v>
      </c>
      <c r="G2554" s="5" t="s">
        <v>42</v>
      </c>
      <c r="H2554" s="5" t="s">
        <v>60</v>
      </c>
      <c r="I2554" t="s">
        <v>44</v>
      </c>
      <c r="J2554" t="s">
        <v>60</v>
      </c>
      <c r="K2554">
        <v>100</v>
      </c>
      <c r="L2554" s="5" t="s">
        <v>5198</v>
      </c>
      <c r="M2554" s="5" t="s">
        <v>28</v>
      </c>
      <c r="N2554">
        <v>1</v>
      </c>
      <c r="O2554" t="s">
        <v>46</v>
      </c>
      <c r="P2554" s="1">
        <v>45463</v>
      </c>
      <c r="Q2554" s="1">
        <v>45478</v>
      </c>
      <c r="R2554">
        <v>1365</v>
      </c>
      <c r="S2554" s="4">
        <v>8.1</v>
      </c>
      <c r="T2554" t="s">
        <v>47</v>
      </c>
    </row>
    <row r="2555" spans="1:20" x14ac:dyDescent="0.35">
      <c r="A2555" t="s">
        <v>5199</v>
      </c>
      <c r="B2555" s="5" t="s">
        <v>28800</v>
      </c>
      <c r="C2555" s="6">
        <v>186879</v>
      </c>
      <c r="D2555" t="s">
        <v>22</v>
      </c>
      <c r="E2555">
        <v>186879</v>
      </c>
      <c r="F2555" s="5" t="s">
        <v>23</v>
      </c>
      <c r="G2555" s="5" t="s">
        <v>51</v>
      </c>
      <c r="H2555" s="5" t="s">
        <v>129</v>
      </c>
      <c r="I2555" t="s">
        <v>26</v>
      </c>
      <c r="J2555" t="s">
        <v>101</v>
      </c>
      <c r="K2555">
        <v>0</v>
      </c>
      <c r="L2555" s="5" t="s">
        <v>5200</v>
      </c>
      <c r="M2555" s="5" t="s">
        <v>54</v>
      </c>
      <c r="N2555">
        <v>13</v>
      </c>
      <c r="O2555" t="s">
        <v>85</v>
      </c>
      <c r="P2555" s="1">
        <v>45587</v>
      </c>
      <c r="Q2555" s="1">
        <v>45631</v>
      </c>
      <c r="R2555">
        <v>923</v>
      </c>
      <c r="S2555" s="4">
        <v>7.4</v>
      </c>
      <c r="T2555" t="s">
        <v>103</v>
      </c>
    </row>
    <row r="2556" spans="1:20" x14ac:dyDescent="0.35">
      <c r="A2556" t="s">
        <v>5201</v>
      </c>
      <c r="B2556" s="5" t="s">
        <v>91</v>
      </c>
      <c r="C2556" s="6">
        <v>43587</v>
      </c>
      <c r="D2556" t="s">
        <v>22</v>
      </c>
      <c r="E2556">
        <v>43587</v>
      </c>
      <c r="F2556" s="5" t="s">
        <v>66</v>
      </c>
      <c r="G2556" s="5" t="s">
        <v>42</v>
      </c>
      <c r="H2556" s="5" t="s">
        <v>116</v>
      </c>
      <c r="I2556" t="s">
        <v>35</v>
      </c>
      <c r="J2556" t="s">
        <v>423</v>
      </c>
      <c r="K2556">
        <v>100</v>
      </c>
      <c r="L2556" s="5" t="s">
        <v>5202</v>
      </c>
      <c r="M2556" s="5" t="s">
        <v>37</v>
      </c>
      <c r="N2556">
        <v>6</v>
      </c>
      <c r="O2556" t="s">
        <v>88</v>
      </c>
      <c r="P2556" s="1">
        <v>45476</v>
      </c>
      <c r="Q2556" s="1">
        <v>45495</v>
      </c>
      <c r="R2556">
        <v>1803</v>
      </c>
      <c r="S2556" s="4">
        <v>7.8</v>
      </c>
      <c r="T2556" t="s">
        <v>243</v>
      </c>
    </row>
    <row r="2557" spans="1:20" x14ac:dyDescent="0.35">
      <c r="A2557" t="s">
        <v>5203</v>
      </c>
      <c r="B2557" s="5" t="s">
        <v>28799</v>
      </c>
      <c r="C2557" s="6">
        <v>296908</v>
      </c>
      <c r="D2557" t="s">
        <v>22</v>
      </c>
      <c r="E2557">
        <v>296908</v>
      </c>
      <c r="F2557" s="5" t="s">
        <v>23</v>
      </c>
      <c r="G2557" s="5" t="s">
        <v>59</v>
      </c>
      <c r="H2557" s="5" t="s">
        <v>97</v>
      </c>
      <c r="I2557" t="s">
        <v>26</v>
      </c>
      <c r="J2557" t="s">
        <v>97</v>
      </c>
      <c r="K2557">
        <v>0</v>
      </c>
      <c r="L2557" s="5" t="s">
        <v>5204</v>
      </c>
      <c r="M2557" s="5" t="s">
        <v>28</v>
      </c>
      <c r="N2557">
        <v>17</v>
      </c>
      <c r="O2557" t="s">
        <v>131</v>
      </c>
      <c r="P2557" s="1">
        <v>45305</v>
      </c>
      <c r="Q2557" s="1">
        <v>45334</v>
      </c>
      <c r="R2557">
        <v>963</v>
      </c>
      <c r="S2557" s="4">
        <v>8.1999999999999993</v>
      </c>
      <c r="T2557" t="s">
        <v>95</v>
      </c>
    </row>
    <row r="2558" spans="1:20" x14ac:dyDescent="0.35">
      <c r="A2558" t="s">
        <v>5205</v>
      </c>
      <c r="B2558" s="5" t="s">
        <v>105</v>
      </c>
      <c r="C2558" s="6">
        <v>185850</v>
      </c>
      <c r="D2558" t="s">
        <v>120</v>
      </c>
      <c r="E2558">
        <v>167265</v>
      </c>
      <c r="F2558" s="5" t="s">
        <v>66</v>
      </c>
      <c r="G2558" s="5" t="s">
        <v>51</v>
      </c>
      <c r="H2558" s="5" t="s">
        <v>121</v>
      </c>
      <c r="I2558" t="s">
        <v>35</v>
      </c>
      <c r="J2558" t="s">
        <v>121</v>
      </c>
      <c r="K2558">
        <v>0</v>
      </c>
      <c r="L2558" s="5" t="s">
        <v>5206</v>
      </c>
      <c r="M2558" s="5" t="s">
        <v>28</v>
      </c>
      <c r="N2558">
        <v>9</v>
      </c>
      <c r="O2558" t="s">
        <v>172</v>
      </c>
      <c r="P2558" s="1">
        <v>45676</v>
      </c>
      <c r="Q2558" s="1">
        <v>45715</v>
      </c>
      <c r="R2558">
        <v>1056</v>
      </c>
      <c r="S2558" s="4">
        <v>9.1</v>
      </c>
      <c r="T2558" t="s">
        <v>63</v>
      </c>
    </row>
    <row r="2559" spans="1:20" x14ac:dyDescent="0.35">
      <c r="A2559" t="s">
        <v>5207</v>
      </c>
      <c r="B2559" s="5" t="s">
        <v>162</v>
      </c>
      <c r="C2559" s="6">
        <v>171053</v>
      </c>
      <c r="D2559" t="s">
        <v>74</v>
      </c>
      <c r="E2559">
        <v>213816</v>
      </c>
      <c r="F2559" s="5" t="s">
        <v>23</v>
      </c>
      <c r="G2559" s="5" t="s">
        <v>42</v>
      </c>
      <c r="H2559" s="5" t="s">
        <v>75</v>
      </c>
      <c r="I2559" t="s">
        <v>26</v>
      </c>
      <c r="J2559" t="s">
        <v>75</v>
      </c>
      <c r="K2559">
        <v>50</v>
      </c>
      <c r="L2559" s="5" t="s">
        <v>5208</v>
      </c>
      <c r="M2559" s="5" t="s">
        <v>28</v>
      </c>
      <c r="N2559">
        <v>18</v>
      </c>
      <c r="O2559" t="s">
        <v>62</v>
      </c>
      <c r="P2559" s="1">
        <v>45392</v>
      </c>
      <c r="Q2559" s="1">
        <v>45442</v>
      </c>
      <c r="R2559">
        <v>1822</v>
      </c>
      <c r="S2559" s="4">
        <v>6.7</v>
      </c>
      <c r="T2559" t="s">
        <v>47</v>
      </c>
    </row>
    <row r="2560" spans="1:20" x14ac:dyDescent="0.35">
      <c r="A2560" t="s">
        <v>5209</v>
      </c>
      <c r="B2560" s="5" t="s">
        <v>145</v>
      </c>
      <c r="C2560" s="6">
        <v>149653</v>
      </c>
      <c r="D2560" t="s">
        <v>41</v>
      </c>
      <c r="E2560">
        <v>127205</v>
      </c>
      <c r="F2560" s="5" t="s">
        <v>23</v>
      </c>
      <c r="G2560" s="5" t="s">
        <v>24</v>
      </c>
      <c r="H2560" s="5" t="s">
        <v>60</v>
      </c>
      <c r="I2560" t="s">
        <v>35</v>
      </c>
      <c r="J2560" t="s">
        <v>60</v>
      </c>
      <c r="K2560">
        <v>0</v>
      </c>
      <c r="L2560" s="5" t="s">
        <v>5210</v>
      </c>
      <c r="M2560" s="5" t="s">
        <v>54</v>
      </c>
      <c r="N2560">
        <v>13</v>
      </c>
      <c r="O2560" t="s">
        <v>29</v>
      </c>
      <c r="P2560" s="1">
        <v>45598</v>
      </c>
      <c r="Q2560" s="1">
        <v>45612</v>
      </c>
      <c r="R2560">
        <v>1909</v>
      </c>
      <c r="S2560" s="4">
        <v>5.8</v>
      </c>
      <c r="T2560" t="s">
        <v>30</v>
      </c>
    </row>
    <row r="2561" spans="1:20" x14ac:dyDescent="0.35">
      <c r="A2561" t="s">
        <v>5211</v>
      </c>
      <c r="B2561" s="5" t="s">
        <v>162</v>
      </c>
      <c r="C2561" s="6">
        <v>86772</v>
      </c>
      <c r="D2561" t="s">
        <v>22</v>
      </c>
      <c r="E2561">
        <v>86772</v>
      </c>
      <c r="F2561" s="5" t="s">
        <v>50</v>
      </c>
      <c r="G2561" s="5" t="s">
        <v>24</v>
      </c>
      <c r="H2561" s="5" t="s">
        <v>101</v>
      </c>
      <c r="I2561" t="s">
        <v>26</v>
      </c>
      <c r="J2561" t="s">
        <v>101</v>
      </c>
      <c r="K2561">
        <v>0</v>
      </c>
      <c r="L2561" s="5" t="s">
        <v>5212</v>
      </c>
      <c r="M2561" s="5" t="s">
        <v>54</v>
      </c>
      <c r="N2561">
        <v>3</v>
      </c>
      <c r="O2561" t="s">
        <v>88</v>
      </c>
      <c r="P2561" s="1">
        <v>45468</v>
      </c>
      <c r="Q2561" s="1">
        <v>45487</v>
      </c>
      <c r="R2561">
        <v>934</v>
      </c>
      <c r="S2561" s="4">
        <v>6.9</v>
      </c>
      <c r="T2561" t="s">
        <v>79</v>
      </c>
    </row>
    <row r="2562" spans="1:20" x14ac:dyDescent="0.35">
      <c r="A2562" t="s">
        <v>5213</v>
      </c>
      <c r="B2562" s="5" t="s">
        <v>28800</v>
      </c>
      <c r="C2562" s="6">
        <v>80745</v>
      </c>
      <c r="D2562" t="s">
        <v>41</v>
      </c>
      <c r="E2562">
        <v>68633</v>
      </c>
      <c r="F2562" s="5" t="s">
        <v>50</v>
      </c>
      <c r="G2562" s="5" t="s">
        <v>51</v>
      </c>
      <c r="H2562" s="5" t="s">
        <v>151</v>
      </c>
      <c r="I2562" t="s">
        <v>35</v>
      </c>
      <c r="J2562" t="s">
        <v>151</v>
      </c>
      <c r="K2562">
        <v>100</v>
      </c>
      <c r="L2562" s="5" t="s">
        <v>5214</v>
      </c>
      <c r="M2562" s="5" t="s">
        <v>70</v>
      </c>
      <c r="N2562">
        <v>4</v>
      </c>
      <c r="O2562" t="s">
        <v>112</v>
      </c>
      <c r="P2562" s="1">
        <v>45511</v>
      </c>
      <c r="Q2562" s="1">
        <v>45540</v>
      </c>
      <c r="R2562">
        <v>2274</v>
      </c>
      <c r="S2562" s="4">
        <v>7.6</v>
      </c>
      <c r="T2562" t="s">
        <v>108</v>
      </c>
    </row>
    <row r="2563" spans="1:20" x14ac:dyDescent="0.35">
      <c r="A2563" t="s">
        <v>5215</v>
      </c>
      <c r="B2563" s="5" t="s">
        <v>105</v>
      </c>
      <c r="C2563" s="6">
        <v>88333</v>
      </c>
      <c r="D2563" t="s">
        <v>74</v>
      </c>
      <c r="E2563">
        <v>110416</v>
      </c>
      <c r="F2563" s="5" t="s">
        <v>50</v>
      </c>
      <c r="G2563" s="5" t="s">
        <v>59</v>
      </c>
      <c r="H2563" s="5" t="s">
        <v>75</v>
      </c>
      <c r="I2563" t="s">
        <v>35</v>
      </c>
      <c r="J2563" t="s">
        <v>75</v>
      </c>
      <c r="K2563">
        <v>100</v>
      </c>
      <c r="L2563" s="5" t="s">
        <v>5216</v>
      </c>
      <c r="M2563" s="5" t="s">
        <v>70</v>
      </c>
      <c r="N2563">
        <v>3</v>
      </c>
      <c r="O2563" t="s">
        <v>29</v>
      </c>
      <c r="P2563" s="1">
        <v>45596</v>
      </c>
      <c r="Q2563" s="1">
        <v>45660</v>
      </c>
      <c r="R2563">
        <v>1219</v>
      </c>
      <c r="S2563" s="4">
        <v>7.5</v>
      </c>
      <c r="T2563" t="s">
        <v>47</v>
      </c>
    </row>
    <row r="2564" spans="1:20" x14ac:dyDescent="0.35">
      <c r="A2564" t="s">
        <v>5217</v>
      </c>
      <c r="B2564" s="5" t="s">
        <v>40</v>
      </c>
      <c r="C2564" s="6">
        <v>294564</v>
      </c>
      <c r="D2564" t="s">
        <v>120</v>
      </c>
      <c r="E2564">
        <v>265108</v>
      </c>
      <c r="F2564" s="5" t="s">
        <v>23</v>
      </c>
      <c r="G2564" s="5" t="s">
        <v>59</v>
      </c>
      <c r="H2564" s="5" t="s">
        <v>121</v>
      </c>
      <c r="I2564" t="s">
        <v>26</v>
      </c>
      <c r="J2564" t="s">
        <v>101</v>
      </c>
      <c r="K2564">
        <v>0</v>
      </c>
      <c r="L2564" s="5" t="s">
        <v>1405</v>
      </c>
      <c r="M2564" s="5" t="s">
        <v>70</v>
      </c>
      <c r="N2564">
        <v>16</v>
      </c>
      <c r="O2564" t="s">
        <v>112</v>
      </c>
      <c r="P2564" s="1">
        <v>45350</v>
      </c>
      <c r="Q2564" s="1">
        <v>45422</v>
      </c>
      <c r="R2564">
        <v>1523</v>
      </c>
      <c r="S2564" s="4">
        <v>9</v>
      </c>
      <c r="T2564" t="s">
        <v>95</v>
      </c>
    </row>
    <row r="2565" spans="1:20" x14ac:dyDescent="0.35">
      <c r="A2565" t="s">
        <v>5218</v>
      </c>
      <c r="B2565" s="5" t="s">
        <v>179</v>
      </c>
      <c r="C2565" s="6">
        <v>151837</v>
      </c>
      <c r="D2565" t="s">
        <v>22</v>
      </c>
      <c r="E2565">
        <v>151837</v>
      </c>
      <c r="F2565" s="5" t="s">
        <v>66</v>
      </c>
      <c r="G2565" s="5" t="s">
        <v>51</v>
      </c>
      <c r="H2565" s="5" t="s">
        <v>101</v>
      </c>
      <c r="I2565" t="s">
        <v>44</v>
      </c>
      <c r="J2565" t="s">
        <v>313</v>
      </c>
      <c r="K2565">
        <v>100</v>
      </c>
      <c r="L2565" s="5" t="s">
        <v>5219</v>
      </c>
      <c r="M2565" s="5" t="s">
        <v>70</v>
      </c>
      <c r="N2565">
        <v>6</v>
      </c>
      <c r="O2565" t="s">
        <v>46</v>
      </c>
      <c r="P2565" s="1">
        <v>45740</v>
      </c>
      <c r="Q2565" s="1">
        <v>45770</v>
      </c>
      <c r="R2565">
        <v>1538</v>
      </c>
      <c r="S2565" s="4">
        <v>6.9</v>
      </c>
      <c r="T2565" t="s">
        <v>243</v>
      </c>
    </row>
    <row r="2566" spans="1:20" x14ac:dyDescent="0.35">
      <c r="A2566" t="s">
        <v>5220</v>
      </c>
      <c r="B2566" s="5" t="s">
        <v>100</v>
      </c>
      <c r="C2566" s="6">
        <v>258351</v>
      </c>
      <c r="D2566" t="s">
        <v>22</v>
      </c>
      <c r="E2566">
        <v>258351</v>
      </c>
      <c r="F2566" s="5" t="s">
        <v>23</v>
      </c>
      <c r="G2566" s="5" t="s">
        <v>51</v>
      </c>
      <c r="H2566" s="5" t="s">
        <v>101</v>
      </c>
      <c r="I2566" t="s">
        <v>26</v>
      </c>
      <c r="J2566" t="s">
        <v>101</v>
      </c>
      <c r="K2566">
        <v>50</v>
      </c>
      <c r="L2566" s="5" t="s">
        <v>5221</v>
      </c>
      <c r="M2566" s="5" t="s">
        <v>28</v>
      </c>
      <c r="N2566">
        <v>14</v>
      </c>
      <c r="O2566" t="s">
        <v>29</v>
      </c>
      <c r="P2566" s="1">
        <v>45650</v>
      </c>
      <c r="Q2566" s="1">
        <v>45702</v>
      </c>
      <c r="R2566">
        <v>2412</v>
      </c>
      <c r="S2566" s="4">
        <v>8.3000000000000007</v>
      </c>
      <c r="T2566" t="s">
        <v>79</v>
      </c>
    </row>
    <row r="2567" spans="1:20" x14ac:dyDescent="0.35">
      <c r="A2567" t="s">
        <v>5222</v>
      </c>
      <c r="B2567" s="5" t="s">
        <v>162</v>
      </c>
      <c r="C2567" s="6">
        <v>93903</v>
      </c>
      <c r="D2567" t="s">
        <v>74</v>
      </c>
      <c r="E2567">
        <v>117379</v>
      </c>
      <c r="F2567" s="5" t="s">
        <v>66</v>
      </c>
      <c r="G2567" s="5" t="s">
        <v>42</v>
      </c>
      <c r="H2567" s="5" t="s">
        <v>75</v>
      </c>
      <c r="I2567" t="s">
        <v>44</v>
      </c>
      <c r="J2567" t="s">
        <v>75</v>
      </c>
      <c r="K2567">
        <v>50</v>
      </c>
      <c r="L2567" s="5" t="s">
        <v>5223</v>
      </c>
      <c r="M2567" s="5" t="s">
        <v>54</v>
      </c>
      <c r="N2567">
        <v>5</v>
      </c>
      <c r="O2567" t="s">
        <v>131</v>
      </c>
      <c r="P2567" s="1">
        <v>45708</v>
      </c>
      <c r="Q2567" s="1">
        <v>45764</v>
      </c>
      <c r="R2567">
        <v>968</v>
      </c>
      <c r="S2567" s="4">
        <v>5.6</v>
      </c>
      <c r="T2567" t="s">
        <v>38</v>
      </c>
    </row>
    <row r="2568" spans="1:20" x14ac:dyDescent="0.35">
      <c r="A2568" t="s">
        <v>5224</v>
      </c>
      <c r="B2568" s="5" t="s">
        <v>28799</v>
      </c>
      <c r="C2568" s="6">
        <v>129113</v>
      </c>
      <c r="D2568" t="s">
        <v>22</v>
      </c>
      <c r="E2568">
        <v>129113</v>
      </c>
      <c r="F2568" s="5" t="s">
        <v>66</v>
      </c>
      <c r="G2568" s="5" t="s">
        <v>42</v>
      </c>
      <c r="H2568" s="5" t="s">
        <v>191</v>
      </c>
      <c r="I2568" t="s">
        <v>44</v>
      </c>
      <c r="J2568" t="s">
        <v>191</v>
      </c>
      <c r="K2568">
        <v>0</v>
      </c>
      <c r="L2568" s="5" t="s">
        <v>5225</v>
      </c>
      <c r="M2568" s="5" t="s">
        <v>37</v>
      </c>
      <c r="N2568">
        <v>9</v>
      </c>
      <c r="O2568" t="s">
        <v>46</v>
      </c>
      <c r="P2568" s="1">
        <v>45565</v>
      </c>
      <c r="Q2568" s="1">
        <v>45581</v>
      </c>
      <c r="R2568">
        <v>2205</v>
      </c>
      <c r="S2568" s="4">
        <v>8.5</v>
      </c>
      <c r="T2568" t="s">
        <v>153</v>
      </c>
    </row>
    <row r="2569" spans="1:20" x14ac:dyDescent="0.35">
      <c r="A2569" t="s">
        <v>5226</v>
      </c>
      <c r="B2569" s="5" t="s">
        <v>28801</v>
      </c>
      <c r="C2569" s="6">
        <v>86397</v>
      </c>
      <c r="D2569" t="s">
        <v>41</v>
      </c>
      <c r="E2569">
        <v>73437</v>
      </c>
      <c r="F2569" s="5" t="s">
        <v>58</v>
      </c>
      <c r="G2569" s="5" t="s">
        <v>24</v>
      </c>
      <c r="H2569" s="5" t="s">
        <v>43</v>
      </c>
      <c r="I2569" t="s">
        <v>35</v>
      </c>
      <c r="J2569" t="s">
        <v>43</v>
      </c>
      <c r="K2569">
        <v>0</v>
      </c>
      <c r="L2569" s="5" t="s">
        <v>5227</v>
      </c>
      <c r="M2569" s="5" t="s">
        <v>37</v>
      </c>
      <c r="N2569">
        <v>1</v>
      </c>
      <c r="O2569" t="s">
        <v>46</v>
      </c>
      <c r="P2569" s="1">
        <v>45492</v>
      </c>
      <c r="Q2569" s="1">
        <v>45560</v>
      </c>
      <c r="R2569">
        <v>1310</v>
      </c>
      <c r="S2569" s="4">
        <v>6.3</v>
      </c>
      <c r="T2569" t="s">
        <v>243</v>
      </c>
    </row>
    <row r="2570" spans="1:20" x14ac:dyDescent="0.35">
      <c r="A2570" t="s">
        <v>5228</v>
      </c>
      <c r="B2570" s="5" t="s">
        <v>179</v>
      </c>
      <c r="C2570" s="6">
        <v>124460</v>
      </c>
      <c r="D2570" t="s">
        <v>22</v>
      </c>
      <c r="E2570">
        <v>124460</v>
      </c>
      <c r="F2570" s="5" t="s">
        <v>66</v>
      </c>
      <c r="G2570" s="5" t="s">
        <v>42</v>
      </c>
      <c r="H2570" s="5" t="s">
        <v>25</v>
      </c>
      <c r="I2570" t="s">
        <v>26</v>
      </c>
      <c r="J2570" t="s">
        <v>629</v>
      </c>
      <c r="K2570">
        <v>100</v>
      </c>
      <c r="L2570" s="5" t="s">
        <v>5229</v>
      </c>
      <c r="M2570" s="5" t="s">
        <v>70</v>
      </c>
      <c r="N2570">
        <v>9</v>
      </c>
      <c r="O2570" t="s">
        <v>112</v>
      </c>
      <c r="P2570" s="1">
        <v>45451</v>
      </c>
      <c r="Q2570" s="1">
        <v>45480</v>
      </c>
      <c r="R2570">
        <v>2132</v>
      </c>
      <c r="S2570" s="4">
        <v>9.4</v>
      </c>
      <c r="T2570" t="s">
        <v>79</v>
      </c>
    </row>
    <row r="2571" spans="1:20" x14ac:dyDescent="0.35">
      <c r="A2571" t="s">
        <v>5230</v>
      </c>
      <c r="B2571" s="5" t="s">
        <v>40</v>
      </c>
      <c r="C2571" s="6">
        <v>149448</v>
      </c>
      <c r="D2571" t="s">
        <v>41</v>
      </c>
      <c r="E2571">
        <v>127031</v>
      </c>
      <c r="F2571" s="5" t="s">
        <v>23</v>
      </c>
      <c r="G2571" s="5" t="s">
        <v>59</v>
      </c>
      <c r="H2571" s="5" t="s">
        <v>60</v>
      </c>
      <c r="I2571" t="s">
        <v>26</v>
      </c>
      <c r="J2571" t="s">
        <v>60</v>
      </c>
      <c r="K2571">
        <v>50</v>
      </c>
      <c r="L2571" s="5" t="s">
        <v>5231</v>
      </c>
      <c r="M2571" s="5" t="s">
        <v>70</v>
      </c>
      <c r="N2571">
        <v>18</v>
      </c>
      <c r="O2571" t="s">
        <v>167</v>
      </c>
      <c r="P2571" s="1">
        <v>45381</v>
      </c>
      <c r="Q2571" s="1">
        <v>45399</v>
      </c>
      <c r="R2571">
        <v>1536</v>
      </c>
      <c r="S2571" s="4">
        <v>9.8000000000000007</v>
      </c>
      <c r="T2571" t="s">
        <v>95</v>
      </c>
    </row>
    <row r="2572" spans="1:20" x14ac:dyDescent="0.35">
      <c r="A2572" t="s">
        <v>5232</v>
      </c>
      <c r="B2572" s="5" t="s">
        <v>40</v>
      </c>
      <c r="C2572" s="6">
        <v>58804</v>
      </c>
      <c r="D2572" t="s">
        <v>41</v>
      </c>
      <c r="E2572">
        <v>49983</v>
      </c>
      <c r="F2572" s="5" t="s">
        <v>58</v>
      </c>
      <c r="G2572" s="5" t="s">
        <v>24</v>
      </c>
      <c r="H2572" s="5" t="s">
        <v>43</v>
      </c>
      <c r="I2572" t="s">
        <v>26</v>
      </c>
      <c r="J2572" t="s">
        <v>43</v>
      </c>
      <c r="K2572">
        <v>0</v>
      </c>
      <c r="L2572" s="5" t="s">
        <v>5233</v>
      </c>
      <c r="M2572" s="5" t="s">
        <v>28</v>
      </c>
      <c r="N2572">
        <v>1</v>
      </c>
      <c r="O2572" t="s">
        <v>112</v>
      </c>
      <c r="P2572" s="1">
        <v>45406</v>
      </c>
      <c r="Q2572" s="1">
        <v>45462</v>
      </c>
      <c r="R2572">
        <v>609</v>
      </c>
      <c r="S2572" s="4">
        <v>7</v>
      </c>
      <c r="T2572" t="s">
        <v>38</v>
      </c>
    </row>
    <row r="2573" spans="1:20" x14ac:dyDescent="0.35">
      <c r="A2573" t="s">
        <v>5234</v>
      </c>
      <c r="B2573" s="5" t="s">
        <v>73</v>
      </c>
      <c r="C2573" s="6">
        <v>79567</v>
      </c>
      <c r="D2573" t="s">
        <v>120</v>
      </c>
      <c r="E2573">
        <v>71610</v>
      </c>
      <c r="F2573" s="5" t="s">
        <v>58</v>
      </c>
      <c r="G2573" s="5" t="s">
        <v>51</v>
      </c>
      <c r="H2573" s="5" t="s">
        <v>121</v>
      </c>
      <c r="I2573" t="s">
        <v>44</v>
      </c>
      <c r="J2573" t="s">
        <v>101</v>
      </c>
      <c r="K2573">
        <v>100</v>
      </c>
      <c r="L2573" s="5" t="s">
        <v>3150</v>
      </c>
      <c r="M2573" s="5" t="s">
        <v>54</v>
      </c>
      <c r="N2573">
        <v>0</v>
      </c>
      <c r="O2573" t="s">
        <v>167</v>
      </c>
      <c r="P2573" s="1">
        <v>45491</v>
      </c>
      <c r="Q2573" s="1">
        <v>45513</v>
      </c>
      <c r="R2573">
        <v>1174</v>
      </c>
      <c r="S2573" s="4">
        <v>7.3</v>
      </c>
      <c r="T2573" t="s">
        <v>89</v>
      </c>
    </row>
    <row r="2574" spans="1:20" x14ac:dyDescent="0.35">
      <c r="A2574" t="s">
        <v>5235</v>
      </c>
      <c r="B2574" s="5" t="s">
        <v>162</v>
      </c>
      <c r="C2574" s="6">
        <v>92586</v>
      </c>
      <c r="D2574" t="s">
        <v>41</v>
      </c>
      <c r="E2574">
        <v>78698</v>
      </c>
      <c r="F2574" s="5" t="s">
        <v>50</v>
      </c>
      <c r="G2574" s="5" t="s">
        <v>24</v>
      </c>
      <c r="H2574" s="5" t="s">
        <v>151</v>
      </c>
      <c r="I2574" t="s">
        <v>26</v>
      </c>
      <c r="J2574" t="s">
        <v>151</v>
      </c>
      <c r="K2574">
        <v>50</v>
      </c>
      <c r="L2574" s="5" t="s">
        <v>5236</v>
      </c>
      <c r="M2574" s="5" t="s">
        <v>70</v>
      </c>
      <c r="N2574">
        <v>4</v>
      </c>
      <c r="O2574" t="s">
        <v>135</v>
      </c>
      <c r="P2574" s="1">
        <v>45584</v>
      </c>
      <c r="Q2574" s="1">
        <v>45598</v>
      </c>
      <c r="R2574">
        <v>739</v>
      </c>
      <c r="S2574" s="4">
        <v>7.1</v>
      </c>
      <c r="T2574" t="s">
        <v>136</v>
      </c>
    </row>
    <row r="2575" spans="1:20" x14ac:dyDescent="0.35">
      <c r="A2575" t="s">
        <v>5237</v>
      </c>
      <c r="B2575" s="5" t="s">
        <v>40</v>
      </c>
      <c r="C2575" s="6">
        <v>88553</v>
      </c>
      <c r="D2575" t="s">
        <v>33</v>
      </c>
      <c r="E2575">
        <v>9740830</v>
      </c>
      <c r="F2575" s="5" t="s">
        <v>58</v>
      </c>
      <c r="G2575" s="5" t="s">
        <v>24</v>
      </c>
      <c r="H2575" s="5" t="s">
        <v>34</v>
      </c>
      <c r="I2575" t="s">
        <v>35</v>
      </c>
      <c r="J2575" t="s">
        <v>304</v>
      </c>
      <c r="K2575">
        <v>0</v>
      </c>
      <c r="L2575" s="5" t="s">
        <v>5238</v>
      </c>
      <c r="M2575" s="5" t="s">
        <v>28</v>
      </c>
      <c r="N2575">
        <v>0</v>
      </c>
      <c r="O2575" t="s">
        <v>62</v>
      </c>
      <c r="P2575" s="1">
        <v>45682</v>
      </c>
      <c r="Q2575" s="1">
        <v>45740</v>
      </c>
      <c r="R2575">
        <v>903</v>
      </c>
      <c r="S2575" s="4">
        <v>7</v>
      </c>
      <c r="T2575" t="s">
        <v>95</v>
      </c>
    </row>
    <row r="2576" spans="1:20" x14ac:dyDescent="0.35">
      <c r="A2576" t="s">
        <v>5239</v>
      </c>
      <c r="B2576" s="5" t="s">
        <v>100</v>
      </c>
      <c r="C2576" s="6">
        <v>180911</v>
      </c>
      <c r="D2576" t="s">
        <v>41</v>
      </c>
      <c r="E2576">
        <v>153774</v>
      </c>
      <c r="F2576" s="5" t="s">
        <v>23</v>
      </c>
      <c r="G2576" s="5" t="s">
        <v>59</v>
      </c>
      <c r="H2576" s="5" t="s">
        <v>126</v>
      </c>
      <c r="I2576" t="s">
        <v>26</v>
      </c>
      <c r="J2576" t="s">
        <v>126</v>
      </c>
      <c r="K2576">
        <v>50</v>
      </c>
      <c r="L2576" s="5" t="s">
        <v>5240</v>
      </c>
      <c r="M2576" s="5" t="s">
        <v>70</v>
      </c>
      <c r="N2576">
        <v>13</v>
      </c>
      <c r="O2576" t="s">
        <v>167</v>
      </c>
      <c r="P2576" s="1">
        <v>45564</v>
      </c>
      <c r="Q2576" s="1">
        <v>45609</v>
      </c>
      <c r="R2576">
        <v>1874</v>
      </c>
      <c r="S2576" s="4">
        <v>6.6</v>
      </c>
      <c r="T2576" t="s">
        <v>30</v>
      </c>
    </row>
    <row r="2577" spans="1:20" x14ac:dyDescent="0.35">
      <c r="A2577" t="s">
        <v>5241</v>
      </c>
      <c r="B2577" s="5" t="s">
        <v>49</v>
      </c>
      <c r="C2577" s="6">
        <v>180125</v>
      </c>
      <c r="D2577" t="s">
        <v>22</v>
      </c>
      <c r="E2577">
        <v>180125</v>
      </c>
      <c r="F2577" s="5" t="s">
        <v>66</v>
      </c>
      <c r="G2577" s="5" t="s">
        <v>51</v>
      </c>
      <c r="H2577" s="5" t="s">
        <v>101</v>
      </c>
      <c r="I2577" t="s">
        <v>35</v>
      </c>
      <c r="J2577" t="s">
        <v>101</v>
      </c>
      <c r="K2577">
        <v>100</v>
      </c>
      <c r="L2577" s="5" t="s">
        <v>5242</v>
      </c>
      <c r="M2577" s="5" t="s">
        <v>28</v>
      </c>
      <c r="N2577">
        <v>8</v>
      </c>
      <c r="O2577" t="s">
        <v>46</v>
      </c>
      <c r="P2577" s="1">
        <v>45633</v>
      </c>
      <c r="Q2577" s="1">
        <v>45647</v>
      </c>
      <c r="R2577">
        <v>2412</v>
      </c>
      <c r="S2577" s="4">
        <v>8.4</v>
      </c>
      <c r="T2577" t="s">
        <v>103</v>
      </c>
    </row>
    <row r="2578" spans="1:20" x14ac:dyDescent="0.35">
      <c r="A2578" t="s">
        <v>5243</v>
      </c>
      <c r="B2578" s="5" t="s">
        <v>49</v>
      </c>
      <c r="C2578" s="6">
        <v>52185</v>
      </c>
      <c r="D2578" t="s">
        <v>41</v>
      </c>
      <c r="E2578">
        <v>44357</v>
      </c>
      <c r="F2578" s="5" t="s">
        <v>58</v>
      </c>
      <c r="G2578" s="5" t="s">
        <v>59</v>
      </c>
      <c r="H2578" s="5" t="s">
        <v>60</v>
      </c>
      <c r="I2578" t="s">
        <v>44</v>
      </c>
      <c r="J2578" t="s">
        <v>60</v>
      </c>
      <c r="K2578">
        <v>50</v>
      </c>
      <c r="L2578" s="5" t="s">
        <v>5244</v>
      </c>
      <c r="M2578" s="5" t="s">
        <v>70</v>
      </c>
      <c r="N2578">
        <v>1</v>
      </c>
      <c r="O2578" t="s">
        <v>167</v>
      </c>
      <c r="P2578" s="1">
        <v>45470</v>
      </c>
      <c r="Q2578" s="1">
        <v>45526</v>
      </c>
      <c r="R2578">
        <v>2119</v>
      </c>
      <c r="S2578" s="4">
        <v>9.3000000000000007</v>
      </c>
      <c r="T2578" t="s">
        <v>210</v>
      </c>
    </row>
    <row r="2579" spans="1:20" x14ac:dyDescent="0.35">
      <c r="A2579" t="s">
        <v>5245</v>
      </c>
      <c r="B2579" s="5" t="s">
        <v>28800</v>
      </c>
      <c r="C2579" s="6">
        <v>246154</v>
      </c>
      <c r="D2579" t="s">
        <v>41</v>
      </c>
      <c r="E2579">
        <v>209231</v>
      </c>
      <c r="F2579" s="5" t="s">
        <v>23</v>
      </c>
      <c r="G2579" s="5" t="s">
        <v>42</v>
      </c>
      <c r="H2579" s="5" t="s">
        <v>151</v>
      </c>
      <c r="I2579" t="s">
        <v>35</v>
      </c>
      <c r="J2579" t="s">
        <v>151</v>
      </c>
      <c r="K2579">
        <v>0</v>
      </c>
      <c r="L2579" s="5" t="s">
        <v>5246</v>
      </c>
      <c r="M2579" s="5" t="s">
        <v>28</v>
      </c>
      <c r="N2579">
        <v>14</v>
      </c>
      <c r="O2579" t="s">
        <v>62</v>
      </c>
      <c r="P2579" s="1">
        <v>45662</v>
      </c>
      <c r="Q2579" s="1">
        <v>45723</v>
      </c>
      <c r="R2579">
        <v>1880</v>
      </c>
      <c r="S2579" s="4">
        <v>9.6</v>
      </c>
      <c r="T2579" t="s">
        <v>55</v>
      </c>
    </row>
    <row r="2580" spans="1:20" x14ac:dyDescent="0.35">
      <c r="A2580" t="s">
        <v>5247</v>
      </c>
      <c r="B2580" s="5" t="s">
        <v>162</v>
      </c>
      <c r="C2580" s="6">
        <v>57512</v>
      </c>
      <c r="D2580" t="s">
        <v>41</v>
      </c>
      <c r="E2580">
        <v>48885</v>
      </c>
      <c r="F2580" s="5" t="s">
        <v>58</v>
      </c>
      <c r="G2580" s="5" t="s">
        <v>51</v>
      </c>
      <c r="H2580" s="5" t="s">
        <v>126</v>
      </c>
      <c r="I2580" t="s">
        <v>26</v>
      </c>
      <c r="J2580" t="s">
        <v>82</v>
      </c>
      <c r="K2580">
        <v>100</v>
      </c>
      <c r="L2580" s="5" t="s">
        <v>5248</v>
      </c>
      <c r="M2580" s="5" t="s">
        <v>28</v>
      </c>
      <c r="N2580">
        <v>0</v>
      </c>
      <c r="O2580" t="s">
        <v>85</v>
      </c>
      <c r="P2580" s="1">
        <v>45374</v>
      </c>
      <c r="Q2580" s="1">
        <v>45401</v>
      </c>
      <c r="R2580">
        <v>575</v>
      </c>
      <c r="S2580" s="4">
        <v>6.8</v>
      </c>
      <c r="T2580" t="s">
        <v>79</v>
      </c>
    </row>
    <row r="2581" spans="1:20" x14ac:dyDescent="0.35">
      <c r="A2581" t="s">
        <v>5249</v>
      </c>
      <c r="B2581" s="5" t="s">
        <v>32</v>
      </c>
      <c r="C2581" s="6">
        <v>170182</v>
      </c>
      <c r="D2581" t="s">
        <v>120</v>
      </c>
      <c r="E2581">
        <v>153164</v>
      </c>
      <c r="F2581" s="5" t="s">
        <v>50</v>
      </c>
      <c r="G2581" s="5" t="s">
        <v>59</v>
      </c>
      <c r="H2581" s="5" t="s">
        <v>121</v>
      </c>
      <c r="I2581" t="s">
        <v>35</v>
      </c>
      <c r="J2581" t="s">
        <v>121</v>
      </c>
      <c r="K2581">
        <v>0</v>
      </c>
      <c r="L2581" s="5" t="s">
        <v>5250</v>
      </c>
      <c r="M2581" s="5" t="s">
        <v>70</v>
      </c>
      <c r="N2581">
        <v>2</v>
      </c>
      <c r="O2581" t="s">
        <v>167</v>
      </c>
      <c r="P2581" s="1">
        <v>45329</v>
      </c>
      <c r="Q2581" s="1">
        <v>45354</v>
      </c>
      <c r="R2581">
        <v>1519</v>
      </c>
      <c r="S2581" s="4">
        <v>6.4</v>
      </c>
      <c r="T2581" t="s">
        <v>38</v>
      </c>
    </row>
    <row r="2582" spans="1:20" x14ac:dyDescent="0.35">
      <c r="A2582" t="s">
        <v>5251</v>
      </c>
      <c r="B2582" s="5" t="s">
        <v>21</v>
      </c>
      <c r="C2582" s="6">
        <v>40011</v>
      </c>
      <c r="D2582" t="s">
        <v>22</v>
      </c>
      <c r="E2582">
        <v>40011</v>
      </c>
      <c r="F2582" s="5" t="s">
        <v>50</v>
      </c>
      <c r="G2582" s="5" t="s">
        <v>42</v>
      </c>
      <c r="H2582" s="5" t="s">
        <v>157</v>
      </c>
      <c r="I2582" t="s">
        <v>26</v>
      </c>
      <c r="J2582" t="s">
        <v>157</v>
      </c>
      <c r="K2582">
        <v>100</v>
      </c>
      <c r="L2582" s="5" t="s">
        <v>5252</v>
      </c>
      <c r="M2582" s="5" t="s">
        <v>28</v>
      </c>
      <c r="N2582">
        <v>3</v>
      </c>
      <c r="O2582" t="s">
        <v>62</v>
      </c>
      <c r="P2582" s="1">
        <v>45498</v>
      </c>
      <c r="Q2582" s="1">
        <v>45534</v>
      </c>
      <c r="R2582">
        <v>1950</v>
      </c>
      <c r="S2582" s="4">
        <v>9.5</v>
      </c>
      <c r="T2582" t="s">
        <v>95</v>
      </c>
    </row>
    <row r="2583" spans="1:20" x14ac:dyDescent="0.35">
      <c r="A2583" t="s">
        <v>5253</v>
      </c>
      <c r="B2583" s="5" t="s">
        <v>91</v>
      </c>
      <c r="C2583" s="6">
        <v>112165</v>
      </c>
      <c r="D2583" t="s">
        <v>92</v>
      </c>
      <c r="E2583">
        <v>84124</v>
      </c>
      <c r="F2583" s="5" t="s">
        <v>66</v>
      </c>
      <c r="G2583" s="5" t="s">
        <v>42</v>
      </c>
      <c r="H2583" s="5" t="s">
        <v>93</v>
      </c>
      <c r="I2583" t="s">
        <v>26</v>
      </c>
      <c r="J2583" t="s">
        <v>34</v>
      </c>
      <c r="K2583">
        <v>100</v>
      </c>
      <c r="L2583" s="5" t="s">
        <v>5254</v>
      </c>
      <c r="M2583" s="5" t="s">
        <v>28</v>
      </c>
      <c r="N2583">
        <v>7</v>
      </c>
      <c r="O2583" t="s">
        <v>62</v>
      </c>
      <c r="P2583" s="1">
        <v>45495</v>
      </c>
      <c r="Q2583" s="1">
        <v>45537</v>
      </c>
      <c r="R2583">
        <v>1763</v>
      </c>
      <c r="S2583" s="4">
        <v>5.6</v>
      </c>
      <c r="T2583" t="s">
        <v>210</v>
      </c>
    </row>
    <row r="2584" spans="1:20" x14ac:dyDescent="0.35">
      <c r="A2584" t="s">
        <v>5255</v>
      </c>
      <c r="B2584" s="5" t="s">
        <v>32</v>
      </c>
      <c r="C2584" s="6">
        <v>118931</v>
      </c>
      <c r="D2584" t="s">
        <v>22</v>
      </c>
      <c r="E2584">
        <v>118931</v>
      </c>
      <c r="F2584" s="5" t="s">
        <v>66</v>
      </c>
      <c r="G2584" s="5" t="s">
        <v>42</v>
      </c>
      <c r="H2584" s="5" t="s">
        <v>129</v>
      </c>
      <c r="I2584" t="s">
        <v>35</v>
      </c>
      <c r="J2584" t="s">
        <v>129</v>
      </c>
      <c r="K2584">
        <v>100</v>
      </c>
      <c r="L2584" s="5" t="s">
        <v>2794</v>
      </c>
      <c r="M2584" s="5" t="s">
        <v>54</v>
      </c>
      <c r="N2584">
        <v>8</v>
      </c>
      <c r="O2584" t="s">
        <v>88</v>
      </c>
      <c r="P2584" s="1">
        <v>45556</v>
      </c>
      <c r="Q2584" s="1">
        <v>45593</v>
      </c>
      <c r="R2584">
        <v>1210</v>
      </c>
      <c r="S2584" s="4">
        <v>9</v>
      </c>
      <c r="T2584" t="s">
        <v>55</v>
      </c>
    </row>
    <row r="2585" spans="1:20" x14ac:dyDescent="0.35">
      <c r="A2585" t="s">
        <v>5256</v>
      </c>
      <c r="B2585" s="5" t="s">
        <v>162</v>
      </c>
      <c r="C2585" s="6">
        <v>163364</v>
      </c>
      <c r="D2585" t="s">
        <v>22</v>
      </c>
      <c r="E2585">
        <v>163364</v>
      </c>
      <c r="F2585" s="5" t="s">
        <v>66</v>
      </c>
      <c r="G2585" s="5" t="s">
        <v>51</v>
      </c>
      <c r="H2585" s="5" t="s">
        <v>52</v>
      </c>
      <c r="I2585" t="s">
        <v>35</v>
      </c>
      <c r="J2585" t="s">
        <v>940</v>
      </c>
      <c r="K2585">
        <v>0</v>
      </c>
      <c r="L2585" s="5" t="s">
        <v>449</v>
      </c>
      <c r="M2585" s="5" t="s">
        <v>37</v>
      </c>
      <c r="N2585">
        <v>8</v>
      </c>
      <c r="O2585" t="s">
        <v>88</v>
      </c>
      <c r="P2585" s="1">
        <v>45663</v>
      </c>
      <c r="Q2585" s="1">
        <v>45706</v>
      </c>
      <c r="R2585">
        <v>1293</v>
      </c>
      <c r="S2585" s="4">
        <v>6.9</v>
      </c>
      <c r="T2585" t="s">
        <v>38</v>
      </c>
    </row>
    <row r="2586" spans="1:20" x14ac:dyDescent="0.35">
      <c r="A2586" t="s">
        <v>5257</v>
      </c>
      <c r="B2586" s="5" t="s">
        <v>21</v>
      </c>
      <c r="C2586" s="6">
        <v>131301</v>
      </c>
      <c r="D2586" t="s">
        <v>22</v>
      </c>
      <c r="E2586">
        <v>131301</v>
      </c>
      <c r="F2586" s="5" t="s">
        <v>23</v>
      </c>
      <c r="G2586" s="5" t="s">
        <v>51</v>
      </c>
      <c r="H2586" s="5" t="s">
        <v>165</v>
      </c>
      <c r="I2586" t="s">
        <v>44</v>
      </c>
      <c r="J2586" t="s">
        <v>165</v>
      </c>
      <c r="K2586">
        <v>0</v>
      </c>
      <c r="L2586" s="5" t="s">
        <v>5258</v>
      </c>
      <c r="M2586" s="5" t="s">
        <v>54</v>
      </c>
      <c r="N2586">
        <v>18</v>
      </c>
      <c r="O2586" t="s">
        <v>131</v>
      </c>
      <c r="P2586" s="1">
        <v>45392</v>
      </c>
      <c r="Q2586" s="1">
        <v>45414</v>
      </c>
      <c r="R2586">
        <v>2382</v>
      </c>
      <c r="S2586" s="4">
        <v>7.5</v>
      </c>
      <c r="T2586" t="s">
        <v>47</v>
      </c>
    </row>
    <row r="2587" spans="1:20" x14ac:dyDescent="0.35">
      <c r="A2587" t="s">
        <v>5259</v>
      </c>
      <c r="B2587" s="5" t="s">
        <v>28801</v>
      </c>
      <c r="C2587" s="6">
        <v>68441</v>
      </c>
      <c r="D2587" t="s">
        <v>22</v>
      </c>
      <c r="E2587">
        <v>68441</v>
      </c>
      <c r="F2587" s="5" t="s">
        <v>50</v>
      </c>
      <c r="G2587" s="5" t="s">
        <v>24</v>
      </c>
      <c r="H2587" s="5" t="s">
        <v>129</v>
      </c>
      <c r="I2587" t="s">
        <v>44</v>
      </c>
      <c r="J2587" t="s">
        <v>129</v>
      </c>
      <c r="K2587">
        <v>50</v>
      </c>
      <c r="L2587" s="5" t="s">
        <v>5260</v>
      </c>
      <c r="M2587" s="5" t="s">
        <v>70</v>
      </c>
      <c r="N2587">
        <v>4</v>
      </c>
      <c r="O2587" t="s">
        <v>141</v>
      </c>
      <c r="P2587" s="1">
        <v>45567</v>
      </c>
      <c r="Q2587" s="1">
        <v>45585</v>
      </c>
      <c r="R2587">
        <v>1488</v>
      </c>
      <c r="S2587" s="4">
        <v>8.3000000000000007</v>
      </c>
      <c r="T2587" t="s">
        <v>89</v>
      </c>
    </row>
    <row r="2588" spans="1:20" x14ac:dyDescent="0.35">
      <c r="A2588" t="s">
        <v>5261</v>
      </c>
      <c r="B2588" s="5" t="s">
        <v>57</v>
      </c>
      <c r="C2588" s="6">
        <v>135907</v>
      </c>
      <c r="D2588" t="s">
        <v>22</v>
      </c>
      <c r="E2588">
        <v>135907</v>
      </c>
      <c r="F2588" s="5" t="s">
        <v>50</v>
      </c>
      <c r="G2588" s="5" t="s">
        <v>42</v>
      </c>
      <c r="H2588" s="5" t="s">
        <v>101</v>
      </c>
      <c r="I2588" t="s">
        <v>35</v>
      </c>
      <c r="J2588" t="s">
        <v>101</v>
      </c>
      <c r="K2588">
        <v>0</v>
      </c>
      <c r="L2588" s="5" t="s">
        <v>5262</v>
      </c>
      <c r="M2588" s="5" t="s">
        <v>54</v>
      </c>
      <c r="N2588">
        <v>2</v>
      </c>
      <c r="O2588" t="s">
        <v>135</v>
      </c>
      <c r="P2588" s="1">
        <v>45561</v>
      </c>
      <c r="Q2588" s="1">
        <v>45624</v>
      </c>
      <c r="R2588">
        <v>597</v>
      </c>
      <c r="S2588" s="4">
        <v>6.5</v>
      </c>
      <c r="T2588" t="s">
        <v>103</v>
      </c>
    </row>
    <row r="2589" spans="1:20" x14ac:dyDescent="0.35">
      <c r="A2589" t="s">
        <v>5263</v>
      </c>
      <c r="B2589" s="5" t="s">
        <v>28802</v>
      </c>
      <c r="C2589" s="6">
        <v>99860</v>
      </c>
      <c r="D2589" t="s">
        <v>41</v>
      </c>
      <c r="E2589">
        <v>84881</v>
      </c>
      <c r="F2589" s="5" t="s">
        <v>66</v>
      </c>
      <c r="G2589" s="5" t="s">
        <v>59</v>
      </c>
      <c r="H2589" s="5" t="s">
        <v>60</v>
      </c>
      <c r="I2589" t="s">
        <v>26</v>
      </c>
      <c r="J2589" t="s">
        <v>60</v>
      </c>
      <c r="K2589">
        <v>100</v>
      </c>
      <c r="L2589" s="5" t="s">
        <v>5264</v>
      </c>
      <c r="M2589" s="5" t="s">
        <v>70</v>
      </c>
      <c r="N2589">
        <v>6</v>
      </c>
      <c r="O2589" t="s">
        <v>107</v>
      </c>
      <c r="P2589" s="1">
        <v>45462</v>
      </c>
      <c r="Q2589" s="1">
        <v>45531</v>
      </c>
      <c r="R2589">
        <v>654</v>
      </c>
      <c r="S2589" s="4">
        <v>8.9</v>
      </c>
      <c r="T2589" t="s">
        <v>47</v>
      </c>
    </row>
    <row r="2590" spans="1:20" x14ac:dyDescent="0.35">
      <c r="A2590" t="s">
        <v>5265</v>
      </c>
      <c r="B2590" s="5" t="s">
        <v>217</v>
      </c>
      <c r="C2590" s="6">
        <v>91537</v>
      </c>
      <c r="D2590" t="s">
        <v>22</v>
      </c>
      <c r="E2590">
        <v>91537</v>
      </c>
      <c r="F2590" s="5" t="s">
        <v>50</v>
      </c>
      <c r="G2590" s="5" t="s">
        <v>51</v>
      </c>
      <c r="H2590" s="5" t="s">
        <v>165</v>
      </c>
      <c r="I2590" t="s">
        <v>35</v>
      </c>
      <c r="J2590" t="s">
        <v>133</v>
      </c>
      <c r="K2590">
        <v>100</v>
      </c>
      <c r="L2590" s="5" t="s">
        <v>5266</v>
      </c>
      <c r="M2590" s="5" t="s">
        <v>54</v>
      </c>
      <c r="N2590">
        <v>3</v>
      </c>
      <c r="O2590" t="s">
        <v>107</v>
      </c>
      <c r="P2590" s="1">
        <v>45737</v>
      </c>
      <c r="Q2590" s="1">
        <v>45806</v>
      </c>
      <c r="R2590">
        <v>845</v>
      </c>
      <c r="S2590" s="4">
        <v>6.9</v>
      </c>
      <c r="T2590" t="s">
        <v>153</v>
      </c>
    </row>
    <row r="2591" spans="1:20" x14ac:dyDescent="0.35">
      <c r="A2591" t="s">
        <v>5267</v>
      </c>
      <c r="B2591" s="5" t="s">
        <v>162</v>
      </c>
      <c r="C2591" s="6">
        <v>167565</v>
      </c>
      <c r="D2591" t="s">
        <v>22</v>
      </c>
      <c r="E2591">
        <v>167565</v>
      </c>
      <c r="F2591" s="5" t="s">
        <v>66</v>
      </c>
      <c r="G2591" s="5" t="s">
        <v>24</v>
      </c>
      <c r="H2591" s="5" t="s">
        <v>101</v>
      </c>
      <c r="I2591" t="s">
        <v>26</v>
      </c>
      <c r="J2591" t="s">
        <v>60</v>
      </c>
      <c r="K2591">
        <v>50</v>
      </c>
      <c r="L2591" s="5" t="s">
        <v>5268</v>
      </c>
      <c r="M2591" s="5" t="s">
        <v>70</v>
      </c>
      <c r="N2591">
        <v>5</v>
      </c>
      <c r="O2591" t="s">
        <v>135</v>
      </c>
      <c r="P2591" s="1">
        <v>45483</v>
      </c>
      <c r="Q2591" s="1">
        <v>45525</v>
      </c>
      <c r="R2591">
        <v>916</v>
      </c>
      <c r="S2591" s="4">
        <v>6.8</v>
      </c>
      <c r="T2591" t="s">
        <v>277</v>
      </c>
    </row>
    <row r="2592" spans="1:20" x14ac:dyDescent="0.35">
      <c r="A2592" t="s">
        <v>5269</v>
      </c>
      <c r="B2592" s="5" t="s">
        <v>28800</v>
      </c>
      <c r="C2592" s="6">
        <v>102636</v>
      </c>
      <c r="D2592" t="s">
        <v>65</v>
      </c>
      <c r="E2592">
        <v>133427</v>
      </c>
      <c r="F2592" s="5" t="s">
        <v>50</v>
      </c>
      <c r="G2592" s="5" t="s">
        <v>24</v>
      </c>
      <c r="H2592" s="5" t="s">
        <v>67</v>
      </c>
      <c r="I2592" t="s">
        <v>35</v>
      </c>
      <c r="J2592" t="s">
        <v>67</v>
      </c>
      <c r="K2592">
        <v>100</v>
      </c>
      <c r="L2592" s="5" t="s">
        <v>5270</v>
      </c>
      <c r="M2592" s="5" t="s">
        <v>28</v>
      </c>
      <c r="N2592">
        <v>2</v>
      </c>
      <c r="O2592" t="s">
        <v>135</v>
      </c>
      <c r="P2592" s="1">
        <v>45585</v>
      </c>
      <c r="Q2592" s="1">
        <v>45639</v>
      </c>
      <c r="R2592">
        <v>663</v>
      </c>
      <c r="S2592" s="4">
        <v>7.1</v>
      </c>
      <c r="T2592" t="s">
        <v>153</v>
      </c>
    </row>
    <row r="2593" spans="1:20" x14ac:dyDescent="0.35">
      <c r="A2593" t="s">
        <v>5271</v>
      </c>
      <c r="B2593" s="5" t="s">
        <v>73</v>
      </c>
      <c r="C2593" s="6">
        <v>116030</v>
      </c>
      <c r="D2593" t="s">
        <v>41</v>
      </c>
      <c r="E2593">
        <v>98626</v>
      </c>
      <c r="F2593" s="5" t="s">
        <v>66</v>
      </c>
      <c r="G2593" s="5" t="s">
        <v>42</v>
      </c>
      <c r="H2593" s="5" t="s">
        <v>43</v>
      </c>
      <c r="I2593" t="s">
        <v>26</v>
      </c>
      <c r="J2593" t="s">
        <v>43</v>
      </c>
      <c r="K2593">
        <v>100</v>
      </c>
      <c r="L2593" s="5" t="s">
        <v>5272</v>
      </c>
      <c r="M2593" s="5" t="s">
        <v>54</v>
      </c>
      <c r="N2593">
        <v>6</v>
      </c>
      <c r="O2593" t="s">
        <v>147</v>
      </c>
      <c r="P2593" s="1">
        <v>45387</v>
      </c>
      <c r="Q2593" s="1">
        <v>45425</v>
      </c>
      <c r="R2593">
        <v>1375</v>
      </c>
      <c r="S2593" s="4">
        <v>5.9</v>
      </c>
      <c r="T2593" t="s">
        <v>103</v>
      </c>
    </row>
    <row r="2594" spans="1:20" x14ac:dyDescent="0.35">
      <c r="A2594" t="s">
        <v>5273</v>
      </c>
      <c r="B2594" s="5" t="s">
        <v>28802</v>
      </c>
      <c r="C2594" s="6">
        <v>84644</v>
      </c>
      <c r="D2594" t="s">
        <v>74</v>
      </c>
      <c r="E2594">
        <v>105805</v>
      </c>
      <c r="F2594" s="5" t="s">
        <v>58</v>
      </c>
      <c r="G2594" s="5" t="s">
        <v>24</v>
      </c>
      <c r="H2594" s="5" t="s">
        <v>75</v>
      </c>
      <c r="I2594" t="s">
        <v>35</v>
      </c>
      <c r="J2594" t="s">
        <v>75</v>
      </c>
      <c r="K2594">
        <v>100</v>
      </c>
      <c r="L2594" s="5" t="s">
        <v>5274</v>
      </c>
      <c r="M2594" s="5" t="s">
        <v>70</v>
      </c>
      <c r="N2594">
        <v>1</v>
      </c>
      <c r="O2594" t="s">
        <v>88</v>
      </c>
      <c r="P2594" s="1">
        <v>45651</v>
      </c>
      <c r="Q2594" s="1">
        <v>45704</v>
      </c>
      <c r="R2594">
        <v>2101</v>
      </c>
      <c r="S2594" s="4">
        <v>8.9</v>
      </c>
      <c r="T2594" t="s">
        <v>118</v>
      </c>
    </row>
    <row r="2595" spans="1:20" x14ac:dyDescent="0.35">
      <c r="A2595" t="s">
        <v>5275</v>
      </c>
      <c r="B2595" s="5" t="s">
        <v>28802</v>
      </c>
      <c r="C2595" s="6">
        <v>65082</v>
      </c>
      <c r="D2595" t="s">
        <v>81</v>
      </c>
      <c r="E2595">
        <v>87861</v>
      </c>
      <c r="F2595" s="5" t="s">
        <v>58</v>
      </c>
      <c r="G2595" s="5" t="s">
        <v>42</v>
      </c>
      <c r="H2595" s="5" t="s">
        <v>82</v>
      </c>
      <c r="I2595" t="s">
        <v>26</v>
      </c>
      <c r="J2595" t="s">
        <v>1192</v>
      </c>
      <c r="K2595">
        <v>50</v>
      </c>
      <c r="L2595" s="5" t="s">
        <v>5276</v>
      </c>
      <c r="M2595" s="5" t="s">
        <v>54</v>
      </c>
      <c r="N2595">
        <v>1</v>
      </c>
      <c r="O2595" t="s">
        <v>135</v>
      </c>
      <c r="P2595" s="1">
        <v>45490</v>
      </c>
      <c r="Q2595" s="1">
        <v>45510</v>
      </c>
      <c r="R2595">
        <v>1907</v>
      </c>
      <c r="S2595" s="4">
        <v>8.1999999999999993</v>
      </c>
      <c r="T2595" t="s">
        <v>89</v>
      </c>
    </row>
    <row r="2596" spans="1:20" x14ac:dyDescent="0.35">
      <c r="A2596" t="s">
        <v>5277</v>
      </c>
      <c r="B2596" s="5" t="s">
        <v>28801</v>
      </c>
      <c r="C2596" s="6">
        <v>62534</v>
      </c>
      <c r="D2596" t="s">
        <v>81</v>
      </c>
      <c r="E2596">
        <v>84421</v>
      </c>
      <c r="F2596" s="5" t="s">
        <v>58</v>
      </c>
      <c r="G2596" s="5" t="s">
        <v>24</v>
      </c>
      <c r="H2596" s="5" t="s">
        <v>82</v>
      </c>
      <c r="I2596" t="s">
        <v>26</v>
      </c>
      <c r="J2596" t="s">
        <v>82</v>
      </c>
      <c r="K2596">
        <v>50</v>
      </c>
      <c r="L2596" s="5" t="s">
        <v>163</v>
      </c>
      <c r="M2596" s="5" t="s">
        <v>70</v>
      </c>
      <c r="N2596">
        <v>0</v>
      </c>
      <c r="O2596" t="s">
        <v>107</v>
      </c>
      <c r="P2596" s="1">
        <v>45622</v>
      </c>
      <c r="Q2596" s="1">
        <v>45669</v>
      </c>
      <c r="R2596">
        <v>2305</v>
      </c>
      <c r="S2596" s="4">
        <v>6.5</v>
      </c>
      <c r="T2596" t="s">
        <v>95</v>
      </c>
    </row>
    <row r="2597" spans="1:20" x14ac:dyDescent="0.35">
      <c r="A2597" t="s">
        <v>5278</v>
      </c>
      <c r="B2597" s="5" t="s">
        <v>162</v>
      </c>
      <c r="C2597" s="6">
        <v>241137</v>
      </c>
      <c r="D2597" t="s">
        <v>120</v>
      </c>
      <c r="E2597">
        <v>217023</v>
      </c>
      <c r="F2597" s="5" t="s">
        <v>66</v>
      </c>
      <c r="G2597" s="5" t="s">
        <v>59</v>
      </c>
      <c r="H2597" s="5" t="s">
        <v>121</v>
      </c>
      <c r="I2597" t="s">
        <v>35</v>
      </c>
      <c r="J2597" t="s">
        <v>121</v>
      </c>
      <c r="K2597">
        <v>50</v>
      </c>
      <c r="L2597" s="5" t="s">
        <v>5279</v>
      </c>
      <c r="M2597" s="5" t="s">
        <v>70</v>
      </c>
      <c r="N2597">
        <v>5</v>
      </c>
      <c r="O2597" t="s">
        <v>131</v>
      </c>
      <c r="P2597" s="1">
        <v>45631</v>
      </c>
      <c r="Q2597" s="1">
        <v>45692</v>
      </c>
      <c r="R2597">
        <v>1926</v>
      </c>
      <c r="S2597" s="4">
        <v>7.6</v>
      </c>
      <c r="T2597" t="s">
        <v>103</v>
      </c>
    </row>
    <row r="2598" spans="1:20" x14ac:dyDescent="0.35">
      <c r="A2598" t="s">
        <v>5280</v>
      </c>
      <c r="B2598" s="5" t="s">
        <v>28801</v>
      </c>
      <c r="C2598" s="6">
        <v>85906</v>
      </c>
      <c r="D2598" t="s">
        <v>22</v>
      </c>
      <c r="E2598">
        <v>85906</v>
      </c>
      <c r="F2598" s="5" t="s">
        <v>58</v>
      </c>
      <c r="G2598" s="5" t="s">
        <v>24</v>
      </c>
      <c r="H2598" s="5" t="s">
        <v>52</v>
      </c>
      <c r="I2598" t="s">
        <v>35</v>
      </c>
      <c r="J2598" t="s">
        <v>52</v>
      </c>
      <c r="K2598">
        <v>50</v>
      </c>
      <c r="L2598" s="5" t="s">
        <v>5281</v>
      </c>
      <c r="M2598" s="5" t="s">
        <v>28</v>
      </c>
      <c r="N2598">
        <v>1</v>
      </c>
      <c r="O2598" t="s">
        <v>147</v>
      </c>
      <c r="P2598" s="1">
        <v>45586</v>
      </c>
      <c r="Q2598" s="1">
        <v>45623</v>
      </c>
      <c r="R2598">
        <v>1026</v>
      </c>
      <c r="S2598" s="4">
        <v>7.7</v>
      </c>
      <c r="T2598" t="s">
        <v>55</v>
      </c>
    </row>
    <row r="2599" spans="1:20" x14ac:dyDescent="0.35">
      <c r="A2599" t="s">
        <v>5282</v>
      </c>
      <c r="B2599" s="5" t="s">
        <v>21</v>
      </c>
      <c r="C2599" s="6">
        <v>99399</v>
      </c>
      <c r="D2599" t="s">
        <v>22</v>
      </c>
      <c r="E2599">
        <v>99399</v>
      </c>
      <c r="F2599" s="5" t="s">
        <v>66</v>
      </c>
      <c r="G2599" s="5" t="s">
        <v>59</v>
      </c>
      <c r="H2599" s="5" t="s">
        <v>165</v>
      </c>
      <c r="I2599" t="s">
        <v>44</v>
      </c>
      <c r="J2599" t="s">
        <v>67</v>
      </c>
      <c r="K2599">
        <v>50</v>
      </c>
      <c r="L2599" s="5" t="s">
        <v>5283</v>
      </c>
      <c r="M2599" s="5" t="s">
        <v>70</v>
      </c>
      <c r="N2599">
        <v>9</v>
      </c>
      <c r="O2599" t="s">
        <v>141</v>
      </c>
      <c r="P2599" s="1">
        <v>45372</v>
      </c>
      <c r="Q2599" s="1">
        <v>45392</v>
      </c>
      <c r="R2599">
        <v>1095</v>
      </c>
      <c r="S2599" s="4">
        <v>5</v>
      </c>
      <c r="T2599" t="s">
        <v>103</v>
      </c>
    </row>
    <row r="2600" spans="1:20" x14ac:dyDescent="0.35">
      <c r="A2600" t="s">
        <v>5284</v>
      </c>
      <c r="B2600" s="5" t="s">
        <v>91</v>
      </c>
      <c r="C2600" s="6">
        <v>69551</v>
      </c>
      <c r="D2600" t="s">
        <v>22</v>
      </c>
      <c r="E2600">
        <v>69551</v>
      </c>
      <c r="F2600" s="5" t="s">
        <v>58</v>
      </c>
      <c r="G2600" s="5" t="s">
        <v>51</v>
      </c>
      <c r="H2600" s="5" t="s">
        <v>97</v>
      </c>
      <c r="I2600" t="s">
        <v>44</v>
      </c>
      <c r="J2600" t="s">
        <v>97</v>
      </c>
      <c r="K2600">
        <v>0</v>
      </c>
      <c r="L2600" s="5" t="s">
        <v>5285</v>
      </c>
      <c r="M2600" s="5" t="s">
        <v>28</v>
      </c>
      <c r="N2600">
        <v>0</v>
      </c>
      <c r="O2600" t="s">
        <v>29</v>
      </c>
      <c r="P2600" s="1">
        <v>45589</v>
      </c>
      <c r="Q2600" s="1">
        <v>45617</v>
      </c>
      <c r="R2600">
        <v>1355</v>
      </c>
      <c r="S2600" s="4">
        <v>6.4</v>
      </c>
      <c r="T2600" t="s">
        <v>47</v>
      </c>
    </row>
    <row r="2601" spans="1:20" x14ac:dyDescent="0.35">
      <c r="A2601" t="s">
        <v>5286</v>
      </c>
      <c r="B2601" s="5" t="s">
        <v>179</v>
      </c>
      <c r="C2601" s="6">
        <v>98388</v>
      </c>
      <c r="D2601" t="s">
        <v>22</v>
      </c>
      <c r="E2601">
        <v>98388</v>
      </c>
      <c r="F2601" s="5" t="s">
        <v>50</v>
      </c>
      <c r="G2601" s="5" t="s">
        <v>59</v>
      </c>
      <c r="H2601" s="5" t="s">
        <v>165</v>
      </c>
      <c r="I2601" t="s">
        <v>35</v>
      </c>
      <c r="J2601" t="s">
        <v>165</v>
      </c>
      <c r="K2601">
        <v>0</v>
      </c>
      <c r="L2601" s="5" t="s">
        <v>2633</v>
      </c>
      <c r="M2601" s="5" t="s">
        <v>37</v>
      </c>
      <c r="N2601">
        <v>4</v>
      </c>
      <c r="O2601" t="s">
        <v>135</v>
      </c>
      <c r="P2601" s="1">
        <v>45496</v>
      </c>
      <c r="Q2601" s="1">
        <v>45552</v>
      </c>
      <c r="R2601">
        <v>1870</v>
      </c>
      <c r="S2601" s="4">
        <v>5.8</v>
      </c>
      <c r="T2601" t="s">
        <v>103</v>
      </c>
    </row>
    <row r="2602" spans="1:20" x14ac:dyDescent="0.35">
      <c r="A2602" t="s">
        <v>5287</v>
      </c>
      <c r="B2602" s="5" t="s">
        <v>217</v>
      </c>
      <c r="C2602" s="6">
        <v>59613</v>
      </c>
      <c r="D2602" t="s">
        <v>74</v>
      </c>
      <c r="E2602">
        <v>74516</v>
      </c>
      <c r="F2602" s="5" t="s">
        <v>58</v>
      </c>
      <c r="G2602" s="5" t="s">
        <v>42</v>
      </c>
      <c r="H2602" s="5" t="s">
        <v>75</v>
      </c>
      <c r="I2602" t="s">
        <v>26</v>
      </c>
      <c r="J2602" t="s">
        <v>75</v>
      </c>
      <c r="K2602">
        <v>100</v>
      </c>
      <c r="L2602" s="5" t="s">
        <v>5288</v>
      </c>
      <c r="M2602" s="5" t="s">
        <v>54</v>
      </c>
      <c r="N2602">
        <v>1</v>
      </c>
      <c r="O2602" t="s">
        <v>167</v>
      </c>
      <c r="P2602" s="1">
        <v>45329</v>
      </c>
      <c r="Q2602" s="1">
        <v>45357</v>
      </c>
      <c r="R2602">
        <v>1939</v>
      </c>
      <c r="S2602" s="4">
        <v>6.2</v>
      </c>
      <c r="T2602" t="s">
        <v>63</v>
      </c>
    </row>
    <row r="2603" spans="1:20" x14ac:dyDescent="0.35">
      <c r="A2603" t="s">
        <v>5289</v>
      </c>
      <c r="B2603" s="5" t="s">
        <v>28801</v>
      </c>
      <c r="C2603" s="6">
        <v>84934</v>
      </c>
      <c r="D2603" t="s">
        <v>22</v>
      </c>
      <c r="E2603">
        <v>84934</v>
      </c>
      <c r="F2603" s="5" t="s">
        <v>58</v>
      </c>
      <c r="G2603" s="5" t="s">
        <v>51</v>
      </c>
      <c r="H2603" s="5" t="s">
        <v>101</v>
      </c>
      <c r="I2603" t="s">
        <v>44</v>
      </c>
      <c r="J2603" t="s">
        <v>101</v>
      </c>
      <c r="K2603">
        <v>100</v>
      </c>
      <c r="L2603" s="5" t="s">
        <v>5290</v>
      </c>
      <c r="M2603" s="5" t="s">
        <v>70</v>
      </c>
      <c r="N2603">
        <v>0</v>
      </c>
      <c r="O2603" t="s">
        <v>107</v>
      </c>
      <c r="P2603" s="1">
        <v>45520</v>
      </c>
      <c r="Q2603" s="1">
        <v>45583</v>
      </c>
      <c r="R2603">
        <v>1161</v>
      </c>
      <c r="S2603" s="4">
        <v>6.7</v>
      </c>
      <c r="T2603" t="s">
        <v>47</v>
      </c>
    </row>
    <row r="2604" spans="1:20" x14ac:dyDescent="0.35">
      <c r="A2604" t="s">
        <v>5291</v>
      </c>
      <c r="B2604" s="5" t="s">
        <v>174</v>
      </c>
      <c r="C2604" s="6">
        <v>86399</v>
      </c>
      <c r="D2604" t="s">
        <v>22</v>
      </c>
      <c r="E2604">
        <v>86399</v>
      </c>
      <c r="F2604" s="5" t="s">
        <v>23</v>
      </c>
      <c r="G2604" s="5" t="s">
        <v>59</v>
      </c>
      <c r="H2604" s="5" t="s">
        <v>116</v>
      </c>
      <c r="I2604" t="s">
        <v>35</v>
      </c>
      <c r="J2604" t="s">
        <v>116</v>
      </c>
      <c r="K2604">
        <v>50</v>
      </c>
      <c r="L2604" s="5" t="s">
        <v>5292</v>
      </c>
      <c r="M2604" s="5" t="s">
        <v>28</v>
      </c>
      <c r="N2604">
        <v>18</v>
      </c>
      <c r="O2604" t="s">
        <v>71</v>
      </c>
      <c r="P2604" s="1">
        <v>45496</v>
      </c>
      <c r="Q2604" s="1">
        <v>45545</v>
      </c>
      <c r="R2604">
        <v>1885</v>
      </c>
      <c r="S2604" s="4">
        <v>7.5</v>
      </c>
      <c r="T2604" t="s">
        <v>79</v>
      </c>
    </row>
    <row r="2605" spans="1:20" x14ac:dyDescent="0.35">
      <c r="A2605" t="s">
        <v>5293</v>
      </c>
      <c r="B2605" s="5" t="s">
        <v>21</v>
      </c>
      <c r="C2605" s="6">
        <v>167659</v>
      </c>
      <c r="D2605" t="s">
        <v>81</v>
      </c>
      <c r="E2605">
        <v>226340</v>
      </c>
      <c r="F2605" s="5" t="s">
        <v>66</v>
      </c>
      <c r="G2605" s="5" t="s">
        <v>59</v>
      </c>
      <c r="H2605" s="5" t="s">
        <v>82</v>
      </c>
      <c r="I2605" t="s">
        <v>35</v>
      </c>
      <c r="J2605" t="s">
        <v>82</v>
      </c>
      <c r="K2605">
        <v>50</v>
      </c>
      <c r="L2605" s="5" t="s">
        <v>5294</v>
      </c>
      <c r="M2605" s="5" t="s">
        <v>54</v>
      </c>
      <c r="N2605">
        <v>8</v>
      </c>
      <c r="O2605" t="s">
        <v>131</v>
      </c>
      <c r="P2605" s="1">
        <v>45656</v>
      </c>
      <c r="Q2605" s="1">
        <v>45679</v>
      </c>
      <c r="R2605">
        <v>1211</v>
      </c>
      <c r="S2605" s="4">
        <v>6.1</v>
      </c>
      <c r="T2605" t="s">
        <v>277</v>
      </c>
    </row>
    <row r="2606" spans="1:20" x14ac:dyDescent="0.35">
      <c r="A2606" t="s">
        <v>5295</v>
      </c>
      <c r="B2606" s="5" t="s">
        <v>40</v>
      </c>
      <c r="C2606" s="6">
        <v>101084</v>
      </c>
      <c r="D2606" t="s">
        <v>81</v>
      </c>
      <c r="E2606">
        <v>136463</v>
      </c>
      <c r="F2606" s="5" t="s">
        <v>50</v>
      </c>
      <c r="G2606" s="5" t="s">
        <v>42</v>
      </c>
      <c r="H2606" s="5" t="s">
        <v>82</v>
      </c>
      <c r="I2606" t="s">
        <v>35</v>
      </c>
      <c r="J2606" t="s">
        <v>82</v>
      </c>
      <c r="K2606">
        <v>100</v>
      </c>
      <c r="L2606" s="5" t="s">
        <v>5296</v>
      </c>
      <c r="M2606" s="5" t="s">
        <v>37</v>
      </c>
      <c r="N2606">
        <v>2</v>
      </c>
      <c r="O2606" t="s">
        <v>172</v>
      </c>
      <c r="P2606" s="1">
        <v>45505</v>
      </c>
      <c r="Q2606" s="1">
        <v>45546</v>
      </c>
      <c r="R2606">
        <v>724</v>
      </c>
      <c r="S2606" s="4">
        <v>8.4</v>
      </c>
      <c r="T2606" t="s">
        <v>136</v>
      </c>
    </row>
    <row r="2607" spans="1:20" x14ac:dyDescent="0.35">
      <c r="A2607" t="s">
        <v>5297</v>
      </c>
      <c r="B2607" s="5" t="s">
        <v>28802</v>
      </c>
      <c r="C2607" s="6">
        <v>32520</v>
      </c>
      <c r="D2607" t="s">
        <v>22</v>
      </c>
      <c r="E2607">
        <v>32520</v>
      </c>
      <c r="F2607" s="5" t="s">
        <v>58</v>
      </c>
      <c r="G2607" s="5" t="s">
        <v>42</v>
      </c>
      <c r="H2607" s="5" t="s">
        <v>157</v>
      </c>
      <c r="I2607" t="s">
        <v>26</v>
      </c>
      <c r="J2607" t="s">
        <v>768</v>
      </c>
      <c r="K2607">
        <v>50</v>
      </c>
      <c r="L2607" s="5" t="s">
        <v>5298</v>
      </c>
      <c r="M2607" s="5" t="s">
        <v>54</v>
      </c>
      <c r="N2607">
        <v>1</v>
      </c>
      <c r="O2607" t="s">
        <v>71</v>
      </c>
      <c r="P2607" s="1">
        <v>45690</v>
      </c>
      <c r="Q2607" s="1">
        <v>45724</v>
      </c>
      <c r="R2607">
        <v>1144</v>
      </c>
      <c r="S2607" s="4">
        <v>6.9</v>
      </c>
      <c r="T2607" t="s">
        <v>210</v>
      </c>
    </row>
    <row r="2608" spans="1:20" x14ac:dyDescent="0.35">
      <c r="A2608" t="s">
        <v>5299</v>
      </c>
      <c r="B2608" s="5" t="s">
        <v>21</v>
      </c>
      <c r="C2608" s="6">
        <v>109024</v>
      </c>
      <c r="D2608" t="s">
        <v>41</v>
      </c>
      <c r="E2608">
        <v>92670</v>
      </c>
      <c r="F2608" s="5" t="s">
        <v>66</v>
      </c>
      <c r="G2608" s="5" t="s">
        <v>59</v>
      </c>
      <c r="H2608" s="5" t="s">
        <v>43</v>
      </c>
      <c r="I2608" t="s">
        <v>44</v>
      </c>
      <c r="J2608" t="s">
        <v>43</v>
      </c>
      <c r="K2608">
        <v>100</v>
      </c>
      <c r="L2608" s="5" t="s">
        <v>5300</v>
      </c>
      <c r="M2608" s="5" t="s">
        <v>37</v>
      </c>
      <c r="N2608">
        <v>6</v>
      </c>
      <c r="O2608" t="s">
        <v>141</v>
      </c>
      <c r="P2608" s="1">
        <v>45546</v>
      </c>
      <c r="Q2608" s="1">
        <v>45606</v>
      </c>
      <c r="R2608">
        <v>931</v>
      </c>
      <c r="S2608" s="4">
        <v>7.8</v>
      </c>
      <c r="T2608" t="s">
        <v>118</v>
      </c>
    </row>
    <row r="2609" spans="1:20" x14ac:dyDescent="0.35">
      <c r="A2609" t="s">
        <v>5301</v>
      </c>
      <c r="B2609" s="5" t="s">
        <v>73</v>
      </c>
      <c r="C2609" s="6">
        <v>130052</v>
      </c>
      <c r="D2609" t="s">
        <v>22</v>
      </c>
      <c r="E2609">
        <v>130052</v>
      </c>
      <c r="F2609" s="5" t="s">
        <v>66</v>
      </c>
      <c r="G2609" s="5" t="s">
        <v>42</v>
      </c>
      <c r="H2609" s="5" t="s">
        <v>68</v>
      </c>
      <c r="I2609" t="s">
        <v>44</v>
      </c>
      <c r="J2609" t="s">
        <v>291</v>
      </c>
      <c r="K2609">
        <v>100</v>
      </c>
      <c r="L2609" s="5" t="s">
        <v>5302</v>
      </c>
      <c r="M2609" s="5" t="s">
        <v>28</v>
      </c>
      <c r="N2609">
        <v>8</v>
      </c>
      <c r="O2609" t="s">
        <v>112</v>
      </c>
      <c r="P2609" s="1">
        <v>45710</v>
      </c>
      <c r="Q2609" s="1">
        <v>45725</v>
      </c>
      <c r="R2609">
        <v>1571</v>
      </c>
      <c r="S2609" s="4">
        <v>5.6</v>
      </c>
      <c r="T2609" t="s">
        <v>95</v>
      </c>
    </row>
    <row r="2610" spans="1:20" x14ac:dyDescent="0.35">
      <c r="A2610" t="s">
        <v>5303</v>
      </c>
      <c r="B2610" s="5" t="s">
        <v>100</v>
      </c>
      <c r="C2610" s="6">
        <v>118889</v>
      </c>
      <c r="D2610" t="s">
        <v>41</v>
      </c>
      <c r="E2610">
        <v>101056</v>
      </c>
      <c r="F2610" s="5" t="s">
        <v>50</v>
      </c>
      <c r="G2610" s="5" t="s">
        <v>24</v>
      </c>
      <c r="H2610" s="5" t="s">
        <v>151</v>
      </c>
      <c r="I2610" t="s">
        <v>35</v>
      </c>
      <c r="J2610" t="s">
        <v>151</v>
      </c>
      <c r="K2610">
        <v>50</v>
      </c>
      <c r="L2610" s="5" t="s">
        <v>5304</v>
      </c>
      <c r="M2610" s="5" t="s">
        <v>54</v>
      </c>
      <c r="N2610">
        <v>2</v>
      </c>
      <c r="O2610" t="s">
        <v>135</v>
      </c>
      <c r="P2610" s="1">
        <v>45393</v>
      </c>
      <c r="Q2610" s="1">
        <v>45425</v>
      </c>
      <c r="R2610">
        <v>2266</v>
      </c>
      <c r="S2610" s="4">
        <v>9.5</v>
      </c>
      <c r="T2610" t="s">
        <v>210</v>
      </c>
    </row>
    <row r="2611" spans="1:20" x14ac:dyDescent="0.35">
      <c r="A2611" t="s">
        <v>5305</v>
      </c>
      <c r="B2611" s="5" t="s">
        <v>57</v>
      </c>
      <c r="C2611" s="6">
        <v>120628</v>
      </c>
      <c r="D2611" t="s">
        <v>22</v>
      </c>
      <c r="E2611">
        <v>120628</v>
      </c>
      <c r="F2611" s="5" t="s">
        <v>23</v>
      </c>
      <c r="G2611" s="5" t="s">
        <v>59</v>
      </c>
      <c r="H2611" s="5" t="s">
        <v>52</v>
      </c>
      <c r="I2611" t="s">
        <v>44</v>
      </c>
      <c r="J2611" t="s">
        <v>1090</v>
      </c>
      <c r="K2611">
        <v>100</v>
      </c>
      <c r="L2611" s="5" t="s">
        <v>5306</v>
      </c>
      <c r="M2611" s="5" t="s">
        <v>28</v>
      </c>
      <c r="N2611">
        <v>15</v>
      </c>
      <c r="O2611" t="s">
        <v>46</v>
      </c>
      <c r="P2611" s="1">
        <v>45408</v>
      </c>
      <c r="Q2611" s="1">
        <v>45455</v>
      </c>
      <c r="R2611">
        <v>1815</v>
      </c>
      <c r="S2611" s="4">
        <v>9.4</v>
      </c>
      <c r="T2611" t="s">
        <v>89</v>
      </c>
    </row>
    <row r="2612" spans="1:20" x14ac:dyDescent="0.35">
      <c r="A2612" t="s">
        <v>5307</v>
      </c>
      <c r="B2612" s="5" t="s">
        <v>162</v>
      </c>
      <c r="C2612" s="6">
        <v>74800</v>
      </c>
      <c r="D2612" t="s">
        <v>74</v>
      </c>
      <c r="E2612">
        <v>93500</v>
      </c>
      <c r="F2612" s="5" t="s">
        <v>58</v>
      </c>
      <c r="G2612" s="5" t="s">
        <v>59</v>
      </c>
      <c r="H2612" s="5" t="s">
        <v>75</v>
      </c>
      <c r="I2612" t="s">
        <v>35</v>
      </c>
      <c r="J2612" t="s">
        <v>75</v>
      </c>
      <c r="K2612">
        <v>0</v>
      </c>
      <c r="L2612" s="5" t="s">
        <v>5308</v>
      </c>
      <c r="M2612" s="5" t="s">
        <v>54</v>
      </c>
      <c r="N2612">
        <v>0</v>
      </c>
      <c r="O2612" t="s">
        <v>46</v>
      </c>
      <c r="P2612" s="1">
        <v>45493</v>
      </c>
      <c r="Q2612" s="1">
        <v>45539</v>
      </c>
      <c r="R2612">
        <v>688</v>
      </c>
      <c r="S2612" s="4">
        <v>5.2</v>
      </c>
      <c r="T2612" t="s">
        <v>47</v>
      </c>
    </row>
    <row r="2613" spans="1:20" x14ac:dyDescent="0.35">
      <c r="A2613" t="s">
        <v>5309</v>
      </c>
      <c r="B2613" s="5" t="s">
        <v>28801</v>
      </c>
      <c r="C2613" s="6">
        <v>64207</v>
      </c>
      <c r="D2613" t="s">
        <v>92</v>
      </c>
      <c r="E2613">
        <v>48155</v>
      </c>
      <c r="F2613" s="5" t="s">
        <v>58</v>
      </c>
      <c r="G2613" s="5" t="s">
        <v>24</v>
      </c>
      <c r="H2613" s="5" t="s">
        <v>93</v>
      </c>
      <c r="I2613" t="s">
        <v>26</v>
      </c>
      <c r="J2613" t="s">
        <v>291</v>
      </c>
      <c r="K2613">
        <v>0</v>
      </c>
      <c r="L2613" s="5" t="s">
        <v>5310</v>
      </c>
      <c r="M2613" s="5" t="s">
        <v>28</v>
      </c>
      <c r="N2613">
        <v>1</v>
      </c>
      <c r="O2613" t="s">
        <v>71</v>
      </c>
      <c r="P2613" s="1">
        <v>45589</v>
      </c>
      <c r="Q2613" s="1">
        <v>45660</v>
      </c>
      <c r="R2613">
        <v>2149</v>
      </c>
      <c r="S2613" s="4">
        <v>8.1</v>
      </c>
      <c r="T2613" t="s">
        <v>79</v>
      </c>
    </row>
    <row r="2614" spans="1:20" x14ac:dyDescent="0.35">
      <c r="A2614" t="s">
        <v>5311</v>
      </c>
      <c r="B2614" s="5" t="s">
        <v>49</v>
      </c>
      <c r="C2614" s="6">
        <v>133828</v>
      </c>
      <c r="D2614" t="s">
        <v>120</v>
      </c>
      <c r="E2614">
        <v>120445</v>
      </c>
      <c r="F2614" s="5" t="s">
        <v>50</v>
      </c>
      <c r="G2614" s="5" t="s">
        <v>59</v>
      </c>
      <c r="H2614" s="5" t="s">
        <v>121</v>
      </c>
      <c r="I2614" t="s">
        <v>44</v>
      </c>
      <c r="J2614" t="s">
        <v>410</v>
      </c>
      <c r="K2614">
        <v>100</v>
      </c>
      <c r="L2614" s="5" t="s">
        <v>5312</v>
      </c>
      <c r="M2614" s="5" t="s">
        <v>28</v>
      </c>
      <c r="N2614">
        <v>2</v>
      </c>
      <c r="O2614" t="s">
        <v>46</v>
      </c>
      <c r="P2614" s="1">
        <v>45683</v>
      </c>
      <c r="Q2614" s="1">
        <v>45705</v>
      </c>
      <c r="R2614">
        <v>1345</v>
      </c>
      <c r="S2614" s="4">
        <v>8.3000000000000007</v>
      </c>
      <c r="T2614" t="s">
        <v>63</v>
      </c>
    </row>
    <row r="2615" spans="1:20" x14ac:dyDescent="0.35">
      <c r="A2615" t="s">
        <v>5313</v>
      </c>
      <c r="B2615" s="5" t="s">
        <v>28799</v>
      </c>
      <c r="C2615" s="6">
        <v>79575</v>
      </c>
      <c r="D2615" t="s">
        <v>81</v>
      </c>
      <c r="E2615">
        <v>107426</v>
      </c>
      <c r="F2615" s="5" t="s">
        <v>58</v>
      </c>
      <c r="G2615" s="5" t="s">
        <v>51</v>
      </c>
      <c r="H2615" s="5" t="s">
        <v>82</v>
      </c>
      <c r="I2615" t="s">
        <v>35</v>
      </c>
      <c r="J2615" t="s">
        <v>82</v>
      </c>
      <c r="K2615">
        <v>0</v>
      </c>
      <c r="L2615" s="5" t="s">
        <v>5314</v>
      </c>
      <c r="M2615" s="5" t="s">
        <v>37</v>
      </c>
      <c r="N2615">
        <v>1</v>
      </c>
      <c r="O2615" t="s">
        <v>135</v>
      </c>
      <c r="P2615" s="1">
        <v>45301</v>
      </c>
      <c r="Q2615" s="1">
        <v>45369</v>
      </c>
      <c r="R2615">
        <v>1969</v>
      </c>
      <c r="S2615" s="4">
        <v>7.7</v>
      </c>
      <c r="T2615" t="s">
        <v>63</v>
      </c>
    </row>
    <row r="2616" spans="1:20" x14ac:dyDescent="0.35">
      <c r="A2616" t="s">
        <v>5315</v>
      </c>
      <c r="B2616" s="5" t="s">
        <v>179</v>
      </c>
      <c r="C2616" s="6">
        <v>131921</v>
      </c>
      <c r="D2616" t="s">
        <v>81</v>
      </c>
      <c r="E2616">
        <v>178093</v>
      </c>
      <c r="F2616" s="5" t="s">
        <v>66</v>
      </c>
      <c r="G2616" s="5" t="s">
        <v>42</v>
      </c>
      <c r="H2616" s="5" t="s">
        <v>82</v>
      </c>
      <c r="I2616" t="s">
        <v>26</v>
      </c>
      <c r="J2616" t="s">
        <v>82</v>
      </c>
      <c r="K2616">
        <v>100</v>
      </c>
      <c r="L2616" s="5" t="s">
        <v>5316</v>
      </c>
      <c r="M2616" s="5" t="s">
        <v>37</v>
      </c>
      <c r="N2616">
        <v>7</v>
      </c>
      <c r="O2616" t="s">
        <v>112</v>
      </c>
      <c r="P2616" s="1">
        <v>45407</v>
      </c>
      <c r="Q2616" s="1">
        <v>45434</v>
      </c>
      <c r="R2616">
        <v>546</v>
      </c>
      <c r="S2616" s="4">
        <v>7.1</v>
      </c>
      <c r="T2616" t="s">
        <v>118</v>
      </c>
    </row>
    <row r="2617" spans="1:20" x14ac:dyDescent="0.35">
      <c r="A2617" t="s">
        <v>5317</v>
      </c>
      <c r="B2617" s="5" t="s">
        <v>91</v>
      </c>
      <c r="C2617" s="6">
        <v>237422</v>
      </c>
      <c r="D2617" t="s">
        <v>22</v>
      </c>
      <c r="E2617">
        <v>237422</v>
      </c>
      <c r="F2617" s="5" t="s">
        <v>23</v>
      </c>
      <c r="G2617" s="5" t="s">
        <v>51</v>
      </c>
      <c r="H2617" s="5" t="s">
        <v>97</v>
      </c>
      <c r="I2617" t="s">
        <v>35</v>
      </c>
      <c r="J2617" t="s">
        <v>83</v>
      </c>
      <c r="K2617">
        <v>100</v>
      </c>
      <c r="L2617" s="5" t="s">
        <v>5318</v>
      </c>
      <c r="M2617" s="5" t="s">
        <v>54</v>
      </c>
      <c r="N2617">
        <v>18</v>
      </c>
      <c r="O2617" t="s">
        <v>167</v>
      </c>
      <c r="P2617" s="1">
        <v>45535</v>
      </c>
      <c r="Q2617" s="1">
        <v>45569</v>
      </c>
      <c r="R2617">
        <v>2210</v>
      </c>
      <c r="S2617" s="4">
        <v>7.3</v>
      </c>
      <c r="T2617" t="s">
        <v>38</v>
      </c>
    </row>
    <row r="2618" spans="1:20" x14ac:dyDescent="0.35">
      <c r="A2618" t="s">
        <v>5319</v>
      </c>
      <c r="B2618" s="5" t="s">
        <v>49</v>
      </c>
      <c r="C2618" s="6">
        <v>78318</v>
      </c>
      <c r="D2618" t="s">
        <v>41</v>
      </c>
      <c r="E2618">
        <v>66570</v>
      </c>
      <c r="F2618" s="5" t="s">
        <v>50</v>
      </c>
      <c r="G2618" s="5" t="s">
        <v>51</v>
      </c>
      <c r="H2618" s="5" t="s">
        <v>43</v>
      </c>
      <c r="I2618" t="s">
        <v>44</v>
      </c>
      <c r="J2618" t="s">
        <v>43</v>
      </c>
      <c r="K2618">
        <v>100</v>
      </c>
      <c r="L2618" s="5" t="s">
        <v>5320</v>
      </c>
      <c r="M2618" s="5" t="s">
        <v>37</v>
      </c>
      <c r="N2618">
        <v>2</v>
      </c>
      <c r="O2618" t="s">
        <v>172</v>
      </c>
      <c r="P2618" s="1">
        <v>45750</v>
      </c>
      <c r="Q2618" s="1">
        <v>45818</v>
      </c>
      <c r="R2618">
        <v>1370</v>
      </c>
      <c r="S2618" s="4">
        <v>8.5</v>
      </c>
      <c r="T2618" t="s">
        <v>55</v>
      </c>
    </row>
    <row r="2619" spans="1:20" x14ac:dyDescent="0.35">
      <c r="A2619" t="s">
        <v>5321</v>
      </c>
      <c r="B2619" s="5" t="s">
        <v>179</v>
      </c>
      <c r="C2619" s="6">
        <v>108458</v>
      </c>
      <c r="D2619" t="s">
        <v>41</v>
      </c>
      <c r="E2619">
        <v>92189</v>
      </c>
      <c r="F2619" s="5" t="s">
        <v>50</v>
      </c>
      <c r="G2619" s="5" t="s">
        <v>51</v>
      </c>
      <c r="H2619" s="5" t="s">
        <v>126</v>
      </c>
      <c r="I2619" t="s">
        <v>35</v>
      </c>
      <c r="J2619" t="s">
        <v>126</v>
      </c>
      <c r="K2619">
        <v>100</v>
      </c>
      <c r="L2619" s="5" t="s">
        <v>5322</v>
      </c>
      <c r="M2619" s="5" t="s">
        <v>37</v>
      </c>
      <c r="N2619">
        <v>2</v>
      </c>
      <c r="O2619" t="s">
        <v>172</v>
      </c>
      <c r="P2619" s="1">
        <v>45561</v>
      </c>
      <c r="Q2619" s="1">
        <v>45606</v>
      </c>
      <c r="R2619">
        <v>524</v>
      </c>
      <c r="S2619" s="4">
        <v>7</v>
      </c>
      <c r="T2619" t="s">
        <v>210</v>
      </c>
    </row>
    <row r="2620" spans="1:20" x14ac:dyDescent="0.35">
      <c r="A2620" t="s">
        <v>5323</v>
      </c>
      <c r="B2620" s="5" t="s">
        <v>174</v>
      </c>
      <c r="C2620" s="6">
        <v>263428</v>
      </c>
      <c r="D2620" t="s">
        <v>92</v>
      </c>
      <c r="E2620">
        <v>197571</v>
      </c>
      <c r="F2620" s="5" t="s">
        <v>23</v>
      </c>
      <c r="G2620" s="5" t="s">
        <v>42</v>
      </c>
      <c r="H2620" s="5" t="s">
        <v>93</v>
      </c>
      <c r="I2620" t="s">
        <v>26</v>
      </c>
      <c r="J2620" t="s">
        <v>93</v>
      </c>
      <c r="K2620">
        <v>100</v>
      </c>
      <c r="L2620" s="5" t="s">
        <v>5324</v>
      </c>
      <c r="M2620" s="5" t="s">
        <v>54</v>
      </c>
      <c r="N2620">
        <v>18</v>
      </c>
      <c r="O2620" t="s">
        <v>78</v>
      </c>
      <c r="P2620" s="1">
        <v>45410</v>
      </c>
      <c r="Q2620" s="1">
        <v>45453</v>
      </c>
      <c r="R2620">
        <v>1293</v>
      </c>
      <c r="S2620" s="4">
        <v>5.8</v>
      </c>
      <c r="T2620" t="s">
        <v>277</v>
      </c>
    </row>
    <row r="2621" spans="1:20" x14ac:dyDescent="0.35">
      <c r="A2621" t="s">
        <v>5325</v>
      </c>
      <c r="B2621" s="5" t="s">
        <v>73</v>
      </c>
      <c r="C2621" s="6">
        <v>46582</v>
      </c>
      <c r="D2621" t="s">
        <v>22</v>
      </c>
      <c r="E2621">
        <v>46582</v>
      </c>
      <c r="F2621" s="5" t="s">
        <v>50</v>
      </c>
      <c r="G2621" s="5" t="s">
        <v>24</v>
      </c>
      <c r="H2621" s="5" t="s">
        <v>157</v>
      </c>
      <c r="I2621" t="s">
        <v>44</v>
      </c>
      <c r="J2621" t="s">
        <v>157</v>
      </c>
      <c r="K2621">
        <v>100</v>
      </c>
      <c r="L2621" s="5" t="s">
        <v>5326</v>
      </c>
      <c r="M2621" s="5" t="s">
        <v>37</v>
      </c>
      <c r="N2621">
        <v>3</v>
      </c>
      <c r="O2621" t="s">
        <v>46</v>
      </c>
      <c r="P2621" s="1">
        <v>45363</v>
      </c>
      <c r="Q2621" s="1">
        <v>45426</v>
      </c>
      <c r="R2621">
        <v>1625</v>
      </c>
      <c r="S2621" s="4">
        <v>6.3</v>
      </c>
      <c r="T2621" t="s">
        <v>95</v>
      </c>
    </row>
    <row r="2622" spans="1:20" x14ac:dyDescent="0.35">
      <c r="A2622" t="s">
        <v>5327</v>
      </c>
      <c r="B2622" s="5" t="s">
        <v>57</v>
      </c>
      <c r="C2622" s="6">
        <v>169033</v>
      </c>
      <c r="D2622" t="s">
        <v>65</v>
      </c>
      <c r="E2622">
        <v>219743</v>
      </c>
      <c r="F2622" s="5" t="s">
        <v>23</v>
      </c>
      <c r="G2622" s="5" t="s">
        <v>24</v>
      </c>
      <c r="H2622" s="5" t="s">
        <v>67</v>
      </c>
      <c r="I2622" t="s">
        <v>26</v>
      </c>
      <c r="J2622" t="s">
        <v>126</v>
      </c>
      <c r="K2622">
        <v>100</v>
      </c>
      <c r="L2622" s="5" t="s">
        <v>5328</v>
      </c>
      <c r="M2622" s="5" t="s">
        <v>54</v>
      </c>
      <c r="N2622">
        <v>17</v>
      </c>
      <c r="O2622" t="s">
        <v>112</v>
      </c>
      <c r="P2622" s="1">
        <v>45722</v>
      </c>
      <c r="Q2622" s="1">
        <v>45740</v>
      </c>
      <c r="R2622">
        <v>1506</v>
      </c>
      <c r="S2622" s="4">
        <v>8.4</v>
      </c>
      <c r="T2622" t="s">
        <v>30</v>
      </c>
    </row>
    <row r="2623" spans="1:20" x14ac:dyDescent="0.35">
      <c r="A2623" t="s">
        <v>5329</v>
      </c>
      <c r="B2623" s="5" t="s">
        <v>28800</v>
      </c>
      <c r="C2623" s="6">
        <v>59167</v>
      </c>
      <c r="D2623" t="s">
        <v>22</v>
      </c>
      <c r="E2623">
        <v>59167</v>
      </c>
      <c r="F2623" s="5" t="s">
        <v>50</v>
      </c>
      <c r="G2623" s="5" t="s">
        <v>51</v>
      </c>
      <c r="H2623" s="5" t="s">
        <v>165</v>
      </c>
      <c r="I2623" t="s">
        <v>44</v>
      </c>
      <c r="J2623" t="s">
        <v>165</v>
      </c>
      <c r="K2623">
        <v>0</v>
      </c>
      <c r="L2623" s="5" t="s">
        <v>5330</v>
      </c>
      <c r="M2623" s="5" t="s">
        <v>37</v>
      </c>
      <c r="N2623">
        <v>2</v>
      </c>
      <c r="O2623" t="s">
        <v>107</v>
      </c>
      <c r="P2623" s="1">
        <v>45644</v>
      </c>
      <c r="Q2623" s="1">
        <v>45702</v>
      </c>
      <c r="R2623">
        <v>965</v>
      </c>
      <c r="S2623" s="4">
        <v>7.3</v>
      </c>
      <c r="T2623" t="s">
        <v>79</v>
      </c>
    </row>
    <row r="2624" spans="1:20" x14ac:dyDescent="0.35">
      <c r="A2624" t="s">
        <v>5331</v>
      </c>
      <c r="B2624" s="5" t="s">
        <v>100</v>
      </c>
      <c r="C2624" s="6">
        <v>76863</v>
      </c>
      <c r="D2624" t="s">
        <v>65</v>
      </c>
      <c r="E2624">
        <v>99922</v>
      </c>
      <c r="F2624" s="5" t="s">
        <v>58</v>
      </c>
      <c r="G2624" s="5" t="s">
        <v>24</v>
      </c>
      <c r="H2624" s="5" t="s">
        <v>67</v>
      </c>
      <c r="I2624" t="s">
        <v>44</v>
      </c>
      <c r="J2624" t="s">
        <v>67</v>
      </c>
      <c r="K2624">
        <v>0</v>
      </c>
      <c r="L2624" s="5" t="s">
        <v>5332</v>
      </c>
      <c r="M2624" s="5" t="s">
        <v>70</v>
      </c>
      <c r="N2624">
        <v>0</v>
      </c>
      <c r="O2624" t="s">
        <v>107</v>
      </c>
      <c r="P2624" s="1">
        <v>45613</v>
      </c>
      <c r="Q2624" s="1">
        <v>45646</v>
      </c>
      <c r="R2624">
        <v>1525</v>
      </c>
      <c r="S2624" s="4">
        <v>6.4</v>
      </c>
      <c r="T2624" t="s">
        <v>47</v>
      </c>
    </row>
    <row r="2625" spans="1:20" x14ac:dyDescent="0.35">
      <c r="A2625" t="s">
        <v>5333</v>
      </c>
      <c r="B2625" s="5" t="s">
        <v>28802</v>
      </c>
      <c r="C2625" s="6">
        <v>54769</v>
      </c>
      <c r="D2625" t="s">
        <v>22</v>
      </c>
      <c r="E2625">
        <v>54769</v>
      </c>
      <c r="F2625" s="5" t="s">
        <v>58</v>
      </c>
      <c r="G2625" s="5" t="s">
        <v>51</v>
      </c>
      <c r="H2625" s="5" t="s">
        <v>165</v>
      </c>
      <c r="I2625" t="s">
        <v>44</v>
      </c>
      <c r="J2625" t="s">
        <v>165</v>
      </c>
      <c r="K2625">
        <v>0</v>
      </c>
      <c r="L2625" s="5" t="s">
        <v>5334</v>
      </c>
      <c r="M2625" s="5" t="s">
        <v>37</v>
      </c>
      <c r="N2625">
        <v>1</v>
      </c>
      <c r="O2625" t="s">
        <v>85</v>
      </c>
      <c r="P2625" s="1">
        <v>45636</v>
      </c>
      <c r="Q2625" s="1">
        <v>45698</v>
      </c>
      <c r="R2625">
        <v>1118</v>
      </c>
      <c r="S2625" s="4">
        <v>7.9</v>
      </c>
      <c r="T2625" t="s">
        <v>30</v>
      </c>
    </row>
    <row r="2626" spans="1:20" x14ac:dyDescent="0.35">
      <c r="A2626" t="s">
        <v>5335</v>
      </c>
      <c r="B2626" s="5" t="s">
        <v>28799</v>
      </c>
      <c r="C2626" s="6">
        <v>227468</v>
      </c>
      <c r="D2626" t="s">
        <v>22</v>
      </c>
      <c r="E2626">
        <v>227468</v>
      </c>
      <c r="F2626" s="5" t="s">
        <v>23</v>
      </c>
      <c r="G2626" s="5" t="s">
        <v>59</v>
      </c>
      <c r="H2626" s="5" t="s">
        <v>101</v>
      </c>
      <c r="I2626" t="s">
        <v>26</v>
      </c>
      <c r="J2626" t="s">
        <v>359</v>
      </c>
      <c r="K2626">
        <v>50</v>
      </c>
      <c r="L2626" s="5" t="s">
        <v>5336</v>
      </c>
      <c r="M2626" s="5" t="s">
        <v>70</v>
      </c>
      <c r="N2626">
        <v>14</v>
      </c>
      <c r="O2626" t="s">
        <v>167</v>
      </c>
      <c r="P2626" s="1">
        <v>45294</v>
      </c>
      <c r="Q2626" s="1">
        <v>45361</v>
      </c>
      <c r="R2626">
        <v>1849</v>
      </c>
      <c r="S2626" s="4">
        <v>7.9</v>
      </c>
      <c r="T2626" t="s">
        <v>243</v>
      </c>
    </row>
    <row r="2627" spans="1:20" x14ac:dyDescent="0.35">
      <c r="A2627" t="s">
        <v>5337</v>
      </c>
      <c r="B2627" s="5" t="s">
        <v>100</v>
      </c>
      <c r="C2627" s="6">
        <v>27385</v>
      </c>
      <c r="D2627" t="s">
        <v>22</v>
      </c>
      <c r="E2627">
        <v>27385</v>
      </c>
      <c r="F2627" s="5" t="s">
        <v>58</v>
      </c>
      <c r="G2627" s="5" t="s">
        <v>59</v>
      </c>
      <c r="H2627" s="5" t="s">
        <v>157</v>
      </c>
      <c r="I2627" t="s">
        <v>44</v>
      </c>
      <c r="J2627" t="s">
        <v>212</v>
      </c>
      <c r="K2627">
        <v>50</v>
      </c>
      <c r="L2627" s="5" t="s">
        <v>5338</v>
      </c>
      <c r="M2627" s="5" t="s">
        <v>54</v>
      </c>
      <c r="N2627">
        <v>0</v>
      </c>
      <c r="O2627" t="s">
        <v>85</v>
      </c>
      <c r="P2627" s="1">
        <v>45618</v>
      </c>
      <c r="Q2627" s="1">
        <v>45685</v>
      </c>
      <c r="R2627">
        <v>1243</v>
      </c>
      <c r="S2627" s="4">
        <v>5.3</v>
      </c>
      <c r="T2627" t="s">
        <v>47</v>
      </c>
    </row>
    <row r="2628" spans="1:20" x14ac:dyDescent="0.35">
      <c r="A2628" t="s">
        <v>5339</v>
      </c>
      <c r="B2628" s="5" t="s">
        <v>217</v>
      </c>
      <c r="C2628" s="6">
        <v>192062</v>
      </c>
      <c r="D2628" t="s">
        <v>22</v>
      </c>
      <c r="E2628">
        <v>192062</v>
      </c>
      <c r="F2628" s="5" t="s">
        <v>23</v>
      </c>
      <c r="G2628" s="5" t="s">
        <v>24</v>
      </c>
      <c r="H2628" s="5" t="s">
        <v>68</v>
      </c>
      <c r="I2628" t="s">
        <v>26</v>
      </c>
      <c r="J2628" t="s">
        <v>68</v>
      </c>
      <c r="K2628">
        <v>100</v>
      </c>
      <c r="L2628" s="5" t="s">
        <v>5340</v>
      </c>
      <c r="M2628" s="5" t="s">
        <v>54</v>
      </c>
      <c r="N2628">
        <v>10</v>
      </c>
      <c r="O2628" t="s">
        <v>141</v>
      </c>
      <c r="P2628" s="1">
        <v>45511</v>
      </c>
      <c r="Q2628" s="1">
        <v>45562</v>
      </c>
      <c r="R2628">
        <v>1863</v>
      </c>
      <c r="S2628" s="4">
        <v>5.4</v>
      </c>
      <c r="T2628" t="s">
        <v>38</v>
      </c>
    </row>
    <row r="2629" spans="1:20" x14ac:dyDescent="0.35">
      <c r="A2629" t="s">
        <v>5341</v>
      </c>
      <c r="B2629" s="5" t="s">
        <v>174</v>
      </c>
      <c r="C2629" s="6">
        <v>84809</v>
      </c>
      <c r="D2629" t="s">
        <v>22</v>
      </c>
      <c r="E2629">
        <v>84809</v>
      </c>
      <c r="F2629" s="5" t="s">
        <v>50</v>
      </c>
      <c r="G2629" s="5" t="s">
        <v>51</v>
      </c>
      <c r="H2629" s="5" t="s">
        <v>191</v>
      </c>
      <c r="I2629" t="s">
        <v>26</v>
      </c>
      <c r="J2629" t="s">
        <v>191</v>
      </c>
      <c r="K2629">
        <v>100</v>
      </c>
      <c r="L2629" s="5" t="s">
        <v>5342</v>
      </c>
      <c r="M2629" s="5" t="s">
        <v>28</v>
      </c>
      <c r="N2629">
        <v>4</v>
      </c>
      <c r="O2629" t="s">
        <v>46</v>
      </c>
      <c r="P2629" s="1">
        <v>45623</v>
      </c>
      <c r="Q2629" s="1">
        <v>45657</v>
      </c>
      <c r="R2629">
        <v>519</v>
      </c>
      <c r="S2629" s="4">
        <v>8.3000000000000007</v>
      </c>
      <c r="T2629" t="s">
        <v>243</v>
      </c>
    </row>
    <row r="2630" spans="1:20" x14ac:dyDescent="0.35">
      <c r="A2630" t="s">
        <v>5343</v>
      </c>
      <c r="B2630" s="5" t="s">
        <v>49</v>
      </c>
      <c r="C2630" s="6">
        <v>129372</v>
      </c>
      <c r="D2630" t="s">
        <v>22</v>
      </c>
      <c r="E2630">
        <v>129372</v>
      </c>
      <c r="F2630" s="5" t="s">
        <v>66</v>
      </c>
      <c r="G2630" s="5" t="s">
        <v>42</v>
      </c>
      <c r="H2630" s="5" t="s">
        <v>191</v>
      </c>
      <c r="I2630" t="s">
        <v>26</v>
      </c>
      <c r="J2630" t="s">
        <v>915</v>
      </c>
      <c r="K2630">
        <v>50</v>
      </c>
      <c r="L2630" s="5" t="s">
        <v>5344</v>
      </c>
      <c r="M2630" s="5" t="s">
        <v>70</v>
      </c>
      <c r="N2630">
        <v>6</v>
      </c>
      <c r="O2630" t="s">
        <v>29</v>
      </c>
      <c r="P2630" s="1">
        <v>45370</v>
      </c>
      <c r="Q2630" s="1">
        <v>45386</v>
      </c>
      <c r="R2630">
        <v>2253</v>
      </c>
      <c r="S2630" s="4">
        <v>6.9</v>
      </c>
      <c r="T2630" t="s">
        <v>136</v>
      </c>
    </row>
    <row r="2631" spans="1:20" x14ac:dyDescent="0.35">
      <c r="A2631" t="s">
        <v>5345</v>
      </c>
      <c r="B2631" s="5" t="s">
        <v>105</v>
      </c>
      <c r="C2631" s="6">
        <v>61768</v>
      </c>
      <c r="D2631" t="s">
        <v>74</v>
      </c>
      <c r="E2631">
        <v>77210</v>
      </c>
      <c r="F2631" s="5" t="s">
        <v>58</v>
      </c>
      <c r="G2631" s="5" t="s">
        <v>59</v>
      </c>
      <c r="H2631" s="5" t="s">
        <v>75</v>
      </c>
      <c r="I2631" t="s">
        <v>35</v>
      </c>
      <c r="J2631" t="s">
        <v>75</v>
      </c>
      <c r="K2631">
        <v>100</v>
      </c>
      <c r="L2631" s="5" t="s">
        <v>5346</v>
      </c>
      <c r="M2631" s="5" t="s">
        <v>28</v>
      </c>
      <c r="N2631">
        <v>1</v>
      </c>
      <c r="O2631" t="s">
        <v>46</v>
      </c>
      <c r="P2631" s="1">
        <v>45348</v>
      </c>
      <c r="Q2631" s="1">
        <v>45365</v>
      </c>
      <c r="R2631">
        <v>1170</v>
      </c>
      <c r="S2631" s="4">
        <v>7.5</v>
      </c>
      <c r="T2631" t="s">
        <v>38</v>
      </c>
    </row>
    <row r="2632" spans="1:20" x14ac:dyDescent="0.35">
      <c r="A2632" t="s">
        <v>5347</v>
      </c>
      <c r="B2632" s="5" t="s">
        <v>28799</v>
      </c>
      <c r="C2632" s="6">
        <v>33922</v>
      </c>
      <c r="D2632" t="s">
        <v>22</v>
      </c>
      <c r="E2632">
        <v>33922</v>
      </c>
      <c r="F2632" s="5" t="s">
        <v>58</v>
      </c>
      <c r="G2632" s="5" t="s">
        <v>42</v>
      </c>
      <c r="H2632" s="5" t="s">
        <v>157</v>
      </c>
      <c r="I2632" t="s">
        <v>26</v>
      </c>
      <c r="J2632" t="s">
        <v>157</v>
      </c>
      <c r="K2632">
        <v>100</v>
      </c>
      <c r="L2632" s="5" t="s">
        <v>5348</v>
      </c>
      <c r="M2632" s="5" t="s">
        <v>28</v>
      </c>
      <c r="N2632">
        <v>0</v>
      </c>
      <c r="O2632" t="s">
        <v>71</v>
      </c>
      <c r="P2632" s="1">
        <v>45490</v>
      </c>
      <c r="Q2632" s="1">
        <v>45519</v>
      </c>
      <c r="R2632">
        <v>590</v>
      </c>
      <c r="S2632" s="4">
        <v>7.1</v>
      </c>
      <c r="T2632" t="s">
        <v>243</v>
      </c>
    </row>
    <row r="2633" spans="1:20" x14ac:dyDescent="0.35">
      <c r="A2633" t="s">
        <v>5349</v>
      </c>
      <c r="B2633" s="5" t="s">
        <v>28802</v>
      </c>
      <c r="C2633" s="6">
        <v>127911</v>
      </c>
      <c r="D2633" t="s">
        <v>22</v>
      </c>
      <c r="E2633">
        <v>127911</v>
      </c>
      <c r="F2633" s="5" t="s">
        <v>66</v>
      </c>
      <c r="G2633" s="5" t="s">
        <v>24</v>
      </c>
      <c r="H2633" s="5" t="s">
        <v>25</v>
      </c>
      <c r="I2633" t="s">
        <v>26</v>
      </c>
      <c r="J2633" t="s">
        <v>25</v>
      </c>
      <c r="K2633">
        <v>100</v>
      </c>
      <c r="L2633" s="5" t="s">
        <v>5350</v>
      </c>
      <c r="M2633" s="5" t="s">
        <v>37</v>
      </c>
      <c r="N2633">
        <v>6</v>
      </c>
      <c r="O2633" t="s">
        <v>141</v>
      </c>
      <c r="P2633" s="1">
        <v>45518</v>
      </c>
      <c r="Q2633" s="1">
        <v>45550</v>
      </c>
      <c r="R2633">
        <v>847</v>
      </c>
      <c r="S2633" s="4">
        <v>9.3000000000000007</v>
      </c>
      <c r="T2633" t="s">
        <v>153</v>
      </c>
    </row>
    <row r="2634" spans="1:20" x14ac:dyDescent="0.35">
      <c r="A2634" t="s">
        <v>5351</v>
      </c>
      <c r="B2634" s="5" t="s">
        <v>73</v>
      </c>
      <c r="C2634" s="6">
        <v>132207</v>
      </c>
      <c r="D2634" t="s">
        <v>41</v>
      </c>
      <c r="E2634">
        <v>112376</v>
      </c>
      <c r="F2634" s="5" t="s">
        <v>23</v>
      </c>
      <c r="G2634" s="5" t="s">
        <v>42</v>
      </c>
      <c r="H2634" s="5" t="s">
        <v>151</v>
      </c>
      <c r="I2634" t="s">
        <v>44</v>
      </c>
      <c r="J2634" t="s">
        <v>151</v>
      </c>
      <c r="K2634">
        <v>100</v>
      </c>
      <c r="L2634" s="5" t="s">
        <v>5352</v>
      </c>
      <c r="M2634" s="5" t="s">
        <v>70</v>
      </c>
      <c r="N2634">
        <v>16</v>
      </c>
      <c r="O2634" t="s">
        <v>46</v>
      </c>
      <c r="P2634" s="1">
        <v>45320</v>
      </c>
      <c r="Q2634" s="1">
        <v>45367</v>
      </c>
      <c r="R2634">
        <v>1880</v>
      </c>
      <c r="S2634" s="4">
        <v>7.1</v>
      </c>
      <c r="T2634" t="s">
        <v>38</v>
      </c>
    </row>
    <row r="2635" spans="1:20" x14ac:dyDescent="0.35">
      <c r="A2635" t="s">
        <v>5353</v>
      </c>
      <c r="B2635" s="5" t="s">
        <v>162</v>
      </c>
      <c r="C2635" s="6">
        <v>60862</v>
      </c>
      <c r="D2635" t="s">
        <v>74</v>
      </c>
      <c r="E2635">
        <v>76078</v>
      </c>
      <c r="F2635" s="5" t="s">
        <v>58</v>
      </c>
      <c r="G2635" s="5" t="s">
        <v>42</v>
      </c>
      <c r="H2635" s="5" t="s">
        <v>75</v>
      </c>
      <c r="I2635" t="s">
        <v>44</v>
      </c>
      <c r="J2635" t="s">
        <v>93</v>
      </c>
      <c r="K2635">
        <v>0</v>
      </c>
      <c r="L2635" s="5" t="s">
        <v>5354</v>
      </c>
      <c r="M2635" s="5" t="s">
        <v>54</v>
      </c>
      <c r="N2635">
        <v>1</v>
      </c>
      <c r="O2635" t="s">
        <v>112</v>
      </c>
      <c r="P2635" s="1">
        <v>45499</v>
      </c>
      <c r="Q2635" s="1">
        <v>45541</v>
      </c>
      <c r="R2635">
        <v>1914</v>
      </c>
      <c r="S2635" s="4">
        <v>5.5</v>
      </c>
      <c r="T2635" t="s">
        <v>108</v>
      </c>
    </row>
    <row r="2636" spans="1:20" x14ac:dyDescent="0.35">
      <c r="A2636" t="s">
        <v>5355</v>
      </c>
      <c r="B2636" s="5" t="s">
        <v>28800</v>
      </c>
      <c r="C2636" s="6">
        <v>30483</v>
      </c>
      <c r="D2636" t="s">
        <v>22</v>
      </c>
      <c r="E2636">
        <v>30483</v>
      </c>
      <c r="F2636" s="5" t="s">
        <v>50</v>
      </c>
      <c r="G2636" s="5" t="s">
        <v>59</v>
      </c>
      <c r="H2636" s="5" t="s">
        <v>116</v>
      </c>
      <c r="I2636" t="s">
        <v>44</v>
      </c>
      <c r="J2636" t="s">
        <v>116</v>
      </c>
      <c r="K2636">
        <v>100</v>
      </c>
      <c r="L2636" s="5" t="s">
        <v>5356</v>
      </c>
      <c r="M2636" s="5" t="s">
        <v>54</v>
      </c>
      <c r="N2636">
        <v>2</v>
      </c>
      <c r="O2636" t="s">
        <v>62</v>
      </c>
      <c r="P2636" s="1">
        <v>45647</v>
      </c>
      <c r="Q2636" s="1">
        <v>45672</v>
      </c>
      <c r="R2636">
        <v>2424</v>
      </c>
      <c r="S2636" s="4">
        <v>9</v>
      </c>
      <c r="T2636" t="s">
        <v>30</v>
      </c>
    </row>
    <row r="2637" spans="1:20" x14ac:dyDescent="0.35">
      <c r="A2637" t="s">
        <v>5357</v>
      </c>
      <c r="B2637" s="5" t="s">
        <v>28799</v>
      </c>
      <c r="C2637" s="6">
        <v>99046</v>
      </c>
      <c r="D2637" t="s">
        <v>22</v>
      </c>
      <c r="E2637">
        <v>99046</v>
      </c>
      <c r="F2637" s="5" t="s">
        <v>50</v>
      </c>
      <c r="G2637" s="5" t="s">
        <v>51</v>
      </c>
      <c r="H2637" s="5" t="s">
        <v>97</v>
      </c>
      <c r="I2637" t="s">
        <v>44</v>
      </c>
      <c r="J2637" t="s">
        <v>97</v>
      </c>
      <c r="K2637">
        <v>0</v>
      </c>
      <c r="L2637" s="5" t="s">
        <v>5358</v>
      </c>
      <c r="M2637" s="5" t="s">
        <v>28</v>
      </c>
      <c r="N2637">
        <v>4</v>
      </c>
      <c r="O2637" t="s">
        <v>112</v>
      </c>
      <c r="P2637" s="1">
        <v>45641</v>
      </c>
      <c r="Q2637" s="1">
        <v>45687</v>
      </c>
      <c r="R2637">
        <v>990</v>
      </c>
      <c r="S2637" s="4">
        <v>8.9</v>
      </c>
      <c r="T2637" t="s">
        <v>47</v>
      </c>
    </row>
    <row r="2638" spans="1:20" x14ac:dyDescent="0.35">
      <c r="A2638" t="s">
        <v>5359</v>
      </c>
      <c r="B2638" s="5" t="s">
        <v>28799</v>
      </c>
      <c r="C2638" s="6">
        <v>126174</v>
      </c>
      <c r="D2638" t="s">
        <v>22</v>
      </c>
      <c r="E2638">
        <v>126174</v>
      </c>
      <c r="F2638" s="5" t="s">
        <v>50</v>
      </c>
      <c r="G2638" s="5" t="s">
        <v>42</v>
      </c>
      <c r="H2638" s="5" t="s">
        <v>97</v>
      </c>
      <c r="I2638" t="s">
        <v>44</v>
      </c>
      <c r="J2638" t="s">
        <v>1211</v>
      </c>
      <c r="K2638">
        <v>0</v>
      </c>
      <c r="L2638" s="5" t="s">
        <v>5360</v>
      </c>
      <c r="M2638" s="5" t="s">
        <v>28</v>
      </c>
      <c r="N2638">
        <v>3</v>
      </c>
      <c r="O2638" t="s">
        <v>112</v>
      </c>
      <c r="P2638" s="1">
        <v>45468</v>
      </c>
      <c r="Q2638" s="1">
        <v>45531</v>
      </c>
      <c r="R2638">
        <v>877</v>
      </c>
      <c r="S2638" s="4">
        <v>6.1</v>
      </c>
      <c r="T2638" t="s">
        <v>55</v>
      </c>
    </row>
    <row r="2639" spans="1:20" x14ac:dyDescent="0.35">
      <c r="A2639" t="s">
        <v>5361</v>
      </c>
      <c r="B2639" s="5" t="s">
        <v>100</v>
      </c>
      <c r="C2639" s="6">
        <v>226713</v>
      </c>
      <c r="D2639" t="s">
        <v>22</v>
      </c>
      <c r="E2639">
        <v>226713</v>
      </c>
      <c r="F2639" s="5" t="s">
        <v>23</v>
      </c>
      <c r="G2639" s="5" t="s">
        <v>59</v>
      </c>
      <c r="H2639" s="5" t="s">
        <v>97</v>
      </c>
      <c r="I2639" t="s">
        <v>44</v>
      </c>
      <c r="J2639" t="s">
        <v>480</v>
      </c>
      <c r="K2639">
        <v>50</v>
      </c>
      <c r="L2639" s="5" t="s">
        <v>5362</v>
      </c>
      <c r="M2639" s="5" t="s">
        <v>37</v>
      </c>
      <c r="N2639">
        <v>11</v>
      </c>
      <c r="O2639" t="s">
        <v>131</v>
      </c>
      <c r="P2639" s="1">
        <v>45732</v>
      </c>
      <c r="Q2639" s="1">
        <v>45781</v>
      </c>
      <c r="R2639">
        <v>760</v>
      </c>
      <c r="S2639" s="4">
        <v>8.6999999999999993</v>
      </c>
      <c r="T2639" t="s">
        <v>63</v>
      </c>
    </row>
    <row r="2640" spans="1:20" x14ac:dyDescent="0.35">
      <c r="A2640" t="s">
        <v>5363</v>
      </c>
      <c r="B2640" s="5" t="s">
        <v>57</v>
      </c>
      <c r="C2640" s="6">
        <v>66662</v>
      </c>
      <c r="D2640" t="s">
        <v>65</v>
      </c>
      <c r="E2640">
        <v>86661</v>
      </c>
      <c r="F2640" s="5" t="s">
        <v>58</v>
      </c>
      <c r="G2640" s="5" t="s">
        <v>24</v>
      </c>
      <c r="H2640" s="5" t="s">
        <v>67</v>
      </c>
      <c r="I2640" t="s">
        <v>35</v>
      </c>
      <c r="J2640" t="s">
        <v>67</v>
      </c>
      <c r="K2640">
        <v>100</v>
      </c>
      <c r="L2640" s="5" t="s">
        <v>5364</v>
      </c>
      <c r="M2640" s="5" t="s">
        <v>37</v>
      </c>
      <c r="N2640">
        <v>0</v>
      </c>
      <c r="O2640" t="s">
        <v>85</v>
      </c>
      <c r="P2640" s="1">
        <v>45354</v>
      </c>
      <c r="Q2640" s="1">
        <v>45379</v>
      </c>
      <c r="R2640">
        <v>2192</v>
      </c>
      <c r="S2640" s="4">
        <v>6.7</v>
      </c>
      <c r="T2640" t="s">
        <v>108</v>
      </c>
    </row>
    <row r="2641" spans="1:20" x14ac:dyDescent="0.35">
      <c r="A2641" t="s">
        <v>5365</v>
      </c>
      <c r="B2641" s="5" t="s">
        <v>91</v>
      </c>
      <c r="C2641" s="6">
        <v>156202</v>
      </c>
      <c r="D2641" t="s">
        <v>22</v>
      </c>
      <c r="E2641">
        <v>156202</v>
      </c>
      <c r="F2641" s="5" t="s">
        <v>23</v>
      </c>
      <c r="G2641" s="5" t="s">
        <v>42</v>
      </c>
      <c r="H2641" s="5" t="s">
        <v>129</v>
      </c>
      <c r="I2641" t="s">
        <v>44</v>
      </c>
      <c r="J2641" t="s">
        <v>157</v>
      </c>
      <c r="K2641">
        <v>0</v>
      </c>
      <c r="L2641" s="5" t="s">
        <v>5366</v>
      </c>
      <c r="M2641" s="5" t="s">
        <v>37</v>
      </c>
      <c r="N2641">
        <v>14</v>
      </c>
      <c r="O2641" t="s">
        <v>147</v>
      </c>
      <c r="P2641" s="1">
        <v>45426</v>
      </c>
      <c r="Q2641" s="1">
        <v>45458</v>
      </c>
      <c r="R2641">
        <v>1849</v>
      </c>
      <c r="S2641" s="4">
        <v>6.6</v>
      </c>
      <c r="T2641" t="s">
        <v>118</v>
      </c>
    </row>
    <row r="2642" spans="1:20" x14ac:dyDescent="0.35">
      <c r="A2642" t="s">
        <v>5367</v>
      </c>
      <c r="B2642" s="5" t="s">
        <v>145</v>
      </c>
      <c r="C2642" s="6">
        <v>106445</v>
      </c>
      <c r="D2642" t="s">
        <v>22</v>
      </c>
      <c r="E2642">
        <v>106445</v>
      </c>
      <c r="F2642" s="5" t="s">
        <v>66</v>
      </c>
      <c r="G2642" s="5" t="s">
        <v>42</v>
      </c>
      <c r="H2642" s="5" t="s">
        <v>165</v>
      </c>
      <c r="I2642" t="s">
        <v>44</v>
      </c>
      <c r="J2642" t="s">
        <v>165</v>
      </c>
      <c r="K2642">
        <v>50</v>
      </c>
      <c r="L2642" s="5" t="s">
        <v>5368</v>
      </c>
      <c r="M2642" s="5" t="s">
        <v>70</v>
      </c>
      <c r="N2642">
        <v>9</v>
      </c>
      <c r="O2642" t="s">
        <v>71</v>
      </c>
      <c r="P2642" s="1">
        <v>45689</v>
      </c>
      <c r="Q2642" s="1">
        <v>45747</v>
      </c>
      <c r="R2642">
        <v>2203</v>
      </c>
      <c r="S2642" s="4">
        <v>7.7</v>
      </c>
      <c r="T2642" t="s">
        <v>63</v>
      </c>
    </row>
    <row r="2643" spans="1:20" x14ac:dyDescent="0.35">
      <c r="A2643" t="s">
        <v>5369</v>
      </c>
      <c r="B2643" s="5" t="s">
        <v>28802</v>
      </c>
      <c r="C2643" s="6">
        <v>57527</v>
      </c>
      <c r="D2643" t="s">
        <v>22</v>
      </c>
      <c r="E2643">
        <v>57527</v>
      </c>
      <c r="F2643" s="5" t="s">
        <v>66</v>
      </c>
      <c r="G2643" s="5" t="s">
        <v>42</v>
      </c>
      <c r="H2643" s="5" t="s">
        <v>157</v>
      </c>
      <c r="I2643" t="s">
        <v>35</v>
      </c>
      <c r="J2643" t="s">
        <v>157</v>
      </c>
      <c r="K2643">
        <v>50</v>
      </c>
      <c r="L2643" s="5" t="s">
        <v>5370</v>
      </c>
      <c r="M2643" s="5" t="s">
        <v>28</v>
      </c>
      <c r="N2643">
        <v>7</v>
      </c>
      <c r="O2643" t="s">
        <v>107</v>
      </c>
      <c r="P2643" s="1">
        <v>45620</v>
      </c>
      <c r="Q2643" s="1">
        <v>45644</v>
      </c>
      <c r="R2643">
        <v>1466</v>
      </c>
      <c r="S2643" s="4">
        <v>9.9</v>
      </c>
      <c r="T2643" t="s">
        <v>89</v>
      </c>
    </row>
    <row r="2644" spans="1:20" x14ac:dyDescent="0.35">
      <c r="A2644" t="s">
        <v>5371</v>
      </c>
      <c r="B2644" s="5" t="s">
        <v>174</v>
      </c>
      <c r="C2644" s="6">
        <v>71613</v>
      </c>
      <c r="D2644" t="s">
        <v>22</v>
      </c>
      <c r="E2644">
        <v>71613</v>
      </c>
      <c r="F2644" s="5" t="s">
        <v>58</v>
      </c>
      <c r="G2644" s="5" t="s">
        <v>42</v>
      </c>
      <c r="H2644" s="5" t="s">
        <v>129</v>
      </c>
      <c r="I2644" t="s">
        <v>35</v>
      </c>
      <c r="J2644" t="s">
        <v>68</v>
      </c>
      <c r="K2644">
        <v>0</v>
      </c>
      <c r="L2644" s="5" t="s">
        <v>5372</v>
      </c>
      <c r="M2644" s="5" t="s">
        <v>28</v>
      </c>
      <c r="N2644">
        <v>1</v>
      </c>
      <c r="O2644" t="s">
        <v>147</v>
      </c>
      <c r="P2644" s="1">
        <v>45424</v>
      </c>
      <c r="Q2644" s="1">
        <v>45449</v>
      </c>
      <c r="R2644">
        <v>1682</v>
      </c>
      <c r="S2644" s="4">
        <v>8.8000000000000007</v>
      </c>
      <c r="T2644" t="s">
        <v>47</v>
      </c>
    </row>
    <row r="2645" spans="1:20" x14ac:dyDescent="0.35">
      <c r="A2645" t="s">
        <v>5373</v>
      </c>
      <c r="B2645" s="5" t="s">
        <v>40</v>
      </c>
      <c r="C2645" s="6">
        <v>214057</v>
      </c>
      <c r="D2645" t="s">
        <v>22</v>
      </c>
      <c r="E2645">
        <v>214057</v>
      </c>
      <c r="F2645" s="5" t="s">
        <v>66</v>
      </c>
      <c r="G2645" s="5" t="s">
        <v>59</v>
      </c>
      <c r="H2645" s="5" t="s">
        <v>68</v>
      </c>
      <c r="I2645" t="s">
        <v>35</v>
      </c>
      <c r="J2645" t="s">
        <v>68</v>
      </c>
      <c r="K2645">
        <v>0</v>
      </c>
      <c r="L2645" s="5" t="s">
        <v>5374</v>
      </c>
      <c r="M2645" s="5" t="s">
        <v>54</v>
      </c>
      <c r="N2645">
        <v>9</v>
      </c>
      <c r="O2645" t="s">
        <v>131</v>
      </c>
      <c r="P2645" s="1">
        <v>45637</v>
      </c>
      <c r="Q2645" s="1">
        <v>45691</v>
      </c>
      <c r="R2645">
        <v>1422</v>
      </c>
      <c r="S2645" s="4">
        <v>7.3</v>
      </c>
      <c r="T2645" t="s">
        <v>95</v>
      </c>
    </row>
    <row r="2646" spans="1:20" x14ac:dyDescent="0.35">
      <c r="A2646" t="s">
        <v>5375</v>
      </c>
      <c r="B2646" s="5" t="s">
        <v>28802</v>
      </c>
      <c r="C2646" s="6">
        <v>113033</v>
      </c>
      <c r="D2646" t="s">
        <v>22</v>
      </c>
      <c r="E2646">
        <v>113033</v>
      </c>
      <c r="F2646" s="5" t="s">
        <v>66</v>
      </c>
      <c r="G2646" s="5" t="s">
        <v>24</v>
      </c>
      <c r="H2646" s="5" t="s">
        <v>52</v>
      </c>
      <c r="I2646" t="s">
        <v>35</v>
      </c>
      <c r="J2646" t="s">
        <v>52</v>
      </c>
      <c r="K2646">
        <v>50</v>
      </c>
      <c r="L2646" s="5" t="s">
        <v>5376</v>
      </c>
      <c r="M2646" s="5" t="s">
        <v>37</v>
      </c>
      <c r="N2646">
        <v>6</v>
      </c>
      <c r="O2646" t="s">
        <v>147</v>
      </c>
      <c r="P2646" s="1">
        <v>45572</v>
      </c>
      <c r="Q2646" s="1">
        <v>45586</v>
      </c>
      <c r="R2646">
        <v>1899</v>
      </c>
      <c r="S2646" s="4">
        <v>6.8</v>
      </c>
      <c r="T2646" t="s">
        <v>63</v>
      </c>
    </row>
    <row r="2647" spans="1:20" x14ac:dyDescent="0.35">
      <c r="A2647" t="s">
        <v>5377</v>
      </c>
      <c r="B2647" s="5" t="s">
        <v>49</v>
      </c>
      <c r="C2647" s="6">
        <v>83831</v>
      </c>
      <c r="D2647" t="s">
        <v>81</v>
      </c>
      <c r="E2647">
        <v>113172</v>
      </c>
      <c r="F2647" s="5" t="s">
        <v>50</v>
      </c>
      <c r="G2647" s="5" t="s">
        <v>59</v>
      </c>
      <c r="H2647" s="5" t="s">
        <v>82</v>
      </c>
      <c r="I2647" t="s">
        <v>35</v>
      </c>
      <c r="J2647" t="s">
        <v>299</v>
      </c>
      <c r="K2647">
        <v>50</v>
      </c>
      <c r="L2647" s="5" t="s">
        <v>5378</v>
      </c>
      <c r="M2647" s="5" t="s">
        <v>28</v>
      </c>
      <c r="N2647">
        <v>4</v>
      </c>
      <c r="O2647" t="s">
        <v>167</v>
      </c>
      <c r="P2647" s="1">
        <v>45709</v>
      </c>
      <c r="Q2647" s="1">
        <v>45741</v>
      </c>
      <c r="R2647">
        <v>904</v>
      </c>
      <c r="S2647" s="4">
        <v>5.3</v>
      </c>
      <c r="T2647" t="s">
        <v>38</v>
      </c>
    </row>
    <row r="2648" spans="1:20" x14ac:dyDescent="0.35">
      <c r="A2648" t="s">
        <v>5379</v>
      </c>
      <c r="B2648" s="5" t="s">
        <v>100</v>
      </c>
      <c r="C2648" s="6">
        <v>130289</v>
      </c>
      <c r="D2648" t="s">
        <v>22</v>
      </c>
      <c r="E2648">
        <v>130289</v>
      </c>
      <c r="F2648" s="5" t="s">
        <v>66</v>
      </c>
      <c r="G2648" s="5" t="s">
        <v>42</v>
      </c>
      <c r="H2648" s="5" t="s">
        <v>101</v>
      </c>
      <c r="I2648" t="s">
        <v>44</v>
      </c>
      <c r="J2648" t="s">
        <v>101</v>
      </c>
      <c r="K2648">
        <v>0</v>
      </c>
      <c r="L2648" s="5" t="s">
        <v>5380</v>
      </c>
      <c r="M2648" s="5" t="s">
        <v>28</v>
      </c>
      <c r="N2648">
        <v>6</v>
      </c>
      <c r="O2648" t="s">
        <v>88</v>
      </c>
      <c r="P2648" s="1">
        <v>45726</v>
      </c>
      <c r="Q2648" s="1">
        <v>45762</v>
      </c>
      <c r="R2648">
        <v>2201</v>
      </c>
      <c r="S2648" s="4">
        <v>9.8000000000000007</v>
      </c>
      <c r="T2648" t="s">
        <v>243</v>
      </c>
    </row>
    <row r="2649" spans="1:20" x14ac:dyDescent="0.35">
      <c r="A2649" t="s">
        <v>5381</v>
      </c>
      <c r="B2649" s="5" t="s">
        <v>40</v>
      </c>
      <c r="C2649" s="6">
        <v>128723</v>
      </c>
      <c r="D2649" t="s">
        <v>74</v>
      </c>
      <c r="E2649">
        <v>160904</v>
      </c>
      <c r="F2649" s="5" t="s">
        <v>66</v>
      </c>
      <c r="G2649" s="5" t="s">
        <v>42</v>
      </c>
      <c r="H2649" s="5" t="s">
        <v>75</v>
      </c>
      <c r="I2649" t="s">
        <v>44</v>
      </c>
      <c r="J2649" t="s">
        <v>75</v>
      </c>
      <c r="K2649">
        <v>100</v>
      </c>
      <c r="L2649" s="5" t="s">
        <v>5382</v>
      </c>
      <c r="M2649" s="5" t="s">
        <v>70</v>
      </c>
      <c r="N2649">
        <v>7</v>
      </c>
      <c r="O2649" t="s">
        <v>29</v>
      </c>
      <c r="P2649" s="1">
        <v>45546</v>
      </c>
      <c r="Q2649" s="1">
        <v>45609</v>
      </c>
      <c r="R2649">
        <v>1131</v>
      </c>
      <c r="S2649" s="4">
        <v>5.8</v>
      </c>
      <c r="T2649" t="s">
        <v>95</v>
      </c>
    </row>
    <row r="2650" spans="1:20" x14ac:dyDescent="0.35">
      <c r="A2650" t="s">
        <v>5383</v>
      </c>
      <c r="B2650" s="5" t="s">
        <v>73</v>
      </c>
      <c r="C2650" s="6">
        <v>197237</v>
      </c>
      <c r="D2650" t="s">
        <v>81</v>
      </c>
      <c r="E2650">
        <v>266270</v>
      </c>
      <c r="F2650" s="5" t="s">
        <v>23</v>
      </c>
      <c r="G2650" s="5" t="s">
        <v>51</v>
      </c>
      <c r="H2650" s="5" t="s">
        <v>82</v>
      </c>
      <c r="I2650" t="s">
        <v>44</v>
      </c>
      <c r="J2650" t="s">
        <v>82</v>
      </c>
      <c r="K2650">
        <v>0</v>
      </c>
      <c r="L2650" s="5" t="s">
        <v>5384</v>
      </c>
      <c r="M2650" s="5" t="s">
        <v>28</v>
      </c>
      <c r="N2650">
        <v>10</v>
      </c>
      <c r="O2650" t="s">
        <v>107</v>
      </c>
      <c r="P2650" s="1">
        <v>45575</v>
      </c>
      <c r="Q2650" s="1">
        <v>45636</v>
      </c>
      <c r="R2650">
        <v>2281</v>
      </c>
      <c r="S2650" s="4">
        <v>6.6</v>
      </c>
      <c r="T2650" t="s">
        <v>153</v>
      </c>
    </row>
    <row r="2651" spans="1:20" x14ac:dyDescent="0.35">
      <c r="A2651" t="s">
        <v>5385</v>
      </c>
      <c r="B2651" s="5" t="s">
        <v>91</v>
      </c>
      <c r="C2651" s="6">
        <v>49680</v>
      </c>
      <c r="D2651" t="s">
        <v>22</v>
      </c>
      <c r="E2651">
        <v>49680</v>
      </c>
      <c r="F2651" s="5" t="s">
        <v>50</v>
      </c>
      <c r="G2651" s="5" t="s">
        <v>51</v>
      </c>
      <c r="H2651" s="5" t="s">
        <v>157</v>
      </c>
      <c r="I2651" t="s">
        <v>35</v>
      </c>
      <c r="J2651" t="s">
        <v>157</v>
      </c>
      <c r="K2651">
        <v>100</v>
      </c>
      <c r="L2651" s="5" t="s">
        <v>5386</v>
      </c>
      <c r="M2651" s="5" t="s">
        <v>54</v>
      </c>
      <c r="N2651">
        <v>2</v>
      </c>
      <c r="O2651" t="s">
        <v>62</v>
      </c>
      <c r="P2651" s="1">
        <v>45348</v>
      </c>
      <c r="Q2651" s="1">
        <v>45371</v>
      </c>
      <c r="R2651">
        <v>785</v>
      </c>
      <c r="S2651" s="4">
        <v>9.9</v>
      </c>
      <c r="T2651" t="s">
        <v>153</v>
      </c>
    </row>
    <row r="2652" spans="1:20" x14ac:dyDescent="0.35">
      <c r="A2652" t="s">
        <v>5387</v>
      </c>
      <c r="B2652" s="5" t="s">
        <v>49</v>
      </c>
      <c r="C2652" s="6">
        <v>79494</v>
      </c>
      <c r="D2652" t="s">
        <v>22</v>
      </c>
      <c r="E2652">
        <v>79494</v>
      </c>
      <c r="F2652" s="5" t="s">
        <v>50</v>
      </c>
      <c r="G2652" s="5" t="s">
        <v>42</v>
      </c>
      <c r="H2652" s="5" t="s">
        <v>101</v>
      </c>
      <c r="I2652" t="s">
        <v>44</v>
      </c>
      <c r="J2652" t="s">
        <v>410</v>
      </c>
      <c r="K2652">
        <v>0</v>
      </c>
      <c r="L2652" s="5" t="s">
        <v>5388</v>
      </c>
      <c r="M2652" s="5" t="s">
        <v>37</v>
      </c>
      <c r="N2652">
        <v>3</v>
      </c>
      <c r="O2652" t="s">
        <v>62</v>
      </c>
      <c r="P2652" s="1">
        <v>45664</v>
      </c>
      <c r="Q2652" s="1">
        <v>45712</v>
      </c>
      <c r="R2652">
        <v>1427</v>
      </c>
      <c r="S2652" s="4">
        <v>6.2</v>
      </c>
      <c r="T2652" t="s">
        <v>243</v>
      </c>
    </row>
    <row r="2653" spans="1:20" x14ac:dyDescent="0.35">
      <c r="A2653" t="s">
        <v>5389</v>
      </c>
      <c r="B2653" s="5" t="s">
        <v>40</v>
      </c>
      <c r="C2653" s="6">
        <v>120305</v>
      </c>
      <c r="D2653" t="s">
        <v>65</v>
      </c>
      <c r="E2653">
        <v>156397</v>
      </c>
      <c r="F2653" s="5" t="s">
        <v>50</v>
      </c>
      <c r="G2653" s="5" t="s">
        <v>24</v>
      </c>
      <c r="H2653" s="5" t="s">
        <v>67</v>
      </c>
      <c r="I2653" t="s">
        <v>35</v>
      </c>
      <c r="J2653" t="s">
        <v>67</v>
      </c>
      <c r="K2653">
        <v>0</v>
      </c>
      <c r="L2653" s="5" t="s">
        <v>5390</v>
      </c>
      <c r="M2653" s="5" t="s">
        <v>37</v>
      </c>
      <c r="N2653">
        <v>3</v>
      </c>
      <c r="O2653" t="s">
        <v>131</v>
      </c>
      <c r="P2653" s="1">
        <v>45559</v>
      </c>
      <c r="Q2653" s="1">
        <v>45583</v>
      </c>
      <c r="R2653">
        <v>1572</v>
      </c>
      <c r="S2653" s="4">
        <v>8.5</v>
      </c>
      <c r="T2653" t="s">
        <v>243</v>
      </c>
    </row>
    <row r="2654" spans="1:20" x14ac:dyDescent="0.35">
      <c r="A2654" t="s">
        <v>5391</v>
      </c>
      <c r="B2654" s="5" t="s">
        <v>28802</v>
      </c>
      <c r="C2654" s="6">
        <v>109402</v>
      </c>
      <c r="D2654" t="s">
        <v>22</v>
      </c>
      <c r="E2654">
        <v>109402</v>
      </c>
      <c r="F2654" s="5" t="s">
        <v>23</v>
      </c>
      <c r="G2654" s="5" t="s">
        <v>51</v>
      </c>
      <c r="H2654" s="5" t="s">
        <v>165</v>
      </c>
      <c r="I2654" t="s">
        <v>44</v>
      </c>
      <c r="J2654" t="s">
        <v>165</v>
      </c>
      <c r="K2654">
        <v>50</v>
      </c>
      <c r="L2654" s="5" t="s">
        <v>5392</v>
      </c>
      <c r="M2654" s="5" t="s">
        <v>37</v>
      </c>
      <c r="N2654">
        <v>11</v>
      </c>
      <c r="O2654" t="s">
        <v>107</v>
      </c>
      <c r="P2654" s="1">
        <v>45534</v>
      </c>
      <c r="Q2654" s="1">
        <v>45590</v>
      </c>
      <c r="R2654">
        <v>2305</v>
      </c>
      <c r="S2654" s="4">
        <v>9</v>
      </c>
      <c r="T2654" t="s">
        <v>103</v>
      </c>
    </row>
    <row r="2655" spans="1:20" x14ac:dyDescent="0.35">
      <c r="A2655" t="s">
        <v>5393</v>
      </c>
      <c r="B2655" s="5" t="s">
        <v>49</v>
      </c>
      <c r="C2655" s="6">
        <v>131199</v>
      </c>
      <c r="D2655" t="s">
        <v>65</v>
      </c>
      <c r="E2655">
        <v>170559</v>
      </c>
      <c r="F2655" s="5" t="s">
        <v>50</v>
      </c>
      <c r="G2655" s="5" t="s">
        <v>42</v>
      </c>
      <c r="H2655" s="5" t="s">
        <v>67</v>
      </c>
      <c r="I2655" t="s">
        <v>35</v>
      </c>
      <c r="J2655" t="s">
        <v>467</v>
      </c>
      <c r="K2655">
        <v>50</v>
      </c>
      <c r="L2655" s="5" t="s">
        <v>5394</v>
      </c>
      <c r="M2655" s="5" t="s">
        <v>37</v>
      </c>
      <c r="N2655">
        <v>3</v>
      </c>
      <c r="O2655" t="s">
        <v>85</v>
      </c>
      <c r="P2655" s="1">
        <v>45316</v>
      </c>
      <c r="Q2655" s="1">
        <v>45370</v>
      </c>
      <c r="R2655">
        <v>593</v>
      </c>
      <c r="S2655" s="4">
        <v>7.2</v>
      </c>
      <c r="T2655" t="s">
        <v>30</v>
      </c>
    </row>
    <row r="2656" spans="1:20" x14ac:dyDescent="0.35">
      <c r="A2656" t="s">
        <v>5395</v>
      </c>
      <c r="B2656" s="5" t="s">
        <v>40</v>
      </c>
      <c r="C2656" s="6">
        <v>89303</v>
      </c>
      <c r="D2656" t="s">
        <v>22</v>
      </c>
      <c r="E2656">
        <v>89303</v>
      </c>
      <c r="F2656" s="5" t="s">
        <v>50</v>
      </c>
      <c r="G2656" s="5" t="s">
        <v>24</v>
      </c>
      <c r="H2656" s="5" t="s">
        <v>191</v>
      </c>
      <c r="I2656" t="s">
        <v>35</v>
      </c>
      <c r="J2656" t="s">
        <v>191</v>
      </c>
      <c r="K2656">
        <v>0</v>
      </c>
      <c r="L2656" s="5" t="s">
        <v>5396</v>
      </c>
      <c r="M2656" s="5" t="s">
        <v>28</v>
      </c>
      <c r="N2656">
        <v>4</v>
      </c>
      <c r="O2656" t="s">
        <v>135</v>
      </c>
      <c r="P2656" s="1">
        <v>45376</v>
      </c>
      <c r="Q2656" s="1">
        <v>45402</v>
      </c>
      <c r="R2656">
        <v>1319</v>
      </c>
      <c r="S2656" s="4">
        <v>8.3000000000000007</v>
      </c>
      <c r="T2656" t="s">
        <v>30</v>
      </c>
    </row>
    <row r="2657" spans="1:20" x14ac:dyDescent="0.35">
      <c r="A2657" t="s">
        <v>5397</v>
      </c>
      <c r="B2657" s="5" t="s">
        <v>73</v>
      </c>
      <c r="C2657" s="6">
        <v>152868</v>
      </c>
      <c r="D2657" t="s">
        <v>81</v>
      </c>
      <c r="E2657">
        <v>206372</v>
      </c>
      <c r="F2657" s="5" t="s">
        <v>23</v>
      </c>
      <c r="G2657" s="5" t="s">
        <v>51</v>
      </c>
      <c r="H2657" s="5" t="s">
        <v>82</v>
      </c>
      <c r="I2657" t="s">
        <v>44</v>
      </c>
      <c r="J2657" t="s">
        <v>101</v>
      </c>
      <c r="K2657">
        <v>0</v>
      </c>
      <c r="L2657" s="5" t="s">
        <v>5398</v>
      </c>
      <c r="M2657" s="5" t="s">
        <v>54</v>
      </c>
      <c r="N2657">
        <v>13</v>
      </c>
      <c r="O2657" t="s">
        <v>107</v>
      </c>
      <c r="P2657" s="1">
        <v>45701</v>
      </c>
      <c r="Q2657" s="1">
        <v>45732</v>
      </c>
      <c r="R2657">
        <v>1303</v>
      </c>
      <c r="S2657" s="4">
        <v>6.8</v>
      </c>
      <c r="T2657" t="s">
        <v>38</v>
      </c>
    </row>
    <row r="2658" spans="1:20" x14ac:dyDescent="0.35">
      <c r="A2658" t="s">
        <v>5399</v>
      </c>
      <c r="B2658" s="5" t="s">
        <v>91</v>
      </c>
      <c r="C2658" s="6">
        <v>77521</v>
      </c>
      <c r="D2658" t="s">
        <v>22</v>
      </c>
      <c r="E2658">
        <v>77521</v>
      </c>
      <c r="F2658" s="5" t="s">
        <v>50</v>
      </c>
      <c r="G2658" s="5" t="s">
        <v>42</v>
      </c>
      <c r="H2658" s="5" t="s">
        <v>165</v>
      </c>
      <c r="I2658" t="s">
        <v>35</v>
      </c>
      <c r="J2658" t="s">
        <v>165</v>
      </c>
      <c r="K2658">
        <v>50</v>
      </c>
      <c r="L2658" s="5" t="s">
        <v>5400</v>
      </c>
      <c r="M2658" s="5" t="s">
        <v>28</v>
      </c>
      <c r="N2658">
        <v>2</v>
      </c>
      <c r="O2658" t="s">
        <v>62</v>
      </c>
      <c r="P2658" s="1">
        <v>45682</v>
      </c>
      <c r="Q2658" s="1">
        <v>45754</v>
      </c>
      <c r="R2658">
        <v>2414</v>
      </c>
      <c r="S2658" s="4">
        <v>8.6</v>
      </c>
      <c r="T2658" t="s">
        <v>89</v>
      </c>
    </row>
    <row r="2659" spans="1:20" x14ac:dyDescent="0.35">
      <c r="A2659" t="s">
        <v>5401</v>
      </c>
      <c r="B2659" s="5" t="s">
        <v>145</v>
      </c>
      <c r="C2659" s="6">
        <v>140909</v>
      </c>
      <c r="D2659" t="s">
        <v>92</v>
      </c>
      <c r="E2659">
        <v>105682</v>
      </c>
      <c r="F2659" s="5" t="s">
        <v>66</v>
      </c>
      <c r="G2659" s="5" t="s">
        <v>59</v>
      </c>
      <c r="H2659" s="5" t="s">
        <v>93</v>
      </c>
      <c r="I2659" t="s">
        <v>44</v>
      </c>
      <c r="J2659" t="s">
        <v>93</v>
      </c>
      <c r="K2659">
        <v>100</v>
      </c>
      <c r="L2659" s="5" t="s">
        <v>5402</v>
      </c>
      <c r="M2659" s="5" t="s">
        <v>70</v>
      </c>
      <c r="N2659">
        <v>9</v>
      </c>
      <c r="O2659" t="s">
        <v>88</v>
      </c>
      <c r="P2659" s="1">
        <v>45305</v>
      </c>
      <c r="Q2659" s="1">
        <v>45375</v>
      </c>
      <c r="R2659">
        <v>1248</v>
      </c>
      <c r="S2659" s="4">
        <v>9</v>
      </c>
      <c r="T2659" t="s">
        <v>153</v>
      </c>
    </row>
    <row r="2660" spans="1:20" x14ac:dyDescent="0.35">
      <c r="A2660" t="s">
        <v>5403</v>
      </c>
      <c r="B2660" s="5" t="s">
        <v>40</v>
      </c>
      <c r="C2660" s="6">
        <v>156224</v>
      </c>
      <c r="D2660" t="s">
        <v>22</v>
      </c>
      <c r="E2660">
        <v>156224</v>
      </c>
      <c r="F2660" s="5" t="s">
        <v>23</v>
      </c>
      <c r="G2660" s="5" t="s">
        <v>42</v>
      </c>
      <c r="H2660" s="5" t="s">
        <v>52</v>
      </c>
      <c r="I2660" t="s">
        <v>35</v>
      </c>
      <c r="J2660" t="s">
        <v>52</v>
      </c>
      <c r="K2660">
        <v>0</v>
      </c>
      <c r="L2660" s="5" t="s">
        <v>5404</v>
      </c>
      <c r="M2660" s="5" t="s">
        <v>54</v>
      </c>
      <c r="N2660">
        <v>18</v>
      </c>
      <c r="O2660" t="s">
        <v>107</v>
      </c>
      <c r="P2660" s="1">
        <v>45556</v>
      </c>
      <c r="Q2660" s="1">
        <v>45582</v>
      </c>
      <c r="R2660">
        <v>1780</v>
      </c>
      <c r="S2660" s="4">
        <v>9.1</v>
      </c>
      <c r="T2660" t="s">
        <v>89</v>
      </c>
    </row>
    <row r="2661" spans="1:20" x14ac:dyDescent="0.35">
      <c r="A2661" t="s">
        <v>5405</v>
      </c>
      <c r="B2661" s="5" t="s">
        <v>28801</v>
      </c>
      <c r="C2661" s="6">
        <v>98611</v>
      </c>
      <c r="D2661" t="s">
        <v>65</v>
      </c>
      <c r="E2661">
        <v>128194</v>
      </c>
      <c r="F2661" s="5" t="s">
        <v>50</v>
      </c>
      <c r="G2661" s="5" t="s">
        <v>59</v>
      </c>
      <c r="H2661" s="5" t="s">
        <v>67</v>
      </c>
      <c r="I2661" t="s">
        <v>26</v>
      </c>
      <c r="J2661" t="s">
        <v>426</v>
      </c>
      <c r="K2661">
        <v>100</v>
      </c>
      <c r="L2661" s="5" t="s">
        <v>5406</v>
      </c>
      <c r="M2661" s="5" t="s">
        <v>28</v>
      </c>
      <c r="N2661">
        <v>3</v>
      </c>
      <c r="O2661" t="s">
        <v>112</v>
      </c>
      <c r="P2661" s="1">
        <v>45549</v>
      </c>
      <c r="Q2661" s="1">
        <v>45581</v>
      </c>
      <c r="R2661">
        <v>1867</v>
      </c>
      <c r="S2661" s="4">
        <v>9.6</v>
      </c>
      <c r="T2661" t="s">
        <v>243</v>
      </c>
    </row>
    <row r="2662" spans="1:20" x14ac:dyDescent="0.35">
      <c r="A2662" t="s">
        <v>5407</v>
      </c>
      <c r="B2662" s="5" t="s">
        <v>28802</v>
      </c>
      <c r="C2662" s="6">
        <v>129667</v>
      </c>
      <c r="D2662" t="s">
        <v>22</v>
      </c>
      <c r="E2662">
        <v>129667</v>
      </c>
      <c r="F2662" s="5" t="s">
        <v>66</v>
      </c>
      <c r="G2662" s="5" t="s">
        <v>42</v>
      </c>
      <c r="H2662" s="5" t="s">
        <v>129</v>
      </c>
      <c r="I2662" t="s">
        <v>26</v>
      </c>
      <c r="J2662" t="s">
        <v>165</v>
      </c>
      <c r="K2662">
        <v>50</v>
      </c>
      <c r="L2662" s="5" t="s">
        <v>5408</v>
      </c>
      <c r="M2662" s="5" t="s">
        <v>37</v>
      </c>
      <c r="N2662">
        <v>7</v>
      </c>
      <c r="O2662" t="s">
        <v>141</v>
      </c>
      <c r="P2662" s="1">
        <v>45317</v>
      </c>
      <c r="Q2662" s="1">
        <v>45339</v>
      </c>
      <c r="R2662">
        <v>2455</v>
      </c>
      <c r="S2662" s="4">
        <v>5.6</v>
      </c>
      <c r="T2662" t="s">
        <v>55</v>
      </c>
    </row>
    <row r="2663" spans="1:20" x14ac:dyDescent="0.35">
      <c r="A2663" t="s">
        <v>5409</v>
      </c>
      <c r="B2663" s="5" t="s">
        <v>28802</v>
      </c>
      <c r="C2663" s="6">
        <v>143589</v>
      </c>
      <c r="D2663" t="s">
        <v>41</v>
      </c>
      <c r="E2663">
        <v>122051</v>
      </c>
      <c r="F2663" s="5" t="s">
        <v>66</v>
      </c>
      <c r="G2663" s="5" t="s">
        <v>24</v>
      </c>
      <c r="H2663" s="5" t="s">
        <v>151</v>
      </c>
      <c r="I2663" t="s">
        <v>26</v>
      </c>
      <c r="J2663" t="s">
        <v>43</v>
      </c>
      <c r="K2663">
        <v>50</v>
      </c>
      <c r="L2663" s="5" t="s">
        <v>5410</v>
      </c>
      <c r="M2663" s="5" t="s">
        <v>54</v>
      </c>
      <c r="N2663">
        <v>5</v>
      </c>
      <c r="O2663" t="s">
        <v>172</v>
      </c>
      <c r="P2663" s="1">
        <v>45355</v>
      </c>
      <c r="Q2663" s="1">
        <v>45413</v>
      </c>
      <c r="R2663">
        <v>1222</v>
      </c>
      <c r="S2663" s="4">
        <v>6.3</v>
      </c>
      <c r="T2663" t="s">
        <v>47</v>
      </c>
    </row>
    <row r="2664" spans="1:20" x14ac:dyDescent="0.35">
      <c r="A2664" t="s">
        <v>5411</v>
      </c>
      <c r="B2664" s="5" t="s">
        <v>100</v>
      </c>
      <c r="C2664" s="6">
        <v>102918</v>
      </c>
      <c r="D2664" t="s">
        <v>22</v>
      </c>
      <c r="E2664">
        <v>102918</v>
      </c>
      <c r="F2664" s="5" t="s">
        <v>58</v>
      </c>
      <c r="G2664" s="5" t="s">
        <v>59</v>
      </c>
      <c r="H2664" s="5" t="s">
        <v>101</v>
      </c>
      <c r="I2664" t="s">
        <v>35</v>
      </c>
      <c r="J2664" t="s">
        <v>192</v>
      </c>
      <c r="K2664">
        <v>100</v>
      </c>
      <c r="L2664" s="5" t="s">
        <v>5412</v>
      </c>
      <c r="M2664" s="5" t="s">
        <v>70</v>
      </c>
      <c r="N2664">
        <v>0</v>
      </c>
      <c r="O2664" t="s">
        <v>62</v>
      </c>
      <c r="P2664" s="1">
        <v>45755</v>
      </c>
      <c r="Q2664" s="1">
        <v>45796</v>
      </c>
      <c r="R2664">
        <v>2329</v>
      </c>
      <c r="S2664" s="4">
        <v>7.7</v>
      </c>
      <c r="T2664" t="s">
        <v>89</v>
      </c>
    </row>
    <row r="2665" spans="1:20" x14ac:dyDescent="0.35">
      <c r="A2665" t="s">
        <v>5413</v>
      </c>
      <c r="B2665" s="5" t="s">
        <v>217</v>
      </c>
      <c r="C2665" s="6">
        <v>233285</v>
      </c>
      <c r="D2665" t="s">
        <v>41</v>
      </c>
      <c r="E2665">
        <v>198292</v>
      </c>
      <c r="F2665" s="5" t="s">
        <v>23</v>
      </c>
      <c r="G2665" s="5" t="s">
        <v>59</v>
      </c>
      <c r="H2665" s="5" t="s">
        <v>151</v>
      </c>
      <c r="I2665" t="s">
        <v>35</v>
      </c>
      <c r="J2665" t="s">
        <v>915</v>
      </c>
      <c r="K2665">
        <v>100</v>
      </c>
      <c r="L2665" s="5" t="s">
        <v>3825</v>
      </c>
      <c r="M2665" s="5" t="s">
        <v>70</v>
      </c>
      <c r="N2665">
        <v>10</v>
      </c>
      <c r="O2665" t="s">
        <v>62</v>
      </c>
      <c r="P2665" s="1">
        <v>45669</v>
      </c>
      <c r="Q2665" s="1">
        <v>45708</v>
      </c>
      <c r="R2665">
        <v>1375</v>
      </c>
      <c r="S2665" s="4">
        <v>6.2</v>
      </c>
      <c r="T2665" t="s">
        <v>136</v>
      </c>
    </row>
    <row r="2666" spans="1:20" x14ac:dyDescent="0.35">
      <c r="A2666" t="s">
        <v>5414</v>
      </c>
      <c r="B2666" s="5" t="s">
        <v>28802</v>
      </c>
      <c r="C2666" s="6">
        <v>161043</v>
      </c>
      <c r="D2666" t="s">
        <v>22</v>
      </c>
      <c r="E2666">
        <v>161043</v>
      </c>
      <c r="F2666" s="5" t="s">
        <v>66</v>
      </c>
      <c r="G2666" s="5" t="s">
        <v>51</v>
      </c>
      <c r="H2666" s="5" t="s">
        <v>101</v>
      </c>
      <c r="I2666" t="s">
        <v>26</v>
      </c>
      <c r="J2666" t="s">
        <v>101</v>
      </c>
      <c r="K2666">
        <v>100</v>
      </c>
      <c r="L2666" s="5" t="s">
        <v>5415</v>
      </c>
      <c r="M2666" s="5" t="s">
        <v>70</v>
      </c>
      <c r="N2666">
        <v>5</v>
      </c>
      <c r="O2666" t="s">
        <v>135</v>
      </c>
      <c r="P2666" s="1">
        <v>45491</v>
      </c>
      <c r="Q2666" s="1">
        <v>45556</v>
      </c>
      <c r="R2666">
        <v>1559</v>
      </c>
      <c r="S2666" s="4">
        <v>9.8000000000000007</v>
      </c>
      <c r="T2666" t="s">
        <v>63</v>
      </c>
    </row>
    <row r="2667" spans="1:20" x14ac:dyDescent="0.35">
      <c r="A2667" t="s">
        <v>5416</v>
      </c>
      <c r="B2667" s="5" t="s">
        <v>28802</v>
      </c>
      <c r="C2667" s="6">
        <v>184501</v>
      </c>
      <c r="D2667" t="s">
        <v>92</v>
      </c>
      <c r="E2667">
        <v>138376</v>
      </c>
      <c r="F2667" s="5" t="s">
        <v>23</v>
      </c>
      <c r="G2667" s="5" t="s">
        <v>51</v>
      </c>
      <c r="H2667" s="5" t="s">
        <v>93</v>
      </c>
      <c r="I2667" t="s">
        <v>35</v>
      </c>
      <c r="J2667" t="s">
        <v>467</v>
      </c>
      <c r="K2667">
        <v>100</v>
      </c>
      <c r="L2667" s="5" t="s">
        <v>5417</v>
      </c>
      <c r="M2667" s="5" t="s">
        <v>28</v>
      </c>
      <c r="N2667">
        <v>18</v>
      </c>
      <c r="O2667" t="s">
        <v>85</v>
      </c>
      <c r="P2667" s="1">
        <v>45636</v>
      </c>
      <c r="Q2667" s="1">
        <v>45670</v>
      </c>
      <c r="R2667">
        <v>1574</v>
      </c>
      <c r="S2667" s="4">
        <v>6.9</v>
      </c>
      <c r="T2667" t="s">
        <v>277</v>
      </c>
    </row>
    <row r="2668" spans="1:20" x14ac:dyDescent="0.35">
      <c r="A2668" t="s">
        <v>5418</v>
      </c>
      <c r="B2668" s="5" t="s">
        <v>217</v>
      </c>
      <c r="C2668" s="6">
        <v>77968</v>
      </c>
      <c r="D2668" t="s">
        <v>22</v>
      </c>
      <c r="E2668">
        <v>77968</v>
      </c>
      <c r="F2668" s="5" t="s">
        <v>23</v>
      </c>
      <c r="G2668" s="5" t="s">
        <v>24</v>
      </c>
      <c r="H2668" s="5" t="s">
        <v>116</v>
      </c>
      <c r="I2668" t="s">
        <v>44</v>
      </c>
      <c r="J2668" t="s">
        <v>116</v>
      </c>
      <c r="K2668">
        <v>50</v>
      </c>
      <c r="L2668" s="5" t="s">
        <v>5419</v>
      </c>
      <c r="M2668" s="5" t="s">
        <v>37</v>
      </c>
      <c r="N2668">
        <v>10</v>
      </c>
      <c r="O2668" t="s">
        <v>167</v>
      </c>
      <c r="P2668" s="1">
        <v>45357</v>
      </c>
      <c r="Q2668" s="1">
        <v>45428</v>
      </c>
      <c r="R2668">
        <v>585</v>
      </c>
      <c r="S2668" s="4">
        <v>6.2</v>
      </c>
      <c r="T2668" t="s">
        <v>277</v>
      </c>
    </row>
    <row r="2669" spans="1:20" x14ac:dyDescent="0.35">
      <c r="A2669" t="s">
        <v>5420</v>
      </c>
      <c r="B2669" s="5" t="s">
        <v>28802</v>
      </c>
      <c r="C2669" s="6">
        <v>251626</v>
      </c>
      <c r="D2669" t="s">
        <v>22</v>
      </c>
      <c r="E2669">
        <v>251626</v>
      </c>
      <c r="F2669" s="5" t="s">
        <v>23</v>
      </c>
      <c r="G2669" s="5" t="s">
        <v>24</v>
      </c>
      <c r="H2669" s="5" t="s">
        <v>101</v>
      </c>
      <c r="I2669" t="s">
        <v>44</v>
      </c>
      <c r="J2669" t="s">
        <v>133</v>
      </c>
      <c r="K2669">
        <v>50</v>
      </c>
      <c r="L2669" s="5" t="s">
        <v>5421</v>
      </c>
      <c r="M2669" s="5" t="s">
        <v>37</v>
      </c>
      <c r="N2669">
        <v>17</v>
      </c>
      <c r="O2669" t="s">
        <v>147</v>
      </c>
      <c r="P2669" s="1">
        <v>45656</v>
      </c>
      <c r="Q2669" s="1">
        <v>45696</v>
      </c>
      <c r="R2669">
        <v>2096</v>
      </c>
      <c r="S2669" s="4">
        <v>7.4</v>
      </c>
      <c r="T2669" t="s">
        <v>136</v>
      </c>
    </row>
    <row r="2670" spans="1:20" x14ac:dyDescent="0.35">
      <c r="A2670" t="s">
        <v>5422</v>
      </c>
      <c r="B2670" s="5" t="s">
        <v>28799</v>
      </c>
      <c r="C2670" s="6">
        <v>93801</v>
      </c>
      <c r="D2670" t="s">
        <v>22</v>
      </c>
      <c r="E2670">
        <v>93801</v>
      </c>
      <c r="F2670" s="5" t="s">
        <v>50</v>
      </c>
      <c r="G2670" s="5" t="s">
        <v>51</v>
      </c>
      <c r="H2670" s="5" t="s">
        <v>52</v>
      </c>
      <c r="I2670" t="s">
        <v>35</v>
      </c>
      <c r="J2670" t="s">
        <v>212</v>
      </c>
      <c r="K2670">
        <v>100</v>
      </c>
      <c r="L2670" s="5" t="s">
        <v>5423</v>
      </c>
      <c r="M2670" s="5" t="s">
        <v>54</v>
      </c>
      <c r="N2670">
        <v>3</v>
      </c>
      <c r="O2670" t="s">
        <v>167</v>
      </c>
      <c r="P2670" s="1">
        <v>45315</v>
      </c>
      <c r="Q2670" s="1">
        <v>45343</v>
      </c>
      <c r="R2670">
        <v>1501</v>
      </c>
      <c r="S2670" s="4">
        <v>8.3000000000000007</v>
      </c>
      <c r="T2670" t="s">
        <v>79</v>
      </c>
    </row>
    <row r="2671" spans="1:20" x14ac:dyDescent="0.35">
      <c r="A2671" t="s">
        <v>5424</v>
      </c>
      <c r="B2671" s="5" t="s">
        <v>179</v>
      </c>
      <c r="C2671" s="6">
        <v>85270</v>
      </c>
      <c r="D2671" t="s">
        <v>22</v>
      </c>
      <c r="E2671">
        <v>85270</v>
      </c>
      <c r="F2671" s="5" t="s">
        <v>58</v>
      </c>
      <c r="G2671" s="5" t="s">
        <v>51</v>
      </c>
      <c r="H2671" s="5" t="s">
        <v>101</v>
      </c>
      <c r="I2671" t="s">
        <v>26</v>
      </c>
      <c r="J2671" t="s">
        <v>410</v>
      </c>
      <c r="K2671">
        <v>100</v>
      </c>
      <c r="L2671" s="5" t="s">
        <v>5425</v>
      </c>
      <c r="M2671" s="5" t="s">
        <v>54</v>
      </c>
      <c r="N2671">
        <v>0</v>
      </c>
      <c r="O2671" t="s">
        <v>88</v>
      </c>
      <c r="P2671" s="1">
        <v>45300</v>
      </c>
      <c r="Q2671" s="1">
        <v>45315</v>
      </c>
      <c r="R2671">
        <v>1067</v>
      </c>
      <c r="S2671" s="4">
        <v>8.8000000000000007</v>
      </c>
      <c r="T2671" t="s">
        <v>89</v>
      </c>
    </row>
    <row r="2672" spans="1:20" x14ac:dyDescent="0.35">
      <c r="A2672" t="s">
        <v>5426</v>
      </c>
      <c r="B2672" s="5" t="s">
        <v>28799</v>
      </c>
      <c r="C2672" s="6">
        <v>116844</v>
      </c>
      <c r="D2672" t="s">
        <v>22</v>
      </c>
      <c r="E2672">
        <v>116844</v>
      </c>
      <c r="F2672" s="5" t="s">
        <v>23</v>
      </c>
      <c r="G2672" s="5" t="s">
        <v>24</v>
      </c>
      <c r="H2672" s="5" t="s">
        <v>165</v>
      </c>
      <c r="I2672" t="s">
        <v>44</v>
      </c>
      <c r="J2672" t="s">
        <v>212</v>
      </c>
      <c r="K2672">
        <v>50</v>
      </c>
      <c r="L2672" s="5" t="s">
        <v>5427</v>
      </c>
      <c r="M2672" s="5" t="s">
        <v>70</v>
      </c>
      <c r="N2672">
        <v>12</v>
      </c>
      <c r="O2672" t="s">
        <v>29</v>
      </c>
      <c r="P2672" s="1">
        <v>45733</v>
      </c>
      <c r="Q2672" s="1">
        <v>45764</v>
      </c>
      <c r="R2672">
        <v>2064</v>
      </c>
      <c r="S2672" s="4">
        <v>9.8000000000000007</v>
      </c>
      <c r="T2672" t="s">
        <v>30</v>
      </c>
    </row>
    <row r="2673" spans="1:20" x14ac:dyDescent="0.35">
      <c r="A2673" t="s">
        <v>5428</v>
      </c>
      <c r="B2673" s="5" t="s">
        <v>73</v>
      </c>
      <c r="C2673" s="6">
        <v>115484</v>
      </c>
      <c r="D2673" t="s">
        <v>22</v>
      </c>
      <c r="E2673">
        <v>115484</v>
      </c>
      <c r="F2673" s="5" t="s">
        <v>66</v>
      </c>
      <c r="G2673" s="5" t="s">
        <v>51</v>
      </c>
      <c r="H2673" s="5" t="s">
        <v>52</v>
      </c>
      <c r="I2673" t="s">
        <v>44</v>
      </c>
      <c r="J2673" t="s">
        <v>52</v>
      </c>
      <c r="K2673">
        <v>0</v>
      </c>
      <c r="L2673" s="5" t="s">
        <v>5429</v>
      </c>
      <c r="M2673" s="5" t="s">
        <v>70</v>
      </c>
      <c r="N2673">
        <v>6</v>
      </c>
      <c r="O2673" t="s">
        <v>78</v>
      </c>
      <c r="P2673" s="1">
        <v>45551</v>
      </c>
      <c r="Q2673" s="1">
        <v>45593</v>
      </c>
      <c r="R2673">
        <v>1669</v>
      </c>
      <c r="S2673" s="4">
        <v>5.3</v>
      </c>
      <c r="T2673" t="s">
        <v>277</v>
      </c>
    </row>
    <row r="2674" spans="1:20" x14ac:dyDescent="0.35">
      <c r="A2674" t="s">
        <v>5430</v>
      </c>
      <c r="B2674" s="5" t="s">
        <v>217</v>
      </c>
      <c r="C2674" s="6">
        <v>215938</v>
      </c>
      <c r="D2674" t="s">
        <v>22</v>
      </c>
      <c r="E2674">
        <v>215938</v>
      </c>
      <c r="F2674" s="5" t="s">
        <v>23</v>
      </c>
      <c r="G2674" s="5" t="s">
        <v>42</v>
      </c>
      <c r="H2674" s="5" t="s">
        <v>68</v>
      </c>
      <c r="I2674" t="s">
        <v>26</v>
      </c>
      <c r="J2674" t="s">
        <v>82</v>
      </c>
      <c r="K2674">
        <v>100</v>
      </c>
      <c r="L2674" s="5" t="s">
        <v>5431</v>
      </c>
      <c r="M2674" s="5" t="s">
        <v>37</v>
      </c>
      <c r="N2674">
        <v>15</v>
      </c>
      <c r="O2674" t="s">
        <v>85</v>
      </c>
      <c r="P2674" s="1">
        <v>45297</v>
      </c>
      <c r="Q2674" s="1">
        <v>45316</v>
      </c>
      <c r="R2674">
        <v>920</v>
      </c>
      <c r="S2674" s="4">
        <v>8.1</v>
      </c>
      <c r="T2674" t="s">
        <v>210</v>
      </c>
    </row>
    <row r="2675" spans="1:20" x14ac:dyDescent="0.35">
      <c r="A2675" t="s">
        <v>5432</v>
      </c>
      <c r="B2675" s="5" t="s">
        <v>32</v>
      </c>
      <c r="C2675" s="6">
        <v>112832</v>
      </c>
      <c r="D2675" t="s">
        <v>22</v>
      </c>
      <c r="E2675">
        <v>112832</v>
      </c>
      <c r="F2675" s="5" t="s">
        <v>66</v>
      </c>
      <c r="G2675" s="5" t="s">
        <v>59</v>
      </c>
      <c r="H2675" s="5" t="s">
        <v>129</v>
      </c>
      <c r="I2675" t="s">
        <v>44</v>
      </c>
      <c r="J2675" t="s">
        <v>129</v>
      </c>
      <c r="K2675">
        <v>0</v>
      </c>
      <c r="L2675" s="5" t="s">
        <v>5433</v>
      </c>
      <c r="M2675" s="5" t="s">
        <v>70</v>
      </c>
      <c r="N2675">
        <v>9</v>
      </c>
      <c r="O2675" t="s">
        <v>85</v>
      </c>
      <c r="P2675" s="1">
        <v>45362</v>
      </c>
      <c r="Q2675" s="1">
        <v>45429</v>
      </c>
      <c r="R2675">
        <v>1000</v>
      </c>
      <c r="S2675" s="4">
        <v>6.1</v>
      </c>
      <c r="T2675" t="s">
        <v>79</v>
      </c>
    </row>
    <row r="2676" spans="1:20" x14ac:dyDescent="0.35">
      <c r="A2676" t="s">
        <v>5434</v>
      </c>
      <c r="B2676" s="5" t="s">
        <v>105</v>
      </c>
      <c r="C2676" s="6">
        <v>375327</v>
      </c>
      <c r="D2676" t="s">
        <v>120</v>
      </c>
      <c r="E2676">
        <v>337794</v>
      </c>
      <c r="F2676" s="5" t="s">
        <v>23</v>
      </c>
      <c r="G2676" s="5" t="s">
        <v>42</v>
      </c>
      <c r="H2676" s="5" t="s">
        <v>121</v>
      </c>
      <c r="I2676" t="s">
        <v>35</v>
      </c>
      <c r="J2676" t="s">
        <v>480</v>
      </c>
      <c r="K2676">
        <v>0</v>
      </c>
      <c r="L2676" s="5" t="s">
        <v>5435</v>
      </c>
      <c r="M2676" s="5" t="s">
        <v>37</v>
      </c>
      <c r="N2676">
        <v>12</v>
      </c>
      <c r="O2676" t="s">
        <v>46</v>
      </c>
      <c r="P2676" s="1">
        <v>45711</v>
      </c>
      <c r="Q2676" s="1">
        <v>45739</v>
      </c>
      <c r="R2676">
        <v>700</v>
      </c>
      <c r="S2676" s="4">
        <v>7.9</v>
      </c>
      <c r="T2676" t="s">
        <v>95</v>
      </c>
    </row>
    <row r="2677" spans="1:20" x14ac:dyDescent="0.35">
      <c r="A2677" t="s">
        <v>5436</v>
      </c>
      <c r="B2677" s="5" t="s">
        <v>28799</v>
      </c>
      <c r="C2677" s="6">
        <v>167432</v>
      </c>
      <c r="D2677" t="s">
        <v>120</v>
      </c>
      <c r="E2677">
        <v>150689</v>
      </c>
      <c r="F2677" s="5" t="s">
        <v>66</v>
      </c>
      <c r="G2677" s="5" t="s">
        <v>51</v>
      </c>
      <c r="H2677" s="5" t="s">
        <v>121</v>
      </c>
      <c r="I2677" t="s">
        <v>26</v>
      </c>
      <c r="J2677" t="s">
        <v>93</v>
      </c>
      <c r="K2677">
        <v>50</v>
      </c>
      <c r="L2677" s="5" t="s">
        <v>5437</v>
      </c>
      <c r="M2677" s="5" t="s">
        <v>70</v>
      </c>
      <c r="N2677">
        <v>9</v>
      </c>
      <c r="O2677" t="s">
        <v>112</v>
      </c>
      <c r="P2677" s="1">
        <v>45598</v>
      </c>
      <c r="Q2677" s="1">
        <v>45646</v>
      </c>
      <c r="R2677">
        <v>1081</v>
      </c>
      <c r="S2677" s="4">
        <v>7.9</v>
      </c>
      <c r="T2677" t="s">
        <v>103</v>
      </c>
    </row>
    <row r="2678" spans="1:20" x14ac:dyDescent="0.35">
      <c r="A2678" t="s">
        <v>5438</v>
      </c>
      <c r="B2678" s="5" t="s">
        <v>179</v>
      </c>
      <c r="C2678" s="6">
        <v>117408</v>
      </c>
      <c r="D2678" t="s">
        <v>120</v>
      </c>
      <c r="E2678">
        <v>105667</v>
      </c>
      <c r="F2678" s="5" t="s">
        <v>50</v>
      </c>
      <c r="G2678" s="5" t="s">
        <v>24</v>
      </c>
      <c r="H2678" s="5" t="s">
        <v>121</v>
      </c>
      <c r="I2678" t="s">
        <v>35</v>
      </c>
      <c r="J2678" t="s">
        <v>121</v>
      </c>
      <c r="K2678">
        <v>50</v>
      </c>
      <c r="L2678" s="5" t="s">
        <v>5439</v>
      </c>
      <c r="M2678" s="5" t="s">
        <v>70</v>
      </c>
      <c r="N2678">
        <v>2</v>
      </c>
      <c r="O2678" t="s">
        <v>112</v>
      </c>
      <c r="P2678" s="1">
        <v>45305</v>
      </c>
      <c r="Q2678" s="1">
        <v>45367</v>
      </c>
      <c r="R2678">
        <v>2132</v>
      </c>
      <c r="S2678" s="4">
        <v>7.4</v>
      </c>
      <c r="T2678" t="s">
        <v>136</v>
      </c>
    </row>
    <row r="2679" spans="1:20" x14ac:dyDescent="0.35">
      <c r="A2679" t="s">
        <v>5440</v>
      </c>
      <c r="B2679" s="5" t="s">
        <v>28802</v>
      </c>
      <c r="C2679" s="6">
        <v>76644</v>
      </c>
      <c r="D2679" t="s">
        <v>22</v>
      </c>
      <c r="E2679">
        <v>76644</v>
      </c>
      <c r="F2679" s="5" t="s">
        <v>50</v>
      </c>
      <c r="G2679" s="5" t="s">
        <v>24</v>
      </c>
      <c r="H2679" s="5" t="s">
        <v>129</v>
      </c>
      <c r="I2679" t="s">
        <v>44</v>
      </c>
      <c r="J2679" t="s">
        <v>129</v>
      </c>
      <c r="K2679">
        <v>100</v>
      </c>
      <c r="L2679" s="5" t="s">
        <v>5441</v>
      </c>
      <c r="M2679" s="5" t="s">
        <v>37</v>
      </c>
      <c r="N2679">
        <v>3</v>
      </c>
      <c r="O2679" t="s">
        <v>71</v>
      </c>
      <c r="P2679" s="1">
        <v>45350</v>
      </c>
      <c r="Q2679" s="1">
        <v>45391</v>
      </c>
      <c r="R2679">
        <v>2292</v>
      </c>
      <c r="S2679" s="4">
        <v>6</v>
      </c>
      <c r="T2679" t="s">
        <v>30</v>
      </c>
    </row>
    <row r="2680" spans="1:20" x14ac:dyDescent="0.35">
      <c r="A2680" t="s">
        <v>5442</v>
      </c>
      <c r="B2680" s="5" t="s">
        <v>179</v>
      </c>
      <c r="C2680" s="6">
        <v>80930</v>
      </c>
      <c r="D2680" t="s">
        <v>22</v>
      </c>
      <c r="E2680">
        <v>80930</v>
      </c>
      <c r="F2680" s="5" t="s">
        <v>58</v>
      </c>
      <c r="G2680" s="5" t="s">
        <v>51</v>
      </c>
      <c r="H2680" s="5" t="s">
        <v>52</v>
      </c>
      <c r="I2680" t="s">
        <v>35</v>
      </c>
      <c r="J2680" t="s">
        <v>52</v>
      </c>
      <c r="K2680">
        <v>100</v>
      </c>
      <c r="L2680" s="5" t="s">
        <v>5443</v>
      </c>
      <c r="M2680" s="5" t="s">
        <v>28</v>
      </c>
      <c r="N2680">
        <v>1</v>
      </c>
      <c r="O2680" t="s">
        <v>85</v>
      </c>
      <c r="P2680" s="1">
        <v>45305</v>
      </c>
      <c r="Q2680" s="1">
        <v>45365</v>
      </c>
      <c r="R2680">
        <v>1105</v>
      </c>
      <c r="S2680" s="4">
        <v>9.1999999999999993</v>
      </c>
      <c r="T2680" t="s">
        <v>118</v>
      </c>
    </row>
    <row r="2681" spans="1:20" x14ac:dyDescent="0.35">
      <c r="A2681" t="s">
        <v>5444</v>
      </c>
      <c r="B2681" s="5" t="s">
        <v>145</v>
      </c>
      <c r="C2681" s="6">
        <v>96017</v>
      </c>
      <c r="D2681" t="s">
        <v>41</v>
      </c>
      <c r="E2681">
        <v>81614</v>
      </c>
      <c r="F2681" s="5" t="s">
        <v>50</v>
      </c>
      <c r="G2681" s="5" t="s">
        <v>51</v>
      </c>
      <c r="H2681" s="5" t="s">
        <v>151</v>
      </c>
      <c r="I2681" t="s">
        <v>26</v>
      </c>
      <c r="J2681" t="s">
        <v>151</v>
      </c>
      <c r="K2681">
        <v>0</v>
      </c>
      <c r="L2681" s="5" t="s">
        <v>5445</v>
      </c>
      <c r="M2681" s="5" t="s">
        <v>70</v>
      </c>
      <c r="N2681">
        <v>3</v>
      </c>
      <c r="O2681" t="s">
        <v>135</v>
      </c>
      <c r="P2681" s="1">
        <v>45558</v>
      </c>
      <c r="Q2681" s="1">
        <v>45595</v>
      </c>
      <c r="R2681">
        <v>1268</v>
      </c>
      <c r="S2681" s="4">
        <v>9.5</v>
      </c>
      <c r="T2681" t="s">
        <v>118</v>
      </c>
    </row>
    <row r="2682" spans="1:20" x14ac:dyDescent="0.35">
      <c r="A2682" t="s">
        <v>5446</v>
      </c>
      <c r="B2682" s="5" t="s">
        <v>100</v>
      </c>
      <c r="C2682" s="6">
        <v>85062</v>
      </c>
      <c r="D2682" t="s">
        <v>22</v>
      </c>
      <c r="E2682">
        <v>85062</v>
      </c>
      <c r="F2682" s="5" t="s">
        <v>58</v>
      </c>
      <c r="G2682" s="5" t="s">
        <v>24</v>
      </c>
      <c r="H2682" s="5" t="s">
        <v>97</v>
      </c>
      <c r="I2682" t="s">
        <v>35</v>
      </c>
      <c r="J2682" t="s">
        <v>97</v>
      </c>
      <c r="K2682">
        <v>0</v>
      </c>
      <c r="L2682" s="5" t="s">
        <v>5447</v>
      </c>
      <c r="M2682" s="5" t="s">
        <v>54</v>
      </c>
      <c r="N2682">
        <v>0</v>
      </c>
      <c r="O2682" t="s">
        <v>131</v>
      </c>
      <c r="P2682" s="1">
        <v>45417</v>
      </c>
      <c r="Q2682" s="1">
        <v>45484</v>
      </c>
      <c r="R2682">
        <v>1703</v>
      </c>
      <c r="S2682" s="4">
        <v>6.8</v>
      </c>
      <c r="T2682" t="s">
        <v>63</v>
      </c>
    </row>
    <row r="2683" spans="1:20" x14ac:dyDescent="0.35">
      <c r="A2683" t="s">
        <v>5448</v>
      </c>
      <c r="B2683" s="5" t="s">
        <v>174</v>
      </c>
      <c r="C2683" s="6">
        <v>123126</v>
      </c>
      <c r="D2683" t="s">
        <v>41</v>
      </c>
      <c r="E2683">
        <v>104657</v>
      </c>
      <c r="F2683" s="5" t="s">
        <v>66</v>
      </c>
      <c r="G2683" s="5" t="s">
        <v>59</v>
      </c>
      <c r="H2683" s="5" t="s">
        <v>60</v>
      </c>
      <c r="I2683" t="s">
        <v>35</v>
      </c>
      <c r="J2683" t="s">
        <v>192</v>
      </c>
      <c r="K2683">
        <v>50</v>
      </c>
      <c r="L2683" s="5" t="s">
        <v>5449</v>
      </c>
      <c r="M2683" s="5" t="s">
        <v>37</v>
      </c>
      <c r="N2683">
        <v>9</v>
      </c>
      <c r="O2683" t="s">
        <v>172</v>
      </c>
      <c r="P2683" s="1">
        <v>45343</v>
      </c>
      <c r="Q2683" s="1">
        <v>45376</v>
      </c>
      <c r="R2683">
        <v>2431</v>
      </c>
      <c r="S2683" s="4">
        <v>6.2</v>
      </c>
      <c r="T2683" t="s">
        <v>89</v>
      </c>
    </row>
    <row r="2684" spans="1:20" x14ac:dyDescent="0.35">
      <c r="A2684" t="s">
        <v>5450</v>
      </c>
      <c r="B2684" s="5" t="s">
        <v>57</v>
      </c>
      <c r="C2684" s="6">
        <v>131093</v>
      </c>
      <c r="D2684" t="s">
        <v>22</v>
      </c>
      <c r="E2684">
        <v>131093</v>
      </c>
      <c r="F2684" s="5" t="s">
        <v>23</v>
      </c>
      <c r="G2684" s="5" t="s">
        <v>51</v>
      </c>
      <c r="H2684" s="5" t="s">
        <v>52</v>
      </c>
      <c r="I2684" t="s">
        <v>26</v>
      </c>
      <c r="J2684" t="s">
        <v>52</v>
      </c>
      <c r="K2684">
        <v>50</v>
      </c>
      <c r="L2684" s="5" t="s">
        <v>5451</v>
      </c>
      <c r="M2684" s="5" t="s">
        <v>54</v>
      </c>
      <c r="N2684">
        <v>13</v>
      </c>
      <c r="O2684" t="s">
        <v>141</v>
      </c>
      <c r="P2684" s="1">
        <v>45453</v>
      </c>
      <c r="Q2684" s="1">
        <v>45526</v>
      </c>
      <c r="R2684">
        <v>1037</v>
      </c>
      <c r="S2684" s="4">
        <v>9.8000000000000007</v>
      </c>
      <c r="T2684" t="s">
        <v>63</v>
      </c>
    </row>
    <row r="2685" spans="1:20" x14ac:dyDescent="0.35">
      <c r="A2685" t="s">
        <v>5452</v>
      </c>
      <c r="B2685" s="5" t="s">
        <v>21</v>
      </c>
      <c r="C2685" s="6">
        <v>110151</v>
      </c>
      <c r="D2685" t="s">
        <v>33</v>
      </c>
      <c r="E2685">
        <v>12116610</v>
      </c>
      <c r="F2685" s="5" t="s">
        <v>50</v>
      </c>
      <c r="G2685" s="5" t="s">
        <v>51</v>
      </c>
      <c r="H2685" s="5" t="s">
        <v>34</v>
      </c>
      <c r="I2685" t="s">
        <v>26</v>
      </c>
      <c r="J2685" t="s">
        <v>212</v>
      </c>
      <c r="K2685">
        <v>0</v>
      </c>
      <c r="L2685" s="5" t="s">
        <v>5453</v>
      </c>
      <c r="M2685" s="5" t="s">
        <v>37</v>
      </c>
      <c r="N2685">
        <v>2</v>
      </c>
      <c r="O2685" t="s">
        <v>141</v>
      </c>
      <c r="P2685" s="1">
        <v>45302</v>
      </c>
      <c r="Q2685" s="1">
        <v>45327</v>
      </c>
      <c r="R2685">
        <v>1352</v>
      </c>
      <c r="S2685" s="4">
        <v>8.1</v>
      </c>
      <c r="T2685" t="s">
        <v>243</v>
      </c>
    </row>
    <row r="2686" spans="1:20" x14ac:dyDescent="0.35">
      <c r="A2686" t="s">
        <v>5454</v>
      </c>
      <c r="B2686" s="5" t="s">
        <v>217</v>
      </c>
      <c r="C2686" s="6">
        <v>120418</v>
      </c>
      <c r="D2686" t="s">
        <v>120</v>
      </c>
      <c r="E2686">
        <v>108376</v>
      </c>
      <c r="F2686" s="5" t="s">
        <v>50</v>
      </c>
      <c r="G2686" s="5" t="s">
        <v>51</v>
      </c>
      <c r="H2686" s="5" t="s">
        <v>121</v>
      </c>
      <c r="I2686" t="s">
        <v>26</v>
      </c>
      <c r="J2686" t="s">
        <v>121</v>
      </c>
      <c r="K2686">
        <v>0</v>
      </c>
      <c r="L2686" s="5" t="s">
        <v>5455</v>
      </c>
      <c r="M2686" s="5" t="s">
        <v>70</v>
      </c>
      <c r="N2686">
        <v>4</v>
      </c>
      <c r="O2686" t="s">
        <v>71</v>
      </c>
      <c r="P2686" s="1">
        <v>45772</v>
      </c>
      <c r="Q2686" s="1">
        <v>45826</v>
      </c>
      <c r="R2686">
        <v>1356</v>
      </c>
      <c r="S2686" s="4">
        <v>8.8000000000000007</v>
      </c>
      <c r="T2686" t="s">
        <v>47</v>
      </c>
    </row>
    <row r="2687" spans="1:20" x14ac:dyDescent="0.35">
      <c r="A2687" t="s">
        <v>5456</v>
      </c>
      <c r="B2687" s="5" t="s">
        <v>174</v>
      </c>
      <c r="C2687" s="6">
        <v>135377</v>
      </c>
      <c r="D2687" t="s">
        <v>22</v>
      </c>
      <c r="E2687">
        <v>135377</v>
      </c>
      <c r="F2687" s="5" t="s">
        <v>23</v>
      </c>
      <c r="G2687" s="5" t="s">
        <v>51</v>
      </c>
      <c r="H2687" s="5" t="s">
        <v>165</v>
      </c>
      <c r="I2687" t="s">
        <v>35</v>
      </c>
      <c r="J2687" t="s">
        <v>165</v>
      </c>
      <c r="K2687">
        <v>100</v>
      </c>
      <c r="L2687" s="5" t="s">
        <v>5457</v>
      </c>
      <c r="M2687" s="5" t="s">
        <v>70</v>
      </c>
      <c r="N2687">
        <v>10</v>
      </c>
      <c r="O2687" t="s">
        <v>29</v>
      </c>
      <c r="P2687" s="1">
        <v>45551</v>
      </c>
      <c r="Q2687" s="1">
        <v>45606</v>
      </c>
      <c r="R2687">
        <v>784</v>
      </c>
      <c r="S2687" s="4">
        <v>6.7</v>
      </c>
      <c r="T2687" t="s">
        <v>108</v>
      </c>
    </row>
    <row r="2688" spans="1:20" x14ac:dyDescent="0.35">
      <c r="A2688" t="s">
        <v>5458</v>
      </c>
      <c r="B2688" s="5" t="s">
        <v>145</v>
      </c>
      <c r="C2688" s="6">
        <v>87833</v>
      </c>
      <c r="D2688" t="s">
        <v>22</v>
      </c>
      <c r="E2688">
        <v>87833</v>
      </c>
      <c r="F2688" s="5" t="s">
        <v>50</v>
      </c>
      <c r="G2688" s="5" t="s">
        <v>59</v>
      </c>
      <c r="H2688" s="5" t="s">
        <v>129</v>
      </c>
      <c r="I2688" t="s">
        <v>35</v>
      </c>
      <c r="J2688" t="s">
        <v>129</v>
      </c>
      <c r="K2688">
        <v>50</v>
      </c>
      <c r="L2688" s="5" t="s">
        <v>5459</v>
      </c>
      <c r="M2688" s="5" t="s">
        <v>54</v>
      </c>
      <c r="N2688">
        <v>3</v>
      </c>
      <c r="O2688" t="s">
        <v>71</v>
      </c>
      <c r="P2688" s="1">
        <v>45301</v>
      </c>
      <c r="Q2688" s="1">
        <v>45343</v>
      </c>
      <c r="R2688">
        <v>2222</v>
      </c>
      <c r="S2688" s="4">
        <v>8</v>
      </c>
      <c r="T2688" t="s">
        <v>63</v>
      </c>
    </row>
    <row r="2689" spans="1:20" x14ac:dyDescent="0.35">
      <c r="A2689" t="s">
        <v>5460</v>
      </c>
      <c r="B2689" s="5" t="s">
        <v>28802</v>
      </c>
      <c r="C2689" s="6">
        <v>227660</v>
      </c>
      <c r="D2689" t="s">
        <v>41</v>
      </c>
      <c r="E2689">
        <v>193511</v>
      </c>
      <c r="F2689" s="5" t="s">
        <v>23</v>
      </c>
      <c r="G2689" s="5" t="s">
        <v>51</v>
      </c>
      <c r="H2689" s="5" t="s">
        <v>43</v>
      </c>
      <c r="I2689" t="s">
        <v>44</v>
      </c>
      <c r="J2689" t="s">
        <v>43</v>
      </c>
      <c r="K2689">
        <v>50</v>
      </c>
      <c r="L2689" s="5" t="s">
        <v>5461</v>
      </c>
      <c r="M2689" s="5" t="s">
        <v>37</v>
      </c>
      <c r="N2689">
        <v>15</v>
      </c>
      <c r="O2689" t="s">
        <v>88</v>
      </c>
      <c r="P2689" s="1">
        <v>45581</v>
      </c>
      <c r="Q2689" s="1">
        <v>45599</v>
      </c>
      <c r="R2689">
        <v>1915</v>
      </c>
      <c r="S2689" s="4">
        <v>9.8000000000000007</v>
      </c>
      <c r="T2689" t="s">
        <v>89</v>
      </c>
    </row>
    <row r="2690" spans="1:20" x14ac:dyDescent="0.35">
      <c r="A2690" t="s">
        <v>5462</v>
      </c>
      <c r="B2690" s="5" t="s">
        <v>100</v>
      </c>
      <c r="C2690" s="6">
        <v>133632</v>
      </c>
      <c r="D2690" t="s">
        <v>22</v>
      </c>
      <c r="E2690">
        <v>133632</v>
      </c>
      <c r="F2690" s="5" t="s">
        <v>23</v>
      </c>
      <c r="G2690" s="5" t="s">
        <v>59</v>
      </c>
      <c r="H2690" s="5" t="s">
        <v>157</v>
      </c>
      <c r="I2690" t="s">
        <v>35</v>
      </c>
      <c r="J2690" t="s">
        <v>157</v>
      </c>
      <c r="K2690">
        <v>0</v>
      </c>
      <c r="L2690" s="5" t="s">
        <v>5463</v>
      </c>
      <c r="M2690" s="5" t="s">
        <v>28</v>
      </c>
      <c r="N2690">
        <v>15</v>
      </c>
      <c r="O2690" t="s">
        <v>107</v>
      </c>
      <c r="P2690" s="1">
        <v>45657</v>
      </c>
      <c r="Q2690" s="1">
        <v>45675</v>
      </c>
      <c r="R2690">
        <v>850</v>
      </c>
      <c r="S2690" s="4">
        <v>8.8000000000000007</v>
      </c>
      <c r="T2690" t="s">
        <v>79</v>
      </c>
    </row>
    <row r="2691" spans="1:20" x14ac:dyDescent="0.35">
      <c r="A2691" t="s">
        <v>5464</v>
      </c>
      <c r="B2691" s="5" t="s">
        <v>28801</v>
      </c>
      <c r="C2691" s="6">
        <v>78480</v>
      </c>
      <c r="D2691" t="s">
        <v>22</v>
      </c>
      <c r="E2691">
        <v>78480</v>
      </c>
      <c r="F2691" s="5" t="s">
        <v>58</v>
      </c>
      <c r="G2691" s="5" t="s">
        <v>59</v>
      </c>
      <c r="H2691" s="5" t="s">
        <v>68</v>
      </c>
      <c r="I2691" t="s">
        <v>26</v>
      </c>
      <c r="J2691" t="s">
        <v>68</v>
      </c>
      <c r="K2691">
        <v>50</v>
      </c>
      <c r="L2691" s="5" t="s">
        <v>5465</v>
      </c>
      <c r="M2691" s="5" t="s">
        <v>28</v>
      </c>
      <c r="N2691">
        <v>1</v>
      </c>
      <c r="O2691" t="s">
        <v>112</v>
      </c>
      <c r="P2691" s="1">
        <v>45495</v>
      </c>
      <c r="Q2691" s="1">
        <v>45532</v>
      </c>
      <c r="R2691">
        <v>1560</v>
      </c>
      <c r="S2691" s="4">
        <v>7.4</v>
      </c>
      <c r="T2691" t="s">
        <v>95</v>
      </c>
    </row>
    <row r="2692" spans="1:20" x14ac:dyDescent="0.35">
      <c r="A2692" t="s">
        <v>5466</v>
      </c>
      <c r="B2692" s="5" t="s">
        <v>32</v>
      </c>
      <c r="C2692" s="6">
        <v>206088</v>
      </c>
      <c r="D2692" t="s">
        <v>41</v>
      </c>
      <c r="E2692">
        <v>175175</v>
      </c>
      <c r="F2692" s="5" t="s">
        <v>23</v>
      </c>
      <c r="G2692" s="5" t="s">
        <v>59</v>
      </c>
      <c r="H2692" s="5" t="s">
        <v>60</v>
      </c>
      <c r="I2692" t="s">
        <v>26</v>
      </c>
      <c r="J2692" t="s">
        <v>157</v>
      </c>
      <c r="K2692">
        <v>0</v>
      </c>
      <c r="L2692" s="5" t="s">
        <v>5467</v>
      </c>
      <c r="M2692" s="5" t="s">
        <v>28</v>
      </c>
      <c r="N2692">
        <v>14</v>
      </c>
      <c r="O2692" t="s">
        <v>112</v>
      </c>
      <c r="P2692" s="1">
        <v>45378</v>
      </c>
      <c r="Q2692" s="1">
        <v>45440</v>
      </c>
      <c r="R2692">
        <v>821</v>
      </c>
      <c r="S2692" s="4">
        <v>9.3000000000000007</v>
      </c>
      <c r="T2692" t="s">
        <v>153</v>
      </c>
    </row>
    <row r="2693" spans="1:20" x14ac:dyDescent="0.35">
      <c r="A2693" t="s">
        <v>5468</v>
      </c>
      <c r="B2693" s="5" t="s">
        <v>32</v>
      </c>
      <c r="C2693" s="6">
        <v>153198</v>
      </c>
      <c r="D2693" t="s">
        <v>74</v>
      </c>
      <c r="E2693">
        <v>191498</v>
      </c>
      <c r="F2693" s="5" t="s">
        <v>66</v>
      </c>
      <c r="G2693" s="5" t="s">
        <v>24</v>
      </c>
      <c r="H2693" s="5" t="s">
        <v>75</v>
      </c>
      <c r="I2693" t="s">
        <v>35</v>
      </c>
      <c r="J2693" t="s">
        <v>75</v>
      </c>
      <c r="K2693">
        <v>100</v>
      </c>
      <c r="L2693" s="5" t="s">
        <v>5469</v>
      </c>
      <c r="M2693" s="5" t="s">
        <v>70</v>
      </c>
      <c r="N2693">
        <v>9</v>
      </c>
      <c r="O2693" t="s">
        <v>29</v>
      </c>
      <c r="P2693" s="1">
        <v>45689</v>
      </c>
      <c r="Q2693" s="1">
        <v>45709</v>
      </c>
      <c r="R2693">
        <v>1912</v>
      </c>
      <c r="S2693" s="4">
        <v>8.1999999999999993</v>
      </c>
      <c r="T2693" t="s">
        <v>103</v>
      </c>
    </row>
    <row r="2694" spans="1:20" x14ac:dyDescent="0.35">
      <c r="A2694" t="s">
        <v>5470</v>
      </c>
      <c r="B2694" s="5" t="s">
        <v>32</v>
      </c>
      <c r="C2694" s="6">
        <v>92186</v>
      </c>
      <c r="D2694" t="s">
        <v>41</v>
      </c>
      <c r="E2694">
        <v>78358</v>
      </c>
      <c r="F2694" s="5" t="s">
        <v>50</v>
      </c>
      <c r="G2694" s="5" t="s">
        <v>59</v>
      </c>
      <c r="H2694" s="5" t="s">
        <v>60</v>
      </c>
      <c r="I2694" t="s">
        <v>26</v>
      </c>
      <c r="J2694" t="s">
        <v>60</v>
      </c>
      <c r="K2694">
        <v>100</v>
      </c>
      <c r="L2694" s="5" t="s">
        <v>5471</v>
      </c>
      <c r="M2694" s="5" t="s">
        <v>54</v>
      </c>
      <c r="N2694">
        <v>2</v>
      </c>
      <c r="O2694" t="s">
        <v>167</v>
      </c>
      <c r="P2694" s="1">
        <v>45542</v>
      </c>
      <c r="Q2694" s="1">
        <v>45563</v>
      </c>
      <c r="R2694">
        <v>612</v>
      </c>
      <c r="S2694" s="4">
        <v>7.8</v>
      </c>
      <c r="T2694" t="s">
        <v>63</v>
      </c>
    </row>
    <row r="2695" spans="1:20" x14ac:dyDescent="0.35">
      <c r="A2695" t="s">
        <v>5472</v>
      </c>
      <c r="B2695" s="5" t="s">
        <v>40</v>
      </c>
      <c r="C2695" s="6">
        <v>123240</v>
      </c>
      <c r="D2695" t="s">
        <v>22</v>
      </c>
      <c r="E2695">
        <v>123240</v>
      </c>
      <c r="F2695" s="5" t="s">
        <v>66</v>
      </c>
      <c r="G2695" s="5" t="s">
        <v>24</v>
      </c>
      <c r="H2695" s="5" t="s">
        <v>52</v>
      </c>
      <c r="I2695" t="s">
        <v>26</v>
      </c>
      <c r="J2695" t="s">
        <v>52</v>
      </c>
      <c r="K2695">
        <v>0</v>
      </c>
      <c r="L2695" s="5" t="s">
        <v>5473</v>
      </c>
      <c r="M2695" s="5" t="s">
        <v>54</v>
      </c>
      <c r="N2695">
        <v>7</v>
      </c>
      <c r="O2695" t="s">
        <v>147</v>
      </c>
      <c r="P2695" s="1">
        <v>45601</v>
      </c>
      <c r="Q2695" s="1">
        <v>45621</v>
      </c>
      <c r="R2695">
        <v>2331</v>
      </c>
      <c r="S2695" s="4">
        <v>9.4</v>
      </c>
      <c r="T2695" t="s">
        <v>47</v>
      </c>
    </row>
    <row r="2696" spans="1:20" x14ac:dyDescent="0.35">
      <c r="A2696" t="s">
        <v>5474</v>
      </c>
      <c r="B2696" s="5" t="s">
        <v>174</v>
      </c>
      <c r="C2696" s="6">
        <v>77013</v>
      </c>
      <c r="D2696" t="s">
        <v>65</v>
      </c>
      <c r="E2696">
        <v>100117</v>
      </c>
      <c r="F2696" s="5" t="s">
        <v>50</v>
      </c>
      <c r="G2696" s="5" t="s">
        <v>24</v>
      </c>
      <c r="H2696" s="5" t="s">
        <v>67</v>
      </c>
      <c r="I2696" t="s">
        <v>26</v>
      </c>
      <c r="J2696" t="s">
        <v>67</v>
      </c>
      <c r="K2696">
        <v>50</v>
      </c>
      <c r="L2696" s="5" t="s">
        <v>5475</v>
      </c>
      <c r="M2696" s="5" t="s">
        <v>37</v>
      </c>
      <c r="N2696">
        <v>4</v>
      </c>
      <c r="O2696" t="s">
        <v>167</v>
      </c>
      <c r="P2696" s="1">
        <v>45472</v>
      </c>
      <c r="Q2696" s="1">
        <v>45505</v>
      </c>
      <c r="R2696">
        <v>2245</v>
      </c>
      <c r="S2696" s="4">
        <v>5.3</v>
      </c>
      <c r="T2696" t="s">
        <v>108</v>
      </c>
    </row>
    <row r="2697" spans="1:20" x14ac:dyDescent="0.35">
      <c r="A2697" t="s">
        <v>5476</v>
      </c>
      <c r="B2697" s="5" t="s">
        <v>28801</v>
      </c>
      <c r="C2697" s="6">
        <v>79315</v>
      </c>
      <c r="D2697" t="s">
        <v>81</v>
      </c>
      <c r="E2697">
        <v>107075</v>
      </c>
      <c r="F2697" s="5" t="s">
        <v>50</v>
      </c>
      <c r="G2697" s="5" t="s">
        <v>24</v>
      </c>
      <c r="H2697" s="5" t="s">
        <v>82</v>
      </c>
      <c r="I2697" t="s">
        <v>44</v>
      </c>
      <c r="J2697" t="s">
        <v>82</v>
      </c>
      <c r="K2697">
        <v>50</v>
      </c>
      <c r="L2697" s="5" t="s">
        <v>5477</v>
      </c>
      <c r="M2697" s="5" t="s">
        <v>70</v>
      </c>
      <c r="N2697">
        <v>3</v>
      </c>
      <c r="O2697" t="s">
        <v>71</v>
      </c>
      <c r="P2697" s="1">
        <v>45559</v>
      </c>
      <c r="Q2697" s="1">
        <v>45591</v>
      </c>
      <c r="R2697">
        <v>928</v>
      </c>
      <c r="S2697" s="4">
        <v>7</v>
      </c>
      <c r="T2697" t="s">
        <v>210</v>
      </c>
    </row>
    <row r="2698" spans="1:20" x14ac:dyDescent="0.35">
      <c r="A2698" t="s">
        <v>5478</v>
      </c>
      <c r="B2698" s="5" t="s">
        <v>179</v>
      </c>
      <c r="C2698" s="6">
        <v>82499</v>
      </c>
      <c r="D2698" t="s">
        <v>22</v>
      </c>
      <c r="E2698">
        <v>82499</v>
      </c>
      <c r="F2698" s="5" t="s">
        <v>50</v>
      </c>
      <c r="G2698" s="5" t="s">
        <v>24</v>
      </c>
      <c r="H2698" s="5" t="s">
        <v>191</v>
      </c>
      <c r="I2698" t="s">
        <v>44</v>
      </c>
      <c r="J2698" t="s">
        <v>191</v>
      </c>
      <c r="K2698">
        <v>50</v>
      </c>
      <c r="L2698" s="5" t="s">
        <v>5479</v>
      </c>
      <c r="M2698" s="5" t="s">
        <v>70</v>
      </c>
      <c r="N2698">
        <v>3</v>
      </c>
      <c r="O2698" t="s">
        <v>135</v>
      </c>
      <c r="P2698" s="1">
        <v>45649</v>
      </c>
      <c r="Q2698" s="1">
        <v>45696</v>
      </c>
      <c r="R2698">
        <v>1156</v>
      </c>
      <c r="S2698" s="4">
        <v>8.6</v>
      </c>
      <c r="T2698" t="s">
        <v>95</v>
      </c>
    </row>
    <row r="2699" spans="1:20" x14ac:dyDescent="0.35">
      <c r="A2699" t="s">
        <v>5480</v>
      </c>
      <c r="B2699" s="5" t="s">
        <v>28802</v>
      </c>
      <c r="C2699" s="6">
        <v>89597</v>
      </c>
      <c r="D2699" t="s">
        <v>22</v>
      </c>
      <c r="E2699">
        <v>89597</v>
      </c>
      <c r="F2699" s="5" t="s">
        <v>50</v>
      </c>
      <c r="G2699" s="5" t="s">
        <v>42</v>
      </c>
      <c r="H2699" s="5" t="s">
        <v>129</v>
      </c>
      <c r="I2699" t="s">
        <v>26</v>
      </c>
      <c r="J2699" t="s">
        <v>129</v>
      </c>
      <c r="K2699">
        <v>100</v>
      </c>
      <c r="L2699" s="5" t="s">
        <v>2813</v>
      </c>
      <c r="M2699" s="5" t="s">
        <v>70</v>
      </c>
      <c r="N2699">
        <v>3</v>
      </c>
      <c r="O2699" t="s">
        <v>78</v>
      </c>
      <c r="P2699" s="1">
        <v>45775</v>
      </c>
      <c r="Q2699" s="1">
        <v>45835</v>
      </c>
      <c r="R2699">
        <v>638</v>
      </c>
      <c r="S2699" s="4">
        <v>9.4</v>
      </c>
      <c r="T2699" t="s">
        <v>153</v>
      </c>
    </row>
    <row r="2700" spans="1:20" x14ac:dyDescent="0.35">
      <c r="A2700" t="s">
        <v>5481</v>
      </c>
      <c r="B2700" s="5" t="s">
        <v>73</v>
      </c>
      <c r="C2700" s="6">
        <v>79127</v>
      </c>
      <c r="D2700" t="s">
        <v>22</v>
      </c>
      <c r="E2700">
        <v>79127</v>
      </c>
      <c r="F2700" s="5" t="s">
        <v>50</v>
      </c>
      <c r="G2700" s="5" t="s">
        <v>42</v>
      </c>
      <c r="H2700" s="5" t="s">
        <v>165</v>
      </c>
      <c r="I2700" t="s">
        <v>35</v>
      </c>
      <c r="J2700" t="s">
        <v>480</v>
      </c>
      <c r="K2700">
        <v>50</v>
      </c>
      <c r="L2700" s="5" t="s">
        <v>5482</v>
      </c>
      <c r="M2700" s="5" t="s">
        <v>37</v>
      </c>
      <c r="N2700">
        <v>4</v>
      </c>
      <c r="O2700" t="s">
        <v>167</v>
      </c>
      <c r="P2700" s="1">
        <v>45765</v>
      </c>
      <c r="Q2700" s="1">
        <v>45809</v>
      </c>
      <c r="R2700">
        <v>660</v>
      </c>
      <c r="S2700" s="4">
        <v>9.8000000000000007</v>
      </c>
      <c r="T2700" t="s">
        <v>118</v>
      </c>
    </row>
    <row r="2701" spans="1:20" x14ac:dyDescent="0.35">
      <c r="A2701" t="s">
        <v>5483</v>
      </c>
      <c r="B2701" s="5" t="s">
        <v>217</v>
      </c>
      <c r="C2701" s="6">
        <v>181523</v>
      </c>
      <c r="D2701" t="s">
        <v>41</v>
      </c>
      <c r="E2701">
        <v>154295</v>
      </c>
      <c r="F2701" s="5" t="s">
        <v>23</v>
      </c>
      <c r="G2701" s="5" t="s">
        <v>59</v>
      </c>
      <c r="H2701" s="5" t="s">
        <v>43</v>
      </c>
      <c r="I2701" t="s">
        <v>44</v>
      </c>
      <c r="J2701" t="s">
        <v>43</v>
      </c>
      <c r="K2701">
        <v>100</v>
      </c>
      <c r="L2701" s="5" t="s">
        <v>5484</v>
      </c>
      <c r="M2701" s="5" t="s">
        <v>54</v>
      </c>
      <c r="N2701">
        <v>16</v>
      </c>
      <c r="O2701" t="s">
        <v>46</v>
      </c>
      <c r="P2701" s="1">
        <v>45735</v>
      </c>
      <c r="Q2701" s="1">
        <v>45772</v>
      </c>
      <c r="R2701">
        <v>1872</v>
      </c>
      <c r="S2701" s="4">
        <v>8.6999999999999993</v>
      </c>
      <c r="T2701" t="s">
        <v>210</v>
      </c>
    </row>
    <row r="2702" spans="1:20" x14ac:dyDescent="0.35">
      <c r="A2702" t="s">
        <v>5485</v>
      </c>
      <c r="B2702" s="5" t="s">
        <v>28800</v>
      </c>
      <c r="C2702" s="6">
        <v>136263</v>
      </c>
      <c r="D2702" t="s">
        <v>22</v>
      </c>
      <c r="E2702">
        <v>136263</v>
      </c>
      <c r="F2702" s="5" t="s">
        <v>23</v>
      </c>
      <c r="G2702" s="5" t="s">
        <v>59</v>
      </c>
      <c r="H2702" s="5" t="s">
        <v>25</v>
      </c>
      <c r="I2702" t="s">
        <v>44</v>
      </c>
      <c r="J2702" t="s">
        <v>304</v>
      </c>
      <c r="K2702">
        <v>0</v>
      </c>
      <c r="L2702" s="5" t="s">
        <v>5486</v>
      </c>
      <c r="M2702" s="5" t="s">
        <v>54</v>
      </c>
      <c r="N2702">
        <v>14</v>
      </c>
      <c r="O2702" t="s">
        <v>71</v>
      </c>
      <c r="P2702" s="1">
        <v>45465</v>
      </c>
      <c r="Q2702" s="1">
        <v>45531</v>
      </c>
      <c r="R2702">
        <v>1042</v>
      </c>
      <c r="S2702" s="4">
        <v>8.8000000000000007</v>
      </c>
      <c r="T2702" t="s">
        <v>89</v>
      </c>
    </row>
    <row r="2703" spans="1:20" x14ac:dyDescent="0.35">
      <c r="A2703" t="s">
        <v>5487</v>
      </c>
      <c r="B2703" s="5" t="s">
        <v>49</v>
      </c>
      <c r="C2703" s="6">
        <v>83502</v>
      </c>
      <c r="D2703" t="s">
        <v>33</v>
      </c>
      <c r="E2703">
        <v>9185220</v>
      </c>
      <c r="F2703" s="5" t="s">
        <v>50</v>
      </c>
      <c r="G2703" s="5" t="s">
        <v>51</v>
      </c>
      <c r="H2703" s="5" t="s">
        <v>34</v>
      </c>
      <c r="I2703" t="s">
        <v>26</v>
      </c>
      <c r="J2703" t="s">
        <v>34</v>
      </c>
      <c r="K2703">
        <v>0</v>
      </c>
      <c r="L2703" s="5" t="s">
        <v>5488</v>
      </c>
      <c r="M2703" s="5" t="s">
        <v>70</v>
      </c>
      <c r="N2703">
        <v>4</v>
      </c>
      <c r="O2703" t="s">
        <v>131</v>
      </c>
      <c r="P2703" s="1">
        <v>45598</v>
      </c>
      <c r="Q2703" s="1">
        <v>45620</v>
      </c>
      <c r="R2703">
        <v>1113</v>
      </c>
      <c r="S2703" s="4">
        <v>8</v>
      </c>
      <c r="T2703" t="s">
        <v>30</v>
      </c>
    </row>
    <row r="2704" spans="1:20" x14ac:dyDescent="0.35">
      <c r="A2704" t="s">
        <v>5489</v>
      </c>
      <c r="B2704" s="5" t="s">
        <v>179</v>
      </c>
      <c r="C2704" s="6">
        <v>80445</v>
      </c>
      <c r="D2704" t="s">
        <v>22</v>
      </c>
      <c r="E2704">
        <v>80445</v>
      </c>
      <c r="F2704" s="5" t="s">
        <v>58</v>
      </c>
      <c r="G2704" s="5" t="s">
        <v>51</v>
      </c>
      <c r="H2704" s="5" t="s">
        <v>191</v>
      </c>
      <c r="I2704" t="s">
        <v>35</v>
      </c>
      <c r="J2704" t="s">
        <v>83</v>
      </c>
      <c r="K2704">
        <v>100</v>
      </c>
      <c r="L2704" s="5" t="s">
        <v>5490</v>
      </c>
      <c r="M2704" s="5" t="s">
        <v>70</v>
      </c>
      <c r="N2704">
        <v>0</v>
      </c>
      <c r="O2704" t="s">
        <v>46</v>
      </c>
      <c r="P2704" s="1">
        <v>45625</v>
      </c>
      <c r="Q2704" s="1">
        <v>45670</v>
      </c>
      <c r="R2704">
        <v>1701</v>
      </c>
      <c r="S2704" s="4">
        <v>5.6</v>
      </c>
      <c r="T2704" t="s">
        <v>243</v>
      </c>
    </row>
    <row r="2705" spans="1:20" x14ac:dyDescent="0.35">
      <c r="A2705" t="s">
        <v>5491</v>
      </c>
      <c r="B2705" s="5" t="s">
        <v>217</v>
      </c>
      <c r="C2705" s="6">
        <v>129262</v>
      </c>
      <c r="D2705" t="s">
        <v>41</v>
      </c>
      <c r="E2705">
        <v>109873</v>
      </c>
      <c r="F2705" s="5" t="s">
        <v>66</v>
      </c>
      <c r="G2705" s="5" t="s">
        <v>42</v>
      </c>
      <c r="H2705" s="5" t="s">
        <v>43</v>
      </c>
      <c r="I2705" t="s">
        <v>26</v>
      </c>
      <c r="J2705" t="s">
        <v>43</v>
      </c>
      <c r="K2705">
        <v>100</v>
      </c>
      <c r="L2705" s="5" t="s">
        <v>5492</v>
      </c>
      <c r="M2705" s="5" t="s">
        <v>37</v>
      </c>
      <c r="N2705">
        <v>5</v>
      </c>
      <c r="O2705" t="s">
        <v>131</v>
      </c>
      <c r="P2705" s="1">
        <v>45747</v>
      </c>
      <c r="Q2705" s="1">
        <v>45811</v>
      </c>
      <c r="R2705">
        <v>1314</v>
      </c>
      <c r="S2705" s="4">
        <v>5.9</v>
      </c>
      <c r="T2705" t="s">
        <v>79</v>
      </c>
    </row>
    <row r="2706" spans="1:20" x14ac:dyDescent="0.35">
      <c r="A2706" t="s">
        <v>5493</v>
      </c>
      <c r="B2706" s="5" t="s">
        <v>28802</v>
      </c>
      <c r="C2706" s="6">
        <v>318729</v>
      </c>
      <c r="D2706" t="s">
        <v>22</v>
      </c>
      <c r="E2706">
        <v>318729</v>
      </c>
      <c r="F2706" s="5" t="s">
        <v>23</v>
      </c>
      <c r="G2706" s="5" t="s">
        <v>42</v>
      </c>
      <c r="H2706" s="5" t="s">
        <v>97</v>
      </c>
      <c r="I2706" t="s">
        <v>35</v>
      </c>
      <c r="J2706" t="s">
        <v>97</v>
      </c>
      <c r="K2706">
        <v>100</v>
      </c>
      <c r="L2706" s="5" t="s">
        <v>5494</v>
      </c>
      <c r="M2706" s="5" t="s">
        <v>54</v>
      </c>
      <c r="N2706">
        <v>15</v>
      </c>
      <c r="O2706" t="s">
        <v>29</v>
      </c>
      <c r="P2706" s="1">
        <v>45402</v>
      </c>
      <c r="Q2706" s="1">
        <v>45469</v>
      </c>
      <c r="R2706">
        <v>1885</v>
      </c>
      <c r="S2706" s="4">
        <v>5.0999999999999996</v>
      </c>
      <c r="T2706" t="s">
        <v>30</v>
      </c>
    </row>
    <row r="2707" spans="1:20" x14ac:dyDescent="0.35">
      <c r="A2707" t="s">
        <v>5495</v>
      </c>
      <c r="B2707" s="5" t="s">
        <v>32</v>
      </c>
      <c r="C2707" s="6">
        <v>42907</v>
      </c>
      <c r="D2707" t="s">
        <v>22</v>
      </c>
      <c r="E2707">
        <v>42907</v>
      </c>
      <c r="F2707" s="5" t="s">
        <v>66</v>
      </c>
      <c r="G2707" s="5" t="s">
        <v>42</v>
      </c>
      <c r="H2707" s="5" t="s">
        <v>116</v>
      </c>
      <c r="I2707" t="s">
        <v>44</v>
      </c>
      <c r="J2707" t="s">
        <v>116</v>
      </c>
      <c r="K2707">
        <v>50</v>
      </c>
      <c r="L2707" s="5" t="s">
        <v>5496</v>
      </c>
      <c r="M2707" s="5" t="s">
        <v>54</v>
      </c>
      <c r="N2707">
        <v>9</v>
      </c>
      <c r="O2707" t="s">
        <v>135</v>
      </c>
      <c r="P2707" s="1">
        <v>45665</v>
      </c>
      <c r="Q2707" s="1">
        <v>45709</v>
      </c>
      <c r="R2707">
        <v>1752</v>
      </c>
      <c r="S2707" s="4">
        <v>6.7</v>
      </c>
      <c r="T2707" t="s">
        <v>47</v>
      </c>
    </row>
    <row r="2708" spans="1:20" x14ac:dyDescent="0.35">
      <c r="A2708" t="s">
        <v>5497</v>
      </c>
      <c r="B2708" s="5" t="s">
        <v>28802</v>
      </c>
      <c r="C2708" s="6">
        <v>35590</v>
      </c>
      <c r="D2708" t="s">
        <v>22</v>
      </c>
      <c r="E2708">
        <v>35590</v>
      </c>
      <c r="F2708" s="5" t="s">
        <v>50</v>
      </c>
      <c r="G2708" s="5" t="s">
        <v>42</v>
      </c>
      <c r="H2708" s="5" t="s">
        <v>157</v>
      </c>
      <c r="I2708" t="s">
        <v>44</v>
      </c>
      <c r="J2708" t="s">
        <v>157</v>
      </c>
      <c r="K2708">
        <v>50</v>
      </c>
      <c r="L2708" s="5" t="s">
        <v>5498</v>
      </c>
      <c r="M2708" s="5" t="s">
        <v>54</v>
      </c>
      <c r="N2708">
        <v>2</v>
      </c>
      <c r="O2708" t="s">
        <v>135</v>
      </c>
      <c r="P2708" s="1">
        <v>45727</v>
      </c>
      <c r="Q2708" s="1">
        <v>45764</v>
      </c>
      <c r="R2708">
        <v>2175</v>
      </c>
      <c r="S2708" s="4">
        <v>7.9</v>
      </c>
      <c r="T2708" t="s">
        <v>103</v>
      </c>
    </row>
    <row r="2709" spans="1:20" x14ac:dyDescent="0.35">
      <c r="A2709" t="s">
        <v>5499</v>
      </c>
      <c r="B2709" s="5" t="s">
        <v>145</v>
      </c>
      <c r="C2709" s="6">
        <v>201427</v>
      </c>
      <c r="D2709" t="s">
        <v>22</v>
      </c>
      <c r="E2709">
        <v>201427</v>
      </c>
      <c r="F2709" s="5" t="s">
        <v>23</v>
      </c>
      <c r="G2709" s="5" t="s">
        <v>24</v>
      </c>
      <c r="H2709" s="5" t="s">
        <v>25</v>
      </c>
      <c r="I2709" t="s">
        <v>26</v>
      </c>
      <c r="J2709" t="s">
        <v>25</v>
      </c>
      <c r="K2709">
        <v>0</v>
      </c>
      <c r="L2709" s="5" t="s">
        <v>5500</v>
      </c>
      <c r="M2709" s="5" t="s">
        <v>37</v>
      </c>
      <c r="N2709">
        <v>15</v>
      </c>
      <c r="O2709" t="s">
        <v>147</v>
      </c>
      <c r="P2709" s="1">
        <v>45295</v>
      </c>
      <c r="Q2709" s="1">
        <v>45339</v>
      </c>
      <c r="R2709">
        <v>1405</v>
      </c>
      <c r="S2709" s="4">
        <v>6.4</v>
      </c>
      <c r="T2709" t="s">
        <v>210</v>
      </c>
    </row>
    <row r="2710" spans="1:20" x14ac:dyDescent="0.35">
      <c r="A2710" t="s">
        <v>5501</v>
      </c>
      <c r="B2710" s="5" t="s">
        <v>32</v>
      </c>
      <c r="C2710" s="6">
        <v>206878</v>
      </c>
      <c r="D2710" t="s">
        <v>22</v>
      </c>
      <c r="E2710">
        <v>206878</v>
      </c>
      <c r="F2710" s="5" t="s">
        <v>23</v>
      </c>
      <c r="G2710" s="5" t="s">
        <v>24</v>
      </c>
      <c r="H2710" s="5" t="s">
        <v>191</v>
      </c>
      <c r="I2710" t="s">
        <v>44</v>
      </c>
      <c r="J2710" t="s">
        <v>291</v>
      </c>
      <c r="K2710">
        <v>100</v>
      </c>
      <c r="L2710" s="5" t="s">
        <v>5502</v>
      </c>
      <c r="M2710" s="5" t="s">
        <v>54</v>
      </c>
      <c r="N2710">
        <v>11</v>
      </c>
      <c r="O2710" t="s">
        <v>88</v>
      </c>
      <c r="P2710" s="1">
        <v>45429</v>
      </c>
      <c r="Q2710" s="1">
        <v>45474</v>
      </c>
      <c r="R2710">
        <v>2015</v>
      </c>
      <c r="S2710" s="4">
        <v>7.1</v>
      </c>
      <c r="T2710" t="s">
        <v>136</v>
      </c>
    </row>
    <row r="2711" spans="1:20" x14ac:dyDescent="0.35">
      <c r="A2711" t="s">
        <v>5503</v>
      </c>
      <c r="B2711" s="5" t="s">
        <v>40</v>
      </c>
      <c r="C2711" s="6">
        <v>59555</v>
      </c>
      <c r="D2711" t="s">
        <v>81</v>
      </c>
      <c r="E2711">
        <v>80399</v>
      </c>
      <c r="F2711" s="5" t="s">
        <v>58</v>
      </c>
      <c r="G2711" s="5" t="s">
        <v>51</v>
      </c>
      <c r="H2711" s="5" t="s">
        <v>82</v>
      </c>
      <c r="I2711" t="s">
        <v>35</v>
      </c>
      <c r="J2711" t="s">
        <v>25</v>
      </c>
      <c r="K2711">
        <v>0</v>
      </c>
      <c r="L2711" s="5" t="s">
        <v>5504</v>
      </c>
      <c r="M2711" s="5" t="s">
        <v>70</v>
      </c>
      <c r="N2711">
        <v>0</v>
      </c>
      <c r="O2711" t="s">
        <v>112</v>
      </c>
      <c r="P2711" s="1">
        <v>45765</v>
      </c>
      <c r="Q2711" s="1">
        <v>45820</v>
      </c>
      <c r="R2711">
        <v>631</v>
      </c>
      <c r="S2711" s="4">
        <v>8.4</v>
      </c>
      <c r="T2711" t="s">
        <v>136</v>
      </c>
    </row>
    <row r="2712" spans="1:20" x14ac:dyDescent="0.35">
      <c r="A2712" t="s">
        <v>5505</v>
      </c>
      <c r="B2712" s="5" t="s">
        <v>49</v>
      </c>
      <c r="C2712" s="6">
        <v>40698</v>
      </c>
      <c r="D2712" t="s">
        <v>22</v>
      </c>
      <c r="E2712">
        <v>40698</v>
      </c>
      <c r="F2712" s="5" t="s">
        <v>50</v>
      </c>
      <c r="G2712" s="5" t="s">
        <v>51</v>
      </c>
      <c r="H2712" s="5" t="s">
        <v>157</v>
      </c>
      <c r="I2712" t="s">
        <v>35</v>
      </c>
      <c r="J2712" t="s">
        <v>1090</v>
      </c>
      <c r="K2712">
        <v>100</v>
      </c>
      <c r="L2712" s="5" t="s">
        <v>5506</v>
      </c>
      <c r="M2712" s="5" t="s">
        <v>28</v>
      </c>
      <c r="N2712">
        <v>2</v>
      </c>
      <c r="O2712" t="s">
        <v>112</v>
      </c>
      <c r="P2712" s="1">
        <v>45766</v>
      </c>
      <c r="Q2712" s="1">
        <v>45826</v>
      </c>
      <c r="R2712">
        <v>1730</v>
      </c>
      <c r="S2712" s="4">
        <v>6.9</v>
      </c>
      <c r="T2712" t="s">
        <v>153</v>
      </c>
    </row>
    <row r="2713" spans="1:20" x14ac:dyDescent="0.35">
      <c r="A2713" t="s">
        <v>5507</v>
      </c>
      <c r="B2713" s="5" t="s">
        <v>73</v>
      </c>
      <c r="C2713" s="6">
        <v>60205</v>
      </c>
      <c r="D2713" t="s">
        <v>22</v>
      </c>
      <c r="E2713">
        <v>60205</v>
      </c>
      <c r="F2713" s="5" t="s">
        <v>58</v>
      </c>
      <c r="G2713" s="5" t="s">
        <v>59</v>
      </c>
      <c r="H2713" s="5" t="s">
        <v>129</v>
      </c>
      <c r="I2713" t="s">
        <v>44</v>
      </c>
      <c r="J2713" t="s">
        <v>97</v>
      </c>
      <c r="K2713">
        <v>50</v>
      </c>
      <c r="L2713" s="5" t="s">
        <v>5508</v>
      </c>
      <c r="M2713" s="5" t="s">
        <v>28</v>
      </c>
      <c r="N2713">
        <v>1</v>
      </c>
      <c r="O2713" t="s">
        <v>167</v>
      </c>
      <c r="P2713" s="1">
        <v>45472</v>
      </c>
      <c r="Q2713" s="1">
        <v>45491</v>
      </c>
      <c r="R2713">
        <v>2272</v>
      </c>
      <c r="S2713" s="4">
        <v>7</v>
      </c>
      <c r="T2713" t="s">
        <v>38</v>
      </c>
    </row>
    <row r="2714" spans="1:20" x14ac:dyDescent="0.35">
      <c r="A2714" t="s">
        <v>5509</v>
      </c>
      <c r="B2714" s="5" t="s">
        <v>28802</v>
      </c>
      <c r="C2714" s="6">
        <v>153723</v>
      </c>
      <c r="D2714" t="s">
        <v>65</v>
      </c>
      <c r="E2714">
        <v>199840</v>
      </c>
      <c r="F2714" s="5" t="s">
        <v>23</v>
      </c>
      <c r="G2714" s="5" t="s">
        <v>42</v>
      </c>
      <c r="H2714" s="5" t="s">
        <v>67</v>
      </c>
      <c r="I2714" t="s">
        <v>26</v>
      </c>
      <c r="J2714" t="s">
        <v>67</v>
      </c>
      <c r="K2714">
        <v>0</v>
      </c>
      <c r="L2714" s="5" t="s">
        <v>5510</v>
      </c>
      <c r="M2714" s="5" t="s">
        <v>28</v>
      </c>
      <c r="N2714">
        <v>16</v>
      </c>
      <c r="O2714" t="s">
        <v>29</v>
      </c>
      <c r="P2714" s="1">
        <v>45685</v>
      </c>
      <c r="Q2714" s="1">
        <v>45749</v>
      </c>
      <c r="R2714">
        <v>743</v>
      </c>
      <c r="S2714" s="4">
        <v>5.0999999999999996</v>
      </c>
      <c r="T2714" t="s">
        <v>95</v>
      </c>
    </row>
    <row r="2715" spans="1:20" x14ac:dyDescent="0.35">
      <c r="A2715" t="s">
        <v>5511</v>
      </c>
      <c r="B2715" s="5" t="s">
        <v>28802</v>
      </c>
      <c r="C2715" s="6">
        <v>185811</v>
      </c>
      <c r="D2715" t="s">
        <v>22</v>
      </c>
      <c r="E2715">
        <v>185811</v>
      </c>
      <c r="F2715" s="5" t="s">
        <v>23</v>
      </c>
      <c r="G2715" s="5" t="s">
        <v>24</v>
      </c>
      <c r="H2715" s="5" t="s">
        <v>191</v>
      </c>
      <c r="I2715" t="s">
        <v>44</v>
      </c>
      <c r="J2715" t="s">
        <v>191</v>
      </c>
      <c r="K2715">
        <v>50</v>
      </c>
      <c r="L2715" s="5" t="s">
        <v>5512</v>
      </c>
      <c r="M2715" s="5" t="s">
        <v>28</v>
      </c>
      <c r="N2715">
        <v>12</v>
      </c>
      <c r="O2715" t="s">
        <v>88</v>
      </c>
      <c r="P2715" s="1">
        <v>45760</v>
      </c>
      <c r="Q2715" s="1">
        <v>45803</v>
      </c>
      <c r="R2715">
        <v>513</v>
      </c>
      <c r="S2715" s="4">
        <v>6.5</v>
      </c>
      <c r="T2715" t="s">
        <v>108</v>
      </c>
    </row>
    <row r="2716" spans="1:20" x14ac:dyDescent="0.35">
      <c r="A2716" t="s">
        <v>5513</v>
      </c>
      <c r="B2716" s="5" t="s">
        <v>28799</v>
      </c>
      <c r="C2716" s="6">
        <v>49147</v>
      </c>
      <c r="D2716" t="s">
        <v>41</v>
      </c>
      <c r="E2716">
        <v>41775</v>
      </c>
      <c r="F2716" s="5" t="s">
        <v>58</v>
      </c>
      <c r="G2716" s="5" t="s">
        <v>51</v>
      </c>
      <c r="H2716" s="5" t="s">
        <v>43</v>
      </c>
      <c r="I2716" t="s">
        <v>44</v>
      </c>
      <c r="J2716" t="s">
        <v>43</v>
      </c>
      <c r="K2716">
        <v>0</v>
      </c>
      <c r="L2716" s="5" t="s">
        <v>5514</v>
      </c>
      <c r="M2716" s="5" t="s">
        <v>54</v>
      </c>
      <c r="N2716">
        <v>1</v>
      </c>
      <c r="O2716" t="s">
        <v>78</v>
      </c>
      <c r="P2716" s="1">
        <v>45327</v>
      </c>
      <c r="Q2716" s="1">
        <v>45390</v>
      </c>
      <c r="R2716">
        <v>996</v>
      </c>
      <c r="S2716" s="4">
        <v>8.1</v>
      </c>
      <c r="T2716" t="s">
        <v>30</v>
      </c>
    </row>
    <row r="2717" spans="1:20" x14ac:dyDescent="0.35">
      <c r="A2717" t="s">
        <v>5515</v>
      </c>
      <c r="B2717" s="5" t="s">
        <v>49</v>
      </c>
      <c r="C2717" s="6">
        <v>102077</v>
      </c>
      <c r="D2717" t="s">
        <v>22</v>
      </c>
      <c r="E2717">
        <v>102077</v>
      </c>
      <c r="F2717" s="5" t="s">
        <v>50</v>
      </c>
      <c r="G2717" s="5" t="s">
        <v>24</v>
      </c>
      <c r="H2717" s="5" t="s">
        <v>68</v>
      </c>
      <c r="I2717" t="s">
        <v>26</v>
      </c>
      <c r="J2717" t="s">
        <v>68</v>
      </c>
      <c r="K2717">
        <v>0</v>
      </c>
      <c r="L2717" s="5" t="s">
        <v>5516</v>
      </c>
      <c r="M2717" s="5" t="s">
        <v>37</v>
      </c>
      <c r="N2717">
        <v>3</v>
      </c>
      <c r="O2717" t="s">
        <v>131</v>
      </c>
      <c r="P2717" s="1">
        <v>45417</v>
      </c>
      <c r="Q2717" s="1">
        <v>45438</v>
      </c>
      <c r="R2717">
        <v>2332</v>
      </c>
      <c r="S2717" s="4">
        <v>5.2</v>
      </c>
      <c r="T2717" t="s">
        <v>38</v>
      </c>
    </row>
    <row r="2718" spans="1:20" x14ac:dyDescent="0.35">
      <c r="A2718" t="s">
        <v>5517</v>
      </c>
      <c r="B2718" s="5" t="s">
        <v>57</v>
      </c>
      <c r="C2718" s="6">
        <v>62401</v>
      </c>
      <c r="D2718" t="s">
        <v>22</v>
      </c>
      <c r="E2718">
        <v>62401</v>
      </c>
      <c r="F2718" s="5" t="s">
        <v>66</v>
      </c>
      <c r="G2718" s="5" t="s">
        <v>42</v>
      </c>
      <c r="H2718" s="5" t="s">
        <v>157</v>
      </c>
      <c r="I2718" t="s">
        <v>26</v>
      </c>
      <c r="J2718" t="s">
        <v>423</v>
      </c>
      <c r="K2718">
        <v>100</v>
      </c>
      <c r="L2718" s="5" t="s">
        <v>5518</v>
      </c>
      <c r="M2718" s="5" t="s">
        <v>54</v>
      </c>
      <c r="N2718">
        <v>6</v>
      </c>
      <c r="O2718" t="s">
        <v>167</v>
      </c>
      <c r="P2718" s="1">
        <v>45528</v>
      </c>
      <c r="Q2718" s="1">
        <v>45560</v>
      </c>
      <c r="R2718">
        <v>889</v>
      </c>
      <c r="S2718" s="4">
        <v>5.4</v>
      </c>
      <c r="T2718" t="s">
        <v>38</v>
      </c>
    </row>
    <row r="2719" spans="1:20" x14ac:dyDescent="0.35">
      <c r="A2719" t="s">
        <v>5519</v>
      </c>
      <c r="B2719" s="5" t="s">
        <v>28802</v>
      </c>
      <c r="C2719" s="6">
        <v>107823</v>
      </c>
      <c r="D2719" t="s">
        <v>41</v>
      </c>
      <c r="E2719">
        <v>91650</v>
      </c>
      <c r="F2719" s="5" t="s">
        <v>66</v>
      </c>
      <c r="G2719" s="5" t="s">
        <v>42</v>
      </c>
      <c r="H2719" s="5" t="s">
        <v>151</v>
      </c>
      <c r="I2719" t="s">
        <v>26</v>
      </c>
      <c r="J2719" t="s">
        <v>82</v>
      </c>
      <c r="K2719">
        <v>50</v>
      </c>
      <c r="L2719" s="5" t="s">
        <v>5520</v>
      </c>
      <c r="M2719" s="5" t="s">
        <v>28</v>
      </c>
      <c r="N2719">
        <v>5</v>
      </c>
      <c r="O2719" t="s">
        <v>147</v>
      </c>
      <c r="P2719" s="1">
        <v>45606</v>
      </c>
      <c r="Q2719" s="1">
        <v>45652</v>
      </c>
      <c r="R2719">
        <v>1821</v>
      </c>
      <c r="S2719" s="4">
        <v>8.6999999999999993</v>
      </c>
      <c r="T2719" t="s">
        <v>95</v>
      </c>
    </row>
    <row r="2720" spans="1:20" x14ac:dyDescent="0.35">
      <c r="A2720" t="s">
        <v>5521</v>
      </c>
      <c r="B2720" s="5" t="s">
        <v>73</v>
      </c>
      <c r="C2720" s="6">
        <v>91347</v>
      </c>
      <c r="D2720" t="s">
        <v>41</v>
      </c>
      <c r="E2720">
        <v>77645</v>
      </c>
      <c r="F2720" s="5" t="s">
        <v>50</v>
      </c>
      <c r="G2720" s="5" t="s">
        <v>42</v>
      </c>
      <c r="H2720" s="5" t="s">
        <v>151</v>
      </c>
      <c r="I2720" t="s">
        <v>44</v>
      </c>
      <c r="J2720" t="s">
        <v>151</v>
      </c>
      <c r="K2720">
        <v>100</v>
      </c>
      <c r="L2720" s="5" t="s">
        <v>5522</v>
      </c>
      <c r="M2720" s="5" t="s">
        <v>54</v>
      </c>
      <c r="N2720">
        <v>3</v>
      </c>
      <c r="O2720" t="s">
        <v>135</v>
      </c>
      <c r="P2720" s="1">
        <v>45514</v>
      </c>
      <c r="Q2720" s="1">
        <v>45576</v>
      </c>
      <c r="R2720">
        <v>539</v>
      </c>
      <c r="S2720" s="4">
        <v>6.3</v>
      </c>
      <c r="T2720" t="s">
        <v>95</v>
      </c>
    </row>
    <row r="2721" spans="1:20" x14ac:dyDescent="0.35">
      <c r="A2721" t="s">
        <v>5523</v>
      </c>
      <c r="B2721" s="5" t="s">
        <v>162</v>
      </c>
      <c r="C2721" s="6">
        <v>51459</v>
      </c>
      <c r="D2721" t="s">
        <v>22</v>
      </c>
      <c r="E2721">
        <v>51459</v>
      </c>
      <c r="F2721" s="5" t="s">
        <v>66</v>
      </c>
      <c r="G2721" s="5" t="s">
        <v>24</v>
      </c>
      <c r="H2721" s="5" t="s">
        <v>116</v>
      </c>
      <c r="I2721" t="s">
        <v>35</v>
      </c>
      <c r="J2721" t="s">
        <v>116</v>
      </c>
      <c r="K2721">
        <v>100</v>
      </c>
      <c r="L2721" s="5" t="s">
        <v>5524</v>
      </c>
      <c r="M2721" s="5" t="s">
        <v>54</v>
      </c>
      <c r="N2721">
        <v>5</v>
      </c>
      <c r="O2721" t="s">
        <v>29</v>
      </c>
      <c r="P2721" s="1">
        <v>45405</v>
      </c>
      <c r="Q2721" s="1">
        <v>45442</v>
      </c>
      <c r="R2721">
        <v>1996</v>
      </c>
      <c r="S2721" s="4">
        <v>9</v>
      </c>
      <c r="T2721" t="s">
        <v>210</v>
      </c>
    </row>
    <row r="2722" spans="1:20" x14ac:dyDescent="0.35">
      <c r="A2722" t="s">
        <v>5525</v>
      </c>
      <c r="B2722" s="5" t="s">
        <v>28799</v>
      </c>
      <c r="C2722" s="6">
        <v>81873</v>
      </c>
      <c r="D2722" t="s">
        <v>22</v>
      </c>
      <c r="E2722">
        <v>81873</v>
      </c>
      <c r="F2722" s="5" t="s">
        <v>58</v>
      </c>
      <c r="G2722" s="5" t="s">
        <v>59</v>
      </c>
      <c r="H2722" s="5" t="s">
        <v>97</v>
      </c>
      <c r="I2722" t="s">
        <v>26</v>
      </c>
      <c r="J2722" t="s">
        <v>97</v>
      </c>
      <c r="K2722">
        <v>100</v>
      </c>
      <c r="L2722" s="5" t="s">
        <v>5526</v>
      </c>
      <c r="M2722" s="5" t="s">
        <v>28</v>
      </c>
      <c r="N2722">
        <v>0</v>
      </c>
      <c r="O2722" t="s">
        <v>112</v>
      </c>
      <c r="P2722" s="1">
        <v>45523</v>
      </c>
      <c r="Q2722" s="1">
        <v>45543</v>
      </c>
      <c r="R2722">
        <v>1229</v>
      </c>
      <c r="S2722" s="4">
        <v>9.3000000000000007</v>
      </c>
      <c r="T2722" t="s">
        <v>38</v>
      </c>
    </row>
    <row r="2723" spans="1:20" x14ac:dyDescent="0.35">
      <c r="A2723" t="s">
        <v>5527</v>
      </c>
      <c r="B2723" s="5" t="s">
        <v>145</v>
      </c>
      <c r="C2723" s="6">
        <v>83272</v>
      </c>
      <c r="D2723" t="s">
        <v>22</v>
      </c>
      <c r="E2723">
        <v>83272</v>
      </c>
      <c r="F2723" s="5" t="s">
        <v>50</v>
      </c>
      <c r="G2723" s="5" t="s">
        <v>42</v>
      </c>
      <c r="H2723" s="5" t="s">
        <v>101</v>
      </c>
      <c r="I2723" t="s">
        <v>44</v>
      </c>
      <c r="J2723" t="s">
        <v>101</v>
      </c>
      <c r="K2723">
        <v>50</v>
      </c>
      <c r="L2723" s="5" t="s">
        <v>5528</v>
      </c>
      <c r="M2723" s="5" t="s">
        <v>70</v>
      </c>
      <c r="N2723">
        <v>2</v>
      </c>
      <c r="O2723" t="s">
        <v>141</v>
      </c>
      <c r="P2723" s="1">
        <v>45435</v>
      </c>
      <c r="Q2723" s="1">
        <v>45480</v>
      </c>
      <c r="R2723">
        <v>1214</v>
      </c>
      <c r="S2723" s="4">
        <v>5.3</v>
      </c>
      <c r="T2723" t="s">
        <v>210</v>
      </c>
    </row>
    <row r="2724" spans="1:20" x14ac:dyDescent="0.35">
      <c r="A2724" t="s">
        <v>5529</v>
      </c>
      <c r="B2724" s="5" t="s">
        <v>28800</v>
      </c>
      <c r="C2724" s="6">
        <v>116075</v>
      </c>
      <c r="D2724" t="s">
        <v>65</v>
      </c>
      <c r="E2724">
        <v>150898</v>
      </c>
      <c r="F2724" s="5" t="s">
        <v>66</v>
      </c>
      <c r="G2724" s="5" t="s">
        <v>42</v>
      </c>
      <c r="H2724" s="5" t="s">
        <v>67</v>
      </c>
      <c r="I2724" t="s">
        <v>44</v>
      </c>
      <c r="J2724" t="s">
        <v>67</v>
      </c>
      <c r="K2724">
        <v>50</v>
      </c>
      <c r="L2724" s="5" t="s">
        <v>5530</v>
      </c>
      <c r="M2724" s="5" t="s">
        <v>37</v>
      </c>
      <c r="N2724">
        <v>7</v>
      </c>
      <c r="O2724" t="s">
        <v>131</v>
      </c>
      <c r="P2724" s="1">
        <v>45527</v>
      </c>
      <c r="Q2724" s="1">
        <v>45596</v>
      </c>
      <c r="R2724">
        <v>781</v>
      </c>
      <c r="S2724" s="4">
        <v>5.0999999999999996</v>
      </c>
      <c r="T2724" t="s">
        <v>79</v>
      </c>
    </row>
    <row r="2725" spans="1:20" x14ac:dyDescent="0.35">
      <c r="A2725" t="s">
        <v>5531</v>
      </c>
      <c r="B2725" s="5" t="s">
        <v>32</v>
      </c>
      <c r="C2725" s="6">
        <v>89742</v>
      </c>
      <c r="D2725" t="s">
        <v>22</v>
      </c>
      <c r="E2725">
        <v>89742</v>
      </c>
      <c r="F2725" s="5" t="s">
        <v>66</v>
      </c>
      <c r="G2725" s="5" t="s">
        <v>24</v>
      </c>
      <c r="H2725" s="5" t="s">
        <v>52</v>
      </c>
      <c r="I2725" t="s">
        <v>44</v>
      </c>
      <c r="J2725" t="s">
        <v>52</v>
      </c>
      <c r="K2725">
        <v>0</v>
      </c>
      <c r="L2725" s="5" t="s">
        <v>5532</v>
      </c>
      <c r="M2725" s="5" t="s">
        <v>37</v>
      </c>
      <c r="N2725">
        <v>9</v>
      </c>
      <c r="O2725" t="s">
        <v>107</v>
      </c>
      <c r="P2725" s="1">
        <v>45529</v>
      </c>
      <c r="Q2725" s="1">
        <v>45554</v>
      </c>
      <c r="R2725">
        <v>1044</v>
      </c>
      <c r="S2725" s="4">
        <v>7.7</v>
      </c>
      <c r="T2725" t="s">
        <v>210</v>
      </c>
    </row>
    <row r="2726" spans="1:20" x14ac:dyDescent="0.35">
      <c r="A2726" t="s">
        <v>5533</v>
      </c>
      <c r="B2726" s="5" t="s">
        <v>28800</v>
      </c>
      <c r="C2726" s="6">
        <v>72250</v>
      </c>
      <c r="D2726" t="s">
        <v>22</v>
      </c>
      <c r="E2726">
        <v>72250</v>
      </c>
      <c r="F2726" s="5" t="s">
        <v>58</v>
      </c>
      <c r="G2726" s="5" t="s">
        <v>51</v>
      </c>
      <c r="H2726" s="5" t="s">
        <v>129</v>
      </c>
      <c r="I2726" t="s">
        <v>35</v>
      </c>
      <c r="J2726" t="s">
        <v>1192</v>
      </c>
      <c r="K2726">
        <v>0</v>
      </c>
      <c r="L2726" s="5" t="s">
        <v>5534</v>
      </c>
      <c r="M2726" s="5" t="s">
        <v>28</v>
      </c>
      <c r="N2726">
        <v>1</v>
      </c>
      <c r="O2726" t="s">
        <v>131</v>
      </c>
      <c r="P2726" s="1">
        <v>45593</v>
      </c>
      <c r="Q2726" s="1">
        <v>45631</v>
      </c>
      <c r="R2726">
        <v>1070</v>
      </c>
      <c r="S2726" s="4">
        <v>8.1</v>
      </c>
      <c r="T2726" t="s">
        <v>38</v>
      </c>
    </row>
    <row r="2727" spans="1:20" x14ac:dyDescent="0.35">
      <c r="A2727" t="s">
        <v>5535</v>
      </c>
      <c r="B2727" s="5" t="s">
        <v>28799</v>
      </c>
      <c r="C2727" s="6">
        <v>89161</v>
      </c>
      <c r="D2727" t="s">
        <v>120</v>
      </c>
      <c r="E2727">
        <v>80245</v>
      </c>
      <c r="F2727" s="5" t="s">
        <v>58</v>
      </c>
      <c r="G2727" s="5" t="s">
        <v>42</v>
      </c>
      <c r="H2727" s="5" t="s">
        <v>121</v>
      </c>
      <c r="I2727" t="s">
        <v>26</v>
      </c>
      <c r="J2727" t="s">
        <v>121</v>
      </c>
      <c r="K2727">
        <v>100</v>
      </c>
      <c r="L2727" s="5" t="s">
        <v>5536</v>
      </c>
      <c r="M2727" s="5" t="s">
        <v>70</v>
      </c>
      <c r="N2727">
        <v>1</v>
      </c>
      <c r="O2727" t="s">
        <v>85</v>
      </c>
      <c r="P2727" s="1">
        <v>45720</v>
      </c>
      <c r="Q2727" s="1">
        <v>45741</v>
      </c>
      <c r="R2727">
        <v>905</v>
      </c>
      <c r="S2727" s="4">
        <v>5.5</v>
      </c>
      <c r="T2727" t="s">
        <v>277</v>
      </c>
    </row>
    <row r="2728" spans="1:20" x14ac:dyDescent="0.35">
      <c r="A2728" t="s">
        <v>5537</v>
      </c>
      <c r="B2728" s="5" t="s">
        <v>28801</v>
      </c>
      <c r="C2728" s="6">
        <v>248371</v>
      </c>
      <c r="D2728" t="s">
        <v>65</v>
      </c>
      <c r="E2728">
        <v>322882</v>
      </c>
      <c r="F2728" s="5" t="s">
        <v>23</v>
      </c>
      <c r="G2728" s="5" t="s">
        <v>42</v>
      </c>
      <c r="H2728" s="5" t="s">
        <v>67</v>
      </c>
      <c r="I2728" t="s">
        <v>26</v>
      </c>
      <c r="J2728" t="s">
        <v>67</v>
      </c>
      <c r="K2728">
        <v>100</v>
      </c>
      <c r="L2728" s="5" t="s">
        <v>5538</v>
      </c>
      <c r="M2728" s="5" t="s">
        <v>70</v>
      </c>
      <c r="N2728">
        <v>19</v>
      </c>
      <c r="O2728" t="s">
        <v>167</v>
      </c>
      <c r="P2728" s="1">
        <v>45676</v>
      </c>
      <c r="Q2728" s="1">
        <v>45721</v>
      </c>
      <c r="R2728">
        <v>628</v>
      </c>
      <c r="S2728" s="4">
        <v>9.1</v>
      </c>
      <c r="T2728" t="s">
        <v>103</v>
      </c>
    </row>
    <row r="2729" spans="1:20" x14ac:dyDescent="0.35">
      <c r="A2729" t="s">
        <v>5539</v>
      </c>
      <c r="B2729" s="5" t="s">
        <v>32</v>
      </c>
      <c r="C2729" s="6">
        <v>237882</v>
      </c>
      <c r="D2729" t="s">
        <v>92</v>
      </c>
      <c r="E2729">
        <v>178412</v>
      </c>
      <c r="F2729" s="5" t="s">
        <v>23</v>
      </c>
      <c r="G2729" s="5" t="s">
        <v>51</v>
      </c>
      <c r="H2729" s="5" t="s">
        <v>93</v>
      </c>
      <c r="I2729" t="s">
        <v>26</v>
      </c>
      <c r="J2729" t="s">
        <v>93</v>
      </c>
      <c r="K2729">
        <v>0</v>
      </c>
      <c r="L2729" s="5" t="s">
        <v>5540</v>
      </c>
      <c r="M2729" s="5" t="s">
        <v>54</v>
      </c>
      <c r="N2729">
        <v>12</v>
      </c>
      <c r="O2729" t="s">
        <v>85</v>
      </c>
      <c r="P2729" s="1">
        <v>45607</v>
      </c>
      <c r="Q2729" s="1">
        <v>45643</v>
      </c>
      <c r="R2729">
        <v>1603</v>
      </c>
      <c r="S2729" s="4">
        <v>7.7</v>
      </c>
      <c r="T2729" t="s">
        <v>108</v>
      </c>
    </row>
    <row r="2730" spans="1:20" x14ac:dyDescent="0.35">
      <c r="A2730" t="s">
        <v>5541</v>
      </c>
      <c r="B2730" s="5" t="s">
        <v>28799</v>
      </c>
      <c r="C2730" s="6">
        <v>234093</v>
      </c>
      <c r="D2730" t="s">
        <v>120</v>
      </c>
      <c r="E2730">
        <v>210684</v>
      </c>
      <c r="F2730" s="5" t="s">
        <v>66</v>
      </c>
      <c r="G2730" s="5" t="s">
        <v>59</v>
      </c>
      <c r="H2730" s="5" t="s">
        <v>121</v>
      </c>
      <c r="I2730" t="s">
        <v>35</v>
      </c>
      <c r="J2730" t="s">
        <v>121</v>
      </c>
      <c r="K2730">
        <v>0</v>
      </c>
      <c r="L2730" s="5" t="s">
        <v>5542</v>
      </c>
      <c r="M2730" s="5" t="s">
        <v>37</v>
      </c>
      <c r="N2730">
        <v>8</v>
      </c>
      <c r="O2730" t="s">
        <v>85</v>
      </c>
      <c r="P2730" s="1">
        <v>45737</v>
      </c>
      <c r="Q2730" s="1">
        <v>45796</v>
      </c>
      <c r="R2730">
        <v>2420</v>
      </c>
      <c r="S2730" s="4">
        <v>5.4</v>
      </c>
      <c r="T2730" t="s">
        <v>38</v>
      </c>
    </row>
    <row r="2731" spans="1:20" x14ac:dyDescent="0.35">
      <c r="A2731" t="s">
        <v>5543</v>
      </c>
      <c r="B2731" s="5" t="s">
        <v>32</v>
      </c>
      <c r="C2731" s="6">
        <v>69998</v>
      </c>
      <c r="D2731" t="s">
        <v>41</v>
      </c>
      <c r="E2731">
        <v>59498</v>
      </c>
      <c r="F2731" s="5" t="s">
        <v>58</v>
      </c>
      <c r="G2731" s="5" t="s">
        <v>59</v>
      </c>
      <c r="H2731" s="5" t="s">
        <v>60</v>
      </c>
      <c r="I2731" t="s">
        <v>26</v>
      </c>
      <c r="J2731" t="s">
        <v>60</v>
      </c>
      <c r="K2731">
        <v>50</v>
      </c>
      <c r="L2731" s="5" t="s">
        <v>5544</v>
      </c>
      <c r="M2731" s="5" t="s">
        <v>28</v>
      </c>
      <c r="N2731">
        <v>1</v>
      </c>
      <c r="O2731" t="s">
        <v>88</v>
      </c>
      <c r="P2731" s="1">
        <v>45490</v>
      </c>
      <c r="Q2731" s="1">
        <v>45513</v>
      </c>
      <c r="R2731">
        <v>557</v>
      </c>
      <c r="S2731" s="4">
        <v>8.1</v>
      </c>
      <c r="T2731" t="s">
        <v>243</v>
      </c>
    </row>
    <row r="2732" spans="1:20" x14ac:dyDescent="0.35">
      <c r="A2732" t="s">
        <v>5545</v>
      </c>
      <c r="B2732" s="5" t="s">
        <v>105</v>
      </c>
      <c r="C2732" s="6">
        <v>92320</v>
      </c>
      <c r="D2732" t="s">
        <v>41</v>
      </c>
      <c r="E2732">
        <v>78472</v>
      </c>
      <c r="F2732" s="5" t="s">
        <v>50</v>
      </c>
      <c r="G2732" s="5" t="s">
        <v>51</v>
      </c>
      <c r="H2732" s="5" t="s">
        <v>126</v>
      </c>
      <c r="I2732" t="s">
        <v>26</v>
      </c>
      <c r="J2732" t="s">
        <v>68</v>
      </c>
      <c r="K2732">
        <v>50</v>
      </c>
      <c r="L2732" s="5" t="s">
        <v>5546</v>
      </c>
      <c r="M2732" s="5" t="s">
        <v>70</v>
      </c>
      <c r="N2732">
        <v>3</v>
      </c>
      <c r="O2732" t="s">
        <v>88</v>
      </c>
      <c r="P2732" s="1">
        <v>45413</v>
      </c>
      <c r="Q2732" s="1">
        <v>45468</v>
      </c>
      <c r="R2732">
        <v>2297</v>
      </c>
      <c r="S2732" s="4">
        <v>9.4</v>
      </c>
      <c r="T2732" t="s">
        <v>95</v>
      </c>
    </row>
    <row r="2733" spans="1:20" x14ac:dyDescent="0.35">
      <c r="A2733" t="s">
        <v>5547</v>
      </c>
      <c r="B2733" s="5" t="s">
        <v>105</v>
      </c>
      <c r="C2733" s="6">
        <v>61179</v>
      </c>
      <c r="D2733" t="s">
        <v>74</v>
      </c>
      <c r="E2733">
        <v>76474</v>
      </c>
      <c r="F2733" s="5" t="s">
        <v>58</v>
      </c>
      <c r="G2733" s="5" t="s">
        <v>59</v>
      </c>
      <c r="H2733" s="5" t="s">
        <v>75</v>
      </c>
      <c r="I2733" t="s">
        <v>44</v>
      </c>
      <c r="J2733" t="s">
        <v>75</v>
      </c>
      <c r="K2733">
        <v>100</v>
      </c>
      <c r="L2733" s="5" t="s">
        <v>5548</v>
      </c>
      <c r="M2733" s="5" t="s">
        <v>54</v>
      </c>
      <c r="N2733">
        <v>0</v>
      </c>
      <c r="O2733" t="s">
        <v>147</v>
      </c>
      <c r="P2733" s="1">
        <v>45391</v>
      </c>
      <c r="Q2733" s="1">
        <v>45423</v>
      </c>
      <c r="R2733">
        <v>1420</v>
      </c>
      <c r="S2733" s="4">
        <v>7.8</v>
      </c>
      <c r="T2733" t="s">
        <v>108</v>
      </c>
    </row>
    <row r="2734" spans="1:20" x14ac:dyDescent="0.35">
      <c r="A2734" t="s">
        <v>5549</v>
      </c>
      <c r="B2734" s="5" t="s">
        <v>100</v>
      </c>
      <c r="C2734" s="6">
        <v>61702</v>
      </c>
      <c r="D2734" t="s">
        <v>41</v>
      </c>
      <c r="E2734">
        <v>52447</v>
      </c>
      <c r="F2734" s="5" t="s">
        <v>50</v>
      </c>
      <c r="G2734" s="5" t="s">
        <v>42</v>
      </c>
      <c r="H2734" s="5" t="s">
        <v>60</v>
      </c>
      <c r="I2734" t="s">
        <v>44</v>
      </c>
      <c r="J2734" t="s">
        <v>60</v>
      </c>
      <c r="K2734">
        <v>50</v>
      </c>
      <c r="L2734" s="5" t="s">
        <v>5550</v>
      </c>
      <c r="M2734" s="5" t="s">
        <v>37</v>
      </c>
      <c r="N2734">
        <v>3</v>
      </c>
      <c r="O2734" t="s">
        <v>71</v>
      </c>
      <c r="P2734" s="1">
        <v>45693</v>
      </c>
      <c r="Q2734" s="1">
        <v>45708</v>
      </c>
      <c r="R2734">
        <v>1250</v>
      </c>
      <c r="S2734" s="4">
        <v>9</v>
      </c>
      <c r="T2734" t="s">
        <v>108</v>
      </c>
    </row>
    <row r="2735" spans="1:20" x14ac:dyDescent="0.35">
      <c r="A2735" t="s">
        <v>5551</v>
      </c>
      <c r="B2735" s="5" t="s">
        <v>179</v>
      </c>
      <c r="C2735" s="6">
        <v>85122</v>
      </c>
      <c r="D2735" t="s">
        <v>22</v>
      </c>
      <c r="E2735">
        <v>85122</v>
      </c>
      <c r="F2735" s="5" t="s">
        <v>58</v>
      </c>
      <c r="G2735" s="5" t="s">
        <v>51</v>
      </c>
      <c r="H2735" s="5" t="s">
        <v>68</v>
      </c>
      <c r="I2735" t="s">
        <v>35</v>
      </c>
      <c r="J2735" t="s">
        <v>68</v>
      </c>
      <c r="K2735">
        <v>100</v>
      </c>
      <c r="L2735" s="5" t="s">
        <v>5552</v>
      </c>
      <c r="M2735" s="5" t="s">
        <v>70</v>
      </c>
      <c r="N2735">
        <v>1</v>
      </c>
      <c r="O2735" t="s">
        <v>135</v>
      </c>
      <c r="P2735" s="1">
        <v>45380</v>
      </c>
      <c r="Q2735" s="1">
        <v>45409</v>
      </c>
      <c r="R2735">
        <v>734</v>
      </c>
      <c r="S2735" s="4">
        <v>8</v>
      </c>
      <c r="T2735" t="s">
        <v>47</v>
      </c>
    </row>
    <row r="2736" spans="1:20" x14ac:dyDescent="0.35">
      <c r="A2736" t="s">
        <v>5553</v>
      </c>
      <c r="B2736" s="5" t="s">
        <v>174</v>
      </c>
      <c r="C2736" s="6">
        <v>78254</v>
      </c>
      <c r="D2736" t="s">
        <v>22</v>
      </c>
      <c r="E2736">
        <v>78254</v>
      </c>
      <c r="F2736" s="5" t="s">
        <v>58</v>
      </c>
      <c r="G2736" s="5" t="s">
        <v>24</v>
      </c>
      <c r="H2736" s="5" t="s">
        <v>97</v>
      </c>
      <c r="I2736" t="s">
        <v>26</v>
      </c>
      <c r="J2736" t="s">
        <v>97</v>
      </c>
      <c r="K2736">
        <v>0</v>
      </c>
      <c r="L2736" s="5" t="s">
        <v>5554</v>
      </c>
      <c r="M2736" s="5" t="s">
        <v>37</v>
      </c>
      <c r="N2736">
        <v>1</v>
      </c>
      <c r="O2736" t="s">
        <v>71</v>
      </c>
      <c r="P2736" s="1">
        <v>45682</v>
      </c>
      <c r="Q2736" s="1">
        <v>45703</v>
      </c>
      <c r="R2736">
        <v>1718</v>
      </c>
      <c r="S2736" s="4">
        <v>8.4</v>
      </c>
      <c r="T2736" t="s">
        <v>47</v>
      </c>
    </row>
    <row r="2737" spans="1:20" x14ac:dyDescent="0.35">
      <c r="A2737" t="s">
        <v>5555</v>
      </c>
      <c r="B2737" s="5" t="s">
        <v>28802</v>
      </c>
      <c r="C2737" s="6">
        <v>70895</v>
      </c>
      <c r="D2737" t="s">
        <v>22</v>
      </c>
      <c r="E2737">
        <v>70895</v>
      </c>
      <c r="F2737" s="5" t="s">
        <v>58</v>
      </c>
      <c r="G2737" s="5" t="s">
        <v>24</v>
      </c>
      <c r="H2737" s="5" t="s">
        <v>25</v>
      </c>
      <c r="I2737" t="s">
        <v>44</v>
      </c>
      <c r="J2737" t="s">
        <v>25</v>
      </c>
      <c r="K2737">
        <v>50</v>
      </c>
      <c r="L2737" s="5" t="s">
        <v>5556</v>
      </c>
      <c r="M2737" s="5" t="s">
        <v>28</v>
      </c>
      <c r="N2737">
        <v>1</v>
      </c>
      <c r="O2737" t="s">
        <v>88</v>
      </c>
      <c r="P2737" s="1">
        <v>45668</v>
      </c>
      <c r="Q2737" s="1">
        <v>45734</v>
      </c>
      <c r="R2737">
        <v>1398</v>
      </c>
      <c r="S2737" s="4">
        <v>5.8</v>
      </c>
      <c r="T2737" t="s">
        <v>153</v>
      </c>
    </row>
    <row r="2738" spans="1:20" x14ac:dyDescent="0.35">
      <c r="A2738" t="s">
        <v>5557</v>
      </c>
      <c r="B2738" s="5" t="s">
        <v>40</v>
      </c>
      <c r="C2738" s="6">
        <v>199927</v>
      </c>
      <c r="D2738" t="s">
        <v>22</v>
      </c>
      <c r="E2738">
        <v>199927</v>
      </c>
      <c r="F2738" s="5" t="s">
        <v>66</v>
      </c>
      <c r="G2738" s="5" t="s">
        <v>42</v>
      </c>
      <c r="H2738" s="5" t="s">
        <v>68</v>
      </c>
      <c r="I2738" t="s">
        <v>35</v>
      </c>
      <c r="J2738" t="s">
        <v>1449</v>
      </c>
      <c r="K2738">
        <v>50</v>
      </c>
      <c r="L2738" s="5" t="s">
        <v>5558</v>
      </c>
      <c r="M2738" s="5" t="s">
        <v>28</v>
      </c>
      <c r="N2738">
        <v>6</v>
      </c>
      <c r="O2738" t="s">
        <v>112</v>
      </c>
      <c r="P2738" s="1">
        <v>45368</v>
      </c>
      <c r="Q2738" s="1">
        <v>45384</v>
      </c>
      <c r="R2738">
        <v>1138</v>
      </c>
      <c r="S2738" s="4">
        <v>6.9</v>
      </c>
      <c r="T2738" t="s">
        <v>38</v>
      </c>
    </row>
    <row r="2739" spans="1:20" x14ac:dyDescent="0.35">
      <c r="A2739" t="s">
        <v>5559</v>
      </c>
      <c r="B2739" s="5" t="s">
        <v>100</v>
      </c>
      <c r="C2739" s="6">
        <v>170229</v>
      </c>
      <c r="D2739" t="s">
        <v>74</v>
      </c>
      <c r="E2739">
        <v>212786</v>
      </c>
      <c r="F2739" s="5" t="s">
        <v>23</v>
      </c>
      <c r="G2739" s="5" t="s">
        <v>42</v>
      </c>
      <c r="H2739" s="5" t="s">
        <v>75</v>
      </c>
      <c r="I2739" t="s">
        <v>26</v>
      </c>
      <c r="J2739" t="s">
        <v>101</v>
      </c>
      <c r="K2739">
        <v>50</v>
      </c>
      <c r="L2739" s="5" t="s">
        <v>5560</v>
      </c>
      <c r="M2739" s="5" t="s">
        <v>70</v>
      </c>
      <c r="N2739">
        <v>16</v>
      </c>
      <c r="O2739" t="s">
        <v>167</v>
      </c>
      <c r="P2739" s="1">
        <v>45380</v>
      </c>
      <c r="Q2739" s="1">
        <v>45412</v>
      </c>
      <c r="R2739">
        <v>1109</v>
      </c>
      <c r="S2739" s="4">
        <v>8.8000000000000007</v>
      </c>
      <c r="T2739" t="s">
        <v>210</v>
      </c>
    </row>
    <row r="2740" spans="1:20" x14ac:dyDescent="0.35">
      <c r="A2740" t="s">
        <v>5561</v>
      </c>
      <c r="B2740" s="5" t="s">
        <v>40</v>
      </c>
      <c r="C2740" s="6">
        <v>154419</v>
      </c>
      <c r="D2740" t="s">
        <v>22</v>
      </c>
      <c r="E2740">
        <v>154419</v>
      </c>
      <c r="F2740" s="5" t="s">
        <v>50</v>
      </c>
      <c r="G2740" s="5" t="s">
        <v>59</v>
      </c>
      <c r="H2740" s="5" t="s">
        <v>68</v>
      </c>
      <c r="I2740" t="s">
        <v>35</v>
      </c>
      <c r="J2740" t="s">
        <v>68</v>
      </c>
      <c r="K2740">
        <v>50</v>
      </c>
      <c r="L2740" s="5" t="s">
        <v>5562</v>
      </c>
      <c r="M2740" s="5" t="s">
        <v>70</v>
      </c>
      <c r="N2740">
        <v>4</v>
      </c>
      <c r="O2740" t="s">
        <v>71</v>
      </c>
      <c r="P2740" s="1">
        <v>45516</v>
      </c>
      <c r="Q2740" s="1">
        <v>45573</v>
      </c>
      <c r="R2740">
        <v>1099</v>
      </c>
      <c r="S2740" s="4">
        <v>9.3000000000000007</v>
      </c>
      <c r="T2740" t="s">
        <v>89</v>
      </c>
    </row>
    <row r="2741" spans="1:20" x14ac:dyDescent="0.35">
      <c r="A2741" t="s">
        <v>5563</v>
      </c>
      <c r="B2741" s="5" t="s">
        <v>28799</v>
      </c>
      <c r="C2741" s="6">
        <v>162643</v>
      </c>
      <c r="D2741" t="s">
        <v>41</v>
      </c>
      <c r="E2741">
        <v>138247</v>
      </c>
      <c r="F2741" s="5" t="s">
        <v>66</v>
      </c>
      <c r="G2741" s="5" t="s">
        <v>42</v>
      </c>
      <c r="H2741" s="5" t="s">
        <v>126</v>
      </c>
      <c r="I2741" t="s">
        <v>35</v>
      </c>
      <c r="J2741" t="s">
        <v>480</v>
      </c>
      <c r="K2741">
        <v>100</v>
      </c>
      <c r="L2741" s="5" t="s">
        <v>5564</v>
      </c>
      <c r="M2741" s="5" t="s">
        <v>54</v>
      </c>
      <c r="N2741">
        <v>9</v>
      </c>
      <c r="O2741" t="s">
        <v>147</v>
      </c>
      <c r="P2741" s="1">
        <v>45375</v>
      </c>
      <c r="Q2741" s="1">
        <v>45433</v>
      </c>
      <c r="R2741">
        <v>2247</v>
      </c>
      <c r="S2741" s="4">
        <v>7.3</v>
      </c>
      <c r="T2741" t="s">
        <v>136</v>
      </c>
    </row>
    <row r="2742" spans="1:20" x14ac:dyDescent="0.35">
      <c r="A2742" t="s">
        <v>5565</v>
      </c>
      <c r="B2742" s="5" t="s">
        <v>49</v>
      </c>
      <c r="C2742" s="6">
        <v>268185</v>
      </c>
      <c r="D2742" t="s">
        <v>33</v>
      </c>
      <c r="E2742">
        <v>29500350</v>
      </c>
      <c r="F2742" s="5" t="s">
        <v>23</v>
      </c>
      <c r="G2742" s="5" t="s">
        <v>42</v>
      </c>
      <c r="H2742" s="5" t="s">
        <v>34</v>
      </c>
      <c r="I2742" t="s">
        <v>35</v>
      </c>
      <c r="J2742" t="s">
        <v>133</v>
      </c>
      <c r="K2742">
        <v>50</v>
      </c>
      <c r="L2742" s="5" t="s">
        <v>5566</v>
      </c>
      <c r="M2742" s="5" t="s">
        <v>37</v>
      </c>
      <c r="N2742">
        <v>11</v>
      </c>
      <c r="O2742" t="s">
        <v>46</v>
      </c>
      <c r="P2742" s="1">
        <v>45653</v>
      </c>
      <c r="Q2742" s="1">
        <v>45673</v>
      </c>
      <c r="R2742">
        <v>942</v>
      </c>
      <c r="S2742" s="4">
        <v>8.6999999999999993</v>
      </c>
      <c r="T2742" t="s">
        <v>30</v>
      </c>
    </row>
    <row r="2743" spans="1:20" x14ac:dyDescent="0.35">
      <c r="A2743" t="s">
        <v>5567</v>
      </c>
      <c r="B2743" s="5" t="s">
        <v>21</v>
      </c>
      <c r="C2743" s="6">
        <v>180863</v>
      </c>
      <c r="D2743" t="s">
        <v>92</v>
      </c>
      <c r="E2743">
        <v>135647</v>
      </c>
      <c r="F2743" s="5" t="s">
        <v>66</v>
      </c>
      <c r="G2743" s="5" t="s">
        <v>24</v>
      </c>
      <c r="H2743" s="5" t="s">
        <v>93</v>
      </c>
      <c r="I2743" t="s">
        <v>35</v>
      </c>
      <c r="J2743" t="s">
        <v>93</v>
      </c>
      <c r="K2743">
        <v>50</v>
      </c>
      <c r="L2743" s="5" t="s">
        <v>5568</v>
      </c>
      <c r="M2743" s="5" t="s">
        <v>37</v>
      </c>
      <c r="N2743">
        <v>5</v>
      </c>
      <c r="O2743" t="s">
        <v>46</v>
      </c>
      <c r="P2743" s="1">
        <v>45312</v>
      </c>
      <c r="Q2743" s="1">
        <v>45342</v>
      </c>
      <c r="R2743">
        <v>1397</v>
      </c>
      <c r="S2743" s="4">
        <v>7.6</v>
      </c>
      <c r="T2743" t="s">
        <v>55</v>
      </c>
    </row>
    <row r="2744" spans="1:20" x14ac:dyDescent="0.35">
      <c r="A2744" t="s">
        <v>5569</v>
      </c>
      <c r="B2744" s="5" t="s">
        <v>28800</v>
      </c>
      <c r="C2744" s="6">
        <v>34377</v>
      </c>
      <c r="D2744" t="s">
        <v>22</v>
      </c>
      <c r="E2744">
        <v>34377</v>
      </c>
      <c r="F2744" s="5" t="s">
        <v>58</v>
      </c>
      <c r="G2744" s="5" t="s">
        <v>42</v>
      </c>
      <c r="H2744" s="5" t="s">
        <v>157</v>
      </c>
      <c r="I2744" t="s">
        <v>35</v>
      </c>
      <c r="J2744" t="s">
        <v>157</v>
      </c>
      <c r="K2744">
        <v>0</v>
      </c>
      <c r="L2744" s="5" t="s">
        <v>5570</v>
      </c>
      <c r="M2744" s="5" t="s">
        <v>37</v>
      </c>
      <c r="N2744">
        <v>1</v>
      </c>
      <c r="O2744" t="s">
        <v>141</v>
      </c>
      <c r="P2744" s="1">
        <v>45352</v>
      </c>
      <c r="Q2744" s="1">
        <v>45415</v>
      </c>
      <c r="R2744">
        <v>1626</v>
      </c>
      <c r="S2744" s="4">
        <v>5.8</v>
      </c>
      <c r="T2744" t="s">
        <v>103</v>
      </c>
    </row>
    <row r="2745" spans="1:20" x14ac:dyDescent="0.35">
      <c r="A2745" t="s">
        <v>5571</v>
      </c>
      <c r="B2745" s="5" t="s">
        <v>100</v>
      </c>
      <c r="C2745" s="6">
        <v>66309</v>
      </c>
      <c r="D2745" t="s">
        <v>22</v>
      </c>
      <c r="E2745">
        <v>66309</v>
      </c>
      <c r="F2745" s="5" t="s">
        <v>23</v>
      </c>
      <c r="G2745" s="5" t="s">
        <v>24</v>
      </c>
      <c r="H2745" s="5" t="s">
        <v>157</v>
      </c>
      <c r="I2745" t="s">
        <v>26</v>
      </c>
      <c r="J2745" t="s">
        <v>157</v>
      </c>
      <c r="K2745">
        <v>100</v>
      </c>
      <c r="L2745" s="5" t="s">
        <v>5572</v>
      </c>
      <c r="M2745" s="5" t="s">
        <v>28</v>
      </c>
      <c r="N2745">
        <v>12</v>
      </c>
      <c r="O2745" t="s">
        <v>141</v>
      </c>
      <c r="P2745" s="1">
        <v>45680</v>
      </c>
      <c r="Q2745" s="1">
        <v>45752</v>
      </c>
      <c r="R2745">
        <v>2186</v>
      </c>
      <c r="S2745" s="4">
        <v>7.5</v>
      </c>
      <c r="T2745" t="s">
        <v>30</v>
      </c>
    </row>
    <row r="2746" spans="1:20" x14ac:dyDescent="0.35">
      <c r="A2746" t="s">
        <v>5573</v>
      </c>
      <c r="B2746" s="5" t="s">
        <v>49</v>
      </c>
      <c r="C2746" s="6">
        <v>151661</v>
      </c>
      <c r="D2746" t="s">
        <v>65</v>
      </c>
      <c r="E2746">
        <v>197159</v>
      </c>
      <c r="F2746" s="5" t="s">
        <v>23</v>
      </c>
      <c r="G2746" s="5" t="s">
        <v>51</v>
      </c>
      <c r="H2746" s="5" t="s">
        <v>67</v>
      </c>
      <c r="I2746" t="s">
        <v>26</v>
      </c>
      <c r="J2746" t="s">
        <v>67</v>
      </c>
      <c r="K2746">
        <v>50</v>
      </c>
      <c r="L2746" s="5" t="s">
        <v>5574</v>
      </c>
      <c r="M2746" s="5" t="s">
        <v>70</v>
      </c>
      <c r="N2746">
        <v>17</v>
      </c>
      <c r="O2746" t="s">
        <v>46</v>
      </c>
      <c r="P2746" s="1">
        <v>45678</v>
      </c>
      <c r="Q2746" s="1">
        <v>45740</v>
      </c>
      <c r="R2746">
        <v>2125</v>
      </c>
      <c r="S2746" s="4">
        <v>6</v>
      </c>
      <c r="T2746" t="s">
        <v>243</v>
      </c>
    </row>
    <row r="2747" spans="1:20" x14ac:dyDescent="0.35">
      <c r="A2747" t="s">
        <v>5575</v>
      </c>
      <c r="B2747" s="5" t="s">
        <v>105</v>
      </c>
      <c r="C2747" s="6">
        <v>169405</v>
      </c>
      <c r="D2747" t="s">
        <v>33</v>
      </c>
      <c r="E2747">
        <v>18634550</v>
      </c>
      <c r="F2747" s="5" t="s">
        <v>23</v>
      </c>
      <c r="G2747" s="5" t="s">
        <v>51</v>
      </c>
      <c r="H2747" s="5" t="s">
        <v>34</v>
      </c>
      <c r="I2747" t="s">
        <v>26</v>
      </c>
      <c r="J2747" t="s">
        <v>25</v>
      </c>
      <c r="K2747">
        <v>100</v>
      </c>
      <c r="L2747" s="5" t="s">
        <v>5576</v>
      </c>
      <c r="M2747" s="5" t="s">
        <v>37</v>
      </c>
      <c r="N2747">
        <v>10</v>
      </c>
      <c r="O2747" t="s">
        <v>85</v>
      </c>
      <c r="P2747" s="1">
        <v>45334</v>
      </c>
      <c r="Q2747" s="1">
        <v>45367</v>
      </c>
      <c r="R2747">
        <v>2077</v>
      </c>
      <c r="S2747" s="4">
        <v>9</v>
      </c>
      <c r="T2747" t="s">
        <v>95</v>
      </c>
    </row>
    <row r="2748" spans="1:20" x14ac:dyDescent="0.35">
      <c r="A2748" t="s">
        <v>5577</v>
      </c>
      <c r="B2748" s="5" t="s">
        <v>217</v>
      </c>
      <c r="C2748" s="6">
        <v>72571</v>
      </c>
      <c r="D2748" t="s">
        <v>33</v>
      </c>
      <c r="E2748">
        <v>7982810</v>
      </c>
      <c r="F2748" s="5" t="s">
        <v>58</v>
      </c>
      <c r="G2748" s="5" t="s">
        <v>42</v>
      </c>
      <c r="H2748" s="5" t="s">
        <v>34</v>
      </c>
      <c r="I2748" t="s">
        <v>44</v>
      </c>
      <c r="J2748" t="s">
        <v>34</v>
      </c>
      <c r="K2748">
        <v>50</v>
      </c>
      <c r="L2748" s="5" t="s">
        <v>5578</v>
      </c>
      <c r="M2748" s="5" t="s">
        <v>28</v>
      </c>
      <c r="N2748">
        <v>0</v>
      </c>
      <c r="O2748" t="s">
        <v>85</v>
      </c>
      <c r="P2748" s="1">
        <v>45618</v>
      </c>
      <c r="Q2748" s="1">
        <v>45686</v>
      </c>
      <c r="R2748">
        <v>1015</v>
      </c>
      <c r="S2748" s="4">
        <v>5</v>
      </c>
      <c r="T2748" t="s">
        <v>103</v>
      </c>
    </row>
    <row r="2749" spans="1:20" x14ac:dyDescent="0.35">
      <c r="A2749" t="s">
        <v>5579</v>
      </c>
      <c r="B2749" s="5" t="s">
        <v>21</v>
      </c>
      <c r="C2749" s="6">
        <v>240989</v>
      </c>
      <c r="D2749" t="s">
        <v>92</v>
      </c>
      <c r="E2749">
        <v>180742</v>
      </c>
      <c r="F2749" s="5" t="s">
        <v>23</v>
      </c>
      <c r="G2749" s="5" t="s">
        <v>51</v>
      </c>
      <c r="H2749" s="5" t="s">
        <v>93</v>
      </c>
      <c r="I2749" t="s">
        <v>26</v>
      </c>
      <c r="J2749" t="s">
        <v>93</v>
      </c>
      <c r="K2749">
        <v>50</v>
      </c>
      <c r="L2749" s="5" t="s">
        <v>5580</v>
      </c>
      <c r="M2749" s="5" t="s">
        <v>54</v>
      </c>
      <c r="N2749">
        <v>15</v>
      </c>
      <c r="O2749" t="s">
        <v>135</v>
      </c>
      <c r="P2749" s="1">
        <v>45526</v>
      </c>
      <c r="Q2749" s="1">
        <v>45578</v>
      </c>
      <c r="R2749">
        <v>2290</v>
      </c>
      <c r="S2749" s="4">
        <v>8.6</v>
      </c>
      <c r="T2749" t="s">
        <v>153</v>
      </c>
    </row>
    <row r="2750" spans="1:20" x14ac:dyDescent="0.35">
      <c r="A2750" t="s">
        <v>5581</v>
      </c>
      <c r="B2750" s="5" t="s">
        <v>174</v>
      </c>
      <c r="C2750" s="6">
        <v>44658</v>
      </c>
      <c r="D2750" t="s">
        <v>22</v>
      </c>
      <c r="E2750">
        <v>44658</v>
      </c>
      <c r="F2750" s="5" t="s">
        <v>58</v>
      </c>
      <c r="G2750" s="5" t="s">
        <v>51</v>
      </c>
      <c r="H2750" s="5" t="s">
        <v>52</v>
      </c>
      <c r="I2750" t="s">
        <v>44</v>
      </c>
      <c r="J2750" t="s">
        <v>52</v>
      </c>
      <c r="K2750">
        <v>0</v>
      </c>
      <c r="L2750" s="5" t="s">
        <v>1568</v>
      </c>
      <c r="M2750" s="5" t="s">
        <v>37</v>
      </c>
      <c r="N2750">
        <v>1</v>
      </c>
      <c r="O2750" t="s">
        <v>135</v>
      </c>
      <c r="P2750" s="1">
        <v>45530</v>
      </c>
      <c r="Q2750" s="1">
        <v>45579</v>
      </c>
      <c r="R2750">
        <v>1578</v>
      </c>
      <c r="S2750" s="4">
        <v>9.3000000000000007</v>
      </c>
      <c r="T2750" t="s">
        <v>210</v>
      </c>
    </row>
    <row r="2751" spans="1:20" x14ac:dyDescent="0.35">
      <c r="A2751" t="s">
        <v>5582</v>
      </c>
      <c r="B2751" s="5" t="s">
        <v>179</v>
      </c>
      <c r="C2751" s="6">
        <v>51559</v>
      </c>
      <c r="D2751" t="s">
        <v>41</v>
      </c>
      <c r="E2751">
        <v>43825</v>
      </c>
      <c r="F2751" s="5" t="s">
        <v>58</v>
      </c>
      <c r="G2751" s="5" t="s">
        <v>42</v>
      </c>
      <c r="H2751" s="5" t="s">
        <v>60</v>
      </c>
      <c r="I2751" t="s">
        <v>44</v>
      </c>
      <c r="J2751" t="s">
        <v>60</v>
      </c>
      <c r="K2751">
        <v>50</v>
      </c>
      <c r="L2751" s="5" t="s">
        <v>5583</v>
      </c>
      <c r="M2751" s="5" t="s">
        <v>54</v>
      </c>
      <c r="N2751">
        <v>1</v>
      </c>
      <c r="O2751" t="s">
        <v>71</v>
      </c>
      <c r="P2751" s="1">
        <v>45467</v>
      </c>
      <c r="Q2751" s="1">
        <v>45500</v>
      </c>
      <c r="R2751">
        <v>2101</v>
      </c>
      <c r="S2751" s="4">
        <v>9.5</v>
      </c>
      <c r="T2751" t="s">
        <v>55</v>
      </c>
    </row>
    <row r="2752" spans="1:20" x14ac:dyDescent="0.35">
      <c r="A2752" t="s">
        <v>5584</v>
      </c>
      <c r="B2752" s="5" t="s">
        <v>217</v>
      </c>
      <c r="C2752" s="6">
        <v>165686</v>
      </c>
      <c r="D2752" t="s">
        <v>120</v>
      </c>
      <c r="E2752">
        <v>149117</v>
      </c>
      <c r="F2752" s="5" t="s">
        <v>50</v>
      </c>
      <c r="G2752" s="5" t="s">
        <v>42</v>
      </c>
      <c r="H2752" s="5" t="s">
        <v>121</v>
      </c>
      <c r="I2752" t="s">
        <v>35</v>
      </c>
      <c r="J2752" t="s">
        <v>121</v>
      </c>
      <c r="K2752">
        <v>100</v>
      </c>
      <c r="L2752" s="5" t="s">
        <v>5585</v>
      </c>
      <c r="M2752" s="5" t="s">
        <v>37</v>
      </c>
      <c r="N2752">
        <v>2</v>
      </c>
      <c r="O2752" t="s">
        <v>141</v>
      </c>
      <c r="P2752" s="1">
        <v>45435</v>
      </c>
      <c r="Q2752" s="1">
        <v>45466</v>
      </c>
      <c r="R2752">
        <v>1760</v>
      </c>
      <c r="S2752" s="4">
        <v>7.2</v>
      </c>
      <c r="T2752" t="s">
        <v>95</v>
      </c>
    </row>
    <row r="2753" spans="1:20" x14ac:dyDescent="0.35">
      <c r="A2753" t="s">
        <v>5586</v>
      </c>
      <c r="B2753" s="5" t="s">
        <v>32</v>
      </c>
      <c r="C2753" s="6">
        <v>105339</v>
      </c>
      <c r="D2753" t="s">
        <v>120</v>
      </c>
      <c r="E2753">
        <v>94805</v>
      </c>
      <c r="F2753" s="5" t="s">
        <v>58</v>
      </c>
      <c r="G2753" s="5" t="s">
        <v>42</v>
      </c>
      <c r="H2753" s="5" t="s">
        <v>121</v>
      </c>
      <c r="I2753" t="s">
        <v>26</v>
      </c>
      <c r="J2753" t="s">
        <v>121</v>
      </c>
      <c r="K2753">
        <v>0</v>
      </c>
      <c r="L2753" s="5" t="s">
        <v>5587</v>
      </c>
      <c r="M2753" s="5" t="s">
        <v>70</v>
      </c>
      <c r="N2753">
        <v>0</v>
      </c>
      <c r="O2753" t="s">
        <v>112</v>
      </c>
      <c r="P2753" s="1">
        <v>45506</v>
      </c>
      <c r="Q2753" s="1">
        <v>45528</v>
      </c>
      <c r="R2753">
        <v>876</v>
      </c>
      <c r="S2753" s="4">
        <v>8</v>
      </c>
      <c r="T2753" t="s">
        <v>243</v>
      </c>
    </row>
    <row r="2754" spans="1:20" x14ac:dyDescent="0.35">
      <c r="A2754" t="s">
        <v>5588</v>
      </c>
      <c r="B2754" s="5" t="s">
        <v>28801</v>
      </c>
      <c r="C2754" s="6">
        <v>209800</v>
      </c>
      <c r="D2754" t="s">
        <v>41</v>
      </c>
      <c r="E2754">
        <v>178330</v>
      </c>
      <c r="F2754" s="5" t="s">
        <v>23</v>
      </c>
      <c r="G2754" s="5" t="s">
        <v>42</v>
      </c>
      <c r="H2754" s="5" t="s">
        <v>126</v>
      </c>
      <c r="I2754" t="s">
        <v>26</v>
      </c>
      <c r="J2754" t="s">
        <v>126</v>
      </c>
      <c r="K2754">
        <v>0</v>
      </c>
      <c r="L2754" s="5" t="s">
        <v>5589</v>
      </c>
      <c r="M2754" s="5" t="s">
        <v>54</v>
      </c>
      <c r="N2754">
        <v>18</v>
      </c>
      <c r="O2754" t="s">
        <v>85</v>
      </c>
      <c r="P2754" s="1">
        <v>45615</v>
      </c>
      <c r="Q2754" s="1">
        <v>45631</v>
      </c>
      <c r="R2754">
        <v>2126</v>
      </c>
      <c r="S2754" s="4">
        <v>8.9</v>
      </c>
      <c r="T2754" t="s">
        <v>118</v>
      </c>
    </row>
    <row r="2755" spans="1:20" x14ac:dyDescent="0.35">
      <c r="A2755" t="s">
        <v>5590</v>
      </c>
      <c r="B2755" s="5" t="s">
        <v>28802</v>
      </c>
      <c r="C2755" s="6">
        <v>118780</v>
      </c>
      <c r="D2755" t="s">
        <v>22</v>
      </c>
      <c r="E2755">
        <v>118780</v>
      </c>
      <c r="F2755" s="5" t="s">
        <v>50</v>
      </c>
      <c r="G2755" s="5" t="s">
        <v>59</v>
      </c>
      <c r="H2755" s="5" t="s">
        <v>101</v>
      </c>
      <c r="I2755" t="s">
        <v>26</v>
      </c>
      <c r="J2755" t="s">
        <v>101</v>
      </c>
      <c r="K2755">
        <v>0</v>
      </c>
      <c r="L2755" s="5" t="s">
        <v>5591</v>
      </c>
      <c r="M2755" s="5" t="s">
        <v>28</v>
      </c>
      <c r="N2755">
        <v>3</v>
      </c>
      <c r="O2755" t="s">
        <v>85</v>
      </c>
      <c r="P2755" s="1">
        <v>45694</v>
      </c>
      <c r="Q2755" s="1">
        <v>45729</v>
      </c>
      <c r="R2755">
        <v>933</v>
      </c>
      <c r="S2755" s="4">
        <v>6.8</v>
      </c>
      <c r="T2755" t="s">
        <v>210</v>
      </c>
    </row>
    <row r="2756" spans="1:20" x14ac:dyDescent="0.35">
      <c r="A2756" t="s">
        <v>5592</v>
      </c>
      <c r="B2756" s="5" t="s">
        <v>73</v>
      </c>
      <c r="C2756" s="6">
        <v>125984</v>
      </c>
      <c r="D2756" t="s">
        <v>74</v>
      </c>
      <c r="E2756">
        <v>157480</v>
      </c>
      <c r="F2756" s="5" t="s">
        <v>66</v>
      </c>
      <c r="G2756" s="5" t="s">
        <v>51</v>
      </c>
      <c r="H2756" s="5" t="s">
        <v>75</v>
      </c>
      <c r="I2756" t="s">
        <v>44</v>
      </c>
      <c r="J2756" t="s">
        <v>75</v>
      </c>
      <c r="K2756">
        <v>100</v>
      </c>
      <c r="L2756" s="5" t="s">
        <v>5593</v>
      </c>
      <c r="M2756" s="5" t="s">
        <v>37</v>
      </c>
      <c r="N2756">
        <v>6</v>
      </c>
      <c r="O2756" t="s">
        <v>62</v>
      </c>
      <c r="P2756" s="1">
        <v>45595</v>
      </c>
      <c r="Q2756" s="1">
        <v>45649</v>
      </c>
      <c r="R2756">
        <v>1473</v>
      </c>
      <c r="S2756" s="4">
        <v>9.1</v>
      </c>
      <c r="T2756" t="s">
        <v>153</v>
      </c>
    </row>
    <row r="2757" spans="1:20" x14ac:dyDescent="0.35">
      <c r="A2757" t="s">
        <v>5594</v>
      </c>
      <c r="B2757" s="5" t="s">
        <v>28802</v>
      </c>
      <c r="C2757" s="6">
        <v>121739</v>
      </c>
      <c r="D2757" t="s">
        <v>65</v>
      </c>
      <c r="E2757">
        <v>158261</v>
      </c>
      <c r="F2757" s="5" t="s">
        <v>66</v>
      </c>
      <c r="G2757" s="5" t="s">
        <v>59</v>
      </c>
      <c r="H2757" s="5" t="s">
        <v>67</v>
      </c>
      <c r="I2757" t="s">
        <v>26</v>
      </c>
      <c r="J2757" t="s">
        <v>67</v>
      </c>
      <c r="K2757">
        <v>0</v>
      </c>
      <c r="L2757" s="5" t="s">
        <v>5595</v>
      </c>
      <c r="M2757" s="5" t="s">
        <v>54</v>
      </c>
      <c r="N2757">
        <v>6</v>
      </c>
      <c r="O2757" t="s">
        <v>71</v>
      </c>
      <c r="P2757" s="1">
        <v>45523</v>
      </c>
      <c r="Q2757" s="1">
        <v>45590</v>
      </c>
      <c r="R2757">
        <v>1712</v>
      </c>
      <c r="S2757" s="4">
        <v>8.9</v>
      </c>
      <c r="T2757" t="s">
        <v>38</v>
      </c>
    </row>
    <row r="2758" spans="1:20" x14ac:dyDescent="0.35">
      <c r="A2758" t="s">
        <v>5596</v>
      </c>
      <c r="B2758" s="5" t="s">
        <v>100</v>
      </c>
      <c r="C2758" s="6">
        <v>141394</v>
      </c>
      <c r="D2758" t="s">
        <v>41</v>
      </c>
      <c r="E2758">
        <v>120185</v>
      </c>
      <c r="F2758" s="5" t="s">
        <v>66</v>
      </c>
      <c r="G2758" s="5" t="s">
        <v>59</v>
      </c>
      <c r="H2758" s="5" t="s">
        <v>126</v>
      </c>
      <c r="I2758" t="s">
        <v>26</v>
      </c>
      <c r="J2758" t="s">
        <v>426</v>
      </c>
      <c r="K2758">
        <v>50</v>
      </c>
      <c r="L2758" s="5" t="s">
        <v>2613</v>
      </c>
      <c r="M2758" s="5" t="s">
        <v>37</v>
      </c>
      <c r="N2758">
        <v>5</v>
      </c>
      <c r="O2758" t="s">
        <v>107</v>
      </c>
      <c r="P2758" s="1">
        <v>45420</v>
      </c>
      <c r="Q2758" s="1">
        <v>45444</v>
      </c>
      <c r="R2758">
        <v>1923</v>
      </c>
      <c r="S2758" s="4">
        <v>8.8000000000000007</v>
      </c>
      <c r="T2758" t="s">
        <v>38</v>
      </c>
    </row>
    <row r="2759" spans="1:20" x14ac:dyDescent="0.35">
      <c r="A2759" t="s">
        <v>5597</v>
      </c>
      <c r="B2759" s="5" t="s">
        <v>28800</v>
      </c>
      <c r="C2759" s="6">
        <v>74325</v>
      </c>
      <c r="D2759" t="s">
        <v>22</v>
      </c>
      <c r="E2759">
        <v>74325</v>
      </c>
      <c r="F2759" s="5" t="s">
        <v>58</v>
      </c>
      <c r="G2759" s="5" t="s">
        <v>51</v>
      </c>
      <c r="H2759" s="5" t="s">
        <v>68</v>
      </c>
      <c r="I2759" t="s">
        <v>44</v>
      </c>
      <c r="J2759" t="s">
        <v>68</v>
      </c>
      <c r="K2759">
        <v>0</v>
      </c>
      <c r="L2759" s="5" t="s">
        <v>5598</v>
      </c>
      <c r="M2759" s="5" t="s">
        <v>70</v>
      </c>
      <c r="N2759">
        <v>0</v>
      </c>
      <c r="O2759" t="s">
        <v>71</v>
      </c>
      <c r="P2759" s="1">
        <v>45464</v>
      </c>
      <c r="Q2759" s="1">
        <v>45506</v>
      </c>
      <c r="R2759">
        <v>2350</v>
      </c>
      <c r="S2759" s="4">
        <v>9.1999999999999993</v>
      </c>
      <c r="T2759" t="s">
        <v>89</v>
      </c>
    </row>
    <row r="2760" spans="1:20" x14ac:dyDescent="0.35">
      <c r="A2760" t="s">
        <v>5599</v>
      </c>
      <c r="B2760" s="5" t="s">
        <v>32</v>
      </c>
      <c r="C2760" s="6">
        <v>181015</v>
      </c>
      <c r="D2760" t="s">
        <v>65</v>
      </c>
      <c r="E2760">
        <v>235320</v>
      </c>
      <c r="F2760" s="5" t="s">
        <v>66</v>
      </c>
      <c r="G2760" s="5" t="s">
        <v>24</v>
      </c>
      <c r="H2760" s="5" t="s">
        <v>67</v>
      </c>
      <c r="I2760" t="s">
        <v>35</v>
      </c>
      <c r="J2760" t="s">
        <v>67</v>
      </c>
      <c r="K2760">
        <v>100</v>
      </c>
      <c r="L2760" s="5" t="s">
        <v>5600</v>
      </c>
      <c r="M2760" s="5" t="s">
        <v>70</v>
      </c>
      <c r="N2760">
        <v>7</v>
      </c>
      <c r="O2760" t="s">
        <v>71</v>
      </c>
      <c r="P2760" s="1">
        <v>45717</v>
      </c>
      <c r="Q2760" s="1">
        <v>45742</v>
      </c>
      <c r="R2760">
        <v>968</v>
      </c>
      <c r="S2760" s="4">
        <v>6.6</v>
      </c>
      <c r="T2760" t="s">
        <v>55</v>
      </c>
    </row>
    <row r="2761" spans="1:20" x14ac:dyDescent="0.35">
      <c r="A2761" t="s">
        <v>5601</v>
      </c>
      <c r="B2761" s="5" t="s">
        <v>217</v>
      </c>
      <c r="C2761" s="6">
        <v>54802</v>
      </c>
      <c r="D2761" t="s">
        <v>65</v>
      </c>
      <c r="E2761">
        <v>71243</v>
      </c>
      <c r="F2761" s="5" t="s">
        <v>58</v>
      </c>
      <c r="G2761" s="5" t="s">
        <v>59</v>
      </c>
      <c r="H2761" s="5" t="s">
        <v>67</v>
      </c>
      <c r="I2761" t="s">
        <v>26</v>
      </c>
      <c r="J2761" t="s">
        <v>67</v>
      </c>
      <c r="K2761">
        <v>0</v>
      </c>
      <c r="L2761" s="5" t="s">
        <v>5602</v>
      </c>
      <c r="M2761" s="5" t="s">
        <v>37</v>
      </c>
      <c r="N2761">
        <v>0</v>
      </c>
      <c r="O2761" t="s">
        <v>112</v>
      </c>
      <c r="P2761" s="1">
        <v>45740</v>
      </c>
      <c r="Q2761" s="1">
        <v>45797</v>
      </c>
      <c r="R2761">
        <v>733</v>
      </c>
      <c r="S2761" s="4">
        <v>6.3</v>
      </c>
      <c r="T2761" t="s">
        <v>210</v>
      </c>
    </row>
    <row r="2762" spans="1:20" x14ac:dyDescent="0.35">
      <c r="A2762" t="s">
        <v>5603</v>
      </c>
      <c r="B2762" s="5" t="s">
        <v>174</v>
      </c>
      <c r="C2762" s="6">
        <v>113391</v>
      </c>
      <c r="D2762" t="s">
        <v>33</v>
      </c>
      <c r="E2762">
        <v>12473010</v>
      </c>
      <c r="F2762" s="5" t="s">
        <v>50</v>
      </c>
      <c r="G2762" s="5" t="s">
        <v>24</v>
      </c>
      <c r="H2762" s="5" t="s">
        <v>34</v>
      </c>
      <c r="I2762" t="s">
        <v>26</v>
      </c>
      <c r="J2762" t="s">
        <v>34</v>
      </c>
      <c r="K2762">
        <v>100</v>
      </c>
      <c r="L2762" s="5" t="s">
        <v>5604</v>
      </c>
      <c r="M2762" s="5" t="s">
        <v>70</v>
      </c>
      <c r="N2762">
        <v>3</v>
      </c>
      <c r="O2762" t="s">
        <v>46</v>
      </c>
      <c r="P2762" s="1">
        <v>45393</v>
      </c>
      <c r="Q2762" s="1">
        <v>45428</v>
      </c>
      <c r="R2762">
        <v>865</v>
      </c>
      <c r="S2762" s="4">
        <v>8.5</v>
      </c>
      <c r="T2762" t="s">
        <v>153</v>
      </c>
    </row>
    <row r="2763" spans="1:20" x14ac:dyDescent="0.35">
      <c r="A2763" t="s">
        <v>5605</v>
      </c>
      <c r="B2763" s="5" t="s">
        <v>217</v>
      </c>
      <c r="C2763" s="6">
        <v>171064</v>
      </c>
      <c r="D2763" t="s">
        <v>22</v>
      </c>
      <c r="E2763">
        <v>171064</v>
      </c>
      <c r="F2763" s="5" t="s">
        <v>23</v>
      </c>
      <c r="G2763" s="5" t="s">
        <v>42</v>
      </c>
      <c r="H2763" s="5" t="s">
        <v>129</v>
      </c>
      <c r="I2763" t="s">
        <v>35</v>
      </c>
      <c r="J2763" t="s">
        <v>129</v>
      </c>
      <c r="K2763">
        <v>50</v>
      </c>
      <c r="L2763" s="5" t="s">
        <v>5606</v>
      </c>
      <c r="M2763" s="5" t="s">
        <v>37</v>
      </c>
      <c r="N2763">
        <v>15</v>
      </c>
      <c r="O2763" t="s">
        <v>85</v>
      </c>
      <c r="P2763" s="1">
        <v>45606</v>
      </c>
      <c r="Q2763" s="1">
        <v>45653</v>
      </c>
      <c r="R2763">
        <v>1791</v>
      </c>
      <c r="S2763" s="4">
        <v>7.2</v>
      </c>
      <c r="T2763" t="s">
        <v>38</v>
      </c>
    </row>
    <row r="2764" spans="1:20" x14ac:dyDescent="0.35">
      <c r="A2764" t="s">
        <v>5607</v>
      </c>
      <c r="B2764" s="5" t="s">
        <v>32</v>
      </c>
      <c r="C2764" s="6">
        <v>122125</v>
      </c>
      <c r="D2764" t="s">
        <v>22</v>
      </c>
      <c r="E2764">
        <v>122125</v>
      </c>
      <c r="F2764" s="5" t="s">
        <v>50</v>
      </c>
      <c r="G2764" s="5" t="s">
        <v>59</v>
      </c>
      <c r="H2764" s="5" t="s">
        <v>97</v>
      </c>
      <c r="I2764" t="s">
        <v>26</v>
      </c>
      <c r="J2764" t="s">
        <v>97</v>
      </c>
      <c r="K2764">
        <v>100</v>
      </c>
      <c r="L2764" s="5" t="s">
        <v>5608</v>
      </c>
      <c r="M2764" s="5" t="s">
        <v>37</v>
      </c>
      <c r="N2764">
        <v>3</v>
      </c>
      <c r="O2764" t="s">
        <v>147</v>
      </c>
      <c r="P2764" s="1">
        <v>45573</v>
      </c>
      <c r="Q2764" s="1">
        <v>45644</v>
      </c>
      <c r="R2764">
        <v>1199</v>
      </c>
      <c r="S2764" s="4">
        <v>7.4</v>
      </c>
      <c r="T2764" t="s">
        <v>55</v>
      </c>
    </row>
    <row r="2765" spans="1:20" x14ac:dyDescent="0.35">
      <c r="A2765" t="s">
        <v>5609</v>
      </c>
      <c r="B2765" s="5" t="s">
        <v>91</v>
      </c>
      <c r="C2765" s="6">
        <v>133237</v>
      </c>
      <c r="D2765" t="s">
        <v>81</v>
      </c>
      <c r="E2765">
        <v>179870</v>
      </c>
      <c r="F2765" s="5" t="s">
        <v>66</v>
      </c>
      <c r="G2765" s="5" t="s">
        <v>42</v>
      </c>
      <c r="H2765" s="5" t="s">
        <v>82</v>
      </c>
      <c r="I2765" t="s">
        <v>44</v>
      </c>
      <c r="J2765" t="s">
        <v>82</v>
      </c>
      <c r="K2765">
        <v>50</v>
      </c>
      <c r="L2765" s="5" t="s">
        <v>5610</v>
      </c>
      <c r="M2765" s="5" t="s">
        <v>28</v>
      </c>
      <c r="N2765">
        <v>5</v>
      </c>
      <c r="O2765" t="s">
        <v>167</v>
      </c>
      <c r="P2765" s="1">
        <v>45404</v>
      </c>
      <c r="Q2765" s="1">
        <v>45469</v>
      </c>
      <c r="R2765">
        <v>1707</v>
      </c>
      <c r="S2765" s="4">
        <v>8.4</v>
      </c>
      <c r="T2765" t="s">
        <v>103</v>
      </c>
    </row>
    <row r="2766" spans="1:20" x14ac:dyDescent="0.35">
      <c r="A2766" t="s">
        <v>5611</v>
      </c>
      <c r="B2766" s="5" t="s">
        <v>100</v>
      </c>
      <c r="C2766" s="6">
        <v>89475</v>
      </c>
      <c r="D2766" t="s">
        <v>33</v>
      </c>
      <c r="E2766">
        <v>9842250</v>
      </c>
      <c r="F2766" s="5" t="s">
        <v>58</v>
      </c>
      <c r="G2766" s="5" t="s">
        <v>24</v>
      </c>
      <c r="H2766" s="5" t="s">
        <v>34</v>
      </c>
      <c r="I2766" t="s">
        <v>35</v>
      </c>
      <c r="J2766" t="s">
        <v>34</v>
      </c>
      <c r="K2766">
        <v>100</v>
      </c>
      <c r="L2766" s="5" t="s">
        <v>5612</v>
      </c>
      <c r="M2766" s="5" t="s">
        <v>54</v>
      </c>
      <c r="N2766">
        <v>1</v>
      </c>
      <c r="O2766" t="s">
        <v>29</v>
      </c>
      <c r="P2766" s="1">
        <v>45658</v>
      </c>
      <c r="Q2766" s="1">
        <v>45715</v>
      </c>
      <c r="R2766">
        <v>1924</v>
      </c>
      <c r="S2766" s="4">
        <v>5.0999999999999996</v>
      </c>
      <c r="T2766" t="s">
        <v>95</v>
      </c>
    </row>
    <row r="2767" spans="1:20" x14ac:dyDescent="0.35">
      <c r="A2767" t="s">
        <v>5613</v>
      </c>
      <c r="B2767" s="5" t="s">
        <v>28799</v>
      </c>
      <c r="C2767" s="6">
        <v>92805</v>
      </c>
      <c r="D2767" t="s">
        <v>22</v>
      </c>
      <c r="E2767">
        <v>92805</v>
      </c>
      <c r="F2767" s="5" t="s">
        <v>50</v>
      </c>
      <c r="G2767" s="5" t="s">
        <v>51</v>
      </c>
      <c r="H2767" s="5" t="s">
        <v>101</v>
      </c>
      <c r="I2767" t="s">
        <v>44</v>
      </c>
      <c r="J2767" t="s">
        <v>1211</v>
      </c>
      <c r="K2767">
        <v>50</v>
      </c>
      <c r="L2767" s="5" t="s">
        <v>5614</v>
      </c>
      <c r="M2767" s="5" t="s">
        <v>28</v>
      </c>
      <c r="N2767">
        <v>2</v>
      </c>
      <c r="O2767" t="s">
        <v>88</v>
      </c>
      <c r="P2767" s="1">
        <v>45392</v>
      </c>
      <c r="Q2767" s="1">
        <v>45464</v>
      </c>
      <c r="R2767">
        <v>1389</v>
      </c>
      <c r="S2767" s="4">
        <v>8</v>
      </c>
      <c r="T2767" t="s">
        <v>277</v>
      </c>
    </row>
    <row r="2768" spans="1:20" x14ac:dyDescent="0.35">
      <c r="A2768" t="s">
        <v>5615</v>
      </c>
      <c r="B2768" s="5" t="s">
        <v>28799</v>
      </c>
      <c r="C2768" s="6">
        <v>277302</v>
      </c>
      <c r="D2768" t="s">
        <v>81</v>
      </c>
      <c r="E2768">
        <v>374358</v>
      </c>
      <c r="F2768" s="5" t="s">
        <v>23</v>
      </c>
      <c r="G2768" s="5" t="s">
        <v>24</v>
      </c>
      <c r="H2768" s="5" t="s">
        <v>82</v>
      </c>
      <c r="I2768" t="s">
        <v>35</v>
      </c>
      <c r="J2768" t="s">
        <v>82</v>
      </c>
      <c r="K2768">
        <v>100</v>
      </c>
      <c r="L2768" s="5" t="s">
        <v>5616</v>
      </c>
      <c r="M2768" s="5" t="s">
        <v>70</v>
      </c>
      <c r="N2768">
        <v>14</v>
      </c>
      <c r="O2768" t="s">
        <v>62</v>
      </c>
      <c r="P2768" s="1">
        <v>45378</v>
      </c>
      <c r="Q2768" s="1">
        <v>45420</v>
      </c>
      <c r="R2768">
        <v>1139</v>
      </c>
      <c r="S2768" s="4">
        <v>5.7</v>
      </c>
      <c r="T2768" t="s">
        <v>47</v>
      </c>
    </row>
    <row r="2769" spans="1:20" x14ac:dyDescent="0.35">
      <c r="A2769" t="s">
        <v>5617</v>
      </c>
      <c r="B2769" s="5" t="s">
        <v>73</v>
      </c>
      <c r="C2769" s="6">
        <v>157131</v>
      </c>
      <c r="D2769" t="s">
        <v>22</v>
      </c>
      <c r="E2769">
        <v>157131</v>
      </c>
      <c r="F2769" s="5" t="s">
        <v>66</v>
      </c>
      <c r="G2769" s="5" t="s">
        <v>59</v>
      </c>
      <c r="H2769" s="5" t="s">
        <v>68</v>
      </c>
      <c r="I2769" t="s">
        <v>35</v>
      </c>
      <c r="J2769" t="s">
        <v>68</v>
      </c>
      <c r="K2769">
        <v>50</v>
      </c>
      <c r="L2769" s="5" t="s">
        <v>5618</v>
      </c>
      <c r="M2769" s="5" t="s">
        <v>54</v>
      </c>
      <c r="N2769">
        <v>8</v>
      </c>
      <c r="O2769" t="s">
        <v>46</v>
      </c>
      <c r="P2769" s="1">
        <v>45474</v>
      </c>
      <c r="Q2769" s="1">
        <v>45535</v>
      </c>
      <c r="R2769">
        <v>1981</v>
      </c>
      <c r="S2769" s="4">
        <v>7.3</v>
      </c>
      <c r="T2769" t="s">
        <v>55</v>
      </c>
    </row>
    <row r="2770" spans="1:20" x14ac:dyDescent="0.35">
      <c r="A2770" t="s">
        <v>5619</v>
      </c>
      <c r="B2770" s="5" t="s">
        <v>91</v>
      </c>
      <c r="C2770" s="6">
        <v>124242</v>
      </c>
      <c r="D2770" t="s">
        <v>41</v>
      </c>
      <c r="E2770">
        <v>105606</v>
      </c>
      <c r="F2770" s="5" t="s">
        <v>66</v>
      </c>
      <c r="G2770" s="5" t="s">
        <v>42</v>
      </c>
      <c r="H2770" s="5" t="s">
        <v>60</v>
      </c>
      <c r="I2770" t="s">
        <v>44</v>
      </c>
      <c r="J2770" t="s">
        <v>67</v>
      </c>
      <c r="K2770">
        <v>50</v>
      </c>
      <c r="L2770" s="5" t="s">
        <v>5620</v>
      </c>
      <c r="M2770" s="5" t="s">
        <v>70</v>
      </c>
      <c r="N2770">
        <v>6</v>
      </c>
      <c r="O2770" t="s">
        <v>147</v>
      </c>
      <c r="P2770" s="1">
        <v>45411</v>
      </c>
      <c r="Q2770" s="1">
        <v>45482</v>
      </c>
      <c r="R2770">
        <v>2466</v>
      </c>
      <c r="S2770" s="4">
        <v>9.1</v>
      </c>
      <c r="T2770" t="s">
        <v>118</v>
      </c>
    </row>
    <row r="2771" spans="1:20" x14ac:dyDescent="0.35">
      <c r="A2771" t="s">
        <v>5621</v>
      </c>
      <c r="B2771" s="5" t="s">
        <v>57</v>
      </c>
      <c r="C2771" s="6">
        <v>165005</v>
      </c>
      <c r="D2771" t="s">
        <v>81</v>
      </c>
      <c r="E2771">
        <v>222757</v>
      </c>
      <c r="F2771" s="5" t="s">
        <v>23</v>
      </c>
      <c r="G2771" s="5" t="s">
        <v>51</v>
      </c>
      <c r="H2771" s="5" t="s">
        <v>82</v>
      </c>
      <c r="I2771" t="s">
        <v>35</v>
      </c>
      <c r="J2771" t="s">
        <v>151</v>
      </c>
      <c r="K2771">
        <v>0</v>
      </c>
      <c r="L2771" s="5" t="s">
        <v>5622</v>
      </c>
      <c r="M2771" s="5" t="s">
        <v>54</v>
      </c>
      <c r="N2771">
        <v>18</v>
      </c>
      <c r="O2771" t="s">
        <v>131</v>
      </c>
      <c r="P2771" s="1">
        <v>45512</v>
      </c>
      <c r="Q2771" s="1">
        <v>45549</v>
      </c>
      <c r="R2771">
        <v>1077</v>
      </c>
      <c r="S2771" s="4">
        <v>7.9</v>
      </c>
      <c r="T2771" t="s">
        <v>47</v>
      </c>
    </row>
    <row r="2772" spans="1:20" x14ac:dyDescent="0.35">
      <c r="A2772" t="s">
        <v>5623</v>
      </c>
      <c r="B2772" s="5" t="s">
        <v>174</v>
      </c>
      <c r="C2772" s="6">
        <v>55240</v>
      </c>
      <c r="D2772" t="s">
        <v>41</v>
      </c>
      <c r="E2772">
        <v>46954</v>
      </c>
      <c r="F2772" s="5" t="s">
        <v>58</v>
      </c>
      <c r="G2772" s="5" t="s">
        <v>42</v>
      </c>
      <c r="H2772" s="5" t="s">
        <v>151</v>
      </c>
      <c r="I2772" t="s">
        <v>44</v>
      </c>
      <c r="J2772" t="s">
        <v>151</v>
      </c>
      <c r="K2772">
        <v>0</v>
      </c>
      <c r="L2772" s="5" t="s">
        <v>5624</v>
      </c>
      <c r="M2772" s="5" t="s">
        <v>37</v>
      </c>
      <c r="N2772">
        <v>1</v>
      </c>
      <c r="O2772" t="s">
        <v>62</v>
      </c>
      <c r="P2772" s="1">
        <v>45467</v>
      </c>
      <c r="Q2772" s="1">
        <v>45528</v>
      </c>
      <c r="R2772">
        <v>1766</v>
      </c>
      <c r="S2772" s="4">
        <v>9.6999999999999993</v>
      </c>
      <c r="T2772" t="s">
        <v>136</v>
      </c>
    </row>
    <row r="2773" spans="1:20" x14ac:dyDescent="0.35">
      <c r="A2773" t="s">
        <v>5625</v>
      </c>
      <c r="B2773" s="5" t="s">
        <v>57</v>
      </c>
      <c r="C2773" s="6">
        <v>39042</v>
      </c>
      <c r="D2773" t="s">
        <v>22</v>
      </c>
      <c r="E2773">
        <v>39042</v>
      </c>
      <c r="F2773" s="5" t="s">
        <v>66</v>
      </c>
      <c r="G2773" s="5" t="s">
        <v>24</v>
      </c>
      <c r="H2773" s="5" t="s">
        <v>116</v>
      </c>
      <c r="I2773" t="s">
        <v>26</v>
      </c>
      <c r="J2773" t="s">
        <v>359</v>
      </c>
      <c r="K2773">
        <v>0</v>
      </c>
      <c r="L2773" s="5" t="s">
        <v>5626</v>
      </c>
      <c r="M2773" s="5" t="s">
        <v>37</v>
      </c>
      <c r="N2773">
        <v>6</v>
      </c>
      <c r="O2773" t="s">
        <v>172</v>
      </c>
      <c r="P2773" s="1">
        <v>45716</v>
      </c>
      <c r="Q2773" s="1">
        <v>45764</v>
      </c>
      <c r="R2773">
        <v>655</v>
      </c>
      <c r="S2773" s="4">
        <v>8.5</v>
      </c>
      <c r="T2773" t="s">
        <v>108</v>
      </c>
    </row>
    <row r="2774" spans="1:20" x14ac:dyDescent="0.35">
      <c r="A2774" t="s">
        <v>5627</v>
      </c>
      <c r="B2774" s="5" t="s">
        <v>28800</v>
      </c>
      <c r="C2774" s="6">
        <v>64577</v>
      </c>
      <c r="D2774" t="s">
        <v>22</v>
      </c>
      <c r="E2774">
        <v>64577</v>
      </c>
      <c r="F2774" s="5" t="s">
        <v>23</v>
      </c>
      <c r="G2774" s="5" t="s">
        <v>51</v>
      </c>
      <c r="H2774" s="5" t="s">
        <v>116</v>
      </c>
      <c r="I2774" t="s">
        <v>26</v>
      </c>
      <c r="J2774" t="s">
        <v>116</v>
      </c>
      <c r="K2774">
        <v>50</v>
      </c>
      <c r="L2774" s="5" t="s">
        <v>5628</v>
      </c>
      <c r="M2774" s="5" t="s">
        <v>37</v>
      </c>
      <c r="N2774">
        <v>15</v>
      </c>
      <c r="O2774" t="s">
        <v>88</v>
      </c>
      <c r="P2774" s="1">
        <v>45352</v>
      </c>
      <c r="Q2774" s="1">
        <v>45403</v>
      </c>
      <c r="R2774">
        <v>1560</v>
      </c>
      <c r="S2774" s="4">
        <v>6.6</v>
      </c>
      <c r="T2774" t="s">
        <v>55</v>
      </c>
    </row>
    <row r="2775" spans="1:20" x14ac:dyDescent="0.35">
      <c r="A2775" t="s">
        <v>5629</v>
      </c>
      <c r="B2775" s="5" t="s">
        <v>32</v>
      </c>
      <c r="C2775" s="6">
        <v>50657</v>
      </c>
      <c r="D2775" t="s">
        <v>22</v>
      </c>
      <c r="E2775">
        <v>50657</v>
      </c>
      <c r="F2775" s="5" t="s">
        <v>58</v>
      </c>
      <c r="G2775" s="5" t="s">
        <v>42</v>
      </c>
      <c r="H2775" s="5" t="s">
        <v>191</v>
      </c>
      <c r="I2775" t="s">
        <v>44</v>
      </c>
      <c r="J2775" t="s">
        <v>191</v>
      </c>
      <c r="K2775">
        <v>0</v>
      </c>
      <c r="L2775" s="5" t="s">
        <v>5630</v>
      </c>
      <c r="M2775" s="5" t="s">
        <v>54</v>
      </c>
      <c r="N2775">
        <v>0</v>
      </c>
      <c r="O2775" t="s">
        <v>141</v>
      </c>
      <c r="P2775" s="1">
        <v>45619</v>
      </c>
      <c r="Q2775" s="1">
        <v>45640</v>
      </c>
      <c r="R2775">
        <v>1622</v>
      </c>
      <c r="S2775" s="4">
        <v>9.1</v>
      </c>
      <c r="T2775" t="s">
        <v>30</v>
      </c>
    </row>
    <row r="2776" spans="1:20" x14ac:dyDescent="0.35">
      <c r="A2776" t="s">
        <v>5631</v>
      </c>
      <c r="B2776" s="5" t="s">
        <v>91</v>
      </c>
      <c r="C2776" s="6">
        <v>108147</v>
      </c>
      <c r="D2776" t="s">
        <v>92</v>
      </c>
      <c r="E2776">
        <v>81110</v>
      </c>
      <c r="F2776" s="5" t="s">
        <v>66</v>
      </c>
      <c r="G2776" s="5" t="s">
        <v>51</v>
      </c>
      <c r="H2776" s="5" t="s">
        <v>93</v>
      </c>
      <c r="I2776" t="s">
        <v>26</v>
      </c>
      <c r="J2776" t="s">
        <v>121</v>
      </c>
      <c r="K2776">
        <v>100</v>
      </c>
      <c r="L2776" s="5" t="s">
        <v>5632</v>
      </c>
      <c r="M2776" s="5" t="s">
        <v>28</v>
      </c>
      <c r="N2776">
        <v>6</v>
      </c>
      <c r="O2776" t="s">
        <v>62</v>
      </c>
      <c r="P2776" s="1">
        <v>45695</v>
      </c>
      <c r="Q2776" s="1">
        <v>45713</v>
      </c>
      <c r="R2776">
        <v>690</v>
      </c>
      <c r="S2776" s="4">
        <v>5.0999999999999996</v>
      </c>
      <c r="T2776" t="s">
        <v>153</v>
      </c>
    </row>
    <row r="2777" spans="1:20" x14ac:dyDescent="0.35">
      <c r="A2777" t="s">
        <v>5633</v>
      </c>
      <c r="B2777" s="5" t="s">
        <v>57</v>
      </c>
      <c r="C2777" s="6">
        <v>186468</v>
      </c>
      <c r="D2777" t="s">
        <v>22</v>
      </c>
      <c r="E2777">
        <v>186468</v>
      </c>
      <c r="F2777" s="5" t="s">
        <v>23</v>
      </c>
      <c r="G2777" s="5" t="s">
        <v>51</v>
      </c>
      <c r="H2777" s="5" t="s">
        <v>68</v>
      </c>
      <c r="I2777" t="s">
        <v>26</v>
      </c>
      <c r="J2777" t="s">
        <v>68</v>
      </c>
      <c r="K2777">
        <v>100</v>
      </c>
      <c r="L2777" s="5" t="s">
        <v>5634</v>
      </c>
      <c r="M2777" s="5" t="s">
        <v>70</v>
      </c>
      <c r="N2777">
        <v>17</v>
      </c>
      <c r="O2777" t="s">
        <v>46</v>
      </c>
      <c r="P2777" s="1">
        <v>45541</v>
      </c>
      <c r="Q2777" s="1">
        <v>45574</v>
      </c>
      <c r="R2777">
        <v>2476</v>
      </c>
      <c r="S2777" s="4">
        <v>5.0999999999999996</v>
      </c>
      <c r="T2777" t="s">
        <v>277</v>
      </c>
    </row>
    <row r="2778" spans="1:20" x14ac:dyDescent="0.35">
      <c r="A2778" t="s">
        <v>5635</v>
      </c>
      <c r="B2778" s="5" t="s">
        <v>40</v>
      </c>
      <c r="C2778" s="6">
        <v>148941</v>
      </c>
      <c r="D2778" t="s">
        <v>41</v>
      </c>
      <c r="E2778">
        <v>126600</v>
      </c>
      <c r="F2778" s="5" t="s">
        <v>66</v>
      </c>
      <c r="G2778" s="5" t="s">
        <v>24</v>
      </c>
      <c r="H2778" s="5" t="s">
        <v>43</v>
      </c>
      <c r="I2778" t="s">
        <v>26</v>
      </c>
      <c r="J2778" t="s">
        <v>43</v>
      </c>
      <c r="K2778">
        <v>0</v>
      </c>
      <c r="L2778" s="5" t="s">
        <v>5636</v>
      </c>
      <c r="M2778" s="5" t="s">
        <v>37</v>
      </c>
      <c r="N2778">
        <v>6</v>
      </c>
      <c r="O2778" t="s">
        <v>147</v>
      </c>
      <c r="P2778" s="1">
        <v>45771</v>
      </c>
      <c r="Q2778" s="1">
        <v>45795</v>
      </c>
      <c r="R2778">
        <v>2164</v>
      </c>
      <c r="S2778" s="4">
        <v>9.1</v>
      </c>
      <c r="T2778" t="s">
        <v>277</v>
      </c>
    </row>
    <row r="2779" spans="1:20" x14ac:dyDescent="0.35">
      <c r="A2779" t="s">
        <v>5637</v>
      </c>
      <c r="B2779" s="5" t="s">
        <v>28801</v>
      </c>
      <c r="C2779" s="6">
        <v>61003</v>
      </c>
      <c r="D2779" t="s">
        <v>22</v>
      </c>
      <c r="E2779">
        <v>61003</v>
      </c>
      <c r="F2779" s="5" t="s">
        <v>58</v>
      </c>
      <c r="G2779" s="5" t="s">
        <v>59</v>
      </c>
      <c r="H2779" s="5" t="s">
        <v>68</v>
      </c>
      <c r="I2779" t="s">
        <v>44</v>
      </c>
      <c r="J2779" t="s">
        <v>68</v>
      </c>
      <c r="K2779">
        <v>100</v>
      </c>
      <c r="L2779" s="5" t="s">
        <v>5638</v>
      </c>
      <c r="M2779" s="5" t="s">
        <v>54</v>
      </c>
      <c r="N2779">
        <v>0</v>
      </c>
      <c r="O2779" t="s">
        <v>172</v>
      </c>
      <c r="P2779" s="1">
        <v>45756</v>
      </c>
      <c r="Q2779" s="1">
        <v>45803</v>
      </c>
      <c r="R2779">
        <v>847</v>
      </c>
      <c r="S2779" s="4">
        <v>7.2</v>
      </c>
      <c r="T2779" t="s">
        <v>38</v>
      </c>
    </row>
    <row r="2780" spans="1:20" x14ac:dyDescent="0.35">
      <c r="A2780" t="s">
        <v>5639</v>
      </c>
      <c r="B2780" s="5" t="s">
        <v>145</v>
      </c>
      <c r="C2780" s="6">
        <v>130513</v>
      </c>
      <c r="D2780" t="s">
        <v>22</v>
      </c>
      <c r="E2780">
        <v>130513</v>
      </c>
      <c r="F2780" s="5" t="s">
        <v>66</v>
      </c>
      <c r="G2780" s="5" t="s">
        <v>24</v>
      </c>
      <c r="H2780" s="5" t="s">
        <v>129</v>
      </c>
      <c r="I2780" t="s">
        <v>35</v>
      </c>
      <c r="J2780" t="s">
        <v>129</v>
      </c>
      <c r="K2780">
        <v>0</v>
      </c>
      <c r="L2780" s="5" t="s">
        <v>5640</v>
      </c>
      <c r="M2780" s="5" t="s">
        <v>37</v>
      </c>
      <c r="N2780">
        <v>9</v>
      </c>
      <c r="O2780" t="s">
        <v>71</v>
      </c>
      <c r="P2780" s="1">
        <v>45442</v>
      </c>
      <c r="Q2780" s="1">
        <v>45465</v>
      </c>
      <c r="R2780">
        <v>1034</v>
      </c>
      <c r="S2780" s="4">
        <v>5.3</v>
      </c>
      <c r="T2780" t="s">
        <v>153</v>
      </c>
    </row>
    <row r="2781" spans="1:20" x14ac:dyDescent="0.35">
      <c r="A2781" t="s">
        <v>5641</v>
      </c>
      <c r="B2781" s="5" t="s">
        <v>28802</v>
      </c>
      <c r="C2781" s="6">
        <v>218583</v>
      </c>
      <c r="D2781" t="s">
        <v>41</v>
      </c>
      <c r="E2781">
        <v>185796</v>
      </c>
      <c r="F2781" s="5" t="s">
        <v>23</v>
      </c>
      <c r="G2781" s="5" t="s">
        <v>59</v>
      </c>
      <c r="H2781" s="5" t="s">
        <v>60</v>
      </c>
      <c r="I2781" t="s">
        <v>35</v>
      </c>
      <c r="J2781" t="s">
        <v>60</v>
      </c>
      <c r="K2781">
        <v>100</v>
      </c>
      <c r="L2781" s="5" t="s">
        <v>5642</v>
      </c>
      <c r="M2781" s="5" t="s">
        <v>54</v>
      </c>
      <c r="N2781">
        <v>18</v>
      </c>
      <c r="O2781" t="s">
        <v>78</v>
      </c>
      <c r="P2781" s="1">
        <v>45418</v>
      </c>
      <c r="Q2781" s="1">
        <v>45453</v>
      </c>
      <c r="R2781">
        <v>1862</v>
      </c>
      <c r="S2781" s="4">
        <v>9.4</v>
      </c>
      <c r="T2781" t="s">
        <v>103</v>
      </c>
    </row>
    <row r="2782" spans="1:20" x14ac:dyDescent="0.35">
      <c r="A2782" t="s">
        <v>5643</v>
      </c>
      <c r="B2782" s="5" t="s">
        <v>73</v>
      </c>
      <c r="C2782" s="6">
        <v>57623</v>
      </c>
      <c r="D2782" t="s">
        <v>22</v>
      </c>
      <c r="E2782">
        <v>57623</v>
      </c>
      <c r="F2782" s="5" t="s">
        <v>58</v>
      </c>
      <c r="G2782" s="5" t="s">
        <v>59</v>
      </c>
      <c r="H2782" s="5" t="s">
        <v>25</v>
      </c>
      <c r="I2782" t="s">
        <v>44</v>
      </c>
      <c r="J2782" t="s">
        <v>25</v>
      </c>
      <c r="K2782">
        <v>50</v>
      </c>
      <c r="L2782" s="5" t="s">
        <v>5644</v>
      </c>
      <c r="M2782" s="5" t="s">
        <v>37</v>
      </c>
      <c r="N2782">
        <v>0</v>
      </c>
      <c r="O2782" t="s">
        <v>147</v>
      </c>
      <c r="P2782" s="1">
        <v>45442</v>
      </c>
      <c r="Q2782" s="1">
        <v>45463</v>
      </c>
      <c r="R2782">
        <v>973</v>
      </c>
      <c r="S2782" s="4">
        <v>9.8000000000000007</v>
      </c>
      <c r="T2782" t="s">
        <v>153</v>
      </c>
    </row>
    <row r="2783" spans="1:20" x14ac:dyDescent="0.35">
      <c r="A2783" t="s">
        <v>5645</v>
      </c>
      <c r="B2783" s="5" t="s">
        <v>28799</v>
      </c>
      <c r="C2783" s="6">
        <v>63893</v>
      </c>
      <c r="D2783" t="s">
        <v>22</v>
      </c>
      <c r="E2783">
        <v>63893</v>
      </c>
      <c r="F2783" s="5" t="s">
        <v>58</v>
      </c>
      <c r="G2783" s="5" t="s">
        <v>51</v>
      </c>
      <c r="H2783" s="5" t="s">
        <v>165</v>
      </c>
      <c r="I2783" t="s">
        <v>26</v>
      </c>
      <c r="J2783" t="s">
        <v>82</v>
      </c>
      <c r="K2783">
        <v>0</v>
      </c>
      <c r="L2783" s="5" t="s">
        <v>5646</v>
      </c>
      <c r="M2783" s="5" t="s">
        <v>54</v>
      </c>
      <c r="N2783">
        <v>1</v>
      </c>
      <c r="O2783" t="s">
        <v>62</v>
      </c>
      <c r="P2783" s="1">
        <v>45669</v>
      </c>
      <c r="Q2783" s="1">
        <v>45684</v>
      </c>
      <c r="R2783">
        <v>984</v>
      </c>
      <c r="S2783" s="4">
        <v>9.8000000000000007</v>
      </c>
      <c r="T2783" t="s">
        <v>210</v>
      </c>
    </row>
    <row r="2784" spans="1:20" x14ac:dyDescent="0.35">
      <c r="A2784" t="s">
        <v>5647</v>
      </c>
      <c r="B2784" s="5" t="s">
        <v>73</v>
      </c>
      <c r="C2784" s="6">
        <v>198531</v>
      </c>
      <c r="D2784" t="s">
        <v>22</v>
      </c>
      <c r="E2784">
        <v>198531</v>
      </c>
      <c r="F2784" s="5" t="s">
        <v>23</v>
      </c>
      <c r="G2784" s="5" t="s">
        <v>51</v>
      </c>
      <c r="H2784" s="5" t="s">
        <v>68</v>
      </c>
      <c r="I2784" t="s">
        <v>26</v>
      </c>
      <c r="J2784" t="s">
        <v>68</v>
      </c>
      <c r="K2784">
        <v>100</v>
      </c>
      <c r="L2784" s="5" t="s">
        <v>5648</v>
      </c>
      <c r="M2784" s="5" t="s">
        <v>28</v>
      </c>
      <c r="N2784">
        <v>12</v>
      </c>
      <c r="O2784" t="s">
        <v>29</v>
      </c>
      <c r="P2784" s="1">
        <v>45761</v>
      </c>
      <c r="Q2784" s="1">
        <v>45791</v>
      </c>
      <c r="R2784">
        <v>1650</v>
      </c>
      <c r="S2784" s="4">
        <v>9.5</v>
      </c>
      <c r="T2784" t="s">
        <v>55</v>
      </c>
    </row>
    <row r="2785" spans="1:20" x14ac:dyDescent="0.35">
      <c r="A2785" t="s">
        <v>5649</v>
      </c>
      <c r="B2785" s="5" t="s">
        <v>28800</v>
      </c>
      <c r="C2785" s="6">
        <v>66355</v>
      </c>
      <c r="D2785" t="s">
        <v>65</v>
      </c>
      <c r="E2785">
        <v>86262</v>
      </c>
      <c r="F2785" s="5" t="s">
        <v>58</v>
      </c>
      <c r="G2785" s="5" t="s">
        <v>59</v>
      </c>
      <c r="H2785" s="5" t="s">
        <v>67</v>
      </c>
      <c r="I2785" t="s">
        <v>44</v>
      </c>
      <c r="J2785" t="s">
        <v>67</v>
      </c>
      <c r="K2785">
        <v>100</v>
      </c>
      <c r="L2785" s="5" t="s">
        <v>5650</v>
      </c>
      <c r="M2785" s="5" t="s">
        <v>54</v>
      </c>
      <c r="N2785">
        <v>1</v>
      </c>
      <c r="O2785" t="s">
        <v>62</v>
      </c>
      <c r="P2785" s="1">
        <v>45361</v>
      </c>
      <c r="Q2785" s="1">
        <v>45379</v>
      </c>
      <c r="R2785">
        <v>762</v>
      </c>
      <c r="S2785" s="4">
        <v>8.1</v>
      </c>
      <c r="T2785" t="s">
        <v>55</v>
      </c>
    </row>
    <row r="2786" spans="1:20" x14ac:dyDescent="0.35">
      <c r="A2786" t="s">
        <v>5651</v>
      </c>
      <c r="B2786" s="5" t="s">
        <v>32</v>
      </c>
      <c r="C2786" s="6">
        <v>71500</v>
      </c>
      <c r="D2786" t="s">
        <v>22</v>
      </c>
      <c r="E2786">
        <v>71500</v>
      </c>
      <c r="F2786" s="5" t="s">
        <v>58</v>
      </c>
      <c r="G2786" s="5" t="s">
        <v>59</v>
      </c>
      <c r="H2786" s="5" t="s">
        <v>52</v>
      </c>
      <c r="I2786" t="s">
        <v>35</v>
      </c>
      <c r="J2786" t="s">
        <v>52</v>
      </c>
      <c r="K2786">
        <v>0</v>
      </c>
      <c r="L2786" s="5" t="s">
        <v>5652</v>
      </c>
      <c r="M2786" s="5" t="s">
        <v>70</v>
      </c>
      <c r="N2786">
        <v>1</v>
      </c>
      <c r="O2786" t="s">
        <v>46</v>
      </c>
      <c r="P2786" s="1">
        <v>45683</v>
      </c>
      <c r="Q2786" s="1">
        <v>45748</v>
      </c>
      <c r="R2786">
        <v>1426</v>
      </c>
      <c r="S2786" s="4">
        <v>6.3</v>
      </c>
      <c r="T2786" t="s">
        <v>79</v>
      </c>
    </row>
    <row r="2787" spans="1:20" x14ac:dyDescent="0.35">
      <c r="A2787" t="s">
        <v>5653</v>
      </c>
      <c r="B2787" s="5" t="s">
        <v>162</v>
      </c>
      <c r="C2787" s="6">
        <v>99853</v>
      </c>
      <c r="D2787" t="s">
        <v>22</v>
      </c>
      <c r="E2787">
        <v>99853</v>
      </c>
      <c r="F2787" s="5" t="s">
        <v>50</v>
      </c>
      <c r="G2787" s="5" t="s">
        <v>59</v>
      </c>
      <c r="H2787" s="5" t="s">
        <v>191</v>
      </c>
      <c r="I2787" t="s">
        <v>35</v>
      </c>
      <c r="J2787" t="s">
        <v>191</v>
      </c>
      <c r="K2787">
        <v>0</v>
      </c>
      <c r="L2787" s="5" t="s">
        <v>5654</v>
      </c>
      <c r="M2787" s="5" t="s">
        <v>70</v>
      </c>
      <c r="N2787">
        <v>2</v>
      </c>
      <c r="O2787" t="s">
        <v>85</v>
      </c>
      <c r="P2787" s="1">
        <v>45664</v>
      </c>
      <c r="Q2787" s="1">
        <v>45737</v>
      </c>
      <c r="R2787">
        <v>679</v>
      </c>
      <c r="S2787" s="4">
        <v>10</v>
      </c>
      <c r="T2787" t="s">
        <v>79</v>
      </c>
    </row>
    <row r="2788" spans="1:20" x14ac:dyDescent="0.35">
      <c r="A2788" t="s">
        <v>5655</v>
      </c>
      <c r="B2788" s="5" t="s">
        <v>179</v>
      </c>
      <c r="C2788" s="6">
        <v>160109</v>
      </c>
      <c r="D2788" t="s">
        <v>120</v>
      </c>
      <c r="E2788">
        <v>144098</v>
      </c>
      <c r="F2788" s="5" t="s">
        <v>66</v>
      </c>
      <c r="G2788" s="5" t="s">
        <v>24</v>
      </c>
      <c r="H2788" s="5" t="s">
        <v>121</v>
      </c>
      <c r="I2788" t="s">
        <v>26</v>
      </c>
      <c r="J2788" t="s">
        <v>354</v>
      </c>
      <c r="K2788">
        <v>100</v>
      </c>
      <c r="L2788" s="5" t="s">
        <v>5656</v>
      </c>
      <c r="M2788" s="5" t="s">
        <v>70</v>
      </c>
      <c r="N2788">
        <v>5</v>
      </c>
      <c r="O2788" t="s">
        <v>85</v>
      </c>
      <c r="P2788" s="1">
        <v>45340</v>
      </c>
      <c r="Q2788" s="1">
        <v>45379</v>
      </c>
      <c r="R2788">
        <v>914</v>
      </c>
      <c r="S2788" s="4">
        <v>9</v>
      </c>
      <c r="T2788" t="s">
        <v>277</v>
      </c>
    </row>
    <row r="2789" spans="1:20" x14ac:dyDescent="0.35">
      <c r="A2789" t="s">
        <v>5657</v>
      </c>
      <c r="B2789" s="5" t="s">
        <v>162</v>
      </c>
      <c r="C2789" s="6">
        <v>126146</v>
      </c>
      <c r="D2789" t="s">
        <v>22</v>
      </c>
      <c r="E2789">
        <v>126146</v>
      </c>
      <c r="F2789" s="5" t="s">
        <v>66</v>
      </c>
      <c r="G2789" s="5" t="s">
        <v>42</v>
      </c>
      <c r="H2789" s="5" t="s">
        <v>25</v>
      </c>
      <c r="I2789" t="s">
        <v>26</v>
      </c>
      <c r="J2789" t="s">
        <v>93</v>
      </c>
      <c r="K2789">
        <v>50</v>
      </c>
      <c r="L2789" s="5" t="s">
        <v>5658</v>
      </c>
      <c r="M2789" s="5" t="s">
        <v>70</v>
      </c>
      <c r="N2789">
        <v>9</v>
      </c>
      <c r="O2789" t="s">
        <v>147</v>
      </c>
      <c r="P2789" s="1">
        <v>45722</v>
      </c>
      <c r="Q2789" s="1">
        <v>45787</v>
      </c>
      <c r="R2789">
        <v>2264</v>
      </c>
      <c r="S2789" s="4">
        <v>8.6999999999999993</v>
      </c>
      <c r="T2789" t="s">
        <v>47</v>
      </c>
    </row>
    <row r="2790" spans="1:20" x14ac:dyDescent="0.35">
      <c r="A2790" t="s">
        <v>5659</v>
      </c>
      <c r="B2790" s="5" t="s">
        <v>73</v>
      </c>
      <c r="C2790" s="6">
        <v>32128</v>
      </c>
      <c r="D2790" t="s">
        <v>22</v>
      </c>
      <c r="E2790">
        <v>32128</v>
      </c>
      <c r="F2790" s="5" t="s">
        <v>58</v>
      </c>
      <c r="G2790" s="5" t="s">
        <v>24</v>
      </c>
      <c r="H2790" s="5" t="s">
        <v>157</v>
      </c>
      <c r="I2790" t="s">
        <v>35</v>
      </c>
      <c r="J2790" t="s">
        <v>157</v>
      </c>
      <c r="K2790">
        <v>50</v>
      </c>
      <c r="L2790" s="5" t="s">
        <v>5660</v>
      </c>
      <c r="M2790" s="5" t="s">
        <v>70</v>
      </c>
      <c r="N2790">
        <v>0</v>
      </c>
      <c r="O2790" t="s">
        <v>147</v>
      </c>
      <c r="P2790" s="1">
        <v>45405</v>
      </c>
      <c r="Q2790" s="1">
        <v>45475</v>
      </c>
      <c r="R2790">
        <v>1091</v>
      </c>
      <c r="S2790" s="4">
        <v>7.4</v>
      </c>
      <c r="T2790" t="s">
        <v>153</v>
      </c>
    </row>
    <row r="2791" spans="1:20" x14ac:dyDescent="0.35">
      <c r="A2791" t="s">
        <v>5661</v>
      </c>
      <c r="B2791" s="5" t="s">
        <v>28801</v>
      </c>
      <c r="C2791" s="6">
        <v>23707</v>
      </c>
      <c r="D2791" t="s">
        <v>22</v>
      </c>
      <c r="E2791">
        <v>23707</v>
      </c>
      <c r="F2791" s="5" t="s">
        <v>58</v>
      </c>
      <c r="G2791" s="5" t="s">
        <v>51</v>
      </c>
      <c r="H2791" s="5" t="s">
        <v>116</v>
      </c>
      <c r="I2791" t="s">
        <v>26</v>
      </c>
      <c r="J2791" t="s">
        <v>491</v>
      </c>
      <c r="K2791">
        <v>0</v>
      </c>
      <c r="L2791" s="5" t="s">
        <v>5662</v>
      </c>
      <c r="M2791" s="5" t="s">
        <v>37</v>
      </c>
      <c r="N2791">
        <v>1</v>
      </c>
      <c r="O2791" t="s">
        <v>112</v>
      </c>
      <c r="P2791" s="1">
        <v>45353</v>
      </c>
      <c r="Q2791" s="1">
        <v>45409</v>
      </c>
      <c r="R2791">
        <v>1306</v>
      </c>
      <c r="S2791" s="4">
        <v>9.8000000000000007</v>
      </c>
      <c r="T2791" t="s">
        <v>118</v>
      </c>
    </row>
    <row r="2792" spans="1:20" x14ac:dyDescent="0.35">
      <c r="A2792" t="s">
        <v>5663</v>
      </c>
      <c r="B2792" s="5" t="s">
        <v>21</v>
      </c>
      <c r="C2792" s="6">
        <v>210918</v>
      </c>
      <c r="D2792" t="s">
        <v>74</v>
      </c>
      <c r="E2792">
        <v>263648</v>
      </c>
      <c r="F2792" s="5" t="s">
        <v>23</v>
      </c>
      <c r="G2792" s="5" t="s">
        <v>59</v>
      </c>
      <c r="H2792" s="5" t="s">
        <v>75</v>
      </c>
      <c r="I2792" t="s">
        <v>35</v>
      </c>
      <c r="J2792" t="s">
        <v>34</v>
      </c>
      <c r="K2792">
        <v>50</v>
      </c>
      <c r="L2792" s="5" t="s">
        <v>5664</v>
      </c>
      <c r="M2792" s="5" t="s">
        <v>70</v>
      </c>
      <c r="N2792">
        <v>10</v>
      </c>
      <c r="O2792" t="s">
        <v>135</v>
      </c>
      <c r="P2792" s="1">
        <v>45294</v>
      </c>
      <c r="Q2792" s="1">
        <v>45322</v>
      </c>
      <c r="R2792">
        <v>881</v>
      </c>
      <c r="S2792" s="4">
        <v>7.5</v>
      </c>
      <c r="T2792" t="s">
        <v>153</v>
      </c>
    </row>
    <row r="2793" spans="1:20" x14ac:dyDescent="0.35">
      <c r="A2793" t="s">
        <v>5665</v>
      </c>
      <c r="B2793" s="5" t="s">
        <v>28802</v>
      </c>
      <c r="C2793" s="6">
        <v>132476</v>
      </c>
      <c r="D2793" t="s">
        <v>41</v>
      </c>
      <c r="E2793">
        <v>112605</v>
      </c>
      <c r="F2793" s="5" t="s">
        <v>66</v>
      </c>
      <c r="G2793" s="5" t="s">
        <v>42</v>
      </c>
      <c r="H2793" s="5" t="s">
        <v>60</v>
      </c>
      <c r="I2793" t="s">
        <v>35</v>
      </c>
      <c r="J2793" t="s">
        <v>60</v>
      </c>
      <c r="K2793">
        <v>50</v>
      </c>
      <c r="L2793" s="5" t="s">
        <v>5666</v>
      </c>
      <c r="M2793" s="5" t="s">
        <v>54</v>
      </c>
      <c r="N2793">
        <v>6</v>
      </c>
      <c r="O2793" t="s">
        <v>131</v>
      </c>
      <c r="P2793" s="1">
        <v>45581</v>
      </c>
      <c r="Q2793" s="1">
        <v>45601</v>
      </c>
      <c r="R2793">
        <v>2332</v>
      </c>
      <c r="S2793" s="4">
        <v>7.4</v>
      </c>
      <c r="T2793" t="s">
        <v>277</v>
      </c>
    </row>
    <row r="2794" spans="1:20" x14ac:dyDescent="0.35">
      <c r="A2794" t="s">
        <v>5667</v>
      </c>
      <c r="B2794" s="5" t="s">
        <v>28802</v>
      </c>
      <c r="C2794" s="6">
        <v>97049</v>
      </c>
      <c r="D2794" t="s">
        <v>41</v>
      </c>
      <c r="E2794">
        <v>82492</v>
      </c>
      <c r="F2794" s="5" t="s">
        <v>66</v>
      </c>
      <c r="G2794" s="5" t="s">
        <v>51</v>
      </c>
      <c r="H2794" s="5" t="s">
        <v>60</v>
      </c>
      <c r="I2794" t="s">
        <v>26</v>
      </c>
      <c r="J2794" t="s">
        <v>60</v>
      </c>
      <c r="K2794">
        <v>100</v>
      </c>
      <c r="L2794" s="5" t="s">
        <v>5668</v>
      </c>
      <c r="M2794" s="5" t="s">
        <v>54</v>
      </c>
      <c r="N2794">
        <v>5</v>
      </c>
      <c r="O2794" t="s">
        <v>107</v>
      </c>
      <c r="P2794" s="1">
        <v>45667</v>
      </c>
      <c r="Q2794" s="1">
        <v>45718</v>
      </c>
      <c r="R2794">
        <v>1819</v>
      </c>
      <c r="S2794" s="4">
        <v>8.1</v>
      </c>
      <c r="T2794" t="s">
        <v>210</v>
      </c>
    </row>
    <row r="2795" spans="1:20" x14ac:dyDescent="0.35">
      <c r="A2795" t="s">
        <v>5669</v>
      </c>
      <c r="B2795" s="5" t="s">
        <v>28801</v>
      </c>
      <c r="C2795" s="6">
        <v>52529</v>
      </c>
      <c r="D2795" t="s">
        <v>74</v>
      </c>
      <c r="E2795">
        <v>65661</v>
      </c>
      <c r="F2795" s="5" t="s">
        <v>58</v>
      </c>
      <c r="G2795" s="5" t="s">
        <v>59</v>
      </c>
      <c r="H2795" s="5" t="s">
        <v>75</v>
      </c>
      <c r="I2795" t="s">
        <v>26</v>
      </c>
      <c r="J2795" t="s">
        <v>129</v>
      </c>
      <c r="K2795">
        <v>100</v>
      </c>
      <c r="L2795" s="5" t="s">
        <v>5670</v>
      </c>
      <c r="M2795" s="5" t="s">
        <v>70</v>
      </c>
      <c r="N2795">
        <v>0</v>
      </c>
      <c r="O2795" t="s">
        <v>172</v>
      </c>
      <c r="P2795" s="1">
        <v>45357</v>
      </c>
      <c r="Q2795" s="1">
        <v>45409</v>
      </c>
      <c r="R2795">
        <v>2052</v>
      </c>
      <c r="S2795" s="4">
        <v>5.0999999999999996</v>
      </c>
      <c r="T2795" t="s">
        <v>55</v>
      </c>
    </row>
    <row r="2796" spans="1:20" x14ac:dyDescent="0.35">
      <c r="A2796" t="s">
        <v>5671</v>
      </c>
      <c r="B2796" s="5" t="s">
        <v>105</v>
      </c>
      <c r="C2796" s="6">
        <v>204220</v>
      </c>
      <c r="D2796" t="s">
        <v>41</v>
      </c>
      <c r="E2796">
        <v>173587</v>
      </c>
      <c r="F2796" s="5" t="s">
        <v>23</v>
      </c>
      <c r="G2796" s="5" t="s">
        <v>24</v>
      </c>
      <c r="H2796" s="5" t="s">
        <v>151</v>
      </c>
      <c r="I2796" t="s">
        <v>44</v>
      </c>
      <c r="J2796" t="s">
        <v>1090</v>
      </c>
      <c r="K2796">
        <v>50</v>
      </c>
      <c r="L2796" s="5" t="s">
        <v>5672</v>
      </c>
      <c r="M2796" s="5" t="s">
        <v>37</v>
      </c>
      <c r="N2796">
        <v>12</v>
      </c>
      <c r="O2796" t="s">
        <v>46</v>
      </c>
      <c r="P2796" s="1">
        <v>45375</v>
      </c>
      <c r="Q2796" s="1">
        <v>45395</v>
      </c>
      <c r="R2796">
        <v>607</v>
      </c>
      <c r="S2796" s="4">
        <v>8.6999999999999993</v>
      </c>
      <c r="T2796" t="s">
        <v>30</v>
      </c>
    </row>
    <row r="2797" spans="1:20" x14ac:dyDescent="0.35">
      <c r="A2797" t="s">
        <v>5673</v>
      </c>
      <c r="B2797" s="5" t="s">
        <v>28801</v>
      </c>
      <c r="C2797" s="6">
        <v>132720</v>
      </c>
      <c r="D2797" t="s">
        <v>65</v>
      </c>
      <c r="E2797">
        <v>172536</v>
      </c>
      <c r="F2797" s="5" t="s">
        <v>66</v>
      </c>
      <c r="G2797" s="5" t="s">
        <v>51</v>
      </c>
      <c r="H2797" s="5" t="s">
        <v>67</v>
      </c>
      <c r="I2797" t="s">
        <v>35</v>
      </c>
      <c r="J2797" t="s">
        <v>67</v>
      </c>
      <c r="K2797">
        <v>50</v>
      </c>
      <c r="L2797" s="5" t="s">
        <v>5674</v>
      </c>
      <c r="M2797" s="5" t="s">
        <v>37</v>
      </c>
      <c r="N2797">
        <v>8</v>
      </c>
      <c r="O2797" t="s">
        <v>147</v>
      </c>
      <c r="P2797" s="1">
        <v>45508</v>
      </c>
      <c r="Q2797" s="1">
        <v>45581</v>
      </c>
      <c r="R2797">
        <v>1384</v>
      </c>
      <c r="S2797" s="4">
        <v>6.8</v>
      </c>
      <c r="T2797" t="s">
        <v>63</v>
      </c>
    </row>
    <row r="2798" spans="1:20" x14ac:dyDescent="0.35">
      <c r="A2798" t="s">
        <v>5675</v>
      </c>
      <c r="B2798" s="5" t="s">
        <v>179</v>
      </c>
      <c r="C2798" s="6">
        <v>81244</v>
      </c>
      <c r="D2798" t="s">
        <v>22</v>
      </c>
      <c r="E2798">
        <v>81244</v>
      </c>
      <c r="F2798" s="5" t="s">
        <v>50</v>
      </c>
      <c r="G2798" s="5" t="s">
        <v>42</v>
      </c>
      <c r="H2798" s="5" t="s">
        <v>52</v>
      </c>
      <c r="I2798" t="s">
        <v>35</v>
      </c>
      <c r="J2798" t="s">
        <v>52</v>
      </c>
      <c r="K2798">
        <v>50</v>
      </c>
      <c r="L2798" s="5" t="s">
        <v>5676</v>
      </c>
      <c r="M2798" s="5" t="s">
        <v>70</v>
      </c>
      <c r="N2798">
        <v>4</v>
      </c>
      <c r="O2798" t="s">
        <v>172</v>
      </c>
      <c r="P2798" s="1">
        <v>45429</v>
      </c>
      <c r="Q2798" s="1">
        <v>45470</v>
      </c>
      <c r="R2798">
        <v>1528</v>
      </c>
      <c r="S2798" s="4">
        <v>9.8000000000000007</v>
      </c>
      <c r="T2798" t="s">
        <v>103</v>
      </c>
    </row>
    <row r="2799" spans="1:20" x14ac:dyDescent="0.35">
      <c r="A2799" t="s">
        <v>5677</v>
      </c>
      <c r="B2799" s="5" t="s">
        <v>28800</v>
      </c>
      <c r="C2799" s="6">
        <v>161739</v>
      </c>
      <c r="D2799" t="s">
        <v>22</v>
      </c>
      <c r="E2799">
        <v>161739</v>
      </c>
      <c r="F2799" s="5" t="s">
        <v>50</v>
      </c>
      <c r="G2799" s="5" t="s">
        <v>51</v>
      </c>
      <c r="H2799" s="5" t="s">
        <v>68</v>
      </c>
      <c r="I2799" t="s">
        <v>35</v>
      </c>
      <c r="J2799" t="s">
        <v>68</v>
      </c>
      <c r="K2799">
        <v>100</v>
      </c>
      <c r="L2799" s="5" t="s">
        <v>5678</v>
      </c>
      <c r="M2799" s="5" t="s">
        <v>70</v>
      </c>
      <c r="N2799">
        <v>3</v>
      </c>
      <c r="O2799" t="s">
        <v>46</v>
      </c>
      <c r="P2799" s="1">
        <v>45388</v>
      </c>
      <c r="Q2799" s="1">
        <v>45451</v>
      </c>
      <c r="R2799">
        <v>1521</v>
      </c>
      <c r="S2799" s="4">
        <v>6.4</v>
      </c>
      <c r="T2799" t="s">
        <v>89</v>
      </c>
    </row>
    <row r="2800" spans="1:20" x14ac:dyDescent="0.35">
      <c r="A2800" t="s">
        <v>5679</v>
      </c>
      <c r="B2800" s="5" t="s">
        <v>145</v>
      </c>
      <c r="C2800" s="6">
        <v>71582</v>
      </c>
      <c r="D2800" t="s">
        <v>74</v>
      </c>
      <c r="E2800">
        <v>89478</v>
      </c>
      <c r="F2800" s="5" t="s">
        <v>50</v>
      </c>
      <c r="G2800" s="5" t="s">
        <v>42</v>
      </c>
      <c r="H2800" s="5" t="s">
        <v>75</v>
      </c>
      <c r="I2800" t="s">
        <v>44</v>
      </c>
      <c r="J2800" t="s">
        <v>75</v>
      </c>
      <c r="K2800">
        <v>0</v>
      </c>
      <c r="L2800" s="5" t="s">
        <v>5680</v>
      </c>
      <c r="M2800" s="5" t="s">
        <v>54</v>
      </c>
      <c r="N2800">
        <v>4</v>
      </c>
      <c r="O2800" t="s">
        <v>172</v>
      </c>
      <c r="P2800" s="1">
        <v>45675</v>
      </c>
      <c r="Q2800" s="1">
        <v>45693</v>
      </c>
      <c r="R2800">
        <v>865</v>
      </c>
      <c r="S2800" s="4">
        <v>9.1999999999999993</v>
      </c>
      <c r="T2800" t="s">
        <v>89</v>
      </c>
    </row>
    <row r="2801" spans="1:20" x14ac:dyDescent="0.35">
      <c r="A2801" t="s">
        <v>5681</v>
      </c>
      <c r="B2801" s="5" t="s">
        <v>57</v>
      </c>
      <c r="C2801" s="6">
        <v>55770</v>
      </c>
      <c r="D2801" t="s">
        <v>22</v>
      </c>
      <c r="E2801">
        <v>55770</v>
      </c>
      <c r="F2801" s="5" t="s">
        <v>66</v>
      </c>
      <c r="G2801" s="5" t="s">
        <v>24</v>
      </c>
      <c r="H2801" s="5" t="s">
        <v>157</v>
      </c>
      <c r="I2801" t="s">
        <v>44</v>
      </c>
      <c r="J2801" t="s">
        <v>157</v>
      </c>
      <c r="K2801">
        <v>0</v>
      </c>
      <c r="L2801" s="5" t="s">
        <v>5682</v>
      </c>
      <c r="M2801" s="5" t="s">
        <v>37</v>
      </c>
      <c r="N2801">
        <v>6</v>
      </c>
      <c r="O2801" t="s">
        <v>172</v>
      </c>
      <c r="P2801" s="1">
        <v>45705</v>
      </c>
      <c r="Q2801" s="1">
        <v>45728</v>
      </c>
      <c r="R2801">
        <v>1015</v>
      </c>
      <c r="S2801" s="4">
        <v>9.6</v>
      </c>
      <c r="T2801" t="s">
        <v>210</v>
      </c>
    </row>
    <row r="2802" spans="1:20" x14ac:dyDescent="0.35">
      <c r="A2802" t="s">
        <v>5683</v>
      </c>
      <c r="B2802" s="5" t="s">
        <v>28799</v>
      </c>
      <c r="C2802" s="6">
        <v>176027</v>
      </c>
      <c r="D2802" t="s">
        <v>22</v>
      </c>
      <c r="E2802">
        <v>176027</v>
      </c>
      <c r="F2802" s="5" t="s">
        <v>66</v>
      </c>
      <c r="G2802" s="5" t="s">
        <v>42</v>
      </c>
      <c r="H2802" s="5" t="s">
        <v>68</v>
      </c>
      <c r="I2802" t="s">
        <v>26</v>
      </c>
      <c r="J2802" t="s">
        <v>68</v>
      </c>
      <c r="K2802">
        <v>0</v>
      </c>
      <c r="L2802" s="5" t="s">
        <v>5684</v>
      </c>
      <c r="M2802" s="5" t="s">
        <v>37</v>
      </c>
      <c r="N2802">
        <v>7</v>
      </c>
      <c r="O2802" t="s">
        <v>88</v>
      </c>
      <c r="P2802" s="1">
        <v>45505</v>
      </c>
      <c r="Q2802" s="1">
        <v>45570</v>
      </c>
      <c r="R2802">
        <v>1205</v>
      </c>
      <c r="S2802" s="4">
        <v>5.3</v>
      </c>
      <c r="T2802" t="s">
        <v>103</v>
      </c>
    </row>
    <row r="2803" spans="1:20" x14ac:dyDescent="0.35">
      <c r="A2803" t="s">
        <v>5685</v>
      </c>
      <c r="B2803" s="5" t="s">
        <v>28799</v>
      </c>
      <c r="C2803" s="6">
        <v>47687</v>
      </c>
      <c r="D2803" t="s">
        <v>22</v>
      </c>
      <c r="E2803">
        <v>47687</v>
      </c>
      <c r="F2803" s="5" t="s">
        <v>66</v>
      </c>
      <c r="G2803" s="5" t="s">
        <v>42</v>
      </c>
      <c r="H2803" s="5" t="s">
        <v>116</v>
      </c>
      <c r="I2803" t="s">
        <v>35</v>
      </c>
      <c r="J2803" t="s">
        <v>34</v>
      </c>
      <c r="K2803">
        <v>0</v>
      </c>
      <c r="L2803" s="5" t="s">
        <v>5542</v>
      </c>
      <c r="M2803" s="5" t="s">
        <v>28</v>
      </c>
      <c r="N2803">
        <v>9</v>
      </c>
      <c r="O2803" t="s">
        <v>107</v>
      </c>
      <c r="P2803" s="1">
        <v>45493</v>
      </c>
      <c r="Q2803" s="1">
        <v>45553</v>
      </c>
      <c r="R2803">
        <v>681</v>
      </c>
      <c r="S2803" s="4">
        <v>6.2</v>
      </c>
      <c r="T2803" t="s">
        <v>63</v>
      </c>
    </row>
    <row r="2804" spans="1:20" x14ac:dyDescent="0.35">
      <c r="A2804" t="s">
        <v>5686</v>
      </c>
      <c r="B2804" s="5" t="s">
        <v>179</v>
      </c>
      <c r="C2804" s="6">
        <v>60812</v>
      </c>
      <c r="D2804" t="s">
        <v>22</v>
      </c>
      <c r="E2804">
        <v>60812</v>
      </c>
      <c r="F2804" s="5" t="s">
        <v>50</v>
      </c>
      <c r="G2804" s="5" t="s">
        <v>24</v>
      </c>
      <c r="H2804" s="5" t="s">
        <v>165</v>
      </c>
      <c r="I2804" t="s">
        <v>26</v>
      </c>
      <c r="J2804" t="s">
        <v>165</v>
      </c>
      <c r="K2804">
        <v>0</v>
      </c>
      <c r="L2804" s="5" t="s">
        <v>5687</v>
      </c>
      <c r="M2804" s="5" t="s">
        <v>70</v>
      </c>
      <c r="N2804">
        <v>4</v>
      </c>
      <c r="O2804" t="s">
        <v>62</v>
      </c>
      <c r="P2804" s="1">
        <v>45475</v>
      </c>
      <c r="Q2804" s="1">
        <v>45511</v>
      </c>
      <c r="R2804">
        <v>628</v>
      </c>
      <c r="S2804" s="4">
        <v>7.4</v>
      </c>
      <c r="T2804" t="s">
        <v>118</v>
      </c>
    </row>
    <row r="2805" spans="1:20" x14ac:dyDescent="0.35">
      <c r="A2805" t="s">
        <v>5688</v>
      </c>
      <c r="B2805" s="5" t="s">
        <v>28802</v>
      </c>
      <c r="C2805" s="6">
        <v>126567</v>
      </c>
      <c r="D2805" t="s">
        <v>33</v>
      </c>
      <c r="E2805">
        <v>13922370</v>
      </c>
      <c r="F2805" s="5" t="s">
        <v>50</v>
      </c>
      <c r="G2805" s="5" t="s">
        <v>24</v>
      </c>
      <c r="H2805" s="5" t="s">
        <v>34</v>
      </c>
      <c r="I2805" t="s">
        <v>35</v>
      </c>
      <c r="J2805" t="s">
        <v>126</v>
      </c>
      <c r="K2805">
        <v>50</v>
      </c>
      <c r="L2805" s="5" t="s">
        <v>5689</v>
      </c>
      <c r="M2805" s="5" t="s">
        <v>28</v>
      </c>
      <c r="N2805">
        <v>3</v>
      </c>
      <c r="O2805" t="s">
        <v>107</v>
      </c>
      <c r="P2805" s="1">
        <v>45641</v>
      </c>
      <c r="Q2805" s="1">
        <v>45655</v>
      </c>
      <c r="R2805">
        <v>2386</v>
      </c>
      <c r="S2805" s="4">
        <v>7.1</v>
      </c>
      <c r="T2805" t="s">
        <v>55</v>
      </c>
    </row>
    <row r="2806" spans="1:20" x14ac:dyDescent="0.35">
      <c r="A2806" t="s">
        <v>5690</v>
      </c>
      <c r="B2806" s="5" t="s">
        <v>28802</v>
      </c>
      <c r="C2806" s="6">
        <v>97033</v>
      </c>
      <c r="D2806" t="s">
        <v>65</v>
      </c>
      <c r="E2806">
        <v>126143</v>
      </c>
      <c r="F2806" s="5" t="s">
        <v>50</v>
      </c>
      <c r="G2806" s="5" t="s">
        <v>42</v>
      </c>
      <c r="H2806" s="5" t="s">
        <v>67</v>
      </c>
      <c r="I2806" t="s">
        <v>44</v>
      </c>
      <c r="J2806" t="s">
        <v>60</v>
      </c>
      <c r="K2806">
        <v>0</v>
      </c>
      <c r="L2806" s="5" t="s">
        <v>5691</v>
      </c>
      <c r="M2806" s="5" t="s">
        <v>70</v>
      </c>
      <c r="N2806">
        <v>2</v>
      </c>
      <c r="O2806" t="s">
        <v>141</v>
      </c>
      <c r="P2806" s="1">
        <v>45696</v>
      </c>
      <c r="Q2806" s="1">
        <v>45766</v>
      </c>
      <c r="R2806">
        <v>2196</v>
      </c>
      <c r="S2806" s="4">
        <v>9.6</v>
      </c>
      <c r="T2806" t="s">
        <v>153</v>
      </c>
    </row>
    <row r="2807" spans="1:20" x14ac:dyDescent="0.35">
      <c r="A2807" t="s">
        <v>5692</v>
      </c>
      <c r="B2807" s="5" t="s">
        <v>162</v>
      </c>
      <c r="C2807" s="6">
        <v>70605</v>
      </c>
      <c r="D2807" t="s">
        <v>22</v>
      </c>
      <c r="E2807">
        <v>70605</v>
      </c>
      <c r="F2807" s="5" t="s">
        <v>58</v>
      </c>
      <c r="G2807" s="5" t="s">
        <v>51</v>
      </c>
      <c r="H2807" s="5" t="s">
        <v>68</v>
      </c>
      <c r="I2807" t="s">
        <v>44</v>
      </c>
      <c r="J2807" t="s">
        <v>68</v>
      </c>
      <c r="K2807">
        <v>0</v>
      </c>
      <c r="L2807" s="5" t="s">
        <v>5693</v>
      </c>
      <c r="M2807" s="5" t="s">
        <v>37</v>
      </c>
      <c r="N2807">
        <v>0</v>
      </c>
      <c r="O2807" t="s">
        <v>85</v>
      </c>
      <c r="P2807" s="1">
        <v>45508</v>
      </c>
      <c r="Q2807" s="1">
        <v>45549</v>
      </c>
      <c r="R2807">
        <v>1382</v>
      </c>
      <c r="S2807" s="4">
        <v>8.9</v>
      </c>
      <c r="T2807" t="s">
        <v>108</v>
      </c>
    </row>
    <row r="2808" spans="1:20" x14ac:dyDescent="0.35">
      <c r="A2808" t="s">
        <v>5694</v>
      </c>
      <c r="B2808" s="5" t="s">
        <v>100</v>
      </c>
      <c r="C2808" s="6">
        <v>121078</v>
      </c>
      <c r="D2808" t="s">
        <v>22</v>
      </c>
      <c r="E2808">
        <v>121078</v>
      </c>
      <c r="F2808" s="5" t="s">
        <v>66</v>
      </c>
      <c r="G2808" s="5" t="s">
        <v>59</v>
      </c>
      <c r="H2808" s="5" t="s">
        <v>191</v>
      </c>
      <c r="I2808" t="s">
        <v>35</v>
      </c>
      <c r="J2808" t="s">
        <v>191</v>
      </c>
      <c r="K2808">
        <v>50</v>
      </c>
      <c r="L2808" s="5" t="s">
        <v>5695</v>
      </c>
      <c r="M2808" s="5" t="s">
        <v>37</v>
      </c>
      <c r="N2808">
        <v>5</v>
      </c>
      <c r="O2808" t="s">
        <v>167</v>
      </c>
      <c r="P2808" s="1">
        <v>45454</v>
      </c>
      <c r="Q2808" s="1">
        <v>45495</v>
      </c>
      <c r="R2808">
        <v>1033</v>
      </c>
      <c r="S2808" s="4">
        <v>5.9</v>
      </c>
      <c r="T2808" t="s">
        <v>95</v>
      </c>
    </row>
    <row r="2809" spans="1:20" x14ac:dyDescent="0.35">
      <c r="A2809" t="s">
        <v>5696</v>
      </c>
      <c r="B2809" s="5" t="s">
        <v>145</v>
      </c>
      <c r="C2809" s="6">
        <v>255771</v>
      </c>
      <c r="D2809" t="s">
        <v>22</v>
      </c>
      <c r="E2809">
        <v>255771</v>
      </c>
      <c r="F2809" s="5" t="s">
        <v>23</v>
      </c>
      <c r="G2809" s="5" t="s">
        <v>59</v>
      </c>
      <c r="H2809" s="5" t="s">
        <v>97</v>
      </c>
      <c r="I2809" t="s">
        <v>44</v>
      </c>
      <c r="J2809" t="s">
        <v>97</v>
      </c>
      <c r="K2809">
        <v>0</v>
      </c>
      <c r="L2809" s="5" t="s">
        <v>5697</v>
      </c>
      <c r="M2809" s="5" t="s">
        <v>70</v>
      </c>
      <c r="N2809">
        <v>10</v>
      </c>
      <c r="O2809" t="s">
        <v>29</v>
      </c>
      <c r="P2809" s="1">
        <v>45609</v>
      </c>
      <c r="Q2809" s="1">
        <v>45671</v>
      </c>
      <c r="R2809">
        <v>1097</v>
      </c>
      <c r="S2809" s="4">
        <v>5.4</v>
      </c>
      <c r="T2809" t="s">
        <v>103</v>
      </c>
    </row>
    <row r="2810" spans="1:20" x14ac:dyDescent="0.35">
      <c r="A2810" t="s">
        <v>5698</v>
      </c>
      <c r="B2810" s="5" t="s">
        <v>40</v>
      </c>
      <c r="C2810" s="6">
        <v>111629</v>
      </c>
      <c r="D2810" t="s">
        <v>41</v>
      </c>
      <c r="E2810">
        <v>94885</v>
      </c>
      <c r="F2810" s="5" t="s">
        <v>66</v>
      </c>
      <c r="G2810" s="5" t="s">
        <v>24</v>
      </c>
      <c r="H2810" s="5" t="s">
        <v>60</v>
      </c>
      <c r="I2810" t="s">
        <v>35</v>
      </c>
      <c r="J2810" t="s">
        <v>60</v>
      </c>
      <c r="K2810">
        <v>50</v>
      </c>
      <c r="L2810" s="5" t="s">
        <v>5699</v>
      </c>
      <c r="M2810" s="5" t="s">
        <v>70</v>
      </c>
      <c r="N2810">
        <v>9</v>
      </c>
      <c r="O2810" t="s">
        <v>112</v>
      </c>
      <c r="P2810" s="1">
        <v>45329</v>
      </c>
      <c r="Q2810" s="1">
        <v>45364</v>
      </c>
      <c r="R2810">
        <v>1123</v>
      </c>
      <c r="S2810" s="4">
        <v>6.3</v>
      </c>
      <c r="T2810" t="s">
        <v>95</v>
      </c>
    </row>
    <row r="2811" spans="1:20" x14ac:dyDescent="0.35">
      <c r="A2811" t="s">
        <v>5700</v>
      </c>
      <c r="B2811" s="5" t="s">
        <v>179</v>
      </c>
      <c r="C2811" s="6">
        <v>127275</v>
      </c>
      <c r="D2811" t="s">
        <v>22</v>
      </c>
      <c r="E2811">
        <v>127275</v>
      </c>
      <c r="F2811" s="5" t="s">
        <v>50</v>
      </c>
      <c r="G2811" s="5" t="s">
        <v>24</v>
      </c>
      <c r="H2811" s="5" t="s">
        <v>97</v>
      </c>
      <c r="I2811" t="s">
        <v>44</v>
      </c>
      <c r="J2811" t="s">
        <v>97</v>
      </c>
      <c r="K2811">
        <v>100</v>
      </c>
      <c r="L2811" s="5" t="s">
        <v>5701</v>
      </c>
      <c r="M2811" s="5" t="s">
        <v>28</v>
      </c>
      <c r="N2811">
        <v>3</v>
      </c>
      <c r="O2811" t="s">
        <v>46</v>
      </c>
      <c r="P2811" s="1">
        <v>45511</v>
      </c>
      <c r="Q2811" s="1">
        <v>45554</v>
      </c>
      <c r="R2811">
        <v>2009</v>
      </c>
      <c r="S2811" s="4">
        <v>7</v>
      </c>
      <c r="T2811" t="s">
        <v>210</v>
      </c>
    </row>
    <row r="2812" spans="1:20" x14ac:dyDescent="0.35">
      <c r="A2812" t="s">
        <v>5702</v>
      </c>
      <c r="B2812" s="5" t="s">
        <v>57</v>
      </c>
      <c r="C2812" s="6">
        <v>226295</v>
      </c>
      <c r="D2812" t="s">
        <v>22</v>
      </c>
      <c r="E2812">
        <v>226295</v>
      </c>
      <c r="F2812" s="5" t="s">
        <v>23</v>
      </c>
      <c r="G2812" s="5" t="s">
        <v>51</v>
      </c>
      <c r="H2812" s="5" t="s">
        <v>129</v>
      </c>
      <c r="I2812" t="s">
        <v>44</v>
      </c>
      <c r="J2812" t="s">
        <v>1211</v>
      </c>
      <c r="K2812">
        <v>100</v>
      </c>
      <c r="L2812" s="5" t="s">
        <v>5703</v>
      </c>
      <c r="M2812" s="5" t="s">
        <v>28</v>
      </c>
      <c r="N2812">
        <v>19</v>
      </c>
      <c r="O2812" t="s">
        <v>85</v>
      </c>
      <c r="P2812" s="1">
        <v>45683</v>
      </c>
      <c r="Q2812" s="1">
        <v>45700</v>
      </c>
      <c r="R2812">
        <v>615</v>
      </c>
      <c r="S2812" s="4">
        <v>7.6</v>
      </c>
      <c r="T2812" t="s">
        <v>108</v>
      </c>
    </row>
    <row r="2813" spans="1:20" x14ac:dyDescent="0.35">
      <c r="A2813" t="s">
        <v>5704</v>
      </c>
      <c r="B2813" s="5" t="s">
        <v>73</v>
      </c>
      <c r="C2813" s="6">
        <v>60249</v>
      </c>
      <c r="D2813" t="s">
        <v>22</v>
      </c>
      <c r="E2813">
        <v>60249</v>
      </c>
      <c r="F2813" s="5" t="s">
        <v>58</v>
      </c>
      <c r="G2813" s="5" t="s">
        <v>51</v>
      </c>
      <c r="H2813" s="5" t="s">
        <v>25</v>
      </c>
      <c r="I2813" t="s">
        <v>26</v>
      </c>
      <c r="J2813" t="s">
        <v>25</v>
      </c>
      <c r="K2813">
        <v>50</v>
      </c>
      <c r="L2813" s="5" t="s">
        <v>5705</v>
      </c>
      <c r="M2813" s="5" t="s">
        <v>28</v>
      </c>
      <c r="N2813">
        <v>0</v>
      </c>
      <c r="O2813" t="s">
        <v>141</v>
      </c>
      <c r="P2813" s="1">
        <v>45306</v>
      </c>
      <c r="Q2813" s="1">
        <v>45356</v>
      </c>
      <c r="R2813">
        <v>2151</v>
      </c>
      <c r="S2813" s="4">
        <v>5.3</v>
      </c>
      <c r="T2813" t="s">
        <v>47</v>
      </c>
    </row>
    <row r="2814" spans="1:20" x14ac:dyDescent="0.35">
      <c r="A2814" t="s">
        <v>5706</v>
      </c>
      <c r="B2814" s="5" t="s">
        <v>105</v>
      </c>
      <c r="C2814" s="6">
        <v>154394</v>
      </c>
      <c r="D2814" t="s">
        <v>22</v>
      </c>
      <c r="E2814">
        <v>154394</v>
      </c>
      <c r="F2814" s="5" t="s">
        <v>66</v>
      </c>
      <c r="G2814" s="5" t="s">
        <v>51</v>
      </c>
      <c r="H2814" s="5" t="s">
        <v>101</v>
      </c>
      <c r="I2814" t="s">
        <v>44</v>
      </c>
      <c r="J2814" t="s">
        <v>101</v>
      </c>
      <c r="K2814">
        <v>0</v>
      </c>
      <c r="L2814" s="5" t="s">
        <v>5707</v>
      </c>
      <c r="M2814" s="5" t="s">
        <v>70</v>
      </c>
      <c r="N2814">
        <v>5</v>
      </c>
      <c r="O2814" t="s">
        <v>172</v>
      </c>
      <c r="P2814" s="1">
        <v>45401</v>
      </c>
      <c r="Q2814" s="1">
        <v>45463</v>
      </c>
      <c r="R2814">
        <v>611</v>
      </c>
      <c r="S2814" s="4">
        <v>9.1999999999999993</v>
      </c>
      <c r="T2814" t="s">
        <v>277</v>
      </c>
    </row>
    <row r="2815" spans="1:20" x14ac:dyDescent="0.35">
      <c r="A2815" t="s">
        <v>5708</v>
      </c>
      <c r="B2815" s="5" t="s">
        <v>100</v>
      </c>
      <c r="C2815" s="6">
        <v>77141</v>
      </c>
      <c r="D2815" t="s">
        <v>41</v>
      </c>
      <c r="E2815">
        <v>65570</v>
      </c>
      <c r="F2815" s="5" t="s">
        <v>50</v>
      </c>
      <c r="G2815" s="5" t="s">
        <v>42</v>
      </c>
      <c r="H2815" s="5" t="s">
        <v>126</v>
      </c>
      <c r="I2815" t="s">
        <v>44</v>
      </c>
      <c r="J2815" t="s">
        <v>467</v>
      </c>
      <c r="K2815">
        <v>0</v>
      </c>
      <c r="L2815" s="5" t="s">
        <v>5709</v>
      </c>
      <c r="M2815" s="5" t="s">
        <v>28</v>
      </c>
      <c r="N2815">
        <v>2</v>
      </c>
      <c r="O2815" t="s">
        <v>46</v>
      </c>
      <c r="P2815" s="1">
        <v>45740</v>
      </c>
      <c r="Q2815" s="1">
        <v>45756</v>
      </c>
      <c r="R2815">
        <v>1999</v>
      </c>
      <c r="S2815" s="4">
        <v>7.6</v>
      </c>
      <c r="T2815" t="s">
        <v>89</v>
      </c>
    </row>
    <row r="2816" spans="1:20" x14ac:dyDescent="0.35">
      <c r="A2816" t="s">
        <v>5710</v>
      </c>
      <c r="B2816" s="5" t="s">
        <v>28799</v>
      </c>
      <c r="C2816" s="6">
        <v>89813</v>
      </c>
      <c r="D2816" t="s">
        <v>41</v>
      </c>
      <c r="E2816">
        <v>76341</v>
      </c>
      <c r="F2816" s="5" t="s">
        <v>50</v>
      </c>
      <c r="G2816" s="5" t="s">
        <v>24</v>
      </c>
      <c r="H2816" s="5" t="s">
        <v>151</v>
      </c>
      <c r="I2816" t="s">
        <v>26</v>
      </c>
      <c r="J2816" t="s">
        <v>151</v>
      </c>
      <c r="K2816">
        <v>100</v>
      </c>
      <c r="L2816" s="5" t="s">
        <v>5711</v>
      </c>
      <c r="M2816" s="5" t="s">
        <v>28</v>
      </c>
      <c r="N2816">
        <v>2</v>
      </c>
      <c r="O2816" t="s">
        <v>71</v>
      </c>
      <c r="P2816" s="1">
        <v>45463</v>
      </c>
      <c r="Q2816" s="1">
        <v>45524</v>
      </c>
      <c r="R2816">
        <v>2490</v>
      </c>
      <c r="S2816" s="4">
        <v>8.9</v>
      </c>
      <c r="T2816" t="s">
        <v>243</v>
      </c>
    </row>
    <row r="2817" spans="1:20" x14ac:dyDescent="0.35">
      <c r="A2817" t="s">
        <v>5712</v>
      </c>
      <c r="B2817" s="5" t="s">
        <v>28802</v>
      </c>
      <c r="C2817" s="6">
        <v>80989</v>
      </c>
      <c r="D2817" t="s">
        <v>22</v>
      </c>
      <c r="E2817">
        <v>80989</v>
      </c>
      <c r="F2817" s="5" t="s">
        <v>50</v>
      </c>
      <c r="G2817" s="5" t="s">
        <v>59</v>
      </c>
      <c r="H2817" s="5" t="s">
        <v>52</v>
      </c>
      <c r="I2817" t="s">
        <v>44</v>
      </c>
      <c r="J2817" t="s">
        <v>52</v>
      </c>
      <c r="K2817">
        <v>0</v>
      </c>
      <c r="L2817" s="5" t="s">
        <v>5713</v>
      </c>
      <c r="M2817" s="5" t="s">
        <v>54</v>
      </c>
      <c r="N2817">
        <v>4</v>
      </c>
      <c r="O2817" t="s">
        <v>167</v>
      </c>
      <c r="P2817" s="1">
        <v>45702</v>
      </c>
      <c r="Q2817" s="1">
        <v>45772</v>
      </c>
      <c r="R2817">
        <v>540</v>
      </c>
      <c r="S2817" s="4">
        <v>8.4</v>
      </c>
      <c r="T2817" t="s">
        <v>89</v>
      </c>
    </row>
    <row r="2818" spans="1:20" x14ac:dyDescent="0.35">
      <c r="A2818" t="s">
        <v>5714</v>
      </c>
      <c r="B2818" s="5" t="s">
        <v>40</v>
      </c>
      <c r="C2818" s="6">
        <v>271778</v>
      </c>
      <c r="D2818" t="s">
        <v>120</v>
      </c>
      <c r="E2818">
        <v>244600</v>
      </c>
      <c r="F2818" s="5" t="s">
        <v>23</v>
      </c>
      <c r="G2818" s="5" t="s">
        <v>24</v>
      </c>
      <c r="H2818" s="5" t="s">
        <v>121</v>
      </c>
      <c r="I2818" t="s">
        <v>35</v>
      </c>
      <c r="J2818" t="s">
        <v>121</v>
      </c>
      <c r="K2818">
        <v>50</v>
      </c>
      <c r="L2818" s="5" t="s">
        <v>5715</v>
      </c>
      <c r="M2818" s="5" t="s">
        <v>37</v>
      </c>
      <c r="N2818">
        <v>12</v>
      </c>
      <c r="O2818" t="s">
        <v>85</v>
      </c>
      <c r="P2818" s="1">
        <v>45374</v>
      </c>
      <c r="Q2818" s="1">
        <v>45443</v>
      </c>
      <c r="R2818">
        <v>1285</v>
      </c>
      <c r="S2818" s="4">
        <v>5.0999999999999996</v>
      </c>
      <c r="T2818" t="s">
        <v>243</v>
      </c>
    </row>
    <row r="2819" spans="1:20" x14ac:dyDescent="0.35">
      <c r="A2819" t="s">
        <v>5716</v>
      </c>
      <c r="B2819" s="5" t="s">
        <v>28802</v>
      </c>
      <c r="C2819" s="6">
        <v>46378</v>
      </c>
      <c r="D2819" t="s">
        <v>22</v>
      </c>
      <c r="E2819">
        <v>46378</v>
      </c>
      <c r="F2819" s="5" t="s">
        <v>66</v>
      </c>
      <c r="G2819" s="5" t="s">
        <v>51</v>
      </c>
      <c r="H2819" s="5" t="s">
        <v>116</v>
      </c>
      <c r="I2819" t="s">
        <v>44</v>
      </c>
      <c r="J2819" t="s">
        <v>116</v>
      </c>
      <c r="K2819">
        <v>100</v>
      </c>
      <c r="L2819" s="5" t="s">
        <v>5717</v>
      </c>
      <c r="M2819" s="5" t="s">
        <v>28</v>
      </c>
      <c r="N2819">
        <v>9</v>
      </c>
      <c r="O2819" t="s">
        <v>62</v>
      </c>
      <c r="P2819" s="1">
        <v>45683</v>
      </c>
      <c r="Q2819" s="1">
        <v>45699</v>
      </c>
      <c r="R2819">
        <v>1773</v>
      </c>
      <c r="S2819" s="4">
        <v>9.1999999999999993</v>
      </c>
      <c r="T2819" t="s">
        <v>277</v>
      </c>
    </row>
    <row r="2820" spans="1:20" x14ac:dyDescent="0.35">
      <c r="A2820" t="s">
        <v>5718</v>
      </c>
      <c r="B2820" s="5" t="s">
        <v>105</v>
      </c>
      <c r="C2820" s="6">
        <v>101913</v>
      </c>
      <c r="D2820" t="s">
        <v>41</v>
      </c>
      <c r="E2820">
        <v>86626</v>
      </c>
      <c r="F2820" s="5" t="s">
        <v>50</v>
      </c>
      <c r="G2820" s="5" t="s">
        <v>51</v>
      </c>
      <c r="H2820" s="5" t="s">
        <v>43</v>
      </c>
      <c r="I2820" t="s">
        <v>35</v>
      </c>
      <c r="J2820" t="s">
        <v>43</v>
      </c>
      <c r="K2820">
        <v>50</v>
      </c>
      <c r="L2820" s="5" t="s">
        <v>5719</v>
      </c>
      <c r="M2820" s="5" t="s">
        <v>54</v>
      </c>
      <c r="N2820">
        <v>3</v>
      </c>
      <c r="O2820" t="s">
        <v>107</v>
      </c>
      <c r="P2820" s="1">
        <v>45669</v>
      </c>
      <c r="Q2820" s="1">
        <v>45739</v>
      </c>
      <c r="R2820">
        <v>2063</v>
      </c>
      <c r="S2820" s="4">
        <v>7.4</v>
      </c>
      <c r="T2820" t="s">
        <v>47</v>
      </c>
    </row>
    <row r="2821" spans="1:20" x14ac:dyDescent="0.35">
      <c r="A2821" t="s">
        <v>5720</v>
      </c>
      <c r="B2821" s="5" t="s">
        <v>174</v>
      </c>
      <c r="C2821" s="6">
        <v>29407</v>
      </c>
      <c r="D2821" t="s">
        <v>22</v>
      </c>
      <c r="E2821">
        <v>29407</v>
      </c>
      <c r="F2821" s="5" t="s">
        <v>50</v>
      </c>
      <c r="G2821" s="5" t="s">
        <v>24</v>
      </c>
      <c r="H2821" s="5" t="s">
        <v>116</v>
      </c>
      <c r="I2821" t="s">
        <v>26</v>
      </c>
      <c r="J2821" t="s">
        <v>116</v>
      </c>
      <c r="K2821">
        <v>50</v>
      </c>
      <c r="L2821" s="5" t="s">
        <v>5721</v>
      </c>
      <c r="M2821" s="5" t="s">
        <v>54</v>
      </c>
      <c r="N2821">
        <v>4</v>
      </c>
      <c r="O2821" t="s">
        <v>167</v>
      </c>
      <c r="P2821" s="1">
        <v>45412</v>
      </c>
      <c r="Q2821" s="1">
        <v>45466</v>
      </c>
      <c r="R2821">
        <v>2053</v>
      </c>
      <c r="S2821" s="4">
        <v>5.5</v>
      </c>
      <c r="T2821" t="s">
        <v>118</v>
      </c>
    </row>
    <row r="2822" spans="1:20" x14ac:dyDescent="0.35">
      <c r="A2822" t="s">
        <v>5722</v>
      </c>
      <c r="B2822" s="5" t="s">
        <v>162</v>
      </c>
      <c r="C2822" s="6">
        <v>122457</v>
      </c>
      <c r="D2822" t="s">
        <v>22</v>
      </c>
      <c r="E2822">
        <v>122457</v>
      </c>
      <c r="F2822" s="5" t="s">
        <v>23</v>
      </c>
      <c r="G2822" s="5" t="s">
        <v>51</v>
      </c>
      <c r="H2822" s="5" t="s">
        <v>165</v>
      </c>
      <c r="I2822" t="s">
        <v>26</v>
      </c>
      <c r="J2822" t="s">
        <v>165</v>
      </c>
      <c r="K2822">
        <v>0</v>
      </c>
      <c r="L2822" s="5" t="s">
        <v>5723</v>
      </c>
      <c r="M2822" s="5" t="s">
        <v>70</v>
      </c>
      <c r="N2822">
        <v>12</v>
      </c>
      <c r="O2822" t="s">
        <v>46</v>
      </c>
      <c r="P2822" s="1">
        <v>45364</v>
      </c>
      <c r="Q2822" s="1">
        <v>45435</v>
      </c>
      <c r="R2822">
        <v>595</v>
      </c>
      <c r="S2822" s="4">
        <v>6.7</v>
      </c>
      <c r="T2822" t="s">
        <v>103</v>
      </c>
    </row>
    <row r="2823" spans="1:20" x14ac:dyDescent="0.35">
      <c r="A2823" t="s">
        <v>5724</v>
      </c>
      <c r="B2823" s="5" t="s">
        <v>28802</v>
      </c>
      <c r="C2823" s="6">
        <v>121296</v>
      </c>
      <c r="D2823" t="s">
        <v>41</v>
      </c>
      <c r="E2823">
        <v>103102</v>
      </c>
      <c r="F2823" s="5" t="s">
        <v>66</v>
      </c>
      <c r="G2823" s="5" t="s">
        <v>42</v>
      </c>
      <c r="H2823" s="5" t="s">
        <v>60</v>
      </c>
      <c r="I2823" t="s">
        <v>26</v>
      </c>
      <c r="J2823" t="s">
        <v>299</v>
      </c>
      <c r="K2823">
        <v>100</v>
      </c>
      <c r="L2823" s="5" t="s">
        <v>5725</v>
      </c>
      <c r="M2823" s="5" t="s">
        <v>54</v>
      </c>
      <c r="N2823">
        <v>6</v>
      </c>
      <c r="O2823" t="s">
        <v>71</v>
      </c>
      <c r="P2823" s="1">
        <v>45334</v>
      </c>
      <c r="Q2823" s="1">
        <v>45375</v>
      </c>
      <c r="R2823">
        <v>602</v>
      </c>
      <c r="S2823" s="4">
        <v>6.3</v>
      </c>
      <c r="T2823" t="s">
        <v>136</v>
      </c>
    </row>
    <row r="2824" spans="1:20" x14ac:dyDescent="0.35">
      <c r="A2824" t="s">
        <v>5726</v>
      </c>
      <c r="B2824" s="5" t="s">
        <v>162</v>
      </c>
      <c r="C2824" s="6">
        <v>154186</v>
      </c>
      <c r="D2824" t="s">
        <v>22</v>
      </c>
      <c r="E2824">
        <v>154186</v>
      </c>
      <c r="F2824" s="5" t="s">
        <v>66</v>
      </c>
      <c r="G2824" s="5" t="s">
        <v>42</v>
      </c>
      <c r="H2824" s="5" t="s">
        <v>68</v>
      </c>
      <c r="I2824" t="s">
        <v>44</v>
      </c>
      <c r="J2824" t="s">
        <v>68</v>
      </c>
      <c r="K2824">
        <v>0</v>
      </c>
      <c r="L2824" s="5" t="s">
        <v>5727</v>
      </c>
      <c r="M2824" s="5" t="s">
        <v>54</v>
      </c>
      <c r="N2824">
        <v>6</v>
      </c>
      <c r="O2824" t="s">
        <v>78</v>
      </c>
      <c r="P2824" s="1">
        <v>45603</v>
      </c>
      <c r="Q2824" s="1">
        <v>45641</v>
      </c>
      <c r="R2824">
        <v>1374</v>
      </c>
      <c r="S2824" s="4">
        <v>9.5</v>
      </c>
      <c r="T2824" t="s">
        <v>79</v>
      </c>
    </row>
    <row r="2825" spans="1:20" x14ac:dyDescent="0.35">
      <c r="A2825" t="s">
        <v>5728</v>
      </c>
      <c r="B2825" s="5" t="s">
        <v>57</v>
      </c>
      <c r="C2825" s="6">
        <v>215813</v>
      </c>
      <c r="D2825" t="s">
        <v>74</v>
      </c>
      <c r="E2825">
        <v>269766</v>
      </c>
      <c r="F2825" s="5" t="s">
        <v>23</v>
      </c>
      <c r="G2825" s="5" t="s">
        <v>42</v>
      </c>
      <c r="H2825" s="5" t="s">
        <v>75</v>
      </c>
      <c r="I2825" t="s">
        <v>44</v>
      </c>
      <c r="J2825" t="s">
        <v>75</v>
      </c>
      <c r="K2825">
        <v>0</v>
      </c>
      <c r="L2825" s="5" t="s">
        <v>5729</v>
      </c>
      <c r="M2825" s="5" t="s">
        <v>70</v>
      </c>
      <c r="N2825">
        <v>17</v>
      </c>
      <c r="O2825" t="s">
        <v>88</v>
      </c>
      <c r="P2825" s="1">
        <v>45663</v>
      </c>
      <c r="Q2825" s="1">
        <v>45692</v>
      </c>
      <c r="R2825">
        <v>664</v>
      </c>
      <c r="S2825" s="4">
        <v>6.1</v>
      </c>
      <c r="T2825" t="s">
        <v>30</v>
      </c>
    </row>
    <row r="2826" spans="1:20" x14ac:dyDescent="0.35">
      <c r="A2826" t="s">
        <v>5730</v>
      </c>
      <c r="B2826" s="5" t="s">
        <v>57</v>
      </c>
      <c r="C2826" s="6">
        <v>121313</v>
      </c>
      <c r="D2826" t="s">
        <v>65</v>
      </c>
      <c r="E2826">
        <v>157707</v>
      </c>
      <c r="F2826" s="5" t="s">
        <v>50</v>
      </c>
      <c r="G2826" s="5" t="s">
        <v>59</v>
      </c>
      <c r="H2826" s="5" t="s">
        <v>67</v>
      </c>
      <c r="I2826" t="s">
        <v>35</v>
      </c>
      <c r="J2826" t="s">
        <v>121</v>
      </c>
      <c r="K2826">
        <v>50</v>
      </c>
      <c r="L2826" s="5" t="s">
        <v>5731</v>
      </c>
      <c r="M2826" s="5" t="s">
        <v>28</v>
      </c>
      <c r="N2826">
        <v>4</v>
      </c>
      <c r="O2826" t="s">
        <v>78</v>
      </c>
      <c r="P2826" s="1">
        <v>45570</v>
      </c>
      <c r="Q2826" s="1">
        <v>45616</v>
      </c>
      <c r="R2826">
        <v>1250</v>
      </c>
      <c r="S2826" s="4">
        <v>8</v>
      </c>
      <c r="T2826" t="s">
        <v>118</v>
      </c>
    </row>
    <row r="2827" spans="1:20" x14ac:dyDescent="0.35">
      <c r="A2827" t="s">
        <v>5732</v>
      </c>
      <c r="B2827" s="5" t="s">
        <v>28800</v>
      </c>
      <c r="C2827" s="6">
        <v>103697</v>
      </c>
      <c r="D2827" t="s">
        <v>33</v>
      </c>
      <c r="E2827">
        <v>11406670</v>
      </c>
      <c r="F2827" s="5" t="s">
        <v>50</v>
      </c>
      <c r="G2827" s="5" t="s">
        <v>42</v>
      </c>
      <c r="H2827" s="5" t="s">
        <v>34</v>
      </c>
      <c r="I2827" t="s">
        <v>44</v>
      </c>
      <c r="J2827" t="s">
        <v>34</v>
      </c>
      <c r="K2827">
        <v>0</v>
      </c>
      <c r="L2827" s="5" t="s">
        <v>5733</v>
      </c>
      <c r="M2827" s="5" t="s">
        <v>37</v>
      </c>
      <c r="N2827">
        <v>2</v>
      </c>
      <c r="O2827" t="s">
        <v>135</v>
      </c>
      <c r="P2827" s="1">
        <v>45321</v>
      </c>
      <c r="Q2827" s="1">
        <v>45358</v>
      </c>
      <c r="R2827">
        <v>657</v>
      </c>
      <c r="S2827" s="4">
        <v>5.6</v>
      </c>
      <c r="T2827" t="s">
        <v>243</v>
      </c>
    </row>
    <row r="2828" spans="1:20" x14ac:dyDescent="0.35">
      <c r="A2828" t="s">
        <v>5734</v>
      </c>
      <c r="B2828" s="5" t="s">
        <v>28802</v>
      </c>
      <c r="C2828" s="6">
        <v>148481</v>
      </c>
      <c r="D2828" t="s">
        <v>120</v>
      </c>
      <c r="E2828">
        <v>133633</v>
      </c>
      <c r="F2828" s="5" t="s">
        <v>50</v>
      </c>
      <c r="G2828" s="5" t="s">
        <v>59</v>
      </c>
      <c r="H2828" s="5" t="s">
        <v>121</v>
      </c>
      <c r="I2828" t="s">
        <v>26</v>
      </c>
      <c r="J2828" t="s">
        <v>121</v>
      </c>
      <c r="K2828">
        <v>0</v>
      </c>
      <c r="L2828" s="5" t="s">
        <v>5735</v>
      </c>
      <c r="M2828" s="5" t="s">
        <v>37</v>
      </c>
      <c r="N2828">
        <v>3</v>
      </c>
      <c r="O2828" t="s">
        <v>172</v>
      </c>
      <c r="P2828" s="1">
        <v>45484</v>
      </c>
      <c r="Q2828" s="1">
        <v>45551</v>
      </c>
      <c r="R2828">
        <v>1271</v>
      </c>
      <c r="S2828" s="4">
        <v>8.3000000000000007</v>
      </c>
      <c r="T2828" t="s">
        <v>153</v>
      </c>
    </row>
    <row r="2829" spans="1:20" x14ac:dyDescent="0.35">
      <c r="A2829" t="s">
        <v>5736</v>
      </c>
      <c r="B2829" s="5" t="s">
        <v>28801</v>
      </c>
      <c r="C2829" s="6">
        <v>247799</v>
      </c>
      <c r="D2829" t="s">
        <v>22</v>
      </c>
      <c r="E2829">
        <v>247799</v>
      </c>
      <c r="F2829" s="5" t="s">
        <v>23</v>
      </c>
      <c r="G2829" s="5" t="s">
        <v>42</v>
      </c>
      <c r="H2829" s="5" t="s">
        <v>68</v>
      </c>
      <c r="I2829" t="s">
        <v>44</v>
      </c>
      <c r="J2829" t="s">
        <v>68</v>
      </c>
      <c r="K2829">
        <v>50</v>
      </c>
      <c r="L2829" s="5" t="s">
        <v>5737</v>
      </c>
      <c r="M2829" s="5" t="s">
        <v>28</v>
      </c>
      <c r="N2829">
        <v>18</v>
      </c>
      <c r="O2829" t="s">
        <v>147</v>
      </c>
      <c r="P2829" s="1">
        <v>45409</v>
      </c>
      <c r="Q2829" s="1">
        <v>45473</v>
      </c>
      <c r="R2829">
        <v>717</v>
      </c>
      <c r="S2829" s="4">
        <v>7.8</v>
      </c>
      <c r="T2829" t="s">
        <v>55</v>
      </c>
    </row>
    <row r="2830" spans="1:20" x14ac:dyDescent="0.35">
      <c r="A2830" t="s">
        <v>5738</v>
      </c>
      <c r="B2830" s="5" t="s">
        <v>179</v>
      </c>
      <c r="C2830" s="6">
        <v>250860</v>
      </c>
      <c r="D2830" t="s">
        <v>22</v>
      </c>
      <c r="E2830">
        <v>250860</v>
      </c>
      <c r="F2830" s="5" t="s">
        <v>23</v>
      </c>
      <c r="G2830" s="5" t="s">
        <v>51</v>
      </c>
      <c r="H2830" s="5" t="s">
        <v>101</v>
      </c>
      <c r="I2830" t="s">
        <v>26</v>
      </c>
      <c r="J2830" t="s">
        <v>101</v>
      </c>
      <c r="K2830">
        <v>50</v>
      </c>
      <c r="L2830" s="5" t="s">
        <v>5739</v>
      </c>
      <c r="M2830" s="5" t="s">
        <v>28</v>
      </c>
      <c r="N2830">
        <v>10</v>
      </c>
      <c r="O2830" t="s">
        <v>29</v>
      </c>
      <c r="P2830" s="1">
        <v>45468</v>
      </c>
      <c r="Q2830" s="1">
        <v>45484</v>
      </c>
      <c r="R2830">
        <v>891</v>
      </c>
      <c r="S2830" s="4">
        <v>7.8</v>
      </c>
      <c r="T2830" t="s">
        <v>47</v>
      </c>
    </row>
    <row r="2831" spans="1:20" x14ac:dyDescent="0.35">
      <c r="A2831" t="s">
        <v>5740</v>
      </c>
      <c r="B2831" s="5" t="s">
        <v>28802</v>
      </c>
      <c r="C2831" s="6">
        <v>163167</v>
      </c>
      <c r="D2831" t="s">
        <v>81</v>
      </c>
      <c r="E2831">
        <v>220275</v>
      </c>
      <c r="F2831" s="5" t="s">
        <v>23</v>
      </c>
      <c r="G2831" s="5" t="s">
        <v>42</v>
      </c>
      <c r="H2831" s="5" t="s">
        <v>82</v>
      </c>
      <c r="I2831" t="s">
        <v>44</v>
      </c>
      <c r="J2831" t="s">
        <v>82</v>
      </c>
      <c r="K2831">
        <v>100</v>
      </c>
      <c r="L2831" s="5" t="s">
        <v>5741</v>
      </c>
      <c r="M2831" s="5" t="s">
        <v>37</v>
      </c>
      <c r="N2831">
        <v>19</v>
      </c>
      <c r="O2831" t="s">
        <v>135</v>
      </c>
      <c r="P2831" s="1">
        <v>45318</v>
      </c>
      <c r="Q2831" s="1">
        <v>45385</v>
      </c>
      <c r="R2831">
        <v>1603</v>
      </c>
      <c r="S2831" s="4">
        <v>5.9</v>
      </c>
      <c r="T2831" t="s">
        <v>108</v>
      </c>
    </row>
    <row r="2832" spans="1:20" x14ac:dyDescent="0.35">
      <c r="A2832" t="s">
        <v>5742</v>
      </c>
      <c r="B2832" s="5" t="s">
        <v>105</v>
      </c>
      <c r="C2832" s="6">
        <v>323671</v>
      </c>
      <c r="D2832" t="s">
        <v>22</v>
      </c>
      <c r="E2832">
        <v>323671</v>
      </c>
      <c r="F2832" s="5" t="s">
        <v>23</v>
      </c>
      <c r="G2832" s="5" t="s">
        <v>42</v>
      </c>
      <c r="H2832" s="5" t="s">
        <v>101</v>
      </c>
      <c r="I2832" t="s">
        <v>35</v>
      </c>
      <c r="J2832" t="s">
        <v>101</v>
      </c>
      <c r="K2832">
        <v>50</v>
      </c>
      <c r="L2832" s="5" t="s">
        <v>5743</v>
      </c>
      <c r="M2832" s="5" t="s">
        <v>54</v>
      </c>
      <c r="N2832">
        <v>15</v>
      </c>
      <c r="O2832" t="s">
        <v>107</v>
      </c>
      <c r="P2832" s="1">
        <v>45775</v>
      </c>
      <c r="Q2832" s="1">
        <v>45823</v>
      </c>
      <c r="R2832">
        <v>1701</v>
      </c>
      <c r="S2832" s="4">
        <v>8.3000000000000007</v>
      </c>
      <c r="T2832" t="s">
        <v>30</v>
      </c>
    </row>
    <row r="2833" spans="1:20" x14ac:dyDescent="0.35">
      <c r="A2833" t="s">
        <v>5744</v>
      </c>
      <c r="B2833" s="5" t="s">
        <v>57</v>
      </c>
      <c r="C2833" s="6">
        <v>70337</v>
      </c>
      <c r="D2833" t="s">
        <v>22</v>
      </c>
      <c r="E2833">
        <v>70337</v>
      </c>
      <c r="F2833" s="5" t="s">
        <v>58</v>
      </c>
      <c r="G2833" s="5" t="s">
        <v>59</v>
      </c>
      <c r="H2833" s="5" t="s">
        <v>68</v>
      </c>
      <c r="I2833" t="s">
        <v>44</v>
      </c>
      <c r="J2833" t="s">
        <v>68</v>
      </c>
      <c r="K2833">
        <v>100</v>
      </c>
      <c r="L2833" s="5" t="s">
        <v>5745</v>
      </c>
      <c r="M2833" s="5" t="s">
        <v>28</v>
      </c>
      <c r="N2833">
        <v>1</v>
      </c>
      <c r="O2833" t="s">
        <v>112</v>
      </c>
      <c r="P2833" s="1">
        <v>45531</v>
      </c>
      <c r="Q2833" s="1">
        <v>45575</v>
      </c>
      <c r="R2833">
        <v>888</v>
      </c>
      <c r="S2833" s="4">
        <v>9.1999999999999993</v>
      </c>
      <c r="T2833" t="s">
        <v>103</v>
      </c>
    </row>
    <row r="2834" spans="1:20" x14ac:dyDescent="0.35">
      <c r="A2834" t="s">
        <v>5746</v>
      </c>
      <c r="B2834" s="5" t="s">
        <v>174</v>
      </c>
      <c r="C2834" s="6">
        <v>63357</v>
      </c>
      <c r="D2834" t="s">
        <v>41</v>
      </c>
      <c r="E2834">
        <v>53853</v>
      </c>
      <c r="F2834" s="5" t="s">
        <v>58</v>
      </c>
      <c r="G2834" s="5" t="s">
        <v>51</v>
      </c>
      <c r="H2834" s="5" t="s">
        <v>43</v>
      </c>
      <c r="I2834" t="s">
        <v>26</v>
      </c>
      <c r="J2834" t="s">
        <v>1090</v>
      </c>
      <c r="K2834">
        <v>100</v>
      </c>
      <c r="L2834" s="5" t="s">
        <v>5747</v>
      </c>
      <c r="M2834" s="5" t="s">
        <v>37</v>
      </c>
      <c r="N2834">
        <v>1</v>
      </c>
      <c r="O2834" t="s">
        <v>88</v>
      </c>
      <c r="P2834" s="1">
        <v>45703</v>
      </c>
      <c r="Q2834" s="1">
        <v>45745</v>
      </c>
      <c r="R2834">
        <v>2153</v>
      </c>
      <c r="S2834" s="4">
        <v>5.6</v>
      </c>
      <c r="T2834" t="s">
        <v>277</v>
      </c>
    </row>
    <row r="2835" spans="1:20" x14ac:dyDescent="0.35">
      <c r="A2835" t="s">
        <v>5748</v>
      </c>
      <c r="B2835" s="5" t="s">
        <v>32</v>
      </c>
      <c r="C2835" s="6">
        <v>107154</v>
      </c>
      <c r="D2835" t="s">
        <v>22</v>
      </c>
      <c r="E2835">
        <v>107154</v>
      </c>
      <c r="F2835" s="5" t="s">
        <v>66</v>
      </c>
      <c r="G2835" s="5" t="s">
        <v>51</v>
      </c>
      <c r="H2835" s="5" t="s">
        <v>191</v>
      </c>
      <c r="I2835" t="s">
        <v>44</v>
      </c>
      <c r="J2835" t="s">
        <v>191</v>
      </c>
      <c r="K2835">
        <v>0</v>
      </c>
      <c r="L2835" s="5" t="s">
        <v>5749</v>
      </c>
      <c r="M2835" s="5" t="s">
        <v>70</v>
      </c>
      <c r="N2835">
        <v>8</v>
      </c>
      <c r="O2835" t="s">
        <v>112</v>
      </c>
      <c r="P2835" s="1">
        <v>45465</v>
      </c>
      <c r="Q2835" s="1">
        <v>45530</v>
      </c>
      <c r="R2835">
        <v>1412</v>
      </c>
      <c r="S2835" s="4">
        <v>6.5</v>
      </c>
      <c r="T2835" t="s">
        <v>30</v>
      </c>
    </row>
    <row r="2836" spans="1:20" x14ac:dyDescent="0.35">
      <c r="A2836" t="s">
        <v>5750</v>
      </c>
      <c r="B2836" s="5" t="s">
        <v>28802</v>
      </c>
      <c r="C2836" s="6">
        <v>184525</v>
      </c>
      <c r="D2836" t="s">
        <v>22</v>
      </c>
      <c r="E2836">
        <v>184525</v>
      </c>
      <c r="F2836" s="5" t="s">
        <v>66</v>
      </c>
      <c r="G2836" s="5" t="s">
        <v>24</v>
      </c>
      <c r="H2836" s="5" t="s">
        <v>68</v>
      </c>
      <c r="I2836" t="s">
        <v>26</v>
      </c>
      <c r="J2836" t="s">
        <v>68</v>
      </c>
      <c r="K2836">
        <v>0</v>
      </c>
      <c r="L2836" s="5" t="s">
        <v>5751</v>
      </c>
      <c r="M2836" s="5" t="s">
        <v>70</v>
      </c>
      <c r="N2836">
        <v>5</v>
      </c>
      <c r="O2836" t="s">
        <v>167</v>
      </c>
      <c r="P2836" s="1">
        <v>45317</v>
      </c>
      <c r="Q2836" s="1">
        <v>45331</v>
      </c>
      <c r="R2836">
        <v>2036</v>
      </c>
      <c r="S2836" s="4">
        <v>5.8</v>
      </c>
      <c r="T2836" t="s">
        <v>243</v>
      </c>
    </row>
    <row r="2837" spans="1:20" x14ac:dyDescent="0.35">
      <c r="A2837" t="s">
        <v>5752</v>
      </c>
      <c r="B2837" s="5" t="s">
        <v>57</v>
      </c>
      <c r="C2837" s="6">
        <v>94391</v>
      </c>
      <c r="D2837" t="s">
        <v>41</v>
      </c>
      <c r="E2837">
        <v>80232</v>
      </c>
      <c r="F2837" s="5" t="s">
        <v>50</v>
      </c>
      <c r="G2837" s="5" t="s">
        <v>51</v>
      </c>
      <c r="H2837" s="5" t="s">
        <v>151</v>
      </c>
      <c r="I2837" t="s">
        <v>35</v>
      </c>
      <c r="J2837" t="s">
        <v>151</v>
      </c>
      <c r="K2837">
        <v>100</v>
      </c>
      <c r="L2837" s="5" t="s">
        <v>5753</v>
      </c>
      <c r="M2837" s="5" t="s">
        <v>70</v>
      </c>
      <c r="N2837">
        <v>3</v>
      </c>
      <c r="O2837" t="s">
        <v>147</v>
      </c>
      <c r="P2837" s="1">
        <v>45662</v>
      </c>
      <c r="Q2837" s="1">
        <v>45684</v>
      </c>
      <c r="R2837">
        <v>1704</v>
      </c>
      <c r="S2837" s="4">
        <v>5.7</v>
      </c>
      <c r="T2837" t="s">
        <v>210</v>
      </c>
    </row>
    <row r="2838" spans="1:20" x14ac:dyDescent="0.35">
      <c r="A2838" t="s">
        <v>5754</v>
      </c>
      <c r="B2838" s="5" t="s">
        <v>217</v>
      </c>
      <c r="C2838" s="6">
        <v>134275</v>
      </c>
      <c r="D2838" t="s">
        <v>22</v>
      </c>
      <c r="E2838">
        <v>134275</v>
      </c>
      <c r="F2838" s="5" t="s">
        <v>66</v>
      </c>
      <c r="G2838" s="5" t="s">
        <v>51</v>
      </c>
      <c r="H2838" s="5" t="s">
        <v>165</v>
      </c>
      <c r="I2838" t="s">
        <v>35</v>
      </c>
      <c r="J2838" t="s">
        <v>165</v>
      </c>
      <c r="K2838">
        <v>0</v>
      </c>
      <c r="L2838" s="5" t="s">
        <v>5755</v>
      </c>
      <c r="M2838" s="5" t="s">
        <v>54</v>
      </c>
      <c r="N2838">
        <v>9</v>
      </c>
      <c r="O2838" t="s">
        <v>46</v>
      </c>
      <c r="P2838" s="1">
        <v>45530</v>
      </c>
      <c r="Q2838" s="1">
        <v>45601</v>
      </c>
      <c r="R2838">
        <v>1728</v>
      </c>
      <c r="S2838" s="4">
        <v>5.9</v>
      </c>
      <c r="T2838" t="s">
        <v>108</v>
      </c>
    </row>
    <row r="2839" spans="1:20" x14ac:dyDescent="0.35">
      <c r="A2839" t="s">
        <v>5756</v>
      </c>
      <c r="B2839" s="5" t="s">
        <v>73</v>
      </c>
      <c r="C2839" s="6">
        <v>211162</v>
      </c>
      <c r="D2839" t="s">
        <v>22</v>
      </c>
      <c r="E2839">
        <v>211162</v>
      </c>
      <c r="F2839" s="5" t="s">
        <v>23</v>
      </c>
      <c r="G2839" s="5" t="s">
        <v>59</v>
      </c>
      <c r="H2839" s="5" t="s">
        <v>101</v>
      </c>
      <c r="I2839" t="s">
        <v>26</v>
      </c>
      <c r="J2839" t="s">
        <v>101</v>
      </c>
      <c r="K2839">
        <v>50</v>
      </c>
      <c r="L2839" s="5" t="s">
        <v>5025</v>
      </c>
      <c r="M2839" s="5" t="s">
        <v>54</v>
      </c>
      <c r="N2839">
        <v>19</v>
      </c>
      <c r="O2839" t="s">
        <v>71</v>
      </c>
      <c r="P2839" s="1">
        <v>45394</v>
      </c>
      <c r="Q2839" s="1">
        <v>45429</v>
      </c>
      <c r="R2839">
        <v>2411</v>
      </c>
      <c r="S2839" s="4">
        <v>9.1999999999999993</v>
      </c>
      <c r="T2839" t="s">
        <v>89</v>
      </c>
    </row>
    <row r="2840" spans="1:20" x14ac:dyDescent="0.35">
      <c r="A2840" t="s">
        <v>5757</v>
      </c>
      <c r="B2840" s="5" t="s">
        <v>49</v>
      </c>
      <c r="C2840" s="6">
        <v>70647</v>
      </c>
      <c r="D2840" t="s">
        <v>22</v>
      </c>
      <c r="E2840">
        <v>70647</v>
      </c>
      <c r="F2840" s="5" t="s">
        <v>58</v>
      </c>
      <c r="G2840" s="5" t="s">
        <v>24</v>
      </c>
      <c r="H2840" s="5" t="s">
        <v>129</v>
      </c>
      <c r="I2840" t="s">
        <v>35</v>
      </c>
      <c r="J2840" t="s">
        <v>129</v>
      </c>
      <c r="K2840">
        <v>0</v>
      </c>
      <c r="L2840" s="5" t="s">
        <v>283</v>
      </c>
      <c r="M2840" s="5" t="s">
        <v>37</v>
      </c>
      <c r="N2840">
        <v>0</v>
      </c>
      <c r="O2840" t="s">
        <v>131</v>
      </c>
      <c r="P2840" s="1">
        <v>45490</v>
      </c>
      <c r="Q2840" s="1">
        <v>45545</v>
      </c>
      <c r="R2840">
        <v>1471</v>
      </c>
      <c r="S2840" s="4">
        <v>9.5</v>
      </c>
      <c r="T2840" t="s">
        <v>89</v>
      </c>
    </row>
    <row r="2841" spans="1:20" x14ac:dyDescent="0.35">
      <c r="A2841" t="s">
        <v>5758</v>
      </c>
      <c r="B2841" s="5" t="s">
        <v>105</v>
      </c>
      <c r="C2841" s="6">
        <v>243402</v>
      </c>
      <c r="D2841" t="s">
        <v>22</v>
      </c>
      <c r="E2841">
        <v>243402</v>
      </c>
      <c r="F2841" s="5" t="s">
        <v>23</v>
      </c>
      <c r="G2841" s="5" t="s">
        <v>59</v>
      </c>
      <c r="H2841" s="5" t="s">
        <v>52</v>
      </c>
      <c r="I2841" t="s">
        <v>35</v>
      </c>
      <c r="J2841" t="s">
        <v>52</v>
      </c>
      <c r="K2841">
        <v>0</v>
      </c>
      <c r="L2841" s="5" t="s">
        <v>5759</v>
      </c>
      <c r="M2841" s="5" t="s">
        <v>37</v>
      </c>
      <c r="N2841">
        <v>11</v>
      </c>
      <c r="O2841" t="s">
        <v>85</v>
      </c>
      <c r="P2841" s="1">
        <v>45410</v>
      </c>
      <c r="Q2841" s="1">
        <v>45424</v>
      </c>
      <c r="R2841">
        <v>2037</v>
      </c>
      <c r="S2841" s="4">
        <v>8.1</v>
      </c>
      <c r="T2841" t="s">
        <v>277</v>
      </c>
    </row>
    <row r="2842" spans="1:20" x14ac:dyDescent="0.35">
      <c r="A2842" t="s">
        <v>5760</v>
      </c>
      <c r="B2842" s="5" t="s">
        <v>28799</v>
      </c>
      <c r="C2842" s="6">
        <v>57000</v>
      </c>
      <c r="D2842" t="s">
        <v>22</v>
      </c>
      <c r="E2842">
        <v>57000</v>
      </c>
      <c r="F2842" s="5" t="s">
        <v>58</v>
      </c>
      <c r="G2842" s="5" t="s">
        <v>51</v>
      </c>
      <c r="H2842" s="5" t="s">
        <v>165</v>
      </c>
      <c r="I2842" t="s">
        <v>44</v>
      </c>
      <c r="J2842" t="s">
        <v>116</v>
      </c>
      <c r="K2842">
        <v>100</v>
      </c>
      <c r="L2842" s="5" t="s">
        <v>5761</v>
      </c>
      <c r="M2842" s="5" t="s">
        <v>28</v>
      </c>
      <c r="N2842">
        <v>0</v>
      </c>
      <c r="O2842" t="s">
        <v>62</v>
      </c>
      <c r="P2842" s="1">
        <v>45604</v>
      </c>
      <c r="Q2842" s="1">
        <v>45660</v>
      </c>
      <c r="R2842">
        <v>1424</v>
      </c>
      <c r="S2842" s="4">
        <v>7.6</v>
      </c>
      <c r="T2842" t="s">
        <v>210</v>
      </c>
    </row>
    <row r="2843" spans="1:20" x14ac:dyDescent="0.35">
      <c r="A2843" t="s">
        <v>5762</v>
      </c>
      <c r="B2843" s="5" t="s">
        <v>174</v>
      </c>
      <c r="C2843" s="6">
        <v>90610</v>
      </c>
      <c r="D2843" t="s">
        <v>22</v>
      </c>
      <c r="E2843">
        <v>90610</v>
      </c>
      <c r="F2843" s="5" t="s">
        <v>50</v>
      </c>
      <c r="G2843" s="5" t="s">
        <v>42</v>
      </c>
      <c r="H2843" s="5" t="s">
        <v>191</v>
      </c>
      <c r="I2843" t="s">
        <v>44</v>
      </c>
      <c r="J2843" t="s">
        <v>191</v>
      </c>
      <c r="K2843">
        <v>50</v>
      </c>
      <c r="L2843" s="5" t="s">
        <v>5763</v>
      </c>
      <c r="M2843" s="5" t="s">
        <v>54</v>
      </c>
      <c r="N2843">
        <v>4</v>
      </c>
      <c r="O2843" t="s">
        <v>107</v>
      </c>
      <c r="P2843" s="1">
        <v>45702</v>
      </c>
      <c r="Q2843" s="1">
        <v>45734</v>
      </c>
      <c r="R2843">
        <v>2329</v>
      </c>
      <c r="S2843" s="4">
        <v>9.1</v>
      </c>
      <c r="T2843" t="s">
        <v>153</v>
      </c>
    </row>
    <row r="2844" spans="1:20" x14ac:dyDescent="0.35">
      <c r="A2844" t="s">
        <v>5764</v>
      </c>
      <c r="B2844" s="5" t="s">
        <v>28802</v>
      </c>
      <c r="C2844" s="6">
        <v>240830</v>
      </c>
      <c r="D2844" t="s">
        <v>41</v>
      </c>
      <c r="E2844">
        <v>204706</v>
      </c>
      <c r="F2844" s="5" t="s">
        <v>23</v>
      </c>
      <c r="G2844" s="5" t="s">
        <v>51</v>
      </c>
      <c r="H2844" s="5" t="s">
        <v>151</v>
      </c>
      <c r="I2844" t="s">
        <v>35</v>
      </c>
      <c r="J2844" t="s">
        <v>151</v>
      </c>
      <c r="K2844">
        <v>50</v>
      </c>
      <c r="L2844" s="5" t="s">
        <v>5765</v>
      </c>
      <c r="M2844" s="5" t="s">
        <v>54</v>
      </c>
      <c r="N2844">
        <v>16</v>
      </c>
      <c r="O2844" t="s">
        <v>172</v>
      </c>
      <c r="P2844" s="1">
        <v>45380</v>
      </c>
      <c r="Q2844" s="1">
        <v>45395</v>
      </c>
      <c r="R2844">
        <v>563</v>
      </c>
      <c r="S2844" s="4">
        <v>9.3000000000000007</v>
      </c>
      <c r="T2844" t="s">
        <v>210</v>
      </c>
    </row>
    <row r="2845" spans="1:20" x14ac:dyDescent="0.35">
      <c r="A2845" t="s">
        <v>5766</v>
      </c>
      <c r="B2845" s="5" t="s">
        <v>57</v>
      </c>
      <c r="C2845" s="6">
        <v>205777</v>
      </c>
      <c r="D2845" t="s">
        <v>41</v>
      </c>
      <c r="E2845">
        <v>174910</v>
      </c>
      <c r="F2845" s="5" t="s">
        <v>23</v>
      </c>
      <c r="G2845" s="5" t="s">
        <v>51</v>
      </c>
      <c r="H2845" s="5" t="s">
        <v>151</v>
      </c>
      <c r="I2845" t="s">
        <v>35</v>
      </c>
      <c r="J2845" t="s">
        <v>359</v>
      </c>
      <c r="K2845">
        <v>0</v>
      </c>
      <c r="L2845" s="5" t="s">
        <v>5767</v>
      </c>
      <c r="M2845" s="5" t="s">
        <v>37</v>
      </c>
      <c r="N2845">
        <v>11</v>
      </c>
      <c r="O2845" t="s">
        <v>112</v>
      </c>
      <c r="P2845" s="1">
        <v>45765</v>
      </c>
      <c r="Q2845" s="1">
        <v>45804</v>
      </c>
      <c r="R2845">
        <v>1273</v>
      </c>
      <c r="S2845" s="4">
        <v>6.4</v>
      </c>
      <c r="T2845" t="s">
        <v>89</v>
      </c>
    </row>
    <row r="2846" spans="1:20" x14ac:dyDescent="0.35">
      <c r="A2846" t="s">
        <v>5768</v>
      </c>
      <c r="B2846" s="5" t="s">
        <v>28800</v>
      </c>
      <c r="C2846" s="6">
        <v>52483</v>
      </c>
      <c r="D2846" t="s">
        <v>22</v>
      </c>
      <c r="E2846">
        <v>52483</v>
      </c>
      <c r="F2846" s="5" t="s">
        <v>58</v>
      </c>
      <c r="G2846" s="5" t="s">
        <v>59</v>
      </c>
      <c r="H2846" s="5" t="s">
        <v>52</v>
      </c>
      <c r="I2846" t="s">
        <v>26</v>
      </c>
      <c r="J2846" t="s">
        <v>52</v>
      </c>
      <c r="K2846">
        <v>100</v>
      </c>
      <c r="L2846" s="5" t="s">
        <v>5769</v>
      </c>
      <c r="M2846" s="5" t="s">
        <v>37</v>
      </c>
      <c r="N2846">
        <v>0</v>
      </c>
      <c r="O2846" t="s">
        <v>172</v>
      </c>
      <c r="P2846" s="1">
        <v>45534</v>
      </c>
      <c r="Q2846" s="1">
        <v>45556</v>
      </c>
      <c r="R2846">
        <v>1921</v>
      </c>
      <c r="S2846" s="4">
        <v>9.4</v>
      </c>
      <c r="T2846" t="s">
        <v>136</v>
      </c>
    </row>
    <row r="2847" spans="1:20" x14ac:dyDescent="0.35">
      <c r="A2847" t="s">
        <v>5770</v>
      </c>
      <c r="B2847" s="5" t="s">
        <v>105</v>
      </c>
      <c r="C2847" s="6">
        <v>35085</v>
      </c>
      <c r="D2847" t="s">
        <v>22</v>
      </c>
      <c r="E2847">
        <v>35085</v>
      </c>
      <c r="F2847" s="5" t="s">
        <v>50</v>
      </c>
      <c r="G2847" s="5" t="s">
        <v>24</v>
      </c>
      <c r="H2847" s="5" t="s">
        <v>116</v>
      </c>
      <c r="I2847" t="s">
        <v>26</v>
      </c>
      <c r="J2847" t="s">
        <v>116</v>
      </c>
      <c r="K2847">
        <v>50</v>
      </c>
      <c r="L2847" s="5" t="s">
        <v>5771</v>
      </c>
      <c r="M2847" s="5" t="s">
        <v>28</v>
      </c>
      <c r="N2847">
        <v>4</v>
      </c>
      <c r="O2847" t="s">
        <v>147</v>
      </c>
      <c r="P2847" s="1">
        <v>45764</v>
      </c>
      <c r="Q2847" s="1">
        <v>45782</v>
      </c>
      <c r="R2847">
        <v>525</v>
      </c>
      <c r="S2847" s="4">
        <v>9.1999999999999993</v>
      </c>
      <c r="T2847" t="s">
        <v>243</v>
      </c>
    </row>
    <row r="2848" spans="1:20" x14ac:dyDescent="0.35">
      <c r="A2848" t="s">
        <v>5772</v>
      </c>
      <c r="B2848" s="5" t="s">
        <v>105</v>
      </c>
      <c r="C2848" s="6">
        <v>170138</v>
      </c>
      <c r="D2848" t="s">
        <v>22</v>
      </c>
      <c r="E2848">
        <v>170138</v>
      </c>
      <c r="F2848" s="5" t="s">
        <v>66</v>
      </c>
      <c r="G2848" s="5" t="s">
        <v>24</v>
      </c>
      <c r="H2848" s="5" t="s">
        <v>129</v>
      </c>
      <c r="I2848" t="s">
        <v>35</v>
      </c>
      <c r="J2848" t="s">
        <v>110</v>
      </c>
      <c r="K2848">
        <v>0</v>
      </c>
      <c r="L2848" s="5" t="s">
        <v>5773</v>
      </c>
      <c r="M2848" s="5" t="s">
        <v>70</v>
      </c>
      <c r="N2848">
        <v>7</v>
      </c>
      <c r="O2848" t="s">
        <v>71</v>
      </c>
      <c r="P2848" s="1">
        <v>45755</v>
      </c>
      <c r="Q2848" s="1">
        <v>45799</v>
      </c>
      <c r="R2848">
        <v>1991</v>
      </c>
      <c r="S2848" s="4">
        <v>7.6</v>
      </c>
      <c r="T2848" t="s">
        <v>63</v>
      </c>
    </row>
    <row r="2849" spans="1:20" x14ac:dyDescent="0.35">
      <c r="A2849" t="s">
        <v>5774</v>
      </c>
      <c r="B2849" s="5" t="s">
        <v>28801</v>
      </c>
      <c r="C2849" s="6">
        <v>86746</v>
      </c>
      <c r="D2849" t="s">
        <v>22</v>
      </c>
      <c r="E2849">
        <v>86746</v>
      </c>
      <c r="F2849" s="5" t="s">
        <v>50</v>
      </c>
      <c r="G2849" s="5" t="s">
        <v>59</v>
      </c>
      <c r="H2849" s="5" t="s">
        <v>129</v>
      </c>
      <c r="I2849" t="s">
        <v>26</v>
      </c>
      <c r="J2849" t="s">
        <v>522</v>
      </c>
      <c r="K2849">
        <v>100</v>
      </c>
      <c r="L2849" s="5" t="s">
        <v>5775</v>
      </c>
      <c r="M2849" s="5" t="s">
        <v>28</v>
      </c>
      <c r="N2849">
        <v>2</v>
      </c>
      <c r="O2849" t="s">
        <v>85</v>
      </c>
      <c r="P2849" s="1">
        <v>45645</v>
      </c>
      <c r="Q2849" s="1">
        <v>45714</v>
      </c>
      <c r="R2849">
        <v>2126</v>
      </c>
      <c r="S2849" s="4">
        <v>7.6</v>
      </c>
      <c r="T2849" t="s">
        <v>118</v>
      </c>
    </row>
    <row r="2850" spans="1:20" x14ac:dyDescent="0.35">
      <c r="A2850" t="s">
        <v>5776</v>
      </c>
      <c r="B2850" s="5" t="s">
        <v>174</v>
      </c>
      <c r="C2850" s="6">
        <v>27601</v>
      </c>
      <c r="D2850" t="s">
        <v>22</v>
      </c>
      <c r="E2850">
        <v>27601</v>
      </c>
      <c r="F2850" s="5" t="s">
        <v>50</v>
      </c>
      <c r="G2850" s="5" t="s">
        <v>59</v>
      </c>
      <c r="H2850" s="5" t="s">
        <v>116</v>
      </c>
      <c r="I2850" t="s">
        <v>44</v>
      </c>
      <c r="J2850" t="s">
        <v>116</v>
      </c>
      <c r="K2850">
        <v>50</v>
      </c>
      <c r="L2850" s="5" t="s">
        <v>5777</v>
      </c>
      <c r="M2850" s="5" t="s">
        <v>37</v>
      </c>
      <c r="N2850">
        <v>4</v>
      </c>
      <c r="O2850" t="s">
        <v>71</v>
      </c>
      <c r="P2850" s="1">
        <v>45429</v>
      </c>
      <c r="Q2850" s="1">
        <v>45479</v>
      </c>
      <c r="R2850">
        <v>2050</v>
      </c>
      <c r="S2850" s="4">
        <v>9.4</v>
      </c>
      <c r="T2850" t="s">
        <v>153</v>
      </c>
    </row>
    <row r="2851" spans="1:20" x14ac:dyDescent="0.35">
      <c r="A2851" t="s">
        <v>5778</v>
      </c>
      <c r="B2851" s="5" t="s">
        <v>105</v>
      </c>
      <c r="C2851" s="6">
        <v>114696</v>
      </c>
      <c r="D2851" t="s">
        <v>22</v>
      </c>
      <c r="E2851">
        <v>114696</v>
      </c>
      <c r="F2851" s="5" t="s">
        <v>66</v>
      </c>
      <c r="G2851" s="5" t="s">
        <v>59</v>
      </c>
      <c r="H2851" s="5" t="s">
        <v>25</v>
      </c>
      <c r="I2851" t="s">
        <v>44</v>
      </c>
      <c r="J2851" t="s">
        <v>25</v>
      </c>
      <c r="K2851">
        <v>0</v>
      </c>
      <c r="L2851" s="5" t="s">
        <v>5779</v>
      </c>
      <c r="M2851" s="5" t="s">
        <v>28</v>
      </c>
      <c r="N2851">
        <v>7</v>
      </c>
      <c r="O2851" t="s">
        <v>88</v>
      </c>
      <c r="P2851" s="1">
        <v>45716</v>
      </c>
      <c r="Q2851" s="1">
        <v>45787</v>
      </c>
      <c r="R2851">
        <v>736</v>
      </c>
      <c r="S2851" s="4">
        <v>6</v>
      </c>
      <c r="T2851" t="s">
        <v>136</v>
      </c>
    </row>
    <row r="2852" spans="1:20" x14ac:dyDescent="0.35">
      <c r="A2852" t="s">
        <v>5780</v>
      </c>
      <c r="B2852" s="5" t="s">
        <v>174</v>
      </c>
      <c r="C2852" s="6">
        <v>123445</v>
      </c>
      <c r="D2852" t="s">
        <v>22</v>
      </c>
      <c r="E2852">
        <v>123445</v>
      </c>
      <c r="F2852" s="5" t="s">
        <v>66</v>
      </c>
      <c r="G2852" s="5" t="s">
        <v>59</v>
      </c>
      <c r="H2852" s="5" t="s">
        <v>52</v>
      </c>
      <c r="I2852" t="s">
        <v>26</v>
      </c>
      <c r="J2852" t="s">
        <v>75</v>
      </c>
      <c r="K2852">
        <v>50</v>
      </c>
      <c r="L2852" s="5" t="s">
        <v>5781</v>
      </c>
      <c r="M2852" s="5" t="s">
        <v>70</v>
      </c>
      <c r="N2852">
        <v>5</v>
      </c>
      <c r="O2852" t="s">
        <v>107</v>
      </c>
      <c r="P2852" s="1">
        <v>45773</v>
      </c>
      <c r="Q2852" s="1">
        <v>45823</v>
      </c>
      <c r="R2852">
        <v>1506</v>
      </c>
      <c r="S2852" s="4">
        <v>5.0999999999999996</v>
      </c>
      <c r="T2852" t="s">
        <v>47</v>
      </c>
    </row>
    <row r="2853" spans="1:20" x14ac:dyDescent="0.35">
      <c r="A2853" t="s">
        <v>5782</v>
      </c>
      <c r="B2853" s="5" t="s">
        <v>32</v>
      </c>
      <c r="C2853" s="6">
        <v>70615</v>
      </c>
      <c r="D2853" t="s">
        <v>22</v>
      </c>
      <c r="E2853">
        <v>70615</v>
      </c>
      <c r="F2853" s="5" t="s">
        <v>58</v>
      </c>
      <c r="G2853" s="5" t="s">
        <v>42</v>
      </c>
      <c r="H2853" s="5" t="s">
        <v>165</v>
      </c>
      <c r="I2853" t="s">
        <v>35</v>
      </c>
      <c r="J2853" t="s">
        <v>165</v>
      </c>
      <c r="K2853">
        <v>50</v>
      </c>
      <c r="L2853" s="5" t="s">
        <v>5783</v>
      </c>
      <c r="M2853" s="5" t="s">
        <v>28</v>
      </c>
      <c r="N2853">
        <v>0</v>
      </c>
      <c r="O2853" t="s">
        <v>46</v>
      </c>
      <c r="P2853" s="1">
        <v>45763</v>
      </c>
      <c r="Q2853" s="1">
        <v>45827</v>
      </c>
      <c r="R2853">
        <v>1374</v>
      </c>
      <c r="S2853" s="4">
        <v>5.4</v>
      </c>
      <c r="T2853" t="s">
        <v>136</v>
      </c>
    </row>
    <row r="2854" spans="1:20" x14ac:dyDescent="0.35">
      <c r="A2854" t="s">
        <v>5784</v>
      </c>
      <c r="B2854" s="5" t="s">
        <v>21</v>
      </c>
      <c r="C2854" s="6">
        <v>190307</v>
      </c>
      <c r="D2854" t="s">
        <v>74</v>
      </c>
      <c r="E2854">
        <v>237884</v>
      </c>
      <c r="F2854" s="5" t="s">
        <v>23</v>
      </c>
      <c r="G2854" s="5" t="s">
        <v>42</v>
      </c>
      <c r="H2854" s="5" t="s">
        <v>75</v>
      </c>
      <c r="I2854" t="s">
        <v>35</v>
      </c>
      <c r="J2854" t="s">
        <v>75</v>
      </c>
      <c r="K2854">
        <v>100</v>
      </c>
      <c r="L2854" s="5" t="s">
        <v>5785</v>
      </c>
      <c r="M2854" s="5" t="s">
        <v>70</v>
      </c>
      <c r="N2854">
        <v>17</v>
      </c>
      <c r="O2854" t="s">
        <v>85</v>
      </c>
      <c r="P2854" s="1">
        <v>45381</v>
      </c>
      <c r="Q2854" s="1">
        <v>45398</v>
      </c>
      <c r="R2854">
        <v>746</v>
      </c>
      <c r="S2854" s="4">
        <v>5.6</v>
      </c>
      <c r="T2854" t="s">
        <v>55</v>
      </c>
    </row>
    <row r="2855" spans="1:20" x14ac:dyDescent="0.35">
      <c r="A2855" t="s">
        <v>5786</v>
      </c>
      <c r="B2855" s="5" t="s">
        <v>28801</v>
      </c>
      <c r="C2855" s="6">
        <v>319590</v>
      </c>
      <c r="D2855" t="s">
        <v>22</v>
      </c>
      <c r="E2855">
        <v>319590</v>
      </c>
      <c r="F2855" s="5" t="s">
        <v>23</v>
      </c>
      <c r="G2855" s="5" t="s">
        <v>51</v>
      </c>
      <c r="H2855" s="5" t="s">
        <v>101</v>
      </c>
      <c r="I2855" t="s">
        <v>35</v>
      </c>
      <c r="J2855" t="s">
        <v>101</v>
      </c>
      <c r="K2855">
        <v>100</v>
      </c>
      <c r="L2855" s="5" t="s">
        <v>5787</v>
      </c>
      <c r="M2855" s="5" t="s">
        <v>70</v>
      </c>
      <c r="N2855">
        <v>19</v>
      </c>
      <c r="O2855" t="s">
        <v>88</v>
      </c>
      <c r="P2855" s="1">
        <v>45292</v>
      </c>
      <c r="Q2855" s="1">
        <v>45365</v>
      </c>
      <c r="R2855">
        <v>720</v>
      </c>
      <c r="S2855" s="4">
        <v>6.4</v>
      </c>
      <c r="T2855" t="s">
        <v>38</v>
      </c>
    </row>
    <row r="2856" spans="1:20" x14ac:dyDescent="0.35">
      <c r="A2856" t="s">
        <v>5788</v>
      </c>
      <c r="B2856" s="5" t="s">
        <v>28802</v>
      </c>
      <c r="C2856" s="6">
        <v>207479</v>
      </c>
      <c r="D2856" t="s">
        <v>22</v>
      </c>
      <c r="E2856">
        <v>207479</v>
      </c>
      <c r="F2856" s="5" t="s">
        <v>66</v>
      </c>
      <c r="G2856" s="5" t="s">
        <v>24</v>
      </c>
      <c r="H2856" s="5" t="s">
        <v>68</v>
      </c>
      <c r="I2856" t="s">
        <v>35</v>
      </c>
      <c r="J2856" t="s">
        <v>157</v>
      </c>
      <c r="K2856">
        <v>0</v>
      </c>
      <c r="L2856" s="5" t="s">
        <v>5789</v>
      </c>
      <c r="M2856" s="5" t="s">
        <v>70</v>
      </c>
      <c r="N2856">
        <v>7</v>
      </c>
      <c r="O2856" t="s">
        <v>71</v>
      </c>
      <c r="P2856" s="1">
        <v>45446</v>
      </c>
      <c r="Q2856" s="1">
        <v>45460</v>
      </c>
      <c r="R2856">
        <v>2025</v>
      </c>
      <c r="S2856" s="4">
        <v>6.2</v>
      </c>
      <c r="T2856" t="s">
        <v>38</v>
      </c>
    </row>
    <row r="2857" spans="1:20" x14ac:dyDescent="0.35">
      <c r="A2857" t="s">
        <v>5790</v>
      </c>
      <c r="B2857" s="5" t="s">
        <v>28799</v>
      </c>
      <c r="C2857" s="6">
        <v>131422</v>
      </c>
      <c r="D2857" t="s">
        <v>22</v>
      </c>
      <c r="E2857">
        <v>131422</v>
      </c>
      <c r="F2857" s="5" t="s">
        <v>50</v>
      </c>
      <c r="G2857" s="5" t="s">
        <v>51</v>
      </c>
      <c r="H2857" s="5" t="s">
        <v>101</v>
      </c>
      <c r="I2857" t="s">
        <v>35</v>
      </c>
      <c r="J2857" t="s">
        <v>83</v>
      </c>
      <c r="K2857">
        <v>50</v>
      </c>
      <c r="L2857" s="5" t="s">
        <v>5791</v>
      </c>
      <c r="M2857" s="5" t="s">
        <v>28</v>
      </c>
      <c r="N2857">
        <v>4</v>
      </c>
      <c r="O2857" t="s">
        <v>78</v>
      </c>
      <c r="P2857" s="1">
        <v>45436</v>
      </c>
      <c r="Q2857" s="1">
        <v>45490</v>
      </c>
      <c r="R2857">
        <v>1676</v>
      </c>
      <c r="S2857" s="4">
        <v>5.2</v>
      </c>
      <c r="T2857" t="s">
        <v>277</v>
      </c>
    </row>
    <row r="2858" spans="1:20" x14ac:dyDescent="0.35">
      <c r="A2858" t="s">
        <v>5792</v>
      </c>
      <c r="B2858" s="5" t="s">
        <v>145</v>
      </c>
      <c r="C2858" s="6">
        <v>95848</v>
      </c>
      <c r="D2858" t="s">
        <v>41</v>
      </c>
      <c r="E2858">
        <v>81471</v>
      </c>
      <c r="F2858" s="5" t="s">
        <v>50</v>
      </c>
      <c r="G2858" s="5" t="s">
        <v>24</v>
      </c>
      <c r="H2858" s="5" t="s">
        <v>43</v>
      </c>
      <c r="I2858" t="s">
        <v>26</v>
      </c>
      <c r="J2858" t="s">
        <v>354</v>
      </c>
      <c r="K2858">
        <v>0</v>
      </c>
      <c r="L2858" s="5" t="s">
        <v>5793</v>
      </c>
      <c r="M2858" s="5" t="s">
        <v>28</v>
      </c>
      <c r="N2858">
        <v>4</v>
      </c>
      <c r="O2858" t="s">
        <v>85</v>
      </c>
      <c r="P2858" s="1">
        <v>45543</v>
      </c>
      <c r="Q2858" s="1">
        <v>45587</v>
      </c>
      <c r="R2858">
        <v>919</v>
      </c>
      <c r="S2858" s="4">
        <v>5.3</v>
      </c>
      <c r="T2858" t="s">
        <v>118</v>
      </c>
    </row>
    <row r="2859" spans="1:20" x14ac:dyDescent="0.35">
      <c r="A2859" t="s">
        <v>5794</v>
      </c>
      <c r="B2859" s="5" t="s">
        <v>57</v>
      </c>
      <c r="C2859" s="6">
        <v>94145</v>
      </c>
      <c r="D2859" t="s">
        <v>33</v>
      </c>
      <c r="E2859">
        <v>10355950</v>
      </c>
      <c r="F2859" s="5" t="s">
        <v>50</v>
      </c>
      <c r="G2859" s="5" t="s">
        <v>51</v>
      </c>
      <c r="H2859" s="5" t="s">
        <v>34</v>
      </c>
      <c r="I2859" t="s">
        <v>35</v>
      </c>
      <c r="J2859" t="s">
        <v>34</v>
      </c>
      <c r="K2859">
        <v>50</v>
      </c>
      <c r="L2859" s="5" t="s">
        <v>5795</v>
      </c>
      <c r="M2859" s="5" t="s">
        <v>54</v>
      </c>
      <c r="N2859">
        <v>4</v>
      </c>
      <c r="O2859" t="s">
        <v>141</v>
      </c>
      <c r="P2859" s="1">
        <v>45311</v>
      </c>
      <c r="Q2859" s="1">
        <v>45360</v>
      </c>
      <c r="R2859">
        <v>721</v>
      </c>
      <c r="S2859" s="4">
        <v>7.5</v>
      </c>
      <c r="T2859" t="s">
        <v>79</v>
      </c>
    </row>
    <row r="2860" spans="1:20" x14ac:dyDescent="0.35">
      <c r="A2860" t="s">
        <v>5796</v>
      </c>
      <c r="B2860" s="5" t="s">
        <v>73</v>
      </c>
      <c r="C2860" s="6">
        <v>130395</v>
      </c>
      <c r="D2860" t="s">
        <v>74</v>
      </c>
      <c r="E2860">
        <v>162994</v>
      </c>
      <c r="F2860" s="5" t="s">
        <v>66</v>
      </c>
      <c r="G2860" s="5" t="s">
        <v>42</v>
      </c>
      <c r="H2860" s="5" t="s">
        <v>75</v>
      </c>
      <c r="I2860" t="s">
        <v>35</v>
      </c>
      <c r="J2860" t="s">
        <v>75</v>
      </c>
      <c r="K2860">
        <v>100</v>
      </c>
      <c r="L2860" s="5" t="s">
        <v>5797</v>
      </c>
      <c r="M2860" s="5" t="s">
        <v>54</v>
      </c>
      <c r="N2860">
        <v>9</v>
      </c>
      <c r="O2860" t="s">
        <v>141</v>
      </c>
      <c r="P2860" s="1">
        <v>45627</v>
      </c>
      <c r="Q2860" s="1">
        <v>45693</v>
      </c>
      <c r="R2860">
        <v>1098</v>
      </c>
      <c r="S2860" s="4">
        <v>6.4</v>
      </c>
      <c r="T2860" t="s">
        <v>136</v>
      </c>
    </row>
    <row r="2861" spans="1:20" x14ac:dyDescent="0.35">
      <c r="A2861" t="s">
        <v>5798</v>
      </c>
      <c r="B2861" s="5" t="s">
        <v>57</v>
      </c>
      <c r="C2861" s="6">
        <v>77116</v>
      </c>
      <c r="D2861" t="s">
        <v>41</v>
      </c>
      <c r="E2861">
        <v>65549</v>
      </c>
      <c r="F2861" s="5" t="s">
        <v>58</v>
      </c>
      <c r="G2861" s="5" t="s">
        <v>42</v>
      </c>
      <c r="H2861" s="5" t="s">
        <v>43</v>
      </c>
      <c r="I2861" t="s">
        <v>26</v>
      </c>
      <c r="J2861" t="s">
        <v>43</v>
      </c>
      <c r="K2861">
        <v>100</v>
      </c>
      <c r="L2861" s="5" t="s">
        <v>5799</v>
      </c>
      <c r="M2861" s="5" t="s">
        <v>28</v>
      </c>
      <c r="N2861">
        <v>0</v>
      </c>
      <c r="O2861" t="s">
        <v>131</v>
      </c>
      <c r="P2861" s="1">
        <v>45374</v>
      </c>
      <c r="Q2861" s="1">
        <v>45413</v>
      </c>
      <c r="R2861">
        <v>2136</v>
      </c>
      <c r="S2861" s="4">
        <v>5.7</v>
      </c>
      <c r="T2861" t="s">
        <v>243</v>
      </c>
    </row>
    <row r="2862" spans="1:20" x14ac:dyDescent="0.35">
      <c r="A2862" t="s">
        <v>5800</v>
      </c>
      <c r="B2862" s="5" t="s">
        <v>57</v>
      </c>
      <c r="C2862" s="6">
        <v>21922</v>
      </c>
      <c r="D2862" t="s">
        <v>22</v>
      </c>
      <c r="E2862">
        <v>21922</v>
      </c>
      <c r="F2862" s="5" t="s">
        <v>58</v>
      </c>
      <c r="G2862" s="5" t="s">
        <v>24</v>
      </c>
      <c r="H2862" s="5" t="s">
        <v>116</v>
      </c>
      <c r="I2862" t="s">
        <v>35</v>
      </c>
      <c r="J2862" t="s">
        <v>768</v>
      </c>
      <c r="K2862">
        <v>50</v>
      </c>
      <c r="L2862" s="5" t="s">
        <v>5801</v>
      </c>
      <c r="M2862" s="5" t="s">
        <v>37</v>
      </c>
      <c r="N2862">
        <v>0</v>
      </c>
      <c r="O2862" t="s">
        <v>62</v>
      </c>
      <c r="P2862" s="1">
        <v>45602</v>
      </c>
      <c r="Q2862" s="1">
        <v>45669</v>
      </c>
      <c r="R2862">
        <v>624</v>
      </c>
      <c r="S2862" s="4">
        <v>5.3</v>
      </c>
      <c r="T2862" t="s">
        <v>30</v>
      </c>
    </row>
    <row r="2863" spans="1:20" x14ac:dyDescent="0.35">
      <c r="A2863" t="s">
        <v>5802</v>
      </c>
      <c r="B2863" s="5" t="s">
        <v>28802</v>
      </c>
      <c r="C2863" s="6">
        <v>248823</v>
      </c>
      <c r="D2863" t="s">
        <v>22</v>
      </c>
      <c r="E2863">
        <v>248823</v>
      </c>
      <c r="F2863" s="5" t="s">
        <v>23</v>
      </c>
      <c r="G2863" s="5" t="s">
        <v>42</v>
      </c>
      <c r="H2863" s="5" t="s">
        <v>101</v>
      </c>
      <c r="I2863" t="s">
        <v>44</v>
      </c>
      <c r="J2863" t="s">
        <v>101</v>
      </c>
      <c r="K2863">
        <v>100</v>
      </c>
      <c r="L2863" s="5" t="s">
        <v>5803</v>
      </c>
      <c r="M2863" s="5" t="s">
        <v>37</v>
      </c>
      <c r="N2863">
        <v>13</v>
      </c>
      <c r="O2863" t="s">
        <v>131</v>
      </c>
      <c r="P2863" s="1">
        <v>45570</v>
      </c>
      <c r="Q2863" s="1">
        <v>45627</v>
      </c>
      <c r="R2863">
        <v>990</v>
      </c>
      <c r="S2863" s="4">
        <v>6.8</v>
      </c>
      <c r="T2863" t="s">
        <v>63</v>
      </c>
    </row>
    <row r="2864" spans="1:20" x14ac:dyDescent="0.35">
      <c r="A2864" t="s">
        <v>5804</v>
      </c>
      <c r="B2864" s="5" t="s">
        <v>32</v>
      </c>
      <c r="C2864" s="6">
        <v>36405</v>
      </c>
      <c r="D2864" t="s">
        <v>22</v>
      </c>
      <c r="E2864">
        <v>36405</v>
      </c>
      <c r="F2864" s="5" t="s">
        <v>50</v>
      </c>
      <c r="G2864" s="5" t="s">
        <v>24</v>
      </c>
      <c r="H2864" s="5" t="s">
        <v>116</v>
      </c>
      <c r="I2864" t="s">
        <v>26</v>
      </c>
      <c r="J2864" t="s">
        <v>116</v>
      </c>
      <c r="K2864">
        <v>100</v>
      </c>
      <c r="L2864" s="5" t="s">
        <v>5805</v>
      </c>
      <c r="M2864" s="5" t="s">
        <v>70</v>
      </c>
      <c r="N2864">
        <v>3</v>
      </c>
      <c r="O2864" t="s">
        <v>46</v>
      </c>
      <c r="P2864" s="1">
        <v>45586</v>
      </c>
      <c r="Q2864" s="1">
        <v>45609</v>
      </c>
      <c r="R2864">
        <v>2089</v>
      </c>
      <c r="S2864" s="4">
        <v>5.7</v>
      </c>
      <c r="T2864" t="s">
        <v>89</v>
      </c>
    </row>
    <row r="2865" spans="1:20" x14ac:dyDescent="0.35">
      <c r="A2865" t="s">
        <v>5806</v>
      </c>
      <c r="B2865" s="5" t="s">
        <v>105</v>
      </c>
      <c r="C2865" s="6">
        <v>253609</v>
      </c>
      <c r="D2865" t="s">
        <v>41</v>
      </c>
      <c r="E2865">
        <v>215568</v>
      </c>
      <c r="F2865" s="5" t="s">
        <v>23</v>
      </c>
      <c r="G2865" s="5" t="s">
        <v>42</v>
      </c>
      <c r="H2865" s="5" t="s">
        <v>60</v>
      </c>
      <c r="I2865" t="s">
        <v>35</v>
      </c>
      <c r="J2865" t="s">
        <v>60</v>
      </c>
      <c r="K2865">
        <v>50</v>
      </c>
      <c r="L2865" s="5" t="s">
        <v>5807</v>
      </c>
      <c r="M2865" s="5" t="s">
        <v>54</v>
      </c>
      <c r="N2865">
        <v>15</v>
      </c>
      <c r="O2865" t="s">
        <v>29</v>
      </c>
      <c r="P2865" s="1">
        <v>45588</v>
      </c>
      <c r="Q2865" s="1">
        <v>45608</v>
      </c>
      <c r="R2865">
        <v>2390</v>
      </c>
      <c r="S2865" s="4">
        <v>6</v>
      </c>
      <c r="T2865" t="s">
        <v>63</v>
      </c>
    </row>
    <row r="2866" spans="1:20" x14ac:dyDescent="0.35">
      <c r="A2866" t="s">
        <v>5808</v>
      </c>
      <c r="B2866" s="5" t="s">
        <v>217</v>
      </c>
      <c r="C2866" s="6">
        <v>203699</v>
      </c>
      <c r="D2866" t="s">
        <v>120</v>
      </c>
      <c r="E2866">
        <v>183329</v>
      </c>
      <c r="F2866" s="5" t="s">
        <v>66</v>
      </c>
      <c r="G2866" s="5" t="s">
        <v>42</v>
      </c>
      <c r="H2866" s="5" t="s">
        <v>121</v>
      </c>
      <c r="I2866" t="s">
        <v>26</v>
      </c>
      <c r="J2866" t="s">
        <v>157</v>
      </c>
      <c r="K2866">
        <v>0</v>
      </c>
      <c r="L2866" s="5" t="s">
        <v>5809</v>
      </c>
      <c r="M2866" s="5" t="s">
        <v>54</v>
      </c>
      <c r="N2866">
        <v>5</v>
      </c>
      <c r="O2866" t="s">
        <v>147</v>
      </c>
      <c r="P2866" s="1">
        <v>45692</v>
      </c>
      <c r="Q2866" s="1">
        <v>45709</v>
      </c>
      <c r="R2866">
        <v>1665</v>
      </c>
      <c r="S2866" s="4">
        <v>7.3</v>
      </c>
      <c r="T2866" t="s">
        <v>108</v>
      </c>
    </row>
    <row r="2867" spans="1:20" x14ac:dyDescent="0.35">
      <c r="A2867" t="s">
        <v>5810</v>
      </c>
      <c r="B2867" s="5" t="s">
        <v>91</v>
      </c>
      <c r="C2867" s="6">
        <v>141871</v>
      </c>
      <c r="D2867" t="s">
        <v>120</v>
      </c>
      <c r="E2867">
        <v>127684</v>
      </c>
      <c r="F2867" s="5" t="s">
        <v>50</v>
      </c>
      <c r="G2867" s="5" t="s">
        <v>51</v>
      </c>
      <c r="H2867" s="5" t="s">
        <v>121</v>
      </c>
      <c r="I2867" t="s">
        <v>26</v>
      </c>
      <c r="J2867" t="s">
        <v>313</v>
      </c>
      <c r="K2867">
        <v>100</v>
      </c>
      <c r="L2867" s="5" t="s">
        <v>5811</v>
      </c>
      <c r="M2867" s="5" t="s">
        <v>37</v>
      </c>
      <c r="N2867">
        <v>2</v>
      </c>
      <c r="O2867" t="s">
        <v>62</v>
      </c>
      <c r="P2867" s="1">
        <v>45310</v>
      </c>
      <c r="Q2867" s="1">
        <v>45353</v>
      </c>
      <c r="R2867">
        <v>1034</v>
      </c>
      <c r="S2867" s="4">
        <v>7.5</v>
      </c>
      <c r="T2867" t="s">
        <v>103</v>
      </c>
    </row>
    <row r="2868" spans="1:20" x14ac:dyDescent="0.35">
      <c r="A2868" t="s">
        <v>5812</v>
      </c>
      <c r="B2868" s="5" t="s">
        <v>73</v>
      </c>
      <c r="C2868" s="6">
        <v>190310</v>
      </c>
      <c r="D2868" t="s">
        <v>81</v>
      </c>
      <c r="E2868">
        <v>256919</v>
      </c>
      <c r="F2868" s="5" t="s">
        <v>23</v>
      </c>
      <c r="G2868" s="5" t="s">
        <v>24</v>
      </c>
      <c r="H2868" s="5" t="s">
        <v>82</v>
      </c>
      <c r="I2868" t="s">
        <v>44</v>
      </c>
      <c r="J2868" t="s">
        <v>82</v>
      </c>
      <c r="K2868">
        <v>50</v>
      </c>
      <c r="L2868" s="5" t="s">
        <v>5813</v>
      </c>
      <c r="M2868" s="5" t="s">
        <v>54</v>
      </c>
      <c r="N2868">
        <v>10</v>
      </c>
      <c r="O2868" t="s">
        <v>71</v>
      </c>
      <c r="P2868" s="1">
        <v>45619</v>
      </c>
      <c r="Q2868" s="1">
        <v>45644</v>
      </c>
      <c r="R2868">
        <v>793</v>
      </c>
      <c r="S2868" s="4">
        <v>9.6</v>
      </c>
      <c r="T2868" t="s">
        <v>210</v>
      </c>
    </row>
    <row r="2869" spans="1:20" x14ac:dyDescent="0.35">
      <c r="A2869" t="s">
        <v>5814</v>
      </c>
      <c r="B2869" s="5" t="s">
        <v>21</v>
      </c>
      <c r="C2869" s="6">
        <v>68143</v>
      </c>
      <c r="D2869" t="s">
        <v>22</v>
      </c>
      <c r="E2869">
        <v>68143</v>
      </c>
      <c r="F2869" s="5" t="s">
        <v>50</v>
      </c>
      <c r="G2869" s="5" t="s">
        <v>42</v>
      </c>
      <c r="H2869" s="5" t="s">
        <v>165</v>
      </c>
      <c r="I2869" t="s">
        <v>44</v>
      </c>
      <c r="J2869" t="s">
        <v>157</v>
      </c>
      <c r="K2869">
        <v>50</v>
      </c>
      <c r="L2869" s="5" t="s">
        <v>5815</v>
      </c>
      <c r="M2869" s="5" t="s">
        <v>54</v>
      </c>
      <c r="N2869">
        <v>2</v>
      </c>
      <c r="O2869" t="s">
        <v>78</v>
      </c>
      <c r="P2869" s="1">
        <v>45655</v>
      </c>
      <c r="Q2869" s="1">
        <v>45695</v>
      </c>
      <c r="R2869">
        <v>560</v>
      </c>
      <c r="S2869" s="4">
        <v>9.1999999999999993</v>
      </c>
      <c r="T2869" t="s">
        <v>108</v>
      </c>
    </row>
    <row r="2870" spans="1:20" x14ac:dyDescent="0.35">
      <c r="A2870" t="s">
        <v>5816</v>
      </c>
      <c r="B2870" s="5" t="s">
        <v>57</v>
      </c>
      <c r="C2870" s="6">
        <v>74136</v>
      </c>
      <c r="D2870" t="s">
        <v>22</v>
      </c>
      <c r="E2870">
        <v>74136</v>
      </c>
      <c r="F2870" s="5" t="s">
        <v>58</v>
      </c>
      <c r="G2870" s="5" t="s">
        <v>51</v>
      </c>
      <c r="H2870" s="5" t="s">
        <v>129</v>
      </c>
      <c r="I2870" t="s">
        <v>35</v>
      </c>
      <c r="J2870" t="s">
        <v>129</v>
      </c>
      <c r="K2870">
        <v>50</v>
      </c>
      <c r="L2870" s="5" t="s">
        <v>5817</v>
      </c>
      <c r="M2870" s="5" t="s">
        <v>54</v>
      </c>
      <c r="N2870">
        <v>1</v>
      </c>
      <c r="O2870" t="s">
        <v>46</v>
      </c>
      <c r="P2870" s="1">
        <v>45378</v>
      </c>
      <c r="Q2870" s="1">
        <v>45444</v>
      </c>
      <c r="R2870">
        <v>886</v>
      </c>
      <c r="S2870" s="4">
        <v>9.6</v>
      </c>
      <c r="T2870" t="s">
        <v>95</v>
      </c>
    </row>
    <row r="2871" spans="1:20" x14ac:dyDescent="0.35">
      <c r="A2871" t="s">
        <v>5818</v>
      </c>
      <c r="B2871" s="5" t="s">
        <v>217</v>
      </c>
      <c r="C2871" s="6">
        <v>73619</v>
      </c>
      <c r="D2871" t="s">
        <v>41</v>
      </c>
      <c r="E2871">
        <v>62576</v>
      </c>
      <c r="F2871" s="5" t="s">
        <v>58</v>
      </c>
      <c r="G2871" s="5" t="s">
        <v>42</v>
      </c>
      <c r="H2871" s="5" t="s">
        <v>60</v>
      </c>
      <c r="I2871" t="s">
        <v>35</v>
      </c>
      <c r="J2871" t="s">
        <v>313</v>
      </c>
      <c r="K2871">
        <v>0</v>
      </c>
      <c r="L2871" s="5" t="s">
        <v>5819</v>
      </c>
      <c r="M2871" s="5" t="s">
        <v>54</v>
      </c>
      <c r="N2871">
        <v>0</v>
      </c>
      <c r="O2871" t="s">
        <v>107</v>
      </c>
      <c r="P2871" s="1">
        <v>45683</v>
      </c>
      <c r="Q2871" s="1">
        <v>45751</v>
      </c>
      <c r="R2871">
        <v>1664</v>
      </c>
      <c r="S2871" s="4">
        <v>6.1</v>
      </c>
      <c r="T2871" t="s">
        <v>277</v>
      </c>
    </row>
    <row r="2872" spans="1:20" x14ac:dyDescent="0.35">
      <c r="A2872" t="s">
        <v>5820</v>
      </c>
      <c r="B2872" s="5" t="s">
        <v>28802</v>
      </c>
      <c r="C2872" s="6">
        <v>77655</v>
      </c>
      <c r="D2872" t="s">
        <v>22</v>
      </c>
      <c r="E2872">
        <v>77655</v>
      </c>
      <c r="F2872" s="5" t="s">
        <v>58</v>
      </c>
      <c r="G2872" s="5" t="s">
        <v>24</v>
      </c>
      <c r="H2872" s="5" t="s">
        <v>97</v>
      </c>
      <c r="I2872" t="s">
        <v>26</v>
      </c>
      <c r="J2872" t="s">
        <v>97</v>
      </c>
      <c r="K2872">
        <v>50</v>
      </c>
      <c r="L2872" s="5" t="s">
        <v>5821</v>
      </c>
      <c r="M2872" s="5" t="s">
        <v>70</v>
      </c>
      <c r="N2872">
        <v>0</v>
      </c>
      <c r="O2872" t="s">
        <v>147</v>
      </c>
      <c r="P2872" s="1">
        <v>45718</v>
      </c>
      <c r="Q2872" s="1">
        <v>45781</v>
      </c>
      <c r="R2872">
        <v>859</v>
      </c>
      <c r="S2872" s="4">
        <v>9.1</v>
      </c>
      <c r="T2872" t="s">
        <v>38</v>
      </c>
    </row>
    <row r="2873" spans="1:20" x14ac:dyDescent="0.35">
      <c r="A2873" t="s">
        <v>5822</v>
      </c>
      <c r="B2873" s="5" t="s">
        <v>217</v>
      </c>
      <c r="C2873" s="6">
        <v>123447</v>
      </c>
      <c r="D2873" t="s">
        <v>41</v>
      </c>
      <c r="E2873">
        <v>104930</v>
      </c>
      <c r="F2873" s="5" t="s">
        <v>66</v>
      </c>
      <c r="G2873" s="5" t="s">
        <v>51</v>
      </c>
      <c r="H2873" s="5" t="s">
        <v>151</v>
      </c>
      <c r="I2873" t="s">
        <v>44</v>
      </c>
      <c r="J2873" t="s">
        <v>151</v>
      </c>
      <c r="K2873">
        <v>50</v>
      </c>
      <c r="L2873" s="5" t="s">
        <v>5823</v>
      </c>
      <c r="M2873" s="5" t="s">
        <v>28</v>
      </c>
      <c r="N2873">
        <v>5</v>
      </c>
      <c r="O2873" t="s">
        <v>167</v>
      </c>
      <c r="P2873" s="1">
        <v>45617</v>
      </c>
      <c r="Q2873" s="1">
        <v>45685</v>
      </c>
      <c r="R2873">
        <v>2155</v>
      </c>
      <c r="S2873" s="4">
        <v>9</v>
      </c>
      <c r="T2873" t="s">
        <v>136</v>
      </c>
    </row>
    <row r="2874" spans="1:20" x14ac:dyDescent="0.35">
      <c r="A2874" t="s">
        <v>5824</v>
      </c>
      <c r="B2874" s="5" t="s">
        <v>28801</v>
      </c>
      <c r="C2874" s="6">
        <v>89174</v>
      </c>
      <c r="D2874" t="s">
        <v>22</v>
      </c>
      <c r="E2874">
        <v>89174</v>
      </c>
      <c r="F2874" s="5" t="s">
        <v>50</v>
      </c>
      <c r="G2874" s="5" t="s">
        <v>51</v>
      </c>
      <c r="H2874" s="5" t="s">
        <v>101</v>
      </c>
      <c r="I2874" t="s">
        <v>44</v>
      </c>
      <c r="J2874" t="s">
        <v>101</v>
      </c>
      <c r="K2874">
        <v>50</v>
      </c>
      <c r="L2874" s="5" t="s">
        <v>5825</v>
      </c>
      <c r="M2874" s="5" t="s">
        <v>54</v>
      </c>
      <c r="N2874">
        <v>4</v>
      </c>
      <c r="O2874" t="s">
        <v>78</v>
      </c>
      <c r="P2874" s="1">
        <v>45392</v>
      </c>
      <c r="Q2874" s="1">
        <v>45409</v>
      </c>
      <c r="R2874">
        <v>1358</v>
      </c>
      <c r="S2874" s="4">
        <v>7.6</v>
      </c>
      <c r="T2874" t="s">
        <v>136</v>
      </c>
    </row>
    <row r="2875" spans="1:20" x14ac:dyDescent="0.35">
      <c r="A2875" t="s">
        <v>5826</v>
      </c>
      <c r="B2875" s="5" t="s">
        <v>174</v>
      </c>
      <c r="C2875" s="6">
        <v>59752</v>
      </c>
      <c r="D2875" t="s">
        <v>22</v>
      </c>
      <c r="E2875">
        <v>59752</v>
      </c>
      <c r="F2875" s="5" t="s">
        <v>66</v>
      </c>
      <c r="G2875" s="5" t="s">
        <v>59</v>
      </c>
      <c r="H2875" s="5" t="s">
        <v>116</v>
      </c>
      <c r="I2875" t="s">
        <v>35</v>
      </c>
      <c r="J2875" t="s">
        <v>116</v>
      </c>
      <c r="K2875">
        <v>100</v>
      </c>
      <c r="L2875" s="5" t="s">
        <v>5827</v>
      </c>
      <c r="M2875" s="5" t="s">
        <v>28</v>
      </c>
      <c r="N2875">
        <v>8</v>
      </c>
      <c r="O2875" t="s">
        <v>167</v>
      </c>
      <c r="P2875" s="1">
        <v>45490</v>
      </c>
      <c r="Q2875" s="1">
        <v>45543</v>
      </c>
      <c r="R2875">
        <v>1777</v>
      </c>
      <c r="S2875" s="4">
        <v>6.7</v>
      </c>
      <c r="T2875" t="s">
        <v>136</v>
      </c>
    </row>
    <row r="2876" spans="1:20" x14ac:dyDescent="0.35">
      <c r="A2876" t="s">
        <v>5828</v>
      </c>
      <c r="B2876" s="5" t="s">
        <v>28802</v>
      </c>
      <c r="C2876" s="6">
        <v>82657</v>
      </c>
      <c r="D2876" t="s">
        <v>22</v>
      </c>
      <c r="E2876">
        <v>82657</v>
      </c>
      <c r="F2876" s="5" t="s">
        <v>58</v>
      </c>
      <c r="G2876" s="5" t="s">
        <v>59</v>
      </c>
      <c r="H2876" s="5" t="s">
        <v>101</v>
      </c>
      <c r="I2876" t="s">
        <v>26</v>
      </c>
      <c r="J2876" t="s">
        <v>101</v>
      </c>
      <c r="K2876">
        <v>100</v>
      </c>
      <c r="L2876" s="5" t="s">
        <v>5829</v>
      </c>
      <c r="M2876" s="5" t="s">
        <v>70</v>
      </c>
      <c r="N2876">
        <v>0</v>
      </c>
      <c r="O2876" t="s">
        <v>85</v>
      </c>
      <c r="P2876" s="1">
        <v>45674</v>
      </c>
      <c r="Q2876" s="1">
        <v>45730</v>
      </c>
      <c r="R2876">
        <v>1168</v>
      </c>
      <c r="S2876" s="4">
        <v>7.6</v>
      </c>
      <c r="T2876" t="s">
        <v>277</v>
      </c>
    </row>
    <row r="2877" spans="1:20" x14ac:dyDescent="0.35">
      <c r="A2877" t="s">
        <v>5830</v>
      </c>
      <c r="B2877" s="5" t="s">
        <v>174</v>
      </c>
      <c r="C2877" s="6">
        <v>60940</v>
      </c>
      <c r="D2877" t="s">
        <v>92</v>
      </c>
      <c r="E2877">
        <v>45705</v>
      </c>
      <c r="F2877" s="5" t="s">
        <v>58</v>
      </c>
      <c r="G2877" s="5" t="s">
        <v>51</v>
      </c>
      <c r="H2877" s="5" t="s">
        <v>93</v>
      </c>
      <c r="I2877" t="s">
        <v>26</v>
      </c>
      <c r="J2877" t="s">
        <v>93</v>
      </c>
      <c r="K2877">
        <v>50</v>
      </c>
      <c r="L2877" s="5" t="s">
        <v>5831</v>
      </c>
      <c r="M2877" s="5" t="s">
        <v>28</v>
      </c>
      <c r="N2877">
        <v>1</v>
      </c>
      <c r="O2877" t="s">
        <v>62</v>
      </c>
      <c r="P2877" s="1">
        <v>45716</v>
      </c>
      <c r="Q2877" s="1">
        <v>45777</v>
      </c>
      <c r="R2877">
        <v>1822</v>
      </c>
      <c r="S2877" s="4">
        <v>9.4</v>
      </c>
      <c r="T2877" t="s">
        <v>30</v>
      </c>
    </row>
    <row r="2878" spans="1:20" x14ac:dyDescent="0.35">
      <c r="A2878" t="s">
        <v>5832</v>
      </c>
      <c r="B2878" s="5" t="s">
        <v>162</v>
      </c>
      <c r="C2878" s="6">
        <v>147265</v>
      </c>
      <c r="D2878" t="s">
        <v>41</v>
      </c>
      <c r="E2878">
        <v>125175</v>
      </c>
      <c r="F2878" s="5" t="s">
        <v>23</v>
      </c>
      <c r="G2878" s="5" t="s">
        <v>59</v>
      </c>
      <c r="H2878" s="5" t="s">
        <v>43</v>
      </c>
      <c r="I2878" t="s">
        <v>26</v>
      </c>
      <c r="J2878" t="s">
        <v>410</v>
      </c>
      <c r="K2878">
        <v>50</v>
      </c>
      <c r="L2878" s="5" t="s">
        <v>5833</v>
      </c>
      <c r="M2878" s="5" t="s">
        <v>54</v>
      </c>
      <c r="N2878">
        <v>15</v>
      </c>
      <c r="O2878" t="s">
        <v>141</v>
      </c>
      <c r="P2878" s="1">
        <v>45393</v>
      </c>
      <c r="Q2878" s="1">
        <v>45443</v>
      </c>
      <c r="R2878">
        <v>1634</v>
      </c>
      <c r="S2878" s="4">
        <v>7.4</v>
      </c>
      <c r="T2878" t="s">
        <v>153</v>
      </c>
    </row>
    <row r="2879" spans="1:20" x14ac:dyDescent="0.35">
      <c r="A2879" t="s">
        <v>5834</v>
      </c>
      <c r="B2879" s="5" t="s">
        <v>28802</v>
      </c>
      <c r="C2879" s="6">
        <v>87462</v>
      </c>
      <c r="D2879" t="s">
        <v>22</v>
      </c>
      <c r="E2879">
        <v>87462</v>
      </c>
      <c r="F2879" s="5" t="s">
        <v>50</v>
      </c>
      <c r="G2879" s="5" t="s">
        <v>24</v>
      </c>
      <c r="H2879" s="5" t="s">
        <v>101</v>
      </c>
      <c r="I2879" t="s">
        <v>26</v>
      </c>
      <c r="J2879" t="s">
        <v>522</v>
      </c>
      <c r="K2879">
        <v>50</v>
      </c>
      <c r="L2879" s="5" t="s">
        <v>5835</v>
      </c>
      <c r="M2879" s="5" t="s">
        <v>28</v>
      </c>
      <c r="N2879">
        <v>4</v>
      </c>
      <c r="O2879" t="s">
        <v>107</v>
      </c>
      <c r="P2879" s="1">
        <v>45564</v>
      </c>
      <c r="Q2879" s="1">
        <v>45614</v>
      </c>
      <c r="R2879">
        <v>808</v>
      </c>
      <c r="S2879" s="4">
        <v>5.4</v>
      </c>
      <c r="T2879" t="s">
        <v>95</v>
      </c>
    </row>
    <row r="2880" spans="1:20" x14ac:dyDescent="0.35">
      <c r="A2880" t="s">
        <v>5836</v>
      </c>
      <c r="B2880" s="5" t="s">
        <v>105</v>
      </c>
      <c r="C2880" s="6">
        <v>203296</v>
      </c>
      <c r="D2880" t="s">
        <v>74</v>
      </c>
      <c r="E2880">
        <v>254120</v>
      </c>
      <c r="F2880" s="5" t="s">
        <v>23</v>
      </c>
      <c r="G2880" s="5" t="s">
        <v>51</v>
      </c>
      <c r="H2880" s="5" t="s">
        <v>75</v>
      </c>
      <c r="I2880" t="s">
        <v>44</v>
      </c>
      <c r="J2880" t="s">
        <v>75</v>
      </c>
      <c r="K2880">
        <v>0</v>
      </c>
      <c r="L2880" s="5" t="s">
        <v>5837</v>
      </c>
      <c r="M2880" s="5" t="s">
        <v>70</v>
      </c>
      <c r="N2880">
        <v>14</v>
      </c>
      <c r="O2880" t="s">
        <v>107</v>
      </c>
      <c r="P2880" s="1">
        <v>45352</v>
      </c>
      <c r="Q2880" s="1">
        <v>45394</v>
      </c>
      <c r="R2880">
        <v>1334</v>
      </c>
      <c r="S2880" s="4">
        <v>9.5</v>
      </c>
      <c r="T2880" t="s">
        <v>103</v>
      </c>
    </row>
    <row r="2881" spans="1:20" x14ac:dyDescent="0.35">
      <c r="A2881" t="s">
        <v>5838</v>
      </c>
      <c r="B2881" s="5" t="s">
        <v>28800</v>
      </c>
      <c r="C2881" s="6">
        <v>102443</v>
      </c>
      <c r="D2881" t="s">
        <v>22</v>
      </c>
      <c r="E2881">
        <v>102443</v>
      </c>
      <c r="F2881" s="5" t="s">
        <v>58</v>
      </c>
      <c r="G2881" s="5" t="s">
        <v>59</v>
      </c>
      <c r="H2881" s="5" t="s">
        <v>101</v>
      </c>
      <c r="I2881" t="s">
        <v>35</v>
      </c>
      <c r="J2881" t="s">
        <v>522</v>
      </c>
      <c r="K2881">
        <v>0</v>
      </c>
      <c r="L2881" s="5" t="s">
        <v>5839</v>
      </c>
      <c r="M2881" s="5" t="s">
        <v>54</v>
      </c>
      <c r="N2881">
        <v>0</v>
      </c>
      <c r="O2881" t="s">
        <v>71</v>
      </c>
      <c r="P2881" s="1">
        <v>45479</v>
      </c>
      <c r="Q2881" s="1">
        <v>45517</v>
      </c>
      <c r="R2881">
        <v>2438</v>
      </c>
      <c r="S2881" s="4">
        <v>5.9</v>
      </c>
      <c r="T2881" t="s">
        <v>30</v>
      </c>
    </row>
    <row r="2882" spans="1:20" x14ac:dyDescent="0.35">
      <c r="A2882" t="s">
        <v>5840</v>
      </c>
      <c r="B2882" s="5" t="s">
        <v>179</v>
      </c>
      <c r="C2882" s="6">
        <v>165965</v>
      </c>
      <c r="D2882" t="s">
        <v>65</v>
      </c>
      <c r="E2882">
        <v>215755</v>
      </c>
      <c r="F2882" s="5" t="s">
        <v>23</v>
      </c>
      <c r="G2882" s="5" t="s">
        <v>51</v>
      </c>
      <c r="H2882" s="5" t="s">
        <v>67</v>
      </c>
      <c r="I2882" t="s">
        <v>44</v>
      </c>
      <c r="J2882" t="s">
        <v>67</v>
      </c>
      <c r="K2882">
        <v>50</v>
      </c>
      <c r="L2882" s="5" t="s">
        <v>5841</v>
      </c>
      <c r="M2882" s="5" t="s">
        <v>70</v>
      </c>
      <c r="N2882">
        <v>14</v>
      </c>
      <c r="O2882" t="s">
        <v>112</v>
      </c>
      <c r="P2882" s="1">
        <v>45382</v>
      </c>
      <c r="Q2882" s="1">
        <v>45406</v>
      </c>
      <c r="R2882">
        <v>567</v>
      </c>
      <c r="S2882" s="4">
        <v>8.1</v>
      </c>
      <c r="T2882" t="s">
        <v>243</v>
      </c>
    </row>
    <row r="2883" spans="1:20" x14ac:dyDescent="0.35">
      <c r="A2883" t="s">
        <v>5842</v>
      </c>
      <c r="B2883" s="5" t="s">
        <v>49</v>
      </c>
      <c r="C2883" s="6">
        <v>142165</v>
      </c>
      <c r="D2883" t="s">
        <v>22</v>
      </c>
      <c r="E2883">
        <v>142165</v>
      </c>
      <c r="F2883" s="5" t="s">
        <v>66</v>
      </c>
      <c r="G2883" s="5" t="s">
        <v>59</v>
      </c>
      <c r="H2883" s="5" t="s">
        <v>191</v>
      </c>
      <c r="I2883" t="s">
        <v>26</v>
      </c>
      <c r="J2883" t="s">
        <v>354</v>
      </c>
      <c r="K2883">
        <v>0</v>
      </c>
      <c r="L2883" s="5" t="s">
        <v>5843</v>
      </c>
      <c r="M2883" s="5" t="s">
        <v>37</v>
      </c>
      <c r="N2883">
        <v>6</v>
      </c>
      <c r="O2883" t="s">
        <v>62</v>
      </c>
      <c r="P2883" s="1">
        <v>45573</v>
      </c>
      <c r="Q2883" s="1">
        <v>45638</v>
      </c>
      <c r="R2883">
        <v>544</v>
      </c>
      <c r="S2883" s="4">
        <v>8.6</v>
      </c>
      <c r="T2883" t="s">
        <v>95</v>
      </c>
    </row>
    <row r="2884" spans="1:20" x14ac:dyDescent="0.35">
      <c r="A2884" t="s">
        <v>5844</v>
      </c>
      <c r="B2884" s="5" t="s">
        <v>145</v>
      </c>
      <c r="C2884" s="6">
        <v>96944</v>
      </c>
      <c r="D2884" t="s">
        <v>65</v>
      </c>
      <c r="E2884">
        <v>126027</v>
      </c>
      <c r="F2884" s="5" t="s">
        <v>50</v>
      </c>
      <c r="G2884" s="5" t="s">
        <v>51</v>
      </c>
      <c r="H2884" s="5" t="s">
        <v>67</v>
      </c>
      <c r="I2884" t="s">
        <v>44</v>
      </c>
      <c r="J2884" t="s">
        <v>67</v>
      </c>
      <c r="K2884">
        <v>100</v>
      </c>
      <c r="L2884" s="5" t="s">
        <v>5845</v>
      </c>
      <c r="M2884" s="5" t="s">
        <v>28</v>
      </c>
      <c r="N2884">
        <v>4</v>
      </c>
      <c r="O2884" t="s">
        <v>85</v>
      </c>
      <c r="P2884" s="1">
        <v>45612</v>
      </c>
      <c r="Q2884" s="1">
        <v>45676</v>
      </c>
      <c r="R2884">
        <v>2107</v>
      </c>
      <c r="S2884" s="4">
        <v>6</v>
      </c>
      <c r="T2884" t="s">
        <v>47</v>
      </c>
    </row>
    <row r="2885" spans="1:20" x14ac:dyDescent="0.35">
      <c r="A2885" t="s">
        <v>5846</v>
      </c>
      <c r="B2885" s="5" t="s">
        <v>174</v>
      </c>
      <c r="C2885" s="6">
        <v>101791</v>
      </c>
      <c r="D2885" t="s">
        <v>22</v>
      </c>
      <c r="E2885">
        <v>101791</v>
      </c>
      <c r="F2885" s="5" t="s">
        <v>50</v>
      </c>
      <c r="G2885" s="5" t="s">
        <v>59</v>
      </c>
      <c r="H2885" s="5" t="s">
        <v>68</v>
      </c>
      <c r="I2885" t="s">
        <v>44</v>
      </c>
      <c r="J2885" t="s">
        <v>68</v>
      </c>
      <c r="K2885">
        <v>50</v>
      </c>
      <c r="L2885" s="5" t="s">
        <v>5847</v>
      </c>
      <c r="M2885" s="5" t="s">
        <v>37</v>
      </c>
      <c r="N2885">
        <v>2</v>
      </c>
      <c r="O2885" t="s">
        <v>71</v>
      </c>
      <c r="P2885" s="1">
        <v>45405</v>
      </c>
      <c r="Q2885" s="1">
        <v>45463</v>
      </c>
      <c r="R2885">
        <v>1704</v>
      </c>
      <c r="S2885" s="4">
        <v>7.1</v>
      </c>
      <c r="T2885" t="s">
        <v>118</v>
      </c>
    </row>
    <row r="2886" spans="1:20" x14ac:dyDescent="0.35">
      <c r="A2886" t="s">
        <v>5848</v>
      </c>
      <c r="B2886" s="5" t="s">
        <v>40</v>
      </c>
      <c r="C2886" s="6">
        <v>24801</v>
      </c>
      <c r="D2886" t="s">
        <v>22</v>
      </c>
      <c r="E2886">
        <v>24801</v>
      </c>
      <c r="F2886" s="5" t="s">
        <v>58</v>
      </c>
      <c r="G2886" s="5" t="s">
        <v>51</v>
      </c>
      <c r="H2886" s="5" t="s">
        <v>116</v>
      </c>
      <c r="I2886" t="s">
        <v>35</v>
      </c>
      <c r="J2886" t="s">
        <v>313</v>
      </c>
      <c r="K2886">
        <v>100</v>
      </c>
      <c r="L2886" s="5" t="s">
        <v>5849</v>
      </c>
      <c r="M2886" s="5" t="s">
        <v>37</v>
      </c>
      <c r="N2886">
        <v>1</v>
      </c>
      <c r="O2886" t="s">
        <v>172</v>
      </c>
      <c r="P2886" s="1">
        <v>45491</v>
      </c>
      <c r="Q2886" s="1">
        <v>45522</v>
      </c>
      <c r="R2886">
        <v>2393</v>
      </c>
      <c r="S2886" s="4">
        <v>5.5</v>
      </c>
      <c r="T2886" t="s">
        <v>79</v>
      </c>
    </row>
    <row r="2887" spans="1:20" x14ac:dyDescent="0.35">
      <c r="A2887" t="s">
        <v>5850</v>
      </c>
      <c r="B2887" s="5" t="s">
        <v>162</v>
      </c>
      <c r="C2887" s="6">
        <v>76230</v>
      </c>
      <c r="D2887" t="s">
        <v>22</v>
      </c>
      <c r="E2887">
        <v>76230</v>
      </c>
      <c r="F2887" s="5" t="s">
        <v>50</v>
      </c>
      <c r="G2887" s="5" t="s">
        <v>42</v>
      </c>
      <c r="H2887" s="5" t="s">
        <v>165</v>
      </c>
      <c r="I2887" t="s">
        <v>26</v>
      </c>
      <c r="J2887" t="s">
        <v>165</v>
      </c>
      <c r="K2887">
        <v>0</v>
      </c>
      <c r="L2887" s="5" t="s">
        <v>5851</v>
      </c>
      <c r="M2887" s="5" t="s">
        <v>70</v>
      </c>
      <c r="N2887">
        <v>3</v>
      </c>
      <c r="O2887" t="s">
        <v>141</v>
      </c>
      <c r="P2887" s="1">
        <v>45313</v>
      </c>
      <c r="Q2887" s="1">
        <v>45367</v>
      </c>
      <c r="R2887">
        <v>1380</v>
      </c>
      <c r="S2887" s="4">
        <v>8.1999999999999993</v>
      </c>
      <c r="T2887" t="s">
        <v>153</v>
      </c>
    </row>
    <row r="2888" spans="1:20" x14ac:dyDescent="0.35">
      <c r="A2888" t="s">
        <v>5852</v>
      </c>
      <c r="B2888" s="5" t="s">
        <v>28802</v>
      </c>
      <c r="C2888" s="6">
        <v>63817</v>
      </c>
      <c r="D2888" t="s">
        <v>74</v>
      </c>
      <c r="E2888">
        <v>79771</v>
      </c>
      <c r="F2888" s="5" t="s">
        <v>50</v>
      </c>
      <c r="G2888" s="5" t="s">
        <v>51</v>
      </c>
      <c r="H2888" s="5" t="s">
        <v>75</v>
      </c>
      <c r="I2888" t="s">
        <v>44</v>
      </c>
      <c r="J2888" t="s">
        <v>60</v>
      </c>
      <c r="K2888">
        <v>100</v>
      </c>
      <c r="L2888" s="5" t="s">
        <v>5853</v>
      </c>
      <c r="M2888" s="5" t="s">
        <v>37</v>
      </c>
      <c r="N2888">
        <v>3</v>
      </c>
      <c r="O2888" t="s">
        <v>85</v>
      </c>
      <c r="P2888" s="1">
        <v>45446</v>
      </c>
      <c r="Q2888" s="1">
        <v>45516</v>
      </c>
      <c r="R2888">
        <v>1787</v>
      </c>
      <c r="S2888" s="4">
        <v>6.4</v>
      </c>
      <c r="T2888" t="s">
        <v>243</v>
      </c>
    </row>
    <row r="2889" spans="1:20" x14ac:dyDescent="0.35">
      <c r="A2889" t="s">
        <v>5854</v>
      </c>
      <c r="B2889" s="5" t="s">
        <v>162</v>
      </c>
      <c r="C2889" s="6">
        <v>65577</v>
      </c>
      <c r="D2889" t="s">
        <v>41</v>
      </c>
      <c r="E2889">
        <v>55740</v>
      </c>
      <c r="F2889" s="5" t="s">
        <v>50</v>
      </c>
      <c r="G2889" s="5" t="s">
        <v>51</v>
      </c>
      <c r="H2889" s="5" t="s">
        <v>151</v>
      </c>
      <c r="I2889" t="s">
        <v>44</v>
      </c>
      <c r="J2889" t="s">
        <v>151</v>
      </c>
      <c r="K2889">
        <v>0</v>
      </c>
      <c r="L2889" s="5" t="s">
        <v>5855</v>
      </c>
      <c r="M2889" s="5" t="s">
        <v>28</v>
      </c>
      <c r="N2889">
        <v>3</v>
      </c>
      <c r="O2889" t="s">
        <v>135</v>
      </c>
      <c r="P2889" s="1">
        <v>45576</v>
      </c>
      <c r="Q2889" s="1">
        <v>45600</v>
      </c>
      <c r="R2889">
        <v>1471</v>
      </c>
      <c r="S2889" s="4">
        <v>7.3</v>
      </c>
      <c r="T2889" t="s">
        <v>30</v>
      </c>
    </row>
    <row r="2890" spans="1:20" x14ac:dyDescent="0.35">
      <c r="A2890" t="s">
        <v>5856</v>
      </c>
      <c r="B2890" s="5" t="s">
        <v>179</v>
      </c>
      <c r="C2890" s="6">
        <v>114972</v>
      </c>
      <c r="D2890" t="s">
        <v>33</v>
      </c>
      <c r="E2890">
        <v>12646920</v>
      </c>
      <c r="F2890" s="5" t="s">
        <v>50</v>
      </c>
      <c r="G2890" s="5" t="s">
        <v>59</v>
      </c>
      <c r="H2890" s="5" t="s">
        <v>34</v>
      </c>
      <c r="I2890" t="s">
        <v>26</v>
      </c>
      <c r="J2890" t="s">
        <v>34</v>
      </c>
      <c r="K2890">
        <v>100</v>
      </c>
      <c r="L2890" s="5" t="s">
        <v>5857</v>
      </c>
      <c r="M2890" s="5" t="s">
        <v>54</v>
      </c>
      <c r="N2890">
        <v>3</v>
      </c>
      <c r="O2890" t="s">
        <v>131</v>
      </c>
      <c r="P2890" s="1">
        <v>45316</v>
      </c>
      <c r="Q2890" s="1">
        <v>45375</v>
      </c>
      <c r="R2890">
        <v>1490</v>
      </c>
      <c r="S2890" s="4">
        <v>7.5</v>
      </c>
      <c r="T2890" t="s">
        <v>136</v>
      </c>
    </row>
    <row r="2891" spans="1:20" x14ac:dyDescent="0.35">
      <c r="A2891" t="s">
        <v>5858</v>
      </c>
      <c r="B2891" s="5" t="s">
        <v>28799</v>
      </c>
      <c r="C2891" s="6">
        <v>87185</v>
      </c>
      <c r="D2891" t="s">
        <v>41</v>
      </c>
      <c r="E2891">
        <v>74107</v>
      </c>
      <c r="F2891" s="5" t="s">
        <v>66</v>
      </c>
      <c r="G2891" s="5" t="s">
        <v>24</v>
      </c>
      <c r="H2891" s="5" t="s">
        <v>151</v>
      </c>
      <c r="I2891" t="s">
        <v>44</v>
      </c>
      <c r="J2891" t="s">
        <v>151</v>
      </c>
      <c r="K2891">
        <v>100</v>
      </c>
      <c r="L2891" s="5" t="s">
        <v>5859</v>
      </c>
      <c r="M2891" s="5" t="s">
        <v>54</v>
      </c>
      <c r="N2891">
        <v>9</v>
      </c>
      <c r="O2891" t="s">
        <v>85</v>
      </c>
      <c r="P2891" s="1">
        <v>45600</v>
      </c>
      <c r="Q2891" s="1">
        <v>45653</v>
      </c>
      <c r="R2891">
        <v>2477</v>
      </c>
      <c r="S2891" s="4">
        <v>8.8000000000000007</v>
      </c>
      <c r="T2891" t="s">
        <v>108</v>
      </c>
    </row>
    <row r="2892" spans="1:20" x14ac:dyDescent="0.35">
      <c r="A2892" t="s">
        <v>5860</v>
      </c>
      <c r="B2892" s="5" t="s">
        <v>100</v>
      </c>
      <c r="C2892" s="6">
        <v>212207</v>
      </c>
      <c r="D2892" t="s">
        <v>120</v>
      </c>
      <c r="E2892">
        <v>190986</v>
      </c>
      <c r="F2892" s="5" t="s">
        <v>66</v>
      </c>
      <c r="G2892" s="5" t="s">
        <v>42</v>
      </c>
      <c r="H2892" s="5" t="s">
        <v>121</v>
      </c>
      <c r="I2892" t="s">
        <v>26</v>
      </c>
      <c r="J2892" t="s">
        <v>121</v>
      </c>
      <c r="K2892">
        <v>100</v>
      </c>
      <c r="L2892" s="5" t="s">
        <v>5861</v>
      </c>
      <c r="M2892" s="5" t="s">
        <v>54</v>
      </c>
      <c r="N2892">
        <v>8</v>
      </c>
      <c r="O2892" t="s">
        <v>78</v>
      </c>
      <c r="P2892" s="1">
        <v>45487</v>
      </c>
      <c r="Q2892" s="1">
        <v>45528</v>
      </c>
      <c r="R2892">
        <v>519</v>
      </c>
      <c r="S2892" s="4">
        <v>6.9</v>
      </c>
      <c r="T2892" t="s">
        <v>153</v>
      </c>
    </row>
    <row r="2893" spans="1:20" x14ac:dyDescent="0.35">
      <c r="A2893" t="s">
        <v>5862</v>
      </c>
      <c r="B2893" s="5" t="s">
        <v>91</v>
      </c>
      <c r="C2893" s="6">
        <v>90028</v>
      </c>
      <c r="D2893" t="s">
        <v>22</v>
      </c>
      <c r="E2893">
        <v>90028</v>
      </c>
      <c r="F2893" s="5" t="s">
        <v>58</v>
      </c>
      <c r="G2893" s="5" t="s">
        <v>24</v>
      </c>
      <c r="H2893" s="5" t="s">
        <v>97</v>
      </c>
      <c r="I2893" t="s">
        <v>35</v>
      </c>
      <c r="J2893" t="s">
        <v>97</v>
      </c>
      <c r="K2893">
        <v>50</v>
      </c>
      <c r="L2893" s="5" t="s">
        <v>5863</v>
      </c>
      <c r="M2893" s="5" t="s">
        <v>28</v>
      </c>
      <c r="N2893">
        <v>1</v>
      </c>
      <c r="O2893" t="s">
        <v>131</v>
      </c>
      <c r="P2893" s="1">
        <v>45650</v>
      </c>
      <c r="Q2893" s="1">
        <v>45676</v>
      </c>
      <c r="R2893">
        <v>2044</v>
      </c>
      <c r="S2893" s="4">
        <v>7.2</v>
      </c>
      <c r="T2893" t="s">
        <v>95</v>
      </c>
    </row>
    <row r="2894" spans="1:20" x14ac:dyDescent="0.35">
      <c r="A2894" t="s">
        <v>5864</v>
      </c>
      <c r="B2894" s="5" t="s">
        <v>28799</v>
      </c>
      <c r="C2894" s="6">
        <v>156876</v>
      </c>
      <c r="D2894" t="s">
        <v>33</v>
      </c>
      <c r="E2894">
        <v>17256360</v>
      </c>
      <c r="F2894" s="5" t="s">
        <v>66</v>
      </c>
      <c r="G2894" s="5" t="s">
        <v>24</v>
      </c>
      <c r="H2894" s="5" t="s">
        <v>34</v>
      </c>
      <c r="I2894" t="s">
        <v>35</v>
      </c>
      <c r="J2894" t="s">
        <v>129</v>
      </c>
      <c r="K2894">
        <v>100</v>
      </c>
      <c r="L2894" s="5" t="s">
        <v>5865</v>
      </c>
      <c r="M2894" s="5" t="s">
        <v>54</v>
      </c>
      <c r="N2894">
        <v>5</v>
      </c>
      <c r="O2894" t="s">
        <v>78</v>
      </c>
      <c r="P2894" s="1">
        <v>45514</v>
      </c>
      <c r="Q2894" s="1">
        <v>45532</v>
      </c>
      <c r="R2894">
        <v>1727</v>
      </c>
      <c r="S2894" s="4">
        <v>8.8000000000000007</v>
      </c>
      <c r="T2894" t="s">
        <v>136</v>
      </c>
    </row>
    <row r="2895" spans="1:20" x14ac:dyDescent="0.35">
      <c r="A2895" t="s">
        <v>5866</v>
      </c>
      <c r="B2895" s="5" t="s">
        <v>73</v>
      </c>
      <c r="C2895" s="6">
        <v>116522</v>
      </c>
      <c r="D2895" t="s">
        <v>22</v>
      </c>
      <c r="E2895">
        <v>116522</v>
      </c>
      <c r="F2895" s="5" t="s">
        <v>66</v>
      </c>
      <c r="G2895" s="5" t="s">
        <v>42</v>
      </c>
      <c r="H2895" s="5" t="s">
        <v>165</v>
      </c>
      <c r="I2895" t="s">
        <v>35</v>
      </c>
      <c r="J2895" t="s">
        <v>165</v>
      </c>
      <c r="K2895">
        <v>0</v>
      </c>
      <c r="L2895" s="5" t="s">
        <v>5867</v>
      </c>
      <c r="M2895" s="5" t="s">
        <v>54</v>
      </c>
      <c r="N2895">
        <v>6</v>
      </c>
      <c r="O2895" t="s">
        <v>172</v>
      </c>
      <c r="P2895" s="1">
        <v>45371</v>
      </c>
      <c r="Q2895" s="1">
        <v>45421</v>
      </c>
      <c r="R2895">
        <v>2027</v>
      </c>
      <c r="S2895" s="4">
        <v>8.6999999999999993</v>
      </c>
      <c r="T2895" t="s">
        <v>136</v>
      </c>
    </row>
    <row r="2896" spans="1:20" x14ac:dyDescent="0.35">
      <c r="A2896" t="s">
        <v>5868</v>
      </c>
      <c r="B2896" s="5" t="s">
        <v>145</v>
      </c>
      <c r="C2896" s="6">
        <v>156992</v>
      </c>
      <c r="D2896" t="s">
        <v>74</v>
      </c>
      <c r="E2896">
        <v>196240</v>
      </c>
      <c r="F2896" s="5" t="s">
        <v>66</v>
      </c>
      <c r="G2896" s="5" t="s">
        <v>59</v>
      </c>
      <c r="H2896" s="5" t="s">
        <v>75</v>
      </c>
      <c r="I2896" t="s">
        <v>35</v>
      </c>
      <c r="J2896" t="s">
        <v>97</v>
      </c>
      <c r="K2896">
        <v>0</v>
      </c>
      <c r="L2896" s="5" t="s">
        <v>5869</v>
      </c>
      <c r="M2896" s="5" t="s">
        <v>28</v>
      </c>
      <c r="N2896">
        <v>6</v>
      </c>
      <c r="O2896" t="s">
        <v>71</v>
      </c>
      <c r="P2896" s="1">
        <v>45685</v>
      </c>
      <c r="Q2896" s="1">
        <v>45721</v>
      </c>
      <c r="R2896">
        <v>2468</v>
      </c>
      <c r="S2896" s="4">
        <v>9.3000000000000007</v>
      </c>
      <c r="T2896" t="s">
        <v>210</v>
      </c>
    </row>
    <row r="2897" spans="1:20" x14ac:dyDescent="0.35">
      <c r="A2897" t="s">
        <v>5870</v>
      </c>
      <c r="B2897" s="5" t="s">
        <v>28802</v>
      </c>
      <c r="C2897" s="6">
        <v>86246</v>
      </c>
      <c r="D2897" t="s">
        <v>22</v>
      </c>
      <c r="E2897">
        <v>86246</v>
      </c>
      <c r="F2897" s="5" t="s">
        <v>58</v>
      </c>
      <c r="G2897" s="5" t="s">
        <v>24</v>
      </c>
      <c r="H2897" s="5" t="s">
        <v>25</v>
      </c>
      <c r="I2897" t="s">
        <v>35</v>
      </c>
      <c r="J2897" t="s">
        <v>97</v>
      </c>
      <c r="K2897">
        <v>0</v>
      </c>
      <c r="L2897" s="5" t="s">
        <v>5871</v>
      </c>
      <c r="M2897" s="5" t="s">
        <v>54</v>
      </c>
      <c r="N2897">
        <v>0</v>
      </c>
      <c r="O2897" t="s">
        <v>135</v>
      </c>
      <c r="P2897" s="1">
        <v>45534</v>
      </c>
      <c r="Q2897" s="1">
        <v>45550</v>
      </c>
      <c r="R2897">
        <v>1034</v>
      </c>
      <c r="S2897" s="4">
        <v>5</v>
      </c>
      <c r="T2897" t="s">
        <v>95</v>
      </c>
    </row>
    <row r="2898" spans="1:20" x14ac:dyDescent="0.35">
      <c r="A2898" t="s">
        <v>5872</v>
      </c>
      <c r="B2898" s="5" t="s">
        <v>28802</v>
      </c>
      <c r="C2898" s="6">
        <v>71217</v>
      </c>
      <c r="D2898" t="s">
        <v>41</v>
      </c>
      <c r="E2898">
        <v>60534</v>
      </c>
      <c r="F2898" s="5" t="s">
        <v>58</v>
      </c>
      <c r="G2898" s="5" t="s">
        <v>42</v>
      </c>
      <c r="H2898" s="5" t="s">
        <v>151</v>
      </c>
      <c r="I2898" t="s">
        <v>26</v>
      </c>
      <c r="J2898" t="s">
        <v>191</v>
      </c>
      <c r="K2898">
        <v>0</v>
      </c>
      <c r="L2898" s="5" t="s">
        <v>5873</v>
      </c>
      <c r="M2898" s="5" t="s">
        <v>54</v>
      </c>
      <c r="N2898">
        <v>1</v>
      </c>
      <c r="O2898" t="s">
        <v>147</v>
      </c>
      <c r="P2898" s="1">
        <v>45639</v>
      </c>
      <c r="Q2898" s="1">
        <v>45665</v>
      </c>
      <c r="R2898">
        <v>2027</v>
      </c>
      <c r="S2898" s="4">
        <v>7.4</v>
      </c>
      <c r="T2898" t="s">
        <v>136</v>
      </c>
    </row>
    <row r="2899" spans="1:20" x14ac:dyDescent="0.35">
      <c r="A2899" t="s">
        <v>5874</v>
      </c>
      <c r="B2899" s="5" t="s">
        <v>73</v>
      </c>
      <c r="C2899" s="6">
        <v>206746</v>
      </c>
      <c r="D2899" t="s">
        <v>41</v>
      </c>
      <c r="E2899">
        <v>175734</v>
      </c>
      <c r="F2899" s="5" t="s">
        <v>23</v>
      </c>
      <c r="G2899" s="5" t="s">
        <v>42</v>
      </c>
      <c r="H2899" s="5" t="s">
        <v>126</v>
      </c>
      <c r="I2899" t="s">
        <v>35</v>
      </c>
      <c r="J2899" t="s">
        <v>126</v>
      </c>
      <c r="K2899">
        <v>100</v>
      </c>
      <c r="L2899" s="5" t="s">
        <v>5875</v>
      </c>
      <c r="M2899" s="5" t="s">
        <v>28</v>
      </c>
      <c r="N2899">
        <v>14</v>
      </c>
      <c r="O2899" t="s">
        <v>88</v>
      </c>
      <c r="P2899" s="1">
        <v>45434</v>
      </c>
      <c r="Q2899" s="1">
        <v>45467</v>
      </c>
      <c r="R2899">
        <v>1248</v>
      </c>
      <c r="S2899" s="4">
        <v>8.6999999999999993</v>
      </c>
      <c r="T2899" t="s">
        <v>243</v>
      </c>
    </row>
    <row r="2900" spans="1:20" x14ac:dyDescent="0.35">
      <c r="A2900" t="s">
        <v>5876</v>
      </c>
      <c r="B2900" s="5" t="s">
        <v>73</v>
      </c>
      <c r="C2900" s="6">
        <v>169673</v>
      </c>
      <c r="D2900" t="s">
        <v>41</v>
      </c>
      <c r="E2900">
        <v>144222</v>
      </c>
      <c r="F2900" s="5" t="s">
        <v>23</v>
      </c>
      <c r="G2900" s="5" t="s">
        <v>51</v>
      </c>
      <c r="H2900" s="5" t="s">
        <v>126</v>
      </c>
      <c r="I2900" t="s">
        <v>44</v>
      </c>
      <c r="J2900" t="s">
        <v>186</v>
      </c>
      <c r="K2900">
        <v>100</v>
      </c>
      <c r="L2900" s="5" t="s">
        <v>5877</v>
      </c>
      <c r="M2900" s="5" t="s">
        <v>54</v>
      </c>
      <c r="N2900">
        <v>17</v>
      </c>
      <c r="O2900" t="s">
        <v>71</v>
      </c>
      <c r="P2900" s="1">
        <v>45333</v>
      </c>
      <c r="Q2900" s="1">
        <v>45383</v>
      </c>
      <c r="R2900">
        <v>749</v>
      </c>
      <c r="S2900" s="4">
        <v>8.9</v>
      </c>
      <c r="T2900" t="s">
        <v>243</v>
      </c>
    </row>
    <row r="2901" spans="1:20" x14ac:dyDescent="0.35">
      <c r="A2901" t="s">
        <v>5878</v>
      </c>
      <c r="B2901" s="5" t="s">
        <v>28799</v>
      </c>
      <c r="C2901" s="6">
        <v>144440</v>
      </c>
      <c r="D2901" t="s">
        <v>92</v>
      </c>
      <c r="E2901">
        <v>108330</v>
      </c>
      <c r="F2901" s="5" t="s">
        <v>23</v>
      </c>
      <c r="G2901" s="5" t="s">
        <v>51</v>
      </c>
      <c r="H2901" s="5" t="s">
        <v>93</v>
      </c>
      <c r="I2901" t="s">
        <v>44</v>
      </c>
      <c r="J2901" t="s">
        <v>93</v>
      </c>
      <c r="K2901">
        <v>0</v>
      </c>
      <c r="L2901" s="5" t="s">
        <v>5879</v>
      </c>
      <c r="M2901" s="5" t="s">
        <v>28</v>
      </c>
      <c r="N2901">
        <v>16</v>
      </c>
      <c r="O2901" t="s">
        <v>78</v>
      </c>
      <c r="P2901" s="1">
        <v>45585</v>
      </c>
      <c r="Q2901" s="1">
        <v>45615</v>
      </c>
      <c r="R2901">
        <v>1944</v>
      </c>
      <c r="S2901" s="4">
        <v>5.2</v>
      </c>
      <c r="T2901" t="s">
        <v>55</v>
      </c>
    </row>
    <row r="2902" spans="1:20" x14ac:dyDescent="0.35">
      <c r="A2902" t="s">
        <v>5880</v>
      </c>
      <c r="B2902" s="5" t="s">
        <v>91</v>
      </c>
      <c r="C2902" s="6">
        <v>153212</v>
      </c>
      <c r="D2902" t="s">
        <v>41</v>
      </c>
      <c r="E2902">
        <v>130230</v>
      </c>
      <c r="F2902" s="5" t="s">
        <v>23</v>
      </c>
      <c r="G2902" s="5" t="s">
        <v>59</v>
      </c>
      <c r="H2902" s="5" t="s">
        <v>60</v>
      </c>
      <c r="I2902" t="s">
        <v>35</v>
      </c>
      <c r="J2902" t="s">
        <v>60</v>
      </c>
      <c r="K2902">
        <v>100</v>
      </c>
      <c r="L2902" s="5" t="s">
        <v>5881</v>
      </c>
      <c r="M2902" s="5" t="s">
        <v>54</v>
      </c>
      <c r="N2902">
        <v>16</v>
      </c>
      <c r="O2902" t="s">
        <v>141</v>
      </c>
      <c r="P2902" s="1">
        <v>45610</v>
      </c>
      <c r="Q2902" s="1">
        <v>45658</v>
      </c>
      <c r="R2902">
        <v>1882</v>
      </c>
      <c r="S2902" s="4">
        <v>5.3</v>
      </c>
      <c r="T2902" t="s">
        <v>153</v>
      </c>
    </row>
    <row r="2903" spans="1:20" x14ac:dyDescent="0.35">
      <c r="A2903" t="s">
        <v>5882</v>
      </c>
      <c r="B2903" s="5" t="s">
        <v>32</v>
      </c>
      <c r="C2903" s="6">
        <v>204044</v>
      </c>
      <c r="D2903" t="s">
        <v>41</v>
      </c>
      <c r="E2903">
        <v>173437</v>
      </c>
      <c r="F2903" s="5" t="s">
        <v>23</v>
      </c>
      <c r="G2903" s="5" t="s">
        <v>51</v>
      </c>
      <c r="H2903" s="5" t="s">
        <v>60</v>
      </c>
      <c r="I2903" t="s">
        <v>44</v>
      </c>
      <c r="J2903" t="s">
        <v>60</v>
      </c>
      <c r="K2903">
        <v>0</v>
      </c>
      <c r="L2903" s="5" t="s">
        <v>5883</v>
      </c>
      <c r="M2903" s="5" t="s">
        <v>54</v>
      </c>
      <c r="N2903">
        <v>10</v>
      </c>
      <c r="O2903" t="s">
        <v>131</v>
      </c>
      <c r="P2903" s="1">
        <v>45621</v>
      </c>
      <c r="Q2903" s="1">
        <v>45688</v>
      </c>
      <c r="R2903">
        <v>788</v>
      </c>
      <c r="S2903" s="4">
        <v>9.1</v>
      </c>
      <c r="T2903" t="s">
        <v>210</v>
      </c>
    </row>
    <row r="2904" spans="1:20" x14ac:dyDescent="0.35">
      <c r="A2904" t="s">
        <v>5884</v>
      </c>
      <c r="B2904" s="5" t="s">
        <v>179</v>
      </c>
      <c r="C2904" s="6">
        <v>151754</v>
      </c>
      <c r="D2904" t="s">
        <v>41</v>
      </c>
      <c r="E2904">
        <v>128991</v>
      </c>
      <c r="F2904" s="5" t="s">
        <v>66</v>
      </c>
      <c r="G2904" s="5" t="s">
        <v>59</v>
      </c>
      <c r="H2904" s="5" t="s">
        <v>43</v>
      </c>
      <c r="I2904" t="s">
        <v>35</v>
      </c>
      <c r="J2904" t="s">
        <v>43</v>
      </c>
      <c r="K2904">
        <v>100</v>
      </c>
      <c r="L2904" s="5" t="s">
        <v>5885</v>
      </c>
      <c r="M2904" s="5" t="s">
        <v>37</v>
      </c>
      <c r="N2904">
        <v>7</v>
      </c>
      <c r="O2904" t="s">
        <v>147</v>
      </c>
      <c r="P2904" s="1">
        <v>45777</v>
      </c>
      <c r="Q2904" s="1">
        <v>45843</v>
      </c>
      <c r="R2904">
        <v>966</v>
      </c>
      <c r="S2904" s="4">
        <v>7.8</v>
      </c>
      <c r="T2904" t="s">
        <v>47</v>
      </c>
    </row>
    <row r="2905" spans="1:20" x14ac:dyDescent="0.35">
      <c r="A2905" t="s">
        <v>5886</v>
      </c>
      <c r="B2905" s="5" t="s">
        <v>49</v>
      </c>
      <c r="C2905" s="6">
        <v>31800</v>
      </c>
      <c r="D2905" t="s">
        <v>22</v>
      </c>
      <c r="E2905">
        <v>31800</v>
      </c>
      <c r="F2905" s="5" t="s">
        <v>50</v>
      </c>
      <c r="G2905" s="5" t="s">
        <v>59</v>
      </c>
      <c r="H2905" s="5" t="s">
        <v>116</v>
      </c>
      <c r="I2905" t="s">
        <v>26</v>
      </c>
      <c r="J2905" t="s">
        <v>116</v>
      </c>
      <c r="K2905">
        <v>0</v>
      </c>
      <c r="L2905" s="5" t="s">
        <v>5887</v>
      </c>
      <c r="M2905" s="5" t="s">
        <v>28</v>
      </c>
      <c r="N2905">
        <v>3</v>
      </c>
      <c r="O2905" t="s">
        <v>78</v>
      </c>
      <c r="P2905" s="1">
        <v>45303</v>
      </c>
      <c r="Q2905" s="1">
        <v>45350</v>
      </c>
      <c r="R2905">
        <v>977</v>
      </c>
      <c r="S2905" s="4">
        <v>8.8000000000000007</v>
      </c>
      <c r="T2905" t="s">
        <v>136</v>
      </c>
    </row>
    <row r="2906" spans="1:20" x14ac:dyDescent="0.35">
      <c r="A2906" t="s">
        <v>5888</v>
      </c>
      <c r="B2906" s="5" t="s">
        <v>28800</v>
      </c>
      <c r="C2906" s="6">
        <v>58310</v>
      </c>
      <c r="D2906" t="s">
        <v>33</v>
      </c>
      <c r="E2906">
        <v>6414100</v>
      </c>
      <c r="F2906" s="5" t="s">
        <v>58</v>
      </c>
      <c r="G2906" s="5" t="s">
        <v>51</v>
      </c>
      <c r="H2906" s="5" t="s">
        <v>34</v>
      </c>
      <c r="I2906" t="s">
        <v>26</v>
      </c>
      <c r="J2906" t="s">
        <v>34</v>
      </c>
      <c r="K2906">
        <v>0</v>
      </c>
      <c r="L2906" s="5" t="s">
        <v>5889</v>
      </c>
      <c r="M2906" s="5" t="s">
        <v>37</v>
      </c>
      <c r="N2906">
        <v>0</v>
      </c>
      <c r="O2906" t="s">
        <v>167</v>
      </c>
      <c r="P2906" s="1">
        <v>45557</v>
      </c>
      <c r="Q2906" s="1">
        <v>45605</v>
      </c>
      <c r="R2906">
        <v>2121</v>
      </c>
      <c r="S2906" s="4">
        <v>9.9</v>
      </c>
      <c r="T2906" t="s">
        <v>30</v>
      </c>
    </row>
    <row r="2907" spans="1:20" x14ac:dyDescent="0.35">
      <c r="A2907" t="s">
        <v>5890</v>
      </c>
      <c r="B2907" s="5" t="s">
        <v>28802</v>
      </c>
      <c r="C2907" s="6">
        <v>56624</v>
      </c>
      <c r="D2907" t="s">
        <v>22</v>
      </c>
      <c r="E2907">
        <v>56624</v>
      </c>
      <c r="F2907" s="5" t="s">
        <v>58</v>
      </c>
      <c r="G2907" s="5" t="s">
        <v>51</v>
      </c>
      <c r="H2907" s="5" t="s">
        <v>165</v>
      </c>
      <c r="I2907" t="s">
        <v>35</v>
      </c>
      <c r="J2907" t="s">
        <v>93</v>
      </c>
      <c r="K2907">
        <v>100</v>
      </c>
      <c r="L2907" s="5" t="s">
        <v>5891</v>
      </c>
      <c r="M2907" s="5" t="s">
        <v>37</v>
      </c>
      <c r="N2907">
        <v>1</v>
      </c>
      <c r="O2907" t="s">
        <v>88</v>
      </c>
      <c r="P2907" s="1">
        <v>45629</v>
      </c>
      <c r="Q2907" s="1">
        <v>45653</v>
      </c>
      <c r="R2907">
        <v>2253</v>
      </c>
      <c r="S2907" s="4">
        <v>8.6</v>
      </c>
      <c r="T2907" t="s">
        <v>38</v>
      </c>
    </row>
    <row r="2908" spans="1:20" x14ac:dyDescent="0.35">
      <c r="A2908" t="s">
        <v>5892</v>
      </c>
      <c r="B2908" s="5" t="s">
        <v>28800</v>
      </c>
      <c r="C2908" s="6">
        <v>150671</v>
      </c>
      <c r="D2908" t="s">
        <v>33</v>
      </c>
      <c r="E2908">
        <v>16573810</v>
      </c>
      <c r="F2908" s="5" t="s">
        <v>66</v>
      </c>
      <c r="G2908" s="5" t="s">
        <v>59</v>
      </c>
      <c r="H2908" s="5" t="s">
        <v>34</v>
      </c>
      <c r="I2908" t="s">
        <v>35</v>
      </c>
      <c r="J2908" t="s">
        <v>97</v>
      </c>
      <c r="K2908">
        <v>50</v>
      </c>
      <c r="L2908" s="5" t="s">
        <v>5893</v>
      </c>
      <c r="M2908" s="5" t="s">
        <v>37</v>
      </c>
      <c r="N2908">
        <v>6</v>
      </c>
      <c r="O2908" t="s">
        <v>78</v>
      </c>
      <c r="P2908" s="1">
        <v>45415</v>
      </c>
      <c r="Q2908" s="1">
        <v>45480</v>
      </c>
      <c r="R2908">
        <v>2248</v>
      </c>
      <c r="S2908" s="4">
        <v>6.4</v>
      </c>
      <c r="T2908" t="s">
        <v>47</v>
      </c>
    </row>
    <row r="2909" spans="1:20" x14ac:dyDescent="0.35">
      <c r="A2909" t="s">
        <v>5894</v>
      </c>
      <c r="B2909" s="5" t="s">
        <v>100</v>
      </c>
      <c r="C2909" s="6">
        <v>202936</v>
      </c>
      <c r="D2909" t="s">
        <v>92</v>
      </c>
      <c r="E2909">
        <v>152202</v>
      </c>
      <c r="F2909" s="5" t="s">
        <v>23</v>
      </c>
      <c r="G2909" s="5" t="s">
        <v>42</v>
      </c>
      <c r="H2909" s="5" t="s">
        <v>93</v>
      </c>
      <c r="I2909" t="s">
        <v>44</v>
      </c>
      <c r="J2909" t="s">
        <v>93</v>
      </c>
      <c r="K2909">
        <v>50</v>
      </c>
      <c r="L2909" s="5" t="s">
        <v>5895</v>
      </c>
      <c r="M2909" s="5" t="s">
        <v>28</v>
      </c>
      <c r="N2909">
        <v>15</v>
      </c>
      <c r="O2909" t="s">
        <v>29</v>
      </c>
      <c r="P2909" s="1">
        <v>45717</v>
      </c>
      <c r="Q2909" s="1">
        <v>45746</v>
      </c>
      <c r="R2909">
        <v>1479</v>
      </c>
      <c r="S2909" s="4">
        <v>8</v>
      </c>
      <c r="T2909" t="s">
        <v>79</v>
      </c>
    </row>
    <row r="2910" spans="1:20" x14ac:dyDescent="0.35">
      <c r="A2910" t="s">
        <v>5896</v>
      </c>
      <c r="B2910" s="5" t="s">
        <v>91</v>
      </c>
      <c r="C2910" s="6">
        <v>162469</v>
      </c>
      <c r="D2910" t="s">
        <v>81</v>
      </c>
      <c r="E2910">
        <v>219333</v>
      </c>
      <c r="F2910" s="5" t="s">
        <v>66</v>
      </c>
      <c r="G2910" s="5" t="s">
        <v>51</v>
      </c>
      <c r="H2910" s="5" t="s">
        <v>82</v>
      </c>
      <c r="I2910" t="s">
        <v>35</v>
      </c>
      <c r="J2910" t="s">
        <v>82</v>
      </c>
      <c r="K2910">
        <v>50</v>
      </c>
      <c r="L2910" s="5" t="s">
        <v>5897</v>
      </c>
      <c r="M2910" s="5" t="s">
        <v>70</v>
      </c>
      <c r="N2910">
        <v>9</v>
      </c>
      <c r="O2910" t="s">
        <v>62</v>
      </c>
      <c r="P2910" s="1">
        <v>45748</v>
      </c>
      <c r="Q2910" s="1">
        <v>45803</v>
      </c>
      <c r="R2910">
        <v>2079</v>
      </c>
      <c r="S2910" s="4">
        <v>5.2</v>
      </c>
      <c r="T2910" t="s">
        <v>153</v>
      </c>
    </row>
    <row r="2911" spans="1:20" x14ac:dyDescent="0.35">
      <c r="A2911" t="s">
        <v>5898</v>
      </c>
      <c r="B2911" s="5" t="s">
        <v>57</v>
      </c>
      <c r="C2911" s="6">
        <v>212416</v>
      </c>
      <c r="D2911" t="s">
        <v>22</v>
      </c>
      <c r="E2911">
        <v>212416</v>
      </c>
      <c r="F2911" s="5" t="s">
        <v>23</v>
      </c>
      <c r="G2911" s="5" t="s">
        <v>42</v>
      </c>
      <c r="H2911" s="5" t="s">
        <v>68</v>
      </c>
      <c r="I2911" t="s">
        <v>35</v>
      </c>
      <c r="J2911" t="s">
        <v>68</v>
      </c>
      <c r="K2911">
        <v>50</v>
      </c>
      <c r="L2911" s="5" t="s">
        <v>5899</v>
      </c>
      <c r="M2911" s="5" t="s">
        <v>54</v>
      </c>
      <c r="N2911">
        <v>15</v>
      </c>
      <c r="O2911" t="s">
        <v>78</v>
      </c>
      <c r="P2911" s="1">
        <v>45431</v>
      </c>
      <c r="Q2911" s="1">
        <v>45448</v>
      </c>
      <c r="R2911">
        <v>1563</v>
      </c>
      <c r="S2911" s="4">
        <v>6.3</v>
      </c>
      <c r="T2911" t="s">
        <v>153</v>
      </c>
    </row>
    <row r="2912" spans="1:20" x14ac:dyDescent="0.35">
      <c r="A2912" t="s">
        <v>5900</v>
      </c>
      <c r="B2912" s="5" t="s">
        <v>57</v>
      </c>
      <c r="C2912" s="6">
        <v>109255</v>
      </c>
      <c r="D2912" t="s">
        <v>120</v>
      </c>
      <c r="E2912">
        <v>98330</v>
      </c>
      <c r="F2912" s="5" t="s">
        <v>50</v>
      </c>
      <c r="G2912" s="5" t="s">
        <v>24</v>
      </c>
      <c r="H2912" s="5" t="s">
        <v>121</v>
      </c>
      <c r="I2912" t="s">
        <v>44</v>
      </c>
      <c r="J2912" t="s">
        <v>121</v>
      </c>
      <c r="K2912">
        <v>50</v>
      </c>
      <c r="L2912" s="5" t="s">
        <v>5901</v>
      </c>
      <c r="M2912" s="5" t="s">
        <v>70</v>
      </c>
      <c r="N2912">
        <v>3</v>
      </c>
      <c r="O2912" t="s">
        <v>78</v>
      </c>
      <c r="P2912" s="1">
        <v>45611</v>
      </c>
      <c r="Q2912" s="1">
        <v>45660</v>
      </c>
      <c r="R2912">
        <v>2497</v>
      </c>
      <c r="S2912" s="4">
        <v>5.6</v>
      </c>
      <c r="T2912" t="s">
        <v>136</v>
      </c>
    </row>
    <row r="2913" spans="1:20" x14ac:dyDescent="0.35">
      <c r="A2913" t="s">
        <v>5902</v>
      </c>
      <c r="B2913" s="5" t="s">
        <v>32</v>
      </c>
      <c r="C2913" s="6">
        <v>88844</v>
      </c>
      <c r="D2913" t="s">
        <v>74</v>
      </c>
      <c r="E2913">
        <v>111055</v>
      </c>
      <c r="F2913" s="5" t="s">
        <v>50</v>
      </c>
      <c r="G2913" s="5" t="s">
        <v>59</v>
      </c>
      <c r="H2913" s="5" t="s">
        <v>75</v>
      </c>
      <c r="I2913" t="s">
        <v>44</v>
      </c>
      <c r="J2913" t="s">
        <v>75</v>
      </c>
      <c r="K2913">
        <v>0</v>
      </c>
      <c r="L2913" s="5" t="s">
        <v>5903</v>
      </c>
      <c r="M2913" s="5" t="s">
        <v>54</v>
      </c>
      <c r="N2913">
        <v>3</v>
      </c>
      <c r="O2913" t="s">
        <v>147</v>
      </c>
      <c r="P2913" s="1">
        <v>45317</v>
      </c>
      <c r="Q2913" s="1">
        <v>45348</v>
      </c>
      <c r="R2913">
        <v>2105</v>
      </c>
      <c r="S2913" s="4">
        <v>6.8</v>
      </c>
      <c r="T2913" t="s">
        <v>89</v>
      </c>
    </row>
    <row r="2914" spans="1:20" x14ac:dyDescent="0.35">
      <c r="A2914" t="s">
        <v>5904</v>
      </c>
      <c r="B2914" s="5" t="s">
        <v>40</v>
      </c>
      <c r="C2914" s="6">
        <v>113440</v>
      </c>
      <c r="D2914" t="s">
        <v>22</v>
      </c>
      <c r="E2914">
        <v>113440</v>
      </c>
      <c r="F2914" s="5" t="s">
        <v>66</v>
      </c>
      <c r="G2914" s="5" t="s">
        <v>24</v>
      </c>
      <c r="H2914" s="5" t="s">
        <v>165</v>
      </c>
      <c r="I2914" t="s">
        <v>26</v>
      </c>
      <c r="J2914" t="s">
        <v>192</v>
      </c>
      <c r="K2914">
        <v>50</v>
      </c>
      <c r="L2914" s="5" t="s">
        <v>5905</v>
      </c>
      <c r="M2914" s="5" t="s">
        <v>37</v>
      </c>
      <c r="N2914">
        <v>9</v>
      </c>
      <c r="O2914" t="s">
        <v>46</v>
      </c>
      <c r="P2914" s="1">
        <v>45524</v>
      </c>
      <c r="Q2914" s="1">
        <v>45549</v>
      </c>
      <c r="R2914">
        <v>2313</v>
      </c>
      <c r="S2914" s="4">
        <v>9.9</v>
      </c>
      <c r="T2914" t="s">
        <v>108</v>
      </c>
    </row>
    <row r="2915" spans="1:20" x14ac:dyDescent="0.35">
      <c r="A2915" t="s">
        <v>5906</v>
      </c>
      <c r="B2915" s="5" t="s">
        <v>40</v>
      </c>
      <c r="C2915" s="6">
        <v>98544</v>
      </c>
      <c r="D2915" t="s">
        <v>22</v>
      </c>
      <c r="E2915">
        <v>98544</v>
      </c>
      <c r="F2915" s="5" t="s">
        <v>50</v>
      </c>
      <c r="G2915" s="5" t="s">
        <v>24</v>
      </c>
      <c r="H2915" s="5" t="s">
        <v>25</v>
      </c>
      <c r="I2915" t="s">
        <v>35</v>
      </c>
      <c r="J2915" t="s">
        <v>25</v>
      </c>
      <c r="K2915">
        <v>0</v>
      </c>
      <c r="L2915" s="5" t="s">
        <v>5907</v>
      </c>
      <c r="M2915" s="5" t="s">
        <v>28</v>
      </c>
      <c r="N2915">
        <v>2</v>
      </c>
      <c r="O2915" t="s">
        <v>172</v>
      </c>
      <c r="P2915" s="1">
        <v>45556</v>
      </c>
      <c r="Q2915" s="1">
        <v>45615</v>
      </c>
      <c r="R2915">
        <v>1775</v>
      </c>
      <c r="S2915" s="4">
        <v>6.1</v>
      </c>
      <c r="T2915" t="s">
        <v>79</v>
      </c>
    </row>
    <row r="2916" spans="1:20" x14ac:dyDescent="0.35">
      <c r="A2916" t="s">
        <v>5908</v>
      </c>
      <c r="B2916" s="5" t="s">
        <v>105</v>
      </c>
      <c r="C2916" s="6">
        <v>216605</v>
      </c>
      <c r="D2916" t="s">
        <v>22</v>
      </c>
      <c r="E2916">
        <v>216605</v>
      </c>
      <c r="F2916" s="5" t="s">
        <v>23</v>
      </c>
      <c r="G2916" s="5" t="s">
        <v>51</v>
      </c>
      <c r="H2916" s="5" t="s">
        <v>191</v>
      </c>
      <c r="I2916" t="s">
        <v>26</v>
      </c>
      <c r="J2916" t="s">
        <v>191</v>
      </c>
      <c r="K2916">
        <v>0</v>
      </c>
      <c r="L2916" s="5" t="s">
        <v>5909</v>
      </c>
      <c r="M2916" s="5" t="s">
        <v>37</v>
      </c>
      <c r="N2916">
        <v>17</v>
      </c>
      <c r="O2916" t="s">
        <v>88</v>
      </c>
      <c r="P2916" s="1">
        <v>45296</v>
      </c>
      <c r="Q2916" s="1">
        <v>45365</v>
      </c>
      <c r="R2916">
        <v>920</v>
      </c>
      <c r="S2916" s="4">
        <v>5.0999999999999996</v>
      </c>
      <c r="T2916" t="s">
        <v>277</v>
      </c>
    </row>
    <row r="2917" spans="1:20" x14ac:dyDescent="0.35">
      <c r="A2917" t="s">
        <v>5910</v>
      </c>
      <c r="B2917" s="5" t="s">
        <v>174</v>
      </c>
      <c r="C2917" s="6">
        <v>43555</v>
      </c>
      <c r="D2917" t="s">
        <v>22</v>
      </c>
      <c r="E2917">
        <v>43555</v>
      </c>
      <c r="F2917" s="5" t="s">
        <v>50</v>
      </c>
      <c r="G2917" s="5" t="s">
        <v>51</v>
      </c>
      <c r="H2917" s="5" t="s">
        <v>157</v>
      </c>
      <c r="I2917" t="s">
        <v>26</v>
      </c>
      <c r="J2917" t="s">
        <v>165</v>
      </c>
      <c r="K2917">
        <v>50</v>
      </c>
      <c r="L2917" s="5" t="s">
        <v>5911</v>
      </c>
      <c r="M2917" s="5" t="s">
        <v>37</v>
      </c>
      <c r="N2917">
        <v>4</v>
      </c>
      <c r="O2917" t="s">
        <v>135</v>
      </c>
      <c r="P2917" s="1">
        <v>45420</v>
      </c>
      <c r="Q2917" s="1">
        <v>45475</v>
      </c>
      <c r="R2917">
        <v>1426</v>
      </c>
      <c r="S2917" s="4">
        <v>6.8</v>
      </c>
      <c r="T2917" t="s">
        <v>30</v>
      </c>
    </row>
    <row r="2918" spans="1:20" x14ac:dyDescent="0.35">
      <c r="A2918" t="s">
        <v>5912</v>
      </c>
      <c r="B2918" s="5" t="s">
        <v>28799</v>
      </c>
      <c r="C2918" s="6">
        <v>216702</v>
      </c>
      <c r="D2918" t="s">
        <v>22</v>
      </c>
      <c r="E2918">
        <v>216702</v>
      </c>
      <c r="F2918" s="5" t="s">
        <v>23</v>
      </c>
      <c r="G2918" s="5" t="s">
        <v>51</v>
      </c>
      <c r="H2918" s="5" t="s">
        <v>129</v>
      </c>
      <c r="I2918" t="s">
        <v>44</v>
      </c>
      <c r="J2918" t="s">
        <v>129</v>
      </c>
      <c r="K2918">
        <v>50</v>
      </c>
      <c r="L2918" s="5" t="s">
        <v>5913</v>
      </c>
      <c r="M2918" s="5" t="s">
        <v>54</v>
      </c>
      <c r="N2918">
        <v>11</v>
      </c>
      <c r="O2918" t="s">
        <v>131</v>
      </c>
      <c r="P2918" s="1">
        <v>45753</v>
      </c>
      <c r="Q2918" s="1">
        <v>45825</v>
      </c>
      <c r="R2918">
        <v>1477</v>
      </c>
      <c r="S2918" s="4">
        <v>7.8</v>
      </c>
      <c r="T2918" t="s">
        <v>210</v>
      </c>
    </row>
    <row r="2919" spans="1:20" x14ac:dyDescent="0.35">
      <c r="A2919" t="s">
        <v>5914</v>
      </c>
      <c r="B2919" s="5" t="s">
        <v>217</v>
      </c>
      <c r="C2919" s="6">
        <v>172329</v>
      </c>
      <c r="D2919" t="s">
        <v>22</v>
      </c>
      <c r="E2919">
        <v>172329</v>
      </c>
      <c r="F2919" s="5" t="s">
        <v>66</v>
      </c>
      <c r="G2919" s="5" t="s">
        <v>42</v>
      </c>
      <c r="H2919" s="5" t="s">
        <v>68</v>
      </c>
      <c r="I2919" t="s">
        <v>35</v>
      </c>
      <c r="J2919" t="s">
        <v>68</v>
      </c>
      <c r="K2919">
        <v>100</v>
      </c>
      <c r="L2919" s="5" t="s">
        <v>5915</v>
      </c>
      <c r="M2919" s="5" t="s">
        <v>54</v>
      </c>
      <c r="N2919">
        <v>7</v>
      </c>
      <c r="O2919" t="s">
        <v>71</v>
      </c>
      <c r="P2919" s="1">
        <v>45448</v>
      </c>
      <c r="Q2919" s="1">
        <v>45496</v>
      </c>
      <c r="R2919">
        <v>2023</v>
      </c>
      <c r="S2919" s="4">
        <v>6.9</v>
      </c>
      <c r="T2919" t="s">
        <v>108</v>
      </c>
    </row>
    <row r="2920" spans="1:20" x14ac:dyDescent="0.35">
      <c r="A2920" t="s">
        <v>5916</v>
      </c>
      <c r="B2920" s="5" t="s">
        <v>21</v>
      </c>
      <c r="C2920" s="6">
        <v>162643</v>
      </c>
      <c r="D2920" t="s">
        <v>22</v>
      </c>
      <c r="E2920">
        <v>162643</v>
      </c>
      <c r="F2920" s="5" t="s">
        <v>23</v>
      </c>
      <c r="G2920" s="5" t="s">
        <v>42</v>
      </c>
      <c r="H2920" s="5" t="s">
        <v>129</v>
      </c>
      <c r="I2920" t="s">
        <v>26</v>
      </c>
      <c r="J2920" t="s">
        <v>129</v>
      </c>
      <c r="K2920">
        <v>100</v>
      </c>
      <c r="L2920" s="5" t="s">
        <v>5917</v>
      </c>
      <c r="M2920" s="5" t="s">
        <v>37</v>
      </c>
      <c r="N2920">
        <v>17</v>
      </c>
      <c r="O2920" t="s">
        <v>62</v>
      </c>
      <c r="P2920" s="1">
        <v>45465</v>
      </c>
      <c r="Q2920" s="1">
        <v>45486</v>
      </c>
      <c r="R2920">
        <v>809</v>
      </c>
      <c r="S2920" s="4">
        <v>5.2</v>
      </c>
      <c r="T2920" t="s">
        <v>108</v>
      </c>
    </row>
    <row r="2921" spans="1:20" x14ac:dyDescent="0.35">
      <c r="A2921" t="s">
        <v>5918</v>
      </c>
      <c r="B2921" s="5" t="s">
        <v>49</v>
      </c>
      <c r="C2921" s="6">
        <v>239531</v>
      </c>
      <c r="D2921" t="s">
        <v>120</v>
      </c>
      <c r="E2921">
        <v>215578</v>
      </c>
      <c r="F2921" s="5" t="s">
        <v>23</v>
      </c>
      <c r="G2921" s="5" t="s">
        <v>59</v>
      </c>
      <c r="H2921" s="5" t="s">
        <v>121</v>
      </c>
      <c r="I2921" t="s">
        <v>26</v>
      </c>
      <c r="J2921" t="s">
        <v>480</v>
      </c>
      <c r="K2921">
        <v>0</v>
      </c>
      <c r="L2921" s="5" t="s">
        <v>5919</v>
      </c>
      <c r="M2921" s="5" t="s">
        <v>28</v>
      </c>
      <c r="N2921">
        <v>10</v>
      </c>
      <c r="O2921" t="s">
        <v>147</v>
      </c>
      <c r="P2921" s="1">
        <v>45454</v>
      </c>
      <c r="Q2921" s="1">
        <v>45520</v>
      </c>
      <c r="R2921">
        <v>2292</v>
      </c>
      <c r="S2921" s="4">
        <v>5.8</v>
      </c>
      <c r="T2921" t="s">
        <v>108</v>
      </c>
    </row>
    <row r="2922" spans="1:20" x14ac:dyDescent="0.35">
      <c r="A2922" t="s">
        <v>5920</v>
      </c>
      <c r="B2922" s="5" t="s">
        <v>100</v>
      </c>
      <c r="C2922" s="6">
        <v>169678</v>
      </c>
      <c r="D2922" t="s">
        <v>22</v>
      </c>
      <c r="E2922">
        <v>169678</v>
      </c>
      <c r="F2922" s="5" t="s">
        <v>66</v>
      </c>
      <c r="G2922" s="5" t="s">
        <v>24</v>
      </c>
      <c r="H2922" s="5" t="s">
        <v>68</v>
      </c>
      <c r="I2922" t="s">
        <v>26</v>
      </c>
      <c r="J2922" t="s">
        <v>68</v>
      </c>
      <c r="K2922">
        <v>100</v>
      </c>
      <c r="L2922" s="5" t="s">
        <v>5921</v>
      </c>
      <c r="M2922" s="5" t="s">
        <v>37</v>
      </c>
      <c r="N2922">
        <v>8</v>
      </c>
      <c r="O2922" t="s">
        <v>172</v>
      </c>
      <c r="P2922" s="1">
        <v>45458</v>
      </c>
      <c r="Q2922" s="1">
        <v>45497</v>
      </c>
      <c r="R2922">
        <v>1276</v>
      </c>
      <c r="S2922" s="4">
        <v>6.1</v>
      </c>
      <c r="T2922" t="s">
        <v>136</v>
      </c>
    </row>
    <row r="2923" spans="1:20" x14ac:dyDescent="0.35">
      <c r="A2923" t="s">
        <v>5922</v>
      </c>
      <c r="B2923" s="5" t="s">
        <v>179</v>
      </c>
      <c r="C2923" s="6">
        <v>119875</v>
      </c>
      <c r="D2923" t="s">
        <v>22</v>
      </c>
      <c r="E2923">
        <v>119875</v>
      </c>
      <c r="F2923" s="5" t="s">
        <v>50</v>
      </c>
      <c r="G2923" s="5" t="s">
        <v>42</v>
      </c>
      <c r="H2923" s="5" t="s">
        <v>97</v>
      </c>
      <c r="I2923" t="s">
        <v>26</v>
      </c>
      <c r="J2923" t="s">
        <v>97</v>
      </c>
      <c r="K2923">
        <v>50</v>
      </c>
      <c r="L2923" s="5" t="s">
        <v>5923</v>
      </c>
      <c r="M2923" s="5" t="s">
        <v>28</v>
      </c>
      <c r="N2923">
        <v>4</v>
      </c>
      <c r="O2923" t="s">
        <v>112</v>
      </c>
      <c r="P2923" s="1">
        <v>45616</v>
      </c>
      <c r="Q2923" s="1">
        <v>45662</v>
      </c>
      <c r="R2923">
        <v>2145</v>
      </c>
      <c r="S2923" s="4">
        <v>9.6999999999999993</v>
      </c>
      <c r="T2923" t="s">
        <v>38</v>
      </c>
    </row>
    <row r="2924" spans="1:20" x14ac:dyDescent="0.35">
      <c r="A2924" t="s">
        <v>5924</v>
      </c>
      <c r="B2924" s="5" t="s">
        <v>28800</v>
      </c>
      <c r="C2924" s="6">
        <v>136892</v>
      </c>
      <c r="D2924" t="s">
        <v>33</v>
      </c>
      <c r="E2924">
        <v>15058120</v>
      </c>
      <c r="F2924" s="5" t="s">
        <v>66</v>
      </c>
      <c r="G2924" s="5" t="s">
        <v>59</v>
      </c>
      <c r="H2924" s="5" t="s">
        <v>34</v>
      </c>
      <c r="I2924" t="s">
        <v>35</v>
      </c>
      <c r="J2924" t="s">
        <v>34</v>
      </c>
      <c r="K2924">
        <v>100</v>
      </c>
      <c r="L2924" s="5" t="s">
        <v>5925</v>
      </c>
      <c r="M2924" s="5" t="s">
        <v>28</v>
      </c>
      <c r="N2924">
        <v>8</v>
      </c>
      <c r="O2924" t="s">
        <v>62</v>
      </c>
      <c r="P2924" s="1">
        <v>45750</v>
      </c>
      <c r="Q2924" s="1">
        <v>45780</v>
      </c>
      <c r="R2924">
        <v>953</v>
      </c>
      <c r="S2924" s="4">
        <v>5.8</v>
      </c>
      <c r="T2924" t="s">
        <v>103</v>
      </c>
    </row>
    <row r="2925" spans="1:20" x14ac:dyDescent="0.35">
      <c r="A2925" t="s">
        <v>5926</v>
      </c>
      <c r="B2925" s="5" t="s">
        <v>105</v>
      </c>
      <c r="C2925" s="6">
        <v>213789</v>
      </c>
      <c r="D2925" t="s">
        <v>92</v>
      </c>
      <c r="E2925">
        <v>160342</v>
      </c>
      <c r="F2925" s="5" t="s">
        <v>23</v>
      </c>
      <c r="G2925" s="5" t="s">
        <v>24</v>
      </c>
      <c r="H2925" s="5" t="s">
        <v>93</v>
      </c>
      <c r="I2925" t="s">
        <v>26</v>
      </c>
      <c r="J2925" t="s">
        <v>93</v>
      </c>
      <c r="K2925">
        <v>100</v>
      </c>
      <c r="L2925" s="5" t="s">
        <v>5927</v>
      </c>
      <c r="M2925" s="5" t="s">
        <v>37</v>
      </c>
      <c r="N2925">
        <v>15</v>
      </c>
      <c r="O2925" t="s">
        <v>172</v>
      </c>
      <c r="P2925" s="1">
        <v>45591</v>
      </c>
      <c r="Q2925" s="1">
        <v>45639</v>
      </c>
      <c r="R2925">
        <v>1726</v>
      </c>
      <c r="S2925" s="4">
        <v>6.5</v>
      </c>
      <c r="T2925" t="s">
        <v>210</v>
      </c>
    </row>
    <row r="2926" spans="1:20" x14ac:dyDescent="0.35">
      <c r="A2926" t="s">
        <v>5928</v>
      </c>
      <c r="B2926" s="5" t="s">
        <v>28799</v>
      </c>
      <c r="C2926" s="6">
        <v>145769</v>
      </c>
      <c r="D2926" t="s">
        <v>92</v>
      </c>
      <c r="E2926">
        <v>109327</v>
      </c>
      <c r="F2926" s="5" t="s">
        <v>66</v>
      </c>
      <c r="G2926" s="5" t="s">
        <v>24</v>
      </c>
      <c r="H2926" s="5" t="s">
        <v>93</v>
      </c>
      <c r="I2926" t="s">
        <v>44</v>
      </c>
      <c r="J2926" t="s">
        <v>93</v>
      </c>
      <c r="K2926">
        <v>0</v>
      </c>
      <c r="L2926" s="5" t="s">
        <v>5929</v>
      </c>
      <c r="M2926" s="5" t="s">
        <v>28</v>
      </c>
      <c r="N2926">
        <v>7</v>
      </c>
      <c r="O2926" t="s">
        <v>88</v>
      </c>
      <c r="P2926" s="1">
        <v>45664</v>
      </c>
      <c r="Q2926" s="1">
        <v>45691</v>
      </c>
      <c r="R2926">
        <v>588</v>
      </c>
      <c r="S2926" s="4">
        <v>6.1</v>
      </c>
      <c r="T2926" t="s">
        <v>243</v>
      </c>
    </row>
    <row r="2927" spans="1:20" x14ac:dyDescent="0.35">
      <c r="A2927" t="s">
        <v>5930</v>
      </c>
      <c r="B2927" s="5" t="s">
        <v>105</v>
      </c>
      <c r="C2927" s="6">
        <v>178902</v>
      </c>
      <c r="D2927" t="s">
        <v>22</v>
      </c>
      <c r="E2927">
        <v>178902</v>
      </c>
      <c r="F2927" s="5" t="s">
        <v>23</v>
      </c>
      <c r="G2927" s="5" t="s">
        <v>24</v>
      </c>
      <c r="H2927" s="5" t="s">
        <v>52</v>
      </c>
      <c r="I2927" t="s">
        <v>44</v>
      </c>
      <c r="J2927" t="s">
        <v>52</v>
      </c>
      <c r="K2927">
        <v>0</v>
      </c>
      <c r="L2927" s="5" t="s">
        <v>5931</v>
      </c>
      <c r="M2927" s="5" t="s">
        <v>28</v>
      </c>
      <c r="N2927">
        <v>18</v>
      </c>
      <c r="O2927" t="s">
        <v>147</v>
      </c>
      <c r="P2927" s="1">
        <v>45341</v>
      </c>
      <c r="Q2927" s="1">
        <v>45406</v>
      </c>
      <c r="R2927">
        <v>1082</v>
      </c>
      <c r="S2927" s="4">
        <v>8.3000000000000007</v>
      </c>
      <c r="T2927" t="s">
        <v>38</v>
      </c>
    </row>
    <row r="2928" spans="1:20" x14ac:dyDescent="0.35">
      <c r="A2928" t="s">
        <v>5932</v>
      </c>
      <c r="B2928" s="5" t="s">
        <v>28800</v>
      </c>
      <c r="C2928" s="6">
        <v>57877</v>
      </c>
      <c r="D2928" t="s">
        <v>22</v>
      </c>
      <c r="E2928">
        <v>57877</v>
      </c>
      <c r="F2928" s="5" t="s">
        <v>66</v>
      </c>
      <c r="G2928" s="5" t="s">
        <v>24</v>
      </c>
      <c r="H2928" s="5" t="s">
        <v>157</v>
      </c>
      <c r="I2928" t="s">
        <v>44</v>
      </c>
      <c r="J2928" t="s">
        <v>157</v>
      </c>
      <c r="K2928">
        <v>50</v>
      </c>
      <c r="L2928" s="5" t="s">
        <v>5933</v>
      </c>
      <c r="M2928" s="5" t="s">
        <v>54</v>
      </c>
      <c r="N2928">
        <v>8</v>
      </c>
      <c r="O2928" t="s">
        <v>78</v>
      </c>
      <c r="P2928" s="1">
        <v>45470</v>
      </c>
      <c r="Q2928" s="1">
        <v>45501</v>
      </c>
      <c r="R2928">
        <v>2380</v>
      </c>
      <c r="S2928" s="4">
        <v>8.4</v>
      </c>
      <c r="T2928" t="s">
        <v>243</v>
      </c>
    </row>
    <row r="2929" spans="1:20" x14ac:dyDescent="0.35">
      <c r="A2929" t="s">
        <v>5934</v>
      </c>
      <c r="B2929" s="5" t="s">
        <v>179</v>
      </c>
      <c r="C2929" s="6">
        <v>74494</v>
      </c>
      <c r="D2929" t="s">
        <v>74</v>
      </c>
      <c r="E2929">
        <v>93118</v>
      </c>
      <c r="F2929" s="5" t="s">
        <v>50</v>
      </c>
      <c r="G2929" s="5" t="s">
        <v>59</v>
      </c>
      <c r="H2929" s="5" t="s">
        <v>75</v>
      </c>
      <c r="I2929" t="s">
        <v>44</v>
      </c>
      <c r="J2929" t="s">
        <v>75</v>
      </c>
      <c r="K2929">
        <v>100</v>
      </c>
      <c r="L2929" s="5" t="s">
        <v>5935</v>
      </c>
      <c r="M2929" s="5" t="s">
        <v>37</v>
      </c>
      <c r="N2929">
        <v>2</v>
      </c>
      <c r="O2929" t="s">
        <v>167</v>
      </c>
      <c r="P2929" s="1">
        <v>45601</v>
      </c>
      <c r="Q2929" s="1">
        <v>45641</v>
      </c>
      <c r="R2929">
        <v>554</v>
      </c>
      <c r="S2929" s="4">
        <v>5.4</v>
      </c>
      <c r="T2929" t="s">
        <v>243</v>
      </c>
    </row>
    <row r="2930" spans="1:20" x14ac:dyDescent="0.35">
      <c r="A2930" t="s">
        <v>5936</v>
      </c>
      <c r="B2930" s="5" t="s">
        <v>174</v>
      </c>
      <c r="C2930" s="6">
        <v>23410</v>
      </c>
      <c r="D2930" t="s">
        <v>22</v>
      </c>
      <c r="E2930">
        <v>23410</v>
      </c>
      <c r="F2930" s="5" t="s">
        <v>58</v>
      </c>
      <c r="G2930" s="5" t="s">
        <v>42</v>
      </c>
      <c r="H2930" s="5" t="s">
        <v>157</v>
      </c>
      <c r="I2930" t="s">
        <v>44</v>
      </c>
      <c r="J2930" t="s">
        <v>157</v>
      </c>
      <c r="K2930">
        <v>0</v>
      </c>
      <c r="L2930" s="5" t="s">
        <v>5937</v>
      </c>
      <c r="M2930" s="5" t="s">
        <v>54</v>
      </c>
      <c r="N2930">
        <v>0</v>
      </c>
      <c r="O2930" t="s">
        <v>62</v>
      </c>
      <c r="P2930" s="1">
        <v>45496</v>
      </c>
      <c r="Q2930" s="1">
        <v>45542</v>
      </c>
      <c r="R2930">
        <v>1946</v>
      </c>
      <c r="S2930" s="4">
        <v>6.1</v>
      </c>
      <c r="T2930" t="s">
        <v>63</v>
      </c>
    </row>
    <row r="2931" spans="1:20" x14ac:dyDescent="0.35">
      <c r="A2931" t="s">
        <v>5938</v>
      </c>
      <c r="B2931" s="5" t="s">
        <v>162</v>
      </c>
      <c r="C2931" s="6">
        <v>144968</v>
      </c>
      <c r="D2931" t="s">
        <v>33</v>
      </c>
      <c r="E2931">
        <v>15946480</v>
      </c>
      <c r="F2931" s="5" t="s">
        <v>66</v>
      </c>
      <c r="G2931" s="5" t="s">
        <v>24</v>
      </c>
      <c r="H2931" s="5" t="s">
        <v>34</v>
      </c>
      <c r="I2931" t="s">
        <v>44</v>
      </c>
      <c r="J2931" t="s">
        <v>34</v>
      </c>
      <c r="K2931">
        <v>50</v>
      </c>
      <c r="L2931" s="5" t="s">
        <v>5939</v>
      </c>
      <c r="M2931" s="5" t="s">
        <v>70</v>
      </c>
      <c r="N2931">
        <v>6</v>
      </c>
      <c r="O2931" t="s">
        <v>85</v>
      </c>
      <c r="P2931" s="1">
        <v>45577</v>
      </c>
      <c r="Q2931" s="1">
        <v>45650</v>
      </c>
      <c r="R2931">
        <v>1986</v>
      </c>
      <c r="S2931" s="4">
        <v>7.8</v>
      </c>
      <c r="T2931" t="s">
        <v>136</v>
      </c>
    </row>
    <row r="2932" spans="1:20" x14ac:dyDescent="0.35">
      <c r="A2932" t="s">
        <v>5940</v>
      </c>
      <c r="B2932" s="5" t="s">
        <v>145</v>
      </c>
      <c r="C2932" s="6">
        <v>283252</v>
      </c>
      <c r="D2932" t="s">
        <v>120</v>
      </c>
      <c r="E2932">
        <v>254927</v>
      </c>
      <c r="F2932" s="5" t="s">
        <v>23</v>
      </c>
      <c r="G2932" s="5" t="s">
        <v>59</v>
      </c>
      <c r="H2932" s="5" t="s">
        <v>121</v>
      </c>
      <c r="I2932" t="s">
        <v>44</v>
      </c>
      <c r="J2932" t="s">
        <v>121</v>
      </c>
      <c r="K2932">
        <v>100</v>
      </c>
      <c r="L2932" s="5" t="s">
        <v>5941</v>
      </c>
      <c r="M2932" s="5" t="s">
        <v>70</v>
      </c>
      <c r="N2932">
        <v>18</v>
      </c>
      <c r="O2932" t="s">
        <v>135</v>
      </c>
      <c r="P2932" s="1">
        <v>45351</v>
      </c>
      <c r="Q2932" s="1">
        <v>45400</v>
      </c>
      <c r="R2932">
        <v>2390</v>
      </c>
      <c r="S2932" s="4">
        <v>5.5</v>
      </c>
      <c r="T2932" t="s">
        <v>95</v>
      </c>
    </row>
    <row r="2933" spans="1:20" x14ac:dyDescent="0.35">
      <c r="A2933" t="s">
        <v>5942</v>
      </c>
      <c r="B2933" s="5" t="s">
        <v>49</v>
      </c>
      <c r="C2933" s="6">
        <v>70074</v>
      </c>
      <c r="D2933" t="s">
        <v>92</v>
      </c>
      <c r="E2933">
        <v>52556</v>
      </c>
      <c r="F2933" s="5" t="s">
        <v>58</v>
      </c>
      <c r="G2933" s="5" t="s">
        <v>59</v>
      </c>
      <c r="H2933" s="5" t="s">
        <v>93</v>
      </c>
      <c r="I2933" t="s">
        <v>35</v>
      </c>
      <c r="J2933" t="s">
        <v>93</v>
      </c>
      <c r="K2933">
        <v>100</v>
      </c>
      <c r="L2933" s="5" t="s">
        <v>5943</v>
      </c>
      <c r="M2933" s="5" t="s">
        <v>28</v>
      </c>
      <c r="N2933">
        <v>0</v>
      </c>
      <c r="O2933" t="s">
        <v>46</v>
      </c>
      <c r="P2933" s="1">
        <v>45719</v>
      </c>
      <c r="Q2933" s="1">
        <v>45784</v>
      </c>
      <c r="R2933">
        <v>2141</v>
      </c>
      <c r="S2933" s="4">
        <v>9.6999999999999993</v>
      </c>
      <c r="T2933" t="s">
        <v>95</v>
      </c>
    </row>
    <row r="2934" spans="1:20" x14ac:dyDescent="0.35">
      <c r="A2934" t="s">
        <v>5944</v>
      </c>
      <c r="B2934" s="5" t="s">
        <v>179</v>
      </c>
      <c r="C2934" s="6">
        <v>111820</v>
      </c>
      <c r="D2934" t="s">
        <v>65</v>
      </c>
      <c r="E2934">
        <v>145366</v>
      </c>
      <c r="F2934" s="5" t="s">
        <v>66</v>
      </c>
      <c r="G2934" s="5" t="s">
        <v>51</v>
      </c>
      <c r="H2934" s="5" t="s">
        <v>67</v>
      </c>
      <c r="I2934" t="s">
        <v>26</v>
      </c>
      <c r="J2934" t="s">
        <v>940</v>
      </c>
      <c r="K2934">
        <v>100</v>
      </c>
      <c r="L2934" s="5" t="s">
        <v>5945</v>
      </c>
      <c r="M2934" s="5" t="s">
        <v>28</v>
      </c>
      <c r="N2934">
        <v>5</v>
      </c>
      <c r="O2934" t="s">
        <v>172</v>
      </c>
      <c r="P2934" s="1">
        <v>45597</v>
      </c>
      <c r="Q2934" s="1">
        <v>45665</v>
      </c>
      <c r="R2934">
        <v>533</v>
      </c>
      <c r="S2934" s="4">
        <v>8.3000000000000007</v>
      </c>
      <c r="T2934" t="s">
        <v>95</v>
      </c>
    </row>
    <row r="2935" spans="1:20" x14ac:dyDescent="0.35">
      <c r="A2935" t="s">
        <v>5946</v>
      </c>
      <c r="B2935" s="5" t="s">
        <v>145</v>
      </c>
      <c r="C2935" s="6">
        <v>190557</v>
      </c>
      <c r="D2935" t="s">
        <v>22</v>
      </c>
      <c r="E2935">
        <v>190557</v>
      </c>
      <c r="F2935" s="5" t="s">
        <v>23</v>
      </c>
      <c r="G2935" s="5" t="s">
        <v>42</v>
      </c>
      <c r="H2935" s="5" t="s">
        <v>191</v>
      </c>
      <c r="I2935" t="s">
        <v>44</v>
      </c>
      <c r="J2935" t="s">
        <v>191</v>
      </c>
      <c r="K2935">
        <v>100</v>
      </c>
      <c r="L2935" s="5" t="s">
        <v>5947</v>
      </c>
      <c r="M2935" s="5" t="s">
        <v>70</v>
      </c>
      <c r="N2935">
        <v>12</v>
      </c>
      <c r="O2935" t="s">
        <v>167</v>
      </c>
      <c r="P2935" s="1">
        <v>45652</v>
      </c>
      <c r="Q2935" s="1">
        <v>45670</v>
      </c>
      <c r="R2935">
        <v>798</v>
      </c>
      <c r="S2935" s="4">
        <v>6.9</v>
      </c>
      <c r="T2935" t="s">
        <v>103</v>
      </c>
    </row>
    <row r="2936" spans="1:20" x14ac:dyDescent="0.35">
      <c r="A2936" t="s">
        <v>5948</v>
      </c>
      <c r="B2936" s="5" t="s">
        <v>21</v>
      </c>
      <c r="C2936" s="6">
        <v>111831</v>
      </c>
      <c r="D2936" t="s">
        <v>22</v>
      </c>
      <c r="E2936">
        <v>111831</v>
      </c>
      <c r="F2936" s="5" t="s">
        <v>66</v>
      </c>
      <c r="G2936" s="5" t="s">
        <v>51</v>
      </c>
      <c r="H2936" s="5" t="s">
        <v>129</v>
      </c>
      <c r="I2936" t="s">
        <v>44</v>
      </c>
      <c r="J2936" t="s">
        <v>129</v>
      </c>
      <c r="K2936">
        <v>50</v>
      </c>
      <c r="L2936" s="5" t="s">
        <v>5949</v>
      </c>
      <c r="M2936" s="5" t="s">
        <v>28</v>
      </c>
      <c r="N2936">
        <v>7</v>
      </c>
      <c r="O2936" t="s">
        <v>172</v>
      </c>
      <c r="P2936" s="1">
        <v>45416</v>
      </c>
      <c r="Q2936" s="1">
        <v>45467</v>
      </c>
      <c r="R2936">
        <v>533</v>
      </c>
      <c r="S2936" s="4">
        <v>8.3000000000000007</v>
      </c>
      <c r="T2936" t="s">
        <v>277</v>
      </c>
    </row>
    <row r="2937" spans="1:20" x14ac:dyDescent="0.35">
      <c r="A2937" t="s">
        <v>5950</v>
      </c>
      <c r="B2937" s="5" t="s">
        <v>91</v>
      </c>
      <c r="C2937" s="6">
        <v>19152</v>
      </c>
      <c r="D2937" t="s">
        <v>22</v>
      </c>
      <c r="E2937">
        <v>19152</v>
      </c>
      <c r="F2937" s="5" t="s">
        <v>58</v>
      </c>
      <c r="G2937" s="5" t="s">
        <v>59</v>
      </c>
      <c r="H2937" s="5" t="s">
        <v>116</v>
      </c>
      <c r="I2937" t="s">
        <v>26</v>
      </c>
      <c r="J2937" t="s">
        <v>116</v>
      </c>
      <c r="K2937">
        <v>100</v>
      </c>
      <c r="L2937" s="5" t="s">
        <v>5951</v>
      </c>
      <c r="M2937" s="5" t="s">
        <v>70</v>
      </c>
      <c r="N2937">
        <v>1</v>
      </c>
      <c r="O2937" t="s">
        <v>78</v>
      </c>
      <c r="P2937" s="1">
        <v>45361</v>
      </c>
      <c r="Q2937" s="1">
        <v>45413</v>
      </c>
      <c r="R2937">
        <v>1579</v>
      </c>
      <c r="S2937" s="4">
        <v>9.6999999999999993</v>
      </c>
      <c r="T2937" t="s">
        <v>210</v>
      </c>
    </row>
    <row r="2938" spans="1:20" x14ac:dyDescent="0.35">
      <c r="A2938" t="s">
        <v>5952</v>
      </c>
      <c r="B2938" s="5" t="s">
        <v>28800</v>
      </c>
      <c r="C2938" s="6">
        <v>193150</v>
      </c>
      <c r="D2938" t="s">
        <v>22</v>
      </c>
      <c r="E2938">
        <v>193150</v>
      </c>
      <c r="F2938" s="5" t="s">
        <v>23</v>
      </c>
      <c r="G2938" s="5" t="s">
        <v>51</v>
      </c>
      <c r="H2938" s="5" t="s">
        <v>129</v>
      </c>
      <c r="I2938" t="s">
        <v>44</v>
      </c>
      <c r="J2938" t="s">
        <v>129</v>
      </c>
      <c r="K2938">
        <v>100</v>
      </c>
      <c r="L2938" s="5" t="s">
        <v>2294</v>
      </c>
      <c r="M2938" s="5" t="s">
        <v>54</v>
      </c>
      <c r="N2938">
        <v>12</v>
      </c>
      <c r="O2938" t="s">
        <v>62</v>
      </c>
      <c r="P2938" s="1">
        <v>45298</v>
      </c>
      <c r="Q2938" s="1">
        <v>45344</v>
      </c>
      <c r="R2938">
        <v>911</v>
      </c>
      <c r="S2938" s="4">
        <v>7.8</v>
      </c>
      <c r="T2938" t="s">
        <v>108</v>
      </c>
    </row>
    <row r="2939" spans="1:20" x14ac:dyDescent="0.35">
      <c r="A2939" t="s">
        <v>5953</v>
      </c>
      <c r="B2939" s="5" t="s">
        <v>28800</v>
      </c>
      <c r="C2939" s="6">
        <v>56802</v>
      </c>
      <c r="D2939" t="s">
        <v>22</v>
      </c>
      <c r="E2939">
        <v>56802</v>
      </c>
      <c r="F2939" s="5" t="s">
        <v>58</v>
      </c>
      <c r="G2939" s="5" t="s">
        <v>42</v>
      </c>
      <c r="H2939" s="5" t="s">
        <v>165</v>
      </c>
      <c r="I2939" t="s">
        <v>26</v>
      </c>
      <c r="J2939" t="s">
        <v>60</v>
      </c>
      <c r="K2939">
        <v>0</v>
      </c>
      <c r="L2939" s="5" t="s">
        <v>5954</v>
      </c>
      <c r="M2939" s="5" t="s">
        <v>37</v>
      </c>
      <c r="N2939">
        <v>1</v>
      </c>
      <c r="O2939" t="s">
        <v>78</v>
      </c>
      <c r="P2939" s="1">
        <v>45613</v>
      </c>
      <c r="Q2939" s="1">
        <v>45677</v>
      </c>
      <c r="R2939">
        <v>1044</v>
      </c>
      <c r="S2939" s="4">
        <v>8</v>
      </c>
      <c r="T2939" t="s">
        <v>30</v>
      </c>
    </row>
    <row r="2940" spans="1:20" x14ac:dyDescent="0.35">
      <c r="A2940" t="s">
        <v>5955</v>
      </c>
      <c r="B2940" s="5" t="s">
        <v>40</v>
      </c>
      <c r="C2940" s="6">
        <v>128940</v>
      </c>
      <c r="D2940" t="s">
        <v>41</v>
      </c>
      <c r="E2940">
        <v>109599</v>
      </c>
      <c r="F2940" s="5" t="s">
        <v>66</v>
      </c>
      <c r="G2940" s="5" t="s">
        <v>42</v>
      </c>
      <c r="H2940" s="5" t="s">
        <v>43</v>
      </c>
      <c r="I2940" t="s">
        <v>35</v>
      </c>
      <c r="J2940" t="s">
        <v>43</v>
      </c>
      <c r="K2940">
        <v>50</v>
      </c>
      <c r="L2940" s="5" t="s">
        <v>5956</v>
      </c>
      <c r="M2940" s="5" t="s">
        <v>28</v>
      </c>
      <c r="N2940">
        <v>5</v>
      </c>
      <c r="O2940" t="s">
        <v>167</v>
      </c>
      <c r="P2940" s="1">
        <v>45313</v>
      </c>
      <c r="Q2940" s="1">
        <v>45363</v>
      </c>
      <c r="R2940">
        <v>2032</v>
      </c>
      <c r="S2940" s="4">
        <v>6.5</v>
      </c>
      <c r="T2940" t="s">
        <v>89</v>
      </c>
    </row>
    <row r="2941" spans="1:20" x14ac:dyDescent="0.35">
      <c r="A2941" t="s">
        <v>5957</v>
      </c>
      <c r="B2941" s="5" t="s">
        <v>217</v>
      </c>
      <c r="C2941" s="6">
        <v>142396</v>
      </c>
      <c r="D2941" t="s">
        <v>22</v>
      </c>
      <c r="E2941">
        <v>142396</v>
      </c>
      <c r="F2941" s="5" t="s">
        <v>66</v>
      </c>
      <c r="G2941" s="5" t="s">
        <v>51</v>
      </c>
      <c r="H2941" s="5" t="s">
        <v>129</v>
      </c>
      <c r="I2941" t="s">
        <v>35</v>
      </c>
      <c r="J2941" t="s">
        <v>299</v>
      </c>
      <c r="K2941">
        <v>100</v>
      </c>
      <c r="L2941" s="5" t="s">
        <v>5958</v>
      </c>
      <c r="M2941" s="5" t="s">
        <v>70</v>
      </c>
      <c r="N2941">
        <v>6</v>
      </c>
      <c r="O2941" t="s">
        <v>46</v>
      </c>
      <c r="P2941" s="1">
        <v>45426</v>
      </c>
      <c r="Q2941" s="1">
        <v>45474</v>
      </c>
      <c r="R2941">
        <v>1925</v>
      </c>
      <c r="S2941" s="4">
        <v>8.3000000000000007</v>
      </c>
      <c r="T2941" t="s">
        <v>38</v>
      </c>
    </row>
    <row r="2942" spans="1:20" x14ac:dyDescent="0.35">
      <c r="A2942" t="s">
        <v>5959</v>
      </c>
      <c r="B2942" s="5" t="s">
        <v>57</v>
      </c>
      <c r="C2942" s="6">
        <v>47879</v>
      </c>
      <c r="D2942" t="s">
        <v>22</v>
      </c>
      <c r="E2942">
        <v>47879</v>
      </c>
      <c r="F2942" s="5" t="s">
        <v>66</v>
      </c>
      <c r="G2942" s="5" t="s">
        <v>24</v>
      </c>
      <c r="H2942" s="5" t="s">
        <v>157</v>
      </c>
      <c r="I2942" t="s">
        <v>44</v>
      </c>
      <c r="J2942" t="s">
        <v>157</v>
      </c>
      <c r="K2942">
        <v>100</v>
      </c>
      <c r="L2942" s="5" t="s">
        <v>5960</v>
      </c>
      <c r="M2942" s="5" t="s">
        <v>37</v>
      </c>
      <c r="N2942">
        <v>9</v>
      </c>
      <c r="O2942" t="s">
        <v>88</v>
      </c>
      <c r="P2942" s="1">
        <v>45498</v>
      </c>
      <c r="Q2942" s="1">
        <v>45553</v>
      </c>
      <c r="R2942">
        <v>1035</v>
      </c>
      <c r="S2942" s="4">
        <v>9.3000000000000007</v>
      </c>
      <c r="T2942" t="s">
        <v>30</v>
      </c>
    </row>
    <row r="2943" spans="1:20" x14ac:dyDescent="0.35">
      <c r="A2943" t="s">
        <v>5961</v>
      </c>
      <c r="B2943" s="5" t="s">
        <v>174</v>
      </c>
      <c r="C2943" s="6">
        <v>129487</v>
      </c>
      <c r="D2943" t="s">
        <v>65</v>
      </c>
      <c r="E2943">
        <v>168333</v>
      </c>
      <c r="F2943" s="5" t="s">
        <v>66</v>
      </c>
      <c r="G2943" s="5" t="s">
        <v>51</v>
      </c>
      <c r="H2943" s="5" t="s">
        <v>67</v>
      </c>
      <c r="I2943" t="s">
        <v>26</v>
      </c>
      <c r="J2943" t="s">
        <v>67</v>
      </c>
      <c r="K2943">
        <v>0</v>
      </c>
      <c r="L2943" s="5" t="s">
        <v>5962</v>
      </c>
      <c r="M2943" s="5" t="s">
        <v>28</v>
      </c>
      <c r="N2943">
        <v>7</v>
      </c>
      <c r="O2943" t="s">
        <v>107</v>
      </c>
      <c r="P2943" s="1">
        <v>45493</v>
      </c>
      <c r="Q2943" s="1">
        <v>45536</v>
      </c>
      <c r="R2943">
        <v>803</v>
      </c>
      <c r="S2943" s="4">
        <v>6</v>
      </c>
      <c r="T2943" t="s">
        <v>63</v>
      </c>
    </row>
    <row r="2944" spans="1:20" x14ac:dyDescent="0.35">
      <c r="A2944" t="s">
        <v>5963</v>
      </c>
      <c r="B2944" s="5" t="s">
        <v>32</v>
      </c>
      <c r="C2944" s="6">
        <v>272031</v>
      </c>
      <c r="D2944" t="s">
        <v>41</v>
      </c>
      <c r="E2944">
        <v>231226</v>
      </c>
      <c r="F2944" s="5" t="s">
        <v>23</v>
      </c>
      <c r="G2944" s="5" t="s">
        <v>51</v>
      </c>
      <c r="H2944" s="5" t="s">
        <v>60</v>
      </c>
      <c r="I2944" t="s">
        <v>35</v>
      </c>
      <c r="J2944" t="s">
        <v>60</v>
      </c>
      <c r="K2944">
        <v>0</v>
      </c>
      <c r="L2944" s="5" t="s">
        <v>5964</v>
      </c>
      <c r="M2944" s="5" t="s">
        <v>54</v>
      </c>
      <c r="N2944">
        <v>12</v>
      </c>
      <c r="O2944" t="s">
        <v>112</v>
      </c>
      <c r="P2944" s="1">
        <v>45427</v>
      </c>
      <c r="Q2944" s="1">
        <v>45481</v>
      </c>
      <c r="R2944">
        <v>666</v>
      </c>
      <c r="S2944" s="4">
        <v>9.6</v>
      </c>
      <c r="T2944" t="s">
        <v>89</v>
      </c>
    </row>
    <row r="2945" spans="1:20" x14ac:dyDescent="0.35">
      <c r="A2945" t="s">
        <v>5965</v>
      </c>
      <c r="B2945" s="5" t="s">
        <v>174</v>
      </c>
      <c r="C2945" s="6">
        <v>125924</v>
      </c>
      <c r="D2945" t="s">
        <v>92</v>
      </c>
      <c r="E2945">
        <v>94443</v>
      </c>
      <c r="F2945" s="5" t="s">
        <v>66</v>
      </c>
      <c r="G2945" s="5" t="s">
        <v>24</v>
      </c>
      <c r="H2945" s="5" t="s">
        <v>93</v>
      </c>
      <c r="I2945" t="s">
        <v>35</v>
      </c>
      <c r="J2945" t="s">
        <v>82</v>
      </c>
      <c r="K2945">
        <v>0</v>
      </c>
      <c r="L2945" s="5" t="s">
        <v>5966</v>
      </c>
      <c r="M2945" s="5" t="s">
        <v>37</v>
      </c>
      <c r="N2945">
        <v>6</v>
      </c>
      <c r="O2945" t="s">
        <v>71</v>
      </c>
      <c r="P2945" s="1">
        <v>45695</v>
      </c>
      <c r="Q2945" s="1">
        <v>45725</v>
      </c>
      <c r="R2945">
        <v>780</v>
      </c>
      <c r="S2945" s="4">
        <v>6.9</v>
      </c>
      <c r="T2945" t="s">
        <v>63</v>
      </c>
    </row>
    <row r="2946" spans="1:20" x14ac:dyDescent="0.35">
      <c r="A2946" t="s">
        <v>5967</v>
      </c>
      <c r="B2946" s="5" t="s">
        <v>105</v>
      </c>
      <c r="C2946" s="6">
        <v>24104</v>
      </c>
      <c r="D2946" t="s">
        <v>22</v>
      </c>
      <c r="E2946">
        <v>24104</v>
      </c>
      <c r="F2946" s="5" t="s">
        <v>58</v>
      </c>
      <c r="G2946" s="5" t="s">
        <v>59</v>
      </c>
      <c r="H2946" s="5" t="s">
        <v>116</v>
      </c>
      <c r="I2946" t="s">
        <v>44</v>
      </c>
      <c r="J2946" t="s">
        <v>116</v>
      </c>
      <c r="K2946">
        <v>50</v>
      </c>
      <c r="L2946" s="5" t="s">
        <v>5564</v>
      </c>
      <c r="M2946" s="5" t="s">
        <v>28</v>
      </c>
      <c r="N2946">
        <v>0</v>
      </c>
      <c r="O2946" t="s">
        <v>147</v>
      </c>
      <c r="P2946" s="1">
        <v>45748</v>
      </c>
      <c r="Q2946" s="1">
        <v>45808</v>
      </c>
      <c r="R2946">
        <v>860</v>
      </c>
      <c r="S2946" s="4">
        <v>5.2</v>
      </c>
      <c r="T2946" t="s">
        <v>210</v>
      </c>
    </row>
    <row r="2947" spans="1:20" x14ac:dyDescent="0.35">
      <c r="A2947" t="s">
        <v>5968</v>
      </c>
      <c r="B2947" s="5" t="s">
        <v>105</v>
      </c>
      <c r="C2947" s="6">
        <v>69920</v>
      </c>
      <c r="D2947" t="s">
        <v>41</v>
      </c>
      <c r="E2947">
        <v>59432</v>
      </c>
      <c r="F2947" s="5" t="s">
        <v>58</v>
      </c>
      <c r="G2947" s="5" t="s">
        <v>59</v>
      </c>
      <c r="H2947" s="5" t="s">
        <v>43</v>
      </c>
      <c r="I2947" t="s">
        <v>26</v>
      </c>
      <c r="J2947" t="s">
        <v>43</v>
      </c>
      <c r="K2947">
        <v>0</v>
      </c>
      <c r="L2947" s="5" t="s">
        <v>5969</v>
      </c>
      <c r="M2947" s="5" t="s">
        <v>37</v>
      </c>
      <c r="N2947">
        <v>1</v>
      </c>
      <c r="O2947" t="s">
        <v>107</v>
      </c>
      <c r="P2947" s="1">
        <v>45548</v>
      </c>
      <c r="Q2947" s="1">
        <v>45590</v>
      </c>
      <c r="R2947">
        <v>2048</v>
      </c>
      <c r="S2947" s="4">
        <v>5.8</v>
      </c>
      <c r="T2947" t="s">
        <v>136</v>
      </c>
    </row>
    <row r="2948" spans="1:20" x14ac:dyDescent="0.35">
      <c r="A2948" t="s">
        <v>5970</v>
      </c>
      <c r="B2948" s="5" t="s">
        <v>21</v>
      </c>
      <c r="C2948" s="6">
        <v>99241</v>
      </c>
      <c r="D2948" t="s">
        <v>41</v>
      </c>
      <c r="E2948">
        <v>84355</v>
      </c>
      <c r="F2948" s="5" t="s">
        <v>66</v>
      </c>
      <c r="G2948" s="5" t="s">
        <v>59</v>
      </c>
      <c r="H2948" s="5" t="s">
        <v>151</v>
      </c>
      <c r="I2948" t="s">
        <v>44</v>
      </c>
      <c r="J2948" t="s">
        <v>151</v>
      </c>
      <c r="K2948">
        <v>50</v>
      </c>
      <c r="L2948" s="5" t="s">
        <v>5971</v>
      </c>
      <c r="M2948" s="5" t="s">
        <v>37</v>
      </c>
      <c r="N2948">
        <v>5</v>
      </c>
      <c r="O2948" t="s">
        <v>172</v>
      </c>
      <c r="P2948" s="1">
        <v>45456</v>
      </c>
      <c r="Q2948" s="1">
        <v>45510</v>
      </c>
      <c r="R2948">
        <v>803</v>
      </c>
      <c r="S2948" s="4">
        <v>9.8000000000000007</v>
      </c>
      <c r="T2948" t="s">
        <v>118</v>
      </c>
    </row>
    <row r="2949" spans="1:20" x14ac:dyDescent="0.35">
      <c r="A2949" t="s">
        <v>5972</v>
      </c>
      <c r="B2949" s="5" t="s">
        <v>105</v>
      </c>
      <c r="C2949" s="6">
        <v>80687</v>
      </c>
      <c r="D2949" t="s">
        <v>120</v>
      </c>
      <c r="E2949">
        <v>72618</v>
      </c>
      <c r="F2949" s="5" t="s">
        <v>58</v>
      </c>
      <c r="G2949" s="5" t="s">
        <v>42</v>
      </c>
      <c r="H2949" s="5" t="s">
        <v>121</v>
      </c>
      <c r="I2949" t="s">
        <v>44</v>
      </c>
      <c r="J2949" t="s">
        <v>121</v>
      </c>
      <c r="K2949">
        <v>50</v>
      </c>
      <c r="L2949" s="5" t="s">
        <v>5973</v>
      </c>
      <c r="M2949" s="5" t="s">
        <v>54</v>
      </c>
      <c r="N2949">
        <v>1</v>
      </c>
      <c r="O2949" t="s">
        <v>46</v>
      </c>
      <c r="P2949" s="1">
        <v>45469</v>
      </c>
      <c r="Q2949" s="1">
        <v>45499</v>
      </c>
      <c r="R2949">
        <v>1786</v>
      </c>
      <c r="S2949" s="4">
        <v>7.7</v>
      </c>
      <c r="T2949" t="s">
        <v>243</v>
      </c>
    </row>
    <row r="2950" spans="1:20" x14ac:dyDescent="0.35">
      <c r="A2950" t="s">
        <v>5974</v>
      </c>
      <c r="B2950" s="5" t="s">
        <v>100</v>
      </c>
      <c r="C2950" s="6">
        <v>45985</v>
      </c>
      <c r="D2950" t="s">
        <v>22</v>
      </c>
      <c r="E2950">
        <v>45985</v>
      </c>
      <c r="F2950" s="5" t="s">
        <v>50</v>
      </c>
      <c r="G2950" s="5" t="s">
        <v>59</v>
      </c>
      <c r="H2950" s="5" t="s">
        <v>157</v>
      </c>
      <c r="I2950" t="s">
        <v>35</v>
      </c>
      <c r="J2950" t="s">
        <v>157</v>
      </c>
      <c r="K2950">
        <v>50</v>
      </c>
      <c r="L2950" s="5" t="s">
        <v>5975</v>
      </c>
      <c r="M2950" s="5" t="s">
        <v>54</v>
      </c>
      <c r="N2950">
        <v>2</v>
      </c>
      <c r="O2950" t="s">
        <v>29</v>
      </c>
      <c r="P2950" s="1">
        <v>45410</v>
      </c>
      <c r="Q2950" s="1">
        <v>45478</v>
      </c>
      <c r="R2950">
        <v>1598</v>
      </c>
      <c r="S2950" s="4">
        <v>8.6</v>
      </c>
      <c r="T2950" t="s">
        <v>30</v>
      </c>
    </row>
    <row r="2951" spans="1:20" x14ac:dyDescent="0.35">
      <c r="A2951" t="s">
        <v>5976</v>
      </c>
      <c r="B2951" s="5" t="s">
        <v>217</v>
      </c>
      <c r="C2951" s="6">
        <v>71121</v>
      </c>
      <c r="D2951" t="s">
        <v>22</v>
      </c>
      <c r="E2951">
        <v>71121</v>
      </c>
      <c r="F2951" s="5" t="s">
        <v>50</v>
      </c>
      <c r="G2951" s="5" t="s">
        <v>24</v>
      </c>
      <c r="H2951" s="5" t="s">
        <v>165</v>
      </c>
      <c r="I2951" t="s">
        <v>26</v>
      </c>
      <c r="J2951" t="s">
        <v>940</v>
      </c>
      <c r="K2951">
        <v>50</v>
      </c>
      <c r="L2951" s="5" t="s">
        <v>5977</v>
      </c>
      <c r="M2951" s="5" t="s">
        <v>28</v>
      </c>
      <c r="N2951">
        <v>4</v>
      </c>
      <c r="O2951" t="s">
        <v>71</v>
      </c>
      <c r="P2951" s="1">
        <v>45524</v>
      </c>
      <c r="Q2951" s="1">
        <v>45541</v>
      </c>
      <c r="R2951">
        <v>905</v>
      </c>
      <c r="S2951" s="4">
        <v>8.6</v>
      </c>
      <c r="T2951" t="s">
        <v>243</v>
      </c>
    </row>
    <row r="2952" spans="1:20" x14ac:dyDescent="0.35">
      <c r="A2952" t="s">
        <v>5978</v>
      </c>
      <c r="B2952" s="5" t="s">
        <v>105</v>
      </c>
      <c r="C2952" s="6">
        <v>214331</v>
      </c>
      <c r="D2952" t="s">
        <v>22</v>
      </c>
      <c r="E2952">
        <v>214331</v>
      </c>
      <c r="F2952" s="5" t="s">
        <v>23</v>
      </c>
      <c r="G2952" s="5" t="s">
        <v>51</v>
      </c>
      <c r="H2952" s="5" t="s">
        <v>52</v>
      </c>
      <c r="I2952" t="s">
        <v>35</v>
      </c>
      <c r="J2952" t="s">
        <v>52</v>
      </c>
      <c r="K2952">
        <v>50</v>
      </c>
      <c r="L2952" s="5" t="s">
        <v>5979</v>
      </c>
      <c r="M2952" s="5" t="s">
        <v>37</v>
      </c>
      <c r="N2952">
        <v>10</v>
      </c>
      <c r="O2952" t="s">
        <v>29</v>
      </c>
      <c r="P2952" s="1">
        <v>45353</v>
      </c>
      <c r="Q2952" s="1">
        <v>45374</v>
      </c>
      <c r="R2952">
        <v>1877</v>
      </c>
      <c r="S2952" s="4">
        <v>8.9</v>
      </c>
      <c r="T2952" t="s">
        <v>243</v>
      </c>
    </row>
    <row r="2953" spans="1:20" x14ac:dyDescent="0.35">
      <c r="A2953" t="s">
        <v>5980</v>
      </c>
      <c r="B2953" s="5" t="s">
        <v>217</v>
      </c>
      <c r="C2953" s="6">
        <v>179501</v>
      </c>
      <c r="D2953" t="s">
        <v>41</v>
      </c>
      <c r="E2953">
        <v>152576</v>
      </c>
      <c r="F2953" s="5" t="s">
        <v>66</v>
      </c>
      <c r="G2953" s="5" t="s">
        <v>51</v>
      </c>
      <c r="H2953" s="5" t="s">
        <v>126</v>
      </c>
      <c r="I2953" t="s">
        <v>35</v>
      </c>
      <c r="J2953" t="s">
        <v>126</v>
      </c>
      <c r="K2953">
        <v>50</v>
      </c>
      <c r="L2953" s="5" t="s">
        <v>5981</v>
      </c>
      <c r="M2953" s="5" t="s">
        <v>37</v>
      </c>
      <c r="N2953">
        <v>9</v>
      </c>
      <c r="O2953" t="s">
        <v>85</v>
      </c>
      <c r="P2953" s="1">
        <v>45395</v>
      </c>
      <c r="Q2953" s="1">
        <v>45424</v>
      </c>
      <c r="R2953">
        <v>1341</v>
      </c>
      <c r="S2953" s="4">
        <v>8.5</v>
      </c>
      <c r="T2953" t="s">
        <v>95</v>
      </c>
    </row>
    <row r="2954" spans="1:20" x14ac:dyDescent="0.35">
      <c r="A2954" t="s">
        <v>5982</v>
      </c>
      <c r="B2954" s="5" t="s">
        <v>162</v>
      </c>
      <c r="C2954" s="6">
        <v>213182</v>
      </c>
      <c r="D2954" t="s">
        <v>22</v>
      </c>
      <c r="E2954">
        <v>213182</v>
      </c>
      <c r="F2954" s="5" t="s">
        <v>23</v>
      </c>
      <c r="G2954" s="5" t="s">
        <v>51</v>
      </c>
      <c r="H2954" s="5" t="s">
        <v>97</v>
      </c>
      <c r="I2954" t="s">
        <v>35</v>
      </c>
      <c r="J2954" t="s">
        <v>93</v>
      </c>
      <c r="K2954">
        <v>0</v>
      </c>
      <c r="L2954" s="5" t="s">
        <v>5983</v>
      </c>
      <c r="M2954" s="5" t="s">
        <v>37</v>
      </c>
      <c r="N2954">
        <v>15</v>
      </c>
      <c r="O2954" t="s">
        <v>141</v>
      </c>
      <c r="P2954" s="1">
        <v>45591</v>
      </c>
      <c r="Q2954" s="1">
        <v>45656</v>
      </c>
      <c r="R2954">
        <v>2424</v>
      </c>
      <c r="S2954" s="4">
        <v>9.3000000000000007</v>
      </c>
      <c r="T2954" t="s">
        <v>210</v>
      </c>
    </row>
    <row r="2955" spans="1:20" x14ac:dyDescent="0.35">
      <c r="A2955" t="s">
        <v>5984</v>
      </c>
      <c r="B2955" s="5" t="s">
        <v>174</v>
      </c>
      <c r="C2955" s="6">
        <v>257116</v>
      </c>
      <c r="D2955" t="s">
        <v>22</v>
      </c>
      <c r="E2955">
        <v>257116</v>
      </c>
      <c r="F2955" s="5" t="s">
        <v>23</v>
      </c>
      <c r="G2955" s="5" t="s">
        <v>42</v>
      </c>
      <c r="H2955" s="5" t="s">
        <v>101</v>
      </c>
      <c r="I2955" t="s">
        <v>26</v>
      </c>
      <c r="J2955" t="s">
        <v>247</v>
      </c>
      <c r="K2955">
        <v>50</v>
      </c>
      <c r="L2955" s="5" t="s">
        <v>5985</v>
      </c>
      <c r="M2955" s="5" t="s">
        <v>54</v>
      </c>
      <c r="N2955">
        <v>16</v>
      </c>
      <c r="O2955" t="s">
        <v>112</v>
      </c>
      <c r="P2955" s="1">
        <v>45553</v>
      </c>
      <c r="Q2955" s="1">
        <v>45584</v>
      </c>
      <c r="R2955">
        <v>2162</v>
      </c>
      <c r="S2955" s="4">
        <v>6.3</v>
      </c>
      <c r="T2955" t="s">
        <v>108</v>
      </c>
    </row>
    <row r="2956" spans="1:20" x14ac:dyDescent="0.35">
      <c r="A2956" t="s">
        <v>5986</v>
      </c>
      <c r="B2956" s="5" t="s">
        <v>105</v>
      </c>
      <c r="C2956" s="6">
        <v>210838</v>
      </c>
      <c r="D2956" t="s">
        <v>41</v>
      </c>
      <c r="E2956">
        <v>179212</v>
      </c>
      <c r="F2956" s="5" t="s">
        <v>23</v>
      </c>
      <c r="G2956" s="5" t="s">
        <v>59</v>
      </c>
      <c r="H2956" s="5" t="s">
        <v>60</v>
      </c>
      <c r="I2956" t="s">
        <v>44</v>
      </c>
      <c r="J2956" t="s">
        <v>60</v>
      </c>
      <c r="K2956">
        <v>50</v>
      </c>
      <c r="L2956" s="5" t="s">
        <v>5987</v>
      </c>
      <c r="M2956" s="5" t="s">
        <v>28</v>
      </c>
      <c r="N2956">
        <v>13</v>
      </c>
      <c r="O2956" t="s">
        <v>88</v>
      </c>
      <c r="P2956" s="1">
        <v>45491</v>
      </c>
      <c r="Q2956" s="1">
        <v>45561</v>
      </c>
      <c r="R2956">
        <v>723</v>
      </c>
      <c r="S2956" s="4">
        <v>8.1</v>
      </c>
      <c r="T2956" t="s">
        <v>95</v>
      </c>
    </row>
    <row r="2957" spans="1:20" x14ac:dyDescent="0.35">
      <c r="A2957" t="s">
        <v>5988</v>
      </c>
      <c r="B2957" s="5" t="s">
        <v>145</v>
      </c>
      <c r="C2957" s="6">
        <v>161032</v>
      </c>
      <c r="D2957" t="s">
        <v>22</v>
      </c>
      <c r="E2957">
        <v>161032</v>
      </c>
      <c r="F2957" s="5" t="s">
        <v>66</v>
      </c>
      <c r="G2957" s="5" t="s">
        <v>24</v>
      </c>
      <c r="H2957" s="5" t="s">
        <v>68</v>
      </c>
      <c r="I2957" t="s">
        <v>44</v>
      </c>
      <c r="J2957" t="s">
        <v>68</v>
      </c>
      <c r="K2957">
        <v>0</v>
      </c>
      <c r="L2957" s="5" t="s">
        <v>5989</v>
      </c>
      <c r="M2957" s="5" t="s">
        <v>28</v>
      </c>
      <c r="N2957">
        <v>5</v>
      </c>
      <c r="O2957" t="s">
        <v>107</v>
      </c>
      <c r="P2957" s="1">
        <v>45305</v>
      </c>
      <c r="Q2957" s="1">
        <v>45330</v>
      </c>
      <c r="R2957">
        <v>1827</v>
      </c>
      <c r="S2957" s="4">
        <v>7.6</v>
      </c>
      <c r="T2957" t="s">
        <v>108</v>
      </c>
    </row>
    <row r="2958" spans="1:20" x14ac:dyDescent="0.35">
      <c r="A2958" t="s">
        <v>5990</v>
      </c>
      <c r="B2958" s="5" t="s">
        <v>40</v>
      </c>
      <c r="C2958" s="6">
        <v>97860</v>
      </c>
      <c r="D2958" t="s">
        <v>41</v>
      </c>
      <c r="E2958">
        <v>83181</v>
      </c>
      <c r="F2958" s="5" t="s">
        <v>50</v>
      </c>
      <c r="G2958" s="5" t="s">
        <v>51</v>
      </c>
      <c r="H2958" s="5" t="s">
        <v>151</v>
      </c>
      <c r="I2958" t="s">
        <v>35</v>
      </c>
      <c r="J2958" t="s">
        <v>426</v>
      </c>
      <c r="K2958">
        <v>50</v>
      </c>
      <c r="L2958" s="5" t="s">
        <v>5991</v>
      </c>
      <c r="M2958" s="5" t="s">
        <v>37</v>
      </c>
      <c r="N2958">
        <v>4</v>
      </c>
      <c r="O2958" t="s">
        <v>112</v>
      </c>
      <c r="P2958" s="1">
        <v>45554</v>
      </c>
      <c r="Q2958" s="1">
        <v>45572</v>
      </c>
      <c r="R2958">
        <v>2445</v>
      </c>
      <c r="S2958" s="4">
        <v>6.1</v>
      </c>
      <c r="T2958" t="s">
        <v>243</v>
      </c>
    </row>
    <row r="2959" spans="1:20" x14ac:dyDescent="0.35">
      <c r="A2959" t="s">
        <v>5992</v>
      </c>
      <c r="B2959" s="5" t="s">
        <v>28800</v>
      </c>
      <c r="C2959" s="6">
        <v>76742</v>
      </c>
      <c r="D2959" t="s">
        <v>92</v>
      </c>
      <c r="E2959">
        <v>57557</v>
      </c>
      <c r="F2959" s="5" t="s">
        <v>58</v>
      </c>
      <c r="G2959" s="5" t="s">
        <v>59</v>
      </c>
      <c r="H2959" s="5" t="s">
        <v>93</v>
      </c>
      <c r="I2959" t="s">
        <v>44</v>
      </c>
      <c r="J2959" t="s">
        <v>93</v>
      </c>
      <c r="K2959">
        <v>0</v>
      </c>
      <c r="L2959" s="5" t="s">
        <v>5993</v>
      </c>
      <c r="M2959" s="5" t="s">
        <v>54</v>
      </c>
      <c r="N2959">
        <v>1</v>
      </c>
      <c r="O2959" t="s">
        <v>135</v>
      </c>
      <c r="P2959" s="1">
        <v>45591</v>
      </c>
      <c r="Q2959" s="1">
        <v>45629</v>
      </c>
      <c r="R2959">
        <v>2112</v>
      </c>
      <c r="S2959" s="4">
        <v>5.0999999999999996</v>
      </c>
      <c r="T2959" t="s">
        <v>108</v>
      </c>
    </row>
    <row r="2960" spans="1:20" x14ac:dyDescent="0.35">
      <c r="A2960" t="s">
        <v>5994</v>
      </c>
      <c r="B2960" s="5" t="s">
        <v>28802</v>
      </c>
      <c r="C2960" s="6">
        <v>124869</v>
      </c>
      <c r="D2960" t="s">
        <v>22</v>
      </c>
      <c r="E2960">
        <v>124869</v>
      </c>
      <c r="F2960" s="5" t="s">
        <v>23</v>
      </c>
      <c r="G2960" s="5" t="s">
        <v>42</v>
      </c>
      <c r="H2960" s="5" t="s">
        <v>25</v>
      </c>
      <c r="I2960" t="s">
        <v>44</v>
      </c>
      <c r="J2960" t="s">
        <v>294</v>
      </c>
      <c r="K2960">
        <v>0</v>
      </c>
      <c r="L2960" s="5" t="s">
        <v>5995</v>
      </c>
      <c r="M2960" s="5" t="s">
        <v>37</v>
      </c>
      <c r="N2960">
        <v>19</v>
      </c>
      <c r="O2960" t="s">
        <v>107</v>
      </c>
      <c r="P2960" s="1">
        <v>45393</v>
      </c>
      <c r="Q2960" s="1">
        <v>45430</v>
      </c>
      <c r="R2960">
        <v>718</v>
      </c>
      <c r="S2960" s="4">
        <v>7.8</v>
      </c>
      <c r="T2960" t="s">
        <v>210</v>
      </c>
    </row>
    <row r="2961" spans="1:20" x14ac:dyDescent="0.35">
      <c r="A2961" t="s">
        <v>5996</v>
      </c>
      <c r="B2961" s="5" t="s">
        <v>174</v>
      </c>
      <c r="C2961" s="6">
        <v>158246</v>
      </c>
      <c r="D2961" t="s">
        <v>22</v>
      </c>
      <c r="E2961">
        <v>158246</v>
      </c>
      <c r="F2961" s="5" t="s">
        <v>66</v>
      </c>
      <c r="G2961" s="5" t="s">
        <v>59</v>
      </c>
      <c r="H2961" s="5" t="s">
        <v>68</v>
      </c>
      <c r="I2961" t="s">
        <v>35</v>
      </c>
      <c r="J2961" t="s">
        <v>165</v>
      </c>
      <c r="K2961">
        <v>50</v>
      </c>
      <c r="L2961" s="5" t="s">
        <v>5997</v>
      </c>
      <c r="M2961" s="5" t="s">
        <v>70</v>
      </c>
      <c r="N2961">
        <v>6</v>
      </c>
      <c r="O2961" t="s">
        <v>85</v>
      </c>
      <c r="P2961" s="1">
        <v>45532</v>
      </c>
      <c r="Q2961" s="1">
        <v>45563</v>
      </c>
      <c r="R2961">
        <v>939</v>
      </c>
      <c r="S2961" s="4">
        <v>9.5</v>
      </c>
      <c r="T2961" t="s">
        <v>30</v>
      </c>
    </row>
    <row r="2962" spans="1:20" x14ac:dyDescent="0.35">
      <c r="A2962" t="s">
        <v>5998</v>
      </c>
      <c r="B2962" s="5" t="s">
        <v>40</v>
      </c>
      <c r="C2962" s="6">
        <v>277909</v>
      </c>
      <c r="D2962" t="s">
        <v>22</v>
      </c>
      <c r="E2962">
        <v>277909</v>
      </c>
      <c r="F2962" s="5" t="s">
        <v>23</v>
      </c>
      <c r="G2962" s="5" t="s">
        <v>42</v>
      </c>
      <c r="H2962" s="5" t="s">
        <v>25</v>
      </c>
      <c r="I2962" t="s">
        <v>35</v>
      </c>
      <c r="J2962" t="s">
        <v>25</v>
      </c>
      <c r="K2962">
        <v>0</v>
      </c>
      <c r="L2962" s="5" t="s">
        <v>5999</v>
      </c>
      <c r="M2962" s="5" t="s">
        <v>70</v>
      </c>
      <c r="N2962">
        <v>16</v>
      </c>
      <c r="O2962" t="s">
        <v>71</v>
      </c>
      <c r="P2962" s="1">
        <v>45753</v>
      </c>
      <c r="Q2962" s="1">
        <v>45814</v>
      </c>
      <c r="R2962">
        <v>1601</v>
      </c>
      <c r="S2962" s="4">
        <v>6.7</v>
      </c>
      <c r="T2962" t="s">
        <v>136</v>
      </c>
    </row>
    <row r="2963" spans="1:20" x14ac:dyDescent="0.35">
      <c r="A2963" t="s">
        <v>6000</v>
      </c>
      <c r="B2963" s="5" t="s">
        <v>105</v>
      </c>
      <c r="C2963" s="6">
        <v>58343</v>
      </c>
      <c r="D2963" t="s">
        <v>41</v>
      </c>
      <c r="E2963">
        <v>49592</v>
      </c>
      <c r="F2963" s="5" t="s">
        <v>58</v>
      </c>
      <c r="G2963" s="5" t="s">
        <v>59</v>
      </c>
      <c r="H2963" s="5" t="s">
        <v>43</v>
      </c>
      <c r="I2963" t="s">
        <v>44</v>
      </c>
      <c r="J2963" t="s">
        <v>43</v>
      </c>
      <c r="K2963">
        <v>50</v>
      </c>
      <c r="L2963" s="5" t="s">
        <v>6001</v>
      </c>
      <c r="M2963" s="5" t="s">
        <v>37</v>
      </c>
      <c r="N2963">
        <v>0</v>
      </c>
      <c r="O2963" t="s">
        <v>131</v>
      </c>
      <c r="P2963" s="1">
        <v>45588</v>
      </c>
      <c r="Q2963" s="1">
        <v>45627</v>
      </c>
      <c r="R2963">
        <v>535</v>
      </c>
      <c r="S2963" s="4">
        <v>6.5</v>
      </c>
      <c r="T2963" t="s">
        <v>136</v>
      </c>
    </row>
    <row r="2964" spans="1:20" x14ac:dyDescent="0.35">
      <c r="A2964" t="s">
        <v>6002</v>
      </c>
      <c r="B2964" s="5" t="s">
        <v>28799</v>
      </c>
      <c r="C2964" s="6">
        <v>98072</v>
      </c>
      <c r="D2964" t="s">
        <v>22</v>
      </c>
      <c r="E2964">
        <v>98072</v>
      </c>
      <c r="F2964" s="5" t="s">
        <v>50</v>
      </c>
      <c r="G2964" s="5" t="s">
        <v>24</v>
      </c>
      <c r="H2964" s="5" t="s">
        <v>25</v>
      </c>
      <c r="I2964" t="s">
        <v>35</v>
      </c>
      <c r="J2964" t="s">
        <v>25</v>
      </c>
      <c r="K2964">
        <v>0</v>
      </c>
      <c r="L2964" s="5" t="s">
        <v>6003</v>
      </c>
      <c r="M2964" s="5" t="s">
        <v>28</v>
      </c>
      <c r="N2964">
        <v>4</v>
      </c>
      <c r="O2964" t="s">
        <v>135</v>
      </c>
      <c r="P2964" s="1">
        <v>45377</v>
      </c>
      <c r="Q2964" s="1">
        <v>45431</v>
      </c>
      <c r="R2964">
        <v>710</v>
      </c>
      <c r="S2964" s="4">
        <v>7.8</v>
      </c>
      <c r="T2964" t="s">
        <v>118</v>
      </c>
    </row>
    <row r="2965" spans="1:20" x14ac:dyDescent="0.35">
      <c r="A2965" t="s">
        <v>6004</v>
      </c>
      <c r="B2965" s="5" t="s">
        <v>145</v>
      </c>
      <c r="C2965" s="6">
        <v>58209</v>
      </c>
      <c r="D2965" t="s">
        <v>22</v>
      </c>
      <c r="E2965">
        <v>58209</v>
      </c>
      <c r="F2965" s="5" t="s">
        <v>66</v>
      </c>
      <c r="G2965" s="5" t="s">
        <v>42</v>
      </c>
      <c r="H2965" s="5" t="s">
        <v>116</v>
      </c>
      <c r="I2965" t="s">
        <v>35</v>
      </c>
      <c r="J2965" t="s">
        <v>116</v>
      </c>
      <c r="K2965">
        <v>50</v>
      </c>
      <c r="L2965" s="5" t="s">
        <v>6005</v>
      </c>
      <c r="M2965" s="5" t="s">
        <v>37</v>
      </c>
      <c r="N2965">
        <v>6</v>
      </c>
      <c r="O2965" t="s">
        <v>88</v>
      </c>
      <c r="P2965" s="1">
        <v>45361</v>
      </c>
      <c r="Q2965" s="1">
        <v>45427</v>
      </c>
      <c r="R2965">
        <v>621</v>
      </c>
      <c r="S2965" s="4">
        <v>7.8</v>
      </c>
      <c r="T2965" t="s">
        <v>63</v>
      </c>
    </row>
    <row r="2966" spans="1:20" x14ac:dyDescent="0.35">
      <c r="A2966" t="s">
        <v>6006</v>
      </c>
      <c r="B2966" s="5" t="s">
        <v>105</v>
      </c>
      <c r="C2966" s="6">
        <v>101880</v>
      </c>
      <c r="D2966" t="s">
        <v>41</v>
      </c>
      <c r="E2966">
        <v>86598</v>
      </c>
      <c r="F2966" s="5" t="s">
        <v>66</v>
      </c>
      <c r="G2966" s="5" t="s">
        <v>24</v>
      </c>
      <c r="H2966" s="5" t="s">
        <v>43</v>
      </c>
      <c r="I2966" t="s">
        <v>44</v>
      </c>
      <c r="J2966" t="s">
        <v>294</v>
      </c>
      <c r="K2966">
        <v>50</v>
      </c>
      <c r="L2966" s="5" t="s">
        <v>6007</v>
      </c>
      <c r="M2966" s="5" t="s">
        <v>54</v>
      </c>
      <c r="N2966">
        <v>7</v>
      </c>
      <c r="O2966" t="s">
        <v>167</v>
      </c>
      <c r="P2966" s="1">
        <v>45692</v>
      </c>
      <c r="Q2966" s="1">
        <v>45750</v>
      </c>
      <c r="R2966">
        <v>1759</v>
      </c>
      <c r="S2966" s="4">
        <v>8.1</v>
      </c>
      <c r="T2966" t="s">
        <v>38</v>
      </c>
    </row>
    <row r="2967" spans="1:20" x14ac:dyDescent="0.35">
      <c r="A2967" t="s">
        <v>6008</v>
      </c>
      <c r="B2967" s="5" t="s">
        <v>28802</v>
      </c>
      <c r="C2967" s="6">
        <v>119812</v>
      </c>
      <c r="D2967" t="s">
        <v>22</v>
      </c>
      <c r="E2967">
        <v>119812</v>
      </c>
      <c r="F2967" s="5" t="s">
        <v>50</v>
      </c>
      <c r="G2967" s="5" t="s">
        <v>51</v>
      </c>
      <c r="H2967" s="5" t="s">
        <v>101</v>
      </c>
      <c r="I2967" t="s">
        <v>26</v>
      </c>
      <c r="J2967" t="s">
        <v>304</v>
      </c>
      <c r="K2967">
        <v>0</v>
      </c>
      <c r="L2967" s="5" t="s">
        <v>6009</v>
      </c>
      <c r="M2967" s="5" t="s">
        <v>37</v>
      </c>
      <c r="N2967">
        <v>4</v>
      </c>
      <c r="O2967" t="s">
        <v>172</v>
      </c>
      <c r="P2967" s="1">
        <v>45324</v>
      </c>
      <c r="Q2967" s="1">
        <v>45339</v>
      </c>
      <c r="R2967">
        <v>1503</v>
      </c>
      <c r="S2967" s="4">
        <v>7.7</v>
      </c>
      <c r="T2967" t="s">
        <v>30</v>
      </c>
    </row>
    <row r="2968" spans="1:20" x14ac:dyDescent="0.35">
      <c r="A2968" t="s">
        <v>6010</v>
      </c>
      <c r="B2968" s="5" t="s">
        <v>28802</v>
      </c>
      <c r="C2968" s="6">
        <v>184524</v>
      </c>
      <c r="D2968" t="s">
        <v>22</v>
      </c>
      <c r="E2968">
        <v>184524</v>
      </c>
      <c r="F2968" s="5" t="s">
        <v>23</v>
      </c>
      <c r="G2968" s="5" t="s">
        <v>51</v>
      </c>
      <c r="H2968" s="5" t="s">
        <v>52</v>
      </c>
      <c r="I2968" t="s">
        <v>44</v>
      </c>
      <c r="J2968" t="s">
        <v>52</v>
      </c>
      <c r="K2968">
        <v>100</v>
      </c>
      <c r="L2968" s="5" t="s">
        <v>6011</v>
      </c>
      <c r="M2968" s="5" t="s">
        <v>37</v>
      </c>
      <c r="N2968">
        <v>12</v>
      </c>
      <c r="O2968" t="s">
        <v>172</v>
      </c>
      <c r="P2968" s="1">
        <v>45580</v>
      </c>
      <c r="Q2968" s="1">
        <v>45595</v>
      </c>
      <c r="R2968">
        <v>619</v>
      </c>
      <c r="S2968" s="4">
        <v>9.1</v>
      </c>
      <c r="T2968" t="s">
        <v>210</v>
      </c>
    </row>
    <row r="2969" spans="1:20" x14ac:dyDescent="0.35">
      <c r="A2969" t="s">
        <v>6012</v>
      </c>
      <c r="B2969" s="5" t="s">
        <v>28802</v>
      </c>
      <c r="C2969" s="6">
        <v>212494</v>
      </c>
      <c r="D2969" t="s">
        <v>41</v>
      </c>
      <c r="E2969">
        <v>180620</v>
      </c>
      <c r="F2969" s="5" t="s">
        <v>23</v>
      </c>
      <c r="G2969" s="5" t="s">
        <v>42</v>
      </c>
      <c r="H2969" s="5" t="s">
        <v>151</v>
      </c>
      <c r="I2969" t="s">
        <v>26</v>
      </c>
      <c r="J2969" t="s">
        <v>151</v>
      </c>
      <c r="K2969">
        <v>50</v>
      </c>
      <c r="L2969" s="5" t="s">
        <v>6013</v>
      </c>
      <c r="M2969" s="5" t="s">
        <v>37</v>
      </c>
      <c r="N2969">
        <v>19</v>
      </c>
      <c r="O2969" t="s">
        <v>46</v>
      </c>
      <c r="P2969" s="1">
        <v>45294</v>
      </c>
      <c r="Q2969" s="1">
        <v>45337</v>
      </c>
      <c r="R2969">
        <v>1929</v>
      </c>
      <c r="S2969" s="4">
        <v>6</v>
      </c>
      <c r="T2969" t="s">
        <v>277</v>
      </c>
    </row>
    <row r="2970" spans="1:20" x14ac:dyDescent="0.35">
      <c r="A2970" t="s">
        <v>6014</v>
      </c>
      <c r="B2970" s="5" t="s">
        <v>217</v>
      </c>
      <c r="C2970" s="6">
        <v>83942</v>
      </c>
      <c r="D2970" t="s">
        <v>41</v>
      </c>
      <c r="E2970">
        <v>71351</v>
      </c>
      <c r="F2970" s="5" t="s">
        <v>50</v>
      </c>
      <c r="G2970" s="5" t="s">
        <v>42</v>
      </c>
      <c r="H2970" s="5" t="s">
        <v>126</v>
      </c>
      <c r="I2970" t="s">
        <v>44</v>
      </c>
      <c r="J2970" t="s">
        <v>191</v>
      </c>
      <c r="K2970">
        <v>0</v>
      </c>
      <c r="L2970" s="5" t="s">
        <v>6015</v>
      </c>
      <c r="M2970" s="5" t="s">
        <v>37</v>
      </c>
      <c r="N2970">
        <v>3</v>
      </c>
      <c r="O2970" t="s">
        <v>62</v>
      </c>
      <c r="P2970" s="1">
        <v>45752</v>
      </c>
      <c r="Q2970" s="1">
        <v>45787</v>
      </c>
      <c r="R2970">
        <v>678</v>
      </c>
      <c r="S2970" s="4">
        <v>9.8000000000000007</v>
      </c>
      <c r="T2970" t="s">
        <v>103</v>
      </c>
    </row>
    <row r="2971" spans="1:20" x14ac:dyDescent="0.35">
      <c r="A2971" t="s">
        <v>6016</v>
      </c>
      <c r="B2971" s="5" t="s">
        <v>145</v>
      </c>
      <c r="C2971" s="6">
        <v>92507</v>
      </c>
      <c r="D2971" t="s">
        <v>92</v>
      </c>
      <c r="E2971">
        <v>69380</v>
      </c>
      <c r="F2971" s="5" t="s">
        <v>50</v>
      </c>
      <c r="G2971" s="5" t="s">
        <v>24</v>
      </c>
      <c r="H2971" s="5" t="s">
        <v>93</v>
      </c>
      <c r="I2971" t="s">
        <v>35</v>
      </c>
      <c r="J2971" t="s">
        <v>75</v>
      </c>
      <c r="K2971">
        <v>100</v>
      </c>
      <c r="L2971" s="5" t="s">
        <v>6017</v>
      </c>
      <c r="M2971" s="5" t="s">
        <v>70</v>
      </c>
      <c r="N2971">
        <v>3</v>
      </c>
      <c r="O2971" t="s">
        <v>88</v>
      </c>
      <c r="P2971" s="1">
        <v>45748</v>
      </c>
      <c r="Q2971" s="1">
        <v>45814</v>
      </c>
      <c r="R2971">
        <v>2111</v>
      </c>
      <c r="S2971" s="4">
        <v>7.5</v>
      </c>
      <c r="T2971" t="s">
        <v>153</v>
      </c>
    </row>
    <row r="2972" spans="1:20" x14ac:dyDescent="0.35">
      <c r="A2972" t="s">
        <v>6018</v>
      </c>
      <c r="B2972" s="5" t="s">
        <v>28800</v>
      </c>
      <c r="C2972" s="6">
        <v>71494</v>
      </c>
      <c r="D2972" t="s">
        <v>41</v>
      </c>
      <c r="E2972">
        <v>60770</v>
      </c>
      <c r="F2972" s="5" t="s">
        <v>50</v>
      </c>
      <c r="G2972" s="5" t="s">
        <v>24</v>
      </c>
      <c r="H2972" s="5" t="s">
        <v>60</v>
      </c>
      <c r="I2972" t="s">
        <v>26</v>
      </c>
      <c r="J2972" t="s">
        <v>480</v>
      </c>
      <c r="K2972">
        <v>50</v>
      </c>
      <c r="L2972" s="5" t="s">
        <v>6019</v>
      </c>
      <c r="M2972" s="5" t="s">
        <v>54</v>
      </c>
      <c r="N2972">
        <v>4</v>
      </c>
      <c r="O2972" t="s">
        <v>131</v>
      </c>
      <c r="P2972" s="1">
        <v>45766</v>
      </c>
      <c r="Q2972" s="1">
        <v>45808</v>
      </c>
      <c r="R2972">
        <v>738</v>
      </c>
      <c r="S2972" s="4">
        <v>8.3000000000000007</v>
      </c>
      <c r="T2972" t="s">
        <v>210</v>
      </c>
    </row>
    <row r="2973" spans="1:20" x14ac:dyDescent="0.35">
      <c r="A2973" t="s">
        <v>6020</v>
      </c>
      <c r="B2973" s="5" t="s">
        <v>28799</v>
      </c>
      <c r="C2973" s="6">
        <v>89952</v>
      </c>
      <c r="D2973" t="s">
        <v>81</v>
      </c>
      <c r="E2973">
        <v>121435</v>
      </c>
      <c r="F2973" s="5" t="s">
        <v>50</v>
      </c>
      <c r="G2973" s="5" t="s">
        <v>59</v>
      </c>
      <c r="H2973" s="5" t="s">
        <v>82</v>
      </c>
      <c r="I2973" t="s">
        <v>44</v>
      </c>
      <c r="J2973" t="s">
        <v>82</v>
      </c>
      <c r="K2973">
        <v>50</v>
      </c>
      <c r="L2973" s="5" t="s">
        <v>5793</v>
      </c>
      <c r="M2973" s="5" t="s">
        <v>70</v>
      </c>
      <c r="N2973">
        <v>2</v>
      </c>
      <c r="O2973" t="s">
        <v>88</v>
      </c>
      <c r="P2973" s="1">
        <v>45491</v>
      </c>
      <c r="Q2973" s="1">
        <v>45510</v>
      </c>
      <c r="R2973">
        <v>2280</v>
      </c>
      <c r="S2973" s="4">
        <v>8.1999999999999993</v>
      </c>
      <c r="T2973" t="s">
        <v>277</v>
      </c>
    </row>
    <row r="2974" spans="1:20" x14ac:dyDescent="0.35">
      <c r="A2974" t="s">
        <v>6021</v>
      </c>
      <c r="B2974" s="5" t="s">
        <v>28799</v>
      </c>
      <c r="C2974" s="6">
        <v>74909</v>
      </c>
      <c r="D2974" t="s">
        <v>22</v>
      </c>
      <c r="E2974">
        <v>74909</v>
      </c>
      <c r="F2974" s="5" t="s">
        <v>23</v>
      </c>
      <c r="G2974" s="5" t="s">
        <v>42</v>
      </c>
      <c r="H2974" s="5" t="s">
        <v>116</v>
      </c>
      <c r="I2974" t="s">
        <v>35</v>
      </c>
      <c r="J2974" t="s">
        <v>133</v>
      </c>
      <c r="K2974">
        <v>100</v>
      </c>
      <c r="L2974" s="5" t="s">
        <v>6022</v>
      </c>
      <c r="M2974" s="5" t="s">
        <v>70</v>
      </c>
      <c r="N2974">
        <v>17</v>
      </c>
      <c r="O2974" t="s">
        <v>147</v>
      </c>
      <c r="P2974" s="1">
        <v>45350</v>
      </c>
      <c r="Q2974" s="1">
        <v>45365</v>
      </c>
      <c r="R2974">
        <v>618</v>
      </c>
      <c r="S2974" s="4">
        <v>9.1999999999999993</v>
      </c>
      <c r="T2974" t="s">
        <v>243</v>
      </c>
    </row>
    <row r="2975" spans="1:20" x14ac:dyDescent="0.35">
      <c r="A2975" t="s">
        <v>6023</v>
      </c>
      <c r="B2975" s="5" t="s">
        <v>21</v>
      </c>
      <c r="C2975" s="6">
        <v>121133</v>
      </c>
      <c r="D2975" t="s">
        <v>81</v>
      </c>
      <c r="E2975">
        <v>163530</v>
      </c>
      <c r="F2975" s="5" t="s">
        <v>66</v>
      </c>
      <c r="G2975" s="5" t="s">
        <v>24</v>
      </c>
      <c r="H2975" s="5" t="s">
        <v>82</v>
      </c>
      <c r="I2975" t="s">
        <v>26</v>
      </c>
      <c r="J2975" t="s">
        <v>82</v>
      </c>
      <c r="K2975">
        <v>100</v>
      </c>
      <c r="L2975" s="5" t="s">
        <v>6024</v>
      </c>
      <c r="M2975" s="5" t="s">
        <v>70</v>
      </c>
      <c r="N2975">
        <v>6</v>
      </c>
      <c r="O2975" t="s">
        <v>172</v>
      </c>
      <c r="P2975" s="1">
        <v>45658</v>
      </c>
      <c r="Q2975" s="1">
        <v>45729</v>
      </c>
      <c r="R2975">
        <v>1194</v>
      </c>
      <c r="S2975" s="4">
        <v>8.1999999999999993</v>
      </c>
      <c r="T2975" t="s">
        <v>108</v>
      </c>
    </row>
    <row r="2976" spans="1:20" x14ac:dyDescent="0.35">
      <c r="A2976" t="s">
        <v>6025</v>
      </c>
      <c r="B2976" s="5" t="s">
        <v>32</v>
      </c>
      <c r="C2976" s="6">
        <v>106190</v>
      </c>
      <c r="D2976" t="s">
        <v>65</v>
      </c>
      <c r="E2976">
        <v>138047</v>
      </c>
      <c r="F2976" s="5" t="s">
        <v>50</v>
      </c>
      <c r="G2976" s="5" t="s">
        <v>42</v>
      </c>
      <c r="H2976" s="5" t="s">
        <v>67</v>
      </c>
      <c r="I2976" t="s">
        <v>26</v>
      </c>
      <c r="J2976" t="s">
        <v>67</v>
      </c>
      <c r="K2976">
        <v>100</v>
      </c>
      <c r="L2976" s="5" t="s">
        <v>6026</v>
      </c>
      <c r="M2976" s="5" t="s">
        <v>37</v>
      </c>
      <c r="N2976">
        <v>3</v>
      </c>
      <c r="O2976" t="s">
        <v>62</v>
      </c>
      <c r="P2976" s="1">
        <v>45356</v>
      </c>
      <c r="Q2976" s="1">
        <v>45429</v>
      </c>
      <c r="R2976">
        <v>1987</v>
      </c>
      <c r="S2976" s="4">
        <v>7.2</v>
      </c>
      <c r="T2976" t="s">
        <v>79</v>
      </c>
    </row>
    <row r="2977" spans="1:20" x14ac:dyDescent="0.35">
      <c r="A2977" t="s">
        <v>6027</v>
      </c>
      <c r="B2977" s="5" t="s">
        <v>28801</v>
      </c>
      <c r="C2977" s="6">
        <v>261845</v>
      </c>
      <c r="D2977" t="s">
        <v>41</v>
      </c>
      <c r="E2977">
        <v>222568</v>
      </c>
      <c r="F2977" s="5" t="s">
        <v>23</v>
      </c>
      <c r="G2977" s="5" t="s">
        <v>51</v>
      </c>
      <c r="H2977" s="5" t="s">
        <v>126</v>
      </c>
      <c r="I2977" t="s">
        <v>26</v>
      </c>
      <c r="J2977" t="s">
        <v>126</v>
      </c>
      <c r="K2977">
        <v>50</v>
      </c>
      <c r="L2977" s="5" t="s">
        <v>6028</v>
      </c>
      <c r="M2977" s="5" t="s">
        <v>54</v>
      </c>
      <c r="N2977">
        <v>19</v>
      </c>
      <c r="O2977" t="s">
        <v>46</v>
      </c>
      <c r="P2977" s="1">
        <v>45457</v>
      </c>
      <c r="Q2977" s="1">
        <v>45509</v>
      </c>
      <c r="R2977">
        <v>1868</v>
      </c>
      <c r="S2977" s="4">
        <v>5.7</v>
      </c>
      <c r="T2977" t="s">
        <v>47</v>
      </c>
    </row>
    <row r="2978" spans="1:20" x14ac:dyDescent="0.35">
      <c r="A2978" t="s">
        <v>6029</v>
      </c>
      <c r="B2978" s="5" t="s">
        <v>57</v>
      </c>
      <c r="C2978" s="6">
        <v>104354</v>
      </c>
      <c r="D2978" t="s">
        <v>41</v>
      </c>
      <c r="E2978">
        <v>88701</v>
      </c>
      <c r="F2978" s="5" t="s">
        <v>50</v>
      </c>
      <c r="G2978" s="5" t="s">
        <v>42</v>
      </c>
      <c r="H2978" s="5" t="s">
        <v>151</v>
      </c>
      <c r="I2978" t="s">
        <v>35</v>
      </c>
      <c r="J2978" t="s">
        <v>121</v>
      </c>
      <c r="K2978">
        <v>100</v>
      </c>
      <c r="L2978" s="5" t="s">
        <v>6030</v>
      </c>
      <c r="M2978" s="5" t="s">
        <v>28</v>
      </c>
      <c r="N2978">
        <v>4</v>
      </c>
      <c r="O2978" t="s">
        <v>29</v>
      </c>
      <c r="P2978" s="1">
        <v>45753</v>
      </c>
      <c r="Q2978" s="1">
        <v>45770</v>
      </c>
      <c r="R2978">
        <v>611</v>
      </c>
      <c r="S2978" s="4">
        <v>9</v>
      </c>
      <c r="T2978" t="s">
        <v>30</v>
      </c>
    </row>
    <row r="2979" spans="1:20" x14ac:dyDescent="0.35">
      <c r="A2979" t="s">
        <v>6031</v>
      </c>
      <c r="B2979" s="5" t="s">
        <v>28802</v>
      </c>
      <c r="C2979" s="6">
        <v>86549</v>
      </c>
      <c r="D2979" t="s">
        <v>22</v>
      </c>
      <c r="E2979">
        <v>86549</v>
      </c>
      <c r="F2979" s="5" t="s">
        <v>58</v>
      </c>
      <c r="G2979" s="5" t="s">
        <v>59</v>
      </c>
      <c r="H2979" s="5" t="s">
        <v>25</v>
      </c>
      <c r="I2979" t="s">
        <v>35</v>
      </c>
      <c r="J2979" t="s">
        <v>25</v>
      </c>
      <c r="K2979">
        <v>100</v>
      </c>
      <c r="L2979" s="5" t="s">
        <v>6032</v>
      </c>
      <c r="M2979" s="5" t="s">
        <v>28</v>
      </c>
      <c r="N2979">
        <v>1</v>
      </c>
      <c r="O2979" t="s">
        <v>131</v>
      </c>
      <c r="P2979" s="1">
        <v>45684</v>
      </c>
      <c r="Q2979" s="1">
        <v>45723</v>
      </c>
      <c r="R2979">
        <v>1075</v>
      </c>
      <c r="S2979" s="4">
        <v>6.2</v>
      </c>
      <c r="T2979" t="s">
        <v>89</v>
      </c>
    </row>
    <row r="2980" spans="1:20" x14ac:dyDescent="0.35">
      <c r="A2980" t="s">
        <v>6033</v>
      </c>
      <c r="B2980" s="5" t="s">
        <v>145</v>
      </c>
      <c r="C2980" s="6">
        <v>170055</v>
      </c>
      <c r="D2980" t="s">
        <v>22</v>
      </c>
      <c r="E2980">
        <v>170055</v>
      </c>
      <c r="F2980" s="5" t="s">
        <v>66</v>
      </c>
      <c r="G2980" s="5" t="s">
        <v>59</v>
      </c>
      <c r="H2980" s="5" t="s">
        <v>25</v>
      </c>
      <c r="I2980" t="s">
        <v>35</v>
      </c>
      <c r="J2980" t="s">
        <v>126</v>
      </c>
      <c r="K2980">
        <v>100</v>
      </c>
      <c r="L2980" s="5" t="s">
        <v>6034</v>
      </c>
      <c r="M2980" s="5" t="s">
        <v>28</v>
      </c>
      <c r="N2980">
        <v>6</v>
      </c>
      <c r="O2980" t="s">
        <v>135</v>
      </c>
      <c r="P2980" s="1">
        <v>45334</v>
      </c>
      <c r="Q2980" s="1">
        <v>45382</v>
      </c>
      <c r="R2980">
        <v>2029</v>
      </c>
      <c r="S2980" s="4">
        <v>5.2</v>
      </c>
      <c r="T2980" t="s">
        <v>103</v>
      </c>
    </row>
    <row r="2981" spans="1:20" x14ac:dyDescent="0.35">
      <c r="A2981" t="s">
        <v>6035</v>
      </c>
      <c r="B2981" s="5" t="s">
        <v>49</v>
      </c>
      <c r="C2981" s="6">
        <v>92633</v>
      </c>
      <c r="D2981" t="s">
        <v>22</v>
      </c>
      <c r="E2981">
        <v>92633</v>
      </c>
      <c r="F2981" s="5" t="s">
        <v>66</v>
      </c>
      <c r="G2981" s="5" t="s">
        <v>59</v>
      </c>
      <c r="H2981" s="5" t="s">
        <v>191</v>
      </c>
      <c r="I2981" t="s">
        <v>44</v>
      </c>
      <c r="J2981" t="s">
        <v>191</v>
      </c>
      <c r="K2981">
        <v>0</v>
      </c>
      <c r="L2981" s="5" t="s">
        <v>6036</v>
      </c>
      <c r="M2981" s="5" t="s">
        <v>54</v>
      </c>
      <c r="N2981">
        <v>9</v>
      </c>
      <c r="O2981" t="s">
        <v>141</v>
      </c>
      <c r="P2981" s="1">
        <v>45420</v>
      </c>
      <c r="Q2981" s="1">
        <v>45459</v>
      </c>
      <c r="R2981">
        <v>1790</v>
      </c>
      <c r="S2981" s="4">
        <v>7</v>
      </c>
      <c r="T2981" t="s">
        <v>89</v>
      </c>
    </row>
    <row r="2982" spans="1:20" x14ac:dyDescent="0.35">
      <c r="A2982" t="s">
        <v>6037</v>
      </c>
      <c r="B2982" s="5" t="s">
        <v>100</v>
      </c>
      <c r="C2982" s="6">
        <v>108025</v>
      </c>
      <c r="D2982" t="s">
        <v>41</v>
      </c>
      <c r="E2982">
        <v>91821</v>
      </c>
      <c r="F2982" s="5" t="s">
        <v>66</v>
      </c>
      <c r="G2982" s="5" t="s">
        <v>51</v>
      </c>
      <c r="H2982" s="5" t="s">
        <v>60</v>
      </c>
      <c r="I2982" t="s">
        <v>44</v>
      </c>
      <c r="J2982" t="s">
        <v>83</v>
      </c>
      <c r="K2982">
        <v>100</v>
      </c>
      <c r="L2982" s="5" t="s">
        <v>6038</v>
      </c>
      <c r="M2982" s="5" t="s">
        <v>37</v>
      </c>
      <c r="N2982">
        <v>5</v>
      </c>
      <c r="O2982" t="s">
        <v>172</v>
      </c>
      <c r="P2982" s="1">
        <v>45531</v>
      </c>
      <c r="Q2982" s="1">
        <v>45576</v>
      </c>
      <c r="R2982">
        <v>856</v>
      </c>
      <c r="S2982" s="4">
        <v>8</v>
      </c>
      <c r="T2982" t="s">
        <v>243</v>
      </c>
    </row>
    <row r="2983" spans="1:20" x14ac:dyDescent="0.35">
      <c r="A2983" t="s">
        <v>6039</v>
      </c>
      <c r="B2983" s="5" t="s">
        <v>217</v>
      </c>
      <c r="C2983" s="6">
        <v>231357</v>
      </c>
      <c r="D2983" t="s">
        <v>41</v>
      </c>
      <c r="E2983">
        <v>196653</v>
      </c>
      <c r="F2983" s="5" t="s">
        <v>23</v>
      </c>
      <c r="G2983" s="5" t="s">
        <v>59</v>
      </c>
      <c r="H2983" s="5" t="s">
        <v>60</v>
      </c>
      <c r="I2983" t="s">
        <v>35</v>
      </c>
      <c r="J2983" t="s">
        <v>60</v>
      </c>
      <c r="K2983">
        <v>100</v>
      </c>
      <c r="L2983" s="5" t="s">
        <v>6040</v>
      </c>
      <c r="M2983" s="5" t="s">
        <v>70</v>
      </c>
      <c r="N2983">
        <v>10</v>
      </c>
      <c r="O2983" t="s">
        <v>141</v>
      </c>
      <c r="P2983" s="1">
        <v>45693</v>
      </c>
      <c r="Q2983" s="1">
        <v>45734</v>
      </c>
      <c r="R2983">
        <v>771</v>
      </c>
      <c r="S2983" s="4">
        <v>7.4</v>
      </c>
      <c r="T2983" t="s">
        <v>108</v>
      </c>
    </row>
    <row r="2984" spans="1:20" x14ac:dyDescent="0.35">
      <c r="A2984" t="s">
        <v>6041</v>
      </c>
      <c r="B2984" s="5" t="s">
        <v>73</v>
      </c>
      <c r="C2984" s="6">
        <v>75714</v>
      </c>
      <c r="D2984" t="s">
        <v>81</v>
      </c>
      <c r="E2984">
        <v>102214</v>
      </c>
      <c r="F2984" s="5" t="s">
        <v>50</v>
      </c>
      <c r="G2984" s="5" t="s">
        <v>24</v>
      </c>
      <c r="H2984" s="5" t="s">
        <v>82</v>
      </c>
      <c r="I2984" t="s">
        <v>26</v>
      </c>
      <c r="J2984" t="s">
        <v>82</v>
      </c>
      <c r="K2984">
        <v>0</v>
      </c>
      <c r="L2984" s="5" t="s">
        <v>6042</v>
      </c>
      <c r="M2984" s="5" t="s">
        <v>28</v>
      </c>
      <c r="N2984">
        <v>3</v>
      </c>
      <c r="O2984" t="s">
        <v>141</v>
      </c>
      <c r="P2984" s="1">
        <v>45772</v>
      </c>
      <c r="Q2984" s="1">
        <v>45795</v>
      </c>
      <c r="R2984">
        <v>895</v>
      </c>
      <c r="S2984" s="4">
        <v>7.1</v>
      </c>
      <c r="T2984" t="s">
        <v>136</v>
      </c>
    </row>
    <row r="2985" spans="1:20" x14ac:dyDescent="0.35">
      <c r="A2985" t="s">
        <v>6043</v>
      </c>
      <c r="B2985" s="5" t="s">
        <v>28800</v>
      </c>
      <c r="C2985" s="6">
        <v>48731</v>
      </c>
      <c r="D2985" t="s">
        <v>41</v>
      </c>
      <c r="E2985">
        <v>41421</v>
      </c>
      <c r="F2985" s="5" t="s">
        <v>58</v>
      </c>
      <c r="G2985" s="5" t="s">
        <v>42</v>
      </c>
      <c r="H2985" s="5" t="s">
        <v>151</v>
      </c>
      <c r="I2985" t="s">
        <v>44</v>
      </c>
      <c r="J2985" t="s">
        <v>151</v>
      </c>
      <c r="K2985">
        <v>100</v>
      </c>
      <c r="L2985" s="5" t="s">
        <v>6044</v>
      </c>
      <c r="M2985" s="5" t="s">
        <v>54</v>
      </c>
      <c r="N2985">
        <v>0</v>
      </c>
      <c r="O2985" t="s">
        <v>141</v>
      </c>
      <c r="P2985" s="1">
        <v>45570</v>
      </c>
      <c r="Q2985" s="1">
        <v>45641</v>
      </c>
      <c r="R2985">
        <v>1480</v>
      </c>
      <c r="S2985" s="4">
        <v>9.1999999999999993</v>
      </c>
      <c r="T2985" t="s">
        <v>153</v>
      </c>
    </row>
    <row r="2986" spans="1:20" x14ac:dyDescent="0.35">
      <c r="A2986" t="s">
        <v>6045</v>
      </c>
      <c r="B2986" s="5" t="s">
        <v>28802</v>
      </c>
      <c r="C2986" s="6">
        <v>63620</v>
      </c>
      <c r="D2986" t="s">
        <v>41</v>
      </c>
      <c r="E2986">
        <v>54077</v>
      </c>
      <c r="F2986" s="5" t="s">
        <v>58</v>
      </c>
      <c r="G2986" s="5" t="s">
        <v>51</v>
      </c>
      <c r="H2986" s="5" t="s">
        <v>151</v>
      </c>
      <c r="I2986" t="s">
        <v>35</v>
      </c>
      <c r="J2986" t="s">
        <v>151</v>
      </c>
      <c r="K2986">
        <v>100</v>
      </c>
      <c r="L2986" s="5" t="s">
        <v>6046</v>
      </c>
      <c r="M2986" s="5" t="s">
        <v>70</v>
      </c>
      <c r="N2986">
        <v>1</v>
      </c>
      <c r="O2986" t="s">
        <v>135</v>
      </c>
      <c r="P2986" s="1">
        <v>45413</v>
      </c>
      <c r="Q2986" s="1">
        <v>45457</v>
      </c>
      <c r="R2986">
        <v>1567</v>
      </c>
      <c r="S2986" s="4">
        <v>7.5</v>
      </c>
      <c r="T2986" t="s">
        <v>89</v>
      </c>
    </row>
    <row r="2987" spans="1:20" x14ac:dyDescent="0.35">
      <c r="A2987" t="s">
        <v>6047</v>
      </c>
      <c r="B2987" s="5" t="s">
        <v>100</v>
      </c>
      <c r="C2987" s="6">
        <v>146711</v>
      </c>
      <c r="D2987" t="s">
        <v>22</v>
      </c>
      <c r="E2987">
        <v>146711</v>
      </c>
      <c r="F2987" s="5" t="s">
        <v>66</v>
      </c>
      <c r="G2987" s="5" t="s">
        <v>51</v>
      </c>
      <c r="H2987" s="5" t="s">
        <v>101</v>
      </c>
      <c r="I2987" t="s">
        <v>44</v>
      </c>
      <c r="J2987" t="s">
        <v>101</v>
      </c>
      <c r="K2987">
        <v>50</v>
      </c>
      <c r="L2987" s="5" t="s">
        <v>6048</v>
      </c>
      <c r="M2987" s="5" t="s">
        <v>37</v>
      </c>
      <c r="N2987">
        <v>8</v>
      </c>
      <c r="O2987" t="s">
        <v>167</v>
      </c>
      <c r="P2987" s="1">
        <v>45391</v>
      </c>
      <c r="Q2987" s="1">
        <v>45445</v>
      </c>
      <c r="R2987">
        <v>1302</v>
      </c>
      <c r="S2987" s="4">
        <v>6.2</v>
      </c>
      <c r="T2987" t="s">
        <v>38</v>
      </c>
    </row>
    <row r="2988" spans="1:20" x14ac:dyDescent="0.35">
      <c r="A2988" t="s">
        <v>6049</v>
      </c>
      <c r="B2988" s="5" t="s">
        <v>179</v>
      </c>
      <c r="C2988" s="6">
        <v>217093</v>
      </c>
      <c r="D2988" t="s">
        <v>22</v>
      </c>
      <c r="E2988">
        <v>217093</v>
      </c>
      <c r="F2988" s="5" t="s">
        <v>23</v>
      </c>
      <c r="G2988" s="5" t="s">
        <v>24</v>
      </c>
      <c r="H2988" s="5" t="s">
        <v>52</v>
      </c>
      <c r="I2988" t="s">
        <v>26</v>
      </c>
      <c r="J2988" t="s">
        <v>52</v>
      </c>
      <c r="K2988">
        <v>0</v>
      </c>
      <c r="L2988" s="5" t="s">
        <v>6050</v>
      </c>
      <c r="M2988" s="5" t="s">
        <v>28</v>
      </c>
      <c r="N2988">
        <v>15</v>
      </c>
      <c r="O2988" t="s">
        <v>88</v>
      </c>
      <c r="P2988" s="1">
        <v>45292</v>
      </c>
      <c r="Q2988" s="1">
        <v>45364</v>
      </c>
      <c r="R2988">
        <v>1010</v>
      </c>
      <c r="S2988" s="4">
        <v>9.5</v>
      </c>
      <c r="T2988" t="s">
        <v>118</v>
      </c>
    </row>
    <row r="2989" spans="1:20" x14ac:dyDescent="0.35">
      <c r="A2989" t="s">
        <v>6051</v>
      </c>
      <c r="B2989" s="5" t="s">
        <v>49</v>
      </c>
      <c r="C2989" s="6">
        <v>158838</v>
      </c>
      <c r="D2989" t="s">
        <v>41</v>
      </c>
      <c r="E2989">
        <v>135012</v>
      </c>
      <c r="F2989" s="5" t="s">
        <v>66</v>
      </c>
      <c r="G2989" s="5" t="s">
        <v>51</v>
      </c>
      <c r="H2989" s="5" t="s">
        <v>126</v>
      </c>
      <c r="I2989" t="s">
        <v>35</v>
      </c>
      <c r="J2989" t="s">
        <v>480</v>
      </c>
      <c r="K2989">
        <v>100</v>
      </c>
      <c r="L2989" s="5" t="s">
        <v>6052</v>
      </c>
      <c r="M2989" s="5" t="s">
        <v>70</v>
      </c>
      <c r="N2989">
        <v>7</v>
      </c>
      <c r="O2989" t="s">
        <v>147</v>
      </c>
      <c r="P2989" s="1">
        <v>45617</v>
      </c>
      <c r="Q2989" s="1">
        <v>45677</v>
      </c>
      <c r="R2989">
        <v>814</v>
      </c>
      <c r="S2989" s="4">
        <v>6.7</v>
      </c>
      <c r="T2989" t="s">
        <v>38</v>
      </c>
    </row>
    <row r="2990" spans="1:20" x14ac:dyDescent="0.35">
      <c r="A2990" t="s">
        <v>6053</v>
      </c>
      <c r="B2990" s="5" t="s">
        <v>91</v>
      </c>
      <c r="C2990" s="6">
        <v>26471</v>
      </c>
      <c r="D2990" t="s">
        <v>22</v>
      </c>
      <c r="E2990">
        <v>26471</v>
      </c>
      <c r="F2990" s="5" t="s">
        <v>50</v>
      </c>
      <c r="G2990" s="5" t="s">
        <v>42</v>
      </c>
      <c r="H2990" s="5" t="s">
        <v>116</v>
      </c>
      <c r="I2990" t="s">
        <v>44</v>
      </c>
      <c r="J2990" t="s">
        <v>116</v>
      </c>
      <c r="K2990">
        <v>50</v>
      </c>
      <c r="L2990" s="5" t="s">
        <v>6054</v>
      </c>
      <c r="M2990" s="5" t="s">
        <v>70</v>
      </c>
      <c r="N2990">
        <v>3</v>
      </c>
      <c r="O2990" t="s">
        <v>112</v>
      </c>
      <c r="P2990" s="1">
        <v>45762</v>
      </c>
      <c r="Q2990" s="1">
        <v>45801</v>
      </c>
      <c r="R2990">
        <v>2355</v>
      </c>
      <c r="S2990" s="4">
        <v>8.1</v>
      </c>
      <c r="T2990" t="s">
        <v>103</v>
      </c>
    </row>
    <row r="2991" spans="1:20" x14ac:dyDescent="0.35">
      <c r="A2991" t="s">
        <v>6055</v>
      </c>
      <c r="B2991" s="5" t="s">
        <v>105</v>
      </c>
      <c r="C2991" s="6">
        <v>52315</v>
      </c>
      <c r="D2991" t="s">
        <v>41</v>
      </c>
      <c r="E2991">
        <v>44468</v>
      </c>
      <c r="F2991" s="5" t="s">
        <v>58</v>
      </c>
      <c r="G2991" s="5" t="s">
        <v>59</v>
      </c>
      <c r="H2991" s="5" t="s">
        <v>43</v>
      </c>
      <c r="I2991" t="s">
        <v>26</v>
      </c>
      <c r="J2991" t="s">
        <v>43</v>
      </c>
      <c r="K2991">
        <v>100</v>
      </c>
      <c r="L2991" s="5" t="s">
        <v>6056</v>
      </c>
      <c r="M2991" s="5" t="s">
        <v>70</v>
      </c>
      <c r="N2991">
        <v>0</v>
      </c>
      <c r="O2991" t="s">
        <v>71</v>
      </c>
      <c r="P2991" s="1">
        <v>45293</v>
      </c>
      <c r="Q2991" s="1">
        <v>45343</v>
      </c>
      <c r="R2991">
        <v>1188</v>
      </c>
      <c r="S2991" s="4">
        <v>9.6</v>
      </c>
      <c r="T2991" t="s">
        <v>47</v>
      </c>
    </row>
    <row r="2992" spans="1:20" x14ac:dyDescent="0.35">
      <c r="A2992" t="s">
        <v>6057</v>
      </c>
      <c r="B2992" s="5" t="s">
        <v>28802</v>
      </c>
      <c r="C2992" s="6">
        <v>155395</v>
      </c>
      <c r="D2992" t="s">
        <v>22</v>
      </c>
      <c r="E2992">
        <v>155395</v>
      </c>
      <c r="F2992" s="5" t="s">
        <v>66</v>
      </c>
      <c r="G2992" s="5" t="s">
        <v>24</v>
      </c>
      <c r="H2992" s="5" t="s">
        <v>52</v>
      </c>
      <c r="I2992" t="s">
        <v>35</v>
      </c>
      <c r="J2992" t="s">
        <v>52</v>
      </c>
      <c r="K2992">
        <v>100</v>
      </c>
      <c r="L2992" s="5" t="s">
        <v>6058</v>
      </c>
      <c r="M2992" s="5" t="s">
        <v>37</v>
      </c>
      <c r="N2992">
        <v>7</v>
      </c>
      <c r="O2992" t="s">
        <v>85</v>
      </c>
      <c r="P2992" s="1">
        <v>45478</v>
      </c>
      <c r="Q2992" s="1">
        <v>45510</v>
      </c>
      <c r="R2992">
        <v>1078</v>
      </c>
      <c r="S2992" s="4">
        <v>6.3</v>
      </c>
      <c r="T2992" t="s">
        <v>210</v>
      </c>
    </row>
    <row r="2993" spans="1:20" x14ac:dyDescent="0.35">
      <c r="A2993" t="s">
        <v>6059</v>
      </c>
      <c r="B2993" s="5" t="s">
        <v>100</v>
      </c>
      <c r="C2993" s="6">
        <v>103774</v>
      </c>
      <c r="D2993" t="s">
        <v>22</v>
      </c>
      <c r="E2993">
        <v>103774</v>
      </c>
      <c r="F2993" s="5" t="s">
        <v>66</v>
      </c>
      <c r="G2993" s="5" t="s">
        <v>42</v>
      </c>
      <c r="H2993" s="5" t="s">
        <v>25</v>
      </c>
      <c r="I2993" t="s">
        <v>26</v>
      </c>
      <c r="J2993" t="s">
        <v>25</v>
      </c>
      <c r="K2993">
        <v>100</v>
      </c>
      <c r="L2993" s="5" t="s">
        <v>6060</v>
      </c>
      <c r="M2993" s="5" t="s">
        <v>54</v>
      </c>
      <c r="N2993">
        <v>5</v>
      </c>
      <c r="O2993" t="s">
        <v>172</v>
      </c>
      <c r="P2993" s="1">
        <v>45336</v>
      </c>
      <c r="Q2993" s="1">
        <v>45369</v>
      </c>
      <c r="R2993">
        <v>738</v>
      </c>
      <c r="S2993" s="4">
        <v>8.6999999999999993</v>
      </c>
      <c r="T2993" t="s">
        <v>103</v>
      </c>
    </row>
    <row r="2994" spans="1:20" x14ac:dyDescent="0.35">
      <c r="A2994" t="s">
        <v>6061</v>
      </c>
      <c r="B2994" s="5" t="s">
        <v>162</v>
      </c>
      <c r="C2994" s="6">
        <v>116286</v>
      </c>
      <c r="D2994" t="s">
        <v>22</v>
      </c>
      <c r="E2994">
        <v>116286</v>
      </c>
      <c r="F2994" s="5" t="s">
        <v>66</v>
      </c>
      <c r="G2994" s="5" t="s">
        <v>42</v>
      </c>
      <c r="H2994" s="5" t="s">
        <v>52</v>
      </c>
      <c r="I2994" t="s">
        <v>26</v>
      </c>
      <c r="J2994" t="s">
        <v>294</v>
      </c>
      <c r="K2994">
        <v>0</v>
      </c>
      <c r="L2994" s="5" t="s">
        <v>6062</v>
      </c>
      <c r="M2994" s="5" t="s">
        <v>28</v>
      </c>
      <c r="N2994">
        <v>7</v>
      </c>
      <c r="O2994" t="s">
        <v>147</v>
      </c>
      <c r="P2994" s="1">
        <v>45774</v>
      </c>
      <c r="Q2994" s="1">
        <v>45809</v>
      </c>
      <c r="R2994">
        <v>1491</v>
      </c>
      <c r="S2994" s="4">
        <v>6.7</v>
      </c>
      <c r="T2994" t="s">
        <v>55</v>
      </c>
    </row>
    <row r="2995" spans="1:20" x14ac:dyDescent="0.35">
      <c r="A2995" t="s">
        <v>6063</v>
      </c>
      <c r="B2995" s="5" t="s">
        <v>145</v>
      </c>
      <c r="C2995" s="6">
        <v>75877</v>
      </c>
      <c r="D2995" t="s">
        <v>22</v>
      </c>
      <c r="E2995">
        <v>75877</v>
      </c>
      <c r="F2995" s="5" t="s">
        <v>58</v>
      </c>
      <c r="G2995" s="5" t="s">
        <v>42</v>
      </c>
      <c r="H2995" s="5" t="s">
        <v>101</v>
      </c>
      <c r="I2995" t="s">
        <v>44</v>
      </c>
      <c r="J2995" t="s">
        <v>101</v>
      </c>
      <c r="K2995">
        <v>50</v>
      </c>
      <c r="L2995" s="5" t="s">
        <v>6064</v>
      </c>
      <c r="M2995" s="5" t="s">
        <v>70</v>
      </c>
      <c r="N2995">
        <v>0</v>
      </c>
      <c r="O2995" t="s">
        <v>112</v>
      </c>
      <c r="P2995" s="1">
        <v>45668</v>
      </c>
      <c r="Q2995" s="1">
        <v>45710</v>
      </c>
      <c r="R2995">
        <v>751</v>
      </c>
      <c r="S2995" s="4">
        <v>9.6999999999999993</v>
      </c>
      <c r="T2995" t="s">
        <v>153</v>
      </c>
    </row>
    <row r="2996" spans="1:20" x14ac:dyDescent="0.35">
      <c r="A2996" t="s">
        <v>6065</v>
      </c>
      <c r="B2996" s="5" t="s">
        <v>174</v>
      </c>
      <c r="C2996" s="6">
        <v>73643</v>
      </c>
      <c r="D2996" t="s">
        <v>81</v>
      </c>
      <c r="E2996">
        <v>99418</v>
      </c>
      <c r="F2996" s="5" t="s">
        <v>50</v>
      </c>
      <c r="G2996" s="5" t="s">
        <v>59</v>
      </c>
      <c r="H2996" s="5" t="s">
        <v>82</v>
      </c>
      <c r="I2996" t="s">
        <v>44</v>
      </c>
      <c r="J2996" t="s">
        <v>410</v>
      </c>
      <c r="K2996">
        <v>0</v>
      </c>
      <c r="L2996" s="5" t="s">
        <v>6066</v>
      </c>
      <c r="M2996" s="5" t="s">
        <v>37</v>
      </c>
      <c r="N2996">
        <v>2</v>
      </c>
      <c r="O2996" t="s">
        <v>85</v>
      </c>
      <c r="P2996" s="1">
        <v>45477</v>
      </c>
      <c r="Q2996" s="1">
        <v>45500</v>
      </c>
      <c r="R2996">
        <v>1225</v>
      </c>
      <c r="S2996" s="4">
        <v>9.9</v>
      </c>
      <c r="T2996" t="s">
        <v>63</v>
      </c>
    </row>
    <row r="2997" spans="1:20" x14ac:dyDescent="0.35">
      <c r="A2997" t="s">
        <v>6067</v>
      </c>
      <c r="B2997" s="5" t="s">
        <v>162</v>
      </c>
      <c r="C2997" s="6">
        <v>252203</v>
      </c>
      <c r="D2997" t="s">
        <v>120</v>
      </c>
      <c r="E2997">
        <v>226983</v>
      </c>
      <c r="F2997" s="5" t="s">
        <v>23</v>
      </c>
      <c r="G2997" s="5" t="s">
        <v>51</v>
      </c>
      <c r="H2997" s="5" t="s">
        <v>121</v>
      </c>
      <c r="I2997" t="s">
        <v>35</v>
      </c>
      <c r="J2997" t="s">
        <v>121</v>
      </c>
      <c r="K2997">
        <v>50</v>
      </c>
      <c r="L2997" s="5" t="s">
        <v>6068</v>
      </c>
      <c r="M2997" s="5" t="s">
        <v>37</v>
      </c>
      <c r="N2997">
        <v>13</v>
      </c>
      <c r="O2997" t="s">
        <v>46</v>
      </c>
      <c r="P2997" s="1">
        <v>45765</v>
      </c>
      <c r="Q2997" s="1">
        <v>45820</v>
      </c>
      <c r="R2997">
        <v>1635</v>
      </c>
      <c r="S2997" s="4">
        <v>7.6</v>
      </c>
      <c r="T2997" t="s">
        <v>118</v>
      </c>
    </row>
    <row r="2998" spans="1:20" x14ac:dyDescent="0.35">
      <c r="A2998" t="s">
        <v>6069</v>
      </c>
      <c r="B2998" s="5" t="s">
        <v>162</v>
      </c>
      <c r="C2998" s="6">
        <v>82912</v>
      </c>
      <c r="D2998" t="s">
        <v>22</v>
      </c>
      <c r="E2998">
        <v>82912</v>
      </c>
      <c r="F2998" s="5" t="s">
        <v>50</v>
      </c>
      <c r="G2998" s="5" t="s">
        <v>59</v>
      </c>
      <c r="H2998" s="5" t="s">
        <v>191</v>
      </c>
      <c r="I2998" t="s">
        <v>26</v>
      </c>
      <c r="J2998" t="s">
        <v>410</v>
      </c>
      <c r="K2998">
        <v>0</v>
      </c>
      <c r="L2998" s="5" t="s">
        <v>6070</v>
      </c>
      <c r="M2998" s="5" t="s">
        <v>37</v>
      </c>
      <c r="N2998">
        <v>4</v>
      </c>
      <c r="O2998" t="s">
        <v>135</v>
      </c>
      <c r="P2998" s="1">
        <v>45507</v>
      </c>
      <c r="Q2998" s="1">
        <v>45529</v>
      </c>
      <c r="R2998">
        <v>2064</v>
      </c>
      <c r="S2998" s="4">
        <v>7.6</v>
      </c>
      <c r="T2998" t="s">
        <v>63</v>
      </c>
    </row>
    <row r="2999" spans="1:20" x14ac:dyDescent="0.35">
      <c r="A2999" t="s">
        <v>6071</v>
      </c>
      <c r="B2999" s="5" t="s">
        <v>162</v>
      </c>
      <c r="C2999" s="6">
        <v>152624</v>
      </c>
      <c r="D2999" t="s">
        <v>22</v>
      </c>
      <c r="E2999">
        <v>152624</v>
      </c>
      <c r="F2999" s="5" t="s">
        <v>66</v>
      </c>
      <c r="G2999" s="5" t="s">
        <v>51</v>
      </c>
      <c r="H2999" s="5" t="s">
        <v>129</v>
      </c>
      <c r="I2999" t="s">
        <v>35</v>
      </c>
      <c r="J2999" t="s">
        <v>129</v>
      </c>
      <c r="K2999">
        <v>100</v>
      </c>
      <c r="L2999" s="5" t="s">
        <v>6072</v>
      </c>
      <c r="M2999" s="5" t="s">
        <v>70</v>
      </c>
      <c r="N2999">
        <v>9</v>
      </c>
      <c r="O2999" t="s">
        <v>167</v>
      </c>
      <c r="P2999" s="1">
        <v>45624</v>
      </c>
      <c r="Q2999" s="1">
        <v>45672</v>
      </c>
      <c r="R2999">
        <v>1068</v>
      </c>
      <c r="S2999" s="4">
        <v>5.4</v>
      </c>
      <c r="T2999" t="s">
        <v>153</v>
      </c>
    </row>
    <row r="3000" spans="1:20" x14ac:dyDescent="0.35">
      <c r="A3000" t="s">
        <v>6073</v>
      </c>
      <c r="B3000" s="5" t="s">
        <v>28802</v>
      </c>
      <c r="C3000" s="6">
        <v>87630</v>
      </c>
      <c r="D3000" t="s">
        <v>22</v>
      </c>
      <c r="E3000">
        <v>87630</v>
      </c>
      <c r="F3000" s="5" t="s">
        <v>50</v>
      </c>
      <c r="G3000" s="5" t="s">
        <v>59</v>
      </c>
      <c r="H3000" s="5" t="s">
        <v>165</v>
      </c>
      <c r="I3000" t="s">
        <v>35</v>
      </c>
      <c r="J3000" t="s">
        <v>165</v>
      </c>
      <c r="K3000">
        <v>100</v>
      </c>
      <c r="L3000" s="5" t="s">
        <v>6074</v>
      </c>
      <c r="M3000" s="5" t="s">
        <v>28</v>
      </c>
      <c r="N3000">
        <v>2</v>
      </c>
      <c r="O3000" t="s">
        <v>172</v>
      </c>
      <c r="P3000" s="1">
        <v>45413</v>
      </c>
      <c r="Q3000" s="1">
        <v>45459</v>
      </c>
      <c r="R3000">
        <v>945</v>
      </c>
      <c r="S3000" s="4">
        <v>8.8000000000000007</v>
      </c>
      <c r="T3000" t="s">
        <v>55</v>
      </c>
    </row>
    <row r="3001" spans="1:20" x14ac:dyDescent="0.35">
      <c r="A3001" t="s">
        <v>6075</v>
      </c>
      <c r="B3001" s="5" t="s">
        <v>28802</v>
      </c>
      <c r="C3001" s="6">
        <v>234953</v>
      </c>
      <c r="D3001" t="s">
        <v>65</v>
      </c>
      <c r="E3001">
        <v>305439</v>
      </c>
      <c r="F3001" s="5" t="s">
        <v>23</v>
      </c>
      <c r="G3001" s="5" t="s">
        <v>51</v>
      </c>
      <c r="H3001" s="5" t="s">
        <v>67</v>
      </c>
      <c r="I3001" t="s">
        <v>44</v>
      </c>
      <c r="J3001" t="s">
        <v>67</v>
      </c>
      <c r="K3001">
        <v>50</v>
      </c>
      <c r="L3001" s="5" t="s">
        <v>6076</v>
      </c>
      <c r="M3001" s="5" t="s">
        <v>54</v>
      </c>
      <c r="N3001">
        <v>12</v>
      </c>
      <c r="O3001" t="s">
        <v>85</v>
      </c>
      <c r="P3001" s="1">
        <v>45396</v>
      </c>
      <c r="Q3001" s="1">
        <v>45430</v>
      </c>
      <c r="R3001">
        <v>930</v>
      </c>
      <c r="S3001" s="4">
        <v>9</v>
      </c>
      <c r="T3001" t="s">
        <v>79</v>
      </c>
    </row>
    <row r="3002" spans="1:20" x14ac:dyDescent="0.35">
      <c r="A3002" t="s">
        <v>6077</v>
      </c>
      <c r="B3002" s="5" t="s">
        <v>28802</v>
      </c>
      <c r="C3002" s="6">
        <v>121264</v>
      </c>
      <c r="D3002" t="s">
        <v>65</v>
      </c>
      <c r="E3002">
        <v>157643</v>
      </c>
      <c r="F3002" s="5" t="s">
        <v>66</v>
      </c>
      <c r="G3002" s="5" t="s">
        <v>51</v>
      </c>
      <c r="H3002" s="5" t="s">
        <v>67</v>
      </c>
      <c r="I3002" t="s">
        <v>44</v>
      </c>
      <c r="J3002" t="s">
        <v>67</v>
      </c>
      <c r="K3002">
        <v>0</v>
      </c>
      <c r="L3002" s="5" t="s">
        <v>6078</v>
      </c>
      <c r="M3002" s="5" t="s">
        <v>70</v>
      </c>
      <c r="N3002">
        <v>7</v>
      </c>
      <c r="O3002" t="s">
        <v>88</v>
      </c>
      <c r="P3002" s="1">
        <v>45305</v>
      </c>
      <c r="Q3002" s="1">
        <v>45372</v>
      </c>
      <c r="R3002">
        <v>1534</v>
      </c>
      <c r="S3002" s="4">
        <v>9.8000000000000007</v>
      </c>
      <c r="T3002" t="s">
        <v>277</v>
      </c>
    </row>
    <row r="3003" spans="1:20" x14ac:dyDescent="0.35">
      <c r="A3003" t="s">
        <v>6079</v>
      </c>
      <c r="B3003" s="5" t="s">
        <v>28800</v>
      </c>
      <c r="C3003" s="6">
        <v>158964</v>
      </c>
      <c r="D3003" t="s">
        <v>22</v>
      </c>
      <c r="E3003">
        <v>158964</v>
      </c>
      <c r="F3003" s="5" t="s">
        <v>50</v>
      </c>
      <c r="G3003" s="5" t="s">
        <v>24</v>
      </c>
      <c r="H3003" s="5" t="s">
        <v>97</v>
      </c>
      <c r="I3003" t="s">
        <v>35</v>
      </c>
      <c r="J3003" t="s">
        <v>97</v>
      </c>
      <c r="K3003">
        <v>0</v>
      </c>
      <c r="L3003" s="5" t="s">
        <v>6080</v>
      </c>
      <c r="M3003" s="5" t="s">
        <v>70</v>
      </c>
      <c r="N3003">
        <v>4</v>
      </c>
      <c r="O3003" t="s">
        <v>131</v>
      </c>
      <c r="P3003" s="1">
        <v>45468</v>
      </c>
      <c r="Q3003" s="1">
        <v>45483</v>
      </c>
      <c r="R3003">
        <v>638</v>
      </c>
      <c r="S3003" s="4">
        <v>7.6</v>
      </c>
      <c r="T3003" t="s">
        <v>38</v>
      </c>
    </row>
    <row r="3004" spans="1:20" x14ac:dyDescent="0.35">
      <c r="A3004" t="s">
        <v>6081</v>
      </c>
      <c r="B3004" s="5" t="s">
        <v>49</v>
      </c>
      <c r="C3004" s="6">
        <v>73586</v>
      </c>
      <c r="D3004" t="s">
        <v>33</v>
      </c>
      <c r="E3004">
        <v>8094460</v>
      </c>
      <c r="F3004" s="5" t="s">
        <v>58</v>
      </c>
      <c r="G3004" s="5" t="s">
        <v>51</v>
      </c>
      <c r="H3004" s="5" t="s">
        <v>34</v>
      </c>
      <c r="I3004" t="s">
        <v>26</v>
      </c>
      <c r="J3004" t="s">
        <v>34</v>
      </c>
      <c r="K3004">
        <v>0</v>
      </c>
      <c r="L3004" s="5" t="s">
        <v>6082</v>
      </c>
      <c r="M3004" s="5" t="s">
        <v>37</v>
      </c>
      <c r="N3004">
        <v>1</v>
      </c>
      <c r="O3004" t="s">
        <v>167</v>
      </c>
      <c r="P3004" s="1">
        <v>45622</v>
      </c>
      <c r="Q3004" s="1">
        <v>45672</v>
      </c>
      <c r="R3004">
        <v>1557</v>
      </c>
      <c r="S3004" s="4">
        <v>7</v>
      </c>
      <c r="T3004" t="s">
        <v>95</v>
      </c>
    </row>
    <row r="3005" spans="1:20" x14ac:dyDescent="0.35">
      <c r="A3005" t="s">
        <v>6083</v>
      </c>
      <c r="B3005" s="5" t="s">
        <v>91</v>
      </c>
      <c r="C3005" s="6">
        <v>230512</v>
      </c>
      <c r="D3005" t="s">
        <v>92</v>
      </c>
      <c r="E3005">
        <v>172884</v>
      </c>
      <c r="F3005" s="5" t="s">
        <v>23</v>
      </c>
      <c r="G3005" s="5" t="s">
        <v>59</v>
      </c>
      <c r="H3005" s="5" t="s">
        <v>93</v>
      </c>
      <c r="I3005" t="s">
        <v>44</v>
      </c>
      <c r="J3005" t="s">
        <v>93</v>
      </c>
      <c r="K3005">
        <v>100</v>
      </c>
      <c r="L3005" s="5" t="s">
        <v>6084</v>
      </c>
      <c r="M3005" s="5" t="s">
        <v>70</v>
      </c>
      <c r="N3005">
        <v>13</v>
      </c>
      <c r="O3005" t="s">
        <v>107</v>
      </c>
      <c r="P3005" s="1">
        <v>45438</v>
      </c>
      <c r="Q3005" s="1">
        <v>45467</v>
      </c>
      <c r="R3005">
        <v>827</v>
      </c>
      <c r="S3005" s="4">
        <v>7</v>
      </c>
      <c r="T3005" t="s">
        <v>63</v>
      </c>
    </row>
    <row r="3006" spans="1:20" x14ac:dyDescent="0.35">
      <c r="A3006" t="s">
        <v>6085</v>
      </c>
      <c r="B3006" s="5" t="s">
        <v>179</v>
      </c>
      <c r="C3006" s="6">
        <v>125009</v>
      </c>
      <c r="D3006" t="s">
        <v>74</v>
      </c>
      <c r="E3006">
        <v>156261</v>
      </c>
      <c r="F3006" s="5" t="s">
        <v>66</v>
      </c>
      <c r="G3006" s="5" t="s">
        <v>42</v>
      </c>
      <c r="H3006" s="5" t="s">
        <v>75</v>
      </c>
      <c r="I3006" t="s">
        <v>44</v>
      </c>
      <c r="J3006" t="s">
        <v>294</v>
      </c>
      <c r="K3006">
        <v>50</v>
      </c>
      <c r="L3006" s="5" t="s">
        <v>6086</v>
      </c>
      <c r="M3006" s="5" t="s">
        <v>54</v>
      </c>
      <c r="N3006">
        <v>7</v>
      </c>
      <c r="O3006" t="s">
        <v>107</v>
      </c>
      <c r="P3006" s="1">
        <v>45685</v>
      </c>
      <c r="Q3006" s="1">
        <v>45747</v>
      </c>
      <c r="R3006">
        <v>1710</v>
      </c>
      <c r="S3006" s="4">
        <v>5.3</v>
      </c>
      <c r="T3006" t="s">
        <v>63</v>
      </c>
    </row>
    <row r="3007" spans="1:20" x14ac:dyDescent="0.35">
      <c r="A3007" t="s">
        <v>6087</v>
      </c>
      <c r="B3007" s="5" t="s">
        <v>28802</v>
      </c>
      <c r="C3007" s="6">
        <v>262701</v>
      </c>
      <c r="D3007" t="s">
        <v>22</v>
      </c>
      <c r="E3007">
        <v>262701</v>
      </c>
      <c r="F3007" s="5" t="s">
        <v>23</v>
      </c>
      <c r="G3007" s="5" t="s">
        <v>24</v>
      </c>
      <c r="H3007" s="5" t="s">
        <v>25</v>
      </c>
      <c r="I3007" t="s">
        <v>35</v>
      </c>
      <c r="J3007" t="s">
        <v>110</v>
      </c>
      <c r="K3007">
        <v>50</v>
      </c>
      <c r="L3007" s="5" t="s">
        <v>6088</v>
      </c>
      <c r="M3007" s="5" t="s">
        <v>37</v>
      </c>
      <c r="N3007">
        <v>19</v>
      </c>
      <c r="O3007" t="s">
        <v>78</v>
      </c>
      <c r="P3007" s="1">
        <v>45628</v>
      </c>
      <c r="Q3007" s="1">
        <v>45664</v>
      </c>
      <c r="R3007">
        <v>1868</v>
      </c>
      <c r="S3007" s="4">
        <v>9.6</v>
      </c>
      <c r="T3007" t="s">
        <v>108</v>
      </c>
    </row>
    <row r="3008" spans="1:20" x14ac:dyDescent="0.35">
      <c r="A3008" t="s">
        <v>6089</v>
      </c>
      <c r="B3008" s="5" t="s">
        <v>145</v>
      </c>
      <c r="C3008" s="6">
        <v>266606</v>
      </c>
      <c r="D3008" t="s">
        <v>22</v>
      </c>
      <c r="E3008">
        <v>266606</v>
      </c>
      <c r="F3008" s="5" t="s">
        <v>23</v>
      </c>
      <c r="G3008" s="5" t="s">
        <v>42</v>
      </c>
      <c r="H3008" s="5" t="s">
        <v>97</v>
      </c>
      <c r="I3008" t="s">
        <v>44</v>
      </c>
      <c r="J3008" t="s">
        <v>97</v>
      </c>
      <c r="K3008">
        <v>50</v>
      </c>
      <c r="L3008" s="5" t="s">
        <v>6090</v>
      </c>
      <c r="M3008" s="5" t="s">
        <v>54</v>
      </c>
      <c r="N3008">
        <v>18</v>
      </c>
      <c r="O3008" t="s">
        <v>46</v>
      </c>
      <c r="P3008" s="1">
        <v>45690</v>
      </c>
      <c r="Q3008" s="1">
        <v>45746</v>
      </c>
      <c r="R3008">
        <v>1674</v>
      </c>
      <c r="S3008" s="4">
        <v>8.3000000000000007</v>
      </c>
      <c r="T3008" t="s">
        <v>210</v>
      </c>
    </row>
    <row r="3009" spans="1:20" x14ac:dyDescent="0.35">
      <c r="A3009" t="s">
        <v>6091</v>
      </c>
      <c r="B3009" s="5" t="s">
        <v>217</v>
      </c>
      <c r="C3009" s="6">
        <v>140178</v>
      </c>
      <c r="D3009" t="s">
        <v>65</v>
      </c>
      <c r="E3009">
        <v>182231</v>
      </c>
      <c r="F3009" s="5" t="s">
        <v>66</v>
      </c>
      <c r="G3009" s="5" t="s">
        <v>59</v>
      </c>
      <c r="H3009" s="5" t="s">
        <v>67</v>
      </c>
      <c r="I3009" t="s">
        <v>44</v>
      </c>
      <c r="J3009" t="s">
        <v>67</v>
      </c>
      <c r="K3009">
        <v>100</v>
      </c>
      <c r="L3009" s="5" t="s">
        <v>6092</v>
      </c>
      <c r="M3009" s="5" t="s">
        <v>37</v>
      </c>
      <c r="N3009">
        <v>5</v>
      </c>
      <c r="O3009" t="s">
        <v>167</v>
      </c>
      <c r="P3009" s="1">
        <v>45762</v>
      </c>
      <c r="Q3009" s="1">
        <v>45828</v>
      </c>
      <c r="R3009">
        <v>2368</v>
      </c>
      <c r="S3009" s="4">
        <v>5.3</v>
      </c>
      <c r="T3009" t="s">
        <v>153</v>
      </c>
    </row>
    <row r="3010" spans="1:20" x14ac:dyDescent="0.35">
      <c r="A3010" t="s">
        <v>6093</v>
      </c>
      <c r="B3010" s="5" t="s">
        <v>217</v>
      </c>
      <c r="C3010" s="6">
        <v>187857</v>
      </c>
      <c r="D3010" t="s">
        <v>74</v>
      </c>
      <c r="E3010">
        <v>234821</v>
      </c>
      <c r="F3010" s="5" t="s">
        <v>23</v>
      </c>
      <c r="G3010" s="5" t="s">
        <v>51</v>
      </c>
      <c r="H3010" s="5" t="s">
        <v>75</v>
      </c>
      <c r="I3010" t="s">
        <v>35</v>
      </c>
      <c r="J3010" t="s">
        <v>75</v>
      </c>
      <c r="K3010">
        <v>0</v>
      </c>
      <c r="L3010" s="5" t="s">
        <v>6094</v>
      </c>
      <c r="M3010" s="5" t="s">
        <v>37</v>
      </c>
      <c r="N3010">
        <v>18</v>
      </c>
      <c r="O3010" t="s">
        <v>85</v>
      </c>
      <c r="P3010" s="1">
        <v>45494</v>
      </c>
      <c r="Q3010" s="1">
        <v>45563</v>
      </c>
      <c r="R3010">
        <v>1818</v>
      </c>
      <c r="S3010" s="4">
        <v>5.9</v>
      </c>
      <c r="T3010" t="s">
        <v>55</v>
      </c>
    </row>
    <row r="3011" spans="1:20" x14ac:dyDescent="0.35">
      <c r="A3011" t="s">
        <v>6095</v>
      </c>
      <c r="B3011" s="5" t="s">
        <v>174</v>
      </c>
      <c r="C3011" s="6">
        <v>42710</v>
      </c>
      <c r="D3011" t="s">
        <v>22</v>
      </c>
      <c r="E3011">
        <v>42710</v>
      </c>
      <c r="F3011" s="5" t="s">
        <v>50</v>
      </c>
      <c r="G3011" s="5" t="s">
        <v>59</v>
      </c>
      <c r="H3011" s="5" t="s">
        <v>157</v>
      </c>
      <c r="I3011" t="s">
        <v>26</v>
      </c>
      <c r="J3011" t="s">
        <v>491</v>
      </c>
      <c r="K3011">
        <v>100</v>
      </c>
      <c r="L3011" s="5" t="s">
        <v>6096</v>
      </c>
      <c r="M3011" s="5" t="s">
        <v>54</v>
      </c>
      <c r="N3011">
        <v>2</v>
      </c>
      <c r="O3011" t="s">
        <v>62</v>
      </c>
      <c r="P3011" s="1">
        <v>45626</v>
      </c>
      <c r="Q3011" s="1">
        <v>45673</v>
      </c>
      <c r="R3011">
        <v>691</v>
      </c>
      <c r="S3011" s="4">
        <v>9.8000000000000007</v>
      </c>
      <c r="T3011" t="s">
        <v>277</v>
      </c>
    </row>
    <row r="3012" spans="1:20" x14ac:dyDescent="0.35">
      <c r="A3012" t="s">
        <v>6097</v>
      </c>
      <c r="B3012" s="5" t="s">
        <v>21</v>
      </c>
      <c r="C3012" s="6">
        <v>84841</v>
      </c>
      <c r="D3012" t="s">
        <v>41</v>
      </c>
      <c r="E3012">
        <v>72115</v>
      </c>
      <c r="F3012" s="5" t="s">
        <v>50</v>
      </c>
      <c r="G3012" s="5" t="s">
        <v>24</v>
      </c>
      <c r="H3012" s="5" t="s">
        <v>126</v>
      </c>
      <c r="I3012" t="s">
        <v>26</v>
      </c>
      <c r="J3012" t="s">
        <v>126</v>
      </c>
      <c r="K3012">
        <v>50</v>
      </c>
      <c r="L3012" s="5" t="s">
        <v>6098</v>
      </c>
      <c r="M3012" s="5" t="s">
        <v>37</v>
      </c>
      <c r="N3012">
        <v>4</v>
      </c>
      <c r="O3012" t="s">
        <v>29</v>
      </c>
      <c r="P3012" s="1">
        <v>45353</v>
      </c>
      <c r="Q3012" s="1">
        <v>45405</v>
      </c>
      <c r="R3012">
        <v>2405</v>
      </c>
      <c r="S3012" s="4">
        <v>7.6</v>
      </c>
      <c r="T3012" t="s">
        <v>63</v>
      </c>
    </row>
    <row r="3013" spans="1:20" x14ac:dyDescent="0.35">
      <c r="A3013" t="s">
        <v>6099</v>
      </c>
      <c r="B3013" s="5" t="s">
        <v>73</v>
      </c>
      <c r="C3013" s="6">
        <v>74980</v>
      </c>
      <c r="D3013" t="s">
        <v>41</v>
      </c>
      <c r="E3013">
        <v>63733</v>
      </c>
      <c r="F3013" s="5" t="s">
        <v>50</v>
      </c>
      <c r="G3013" s="5" t="s">
        <v>42</v>
      </c>
      <c r="H3013" s="5" t="s">
        <v>151</v>
      </c>
      <c r="I3013" t="s">
        <v>44</v>
      </c>
      <c r="J3013" t="s">
        <v>151</v>
      </c>
      <c r="K3013">
        <v>0</v>
      </c>
      <c r="L3013" s="5" t="s">
        <v>6100</v>
      </c>
      <c r="M3013" s="5" t="s">
        <v>37</v>
      </c>
      <c r="N3013">
        <v>3</v>
      </c>
      <c r="O3013" t="s">
        <v>107</v>
      </c>
      <c r="P3013" s="1">
        <v>45468</v>
      </c>
      <c r="Q3013" s="1">
        <v>45523</v>
      </c>
      <c r="R3013">
        <v>1005</v>
      </c>
      <c r="S3013" s="4">
        <v>8.3000000000000007</v>
      </c>
      <c r="T3013" t="s">
        <v>30</v>
      </c>
    </row>
    <row r="3014" spans="1:20" x14ac:dyDescent="0.35">
      <c r="A3014" t="s">
        <v>6101</v>
      </c>
      <c r="B3014" s="5" t="s">
        <v>73</v>
      </c>
      <c r="C3014" s="6">
        <v>84006</v>
      </c>
      <c r="D3014" t="s">
        <v>41</v>
      </c>
      <c r="E3014">
        <v>71405</v>
      </c>
      <c r="F3014" s="5" t="s">
        <v>50</v>
      </c>
      <c r="G3014" s="5" t="s">
        <v>42</v>
      </c>
      <c r="H3014" s="5" t="s">
        <v>60</v>
      </c>
      <c r="I3014" t="s">
        <v>26</v>
      </c>
      <c r="J3014" t="s">
        <v>629</v>
      </c>
      <c r="K3014">
        <v>0</v>
      </c>
      <c r="L3014" s="5" t="s">
        <v>6102</v>
      </c>
      <c r="M3014" s="5" t="s">
        <v>70</v>
      </c>
      <c r="N3014">
        <v>3</v>
      </c>
      <c r="O3014" t="s">
        <v>141</v>
      </c>
      <c r="P3014" s="1">
        <v>45463</v>
      </c>
      <c r="Q3014" s="1">
        <v>45508</v>
      </c>
      <c r="R3014">
        <v>1656</v>
      </c>
      <c r="S3014" s="4">
        <v>6.9</v>
      </c>
      <c r="T3014" t="s">
        <v>277</v>
      </c>
    </row>
    <row r="3015" spans="1:20" x14ac:dyDescent="0.35">
      <c r="A3015" t="s">
        <v>6103</v>
      </c>
      <c r="B3015" s="5" t="s">
        <v>73</v>
      </c>
      <c r="C3015" s="6">
        <v>174420</v>
      </c>
      <c r="D3015" t="s">
        <v>41</v>
      </c>
      <c r="E3015">
        <v>148257</v>
      </c>
      <c r="F3015" s="5" t="s">
        <v>23</v>
      </c>
      <c r="G3015" s="5" t="s">
        <v>42</v>
      </c>
      <c r="H3015" s="5" t="s">
        <v>60</v>
      </c>
      <c r="I3015" t="s">
        <v>44</v>
      </c>
      <c r="J3015" t="s">
        <v>768</v>
      </c>
      <c r="K3015">
        <v>100</v>
      </c>
      <c r="L3015" s="5" t="s">
        <v>6104</v>
      </c>
      <c r="M3015" s="5" t="s">
        <v>54</v>
      </c>
      <c r="N3015">
        <v>19</v>
      </c>
      <c r="O3015" t="s">
        <v>131</v>
      </c>
      <c r="P3015" s="1">
        <v>45307</v>
      </c>
      <c r="Q3015" s="1">
        <v>45374</v>
      </c>
      <c r="R3015">
        <v>1377</v>
      </c>
      <c r="S3015" s="4">
        <v>9.3000000000000007</v>
      </c>
      <c r="T3015" t="s">
        <v>153</v>
      </c>
    </row>
    <row r="3016" spans="1:20" x14ac:dyDescent="0.35">
      <c r="A3016" t="s">
        <v>6105</v>
      </c>
      <c r="B3016" s="5" t="s">
        <v>49</v>
      </c>
      <c r="C3016" s="6">
        <v>243382</v>
      </c>
      <c r="D3016" t="s">
        <v>22</v>
      </c>
      <c r="E3016">
        <v>243382</v>
      </c>
      <c r="F3016" s="5" t="s">
        <v>23</v>
      </c>
      <c r="G3016" s="5" t="s">
        <v>24</v>
      </c>
      <c r="H3016" s="5" t="s">
        <v>25</v>
      </c>
      <c r="I3016" t="s">
        <v>26</v>
      </c>
      <c r="J3016" t="s">
        <v>25</v>
      </c>
      <c r="K3016">
        <v>50</v>
      </c>
      <c r="L3016" s="5" t="s">
        <v>6106</v>
      </c>
      <c r="M3016" s="5" t="s">
        <v>28</v>
      </c>
      <c r="N3016">
        <v>19</v>
      </c>
      <c r="O3016" t="s">
        <v>78</v>
      </c>
      <c r="P3016" s="1">
        <v>45404</v>
      </c>
      <c r="Q3016" s="1">
        <v>45453</v>
      </c>
      <c r="R3016">
        <v>1260</v>
      </c>
      <c r="S3016" s="4">
        <v>8.6999999999999993</v>
      </c>
      <c r="T3016" t="s">
        <v>63</v>
      </c>
    </row>
    <row r="3017" spans="1:20" x14ac:dyDescent="0.35">
      <c r="A3017" t="s">
        <v>6107</v>
      </c>
      <c r="B3017" s="5" t="s">
        <v>73</v>
      </c>
      <c r="C3017" s="6">
        <v>72001</v>
      </c>
      <c r="D3017" t="s">
        <v>41</v>
      </c>
      <c r="E3017">
        <v>61201</v>
      </c>
      <c r="F3017" s="5" t="s">
        <v>50</v>
      </c>
      <c r="G3017" s="5" t="s">
        <v>24</v>
      </c>
      <c r="H3017" s="5" t="s">
        <v>151</v>
      </c>
      <c r="I3017" t="s">
        <v>44</v>
      </c>
      <c r="J3017" t="s">
        <v>151</v>
      </c>
      <c r="K3017">
        <v>0</v>
      </c>
      <c r="L3017" s="5" t="s">
        <v>6108</v>
      </c>
      <c r="M3017" s="5" t="s">
        <v>54</v>
      </c>
      <c r="N3017">
        <v>4</v>
      </c>
      <c r="O3017" t="s">
        <v>88</v>
      </c>
      <c r="P3017" s="1">
        <v>45383</v>
      </c>
      <c r="Q3017" s="1">
        <v>45428</v>
      </c>
      <c r="R3017">
        <v>698</v>
      </c>
      <c r="S3017" s="4">
        <v>9.4</v>
      </c>
      <c r="T3017" t="s">
        <v>38</v>
      </c>
    </row>
    <row r="3018" spans="1:20" x14ac:dyDescent="0.35">
      <c r="A3018" t="s">
        <v>6109</v>
      </c>
      <c r="B3018" s="5" t="s">
        <v>28802</v>
      </c>
      <c r="C3018" s="6">
        <v>349094</v>
      </c>
      <c r="D3018" t="s">
        <v>22</v>
      </c>
      <c r="E3018">
        <v>349094</v>
      </c>
      <c r="F3018" s="5" t="s">
        <v>23</v>
      </c>
      <c r="G3018" s="5" t="s">
        <v>24</v>
      </c>
      <c r="H3018" s="5" t="s">
        <v>97</v>
      </c>
      <c r="I3018" t="s">
        <v>35</v>
      </c>
      <c r="J3018" t="s">
        <v>97</v>
      </c>
      <c r="K3018">
        <v>100</v>
      </c>
      <c r="L3018" s="5" t="s">
        <v>6110</v>
      </c>
      <c r="M3018" s="5" t="s">
        <v>37</v>
      </c>
      <c r="N3018">
        <v>13</v>
      </c>
      <c r="O3018" t="s">
        <v>112</v>
      </c>
      <c r="P3018" s="1">
        <v>45355</v>
      </c>
      <c r="Q3018" s="1">
        <v>45421</v>
      </c>
      <c r="R3018">
        <v>2490</v>
      </c>
      <c r="S3018" s="4">
        <v>8.9</v>
      </c>
      <c r="T3018" t="s">
        <v>38</v>
      </c>
    </row>
    <row r="3019" spans="1:20" x14ac:dyDescent="0.35">
      <c r="A3019" t="s">
        <v>6111</v>
      </c>
      <c r="B3019" s="5" t="s">
        <v>91</v>
      </c>
      <c r="C3019" s="6">
        <v>135760</v>
      </c>
      <c r="D3019" t="s">
        <v>22</v>
      </c>
      <c r="E3019">
        <v>135760</v>
      </c>
      <c r="F3019" s="5" t="s">
        <v>66</v>
      </c>
      <c r="G3019" s="5" t="s">
        <v>59</v>
      </c>
      <c r="H3019" s="5" t="s">
        <v>68</v>
      </c>
      <c r="I3019" t="s">
        <v>44</v>
      </c>
      <c r="J3019" t="s">
        <v>68</v>
      </c>
      <c r="K3019">
        <v>50</v>
      </c>
      <c r="L3019" s="5" t="s">
        <v>6112</v>
      </c>
      <c r="M3019" s="5" t="s">
        <v>37</v>
      </c>
      <c r="N3019">
        <v>5</v>
      </c>
      <c r="O3019" t="s">
        <v>85</v>
      </c>
      <c r="P3019" s="1">
        <v>45532</v>
      </c>
      <c r="Q3019" s="1">
        <v>45565</v>
      </c>
      <c r="R3019">
        <v>1383</v>
      </c>
      <c r="S3019" s="4">
        <v>7.4</v>
      </c>
      <c r="T3019" t="s">
        <v>47</v>
      </c>
    </row>
    <row r="3020" spans="1:20" x14ac:dyDescent="0.35">
      <c r="A3020" t="s">
        <v>6113</v>
      </c>
      <c r="B3020" s="5" t="s">
        <v>28802</v>
      </c>
      <c r="C3020" s="6">
        <v>127359</v>
      </c>
      <c r="D3020" t="s">
        <v>41</v>
      </c>
      <c r="E3020">
        <v>108255</v>
      </c>
      <c r="F3020" s="5" t="s">
        <v>66</v>
      </c>
      <c r="G3020" s="5" t="s">
        <v>42</v>
      </c>
      <c r="H3020" s="5" t="s">
        <v>60</v>
      </c>
      <c r="I3020" t="s">
        <v>35</v>
      </c>
      <c r="J3020" t="s">
        <v>60</v>
      </c>
      <c r="K3020">
        <v>50</v>
      </c>
      <c r="L3020" s="5" t="s">
        <v>6114</v>
      </c>
      <c r="M3020" s="5" t="s">
        <v>70</v>
      </c>
      <c r="N3020">
        <v>9</v>
      </c>
      <c r="O3020" t="s">
        <v>107</v>
      </c>
      <c r="P3020" s="1">
        <v>45462</v>
      </c>
      <c r="Q3020" s="1">
        <v>45512</v>
      </c>
      <c r="R3020">
        <v>1050</v>
      </c>
      <c r="S3020" s="4">
        <v>5.7</v>
      </c>
      <c r="T3020" t="s">
        <v>210</v>
      </c>
    </row>
    <row r="3021" spans="1:20" x14ac:dyDescent="0.35">
      <c r="A3021" t="s">
        <v>6115</v>
      </c>
      <c r="B3021" s="5" t="s">
        <v>40</v>
      </c>
      <c r="C3021" s="6">
        <v>97760</v>
      </c>
      <c r="D3021" t="s">
        <v>65</v>
      </c>
      <c r="E3021">
        <v>127088</v>
      </c>
      <c r="F3021" s="5" t="s">
        <v>66</v>
      </c>
      <c r="G3021" s="5" t="s">
        <v>24</v>
      </c>
      <c r="H3021" s="5" t="s">
        <v>67</v>
      </c>
      <c r="I3021" t="s">
        <v>44</v>
      </c>
      <c r="J3021" t="s">
        <v>129</v>
      </c>
      <c r="K3021">
        <v>0</v>
      </c>
      <c r="L3021" s="5" t="s">
        <v>6116</v>
      </c>
      <c r="M3021" s="5" t="s">
        <v>54</v>
      </c>
      <c r="N3021">
        <v>6</v>
      </c>
      <c r="O3021" t="s">
        <v>71</v>
      </c>
      <c r="P3021" s="1">
        <v>45360</v>
      </c>
      <c r="Q3021" s="1">
        <v>45399</v>
      </c>
      <c r="R3021">
        <v>2013</v>
      </c>
      <c r="S3021" s="4">
        <v>6.9</v>
      </c>
      <c r="T3021" t="s">
        <v>103</v>
      </c>
    </row>
    <row r="3022" spans="1:20" x14ac:dyDescent="0.35">
      <c r="A3022" t="s">
        <v>6117</v>
      </c>
      <c r="B3022" s="5" t="s">
        <v>28801</v>
      </c>
      <c r="C3022" s="6">
        <v>217718</v>
      </c>
      <c r="D3022" t="s">
        <v>33</v>
      </c>
      <c r="E3022">
        <v>23948980</v>
      </c>
      <c r="F3022" s="5" t="s">
        <v>23</v>
      </c>
      <c r="G3022" s="5" t="s">
        <v>59</v>
      </c>
      <c r="H3022" s="5" t="s">
        <v>34</v>
      </c>
      <c r="I3022" t="s">
        <v>26</v>
      </c>
      <c r="J3022" t="s">
        <v>34</v>
      </c>
      <c r="K3022">
        <v>100</v>
      </c>
      <c r="L3022" s="5" t="s">
        <v>6118</v>
      </c>
      <c r="M3022" s="5" t="s">
        <v>28</v>
      </c>
      <c r="N3022">
        <v>13</v>
      </c>
      <c r="O3022" t="s">
        <v>107</v>
      </c>
      <c r="P3022" s="1">
        <v>45512</v>
      </c>
      <c r="Q3022" s="1">
        <v>45578</v>
      </c>
      <c r="R3022">
        <v>1785</v>
      </c>
      <c r="S3022" s="4">
        <v>9.8000000000000007</v>
      </c>
      <c r="T3022" t="s">
        <v>210</v>
      </c>
    </row>
    <row r="3023" spans="1:20" x14ac:dyDescent="0.35">
      <c r="A3023" t="s">
        <v>6119</v>
      </c>
      <c r="B3023" s="5" t="s">
        <v>100</v>
      </c>
      <c r="C3023" s="6">
        <v>129149</v>
      </c>
      <c r="D3023" t="s">
        <v>74</v>
      </c>
      <c r="E3023">
        <v>161436</v>
      </c>
      <c r="F3023" s="5" t="s">
        <v>66</v>
      </c>
      <c r="G3023" s="5" t="s">
        <v>42</v>
      </c>
      <c r="H3023" s="5" t="s">
        <v>75</v>
      </c>
      <c r="I3023" t="s">
        <v>44</v>
      </c>
      <c r="J3023" t="s">
        <v>75</v>
      </c>
      <c r="K3023">
        <v>100</v>
      </c>
      <c r="L3023" s="5" t="s">
        <v>6120</v>
      </c>
      <c r="M3023" s="5" t="s">
        <v>28</v>
      </c>
      <c r="N3023">
        <v>5</v>
      </c>
      <c r="O3023" t="s">
        <v>78</v>
      </c>
      <c r="P3023" s="1">
        <v>45765</v>
      </c>
      <c r="Q3023" s="1">
        <v>45838</v>
      </c>
      <c r="R3023">
        <v>650</v>
      </c>
      <c r="S3023" s="4">
        <v>6.7</v>
      </c>
      <c r="T3023" t="s">
        <v>79</v>
      </c>
    </row>
    <row r="3024" spans="1:20" x14ac:dyDescent="0.35">
      <c r="A3024" t="s">
        <v>6121</v>
      </c>
      <c r="B3024" s="5" t="s">
        <v>174</v>
      </c>
      <c r="C3024" s="6">
        <v>66925</v>
      </c>
      <c r="D3024" t="s">
        <v>22</v>
      </c>
      <c r="E3024">
        <v>66925</v>
      </c>
      <c r="F3024" s="5" t="s">
        <v>58</v>
      </c>
      <c r="G3024" s="5" t="s">
        <v>24</v>
      </c>
      <c r="H3024" s="5" t="s">
        <v>129</v>
      </c>
      <c r="I3024" t="s">
        <v>44</v>
      </c>
      <c r="J3024" t="s">
        <v>129</v>
      </c>
      <c r="K3024">
        <v>50</v>
      </c>
      <c r="L3024" s="5" t="s">
        <v>6122</v>
      </c>
      <c r="M3024" s="5" t="s">
        <v>70</v>
      </c>
      <c r="N3024">
        <v>1</v>
      </c>
      <c r="O3024" t="s">
        <v>71</v>
      </c>
      <c r="P3024" s="1">
        <v>45438</v>
      </c>
      <c r="Q3024" s="1">
        <v>45453</v>
      </c>
      <c r="R3024">
        <v>783</v>
      </c>
      <c r="S3024" s="4">
        <v>5.4</v>
      </c>
      <c r="T3024" t="s">
        <v>277</v>
      </c>
    </row>
    <row r="3025" spans="1:20" x14ac:dyDescent="0.35">
      <c r="A3025" t="s">
        <v>6123</v>
      </c>
      <c r="B3025" s="5" t="s">
        <v>40</v>
      </c>
      <c r="C3025" s="6">
        <v>87198</v>
      </c>
      <c r="D3025" t="s">
        <v>41</v>
      </c>
      <c r="E3025">
        <v>74118</v>
      </c>
      <c r="F3025" s="5" t="s">
        <v>50</v>
      </c>
      <c r="G3025" s="5" t="s">
        <v>24</v>
      </c>
      <c r="H3025" s="5" t="s">
        <v>43</v>
      </c>
      <c r="I3025" t="s">
        <v>44</v>
      </c>
      <c r="J3025" t="s">
        <v>43</v>
      </c>
      <c r="K3025">
        <v>50</v>
      </c>
      <c r="L3025" s="5" t="s">
        <v>6124</v>
      </c>
      <c r="M3025" s="5" t="s">
        <v>37</v>
      </c>
      <c r="N3025">
        <v>2</v>
      </c>
      <c r="O3025" t="s">
        <v>78</v>
      </c>
      <c r="P3025" s="1">
        <v>45644</v>
      </c>
      <c r="Q3025" s="1">
        <v>45682</v>
      </c>
      <c r="R3025">
        <v>1440</v>
      </c>
      <c r="S3025" s="4">
        <v>9.8000000000000007</v>
      </c>
      <c r="T3025" t="s">
        <v>108</v>
      </c>
    </row>
    <row r="3026" spans="1:20" x14ac:dyDescent="0.35">
      <c r="A3026" t="s">
        <v>6125</v>
      </c>
      <c r="B3026" s="5" t="s">
        <v>28801</v>
      </c>
      <c r="C3026" s="6">
        <v>94601</v>
      </c>
      <c r="D3026" t="s">
        <v>22</v>
      </c>
      <c r="E3026">
        <v>94601</v>
      </c>
      <c r="F3026" s="5" t="s">
        <v>58</v>
      </c>
      <c r="G3026" s="5" t="s">
        <v>24</v>
      </c>
      <c r="H3026" s="5" t="s">
        <v>101</v>
      </c>
      <c r="I3026" t="s">
        <v>35</v>
      </c>
      <c r="J3026" t="s">
        <v>101</v>
      </c>
      <c r="K3026">
        <v>0</v>
      </c>
      <c r="L3026" s="5" t="s">
        <v>6126</v>
      </c>
      <c r="M3026" s="5" t="s">
        <v>54</v>
      </c>
      <c r="N3026">
        <v>0</v>
      </c>
      <c r="O3026" t="s">
        <v>107</v>
      </c>
      <c r="P3026" s="1">
        <v>45677</v>
      </c>
      <c r="Q3026" s="1">
        <v>45746</v>
      </c>
      <c r="R3026">
        <v>874</v>
      </c>
      <c r="S3026" s="4">
        <v>9.3000000000000007</v>
      </c>
      <c r="T3026" t="s">
        <v>136</v>
      </c>
    </row>
    <row r="3027" spans="1:20" x14ac:dyDescent="0.35">
      <c r="A3027" t="s">
        <v>6127</v>
      </c>
      <c r="B3027" s="5" t="s">
        <v>105</v>
      </c>
      <c r="C3027" s="6">
        <v>51043</v>
      </c>
      <c r="D3027" t="s">
        <v>22</v>
      </c>
      <c r="E3027">
        <v>51043</v>
      </c>
      <c r="F3027" s="5" t="s">
        <v>58</v>
      </c>
      <c r="G3027" s="5" t="s">
        <v>24</v>
      </c>
      <c r="H3027" s="5" t="s">
        <v>165</v>
      </c>
      <c r="I3027" t="s">
        <v>26</v>
      </c>
      <c r="J3027" t="s">
        <v>165</v>
      </c>
      <c r="K3027">
        <v>100</v>
      </c>
      <c r="L3027" s="5" t="s">
        <v>6128</v>
      </c>
      <c r="M3027" s="5" t="s">
        <v>28</v>
      </c>
      <c r="N3027">
        <v>0</v>
      </c>
      <c r="O3027" t="s">
        <v>78</v>
      </c>
      <c r="P3027" s="1">
        <v>45494</v>
      </c>
      <c r="Q3027" s="1">
        <v>45534</v>
      </c>
      <c r="R3027">
        <v>1749</v>
      </c>
      <c r="S3027" s="4">
        <v>5.9</v>
      </c>
      <c r="T3027" t="s">
        <v>210</v>
      </c>
    </row>
    <row r="3028" spans="1:20" x14ac:dyDescent="0.35">
      <c r="A3028" t="s">
        <v>6129</v>
      </c>
      <c r="B3028" s="5" t="s">
        <v>179</v>
      </c>
      <c r="C3028" s="6">
        <v>88860</v>
      </c>
      <c r="D3028" t="s">
        <v>41</v>
      </c>
      <c r="E3028">
        <v>75531</v>
      </c>
      <c r="F3028" s="5" t="s">
        <v>50</v>
      </c>
      <c r="G3028" s="5" t="s">
        <v>42</v>
      </c>
      <c r="H3028" s="5" t="s">
        <v>60</v>
      </c>
      <c r="I3028" t="s">
        <v>35</v>
      </c>
      <c r="J3028" t="s">
        <v>60</v>
      </c>
      <c r="K3028">
        <v>50</v>
      </c>
      <c r="L3028" s="5" t="s">
        <v>6130</v>
      </c>
      <c r="M3028" s="5" t="s">
        <v>37</v>
      </c>
      <c r="N3028">
        <v>3</v>
      </c>
      <c r="O3028" t="s">
        <v>167</v>
      </c>
      <c r="P3028" s="1">
        <v>45562</v>
      </c>
      <c r="Q3028" s="1">
        <v>45634</v>
      </c>
      <c r="R3028">
        <v>1581</v>
      </c>
      <c r="S3028" s="4">
        <v>10</v>
      </c>
      <c r="T3028" t="s">
        <v>103</v>
      </c>
    </row>
    <row r="3029" spans="1:20" x14ac:dyDescent="0.35">
      <c r="A3029" t="s">
        <v>6131</v>
      </c>
      <c r="B3029" s="5" t="s">
        <v>162</v>
      </c>
      <c r="C3029" s="6">
        <v>91219</v>
      </c>
      <c r="D3029" t="s">
        <v>22</v>
      </c>
      <c r="E3029">
        <v>91219</v>
      </c>
      <c r="F3029" s="5" t="s">
        <v>50</v>
      </c>
      <c r="G3029" s="5" t="s">
        <v>59</v>
      </c>
      <c r="H3029" s="5" t="s">
        <v>25</v>
      </c>
      <c r="I3029" t="s">
        <v>44</v>
      </c>
      <c r="J3029" t="s">
        <v>25</v>
      </c>
      <c r="K3029">
        <v>50</v>
      </c>
      <c r="L3029" s="5" t="s">
        <v>6132</v>
      </c>
      <c r="M3029" s="5" t="s">
        <v>54</v>
      </c>
      <c r="N3029">
        <v>4</v>
      </c>
      <c r="O3029" t="s">
        <v>29</v>
      </c>
      <c r="P3029" s="1">
        <v>45763</v>
      </c>
      <c r="Q3029" s="1">
        <v>45809</v>
      </c>
      <c r="R3029">
        <v>1553</v>
      </c>
      <c r="S3029" s="4">
        <v>5.8</v>
      </c>
      <c r="T3029" t="s">
        <v>108</v>
      </c>
    </row>
    <row r="3030" spans="1:20" x14ac:dyDescent="0.35">
      <c r="A3030" t="s">
        <v>6133</v>
      </c>
      <c r="B3030" s="5" t="s">
        <v>28799</v>
      </c>
      <c r="C3030" s="6">
        <v>23010</v>
      </c>
      <c r="D3030" t="s">
        <v>22</v>
      </c>
      <c r="E3030">
        <v>23010</v>
      </c>
      <c r="F3030" s="5" t="s">
        <v>50</v>
      </c>
      <c r="G3030" s="5" t="s">
        <v>51</v>
      </c>
      <c r="H3030" s="5" t="s">
        <v>116</v>
      </c>
      <c r="I3030" t="s">
        <v>44</v>
      </c>
      <c r="J3030" t="s">
        <v>116</v>
      </c>
      <c r="K3030">
        <v>100</v>
      </c>
      <c r="L3030" s="5" t="s">
        <v>6134</v>
      </c>
      <c r="M3030" s="5" t="s">
        <v>70</v>
      </c>
      <c r="N3030">
        <v>4</v>
      </c>
      <c r="O3030" t="s">
        <v>78</v>
      </c>
      <c r="P3030" s="1">
        <v>45528</v>
      </c>
      <c r="Q3030" s="1">
        <v>45598</v>
      </c>
      <c r="R3030">
        <v>1484</v>
      </c>
      <c r="S3030" s="4">
        <v>7.7</v>
      </c>
      <c r="T3030" t="s">
        <v>118</v>
      </c>
    </row>
    <row r="3031" spans="1:20" x14ac:dyDescent="0.35">
      <c r="A3031" t="s">
        <v>6135</v>
      </c>
      <c r="B3031" s="5" t="s">
        <v>179</v>
      </c>
      <c r="C3031" s="6">
        <v>84775</v>
      </c>
      <c r="D3031" t="s">
        <v>22</v>
      </c>
      <c r="E3031">
        <v>84775</v>
      </c>
      <c r="F3031" s="5" t="s">
        <v>50</v>
      </c>
      <c r="G3031" s="5" t="s">
        <v>24</v>
      </c>
      <c r="H3031" s="5" t="s">
        <v>52</v>
      </c>
      <c r="I3031" t="s">
        <v>35</v>
      </c>
      <c r="J3031" t="s">
        <v>52</v>
      </c>
      <c r="K3031">
        <v>100</v>
      </c>
      <c r="L3031" s="5" t="s">
        <v>6136</v>
      </c>
      <c r="M3031" s="5" t="s">
        <v>54</v>
      </c>
      <c r="N3031">
        <v>4</v>
      </c>
      <c r="O3031" t="s">
        <v>85</v>
      </c>
      <c r="P3031" s="1">
        <v>45619</v>
      </c>
      <c r="Q3031" s="1">
        <v>45634</v>
      </c>
      <c r="R3031">
        <v>1320</v>
      </c>
      <c r="S3031" s="4">
        <v>5.7</v>
      </c>
      <c r="T3031" t="s">
        <v>136</v>
      </c>
    </row>
    <row r="3032" spans="1:20" x14ac:dyDescent="0.35">
      <c r="A3032" t="s">
        <v>6137</v>
      </c>
      <c r="B3032" s="5" t="s">
        <v>28800</v>
      </c>
      <c r="C3032" s="6">
        <v>182231</v>
      </c>
      <c r="D3032" t="s">
        <v>22</v>
      </c>
      <c r="E3032">
        <v>182231</v>
      </c>
      <c r="F3032" s="5" t="s">
        <v>23</v>
      </c>
      <c r="G3032" s="5" t="s">
        <v>59</v>
      </c>
      <c r="H3032" s="5" t="s">
        <v>68</v>
      </c>
      <c r="I3032" t="s">
        <v>26</v>
      </c>
      <c r="J3032" t="s">
        <v>68</v>
      </c>
      <c r="K3032">
        <v>100</v>
      </c>
      <c r="L3032" s="5" t="s">
        <v>6138</v>
      </c>
      <c r="M3032" s="5" t="s">
        <v>54</v>
      </c>
      <c r="N3032">
        <v>11</v>
      </c>
      <c r="O3032" t="s">
        <v>88</v>
      </c>
      <c r="P3032" s="1">
        <v>45338</v>
      </c>
      <c r="Q3032" s="1">
        <v>45380</v>
      </c>
      <c r="R3032">
        <v>2292</v>
      </c>
      <c r="S3032" s="4">
        <v>8.1999999999999993</v>
      </c>
      <c r="T3032" t="s">
        <v>108</v>
      </c>
    </row>
    <row r="3033" spans="1:20" x14ac:dyDescent="0.35">
      <c r="A3033" t="s">
        <v>6139</v>
      </c>
      <c r="B3033" s="5" t="s">
        <v>40</v>
      </c>
      <c r="C3033" s="6">
        <v>76682</v>
      </c>
      <c r="D3033" t="s">
        <v>22</v>
      </c>
      <c r="E3033">
        <v>76682</v>
      </c>
      <c r="F3033" s="5" t="s">
        <v>23</v>
      </c>
      <c r="G3033" s="5" t="s">
        <v>59</v>
      </c>
      <c r="H3033" s="5" t="s">
        <v>116</v>
      </c>
      <c r="I3033" t="s">
        <v>26</v>
      </c>
      <c r="J3033" t="s">
        <v>116</v>
      </c>
      <c r="K3033">
        <v>0</v>
      </c>
      <c r="L3033" s="5" t="s">
        <v>6140</v>
      </c>
      <c r="M3033" s="5" t="s">
        <v>54</v>
      </c>
      <c r="N3033">
        <v>12</v>
      </c>
      <c r="O3033" t="s">
        <v>62</v>
      </c>
      <c r="P3033" s="1">
        <v>45772</v>
      </c>
      <c r="Q3033" s="1">
        <v>45823</v>
      </c>
      <c r="R3033">
        <v>552</v>
      </c>
      <c r="S3033" s="4">
        <v>8.6999999999999993</v>
      </c>
      <c r="T3033" t="s">
        <v>136</v>
      </c>
    </row>
    <row r="3034" spans="1:20" x14ac:dyDescent="0.35">
      <c r="A3034" t="s">
        <v>6141</v>
      </c>
      <c r="B3034" s="5" t="s">
        <v>217</v>
      </c>
      <c r="C3034" s="6">
        <v>103728</v>
      </c>
      <c r="D3034" t="s">
        <v>41</v>
      </c>
      <c r="E3034">
        <v>88169</v>
      </c>
      <c r="F3034" s="5" t="s">
        <v>66</v>
      </c>
      <c r="G3034" s="5" t="s">
        <v>42</v>
      </c>
      <c r="H3034" s="5" t="s">
        <v>151</v>
      </c>
      <c r="I3034" t="s">
        <v>44</v>
      </c>
      <c r="J3034" t="s">
        <v>151</v>
      </c>
      <c r="K3034">
        <v>100</v>
      </c>
      <c r="L3034" s="5" t="s">
        <v>2833</v>
      </c>
      <c r="M3034" s="5" t="s">
        <v>70</v>
      </c>
      <c r="N3034">
        <v>8</v>
      </c>
      <c r="O3034" t="s">
        <v>78</v>
      </c>
      <c r="P3034" s="1">
        <v>45413</v>
      </c>
      <c r="Q3034" s="1">
        <v>45444</v>
      </c>
      <c r="R3034">
        <v>700</v>
      </c>
      <c r="S3034" s="4">
        <v>9.8000000000000007</v>
      </c>
      <c r="T3034" t="s">
        <v>277</v>
      </c>
    </row>
    <row r="3035" spans="1:20" x14ac:dyDescent="0.35">
      <c r="A3035" t="s">
        <v>6142</v>
      </c>
      <c r="B3035" s="5" t="s">
        <v>91</v>
      </c>
      <c r="C3035" s="6">
        <v>108739</v>
      </c>
      <c r="D3035" t="s">
        <v>120</v>
      </c>
      <c r="E3035">
        <v>97865</v>
      </c>
      <c r="F3035" s="5" t="s">
        <v>58</v>
      </c>
      <c r="G3035" s="5" t="s">
        <v>59</v>
      </c>
      <c r="H3035" s="5" t="s">
        <v>121</v>
      </c>
      <c r="I3035" t="s">
        <v>35</v>
      </c>
      <c r="J3035" t="s">
        <v>121</v>
      </c>
      <c r="K3035">
        <v>0</v>
      </c>
      <c r="L3035" s="5" t="s">
        <v>6143</v>
      </c>
      <c r="M3035" s="5" t="s">
        <v>28</v>
      </c>
      <c r="N3035">
        <v>0</v>
      </c>
      <c r="O3035" t="s">
        <v>107</v>
      </c>
      <c r="P3035" s="1">
        <v>45405</v>
      </c>
      <c r="Q3035" s="1">
        <v>45454</v>
      </c>
      <c r="R3035">
        <v>829</v>
      </c>
      <c r="S3035" s="4">
        <v>6.3</v>
      </c>
      <c r="T3035" t="s">
        <v>136</v>
      </c>
    </row>
    <row r="3036" spans="1:20" x14ac:dyDescent="0.35">
      <c r="A3036" t="s">
        <v>6144</v>
      </c>
      <c r="B3036" s="5" t="s">
        <v>28802</v>
      </c>
      <c r="C3036" s="6">
        <v>127790</v>
      </c>
      <c r="D3036" t="s">
        <v>22</v>
      </c>
      <c r="E3036">
        <v>127790</v>
      </c>
      <c r="F3036" s="5" t="s">
        <v>66</v>
      </c>
      <c r="G3036" s="5" t="s">
        <v>24</v>
      </c>
      <c r="H3036" s="5" t="s">
        <v>191</v>
      </c>
      <c r="I3036" t="s">
        <v>35</v>
      </c>
      <c r="J3036" t="s">
        <v>191</v>
      </c>
      <c r="K3036">
        <v>50</v>
      </c>
      <c r="L3036" s="5" t="s">
        <v>6145</v>
      </c>
      <c r="M3036" s="5" t="s">
        <v>70</v>
      </c>
      <c r="N3036">
        <v>8</v>
      </c>
      <c r="O3036" t="s">
        <v>62</v>
      </c>
      <c r="P3036" s="1">
        <v>45450</v>
      </c>
      <c r="Q3036" s="1">
        <v>45491</v>
      </c>
      <c r="R3036">
        <v>880</v>
      </c>
      <c r="S3036" s="4">
        <v>6.2</v>
      </c>
      <c r="T3036" t="s">
        <v>38</v>
      </c>
    </row>
    <row r="3037" spans="1:20" x14ac:dyDescent="0.35">
      <c r="A3037" t="s">
        <v>6146</v>
      </c>
      <c r="B3037" s="5" t="s">
        <v>100</v>
      </c>
      <c r="C3037" s="6">
        <v>113774</v>
      </c>
      <c r="D3037" t="s">
        <v>22</v>
      </c>
      <c r="E3037">
        <v>113774</v>
      </c>
      <c r="F3037" s="5" t="s">
        <v>50</v>
      </c>
      <c r="G3037" s="5" t="s">
        <v>42</v>
      </c>
      <c r="H3037" s="5" t="s">
        <v>101</v>
      </c>
      <c r="I3037" t="s">
        <v>35</v>
      </c>
      <c r="J3037" t="s">
        <v>110</v>
      </c>
      <c r="K3037">
        <v>50</v>
      </c>
      <c r="L3037" s="5" t="s">
        <v>6147</v>
      </c>
      <c r="M3037" s="5" t="s">
        <v>28</v>
      </c>
      <c r="N3037">
        <v>3</v>
      </c>
      <c r="O3037" t="s">
        <v>46</v>
      </c>
      <c r="P3037" s="1">
        <v>45410</v>
      </c>
      <c r="Q3037" s="1">
        <v>45439</v>
      </c>
      <c r="R3037">
        <v>529</v>
      </c>
      <c r="S3037" s="4">
        <v>9.4</v>
      </c>
      <c r="T3037" t="s">
        <v>243</v>
      </c>
    </row>
    <row r="3038" spans="1:20" x14ac:dyDescent="0.35">
      <c r="A3038" t="s">
        <v>6148</v>
      </c>
      <c r="B3038" s="5" t="s">
        <v>28802</v>
      </c>
      <c r="C3038" s="6">
        <v>119989</v>
      </c>
      <c r="D3038" t="s">
        <v>22</v>
      </c>
      <c r="E3038">
        <v>119989</v>
      </c>
      <c r="F3038" s="5" t="s">
        <v>58</v>
      </c>
      <c r="G3038" s="5" t="s">
        <v>51</v>
      </c>
      <c r="H3038" s="5" t="s">
        <v>97</v>
      </c>
      <c r="I3038" t="s">
        <v>35</v>
      </c>
      <c r="J3038" t="s">
        <v>97</v>
      </c>
      <c r="K3038">
        <v>100</v>
      </c>
      <c r="L3038" s="5" t="s">
        <v>6149</v>
      </c>
      <c r="M3038" s="5" t="s">
        <v>28</v>
      </c>
      <c r="N3038">
        <v>1</v>
      </c>
      <c r="O3038" t="s">
        <v>107</v>
      </c>
      <c r="P3038" s="1">
        <v>45488</v>
      </c>
      <c r="Q3038" s="1">
        <v>45529</v>
      </c>
      <c r="R3038">
        <v>1170</v>
      </c>
      <c r="S3038" s="4">
        <v>6.1</v>
      </c>
      <c r="T3038" t="s">
        <v>63</v>
      </c>
    </row>
    <row r="3039" spans="1:20" x14ac:dyDescent="0.35">
      <c r="A3039" t="s">
        <v>6150</v>
      </c>
      <c r="B3039" s="5" t="s">
        <v>91</v>
      </c>
      <c r="C3039" s="6">
        <v>75024</v>
      </c>
      <c r="D3039" t="s">
        <v>22</v>
      </c>
      <c r="E3039">
        <v>75024</v>
      </c>
      <c r="F3039" s="5" t="s">
        <v>50</v>
      </c>
      <c r="G3039" s="5" t="s">
        <v>24</v>
      </c>
      <c r="H3039" s="5" t="s">
        <v>191</v>
      </c>
      <c r="I3039" t="s">
        <v>44</v>
      </c>
      <c r="J3039" t="s">
        <v>126</v>
      </c>
      <c r="K3039">
        <v>100</v>
      </c>
      <c r="L3039" s="5" t="s">
        <v>6151</v>
      </c>
      <c r="M3039" s="5" t="s">
        <v>28</v>
      </c>
      <c r="N3039">
        <v>4</v>
      </c>
      <c r="O3039" t="s">
        <v>88</v>
      </c>
      <c r="P3039" s="1">
        <v>45760</v>
      </c>
      <c r="Q3039" s="1">
        <v>45799</v>
      </c>
      <c r="R3039">
        <v>1521</v>
      </c>
      <c r="S3039" s="4">
        <v>9.3000000000000007</v>
      </c>
      <c r="T3039" t="s">
        <v>63</v>
      </c>
    </row>
    <row r="3040" spans="1:20" x14ac:dyDescent="0.35">
      <c r="A3040" t="s">
        <v>6152</v>
      </c>
      <c r="B3040" s="5" t="s">
        <v>28802</v>
      </c>
      <c r="C3040" s="6">
        <v>67687</v>
      </c>
      <c r="D3040" t="s">
        <v>22</v>
      </c>
      <c r="E3040">
        <v>67687</v>
      </c>
      <c r="F3040" s="5" t="s">
        <v>58</v>
      </c>
      <c r="G3040" s="5" t="s">
        <v>42</v>
      </c>
      <c r="H3040" s="5" t="s">
        <v>129</v>
      </c>
      <c r="I3040" t="s">
        <v>26</v>
      </c>
      <c r="J3040" t="s">
        <v>410</v>
      </c>
      <c r="K3040">
        <v>0</v>
      </c>
      <c r="L3040" s="5" t="s">
        <v>6153</v>
      </c>
      <c r="M3040" s="5" t="s">
        <v>54</v>
      </c>
      <c r="N3040">
        <v>1</v>
      </c>
      <c r="O3040" t="s">
        <v>147</v>
      </c>
      <c r="P3040" s="1">
        <v>45516</v>
      </c>
      <c r="Q3040" s="1">
        <v>45573</v>
      </c>
      <c r="R3040">
        <v>508</v>
      </c>
      <c r="S3040" s="4">
        <v>5.4</v>
      </c>
      <c r="T3040" t="s">
        <v>79</v>
      </c>
    </row>
    <row r="3041" spans="1:20" x14ac:dyDescent="0.35">
      <c r="A3041" t="s">
        <v>6154</v>
      </c>
      <c r="B3041" s="5" t="s">
        <v>21</v>
      </c>
      <c r="C3041" s="6">
        <v>82087</v>
      </c>
      <c r="D3041" t="s">
        <v>22</v>
      </c>
      <c r="E3041">
        <v>82087</v>
      </c>
      <c r="F3041" s="5" t="s">
        <v>50</v>
      </c>
      <c r="G3041" s="5" t="s">
        <v>51</v>
      </c>
      <c r="H3041" s="5" t="s">
        <v>101</v>
      </c>
      <c r="I3041" t="s">
        <v>44</v>
      </c>
      <c r="J3041" t="s">
        <v>101</v>
      </c>
      <c r="K3041">
        <v>100</v>
      </c>
      <c r="L3041" s="5" t="s">
        <v>6155</v>
      </c>
      <c r="M3041" s="5" t="s">
        <v>54</v>
      </c>
      <c r="N3041">
        <v>4</v>
      </c>
      <c r="O3041" t="s">
        <v>147</v>
      </c>
      <c r="P3041" s="1">
        <v>45576</v>
      </c>
      <c r="Q3041" s="1">
        <v>45603</v>
      </c>
      <c r="R3041">
        <v>1535</v>
      </c>
      <c r="S3041" s="4">
        <v>6.8</v>
      </c>
      <c r="T3041" t="s">
        <v>79</v>
      </c>
    </row>
    <row r="3042" spans="1:20" x14ac:dyDescent="0.35">
      <c r="A3042" t="s">
        <v>6156</v>
      </c>
      <c r="B3042" s="5" t="s">
        <v>49</v>
      </c>
      <c r="C3042" s="6">
        <v>240800</v>
      </c>
      <c r="D3042" t="s">
        <v>22</v>
      </c>
      <c r="E3042">
        <v>240800</v>
      </c>
      <c r="F3042" s="5" t="s">
        <v>23</v>
      </c>
      <c r="G3042" s="5" t="s">
        <v>51</v>
      </c>
      <c r="H3042" s="5" t="s">
        <v>25</v>
      </c>
      <c r="I3042" t="s">
        <v>26</v>
      </c>
      <c r="J3042" t="s">
        <v>25</v>
      </c>
      <c r="K3042">
        <v>50</v>
      </c>
      <c r="L3042" s="5" t="s">
        <v>6157</v>
      </c>
      <c r="M3042" s="5" t="s">
        <v>37</v>
      </c>
      <c r="N3042">
        <v>15</v>
      </c>
      <c r="O3042" t="s">
        <v>85</v>
      </c>
      <c r="P3042" s="1">
        <v>45531</v>
      </c>
      <c r="Q3042" s="1">
        <v>45546</v>
      </c>
      <c r="R3042">
        <v>2073</v>
      </c>
      <c r="S3042" s="4">
        <v>8</v>
      </c>
      <c r="T3042" t="s">
        <v>30</v>
      </c>
    </row>
    <row r="3043" spans="1:20" x14ac:dyDescent="0.35">
      <c r="A3043" t="s">
        <v>6158</v>
      </c>
      <c r="B3043" s="5" t="s">
        <v>105</v>
      </c>
      <c r="C3043" s="6">
        <v>76214</v>
      </c>
      <c r="D3043" t="s">
        <v>41</v>
      </c>
      <c r="E3043">
        <v>64782</v>
      </c>
      <c r="F3043" s="5" t="s">
        <v>50</v>
      </c>
      <c r="G3043" s="5" t="s">
        <v>24</v>
      </c>
      <c r="H3043" s="5" t="s">
        <v>43</v>
      </c>
      <c r="I3043" t="s">
        <v>44</v>
      </c>
      <c r="J3043" t="s">
        <v>43</v>
      </c>
      <c r="K3043">
        <v>0</v>
      </c>
      <c r="L3043" s="5" t="s">
        <v>6159</v>
      </c>
      <c r="M3043" s="5" t="s">
        <v>54</v>
      </c>
      <c r="N3043">
        <v>3</v>
      </c>
      <c r="O3043" t="s">
        <v>147</v>
      </c>
      <c r="P3043" s="1">
        <v>45714</v>
      </c>
      <c r="Q3043" s="1">
        <v>45761</v>
      </c>
      <c r="R3043">
        <v>1646</v>
      </c>
      <c r="S3043" s="4">
        <v>6.7</v>
      </c>
      <c r="T3043" t="s">
        <v>108</v>
      </c>
    </row>
    <row r="3044" spans="1:20" x14ac:dyDescent="0.35">
      <c r="A3044" t="s">
        <v>6160</v>
      </c>
      <c r="B3044" s="5" t="s">
        <v>73</v>
      </c>
      <c r="C3044" s="6">
        <v>259438</v>
      </c>
      <c r="D3044" t="s">
        <v>120</v>
      </c>
      <c r="E3044">
        <v>233494</v>
      </c>
      <c r="F3044" s="5" t="s">
        <v>23</v>
      </c>
      <c r="G3044" s="5" t="s">
        <v>24</v>
      </c>
      <c r="H3044" s="5" t="s">
        <v>121</v>
      </c>
      <c r="I3044" t="s">
        <v>35</v>
      </c>
      <c r="J3044" t="s">
        <v>121</v>
      </c>
      <c r="K3044">
        <v>0</v>
      </c>
      <c r="L3044" s="5" t="s">
        <v>6161</v>
      </c>
      <c r="M3044" s="5" t="s">
        <v>37</v>
      </c>
      <c r="N3044">
        <v>13</v>
      </c>
      <c r="O3044" t="s">
        <v>135</v>
      </c>
      <c r="P3044" s="1">
        <v>45310</v>
      </c>
      <c r="Q3044" s="1">
        <v>45325</v>
      </c>
      <c r="R3044">
        <v>2304</v>
      </c>
      <c r="S3044" s="4">
        <v>5.3</v>
      </c>
      <c r="T3044" t="s">
        <v>118</v>
      </c>
    </row>
    <row r="3045" spans="1:20" x14ac:dyDescent="0.35">
      <c r="A3045" t="s">
        <v>6162</v>
      </c>
      <c r="B3045" s="5" t="s">
        <v>40</v>
      </c>
      <c r="C3045" s="6">
        <v>245492</v>
      </c>
      <c r="D3045" t="s">
        <v>22</v>
      </c>
      <c r="E3045">
        <v>245492</v>
      </c>
      <c r="F3045" s="5" t="s">
        <v>23</v>
      </c>
      <c r="G3045" s="5" t="s">
        <v>51</v>
      </c>
      <c r="H3045" s="5" t="s">
        <v>97</v>
      </c>
      <c r="I3045" t="s">
        <v>44</v>
      </c>
      <c r="J3045" t="s">
        <v>97</v>
      </c>
      <c r="K3045">
        <v>100</v>
      </c>
      <c r="L3045" s="5" t="s">
        <v>6163</v>
      </c>
      <c r="M3045" s="5" t="s">
        <v>70</v>
      </c>
      <c r="N3045">
        <v>17</v>
      </c>
      <c r="O3045" t="s">
        <v>172</v>
      </c>
      <c r="P3045" s="1">
        <v>45497</v>
      </c>
      <c r="Q3045" s="1">
        <v>45565</v>
      </c>
      <c r="R3045">
        <v>2187</v>
      </c>
      <c r="S3045" s="4">
        <v>8.1</v>
      </c>
      <c r="T3045" t="s">
        <v>108</v>
      </c>
    </row>
    <row r="3046" spans="1:20" x14ac:dyDescent="0.35">
      <c r="A3046" t="s">
        <v>6164</v>
      </c>
      <c r="B3046" s="5" t="s">
        <v>145</v>
      </c>
      <c r="C3046" s="6">
        <v>102823</v>
      </c>
      <c r="D3046" t="s">
        <v>74</v>
      </c>
      <c r="E3046">
        <v>128529</v>
      </c>
      <c r="F3046" s="5" t="s">
        <v>50</v>
      </c>
      <c r="G3046" s="5" t="s">
        <v>51</v>
      </c>
      <c r="H3046" s="5" t="s">
        <v>75</v>
      </c>
      <c r="I3046" t="s">
        <v>26</v>
      </c>
      <c r="J3046" t="s">
        <v>75</v>
      </c>
      <c r="K3046">
        <v>100</v>
      </c>
      <c r="L3046" s="5" t="s">
        <v>6165</v>
      </c>
      <c r="M3046" s="5" t="s">
        <v>70</v>
      </c>
      <c r="N3046">
        <v>3</v>
      </c>
      <c r="O3046" t="s">
        <v>172</v>
      </c>
      <c r="P3046" s="1">
        <v>45751</v>
      </c>
      <c r="Q3046" s="1">
        <v>45771</v>
      </c>
      <c r="R3046">
        <v>1976</v>
      </c>
      <c r="S3046" s="4">
        <v>9.6999999999999993</v>
      </c>
      <c r="T3046" t="s">
        <v>277</v>
      </c>
    </row>
    <row r="3047" spans="1:20" x14ac:dyDescent="0.35">
      <c r="A3047" t="s">
        <v>6166</v>
      </c>
      <c r="B3047" s="5" t="s">
        <v>100</v>
      </c>
      <c r="C3047" s="6">
        <v>283410</v>
      </c>
      <c r="D3047" t="s">
        <v>22</v>
      </c>
      <c r="E3047">
        <v>283410</v>
      </c>
      <c r="F3047" s="5" t="s">
        <v>23</v>
      </c>
      <c r="G3047" s="5" t="s">
        <v>59</v>
      </c>
      <c r="H3047" s="5" t="s">
        <v>129</v>
      </c>
      <c r="I3047" t="s">
        <v>35</v>
      </c>
      <c r="J3047" t="s">
        <v>129</v>
      </c>
      <c r="K3047">
        <v>50</v>
      </c>
      <c r="L3047" s="5" t="s">
        <v>6167</v>
      </c>
      <c r="M3047" s="5" t="s">
        <v>37</v>
      </c>
      <c r="N3047">
        <v>18</v>
      </c>
      <c r="O3047" t="s">
        <v>107</v>
      </c>
      <c r="P3047" s="1">
        <v>45318</v>
      </c>
      <c r="Q3047" s="1">
        <v>45366</v>
      </c>
      <c r="R3047">
        <v>1313</v>
      </c>
      <c r="S3047" s="4">
        <v>7.1</v>
      </c>
      <c r="T3047" t="s">
        <v>103</v>
      </c>
    </row>
    <row r="3048" spans="1:20" x14ac:dyDescent="0.35">
      <c r="A3048" t="s">
        <v>6168</v>
      </c>
      <c r="B3048" s="5" t="s">
        <v>91</v>
      </c>
      <c r="C3048" s="6">
        <v>208241</v>
      </c>
      <c r="D3048" t="s">
        <v>22</v>
      </c>
      <c r="E3048">
        <v>208241</v>
      </c>
      <c r="F3048" s="5" t="s">
        <v>23</v>
      </c>
      <c r="G3048" s="5" t="s">
        <v>59</v>
      </c>
      <c r="H3048" s="5" t="s">
        <v>129</v>
      </c>
      <c r="I3048" t="s">
        <v>26</v>
      </c>
      <c r="J3048" t="s">
        <v>423</v>
      </c>
      <c r="K3048">
        <v>50</v>
      </c>
      <c r="L3048" s="5" t="s">
        <v>6169</v>
      </c>
      <c r="M3048" s="5" t="s">
        <v>37</v>
      </c>
      <c r="N3048">
        <v>18</v>
      </c>
      <c r="O3048" t="s">
        <v>46</v>
      </c>
      <c r="P3048" s="1">
        <v>45522</v>
      </c>
      <c r="Q3048" s="1">
        <v>45587</v>
      </c>
      <c r="R3048">
        <v>2371</v>
      </c>
      <c r="S3048" s="4">
        <v>8.9</v>
      </c>
      <c r="T3048" t="s">
        <v>30</v>
      </c>
    </row>
    <row r="3049" spans="1:20" x14ac:dyDescent="0.35">
      <c r="A3049" t="s">
        <v>6170</v>
      </c>
      <c r="B3049" s="5" t="s">
        <v>145</v>
      </c>
      <c r="C3049" s="6">
        <v>105274</v>
      </c>
      <c r="D3049" t="s">
        <v>92</v>
      </c>
      <c r="E3049">
        <v>78956</v>
      </c>
      <c r="F3049" s="5" t="s">
        <v>50</v>
      </c>
      <c r="G3049" s="5" t="s">
        <v>24</v>
      </c>
      <c r="H3049" s="5" t="s">
        <v>93</v>
      </c>
      <c r="I3049" t="s">
        <v>44</v>
      </c>
      <c r="J3049" t="s">
        <v>629</v>
      </c>
      <c r="K3049">
        <v>100</v>
      </c>
      <c r="L3049" s="5" t="s">
        <v>6171</v>
      </c>
      <c r="M3049" s="5" t="s">
        <v>54</v>
      </c>
      <c r="N3049">
        <v>3</v>
      </c>
      <c r="O3049" t="s">
        <v>88</v>
      </c>
      <c r="P3049" s="1">
        <v>45665</v>
      </c>
      <c r="Q3049" s="1">
        <v>45704</v>
      </c>
      <c r="R3049">
        <v>936</v>
      </c>
      <c r="S3049" s="4">
        <v>7.4</v>
      </c>
      <c r="T3049" t="s">
        <v>136</v>
      </c>
    </row>
    <row r="3050" spans="1:20" x14ac:dyDescent="0.35">
      <c r="A3050" t="s">
        <v>6172</v>
      </c>
      <c r="B3050" s="5" t="s">
        <v>105</v>
      </c>
      <c r="C3050" s="6">
        <v>94841</v>
      </c>
      <c r="D3050" t="s">
        <v>22</v>
      </c>
      <c r="E3050">
        <v>94841</v>
      </c>
      <c r="F3050" s="5" t="s">
        <v>50</v>
      </c>
      <c r="G3050" s="5" t="s">
        <v>51</v>
      </c>
      <c r="H3050" s="5" t="s">
        <v>191</v>
      </c>
      <c r="I3050" t="s">
        <v>35</v>
      </c>
      <c r="J3050" t="s">
        <v>191</v>
      </c>
      <c r="K3050">
        <v>0</v>
      </c>
      <c r="L3050" s="5" t="s">
        <v>6173</v>
      </c>
      <c r="M3050" s="5" t="s">
        <v>37</v>
      </c>
      <c r="N3050">
        <v>3</v>
      </c>
      <c r="O3050" t="s">
        <v>147</v>
      </c>
      <c r="P3050" s="1">
        <v>45552</v>
      </c>
      <c r="Q3050" s="1">
        <v>45608</v>
      </c>
      <c r="R3050">
        <v>651</v>
      </c>
      <c r="S3050" s="4">
        <v>6.1</v>
      </c>
      <c r="T3050" t="s">
        <v>153</v>
      </c>
    </row>
    <row r="3051" spans="1:20" x14ac:dyDescent="0.35">
      <c r="A3051" t="s">
        <v>6174</v>
      </c>
      <c r="B3051" s="5" t="s">
        <v>179</v>
      </c>
      <c r="C3051" s="6">
        <v>114463</v>
      </c>
      <c r="D3051" t="s">
        <v>41</v>
      </c>
      <c r="E3051">
        <v>97294</v>
      </c>
      <c r="F3051" s="5" t="s">
        <v>50</v>
      </c>
      <c r="G3051" s="5" t="s">
        <v>59</v>
      </c>
      <c r="H3051" s="5" t="s">
        <v>151</v>
      </c>
      <c r="I3051" t="s">
        <v>35</v>
      </c>
      <c r="J3051" t="s">
        <v>151</v>
      </c>
      <c r="K3051">
        <v>50</v>
      </c>
      <c r="L3051" s="5" t="s">
        <v>6175</v>
      </c>
      <c r="M3051" s="5" t="s">
        <v>70</v>
      </c>
      <c r="N3051">
        <v>2</v>
      </c>
      <c r="O3051" t="s">
        <v>85</v>
      </c>
      <c r="P3051" s="1">
        <v>45501</v>
      </c>
      <c r="Q3051" s="1">
        <v>45558</v>
      </c>
      <c r="R3051">
        <v>2088</v>
      </c>
      <c r="S3051" s="4">
        <v>6.8</v>
      </c>
      <c r="T3051" t="s">
        <v>79</v>
      </c>
    </row>
    <row r="3052" spans="1:20" x14ac:dyDescent="0.35">
      <c r="A3052" t="s">
        <v>6176</v>
      </c>
      <c r="B3052" s="5" t="s">
        <v>40</v>
      </c>
      <c r="C3052" s="6">
        <v>158187</v>
      </c>
      <c r="D3052" t="s">
        <v>22</v>
      </c>
      <c r="E3052">
        <v>158187</v>
      </c>
      <c r="F3052" s="5" t="s">
        <v>66</v>
      </c>
      <c r="G3052" s="5" t="s">
        <v>24</v>
      </c>
      <c r="H3052" s="5" t="s">
        <v>97</v>
      </c>
      <c r="I3052" t="s">
        <v>44</v>
      </c>
      <c r="J3052" t="s">
        <v>97</v>
      </c>
      <c r="K3052">
        <v>100</v>
      </c>
      <c r="L3052" s="5" t="s">
        <v>6177</v>
      </c>
      <c r="M3052" s="5" t="s">
        <v>37</v>
      </c>
      <c r="N3052">
        <v>5</v>
      </c>
      <c r="O3052" t="s">
        <v>107</v>
      </c>
      <c r="P3052" s="1">
        <v>45371</v>
      </c>
      <c r="Q3052" s="1">
        <v>45433</v>
      </c>
      <c r="R3052">
        <v>835</v>
      </c>
      <c r="S3052" s="4">
        <v>6</v>
      </c>
      <c r="T3052" t="s">
        <v>153</v>
      </c>
    </row>
    <row r="3053" spans="1:20" x14ac:dyDescent="0.35">
      <c r="A3053" t="s">
        <v>6178</v>
      </c>
      <c r="B3053" s="5" t="s">
        <v>105</v>
      </c>
      <c r="C3053" s="6">
        <v>45177</v>
      </c>
      <c r="D3053" t="s">
        <v>22</v>
      </c>
      <c r="E3053">
        <v>45177</v>
      </c>
      <c r="F3053" s="5" t="s">
        <v>58</v>
      </c>
      <c r="G3053" s="5" t="s">
        <v>24</v>
      </c>
      <c r="H3053" s="5" t="s">
        <v>165</v>
      </c>
      <c r="I3053" t="s">
        <v>44</v>
      </c>
      <c r="J3053" t="s">
        <v>165</v>
      </c>
      <c r="K3053">
        <v>50</v>
      </c>
      <c r="L3053" s="5" t="s">
        <v>6179</v>
      </c>
      <c r="M3053" s="5" t="s">
        <v>54</v>
      </c>
      <c r="N3053">
        <v>1</v>
      </c>
      <c r="O3053" t="s">
        <v>131</v>
      </c>
      <c r="P3053" s="1">
        <v>45314</v>
      </c>
      <c r="Q3053" s="1">
        <v>45328</v>
      </c>
      <c r="R3053">
        <v>1425</v>
      </c>
      <c r="S3053" s="4">
        <v>5.5</v>
      </c>
      <c r="T3053" t="s">
        <v>210</v>
      </c>
    </row>
    <row r="3054" spans="1:20" x14ac:dyDescent="0.35">
      <c r="A3054" t="s">
        <v>6180</v>
      </c>
      <c r="B3054" s="5" t="s">
        <v>32</v>
      </c>
      <c r="C3054" s="6">
        <v>147403</v>
      </c>
      <c r="D3054" t="s">
        <v>41</v>
      </c>
      <c r="E3054">
        <v>125293</v>
      </c>
      <c r="F3054" s="5" t="s">
        <v>66</v>
      </c>
      <c r="G3054" s="5" t="s">
        <v>24</v>
      </c>
      <c r="H3054" s="5" t="s">
        <v>43</v>
      </c>
      <c r="I3054" t="s">
        <v>35</v>
      </c>
      <c r="J3054" t="s">
        <v>43</v>
      </c>
      <c r="K3054">
        <v>50</v>
      </c>
      <c r="L3054" s="5" t="s">
        <v>6181</v>
      </c>
      <c r="M3054" s="5" t="s">
        <v>28</v>
      </c>
      <c r="N3054">
        <v>8</v>
      </c>
      <c r="O3054" t="s">
        <v>46</v>
      </c>
      <c r="P3054" s="1">
        <v>45408</v>
      </c>
      <c r="Q3054" s="1">
        <v>45443</v>
      </c>
      <c r="R3054">
        <v>1232</v>
      </c>
      <c r="S3054" s="4">
        <v>8.4</v>
      </c>
      <c r="T3054" t="s">
        <v>118</v>
      </c>
    </row>
    <row r="3055" spans="1:20" x14ac:dyDescent="0.35">
      <c r="A3055" t="s">
        <v>6182</v>
      </c>
      <c r="B3055" s="5" t="s">
        <v>100</v>
      </c>
      <c r="C3055" s="6">
        <v>103578</v>
      </c>
      <c r="D3055" t="s">
        <v>22</v>
      </c>
      <c r="E3055">
        <v>103578</v>
      </c>
      <c r="F3055" s="5" t="s">
        <v>66</v>
      </c>
      <c r="G3055" s="5" t="s">
        <v>51</v>
      </c>
      <c r="H3055" s="5" t="s">
        <v>129</v>
      </c>
      <c r="I3055" t="s">
        <v>44</v>
      </c>
      <c r="J3055" t="s">
        <v>129</v>
      </c>
      <c r="K3055">
        <v>50</v>
      </c>
      <c r="L3055" s="5" t="s">
        <v>6183</v>
      </c>
      <c r="M3055" s="5" t="s">
        <v>54</v>
      </c>
      <c r="N3055">
        <v>5</v>
      </c>
      <c r="O3055" t="s">
        <v>29</v>
      </c>
      <c r="P3055" s="1">
        <v>45581</v>
      </c>
      <c r="Q3055" s="1">
        <v>45632</v>
      </c>
      <c r="R3055">
        <v>2330</v>
      </c>
      <c r="S3055" s="4">
        <v>8.9</v>
      </c>
      <c r="T3055" t="s">
        <v>47</v>
      </c>
    </row>
    <row r="3056" spans="1:20" x14ac:dyDescent="0.35">
      <c r="A3056" t="s">
        <v>6184</v>
      </c>
      <c r="B3056" s="5" t="s">
        <v>100</v>
      </c>
      <c r="C3056" s="6">
        <v>90139</v>
      </c>
      <c r="D3056" t="s">
        <v>81</v>
      </c>
      <c r="E3056">
        <v>121688</v>
      </c>
      <c r="F3056" s="5" t="s">
        <v>50</v>
      </c>
      <c r="G3056" s="5" t="s">
        <v>51</v>
      </c>
      <c r="H3056" s="5" t="s">
        <v>82</v>
      </c>
      <c r="I3056" t="s">
        <v>35</v>
      </c>
      <c r="J3056" t="s">
        <v>82</v>
      </c>
      <c r="K3056">
        <v>100</v>
      </c>
      <c r="L3056" s="5" t="s">
        <v>6185</v>
      </c>
      <c r="M3056" s="5" t="s">
        <v>70</v>
      </c>
      <c r="N3056">
        <v>4</v>
      </c>
      <c r="O3056" t="s">
        <v>107</v>
      </c>
      <c r="P3056" s="1">
        <v>45667</v>
      </c>
      <c r="Q3056" s="1">
        <v>45696</v>
      </c>
      <c r="R3056">
        <v>1856</v>
      </c>
      <c r="S3056" s="4">
        <v>7.4</v>
      </c>
      <c r="T3056" t="s">
        <v>89</v>
      </c>
    </row>
    <row r="3057" spans="1:20" x14ac:dyDescent="0.35">
      <c r="A3057" t="s">
        <v>6186</v>
      </c>
      <c r="B3057" s="5" t="s">
        <v>28799</v>
      </c>
      <c r="C3057" s="6">
        <v>140051</v>
      </c>
      <c r="D3057" t="s">
        <v>41</v>
      </c>
      <c r="E3057">
        <v>119043</v>
      </c>
      <c r="F3057" s="5" t="s">
        <v>66</v>
      </c>
      <c r="G3057" s="5" t="s">
        <v>59</v>
      </c>
      <c r="H3057" s="5" t="s">
        <v>60</v>
      </c>
      <c r="I3057" t="s">
        <v>35</v>
      </c>
      <c r="J3057" t="s">
        <v>60</v>
      </c>
      <c r="K3057">
        <v>100</v>
      </c>
      <c r="L3057" s="5" t="s">
        <v>6187</v>
      </c>
      <c r="M3057" s="5" t="s">
        <v>70</v>
      </c>
      <c r="N3057">
        <v>5</v>
      </c>
      <c r="O3057" t="s">
        <v>46</v>
      </c>
      <c r="P3057" s="1">
        <v>45304</v>
      </c>
      <c r="Q3057" s="1">
        <v>45353</v>
      </c>
      <c r="R3057">
        <v>1252</v>
      </c>
      <c r="S3057" s="4">
        <v>7.4</v>
      </c>
      <c r="T3057" t="s">
        <v>47</v>
      </c>
    </row>
    <row r="3058" spans="1:20" x14ac:dyDescent="0.35">
      <c r="A3058" t="s">
        <v>6188</v>
      </c>
      <c r="B3058" s="5" t="s">
        <v>32</v>
      </c>
      <c r="C3058" s="6">
        <v>55899</v>
      </c>
      <c r="D3058" t="s">
        <v>22</v>
      </c>
      <c r="E3058">
        <v>55899</v>
      </c>
      <c r="F3058" s="5" t="s">
        <v>58</v>
      </c>
      <c r="G3058" s="5" t="s">
        <v>59</v>
      </c>
      <c r="H3058" s="5" t="s">
        <v>191</v>
      </c>
      <c r="I3058" t="s">
        <v>26</v>
      </c>
      <c r="J3058" t="s">
        <v>191</v>
      </c>
      <c r="K3058">
        <v>50</v>
      </c>
      <c r="L3058" s="5" t="s">
        <v>6189</v>
      </c>
      <c r="M3058" s="5" t="s">
        <v>37</v>
      </c>
      <c r="N3058">
        <v>0</v>
      </c>
      <c r="O3058" t="s">
        <v>131</v>
      </c>
      <c r="P3058" s="1">
        <v>45444</v>
      </c>
      <c r="Q3058" s="1">
        <v>45476</v>
      </c>
      <c r="R3058">
        <v>1765</v>
      </c>
      <c r="S3058" s="4">
        <v>8.1999999999999993</v>
      </c>
      <c r="T3058" t="s">
        <v>153</v>
      </c>
    </row>
    <row r="3059" spans="1:20" x14ac:dyDescent="0.35">
      <c r="A3059" t="s">
        <v>6190</v>
      </c>
      <c r="B3059" s="5" t="s">
        <v>91</v>
      </c>
      <c r="C3059" s="6">
        <v>228939</v>
      </c>
      <c r="D3059" t="s">
        <v>41</v>
      </c>
      <c r="E3059">
        <v>194598</v>
      </c>
      <c r="F3059" s="5" t="s">
        <v>23</v>
      </c>
      <c r="G3059" s="5" t="s">
        <v>42</v>
      </c>
      <c r="H3059" s="5" t="s">
        <v>43</v>
      </c>
      <c r="I3059" t="s">
        <v>26</v>
      </c>
      <c r="J3059" t="s">
        <v>940</v>
      </c>
      <c r="K3059">
        <v>50</v>
      </c>
      <c r="L3059" s="5" t="s">
        <v>6191</v>
      </c>
      <c r="M3059" s="5" t="s">
        <v>54</v>
      </c>
      <c r="N3059">
        <v>14</v>
      </c>
      <c r="O3059" t="s">
        <v>29</v>
      </c>
      <c r="P3059" s="1">
        <v>45545</v>
      </c>
      <c r="Q3059" s="1">
        <v>45585</v>
      </c>
      <c r="R3059">
        <v>2130</v>
      </c>
      <c r="S3059" s="4">
        <v>8.5</v>
      </c>
      <c r="T3059" t="s">
        <v>136</v>
      </c>
    </row>
    <row r="3060" spans="1:20" x14ac:dyDescent="0.35">
      <c r="A3060" t="s">
        <v>6192</v>
      </c>
      <c r="B3060" s="5" t="s">
        <v>49</v>
      </c>
      <c r="C3060" s="6">
        <v>169575</v>
      </c>
      <c r="D3060" t="s">
        <v>120</v>
      </c>
      <c r="E3060">
        <v>152618</v>
      </c>
      <c r="F3060" s="5" t="s">
        <v>66</v>
      </c>
      <c r="G3060" s="5" t="s">
        <v>24</v>
      </c>
      <c r="H3060" s="5" t="s">
        <v>121</v>
      </c>
      <c r="I3060" t="s">
        <v>44</v>
      </c>
      <c r="J3060" t="s">
        <v>121</v>
      </c>
      <c r="K3060">
        <v>50</v>
      </c>
      <c r="L3060" s="5" t="s">
        <v>6193</v>
      </c>
      <c r="M3060" s="5" t="s">
        <v>28</v>
      </c>
      <c r="N3060">
        <v>8</v>
      </c>
      <c r="O3060" t="s">
        <v>135</v>
      </c>
      <c r="P3060" s="1">
        <v>45756</v>
      </c>
      <c r="Q3060" s="1">
        <v>45824</v>
      </c>
      <c r="R3060">
        <v>1773</v>
      </c>
      <c r="S3060" s="4">
        <v>5.0999999999999996</v>
      </c>
      <c r="T3060" t="s">
        <v>108</v>
      </c>
    </row>
    <row r="3061" spans="1:20" x14ac:dyDescent="0.35">
      <c r="A3061" t="s">
        <v>6194</v>
      </c>
      <c r="B3061" s="5" t="s">
        <v>162</v>
      </c>
      <c r="C3061" s="6">
        <v>92434</v>
      </c>
      <c r="D3061" t="s">
        <v>92</v>
      </c>
      <c r="E3061">
        <v>69326</v>
      </c>
      <c r="F3061" s="5" t="s">
        <v>58</v>
      </c>
      <c r="G3061" s="5" t="s">
        <v>42</v>
      </c>
      <c r="H3061" s="5" t="s">
        <v>93</v>
      </c>
      <c r="I3061" t="s">
        <v>35</v>
      </c>
      <c r="J3061" t="s">
        <v>83</v>
      </c>
      <c r="K3061">
        <v>0</v>
      </c>
      <c r="L3061" s="5" t="s">
        <v>6195</v>
      </c>
      <c r="M3061" s="5" t="s">
        <v>37</v>
      </c>
      <c r="N3061">
        <v>0</v>
      </c>
      <c r="O3061" t="s">
        <v>78</v>
      </c>
      <c r="P3061" s="1">
        <v>45592</v>
      </c>
      <c r="Q3061" s="1">
        <v>45637</v>
      </c>
      <c r="R3061">
        <v>1856</v>
      </c>
      <c r="S3061" s="4">
        <v>7.4</v>
      </c>
      <c r="T3061" t="s">
        <v>30</v>
      </c>
    </row>
    <row r="3062" spans="1:20" x14ac:dyDescent="0.35">
      <c r="A3062" t="s">
        <v>6196</v>
      </c>
      <c r="B3062" s="5" t="s">
        <v>217</v>
      </c>
      <c r="C3062" s="6">
        <v>45214</v>
      </c>
      <c r="D3062" t="s">
        <v>74</v>
      </c>
      <c r="E3062">
        <v>56518</v>
      </c>
      <c r="F3062" s="5" t="s">
        <v>58</v>
      </c>
      <c r="G3062" s="5" t="s">
        <v>42</v>
      </c>
      <c r="H3062" s="5" t="s">
        <v>75</v>
      </c>
      <c r="I3062" t="s">
        <v>44</v>
      </c>
      <c r="J3062" t="s">
        <v>75</v>
      </c>
      <c r="K3062">
        <v>100</v>
      </c>
      <c r="L3062" s="5" t="s">
        <v>6197</v>
      </c>
      <c r="M3062" s="5" t="s">
        <v>54</v>
      </c>
      <c r="N3062">
        <v>1</v>
      </c>
      <c r="O3062" t="s">
        <v>62</v>
      </c>
      <c r="P3062" s="1">
        <v>45316</v>
      </c>
      <c r="Q3062" s="1">
        <v>45374</v>
      </c>
      <c r="R3062">
        <v>2385</v>
      </c>
      <c r="S3062" s="4">
        <v>7.6</v>
      </c>
      <c r="T3062" t="s">
        <v>95</v>
      </c>
    </row>
    <row r="3063" spans="1:20" x14ac:dyDescent="0.35">
      <c r="A3063" t="s">
        <v>6198</v>
      </c>
      <c r="B3063" s="5" t="s">
        <v>105</v>
      </c>
      <c r="C3063" s="6">
        <v>125545</v>
      </c>
      <c r="D3063" t="s">
        <v>81</v>
      </c>
      <c r="E3063">
        <v>169486</v>
      </c>
      <c r="F3063" s="5" t="s">
        <v>50</v>
      </c>
      <c r="G3063" s="5" t="s">
        <v>59</v>
      </c>
      <c r="H3063" s="5" t="s">
        <v>82</v>
      </c>
      <c r="I3063" t="s">
        <v>35</v>
      </c>
      <c r="J3063" t="s">
        <v>354</v>
      </c>
      <c r="K3063">
        <v>50</v>
      </c>
      <c r="L3063" s="5" t="s">
        <v>6199</v>
      </c>
      <c r="M3063" s="5" t="s">
        <v>28</v>
      </c>
      <c r="N3063">
        <v>4</v>
      </c>
      <c r="O3063" t="s">
        <v>71</v>
      </c>
      <c r="P3063" s="1">
        <v>45549</v>
      </c>
      <c r="Q3063" s="1">
        <v>45585</v>
      </c>
      <c r="R3063">
        <v>868</v>
      </c>
      <c r="S3063" s="4">
        <v>8.1</v>
      </c>
      <c r="T3063" t="s">
        <v>153</v>
      </c>
    </row>
    <row r="3064" spans="1:20" x14ac:dyDescent="0.35">
      <c r="A3064" t="s">
        <v>6200</v>
      </c>
      <c r="B3064" s="5" t="s">
        <v>28802</v>
      </c>
      <c r="C3064" s="6">
        <v>63222</v>
      </c>
      <c r="D3064" t="s">
        <v>22</v>
      </c>
      <c r="E3064">
        <v>63222</v>
      </c>
      <c r="F3064" s="5" t="s">
        <v>23</v>
      </c>
      <c r="G3064" s="5" t="s">
        <v>59</v>
      </c>
      <c r="H3064" s="5" t="s">
        <v>116</v>
      </c>
      <c r="I3064" t="s">
        <v>26</v>
      </c>
      <c r="J3064" t="s">
        <v>116</v>
      </c>
      <c r="K3064">
        <v>100</v>
      </c>
      <c r="L3064" s="5" t="s">
        <v>6201</v>
      </c>
      <c r="M3064" s="5" t="s">
        <v>54</v>
      </c>
      <c r="N3064">
        <v>15</v>
      </c>
      <c r="O3064" t="s">
        <v>88</v>
      </c>
      <c r="P3064" s="1">
        <v>45372</v>
      </c>
      <c r="Q3064" s="1">
        <v>45441</v>
      </c>
      <c r="R3064">
        <v>1313</v>
      </c>
      <c r="S3064" s="4">
        <v>5.4</v>
      </c>
      <c r="T3064" t="s">
        <v>136</v>
      </c>
    </row>
    <row r="3065" spans="1:20" x14ac:dyDescent="0.35">
      <c r="A3065" t="s">
        <v>6202</v>
      </c>
      <c r="B3065" s="5" t="s">
        <v>100</v>
      </c>
      <c r="C3065" s="6">
        <v>90458</v>
      </c>
      <c r="D3065" t="s">
        <v>22</v>
      </c>
      <c r="E3065">
        <v>90458</v>
      </c>
      <c r="F3065" s="5" t="s">
        <v>50</v>
      </c>
      <c r="G3065" s="5" t="s">
        <v>24</v>
      </c>
      <c r="H3065" s="5" t="s">
        <v>52</v>
      </c>
      <c r="I3065" t="s">
        <v>35</v>
      </c>
      <c r="J3065" t="s">
        <v>52</v>
      </c>
      <c r="K3065">
        <v>0</v>
      </c>
      <c r="L3065" s="5" t="s">
        <v>6203</v>
      </c>
      <c r="M3065" s="5" t="s">
        <v>70</v>
      </c>
      <c r="N3065">
        <v>2</v>
      </c>
      <c r="O3065" t="s">
        <v>29</v>
      </c>
      <c r="P3065" s="1">
        <v>45591</v>
      </c>
      <c r="Q3065" s="1">
        <v>45630</v>
      </c>
      <c r="R3065">
        <v>834</v>
      </c>
      <c r="S3065" s="4">
        <v>9.1</v>
      </c>
      <c r="T3065" t="s">
        <v>89</v>
      </c>
    </row>
    <row r="3066" spans="1:20" x14ac:dyDescent="0.35">
      <c r="A3066" t="s">
        <v>6204</v>
      </c>
      <c r="B3066" s="5" t="s">
        <v>174</v>
      </c>
      <c r="C3066" s="6">
        <v>53532</v>
      </c>
      <c r="D3066" t="s">
        <v>22</v>
      </c>
      <c r="E3066">
        <v>53532</v>
      </c>
      <c r="F3066" s="5" t="s">
        <v>58</v>
      </c>
      <c r="G3066" s="5" t="s">
        <v>24</v>
      </c>
      <c r="H3066" s="5" t="s">
        <v>25</v>
      </c>
      <c r="I3066" t="s">
        <v>44</v>
      </c>
      <c r="J3066" t="s">
        <v>629</v>
      </c>
      <c r="K3066">
        <v>0</v>
      </c>
      <c r="L3066" s="5" t="s">
        <v>6205</v>
      </c>
      <c r="M3066" s="5" t="s">
        <v>37</v>
      </c>
      <c r="N3066">
        <v>1</v>
      </c>
      <c r="O3066" t="s">
        <v>135</v>
      </c>
      <c r="P3066" s="1">
        <v>45720</v>
      </c>
      <c r="Q3066" s="1">
        <v>45764</v>
      </c>
      <c r="R3066">
        <v>1479</v>
      </c>
      <c r="S3066" s="4">
        <v>8.4</v>
      </c>
      <c r="T3066" t="s">
        <v>243</v>
      </c>
    </row>
    <row r="3067" spans="1:20" x14ac:dyDescent="0.35">
      <c r="A3067" t="s">
        <v>6206</v>
      </c>
      <c r="B3067" s="5" t="s">
        <v>49</v>
      </c>
      <c r="C3067" s="6">
        <v>111068</v>
      </c>
      <c r="D3067" t="s">
        <v>22</v>
      </c>
      <c r="E3067">
        <v>111068</v>
      </c>
      <c r="F3067" s="5" t="s">
        <v>50</v>
      </c>
      <c r="G3067" s="5" t="s">
        <v>51</v>
      </c>
      <c r="H3067" s="5" t="s">
        <v>68</v>
      </c>
      <c r="I3067" t="s">
        <v>26</v>
      </c>
      <c r="J3067" t="s">
        <v>101</v>
      </c>
      <c r="K3067">
        <v>100</v>
      </c>
      <c r="L3067" s="5" t="s">
        <v>6207</v>
      </c>
      <c r="M3067" s="5" t="s">
        <v>70</v>
      </c>
      <c r="N3067">
        <v>4</v>
      </c>
      <c r="O3067" t="s">
        <v>107</v>
      </c>
      <c r="P3067" s="1">
        <v>45739</v>
      </c>
      <c r="Q3067" s="1">
        <v>45771</v>
      </c>
      <c r="R3067">
        <v>618</v>
      </c>
      <c r="S3067" s="4">
        <v>8.8000000000000007</v>
      </c>
      <c r="T3067" t="s">
        <v>153</v>
      </c>
    </row>
    <row r="3068" spans="1:20" x14ac:dyDescent="0.35">
      <c r="A3068" t="s">
        <v>6208</v>
      </c>
      <c r="B3068" s="5" t="s">
        <v>28802</v>
      </c>
      <c r="C3068" s="6">
        <v>51281</v>
      </c>
      <c r="D3068" t="s">
        <v>74</v>
      </c>
      <c r="E3068">
        <v>64101</v>
      </c>
      <c r="F3068" s="5" t="s">
        <v>58</v>
      </c>
      <c r="G3068" s="5" t="s">
        <v>59</v>
      </c>
      <c r="H3068" s="5" t="s">
        <v>75</v>
      </c>
      <c r="I3068" t="s">
        <v>26</v>
      </c>
      <c r="J3068" t="s">
        <v>129</v>
      </c>
      <c r="K3068">
        <v>50</v>
      </c>
      <c r="L3068" s="5" t="s">
        <v>6209</v>
      </c>
      <c r="M3068" s="5" t="s">
        <v>70</v>
      </c>
      <c r="N3068">
        <v>0</v>
      </c>
      <c r="O3068" t="s">
        <v>88</v>
      </c>
      <c r="P3068" s="1">
        <v>45682</v>
      </c>
      <c r="Q3068" s="1">
        <v>45708</v>
      </c>
      <c r="R3068">
        <v>1572</v>
      </c>
      <c r="S3068" s="4">
        <v>6.7</v>
      </c>
      <c r="T3068" t="s">
        <v>136</v>
      </c>
    </row>
    <row r="3069" spans="1:20" x14ac:dyDescent="0.35">
      <c r="A3069" t="s">
        <v>6210</v>
      </c>
      <c r="B3069" s="5" t="s">
        <v>57</v>
      </c>
      <c r="C3069" s="6">
        <v>70333</v>
      </c>
      <c r="D3069" t="s">
        <v>22</v>
      </c>
      <c r="E3069">
        <v>70333</v>
      </c>
      <c r="F3069" s="5" t="s">
        <v>23</v>
      </c>
      <c r="G3069" s="5" t="s">
        <v>42</v>
      </c>
      <c r="H3069" s="5" t="s">
        <v>116</v>
      </c>
      <c r="I3069" t="s">
        <v>44</v>
      </c>
      <c r="J3069" t="s">
        <v>116</v>
      </c>
      <c r="K3069">
        <v>100</v>
      </c>
      <c r="L3069" s="5" t="s">
        <v>6211</v>
      </c>
      <c r="M3069" s="5" t="s">
        <v>37</v>
      </c>
      <c r="N3069">
        <v>12</v>
      </c>
      <c r="O3069" t="s">
        <v>62</v>
      </c>
      <c r="P3069" s="1">
        <v>45425</v>
      </c>
      <c r="Q3069" s="1">
        <v>45467</v>
      </c>
      <c r="R3069">
        <v>1694</v>
      </c>
      <c r="S3069" s="4">
        <v>7.8</v>
      </c>
      <c r="T3069" t="s">
        <v>136</v>
      </c>
    </row>
    <row r="3070" spans="1:20" x14ac:dyDescent="0.35">
      <c r="A3070" t="s">
        <v>6212</v>
      </c>
      <c r="B3070" s="5" t="s">
        <v>21</v>
      </c>
      <c r="C3070" s="6">
        <v>113289</v>
      </c>
      <c r="D3070" t="s">
        <v>22</v>
      </c>
      <c r="E3070">
        <v>113289</v>
      </c>
      <c r="F3070" s="5" t="s">
        <v>50</v>
      </c>
      <c r="G3070" s="5" t="s">
        <v>24</v>
      </c>
      <c r="H3070" s="5" t="s">
        <v>68</v>
      </c>
      <c r="I3070" t="s">
        <v>26</v>
      </c>
      <c r="J3070" t="s">
        <v>304</v>
      </c>
      <c r="K3070">
        <v>50</v>
      </c>
      <c r="L3070" s="5" t="s">
        <v>6213</v>
      </c>
      <c r="M3070" s="5" t="s">
        <v>37</v>
      </c>
      <c r="N3070">
        <v>4</v>
      </c>
      <c r="O3070" t="s">
        <v>78</v>
      </c>
      <c r="P3070" s="1">
        <v>45552</v>
      </c>
      <c r="Q3070" s="1">
        <v>45622</v>
      </c>
      <c r="R3070">
        <v>1355</v>
      </c>
      <c r="S3070" s="4">
        <v>7.9</v>
      </c>
      <c r="T3070" t="s">
        <v>243</v>
      </c>
    </row>
    <row r="3071" spans="1:20" x14ac:dyDescent="0.35">
      <c r="A3071" t="s">
        <v>6214</v>
      </c>
      <c r="B3071" s="5" t="s">
        <v>100</v>
      </c>
      <c r="C3071" s="6">
        <v>76340</v>
      </c>
      <c r="D3071" t="s">
        <v>22</v>
      </c>
      <c r="E3071">
        <v>76340</v>
      </c>
      <c r="F3071" s="5" t="s">
        <v>58</v>
      </c>
      <c r="G3071" s="5" t="s">
        <v>59</v>
      </c>
      <c r="H3071" s="5" t="s">
        <v>191</v>
      </c>
      <c r="I3071" t="s">
        <v>35</v>
      </c>
      <c r="J3071" t="s">
        <v>191</v>
      </c>
      <c r="K3071">
        <v>100</v>
      </c>
      <c r="L3071" s="5" t="s">
        <v>2062</v>
      </c>
      <c r="M3071" s="5" t="s">
        <v>70</v>
      </c>
      <c r="N3071">
        <v>0</v>
      </c>
      <c r="O3071" t="s">
        <v>167</v>
      </c>
      <c r="P3071" s="1">
        <v>45502</v>
      </c>
      <c r="Q3071" s="1">
        <v>45554</v>
      </c>
      <c r="R3071">
        <v>1293</v>
      </c>
      <c r="S3071" s="4">
        <v>8</v>
      </c>
      <c r="T3071" t="s">
        <v>118</v>
      </c>
    </row>
    <row r="3072" spans="1:20" x14ac:dyDescent="0.35">
      <c r="A3072" t="s">
        <v>6215</v>
      </c>
      <c r="B3072" s="5" t="s">
        <v>100</v>
      </c>
      <c r="C3072" s="6">
        <v>83602</v>
      </c>
      <c r="D3072" t="s">
        <v>22</v>
      </c>
      <c r="E3072">
        <v>83602</v>
      </c>
      <c r="F3072" s="5" t="s">
        <v>50</v>
      </c>
      <c r="G3072" s="5" t="s">
        <v>42</v>
      </c>
      <c r="H3072" s="5" t="s">
        <v>52</v>
      </c>
      <c r="I3072" t="s">
        <v>26</v>
      </c>
      <c r="J3072" t="s">
        <v>52</v>
      </c>
      <c r="K3072">
        <v>100</v>
      </c>
      <c r="L3072" s="5" t="s">
        <v>6216</v>
      </c>
      <c r="M3072" s="5" t="s">
        <v>37</v>
      </c>
      <c r="N3072">
        <v>3</v>
      </c>
      <c r="O3072" t="s">
        <v>141</v>
      </c>
      <c r="P3072" s="1">
        <v>45408</v>
      </c>
      <c r="Q3072" s="1">
        <v>45427</v>
      </c>
      <c r="R3072">
        <v>884</v>
      </c>
      <c r="S3072" s="4">
        <v>5.7</v>
      </c>
      <c r="T3072" t="s">
        <v>47</v>
      </c>
    </row>
    <row r="3073" spans="1:20" x14ac:dyDescent="0.35">
      <c r="A3073" t="s">
        <v>6217</v>
      </c>
      <c r="B3073" s="5" t="s">
        <v>28800</v>
      </c>
      <c r="C3073" s="6">
        <v>140958</v>
      </c>
      <c r="D3073" t="s">
        <v>81</v>
      </c>
      <c r="E3073">
        <v>190293</v>
      </c>
      <c r="F3073" s="5" t="s">
        <v>23</v>
      </c>
      <c r="G3073" s="5" t="s">
        <v>42</v>
      </c>
      <c r="H3073" s="5" t="s">
        <v>82</v>
      </c>
      <c r="I3073" t="s">
        <v>26</v>
      </c>
      <c r="J3073" t="s">
        <v>354</v>
      </c>
      <c r="K3073">
        <v>0</v>
      </c>
      <c r="L3073" s="5" t="s">
        <v>6218</v>
      </c>
      <c r="M3073" s="5" t="s">
        <v>70</v>
      </c>
      <c r="N3073">
        <v>15</v>
      </c>
      <c r="O3073" t="s">
        <v>85</v>
      </c>
      <c r="P3073" s="1">
        <v>45443</v>
      </c>
      <c r="Q3073" s="1">
        <v>45502</v>
      </c>
      <c r="R3073">
        <v>1825</v>
      </c>
      <c r="S3073" s="4">
        <v>7.2</v>
      </c>
      <c r="T3073" t="s">
        <v>95</v>
      </c>
    </row>
    <row r="3074" spans="1:20" x14ac:dyDescent="0.35">
      <c r="A3074" t="s">
        <v>6219</v>
      </c>
      <c r="B3074" s="5" t="s">
        <v>91</v>
      </c>
      <c r="C3074" s="6">
        <v>224243</v>
      </c>
      <c r="D3074" t="s">
        <v>22</v>
      </c>
      <c r="E3074">
        <v>224243</v>
      </c>
      <c r="F3074" s="5" t="s">
        <v>23</v>
      </c>
      <c r="G3074" s="5" t="s">
        <v>51</v>
      </c>
      <c r="H3074" s="5" t="s">
        <v>101</v>
      </c>
      <c r="I3074" t="s">
        <v>35</v>
      </c>
      <c r="J3074" t="s">
        <v>101</v>
      </c>
      <c r="K3074">
        <v>50</v>
      </c>
      <c r="L3074" s="5" t="s">
        <v>6220</v>
      </c>
      <c r="M3074" s="5" t="s">
        <v>54</v>
      </c>
      <c r="N3074">
        <v>17</v>
      </c>
      <c r="O3074" t="s">
        <v>147</v>
      </c>
      <c r="P3074" s="1">
        <v>45468</v>
      </c>
      <c r="Q3074" s="1">
        <v>45523</v>
      </c>
      <c r="R3074">
        <v>1126</v>
      </c>
      <c r="S3074" s="4">
        <v>7.2</v>
      </c>
      <c r="T3074" t="s">
        <v>118</v>
      </c>
    </row>
    <row r="3075" spans="1:20" x14ac:dyDescent="0.35">
      <c r="A3075" t="s">
        <v>6221</v>
      </c>
      <c r="B3075" s="5" t="s">
        <v>28799</v>
      </c>
      <c r="C3075" s="6">
        <v>182443</v>
      </c>
      <c r="D3075" t="s">
        <v>22</v>
      </c>
      <c r="E3075">
        <v>182443</v>
      </c>
      <c r="F3075" s="5" t="s">
        <v>23</v>
      </c>
      <c r="G3075" s="5" t="s">
        <v>24</v>
      </c>
      <c r="H3075" s="5" t="s">
        <v>25</v>
      </c>
      <c r="I3075" t="s">
        <v>35</v>
      </c>
      <c r="J3075" t="s">
        <v>25</v>
      </c>
      <c r="K3075">
        <v>50</v>
      </c>
      <c r="L3075" s="5" t="s">
        <v>6222</v>
      </c>
      <c r="M3075" s="5" t="s">
        <v>37</v>
      </c>
      <c r="N3075">
        <v>15</v>
      </c>
      <c r="O3075" t="s">
        <v>71</v>
      </c>
      <c r="P3075" s="1">
        <v>45591</v>
      </c>
      <c r="Q3075" s="1">
        <v>45628</v>
      </c>
      <c r="R3075">
        <v>2303</v>
      </c>
      <c r="S3075" s="4">
        <v>6.3</v>
      </c>
      <c r="T3075" t="s">
        <v>108</v>
      </c>
    </row>
    <row r="3076" spans="1:20" x14ac:dyDescent="0.35">
      <c r="A3076" t="s">
        <v>6223</v>
      </c>
      <c r="B3076" s="5" t="s">
        <v>105</v>
      </c>
      <c r="C3076" s="6">
        <v>116360</v>
      </c>
      <c r="D3076" t="s">
        <v>81</v>
      </c>
      <c r="E3076">
        <v>157086</v>
      </c>
      <c r="F3076" s="5" t="s">
        <v>66</v>
      </c>
      <c r="G3076" s="5" t="s">
        <v>42</v>
      </c>
      <c r="H3076" s="5" t="s">
        <v>82</v>
      </c>
      <c r="I3076" t="s">
        <v>44</v>
      </c>
      <c r="J3076" t="s">
        <v>82</v>
      </c>
      <c r="K3076">
        <v>0</v>
      </c>
      <c r="L3076" s="5" t="s">
        <v>6224</v>
      </c>
      <c r="M3076" s="5" t="s">
        <v>70</v>
      </c>
      <c r="N3076">
        <v>9</v>
      </c>
      <c r="O3076" t="s">
        <v>71</v>
      </c>
      <c r="P3076" s="1">
        <v>45325</v>
      </c>
      <c r="Q3076" s="1">
        <v>45354</v>
      </c>
      <c r="R3076">
        <v>1533</v>
      </c>
      <c r="S3076" s="4">
        <v>6.7</v>
      </c>
      <c r="T3076" t="s">
        <v>95</v>
      </c>
    </row>
    <row r="3077" spans="1:20" x14ac:dyDescent="0.35">
      <c r="A3077" t="s">
        <v>6225</v>
      </c>
      <c r="B3077" s="5" t="s">
        <v>91</v>
      </c>
      <c r="C3077" s="6">
        <v>59186</v>
      </c>
      <c r="D3077" t="s">
        <v>65</v>
      </c>
      <c r="E3077">
        <v>76942</v>
      </c>
      <c r="F3077" s="5" t="s">
        <v>58</v>
      </c>
      <c r="G3077" s="5" t="s">
        <v>42</v>
      </c>
      <c r="H3077" s="5" t="s">
        <v>67</v>
      </c>
      <c r="I3077" t="s">
        <v>44</v>
      </c>
      <c r="J3077" t="s">
        <v>67</v>
      </c>
      <c r="K3077">
        <v>0</v>
      </c>
      <c r="L3077" s="5" t="s">
        <v>6226</v>
      </c>
      <c r="M3077" s="5" t="s">
        <v>70</v>
      </c>
      <c r="N3077">
        <v>1</v>
      </c>
      <c r="O3077" t="s">
        <v>88</v>
      </c>
      <c r="P3077" s="1">
        <v>45763</v>
      </c>
      <c r="Q3077" s="1">
        <v>45835</v>
      </c>
      <c r="R3077">
        <v>1282</v>
      </c>
      <c r="S3077" s="4">
        <v>6.6</v>
      </c>
      <c r="T3077" t="s">
        <v>277</v>
      </c>
    </row>
    <row r="3078" spans="1:20" x14ac:dyDescent="0.35">
      <c r="A3078" t="s">
        <v>6227</v>
      </c>
      <c r="B3078" s="5" t="s">
        <v>28799</v>
      </c>
      <c r="C3078" s="6">
        <v>230221</v>
      </c>
      <c r="D3078" t="s">
        <v>74</v>
      </c>
      <c r="E3078">
        <v>287776</v>
      </c>
      <c r="F3078" s="5" t="s">
        <v>23</v>
      </c>
      <c r="G3078" s="5" t="s">
        <v>24</v>
      </c>
      <c r="H3078" s="5" t="s">
        <v>75</v>
      </c>
      <c r="I3078" t="s">
        <v>26</v>
      </c>
      <c r="J3078" t="s">
        <v>75</v>
      </c>
      <c r="K3078">
        <v>0</v>
      </c>
      <c r="L3078" s="5" t="s">
        <v>6228</v>
      </c>
      <c r="M3078" s="5" t="s">
        <v>70</v>
      </c>
      <c r="N3078">
        <v>11</v>
      </c>
      <c r="O3078" t="s">
        <v>172</v>
      </c>
      <c r="P3078" s="1">
        <v>45328</v>
      </c>
      <c r="Q3078" s="1">
        <v>45389</v>
      </c>
      <c r="R3078">
        <v>883</v>
      </c>
      <c r="S3078" s="4">
        <v>7.7</v>
      </c>
      <c r="T3078" t="s">
        <v>55</v>
      </c>
    </row>
    <row r="3079" spans="1:20" x14ac:dyDescent="0.35">
      <c r="A3079" t="s">
        <v>6229</v>
      </c>
      <c r="B3079" s="5" t="s">
        <v>162</v>
      </c>
      <c r="C3079" s="6">
        <v>249223</v>
      </c>
      <c r="D3079" t="s">
        <v>41</v>
      </c>
      <c r="E3079">
        <v>211840</v>
      </c>
      <c r="F3079" s="5" t="s">
        <v>23</v>
      </c>
      <c r="G3079" s="5" t="s">
        <v>51</v>
      </c>
      <c r="H3079" s="5" t="s">
        <v>43</v>
      </c>
      <c r="I3079" t="s">
        <v>35</v>
      </c>
      <c r="J3079" t="s">
        <v>426</v>
      </c>
      <c r="K3079">
        <v>50</v>
      </c>
      <c r="L3079" s="5" t="s">
        <v>6230</v>
      </c>
      <c r="M3079" s="5" t="s">
        <v>70</v>
      </c>
      <c r="N3079">
        <v>14</v>
      </c>
      <c r="O3079" t="s">
        <v>167</v>
      </c>
      <c r="P3079" s="1">
        <v>45760</v>
      </c>
      <c r="Q3079" s="1">
        <v>45800</v>
      </c>
      <c r="R3079">
        <v>1427</v>
      </c>
      <c r="S3079" s="4">
        <v>6.4</v>
      </c>
      <c r="T3079" t="s">
        <v>55</v>
      </c>
    </row>
    <row r="3080" spans="1:20" x14ac:dyDescent="0.35">
      <c r="A3080" t="s">
        <v>6231</v>
      </c>
      <c r="B3080" s="5" t="s">
        <v>105</v>
      </c>
      <c r="C3080" s="6">
        <v>170776</v>
      </c>
      <c r="D3080" t="s">
        <v>22</v>
      </c>
      <c r="E3080">
        <v>170776</v>
      </c>
      <c r="F3080" s="5" t="s">
        <v>66</v>
      </c>
      <c r="G3080" s="5" t="s">
        <v>42</v>
      </c>
      <c r="H3080" s="5" t="s">
        <v>101</v>
      </c>
      <c r="I3080" t="s">
        <v>26</v>
      </c>
      <c r="J3080" t="s">
        <v>101</v>
      </c>
      <c r="K3080">
        <v>0</v>
      </c>
      <c r="L3080" s="5" t="s">
        <v>6232</v>
      </c>
      <c r="M3080" s="5" t="s">
        <v>70</v>
      </c>
      <c r="N3080">
        <v>5</v>
      </c>
      <c r="O3080" t="s">
        <v>78</v>
      </c>
      <c r="P3080" s="1">
        <v>45673</v>
      </c>
      <c r="Q3080" s="1">
        <v>45691</v>
      </c>
      <c r="R3080">
        <v>1122</v>
      </c>
      <c r="S3080" s="4">
        <v>8.8000000000000007</v>
      </c>
      <c r="T3080" t="s">
        <v>95</v>
      </c>
    </row>
    <row r="3081" spans="1:20" x14ac:dyDescent="0.35">
      <c r="A3081" t="s">
        <v>6233</v>
      </c>
      <c r="B3081" s="5" t="s">
        <v>49</v>
      </c>
      <c r="C3081" s="6">
        <v>76117</v>
      </c>
      <c r="D3081" t="s">
        <v>41</v>
      </c>
      <c r="E3081">
        <v>64699</v>
      </c>
      <c r="F3081" s="5" t="s">
        <v>58</v>
      </c>
      <c r="G3081" s="5" t="s">
        <v>51</v>
      </c>
      <c r="H3081" s="5" t="s">
        <v>43</v>
      </c>
      <c r="I3081" t="s">
        <v>26</v>
      </c>
      <c r="J3081" t="s">
        <v>313</v>
      </c>
      <c r="K3081">
        <v>0</v>
      </c>
      <c r="L3081" s="5" t="s">
        <v>6234</v>
      </c>
      <c r="M3081" s="5" t="s">
        <v>70</v>
      </c>
      <c r="N3081">
        <v>1</v>
      </c>
      <c r="O3081" t="s">
        <v>85</v>
      </c>
      <c r="P3081" s="1">
        <v>45294</v>
      </c>
      <c r="Q3081" s="1">
        <v>45329</v>
      </c>
      <c r="R3081">
        <v>1271</v>
      </c>
      <c r="S3081" s="4">
        <v>9.4</v>
      </c>
      <c r="T3081" t="s">
        <v>243</v>
      </c>
    </row>
    <row r="3082" spans="1:20" x14ac:dyDescent="0.35">
      <c r="A3082" t="s">
        <v>6235</v>
      </c>
      <c r="B3082" s="5" t="s">
        <v>28802</v>
      </c>
      <c r="C3082" s="6">
        <v>65226</v>
      </c>
      <c r="D3082" t="s">
        <v>81</v>
      </c>
      <c r="E3082">
        <v>88055</v>
      </c>
      <c r="F3082" s="5" t="s">
        <v>58</v>
      </c>
      <c r="G3082" s="5" t="s">
        <v>59</v>
      </c>
      <c r="H3082" s="5" t="s">
        <v>82</v>
      </c>
      <c r="I3082" t="s">
        <v>35</v>
      </c>
      <c r="J3082" t="s">
        <v>82</v>
      </c>
      <c r="K3082">
        <v>0</v>
      </c>
      <c r="L3082" s="5" t="s">
        <v>6236</v>
      </c>
      <c r="M3082" s="5" t="s">
        <v>54</v>
      </c>
      <c r="N3082">
        <v>0</v>
      </c>
      <c r="O3082" t="s">
        <v>62</v>
      </c>
      <c r="P3082" s="1">
        <v>45591</v>
      </c>
      <c r="Q3082" s="1">
        <v>45624</v>
      </c>
      <c r="R3082">
        <v>684</v>
      </c>
      <c r="S3082" s="4">
        <v>5.5</v>
      </c>
      <c r="T3082" t="s">
        <v>103</v>
      </c>
    </row>
    <row r="3083" spans="1:20" x14ac:dyDescent="0.35">
      <c r="A3083" t="s">
        <v>6237</v>
      </c>
      <c r="B3083" s="5" t="s">
        <v>49</v>
      </c>
      <c r="C3083" s="6">
        <v>63087</v>
      </c>
      <c r="D3083" t="s">
        <v>41</v>
      </c>
      <c r="E3083">
        <v>53624</v>
      </c>
      <c r="F3083" s="5" t="s">
        <v>58</v>
      </c>
      <c r="G3083" s="5" t="s">
        <v>24</v>
      </c>
      <c r="H3083" s="5" t="s">
        <v>151</v>
      </c>
      <c r="I3083" t="s">
        <v>26</v>
      </c>
      <c r="J3083" t="s">
        <v>151</v>
      </c>
      <c r="K3083">
        <v>0</v>
      </c>
      <c r="L3083" s="5" t="s">
        <v>6238</v>
      </c>
      <c r="M3083" s="5" t="s">
        <v>28</v>
      </c>
      <c r="N3083">
        <v>1</v>
      </c>
      <c r="O3083" t="s">
        <v>107</v>
      </c>
      <c r="P3083" s="1">
        <v>45645</v>
      </c>
      <c r="Q3083" s="1">
        <v>45683</v>
      </c>
      <c r="R3083">
        <v>2458</v>
      </c>
      <c r="S3083" s="4">
        <v>8.8000000000000007</v>
      </c>
      <c r="T3083" t="s">
        <v>38</v>
      </c>
    </row>
    <row r="3084" spans="1:20" x14ac:dyDescent="0.35">
      <c r="A3084" t="s">
        <v>6239</v>
      </c>
      <c r="B3084" s="5" t="s">
        <v>91</v>
      </c>
      <c r="C3084" s="6">
        <v>44772</v>
      </c>
      <c r="D3084" t="s">
        <v>22</v>
      </c>
      <c r="E3084">
        <v>44772</v>
      </c>
      <c r="F3084" s="5" t="s">
        <v>50</v>
      </c>
      <c r="G3084" s="5" t="s">
        <v>51</v>
      </c>
      <c r="H3084" s="5" t="s">
        <v>157</v>
      </c>
      <c r="I3084" t="s">
        <v>26</v>
      </c>
      <c r="J3084" t="s">
        <v>157</v>
      </c>
      <c r="K3084">
        <v>50</v>
      </c>
      <c r="L3084" s="5" t="s">
        <v>6240</v>
      </c>
      <c r="M3084" s="5" t="s">
        <v>70</v>
      </c>
      <c r="N3084">
        <v>4</v>
      </c>
      <c r="O3084" t="s">
        <v>29</v>
      </c>
      <c r="P3084" s="1">
        <v>45292</v>
      </c>
      <c r="Q3084" s="1">
        <v>45315</v>
      </c>
      <c r="R3084">
        <v>1106</v>
      </c>
      <c r="S3084" s="4">
        <v>9.3000000000000007</v>
      </c>
      <c r="T3084" t="s">
        <v>243</v>
      </c>
    </row>
    <row r="3085" spans="1:20" x14ac:dyDescent="0.35">
      <c r="A3085" t="s">
        <v>6241</v>
      </c>
      <c r="B3085" s="5" t="s">
        <v>21</v>
      </c>
      <c r="C3085" s="6">
        <v>204283</v>
      </c>
      <c r="D3085" t="s">
        <v>81</v>
      </c>
      <c r="E3085">
        <v>275782</v>
      </c>
      <c r="F3085" s="5" t="s">
        <v>23</v>
      </c>
      <c r="G3085" s="5" t="s">
        <v>59</v>
      </c>
      <c r="H3085" s="5" t="s">
        <v>82</v>
      </c>
      <c r="I3085" t="s">
        <v>44</v>
      </c>
      <c r="J3085" t="s">
        <v>629</v>
      </c>
      <c r="K3085">
        <v>100</v>
      </c>
      <c r="L3085" s="5" t="s">
        <v>6242</v>
      </c>
      <c r="M3085" s="5" t="s">
        <v>28</v>
      </c>
      <c r="N3085">
        <v>12</v>
      </c>
      <c r="O3085" t="s">
        <v>167</v>
      </c>
      <c r="P3085" s="1">
        <v>45403</v>
      </c>
      <c r="Q3085" s="1">
        <v>45462</v>
      </c>
      <c r="R3085">
        <v>1045</v>
      </c>
      <c r="S3085" s="4">
        <v>8.5</v>
      </c>
      <c r="T3085" t="s">
        <v>63</v>
      </c>
    </row>
    <row r="3086" spans="1:20" x14ac:dyDescent="0.35">
      <c r="A3086" t="s">
        <v>6243</v>
      </c>
      <c r="B3086" s="5" t="s">
        <v>91</v>
      </c>
      <c r="C3086" s="6">
        <v>114299</v>
      </c>
      <c r="D3086" t="s">
        <v>22</v>
      </c>
      <c r="E3086">
        <v>114299</v>
      </c>
      <c r="F3086" s="5" t="s">
        <v>66</v>
      </c>
      <c r="G3086" s="5" t="s">
        <v>24</v>
      </c>
      <c r="H3086" s="5" t="s">
        <v>129</v>
      </c>
      <c r="I3086" t="s">
        <v>26</v>
      </c>
      <c r="J3086" t="s">
        <v>291</v>
      </c>
      <c r="K3086">
        <v>100</v>
      </c>
      <c r="L3086" s="5" t="s">
        <v>6244</v>
      </c>
      <c r="M3086" s="5" t="s">
        <v>37</v>
      </c>
      <c r="N3086">
        <v>8</v>
      </c>
      <c r="O3086" t="s">
        <v>29</v>
      </c>
      <c r="P3086" s="1">
        <v>45591</v>
      </c>
      <c r="Q3086" s="1">
        <v>45618</v>
      </c>
      <c r="R3086">
        <v>1175</v>
      </c>
      <c r="S3086" s="4">
        <v>6.8</v>
      </c>
      <c r="T3086" t="s">
        <v>153</v>
      </c>
    </row>
    <row r="3087" spans="1:20" x14ac:dyDescent="0.35">
      <c r="A3087" t="s">
        <v>6245</v>
      </c>
      <c r="B3087" s="5" t="s">
        <v>73</v>
      </c>
      <c r="C3087" s="6">
        <v>298889</v>
      </c>
      <c r="D3087" t="s">
        <v>22</v>
      </c>
      <c r="E3087">
        <v>298889</v>
      </c>
      <c r="F3087" s="5" t="s">
        <v>23</v>
      </c>
      <c r="G3087" s="5" t="s">
        <v>59</v>
      </c>
      <c r="H3087" s="5" t="s">
        <v>68</v>
      </c>
      <c r="I3087" t="s">
        <v>35</v>
      </c>
      <c r="J3087" t="s">
        <v>68</v>
      </c>
      <c r="K3087">
        <v>50</v>
      </c>
      <c r="L3087" s="5" t="s">
        <v>6246</v>
      </c>
      <c r="M3087" s="5" t="s">
        <v>28</v>
      </c>
      <c r="N3087">
        <v>16</v>
      </c>
      <c r="O3087" t="s">
        <v>85</v>
      </c>
      <c r="P3087" s="1">
        <v>45351</v>
      </c>
      <c r="Q3087" s="1">
        <v>45388</v>
      </c>
      <c r="R3087">
        <v>1175</v>
      </c>
      <c r="S3087" s="4">
        <v>6.8</v>
      </c>
      <c r="T3087" t="s">
        <v>38</v>
      </c>
    </row>
    <row r="3088" spans="1:20" x14ac:dyDescent="0.35">
      <c r="A3088" t="s">
        <v>6247</v>
      </c>
      <c r="B3088" s="5" t="s">
        <v>162</v>
      </c>
      <c r="C3088" s="6">
        <v>71400</v>
      </c>
      <c r="D3088" t="s">
        <v>33</v>
      </c>
      <c r="E3088">
        <v>7854000</v>
      </c>
      <c r="F3088" s="5" t="s">
        <v>58</v>
      </c>
      <c r="G3088" s="5" t="s">
        <v>59</v>
      </c>
      <c r="H3088" s="5" t="s">
        <v>34</v>
      </c>
      <c r="I3088" t="s">
        <v>44</v>
      </c>
      <c r="J3088" t="s">
        <v>34</v>
      </c>
      <c r="K3088">
        <v>50</v>
      </c>
      <c r="L3088" s="5" t="s">
        <v>6248</v>
      </c>
      <c r="M3088" s="5" t="s">
        <v>37</v>
      </c>
      <c r="N3088">
        <v>0</v>
      </c>
      <c r="O3088" t="s">
        <v>172</v>
      </c>
      <c r="P3088" s="1">
        <v>45335</v>
      </c>
      <c r="Q3088" s="1">
        <v>45364</v>
      </c>
      <c r="R3088">
        <v>2014</v>
      </c>
      <c r="S3088" s="4">
        <v>8.1</v>
      </c>
      <c r="T3088" t="s">
        <v>30</v>
      </c>
    </row>
    <row r="3089" spans="1:20" x14ac:dyDescent="0.35">
      <c r="A3089" t="s">
        <v>6249</v>
      </c>
      <c r="B3089" s="5" t="s">
        <v>28802</v>
      </c>
      <c r="C3089" s="6">
        <v>69118</v>
      </c>
      <c r="D3089" t="s">
        <v>22</v>
      </c>
      <c r="E3089">
        <v>69118</v>
      </c>
      <c r="F3089" s="5" t="s">
        <v>58</v>
      </c>
      <c r="G3089" s="5" t="s">
        <v>51</v>
      </c>
      <c r="H3089" s="5" t="s">
        <v>101</v>
      </c>
      <c r="I3089" t="s">
        <v>44</v>
      </c>
      <c r="J3089" t="s">
        <v>101</v>
      </c>
      <c r="K3089">
        <v>100</v>
      </c>
      <c r="L3089" s="5" t="s">
        <v>6250</v>
      </c>
      <c r="M3089" s="5" t="s">
        <v>28</v>
      </c>
      <c r="N3089">
        <v>0</v>
      </c>
      <c r="O3089" t="s">
        <v>107</v>
      </c>
      <c r="P3089" s="1">
        <v>45638</v>
      </c>
      <c r="Q3089" s="1">
        <v>45704</v>
      </c>
      <c r="R3089">
        <v>739</v>
      </c>
      <c r="S3089" s="4">
        <v>6</v>
      </c>
      <c r="T3089" t="s">
        <v>95</v>
      </c>
    </row>
    <row r="3090" spans="1:20" x14ac:dyDescent="0.35">
      <c r="A3090" t="s">
        <v>6251</v>
      </c>
      <c r="B3090" s="5" t="s">
        <v>57</v>
      </c>
      <c r="C3090" s="6">
        <v>47701</v>
      </c>
      <c r="D3090" t="s">
        <v>22</v>
      </c>
      <c r="E3090">
        <v>47701</v>
      </c>
      <c r="F3090" s="5" t="s">
        <v>50</v>
      </c>
      <c r="G3090" s="5" t="s">
        <v>24</v>
      </c>
      <c r="H3090" s="5" t="s">
        <v>157</v>
      </c>
      <c r="I3090" t="s">
        <v>26</v>
      </c>
      <c r="J3090" t="s">
        <v>157</v>
      </c>
      <c r="K3090">
        <v>0</v>
      </c>
      <c r="L3090" s="5" t="s">
        <v>6252</v>
      </c>
      <c r="M3090" s="5" t="s">
        <v>70</v>
      </c>
      <c r="N3090">
        <v>3</v>
      </c>
      <c r="O3090" t="s">
        <v>131</v>
      </c>
      <c r="P3090" s="1">
        <v>45506</v>
      </c>
      <c r="Q3090" s="1">
        <v>45521</v>
      </c>
      <c r="R3090">
        <v>2068</v>
      </c>
      <c r="S3090" s="4">
        <v>9.5</v>
      </c>
      <c r="T3090" t="s">
        <v>63</v>
      </c>
    </row>
    <row r="3091" spans="1:20" x14ac:dyDescent="0.35">
      <c r="A3091" t="s">
        <v>6253</v>
      </c>
      <c r="B3091" s="5" t="s">
        <v>21</v>
      </c>
      <c r="C3091" s="6">
        <v>162815</v>
      </c>
      <c r="D3091" t="s">
        <v>22</v>
      </c>
      <c r="E3091">
        <v>162815</v>
      </c>
      <c r="F3091" s="5" t="s">
        <v>66</v>
      </c>
      <c r="G3091" s="5" t="s">
        <v>51</v>
      </c>
      <c r="H3091" s="5" t="s">
        <v>68</v>
      </c>
      <c r="I3091" t="s">
        <v>35</v>
      </c>
      <c r="J3091" t="s">
        <v>68</v>
      </c>
      <c r="K3091">
        <v>50</v>
      </c>
      <c r="L3091" s="5" t="s">
        <v>6254</v>
      </c>
      <c r="M3091" s="5" t="s">
        <v>37</v>
      </c>
      <c r="N3091">
        <v>9</v>
      </c>
      <c r="O3091" t="s">
        <v>78</v>
      </c>
      <c r="P3091" s="1">
        <v>45639</v>
      </c>
      <c r="Q3091" s="1">
        <v>45687</v>
      </c>
      <c r="R3091">
        <v>1879</v>
      </c>
      <c r="S3091" s="4">
        <v>7.3</v>
      </c>
      <c r="T3091" t="s">
        <v>118</v>
      </c>
    </row>
    <row r="3092" spans="1:20" x14ac:dyDescent="0.35">
      <c r="A3092" t="s">
        <v>6255</v>
      </c>
      <c r="B3092" s="5" t="s">
        <v>100</v>
      </c>
      <c r="C3092" s="6">
        <v>136275</v>
      </c>
      <c r="D3092" t="s">
        <v>120</v>
      </c>
      <c r="E3092">
        <v>122648</v>
      </c>
      <c r="F3092" s="5" t="s">
        <v>50</v>
      </c>
      <c r="G3092" s="5" t="s">
        <v>42</v>
      </c>
      <c r="H3092" s="5" t="s">
        <v>121</v>
      </c>
      <c r="I3092" t="s">
        <v>44</v>
      </c>
      <c r="J3092" t="s">
        <v>121</v>
      </c>
      <c r="K3092">
        <v>0</v>
      </c>
      <c r="L3092" s="5" t="s">
        <v>6256</v>
      </c>
      <c r="M3092" s="5" t="s">
        <v>28</v>
      </c>
      <c r="N3092">
        <v>3</v>
      </c>
      <c r="O3092" t="s">
        <v>46</v>
      </c>
      <c r="P3092" s="1">
        <v>45484</v>
      </c>
      <c r="Q3092" s="1">
        <v>45542</v>
      </c>
      <c r="R3092">
        <v>506</v>
      </c>
      <c r="S3092" s="4">
        <v>7.9</v>
      </c>
      <c r="T3092" t="s">
        <v>153</v>
      </c>
    </row>
    <row r="3093" spans="1:20" x14ac:dyDescent="0.35">
      <c r="A3093" t="s">
        <v>6257</v>
      </c>
      <c r="B3093" s="5" t="s">
        <v>162</v>
      </c>
      <c r="C3093" s="6">
        <v>77774</v>
      </c>
      <c r="D3093" t="s">
        <v>74</v>
      </c>
      <c r="E3093">
        <v>97218</v>
      </c>
      <c r="F3093" s="5" t="s">
        <v>50</v>
      </c>
      <c r="G3093" s="5" t="s">
        <v>24</v>
      </c>
      <c r="H3093" s="5" t="s">
        <v>75</v>
      </c>
      <c r="I3093" t="s">
        <v>44</v>
      </c>
      <c r="J3093" t="s">
        <v>75</v>
      </c>
      <c r="K3093">
        <v>0</v>
      </c>
      <c r="L3093" s="5" t="s">
        <v>6258</v>
      </c>
      <c r="M3093" s="5" t="s">
        <v>54</v>
      </c>
      <c r="N3093">
        <v>2</v>
      </c>
      <c r="O3093" t="s">
        <v>167</v>
      </c>
      <c r="P3093" s="1">
        <v>45763</v>
      </c>
      <c r="Q3093" s="1">
        <v>45817</v>
      </c>
      <c r="R3093">
        <v>675</v>
      </c>
      <c r="S3093" s="4">
        <v>6.2</v>
      </c>
      <c r="T3093" t="s">
        <v>136</v>
      </c>
    </row>
    <row r="3094" spans="1:20" x14ac:dyDescent="0.35">
      <c r="A3094" t="s">
        <v>6259</v>
      </c>
      <c r="B3094" s="5" t="s">
        <v>49</v>
      </c>
      <c r="C3094" s="6">
        <v>151655</v>
      </c>
      <c r="D3094" t="s">
        <v>33</v>
      </c>
      <c r="E3094">
        <v>16682050</v>
      </c>
      <c r="F3094" s="5" t="s">
        <v>23</v>
      </c>
      <c r="G3094" s="5" t="s">
        <v>59</v>
      </c>
      <c r="H3094" s="5" t="s">
        <v>34</v>
      </c>
      <c r="I3094" t="s">
        <v>44</v>
      </c>
      <c r="J3094" t="s">
        <v>34</v>
      </c>
      <c r="K3094">
        <v>0</v>
      </c>
      <c r="L3094" s="5" t="s">
        <v>6260</v>
      </c>
      <c r="M3094" s="5" t="s">
        <v>37</v>
      </c>
      <c r="N3094">
        <v>17</v>
      </c>
      <c r="O3094" t="s">
        <v>135</v>
      </c>
      <c r="P3094" s="1">
        <v>45692</v>
      </c>
      <c r="Q3094" s="1">
        <v>45715</v>
      </c>
      <c r="R3094">
        <v>1886</v>
      </c>
      <c r="S3094" s="4">
        <v>9.8000000000000007</v>
      </c>
      <c r="T3094" t="s">
        <v>89</v>
      </c>
    </row>
    <row r="3095" spans="1:20" x14ac:dyDescent="0.35">
      <c r="A3095" t="s">
        <v>6261</v>
      </c>
      <c r="B3095" s="5" t="s">
        <v>162</v>
      </c>
      <c r="C3095" s="6">
        <v>147631</v>
      </c>
      <c r="D3095" t="s">
        <v>22</v>
      </c>
      <c r="E3095">
        <v>147631</v>
      </c>
      <c r="F3095" s="5" t="s">
        <v>66</v>
      </c>
      <c r="G3095" s="5" t="s">
        <v>59</v>
      </c>
      <c r="H3095" s="5" t="s">
        <v>52</v>
      </c>
      <c r="I3095" t="s">
        <v>35</v>
      </c>
      <c r="J3095" t="s">
        <v>52</v>
      </c>
      <c r="K3095">
        <v>50</v>
      </c>
      <c r="L3095" s="5" t="s">
        <v>6262</v>
      </c>
      <c r="M3095" s="5" t="s">
        <v>54</v>
      </c>
      <c r="N3095">
        <v>5</v>
      </c>
      <c r="O3095" t="s">
        <v>46</v>
      </c>
      <c r="P3095" s="1">
        <v>45369</v>
      </c>
      <c r="Q3095" s="1">
        <v>45392</v>
      </c>
      <c r="R3095">
        <v>834</v>
      </c>
      <c r="S3095" s="4">
        <v>7.5</v>
      </c>
      <c r="T3095" t="s">
        <v>277</v>
      </c>
    </row>
    <row r="3096" spans="1:20" x14ac:dyDescent="0.35">
      <c r="A3096" t="s">
        <v>6263</v>
      </c>
      <c r="B3096" s="5" t="s">
        <v>57</v>
      </c>
      <c r="C3096" s="6">
        <v>44181</v>
      </c>
      <c r="D3096" t="s">
        <v>22</v>
      </c>
      <c r="E3096">
        <v>44181</v>
      </c>
      <c r="F3096" s="5" t="s">
        <v>23</v>
      </c>
      <c r="G3096" s="5" t="s">
        <v>42</v>
      </c>
      <c r="H3096" s="5" t="s">
        <v>116</v>
      </c>
      <c r="I3096" t="s">
        <v>44</v>
      </c>
      <c r="J3096" t="s">
        <v>116</v>
      </c>
      <c r="K3096">
        <v>100</v>
      </c>
      <c r="L3096" s="5" t="s">
        <v>6264</v>
      </c>
      <c r="M3096" s="5" t="s">
        <v>54</v>
      </c>
      <c r="N3096">
        <v>15</v>
      </c>
      <c r="O3096" t="s">
        <v>29</v>
      </c>
      <c r="P3096" s="1">
        <v>45379</v>
      </c>
      <c r="Q3096" s="1">
        <v>45427</v>
      </c>
      <c r="R3096">
        <v>2429</v>
      </c>
      <c r="S3096" s="4">
        <v>8.4</v>
      </c>
      <c r="T3096" t="s">
        <v>118</v>
      </c>
    </row>
    <row r="3097" spans="1:20" x14ac:dyDescent="0.35">
      <c r="A3097" t="s">
        <v>6265</v>
      </c>
      <c r="B3097" s="5" t="s">
        <v>162</v>
      </c>
      <c r="C3097" s="6">
        <v>92006</v>
      </c>
      <c r="D3097" t="s">
        <v>41</v>
      </c>
      <c r="E3097">
        <v>78205</v>
      </c>
      <c r="F3097" s="5" t="s">
        <v>50</v>
      </c>
      <c r="G3097" s="5" t="s">
        <v>51</v>
      </c>
      <c r="H3097" s="5" t="s">
        <v>43</v>
      </c>
      <c r="I3097" t="s">
        <v>26</v>
      </c>
      <c r="J3097" t="s">
        <v>43</v>
      </c>
      <c r="K3097">
        <v>100</v>
      </c>
      <c r="L3097" s="5" t="s">
        <v>6266</v>
      </c>
      <c r="M3097" s="5" t="s">
        <v>54</v>
      </c>
      <c r="N3097">
        <v>2</v>
      </c>
      <c r="O3097" t="s">
        <v>141</v>
      </c>
      <c r="P3097" s="1">
        <v>45571</v>
      </c>
      <c r="Q3097" s="1">
        <v>45606</v>
      </c>
      <c r="R3097">
        <v>1434</v>
      </c>
      <c r="S3097" s="4">
        <v>6</v>
      </c>
      <c r="T3097" t="s">
        <v>95</v>
      </c>
    </row>
    <row r="3098" spans="1:20" x14ac:dyDescent="0.35">
      <c r="A3098" t="s">
        <v>6267</v>
      </c>
      <c r="B3098" s="5" t="s">
        <v>174</v>
      </c>
      <c r="C3098" s="6">
        <v>104944</v>
      </c>
      <c r="D3098" t="s">
        <v>41</v>
      </c>
      <c r="E3098">
        <v>89202</v>
      </c>
      <c r="F3098" s="5" t="s">
        <v>50</v>
      </c>
      <c r="G3098" s="5" t="s">
        <v>42</v>
      </c>
      <c r="H3098" s="5" t="s">
        <v>43</v>
      </c>
      <c r="I3098" t="s">
        <v>35</v>
      </c>
      <c r="J3098" t="s">
        <v>43</v>
      </c>
      <c r="K3098">
        <v>0</v>
      </c>
      <c r="L3098" s="5" t="s">
        <v>6268</v>
      </c>
      <c r="M3098" s="5" t="s">
        <v>70</v>
      </c>
      <c r="N3098">
        <v>3</v>
      </c>
      <c r="O3098" t="s">
        <v>131</v>
      </c>
      <c r="P3098" s="1">
        <v>45361</v>
      </c>
      <c r="Q3098" s="1">
        <v>45386</v>
      </c>
      <c r="R3098">
        <v>1885</v>
      </c>
      <c r="S3098" s="4">
        <v>6.2</v>
      </c>
      <c r="T3098" t="s">
        <v>118</v>
      </c>
    </row>
    <row r="3099" spans="1:20" x14ac:dyDescent="0.35">
      <c r="A3099" t="s">
        <v>6269</v>
      </c>
      <c r="B3099" s="5" t="s">
        <v>145</v>
      </c>
      <c r="C3099" s="6">
        <v>261580</v>
      </c>
      <c r="D3099" t="s">
        <v>22</v>
      </c>
      <c r="E3099">
        <v>261580</v>
      </c>
      <c r="F3099" s="5" t="s">
        <v>23</v>
      </c>
      <c r="G3099" s="5" t="s">
        <v>42</v>
      </c>
      <c r="H3099" s="5" t="s">
        <v>101</v>
      </c>
      <c r="I3099" t="s">
        <v>26</v>
      </c>
      <c r="J3099" t="s">
        <v>101</v>
      </c>
      <c r="K3099">
        <v>50</v>
      </c>
      <c r="L3099" s="5" t="s">
        <v>6270</v>
      </c>
      <c r="M3099" s="5" t="s">
        <v>37</v>
      </c>
      <c r="N3099">
        <v>10</v>
      </c>
      <c r="O3099" t="s">
        <v>29</v>
      </c>
      <c r="P3099" s="1">
        <v>45625</v>
      </c>
      <c r="Q3099" s="1">
        <v>45657</v>
      </c>
      <c r="R3099">
        <v>1601</v>
      </c>
      <c r="S3099" s="4">
        <v>5.0999999999999996</v>
      </c>
      <c r="T3099" t="s">
        <v>136</v>
      </c>
    </row>
    <row r="3100" spans="1:20" x14ac:dyDescent="0.35">
      <c r="A3100" t="s">
        <v>6271</v>
      </c>
      <c r="B3100" s="5" t="s">
        <v>28801</v>
      </c>
      <c r="C3100" s="6">
        <v>32682</v>
      </c>
      <c r="D3100" t="s">
        <v>22</v>
      </c>
      <c r="E3100">
        <v>32682</v>
      </c>
      <c r="F3100" s="5" t="s">
        <v>50</v>
      </c>
      <c r="G3100" s="5" t="s">
        <v>59</v>
      </c>
      <c r="H3100" s="5" t="s">
        <v>116</v>
      </c>
      <c r="I3100" t="s">
        <v>35</v>
      </c>
      <c r="J3100" t="s">
        <v>116</v>
      </c>
      <c r="K3100">
        <v>0</v>
      </c>
      <c r="L3100" s="5" t="s">
        <v>6272</v>
      </c>
      <c r="M3100" s="5" t="s">
        <v>70</v>
      </c>
      <c r="N3100">
        <v>4</v>
      </c>
      <c r="O3100" t="s">
        <v>141</v>
      </c>
      <c r="P3100" s="1">
        <v>45451</v>
      </c>
      <c r="Q3100" s="1">
        <v>45490</v>
      </c>
      <c r="R3100">
        <v>1624</v>
      </c>
      <c r="S3100" s="4">
        <v>8.3000000000000007</v>
      </c>
      <c r="T3100" t="s">
        <v>243</v>
      </c>
    </row>
    <row r="3101" spans="1:20" x14ac:dyDescent="0.35">
      <c r="A3101" t="s">
        <v>6273</v>
      </c>
      <c r="B3101" s="5" t="s">
        <v>28802</v>
      </c>
      <c r="C3101" s="6">
        <v>46243</v>
      </c>
      <c r="D3101" t="s">
        <v>22</v>
      </c>
      <c r="E3101">
        <v>46243</v>
      </c>
      <c r="F3101" s="5" t="s">
        <v>58</v>
      </c>
      <c r="G3101" s="5" t="s">
        <v>59</v>
      </c>
      <c r="H3101" s="5" t="s">
        <v>25</v>
      </c>
      <c r="I3101" t="s">
        <v>44</v>
      </c>
      <c r="J3101" t="s">
        <v>25</v>
      </c>
      <c r="K3101">
        <v>0</v>
      </c>
      <c r="L3101" s="5" t="s">
        <v>6274</v>
      </c>
      <c r="M3101" s="5" t="s">
        <v>37</v>
      </c>
      <c r="N3101">
        <v>1</v>
      </c>
      <c r="O3101" t="s">
        <v>141</v>
      </c>
      <c r="P3101" s="1">
        <v>45697</v>
      </c>
      <c r="Q3101" s="1">
        <v>45760</v>
      </c>
      <c r="R3101">
        <v>1897</v>
      </c>
      <c r="S3101" s="4">
        <v>8.6</v>
      </c>
      <c r="T3101" t="s">
        <v>47</v>
      </c>
    </row>
    <row r="3102" spans="1:20" x14ac:dyDescent="0.35">
      <c r="A3102" t="s">
        <v>6275</v>
      </c>
      <c r="B3102" s="5" t="s">
        <v>28801</v>
      </c>
      <c r="C3102" s="6">
        <v>51801</v>
      </c>
      <c r="D3102" t="s">
        <v>74</v>
      </c>
      <c r="E3102">
        <v>64751</v>
      </c>
      <c r="F3102" s="5" t="s">
        <v>58</v>
      </c>
      <c r="G3102" s="5" t="s">
        <v>42</v>
      </c>
      <c r="H3102" s="5" t="s">
        <v>75</v>
      </c>
      <c r="I3102" t="s">
        <v>44</v>
      </c>
      <c r="J3102" t="s">
        <v>75</v>
      </c>
      <c r="K3102">
        <v>0</v>
      </c>
      <c r="L3102" s="5" t="s">
        <v>6276</v>
      </c>
      <c r="M3102" s="5" t="s">
        <v>54</v>
      </c>
      <c r="N3102">
        <v>1</v>
      </c>
      <c r="O3102" t="s">
        <v>88</v>
      </c>
      <c r="P3102" s="1">
        <v>45367</v>
      </c>
      <c r="Q3102" s="1">
        <v>45395</v>
      </c>
      <c r="R3102">
        <v>1014</v>
      </c>
      <c r="S3102" s="4">
        <v>8.8000000000000007</v>
      </c>
      <c r="T3102" t="s">
        <v>210</v>
      </c>
    </row>
    <row r="3103" spans="1:20" x14ac:dyDescent="0.35">
      <c r="A3103" t="s">
        <v>6277</v>
      </c>
      <c r="B3103" s="5" t="s">
        <v>28801</v>
      </c>
      <c r="C3103" s="6">
        <v>110654</v>
      </c>
      <c r="D3103" t="s">
        <v>65</v>
      </c>
      <c r="E3103">
        <v>143850</v>
      </c>
      <c r="F3103" s="5" t="s">
        <v>50</v>
      </c>
      <c r="G3103" s="5" t="s">
        <v>24</v>
      </c>
      <c r="H3103" s="5" t="s">
        <v>67</v>
      </c>
      <c r="I3103" t="s">
        <v>26</v>
      </c>
      <c r="J3103" t="s">
        <v>67</v>
      </c>
      <c r="K3103">
        <v>0</v>
      </c>
      <c r="L3103" s="5" t="s">
        <v>6278</v>
      </c>
      <c r="M3103" s="5" t="s">
        <v>28</v>
      </c>
      <c r="N3103">
        <v>4</v>
      </c>
      <c r="O3103" t="s">
        <v>71</v>
      </c>
      <c r="P3103" s="1">
        <v>45504</v>
      </c>
      <c r="Q3103" s="1">
        <v>45539</v>
      </c>
      <c r="R3103">
        <v>1544</v>
      </c>
      <c r="S3103" s="4">
        <v>7.4</v>
      </c>
      <c r="T3103" t="s">
        <v>55</v>
      </c>
    </row>
    <row r="3104" spans="1:20" x14ac:dyDescent="0.35">
      <c r="A3104" t="s">
        <v>6279</v>
      </c>
      <c r="B3104" s="5" t="s">
        <v>21</v>
      </c>
      <c r="C3104" s="6">
        <v>123362</v>
      </c>
      <c r="D3104" t="s">
        <v>22</v>
      </c>
      <c r="E3104">
        <v>123362</v>
      </c>
      <c r="F3104" s="5" t="s">
        <v>66</v>
      </c>
      <c r="G3104" s="5" t="s">
        <v>42</v>
      </c>
      <c r="H3104" s="5" t="s">
        <v>191</v>
      </c>
      <c r="I3104" t="s">
        <v>44</v>
      </c>
      <c r="J3104" t="s">
        <v>191</v>
      </c>
      <c r="K3104">
        <v>0</v>
      </c>
      <c r="L3104" s="5" t="s">
        <v>6280</v>
      </c>
      <c r="M3104" s="5" t="s">
        <v>54</v>
      </c>
      <c r="N3104">
        <v>8</v>
      </c>
      <c r="O3104" t="s">
        <v>135</v>
      </c>
      <c r="P3104" s="1">
        <v>45374</v>
      </c>
      <c r="Q3104" s="1">
        <v>45420</v>
      </c>
      <c r="R3104">
        <v>1021</v>
      </c>
      <c r="S3104" s="4">
        <v>6.9</v>
      </c>
      <c r="T3104" t="s">
        <v>153</v>
      </c>
    </row>
    <row r="3105" spans="1:20" x14ac:dyDescent="0.35">
      <c r="A3105" t="s">
        <v>6281</v>
      </c>
      <c r="B3105" s="5" t="s">
        <v>105</v>
      </c>
      <c r="C3105" s="6">
        <v>66961</v>
      </c>
      <c r="D3105" t="s">
        <v>22</v>
      </c>
      <c r="E3105">
        <v>66961</v>
      </c>
      <c r="F3105" s="5" t="s">
        <v>50</v>
      </c>
      <c r="G3105" s="5" t="s">
        <v>59</v>
      </c>
      <c r="H3105" s="5" t="s">
        <v>165</v>
      </c>
      <c r="I3105" t="s">
        <v>26</v>
      </c>
      <c r="J3105" t="s">
        <v>165</v>
      </c>
      <c r="K3105">
        <v>100</v>
      </c>
      <c r="L3105" s="5" t="s">
        <v>6282</v>
      </c>
      <c r="M3105" s="5" t="s">
        <v>54</v>
      </c>
      <c r="N3105">
        <v>3</v>
      </c>
      <c r="O3105" t="s">
        <v>167</v>
      </c>
      <c r="P3105" s="1">
        <v>45619</v>
      </c>
      <c r="Q3105" s="1">
        <v>45661</v>
      </c>
      <c r="R3105">
        <v>960</v>
      </c>
      <c r="S3105" s="4">
        <v>7.7</v>
      </c>
      <c r="T3105" t="s">
        <v>103</v>
      </c>
    </row>
    <row r="3106" spans="1:20" x14ac:dyDescent="0.35">
      <c r="A3106" t="s">
        <v>6283</v>
      </c>
      <c r="B3106" s="5" t="s">
        <v>179</v>
      </c>
      <c r="C3106" s="6">
        <v>96935</v>
      </c>
      <c r="D3106" t="s">
        <v>22</v>
      </c>
      <c r="E3106">
        <v>96935</v>
      </c>
      <c r="F3106" s="5" t="s">
        <v>50</v>
      </c>
      <c r="G3106" s="5" t="s">
        <v>51</v>
      </c>
      <c r="H3106" s="5" t="s">
        <v>97</v>
      </c>
      <c r="I3106" t="s">
        <v>44</v>
      </c>
      <c r="J3106" t="s">
        <v>165</v>
      </c>
      <c r="K3106">
        <v>50</v>
      </c>
      <c r="L3106" s="5" t="s">
        <v>6284</v>
      </c>
      <c r="M3106" s="5" t="s">
        <v>54</v>
      </c>
      <c r="N3106">
        <v>2</v>
      </c>
      <c r="O3106" t="s">
        <v>131</v>
      </c>
      <c r="P3106" s="1">
        <v>45384</v>
      </c>
      <c r="Q3106" s="1">
        <v>45429</v>
      </c>
      <c r="R3106">
        <v>597</v>
      </c>
      <c r="S3106" s="4">
        <v>9.4</v>
      </c>
      <c r="T3106" t="s">
        <v>95</v>
      </c>
    </row>
    <row r="3107" spans="1:20" x14ac:dyDescent="0.35">
      <c r="A3107" t="s">
        <v>6285</v>
      </c>
      <c r="B3107" s="5" t="s">
        <v>217</v>
      </c>
      <c r="C3107" s="6">
        <v>165702</v>
      </c>
      <c r="D3107" t="s">
        <v>33</v>
      </c>
      <c r="E3107">
        <v>18227220</v>
      </c>
      <c r="F3107" s="5" t="s">
        <v>23</v>
      </c>
      <c r="G3107" s="5" t="s">
        <v>24</v>
      </c>
      <c r="H3107" s="5" t="s">
        <v>34</v>
      </c>
      <c r="I3107" t="s">
        <v>35</v>
      </c>
      <c r="J3107" t="s">
        <v>34</v>
      </c>
      <c r="K3107">
        <v>50</v>
      </c>
      <c r="L3107" s="5" t="s">
        <v>6286</v>
      </c>
      <c r="M3107" s="5" t="s">
        <v>70</v>
      </c>
      <c r="N3107">
        <v>12</v>
      </c>
      <c r="O3107" t="s">
        <v>167</v>
      </c>
      <c r="P3107" s="1">
        <v>45517</v>
      </c>
      <c r="Q3107" s="1">
        <v>45536</v>
      </c>
      <c r="R3107">
        <v>1511</v>
      </c>
      <c r="S3107" s="4">
        <v>5.4</v>
      </c>
      <c r="T3107" t="s">
        <v>108</v>
      </c>
    </row>
    <row r="3108" spans="1:20" x14ac:dyDescent="0.35">
      <c r="A3108" t="s">
        <v>6287</v>
      </c>
      <c r="B3108" s="5" t="s">
        <v>49</v>
      </c>
      <c r="C3108" s="6">
        <v>102570</v>
      </c>
      <c r="D3108" t="s">
        <v>120</v>
      </c>
      <c r="E3108">
        <v>92313</v>
      </c>
      <c r="F3108" s="5" t="s">
        <v>50</v>
      </c>
      <c r="G3108" s="5" t="s">
        <v>24</v>
      </c>
      <c r="H3108" s="5" t="s">
        <v>121</v>
      </c>
      <c r="I3108" t="s">
        <v>26</v>
      </c>
      <c r="J3108" t="s">
        <v>121</v>
      </c>
      <c r="K3108">
        <v>0</v>
      </c>
      <c r="L3108" s="5" t="s">
        <v>6288</v>
      </c>
      <c r="M3108" s="5" t="s">
        <v>70</v>
      </c>
      <c r="N3108">
        <v>4</v>
      </c>
      <c r="O3108" t="s">
        <v>112</v>
      </c>
      <c r="P3108" s="1">
        <v>45611</v>
      </c>
      <c r="Q3108" s="1">
        <v>45653</v>
      </c>
      <c r="R3108">
        <v>2061</v>
      </c>
      <c r="S3108" s="4">
        <v>7</v>
      </c>
      <c r="T3108" t="s">
        <v>55</v>
      </c>
    </row>
    <row r="3109" spans="1:20" x14ac:dyDescent="0.35">
      <c r="A3109" t="s">
        <v>6289</v>
      </c>
      <c r="B3109" s="5" t="s">
        <v>105</v>
      </c>
      <c r="C3109" s="6">
        <v>31054</v>
      </c>
      <c r="D3109" t="s">
        <v>22</v>
      </c>
      <c r="E3109">
        <v>31054</v>
      </c>
      <c r="F3109" s="5" t="s">
        <v>50</v>
      </c>
      <c r="G3109" s="5" t="s">
        <v>42</v>
      </c>
      <c r="H3109" s="5" t="s">
        <v>116</v>
      </c>
      <c r="I3109" t="s">
        <v>44</v>
      </c>
      <c r="J3109" t="s">
        <v>116</v>
      </c>
      <c r="K3109">
        <v>50</v>
      </c>
      <c r="L3109" s="5" t="s">
        <v>6290</v>
      </c>
      <c r="M3109" s="5" t="s">
        <v>54</v>
      </c>
      <c r="N3109">
        <v>4</v>
      </c>
      <c r="O3109" t="s">
        <v>88</v>
      </c>
      <c r="P3109" s="1">
        <v>45753</v>
      </c>
      <c r="Q3109" s="1">
        <v>45782</v>
      </c>
      <c r="R3109">
        <v>716</v>
      </c>
      <c r="S3109" s="4">
        <v>5.4</v>
      </c>
      <c r="T3109" t="s">
        <v>55</v>
      </c>
    </row>
    <row r="3110" spans="1:20" x14ac:dyDescent="0.35">
      <c r="A3110" t="s">
        <v>6291</v>
      </c>
      <c r="B3110" s="5" t="s">
        <v>28801</v>
      </c>
      <c r="C3110" s="6">
        <v>26978</v>
      </c>
      <c r="D3110" t="s">
        <v>22</v>
      </c>
      <c r="E3110">
        <v>26978</v>
      </c>
      <c r="F3110" s="5" t="s">
        <v>58</v>
      </c>
      <c r="G3110" s="5" t="s">
        <v>42</v>
      </c>
      <c r="H3110" s="5" t="s">
        <v>157</v>
      </c>
      <c r="I3110" t="s">
        <v>26</v>
      </c>
      <c r="J3110" t="s">
        <v>157</v>
      </c>
      <c r="K3110">
        <v>0</v>
      </c>
      <c r="L3110" s="5" t="s">
        <v>6292</v>
      </c>
      <c r="M3110" s="5" t="s">
        <v>37</v>
      </c>
      <c r="N3110">
        <v>1</v>
      </c>
      <c r="O3110" t="s">
        <v>112</v>
      </c>
      <c r="P3110" s="1">
        <v>45648</v>
      </c>
      <c r="Q3110" s="1">
        <v>45687</v>
      </c>
      <c r="R3110">
        <v>2254</v>
      </c>
      <c r="S3110" s="4">
        <v>5.5</v>
      </c>
      <c r="T3110" t="s">
        <v>136</v>
      </c>
    </row>
    <row r="3111" spans="1:20" x14ac:dyDescent="0.35">
      <c r="A3111" t="s">
        <v>6293</v>
      </c>
      <c r="B3111" s="5" t="s">
        <v>91</v>
      </c>
      <c r="C3111" s="6">
        <v>45155</v>
      </c>
      <c r="D3111" t="s">
        <v>22</v>
      </c>
      <c r="E3111">
        <v>45155</v>
      </c>
      <c r="F3111" s="5" t="s">
        <v>66</v>
      </c>
      <c r="G3111" s="5" t="s">
        <v>59</v>
      </c>
      <c r="H3111" s="5" t="s">
        <v>157</v>
      </c>
      <c r="I3111" t="s">
        <v>44</v>
      </c>
      <c r="J3111" t="s">
        <v>157</v>
      </c>
      <c r="K3111">
        <v>50</v>
      </c>
      <c r="L3111" s="5" t="s">
        <v>6294</v>
      </c>
      <c r="M3111" s="5" t="s">
        <v>70</v>
      </c>
      <c r="N3111">
        <v>5</v>
      </c>
      <c r="O3111" t="s">
        <v>78</v>
      </c>
      <c r="P3111" s="1">
        <v>45385</v>
      </c>
      <c r="Q3111" s="1">
        <v>45419</v>
      </c>
      <c r="R3111">
        <v>582</v>
      </c>
      <c r="S3111" s="4">
        <v>9.1999999999999993</v>
      </c>
      <c r="T3111" t="s">
        <v>210</v>
      </c>
    </row>
    <row r="3112" spans="1:20" x14ac:dyDescent="0.35">
      <c r="A3112" t="s">
        <v>6295</v>
      </c>
      <c r="B3112" s="5" t="s">
        <v>100</v>
      </c>
      <c r="C3112" s="6">
        <v>84059</v>
      </c>
      <c r="D3112" t="s">
        <v>22</v>
      </c>
      <c r="E3112">
        <v>84059</v>
      </c>
      <c r="F3112" s="5" t="s">
        <v>50</v>
      </c>
      <c r="G3112" s="5" t="s">
        <v>51</v>
      </c>
      <c r="H3112" s="5" t="s">
        <v>101</v>
      </c>
      <c r="I3112" t="s">
        <v>44</v>
      </c>
      <c r="J3112" t="s">
        <v>101</v>
      </c>
      <c r="K3112">
        <v>50</v>
      </c>
      <c r="L3112" s="5" t="s">
        <v>6296</v>
      </c>
      <c r="M3112" s="5" t="s">
        <v>37</v>
      </c>
      <c r="N3112">
        <v>4</v>
      </c>
      <c r="O3112" t="s">
        <v>172</v>
      </c>
      <c r="P3112" s="1">
        <v>45466</v>
      </c>
      <c r="Q3112" s="1">
        <v>45482</v>
      </c>
      <c r="R3112">
        <v>1520</v>
      </c>
      <c r="S3112" s="4">
        <v>9.1</v>
      </c>
      <c r="T3112" t="s">
        <v>153</v>
      </c>
    </row>
    <row r="3113" spans="1:20" x14ac:dyDescent="0.35">
      <c r="A3113" t="s">
        <v>6297</v>
      </c>
      <c r="B3113" s="5" t="s">
        <v>28799</v>
      </c>
      <c r="C3113" s="6">
        <v>66866</v>
      </c>
      <c r="D3113" t="s">
        <v>22</v>
      </c>
      <c r="E3113">
        <v>66866</v>
      </c>
      <c r="F3113" s="5" t="s">
        <v>23</v>
      </c>
      <c r="G3113" s="5" t="s">
        <v>59</v>
      </c>
      <c r="H3113" s="5" t="s">
        <v>116</v>
      </c>
      <c r="I3113" t="s">
        <v>35</v>
      </c>
      <c r="J3113" t="s">
        <v>116</v>
      </c>
      <c r="K3113">
        <v>0</v>
      </c>
      <c r="L3113" s="5" t="s">
        <v>6298</v>
      </c>
      <c r="M3113" s="5" t="s">
        <v>70</v>
      </c>
      <c r="N3113">
        <v>13</v>
      </c>
      <c r="O3113" t="s">
        <v>29</v>
      </c>
      <c r="P3113" s="1">
        <v>45513</v>
      </c>
      <c r="Q3113" s="1">
        <v>45564</v>
      </c>
      <c r="R3113">
        <v>2158</v>
      </c>
      <c r="S3113" s="4">
        <v>9.9</v>
      </c>
      <c r="T3113" t="s">
        <v>38</v>
      </c>
    </row>
    <row r="3114" spans="1:20" x14ac:dyDescent="0.35">
      <c r="A3114" t="s">
        <v>6299</v>
      </c>
      <c r="B3114" s="5" t="s">
        <v>28801</v>
      </c>
      <c r="C3114" s="6">
        <v>56427</v>
      </c>
      <c r="D3114" t="s">
        <v>22</v>
      </c>
      <c r="E3114">
        <v>56427</v>
      </c>
      <c r="F3114" s="5" t="s">
        <v>58</v>
      </c>
      <c r="G3114" s="5" t="s">
        <v>42</v>
      </c>
      <c r="H3114" s="5" t="s">
        <v>129</v>
      </c>
      <c r="I3114" t="s">
        <v>26</v>
      </c>
      <c r="J3114" t="s">
        <v>110</v>
      </c>
      <c r="K3114">
        <v>0</v>
      </c>
      <c r="L3114" s="5" t="s">
        <v>6300</v>
      </c>
      <c r="M3114" s="5" t="s">
        <v>28</v>
      </c>
      <c r="N3114">
        <v>0</v>
      </c>
      <c r="O3114" t="s">
        <v>147</v>
      </c>
      <c r="P3114" s="1">
        <v>45645</v>
      </c>
      <c r="Q3114" s="1">
        <v>45693</v>
      </c>
      <c r="R3114">
        <v>568</v>
      </c>
      <c r="S3114" s="4">
        <v>8.4</v>
      </c>
      <c r="T3114" t="s">
        <v>108</v>
      </c>
    </row>
    <row r="3115" spans="1:20" x14ac:dyDescent="0.35">
      <c r="A3115" t="s">
        <v>6301</v>
      </c>
      <c r="B3115" s="5" t="s">
        <v>105</v>
      </c>
      <c r="C3115" s="6">
        <v>91432</v>
      </c>
      <c r="D3115" t="s">
        <v>22</v>
      </c>
      <c r="E3115">
        <v>91432</v>
      </c>
      <c r="F3115" s="5" t="s">
        <v>50</v>
      </c>
      <c r="G3115" s="5" t="s">
        <v>51</v>
      </c>
      <c r="H3115" s="5" t="s">
        <v>191</v>
      </c>
      <c r="I3115" t="s">
        <v>35</v>
      </c>
      <c r="J3115" t="s">
        <v>426</v>
      </c>
      <c r="K3115">
        <v>50</v>
      </c>
      <c r="L3115" s="5" t="s">
        <v>6302</v>
      </c>
      <c r="M3115" s="5" t="s">
        <v>54</v>
      </c>
      <c r="N3115">
        <v>3</v>
      </c>
      <c r="O3115" t="s">
        <v>112</v>
      </c>
      <c r="P3115" s="1">
        <v>45300</v>
      </c>
      <c r="Q3115" s="1">
        <v>45370</v>
      </c>
      <c r="R3115">
        <v>958</v>
      </c>
      <c r="S3115" s="4">
        <v>7.4</v>
      </c>
      <c r="T3115" t="s">
        <v>79</v>
      </c>
    </row>
    <row r="3116" spans="1:20" x14ac:dyDescent="0.35">
      <c r="A3116" t="s">
        <v>6303</v>
      </c>
      <c r="B3116" s="5" t="s">
        <v>145</v>
      </c>
      <c r="C3116" s="6">
        <v>117486</v>
      </c>
      <c r="D3116" t="s">
        <v>41</v>
      </c>
      <c r="E3116">
        <v>99863</v>
      </c>
      <c r="F3116" s="5" t="s">
        <v>66</v>
      </c>
      <c r="G3116" s="5" t="s">
        <v>51</v>
      </c>
      <c r="H3116" s="5" t="s">
        <v>60</v>
      </c>
      <c r="I3116" t="s">
        <v>35</v>
      </c>
      <c r="J3116" t="s">
        <v>60</v>
      </c>
      <c r="K3116">
        <v>50</v>
      </c>
      <c r="L3116" s="5" t="s">
        <v>6304</v>
      </c>
      <c r="M3116" s="5" t="s">
        <v>54</v>
      </c>
      <c r="N3116">
        <v>9</v>
      </c>
      <c r="O3116" t="s">
        <v>46</v>
      </c>
      <c r="P3116" s="1">
        <v>45706</v>
      </c>
      <c r="Q3116" s="1">
        <v>45760</v>
      </c>
      <c r="R3116">
        <v>1430</v>
      </c>
      <c r="S3116" s="4">
        <v>6.9</v>
      </c>
      <c r="T3116" t="s">
        <v>277</v>
      </c>
    </row>
    <row r="3117" spans="1:20" x14ac:dyDescent="0.35">
      <c r="A3117" t="s">
        <v>6305</v>
      </c>
      <c r="B3117" s="5" t="s">
        <v>145</v>
      </c>
      <c r="C3117" s="6">
        <v>85568</v>
      </c>
      <c r="D3117" t="s">
        <v>22</v>
      </c>
      <c r="E3117">
        <v>85568</v>
      </c>
      <c r="F3117" s="5" t="s">
        <v>50</v>
      </c>
      <c r="G3117" s="5" t="s">
        <v>42</v>
      </c>
      <c r="H3117" s="5" t="s">
        <v>52</v>
      </c>
      <c r="I3117" t="s">
        <v>26</v>
      </c>
      <c r="J3117" t="s">
        <v>25</v>
      </c>
      <c r="K3117">
        <v>0</v>
      </c>
      <c r="L3117" s="5" t="s">
        <v>6306</v>
      </c>
      <c r="M3117" s="5" t="s">
        <v>54</v>
      </c>
      <c r="N3117">
        <v>2</v>
      </c>
      <c r="O3117" t="s">
        <v>62</v>
      </c>
      <c r="P3117" s="1">
        <v>45758</v>
      </c>
      <c r="Q3117" s="1">
        <v>45825</v>
      </c>
      <c r="R3117">
        <v>538</v>
      </c>
      <c r="S3117" s="4">
        <v>9.6999999999999993</v>
      </c>
      <c r="T3117" t="s">
        <v>55</v>
      </c>
    </row>
    <row r="3118" spans="1:20" x14ac:dyDescent="0.35">
      <c r="A3118" t="s">
        <v>6307</v>
      </c>
      <c r="B3118" s="5" t="s">
        <v>145</v>
      </c>
      <c r="C3118" s="6">
        <v>308132</v>
      </c>
      <c r="D3118" t="s">
        <v>41</v>
      </c>
      <c r="E3118">
        <v>261912</v>
      </c>
      <c r="F3118" s="5" t="s">
        <v>23</v>
      </c>
      <c r="G3118" s="5" t="s">
        <v>51</v>
      </c>
      <c r="H3118" s="5" t="s">
        <v>126</v>
      </c>
      <c r="I3118" t="s">
        <v>35</v>
      </c>
      <c r="J3118" t="s">
        <v>116</v>
      </c>
      <c r="K3118">
        <v>0</v>
      </c>
      <c r="L3118" s="5" t="s">
        <v>6308</v>
      </c>
      <c r="M3118" s="5" t="s">
        <v>28</v>
      </c>
      <c r="N3118">
        <v>19</v>
      </c>
      <c r="O3118" t="s">
        <v>167</v>
      </c>
      <c r="P3118" s="1">
        <v>45751</v>
      </c>
      <c r="Q3118" s="1">
        <v>45801</v>
      </c>
      <c r="R3118">
        <v>991</v>
      </c>
      <c r="S3118" s="4">
        <v>7.7</v>
      </c>
      <c r="T3118" t="s">
        <v>153</v>
      </c>
    </row>
    <row r="3119" spans="1:20" x14ac:dyDescent="0.35">
      <c r="A3119" t="s">
        <v>6309</v>
      </c>
      <c r="B3119" s="5" t="s">
        <v>32</v>
      </c>
      <c r="C3119" s="6">
        <v>262758</v>
      </c>
      <c r="D3119" t="s">
        <v>65</v>
      </c>
      <c r="E3119">
        <v>341585</v>
      </c>
      <c r="F3119" s="5" t="s">
        <v>23</v>
      </c>
      <c r="G3119" s="5" t="s">
        <v>51</v>
      </c>
      <c r="H3119" s="5" t="s">
        <v>67</v>
      </c>
      <c r="I3119" t="s">
        <v>26</v>
      </c>
      <c r="J3119" t="s">
        <v>67</v>
      </c>
      <c r="K3119">
        <v>100</v>
      </c>
      <c r="L3119" s="5" t="s">
        <v>6310</v>
      </c>
      <c r="M3119" s="5" t="s">
        <v>70</v>
      </c>
      <c r="N3119">
        <v>19</v>
      </c>
      <c r="O3119" t="s">
        <v>29</v>
      </c>
      <c r="P3119" s="1">
        <v>45535</v>
      </c>
      <c r="Q3119" s="1">
        <v>45557</v>
      </c>
      <c r="R3119">
        <v>1556</v>
      </c>
      <c r="S3119" s="4">
        <v>7.2</v>
      </c>
      <c r="T3119" t="s">
        <v>108</v>
      </c>
    </row>
    <row r="3120" spans="1:20" x14ac:dyDescent="0.35">
      <c r="A3120" t="s">
        <v>6311</v>
      </c>
      <c r="B3120" s="5" t="s">
        <v>105</v>
      </c>
      <c r="C3120" s="6">
        <v>61958</v>
      </c>
      <c r="D3120" t="s">
        <v>22</v>
      </c>
      <c r="E3120">
        <v>61958</v>
      </c>
      <c r="F3120" s="5" t="s">
        <v>23</v>
      </c>
      <c r="G3120" s="5" t="s">
        <v>51</v>
      </c>
      <c r="H3120" s="5" t="s">
        <v>116</v>
      </c>
      <c r="I3120" t="s">
        <v>26</v>
      </c>
      <c r="J3120" t="s">
        <v>75</v>
      </c>
      <c r="K3120">
        <v>50</v>
      </c>
      <c r="L3120" s="5" t="s">
        <v>6312</v>
      </c>
      <c r="M3120" s="5" t="s">
        <v>70</v>
      </c>
      <c r="N3120">
        <v>12</v>
      </c>
      <c r="O3120" t="s">
        <v>78</v>
      </c>
      <c r="P3120" s="1">
        <v>45588</v>
      </c>
      <c r="Q3120" s="1">
        <v>45653</v>
      </c>
      <c r="R3120">
        <v>1245</v>
      </c>
      <c r="S3120" s="4">
        <v>8.3000000000000007</v>
      </c>
      <c r="T3120" t="s">
        <v>277</v>
      </c>
    </row>
    <row r="3121" spans="1:20" x14ac:dyDescent="0.35">
      <c r="A3121" t="s">
        <v>6313</v>
      </c>
      <c r="B3121" s="5" t="s">
        <v>40</v>
      </c>
      <c r="C3121" s="6">
        <v>116493</v>
      </c>
      <c r="D3121" t="s">
        <v>22</v>
      </c>
      <c r="E3121">
        <v>116493</v>
      </c>
      <c r="F3121" s="5" t="s">
        <v>66</v>
      </c>
      <c r="G3121" s="5" t="s">
        <v>51</v>
      </c>
      <c r="H3121" s="5" t="s">
        <v>129</v>
      </c>
      <c r="I3121" t="s">
        <v>26</v>
      </c>
      <c r="J3121" t="s">
        <v>629</v>
      </c>
      <c r="K3121">
        <v>0</v>
      </c>
      <c r="L3121" s="5" t="s">
        <v>6314</v>
      </c>
      <c r="M3121" s="5" t="s">
        <v>54</v>
      </c>
      <c r="N3121">
        <v>8</v>
      </c>
      <c r="O3121" t="s">
        <v>29</v>
      </c>
      <c r="P3121" s="1">
        <v>45442</v>
      </c>
      <c r="Q3121" s="1">
        <v>45486</v>
      </c>
      <c r="R3121">
        <v>2110</v>
      </c>
      <c r="S3121" s="4">
        <v>5.0999999999999996</v>
      </c>
      <c r="T3121" t="s">
        <v>30</v>
      </c>
    </row>
    <row r="3122" spans="1:20" x14ac:dyDescent="0.35">
      <c r="A3122" t="s">
        <v>6315</v>
      </c>
      <c r="B3122" s="5" t="s">
        <v>91</v>
      </c>
      <c r="C3122" s="6">
        <v>174253</v>
      </c>
      <c r="D3122" t="s">
        <v>65</v>
      </c>
      <c r="E3122">
        <v>226529</v>
      </c>
      <c r="F3122" s="5" t="s">
        <v>23</v>
      </c>
      <c r="G3122" s="5" t="s">
        <v>59</v>
      </c>
      <c r="H3122" s="5" t="s">
        <v>67</v>
      </c>
      <c r="I3122" t="s">
        <v>44</v>
      </c>
      <c r="J3122" t="s">
        <v>67</v>
      </c>
      <c r="K3122">
        <v>100</v>
      </c>
      <c r="L3122" s="5" t="s">
        <v>6316</v>
      </c>
      <c r="M3122" s="5" t="s">
        <v>37</v>
      </c>
      <c r="N3122">
        <v>14</v>
      </c>
      <c r="O3122" t="s">
        <v>131</v>
      </c>
      <c r="P3122" s="1">
        <v>45749</v>
      </c>
      <c r="Q3122" s="1">
        <v>45763</v>
      </c>
      <c r="R3122">
        <v>783</v>
      </c>
      <c r="S3122" s="4">
        <v>5.7</v>
      </c>
      <c r="T3122" t="s">
        <v>243</v>
      </c>
    </row>
    <row r="3123" spans="1:20" x14ac:dyDescent="0.35">
      <c r="A3123" t="s">
        <v>6317</v>
      </c>
      <c r="B3123" s="5" t="s">
        <v>28802</v>
      </c>
      <c r="C3123" s="6">
        <v>133772</v>
      </c>
      <c r="D3123" t="s">
        <v>22</v>
      </c>
      <c r="E3123">
        <v>133772</v>
      </c>
      <c r="F3123" s="5" t="s">
        <v>66</v>
      </c>
      <c r="G3123" s="5" t="s">
        <v>24</v>
      </c>
      <c r="H3123" s="5" t="s">
        <v>101</v>
      </c>
      <c r="I3123" t="s">
        <v>44</v>
      </c>
      <c r="J3123" t="s">
        <v>101</v>
      </c>
      <c r="K3123">
        <v>50</v>
      </c>
      <c r="L3123" s="5" t="s">
        <v>6318</v>
      </c>
      <c r="M3123" s="5" t="s">
        <v>37</v>
      </c>
      <c r="N3123">
        <v>7</v>
      </c>
      <c r="O3123" t="s">
        <v>147</v>
      </c>
      <c r="P3123" s="1">
        <v>45401</v>
      </c>
      <c r="Q3123" s="1">
        <v>45416</v>
      </c>
      <c r="R3123">
        <v>1741</v>
      </c>
      <c r="S3123" s="4">
        <v>7.8</v>
      </c>
      <c r="T3123" t="s">
        <v>210</v>
      </c>
    </row>
    <row r="3124" spans="1:20" x14ac:dyDescent="0.35">
      <c r="A3124" t="s">
        <v>6319</v>
      </c>
      <c r="B3124" s="5" t="s">
        <v>91</v>
      </c>
      <c r="C3124" s="6">
        <v>183867</v>
      </c>
      <c r="D3124" t="s">
        <v>22</v>
      </c>
      <c r="E3124">
        <v>183867</v>
      </c>
      <c r="F3124" s="5" t="s">
        <v>23</v>
      </c>
      <c r="G3124" s="5" t="s">
        <v>59</v>
      </c>
      <c r="H3124" s="5" t="s">
        <v>191</v>
      </c>
      <c r="I3124" t="s">
        <v>35</v>
      </c>
      <c r="J3124" t="s">
        <v>191</v>
      </c>
      <c r="K3124">
        <v>0</v>
      </c>
      <c r="L3124" s="5" t="s">
        <v>6320</v>
      </c>
      <c r="M3124" s="5" t="s">
        <v>54</v>
      </c>
      <c r="N3124">
        <v>15</v>
      </c>
      <c r="O3124" t="s">
        <v>172</v>
      </c>
      <c r="P3124" s="1">
        <v>45570</v>
      </c>
      <c r="Q3124" s="1">
        <v>45634</v>
      </c>
      <c r="R3124">
        <v>1829</v>
      </c>
      <c r="S3124" s="4">
        <v>6.4</v>
      </c>
      <c r="T3124" t="s">
        <v>63</v>
      </c>
    </row>
    <row r="3125" spans="1:20" x14ac:dyDescent="0.35">
      <c r="A3125" t="s">
        <v>6321</v>
      </c>
      <c r="B3125" s="5" t="s">
        <v>174</v>
      </c>
      <c r="C3125" s="6">
        <v>100550</v>
      </c>
      <c r="D3125" t="s">
        <v>33</v>
      </c>
      <c r="E3125">
        <v>11060500</v>
      </c>
      <c r="F3125" s="5" t="s">
        <v>50</v>
      </c>
      <c r="G3125" s="5" t="s">
        <v>51</v>
      </c>
      <c r="H3125" s="5" t="s">
        <v>34</v>
      </c>
      <c r="I3125" t="s">
        <v>35</v>
      </c>
      <c r="J3125" t="s">
        <v>34</v>
      </c>
      <c r="K3125">
        <v>100</v>
      </c>
      <c r="L3125" s="5" t="s">
        <v>6322</v>
      </c>
      <c r="M3125" s="5" t="s">
        <v>28</v>
      </c>
      <c r="N3125">
        <v>3</v>
      </c>
      <c r="O3125" t="s">
        <v>29</v>
      </c>
      <c r="P3125" s="1">
        <v>45716</v>
      </c>
      <c r="Q3125" s="1">
        <v>45762</v>
      </c>
      <c r="R3125">
        <v>842</v>
      </c>
      <c r="S3125" s="4">
        <v>6.9</v>
      </c>
      <c r="T3125" t="s">
        <v>277</v>
      </c>
    </row>
    <row r="3126" spans="1:20" x14ac:dyDescent="0.35">
      <c r="A3126" t="s">
        <v>6323</v>
      </c>
      <c r="B3126" s="5" t="s">
        <v>40</v>
      </c>
      <c r="C3126" s="6">
        <v>209570</v>
      </c>
      <c r="D3126" t="s">
        <v>41</v>
      </c>
      <c r="E3126">
        <v>178135</v>
      </c>
      <c r="F3126" s="5" t="s">
        <v>23</v>
      </c>
      <c r="G3126" s="5" t="s">
        <v>59</v>
      </c>
      <c r="H3126" s="5" t="s">
        <v>151</v>
      </c>
      <c r="I3126" t="s">
        <v>26</v>
      </c>
      <c r="J3126" t="s">
        <v>151</v>
      </c>
      <c r="K3126">
        <v>100</v>
      </c>
      <c r="L3126" s="5" t="s">
        <v>4747</v>
      </c>
      <c r="M3126" s="5" t="s">
        <v>28</v>
      </c>
      <c r="N3126">
        <v>10</v>
      </c>
      <c r="O3126" t="s">
        <v>107</v>
      </c>
      <c r="P3126" s="1">
        <v>45661</v>
      </c>
      <c r="Q3126" s="1">
        <v>45724</v>
      </c>
      <c r="R3126">
        <v>1946</v>
      </c>
      <c r="S3126" s="4">
        <v>6.3</v>
      </c>
      <c r="T3126" t="s">
        <v>55</v>
      </c>
    </row>
    <row r="3127" spans="1:20" x14ac:dyDescent="0.35">
      <c r="A3127" t="s">
        <v>6324</v>
      </c>
      <c r="B3127" s="5" t="s">
        <v>28800</v>
      </c>
      <c r="C3127" s="6">
        <v>27770</v>
      </c>
      <c r="D3127" t="s">
        <v>22</v>
      </c>
      <c r="E3127">
        <v>27770</v>
      </c>
      <c r="F3127" s="5" t="s">
        <v>58</v>
      </c>
      <c r="G3127" s="5" t="s">
        <v>42</v>
      </c>
      <c r="H3127" s="5" t="s">
        <v>116</v>
      </c>
      <c r="I3127" t="s">
        <v>35</v>
      </c>
      <c r="J3127" t="s">
        <v>116</v>
      </c>
      <c r="K3127">
        <v>50</v>
      </c>
      <c r="L3127" s="5" t="s">
        <v>6325</v>
      </c>
      <c r="M3127" s="5" t="s">
        <v>54</v>
      </c>
      <c r="N3127">
        <v>0</v>
      </c>
      <c r="O3127" t="s">
        <v>172</v>
      </c>
      <c r="P3127" s="1">
        <v>45688</v>
      </c>
      <c r="Q3127" s="1">
        <v>45741</v>
      </c>
      <c r="R3127">
        <v>695</v>
      </c>
      <c r="S3127" s="4">
        <v>6.1</v>
      </c>
      <c r="T3127" t="s">
        <v>103</v>
      </c>
    </row>
    <row r="3128" spans="1:20" x14ac:dyDescent="0.35">
      <c r="A3128" t="s">
        <v>6326</v>
      </c>
      <c r="B3128" s="5" t="s">
        <v>32</v>
      </c>
      <c r="C3128" s="6">
        <v>239820</v>
      </c>
      <c r="D3128" t="s">
        <v>65</v>
      </c>
      <c r="E3128">
        <v>311766</v>
      </c>
      <c r="F3128" s="5" t="s">
        <v>23</v>
      </c>
      <c r="G3128" s="5" t="s">
        <v>24</v>
      </c>
      <c r="H3128" s="5" t="s">
        <v>67</v>
      </c>
      <c r="I3128" t="s">
        <v>26</v>
      </c>
      <c r="J3128" t="s">
        <v>67</v>
      </c>
      <c r="K3128">
        <v>100</v>
      </c>
      <c r="L3128" s="5" t="s">
        <v>6327</v>
      </c>
      <c r="M3128" s="5" t="s">
        <v>37</v>
      </c>
      <c r="N3128">
        <v>13</v>
      </c>
      <c r="O3128" t="s">
        <v>167</v>
      </c>
      <c r="P3128" s="1">
        <v>45394</v>
      </c>
      <c r="Q3128" s="1">
        <v>45444</v>
      </c>
      <c r="R3128">
        <v>1250</v>
      </c>
      <c r="S3128" s="4">
        <v>8.1999999999999993</v>
      </c>
      <c r="T3128" t="s">
        <v>153</v>
      </c>
    </row>
    <row r="3129" spans="1:20" x14ac:dyDescent="0.35">
      <c r="A3129" t="s">
        <v>6328</v>
      </c>
      <c r="B3129" s="5" t="s">
        <v>28800</v>
      </c>
      <c r="C3129" s="6">
        <v>90202</v>
      </c>
      <c r="D3129" t="s">
        <v>22</v>
      </c>
      <c r="E3129">
        <v>90202</v>
      </c>
      <c r="F3129" s="5" t="s">
        <v>58</v>
      </c>
      <c r="G3129" s="5" t="s">
        <v>51</v>
      </c>
      <c r="H3129" s="5" t="s">
        <v>129</v>
      </c>
      <c r="I3129" t="s">
        <v>35</v>
      </c>
      <c r="J3129" t="s">
        <v>129</v>
      </c>
      <c r="K3129">
        <v>50</v>
      </c>
      <c r="L3129" s="5" t="s">
        <v>6329</v>
      </c>
      <c r="M3129" s="5" t="s">
        <v>54</v>
      </c>
      <c r="N3129">
        <v>0</v>
      </c>
      <c r="O3129" t="s">
        <v>85</v>
      </c>
      <c r="P3129" s="1">
        <v>45672</v>
      </c>
      <c r="Q3129" s="1">
        <v>45732</v>
      </c>
      <c r="R3129">
        <v>1443</v>
      </c>
      <c r="S3129" s="4">
        <v>8.8000000000000007</v>
      </c>
      <c r="T3129" t="s">
        <v>89</v>
      </c>
    </row>
    <row r="3130" spans="1:20" x14ac:dyDescent="0.35">
      <c r="A3130" t="s">
        <v>6330</v>
      </c>
      <c r="B3130" s="5" t="s">
        <v>49</v>
      </c>
      <c r="C3130" s="6">
        <v>47313</v>
      </c>
      <c r="D3130" t="s">
        <v>41</v>
      </c>
      <c r="E3130">
        <v>40216</v>
      </c>
      <c r="F3130" s="5" t="s">
        <v>58</v>
      </c>
      <c r="G3130" s="5" t="s">
        <v>51</v>
      </c>
      <c r="H3130" s="5" t="s">
        <v>151</v>
      </c>
      <c r="I3130" t="s">
        <v>44</v>
      </c>
      <c r="J3130" t="s">
        <v>151</v>
      </c>
      <c r="K3130">
        <v>0</v>
      </c>
      <c r="L3130" s="5" t="s">
        <v>2044</v>
      </c>
      <c r="M3130" s="5" t="s">
        <v>70</v>
      </c>
      <c r="N3130">
        <v>0</v>
      </c>
      <c r="O3130" t="s">
        <v>85</v>
      </c>
      <c r="P3130" s="1">
        <v>45738</v>
      </c>
      <c r="Q3130" s="1">
        <v>45787</v>
      </c>
      <c r="R3130">
        <v>1996</v>
      </c>
      <c r="S3130" s="4">
        <v>7.4</v>
      </c>
      <c r="T3130" t="s">
        <v>118</v>
      </c>
    </row>
    <row r="3131" spans="1:20" x14ac:dyDescent="0.35">
      <c r="A3131" t="s">
        <v>6331</v>
      </c>
      <c r="B3131" s="5" t="s">
        <v>174</v>
      </c>
      <c r="C3131" s="6">
        <v>57899</v>
      </c>
      <c r="D3131" t="s">
        <v>22</v>
      </c>
      <c r="E3131">
        <v>57899</v>
      </c>
      <c r="F3131" s="5" t="s">
        <v>58</v>
      </c>
      <c r="G3131" s="5" t="s">
        <v>42</v>
      </c>
      <c r="H3131" s="5" t="s">
        <v>191</v>
      </c>
      <c r="I3131" t="s">
        <v>26</v>
      </c>
      <c r="J3131" t="s">
        <v>191</v>
      </c>
      <c r="K3131">
        <v>100</v>
      </c>
      <c r="L3131" s="5" t="s">
        <v>4729</v>
      </c>
      <c r="M3131" s="5" t="s">
        <v>37</v>
      </c>
      <c r="N3131">
        <v>1</v>
      </c>
      <c r="O3131" t="s">
        <v>112</v>
      </c>
      <c r="P3131" s="1">
        <v>45340</v>
      </c>
      <c r="Q3131" s="1">
        <v>45383</v>
      </c>
      <c r="R3131">
        <v>1649</v>
      </c>
      <c r="S3131" s="4">
        <v>7.8</v>
      </c>
      <c r="T3131" t="s">
        <v>103</v>
      </c>
    </row>
    <row r="3132" spans="1:20" x14ac:dyDescent="0.35">
      <c r="A3132" t="s">
        <v>6332</v>
      </c>
      <c r="B3132" s="5" t="s">
        <v>145</v>
      </c>
      <c r="C3132" s="6">
        <v>181110</v>
      </c>
      <c r="D3132" t="s">
        <v>92</v>
      </c>
      <c r="E3132">
        <v>135833</v>
      </c>
      <c r="F3132" s="5" t="s">
        <v>66</v>
      </c>
      <c r="G3132" s="5" t="s">
        <v>24</v>
      </c>
      <c r="H3132" s="5" t="s">
        <v>93</v>
      </c>
      <c r="I3132" t="s">
        <v>35</v>
      </c>
      <c r="J3132" t="s">
        <v>940</v>
      </c>
      <c r="K3132">
        <v>0</v>
      </c>
      <c r="L3132" s="5" t="s">
        <v>6333</v>
      </c>
      <c r="M3132" s="5" t="s">
        <v>37</v>
      </c>
      <c r="N3132">
        <v>5</v>
      </c>
      <c r="O3132" t="s">
        <v>85</v>
      </c>
      <c r="P3132" s="1">
        <v>45756</v>
      </c>
      <c r="Q3132" s="1">
        <v>45776</v>
      </c>
      <c r="R3132">
        <v>692</v>
      </c>
      <c r="S3132" s="4">
        <v>7.4</v>
      </c>
      <c r="T3132" t="s">
        <v>108</v>
      </c>
    </row>
    <row r="3133" spans="1:20" x14ac:dyDescent="0.35">
      <c r="A3133" t="s">
        <v>6334</v>
      </c>
      <c r="B3133" s="5" t="s">
        <v>105</v>
      </c>
      <c r="C3133" s="6">
        <v>81776</v>
      </c>
      <c r="D3133" t="s">
        <v>22</v>
      </c>
      <c r="E3133">
        <v>81776</v>
      </c>
      <c r="F3133" s="5" t="s">
        <v>50</v>
      </c>
      <c r="G3133" s="5" t="s">
        <v>24</v>
      </c>
      <c r="H3133" s="5" t="s">
        <v>165</v>
      </c>
      <c r="I3133" t="s">
        <v>35</v>
      </c>
      <c r="J3133" t="s">
        <v>165</v>
      </c>
      <c r="K3133">
        <v>0</v>
      </c>
      <c r="L3133" s="5" t="s">
        <v>6335</v>
      </c>
      <c r="M3133" s="5" t="s">
        <v>54</v>
      </c>
      <c r="N3133">
        <v>2</v>
      </c>
      <c r="O3133" t="s">
        <v>62</v>
      </c>
      <c r="P3133" s="1">
        <v>45563</v>
      </c>
      <c r="Q3133" s="1">
        <v>45634</v>
      </c>
      <c r="R3133">
        <v>1310</v>
      </c>
      <c r="S3133" s="4">
        <v>8.1</v>
      </c>
      <c r="T3133" t="s">
        <v>63</v>
      </c>
    </row>
    <row r="3134" spans="1:20" x14ac:dyDescent="0.35">
      <c r="A3134" t="s">
        <v>6336</v>
      </c>
      <c r="B3134" s="5" t="s">
        <v>145</v>
      </c>
      <c r="C3134" s="6">
        <v>144619</v>
      </c>
      <c r="D3134" t="s">
        <v>92</v>
      </c>
      <c r="E3134">
        <v>108464</v>
      </c>
      <c r="F3134" s="5" t="s">
        <v>23</v>
      </c>
      <c r="G3134" s="5" t="s">
        <v>42</v>
      </c>
      <c r="H3134" s="5" t="s">
        <v>93</v>
      </c>
      <c r="I3134" t="s">
        <v>44</v>
      </c>
      <c r="J3134" t="s">
        <v>93</v>
      </c>
      <c r="K3134">
        <v>0</v>
      </c>
      <c r="L3134" s="5" t="s">
        <v>6337</v>
      </c>
      <c r="M3134" s="5" t="s">
        <v>54</v>
      </c>
      <c r="N3134">
        <v>12</v>
      </c>
      <c r="O3134" t="s">
        <v>167</v>
      </c>
      <c r="P3134" s="1">
        <v>45718</v>
      </c>
      <c r="Q3134" s="1">
        <v>45779</v>
      </c>
      <c r="R3134">
        <v>1415</v>
      </c>
      <c r="S3134" s="4">
        <v>5.4</v>
      </c>
      <c r="T3134" t="s">
        <v>277</v>
      </c>
    </row>
    <row r="3135" spans="1:20" x14ac:dyDescent="0.35">
      <c r="A3135" t="s">
        <v>6338</v>
      </c>
      <c r="B3135" s="5" t="s">
        <v>162</v>
      </c>
      <c r="C3135" s="6">
        <v>79986</v>
      </c>
      <c r="D3135" t="s">
        <v>41</v>
      </c>
      <c r="E3135">
        <v>67988</v>
      </c>
      <c r="F3135" s="5" t="s">
        <v>50</v>
      </c>
      <c r="G3135" s="5" t="s">
        <v>51</v>
      </c>
      <c r="H3135" s="5" t="s">
        <v>43</v>
      </c>
      <c r="I3135" t="s">
        <v>44</v>
      </c>
      <c r="J3135" t="s">
        <v>43</v>
      </c>
      <c r="K3135">
        <v>50</v>
      </c>
      <c r="L3135" s="5" t="s">
        <v>6339</v>
      </c>
      <c r="M3135" s="5" t="s">
        <v>28</v>
      </c>
      <c r="N3135">
        <v>2</v>
      </c>
      <c r="O3135" t="s">
        <v>46</v>
      </c>
      <c r="P3135" s="1">
        <v>45301</v>
      </c>
      <c r="Q3135" s="1">
        <v>45368</v>
      </c>
      <c r="R3135">
        <v>772</v>
      </c>
      <c r="S3135" s="4">
        <v>6.7</v>
      </c>
      <c r="T3135" t="s">
        <v>118</v>
      </c>
    </row>
    <row r="3136" spans="1:20" x14ac:dyDescent="0.35">
      <c r="A3136" t="s">
        <v>6340</v>
      </c>
      <c r="B3136" s="5" t="s">
        <v>28802</v>
      </c>
      <c r="C3136" s="6">
        <v>70655</v>
      </c>
      <c r="D3136" t="s">
        <v>22</v>
      </c>
      <c r="E3136">
        <v>70655</v>
      </c>
      <c r="F3136" s="5" t="s">
        <v>58</v>
      </c>
      <c r="G3136" s="5" t="s">
        <v>59</v>
      </c>
      <c r="H3136" s="5" t="s">
        <v>101</v>
      </c>
      <c r="I3136" t="s">
        <v>26</v>
      </c>
      <c r="J3136" t="s">
        <v>101</v>
      </c>
      <c r="K3136">
        <v>50</v>
      </c>
      <c r="L3136" s="5" t="s">
        <v>6341</v>
      </c>
      <c r="M3136" s="5" t="s">
        <v>70</v>
      </c>
      <c r="N3136">
        <v>1</v>
      </c>
      <c r="O3136" t="s">
        <v>112</v>
      </c>
      <c r="P3136" s="1">
        <v>45503</v>
      </c>
      <c r="Q3136" s="1">
        <v>45536</v>
      </c>
      <c r="R3136">
        <v>2024</v>
      </c>
      <c r="S3136" s="4">
        <v>5.8</v>
      </c>
      <c r="T3136" t="s">
        <v>153</v>
      </c>
    </row>
    <row r="3137" spans="1:20" x14ac:dyDescent="0.35">
      <c r="A3137" t="s">
        <v>6342</v>
      </c>
      <c r="B3137" s="5" t="s">
        <v>162</v>
      </c>
      <c r="C3137" s="6">
        <v>250855</v>
      </c>
      <c r="D3137" t="s">
        <v>22</v>
      </c>
      <c r="E3137">
        <v>250855</v>
      </c>
      <c r="F3137" s="5" t="s">
        <v>23</v>
      </c>
      <c r="G3137" s="5" t="s">
        <v>24</v>
      </c>
      <c r="H3137" s="5" t="s">
        <v>101</v>
      </c>
      <c r="I3137" t="s">
        <v>44</v>
      </c>
      <c r="J3137" t="s">
        <v>101</v>
      </c>
      <c r="K3137">
        <v>0</v>
      </c>
      <c r="L3137" s="5" t="s">
        <v>6343</v>
      </c>
      <c r="M3137" s="5" t="s">
        <v>70</v>
      </c>
      <c r="N3137">
        <v>15</v>
      </c>
      <c r="O3137" t="s">
        <v>135</v>
      </c>
      <c r="P3137" s="1">
        <v>45387</v>
      </c>
      <c r="Q3137" s="1">
        <v>45413</v>
      </c>
      <c r="R3137">
        <v>1802</v>
      </c>
      <c r="S3137" s="4">
        <v>6.1</v>
      </c>
      <c r="T3137" t="s">
        <v>63</v>
      </c>
    </row>
    <row r="3138" spans="1:20" x14ac:dyDescent="0.35">
      <c r="A3138" t="s">
        <v>6344</v>
      </c>
      <c r="B3138" s="5" t="s">
        <v>91</v>
      </c>
      <c r="C3138" s="6">
        <v>91522</v>
      </c>
      <c r="D3138" t="s">
        <v>92</v>
      </c>
      <c r="E3138">
        <v>68642</v>
      </c>
      <c r="F3138" s="5" t="s">
        <v>50</v>
      </c>
      <c r="G3138" s="5" t="s">
        <v>42</v>
      </c>
      <c r="H3138" s="5" t="s">
        <v>93</v>
      </c>
      <c r="I3138" t="s">
        <v>26</v>
      </c>
      <c r="J3138" t="s">
        <v>93</v>
      </c>
      <c r="K3138">
        <v>100</v>
      </c>
      <c r="L3138" s="5" t="s">
        <v>6345</v>
      </c>
      <c r="M3138" s="5" t="s">
        <v>37</v>
      </c>
      <c r="N3138">
        <v>2</v>
      </c>
      <c r="O3138" t="s">
        <v>71</v>
      </c>
      <c r="P3138" s="1">
        <v>45378</v>
      </c>
      <c r="Q3138" s="1">
        <v>45419</v>
      </c>
      <c r="R3138">
        <v>1299</v>
      </c>
      <c r="S3138" s="4">
        <v>7.3</v>
      </c>
      <c r="T3138" t="s">
        <v>277</v>
      </c>
    </row>
    <row r="3139" spans="1:20" x14ac:dyDescent="0.35">
      <c r="A3139" t="s">
        <v>6346</v>
      </c>
      <c r="B3139" s="5" t="s">
        <v>105</v>
      </c>
      <c r="C3139" s="6">
        <v>124095</v>
      </c>
      <c r="D3139" t="s">
        <v>74</v>
      </c>
      <c r="E3139">
        <v>155119</v>
      </c>
      <c r="F3139" s="5" t="s">
        <v>66</v>
      </c>
      <c r="G3139" s="5" t="s">
        <v>51</v>
      </c>
      <c r="H3139" s="5" t="s">
        <v>75</v>
      </c>
      <c r="I3139" t="s">
        <v>44</v>
      </c>
      <c r="J3139" t="s">
        <v>247</v>
      </c>
      <c r="K3139">
        <v>50</v>
      </c>
      <c r="L3139" s="5" t="s">
        <v>6347</v>
      </c>
      <c r="M3139" s="5" t="s">
        <v>70</v>
      </c>
      <c r="N3139">
        <v>9</v>
      </c>
      <c r="O3139" t="s">
        <v>147</v>
      </c>
      <c r="P3139" s="1">
        <v>45443</v>
      </c>
      <c r="Q3139" s="1">
        <v>45471</v>
      </c>
      <c r="R3139">
        <v>932</v>
      </c>
      <c r="S3139" s="4">
        <v>8.3000000000000007</v>
      </c>
      <c r="T3139" t="s">
        <v>38</v>
      </c>
    </row>
    <row r="3140" spans="1:20" x14ac:dyDescent="0.35">
      <c r="A3140" t="s">
        <v>6348</v>
      </c>
      <c r="B3140" s="5" t="s">
        <v>49</v>
      </c>
      <c r="C3140" s="6">
        <v>84282</v>
      </c>
      <c r="D3140" t="s">
        <v>74</v>
      </c>
      <c r="E3140">
        <v>105353</v>
      </c>
      <c r="F3140" s="5" t="s">
        <v>50</v>
      </c>
      <c r="G3140" s="5" t="s">
        <v>59</v>
      </c>
      <c r="H3140" s="5" t="s">
        <v>75</v>
      </c>
      <c r="I3140" t="s">
        <v>26</v>
      </c>
      <c r="J3140" t="s">
        <v>410</v>
      </c>
      <c r="K3140">
        <v>50</v>
      </c>
      <c r="L3140" s="5" t="s">
        <v>6349</v>
      </c>
      <c r="M3140" s="5" t="s">
        <v>54</v>
      </c>
      <c r="N3140">
        <v>2</v>
      </c>
      <c r="O3140" t="s">
        <v>135</v>
      </c>
      <c r="P3140" s="1">
        <v>45495</v>
      </c>
      <c r="Q3140" s="1">
        <v>45550</v>
      </c>
      <c r="R3140">
        <v>1571</v>
      </c>
      <c r="S3140" s="4">
        <v>6.4</v>
      </c>
      <c r="T3140" t="s">
        <v>277</v>
      </c>
    </row>
    <row r="3141" spans="1:20" x14ac:dyDescent="0.35">
      <c r="A3141" t="s">
        <v>6350</v>
      </c>
      <c r="B3141" s="5" t="s">
        <v>21</v>
      </c>
      <c r="C3141" s="6">
        <v>163240</v>
      </c>
      <c r="D3141" t="s">
        <v>22</v>
      </c>
      <c r="E3141">
        <v>163240</v>
      </c>
      <c r="F3141" s="5" t="s">
        <v>66</v>
      </c>
      <c r="G3141" s="5" t="s">
        <v>51</v>
      </c>
      <c r="H3141" s="5" t="s">
        <v>101</v>
      </c>
      <c r="I3141" t="s">
        <v>26</v>
      </c>
      <c r="J3141" t="s">
        <v>467</v>
      </c>
      <c r="K3141">
        <v>50</v>
      </c>
      <c r="L3141" s="5" t="s">
        <v>6351</v>
      </c>
      <c r="M3141" s="5" t="s">
        <v>70</v>
      </c>
      <c r="N3141">
        <v>5</v>
      </c>
      <c r="O3141" t="s">
        <v>88</v>
      </c>
      <c r="P3141" s="1">
        <v>45558</v>
      </c>
      <c r="Q3141" s="1">
        <v>45606</v>
      </c>
      <c r="R3141">
        <v>896</v>
      </c>
      <c r="S3141" s="4">
        <v>8.1</v>
      </c>
      <c r="T3141" t="s">
        <v>47</v>
      </c>
    </row>
    <row r="3142" spans="1:20" x14ac:dyDescent="0.35">
      <c r="A3142" t="s">
        <v>6352</v>
      </c>
      <c r="B3142" s="5" t="s">
        <v>28800</v>
      </c>
      <c r="C3142" s="6">
        <v>168185</v>
      </c>
      <c r="D3142" t="s">
        <v>22</v>
      </c>
      <c r="E3142">
        <v>168185</v>
      </c>
      <c r="F3142" s="5" t="s">
        <v>66</v>
      </c>
      <c r="G3142" s="5" t="s">
        <v>42</v>
      </c>
      <c r="H3142" s="5" t="s">
        <v>129</v>
      </c>
      <c r="I3142" t="s">
        <v>35</v>
      </c>
      <c r="J3142" t="s">
        <v>129</v>
      </c>
      <c r="K3142">
        <v>50</v>
      </c>
      <c r="L3142" s="5" t="s">
        <v>6353</v>
      </c>
      <c r="M3142" s="5" t="s">
        <v>37</v>
      </c>
      <c r="N3142">
        <v>7</v>
      </c>
      <c r="O3142" t="s">
        <v>85</v>
      </c>
      <c r="P3142" s="1">
        <v>45604</v>
      </c>
      <c r="Q3142" s="1">
        <v>45632</v>
      </c>
      <c r="R3142">
        <v>2288</v>
      </c>
      <c r="S3142" s="4">
        <v>7.5</v>
      </c>
      <c r="T3142" t="s">
        <v>89</v>
      </c>
    </row>
    <row r="3143" spans="1:20" x14ac:dyDescent="0.35">
      <c r="A3143" t="s">
        <v>6354</v>
      </c>
      <c r="B3143" s="5" t="s">
        <v>57</v>
      </c>
      <c r="C3143" s="6">
        <v>116627</v>
      </c>
      <c r="D3143" t="s">
        <v>22</v>
      </c>
      <c r="E3143">
        <v>116627</v>
      </c>
      <c r="F3143" s="5" t="s">
        <v>50</v>
      </c>
      <c r="G3143" s="5" t="s">
        <v>42</v>
      </c>
      <c r="H3143" s="5" t="s">
        <v>101</v>
      </c>
      <c r="I3143" t="s">
        <v>44</v>
      </c>
      <c r="J3143" t="s">
        <v>101</v>
      </c>
      <c r="K3143">
        <v>0</v>
      </c>
      <c r="L3143" s="5" t="s">
        <v>6355</v>
      </c>
      <c r="M3143" s="5" t="s">
        <v>70</v>
      </c>
      <c r="N3143">
        <v>3</v>
      </c>
      <c r="O3143" t="s">
        <v>131</v>
      </c>
      <c r="P3143" s="1">
        <v>45358</v>
      </c>
      <c r="Q3143" s="1">
        <v>45415</v>
      </c>
      <c r="R3143">
        <v>1812</v>
      </c>
      <c r="S3143" s="4">
        <v>9.9</v>
      </c>
      <c r="T3143" t="s">
        <v>103</v>
      </c>
    </row>
    <row r="3144" spans="1:20" x14ac:dyDescent="0.35">
      <c r="A3144" t="s">
        <v>6356</v>
      </c>
      <c r="B3144" s="5" t="s">
        <v>28799</v>
      </c>
      <c r="C3144" s="6">
        <v>101270</v>
      </c>
      <c r="D3144" t="s">
        <v>22</v>
      </c>
      <c r="E3144">
        <v>101270</v>
      </c>
      <c r="F3144" s="5" t="s">
        <v>50</v>
      </c>
      <c r="G3144" s="5" t="s">
        <v>59</v>
      </c>
      <c r="H3144" s="5" t="s">
        <v>101</v>
      </c>
      <c r="I3144" t="s">
        <v>44</v>
      </c>
      <c r="J3144" t="s">
        <v>101</v>
      </c>
      <c r="K3144">
        <v>50</v>
      </c>
      <c r="L3144" s="5" t="s">
        <v>3607</v>
      </c>
      <c r="M3144" s="5" t="s">
        <v>28</v>
      </c>
      <c r="N3144">
        <v>2</v>
      </c>
      <c r="O3144" t="s">
        <v>112</v>
      </c>
      <c r="P3144" s="1">
        <v>45294</v>
      </c>
      <c r="Q3144" s="1">
        <v>45334</v>
      </c>
      <c r="R3144">
        <v>602</v>
      </c>
      <c r="S3144" s="4">
        <v>7</v>
      </c>
      <c r="T3144" t="s">
        <v>277</v>
      </c>
    </row>
    <row r="3145" spans="1:20" x14ac:dyDescent="0.35">
      <c r="A3145" t="s">
        <v>6357</v>
      </c>
      <c r="B3145" s="5" t="s">
        <v>145</v>
      </c>
      <c r="C3145" s="6">
        <v>65343</v>
      </c>
      <c r="D3145" t="s">
        <v>22</v>
      </c>
      <c r="E3145">
        <v>65343</v>
      </c>
      <c r="F3145" s="5" t="s">
        <v>58</v>
      </c>
      <c r="G3145" s="5" t="s">
        <v>42</v>
      </c>
      <c r="H3145" s="5" t="s">
        <v>25</v>
      </c>
      <c r="I3145" t="s">
        <v>26</v>
      </c>
      <c r="J3145" t="s">
        <v>25</v>
      </c>
      <c r="K3145">
        <v>100</v>
      </c>
      <c r="L3145" s="5" t="s">
        <v>6358</v>
      </c>
      <c r="M3145" s="5" t="s">
        <v>37</v>
      </c>
      <c r="N3145">
        <v>1</v>
      </c>
      <c r="O3145" t="s">
        <v>147</v>
      </c>
      <c r="P3145" s="1">
        <v>45722</v>
      </c>
      <c r="Q3145" s="1">
        <v>45792</v>
      </c>
      <c r="R3145">
        <v>818</v>
      </c>
      <c r="S3145" s="4">
        <v>9.8000000000000007</v>
      </c>
      <c r="T3145" t="s">
        <v>118</v>
      </c>
    </row>
    <row r="3146" spans="1:20" x14ac:dyDescent="0.35">
      <c r="A3146" t="s">
        <v>6359</v>
      </c>
      <c r="B3146" s="5" t="s">
        <v>49</v>
      </c>
      <c r="C3146" s="6">
        <v>137416</v>
      </c>
      <c r="D3146" t="s">
        <v>22</v>
      </c>
      <c r="E3146">
        <v>137416</v>
      </c>
      <c r="F3146" s="5" t="s">
        <v>66</v>
      </c>
      <c r="G3146" s="5" t="s">
        <v>59</v>
      </c>
      <c r="H3146" s="5" t="s">
        <v>165</v>
      </c>
      <c r="I3146" t="s">
        <v>35</v>
      </c>
      <c r="J3146" t="s">
        <v>359</v>
      </c>
      <c r="K3146">
        <v>50</v>
      </c>
      <c r="L3146" s="5" t="s">
        <v>3256</v>
      </c>
      <c r="M3146" s="5" t="s">
        <v>54</v>
      </c>
      <c r="N3146">
        <v>9</v>
      </c>
      <c r="O3146" t="s">
        <v>107</v>
      </c>
      <c r="P3146" s="1">
        <v>45501</v>
      </c>
      <c r="Q3146" s="1">
        <v>45557</v>
      </c>
      <c r="R3146">
        <v>1997</v>
      </c>
      <c r="S3146" s="4">
        <v>8.8000000000000007</v>
      </c>
      <c r="T3146" t="s">
        <v>103</v>
      </c>
    </row>
    <row r="3147" spans="1:20" x14ac:dyDescent="0.35">
      <c r="A3147" t="s">
        <v>6360</v>
      </c>
      <c r="B3147" s="5" t="s">
        <v>57</v>
      </c>
      <c r="C3147" s="6">
        <v>295909</v>
      </c>
      <c r="D3147" t="s">
        <v>41</v>
      </c>
      <c r="E3147">
        <v>251523</v>
      </c>
      <c r="F3147" s="5" t="s">
        <v>23</v>
      </c>
      <c r="G3147" s="5" t="s">
        <v>51</v>
      </c>
      <c r="H3147" s="5" t="s">
        <v>126</v>
      </c>
      <c r="I3147" t="s">
        <v>35</v>
      </c>
      <c r="J3147" t="s">
        <v>126</v>
      </c>
      <c r="K3147">
        <v>100</v>
      </c>
      <c r="L3147" s="5" t="s">
        <v>6361</v>
      </c>
      <c r="M3147" s="5" t="s">
        <v>37</v>
      </c>
      <c r="N3147">
        <v>10</v>
      </c>
      <c r="O3147" t="s">
        <v>112</v>
      </c>
      <c r="P3147" s="1">
        <v>45513</v>
      </c>
      <c r="Q3147" s="1">
        <v>45527</v>
      </c>
      <c r="R3147">
        <v>1672</v>
      </c>
      <c r="S3147" s="4">
        <v>9.6999999999999993</v>
      </c>
      <c r="T3147" t="s">
        <v>79</v>
      </c>
    </row>
    <row r="3148" spans="1:20" x14ac:dyDescent="0.35">
      <c r="A3148" t="s">
        <v>6362</v>
      </c>
      <c r="B3148" s="5" t="s">
        <v>179</v>
      </c>
      <c r="C3148" s="6">
        <v>143218</v>
      </c>
      <c r="D3148" t="s">
        <v>22</v>
      </c>
      <c r="E3148">
        <v>143218</v>
      </c>
      <c r="F3148" s="5" t="s">
        <v>66</v>
      </c>
      <c r="G3148" s="5" t="s">
        <v>51</v>
      </c>
      <c r="H3148" s="5" t="s">
        <v>129</v>
      </c>
      <c r="I3148" t="s">
        <v>26</v>
      </c>
      <c r="J3148" t="s">
        <v>52</v>
      </c>
      <c r="K3148">
        <v>0</v>
      </c>
      <c r="L3148" s="5" t="s">
        <v>6363</v>
      </c>
      <c r="M3148" s="5" t="s">
        <v>54</v>
      </c>
      <c r="N3148">
        <v>8</v>
      </c>
      <c r="O3148" t="s">
        <v>71</v>
      </c>
      <c r="P3148" s="1">
        <v>45337</v>
      </c>
      <c r="Q3148" s="1">
        <v>45352</v>
      </c>
      <c r="R3148">
        <v>1730</v>
      </c>
      <c r="S3148" s="4">
        <v>9.3000000000000007</v>
      </c>
      <c r="T3148" t="s">
        <v>136</v>
      </c>
    </row>
    <row r="3149" spans="1:20" x14ac:dyDescent="0.35">
      <c r="A3149" t="s">
        <v>6364</v>
      </c>
      <c r="B3149" s="5" t="s">
        <v>32</v>
      </c>
      <c r="C3149" s="6">
        <v>190216</v>
      </c>
      <c r="D3149" t="s">
        <v>41</v>
      </c>
      <c r="E3149">
        <v>161684</v>
      </c>
      <c r="F3149" s="5" t="s">
        <v>23</v>
      </c>
      <c r="G3149" s="5" t="s">
        <v>51</v>
      </c>
      <c r="H3149" s="5" t="s">
        <v>126</v>
      </c>
      <c r="I3149" t="s">
        <v>35</v>
      </c>
      <c r="J3149" t="s">
        <v>126</v>
      </c>
      <c r="K3149">
        <v>0</v>
      </c>
      <c r="L3149" s="5" t="s">
        <v>6365</v>
      </c>
      <c r="M3149" s="5" t="s">
        <v>28</v>
      </c>
      <c r="N3149">
        <v>18</v>
      </c>
      <c r="O3149" t="s">
        <v>172</v>
      </c>
      <c r="P3149" s="1">
        <v>45392</v>
      </c>
      <c r="Q3149" s="1">
        <v>45409</v>
      </c>
      <c r="R3149">
        <v>2389</v>
      </c>
      <c r="S3149" s="4">
        <v>5.4</v>
      </c>
      <c r="T3149" t="s">
        <v>210</v>
      </c>
    </row>
    <row r="3150" spans="1:20" x14ac:dyDescent="0.35">
      <c r="A3150" t="s">
        <v>6366</v>
      </c>
      <c r="B3150" s="5" t="s">
        <v>174</v>
      </c>
      <c r="C3150" s="6">
        <v>151114</v>
      </c>
      <c r="D3150" t="s">
        <v>33</v>
      </c>
      <c r="E3150">
        <v>16622540</v>
      </c>
      <c r="F3150" s="5" t="s">
        <v>23</v>
      </c>
      <c r="G3150" s="5" t="s">
        <v>59</v>
      </c>
      <c r="H3150" s="5" t="s">
        <v>34</v>
      </c>
      <c r="I3150" t="s">
        <v>44</v>
      </c>
      <c r="J3150" t="s">
        <v>34</v>
      </c>
      <c r="K3150">
        <v>50</v>
      </c>
      <c r="L3150" s="5" t="s">
        <v>6367</v>
      </c>
      <c r="M3150" s="5" t="s">
        <v>70</v>
      </c>
      <c r="N3150">
        <v>18</v>
      </c>
      <c r="O3150" t="s">
        <v>78</v>
      </c>
      <c r="P3150" s="1">
        <v>45753</v>
      </c>
      <c r="Q3150" s="1">
        <v>45780</v>
      </c>
      <c r="R3150">
        <v>1213</v>
      </c>
      <c r="S3150" s="4">
        <v>5.7</v>
      </c>
      <c r="T3150" t="s">
        <v>243</v>
      </c>
    </row>
    <row r="3151" spans="1:20" x14ac:dyDescent="0.35">
      <c r="A3151" t="s">
        <v>6368</v>
      </c>
      <c r="B3151" s="5" t="s">
        <v>57</v>
      </c>
      <c r="C3151" s="6">
        <v>77870</v>
      </c>
      <c r="D3151" t="s">
        <v>22</v>
      </c>
      <c r="E3151">
        <v>77870</v>
      </c>
      <c r="F3151" s="5" t="s">
        <v>58</v>
      </c>
      <c r="G3151" s="5" t="s">
        <v>42</v>
      </c>
      <c r="H3151" s="5" t="s">
        <v>68</v>
      </c>
      <c r="I3151" t="s">
        <v>35</v>
      </c>
      <c r="J3151" t="s">
        <v>68</v>
      </c>
      <c r="K3151">
        <v>50</v>
      </c>
      <c r="L3151" s="5" t="s">
        <v>6369</v>
      </c>
      <c r="M3151" s="5" t="s">
        <v>54</v>
      </c>
      <c r="N3151">
        <v>0</v>
      </c>
      <c r="O3151" t="s">
        <v>46</v>
      </c>
      <c r="P3151" s="1">
        <v>45669</v>
      </c>
      <c r="Q3151" s="1">
        <v>45727</v>
      </c>
      <c r="R3151">
        <v>2177</v>
      </c>
      <c r="S3151" s="4">
        <v>5.8</v>
      </c>
      <c r="T3151" t="s">
        <v>210</v>
      </c>
    </row>
    <row r="3152" spans="1:20" x14ac:dyDescent="0.35">
      <c r="A3152" t="s">
        <v>6370</v>
      </c>
      <c r="B3152" s="5" t="s">
        <v>57</v>
      </c>
      <c r="C3152" s="6">
        <v>49183</v>
      </c>
      <c r="D3152" t="s">
        <v>33</v>
      </c>
      <c r="E3152">
        <v>5410130</v>
      </c>
      <c r="F3152" s="5" t="s">
        <v>58</v>
      </c>
      <c r="G3152" s="5" t="s">
        <v>51</v>
      </c>
      <c r="H3152" s="5" t="s">
        <v>34</v>
      </c>
      <c r="I3152" t="s">
        <v>44</v>
      </c>
      <c r="J3152" t="s">
        <v>34</v>
      </c>
      <c r="K3152">
        <v>50</v>
      </c>
      <c r="L3152" s="5" t="s">
        <v>6371</v>
      </c>
      <c r="M3152" s="5" t="s">
        <v>70</v>
      </c>
      <c r="N3152">
        <v>0</v>
      </c>
      <c r="O3152" t="s">
        <v>85</v>
      </c>
      <c r="P3152" s="1">
        <v>45701</v>
      </c>
      <c r="Q3152" s="1">
        <v>45715</v>
      </c>
      <c r="R3152">
        <v>2439</v>
      </c>
      <c r="S3152" s="4">
        <v>8.5</v>
      </c>
      <c r="T3152" t="s">
        <v>95</v>
      </c>
    </row>
    <row r="3153" spans="1:20" x14ac:dyDescent="0.35">
      <c r="A3153" t="s">
        <v>6372</v>
      </c>
      <c r="B3153" s="5" t="s">
        <v>179</v>
      </c>
      <c r="C3153" s="6">
        <v>62143</v>
      </c>
      <c r="D3153" t="s">
        <v>22</v>
      </c>
      <c r="E3153">
        <v>62143</v>
      </c>
      <c r="F3153" s="5" t="s">
        <v>58</v>
      </c>
      <c r="G3153" s="5" t="s">
        <v>24</v>
      </c>
      <c r="H3153" s="5" t="s">
        <v>191</v>
      </c>
      <c r="I3153" t="s">
        <v>26</v>
      </c>
      <c r="J3153" t="s">
        <v>915</v>
      </c>
      <c r="K3153">
        <v>100</v>
      </c>
      <c r="L3153" s="5" t="s">
        <v>6373</v>
      </c>
      <c r="M3153" s="5" t="s">
        <v>28</v>
      </c>
      <c r="N3153">
        <v>1</v>
      </c>
      <c r="O3153" t="s">
        <v>131</v>
      </c>
      <c r="P3153" s="1">
        <v>45681</v>
      </c>
      <c r="Q3153" s="1">
        <v>45712</v>
      </c>
      <c r="R3153">
        <v>2048</v>
      </c>
      <c r="S3153" s="4">
        <v>5.3</v>
      </c>
      <c r="T3153" t="s">
        <v>47</v>
      </c>
    </row>
    <row r="3154" spans="1:20" x14ac:dyDescent="0.35">
      <c r="A3154" t="s">
        <v>6374</v>
      </c>
      <c r="B3154" s="5" t="s">
        <v>28801</v>
      </c>
      <c r="C3154" s="6">
        <v>121259</v>
      </c>
      <c r="D3154" t="s">
        <v>81</v>
      </c>
      <c r="E3154">
        <v>163700</v>
      </c>
      <c r="F3154" s="5" t="s">
        <v>66</v>
      </c>
      <c r="G3154" s="5" t="s">
        <v>42</v>
      </c>
      <c r="H3154" s="5" t="s">
        <v>82</v>
      </c>
      <c r="I3154" t="s">
        <v>26</v>
      </c>
      <c r="J3154" t="s">
        <v>110</v>
      </c>
      <c r="K3154">
        <v>0</v>
      </c>
      <c r="L3154" s="5" t="s">
        <v>6375</v>
      </c>
      <c r="M3154" s="5" t="s">
        <v>54</v>
      </c>
      <c r="N3154">
        <v>5</v>
      </c>
      <c r="O3154" t="s">
        <v>141</v>
      </c>
      <c r="P3154" s="1">
        <v>45689</v>
      </c>
      <c r="Q3154" s="1">
        <v>45719</v>
      </c>
      <c r="R3154">
        <v>2113</v>
      </c>
      <c r="S3154" s="4">
        <v>8.3000000000000007</v>
      </c>
      <c r="T3154" t="s">
        <v>63</v>
      </c>
    </row>
    <row r="3155" spans="1:20" x14ac:dyDescent="0.35">
      <c r="A3155" t="s">
        <v>6376</v>
      </c>
      <c r="B3155" s="5" t="s">
        <v>28801</v>
      </c>
      <c r="C3155" s="6">
        <v>128628</v>
      </c>
      <c r="D3155" t="s">
        <v>33</v>
      </c>
      <c r="E3155">
        <v>14149080</v>
      </c>
      <c r="F3155" s="5" t="s">
        <v>66</v>
      </c>
      <c r="G3155" s="5" t="s">
        <v>24</v>
      </c>
      <c r="H3155" s="5" t="s">
        <v>34</v>
      </c>
      <c r="I3155" t="s">
        <v>26</v>
      </c>
      <c r="J3155" t="s">
        <v>34</v>
      </c>
      <c r="K3155">
        <v>50</v>
      </c>
      <c r="L3155" s="5" t="s">
        <v>6377</v>
      </c>
      <c r="M3155" s="5" t="s">
        <v>37</v>
      </c>
      <c r="N3155">
        <v>9</v>
      </c>
      <c r="O3155" t="s">
        <v>107</v>
      </c>
      <c r="P3155" s="1">
        <v>45627</v>
      </c>
      <c r="Q3155" s="1">
        <v>45647</v>
      </c>
      <c r="R3155">
        <v>2034</v>
      </c>
      <c r="S3155" s="4">
        <v>7.3</v>
      </c>
      <c r="T3155" t="s">
        <v>38</v>
      </c>
    </row>
    <row r="3156" spans="1:20" x14ac:dyDescent="0.35">
      <c r="A3156" t="s">
        <v>6378</v>
      </c>
      <c r="B3156" s="5" t="s">
        <v>28802</v>
      </c>
      <c r="C3156" s="6">
        <v>115473</v>
      </c>
      <c r="D3156" t="s">
        <v>74</v>
      </c>
      <c r="E3156">
        <v>144341</v>
      </c>
      <c r="F3156" s="5" t="s">
        <v>66</v>
      </c>
      <c r="G3156" s="5" t="s">
        <v>42</v>
      </c>
      <c r="H3156" s="5" t="s">
        <v>75</v>
      </c>
      <c r="I3156" t="s">
        <v>26</v>
      </c>
      <c r="J3156" t="s">
        <v>915</v>
      </c>
      <c r="K3156">
        <v>50</v>
      </c>
      <c r="L3156" s="5" t="s">
        <v>6379</v>
      </c>
      <c r="M3156" s="5" t="s">
        <v>28</v>
      </c>
      <c r="N3156">
        <v>8</v>
      </c>
      <c r="O3156" t="s">
        <v>88</v>
      </c>
      <c r="P3156" s="1">
        <v>45678</v>
      </c>
      <c r="Q3156" s="1">
        <v>45713</v>
      </c>
      <c r="R3156">
        <v>1666</v>
      </c>
      <c r="S3156" s="4">
        <v>9.6999999999999993</v>
      </c>
      <c r="T3156" t="s">
        <v>47</v>
      </c>
    </row>
    <row r="3157" spans="1:20" x14ac:dyDescent="0.35">
      <c r="A3157" t="s">
        <v>6380</v>
      </c>
      <c r="B3157" s="5" t="s">
        <v>40</v>
      </c>
      <c r="C3157" s="6">
        <v>238600</v>
      </c>
      <c r="D3157" t="s">
        <v>22</v>
      </c>
      <c r="E3157">
        <v>238600</v>
      </c>
      <c r="F3157" s="5" t="s">
        <v>23</v>
      </c>
      <c r="G3157" s="5" t="s">
        <v>59</v>
      </c>
      <c r="H3157" s="5" t="s">
        <v>191</v>
      </c>
      <c r="I3157" t="s">
        <v>26</v>
      </c>
      <c r="J3157" t="s">
        <v>191</v>
      </c>
      <c r="K3157">
        <v>0</v>
      </c>
      <c r="L3157" s="5" t="s">
        <v>6381</v>
      </c>
      <c r="M3157" s="5" t="s">
        <v>70</v>
      </c>
      <c r="N3157">
        <v>11</v>
      </c>
      <c r="O3157" t="s">
        <v>147</v>
      </c>
      <c r="P3157" s="1">
        <v>45317</v>
      </c>
      <c r="Q3157" s="1">
        <v>45382</v>
      </c>
      <c r="R3157">
        <v>1708</v>
      </c>
      <c r="S3157" s="4">
        <v>9.6</v>
      </c>
      <c r="T3157" t="s">
        <v>63</v>
      </c>
    </row>
    <row r="3158" spans="1:20" x14ac:dyDescent="0.35">
      <c r="A3158" t="s">
        <v>6382</v>
      </c>
      <c r="B3158" s="5" t="s">
        <v>28799</v>
      </c>
      <c r="C3158" s="6">
        <v>113103</v>
      </c>
      <c r="D3158" t="s">
        <v>120</v>
      </c>
      <c r="E3158">
        <v>101793</v>
      </c>
      <c r="F3158" s="5" t="s">
        <v>58</v>
      </c>
      <c r="G3158" s="5" t="s">
        <v>24</v>
      </c>
      <c r="H3158" s="5" t="s">
        <v>121</v>
      </c>
      <c r="I3158" t="s">
        <v>35</v>
      </c>
      <c r="J3158" t="s">
        <v>121</v>
      </c>
      <c r="K3158">
        <v>0</v>
      </c>
      <c r="L3158" s="5" t="s">
        <v>6383</v>
      </c>
      <c r="M3158" s="5" t="s">
        <v>37</v>
      </c>
      <c r="N3158">
        <v>1</v>
      </c>
      <c r="O3158" t="s">
        <v>141</v>
      </c>
      <c r="P3158" s="1">
        <v>45678</v>
      </c>
      <c r="Q3158" s="1">
        <v>45735</v>
      </c>
      <c r="R3158">
        <v>1928</v>
      </c>
      <c r="S3158" s="4">
        <v>6.4</v>
      </c>
      <c r="T3158" t="s">
        <v>63</v>
      </c>
    </row>
    <row r="3159" spans="1:20" x14ac:dyDescent="0.35">
      <c r="A3159" t="s">
        <v>6384</v>
      </c>
      <c r="B3159" s="5" t="s">
        <v>100</v>
      </c>
      <c r="C3159" s="6">
        <v>47429</v>
      </c>
      <c r="D3159" t="s">
        <v>22</v>
      </c>
      <c r="E3159">
        <v>47429</v>
      </c>
      <c r="F3159" s="5" t="s">
        <v>66</v>
      </c>
      <c r="G3159" s="5" t="s">
        <v>24</v>
      </c>
      <c r="H3159" s="5" t="s">
        <v>116</v>
      </c>
      <c r="I3159" t="s">
        <v>44</v>
      </c>
      <c r="J3159" t="s">
        <v>116</v>
      </c>
      <c r="K3159">
        <v>50</v>
      </c>
      <c r="L3159" s="5" t="s">
        <v>6385</v>
      </c>
      <c r="M3159" s="5" t="s">
        <v>28</v>
      </c>
      <c r="N3159">
        <v>7</v>
      </c>
      <c r="O3159" t="s">
        <v>88</v>
      </c>
      <c r="P3159" s="1">
        <v>45410</v>
      </c>
      <c r="Q3159" s="1">
        <v>45462</v>
      </c>
      <c r="R3159">
        <v>1964</v>
      </c>
      <c r="S3159" s="4">
        <v>6.3</v>
      </c>
      <c r="T3159" t="s">
        <v>243</v>
      </c>
    </row>
    <row r="3160" spans="1:20" x14ac:dyDescent="0.35">
      <c r="A3160" t="s">
        <v>6386</v>
      </c>
      <c r="B3160" s="5" t="s">
        <v>28802</v>
      </c>
      <c r="C3160" s="6">
        <v>274181</v>
      </c>
      <c r="D3160" t="s">
        <v>22</v>
      </c>
      <c r="E3160">
        <v>274181</v>
      </c>
      <c r="F3160" s="5" t="s">
        <v>23</v>
      </c>
      <c r="G3160" s="5" t="s">
        <v>24</v>
      </c>
      <c r="H3160" s="5" t="s">
        <v>191</v>
      </c>
      <c r="I3160" t="s">
        <v>35</v>
      </c>
      <c r="J3160" t="s">
        <v>299</v>
      </c>
      <c r="K3160">
        <v>0</v>
      </c>
      <c r="L3160" s="5" t="s">
        <v>6387</v>
      </c>
      <c r="M3160" s="5" t="s">
        <v>28</v>
      </c>
      <c r="N3160">
        <v>17</v>
      </c>
      <c r="O3160" t="s">
        <v>71</v>
      </c>
      <c r="P3160" s="1">
        <v>45706</v>
      </c>
      <c r="Q3160" s="1">
        <v>45726</v>
      </c>
      <c r="R3160">
        <v>780</v>
      </c>
      <c r="S3160" s="4">
        <v>9.1999999999999993</v>
      </c>
      <c r="T3160" t="s">
        <v>136</v>
      </c>
    </row>
    <row r="3161" spans="1:20" x14ac:dyDescent="0.35">
      <c r="A3161" t="s">
        <v>6388</v>
      </c>
      <c r="B3161" s="5" t="s">
        <v>105</v>
      </c>
      <c r="C3161" s="6">
        <v>139553</v>
      </c>
      <c r="D3161" t="s">
        <v>74</v>
      </c>
      <c r="E3161">
        <v>174441</v>
      </c>
      <c r="F3161" s="5" t="s">
        <v>66</v>
      </c>
      <c r="G3161" s="5" t="s">
        <v>59</v>
      </c>
      <c r="H3161" s="5" t="s">
        <v>75</v>
      </c>
      <c r="I3161" t="s">
        <v>26</v>
      </c>
      <c r="J3161" t="s">
        <v>75</v>
      </c>
      <c r="K3161">
        <v>50</v>
      </c>
      <c r="L3161" s="5" t="s">
        <v>6389</v>
      </c>
      <c r="M3161" s="5" t="s">
        <v>37</v>
      </c>
      <c r="N3161">
        <v>6</v>
      </c>
      <c r="O3161" t="s">
        <v>85</v>
      </c>
      <c r="P3161" s="1">
        <v>45639</v>
      </c>
      <c r="Q3161" s="1">
        <v>45691</v>
      </c>
      <c r="R3161">
        <v>2398</v>
      </c>
      <c r="S3161" s="4">
        <v>8.9</v>
      </c>
      <c r="T3161" t="s">
        <v>277</v>
      </c>
    </row>
    <row r="3162" spans="1:20" x14ac:dyDescent="0.35">
      <c r="A3162" t="s">
        <v>6390</v>
      </c>
      <c r="B3162" s="5" t="s">
        <v>28799</v>
      </c>
      <c r="C3162" s="6">
        <v>83557</v>
      </c>
      <c r="D3162" t="s">
        <v>22</v>
      </c>
      <c r="E3162">
        <v>83557</v>
      </c>
      <c r="F3162" s="5" t="s">
        <v>50</v>
      </c>
      <c r="G3162" s="5" t="s">
        <v>42</v>
      </c>
      <c r="H3162" s="5" t="s">
        <v>52</v>
      </c>
      <c r="I3162" t="s">
        <v>44</v>
      </c>
      <c r="J3162" t="s">
        <v>67</v>
      </c>
      <c r="K3162">
        <v>100</v>
      </c>
      <c r="L3162" s="5" t="s">
        <v>6391</v>
      </c>
      <c r="M3162" s="5" t="s">
        <v>54</v>
      </c>
      <c r="N3162">
        <v>3</v>
      </c>
      <c r="O3162" t="s">
        <v>85</v>
      </c>
      <c r="P3162" s="1">
        <v>45529</v>
      </c>
      <c r="Q3162" s="1">
        <v>45579</v>
      </c>
      <c r="R3162">
        <v>2148</v>
      </c>
      <c r="S3162" s="4">
        <v>5.2</v>
      </c>
      <c r="T3162" t="s">
        <v>108</v>
      </c>
    </row>
    <row r="3163" spans="1:20" x14ac:dyDescent="0.35">
      <c r="A3163" t="s">
        <v>6392</v>
      </c>
      <c r="B3163" s="5" t="s">
        <v>73</v>
      </c>
      <c r="C3163" s="6">
        <v>211357</v>
      </c>
      <c r="D3163" t="s">
        <v>81</v>
      </c>
      <c r="E3163">
        <v>285332</v>
      </c>
      <c r="F3163" s="5" t="s">
        <v>23</v>
      </c>
      <c r="G3163" s="5" t="s">
        <v>42</v>
      </c>
      <c r="H3163" s="5" t="s">
        <v>82</v>
      </c>
      <c r="I3163" t="s">
        <v>44</v>
      </c>
      <c r="J3163" t="s">
        <v>522</v>
      </c>
      <c r="K3163">
        <v>0</v>
      </c>
      <c r="L3163" s="5" t="s">
        <v>6393</v>
      </c>
      <c r="M3163" s="5" t="s">
        <v>70</v>
      </c>
      <c r="N3163">
        <v>15</v>
      </c>
      <c r="O3163" t="s">
        <v>29</v>
      </c>
      <c r="P3163" s="1">
        <v>45642</v>
      </c>
      <c r="Q3163" s="1">
        <v>45697</v>
      </c>
      <c r="R3163">
        <v>2101</v>
      </c>
      <c r="S3163" s="4">
        <v>8.1999999999999993</v>
      </c>
      <c r="T3163" t="s">
        <v>277</v>
      </c>
    </row>
    <row r="3164" spans="1:20" x14ac:dyDescent="0.35">
      <c r="A3164" t="s">
        <v>6394</v>
      </c>
      <c r="B3164" s="5" t="s">
        <v>145</v>
      </c>
      <c r="C3164" s="6">
        <v>181722</v>
      </c>
      <c r="D3164" t="s">
        <v>120</v>
      </c>
      <c r="E3164">
        <v>163550</v>
      </c>
      <c r="F3164" s="5" t="s">
        <v>66</v>
      </c>
      <c r="G3164" s="5" t="s">
        <v>24</v>
      </c>
      <c r="H3164" s="5" t="s">
        <v>121</v>
      </c>
      <c r="I3164" t="s">
        <v>26</v>
      </c>
      <c r="J3164" t="s">
        <v>121</v>
      </c>
      <c r="K3164">
        <v>100</v>
      </c>
      <c r="L3164" s="5" t="s">
        <v>6395</v>
      </c>
      <c r="M3164" s="5" t="s">
        <v>54</v>
      </c>
      <c r="N3164">
        <v>8</v>
      </c>
      <c r="O3164" t="s">
        <v>141</v>
      </c>
      <c r="P3164" s="1">
        <v>45333</v>
      </c>
      <c r="Q3164" s="1">
        <v>45386</v>
      </c>
      <c r="R3164">
        <v>1248</v>
      </c>
      <c r="S3164" s="4">
        <v>7.2</v>
      </c>
      <c r="T3164" t="s">
        <v>103</v>
      </c>
    </row>
    <row r="3165" spans="1:20" x14ac:dyDescent="0.35">
      <c r="A3165" t="s">
        <v>6396</v>
      </c>
      <c r="B3165" s="5" t="s">
        <v>49</v>
      </c>
      <c r="C3165" s="6">
        <v>137403</v>
      </c>
      <c r="D3165" t="s">
        <v>74</v>
      </c>
      <c r="E3165">
        <v>171754</v>
      </c>
      <c r="F3165" s="5" t="s">
        <v>66</v>
      </c>
      <c r="G3165" s="5" t="s">
        <v>42</v>
      </c>
      <c r="H3165" s="5" t="s">
        <v>75</v>
      </c>
      <c r="I3165" t="s">
        <v>26</v>
      </c>
      <c r="J3165" t="s">
        <v>410</v>
      </c>
      <c r="K3165">
        <v>0</v>
      </c>
      <c r="L3165" s="5" t="s">
        <v>6397</v>
      </c>
      <c r="M3165" s="5" t="s">
        <v>37</v>
      </c>
      <c r="N3165">
        <v>8</v>
      </c>
      <c r="O3165" t="s">
        <v>62</v>
      </c>
      <c r="P3165" s="1">
        <v>45368</v>
      </c>
      <c r="Q3165" s="1">
        <v>45389</v>
      </c>
      <c r="R3165">
        <v>2482</v>
      </c>
      <c r="S3165" s="4">
        <v>5.8</v>
      </c>
      <c r="T3165" t="s">
        <v>47</v>
      </c>
    </row>
    <row r="3166" spans="1:20" x14ac:dyDescent="0.35">
      <c r="A3166" t="s">
        <v>6398</v>
      </c>
      <c r="B3166" s="5" t="s">
        <v>105</v>
      </c>
      <c r="C3166" s="6">
        <v>65926</v>
      </c>
      <c r="D3166" t="s">
        <v>65</v>
      </c>
      <c r="E3166">
        <v>85704</v>
      </c>
      <c r="F3166" s="5" t="s">
        <v>58</v>
      </c>
      <c r="G3166" s="5" t="s">
        <v>42</v>
      </c>
      <c r="H3166" s="5" t="s">
        <v>67</v>
      </c>
      <c r="I3166" t="s">
        <v>44</v>
      </c>
      <c r="J3166" t="s">
        <v>67</v>
      </c>
      <c r="K3166">
        <v>0</v>
      </c>
      <c r="L3166" s="5" t="s">
        <v>6399</v>
      </c>
      <c r="M3166" s="5" t="s">
        <v>70</v>
      </c>
      <c r="N3166">
        <v>1</v>
      </c>
      <c r="O3166" t="s">
        <v>29</v>
      </c>
      <c r="P3166" s="1">
        <v>45573</v>
      </c>
      <c r="Q3166" s="1">
        <v>45629</v>
      </c>
      <c r="R3166">
        <v>666</v>
      </c>
      <c r="S3166" s="4">
        <v>7.8</v>
      </c>
      <c r="T3166" t="s">
        <v>95</v>
      </c>
    </row>
    <row r="3167" spans="1:20" x14ac:dyDescent="0.35">
      <c r="A3167" t="s">
        <v>6400</v>
      </c>
      <c r="B3167" s="5" t="s">
        <v>32</v>
      </c>
      <c r="C3167" s="6">
        <v>63867</v>
      </c>
      <c r="D3167" t="s">
        <v>22</v>
      </c>
      <c r="E3167">
        <v>63867</v>
      </c>
      <c r="F3167" s="5" t="s">
        <v>58</v>
      </c>
      <c r="G3167" s="5" t="s">
        <v>42</v>
      </c>
      <c r="H3167" s="5" t="s">
        <v>25</v>
      </c>
      <c r="I3167" t="s">
        <v>35</v>
      </c>
      <c r="J3167" t="s">
        <v>304</v>
      </c>
      <c r="K3167">
        <v>100</v>
      </c>
      <c r="L3167" s="5" t="s">
        <v>6401</v>
      </c>
      <c r="M3167" s="5" t="s">
        <v>54</v>
      </c>
      <c r="N3167">
        <v>0</v>
      </c>
      <c r="O3167" t="s">
        <v>141</v>
      </c>
      <c r="P3167" s="1">
        <v>45748</v>
      </c>
      <c r="Q3167" s="1">
        <v>45799</v>
      </c>
      <c r="R3167">
        <v>1004</v>
      </c>
      <c r="S3167" s="4">
        <v>9.6999999999999993</v>
      </c>
      <c r="T3167" t="s">
        <v>63</v>
      </c>
    </row>
    <row r="3168" spans="1:20" x14ac:dyDescent="0.35">
      <c r="A3168" t="s">
        <v>6402</v>
      </c>
      <c r="B3168" s="5" t="s">
        <v>100</v>
      </c>
      <c r="C3168" s="6">
        <v>73754</v>
      </c>
      <c r="D3168" t="s">
        <v>41</v>
      </c>
      <c r="E3168">
        <v>62691</v>
      </c>
      <c r="F3168" s="5" t="s">
        <v>58</v>
      </c>
      <c r="G3168" s="5" t="s">
        <v>42</v>
      </c>
      <c r="H3168" s="5" t="s">
        <v>43</v>
      </c>
      <c r="I3168" t="s">
        <v>35</v>
      </c>
      <c r="J3168" t="s">
        <v>43</v>
      </c>
      <c r="K3168">
        <v>0</v>
      </c>
      <c r="L3168" s="5" t="s">
        <v>6403</v>
      </c>
      <c r="M3168" s="5" t="s">
        <v>28</v>
      </c>
      <c r="N3168">
        <v>0</v>
      </c>
      <c r="O3168" t="s">
        <v>141</v>
      </c>
      <c r="P3168" s="1">
        <v>45499</v>
      </c>
      <c r="Q3168" s="1">
        <v>45521</v>
      </c>
      <c r="R3168">
        <v>1181</v>
      </c>
      <c r="S3168" s="4">
        <v>7.4</v>
      </c>
      <c r="T3168" t="s">
        <v>118</v>
      </c>
    </row>
    <row r="3169" spans="1:20" x14ac:dyDescent="0.35">
      <c r="A3169" t="s">
        <v>6404</v>
      </c>
      <c r="B3169" s="5" t="s">
        <v>174</v>
      </c>
      <c r="C3169" s="6">
        <v>100588</v>
      </c>
      <c r="D3169" t="s">
        <v>92</v>
      </c>
      <c r="E3169">
        <v>75441</v>
      </c>
      <c r="F3169" s="5" t="s">
        <v>50</v>
      </c>
      <c r="G3169" s="5" t="s">
        <v>42</v>
      </c>
      <c r="H3169" s="5" t="s">
        <v>93</v>
      </c>
      <c r="I3169" t="s">
        <v>44</v>
      </c>
      <c r="J3169" t="s">
        <v>93</v>
      </c>
      <c r="K3169">
        <v>0</v>
      </c>
      <c r="L3169" s="5" t="s">
        <v>6405</v>
      </c>
      <c r="M3169" s="5" t="s">
        <v>70</v>
      </c>
      <c r="N3169">
        <v>4</v>
      </c>
      <c r="O3169" t="s">
        <v>88</v>
      </c>
      <c r="P3169" s="1">
        <v>45345</v>
      </c>
      <c r="Q3169" s="1">
        <v>45359</v>
      </c>
      <c r="R3169">
        <v>722</v>
      </c>
      <c r="S3169" s="4">
        <v>9.6999999999999993</v>
      </c>
      <c r="T3169" t="s">
        <v>79</v>
      </c>
    </row>
    <row r="3170" spans="1:20" x14ac:dyDescent="0.35">
      <c r="A3170" t="s">
        <v>6406</v>
      </c>
      <c r="B3170" s="5" t="s">
        <v>57</v>
      </c>
      <c r="C3170" s="6">
        <v>215335</v>
      </c>
      <c r="D3170" t="s">
        <v>22</v>
      </c>
      <c r="E3170">
        <v>215335</v>
      </c>
      <c r="F3170" s="5" t="s">
        <v>23</v>
      </c>
      <c r="G3170" s="5" t="s">
        <v>24</v>
      </c>
      <c r="H3170" s="5" t="s">
        <v>129</v>
      </c>
      <c r="I3170" t="s">
        <v>44</v>
      </c>
      <c r="J3170" t="s">
        <v>129</v>
      </c>
      <c r="K3170">
        <v>100</v>
      </c>
      <c r="L3170" s="5" t="s">
        <v>6407</v>
      </c>
      <c r="M3170" s="5" t="s">
        <v>37</v>
      </c>
      <c r="N3170">
        <v>19</v>
      </c>
      <c r="O3170" t="s">
        <v>71</v>
      </c>
      <c r="P3170" s="1">
        <v>45733</v>
      </c>
      <c r="Q3170" s="1">
        <v>45754</v>
      </c>
      <c r="R3170">
        <v>1676</v>
      </c>
      <c r="S3170" s="4">
        <v>7.2</v>
      </c>
      <c r="T3170" t="s">
        <v>47</v>
      </c>
    </row>
    <row r="3171" spans="1:20" x14ac:dyDescent="0.35">
      <c r="A3171" t="s">
        <v>6408</v>
      </c>
      <c r="B3171" s="5" t="s">
        <v>28802</v>
      </c>
      <c r="C3171" s="6">
        <v>96892</v>
      </c>
      <c r="D3171" t="s">
        <v>92</v>
      </c>
      <c r="E3171">
        <v>72669</v>
      </c>
      <c r="F3171" s="5" t="s">
        <v>58</v>
      </c>
      <c r="G3171" s="5" t="s">
        <v>42</v>
      </c>
      <c r="H3171" s="5" t="s">
        <v>93</v>
      </c>
      <c r="I3171" t="s">
        <v>35</v>
      </c>
      <c r="J3171" t="s">
        <v>93</v>
      </c>
      <c r="K3171">
        <v>0</v>
      </c>
      <c r="L3171" s="5" t="s">
        <v>6409</v>
      </c>
      <c r="M3171" s="5" t="s">
        <v>54</v>
      </c>
      <c r="N3171">
        <v>1</v>
      </c>
      <c r="O3171" t="s">
        <v>141</v>
      </c>
      <c r="P3171" s="1">
        <v>45475</v>
      </c>
      <c r="Q3171" s="1">
        <v>45538</v>
      </c>
      <c r="R3171">
        <v>680</v>
      </c>
      <c r="S3171" s="4">
        <v>7.3</v>
      </c>
      <c r="T3171" t="s">
        <v>136</v>
      </c>
    </row>
    <row r="3172" spans="1:20" x14ac:dyDescent="0.35">
      <c r="A3172" t="s">
        <v>6410</v>
      </c>
      <c r="B3172" s="5" t="s">
        <v>32</v>
      </c>
      <c r="C3172" s="6">
        <v>203281</v>
      </c>
      <c r="D3172" t="s">
        <v>22</v>
      </c>
      <c r="E3172">
        <v>203281</v>
      </c>
      <c r="F3172" s="5" t="s">
        <v>66</v>
      </c>
      <c r="G3172" s="5" t="s">
        <v>42</v>
      </c>
      <c r="H3172" s="5" t="s">
        <v>68</v>
      </c>
      <c r="I3172" t="s">
        <v>35</v>
      </c>
      <c r="J3172" t="s">
        <v>68</v>
      </c>
      <c r="K3172">
        <v>0</v>
      </c>
      <c r="L3172" s="5" t="s">
        <v>6411</v>
      </c>
      <c r="M3172" s="5" t="s">
        <v>54</v>
      </c>
      <c r="N3172">
        <v>9</v>
      </c>
      <c r="O3172" t="s">
        <v>71</v>
      </c>
      <c r="P3172" s="1">
        <v>45497</v>
      </c>
      <c r="Q3172" s="1">
        <v>45565</v>
      </c>
      <c r="R3172">
        <v>875</v>
      </c>
      <c r="S3172" s="4">
        <v>8.6999999999999993</v>
      </c>
      <c r="T3172" t="s">
        <v>38</v>
      </c>
    </row>
    <row r="3173" spans="1:20" x14ac:dyDescent="0.35">
      <c r="A3173" t="s">
        <v>6412</v>
      </c>
      <c r="B3173" s="5" t="s">
        <v>100</v>
      </c>
      <c r="C3173" s="6">
        <v>128930</v>
      </c>
      <c r="D3173" t="s">
        <v>120</v>
      </c>
      <c r="E3173">
        <v>116037</v>
      </c>
      <c r="F3173" s="5" t="s">
        <v>50</v>
      </c>
      <c r="G3173" s="5" t="s">
        <v>24</v>
      </c>
      <c r="H3173" s="5" t="s">
        <v>121</v>
      </c>
      <c r="I3173" t="s">
        <v>26</v>
      </c>
      <c r="J3173" t="s">
        <v>121</v>
      </c>
      <c r="K3173">
        <v>0</v>
      </c>
      <c r="L3173" s="5" t="s">
        <v>6413</v>
      </c>
      <c r="M3173" s="5" t="s">
        <v>28</v>
      </c>
      <c r="N3173">
        <v>3</v>
      </c>
      <c r="O3173" t="s">
        <v>85</v>
      </c>
      <c r="P3173" s="1">
        <v>45646</v>
      </c>
      <c r="Q3173" s="1">
        <v>45709</v>
      </c>
      <c r="R3173">
        <v>1288</v>
      </c>
      <c r="S3173" s="4">
        <v>5</v>
      </c>
      <c r="T3173" t="s">
        <v>103</v>
      </c>
    </row>
    <row r="3174" spans="1:20" x14ac:dyDescent="0.35">
      <c r="A3174" t="s">
        <v>6414</v>
      </c>
      <c r="B3174" s="5" t="s">
        <v>28802</v>
      </c>
      <c r="C3174" s="6">
        <v>59295</v>
      </c>
      <c r="D3174" t="s">
        <v>74</v>
      </c>
      <c r="E3174">
        <v>74119</v>
      </c>
      <c r="F3174" s="5" t="s">
        <v>58</v>
      </c>
      <c r="G3174" s="5" t="s">
        <v>51</v>
      </c>
      <c r="H3174" s="5" t="s">
        <v>75</v>
      </c>
      <c r="I3174" t="s">
        <v>44</v>
      </c>
      <c r="J3174" t="s">
        <v>75</v>
      </c>
      <c r="K3174">
        <v>50</v>
      </c>
      <c r="L3174" s="5" t="s">
        <v>6415</v>
      </c>
      <c r="M3174" s="5" t="s">
        <v>37</v>
      </c>
      <c r="N3174">
        <v>0</v>
      </c>
      <c r="O3174" t="s">
        <v>85</v>
      </c>
      <c r="P3174" s="1">
        <v>45373</v>
      </c>
      <c r="Q3174" s="1">
        <v>45402</v>
      </c>
      <c r="R3174">
        <v>1581</v>
      </c>
      <c r="S3174" s="4">
        <v>5.0999999999999996</v>
      </c>
      <c r="T3174" t="s">
        <v>243</v>
      </c>
    </row>
    <row r="3175" spans="1:20" x14ac:dyDescent="0.35">
      <c r="A3175" t="s">
        <v>6416</v>
      </c>
      <c r="B3175" s="5" t="s">
        <v>28802</v>
      </c>
      <c r="C3175" s="6">
        <v>149462</v>
      </c>
      <c r="D3175" t="s">
        <v>74</v>
      </c>
      <c r="E3175">
        <v>186828</v>
      </c>
      <c r="F3175" s="5" t="s">
        <v>23</v>
      </c>
      <c r="G3175" s="5" t="s">
        <v>42</v>
      </c>
      <c r="H3175" s="5" t="s">
        <v>75</v>
      </c>
      <c r="I3175" t="s">
        <v>44</v>
      </c>
      <c r="J3175" t="s">
        <v>75</v>
      </c>
      <c r="K3175">
        <v>100</v>
      </c>
      <c r="L3175" s="5" t="s">
        <v>6417</v>
      </c>
      <c r="M3175" s="5" t="s">
        <v>54</v>
      </c>
      <c r="N3175">
        <v>13</v>
      </c>
      <c r="O3175" t="s">
        <v>141</v>
      </c>
      <c r="P3175" s="1">
        <v>45440</v>
      </c>
      <c r="Q3175" s="1">
        <v>45473</v>
      </c>
      <c r="R3175">
        <v>1196</v>
      </c>
      <c r="S3175" s="4">
        <v>7.9</v>
      </c>
      <c r="T3175" t="s">
        <v>277</v>
      </c>
    </row>
    <row r="3176" spans="1:20" x14ac:dyDescent="0.35">
      <c r="A3176" t="s">
        <v>6418</v>
      </c>
      <c r="B3176" s="5" t="s">
        <v>174</v>
      </c>
      <c r="C3176" s="6">
        <v>134389</v>
      </c>
      <c r="D3176" t="s">
        <v>22</v>
      </c>
      <c r="E3176">
        <v>134389</v>
      </c>
      <c r="F3176" s="5" t="s">
        <v>23</v>
      </c>
      <c r="G3176" s="5" t="s">
        <v>51</v>
      </c>
      <c r="H3176" s="5" t="s">
        <v>165</v>
      </c>
      <c r="I3176" t="s">
        <v>44</v>
      </c>
      <c r="J3176" t="s">
        <v>165</v>
      </c>
      <c r="K3176">
        <v>50</v>
      </c>
      <c r="L3176" s="5" t="s">
        <v>6419</v>
      </c>
      <c r="M3176" s="5" t="s">
        <v>54</v>
      </c>
      <c r="N3176">
        <v>12</v>
      </c>
      <c r="O3176" t="s">
        <v>172</v>
      </c>
      <c r="P3176" s="1">
        <v>45777</v>
      </c>
      <c r="Q3176" s="1">
        <v>45803</v>
      </c>
      <c r="R3176">
        <v>2156</v>
      </c>
      <c r="S3176" s="4">
        <v>8</v>
      </c>
      <c r="T3176" t="s">
        <v>47</v>
      </c>
    </row>
    <row r="3177" spans="1:20" x14ac:dyDescent="0.35">
      <c r="A3177" t="s">
        <v>6420</v>
      </c>
      <c r="B3177" s="5" t="s">
        <v>100</v>
      </c>
      <c r="C3177" s="6">
        <v>77125</v>
      </c>
      <c r="D3177" t="s">
        <v>22</v>
      </c>
      <c r="E3177">
        <v>77125</v>
      </c>
      <c r="F3177" s="5" t="s">
        <v>58</v>
      </c>
      <c r="G3177" s="5" t="s">
        <v>59</v>
      </c>
      <c r="H3177" s="5" t="s">
        <v>25</v>
      </c>
      <c r="I3177" t="s">
        <v>35</v>
      </c>
      <c r="J3177" t="s">
        <v>25</v>
      </c>
      <c r="K3177">
        <v>50</v>
      </c>
      <c r="L3177" s="5" t="s">
        <v>6421</v>
      </c>
      <c r="M3177" s="5" t="s">
        <v>70</v>
      </c>
      <c r="N3177">
        <v>1</v>
      </c>
      <c r="O3177" t="s">
        <v>107</v>
      </c>
      <c r="P3177" s="1">
        <v>45587</v>
      </c>
      <c r="Q3177" s="1">
        <v>45637</v>
      </c>
      <c r="R3177">
        <v>2144</v>
      </c>
      <c r="S3177" s="4">
        <v>8.6</v>
      </c>
      <c r="T3177" t="s">
        <v>103</v>
      </c>
    </row>
    <row r="3178" spans="1:20" x14ac:dyDescent="0.35">
      <c r="A3178" t="s">
        <v>6422</v>
      </c>
      <c r="B3178" s="5" t="s">
        <v>179</v>
      </c>
      <c r="C3178" s="6">
        <v>177796</v>
      </c>
      <c r="D3178" t="s">
        <v>92</v>
      </c>
      <c r="E3178">
        <v>133347</v>
      </c>
      <c r="F3178" s="5" t="s">
        <v>23</v>
      </c>
      <c r="G3178" s="5" t="s">
        <v>24</v>
      </c>
      <c r="H3178" s="5" t="s">
        <v>93</v>
      </c>
      <c r="I3178" t="s">
        <v>35</v>
      </c>
      <c r="J3178" t="s">
        <v>93</v>
      </c>
      <c r="K3178">
        <v>0</v>
      </c>
      <c r="L3178" s="5" t="s">
        <v>6423</v>
      </c>
      <c r="M3178" s="5" t="s">
        <v>37</v>
      </c>
      <c r="N3178">
        <v>12</v>
      </c>
      <c r="O3178" t="s">
        <v>141</v>
      </c>
      <c r="P3178" s="1">
        <v>45553</v>
      </c>
      <c r="Q3178" s="1">
        <v>45568</v>
      </c>
      <c r="R3178">
        <v>1210</v>
      </c>
      <c r="S3178" s="4">
        <v>8.5</v>
      </c>
      <c r="T3178" t="s">
        <v>243</v>
      </c>
    </row>
    <row r="3179" spans="1:20" x14ac:dyDescent="0.35">
      <c r="A3179" t="s">
        <v>6424</v>
      </c>
      <c r="B3179" s="5" t="s">
        <v>57</v>
      </c>
      <c r="C3179" s="6">
        <v>146724</v>
      </c>
      <c r="D3179" t="s">
        <v>22</v>
      </c>
      <c r="E3179">
        <v>146724</v>
      </c>
      <c r="F3179" s="5" t="s">
        <v>66</v>
      </c>
      <c r="G3179" s="5" t="s">
        <v>42</v>
      </c>
      <c r="H3179" s="5" t="s">
        <v>97</v>
      </c>
      <c r="I3179" t="s">
        <v>26</v>
      </c>
      <c r="J3179" t="s">
        <v>97</v>
      </c>
      <c r="K3179">
        <v>100</v>
      </c>
      <c r="L3179" s="5" t="s">
        <v>6425</v>
      </c>
      <c r="M3179" s="5" t="s">
        <v>37</v>
      </c>
      <c r="N3179">
        <v>5</v>
      </c>
      <c r="O3179" t="s">
        <v>147</v>
      </c>
      <c r="P3179" s="1">
        <v>45536</v>
      </c>
      <c r="Q3179" s="1">
        <v>45570</v>
      </c>
      <c r="R3179">
        <v>628</v>
      </c>
      <c r="S3179" s="4">
        <v>9.4</v>
      </c>
      <c r="T3179" t="s">
        <v>95</v>
      </c>
    </row>
    <row r="3180" spans="1:20" x14ac:dyDescent="0.35">
      <c r="A3180" t="s">
        <v>6426</v>
      </c>
      <c r="B3180" s="5" t="s">
        <v>40</v>
      </c>
      <c r="C3180" s="6">
        <v>170330</v>
      </c>
      <c r="D3180" t="s">
        <v>22</v>
      </c>
      <c r="E3180">
        <v>170330</v>
      </c>
      <c r="F3180" s="5" t="s">
        <v>66</v>
      </c>
      <c r="G3180" s="5" t="s">
        <v>42</v>
      </c>
      <c r="H3180" s="5" t="s">
        <v>68</v>
      </c>
      <c r="I3180" t="s">
        <v>26</v>
      </c>
      <c r="J3180" t="s">
        <v>68</v>
      </c>
      <c r="K3180">
        <v>100</v>
      </c>
      <c r="L3180" s="5" t="s">
        <v>6427</v>
      </c>
      <c r="M3180" s="5" t="s">
        <v>70</v>
      </c>
      <c r="N3180">
        <v>6</v>
      </c>
      <c r="O3180" t="s">
        <v>172</v>
      </c>
      <c r="P3180" s="1">
        <v>45418</v>
      </c>
      <c r="Q3180" s="1">
        <v>45441</v>
      </c>
      <c r="R3180">
        <v>2072</v>
      </c>
      <c r="S3180" s="4">
        <v>7.8</v>
      </c>
      <c r="T3180" t="s">
        <v>47</v>
      </c>
    </row>
    <row r="3181" spans="1:20" x14ac:dyDescent="0.35">
      <c r="A3181" t="s">
        <v>6428</v>
      </c>
      <c r="B3181" s="5" t="s">
        <v>49</v>
      </c>
      <c r="C3181" s="6">
        <v>79412</v>
      </c>
      <c r="D3181" t="s">
        <v>22</v>
      </c>
      <c r="E3181">
        <v>79412</v>
      </c>
      <c r="F3181" s="5" t="s">
        <v>50</v>
      </c>
      <c r="G3181" s="5" t="s">
        <v>42</v>
      </c>
      <c r="H3181" s="5" t="s">
        <v>165</v>
      </c>
      <c r="I3181" t="s">
        <v>44</v>
      </c>
      <c r="J3181" t="s">
        <v>52</v>
      </c>
      <c r="K3181">
        <v>100</v>
      </c>
      <c r="L3181" s="5" t="s">
        <v>6429</v>
      </c>
      <c r="M3181" s="5" t="s">
        <v>70</v>
      </c>
      <c r="N3181">
        <v>3</v>
      </c>
      <c r="O3181" t="s">
        <v>135</v>
      </c>
      <c r="P3181" s="1">
        <v>45548</v>
      </c>
      <c r="Q3181" s="1">
        <v>45587</v>
      </c>
      <c r="R3181">
        <v>1679</v>
      </c>
      <c r="S3181" s="4">
        <v>9.1999999999999993</v>
      </c>
      <c r="T3181" t="s">
        <v>153</v>
      </c>
    </row>
    <row r="3182" spans="1:20" x14ac:dyDescent="0.35">
      <c r="A3182" t="s">
        <v>6430</v>
      </c>
      <c r="B3182" s="5" t="s">
        <v>162</v>
      </c>
      <c r="C3182" s="6">
        <v>124306</v>
      </c>
      <c r="D3182" t="s">
        <v>41</v>
      </c>
      <c r="E3182">
        <v>105660</v>
      </c>
      <c r="F3182" s="5" t="s">
        <v>66</v>
      </c>
      <c r="G3182" s="5" t="s">
        <v>51</v>
      </c>
      <c r="H3182" s="5" t="s">
        <v>126</v>
      </c>
      <c r="I3182" t="s">
        <v>35</v>
      </c>
      <c r="J3182" t="s">
        <v>126</v>
      </c>
      <c r="K3182">
        <v>100</v>
      </c>
      <c r="L3182" s="5" t="s">
        <v>6431</v>
      </c>
      <c r="M3182" s="5" t="s">
        <v>28</v>
      </c>
      <c r="N3182">
        <v>7</v>
      </c>
      <c r="O3182" t="s">
        <v>62</v>
      </c>
      <c r="P3182" s="1">
        <v>45598</v>
      </c>
      <c r="Q3182" s="1">
        <v>45649</v>
      </c>
      <c r="R3182">
        <v>1981</v>
      </c>
      <c r="S3182" s="4">
        <v>6.4</v>
      </c>
      <c r="T3182" t="s">
        <v>30</v>
      </c>
    </row>
    <row r="3183" spans="1:20" x14ac:dyDescent="0.35">
      <c r="A3183" t="s">
        <v>6432</v>
      </c>
      <c r="B3183" s="5" t="s">
        <v>32</v>
      </c>
      <c r="C3183" s="6">
        <v>119037</v>
      </c>
      <c r="D3183" t="s">
        <v>41</v>
      </c>
      <c r="E3183">
        <v>101181</v>
      </c>
      <c r="F3183" s="5" t="s">
        <v>66</v>
      </c>
      <c r="G3183" s="5" t="s">
        <v>59</v>
      </c>
      <c r="H3183" s="5" t="s">
        <v>126</v>
      </c>
      <c r="I3183" t="s">
        <v>44</v>
      </c>
      <c r="J3183" t="s">
        <v>126</v>
      </c>
      <c r="K3183">
        <v>0</v>
      </c>
      <c r="L3183" s="5" t="s">
        <v>6433</v>
      </c>
      <c r="M3183" s="5" t="s">
        <v>37</v>
      </c>
      <c r="N3183">
        <v>7</v>
      </c>
      <c r="O3183" t="s">
        <v>71</v>
      </c>
      <c r="P3183" s="1">
        <v>45650</v>
      </c>
      <c r="Q3183" s="1">
        <v>45673</v>
      </c>
      <c r="R3183">
        <v>1560</v>
      </c>
      <c r="S3183" s="4">
        <v>9.9</v>
      </c>
      <c r="T3183" t="s">
        <v>243</v>
      </c>
    </row>
    <row r="3184" spans="1:20" x14ac:dyDescent="0.35">
      <c r="A3184" t="s">
        <v>6434</v>
      </c>
      <c r="B3184" s="5" t="s">
        <v>217</v>
      </c>
      <c r="C3184" s="6">
        <v>222977</v>
      </c>
      <c r="D3184" t="s">
        <v>41</v>
      </c>
      <c r="E3184">
        <v>189530</v>
      </c>
      <c r="F3184" s="5" t="s">
        <v>23</v>
      </c>
      <c r="G3184" s="5" t="s">
        <v>51</v>
      </c>
      <c r="H3184" s="5" t="s">
        <v>43</v>
      </c>
      <c r="I3184" t="s">
        <v>35</v>
      </c>
      <c r="J3184" t="s">
        <v>43</v>
      </c>
      <c r="K3184">
        <v>0</v>
      </c>
      <c r="L3184" s="5" t="s">
        <v>6435</v>
      </c>
      <c r="M3184" s="5" t="s">
        <v>54</v>
      </c>
      <c r="N3184">
        <v>13</v>
      </c>
      <c r="O3184" t="s">
        <v>62</v>
      </c>
      <c r="P3184" s="1">
        <v>45709</v>
      </c>
      <c r="Q3184" s="1">
        <v>45740</v>
      </c>
      <c r="R3184">
        <v>869</v>
      </c>
      <c r="S3184" s="4">
        <v>9</v>
      </c>
      <c r="T3184" t="s">
        <v>103</v>
      </c>
    </row>
    <row r="3185" spans="1:20" x14ac:dyDescent="0.35">
      <c r="A3185" t="s">
        <v>6436</v>
      </c>
      <c r="B3185" s="5" t="s">
        <v>40</v>
      </c>
      <c r="C3185" s="6">
        <v>136646</v>
      </c>
      <c r="D3185" t="s">
        <v>74</v>
      </c>
      <c r="E3185">
        <v>170808</v>
      </c>
      <c r="F3185" s="5" t="s">
        <v>66</v>
      </c>
      <c r="G3185" s="5" t="s">
        <v>24</v>
      </c>
      <c r="H3185" s="5" t="s">
        <v>75</v>
      </c>
      <c r="I3185" t="s">
        <v>26</v>
      </c>
      <c r="J3185" t="s">
        <v>75</v>
      </c>
      <c r="K3185">
        <v>100</v>
      </c>
      <c r="L3185" s="5" t="s">
        <v>6437</v>
      </c>
      <c r="M3185" s="5" t="s">
        <v>54</v>
      </c>
      <c r="N3185">
        <v>9</v>
      </c>
      <c r="O3185" t="s">
        <v>107</v>
      </c>
      <c r="P3185" s="1">
        <v>45415</v>
      </c>
      <c r="Q3185" s="1">
        <v>45449</v>
      </c>
      <c r="R3185">
        <v>1317</v>
      </c>
      <c r="S3185" s="4">
        <v>8.4</v>
      </c>
      <c r="T3185" t="s">
        <v>243</v>
      </c>
    </row>
    <row r="3186" spans="1:20" x14ac:dyDescent="0.35">
      <c r="A3186" t="s">
        <v>6438</v>
      </c>
      <c r="B3186" s="5" t="s">
        <v>162</v>
      </c>
      <c r="C3186" s="6">
        <v>192004</v>
      </c>
      <c r="D3186" t="s">
        <v>33</v>
      </c>
      <c r="E3186">
        <v>21120440</v>
      </c>
      <c r="F3186" s="5" t="s">
        <v>23</v>
      </c>
      <c r="G3186" s="5" t="s">
        <v>59</v>
      </c>
      <c r="H3186" s="5" t="s">
        <v>34</v>
      </c>
      <c r="I3186" t="s">
        <v>35</v>
      </c>
      <c r="J3186" t="s">
        <v>60</v>
      </c>
      <c r="K3186">
        <v>0</v>
      </c>
      <c r="L3186" s="5" t="s">
        <v>6439</v>
      </c>
      <c r="M3186" s="5" t="s">
        <v>70</v>
      </c>
      <c r="N3186">
        <v>11</v>
      </c>
      <c r="O3186" t="s">
        <v>141</v>
      </c>
      <c r="P3186" s="1">
        <v>45437</v>
      </c>
      <c r="Q3186" s="1">
        <v>45507</v>
      </c>
      <c r="R3186">
        <v>2244</v>
      </c>
      <c r="S3186" s="4">
        <v>6.5</v>
      </c>
      <c r="T3186" t="s">
        <v>153</v>
      </c>
    </row>
    <row r="3187" spans="1:20" x14ac:dyDescent="0.35">
      <c r="A3187" t="s">
        <v>6440</v>
      </c>
      <c r="B3187" s="5" t="s">
        <v>28802</v>
      </c>
      <c r="C3187" s="6">
        <v>270814</v>
      </c>
      <c r="D3187" t="s">
        <v>92</v>
      </c>
      <c r="E3187">
        <v>203111</v>
      </c>
      <c r="F3187" s="5" t="s">
        <v>23</v>
      </c>
      <c r="G3187" s="5" t="s">
        <v>24</v>
      </c>
      <c r="H3187" s="5" t="s">
        <v>93</v>
      </c>
      <c r="I3187" t="s">
        <v>35</v>
      </c>
      <c r="J3187" t="s">
        <v>25</v>
      </c>
      <c r="K3187">
        <v>0</v>
      </c>
      <c r="L3187" s="5" t="s">
        <v>6441</v>
      </c>
      <c r="M3187" s="5" t="s">
        <v>37</v>
      </c>
      <c r="N3187">
        <v>17</v>
      </c>
      <c r="O3187" t="s">
        <v>78</v>
      </c>
      <c r="P3187" s="1">
        <v>45430</v>
      </c>
      <c r="Q3187" s="1">
        <v>45498</v>
      </c>
      <c r="R3187">
        <v>1890</v>
      </c>
      <c r="S3187" s="4">
        <v>6.6</v>
      </c>
      <c r="T3187" t="s">
        <v>136</v>
      </c>
    </row>
    <row r="3188" spans="1:20" x14ac:dyDescent="0.35">
      <c r="A3188" t="s">
        <v>6442</v>
      </c>
      <c r="B3188" s="5" t="s">
        <v>73</v>
      </c>
      <c r="C3188" s="6">
        <v>125599</v>
      </c>
      <c r="D3188" t="s">
        <v>22</v>
      </c>
      <c r="E3188">
        <v>125599</v>
      </c>
      <c r="F3188" s="5" t="s">
        <v>66</v>
      </c>
      <c r="G3188" s="5" t="s">
        <v>51</v>
      </c>
      <c r="H3188" s="5" t="s">
        <v>25</v>
      </c>
      <c r="I3188" t="s">
        <v>26</v>
      </c>
      <c r="J3188" t="s">
        <v>25</v>
      </c>
      <c r="K3188">
        <v>0</v>
      </c>
      <c r="L3188" s="5" t="s">
        <v>2493</v>
      </c>
      <c r="M3188" s="5" t="s">
        <v>28</v>
      </c>
      <c r="N3188">
        <v>8</v>
      </c>
      <c r="O3188" t="s">
        <v>71</v>
      </c>
      <c r="P3188" s="1">
        <v>45358</v>
      </c>
      <c r="Q3188" s="1">
        <v>45399</v>
      </c>
      <c r="R3188">
        <v>723</v>
      </c>
      <c r="S3188" s="4">
        <v>7.7</v>
      </c>
      <c r="T3188" t="s">
        <v>30</v>
      </c>
    </row>
    <row r="3189" spans="1:20" x14ac:dyDescent="0.35">
      <c r="A3189" t="s">
        <v>6443</v>
      </c>
      <c r="B3189" s="5" t="s">
        <v>91</v>
      </c>
      <c r="C3189" s="6">
        <v>102825</v>
      </c>
      <c r="D3189" t="s">
        <v>22</v>
      </c>
      <c r="E3189">
        <v>102825</v>
      </c>
      <c r="F3189" s="5" t="s">
        <v>50</v>
      </c>
      <c r="G3189" s="5" t="s">
        <v>24</v>
      </c>
      <c r="H3189" s="5" t="s">
        <v>52</v>
      </c>
      <c r="I3189" t="s">
        <v>35</v>
      </c>
      <c r="J3189" t="s">
        <v>93</v>
      </c>
      <c r="K3189">
        <v>100</v>
      </c>
      <c r="L3189" s="5" t="s">
        <v>1520</v>
      </c>
      <c r="M3189" s="5" t="s">
        <v>28</v>
      </c>
      <c r="N3189">
        <v>3</v>
      </c>
      <c r="O3189" t="s">
        <v>71</v>
      </c>
      <c r="P3189" s="1">
        <v>45338</v>
      </c>
      <c r="Q3189" s="1">
        <v>45384</v>
      </c>
      <c r="R3189">
        <v>1608</v>
      </c>
      <c r="S3189" s="4">
        <v>7.2</v>
      </c>
      <c r="T3189" t="s">
        <v>38</v>
      </c>
    </row>
    <row r="3190" spans="1:20" x14ac:dyDescent="0.35">
      <c r="A3190" t="s">
        <v>6444</v>
      </c>
      <c r="B3190" s="5" t="s">
        <v>28802</v>
      </c>
      <c r="C3190" s="6">
        <v>233678</v>
      </c>
      <c r="D3190" t="s">
        <v>33</v>
      </c>
      <c r="E3190">
        <v>25704580</v>
      </c>
      <c r="F3190" s="5" t="s">
        <v>23</v>
      </c>
      <c r="G3190" s="5" t="s">
        <v>59</v>
      </c>
      <c r="H3190" s="5" t="s">
        <v>34</v>
      </c>
      <c r="I3190" t="s">
        <v>35</v>
      </c>
      <c r="J3190" t="s">
        <v>212</v>
      </c>
      <c r="K3190">
        <v>100</v>
      </c>
      <c r="L3190" s="5" t="s">
        <v>6445</v>
      </c>
      <c r="M3190" s="5" t="s">
        <v>28</v>
      </c>
      <c r="N3190">
        <v>15</v>
      </c>
      <c r="O3190" t="s">
        <v>85</v>
      </c>
      <c r="P3190" s="1">
        <v>45508</v>
      </c>
      <c r="Q3190" s="1">
        <v>45565</v>
      </c>
      <c r="R3190">
        <v>1310</v>
      </c>
      <c r="S3190" s="4">
        <v>6.8</v>
      </c>
      <c r="T3190" t="s">
        <v>118</v>
      </c>
    </row>
    <row r="3191" spans="1:20" x14ac:dyDescent="0.35">
      <c r="A3191" t="s">
        <v>6446</v>
      </c>
      <c r="B3191" s="5" t="s">
        <v>73</v>
      </c>
      <c r="C3191" s="6">
        <v>92649</v>
      </c>
      <c r="D3191" t="s">
        <v>41</v>
      </c>
      <c r="E3191">
        <v>78752</v>
      </c>
      <c r="F3191" s="5" t="s">
        <v>50</v>
      </c>
      <c r="G3191" s="5" t="s">
        <v>24</v>
      </c>
      <c r="H3191" s="5" t="s">
        <v>126</v>
      </c>
      <c r="I3191" t="s">
        <v>26</v>
      </c>
      <c r="J3191" t="s">
        <v>294</v>
      </c>
      <c r="K3191">
        <v>100</v>
      </c>
      <c r="L3191" s="5" t="s">
        <v>6447</v>
      </c>
      <c r="M3191" s="5" t="s">
        <v>28</v>
      </c>
      <c r="N3191">
        <v>4</v>
      </c>
      <c r="O3191" t="s">
        <v>135</v>
      </c>
      <c r="P3191" s="1">
        <v>45539</v>
      </c>
      <c r="Q3191" s="1">
        <v>45558</v>
      </c>
      <c r="R3191">
        <v>644</v>
      </c>
      <c r="S3191" s="4">
        <v>9.9</v>
      </c>
      <c r="T3191" t="s">
        <v>63</v>
      </c>
    </row>
    <row r="3192" spans="1:20" x14ac:dyDescent="0.35">
      <c r="A3192" t="s">
        <v>6448</v>
      </c>
      <c r="B3192" s="5" t="s">
        <v>28802</v>
      </c>
      <c r="C3192" s="6">
        <v>102702</v>
      </c>
      <c r="D3192" t="s">
        <v>41</v>
      </c>
      <c r="E3192">
        <v>87297</v>
      </c>
      <c r="F3192" s="5" t="s">
        <v>50</v>
      </c>
      <c r="G3192" s="5" t="s">
        <v>42</v>
      </c>
      <c r="H3192" s="5" t="s">
        <v>43</v>
      </c>
      <c r="I3192" t="s">
        <v>26</v>
      </c>
      <c r="J3192" t="s">
        <v>43</v>
      </c>
      <c r="K3192">
        <v>0</v>
      </c>
      <c r="L3192" s="5" t="s">
        <v>6449</v>
      </c>
      <c r="M3192" s="5" t="s">
        <v>54</v>
      </c>
      <c r="N3192">
        <v>4</v>
      </c>
      <c r="O3192" t="s">
        <v>46</v>
      </c>
      <c r="P3192" s="1">
        <v>45721</v>
      </c>
      <c r="Q3192" s="1">
        <v>45765</v>
      </c>
      <c r="R3192">
        <v>765</v>
      </c>
      <c r="S3192" s="4">
        <v>7</v>
      </c>
      <c r="T3192" t="s">
        <v>103</v>
      </c>
    </row>
    <row r="3193" spans="1:20" x14ac:dyDescent="0.35">
      <c r="A3193" t="s">
        <v>6450</v>
      </c>
      <c r="B3193" s="5" t="s">
        <v>179</v>
      </c>
      <c r="C3193" s="6">
        <v>220138</v>
      </c>
      <c r="D3193" t="s">
        <v>65</v>
      </c>
      <c r="E3193">
        <v>286179</v>
      </c>
      <c r="F3193" s="5" t="s">
        <v>23</v>
      </c>
      <c r="G3193" s="5" t="s">
        <v>24</v>
      </c>
      <c r="H3193" s="5" t="s">
        <v>67</v>
      </c>
      <c r="I3193" t="s">
        <v>44</v>
      </c>
      <c r="J3193" t="s">
        <v>67</v>
      </c>
      <c r="K3193">
        <v>0</v>
      </c>
      <c r="L3193" s="5" t="s">
        <v>6451</v>
      </c>
      <c r="M3193" s="5" t="s">
        <v>28</v>
      </c>
      <c r="N3193">
        <v>10</v>
      </c>
      <c r="O3193" t="s">
        <v>62</v>
      </c>
      <c r="P3193" s="1">
        <v>45636</v>
      </c>
      <c r="Q3193" s="1">
        <v>45685</v>
      </c>
      <c r="R3193">
        <v>1094</v>
      </c>
      <c r="S3193" s="4">
        <v>5.0999999999999996</v>
      </c>
      <c r="T3193" t="s">
        <v>103</v>
      </c>
    </row>
    <row r="3194" spans="1:20" x14ac:dyDescent="0.35">
      <c r="A3194" t="s">
        <v>6452</v>
      </c>
      <c r="B3194" s="5" t="s">
        <v>217</v>
      </c>
      <c r="C3194" s="6">
        <v>102269</v>
      </c>
      <c r="D3194" t="s">
        <v>65</v>
      </c>
      <c r="E3194">
        <v>132950</v>
      </c>
      <c r="F3194" s="5" t="s">
        <v>50</v>
      </c>
      <c r="G3194" s="5" t="s">
        <v>24</v>
      </c>
      <c r="H3194" s="5" t="s">
        <v>67</v>
      </c>
      <c r="I3194" t="s">
        <v>35</v>
      </c>
      <c r="J3194" t="s">
        <v>67</v>
      </c>
      <c r="K3194">
        <v>50</v>
      </c>
      <c r="L3194" s="5" t="s">
        <v>6453</v>
      </c>
      <c r="M3194" s="5" t="s">
        <v>37</v>
      </c>
      <c r="N3194">
        <v>3</v>
      </c>
      <c r="O3194" t="s">
        <v>135</v>
      </c>
      <c r="P3194" s="1">
        <v>45523</v>
      </c>
      <c r="Q3194" s="1">
        <v>45596</v>
      </c>
      <c r="R3194">
        <v>1527</v>
      </c>
      <c r="S3194" s="4">
        <v>10</v>
      </c>
      <c r="T3194" t="s">
        <v>55</v>
      </c>
    </row>
    <row r="3195" spans="1:20" x14ac:dyDescent="0.35">
      <c r="A3195" t="s">
        <v>6454</v>
      </c>
      <c r="B3195" s="5" t="s">
        <v>28801</v>
      </c>
      <c r="C3195" s="6">
        <v>164789</v>
      </c>
      <c r="D3195" t="s">
        <v>22</v>
      </c>
      <c r="E3195">
        <v>164789</v>
      </c>
      <c r="F3195" s="5" t="s">
        <v>23</v>
      </c>
      <c r="G3195" s="5" t="s">
        <v>51</v>
      </c>
      <c r="H3195" s="5" t="s">
        <v>97</v>
      </c>
      <c r="I3195" t="s">
        <v>44</v>
      </c>
      <c r="J3195" t="s">
        <v>97</v>
      </c>
      <c r="K3195">
        <v>100</v>
      </c>
      <c r="L3195" s="5" t="s">
        <v>6455</v>
      </c>
      <c r="M3195" s="5" t="s">
        <v>70</v>
      </c>
      <c r="N3195">
        <v>15</v>
      </c>
      <c r="O3195" t="s">
        <v>167</v>
      </c>
      <c r="P3195" s="1">
        <v>45344</v>
      </c>
      <c r="Q3195" s="1">
        <v>45391</v>
      </c>
      <c r="R3195">
        <v>2219</v>
      </c>
      <c r="S3195" s="4">
        <v>9.6</v>
      </c>
      <c r="T3195" t="s">
        <v>95</v>
      </c>
    </row>
    <row r="3196" spans="1:20" x14ac:dyDescent="0.35">
      <c r="A3196" t="s">
        <v>6456</v>
      </c>
      <c r="B3196" s="5" t="s">
        <v>28801</v>
      </c>
      <c r="C3196" s="6">
        <v>37291</v>
      </c>
      <c r="D3196" t="s">
        <v>22</v>
      </c>
      <c r="E3196">
        <v>37291</v>
      </c>
      <c r="F3196" s="5" t="s">
        <v>50</v>
      </c>
      <c r="G3196" s="5" t="s">
        <v>59</v>
      </c>
      <c r="H3196" s="5" t="s">
        <v>116</v>
      </c>
      <c r="I3196" t="s">
        <v>35</v>
      </c>
      <c r="J3196" t="s">
        <v>116</v>
      </c>
      <c r="K3196">
        <v>50</v>
      </c>
      <c r="L3196" s="5" t="s">
        <v>6457</v>
      </c>
      <c r="M3196" s="5" t="s">
        <v>28</v>
      </c>
      <c r="N3196">
        <v>2</v>
      </c>
      <c r="O3196" t="s">
        <v>85</v>
      </c>
      <c r="P3196" s="1">
        <v>45645</v>
      </c>
      <c r="Q3196" s="1">
        <v>45684</v>
      </c>
      <c r="R3196">
        <v>2137</v>
      </c>
      <c r="S3196" s="4">
        <v>8.6</v>
      </c>
      <c r="T3196" t="s">
        <v>79</v>
      </c>
    </row>
    <row r="3197" spans="1:20" x14ac:dyDescent="0.35">
      <c r="A3197" t="s">
        <v>6458</v>
      </c>
      <c r="B3197" s="5" t="s">
        <v>217</v>
      </c>
      <c r="C3197" s="6">
        <v>112266</v>
      </c>
      <c r="D3197" t="s">
        <v>22</v>
      </c>
      <c r="E3197">
        <v>112266</v>
      </c>
      <c r="F3197" s="5" t="s">
        <v>50</v>
      </c>
      <c r="G3197" s="5" t="s">
        <v>59</v>
      </c>
      <c r="H3197" s="5" t="s">
        <v>101</v>
      </c>
      <c r="I3197" t="s">
        <v>26</v>
      </c>
      <c r="J3197" t="s">
        <v>101</v>
      </c>
      <c r="K3197">
        <v>50</v>
      </c>
      <c r="L3197" s="5" t="s">
        <v>6459</v>
      </c>
      <c r="M3197" s="5" t="s">
        <v>28</v>
      </c>
      <c r="N3197">
        <v>3</v>
      </c>
      <c r="O3197" t="s">
        <v>29</v>
      </c>
      <c r="P3197" s="1">
        <v>45734</v>
      </c>
      <c r="Q3197" s="1">
        <v>45799</v>
      </c>
      <c r="R3197">
        <v>2235</v>
      </c>
      <c r="S3197" s="4">
        <v>5.7</v>
      </c>
      <c r="T3197" t="s">
        <v>38</v>
      </c>
    </row>
    <row r="3198" spans="1:20" x14ac:dyDescent="0.35">
      <c r="A3198" t="s">
        <v>6460</v>
      </c>
      <c r="B3198" s="5" t="s">
        <v>217</v>
      </c>
      <c r="C3198" s="6">
        <v>67601</v>
      </c>
      <c r="D3198" t="s">
        <v>22</v>
      </c>
      <c r="E3198">
        <v>67601</v>
      </c>
      <c r="F3198" s="5" t="s">
        <v>58</v>
      </c>
      <c r="G3198" s="5" t="s">
        <v>51</v>
      </c>
      <c r="H3198" s="5" t="s">
        <v>165</v>
      </c>
      <c r="I3198" t="s">
        <v>35</v>
      </c>
      <c r="J3198" t="s">
        <v>75</v>
      </c>
      <c r="K3198">
        <v>0</v>
      </c>
      <c r="L3198" s="5" t="s">
        <v>6461</v>
      </c>
      <c r="M3198" s="5" t="s">
        <v>28</v>
      </c>
      <c r="N3198">
        <v>0</v>
      </c>
      <c r="O3198" t="s">
        <v>62</v>
      </c>
      <c r="P3198" s="1">
        <v>45317</v>
      </c>
      <c r="Q3198" s="1">
        <v>45378</v>
      </c>
      <c r="R3198">
        <v>2022</v>
      </c>
      <c r="S3198" s="4">
        <v>5.7</v>
      </c>
      <c r="T3198" t="s">
        <v>55</v>
      </c>
    </row>
    <row r="3199" spans="1:20" x14ac:dyDescent="0.35">
      <c r="A3199" t="s">
        <v>6462</v>
      </c>
      <c r="B3199" s="5" t="s">
        <v>28801</v>
      </c>
      <c r="C3199" s="6">
        <v>265839</v>
      </c>
      <c r="D3199" t="s">
        <v>74</v>
      </c>
      <c r="E3199">
        <v>332299</v>
      </c>
      <c r="F3199" s="5" t="s">
        <v>23</v>
      </c>
      <c r="G3199" s="5" t="s">
        <v>42</v>
      </c>
      <c r="H3199" s="5" t="s">
        <v>75</v>
      </c>
      <c r="I3199" t="s">
        <v>35</v>
      </c>
      <c r="J3199" t="s">
        <v>75</v>
      </c>
      <c r="K3199">
        <v>0</v>
      </c>
      <c r="L3199" s="5" t="s">
        <v>6463</v>
      </c>
      <c r="M3199" s="5" t="s">
        <v>70</v>
      </c>
      <c r="N3199">
        <v>16</v>
      </c>
      <c r="O3199" t="s">
        <v>71</v>
      </c>
      <c r="P3199" s="1">
        <v>45485</v>
      </c>
      <c r="Q3199" s="1">
        <v>45521</v>
      </c>
      <c r="R3199">
        <v>1079</v>
      </c>
      <c r="S3199" s="4">
        <v>9.9</v>
      </c>
      <c r="T3199" t="s">
        <v>38</v>
      </c>
    </row>
    <row r="3200" spans="1:20" x14ac:dyDescent="0.35">
      <c r="A3200" t="s">
        <v>6464</v>
      </c>
      <c r="B3200" s="5" t="s">
        <v>179</v>
      </c>
      <c r="C3200" s="6">
        <v>127393</v>
      </c>
      <c r="D3200" t="s">
        <v>74</v>
      </c>
      <c r="E3200">
        <v>159241</v>
      </c>
      <c r="F3200" s="5" t="s">
        <v>66</v>
      </c>
      <c r="G3200" s="5" t="s">
        <v>59</v>
      </c>
      <c r="H3200" s="5" t="s">
        <v>75</v>
      </c>
      <c r="I3200" t="s">
        <v>44</v>
      </c>
      <c r="J3200" t="s">
        <v>75</v>
      </c>
      <c r="K3200">
        <v>50</v>
      </c>
      <c r="L3200" s="5" t="s">
        <v>6465</v>
      </c>
      <c r="M3200" s="5" t="s">
        <v>54</v>
      </c>
      <c r="N3200">
        <v>6</v>
      </c>
      <c r="O3200" t="s">
        <v>62</v>
      </c>
      <c r="P3200" s="1">
        <v>45718</v>
      </c>
      <c r="Q3200" s="1">
        <v>45753</v>
      </c>
      <c r="R3200">
        <v>961</v>
      </c>
      <c r="S3200" s="4">
        <v>9.6</v>
      </c>
      <c r="T3200" t="s">
        <v>277</v>
      </c>
    </row>
    <row r="3201" spans="1:20" x14ac:dyDescent="0.35">
      <c r="A3201" t="s">
        <v>6466</v>
      </c>
      <c r="B3201" s="5" t="s">
        <v>91</v>
      </c>
      <c r="C3201" s="6">
        <v>79956</v>
      </c>
      <c r="D3201" t="s">
        <v>22</v>
      </c>
      <c r="E3201">
        <v>79956</v>
      </c>
      <c r="F3201" s="5" t="s">
        <v>50</v>
      </c>
      <c r="G3201" s="5" t="s">
        <v>51</v>
      </c>
      <c r="H3201" s="5" t="s">
        <v>191</v>
      </c>
      <c r="I3201" t="s">
        <v>26</v>
      </c>
      <c r="J3201" t="s">
        <v>191</v>
      </c>
      <c r="K3201">
        <v>50</v>
      </c>
      <c r="L3201" s="5" t="s">
        <v>6467</v>
      </c>
      <c r="M3201" s="5" t="s">
        <v>28</v>
      </c>
      <c r="N3201">
        <v>3</v>
      </c>
      <c r="O3201" t="s">
        <v>46</v>
      </c>
      <c r="P3201" s="1">
        <v>45417</v>
      </c>
      <c r="Q3201" s="1">
        <v>45489</v>
      </c>
      <c r="R3201">
        <v>1366</v>
      </c>
      <c r="S3201" s="4">
        <v>7</v>
      </c>
      <c r="T3201" t="s">
        <v>79</v>
      </c>
    </row>
    <row r="3202" spans="1:20" x14ac:dyDescent="0.35">
      <c r="A3202" t="s">
        <v>6468</v>
      </c>
      <c r="B3202" s="5" t="s">
        <v>28799</v>
      </c>
      <c r="C3202" s="6">
        <v>64844</v>
      </c>
      <c r="D3202" t="s">
        <v>22</v>
      </c>
      <c r="E3202">
        <v>64844</v>
      </c>
      <c r="F3202" s="5" t="s">
        <v>58</v>
      </c>
      <c r="G3202" s="5" t="s">
        <v>24</v>
      </c>
      <c r="H3202" s="5" t="s">
        <v>52</v>
      </c>
      <c r="I3202" t="s">
        <v>26</v>
      </c>
      <c r="J3202" t="s">
        <v>52</v>
      </c>
      <c r="K3202">
        <v>100</v>
      </c>
      <c r="L3202" s="5" t="s">
        <v>6469</v>
      </c>
      <c r="M3202" s="5" t="s">
        <v>28</v>
      </c>
      <c r="N3202">
        <v>0</v>
      </c>
      <c r="O3202" t="s">
        <v>172</v>
      </c>
      <c r="P3202" s="1">
        <v>45727</v>
      </c>
      <c r="Q3202" s="1">
        <v>45752</v>
      </c>
      <c r="R3202">
        <v>642</v>
      </c>
      <c r="S3202" s="4">
        <v>6.3</v>
      </c>
      <c r="T3202" t="s">
        <v>79</v>
      </c>
    </row>
    <row r="3203" spans="1:20" x14ac:dyDescent="0.35">
      <c r="A3203" t="s">
        <v>6470</v>
      </c>
      <c r="B3203" s="5" t="s">
        <v>174</v>
      </c>
      <c r="C3203" s="6">
        <v>255126</v>
      </c>
      <c r="D3203" t="s">
        <v>92</v>
      </c>
      <c r="E3203">
        <v>191345</v>
      </c>
      <c r="F3203" s="5" t="s">
        <v>23</v>
      </c>
      <c r="G3203" s="5" t="s">
        <v>24</v>
      </c>
      <c r="H3203" s="5" t="s">
        <v>93</v>
      </c>
      <c r="I3203" t="s">
        <v>35</v>
      </c>
      <c r="J3203" t="s">
        <v>126</v>
      </c>
      <c r="K3203">
        <v>50</v>
      </c>
      <c r="L3203" s="5" t="s">
        <v>3700</v>
      </c>
      <c r="M3203" s="5" t="s">
        <v>70</v>
      </c>
      <c r="N3203">
        <v>17</v>
      </c>
      <c r="O3203" t="s">
        <v>71</v>
      </c>
      <c r="P3203" s="1">
        <v>45348</v>
      </c>
      <c r="Q3203" s="1">
        <v>45362</v>
      </c>
      <c r="R3203">
        <v>1055</v>
      </c>
      <c r="S3203" s="4">
        <v>5.4</v>
      </c>
      <c r="T3203" t="s">
        <v>55</v>
      </c>
    </row>
    <row r="3204" spans="1:20" x14ac:dyDescent="0.35">
      <c r="A3204" t="s">
        <v>6471</v>
      </c>
      <c r="B3204" s="5" t="s">
        <v>174</v>
      </c>
      <c r="C3204" s="6">
        <v>55235</v>
      </c>
      <c r="D3204" t="s">
        <v>22</v>
      </c>
      <c r="E3204">
        <v>55235</v>
      </c>
      <c r="F3204" s="5" t="s">
        <v>58</v>
      </c>
      <c r="G3204" s="5" t="s">
        <v>51</v>
      </c>
      <c r="H3204" s="5" t="s">
        <v>25</v>
      </c>
      <c r="I3204" t="s">
        <v>26</v>
      </c>
      <c r="J3204" t="s">
        <v>25</v>
      </c>
      <c r="K3204">
        <v>100</v>
      </c>
      <c r="L3204" s="5" t="s">
        <v>6472</v>
      </c>
      <c r="M3204" s="5" t="s">
        <v>28</v>
      </c>
      <c r="N3204">
        <v>0</v>
      </c>
      <c r="O3204" t="s">
        <v>78</v>
      </c>
      <c r="P3204" s="1">
        <v>45676</v>
      </c>
      <c r="Q3204" s="1">
        <v>45732</v>
      </c>
      <c r="R3204">
        <v>2002</v>
      </c>
      <c r="S3204" s="4">
        <v>6.9</v>
      </c>
      <c r="T3204" t="s">
        <v>55</v>
      </c>
    </row>
    <row r="3205" spans="1:20" x14ac:dyDescent="0.35">
      <c r="A3205" t="s">
        <v>6473</v>
      </c>
      <c r="B3205" s="5" t="s">
        <v>28799</v>
      </c>
      <c r="C3205" s="6">
        <v>179903</v>
      </c>
      <c r="D3205" t="s">
        <v>41</v>
      </c>
      <c r="E3205">
        <v>152918</v>
      </c>
      <c r="F3205" s="5" t="s">
        <v>66</v>
      </c>
      <c r="G3205" s="5" t="s">
        <v>59</v>
      </c>
      <c r="H3205" s="5" t="s">
        <v>126</v>
      </c>
      <c r="I3205" t="s">
        <v>35</v>
      </c>
      <c r="J3205" t="s">
        <v>126</v>
      </c>
      <c r="K3205">
        <v>0</v>
      </c>
      <c r="L3205" s="5" t="s">
        <v>6474</v>
      </c>
      <c r="M3205" s="5" t="s">
        <v>70</v>
      </c>
      <c r="N3205">
        <v>7</v>
      </c>
      <c r="O3205" t="s">
        <v>147</v>
      </c>
      <c r="P3205" s="1">
        <v>45315</v>
      </c>
      <c r="Q3205" s="1">
        <v>45381</v>
      </c>
      <c r="R3205">
        <v>759</v>
      </c>
      <c r="S3205" s="4">
        <v>6.3</v>
      </c>
      <c r="T3205" t="s">
        <v>103</v>
      </c>
    </row>
    <row r="3206" spans="1:20" x14ac:dyDescent="0.35">
      <c r="A3206" t="s">
        <v>6475</v>
      </c>
      <c r="B3206" s="5" t="s">
        <v>100</v>
      </c>
      <c r="C3206" s="6">
        <v>99326</v>
      </c>
      <c r="D3206" t="s">
        <v>22</v>
      </c>
      <c r="E3206">
        <v>99326</v>
      </c>
      <c r="F3206" s="5" t="s">
        <v>50</v>
      </c>
      <c r="G3206" s="5" t="s">
        <v>59</v>
      </c>
      <c r="H3206" s="5" t="s">
        <v>52</v>
      </c>
      <c r="I3206" t="s">
        <v>35</v>
      </c>
      <c r="J3206" t="s">
        <v>52</v>
      </c>
      <c r="K3206">
        <v>100</v>
      </c>
      <c r="L3206" s="5" t="s">
        <v>6476</v>
      </c>
      <c r="M3206" s="5" t="s">
        <v>54</v>
      </c>
      <c r="N3206">
        <v>2</v>
      </c>
      <c r="O3206" t="s">
        <v>29</v>
      </c>
      <c r="P3206" s="1">
        <v>45605</v>
      </c>
      <c r="Q3206" s="1">
        <v>45627</v>
      </c>
      <c r="R3206">
        <v>713</v>
      </c>
      <c r="S3206" s="4">
        <v>7.9</v>
      </c>
      <c r="T3206" t="s">
        <v>243</v>
      </c>
    </row>
    <row r="3207" spans="1:20" x14ac:dyDescent="0.35">
      <c r="A3207" t="s">
        <v>6477</v>
      </c>
      <c r="B3207" s="5" t="s">
        <v>217</v>
      </c>
      <c r="C3207" s="6">
        <v>36397</v>
      </c>
      <c r="D3207" t="s">
        <v>22</v>
      </c>
      <c r="E3207">
        <v>36397</v>
      </c>
      <c r="F3207" s="5" t="s">
        <v>50</v>
      </c>
      <c r="G3207" s="5" t="s">
        <v>24</v>
      </c>
      <c r="H3207" s="5" t="s">
        <v>157</v>
      </c>
      <c r="I3207" t="s">
        <v>44</v>
      </c>
      <c r="J3207" t="s">
        <v>157</v>
      </c>
      <c r="K3207">
        <v>100</v>
      </c>
      <c r="L3207" s="5" t="s">
        <v>6478</v>
      </c>
      <c r="M3207" s="5" t="s">
        <v>70</v>
      </c>
      <c r="N3207">
        <v>4</v>
      </c>
      <c r="O3207" t="s">
        <v>78</v>
      </c>
      <c r="P3207" s="1">
        <v>45736</v>
      </c>
      <c r="Q3207" s="1">
        <v>45795</v>
      </c>
      <c r="R3207">
        <v>863</v>
      </c>
      <c r="S3207" s="4">
        <v>9.6</v>
      </c>
      <c r="T3207" t="s">
        <v>63</v>
      </c>
    </row>
    <row r="3208" spans="1:20" x14ac:dyDescent="0.35">
      <c r="A3208" t="s">
        <v>6479</v>
      </c>
      <c r="B3208" s="5" t="s">
        <v>32</v>
      </c>
      <c r="C3208" s="6">
        <v>55499</v>
      </c>
      <c r="D3208" t="s">
        <v>22</v>
      </c>
      <c r="E3208">
        <v>55499</v>
      </c>
      <c r="F3208" s="5" t="s">
        <v>66</v>
      </c>
      <c r="G3208" s="5" t="s">
        <v>59</v>
      </c>
      <c r="H3208" s="5" t="s">
        <v>157</v>
      </c>
      <c r="I3208" t="s">
        <v>35</v>
      </c>
      <c r="J3208" t="s">
        <v>157</v>
      </c>
      <c r="K3208">
        <v>50</v>
      </c>
      <c r="L3208" s="5" t="s">
        <v>6480</v>
      </c>
      <c r="M3208" s="5" t="s">
        <v>54</v>
      </c>
      <c r="N3208">
        <v>6</v>
      </c>
      <c r="O3208" t="s">
        <v>85</v>
      </c>
      <c r="P3208" s="1">
        <v>45366</v>
      </c>
      <c r="Q3208" s="1">
        <v>45411</v>
      </c>
      <c r="R3208">
        <v>2352</v>
      </c>
      <c r="S3208" s="4">
        <v>9.4</v>
      </c>
      <c r="T3208" t="s">
        <v>153</v>
      </c>
    </row>
    <row r="3209" spans="1:20" x14ac:dyDescent="0.35">
      <c r="A3209" t="s">
        <v>6481</v>
      </c>
      <c r="B3209" s="5" t="s">
        <v>174</v>
      </c>
      <c r="C3209" s="6">
        <v>32595</v>
      </c>
      <c r="D3209" t="s">
        <v>22</v>
      </c>
      <c r="E3209">
        <v>32595</v>
      </c>
      <c r="F3209" s="5" t="s">
        <v>50</v>
      </c>
      <c r="G3209" s="5" t="s">
        <v>59</v>
      </c>
      <c r="H3209" s="5" t="s">
        <v>116</v>
      </c>
      <c r="I3209" t="s">
        <v>26</v>
      </c>
      <c r="J3209" t="s">
        <v>423</v>
      </c>
      <c r="K3209">
        <v>100</v>
      </c>
      <c r="L3209" s="5" t="s">
        <v>6482</v>
      </c>
      <c r="M3209" s="5" t="s">
        <v>70</v>
      </c>
      <c r="N3209">
        <v>3</v>
      </c>
      <c r="O3209" t="s">
        <v>88</v>
      </c>
      <c r="P3209" s="1">
        <v>45543</v>
      </c>
      <c r="Q3209" s="1">
        <v>45570</v>
      </c>
      <c r="R3209">
        <v>1738</v>
      </c>
      <c r="S3209" s="4">
        <v>6.4</v>
      </c>
      <c r="T3209" t="s">
        <v>63</v>
      </c>
    </row>
    <row r="3210" spans="1:20" x14ac:dyDescent="0.35">
      <c r="A3210" t="s">
        <v>6483</v>
      </c>
      <c r="B3210" s="5" t="s">
        <v>28801</v>
      </c>
      <c r="C3210" s="6">
        <v>257447</v>
      </c>
      <c r="D3210" t="s">
        <v>22</v>
      </c>
      <c r="E3210">
        <v>257447</v>
      </c>
      <c r="F3210" s="5" t="s">
        <v>23</v>
      </c>
      <c r="G3210" s="5" t="s">
        <v>24</v>
      </c>
      <c r="H3210" s="5" t="s">
        <v>101</v>
      </c>
      <c r="I3210" t="s">
        <v>44</v>
      </c>
      <c r="J3210" t="s">
        <v>101</v>
      </c>
      <c r="K3210">
        <v>0</v>
      </c>
      <c r="L3210" s="5" t="s">
        <v>6484</v>
      </c>
      <c r="M3210" s="5" t="s">
        <v>70</v>
      </c>
      <c r="N3210">
        <v>19</v>
      </c>
      <c r="O3210" t="s">
        <v>85</v>
      </c>
      <c r="P3210" s="1">
        <v>45389</v>
      </c>
      <c r="Q3210" s="1">
        <v>45448</v>
      </c>
      <c r="R3210">
        <v>2080</v>
      </c>
      <c r="S3210" s="4">
        <v>6.7</v>
      </c>
      <c r="T3210" t="s">
        <v>118</v>
      </c>
    </row>
    <row r="3211" spans="1:20" x14ac:dyDescent="0.35">
      <c r="A3211" t="s">
        <v>6485</v>
      </c>
      <c r="B3211" s="5" t="s">
        <v>28802</v>
      </c>
      <c r="C3211" s="6">
        <v>92838</v>
      </c>
      <c r="D3211" t="s">
        <v>41</v>
      </c>
      <c r="E3211">
        <v>78912</v>
      </c>
      <c r="F3211" s="5" t="s">
        <v>50</v>
      </c>
      <c r="G3211" s="5" t="s">
        <v>42</v>
      </c>
      <c r="H3211" s="5" t="s">
        <v>151</v>
      </c>
      <c r="I3211" t="s">
        <v>26</v>
      </c>
      <c r="J3211" t="s">
        <v>151</v>
      </c>
      <c r="K3211">
        <v>0</v>
      </c>
      <c r="L3211" s="5" t="s">
        <v>6486</v>
      </c>
      <c r="M3211" s="5" t="s">
        <v>37</v>
      </c>
      <c r="N3211">
        <v>2</v>
      </c>
      <c r="O3211" t="s">
        <v>141</v>
      </c>
      <c r="P3211" s="1">
        <v>45406</v>
      </c>
      <c r="Q3211" s="1">
        <v>45422</v>
      </c>
      <c r="R3211">
        <v>957</v>
      </c>
      <c r="S3211" s="4">
        <v>7.2</v>
      </c>
      <c r="T3211" t="s">
        <v>38</v>
      </c>
    </row>
    <row r="3212" spans="1:20" x14ac:dyDescent="0.35">
      <c r="A3212" t="s">
        <v>6487</v>
      </c>
      <c r="B3212" s="5" t="s">
        <v>145</v>
      </c>
      <c r="C3212" s="6">
        <v>90741</v>
      </c>
      <c r="D3212" t="s">
        <v>41</v>
      </c>
      <c r="E3212">
        <v>77130</v>
      </c>
      <c r="F3212" s="5" t="s">
        <v>50</v>
      </c>
      <c r="G3212" s="5" t="s">
        <v>59</v>
      </c>
      <c r="H3212" s="5" t="s">
        <v>151</v>
      </c>
      <c r="I3212" t="s">
        <v>44</v>
      </c>
      <c r="J3212" t="s">
        <v>151</v>
      </c>
      <c r="K3212">
        <v>0</v>
      </c>
      <c r="L3212" s="5" t="s">
        <v>6488</v>
      </c>
      <c r="M3212" s="5" t="s">
        <v>54</v>
      </c>
      <c r="N3212">
        <v>4</v>
      </c>
      <c r="O3212" t="s">
        <v>167</v>
      </c>
      <c r="P3212" s="1">
        <v>45417</v>
      </c>
      <c r="Q3212" s="1">
        <v>45470</v>
      </c>
      <c r="R3212">
        <v>2471</v>
      </c>
      <c r="S3212" s="4">
        <v>7.1</v>
      </c>
      <c r="T3212" t="s">
        <v>38</v>
      </c>
    </row>
    <row r="3213" spans="1:20" x14ac:dyDescent="0.35">
      <c r="A3213" t="s">
        <v>6489</v>
      </c>
      <c r="B3213" s="5" t="s">
        <v>49</v>
      </c>
      <c r="C3213" s="6">
        <v>76319</v>
      </c>
      <c r="D3213" t="s">
        <v>22</v>
      </c>
      <c r="E3213">
        <v>76319</v>
      </c>
      <c r="F3213" s="5" t="s">
        <v>66</v>
      </c>
      <c r="G3213" s="5" t="s">
        <v>51</v>
      </c>
      <c r="H3213" s="5" t="s">
        <v>165</v>
      </c>
      <c r="I3213" t="s">
        <v>44</v>
      </c>
      <c r="J3213" t="s">
        <v>165</v>
      </c>
      <c r="K3213">
        <v>0</v>
      </c>
      <c r="L3213" s="5" t="s">
        <v>6490</v>
      </c>
      <c r="M3213" s="5" t="s">
        <v>70</v>
      </c>
      <c r="N3213">
        <v>6</v>
      </c>
      <c r="O3213" t="s">
        <v>147</v>
      </c>
      <c r="P3213" s="1">
        <v>45371</v>
      </c>
      <c r="Q3213" s="1">
        <v>45436</v>
      </c>
      <c r="R3213">
        <v>839</v>
      </c>
      <c r="S3213" s="4">
        <v>6.4</v>
      </c>
      <c r="T3213" t="s">
        <v>108</v>
      </c>
    </row>
    <row r="3214" spans="1:20" x14ac:dyDescent="0.35">
      <c r="A3214" t="s">
        <v>6491</v>
      </c>
      <c r="B3214" s="5" t="s">
        <v>162</v>
      </c>
      <c r="C3214" s="6">
        <v>210418</v>
      </c>
      <c r="D3214" t="s">
        <v>41</v>
      </c>
      <c r="E3214">
        <v>178855</v>
      </c>
      <c r="F3214" s="5" t="s">
        <v>23</v>
      </c>
      <c r="G3214" s="5" t="s">
        <v>59</v>
      </c>
      <c r="H3214" s="5" t="s">
        <v>151</v>
      </c>
      <c r="I3214" t="s">
        <v>35</v>
      </c>
      <c r="J3214" t="s">
        <v>151</v>
      </c>
      <c r="K3214">
        <v>100</v>
      </c>
      <c r="L3214" s="5" t="s">
        <v>6492</v>
      </c>
      <c r="M3214" s="5" t="s">
        <v>70</v>
      </c>
      <c r="N3214">
        <v>11</v>
      </c>
      <c r="O3214" t="s">
        <v>88</v>
      </c>
      <c r="P3214" s="1">
        <v>45608</v>
      </c>
      <c r="Q3214" s="1">
        <v>45640</v>
      </c>
      <c r="R3214">
        <v>1743</v>
      </c>
      <c r="S3214" s="4">
        <v>8.4</v>
      </c>
      <c r="T3214" t="s">
        <v>89</v>
      </c>
    </row>
    <row r="3215" spans="1:20" x14ac:dyDescent="0.35">
      <c r="A3215" t="s">
        <v>6493</v>
      </c>
      <c r="B3215" s="5" t="s">
        <v>28801</v>
      </c>
      <c r="C3215" s="6">
        <v>196045</v>
      </c>
      <c r="D3215" t="s">
        <v>41</v>
      </c>
      <c r="E3215">
        <v>166638</v>
      </c>
      <c r="F3215" s="5" t="s">
        <v>23</v>
      </c>
      <c r="G3215" s="5" t="s">
        <v>51</v>
      </c>
      <c r="H3215" s="5" t="s">
        <v>43</v>
      </c>
      <c r="I3215" t="s">
        <v>26</v>
      </c>
      <c r="J3215" t="s">
        <v>768</v>
      </c>
      <c r="K3215">
        <v>0</v>
      </c>
      <c r="L3215" s="5" t="s">
        <v>3200</v>
      </c>
      <c r="M3215" s="5" t="s">
        <v>54</v>
      </c>
      <c r="N3215">
        <v>10</v>
      </c>
      <c r="O3215" t="s">
        <v>131</v>
      </c>
      <c r="P3215" s="1">
        <v>45598</v>
      </c>
      <c r="Q3215" s="1">
        <v>45619</v>
      </c>
      <c r="R3215">
        <v>512</v>
      </c>
      <c r="S3215" s="4">
        <v>5.2</v>
      </c>
      <c r="T3215" t="s">
        <v>136</v>
      </c>
    </row>
    <row r="3216" spans="1:20" x14ac:dyDescent="0.35">
      <c r="A3216" t="s">
        <v>6494</v>
      </c>
      <c r="B3216" s="5" t="s">
        <v>100</v>
      </c>
      <c r="C3216" s="6">
        <v>135969</v>
      </c>
      <c r="D3216" t="s">
        <v>120</v>
      </c>
      <c r="E3216">
        <v>122372</v>
      </c>
      <c r="F3216" s="5" t="s">
        <v>66</v>
      </c>
      <c r="G3216" s="5" t="s">
        <v>59</v>
      </c>
      <c r="H3216" s="5" t="s">
        <v>121</v>
      </c>
      <c r="I3216" t="s">
        <v>44</v>
      </c>
      <c r="J3216" t="s">
        <v>110</v>
      </c>
      <c r="K3216">
        <v>100</v>
      </c>
      <c r="L3216" s="5" t="s">
        <v>6495</v>
      </c>
      <c r="M3216" s="5" t="s">
        <v>54</v>
      </c>
      <c r="N3216">
        <v>8</v>
      </c>
      <c r="O3216" t="s">
        <v>71</v>
      </c>
      <c r="P3216" s="1">
        <v>45553</v>
      </c>
      <c r="Q3216" s="1">
        <v>45574</v>
      </c>
      <c r="R3216">
        <v>1530</v>
      </c>
      <c r="S3216" s="4">
        <v>5.3</v>
      </c>
      <c r="T3216" t="s">
        <v>153</v>
      </c>
    </row>
    <row r="3217" spans="1:20" x14ac:dyDescent="0.35">
      <c r="A3217" t="s">
        <v>6496</v>
      </c>
      <c r="B3217" s="5" t="s">
        <v>32</v>
      </c>
      <c r="C3217" s="6">
        <v>48643</v>
      </c>
      <c r="D3217" t="s">
        <v>41</v>
      </c>
      <c r="E3217">
        <v>41347</v>
      </c>
      <c r="F3217" s="5" t="s">
        <v>58</v>
      </c>
      <c r="G3217" s="5" t="s">
        <v>59</v>
      </c>
      <c r="H3217" s="5" t="s">
        <v>126</v>
      </c>
      <c r="I3217" t="s">
        <v>44</v>
      </c>
      <c r="J3217" t="s">
        <v>126</v>
      </c>
      <c r="K3217">
        <v>100</v>
      </c>
      <c r="L3217" s="5" t="s">
        <v>6497</v>
      </c>
      <c r="M3217" s="5" t="s">
        <v>37</v>
      </c>
      <c r="N3217">
        <v>1</v>
      </c>
      <c r="O3217" t="s">
        <v>167</v>
      </c>
      <c r="P3217" s="1">
        <v>45362</v>
      </c>
      <c r="Q3217" s="1">
        <v>45386</v>
      </c>
      <c r="R3217">
        <v>2102</v>
      </c>
      <c r="S3217" s="4">
        <v>7.5</v>
      </c>
      <c r="T3217" t="s">
        <v>95</v>
      </c>
    </row>
    <row r="3218" spans="1:20" x14ac:dyDescent="0.35">
      <c r="A3218" t="s">
        <v>6498</v>
      </c>
      <c r="B3218" s="5" t="s">
        <v>28802</v>
      </c>
      <c r="C3218" s="6">
        <v>78066</v>
      </c>
      <c r="D3218" t="s">
        <v>22</v>
      </c>
      <c r="E3218">
        <v>78066</v>
      </c>
      <c r="F3218" s="5" t="s">
        <v>58</v>
      </c>
      <c r="G3218" s="5" t="s">
        <v>24</v>
      </c>
      <c r="H3218" s="5" t="s">
        <v>52</v>
      </c>
      <c r="I3218" t="s">
        <v>35</v>
      </c>
      <c r="J3218" t="s">
        <v>1090</v>
      </c>
      <c r="K3218">
        <v>0</v>
      </c>
      <c r="L3218" s="5" t="s">
        <v>726</v>
      </c>
      <c r="M3218" s="5" t="s">
        <v>37</v>
      </c>
      <c r="N3218">
        <v>0</v>
      </c>
      <c r="O3218" t="s">
        <v>141</v>
      </c>
      <c r="P3218" s="1">
        <v>45740</v>
      </c>
      <c r="Q3218" s="1">
        <v>45803</v>
      </c>
      <c r="R3218">
        <v>2098</v>
      </c>
      <c r="S3218" s="4">
        <v>7.9</v>
      </c>
      <c r="T3218" t="s">
        <v>30</v>
      </c>
    </row>
    <row r="3219" spans="1:20" x14ac:dyDescent="0.35">
      <c r="A3219" t="s">
        <v>6499</v>
      </c>
      <c r="B3219" s="5" t="s">
        <v>28800</v>
      </c>
      <c r="C3219" s="6">
        <v>41677</v>
      </c>
      <c r="D3219" t="s">
        <v>22</v>
      </c>
      <c r="E3219">
        <v>41677</v>
      </c>
      <c r="F3219" s="5" t="s">
        <v>58</v>
      </c>
      <c r="G3219" s="5" t="s">
        <v>42</v>
      </c>
      <c r="H3219" s="5" t="s">
        <v>165</v>
      </c>
      <c r="I3219" t="s">
        <v>44</v>
      </c>
      <c r="J3219" t="s">
        <v>165</v>
      </c>
      <c r="K3219">
        <v>100</v>
      </c>
      <c r="L3219" s="5" t="s">
        <v>6500</v>
      </c>
      <c r="M3219" s="5" t="s">
        <v>28</v>
      </c>
      <c r="N3219">
        <v>0</v>
      </c>
      <c r="O3219" t="s">
        <v>135</v>
      </c>
      <c r="P3219" s="1">
        <v>45482</v>
      </c>
      <c r="Q3219" s="1">
        <v>45550</v>
      </c>
      <c r="R3219">
        <v>1351</v>
      </c>
      <c r="S3219" s="4">
        <v>6.1</v>
      </c>
      <c r="T3219" t="s">
        <v>108</v>
      </c>
    </row>
    <row r="3220" spans="1:20" x14ac:dyDescent="0.35">
      <c r="A3220" t="s">
        <v>6501</v>
      </c>
      <c r="B3220" s="5" t="s">
        <v>100</v>
      </c>
      <c r="C3220" s="6">
        <v>93162</v>
      </c>
      <c r="D3220" t="s">
        <v>33</v>
      </c>
      <c r="E3220">
        <v>10247820</v>
      </c>
      <c r="F3220" s="5" t="s">
        <v>58</v>
      </c>
      <c r="G3220" s="5" t="s">
        <v>59</v>
      </c>
      <c r="H3220" s="5" t="s">
        <v>34</v>
      </c>
      <c r="I3220" t="s">
        <v>35</v>
      </c>
      <c r="J3220" t="s">
        <v>34</v>
      </c>
      <c r="K3220">
        <v>100</v>
      </c>
      <c r="L3220" s="5" t="s">
        <v>6502</v>
      </c>
      <c r="M3220" s="5" t="s">
        <v>70</v>
      </c>
      <c r="N3220">
        <v>0</v>
      </c>
      <c r="O3220" t="s">
        <v>172</v>
      </c>
      <c r="P3220" s="1">
        <v>45541</v>
      </c>
      <c r="Q3220" s="1">
        <v>45606</v>
      </c>
      <c r="R3220">
        <v>1406</v>
      </c>
      <c r="S3220" s="4">
        <v>9.6999999999999993</v>
      </c>
      <c r="T3220" t="s">
        <v>55</v>
      </c>
    </row>
    <row r="3221" spans="1:20" x14ac:dyDescent="0.35">
      <c r="A3221" t="s">
        <v>6503</v>
      </c>
      <c r="B3221" s="5" t="s">
        <v>28802</v>
      </c>
      <c r="C3221" s="6">
        <v>64788</v>
      </c>
      <c r="D3221" t="s">
        <v>41</v>
      </c>
      <c r="E3221">
        <v>55070</v>
      </c>
      <c r="F3221" s="5" t="s">
        <v>58</v>
      </c>
      <c r="G3221" s="5" t="s">
        <v>24</v>
      </c>
      <c r="H3221" s="5" t="s">
        <v>43</v>
      </c>
      <c r="I3221" t="s">
        <v>44</v>
      </c>
      <c r="J3221" t="s">
        <v>186</v>
      </c>
      <c r="K3221">
        <v>50</v>
      </c>
      <c r="L3221" s="5" t="s">
        <v>6504</v>
      </c>
      <c r="M3221" s="5" t="s">
        <v>28</v>
      </c>
      <c r="N3221">
        <v>0</v>
      </c>
      <c r="O3221" t="s">
        <v>147</v>
      </c>
      <c r="P3221" s="1">
        <v>45614</v>
      </c>
      <c r="Q3221" s="1">
        <v>45685</v>
      </c>
      <c r="R3221">
        <v>1017</v>
      </c>
      <c r="S3221" s="4">
        <v>6</v>
      </c>
      <c r="T3221" t="s">
        <v>136</v>
      </c>
    </row>
    <row r="3222" spans="1:20" x14ac:dyDescent="0.35">
      <c r="A3222" t="s">
        <v>6505</v>
      </c>
      <c r="B3222" s="5" t="s">
        <v>28802</v>
      </c>
      <c r="C3222" s="6">
        <v>154205</v>
      </c>
      <c r="D3222" t="s">
        <v>22</v>
      </c>
      <c r="E3222">
        <v>154205</v>
      </c>
      <c r="F3222" s="5" t="s">
        <v>23</v>
      </c>
      <c r="G3222" s="5" t="s">
        <v>42</v>
      </c>
      <c r="H3222" s="5" t="s">
        <v>129</v>
      </c>
      <c r="I3222" t="s">
        <v>44</v>
      </c>
      <c r="J3222" t="s">
        <v>129</v>
      </c>
      <c r="K3222">
        <v>50</v>
      </c>
      <c r="L3222" s="5" t="s">
        <v>6506</v>
      </c>
      <c r="M3222" s="5" t="s">
        <v>37</v>
      </c>
      <c r="N3222">
        <v>19</v>
      </c>
      <c r="O3222" t="s">
        <v>147</v>
      </c>
      <c r="P3222" s="1">
        <v>45580</v>
      </c>
      <c r="Q3222" s="1">
        <v>45596</v>
      </c>
      <c r="R3222">
        <v>1369</v>
      </c>
      <c r="S3222" s="4">
        <v>7.8</v>
      </c>
      <c r="T3222" t="s">
        <v>243</v>
      </c>
    </row>
    <row r="3223" spans="1:20" x14ac:dyDescent="0.35">
      <c r="A3223" t="s">
        <v>6507</v>
      </c>
      <c r="B3223" s="5" t="s">
        <v>105</v>
      </c>
      <c r="C3223" s="6">
        <v>143701</v>
      </c>
      <c r="D3223" t="s">
        <v>22</v>
      </c>
      <c r="E3223">
        <v>143701</v>
      </c>
      <c r="F3223" s="5" t="s">
        <v>66</v>
      </c>
      <c r="G3223" s="5" t="s">
        <v>42</v>
      </c>
      <c r="H3223" s="5" t="s">
        <v>191</v>
      </c>
      <c r="I3223" t="s">
        <v>26</v>
      </c>
      <c r="J3223" t="s">
        <v>191</v>
      </c>
      <c r="K3223">
        <v>100</v>
      </c>
      <c r="L3223" s="5" t="s">
        <v>6508</v>
      </c>
      <c r="M3223" s="5" t="s">
        <v>28</v>
      </c>
      <c r="N3223">
        <v>8</v>
      </c>
      <c r="O3223" t="s">
        <v>147</v>
      </c>
      <c r="P3223" s="1">
        <v>45751</v>
      </c>
      <c r="Q3223" s="1">
        <v>45822</v>
      </c>
      <c r="R3223">
        <v>557</v>
      </c>
      <c r="S3223" s="4">
        <v>6.2</v>
      </c>
      <c r="T3223" t="s">
        <v>89</v>
      </c>
    </row>
    <row r="3224" spans="1:20" x14ac:dyDescent="0.35">
      <c r="A3224" t="s">
        <v>6509</v>
      </c>
      <c r="B3224" s="5" t="s">
        <v>21</v>
      </c>
      <c r="C3224" s="6">
        <v>164876</v>
      </c>
      <c r="D3224" t="s">
        <v>120</v>
      </c>
      <c r="E3224">
        <v>148388</v>
      </c>
      <c r="F3224" s="5" t="s">
        <v>66</v>
      </c>
      <c r="G3224" s="5" t="s">
        <v>24</v>
      </c>
      <c r="H3224" s="5" t="s">
        <v>121</v>
      </c>
      <c r="I3224" t="s">
        <v>44</v>
      </c>
      <c r="J3224" t="s">
        <v>121</v>
      </c>
      <c r="K3224">
        <v>0</v>
      </c>
      <c r="L3224" s="5" t="s">
        <v>6510</v>
      </c>
      <c r="M3224" s="5" t="s">
        <v>37</v>
      </c>
      <c r="N3224">
        <v>9</v>
      </c>
      <c r="O3224" t="s">
        <v>88</v>
      </c>
      <c r="P3224" s="1">
        <v>45658</v>
      </c>
      <c r="Q3224" s="1">
        <v>45673</v>
      </c>
      <c r="R3224">
        <v>1603</v>
      </c>
      <c r="S3224" s="4">
        <v>6.2</v>
      </c>
      <c r="T3224" t="s">
        <v>136</v>
      </c>
    </row>
    <row r="3225" spans="1:20" x14ac:dyDescent="0.35">
      <c r="A3225" t="s">
        <v>6511</v>
      </c>
      <c r="B3225" s="5" t="s">
        <v>179</v>
      </c>
      <c r="C3225" s="6">
        <v>35464</v>
      </c>
      <c r="D3225" t="s">
        <v>22</v>
      </c>
      <c r="E3225">
        <v>35464</v>
      </c>
      <c r="F3225" s="5" t="s">
        <v>58</v>
      </c>
      <c r="G3225" s="5" t="s">
        <v>59</v>
      </c>
      <c r="H3225" s="5" t="s">
        <v>157</v>
      </c>
      <c r="I3225" t="s">
        <v>26</v>
      </c>
      <c r="J3225" t="s">
        <v>157</v>
      </c>
      <c r="K3225">
        <v>0</v>
      </c>
      <c r="L3225" s="5" t="s">
        <v>6512</v>
      </c>
      <c r="M3225" s="5" t="s">
        <v>54</v>
      </c>
      <c r="N3225">
        <v>1</v>
      </c>
      <c r="O3225" t="s">
        <v>131</v>
      </c>
      <c r="P3225" s="1">
        <v>45325</v>
      </c>
      <c r="Q3225" s="1">
        <v>45350</v>
      </c>
      <c r="R3225">
        <v>736</v>
      </c>
      <c r="S3225" s="4">
        <v>9.4</v>
      </c>
      <c r="T3225" t="s">
        <v>95</v>
      </c>
    </row>
    <row r="3226" spans="1:20" x14ac:dyDescent="0.35">
      <c r="A3226" t="s">
        <v>6513</v>
      </c>
      <c r="B3226" s="5" t="s">
        <v>162</v>
      </c>
      <c r="C3226" s="6">
        <v>59626</v>
      </c>
      <c r="D3226" t="s">
        <v>22</v>
      </c>
      <c r="E3226">
        <v>59626</v>
      </c>
      <c r="F3226" s="5" t="s">
        <v>58</v>
      </c>
      <c r="G3226" s="5" t="s">
        <v>51</v>
      </c>
      <c r="H3226" s="5" t="s">
        <v>129</v>
      </c>
      <c r="I3226" t="s">
        <v>26</v>
      </c>
      <c r="J3226" t="s">
        <v>129</v>
      </c>
      <c r="K3226">
        <v>0</v>
      </c>
      <c r="L3226" s="5" t="s">
        <v>6514</v>
      </c>
      <c r="M3226" s="5" t="s">
        <v>37</v>
      </c>
      <c r="N3226">
        <v>1</v>
      </c>
      <c r="O3226" t="s">
        <v>78</v>
      </c>
      <c r="P3226" s="1">
        <v>45731</v>
      </c>
      <c r="Q3226" s="1">
        <v>45765</v>
      </c>
      <c r="R3226">
        <v>624</v>
      </c>
      <c r="S3226" s="4">
        <v>5.5</v>
      </c>
      <c r="T3226" t="s">
        <v>30</v>
      </c>
    </row>
    <row r="3227" spans="1:20" x14ac:dyDescent="0.35">
      <c r="A3227" t="s">
        <v>6515</v>
      </c>
      <c r="B3227" s="5" t="s">
        <v>162</v>
      </c>
      <c r="C3227" s="6">
        <v>307432</v>
      </c>
      <c r="D3227" t="s">
        <v>22</v>
      </c>
      <c r="E3227">
        <v>307432</v>
      </c>
      <c r="F3227" s="5" t="s">
        <v>23</v>
      </c>
      <c r="G3227" s="5" t="s">
        <v>51</v>
      </c>
      <c r="H3227" s="5" t="s">
        <v>68</v>
      </c>
      <c r="I3227" t="s">
        <v>26</v>
      </c>
      <c r="J3227" t="s">
        <v>68</v>
      </c>
      <c r="K3227">
        <v>100</v>
      </c>
      <c r="L3227" s="5" t="s">
        <v>6516</v>
      </c>
      <c r="M3227" s="5" t="s">
        <v>54</v>
      </c>
      <c r="N3227">
        <v>11</v>
      </c>
      <c r="O3227" t="s">
        <v>172</v>
      </c>
      <c r="P3227" s="1">
        <v>45688</v>
      </c>
      <c r="Q3227" s="1">
        <v>45746</v>
      </c>
      <c r="R3227">
        <v>2437</v>
      </c>
      <c r="S3227" s="4">
        <v>9.6</v>
      </c>
      <c r="T3227" t="s">
        <v>277</v>
      </c>
    </row>
    <row r="3228" spans="1:20" x14ac:dyDescent="0.35">
      <c r="A3228" t="s">
        <v>6517</v>
      </c>
      <c r="B3228" s="5" t="s">
        <v>28802</v>
      </c>
      <c r="C3228" s="6">
        <v>176090</v>
      </c>
      <c r="D3228" t="s">
        <v>22</v>
      </c>
      <c r="E3228">
        <v>176090</v>
      </c>
      <c r="F3228" s="5" t="s">
        <v>66</v>
      </c>
      <c r="G3228" s="5" t="s">
        <v>51</v>
      </c>
      <c r="H3228" s="5" t="s">
        <v>68</v>
      </c>
      <c r="I3228" t="s">
        <v>44</v>
      </c>
      <c r="J3228" t="s">
        <v>192</v>
      </c>
      <c r="K3228">
        <v>100</v>
      </c>
      <c r="L3228" s="5" t="s">
        <v>6518</v>
      </c>
      <c r="M3228" s="5" t="s">
        <v>28</v>
      </c>
      <c r="N3228">
        <v>6</v>
      </c>
      <c r="O3228" t="s">
        <v>71</v>
      </c>
      <c r="P3228" s="1">
        <v>45715</v>
      </c>
      <c r="Q3228" s="1">
        <v>45754</v>
      </c>
      <c r="R3228">
        <v>2082</v>
      </c>
      <c r="S3228" s="4">
        <v>9.1999999999999993</v>
      </c>
      <c r="T3228" t="s">
        <v>79</v>
      </c>
    </row>
    <row r="3229" spans="1:20" x14ac:dyDescent="0.35">
      <c r="A3229" t="s">
        <v>6519</v>
      </c>
      <c r="B3229" s="5" t="s">
        <v>28802</v>
      </c>
      <c r="C3229" s="6">
        <v>66682</v>
      </c>
      <c r="D3229" t="s">
        <v>22</v>
      </c>
      <c r="E3229">
        <v>66682</v>
      </c>
      <c r="F3229" s="5" t="s">
        <v>58</v>
      </c>
      <c r="G3229" s="5" t="s">
        <v>51</v>
      </c>
      <c r="H3229" s="5" t="s">
        <v>101</v>
      </c>
      <c r="I3229" t="s">
        <v>44</v>
      </c>
      <c r="J3229" t="s">
        <v>101</v>
      </c>
      <c r="K3229">
        <v>0</v>
      </c>
      <c r="L3229" s="5" t="s">
        <v>6520</v>
      </c>
      <c r="M3229" s="5" t="s">
        <v>28</v>
      </c>
      <c r="N3229">
        <v>0</v>
      </c>
      <c r="O3229" t="s">
        <v>62</v>
      </c>
      <c r="P3229" s="1">
        <v>45523</v>
      </c>
      <c r="Q3229" s="1">
        <v>45559</v>
      </c>
      <c r="R3229">
        <v>1664</v>
      </c>
      <c r="S3229" s="4">
        <v>9.8000000000000007</v>
      </c>
      <c r="T3229" t="s">
        <v>277</v>
      </c>
    </row>
    <row r="3230" spans="1:20" x14ac:dyDescent="0.35">
      <c r="A3230" t="s">
        <v>6521</v>
      </c>
      <c r="B3230" s="5" t="s">
        <v>174</v>
      </c>
      <c r="C3230" s="6">
        <v>39616</v>
      </c>
      <c r="D3230" t="s">
        <v>22</v>
      </c>
      <c r="E3230">
        <v>39616</v>
      </c>
      <c r="F3230" s="5" t="s">
        <v>58</v>
      </c>
      <c r="G3230" s="5" t="s">
        <v>59</v>
      </c>
      <c r="H3230" s="5" t="s">
        <v>165</v>
      </c>
      <c r="I3230" t="s">
        <v>44</v>
      </c>
      <c r="J3230" t="s">
        <v>165</v>
      </c>
      <c r="K3230">
        <v>0</v>
      </c>
      <c r="L3230" s="5" t="s">
        <v>6522</v>
      </c>
      <c r="M3230" s="5" t="s">
        <v>54</v>
      </c>
      <c r="N3230">
        <v>0</v>
      </c>
      <c r="O3230" t="s">
        <v>141</v>
      </c>
      <c r="P3230" s="1">
        <v>45456</v>
      </c>
      <c r="Q3230" s="1">
        <v>45503</v>
      </c>
      <c r="R3230">
        <v>550</v>
      </c>
      <c r="S3230" s="4">
        <v>8</v>
      </c>
      <c r="T3230" t="s">
        <v>95</v>
      </c>
    </row>
    <row r="3231" spans="1:20" x14ac:dyDescent="0.35">
      <c r="A3231" t="s">
        <v>6523</v>
      </c>
      <c r="B3231" s="5" t="s">
        <v>28799</v>
      </c>
      <c r="C3231" s="6">
        <v>122403</v>
      </c>
      <c r="D3231" t="s">
        <v>120</v>
      </c>
      <c r="E3231">
        <v>110163</v>
      </c>
      <c r="F3231" s="5" t="s">
        <v>58</v>
      </c>
      <c r="G3231" s="5" t="s">
        <v>24</v>
      </c>
      <c r="H3231" s="5" t="s">
        <v>121</v>
      </c>
      <c r="I3231" t="s">
        <v>35</v>
      </c>
      <c r="J3231" t="s">
        <v>67</v>
      </c>
      <c r="K3231">
        <v>100</v>
      </c>
      <c r="L3231" s="5" t="s">
        <v>6524</v>
      </c>
      <c r="M3231" s="5" t="s">
        <v>28</v>
      </c>
      <c r="N3231">
        <v>0</v>
      </c>
      <c r="O3231" t="s">
        <v>62</v>
      </c>
      <c r="P3231" s="1">
        <v>45314</v>
      </c>
      <c r="Q3231" s="1">
        <v>45353</v>
      </c>
      <c r="R3231">
        <v>2351</v>
      </c>
      <c r="S3231" s="4">
        <v>8.1999999999999993</v>
      </c>
      <c r="T3231" t="s">
        <v>55</v>
      </c>
    </row>
    <row r="3232" spans="1:20" x14ac:dyDescent="0.35">
      <c r="A3232" t="s">
        <v>6525</v>
      </c>
      <c r="B3232" s="5" t="s">
        <v>100</v>
      </c>
      <c r="C3232" s="6">
        <v>130431</v>
      </c>
      <c r="D3232" t="s">
        <v>22</v>
      </c>
      <c r="E3232">
        <v>130431</v>
      </c>
      <c r="F3232" s="5" t="s">
        <v>66</v>
      </c>
      <c r="G3232" s="5" t="s">
        <v>59</v>
      </c>
      <c r="H3232" s="5" t="s">
        <v>52</v>
      </c>
      <c r="I3232" t="s">
        <v>26</v>
      </c>
      <c r="J3232" t="s">
        <v>52</v>
      </c>
      <c r="K3232">
        <v>100</v>
      </c>
      <c r="L3232" s="5" t="s">
        <v>6526</v>
      </c>
      <c r="M3232" s="5" t="s">
        <v>54</v>
      </c>
      <c r="N3232">
        <v>8</v>
      </c>
      <c r="O3232" t="s">
        <v>88</v>
      </c>
      <c r="P3232" s="1">
        <v>45530</v>
      </c>
      <c r="Q3232" s="1">
        <v>45603</v>
      </c>
      <c r="R3232">
        <v>1081</v>
      </c>
      <c r="S3232" s="4">
        <v>6.4</v>
      </c>
      <c r="T3232" t="s">
        <v>210</v>
      </c>
    </row>
    <row r="3233" spans="1:20" x14ac:dyDescent="0.35">
      <c r="A3233" t="s">
        <v>6527</v>
      </c>
      <c r="B3233" s="5" t="s">
        <v>28801</v>
      </c>
      <c r="C3233" s="6">
        <v>91342</v>
      </c>
      <c r="D3233" t="s">
        <v>41</v>
      </c>
      <c r="E3233">
        <v>77641</v>
      </c>
      <c r="F3233" s="5" t="s">
        <v>50</v>
      </c>
      <c r="G3233" s="5" t="s">
        <v>24</v>
      </c>
      <c r="H3233" s="5" t="s">
        <v>43</v>
      </c>
      <c r="I3233" t="s">
        <v>44</v>
      </c>
      <c r="J3233" t="s">
        <v>43</v>
      </c>
      <c r="K3233">
        <v>100</v>
      </c>
      <c r="L3233" s="5" t="s">
        <v>6528</v>
      </c>
      <c r="M3233" s="5" t="s">
        <v>37</v>
      </c>
      <c r="N3233">
        <v>4</v>
      </c>
      <c r="O3233" t="s">
        <v>112</v>
      </c>
      <c r="P3233" s="1">
        <v>45327</v>
      </c>
      <c r="Q3233" s="1">
        <v>45397</v>
      </c>
      <c r="R3233">
        <v>524</v>
      </c>
      <c r="S3233" s="4">
        <v>6.7</v>
      </c>
      <c r="T3233" t="s">
        <v>30</v>
      </c>
    </row>
    <row r="3234" spans="1:20" x14ac:dyDescent="0.35">
      <c r="A3234" t="s">
        <v>6529</v>
      </c>
      <c r="B3234" s="5" t="s">
        <v>28799</v>
      </c>
      <c r="C3234" s="6">
        <v>34743</v>
      </c>
      <c r="D3234" t="s">
        <v>22</v>
      </c>
      <c r="E3234">
        <v>34743</v>
      </c>
      <c r="F3234" s="5" t="s">
        <v>58</v>
      </c>
      <c r="G3234" s="5" t="s">
        <v>51</v>
      </c>
      <c r="H3234" s="5" t="s">
        <v>157</v>
      </c>
      <c r="I3234" t="s">
        <v>26</v>
      </c>
      <c r="J3234" t="s">
        <v>157</v>
      </c>
      <c r="K3234">
        <v>100</v>
      </c>
      <c r="L3234" s="5" t="s">
        <v>6530</v>
      </c>
      <c r="M3234" s="5" t="s">
        <v>70</v>
      </c>
      <c r="N3234">
        <v>0</v>
      </c>
      <c r="O3234" t="s">
        <v>141</v>
      </c>
      <c r="P3234" s="1">
        <v>45359</v>
      </c>
      <c r="Q3234" s="1">
        <v>45413</v>
      </c>
      <c r="R3234">
        <v>1698</v>
      </c>
      <c r="S3234" s="4">
        <v>7.9</v>
      </c>
      <c r="T3234" t="s">
        <v>153</v>
      </c>
    </row>
    <row r="3235" spans="1:20" x14ac:dyDescent="0.35">
      <c r="A3235" t="s">
        <v>6531</v>
      </c>
      <c r="B3235" s="5" t="s">
        <v>49</v>
      </c>
      <c r="C3235" s="6">
        <v>75941</v>
      </c>
      <c r="D3235" t="s">
        <v>41</v>
      </c>
      <c r="E3235">
        <v>64550</v>
      </c>
      <c r="F3235" s="5" t="s">
        <v>50</v>
      </c>
      <c r="G3235" s="5" t="s">
        <v>59</v>
      </c>
      <c r="H3235" s="5" t="s">
        <v>60</v>
      </c>
      <c r="I3235" t="s">
        <v>44</v>
      </c>
      <c r="J3235" t="s">
        <v>60</v>
      </c>
      <c r="K3235">
        <v>100</v>
      </c>
      <c r="L3235" s="5" t="s">
        <v>6532</v>
      </c>
      <c r="M3235" s="5" t="s">
        <v>70</v>
      </c>
      <c r="N3235">
        <v>3</v>
      </c>
      <c r="O3235" t="s">
        <v>107</v>
      </c>
      <c r="P3235" s="1">
        <v>45473</v>
      </c>
      <c r="Q3235" s="1">
        <v>45516</v>
      </c>
      <c r="R3235">
        <v>1131</v>
      </c>
      <c r="S3235" s="4">
        <v>6.5</v>
      </c>
      <c r="T3235" t="s">
        <v>103</v>
      </c>
    </row>
    <row r="3236" spans="1:20" x14ac:dyDescent="0.35">
      <c r="A3236" t="s">
        <v>6533</v>
      </c>
      <c r="B3236" s="5" t="s">
        <v>28799</v>
      </c>
      <c r="C3236" s="6">
        <v>53406</v>
      </c>
      <c r="D3236" t="s">
        <v>22</v>
      </c>
      <c r="E3236">
        <v>53406</v>
      </c>
      <c r="F3236" s="5" t="s">
        <v>58</v>
      </c>
      <c r="G3236" s="5" t="s">
        <v>42</v>
      </c>
      <c r="H3236" s="5" t="s">
        <v>165</v>
      </c>
      <c r="I3236" t="s">
        <v>26</v>
      </c>
      <c r="J3236" t="s">
        <v>165</v>
      </c>
      <c r="K3236">
        <v>100</v>
      </c>
      <c r="L3236" s="5" t="s">
        <v>2635</v>
      </c>
      <c r="M3236" s="5" t="s">
        <v>28</v>
      </c>
      <c r="N3236">
        <v>0</v>
      </c>
      <c r="O3236" t="s">
        <v>172</v>
      </c>
      <c r="P3236" s="1">
        <v>45717</v>
      </c>
      <c r="Q3236" s="1">
        <v>45789</v>
      </c>
      <c r="R3236">
        <v>2231</v>
      </c>
      <c r="S3236" s="4">
        <v>9.6</v>
      </c>
      <c r="T3236" t="s">
        <v>136</v>
      </c>
    </row>
    <row r="3237" spans="1:20" x14ac:dyDescent="0.35">
      <c r="A3237" t="s">
        <v>6534</v>
      </c>
      <c r="B3237" s="5" t="s">
        <v>179</v>
      </c>
      <c r="C3237" s="6">
        <v>280999</v>
      </c>
      <c r="D3237" t="s">
        <v>120</v>
      </c>
      <c r="E3237">
        <v>252899</v>
      </c>
      <c r="F3237" s="5" t="s">
        <v>23</v>
      </c>
      <c r="G3237" s="5" t="s">
        <v>59</v>
      </c>
      <c r="H3237" s="5" t="s">
        <v>121</v>
      </c>
      <c r="I3237" t="s">
        <v>26</v>
      </c>
      <c r="J3237" t="s">
        <v>121</v>
      </c>
      <c r="K3237">
        <v>100</v>
      </c>
      <c r="L3237" s="5" t="s">
        <v>6535</v>
      </c>
      <c r="M3237" s="5" t="s">
        <v>28</v>
      </c>
      <c r="N3237">
        <v>18</v>
      </c>
      <c r="O3237" t="s">
        <v>78</v>
      </c>
      <c r="P3237" s="1">
        <v>45454</v>
      </c>
      <c r="Q3237" s="1">
        <v>45521</v>
      </c>
      <c r="R3237">
        <v>1120</v>
      </c>
      <c r="S3237" s="4">
        <v>9.3000000000000007</v>
      </c>
      <c r="T3237" t="s">
        <v>118</v>
      </c>
    </row>
    <row r="3238" spans="1:20" x14ac:dyDescent="0.35">
      <c r="A3238" t="s">
        <v>6536</v>
      </c>
      <c r="B3238" s="5" t="s">
        <v>49</v>
      </c>
      <c r="C3238" s="6">
        <v>211482</v>
      </c>
      <c r="D3238" t="s">
        <v>65</v>
      </c>
      <c r="E3238">
        <v>274927</v>
      </c>
      <c r="F3238" s="5" t="s">
        <v>23</v>
      </c>
      <c r="G3238" s="5" t="s">
        <v>24</v>
      </c>
      <c r="H3238" s="5" t="s">
        <v>67</v>
      </c>
      <c r="I3238" t="s">
        <v>35</v>
      </c>
      <c r="J3238" t="s">
        <v>67</v>
      </c>
      <c r="K3238">
        <v>50</v>
      </c>
      <c r="L3238" s="5" t="s">
        <v>6537</v>
      </c>
      <c r="M3238" s="5" t="s">
        <v>37</v>
      </c>
      <c r="N3238">
        <v>17</v>
      </c>
      <c r="O3238" t="s">
        <v>131</v>
      </c>
      <c r="P3238" s="1">
        <v>45561</v>
      </c>
      <c r="Q3238" s="1">
        <v>45602</v>
      </c>
      <c r="R3238">
        <v>1183</v>
      </c>
      <c r="S3238" s="4">
        <v>8</v>
      </c>
      <c r="T3238" t="s">
        <v>95</v>
      </c>
    </row>
    <row r="3239" spans="1:20" x14ac:dyDescent="0.35">
      <c r="A3239" t="s">
        <v>6538</v>
      </c>
      <c r="B3239" s="5" t="s">
        <v>28802</v>
      </c>
      <c r="C3239" s="6">
        <v>188072</v>
      </c>
      <c r="D3239" t="s">
        <v>120</v>
      </c>
      <c r="E3239">
        <v>169265</v>
      </c>
      <c r="F3239" s="5" t="s">
        <v>23</v>
      </c>
      <c r="G3239" s="5" t="s">
        <v>42</v>
      </c>
      <c r="H3239" s="5" t="s">
        <v>121</v>
      </c>
      <c r="I3239" t="s">
        <v>44</v>
      </c>
      <c r="J3239" t="s">
        <v>121</v>
      </c>
      <c r="K3239">
        <v>100</v>
      </c>
      <c r="L3239" s="5" t="s">
        <v>222</v>
      </c>
      <c r="M3239" s="5" t="s">
        <v>28</v>
      </c>
      <c r="N3239">
        <v>11</v>
      </c>
      <c r="O3239" t="s">
        <v>46</v>
      </c>
      <c r="P3239" s="1">
        <v>45703</v>
      </c>
      <c r="Q3239" s="1">
        <v>45731</v>
      </c>
      <c r="R3239">
        <v>1142</v>
      </c>
      <c r="S3239" s="4">
        <v>5.9</v>
      </c>
      <c r="T3239" t="s">
        <v>118</v>
      </c>
    </row>
    <row r="3240" spans="1:20" x14ac:dyDescent="0.35">
      <c r="A3240" t="s">
        <v>6539</v>
      </c>
      <c r="B3240" s="5" t="s">
        <v>217</v>
      </c>
      <c r="C3240" s="6">
        <v>89391</v>
      </c>
      <c r="D3240" t="s">
        <v>41</v>
      </c>
      <c r="E3240">
        <v>75982</v>
      </c>
      <c r="F3240" s="5" t="s">
        <v>50</v>
      </c>
      <c r="G3240" s="5" t="s">
        <v>51</v>
      </c>
      <c r="H3240" s="5" t="s">
        <v>43</v>
      </c>
      <c r="I3240" t="s">
        <v>26</v>
      </c>
      <c r="J3240" t="s">
        <v>43</v>
      </c>
      <c r="K3240">
        <v>0</v>
      </c>
      <c r="L3240" s="5" t="s">
        <v>6540</v>
      </c>
      <c r="M3240" s="5" t="s">
        <v>37</v>
      </c>
      <c r="N3240">
        <v>2</v>
      </c>
      <c r="O3240" t="s">
        <v>85</v>
      </c>
      <c r="P3240" s="1">
        <v>45762</v>
      </c>
      <c r="Q3240" s="1">
        <v>45776</v>
      </c>
      <c r="R3240">
        <v>2251</v>
      </c>
      <c r="S3240" s="4">
        <v>6.3</v>
      </c>
      <c r="T3240" t="s">
        <v>95</v>
      </c>
    </row>
    <row r="3241" spans="1:20" x14ac:dyDescent="0.35">
      <c r="A3241" t="s">
        <v>6541</v>
      </c>
      <c r="B3241" s="5" t="s">
        <v>28800</v>
      </c>
      <c r="C3241" s="6">
        <v>172617</v>
      </c>
      <c r="D3241" t="s">
        <v>120</v>
      </c>
      <c r="E3241">
        <v>155355</v>
      </c>
      <c r="F3241" s="5" t="s">
        <v>66</v>
      </c>
      <c r="G3241" s="5" t="s">
        <v>51</v>
      </c>
      <c r="H3241" s="5" t="s">
        <v>121</v>
      </c>
      <c r="I3241" t="s">
        <v>35</v>
      </c>
      <c r="J3241" t="s">
        <v>121</v>
      </c>
      <c r="K3241">
        <v>0</v>
      </c>
      <c r="L3241" s="5" t="s">
        <v>6542</v>
      </c>
      <c r="M3241" s="5" t="s">
        <v>28</v>
      </c>
      <c r="N3241">
        <v>7</v>
      </c>
      <c r="O3241" t="s">
        <v>141</v>
      </c>
      <c r="P3241" s="1">
        <v>45604</v>
      </c>
      <c r="Q3241" s="1">
        <v>45645</v>
      </c>
      <c r="R3241">
        <v>1254</v>
      </c>
      <c r="S3241" s="4">
        <v>6.3</v>
      </c>
      <c r="T3241" t="s">
        <v>277</v>
      </c>
    </row>
    <row r="3242" spans="1:20" x14ac:dyDescent="0.35">
      <c r="A3242" t="s">
        <v>6543</v>
      </c>
      <c r="B3242" s="5" t="s">
        <v>32</v>
      </c>
      <c r="C3242" s="6">
        <v>247125</v>
      </c>
      <c r="D3242" t="s">
        <v>65</v>
      </c>
      <c r="E3242">
        <v>321263</v>
      </c>
      <c r="F3242" s="5" t="s">
        <v>23</v>
      </c>
      <c r="G3242" s="5" t="s">
        <v>59</v>
      </c>
      <c r="H3242" s="5" t="s">
        <v>67</v>
      </c>
      <c r="I3242" t="s">
        <v>35</v>
      </c>
      <c r="J3242" t="s">
        <v>67</v>
      </c>
      <c r="K3242">
        <v>100</v>
      </c>
      <c r="L3242" s="5" t="s">
        <v>6544</v>
      </c>
      <c r="M3242" s="5" t="s">
        <v>54</v>
      </c>
      <c r="N3242">
        <v>18</v>
      </c>
      <c r="O3242" t="s">
        <v>135</v>
      </c>
      <c r="P3242" s="1">
        <v>45739</v>
      </c>
      <c r="Q3242" s="1">
        <v>45758</v>
      </c>
      <c r="R3242">
        <v>616</v>
      </c>
      <c r="S3242" s="4">
        <v>6.1</v>
      </c>
      <c r="T3242" t="s">
        <v>63</v>
      </c>
    </row>
    <row r="3243" spans="1:20" x14ac:dyDescent="0.35">
      <c r="A3243" t="s">
        <v>6545</v>
      </c>
      <c r="B3243" s="5" t="s">
        <v>28802</v>
      </c>
      <c r="C3243" s="6">
        <v>58586</v>
      </c>
      <c r="D3243" t="s">
        <v>41</v>
      </c>
      <c r="E3243">
        <v>49798</v>
      </c>
      <c r="F3243" s="5" t="s">
        <v>58</v>
      </c>
      <c r="G3243" s="5" t="s">
        <v>42</v>
      </c>
      <c r="H3243" s="5" t="s">
        <v>151</v>
      </c>
      <c r="I3243" t="s">
        <v>35</v>
      </c>
      <c r="J3243" t="s">
        <v>151</v>
      </c>
      <c r="K3243">
        <v>0</v>
      </c>
      <c r="L3243" s="5" t="s">
        <v>6546</v>
      </c>
      <c r="M3243" s="5" t="s">
        <v>54</v>
      </c>
      <c r="N3243">
        <v>0</v>
      </c>
      <c r="O3243" t="s">
        <v>88</v>
      </c>
      <c r="P3243" s="1">
        <v>45698</v>
      </c>
      <c r="Q3243" s="1">
        <v>45718</v>
      </c>
      <c r="R3243">
        <v>1313</v>
      </c>
      <c r="S3243" s="4">
        <v>8.6</v>
      </c>
      <c r="T3243" t="s">
        <v>47</v>
      </c>
    </row>
    <row r="3244" spans="1:20" x14ac:dyDescent="0.35">
      <c r="A3244" t="s">
        <v>6547</v>
      </c>
      <c r="B3244" s="5" t="s">
        <v>73</v>
      </c>
      <c r="C3244" s="6">
        <v>66857</v>
      </c>
      <c r="D3244" t="s">
        <v>22</v>
      </c>
      <c r="E3244">
        <v>66857</v>
      </c>
      <c r="F3244" s="5" t="s">
        <v>58</v>
      </c>
      <c r="G3244" s="5" t="s">
        <v>59</v>
      </c>
      <c r="H3244" s="5" t="s">
        <v>101</v>
      </c>
      <c r="I3244" t="s">
        <v>26</v>
      </c>
      <c r="J3244" t="s">
        <v>60</v>
      </c>
      <c r="K3244">
        <v>100</v>
      </c>
      <c r="L3244" s="5" t="s">
        <v>6548</v>
      </c>
      <c r="M3244" s="5" t="s">
        <v>28</v>
      </c>
      <c r="N3244">
        <v>0</v>
      </c>
      <c r="O3244" t="s">
        <v>172</v>
      </c>
      <c r="P3244" s="1">
        <v>45398</v>
      </c>
      <c r="Q3244" s="1">
        <v>45417</v>
      </c>
      <c r="R3244">
        <v>1143</v>
      </c>
      <c r="S3244" s="4">
        <v>8.9</v>
      </c>
      <c r="T3244" t="s">
        <v>95</v>
      </c>
    </row>
    <row r="3245" spans="1:20" x14ac:dyDescent="0.35">
      <c r="A3245" t="s">
        <v>6549</v>
      </c>
      <c r="B3245" s="5" t="s">
        <v>91</v>
      </c>
      <c r="C3245" s="6">
        <v>61082</v>
      </c>
      <c r="D3245" t="s">
        <v>22</v>
      </c>
      <c r="E3245">
        <v>61082</v>
      </c>
      <c r="F3245" s="5" t="s">
        <v>58</v>
      </c>
      <c r="G3245" s="5" t="s">
        <v>59</v>
      </c>
      <c r="H3245" s="5" t="s">
        <v>129</v>
      </c>
      <c r="I3245" t="s">
        <v>44</v>
      </c>
      <c r="J3245" t="s">
        <v>129</v>
      </c>
      <c r="K3245">
        <v>0</v>
      </c>
      <c r="L3245" s="5" t="s">
        <v>6550</v>
      </c>
      <c r="M3245" s="5" t="s">
        <v>54</v>
      </c>
      <c r="N3245">
        <v>1</v>
      </c>
      <c r="O3245" t="s">
        <v>88</v>
      </c>
      <c r="P3245" s="1">
        <v>45584</v>
      </c>
      <c r="Q3245" s="1">
        <v>45639</v>
      </c>
      <c r="R3245">
        <v>1334</v>
      </c>
      <c r="S3245" s="4">
        <v>6.9</v>
      </c>
      <c r="T3245" t="s">
        <v>89</v>
      </c>
    </row>
    <row r="3246" spans="1:20" x14ac:dyDescent="0.35">
      <c r="A3246" t="s">
        <v>6551</v>
      </c>
      <c r="B3246" s="5" t="s">
        <v>105</v>
      </c>
      <c r="C3246" s="6">
        <v>109973</v>
      </c>
      <c r="D3246" t="s">
        <v>65</v>
      </c>
      <c r="E3246">
        <v>142965</v>
      </c>
      <c r="F3246" s="5" t="s">
        <v>50</v>
      </c>
      <c r="G3246" s="5" t="s">
        <v>51</v>
      </c>
      <c r="H3246" s="5" t="s">
        <v>67</v>
      </c>
      <c r="I3246" t="s">
        <v>26</v>
      </c>
      <c r="J3246" t="s">
        <v>67</v>
      </c>
      <c r="K3246">
        <v>100</v>
      </c>
      <c r="L3246" s="5" t="s">
        <v>6552</v>
      </c>
      <c r="M3246" s="5" t="s">
        <v>28</v>
      </c>
      <c r="N3246">
        <v>4</v>
      </c>
      <c r="O3246" t="s">
        <v>141</v>
      </c>
      <c r="P3246" s="1">
        <v>45355</v>
      </c>
      <c r="Q3246" s="1">
        <v>45380</v>
      </c>
      <c r="R3246">
        <v>1826</v>
      </c>
      <c r="S3246" s="4">
        <v>9.1</v>
      </c>
      <c r="T3246" t="s">
        <v>103</v>
      </c>
    </row>
    <row r="3247" spans="1:20" x14ac:dyDescent="0.35">
      <c r="A3247" t="s">
        <v>6553</v>
      </c>
      <c r="B3247" s="5" t="s">
        <v>91</v>
      </c>
      <c r="C3247" s="6">
        <v>96154</v>
      </c>
      <c r="D3247" t="s">
        <v>92</v>
      </c>
      <c r="E3247">
        <v>72116</v>
      </c>
      <c r="F3247" s="5" t="s">
        <v>50</v>
      </c>
      <c r="G3247" s="5" t="s">
        <v>24</v>
      </c>
      <c r="H3247" s="5" t="s">
        <v>93</v>
      </c>
      <c r="I3247" t="s">
        <v>44</v>
      </c>
      <c r="J3247" t="s">
        <v>93</v>
      </c>
      <c r="K3247">
        <v>50</v>
      </c>
      <c r="L3247" s="5" t="s">
        <v>6554</v>
      </c>
      <c r="M3247" s="5" t="s">
        <v>54</v>
      </c>
      <c r="N3247">
        <v>3</v>
      </c>
      <c r="O3247" t="s">
        <v>107</v>
      </c>
      <c r="P3247" s="1">
        <v>45593</v>
      </c>
      <c r="Q3247" s="1">
        <v>45641</v>
      </c>
      <c r="R3247">
        <v>1199</v>
      </c>
      <c r="S3247" s="4">
        <v>8.5</v>
      </c>
      <c r="T3247" t="s">
        <v>210</v>
      </c>
    </row>
    <row r="3248" spans="1:20" x14ac:dyDescent="0.35">
      <c r="A3248" t="s">
        <v>6555</v>
      </c>
      <c r="B3248" s="5" t="s">
        <v>40</v>
      </c>
      <c r="C3248" s="6">
        <v>80737</v>
      </c>
      <c r="D3248" t="s">
        <v>41</v>
      </c>
      <c r="E3248">
        <v>68626</v>
      </c>
      <c r="F3248" s="5" t="s">
        <v>50</v>
      </c>
      <c r="G3248" s="5" t="s">
        <v>42</v>
      </c>
      <c r="H3248" s="5" t="s">
        <v>60</v>
      </c>
      <c r="I3248" t="s">
        <v>35</v>
      </c>
      <c r="J3248" t="s">
        <v>60</v>
      </c>
      <c r="K3248">
        <v>50</v>
      </c>
      <c r="L3248" s="5" t="s">
        <v>6556</v>
      </c>
      <c r="M3248" s="5" t="s">
        <v>54</v>
      </c>
      <c r="N3248">
        <v>3</v>
      </c>
      <c r="O3248" t="s">
        <v>172</v>
      </c>
      <c r="P3248" s="1">
        <v>45529</v>
      </c>
      <c r="Q3248" s="1">
        <v>45550</v>
      </c>
      <c r="R3248">
        <v>1683</v>
      </c>
      <c r="S3248" s="4">
        <v>7.5</v>
      </c>
      <c r="T3248" t="s">
        <v>47</v>
      </c>
    </row>
    <row r="3249" spans="1:20" x14ac:dyDescent="0.35">
      <c r="A3249" t="s">
        <v>6557</v>
      </c>
      <c r="B3249" s="5" t="s">
        <v>174</v>
      </c>
      <c r="C3249" s="6">
        <v>60211</v>
      </c>
      <c r="D3249" t="s">
        <v>22</v>
      </c>
      <c r="E3249">
        <v>60211</v>
      </c>
      <c r="F3249" s="5" t="s">
        <v>58</v>
      </c>
      <c r="G3249" s="5" t="s">
        <v>24</v>
      </c>
      <c r="H3249" s="5" t="s">
        <v>191</v>
      </c>
      <c r="I3249" t="s">
        <v>44</v>
      </c>
      <c r="J3249" t="s">
        <v>191</v>
      </c>
      <c r="K3249">
        <v>50</v>
      </c>
      <c r="L3249" s="5" t="s">
        <v>6558</v>
      </c>
      <c r="M3249" s="5" t="s">
        <v>54</v>
      </c>
      <c r="N3249">
        <v>0</v>
      </c>
      <c r="O3249" t="s">
        <v>71</v>
      </c>
      <c r="P3249" s="1">
        <v>45673</v>
      </c>
      <c r="Q3249" s="1">
        <v>45725</v>
      </c>
      <c r="R3249">
        <v>1572</v>
      </c>
      <c r="S3249" s="4">
        <v>5.4</v>
      </c>
      <c r="T3249" t="s">
        <v>89</v>
      </c>
    </row>
    <row r="3250" spans="1:20" x14ac:dyDescent="0.35">
      <c r="A3250" t="s">
        <v>6559</v>
      </c>
      <c r="B3250" s="5" t="s">
        <v>28802</v>
      </c>
      <c r="C3250" s="6">
        <v>77885</v>
      </c>
      <c r="D3250" t="s">
        <v>41</v>
      </c>
      <c r="E3250">
        <v>66202</v>
      </c>
      <c r="F3250" s="5" t="s">
        <v>50</v>
      </c>
      <c r="G3250" s="5" t="s">
        <v>24</v>
      </c>
      <c r="H3250" s="5" t="s">
        <v>151</v>
      </c>
      <c r="I3250" t="s">
        <v>26</v>
      </c>
      <c r="J3250" t="s">
        <v>151</v>
      </c>
      <c r="K3250">
        <v>50</v>
      </c>
      <c r="L3250" s="5" t="s">
        <v>6560</v>
      </c>
      <c r="M3250" s="5" t="s">
        <v>28</v>
      </c>
      <c r="N3250">
        <v>2</v>
      </c>
      <c r="O3250" t="s">
        <v>78</v>
      </c>
      <c r="P3250" s="1">
        <v>45551</v>
      </c>
      <c r="Q3250" s="1">
        <v>45572</v>
      </c>
      <c r="R3250">
        <v>1002</v>
      </c>
      <c r="S3250" s="4">
        <v>8.5</v>
      </c>
      <c r="T3250" t="s">
        <v>243</v>
      </c>
    </row>
    <row r="3251" spans="1:20" x14ac:dyDescent="0.35">
      <c r="A3251" t="s">
        <v>6561</v>
      </c>
      <c r="B3251" s="5" t="s">
        <v>91</v>
      </c>
      <c r="C3251" s="6">
        <v>91640</v>
      </c>
      <c r="D3251" t="s">
        <v>74</v>
      </c>
      <c r="E3251">
        <v>114550</v>
      </c>
      <c r="F3251" s="5" t="s">
        <v>50</v>
      </c>
      <c r="G3251" s="5" t="s">
        <v>24</v>
      </c>
      <c r="H3251" s="5" t="s">
        <v>75</v>
      </c>
      <c r="I3251" t="s">
        <v>44</v>
      </c>
      <c r="J3251" t="s">
        <v>157</v>
      </c>
      <c r="K3251">
        <v>50</v>
      </c>
      <c r="L3251" s="5" t="s">
        <v>6562</v>
      </c>
      <c r="M3251" s="5" t="s">
        <v>37</v>
      </c>
      <c r="N3251">
        <v>4</v>
      </c>
      <c r="O3251" t="s">
        <v>131</v>
      </c>
      <c r="P3251" s="1">
        <v>45718</v>
      </c>
      <c r="Q3251" s="1">
        <v>45760</v>
      </c>
      <c r="R3251">
        <v>2355</v>
      </c>
      <c r="S3251" s="4">
        <v>6.5</v>
      </c>
      <c r="T3251" t="s">
        <v>277</v>
      </c>
    </row>
    <row r="3252" spans="1:20" x14ac:dyDescent="0.35">
      <c r="A3252" t="s">
        <v>6563</v>
      </c>
      <c r="B3252" s="5" t="s">
        <v>105</v>
      </c>
      <c r="C3252" s="6">
        <v>136201</v>
      </c>
      <c r="D3252" t="s">
        <v>74</v>
      </c>
      <c r="E3252">
        <v>170251</v>
      </c>
      <c r="F3252" s="5" t="s">
        <v>23</v>
      </c>
      <c r="G3252" s="5" t="s">
        <v>59</v>
      </c>
      <c r="H3252" s="5" t="s">
        <v>75</v>
      </c>
      <c r="I3252" t="s">
        <v>44</v>
      </c>
      <c r="J3252" t="s">
        <v>75</v>
      </c>
      <c r="K3252">
        <v>100</v>
      </c>
      <c r="L3252" s="5" t="s">
        <v>6564</v>
      </c>
      <c r="M3252" s="5" t="s">
        <v>28</v>
      </c>
      <c r="N3252">
        <v>11</v>
      </c>
      <c r="O3252" t="s">
        <v>112</v>
      </c>
      <c r="P3252" s="1">
        <v>45559</v>
      </c>
      <c r="Q3252" s="1">
        <v>45618</v>
      </c>
      <c r="R3252">
        <v>1786</v>
      </c>
      <c r="S3252" s="4">
        <v>9.9</v>
      </c>
      <c r="T3252" t="s">
        <v>210</v>
      </c>
    </row>
    <row r="3253" spans="1:20" x14ac:dyDescent="0.35">
      <c r="A3253" t="s">
        <v>6565</v>
      </c>
      <c r="B3253" s="5" t="s">
        <v>28800</v>
      </c>
      <c r="C3253" s="6">
        <v>100307</v>
      </c>
      <c r="D3253" t="s">
        <v>65</v>
      </c>
      <c r="E3253">
        <v>130399</v>
      </c>
      <c r="F3253" s="5" t="s">
        <v>66</v>
      </c>
      <c r="G3253" s="5" t="s">
        <v>24</v>
      </c>
      <c r="H3253" s="5" t="s">
        <v>67</v>
      </c>
      <c r="I3253" t="s">
        <v>44</v>
      </c>
      <c r="J3253" t="s">
        <v>67</v>
      </c>
      <c r="K3253">
        <v>100</v>
      </c>
      <c r="L3253" s="5" t="s">
        <v>6566</v>
      </c>
      <c r="M3253" s="5" t="s">
        <v>28</v>
      </c>
      <c r="N3253">
        <v>8</v>
      </c>
      <c r="O3253" t="s">
        <v>88</v>
      </c>
      <c r="P3253" s="1">
        <v>45398</v>
      </c>
      <c r="Q3253" s="1">
        <v>45422</v>
      </c>
      <c r="R3253">
        <v>844</v>
      </c>
      <c r="S3253" s="4">
        <v>7.7</v>
      </c>
      <c r="T3253" t="s">
        <v>38</v>
      </c>
    </row>
    <row r="3254" spans="1:20" x14ac:dyDescent="0.35">
      <c r="A3254" t="s">
        <v>6567</v>
      </c>
      <c r="B3254" s="5" t="s">
        <v>162</v>
      </c>
      <c r="C3254" s="6">
        <v>71821</v>
      </c>
      <c r="D3254" t="s">
        <v>74</v>
      </c>
      <c r="E3254">
        <v>89776</v>
      </c>
      <c r="F3254" s="5" t="s">
        <v>58</v>
      </c>
      <c r="G3254" s="5" t="s">
        <v>59</v>
      </c>
      <c r="H3254" s="5" t="s">
        <v>75</v>
      </c>
      <c r="I3254" t="s">
        <v>35</v>
      </c>
      <c r="J3254" t="s">
        <v>75</v>
      </c>
      <c r="K3254">
        <v>0</v>
      </c>
      <c r="L3254" s="5" t="s">
        <v>6568</v>
      </c>
      <c r="M3254" s="5" t="s">
        <v>37</v>
      </c>
      <c r="N3254">
        <v>0</v>
      </c>
      <c r="O3254" t="s">
        <v>172</v>
      </c>
      <c r="P3254" s="1">
        <v>45531</v>
      </c>
      <c r="Q3254" s="1">
        <v>45559</v>
      </c>
      <c r="R3254">
        <v>1281</v>
      </c>
      <c r="S3254" s="4">
        <v>7.9</v>
      </c>
      <c r="T3254" t="s">
        <v>153</v>
      </c>
    </row>
    <row r="3255" spans="1:20" x14ac:dyDescent="0.35">
      <c r="A3255" t="s">
        <v>6569</v>
      </c>
      <c r="B3255" s="5" t="s">
        <v>28801</v>
      </c>
      <c r="C3255" s="6">
        <v>92325</v>
      </c>
      <c r="D3255" t="s">
        <v>22</v>
      </c>
      <c r="E3255">
        <v>92325</v>
      </c>
      <c r="F3255" s="5" t="s">
        <v>50</v>
      </c>
      <c r="G3255" s="5" t="s">
        <v>42</v>
      </c>
      <c r="H3255" s="5" t="s">
        <v>52</v>
      </c>
      <c r="I3255" t="s">
        <v>35</v>
      </c>
      <c r="J3255" t="s">
        <v>52</v>
      </c>
      <c r="K3255">
        <v>100</v>
      </c>
      <c r="L3255" s="5" t="s">
        <v>6570</v>
      </c>
      <c r="M3255" s="5" t="s">
        <v>37</v>
      </c>
      <c r="N3255">
        <v>2</v>
      </c>
      <c r="O3255" t="s">
        <v>107</v>
      </c>
      <c r="P3255" s="1">
        <v>45499</v>
      </c>
      <c r="Q3255" s="1">
        <v>45532</v>
      </c>
      <c r="R3255">
        <v>1168</v>
      </c>
      <c r="S3255" s="4">
        <v>8.5</v>
      </c>
      <c r="T3255" t="s">
        <v>277</v>
      </c>
    </row>
    <row r="3256" spans="1:20" x14ac:dyDescent="0.35">
      <c r="A3256" t="s">
        <v>6571</v>
      </c>
      <c r="B3256" s="5" t="s">
        <v>28800</v>
      </c>
      <c r="C3256" s="6">
        <v>128402</v>
      </c>
      <c r="D3256" t="s">
        <v>41</v>
      </c>
      <c r="E3256">
        <v>109142</v>
      </c>
      <c r="F3256" s="5" t="s">
        <v>66</v>
      </c>
      <c r="G3256" s="5" t="s">
        <v>24</v>
      </c>
      <c r="H3256" s="5" t="s">
        <v>43</v>
      </c>
      <c r="I3256" t="s">
        <v>44</v>
      </c>
      <c r="J3256" t="s">
        <v>43</v>
      </c>
      <c r="K3256">
        <v>0</v>
      </c>
      <c r="L3256" s="5" t="s">
        <v>6572</v>
      </c>
      <c r="M3256" s="5" t="s">
        <v>54</v>
      </c>
      <c r="N3256">
        <v>5</v>
      </c>
      <c r="O3256" t="s">
        <v>88</v>
      </c>
      <c r="P3256" s="1">
        <v>45675</v>
      </c>
      <c r="Q3256" s="1">
        <v>45726</v>
      </c>
      <c r="R3256">
        <v>2118</v>
      </c>
      <c r="S3256" s="4">
        <v>6.3</v>
      </c>
      <c r="T3256" t="s">
        <v>47</v>
      </c>
    </row>
    <row r="3257" spans="1:20" x14ac:dyDescent="0.35">
      <c r="A3257" t="s">
        <v>6573</v>
      </c>
      <c r="B3257" s="5" t="s">
        <v>174</v>
      </c>
      <c r="C3257" s="6">
        <v>49741</v>
      </c>
      <c r="D3257" t="s">
        <v>22</v>
      </c>
      <c r="E3257">
        <v>49741</v>
      </c>
      <c r="F3257" s="5" t="s">
        <v>23</v>
      </c>
      <c r="G3257" s="5" t="s">
        <v>42</v>
      </c>
      <c r="H3257" s="5" t="s">
        <v>116</v>
      </c>
      <c r="I3257" t="s">
        <v>26</v>
      </c>
      <c r="J3257" t="s">
        <v>116</v>
      </c>
      <c r="K3257">
        <v>0</v>
      </c>
      <c r="L3257" s="5" t="s">
        <v>6574</v>
      </c>
      <c r="M3257" s="5" t="s">
        <v>28</v>
      </c>
      <c r="N3257">
        <v>12</v>
      </c>
      <c r="O3257" t="s">
        <v>141</v>
      </c>
      <c r="P3257" s="1">
        <v>45333</v>
      </c>
      <c r="Q3257" s="1">
        <v>45401</v>
      </c>
      <c r="R3257">
        <v>1653</v>
      </c>
      <c r="S3257" s="4">
        <v>8.1</v>
      </c>
      <c r="T3257" t="s">
        <v>30</v>
      </c>
    </row>
    <row r="3258" spans="1:20" x14ac:dyDescent="0.35">
      <c r="A3258" t="s">
        <v>6575</v>
      </c>
      <c r="B3258" s="5" t="s">
        <v>28801</v>
      </c>
      <c r="C3258" s="6">
        <v>189605</v>
      </c>
      <c r="D3258" t="s">
        <v>120</v>
      </c>
      <c r="E3258">
        <v>170645</v>
      </c>
      <c r="F3258" s="5" t="s">
        <v>66</v>
      </c>
      <c r="G3258" s="5" t="s">
        <v>59</v>
      </c>
      <c r="H3258" s="5" t="s">
        <v>121</v>
      </c>
      <c r="I3258" t="s">
        <v>44</v>
      </c>
      <c r="J3258" t="s">
        <v>121</v>
      </c>
      <c r="K3258">
        <v>0</v>
      </c>
      <c r="L3258" s="5" t="s">
        <v>6576</v>
      </c>
      <c r="M3258" s="5" t="s">
        <v>54</v>
      </c>
      <c r="N3258">
        <v>5</v>
      </c>
      <c r="O3258" t="s">
        <v>141</v>
      </c>
      <c r="P3258" s="1">
        <v>45694</v>
      </c>
      <c r="Q3258" s="1">
        <v>45738</v>
      </c>
      <c r="R3258">
        <v>1625</v>
      </c>
      <c r="S3258" s="4">
        <v>6</v>
      </c>
      <c r="T3258" t="s">
        <v>55</v>
      </c>
    </row>
    <row r="3259" spans="1:20" x14ac:dyDescent="0.35">
      <c r="A3259" t="s">
        <v>6577</v>
      </c>
      <c r="B3259" s="5" t="s">
        <v>91</v>
      </c>
      <c r="C3259" s="6">
        <v>91412</v>
      </c>
      <c r="D3259" t="s">
        <v>65</v>
      </c>
      <c r="E3259">
        <v>118836</v>
      </c>
      <c r="F3259" s="5" t="s">
        <v>58</v>
      </c>
      <c r="G3259" s="5" t="s">
        <v>51</v>
      </c>
      <c r="H3259" s="5" t="s">
        <v>67</v>
      </c>
      <c r="I3259" t="s">
        <v>35</v>
      </c>
      <c r="J3259" t="s">
        <v>101</v>
      </c>
      <c r="K3259">
        <v>100</v>
      </c>
      <c r="L3259" s="5" t="s">
        <v>6578</v>
      </c>
      <c r="M3259" s="5" t="s">
        <v>28</v>
      </c>
      <c r="N3259">
        <v>1</v>
      </c>
      <c r="O3259" t="s">
        <v>131</v>
      </c>
      <c r="P3259" s="1">
        <v>45682</v>
      </c>
      <c r="Q3259" s="1">
        <v>45735</v>
      </c>
      <c r="R3259">
        <v>966</v>
      </c>
      <c r="S3259" s="4">
        <v>7.7</v>
      </c>
      <c r="T3259" t="s">
        <v>103</v>
      </c>
    </row>
    <row r="3260" spans="1:20" x14ac:dyDescent="0.35">
      <c r="A3260" t="s">
        <v>6579</v>
      </c>
      <c r="B3260" s="5" t="s">
        <v>57</v>
      </c>
      <c r="C3260" s="6">
        <v>214536</v>
      </c>
      <c r="D3260" t="s">
        <v>22</v>
      </c>
      <c r="E3260">
        <v>214536</v>
      </c>
      <c r="F3260" s="5" t="s">
        <v>66</v>
      </c>
      <c r="G3260" s="5" t="s">
        <v>42</v>
      </c>
      <c r="H3260" s="5" t="s">
        <v>97</v>
      </c>
      <c r="I3260" t="s">
        <v>35</v>
      </c>
      <c r="J3260" t="s">
        <v>76</v>
      </c>
      <c r="K3260">
        <v>50</v>
      </c>
      <c r="L3260" s="5" t="s">
        <v>6580</v>
      </c>
      <c r="M3260" s="5" t="s">
        <v>54</v>
      </c>
      <c r="N3260">
        <v>8</v>
      </c>
      <c r="O3260" t="s">
        <v>112</v>
      </c>
      <c r="P3260" s="1">
        <v>45530</v>
      </c>
      <c r="Q3260" s="1">
        <v>45588</v>
      </c>
      <c r="R3260">
        <v>1367</v>
      </c>
      <c r="S3260" s="4">
        <v>9.8000000000000007</v>
      </c>
      <c r="T3260" t="s">
        <v>79</v>
      </c>
    </row>
    <row r="3261" spans="1:20" x14ac:dyDescent="0.35">
      <c r="A3261" t="s">
        <v>6581</v>
      </c>
      <c r="B3261" s="5" t="s">
        <v>28800</v>
      </c>
      <c r="C3261" s="6">
        <v>93353</v>
      </c>
      <c r="D3261" t="s">
        <v>22</v>
      </c>
      <c r="E3261">
        <v>93353</v>
      </c>
      <c r="F3261" s="5" t="s">
        <v>50</v>
      </c>
      <c r="G3261" s="5" t="s">
        <v>24</v>
      </c>
      <c r="H3261" s="5" t="s">
        <v>68</v>
      </c>
      <c r="I3261" t="s">
        <v>44</v>
      </c>
      <c r="J3261" t="s">
        <v>68</v>
      </c>
      <c r="K3261">
        <v>0</v>
      </c>
      <c r="L3261" s="5" t="s">
        <v>6582</v>
      </c>
      <c r="M3261" s="5" t="s">
        <v>28</v>
      </c>
      <c r="N3261">
        <v>3</v>
      </c>
      <c r="O3261" t="s">
        <v>131</v>
      </c>
      <c r="P3261" s="1">
        <v>45473</v>
      </c>
      <c r="Q3261" s="1">
        <v>45503</v>
      </c>
      <c r="R3261">
        <v>2332</v>
      </c>
      <c r="S3261" s="4">
        <v>5.0999999999999996</v>
      </c>
      <c r="T3261" t="s">
        <v>108</v>
      </c>
    </row>
    <row r="3262" spans="1:20" x14ac:dyDescent="0.35">
      <c r="A3262" t="s">
        <v>6583</v>
      </c>
      <c r="B3262" s="5" t="s">
        <v>28802</v>
      </c>
      <c r="C3262" s="6">
        <v>119157</v>
      </c>
      <c r="D3262" t="s">
        <v>22</v>
      </c>
      <c r="E3262">
        <v>119157</v>
      </c>
      <c r="F3262" s="5" t="s">
        <v>66</v>
      </c>
      <c r="G3262" s="5" t="s">
        <v>42</v>
      </c>
      <c r="H3262" s="5" t="s">
        <v>52</v>
      </c>
      <c r="I3262" t="s">
        <v>35</v>
      </c>
      <c r="J3262" t="s">
        <v>52</v>
      </c>
      <c r="K3262">
        <v>100</v>
      </c>
      <c r="L3262" s="5" t="s">
        <v>6584</v>
      </c>
      <c r="M3262" s="5" t="s">
        <v>37</v>
      </c>
      <c r="N3262">
        <v>7</v>
      </c>
      <c r="O3262" t="s">
        <v>88</v>
      </c>
      <c r="P3262" s="1">
        <v>45298</v>
      </c>
      <c r="Q3262" s="1">
        <v>45315</v>
      </c>
      <c r="R3262">
        <v>783</v>
      </c>
      <c r="S3262" s="4">
        <v>5.4</v>
      </c>
      <c r="T3262" t="s">
        <v>63</v>
      </c>
    </row>
    <row r="3263" spans="1:20" x14ac:dyDescent="0.35">
      <c r="A3263" t="s">
        <v>6585</v>
      </c>
      <c r="B3263" s="5" t="s">
        <v>162</v>
      </c>
      <c r="C3263" s="6">
        <v>262609</v>
      </c>
      <c r="D3263" t="s">
        <v>120</v>
      </c>
      <c r="E3263">
        <v>236348</v>
      </c>
      <c r="F3263" s="5" t="s">
        <v>23</v>
      </c>
      <c r="G3263" s="5" t="s">
        <v>42</v>
      </c>
      <c r="H3263" s="5" t="s">
        <v>121</v>
      </c>
      <c r="I3263" t="s">
        <v>35</v>
      </c>
      <c r="J3263" t="s">
        <v>121</v>
      </c>
      <c r="K3263">
        <v>50</v>
      </c>
      <c r="L3263" s="5" t="s">
        <v>6586</v>
      </c>
      <c r="M3263" s="5" t="s">
        <v>37</v>
      </c>
      <c r="N3263">
        <v>16</v>
      </c>
      <c r="O3263" t="s">
        <v>131</v>
      </c>
      <c r="P3263" s="1">
        <v>45423</v>
      </c>
      <c r="Q3263" s="1">
        <v>45495</v>
      </c>
      <c r="R3263">
        <v>2100</v>
      </c>
      <c r="S3263" s="4">
        <v>5.6</v>
      </c>
      <c r="T3263" t="s">
        <v>38</v>
      </c>
    </row>
    <row r="3264" spans="1:20" x14ac:dyDescent="0.35">
      <c r="A3264" t="s">
        <v>6587</v>
      </c>
      <c r="B3264" s="5" t="s">
        <v>28799</v>
      </c>
      <c r="C3264" s="6">
        <v>69585</v>
      </c>
      <c r="D3264" t="s">
        <v>81</v>
      </c>
      <c r="E3264">
        <v>93940</v>
      </c>
      <c r="F3264" s="5" t="s">
        <v>58</v>
      </c>
      <c r="G3264" s="5" t="s">
        <v>24</v>
      </c>
      <c r="H3264" s="5" t="s">
        <v>82</v>
      </c>
      <c r="I3264" t="s">
        <v>44</v>
      </c>
      <c r="J3264" t="s">
        <v>82</v>
      </c>
      <c r="K3264">
        <v>100</v>
      </c>
      <c r="L3264" s="5" t="s">
        <v>6588</v>
      </c>
      <c r="M3264" s="5" t="s">
        <v>54</v>
      </c>
      <c r="N3264">
        <v>0</v>
      </c>
      <c r="O3264" t="s">
        <v>141</v>
      </c>
      <c r="P3264" s="1">
        <v>45649</v>
      </c>
      <c r="Q3264" s="1">
        <v>45677</v>
      </c>
      <c r="R3264">
        <v>1195</v>
      </c>
      <c r="S3264" s="4">
        <v>9.8000000000000007</v>
      </c>
      <c r="T3264" t="s">
        <v>103</v>
      </c>
    </row>
    <row r="3265" spans="1:20" x14ac:dyDescent="0.35">
      <c r="A3265" t="s">
        <v>6589</v>
      </c>
      <c r="B3265" s="5" t="s">
        <v>28799</v>
      </c>
      <c r="C3265" s="6">
        <v>74761</v>
      </c>
      <c r="D3265" t="s">
        <v>81</v>
      </c>
      <c r="E3265">
        <v>100927</v>
      </c>
      <c r="F3265" s="5" t="s">
        <v>58</v>
      </c>
      <c r="G3265" s="5" t="s">
        <v>24</v>
      </c>
      <c r="H3265" s="5" t="s">
        <v>82</v>
      </c>
      <c r="I3265" t="s">
        <v>26</v>
      </c>
      <c r="J3265" t="s">
        <v>82</v>
      </c>
      <c r="K3265">
        <v>50</v>
      </c>
      <c r="L3265" s="5" t="s">
        <v>6590</v>
      </c>
      <c r="M3265" s="5" t="s">
        <v>37</v>
      </c>
      <c r="N3265">
        <v>0</v>
      </c>
      <c r="O3265" t="s">
        <v>88</v>
      </c>
      <c r="P3265" s="1">
        <v>45633</v>
      </c>
      <c r="Q3265" s="1">
        <v>45672</v>
      </c>
      <c r="R3265">
        <v>1022</v>
      </c>
      <c r="S3265" s="4">
        <v>6.9</v>
      </c>
      <c r="T3265" t="s">
        <v>79</v>
      </c>
    </row>
    <row r="3266" spans="1:20" x14ac:dyDescent="0.35">
      <c r="A3266" t="s">
        <v>6591</v>
      </c>
      <c r="B3266" s="5" t="s">
        <v>145</v>
      </c>
      <c r="C3266" s="6">
        <v>162450</v>
      </c>
      <c r="D3266" t="s">
        <v>120</v>
      </c>
      <c r="E3266">
        <v>146205</v>
      </c>
      <c r="F3266" s="5" t="s">
        <v>66</v>
      </c>
      <c r="G3266" s="5" t="s">
        <v>24</v>
      </c>
      <c r="H3266" s="5" t="s">
        <v>121</v>
      </c>
      <c r="I3266" t="s">
        <v>26</v>
      </c>
      <c r="J3266" t="s">
        <v>121</v>
      </c>
      <c r="K3266">
        <v>0</v>
      </c>
      <c r="L3266" s="5" t="s">
        <v>6592</v>
      </c>
      <c r="M3266" s="5" t="s">
        <v>28</v>
      </c>
      <c r="N3266">
        <v>7</v>
      </c>
      <c r="O3266" t="s">
        <v>46</v>
      </c>
      <c r="P3266" s="1">
        <v>45479</v>
      </c>
      <c r="Q3266" s="1">
        <v>45509</v>
      </c>
      <c r="R3266">
        <v>2224</v>
      </c>
      <c r="S3266" s="4">
        <v>6.5</v>
      </c>
      <c r="T3266" t="s">
        <v>103</v>
      </c>
    </row>
    <row r="3267" spans="1:20" x14ac:dyDescent="0.35">
      <c r="A3267" t="s">
        <v>6593</v>
      </c>
      <c r="B3267" s="5" t="s">
        <v>21</v>
      </c>
      <c r="C3267" s="6">
        <v>88851</v>
      </c>
      <c r="D3267" t="s">
        <v>22</v>
      </c>
      <c r="E3267">
        <v>88851</v>
      </c>
      <c r="F3267" s="5" t="s">
        <v>58</v>
      </c>
      <c r="G3267" s="5" t="s">
        <v>51</v>
      </c>
      <c r="H3267" s="5" t="s">
        <v>68</v>
      </c>
      <c r="I3267" t="s">
        <v>44</v>
      </c>
      <c r="J3267" t="s">
        <v>68</v>
      </c>
      <c r="K3267">
        <v>100</v>
      </c>
      <c r="L3267" s="5" t="s">
        <v>6594</v>
      </c>
      <c r="M3267" s="5" t="s">
        <v>37</v>
      </c>
      <c r="N3267">
        <v>1</v>
      </c>
      <c r="O3267" t="s">
        <v>167</v>
      </c>
      <c r="P3267" s="1">
        <v>45746</v>
      </c>
      <c r="Q3267" s="1">
        <v>45774</v>
      </c>
      <c r="R3267">
        <v>776</v>
      </c>
      <c r="S3267" s="4">
        <v>9.6999999999999993</v>
      </c>
      <c r="T3267" t="s">
        <v>47</v>
      </c>
    </row>
    <row r="3268" spans="1:20" x14ac:dyDescent="0.35">
      <c r="A3268" t="s">
        <v>6595</v>
      </c>
      <c r="B3268" s="5" t="s">
        <v>179</v>
      </c>
      <c r="C3268" s="6">
        <v>91547</v>
      </c>
      <c r="D3268" t="s">
        <v>41</v>
      </c>
      <c r="E3268">
        <v>77815</v>
      </c>
      <c r="F3268" s="5" t="s">
        <v>58</v>
      </c>
      <c r="G3268" s="5" t="s">
        <v>42</v>
      </c>
      <c r="H3268" s="5" t="s">
        <v>126</v>
      </c>
      <c r="I3268" t="s">
        <v>35</v>
      </c>
      <c r="J3268" t="s">
        <v>97</v>
      </c>
      <c r="K3268">
        <v>100</v>
      </c>
      <c r="L3268" s="5" t="s">
        <v>6596</v>
      </c>
      <c r="M3268" s="5" t="s">
        <v>70</v>
      </c>
      <c r="N3268">
        <v>0</v>
      </c>
      <c r="O3268" t="s">
        <v>62</v>
      </c>
      <c r="P3268" s="1">
        <v>45710</v>
      </c>
      <c r="Q3268" s="1">
        <v>45730</v>
      </c>
      <c r="R3268">
        <v>1399</v>
      </c>
      <c r="S3268" s="4">
        <v>6.3</v>
      </c>
      <c r="T3268" t="s">
        <v>95</v>
      </c>
    </row>
    <row r="3269" spans="1:20" x14ac:dyDescent="0.35">
      <c r="A3269" t="s">
        <v>6597</v>
      </c>
      <c r="B3269" s="5" t="s">
        <v>105</v>
      </c>
      <c r="C3269" s="6">
        <v>58081</v>
      </c>
      <c r="D3269" t="s">
        <v>41</v>
      </c>
      <c r="E3269">
        <v>49369</v>
      </c>
      <c r="F3269" s="5" t="s">
        <v>58</v>
      </c>
      <c r="G3269" s="5" t="s">
        <v>59</v>
      </c>
      <c r="H3269" s="5" t="s">
        <v>43</v>
      </c>
      <c r="I3269" t="s">
        <v>26</v>
      </c>
      <c r="J3269" t="s">
        <v>43</v>
      </c>
      <c r="K3269">
        <v>50</v>
      </c>
      <c r="L3269" s="5" t="s">
        <v>6598</v>
      </c>
      <c r="M3269" s="5" t="s">
        <v>54</v>
      </c>
      <c r="N3269">
        <v>0</v>
      </c>
      <c r="O3269" t="s">
        <v>71</v>
      </c>
      <c r="P3269" s="1">
        <v>45653</v>
      </c>
      <c r="Q3269" s="1">
        <v>45673</v>
      </c>
      <c r="R3269">
        <v>1995</v>
      </c>
      <c r="S3269" s="4">
        <v>8.1</v>
      </c>
      <c r="T3269" t="s">
        <v>38</v>
      </c>
    </row>
    <row r="3270" spans="1:20" x14ac:dyDescent="0.35">
      <c r="A3270" t="s">
        <v>6599</v>
      </c>
      <c r="B3270" s="5" t="s">
        <v>49</v>
      </c>
      <c r="C3270" s="6">
        <v>103246</v>
      </c>
      <c r="D3270" t="s">
        <v>41</v>
      </c>
      <c r="E3270">
        <v>87759</v>
      </c>
      <c r="F3270" s="5" t="s">
        <v>66</v>
      </c>
      <c r="G3270" s="5" t="s">
        <v>24</v>
      </c>
      <c r="H3270" s="5" t="s">
        <v>151</v>
      </c>
      <c r="I3270" t="s">
        <v>44</v>
      </c>
      <c r="J3270" t="s">
        <v>151</v>
      </c>
      <c r="K3270">
        <v>50</v>
      </c>
      <c r="L3270" s="5" t="s">
        <v>6600</v>
      </c>
      <c r="M3270" s="5" t="s">
        <v>28</v>
      </c>
      <c r="N3270">
        <v>5</v>
      </c>
      <c r="O3270" t="s">
        <v>62</v>
      </c>
      <c r="P3270" s="1">
        <v>45472</v>
      </c>
      <c r="Q3270" s="1">
        <v>45532</v>
      </c>
      <c r="R3270">
        <v>1275</v>
      </c>
      <c r="S3270" s="4">
        <v>5</v>
      </c>
      <c r="T3270" t="s">
        <v>47</v>
      </c>
    </row>
    <row r="3271" spans="1:20" x14ac:dyDescent="0.35">
      <c r="A3271" t="s">
        <v>6601</v>
      </c>
      <c r="B3271" s="5" t="s">
        <v>28802</v>
      </c>
      <c r="C3271" s="6">
        <v>32356</v>
      </c>
      <c r="D3271" t="s">
        <v>22</v>
      </c>
      <c r="E3271">
        <v>32356</v>
      </c>
      <c r="F3271" s="5" t="s">
        <v>58</v>
      </c>
      <c r="G3271" s="5" t="s">
        <v>42</v>
      </c>
      <c r="H3271" s="5" t="s">
        <v>157</v>
      </c>
      <c r="I3271" t="s">
        <v>44</v>
      </c>
      <c r="J3271" t="s">
        <v>313</v>
      </c>
      <c r="K3271">
        <v>100</v>
      </c>
      <c r="L3271" s="5" t="s">
        <v>6602</v>
      </c>
      <c r="M3271" s="5" t="s">
        <v>54</v>
      </c>
      <c r="N3271">
        <v>0</v>
      </c>
      <c r="O3271" t="s">
        <v>88</v>
      </c>
      <c r="P3271" s="1">
        <v>45668</v>
      </c>
      <c r="Q3271" s="1">
        <v>45696</v>
      </c>
      <c r="R3271">
        <v>804</v>
      </c>
      <c r="S3271" s="4">
        <v>5.2</v>
      </c>
      <c r="T3271" t="s">
        <v>95</v>
      </c>
    </row>
    <row r="3272" spans="1:20" x14ac:dyDescent="0.35">
      <c r="A3272" t="s">
        <v>6603</v>
      </c>
      <c r="B3272" s="5" t="s">
        <v>28799</v>
      </c>
      <c r="C3272" s="6">
        <v>48264</v>
      </c>
      <c r="D3272" t="s">
        <v>22</v>
      </c>
      <c r="E3272">
        <v>48264</v>
      </c>
      <c r="F3272" s="5" t="s">
        <v>66</v>
      </c>
      <c r="G3272" s="5" t="s">
        <v>51</v>
      </c>
      <c r="H3272" s="5" t="s">
        <v>157</v>
      </c>
      <c r="I3272" t="s">
        <v>44</v>
      </c>
      <c r="J3272" t="s">
        <v>186</v>
      </c>
      <c r="K3272">
        <v>0</v>
      </c>
      <c r="L3272" s="5" t="s">
        <v>6604</v>
      </c>
      <c r="M3272" s="5" t="s">
        <v>28</v>
      </c>
      <c r="N3272">
        <v>7</v>
      </c>
      <c r="O3272" t="s">
        <v>131</v>
      </c>
      <c r="P3272" s="1">
        <v>45506</v>
      </c>
      <c r="Q3272" s="1">
        <v>45562</v>
      </c>
      <c r="R3272">
        <v>602</v>
      </c>
      <c r="S3272" s="4">
        <v>7.5</v>
      </c>
      <c r="T3272" t="s">
        <v>136</v>
      </c>
    </row>
    <row r="3273" spans="1:20" x14ac:dyDescent="0.35">
      <c r="A3273" t="s">
        <v>6605</v>
      </c>
      <c r="B3273" s="5" t="s">
        <v>28802</v>
      </c>
      <c r="C3273" s="6">
        <v>66275</v>
      </c>
      <c r="D3273" t="s">
        <v>33</v>
      </c>
      <c r="E3273">
        <v>7290250</v>
      </c>
      <c r="F3273" s="5" t="s">
        <v>58</v>
      </c>
      <c r="G3273" s="5" t="s">
        <v>24</v>
      </c>
      <c r="H3273" s="5" t="s">
        <v>34</v>
      </c>
      <c r="I3273" t="s">
        <v>44</v>
      </c>
      <c r="J3273" t="s">
        <v>34</v>
      </c>
      <c r="K3273">
        <v>50</v>
      </c>
      <c r="L3273" s="5" t="s">
        <v>6606</v>
      </c>
      <c r="M3273" s="5" t="s">
        <v>70</v>
      </c>
      <c r="N3273">
        <v>1</v>
      </c>
      <c r="O3273" t="s">
        <v>172</v>
      </c>
      <c r="P3273" s="1">
        <v>45566</v>
      </c>
      <c r="Q3273" s="1">
        <v>45593</v>
      </c>
      <c r="R3273">
        <v>1057</v>
      </c>
      <c r="S3273" s="4">
        <v>7.8</v>
      </c>
      <c r="T3273" t="s">
        <v>38</v>
      </c>
    </row>
    <row r="3274" spans="1:20" x14ac:dyDescent="0.35">
      <c r="A3274" t="s">
        <v>6607</v>
      </c>
      <c r="B3274" s="5" t="s">
        <v>28800</v>
      </c>
      <c r="C3274" s="6">
        <v>177406</v>
      </c>
      <c r="D3274" t="s">
        <v>33</v>
      </c>
      <c r="E3274">
        <v>19514660</v>
      </c>
      <c r="F3274" s="5" t="s">
        <v>23</v>
      </c>
      <c r="G3274" s="5" t="s">
        <v>59</v>
      </c>
      <c r="H3274" s="5" t="s">
        <v>34</v>
      </c>
      <c r="I3274" t="s">
        <v>35</v>
      </c>
      <c r="J3274" t="s">
        <v>940</v>
      </c>
      <c r="K3274">
        <v>50</v>
      </c>
      <c r="L3274" s="5" t="s">
        <v>6608</v>
      </c>
      <c r="M3274" s="5" t="s">
        <v>70</v>
      </c>
      <c r="N3274">
        <v>14</v>
      </c>
      <c r="O3274" t="s">
        <v>85</v>
      </c>
      <c r="P3274" s="1">
        <v>45547</v>
      </c>
      <c r="Q3274" s="1">
        <v>45587</v>
      </c>
      <c r="R3274">
        <v>1985</v>
      </c>
      <c r="S3274" s="4">
        <v>8.4</v>
      </c>
      <c r="T3274" t="s">
        <v>243</v>
      </c>
    </row>
    <row r="3275" spans="1:20" x14ac:dyDescent="0.35">
      <c r="A3275" t="s">
        <v>6609</v>
      </c>
      <c r="B3275" s="5" t="s">
        <v>100</v>
      </c>
      <c r="C3275" s="6">
        <v>68779</v>
      </c>
      <c r="D3275" t="s">
        <v>22</v>
      </c>
      <c r="E3275">
        <v>68779</v>
      </c>
      <c r="F3275" s="5" t="s">
        <v>58</v>
      </c>
      <c r="G3275" s="5" t="s">
        <v>24</v>
      </c>
      <c r="H3275" s="5" t="s">
        <v>101</v>
      </c>
      <c r="I3275" t="s">
        <v>26</v>
      </c>
      <c r="J3275" t="s">
        <v>76</v>
      </c>
      <c r="K3275">
        <v>50</v>
      </c>
      <c r="L3275" s="5" t="s">
        <v>6610</v>
      </c>
      <c r="M3275" s="5" t="s">
        <v>54</v>
      </c>
      <c r="N3275">
        <v>0</v>
      </c>
      <c r="O3275" t="s">
        <v>46</v>
      </c>
      <c r="P3275" s="1">
        <v>45436</v>
      </c>
      <c r="Q3275" s="1">
        <v>45456</v>
      </c>
      <c r="R3275">
        <v>1842</v>
      </c>
      <c r="S3275" s="4">
        <v>9.1</v>
      </c>
      <c r="T3275" t="s">
        <v>118</v>
      </c>
    </row>
    <row r="3276" spans="1:20" x14ac:dyDescent="0.35">
      <c r="A3276" t="s">
        <v>6611</v>
      </c>
      <c r="B3276" s="5" t="s">
        <v>57</v>
      </c>
      <c r="C3276" s="6">
        <v>93037</v>
      </c>
      <c r="D3276" t="s">
        <v>41</v>
      </c>
      <c r="E3276">
        <v>79081</v>
      </c>
      <c r="F3276" s="5" t="s">
        <v>50</v>
      </c>
      <c r="G3276" s="5" t="s">
        <v>42</v>
      </c>
      <c r="H3276" s="5" t="s">
        <v>60</v>
      </c>
      <c r="I3276" t="s">
        <v>26</v>
      </c>
      <c r="J3276" t="s">
        <v>60</v>
      </c>
      <c r="K3276">
        <v>0</v>
      </c>
      <c r="L3276" s="5" t="s">
        <v>6612</v>
      </c>
      <c r="M3276" s="5" t="s">
        <v>54</v>
      </c>
      <c r="N3276">
        <v>2</v>
      </c>
      <c r="O3276" t="s">
        <v>62</v>
      </c>
      <c r="P3276" s="1">
        <v>45708</v>
      </c>
      <c r="Q3276" s="1">
        <v>45739</v>
      </c>
      <c r="R3276">
        <v>1043</v>
      </c>
      <c r="S3276" s="4">
        <v>5.9</v>
      </c>
      <c r="T3276" t="s">
        <v>55</v>
      </c>
    </row>
    <row r="3277" spans="1:20" x14ac:dyDescent="0.35">
      <c r="A3277" t="s">
        <v>6613</v>
      </c>
      <c r="B3277" s="5" t="s">
        <v>28799</v>
      </c>
      <c r="C3277" s="6">
        <v>90694</v>
      </c>
      <c r="D3277" t="s">
        <v>74</v>
      </c>
      <c r="E3277">
        <v>113368</v>
      </c>
      <c r="F3277" s="5" t="s">
        <v>66</v>
      </c>
      <c r="G3277" s="5" t="s">
        <v>42</v>
      </c>
      <c r="H3277" s="5" t="s">
        <v>75</v>
      </c>
      <c r="I3277" t="s">
        <v>44</v>
      </c>
      <c r="J3277" t="s">
        <v>75</v>
      </c>
      <c r="K3277">
        <v>50</v>
      </c>
      <c r="L3277" s="5" t="s">
        <v>6614</v>
      </c>
      <c r="M3277" s="5" t="s">
        <v>28</v>
      </c>
      <c r="N3277">
        <v>8</v>
      </c>
      <c r="O3277" t="s">
        <v>172</v>
      </c>
      <c r="P3277" s="1">
        <v>45656</v>
      </c>
      <c r="Q3277" s="1">
        <v>45725</v>
      </c>
      <c r="R3277">
        <v>951</v>
      </c>
      <c r="S3277" s="4">
        <v>6.9</v>
      </c>
      <c r="T3277" t="s">
        <v>47</v>
      </c>
    </row>
    <row r="3278" spans="1:20" x14ac:dyDescent="0.35">
      <c r="A3278" t="s">
        <v>6615</v>
      </c>
      <c r="B3278" s="5" t="s">
        <v>179</v>
      </c>
      <c r="C3278" s="6">
        <v>197861</v>
      </c>
      <c r="D3278" t="s">
        <v>22</v>
      </c>
      <c r="E3278">
        <v>197861</v>
      </c>
      <c r="F3278" s="5" t="s">
        <v>23</v>
      </c>
      <c r="G3278" s="5" t="s">
        <v>51</v>
      </c>
      <c r="H3278" s="5" t="s">
        <v>191</v>
      </c>
      <c r="I3278" t="s">
        <v>35</v>
      </c>
      <c r="J3278" t="s">
        <v>212</v>
      </c>
      <c r="K3278">
        <v>50</v>
      </c>
      <c r="L3278" s="5" t="s">
        <v>6616</v>
      </c>
      <c r="M3278" s="5" t="s">
        <v>28</v>
      </c>
      <c r="N3278">
        <v>17</v>
      </c>
      <c r="O3278" t="s">
        <v>172</v>
      </c>
      <c r="P3278" s="1">
        <v>45741</v>
      </c>
      <c r="Q3278" s="1">
        <v>45805</v>
      </c>
      <c r="R3278">
        <v>2052</v>
      </c>
      <c r="S3278" s="4">
        <v>7.2</v>
      </c>
      <c r="T3278" t="s">
        <v>89</v>
      </c>
    </row>
    <row r="3279" spans="1:20" x14ac:dyDescent="0.35">
      <c r="A3279" t="s">
        <v>6617</v>
      </c>
      <c r="B3279" s="5" t="s">
        <v>28802</v>
      </c>
      <c r="C3279" s="6">
        <v>68932</v>
      </c>
      <c r="D3279" t="s">
        <v>22</v>
      </c>
      <c r="E3279">
        <v>68932</v>
      </c>
      <c r="F3279" s="5" t="s">
        <v>50</v>
      </c>
      <c r="G3279" s="5" t="s">
        <v>24</v>
      </c>
      <c r="H3279" s="5" t="s">
        <v>165</v>
      </c>
      <c r="I3279" t="s">
        <v>26</v>
      </c>
      <c r="J3279" t="s">
        <v>426</v>
      </c>
      <c r="K3279">
        <v>0</v>
      </c>
      <c r="L3279" s="5" t="s">
        <v>6618</v>
      </c>
      <c r="M3279" s="5" t="s">
        <v>70</v>
      </c>
      <c r="N3279">
        <v>2</v>
      </c>
      <c r="O3279" t="s">
        <v>62</v>
      </c>
      <c r="P3279" s="1">
        <v>45545</v>
      </c>
      <c r="Q3279" s="1">
        <v>45567</v>
      </c>
      <c r="R3279">
        <v>2382</v>
      </c>
      <c r="S3279" s="4">
        <v>9.6999999999999993</v>
      </c>
      <c r="T3279" t="s">
        <v>47</v>
      </c>
    </row>
    <row r="3280" spans="1:20" x14ac:dyDescent="0.35">
      <c r="A3280" t="s">
        <v>6619</v>
      </c>
      <c r="B3280" s="5" t="s">
        <v>28801</v>
      </c>
      <c r="C3280" s="6">
        <v>83285</v>
      </c>
      <c r="D3280" t="s">
        <v>41</v>
      </c>
      <c r="E3280">
        <v>70792</v>
      </c>
      <c r="F3280" s="5" t="s">
        <v>50</v>
      </c>
      <c r="G3280" s="5" t="s">
        <v>42</v>
      </c>
      <c r="H3280" s="5" t="s">
        <v>60</v>
      </c>
      <c r="I3280" t="s">
        <v>26</v>
      </c>
      <c r="J3280" t="s">
        <v>60</v>
      </c>
      <c r="K3280">
        <v>100</v>
      </c>
      <c r="L3280" s="5" t="s">
        <v>6620</v>
      </c>
      <c r="M3280" s="5" t="s">
        <v>70</v>
      </c>
      <c r="N3280">
        <v>2</v>
      </c>
      <c r="O3280" t="s">
        <v>147</v>
      </c>
      <c r="P3280" s="1">
        <v>45603</v>
      </c>
      <c r="Q3280" s="1">
        <v>45628</v>
      </c>
      <c r="R3280">
        <v>886</v>
      </c>
      <c r="S3280" s="4">
        <v>9.6999999999999993</v>
      </c>
      <c r="T3280" t="s">
        <v>136</v>
      </c>
    </row>
    <row r="3281" spans="1:20" x14ac:dyDescent="0.35">
      <c r="A3281" t="s">
        <v>6621</v>
      </c>
      <c r="B3281" s="5" t="s">
        <v>217</v>
      </c>
      <c r="C3281" s="6">
        <v>161470</v>
      </c>
      <c r="D3281" t="s">
        <v>22</v>
      </c>
      <c r="E3281">
        <v>161470</v>
      </c>
      <c r="F3281" s="5" t="s">
        <v>66</v>
      </c>
      <c r="G3281" s="5" t="s">
        <v>42</v>
      </c>
      <c r="H3281" s="5" t="s">
        <v>191</v>
      </c>
      <c r="I3281" t="s">
        <v>35</v>
      </c>
      <c r="J3281" t="s">
        <v>191</v>
      </c>
      <c r="K3281">
        <v>0</v>
      </c>
      <c r="L3281" s="5" t="s">
        <v>6622</v>
      </c>
      <c r="M3281" s="5" t="s">
        <v>54</v>
      </c>
      <c r="N3281">
        <v>6</v>
      </c>
      <c r="O3281" t="s">
        <v>167</v>
      </c>
      <c r="P3281" s="1">
        <v>45675</v>
      </c>
      <c r="Q3281" s="1">
        <v>45715</v>
      </c>
      <c r="R3281">
        <v>1896</v>
      </c>
      <c r="S3281" s="4">
        <v>9.1999999999999993</v>
      </c>
      <c r="T3281" t="s">
        <v>108</v>
      </c>
    </row>
    <row r="3282" spans="1:20" x14ac:dyDescent="0.35">
      <c r="A3282" t="s">
        <v>6623</v>
      </c>
      <c r="B3282" s="5" t="s">
        <v>217</v>
      </c>
      <c r="C3282" s="6">
        <v>101298</v>
      </c>
      <c r="D3282" t="s">
        <v>22</v>
      </c>
      <c r="E3282">
        <v>101298</v>
      </c>
      <c r="F3282" s="5" t="s">
        <v>58</v>
      </c>
      <c r="G3282" s="5" t="s">
        <v>59</v>
      </c>
      <c r="H3282" s="5" t="s">
        <v>68</v>
      </c>
      <c r="I3282" t="s">
        <v>26</v>
      </c>
      <c r="J3282" t="s">
        <v>68</v>
      </c>
      <c r="K3282">
        <v>50</v>
      </c>
      <c r="L3282" s="5" t="s">
        <v>6461</v>
      </c>
      <c r="M3282" s="5" t="s">
        <v>70</v>
      </c>
      <c r="N3282">
        <v>1</v>
      </c>
      <c r="O3282" t="s">
        <v>71</v>
      </c>
      <c r="P3282" s="1">
        <v>45653</v>
      </c>
      <c r="Q3282" s="1">
        <v>45706</v>
      </c>
      <c r="R3282">
        <v>1133</v>
      </c>
      <c r="S3282" s="4">
        <v>9.3000000000000007</v>
      </c>
      <c r="T3282" t="s">
        <v>103</v>
      </c>
    </row>
    <row r="3283" spans="1:20" x14ac:dyDescent="0.35">
      <c r="A3283" t="s">
        <v>6624</v>
      </c>
      <c r="B3283" s="5" t="s">
        <v>28801</v>
      </c>
      <c r="C3283" s="6">
        <v>98441</v>
      </c>
      <c r="D3283" t="s">
        <v>22</v>
      </c>
      <c r="E3283">
        <v>98441</v>
      </c>
      <c r="F3283" s="5" t="s">
        <v>50</v>
      </c>
      <c r="G3283" s="5" t="s">
        <v>24</v>
      </c>
      <c r="H3283" s="5" t="s">
        <v>101</v>
      </c>
      <c r="I3283" t="s">
        <v>26</v>
      </c>
      <c r="J3283" t="s">
        <v>101</v>
      </c>
      <c r="K3283">
        <v>0</v>
      </c>
      <c r="L3283" s="5" t="s">
        <v>6625</v>
      </c>
      <c r="M3283" s="5" t="s">
        <v>54</v>
      </c>
      <c r="N3283">
        <v>2</v>
      </c>
      <c r="O3283" t="s">
        <v>62</v>
      </c>
      <c r="P3283" s="1">
        <v>45355</v>
      </c>
      <c r="Q3283" s="1">
        <v>45427</v>
      </c>
      <c r="R3283">
        <v>1689</v>
      </c>
      <c r="S3283" s="4">
        <v>8.6999999999999993</v>
      </c>
      <c r="T3283" t="s">
        <v>277</v>
      </c>
    </row>
    <row r="3284" spans="1:20" x14ac:dyDescent="0.35">
      <c r="A3284" t="s">
        <v>6626</v>
      </c>
      <c r="B3284" s="5" t="s">
        <v>105</v>
      </c>
      <c r="C3284" s="6">
        <v>142540</v>
      </c>
      <c r="D3284" t="s">
        <v>22</v>
      </c>
      <c r="E3284">
        <v>142540</v>
      </c>
      <c r="F3284" s="5" t="s">
        <v>66</v>
      </c>
      <c r="G3284" s="5" t="s">
        <v>59</v>
      </c>
      <c r="H3284" s="5" t="s">
        <v>165</v>
      </c>
      <c r="I3284" t="s">
        <v>35</v>
      </c>
      <c r="J3284" t="s">
        <v>294</v>
      </c>
      <c r="K3284">
        <v>0</v>
      </c>
      <c r="L3284" s="5" t="s">
        <v>6627</v>
      </c>
      <c r="M3284" s="5" t="s">
        <v>70</v>
      </c>
      <c r="N3284">
        <v>6</v>
      </c>
      <c r="O3284" t="s">
        <v>107</v>
      </c>
      <c r="P3284" s="1">
        <v>45492</v>
      </c>
      <c r="Q3284" s="1">
        <v>45564</v>
      </c>
      <c r="R3284">
        <v>1555</v>
      </c>
      <c r="S3284" s="4">
        <v>8.6999999999999993</v>
      </c>
      <c r="T3284" t="s">
        <v>108</v>
      </c>
    </row>
    <row r="3285" spans="1:20" x14ac:dyDescent="0.35">
      <c r="A3285" t="s">
        <v>6628</v>
      </c>
      <c r="B3285" s="5" t="s">
        <v>28800</v>
      </c>
      <c r="C3285" s="6">
        <v>141976</v>
      </c>
      <c r="D3285" t="s">
        <v>22</v>
      </c>
      <c r="E3285">
        <v>141976</v>
      </c>
      <c r="F3285" s="5" t="s">
        <v>66</v>
      </c>
      <c r="G3285" s="5" t="s">
        <v>59</v>
      </c>
      <c r="H3285" s="5" t="s">
        <v>191</v>
      </c>
      <c r="I3285" t="s">
        <v>26</v>
      </c>
      <c r="J3285" t="s">
        <v>410</v>
      </c>
      <c r="K3285">
        <v>50</v>
      </c>
      <c r="L3285" s="5" t="s">
        <v>6629</v>
      </c>
      <c r="M3285" s="5" t="s">
        <v>54</v>
      </c>
      <c r="N3285">
        <v>9</v>
      </c>
      <c r="O3285" t="s">
        <v>107</v>
      </c>
      <c r="P3285" s="1">
        <v>45549</v>
      </c>
      <c r="Q3285" s="1">
        <v>45594</v>
      </c>
      <c r="R3285">
        <v>2038</v>
      </c>
      <c r="S3285" s="4">
        <v>9.1999999999999993</v>
      </c>
      <c r="T3285" t="s">
        <v>95</v>
      </c>
    </row>
    <row r="3286" spans="1:20" x14ac:dyDescent="0.35">
      <c r="A3286" t="s">
        <v>6630</v>
      </c>
      <c r="B3286" s="5" t="s">
        <v>57</v>
      </c>
      <c r="C3286" s="6">
        <v>56123</v>
      </c>
      <c r="D3286" t="s">
        <v>22</v>
      </c>
      <c r="E3286">
        <v>56123</v>
      </c>
      <c r="F3286" s="5" t="s">
        <v>58</v>
      </c>
      <c r="G3286" s="5" t="s">
        <v>24</v>
      </c>
      <c r="H3286" s="5" t="s">
        <v>52</v>
      </c>
      <c r="I3286" t="s">
        <v>26</v>
      </c>
      <c r="J3286" t="s">
        <v>52</v>
      </c>
      <c r="K3286">
        <v>50</v>
      </c>
      <c r="L3286" s="5" t="s">
        <v>6631</v>
      </c>
      <c r="M3286" s="5" t="s">
        <v>70</v>
      </c>
      <c r="N3286">
        <v>1</v>
      </c>
      <c r="O3286" t="s">
        <v>172</v>
      </c>
      <c r="P3286" s="1">
        <v>45337</v>
      </c>
      <c r="Q3286" s="1">
        <v>45410</v>
      </c>
      <c r="R3286">
        <v>503</v>
      </c>
      <c r="S3286" s="4">
        <v>5.0999999999999996</v>
      </c>
      <c r="T3286" t="s">
        <v>243</v>
      </c>
    </row>
    <row r="3287" spans="1:20" x14ac:dyDescent="0.35">
      <c r="A3287" t="s">
        <v>6632</v>
      </c>
      <c r="B3287" s="5" t="s">
        <v>217</v>
      </c>
      <c r="C3287" s="6">
        <v>93288</v>
      </c>
      <c r="D3287" t="s">
        <v>41</v>
      </c>
      <c r="E3287">
        <v>79295</v>
      </c>
      <c r="F3287" s="5" t="s">
        <v>50</v>
      </c>
      <c r="G3287" s="5" t="s">
        <v>24</v>
      </c>
      <c r="H3287" s="5" t="s">
        <v>43</v>
      </c>
      <c r="I3287" t="s">
        <v>35</v>
      </c>
      <c r="J3287" t="s">
        <v>43</v>
      </c>
      <c r="K3287">
        <v>0</v>
      </c>
      <c r="L3287" s="5" t="s">
        <v>6633</v>
      </c>
      <c r="M3287" s="5" t="s">
        <v>37</v>
      </c>
      <c r="N3287">
        <v>4</v>
      </c>
      <c r="O3287" t="s">
        <v>78</v>
      </c>
      <c r="P3287" s="1">
        <v>45495</v>
      </c>
      <c r="Q3287" s="1">
        <v>45532</v>
      </c>
      <c r="R3287">
        <v>2014</v>
      </c>
      <c r="S3287" s="4">
        <v>7.3</v>
      </c>
      <c r="T3287" t="s">
        <v>103</v>
      </c>
    </row>
    <row r="3288" spans="1:20" x14ac:dyDescent="0.35">
      <c r="A3288" t="s">
        <v>6634</v>
      </c>
      <c r="B3288" s="5" t="s">
        <v>73</v>
      </c>
      <c r="C3288" s="6">
        <v>111008</v>
      </c>
      <c r="D3288" t="s">
        <v>22</v>
      </c>
      <c r="E3288">
        <v>111008</v>
      </c>
      <c r="F3288" s="5" t="s">
        <v>50</v>
      </c>
      <c r="G3288" s="5" t="s">
        <v>59</v>
      </c>
      <c r="H3288" s="5" t="s">
        <v>101</v>
      </c>
      <c r="I3288" t="s">
        <v>44</v>
      </c>
      <c r="J3288" t="s">
        <v>101</v>
      </c>
      <c r="K3288">
        <v>100</v>
      </c>
      <c r="L3288" s="5" t="s">
        <v>6635</v>
      </c>
      <c r="M3288" s="5" t="s">
        <v>70</v>
      </c>
      <c r="N3288">
        <v>4</v>
      </c>
      <c r="O3288" t="s">
        <v>85</v>
      </c>
      <c r="P3288" s="1">
        <v>45592</v>
      </c>
      <c r="Q3288" s="1">
        <v>45646</v>
      </c>
      <c r="R3288">
        <v>2364</v>
      </c>
      <c r="S3288" s="4">
        <v>8.4</v>
      </c>
      <c r="T3288" t="s">
        <v>210</v>
      </c>
    </row>
    <row r="3289" spans="1:20" x14ac:dyDescent="0.35">
      <c r="A3289" t="s">
        <v>6636</v>
      </c>
      <c r="B3289" s="5" t="s">
        <v>217</v>
      </c>
      <c r="C3289" s="6">
        <v>188040</v>
      </c>
      <c r="D3289" t="s">
        <v>65</v>
      </c>
      <c r="E3289">
        <v>244452</v>
      </c>
      <c r="F3289" s="5" t="s">
        <v>23</v>
      </c>
      <c r="G3289" s="5" t="s">
        <v>59</v>
      </c>
      <c r="H3289" s="5" t="s">
        <v>67</v>
      </c>
      <c r="I3289" t="s">
        <v>44</v>
      </c>
      <c r="J3289" t="s">
        <v>67</v>
      </c>
      <c r="K3289">
        <v>0</v>
      </c>
      <c r="L3289" s="5" t="s">
        <v>6637</v>
      </c>
      <c r="M3289" s="5" t="s">
        <v>28</v>
      </c>
      <c r="N3289">
        <v>11</v>
      </c>
      <c r="O3289" t="s">
        <v>29</v>
      </c>
      <c r="P3289" s="1">
        <v>45468</v>
      </c>
      <c r="Q3289" s="1">
        <v>45516</v>
      </c>
      <c r="R3289">
        <v>2155</v>
      </c>
      <c r="S3289" s="4">
        <v>7.7</v>
      </c>
      <c r="T3289" t="s">
        <v>89</v>
      </c>
    </row>
    <row r="3290" spans="1:20" x14ac:dyDescent="0.35">
      <c r="A3290" t="s">
        <v>6638</v>
      </c>
      <c r="B3290" s="5" t="s">
        <v>49</v>
      </c>
      <c r="C3290" s="6">
        <v>37867</v>
      </c>
      <c r="D3290" t="s">
        <v>22</v>
      </c>
      <c r="E3290">
        <v>37867</v>
      </c>
      <c r="F3290" s="5" t="s">
        <v>50</v>
      </c>
      <c r="G3290" s="5" t="s">
        <v>24</v>
      </c>
      <c r="H3290" s="5" t="s">
        <v>157</v>
      </c>
      <c r="I3290" t="s">
        <v>44</v>
      </c>
      <c r="J3290" t="s">
        <v>157</v>
      </c>
      <c r="K3290">
        <v>0</v>
      </c>
      <c r="L3290" s="5" t="s">
        <v>6639</v>
      </c>
      <c r="M3290" s="5" t="s">
        <v>54</v>
      </c>
      <c r="N3290">
        <v>4</v>
      </c>
      <c r="O3290" t="s">
        <v>141</v>
      </c>
      <c r="P3290" s="1">
        <v>45299</v>
      </c>
      <c r="Q3290" s="1">
        <v>45326</v>
      </c>
      <c r="R3290">
        <v>2351</v>
      </c>
      <c r="S3290" s="4">
        <v>8.9</v>
      </c>
      <c r="T3290" t="s">
        <v>118</v>
      </c>
    </row>
    <row r="3291" spans="1:20" x14ac:dyDescent="0.35">
      <c r="A3291" t="s">
        <v>6640</v>
      </c>
      <c r="B3291" s="5" t="s">
        <v>28802</v>
      </c>
      <c r="C3291" s="6">
        <v>130573</v>
      </c>
      <c r="D3291" t="s">
        <v>22</v>
      </c>
      <c r="E3291">
        <v>130573</v>
      </c>
      <c r="F3291" s="5" t="s">
        <v>23</v>
      </c>
      <c r="G3291" s="5" t="s">
        <v>24</v>
      </c>
      <c r="H3291" s="5" t="s">
        <v>191</v>
      </c>
      <c r="I3291" t="s">
        <v>44</v>
      </c>
      <c r="J3291" t="s">
        <v>116</v>
      </c>
      <c r="K3291">
        <v>100</v>
      </c>
      <c r="L3291" s="5" t="s">
        <v>6641</v>
      </c>
      <c r="M3291" s="5" t="s">
        <v>70</v>
      </c>
      <c r="N3291">
        <v>18</v>
      </c>
      <c r="O3291" t="s">
        <v>62</v>
      </c>
      <c r="P3291" s="1">
        <v>45324</v>
      </c>
      <c r="Q3291" s="1">
        <v>45356</v>
      </c>
      <c r="R3291">
        <v>1006</v>
      </c>
      <c r="S3291" s="4">
        <v>5.4</v>
      </c>
      <c r="T3291" t="s">
        <v>63</v>
      </c>
    </row>
    <row r="3292" spans="1:20" x14ac:dyDescent="0.35">
      <c r="A3292" t="s">
        <v>6642</v>
      </c>
      <c r="B3292" s="5" t="s">
        <v>28799</v>
      </c>
      <c r="C3292" s="6">
        <v>84549</v>
      </c>
      <c r="D3292" t="s">
        <v>41</v>
      </c>
      <c r="E3292">
        <v>71867</v>
      </c>
      <c r="F3292" s="5" t="s">
        <v>58</v>
      </c>
      <c r="G3292" s="5" t="s">
        <v>51</v>
      </c>
      <c r="H3292" s="5" t="s">
        <v>151</v>
      </c>
      <c r="I3292" t="s">
        <v>35</v>
      </c>
      <c r="J3292" t="s">
        <v>151</v>
      </c>
      <c r="K3292">
        <v>50</v>
      </c>
      <c r="L3292" s="5" t="s">
        <v>6643</v>
      </c>
      <c r="M3292" s="5" t="s">
        <v>54</v>
      </c>
      <c r="N3292">
        <v>0</v>
      </c>
      <c r="O3292" t="s">
        <v>29</v>
      </c>
      <c r="P3292" s="1">
        <v>45359</v>
      </c>
      <c r="Q3292" s="1">
        <v>45404</v>
      </c>
      <c r="R3292">
        <v>1947</v>
      </c>
      <c r="S3292" s="4">
        <v>9.8000000000000007</v>
      </c>
      <c r="T3292" t="s">
        <v>89</v>
      </c>
    </row>
    <row r="3293" spans="1:20" x14ac:dyDescent="0.35">
      <c r="A3293" t="s">
        <v>6644</v>
      </c>
      <c r="B3293" s="5" t="s">
        <v>162</v>
      </c>
      <c r="C3293" s="6">
        <v>115767</v>
      </c>
      <c r="D3293" t="s">
        <v>22</v>
      </c>
      <c r="E3293">
        <v>115767</v>
      </c>
      <c r="F3293" s="5" t="s">
        <v>58</v>
      </c>
      <c r="G3293" s="5" t="s">
        <v>24</v>
      </c>
      <c r="H3293" s="5" t="s">
        <v>97</v>
      </c>
      <c r="I3293" t="s">
        <v>35</v>
      </c>
      <c r="J3293" t="s">
        <v>97</v>
      </c>
      <c r="K3293">
        <v>50</v>
      </c>
      <c r="L3293" s="5" t="s">
        <v>6645</v>
      </c>
      <c r="M3293" s="5" t="s">
        <v>54</v>
      </c>
      <c r="N3293">
        <v>1</v>
      </c>
      <c r="O3293" t="s">
        <v>78</v>
      </c>
      <c r="P3293" s="1">
        <v>45680</v>
      </c>
      <c r="Q3293" s="1">
        <v>45741</v>
      </c>
      <c r="R3293">
        <v>2233</v>
      </c>
      <c r="S3293" s="4">
        <v>5.3</v>
      </c>
      <c r="T3293" t="s">
        <v>108</v>
      </c>
    </row>
    <row r="3294" spans="1:20" x14ac:dyDescent="0.35">
      <c r="A3294" t="s">
        <v>6646</v>
      </c>
      <c r="B3294" s="5" t="s">
        <v>73</v>
      </c>
      <c r="C3294" s="6">
        <v>229034</v>
      </c>
      <c r="D3294" t="s">
        <v>120</v>
      </c>
      <c r="E3294">
        <v>206131</v>
      </c>
      <c r="F3294" s="5" t="s">
        <v>66</v>
      </c>
      <c r="G3294" s="5" t="s">
        <v>51</v>
      </c>
      <c r="H3294" s="5" t="s">
        <v>121</v>
      </c>
      <c r="I3294" t="s">
        <v>35</v>
      </c>
      <c r="J3294" t="s">
        <v>212</v>
      </c>
      <c r="K3294">
        <v>50</v>
      </c>
      <c r="L3294" s="5" t="s">
        <v>6647</v>
      </c>
      <c r="M3294" s="5" t="s">
        <v>54</v>
      </c>
      <c r="N3294">
        <v>5</v>
      </c>
      <c r="O3294" t="s">
        <v>78</v>
      </c>
      <c r="P3294" s="1">
        <v>45330</v>
      </c>
      <c r="Q3294" s="1">
        <v>45390</v>
      </c>
      <c r="R3294">
        <v>1422</v>
      </c>
      <c r="S3294" s="4">
        <v>9.4</v>
      </c>
      <c r="T3294" t="s">
        <v>95</v>
      </c>
    </row>
    <row r="3295" spans="1:20" x14ac:dyDescent="0.35">
      <c r="A3295" t="s">
        <v>6648</v>
      </c>
      <c r="B3295" s="5" t="s">
        <v>28802</v>
      </c>
      <c r="C3295" s="6">
        <v>128520</v>
      </c>
      <c r="D3295" t="s">
        <v>65</v>
      </c>
      <c r="E3295">
        <v>167076</v>
      </c>
      <c r="F3295" s="5" t="s">
        <v>66</v>
      </c>
      <c r="G3295" s="5" t="s">
        <v>24</v>
      </c>
      <c r="H3295" s="5" t="s">
        <v>67</v>
      </c>
      <c r="I3295" t="s">
        <v>44</v>
      </c>
      <c r="J3295" t="s">
        <v>67</v>
      </c>
      <c r="K3295">
        <v>0</v>
      </c>
      <c r="L3295" s="5" t="s">
        <v>6649</v>
      </c>
      <c r="M3295" s="5" t="s">
        <v>70</v>
      </c>
      <c r="N3295">
        <v>6</v>
      </c>
      <c r="O3295" t="s">
        <v>147</v>
      </c>
      <c r="P3295" s="1">
        <v>45653</v>
      </c>
      <c r="Q3295" s="1">
        <v>45680</v>
      </c>
      <c r="R3295">
        <v>1971</v>
      </c>
      <c r="S3295" s="4">
        <v>6.5</v>
      </c>
      <c r="T3295" t="s">
        <v>79</v>
      </c>
    </row>
    <row r="3296" spans="1:20" x14ac:dyDescent="0.35">
      <c r="A3296" t="s">
        <v>6650</v>
      </c>
      <c r="B3296" s="5" t="s">
        <v>174</v>
      </c>
      <c r="C3296" s="6">
        <v>73935</v>
      </c>
      <c r="D3296" t="s">
        <v>41</v>
      </c>
      <c r="E3296">
        <v>62845</v>
      </c>
      <c r="F3296" s="5" t="s">
        <v>58</v>
      </c>
      <c r="G3296" s="5" t="s">
        <v>59</v>
      </c>
      <c r="H3296" s="5" t="s">
        <v>126</v>
      </c>
      <c r="I3296" t="s">
        <v>44</v>
      </c>
      <c r="J3296" t="s">
        <v>126</v>
      </c>
      <c r="K3296">
        <v>100</v>
      </c>
      <c r="L3296" s="5" t="s">
        <v>6651</v>
      </c>
      <c r="M3296" s="5" t="s">
        <v>28</v>
      </c>
      <c r="N3296">
        <v>0</v>
      </c>
      <c r="O3296" t="s">
        <v>88</v>
      </c>
      <c r="P3296" s="1">
        <v>45369</v>
      </c>
      <c r="Q3296" s="1">
        <v>45392</v>
      </c>
      <c r="R3296">
        <v>806</v>
      </c>
      <c r="S3296" s="4">
        <v>8.6</v>
      </c>
      <c r="T3296" t="s">
        <v>103</v>
      </c>
    </row>
    <row r="3297" spans="1:20" x14ac:dyDescent="0.35">
      <c r="A3297" t="s">
        <v>6652</v>
      </c>
      <c r="B3297" s="5" t="s">
        <v>28799</v>
      </c>
      <c r="C3297" s="6">
        <v>113864</v>
      </c>
      <c r="D3297" t="s">
        <v>22</v>
      </c>
      <c r="E3297">
        <v>113864</v>
      </c>
      <c r="F3297" s="5" t="s">
        <v>66</v>
      </c>
      <c r="G3297" s="5" t="s">
        <v>59</v>
      </c>
      <c r="H3297" s="5" t="s">
        <v>129</v>
      </c>
      <c r="I3297" t="s">
        <v>44</v>
      </c>
      <c r="J3297" t="s">
        <v>423</v>
      </c>
      <c r="K3297">
        <v>50</v>
      </c>
      <c r="L3297" s="5" t="s">
        <v>6653</v>
      </c>
      <c r="M3297" s="5" t="s">
        <v>70</v>
      </c>
      <c r="N3297">
        <v>6</v>
      </c>
      <c r="O3297" t="s">
        <v>62</v>
      </c>
      <c r="P3297" s="1">
        <v>45768</v>
      </c>
      <c r="Q3297" s="1">
        <v>45833</v>
      </c>
      <c r="R3297">
        <v>859</v>
      </c>
      <c r="S3297" s="4">
        <v>5.3</v>
      </c>
      <c r="T3297" t="s">
        <v>118</v>
      </c>
    </row>
    <row r="3298" spans="1:20" x14ac:dyDescent="0.35">
      <c r="A3298" t="s">
        <v>6654</v>
      </c>
      <c r="B3298" s="5" t="s">
        <v>49</v>
      </c>
      <c r="C3298" s="6">
        <v>98526</v>
      </c>
      <c r="D3298" t="s">
        <v>65</v>
      </c>
      <c r="E3298">
        <v>128084</v>
      </c>
      <c r="F3298" s="5" t="s">
        <v>66</v>
      </c>
      <c r="G3298" s="5" t="s">
        <v>24</v>
      </c>
      <c r="H3298" s="5" t="s">
        <v>67</v>
      </c>
      <c r="I3298" t="s">
        <v>44</v>
      </c>
      <c r="J3298" t="s">
        <v>67</v>
      </c>
      <c r="K3298">
        <v>50</v>
      </c>
      <c r="L3298" s="5" t="s">
        <v>6655</v>
      </c>
      <c r="M3298" s="5" t="s">
        <v>28</v>
      </c>
      <c r="N3298">
        <v>7</v>
      </c>
      <c r="O3298" t="s">
        <v>172</v>
      </c>
      <c r="P3298" s="1">
        <v>45463</v>
      </c>
      <c r="Q3298" s="1">
        <v>45525</v>
      </c>
      <c r="R3298">
        <v>974</v>
      </c>
      <c r="S3298" s="4">
        <v>8</v>
      </c>
      <c r="T3298" t="s">
        <v>108</v>
      </c>
    </row>
    <row r="3299" spans="1:20" x14ac:dyDescent="0.35">
      <c r="A3299" t="s">
        <v>6656</v>
      </c>
      <c r="B3299" s="5" t="s">
        <v>100</v>
      </c>
      <c r="C3299" s="6">
        <v>66726</v>
      </c>
      <c r="D3299" t="s">
        <v>22</v>
      </c>
      <c r="E3299">
        <v>66726</v>
      </c>
      <c r="F3299" s="5" t="s">
        <v>58</v>
      </c>
      <c r="G3299" s="5" t="s">
        <v>24</v>
      </c>
      <c r="H3299" s="5" t="s">
        <v>52</v>
      </c>
      <c r="I3299" t="s">
        <v>26</v>
      </c>
      <c r="J3299" t="s">
        <v>52</v>
      </c>
      <c r="K3299">
        <v>100</v>
      </c>
      <c r="L3299" s="5" t="s">
        <v>6657</v>
      </c>
      <c r="M3299" s="5" t="s">
        <v>37</v>
      </c>
      <c r="N3299">
        <v>0</v>
      </c>
      <c r="O3299" t="s">
        <v>141</v>
      </c>
      <c r="P3299" s="1">
        <v>45460</v>
      </c>
      <c r="Q3299" s="1">
        <v>45483</v>
      </c>
      <c r="R3299">
        <v>1308</v>
      </c>
      <c r="S3299" s="4">
        <v>7.8</v>
      </c>
      <c r="T3299" t="s">
        <v>38</v>
      </c>
    </row>
    <row r="3300" spans="1:20" x14ac:dyDescent="0.35">
      <c r="A3300" t="s">
        <v>6658</v>
      </c>
      <c r="B3300" s="5" t="s">
        <v>174</v>
      </c>
      <c r="C3300" s="6">
        <v>88638</v>
      </c>
      <c r="D3300" t="s">
        <v>81</v>
      </c>
      <c r="E3300">
        <v>119661</v>
      </c>
      <c r="F3300" s="5" t="s">
        <v>58</v>
      </c>
      <c r="G3300" s="5" t="s">
        <v>42</v>
      </c>
      <c r="H3300" s="5" t="s">
        <v>82</v>
      </c>
      <c r="I3300" t="s">
        <v>35</v>
      </c>
      <c r="J3300" t="s">
        <v>25</v>
      </c>
      <c r="K3300">
        <v>100</v>
      </c>
      <c r="L3300" s="5" t="s">
        <v>6659</v>
      </c>
      <c r="M3300" s="5" t="s">
        <v>70</v>
      </c>
      <c r="N3300">
        <v>1</v>
      </c>
      <c r="O3300" t="s">
        <v>112</v>
      </c>
      <c r="P3300" s="1">
        <v>45745</v>
      </c>
      <c r="Q3300" s="1">
        <v>45811</v>
      </c>
      <c r="R3300">
        <v>835</v>
      </c>
      <c r="S3300" s="4">
        <v>7.6</v>
      </c>
      <c r="T3300" t="s">
        <v>89</v>
      </c>
    </row>
    <row r="3301" spans="1:20" x14ac:dyDescent="0.35">
      <c r="A3301" t="s">
        <v>6660</v>
      </c>
      <c r="B3301" s="5" t="s">
        <v>179</v>
      </c>
      <c r="C3301" s="6">
        <v>93012</v>
      </c>
      <c r="D3301" t="s">
        <v>22</v>
      </c>
      <c r="E3301">
        <v>93012</v>
      </c>
      <c r="F3301" s="5" t="s">
        <v>50</v>
      </c>
      <c r="G3301" s="5" t="s">
        <v>24</v>
      </c>
      <c r="H3301" s="5" t="s">
        <v>101</v>
      </c>
      <c r="I3301" t="s">
        <v>44</v>
      </c>
      <c r="J3301" t="s">
        <v>101</v>
      </c>
      <c r="K3301">
        <v>50</v>
      </c>
      <c r="L3301" s="5" t="s">
        <v>5624</v>
      </c>
      <c r="M3301" s="5" t="s">
        <v>54</v>
      </c>
      <c r="N3301">
        <v>3</v>
      </c>
      <c r="O3301" t="s">
        <v>62</v>
      </c>
      <c r="P3301" s="1">
        <v>45633</v>
      </c>
      <c r="Q3301" s="1">
        <v>45647</v>
      </c>
      <c r="R3301">
        <v>1664</v>
      </c>
      <c r="S3301" s="4">
        <v>9.8000000000000007</v>
      </c>
      <c r="T3301" t="s">
        <v>38</v>
      </c>
    </row>
    <row r="3302" spans="1:20" x14ac:dyDescent="0.35">
      <c r="A3302" t="s">
        <v>6661</v>
      </c>
      <c r="B3302" s="5" t="s">
        <v>49</v>
      </c>
      <c r="C3302" s="6">
        <v>78878</v>
      </c>
      <c r="D3302" t="s">
        <v>22</v>
      </c>
      <c r="E3302">
        <v>78878</v>
      </c>
      <c r="F3302" s="5" t="s">
        <v>58</v>
      </c>
      <c r="G3302" s="5" t="s">
        <v>51</v>
      </c>
      <c r="H3302" s="5" t="s">
        <v>97</v>
      </c>
      <c r="I3302" t="s">
        <v>35</v>
      </c>
      <c r="J3302" t="s">
        <v>75</v>
      </c>
      <c r="K3302">
        <v>50</v>
      </c>
      <c r="L3302" s="5" t="s">
        <v>6662</v>
      </c>
      <c r="M3302" s="5" t="s">
        <v>28</v>
      </c>
      <c r="N3302">
        <v>0</v>
      </c>
      <c r="O3302" t="s">
        <v>85</v>
      </c>
      <c r="P3302" s="1">
        <v>45674</v>
      </c>
      <c r="Q3302" s="1">
        <v>45743</v>
      </c>
      <c r="R3302">
        <v>1459</v>
      </c>
      <c r="S3302" s="4">
        <v>9.1</v>
      </c>
      <c r="T3302" t="s">
        <v>63</v>
      </c>
    </row>
    <row r="3303" spans="1:20" x14ac:dyDescent="0.35">
      <c r="A3303" t="s">
        <v>6663</v>
      </c>
      <c r="B3303" s="5" t="s">
        <v>217</v>
      </c>
      <c r="C3303" s="6">
        <v>82710</v>
      </c>
      <c r="D3303" t="s">
        <v>33</v>
      </c>
      <c r="E3303">
        <v>9098100</v>
      </c>
      <c r="F3303" s="5" t="s">
        <v>58</v>
      </c>
      <c r="G3303" s="5" t="s">
        <v>59</v>
      </c>
      <c r="H3303" s="5" t="s">
        <v>34</v>
      </c>
      <c r="I3303" t="s">
        <v>26</v>
      </c>
      <c r="J3303" t="s">
        <v>34</v>
      </c>
      <c r="K3303">
        <v>0</v>
      </c>
      <c r="L3303" s="5" t="s">
        <v>6664</v>
      </c>
      <c r="M3303" s="5" t="s">
        <v>70</v>
      </c>
      <c r="N3303">
        <v>0</v>
      </c>
      <c r="O3303" t="s">
        <v>78</v>
      </c>
      <c r="P3303" s="1">
        <v>45446</v>
      </c>
      <c r="Q3303" s="1">
        <v>45493</v>
      </c>
      <c r="R3303">
        <v>1488</v>
      </c>
      <c r="S3303" s="4">
        <v>6.3</v>
      </c>
      <c r="T3303" t="s">
        <v>95</v>
      </c>
    </row>
    <row r="3304" spans="1:20" x14ac:dyDescent="0.35">
      <c r="A3304" t="s">
        <v>6665</v>
      </c>
      <c r="B3304" s="5" t="s">
        <v>91</v>
      </c>
      <c r="C3304" s="6">
        <v>29961</v>
      </c>
      <c r="D3304" t="s">
        <v>22</v>
      </c>
      <c r="E3304">
        <v>29961</v>
      </c>
      <c r="F3304" s="5" t="s">
        <v>58</v>
      </c>
      <c r="G3304" s="5" t="s">
        <v>59</v>
      </c>
      <c r="H3304" s="5" t="s">
        <v>157</v>
      </c>
      <c r="I3304" t="s">
        <v>44</v>
      </c>
      <c r="J3304" t="s">
        <v>75</v>
      </c>
      <c r="K3304">
        <v>100</v>
      </c>
      <c r="L3304" s="5" t="s">
        <v>6666</v>
      </c>
      <c r="M3304" s="5" t="s">
        <v>37</v>
      </c>
      <c r="N3304">
        <v>1</v>
      </c>
      <c r="O3304" t="s">
        <v>141</v>
      </c>
      <c r="P3304" s="1">
        <v>45677</v>
      </c>
      <c r="Q3304" s="1">
        <v>45703</v>
      </c>
      <c r="R3304">
        <v>1613</v>
      </c>
      <c r="S3304" s="4">
        <v>6.1</v>
      </c>
      <c r="T3304" t="s">
        <v>153</v>
      </c>
    </row>
    <row r="3305" spans="1:20" x14ac:dyDescent="0.35">
      <c r="A3305" t="s">
        <v>6667</v>
      </c>
      <c r="B3305" s="5" t="s">
        <v>217</v>
      </c>
      <c r="C3305" s="6">
        <v>273589</v>
      </c>
      <c r="D3305" t="s">
        <v>22</v>
      </c>
      <c r="E3305">
        <v>273589</v>
      </c>
      <c r="F3305" s="5" t="s">
        <v>23</v>
      </c>
      <c r="G3305" s="5" t="s">
        <v>51</v>
      </c>
      <c r="H3305" s="5" t="s">
        <v>97</v>
      </c>
      <c r="I3305" t="s">
        <v>26</v>
      </c>
      <c r="J3305" t="s">
        <v>97</v>
      </c>
      <c r="K3305">
        <v>100</v>
      </c>
      <c r="L3305" s="5" t="s">
        <v>6668</v>
      </c>
      <c r="M3305" s="5" t="s">
        <v>54</v>
      </c>
      <c r="N3305">
        <v>11</v>
      </c>
      <c r="O3305" t="s">
        <v>141</v>
      </c>
      <c r="P3305" s="1">
        <v>45709</v>
      </c>
      <c r="Q3305" s="1">
        <v>45758</v>
      </c>
      <c r="R3305">
        <v>763</v>
      </c>
      <c r="S3305" s="4">
        <v>7.4</v>
      </c>
      <c r="T3305" t="s">
        <v>55</v>
      </c>
    </row>
    <row r="3306" spans="1:20" x14ac:dyDescent="0.35">
      <c r="A3306" t="s">
        <v>6669</v>
      </c>
      <c r="B3306" s="5" t="s">
        <v>73</v>
      </c>
      <c r="C3306" s="6">
        <v>73518</v>
      </c>
      <c r="D3306" t="s">
        <v>33</v>
      </c>
      <c r="E3306">
        <v>8086980</v>
      </c>
      <c r="F3306" s="5" t="s">
        <v>58</v>
      </c>
      <c r="G3306" s="5" t="s">
        <v>51</v>
      </c>
      <c r="H3306" s="5" t="s">
        <v>34</v>
      </c>
      <c r="I3306" t="s">
        <v>26</v>
      </c>
      <c r="J3306" t="s">
        <v>34</v>
      </c>
      <c r="K3306">
        <v>0</v>
      </c>
      <c r="L3306" s="5" t="s">
        <v>6670</v>
      </c>
      <c r="M3306" s="5" t="s">
        <v>54</v>
      </c>
      <c r="N3306">
        <v>1</v>
      </c>
      <c r="O3306" t="s">
        <v>141</v>
      </c>
      <c r="P3306" s="1">
        <v>45610</v>
      </c>
      <c r="Q3306" s="1">
        <v>45626</v>
      </c>
      <c r="R3306">
        <v>1298</v>
      </c>
      <c r="S3306" s="4">
        <v>7.4</v>
      </c>
      <c r="T3306" t="s">
        <v>79</v>
      </c>
    </row>
    <row r="3307" spans="1:20" x14ac:dyDescent="0.35">
      <c r="A3307" t="s">
        <v>6671</v>
      </c>
      <c r="B3307" s="5" t="s">
        <v>179</v>
      </c>
      <c r="C3307" s="6">
        <v>62379</v>
      </c>
      <c r="D3307" t="s">
        <v>33</v>
      </c>
      <c r="E3307">
        <v>6861690</v>
      </c>
      <c r="F3307" s="5" t="s">
        <v>58</v>
      </c>
      <c r="G3307" s="5" t="s">
        <v>59</v>
      </c>
      <c r="H3307" s="5" t="s">
        <v>34</v>
      </c>
      <c r="I3307" t="s">
        <v>35</v>
      </c>
      <c r="J3307" t="s">
        <v>34</v>
      </c>
      <c r="K3307">
        <v>50</v>
      </c>
      <c r="L3307" s="5" t="s">
        <v>6672</v>
      </c>
      <c r="M3307" s="5" t="s">
        <v>37</v>
      </c>
      <c r="N3307">
        <v>1</v>
      </c>
      <c r="O3307" t="s">
        <v>167</v>
      </c>
      <c r="P3307" s="1">
        <v>45343</v>
      </c>
      <c r="Q3307" s="1">
        <v>45377</v>
      </c>
      <c r="R3307">
        <v>1088</v>
      </c>
      <c r="S3307" s="4">
        <v>6</v>
      </c>
      <c r="T3307" t="s">
        <v>108</v>
      </c>
    </row>
    <row r="3308" spans="1:20" x14ac:dyDescent="0.35">
      <c r="A3308" t="s">
        <v>6673</v>
      </c>
      <c r="B3308" s="5" t="s">
        <v>174</v>
      </c>
      <c r="C3308" s="6">
        <v>73138</v>
      </c>
      <c r="D3308" t="s">
        <v>22</v>
      </c>
      <c r="E3308">
        <v>73138</v>
      </c>
      <c r="F3308" s="5" t="s">
        <v>23</v>
      </c>
      <c r="G3308" s="5" t="s">
        <v>42</v>
      </c>
      <c r="H3308" s="5" t="s">
        <v>116</v>
      </c>
      <c r="I3308" t="s">
        <v>35</v>
      </c>
      <c r="J3308" t="s">
        <v>116</v>
      </c>
      <c r="K3308">
        <v>100</v>
      </c>
      <c r="L3308" s="5" t="s">
        <v>6674</v>
      </c>
      <c r="M3308" s="5" t="s">
        <v>70</v>
      </c>
      <c r="N3308">
        <v>19</v>
      </c>
      <c r="O3308" t="s">
        <v>141</v>
      </c>
      <c r="P3308" s="1">
        <v>45305</v>
      </c>
      <c r="Q3308" s="1">
        <v>45350</v>
      </c>
      <c r="R3308">
        <v>1574</v>
      </c>
      <c r="S3308" s="4">
        <v>9.4</v>
      </c>
      <c r="T3308" t="s">
        <v>38</v>
      </c>
    </row>
    <row r="3309" spans="1:20" x14ac:dyDescent="0.35">
      <c r="A3309" t="s">
        <v>6675</v>
      </c>
      <c r="B3309" s="5" t="s">
        <v>40</v>
      </c>
      <c r="C3309" s="6">
        <v>308012</v>
      </c>
      <c r="D3309" t="s">
        <v>41</v>
      </c>
      <c r="E3309">
        <v>261810</v>
      </c>
      <c r="F3309" s="5" t="s">
        <v>23</v>
      </c>
      <c r="G3309" s="5" t="s">
        <v>59</v>
      </c>
      <c r="H3309" s="5" t="s">
        <v>126</v>
      </c>
      <c r="I3309" t="s">
        <v>35</v>
      </c>
      <c r="J3309" t="s">
        <v>191</v>
      </c>
      <c r="K3309">
        <v>0</v>
      </c>
      <c r="L3309" s="5" t="s">
        <v>6676</v>
      </c>
      <c r="M3309" s="5" t="s">
        <v>54</v>
      </c>
      <c r="N3309">
        <v>19</v>
      </c>
      <c r="O3309" t="s">
        <v>46</v>
      </c>
      <c r="P3309" s="1">
        <v>45591</v>
      </c>
      <c r="Q3309" s="1">
        <v>45625</v>
      </c>
      <c r="R3309">
        <v>852</v>
      </c>
      <c r="S3309" s="4">
        <v>8.5</v>
      </c>
      <c r="T3309" t="s">
        <v>118</v>
      </c>
    </row>
    <row r="3310" spans="1:20" x14ac:dyDescent="0.35">
      <c r="A3310" t="s">
        <v>6677</v>
      </c>
      <c r="B3310" s="5" t="s">
        <v>57</v>
      </c>
      <c r="C3310" s="6">
        <v>72475</v>
      </c>
      <c r="D3310" t="s">
        <v>22</v>
      </c>
      <c r="E3310">
        <v>72475</v>
      </c>
      <c r="F3310" s="5" t="s">
        <v>58</v>
      </c>
      <c r="G3310" s="5" t="s">
        <v>59</v>
      </c>
      <c r="H3310" s="5" t="s">
        <v>191</v>
      </c>
      <c r="I3310" t="s">
        <v>26</v>
      </c>
      <c r="J3310" t="s">
        <v>191</v>
      </c>
      <c r="K3310">
        <v>0</v>
      </c>
      <c r="L3310" s="5" t="s">
        <v>6678</v>
      </c>
      <c r="M3310" s="5" t="s">
        <v>70</v>
      </c>
      <c r="N3310">
        <v>1</v>
      </c>
      <c r="O3310" t="s">
        <v>167</v>
      </c>
      <c r="P3310" s="1">
        <v>45600</v>
      </c>
      <c r="Q3310" s="1">
        <v>45661</v>
      </c>
      <c r="R3310">
        <v>2425</v>
      </c>
      <c r="S3310" s="4">
        <v>8.6999999999999993</v>
      </c>
      <c r="T3310" t="s">
        <v>108</v>
      </c>
    </row>
    <row r="3311" spans="1:20" x14ac:dyDescent="0.35">
      <c r="A3311" t="s">
        <v>6679</v>
      </c>
      <c r="B3311" s="5" t="s">
        <v>28802</v>
      </c>
      <c r="C3311" s="6">
        <v>71202</v>
      </c>
      <c r="D3311" t="s">
        <v>22</v>
      </c>
      <c r="E3311">
        <v>71202</v>
      </c>
      <c r="F3311" s="5" t="s">
        <v>58</v>
      </c>
      <c r="G3311" s="5" t="s">
        <v>42</v>
      </c>
      <c r="H3311" s="5" t="s">
        <v>68</v>
      </c>
      <c r="I3311" t="s">
        <v>44</v>
      </c>
      <c r="J3311" t="s">
        <v>68</v>
      </c>
      <c r="K3311">
        <v>0</v>
      </c>
      <c r="L3311" s="5" t="s">
        <v>6680</v>
      </c>
      <c r="M3311" s="5" t="s">
        <v>70</v>
      </c>
      <c r="N3311">
        <v>0</v>
      </c>
      <c r="O3311" t="s">
        <v>46</v>
      </c>
      <c r="P3311" s="1">
        <v>45690</v>
      </c>
      <c r="Q3311" s="1">
        <v>45711</v>
      </c>
      <c r="R3311">
        <v>2495</v>
      </c>
      <c r="S3311" s="4">
        <v>7.8</v>
      </c>
      <c r="T3311" t="s">
        <v>118</v>
      </c>
    </row>
    <row r="3312" spans="1:20" x14ac:dyDescent="0.35">
      <c r="A3312" t="s">
        <v>6681</v>
      </c>
      <c r="B3312" s="5" t="s">
        <v>28802</v>
      </c>
      <c r="C3312" s="6">
        <v>178194</v>
      </c>
      <c r="D3312" t="s">
        <v>41</v>
      </c>
      <c r="E3312">
        <v>151465</v>
      </c>
      <c r="F3312" s="5" t="s">
        <v>23</v>
      </c>
      <c r="G3312" s="5" t="s">
        <v>59</v>
      </c>
      <c r="H3312" s="5" t="s">
        <v>126</v>
      </c>
      <c r="I3312" t="s">
        <v>26</v>
      </c>
      <c r="J3312" t="s">
        <v>126</v>
      </c>
      <c r="K3312">
        <v>100</v>
      </c>
      <c r="L3312" s="5" t="s">
        <v>6682</v>
      </c>
      <c r="M3312" s="5" t="s">
        <v>28</v>
      </c>
      <c r="N3312">
        <v>15</v>
      </c>
      <c r="O3312" t="s">
        <v>167</v>
      </c>
      <c r="P3312" s="1">
        <v>45491</v>
      </c>
      <c r="Q3312" s="1">
        <v>45525</v>
      </c>
      <c r="R3312">
        <v>2376</v>
      </c>
      <c r="S3312" s="4">
        <v>7.5</v>
      </c>
      <c r="T3312" t="s">
        <v>95</v>
      </c>
    </row>
    <row r="3313" spans="1:20" x14ac:dyDescent="0.35">
      <c r="A3313" t="s">
        <v>6683</v>
      </c>
      <c r="B3313" s="5" t="s">
        <v>73</v>
      </c>
      <c r="C3313" s="6">
        <v>26837</v>
      </c>
      <c r="D3313" t="s">
        <v>22</v>
      </c>
      <c r="E3313">
        <v>26837</v>
      </c>
      <c r="F3313" s="5" t="s">
        <v>58</v>
      </c>
      <c r="G3313" s="5" t="s">
        <v>42</v>
      </c>
      <c r="H3313" s="5" t="s">
        <v>116</v>
      </c>
      <c r="I3313" t="s">
        <v>26</v>
      </c>
      <c r="J3313" t="s">
        <v>116</v>
      </c>
      <c r="K3313">
        <v>0</v>
      </c>
      <c r="L3313" s="5" t="s">
        <v>6684</v>
      </c>
      <c r="M3313" s="5" t="s">
        <v>37</v>
      </c>
      <c r="N3313">
        <v>0</v>
      </c>
      <c r="O3313" t="s">
        <v>112</v>
      </c>
      <c r="P3313" s="1">
        <v>45318</v>
      </c>
      <c r="Q3313" s="1">
        <v>45357</v>
      </c>
      <c r="R3313">
        <v>1504</v>
      </c>
      <c r="S3313" s="4">
        <v>7.4</v>
      </c>
      <c r="T3313" t="s">
        <v>63</v>
      </c>
    </row>
    <row r="3314" spans="1:20" x14ac:dyDescent="0.35">
      <c r="A3314" t="s">
        <v>6685</v>
      </c>
      <c r="B3314" s="5" t="s">
        <v>105</v>
      </c>
      <c r="C3314" s="6">
        <v>97019</v>
      </c>
      <c r="D3314" t="s">
        <v>22</v>
      </c>
      <c r="E3314">
        <v>97019</v>
      </c>
      <c r="F3314" s="5" t="s">
        <v>50</v>
      </c>
      <c r="G3314" s="5" t="s">
        <v>51</v>
      </c>
      <c r="H3314" s="5" t="s">
        <v>52</v>
      </c>
      <c r="I3314" t="s">
        <v>26</v>
      </c>
      <c r="J3314" t="s">
        <v>313</v>
      </c>
      <c r="K3314">
        <v>50</v>
      </c>
      <c r="L3314" s="5" t="s">
        <v>6686</v>
      </c>
      <c r="M3314" s="5" t="s">
        <v>37</v>
      </c>
      <c r="N3314">
        <v>4</v>
      </c>
      <c r="O3314" t="s">
        <v>167</v>
      </c>
      <c r="P3314" s="1">
        <v>45699</v>
      </c>
      <c r="Q3314" s="1">
        <v>45772</v>
      </c>
      <c r="R3314">
        <v>1089</v>
      </c>
      <c r="S3314" s="4">
        <v>6.5</v>
      </c>
      <c r="T3314" t="s">
        <v>89</v>
      </c>
    </row>
    <row r="3315" spans="1:20" x14ac:dyDescent="0.35">
      <c r="A3315" t="s">
        <v>6687</v>
      </c>
      <c r="B3315" s="5" t="s">
        <v>57</v>
      </c>
      <c r="C3315" s="6">
        <v>118655</v>
      </c>
      <c r="D3315" t="s">
        <v>41</v>
      </c>
      <c r="E3315">
        <v>100857</v>
      </c>
      <c r="F3315" s="5" t="s">
        <v>66</v>
      </c>
      <c r="G3315" s="5" t="s">
        <v>59</v>
      </c>
      <c r="H3315" s="5" t="s">
        <v>60</v>
      </c>
      <c r="I3315" t="s">
        <v>35</v>
      </c>
      <c r="J3315" t="s">
        <v>294</v>
      </c>
      <c r="K3315">
        <v>0</v>
      </c>
      <c r="L3315" s="5" t="s">
        <v>6688</v>
      </c>
      <c r="M3315" s="5" t="s">
        <v>37</v>
      </c>
      <c r="N3315">
        <v>7</v>
      </c>
      <c r="O3315" t="s">
        <v>85</v>
      </c>
      <c r="P3315" s="1">
        <v>45711</v>
      </c>
      <c r="Q3315" s="1">
        <v>45743</v>
      </c>
      <c r="R3315">
        <v>822</v>
      </c>
      <c r="S3315" s="4">
        <v>7.4</v>
      </c>
      <c r="T3315" t="s">
        <v>103</v>
      </c>
    </row>
    <row r="3316" spans="1:20" x14ac:dyDescent="0.35">
      <c r="A3316" t="s">
        <v>6689</v>
      </c>
      <c r="B3316" s="5" t="s">
        <v>162</v>
      </c>
      <c r="C3316" s="6">
        <v>84059</v>
      </c>
      <c r="D3316" t="s">
        <v>33</v>
      </c>
      <c r="E3316">
        <v>9246490</v>
      </c>
      <c r="F3316" s="5" t="s">
        <v>50</v>
      </c>
      <c r="G3316" s="5" t="s">
        <v>59</v>
      </c>
      <c r="H3316" s="5" t="s">
        <v>34</v>
      </c>
      <c r="I3316" t="s">
        <v>44</v>
      </c>
      <c r="J3316" t="s">
        <v>34</v>
      </c>
      <c r="K3316">
        <v>100</v>
      </c>
      <c r="L3316" s="5" t="s">
        <v>6690</v>
      </c>
      <c r="M3316" s="5" t="s">
        <v>54</v>
      </c>
      <c r="N3316">
        <v>2</v>
      </c>
      <c r="O3316" t="s">
        <v>112</v>
      </c>
      <c r="P3316" s="1">
        <v>45751</v>
      </c>
      <c r="Q3316" s="1">
        <v>45814</v>
      </c>
      <c r="R3316">
        <v>2331</v>
      </c>
      <c r="S3316" s="4">
        <v>5.4</v>
      </c>
      <c r="T3316" t="s">
        <v>47</v>
      </c>
    </row>
    <row r="3317" spans="1:20" x14ac:dyDescent="0.35">
      <c r="A3317" t="s">
        <v>6691</v>
      </c>
      <c r="B3317" s="5" t="s">
        <v>73</v>
      </c>
      <c r="C3317" s="6">
        <v>205243</v>
      </c>
      <c r="D3317" t="s">
        <v>74</v>
      </c>
      <c r="E3317">
        <v>256554</v>
      </c>
      <c r="F3317" s="5" t="s">
        <v>23</v>
      </c>
      <c r="G3317" s="5" t="s">
        <v>51</v>
      </c>
      <c r="H3317" s="5" t="s">
        <v>75</v>
      </c>
      <c r="I3317" t="s">
        <v>26</v>
      </c>
      <c r="J3317" t="s">
        <v>76</v>
      </c>
      <c r="K3317">
        <v>50</v>
      </c>
      <c r="L3317" s="5" t="s">
        <v>6692</v>
      </c>
      <c r="M3317" s="5" t="s">
        <v>70</v>
      </c>
      <c r="N3317">
        <v>11</v>
      </c>
      <c r="O3317" t="s">
        <v>131</v>
      </c>
      <c r="P3317" s="1">
        <v>45728</v>
      </c>
      <c r="Q3317" s="1">
        <v>45795</v>
      </c>
      <c r="R3317">
        <v>1170</v>
      </c>
      <c r="S3317" s="4">
        <v>8.6999999999999993</v>
      </c>
      <c r="T3317" t="s">
        <v>277</v>
      </c>
    </row>
    <row r="3318" spans="1:20" x14ac:dyDescent="0.35">
      <c r="A3318" t="s">
        <v>6693</v>
      </c>
      <c r="B3318" s="5" t="s">
        <v>28802</v>
      </c>
      <c r="C3318" s="6">
        <v>65453</v>
      </c>
      <c r="D3318" t="s">
        <v>22</v>
      </c>
      <c r="E3318">
        <v>65453</v>
      </c>
      <c r="F3318" s="5" t="s">
        <v>50</v>
      </c>
      <c r="G3318" s="5" t="s">
        <v>24</v>
      </c>
      <c r="H3318" s="5" t="s">
        <v>191</v>
      </c>
      <c r="I3318" t="s">
        <v>44</v>
      </c>
      <c r="J3318" t="s">
        <v>768</v>
      </c>
      <c r="K3318">
        <v>50</v>
      </c>
      <c r="L3318" s="5" t="s">
        <v>6694</v>
      </c>
      <c r="M3318" s="5" t="s">
        <v>54</v>
      </c>
      <c r="N3318">
        <v>4</v>
      </c>
      <c r="O3318" t="s">
        <v>29</v>
      </c>
      <c r="P3318" s="1">
        <v>45328</v>
      </c>
      <c r="Q3318" s="1">
        <v>45376</v>
      </c>
      <c r="R3318">
        <v>818</v>
      </c>
      <c r="S3318" s="4">
        <v>8.8000000000000007</v>
      </c>
      <c r="T3318" t="s">
        <v>136</v>
      </c>
    </row>
    <row r="3319" spans="1:20" x14ac:dyDescent="0.35">
      <c r="A3319" t="s">
        <v>6695</v>
      </c>
      <c r="B3319" s="5" t="s">
        <v>49</v>
      </c>
      <c r="C3319" s="6">
        <v>103929</v>
      </c>
      <c r="D3319" t="s">
        <v>22</v>
      </c>
      <c r="E3319">
        <v>103929</v>
      </c>
      <c r="F3319" s="5" t="s">
        <v>66</v>
      </c>
      <c r="G3319" s="5" t="s">
        <v>42</v>
      </c>
      <c r="H3319" s="5" t="s">
        <v>165</v>
      </c>
      <c r="I3319" t="s">
        <v>26</v>
      </c>
      <c r="J3319" t="s">
        <v>165</v>
      </c>
      <c r="K3319">
        <v>0</v>
      </c>
      <c r="L3319" s="5" t="s">
        <v>6696</v>
      </c>
      <c r="M3319" s="5" t="s">
        <v>37</v>
      </c>
      <c r="N3319">
        <v>9</v>
      </c>
      <c r="O3319" t="s">
        <v>29</v>
      </c>
      <c r="P3319" s="1">
        <v>45303</v>
      </c>
      <c r="Q3319" s="1">
        <v>45318</v>
      </c>
      <c r="R3319">
        <v>996</v>
      </c>
      <c r="S3319" s="4">
        <v>6.4</v>
      </c>
      <c r="T3319" t="s">
        <v>210</v>
      </c>
    </row>
    <row r="3320" spans="1:20" x14ac:dyDescent="0.35">
      <c r="A3320" t="s">
        <v>6697</v>
      </c>
      <c r="B3320" s="5" t="s">
        <v>32</v>
      </c>
      <c r="C3320" s="6">
        <v>83770</v>
      </c>
      <c r="D3320" t="s">
        <v>33</v>
      </c>
      <c r="E3320">
        <v>9214700</v>
      </c>
      <c r="F3320" s="5" t="s">
        <v>50</v>
      </c>
      <c r="G3320" s="5" t="s">
        <v>24</v>
      </c>
      <c r="H3320" s="5" t="s">
        <v>34</v>
      </c>
      <c r="I3320" t="s">
        <v>26</v>
      </c>
      <c r="J3320" t="s">
        <v>467</v>
      </c>
      <c r="K3320">
        <v>0</v>
      </c>
      <c r="L3320" s="5" t="s">
        <v>6698</v>
      </c>
      <c r="M3320" s="5" t="s">
        <v>70</v>
      </c>
      <c r="N3320">
        <v>3</v>
      </c>
      <c r="O3320" t="s">
        <v>107</v>
      </c>
      <c r="P3320" s="1">
        <v>45688</v>
      </c>
      <c r="Q3320" s="1">
        <v>45728</v>
      </c>
      <c r="R3320">
        <v>1521</v>
      </c>
      <c r="S3320" s="4">
        <v>6.7</v>
      </c>
      <c r="T3320" t="s">
        <v>79</v>
      </c>
    </row>
    <row r="3321" spans="1:20" x14ac:dyDescent="0.35">
      <c r="A3321" t="s">
        <v>6699</v>
      </c>
      <c r="B3321" s="5" t="s">
        <v>28801</v>
      </c>
      <c r="C3321" s="6">
        <v>71511</v>
      </c>
      <c r="D3321" t="s">
        <v>41</v>
      </c>
      <c r="E3321">
        <v>60784</v>
      </c>
      <c r="F3321" s="5" t="s">
        <v>58</v>
      </c>
      <c r="G3321" s="5" t="s">
        <v>51</v>
      </c>
      <c r="H3321" s="5" t="s">
        <v>43</v>
      </c>
      <c r="I3321" t="s">
        <v>26</v>
      </c>
      <c r="J3321" t="s">
        <v>43</v>
      </c>
      <c r="K3321">
        <v>50</v>
      </c>
      <c r="L3321" s="5" t="s">
        <v>6700</v>
      </c>
      <c r="M3321" s="5" t="s">
        <v>37</v>
      </c>
      <c r="N3321">
        <v>1</v>
      </c>
      <c r="O3321" t="s">
        <v>88</v>
      </c>
      <c r="P3321" s="1">
        <v>45315</v>
      </c>
      <c r="Q3321" s="1">
        <v>45387</v>
      </c>
      <c r="R3321">
        <v>2237</v>
      </c>
      <c r="S3321" s="4">
        <v>5.2</v>
      </c>
      <c r="T3321" t="s">
        <v>210</v>
      </c>
    </row>
    <row r="3322" spans="1:20" x14ac:dyDescent="0.35">
      <c r="A3322" t="s">
        <v>6701</v>
      </c>
      <c r="B3322" s="5" t="s">
        <v>57</v>
      </c>
      <c r="C3322" s="6">
        <v>86602</v>
      </c>
      <c r="D3322" t="s">
        <v>22</v>
      </c>
      <c r="E3322">
        <v>86602</v>
      </c>
      <c r="F3322" s="5" t="s">
        <v>50</v>
      </c>
      <c r="G3322" s="5" t="s">
        <v>59</v>
      </c>
      <c r="H3322" s="5" t="s">
        <v>25</v>
      </c>
      <c r="I3322" t="s">
        <v>44</v>
      </c>
      <c r="J3322" t="s">
        <v>1090</v>
      </c>
      <c r="K3322">
        <v>100</v>
      </c>
      <c r="L3322" s="5" t="s">
        <v>5964</v>
      </c>
      <c r="M3322" s="5" t="s">
        <v>70</v>
      </c>
      <c r="N3322">
        <v>4</v>
      </c>
      <c r="O3322" t="s">
        <v>88</v>
      </c>
      <c r="P3322" s="1">
        <v>45453</v>
      </c>
      <c r="Q3322" s="1">
        <v>45525</v>
      </c>
      <c r="R3322">
        <v>1231</v>
      </c>
      <c r="S3322" s="4">
        <v>6.9</v>
      </c>
      <c r="T3322" t="s">
        <v>30</v>
      </c>
    </row>
    <row r="3323" spans="1:20" x14ac:dyDescent="0.35">
      <c r="A3323" t="s">
        <v>6702</v>
      </c>
      <c r="B3323" s="5" t="s">
        <v>73</v>
      </c>
      <c r="C3323" s="6">
        <v>57477</v>
      </c>
      <c r="D3323" t="s">
        <v>65</v>
      </c>
      <c r="E3323">
        <v>74720</v>
      </c>
      <c r="F3323" s="5" t="s">
        <v>58</v>
      </c>
      <c r="G3323" s="5" t="s">
        <v>42</v>
      </c>
      <c r="H3323" s="5" t="s">
        <v>67</v>
      </c>
      <c r="I3323" t="s">
        <v>44</v>
      </c>
      <c r="J3323" t="s">
        <v>67</v>
      </c>
      <c r="K3323">
        <v>50</v>
      </c>
      <c r="L3323" s="5" t="s">
        <v>6703</v>
      </c>
      <c r="M3323" s="5" t="s">
        <v>70</v>
      </c>
      <c r="N3323">
        <v>1</v>
      </c>
      <c r="O3323" t="s">
        <v>62</v>
      </c>
      <c r="P3323" s="1">
        <v>45432</v>
      </c>
      <c r="Q3323" s="1">
        <v>45464</v>
      </c>
      <c r="R3323">
        <v>665</v>
      </c>
      <c r="S3323" s="4">
        <v>6.8</v>
      </c>
      <c r="T3323" t="s">
        <v>136</v>
      </c>
    </row>
    <row r="3324" spans="1:20" x14ac:dyDescent="0.35">
      <c r="A3324" t="s">
        <v>6704</v>
      </c>
      <c r="B3324" s="5" t="s">
        <v>91</v>
      </c>
      <c r="C3324" s="6">
        <v>104741</v>
      </c>
      <c r="D3324" t="s">
        <v>33</v>
      </c>
      <c r="E3324">
        <v>11521510</v>
      </c>
      <c r="F3324" s="5" t="s">
        <v>50</v>
      </c>
      <c r="G3324" s="5" t="s">
        <v>59</v>
      </c>
      <c r="H3324" s="5" t="s">
        <v>34</v>
      </c>
      <c r="I3324" t="s">
        <v>26</v>
      </c>
      <c r="J3324" t="s">
        <v>34</v>
      </c>
      <c r="K3324">
        <v>50</v>
      </c>
      <c r="L3324" s="5" t="s">
        <v>6705</v>
      </c>
      <c r="M3324" s="5" t="s">
        <v>54</v>
      </c>
      <c r="N3324">
        <v>4</v>
      </c>
      <c r="O3324" t="s">
        <v>71</v>
      </c>
      <c r="P3324" s="1">
        <v>45514</v>
      </c>
      <c r="Q3324" s="1">
        <v>45547</v>
      </c>
      <c r="R3324">
        <v>595</v>
      </c>
      <c r="S3324" s="4">
        <v>6.6</v>
      </c>
      <c r="T3324" t="s">
        <v>89</v>
      </c>
    </row>
    <row r="3325" spans="1:20" x14ac:dyDescent="0.35">
      <c r="A3325" t="s">
        <v>6706</v>
      </c>
      <c r="B3325" s="5" t="s">
        <v>49</v>
      </c>
      <c r="C3325" s="6">
        <v>257714</v>
      </c>
      <c r="D3325" t="s">
        <v>22</v>
      </c>
      <c r="E3325">
        <v>257714</v>
      </c>
      <c r="F3325" s="5" t="s">
        <v>23</v>
      </c>
      <c r="G3325" s="5" t="s">
        <v>59</v>
      </c>
      <c r="H3325" s="5" t="s">
        <v>97</v>
      </c>
      <c r="I3325" t="s">
        <v>44</v>
      </c>
      <c r="J3325" t="s">
        <v>97</v>
      </c>
      <c r="K3325">
        <v>100</v>
      </c>
      <c r="L3325" s="5" t="s">
        <v>6707</v>
      </c>
      <c r="M3325" s="5" t="s">
        <v>70</v>
      </c>
      <c r="N3325">
        <v>12</v>
      </c>
      <c r="O3325" t="s">
        <v>62</v>
      </c>
      <c r="P3325" s="1">
        <v>45495</v>
      </c>
      <c r="Q3325" s="1">
        <v>45524</v>
      </c>
      <c r="R3325">
        <v>1875</v>
      </c>
      <c r="S3325" s="4">
        <v>5.9</v>
      </c>
      <c r="T3325" t="s">
        <v>63</v>
      </c>
    </row>
    <row r="3326" spans="1:20" x14ac:dyDescent="0.35">
      <c r="A3326" t="s">
        <v>6708</v>
      </c>
      <c r="B3326" s="5" t="s">
        <v>40</v>
      </c>
      <c r="C3326" s="6">
        <v>67170</v>
      </c>
      <c r="D3326" t="s">
        <v>33</v>
      </c>
      <c r="E3326">
        <v>7388700</v>
      </c>
      <c r="F3326" s="5" t="s">
        <v>58</v>
      </c>
      <c r="G3326" s="5" t="s">
        <v>51</v>
      </c>
      <c r="H3326" s="5" t="s">
        <v>34</v>
      </c>
      <c r="I3326" t="s">
        <v>44</v>
      </c>
      <c r="J3326" t="s">
        <v>34</v>
      </c>
      <c r="K3326">
        <v>100</v>
      </c>
      <c r="L3326" s="5" t="s">
        <v>6709</v>
      </c>
      <c r="M3326" s="5" t="s">
        <v>37</v>
      </c>
      <c r="N3326">
        <v>0</v>
      </c>
      <c r="O3326" t="s">
        <v>167</v>
      </c>
      <c r="P3326" s="1">
        <v>45587</v>
      </c>
      <c r="Q3326" s="1">
        <v>45647</v>
      </c>
      <c r="R3326">
        <v>2375</v>
      </c>
      <c r="S3326" s="4">
        <v>6.8</v>
      </c>
      <c r="T3326" t="s">
        <v>63</v>
      </c>
    </row>
    <row r="3327" spans="1:20" x14ac:dyDescent="0.35">
      <c r="A3327" t="s">
        <v>6710</v>
      </c>
      <c r="B3327" s="5" t="s">
        <v>91</v>
      </c>
      <c r="C3327" s="6">
        <v>145681</v>
      </c>
      <c r="D3327" t="s">
        <v>41</v>
      </c>
      <c r="E3327">
        <v>123829</v>
      </c>
      <c r="F3327" s="5" t="s">
        <v>66</v>
      </c>
      <c r="G3327" s="5" t="s">
        <v>24</v>
      </c>
      <c r="H3327" s="5" t="s">
        <v>151</v>
      </c>
      <c r="I3327" t="s">
        <v>35</v>
      </c>
      <c r="J3327" t="s">
        <v>151</v>
      </c>
      <c r="K3327">
        <v>0</v>
      </c>
      <c r="L3327" s="5" t="s">
        <v>6711</v>
      </c>
      <c r="M3327" s="5" t="s">
        <v>28</v>
      </c>
      <c r="N3327">
        <v>5</v>
      </c>
      <c r="O3327" t="s">
        <v>85</v>
      </c>
      <c r="P3327" s="1">
        <v>45311</v>
      </c>
      <c r="Q3327" s="1">
        <v>45380</v>
      </c>
      <c r="R3327">
        <v>808</v>
      </c>
      <c r="S3327" s="4">
        <v>7.1</v>
      </c>
      <c r="T3327" t="s">
        <v>95</v>
      </c>
    </row>
    <row r="3328" spans="1:20" x14ac:dyDescent="0.35">
      <c r="A3328" t="s">
        <v>6712</v>
      </c>
      <c r="B3328" s="5" t="s">
        <v>162</v>
      </c>
      <c r="C3328" s="6">
        <v>118285</v>
      </c>
      <c r="D3328" t="s">
        <v>41</v>
      </c>
      <c r="E3328">
        <v>100542</v>
      </c>
      <c r="F3328" s="5" t="s">
        <v>50</v>
      </c>
      <c r="G3328" s="5" t="s">
        <v>24</v>
      </c>
      <c r="H3328" s="5" t="s">
        <v>151</v>
      </c>
      <c r="I3328" t="s">
        <v>35</v>
      </c>
      <c r="J3328" t="s">
        <v>129</v>
      </c>
      <c r="K3328">
        <v>50</v>
      </c>
      <c r="L3328" s="5" t="s">
        <v>6713</v>
      </c>
      <c r="M3328" s="5" t="s">
        <v>37</v>
      </c>
      <c r="N3328">
        <v>2</v>
      </c>
      <c r="O3328" t="s">
        <v>88</v>
      </c>
      <c r="P3328" s="1">
        <v>45761</v>
      </c>
      <c r="Q3328" s="1">
        <v>45784</v>
      </c>
      <c r="R3328">
        <v>1534</v>
      </c>
      <c r="S3328" s="4">
        <v>5.3</v>
      </c>
      <c r="T3328" t="s">
        <v>55</v>
      </c>
    </row>
    <row r="3329" spans="1:20" x14ac:dyDescent="0.35">
      <c r="A3329" t="s">
        <v>6714</v>
      </c>
      <c r="B3329" s="5" t="s">
        <v>105</v>
      </c>
      <c r="C3329" s="6">
        <v>151221</v>
      </c>
      <c r="D3329" t="s">
        <v>22</v>
      </c>
      <c r="E3329">
        <v>151221</v>
      </c>
      <c r="F3329" s="5" t="s">
        <v>66</v>
      </c>
      <c r="G3329" s="5" t="s">
        <v>51</v>
      </c>
      <c r="H3329" s="5" t="s">
        <v>101</v>
      </c>
      <c r="I3329" t="s">
        <v>26</v>
      </c>
      <c r="J3329" t="s">
        <v>101</v>
      </c>
      <c r="K3329">
        <v>0</v>
      </c>
      <c r="L3329" s="5" t="s">
        <v>6715</v>
      </c>
      <c r="M3329" s="5" t="s">
        <v>70</v>
      </c>
      <c r="N3329">
        <v>6</v>
      </c>
      <c r="O3329" t="s">
        <v>71</v>
      </c>
      <c r="P3329" s="1">
        <v>45491</v>
      </c>
      <c r="Q3329" s="1">
        <v>45521</v>
      </c>
      <c r="R3329">
        <v>638</v>
      </c>
      <c r="S3329" s="4">
        <v>8.6</v>
      </c>
      <c r="T3329" t="s">
        <v>103</v>
      </c>
    </row>
    <row r="3330" spans="1:20" x14ac:dyDescent="0.35">
      <c r="A3330" t="s">
        <v>6716</v>
      </c>
      <c r="B3330" s="5" t="s">
        <v>57</v>
      </c>
      <c r="C3330" s="6">
        <v>97110</v>
      </c>
      <c r="D3330" t="s">
        <v>120</v>
      </c>
      <c r="E3330">
        <v>87399</v>
      </c>
      <c r="F3330" s="5" t="s">
        <v>58</v>
      </c>
      <c r="G3330" s="5" t="s">
        <v>59</v>
      </c>
      <c r="H3330" s="5" t="s">
        <v>121</v>
      </c>
      <c r="I3330" t="s">
        <v>35</v>
      </c>
      <c r="J3330" t="s">
        <v>121</v>
      </c>
      <c r="K3330">
        <v>50</v>
      </c>
      <c r="L3330" s="5" t="s">
        <v>6717</v>
      </c>
      <c r="M3330" s="5" t="s">
        <v>54</v>
      </c>
      <c r="N3330">
        <v>0</v>
      </c>
      <c r="O3330" t="s">
        <v>112</v>
      </c>
      <c r="P3330" s="1">
        <v>45407</v>
      </c>
      <c r="Q3330" s="1">
        <v>45477</v>
      </c>
      <c r="R3330">
        <v>825</v>
      </c>
      <c r="S3330" s="4">
        <v>8.6999999999999993</v>
      </c>
      <c r="T3330" t="s">
        <v>38</v>
      </c>
    </row>
    <row r="3331" spans="1:20" x14ac:dyDescent="0.35">
      <c r="A3331" t="s">
        <v>6718</v>
      </c>
      <c r="B3331" s="5" t="s">
        <v>28802</v>
      </c>
      <c r="C3331" s="6">
        <v>142010</v>
      </c>
      <c r="D3331" t="s">
        <v>22</v>
      </c>
      <c r="E3331">
        <v>142010</v>
      </c>
      <c r="F3331" s="5" t="s">
        <v>66</v>
      </c>
      <c r="G3331" s="5" t="s">
        <v>42</v>
      </c>
      <c r="H3331" s="5" t="s">
        <v>191</v>
      </c>
      <c r="I3331" t="s">
        <v>35</v>
      </c>
      <c r="J3331" t="s">
        <v>191</v>
      </c>
      <c r="K3331">
        <v>0</v>
      </c>
      <c r="L3331" s="5" t="s">
        <v>6719</v>
      </c>
      <c r="M3331" s="5" t="s">
        <v>28</v>
      </c>
      <c r="N3331">
        <v>9</v>
      </c>
      <c r="O3331" t="s">
        <v>71</v>
      </c>
      <c r="P3331" s="1">
        <v>45444</v>
      </c>
      <c r="Q3331" s="1">
        <v>45491</v>
      </c>
      <c r="R3331">
        <v>590</v>
      </c>
      <c r="S3331" s="4">
        <v>5.7</v>
      </c>
      <c r="T3331" t="s">
        <v>38</v>
      </c>
    </row>
    <row r="3332" spans="1:20" x14ac:dyDescent="0.35">
      <c r="A3332" t="s">
        <v>6720</v>
      </c>
      <c r="B3332" s="5" t="s">
        <v>28799</v>
      </c>
      <c r="C3332" s="6">
        <v>221988</v>
      </c>
      <c r="D3332" t="s">
        <v>41</v>
      </c>
      <c r="E3332">
        <v>188690</v>
      </c>
      <c r="F3332" s="5" t="s">
        <v>23</v>
      </c>
      <c r="G3332" s="5" t="s">
        <v>59</v>
      </c>
      <c r="H3332" s="5" t="s">
        <v>126</v>
      </c>
      <c r="I3332" t="s">
        <v>44</v>
      </c>
      <c r="J3332" t="s">
        <v>299</v>
      </c>
      <c r="K3332">
        <v>100</v>
      </c>
      <c r="L3332" s="5" t="s">
        <v>6721</v>
      </c>
      <c r="M3332" s="5" t="s">
        <v>28</v>
      </c>
      <c r="N3332">
        <v>13</v>
      </c>
      <c r="O3332" t="s">
        <v>71</v>
      </c>
      <c r="P3332" s="1">
        <v>45703</v>
      </c>
      <c r="Q3332" s="1">
        <v>45723</v>
      </c>
      <c r="R3332">
        <v>2002</v>
      </c>
      <c r="S3332" s="4">
        <v>9.1999999999999993</v>
      </c>
      <c r="T3332" t="s">
        <v>89</v>
      </c>
    </row>
    <row r="3333" spans="1:20" x14ac:dyDescent="0.35">
      <c r="A3333" t="s">
        <v>6722</v>
      </c>
      <c r="B3333" s="5" t="s">
        <v>73</v>
      </c>
      <c r="C3333" s="6">
        <v>171046</v>
      </c>
      <c r="D3333" t="s">
        <v>22</v>
      </c>
      <c r="E3333">
        <v>171046</v>
      </c>
      <c r="F3333" s="5" t="s">
        <v>23</v>
      </c>
      <c r="G3333" s="5" t="s">
        <v>42</v>
      </c>
      <c r="H3333" s="5" t="s">
        <v>101</v>
      </c>
      <c r="I3333" t="s">
        <v>44</v>
      </c>
      <c r="J3333" t="s">
        <v>101</v>
      </c>
      <c r="K3333">
        <v>100</v>
      </c>
      <c r="L3333" s="5" t="s">
        <v>6723</v>
      </c>
      <c r="M3333" s="5" t="s">
        <v>54</v>
      </c>
      <c r="N3333">
        <v>13</v>
      </c>
      <c r="O3333" t="s">
        <v>88</v>
      </c>
      <c r="P3333" s="1">
        <v>45574</v>
      </c>
      <c r="Q3333" s="1">
        <v>45602</v>
      </c>
      <c r="R3333">
        <v>1843</v>
      </c>
      <c r="S3333" s="4">
        <v>6.9</v>
      </c>
      <c r="T3333" t="s">
        <v>38</v>
      </c>
    </row>
    <row r="3334" spans="1:20" x14ac:dyDescent="0.35">
      <c r="A3334" t="s">
        <v>6724</v>
      </c>
      <c r="B3334" s="5" t="s">
        <v>28802</v>
      </c>
      <c r="C3334" s="6">
        <v>71257</v>
      </c>
      <c r="D3334" t="s">
        <v>22</v>
      </c>
      <c r="E3334">
        <v>71257</v>
      </c>
      <c r="F3334" s="5" t="s">
        <v>58</v>
      </c>
      <c r="G3334" s="5" t="s">
        <v>59</v>
      </c>
      <c r="H3334" s="5" t="s">
        <v>165</v>
      </c>
      <c r="I3334" t="s">
        <v>35</v>
      </c>
      <c r="J3334" t="s">
        <v>423</v>
      </c>
      <c r="K3334">
        <v>50</v>
      </c>
      <c r="L3334" s="5" t="s">
        <v>6725</v>
      </c>
      <c r="M3334" s="5" t="s">
        <v>54</v>
      </c>
      <c r="N3334">
        <v>0</v>
      </c>
      <c r="O3334" t="s">
        <v>71</v>
      </c>
      <c r="P3334" s="1">
        <v>45705</v>
      </c>
      <c r="Q3334" s="1">
        <v>45723</v>
      </c>
      <c r="R3334">
        <v>2459</v>
      </c>
      <c r="S3334" s="4">
        <v>8.3000000000000007</v>
      </c>
      <c r="T3334" t="s">
        <v>30</v>
      </c>
    </row>
    <row r="3335" spans="1:20" x14ac:dyDescent="0.35">
      <c r="A3335" t="s">
        <v>6726</v>
      </c>
      <c r="B3335" s="5" t="s">
        <v>145</v>
      </c>
      <c r="C3335" s="6">
        <v>109428</v>
      </c>
      <c r="D3335" t="s">
        <v>22</v>
      </c>
      <c r="E3335">
        <v>109428</v>
      </c>
      <c r="F3335" s="5" t="s">
        <v>66</v>
      </c>
      <c r="G3335" s="5" t="s">
        <v>24</v>
      </c>
      <c r="H3335" s="5" t="s">
        <v>129</v>
      </c>
      <c r="I3335" t="s">
        <v>44</v>
      </c>
      <c r="J3335" t="s">
        <v>129</v>
      </c>
      <c r="K3335">
        <v>0</v>
      </c>
      <c r="L3335" s="5" t="s">
        <v>6727</v>
      </c>
      <c r="M3335" s="5" t="s">
        <v>37</v>
      </c>
      <c r="N3335">
        <v>5</v>
      </c>
      <c r="O3335" t="s">
        <v>112</v>
      </c>
      <c r="P3335" s="1">
        <v>45639</v>
      </c>
      <c r="Q3335" s="1">
        <v>45655</v>
      </c>
      <c r="R3335">
        <v>2367</v>
      </c>
      <c r="S3335" s="4">
        <v>6.1</v>
      </c>
      <c r="T3335" t="s">
        <v>210</v>
      </c>
    </row>
    <row r="3336" spans="1:20" x14ac:dyDescent="0.35">
      <c r="A3336" t="s">
        <v>6728</v>
      </c>
      <c r="B3336" s="5" t="s">
        <v>179</v>
      </c>
      <c r="C3336" s="6">
        <v>221626</v>
      </c>
      <c r="D3336" t="s">
        <v>81</v>
      </c>
      <c r="E3336">
        <v>299195</v>
      </c>
      <c r="F3336" s="5" t="s">
        <v>23</v>
      </c>
      <c r="G3336" s="5" t="s">
        <v>42</v>
      </c>
      <c r="H3336" s="5" t="s">
        <v>82</v>
      </c>
      <c r="I3336" t="s">
        <v>26</v>
      </c>
      <c r="J3336" t="s">
        <v>768</v>
      </c>
      <c r="K3336">
        <v>100</v>
      </c>
      <c r="L3336" s="5" t="s">
        <v>461</v>
      </c>
      <c r="M3336" s="5" t="s">
        <v>37</v>
      </c>
      <c r="N3336">
        <v>13</v>
      </c>
      <c r="O3336" t="s">
        <v>112</v>
      </c>
      <c r="P3336" s="1">
        <v>45583</v>
      </c>
      <c r="Q3336" s="1">
        <v>45620</v>
      </c>
      <c r="R3336">
        <v>1179</v>
      </c>
      <c r="S3336" s="4">
        <v>7.6</v>
      </c>
      <c r="T3336" t="s">
        <v>103</v>
      </c>
    </row>
    <row r="3337" spans="1:20" x14ac:dyDescent="0.35">
      <c r="A3337" t="s">
        <v>6729</v>
      </c>
      <c r="B3337" s="5" t="s">
        <v>100</v>
      </c>
      <c r="C3337" s="6">
        <v>189458</v>
      </c>
      <c r="D3337" t="s">
        <v>92</v>
      </c>
      <c r="E3337">
        <v>142094</v>
      </c>
      <c r="F3337" s="5" t="s">
        <v>23</v>
      </c>
      <c r="G3337" s="5" t="s">
        <v>42</v>
      </c>
      <c r="H3337" s="5" t="s">
        <v>93</v>
      </c>
      <c r="I3337" t="s">
        <v>44</v>
      </c>
      <c r="J3337" t="s">
        <v>291</v>
      </c>
      <c r="K3337">
        <v>0</v>
      </c>
      <c r="L3337" s="5" t="s">
        <v>6730</v>
      </c>
      <c r="M3337" s="5" t="s">
        <v>70</v>
      </c>
      <c r="N3337">
        <v>10</v>
      </c>
      <c r="O3337" t="s">
        <v>135</v>
      </c>
      <c r="P3337" s="1">
        <v>45396</v>
      </c>
      <c r="Q3337" s="1">
        <v>45421</v>
      </c>
      <c r="R3337">
        <v>1518</v>
      </c>
      <c r="S3337" s="4">
        <v>5.0999999999999996</v>
      </c>
      <c r="T3337" t="s">
        <v>210</v>
      </c>
    </row>
    <row r="3338" spans="1:20" x14ac:dyDescent="0.35">
      <c r="A3338" t="s">
        <v>6731</v>
      </c>
      <c r="B3338" s="5" t="s">
        <v>105</v>
      </c>
      <c r="C3338" s="6">
        <v>200620</v>
      </c>
      <c r="D3338" t="s">
        <v>120</v>
      </c>
      <c r="E3338">
        <v>180558</v>
      </c>
      <c r="F3338" s="5" t="s">
        <v>23</v>
      </c>
      <c r="G3338" s="5" t="s">
        <v>24</v>
      </c>
      <c r="H3338" s="5" t="s">
        <v>121</v>
      </c>
      <c r="I3338" t="s">
        <v>26</v>
      </c>
      <c r="J3338" t="s">
        <v>82</v>
      </c>
      <c r="K3338">
        <v>50</v>
      </c>
      <c r="L3338" s="5" t="s">
        <v>6732</v>
      </c>
      <c r="M3338" s="5" t="s">
        <v>54</v>
      </c>
      <c r="N3338">
        <v>17</v>
      </c>
      <c r="O3338" t="s">
        <v>135</v>
      </c>
      <c r="P3338" s="1">
        <v>45412</v>
      </c>
      <c r="Q3338" s="1">
        <v>45474</v>
      </c>
      <c r="R3338">
        <v>1920</v>
      </c>
      <c r="S3338" s="4">
        <v>5.4</v>
      </c>
      <c r="T3338" t="s">
        <v>103</v>
      </c>
    </row>
    <row r="3339" spans="1:20" x14ac:dyDescent="0.35">
      <c r="A3339" t="s">
        <v>6733</v>
      </c>
      <c r="B3339" s="5" t="s">
        <v>162</v>
      </c>
      <c r="C3339" s="6">
        <v>205234</v>
      </c>
      <c r="D3339" t="s">
        <v>74</v>
      </c>
      <c r="E3339">
        <v>256543</v>
      </c>
      <c r="F3339" s="5" t="s">
        <v>23</v>
      </c>
      <c r="G3339" s="5" t="s">
        <v>59</v>
      </c>
      <c r="H3339" s="5" t="s">
        <v>75</v>
      </c>
      <c r="I3339" t="s">
        <v>44</v>
      </c>
      <c r="J3339" t="s">
        <v>75</v>
      </c>
      <c r="K3339">
        <v>50</v>
      </c>
      <c r="L3339" s="5" t="s">
        <v>6316</v>
      </c>
      <c r="M3339" s="5" t="s">
        <v>37</v>
      </c>
      <c r="N3339">
        <v>18</v>
      </c>
      <c r="O3339" t="s">
        <v>135</v>
      </c>
      <c r="P3339" s="1">
        <v>45649</v>
      </c>
      <c r="Q3339" s="1">
        <v>45712</v>
      </c>
      <c r="R3339">
        <v>809</v>
      </c>
      <c r="S3339" s="4">
        <v>7.8</v>
      </c>
      <c r="T3339" t="s">
        <v>136</v>
      </c>
    </row>
    <row r="3340" spans="1:20" x14ac:dyDescent="0.35">
      <c r="A3340" t="s">
        <v>6734</v>
      </c>
      <c r="B3340" s="5" t="s">
        <v>28802</v>
      </c>
      <c r="C3340" s="6">
        <v>247132</v>
      </c>
      <c r="D3340" t="s">
        <v>22</v>
      </c>
      <c r="E3340">
        <v>247132</v>
      </c>
      <c r="F3340" s="5" t="s">
        <v>23</v>
      </c>
      <c r="G3340" s="5" t="s">
        <v>24</v>
      </c>
      <c r="H3340" s="5" t="s">
        <v>191</v>
      </c>
      <c r="I3340" t="s">
        <v>35</v>
      </c>
      <c r="J3340" t="s">
        <v>191</v>
      </c>
      <c r="K3340">
        <v>50</v>
      </c>
      <c r="L3340" s="5" t="s">
        <v>6735</v>
      </c>
      <c r="M3340" s="5" t="s">
        <v>54</v>
      </c>
      <c r="N3340">
        <v>10</v>
      </c>
      <c r="O3340" t="s">
        <v>88</v>
      </c>
      <c r="P3340" s="1">
        <v>45403</v>
      </c>
      <c r="Q3340" s="1">
        <v>45444</v>
      </c>
      <c r="R3340">
        <v>673</v>
      </c>
      <c r="S3340" s="4">
        <v>9.4</v>
      </c>
      <c r="T3340" t="s">
        <v>30</v>
      </c>
    </row>
    <row r="3341" spans="1:20" x14ac:dyDescent="0.35">
      <c r="A3341" t="s">
        <v>6736</v>
      </c>
      <c r="B3341" s="5" t="s">
        <v>100</v>
      </c>
      <c r="C3341" s="6">
        <v>97358</v>
      </c>
      <c r="D3341" t="s">
        <v>22</v>
      </c>
      <c r="E3341">
        <v>97358</v>
      </c>
      <c r="F3341" s="5" t="s">
        <v>58</v>
      </c>
      <c r="G3341" s="5" t="s">
        <v>42</v>
      </c>
      <c r="H3341" s="5" t="s">
        <v>68</v>
      </c>
      <c r="I3341" t="s">
        <v>26</v>
      </c>
      <c r="J3341" t="s">
        <v>75</v>
      </c>
      <c r="K3341">
        <v>50</v>
      </c>
      <c r="L3341" s="5" t="s">
        <v>6737</v>
      </c>
      <c r="M3341" s="5" t="s">
        <v>70</v>
      </c>
      <c r="N3341">
        <v>0</v>
      </c>
      <c r="O3341" t="s">
        <v>107</v>
      </c>
      <c r="P3341" s="1">
        <v>45426</v>
      </c>
      <c r="Q3341" s="1">
        <v>45479</v>
      </c>
      <c r="R3341">
        <v>1847</v>
      </c>
      <c r="S3341" s="4">
        <v>7.1</v>
      </c>
      <c r="T3341" t="s">
        <v>47</v>
      </c>
    </row>
    <row r="3342" spans="1:20" x14ac:dyDescent="0.35">
      <c r="A3342" t="s">
        <v>6738</v>
      </c>
      <c r="B3342" s="5" t="s">
        <v>32</v>
      </c>
      <c r="C3342" s="6">
        <v>57152</v>
      </c>
      <c r="D3342" t="s">
        <v>65</v>
      </c>
      <c r="E3342">
        <v>74298</v>
      </c>
      <c r="F3342" s="5" t="s">
        <v>58</v>
      </c>
      <c r="G3342" s="5" t="s">
        <v>51</v>
      </c>
      <c r="H3342" s="5" t="s">
        <v>67</v>
      </c>
      <c r="I3342" t="s">
        <v>26</v>
      </c>
      <c r="J3342" t="s">
        <v>67</v>
      </c>
      <c r="K3342">
        <v>0</v>
      </c>
      <c r="L3342" s="5" t="s">
        <v>6739</v>
      </c>
      <c r="M3342" s="5" t="s">
        <v>70</v>
      </c>
      <c r="N3342">
        <v>0</v>
      </c>
      <c r="O3342" t="s">
        <v>46</v>
      </c>
      <c r="P3342" s="1">
        <v>45306</v>
      </c>
      <c r="Q3342" s="1">
        <v>45376</v>
      </c>
      <c r="R3342">
        <v>1629</v>
      </c>
      <c r="S3342" s="4">
        <v>9</v>
      </c>
      <c r="T3342" t="s">
        <v>210</v>
      </c>
    </row>
    <row r="3343" spans="1:20" x14ac:dyDescent="0.35">
      <c r="A3343" t="s">
        <v>6740</v>
      </c>
      <c r="B3343" s="5" t="s">
        <v>40</v>
      </c>
      <c r="C3343" s="6">
        <v>103950</v>
      </c>
      <c r="D3343" t="s">
        <v>41</v>
      </c>
      <c r="E3343">
        <v>88358</v>
      </c>
      <c r="F3343" s="5" t="s">
        <v>66</v>
      </c>
      <c r="G3343" s="5" t="s">
        <v>24</v>
      </c>
      <c r="H3343" s="5" t="s">
        <v>60</v>
      </c>
      <c r="I3343" t="s">
        <v>26</v>
      </c>
      <c r="J3343" t="s">
        <v>60</v>
      </c>
      <c r="K3343">
        <v>100</v>
      </c>
      <c r="L3343" s="5" t="s">
        <v>6741</v>
      </c>
      <c r="M3343" s="5" t="s">
        <v>70</v>
      </c>
      <c r="N3343">
        <v>8</v>
      </c>
      <c r="O3343" t="s">
        <v>85</v>
      </c>
      <c r="P3343" s="1">
        <v>45455</v>
      </c>
      <c r="Q3343" s="1">
        <v>45498</v>
      </c>
      <c r="R3343">
        <v>1220</v>
      </c>
      <c r="S3343" s="4">
        <v>7.7</v>
      </c>
      <c r="T3343" t="s">
        <v>153</v>
      </c>
    </row>
    <row r="3344" spans="1:20" x14ac:dyDescent="0.35">
      <c r="A3344" t="s">
        <v>6742</v>
      </c>
      <c r="B3344" s="5" t="s">
        <v>105</v>
      </c>
      <c r="C3344" s="6">
        <v>112737</v>
      </c>
      <c r="D3344" t="s">
        <v>81</v>
      </c>
      <c r="E3344">
        <v>152195</v>
      </c>
      <c r="F3344" s="5" t="s">
        <v>66</v>
      </c>
      <c r="G3344" s="5" t="s">
        <v>51</v>
      </c>
      <c r="H3344" s="5" t="s">
        <v>82</v>
      </c>
      <c r="I3344" t="s">
        <v>44</v>
      </c>
      <c r="J3344" t="s">
        <v>82</v>
      </c>
      <c r="K3344">
        <v>0</v>
      </c>
      <c r="L3344" s="5" t="s">
        <v>6743</v>
      </c>
      <c r="M3344" s="5" t="s">
        <v>37</v>
      </c>
      <c r="N3344">
        <v>5</v>
      </c>
      <c r="O3344" t="s">
        <v>29</v>
      </c>
      <c r="P3344" s="1">
        <v>45521</v>
      </c>
      <c r="Q3344" s="1">
        <v>45577</v>
      </c>
      <c r="R3344">
        <v>820</v>
      </c>
      <c r="S3344" s="4">
        <v>9.9</v>
      </c>
      <c r="T3344" t="s">
        <v>136</v>
      </c>
    </row>
    <row r="3345" spans="1:20" x14ac:dyDescent="0.35">
      <c r="A3345" t="s">
        <v>6744</v>
      </c>
      <c r="B3345" s="5" t="s">
        <v>28799</v>
      </c>
      <c r="C3345" s="6">
        <v>81647</v>
      </c>
      <c r="D3345" t="s">
        <v>33</v>
      </c>
      <c r="E3345">
        <v>8981170</v>
      </c>
      <c r="F3345" s="5" t="s">
        <v>58</v>
      </c>
      <c r="G3345" s="5" t="s">
        <v>24</v>
      </c>
      <c r="H3345" s="5" t="s">
        <v>34</v>
      </c>
      <c r="I3345" t="s">
        <v>35</v>
      </c>
      <c r="J3345" t="s">
        <v>97</v>
      </c>
      <c r="K3345">
        <v>50</v>
      </c>
      <c r="L3345" s="5" t="s">
        <v>6745</v>
      </c>
      <c r="M3345" s="5" t="s">
        <v>70</v>
      </c>
      <c r="N3345">
        <v>1</v>
      </c>
      <c r="O3345" t="s">
        <v>147</v>
      </c>
      <c r="P3345" s="1">
        <v>45731</v>
      </c>
      <c r="Q3345" s="1">
        <v>45787</v>
      </c>
      <c r="R3345">
        <v>2037</v>
      </c>
      <c r="S3345" s="4">
        <v>9</v>
      </c>
      <c r="T3345" t="s">
        <v>118</v>
      </c>
    </row>
    <row r="3346" spans="1:20" x14ac:dyDescent="0.35">
      <c r="A3346" t="s">
        <v>6746</v>
      </c>
      <c r="B3346" s="5" t="s">
        <v>179</v>
      </c>
      <c r="C3346" s="6">
        <v>80194</v>
      </c>
      <c r="D3346" t="s">
        <v>22</v>
      </c>
      <c r="E3346">
        <v>80194</v>
      </c>
      <c r="F3346" s="5" t="s">
        <v>50</v>
      </c>
      <c r="G3346" s="5" t="s">
        <v>24</v>
      </c>
      <c r="H3346" s="5" t="s">
        <v>52</v>
      </c>
      <c r="I3346" t="s">
        <v>26</v>
      </c>
      <c r="J3346" t="s">
        <v>52</v>
      </c>
      <c r="K3346">
        <v>100</v>
      </c>
      <c r="L3346" s="5" t="s">
        <v>6747</v>
      </c>
      <c r="M3346" s="5" t="s">
        <v>28</v>
      </c>
      <c r="N3346">
        <v>3</v>
      </c>
      <c r="O3346" t="s">
        <v>46</v>
      </c>
      <c r="P3346" s="1">
        <v>45472</v>
      </c>
      <c r="Q3346" s="1">
        <v>45511</v>
      </c>
      <c r="R3346">
        <v>1331</v>
      </c>
      <c r="S3346" s="4">
        <v>6.4</v>
      </c>
      <c r="T3346" t="s">
        <v>243</v>
      </c>
    </row>
    <row r="3347" spans="1:20" x14ac:dyDescent="0.35">
      <c r="A3347" t="s">
        <v>6748</v>
      </c>
      <c r="B3347" s="5" t="s">
        <v>28800</v>
      </c>
      <c r="C3347" s="6">
        <v>50217</v>
      </c>
      <c r="D3347" t="s">
        <v>22</v>
      </c>
      <c r="E3347">
        <v>50217</v>
      </c>
      <c r="F3347" s="5" t="s">
        <v>66</v>
      </c>
      <c r="G3347" s="5" t="s">
        <v>59</v>
      </c>
      <c r="H3347" s="5" t="s">
        <v>116</v>
      </c>
      <c r="I3347" t="s">
        <v>35</v>
      </c>
      <c r="J3347" t="s">
        <v>116</v>
      </c>
      <c r="K3347">
        <v>0</v>
      </c>
      <c r="L3347" s="5" t="s">
        <v>6749</v>
      </c>
      <c r="M3347" s="5" t="s">
        <v>70</v>
      </c>
      <c r="N3347">
        <v>7</v>
      </c>
      <c r="O3347" t="s">
        <v>135</v>
      </c>
      <c r="P3347" s="1">
        <v>45686</v>
      </c>
      <c r="Q3347" s="1">
        <v>45741</v>
      </c>
      <c r="R3347">
        <v>677</v>
      </c>
      <c r="S3347" s="4">
        <v>8.8000000000000007</v>
      </c>
      <c r="T3347" t="s">
        <v>136</v>
      </c>
    </row>
    <row r="3348" spans="1:20" x14ac:dyDescent="0.35">
      <c r="A3348" t="s">
        <v>6750</v>
      </c>
      <c r="B3348" s="5" t="s">
        <v>73</v>
      </c>
      <c r="C3348" s="6">
        <v>242187</v>
      </c>
      <c r="D3348" t="s">
        <v>65</v>
      </c>
      <c r="E3348">
        <v>314843</v>
      </c>
      <c r="F3348" s="5" t="s">
        <v>23</v>
      </c>
      <c r="G3348" s="5" t="s">
        <v>51</v>
      </c>
      <c r="H3348" s="5" t="s">
        <v>67</v>
      </c>
      <c r="I3348" t="s">
        <v>44</v>
      </c>
      <c r="J3348" t="s">
        <v>126</v>
      </c>
      <c r="K3348">
        <v>100</v>
      </c>
      <c r="L3348" s="5" t="s">
        <v>6751</v>
      </c>
      <c r="M3348" s="5" t="s">
        <v>37</v>
      </c>
      <c r="N3348">
        <v>10</v>
      </c>
      <c r="O3348" t="s">
        <v>112</v>
      </c>
      <c r="P3348" s="1">
        <v>45727</v>
      </c>
      <c r="Q3348" s="1">
        <v>45759</v>
      </c>
      <c r="R3348">
        <v>2106</v>
      </c>
      <c r="S3348" s="4">
        <v>5.2</v>
      </c>
      <c r="T3348" t="s">
        <v>108</v>
      </c>
    </row>
    <row r="3349" spans="1:20" x14ac:dyDescent="0.35">
      <c r="A3349" t="s">
        <v>6752</v>
      </c>
      <c r="B3349" s="5" t="s">
        <v>32</v>
      </c>
      <c r="C3349" s="6">
        <v>140261</v>
      </c>
      <c r="D3349" t="s">
        <v>22</v>
      </c>
      <c r="E3349">
        <v>140261</v>
      </c>
      <c r="F3349" s="5" t="s">
        <v>66</v>
      </c>
      <c r="G3349" s="5" t="s">
        <v>51</v>
      </c>
      <c r="H3349" s="5" t="s">
        <v>68</v>
      </c>
      <c r="I3349" t="s">
        <v>26</v>
      </c>
      <c r="J3349" t="s">
        <v>68</v>
      </c>
      <c r="K3349">
        <v>100</v>
      </c>
      <c r="L3349" s="5" t="s">
        <v>6753</v>
      </c>
      <c r="M3349" s="5" t="s">
        <v>37</v>
      </c>
      <c r="N3349">
        <v>6</v>
      </c>
      <c r="O3349" t="s">
        <v>172</v>
      </c>
      <c r="P3349" s="1">
        <v>45537</v>
      </c>
      <c r="Q3349" s="1">
        <v>45592</v>
      </c>
      <c r="R3349">
        <v>640</v>
      </c>
      <c r="S3349" s="4">
        <v>8.4</v>
      </c>
      <c r="T3349" t="s">
        <v>63</v>
      </c>
    </row>
    <row r="3350" spans="1:20" x14ac:dyDescent="0.35">
      <c r="A3350" t="s">
        <v>6754</v>
      </c>
      <c r="B3350" s="5" t="s">
        <v>40</v>
      </c>
      <c r="C3350" s="6">
        <v>92105</v>
      </c>
      <c r="D3350" t="s">
        <v>22</v>
      </c>
      <c r="E3350">
        <v>92105</v>
      </c>
      <c r="F3350" s="5" t="s">
        <v>50</v>
      </c>
      <c r="G3350" s="5" t="s">
        <v>59</v>
      </c>
      <c r="H3350" s="5" t="s">
        <v>52</v>
      </c>
      <c r="I3350" t="s">
        <v>44</v>
      </c>
      <c r="J3350" t="s">
        <v>151</v>
      </c>
      <c r="K3350">
        <v>50</v>
      </c>
      <c r="L3350" s="5" t="s">
        <v>6755</v>
      </c>
      <c r="M3350" s="5" t="s">
        <v>54</v>
      </c>
      <c r="N3350">
        <v>4</v>
      </c>
      <c r="O3350" t="s">
        <v>29</v>
      </c>
      <c r="P3350" s="1">
        <v>45644</v>
      </c>
      <c r="Q3350" s="1">
        <v>45705</v>
      </c>
      <c r="R3350">
        <v>1207</v>
      </c>
      <c r="S3350" s="4">
        <v>9</v>
      </c>
      <c r="T3350" t="s">
        <v>277</v>
      </c>
    </row>
    <row r="3351" spans="1:20" x14ac:dyDescent="0.35">
      <c r="A3351" t="s">
        <v>6756</v>
      </c>
      <c r="B3351" s="5" t="s">
        <v>28802</v>
      </c>
      <c r="C3351" s="6">
        <v>123667</v>
      </c>
      <c r="D3351" t="s">
        <v>22</v>
      </c>
      <c r="E3351">
        <v>123667</v>
      </c>
      <c r="F3351" s="5" t="s">
        <v>66</v>
      </c>
      <c r="G3351" s="5" t="s">
        <v>24</v>
      </c>
      <c r="H3351" s="5" t="s">
        <v>129</v>
      </c>
      <c r="I3351" t="s">
        <v>26</v>
      </c>
      <c r="J3351" t="s">
        <v>157</v>
      </c>
      <c r="K3351">
        <v>50</v>
      </c>
      <c r="L3351" s="5" t="s">
        <v>6757</v>
      </c>
      <c r="M3351" s="5" t="s">
        <v>54</v>
      </c>
      <c r="N3351">
        <v>6</v>
      </c>
      <c r="O3351" t="s">
        <v>135</v>
      </c>
      <c r="P3351" s="1">
        <v>45433</v>
      </c>
      <c r="Q3351" s="1">
        <v>45456</v>
      </c>
      <c r="R3351">
        <v>1651</v>
      </c>
      <c r="S3351" s="4">
        <v>9.9</v>
      </c>
      <c r="T3351" t="s">
        <v>103</v>
      </c>
    </row>
    <row r="3352" spans="1:20" x14ac:dyDescent="0.35">
      <c r="A3352" t="s">
        <v>6758</v>
      </c>
      <c r="B3352" s="5" t="s">
        <v>91</v>
      </c>
      <c r="C3352" s="6">
        <v>93495</v>
      </c>
      <c r="D3352" t="s">
        <v>22</v>
      </c>
      <c r="E3352">
        <v>93495</v>
      </c>
      <c r="F3352" s="5" t="s">
        <v>50</v>
      </c>
      <c r="G3352" s="5" t="s">
        <v>24</v>
      </c>
      <c r="H3352" s="5" t="s">
        <v>101</v>
      </c>
      <c r="I3352" t="s">
        <v>44</v>
      </c>
      <c r="J3352" t="s">
        <v>101</v>
      </c>
      <c r="K3352">
        <v>0</v>
      </c>
      <c r="L3352" s="5" t="s">
        <v>6759</v>
      </c>
      <c r="M3352" s="5" t="s">
        <v>37</v>
      </c>
      <c r="N3352">
        <v>3</v>
      </c>
      <c r="O3352" t="s">
        <v>107</v>
      </c>
      <c r="P3352" s="1">
        <v>45610</v>
      </c>
      <c r="Q3352" s="1">
        <v>45675</v>
      </c>
      <c r="R3352">
        <v>1663</v>
      </c>
      <c r="S3352" s="4">
        <v>6.5</v>
      </c>
      <c r="T3352" t="s">
        <v>277</v>
      </c>
    </row>
    <row r="3353" spans="1:20" x14ac:dyDescent="0.35">
      <c r="A3353" t="s">
        <v>6760</v>
      </c>
      <c r="B3353" s="5" t="s">
        <v>28802</v>
      </c>
      <c r="C3353" s="6">
        <v>164403</v>
      </c>
      <c r="D3353" t="s">
        <v>81</v>
      </c>
      <c r="E3353">
        <v>221944</v>
      </c>
      <c r="F3353" s="5" t="s">
        <v>23</v>
      </c>
      <c r="G3353" s="5" t="s">
        <v>59</v>
      </c>
      <c r="H3353" s="5" t="s">
        <v>82</v>
      </c>
      <c r="I3353" t="s">
        <v>35</v>
      </c>
      <c r="J3353" t="s">
        <v>82</v>
      </c>
      <c r="K3353">
        <v>0</v>
      </c>
      <c r="L3353" s="5" t="s">
        <v>6761</v>
      </c>
      <c r="M3353" s="5" t="s">
        <v>37</v>
      </c>
      <c r="N3353">
        <v>14</v>
      </c>
      <c r="O3353" t="s">
        <v>88</v>
      </c>
      <c r="P3353" s="1">
        <v>45683</v>
      </c>
      <c r="Q3353" s="1">
        <v>45742</v>
      </c>
      <c r="R3353">
        <v>1244</v>
      </c>
      <c r="S3353" s="4">
        <v>6.3</v>
      </c>
      <c r="T3353" t="s">
        <v>79</v>
      </c>
    </row>
    <row r="3354" spans="1:20" x14ac:dyDescent="0.35">
      <c r="A3354" t="s">
        <v>6762</v>
      </c>
      <c r="B3354" s="5" t="s">
        <v>100</v>
      </c>
      <c r="C3354" s="6">
        <v>161726</v>
      </c>
      <c r="D3354" t="s">
        <v>92</v>
      </c>
      <c r="E3354">
        <v>121295</v>
      </c>
      <c r="F3354" s="5" t="s">
        <v>66</v>
      </c>
      <c r="G3354" s="5" t="s">
        <v>24</v>
      </c>
      <c r="H3354" s="5" t="s">
        <v>93</v>
      </c>
      <c r="I3354" t="s">
        <v>26</v>
      </c>
      <c r="J3354" t="s">
        <v>410</v>
      </c>
      <c r="K3354">
        <v>50</v>
      </c>
      <c r="L3354" s="5" t="s">
        <v>6763</v>
      </c>
      <c r="M3354" s="5" t="s">
        <v>37</v>
      </c>
      <c r="N3354">
        <v>8</v>
      </c>
      <c r="O3354" t="s">
        <v>172</v>
      </c>
      <c r="P3354" s="1">
        <v>45719</v>
      </c>
      <c r="Q3354" s="1">
        <v>45742</v>
      </c>
      <c r="R3354">
        <v>1141</v>
      </c>
      <c r="S3354" s="4">
        <v>8.1</v>
      </c>
      <c r="T3354" t="s">
        <v>63</v>
      </c>
    </row>
    <row r="3355" spans="1:20" x14ac:dyDescent="0.35">
      <c r="A3355" t="s">
        <v>6764</v>
      </c>
      <c r="B3355" s="5" t="s">
        <v>40</v>
      </c>
      <c r="C3355" s="6">
        <v>65395</v>
      </c>
      <c r="D3355" t="s">
        <v>81</v>
      </c>
      <c r="E3355">
        <v>88283</v>
      </c>
      <c r="F3355" s="5" t="s">
        <v>58</v>
      </c>
      <c r="G3355" s="5" t="s">
        <v>42</v>
      </c>
      <c r="H3355" s="5" t="s">
        <v>82</v>
      </c>
      <c r="I3355" t="s">
        <v>44</v>
      </c>
      <c r="J3355" t="s">
        <v>82</v>
      </c>
      <c r="K3355">
        <v>100</v>
      </c>
      <c r="L3355" s="5" t="s">
        <v>6765</v>
      </c>
      <c r="M3355" s="5" t="s">
        <v>37</v>
      </c>
      <c r="N3355">
        <v>0</v>
      </c>
      <c r="O3355" t="s">
        <v>29</v>
      </c>
      <c r="P3355" s="1">
        <v>45700</v>
      </c>
      <c r="Q3355" s="1">
        <v>45767</v>
      </c>
      <c r="R3355">
        <v>2277</v>
      </c>
      <c r="S3355" s="4">
        <v>5.7</v>
      </c>
      <c r="T3355" t="s">
        <v>95</v>
      </c>
    </row>
    <row r="3356" spans="1:20" x14ac:dyDescent="0.35">
      <c r="A3356" t="s">
        <v>6766</v>
      </c>
      <c r="B3356" s="5" t="s">
        <v>28802</v>
      </c>
      <c r="C3356" s="6">
        <v>163112</v>
      </c>
      <c r="D3356" t="s">
        <v>22</v>
      </c>
      <c r="E3356">
        <v>163112</v>
      </c>
      <c r="F3356" s="5" t="s">
        <v>66</v>
      </c>
      <c r="G3356" s="5" t="s">
        <v>24</v>
      </c>
      <c r="H3356" s="5" t="s">
        <v>52</v>
      </c>
      <c r="I3356" t="s">
        <v>35</v>
      </c>
      <c r="J3356" t="s">
        <v>52</v>
      </c>
      <c r="K3356">
        <v>50</v>
      </c>
      <c r="L3356" s="5" t="s">
        <v>6767</v>
      </c>
      <c r="M3356" s="5" t="s">
        <v>54</v>
      </c>
      <c r="N3356">
        <v>8</v>
      </c>
      <c r="O3356" t="s">
        <v>107</v>
      </c>
      <c r="P3356" s="1">
        <v>45451</v>
      </c>
      <c r="Q3356" s="1">
        <v>45506</v>
      </c>
      <c r="R3356">
        <v>1351</v>
      </c>
      <c r="S3356" s="4">
        <v>5.6</v>
      </c>
      <c r="T3356" t="s">
        <v>108</v>
      </c>
    </row>
    <row r="3357" spans="1:20" x14ac:dyDescent="0.35">
      <c r="A3357" t="s">
        <v>6768</v>
      </c>
      <c r="B3357" s="5" t="s">
        <v>217</v>
      </c>
      <c r="C3357" s="6">
        <v>120372</v>
      </c>
      <c r="D3357" t="s">
        <v>22</v>
      </c>
      <c r="E3357">
        <v>120372</v>
      </c>
      <c r="F3357" s="5" t="s">
        <v>66</v>
      </c>
      <c r="G3357" s="5" t="s">
        <v>24</v>
      </c>
      <c r="H3357" s="5" t="s">
        <v>25</v>
      </c>
      <c r="I3357" t="s">
        <v>44</v>
      </c>
      <c r="J3357" t="s">
        <v>25</v>
      </c>
      <c r="K3357">
        <v>0</v>
      </c>
      <c r="L3357" s="5" t="s">
        <v>6769</v>
      </c>
      <c r="M3357" s="5" t="s">
        <v>28</v>
      </c>
      <c r="N3357">
        <v>7</v>
      </c>
      <c r="O3357" t="s">
        <v>141</v>
      </c>
      <c r="P3357" s="1">
        <v>45653</v>
      </c>
      <c r="Q3357" s="1">
        <v>45723</v>
      </c>
      <c r="R3357">
        <v>1014</v>
      </c>
      <c r="S3357" s="4">
        <v>5.0999999999999996</v>
      </c>
      <c r="T3357" t="s">
        <v>210</v>
      </c>
    </row>
    <row r="3358" spans="1:20" x14ac:dyDescent="0.35">
      <c r="A3358" t="s">
        <v>6770</v>
      </c>
      <c r="B3358" s="5" t="s">
        <v>73</v>
      </c>
      <c r="C3358" s="6">
        <v>80130</v>
      </c>
      <c r="D3358" t="s">
        <v>22</v>
      </c>
      <c r="E3358">
        <v>80130</v>
      </c>
      <c r="F3358" s="5" t="s">
        <v>58</v>
      </c>
      <c r="G3358" s="5" t="s">
        <v>59</v>
      </c>
      <c r="H3358" s="5" t="s">
        <v>97</v>
      </c>
      <c r="I3358" t="s">
        <v>35</v>
      </c>
      <c r="J3358" t="s">
        <v>97</v>
      </c>
      <c r="K3358">
        <v>100</v>
      </c>
      <c r="L3358" s="5" t="s">
        <v>6771</v>
      </c>
      <c r="M3358" s="5" t="s">
        <v>28</v>
      </c>
      <c r="N3358">
        <v>1</v>
      </c>
      <c r="O3358" t="s">
        <v>78</v>
      </c>
      <c r="P3358" s="1">
        <v>45653</v>
      </c>
      <c r="Q3358" s="1">
        <v>45716</v>
      </c>
      <c r="R3358">
        <v>2374</v>
      </c>
      <c r="S3358" s="4">
        <v>7.3</v>
      </c>
      <c r="T3358" t="s">
        <v>63</v>
      </c>
    </row>
    <row r="3359" spans="1:20" x14ac:dyDescent="0.35">
      <c r="A3359" t="s">
        <v>6772</v>
      </c>
      <c r="B3359" s="5" t="s">
        <v>100</v>
      </c>
      <c r="C3359" s="6">
        <v>69483</v>
      </c>
      <c r="D3359" t="s">
        <v>22</v>
      </c>
      <c r="E3359">
        <v>69483</v>
      </c>
      <c r="F3359" s="5" t="s">
        <v>66</v>
      </c>
      <c r="G3359" s="5" t="s">
        <v>42</v>
      </c>
      <c r="H3359" s="5" t="s">
        <v>157</v>
      </c>
      <c r="I3359" t="s">
        <v>35</v>
      </c>
      <c r="J3359" t="s">
        <v>157</v>
      </c>
      <c r="K3359">
        <v>50</v>
      </c>
      <c r="L3359" s="5" t="s">
        <v>6773</v>
      </c>
      <c r="M3359" s="5" t="s">
        <v>70</v>
      </c>
      <c r="N3359">
        <v>6</v>
      </c>
      <c r="O3359" t="s">
        <v>71</v>
      </c>
      <c r="P3359" s="1">
        <v>45499</v>
      </c>
      <c r="Q3359" s="1">
        <v>45523</v>
      </c>
      <c r="R3359">
        <v>733</v>
      </c>
      <c r="S3359" s="4">
        <v>6.5</v>
      </c>
      <c r="T3359" t="s">
        <v>277</v>
      </c>
    </row>
    <row r="3360" spans="1:20" x14ac:dyDescent="0.35">
      <c r="A3360" t="s">
        <v>6774</v>
      </c>
      <c r="B3360" s="5" t="s">
        <v>162</v>
      </c>
      <c r="C3360" s="6">
        <v>275292</v>
      </c>
      <c r="D3360" t="s">
        <v>22</v>
      </c>
      <c r="E3360">
        <v>275292</v>
      </c>
      <c r="F3360" s="5" t="s">
        <v>23</v>
      </c>
      <c r="G3360" s="5" t="s">
        <v>51</v>
      </c>
      <c r="H3360" s="5" t="s">
        <v>97</v>
      </c>
      <c r="I3360" t="s">
        <v>26</v>
      </c>
      <c r="J3360" t="s">
        <v>97</v>
      </c>
      <c r="K3360">
        <v>50</v>
      </c>
      <c r="L3360" s="5" t="s">
        <v>6775</v>
      </c>
      <c r="M3360" s="5" t="s">
        <v>70</v>
      </c>
      <c r="N3360">
        <v>16</v>
      </c>
      <c r="O3360" t="s">
        <v>88</v>
      </c>
      <c r="P3360" s="1">
        <v>45363</v>
      </c>
      <c r="Q3360" s="1">
        <v>45379</v>
      </c>
      <c r="R3360">
        <v>572</v>
      </c>
      <c r="S3360" s="4">
        <v>9.9</v>
      </c>
      <c r="T3360" t="s">
        <v>103</v>
      </c>
    </row>
    <row r="3361" spans="1:20" x14ac:dyDescent="0.35">
      <c r="A3361" t="s">
        <v>6776</v>
      </c>
      <c r="B3361" s="5" t="s">
        <v>174</v>
      </c>
      <c r="C3361" s="6">
        <v>90173</v>
      </c>
      <c r="D3361" t="s">
        <v>41</v>
      </c>
      <c r="E3361">
        <v>76647</v>
      </c>
      <c r="F3361" s="5" t="s">
        <v>50</v>
      </c>
      <c r="G3361" s="5" t="s">
        <v>42</v>
      </c>
      <c r="H3361" s="5" t="s">
        <v>43</v>
      </c>
      <c r="I3361" t="s">
        <v>35</v>
      </c>
      <c r="J3361" t="s">
        <v>43</v>
      </c>
      <c r="K3361">
        <v>50</v>
      </c>
      <c r="L3361" s="5" t="s">
        <v>6777</v>
      </c>
      <c r="M3361" s="5" t="s">
        <v>37</v>
      </c>
      <c r="N3361">
        <v>4</v>
      </c>
      <c r="O3361" t="s">
        <v>71</v>
      </c>
      <c r="P3361" s="1">
        <v>45621</v>
      </c>
      <c r="Q3361" s="1">
        <v>45686</v>
      </c>
      <c r="R3361">
        <v>1158</v>
      </c>
      <c r="S3361" s="4">
        <v>7.8</v>
      </c>
      <c r="T3361" t="s">
        <v>47</v>
      </c>
    </row>
    <row r="3362" spans="1:20" x14ac:dyDescent="0.35">
      <c r="A3362" t="s">
        <v>6778</v>
      </c>
      <c r="B3362" s="5" t="s">
        <v>73</v>
      </c>
      <c r="C3362" s="6">
        <v>115690</v>
      </c>
      <c r="D3362" t="s">
        <v>33</v>
      </c>
      <c r="E3362">
        <v>12725900</v>
      </c>
      <c r="F3362" s="5" t="s">
        <v>50</v>
      </c>
      <c r="G3362" s="5" t="s">
        <v>42</v>
      </c>
      <c r="H3362" s="5" t="s">
        <v>34</v>
      </c>
      <c r="I3362" t="s">
        <v>35</v>
      </c>
      <c r="J3362" t="s">
        <v>1449</v>
      </c>
      <c r="K3362">
        <v>100</v>
      </c>
      <c r="L3362" s="5" t="s">
        <v>6779</v>
      </c>
      <c r="M3362" s="5" t="s">
        <v>70</v>
      </c>
      <c r="N3362">
        <v>3</v>
      </c>
      <c r="O3362" t="s">
        <v>46</v>
      </c>
      <c r="P3362" s="1">
        <v>45621</v>
      </c>
      <c r="Q3362" s="1">
        <v>45693</v>
      </c>
      <c r="R3362">
        <v>2463</v>
      </c>
      <c r="S3362" s="4">
        <v>9.8000000000000007</v>
      </c>
      <c r="T3362" t="s">
        <v>136</v>
      </c>
    </row>
    <row r="3363" spans="1:20" x14ac:dyDescent="0.35">
      <c r="A3363" t="s">
        <v>6780</v>
      </c>
      <c r="B3363" s="5" t="s">
        <v>91</v>
      </c>
      <c r="C3363" s="6">
        <v>52110</v>
      </c>
      <c r="D3363" t="s">
        <v>22</v>
      </c>
      <c r="E3363">
        <v>52110</v>
      </c>
      <c r="F3363" s="5" t="s">
        <v>58</v>
      </c>
      <c r="G3363" s="5" t="s">
        <v>42</v>
      </c>
      <c r="H3363" s="5" t="s">
        <v>25</v>
      </c>
      <c r="I3363" t="s">
        <v>26</v>
      </c>
      <c r="J3363" t="s">
        <v>192</v>
      </c>
      <c r="K3363">
        <v>100</v>
      </c>
      <c r="L3363" s="5" t="s">
        <v>6781</v>
      </c>
      <c r="M3363" s="5" t="s">
        <v>28</v>
      </c>
      <c r="N3363">
        <v>0</v>
      </c>
      <c r="O3363" t="s">
        <v>135</v>
      </c>
      <c r="P3363" s="1">
        <v>45444</v>
      </c>
      <c r="Q3363" s="1">
        <v>45511</v>
      </c>
      <c r="R3363">
        <v>838</v>
      </c>
      <c r="S3363" s="4">
        <v>5.6</v>
      </c>
      <c r="T3363" t="s">
        <v>38</v>
      </c>
    </row>
    <row r="3364" spans="1:20" x14ac:dyDescent="0.35">
      <c r="A3364" t="s">
        <v>6782</v>
      </c>
      <c r="B3364" s="5" t="s">
        <v>100</v>
      </c>
      <c r="C3364" s="6">
        <v>163804</v>
      </c>
      <c r="D3364" t="s">
        <v>22</v>
      </c>
      <c r="E3364">
        <v>163804</v>
      </c>
      <c r="F3364" s="5" t="s">
        <v>66</v>
      </c>
      <c r="G3364" s="5" t="s">
        <v>42</v>
      </c>
      <c r="H3364" s="5" t="s">
        <v>68</v>
      </c>
      <c r="I3364" t="s">
        <v>26</v>
      </c>
      <c r="J3364" t="s">
        <v>313</v>
      </c>
      <c r="K3364">
        <v>100</v>
      </c>
      <c r="L3364" s="5" t="s">
        <v>6783</v>
      </c>
      <c r="M3364" s="5" t="s">
        <v>54</v>
      </c>
      <c r="N3364">
        <v>7</v>
      </c>
      <c r="O3364" t="s">
        <v>135</v>
      </c>
      <c r="P3364" s="1">
        <v>45406</v>
      </c>
      <c r="Q3364" s="1">
        <v>45468</v>
      </c>
      <c r="R3364">
        <v>2440</v>
      </c>
      <c r="S3364" s="4">
        <v>8.9</v>
      </c>
      <c r="T3364" t="s">
        <v>79</v>
      </c>
    </row>
    <row r="3365" spans="1:20" x14ac:dyDescent="0.35">
      <c r="A3365" t="s">
        <v>6784</v>
      </c>
      <c r="B3365" s="5" t="s">
        <v>28800</v>
      </c>
      <c r="C3365" s="6">
        <v>173688</v>
      </c>
      <c r="D3365" t="s">
        <v>41</v>
      </c>
      <c r="E3365">
        <v>147635</v>
      </c>
      <c r="F3365" s="5" t="s">
        <v>66</v>
      </c>
      <c r="G3365" s="5" t="s">
        <v>24</v>
      </c>
      <c r="H3365" s="5" t="s">
        <v>126</v>
      </c>
      <c r="I3365" t="s">
        <v>35</v>
      </c>
      <c r="J3365" t="s">
        <v>126</v>
      </c>
      <c r="K3365">
        <v>100</v>
      </c>
      <c r="L3365" s="5" t="s">
        <v>6785</v>
      </c>
      <c r="M3365" s="5" t="s">
        <v>28</v>
      </c>
      <c r="N3365">
        <v>6</v>
      </c>
      <c r="O3365" t="s">
        <v>147</v>
      </c>
      <c r="P3365" s="1">
        <v>45540</v>
      </c>
      <c r="Q3365" s="1">
        <v>45573</v>
      </c>
      <c r="R3365">
        <v>2247</v>
      </c>
      <c r="S3365" s="4">
        <v>8.1999999999999993</v>
      </c>
      <c r="T3365" t="s">
        <v>108</v>
      </c>
    </row>
    <row r="3366" spans="1:20" x14ac:dyDescent="0.35">
      <c r="A3366" t="s">
        <v>6786</v>
      </c>
      <c r="B3366" s="5" t="s">
        <v>28800</v>
      </c>
      <c r="C3366" s="6">
        <v>244135</v>
      </c>
      <c r="D3366" t="s">
        <v>81</v>
      </c>
      <c r="E3366">
        <v>329582</v>
      </c>
      <c r="F3366" s="5" t="s">
        <v>23</v>
      </c>
      <c r="G3366" s="5" t="s">
        <v>24</v>
      </c>
      <c r="H3366" s="5" t="s">
        <v>82</v>
      </c>
      <c r="I3366" t="s">
        <v>26</v>
      </c>
      <c r="J3366" t="s">
        <v>82</v>
      </c>
      <c r="K3366">
        <v>100</v>
      </c>
      <c r="L3366" s="5" t="s">
        <v>6787</v>
      </c>
      <c r="M3366" s="5" t="s">
        <v>70</v>
      </c>
      <c r="N3366">
        <v>17</v>
      </c>
      <c r="O3366" t="s">
        <v>46</v>
      </c>
      <c r="P3366" s="1">
        <v>45650</v>
      </c>
      <c r="Q3366" s="1">
        <v>45673</v>
      </c>
      <c r="R3366">
        <v>2027</v>
      </c>
      <c r="S3366" s="4">
        <v>7.7</v>
      </c>
      <c r="T3366" t="s">
        <v>103</v>
      </c>
    </row>
    <row r="3367" spans="1:20" x14ac:dyDescent="0.35">
      <c r="A3367" t="s">
        <v>6788</v>
      </c>
      <c r="B3367" s="5" t="s">
        <v>28802</v>
      </c>
      <c r="C3367" s="6">
        <v>177041</v>
      </c>
      <c r="D3367" t="s">
        <v>22</v>
      </c>
      <c r="E3367">
        <v>177041</v>
      </c>
      <c r="F3367" s="5" t="s">
        <v>23</v>
      </c>
      <c r="G3367" s="5" t="s">
        <v>42</v>
      </c>
      <c r="H3367" s="5" t="s">
        <v>52</v>
      </c>
      <c r="I3367" t="s">
        <v>44</v>
      </c>
      <c r="J3367" t="s">
        <v>313</v>
      </c>
      <c r="K3367">
        <v>100</v>
      </c>
      <c r="L3367" s="5" t="s">
        <v>6789</v>
      </c>
      <c r="M3367" s="5" t="s">
        <v>28</v>
      </c>
      <c r="N3367">
        <v>12</v>
      </c>
      <c r="O3367" t="s">
        <v>29</v>
      </c>
      <c r="P3367" s="1">
        <v>45418</v>
      </c>
      <c r="Q3367" s="1">
        <v>45442</v>
      </c>
      <c r="R3367">
        <v>959</v>
      </c>
      <c r="S3367" s="4">
        <v>7.9</v>
      </c>
      <c r="T3367" t="s">
        <v>136</v>
      </c>
    </row>
    <row r="3368" spans="1:20" x14ac:dyDescent="0.35">
      <c r="A3368" t="s">
        <v>6790</v>
      </c>
      <c r="B3368" s="5" t="s">
        <v>32</v>
      </c>
      <c r="C3368" s="6">
        <v>113070</v>
      </c>
      <c r="D3368" t="s">
        <v>120</v>
      </c>
      <c r="E3368">
        <v>101763</v>
      </c>
      <c r="F3368" s="5" t="s">
        <v>50</v>
      </c>
      <c r="G3368" s="5" t="s">
        <v>51</v>
      </c>
      <c r="H3368" s="5" t="s">
        <v>121</v>
      </c>
      <c r="I3368" t="s">
        <v>26</v>
      </c>
      <c r="J3368" t="s">
        <v>76</v>
      </c>
      <c r="K3368">
        <v>0</v>
      </c>
      <c r="L3368" s="5" t="s">
        <v>6791</v>
      </c>
      <c r="M3368" s="5" t="s">
        <v>54</v>
      </c>
      <c r="N3368">
        <v>4</v>
      </c>
      <c r="O3368" t="s">
        <v>71</v>
      </c>
      <c r="P3368" s="1">
        <v>45545</v>
      </c>
      <c r="Q3368" s="1">
        <v>45611</v>
      </c>
      <c r="R3368">
        <v>1787</v>
      </c>
      <c r="S3368" s="4">
        <v>8.8000000000000007</v>
      </c>
      <c r="T3368" t="s">
        <v>95</v>
      </c>
    </row>
    <row r="3369" spans="1:20" x14ac:dyDescent="0.35">
      <c r="A3369" t="s">
        <v>6792</v>
      </c>
      <c r="B3369" s="5" t="s">
        <v>91</v>
      </c>
      <c r="C3369" s="6">
        <v>34381</v>
      </c>
      <c r="D3369" t="s">
        <v>22</v>
      </c>
      <c r="E3369">
        <v>34381</v>
      </c>
      <c r="F3369" s="5" t="s">
        <v>66</v>
      </c>
      <c r="G3369" s="5" t="s">
        <v>42</v>
      </c>
      <c r="H3369" s="5" t="s">
        <v>116</v>
      </c>
      <c r="I3369" t="s">
        <v>44</v>
      </c>
      <c r="J3369" t="s">
        <v>116</v>
      </c>
      <c r="K3369">
        <v>0</v>
      </c>
      <c r="L3369" s="5" t="s">
        <v>6793</v>
      </c>
      <c r="M3369" s="5" t="s">
        <v>54</v>
      </c>
      <c r="N3369">
        <v>6</v>
      </c>
      <c r="O3369" t="s">
        <v>167</v>
      </c>
      <c r="P3369" s="1">
        <v>45716</v>
      </c>
      <c r="Q3369" s="1">
        <v>45736</v>
      </c>
      <c r="R3369">
        <v>2339</v>
      </c>
      <c r="S3369" s="4">
        <v>5.2</v>
      </c>
      <c r="T3369" t="s">
        <v>103</v>
      </c>
    </row>
    <row r="3370" spans="1:20" x14ac:dyDescent="0.35">
      <c r="A3370" t="s">
        <v>6794</v>
      </c>
      <c r="B3370" s="5" t="s">
        <v>28802</v>
      </c>
      <c r="C3370" s="6">
        <v>102804</v>
      </c>
      <c r="D3370" t="s">
        <v>22</v>
      </c>
      <c r="E3370">
        <v>102804</v>
      </c>
      <c r="F3370" s="5" t="s">
        <v>23</v>
      </c>
      <c r="G3370" s="5" t="s">
        <v>51</v>
      </c>
      <c r="H3370" s="5" t="s">
        <v>157</v>
      </c>
      <c r="I3370" t="s">
        <v>26</v>
      </c>
      <c r="J3370" t="s">
        <v>157</v>
      </c>
      <c r="K3370">
        <v>100</v>
      </c>
      <c r="L3370" s="5" t="s">
        <v>6795</v>
      </c>
      <c r="M3370" s="5" t="s">
        <v>54</v>
      </c>
      <c r="N3370">
        <v>11</v>
      </c>
      <c r="O3370" t="s">
        <v>88</v>
      </c>
      <c r="P3370" s="1">
        <v>45552</v>
      </c>
      <c r="Q3370" s="1">
        <v>45611</v>
      </c>
      <c r="R3370">
        <v>1482</v>
      </c>
      <c r="S3370" s="4">
        <v>5.7</v>
      </c>
      <c r="T3370" t="s">
        <v>30</v>
      </c>
    </row>
    <row r="3371" spans="1:20" x14ac:dyDescent="0.35">
      <c r="A3371" t="s">
        <v>6796</v>
      </c>
      <c r="B3371" s="5" t="s">
        <v>28802</v>
      </c>
      <c r="C3371" s="6">
        <v>124994</v>
      </c>
      <c r="D3371" t="s">
        <v>41</v>
      </c>
      <c r="E3371">
        <v>106245</v>
      </c>
      <c r="F3371" s="5" t="s">
        <v>66</v>
      </c>
      <c r="G3371" s="5" t="s">
        <v>42</v>
      </c>
      <c r="H3371" s="5" t="s">
        <v>126</v>
      </c>
      <c r="I3371" t="s">
        <v>35</v>
      </c>
      <c r="J3371" t="s">
        <v>915</v>
      </c>
      <c r="K3371">
        <v>50</v>
      </c>
      <c r="L3371" s="5" t="s">
        <v>6797</v>
      </c>
      <c r="M3371" s="5" t="s">
        <v>28</v>
      </c>
      <c r="N3371">
        <v>9</v>
      </c>
      <c r="O3371" t="s">
        <v>172</v>
      </c>
      <c r="P3371" s="1">
        <v>45362</v>
      </c>
      <c r="Q3371" s="1">
        <v>45429</v>
      </c>
      <c r="R3371">
        <v>867</v>
      </c>
      <c r="S3371" s="4">
        <v>7.6</v>
      </c>
      <c r="T3371" t="s">
        <v>136</v>
      </c>
    </row>
    <row r="3372" spans="1:20" x14ac:dyDescent="0.35">
      <c r="A3372" t="s">
        <v>6798</v>
      </c>
      <c r="B3372" s="5" t="s">
        <v>179</v>
      </c>
      <c r="C3372" s="6">
        <v>48674</v>
      </c>
      <c r="D3372" t="s">
        <v>22</v>
      </c>
      <c r="E3372">
        <v>48674</v>
      </c>
      <c r="F3372" s="5" t="s">
        <v>66</v>
      </c>
      <c r="G3372" s="5" t="s">
        <v>59</v>
      </c>
      <c r="H3372" s="5" t="s">
        <v>116</v>
      </c>
      <c r="I3372" t="s">
        <v>26</v>
      </c>
      <c r="J3372" t="s">
        <v>915</v>
      </c>
      <c r="K3372">
        <v>100</v>
      </c>
      <c r="L3372" s="5" t="s">
        <v>6799</v>
      </c>
      <c r="M3372" s="5" t="s">
        <v>28</v>
      </c>
      <c r="N3372">
        <v>9</v>
      </c>
      <c r="O3372" t="s">
        <v>71</v>
      </c>
      <c r="P3372" s="1">
        <v>45702</v>
      </c>
      <c r="Q3372" s="1">
        <v>45723</v>
      </c>
      <c r="R3372">
        <v>2390</v>
      </c>
      <c r="S3372" s="4">
        <v>8.8000000000000007</v>
      </c>
      <c r="T3372" t="s">
        <v>89</v>
      </c>
    </row>
    <row r="3373" spans="1:20" x14ac:dyDescent="0.35">
      <c r="A3373" t="s">
        <v>6800</v>
      </c>
      <c r="B3373" s="5" t="s">
        <v>179</v>
      </c>
      <c r="C3373" s="6">
        <v>83060</v>
      </c>
      <c r="D3373" t="s">
        <v>92</v>
      </c>
      <c r="E3373">
        <v>62295</v>
      </c>
      <c r="F3373" s="5" t="s">
        <v>58</v>
      </c>
      <c r="G3373" s="5" t="s">
        <v>59</v>
      </c>
      <c r="H3373" s="5" t="s">
        <v>93</v>
      </c>
      <c r="I3373" t="s">
        <v>26</v>
      </c>
      <c r="J3373" t="s">
        <v>93</v>
      </c>
      <c r="K3373">
        <v>50</v>
      </c>
      <c r="L3373" s="5" t="s">
        <v>6801</v>
      </c>
      <c r="M3373" s="5" t="s">
        <v>28</v>
      </c>
      <c r="N3373">
        <v>0</v>
      </c>
      <c r="O3373" t="s">
        <v>172</v>
      </c>
      <c r="P3373" s="1">
        <v>45755</v>
      </c>
      <c r="Q3373" s="1">
        <v>45773</v>
      </c>
      <c r="R3373">
        <v>920</v>
      </c>
      <c r="S3373" s="4">
        <v>5.2</v>
      </c>
      <c r="T3373" t="s">
        <v>243</v>
      </c>
    </row>
    <row r="3374" spans="1:20" x14ac:dyDescent="0.35">
      <c r="A3374" t="s">
        <v>6802</v>
      </c>
      <c r="B3374" s="5" t="s">
        <v>49</v>
      </c>
      <c r="C3374" s="6">
        <v>116877</v>
      </c>
      <c r="D3374" t="s">
        <v>65</v>
      </c>
      <c r="E3374">
        <v>151940</v>
      </c>
      <c r="F3374" s="5" t="s">
        <v>50</v>
      </c>
      <c r="G3374" s="5" t="s">
        <v>24</v>
      </c>
      <c r="H3374" s="5" t="s">
        <v>67</v>
      </c>
      <c r="I3374" t="s">
        <v>35</v>
      </c>
      <c r="J3374" t="s">
        <v>67</v>
      </c>
      <c r="K3374">
        <v>0</v>
      </c>
      <c r="L3374" s="5" t="s">
        <v>6803</v>
      </c>
      <c r="M3374" s="5" t="s">
        <v>70</v>
      </c>
      <c r="N3374">
        <v>2</v>
      </c>
      <c r="O3374" t="s">
        <v>112</v>
      </c>
      <c r="P3374" s="1">
        <v>45648</v>
      </c>
      <c r="Q3374" s="1">
        <v>45709</v>
      </c>
      <c r="R3374">
        <v>1090</v>
      </c>
      <c r="S3374" s="4">
        <v>9.4</v>
      </c>
      <c r="T3374" t="s">
        <v>79</v>
      </c>
    </row>
    <row r="3375" spans="1:20" x14ac:dyDescent="0.35">
      <c r="A3375" t="s">
        <v>6804</v>
      </c>
      <c r="B3375" s="5" t="s">
        <v>73</v>
      </c>
      <c r="C3375" s="6">
        <v>49966</v>
      </c>
      <c r="D3375" t="s">
        <v>22</v>
      </c>
      <c r="E3375">
        <v>49966</v>
      </c>
      <c r="F3375" s="5" t="s">
        <v>66</v>
      </c>
      <c r="G3375" s="5" t="s">
        <v>42</v>
      </c>
      <c r="H3375" s="5" t="s">
        <v>116</v>
      </c>
      <c r="I3375" t="s">
        <v>26</v>
      </c>
      <c r="J3375" t="s">
        <v>116</v>
      </c>
      <c r="K3375">
        <v>100</v>
      </c>
      <c r="L3375" s="5" t="s">
        <v>6805</v>
      </c>
      <c r="M3375" s="5" t="s">
        <v>28</v>
      </c>
      <c r="N3375">
        <v>5</v>
      </c>
      <c r="O3375" t="s">
        <v>85</v>
      </c>
      <c r="P3375" s="1">
        <v>45588</v>
      </c>
      <c r="Q3375" s="1">
        <v>45629</v>
      </c>
      <c r="R3375">
        <v>2239</v>
      </c>
      <c r="S3375" s="4">
        <v>5.7</v>
      </c>
      <c r="T3375" t="s">
        <v>89</v>
      </c>
    </row>
    <row r="3376" spans="1:20" x14ac:dyDescent="0.35">
      <c r="A3376" t="s">
        <v>6806</v>
      </c>
      <c r="B3376" s="5" t="s">
        <v>91</v>
      </c>
      <c r="C3376" s="6">
        <v>109823</v>
      </c>
      <c r="D3376" t="s">
        <v>22</v>
      </c>
      <c r="E3376">
        <v>109823</v>
      </c>
      <c r="F3376" s="5" t="s">
        <v>66</v>
      </c>
      <c r="G3376" s="5" t="s">
        <v>42</v>
      </c>
      <c r="H3376" s="5" t="s">
        <v>129</v>
      </c>
      <c r="I3376" t="s">
        <v>44</v>
      </c>
      <c r="J3376" t="s">
        <v>60</v>
      </c>
      <c r="K3376">
        <v>0</v>
      </c>
      <c r="L3376" s="5" t="s">
        <v>6807</v>
      </c>
      <c r="M3376" s="5" t="s">
        <v>28</v>
      </c>
      <c r="N3376">
        <v>7</v>
      </c>
      <c r="O3376" t="s">
        <v>141</v>
      </c>
      <c r="P3376" s="1">
        <v>45544</v>
      </c>
      <c r="Q3376" s="1">
        <v>45562</v>
      </c>
      <c r="R3376">
        <v>590</v>
      </c>
      <c r="S3376" s="4">
        <v>6.4</v>
      </c>
      <c r="T3376" t="s">
        <v>277</v>
      </c>
    </row>
    <row r="3377" spans="1:20" x14ac:dyDescent="0.35">
      <c r="A3377" t="s">
        <v>6808</v>
      </c>
      <c r="B3377" s="5" t="s">
        <v>49</v>
      </c>
      <c r="C3377" s="6">
        <v>89964</v>
      </c>
      <c r="D3377" t="s">
        <v>41</v>
      </c>
      <c r="E3377">
        <v>76469</v>
      </c>
      <c r="F3377" s="5" t="s">
        <v>50</v>
      </c>
      <c r="G3377" s="5" t="s">
        <v>42</v>
      </c>
      <c r="H3377" s="5" t="s">
        <v>126</v>
      </c>
      <c r="I3377" t="s">
        <v>26</v>
      </c>
      <c r="J3377" t="s">
        <v>768</v>
      </c>
      <c r="K3377">
        <v>100</v>
      </c>
      <c r="L3377" s="5" t="s">
        <v>6809</v>
      </c>
      <c r="M3377" s="5" t="s">
        <v>70</v>
      </c>
      <c r="N3377">
        <v>2</v>
      </c>
      <c r="O3377" t="s">
        <v>135</v>
      </c>
      <c r="P3377" s="1">
        <v>45377</v>
      </c>
      <c r="Q3377" s="1">
        <v>45410</v>
      </c>
      <c r="R3377">
        <v>1914</v>
      </c>
      <c r="S3377" s="4">
        <v>7.8</v>
      </c>
      <c r="T3377" t="s">
        <v>38</v>
      </c>
    </row>
    <row r="3378" spans="1:20" x14ac:dyDescent="0.35">
      <c r="A3378" t="s">
        <v>6810</v>
      </c>
      <c r="B3378" s="5" t="s">
        <v>217</v>
      </c>
      <c r="C3378" s="6">
        <v>99897</v>
      </c>
      <c r="D3378" t="s">
        <v>120</v>
      </c>
      <c r="E3378">
        <v>89907</v>
      </c>
      <c r="F3378" s="5" t="s">
        <v>58</v>
      </c>
      <c r="G3378" s="5" t="s">
        <v>42</v>
      </c>
      <c r="H3378" s="5" t="s">
        <v>121</v>
      </c>
      <c r="I3378" t="s">
        <v>44</v>
      </c>
      <c r="J3378" t="s">
        <v>121</v>
      </c>
      <c r="K3378">
        <v>0</v>
      </c>
      <c r="L3378" s="5" t="s">
        <v>6811</v>
      </c>
      <c r="M3378" s="5" t="s">
        <v>28</v>
      </c>
      <c r="N3378">
        <v>1</v>
      </c>
      <c r="O3378" t="s">
        <v>135</v>
      </c>
      <c r="P3378" s="1">
        <v>45705</v>
      </c>
      <c r="Q3378" s="1">
        <v>45763</v>
      </c>
      <c r="R3378">
        <v>501</v>
      </c>
      <c r="S3378" s="4">
        <v>5.5</v>
      </c>
      <c r="T3378" t="s">
        <v>30</v>
      </c>
    </row>
    <row r="3379" spans="1:20" x14ac:dyDescent="0.35">
      <c r="A3379" t="s">
        <v>6812</v>
      </c>
      <c r="B3379" s="5" t="s">
        <v>28799</v>
      </c>
      <c r="C3379" s="6">
        <v>112037</v>
      </c>
      <c r="D3379" t="s">
        <v>120</v>
      </c>
      <c r="E3379">
        <v>100833</v>
      </c>
      <c r="F3379" s="5" t="s">
        <v>58</v>
      </c>
      <c r="G3379" s="5" t="s">
        <v>59</v>
      </c>
      <c r="H3379" s="5" t="s">
        <v>121</v>
      </c>
      <c r="I3379" t="s">
        <v>26</v>
      </c>
      <c r="J3379" t="s">
        <v>121</v>
      </c>
      <c r="K3379">
        <v>0</v>
      </c>
      <c r="L3379" s="5" t="s">
        <v>6813</v>
      </c>
      <c r="M3379" s="5" t="s">
        <v>28</v>
      </c>
      <c r="N3379">
        <v>1</v>
      </c>
      <c r="O3379" t="s">
        <v>107</v>
      </c>
      <c r="P3379" s="1">
        <v>45335</v>
      </c>
      <c r="Q3379" s="1">
        <v>45386</v>
      </c>
      <c r="R3379">
        <v>1799</v>
      </c>
      <c r="S3379" s="4">
        <v>5.3</v>
      </c>
      <c r="T3379" t="s">
        <v>89</v>
      </c>
    </row>
    <row r="3380" spans="1:20" x14ac:dyDescent="0.35">
      <c r="A3380" t="s">
        <v>6814</v>
      </c>
      <c r="B3380" s="5" t="s">
        <v>57</v>
      </c>
      <c r="C3380" s="6">
        <v>97555</v>
      </c>
      <c r="D3380" t="s">
        <v>22</v>
      </c>
      <c r="E3380">
        <v>97555</v>
      </c>
      <c r="F3380" s="5" t="s">
        <v>50</v>
      </c>
      <c r="G3380" s="5" t="s">
        <v>51</v>
      </c>
      <c r="H3380" s="5" t="s">
        <v>25</v>
      </c>
      <c r="I3380" t="s">
        <v>44</v>
      </c>
      <c r="J3380" t="s">
        <v>129</v>
      </c>
      <c r="K3380">
        <v>0</v>
      </c>
      <c r="L3380" s="5" t="s">
        <v>6815</v>
      </c>
      <c r="M3380" s="5" t="s">
        <v>37</v>
      </c>
      <c r="N3380">
        <v>3</v>
      </c>
      <c r="O3380" t="s">
        <v>131</v>
      </c>
      <c r="P3380" s="1">
        <v>45491</v>
      </c>
      <c r="Q3380" s="1">
        <v>45509</v>
      </c>
      <c r="R3380">
        <v>1520</v>
      </c>
      <c r="S3380" s="4">
        <v>9.6999999999999993</v>
      </c>
      <c r="T3380" t="s">
        <v>108</v>
      </c>
    </row>
    <row r="3381" spans="1:20" x14ac:dyDescent="0.35">
      <c r="A3381" t="s">
        <v>6816</v>
      </c>
      <c r="B3381" s="5" t="s">
        <v>100</v>
      </c>
      <c r="C3381" s="6">
        <v>51067</v>
      </c>
      <c r="D3381" t="s">
        <v>22</v>
      </c>
      <c r="E3381">
        <v>51067</v>
      </c>
      <c r="F3381" s="5" t="s">
        <v>50</v>
      </c>
      <c r="G3381" s="5" t="s">
        <v>59</v>
      </c>
      <c r="H3381" s="5" t="s">
        <v>157</v>
      </c>
      <c r="I3381" t="s">
        <v>35</v>
      </c>
      <c r="J3381" t="s">
        <v>157</v>
      </c>
      <c r="K3381">
        <v>0</v>
      </c>
      <c r="L3381" s="5" t="s">
        <v>6817</v>
      </c>
      <c r="M3381" s="5" t="s">
        <v>37</v>
      </c>
      <c r="N3381">
        <v>2</v>
      </c>
      <c r="O3381" t="s">
        <v>141</v>
      </c>
      <c r="P3381" s="1">
        <v>45564</v>
      </c>
      <c r="Q3381" s="1">
        <v>45625</v>
      </c>
      <c r="R3381">
        <v>705</v>
      </c>
      <c r="S3381" s="4">
        <v>8.4</v>
      </c>
      <c r="T3381" t="s">
        <v>47</v>
      </c>
    </row>
    <row r="3382" spans="1:20" x14ac:dyDescent="0.35">
      <c r="A3382" t="s">
        <v>6818</v>
      </c>
      <c r="B3382" s="5" t="s">
        <v>28801</v>
      </c>
      <c r="C3382" s="6">
        <v>74645</v>
      </c>
      <c r="D3382" t="s">
        <v>81</v>
      </c>
      <c r="E3382">
        <v>100771</v>
      </c>
      <c r="F3382" s="5" t="s">
        <v>58</v>
      </c>
      <c r="G3382" s="5" t="s">
        <v>24</v>
      </c>
      <c r="H3382" s="5" t="s">
        <v>82</v>
      </c>
      <c r="I3382" t="s">
        <v>26</v>
      </c>
      <c r="J3382" t="s">
        <v>82</v>
      </c>
      <c r="K3382">
        <v>50</v>
      </c>
      <c r="L3382" s="5" t="s">
        <v>6819</v>
      </c>
      <c r="M3382" s="5" t="s">
        <v>70</v>
      </c>
      <c r="N3382">
        <v>1</v>
      </c>
      <c r="O3382" t="s">
        <v>88</v>
      </c>
      <c r="P3382" s="1">
        <v>45369</v>
      </c>
      <c r="Q3382" s="1">
        <v>45424</v>
      </c>
      <c r="R3382">
        <v>652</v>
      </c>
      <c r="S3382" s="4">
        <v>8.5</v>
      </c>
      <c r="T3382" t="s">
        <v>118</v>
      </c>
    </row>
    <row r="3383" spans="1:20" x14ac:dyDescent="0.35">
      <c r="A3383" t="s">
        <v>6820</v>
      </c>
      <c r="B3383" s="5" t="s">
        <v>145</v>
      </c>
      <c r="C3383" s="6">
        <v>73008</v>
      </c>
      <c r="D3383" t="s">
        <v>33</v>
      </c>
      <c r="E3383">
        <v>8030880</v>
      </c>
      <c r="F3383" s="5" t="s">
        <v>50</v>
      </c>
      <c r="G3383" s="5" t="s">
        <v>42</v>
      </c>
      <c r="H3383" s="5" t="s">
        <v>34</v>
      </c>
      <c r="I3383" t="s">
        <v>44</v>
      </c>
      <c r="J3383" t="s">
        <v>34</v>
      </c>
      <c r="K3383">
        <v>50</v>
      </c>
      <c r="L3383" s="5" t="s">
        <v>6821</v>
      </c>
      <c r="M3383" s="5" t="s">
        <v>70</v>
      </c>
      <c r="N3383">
        <v>3</v>
      </c>
      <c r="O3383" t="s">
        <v>62</v>
      </c>
      <c r="P3383" s="1">
        <v>45583</v>
      </c>
      <c r="Q3383" s="1">
        <v>45640</v>
      </c>
      <c r="R3383">
        <v>1485</v>
      </c>
      <c r="S3383" s="4">
        <v>8.1999999999999993</v>
      </c>
      <c r="T3383" t="s">
        <v>79</v>
      </c>
    </row>
    <row r="3384" spans="1:20" x14ac:dyDescent="0.35">
      <c r="A3384" t="s">
        <v>6822</v>
      </c>
      <c r="B3384" s="5" t="s">
        <v>179</v>
      </c>
      <c r="C3384" s="6">
        <v>31006</v>
      </c>
      <c r="D3384" t="s">
        <v>22</v>
      </c>
      <c r="E3384">
        <v>31006</v>
      </c>
      <c r="F3384" s="5" t="s">
        <v>58</v>
      </c>
      <c r="G3384" s="5" t="s">
        <v>59</v>
      </c>
      <c r="H3384" s="5" t="s">
        <v>157</v>
      </c>
      <c r="I3384" t="s">
        <v>44</v>
      </c>
      <c r="J3384" t="s">
        <v>157</v>
      </c>
      <c r="K3384">
        <v>100</v>
      </c>
      <c r="L3384" s="5" t="s">
        <v>6823</v>
      </c>
      <c r="M3384" s="5" t="s">
        <v>54</v>
      </c>
      <c r="N3384">
        <v>0</v>
      </c>
      <c r="O3384" t="s">
        <v>88</v>
      </c>
      <c r="P3384" s="1">
        <v>45451</v>
      </c>
      <c r="Q3384" s="1">
        <v>45497</v>
      </c>
      <c r="R3384">
        <v>1097</v>
      </c>
      <c r="S3384" s="4">
        <v>9.1999999999999993</v>
      </c>
      <c r="T3384" t="s">
        <v>103</v>
      </c>
    </row>
    <row r="3385" spans="1:20" x14ac:dyDescent="0.35">
      <c r="A3385" t="s">
        <v>6824</v>
      </c>
      <c r="B3385" s="5" t="s">
        <v>21</v>
      </c>
      <c r="C3385" s="6">
        <v>101583</v>
      </c>
      <c r="D3385" t="s">
        <v>22</v>
      </c>
      <c r="E3385">
        <v>101583</v>
      </c>
      <c r="F3385" s="5" t="s">
        <v>66</v>
      </c>
      <c r="G3385" s="5" t="s">
        <v>24</v>
      </c>
      <c r="H3385" s="5" t="s">
        <v>165</v>
      </c>
      <c r="I3385" t="s">
        <v>44</v>
      </c>
      <c r="J3385" t="s">
        <v>75</v>
      </c>
      <c r="K3385">
        <v>0</v>
      </c>
      <c r="L3385" s="5" t="s">
        <v>6825</v>
      </c>
      <c r="M3385" s="5" t="s">
        <v>70</v>
      </c>
      <c r="N3385">
        <v>9</v>
      </c>
      <c r="O3385" t="s">
        <v>88</v>
      </c>
      <c r="P3385" s="1">
        <v>45502</v>
      </c>
      <c r="Q3385" s="1">
        <v>45537</v>
      </c>
      <c r="R3385">
        <v>1325</v>
      </c>
      <c r="S3385" s="4">
        <v>6.1</v>
      </c>
      <c r="T3385" t="s">
        <v>210</v>
      </c>
    </row>
    <row r="3386" spans="1:20" x14ac:dyDescent="0.35">
      <c r="A3386" t="s">
        <v>6826</v>
      </c>
      <c r="B3386" s="5" t="s">
        <v>49</v>
      </c>
      <c r="C3386" s="6">
        <v>90261</v>
      </c>
      <c r="D3386" t="s">
        <v>22</v>
      </c>
      <c r="E3386">
        <v>90261</v>
      </c>
      <c r="F3386" s="5" t="s">
        <v>50</v>
      </c>
      <c r="G3386" s="5" t="s">
        <v>42</v>
      </c>
      <c r="H3386" s="5" t="s">
        <v>25</v>
      </c>
      <c r="I3386" t="s">
        <v>26</v>
      </c>
      <c r="J3386" t="s">
        <v>768</v>
      </c>
      <c r="K3386">
        <v>0</v>
      </c>
      <c r="L3386" s="5" t="s">
        <v>6827</v>
      </c>
      <c r="M3386" s="5" t="s">
        <v>28</v>
      </c>
      <c r="N3386">
        <v>4</v>
      </c>
      <c r="O3386" t="s">
        <v>167</v>
      </c>
      <c r="P3386" s="1">
        <v>45481</v>
      </c>
      <c r="Q3386" s="1">
        <v>45496</v>
      </c>
      <c r="R3386">
        <v>1414</v>
      </c>
      <c r="S3386" s="4">
        <v>6.5</v>
      </c>
      <c r="T3386" t="s">
        <v>153</v>
      </c>
    </row>
    <row r="3387" spans="1:20" x14ac:dyDescent="0.35">
      <c r="A3387" t="s">
        <v>6828</v>
      </c>
      <c r="B3387" s="5" t="s">
        <v>28799</v>
      </c>
      <c r="C3387" s="6">
        <v>111512</v>
      </c>
      <c r="D3387" t="s">
        <v>92</v>
      </c>
      <c r="E3387">
        <v>83634</v>
      </c>
      <c r="F3387" s="5" t="s">
        <v>50</v>
      </c>
      <c r="G3387" s="5" t="s">
        <v>51</v>
      </c>
      <c r="H3387" s="5" t="s">
        <v>93</v>
      </c>
      <c r="I3387" t="s">
        <v>26</v>
      </c>
      <c r="J3387" t="s">
        <v>1449</v>
      </c>
      <c r="K3387">
        <v>0</v>
      </c>
      <c r="L3387" s="5" t="s">
        <v>6829</v>
      </c>
      <c r="M3387" s="5" t="s">
        <v>37</v>
      </c>
      <c r="N3387">
        <v>2</v>
      </c>
      <c r="O3387" t="s">
        <v>147</v>
      </c>
      <c r="P3387" s="1">
        <v>45438</v>
      </c>
      <c r="Q3387" s="1">
        <v>45458</v>
      </c>
      <c r="R3387">
        <v>1256</v>
      </c>
      <c r="S3387" s="4">
        <v>6.6</v>
      </c>
      <c r="T3387" t="s">
        <v>210</v>
      </c>
    </row>
    <row r="3388" spans="1:20" x14ac:dyDescent="0.35">
      <c r="A3388" t="s">
        <v>6830</v>
      </c>
      <c r="B3388" s="5" t="s">
        <v>28801</v>
      </c>
      <c r="C3388" s="6">
        <v>135059</v>
      </c>
      <c r="D3388" t="s">
        <v>33</v>
      </c>
      <c r="E3388">
        <v>14856490</v>
      </c>
      <c r="F3388" s="5" t="s">
        <v>66</v>
      </c>
      <c r="G3388" s="5" t="s">
        <v>24</v>
      </c>
      <c r="H3388" s="5" t="s">
        <v>34</v>
      </c>
      <c r="I3388" t="s">
        <v>26</v>
      </c>
      <c r="J3388" t="s">
        <v>480</v>
      </c>
      <c r="K3388">
        <v>0</v>
      </c>
      <c r="L3388" s="5" t="s">
        <v>6831</v>
      </c>
      <c r="M3388" s="5" t="s">
        <v>54</v>
      </c>
      <c r="N3388">
        <v>8</v>
      </c>
      <c r="O3388" t="s">
        <v>107</v>
      </c>
      <c r="P3388" s="1">
        <v>45444</v>
      </c>
      <c r="Q3388" s="1">
        <v>45506</v>
      </c>
      <c r="R3388">
        <v>1857</v>
      </c>
      <c r="S3388" s="4">
        <v>8.1</v>
      </c>
      <c r="T3388" t="s">
        <v>89</v>
      </c>
    </row>
    <row r="3389" spans="1:20" x14ac:dyDescent="0.35">
      <c r="A3389" t="s">
        <v>6832</v>
      </c>
      <c r="B3389" s="5" t="s">
        <v>28802</v>
      </c>
      <c r="C3389" s="6">
        <v>188799</v>
      </c>
      <c r="D3389" t="s">
        <v>22</v>
      </c>
      <c r="E3389">
        <v>188799</v>
      </c>
      <c r="F3389" s="5" t="s">
        <v>23</v>
      </c>
      <c r="G3389" s="5" t="s">
        <v>42</v>
      </c>
      <c r="H3389" s="5" t="s">
        <v>97</v>
      </c>
      <c r="I3389" t="s">
        <v>44</v>
      </c>
      <c r="J3389" t="s">
        <v>97</v>
      </c>
      <c r="K3389">
        <v>50</v>
      </c>
      <c r="L3389" s="5" t="s">
        <v>6833</v>
      </c>
      <c r="M3389" s="5" t="s">
        <v>28</v>
      </c>
      <c r="N3389">
        <v>13</v>
      </c>
      <c r="O3389" t="s">
        <v>141</v>
      </c>
      <c r="P3389" s="1">
        <v>45379</v>
      </c>
      <c r="Q3389" s="1">
        <v>45396</v>
      </c>
      <c r="R3389">
        <v>953</v>
      </c>
      <c r="S3389" s="4">
        <v>9.3000000000000007</v>
      </c>
      <c r="T3389" t="s">
        <v>108</v>
      </c>
    </row>
    <row r="3390" spans="1:20" x14ac:dyDescent="0.35">
      <c r="A3390" t="s">
        <v>6834</v>
      </c>
      <c r="B3390" s="5" t="s">
        <v>21</v>
      </c>
      <c r="C3390" s="6">
        <v>133225</v>
      </c>
      <c r="D3390" t="s">
        <v>22</v>
      </c>
      <c r="E3390">
        <v>133225</v>
      </c>
      <c r="F3390" s="5" t="s">
        <v>66</v>
      </c>
      <c r="G3390" s="5" t="s">
        <v>51</v>
      </c>
      <c r="H3390" s="5" t="s">
        <v>129</v>
      </c>
      <c r="I3390" t="s">
        <v>44</v>
      </c>
      <c r="J3390" t="s">
        <v>129</v>
      </c>
      <c r="K3390">
        <v>50</v>
      </c>
      <c r="L3390" s="5" t="s">
        <v>6835</v>
      </c>
      <c r="M3390" s="5" t="s">
        <v>54</v>
      </c>
      <c r="N3390">
        <v>5</v>
      </c>
      <c r="O3390" t="s">
        <v>107</v>
      </c>
      <c r="P3390" s="1">
        <v>45531</v>
      </c>
      <c r="Q3390" s="1">
        <v>45553</v>
      </c>
      <c r="R3390">
        <v>573</v>
      </c>
      <c r="S3390" s="4">
        <v>7</v>
      </c>
      <c r="T3390" t="s">
        <v>210</v>
      </c>
    </row>
    <row r="3391" spans="1:20" x14ac:dyDescent="0.35">
      <c r="A3391" t="s">
        <v>6836</v>
      </c>
      <c r="B3391" s="5" t="s">
        <v>179</v>
      </c>
      <c r="C3391" s="6">
        <v>60400</v>
      </c>
      <c r="D3391" t="s">
        <v>22</v>
      </c>
      <c r="E3391">
        <v>60400</v>
      </c>
      <c r="F3391" s="5" t="s">
        <v>66</v>
      </c>
      <c r="G3391" s="5" t="s">
        <v>51</v>
      </c>
      <c r="H3391" s="5" t="s">
        <v>157</v>
      </c>
      <c r="I3391" t="s">
        <v>44</v>
      </c>
      <c r="J3391" t="s">
        <v>157</v>
      </c>
      <c r="K3391">
        <v>0</v>
      </c>
      <c r="L3391" s="5" t="s">
        <v>6837</v>
      </c>
      <c r="M3391" s="5" t="s">
        <v>37</v>
      </c>
      <c r="N3391">
        <v>5</v>
      </c>
      <c r="O3391" t="s">
        <v>112</v>
      </c>
      <c r="P3391" s="1">
        <v>45637</v>
      </c>
      <c r="Q3391" s="1">
        <v>45663</v>
      </c>
      <c r="R3391">
        <v>1043</v>
      </c>
      <c r="S3391" s="4">
        <v>5.6</v>
      </c>
      <c r="T3391" t="s">
        <v>95</v>
      </c>
    </row>
    <row r="3392" spans="1:20" x14ac:dyDescent="0.35">
      <c r="A3392" t="s">
        <v>6838</v>
      </c>
      <c r="B3392" s="5" t="s">
        <v>21</v>
      </c>
      <c r="C3392" s="6">
        <v>114422</v>
      </c>
      <c r="D3392" t="s">
        <v>22</v>
      </c>
      <c r="E3392">
        <v>114422</v>
      </c>
      <c r="F3392" s="5" t="s">
        <v>66</v>
      </c>
      <c r="G3392" s="5" t="s">
        <v>59</v>
      </c>
      <c r="H3392" s="5" t="s">
        <v>129</v>
      </c>
      <c r="I3392" t="s">
        <v>26</v>
      </c>
      <c r="J3392" t="s">
        <v>129</v>
      </c>
      <c r="K3392">
        <v>100</v>
      </c>
      <c r="L3392" s="5" t="s">
        <v>6839</v>
      </c>
      <c r="M3392" s="5" t="s">
        <v>37</v>
      </c>
      <c r="N3392">
        <v>7</v>
      </c>
      <c r="O3392" t="s">
        <v>141</v>
      </c>
      <c r="P3392" s="1">
        <v>45465</v>
      </c>
      <c r="Q3392" s="1">
        <v>45515</v>
      </c>
      <c r="R3392">
        <v>2321</v>
      </c>
      <c r="S3392" s="4">
        <v>5.9</v>
      </c>
      <c r="T3392" t="s">
        <v>55</v>
      </c>
    </row>
    <row r="3393" spans="1:20" x14ac:dyDescent="0.35">
      <c r="A3393" t="s">
        <v>6840</v>
      </c>
      <c r="B3393" s="5" t="s">
        <v>28802</v>
      </c>
      <c r="C3393" s="6">
        <v>85322</v>
      </c>
      <c r="D3393" t="s">
        <v>22</v>
      </c>
      <c r="E3393">
        <v>85322</v>
      </c>
      <c r="F3393" s="5" t="s">
        <v>58</v>
      </c>
      <c r="G3393" s="5" t="s">
        <v>42</v>
      </c>
      <c r="H3393" s="5" t="s">
        <v>97</v>
      </c>
      <c r="I3393" t="s">
        <v>44</v>
      </c>
      <c r="J3393" t="s">
        <v>97</v>
      </c>
      <c r="K3393">
        <v>100</v>
      </c>
      <c r="L3393" s="5" t="s">
        <v>6841</v>
      </c>
      <c r="M3393" s="5" t="s">
        <v>37</v>
      </c>
      <c r="N3393">
        <v>1</v>
      </c>
      <c r="O3393" t="s">
        <v>112</v>
      </c>
      <c r="P3393" s="1">
        <v>45593</v>
      </c>
      <c r="Q3393" s="1">
        <v>45645</v>
      </c>
      <c r="R3393">
        <v>2265</v>
      </c>
      <c r="S3393" s="4">
        <v>5.8</v>
      </c>
      <c r="T3393" t="s">
        <v>79</v>
      </c>
    </row>
    <row r="3394" spans="1:20" x14ac:dyDescent="0.35">
      <c r="A3394" t="s">
        <v>6842</v>
      </c>
      <c r="B3394" s="5" t="s">
        <v>32</v>
      </c>
      <c r="C3394" s="6">
        <v>64462</v>
      </c>
      <c r="D3394" t="s">
        <v>41</v>
      </c>
      <c r="E3394">
        <v>54793</v>
      </c>
      <c r="F3394" s="5" t="s">
        <v>50</v>
      </c>
      <c r="G3394" s="5" t="s">
        <v>51</v>
      </c>
      <c r="H3394" s="5" t="s">
        <v>151</v>
      </c>
      <c r="I3394" t="s">
        <v>44</v>
      </c>
      <c r="J3394" t="s">
        <v>359</v>
      </c>
      <c r="K3394">
        <v>0</v>
      </c>
      <c r="L3394" s="5" t="s">
        <v>6843</v>
      </c>
      <c r="M3394" s="5" t="s">
        <v>70</v>
      </c>
      <c r="N3394">
        <v>4</v>
      </c>
      <c r="O3394" t="s">
        <v>78</v>
      </c>
      <c r="P3394" s="1">
        <v>45399</v>
      </c>
      <c r="Q3394" s="1">
        <v>45436</v>
      </c>
      <c r="R3394">
        <v>640</v>
      </c>
      <c r="S3394" s="4">
        <v>7.8</v>
      </c>
      <c r="T3394" t="s">
        <v>89</v>
      </c>
    </row>
    <row r="3395" spans="1:20" x14ac:dyDescent="0.35">
      <c r="A3395" t="s">
        <v>6844</v>
      </c>
      <c r="B3395" s="5" t="s">
        <v>100</v>
      </c>
      <c r="C3395" s="6">
        <v>214640</v>
      </c>
      <c r="D3395" t="s">
        <v>74</v>
      </c>
      <c r="E3395">
        <v>268300</v>
      </c>
      <c r="F3395" s="5" t="s">
        <v>23</v>
      </c>
      <c r="G3395" s="5" t="s">
        <v>42</v>
      </c>
      <c r="H3395" s="5" t="s">
        <v>75</v>
      </c>
      <c r="I3395" t="s">
        <v>26</v>
      </c>
      <c r="J3395" t="s">
        <v>75</v>
      </c>
      <c r="K3395">
        <v>100</v>
      </c>
      <c r="L3395" s="5" t="s">
        <v>6845</v>
      </c>
      <c r="M3395" s="5" t="s">
        <v>37</v>
      </c>
      <c r="N3395">
        <v>13</v>
      </c>
      <c r="O3395" t="s">
        <v>147</v>
      </c>
      <c r="P3395" s="1">
        <v>45658</v>
      </c>
      <c r="Q3395" s="1">
        <v>45692</v>
      </c>
      <c r="R3395">
        <v>708</v>
      </c>
      <c r="S3395" s="4">
        <v>8.6</v>
      </c>
      <c r="T3395" t="s">
        <v>243</v>
      </c>
    </row>
    <row r="3396" spans="1:20" x14ac:dyDescent="0.35">
      <c r="A3396" t="s">
        <v>6846</v>
      </c>
      <c r="B3396" s="5" t="s">
        <v>217</v>
      </c>
      <c r="C3396" s="6">
        <v>160700</v>
      </c>
      <c r="D3396" t="s">
        <v>22</v>
      </c>
      <c r="E3396">
        <v>160700</v>
      </c>
      <c r="F3396" s="5" t="s">
        <v>23</v>
      </c>
      <c r="G3396" s="5" t="s">
        <v>59</v>
      </c>
      <c r="H3396" s="5" t="s">
        <v>191</v>
      </c>
      <c r="I3396" t="s">
        <v>26</v>
      </c>
      <c r="J3396" t="s">
        <v>191</v>
      </c>
      <c r="K3396">
        <v>100</v>
      </c>
      <c r="L3396" s="5" t="s">
        <v>6847</v>
      </c>
      <c r="M3396" s="5" t="s">
        <v>37</v>
      </c>
      <c r="N3396">
        <v>18</v>
      </c>
      <c r="O3396" t="s">
        <v>85</v>
      </c>
      <c r="P3396" s="1">
        <v>45762</v>
      </c>
      <c r="Q3396" s="1">
        <v>45799</v>
      </c>
      <c r="R3396">
        <v>1966</v>
      </c>
      <c r="S3396" s="4">
        <v>6.4</v>
      </c>
      <c r="T3396" t="s">
        <v>277</v>
      </c>
    </row>
    <row r="3397" spans="1:20" x14ac:dyDescent="0.35">
      <c r="A3397" t="s">
        <v>6848</v>
      </c>
      <c r="B3397" s="5" t="s">
        <v>28800</v>
      </c>
      <c r="C3397" s="6">
        <v>114986</v>
      </c>
      <c r="D3397" t="s">
        <v>74</v>
      </c>
      <c r="E3397">
        <v>143733</v>
      </c>
      <c r="F3397" s="5" t="s">
        <v>66</v>
      </c>
      <c r="G3397" s="5" t="s">
        <v>42</v>
      </c>
      <c r="H3397" s="5" t="s">
        <v>75</v>
      </c>
      <c r="I3397" t="s">
        <v>44</v>
      </c>
      <c r="J3397" t="s">
        <v>191</v>
      </c>
      <c r="K3397">
        <v>0</v>
      </c>
      <c r="L3397" s="5" t="s">
        <v>6849</v>
      </c>
      <c r="M3397" s="5" t="s">
        <v>54</v>
      </c>
      <c r="N3397">
        <v>9</v>
      </c>
      <c r="O3397" t="s">
        <v>46</v>
      </c>
      <c r="P3397" s="1">
        <v>45443</v>
      </c>
      <c r="Q3397" s="1">
        <v>45509</v>
      </c>
      <c r="R3397">
        <v>1103</v>
      </c>
      <c r="S3397" s="4">
        <v>9.5</v>
      </c>
      <c r="T3397" t="s">
        <v>118</v>
      </c>
    </row>
    <row r="3398" spans="1:20" x14ac:dyDescent="0.35">
      <c r="A3398" t="s">
        <v>6850</v>
      </c>
      <c r="B3398" s="5" t="s">
        <v>57</v>
      </c>
      <c r="C3398" s="6">
        <v>160285</v>
      </c>
      <c r="D3398" t="s">
        <v>92</v>
      </c>
      <c r="E3398">
        <v>120214</v>
      </c>
      <c r="F3398" s="5" t="s">
        <v>66</v>
      </c>
      <c r="G3398" s="5" t="s">
        <v>24</v>
      </c>
      <c r="H3398" s="5" t="s">
        <v>93</v>
      </c>
      <c r="I3398" t="s">
        <v>26</v>
      </c>
      <c r="J3398" t="s">
        <v>129</v>
      </c>
      <c r="K3398">
        <v>50</v>
      </c>
      <c r="L3398" s="5" t="s">
        <v>6851</v>
      </c>
      <c r="M3398" s="5" t="s">
        <v>70</v>
      </c>
      <c r="N3398">
        <v>9</v>
      </c>
      <c r="O3398" t="s">
        <v>71</v>
      </c>
      <c r="P3398" s="1">
        <v>45669</v>
      </c>
      <c r="Q3398" s="1">
        <v>45725</v>
      </c>
      <c r="R3398">
        <v>1719</v>
      </c>
      <c r="S3398" s="4">
        <v>5.4</v>
      </c>
      <c r="T3398" t="s">
        <v>277</v>
      </c>
    </row>
    <row r="3399" spans="1:20" x14ac:dyDescent="0.35">
      <c r="A3399" t="s">
        <v>6852</v>
      </c>
      <c r="B3399" s="5" t="s">
        <v>145</v>
      </c>
      <c r="C3399" s="6">
        <v>184764</v>
      </c>
      <c r="D3399" t="s">
        <v>81</v>
      </c>
      <c r="E3399">
        <v>249431</v>
      </c>
      <c r="F3399" s="5" t="s">
        <v>23</v>
      </c>
      <c r="G3399" s="5" t="s">
        <v>59</v>
      </c>
      <c r="H3399" s="5" t="s">
        <v>82</v>
      </c>
      <c r="I3399" t="s">
        <v>35</v>
      </c>
      <c r="J3399" t="s">
        <v>133</v>
      </c>
      <c r="K3399">
        <v>100</v>
      </c>
      <c r="L3399" s="5" t="s">
        <v>6853</v>
      </c>
      <c r="M3399" s="5" t="s">
        <v>70</v>
      </c>
      <c r="N3399">
        <v>17</v>
      </c>
      <c r="O3399" t="s">
        <v>147</v>
      </c>
      <c r="P3399" s="1">
        <v>45489</v>
      </c>
      <c r="Q3399" s="1">
        <v>45522</v>
      </c>
      <c r="R3399">
        <v>2153</v>
      </c>
      <c r="S3399" s="4">
        <v>5.3</v>
      </c>
      <c r="T3399" t="s">
        <v>63</v>
      </c>
    </row>
    <row r="3400" spans="1:20" x14ac:dyDescent="0.35">
      <c r="A3400" t="s">
        <v>6854</v>
      </c>
      <c r="B3400" s="5" t="s">
        <v>100</v>
      </c>
      <c r="C3400" s="6">
        <v>168868</v>
      </c>
      <c r="D3400" t="s">
        <v>120</v>
      </c>
      <c r="E3400">
        <v>151981</v>
      </c>
      <c r="F3400" s="5" t="s">
        <v>50</v>
      </c>
      <c r="G3400" s="5" t="s">
        <v>51</v>
      </c>
      <c r="H3400" s="5" t="s">
        <v>121</v>
      </c>
      <c r="I3400" t="s">
        <v>35</v>
      </c>
      <c r="J3400" t="s">
        <v>121</v>
      </c>
      <c r="K3400">
        <v>50</v>
      </c>
      <c r="L3400" s="5" t="s">
        <v>6855</v>
      </c>
      <c r="M3400" s="5" t="s">
        <v>37</v>
      </c>
      <c r="N3400">
        <v>3</v>
      </c>
      <c r="O3400" t="s">
        <v>71</v>
      </c>
      <c r="P3400" s="1">
        <v>45759</v>
      </c>
      <c r="Q3400" s="1">
        <v>45825</v>
      </c>
      <c r="R3400">
        <v>2054</v>
      </c>
      <c r="S3400" s="4">
        <v>7.7</v>
      </c>
      <c r="T3400" t="s">
        <v>136</v>
      </c>
    </row>
    <row r="3401" spans="1:20" x14ac:dyDescent="0.35">
      <c r="A3401" t="s">
        <v>6856</v>
      </c>
      <c r="B3401" s="5" t="s">
        <v>28802</v>
      </c>
      <c r="C3401" s="6">
        <v>59852</v>
      </c>
      <c r="D3401" t="s">
        <v>92</v>
      </c>
      <c r="E3401">
        <v>44889</v>
      </c>
      <c r="F3401" s="5" t="s">
        <v>58</v>
      </c>
      <c r="G3401" s="5" t="s">
        <v>42</v>
      </c>
      <c r="H3401" s="5" t="s">
        <v>93</v>
      </c>
      <c r="I3401" t="s">
        <v>44</v>
      </c>
      <c r="J3401" t="s">
        <v>93</v>
      </c>
      <c r="K3401">
        <v>50</v>
      </c>
      <c r="L3401" s="5" t="s">
        <v>6857</v>
      </c>
      <c r="M3401" s="5" t="s">
        <v>54</v>
      </c>
      <c r="N3401">
        <v>1</v>
      </c>
      <c r="O3401" t="s">
        <v>172</v>
      </c>
      <c r="P3401" s="1">
        <v>45678</v>
      </c>
      <c r="Q3401" s="1">
        <v>45749</v>
      </c>
      <c r="R3401">
        <v>1905</v>
      </c>
      <c r="S3401" s="4">
        <v>8.8000000000000007</v>
      </c>
      <c r="T3401" t="s">
        <v>47</v>
      </c>
    </row>
    <row r="3402" spans="1:20" x14ac:dyDescent="0.35">
      <c r="A3402" t="s">
        <v>6858</v>
      </c>
      <c r="B3402" s="5" t="s">
        <v>49</v>
      </c>
      <c r="C3402" s="6">
        <v>127118</v>
      </c>
      <c r="D3402" t="s">
        <v>41</v>
      </c>
      <c r="E3402">
        <v>108050</v>
      </c>
      <c r="F3402" s="5" t="s">
        <v>66</v>
      </c>
      <c r="G3402" s="5" t="s">
        <v>42</v>
      </c>
      <c r="H3402" s="5" t="s">
        <v>151</v>
      </c>
      <c r="I3402" t="s">
        <v>44</v>
      </c>
      <c r="J3402" t="s">
        <v>60</v>
      </c>
      <c r="K3402">
        <v>100</v>
      </c>
      <c r="L3402" s="5" t="s">
        <v>6859</v>
      </c>
      <c r="M3402" s="5" t="s">
        <v>54</v>
      </c>
      <c r="N3402">
        <v>6</v>
      </c>
      <c r="O3402" t="s">
        <v>71</v>
      </c>
      <c r="P3402" s="1">
        <v>45581</v>
      </c>
      <c r="Q3402" s="1">
        <v>45600</v>
      </c>
      <c r="R3402">
        <v>610</v>
      </c>
      <c r="S3402" s="4">
        <v>6.6</v>
      </c>
      <c r="T3402" t="s">
        <v>47</v>
      </c>
    </row>
    <row r="3403" spans="1:20" x14ac:dyDescent="0.35">
      <c r="A3403" t="s">
        <v>6860</v>
      </c>
      <c r="B3403" s="5" t="s">
        <v>91</v>
      </c>
      <c r="C3403" s="6">
        <v>62015</v>
      </c>
      <c r="D3403" t="s">
        <v>22</v>
      </c>
      <c r="E3403">
        <v>62015</v>
      </c>
      <c r="F3403" s="5" t="s">
        <v>58</v>
      </c>
      <c r="G3403" s="5" t="s">
        <v>51</v>
      </c>
      <c r="H3403" s="5" t="s">
        <v>25</v>
      </c>
      <c r="I3403" t="s">
        <v>35</v>
      </c>
      <c r="J3403" t="s">
        <v>25</v>
      </c>
      <c r="K3403">
        <v>50</v>
      </c>
      <c r="L3403" s="5" t="s">
        <v>6861</v>
      </c>
      <c r="M3403" s="5" t="s">
        <v>54</v>
      </c>
      <c r="N3403">
        <v>1</v>
      </c>
      <c r="O3403" t="s">
        <v>85</v>
      </c>
      <c r="P3403" s="1">
        <v>45399</v>
      </c>
      <c r="Q3403" s="1">
        <v>45424</v>
      </c>
      <c r="R3403">
        <v>1071</v>
      </c>
      <c r="S3403" s="4">
        <v>9.3000000000000007</v>
      </c>
      <c r="T3403" t="s">
        <v>153</v>
      </c>
    </row>
    <row r="3404" spans="1:20" x14ac:dyDescent="0.35">
      <c r="A3404" t="s">
        <v>6862</v>
      </c>
      <c r="B3404" s="5" t="s">
        <v>28801</v>
      </c>
      <c r="C3404" s="6">
        <v>70434</v>
      </c>
      <c r="D3404" t="s">
        <v>41</v>
      </c>
      <c r="E3404">
        <v>59869</v>
      </c>
      <c r="F3404" s="5" t="s">
        <v>58</v>
      </c>
      <c r="G3404" s="5" t="s">
        <v>51</v>
      </c>
      <c r="H3404" s="5" t="s">
        <v>151</v>
      </c>
      <c r="I3404" t="s">
        <v>35</v>
      </c>
      <c r="J3404" t="s">
        <v>151</v>
      </c>
      <c r="K3404">
        <v>50</v>
      </c>
      <c r="L3404" s="5" t="s">
        <v>6863</v>
      </c>
      <c r="M3404" s="5" t="s">
        <v>70</v>
      </c>
      <c r="N3404">
        <v>1</v>
      </c>
      <c r="O3404" t="s">
        <v>107</v>
      </c>
      <c r="P3404" s="1">
        <v>45400</v>
      </c>
      <c r="Q3404" s="1">
        <v>45425</v>
      </c>
      <c r="R3404">
        <v>2274</v>
      </c>
      <c r="S3404" s="4">
        <v>6.7</v>
      </c>
      <c r="T3404" t="s">
        <v>79</v>
      </c>
    </row>
    <row r="3405" spans="1:20" x14ac:dyDescent="0.35">
      <c r="A3405" t="s">
        <v>6864</v>
      </c>
      <c r="B3405" s="5" t="s">
        <v>28801</v>
      </c>
      <c r="C3405" s="6">
        <v>102013</v>
      </c>
      <c r="D3405" t="s">
        <v>22</v>
      </c>
      <c r="E3405">
        <v>102013</v>
      </c>
      <c r="F3405" s="5" t="s">
        <v>23</v>
      </c>
      <c r="G3405" s="5" t="s">
        <v>24</v>
      </c>
      <c r="H3405" s="5" t="s">
        <v>165</v>
      </c>
      <c r="I3405" t="s">
        <v>44</v>
      </c>
      <c r="J3405" t="s">
        <v>165</v>
      </c>
      <c r="K3405">
        <v>0</v>
      </c>
      <c r="L3405" s="5" t="s">
        <v>6865</v>
      </c>
      <c r="M3405" s="5" t="s">
        <v>28</v>
      </c>
      <c r="N3405">
        <v>17</v>
      </c>
      <c r="O3405" t="s">
        <v>29</v>
      </c>
      <c r="P3405" s="1">
        <v>45753</v>
      </c>
      <c r="Q3405" s="1">
        <v>45812</v>
      </c>
      <c r="R3405">
        <v>2244</v>
      </c>
      <c r="S3405" s="4">
        <v>7.6</v>
      </c>
      <c r="T3405" t="s">
        <v>79</v>
      </c>
    </row>
    <row r="3406" spans="1:20" x14ac:dyDescent="0.35">
      <c r="A3406" t="s">
        <v>6866</v>
      </c>
      <c r="B3406" s="5" t="s">
        <v>28802</v>
      </c>
      <c r="C3406" s="6">
        <v>178561</v>
      </c>
      <c r="D3406" t="s">
        <v>22</v>
      </c>
      <c r="E3406">
        <v>178561</v>
      </c>
      <c r="F3406" s="5" t="s">
        <v>23</v>
      </c>
      <c r="G3406" s="5" t="s">
        <v>42</v>
      </c>
      <c r="H3406" s="5" t="s">
        <v>52</v>
      </c>
      <c r="I3406" t="s">
        <v>35</v>
      </c>
      <c r="J3406" t="s">
        <v>299</v>
      </c>
      <c r="K3406">
        <v>50</v>
      </c>
      <c r="L3406" s="5" t="s">
        <v>6867</v>
      </c>
      <c r="M3406" s="5" t="s">
        <v>54</v>
      </c>
      <c r="N3406">
        <v>19</v>
      </c>
      <c r="O3406" t="s">
        <v>131</v>
      </c>
      <c r="P3406" s="1">
        <v>45314</v>
      </c>
      <c r="Q3406" s="1">
        <v>45364</v>
      </c>
      <c r="R3406">
        <v>651</v>
      </c>
      <c r="S3406" s="4">
        <v>8</v>
      </c>
      <c r="T3406" t="s">
        <v>95</v>
      </c>
    </row>
    <row r="3407" spans="1:20" x14ac:dyDescent="0.35">
      <c r="A3407" t="s">
        <v>6868</v>
      </c>
      <c r="B3407" s="5" t="s">
        <v>32</v>
      </c>
      <c r="C3407" s="6">
        <v>63698</v>
      </c>
      <c r="D3407" t="s">
        <v>22</v>
      </c>
      <c r="E3407">
        <v>63698</v>
      </c>
      <c r="F3407" s="5" t="s">
        <v>58</v>
      </c>
      <c r="G3407" s="5" t="s">
        <v>51</v>
      </c>
      <c r="H3407" s="5" t="s">
        <v>165</v>
      </c>
      <c r="I3407" t="s">
        <v>35</v>
      </c>
      <c r="J3407" t="s">
        <v>423</v>
      </c>
      <c r="K3407">
        <v>100</v>
      </c>
      <c r="L3407" s="5" t="s">
        <v>6869</v>
      </c>
      <c r="M3407" s="5" t="s">
        <v>37</v>
      </c>
      <c r="N3407">
        <v>0</v>
      </c>
      <c r="O3407" t="s">
        <v>46</v>
      </c>
      <c r="P3407" s="1">
        <v>45337</v>
      </c>
      <c r="Q3407" s="1">
        <v>45396</v>
      </c>
      <c r="R3407">
        <v>1653</v>
      </c>
      <c r="S3407" s="4">
        <v>6.8</v>
      </c>
      <c r="T3407" t="s">
        <v>210</v>
      </c>
    </row>
    <row r="3408" spans="1:20" x14ac:dyDescent="0.35">
      <c r="A3408" t="s">
        <v>6870</v>
      </c>
      <c r="B3408" s="5" t="s">
        <v>217</v>
      </c>
      <c r="C3408" s="6">
        <v>70117</v>
      </c>
      <c r="D3408" t="s">
        <v>22</v>
      </c>
      <c r="E3408">
        <v>70117</v>
      </c>
      <c r="F3408" s="5" t="s">
        <v>58</v>
      </c>
      <c r="G3408" s="5" t="s">
        <v>42</v>
      </c>
      <c r="H3408" s="5" t="s">
        <v>25</v>
      </c>
      <c r="I3408" t="s">
        <v>26</v>
      </c>
      <c r="J3408" t="s">
        <v>915</v>
      </c>
      <c r="K3408">
        <v>50</v>
      </c>
      <c r="L3408" s="5" t="s">
        <v>6871</v>
      </c>
      <c r="M3408" s="5" t="s">
        <v>70</v>
      </c>
      <c r="N3408">
        <v>0</v>
      </c>
      <c r="O3408" t="s">
        <v>141</v>
      </c>
      <c r="P3408" s="1">
        <v>45570</v>
      </c>
      <c r="Q3408" s="1">
        <v>45629</v>
      </c>
      <c r="R3408">
        <v>2200</v>
      </c>
      <c r="S3408" s="4">
        <v>6</v>
      </c>
      <c r="T3408" t="s">
        <v>47</v>
      </c>
    </row>
    <row r="3409" spans="1:20" x14ac:dyDescent="0.35">
      <c r="A3409" t="s">
        <v>6872</v>
      </c>
      <c r="B3409" s="5" t="s">
        <v>162</v>
      </c>
      <c r="C3409" s="6">
        <v>125886</v>
      </c>
      <c r="D3409" t="s">
        <v>22</v>
      </c>
      <c r="E3409">
        <v>125886</v>
      </c>
      <c r="F3409" s="5" t="s">
        <v>66</v>
      </c>
      <c r="G3409" s="5" t="s">
        <v>42</v>
      </c>
      <c r="H3409" s="5" t="s">
        <v>191</v>
      </c>
      <c r="I3409" t="s">
        <v>35</v>
      </c>
      <c r="J3409" t="s">
        <v>915</v>
      </c>
      <c r="K3409">
        <v>0</v>
      </c>
      <c r="L3409" s="5" t="s">
        <v>6873</v>
      </c>
      <c r="M3409" s="5" t="s">
        <v>28</v>
      </c>
      <c r="N3409">
        <v>5</v>
      </c>
      <c r="O3409" t="s">
        <v>46</v>
      </c>
      <c r="P3409" s="1">
        <v>45580</v>
      </c>
      <c r="Q3409" s="1">
        <v>45596</v>
      </c>
      <c r="R3409">
        <v>923</v>
      </c>
      <c r="S3409" s="4">
        <v>5.9</v>
      </c>
      <c r="T3409" t="s">
        <v>79</v>
      </c>
    </row>
    <row r="3410" spans="1:20" x14ac:dyDescent="0.35">
      <c r="A3410" t="s">
        <v>6874</v>
      </c>
      <c r="B3410" s="5" t="s">
        <v>32</v>
      </c>
      <c r="C3410" s="6">
        <v>143263</v>
      </c>
      <c r="D3410" t="s">
        <v>41</v>
      </c>
      <c r="E3410">
        <v>121774</v>
      </c>
      <c r="F3410" s="5" t="s">
        <v>66</v>
      </c>
      <c r="G3410" s="5" t="s">
        <v>42</v>
      </c>
      <c r="H3410" s="5" t="s">
        <v>43</v>
      </c>
      <c r="I3410" t="s">
        <v>35</v>
      </c>
      <c r="J3410" t="s">
        <v>43</v>
      </c>
      <c r="K3410">
        <v>100</v>
      </c>
      <c r="L3410" s="5" t="s">
        <v>6875</v>
      </c>
      <c r="M3410" s="5" t="s">
        <v>54</v>
      </c>
      <c r="N3410">
        <v>9</v>
      </c>
      <c r="O3410" t="s">
        <v>78</v>
      </c>
      <c r="P3410" s="1">
        <v>45471</v>
      </c>
      <c r="Q3410" s="1">
        <v>45507</v>
      </c>
      <c r="R3410">
        <v>1811</v>
      </c>
      <c r="S3410" s="4">
        <v>8.6999999999999993</v>
      </c>
      <c r="T3410" t="s">
        <v>47</v>
      </c>
    </row>
    <row r="3411" spans="1:20" x14ac:dyDescent="0.35">
      <c r="A3411" t="s">
        <v>6876</v>
      </c>
      <c r="B3411" s="5" t="s">
        <v>179</v>
      </c>
      <c r="C3411" s="6">
        <v>61495</v>
      </c>
      <c r="D3411" t="s">
        <v>22</v>
      </c>
      <c r="E3411">
        <v>61495</v>
      </c>
      <c r="F3411" s="5" t="s">
        <v>50</v>
      </c>
      <c r="G3411" s="5" t="s">
        <v>42</v>
      </c>
      <c r="H3411" s="5" t="s">
        <v>165</v>
      </c>
      <c r="I3411" t="s">
        <v>44</v>
      </c>
      <c r="J3411" t="s">
        <v>165</v>
      </c>
      <c r="K3411">
        <v>100</v>
      </c>
      <c r="L3411" s="5" t="s">
        <v>6877</v>
      </c>
      <c r="M3411" s="5" t="s">
        <v>54</v>
      </c>
      <c r="N3411">
        <v>4</v>
      </c>
      <c r="O3411" t="s">
        <v>62</v>
      </c>
      <c r="P3411" s="1">
        <v>45653</v>
      </c>
      <c r="Q3411" s="1">
        <v>45712</v>
      </c>
      <c r="R3411">
        <v>2423</v>
      </c>
      <c r="S3411" s="4">
        <v>8.6</v>
      </c>
      <c r="T3411" t="s">
        <v>103</v>
      </c>
    </row>
    <row r="3412" spans="1:20" x14ac:dyDescent="0.35">
      <c r="A3412" t="s">
        <v>6878</v>
      </c>
      <c r="B3412" s="5" t="s">
        <v>57</v>
      </c>
      <c r="C3412" s="6">
        <v>275523</v>
      </c>
      <c r="D3412" t="s">
        <v>22</v>
      </c>
      <c r="E3412">
        <v>275523</v>
      </c>
      <c r="F3412" s="5" t="s">
        <v>23</v>
      </c>
      <c r="G3412" s="5" t="s">
        <v>42</v>
      </c>
      <c r="H3412" s="5" t="s">
        <v>68</v>
      </c>
      <c r="I3412" t="s">
        <v>44</v>
      </c>
      <c r="J3412" t="s">
        <v>126</v>
      </c>
      <c r="K3412">
        <v>0</v>
      </c>
      <c r="L3412" s="5" t="s">
        <v>6879</v>
      </c>
      <c r="M3412" s="5" t="s">
        <v>54</v>
      </c>
      <c r="N3412">
        <v>17</v>
      </c>
      <c r="O3412" t="s">
        <v>71</v>
      </c>
      <c r="P3412" s="1">
        <v>45523</v>
      </c>
      <c r="Q3412" s="1">
        <v>45551</v>
      </c>
      <c r="R3412">
        <v>891</v>
      </c>
      <c r="S3412" s="4">
        <v>8.9</v>
      </c>
      <c r="T3412" t="s">
        <v>79</v>
      </c>
    </row>
    <row r="3413" spans="1:20" x14ac:dyDescent="0.35">
      <c r="A3413" t="s">
        <v>6880</v>
      </c>
      <c r="B3413" s="5" t="s">
        <v>40</v>
      </c>
      <c r="C3413" s="6">
        <v>65593</v>
      </c>
      <c r="D3413" t="s">
        <v>41</v>
      </c>
      <c r="E3413">
        <v>55754</v>
      </c>
      <c r="F3413" s="5" t="s">
        <v>58</v>
      </c>
      <c r="G3413" s="5" t="s">
        <v>42</v>
      </c>
      <c r="H3413" s="5" t="s">
        <v>60</v>
      </c>
      <c r="I3413" t="s">
        <v>26</v>
      </c>
      <c r="J3413" t="s">
        <v>60</v>
      </c>
      <c r="K3413">
        <v>100</v>
      </c>
      <c r="L3413" s="5" t="s">
        <v>6881</v>
      </c>
      <c r="M3413" s="5" t="s">
        <v>70</v>
      </c>
      <c r="N3413">
        <v>1</v>
      </c>
      <c r="O3413" t="s">
        <v>107</v>
      </c>
      <c r="P3413" s="1">
        <v>45351</v>
      </c>
      <c r="Q3413" s="1">
        <v>45408</v>
      </c>
      <c r="R3413">
        <v>1617</v>
      </c>
      <c r="S3413" s="4">
        <v>6.2</v>
      </c>
      <c r="T3413" t="s">
        <v>89</v>
      </c>
    </row>
    <row r="3414" spans="1:20" x14ac:dyDescent="0.35">
      <c r="A3414" t="s">
        <v>6882</v>
      </c>
      <c r="B3414" s="5" t="s">
        <v>57</v>
      </c>
      <c r="C3414" s="6">
        <v>63298</v>
      </c>
      <c r="D3414" t="s">
        <v>22</v>
      </c>
      <c r="E3414">
        <v>63298</v>
      </c>
      <c r="F3414" s="5" t="s">
        <v>58</v>
      </c>
      <c r="G3414" s="5" t="s">
        <v>59</v>
      </c>
      <c r="H3414" s="5" t="s">
        <v>101</v>
      </c>
      <c r="I3414" t="s">
        <v>44</v>
      </c>
      <c r="J3414" t="s">
        <v>101</v>
      </c>
      <c r="K3414">
        <v>50</v>
      </c>
      <c r="L3414" s="5" t="s">
        <v>6883</v>
      </c>
      <c r="M3414" s="5" t="s">
        <v>54</v>
      </c>
      <c r="N3414">
        <v>0</v>
      </c>
      <c r="O3414" t="s">
        <v>172</v>
      </c>
      <c r="P3414" s="1">
        <v>45777</v>
      </c>
      <c r="Q3414" s="1">
        <v>45833</v>
      </c>
      <c r="R3414">
        <v>1610</v>
      </c>
      <c r="S3414" s="4">
        <v>9.9</v>
      </c>
      <c r="T3414" t="s">
        <v>118</v>
      </c>
    </row>
    <row r="3415" spans="1:20" x14ac:dyDescent="0.35">
      <c r="A3415" t="s">
        <v>6884</v>
      </c>
      <c r="B3415" s="5" t="s">
        <v>28801</v>
      </c>
      <c r="C3415" s="6">
        <v>70299</v>
      </c>
      <c r="D3415" t="s">
        <v>41</v>
      </c>
      <c r="E3415">
        <v>59754</v>
      </c>
      <c r="F3415" s="5" t="s">
        <v>50</v>
      </c>
      <c r="G3415" s="5" t="s">
        <v>24</v>
      </c>
      <c r="H3415" s="5" t="s">
        <v>60</v>
      </c>
      <c r="I3415" t="s">
        <v>26</v>
      </c>
      <c r="J3415" t="s">
        <v>60</v>
      </c>
      <c r="K3415">
        <v>100</v>
      </c>
      <c r="L3415" s="5" t="s">
        <v>6885</v>
      </c>
      <c r="M3415" s="5" t="s">
        <v>37</v>
      </c>
      <c r="N3415">
        <v>2</v>
      </c>
      <c r="O3415" t="s">
        <v>135</v>
      </c>
      <c r="P3415" s="1">
        <v>45676</v>
      </c>
      <c r="Q3415" s="1">
        <v>45704</v>
      </c>
      <c r="R3415">
        <v>2016</v>
      </c>
      <c r="S3415" s="4">
        <v>8.4</v>
      </c>
      <c r="T3415" t="s">
        <v>38</v>
      </c>
    </row>
    <row r="3416" spans="1:20" x14ac:dyDescent="0.35">
      <c r="A3416" t="s">
        <v>6886</v>
      </c>
      <c r="B3416" s="5" t="s">
        <v>91</v>
      </c>
      <c r="C3416" s="6">
        <v>202655</v>
      </c>
      <c r="D3416" t="s">
        <v>65</v>
      </c>
      <c r="E3416">
        <v>263452</v>
      </c>
      <c r="F3416" s="5" t="s">
        <v>23</v>
      </c>
      <c r="G3416" s="5" t="s">
        <v>51</v>
      </c>
      <c r="H3416" s="5" t="s">
        <v>67</v>
      </c>
      <c r="I3416" t="s">
        <v>26</v>
      </c>
      <c r="J3416" t="s">
        <v>67</v>
      </c>
      <c r="K3416">
        <v>0</v>
      </c>
      <c r="L3416" s="5" t="s">
        <v>6887</v>
      </c>
      <c r="M3416" s="5" t="s">
        <v>37</v>
      </c>
      <c r="N3416">
        <v>12</v>
      </c>
      <c r="O3416" t="s">
        <v>135</v>
      </c>
      <c r="P3416" s="1">
        <v>45339</v>
      </c>
      <c r="Q3416" s="1">
        <v>45378</v>
      </c>
      <c r="R3416">
        <v>2364</v>
      </c>
      <c r="S3416" s="4">
        <v>8</v>
      </c>
      <c r="T3416" t="s">
        <v>47</v>
      </c>
    </row>
    <row r="3417" spans="1:20" x14ac:dyDescent="0.35">
      <c r="A3417" t="s">
        <v>6888</v>
      </c>
      <c r="B3417" s="5" t="s">
        <v>162</v>
      </c>
      <c r="C3417" s="6">
        <v>256495</v>
      </c>
      <c r="D3417" t="s">
        <v>22</v>
      </c>
      <c r="E3417">
        <v>256495</v>
      </c>
      <c r="F3417" s="5" t="s">
        <v>23</v>
      </c>
      <c r="G3417" s="5" t="s">
        <v>24</v>
      </c>
      <c r="H3417" s="5" t="s">
        <v>68</v>
      </c>
      <c r="I3417" t="s">
        <v>35</v>
      </c>
      <c r="J3417" t="s">
        <v>68</v>
      </c>
      <c r="K3417">
        <v>0</v>
      </c>
      <c r="L3417" s="5" t="s">
        <v>6889</v>
      </c>
      <c r="M3417" s="5" t="s">
        <v>37</v>
      </c>
      <c r="N3417">
        <v>13</v>
      </c>
      <c r="O3417" t="s">
        <v>29</v>
      </c>
      <c r="P3417" s="1">
        <v>45359</v>
      </c>
      <c r="Q3417" s="1">
        <v>45387</v>
      </c>
      <c r="R3417">
        <v>1154</v>
      </c>
      <c r="S3417" s="4">
        <v>8.6999999999999993</v>
      </c>
      <c r="T3417" t="s">
        <v>136</v>
      </c>
    </row>
    <row r="3418" spans="1:20" x14ac:dyDescent="0.35">
      <c r="A3418" t="s">
        <v>6890</v>
      </c>
      <c r="B3418" s="5" t="s">
        <v>28799</v>
      </c>
      <c r="C3418" s="6">
        <v>84934</v>
      </c>
      <c r="D3418" t="s">
        <v>81</v>
      </c>
      <c r="E3418">
        <v>114661</v>
      </c>
      <c r="F3418" s="5" t="s">
        <v>58</v>
      </c>
      <c r="G3418" s="5" t="s">
        <v>24</v>
      </c>
      <c r="H3418" s="5" t="s">
        <v>82</v>
      </c>
      <c r="I3418" t="s">
        <v>35</v>
      </c>
      <c r="J3418" t="s">
        <v>82</v>
      </c>
      <c r="K3418">
        <v>100</v>
      </c>
      <c r="L3418" s="5" t="s">
        <v>6891</v>
      </c>
      <c r="M3418" s="5" t="s">
        <v>70</v>
      </c>
      <c r="N3418">
        <v>0</v>
      </c>
      <c r="O3418" t="s">
        <v>135</v>
      </c>
      <c r="P3418" s="1">
        <v>45571</v>
      </c>
      <c r="Q3418" s="1">
        <v>45602</v>
      </c>
      <c r="R3418">
        <v>1062</v>
      </c>
      <c r="S3418" s="4">
        <v>8.9</v>
      </c>
      <c r="T3418" t="s">
        <v>210</v>
      </c>
    </row>
    <row r="3419" spans="1:20" x14ac:dyDescent="0.35">
      <c r="A3419" t="s">
        <v>6892</v>
      </c>
      <c r="B3419" s="5" t="s">
        <v>28802</v>
      </c>
      <c r="C3419" s="6">
        <v>83381</v>
      </c>
      <c r="D3419" t="s">
        <v>41</v>
      </c>
      <c r="E3419">
        <v>70874</v>
      </c>
      <c r="F3419" s="5" t="s">
        <v>50</v>
      </c>
      <c r="G3419" s="5" t="s">
        <v>51</v>
      </c>
      <c r="H3419" s="5" t="s">
        <v>43</v>
      </c>
      <c r="I3419" t="s">
        <v>44</v>
      </c>
      <c r="J3419" t="s">
        <v>43</v>
      </c>
      <c r="K3419">
        <v>100</v>
      </c>
      <c r="L3419" s="5" t="s">
        <v>6893</v>
      </c>
      <c r="M3419" s="5" t="s">
        <v>37</v>
      </c>
      <c r="N3419">
        <v>3</v>
      </c>
      <c r="O3419" t="s">
        <v>141</v>
      </c>
      <c r="P3419" s="1">
        <v>45402</v>
      </c>
      <c r="Q3419" s="1">
        <v>45450</v>
      </c>
      <c r="R3419">
        <v>1342</v>
      </c>
      <c r="S3419" s="4">
        <v>9.6999999999999993</v>
      </c>
      <c r="T3419" t="s">
        <v>243</v>
      </c>
    </row>
    <row r="3420" spans="1:20" x14ac:dyDescent="0.35">
      <c r="A3420" t="s">
        <v>6894</v>
      </c>
      <c r="B3420" s="5" t="s">
        <v>174</v>
      </c>
      <c r="C3420" s="6">
        <v>26293</v>
      </c>
      <c r="D3420" t="s">
        <v>22</v>
      </c>
      <c r="E3420">
        <v>26293</v>
      </c>
      <c r="F3420" s="5" t="s">
        <v>58</v>
      </c>
      <c r="G3420" s="5" t="s">
        <v>59</v>
      </c>
      <c r="H3420" s="5" t="s">
        <v>116</v>
      </c>
      <c r="I3420" t="s">
        <v>26</v>
      </c>
      <c r="J3420" t="s">
        <v>116</v>
      </c>
      <c r="K3420">
        <v>50</v>
      </c>
      <c r="L3420" s="5" t="s">
        <v>3433</v>
      </c>
      <c r="M3420" s="5" t="s">
        <v>37</v>
      </c>
      <c r="N3420">
        <v>1</v>
      </c>
      <c r="O3420" t="s">
        <v>71</v>
      </c>
      <c r="P3420" s="1">
        <v>45735</v>
      </c>
      <c r="Q3420" s="1">
        <v>45789</v>
      </c>
      <c r="R3420">
        <v>2348</v>
      </c>
      <c r="S3420" s="4">
        <v>6.2</v>
      </c>
      <c r="T3420" t="s">
        <v>89</v>
      </c>
    </row>
    <row r="3421" spans="1:20" x14ac:dyDescent="0.35">
      <c r="A3421" t="s">
        <v>6895</v>
      </c>
      <c r="B3421" s="5" t="s">
        <v>32</v>
      </c>
      <c r="C3421" s="6">
        <v>114838</v>
      </c>
      <c r="D3421" t="s">
        <v>22</v>
      </c>
      <c r="E3421">
        <v>114838</v>
      </c>
      <c r="F3421" s="5" t="s">
        <v>66</v>
      </c>
      <c r="G3421" s="5" t="s">
        <v>42</v>
      </c>
      <c r="H3421" s="5" t="s">
        <v>25</v>
      </c>
      <c r="I3421" t="s">
        <v>44</v>
      </c>
      <c r="J3421" t="s">
        <v>25</v>
      </c>
      <c r="K3421">
        <v>50</v>
      </c>
      <c r="L3421" s="5" t="s">
        <v>6896</v>
      </c>
      <c r="M3421" s="5" t="s">
        <v>28</v>
      </c>
      <c r="N3421">
        <v>9</v>
      </c>
      <c r="O3421" t="s">
        <v>46</v>
      </c>
      <c r="P3421" s="1">
        <v>45668</v>
      </c>
      <c r="Q3421" s="1">
        <v>45702</v>
      </c>
      <c r="R3421">
        <v>1472</v>
      </c>
      <c r="S3421" s="4">
        <v>7.1</v>
      </c>
      <c r="T3421" t="s">
        <v>210</v>
      </c>
    </row>
    <row r="3422" spans="1:20" x14ac:dyDescent="0.35">
      <c r="A3422" t="s">
        <v>6897</v>
      </c>
      <c r="B3422" s="5" t="s">
        <v>162</v>
      </c>
      <c r="C3422" s="6">
        <v>130423</v>
      </c>
      <c r="D3422" t="s">
        <v>81</v>
      </c>
      <c r="E3422">
        <v>176071</v>
      </c>
      <c r="F3422" s="5" t="s">
        <v>66</v>
      </c>
      <c r="G3422" s="5" t="s">
        <v>24</v>
      </c>
      <c r="H3422" s="5" t="s">
        <v>82</v>
      </c>
      <c r="I3422" t="s">
        <v>44</v>
      </c>
      <c r="J3422" t="s">
        <v>82</v>
      </c>
      <c r="K3422">
        <v>0</v>
      </c>
      <c r="L3422" s="5" t="s">
        <v>163</v>
      </c>
      <c r="M3422" s="5" t="s">
        <v>54</v>
      </c>
      <c r="N3422">
        <v>9</v>
      </c>
      <c r="O3422" t="s">
        <v>46</v>
      </c>
      <c r="P3422" s="1">
        <v>45605</v>
      </c>
      <c r="Q3422" s="1">
        <v>45648</v>
      </c>
      <c r="R3422">
        <v>1640</v>
      </c>
      <c r="S3422" s="4">
        <v>8.3000000000000007</v>
      </c>
      <c r="T3422" t="s">
        <v>210</v>
      </c>
    </row>
    <row r="3423" spans="1:20" x14ac:dyDescent="0.35">
      <c r="A3423" t="s">
        <v>6898</v>
      </c>
      <c r="B3423" s="5" t="s">
        <v>32</v>
      </c>
      <c r="C3423" s="6">
        <v>73362</v>
      </c>
      <c r="D3423" t="s">
        <v>22</v>
      </c>
      <c r="E3423">
        <v>73362</v>
      </c>
      <c r="F3423" s="5" t="s">
        <v>50</v>
      </c>
      <c r="G3423" s="5" t="s">
        <v>42</v>
      </c>
      <c r="H3423" s="5" t="s">
        <v>191</v>
      </c>
      <c r="I3423" t="s">
        <v>44</v>
      </c>
      <c r="J3423" t="s">
        <v>768</v>
      </c>
      <c r="K3423">
        <v>0</v>
      </c>
      <c r="L3423" s="5" t="s">
        <v>3236</v>
      </c>
      <c r="M3423" s="5" t="s">
        <v>28</v>
      </c>
      <c r="N3423">
        <v>4</v>
      </c>
      <c r="O3423" t="s">
        <v>135</v>
      </c>
      <c r="P3423" s="1">
        <v>45393</v>
      </c>
      <c r="Q3423" s="1">
        <v>45456</v>
      </c>
      <c r="R3423">
        <v>1395</v>
      </c>
      <c r="S3423" s="4">
        <v>9.4</v>
      </c>
      <c r="T3423" t="s">
        <v>243</v>
      </c>
    </row>
    <row r="3424" spans="1:20" x14ac:dyDescent="0.35">
      <c r="A3424" t="s">
        <v>6899</v>
      </c>
      <c r="B3424" s="5" t="s">
        <v>28802</v>
      </c>
      <c r="C3424" s="6">
        <v>55846</v>
      </c>
      <c r="D3424" t="s">
        <v>22</v>
      </c>
      <c r="E3424">
        <v>55846</v>
      </c>
      <c r="F3424" s="5" t="s">
        <v>50</v>
      </c>
      <c r="G3424" s="5" t="s">
        <v>51</v>
      </c>
      <c r="H3424" s="5" t="s">
        <v>157</v>
      </c>
      <c r="I3424" t="s">
        <v>35</v>
      </c>
      <c r="J3424" t="s">
        <v>25</v>
      </c>
      <c r="K3424">
        <v>100</v>
      </c>
      <c r="L3424" s="5" t="s">
        <v>6900</v>
      </c>
      <c r="M3424" s="5" t="s">
        <v>70</v>
      </c>
      <c r="N3424">
        <v>2</v>
      </c>
      <c r="O3424" t="s">
        <v>147</v>
      </c>
      <c r="P3424" s="1">
        <v>45519</v>
      </c>
      <c r="Q3424" s="1">
        <v>45536</v>
      </c>
      <c r="R3424">
        <v>1702</v>
      </c>
      <c r="S3424" s="4">
        <v>7.3</v>
      </c>
      <c r="T3424" t="s">
        <v>30</v>
      </c>
    </row>
    <row r="3425" spans="1:20" x14ac:dyDescent="0.35">
      <c r="A3425" t="s">
        <v>6901</v>
      </c>
      <c r="B3425" s="5" t="s">
        <v>28799</v>
      </c>
      <c r="C3425" s="6">
        <v>216173</v>
      </c>
      <c r="D3425" t="s">
        <v>22</v>
      </c>
      <c r="E3425">
        <v>216173</v>
      </c>
      <c r="F3425" s="5" t="s">
        <v>23</v>
      </c>
      <c r="G3425" s="5" t="s">
        <v>59</v>
      </c>
      <c r="H3425" s="5" t="s">
        <v>165</v>
      </c>
      <c r="I3425" t="s">
        <v>35</v>
      </c>
      <c r="J3425" t="s">
        <v>186</v>
      </c>
      <c r="K3425">
        <v>50</v>
      </c>
      <c r="L3425" s="5" t="s">
        <v>6902</v>
      </c>
      <c r="M3425" s="5" t="s">
        <v>28</v>
      </c>
      <c r="N3425">
        <v>17</v>
      </c>
      <c r="O3425" t="s">
        <v>46</v>
      </c>
      <c r="P3425" s="1">
        <v>45401</v>
      </c>
      <c r="Q3425" s="1">
        <v>45450</v>
      </c>
      <c r="R3425">
        <v>2275</v>
      </c>
      <c r="S3425" s="4">
        <v>8.4</v>
      </c>
      <c r="T3425" t="s">
        <v>108</v>
      </c>
    </row>
    <row r="3426" spans="1:20" x14ac:dyDescent="0.35">
      <c r="A3426" t="s">
        <v>6903</v>
      </c>
      <c r="B3426" s="5" t="s">
        <v>40</v>
      </c>
      <c r="C3426" s="6">
        <v>184151</v>
      </c>
      <c r="D3426" t="s">
        <v>92</v>
      </c>
      <c r="E3426">
        <v>138113</v>
      </c>
      <c r="F3426" s="5" t="s">
        <v>23</v>
      </c>
      <c r="G3426" s="5" t="s">
        <v>59</v>
      </c>
      <c r="H3426" s="5" t="s">
        <v>93</v>
      </c>
      <c r="I3426" t="s">
        <v>26</v>
      </c>
      <c r="J3426" t="s">
        <v>93</v>
      </c>
      <c r="K3426">
        <v>0</v>
      </c>
      <c r="L3426" s="5" t="s">
        <v>6904</v>
      </c>
      <c r="M3426" s="5" t="s">
        <v>28</v>
      </c>
      <c r="N3426">
        <v>12</v>
      </c>
      <c r="O3426" t="s">
        <v>135</v>
      </c>
      <c r="P3426" s="1">
        <v>45423</v>
      </c>
      <c r="Q3426" s="1">
        <v>45471</v>
      </c>
      <c r="R3426">
        <v>957</v>
      </c>
      <c r="S3426" s="4">
        <v>8.4</v>
      </c>
      <c r="T3426" t="s">
        <v>210</v>
      </c>
    </row>
    <row r="3427" spans="1:20" x14ac:dyDescent="0.35">
      <c r="A3427" t="s">
        <v>6905</v>
      </c>
      <c r="B3427" s="5" t="s">
        <v>28799</v>
      </c>
      <c r="C3427" s="6">
        <v>109524</v>
      </c>
      <c r="D3427" t="s">
        <v>74</v>
      </c>
      <c r="E3427">
        <v>136905</v>
      </c>
      <c r="F3427" s="5" t="s">
        <v>50</v>
      </c>
      <c r="G3427" s="5" t="s">
        <v>51</v>
      </c>
      <c r="H3427" s="5" t="s">
        <v>75</v>
      </c>
      <c r="I3427" t="s">
        <v>35</v>
      </c>
      <c r="J3427" t="s">
        <v>75</v>
      </c>
      <c r="K3427">
        <v>0</v>
      </c>
      <c r="L3427" s="5" t="s">
        <v>6906</v>
      </c>
      <c r="M3427" s="5" t="s">
        <v>54</v>
      </c>
      <c r="N3427">
        <v>4</v>
      </c>
      <c r="O3427" t="s">
        <v>107</v>
      </c>
      <c r="P3427" s="1">
        <v>45378</v>
      </c>
      <c r="Q3427" s="1">
        <v>45413</v>
      </c>
      <c r="R3427">
        <v>1174</v>
      </c>
      <c r="S3427" s="4">
        <v>8</v>
      </c>
      <c r="T3427" t="s">
        <v>79</v>
      </c>
    </row>
    <row r="3428" spans="1:20" x14ac:dyDescent="0.35">
      <c r="A3428" t="s">
        <v>6907</v>
      </c>
      <c r="B3428" s="5" t="s">
        <v>28802</v>
      </c>
      <c r="C3428" s="6">
        <v>83789</v>
      </c>
      <c r="D3428" t="s">
        <v>22</v>
      </c>
      <c r="E3428">
        <v>83789</v>
      </c>
      <c r="F3428" s="5" t="s">
        <v>58</v>
      </c>
      <c r="G3428" s="5" t="s">
        <v>59</v>
      </c>
      <c r="H3428" s="5" t="s">
        <v>101</v>
      </c>
      <c r="I3428" t="s">
        <v>26</v>
      </c>
      <c r="J3428" t="s">
        <v>359</v>
      </c>
      <c r="K3428">
        <v>0</v>
      </c>
      <c r="L3428" s="5" t="s">
        <v>6908</v>
      </c>
      <c r="M3428" s="5" t="s">
        <v>54</v>
      </c>
      <c r="N3428">
        <v>0</v>
      </c>
      <c r="O3428" t="s">
        <v>112</v>
      </c>
      <c r="P3428" s="1">
        <v>45672</v>
      </c>
      <c r="Q3428" s="1">
        <v>45701</v>
      </c>
      <c r="R3428">
        <v>2307</v>
      </c>
      <c r="S3428" s="4">
        <v>6.7</v>
      </c>
      <c r="T3428" t="s">
        <v>277</v>
      </c>
    </row>
    <row r="3429" spans="1:20" x14ac:dyDescent="0.35">
      <c r="A3429" t="s">
        <v>6909</v>
      </c>
      <c r="B3429" s="5" t="s">
        <v>49</v>
      </c>
      <c r="C3429" s="6">
        <v>163508</v>
      </c>
      <c r="D3429" t="s">
        <v>22</v>
      </c>
      <c r="E3429">
        <v>163508</v>
      </c>
      <c r="F3429" s="5" t="s">
        <v>23</v>
      </c>
      <c r="G3429" s="5" t="s">
        <v>24</v>
      </c>
      <c r="H3429" s="5" t="s">
        <v>165</v>
      </c>
      <c r="I3429" t="s">
        <v>44</v>
      </c>
      <c r="J3429" t="s">
        <v>165</v>
      </c>
      <c r="K3429">
        <v>0</v>
      </c>
      <c r="L3429" s="5" t="s">
        <v>6910</v>
      </c>
      <c r="M3429" s="5" t="s">
        <v>54</v>
      </c>
      <c r="N3429">
        <v>17</v>
      </c>
      <c r="O3429" t="s">
        <v>135</v>
      </c>
      <c r="P3429" s="1">
        <v>45710</v>
      </c>
      <c r="Q3429" s="1">
        <v>45762</v>
      </c>
      <c r="R3429">
        <v>1992</v>
      </c>
      <c r="S3429" s="4">
        <v>7.7</v>
      </c>
      <c r="T3429" t="s">
        <v>210</v>
      </c>
    </row>
    <row r="3430" spans="1:20" x14ac:dyDescent="0.35">
      <c r="A3430" t="s">
        <v>6911</v>
      </c>
      <c r="B3430" s="5" t="s">
        <v>105</v>
      </c>
      <c r="C3430" s="6">
        <v>159674</v>
      </c>
      <c r="D3430" t="s">
        <v>120</v>
      </c>
      <c r="E3430">
        <v>143707</v>
      </c>
      <c r="F3430" s="5" t="s">
        <v>50</v>
      </c>
      <c r="G3430" s="5" t="s">
        <v>42</v>
      </c>
      <c r="H3430" s="5" t="s">
        <v>121</v>
      </c>
      <c r="I3430" t="s">
        <v>35</v>
      </c>
      <c r="J3430" t="s">
        <v>121</v>
      </c>
      <c r="K3430">
        <v>100</v>
      </c>
      <c r="L3430" s="5" t="s">
        <v>6912</v>
      </c>
      <c r="M3430" s="5" t="s">
        <v>70</v>
      </c>
      <c r="N3430">
        <v>2</v>
      </c>
      <c r="O3430" t="s">
        <v>167</v>
      </c>
      <c r="P3430" s="1">
        <v>45420</v>
      </c>
      <c r="Q3430" s="1">
        <v>45449</v>
      </c>
      <c r="R3430">
        <v>888</v>
      </c>
      <c r="S3430" s="4">
        <v>8.1</v>
      </c>
      <c r="T3430" t="s">
        <v>108</v>
      </c>
    </row>
    <row r="3431" spans="1:20" x14ac:dyDescent="0.35">
      <c r="A3431" t="s">
        <v>6913</v>
      </c>
      <c r="B3431" s="5" t="s">
        <v>91</v>
      </c>
      <c r="C3431" s="6">
        <v>72337</v>
      </c>
      <c r="D3431" t="s">
        <v>22</v>
      </c>
      <c r="E3431">
        <v>72337</v>
      </c>
      <c r="F3431" s="5" t="s">
        <v>58</v>
      </c>
      <c r="G3431" s="5" t="s">
        <v>51</v>
      </c>
      <c r="H3431" s="5" t="s">
        <v>68</v>
      </c>
      <c r="I3431" t="s">
        <v>44</v>
      </c>
      <c r="J3431" t="s">
        <v>52</v>
      </c>
      <c r="K3431">
        <v>50</v>
      </c>
      <c r="L3431" s="5" t="s">
        <v>6914</v>
      </c>
      <c r="M3431" s="5" t="s">
        <v>70</v>
      </c>
      <c r="N3431">
        <v>0</v>
      </c>
      <c r="O3431" t="s">
        <v>71</v>
      </c>
      <c r="P3431" s="1">
        <v>45527</v>
      </c>
      <c r="Q3431" s="1">
        <v>45590</v>
      </c>
      <c r="R3431">
        <v>598</v>
      </c>
      <c r="S3431" s="4">
        <v>9.8000000000000007</v>
      </c>
      <c r="T3431" t="s">
        <v>210</v>
      </c>
    </row>
    <row r="3432" spans="1:20" x14ac:dyDescent="0.35">
      <c r="A3432" t="s">
        <v>6915</v>
      </c>
      <c r="B3432" s="5" t="s">
        <v>28802</v>
      </c>
      <c r="C3432" s="6">
        <v>168105</v>
      </c>
      <c r="D3432" t="s">
        <v>41</v>
      </c>
      <c r="E3432">
        <v>142889</v>
      </c>
      <c r="F3432" s="5" t="s">
        <v>23</v>
      </c>
      <c r="G3432" s="5" t="s">
        <v>42</v>
      </c>
      <c r="H3432" s="5" t="s">
        <v>43</v>
      </c>
      <c r="I3432" t="s">
        <v>35</v>
      </c>
      <c r="J3432" t="s">
        <v>43</v>
      </c>
      <c r="K3432">
        <v>100</v>
      </c>
      <c r="L3432" s="5" t="s">
        <v>6916</v>
      </c>
      <c r="M3432" s="5" t="s">
        <v>54</v>
      </c>
      <c r="N3432">
        <v>10</v>
      </c>
      <c r="O3432" t="s">
        <v>107</v>
      </c>
      <c r="P3432" s="1">
        <v>45303</v>
      </c>
      <c r="Q3432" s="1">
        <v>45318</v>
      </c>
      <c r="R3432">
        <v>1693</v>
      </c>
      <c r="S3432" s="4">
        <v>8.1999999999999993</v>
      </c>
      <c r="T3432" t="s">
        <v>243</v>
      </c>
    </row>
    <row r="3433" spans="1:20" x14ac:dyDescent="0.35">
      <c r="A3433" t="s">
        <v>6917</v>
      </c>
      <c r="B3433" s="5" t="s">
        <v>21</v>
      </c>
      <c r="C3433" s="6">
        <v>157793</v>
      </c>
      <c r="D3433" t="s">
        <v>22</v>
      </c>
      <c r="E3433">
        <v>157793</v>
      </c>
      <c r="F3433" s="5" t="s">
        <v>66</v>
      </c>
      <c r="G3433" s="5" t="s">
        <v>24</v>
      </c>
      <c r="H3433" s="5" t="s">
        <v>101</v>
      </c>
      <c r="I3433" t="s">
        <v>35</v>
      </c>
      <c r="J3433" t="s">
        <v>116</v>
      </c>
      <c r="K3433">
        <v>0</v>
      </c>
      <c r="L3433" s="5" t="s">
        <v>6918</v>
      </c>
      <c r="M3433" s="5" t="s">
        <v>37</v>
      </c>
      <c r="N3433">
        <v>7</v>
      </c>
      <c r="O3433" t="s">
        <v>107</v>
      </c>
      <c r="P3433" s="1">
        <v>45311</v>
      </c>
      <c r="Q3433" s="1">
        <v>45360</v>
      </c>
      <c r="R3433">
        <v>2041</v>
      </c>
      <c r="S3433" s="4">
        <v>8.3000000000000007</v>
      </c>
      <c r="T3433" t="s">
        <v>47</v>
      </c>
    </row>
    <row r="3434" spans="1:20" x14ac:dyDescent="0.35">
      <c r="A3434" t="s">
        <v>6919</v>
      </c>
      <c r="B3434" s="5" t="s">
        <v>91</v>
      </c>
      <c r="C3434" s="6">
        <v>186928</v>
      </c>
      <c r="D3434" t="s">
        <v>22</v>
      </c>
      <c r="E3434">
        <v>186928</v>
      </c>
      <c r="F3434" s="5" t="s">
        <v>66</v>
      </c>
      <c r="G3434" s="5" t="s">
        <v>51</v>
      </c>
      <c r="H3434" s="5" t="s">
        <v>68</v>
      </c>
      <c r="I3434" t="s">
        <v>35</v>
      </c>
      <c r="J3434" t="s">
        <v>426</v>
      </c>
      <c r="K3434">
        <v>100</v>
      </c>
      <c r="L3434" s="5" t="s">
        <v>6920</v>
      </c>
      <c r="M3434" s="5" t="s">
        <v>70</v>
      </c>
      <c r="N3434">
        <v>9</v>
      </c>
      <c r="O3434" t="s">
        <v>167</v>
      </c>
      <c r="P3434" s="1">
        <v>45597</v>
      </c>
      <c r="Q3434" s="1">
        <v>45620</v>
      </c>
      <c r="R3434">
        <v>1184</v>
      </c>
      <c r="S3434" s="4">
        <v>5.4</v>
      </c>
      <c r="T3434" t="s">
        <v>79</v>
      </c>
    </row>
    <row r="3435" spans="1:20" x14ac:dyDescent="0.35">
      <c r="A3435" t="s">
        <v>6921</v>
      </c>
      <c r="B3435" s="5" t="s">
        <v>162</v>
      </c>
      <c r="C3435" s="6">
        <v>97344</v>
      </c>
      <c r="D3435" t="s">
        <v>22</v>
      </c>
      <c r="E3435">
        <v>97344</v>
      </c>
      <c r="F3435" s="5" t="s">
        <v>50</v>
      </c>
      <c r="G3435" s="5" t="s">
        <v>24</v>
      </c>
      <c r="H3435" s="5" t="s">
        <v>129</v>
      </c>
      <c r="I3435" t="s">
        <v>44</v>
      </c>
      <c r="J3435" t="s">
        <v>299</v>
      </c>
      <c r="K3435">
        <v>0</v>
      </c>
      <c r="L3435" s="5" t="s">
        <v>6922</v>
      </c>
      <c r="M3435" s="5" t="s">
        <v>37</v>
      </c>
      <c r="N3435">
        <v>2</v>
      </c>
      <c r="O3435" t="s">
        <v>62</v>
      </c>
      <c r="P3435" s="1">
        <v>45628</v>
      </c>
      <c r="Q3435" s="1">
        <v>45675</v>
      </c>
      <c r="R3435">
        <v>1143</v>
      </c>
      <c r="S3435" s="4">
        <v>6.9</v>
      </c>
      <c r="T3435" t="s">
        <v>55</v>
      </c>
    </row>
    <row r="3436" spans="1:20" x14ac:dyDescent="0.35">
      <c r="A3436" t="s">
        <v>6923</v>
      </c>
      <c r="B3436" s="5" t="s">
        <v>28799</v>
      </c>
      <c r="C3436" s="6">
        <v>47190</v>
      </c>
      <c r="D3436" t="s">
        <v>41</v>
      </c>
      <c r="E3436">
        <v>40112</v>
      </c>
      <c r="F3436" s="5" t="s">
        <v>58</v>
      </c>
      <c r="G3436" s="5" t="s">
        <v>42</v>
      </c>
      <c r="H3436" s="5" t="s">
        <v>43</v>
      </c>
      <c r="I3436" t="s">
        <v>44</v>
      </c>
      <c r="J3436" t="s">
        <v>43</v>
      </c>
      <c r="K3436">
        <v>0</v>
      </c>
      <c r="L3436" s="5" t="s">
        <v>6924</v>
      </c>
      <c r="M3436" s="5" t="s">
        <v>28</v>
      </c>
      <c r="N3436">
        <v>0</v>
      </c>
      <c r="O3436" t="s">
        <v>62</v>
      </c>
      <c r="P3436" s="1">
        <v>45642</v>
      </c>
      <c r="Q3436" s="1">
        <v>45661</v>
      </c>
      <c r="R3436">
        <v>539</v>
      </c>
      <c r="S3436" s="4">
        <v>9.6999999999999993</v>
      </c>
      <c r="T3436" t="s">
        <v>136</v>
      </c>
    </row>
    <row r="3437" spans="1:20" x14ac:dyDescent="0.35">
      <c r="A3437" t="s">
        <v>6925</v>
      </c>
      <c r="B3437" s="5" t="s">
        <v>21</v>
      </c>
      <c r="C3437" s="6">
        <v>64670</v>
      </c>
      <c r="D3437" t="s">
        <v>74</v>
      </c>
      <c r="E3437">
        <v>80838</v>
      </c>
      <c r="F3437" s="5" t="s">
        <v>58</v>
      </c>
      <c r="G3437" s="5" t="s">
        <v>24</v>
      </c>
      <c r="H3437" s="5" t="s">
        <v>75</v>
      </c>
      <c r="I3437" t="s">
        <v>26</v>
      </c>
      <c r="J3437" t="s">
        <v>75</v>
      </c>
      <c r="K3437">
        <v>50</v>
      </c>
      <c r="L3437" s="5" t="s">
        <v>6926</v>
      </c>
      <c r="M3437" s="5" t="s">
        <v>54</v>
      </c>
      <c r="N3437">
        <v>1</v>
      </c>
      <c r="O3437" t="s">
        <v>85</v>
      </c>
      <c r="P3437" s="1">
        <v>45569</v>
      </c>
      <c r="Q3437" s="1">
        <v>45620</v>
      </c>
      <c r="R3437">
        <v>1319</v>
      </c>
      <c r="S3437" s="4">
        <v>6.8</v>
      </c>
      <c r="T3437" t="s">
        <v>103</v>
      </c>
    </row>
    <row r="3438" spans="1:20" x14ac:dyDescent="0.35">
      <c r="A3438" t="s">
        <v>6927</v>
      </c>
      <c r="B3438" s="5" t="s">
        <v>28802</v>
      </c>
      <c r="C3438" s="6">
        <v>126076</v>
      </c>
      <c r="D3438" t="s">
        <v>22</v>
      </c>
      <c r="E3438">
        <v>126076</v>
      </c>
      <c r="F3438" s="5" t="s">
        <v>66</v>
      </c>
      <c r="G3438" s="5" t="s">
        <v>42</v>
      </c>
      <c r="H3438" s="5" t="s">
        <v>52</v>
      </c>
      <c r="I3438" t="s">
        <v>44</v>
      </c>
      <c r="J3438" t="s">
        <v>52</v>
      </c>
      <c r="K3438">
        <v>50</v>
      </c>
      <c r="L3438" s="5" t="s">
        <v>6928</v>
      </c>
      <c r="M3438" s="5" t="s">
        <v>54</v>
      </c>
      <c r="N3438">
        <v>8</v>
      </c>
      <c r="O3438" t="s">
        <v>147</v>
      </c>
      <c r="P3438" s="1">
        <v>45426</v>
      </c>
      <c r="Q3438" s="1">
        <v>45495</v>
      </c>
      <c r="R3438">
        <v>2017</v>
      </c>
      <c r="S3438" s="4">
        <v>9.8000000000000007</v>
      </c>
      <c r="T3438" t="s">
        <v>118</v>
      </c>
    </row>
    <row r="3439" spans="1:20" x14ac:dyDescent="0.35">
      <c r="A3439" t="s">
        <v>6929</v>
      </c>
      <c r="B3439" s="5" t="s">
        <v>105</v>
      </c>
      <c r="C3439" s="6">
        <v>98433</v>
      </c>
      <c r="D3439" t="s">
        <v>81</v>
      </c>
      <c r="E3439">
        <v>132885</v>
      </c>
      <c r="F3439" s="5" t="s">
        <v>50</v>
      </c>
      <c r="G3439" s="5" t="s">
        <v>42</v>
      </c>
      <c r="H3439" s="5" t="s">
        <v>82</v>
      </c>
      <c r="I3439" t="s">
        <v>26</v>
      </c>
      <c r="J3439" t="s">
        <v>82</v>
      </c>
      <c r="K3439">
        <v>50</v>
      </c>
      <c r="L3439" s="5" t="s">
        <v>6930</v>
      </c>
      <c r="M3439" s="5" t="s">
        <v>70</v>
      </c>
      <c r="N3439">
        <v>2</v>
      </c>
      <c r="O3439" t="s">
        <v>147</v>
      </c>
      <c r="P3439" s="1">
        <v>45332</v>
      </c>
      <c r="Q3439" s="1">
        <v>45397</v>
      </c>
      <c r="R3439">
        <v>2422</v>
      </c>
      <c r="S3439" s="4">
        <v>9</v>
      </c>
      <c r="T3439" t="s">
        <v>103</v>
      </c>
    </row>
    <row r="3440" spans="1:20" x14ac:dyDescent="0.35">
      <c r="A3440" t="s">
        <v>6931</v>
      </c>
      <c r="B3440" s="5" t="s">
        <v>57</v>
      </c>
      <c r="C3440" s="6">
        <v>31915</v>
      </c>
      <c r="D3440" t="s">
        <v>22</v>
      </c>
      <c r="E3440">
        <v>31915</v>
      </c>
      <c r="F3440" s="5" t="s">
        <v>58</v>
      </c>
      <c r="G3440" s="5" t="s">
        <v>42</v>
      </c>
      <c r="H3440" s="5" t="s">
        <v>157</v>
      </c>
      <c r="I3440" t="s">
        <v>35</v>
      </c>
      <c r="J3440" t="s">
        <v>157</v>
      </c>
      <c r="K3440">
        <v>100</v>
      </c>
      <c r="L3440" s="5" t="s">
        <v>6932</v>
      </c>
      <c r="M3440" s="5" t="s">
        <v>37</v>
      </c>
      <c r="N3440">
        <v>0</v>
      </c>
      <c r="O3440" t="s">
        <v>78</v>
      </c>
      <c r="P3440" s="1">
        <v>45535</v>
      </c>
      <c r="Q3440" s="1">
        <v>45572</v>
      </c>
      <c r="R3440">
        <v>1804</v>
      </c>
      <c r="S3440" s="4">
        <v>9.6</v>
      </c>
      <c r="T3440" t="s">
        <v>136</v>
      </c>
    </row>
    <row r="3441" spans="1:20" x14ac:dyDescent="0.35">
      <c r="A3441" t="s">
        <v>6933</v>
      </c>
      <c r="B3441" s="5" t="s">
        <v>21</v>
      </c>
      <c r="C3441" s="6">
        <v>175657</v>
      </c>
      <c r="D3441" t="s">
        <v>22</v>
      </c>
      <c r="E3441">
        <v>175657</v>
      </c>
      <c r="F3441" s="5" t="s">
        <v>66</v>
      </c>
      <c r="G3441" s="5" t="s">
        <v>24</v>
      </c>
      <c r="H3441" s="5" t="s">
        <v>68</v>
      </c>
      <c r="I3441" t="s">
        <v>44</v>
      </c>
      <c r="J3441" t="s">
        <v>68</v>
      </c>
      <c r="K3441">
        <v>100</v>
      </c>
      <c r="L3441" s="5" t="s">
        <v>6934</v>
      </c>
      <c r="M3441" s="5" t="s">
        <v>37</v>
      </c>
      <c r="N3441">
        <v>5</v>
      </c>
      <c r="O3441" t="s">
        <v>88</v>
      </c>
      <c r="P3441" s="1">
        <v>45572</v>
      </c>
      <c r="Q3441" s="1">
        <v>45625</v>
      </c>
      <c r="R3441">
        <v>1903</v>
      </c>
      <c r="S3441" s="4">
        <v>9.8000000000000007</v>
      </c>
      <c r="T3441" t="s">
        <v>277</v>
      </c>
    </row>
    <row r="3442" spans="1:20" x14ac:dyDescent="0.35">
      <c r="A3442" t="s">
        <v>6935</v>
      </c>
      <c r="B3442" s="5" t="s">
        <v>100</v>
      </c>
      <c r="C3442" s="6">
        <v>200463</v>
      </c>
      <c r="D3442" t="s">
        <v>22</v>
      </c>
      <c r="E3442">
        <v>200463</v>
      </c>
      <c r="F3442" s="5" t="s">
        <v>23</v>
      </c>
      <c r="G3442" s="5" t="s">
        <v>51</v>
      </c>
      <c r="H3442" s="5" t="s">
        <v>191</v>
      </c>
      <c r="I3442" t="s">
        <v>26</v>
      </c>
      <c r="J3442" t="s">
        <v>191</v>
      </c>
      <c r="K3442">
        <v>0</v>
      </c>
      <c r="L3442" s="5" t="s">
        <v>6936</v>
      </c>
      <c r="M3442" s="5" t="s">
        <v>54</v>
      </c>
      <c r="N3442">
        <v>19</v>
      </c>
      <c r="O3442" t="s">
        <v>147</v>
      </c>
      <c r="P3442" s="1">
        <v>45582</v>
      </c>
      <c r="Q3442" s="1">
        <v>45642</v>
      </c>
      <c r="R3442">
        <v>885</v>
      </c>
      <c r="S3442" s="4">
        <v>5</v>
      </c>
      <c r="T3442" t="s">
        <v>47</v>
      </c>
    </row>
    <row r="3443" spans="1:20" x14ac:dyDescent="0.35">
      <c r="A3443" t="s">
        <v>6937</v>
      </c>
      <c r="B3443" s="5" t="s">
        <v>57</v>
      </c>
      <c r="C3443" s="6">
        <v>109629</v>
      </c>
      <c r="D3443" t="s">
        <v>22</v>
      </c>
      <c r="E3443">
        <v>109629</v>
      </c>
      <c r="F3443" s="5" t="s">
        <v>66</v>
      </c>
      <c r="G3443" s="5" t="s">
        <v>42</v>
      </c>
      <c r="H3443" s="5" t="s">
        <v>165</v>
      </c>
      <c r="I3443" t="s">
        <v>44</v>
      </c>
      <c r="J3443" t="s">
        <v>76</v>
      </c>
      <c r="K3443">
        <v>100</v>
      </c>
      <c r="L3443" s="5" t="s">
        <v>6938</v>
      </c>
      <c r="M3443" s="5" t="s">
        <v>28</v>
      </c>
      <c r="N3443">
        <v>6</v>
      </c>
      <c r="O3443" t="s">
        <v>62</v>
      </c>
      <c r="P3443" s="1">
        <v>45394</v>
      </c>
      <c r="Q3443" s="1">
        <v>45431</v>
      </c>
      <c r="R3443">
        <v>811</v>
      </c>
      <c r="S3443" s="4">
        <v>6.7</v>
      </c>
      <c r="T3443" t="s">
        <v>89</v>
      </c>
    </row>
    <row r="3444" spans="1:20" x14ac:dyDescent="0.35">
      <c r="A3444" t="s">
        <v>6939</v>
      </c>
      <c r="B3444" s="5" t="s">
        <v>217</v>
      </c>
      <c r="C3444" s="6">
        <v>80126</v>
      </c>
      <c r="D3444" t="s">
        <v>22</v>
      </c>
      <c r="E3444">
        <v>80126</v>
      </c>
      <c r="F3444" s="5" t="s">
        <v>58</v>
      </c>
      <c r="G3444" s="5" t="s">
        <v>59</v>
      </c>
      <c r="H3444" s="5" t="s">
        <v>52</v>
      </c>
      <c r="I3444" t="s">
        <v>35</v>
      </c>
      <c r="J3444" t="s">
        <v>82</v>
      </c>
      <c r="K3444">
        <v>100</v>
      </c>
      <c r="L3444" s="5" t="s">
        <v>6940</v>
      </c>
      <c r="M3444" s="5" t="s">
        <v>70</v>
      </c>
      <c r="N3444">
        <v>0</v>
      </c>
      <c r="O3444" t="s">
        <v>46</v>
      </c>
      <c r="P3444" s="1">
        <v>45322</v>
      </c>
      <c r="Q3444" s="1">
        <v>45336</v>
      </c>
      <c r="R3444">
        <v>1963</v>
      </c>
      <c r="S3444" s="4">
        <v>6.2</v>
      </c>
      <c r="T3444" t="s">
        <v>153</v>
      </c>
    </row>
    <row r="3445" spans="1:20" x14ac:dyDescent="0.35">
      <c r="A3445" t="s">
        <v>6941</v>
      </c>
      <c r="B3445" s="5" t="s">
        <v>91</v>
      </c>
      <c r="C3445" s="6">
        <v>91862</v>
      </c>
      <c r="D3445" t="s">
        <v>92</v>
      </c>
      <c r="E3445">
        <v>68897</v>
      </c>
      <c r="F3445" s="5" t="s">
        <v>58</v>
      </c>
      <c r="G3445" s="5" t="s">
        <v>59</v>
      </c>
      <c r="H3445" s="5" t="s">
        <v>93</v>
      </c>
      <c r="I3445" t="s">
        <v>35</v>
      </c>
      <c r="J3445" t="s">
        <v>212</v>
      </c>
      <c r="K3445">
        <v>100</v>
      </c>
      <c r="L3445" s="5" t="s">
        <v>6942</v>
      </c>
      <c r="M3445" s="5" t="s">
        <v>54</v>
      </c>
      <c r="N3445">
        <v>0</v>
      </c>
      <c r="O3445" t="s">
        <v>112</v>
      </c>
      <c r="P3445" s="1">
        <v>45483</v>
      </c>
      <c r="Q3445" s="1">
        <v>45537</v>
      </c>
      <c r="R3445">
        <v>2134</v>
      </c>
      <c r="S3445" s="4">
        <v>6.2</v>
      </c>
      <c r="T3445" t="s">
        <v>95</v>
      </c>
    </row>
    <row r="3446" spans="1:20" x14ac:dyDescent="0.35">
      <c r="A3446" t="s">
        <v>6943</v>
      </c>
      <c r="B3446" s="5" t="s">
        <v>21</v>
      </c>
      <c r="C3446" s="6">
        <v>102655</v>
      </c>
      <c r="D3446" t="s">
        <v>33</v>
      </c>
      <c r="E3446">
        <v>11292050</v>
      </c>
      <c r="F3446" s="5" t="s">
        <v>50</v>
      </c>
      <c r="G3446" s="5" t="s">
        <v>42</v>
      </c>
      <c r="H3446" s="5" t="s">
        <v>34</v>
      </c>
      <c r="I3446" t="s">
        <v>35</v>
      </c>
      <c r="J3446" t="s">
        <v>75</v>
      </c>
      <c r="K3446">
        <v>50</v>
      </c>
      <c r="L3446" s="5" t="s">
        <v>6944</v>
      </c>
      <c r="M3446" s="5" t="s">
        <v>70</v>
      </c>
      <c r="N3446">
        <v>4</v>
      </c>
      <c r="O3446" t="s">
        <v>167</v>
      </c>
      <c r="P3446" s="1">
        <v>45669</v>
      </c>
      <c r="Q3446" s="1">
        <v>45689</v>
      </c>
      <c r="R3446">
        <v>864</v>
      </c>
      <c r="S3446" s="4">
        <v>6.5</v>
      </c>
      <c r="T3446" t="s">
        <v>38</v>
      </c>
    </row>
    <row r="3447" spans="1:20" x14ac:dyDescent="0.35">
      <c r="A3447" t="s">
        <v>6945</v>
      </c>
      <c r="B3447" s="5" t="s">
        <v>21</v>
      </c>
      <c r="C3447" s="6">
        <v>147186</v>
      </c>
      <c r="D3447" t="s">
        <v>81</v>
      </c>
      <c r="E3447">
        <v>198701</v>
      </c>
      <c r="F3447" s="5" t="s">
        <v>66</v>
      </c>
      <c r="G3447" s="5" t="s">
        <v>42</v>
      </c>
      <c r="H3447" s="5" t="s">
        <v>82</v>
      </c>
      <c r="I3447" t="s">
        <v>26</v>
      </c>
      <c r="J3447" t="s">
        <v>426</v>
      </c>
      <c r="K3447">
        <v>50</v>
      </c>
      <c r="L3447" s="5" t="s">
        <v>6946</v>
      </c>
      <c r="M3447" s="5" t="s">
        <v>54</v>
      </c>
      <c r="N3447">
        <v>5</v>
      </c>
      <c r="O3447" t="s">
        <v>107</v>
      </c>
      <c r="P3447" s="1">
        <v>45773</v>
      </c>
      <c r="Q3447" s="1">
        <v>45826</v>
      </c>
      <c r="R3447">
        <v>983</v>
      </c>
      <c r="S3447" s="4">
        <v>7.4</v>
      </c>
      <c r="T3447" t="s">
        <v>89</v>
      </c>
    </row>
    <row r="3448" spans="1:20" x14ac:dyDescent="0.35">
      <c r="A3448" t="s">
        <v>6947</v>
      </c>
      <c r="B3448" s="5" t="s">
        <v>28802</v>
      </c>
      <c r="C3448" s="6">
        <v>184149</v>
      </c>
      <c r="D3448" t="s">
        <v>22</v>
      </c>
      <c r="E3448">
        <v>184149</v>
      </c>
      <c r="F3448" s="5" t="s">
        <v>23</v>
      </c>
      <c r="G3448" s="5" t="s">
        <v>59</v>
      </c>
      <c r="H3448" s="5" t="s">
        <v>129</v>
      </c>
      <c r="I3448" t="s">
        <v>44</v>
      </c>
      <c r="J3448" t="s">
        <v>129</v>
      </c>
      <c r="K3448">
        <v>0</v>
      </c>
      <c r="L3448" s="5" t="s">
        <v>6948</v>
      </c>
      <c r="M3448" s="5" t="s">
        <v>37</v>
      </c>
      <c r="N3448">
        <v>14</v>
      </c>
      <c r="O3448" t="s">
        <v>46</v>
      </c>
      <c r="P3448" s="1">
        <v>45382</v>
      </c>
      <c r="Q3448" s="1">
        <v>45408</v>
      </c>
      <c r="R3448">
        <v>645</v>
      </c>
      <c r="S3448" s="4">
        <v>6.8</v>
      </c>
      <c r="T3448" t="s">
        <v>277</v>
      </c>
    </row>
    <row r="3449" spans="1:20" x14ac:dyDescent="0.35">
      <c r="A3449" t="s">
        <v>6949</v>
      </c>
      <c r="B3449" s="5" t="s">
        <v>49</v>
      </c>
      <c r="C3449" s="6">
        <v>273048</v>
      </c>
      <c r="D3449" t="s">
        <v>22</v>
      </c>
      <c r="E3449">
        <v>273048</v>
      </c>
      <c r="F3449" s="5" t="s">
        <v>23</v>
      </c>
      <c r="G3449" s="5" t="s">
        <v>51</v>
      </c>
      <c r="H3449" s="5" t="s">
        <v>68</v>
      </c>
      <c r="I3449" t="s">
        <v>26</v>
      </c>
      <c r="J3449" t="s">
        <v>43</v>
      </c>
      <c r="K3449">
        <v>50</v>
      </c>
      <c r="L3449" s="5" t="s">
        <v>6950</v>
      </c>
      <c r="M3449" s="5" t="s">
        <v>70</v>
      </c>
      <c r="N3449">
        <v>16</v>
      </c>
      <c r="O3449" t="s">
        <v>135</v>
      </c>
      <c r="P3449" s="1">
        <v>45641</v>
      </c>
      <c r="Q3449" s="1">
        <v>45656</v>
      </c>
      <c r="R3449">
        <v>892</v>
      </c>
      <c r="S3449" s="4">
        <v>6.2</v>
      </c>
      <c r="T3449" t="s">
        <v>38</v>
      </c>
    </row>
    <row r="3450" spans="1:20" x14ac:dyDescent="0.35">
      <c r="A3450" t="s">
        <v>6951</v>
      </c>
      <c r="B3450" s="5" t="s">
        <v>217</v>
      </c>
      <c r="C3450" s="6">
        <v>105192</v>
      </c>
      <c r="D3450" t="s">
        <v>92</v>
      </c>
      <c r="E3450">
        <v>78894</v>
      </c>
      <c r="F3450" s="5" t="s">
        <v>50</v>
      </c>
      <c r="G3450" s="5" t="s">
        <v>24</v>
      </c>
      <c r="H3450" s="5" t="s">
        <v>93</v>
      </c>
      <c r="I3450" t="s">
        <v>44</v>
      </c>
      <c r="J3450" t="s">
        <v>93</v>
      </c>
      <c r="K3450">
        <v>50</v>
      </c>
      <c r="L3450" s="5" t="s">
        <v>6952</v>
      </c>
      <c r="M3450" s="5" t="s">
        <v>70</v>
      </c>
      <c r="N3450">
        <v>2</v>
      </c>
      <c r="O3450" t="s">
        <v>147</v>
      </c>
      <c r="P3450" s="1">
        <v>45433</v>
      </c>
      <c r="Q3450" s="1">
        <v>45470</v>
      </c>
      <c r="R3450">
        <v>845</v>
      </c>
      <c r="S3450" s="4">
        <v>5.2</v>
      </c>
      <c r="T3450" t="s">
        <v>89</v>
      </c>
    </row>
    <row r="3451" spans="1:20" x14ac:dyDescent="0.35">
      <c r="A3451" t="s">
        <v>6953</v>
      </c>
      <c r="B3451" s="5" t="s">
        <v>100</v>
      </c>
      <c r="C3451" s="6">
        <v>37406</v>
      </c>
      <c r="D3451" t="s">
        <v>22</v>
      </c>
      <c r="E3451">
        <v>37406</v>
      </c>
      <c r="F3451" s="5" t="s">
        <v>50</v>
      </c>
      <c r="G3451" s="5" t="s">
        <v>24</v>
      </c>
      <c r="H3451" s="5" t="s">
        <v>116</v>
      </c>
      <c r="I3451" t="s">
        <v>26</v>
      </c>
      <c r="J3451" t="s">
        <v>116</v>
      </c>
      <c r="K3451">
        <v>0</v>
      </c>
      <c r="L3451" s="5" t="s">
        <v>6954</v>
      </c>
      <c r="M3451" s="5" t="s">
        <v>70</v>
      </c>
      <c r="N3451">
        <v>4</v>
      </c>
      <c r="O3451" t="s">
        <v>131</v>
      </c>
      <c r="P3451" s="1">
        <v>45318</v>
      </c>
      <c r="Q3451" s="1">
        <v>45352</v>
      </c>
      <c r="R3451">
        <v>1756</v>
      </c>
      <c r="S3451" s="4">
        <v>6.8</v>
      </c>
      <c r="T3451" t="s">
        <v>89</v>
      </c>
    </row>
    <row r="3452" spans="1:20" x14ac:dyDescent="0.35">
      <c r="A3452" t="s">
        <v>6955</v>
      </c>
      <c r="B3452" s="5" t="s">
        <v>162</v>
      </c>
      <c r="C3452" s="6">
        <v>27619</v>
      </c>
      <c r="D3452" t="s">
        <v>22</v>
      </c>
      <c r="E3452">
        <v>27619</v>
      </c>
      <c r="F3452" s="5" t="s">
        <v>58</v>
      </c>
      <c r="G3452" s="5" t="s">
        <v>59</v>
      </c>
      <c r="H3452" s="5" t="s">
        <v>116</v>
      </c>
      <c r="I3452" t="s">
        <v>26</v>
      </c>
      <c r="J3452" t="s">
        <v>116</v>
      </c>
      <c r="K3452">
        <v>0</v>
      </c>
      <c r="L3452" s="5" t="s">
        <v>6956</v>
      </c>
      <c r="M3452" s="5" t="s">
        <v>37</v>
      </c>
      <c r="N3452">
        <v>0</v>
      </c>
      <c r="O3452" t="s">
        <v>88</v>
      </c>
      <c r="P3452" s="1">
        <v>45514</v>
      </c>
      <c r="Q3452" s="1">
        <v>45576</v>
      </c>
      <c r="R3452">
        <v>570</v>
      </c>
      <c r="S3452" s="4">
        <v>8.8000000000000007</v>
      </c>
      <c r="T3452" t="s">
        <v>210</v>
      </c>
    </row>
    <row r="3453" spans="1:20" x14ac:dyDescent="0.35">
      <c r="A3453" t="s">
        <v>6957</v>
      </c>
      <c r="B3453" s="5" t="s">
        <v>28800</v>
      </c>
      <c r="C3453" s="6">
        <v>94921</v>
      </c>
      <c r="D3453" t="s">
        <v>22</v>
      </c>
      <c r="E3453">
        <v>94921</v>
      </c>
      <c r="F3453" s="5" t="s">
        <v>66</v>
      </c>
      <c r="G3453" s="5" t="s">
        <v>51</v>
      </c>
      <c r="H3453" s="5" t="s">
        <v>129</v>
      </c>
      <c r="I3453" t="s">
        <v>44</v>
      </c>
      <c r="J3453" t="s">
        <v>129</v>
      </c>
      <c r="K3453">
        <v>0</v>
      </c>
      <c r="L3453" s="5" t="s">
        <v>6958</v>
      </c>
      <c r="M3453" s="5" t="s">
        <v>54</v>
      </c>
      <c r="N3453">
        <v>8</v>
      </c>
      <c r="O3453" t="s">
        <v>147</v>
      </c>
      <c r="P3453" s="1">
        <v>45386</v>
      </c>
      <c r="Q3453" s="1">
        <v>45455</v>
      </c>
      <c r="R3453">
        <v>2257</v>
      </c>
      <c r="S3453" s="4">
        <v>5.4</v>
      </c>
      <c r="T3453" t="s">
        <v>47</v>
      </c>
    </row>
    <row r="3454" spans="1:20" x14ac:dyDescent="0.35">
      <c r="A3454" t="s">
        <v>6959</v>
      </c>
      <c r="B3454" s="5" t="s">
        <v>21</v>
      </c>
      <c r="C3454" s="6">
        <v>199186</v>
      </c>
      <c r="D3454" t="s">
        <v>22</v>
      </c>
      <c r="E3454">
        <v>199186</v>
      </c>
      <c r="F3454" s="5" t="s">
        <v>23</v>
      </c>
      <c r="G3454" s="5" t="s">
        <v>59</v>
      </c>
      <c r="H3454" s="5" t="s">
        <v>191</v>
      </c>
      <c r="I3454" t="s">
        <v>26</v>
      </c>
      <c r="J3454" t="s">
        <v>191</v>
      </c>
      <c r="K3454">
        <v>0</v>
      </c>
      <c r="L3454" s="5" t="s">
        <v>6960</v>
      </c>
      <c r="M3454" s="5" t="s">
        <v>70</v>
      </c>
      <c r="N3454">
        <v>13</v>
      </c>
      <c r="O3454" t="s">
        <v>46</v>
      </c>
      <c r="P3454" s="1">
        <v>45438</v>
      </c>
      <c r="Q3454" s="1">
        <v>45475</v>
      </c>
      <c r="R3454">
        <v>2222</v>
      </c>
      <c r="S3454" s="4">
        <v>9.8000000000000007</v>
      </c>
      <c r="T3454" t="s">
        <v>136</v>
      </c>
    </row>
    <row r="3455" spans="1:20" x14ac:dyDescent="0.35">
      <c r="A3455" t="s">
        <v>6961</v>
      </c>
      <c r="B3455" s="5" t="s">
        <v>145</v>
      </c>
      <c r="C3455" s="6">
        <v>118265</v>
      </c>
      <c r="D3455" t="s">
        <v>65</v>
      </c>
      <c r="E3455">
        <v>153745</v>
      </c>
      <c r="F3455" s="5" t="s">
        <v>66</v>
      </c>
      <c r="G3455" s="5" t="s">
        <v>24</v>
      </c>
      <c r="H3455" s="5" t="s">
        <v>67</v>
      </c>
      <c r="I3455" t="s">
        <v>26</v>
      </c>
      <c r="J3455" t="s">
        <v>110</v>
      </c>
      <c r="K3455">
        <v>50</v>
      </c>
      <c r="L3455" s="5" t="s">
        <v>6962</v>
      </c>
      <c r="M3455" s="5" t="s">
        <v>54</v>
      </c>
      <c r="N3455">
        <v>8</v>
      </c>
      <c r="O3455" t="s">
        <v>135</v>
      </c>
      <c r="P3455" s="1">
        <v>45535</v>
      </c>
      <c r="Q3455" s="1">
        <v>45597</v>
      </c>
      <c r="R3455">
        <v>1950</v>
      </c>
      <c r="S3455" s="4">
        <v>7.6</v>
      </c>
      <c r="T3455" t="s">
        <v>63</v>
      </c>
    </row>
    <row r="3456" spans="1:20" x14ac:dyDescent="0.35">
      <c r="A3456" t="s">
        <v>6963</v>
      </c>
      <c r="B3456" s="5" t="s">
        <v>49</v>
      </c>
      <c r="C3456" s="6">
        <v>75240</v>
      </c>
      <c r="D3456" t="s">
        <v>65</v>
      </c>
      <c r="E3456">
        <v>97812</v>
      </c>
      <c r="F3456" s="5" t="s">
        <v>58</v>
      </c>
      <c r="G3456" s="5" t="s">
        <v>42</v>
      </c>
      <c r="H3456" s="5" t="s">
        <v>67</v>
      </c>
      <c r="I3456" t="s">
        <v>35</v>
      </c>
      <c r="J3456" t="s">
        <v>423</v>
      </c>
      <c r="K3456">
        <v>100</v>
      </c>
      <c r="L3456" s="5" t="s">
        <v>6964</v>
      </c>
      <c r="M3456" s="5" t="s">
        <v>37</v>
      </c>
      <c r="N3456">
        <v>1</v>
      </c>
      <c r="O3456" t="s">
        <v>71</v>
      </c>
      <c r="P3456" s="1">
        <v>45427</v>
      </c>
      <c r="Q3456" s="1">
        <v>45473</v>
      </c>
      <c r="R3456">
        <v>826</v>
      </c>
      <c r="S3456" s="4">
        <v>9.8000000000000007</v>
      </c>
      <c r="T3456" t="s">
        <v>79</v>
      </c>
    </row>
    <row r="3457" spans="1:20" x14ac:dyDescent="0.35">
      <c r="A3457" t="s">
        <v>6965</v>
      </c>
      <c r="B3457" s="5" t="s">
        <v>28802</v>
      </c>
      <c r="C3457" s="6">
        <v>65569</v>
      </c>
      <c r="D3457" t="s">
        <v>22</v>
      </c>
      <c r="E3457">
        <v>65569</v>
      </c>
      <c r="F3457" s="5" t="s">
        <v>58</v>
      </c>
      <c r="G3457" s="5" t="s">
        <v>51</v>
      </c>
      <c r="H3457" s="5" t="s">
        <v>191</v>
      </c>
      <c r="I3457" t="s">
        <v>26</v>
      </c>
      <c r="J3457" t="s">
        <v>121</v>
      </c>
      <c r="K3457">
        <v>50</v>
      </c>
      <c r="L3457" s="5" t="s">
        <v>6244</v>
      </c>
      <c r="M3457" s="5" t="s">
        <v>54</v>
      </c>
      <c r="N3457">
        <v>1</v>
      </c>
      <c r="O3457" t="s">
        <v>78</v>
      </c>
      <c r="P3457" s="1">
        <v>45398</v>
      </c>
      <c r="Q3457" s="1">
        <v>45463</v>
      </c>
      <c r="R3457">
        <v>2302</v>
      </c>
      <c r="S3457" s="4">
        <v>6.3</v>
      </c>
      <c r="T3457" t="s">
        <v>118</v>
      </c>
    </row>
    <row r="3458" spans="1:20" x14ac:dyDescent="0.35">
      <c r="A3458" t="s">
        <v>6966</v>
      </c>
      <c r="B3458" s="5" t="s">
        <v>21</v>
      </c>
      <c r="C3458" s="6">
        <v>205247</v>
      </c>
      <c r="D3458" t="s">
        <v>22</v>
      </c>
      <c r="E3458">
        <v>205247</v>
      </c>
      <c r="F3458" s="5" t="s">
        <v>23</v>
      </c>
      <c r="G3458" s="5" t="s">
        <v>51</v>
      </c>
      <c r="H3458" s="5" t="s">
        <v>97</v>
      </c>
      <c r="I3458" t="s">
        <v>44</v>
      </c>
      <c r="J3458" t="s">
        <v>97</v>
      </c>
      <c r="K3458">
        <v>0</v>
      </c>
      <c r="L3458" s="5" t="s">
        <v>6967</v>
      </c>
      <c r="M3458" s="5" t="s">
        <v>54</v>
      </c>
      <c r="N3458">
        <v>17</v>
      </c>
      <c r="O3458" t="s">
        <v>141</v>
      </c>
      <c r="P3458" s="1">
        <v>45307</v>
      </c>
      <c r="Q3458" s="1">
        <v>45373</v>
      </c>
      <c r="R3458">
        <v>1888</v>
      </c>
      <c r="S3458" s="4">
        <v>7.3</v>
      </c>
      <c r="T3458" t="s">
        <v>277</v>
      </c>
    </row>
    <row r="3459" spans="1:20" x14ac:dyDescent="0.35">
      <c r="A3459" t="s">
        <v>6968</v>
      </c>
      <c r="B3459" s="5" t="s">
        <v>21</v>
      </c>
      <c r="C3459" s="6">
        <v>37999</v>
      </c>
      <c r="D3459" t="s">
        <v>22</v>
      </c>
      <c r="E3459">
        <v>37999</v>
      </c>
      <c r="F3459" s="5" t="s">
        <v>50</v>
      </c>
      <c r="G3459" s="5" t="s">
        <v>42</v>
      </c>
      <c r="H3459" s="5" t="s">
        <v>116</v>
      </c>
      <c r="I3459" t="s">
        <v>35</v>
      </c>
      <c r="J3459" t="s">
        <v>116</v>
      </c>
      <c r="K3459">
        <v>100</v>
      </c>
      <c r="L3459" s="5" t="s">
        <v>6969</v>
      </c>
      <c r="M3459" s="5" t="s">
        <v>54</v>
      </c>
      <c r="N3459">
        <v>4</v>
      </c>
      <c r="O3459" t="s">
        <v>88</v>
      </c>
      <c r="P3459" s="1">
        <v>45646</v>
      </c>
      <c r="Q3459" s="1">
        <v>45677</v>
      </c>
      <c r="R3459">
        <v>1159</v>
      </c>
      <c r="S3459" s="4">
        <v>6.2</v>
      </c>
      <c r="T3459" t="s">
        <v>47</v>
      </c>
    </row>
    <row r="3460" spans="1:20" x14ac:dyDescent="0.35">
      <c r="A3460" t="s">
        <v>6970</v>
      </c>
      <c r="B3460" s="5" t="s">
        <v>40</v>
      </c>
      <c r="C3460" s="6">
        <v>136750</v>
      </c>
      <c r="D3460" t="s">
        <v>33</v>
      </c>
      <c r="E3460">
        <v>15042500</v>
      </c>
      <c r="F3460" s="5" t="s">
        <v>66</v>
      </c>
      <c r="G3460" s="5" t="s">
        <v>42</v>
      </c>
      <c r="H3460" s="5" t="s">
        <v>34</v>
      </c>
      <c r="I3460" t="s">
        <v>26</v>
      </c>
      <c r="J3460" t="s">
        <v>34</v>
      </c>
      <c r="K3460">
        <v>100</v>
      </c>
      <c r="L3460" s="5" t="s">
        <v>6971</v>
      </c>
      <c r="M3460" s="5" t="s">
        <v>28</v>
      </c>
      <c r="N3460">
        <v>7</v>
      </c>
      <c r="O3460" t="s">
        <v>85</v>
      </c>
      <c r="P3460" s="1">
        <v>45368</v>
      </c>
      <c r="Q3460" s="1">
        <v>45392</v>
      </c>
      <c r="R3460">
        <v>939</v>
      </c>
      <c r="S3460" s="4">
        <v>6.6</v>
      </c>
      <c r="T3460" t="s">
        <v>136</v>
      </c>
    </row>
    <row r="3461" spans="1:20" x14ac:dyDescent="0.35">
      <c r="A3461" t="s">
        <v>6972</v>
      </c>
      <c r="B3461" s="5" t="s">
        <v>28799</v>
      </c>
      <c r="C3461" s="6">
        <v>55482</v>
      </c>
      <c r="D3461" t="s">
        <v>22</v>
      </c>
      <c r="E3461">
        <v>55482</v>
      </c>
      <c r="F3461" s="5" t="s">
        <v>58</v>
      </c>
      <c r="G3461" s="5" t="s">
        <v>51</v>
      </c>
      <c r="H3461" s="5" t="s">
        <v>52</v>
      </c>
      <c r="I3461" t="s">
        <v>26</v>
      </c>
      <c r="J3461" t="s">
        <v>52</v>
      </c>
      <c r="K3461">
        <v>100</v>
      </c>
      <c r="L3461" s="5" t="s">
        <v>4053</v>
      </c>
      <c r="M3461" s="5" t="s">
        <v>28</v>
      </c>
      <c r="N3461">
        <v>1</v>
      </c>
      <c r="O3461" t="s">
        <v>85</v>
      </c>
      <c r="P3461" s="1">
        <v>45716</v>
      </c>
      <c r="Q3461" s="1">
        <v>45752</v>
      </c>
      <c r="R3461">
        <v>2469</v>
      </c>
      <c r="S3461" s="4">
        <v>7.1</v>
      </c>
      <c r="T3461" t="s">
        <v>95</v>
      </c>
    </row>
    <row r="3462" spans="1:20" x14ac:dyDescent="0.35">
      <c r="A3462" t="s">
        <v>6973</v>
      </c>
      <c r="B3462" s="5" t="s">
        <v>105</v>
      </c>
      <c r="C3462" s="6">
        <v>126580</v>
      </c>
      <c r="D3462" t="s">
        <v>81</v>
      </c>
      <c r="E3462">
        <v>170883</v>
      </c>
      <c r="F3462" s="5" t="s">
        <v>50</v>
      </c>
      <c r="G3462" s="5" t="s">
        <v>42</v>
      </c>
      <c r="H3462" s="5" t="s">
        <v>82</v>
      </c>
      <c r="I3462" t="s">
        <v>35</v>
      </c>
      <c r="J3462" t="s">
        <v>82</v>
      </c>
      <c r="K3462">
        <v>0</v>
      </c>
      <c r="L3462" s="5" t="s">
        <v>6974</v>
      </c>
      <c r="M3462" s="5" t="s">
        <v>37</v>
      </c>
      <c r="N3462">
        <v>2</v>
      </c>
      <c r="O3462" t="s">
        <v>85</v>
      </c>
      <c r="P3462" s="1">
        <v>45771</v>
      </c>
      <c r="Q3462" s="1">
        <v>45815</v>
      </c>
      <c r="R3462">
        <v>1369</v>
      </c>
      <c r="S3462" s="4">
        <v>5.4</v>
      </c>
      <c r="T3462" t="s">
        <v>79</v>
      </c>
    </row>
    <row r="3463" spans="1:20" x14ac:dyDescent="0.35">
      <c r="A3463" t="s">
        <v>6975</v>
      </c>
      <c r="B3463" s="5" t="s">
        <v>100</v>
      </c>
      <c r="C3463" s="6">
        <v>45523</v>
      </c>
      <c r="D3463" t="s">
        <v>22</v>
      </c>
      <c r="E3463">
        <v>45523</v>
      </c>
      <c r="F3463" s="5" t="s">
        <v>50</v>
      </c>
      <c r="G3463" s="5" t="s">
        <v>24</v>
      </c>
      <c r="H3463" s="5" t="s">
        <v>157</v>
      </c>
      <c r="I3463" t="s">
        <v>35</v>
      </c>
      <c r="J3463" t="s">
        <v>121</v>
      </c>
      <c r="K3463">
        <v>0</v>
      </c>
      <c r="L3463" s="5" t="s">
        <v>6976</v>
      </c>
      <c r="M3463" s="5" t="s">
        <v>54</v>
      </c>
      <c r="N3463">
        <v>2</v>
      </c>
      <c r="O3463" t="s">
        <v>167</v>
      </c>
      <c r="P3463" s="1">
        <v>45515</v>
      </c>
      <c r="Q3463" s="1">
        <v>45582</v>
      </c>
      <c r="R3463">
        <v>733</v>
      </c>
      <c r="S3463" s="4">
        <v>7.2</v>
      </c>
      <c r="T3463" t="s">
        <v>153</v>
      </c>
    </row>
    <row r="3464" spans="1:20" x14ac:dyDescent="0.35">
      <c r="A3464" t="s">
        <v>6977</v>
      </c>
      <c r="B3464" s="5" t="s">
        <v>49</v>
      </c>
      <c r="C3464" s="6">
        <v>69117</v>
      </c>
      <c r="D3464" t="s">
        <v>22</v>
      </c>
      <c r="E3464">
        <v>69117</v>
      </c>
      <c r="F3464" s="5" t="s">
        <v>50</v>
      </c>
      <c r="G3464" s="5" t="s">
        <v>24</v>
      </c>
      <c r="H3464" s="5" t="s">
        <v>52</v>
      </c>
      <c r="I3464" t="s">
        <v>44</v>
      </c>
      <c r="J3464" t="s">
        <v>1211</v>
      </c>
      <c r="K3464">
        <v>0</v>
      </c>
      <c r="L3464" s="5" t="s">
        <v>6978</v>
      </c>
      <c r="M3464" s="5" t="s">
        <v>70</v>
      </c>
      <c r="N3464">
        <v>4</v>
      </c>
      <c r="O3464" t="s">
        <v>62</v>
      </c>
      <c r="P3464" s="1">
        <v>45718</v>
      </c>
      <c r="Q3464" s="1">
        <v>45746</v>
      </c>
      <c r="R3464">
        <v>1948</v>
      </c>
      <c r="S3464" s="4">
        <v>9.6</v>
      </c>
      <c r="T3464" t="s">
        <v>243</v>
      </c>
    </row>
    <row r="3465" spans="1:20" x14ac:dyDescent="0.35">
      <c r="A3465" t="s">
        <v>6979</v>
      </c>
      <c r="B3465" s="5" t="s">
        <v>57</v>
      </c>
      <c r="C3465" s="6">
        <v>147154</v>
      </c>
      <c r="D3465" t="s">
        <v>22</v>
      </c>
      <c r="E3465">
        <v>147154</v>
      </c>
      <c r="F3465" s="5" t="s">
        <v>50</v>
      </c>
      <c r="G3465" s="5" t="s">
        <v>24</v>
      </c>
      <c r="H3465" s="5" t="s">
        <v>101</v>
      </c>
      <c r="I3465" t="s">
        <v>35</v>
      </c>
      <c r="J3465" t="s">
        <v>101</v>
      </c>
      <c r="K3465">
        <v>0</v>
      </c>
      <c r="L3465" s="5" t="s">
        <v>6980</v>
      </c>
      <c r="M3465" s="5" t="s">
        <v>70</v>
      </c>
      <c r="N3465">
        <v>3</v>
      </c>
      <c r="O3465" t="s">
        <v>131</v>
      </c>
      <c r="P3465" s="1">
        <v>45723</v>
      </c>
      <c r="Q3465" s="1">
        <v>45770</v>
      </c>
      <c r="R3465">
        <v>1786</v>
      </c>
      <c r="S3465" s="4">
        <v>8.8000000000000007</v>
      </c>
      <c r="T3465" t="s">
        <v>63</v>
      </c>
    </row>
    <row r="3466" spans="1:20" x14ac:dyDescent="0.35">
      <c r="A3466" t="s">
        <v>6981</v>
      </c>
      <c r="B3466" s="5" t="s">
        <v>49</v>
      </c>
      <c r="C3466" s="6">
        <v>129411</v>
      </c>
      <c r="D3466" t="s">
        <v>41</v>
      </c>
      <c r="E3466">
        <v>109999</v>
      </c>
      <c r="F3466" s="5" t="s">
        <v>66</v>
      </c>
      <c r="G3466" s="5" t="s">
        <v>42</v>
      </c>
      <c r="H3466" s="5" t="s">
        <v>43</v>
      </c>
      <c r="I3466" t="s">
        <v>26</v>
      </c>
      <c r="J3466" t="s">
        <v>43</v>
      </c>
      <c r="K3466">
        <v>0</v>
      </c>
      <c r="L3466" s="5" t="s">
        <v>6982</v>
      </c>
      <c r="M3466" s="5" t="s">
        <v>28</v>
      </c>
      <c r="N3466">
        <v>6</v>
      </c>
      <c r="O3466" t="s">
        <v>167</v>
      </c>
      <c r="P3466" s="1">
        <v>45384</v>
      </c>
      <c r="Q3466" s="1">
        <v>45407</v>
      </c>
      <c r="R3466">
        <v>2001</v>
      </c>
      <c r="S3466" s="4">
        <v>7.2</v>
      </c>
      <c r="T3466" t="s">
        <v>38</v>
      </c>
    </row>
    <row r="3467" spans="1:20" x14ac:dyDescent="0.35">
      <c r="A3467" t="s">
        <v>6983</v>
      </c>
      <c r="B3467" s="5" t="s">
        <v>217</v>
      </c>
      <c r="C3467" s="6">
        <v>103365</v>
      </c>
      <c r="D3467" t="s">
        <v>81</v>
      </c>
      <c r="E3467">
        <v>139543</v>
      </c>
      <c r="F3467" s="5" t="s">
        <v>66</v>
      </c>
      <c r="G3467" s="5" t="s">
        <v>42</v>
      </c>
      <c r="H3467" s="5" t="s">
        <v>82</v>
      </c>
      <c r="I3467" t="s">
        <v>44</v>
      </c>
      <c r="J3467" t="s">
        <v>82</v>
      </c>
      <c r="K3467">
        <v>0</v>
      </c>
      <c r="L3467" s="5" t="s">
        <v>6984</v>
      </c>
      <c r="M3467" s="5" t="s">
        <v>54</v>
      </c>
      <c r="N3467">
        <v>7</v>
      </c>
      <c r="O3467" t="s">
        <v>131</v>
      </c>
      <c r="P3467" s="1">
        <v>45490</v>
      </c>
      <c r="Q3467" s="1">
        <v>45556</v>
      </c>
      <c r="R3467">
        <v>1363</v>
      </c>
      <c r="S3467" s="4">
        <v>7.2</v>
      </c>
      <c r="T3467" t="s">
        <v>30</v>
      </c>
    </row>
    <row r="3468" spans="1:20" x14ac:dyDescent="0.35">
      <c r="A3468" t="s">
        <v>6985</v>
      </c>
      <c r="B3468" s="5" t="s">
        <v>28800</v>
      </c>
      <c r="C3468" s="6">
        <v>155656</v>
      </c>
      <c r="D3468" t="s">
        <v>22</v>
      </c>
      <c r="E3468">
        <v>155656</v>
      </c>
      <c r="F3468" s="5" t="s">
        <v>66</v>
      </c>
      <c r="G3468" s="5" t="s">
        <v>51</v>
      </c>
      <c r="H3468" s="5" t="s">
        <v>101</v>
      </c>
      <c r="I3468" t="s">
        <v>35</v>
      </c>
      <c r="J3468" t="s">
        <v>101</v>
      </c>
      <c r="K3468">
        <v>50</v>
      </c>
      <c r="L3468" s="5" t="s">
        <v>6986</v>
      </c>
      <c r="M3468" s="5" t="s">
        <v>70</v>
      </c>
      <c r="N3468">
        <v>8</v>
      </c>
      <c r="O3468" t="s">
        <v>29</v>
      </c>
      <c r="P3468" s="1">
        <v>45711</v>
      </c>
      <c r="Q3468" s="1">
        <v>45744</v>
      </c>
      <c r="R3468">
        <v>2452</v>
      </c>
      <c r="S3468" s="4">
        <v>7.1</v>
      </c>
      <c r="T3468" t="s">
        <v>38</v>
      </c>
    </row>
    <row r="3469" spans="1:20" x14ac:dyDescent="0.35">
      <c r="A3469" t="s">
        <v>6987</v>
      </c>
      <c r="B3469" s="5" t="s">
        <v>100</v>
      </c>
      <c r="C3469" s="6">
        <v>60372</v>
      </c>
      <c r="D3469" t="s">
        <v>41</v>
      </c>
      <c r="E3469">
        <v>51316</v>
      </c>
      <c r="F3469" s="5" t="s">
        <v>58</v>
      </c>
      <c r="G3469" s="5" t="s">
        <v>24</v>
      </c>
      <c r="H3469" s="5" t="s">
        <v>126</v>
      </c>
      <c r="I3469" t="s">
        <v>26</v>
      </c>
      <c r="J3469" t="s">
        <v>126</v>
      </c>
      <c r="K3469">
        <v>100</v>
      </c>
      <c r="L3469" s="5" t="s">
        <v>6988</v>
      </c>
      <c r="M3469" s="5" t="s">
        <v>37</v>
      </c>
      <c r="N3469">
        <v>1</v>
      </c>
      <c r="O3469" t="s">
        <v>78</v>
      </c>
      <c r="P3469" s="1">
        <v>45305</v>
      </c>
      <c r="Q3469" s="1">
        <v>45341</v>
      </c>
      <c r="R3469">
        <v>1363</v>
      </c>
      <c r="S3469" s="4">
        <v>7.7</v>
      </c>
      <c r="T3469" t="s">
        <v>30</v>
      </c>
    </row>
    <row r="3470" spans="1:20" x14ac:dyDescent="0.35">
      <c r="A3470" t="s">
        <v>6989</v>
      </c>
      <c r="B3470" s="5" t="s">
        <v>91</v>
      </c>
      <c r="C3470" s="6">
        <v>90624</v>
      </c>
      <c r="D3470" t="s">
        <v>41</v>
      </c>
      <c r="E3470">
        <v>77030</v>
      </c>
      <c r="F3470" s="5" t="s">
        <v>66</v>
      </c>
      <c r="G3470" s="5" t="s">
        <v>59</v>
      </c>
      <c r="H3470" s="5" t="s">
        <v>151</v>
      </c>
      <c r="I3470" t="s">
        <v>44</v>
      </c>
      <c r="J3470" t="s">
        <v>491</v>
      </c>
      <c r="K3470">
        <v>50</v>
      </c>
      <c r="L3470" s="5" t="s">
        <v>6990</v>
      </c>
      <c r="M3470" s="5" t="s">
        <v>28</v>
      </c>
      <c r="N3470">
        <v>8</v>
      </c>
      <c r="O3470" t="s">
        <v>167</v>
      </c>
      <c r="P3470" s="1">
        <v>45712</v>
      </c>
      <c r="Q3470" s="1">
        <v>45755</v>
      </c>
      <c r="R3470">
        <v>655</v>
      </c>
      <c r="S3470" s="4">
        <v>8.9</v>
      </c>
      <c r="T3470" t="s">
        <v>108</v>
      </c>
    </row>
    <row r="3471" spans="1:20" x14ac:dyDescent="0.35">
      <c r="A3471" t="s">
        <v>6991</v>
      </c>
      <c r="B3471" s="5" t="s">
        <v>105</v>
      </c>
      <c r="C3471" s="6">
        <v>28839</v>
      </c>
      <c r="D3471" t="s">
        <v>22</v>
      </c>
      <c r="E3471">
        <v>28839</v>
      </c>
      <c r="F3471" s="5" t="s">
        <v>58</v>
      </c>
      <c r="G3471" s="5" t="s">
        <v>42</v>
      </c>
      <c r="H3471" s="5" t="s">
        <v>157</v>
      </c>
      <c r="I3471" t="s">
        <v>44</v>
      </c>
      <c r="J3471" t="s">
        <v>313</v>
      </c>
      <c r="K3471">
        <v>50</v>
      </c>
      <c r="L3471" s="5" t="s">
        <v>6992</v>
      </c>
      <c r="M3471" s="5" t="s">
        <v>70</v>
      </c>
      <c r="N3471">
        <v>1</v>
      </c>
      <c r="O3471" t="s">
        <v>141</v>
      </c>
      <c r="P3471" s="1">
        <v>45524</v>
      </c>
      <c r="Q3471" s="1">
        <v>45583</v>
      </c>
      <c r="R3471">
        <v>1826</v>
      </c>
      <c r="S3471" s="4">
        <v>10</v>
      </c>
      <c r="T3471" t="s">
        <v>55</v>
      </c>
    </row>
    <row r="3472" spans="1:20" x14ac:dyDescent="0.35">
      <c r="A3472" t="s">
        <v>6993</v>
      </c>
      <c r="B3472" s="5" t="s">
        <v>174</v>
      </c>
      <c r="C3472" s="6">
        <v>95397</v>
      </c>
      <c r="D3472" t="s">
        <v>41</v>
      </c>
      <c r="E3472">
        <v>81087</v>
      </c>
      <c r="F3472" s="5" t="s">
        <v>50</v>
      </c>
      <c r="G3472" s="5" t="s">
        <v>59</v>
      </c>
      <c r="H3472" s="5" t="s">
        <v>43</v>
      </c>
      <c r="I3472" t="s">
        <v>44</v>
      </c>
      <c r="J3472" t="s">
        <v>43</v>
      </c>
      <c r="K3472">
        <v>50</v>
      </c>
      <c r="L3472" s="5" t="s">
        <v>6994</v>
      </c>
      <c r="M3472" s="5" t="s">
        <v>37</v>
      </c>
      <c r="N3472">
        <v>3</v>
      </c>
      <c r="O3472" t="s">
        <v>112</v>
      </c>
      <c r="P3472" s="1">
        <v>45328</v>
      </c>
      <c r="Q3472" s="1">
        <v>45343</v>
      </c>
      <c r="R3472">
        <v>705</v>
      </c>
      <c r="S3472" s="4">
        <v>5.3</v>
      </c>
      <c r="T3472" t="s">
        <v>89</v>
      </c>
    </row>
    <row r="3473" spans="1:20" x14ac:dyDescent="0.35">
      <c r="A3473" t="s">
        <v>6995</v>
      </c>
      <c r="B3473" s="5" t="s">
        <v>145</v>
      </c>
      <c r="C3473" s="6">
        <v>265922</v>
      </c>
      <c r="D3473" t="s">
        <v>33</v>
      </c>
      <c r="E3473">
        <v>29251420</v>
      </c>
      <c r="F3473" s="5" t="s">
        <v>23</v>
      </c>
      <c r="G3473" s="5" t="s">
        <v>42</v>
      </c>
      <c r="H3473" s="5" t="s">
        <v>34</v>
      </c>
      <c r="I3473" t="s">
        <v>35</v>
      </c>
      <c r="J3473" t="s">
        <v>101</v>
      </c>
      <c r="K3473">
        <v>0</v>
      </c>
      <c r="L3473" s="5" t="s">
        <v>6996</v>
      </c>
      <c r="M3473" s="5" t="s">
        <v>28</v>
      </c>
      <c r="N3473">
        <v>16</v>
      </c>
      <c r="O3473" t="s">
        <v>135</v>
      </c>
      <c r="P3473" s="1">
        <v>45367</v>
      </c>
      <c r="Q3473" s="1">
        <v>45413</v>
      </c>
      <c r="R3473">
        <v>1345</v>
      </c>
      <c r="S3473" s="4">
        <v>5.6</v>
      </c>
      <c r="T3473" t="s">
        <v>118</v>
      </c>
    </row>
    <row r="3474" spans="1:20" x14ac:dyDescent="0.35">
      <c r="A3474" t="s">
        <v>6997</v>
      </c>
      <c r="B3474" s="5" t="s">
        <v>217</v>
      </c>
      <c r="C3474" s="6">
        <v>123952</v>
      </c>
      <c r="D3474" t="s">
        <v>120</v>
      </c>
      <c r="E3474">
        <v>111557</v>
      </c>
      <c r="F3474" s="5" t="s">
        <v>50</v>
      </c>
      <c r="G3474" s="5" t="s">
        <v>42</v>
      </c>
      <c r="H3474" s="5" t="s">
        <v>121</v>
      </c>
      <c r="I3474" t="s">
        <v>26</v>
      </c>
      <c r="J3474" t="s">
        <v>121</v>
      </c>
      <c r="K3474">
        <v>50</v>
      </c>
      <c r="L3474" s="5" t="s">
        <v>6998</v>
      </c>
      <c r="M3474" s="5" t="s">
        <v>37</v>
      </c>
      <c r="N3474">
        <v>2</v>
      </c>
      <c r="O3474" t="s">
        <v>46</v>
      </c>
      <c r="P3474" s="1">
        <v>45426</v>
      </c>
      <c r="Q3474" s="1">
        <v>45463</v>
      </c>
      <c r="R3474">
        <v>713</v>
      </c>
      <c r="S3474" s="4">
        <v>8.8000000000000007</v>
      </c>
      <c r="T3474" t="s">
        <v>38</v>
      </c>
    </row>
    <row r="3475" spans="1:20" x14ac:dyDescent="0.35">
      <c r="A3475" t="s">
        <v>6999</v>
      </c>
      <c r="B3475" s="5" t="s">
        <v>21</v>
      </c>
      <c r="C3475" s="6">
        <v>243390</v>
      </c>
      <c r="D3475" t="s">
        <v>41</v>
      </c>
      <c r="E3475">
        <v>206882</v>
      </c>
      <c r="F3475" s="5" t="s">
        <v>23</v>
      </c>
      <c r="G3475" s="5" t="s">
        <v>59</v>
      </c>
      <c r="H3475" s="5" t="s">
        <v>43</v>
      </c>
      <c r="I3475" t="s">
        <v>26</v>
      </c>
      <c r="J3475" t="s">
        <v>410</v>
      </c>
      <c r="K3475">
        <v>100</v>
      </c>
      <c r="L3475" s="5" t="s">
        <v>7000</v>
      </c>
      <c r="M3475" s="5" t="s">
        <v>37</v>
      </c>
      <c r="N3475">
        <v>12</v>
      </c>
      <c r="O3475" t="s">
        <v>46</v>
      </c>
      <c r="P3475" s="1">
        <v>45627</v>
      </c>
      <c r="Q3475" s="1">
        <v>45657</v>
      </c>
      <c r="R3475">
        <v>1715</v>
      </c>
      <c r="S3475" s="4">
        <v>9</v>
      </c>
      <c r="T3475" t="s">
        <v>55</v>
      </c>
    </row>
    <row r="3476" spans="1:20" x14ac:dyDescent="0.35">
      <c r="A3476" t="s">
        <v>7001</v>
      </c>
      <c r="B3476" s="5" t="s">
        <v>179</v>
      </c>
      <c r="C3476" s="6">
        <v>86886</v>
      </c>
      <c r="D3476" t="s">
        <v>33</v>
      </c>
      <c r="E3476">
        <v>9557460</v>
      </c>
      <c r="F3476" s="5" t="s">
        <v>50</v>
      </c>
      <c r="G3476" s="5" t="s">
        <v>59</v>
      </c>
      <c r="H3476" s="5" t="s">
        <v>34</v>
      </c>
      <c r="I3476" t="s">
        <v>26</v>
      </c>
      <c r="J3476" t="s">
        <v>76</v>
      </c>
      <c r="K3476">
        <v>100</v>
      </c>
      <c r="L3476" s="5" t="s">
        <v>7002</v>
      </c>
      <c r="M3476" s="5" t="s">
        <v>28</v>
      </c>
      <c r="N3476">
        <v>2</v>
      </c>
      <c r="O3476" t="s">
        <v>135</v>
      </c>
      <c r="P3476" s="1">
        <v>45649</v>
      </c>
      <c r="Q3476" s="1">
        <v>45714</v>
      </c>
      <c r="R3476">
        <v>1947</v>
      </c>
      <c r="S3476" s="4">
        <v>8.6999999999999993</v>
      </c>
      <c r="T3476" t="s">
        <v>103</v>
      </c>
    </row>
    <row r="3477" spans="1:20" x14ac:dyDescent="0.35">
      <c r="A3477" t="s">
        <v>7003</v>
      </c>
      <c r="B3477" s="5" t="s">
        <v>28800</v>
      </c>
      <c r="C3477" s="6">
        <v>86470</v>
      </c>
      <c r="D3477" t="s">
        <v>120</v>
      </c>
      <c r="E3477">
        <v>77823</v>
      </c>
      <c r="F3477" s="5" t="s">
        <v>58</v>
      </c>
      <c r="G3477" s="5" t="s">
        <v>59</v>
      </c>
      <c r="H3477" s="5" t="s">
        <v>121</v>
      </c>
      <c r="I3477" t="s">
        <v>44</v>
      </c>
      <c r="J3477" t="s">
        <v>121</v>
      </c>
      <c r="K3477">
        <v>0</v>
      </c>
      <c r="L3477" s="5" t="s">
        <v>7004</v>
      </c>
      <c r="M3477" s="5" t="s">
        <v>54</v>
      </c>
      <c r="N3477">
        <v>1</v>
      </c>
      <c r="O3477" t="s">
        <v>131</v>
      </c>
      <c r="P3477" s="1">
        <v>45626</v>
      </c>
      <c r="Q3477" s="1">
        <v>45640</v>
      </c>
      <c r="R3477">
        <v>1713</v>
      </c>
      <c r="S3477" s="4">
        <v>6.3</v>
      </c>
      <c r="T3477" t="s">
        <v>38</v>
      </c>
    </row>
    <row r="3478" spans="1:20" x14ac:dyDescent="0.35">
      <c r="A3478" t="s">
        <v>7005</v>
      </c>
      <c r="B3478" s="5" t="s">
        <v>105</v>
      </c>
      <c r="C3478" s="6">
        <v>128696</v>
      </c>
      <c r="D3478" t="s">
        <v>41</v>
      </c>
      <c r="E3478">
        <v>109392</v>
      </c>
      <c r="F3478" s="5" t="s">
        <v>66</v>
      </c>
      <c r="G3478" s="5" t="s">
        <v>24</v>
      </c>
      <c r="H3478" s="5" t="s">
        <v>60</v>
      </c>
      <c r="I3478" t="s">
        <v>35</v>
      </c>
      <c r="J3478" t="s">
        <v>212</v>
      </c>
      <c r="K3478">
        <v>0</v>
      </c>
      <c r="L3478" s="5" t="s">
        <v>7006</v>
      </c>
      <c r="M3478" s="5" t="s">
        <v>28</v>
      </c>
      <c r="N3478">
        <v>6</v>
      </c>
      <c r="O3478" t="s">
        <v>135</v>
      </c>
      <c r="P3478" s="1">
        <v>45570</v>
      </c>
      <c r="Q3478" s="1">
        <v>45610</v>
      </c>
      <c r="R3478">
        <v>1015</v>
      </c>
      <c r="S3478" s="4">
        <v>6.2</v>
      </c>
      <c r="T3478" t="s">
        <v>108</v>
      </c>
    </row>
    <row r="3479" spans="1:20" x14ac:dyDescent="0.35">
      <c r="A3479" t="s">
        <v>7007</v>
      </c>
      <c r="B3479" s="5" t="s">
        <v>174</v>
      </c>
      <c r="C3479" s="6">
        <v>108456</v>
      </c>
      <c r="D3479" t="s">
        <v>22</v>
      </c>
      <c r="E3479">
        <v>108456</v>
      </c>
      <c r="F3479" s="5" t="s">
        <v>50</v>
      </c>
      <c r="G3479" s="5" t="s">
        <v>42</v>
      </c>
      <c r="H3479" s="5" t="s">
        <v>101</v>
      </c>
      <c r="I3479" t="s">
        <v>35</v>
      </c>
      <c r="J3479" t="s">
        <v>101</v>
      </c>
      <c r="K3479">
        <v>0</v>
      </c>
      <c r="L3479" s="5" t="s">
        <v>7008</v>
      </c>
      <c r="M3479" s="5" t="s">
        <v>37</v>
      </c>
      <c r="N3479">
        <v>2</v>
      </c>
      <c r="O3479" t="s">
        <v>167</v>
      </c>
      <c r="P3479" s="1">
        <v>45431</v>
      </c>
      <c r="Q3479" s="1">
        <v>45477</v>
      </c>
      <c r="R3479">
        <v>1400</v>
      </c>
      <c r="S3479" s="4">
        <v>5.5</v>
      </c>
      <c r="T3479" t="s">
        <v>103</v>
      </c>
    </row>
    <row r="3480" spans="1:20" x14ac:dyDescent="0.35">
      <c r="A3480" t="s">
        <v>7009</v>
      </c>
      <c r="B3480" s="5" t="s">
        <v>40</v>
      </c>
      <c r="C3480" s="6">
        <v>114242</v>
      </c>
      <c r="D3480" t="s">
        <v>22</v>
      </c>
      <c r="E3480">
        <v>114242</v>
      </c>
      <c r="F3480" s="5" t="s">
        <v>66</v>
      </c>
      <c r="G3480" s="5" t="s">
        <v>59</v>
      </c>
      <c r="H3480" s="5" t="s">
        <v>129</v>
      </c>
      <c r="I3480" t="s">
        <v>26</v>
      </c>
      <c r="J3480" t="s">
        <v>129</v>
      </c>
      <c r="K3480">
        <v>0</v>
      </c>
      <c r="L3480" s="5" t="s">
        <v>7010</v>
      </c>
      <c r="M3480" s="5" t="s">
        <v>70</v>
      </c>
      <c r="N3480">
        <v>9</v>
      </c>
      <c r="O3480" t="s">
        <v>167</v>
      </c>
      <c r="P3480" s="1">
        <v>45507</v>
      </c>
      <c r="Q3480" s="1">
        <v>45557</v>
      </c>
      <c r="R3480">
        <v>2189</v>
      </c>
      <c r="S3480" s="4">
        <v>6.4</v>
      </c>
      <c r="T3480" t="s">
        <v>210</v>
      </c>
    </row>
    <row r="3481" spans="1:20" x14ac:dyDescent="0.35">
      <c r="A3481" t="s">
        <v>7011</v>
      </c>
      <c r="B3481" s="5" t="s">
        <v>40</v>
      </c>
      <c r="C3481" s="6">
        <v>94224</v>
      </c>
      <c r="D3481" t="s">
        <v>22</v>
      </c>
      <c r="E3481">
        <v>94224</v>
      </c>
      <c r="F3481" s="5" t="s">
        <v>50</v>
      </c>
      <c r="G3481" s="5" t="s">
        <v>42</v>
      </c>
      <c r="H3481" s="5" t="s">
        <v>52</v>
      </c>
      <c r="I3481" t="s">
        <v>35</v>
      </c>
      <c r="J3481" t="s">
        <v>52</v>
      </c>
      <c r="K3481">
        <v>0</v>
      </c>
      <c r="L3481" s="5" t="s">
        <v>7012</v>
      </c>
      <c r="M3481" s="5" t="s">
        <v>54</v>
      </c>
      <c r="N3481">
        <v>2</v>
      </c>
      <c r="O3481" t="s">
        <v>71</v>
      </c>
      <c r="P3481" s="1">
        <v>45575</v>
      </c>
      <c r="Q3481" s="1">
        <v>45640</v>
      </c>
      <c r="R3481">
        <v>540</v>
      </c>
      <c r="S3481" s="4">
        <v>9.1999999999999993</v>
      </c>
      <c r="T3481" t="s">
        <v>30</v>
      </c>
    </row>
    <row r="3482" spans="1:20" x14ac:dyDescent="0.35">
      <c r="A3482" t="s">
        <v>7013</v>
      </c>
      <c r="B3482" s="5" t="s">
        <v>40</v>
      </c>
      <c r="C3482" s="6">
        <v>277483</v>
      </c>
      <c r="D3482" t="s">
        <v>65</v>
      </c>
      <c r="E3482">
        <v>360728</v>
      </c>
      <c r="F3482" s="5" t="s">
        <v>23</v>
      </c>
      <c r="G3482" s="5" t="s">
        <v>51</v>
      </c>
      <c r="H3482" s="5" t="s">
        <v>67</v>
      </c>
      <c r="I3482" t="s">
        <v>35</v>
      </c>
      <c r="J3482" t="s">
        <v>67</v>
      </c>
      <c r="K3482">
        <v>50</v>
      </c>
      <c r="L3482" s="5" t="s">
        <v>7014</v>
      </c>
      <c r="M3482" s="5" t="s">
        <v>37</v>
      </c>
      <c r="N3482">
        <v>19</v>
      </c>
      <c r="O3482" t="s">
        <v>62</v>
      </c>
      <c r="P3482" s="1">
        <v>45503</v>
      </c>
      <c r="Q3482" s="1">
        <v>45544</v>
      </c>
      <c r="R3482">
        <v>770</v>
      </c>
      <c r="S3482" s="4">
        <v>9.6999999999999993</v>
      </c>
      <c r="T3482" t="s">
        <v>55</v>
      </c>
    </row>
    <row r="3483" spans="1:20" x14ac:dyDescent="0.35">
      <c r="A3483" t="s">
        <v>7015</v>
      </c>
      <c r="B3483" s="5" t="s">
        <v>49</v>
      </c>
      <c r="C3483" s="6">
        <v>40704</v>
      </c>
      <c r="D3483" t="s">
        <v>22</v>
      </c>
      <c r="E3483">
        <v>40704</v>
      </c>
      <c r="F3483" s="5" t="s">
        <v>50</v>
      </c>
      <c r="G3483" s="5" t="s">
        <v>59</v>
      </c>
      <c r="H3483" s="5" t="s">
        <v>157</v>
      </c>
      <c r="I3483" t="s">
        <v>26</v>
      </c>
      <c r="J3483" t="s">
        <v>157</v>
      </c>
      <c r="K3483">
        <v>50</v>
      </c>
      <c r="L3483" s="5" t="s">
        <v>7016</v>
      </c>
      <c r="M3483" s="5" t="s">
        <v>54</v>
      </c>
      <c r="N3483">
        <v>2</v>
      </c>
      <c r="O3483" t="s">
        <v>147</v>
      </c>
      <c r="P3483" s="1">
        <v>45357</v>
      </c>
      <c r="Q3483" s="1">
        <v>45422</v>
      </c>
      <c r="R3483">
        <v>795</v>
      </c>
      <c r="S3483" s="4">
        <v>6.8</v>
      </c>
      <c r="T3483" t="s">
        <v>30</v>
      </c>
    </row>
    <row r="3484" spans="1:20" x14ac:dyDescent="0.35">
      <c r="A3484" t="s">
        <v>7017</v>
      </c>
      <c r="B3484" s="5" t="s">
        <v>91</v>
      </c>
      <c r="C3484" s="6">
        <v>93238</v>
      </c>
      <c r="D3484" t="s">
        <v>41</v>
      </c>
      <c r="E3484">
        <v>79252</v>
      </c>
      <c r="F3484" s="5" t="s">
        <v>58</v>
      </c>
      <c r="G3484" s="5" t="s">
        <v>42</v>
      </c>
      <c r="H3484" s="5" t="s">
        <v>126</v>
      </c>
      <c r="I3484" t="s">
        <v>35</v>
      </c>
      <c r="J3484" t="s">
        <v>291</v>
      </c>
      <c r="K3484">
        <v>100</v>
      </c>
      <c r="L3484" s="5" t="s">
        <v>7018</v>
      </c>
      <c r="M3484" s="5" t="s">
        <v>54</v>
      </c>
      <c r="N3484">
        <v>1</v>
      </c>
      <c r="O3484" t="s">
        <v>62</v>
      </c>
      <c r="P3484" s="1">
        <v>45371</v>
      </c>
      <c r="Q3484" s="1">
        <v>45436</v>
      </c>
      <c r="R3484">
        <v>2049</v>
      </c>
      <c r="S3484" s="4">
        <v>7.8</v>
      </c>
      <c r="T3484" t="s">
        <v>95</v>
      </c>
    </row>
    <row r="3485" spans="1:20" x14ac:dyDescent="0.35">
      <c r="A3485" t="s">
        <v>7019</v>
      </c>
      <c r="B3485" s="5" t="s">
        <v>28800</v>
      </c>
      <c r="C3485" s="6">
        <v>196588</v>
      </c>
      <c r="D3485" t="s">
        <v>120</v>
      </c>
      <c r="E3485">
        <v>176929</v>
      </c>
      <c r="F3485" s="5" t="s">
        <v>66</v>
      </c>
      <c r="G3485" s="5" t="s">
        <v>59</v>
      </c>
      <c r="H3485" s="5" t="s">
        <v>121</v>
      </c>
      <c r="I3485" t="s">
        <v>26</v>
      </c>
      <c r="J3485" t="s">
        <v>313</v>
      </c>
      <c r="K3485">
        <v>0</v>
      </c>
      <c r="L3485" s="5" t="s">
        <v>7020</v>
      </c>
      <c r="M3485" s="5" t="s">
        <v>28</v>
      </c>
      <c r="N3485">
        <v>9</v>
      </c>
      <c r="O3485" t="s">
        <v>135</v>
      </c>
      <c r="P3485" s="1">
        <v>45476</v>
      </c>
      <c r="Q3485" s="1">
        <v>45539</v>
      </c>
      <c r="R3485">
        <v>1947</v>
      </c>
      <c r="S3485" s="4">
        <v>7.5</v>
      </c>
      <c r="T3485" t="s">
        <v>108</v>
      </c>
    </row>
    <row r="3486" spans="1:20" x14ac:dyDescent="0.35">
      <c r="A3486" t="s">
        <v>7021</v>
      </c>
      <c r="B3486" s="5" t="s">
        <v>28801</v>
      </c>
      <c r="C3486" s="6">
        <v>90440</v>
      </c>
      <c r="D3486" t="s">
        <v>92</v>
      </c>
      <c r="E3486">
        <v>67830</v>
      </c>
      <c r="F3486" s="5" t="s">
        <v>50</v>
      </c>
      <c r="G3486" s="5" t="s">
        <v>24</v>
      </c>
      <c r="H3486" s="5" t="s">
        <v>93</v>
      </c>
      <c r="I3486" t="s">
        <v>26</v>
      </c>
      <c r="J3486" t="s">
        <v>93</v>
      </c>
      <c r="K3486">
        <v>50</v>
      </c>
      <c r="L3486" s="5" t="s">
        <v>7022</v>
      </c>
      <c r="M3486" s="5" t="s">
        <v>70</v>
      </c>
      <c r="N3486">
        <v>2</v>
      </c>
      <c r="O3486" t="s">
        <v>135</v>
      </c>
      <c r="P3486" s="1">
        <v>45735</v>
      </c>
      <c r="Q3486" s="1">
        <v>45777</v>
      </c>
      <c r="R3486">
        <v>2326</v>
      </c>
      <c r="S3486" s="4">
        <v>6.6</v>
      </c>
      <c r="T3486" t="s">
        <v>136</v>
      </c>
    </row>
    <row r="3487" spans="1:20" x14ac:dyDescent="0.35">
      <c r="A3487" t="s">
        <v>7023</v>
      </c>
      <c r="B3487" s="5" t="s">
        <v>73</v>
      </c>
      <c r="C3487" s="6">
        <v>150604</v>
      </c>
      <c r="D3487" t="s">
        <v>22</v>
      </c>
      <c r="E3487">
        <v>150604</v>
      </c>
      <c r="F3487" s="5" t="s">
        <v>50</v>
      </c>
      <c r="G3487" s="5" t="s">
        <v>59</v>
      </c>
      <c r="H3487" s="5" t="s">
        <v>97</v>
      </c>
      <c r="I3487" t="s">
        <v>35</v>
      </c>
      <c r="J3487" t="s">
        <v>116</v>
      </c>
      <c r="K3487">
        <v>100</v>
      </c>
      <c r="L3487" s="5" t="s">
        <v>7024</v>
      </c>
      <c r="M3487" s="5" t="s">
        <v>28</v>
      </c>
      <c r="N3487">
        <v>2</v>
      </c>
      <c r="O3487" t="s">
        <v>78</v>
      </c>
      <c r="P3487" s="1">
        <v>45538</v>
      </c>
      <c r="Q3487" s="1">
        <v>45561</v>
      </c>
      <c r="R3487">
        <v>762</v>
      </c>
      <c r="S3487" s="4">
        <v>6.4</v>
      </c>
      <c r="T3487" t="s">
        <v>63</v>
      </c>
    </row>
    <row r="3488" spans="1:20" x14ac:dyDescent="0.35">
      <c r="A3488" t="s">
        <v>7025</v>
      </c>
      <c r="B3488" s="5" t="s">
        <v>145</v>
      </c>
      <c r="C3488" s="6">
        <v>58876</v>
      </c>
      <c r="D3488" t="s">
        <v>22</v>
      </c>
      <c r="E3488">
        <v>58876</v>
      </c>
      <c r="F3488" s="5" t="s">
        <v>66</v>
      </c>
      <c r="G3488" s="5" t="s">
        <v>24</v>
      </c>
      <c r="H3488" s="5" t="s">
        <v>116</v>
      </c>
      <c r="I3488" t="s">
        <v>35</v>
      </c>
      <c r="J3488" t="s">
        <v>116</v>
      </c>
      <c r="K3488">
        <v>0</v>
      </c>
      <c r="L3488" s="5" t="s">
        <v>5131</v>
      </c>
      <c r="M3488" s="5" t="s">
        <v>70</v>
      </c>
      <c r="N3488">
        <v>8</v>
      </c>
      <c r="O3488" t="s">
        <v>88</v>
      </c>
      <c r="P3488" s="1">
        <v>45598</v>
      </c>
      <c r="Q3488" s="1">
        <v>45659</v>
      </c>
      <c r="R3488">
        <v>730</v>
      </c>
      <c r="S3488" s="4">
        <v>6.3</v>
      </c>
      <c r="T3488" t="s">
        <v>79</v>
      </c>
    </row>
    <row r="3489" spans="1:20" x14ac:dyDescent="0.35">
      <c r="A3489" t="s">
        <v>7026</v>
      </c>
      <c r="B3489" s="5" t="s">
        <v>28799</v>
      </c>
      <c r="C3489" s="6">
        <v>28266</v>
      </c>
      <c r="D3489" t="s">
        <v>22</v>
      </c>
      <c r="E3489">
        <v>28266</v>
      </c>
      <c r="F3489" s="5" t="s">
        <v>50</v>
      </c>
      <c r="G3489" s="5" t="s">
        <v>42</v>
      </c>
      <c r="H3489" s="5" t="s">
        <v>116</v>
      </c>
      <c r="I3489" t="s">
        <v>44</v>
      </c>
      <c r="J3489" t="s">
        <v>116</v>
      </c>
      <c r="K3489">
        <v>100</v>
      </c>
      <c r="L3489" s="5" t="s">
        <v>7027</v>
      </c>
      <c r="M3489" s="5" t="s">
        <v>70</v>
      </c>
      <c r="N3489">
        <v>2</v>
      </c>
      <c r="O3489" t="s">
        <v>107</v>
      </c>
      <c r="P3489" s="1">
        <v>45683</v>
      </c>
      <c r="Q3489" s="1">
        <v>45734</v>
      </c>
      <c r="R3489">
        <v>901</v>
      </c>
      <c r="S3489" s="4">
        <v>9.1999999999999993</v>
      </c>
      <c r="T3489" t="s">
        <v>30</v>
      </c>
    </row>
    <row r="3490" spans="1:20" x14ac:dyDescent="0.35">
      <c r="A3490" t="s">
        <v>7028</v>
      </c>
      <c r="B3490" s="5" t="s">
        <v>28802</v>
      </c>
      <c r="C3490" s="6">
        <v>83652</v>
      </c>
      <c r="D3490" t="s">
        <v>74</v>
      </c>
      <c r="E3490">
        <v>104565</v>
      </c>
      <c r="F3490" s="5" t="s">
        <v>50</v>
      </c>
      <c r="G3490" s="5" t="s">
        <v>51</v>
      </c>
      <c r="H3490" s="5" t="s">
        <v>75</v>
      </c>
      <c r="I3490" t="s">
        <v>26</v>
      </c>
      <c r="J3490" t="s">
        <v>1192</v>
      </c>
      <c r="K3490">
        <v>100</v>
      </c>
      <c r="L3490" s="5" t="s">
        <v>7029</v>
      </c>
      <c r="M3490" s="5" t="s">
        <v>70</v>
      </c>
      <c r="N3490">
        <v>3</v>
      </c>
      <c r="O3490" t="s">
        <v>135</v>
      </c>
      <c r="P3490" s="1">
        <v>45689</v>
      </c>
      <c r="Q3490" s="1">
        <v>45730</v>
      </c>
      <c r="R3490">
        <v>2027</v>
      </c>
      <c r="S3490" s="4">
        <v>6</v>
      </c>
      <c r="T3490" t="s">
        <v>79</v>
      </c>
    </row>
    <row r="3491" spans="1:20" x14ac:dyDescent="0.35">
      <c r="A3491" t="s">
        <v>7030</v>
      </c>
      <c r="B3491" s="5" t="s">
        <v>162</v>
      </c>
      <c r="C3491" s="6">
        <v>69368</v>
      </c>
      <c r="D3491" t="s">
        <v>22</v>
      </c>
      <c r="E3491">
        <v>69368</v>
      </c>
      <c r="F3491" s="5" t="s">
        <v>58</v>
      </c>
      <c r="G3491" s="5" t="s">
        <v>59</v>
      </c>
      <c r="H3491" s="5" t="s">
        <v>68</v>
      </c>
      <c r="I3491" t="s">
        <v>44</v>
      </c>
      <c r="J3491" t="s">
        <v>191</v>
      </c>
      <c r="K3491">
        <v>50</v>
      </c>
      <c r="L3491" s="5" t="s">
        <v>7031</v>
      </c>
      <c r="M3491" s="5" t="s">
        <v>28</v>
      </c>
      <c r="N3491">
        <v>1</v>
      </c>
      <c r="O3491" t="s">
        <v>172</v>
      </c>
      <c r="P3491" s="1">
        <v>45428</v>
      </c>
      <c r="Q3491" s="1">
        <v>45451</v>
      </c>
      <c r="R3491">
        <v>1302</v>
      </c>
      <c r="S3491" s="4">
        <v>7.8</v>
      </c>
      <c r="T3491" t="s">
        <v>108</v>
      </c>
    </row>
    <row r="3492" spans="1:20" x14ac:dyDescent="0.35">
      <c r="A3492" t="s">
        <v>7032</v>
      </c>
      <c r="B3492" s="5" t="s">
        <v>32</v>
      </c>
      <c r="C3492" s="6">
        <v>130656</v>
      </c>
      <c r="D3492" t="s">
        <v>22</v>
      </c>
      <c r="E3492">
        <v>130656</v>
      </c>
      <c r="F3492" s="5" t="s">
        <v>66</v>
      </c>
      <c r="G3492" s="5" t="s">
        <v>24</v>
      </c>
      <c r="H3492" s="5" t="s">
        <v>191</v>
      </c>
      <c r="I3492" t="s">
        <v>35</v>
      </c>
      <c r="J3492" t="s">
        <v>191</v>
      </c>
      <c r="K3492">
        <v>50</v>
      </c>
      <c r="L3492" s="5" t="s">
        <v>7033</v>
      </c>
      <c r="M3492" s="5" t="s">
        <v>54</v>
      </c>
      <c r="N3492">
        <v>9</v>
      </c>
      <c r="O3492" t="s">
        <v>88</v>
      </c>
      <c r="P3492" s="1">
        <v>45709</v>
      </c>
      <c r="Q3492" s="1">
        <v>45748</v>
      </c>
      <c r="R3492">
        <v>1038</v>
      </c>
      <c r="S3492" s="4">
        <v>5.4</v>
      </c>
      <c r="T3492" t="s">
        <v>108</v>
      </c>
    </row>
    <row r="3493" spans="1:20" x14ac:dyDescent="0.35">
      <c r="A3493" t="s">
        <v>7034</v>
      </c>
      <c r="B3493" s="5" t="s">
        <v>28802</v>
      </c>
      <c r="C3493" s="6">
        <v>168459</v>
      </c>
      <c r="D3493" t="s">
        <v>41</v>
      </c>
      <c r="E3493">
        <v>143190</v>
      </c>
      <c r="F3493" s="5" t="s">
        <v>66</v>
      </c>
      <c r="G3493" s="5" t="s">
        <v>24</v>
      </c>
      <c r="H3493" s="5" t="s">
        <v>43</v>
      </c>
      <c r="I3493" t="s">
        <v>35</v>
      </c>
      <c r="J3493" t="s">
        <v>43</v>
      </c>
      <c r="K3493">
        <v>0</v>
      </c>
      <c r="L3493" s="5" t="s">
        <v>7035</v>
      </c>
      <c r="M3493" s="5" t="s">
        <v>28</v>
      </c>
      <c r="N3493">
        <v>6</v>
      </c>
      <c r="O3493" t="s">
        <v>107</v>
      </c>
      <c r="P3493" s="1">
        <v>45389</v>
      </c>
      <c r="Q3493" s="1">
        <v>45404</v>
      </c>
      <c r="R3493">
        <v>2246</v>
      </c>
      <c r="S3493" s="4">
        <v>7.9</v>
      </c>
      <c r="T3493" t="s">
        <v>63</v>
      </c>
    </row>
    <row r="3494" spans="1:20" x14ac:dyDescent="0.35">
      <c r="A3494" t="s">
        <v>7036</v>
      </c>
      <c r="B3494" s="5" t="s">
        <v>21</v>
      </c>
      <c r="C3494" s="6">
        <v>72394</v>
      </c>
      <c r="D3494" t="s">
        <v>81</v>
      </c>
      <c r="E3494">
        <v>97732</v>
      </c>
      <c r="F3494" s="5" t="s">
        <v>50</v>
      </c>
      <c r="G3494" s="5" t="s">
        <v>42</v>
      </c>
      <c r="H3494" s="5" t="s">
        <v>82</v>
      </c>
      <c r="I3494" t="s">
        <v>44</v>
      </c>
      <c r="J3494" t="s">
        <v>247</v>
      </c>
      <c r="K3494">
        <v>100</v>
      </c>
      <c r="L3494" s="5" t="s">
        <v>7037</v>
      </c>
      <c r="M3494" s="5" t="s">
        <v>70</v>
      </c>
      <c r="N3494">
        <v>4</v>
      </c>
      <c r="O3494" t="s">
        <v>71</v>
      </c>
      <c r="P3494" s="1">
        <v>45510</v>
      </c>
      <c r="Q3494" s="1">
        <v>45532</v>
      </c>
      <c r="R3494">
        <v>882</v>
      </c>
      <c r="S3494" s="4">
        <v>6.4</v>
      </c>
      <c r="T3494" t="s">
        <v>118</v>
      </c>
    </row>
    <row r="3495" spans="1:20" x14ac:dyDescent="0.35">
      <c r="A3495" t="s">
        <v>7038</v>
      </c>
      <c r="B3495" s="5" t="s">
        <v>105</v>
      </c>
      <c r="C3495" s="6">
        <v>37641</v>
      </c>
      <c r="D3495" t="s">
        <v>22</v>
      </c>
      <c r="E3495">
        <v>37641</v>
      </c>
      <c r="F3495" s="5" t="s">
        <v>50</v>
      </c>
      <c r="G3495" s="5" t="s">
        <v>51</v>
      </c>
      <c r="H3495" s="5" t="s">
        <v>116</v>
      </c>
      <c r="I3495" t="s">
        <v>26</v>
      </c>
      <c r="J3495" t="s">
        <v>116</v>
      </c>
      <c r="K3495">
        <v>0</v>
      </c>
      <c r="L3495" s="5" t="s">
        <v>7039</v>
      </c>
      <c r="M3495" s="5" t="s">
        <v>70</v>
      </c>
      <c r="N3495">
        <v>2</v>
      </c>
      <c r="O3495" t="s">
        <v>71</v>
      </c>
      <c r="P3495" s="1">
        <v>45673</v>
      </c>
      <c r="Q3495" s="1">
        <v>45724</v>
      </c>
      <c r="R3495">
        <v>897</v>
      </c>
      <c r="S3495" s="4">
        <v>5.7</v>
      </c>
      <c r="T3495" t="s">
        <v>210</v>
      </c>
    </row>
    <row r="3496" spans="1:20" x14ac:dyDescent="0.35">
      <c r="A3496" t="s">
        <v>7040</v>
      </c>
      <c r="B3496" s="5" t="s">
        <v>100</v>
      </c>
      <c r="C3496" s="6">
        <v>109311</v>
      </c>
      <c r="D3496" t="s">
        <v>22</v>
      </c>
      <c r="E3496">
        <v>109311</v>
      </c>
      <c r="F3496" s="5" t="s">
        <v>50</v>
      </c>
      <c r="G3496" s="5" t="s">
        <v>51</v>
      </c>
      <c r="H3496" s="5" t="s">
        <v>97</v>
      </c>
      <c r="I3496" t="s">
        <v>44</v>
      </c>
      <c r="J3496" t="s">
        <v>97</v>
      </c>
      <c r="K3496">
        <v>50</v>
      </c>
      <c r="L3496" s="5" t="s">
        <v>7041</v>
      </c>
      <c r="M3496" s="5" t="s">
        <v>37</v>
      </c>
      <c r="N3496">
        <v>2</v>
      </c>
      <c r="O3496" t="s">
        <v>88</v>
      </c>
      <c r="P3496" s="1">
        <v>45548</v>
      </c>
      <c r="Q3496" s="1">
        <v>45617</v>
      </c>
      <c r="R3496">
        <v>2222</v>
      </c>
      <c r="S3496" s="4">
        <v>6.1</v>
      </c>
      <c r="T3496" t="s">
        <v>243</v>
      </c>
    </row>
    <row r="3497" spans="1:20" x14ac:dyDescent="0.35">
      <c r="A3497" t="s">
        <v>7042</v>
      </c>
      <c r="B3497" s="5" t="s">
        <v>91</v>
      </c>
      <c r="C3497" s="6">
        <v>237727</v>
      </c>
      <c r="D3497" t="s">
        <v>22</v>
      </c>
      <c r="E3497">
        <v>237727</v>
      </c>
      <c r="F3497" s="5" t="s">
        <v>23</v>
      </c>
      <c r="G3497" s="5" t="s">
        <v>51</v>
      </c>
      <c r="H3497" s="5" t="s">
        <v>97</v>
      </c>
      <c r="I3497" t="s">
        <v>26</v>
      </c>
      <c r="J3497" t="s">
        <v>151</v>
      </c>
      <c r="K3497">
        <v>50</v>
      </c>
      <c r="L3497" s="5" t="s">
        <v>7043</v>
      </c>
      <c r="M3497" s="5" t="s">
        <v>37</v>
      </c>
      <c r="N3497">
        <v>16</v>
      </c>
      <c r="O3497" t="s">
        <v>107</v>
      </c>
      <c r="P3497" s="1">
        <v>45366</v>
      </c>
      <c r="Q3497" s="1">
        <v>45437</v>
      </c>
      <c r="R3497">
        <v>728</v>
      </c>
      <c r="S3497" s="4">
        <v>7.3</v>
      </c>
      <c r="T3497" t="s">
        <v>63</v>
      </c>
    </row>
    <row r="3498" spans="1:20" x14ac:dyDescent="0.35">
      <c r="A3498" t="s">
        <v>7044</v>
      </c>
      <c r="B3498" s="5" t="s">
        <v>73</v>
      </c>
      <c r="C3498" s="6">
        <v>138467</v>
      </c>
      <c r="D3498" t="s">
        <v>22</v>
      </c>
      <c r="E3498">
        <v>138467</v>
      </c>
      <c r="F3498" s="5" t="s">
        <v>23</v>
      </c>
      <c r="G3498" s="5" t="s">
        <v>59</v>
      </c>
      <c r="H3498" s="5" t="s">
        <v>25</v>
      </c>
      <c r="I3498" t="s">
        <v>26</v>
      </c>
      <c r="J3498" t="s">
        <v>25</v>
      </c>
      <c r="K3498">
        <v>0</v>
      </c>
      <c r="L3498" s="5" t="s">
        <v>7045</v>
      </c>
      <c r="M3498" s="5" t="s">
        <v>28</v>
      </c>
      <c r="N3498">
        <v>19</v>
      </c>
      <c r="O3498" t="s">
        <v>71</v>
      </c>
      <c r="P3498" s="1">
        <v>45494</v>
      </c>
      <c r="Q3498" s="1">
        <v>45512</v>
      </c>
      <c r="R3498">
        <v>612</v>
      </c>
      <c r="S3498" s="4">
        <v>10</v>
      </c>
      <c r="T3498" t="s">
        <v>277</v>
      </c>
    </row>
    <row r="3499" spans="1:20" x14ac:dyDescent="0.35">
      <c r="A3499" t="s">
        <v>7046</v>
      </c>
      <c r="B3499" s="5" t="s">
        <v>32</v>
      </c>
      <c r="C3499" s="6">
        <v>125705</v>
      </c>
      <c r="D3499" t="s">
        <v>41</v>
      </c>
      <c r="E3499">
        <v>106849</v>
      </c>
      <c r="F3499" s="5" t="s">
        <v>66</v>
      </c>
      <c r="G3499" s="5" t="s">
        <v>51</v>
      </c>
      <c r="H3499" s="5" t="s">
        <v>60</v>
      </c>
      <c r="I3499" t="s">
        <v>26</v>
      </c>
      <c r="J3499" t="s">
        <v>60</v>
      </c>
      <c r="K3499">
        <v>100</v>
      </c>
      <c r="L3499" s="5" t="s">
        <v>7047</v>
      </c>
      <c r="M3499" s="5" t="s">
        <v>37</v>
      </c>
      <c r="N3499">
        <v>9</v>
      </c>
      <c r="O3499" t="s">
        <v>135</v>
      </c>
      <c r="P3499" s="1">
        <v>45602</v>
      </c>
      <c r="Q3499" s="1">
        <v>45629</v>
      </c>
      <c r="R3499">
        <v>2098</v>
      </c>
      <c r="S3499" s="4">
        <v>8.1</v>
      </c>
      <c r="T3499" t="s">
        <v>79</v>
      </c>
    </row>
    <row r="3500" spans="1:20" x14ac:dyDescent="0.35">
      <c r="A3500" t="s">
        <v>7048</v>
      </c>
      <c r="B3500" s="5" t="s">
        <v>145</v>
      </c>
      <c r="C3500" s="6">
        <v>107784</v>
      </c>
      <c r="D3500" t="s">
        <v>22</v>
      </c>
      <c r="E3500">
        <v>107784</v>
      </c>
      <c r="F3500" s="5" t="s">
        <v>50</v>
      </c>
      <c r="G3500" s="5" t="s">
        <v>24</v>
      </c>
      <c r="H3500" s="5" t="s">
        <v>68</v>
      </c>
      <c r="I3500" t="s">
        <v>35</v>
      </c>
      <c r="J3500" t="s">
        <v>68</v>
      </c>
      <c r="K3500">
        <v>0</v>
      </c>
      <c r="L3500" s="5" t="s">
        <v>7049</v>
      </c>
      <c r="M3500" s="5" t="s">
        <v>37</v>
      </c>
      <c r="N3500">
        <v>4</v>
      </c>
      <c r="O3500" t="s">
        <v>71</v>
      </c>
      <c r="P3500" s="1">
        <v>45480</v>
      </c>
      <c r="Q3500" s="1">
        <v>45552</v>
      </c>
      <c r="R3500">
        <v>1589</v>
      </c>
      <c r="S3500" s="4">
        <v>5.9</v>
      </c>
      <c r="T3500" t="s">
        <v>30</v>
      </c>
    </row>
    <row r="3501" spans="1:20" x14ac:dyDescent="0.35">
      <c r="A3501" t="s">
        <v>7050</v>
      </c>
      <c r="B3501" s="5" t="s">
        <v>49</v>
      </c>
      <c r="C3501" s="6">
        <v>49527</v>
      </c>
      <c r="D3501" t="s">
        <v>22</v>
      </c>
      <c r="E3501">
        <v>49527</v>
      </c>
      <c r="F3501" s="5" t="s">
        <v>66</v>
      </c>
      <c r="G3501" s="5" t="s">
        <v>42</v>
      </c>
      <c r="H3501" s="5" t="s">
        <v>116</v>
      </c>
      <c r="I3501" t="s">
        <v>26</v>
      </c>
      <c r="J3501" t="s">
        <v>116</v>
      </c>
      <c r="K3501">
        <v>0</v>
      </c>
      <c r="L3501" s="5" t="s">
        <v>7051</v>
      </c>
      <c r="M3501" s="5" t="s">
        <v>70</v>
      </c>
      <c r="N3501">
        <v>6</v>
      </c>
      <c r="O3501" t="s">
        <v>147</v>
      </c>
      <c r="P3501" s="1">
        <v>45599</v>
      </c>
      <c r="Q3501" s="1">
        <v>45668</v>
      </c>
      <c r="R3501">
        <v>1906</v>
      </c>
      <c r="S3501" s="4">
        <v>9.6</v>
      </c>
      <c r="T3501" t="s">
        <v>63</v>
      </c>
    </row>
    <row r="3502" spans="1:20" x14ac:dyDescent="0.35">
      <c r="A3502" t="s">
        <v>7052</v>
      </c>
      <c r="B3502" s="5" t="s">
        <v>28801</v>
      </c>
      <c r="C3502" s="6">
        <v>73779</v>
      </c>
      <c r="D3502" t="s">
        <v>33</v>
      </c>
      <c r="E3502">
        <v>8115690</v>
      </c>
      <c r="F3502" s="5" t="s">
        <v>58</v>
      </c>
      <c r="G3502" s="5" t="s">
        <v>24</v>
      </c>
      <c r="H3502" s="5" t="s">
        <v>34</v>
      </c>
      <c r="I3502" t="s">
        <v>44</v>
      </c>
      <c r="J3502" t="s">
        <v>76</v>
      </c>
      <c r="K3502">
        <v>0</v>
      </c>
      <c r="L3502" s="5" t="s">
        <v>413</v>
      </c>
      <c r="M3502" s="5" t="s">
        <v>37</v>
      </c>
      <c r="N3502">
        <v>1</v>
      </c>
      <c r="O3502" t="s">
        <v>29</v>
      </c>
      <c r="P3502" s="1">
        <v>45478</v>
      </c>
      <c r="Q3502" s="1">
        <v>45530</v>
      </c>
      <c r="R3502">
        <v>1183</v>
      </c>
      <c r="S3502" s="4">
        <v>10</v>
      </c>
      <c r="T3502" t="s">
        <v>277</v>
      </c>
    </row>
    <row r="3503" spans="1:20" x14ac:dyDescent="0.35">
      <c r="A3503" t="s">
        <v>7053</v>
      </c>
      <c r="B3503" s="5" t="s">
        <v>73</v>
      </c>
      <c r="C3503" s="6">
        <v>98422</v>
      </c>
      <c r="D3503" t="s">
        <v>22</v>
      </c>
      <c r="E3503">
        <v>98422</v>
      </c>
      <c r="F3503" s="5" t="s">
        <v>50</v>
      </c>
      <c r="G3503" s="5" t="s">
        <v>51</v>
      </c>
      <c r="H3503" s="5" t="s">
        <v>101</v>
      </c>
      <c r="I3503" t="s">
        <v>35</v>
      </c>
      <c r="J3503" t="s">
        <v>101</v>
      </c>
      <c r="K3503">
        <v>50</v>
      </c>
      <c r="L3503" s="5" t="s">
        <v>7054</v>
      </c>
      <c r="M3503" s="5" t="s">
        <v>54</v>
      </c>
      <c r="N3503">
        <v>3</v>
      </c>
      <c r="O3503" t="s">
        <v>141</v>
      </c>
      <c r="P3503" s="1">
        <v>45461</v>
      </c>
      <c r="Q3503" s="1">
        <v>45489</v>
      </c>
      <c r="R3503">
        <v>2175</v>
      </c>
      <c r="S3503" s="4">
        <v>5.9</v>
      </c>
      <c r="T3503" t="s">
        <v>243</v>
      </c>
    </row>
    <row r="3504" spans="1:20" x14ac:dyDescent="0.35">
      <c r="A3504" t="s">
        <v>7055</v>
      </c>
      <c r="B3504" s="5" t="s">
        <v>105</v>
      </c>
      <c r="C3504" s="6">
        <v>110310</v>
      </c>
      <c r="D3504" t="s">
        <v>65</v>
      </c>
      <c r="E3504">
        <v>143403</v>
      </c>
      <c r="F3504" s="5" t="s">
        <v>50</v>
      </c>
      <c r="G3504" s="5" t="s">
        <v>24</v>
      </c>
      <c r="H3504" s="5" t="s">
        <v>67</v>
      </c>
      <c r="I3504" t="s">
        <v>35</v>
      </c>
      <c r="J3504" t="s">
        <v>67</v>
      </c>
      <c r="K3504">
        <v>100</v>
      </c>
      <c r="L3504" s="5" t="s">
        <v>7056</v>
      </c>
      <c r="M3504" s="5" t="s">
        <v>28</v>
      </c>
      <c r="N3504">
        <v>4</v>
      </c>
      <c r="O3504" t="s">
        <v>167</v>
      </c>
      <c r="P3504" s="1">
        <v>45716</v>
      </c>
      <c r="Q3504" s="1">
        <v>45743</v>
      </c>
      <c r="R3504">
        <v>1821</v>
      </c>
      <c r="S3504" s="4">
        <v>6.7</v>
      </c>
      <c r="T3504" t="s">
        <v>153</v>
      </c>
    </row>
    <row r="3505" spans="1:20" x14ac:dyDescent="0.35">
      <c r="A3505" t="s">
        <v>7057</v>
      </c>
      <c r="B3505" s="5" t="s">
        <v>145</v>
      </c>
      <c r="C3505" s="6">
        <v>167443</v>
      </c>
      <c r="D3505" t="s">
        <v>41</v>
      </c>
      <c r="E3505">
        <v>142327</v>
      </c>
      <c r="F3505" s="5" t="s">
        <v>23</v>
      </c>
      <c r="G3505" s="5" t="s">
        <v>51</v>
      </c>
      <c r="H3505" s="5" t="s">
        <v>151</v>
      </c>
      <c r="I3505" t="s">
        <v>26</v>
      </c>
      <c r="J3505" t="s">
        <v>151</v>
      </c>
      <c r="K3505">
        <v>50</v>
      </c>
      <c r="L3505" s="5" t="s">
        <v>7058</v>
      </c>
      <c r="M3505" s="5" t="s">
        <v>70</v>
      </c>
      <c r="N3505">
        <v>19</v>
      </c>
      <c r="O3505" t="s">
        <v>29</v>
      </c>
      <c r="P3505" s="1">
        <v>45651</v>
      </c>
      <c r="Q3505" s="1">
        <v>45678</v>
      </c>
      <c r="R3505">
        <v>2422</v>
      </c>
      <c r="S3505" s="4">
        <v>6.3</v>
      </c>
      <c r="T3505" t="s">
        <v>38</v>
      </c>
    </row>
    <row r="3506" spans="1:20" x14ac:dyDescent="0.35">
      <c r="A3506" t="s">
        <v>7059</v>
      </c>
      <c r="B3506" s="5" t="s">
        <v>91</v>
      </c>
      <c r="C3506" s="6">
        <v>135296</v>
      </c>
      <c r="D3506" t="s">
        <v>65</v>
      </c>
      <c r="E3506">
        <v>175885</v>
      </c>
      <c r="F3506" s="5" t="s">
        <v>66</v>
      </c>
      <c r="G3506" s="5" t="s">
        <v>59</v>
      </c>
      <c r="H3506" s="5" t="s">
        <v>67</v>
      </c>
      <c r="I3506" t="s">
        <v>44</v>
      </c>
      <c r="J3506" t="s">
        <v>67</v>
      </c>
      <c r="K3506">
        <v>0</v>
      </c>
      <c r="L3506" s="5" t="s">
        <v>7060</v>
      </c>
      <c r="M3506" s="5" t="s">
        <v>28</v>
      </c>
      <c r="N3506">
        <v>7</v>
      </c>
      <c r="O3506" t="s">
        <v>147</v>
      </c>
      <c r="P3506" s="1">
        <v>45340</v>
      </c>
      <c r="Q3506" s="1">
        <v>45358</v>
      </c>
      <c r="R3506">
        <v>2274</v>
      </c>
      <c r="S3506" s="4">
        <v>9.6</v>
      </c>
      <c r="T3506" t="s">
        <v>30</v>
      </c>
    </row>
    <row r="3507" spans="1:20" x14ac:dyDescent="0.35">
      <c r="A3507" t="s">
        <v>7061</v>
      </c>
      <c r="B3507" s="5" t="s">
        <v>21</v>
      </c>
      <c r="C3507" s="6">
        <v>101322</v>
      </c>
      <c r="D3507" t="s">
        <v>65</v>
      </c>
      <c r="E3507">
        <v>131719</v>
      </c>
      <c r="F3507" s="5" t="s">
        <v>50</v>
      </c>
      <c r="G3507" s="5" t="s">
        <v>42</v>
      </c>
      <c r="H3507" s="5" t="s">
        <v>67</v>
      </c>
      <c r="I3507" t="s">
        <v>35</v>
      </c>
      <c r="J3507" t="s">
        <v>67</v>
      </c>
      <c r="K3507">
        <v>100</v>
      </c>
      <c r="L3507" s="5" t="s">
        <v>7062</v>
      </c>
      <c r="M3507" s="5" t="s">
        <v>70</v>
      </c>
      <c r="N3507">
        <v>4</v>
      </c>
      <c r="O3507" t="s">
        <v>71</v>
      </c>
      <c r="P3507" s="1">
        <v>45595</v>
      </c>
      <c r="Q3507" s="1">
        <v>45612</v>
      </c>
      <c r="R3507">
        <v>1477</v>
      </c>
      <c r="S3507" s="4">
        <v>9</v>
      </c>
      <c r="T3507" t="s">
        <v>79</v>
      </c>
    </row>
    <row r="3508" spans="1:20" x14ac:dyDescent="0.35">
      <c r="A3508" t="s">
        <v>7063</v>
      </c>
      <c r="B3508" s="5" t="s">
        <v>73</v>
      </c>
      <c r="C3508" s="6">
        <v>81204</v>
      </c>
      <c r="D3508" t="s">
        <v>81</v>
      </c>
      <c r="E3508">
        <v>109625</v>
      </c>
      <c r="F3508" s="5" t="s">
        <v>50</v>
      </c>
      <c r="G3508" s="5" t="s">
        <v>51</v>
      </c>
      <c r="H3508" s="5" t="s">
        <v>82</v>
      </c>
      <c r="I3508" t="s">
        <v>44</v>
      </c>
      <c r="J3508" t="s">
        <v>82</v>
      </c>
      <c r="K3508">
        <v>100</v>
      </c>
      <c r="L3508" s="5" t="s">
        <v>7064</v>
      </c>
      <c r="M3508" s="5" t="s">
        <v>54</v>
      </c>
      <c r="N3508">
        <v>2</v>
      </c>
      <c r="O3508" t="s">
        <v>131</v>
      </c>
      <c r="P3508" s="1">
        <v>45298</v>
      </c>
      <c r="Q3508" s="1">
        <v>45321</v>
      </c>
      <c r="R3508">
        <v>2214</v>
      </c>
      <c r="S3508" s="4">
        <v>5.5</v>
      </c>
      <c r="T3508" t="s">
        <v>89</v>
      </c>
    </row>
    <row r="3509" spans="1:20" x14ac:dyDescent="0.35">
      <c r="A3509" t="s">
        <v>7065</v>
      </c>
      <c r="B3509" s="5" t="s">
        <v>91</v>
      </c>
      <c r="C3509" s="6">
        <v>216778</v>
      </c>
      <c r="D3509" t="s">
        <v>22</v>
      </c>
      <c r="E3509">
        <v>216778</v>
      </c>
      <c r="F3509" s="5" t="s">
        <v>23</v>
      </c>
      <c r="G3509" s="5" t="s">
        <v>42</v>
      </c>
      <c r="H3509" s="5" t="s">
        <v>101</v>
      </c>
      <c r="I3509" t="s">
        <v>26</v>
      </c>
      <c r="J3509" t="s">
        <v>101</v>
      </c>
      <c r="K3509">
        <v>100</v>
      </c>
      <c r="L3509" s="5" t="s">
        <v>7066</v>
      </c>
      <c r="M3509" s="5" t="s">
        <v>37</v>
      </c>
      <c r="N3509">
        <v>12</v>
      </c>
      <c r="O3509" t="s">
        <v>85</v>
      </c>
      <c r="P3509" s="1">
        <v>45465</v>
      </c>
      <c r="Q3509" s="1">
        <v>45497</v>
      </c>
      <c r="R3509">
        <v>2366</v>
      </c>
      <c r="S3509" s="4">
        <v>6.3</v>
      </c>
      <c r="T3509" t="s">
        <v>95</v>
      </c>
    </row>
    <row r="3510" spans="1:20" x14ac:dyDescent="0.35">
      <c r="A3510" t="s">
        <v>7067</v>
      </c>
      <c r="B3510" s="5" t="s">
        <v>49</v>
      </c>
      <c r="C3510" s="6">
        <v>176928</v>
      </c>
      <c r="D3510" t="s">
        <v>81</v>
      </c>
      <c r="E3510">
        <v>238853</v>
      </c>
      <c r="F3510" s="5" t="s">
        <v>23</v>
      </c>
      <c r="G3510" s="5" t="s">
        <v>51</v>
      </c>
      <c r="H3510" s="5" t="s">
        <v>82</v>
      </c>
      <c r="I3510" t="s">
        <v>26</v>
      </c>
      <c r="J3510" t="s">
        <v>82</v>
      </c>
      <c r="K3510">
        <v>100</v>
      </c>
      <c r="L3510" s="5" t="s">
        <v>7068</v>
      </c>
      <c r="M3510" s="5" t="s">
        <v>54</v>
      </c>
      <c r="N3510">
        <v>14</v>
      </c>
      <c r="O3510" t="s">
        <v>141</v>
      </c>
      <c r="P3510" s="1">
        <v>45625</v>
      </c>
      <c r="Q3510" s="1">
        <v>45672</v>
      </c>
      <c r="R3510">
        <v>1015</v>
      </c>
      <c r="S3510" s="4">
        <v>5.7</v>
      </c>
      <c r="T3510" t="s">
        <v>136</v>
      </c>
    </row>
    <row r="3511" spans="1:20" x14ac:dyDescent="0.35">
      <c r="A3511" t="s">
        <v>7069</v>
      </c>
      <c r="B3511" s="5" t="s">
        <v>28802</v>
      </c>
      <c r="C3511" s="6">
        <v>76676</v>
      </c>
      <c r="D3511" t="s">
        <v>22</v>
      </c>
      <c r="E3511">
        <v>76676</v>
      </c>
      <c r="F3511" s="5" t="s">
        <v>66</v>
      </c>
      <c r="G3511" s="5" t="s">
        <v>24</v>
      </c>
      <c r="H3511" s="5" t="s">
        <v>165</v>
      </c>
      <c r="I3511" t="s">
        <v>44</v>
      </c>
      <c r="J3511" t="s">
        <v>467</v>
      </c>
      <c r="K3511">
        <v>0</v>
      </c>
      <c r="L3511" s="5" t="s">
        <v>7070</v>
      </c>
      <c r="M3511" s="5" t="s">
        <v>54</v>
      </c>
      <c r="N3511">
        <v>7</v>
      </c>
      <c r="O3511" t="s">
        <v>167</v>
      </c>
      <c r="P3511" s="1">
        <v>45439</v>
      </c>
      <c r="Q3511" s="1">
        <v>45482</v>
      </c>
      <c r="R3511">
        <v>2390</v>
      </c>
      <c r="S3511" s="4">
        <v>9.1</v>
      </c>
      <c r="T3511" t="s">
        <v>210</v>
      </c>
    </row>
    <row r="3512" spans="1:20" x14ac:dyDescent="0.35">
      <c r="A3512" t="s">
        <v>7071</v>
      </c>
      <c r="B3512" s="5" t="s">
        <v>174</v>
      </c>
      <c r="C3512" s="6">
        <v>167099</v>
      </c>
      <c r="D3512" t="s">
        <v>22</v>
      </c>
      <c r="E3512">
        <v>167099</v>
      </c>
      <c r="F3512" s="5" t="s">
        <v>66</v>
      </c>
      <c r="G3512" s="5" t="s">
        <v>24</v>
      </c>
      <c r="H3512" s="5" t="s">
        <v>101</v>
      </c>
      <c r="I3512" t="s">
        <v>35</v>
      </c>
      <c r="J3512" t="s">
        <v>101</v>
      </c>
      <c r="K3512">
        <v>0</v>
      </c>
      <c r="L3512" s="5" t="s">
        <v>7072</v>
      </c>
      <c r="M3512" s="5" t="s">
        <v>54</v>
      </c>
      <c r="N3512">
        <v>7</v>
      </c>
      <c r="O3512" t="s">
        <v>135</v>
      </c>
      <c r="P3512" s="1">
        <v>45476</v>
      </c>
      <c r="Q3512" s="1">
        <v>45503</v>
      </c>
      <c r="R3512">
        <v>720</v>
      </c>
      <c r="S3512" s="4">
        <v>8.6999999999999993</v>
      </c>
      <c r="T3512" t="s">
        <v>55</v>
      </c>
    </row>
    <row r="3513" spans="1:20" x14ac:dyDescent="0.35">
      <c r="A3513" t="s">
        <v>7073</v>
      </c>
      <c r="B3513" s="5" t="s">
        <v>145</v>
      </c>
      <c r="C3513" s="6">
        <v>89898</v>
      </c>
      <c r="D3513" t="s">
        <v>22</v>
      </c>
      <c r="E3513">
        <v>89898</v>
      </c>
      <c r="F3513" s="5" t="s">
        <v>66</v>
      </c>
      <c r="G3513" s="5" t="s">
        <v>42</v>
      </c>
      <c r="H3513" s="5" t="s">
        <v>165</v>
      </c>
      <c r="I3513" t="s">
        <v>26</v>
      </c>
      <c r="J3513" t="s">
        <v>165</v>
      </c>
      <c r="K3513">
        <v>50</v>
      </c>
      <c r="L3513" s="5" t="s">
        <v>7074</v>
      </c>
      <c r="M3513" s="5" t="s">
        <v>70</v>
      </c>
      <c r="N3513">
        <v>5</v>
      </c>
      <c r="O3513" t="s">
        <v>29</v>
      </c>
      <c r="P3513" s="1">
        <v>45727</v>
      </c>
      <c r="Q3513" s="1">
        <v>45746</v>
      </c>
      <c r="R3513">
        <v>1286</v>
      </c>
      <c r="S3513" s="4">
        <v>6</v>
      </c>
      <c r="T3513" t="s">
        <v>47</v>
      </c>
    </row>
    <row r="3514" spans="1:20" x14ac:dyDescent="0.35">
      <c r="A3514" t="s">
        <v>7075</v>
      </c>
      <c r="B3514" s="5" t="s">
        <v>57</v>
      </c>
      <c r="C3514" s="6">
        <v>123146</v>
      </c>
      <c r="D3514" t="s">
        <v>22</v>
      </c>
      <c r="E3514">
        <v>123146</v>
      </c>
      <c r="F3514" s="5" t="s">
        <v>66</v>
      </c>
      <c r="G3514" s="5" t="s">
        <v>24</v>
      </c>
      <c r="H3514" s="5" t="s">
        <v>165</v>
      </c>
      <c r="I3514" t="s">
        <v>26</v>
      </c>
      <c r="J3514" t="s">
        <v>165</v>
      </c>
      <c r="K3514">
        <v>50</v>
      </c>
      <c r="L3514" s="5" t="s">
        <v>7076</v>
      </c>
      <c r="M3514" s="5" t="s">
        <v>70</v>
      </c>
      <c r="N3514">
        <v>9</v>
      </c>
      <c r="O3514" t="s">
        <v>71</v>
      </c>
      <c r="P3514" s="1">
        <v>45376</v>
      </c>
      <c r="Q3514" s="1">
        <v>45415</v>
      </c>
      <c r="R3514">
        <v>1632</v>
      </c>
      <c r="S3514" s="4">
        <v>8</v>
      </c>
      <c r="T3514" t="s">
        <v>118</v>
      </c>
    </row>
    <row r="3515" spans="1:20" x14ac:dyDescent="0.35">
      <c r="A3515" t="s">
        <v>7077</v>
      </c>
      <c r="B3515" s="5" t="s">
        <v>145</v>
      </c>
      <c r="C3515" s="6">
        <v>244148</v>
      </c>
      <c r="D3515" t="s">
        <v>22</v>
      </c>
      <c r="E3515">
        <v>244148</v>
      </c>
      <c r="F3515" s="5" t="s">
        <v>23</v>
      </c>
      <c r="G3515" s="5" t="s">
        <v>59</v>
      </c>
      <c r="H3515" s="5" t="s">
        <v>97</v>
      </c>
      <c r="I3515" t="s">
        <v>35</v>
      </c>
      <c r="J3515" t="s">
        <v>82</v>
      </c>
      <c r="K3515">
        <v>50</v>
      </c>
      <c r="L3515" s="5" t="s">
        <v>7078</v>
      </c>
      <c r="M3515" s="5" t="s">
        <v>54</v>
      </c>
      <c r="N3515">
        <v>16</v>
      </c>
      <c r="O3515" t="s">
        <v>29</v>
      </c>
      <c r="P3515" s="1">
        <v>45655</v>
      </c>
      <c r="Q3515" s="1">
        <v>45671</v>
      </c>
      <c r="R3515">
        <v>1215</v>
      </c>
      <c r="S3515" s="4">
        <v>8.8000000000000007</v>
      </c>
      <c r="T3515" t="s">
        <v>79</v>
      </c>
    </row>
    <row r="3516" spans="1:20" x14ac:dyDescent="0.35">
      <c r="A3516" t="s">
        <v>7079</v>
      </c>
      <c r="B3516" s="5" t="s">
        <v>28800</v>
      </c>
      <c r="C3516" s="6">
        <v>212784</v>
      </c>
      <c r="D3516" t="s">
        <v>120</v>
      </c>
      <c r="E3516">
        <v>191506</v>
      </c>
      <c r="F3516" s="5" t="s">
        <v>23</v>
      </c>
      <c r="G3516" s="5" t="s">
        <v>59</v>
      </c>
      <c r="H3516" s="5" t="s">
        <v>121</v>
      </c>
      <c r="I3516" t="s">
        <v>44</v>
      </c>
      <c r="J3516" t="s">
        <v>121</v>
      </c>
      <c r="K3516">
        <v>50</v>
      </c>
      <c r="L3516" s="5" t="s">
        <v>7080</v>
      </c>
      <c r="M3516" s="5" t="s">
        <v>37</v>
      </c>
      <c r="N3516">
        <v>14</v>
      </c>
      <c r="O3516" t="s">
        <v>172</v>
      </c>
      <c r="P3516" s="1">
        <v>45713</v>
      </c>
      <c r="Q3516" s="1">
        <v>45753</v>
      </c>
      <c r="R3516">
        <v>689</v>
      </c>
      <c r="S3516" s="4">
        <v>9.1</v>
      </c>
      <c r="T3516" t="s">
        <v>118</v>
      </c>
    </row>
    <row r="3517" spans="1:20" x14ac:dyDescent="0.35">
      <c r="A3517" t="s">
        <v>7081</v>
      </c>
      <c r="B3517" s="5" t="s">
        <v>105</v>
      </c>
      <c r="C3517" s="6">
        <v>206443</v>
      </c>
      <c r="D3517" t="s">
        <v>81</v>
      </c>
      <c r="E3517">
        <v>278698</v>
      </c>
      <c r="F3517" s="5" t="s">
        <v>23</v>
      </c>
      <c r="G3517" s="5" t="s">
        <v>24</v>
      </c>
      <c r="H3517" s="5" t="s">
        <v>82</v>
      </c>
      <c r="I3517" t="s">
        <v>26</v>
      </c>
      <c r="J3517" t="s">
        <v>82</v>
      </c>
      <c r="K3517">
        <v>0</v>
      </c>
      <c r="L3517" s="5" t="s">
        <v>7082</v>
      </c>
      <c r="M3517" s="5" t="s">
        <v>70</v>
      </c>
      <c r="N3517">
        <v>15</v>
      </c>
      <c r="O3517" t="s">
        <v>78</v>
      </c>
      <c r="P3517" s="1">
        <v>45409</v>
      </c>
      <c r="Q3517" s="1">
        <v>45462</v>
      </c>
      <c r="R3517">
        <v>2094</v>
      </c>
      <c r="S3517" s="4">
        <v>7.6</v>
      </c>
      <c r="T3517" t="s">
        <v>153</v>
      </c>
    </row>
    <row r="3518" spans="1:20" x14ac:dyDescent="0.35">
      <c r="A3518" t="s">
        <v>7083</v>
      </c>
      <c r="B3518" s="5" t="s">
        <v>145</v>
      </c>
      <c r="C3518" s="6">
        <v>55944</v>
      </c>
      <c r="D3518" t="s">
        <v>33</v>
      </c>
      <c r="E3518">
        <v>6153840</v>
      </c>
      <c r="F3518" s="5" t="s">
        <v>58</v>
      </c>
      <c r="G3518" s="5" t="s">
        <v>59</v>
      </c>
      <c r="H3518" s="5" t="s">
        <v>34</v>
      </c>
      <c r="I3518" t="s">
        <v>26</v>
      </c>
      <c r="J3518" t="s">
        <v>34</v>
      </c>
      <c r="K3518">
        <v>50</v>
      </c>
      <c r="L3518" s="5" t="s">
        <v>7084</v>
      </c>
      <c r="M3518" s="5" t="s">
        <v>37</v>
      </c>
      <c r="N3518">
        <v>0</v>
      </c>
      <c r="O3518" t="s">
        <v>71</v>
      </c>
      <c r="P3518" s="1">
        <v>45410</v>
      </c>
      <c r="Q3518" s="1">
        <v>45438</v>
      </c>
      <c r="R3518">
        <v>1744</v>
      </c>
      <c r="S3518" s="4">
        <v>9.3000000000000007</v>
      </c>
      <c r="T3518" t="s">
        <v>103</v>
      </c>
    </row>
    <row r="3519" spans="1:20" x14ac:dyDescent="0.35">
      <c r="A3519" t="s">
        <v>7085</v>
      </c>
      <c r="B3519" s="5" t="s">
        <v>179</v>
      </c>
      <c r="C3519" s="6">
        <v>71392</v>
      </c>
      <c r="D3519" t="s">
        <v>22</v>
      </c>
      <c r="E3519">
        <v>71392</v>
      </c>
      <c r="F3519" s="5" t="s">
        <v>58</v>
      </c>
      <c r="G3519" s="5" t="s">
        <v>51</v>
      </c>
      <c r="H3519" s="5" t="s">
        <v>25</v>
      </c>
      <c r="I3519" t="s">
        <v>44</v>
      </c>
      <c r="J3519" t="s">
        <v>25</v>
      </c>
      <c r="K3519">
        <v>50</v>
      </c>
      <c r="L3519" s="5" t="s">
        <v>7086</v>
      </c>
      <c r="M3519" s="5" t="s">
        <v>37</v>
      </c>
      <c r="N3519">
        <v>1</v>
      </c>
      <c r="O3519" t="s">
        <v>78</v>
      </c>
      <c r="P3519" s="1">
        <v>45417</v>
      </c>
      <c r="Q3519" s="1">
        <v>45471</v>
      </c>
      <c r="R3519">
        <v>1567</v>
      </c>
      <c r="S3519" s="4">
        <v>8.5</v>
      </c>
      <c r="T3519" t="s">
        <v>38</v>
      </c>
    </row>
    <row r="3520" spans="1:20" x14ac:dyDescent="0.35">
      <c r="A3520" t="s">
        <v>7087</v>
      </c>
      <c r="B3520" s="5" t="s">
        <v>105</v>
      </c>
      <c r="C3520" s="6">
        <v>126751</v>
      </c>
      <c r="D3520" t="s">
        <v>74</v>
      </c>
      <c r="E3520">
        <v>158439</v>
      </c>
      <c r="F3520" s="5" t="s">
        <v>66</v>
      </c>
      <c r="G3520" s="5" t="s">
        <v>24</v>
      </c>
      <c r="H3520" s="5" t="s">
        <v>75</v>
      </c>
      <c r="I3520" t="s">
        <v>26</v>
      </c>
      <c r="J3520" t="s">
        <v>1449</v>
      </c>
      <c r="K3520">
        <v>0</v>
      </c>
      <c r="L3520" s="5" t="s">
        <v>7088</v>
      </c>
      <c r="M3520" s="5" t="s">
        <v>70</v>
      </c>
      <c r="N3520">
        <v>8</v>
      </c>
      <c r="O3520" t="s">
        <v>71</v>
      </c>
      <c r="P3520" s="1">
        <v>45681</v>
      </c>
      <c r="Q3520" s="1">
        <v>45711</v>
      </c>
      <c r="R3520">
        <v>1506</v>
      </c>
      <c r="S3520" s="4">
        <v>7.2</v>
      </c>
      <c r="T3520" t="s">
        <v>118</v>
      </c>
    </row>
    <row r="3521" spans="1:20" x14ac:dyDescent="0.35">
      <c r="A3521" t="s">
        <v>7089</v>
      </c>
      <c r="B3521" s="5" t="s">
        <v>162</v>
      </c>
      <c r="C3521" s="6">
        <v>99185</v>
      </c>
      <c r="D3521" t="s">
        <v>22</v>
      </c>
      <c r="E3521">
        <v>99185</v>
      </c>
      <c r="F3521" s="5" t="s">
        <v>66</v>
      </c>
      <c r="G3521" s="5" t="s">
        <v>42</v>
      </c>
      <c r="H3521" s="5" t="s">
        <v>52</v>
      </c>
      <c r="I3521" t="s">
        <v>26</v>
      </c>
      <c r="J3521" t="s">
        <v>52</v>
      </c>
      <c r="K3521">
        <v>50</v>
      </c>
      <c r="L3521" s="5" t="s">
        <v>7090</v>
      </c>
      <c r="M3521" s="5" t="s">
        <v>37</v>
      </c>
      <c r="N3521">
        <v>5</v>
      </c>
      <c r="O3521" t="s">
        <v>167</v>
      </c>
      <c r="P3521" s="1">
        <v>45311</v>
      </c>
      <c r="Q3521" s="1">
        <v>45364</v>
      </c>
      <c r="R3521">
        <v>599</v>
      </c>
      <c r="S3521" s="4">
        <v>9.6</v>
      </c>
      <c r="T3521" t="s">
        <v>55</v>
      </c>
    </row>
    <row r="3522" spans="1:20" x14ac:dyDescent="0.35">
      <c r="A3522" t="s">
        <v>7091</v>
      </c>
      <c r="B3522" s="5" t="s">
        <v>91</v>
      </c>
      <c r="C3522" s="6">
        <v>218350</v>
      </c>
      <c r="D3522" t="s">
        <v>81</v>
      </c>
      <c r="E3522">
        <v>294773</v>
      </c>
      <c r="F3522" s="5" t="s">
        <v>23</v>
      </c>
      <c r="G3522" s="5" t="s">
        <v>42</v>
      </c>
      <c r="H3522" s="5" t="s">
        <v>82</v>
      </c>
      <c r="I3522" t="s">
        <v>44</v>
      </c>
      <c r="J3522" t="s">
        <v>82</v>
      </c>
      <c r="K3522">
        <v>0</v>
      </c>
      <c r="L3522" s="5" t="s">
        <v>7092</v>
      </c>
      <c r="M3522" s="5" t="s">
        <v>70</v>
      </c>
      <c r="N3522">
        <v>16</v>
      </c>
      <c r="O3522" t="s">
        <v>147</v>
      </c>
      <c r="P3522" s="1">
        <v>45593</v>
      </c>
      <c r="Q3522" s="1">
        <v>45629</v>
      </c>
      <c r="R3522">
        <v>909</v>
      </c>
      <c r="S3522" s="4">
        <v>8.6999999999999993</v>
      </c>
      <c r="T3522" t="s">
        <v>243</v>
      </c>
    </row>
    <row r="3523" spans="1:20" x14ac:dyDescent="0.35">
      <c r="A3523" t="s">
        <v>7093</v>
      </c>
      <c r="B3523" s="5" t="s">
        <v>105</v>
      </c>
      <c r="C3523" s="6">
        <v>123624</v>
      </c>
      <c r="D3523" t="s">
        <v>65</v>
      </c>
      <c r="E3523">
        <v>160711</v>
      </c>
      <c r="F3523" s="5" t="s">
        <v>50</v>
      </c>
      <c r="G3523" s="5" t="s">
        <v>24</v>
      </c>
      <c r="H3523" s="5" t="s">
        <v>67</v>
      </c>
      <c r="I3523" t="s">
        <v>35</v>
      </c>
      <c r="J3523" t="s">
        <v>67</v>
      </c>
      <c r="K3523">
        <v>100</v>
      </c>
      <c r="L3523" s="5" t="s">
        <v>7094</v>
      </c>
      <c r="M3523" s="5" t="s">
        <v>28</v>
      </c>
      <c r="N3523">
        <v>3</v>
      </c>
      <c r="O3523" t="s">
        <v>46</v>
      </c>
      <c r="P3523" s="1">
        <v>45529</v>
      </c>
      <c r="Q3523" s="1">
        <v>45560</v>
      </c>
      <c r="R3523">
        <v>1195</v>
      </c>
      <c r="S3523" s="4">
        <v>9.5</v>
      </c>
      <c r="T3523" t="s">
        <v>38</v>
      </c>
    </row>
    <row r="3524" spans="1:20" x14ac:dyDescent="0.35">
      <c r="A3524" t="s">
        <v>7095</v>
      </c>
      <c r="B3524" s="5" t="s">
        <v>28802</v>
      </c>
      <c r="C3524" s="6">
        <v>150816</v>
      </c>
      <c r="D3524" t="s">
        <v>22</v>
      </c>
      <c r="E3524">
        <v>150816</v>
      </c>
      <c r="F3524" s="5" t="s">
        <v>23</v>
      </c>
      <c r="G3524" s="5" t="s">
        <v>24</v>
      </c>
      <c r="H3524" s="5" t="s">
        <v>129</v>
      </c>
      <c r="I3524" t="s">
        <v>44</v>
      </c>
      <c r="J3524" t="s">
        <v>1192</v>
      </c>
      <c r="K3524">
        <v>50</v>
      </c>
      <c r="L3524" s="5" t="s">
        <v>7096</v>
      </c>
      <c r="M3524" s="5" t="s">
        <v>54</v>
      </c>
      <c r="N3524">
        <v>18</v>
      </c>
      <c r="O3524" t="s">
        <v>71</v>
      </c>
      <c r="P3524" s="1">
        <v>45589</v>
      </c>
      <c r="Q3524" s="1">
        <v>45635</v>
      </c>
      <c r="R3524">
        <v>1118</v>
      </c>
      <c r="S3524" s="4">
        <v>6.4</v>
      </c>
      <c r="T3524" t="s">
        <v>30</v>
      </c>
    </row>
    <row r="3525" spans="1:20" x14ac:dyDescent="0.35">
      <c r="A3525" t="s">
        <v>7097</v>
      </c>
      <c r="B3525" s="5" t="s">
        <v>49</v>
      </c>
      <c r="C3525" s="6">
        <v>248052</v>
      </c>
      <c r="D3525" t="s">
        <v>74</v>
      </c>
      <c r="E3525">
        <v>310065</v>
      </c>
      <c r="F3525" s="5" t="s">
        <v>23</v>
      </c>
      <c r="G3525" s="5" t="s">
        <v>24</v>
      </c>
      <c r="H3525" s="5" t="s">
        <v>75</v>
      </c>
      <c r="I3525" t="s">
        <v>35</v>
      </c>
      <c r="J3525" t="s">
        <v>75</v>
      </c>
      <c r="K3525">
        <v>0</v>
      </c>
      <c r="L3525" s="5" t="s">
        <v>7098</v>
      </c>
      <c r="M3525" s="5" t="s">
        <v>70</v>
      </c>
      <c r="N3525">
        <v>15</v>
      </c>
      <c r="O3525" t="s">
        <v>141</v>
      </c>
      <c r="P3525" s="1">
        <v>45512</v>
      </c>
      <c r="Q3525" s="1">
        <v>45555</v>
      </c>
      <c r="R3525">
        <v>1640</v>
      </c>
      <c r="S3525" s="4">
        <v>6</v>
      </c>
      <c r="T3525" t="s">
        <v>118</v>
      </c>
    </row>
    <row r="3526" spans="1:20" x14ac:dyDescent="0.35">
      <c r="A3526" t="s">
        <v>7099</v>
      </c>
      <c r="B3526" s="5" t="s">
        <v>28802</v>
      </c>
      <c r="C3526" s="6">
        <v>174068</v>
      </c>
      <c r="D3526" t="s">
        <v>65</v>
      </c>
      <c r="E3526">
        <v>226288</v>
      </c>
      <c r="F3526" s="5" t="s">
        <v>66</v>
      </c>
      <c r="G3526" s="5" t="s">
        <v>42</v>
      </c>
      <c r="H3526" s="5" t="s">
        <v>67</v>
      </c>
      <c r="I3526" t="s">
        <v>35</v>
      </c>
      <c r="J3526" t="s">
        <v>67</v>
      </c>
      <c r="K3526">
        <v>100</v>
      </c>
      <c r="L3526" s="5" t="s">
        <v>7100</v>
      </c>
      <c r="M3526" s="5" t="s">
        <v>28</v>
      </c>
      <c r="N3526">
        <v>9</v>
      </c>
      <c r="O3526" t="s">
        <v>29</v>
      </c>
      <c r="P3526" s="1">
        <v>45632</v>
      </c>
      <c r="Q3526" s="1">
        <v>45647</v>
      </c>
      <c r="R3526">
        <v>1050</v>
      </c>
      <c r="S3526" s="4">
        <v>8.6999999999999993</v>
      </c>
      <c r="T3526" t="s">
        <v>210</v>
      </c>
    </row>
    <row r="3527" spans="1:20" x14ac:dyDescent="0.35">
      <c r="A3527" t="s">
        <v>7101</v>
      </c>
      <c r="B3527" s="5" t="s">
        <v>174</v>
      </c>
      <c r="C3527" s="6">
        <v>202119</v>
      </c>
      <c r="D3527" t="s">
        <v>22</v>
      </c>
      <c r="E3527">
        <v>202119</v>
      </c>
      <c r="F3527" s="5" t="s">
        <v>23</v>
      </c>
      <c r="G3527" s="5" t="s">
        <v>42</v>
      </c>
      <c r="H3527" s="5" t="s">
        <v>165</v>
      </c>
      <c r="I3527" t="s">
        <v>35</v>
      </c>
      <c r="J3527" t="s">
        <v>165</v>
      </c>
      <c r="K3527">
        <v>50</v>
      </c>
      <c r="L3527" s="5" t="s">
        <v>7102</v>
      </c>
      <c r="M3527" s="5" t="s">
        <v>37</v>
      </c>
      <c r="N3527">
        <v>13</v>
      </c>
      <c r="O3527" t="s">
        <v>29</v>
      </c>
      <c r="P3527" s="1">
        <v>45481</v>
      </c>
      <c r="Q3527" s="1">
        <v>45528</v>
      </c>
      <c r="R3527">
        <v>1755</v>
      </c>
      <c r="S3527" s="4">
        <v>6.6</v>
      </c>
      <c r="T3527" t="s">
        <v>38</v>
      </c>
    </row>
    <row r="3528" spans="1:20" x14ac:dyDescent="0.35">
      <c r="A3528" t="s">
        <v>7103</v>
      </c>
      <c r="B3528" s="5" t="s">
        <v>28802</v>
      </c>
      <c r="C3528" s="6">
        <v>52293</v>
      </c>
      <c r="D3528" t="s">
        <v>22</v>
      </c>
      <c r="E3528">
        <v>52293</v>
      </c>
      <c r="F3528" s="5" t="s">
        <v>23</v>
      </c>
      <c r="G3528" s="5" t="s">
        <v>42</v>
      </c>
      <c r="H3528" s="5" t="s">
        <v>116</v>
      </c>
      <c r="I3528" t="s">
        <v>26</v>
      </c>
      <c r="J3528" t="s">
        <v>116</v>
      </c>
      <c r="K3528">
        <v>50</v>
      </c>
      <c r="L3528" s="5" t="s">
        <v>7104</v>
      </c>
      <c r="M3528" s="5" t="s">
        <v>28</v>
      </c>
      <c r="N3528">
        <v>10</v>
      </c>
      <c r="O3528" t="s">
        <v>141</v>
      </c>
      <c r="P3528" s="1">
        <v>45437</v>
      </c>
      <c r="Q3528" s="1">
        <v>45474</v>
      </c>
      <c r="R3528">
        <v>2424</v>
      </c>
      <c r="S3528" s="4">
        <v>5.9</v>
      </c>
      <c r="T3528" t="s">
        <v>47</v>
      </c>
    </row>
    <row r="3529" spans="1:20" x14ac:dyDescent="0.35">
      <c r="A3529" t="s">
        <v>7105</v>
      </c>
      <c r="B3529" s="5" t="s">
        <v>28800</v>
      </c>
      <c r="C3529" s="6">
        <v>127194</v>
      </c>
      <c r="D3529" t="s">
        <v>41</v>
      </c>
      <c r="E3529">
        <v>108115</v>
      </c>
      <c r="F3529" s="5" t="s">
        <v>23</v>
      </c>
      <c r="G3529" s="5" t="s">
        <v>51</v>
      </c>
      <c r="H3529" s="5" t="s">
        <v>60</v>
      </c>
      <c r="I3529" t="s">
        <v>44</v>
      </c>
      <c r="J3529" t="s">
        <v>60</v>
      </c>
      <c r="K3529">
        <v>100</v>
      </c>
      <c r="L3529" s="5" t="s">
        <v>7106</v>
      </c>
      <c r="M3529" s="5" t="s">
        <v>28</v>
      </c>
      <c r="N3529">
        <v>10</v>
      </c>
      <c r="O3529" t="s">
        <v>141</v>
      </c>
      <c r="P3529" s="1">
        <v>45296</v>
      </c>
      <c r="Q3529" s="1">
        <v>45356</v>
      </c>
      <c r="R3529">
        <v>853</v>
      </c>
      <c r="S3529" s="4">
        <v>7.6</v>
      </c>
      <c r="T3529" t="s">
        <v>136</v>
      </c>
    </row>
    <row r="3530" spans="1:20" x14ac:dyDescent="0.35">
      <c r="A3530" t="s">
        <v>7107</v>
      </c>
      <c r="B3530" s="5" t="s">
        <v>28800</v>
      </c>
      <c r="C3530" s="6">
        <v>133885</v>
      </c>
      <c r="D3530" t="s">
        <v>22</v>
      </c>
      <c r="E3530">
        <v>133885</v>
      </c>
      <c r="F3530" s="5" t="s">
        <v>50</v>
      </c>
      <c r="G3530" s="5" t="s">
        <v>59</v>
      </c>
      <c r="H3530" s="5" t="s">
        <v>101</v>
      </c>
      <c r="I3530" t="s">
        <v>35</v>
      </c>
      <c r="J3530" t="s">
        <v>101</v>
      </c>
      <c r="K3530">
        <v>100</v>
      </c>
      <c r="L3530" s="5" t="s">
        <v>3591</v>
      </c>
      <c r="M3530" s="5" t="s">
        <v>54</v>
      </c>
      <c r="N3530">
        <v>3</v>
      </c>
      <c r="O3530" t="s">
        <v>46</v>
      </c>
      <c r="P3530" s="1">
        <v>45685</v>
      </c>
      <c r="Q3530" s="1">
        <v>45711</v>
      </c>
      <c r="R3530">
        <v>1070</v>
      </c>
      <c r="S3530" s="4">
        <v>8.6</v>
      </c>
      <c r="T3530" t="s">
        <v>277</v>
      </c>
    </row>
    <row r="3531" spans="1:20" x14ac:dyDescent="0.35">
      <c r="A3531" t="s">
        <v>7108</v>
      </c>
      <c r="B3531" s="5" t="s">
        <v>28801</v>
      </c>
      <c r="C3531" s="6">
        <v>134073</v>
      </c>
      <c r="D3531" t="s">
        <v>41</v>
      </c>
      <c r="E3531">
        <v>113962</v>
      </c>
      <c r="F3531" s="5" t="s">
        <v>66</v>
      </c>
      <c r="G3531" s="5" t="s">
        <v>42</v>
      </c>
      <c r="H3531" s="5" t="s">
        <v>60</v>
      </c>
      <c r="I3531" t="s">
        <v>26</v>
      </c>
      <c r="J3531" t="s">
        <v>60</v>
      </c>
      <c r="K3531">
        <v>0</v>
      </c>
      <c r="L3531" s="5" t="s">
        <v>7109</v>
      </c>
      <c r="M3531" s="5" t="s">
        <v>28</v>
      </c>
      <c r="N3531">
        <v>9</v>
      </c>
      <c r="O3531" t="s">
        <v>46</v>
      </c>
      <c r="P3531" s="1">
        <v>45490</v>
      </c>
      <c r="Q3531" s="1">
        <v>45533</v>
      </c>
      <c r="R3531">
        <v>2452</v>
      </c>
      <c r="S3531" s="4">
        <v>8.6999999999999993</v>
      </c>
      <c r="T3531" t="s">
        <v>118</v>
      </c>
    </row>
    <row r="3532" spans="1:20" x14ac:dyDescent="0.35">
      <c r="A3532" t="s">
        <v>7110</v>
      </c>
      <c r="B3532" s="5" t="s">
        <v>174</v>
      </c>
      <c r="C3532" s="6">
        <v>128939</v>
      </c>
      <c r="D3532" t="s">
        <v>74</v>
      </c>
      <c r="E3532">
        <v>161174</v>
      </c>
      <c r="F3532" s="5" t="s">
        <v>66</v>
      </c>
      <c r="G3532" s="5" t="s">
        <v>24</v>
      </c>
      <c r="H3532" s="5" t="s">
        <v>75</v>
      </c>
      <c r="I3532" t="s">
        <v>35</v>
      </c>
      <c r="J3532" t="s">
        <v>75</v>
      </c>
      <c r="K3532">
        <v>100</v>
      </c>
      <c r="L3532" s="5" t="s">
        <v>7111</v>
      </c>
      <c r="M3532" s="5" t="s">
        <v>54</v>
      </c>
      <c r="N3532">
        <v>5</v>
      </c>
      <c r="O3532" t="s">
        <v>107</v>
      </c>
      <c r="P3532" s="1">
        <v>45623</v>
      </c>
      <c r="Q3532" s="1">
        <v>45681</v>
      </c>
      <c r="R3532">
        <v>824</v>
      </c>
      <c r="S3532" s="4">
        <v>5.0999999999999996</v>
      </c>
      <c r="T3532" t="s">
        <v>95</v>
      </c>
    </row>
    <row r="3533" spans="1:20" x14ac:dyDescent="0.35">
      <c r="A3533" t="s">
        <v>7112</v>
      </c>
      <c r="B3533" s="5" t="s">
        <v>21</v>
      </c>
      <c r="C3533" s="6">
        <v>65196</v>
      </c>
      <c r="D3533" t="s">
        <v>22</v>
      </c>
      <c r="E3533">
        <v>65196</v>
      </c>
      <c r="F3533" s="5" t="s">
        <v>50</v>
      </c>
      <c r="G3533" s="5" t="s">
        <v>24</v>
      </c>
      <c r="H3533" s="5" t="s">
        <v>129</v>
      </c>
      <c r="I3533" t="s">
        <v>44</v>
      </c>
      <c r="J3533" t="s">
        <v>129</v>
      </c>
      <c r="K3533">
        <v>0</v>
      </c>
      <c r="L3533" s="5" t="s">
        <v>7113</v>
      </c>
      <c r="M3533" s="5" t="s">
        <v>54</v>
      </c>
      <c r="N3533">
        <v>4</v>
      </c>
      <c r="O3533" t="s">
        <v>62</v>
      </c>
      <c r="P3533" s="1">
        <v>45739</v>
      </c>
      <c r="Q3533" s="1">
        <v>45762</v>
      </c>
      <c r="R3533">
        <v>1393</v>
      </c>
      <c r="S3533" s="4">
        <v>7.4</v>
      </c>
      <c r="T3533" t="s">
        <v>38</v>
      </c>
    </row>
    <row r="3534" spans="1:20" x14ac:dyDescent="0.35">
      <c r="A3534" t="s">
        <v>7114</v>
      </c>
      <c r="B3534" s="5" t="s">
        <v>100</v>
      </c>
      <c r="C3534" s="6">
        <v>122554</v>
      </c>
      <c r="D3534" t="s">
        <v>22</v>
      </c>
      <c r="E3534">
        <v>122554</v>
      </c>
      <c r="F3534" s="5" t="s">
        <v>50</v>
      </c>
      <c r="G3534" s="5" t="s">
        <v>51</v>
      </c>
      <c r="H3534" s="5" t="s">
        <v>129</v>
      </c>
      <c r="I3534" t="s">
        <v>35</v>
      </c>
      <c r="J3534" t="s">
        <v>129</v>
      </c>
      <c r="K3534">
        <v>100</v>
      </c>
      <c r="L3534" s="5" t="s">
        <v>7115</v>
      </c>
      <c r="M3534" s="5" t="s">
        <v>28</v>
      </c>
      <c r="N3534">
        <v>2</v>
      </c>
      <c r="O3534" t="s">
        <v>141</v>
      </c>
      <c r="P3534" s="1">
        <v>45642</v>
      </c>
      <c r="Q3534" s="1">
        <v>45693</v>
      </c>
      <c r="R3534">
        <v>1118</v>
      </c>
      <c r="S3534" s="4">
        <v>6.5</v>
      </c>
      <c r="T3534" t="s">
        <v>95</v>
      </c>
    </row>
    <row r="3535" spans="1:20" x14ac:dyDescent="0.35">
      <c r="A3535" t="s">
        <v>7116</v>
      </c>
      <c r="B3535" s="5" t="s">
        <v>217</v>
      </c>
      <c r="C3535" s="6">
        <v>72995</v>
      </c>
      <c r="D3535" t="s">
        <v>41</v>
      </c>
      <c r="E3535">
        <v>62046</v>
      </c>
      <c r="F3535" s="5" t="s">
        <v>58</v>
      </c>
      <c r="G3535" s="5" t="s">
        <v>42</v>
      </c>
      <c r="H3535" s="5" t="s">
        <v>126</v>
      </c>
      <c r="I3535" t="s">
        <v>44</v>
      </c>
      <c r="J3535" t="s">
        <v>423</v>
      </c>
      <c r="K3535">
        <v>100</v>
      </c>
      <c r="L3535" s="5" t="s">
        <v>7117</v>
      </c>
      <c r="M3535" s="5" t="s">
        <v>70</v>
      </c>
      <c r="N3535">
        <v>1</v>
      </c>
      <c r="O3535" t="s">
        <v>85</v>
      </c>
      <c r="P3535" s="1">
        <v>45497</v>
      </c>
      <c r="Q3535" s="1">
        <v>45532</v>
      </c>
      <c r="R3535">
        <v>1205</v>
      </c>
      <c r="S3535" s="4">
        <v>8.6</v>
      </c>
      <c r="T3535" t="s">
        <v>95</v>
      </c>
    </row>
    <row r="3536" spans="1:20" x14ac:dyDescent="0.35">
      <c r="A3536" t="s">
        <v>7118</v>
      </c>
      <c r="B3536" s="5" t="s">
        <v>28802</v>
      </c>
      <c r="C3536" s="6">
        <v>36919</v>
      </c>
      <c r="D3536" t="s">
        <v>22</v>
      </c>
      <c r="E3536">
        <v>36919</v>
      </c>
      <c r="F3536" s="5" t="s">
        <v>66</v>
      </c>
      <c r="G3536" s="5" t="s">
        <v>59</v>
      </c>
      <c r="H3536" s="5" t="s">
        <v>116</v>
      </c>
      <c r="I3536" t="s">
        <v>26</v>
      </c>
      <c r="J3536" t="s">
        <v>116</v>
      </c>
      <c r="K3536">
        <v>100</v>
      </c>
      <c r="L3536" s="5" t="s">
        <v>7119</v>
      </c>
      <c r="M3536" s="5" t="s">
        <v>54</v>
      </c>
      <c r="N3536">
        <v>9</v>
      </c>
      <c r="O3536" t="s">
        <v>141</v>
      </c>
      <c r="P3536" s="1">
        <v>45683</v>
      </c>
      <c r="Q3536" s="1">
        <v>45742</v>
      </c>
      <c r="R3536">
        <v>842</v>
      </c>
      <c r="S3536" s="4">
        <v>8.6999999999999993</v>
      </c>
      <c r="T3536" t="s">
        <v>210</v>
      </c>
    </row>
    <row r="3537" spans="1:20" x14ac:dyDescent="0.35">
      <c r="A3537" t="s">
        <v>7120</v>
      </c>
      <c r="B3537" s="5" t="s">
        <v>49</v>
      </c>
      <c r="C3537" s="6">
        <v>111161</v>
      </c>
      <c r="D3537" t="s">
        <v>33</v>
      </c>
      <c r="E3537">
        <v>12227710</v>
      </c>
      <c r="F3537" s="5" t="s">
        <v>66</v>
      </c>
      <c r="G3537" s="5" t="s">
        <v>42</v>
      </c>
      <c r="H3537" s="5" t="s">
        <v>34</v>
      </c>
      <c r="I3537" t="s">
        <v>44</v>
      </c>
      <c r="J3537" t="s">
        <v>34</v>
      </c>
      <c r="K3537">
        <v>50</v>
      </c>
      <c r="L3537" s="5" t="s">
        <v>7121</v>
      </c>
      <c r="M3537" s="5" t="s">
        <v>37</v>
      </c>
      <c r="N3537">
        <v>5</v>
      </c>
      <c r="O3537" t="s">
        <v>71</v>
      </c>
      <c r="P3537" s="1">
        <v>45352</v>
      </c>
      <c r="Q3537" s="1">
        <v>45415</v>
      </c>
      <c r="R3537">
        <v>999</v>
      </c>
      <c r="S3537" s="4">
        <v>7.6</v>
      </c>
      <c r="T3537" t="s">
        <v>79</v>
      </c>
    </row>
    <row r="3538" spans="1:20" x14ac:dyDescent="0.35">
      <c r="A3538" t="s">
        <v>7122</v>
      </c>
      <c r="B3538" s="5" t="s">
        <v>105</v>
      </c>
      <c r="C3538" s="6">
        <v>226559</v>
      </c>
      <c r="D3538" t="s">
        <v>22</v>
      </c>
      <c r="E3538">
        <v>226559</v>
      </c>
      <c r="F3538" s="5" t="s">
        <v>23</v>
      </c>
      <c r="G3538" s="5" t="s">
        <v>24</v>
      </c>
      <c r="H3538" s="5" t="s">
        <v>165</v>
      </c>
      <c r="I3538" t="s">
        <v>35</v>
      </c>
      <c r="J3538" t="s">
        <v>133</v>
      </c>
      <c r="K3538">
        <v>50</v>
      </c>
      <c r="L3538" s="5" t="s">
        <v>7123</v>
      </c>
      <c r="M3538" s="5" t="s">
        <v>54</v>
      </c>
      <c r="N3538">
        <v>11</v>
      </c>
      <c r="O3538" t="s">
        <v>85</v>
      </c>
      <c r="P3538" s="1">
        <v>45318</v>
      </c>
      <c r="Q3538" s="1">
        <v>45388</v>
      </c>
      <c r="R3538">
        <v>679</v>
      </c>
      <c r="S3538" s="4">
        <v>8</v>
      </c>
      <c r="T3538" t="s">
        <v>153</v>
      </c>
    </row>
    <row r="3539" spans="1:20" x14ac:dyDescent="0.35">
      <c r="A3539" t="s">
        <v>7124</v>
      </c>
      <c r="B3539" s="5" t="s">
        <v>28799</v>
      </c>
      <c r="C3539" s="6">
        <v>194134</v>
      </c>
      <c r="D3539" t="s">
        <v>22</v>
      </c>
      <c r="E3539">
        <v>194134</v>
      </c>
      <c r="F3539" s="5" t="s">
        <v>23</v>
      </c>
      <c r="G3539" s="5" t="s">
        <v>59</v>
      </c>
      <c r="H3539" s="5" t="s">
        <v>101</v>
      </c>
      <c r="I3539" t="s">
        <v>26</v>
      </c>
      <c r="J3539" t="s">
        <v>101</v>
      </c>
      <c r="K3539">
        <v>0</v>
      </c>
      <c r="L3539" s="5" t="s">
        <v>7125</v>
      </c>
      <c r="M3539" s="5" t="s">
        <v>37</v>
      </c>
      <c r="N3539">
        <v>11</v>
      </c>
      <c r="O3539" t="s">
        <v>78</v>
      </c>
      <c r="P3539" s="1">
        <v>45523</v>
      </c>
      <c r="Q3539" s="1">
        <v>45566</v>
      </c>
      <c r="R3539">
        <v>653</v>
      </c>
      <c r="S3539" s="4">
        <v>7.3</v>
      </c>
      <c r="T3539" t="s">
        <v>89</v>
      </c>
    </row>
    <row r="3540" spans="1:20" x14ac:dyDescent="0.35">
      <c r="A3540" t="s">
        <v>7126</v>
      </c>
      <c r="B3540" s="5" t="s">
        <v>91</v>
      </c>
      <c r="C3540" s="6">
        <v>48340</v>
      </c>
      <c r="D3540" t="s">
        <v>74</v>
      </c>
      <c r="E3540">
        <v>60425</v>
      </c>
      <c r="F3540" s="5" t="s">
        <v>58</v>
      </c>
      <c r="G3540" s="5" t="s">
        <v>42</v>
      </c>
      <c r="H3540" s="5" t="s">
        <v>75</v>
      </c>
      <c r="I3540" t="s">
        <v>44</v>
      </c>
      <c r="J3540" t="s">
        <v>75</v>
      </c>
      <c r="K3540">
        <v>100</v>
      </c>
      <c r="L3540" s="5" t="s">
        <v>1203</v>
      </c>
      <c r="M3540" s="5" t="s">
        <v>37</v>
      </c>
      <c r="N3540">
        <v>0</v>
      </c>
      <c r="O3540" t="s">
        <v>62</v>
      </c>
      <c r="P3540" s="1">
        <v>45602</v>
      </c>
      <c r="Q3540" s="1">
        <v>45647</v>
      </c>
      <c r="R3540">
        <v>2251</v>
      </c>
      <c r="S3540" s="4">
        <v>8.1999999999999993</v>
      </c>
      <c r="T3540" t="s">
        <v>153</v>
      </c>
    </row>
    <row r="3541" spans="1:20" x14ac:dyDescent="0.35">
      <c r="A3541" t="s">
        <v>7127</v>
      </c>
      <c r="B3541" s="5" t="s">
        <v>145</v>
      </c>
      <c r="C3541" s="6">
        <v>93478</v>
      </c>
      <c r="D3541" t="s">
        <v>22</v>
      </c>
      <c r="E3541">
        <v>93478</v>
      </c>
      <c r="F3541" s="5" t="s">
        <v>50</v>
      </c>
      <c r="G3541" s="5" t="s">
        <v>51</v>
      </c>
      <c r="H3541" s="5" t="s">
        <v>25</v>
      </c>
      <c r="I3541" t="s">
        <v>44</v>
      </c>
      <c r="J3541" t="s">
        <v>25</v>
      </c>
      <c r="K3541">
        <v>100</v>
      </c>
      <c r="L3541" s="5" t="s">
        <v>7128</v>
      </c>
      <c r="M3541" s="5" t="s">
        <v>54</v>
      </c>
      <c r="N3541">
        <v>4</v>
      </c>
      <c r="O3541" t="s">
        <v>78</v>
      </c>
      <c r="P3541" s="1">
        <v>45316</v>
      </c>
      <c r="Q3541" s="1">
        <v>45369</v>
      </c>
      <c r="R3541">
        <v>990</v>
      </c>
      <c r="S3541" s="4">
        <v>8.9</v>
      </c>
      <c r="T3541" t="s">
        <v>55</v>
      </c>
    </row>
    <row r="3542" spans="1:20" x14ac:dyDescent="0.35">
      <c r="A3542" t="s">
        <v>7129</v>
      </c>
      <c r="B3542" s="5" t="s">
        <v>162</v>
      </c>
      <c r="C3542" s="6">
        <v>135053</v>
      </c>
      <c r="D3542" t="s">
        <v>92</v>
      </c>
      <c r="E3542">
        <v>101290</v>
      </c>
      <c r="F3542" s="5" t="s">
        <v>66</v>
      </c>
      <c r="G3542" s="5" t="s">
        <v>59</v>
      </c>
      <c r="H3542" s="5" t="s">
        <v>93</v>
      </c>
      <c r="I3542" t="s">
        <v>35</v>
      </c>
      <c r="J3542" t="s">
        <v>93</v>
      </c>
      <c r="K3542">
        <v>0</v>
      </c>
      <c r="L3542" s="5" t="s">
        <v>7130</v>
      </c>
      <c r="M3542" s="5" t="s">
        <v>37</v>
      </c>
      <c r="N3542">
        <v>9</v>
      </c>
      <c r="O3542" t="s">
        <v>131</v>
      </c>
      <c r="P3542" s="1">
        <v>45400</v>
      </c>
      <c r="Q3542" s="1">
        <v>45466</v>
      </c>
      <c r="R3542">
        <v>974</v>
      </c>
      <c r="S3542" s="4">
        <v>5.4</v>
      </c>
      <c r="T3542" t="s">
        <v>89</v>
      </c>
    </row>
    <row r="3543" spans="1:20" x14ac:dyDescent="0.35">
      <c r="A3543" t="s">
        <v>7131</v>
      </c>
      <c r="B3543" s="5" t="s">
        <v>162</v>
      </c>
      <c r="C3543" s="6">
        <v>118702</v>
      </c>
      <c r="D3543" t="s">
        <v>81</v>
      </c>
      <c r="E3543">
        <v>160248</v>
      </c>
      <c r="F3543" s="5" t="s">
        <v>66</v>
      </c>
      <c r="G3543" s="5" t="s">
        <v>42</v>
      </c>
      <c r="H3543" s="5" t="s">
        <v>82</v>
      </c>
      <c r="I3543" t="s">
        <v>26</v>
      </c>
      <c r="J3543" t="s">
        <v>1211</v>
      </c>
      <c r="K3543">
        <v>50</v>
      </c>
      <c r="L3543" s="5" t="s">
        <v>7132</v>
      </c>
      <c r="M3543" s="5" t="s">
        <v>70</v>
      </c>
      <c r="N3543">
        <v>5</v>
      </c>
      <c r="O3543" t="s">
        <v>88</v>
      </c>
      <c r="P3543" s="1">
        <v>45678</v>
      </c>
      <c r="Q3543" s="1">
        <v>45739</v>
      </c>
      <c r="R3543">
        <v>2213</v>
      </c>
      <c r="S3543" s="4">
        <v>8.3000000000000007</v>
      </c>
      <c r="T3543" t="s">
        <v>136</v>
      </c>
    </row>
    <row r="3544" spans="1:20" x14ac:dyDescent="0.35">
      <c r="A3544" t="s">
        <v>7133</v>
      </c>
      <c r="B3544" s="5" t="s">
        <v>49</v>
      </c>
      <c r="C3544" s="6">
        <v>66189</v>
      </c>
      <c r="D3544" t="s">
        <v>22</v>
      </c>
      <c r="E3544">
        <v>66189</v>
      </c>
      <c r="F3544" s="5" t="s">
        <v>58</v>
      </c>
      <c r="G3544" s="5" t="s">
        <v>42</v>
      </c>
      <c r="H3544" s="5" t="s">
        <v>129</v>
      </c>
      <c r="I3544" t="s">
        <v>44</v>
      </c>
      <c r="J3544" t="s">
        <v>129</v>
      </c>
      <c r="K3544">
        <v>0</v>
      </c>
      <c r="L3544" s="5" t="s">
        <v>7134</v>
      </c>
      <c r="M3544" s="5" t="s">
        <v>28</v>
      </c>
      <c r="N3544">
        <v>1</v>
      </c>
      <c r="O3544" t="s">
        <v>131</v>
      </c>
      <c r="P3544" s="1">
        <v>45331</v>
      </c>
      <c r="Q3544" s="1">
        <v>45354</v>
      </c>
      <c r="R3544">
        <v>1274</v>
      </c>
      <c r="S3544" s="4">
        <v>7.5</v>
      </c>
      <c r="T3544" t="s">
        <v>47</v>
      </c>
    </row>
    <row r="3545" spans="1:20" x14ac:dyDescent="0.35">
      <c r="A3545" t="s">
        <v>7135</v>
      </c>
      <c r="B3545" s="5" t="s">
        <v>217</v>
      </c>
      <c r="C3545" s="6">
        <v>135922</v>
      </c>
      <c r="D3545" t="s">
        <v>22</v>
      </c>
      <c r="E3545">
        <v>135922</v>
      </c>
      <c r="F3545" s="5" t="s">
        <v>66</v>
      </c>
      <c r="G3545" s="5" t="s">
        <v>51</v>
      </c>
      <c r="H3545" s="5" t="s">
        <v>52</v>
      </c>
      <c r="I3545" t="s">
        <v>26</v>
      </c>
      <c r="J3545" t="s">
        <v>52</v>
      </c>
      <c r="K3545">
        <v>100</v>
      </c>
      <c r="L3545" s="5" t="s">
        <v>7136</v>
      </c>
      <c r="M3545" s="5" t="s">
        <v>37</v>
      </c>
      <c r="N3545">
        <v>8</v>
      </c>
      <c r="O3545" t="s">
        <v>62</v>
      </c>
      <c r="P3545" s="1">
        <v>45358</v>
      </c>
      <c r="Q3545" s="1">
        <v>45406</v>
      </c>
      <c r="R3545">
        <v>2462</v>
      </c>
      <c r="S3545" s="4">
        <v>9.3000000000000007</v>
      </c>
      <c r="T3545" t="s">
        <v>108</v>
      </c>
    </row>
    <row r="3546" spans="1:20" x14ac:dyDescent="0.35">
      <c r="A3546" t="s">
        <v>7137</v>
      </c>
      <c r="B3546" s="5" t="s">
        <v>28802</v>
      </c>
      <c r="C3546" s="6">
        <v>220929</v>
      </c>
      <c r="D3546" t="s">
        <v>22</v>
      </c>
      <c r="E3546">
        <v>220929</v>
      </c>
      <c r="F3546" s="5" t="s">
        <v>66</v>
      </c>
      <c r="G3546" s="5" t="s">
        <v>59</v>
      </c>
      <c r="H3546" s="5" t="s">
        <v>97</v>
      </c>
      <c r="I3546" t="s">
        <v>35</v>
      </c>
      <c r="J3546" t="s">
        <v>97</v>
      </c>
      <c r="K3546">
        <v>50</v>
      </c>
      <c r="L3546" s="5" t="s">
        <v>7138</v>
      </c>
      <c r="M3546" s="5" t="s">
        <v>70</v>
      </c>
      <c r="N3546">
        <v>8</v>
      </c>
      <c r="O3546" t="s">
        <v>135</v>
      </c>
      <c r="P3546" s="1">
        <v>45308</v>
      </c>
      <c r="Q3546" s="1">
        <v>45377</v>
      </c>
      <c r="R3546">
        <v>2021</v>
      </c>
      <c r="S3546" s="4">
        <v>5.8</v>
      </c>
      <c r="T3546" t="s">
        <v>103</v>
      </c>
    </row>
    <row r="3547" spans="1:20" x14ac:dyDescent="0.35">
      <c r="A3547" t="s">
        <v>7139</v>
      </c>
      <c r="B3547" s="5" t="s">
        <v>217</v>
      </c>
      <c r="C3547" s="6">
        <v>82829</v>
      </c>
      <c r="D3547" t="s">
        <v>33</v>
      </c>
      <c r="E3547">
        <v>9111190</v>
      </c>
      <c r="F3547" s="5" t="s">
        <v>50</v>
      </c>
      <c r="G3547" s="5" t="s">
        <v>59</v>
      </c>
      <c r="H3547" s="5" t="s">
        <v>34</v>
      </c>
      <c r="I3547" t="s">
        <v>26</v>
      </c>
      <c r="J3547" t="s">
        <v>34</v>
      </c>
      <c r="K3547">
        <v>100</v>
      </c>
      <c r="L3547" s="5" t="s">
        <v>7140</v>
      </c>
      <c r="M3547" s="5" t="s">
        <v>28</v>
      </c>
      <c r="N3547">
        <v>2</v>
      </c>
      <c r="O3547" t="s">
        <v>71</v>
      </c>
      <c r="P3547" s="1">
        <v>45752</v>
      </c>
      <c r="Q3547" s="1">
        <v>45776</v>
      </c>
      <c r="R3547">
        <v>1930</v>
      </c>
      <c r="S3547" s="4">
        <v>7.3</v>
      </c>
      <c r="T3547" t="s">
        <v>210</v>
      </c>
    </row>
    <row r="3548" spans="1:20" x14ac:dyDescent="0.35">
      <c r="A3548" t="s">
        <v>7141</v>
      </c>
      <c r="B3548" s="5" t="s">
        <v>217</v>
      </c>
      <c r="C3548" s="6">
        <v>91897</v>
      </c>
      <c r="D3548" t="s">
        <v>81</v>
      </c>
      <c r="E3548">
        <v>124061</v>
      </c>
      <c r="F3548" s="5" t="s">
        <v>50</v>
      </c>
      <c r="G3548" s="5" t="s">
        <v>24</v>
      </c>
      <c r="H3548" s="5" t="s">
        <v>82</v>
      </c>
      <c r="I3548" t="s">
        <v>44</v>
      </c>
      <c r="J3548" t="s">
        <v>82</v>
      </c>
      <c r="K3548">
        <v>50</v>
      </c>
      <c r="L3548" s="5" t="s">
        <v>7142</v>
      </c>
      <c r="M3548" s="5" t="s">
        <v>54</v>
      </c>
      <c r="N3548">
        <v>3</v>
      </c>
      <c r="O3548" t="s">
        <v>172</v>
      </c>
      <c r="P3548" s="1">
        <v>45565</v>
      </c>
      <c r="Q3548" s="1">
        <v>45581</v>
      </c>
      <c r="R3548">
        <v>533</v>
      </c>
      <c r="S3548" s="4">
        <v>5.0999999999999996</v>
      </c>
      <c r="T3548" t="s">
        <v>89</v>
      </c>
    </row>
    <row r="3549" spans="1:20" x14ac:dyDescent="0.35">
      <c r="A3549" t="s">
        <v>7143</v>
      </c>
      <c r="B3549" s="5" t="s">
        <v>28802</v>
      </c>
      <c r="C3549" s="6">
        <v>120965</v>
      </c>
      <c r="D3549" t="s">
        <v>22</v>
      </c>
      <c r="E3549">
        <v>120965</v>
      </c>
      <c r="F3549" s="5" t="s">
        <v>50</v>
      </c>
      <c r="G3549" s="5" t="s">
        <v>24</v>
      </c>
      <c r="H3549" s="5" t="s">
        <v>129</v>
      </c>
      <c r="I3549" t="s">
        <v>35</v>
      </c>
      <c r="J3549" t="s">
        <v>129</v>
      </c>
      <c r="K3549">
        <v>50</v>
      </c>
      <c r="L3549" s="5" t="s">
        <v>5689</v>
      </c>
      <c r="M3549" s="5" t="s">
        <v>70</v>
      </c>
      <c r="N3549">
        <v>4</v>
      </c>
      <c r="O3549" t="s">
        <v>147</v>
      </c>
      <c r="P3549" s="1">
        <v>45293</v>
      </c>
      <c r="Q3549" s="1">
        <v>45330</v>
      </c>
      <c r="R3549">
        <v>2239</v>
      </c>
      <c r="S3549" s="4">
        <v>9.6</v>
      </c>
      <c r="T3549" t="s">
        <v>63</v>
      </c>
    </row>
    <row r="3550" spans="1:20" x14ac:dyDescent="0.35">
      <c r="A3550" t="s">
        <v>7144</v>
      </c>
      <c r="B3550" s="5" t="s">
        <v>91</v>
      </c>
      <c r="C3550" s="6">
        <v>310818</v>
      </c>
      <c r="D3550" t="s">
        <v>120</v>
      </c>
      <c r="E3550">
        <v>279736</v>
      </c>
      <c r="F3550" s="5" t="s">
        <v>23</v>
      </c>
      <c r="G3550" s="5" t="s">
        <v>24</v>
      </c>
      <c r="H3550" s="5" t="s">
        <v>121</v>
      </c>
      <c r="I3550" t="s">
        <v>44</v>
      </c>
      <c r="J3550" t="s">
        <v>121</v>
      </c>
      <c r="K3550">
        <v>100</v>
      </c>
      <c r="L3550" s="5" t="s">
        <v>7145</v>
      </c>
      <c r="M3550" s="5" t="s">
        <v>37</v>
      </c>
      <c r="N3550">
        <v>18</v>
      </c>
      <c r="O3550" t="s">
        <v>71</v>
      </c>
      <c r="P3550" s="1">
        <v>45684</v>
      </c>
      <c r="Q3550" s="1">
        <v>45746</v>
      </c>
      <c r="R3550">
        <v>1771</v>
      </c>
      <c r="S3550" s="4">
        <v>6.4</v>
      </c>
      <c r="T3550" t="s">
        <v>210</v>
      </c>
    </row>
    <row r="3551" spans="1:20" x14ac:dyDescent="0.35">
      <c r="A3551" t="s">
        <v>7146</v>
      </c>
      <c r="B3551" s="5" t="s">
        <v>100</v>
      </c>
      <c r="C3551" s="6">
        <v>73677</v>
      </c>
      <c r="D3551" t="s">
        <v>41</v>
      </c>
      <c r="E3551">
        <v>62625</v>
      </c>
      <c r="F3551" s="5" t="s">
        <v>58</v>
      </c>
      <c r="G3551" s="5" t="s">
        <v>51</v>
      </c>
      <c r="H3551" s="5" t="s">
        <v>151</v>
      </c>
      <c r="I3551" t="s">
        <v>35</v>
      </c>
      <c r="J3551" t="s">
        <v>151</v>
      </c>
      <c r="K3551">
        <v>50</v>
      </c>
      <c r="L3551" s="5" t="s">
        <v>7147</v>
      </c>
      <c r="M3551" s="5" t="s">
        <v>37</v>
      </c>
      <c r="N3551">
        <v>0</v>
      </c>
      <c r="O3551" t="s">
        <v>71</v>
      </c>
      <c r="P3551" s="1">
        <v>45503</v>
      </c>
      <c r="Q3551" s="1">
        <v>45534</v>
      </c>
      <c r="R3551">
        <v>1254</v>
      </c>
      <c r="S3551" s="4">
        <v>6.4</v>
      </c>
      <c r="T3551" t="s">
        <v>47</v>
      </c>
    </row>
    <row r="3552" spans="1:20" x14ac:dyDescent="0.35">
      <c r="A3552" t="s">
        <v>7148</v>
      </c>
      <c r="B3552" s="5" t="s">
        <v>105</v>
      </c>
      <c r="C3552" s="6">
        <v>71156</v>
      </c>
      <c r="D3552" t="s">
        <v>22</v>
      </c>
      <c r="E3552">
        <v>71156</v>
      </c>
      <c r="F3552" s="5" t="s">
        <v>58</v>
      </c>
      <c r="G3552" s="5" t="s">
        <v>42</v>
      </c>
      <c r="H3552" s="5" t="s">
        <v>101</v>
      </c>
      <c r="I3552" t="s">
        <v>35</v>
      </c>
      <c r="J3552" t="s">
        <v>116</v>
      </c>
      <c r="K3552">
        <v>0</v>
      </c>
      <c r="L3552" s="5" t="s">
        <v>7149</v>
      </c>
      <c r="M3552" s="5" t="s">
        <v>28</v>
      </c>
      <c r="N3552">
        <v>0</v>
      </c>
      <c r="O3552" t="s">
        <v>88</v>
      </c>
      <c r="P3552" s="1">
        <v>45339</v>
      </c>
      <c r="Q3552" s="1">
        <v>45367</v>
      </c>
      <c r="R3552">
        <v>2491</v>
      </c>
      <c r="S3552" s="4">
        <v>7.6</v>
      </c>
      <c r="T3552" t="s">
        <v>277</v>
      </c>
    </row>
    <row r="3553" spans="1:20" x14ac:dyDescent="0.35">
      <c r="A3553" t="s">
        <v>7150</v>
      </c>
      <c r="B3553" s="5" t="s">
        <v>28801</v>
      </c>
      <c r="C3553" s="6">
        <v>190140</v>
      </c>
      <c r="D3553" t="s">
        <v>41</v>
      </c>
      <c r="E3553">
        <v>161619</v>
      </c>
      <c r="F3553" s="5" t="s">
        <v>23</v>
      </c>
      <c r="G3553" s="5" t="s">
        <v>24</v>
      </c>
      <c r="H3553" s="5" t="s">
        <v>43</v>
      </c>
      <c r="I3553" t="s">
        <v>26</v>
      </c>
      <c r="J3553" t="s">
        <v>43</v>
      </c>
      <c r="K3553">
        <v>100</v>
      </c>
      <c r="L3553" s="5" t="s">
        <v>7151</v>
      </c>
      <c r="M3553" s="5" t="s">
        <v>70</v>
      </c>
      <c r="N3553">
        <v>17</v>
      </c>
      <c r="O3553" t="s">
        <v>141</v>
      </c>
      <c r="P3553" s="1">
        <v>45477</v>
      </c>
      <c r="Q3553" s="1">
        <v>45499</v>
      </c>
      <c r="R3553">
        <v>1541</v>
      </c>
      <c r="S3553" s="4">
        <v>7.4</v>
      </c>
      <c r="T3553" t="s">
        <v>153</v>
      </c>
    </row>
    <row r="3554" spans="1:20" x14ac:dyDescent="0.35">
      <c r="A3554" t="s">
        <v>7152</v>
      </c>
      <c r="B3554" s="5" t="s">
        <v>145</v>
      </c>
      <c r="C3554" s="6">
        <v>133027</v>
      </c>
      <c r="D3554" t="s">
        <v>41</v>
      </c>
      <c r="E3554">
        <v>113073</v>
      </c>
      <c r="F3554" s="5" t="s">
        <v>66</v>
      </c>
      <c r="G3554" s="5" t="s">
        <v>59</v>
      </c>
      <c r="H3554" s="5" t="s">
        <v>151</v>
      </c>
      <c r="I3554" t="s">
        <v>35</v>
      </c>
      <c r="J3554" t="s">
        <v>151</v>
      </c>
      <c r="K3554">
        <v>50</v>
      </c>
      <c r="L3554" s="5" t="s">
        <v>7153</v>
      </c>
      <c r="M3554" s="5" t="s">
        <v>70</v>
      </c>
      <c r="N3554">
        <v>5</v>
      </c>
      <c r="O3554" t="s">
        <v>107</v>
      </c>
      <c r="P3554" s="1">
        <v>45513</v>
      </c>
      <c r="Q3554" s="1">
        <v>45531</v>
      </c>
      <c r="R3554">
        <v>901</v>
      </c>
      <c r="S3554" s="4">
        <v>6</v>
      </c>
      <c r="T3554" t="s">
        <v>210</v>
      </c>
    </row>
    <row r="3555" spans="1:20" x14ac:dyDescent="0.35">
      <c r="A3555" t="s">
        <v>7154</v>
      </c>
      <c r="B3555" s="5" t="s">
        <v>28802</v>
      </c>
      <c r="C3555" s="6">
        <v>232210</v>
      </c>
      <c r="D3555" t="s">
        <v>22</v>
      </c>
      <c r="E3555">
        <v>232210</v>
      </c>
      <c r="F3555" s="5" t="s">
        <v>23</v>
      </c>
      <c r="G3555" s="5" t="s">
        <v>24</v>
      </c>
      <c r="H3555" s="5" t="s">
        <v>165</v>
      </c>
      <c r="I3555" t="s">
        <v>35</v>
      </c>
      <c r="J3555" t="s">
        <v>491</v>
      </c>
      <c r="K3555">
        <v>50</v>
      </c>
      <c r="L3555" s="5" t="s">
        <v>7155</v>
      </c>
      <c r="M3555" s="5" t="s">
        <v>70</v>
      </c>
      <c r="N3555">
        <v>15</v>
      </c>
      <c r="O3555" t="s">
        <v>85</v>
      </c>
      <c r="P3555" s="1">
        <v>45511</v>
      </c>
      <c r="Q3555" s="1">
        <v>45540</v>
      </c>
      <c r="R3555">
        <v>2085</v>
      </c>
      <c r="S3555" s="4">
        <v>5</v>
      </c>
      <c r="T3555" t="s">
        <v>55</v>
      </c>
    </row>
    <row r="3556" spans="1:20" x14ac:dyDescent="0.35">
      <c r="A3556" t="s">
        <v>7156</v>
      </c>
      <c r="B3556" s="5" t="s">
        <v>174</v>
      </c>
      <c r="C3556" s="6">
        <v>113916</v>
      </c>
      <c r="D3556" t="s">
        <v>92</v>
      </c>
      <c r="E3556">
        <v>85437</v>
      </c>
      <c r="F3556" s="5" t="s">
        <v>66</v>
      </c>
      <c r="G3556" s="5" t="s">
        <v>59</v>
      </c>
      <c r="H3556" s="5" t="s">
        <v>93</v>
      </c>
      <c r="I3556" t="s">
        <v>44</v>
      </c>
      <c r="J3556" t="s">
        <v>93</v>
      </c>
      <c r="K3556">
        <v>100</v>
      </c>
      <c r="L3556" s="5" t="s">
        <v>7157</v>
      </c>
      <c r="M3556" s="5" t="s">
        <v>28</v>
      </c>
      <c r="N3556">
        <v>8</v>
      </c>
      <c r="O3556" t="s">
        <v>135</v>
      </c>
      <c r="P3556" s="1">
        <v>45424</v>
      </c>
      <c r="Q3556" s="1">
        <v>45475</v>
      </c>
      <c r="R3556">
        <v>2364</v>
      </c>
      <c r="S3556" s="4">
        <v>6</v>
      </c>
      <c r="T3556" t="s">
        <v>79</v>
      </c>
    </row>
    <row r="3557" spans="1:20" x14ac:dyDescent="0.35">
      <c r="A3557" t="s">
        <v>7158</v>
      </c>
      <c r="B3557" s="5" t="s">
        <v>32</v>
      </c>
      <c r="C3557" s="6">
        <v>228576</v>
      </c>
      <c r="D3557" t="s">
        <v>65</v>
      </c>
      <c r="E3557">
        <v>297149</v>
      </c>
      <c r="F3557" s="5" t="s">
        <v>23</v>
      </c>
      <c r="G3557" s="5" t="s">
        <v>24</v>
      </c>
      <c r="H3557" s="5" t="s">
        <v>67</v>
      </c>
      <c r="I3557" t="s">
        <v>26</v>
      </c>
      <c r="J3557" t="s">
        <v>67</v>
      </c>
      <c r="K3557">
        <v>0</v>
      </c>
      <c r="L3557" s="5" t="s">
        <v>7159</v>
      </c>
      <c r="M3557" s="5" t="s">
        <v>28</v>
      </c>
      <c r="N3557">
        <v>13</v>
      </c>
      <c r="O3557" t="s">
        <v>131</v>
      </c>
      <c r="P3557" s="1">
        <v>45498</v>
      </c>
      <c r="Q3557" s="1">
        <v>45538</v>
      </c>
      <c r="R3557">
        <v>1965</v>
      </c>
      <c r="S3557" s="4">
        <v>7.8</v>
      </c>
      <c r="T3557" t="s">
        <v>210</v>
      </c>
    </row>
    <row r="3558" spans="1:20" x14ac:dyDescent="0.35">
      <c r="A3558" t="s">
        <v>7160</v>
      </c>
      <c r="B3558" s="5" t="s">
        <v>28800</v>
      </c>
      <c r="C3558" s="6">
        <v>25011</v>
      </c>
      <c r="D3558" t="s">
        <v>22</v>
      </c>
      <c r="E3558">
        <v>25011</v>
      </c>
      <c r="F3558" s="5" t="s">
        <v>58</v>
      </c>
      <c r="G3558" s="5" t="s">
        <v>42</v>
      </c>
      <c r="H3558" s="5" t="s">
        <v>157</v>
      </c>
      <c r="I3558" t="s">
        <v>26</v>
      </c>
      <c r="J3558" t="s">
        <v>291</v>
      </c>
      <c r="K3558">
        <v>0</v>
      </c>
      <c r="L3558" s="5" t="s">
        <v>7161</v>
      </c>
      <c r="M3558" s="5" t="s">
        <v>54</v>
      </c>
      <c r="N3558">
        <v>1</v>
      </c>
      <c r="O3558" t="s">
        <v>172</v>
      </c>
      <c r="P3558" s="1">
        <v>45536</v>
      </c>
      <c r="Q3558" s="1">
        <v>45599</v>
      </c>
      <c r="R3558">
        <v>1692</v>
      </c>
      <c r="S3558" s="4">
        <v>9.1</v>
      </c>
      <c r="T3558" t="s">
        <v>243</v>
      </c>
    </row>
    <row r="3559" spans="1:20" x14ac:dyDescent="0.35">
      <c r="A3559" t="s">
        <v>7162</v>
      </c>
      <c r="B3559" s="5" t="s">
        <v>28799</v>
      </c>
      <c r="C3559" s="6">
        <v>139200</v>
      </c>
      <c r="D3559" t="s">
        <v>22</v>
      </c>
      <c r="E3559">
        <v>139200</v>
      </c>
      <c r="F3559" s="5" t="s">
        <v>66</v>
      </c>
      <c r="G3559" s="5" t="s">
        <v>24</v>
      </c>
      <c r="H3559" s="5" t="s">
        <v>25</v>
      </c>
      <c r="I3559" t="s">
        <v>26</v>
      </c>
      <c r="J3559" t="s">
        <v>25</v>
      </c>
      <c r="K3559">
        <v>0</v>
      </c>
      <c r="L3559" s="5" t="s">
        <v>7163</v>
      </c>
      <c r="M3559" s="5" t="s">
        <v>70</v>
      </c>
      <c r="N3559">
        <v>5</v>
      </c>
      <c r="O3559" t="s">
        <v>135</v>
      </c>
      <c r="P3559" s="1">
        <v>45443</v>
      </c>
      <c r="Q3559" s="1">
        <v>45489</v>
      </c>
      <c r="R3559">
        <v>1241</v>
      </c>
      <c r="S3559" s="4">
        <v>9.1</v>
      </c>
      <c r="T3559" t="s">
        <v>103</v>
      </c>
    </row>
    <row r="3560" spans="1:20" x14ac:dyDescent="0.35">
      <c r="A3560" t="s">
        <v>7164</v>
      </c>
      <c r="B3560" s="5" t="s">
        <v>49</v>
      </c>
      <c r="C3560" s="6">
        <v>292522</v>
      </c>
      <c r="D3560" t="s">
        <v>120</v>
      </c>
      <c r="E3560">
        <v>263270</v>
      </c>
      <c r="F3560" s="5" t="s">
        <v>23</v>
      </c>
      <c r="G3560" s="5" t="s">
        <v>51</v>
      </c>
      <c r="H3560" s="5" t="s">
        <v>121</v>
      </c>
      <c r="I3560" t="s">
        <v>44</v>
      </c>
      <c r="J3560" t="s">
        <v>121</v>
      </c>
      <c r="K3560">
        <v>0</v>
      </c>
      <c r="L3560" s="5" t="s">
        <v>7165</v>
      </c>
      <c r="M3560" s="5" t="s">
        <v>28</v>
      </c>
      <c r="N3560">
        <v>15</v>
      </c>
      <c r="O3560" t="s">
        <v>85</v>
      </c>
      <c r="P3560" s="1">
        <v>45292</v>
      </c>
      <c r="Q3560" s="1">
        <v>45318</v>
      </c>
      <c r="R3560">
        <v>824</v>
      </c>
      <c r="S3560" s="4">
        <v>7</v>
      </c>
      <c r="T3560" t="s">
        <v>103</v>
      </c>
    </row>
    <row r="3561" spans="1:20" x14ac:dyDescent="0.35">
      <c r="A3561" t="s">
        <v>7166</v>
      </c>
      <c r="B3561" s="5" t="s">
        <v>162</v>
      </c>
      <c r="C3561" s="6">
        <v>159257</v>
      </c>
      <c r="D3561" t="s">
        <v>22</v>
      </c>
      <c r="E3561">
        <v>159257</v>
      </c>
      <c r="F3561" s="5" t="s">
        <v>66</v>
      </c>
      <c r="G3561" s="5" t="s">
        <v>51</v>
      </c>
      <c r="H3561" s="5" t="s">
        <v>97</v>
      </c>
      <c r="I3561" t="s">
        <v>35</v>
      </c>
      <c r="J3561" t="s">
        <v>97</v>
      </c>
      <c r="K3561">
        <v>100</v>
      </c>
      <c r="L3561" s="5" t="s">
        <v>7167</v>
      </c>
      <c r="M3561" s="5" t="s">
        <v>54</v>
      </c>
      <c r="N3561">
        <v>5</v>
      </c>
      <c r="O3561" t="s">
        <v>112</v>
      </c>
      <c r="P3561" s="1">
        <v>45568</v>
      </c>
      <c r="Q3561" s="1">
        <v>45640</v>
      </c>
      <c r="R3561">
        <v>1309</v>
      </c>
      <c r="S3561" s="4">
        <v>9.8000000000000007</v>
      </c>
      <c r="T3561" t="s">
        <v>47</v>
      </c>
    </row>
    <row r="3562" spans="1:20" x14ac:dyDescent="0.35">
      <c r="A3562" t="s">
        <v>7168</v>
      </c>
      <c r="B3562" s="5" t="s">
        <v>28802</v>
      </c>
      <c r="C3562" s="6">
        <v>108189</v>
      </c>
      <c r="D3562" t="s">
        <v>22</v>
      </c>
      <c r="E3562">
        <v>108189</v>
      </c>
      <c r="F3562" s="5" t="s">
        <v>66</v>
      </c>
      <c r="G3562" s="5" t="s">
        <v>24</v>
      </c>
      <c r="H3562" s="5" t="s">
        <v>191</v>
      </c>
      <c r="I3562" t="s">
        <v>44</v>
      </c>
      <c r="J3562" t="s">
        <v>191</v>
      </c>
      <c r="K3562">
        <v>100</v>
      </c>
      <c r="L3562" s="5" t="s">
        <v>7169</v>
      </c>
      <c r="M3562" s="5" t="s">
        <v>70</v>
      </c>
      <c r="N3562">
        <v>5</v>
      </c>
      <c r="O3562" t="s">
        <v>147</v>
      </c>
      <c r="P3562" s="1">
        <v>45714</v>
      </c>
      <c r="Q3562" s="1">
        <v>45746</v>
      </c>
      <c r="R3562">
        <v>1421</v>
      </c>
      <c r="S3562" s="4">
        <v>5.9</v>
      </c>
      <c r="T3562" t="s">
        <v>136</v>
      </c>
    </row>
    <row r="3563" spans="1:20" x14ac:dyDescent="0.35">
      <c r="A3563" t="s">
        <v>7170</v>
      </c>
      <c r="B3563" s="5" t="s">
        <v>57</v>
      </c>
      <c r="C3563" s="6">
        <v>112943</v>
      </c>
      <c r="D3563" t="s">
        <v>22</v>
      </c>
      <c r="E3563">
        <v>112943</v>
      </c>
      <c r="F3563" s="5" t="s">
        <v>66</v>
      </c>
      <c r="G3563" s="5" t="s">
        <v>42</v>
      </c>
      <c r="H3563" s="5" t="s">
        <v>25</v>
      </c>
      <c r="I3563" t="s">
        <v>26</v>
      </c>
      <c r="J3563" t="s">
        <v>25</v>
      </c>
      <c r="K3563">
        <v>100</v>
      </c>
      <c r="L3563" s="5" t="s">
        <v>7171</v>
      </c>
      <c r="M3563" s="5" t="s">
        <v>70</v>
      </c>
      <c r="N3563">
        <v>7</v>
      </c>
      <c r="O3563" t="s">
        <v>147</v>
      </c>
      <c r="P3563" s="1">
        <v>45307</v>
      </c>
      <c r="Q3563" s="1">
        <v>45324</v>
      </c>
      <c r="R3563">
        <v>1584</v>
      </c>
      <c r="S3563" s="4">
        <v>7.4</v>
      </c>
      <c r="T3563" t="s">
        <v>79</v>
      </c>
    </row>
    <row r="3564" spans="1:20" x14ac:dyDescent="0.35">
      <c r="A3564" t="s">
        <v>7172</v>
      </c>
      <c r="B3564" s="5" t="s">
        <v>40</v>
      </c>
      <c r="C3564" s="6">
        <v>101976</v>
      </c>
      <c r="D3564" t="s">
        <v>65</v>
      </c>
      <c r="E3564">
        <v>132569</v>
      </c>
      <c r="F3564" s="5" t="s">
        <v>50</v>
      </c>
      <c r="G3564" s="5" t="s">
        <v>42</v>
      </c>
      <c r="H3564" s="5" t="s">
        <v>67</v>
      </c>
      <c r="I3564" t="s">
        <v>26</v>
      </c>
      <c r="J3564" t="s">
        <v>67</v>
      </c>
      <c r="K3564">
        <v>50</v>
      </c>
      <c r="L3564" s="5" t="s">
        <v>7173</v>
      </c>
      <c r="M3564" s="5" t="s">
        <v>70</v>
      </c>
      <c r="N3564">
        <v>2</v>
      </c>
      <c r="O3564" t="s">
        <v>71</v>
      </c>
      <c r="P3564" s="1">
        <v>45528</v>
      </c>
      <c r="Q3564" s="1">
        <v>45598</v>
      </c>
      <c r="R3564">
        <v>2384</v>
      </c>
      <c r="S3564" s="4">
        <v>6.8</v>
      </c>
      <c r="T3564" t="s">
        <v>103</v>
      </c>
    </row>
    <row r="3565" spans="1:20" x14ac:dyDescent="0.35">
      <c r="A3565" t="s">
        <v>7174</v>
      </c>
      <c r="B3565" s="5" t="s">
        <v>105</v>
      </c>
      <c r="C3565" s="6">
        <v>90165</v>
      </c>
      <c r="D3565" t="s">
        <v>92</v>
      </c>
      <c r="E3565">
        <v>67624</v>
      </c>
      <c r="F3565" s="5" t="s">
        <v>58</v>
      </c>
      <c r="G3565" s="5" t="s">
        <v>42</v>
      </c>
      <c r="H3565" s="5" t="s">
        <v>93</v>
      </c>
      <c r="I3565" t="s">
        <v>35</v>
      </c>
      <c r="J3565" t="s">
        <v>93</v>
      </c>
      <c r="K3565">
        <v>100</v>
      </c>
      <c r="L3565" s="5" t="s">
        <v>7175</v>
      </c>
      <c r="M3565" s="5" t="s">
        <v>37</v>
      </c>
      <c r="N3565">
        <v>1</v>
      </c>
      <c r="O3565" t="s">
        <v>71</v>
      </c>
      <c r="P3565" s="1">
        <v>45433</v>
      </c>
      <c r="Q3565" s="1">
        <v>45458</v>
      </c>
      <c r="R3565">
        <v>700</v>
      </c>
      <c r="S3565" s="4">
        <v>6.6</v>
      </c>
      <c r="T3565" t="s">
        <v>38</v>
      </c>
    </row>
    <row r="3566" spans="1:20" x14ac:dyDescent="0.35">
      <c r="A3566" t="s">
        <v>7176</v>
      </c>
      <c r="B3566" s="5" t="s">
        <v>145</v>
      </c>
      <c r="C3566" s="6">
        <v>179183</v>
      </c>
      <c r="D3566" t="s">
        <v>33</v>
      </c>
      <c r="E3566">
        <v>19710130</v>
      </c>
      <c r="F3566" s="5" t="s">
        <v>23</v>
      </c>
      <c r="G3566" s="5" t="s">
        <v>42</v>
      </c>
      <c r="H3566" s="5" t="s">
        <v>34</v>
      </c>
      <c r="I3566" t="s">
        <v>44</v>
      </c>
      <c r="J3566" t="s">
        <v>34</v>
      </c>
      <c r="K3566">
        <v>100</v>
      </c>
      <c r="L3566" s="5" t="s">
        <v>7177</v>
      </c>
      <c r="M3566" s="5" t="s">
        <v>70</v>
      </c>
      <c r="N3566">
        <v>18</v>
      </c>
      <c r="O3566" t="s">
        <v>141</v>
      </c>
      <c r="P3566" s="1">
        <v>45442</v>
      </c>
      <c r="Q3566" s="1">
        <v>45470</v>
      </c>
      <c r="R3566">
        <v>1393</v>
      </c>
      <c r="S3566" s="4">
        <v>7.2</v>
      </c>
      <c r="T3566" t="s">
        <v>277</v>
      </c>
    </row>
    <row r="3567" spans="1:20" x14ac:dyDescent="0.35">
      <c r="A3567" t="s">
        <v>7178</v>
      </c>
      <c r="B3567" s="5" t="s">
        <v>217</v>
      </c>
      <c r="C3567" s="6">
        <v>113638</v>
      </c>
      <c r="D3567" t="s">
        <v>41</v>
      </c>
      <c r="E3567">
        <v>96592</v>
      </c>
      <c r="F3567" s="5" t="s">
        <v>66</v>
      </c>
      <c r="G3567" s="5" t="s">
        <v>24</v>
      </c>
      <c r="H3567" s="5" t="s">
        <v>126</v>
      </c>
      <c r="I3567" t="s">
        <v>26</v>
      </c>
      <c r="J3567" t="s">
        <v>480</v>
      </c>
      <c r="K3567">
        <v>50</v>
      </c>
      <c r="L3567" s="5" t="s">
        <v>7179</v>
      </c>
      <c r="M3567" s="5" t="s">
        <v>37</v>
      </c>
      <c r="N3567">
        <v>5</v>
      </c>
      <c r="O3567" t="s">
        <v>29</v>
      </c>
      <c r="P3567" s="1">
        <v>45765</v>
      </c>
      <c r="Q3567" s="1">
        <v>45789</v>
      </c>
      <c r="R3567">
        <v>2288</v>
      </c>
      <c r="S3567" s="4">
        <v>5.5</v>
      </c>
      <c r="T3567" t="s">
        <v>118</v>
      </c>
    </row>
    <row r="3568" spans="1:20" x14ac:dyDescent="0.35">
      <c r="A3568" t="s">
        <v>7180</v>
      </c>
      <c r="B3568" s="5" t="s">
        <v>174</v>
      </c>
      <c r="C3568" s="6">
        <v>50907</v>
      </c>
      <c r="D3568" t="s">
        <v>65</v>
      </c>
      <c r="E3568">
        <v>66179</v>
      </c>
      <c r="F3568" s="5" t="s">
        <v>58</v>
      </c>
      <c r="G3568" s="5" t="s">
        <v>24</v>
      </c>
      <c r="H3568" s="5" t="s">
        <v>67</v>
      </c>
      <c r="I3568" t="s">
        <v>44</v>
      </c>
      <c r="J3568" t="s">
        <v>67</v>
      </c>
      <c r="K3568">
        <v>0</v>
      </c>
      <c r="L3568" s="5" t="s">
        <v>7181</v>
      </c>
      <c r="M3568" s="5" t="s">
        <v>37</v>
      </c>
      <c r="N3568">
        <v>0</v>
      </c>
      <c r="O3568" t="s">
        <v>172</v>
      </c>
      <c r="P3568" s="1">
        <v>45745</v>
      </c>
      <c r="Q3568" s="1">
        <v>45773</v>
      </c>
      <c r="R3568">
        <v>902</v>
      </c>
      <c r="S3568" s="4">
        <v>7.7</v>
      </c>
      <c r="T3568" t="s">
        <v>210</v>
      </c>
    </row>
    <row r="3569" spans="1:20" x14ac:dyDescent="0.35">
      <c r="A3569" t="s">
        <v>7182</v>
      </c>
      <c r="B3569" s="5" t="s">
        <v>73</v>
      </c>
      <c r="C3569" s="6">
        <v>167654</v>
      </c>
      <c r="D3569" t="s">
        <v>41</v>
      </c>
      <c r="E3569">
        <v>142506</v>
      </c>
      <c r="F3569" s="5" t="s">
        <v>23</v>
      </c>
      <c r="G3569" s="5" t="s">
        <v>24</v>
      </c>
      <c r="H3569" s="5" t="s">
        <v>60</v>
      </c>
      <c r="I3569" t="s">
        <v>26</v>
      </c>
      <c r="J3569" t="s">
        <v>60</v>
      </c>
      <c r="K3569">
        <v>50</v>
      </c>
      <c r="L3569" s="5" t="s">
        <v>7183</v>
      </c>
      <c r="M3569" s="5" t="s">
        <v>37</v>
      </c>
      <c r="N3569">
        <v>13</v>
      </c>
      <c r="O3569" t="s">
        <v>85</v>
      </c>
      <c r="P3569" s="1">
        <v>45754</v>
      </c>
      <c r="Q3569" s="1">
        <v>45804</v>
      </c>
      <c r="R3569">
        <v>2217</v>
      </c>
      <c r="S3569" s="4">
        <v>7.5</v>
      </c>
      <c r="T3569" t="s">
        <v>95</v>
      </c>
    </row>
    <row r="3570" spans="1:20" x14ac:dyDescent="0.35">
      <c r="A3570" t="s">
        <v>7184</v>
      </c>
      <c r="B3570" s="5" t="s">
        <v>28800</v>
      </c>
      <c r="C3570" s="6">
        <v>119056</v>
      </c>
      <c r="D3570" t="s">
        <v>120</v>
      </c>
      <c r="E3570">
        <v>107150</v>
      </c>
      <c r="F3570" s="5" t="s">
        <v>50</v>
      </c>
      <c r="G3570" s="5" t="s">
        <v>51</v>
      </c>
      <c r="H3570" s="5" t="s">
        <v>121</v>
      </c>
      <c r="I3570" t="s">
        <v>44</v>
      </c>
      <c r="J3570" t="s">
        <v>121</v>
      </c>
      <c r="K3570">
        <v>50</v>
      </c>
      <c r="L3570" s="5" t="s">
        <v>7185</v>
      </c>
      <c r="M3570" s="5" t="s">
        <v>70</v>
      </c>
      <c r="N3570">
        <v>2</v>
      </c>
      <c r="O3570" t="s">
        <v>78</v>
      </c>
      <c r="P3570" s="1">
        <v>45537</v>
      </c>
      <c r="Q3570" s="1">
        <v>45598</v>
      </c>
      <c r="R3570">
        <v>2403</v>
      </c>
      <c r="S3570" s="4">
        <v>8.9</v>
      </c>
      <c r="T3570" t="s">
        <v>108</v>
      </c>
    </row>
    <row r="3571" spans="1:20" x14ac:dyDescent="0.35">
      <c r="A3571" t="s">
        <v>7186</v>
      </c>
      <c r="B3571" s="5" t="s">
        <v>179</v>
      </c>
      <c r="C3571" s="6">
        <v>95121</v>
      </c>
      <c r="D3571" t="s">
        <v>22</v>
      </c>
      <c r="E3571">
        <v>95121</v>
      </c>
      <c r="F3571" s="5" t="s">
        <v>50</v>
      </c>
      <c r="G3571" s="5" t="s">
        <v>24</v>
      </c>
      <c r="H3571" s="5" t="s">
        <v>101</v>
      </c>
      <c r="I3571" t="s">
        <v>26</v>
      </c>
      <c r="J3571" t="s">
        <v>76</v>
      </c>
      <c r="K3571">
        <v>0</v>
      </c>
      <c r="L3571" s="5" t="s">
        <v>7187</v>
      </c>
      <c r="M3571" s="5" t="s">
        <v>54</v>
      </c>
      <c r="N3571">
        <v>2</v>
      </c>
      <c r="O3571" t="s">
        <v>167</v>
      </c>
      <c r="P3571" s="1">
        <v>45683</v>
      </c>
      <c r="Q3571" s="1">
        <v>45712</v>
      </c>
      <c r="R3571">
        <v>1927</v>
      </c>
      <c r="S3571" s="4">
        <v>7.1</v>
      </c>
      <c r="T3571" t="s">
        <v>210</v>
      </c>
    </row>
    <row r="3572" spans="1:20" x14ac:dyDescent="0.35">
      <c r="A3572" t="s">
        <v>7188</v>
      </c>
      <c r="B3572" s="5" t="s">
        <v>28802</v>
      </c>
      <c r="C3572" s="6">
        <v>111821</v>
      </c>
      <c r="D3572" t="s">
        <v>33</v>
      </c>
      <c r="E3572">
        <v>12300310</v>
      </c>
      <c r="F3572" s="5" t="s">
        <v>50</v>
      </c>
      <c r="G3572" s="5" t="s">
        <v>51</v>
      </c>
      <c r="H3572" s="5" t="s">
        <v>34</v>
      </c>
      <c r="I3572" t="s">
        <v>35</v>
      </c>
      <c r="J3572" t="s">
        <v>522</v>
      </c>
      <c r="K3572">
        <v>50</v>
      </c>
      <c r="L3572" s="5" t="s">
        <v>7189</v>
      </c>
      <c r="M3572" s="5" t="s">
        <v>70</v>
      </c>
      <c r="N3572">
        <v>4</v>
      </c>
      <c r="O3572" t="s">
        <v>112</v>
      </c>
      <c r="P3572" s="1">
        <v>45355</v>
      </c>
      <c r="Q3572" s="1">
        <v>45412</v>
      </c>
      <c r="R3572">
        <v>1694</v>
      </c>
      <c r="S3572" s="4">
        <v>5.8</v>
      </c>
      <c r="T3572" t="s">
        <v>55</v>
      </c>
    </row>
    <row r="3573" spans="1:20" x14ac:dyDescent="0.35">
      <c r="A3573" t="s">
        <v>7190</v>
      </c>
      <c r="B3573" s="5" t="s">
        <v>105</v>
      </c>
      <c r="C3573" s="6">
        <v>183873</v>
      </c>
      <c r="D3573" t="s">
        <v>92</v>
      </c>
      <c r="E3573">
        <v>137905</v>
      </c>
      <c r="F3573" s="5" t="s">
        <v>23</v>
      </c>
      <c r="G3573" s="5" t="s">
        <v>59</v>
      </c>
      <c r="H3573" s="5" t="s">
        <v>93</v>
      </c>
      <c r="I3573" t="s">
        <v>26</v>
      </c>
      <c r="J3573" t="s">
        <v>93</v>
      </c>
      <c r="K3573">
        <v>0</v>
      </c>
      <c r="L3573" s="5" t="s">
        <v>7191</v>
      </c>
      <c r="M3573" s="5" t="s">
        <v>28</v>
      </c>
      <c r="N3573">
        <v>18</v>
      </c>
      <c r="O3573" t="s">
        <v>131</v>
      </c>
      <c r="P3573" s="1">
        <v>45477</v>
      </c>
      <c r="Q3573" s="1">
        <v>45508</v>
      </c>
      <c r="R3573">
        <v>684</v>
      </c>
      <c r="S3573" s="4">
        <v>6.5</v>
      </c>
      <c r="T3573" t="s">
        <v>79</v>
      </c>
    </row>
    <row r="3574" spans="1:20" x14ac:dyDescent="0.35">
      <c r="A3574" t="s">
        <v>7192</v>
      </c>
      <c r="B3574" s="5" t="s">
        <v>28802</v>
      </c>
      <c r="C3574" s="6">
        <v>247623</v>
      </c>
      <c r="D3574" t="s">
        <v>120</v>
      </c>
      <c r="E3574">
        <v>222861</v>
      </c>
      <c r="F3574" s="5" t="s">
        <v>23</v>
      </c>
      <c r="G3574" s="5" t="s">
        <v>51</v>
      </c>
      <c r="H3574" s="5" t="s">
        <v>121</v>
      </c>
      <c r="I3574" t="s">
        <v>35</v>
      </c>
      <c r="J3574" t="s">
        <v>121</v>
      </c>
      <c r="K3574">
        <v>100</v>
      </c>
      <c r="L3574" s="5" t="s">
        <v>7193</v>
      </c>
      <c r="M3574" s="5" t="s">
        <v>54</v>
      </c>
      <c r="N3574">
        <v>15</v>
      </c>
      <c r="O3574" t="s">
        <v>167</v>
      </c>
      <c r="P3574" s="1">
        <v>45638</v>
      </c>
      <c r="Q3574" s="1">
        <v>45672</v>
      </c>
      <c r="R3574">
        <v>2363</v>
      </c>
      <c r="S3574" s="4">
        <v>9</v>
      </c>
      <c r="T3574" t="s">
        <v>153</v>
      </c>
    </row>
    <row r="3575" spans="1:20" x14ac:dyDescent="0.35">
      <c r="A3575" t="s">
        <v>7194</v>
      </c>
      <c r="B3575" s="5" t="s">
        <v>28799</v>
      </c>
      <c r="C3575" s="6">
        <v>70419</v>
      </c>
      <c r="D3575" t="s">
        <v>22</v>
      </c>
      <c r="E3575">
        <v>70419</v>
      </c>
      <c r="F3575" s="5" t="s">
        <v>66</v>
      </c>
      <c r="G3575" s="5" t="s">
        <v>51</v>
      </c>
      <c r="H3575" s="5" t="s">
        <v>157</v>
      </c>
      <c r="I3575" t="s">
        <v>26</v>
      </c>
      <c r="J3575" t="s">
        <v>157</v>
      </c>
      <c r="K3575">
        <v>0</v>
      </c>
      <c r="L3575" s="5" t="s">
        <v>7195</v>
      </c>
      <c r="M3575" s="5" t="s">
        <v>54</v>
      </c>
      <c r="N3575">
        <v>5</v>
      </c>
      <c r="O3575" t="s">
        <v>172</v>
      </c>
      <c r="P3575" s="1">
        <v>45337</v>
      </c>
      <c r="Q3575" s="1">
        <v>45355</v>
      </c>
      <c r="R3575">
        <v>1299</v>
      </c>
      <c r="S3575" s="4">
        <v>5.4</v>
      </c>
      <c r="T3575" t="s">
        <v>63</v>
      </c>
    </row>
    <row r="3576" spans="1:20" x14ac:dyDescent="0.35">
      <c r="A3576" t="s">
        <v>7196</v>
      </c>
      <c r="B3576" s="5" t="s">
        <v>28802</v>
      </c>
      <c r="C3576" s="6">
        <v>80822</v>
      </c>
      <c r="D3576" t="s">
        <v>74</v>
      </c>
      <c r="E3576">
        <v>101028</v>
      </c>
      <c r="F3576" s="5" t="s">
        <v>50</v>
      </c>
      <c r="G3576" s="5" t="s">
        <v>42</v>
      </c>
      <c r="H3576" s="5" t="s">
        <v>75</v>
      </c>
      <c r="I3576" t="s">
        <v>26</v>
      </c>
      <c r="J3576" t="s">
        <v>75</v>
      </c>
      <c r="K3576">
        <v>50</v>
      </c>
      <c r="L3576" s="5" t="s">
        <v>7197</v>
      </c>
      <c r="M3576" s="5" t="s">
        <v>37</v>
      </c>
      <c r="N3576">
        <v>2</v>
      </c>
      <c r="O3576" t="s">
        <v>141</v>
      </c>
      <c r="P3576" s="1">
        <v>45608</v>
      </c>
      <c r="Q3576" s="1">
        <v>45648</v>
      </c>
      <c r="R3576">
        <v>2216</v>
      </c>
      <c r="S3576" s="4">
        <v>8.1999999999999993</v>
      </c>
      <c r="T3576" t="s">
        <v>89</v>
      </c>
    </row>
    <row r="3577" spans="1:20" x14ac:dyDescent="0.35">
      <c r="A3577" t="s">
        <v>7198</v>
      </c>
      <c r="B3577" s="5" t="s">
        <v>28802</v>
      </c>
      <c r="C3577" s="6">
        <v>116798</v>
      </c>
      <c r="D3577" t="s">
        <v>22</v>
      </c>
      <c r="E3577">
        <v>116798</v>
      </c>
      <c r="F3577" s="5" t="s">
        <v>50</v>
      </c>
      <c r="G3577" s="5" t="s">
        <v>51</v>
      </c>
      <c r="H3577" s="5" t="s">
        <v>101</v>
      </c>
      <c r="I3577" t="s">
        <v>35</v>
      </c>
      <c r="J3577" t="s">
        <v>101</v>
      </c>
      <c r="K3577">
        <v>100</v>
      </c>
      <c r="L3577" s="5" t="s">
        <v>7199</v>
      </c>
      <c r="M3577" s="5" t="s">
        <v>28</v>
      </c>
      <c r="N3577">
        <v>2</v>
      </c>
      <c r="O3577" t="s">
        <v>147</v>
      </c>
      <c r="P3577" s="1">
        <v>45543</v>
      </c>
      <c r="Q3577" s="1">
        <v>45605</v>
      </c>
      <c r="R3577">
        <v>1703</v>
      </c>
      <c r="S3577" s="4">
        <v>9</v>
      </c>
      <c r="T3577" t="s">
        <v>63</v>
      </c>
    </row>
    <row r="3578" spans="1:20" x14ac:dyDescent="0.35">
      <c r="A3578" t="s">
        <v>7200</v>
      </c>
      <c r="B3578" s="5" t="s">
        <v>73</v>
      </c>
      <c r="C3578" s="6">
        <v>32773</v>
      </c>
      <c r="D3578" t="s">
        <v>22</v>
      </c>
      <c r="E3578">
        <v>32773</v>
      </c>
      <c r="F3578" s="5" t="s">
        <v>58</v>
      </c>
      <c r="G3578" s="5" t="s">
        <v>24</v>
      </c>
      <c r="H3578" s="5" t="s">
        <v>116</v>
      </c>
      <c r="I3578" t="s">
        <v>35</v>
      </c>
      <c r="J3578" t="s">
        <v>116</v>
      </c>
      <c r="K3578">
        <v>50</v>
      </c>
      <c r="L3578" s="5" t="s">
        <v>7201</v>
      </c>
      <c r="M3578" s="5" t="s">
        <v>70</v>
      </c>
      <c r="N3578">
        <v>1</v>
      </c>
      <c r="O3578" t="s">
        <v>29</v>
      </c>
      <c r="P3578" s="1">
        <v>45616</v>
      </c>
      <c r="Q3578" s="1">
        <v>45638</v>
      </c>
      <c r="R3578">
        <v>1687</v>
      </c>
      <c r="S3578" s="4">
        <v>5.4</v>
      </c>
      <c r="T3578" t="s">
        <v>103</v>
      </c>
    </row>
    <row r="3579" spans="1:20" x14ac:dyDescent="0.35">
      <c r="A3579" t="s">
        <v>7202</v>
      </c>
      <c r="B3579" s="5" t="s">
        <v>28802</v>
      </c>
      <c r="C3579" s="6">
        <v>153325</v>
      </c>
      <c r="D3579" t="s">
        <v>81</v>
      </c>
      <c r="E3579">
        <v>206989</v>
      </c>
      <c r="F3579" s="5" t="s">
        <v>23</v>
      </c>
      <c r="G3579" s="5" t="s">
        <v>24</v>
      </c>
      <c r="H3579" s="5" t="s">
        <v>82</v>
      </c>
      <c r="I3579" t="s">
        <v>44</v>
      </c>
      <c r="J3579" t="s">
        <v>82</v>
      </c>
      <c r="K3579">
        <v>100</v>
      </c>
      <c r="L3579" s="5" t="s">
        <v>7203</v>
      </c>
      <c r="M3579" s="5" t="s">
        <v>37</v>
      </c>
      <c r="N3579">
        <v>18</v>
      </c>
      <c r="O3579" t="s">
        <v>135</v>
      </c>
      <c r="P3579" s="1">
        <v>45777</v>
      </c>
      <c r="Q3579" s="1">
        <v>45849</v>
      </c>
      <c r="R3579">
        <v>951</v>
      </c>
      <c r="S3579" s="4">
        <v>9.6999999999999993</v>
      </c>
      <c r="T3579" t="s">
        <v>95</v>
      </c>
    </row>
    <row r="3580" spans="1:20" x14ac:dyDescent="0.35">
      <c r="A3580" t="s">
        <v>7204</v>
      </c>
      <c r="B3580" s="5" t="s">
        <v>73</v>
      </c>
      <c r="C3580" s="6">
        <v>139637</v>
      </c>
      <c r="D3580" t="s">
        <v>41</v>
      </c>
      <c r="E3580">
        <v>118691</v>
      </c>
      <c r="F3580" s="5" t="s">
        <v>66</v>
      </c>
      <c r="G3580" s="5" t="s">
        <v>51</v>
      </c>
      <c r="H3580" s="5" t="s">
        <v>43</v>
      </c>
      <c r="I3580" t="s">
        <v>35</v>
      </c>
      <c r="J3580" t="s">
        <v>43</v>
      </c>
      <c r="K3580">
        <v>0</v>
      </c>
      <c r="L3580" s="5" t="s">
        <v>7205</v>
      </c>
      <c r="M3580" s="5" t="s">
        <v>28</v>
      </c>
      <c r="N3580">
        <v>9</v>
      </c>
      <c r="O3580" t="s">
        <v>167</v>
      </c>
      <c r="P3580" s="1">
        <v>45736</v>
      </c>
      <c r="Q3580" s="1">
        <v>45756</v>
      </c>
      <c r="R3580">
        <v>2137</v>
      </c>
      <c r="S3580" s="4">
        <v>6.9</v>
      </c>
      <c r="T3580" t="s">
        <v>136</v>
      </c>
    </row>
    <row r="3581" spans="1:20" x14ac:dyDescent="0.35">
      <c r="A3581" t="s">
        <v>7206</v>
      </c>
      <c r="B3581" s="5" t="s">
        <v>28799</v>
      </c>
      <c r="C3581" s="6">
        <v>228479</v>
      </c>
      <c r="D3581" t="s">
        <v>120</v>
      </c>
      <c r="E3581">
        <v>205631</v>
      </c>
      <c r="F3581" s="5" t="s">
        <v>66</v>
      </c>
      <c r="G3581" s="5" t="s">
        <v>59</v>
      </c>
      <c r="H3581" s="5" t="s">
        <v>121</v>
      </c>
      <c r="I3581" t="s">
        <v>35</v>
      </c>
      <c r="J3581" t="s">
        <v>121</v>
      </c>
      <c r="K3581">
        <v>0</v>
      </c>
      <c r="L3581" s="5" t="s">
        <v>7207</v>
      </c>
      <c r="M3581" s="5" t="s">
        <v>37</v>
      </c>
      <c r="N3581">
        <v>6</v>
      </c>
      <c r="O3581" t="s">
        <v>141</v>
      </c>
      <c r="P3581" s="1">
        <v>45771</v>
      </c>
      <c r="Q3581" s="1">
        <v>45807</v>
      </c>
      <c r="R3581">
        <v>630</v>
      </c>
      <c r="S3581" s="4">
        <v>7.4</v>
      </c>
      <c r="T3581" t="s">
        <v>95</v>
      </c>
    </row>
    <row r="3582" spans="1:20" x14ac:dyDescent="0.35">
      <c r="A3582" t="s">
        <v>7208</v>
      </c>
      <c r="B3582" s="5" t="s">
        <v>174</v>
      </c>
      <c r="C3582" s="6">
        <v>213432</v>
      </c>
      <c r="D3582" t="s">
        <v>22</v>
      </c>
      <c r="E3582">
        <v>213432</v>
      </c>
      <c r="F3582" s="5" t="s">
        <v>23</v>
      </c>
      <c r="G3582" s="5" t="s">
        <v>51</v>
      </c>
      <c r="H3582" s="5" t="s">
        <v>97</v>
      </c>
      <c r="I3582" t="s">
        <v>44</v>
      </c>
      <c r="J3582" t="s">
        <v>68</v>
      </c>
      <c r="K3582">
        <v>0</v>
      </c>
      <c r="L3582" s="5" t="s">
        <v>7209</v>
      </c>
      <c r="M3582" s="5" t="s">
        <v>54</v>
      </c>
      <c r="N3582">
        <v>14</v>
      </c>
      <c r="O3582" t="s">
        <v>46</v>
      </c>
      <c r="P3582" s="1">
        <v>45610</v>
      </c>
      <c r="Q3582" s="1">
        <v>45656</v>
      </c>
      <c r="R3582">
        <v>1371</v>
      </c>
      <c r="S3582" s="4">
        <v>9.8000000000000007</v>
      </c>
      <c r="T3582" t="s">
        <v>30</v>
      </c>
    </row>
    <row r="3583" spans="1:20" x14ac:dyDescent="0.35">
      <c r="A3583" t="s">
        <v>7210</v>
      </c>
      <c r="B3583" s="5" t="s">
        <v>21</v>
      </c>
      <c r="C3583" s="6">
        <v>120417</v>
      </c>
      <c r="D3583" t="s">
        <v>22</v>
      </c>
      <c r="E3583">
        <v>120417</v>
      </c>
      <c r="F3583" s="5" t="s">
        <v>66</v>
      </c>
      <c r="G3583" s="5" t="s">
        <v>51</v>
      </c>
      <c r="H3583" s="5" t="s">
        <v>68</v>
      </c>
      <c r="I3583" t="s">
        <v>44</v>
      </c>
      <c r="J3583" t="s">
        <v>68</v>
      </c>
      <c r="K3583">
        <v>50</v>
      </c>
      <c r="L3583" s="5" t="s">
        <v>7211</v>
      </c>
      <c r="M3583" s="5" t="s">
        <v>70</v>
      </c>
      <c r="N3583">
        <v>7</v>
      </c>
      <c r="O3583" t="s">
        <v>141</v>
      </c>
      <c r="P3583" s="1">
        <v>45536</v>
      </c>
      <c r="Q3583" s="1">
        <v>45593</v>
      </c>
      <c r="R3583">
        <v>1954</v>
      </c>
      <c r="S3583" s="4">
        <v>8</v>
      </c>
      <c r="T3583" t="s">
        <v>108</v>
      </c>
    </row>
    <row r="3584" spans="1:20" x14ac:dyDescent="0.35">
      <c r="A3584" t="s">
        <v>7212</v>
      </c>
      <c r="B3584" s="5" t="s">
        <v>49</v>
      </c>
      <c r="C3584" s="6">
        <v>128062</v>
      </c>
      <c r="D3584" t="s">
        <v>22</v>
      </c>
      <c r="E3584">
        <v>128062</v>
      </c>
      <c r="F3584" s="5" t="s">
        <v>50</v>
      </c>
      <c r="G3584" s="5" t="s">
        <v>51</v>
      </c>
      <c r="H3584" s="5" t="s">
        <v>97</v>
      </c>
      <c r="I3584" t="s">
        <v>44</v>
      </c>
      <c r="J3584" t="s">
        <v>97</v>
      </c>
      <c r="K3584">
        <v>50</v>
      </c>
      <c r="L3584" s="5" t="s">
        <v>7213</v>
      </c>
      <c r="M3584" s="5" t="s">
        <v>70</v>
      </c>
      <c r="N3584">
        <v>3</v>
      </c>
      <c r="O3584" t="s">
        <v>29</v>
      </c>
      <c r="P3584" s="1">
        <v>45492</v>
      </c>
      <c r="Q3584" s="1">
        <v>45563</v>
      </c>
      <c r="R3584">
        <v>2040</v>
      </c>
      <c r="S3584" s="4">
        <v>8.6</v>
      </c>
      <c r="T3584" t="s">
        <v>47</v>
      </c>
    </row>
    <row r="3585" spans="1:20" x14ac:dyDescent="0.35">
      <c r="A3585" t="s">
        <v>7214</v>
      </c>
      <c r="B3585" s="5" t="s">
        <v>28799</v>
      </c>
      <c r="C3585" s="6">
        <v>152788</v>
      </c>
      <c r="D3585" t="s">
        <v>41</v>
      </c>
      <c r="E3585">
        <v>129870</v>
      </c>
      <c r="F3585" s="5" t="s">
        <v>66</v>
      </c>
      <c r="G3585" s="5" t="s">
        <v>59</v>
      </c>
      <c r="H3585" s="5" t="s">
        <v>60</v>
      </c>
      <c r="I3585" t="s">
        <v>35</v>
      </c>
      <c r="J3585" t="s">
        <v>60</v>
      </c>
      <c r="K3585">
        <v>100</v>
      </c>
      <c r="L3585" s="5" t="s">
        <v>7215</v>
      </c>
      <c r="M3585" s="5" t="s">
        <v>28</v>
      </c>
      <c r="N3585">
        <v>8</v>
      </c>
      <c r="O3585" t="s">
        <v>78</v>
      </c>
      <c r="P3585" s="1">
        <v>45521</v>
      </c>
      <c r="Q3585" s="1">
        <v>45593</v>
      </c>
      <c r="R3585">
        <v>1390</v>
      </c>
      <c r="S3585" s="4">
        <v>7.1</v>
      </c>
      <c r="T3585" t="s">
        <v>210</v>
      </c>
    </row>
    <row r="3586" spans="1:20" x14ac:dyDescent="0.35">
      <c r="A3586" t="s">
        <v>7216</v>
      </c>
      <c r="B3586" s="5" t="s">
        <v>40</v>
      </c>
      <c r="C3586" s="6">
        <v>151742</v>
      </c>
      <c r="D3586" t="s">
        <v>41</v>
      </c>
      <c r="E3586">
        <v>128981</v>
      </c>
      <c r="F3586" s="5" t="s">
        <v>23</v>
      </c>
      <c r="G3586" s="5" t="s">
        <v>24</v>
      </c>
      <c r="H3586" s="5" t="s">
        <v>60</v>
      </c>
      <c r="I3586" t="s">
        <v>35</v>
      </c>
      <c r="J3586" t="s">
        <v>60</v>
      </c>
      <c r="K3586">
        <v>0</v>
      </c>
      <c r="L3586" s="5" t="s">
        <v>7217</v>
      </c>
      <c r="M3586" s="5" t="s">
        <v>37</v>
      </c>
      <c r="N3586">
        <v>19</v>
      </c>
      <c r="O3586" t="s">
        <v>78</v>
      </c>
      <c r="P3586" s="1">
        <v>45471</v>
      </c>
      <c r="Q3586" s="1">
        <v>45494</v>
      </c>
      <c r="R3586">
        <v>816</v>
      </c>
      <c r="S3586" s="4">
        <v>8.9</v>
      </c>
      <c r="T3586" t="s">
        <v>95</v>
      </c>
    </row>
    <row r="3587" spans="1:20" x14ac:dyDescent="0.35">
      <c r="A3587" t="s">
        <v>7218</v>
      </c>
      <c r="B3587" s="5" t="s">
        <v>57</v>
      </c>
      <c r="C3587" s="6">
        <v>127281</v>
      </c>
      <c r="D3587" t="s">
        <v>22</v>
      </c>
      <c r="E3587">
        <v>127281</v>
      </c>
      <c r="F3587" s="5" t="s">
        <v>66</v>
      </c>
      <c r="G3587" s="5" t="s">
        <v>51</v>
      </c>
      <c r="H3587" s="5" t="s">
        <v>165</v>
      </c>
      <c r="I3587" t="s">
        <v>35</v>
      </c>
      <c r="J3587" t="s">
        <v>165</v>
      </c>
      <c r="K3587">
        <v>100</v>
      </c>
      <c r="L3587" s="5" t="s">
        <v>7219</v>
      </c>
      <c r="M3587" s="5" t="s">
        <v>54</v>
      </c>
      <c r="N3587">
        <v>8</v>
      </c>
      <c r="O3587" t="s">
        <v>78</v>
      </c>
      <c r="P3587" s="1">
        <v>45641</v>
      </c>
      <c r="Q3587" s="1">
        <v>45711</v>
      </c>
      <c r="R3587">
        <v>2078</v>
      </c>
      <c r="S3587" s="4">
        <v>7.3</v>
      </c>
      <c r="T3587" t="s">
        <v>153</v>
      </c>
    </row>
    <row r="3588" spans="1:20" x14ac:dyDescent="0.35">
      <c r="A3588" t="s">
        <v>7220</v>
      </c>
      <c r="B3588" s="5" t="s">
        <v>179</v>
      </c>
      <c r="C3588" s="6">
        <v>95779</v>
      </c>
      <c r="D3588" t="s">
        <v>74</v>
      </c>
      <c r="E3588">
        <v>119724</v>
      </c>
      <c r="F3588" s="5" t="s">
        <v>50</v>
      </c>
      <c r="G3588" s="5" t="s">
        <v>24</v>
      </c>
      <c r="H3588" s="5" t="s">
        <v>75</v>
      </c>
      <c r="I3588" t="s">
        <v>26</v>
      </c>
      <c r="J3588" t="s">
        <v>75</v>
      </c>
      <c r="K3588">
        <v>50</v>
      </c>
      <c r="L3588" s="5" t="s">
        <v>7221</v>
      </c>
      <c r="M3588" s="5" t="s">
        <v>28</v>
      </c>
      <c r="N3588">
        <v>2</v>
      </c>
      <c r="O3588" t="s">
        <v>141</v>
      </c>
      <c r="P3588" s="1">
        <v>45664</v>
      </c>
      <c r="Q3588" s="1">
        <v>45685</v>
      </c>
      <c r="R3588">
        <v>1351</v>
      </c>
      <c r="S3588" s="4">
        <v>6.2</v>
      </c>
      <c r="T3588" t="s">
        <v>153</v>
      </c>
    </row>
    <row r="3589" spans="1:20" x14ac:dyDescent="0.35">
      <c r="A3589" t="s">
        <v>7222</v>
      </c>
      <c r="B3589" s="5" t="s">
        <v>28801</v>
      </c>
      <c r="C3589" s="6">
        <v>127704</v>
      </c>
      <c r="D3589" t="s">
        <v>81</v>
      </c>
      <c r="E3589">
        <v>172400</v>
      </c>
      <c r="F3589" s="5" t="s">
        <v>66</v>
      </c>
      <c r="G3589" s="5" t="s">
        <v>42</v>
      </c>
      <c r="H3589" s="5" t="s">
        <v>82</v>
      </c>
      <c r="I3589" t="s">
        <v>35</v>
      </c>
      <c r="J3589" t="s">
        <v>82</v>
      </c>
      <c r="K3589">
        <v>0</v>
      </c>
      <c r="L3589" s="5" t="s">
        <v>7223</v>
      </c>
      <c r="M3589" s="5" t="s">
        <v>28</v>
      </c>
      <c r="N3589">
        <v>5</v>
      </c>
      <c r="O3589" t="s">
        <v>46</v>
      </c>
      <c r="P3589" s="1">
        <v>45313</v>
      </c>
      <c r="Q3589" s="1">
        <v>45339</v>
      </c>
      <c r="R3589">
        <v>2062</v>
      </c>
      <c r="S3589" s="4">
        <v>9.4</v>
      </c>
      <c r="T3589" t="s">
        <v>30</v>
      </c>
    </row>
    <row r="3590" spans="1:20" x14ac:dyDescent="0.35">
      <c r="A3590" t="s">
        <v>7224</v>
      </c>
      <c r="B3590" s="5" t="s">
        <v>49</v>
      </c>
      <c r="C3590" s="6">
        <v>119308</v>
      </c>
      <c r="D3590" t="s">
        <v>74</v>
      </c>
      <c r="E3590">
        <v>149135</v>
      </c>
      <c r="F3590" s="5" t="s">
        <v>66</v>
      </c>
      <c r="G3590" s="5" t="s">
        <v>51</v>
      </c>
      <c r="H3590" s="5" t="s">
        <v>75</v>
      </c>
      <c r="I3590" t="s">
        <v>44</v>
      </c>
      <c r="J3590" t="s">
        <v>75</v>
      </c>
      <c r="K3590">
        <v>50</v>
      </c>
      <c r="L3590" s="5" t="s">
        <v>7225</v>
      </c>
      <c r="M3590" s="5" t="s">
        <v>37</v>
      </c>
      <c r="N3590">
        <v>8</v>
      </c>
      <c r="O3590" t="s">
        <v>131</v>
      </c>
      <c r="P3590" s="1">
        <v>45658</v>
      </c>
      <c r="Q3590" s="1">
        <v>45672</v>
      </c>
      <c r="R3590">
        <v>564</v>
      </c>
      <c r="S3590" s="4">
        <v>8</v>
      </c>
      <c r="T3590" t="s">
        <v>103</v>
      </c>
    </row>
    <row r="3591" spans="1:20" x14ac:dyDescent="0.35">
      <c r="A3591" t="s">
        <v>7226</v>
      </c>
      <c r="B3591" s="5" t="s">
        <v>145</v>
      </c>
      <c r="C3591" s="6">
        <v>62680</v>
      </c>
      <c r="D3591" t="s">
        <v>81</v>
      </c>
      <c r="E3591">
        <v>84618</v>
      </c>
      <c r="F3591" s="5" t="s">
        <v>58</v>
      </c>
      <c r="G3591" s="5" t="s">
        <v>59</v>
      </c>
      <c r="H3591" s="5" t="s">
        <v>82</v>
      </c>
      <c r="I3591" t="s">
        <v>26</v>
      </c>
      <c r="J3591" t="s">
        <v>82</v>
      </c>
      <c r="K3591">
        <v>50</v>
      </c>
      <c r="L3591" s="5" t="s">
        <v>7227</v>
      </c>
      <c r="M3591" s="5" t="s">
        <v>28</v>
      </c>
      <c r="N3591">
        <v>1</v>
      </c>
      <c r="O3591" t="s">
        <v>71</v>
      </c>
      <c r="P3591" s="1">
        <v>45603</v>
      </c>
      <c r="Q3591" s="1">
        <v>45644</v>
      </c>
      <c r="R3591">
        <v>2105</v>
      </c>
      <c r="S3591" s="4">
        <v>6.6</v>
      </c>
      <c r="T3591" t="s">
        <v>63</v>
      </c>
    </row>
    <row r="3592" spans="1:20" x14ac:dyDescent="0.35">
      <c r="A3592" t="s">
        <v>7228</v>
      </c>
      <c r="B3592" s="5" t="s">
        <v>21</v>
      </c>
      <c r="C3592" s="6">
        <v>272438</v>
      </c>
      <c r="D3592" t="s">
        <v>81</v>
      </c>
      <c r="E3592">
        <v>367791</v>
      </c>
      <c r="F3592" s="5" t="s">
        <v>23</v>
      </c>
      <c r="G3592" s="5" t="s">
        <v>24</v>
      </c>
      <c r="H3592" s="5" t="s">
        <v>82</v>
      </c>
      <c r="I3592" t="s">
        <v>35</v>
      </c>
      <c r="J3592" t="s">
        <v>68</v>
      </c>
      <c r="K3592">
        <v>50</v>
      </c>
      <c r="L3592" s="5" t="s">
        <v>7229</v>
      </c>
      <c r="M3592" s="5" t="s">
        <v>54</v>
      </c>
      <c r="N3592">
        <v>17</v>
      </c>
      <c r="O3592" t="s">
        <v>85</v>
      </c>
      <c r="P3592" s="1">
        <v>45361</v>
      </c>
      <c r="Q3592" s="1">
        <v>45395</v>
      </c>
      <c r="R3592">
        <v>1144</v>
      </c>
      <c r="S3592" s="4">
        <v>8.1</v>
      </c>
      <c r="T3592" t="s">
        <v>55</v>
      </c>
    </row>
    <row r="3593" spans="1:20" x14ac:dyDescent="0.35">
      <c r="A3593" t="s">
        <v>7230</v>
      </c>
      <c r="B3593" s="5" t="s">
        <v>28801</v>
      </c>
      <c r="C3593" s="6">
        <v>174329</v>
      </c>
      <c r="D3593" t="s">
        <v>41</v>
      </c>
      <c r="E3593">
        <v>148180</v>
      </c>
      <c r="F3593" s="5" t="s">
        <v>66</v>
      </c>
      <c r="G3593" s="5" t="s">
        <v>42</v>
      </c>
      <c r="H3593" s="5" t="s">
        <v>126</v>
      </c>
      <c r="I3593" t="s">
        <v>35</v>
      </c>
      <c r="J3593" t="s">
        <v>126</v>
      </c>
      <c r="K3593">
        <v>100</v>
      </c>
      <c r="L3593" s="5" t="s">
        <v>7231</v>
      </c>
      <c r="M3593" s="5" t="s">
        <v>70</v>
      </c>
      <c r="N3593">
        <v>7</v>
      </c>
      <c r="O3593" t="s">
        <v>135</v>
      </c>
      <c r="P3593" s="1">
        <v>45412</v>
      </c>
      <c r="Q3593" s="1">
        <v>45439</v>
      </c>
      <c r="R3593">
        <v>1675</v>
      </c>
      <c r="S3593" s="4">
        <v>7</v>
      </c>
      <c r="T3593" t="s">
        <v>210</v>
      </c>
    </row>
    <row r="3594" spans="1:20" x14ac:dyDescent="0.35">
      <c r="A3594" t="s">
        <v>7232</v>
      </c>
      <c r="B3594" s="5" t="s">
        <v>49</v>
      </c>
      <c r="C3594" s="6">
        <v>46653</v>
      </c>
      <c r="D3594" t="s">
        <v>22</v>
      </c>
      <c r="E3594">
        <v>46653</v>
      </c>
      <c r="F3594" s="5" t="s">
        <v>58</v>
      </c>
      <c r="G3594" s="5" t="s">
        <v>42</v>
      </c>
      <c r="H3594" s="5" t="s">
        <v>191</v>
      </c>
      <c r="I3594" t="s">
        <v>44</v>
      </c>
      <c r="J3594" t="s">
        <v>191</v>
      </c>
      <c r="K3594">
        <v>0</v>
      </c>
      <c r="L3594" s="5" t="s">
        <v>6747</v>
      </c>
      <c r="M3594" s="5" t="s">
        <v>28</v>
      </c>
      <c r="N3594">
        <v>0</v>
      </c>
      <c r="O3594" t="s">
        <v>71</v>
      </c>
      <c r="P3594" s="1">
        <v>45402</v>
      </c>
      <c r="Q3594" s="1">
        <v>45470</v>
      </c>
      <c r="R3594">
        <v>2203</v>
      </c>
      <c r="S3594" s="4">
        <v>5.6</v>
      </c>
      <c r="T3594" t="s">
        <v>95</v>
      </c>
    </row>
    <row r="3595" spans="1:20" x14ac:dyDescent="0.35">
      <c r="A3595" t="s">
        <v>7233</v>
      </c>
      <c r="B3595" s="5" t="s">
        <v>32</v>
      </c>
      <c r="C3595" s="6">
        <v>173890</v>
      </c>
      <c r="D3595" t="s">
        <v>22</v>
      </c>
      <c r="E3595">
        <v>173890</v>
      </c>
      <c r="F3595" s="5" t="s">
        <v>23</v>
      </c>
      <c r="G3595" s="5" t="s">
        <v>59</v>
      </c>
      <c r="H3595" s="5" t="s">
        <v>191</v>
      </c>
      <c r="I3595" t="s">
        <v>26</v>
      </c>
      <c r="J3595" t="s">
        <v>191</v>
      </c>
      <c r="K3595">
        <v>100</v>
      </c>
      <c r="L3595" s="5" t="s">
        <v>7234</v>
      </c>
      <c r="M3595" s="5" t="s">
        <v>28</v>
      </c>
      <c r="N3595">
        <v>17</v>
      </c>
      <c r="O3595" t="s">
        <v>62</v>
      </c>
      <c r="P3595" s="1">
        <v>45390</v>
      </c>
      <c r="Q3595" s="1">
        <v>45431</v>
      </c>
      <c r="R3595">
        <v>1771</v>
      </c>
      <c r="S3595" s="4">
        <v>6.1</v>
      </c>
      <c r="T3595" t="s">
        <v>38</v>
      </c>
    </row>
    <row r="3596" spans="1:20" x14ac:dyDescent="0.35">
      <c r="A3596" t="s">
        <v>7235</v>
      </c>
      <c r="B3596" s="5" t="s">
        <v>100</v>
      </c>
      <c r="C3596" s="6">
        <v>338945</v>
      </c>
      <c r="D3596" t="s">
        <v>120</v>
      </c>
      <c r="E3596">
        <v>305051</v>
      </c>
      <c r="F3596" s="5" t="s">
        <v>23</v>
      </c>
      <c r="G3596" s="5" t="s">
        <v>59</v>
      </c>
      <c r="H3596" s="5" t="s">
        <v>121</v>
      </c>
      <c r="I3596" t="s">
        <v>26</v>
      </c>
      <c r="J3596" t="s">
        <v>121</v>
      </c>
      <c r="K3596">
        <v>50</v>
      </c>
      <c r="L3596" s="5" t="s">
        <v>7236</v>
      </c>
      <c r="M3596" s="5" t="s">
        <v>70</v>
      </c>
      <c r="N3596">
        <v>14</v>
      </c>
      <c r="O3596" t="s">
        <v>88</v>
      </c>
      <c r="P3596" s="1">
        <v>45388</v>
      </c>
      <c r="Q3596" s="1">
        <v>45445</v>
      </c>
      <c r="R3596">
        <v>817</v>
      </c>
      <c r="S3596" s="4">
        <v>9.6</v>
      </c>
      <c r="T3596" t="s">
        <v>63</v>
      </c>
    </row>
    <row r="3597" spans="1:20" x14ac:dyDescent="0.35">
      <c r="A3597" t="s">
        <v>7237</v>
      </c>
      <c r="B3597" s="5" t="s">
        <v>28802</v>
      </c>
      <c r="C3597" s="6">
        <v>140480</v>
      </c>
      <c r="D3597" t="s">
        <v>22</v>
      </c>
      <c r="E3597">
        <v>140480</v>
      </c>
      <c r="F3597" s="5" t="s">
        <v>66</v>
      </c>
      <c r="G3597" s="5" t="s">
        <v>24</v>
      </c>
      <c r="H3597" s="5" t="s">
        <v>165</v>
      </c>
      <c r="I3597" t="s">
        <v>35</v>
      </c>
      <c r="J3597" t="s">
        <v>165</v>
      </c>
      <c r="K3597">
        <v>50</v>
      </c>
      <c r="L3597" s="5" t="s">
        <v>7238</v>
      </c>
      <c r="M3597" s="5" t="s">
        <v>70</v>
      </c>
      <c r="N3597">
        <v>7</v>
      </c>
      <c r="O3597" t="s">
        <v>167</v>
      </c>
      <c r="P3597" s="1">
        <v>45462</v>
      </c>
      <c r="Q3597" s="1">
        <v>45514</v>
      </c>
      <c r="R3597">
        <v>863</v>
      </c>
      <c r="S3597" s="4">
        <v>5.0999999999999996</v>
      </c>
      <c r="T3597" t="s">
        <v>55</v>
      </c>
    </row>
    <row r="3598" spans="1:20" x14ac:dyDescent="0.35">
      <c r="A3598" t="s">
        <v>7239</v>
      </c>
      <c r="B3598" s="5" t="s">
        <v>40</v>
      </c>
      <c r="C3598" s="6">
        <v>92646</v>
      </c>
      <c r="D3598" t="s">
        <v>22</v>
      </c>
      <c r="E3598">
        <v>92646</v>
      </c>
      <c r="F3598" s="5" t="s">
        <v>50</v>
      </c>
      <c r="G3598" s="5" t="s">
        <v>59</v>
      </c>
      <c r="H3598" s="5" t="s">
        <v>191</v>
      </c>
      <c r="I3598" t="s">
        <v>44</v>
      </c>
      <c r="J3598" t="s">
        <v>191</v>
      </c>
      <c r="K3598">
        <v>100</v>
      </c>
      <c r="L3598" s="5" t="s">
        <v>7240</v>
      </c>
      <c r="M3598" s="5" t="s">
        <v>54</v>
      </c>
      <c r="N3598">
        <v>2</v>
      </c>
      <c r="O3598" t="s">
        <v>131</v>
      </c>
      <c r="P3598" s="1">
        <v>45450</v>
      </c>
      <c r="Q3598" s="1">
        <v>45522</v>
      </c>
      <c r="R3598">
        <v>832</v>
      </c>
      <c r="S3598" s="4">
        <v>6.9</v>
      </c>
      <c r="T3598" t="s">
        <v>108</v>
      </c>
    </row>
    <row r="3599" spans="1:20" x14ac:dyDescent="0.35">
      <c r="A3599" t="s">
        <v>7241</v>
      </c>
      <c r="B3599" s="5" t="s">
        <v>40</v>
      </c>
      <c r="C3599" s="6">
        <v>54404</v>
      </c>
      <c r="D3599" t="s">
        <v>22</v>
      </c>
      <c r="E3599">
        <v>54404</v>
      </c>
      <c r="F3599" s="5" t="s">
        <v>23</v>
      </c>
      <c r="G3599" s="5" t="s">
        <v>24</v>
      </c>
      <c r="H3599" s="5" t="s">
        <v>116</v>
      </c>
      <c r="I3599" t="s">
        <v>26</v>
      </c>
      <c r="J3599" t="s">
        <v>116</v>
      </c>
      <c r="K3599">
        <v>0</v>
      </c>
      <c r="L3599" s="5" t="s">
        <v>7242</v>
      </c>
      <c r="M3599" s="5" t="s">
        <v>54</v>
      </c>
      <c r="N3599">
        <v>10</v>
      </c>
      <c r="O3599" t="s">
        <v>147</v>
      </c>
      <c r="P3599" s="1">
        <v>45417</v>
      </c>
      <c r="Q3599" s="1">
        <v>45490</v>
      </c>
      <c r="R3599">
        <v>875</v>
      </c>
      <c r="S3599" s="4">
        <v>8.9</v>
      </c>
      <c r="T3599" t="s">
        <v>103</v>
      </c>
    </row>
    <row r="3600" spans="1:20" x14ac:dyDescent="0.35">
      <c r="A3600" t="s">
        <v>7243</v>
      </c>
      <c r="B3600" s="5" t="s">
        <v>162</v>
      </c>
      <c r="C3600" s="6">
        <v>113043</v>
      </c>
      <c r="D3600" t="s">
        <v>92</v>
      </c>
      <c r="E3600">
        <v>84782</v>
      </c>
      <c r="F3600" s="5" t="s">
        <v>66</v>
      </c>
      <c r="G3600" s="5" t="s">
        <v>42</v>
      </c>
      <c r="H3600" s="5" t="s">
        <v>93</v>
      </c>
      <c r="I3600" t="s">
        <v>26</v>
      </c>
      <c r="J3600" t="s">
        <v>93</v>
      </c>
      <c r="K3600">
        <v>0</v>
      </c>
      <c r="L3600" s="5" t="s">
        <v>7244</v>
      </c>
      <c r="M3600" s="5" t="s">
        <v>54</v>
      </c>
      <c r="N3600">
        <v>8</v>
      </c>
      <c r="O3600" t="s">
        <v>85</v>
      </c>
      <c r="P3600" s="1">
        <v>45687</v>
      </c>
      <c r="Q3600" s="1">
        <v>45752</v>
      </c>
      <c r="R3600">
        <v>1712</v>
      </c>
      <c r="S3600" s="4">
        <v>8.1999999999999993</v>
      </c>
      <c r="T3600" t="s">
        <v>277</v>
      </c>
    </row>
    <row r="3601" spans="1:20" x14ac:dyDescent="0.35">
      <c r="A3601" t="s">
        <v>7245</v>
      </c>
      <c r="B3601" s="5" t="s">
        <v>174</v>
      </c>
      <c r="C3601" s="6">
        <v>159400</v>
      </c>
      <c r="D3601" t="s">
        <v>41</v>
      </c>
      <c r="E3601">
        <v>135490</v>
      </c>
      <c r="F3601" s="5" t="s">
        <v>23</v>
      </c>
      <c r="G3601" s="5" t="s">
        <v>42</v>
      </c>
      <c r="H3601" s="5" t="s">
        <v>60</v>
      </c>
      <c r="I3601" t="s">
        <v>44</v>
      </c>
      <c r="J3601" t="s">
        <v>522</v>
      </c>
      <c r="K3601">
        <v>50</v>
      </c>
      <c r="L3601" s="5" t="s">
        <v>7246</v>
      </c>
      <c r="M3601" s="5" t="s">
        <v>37</v>
      </c>
      <c r="N3601">
        <v>14</v>
      </c>
      <c r="O3601" t="s">
        <v>141</v>
      </c>
      <c r="P3601" s="1">
        <v>45680</v>
      </c>
      <c r="Q3601" s="1">
        <v>45709</v>
      </c>
      <c r="R3601">
        <v>1732</v>
      </c>
      <c r="S3601" s="4">
        <v>8.4</v>
      </c>
      <c r="T3601" t="s">
        <v>103</v>
      </c>
    </row>
    <row r="3602" spans="1:20" x14ac:dyDescent="0.35">
      <c r="A3602" t="s">
        <v>7247</v>
      </c>
      <c r="B3602" s="5" t="s">
        <v>100</v>
      </c>
      <c r="C3602" s="6">
        <v>31170</v>
      </c>
      <c r="D3602" t="s">
        <v>22</v>
      </c>
      <c r="E3602">
        <v>31170</v>
      </c>
      <c r="F3602" s="5" t="s">
        <v>58</v>
      </c>
      <c r="G3602" s="5" t="s">
        <v>51</v>
      </c>
      <c r="H3602" s="5" t="s">
        <v>157</v>
      </c>
      <c r="I3602" t="s">
        <v>44</v>
      </c>
      <c r="J3602" t="s">
        <v>480</v>
      </c>
      <c r="K3602">
        <v>0</v>
      </c>
      <c r="L3602" s="5" t="s">
        <v>7248</v>
      </c>
      <c r="M3602" s="5" t="s">
        <v>54</v>
      </c>
      <c r="N3602">
        <v>0</v>
      </c>
      <c r="O3602" t="s">
        <v>29</v>
      </c>
      <c r="P3602" s="1">
        <v>45597</v>
      </c>
      <c r="Q3602" s="1">
        <v>45635</v>
      </c>
      <c r="R3602">
        <v>1498</v>
      </c>
      <c r="S3602" s="4">
        <v>8.8000000000000007</v>
      </c>
      <c r="T3602" t="s">
        <v>63</v>
      </c>
    </row>
    <row r="3603" spans="1:20" x14ac:dyDescent="0.35">
      <c r="A3603" t="s">
        <v>7249</v>
      </c>
      <c r="B3603" s="5" t="s">
        <v>105</v>
      </c>
      <c r="C3603" s="6">
        <v>108438</v>
      </c>
      <c r="D3603" t="s">
        <v>22</v>
      </c>
      <c r="E3603">
        <v>108438</v>
      </c>
      <c r="F3603" s="5" t="s">
        <v>50</v>
      </c>
      <c r="G3603" s="5" t="s">
        <v>51</v>
      </c>
      <c r="H3603" s="5" t="s">
        <v>25</v>
      </c>
      <c r="I3603" t="s">
        <v>26</v>
      </c>
      <c r="J3603" t="s">
        <v>410</v>
      </c>
      <c r="K3603">
        <v>0</v>
      </c>
      <c r="L3603" s="5" t="s">
        <v>7250</v>
      </c>
      <c r="M3603" s="5" t="s">
        <v>37</v>
      </c>
      <c r="N3603">
        <v>2</v>
      </c>
      <c r="O3603" t="s">
        <v>141</v>
      </c>
      <c r="P3603" s="1">
        <v>45506</v>
      </c>
      <c r="Q3603" s="1">
        <v>45523</v>
      </c>
      <c r="R3603">
        <v>1635</v>
      </c>
      <c r="S3603" s="4">
        <v>8.9</v>
      </c>
      <c r="T3603" t="s">
        <v>210</v>
      </c>
    </row>
    <row r="3604" spans="1:20" x14ac:dyDescent="0.35">
      <c r="A3604" t="s">
        <v>7251</v>
      </c>
      <c r="B3604" s="5" t="s">
        <v>28802</v>
      </c>
      <c r="C3604" s="6">
        <v>111346</v>
      </c>
      <c r="D3604" t="s">
        <v>22</v>
      </c>
      <c r="E3604">
        <v>111346</v>
      </c>
      <c r="F3604" s="5" t="s">
        <v>66</v>
      </c>
      <c r="G3604" s="5" t="s">
        <v>59</v>
      </c>
      <c r="H3604" s="5" t="s">
        <v>101</v>
      </c>
      <c r="I3604" t="s">
        <v>44</v>
      </c>
      <c r="J3604" t="s">
        <v>410</v>
      </c>
      <c r="K3604">
        <v>50</v>
      </c>
      <c r="L3604" s="5" t="s">
        <v>7252</v>
      </c>
      <c r="M3604" s="5" t="s">
        <v>37</v>
      </c>
      <c r="N3604">
        <v>7</v>
      </c>
      <c r="O3604" t="s">
        <v>167</v>
      </c>
      <c r="P3604" s="1">
        <v>45607</v>
      </c>
      <c r="Q3604" s="1">
        <v>45627</v>
      </c>
      <c r="R3604">
        <v>970</v>
      </c>
      <c r="S3604" s="4">
        <v>9</v>
      </c>
      <c r="T3604" t="s">
        <v>118</v>
      </c>
    </row>
    <row r="3605" spans="1:20" x14ac:dyDescent="0.35">
      <c r="A3605" t="s">
        <v>7253</v>
      </c>
      <c r="B3605" s="5" t="s">
        <v>100</v>
      </c>
      <c r="C3605" s="6">
        <v>223449</v>
      </c>
      <c r="D3605" t="s">
        <v>22</v>
      </c>
      <c r="E3605">
        <v>223449</v>
      </c>
      <c r="F3605" s="5" t="s">
        <v>23</v>
      </c>
      <c r="G3605" s="5" t="s">
        <v>59</v>
      </c>
      <c r="H3605" s="5" t="s">
        <v>97</v>
      </c>
      <c r="I3605" t="s">
        <v>44</v>
      </c>
      <c r="J3605" t="s">
        <v>97</v>
      </c>
      <c r="K3605">
        <v>0</v>
      </c>
      <c r="L3605" s="5" t="s">
        <v>7254</v>
      </c>
      <c r="M3605" s="5" t="s">
        <v>28</v>
      </c>
      <c r="N3605">
        <v>16</v>
      </c>
      <c r="O3605" t="s">
        <v>141</v>
      </c>
      <c r="P3605" s="1">
        <v>45364</v>
      </c>
      <c r="Q3605" s="1">
        <v>45408</v>
      </c>
      <c r="R3605">
        <v>1483</v>
      </c>
      <c r="S3605" s="4">
        <v>5.9</v>
      </c>
      <c r="T3605" t="s">
        <v>79</v>
      </c>
    </row>
    <row r="3606" spans="1:20" x14ac:dyDescent="0.35">
      <c r="A3606" t="s">
        <v>7255</v>
      </c>
      <c r="B3606" s="5" t="s">
        <v>49</v>
      </c>
      <c r="C3606" s="6">
        <v>48324</v>
      </c>
      <c r="D3606" t="s">
        <v>22</v>
      </c>
      <c r="E3606">
        <v>48324</v>
      </c>
      <c r="F3606" s="5" t="s">
        <v>58</v>
      </c>
      <c r="G3606" s="5" t="s">
        <v>59</v>
      </c>
      <c r="H3606" s="5" t="s">
        <v>25</v>
      </c>
      <c r="I3606" t="s">
        <v>44</v>
      </c>
      <c r="J3606" t="s">
        <v>76</v>
      </c>
      <c r="K3606">
        <v>50</v>
      </c>
      <c r="L3606" s="5" t="s">
        <v>7256</v>
      </c>
      <c r="M3606" s="5" t="s">
        <v>37</v>
      </c>
      <c r="N3606">
        <v>0</v>
      </c>
      <c r="O3606" t="s">
        <v>107</v>
      </c>
      <c r="P3606" s="1">
        <v>45575</v>
      </c>
      <c r="Q3606" s="1">
        <v>45615</v>
      </c>
      <c r="R3606">
        <v>1822</v>
      </c>
      <c r="S3606" s="4">
        <v>9.4</v>
      </c>
      <c r="T3606" t="s">
        <v>79</v>
      </c>
    </row>
    <row r="3607" spans="1:20" x14ac:dyDescent="0.35">
      <c r="A3607" t="s">
        <v>7257</v>
      </c>
      <c r="B3607" s="5" t="s">
        <v>179</v>
      </c>
      <c r="C3607" s="6">
        <v>66696</v>
      </c>
      <c r="D3607" t="s">
        <v>81</v>
      </c>
      <c r="E3607">
        <v>90040</v>
      </c>
      <c r="F3607" s="5" t="s">
        <v>58</v>
      </c>
      <c r="G3607" s="5" t="s">
        <v>59</v>
      </c>
      <c r="H3607" s="5" t="s">
        <v>82</v>
      </c>
      <c r="I3607" t="s">
        <v>26</v>
      </c>
      <c r="J3607" t="s">
        <v>82</v>
      </c>
      <c r="K3607">
        <v>100</v>
      </c>
      <c r="L3607" s="5" t="s">
        <v>7258</v>
      </c>
      <c r="M3607" s="5" t="s">
        <v>37</v>
      </c>
      <c r="N3607">
        <v>1</v>
      </c>
      <c r="O3607" t="s">
        <v>167</v>
      </c>
      <c r="P3607" s="1">
        <v>45474</v>
      </c>
      <c r="Q3607" s="1">
        <v>45502</v>
      </c>
      <c r="R3607">
        <v>1526</v>
      </c>
      <c r="S3607" s="4">
        <v>6.5</v>
      </c>
      <c r="T3607" t="s">
        <v>210</v>
      </c>
    </row>
    <row r="3608" spans="1:20" x14ac:dyDescent="0.35">
      <c r="A3608" t="s">
        <v>7259</v>
      </c>
      <c r="B3608" s="5" t="s">
        <v>28802</v>
      </c>
      <c r="C3608" s="6">
        <v>210386</v>
      </c>
      <c r="D3608" t="s">
        <v>22</v>
      </c>
      <c r="E3608">
        <v>210386</v>
      </c>
      <c r="F3608" s="5" t="s">
        <v>23</v>
      </c>
      <c r="G3608" s="5" t="s">
        <v>42</v>
      </c>
      <c r="H3608" s="5" t="s">
        <v>25</v>
      </c>
      <c r="I3608" t="s">
        <v>44</v>
      </c>
      <c r="J3608" t="s">
        <v>25</v>
      </c>
      <c r="K3608">
        <v>50</v>
      </c>
      <c r="L3608" s="5" t="s">
        <v>7260</v>
      </c>
      <c r="M3608" s="5" t="s">
        <v>37</v>
      </c>
      <c r="N3608">
        <v>16</v>
      </c>
      <c r="O3608" t="s">
        <v>85</v>
      </c>
      <c r="P3608" s="1">
        <v>45626</v>
      </c>
      <c r="Q3608" s="1">
        <v>45689</v>
      </c>
      <c r="R3608">
        <v>883</v>
      </c>
      <c r="S3608" s="4">
        <v>8.6</v>
      </c>
      <c r="T3608" t="s">
        <v>89</v>
      </c>
    </row>
    <row r="3609" spans="1:20" x14ac:dyDescent="0.35">
      <c r="A3609" t="s">
        <v>7261</v>
      </c>
      <c r="B3609" s="5" t="s">
        <v>28800</v>
      </c>
      <c r="C3609" s="6">
        <v>48698</v>
      </c>
      <c r="D3609" t="s">
        <v>22</v>
      </c>
      <c r="E3609">
        <v>48698</v>
      </c>
      <c r="F3609" s="5" t="s">
        <v>50</v>
      </c>
      <c r="G3609" s="5" t="s">
        <v>42</v>
      </c>
      <c r="H3609" s="5" t="s">
        <v>157</v>
      </c>
      <c r="I3609" t="s">
        <v>26</v>
      </c>
      <c r="J3609" t="s">
        <v>157</v>
      </c>
      <c r="K3609">
        <v>0</v>
      </c>
      <c r="L3609" s="5" t="s">
        <v>7262</v>
      </c>
      <c r="M3609" s="5" t="s">
        <v>54</v>
      </c>
      <c r="N3609">
        <v>3</v>
      </c>
      <c r="O3609" t="s">
        <v>62</v>
      </c>
      <c r="P3609" s="1">
        <v>45618</v>
      </c>
      <c r="Q3609" s="1">
        <v>45642</v>
      </c>
      <c r="R3609">
        <v>1110</v>
      </c>
      <c r="S3609" s="4">
        <v>8</v>
      </c>
      <c r="T3609" t="s">
        <v>210</v>
      </c>
    </row>
    <row r="3610" spans="1:20" x14ac:dyDescent="0.35">
      <c r="A3610" t="s">
        <v>7263</v>
      </c>
      <c r="B3610" s="5" t="s">
        <v>28800</v>
      </c>
      <c r="C3610" s="6">
        <v>60193</v>
      </c>
      <c r="D3610" t="s">
        <v>41</v>
      </c>
      <c r="E3610">
        <v>51164</v>
      </c>
      <c r="F3610" s="5" t="s">
        <v>58</v>
      </c>
      <c r="G3610" s="5" t="s">
        <v>42</v>
      </c>
      <c r="H3610" s="5" t="s">
        <v>151</v>
      </c>
      <c r="I3610" t="s">
        <v>26</v>
      </c>
      <c r="J3610" t="s">
        <v>151</v>
      </c>
      <c r="K3610">
        <v>50</v>
      </c>
      <c r="L3610" s="5" t="s">
        <v>7264</v>
      </c>
      <c r="M3610" s="5" t="s">
        <v>37</v>
      </c>
      <c r="N3610">
        <v>0</v>
      </c>
      <c r="O3610" t="s">
        <v>88</v>
      </c>
      <c r="P3610" s="1">
        <v>45334</v>
      </c>
      <c r="Q3610" s="1">
        <v>45352</v>
      </c>
      <c r="R3610">
        <v>526</v>
      </c>
      <c r="S3610" s="4">
        <v>5.0999999999999996</v>
      </c>
      <c r="T3610" t="s">
        <v>55</v>
      </c>
    </row>
    <row r="3611" spans="1:20" x14ac:dyDescent="0.35">
      <c r="A3611" t="s">
        <v>7265</v>
      </c>
      <c r="B3611" s="5" t="s">
        <v>162</v>
      </c>
      <c r="C3611" s="6">
        <v>60740</v>
      </c>
      <c r="D3611" t="s">
        <v>22</v>
      </c>
      <c r="E3611">
        <v>60740</v>
      </c>
      <c r="F3611" s="5" t="s">
        <v>58</v>
      </c>
      <c r="G3611" s="5" t="s">
        <v>24</v>
      </c>
      <c r="H3611" s="5" t="s">
        <v>101</v>
      </c>
      <c r="I3611" t="s">
        <v>26</v>
      </c>
      <c r="J3611" t="s">
        <v>101</v>
      </c>
      <c r="K3611">
        <v>100</v>
      </c>
      <c r="L3611" s="5" t="s">
        <v>7266</v>
      </c>
      <c r="M3611" s="5" t="s">
        <v>37</v>
      </c>
      <c r="N3611">
        <v>0</v>
      </c>
      <c r="O3611" t="s">
        <v>85</v>
      </c>
      <c r="P3611" s="1">
        <v>45371</v>
      </c>
      <c r="Q3611" s="1">
        <v>45424</v>
      </c>
      <c r="R3611">
        <v>1052</v>
      </c>
      <c r="S3611" s="4">
        <v>7.3</v>
      </c>
      <c r="T3611" t="s">
        <v>153</v>
      </c>
    </row>
    <row r="3612" spans="1:20" x14ac:dyDescent="0.35">
      <c r="A3612" t="s">
        <v>7267</v>
      </c>
      <c r="B3612" s="5" t="s">
        <v>162</v>
      </c>
      <c r="C3612" s="6">
        <v>118920</v>
      </c>
      <c r="D3612" t="s">
        <v>22</v>
      </c>
      <c r="E3612">
        <v>118920</v>
      </c>
      <c r="F3612" s="5" t="s">
        <v>50</v>
      </c>
      <c r="G3612" s="5" t="s">
        <v>42</v>
      </c>
      <c r="H3612" s="5" t="s">
        <v>68</v>
      </c>
      <c r="I3612" t="s">
        <v>44</v>
      </c>
      <c r="J3612" t="s">
        <v>75</v>
      </c>
      <c r="K3612">
        <v>0</v>
      </c>
      <c r="L3612" s="5" t="s">
        <v>7268</v>
      </c>
      <c r="M3612" s="5" t="s">
        <v>70</v>
      </c>
      <c r="N3612">
        <v>3</v>
      </c>
      <c r="O3612" t="s">
        <v>131</v>
      </c>
      <c r="P3612" s="1">
        <v>45523</v>
      </c>
      <c r="Q3612" s="1">
        <v>45550</v>
      </c>
      <c r="R3612">
        <v>1491</v>
      </c>
      <c r="S3612" s="4">
        <v>5.2</v>
      </c>
      <c r="T3612" t="s">
        <v>153</v>
      </c>
    </row>
    <row r="3613" spans="1:20" x14ac:dyDescent="0.35">
      <c r="A3613" t="s">
        <v>7269</v>
      </c>
      <c r="B3613" s="5" t="s">
        <v>105</v>
      </c>
      <c r="C3613" s="6">
        <v>87000</v>
      </c>
      <c r="D3613" t="s">
        <v>81</v>
      </c>
      <c r="E3613">
        <v>117450</v>
      </c>
      <c r="F3613" s="5" t="s">
        <v>58</v>
      </c>
      <c r="G3613" s="5" t="s">
        <v>42</v>
      </c>
      <c r="H3613" s="5" t="s">
        <v>82</v>
      </c>
      <c r="I3613" t="s">
        <v>35</v>
      </c>
      <c r="J3613" t="s">
        <v>82</v>
      </c>
      <c r="K3613">
        <v>100</v>
      </c>
      <c r="L3613" s="5" t="s">
        <v>5684</v>
      </c>
      <c r="M3613" s="5" t="s">
        <v>28</v>
      </c>
      <c r="N3613">
        <v>1</v>
      </c>
      <c r="O3613" t="s">
        <v>62</v>
      </c>
      <c r="P3613" s="1">
        <v>45504</v>
      </c>
      <c r="Q3613" s="1">
        <v>45540</v>
      </c>
      <c r="R3613">
        <v>1336</v>
      </c>
      <c r="S3613" s="4">
        <v>6.9</v>
      </c>
      <c r="T3613" t="s">
        <v>89</v>
      </c>
    </row>
    <row r="3614" spans="1:20" x14ac:dyDescent="0.35">
      <c r="A3614" t="s">
        <v>7270</v>
      </c>
      <c r="B3614" s="5" t="s">
        <v>100</v>
      </c>
      <c r="C3614" s="6">
        <v>204824</v>
      </c>
      <c r="D3614" t="s">
        <v>22</v>
      </c>
      <c r="E3614">
        <v>204824</v>
      </c>
      <c r="F3614" s="5" t="s">
        <v>23</v>
      </c>
      <c r="G3614" s="5" t="s">
        <v>42</v>
      </c>
      <c r="H3614" s="5" t="s">
        <v>191</v>
      </c>
      <c r="I3614" t="s">
        <v>26</v>
      </c>
      <c r="J3614" t="s">
        <v>191</v>
      </c>
      <c r="K3614">
        <v>0</v>
      </c>
      <c r="L3614" s="5" t="s">
        <v>7271</v>
      </c>
      <c r="M3614" s="5" t="s">
        <v>37</v>
      </c>
      <c r="N3614">
        <v>12</v>
      </c>
      <c r="O3614" t="s">
        <v>147</v>
      </c>
      <c r="P3614" s="1">
        <v>45555</v>
      </c>
      <c r="Q3614" s="1">
        <v>45575</v>
      </c>
      <c r="R3614">
        <v>1610</v>
      </c>
      <c r="S3614" s="4">
        <v>8.8000000000000007</v>
      </c>
      <c r="T3614" t="s">
        <v>63</v>
      </c>
    </row>
    <row r="3615" spans="1:20" x14ac:dyDescent="0.35">
      <c r="A3615" t="s">
        <v>7272</v>
      </c>
      <c r="B3615" s="5" t="s">
        <v>105</v>
      </c>
      <c r="C3615" s="6">
        <v>87194</v>
      </c>
      <c r="D3615" t="s">
        <v>22</v>
      </c>
      <c r="E3615">
        <v>87194</v>
      </c>
      <c r="F3615" s="5" t="s">
        <v>50</v>
      </c>
      <c r="G3615" s="5" t="s">
        <v>24</v>
      </c>
      <c r="H3615" s="5" t="s">
        <v>68</v>
      </c>
      <c r="I3615" t="s">
        <v>44</v>
      </c>
      <c r="J3615" t="s">
        <v>68</v>
      </c>
      <c r="K3615">
        <v>0</v>
      </c>
      <c r="L3615" s="5" t="s">
        <v>7273</v>
      </c>
      <c r="M3615" s="5" t="s">
        <v>28</v>
      </c>
      <c r="N3615">
        <v>2</v>
      </c>
      <c r="O3615" t="s">
        <v>71</v>
      </c>
      <c r="P3615" s="1">
        <v>45491</v>
      </c>
      <c r="Q3615" s="1">
        <v>45511</v>
      </c>
      <c r="R3615">
        <v>1333</v>
      </c>
      <c r="S3615" s="4">
        <v>9.5</v>
      </c>
      <c r="T3615" t="s">
        <v>136</v>
      </c>
    </row>
    <row r="3616" spans="1:20" x14ac:dyDescent="0.35">
      <c r="A3616" t="s">
        <v>7274</v>
      </c>
      <c r="B3616" s="5" t="s">
        <v>179</v>
      </c>
      <c r="C3616" s="6">
        <v>232255</v>
      </c>
      <c r="D3616" t="s">
        <v>22</v>
      </c>
      <c r="E3616">
        <v>232255</v>
      </c>
      <c r="F3616" s="5" t="s">
        <v>23</v>
      </c>
      <c r="G3616" s="5" t="s">
        <v>42</v>
      </c>
      <c r="H3616" s="5" t="s">
        <v>68</v>
      </c>
      <c r="I3616" t="s">
        <v>35</v>
      </c>
      <c r="J3616" t="s">
        <v>291</v>
      </c>
      <c r="K3616">
        <v>100</v>
      </c>
      <c r="L3616" s="5" t="s">
        <v>7275</v>
      </c>
      <c r="M3616" s="5" t="s">
        <v>28</v>
      </c>
      <c r="N3616">
        <v>16</v>
      </c>
      <c r="O3616" t="s">
        <v>46</v>
      </c>
      <c r="P3616" s="1">
        <v>45440</v>
      </c>
      <c r="Q3616" s="1">
        <v>45471</v>
      </c>
      <c r="R3616">
        <v>2132</v>
      </c>
      <c r="S3616" s="4">
        <v>9</v>
      </c>
      <c r="T3616" t="s">
        <v>277</v>
      </c>
    </row>
    <row r="3617" spans="1:20" x14ac:dyDescent="0.35">
      <c r="A3617" t="s">
        <v>7276</v>
      </c>
      <c r="B3617" s="5" t="s">
        <v>40</v>
      </c>
      <c r="C3617" s="6">
        <v>101827</v>
      </c>
      <c r="D3617" t="s">
        <v>22</v>
      </c>
      <c r="E3617">
        <v>101827</v>
      </c>
      <c r="F3617" s="5" t="s">
        <v>50</v>
      </c>
      <c r="G3617" s="5" t="s">
        <v>51</v>
      </c>
      <c r="H3617" s="5" t="s">
        <v>25</v>
      </c>
      <c r="I3617" t="s">
        <v>35</v>
      </c>
      <c r="J3617" t="s">
        <v>25</v>
      </c>
      <c r="K3617">
        <v>50</v>
      </c>
      <c r="L3617" s="5" t="s">
        <v>7277</v>
      </c>
      <c r="M3617" s="5" t="s">
        <v>70</v>
      </c>
      <c r="N3617">
        <v>4</v>
      </c>
      <c r="O3617" t="s">
        <v>107</v>
      </c>
      <c r="P3617" s="1">
        <v>45570</v>
      </c>
      <c r="Q3617" s="1">
        <v>45604</v>
      </c>
      <c r="R3617">
        <v>1136</v>
      </c>
      <c r="S3617" s="4">
        <v>7.7</v>
      </c>
      <c r="T3617" t="s">
        <v>153</v>
      </c>
    </row>
    <row r="3618" spans="1:20" x14ac:dyDescent="0.35">
      <c r="A3618" t="s">
        <v>7278</v>
      </c>
      <c r="B3618" s="5" t="s">
        <v>32</v>
      </c>
      <c r="C3618" s="6">
        <v>240245</v>
      </c>
      <c r="D3618" t="s">
        <v>92</v>
      </c>
      <c r="E3618">
        <v>180184</v>
      </c>
      <c r="F3618" s="5" t="s">
        <v>23</v>
      </c>
      <c r="G3618" s="5" t="s">
        <v>51</v>
      </c>
      <c r="H3618" s="5" t="s">
        <v>93</v>
      </c>
      <c r="I3618" t="s">
        <v>35</v>
      </c>
      <c r="J3618" t="s">
        <v>93</v>
      </c>
      <c r="K3618">
        <v>100</v>
      </c>
      <c r="L3618" s="5" t="s">
        <v>7279</v>
      </c>
      <c r="M3618" s="5" t="s">
        <v>54</v>
      </c>
      <c r="N3618">
        <v>16</v>
      </c>
      <c r="O3618" t="s">
        <v>167</v>
      </c>
      <c r="P3618" s="1">
        <v>45418</v>
      </c>
      <c r="Q3618" s="1">
        <v>45458</v>
      </c>
      <c r="R3618">
        <v>1309</v>
      </c>
      <c r="S3618" s="4">
        <v>8.9</v>
      </c>
      <c r="T3618" t="s">
        <v>95</v>
      </c>
    </row>
    <row r="3619" spans="1:20" x14ac:dyDescent="0.35">
      <c r="A3619" t="s">
        <v>7280</v>
      </c>
      <c r="B3619" s="5" t="s">
        <v>21</v>
      </c>
      <c r="C3619" s="6">
        <v>167576</v>
      </c>
      <c r="D3619" t="s">
        <v>22</v>
      </c>
      <c r="E3619">
        <v>167576</v>
      </c>
      <c r="F3619" s="5" t="s">
        <v>66</v>
      </c>
      <c r="G3619" s="5" t="s">
        <v>42</v>
      </c>
      <c r="H3619" s="5" t="s">
        <v>25</v>
      </c>
      <c r="I3619" t="s">
        <v>35</v>
      </c>
      <c r="J3619" t="s">
        <v>25</v>
      </c>
      <c r="K3619">
        <v>50</v>
      </c>
      <c r="L3619" s="5" t="s">
        <v>7281</v>
      </c>
      <c r="M3619" s="5" t="s">
        <v>37</v>
      </c>
      <c r="N3619">
        <v>9</v>
      </c>
      <c r="O3619" t="s">
        <v>135</v>
      </c>
      <c r="P3619" s="1">
        <v>45722</v>
      </c>
      <c r="Q3619" s="1">
        <v>45772</v>
      </c>
      <c r="R3619">
        <v>1628</v>
      </c>
      <c r="S3619" s="4">
        <v>8.3000000000000007</v>
      </c>
      <c r="T3619" t="s">
        <v>136</v>
      </c>
    </row>
    <row r="3620" spans="1:20" x14ac:dyDescent="0.35">
      <c r="A3620" t="s">
        <v>7282</v>
      </c>
      <c r="B3620" s="5" t="s">
        <v>28802</v>
      </c>
      <c r="C3620" s="6">
        <v>215103</v>
      </c>
      <c r="D3620" t="s">
        <v>74</v>
      </c>
      <c r="E3620">
        <v>268879</v>
      </c>
      <c r="F3620" s="5" t="s">
        <v>23</v>
      </c>
      <c r="G3620" s="5" t="s">
        <v>42</v>
      </c>
      <c r="H3620" s="5" t="s">
        <v>75</v>
      </c>
      <c r="I3620" t="s">
        <v>26</v>
      </c>
      <c r="J3620" t="s">
        <v>75</v>
      </c>
      <c r="K3620">
        <v>0</v>
      </c>
      <c r="L3620" s="5" t="s">
        <v>7283</v>
      </c>
      <c r="M3620" s="5" t="s">
        <v>70</v>
      </c>
      <c r="N3620">
        <v>13</v>
      </c>
      <c r="O3620" t="s">
        <v>62</v>
      </c>
      <c r="P3620" s="1">
        <v>45443</v>
      </c>
      <c r="Q3620" s="1">
        <v>45497</v>
      </c>
      <c r="R3620">
        <v>1236</v>
      </c>
      <c r="S3620" s="4">
        <v>8.6999999999999993</v>
      </c>
      <c r="T3620" t="s">
        <v>210</v>
      </c>
    </row>
    <row r="3621" spans="1:20" x14ac:dyDescent="0.35">
      <c r="A3621" t="s">
        <v>7284</v>
      </c>
      <c r="B3621" s="5" t="s">
        <v>91</v>
      </c>
      <c r="C3621" s="6">
        <v>48369</v>
      </c>
      <c r="D3621" t="s">
        <v>41</v>
      </c>
      <c r="E3621">
        <v>41114</v>
      </c>
      <c r="F3621" s="5" t="s">
        <v>58</v>
      </c>
      <c r="G3621" s="5" t="s">
        <v>24</v>
      </c>
      <c r="H3621" s="5" t="s">
        <v>151</v>
      </c>
      <c r="I3621" t="s">
        <v>44</v>
      </c>
      <c r="J3621" t="s">
        <v>151</v>
      </c>
      <c r="K3621">
        <v>0</v>
      </c>
      <c r="L3621" s="5" t="s">
        <v>7285</v>
      </c>
      <c r="M3621" s="5" t="s">
        <v>54</v>
      </c>
      <c r="N3621">
        <v>1</v>
      </c>
      <c r="O3621" t="s">
        <v>107</v>
      </c>
      <c r="P3621" s="1">
        <v>45448</v>
      </c>
      <c r="Q3621" s="1">
        <v>45491</v>
      </c>
      <c r="R3621">
        <v>2049</v>
      </c>
      <c r="S3621" s="4">
        <v>6.2</v>
      </c>
      <c r="T3621" t="s">
        <v>47</v>
      </c>
    </row>
    <row r="3622" spans="1:20" x14ac:dyDescent="0.35">
      <c r="A3622" t="s">
        <v>7286</v>
      </c>
      <c r="B3622" s="5" t="s">
        <v>28802</v>
      </c>
      <c r="C3622" s="6">
        <v>133879</v>
      </c>
      <c r="D3622" t="s">
        <v>65</v>
      </c>
      <c r="E3622">
        <v>174043</v>
      </c>
      <c r="F3622" s="5" t="s">
        <v>66</v>
      </c>
      <c r="G3622" s="5" t="s">
        <v>59</v>
      </c>
      <c r="H3622" s="5" t="s">
        <v>67</v>
      </c>
      <c r="I3622" t="s">
        <v>44</v>
      </c>
      <c r="J3622" t="s">
        <v>67</v>
      </c>
      <c r="K3622">
        <v>100</v>
      </c>
      <c r="L3622" s="5" t="s">
        <v>7287</v>
      </c>
      <c r="M3622" s="5" t="s">
        <v>37</v>
      </c>
      <c r="N3622">
        <v>9</v>
      </c>
      <c r="O3622" t="s">
        <v>46</v>
      </c>
      <c r="P3622" s="1">
        <v>45560</v>
      </c>
      <c r="Q3622" s="1">
        <v>45618</v>
      </c>
      <c r="R3622">
        <v>1927</v>
      </c>
      <c r="S3622" s="4">
        <v>5.0999999999999996</v>
      </c>
      <c r="T3622" t="s">
        <v>103</v>
      </c>
    </row>
    <row r="3623" spans="1:20" x14ac:dyDescent="0.35">
      <c r="A3623" t="s">
        <v>7288</v>
      </c>
      <c r="B3623" s="5" t="s">
        <v>28800</v>
      </c>
      <c r="C3623" s="6">
        <v>28565</v>
      </c>
      <c r="D3623" t="s">
        <v>22</v>
      </c>
      <c r="E3623">
        <v>28565</v>
      </c>
      <c r="F3623" s="5" t="s">
        <v>58</v>
      </c>
      <c r="G3623" s="5" t="s">
        <v>59</v>
      </c>
      <c r="H3623" s="5" t="s">
        <v>157</v>
      </c>
      <c r="I3623" t="s">
        <v>35</v>
      </c>
      <c r="J3623" t="s">
        <v>157</v>
      </c>
      <c r="K3623">
        <v>100</v>
      </c>
      <c r="L3623" s="5" t="s">
        <v>7289</v>
      </c>
      <c r="M3623" s="5" t="s">
        <v>70</v>
      </c>
      <c r="N3623">
        <v>0</v>
      </c>
      <c r="O3623" t="s">
        <v>112</v>
      </c>
      <c r="P3623" s="1">
        <v>45711</v>
      </c>
      <c r="Q3623" s="1">
        <v>45743</v>
      </c>
      <c r="R3623">
        <v>1764</v>
      </c>
      <c r="S3623" s="4">
        <v>5.4</v>
      </c>
      <c r="T3623" t="s">
        <v>55</v>
      </c>
    </row>
    <row r="3624" spans="1:20" x14ac:dyDescent="0.35">
      <c r="A3624" t="s">
        <v>7290</v>
      </c>
      <c r="B3624" s="5" t="s">
        <v>145</v>
      </c>
      <c r="C3624" s="6">
        <v>159550</v>
      </c>
      <c r="D3624" t="s">
        <v>22</v>
      </c>
      <c r="E3624">
        <v>159550</v>
      </c>
      <c r="F3624" s="5" t="s">
        <v>50</v>
      </c>
      <c r="G3624" s="5" t="s">
        <v>24</v>
      </c>
      <c r="H3624" s="5" t="s">
        <v>97</v>
      </c>
      <c r="I3624" t="s">
        <v>35</v>
      </c>
      <c r="J3624" t="s">
        <v>110</v>
      </c>
      <c r="K3624">
        <v>50</v>
      </c>
      <c r="L3624" s="5" t="s">
        <v>7291</v>
      </c>
      <c r="M3624" s="5" t="s">
        <v>54</v>
      </c>
      <c r="N3624">
        <v>3</v>
      </c>
      <c r="O3624" t="s">
        <v>85</v>
      </c>
      <c r="P3624" s="1">
        <v>45308</v>
      </c>
      <c r="Q3624" s="1">
        <v>45370</v>
      </c>
      <c r="R3624">
        <v>844</v>
      </c>
      <c r="S3624" s="4">
        <v>9.1</v>
      </c>
      <c r="T3624" t="s">
        <v>89</v>
      </c>
    </row>
    <row r="3625" spans="1:20" x14ac:dyDescent="0.35">
      <c r="A3625" t="s">
        <v>7292</v>
      </c>
      <c r="B3625" s="5" t="s">
        <v>145</v>
      </c>
      <c r="C3625" s="6">
        <v>78403</v>
      </c>
      <c r="D3625" t="s">
        <v>41</v>
      </c>
      <c r="E3625">
        <v>66643</v>
      </c>
      <c r="F3625" s="5" t="s">
        <v>50</v>
      </c>
      <c r="G3625" s="5" t="s">
        <v>51</v>
      </c>
      <c r="H3625" s="5" t="s">
        <v>126</v>
      </c>
      <c r="I3625" t="s">
        <v>26</v>
      </c>
      <c r="J3625" t="s">
        <v>126</v>
      </c>
      <c r="K3625">
        <v>0</v>
      </c>
      <c r="L3625" s="5" t="s">
        <v>7293</v>
      </c>
      <c r="M3625" s="5" t="s">
        <v>54</v>
      </c>
      <c r="N3625">
        <v>2</v>
      </c>
      <c r="O3625" t="s">
        <v>46</v>
      </c>
      <c r="P3625" s="1">
        <v>45758</v>
      </c>
      <c r="Q3625" s="1">
        <v>45793</v>
      </c>
      <c r="R3625">
        <v>1044</v>
      </c>
      <c r="S3625" s="4">
        <v>6.9</v>
      </c>
      <c r="T3625" t="s">
        <v>136</v>
      </c>
    </row>
    <row r="3626" spans="1:20" x14ac:dyDescent="0.35">
      <c r="A3626" t="s">
        <v>7294</v>
      </c>
      <c r="B3626" s="5" t="s">
        <v>32</v>
      </c>
      <c r="C3626" s="6">
        <v>87867</v>
      </c>
      <c r="D3626" t="s">
        <v>22</v>
      </c>
      <c r="E3626">
        <v>87867</v>
      </c>
      <c r="F3626" s="5" t="s">
        <v>58</v>
      </c>
      <c r="G3626" s="5" t="s">
        <v>42</v>
      </c>
      <c r="H3626" s="5" t="s">
        <v>25</v>
      </c>
      <c r="I3626" t="s">
        <v>35</v>
      </c>
      <c r="J3626" t="s">
        <v>25</v>
      </c>
      <c r="K3626">
        <v>50</v>
      </c>
      <c r="L3626" s="5" t="s">
        <v>7295</v>
      </c>
      <c r="M3626" s="5" t="s">
        <v>28</v>
      </c>
      <c r="N3626">
        <v>0</v>
      </c>
      <c r="O3626" t="s">
        <v>85</v>
      </c>
      <c r="P3626" s="1">
        <v>45773</v>
      </c>
      <c r="Q3626" s="1">
        <v>45844</v>
      </c>
      <c r="R3626">
        <v>2334</v>
      </c>
      <c r="S3626" s="4">
        <v>9.1999999999999993</v>
      </c>
      <c r="T3626" t="s">
        <v>243</v>
      </c>
    </row>
    <row r="3627" spans="1:20" x14ac:dyDescent="0.35">
      <c r="A3627" t="s">
        <v>7296</v>
      </c>
      <c r="B3627" s="5" t="s">
        <v>91</v>
      </c>
      <c r="C3627" s="6">
        <v>116358</v>
      </c>
      <c r="D3627" t="s">
        <v>22</v>
      </c>
      <c r="E3627">
        <v>116358</v>
      </c>
      <c r="F3627" s="5" t="s">
        <v>66</v>
      </c>
      <c r="G3627" s="5" t="s">
        <v>42</v>
      </c>
      <c r="H3627" s="5" t="s">
        <v>191</v>
      </c>
      <c r="I3627" t="s">
        <v>35</v>
      </c>
      <c r="J3627" t="s">
        <v>68</v>
      </c>
      <c r="K3627">
        <v>50</v>
      </c>
      <c r="L3627" s="5" t="s">
        <v>7297</v>
      </c>
      <c r="M3627" s="5" t="s">
        <v>37</v>
      </c>
      <c r="N3627">
        <v>8</v>
      </c>
      <c r="O3627" t="s">
        <v>107</v>
      </c>
      <c r="P3627" s="1">
        <v>45685</v>
      </c>
      <c r="Q3627" s="1">
        <v>45737</v>
      </c>
      <c r="R3627">
        <v>2472</v>
      </c>
      <c r="S3627" s="4">
        <v>5.0999999999999996</v>
      </c>
      <c r="T3627" t="s">
        <v>153</v>
      </c>
    </row>
    <row r="3628" spans="1:20" x14ac:dyDescent="0.35">
      <c r="A3628" t="s">
        <v>7298</v>
      </c>
      <c r="B3628" s="5" t="s">
        <v>145</v>
      </c>
      <c r="C3628" s="6">
        <v>198454</v>
      </c>
      <c r="D3628" t="s">
        <v>65</v>
      </c>
      <c r="E3628">
        <v>257990</v>
      </c>
      <c r="F3628" s="5" t="s">
        <v>23</v>
      </c>
      <c r="G3628" s="5" t="s">
        <v>24</v>
      </c>
      <c r="H3628" s="5" t="s">
        <v>67</v>
      </c>
      <c r="I3628" t="s">
        <v>35</v>
      </c>
      <c r="J3628" t="s">
        <v>67</v>
      </c>
      <c r="K3628">
        <v>50</v>
      </c>
      <c r="L3628" s="5" t="s">
        <v>7299</v>
      </c>
      <c r="M3628" s="5" t="s">
        <v>37</v>
      </c>
      <c r="N3628">
        <v>18</v>
      </c>
      <c r="O3628" t="s">
        <v>78</v>
      </c>
      <c r="P3628" s="1">
        <v>45327</v>
      </c>
      <c r="Q3628" s="1">
        <v>45357</v>
      </c>
      <c r="R3628">
        <v>1969</v>
      </c>
      <c r="S3628" s="4">
        <v>5.8</v>
      </c>
      <c r="T3628" t="s">
        <v>79</v>
      </c>
    </row>
    <row r="3629" spans="1:20" x14ac:dyDescent="0.35">
      <c r="A3629" t="s">
        <v>7300</v>
      </c>
      <c r="B3629" s="5" t="s">
        <v>174</v>
      </c>
      <c r="C3629" s="6">
        <v>118657</v>
      </c>
      <c r="D3629" t="s">
        <v>41</v>
      </c>
      <c r="E3629">
        <v>100858</v>
      </c>
      <c r="F3629" s="5" t="s">
        <v>66</v>
      </c>
      <c r="G3629" s="5" t="s">
        <v>24</v>
      </c>
      <c r="H3629" s="5" t="s">
        <v>43</v>
      </c>
      <c r="I3629" t="s">
        <v>26</v>
      </c>
      <c r="J3629" t="s">
        <v>43</v>
      </c>
      <c r="K3629">
        <v>100</v>
      </c>
      <c r="L3629" s="5" t="s">
        <v>7301</v>
      </c>
      <c r="M3629" s="5" t="s">
        <v>28</v>
      </c>
      <c r="N3629">
        <v>6</v>
      </c>
      <c r="O3629" t="s">
        <v>78</v>
      </c>
      <c r="P3629" s="1">
        <v>45629</v>
      </c>
      <c r="Q3629" s="1">
        <v>45676</v>
      </c>
      <c r="R3629">
        <v>1755</v>
      </c>
      <c r="S3629" s="4">
        <v>8.6</v>
      </c>
      <c r="T3629" t="s">
        <v>89</v>
      </c>
    </row>
    <row r="3630" spans="1:20" x14ac:dyDescent="0.35">
      <c r="A3630" t="s">
        <v>7302</v>
      </c>
      <c r="B3630" s="5" t="s">
        <v>28802</v>
      </c>
      <c r="C3630" s="6">
        <v>86457</v>
      </c>
      <c r="D3630" t="s">
        <v>22</v>
      </c>
      <c r="E3630">
        <v>86457</v>
      </c>
      <c r="F3630" s="5" t="s">
        <v>58</v>
      </c>
      <c r="G3630" s="5" t="s">
        <v>42</v>
      </c>
      <c r="H3630" s="5" t="s">
        <v>191</v>
      </c>
      <c r="I3630" t="s">
        <v>35</v>
      </c>
      <c r="J3630" t="s">
        <v>191</v>
      </c>
      <c r="K3630">
        <v>100</v>
      </c>
      <c r="L3630" s="5" t="s">
        <v>7303</v>
      </c>
      <c r="M3630" s="5" t="s">
        <v>37</v>
      </c>
      <c r="N3630">
        <v>1</v>
      </c>
      <c r="O3630" t="s">
        <v>147</v>
      </c>
      <c r="P3630" s="1">
        <v>45387</v>
      </c>
      <c r="Q3630" s="1">
        <v>45430</v>
      </c>
      <c r="R3630">
        <v>750</v>
      </c>
      <c r="S3630" s="4">
        <v>8.1999999999999993</v>
      </c>
      <c r="T3630" t="s">
        <v>277</v>
      </c>
    </row>
    <row r="3631" spans="1:20" x14ac:dyDescent="0.35">
      <c r="A3631" t="s">
        <v>7304</v>
      </c>
      <c r="B3631" s="5" t="s">
        <v>28802</v>
      </c>
      <c r="C3631" s="6">
        <v>52898</v>
      </c>
      <c r="D3631" t="s">
        <v>41</v>
      </c>
      <c r="E3631">
        <v>44963</v>
      </c>
      <c r="F3631" s="5" t="s">
        <v>58</v>
      </c>
      <c r="G3631" s="5" t="s">
        <v>24</v>
      </c>
      <c r="H3631" s="5" t="s">
        <v>60</v>
      </c>
      <c r="I3631" t="s">
        <v>26</v>
      </c>
      <c r="J3631" t="s">
        <v>76</v>
      </c>
      <c r="K3631">
        <v>50</v>
      </c>
      <c r="L3631" s="5" t="s">
        <v>7305</v>
      </c>
      <c r="M3631" s="5" t="s">
        <v>54</v>
      </c>
      <c r="N3631">
        <v>1</v>
      </c>
      <c r="O3631" t="s">
        <v>135</v>
      </c>
      <c r="P3631" s="1">
        <v>45641</v>
      </c>
      <c r="Q3631" s="1">
        <v>45671</v>
      </c>
      <c r="R3631">
        <v>1017</v>
      </c>
      <c r="S3631" s="4">
        <v>7</v>
      </c>
      <c r="T3631" t="s">
        <v>103</v>
      </c>
    </row>
    <row r="3632" spans="1:20" x14ac:dyDescent="0.35">
      <c r="A3632" t="s">
        <v>7306</v>
      </c>
      <c r="B3632" s="5" t="s">
        <v>100</v>
      </c>
      <c r="C3632" s="6">
        <v>25159</v>
      </c>
      <c r="D3632" t="s">
        <v>22</v>
      </c>
      <c r="E3632">
        <v>25159</v>
      </c>
      <c r="F3632" s="5" t="s">
        <v>58</v>
      </c>
      <c r="G3632" s="5" t="s">
        <v>24</v>
      </c>
      <c r="H3632" s="5" t="s">
        <v>116</v>
      </c>
      <c r="I3632" t="s">
        <v>26</v>
      </c>
      <c r="J3632" t="s">
        <v>116</v>
      </c>
      <c r="K3632">
        <v>50</v>
      </c>
      <c r="L3632" s="5" t="s">
        <v>7307</v>
      </c>
      <c r="M3632" s="5" t="s">
        <v>70</v>
      </c>
      <c r="N3632">
        <v>0</v>
      </c>
      <c r="O3632" t="s">
        <v>172</v>
      </c>
      <c r="P3632" s="1">
        <v>45384</v>
      </c>
      <c r="Q3632" s="1">
        <v>45454</v>
      </c>
      <c r="R3632">
        <v>615</v>
      </c>
      <c r="S3632" s="4">
        <v>5.5</v>
      </c>
      <c r="T3632" t="s">
        <v>118</v>
      </c>
    </row>
    <row r="3633" spans="1:20" x14ac:dyDescent="0.35">
      <c r="A3633" t="s">
        <v>7308</v>
      </c>
      <c r="B3633" s="5" t="s">
        <v>28802</v>
      </c>
      <c r="C3633" s="6">
        <v>67708</v>
      </c>
      <c r="D3633" t="s">
        <v>22</v>
      </c>
      <c r="E3633">
        <v>67708</v>
      </c>
      <c r="F3633" s="5" t="s">
        <v>50</v>
      </c>
      <c r="G3633" s="5" t="s">
        <v>42</v>
      </c>
      <c r="H3633" s="5" t="s">
        <v>129</v>
      </c>
      <c r="I3633" t="s">
        <v>44</v>
      </c>
      <c r="J3633" t="s">
        <v>129</v>
      </c>
      <c r="K3633">
        <v>50</v>
      </c>
      <c r="L3633" s="5" t="s">
        <v>7309</v>
      </c>
      <c r="M3633" s="5" t="s">
        <v>37</v>
      </c>
      <c r="N3633">
        <v>4</v>
      </c>
      <c r="O3633" t="s">
        <v>29</v>
      </c>
      <c r="P3633" s="1">
        <v>45401</v>
      </c>
      <c r="Q3633" s="1">
        <v>45429</v>
      </c>
      <c r="R3633">
        <v>1446</v>
      </c>
      <c r="S3633" s="4">
        <v>8.5</v>
      </c>
      <c r="T3633" t="s">
        <v>210</v>
      </c>
    </row>
    <row r="3634" spans="1:20" x14ac:dyDescent="0.35">
      <c r="A3634" t="s">
        <v>7310</v>
      </c>
      <c r="B3634" s="5" t="s">
        <v>91</v>
      </c>
      <c r="C3634" s="6">
        <v>214023</v>
      </c>
      <c r="D3634" t="s">
        <v>22</v>
      </c>
      <c r="E3634">
        <v>214023</v>
      </c>
      <c r="F3634" s="5" t="s">
        <v>23</v>
      </c>
      <c r="G3634" s="5" t="s">
        <v>51</v>
      </c>
      <c r="H3634" s="5" t="s">
        <v>97</v>
      </c>
      <c r="I3634" t="s">
        <v>35</v>
      </c>
      <c r="J3634" t="s">
        <v>165</v>
      </c>
      <c r="K3634">
        <v>0</v>
      </c>
      <c r="L3634" s="5" t="s">
        <v>7311</v>
      </c>
      <c r="M3634" s="5" t="s">
        <v>37</v>
      </c>
      <c r="N3634">
        <v>13</v>
      </c>
      <c r="O3634" t="s">
        <v>135</v>
      </c>
      <c r="P3634" s="1">
        <v>45744</v>
      </c>
      <c r="Q3634" s="1">
        <v>45767</v>
      </c>
      <c r="R3634">
        <v>1796</v>
      </c>
      <c r="S3634" s="4">
        <v>5.7</v>
      </c>
      <c r="T3634" t="s">
        <v>79</v>
      </c>
    </row>
    <row r="3635" spans="1:20" x14ac:dyDescent="0.35">
      <c r="A3635" t="s">
        <v>7312</v>
      </c>
      <c r="B3635" s="5" t="s">
        <v>28799</v>
      </c>
      <c r="C3635" s="6">
        <v>110880</v>
      </c>
      <c r="D3635" t="s">
        <v>65</v>
      </c>
      <c r="E3635">
        <v>144144</v>
      </c>
      <c r="F3635" s="5" t="s">
        <v>66</v>
      </c>
      <c r="G3635" s="5" t="s">
        <v>42</v>
      </c>
      <c r="H3635" s="5" t="s">
        <v>67</v>
      </c>
      <c r="I3635" t="s">
        <v>26</v>
      </c>
      <c r="J3635" t="s">
        <v>67</v>
      </c>
      <c r="K3635">
        <v>0</v>
      </c>
      <c r="L3635" s="5" t="s">
        <v>7313</v>
      </c>
      <c r="M3635" s="5" t="s">
        <v>70</v>
      </c>
      <c r="N3635">
        <v>7</v>
      </c>
      <c r="O3635" t="s">
        <v>167</v>
      </c>
      <c r="P3635" s="1">
        <v>45337</v>
      </c>
      <c r="Q3635" s="1">
        <v>45366</v>
      </c>
      <c r="R3635">
        <v>843</v>
      </c>
      <c r="S3635" s="4">
        <v>8.1</v>
      </c>
      <c r="T3635" t="s">
        <v>55</v>
      </c>
    </row>
    <row r="3636" spans="1:20" x14ac:dyDescent="0.35">
      <c r="A3636" t="s">
        <v>7314</v>
      </c>
      <c r="B3636" s="5" t="s">
        <v>40</v>
      </c>
      <c r="C3636" s="6">
        <v>49214</v>
      </c>
      <c r="D3636" t="s">
        <v>22</v>
      </c>
      <c r="E3636">
        <v>49214</v>
      </c>
      <c r="F3636" s="5" t="s">
        <v>58</v>
      </c>
      <c r="G3636" s="5" t="s">
        <v>42</v>
      </c>
      <c r="H3636" s="5" t="s">
        <v>165</v>
      </c>
      <c r="I3636" t="s">
        <v>26</v>
      </c>
      <c r="J3636" t="s">
        <v>25</v>
      </c>
      <c r="K3636">
        <v>50</v>
      </c>
      <c r="L3636" s="5" t="s">
        <v>7315</v>
      </c>
      <c r="M3636" s="5" t="s">
        <v>54</v>
      </c>
      <c r="N3636">
        <v>1</v>
      </c>
      <c r="O3636" t="s">
        <v>112</v>
      </c>
      <c r="P3636" s="1">
        <v>45662</v>
      </c>
      <c r="Q3636" s="1">
        <v>45678</v>
      </c>
      <c r="R3636">
        <v>1103</v>
      </c>
      <c r="S3636" s="4">
        <v>6.9</v>
      </c>
      <c r="T3636" t="s">
        <v>47</v>
      </c>
    </row>
    <row r="3637" spans="1:20" x14ac:dyDescent="0.35">
      <c r="A3637" t="s">
        <v>7316</v>
      </c>
      <c r="B3637" s="5" t="s">
        <v>57</v>
      </c>
      <c r="C3637" s="6">
        <v>65197</v>
      </c>
      <c r="D3637" t="s">
        <v>22</v>
      </c>
      <c r="E3637">
        <v>65197</v>
      </c>
      <c r="F3637" s="5" t="s">
        <v>50</v>
      </c>
      <c r="G3637" s="5" t="s">
        <v>24</v>
      </c>
      <c r="H3637" s="5" t="s">
        <v>165</v>
      </c>
      <c r="I3637" t="s">
        <v>44</v>
      </c>
      <c r="J3637" t="s">
        <v>165</v>
      </c>
      <c r="K3637">
        <v>50</v>
      </c>
      <c r="L3637" s="5" t="s">
        <v>7317</v>
      </c>
      <c r="M3637" s="5" t="s">
        <v>28</v>
      </c>
      <c r="N3637">
        <v>4</v>
      </c>
      <c r="O3637" t="s">
        <v>71</v>
      </c>
      <c r="P3637" s="1">
        <v>45630</v>
      </c>
      <c r="Q3637" s="1">
        <v>45672</v>
      </c>
      <c r="R3637">
        <v>903</v>
      </c>
      <c r="S3637" s="4">
        <v>6.8</v>
      </c>
      <c r="T3637" t="s">
        <v>47</v>
      </c>
    </row>
    <row r="3638" spans="1:20" x14ac:dyDescent="0.35">
      <c r="A3638" t="s">
        <v>7318</v>
      </c>
      <c r="B3638" s="5" t="s">
        <v>73</v>
      </c>
      <c r="C3638" s="6">
        <v>94494</v>
      </c>
      <c r="D3638" t="s">
        <v>81</v>
      </c>
      <c r="E3638">
        <v>127567</v>
      </c>
      <c r="F3638" s="5" t="s">
        <v>50</v>
      </c>
      <c r="G3638" s="5" t="s">
        <v>24</v>
      </c>
      <c r="H3638" s="5" t="s">
        <v>82</v>
      </c>
      <c r="I3638" t="s">
        <v>44</v>
      </c>
      <c r="J3638" t="s">
        <v>491</v>
      </c>
      <c r="K3638">
        <v>50</v>
      </c>
      <c r="L3638" s="5" t="s">
        <v>7319</v>
      </c>
      <c r="M3638" s="5" t="s">
        <v>54</v>
      </c>
      <c r="N3638">
        <v>2</v>
      </c>
      <c r="O3638" t="s">
        <v>141</v>
      </c>
      <c r="P3638" s="1">
        <v>45575</v>
      </c>
      <c r="Q3638" s="1">
        <v>45642</v>
      </c>
      <c r="R3638">
        <v>1260</v>
      </c>
      <c r="S3638" s="4">
        <v>6.6</v>
      </c>
      <c r="T3638" t="s">
        <v>79</v>
      </c>
    </row>
    <row r="3639" spans="1:20" x14ac:dyDescent="0.35">
      <c r="A3639" t="s">
        <v>7320</v>
      </c>
      <c r="B3639" s="5" t="s">
        <v>145</v>
      </c>
      <c r="C3639" s="6">
        <v>93560</v>
      </c>
      <c r="D3639" t="s">
        <v>120</v>
      </c>
      <c r="E3639">
        <v>84204</v>
      </c>
      <c r="F3639" s="5" t="s">
        <v>58</v>
      </c>
      <c r="G3639" s="5" t="s">
        <v>51</v>
      </c>
      <c r="H3639" s="5" t="s">
        <v>121</v>
      </c>
      <c r="I3639" t="s">
        <v>26</v>
      </c>
      <c r="J3639" t="s">
        <v>157</v>
      </c>
      <c r="K3639">
        <v>50</v>
      </c>
      <c r="L3639" s="5" t="s">
        <v>7321</v>
      </c>
      <c r="M3639" s="5" t="s">
        <v>28</v>
      </c>
      <c r="N3639">
        <v>1</v>
      </c>
      <c r="O3639" t="s">
        <v>107</v>
      </c>
      <c r="P3639" s="1">
        <v>45524</v>
      </c>
      <c r="Q3639" s="1">
        <v>45575</v>
      </c>
      <c r="R3639">
        <v>1422</v>
      </c>
      <c r="S3639" s="4">
        <v>7.3</v>
      </c>
      <c r="T3639" t="s">
        <v>118</v>
      </c>
    </row>
    <row r="3640" spans="1:20" x14ac:dyDescent="0.35">
      <c r="A3640" t="s">
        <v>7322</v>
      </c>
      <c r="B3640" s="5" t="s">
        <v>100</v>
      </c>
      <c r="C3640" s="6">
        <v>65918</v>
      </c>
      <c r="D3640" t="s">
        <v>22</v>
      </c>
      <c r="E3640">
        <v>65918</v>
      </c>
      <c r="F3640" s="5" t="s">
        <v>58</v>
      </c>
      <c r="G3640" s="5" t="s">
        <v>42</v>
      </c>
      <c r="H3640" s="5" t="s">
        <v>129</v>
      </c>
      <c r="I3640" t="s">
        <v>44</v>
      </c>
      <c r="J3640" t="s">
        <v>129</v>
      </c>
      <c r="K3640">
        <v>50</v>
      </c>
      <c r="L3640" s="5" t="s">
        <v>7323</v>
      </c>
      <c r="M3640" s="5" t="s">
        <v>70</v>
      </c>
      <c r="N3640">
        <v>1</v>
      </c>
      <c r="O3640" t="s">
        <v>167</v>
      </c>
      <c r="P3640" s="1">
        <v>45605</v>
      </c>
      <c r="Q3640" s="1">
        <v>45675</v>
      </c>
      <c r="R3640">
        <v>1621</v>
      </c>
      <c r="S3640" s="4">
        <v>6</v>
      </c>
      <c r="T3640" t="s">
        <v>89</v>
      </c>
    </row>
    <row r="3641" spans="1:20" x14ac:dyDescent="0.35">
      <c r="A3641" t="s">
        <v>7324</v>
      </c>
      <c r="B3641" s="5" t="s">
        <v>28799</v>
      </c>
      <c r="C3641" s="6">
        <v>136380</v>
      </c>
      <c r="D3641" t="s">
        <v>41</v>
      </c>
      <c r="E3641">
        <v>115923</v>
      </c>
      <c r="F3641" s="5" t="s">
        <v>66</v>
      </c>
      <c r="G3641" s="5" t="s">
        <v>51</v>
      </c>
      <c r="H3641" s="5" t="s">
        <v>151</v>
      </c>
      <c r="I3641" t="s">
        <v>35</v>
      </c>
      <c r="J3641" t="s">
        <v>151</v>
      </c>
      <c r="K3641">
        <v>100</v>
      </c>
      <c r="L3641" s="5" t="s">
        <v>7325</v>
      </c>
      <c r="M3641" s="5" t="s">
        <v>54</v>
      </c>
      <c r="N3641">
        <v>6</v>
      </c>
      <c r="O3641" t="s">
        <v>85</v>
      </c>
      <c r="P3641" s="1">
        <v>45685</v>
      </c>
      <c r="Q3641" s="1">
        <v>45751</v>
      </c>
      <c r="R3641">
        <v>1271</v>
      </c>
      <c r="S3641" s="4">
        <v>7.8</v>
      </c>
      <c r="T3641" t="s">
        <v>89</v>
      </c>
    </row>
    <row r="3642" spans="1:20" x14ac:dyDescent="0.35">
      <c r="A3642" t="s">
        <v>7326</v>
      </c>
      <c r="B3642" s="5" t="s">
        <v>49</v>
      </c>
      <c r="C3642" s="6">
        <v>58677</v>
      </c>
      <c r="D3642" t="s">
        <v>22</v>
      </c>
      <c r="E3642">
        <v>58677</v>
      </c>
      <c r="F3642" s="5" t="s">
        <v>58</v>
      </c>
      <c r="G3642" s="5" t="s">
        <v>51</v>
      </c>
      <c r="H3642" s="5" t="s">
        <v>52</v>
      </c>
      <c r="I3642" t="s">
        <v>26</v>
      </c>
      <c r="J3642" t="s">
        <v>52</v>
      </c>
      <c r="K3642">
        <v>100</v>
      </c>
      <c r="L3642" s="5" t="s">
        <v>7327</v>
      </c>
      <c r="M3642" s="5" t="s">
        <v>70</v>
      </c>
      <c r="N3642">
        <v>1</v>
      </c>
      <c r="O3642" t="s">
        <v>78</v>
      </c>
      <c r="P3642" s="1">
        <v>45447</v>
      </c>
      <c r="Q3642" s="1">
        <v>45506</v>
      </c>
      <c r="R3642">
        <v>1115</v>
      </c>
      <c r="S3642" s="4">
        <v>9.4</v>
      </c>
      <c r="T3642" t="s">
        <v>277</v>
      </c>
    </row>
    <row r="3643" spans="1:20" x14ac:dyDescent="0.35">
      <c r="A3643" t="s">
        <v>7328</v>
      </c>
      <c r="B3643" s="5" t="s">
        <v>162</v>
      </c>
      <c r="C3643" s="6">
        <v>78838</v>
      </c>
      <c r="D3643" t="s">
        <v>22</v>
      </c>
      <c r="E3643">
        <v>78838</v>
      </c>
      <c r="F3643" s="5" t="s">
        <v>50</v>
      </c>
      <c r="G3643" s="5" t="s">
        <v>59</v>
      </c>
      <c r="H3643" s="5" t="s">
        <v>191</v>
      </c>
      <c r="I3643" t="s">
        <v>26</v>
      </c>
      <c r="J3643" t="s">
        <v>191</v>
      </c>
      <c r="K3643">
        <v>0</v>
      </c>
      <c r="L3643" s="5" t="s">
        <v>7329</v>
      </c>
      <c r="M3643" s="5" t="s">
        <v>37</v>
      </c>
      <c r="N3643">
        <v>2</v>
      </c>
      <c r="O3643" t="s">
        <v>135</v>
      </c>
      <c r="P3643" s="1">
        <v>45499</v>
      </c>
      <c r="Q3643" s="1">
        <v>45548</v>
      </c>
      <c r="R3643">
        <v>792</v>
      </c>
      <c r="S3643" s="4">
        <v>8.9</v>
      </c>
      <c r="T3643" t="s">
        <v>108</v>
      </c>
    </row>
    <row r="3644" spans="1:20" x14ac:dyDescent="0.35">
      <c r="A3644" t="s">
        <v>7330</v>
      </c>
      <c r="B3644" s="5" t="s">
        <v>28802</v>
      </c>
      <c r="C3644" s="6">
        <v>269456</v>
      </c>
      <c r="D3644" t="s">
        <v>22</v>
      </c>
      <c r="E3644">
        <v>269456</v>
      </c>
      <c r="F3644" s="5" t="s">
        <v>23</v>
      </c>
      <c r="G3644" s="5" t="s">
        <v>42</v>
      </c>
      <c r="H3644" s="5" t="s">
        <v>68</v>
      </c>
      <c r="I3644" t="s">
        <v>26</v>
      </c>
      <c r="J3644" t="s">
        <v>68</v>
      </c>
      <c r="K3644">
        <v>50</v>
      </c>
      <c r="L3644" s="5" t="s">
        <v>7331</v>
      </c>
      <c r="M3644" s="5" t="s">
        <v>37</v>
      </c>
      <c r="N3644">
        <v>15</v>
      </c>
      <c r="O3644" t="s">
        <v>107</v>
      </c>
      <c r="P3644" s="1">
        <v>45332</v>
      </c>
      <c r="Q3644" s="1">
        <v>45385</v>
      </c>
      <c r="R3644">
        <v>1052</v>
      </c>
      <c r="S3644" s="4">
        <v>9.8000000000000007</v>
      </c>
      <c r="T3644" t="s">
        <v>38</v>
      </c>
    </row>
    <row r="3645" spans="1:20" x14ac:dyDescent="0.35">
      <c r="A3645" t="s">
        <v>7332</v>
      </c>
      <c r="B3645" s="5" t="s">
        <v>28802</v>
      </c>
      <c r="C3645" s="6">
        <v>134951</v>
      </c>
      <c r="D3645" t="s">
        <v>22</v>
      </c>
      <c r="E3645">
        <v>134951</v>
      </c>
      <c r="F3645" s="5" t="s">
        <v>66</v>
      </c>
      <c r="G3645" s="5" t="s">
        <v>51</v>
      </c>
      <c r="H3645" s="5" t="s">
        <v>25</v>
      </c>
      <c r="I3645" t="s">
        <v>35</v>
      </c>
      <c r="J3645" t="s">
        <v>25</v>
      </c>
      <c r="K3645">
        <v>100</v>
      </c>
      <c r="L3645" s="5" t="s">
        <v>7333</v>
      </c>
      <c r="M3645" s="5" t="s">
        <v>37</v>
      </c>
      <c r="N3645">
        <v>9</v>
      </c>
      <c r="O3645" t="s">
        <v>46</v>
      </c>
      <c r="P3645" s="1">
        <v>45319</v>
      </c>
      <c r="Q3645" s="1">
        <v>45335</v>
      </c>
      <c r="R3645">
        <v>1296</v>
      </c>
      <c r="S3645" s="4">
        <v>8.8000000000000007</v>
      </c>
      <c r="T3645" t="s">
        <v>210</v>
      </c>
    </row>
    <row r="3646" spans="1:20" x14ac:dyDescent="0.35">
      <c r="A3646" t="s">
        <v>7334</v>
      </c>
      <c r="B3646" s="5" t="s">
        <v>162</v>
      </c>
      <c r="C3646" s="6">
        <v>71037</v>
      </c>
      <c r="D3646" t="s">
        <v>22</v>
      </c>
      <c r="E3646">
        <v>71037</v>
      </c>
      <c r="F3646" s="5" t="s">
        <v>58</v>
      </c>
      <c r="G3646" s="5" t="s">
        <v>24</v>
      </c>
      <c r="H3646" s="5" t="s">
        <v>129</v>
      </c>
      <c r="I3646" t="s">
        <v>44</v>
      </c>
      <c r="J3646" t="s">
        <v>129</v>
      </c>
      <c r="K3646">
        <v>0</v>
      </c>
      <c r="L3646" s="5" t="s">
        <v>7335</v>
      </c>
      <c r="M3646" s="5" t="s">
        <v>54</v>
      </c>
      <c r="N3646">
        <v>0</v>
      </c>
      <c r="O3646" t="s">
        <v>112</v>
      </c>
      <c r="P3646" s="1">
        <v>45684</v>
      </c>
      <c r="Q3646" s="1">
        <v>45742</v>
      </c>
      <c r="R3646">
        <v>2034</v>
      </c>
      <c r="S3646" s="4">
        <v>8.9</v>
      </c>
      <c r="T3646" t="s">
        <v>55</v>
      </c>
    </row>
    <row r="3647" spans="1:20" x14ac:dyDescent="0.35">
      <c r="A3647" t="s">
        <v>7336</v>
      </c>
      <c r="B3647" s="5" t="s">
        <v>100</v>
      </c>
      <c r="C3647" s="6">
        <v>81347</v>
      </c>
      <c r="D3647" t="s">
        <v>120</v>
      </c>
      <c r="E3647">
        <v>73212</v>
      </c>
      <c r="F3647" s="5" t="s">
        <v>58</v>
      </c>
      <c r="G3647" s="5" t="s">
        <v>59</v>
      </c>
      <c r="H3647" s="5" t="s">
        <v>121</v>
      </c>
      <c r="I3647" t="s">
        <v>26</v>
      </c>
      <c r="J3647" t="s">
        <v>52</v>
      </c>
      <c r="K3647">
        <v>0</v>
      </c>
      <c r="L3647" s="5" t="s">
        <v>7337</v>
      </c>
      <c r="M3647" s="5" t="s">
        <v>54</v>
      </c>
      <c r="N3647">
        <v>1</v>
      </c>
      <c r="O3647" t="s">
        <v>112</v>
      </c>
      <c r="P3647" s="1">
        <v>45637</v>
      </c>
      <c r="Q3647" s="1">
        <v>45672</v>
      </c>
      <c r="R3647">
        <v>2320</v>
      </c>
      <c r="S3647" s="4">
        <v>9</v>
      </c>
      <c r="T3647" t="s">
        <v>79</v>
      </c>
    </row>
    <row r="3648" spans="1:20" x14ac:dyDescent="0.35">
      <c r="A3648" t="s">
        <v>7338</v>
      </c>
      <c r="B3648" s="5" t="s">
        <v>100</v>
      </c>
      <c r="C3648" s="6">
        <v>42928</v>
      </c>
      <c r="D3648" t="s">
        <v>22</v>
      </c>
      <c r="E3648">
        <v>42928</v>
      </c>
      <c r="F3648" s="5" t="s">
        <v>50</v>
      </c>
      <c r="G3648" s="5" t="s">
        <v>24</v>
      </c>
      <c r="H3648" s="5" t="s">
        <v>157</v>
      </c>
      <c r="I3648" t="s">
        <v>44</v>
      </c>
      <c r="J3648" t="s">
        <v>157</v>
      </c>
      <c r="K3648">
        <v>0</v>
      </c>
      <c r="L3648" s="5" t="s">
        <v>7339</v>
      </c>
      <c r="M3648" s="5" t="s">
        <v>37</v>
      </c>
      <c r="N3648">
        <v>3</v>
      </c>
      <c r="O3648" t="s">
        <v>88</v>
      </c>
      <c r="P3648" s="1">
        <v>45353</v>
      </c>
      <c r="Q3648" s="1">
        <v>45420</v>
      </c>
      <c r="R3648">
        <v>1427</v>
      </c>
      <c r="S3648" s="4">
        <v>9.3000000000000007</v>
      </c>
      <c r="T3648" t="s">
        <v>95</v>
      </c>
    </row>
    <row r="3649" spans="1:20" x14ac:dyDescent="0.35">
      <c r="A3649" t="s">
        <v>7340</v>
      </c>
      <c r="B3649" s="5" t="s">
        <v>28802</v>
      </c>
      <c r="C3649" s="6">
        <v>133466</v>
      </c>
      <c r="D3649" t="s">
        <v>74</v>
      </c>
      <c r="E3649">
        <v>166833</v>
      </c>
      <c r="F3649" s="5" t="s">
        <v>66</v>
      </c>
      <c r="G3649" s="5" t="s">
        <v>24</v>
      </c>
      <c r="H3649" s="5" t="s">
        <v>75</v>
      </c>
      <c r="I3649" t="s">
        <v>35</v>
      </c>
      <c r="J3649" t="s">
        <v>75</v>
      </c>
      <c r="K3649">
        <v>0</v>
      </c>
      <c r="L3649" s="5" t="s">
        <v>7341</v>
      </c>
      <c r="M3649" s="5" t="s">
        <v>28</v>
      </c>
      <c r="N3649">
        <v>7</v>
      </c>
      <c r="O3649" t="s">
        <v>71</v>
      </c>
      <c r="P3649" s="1">
        <v>45498</v>
      </c>
      <c r="Q3649" s="1">
        <v>45551</v>
      </c>
      <c r="R3649">
        <v>1603</v>
      </c>
      <c r="S3649" s="4">
        <v>5.4</v>
      </c>
      <c r="T3649" t="s">
        <v>38</v>
      </c>
    </row>
    <row r="3650" spans="1:20" x14ac:dyDescent="0.35">
      <c r="A3650" t="s">
        <v>7342</v>
      </c>
      <c r="B3650" s="5" t="s">
        <v>57</v>
      </c>
      <c r="C3650" s="6">
        <v>199990</v>
      </c>
      <c r="D3650" t="s">
        <v>22</v>
      </c>
      <c r="E3650">
        <v>199990</v>
      </c>
      <c r="F3650" s="5" t="s">
        <v>23</v>
      </c>
      <c r="G3650" s="5" t="s">
        <v>59</v>
      </c>
      <c r="H3650" s="5" t="s">
        <v>68</v>
      </c>
      <c r="I3650" t="s">
        <v>26</v>
      </c>
      <c r="J3650" t="s">
        <v>68</v>
      </c>
      <c r="K3650">
        <v>100</v>
      </c>
      <c r="L3650" s="5" t="s">
        <v>7343</v>
      </c>
      <c r="M3650" s="5" t="s">
        <v>28</v>
      </c>
      <c r="N3650">
        <v>10</v>
      </c>
      <c r="O3650" t="s">
        <v>131</v>
      </c>
      <c r="P3650" s="1">
        <v>45609</v>
      </c>
      <c r="Q3650" s="1">
        <v>45633</v>
      </c>
      <c r="R3650">
        <v>1983</v>
      </c>
      <c r="S3650" s="4">
        <v>5.9</v>
      </c>
      <c r="T3650" t="s">
        <v>38</v>
      </c>
    </row>
    <row r="3651" spans="1:20" x14ac:dyDescent="0.35">
      <c r="A3651" t="s">
        <v>7344</v>
      </c>
      <c r="B3651" s="5" t="s">
        <v>28800</v>
      </c>
      <c r="C3651" s="6">
        <v>146195</v>
      </c>
      <c r="D3651" t="s">
        <v>22</v>
      </c>
      <c r="E3651">
        <v>146195</v>
      </c>
      <c r="F3651" s="5" t="s">
        <v>23</v>
      </c>
      <c r="G3651" s="5" t="s">
        <v>59</v>
      </c>
      <c r="H3651" s="5" t="s">
        <v>52</v>
      </c>
      <c r="I3651" t="s">
        <v>44</v>
      </c>
      <c r="J3651" t="s">
        <v>52</v>
      </c>
      <c r="K3651">
        <v>50</v>
      </c>
      <c r="L3651" s="5" t="s">
        <v>7345</v>
      </c>
      <c r="M3651" s="5" t="s">
        <v>70</v>
      </c>
      <c r="N3651">
        <v>17</v>
      </c>
      <c r="O3651" t="s">
        <v>112</v>
      </c>
      <c r="P3651" s="1">
        <v>45569</v>
      </c>
      <c r="Q3651" s="1">
        <v>45633</v>
      </c>
      <c r="R3651">
        <v>502</v>
      </c>
      <c r="S3651" s="4">
        <v>6.8</v>
      </c>
      <c r="T3651" t="s">
        <v>277</v>
      </c>
    </row>
    <row r="3652" spans="1:20" x14ac:dyDescent="0.35">
      <c r="A3652" t="s">
        <v>7346</v>
      </c>
      <c r="B3652" s="5" t="s">
        <v>217</v>
      </c>
      <c r="C3652" s="6">
        <v>98140</v>
      </c>
      <c r="D3652" t="s">
        <v>41</v>
      </c>
      <c r="E3652">
        <v>83419</v>
      </c>
      <c r="F3652" s="5" t="s">
        <v>58</v>
      </c>
      <c r="G3652" s="5" t="s">
        <v>51</v>
      </c>
      <c r="H3652" s="5" t="s">
        <v>126</v>
      </c>
      <c r="I3652" t="s">
        <v>35</v>
      </c>
      <c r="J3652" t="s">
        <v>126</v>
      </c>
      <c r="K3652">
        <v>100</v>
      </c>
      <c r="L3652" s="5" t="s">
        <v>7347</v>
      </c>
      <c r="M3652" s="5" t="s">
        <v>70</v>
      </c>
      <c r="N3652">
        <v>1</v>
      </c>
      <c r="O3652" t="s">
        <v>62</v>
      </c>
      <c r="P3652" s="1">
        <v>45292</v>
      </c>
      <c r="Q3652" s="1">
        <v>45328</v>
      </c>
      <c r="R3652">
        <v>1249</v>
      </c>
      <c r="S3652" s="4">
        <v>6</v>
      </c>
      <c r="T3652" t="s">
        <v>79</v>
      </c>
    </row>
    <row r="3653" spans="1:20" x14ac:dyDescent="0.35">
      <c r="A3653" t="s">
        <v>7348</v>
      </c>
      <c r="B3653" s="5" t="s">
        <v>174</v>
      </c>
      <c r="C3653" s="6">
        <v>37739</v>
      </c>
      <c r="D3653" t="s">
        <v>22</v>
      </c>
      <c r="E3653">
        <v>37739</v>
      </c>
      <c r="F3653" s="5" t="s">
        <v>58</v>
      </c>
      <c r="G3653" s="5" t="s">
        <v>24</v>
      </c>
      <c r="H3653" s="5" t="s">
        <v>157</v>
      </c>
      <c r="I3653" t="s">
        <v>35</v>
      </c>
      <c r="J3653" t="s">
        <v>157</v>
      </c>
      <c r="K3653">
        <v>100</v>
      </c>
      <c r="L3653" s="5" t="s">
        <v>7349</v>
      </c>
      <c r="M3653" s="5" t="s">
        <v>28</v>
      </c>
      <c r="N3653">
        <v>0</v>
      </c>
      <c r="O3653" t="s">
        <v>167</v>
      </c>
      <c r="P3653" s="1">
        <v>45346</v>
      </c>
      <c r="Q3653" s="1">
        <v>45363</v>
      </c>
      <c r="R3653">
        <v>1183</v>
      </c>
      <c r="S3653" s="4">
        <v>9.1</v>
      </c>
      <c r="T3653" t="s">
        <v>136</v>
      </c>
    </row>
    <row r="3654" spans="1:20" x14ac:dyDescent="0.35">
      <c r="A3654" t="s">
        <v>7350</v>
      </c>
      <c r="B3654" s="5" t="s">
        <v>100</v>
      </c>
      <c r="C3654" s="6">
        <v>76141</v>
      </c>
      <c r="D3654" t="s">
        <v>22</v>
      </c>
      <c r="E3654">
        <v>76141</v>
      </c>
      <c r="F3654" s="5" t="s">
        <v>50</v>
      </c>
      <c r="G3654" s="5" t="s">
        <v>42</v>
      </c>
      <c r="H3654" s="5" t="s">
        <v>129</v>
      </c>
      <c r="I3654" t="s">
        <v>44</v>
      </c>
      <c r="J3654" t="s">
        <v>129</v>
      </c>
      <c r="K3654">
        <v>50</v>
      </c>
      <c r="L3654" s="5" t="s">
        <v>7351</v>
      </c>
      <c r="M3654" s="5" t="s">
        <v>28</v>
      </c>
      <c r="N3654">
        <v>4</v>
      </c>
      <c r="O3654" t="s">
        <v>172</v>
      </c>
      <c r="P3654" s="1">
        <v>45335</v>
      </c>
      <c r="Q3654" s="1">
        <v>45361</v>
      </c>
      <c r="R3654">
        <v>1482</v>
      </c>
      <c r="S3654" s="4">
        <v>9.1999999999999993</v>
      </c>
      <c r="T3654" t="s">
        <v>243</v>
      </c>
    </row>
    <row r="3655" spans="1:20" x14ac:dyDescent="0.35">
      <c r="A3655" t="s">
        <v>7352</v>
      </c>
      <c r="B3655" s="5" t="s">
        <v>57</v>
      </c>
      <c r="C3655" s="6">
        <v>168289</v>
      </c>
      <c r="D3655" t="s">
        <v>22</v>
      </c>
      <c r="E3655">
        <v>168289</v>
      </c>
      <c r="F3655" s="5" t="s">
        <v>23</v>
      </c>
      <c r="G3655" s="5" t="s">
        <v>24</v>
      </c>
      <c r="H3655" s="5" t="s">
        <v>101</v>
      </c>
      <c r="I3655" t="s">
        <v>44</v>
      </c>
      <c r="J3655" t="s">
        <v>101</v>
      </c>
      <c r="K3655">
        <v>50</v>
      </c>
      <c r="L3655" s="5" t="s">
        <v>7353</v>
      </c>
      <c r="M3655" s="5" t="s">
        <v>37</v>
      </c>
      <c r="N3655">
        <v>15</v>
      </c>
      <c r="O3655" t="s">
        <v>29</v>
      </c>
      <c r="P3655" s="1">
        <v>45362</v>
      </c>
      <c r="Q3655" s="1">
        <v>45431</v>
      </c>
      <c r="R3655">
        <v>924</v>
      </c>
      <c r="S3655" s="4">
        <v>6</v>
      </c>
      <c r="T3655" t="s">
        <v>210</v>
      </c>
    </row>
    <row r="3656" spans="1:20" x14ac:dyDescent="0.35">
      <c r="A3656" t="s">
        <v>7354</v>
      </c>
      <c r="B3656" s="5" t="s">
        <v>145</v>
      </c>
      <c r="C3656" s="6">
        <v>35309</v>
      </c>
      <c r="D3656" t="s">
        <v>22</v>
      </c>
      <c r="E3656">
        <v>35309</v>
      </c>
      <c r="F3656" s="5" t="s">
        <v>50</v>
      </c>
      <c r="G3656" s="5" t="s">
        <v>42</v>
      </c>
      <c r="H3656" s="5" t="s">
        <v>116</v>
      </c>
      <c r="I3656" t="s">
        <v>26</v>
      </c>
      <c r="J3656" t="s">
        <v>110</v>
      </c>
      <c r="K3656">
        <v>0</v>
      </c>
      <c r="L3656" s="5" t="s">
        <v>7355</v>
      </c>
      <c r="M3656" s="5" t="s">
        <v>54</v>
      </c>
      <c r="N3656">
        <v>4</v>
      </c>
      <c r="O3656" t="s">
        <v>88</v>
      </c>
      <c r="P3656" s="1">
        <v>45689</v>
      </c>
      <c r="Q3656" s="1">
        <v>45740</v>
      </c>
      <c r="R3656">
        <v>1527</v>
      </c>
      <c r="S3656" s="4">
        <v>5.0999999999999996</v>
      </c>
      <c r="T3656" t="s">
        <v>79</v>
      </c>
    </row>
    <row r="3657" spans="1:20" x14ac:dyDescent="0.35">
      <c r="A3657" t="s">
        <v>7356</v>
      </c>
      <c r="B3657" s="5" t="s">
        <v>32</v>
      </c>
      <c r="C3657" s="6">
        <v>252143</v>
      </c>
      <c r="D3657" t="s">
        <v>41</v>
      </c>
      <c r="E3657">
        <v>214322</v>
      </c>
      <c r="F3657" s="5" t="s">
        <v>23</v>
      </c>
      <c r="G3657" s="5" t="s">
        <v>42</v>
      </c>
      <c r="H3657" s="5" t="s">
        <v>126</v>
      </c>
      <c r="I3657" t="s">
        <v>26</v>
      </c>
      <c r="J3657" t="s">
        <v>126</v>
      </c>
      <c r="K3657">
        <v>100</v>
      </c>
      <c r="L3657" s="5" t="s">
        <v>7357</v>
      </c>
      <c r="M3657" s="5" t="s">
        <v>37</v>
      </c>
      <c r="N3657">
        <v>13</v>
      </c>
      <c r="O3657" t="s">
        <v>46</v>
      </c>
      <c r="P3657" s="1">
        <v>45724</v>
      </c>
      <c r="Q3657" s="1">
        <v>45739</v>
      </c>
      <c r="R3657">
        <v>1165</v>
      </c>
      <c r="S3657" s="4">
        <v>5.5</v>
      </c>
      <c r="T3657" t="s">
        <v>277</v>
      </c>
    </row>
    <row r="3658" spans="1:20" x14ac:dyDescent="0.35">
      <c r="A3658" t="s">
        <v>7358</v>
      </c>
      <c r="B3658" s="5" t="s">
        <v>57</v>
      </c>
      <c r="C3658" s="6">
        <v>61954</v>
      </c>
      <c r="D3658" t="s">
        <v>22</v>
      </c>
      <c r="E3658">
        <v>61954</v>
      </c>
      <c r="F3658" s="5" t="s">
        <v>58</v>
      </c>
      <c r="G3658" s="5" t="s">
        <v>24</v>
      </c>
      <c r="H3658" s="5" t="s">
        <v>25</v>
      </c>
      <c r="I3658" t="s">
        <v>26</v>
      </c>
      <c r="J3658" t="s">
        <v>25</v>
      </c>
      <c r="K3658">
        <v>100</v>
      </c>
      <c r="L3658" s="5" t="s">
        <v>7359</v>
      </c>
      <c r="M3658" s="5" t="s">
        <v>70</v>
      </c>
      <c r="N3658">
        <v>1</v>
      </c>
      <c r="O3658" t="s">
        <v>131</v>
      </c>
      <c r="P3658" s="1">
        <v>45551</v>
      </c>
      <c r="Q3658" s="1">
        <v>45624</v>
      </c>
      <c r="R3658">
        <v>1789</v>
      </c>
      <c r="S3658" s="4">
        <v>9.3000000000000007</v>
      </c>
      <c r="T3658" t="s">
        <v>47</v>
      </c>
    </row>
    <row r="3659" spans="1:20" x14ac:dyDescent="0.35">
      <c r="A3659" t="s">
        <v>7360</v>
      </c>
      <c r="B3659" s="5" t="s">
        <v>100</v>
      </c>
      <c r="C3659" s="6">
        <v>128736</v>
      </c>
      <c r="D3659" t="s">
        <v>22</v>
      </c>
      <c r="E3659">
        <v>128736</v>
      </c>
      <c r="F3659" s="5" t="s">
        <v>66</v>
      </c>
      <c r="G3659" s="5" t="s">
        <v>59</v>
      </c>
      <c r="H3659" s="5" t="s">
        <v>25</v>
      </c>
      <c r="I3659" t="s">
        <v>44</v>
      </c>
      <c r="J3659" t="s">
        <v>522</v>
      </c>
      <c r="K3659">
        <v>0</v>
      </c>
      <c r="L3659" s="5" t="s">
        <v>7361</v>
      </c>
      <c r="M3659" s="5" t="s">
        <v>54</v>
      </c>
      <c r="N3659">
        <v>5</v>
      </c>
      <c r="O3659" t="s">
        <v>62</v>
      </c>
      <c r="P3659" s="1">
        <v>45555</v>
      </c>
      <c r="Q3659" s="1">
        <v>45624</v>
      </c>
      <c r="R3659">
        <v>797</v>
      </c>
      <c r="S3659" s="4">
        <v>6.1</v>
      </c>
      <c r="T3659" t="s">
        <v>103</v>
      </c>
    </row>
    <row r="3660" spans="1:20" x14ac:dyDescent="0.35">
      <c r="A3660" t="s">
        <v>7362</v>
      </c>
      <c r="B3660" s="5" t="s">
        <v>28799</v>
      </c>
      <c r="C3660" s="6">
        <v>90524</v>
      </c>
      <c r="D3660" t="s">
        <v>41</v>
      </c>
      <c r="E3660">
        <v>76945</v>
      </c>
      <c r="F3660" s="5" t="s">
        <v>50</v>
      </c>
      <c r="G3660" s="5" t="s">
        <v>42</v>
      </c>
      <c r="H3660" s="5" t="s">
        <v>43</v>
      </c>
      <c r="I3660" t="s">
        <v>35</v>
      </c>
      <c r="J3660" t="s">
        <v>299</v>
      </c>
      <c r="K3660">
        <v>50</v>
      </c>
      <c r="L3660" s="5" t="s">
        <v>7363</v>
      </c>
      <c r="M3660" s="5" t="s">
        <v>37</v>
      </c>
      <c r="N3660">
        <v>3</v>
      </c>
      <c r="O3660" t="s">
        <v>85</v>
      </c>
      <c r="P3660" s="1">
        <v>45506</v>
      </c>
      <c r="Q3660" s="1">
        <v>45545</v>
      </c>
      <c r="R3660">
        <v>2227</v>
      </c>
      <c r="S3660" s="4">
        <v>5.0999999999999996</v>
      </c>
      <c r="T3660" t="s">
        <v>210</v>
      </c>
    </row>
    <row r="3661" spans="1:20" x14ac:dyDescent="0.35">
      <c r="A3661" t="s">
        <v>7364</v>
      </c>
      <c r="B3661" s="5" t="s">
        <v>28800</v>
      </c>
      <c r="C3661" s="6">
        <v>164213</v>
      </c>
      <c r="D3661" t="s">
        <v>92</v>
      </c>
      <c r="E3661">
        <v>123160</v>
      </c>
      <c r="F3661" s="5" t="s">
        <v>23</v>
      </c>
      <c r="G3661" s="5" t="s">
        <v>59</v>
      </c>
      <c r="H3661" s="5" t="s">
        <v>93</v>
      </c>
      <c r="I3661" t="s">
        <v>26</v>
      </c>
      <c r="J3661" t="s">
        <v>93</v>
      </c>
      <c r="K3661">
        <v>0</v>
      </c>
      <c r="L3661" s="5" t="s">
        <v>7365</v>
      </c>
      <c r="M3661" s="5" t="s">
        <v>28</v>
      </c>
      <c r="N3661">
        <v>19</v>
      </c>
      <c r="O3661" t="s">
        <v>167</v>
      </c>
      <c r="P3661" s="1">
        <v>45503</v>
      </c>
      <c r="Q3661" s="1">
        <v>45557</v>
      </c>
      <c r="R3661">
        <v>2447</v>
      </c>
      <c r="S3661" s="4">
        <v>7.1</v>
      </c>
      <c r="T3661" t="s">
        <v>47</v>
      </c>
    </row>
    <row r="3662" spans="1:20" x14ac:dyDescent="0.35">
      <c r="A3662" t="s">
        <v>7366</v>
      </c>
      <c r="B3662" s="5" t="s">
        <v>174</v>
      </c>
      <c r="C3662" s="6">
        <v>106152</v>
      </c>
      <c r="D3662" t="s">
        <v>65</v>
      </c>
      <c r="E3662">
        <v>137998</v>
      </c>
      <c r="F3662" s="5" t="s">
        <v>50</v>
      </c>
      <c r="G3662" s="5" t="s">
        <v>59</v>
      </c>
      <c r="H3662" s="5" t="s">
        <v>67</v>
      </c>
      <c r="I3662" t="s">
        <v>35</v>
      </c>
      <c r="J3662" t="s">
        <v>67</v>
      </c>
      <c r="K3662">
        <v>0</v>
      </c>
      <c r="L3662" s="5" t="s">
        <v>7367</v>
      </c>
      <c r="M3662" s="5" t="s">
        <v>28</v>
      </c>
      <c r="N3662">
        <v>4</v>
      </c>
      <c r="O3662" t="s">
        <v>29</v>
      </c>
      <c r="P3662" s="1">
        <v>45750</v>
      </c>
      <c r="Q3662" s="1">
        <v>45822</v>
      </c>
      <c r="R3662">
        <v>1267</v>
      </c>
      <c r="S3662" s="4">
        <v>7.2</v>
      </c>
      <c r="T3662" t="s">
        <v>95</v>
      </c>
    </row>
    <row r="3663" spans="1:20" x14ac:dyDescent="0.35">
      <c r="A3663" t="s">
        <v>7368</v>
      </c>
      <c r="B3663" s="5" t="s">
        <v>57</v>
      </c>
      <c r="C3663" s="6">
        <v>101811</v>
      </c>
      <c r="D3663" t="s">
        <v>41</v>
      </c>
      <c r="E3663">
        <v>86539</v>
      </c>
      <c r="F3663" s="5" t="s">
        <v>66</v>
      </c>
      <c r="G3663" s="5" t="s">
        <v>42</v>
      </c>
      <c r="H3663" s="5" t="s">
        <v>60</v>
      </c>
      <c r="I3663" t="s">
        <v>26</v>
      </c>
      <c r="J3663" t="s">
        <v>629</v>
      </c>
      <c r="K3663">
        <v>50</v>
      </c>
      <c r="L3663" s="5" t="s">
        <v>7369</v>
      </c>
      <c r="M3663" s="5" t="s">
        <v>28</v>
      </c>
      <c r="N3663">
        <v>9</v>
      </c>
      <c r="O3663" t="s">
        <v>29</v>
      </c>
      <c r="P3663" s="1">
        <v>45382</v>
      </c>
      <c r="Q3663" s="1">
        <v>45435</v>
      </c>
      <c r="R3663">
        <v>1113</v>
      </c>
      <c r="S3663" s="4">
        <v>8.1</v>
      </c>
      <c r="T3663" t="s">
        <v>136</v>
      </c>
    </row>
    <row r="3664" spans="1:20" x14ac:dyDescent="0.35">
      <c r="A3664" t="s">
        <v>7370</v>
      </c>
      <c r="B3664" s="5" t="s">
        <v>91</v>
      </c>
      <c r="C3664" s="6">
        <v>130689</v>
      </c>
      <c r="D3664" t="s">
        <v>33</v>
      </c>
      <c r="E3664">
        <v>14375790</v>
      </c>
      <c r="F3664" s="5" t="s">
        <v>66</v>
      </c>
      <c r="G3664" s="5" t="s">
        <v>59</v>
      </c>
      <c r="H3664" s="5" t="s">
        <v>34</v>
      </c>
      <c r="I3664" t="s">
        <v>26</v>
      </c>
      <c r="J3664" t="s">
        <v>133</v>
      </c>
      <c r="K3664">
        <v>0</v>
      </c>
      <c r="L3664" s="5" t="s">
        <v>7371</v>
      </c>
      <c r="M3664" s="5" t="s">
        <v>70</v>
      </c>
      <c r="N3664">
        <v>8</v>
      </c>
      <c r="O3664" t="s">
        <v>172</v>
      </c>
      <c r="P3664" s="1">
        <v>45384</v>
      </c>
      <c r="Q3664" s="1">
        <v>45435</v>
      </c>
      <c r="R3664">
        <v>594</v>
      </c>
      <c r="S3664" s="4">
        <v>9.8000000000000007</v>
      </c>
      <c r="T3664" t="s">
        <v>136</v>
      </c>
    </row>
    <row r="3665" spans="1:20" x14ac:dyDescent="0.35">
      <c r="A3665" t="s">
        <v>7372</v>
      </c>
      <c r="B3665" s="5" t="s">
        <v>217</v>
      </c>
      <c r="C3665" s="6">
        <v>134597</v>
      </c>
      <c r="D3665" t="s">
        <v>22</v>
      </c>
      <c r="E3665">
        <v>134597</v>
      </c>
      <c r="F3665" s="5" t="s">
        <v>23</v>
      </c>
      <c r="G3665" s="5" t="s">
        <v>51</v>
      </c>
      <c r="H3665" s="5" t="s">
        <v>52</v>
      </c>
      <c r="I3665" t="s">
        <v>44</v>
      </c>
      <c r="J3665" t="s">
        <v>52</v>
      </c>
      <c r="K3665">
        <v>0</v>
      </c>
      <c r="L3665" s="5" t="s">
        <v>5711</v>
      </c>
      <c r="M3665" s="5" t="s">
        <v>28</v>
      </c>
      <c r="N3665">
        <v>14</v>
      </c>
      <c r="O3665" t="s">
        <v>78</v>
      </c>
      <c r="P3665" s="1">
        <v>45358</v>
      </c>
      <c r="Q3665" s="1">
        <v>45383</v>
      </c>
      <c r="R3665">
        <v>1997</v>
      </c>
      <c r="S3665" s="4">
        <v>6.2</v>
      </c>
      <c r="T3665" t="s">
        <v>30</v>
      </c>
    </row>
    <row r="3666" spans="1:20" x14ac:dyDescent="0.35">
      <c r="A3666" t="s">
        <v>7373</v>
      </c>
      <c r="B3666" s="5" t="s">
        <v>21</v>
      </c>
      <c r="C3666" s="6">
        <v>127982</v>
      </c>
      <c r="D3666" t="s">
        <v>22</v>
      </c>
      <c r="E3666">
        <v>127982</v>
      </c>
      <c r="F3666" s="5" t="s">
        <v>66</v>
      </c>
      <c r="G3666" s="5" t="s">
        <v>24</v>
      </c>
      <c r="H3666" s="5" t="s">
        <v>165</v>
      </c>
      <c r="I3666" t="s">
        <v>35</v>
      </c>
      <c r="J3666" t="s">
        <v>165</v>
      </c>
      <c r="K3666">
        <v>50</v>
      </c>
      <c r="L3666" s="5" t="s">
        <v>7374</v>
      </c>
      <c r="M3666" s="5" t="s">
        <v>37</v>
      </c>
      <c r="N3666">
        <v>9</v>
      </c>
      <c r="O3666" t="s">
        <v>46</v>
      </c>
      <c r="P3666" s="1">
        <v>45383</v>
      </c>
      <c r="Q3666" s="1">
        <v>45447</v>
      </c>
      <c r="R3666">
        <v>804</v>
      </c>
      <c r="S3666" s="4">
        <v>9.3000000000000007</v>
      </c>
      <c r="T3666" t="s">
        <v>55</v>
      </c>
    </row>
    <row r="3667" spans="1:20" x14ac:dyDescent="0.35">
      <c r="A3667" t="s">
        <v>7375</v>
      </c>
      <c r="B3667" s="5" t="s">
        <v>28801</v>
      </c>
      <c r="C3667" s="6">
        <v>76846</v>
      </c>
      <c r="D3667" t="s">
        <v>22</v>
      </c>
      <c r="E3667">
        <v>76846</v>
      </c>
      <c r="F3667" s="5" t="s">
        <v>58</v>
      </c>
      <c r="G3667" s="5" t="s">
        <v>24</v>
      </c>
      <c r="H3667" s="5" t="s">
        <v>101</v>
      </c>
      <c r="I3667" t="s">
        <v>35</v>
      </c>
      <c r="J3667" t="s">
        <v>25</v>
      </c>
      <c r="K3667">
        <v>100</v>
      </c>
      <c r="L3667" s="5" t="s">
        <v>7376</v>
      </c>
      <c r="M3667" s="5" t="s">
        <v>70</v>
      </c>
      <c r="N3667">
        <v>0</v>
      </c>
      <c r="O3667" t="s">
        <v>172</v>
      </c>
      <c r="P3667" s="1">
        <v>45395</v>
      </c>
      <c r="Q3667" s="1">
        <v>45429</v>
      </c>
      <c r="R3667">
        <v>590</v>
      </c>
      <c r="S3667" s="4">
        <v>5.2</v>
      </c>
      <c r="T3667" t="s">
        <v>55</v>
      </c>
    </row>
    <row r="3668" spans="1:20" x14ac:dyDescent="0.35">
      <c r="A3668" t="s">
        <v>7377</v>
      </c>
      <c r="B3668" s="5" t="s">
        <v>28801</v>
      </c>
      <c r="C3668" s="6">
        <v>121507</v>
      </c>
      <c r="D3668" t="s">
        <v>22</v>
      </c>
      <c r="E3668">
        <v>121507</v>
      </c>
      <c r="F3668" s="5" t="s">
        <v>66</v>
      </c>
      <c r="G3668" s="5" t="s">
        <v>51</v>
      </c>
      <c r="H3668" s="5" t="s">
        <v>101</v>
      </c>
      <c r="I3668" t="s">
        <v>26</v>
      </c>
      <c r="J3668" t="s">
        <v>101</v>
      </c>
      <c r="K3668">
        <v>100</v>
      </c>
      <c r="L3668" s="5" t="s">
        <v>7378</v>
      </c>
      <c r="M3668" s="5" t="s">
        <v>28</v>
      </c>
      <c r="N3668">
        <v>7</v>
      </c>
      <c r="O3668" t="s">
        <v>107</v>
      </c>
      <c r="P3668" s="1">
        <v>45693</v>
      </c>
      <c r="Q3668" s="1">
        <v>45756</v>
      </c>
      <c r="R3668">
        <v>1356</v>
      </c>
      <c r="S3668" s="4">
        <v>7.4</v>
      </c>
      <c r="T3668" t="s">
        <v>103</v>
      </c>
    </row>
    <row r="3669" spans="1:20" x14ac:dyDescent="0.35">
      <c r="A3669" t="s">
        <v>7379</v>
      </c>
      <c r="B3669" s="5" t="s">
        <v>105</v>
      </c>
      <c r="C3669" s="6">
        <v>190021</v>
      </c>
      <c r="D3669" t="s">
        <v>22</v>
      </c>
      <c r="E3669">
        <v>190021</v>
      </c>
      <c r="F3669" s="5" t="s">
        <v>23</v>
      </c>
      <c r="G3669" s="5" t="s">
        <v>51</v>
      </c>
      <c r="H3669" s="5" t="s">
        <v>68</v>
      </c>
      <c r="I3669" t="s">
        <v>44</v>
      </c>
      <c r="J3669" t="s">
        <v>68</v>
      </c>
      <c r="K3669">
        <v>100</v>
      </c>
      <c r="L3669" s="5" t="s">
        <v>7380</v>
      </c>
      <c r="M3669" s="5" t="s">
        <v>28</v>
      </c>
      <c r="N3669">
        <v>15</v>
      </c>
      <c r="O3669" t="s">
        <v>29</v>
      </c>
      <c r="P3669" s="1">
        <v>45374</v>
      </c>
      <c r="Q3669" s="1">
        <v>45413</v>
      </c>
      <c r="R3669">
        <v>789</v>
      </c>
      <c r="S3669" s="4">
        <v>8.4</v>
      </c>
      <c r="T3669" t="s">
        <v>277</v>
      </c>
    </row>
    <row r="3670" spans="1:20" x14ac:dyDescent="0.35">
      <c r="A3670" t="s">
        <v>7381</v>
      </c>
      <c r="B3670" s="5" t="s">
        <v>57</v>
      </c>
      <c r="C3670" s="6">
        <v>146680</v>
      </c>
      <c r="D3670" t="s">
        <v>74</v>
      </c>
      <c r="E3670">
        <v>183350</v>
      </c>
      <c r="F3670" s="5" t="s">
        <v>66</v>
      </c>
      <c r="G3670" s="5" t="s">
        <v>59</v>
      </c>
      <c r="H3670" s="5" t="s">
        <v>75</v>
      </c>
      <c r="I3670" t="s">
        <v>35</v>
      </c>
      <c r="J3670" t="s">
        <v>491</v>
      </c>
      <c r="K3670">
        <v>50</v>
      </c>
      <c r="L3670" s="5" t="s">
        <v>7382</v>
      </c>
      <c r="M3670" s="5" t="s">
        <v>70</v>
      </c>
      <c r="N3670">
        <v>5</v>
      </c>
      <c r="O3670" t="s">
        <v>135</v>
      </c>
      <c r="P3670" s="1">
        <v>45388</v>
      </c>
      <c r="Q3670" s="1">
        <v>45431</v>
      </c>
      <c r="R3670">
        <v>2431</v>
      </c>
      <c r="S3670" s="4">
        <v>9.9</v>
      </c>
      <c r="T3670" t="s">
        <v>108</v>
      </c>
    </row>
    <row r="3671" spans="1:20" x14ac:dyDescent="0.35">
      <c r="A3671" t="s">
        <v>7383</v>
      </c>
      <c r="B3671" s="5" t="s">
        <v>179</v>
      </c>
      <c r="C3671" s="6">
        <v>82088</v>
      </c>
      <c r="D3671" t="s">
        <v>92</v>
      </c>
      <c r="E3671">
        <v>61566</v>
      </c>
      <c r="F3671" s="5" t="s">
        <v>58</v>
      </c>
      <c r="G3671" s="5" t="s">
        <v>42</v>
      </c>
      <c r="H3671" s="5" t="s">
        <v>93</v>
      </c>
      <c r="I3671" t="s">
        <v>26</v>
      </c>
      <c r="J3671" t="s">
        <v>93</v>
      </c>
      <c r="K3671">
        <v>0</v>
      </c>
      <c r="L3671" s="5" t="s">
        <v>7384</v>
      </c>
      <c r="M3671" s="5" t="s">
        <v>54</v>
      </c>
      <c r="N3671">
        <v>1</v>
      </c>
      <c r="O3671" t="s">
        <v>172</v>
      </c>
      <c r="P3671" s="1">
        <v>45302</v>
      </c>
      <c r="Q3671" s="1">
        <v>45330</v>
      </c>
      <c r="R3671">
        <v>1485</v>
      </c>
      <c r="S3671" s="4">
        <v>9.8000000000000007</v>
      </c>
      <c r="T3671" t="s">
        <v>243</v>
      </c>
    </row>
    <row r="3672" spans="1:20" x14ac:dyDescent="0.35">
      <c r="A3672" t="s">
        <v>7385</v>
      </c>
      <c r="B3672" s="5" t="s">
        <v>49</v>
      </c>
      <c r="C3672" s="6">
        <v>142953</v>
      </c>
      <c r="D3672" t="s">
        <v>22</v>
      </c>
      <c r="E3672">
        <v>142953</v>
      </c>
      <c r="F3672" s="5" t="s">
        <v>66</v>
      </c>
      <c r="G3672" s="5" t="s">
        <v>42</v>
      </c>
      <c r="H3672" s="5" t="s">
        <v>129</v>
      </c>
      <c r="I3672" t="s">
        <v>35</v>
      </c>
      <c r="J3672" t="s">
        <v>129</v>
      </c>
      <c r="K3672">
        <v>50</v>
      </c>
      <c r="L3672" s="5" t="s">
        <v>7386</v>
      </c>
      <c r="M3672" s="5" t="s">
        <v>37</v>
      </c>
      <c r="N3672">
        <v>6</v>
      </c>
      <c r="O3672" t="s">
        <v>71</v>
      </c>
      <c r="P3672" s="1">
        <v>45307</v>
      </c>
      <c r="Q3672" s="1">
        <v>45366</v>
      </c>
      <c r="R3672">
        <v>1720</v>
      </c>
      <c r="S3672" s="4">
        <v>8.6999999999999993</v>
      </c>
      <c r="T3672" t="s">
        <v>47</v>
      </c>
    </row>
    <row r="3673" spans="1:20" x14ac:dyDescent="0.35">
      <c r="A3673" t="s">
        <v>7387</v>
      </c>
      <c r="B3673" s="5" t="s">
        <v>162</v>
      </c>
      <c r="C3673" s="6">
        <v>178787</v>
      </c>
      <c r="D3673" t="s">
        <v>22</v>
      </c>
      <c r="E3673">
        <v>178787</v>
      </c>
      <c r="F3673" s="5" t="s">
        <v>23</v>
      </c>
      <c r="G3673" s="5" t="s">
        <v>24</v>
      </c>
      <c r="H3673" s="5" t="s">
        <v>191</v>
      </c>
      <c r="I3673" t="s">
        <v>44</v>
      </c>
      <c r="J3673" t="s">
        <v>191</v>
      </c>
      <c r="K3673">
        <v>0</v>
      </c>
      <c r="L3673" s="5" t="s">
        <v>7388</v>
      </c>
      <c r="M3673" s="5" t="s">
        <v>54</v>
      </c>
      <c r="N3673">
        <v>15</v>
      </c>
      <c r="O3673" t="s">
        <v>71</v>
      </c>
      <c r="P3673" s="1">
        <v>45774</v>
      </c>
      <c r="Q3673" s="1">
        <v>45815</v>
      </c>
      <c r="R3673">
        <v>1111</v>
      </c>
      <c r="S3673" s="4">
        <v>6.5</v>
      </c>
      <c r="T3673" t="s">
        <v>79</v>
      </c>
    </row>
    <row r="3674" spans="1:20" x14ac:dyDescent="0.35">
      <c r="A3674" t="s">
        <v>7389</v>
      </c>
      <c r="B3674" s="5" t="s">
        <v>40</v>
      </c>
      <c r="C3674" s="6">
        <v>216277</v>
      </c>
      <c r="D3674" t="s">
        <v>41</v>
      </c>
      <c r="E3674">
        <v>183835</v>
      </c>
      <c r="F3674" s="5" t="s">
        <v>23</v>
      </c>
      <c r="G3674" s="5" t="s">
        <v>24</v>
      </c>
      <c r="H3674" s="5" t="s">
        <v>151</v>
      </c>
      <c r="I3674" t="s">
        <v>26</v>
      </c>
      <c r="J3674" t="s">
        <v>151</v>
      </c>
      <c r="K3674">
        <v>100</v>
      </c>
      <c r="L3674" s="5" t="s">
        <v>7390</v>
      </c>
      <c r="M3674" s="5" t="s">
        <v>70</v>
      </c>
      <c r="N3674">
        <v>13</v>
      </c>
      <c r="O3674" t="s">
        <v>107</v>
      </c>
      <c r="P3674" s="1">
        <v>45345</v>
      </c>
      <c r="Q3674" s="1">
        <v>45381</v>
      </c>
      <c r="R3674">
        <v>1084</v>
      </c>
      <c r="S3674" s="4">
        <v>8.5</v>
      </c>
      <c r="T3674" t="s">
        <v>55</v>
      </c>
    </row>
    <row r="3675" spans="1:20" x14ac:dyDescent="0.35">
      <c r="A3675" t="s">
        <v>7391</v>
      </c>
      <c r="B3675" s="5" t="s">
        <v>21</v>
      </c>
      <c r="C3675" s="6">
        <v>94882</v>
      </c>
      <c r="D3675" t="s">
        <v>22</v>
      </c>
      <c r="E3675">
        <v>94882</v>
      </c>
      <c r="F3675" s="5" t="s">
        <v>50</v>
      </c>
      <c r="G3675" s="5" t="s">
        <v>59</v>
      </c>
      <c r="H3675" s="5" t="s">
        <v>52</v>
      </c>
      <c r="I3675" t="s">
        <v>35</v>
      </c>
      <c r="J3675" t="s">
        <v>52</v>
      </c>
      <c r="K3675">
        <v>50</v>
      </c>
      <c r="L3675" s="5" t="s">
        <v>7392</v>
      </c>
      <c r="M3675" s="5" t="s">
        <v>54</v>
      </c>
      <c r="N3675">
        <v>3</v>
      </c>
      <c r="O3675" t="s">
        <v>131</v>
      </c>
      <c r="P3675" s="1">
        <v>45672</v>
      </c>
      <c r="Q3675" s="1">
        <v>45726</v>
      </c>
      <c r="R3675">
        <v>985</v>
      </c>
      <c r="S3675" s="4">
        <v>8.3000000000000007</v>
      </c>
      <c r="T3675" t="s">
        <v>210</v>
      </c>
    </row>
    <row r="3676" spans="1:20" x14ac:dyDescent="0.35">
      <c r="A3676" t="s">
        <v>7393</v>
      </c>
      <c r="B3676" s="5" t="s">
        <v>21</v>
      </c>
      <c r="C3676" s="6">
        <v>73031</v>
      </c>
      <c r="D3676" t="s">
        <v>92</v>
      </c>
      <c r="E3676">
        <v>54773</v>
      </c>
      <c r="F3676" s="5" t="s">
        <v>58</v>
      </c>
      <c r="G3676" s="5" t="s">
        <v>24</v>
      </c>
      <c r="H3676" s="5" t="s">
        <v>93</v>
      </c>
      <c r="I3676" t="s">
        <v>35</v>
      </c>
      <c r="J3676" t="s">
        <v>93</v>
      </c>
      <c r="K3676">
        <v>50</v>
      </c>
      <c r="L3676" s="5" t="s">
        <v>7394</v>
      </c>
      <c r="M3676" s="5" t="s">
        <v>28</v>
      </c>
      <c r="N3676">
        <v>1</v>
      </c>
      <c r="O3676" t="s">
        <v>131</v>
      </c>
      <c r="P3676" s="1">
        <v>45606</v>
      </c>
      <c r="Q3676" s="1">
        <v>45679</v>
      </c>
      <c r="R3676">
        <v>1425</v>
      </c>
      <c r="S3676" s="4">
        <v>8.3000000000000007</v>
      </c>
      <c r="T3676" t="s">
        <v>210</v>
      </c>
    </row>
    <row r="3677" spans="1:20" x14ac:dyDescent="0.35">
      <c r="A3677" t="s">
        <v>7395</v>
      </c>
      <c r="B3677" s="5" t="s">
        <v>40</v>
      </c>
      <c r="C3677" s="6">
        <v>126700</v>
      </c>
      <c r="D3677" t="s">
        <v>22</v>
      </c>
      <c r="E3677">
        <v>126700</v>
      </c>
      <c r="F3677" s="5" t="s">
        <v>23</v>
      </c>
      <c r="G3677" s="5" t="s">
        <v>24</v>
      </c>
      <c r="H3677" s="5" t="s">
        <v>25</v>
      </c>
      <c r="I3677" t="s">
        <v>44</v>
      </c>
      <c r="J3677" t="s">
        <v>25</v>
      </c>
      <c r="K3677">
        <v>0</v>
      </c>
      <c r="L3677" s="5" t="s">
        <v>7396</v>
      </c>
      <c r="M3677" s="5" t="s">
        <v>37</v>
      </c>
      <c r="N3677">
        <v>17</v>
      </c>
      <c r="O3677" t="s">
        <v>172</v>
      </c>
      <c r="P3677" s="1">
        <v>45430</v>
      </c>
      <c r="Q3677" s="1">
        <v>45461</v>
      </c>
      <c r="R3677">
        <v>2292</v>
      </c>
      <c r="S3677" s="4">
        <v>7</v>
      </c>
      <c r="T3677" t="s">
        <v>103</v>
      </c>
    </row>
    <row r="3678" spans="1:20" x14ac:dyDescent="0.35">
      <c r="A3678" t="s">
        <v>7397</v>
      </c>
      <c r="B3678" s="5" t="s">
        <v>32</v>
      </c>
      <c r="C3678" s="6">
        <v>95630</v>
      </c>
      <c r="D3678" t="s">
        <v>92</v>
      </c>
      <c r="E3678">
        <v>71723</v>
      </c>
      <c r="F3678" s="5" t="s">
        <v>50</v>
      </c>
      <c r="G3678" s="5" t="s">
        <v>59</v>
      </c>
      <c r="H3678" s="5" t="s">
        <v>93</v>
      </c>
      <c r="I3678" t="s">
        <v>44</v>
      </c>
      <c r="J3678" t="s">
        <v>93</v>
      </c>
      <c r="K3678">
        <v>100</v>
      </c>
      <c r="L3678" s="5" t="s">
        <v>7398</v>
      </c>
      <c r="M3678" s="5" t="s">
        <v>70</v>
      </c>
      <c r="N3678">
        <v>3</v>
      </c>
      <c r="O3678" t="s">
        <v>62</v>
      </c>
      <c r="P3678" s="1">
        <v>45593</v>
      </c>
      <c r="Q3678" s="1">
        <v>45661</v>
      </c>
      <c r="R3678">
        <v>2231</v>
      </c>
      <c r="S3678" s="4">
        <v>7.4</v>
      </c>
      <c r="T3678" t="s">
        <v>243</v>
      </c>
    </row>
    <row r="3679" spans="1:20" x14ac:dyDescent="0.35">
      <c r="A3679" t="s">
        <v>7399</v>
      </c>
      <c r="B3679" s="5" t="s">
        <v>100</v>
      </c>
      <c r="C3679" s="6">
        <v>75175</v>
      </c>
      <c r="D3679" t="s">
        <v>22</v>
      </c>
      <c r="E3679">
        <v>75175</v>
      </c>
      <c r="F3679" s="5" t="s">
        <v>58</v>
      </c>
      <c r="G3679" s="5" t="s">
        <v>42</v>
      </c>
      <c r="H3679" s="5" t="s">
        <v>101</v>
      </c>
      <c r="I3679" t="s">
        <v>44</v>
      </c>
      <c r="J3679" t="s">
        <v>101</v>
      </c>
      <c r="K3679">
        <v>100</v>
      </c>
      <c r="L3679" s="5" t="s">
        <v>7400</v>
      </c>
      <c r="M3679" s="5" t="s">
        <v>37</v>
      </c>
      <c r="N3679">
        <v>1</v>
      </c>
      <c r="O3679" t="s">
        <v>29</v>
      </c>
      <c r="P3679" s="1">
        <v>45698</v>
      </c>
      <c r="Q3679" s="1">
        <v>45740</v>
      </c>
      <c r="R3679">
        <v>807</v>
      </c>
      <c r="S3679" s="4">
        <v>5.4</v>
      </c>
      <c r="T3679" t="s">
        <v>89</v>
      </c>
    </row>
    <row r="3680" spans="1:20" x14ac:dyDescent="0.35">
      <c r="A3680" t="s">
        <v>7401</v>
      </c>
      <c r="B3680" s="5" t="s">
        <v>91</v>
      </c>
      <c r="C3680" s="6">
        <v>83872</v>
      </c>
      <c r="D3680" t="s">
        <v>22</v>
      </c>
      <c r="E3680">
        <v>83872</v>
      </c>
      <c r="F3680" s="5" t="s">
        <v>50</v>
      </c>
      <c r="G3680" s="5" t="s">
        <v>24</v>
      </c>
      <c r="H3680" s="5" t="s">
        <v>191</v>
      </c>
      <c r="I3680" t="s">
        <v>35</v>
      </c>
      <c r="J3680" t="s">
        <v>1090</v>
      </c>
      <c r="K3680">
        <v>0</v>
      </c>
      <c r="L3680" s="5" t="s">
        <v>7402</v>
      </c>
      <c r="M3680" s="5" t="s">
        <v>54</v>
      </c>
      <c r="N3680">
        <v>2</v>
      </c>
      <c r="O3680" t="s">
        <v>112</v>
      </c>
      <c r="P3680" s="1">
        <v>45490</v>
      </c>
      <c r="Q3680" s="1">
        <v>45526</v>
      </c>
      <c r="R3680">
        <v>619</v>
      </c>
      <c r="S3680" s="4">
        <v>9.6999999999999993</v>
      </c>
      <c r="T3680" t="s">
        <v>79</v>
      </c>
    </row>
    <row r="3681" spans="1:20" x14ac:dyDescent="0.35">
      <c r="A3681" t="s">
        <v>7403</v>
      </c>
      <c r="B3681" s="5" t="s">
        <v>21</v>
      </c>
      <c r="C3681" s="6">
        <v>156742</v>
      </c>
      <c r="D3681" t="s">
        <v>22</v>
      </c>
      <c r="E3681">
        <v>156742</v>
      </c>
      <c r="F3681" s="5" t="s">
        <v>66</v>
      </c>
      <c r="G3681" s="5" t="s">
        <v>59</v>
      </c>
      <c r="H3681" s="5" t="s">
        <v>191</v>
      </c>
      <c r="I3681" t="s">
        <v>35</v>
      </c>
      <c r="J3681" t="s">
        <v>191</v>
      </c>
      <c r="K3681">
        <v>0</v>
      </c>
      <c r="L3681" s="5" t="s">
        <v>7404</v>
      </c>
      <c r="M3681" s="5" t="s">
        <v>37</v>
      </c>
      <c r="N3681">
        <v>8</v>
      </c>
      <c r="O3681" t="s">
        <v>62</v>
      </c>
      <c r="P3681" s="1">
        <v>45480</v>
      </c>
      <c r="Q3681" s="1">
        <v>45510</v>
      </c>
      <c r="R3681">
        <v>857</v>
      </c>
      <c r="S3681" s="4">
        <v>9.1</v>
      </c>
      <c r="T3681" t="s">
        <v>210</v>
      </c>
    </row>
    <row r="3682" spans="1:20" x14ac:dyDescent="0.35">
      <c r="A3682" t="s">
        <v>7405</v>
      </c>
      <c r="B3682" s="5" t="s">
        <v>105</v>
      </c>
      <c r="C3682" s="6">
        <v>111290</v>
      </c>
      <c r="D3682" t="s">
        <v>22</v>
      </c>
      <c r="E3682">
        <v>111290</v>
      </c>
      <c r="F3682" s="5" t="s">
        <v>66</v>
      </c>
      <c r="G3682" s="5" t="s">
        <v>59</v>
      </c>
      <c r="H3682" s="5" t="s">
        <v>52</v>
      </c>
      <c r="I3682" t="s">
        <v>26</v>
      </c>
      <c r="J3682" t="s">
        <v>52</v>
      </c>
      <c r="K3682">
        <v>50</v>
      </c>
      <c r="L3682" s="5" t="s">
        <v>7406</v>
      </c>
      <c r="M3682" s="5" t="s">
        <v>54</v>
      </c>
      <c r="N3682">
        <v>6</v>
      </c>
      <c r="O3682" t="s">
        <v>107</v>
      </c>
      <c r="P3682" s="1">
        <v>45687</v>
      </c>
      <c r="Q3682" s="1">
        <v>45718</v>
      </c>
      <c r="R3682">
        <v>2301</v>
      </c>
      <c r="S3682" s="4">
        <v>6.7</v>
      </c>
      <c r="T3682" t="s">
        <v>38</v>
      </c>
    </row>
    <row r="3683" spans="1:20" x14ac:dyDescent="0.35">
      <c r="A3683" t="s">
        <v>7407</v>
      </c>
      <c r="B3683" s="5" t="s">
        <v>49</v>
      </c>
      <c r="C3683" s="6">
        <v>83694</v>
      </c>
      <c r="D3683" t="s">
        <v>92</v>
      </c>
      <c r="E3683">
        <v>62771</v>
      </c>
      <c r="F3683" s="5" t="s">
        <v>50</v>
      </c>
      <c r="G3683" s="5" t="s">
        <v>42</v>
      </c>
      <c r="H3683" s="5" t="s">
        <v>93</v>
      </c>
      <c r="I3683" t="s">
        <v>26</v>
      </c>
      <c r="J3683" t="s">
        <v>93</v>
      </c>
      <c r="K3683">
        <v>0</v>
      </c>
      <c r="L3683" s="5" t="s">
        <v>7408</v>
      </c>
      <c r="M3683" s="5" t="s">
        <v>37</v>
      </c>
      <c r="N3683">
        <v>3</v>
      </c>
      <c r="O3683" t="s">
        <v>147</v>
      </c>
      <c r="P3683" s="1">
        <v>45744</v>
      </c>
      <c r="Q3683" s="1">
        <v>45812</v>
      </c>
      <c r="R3683">
        <v>1440</v>
      </c>
      <c r="S3683" s="4">
        <v>7.2</v>
      </c>
      <c r="T3683" t="s">
        <v>79</v>
      </c>
    </row>
    <row r="3684" spans="1:20" x14ac:dyDescent="0.35">
      <c r="A3684" t="s">
        <v>7409</v>
      </c>
      <c r="B3684" s="5" t="s">
        <v>105</v>
      </c>
      <c r="C3684" s="6">
        <v>63711</v>
      </c>
      <c r="D3684" t="s">
        <v>41</v>
      </c>
      <c r="E3684">
        <v>54154</v>
      </c>
      <c r="F3684" s="5" t="s">
        <v>58</v>
      </c>
      <c r="G3684" s="5" t="s">
        <v>59</v>
      </c>
      <c r="H3684" s="5" t="s">
        <v>60</v>
      </c>
      <c r="I3684" t="s">
        <v>26</v>
      </c>
      <c r="J3684" t="s">
        <v>60</v>
      </c>
      <c r="K3684">
        <v>50</v>
      </c>
      <c r="L3684" s="5" t="s">
        <v>7410</v>
      </c>
      <c r="M3684" s="5" t="s">
        <v>54</v>
      </c>
      <c r="N3684">
        <v>0</v>
      </c>
      <c r="O3684" t="s">
        <v>107</v>
      </c>
      <c r="P3684" s="1">
        <v>45640</v>
      </c>
      <c r="Q3684" s="1">
        <v>45677</v>
      </c>
      <c r="R3684">
        <v>1184</v>
      </c>
      <c r="S3684" s="4">
        <v>6</v>
      </c>
      <c r="T3684" t="s">
        <v>243</v>
      </c>
    </row>
    <row r="3685" spans="1:20" x14ac:dyDescent="0.35">
      <c r="A3685" t="s">
        <v>7411</v>
      </c>
      <c r="B3685" s="5" t="s">
        <v>91</v>
      </c>
      <c r="C3685" s="6">
        <v>108037</v>
      </c>
      <c r="D3685" t="s">
        <v>41</v>
      </c>
      <c r="E3685">
        <v>91831</v>
      </c>
      <c r="F3685" s="5" t="s">
        <v>50</v>
      </c>
      <c r="G3685" s="5" t="s">
        <v>51</v>
      </c>
      <c r="H3685" s="5" t="s">
        <v>126</v>
      </c>
      <c r="I3685" t="s">
        <v>26</v>
      </c>
      <c r="J3685" t="s">
        <v>126</v>
      </c>
      <c r="K3685">
        <v>100</v>
      </c>
      <c r="L3685" s="5" t="s">
        <v>7412</v>
      </c>
      <c r="M3685" s="5" t="s">
        <v>28</v>
      </c>
      <c r="N3685">
        <v>2</v>
      </c>
      <c r="O3685" t="s">
        <v>141</v>
      </c>
      <c r="P3685" s="1">
        <v>45380</v>
      </c>
      <c r="Q3685" s="1">
        <v>45440</v>
      </c>
      <c r="R3685">
        <v>929</v>
      </c>
      <c r="S3685" s="4">
        <v>7.7</v>
      </c>
      <c r="T3685" t="s">
        <v>55</v>
      </c>
    </row>
    <row r="3686" spans="1:20" x14ac:dyDescent="0.35">
      <c r="A3686" t="s">
        <v>7413</v>
      </c>
      <c r="B3686" s="5" t="s">
        <v>91</v>
      </c>
      <c r="C3686" s="6">
        <v>151599</v>
      </c>
      <c r="D3686" t="s">
        <v>65</v>
      </c>
      <c r="E3686">
        <v>197079</v>
      </c>
      <c r="F3686" s="5" t="s">
        <v>66</v>
      </c>
      <c r="G3686" s="5" t="s">
        <v>51</v>
      </c>
      <c r="H3686" s="5" t="s">
        <v>67</v>
      </c>
      <c r="I3686" t="s">
        <v>26</v>
      </c>
      <c r="J3686" t="s">
        <v>299</v>
      </c>
      <c r="K3686">
        <v>0</v>
      </c>
      <c r="L3686" s="5" t="s">
        <v>7414</v>
      </c>
      <c r="M3686" s="5" t="s">
        <v>70</v>
      </c>
      <c r="N3686">
        <v>5</v>
      </c>
      <c r="O3686" t="s">
        <v>112</v>
      </c>
      <c r="P3686" s="1">
        <v>45752</v>
      </c>
      <c r="Q3686" s="1">
        <v>45786</v>
      </c>
      <c r="R3686">
        <v>1044</v>
      </c>
      <c r="S3686" s="4">
        <v>7.1</v>
      </c>
      <c r="T3686" t="s">
        <v>47</v>
      </c>
    </row>
    <row r="3687" spans="1:20" x14ac:dyDescent="0.35">
      <c r="A3687" t="s">
        <v>7415</v>
      </c>
      <c r="B3687" s="5" t="s">
        <v>28802</v>
      </c>
      <c r="C3687" s="6">
        <v>113115</v>
      </c>
      <c r="D3687" t="s">
        <v>41</v>
      </c>
      <c r="E3687">
        <v>96148</v>
      </c>
      <c r="F3687" s="5" t="s">
        <v>50</v>
      </c>
      <c r="G3687" s="5" t="s">
        <v>42</v>
      </c>
      <c r="H3687" s="5" t="s">
        <v>126</v>
      </c>
      <c r="I3687" t="s">
        <v>35</v>
      </c>
      <c r="J3687" t="s">
        <v>126</v>
      </c>
      <c r="K3687">
        <v>50</v>
      </c>
      <c r="L3687" s="5" t="s">
        <v>7416</v>
      </c>
      <c r="M3687" s="5" t="s">
        <v>37</v>
      </c>
      <c r="N3687">
        <v>3</v>
      </c>
      <c r="O3687" t="s">
        <v>135</v>
      </c>
      <c r="P3687" s="1">
        <v>45400</v>
      </c>
      <c r="Q3687" s="1">
        <v>45466</v>
      </c>
      <c r="R3687">
        <v>1096</v>
      </c>
      <c r="S3687" s="4">
        <v>6.1</v>
      </c>
      <c r="T3687" t="s">
        <v>63</v>
      </c>
    </row>
    <row r="3688" spans="1:20" x14ac:dyDescent="0.35">
      <c r="A3688" t="s">
        <v>7417</v>
      </c>
      <c r="B3688" s="5" t="s">
        <v>32</v>
      </c>
      <c r="C3688" s="6">
        <v>213162</v>
      </c>
      <c r="D3688" t="s">
        <v>22</v>
      </c>
      <c r="E3688">
        <v>213162</v>
      </c>
      <c r="F3688" s="5" t="s">
        <v>23</v>
      </c>
      <c r="G3688" s="5" t="s">
        <v>51</v>
      </c>
      <c r="H3688" s="5" t="s">
        <v>191</v>
      </c>
      <c r="I3688" t="s">
        <v>26</v>
      </c>
      <c r="J3688" t="s">
        <v>191</v>
      </c>
      <c r="K3688">
        <v>0</v>
      </c>
      <c r="L3688" s="5" t="s">
        <v>7418</v>
      </c>
      <c r="M3688" s="5" t="s">
        <v>54</v>
      </c>
      <c r="N3688">
        <v>18</v>
      </c>
      <c r="O3688" t="s">
        <v>141</v>
      </c>
      <c r="P3688" s="1">
        <v>45371</v>
      </c>
      <c r="Q3688" s="1">
        <v>45434</v>
      </c>
      <c r="R3688">
        <v>744</v>
      </c>
      <c r="S3688" s="4">
        <v>9.6</v>
      </c>
      <c r="T3688" t="s">
        <v>103</v>
      </c>
    </row>
    <row r="3689" spans="1:20" x14ac:dyDescent="0.35">
      <c r="A3689" t="s">
        <v>7419</v>
      </c>
      <c r="B3689" s="5" t="s">
        <v>100</v>
      </c>
      <c r="C3689" s="6">
        <v>172013</v>
      </c>
      <c r="D3689" t="s">
        <v>81</v>
      </c>
      <c r="E3689">
        <v>232218</v>
      </c>
      <c r="F3689" s="5" t="s">
        <v>23</v>
      </c>
      <c r="G3689" s="5" t="s">
        <v>42</v>
      </c>
      <c r="H3689" s="5" t="s">
        <v>82</v>
      </c>
      <c r="I3689" t="s">
        <v>35</v>
      </c>
      <c r="J3689" t="s">
        <v>304</v>
      </c>
      <c r="K3689">
        <v>50</v>
      </c>
      <c r="L3689" s="5" t="s">
        <v>7420</v>
      </c>
      <c r="M3689" s="5" t="s">
        <v>54</v>
      </c>
      <c r="N3689">
        <v>16</v>
      </c>
      <c r="O3689" t="s">
        <v>172</v>
      </c>
      <c r="P3689" s="1">
        <v>45424</v>
      </c>
      <c r="Q3689" s="1">
        <v>45447</v>
      </c>
      <c r="R3689">
        <v>1245</v>
      </c>
      <c r="S3689" s="4">
        <v>8.3000000000000007</v>
      </c>
      <c r="T3689" t="s">
        <v>55</v>
      </c>
    </row>
    <row r="3690" spans="1:20" x14ac:dyDescent="0.35">
      <c r="A3690" t="s">
        <v>7421</v>
      </c>
      <c r="B3690" s="5" t="s">
        <v>217</v>
      </c>
      <c r="C3690" s="6">
        <v>81655</v>
      </c>
      <c r="D3690" t="s">
        <v>22</v>
      </c>
      <c r="E3690">
        <v>81655</v>
      </c>
      <c r="F3690" s="5" t="s">
        <v>23</v>
      </c>
      <c r="G3690" s="5" t="s">
        <v>24</v>
      </c>
      <c r="H3690" s="5" t="s">
        <v>157</v>
      </c>
      <c r="I3690" t="s">
        <v>35</v>
      </c>
      <c r="J3690" t="s">
        <v>157</v>
      </c>
      <c r="K3690">
        <v>0</v>
      </c>
      <c r="L3690" s="5" t="s">
        <v>7422</v>
      </c>
      <c r="M3690" s="5" t="s">
        <v>37</v>
      </c>
      <c r="N3690">
        <v>12</v>
      </c>
      <c r="O3690" t="s">
        <v>85</v>
      </c>
      <c r="P3690" s="1">
        <v>45636</v>
      </c>
      <c r="Q3690" s="1">
        <v>45690</v>
      </c>
      <c r="R3690">
        <v>580</v>
      </c>
      <c r="S3690" s="4">
        <v>8.6</v>
      </c>
      <c r="T3690" t="s">
        <v>63</v>
      </c>
    </row>
    <row r="3691" spans="1:20" x14ac:dyDescent="0.35">
      <c r="A3691" t="s">
        <v>7423</v>
      </c>
      <c r="B3691" s="5" t="s">
        <v>217</v>
      </c>
      <c r="C3691" s="6">
        <v>70576</v>
      </c>
      <c r="D3691" t="s">
        <v>41</v>
      </c>
      <c r="E3691">
        <v>59990</v>
      </c>
      <c r="F3691" s="5" t="s">
        <v>50</v>
      </c>
      <c r="G3691" s="5" t="s">
        <v>51</v>
      </c>
      <c r="H3691" s="5" t="s">
        <v>60</v>
      </c>
      <c r="I3691" t="s">
        <v>44</v>
      </c>
      <c r="J3691" t="s">
        <v>60</v>
      </c>
      <c r="K3691">
        <v>100</v>
      </c>
      <c r="L3691" s="5" t="s">
        <v>7424</v>
      </c>
      <c r="M3691" s="5" t="s">
        <v>54</v>
      </c>
      <c r="N3691">
        <v>2</v>
      </c>
      <c r="O3691" t="s">
        <v>135</v>
      </c>
      <c r="P3691" s="1">
        <v>45484</v>
      </c>
      <c r="Q3691" s="1">
        <v>45523</v>
      </c>
      <c r="R3691">
        <v>1274</v>
      </c>
      <c r="S3691" s="4">
        <v>9.1999999999999993</v>
      </c>
      <c r="T3691" t="s">
        <v>55</v>
      </c>
    </row>
    <row r="3692" spans="1:20" x14ac:dyDescent="0.35">
      <c r="A3692" t="s">
        <v>7425</v>
      </c>
      <c r="B3692" s="5" t="s">
        <v>91</v>
      </c>
      <c r="C3692" s="6">
        <v>27457</v>
      </c>
      <c r="D3692" t="s">
        <v>22</v>
      </c>
      <c r="E3692">
        <v>27457</v>
      </c>
      <c r="F3692" s="5" t="s">
        <v>50</v>
      </c>
      <c r="G3692" s="5" t="s">
        <v>51</v>
      </c>
      <c r="H3692" s="5" t="s">
        <v>116</v>
      </c>
      <c r="I3692" t="s">
        <v>26</v>
      </c>
      <c r="J3692" t="s">
        <v>116</v>
      </c>
      <c r="K3692">
        <v>0</v>
      </c>
      <c r="L3692" s="5" t="s">
        <v>7426</v>
      </c>
      <c r="M3692" s="5" t="s">
        <v>37</v>
      </c>
      <c r="N3692">
        <v>4</v>
      </c>
      <c r="O3692" t="s">
        <v>131</v>
      </c>
      <c r="P3692" s="1">
        <v>45762</v>
      </c>
      <c r="Q3692" s="1">
        <v>45835</v>
      </c>
      <c r="R3692">
        <v>1890</v>
      </c>
      <c r="S3692" s="4">
        <v>6</v>
      </c>
      <c r="T3692" t="s">
        <v>47</v>
      </c>
    </row>
    <row r="3693" spans="1:20" x14ac:dyDescent="0.35">
      <c r="A3693" t="s">
        <v>7427</v>
      </c>
      <c r="B3693" s="5" t="s">
        <v>28799</v>
      </c>
      <c r="C3693" s="6">
        <v>115606</v>
      </c>
      <c r="D3693" t="s">
        <v>65</v>
      </c>
      <c r="E3693">
        <v>150288</v>
      </c>
      <c r="F3693" s="5" t="s">
        <v>66</v>
      </c>
      <c r="G3693" s="5" t="s">
        <v>42</v>
      </c>
      <c r="H3693" s="5" t="s">
        <v>67</v>
      </c>
      <c r="I3693" t="s">
        <v>26</v>
      </c>
      <c r="J3693" t="s">
        <v>60</v>
      </c>
      <c r="K3693">
        <v>100</v>
      </c>
      <c r="L3693" s="5" t="s">
        <v>7428</v>
      </c>
      <c r="M3693" s="5" t="s">
        <v>28</v>
      </c>
      <c r="N3693">
        <v>9</v>
      </c>
      <c r="O3693" t="s">
        <v>167</v>
      </c>
      <c r="P3693" s="1">
        <v>45617</v>
      </c>
      <c r="Q3693" s="1">
        <v>45674</v>
      </c>
      <c r="R3693">
        <v>2279</v>
      </c>
      <c r="S3693" s="4">
        <v>8.3000000000000007</v>
      </c>
      <c r="T3693" t="s">
        <v>118</v>
      </c>
    </row>
    <row r="3694" spans="1:20" x14ac:dyDescent="0.35">
      <c r="A3694" t="s">
        <v>7429</v>
      </c>
      <c r="B3694" s="5" t="s">
        <v>145</v>
      </c>
      <c r="C3694" s="6">
        <v>85378</v>
      </c>
      <c r="D3694" t="s">
        <v>41</v>
      </c>
      <c r="E3694">
        <v>72571</v>
      </c>
      <c r="F3694" s="5" t="s">
        <v>58</v>
      </c>
      <c r="G3694" s="5" t="s">
        <v>24</v>
      </c>
      <c r="H3694" s="5" t="s">
        <v>151</v>
      </c>
      <c r="I3694" t="s">
        <v>35</v>
      </c>
      <c r="J3694" t="s">
        <v>151</v>
      </c>
      <c r="K3694">
        <v>100</v>
      </c>
      <c r="L3694" s="5" t="s">
        <v>7430</v>
      </c>
      <c r="M3694" s="5" t="s">
        <v>28</v>
      </c>
      <c r="N3694">
        <v>1</v>
      </c>
      <c r="O3694" t="s">
        <v>88</v>
      </c>
      <c r="P3694" s="1">
        <v>45482</v>
      </c>
      <c r="Q3694" s="1">
        <v>45543</v>
      </c>
      <c r="R3694">
        <v>500</v>
      </c>
      <c r="S3694" s="4">
        <v>6.6</v>
      </c>
      <c r="T3694" t="s">
        <v>95</v>
      </c>
    </row>
    <row r="3695" spans="1:20" x14ac:dyDescent="0.35">
      <c r="A3695" t="s">
        <v>7431</v>
      </c>
      <c r="B3695" s="5" t="s">
        <v>162</v>
      </c>
      <c r="C3695" s="6">
        <v>305455</v>
      </c>
      <c r="D3695" t="s">
        <v>120</v>
      </c>
      <c r="E3695">
        <v>274910</v>
      </c>
      <c r="F3695" s="5" t="s">
        <v>23</v>
      </c>
      <c r="G3695" s="5" t="s">
        <v>24</v>
      </c>
      <c r="H3695" s="5" t="s">
        <v>121</v>
      </c>
      <c r="I3695" t="s">
        <v>26</v>
      </c>
      <c r="J3695" t="s">
        <v>133</v>
      </c>
      <c r="K3695">
        <v>0</v>
      </c>
      <c r="L3695" s="5" t="s">
        <v>7432</v>
      </c>
      <c r="M3695" s="5" t="s">
        <v>70</v>
      </c>
      <c r="N3695">
        <v>16</v>
      </c>
      <c r="O3695" t="s">
        <v>112</v>
      </c>
      <c r="P3695" s="1">
        <v>45380</v>
      </c>
      <c r="Q3695" s="1">
        <v>45394</v>
      </c>
      <c r="R3695">
        <v>1280</v>
      </c>
      <c r="S3695" s="4">
        <v>5.2</v>
      </c>
      <c r="T3695" t="s">
        <v>89</v>
      </c>
    </row>
    <row r="3696" spans="1:20" x14ac:dyDescent="0.35">
      <c r="A3696" t="s">
        <v>7433</v>
      </c>
      <c r="B3696" s="5" t="s">
        <v>57</v>
      </c>
      <c r="C3696" s="6">
        <v>115424</v>
      </c>
      <c r="D3696" t="s">
        <v>22</v>
      </c>
      <c r="E3696">
        <v>115424</v>
      </c>
      <c r="F3696" s="5" t="s">
        <v>50</v>
      </c>
      <c r="G3696" s="5" t="s">
        <v>59</v>
      </c>
      <c r="H3696" s="5" t="s">
        <v>52</v>
      </c>
      <c r="I3696" t="s">
        <v>35</v>
      </c>
      <c r="J3696" t="s">
        <v>52</v>
      </c>
      <c r="K3696">
        <v>0</v>
      </c>
      <c r="L3696" s="5" t="s">
        <v>7434</v>
      </c>
      <c r="M3696" s="5" t="s">
        <v>37</v>
      </c>
      <c r="N3696">
        <v>4</v>
      </c>
      <c r="O3696" t="s">
        <v>62</v>
      </c>
      <c r="P3696" s="1">
        <v>45345</v>
      </c>
      <c r="Q3696" s="1">
        <v>45374</v>
      </c>
      <c r="R3696">
        <v>2154</v>
      </c>
      <c r="S3696" s="4">
        <v>6.3</v>
      </c>
      <c r="T3696" t="s">
        <v>108</v>
      </c>
    </row>
    <row r="3697" spans="1:20" x14ac:dyDescent="0.35">
      <c r="A3697" t="s">
        <v>7435</v>
      </c>
      <c r="B3697" s="5" t="s">
        <v>73</v>
      </c>
      <c r="C3697" s="6">
        <v>73524</v>
      </c>
      <c r="D3697" t="s">
        <v>22</v>
      </c>
      <c r="E3697">
        <v>73524</v>
      </c>
      <c r="F3697" s="5" t="s">
        <v>58</v>
      </c>
      <c r="G3697" s="5" t="s">
        <v>51</v>
      </c>
      <c r="H3697" s="5" t="s">
        <v>101</v>
      </c>
      <c r="I3697" t="s">
        <v>44</v>
      </c>
      <c r="J3697" t="s">
        <v>83</v>
      </c>
      <c r="K3697">
        <v>0</v>
      </c>
      <c r="L3697" s="5" t="s">
        <v>7436</v>
      </c>
      <c r="M3697" s="5" t="s">
        <v>37</v>
      </c>
      <c r="N3697">
        <v>0</v>
      </c>
      <c r="O3697" t="s">
        <v>88</v>
      </c>
      <c r="P3697" s="1">
        <v>45356</v>
      </c>
      <c r="Q3697" s="1">
        <v>45394</v>
      </c>
      <c r="R3697">
        <v>757</v>
      </c>
      <c r="S3697" s="4">
        <v>6.1</v>
      </c>
      <c r="T3697" t="s">
        <v>79</v>
      </c>
    </row>
    <row r="3698" spans="1:20" x14ac:dyDescent="0.35">
      <c r="A3698" t="s">
        <v>7437</v>
      </c>
      <c r="B3698" s="5" t="s">
        <v>28802</v>
      </c>
      <c r="C3698" s="6">
        <v>164239</v>
      </c>
      <c r="D3698" t="s">
        <v>41</v>
      </c>
      <c r="E3698">
        <v>139603</v>
      </c>
      <c r="F3698" s="5" t="s">
        <v>23</v>
      </c>
      <c r="G3698" s="5" t="s">
        <v>59</v>
      </c>
      <c r="H3698" s="5" t="s">
        <v>43</v>
      </c>
      <c r="I3698" t="s">
        <v>26</v>
      </c>
      <c r="J3698" t="s">
        <v>43</v>
      </c>
      <c r="K3698">
        <v>50</v>
      </c>
      <c r="L3698" s="5" t="s">
        <v>7438</v>
      </c>
      <c r="M3698" s="5" t="s">
        <v>37</v>
      </c>
      <c r="N3698">
        <v>17</v>
      </c>
      <c r="O3698" t="s">
        <v>107</v>
      </c>
      <c r="P3698" s="1">
        <v>45300</v>
      </c>
      <c r="Q3698" s="1">
        <v>45329</v>
      </c>
      <c r="R3698">
        <v>542</v>
      </c>
      <c r="S3698" s="4">
        <v>9.4</v>
      </c>
      <c r="T3698" t="s">
        <v>210</v>
      </c>
    </row>
    <row r="3699" spans="1:20" x14ac:dyDescent="0.35">
      <c r="A3699" t="s">
        <v>7439</v>
      </c>
      <c r="B3699" s="5" t="s">
        <v>32</v>
      </c>
      <c r="C3699" s="6">
        <v>187030</v>
      </c>
      <c r="D3699" t="s">
        <v>22</v>
      </c>
      <c r="E3699">
        <v>187030</v>
      </c>
      <c r="F3699" s="5" t="s">
        <v>23</v>
      </c>
      <c r="G3699" s="5" t="s">
        <v>59</v>
      </c>
      <c r="H3699" s="5" t="s">
        <v>165</v>
      </c>
      <c r="I3699" t="s">
        <v>44</v>
      </c>
      <c r="J3699" t="s">
        <v>165</v>
      </c>
      <c r="K3699">
        <v>50</v>
      </c>
      <c r="L3699" s="5" t="s">
        <v>7440</v>
      </c>
      <c r="M3699" s="5" t="s">
        <v>54</v>
      </c>
      <c r="N3699">
        <v>17</v>
      </c>
      <c r="O3699" t="s">
        <v>167</v>
      </c>
      <c r="P3699" s="1">
        <v>45685</v>
      </c>
      <c r="Q3699" s="1">
        <v>45722</v>
      </c>
      <c r="R3699">
        <v>2173</v>
      </c>
      <c r="S3699" s="4">
        <v>8.6999999999999993</v>
      </c>
      <c r="T3699" t="s">
        <v>38</v>
      </c>
    </row>
    <row r="3700" spans="1:20" x14ac:dyDescent="0.35">
      <c r="A3700" t="s">
        <v>7441</v>
      </c>
      <c r="B3700" s="5" t="s">
        <v>105</v>
      </c>
      <c r="C3700" s="6">
        <v>201791</v>
      </c>
      <c r="D3700" t="s">
        <v>81</v>
      </c>
      <c r="E3700">
        <v>272418</v>
      </c>
      <c r="F3700" s="5" t="s">
        <v>23</v>
      </c>
      <c r="G3700" s="5" t="s">
        <v>42</v>
      </c>
      <c r="H3700" s="5" t="s">
        <v>82</v>
      </c>
      <c r="I3700" t="s">
        <v>44</v>
      </c>
      <c r="J3700" t="s">
        <v>82</v>
      </c>
      <c r="K3700">
        <v>50</v>
      </c>
      <c r="L3700" s="5" t="s">
        <v>7442</v>
      </c>
      <c r="M3700" s="5" t="s">
        <v>37</v>
      </c>
      <c r="N3700">
        <v>12</v>
      </c>
      <c r="O3700" t="s">
        <v>46</v>
      </c>
      <c r="P3700" s="1">
        <v>45388</v>
      </c>
      <c r="Q3700" s="1">
        <v>45412</v>
      </c>
      <c r="R3700">
        <v>1444</v>
      </c>
      <c r="S3700" s="4">
        <v>9.6999999999999993</v>
      </c>
      <c r="T3700" t="s">
        <v>79</v>
      </c>
    </row>
    <row r="3701" spans="1:20" x14ac:dyDescent="0.35">
      <c r="A3701" t="s">
        <v>7443</v>
      </c>
      <c r="B3701" s="5" t="s">
        <v>28799</v>
      </c>
      <c r="C3701" s="6">
        <v>189693</v>
      </c>
      <c r="D3701" t="s">
        <v>22</v>
      </c>
      <c r="E3701">
        <v>189693</v>
      </c>
      <c r="F3701" s="5" t="s">
        <v>23</v>
      </c>
      <c r="G3701" s="5" t="s">
        <v>59</v>
      </c>
      <c r="H3701" s="5" t="s">
        <v>68</v>
      </c>
      <c r="I3701" t="s">
        <v>26</v>
      </c>
      <c r="J3701" t="s">
        <v>68</v>
      </c>
      <c r="K3701">
        <v>0</v>
      </c>
      <c r="L3701" s="5" t="s">
        <v>7444</v>
      </c>
      <c r="M3701" s="5" t="s">
        <v>28</v>
      </c>
      <c r="N3701">
        <v>13</v>
      </c>
      <c r="O3701" t="s">
        <v>71</v>
      </c>
      <c r="P3701" s="1">
        <v>45473</v>
      </c>
      <c r="Q3701" s="1">
        <v>45538</v>
      </c>
      <c r="R3701">
        <v>2479</v>
      </c>
      <c r="S3701" s="4">
        <v>7.2</v>
      </c>
      <c r="T3701" t="s">
        <v>108</v>
      </c>
    </row>
    <row r="3702" spans="1:20" x14ac:dyDescent="0.35">
      <c r="A3702" t="s">
        <v>7445</v>
      </c>
      <c r="B3702" s="5" t="s">
        <v>40</v>
      </c>
      <c r="C3702" s="6">
        <v>65796</v>
      </c>
      <c r="D3702" t="s">
        <v>41</v>
      </c>
      <c r="E3702">
        <v>55927</v>
      </c>
      <c r="F3702" s="5" t="s">
        <v>58</v>
      </c>
      <c r="G3702" s="5" t="s">
        <v>24</v>
      </c>
      <c r="H3702" s="5" t="s">
        <v>151</v>
      </c>
      <c r="I3702" t="s">
        <v>35</v>
      </c>
      <c r="J3702" t="s">
        <v>151</v>
      </c>
      <c r="K3702">
        <v>0</v>
      </c>
      <c r="L3702" s="5" t="s">
        <v>7446</v>
      </c>
      <c r="M3702" s="5" t="s">
        <v>28</v>
      </c>
      <c r="N3702">
        <v>1</v>
      </c>
      <c r="O3702" t="s">
        <v>141</v>
      </c>
      <c r="P3702" s="1">
        <v>45745</v>
      </c>
      <c r="Q3702" s="1">
        <v>45817</v>
      </c>
      <c r="R3702">
        <v>765</v>
      </c>
      <c r="S3702" s="4">
        <v>9.1</v>
      </c>
      <c r="T3702" t="s">
        <v>108</v>
      </c>
    </row>
    <row r="3703" spans="1:20" x14ac:dyDescent="0.35">
      <c r="A3703" t="s">
        <v>7447</v>
      </c>
      <c r="B3703" s="5" t="s">
        <v>105</v>
      </c>
      <c r="C3703" s="6">
        <v>50207</v>
      </c>
      <c r="D3703" t="s">
        <v>41</v>
      </c>
      <c r="E3703">
        <v>42676</v>
      </c>
      <c r="F3703" s="5" t="s">
        <v>58</v>
      </c>
      <c r="G3703" s="5" t="s">
        <v>59</v>
      </c>
      <c r="H3703" s="5" t="s">
        <v>60</v>
      </c>
      <c r="I3703" t="s">
        <v>44</v>
      </c>
      <c r="J3703" t="s">
        <v>60</v>
      </c>
      <c r="K3703">
        <v>50</v>
      </c>
      <c r="L3703" s="5" t="s">
        <v>7448</v>
      </c>
      <c r="M3703" s="5" t="s">
        <v>54</v>
      </c>
      <c r="N3703">
        <v>0</v>
      </c>
      <c r="O3703" t="s">
        <v>78</v>
      </c>
      <c r="P3703" s="1">
        <v>45385</v>
      </c>
      <c r="Q3703" s="1">
        <v>45429</v>
      </c>
      <c r="R3703">
        <v>2206</v>
      </c>
      <c r="S3703" s="4">
        <v>8.8000000000000007</v>
      </c>
      <c r="T3703" t="s">
        <v>153</v>
      </c>
    </row>
    <row r="3704" spans="1:20" x14ac:dyDescent="0.35">
      <c r="A3704" t="s">
        <v>7449</v>
      </c>
      <c r="B3704" s="5" t="s">
        <v>21</v>
      </c>
      <c r="C3704" s="6">
        <v>90924</v>
      </c>
      <c r="D3704" t="s">
        <v>41</v>
      </c>
      <c r="E3704">
        <v>77285</v>
      </c>
      <c r="F3704" s="5" t="s">
        <v>50</v>
      </c>
      <c r="G3704" s="5" t="s">
        <v>42</v>
      </c>
      <c r="H3704" s="5" t="s">
        <v>43</v>
      </c>
      <c r="I3704" t="s">
        <v>26</v>
      </c>
      <c r="J3704" t="s">
        <v>43</v>
      </c>
      <c r="K3704">
        <v>0</v>
      </c>
      <c r="L3704" s="5" t="s">
        <v>7450</v>
      </c>
      <c r="M3704" s="5" t="s">
        <v>37</v>
      </c>
      <c r="N3704">
        <v>3</v>
      </c>
      <c r="O3704" t="s">
        <v>71</v>
      </c>
      <c r="P3704" s="1">
        <v>45413</v>
      </c>
      <c r="Q3704" s="1">
        <v>45438</v>
      </c>
      <c r="R3704">
        <v>1171</v>
      </c>
      <c r="S3704" s="4">
        <v>5.2</v>
      </c>
      <c r="T3704" t="s">
        <v>153</v>
      </c>
    </row>
    <row r="3705" spans="1:20" x14ac:dyDescent="0.35">
      <c r="A3705" t="s">
        <v>7451</v>
      </c>
      <c r="B3705" s="5" t="s">
        <v>179</v>
      </c>
      <c r="C3705" s="6">
        <v>66161</v>
      </c>
      <c r="D3705" t="s">
        <v>74</v>
      </c>
      <c r="E3705">
        <v>82701</v>
      </c>
      <c r="F3705" s="5" t="s">
        <v>50</v>
      </c>
      <c r="G3705" s="5" t="s">
        <v>59</v>
      </c>
      <c r="H3705" s="5" t="s">
        <v>75</v>
      </c>
      <c r="I3705" t="s">
        <v>44</v>
      </c>
      <c r="J3705" t="s">
        <v>75</v>
      </c>
      <c r="K3705">
        <v>100</v>
      </c>
      <c r="L3705" s="5" t="s">
        <v>7452</v>
      </c>
      <c r="M3705" s="5" t="s">
        <v>28</v>
      </c>
      <c r="N3705">
        <v>4</v>
      </c>
      <c r="O3705" t="s">
        <v>131</v>
      </c>
      <c r="P3705" s="1">
        <v>45481</v>
      </c>
      <c r="Q3705" s="1">
        <v>45535</v>
      </c>
      <c r="R3705">
        <v>1791</v>
      </c>
      <c r="S3705" s="4">
        <v>5</v>
      </c>
      <c r="T3705" t="s">
        <v>210</v>
      </c>
    </row>
    <row r="3706" spans="1:20" x14ac:dyDescent="0.35">
      <c r="A3706" t="s">
        <v>7453</v>
      </c>
      <c r="B3706" s="5" t="s">
        <v>40</v>
      </c>
      <c r="C3706" s="6">
        <v>166384</v>
      </c>
      <c r="D3706" t="s">
        <v>81</v>
      </c>
      <c r="E3706">
        <v>224618</v>
      </c>
      <c r="F3706" s="5" t="s">
        <v>23</v>
      </c>
      <c r="G3706" s="5" t="s">
        <v>42</v>
      </c>
      <c r="H3706" s="5" t="s">
        <v>82</v>
      </c>
      <c r="I3706" t="s">
        <v>35</v>
      </c>
      <c r="J3706" t="s">
        <v>126</v>
      </c>
      <c r="K3706">
        <v>100</v>
      </c>
      <c r="L3706" s="5" t="s">
        <v>7454</v>
      </c>
      <c r="M3706" s="5" t="s">
        <v>37</v>
      </c>
      <c r="N3706">
        <v>18</v>
      </c>
      <c r="O3706" t="s">
        <v>71</v>
      </c>
      <c r="P3706" s="1">
        <v>45375</v>
      </c>
      <c r="Q3706" s="1">
        <v>45432</v>
      </c>
      <c r="R3706">
        <v>2322</v>
      </c>
      <c r="S3706" s="4">
        <v>9.5</v>
      </c>
      <c r="T3706" t="s">
        <v>55</v>
      </c>
    </row>
    <row r="3707" spans="1:20" x14ac:dyDescent="0.35">
      <c r="A3707" t="s">
        <v>7455</v>
      </c>
      <c r="B3707" s="5" t="s">
        <v>179</v>
      </c>
      <c r="C3707" s="6">
        <v>124008</v>
      </c>
      <c r="D3707" t="s">
        <v>22</v>
      </c>
      <c r="E3707">
        <v>124008</v>
      </c>
      <c r="F3707" s="5" t="s">
        <v>66</v>
      </c>
      <c r="G3707" s="5" t="s">
        <v>51</v>
      </c>
      <c r="H3707" s="5" t="s">
        <v>101</v>
      </c>
      <c r="I3707" t="s">
        <v>26</v>
      </c>
      <c r="J3707" t="s">
        <v>101</v>
      </c>
      <c r="K3707">
        <v>50</v>
      </c>
      <c r="L3707" s="5" t="s">
        <v>7456</v>
      </c>
      <c r="M3707" s="5" t="s">
        <v>70</v>
      </c>
      <c r="N3707">
        <v>6</v>
      </c>
      <c r="O3707" t="s">
        <v>71</v>
      </c>
      <c r="P3707" s="1">
        <v>45621</v>
      </c>
      <c r="Q3707" s="1">
        <v>45690</v>
      </c>
      <c r="R3707">
        <v>625</v>
      </c>
      <c r="S3707" s="4">
        <v>8.6</v>
      </c>
      <c r="T3707" t="s">
        <v>210</v>
      </c>
    </row>
    <row r="3708" spans="1:20" x14ac:dyDescent="0.35">
      <c r="A3708" t="s">
        <v>7457</v>
      </c>
      <c r="B3708" s="5" t="s">
        <v>28801</v>
      </c>
      <c r="C3708" s="6">
        <v>83812</v>
      </c>
      <c r="D3708" t="s">
        <v>22</v>
      </c>
      <c r="E3708">
        <v>83812</v>
      </c>
      <c r="F3708" s="5" t="s">
        <v>50</v>
      </c>
      <c r="G3708" s="5" t="s">
        <v>42</v>
      </c>
      <c r="H3708" s="5" t="s">
        <v>129</v>
      </c>
      <c r="I3708" t="s">
        <v>26</v>
      </c>
      <c r="J3708" t="s">
        <v>129</v>
      </c>
      <c r="K3708">
        <v>0</v>
      </c>
      <c r="L3708" s="5" t="s">
        <v>7319</v>
      </c>
      <c r="M3708" s="5" t="s">
        <v>54</v>
      </c>
      <c r="N3708">
        <v>2</v>
      </c>
      <c r="O3708" t="s">
        <v>78</v>
      </c>
      <c r="P3708" s="1">
        <v>45471</v>
      </c>
      <c r="Q3708" s="1">
        <v>45544</v>
      </c>
      <c r="R3708">
        <v>1991</v>
      </c>
      <c r="S3708" s="4">
        <v>6</v>
      </c>
      <c r="T3708" t="s">
        <v>103</v>
      </c>
    </row>
    <row r="3709" spans="1:20" x14ac:dyDescent="0.35">
      <c r="A3709" t="s">
        <v>7458</v>
      </c>
      <c r="B3709" s="5" t="s">
        <v>49</v>
      </c>
      <c r="C3709" s="6">
        <v>142427</v>
      </c>
      <c r="D3709" t="s">
        <v>65</v>
      </c>
      <c r="E3709">
        <v>185155</v>
      </c>
      <c r="F3709" s="5" t="s">
        <v>66</v>
      </c>
      <c r="G3709" s="5" t="s">
        <v>24</v>
      </c>
      <c r="H3709" s="5" t="s">
        <v>67</v>
      </c>
      <c r="I3709" t="s">
        <v>44</v>
      </c>
      <c r="J3709" t="s">
        <v>67</v>
      </c>
      <c r="K3709">
        <v>100</v>
      </c>
      <c r="L3709" s="5" t="s">
        <v>7459</v>
      </c>
      <c r="M3709" s="5" t="s">
        <v>37</v>
      </c>
      <c r="N3709">
        <v>5</v>
      </c>
      <c r="O3709" t="s">
        <v>46</v>
      </c>
      <c r="P3709" s="1">
        <v>45638</v>
      </c>
      <c r="Q3709" s="1">
        <v>45653</v>
      </c>
      <c r="R3709">
        <v>1392</v>
      </c>
      <c r="S3709" s="4">
        <v>5.8</v>
      </c>
      <c r="T3709" t="s">
        <v>79</v>
      </c>
    </row>
    <row r="3710" spans="1:20" x14ac:dyDescent="0.35">
      <c r="A3710" t="s">
        <v>7460</v>
      </c>
      <c r="B3710" s="5" t="s">
        <v>73</v>
      </c>
      <c r="C3710" s="6">
        <v>186900</v>
      </c>
      <c r="D3710" t="s">
        <v>22</v>
      </c>
      <c r="E3710">
        <v>186900</v>
      </c>
      <c r="F3710" s="5" t="s">
        <v>66</v>
      </c>
      <c r="G3710" s="5" t="s">
        <v>24</v>
      </c>
      <c r="H3710" s="5" t="s">
        <v>97</v>
      </c>
      <c r="I3710" t="s">
        <v>26</v>
      </c>
      <c r="J3710" t="s">
        <v>97</v>
      </c>
      <c r="K3710">
        <v>100</v>
      </c>
      <c r="L3710" s="5" t="s">
        <v>7461</v>
      </c>
      <c r="M3710" s="5" t="s">
        <v>37</v>
      </c>
      <c r="N3710">
        <v>5</v>
      </c>
      <c r="O3710" t="s">
        <v>167</v>
      </c>
      <c r="P3710" s="1">
        <v>45521</v>
      </c>
      <c r="Q3710" s="1">
        <v>45559</v>
      </c>
      <c r="R3710">
        <v>1593</v>
      </c>
      <c r="S3710" s="4">
        <v>7.9</v>
      </c>
      <c r="T3710" t="s">
        <v>89</v>
      </c>
    </row>
    <row r="3711" spans="1:20" x14ac:dyDescent="0.35">
      <c r="A3711" t="s">
        <v>7462</v>
      </c>
      <c r="B3711" s="5" t="s">
        <v>162</v>
      </c>
      <c r="C3711" s="6">
        <v>129050</v>
      </c>
      <c r="D3711" t="s">
        <v>74</v>
      </c>
      <c r="E3711">
        <v>161313</v>
      </c>
      <c r="F3711" s="5" t="s">
        <v>66</v>
      </c>
      <c r="G3711" s="5" t="s">
        <v>42</v>
      </c>
      <c r="H3711" s="5" t="s">
        <v>75</v>
      </c>
      <c r="I3711" t="s">
        <v>26</v>
      </c>
      <c r="J3711" t="s">
        <v>75</v>
      </c>
      <c r="K3711">
        <v>0</v>
      </c>
      <c r="L3711" s="5" t="s">
        <v>7463</v>
      </c>
      <c r="M3711" s="5" t="s">
        <v>54</v>
      </c>
      <c r="N3711">
        <v>9</v>
      </c>
      <c r="O3711" t="s">
        <v>112</v>
      </c>
      <c r="P3711" s="1">
        <v>45765</v>
      </c>
      <c r="Q3711" s="1">
        <v>45781</v>
      </c>
      <c r="R3711">
        <v>835</v>
      </c>
      <c r="S3711" s="4">
        <v>9.8000000000000007</v>
      </c>
      <c r="T3711" t="s">
        <v>153</v>
      </c>
    </row>
    <row r="3712" spans="1:20" x14ac:dyDescent="0.35">
      <c r="A3712" t="s">
        <v>7464</v>
      </c>
      <c r="B3712" s="5" t="s">
        <v>91</v>
      </c>
      <c r="C3712" s="6">
        <v>274462</v>
      </c>
      <c r="D3712" t="s">
        <v>120</v>
      </c>
      <c r="E3712">
        <v>247016</v>
      </c>
      <c r="F3712" s="5" t="s">
        <v>23</v>
      </c>
      <c r="G3712" s="5" t="s">
        <v>24</v>
      </c>
      <c r="H3712" s="5" t="s">
        <v>121</v>
      </c>
      <c r="I3712" t="s">
        <v>44</v>
      </c>
      <c r="J3712" t="s">
        <v>121</v>
      </c>
      <c r="K3712">
        <v>100</v>
      </c>
      <c r="L3712" s="5" t="s">
        <v>7465</v>
      </c>
      <c r="M3712" s="5" t="s">
        <v>37</v>
      </c>
      <c r="N3712">
        <v>14</v>
      </c>
      <c r="O3712" t="s">
        <v>135</v>
      </c>
      <c r="P3712" s="1">
        <v>45733</v>
      </c>
      <c r="Q3712" s="1">
        <v>45770</v>
      </c>
      <c r="R3712">
        <v>2406</v>
      </c>
      <c r="S3712" s="4">
        <v>6.4</v>
      </c>
      <c r="T3712" t="s">
        <v>47</v>
      </c>
    </row>
    <row r="3713" spans="1:20" x14ac:dyDescent="0.35">
      <c r="A3713" t="s">
        <v>7466</v>
      </c>
      <c r="B3713" s="5" t="s">
        <v>28799</v>
      </c>
      <c r="C3713" s="6">
        <v>62465</v>
      </c>
      <c r="D3713" t="s">
        <v>33</v>
      </c>
      <c r="E3713">
        <v>6871150</v>
      </c>
      <c r="F3713" s="5" t="s">
        <v>58</v>
      </c>
      <c r="G3713" s="5" t="s">
        <v>42</v>
      </c>
      <c r="H3713" s="5" t="s">
        <v>34</v>
      </c>
      <c r="I3713" t="s">
        <v>26</v>
      </c>
      <c r="J3713" t="s">
        <v>34</v>
      </c>
      <c r="K3713">
        <v>50</v>
      </c>
      <c r="L3713" s="5" t="s">
        <v>7467</v>
      </c>
      <c r="M3713" s="5" t="s">
        <v>54</v>
      </c>
      <c r="N3713">
        <v>0</v>
      </c>
      <c r="O3713" t="s">
        <v>107</v>
      </c>
      <c r="P3713" s="1">
        <v>45633</v>
      </c>
      <c r="Q3713" s="1">
        <v>45660</v>
      </c>
      <c r="R3713">
        <v>955</v>
      </c>
      <c r="S3713" s="4">
        <v>7.6</v>
      </c>
      <c r="T3713" t="s">
        <v>210</v>
      </c>
    </row>
    <row r="3714" spans="1:20" x14ac:dyDescent="0.35">
      <c r="A3714" t="s">
        <v>7468</v>
      </c>
      <c r="B3714" s="5" t="s">
        <v>105</v>
      </c>
      <c r="C3714" s="6">
        <v>73182</v>
      </c>
      <c r="D3714" t="s">
        <v>22</v>
      </c>
      <c r="E3714">
        <v>73182</v>
      </c>
      <c r="F3714" s="5" t="s">
        <v>50</v>
      </c>
      <c r="G3714" s="5" t="s">
        <v>24</v>
      </c>
      <c r="H3714" s="5" t="s">
        <v>191</v>
      </c>
      <c r="I3714" t="s">
        <v>26</v>
      </c>
      <c r="J3714" t="s">
        <v>25</v>
      </c>
      <c r="K3714">
        <v>100</v>
      </c>
      <c r="L3714" s="5" t="s">
        <v>7469</v>
      </c>
      <c r="M3714" s="5" t="s">
        <v>28</v>
      </c>
      <c r="N3714">
        <v>2</v>
      </c>
      <c r="O3714" t="s">
        <v>167</v>
      </c>
      <c r="P3714" s="1">
        <v>45741</v>
      </c>
      <c r="Q3714" s="1">
        <v>45777</v>
      </c>
      <c r="R3714">
        <v>1570</v>
      </c>
      <c r="S3714" s="4">
        <v>7.7</v>
      </c>
      <c r="T3714" t="s">
        <v>136</v>
      </c>
    </row>
    <row r="3715" spans="1:20" x14ac:dyDescent="0.35">
      <c r="A3715" t="s">
        <v>7470</v>
      </c>
      <c r="B3715" s="5" t="s">
        <v>100</v>
      </c>
      <c r="C3715" s="6">
        <v>184437</v>
      </c>
      <c r="D3715" t="s">
        <v>92</v>
      </c>
      <c r="E3715">
        <v>138328</v>
      </c>
      <c r="F3715" s="5" t="s">
        <v>23</v>
      </c>
      <c r="G3715" s="5" t="s">
        <v>51</v>
      </c>
      <c r="H3715" s="5" t="s">
        <v>93</v>
      </c>
      <c r="I3715" t="s">
        <v>44</v>
      </c>
      <c r="J3715" t="s">
        <v>93</v>
      </c>
      <c r="K3715">
        <v>50</v>
      </c>
      <c r="L3715" s="5" t="s">
        <v>7471</v>
      </c>
      <c r="M3715" s="5" t="s">
        <v>54</v>
      </c>
      <c r="N3715">
        <v>17</v>
      </c>
      <c r="O3715" t="s">
        <v>85</v>
      </c>
      <c r="P3715" s="1">
        <v>45480</v>
      </c>
      <c r="Q3715" s="1">
        <v>45520</v>
      </c>
      <c r="R3715">
        <v>1473</v>
      </c>
      <c r="S3715" s="4">
        <v>5.4</v>
      </c>
      <c r="T3715" t="s">
        <v>118</v>
      </c>
    </row>
    <row r="3716" spans="1:20" x14ac:dyDescent="0.35">
      <c r="A3716" t="s">
        <v>7472</v>
      </c>
      <c r="B3716" s="5" t="s">
        <v>57</v>
      </c>
      <c r="C3716" s="6">
        <v>94373</v>
      </c>
      <c r="D3716" t="s">
        <v>92</v>
      </c>
      <c r="E3716">
        <v>70780</v>
      </c>
      <c r="F3716" s="5" t="s">
        <v>50</v>
      </c>
      <c r="G3716" s="5" t="s">
        <v>59</v>
      </c>
      <c r="H3716" s="5" t="s">
        <v>93</v>
      </c>
      <c r="I3716" t="s">
        <v>26</v>
      </c>
      <c r="J3716" t="s">
        <v>93</v>
      </c>
      <c r="K3716">
        <v>100</v>
      </c>
      <c r="L3716" s="5" t="s">
        <v>7473</v>
      </c>
      <c r="M3716" s="5" t="s">
        <v>37</v>
      </c>
      <c r="N3716">
        <v>2</v>
      </c>
      <c r="O3716" t="s">
        <v>112</v>
      </c>
      <c r="P3716" s="1">
        <v>45469</v>
      </c>
      <c r="Q3716" s="1">
        <v>45505</v>
      </c>
      <c r="R3716">
        <v>1713</v>
      </c>
      <c r="S3716" s="4">
        <v>8.6</v>
      </c>
      <c r="T3716" t="s">
        <v>89</v>
      </c>
    </row>
    <row r="3717" spans="1:20" x14ac:dyDescent="0.35">
      <c r="A3717" t="s">
        <v>7474</v>
      </c>
      <c r="B3717" s="5" t="s">
        <v>179</v>
      </c>
      <c r="C3717" s="6">
        <v>222341</v>
      </c>
      <c r="D3717" t="s">
        <v>41</v>
      </c>
      <c r="E3717">
        <v>188990</v>
      </c>
      <c r="F3717" s="5" t="s">
        <v>23</v>
      </c>
      <c r="G3717" s="5" t="s">
        <v>24</v>
      </c>
      <c r="H3717" s="5" t="s">
        <v>151</v>
      </c>
      <c r="I3717" t="s">
        <v>26</v>
      </c>
      <c r="J3717" t="s">
        <v>97</v>
      </c>
      <c r="K3717">
        <v>100</v>
      </c>
      <c r="L3717" s="5" t="s">
        <v>7475</v>
      </c>
      <c r="M3717" s="5" t="s">
        <v>37</v>
      </c>
      <c r="N3717">
        <v>16</v>
      </c>
      <c r="O3717" t="s">
        <v>147</v>
      </c>
      <c r="P3717" s="1">
        <v>45672</v>
      </c>
      <c r="Q3717" s="1">
        <v>45739</v>
      </c>
      <c r="R3717">
        <v>1873</v>
      </c>
      <c r="S3717" s="4">
        <v>7.3</v>
      </c>
      <c r="T3717" t="s">
        <v>103</v>
      </c>
    </row>
    <row r="3718" spans="1:20" x14ac:dyDescent="0.35">
      <c r="A3718" t="s">
        <v>7476</v>
      </c>
      <c r="B3718" s="5" t="s">
        <v>100</v>
      </c>
      <c r="C3718" s="6">
        <v>54047</v>
      </c>
      <c r="D3718" t="s">
        <v>74</v>
      </c>
      <c r="E3718">
        <v>67559</v>
      </c>
      <c r="F3718" s="5" t="s">
        <v>58</v>
      </c>
      <c r="G3718" s="5" t="s">
        <v>24</v>
      </c>
      <c r="H3718" s="5" t="s">
        <v>75</v>
      </c>
      <c r="I3718" t="s">
        <v>26</v>
      </c>
      <c r="J3718" t="s">
        <v>75</v>
      </c>
      <c r="K3718">
        <v>0</v>
      </c>
      <c r="L3718" s="5" t="s">
        <v>7477</v>
      </c>
      <c r="M3718" s="5" t="s">
        <v>37</v>
      </c>
      <c r="N3718">
        <v>0</v>
      </c>
      <c r="O3718" t="s">
        <v>88</v>
      </c>
      <c r="P3718" s="1">
        <v>45591</v>
      </c>
      <c r="Q3718" s="1">
        <v>45658</v>
      </c>
      <c r="R3718">
        <v>804</v>
      </c>
      <c r="S3718" s="4">
        <v>5.6</v>
      </c>
      <c r="T3718" t="s">
        <v>38</v>
      </c>
    </row>
    <row r="3719" spans="1:20" x14ac:dyDescent="0.35">
      <c r="A3719" t="s">
        <v>7478</v>
      </c>
      <c r="B3719" s="5" t="s">
        <v>217</v>
      </c>
      <c r="C3719" s="6">
        <v>127771</v>
      </c>
      <c r="D3719" t="s">
        <v>22</v>
      </c>
      <c r="E3719">
        <v>127771</v>
      </c>
      <c r="F3719" s="5" t="s">
        <v>66</v>
      </c>
      <c r="G3719" s="5" t="s">
        <v>42</v>
      </c>
      <c r="H3719" s="5" t="s">
        <v>97</v>
      </c>
      <c r="I3719" t="s">
        <v>44</v>
      </c>
      <c r="J3719" t="s">
        <v>97</v>
      </c>
      <c r="K3719">
        <v>50</v>
      </c>
      <c r="L3719" s="5" t="s">
        <v>7479</v>
      </c>
      <c r="M3719" s="5" t="s">
        <v>28</v>
      </c>
      <c r="N3719">
        <v>9</v>
      </c>
      <c r="O3719" t="s">
        <v>131</v>
      </c>
      <c r="P3719" s="1">
        <v>45479</v>
      </c>
      <c r="Q3719" s="1">
        <v>45494</v>
      </c>
      <c r="R3719">
        <v>677</v>
      </c>
      <c r="S3719" s="4">
        <v>9.1</v>
      </c>
      <c r="T3719" t="s">
        <v>89</v>
      </c>
    </row>
    <row r="3720" spans="1:20" x14ac:dyDescent="0.35">
      <c r="A3720" t="s">
        <v>7480</v>
      </c>
      <c r="B3720" s="5" t="s">
        <v>162</v>
      </c>
      <c r="C3720" s="6">
        <v>93985</v>
      </c>
      <c r="D3720" t="s">
        <v>41</v>
      </c>
      <c r="E3720">
        <v>79887</v>
      </c>
      <c r="F3720" s="5" t="s">
        <v>50</v>
      </c>
      <c r="G3720" s="5" t="s">
        <v>42</v>
      </c>
      <c r="H3720" s="5" t="s">
        <v>60</v>
      </c>
      <c r="I3720" t="s">
        <v>26</v>
      </c>
      <c r="J3720" t="s">
        <v>60</v>
      </c>
      <c r="K3720">
        <v>50</v>
      </c>
      <c r="L3720" s="5" t="s">
        <v>7481</v>
      </c>
      <c r="M3720" s="5" t="s">
        <v>54</v>
      </c>
      <c r="N3720">
        <v>3</v>
      </c>
      <c r="O3720" t="s">
        <v>78</v>
      </c>
      <c r="P3720" s="1">
        <v>45340</v>
      </c>
      <c r="Q3720" s="1">
        <v>45389</v>
      </c>
      <c r="R3720">
        <v>548</v>
      </c>
      <c r="S3720" s="4">
        <v>7.2</v>
      </c>
      <c r="T3720" t="s">
        <v>89</v>
      </c>
    </row>
    <row r="3721" spans="1:20" x14ac:dyDescent="0.35">
      <c r="A3721" t="s">
        <v>7482</v>
      </c>
      <c r="B3721" s="5" t="s">
        <v>145</v>
      </c>
      <c r="C3721" s="6">
        <v>66798</v>
      </c>
      <c r="D3721" t="s">
        <v>41</v>
      </c>
      <c r="E3721">
        <v>56778</v>
      </c>
      <c r="F3721" s="5" t="s">
        <v>50</v>
      </c>
      <c r="G3721" s="5" t="s">
        <v>24</v>
      </c>
      <c r="H3721" s="5" t="s">
        <v>43</v>
      </c>
      <c r="I3721" t="s">
        <v>44</v>
      </c>
      <c r="J3721" t="s">
        <v>423</v>
      </c>
      <c r="K3721">
        <v>0</v>
      </c>
      <c r="L3721" s="5" t="s">
        <v>7483</v>
      </c>
      <c r="M3721" s="5" t="s">
        <v>28</v>
      </c>
      <c r="N3721">
        <v>4</v>
      </c>
      <c r="O3721" t="s">
        <v>71</v>
      </c>
      <c r="P3721" s="1">
        <v>45446</v>
      </c>
      <c r="Q3721" s="1">
        <v>45497</v>
      </c>
      <c r="R3721">
        <v>1988</v>
      </c>
      <c r="S3721" s="4">
        <v>5.5</v>
      </c>
      <c r="T3721" t="s">
        <v>79</v>
      </c>
    </row>
    <row r="3722" spans="1:20" x14ac:dyDescent="0.35">
      <c r="A3722" t="s">
        <v>7484</v>
      </c>
      <c r="B3722" s="5" t="s">
        <v>91</v>
      </c>
      <c r="C3722" s="6">
        <v>155058</v>
      </c>
      <c r="D3722" t="s">
        <v>22</v>
      </c>
      <c r="E3722">
        <v>155058</v>
      </c>
      <c r="F3722" s="5" t="s">
        <v>66</v>
      </c>
      <c r="G3722" s="5" t="s">
        <v>51</v>
      </c>
      <c r="H3722" s="5" t="s">
        <v>25</v>
      </c>
      <c r="I3722" t="s">
        <v>35</v>
      </c>
      <c r="J3722" t="s">
        <v>25</v>
      </c>
      <c r="K3722">
        <v>100</v>
      </c>
      <c r="L3722" s="5" t="s">
        <v>7485</v>
      </c>
      <c r="M3722" s="5" t="s">
        <v>54</v>
      </c>
      <c r="N3722">
        <v>7</v>
      </c>
      <c r="O3722" t="s">
        <v>78</v>
      </c>
      <c r="P3722" s="1">
        <v>45731</v>
      </c>
      <c r="Q3722" s="1">
        <v>45762</v>
      </c>
      <c r="R3722">
        <v>1894</v>
      </c>
      <c r="S3722" s="4">
        <v>5.5</v>
      </c>
      <c r="T3722" t="s">
        <v>38</v>
      </c>
    </row>
    <row r="3723" spans="1:20" x14ac:dyDescent="0.35">
      <c r="A3723" t="s">
        <v>7486</v>
      </c>
      <c r="B3723" s="5" t="s">
        <v>145</v>
      </c>
      <c r="C3723" s="6">
        <v>280160</v>
      </c>
      <c r="D3723" t="s">
        <v>33</v>
      </c>
      <c r="E3723">
        <v>30817600</v>
      </c>
      <c r="F3723" s="5" t="s">
        <v>23</v>
      </c>
      <c r="G3723" s="5" t="s">
        <v>24</v>
      </c>
      <c r="H3723" s="5" t="s">
        <v>34</v>
      </c>
      <c r="I3723" t="s">
        <v>35</v>
      </c>
      <c r="J3723" t="s">
        <v>34</v>
      </c>
      <c r="K3723">
        <v>0</v>
      </c>
      <c r="L3723" s="5" t="s">
        <v>7487</v>
      </c>
      <c r="M3723" s="5" t="s">
        <v>54</v>
      </c>
      <c r="N3723">
        <v>15</v>
      </c>
      <c r="O3723" t="s">
        <v>172</v>
      </c>
      <c r="P3723" s="1">
        <v>45567</v>
      </c>
      <c r="Q3723" s="1">
        <v>45617</v>
      </c>
      <c r="R3723">
        <v>2398</v>
      </c>
      <c r="S3723" s="4">
        <v>5.6</v>
      </c>
      <c r="T3723" t="s">
        <v>30</v>
      </c>
    </row>
    <row r="3724" spans="1:20" x14ac:dyDescent="0.35">
      <c r="A3724" t="s">
        <v>7488</v>
      </c>
      <c r="B3724" s="5" t="s">
        <v>179</v>
      </c>
      <c r="C3724" s="6">
        <v>77244</v>
      </c>
      <c r="D3724" t="s">
        <v>41</v>
      </c>
      <c r="E3724">
        <v>65657</v>
      </c>
      <c r="F3724" s="5" t="s">
        <v>50</v>
      </c>
      <c r="G3724" s="5" t="s">
        <v>51</v>
      </c>
      <c r="H3724" s="5" t="s">
        <v>60</v>
      </c>
      <c r="I3724" t="s">
        <v>44</v>
      </c>
      <c r="J3724" t="s">
        <v>60</v>
      </c>
      <c r="K3724">
        <v>50</v>
      </c>
      <c r="L3724" s="5" t="s">
        <v>7489</v>
      </c>
      <c r="M3724" s="5" t="s">
        <v>28</v>
      </c>
      <c r="N3724">
        <v>4</v>
      </c>
      <c r="O3724" t="s">
        <v>172</v>
      </c>
      <c r="P3724" s="1">
        <v>45310</v>
      </c>
      <c r="Q3724" s="1">
        <v>45374</v>
      </c>
      <c r="R3724">
        <v>769</v>
      </c>
      <c r="S3724" s="4">
        <v>8.1999999999999993</v>
      </c>
      <c r="T3724" t="s">
        <v>38</v>
      </c>
    </row>
    <row r="3725" spans="1:20" x14ac:dyDescent="0.35">
      <c r="A3725" t="s">
        <v>7490</v>
      </c>
      <c r="B3725" s="5" t="s">
        <v>179</v>
      </c>
      <c r="C3725" s="6">
        <v>216834</v>
      </c>
      <c r="D3725" t="s">
        <v>22</v>
      </c>
      <c r="E3725">
        <v>216834</v>
      </c>
      <c r="F3725" s="5" t="s">
        <v>23</v>
      </c>
      <c r="G3725" s="5" t="s">
        <v>51</v>
      </c>
      <c r="H3725" s="5" t="s">
        <v>191</v>
      </c>
      <c r="I3725" t="s">
        <v>26</v>
      </c>
      <c r="J3725" t="s">
        <v>313</v>
      </c>
      <c r="K3725">
        <v>100</v>
      </c>
      <c r="L3725" s="5" t="s">
        <v>7491</v>
      </c>
      <c r="M3725" s="5" t="s">
        <v>54</v>
      </c>
      <c r="N3725">
        <v>11</v>
      </c>
      <c r="O3725" t="s">
        <v>172</v>
      </c>
      <c r="P3725" s="1">
        <v>45767</v>
      </c>
      <c r="Q3725" s="1">
        <v>45840</v>
      </c>
      <c r="R3725">
        <v>1824</v>
      </c>
      <c r="S3725" s="4">
        <v>6.6</v>
      </c>
      <c r="T3725" t="s">
        <v>95</v>
      </c>
    </row>
    <row r="3726" spans="1:20" x14ac:dyDescent="0.35">
      <c r="A3726" t="s">
        <v>7492</v>
      </c>
      <c r="B3726" s="5" t="s">
        <v>28799</v>
      </c>
      <c r="C3726" s="6">
        <v>110485</v>
      </c>
      <c r="D3726" t="s">
        <v>22</v>
      </c>
      <c r="E3726">
        <v>110485</v>
      </c>
      <c r="F3726" s="5" t="s">
        <v>50</v>
      </c>
      <c r="G3726" s="5" t="s">
        <v>59</v>
      </c>
      <c r="H3726" s="5" t="s">
        <v>101</v>
      </c>
      <c r="I3726" t="s">
        <v>35</v>
      </c>
      <c r="J3726" t="s">
        <v>68</v>
      </c>
      <c r="K3726">
        <v>50</v>
      </c>
      <c r="L3726" s="5" t="s">
        <v>7493</v>
      </c>
      <c r="M3726" s="5" t="s">
        <v>70</v>
      </c>
      <c r="N3726">
        <v>2</v>
      </c>
      <c r="O3726" t="s">
        <v>29</v>
      </c>
      <c r="P3726" s="1">
        <v>45459</v>
      </c>
      <c r="Q3726" s="1">
        <v>45497</v>
      </c>
      <c r="R3726">
        <v>2063</v>
      </c>
      <c r="S3726" s="4">
        <v>8.6</v>
      </c>
      <c r="T3726" t="s">
        <v>136</v>
      </c>
    </row>
    <row r="3727" spans="1:20" x14ac:dyDescent="0.35">
      <c r="A3727" t="s">
        <v>7494</v>
      </c>
      <c r="B3727" s="5" t="s">
        <v>49</v>
      </c>
      <c r="C3727" s="6">
        <v>43499</v>
      </c>
      <c r="D3727" t="s">
        <v>22</v>
      </c>
      <c r="E3727">
        <v>43499</v>
      </c>
      <c r="F3727" s="5" t="s">
        <v>66</v>
      </c>
      <c r="G3727" s="5" t="s">
        <v>59</v>
      </c>
      <c r="H3727" s="5" t="s">
        <v>157</v>
      </c>
      <c r="I3727" t="s">
        <v>44</v>
      </c>
      <c r="J3727" t="s">
        <v>157</v>
      </c>
      <c r="K3727">
        <v>50</v>
      </c>
      <c r="L3727" s="5" t="s">
        <v>7495</v>
      </c>
      <c r="M3727" s="5" t="s">
        <v>37</v>
      </c>
      <c r="N3727">
        <v>7</v>
      </c>
      <c r="O3727" t="s">
        <v>147</v>
      </c>
      <c r="P3727" s="1">
        <v>45740</v>
      </c>
      <c r="Q3727" s="1">
        <v>45804</v>
      </c>
      <c r="R3727">
        <v>537</v>
      </c>
      <c r="S3727" s="4">
        <v>5.0999999999999996</v>
      </c>
      <c r="T3727" t="s">
        <v>95</v>
      </c>
    </row>
    <row r="3728" spans="1:20" x14ac:dyDescent="0.35">
      <c r="A3728" t="s">
        <v>7496</v>
      </c>
      <c r="B3728" s="5" t="s">
        <v>49</v>
      </c>
      <c r="C3728" s="6">
        <v>266981</v>
      </c>
      <c r="D3728" t="s">
        <v>92</v>
      </c>
      <c r="E3728">
        <v>200236</v>
      </c>
      <c r="F3728" s="5" t="s">
        <v>23</v>
      </c>
      <c r="G3728" s="5" t="s">
        <v>24</v>
      </c>
      <c r="H3728" s="5" t="s">
        <v>93</v>
      </c>
      <c r="I3728" t="s">
        <v>35</v>
      </c>
      <c r="J3728" t="s">
        <v>93</v>
      </c>
      <c r="K3728">
        <v>0</v>
      </c>
      <c r="L3728" s="5" t="s">
        <v>7497</v>
      </c>
      <c r="M3728" s="5" t="s">
        <v>37</v>
      </c>
      <c r="N3728">
        <v>13</v>
      </c>
      <c r="O3728" t="s">
        <v>107</v>
      </c>
      <c r="P3728" s="1">
        <v>45571</v>
      </c>
      <c r="Q3728" s="1">
        <v>45601</v>
      </c>
      <c r="R3728">
        <v>1978</v>
      </c>
      <c r="S3728" s="4">
        <v>9.5</v>
      </c>
      <c r="T3728" t="s">
        <v>243</v>
      </c>
    </row>
    <row r="3729" spans="1:20" x14ac:dyDescent="0.35">
      <c r="A3729" t="s">
        <v>7498</v>
      </c>
      <c r="B3729" s="5" t="s">
        <v>28800</v>
      </c>
      <c r="C3729" s="6">
        <v>126042</v>
      </c>
      <c r="D3729" t="s">
        <v>22</v>
      </c>
      <c r="E3729">
        <v>126042</v>
      </c>
      <c r="F3729" s="5" t="s">
        <v>66</v>
      </c>
      <c r="G3729" s="5" t="s">
        <v>59</v>
      </c>
      <c r="H3729" s="5" t="s">
        <v>52</v>
      </c>
      <c r="I3729" t="s">
        <v>26</v>
      </c>
      <c r="J3729" t="s">
        <v>52</v>
      </c>
      <c r="K3729">
        <v>50</v>
      </c>
      <c r="L3729" s="5" t="s">
        <v>7499</v>
      </c>
      <c r="M3729" s="5" t="s">
        <v>28</v>
      </c>
      <c r="N3729">
        <v>8</v>
      </c>
      <c r="O3729" t="s">
        <v>46</v>
      </c>
      <c r="P3729" s="1">
        <v>45532</v>
      </c>
      <c r="Q3729" s="1">
        <v>45573</v>
      </c>
      <c r="R3729">
        <v>1314</v>
      </c>
      <c r="S3729" s="4">
        <v>7.2</v>
      </c>
      <c r="T3729" t="s">
        <v>136</v>
      </c>
    </row>
    <row r="3730" spans="1:20" x14ac:dyDescent="0.35">
      <c r="A3730" t="s">
        <v>7500</v>
      </c>
      <c r="B3730" s="5" t="s">
        <v>162</v>
      </c>
      <c r="C3730" s="6">
        <v>173706</v>
      </c>
      <c r="D3730" t="s">
        <v>74</v>
      </c>
      <c r="E3730">
        <v>217133</v>
      </c>
      <c r="F3730" s="5" t="s">
        <v>23</v>
      </c>
      <c r="G3730" s="5" t="s">
        <v>51</v>
      </c>
      <c r="H3730" s="5" t="s">
        <v>75</v>
      </c>
      <c r="I3730" t="s">
        <v>44</v>
      </c>
      <c r="J3730" t="s">
        <v>75</v>
      </c>
      <c r="K3730">
        <v>50</v>
      </c>
      <c r="L3730" s="5" t="s">
        <v>7501</v>
      </c>
      <c r="M3730" s="5" t="s">
        <v>70</v>
      </c>
      <c r="N3730">
        <v>10</v>
      </c>
      <c r="O3730" t="s">
        <v>147</v>
      </c>
      <c r="P3730" s="1">
        <v>45677</v>
      </c>
      <c r="Q3730" s="1">
        <v>45710</v>
      </c>
      <c r="R3730">
        <v>2026</v>
      </c>
      <c r="S3730" s="4">
        <v>8.8000000000000007</v>
      </c>
      <c r="T3730" t="s">
        <v>38</v>
      </c>
    </row>
    <row r="3731" spans="1:20" x14ac:dyDescent="0.35">
      <c r="A3731" t="s">
        <v>7502</v>
      </c>
      <c r="B3731" s="5" t="s">
        <v>28802</v>
      </c>
      <c r="C3731" s="6">
        <v>75161</v>
      </c>
      <c r="D3731" t="s">
        <v>81</v>
      </c>
      <c r="E3731">
        <v>101467</v>
      </c>
      <c r="F3731" s="5" t="s">
        <v>58</v>
      </c>
      <c r="G3731" s="5" t="s">
        <v>59</v>
      </c>
      <c r="H3731" s="5" t="s">
        <v>82</v>
      </c>
      <c r="I3731" t="s">
        <v>26</v>
      </c>
      <c r="J3731" t="s">
        <v>291</v>
      </c>
      <c r="K3731">
        <v>0</v>
      </c>
      <c r="L3731" s="5" t="s">
        <v>7503</v>
      </c>
      <c r="M3731" s="5" t="s">
        <v>28</v>
      </c>
      <c r="N3731">
        <v>0</v>
      </c>
      <c r="O3731" t="s">
        <v>141</v>
      </c>
      <c r="P3731" s="1">
        <v>45698</v>
      </c>
      <c r="Q3731" s="1">
        <v>45769</v>
      </c>
      <c r="R3731">
        <v>2388</v>
      </c>
      <c r="S3731" s="4">
        <v>5.6</v>
      </c>
      <c r="T3731" t="s">
        <v>38</v>
      </c>
    </row>
    <row r="3732" spans="1:20" x14ac:dyDescent="0.35">
      <c r="A3732" t="s">
        <v>7504</v>
      </c>
      <c r="B3732" s="5" t="s">
        <v>179</v>
      </c>
      <c r="C3732" s="6">
        <v>115030</v>
      </c>
      <c r="D3732" t="s">
        <v>22</v>
      </c>
      <c r="E3732">
        <v>115030</v>
      </c>
      <c r="F3732" s="5" t="s">
        <v>66</v>
      </c>
      <c r="G3732" s="5" t="s">
        <v>59</v>
      </c>
      <c r="H3732" s="5" t="s">
        <v>191</v>
      </c>
      <c r="I3732" t="s">
        <v>26</v>
      </c>
      <c r="J3732" t="s">
        <v>191</v>
      </c>
      <c r="K3732">
        <v>50</v>
      </c>
      <c r="L3732" s="5" t="s">
        <v>7505</v>
      </c>
      <c r="M3732" s="5" t="s">
        <v>28</v>
      </c>
      <c r="N3732">
        <v>7</v>
      </c>
      <c r="O3732" t="s">
        <v>147</v>
      </c>
      <c r="P3732" s="1">
        <v>45542</v>
      </c>
      <c r="Q3732" s="1">
        <v>45580</v>
      </c>
      <c r="R3732">
        <v>623</v>
      </c>
      <c r="S3732" s="4">
        <v>7.8</v>
      </c>
      <c r="T3732" t="s">
        <v>103</v>
      </c>
    </row>
    <row r="3733" spans="1:20" x14ac:dyDescent="0.35">
      <c r="A3733" t="s">
        <v>7506</v>
      </c>
      <c r="B3733" s="5" t="s">
        <v>28799</v>
      </c>
      <c r="C3733" s="6">
        <v>151796</v>
      </c>
      <c r="D3733" t="s">
        <v>81</v>
      </c>
      <c r="E3733">
        <v>204925</v>
      </c>
      <c r="F3733" s="5" t="s">
        <v>66</v>
      </c>
      <c r="G3733" s="5" t="s">
        <v>59</v>
      </c>
      <c r="H3733" s="5" t="s">
        <v>82</v>
      </c>
      <c r="I3733" t="s">
        <v>26</v>
      </c>
      <c r="J3733" t="s">
        <v>82</v>
      </c>
      <c r="K3733">
        <v>0</v>
      </c>
      <c r="L3733" s="5" t="s">
        <v>7507</v>
      </c>
      <c r="M3733" s="5" t="s">
        <v>54</v>
      </c>
      <c r="N3733">
        <v>8</v>
      </c>
      <c r="O3733" t="s">
        <v>141</v>
      </c>
      <c r="P3733" s="1">
        <v>45740</v>
      </c>
      <c r="Q3733" s="1">
        <v>45803</v>
      </c>
      <c r="R3733">
        <v>2435</v>
      </c>
      <c r="S3733" s="4">
        <v>6.3</v>
      </c>
      <c r="T3733" t="s">
        <v>243</v>
      </c>
    </row>
    <row r="3734" spans="1:20" x14ac:dyDescent="0.35">
      <c r="A3734" t="s">
        <v>7508</v>
      </c>
      <c r="B3734" s="5" t="s">
        <v>28802</v>
      </c>
      <c r="C3734" s="6">
        <v>59337</v>
      </c>
      <c r="D3734" t="s">
        <v>22</v>
      </c>
      <c r="E3734">
        <v>59337</v>
      </c>
      <c r="F3734" s="5" t="s">
        <v>66</v>
      </c>
      <c r="G3734" s="5" t="s">
        <v>51</v>
      </c>
      <c r="H3734" s="5" t="s">
        <v>157</v>
      </c>
      <c r="I3734" t="s">
        <v>26</v>
      </c>
      <c r="J3734" t="s">
        <v>157</v>
      </c>
      <c r="K3734">
        <v>100</v>
      </c>
      <c r="L3734" s="5" t="s">
        <v>7509</v>
      </c>
      <c r="M3734" s="5" t="s">
        <v>70</v>
      </c>
      <c r="N3734">
        <v>8</v>
      </c>
      <c r="O3734" t="s">
        <v>88</v>
      </c>
      <c r="P3734" s="1">
        <v>45649</v>
      </c>
      <c r="Q3734" s="1">
        <v>45679</v>
      </c>
      <c r="R3734">
        <v>617</v>
      </c>
      <c r="S3734" s="4">
        <v>9.6999999999999993</v>
      </c>
      <c r="T3734" t="s">
        <v>63</v>
      </c>
    </row>
    <row r="3735" spans="1:20" x14ac:dyDescent="0.35">
      <c r="A3735" t="s">
        <v>7510</v>
      </c>
      <c r="B3735" s="5" t="s">
        <v>57</v>
      </c>
      <c r="C3735" s="6">
        <v>84211</v>
      </c>
      <c r="D3735" t="s">
        <v>120</v>
      </c>
      <c r="E3735">
        <v>75790</v>
      </c>
      <c r="F3735" s="5" t="s">
        <v>58</v>
      </c>
      <c r="G3735" s="5" t="s">
        <v>24</v>
      </c>
      <c r="H3735" s="5" t="s">
        <v>121</v>
      </c>
      <c r="I3735" t="s">
        <v>35</v>
      </c>
      <c r="J3735" t="s">
        <v>52</v>
      </c>
      <c r="K3735">
        <v>100</v>
      </c>
      <c r="L3735" s="5" t="s">
        <v>7511</v>
      </c>
      <c r="M3735" s="5" t="s">
        <v>37</v>
      </c>
      <c r="N3735">
        <v>0</v>
      </c>
      <c r="O3735" t="s">
        <v>141</v>
      </c>
      <c r="P3735" s="1">
        <v>45729</v>
      </c>
      <c r="Q3735" s="1">
        <v>45795</v>
      </c>
      <c r="R3735">
        <v>2309</v>
      </c>
      <c r="S3735" s="4">
        <v>9.8000000000000007</v>
      </c>
      <c r="T3735" t="s">
        <v>79</v>
      </c>
    </row>
    <row r="3736" spans="1:20" x14ac:dyDescent="0.35">
      <c r="A3736" t="s">
        <v>7512</v>
      </c>
      <c r="B3736" s="5" t="s">
        <v>174</v>
      </c>
      <c r="C3736" s="6">
        <v>121798</v>
      </c>
      <c r="D3736" t="s">
        <v>74</v>
      </c>
      <c r="E3736">
        <v>152248</v>
      </c>
      <c r="F3736" s="5" t="s">
        <v>66</v>
      </c>
      <c r="G3736" s="5" t="s">
        <v>24</v>
      </c>
      <c r="H3736" s="5" t="s">
        <v>75</v>
      </c>
      <c r="I3736" t="s">
        <v>44</v>
      </c>
      <c r="J3736" t="s">
        <v>25</v>
      </c>
      <c r="K3736">
        <v>50</v>
      </c>
      <c r="L3736" s="5" t="s">
        <v>7513</v>
      </c>
      <c r="M3736" s="5" t="s">
        <v>28</v>
      </c>
      <c r="N3736">
        <v>5</v>
      </c>
      <c r="O3736" t="s">
        <v>147</v>
      </c>
      <c r="P3736" s="1">
        <v>45760</v>
      </c>
      <c r="Q3736" s="1">
        <v>45814</v>
      </c>
      <c r="R3736">
        <v>2077</v>
      </c>
      <c r="S3736" s="4">
        <v>9.9</v>
      </c>
      <c r="T3736" t="s">
        <v>30</v>
      </c>
    </row>
    <row r="3737" spans="1:20" x14ac:dyDescent="0.35">
      <c r="A3737" t="s">
        <v>7514</v>
      </c>
      <c r="B3737" s="5" t="s">
        <v>105</v>
      </c>
      <c r="C3737" s="6">
        <v>198790</v>
      </c>
      <c r="D3737" t="s">
        <v>22</v>
      </c>
      <c r="E3737">
        <v>198790</v>
      </c>
      <c r="F3737" s="5" t="s">
        <v>23</v>
      </c>
      <c r="G3737" s="5" t="s">
        <v>24</v>
      </c>
      <c r="H3737" s="5" t="s">
        <v>191</v>
      </c>
      <c r="I3737" t="s">
        <v>26</v>
      </c>
      <c r="J3737" t="s">
        <v>129</v>
      </c>
      <c r="K3737">
        <v>50</v>
      </c>
      <c r="L3737" s="5" t="s">
        <v>7515</v>
      </c>
      <c r="M3737" s="5" t="s">
        <v>28</v>
      </c>
      <c r="N3737">
        <v>11</v>
      </c>
      <c r="O3737" t="s">
        <v>88</v>
      </c>
      <c r="P3737" s="1">
        <v>45516</v>
      </c>
      <c r="Q3737" s="1">
        <v>45581</v>
      </c>
      <c r="R3737">
        <v>2155</v>
      </c>
      <c r="S3737" s="4">
        <v>7.2</v>
      </c>
      <c r="T3737" t="s">
        <v>108</v>
      </c>
    </row>
    <row r="3738" spans="1:20" x14ac:dyDescent="0.35">
      <c r="A3738" t="s">
        <v>7516</v>
      </c>
      <c r="B3738" s="5" t="s">
        <v>40</v>
      </c>
      <c r="C3738" s="6">
        <v>80590</v>
      </c>
      <c r="D3738" t="s">
        <v>22</v>
      </c>
      <c r="E3738">
        <v>80590</v>
      </c>
      <c r="F3738" s="5" t="s">
        <v>58</v>
      </c>
      <c r="G3738" s="5" t="s">
        <v>42</v>
      </c>
      <c r="H3738" s="5" t="s">
        <v>68</v>
      </c>
      <c r="I3738" t="s">
        <v>35</v>
      </c>
      <c r="J3738" t="s">
        <v>354</v>
      </c>
      <c r="K3738">
        <v>0</v>
      </c>
      <c r="L3738" s="5" t="s">
        <v>7517</v>
      </c>
      <c r="M3738" s="5" t="s">
        <v>37</v>
      </c>
      <c r="N3738">
        <v>1</v>
      </c>
      <c r="O3738" t="s">
        <v>78</v>
      </c>
      <c r="P3738" s="1">
        <v>45572</v>
      </c>
      <c r="Q3738" s="1">
        <v>45599</v>
      </c>
      <c r="R3738">
        <v>865</v>
      </c>
      <c r="S3738" s="4">
        <v>8.8000000000000007</v>
      </c>
      <c r="T3738" t="s">
        <v>243</v>
      </c>
    </row>
    <row r="3739" spans="1:20" x14ac:dyDescent="0.35">
      <c r="A3739" t="s">
        <v>7518</v>
      </c>
      <c r="B3739" s="5" t="s">
        <v>105</v>
      </c>
      <c r="C3739" s="6">
        <v>158320</v>
      </c>
      <c r="D3739" t="s">
        <v>41</v>
      </c>
      <c r="E3739">
        <v>134572</v>
      </c>
      <c r="F3739" s="5" t="s">
        <v>23</v>
      </c>
      <c r="G3739" s="5" t="s">
        <v>42</v>
      </c>
      <c r="H3739" s="5" t="s">
        <v>43</v>
      </c>
      <c r="I3739" t="s">
        <v>26</v>
      </c>
      <c r="J3739" t="s">
        <v>359</v>
      </c>
      <c r="K3739">
        <v>50</v>
      </c>
      <c r="L3739" s="5" t="s">
        <v>7519</v>
      </c>
      <c r="M3739" s="5" t="s">
        <v>28</v>
      </c>
      <c r="N3739">
        <v>19</v>
      </c>
      <c r="O3739" t="s">
        <v>46</v>
      </c>
      <c r="P3739" s="1">
        <v>45317</v>
      </c>
      <c r="Q3739" s="1">
        <v>45367</v>
      </c>
      <c r="R3739">
        <v>2065</v>
      </c>
      <c r="S3739" s="4">
        <v>5.4</v>
      </c>
      <c r="T3739" t="s">
        <v>103</v>
      </c>
    </row>
    <row r="3740" spans="1:20" x14ac:dyDescent="0.35">
      <c r="A3740" t="s">
        <v>7520</v>
      </c>
      <c r="B3740" s="5" t="s">
        <v>28801</v>
      </c>
      <c r="C3740" s="6">
        <v>28067</v>
      </c>
      <c r="D3740" t="s">
        <v>22</v>
      </c>
      <c r="E3740">
        <v>28067</v>
      </c>
      <c r="F3740" s="5" t="s">
        <v>50</v>
      </c>
      <c r="G3740" s="5" t="s">
        <v>42</v>
      </c>
      <c r="H3740" s="5" t="s">
        <v>116</v>
      </c>
      <c r="I3740" t="s">
        <v>44</v>
      </c>
      <c r="J3740" t="s">
        <v>480</v>
      </c>
      <c r="K3740">
        <v>0</v>
      </c>
      <c r="L3740" s="5" t="s">
        <v>7521</v>
      </c>
      <c r="M3740" s="5" t="s">
        <v>70</v>
      </c>
      <c r="N3740">
        <v>3</v>
      </c>
      <c r="O3740" t="s">
        <v>141</v>
      </c>
      <c r="P3740" s="1">
        <v>45657</v>
      </c>
      <c r="Q3740" s="1">
        <v>45676</v>
      </c>
      <c r="R3740">
        <v>928</v>
      </c>
      <c r="S3740" s="4">
        <v>8.1</v>
      </c>
      <c r="T3740" t="s">
        <v>47</v>
      </c>
    </row>
    <row r="3741" spans="1:20" x14ac:dyDescent="0.35">
      <c r="A3741" t="s">
        <v>7522</v>
      </c>
      <c r="B3741" s="5" t="s">
        <v>28800</v>
      </c>
      <c r="C3741" s="6">
        <v>221734</v>
      </c>
      <c r="D3741" t="s">
        <v>41</v>
      </c>
      <c r="E3741">
        <v>188474</v>
      </c>
      <c r="F3741" s="5" t="s">
        <v>23</v>
      </c>
      <c r="G3741" s="5" t="s">
        <v>51</v>
      </c>
      <c r="H3741" s="5" t="s">
        <v>60</v>
      </c>
      <c r="I3741" t="s">
        <v>26</v>
      </c>
      <c r="J3741" t="s">
        <v>60</v>
      </c>
      <c r="K3741">
        <v>100</v>
      </c>
      <c r="L3741" s="5" t="s">
        <v>7523</v>
      </c>
      <c r="M3741" s="5" t="s">
        <v>37</v>
      </c>
      <c r="N3741">
        <v>12</v>
      </c>
      <c r="O3741" t="s">
        <v>147</v>
      </c>
      <c r="P3741" s="1">
        <v>45608</v>
      </c>
      <c r="Q3741" s="1">
        <v>45656</v>
      </c>
      <c r="R3741">
        <v>1964</v>
      </c>
      <c r="S3741" s="4">
        <v>8.1999999999999993</v>
      </c>
      <c r="T3741" t="s">
        <v>277</v>
      </c>
    </row>
    <row r="3742" spans="1:20" x14ac:dyDescent="0.35">
      <c r="A3742" t="s">
        <v>7524</v>
      </c>
      <c r="B3742" s="5" t="s">
        <v>28802</v>
      </c>
      <c r="C3742" s="6">
        <v>66023</v>
      </c>
      <c r="D3742" t="s">
        <v>22</v>
      </c>
      <c r="E3742">
        <v>66023</v>
      </c>
      <c r="F3742" s="5" t="s">
        <v>58</v>
      </c>
      <c r="G3742" s="5" t="s">
        <v>42</v>
      </c>
      <c r="H3742" s="5" t="s">
        <v>165</v>
      </c>
      <c r="I3742" t="s">
        <v>35</v>
      </c>
      <c r="J3742" t="s">
        <v>165</v>
      </c>
      <c r="K3742">
        <v>100</v>
      </c>
      <c r="L3742" s="5" t="s">
        <v>7525</v>
      </c>
      <c r="M3742" s="5" t="s">
        <v>70</v>
      </c>
      <c r="N3742">
        <v>1</v>
      </c>
      <c r="O3742" t="s">
        <v>135</v>
      </c>
      <c r="P3742" s="1">
        <v>45465</v>
      </c>
      <c r="Q3742" s="1">
        <v>45511</v>
      </c>
      <c r="R3742">
        <v>820</v>
      </c>
      <c r="S3742" s="4">
        <v>6</v>
      </c>
      <c r="T3742" t="s">
        <v>210</v>
      </c>
    </row>
    <row r="3743" spans="1:20" x14ac:dyDescent="0.35">
      <c r="A3743" t="s">
        <v>7526</v>
      </c>
      <c r="B3743" s="5" t="s">
        <v>91</v>
      </c>
      <c r="C3743" s="6">
        <v>79053</v>
      </c>
      <c r="D3743" t="s">
        <v>41</v>
      </c>
      <c r="E3743">
        <v>67195</v>
      </c>
      <c r="F3743" s="5" t="s">
        <v>50</v>
      </c>
      <c r="G3743" s="5" t="s">
        <v>24</v>
      </c>
      <c r="H3743" s="5" t="s">
        <v>151</v>
      </c>
      <c r="I3743" t="s">
        <v>26</v>
      </c>
      <c r="J3743" t="s">
        <v>151</v>
      </c>
      <c r="K3743">
        <v>100</v>
      </c>
      <c r="L3743" s="5" t="s">
        <v>7527</v>
      </c>
      <c r="M3743" s="5" t="s">
        <v>70</v>
      </c>
      <c r="N3743">
        <v>4</v>
      </c>
      <c r="O3743" t="s">
        <v>62</v>
      </c>
      <c r="P3743" s="1">
        <v>45317</v>
      </c>
      <c r="Q3743" s="1">
        <v>45362</v>
      </c>
      <c r="R3743">
        <v>1071</v>
      </c>
      <c r="S3743" s="4">
        <v>7.5</v>
      </c>
      <c r="T3743" t="s">
        <v>47</v>
      </c>
    </row>
    <row r="3744" spans="1:20" x14ac:dyDescent="0.35">
      <c r="A3744" t="s">
        <v>7528</v>
      </c>
      <c r="B3744" s="5" t="s">
        <v>162</v>
      </c>
      <c r="C3744" s="6">
        <v>90414</v>
      </c>
      <c r="D3744" t="s">
        <v>22</v>
      </c>
      <c r="E3744">
        <v>90414</v>
      </c>
      <c r="F3744" s="5" t="s">
        <v>66</v>
      </c>
      <c r="G3744" s="5" t="s">
        <v>42</v>
      </c>
      <c r="H3744" s="5" t="s">
        <v>165</v>
      </c>
      <c r="I3744" t="s">
        <v>26</v>
      </c>
      <c r="J3744" t="s">
        <v>165</v>
      </c>
      <c r="K3744">
        <v>100</v>
      </c>
      <c r="L3744" s="5" t="s">
        <v>7529</v>
      </c>
      <c r="M3744" s="5" t="s">
        <v>70</v>
      </c>
      <c r="N3744">
        <v>9</v>
      </c>
      <c r="O3744" t="s">
        <v>112</v>
      </c>
      <c r="P3744" s="1">
        <v>45476</v>
      </c>
      <c r="Q3744" s="1">
        <v>45501</v>
      </c>
      <c r="R3744">
        <v>2008</v>
      </c>
      <c r="S3744" s="4">
        <v>7.4</v>
      </c>
      <c r="T3744" t="s">
        <v>30</v>
      </c>
    </row>
    <row r="3745" spans="1:20" x14ac:dyDescent="0.35">
      <c r="A3745" t="s">
        <v>7530</v>
      </c>
      <c r="B3745" s="5" t="s">
        <v>32</v>
      </c>
      <c r="C3745" s="6">
        <v>44966</v>
      </c>
      <c r="D3745" t="s">
        <v>41</v>
      </c>
      <c r="E3745">
        <v>38221</v>
      </c>
      <c r="F3745" s="5" t="s">
        <v>58</v>
      </c>
      <c r="G3745" s="5" t="s">
        <v>42</v>
      </c>
      <c r="H3745" s="5" t="s">
        <v>60</v>
      </c>
      <c r="I3745" t="s">
        <v>44</v>
      </c>
      <c r="J3745" t="s">
        <v>60</v>
      </c>
      <c r="K3745">
        <v>0</v>
      </c>
      <c r="L3745" s="5" t="s">
        <v>7531</v>
      </c>
      <c r="M3745" s="5" t="s">
        <v>37</v>
      </c>
      <c r="N3745">
        <v>1</v>
      </c>
      <c r="O3745" t="s">
        <v>112</v>
      </c>
      <c r="P3745" s="1">
        <v>45459</v>
      </c>
      <c r="Q3745" s="1">
        <v>45507</v>
      </c>
      <c r="R3745">
        <v>1948</v>
      </c>
      <c r="S3745" s="4">
        <v>7.6</v>
      </c>
      <c r="T3745" t="s">
        <v>47</v>
      </c>
    </row>
    <row r="3746" spans="1:20" x14ac:dyDescent="0.35">
      <c r="A3746" t="s">
        <v>7532</v>
      </c>
      <c r="B3746" s="5" t="s">
        <v>105</v>
      </c>
      <c r="C3746" s="6">
        <v>135292</v>
      </c>
      <c r="D3746" t="s">
        <v>22</v>
      </c>
      <c r="E3746">
        <v>135292</v>
      </c>
      <c r="F3746" s="5" t="s">
        <v>66</v>
      </c>
      <c r="G3746" s="5" t="s">
        <v>51</v>
      </c>
      <c r="H3746" s="5" t="s">
        <v>101</v>
      </c>
      <c r="I3746" t="s">
        <v>26</v>
      </c>
      <c r="J3746" t="s">
        <v>1090</v>
      </c>
      <c r="K3746">
        <v>100</v>
      </c>
      <c r="L3746" s="5" t="s">
        <v>7533</v>
      </c>
      <c r="M3746" s="5" t="s">
        <v>37</v>
      </c>
      <c r="N3746">
        <v>6</v>
      </c>
      <c r="O3746" t="s">
        <v>29</v>
      </c>
      <c r="P3746" s="1">
        <v>45468</v>
      </c>
      <c r="Q3746" s="1">
        <v>45504</v>
      </c>
      <c r="R3746">
        <v>846</v>
      </c>
      <c r="S3746" s="4">
        <v>9.1999999999999993</v>
      </c>
      <c r="T3746" t="s">
        <v>38</v>
      </c>
    </row>
    <row r="3747" spans="1:20" x14ac:dyDescent="0.35">
      <c r="A3747" t="s">
        <v>7534</v>
      </c>
      <c r="B3747" s="5" t="s">
        <v>105</v>
      </c>
      <c r="C3747" s="6">
        <v>224798</v>
      </c>
      <c r="D3747" t="s">
        <v>41</v>
      </c>
      <c r="E3747">
        <v>191078</v>
      </c>
      <c r="F3747" s="5" t="s">
        <v>23</v>
      </c>
      <c r="G3747" s="5" t="s">
        <v>24</v>
      </c>
      <c r="H3747" s="5" t="s">
        <v>60</v>
      </c>
      <c r="I3747" t="s">
        <v>26</v>
      </c>
      <c r="J3747" t="s">
        <v>60</v>
      </c>
      <c r="K3747">
        <v>0</v>
      </c>
      <c r="L3747" s="5" t="s">
        <v>7535</v>
      </c>
      <c r="M3747" s="5" t="s">
        <v>54</v>
      </c>
      <c r="N3747">
        <v>19</v>
      </c>
      <c r="O3747" t="s">
        <v>147</v>
      </c>
      <c r="P3747" s="1">
        <v>45630</v>
      </c>
      <c r="Q3747" s="1">
        <v>45652</v>
      </c>
      <c r="R3747">
        <v>802</v>
      </c>
      <c r="S3747" s="4">
        <v>6.9</v>
      </c>
      <c r="T3747" t="s">
        <v>38</v>
      </c>
    </row>
    <row r="3748" spans="1:20" x14ac:dyDescent="0.35">
      <c r="A3748" t="s">
        <v>7536</v>
      </c>
      <c r="B3748" s="5" t="s">
        <v>100</v>
      </c>
      <c r="C3748" s="6">
        <v>169956</v>
      </c>
      <c r="D3748" t="s">
        <v>81</v>
      </c>
      <c r="E3748">
        <v>229441</v>
      </c>
      <c r="F3748" s="5" t="s">
        <v>23</v>
      </c>
      <c r="G3748" s="5" t="s">
        <v>59</v>
      </c>
      <c r="H3748" s="5" t="s">
        <v>82</v>
      </c>
      <c r="I3748" t="s">
        <v>44</v>
      </c>
      <c r="J3748" t="s">
        <v>82</v>
      </c>
      <c r="K3748">
        <v>100</v>
      </c>
      <c r="L3748" s="5" t="s">
        <v>7537</v>
      </c>
      <c r="M3748" s="5" t="s">
        <v>37</v>
      </c>
      <c r="N3748">
        <v>10</v>
      </c>
      <c r="O3748" t="s">
        <v>78</v>
      </c>
      <c r="P3748" s="1">
        <v>45683</v>
      </c>
      <c r="Q3748" s="1">
        <v>45722</v>
      </c>
      <c r="R3748">
        <v>750</v>
      </c>
      <c r="S3748" s="4">
        <v>6.9</v>
      </c>
      <c r="T3748" t="s">
        <v>118</v>
      </c>
    </row>
    <row r="3749" spans="1:20" x14ac:dyDescent="0.35">
      <c r="A3749" t="s">
        <v>7538</v>
      </c>
      <c r="B3749" s="5" t="s">
        <v>21</v>
      </c>
      <c r="C3749" s="6">
        <v>218143</v>
      </c>
      <c r="D3749" t="s">
        <v>65</v>
      </c>
      <c r="E3749">
        <v>283586</v>
      </c>
      <c r="F3749" s="5" t="s">
        <v>23</v>
      </c>
      <c r="G3749" s="5" t="s">
        <v>59</v>
      </c>
      <c r="H3749" s="5" t="s">
        <v>67</v>
      </c>
      <c r="I3749" t="s">
        <v>35</v>
      </c>
      <c r="J3749" t="s">
        <v>67</v>
      </c>
      <c r="K3749">
        <v>0</v>
      </c>
      <c r="L3749" s="5" t="s">
        <v>7539</v>
      </c>
      <c r="M3749" s="5" t="s">
        <v>70</v>
      </c>
      <c r="N3749">
        <v>19</v>
      </c>
      <c r="O3749" t="s">
        <v>135</v>
      </c>
      <c r="P3749" s="1">
        <v>45422</v>
      </c>
      <c r="Q3749" s="1">
        <v>45490</v>
      </c>
      <c r="R3749">
        <v>2434</v>
      </c>
      <c r="S3749" s="4">
        <v>5.6</v>
      </c>
      <c r="T3749" t="s">
        <v>79</v>
      </c>
    </row>
    <row r="3750" spans="1:20" x14ac:dyDescent="0.35">
      <c r="A3750" t="s">
        <v>7540</v>
      </c>
      <c r="B3750" s="5" t="s">
        <v>28802</v>
      </c>
      <c r="C3750" s="6">
        <v>123186</v>
      </c>
      <c r="D3750" t="s">
        <v>41</v>
      </c>
      <c r="E3750">
        <v>104708</v>
      </c>
      <c r="F3750" s="5" t="s">
        <v>66</v>
      </c>
      <c r="G3750" s="5" t="s">
        <v>24</v>
      </c>
      <c r="H3750" s="5" t="s">
        <v>43</v>
      </c>
      <c r="I3750" t="s">
        <v>44</v>
      </c>
      <c r="J3750" t="s">
        <v>101</v>
      </c>
      <c r="K3750">
        <v>0</v>
      </c>
      <c r="L3750" s="5" t="s">
        <v>7541</v>
      </c>
      <c r="M3750" s="5" t="s">
        <v>37</v>
      </c>
      <c r="N3750">
        <v>5</v>
      </c>
      <c r="O3750" t="s">
        <v>85</v>
      </c>
      <c r="P3750" s="1">
        <v>45579</v>
      </c>
      <c r="Q3750" s="1">
        <v>45603</v>
      </c>
      <c r="R3750">
        <v>1709</v>
      </c>
      <c r="S3750" s="4">
        <v>8</v>
      </c>
      <c r="T3750" t="s">
        <v>277</v>
      </c>
    </row>
    <row r="3751" spans="1:20" x14ac:dyDescent="0.35">
      <c r="A3751" t="s">
        <v>7542</v>
      </c>
      <c r="B3751" s="5" t="s">
        <v>57</v>
      </c>
      <c r="C3751" s="6">
        <v>69645</v>
      </c>
      <c r="D3751" t="s">
        <v>74</v>
      </c>
      <c r="E3751">
        <v>87056</v>
      </c>
      <c r="F3751" s="5" t="s">
        <v>50</v>
      </c>
      <c r="G3751" s="5" t="s">
        <v>59</v>
      </c>
      <c r="H3751" s="5" t="s">
        <v>75</v>
      </c>
      <c r="I3751" t="s">
        <v>44</v>
      </c>
      <c r="J3751" t="s">
        <v>75</v>
      </c>
      <c r="K3751">
        <v>100</v>
      </c>
      <c r="L3751" s="5" t="s">
        <v>7543</v>
      </c>
      <c r="M3751" s="5" t="s">
        <v>54</v>
      </c>
      <c r="N3751">
        <v>2</v>
      </c>
      <c r="O3751" t="s">
        <v>46</v>
      </c>
      <c r="P3751" s="1">
        <v>45544</v>
      </c>
      <c r="Q3751" s="1">
        <v>45602</v>
      </c>
      <c r="R3751">
        <v>1857</v>
      </c>
      <c r="S3751" s="4">
        <v>8.9</v>
      </c>
      <c r="T3751" t="s">
        <v>38</v>
      </c>
    </row>
    <row r="3752" spans="1:20" x14ac:dyDescent="0.35">
      <c r="A3752" t="s">
        <v>7544</v>
      </c>
      <c r="B3752" s="5" t="s">
        <v>32</v>
      </c>
      <c r="C3752" s="6">
        <v>157091</v>
      </c>
      <c r="D3752" t="s">
        <v>41</v>
      </c>
      <c r="E3752">
        <v>133527</v>
      </c>
      <c r="F3752" s="5" t="s">
        <v>23</v>
      </c>
      <c r="G3752" s="5" t="s">
        <v>24</v>
      </c>
      <c r="H3752" s="5" t="s">
        <v>151</v>
      </c>
      <c r="I3752" t="s">
        <v>35</v>
      </c>
      <c r="J3752" t="s">
        <v>151</v>
      </c>
      <c r="K3752">
        <v>0</v>
      </c>
      <c r="L3752" s="5" t="s">
        <v>7545</v>
      </c>
      <c r="M3752" s="5" t="s">
        <v>54</v>
      </c>
      <c r="N3752">
        <v>16</v>
      </c>
      <c r="O3752" t="s">
        <v>107</v>
      </c>
      <c r="P3752" s="1">
        <v>45647</v>
      </c>
      <c r="Q3752" s="1">
        <v>45681</v>
      </c>
      <c r="R3752">
        <v>888</v>
      </c>
      <c r="S3752" s="4">
        <v>9.3000000000000007</v>
      </c>
      <c r="T3752" t="s">
        <v>30</v>
      </c>
    </row>
    <row r="3753" spans="1:20" x14ac:dyDescent="0.35">
      <c r="A3753" t="s">
        <v>7546</v>
      </c>
      <c r="B3753" s="5" t="s">
        <v>162</v>
      </c>
      <c r="C3753" s="6">
        <v>90830</v>
      </c>
      <c r="D3753" t="s">
        <v>41</v>
      </c>
      <c r="E3753">
        <v>77206</v>
      </c>
      <c r="F3753" s="5" t="s">
        <v>50</v>
      </c>
      <c r="G3753" s="5" t="s">
        <v>42</v>
      </c>
      <c r="H3753" s="5" t="s">
        <v>43</v>
      </c>
      <c r="I3753" t="s">
        <v>35</v>
      </c>
      <c r="J3753" t="s">
        <v>157</v>
      </c>
      <c r="K3753">
        <v>50</v>
      </c>
      <c r="L3753" s="5" t="s">
        <v>6655</v>
      </c>
      <c r="M3753" s="5" t="s">
        <v>28</v>
      </c>
      <c r="N3753">
        <v>4</v>
      </c>
      <c r="O3753" t="s">
        <v>167</v>
      </c>
      <c r="P3753" s="1">
        <v>45745</v>
      </c>
      <c r="Q3753" s="1">
        <v>45803</v>
      </c>
      <c r="R3753">
        <v>1841</v>
      </c>
      <c r="S3753" s="4">
        <v>9.1999999999999993</v>
      </c>
      <c r="T3753" t="s">
        <v>63</v>
      </c>
    </row>
    <row r="3754" spans="1:20" x14ac:dyDescent="0.35">
      <c r="A3754" t="s">
        <v>7547</v>
      </c>
      <c r="B3754" s="5" t="s">
        <v>100</v>
      </c>
      <c r="C3754" s="6">
        <v>249590</v>
      </c>
      <c r="D3754" t="s">
        <v>41</v>
      </c>
      <c r="E3754">
        <v>212152</v>
      </c>
      <c r="F3754" s="5" t="s">
        <v>23</v>
      </c>
      <c r="G3754" s="5" t="s">
        <v>24</v>
      </c>
      <c r="H3754" s="5" t="s">
        <v>126</v>
      </c>
      <c r="I3754" t="s">
        <v>26</v>
      </c>
      <c r="J3754" t="s">
        <v>126</v>
      </c>
      <c r="K3754">
        <v>0</v>
      </c>
      <c r="L3754" s="5" t="s">
        <v>7548</v>
      </c>
      <c r="M3754" s="5" t="s">
        <v>54</v>
      </c>
      <c r="N3754">
        <v>17</v>
      </c>
      <c r="O3754" t="s">
        <v>29</v>
      </c>
      <c r="P3754" s="1">
        <v>45726</v>
      </c>
      <c r="Q3754" s="1">
        <v>45740</v>
      </c>
      <c r="R3754">
        <v>2428</v>
      </c>
      <c r="S3754" s="4">
        <v>6.1</v>
      </c>
      <c r="T3754" t="s">
        <v>95</v>
      </c>
    </row>
    <row r="3755" spans="1:20" x14ac:dyDescent="0.35">
      <c r="A3755" t="s">
        <v>7549</v>
      </c>
      <c r="B3755" s="5" t="s">
        <v>49</v>
      </c>
      <c r="C3755" s="6">
        <v>123791</v>
      </c>
      <c r="D3755" t="s">
        <v>22</v>
      </c>
      <c r="E3755">
        <v>123791</v>
      </c>
      <c r="F3755" s="5" t="s">
        <v>66</v>
      </c>
      <c r="G3755" s="5" t="s">
        <v>24</v>
      </c>
      <c r="H3755" s="5" t="s">
        <v>191</v>
      </c>
      <c r="I3755" t="s">
        <v>26</v>
      </c>
      <c r="J3755" t="s">
        <v>191</v>
      </c>
      <c r="K3755">
        <v>0</v>
      </c>
      <c r="L3755" s="5" t="s">
        <v>7550</v>
      </c>
      <c r="M3755" s="5" t="s">
        <v>37</v>
      </c>
      <c r="N3755">
        <v>7</v>
      </c>
      <c r="O3755" t="s">
        <v>62</v>
      </c>
      <c r="P3755" s="1">
        <v>45460</v>
      </c>
      <c r="Q3755" s="1">
        <v>45524</v>
      </c>
      <c r="R3755">
        <v>1043</v>
      </c>
      <c r="S3755" s="4">
        <v>7</v>
      </c>
      <c r="T3755" t="s">
        <v>103</v>
      </c>
    </row>
    <row r="3756" spans="1:20" x14ac:dyDescent="0.35">
      <c r="A3756" t="s">
        <v>7551</v>
      </c>
      <c r="B3756" s="5" t="s">
        <v>32</v>
      </c>
      <c r="C3756" s="6">
        <v>117223</v>
      </c>
      <c r="D3756" t="s">
        <v>22</v>
      </c>
      <c r="E3756">
        <v>117223</v>
      </c>
      <c r="F3756" s="5" t="s">
        <v>66</v>
      </c>
      <c r="G3756" s="5" t="s">
        <v>24</v>
      </c>
      <c r="H3756" s="5" t="s">
        <v>52</v>
      </c>
      <c r="I3756" t="s">
        <v>44</v>
      </c>
      <c r="J3756" t="s">
        <v>52</v>
      </c>
      <c r="K3756">
        <v>100</v>
      </c>
      <c r="L3756" s="5" t="s">
        <v>7552</v>
      </c>
      <c r="M3756" s="5" t="s">
        <v>37</v>
      </c>
      <c r="N3756">
        <v>5</v>
      </c>
      <c r="O3756" t="s">
        <v>131</v>
      </c>
      <c r="P3756" s="1">
        <v>45582</v>
      </c>
      <c r="Q3756" s="1">
        <v>45602</v>
      </c>
      <c r="R3756">
        <v>2009</v>
      </c>
      <c r="S3756" s="4">
        <v>9.4</v>
      </c>
      <c r="T3756" t="s">
        <v>153</v>
      </c>
    </row>
    <row r="3757" spans="1:20" x14ac:dyDescent="0.35">
      <c r="A3757" t="s">
        <v>7553</v>
      </c>
      <c r="B3757" s="5" t="s">
        <v>217</v>
      </c>
      <c r="C3757" s="6">
        <v>27366</v>
      </c>
      <c r="D3757" t="s">
        <v>22</v>
      </c>
      <c r="E3757">
        <v>27366</v>
      </c>
      <c r="F3757" s="5" t="s">
        <v>50</v>
      </c>
      <c r="G3757" s="5" t="s">
        <v>42</v>
      </c>
      <c r="H3757" s="5" t="s">
        <v>116</v>
      </c>
      <c r="I3757" t="s">
        <v>44</v>
      </c>
      <c r="J3757" t="s">
        <v>116</v>
      </c>
      <c r="K3757">
        <v>100</v>
      </c>
      <c r="L3757" s="5" t="s">
        <v>7554</v>
      </c>
      <c r="M3757" s="5" t="s">
        <v>54</v>
      </c>
      <c r="N3757">
        <v>3</v>
      </c>
      <c r="O3757" t="s">
        <v>135</v>
      </c>
      <c r="P3757" s="1">
        <v>45447</v>
      </c>
      <c r="Q3757" s="1">
        <v>45513</v>
      </c>
      <c r="R3757">
        <v>2448</v>
      </c>
      <c r="S3757" s="4">
        <v>6.5</v>
      </c>
      <c r="T3757" t="s">
        <v>210</v>
      </c>
    </row>
    <row r="3758" spans="1:20" x14ac:dyDescent="0.35">
      <c r="A3758" t="s">
        <v>7555</v>
      </c>
      <c r="B3758" s="5" t="s">
        <v>28800</v>
      </c>
      <c r="C3758" s="6">
        <v>182032</v>
      </c>
      <c r="D3758" t="s">
        <v>41</v>
      </c>
      <c r="E3758">
        <v>154727</v>
      </c>
      <c r="F3758" s="5" t="s">
        <v>23</v>
      </c>
      <c r="G3758" s="5" t="s">
        <v>42</v>
      </c>
      <c r="H3758" s="5" t="s">
        <v>151</v>
      </c>
      <c r="I3758" t="s">
        <v>35</v>
      </c>
      <c r="J3758" t="s">
        <v>151</v>
      </c>
      <c r="K3758">
        <v>0</v>
      </c>
      <c r="L3758" s="5" t="s">
        <v>7556</v>
      </c>
      <c r="M3758" s="5" t="s">
        <v>70</v>
      </c>
      <c r="N3758">
        <v>13</v>
      </c>
      <c r="O3758" t="s">
        <v>85</v>
      </c>
      <c r="P3758" s="1">
        <v>45500</v>
      </c>
      <c r="Q3758" s="1">
        <v>45567</v>
      </c>
      <c r="R3758">
        <v>1455</v>
      </c>
      <c r="S3758" s="4">
        <v>8.9</v>
      </c>
      <c r="T3758" t="s">
        <v>63</v>
      </c>
    </row>
    <row r="3759" spans="1:20" x14ac:dyDescent="0.35">
      <c r="A3759" t="s">
        <v>7557</v>
      </c>
      <c r="B3759" s="5" t="s">
        <v>174</v>
      </c>
      <c r="C3759" s="6">
        <v>31017</v>
      </c>
      <c r="D3759" t="s">
        <v>22</v>
      </c>
      <c r="E3759">
        <v>31017</v>
      </c>
      <c r="F3759" s="5" t="s">
        <v>50</v>
      </c>
      <c r="G3759" s="5" t="s">
        <v>59</v>
      </c>
      <c r="H3759" s="5" t="s">
        <v>116</v>
      </c>
      <c r="I3759" t="s">
        <v>35</v>
      </c>
      <c r="J3759" t="s">
        <v>116</v>
      </c>
      <c r="K3759">
        <v>0</v>
      </c>
      <c r="L3759" s="5" t="s">
        <v>7558</v>
      </c>
      <c r="M3759" s="5" t="s">
        <v>70</v>
      </c>
      <c r="N3759">
        <v>2</v>
      </c>
      <c r="O3759" t="s">
        <v>78</v>
      </c>
      <c r="P3759" s="1">
        <v>45549</v>
      </c>
      <c r="Q3759" s="1">
        <v>45591</v>
      </c>
      <c r="R3759">
        <v>669</v>
      </c>
      <c r="S3759" s="4">
        <v>5.8</v>
      </c>
      <c r="T3759" t="s">
        <v>103</v>
      </c>
    </row>
    <row r="3760" spans="1:20" x14ac:dyDescent="0.35">
      <c r="A3760" t="s">
        <v>7559</v>
      </c>
      <c r="B3760" s="5" t="s">
        <v>32</v>
      </c>
      <c r="C3760" s="6">
        <v>148948</v>
      </c>
      <c r="D3760" t="s">
        <v>22</v>
      </c>
      <c r="E3760">
        <v>148948</v>
      </c>
      <c r="F3760" s="5" t="s">
        <v>23</v>
      </c>
      <c r="G3760" s="5" t="s">
        <v>42</v>
      </c>
      <c r="H3760" s="5" t="s">
        <v>52</v>
      </c>
      <c r="I3760" t="s">
        <v>44</v>
      </c>
      <c r="J3760" t="s">
        <v>52</v>
      </c>
      <c r="K3760">
        <v>100</v>
      </c>
      <c r="L3760" s="5" t="s">
        <v>7560</v>
      </c>
      <c r="M3760" s="5" t="s">
        <v>54</v>
      </c>
      <c r="N3760">
        <v>16</v>
      </c>
      <c r="O3760" t="s">
        <v>71</v>
      </c>
      <c r="P3760" s="1">
        <v>45464</v>
      </c>
      <c r="Q3760" s="1">
        <v>45518</v>
      </c>
      <c r="R3760">
        <v>2352</v>
      </c>
      <c r="S3760" s="4">
        <v>7.5</v>
      </c>
      <c r="T3760" t="s">
        <v>118</v>
      </c>
    </row>
    <row r="3761" spans="1:20" x14ac:dyDescent="0.35">
      <c r="A3761" t="s">
        <v>7561</v>
      </c>
      <c r="B3761" s="5" t="s">
        <v>40</v>
      </c>
      <c r="C3761" s="6">
        <v>126217</v>
      </c>
      <c r="D3761" t="s">
        <v>120</v>
      </c>
      <c r="E3761">
        <v>113595</v>
      </c>
      <c r="F3761" s="5" t="s">
        <v>50</v>
      </c>
      <c r="G3761" s="5" t="s">
        <v>42</v>
      </c>
      <c r="H3761" s="5" t="s">
        <v>121</v>
      </c>
      <c r="I3761" t="s">
        <v>35</v>
      </c>
      <c r="J3761" t="s">
        <v>121</v>
      </c>
      <c r="K3761">
        <v>50</v>
      </c>
      <c r="L3761" s="5" t="s">
        <v>7562</v>
      </c>
      <c r="M3761" s="5" t="s">
        <v>37</v>
      </c>
      <c r="N3761">
        <v>3</v>
      </c>
      <c r="O3761" t="s">
        <v>135</v>
      </c>
      <c r="P3761" s="1">
        <v>45595</v>
      </c>
      <c r="Q3761" s="1">
        <v>45640</v>
      </c>
      <c r="R3761">
        <v>1310</v>
      </c>
      <c r="S3761" s="4">
        <v>8.9</v>
      </c>
      <c r="T3761" t="s">
        <v>136</v>
      </c>
    </row>
    <row r="3762" spans="1:20" x14ac:dyDescent="0.35">
      <c r="A3762" t="s">
        <v>7563</v>
      </c>
      <c r="B3762" s="5" t="s">
        <v>28802</v>
      </c>
      <c r="C3762" s="6">
        <v>85615</v>
      </c>
      <c r="D3762" t="s">
        <v>41</v>
      </c>
      <c r="E3762">
        <v>72773</v>
      </c>
      <c r="F3762" s="5" t="s">
        <v>50</v>
      </c>
      <c r="G3762" s="5" t="s">
        <v>24</v>
      </c>
      <c r="H3762" s="5" t="s">
        <v>60</v>
      </c>
      <c r="I3762" t="s">
        <v>26</v>
      </c>
      <c r="J3762" t="s">
        <v>60</v>
      </c>
      <c r="K3762">
        <v>100</v>
      </c>
      <c r="L3762" s="5" t="s">
        <v>7564</v>
      </c>
      <c r="M3762" s="5" t="s">
        <v>70</v>
      </c>
      <c r="N3762">
        <v>3</v>
      </c>
      <c r="O3762" t="s">
        <v>78</v>
      </c>
      <c r="P3762" s="1">
        <v>45582</v>
      </c>
      <c r="Q3762" s="1">
        <v>45620</v>
      </c>
      <c r="R3762">
        <v>2387</v>
      </c>
      <c r="S3762" s="4">
        <v>9.4</v>
      </c>
      <c r="T3762" t="s">
        <v>118</v>
      </c>
    </row>
    <row r="3763" spans="1:20" x14ac:dyDescent="0.35">
      <c r="A3763" t="s">
        <v>7565</v>
      </c>
      <c r="B3763" s="5" t="s">
        <v>100</v>
      </c>
      <c r="C3763" s="6">
        <v>224102</v>
      </c>
      <c r="D3763" t="s">
        <v>22</v>
      </c>
      <c r="E3763">
        <v>224102</v>
      </c>
      <c r="F3763" s="5" t="s">
        <v>23</v>
      </c>
      <c r="G3763" s="5" t="s">
        <v>42</v>
      </c>
      <c r="H3763" s="5" t="s">
        <v>25</v>
      </c>
      <c r="I3763" t="s">
        <v>26</v>
      </c>
      <c r="J3763" t="s">
        <v>25</v>
      </c>
      <c r="K3763">
        <v>100</v>
      </c>
      <c r="L3763" s="5" t="s">
        <v>7566</v>
      </c>
      <c r="M3763" s="5" t="s">
        <v>37</v>
      </c>
      <c r="N3763">
        <v>17</v>
      </c>
      <c r="O3763" t="s">
        <v>88</v>
      </c>
      <c r="P3763" s="1">
        <v>45406</v>
      </c>
      <c r="Q3763" s="1">
        <v>45428</v>
      </c>
      <c r="R3763">
        <v>1525</v>
      </c>
      <c r="S3763" s="4">
        <v>10</v>
      </c>
      <c r="T3763" t="s">
        <v>210</v>
      </c>
    </row>
    <row r="3764" spans="1:20" x14ac:dyDescent="0.35">
      <c r="A3764" t="s">
        <v>7567</v>
      </c>
      <c r="B3764" s="5" t="s">
        <v>179</v>
      </c>
      <c r="C3764" s="6">
        <v>67594</v>
      </c>
      <c r="D3764" t="s">
        <v>41</v>
      </c>
      <c r="E3764">
        <v>57455</v>
      </c>
      <c r="F3764" s="5" t="s">
        <v>58</v>
      </c>
      <c r="G3764" s="5" t="s">
        <v>24</v>
      </c>
      <c r="H3764" s="5" t="s">
        <v>43</v>
      </c>
      <c r="I3764" t="s">
        <v>26</v>
      </c>
      <c r="J3764" t="s">
        <v>43</v>
      </c>
      <c r="K3764">
        <v>0</v>
      </c>
      <c r="L3764" s="5" t="s">
        <v>7568</v>
      </c>
      <c r="M3764" s="5" t="s">
        <v>28</v>
      </c>
      <c r="N3764">
        <v>1</v>
      </c>
      <c r="O3764" t="s">
        <v>167</v>
      </c>
      <c r="P3764" s="1">
        <v>45599</v>
      </c>
      <c r="Q3764" s="1">
        <v>45621</v>
      </c>
      <c r="R3764">
        <v>2297</v>
      </c>
      <c r="S3764" s="4">
        <v>9.8000000000000007</v>
      </c>
      <c r="T3764" t="s">
        <v>38</v>
      </c>
    </row>
    <row r="3765" spans="1:20" x14ac:dyDescent="0.35">
      <c r="A3765" t="s">
        <v>7569</v>
      </c>
      <c r="B3765" s="5" t="s">
        <v>179</v>
      </c>
      <c r="C3765" s="6">
        <v>172931</v>
      </c>
      <c r="D3765" t="s">
        <v>41</v>
      </c>
      <c r="E3765">
        <v>146991</v>
      </c>
      <c r="F3765" s="5" t="s">
        <v>23</v>
      </c>
      <c r="G3765" s="5" t="s">
        <v>42</v>
      </c>
      <c r="H3765" s="5" t="s">
        <v>43</v>
      </c>
      <c r="I3765" t="s">
        <v>44</v>
      </c>
      <c r="J3765" t="s">
        <v>43</v>
      </c>
      <c r="K3765">
        <v>100</v>
      </c>
      <c r="L3765" s="5" t="s">
        <v>7570</v>
      </c>
      <c r="M3765" s="5" t="s">
        <v>37</v>
      </c>
      <c r="N3765">
        <v>19</v>
      </c>
      <c r="O3765" t="s">
        <v>141</v>
      </c>
      <c r="P3765" s="1">
        <v>45519</v>
      </c>
      <c r="Q3765" s="1">
        <v>45548</v>
      </c>
      <c r="R3765">
        <v>992</v>
      </c>
      <c r="S3765" s="4">
        <v>5.9</v>
      </c>
      <c r="T3765" t="s">
        <v>153</v>
      </c>
    </row>
    <row r="3766" spans="1:20" x14ac:dyDescent="0.35">
      <c r="A3766" t="s">
        <v>7571</v>
      </c>
      <c r="B3766" s="5" t="s">
        <v>28802</v>
      </c>
      <c r="C3766" s="6">
        <v>109233</v>
      </c>
      <c r="D3766" t="s">
        <v>65</v>
      </c>
      <c r="E3766">
        <v>142003</v>
      </c>
      <c r="F3766" s="5" t="s">
        <v>66</v>
      </c>
      <c r="G3766" s="5" t="s">
        <v>59</v>
      </c>
      <c r="H3766" s="5" t="s">
        <v>67</v>
      </c>
      <c r="I3766" t="s">
        <v>44</v>
      </c>
      <c r="J3766" t="s">
        <v>67</v>
      </c>
      <c r="K3766">
        <v>50</v>
      </c>
      <c r="L3766" s="5" t="s">
        <v>7572</v>
      </c>
      <c r="M3766" s="5" t="s">
        <v>54</v>
      </c>
      <c r="N3766">
        <v>9</v>
      </c>
      <c r="O3766" t="s">
        <v>112</v>
      </c>
      <c r="P3766" s="1">
        <v>45475</v>
      </c>
      <c r="Q3766" s="1">
        <v>45547</v>
      </c>
      <c r="R3766">
        <v>1286</v>
      </c>
      <c r="S3766" s="4">
        <v>5.7</v>
      </c>
      <c r="T3766" t="s">
        <v>47</v>
      </c>
    </row>
    <row r="3767" spans="1:20" x14ac:dyDescent="0.35">
      <c r="A3767" t="s">
        <v>7573</v>
      </c>
      <c r="B3767" s="5" t="s">
        <v>28802</v>
      </c>
      <c r="C3767" s="6">
        <v>240499</v>
      </c>
      <c r="D3767" t="s">
        <v>65</v>
      </c>
      <c r="E3767">
        <v>312649</v>
      </c>
      <c r="F3767" s="5" t="s">
        <v>23</v>
      </c>
      <c r="G3767" s="5" t="s">
        <v>59</v>
      </c>
      <c r="H3767" s="5" t="s">
        <v>67</v>
      </c>
      <c r="I3767" t="s">
        <v>35</v>
      </c>
      <c r="J3767" t="s">
        <v>67</v>
      </c>
      <c r="K3767">
        <v>100</v>
      </c>
      <c r="L3767" s="5" t="s">
        <v>7574</v>
      </c>
      <c r="M3767" s="5" t="s">
        <v>28</v>
      </c>
      <c r="N3767">
        <v>18</v>
      </c>
      <c r="O3767" t="s">
        <v>147</v>
      </c>
      <c r="P3767" s="1">
        <v>45775</v>
      </c>
      <c r="Q3767" s="1">
        <v>45804</v>
      </c>
      <c r="R3767">
        <v>2292</v>
      </c>
      <c r="S3767" s="4">
        <v>7.4</v>
      </c>
      <c r="T3767" t="s">
        <v>63</v>
      </c>
    </row>
    <row r="3768" spans="1:20" x14ac:dyDescent="0.35">
      <c r="A3768" t="s">
        <v>7575</v>
      </c>
      <c r="B3768" s="5" t="s">
        <v>179</v>
      </c>
      <c r="C3768" s="6">
        <v>92133</v>
      </c>
      <c r="D3768" t="s">
        <v>22</v>
      </c>
      <c r="E3768">
        <v>92133</v>
      </c>
      <c r="F3768" s="5" t="s">
        <v>58</v>
      </c>
      <c r="G3768" s="5" t="s">
        <v>24</v>
      </c>
      <c r="H3768" s="5" t="s">
        <v>97</v>
      </c>
      <c r="I3768" t="s">
        <v>26</v>
      </c>
      <c r="J3768" t="s">
        <v>97</v>
      </c>
      <c r="K3768">
        <v>100</v>
      </c>
      <c r="L3768" s="5" t="s">
        <v>7576</v>
      </c>
      <c r="M3768" s="5" t="s">
        <v>54</v>
      </c>
      <c r="N3768">
        <v>1</v>
      </c>
      <c r="O3768" t="s">
        <v>131</v>
      </c>
      <c r="P3768" s="1">
        <v>45725</v>
      </c>
      <c r="Q3768" s="1">
        <v>45785</v>
      </c>
      <c r="R3768">
        <v>1048</v>
      </c>
      <c r="S3768" s="4">
        <v>7.5</v>
      </c>
      <c r="T3768" t="s">
        <v>95</v>
      </c>
    </row>
    <row r="3769" spans="1:20" x14ac:dyDescent="0.35">
      <c r="A3769" t="s">
        <v>7577</v>
      </c>
      <c r="B3769" s="5" t="s">
        <v>28800</v>
      </c>
      <c r="C3769" s="6">
        <v>76049</v>
      </c>
      <c r="D3769" t="s">
        <v>22</v>
      </c>
      <c r="E3769">
        <v>76049</v>
      </c>
      <c r="F3769" s="5" t="s">
        <v>23</v>
      </c>
      <c r="G3769" s="5" t="s">
        <v>24</v>
      </c>
      <c r="H3769" s="5" t="s">
        <v>116</v>
      </c>
      <c r="I3769" t="s">
        <v>26</v>
      </c>
      <c r="J3769" t="s">
        <v>116</v>
      </c>
      <c r="K3769">
        <v>50</v>
      </c>
      <c r="L3769" s="5" t="s">
        <v>7578</v>
      </c>
      <c r="M3769" s="5" t="s">
        <v>37</v>
      </c>
      <c r="N3769">
        <v>12</v>
      </c>
      <c r="O3769" t="s">
        <v>107</v>
      </c>
      <c r="P3769" s="1">
        <v>45298</v>
      </c>
      <c r="Q3769" s="1">
        <v>45328</v>
      </c>
      <c r="R3769">
        <v>1742</v>
      </c>
      <c r="S3769" s="4">
        <v>5.8</v>
      </c>
      <c r="T3769" t="s">
        <v>30</v>
      </c>
    </row>
    <row r="3770" spans="1:20" x14ac:dyDescent="0.35">
      <c r="A3770" t="s">
        <v>7579</v>
      </c>
      <c r="B3770" s="5" t="s">
        <v>28800</v>
      </c>
      <c r="C3770" s="6">
        <v>272882</v>
      </c>
      <c r="D3770" t="s">
        <v>81</v>
      </c>
      <c r="E3770">
        <v>368391</v>
      </c>
      <c r="F3770" s="5" t="s">
        <v>23</v>
      </c>
      <c r="G3770" s="5" t="s">
        <v>42</v>
      </c>
      <c r="H3770" s="5" t="s">
        <v>82</v>
      </c>
      <c r="I3770" t="s">
        <v>35</v>
      </c>
      <c r="J3770" t="s">
        <v>82</v>
      </c>
      <c r="K3770">
        <v>50</v>
      </c>
      <c r="L3770" s="5" t="s">
        <v>7580</v>
      </c>
      <c r="M3770" s="5" t="s">
        <v>54</v>
      </c>
      <c r="N3770">
        <v>19</v>
      </c>
      <c r="O3770" t="s">
        <v>29</v>
      </c>
      <c r="P3770" s="1">
        <v>45686</v>
      </c>
      <c r="Q3770" s="1">
        <v>45738</v>
      </c>
      <c r="R3770">
        <v>656</v>
      </c>
      <c r="S3770" s="4">
        <v>6.3</v>
      </c>
      <c r="T3770" t="s">
        <v>47</v>
      </c>
    </row>
    <row r="3771" spans="1:20" x14ac:dyDescent="0.35">
      <c r="A3771" t="s">
        <v>7581</v>
      </c>
      <c r="B3771" s="5" t="s">
        <v>162</v>
      </c>
      <c r="C3771" s="6">
        <v>60278</v>
      </c>
      <c r="D3771" t="s">
        <v>22</v>
      </c>
      <c r="E3771">
        <v>60278</v>
      </c>
      <c r="F3771" s="5" t="s">
        <v>50</v>
      </c>
      <c r="G3771" s="5" t="s">
        <v>42</v>
      </c>
      <c r="H3771" s="5" t="s">
        <v>165</v>
      </c>
      <c r="I3771" t="s">
        <v>44</v>
      </c>
      <c r="J3771" t="s">
        <v>165</v>
      </c>
      <c r="K3771">
        <v>100</v>
      </c>
      <c r="L3771" s="5" t="s">
        <v>7582</v>
      </c>
      <c r="M3771" s="5" t="s">
        <v>28</v>
      </c>
      <c r="N3771">
        <v>2</v>
      </c>
      <c r="O3771" t="s">
        <v>172</v>
      </c>
      <c r="P3771" s="1">
        <v>45515</v>
      </c>
      <c r="Q3771" s="1">
        <v>45583</v>
      </c>
      <c r="R3771">
        <v>1855</v>
      </c>
      <c r="S3771" s="4">
        <v>9.1999999999999993</v>
      </c>
      <c r="T3771" t="s">
        <v>103</v>
      </c>
    </row>
    <row r="3772" spans="1:20" x14ac:dyDescent="0.35">
      <c r="A3772" t="s">
        <v>7583</v>
      </c>
      <c r="B3772" s="5" t="s">
        <v>28799</v>
      </c>
      <c r="C3772" s="6">
        <v>232998</v>
      </c>
      <c r="D3772" t="s">
        <v>22</v>
      </c>
      <c r="E3772">
        <v>232998</v>
      </c>
      <c r="F3772" s="5" t="s">
        <v>23</v>
      </c>
      <c r="G3772" s="5" t="s">
        <v>59</v>
      </c>
      <c r="H3772" s="5" t="s">
        <v>68</v>
      </c>
      <c r="I3772" t="s">
        <v>35</v>
      </c>
      <c r="J3772" t="s">
        <v>480</v>
      </c>
      <c r="K3772">
        <v>50</v>
      </c>
      <c r="L3772" s="5" t="s">
        <v>7584</v>
      </c>
      <c r="M3772" s="5" t="s">
        <v>28</v>
      </c>
      <c r="N3772">
        <v>17</v>
      </c>
      <c r="O3772" t="s">
        <v>88</v>
      </c>
      <c r="P3772" s="1">
        <v>45518</v>
      </c>
      <c r="Q3772" s="1">
        <v>45583</v>
      </c>
      <c r="R3772">
        <v>1447</v>
      </c>
      <c r="S3772" s="4">
        <v>6.5</v>
      </c>
      <c r="T3772" t="s">
        <v>47</v>
      </c>
    </row>
    <row r="3773" spans="1:20" x14ac:dyDescent="0.35">
      <c r="A3773" t="s">
        <v>7585</v>
      </c>
      <c r="B3773" s="5" t="s">
        <v>28801</v>
      </c>
      <c r="C3773" s="6">
        <v>125478</v>
      </c>
      <c r="D3773" t="s">
        <v>65</v>
      </c>
      <c r="E3773">
        <v>163121</v>
      </c>
      <c r="F3773" s="5" t="s">
        <v>66</v>
      </c>
      <c r="G3773" s="5" t="s">
        <v>42</v>
      </c>
      <c r="H3773" s="5" t="s">
        <v>67</v>
      </c>
      <c r="I3773" t="s">
        <v>44</v>
      </c>
      <c r="J3773" t="s">
        <v>67</v>
      </c>
      <c r="K3773">
        <v>100</v>
      </c>
      <c r="L3773" s="5" t="s">
        <v>7586</v>
      </c>
      <c r="M3773" s="5" t="s">
        <v>70</v>
      </c>
      <c r="N3773">
        <v>9</v>
      </c>
      <c r="O3773" t="s">
        <v>85</v>
      </c>
      <c r="P3773" s="1">
        <v>45739</v>
      </c>
      <c r="Q3773" s="1">
        <v>45756</v>
      </c>
      <c r="R3773">
        <v>703</v>
      </c>
      <c r="S3773" s="4">
        <v>6.9</v>
      </c>
      <c r="T3773" t="s">
        <v>210</v>
      </c>
    </row>
    <row r="3774" spans="1:20" x14ac:dyDescent="0.35">
      <c r="A3774" t="s">
        <v>7587</v>
      </c>
      <c r="B3774" s="5" t="s">
        <v>73</v>
      </c>
      <c r="C3774" s="6">
        <v>80666</v>
      </c>
      <c r="D3774" t="s">
        <v>41</v>
      </c>
      <c r="E3774">
        <v>68566</v>
      </c>
      <c r="F3774" s="5" t="s">
        <v>50</v>
      </c>
      <c r="G3774" s="5" t="s">
        <v>24</v>
      </c>
      <c r="H3774" s="5" t="s">
        <v>126</v>
      </c>
      <c r="I3774" t="s">
        <v>44</v>
      </c>
      <c r="J3774" t="s">
        <v>126</v>
      </c>
      <c r="K3774">
        <v>100</v>
      </c>
      <c r="L3774" s="5" t="s">
        <v>7588</v>
      </c>
      <c r="M3774" s="5" t="s">
        <v>28</v>
      </c>
      <c r="N3774">
        <v>3</v>
      </c>
      <c r="O3774" t="s">
        <v>112</v>
      </c>
      <c r="P3774" s="1">
        <v>45375</v>
      </c>
      <c r="Q3774" s="1">
        <v>45423</v>
      </c>
      <c r="R3774">
        <v>1026</v>
      </c>
      <c r="S3774" s="4">
        <v>7.3</v>
      </c>
      <c r="T3774" t="s">
        <v>30</v>
      </c>
    </row>
    <row r="3775" spans="1:20" x14ac:dyDescent="0.35">
      <c r="A3775" t="s">
        <v>7589</v>
      </c>
      <c r="B3775" s="5" t="s">
        <v>28801</v>
      </c>
      <c r="C3775" s="6">
        <v>130187</v>
      </c>
      <c r="D3775" t="s">
        <v>120</v>
      </c>
      <c r="E3775">
        <v>117168</v>
      </c>
      <c r="F3775" s="5" t="s">
        <v>50</v>
      </c>
      <c r="G3775" s="5" t="s">
        <v>42</v>
      </c>
      <c r="H3775" s="5" t="s">
        <v>121</v>
      </c>
      <c r="I3775" t="s">
        <v>35</v>
      </c>
      <c r="J3775" t="s">
        <v>121</v>
      </c>
      <c r="K3775">
        <v>50</v>
      </c>
      <c r="L3775" s="5" t="s">
        <v>7590</v>
      </c>
      <c r="M3775" s="5" t="s">
        <v>28</v>
      </c>
      <c r="N3775">
        <v>4</v>
      </c>
      <c r="O3775" t="s">
        <v>85</v>
      </c>
      <c r="P3775" s="1">
        <v>45615</v>
      </c>
      <c r="Q3775" s="1">
        <v>45663</v>
      </c>
      <c r="R3775">
        <v>1055</v>
      </c>
      <c r="S3775" s="4">
        <v>5.3</v>
      </c>
      <c r="T3775" t="s">
        <v>153</v>
      </c>
    </row>
    <row r="3776" spans="1:20" x14ac:dyDescent="0.35">
      <c r="A3776" t="s">
        <v>7591</v>
      </c>
      <c r="B3776" s="5" t="s">
        <v>174</v>
      </c>
      <c r="C3776" s="6">
        <v>112669</v>
      </c>
      <c r="D3776" t="s">
        <v>22</v>
      </c>
      <c r="E3776">
        <v>112669</v>
      </c>
      <c r="F3776" s="5" t="s">
        <v>50</v>
      </c>
      <c r="G3776" s="5" t="s">
        <v>59</v>
      </c>
      <c r="H3776" s="5" t="s">
        <v>52</v>
      </c>
      <c r="I3776" t="s">
        <v>35</v>
      </c>
      <c r="J3776" t="s">
        <v>34</v>
      </c>
      <c r="K3776">
        <v>50</v>
      </c>
      <c r="L3776" s="5" t="s">
        <v>7592</v>
      </c>
      <c r="M3776" s="5" t="s">
        <v>28</v>
      </c>
      <c r="N3776">
        <v>4</v>
      </c>
      <c r="O3776" t="s">
        <v>78</v>
      </c>
      <c r="P3776" s="1">
        <v>45659</v>
      </c>
      <c r="Q3776" s="1">
        <v>45694</v>
      </c>
      <c r="R3776">
        <v>1107</v>
      </c>
      <c r="S3776" s="4">
        <v>8.8000000000000007</v>
      </c>
      <c r="T3776" t="s">
        <v>103</v>
      </c>
    </row>
    <row r="3777" spans="1:20" x14ac:dyDescent="0.35">
      <c r="A3777" t="s">
        <v>7593</v>
      </c>
      <c r="B3777" s="5" t="s">
        <v>28802</v>
      </c>
      <c r="C3777" s="6">
        <v>117310</v>
      </c>
      <c r="D3777" t="s">
        <v>74</v>
      </c>
      <c r="E3777">
        <v>146638</v>
      </c>
      <c r="F3777" s="5" t="s">
        <v>50</v>
      </c>
      <c r="G3777" s="5" t="s">
        <v>59</v>
      </c>
      <c r="H3777" s="5" t="s">
        <v>75</v>
      </c>
      <c r="I3777" t="s">
        <v>35</v>
      </c>
      <c r="J3777" t="s">
        <v>75</v>
      </c>
      <c r="K3777">
        <v>100</v>
      </c>
      <c r="L3777" s="5" t="s">
        <v>7594</v>
      </c>
      <c r="M3777" s="5" t="s">
        <v>54</v>
      </c>
      <c r="N3777">
        <v>2</v>
      </c>
      <c r="O3777" t="s">
        <v>71</v>
      </c>
      <c r="P3777" s="1">
        <v>45623</v>
      </c>
      <c r="Q3777" s="1">
        <v>45654</v>
      </c>
      <c r="R3777">
        <v>1372</v>
      </c>
      <c r="S3777" s="4">
        <v>7</v>
      </c>
      <c r="T3777" t="s">
        <v>118</v>
      </c>
    </row>
    <row r="3778" spans="1:20" x14ac:dyDescent="0.35">
      <c r="A3778" t="s">
        <v>7595</v>
      </c>
      <c r="B3778" s="5" t="s">
        <v>179</v>
      </c>
      <c r="C3778" s="6">
        <v>104436</v>
      </c>
      <c r="D3778" t="s">
        <v>22</v>
      </c>
      <c r="E3778">
        <v>104436</v>
      </c>
      <c r="F3778" s="5" t="s">
        <v>58</v>
      </c>
      <c r="G3778" s="5" t="s">
        <v>51</v>
      </c>
      <c r="H3778" s="5" t="s">
        <v>101</v>
      </c>
      <c r="I3778" t="s">
        <v>35</v>
      </c>
      <c r="J3778" t="s">
        <v>101</v>
      </c>
      <c r="K3778">
        <v>100</v>
      </c>
      <c r="L3778" s="5" t="s">
        <v>7596</v>
      </c>
      <c r="M3778" s="5" t="s">
        <v>70</v>
      </c>
      <c r="N3778">
        <v>1</v>
      </c>
      <c r="O3778" t="s">
        <v>85</v>
      </c>
      <c r="P3778" s="1">
        <v>45605</v>
      </c>
      <c r="Q3778" s="1">
        <v>45633</v>
      </c>
      <c r="R3778">
        <v>2286</v>
      </c>
      <c r="S3778" s="4">
        <v>9.8000000000000007</v>
      </c>
      <c r="T3778" t="s">
        <v>55</v>
      </c>
    </row>
    <row r="3779" spans="1:20" x14ac:dyDescent="0.35">
      <c r="A3779" t="s">
        <v>7597</v>
      </c>
      <c r="B3779" s="5" t="s">
        <v>57</v>
      </c>
      <c r="C3779" s="6">
        <v>151858</v>
      </c>
      <c r="D3779" t="s">
        <v>22</v>
      </c>
      <c r="E3779">
        <v>151858</v>
      </c>
      <c r="F3779" s="5" t="s">
        <v>66</v>
      </c>
      <c r="G3779" s="5" t="s">
        <v>59</v>
      </c>
      <c r="H3779" s="5" t="s">
        <v>97</v>
      </c>
      <c r="I3779" t="s">
        <v>35</v>
      </c>
      <c r="J3779" t="s">
        <v>97</v>
      </c>
      <c r="K3779">
        <v>50</v>
      </c>
      <c r="L3779" s="5" t="s">
        <v>7598</v>
      </c>
      <c r="M3779" s="5" t="s">
        <v>70</v>
      </c>
      <c r="N3779">
        <v>7</v>
      </c>
      <c r="O3779" t="s">
        <v>131</v>
      </c>
      <c r="P3779" s="1">
        <v>45560</v>
      </c>
      <c r="Q3779" s="1">
        <v>45577</v>
      </c>
      <c r="R3779">
        <v>2069</v>
      </c>
      <c r="S3779" s="4">
        <v>8</v>
      </c>
      <c r="T3779" t="s">
        <v>38</v>
      </c>
    </row>
    <row r="3780" spans="1:20" x14ac:dyDescent="0.35">
      <c r="A3780" t="s">
        <v>7599</v>
      </c>
      <c r="B3780" s="5" t="s">
        <v>28801</v>
      </c>
      <c r="C3780" s="6">
        <v>300122</v>
      </c>
      <c r="D3780" t="s">
        <v>22</v>
      </c>
      <c r="E3780">
        <v>300122</v>
      </c>
      <c r="F3780" s="5" t="s">
        <v>23</v>
      </c>
      <c r="G3780" s="5" t="s">
        <v>51</v>
      </c>
      <c r="H3780" s="5" t="s">
        <v>101</v>
      </c>
      <c r="I3780" t="s">
        <v>35</v>
      </c>
      <c r="J3780" t="s">
        <v>101</v>
      </c>
      <c r="K3780">
        <v>100</v>
      </c>
      <c r="L3780" s="5" t="s">
        <v>7600</v>
      </c>
      <c r="M3780" s="5" t="s">
        <v>37</v>
      </c>
      <c r="N3780">
        <v>11</v>
      </c>
      <c r="O3780" t="s">
        <v>172</v>
      </c>
      <c r="P3780" s="1">
        <v>45759</v>
      </c>
      <c r="Q3780" s="1">
        <v>45801</v>
      </c>
      <c r="R3780">
        <v>1771</v>
      </c>
      <c r="S3780" s="4">
        <v>8.4</v>
      </c>
      <c r="T3780" t="s">
        <v>103</v>
      </c>
    </row>
    <row r="3781" spans="1:20" x14ac:dyDescent="0.35">
      <c r="A3781" t="s">
        <v>7601</v>
      </c>
      <c r="B3781" s="5" t="s">
        <v>28802</v>
      </c>
      <c r="C3781" s="6">
        <v>123704</v>
      </c>
      <c r="D3781" t="s">
        <v>22</v>
      </c>
      <c r="E3781">
        <v>123704</v>
      </c>
      <c r="F3781" s="5" t="s">
        <v>50</v>
      </c>
      <c r="G3781" s="5" t="s">
        <v>24</v>
      </c>
      <c r="H3781" s="5" t="s">
        <v>101</v>
      </c>
      <c r="I3781" t="s">
        <v>26</v>
      </c>
      <c r="J3781" t="s">
        <v>116</v>
      </c>
      <c r="K3781">
        <v>100</v>
      </c>
      <c r="L3781" s="5" t="s">
        <v>7602</v>
      </c>
      <c r="M3781" s="5" t="s">
        <v>54</v>
      </c>
      <c r="N3781">
        <v>4</v>
      </c>
      <c r="O3781" t="s">
        <v>135</v>
      </c>
      <c r="P3781" s="1">
        <v>45423</v>
      </c>
      <c r="Q3781" s="1">
        <v>45439</v>
      </c>
      <c r="R3781">
        <v>1820</v>
      </c>
      <c r="S3781" s="4">
        <v>5.6</v>
      </c>
      <c r="T3781" t="s">
        <v>47</v>
      </c>
    </row>
    <row r="3782" spans="1:20" x14ac:dyDescent="0.35">
      <c r="A3782" t="s">
        <v>7603</v>
      </c>
      <c r="B3782" s="5" t="s">
        <v>217</v>
      </c>
      <c r="C3782" s="6">
        <v>123407</v>
      </c>
      <c r="D3782" t="s">
        <v>74</v>
      </c>
      <c r="E3782">
        <v>154259</v>
      </c>
      <c r="F3782" s="5" t="s">
        <v>66</v>
      </c>
      <c r="G3782" s="5" t="s">
        <v>24</v>
      </c>
      <c r="H3782" s="5" t="s">
        <v>75</v>
      </c>
      <c r="I3782" t="s">
        <v>26</v>
      </c>
      <c r="J3782" t="s">
        <v>75</v>
      </c>
      <c r="K3782">
        <v>100</v>
      </c>
      <c r="L3782" s="5" t="s">
        <v>7604</v>
      </c>
      <c r="M3782" s="5" t="s">
        <v>37</v>
      </c>
      <c r="N3782">
        <v>7</v>
      </c>
      <c r="O3782" t="s">
        <v>135</v>
      </c>
      <c r="P3782" s="1">
        <v>45600</v>
      </c>
      <c r="Q3782" s="1">
        <v>45619</v>
      </c>
      <c r="R3782">
        <v>2275</v>
      </c>
      <c r="S3782" s="4">
        <v>5.9</v>
      </c>
      <c r="T3782" t="s">
        <v>30</v>
      </c>
    </row>
    <row r="3783" spans="1:20" x14ac:dyDescent="0.35">
      <c r="A3783" t="s">
        <v>7605</v>
      </c>
      <c r="B3783" s="5" t="s">
        <v>28802</v>
      </c>
      <c r="C3783" s="6">
        <v>113350</v>
      </c>
      <c r="D3783" t="s">
        <v>65</v>
      </c>
      <c r="E3783">
        <v>147355</v>
      </c>
      <c r="F3783" s="5" t="s">
        <v>66</v>
      </c>
      <c r="G3783" s="5" t="s">
        <v>24</v>
      </c>
      <c r="H3783" s="5" t="s">
        <v>67</v>
      </c>
      <c r="I3783" t="s">
        <v>44</v>
      </c>
      <c r="J3783" t="s">
        <v>67</v>
      </c>
      <c r="K3783">
        <v>100</v>
      </c>
      <c r="L3783" s="5" t="s">
        <v>7606</v>
      </c>
      <c r="M3783" s="5" t="s">
        <v>37</v>
      </c>
      <c r="N3783">
        <v>8</v>
      </c>
      <c r="O3783" t="s">
        <v>141</v>
      </c>
      <c r="P3783" s="1">
        <v>45739</v>
      </c>
      <c r="Q3783" s="1">
        <v>45796</v>
      </c>
      <c r="R3783">
        <v>1968</v>
      </c>
      <c r="S3783" s="4">
        <v>7.3</v>
      </c>
      <c r="T3783" t="s">
        <v>79</v>
      </c>
    </row>
    <row r="3784" spans="1:20" x14ac:dyDescent="0.35">
      <c r="A3784" t="s">
        <v>7607</v>
      </c>
      <c r="B3784" s="5" t="s">
        <v>105</v>
      </c>
      <c r="C3784" s="6">
        <v>240944</v>
      </c>
      <c r="D3784" t="s">
        <v>33</v>
      </c>
      <c r="E3784">
        <v>26503840</v>
      </c>
      <c r="F3784" s="5" t="s">
        <v>23</v>
      </c>
      <c r="G3784" s="5" t="s">
        <v>42</v>
      </c>
      <c r="H3784" s="5" t="s">
        <v>34</v>
      </c>
      <c r="I3784" t="s">
        <v>26</v>
      </c>
      <c r="J3784" t="s">
        <v>34</v>
      </c>
      <c r="K3784">
        <v>50</v>
      </c>
      <c r="L3784" s="5" t="s">
        <v>7608</v>
      </c>
      <c r="M3784" s="5" t="s">
        <v>54</v>
      </c>
      <c r="N3784">
        <v>17</v>
      </c>
      <c r="O3784" t="s">
        <v>131</v>
      </c>
      <c r="P3784" s="1">
        <v>45721</v>
      </c>
      <c r="Q3784" s="1">
        <v>45739</v>
      </c>
      <c r="R3784">
        <v>1690</v>
      </c>
      <c r="S3784" s="4">
        <v>6.5</v>
      </c>
      <c r="T3784" t="s">
        <v>210</v>
      </c>
    </row>
    <row r="3785" spans="1:20" x14ac:dyDescent="0.35">
      <c r="A3785" t="s">
        <v>7609</v>
      </c>
      <c r="B3785" s="5" t="s">
        <v>179</v>
      </c>
      <c r="C3785" s="6">
        <v>56468</v>
      </c>
      <c r="D3785" t="s">
        <v>22</v>
      </c>
      <c r="E3785">
        <v>56468</v>
      </c>
      <c r="F3785" s="5" t="s">
        <v>50</v>
      </c>
      <c r="G3785" s="5" t="s">
        <v>59</v>
      </c>
      <c r="H3785" s="5" t="s">
        <v>157</v>
      </c>
      <c r="I3785" t="s">
        <v>35</v>
      </c>
      <c r="J3785" t="s">
        <v>157</v>
      </c>
      <c r="K3785">
        <v>100</v>
      </c>
      <c r="L3785" s="5" t="s">
        <v>7610</v>
      </c>
      <c r="M3785" s="5" t="s">
        <v>70</v>
      </c>
      <c r="N3785">
        <v>2</v>
      </c>
      <c r="O3785" t="s">
        <v>147</v>
      </c>
      <c r="P3785" s="1">
        <v>45541</v>
      </c>
      <c r="Q3785" s="1">
        <v>45595</v>
      </c>
      <c r="R3785">
        <v>1620</v>
      </c>
      <c r="S3785" s="4">
        <v>9.1</v>
      </c>
      <c r="T3785" t="s">
        <v>47</v>
      </c>
    </row>
    <row r="3786" spans="1:20" x14ac:dyDescent="0.35">
      <c r="A3786" t="s">
        <v>7611</v>
      </c>
      <c r="B3786" s="5" t="s">
        <v>162</v>
      </c>
      <c r="C3786" s="6">
        <v>23467</v>
      </c>
      <c r="D3786" t="s">
        <v>22</v>
      </c>
      <c r="E3786">
        <v>23467</v>
      </c>
      <c r="F3786" s="5" t="s">
        <v>58</v>
      </c>
      <c r="G3786" s="5" t="s">
        <v>51</v>
      </c>
      <c r="H3786" s="5" t="s">
        <v>116</v>
      </c>
      <c r="I3786" t="s">
        <v>44</v>
      </c>
      <c r="J3786" t="s">
        <v>116</v>
      </c>
      <c r="K3786">
        <v>0</v>
      </c>
      <c r="L3786" s="5" t="s">
        <v>7612</v>
      </c>
      <c r="M3786" s="5" t="s">
        <v>37</v>
      </c>
      <c r="N3786">
        <v>1</v>
      </c>
      <c r="O3786" t="s">
        <v>131</v>
      </c>
      <c r="P3786" s="1">
        <v>45738</v>
      </c>
      <c r="Q3786" s="1">
        <v>45755</v>
      </c>
      <c r="R3786">
        <v>1780</v>
      </c>
      <c r="S3786" s="4">
        <v>8.6999999999999993</v>
      </c>
      <c r="T3786" t="s">
        <v>118</v>
      </c>
    </row>
    <row r="3787" spans="1:20" x14ac:dyDescent="0.35">
      <c r="A3787" t="s">
        <v>7613</v>
      </c>
      <c r="B3787" s="5" t="s">
        <v>28799</v>
      </c>
      <c r="C3787" s="6">
        <v>41589</v>
      </c>
      <c r="D3787" t="s">
        <v>22</v>
      </c>
      <c r="E3787">
        <v>41589</v>
      </c>
      <c r="F3787" s="5" t="s">
        <v>66</v>
      </c>
      <c r="G3787" s="5" t="s">
        <v>59</v>
      </c>
      <c r="H3787" s="5" t="s">
        <v>116</v>
      </c>
      <c r="I3787" t="s">
        <v>44</v>
      </c>
      <c r="J3787" t="s">
        <v>116</v>
      </c>
      <c r="K3787">
        <v>100</v>
      </c>
      <c r="L3787" s="5" t="s">
        <v>7614</v>
      </c>
      <c r="M3787" s="5" t="s">
        <v>54</v>
      </c>
      <c r="N3787">
        <v>5</v>
      </c>
      <c r="O3787" t="s">
        <v>172</v>
      </c>
      <c r="P3787" s="1">
        <v>45430</v>
      </c>
      <c r="Q3787" s="1">
        <v>45468</v>
      </c>
      <c r="R3787">
        <v>1576</v>
      </c>
      <c r="S3787" s="4">
        <v>7.1</v>
      </c>
      <c r="T3787" t="s">
        <v>30</v>
      </c>
    </row>
    <row r="3788" spans="1:20" x14ac:dyDescent="0.35">
      <c r="A3788" t="s">
        <v>7615</v>
      </c>
      <c r="B3788" s="5" t="s">
        <v>179</v>
      </c>
      <c r="C3788" s="6">
        <v>56436</v>
      </c>
      <c r="D3788" t="s">
        <v>22</v>
      </c>
      <c r="E3788">
        <v>56436</v>
      </c>
      <c r="F3788" s="5" t="s">
        <v>66</v>
      </c>
      <c r="G3788" s="5" t="s">
        <v>51</v>
      </c>
      <c r="H3788" s="5" t="s">
        <v>116</v>
      </c>
      <c r="I3788" t="s">
        <v>35</v>
      </c>
      <c r="J3788" t="s">
        <v>165</v>
      </c>
      <c r="K3788">
        <v>50</v>
      </c>
      <c r="L3788" s="5" t="s">
        <v>7616</v>
      </c>
      <c r="M3788" s="5" t="s">
        <v>54</v>
      </c>
      <c r="N3788">
        <v>6</v>
      </c>
      <c r="O3788" t="s">
        <v>107</v>
      </c>
      <c r="P3788" s="1">
        <v>45356</v>
      </c>
      <c r="Q3788" s="1">
        <v>45384</v>
      </c>
      <c r="R3788">
        <v>2128</v>
      </c>
      <c r="S3788" s="4">
        <v>8.9</v>
      </c>
      <c r="T3788" t="s">
        <v>108</v>
      </c>
    </row>
    <row r="3789" spans="1:20" x14ac:dyDescent="0.35">
      <c r="A3789" t="s">
        <v>7617</v>
      </c>
      <c r="B3789" s="5" t="s">
        <v>100</v>
      </c>
      <c r="C3789" s="6">
        <v>102052</v>
      </c>
      <c r="D3789" t="s">
        <v>22</v>
      </c>
      <c r="E3789">
        <v>102052</v>
      </c>
      <c r="F3789" s="5" t="s">
        <v>58</v>
      </c>
      <c r="G3789" s="5" t="s">
        <v>59</v>
      </c>
      <c r="H3789" s="5" t="s">
        <v>97</v>
      </c>
      <c r="I3789" t="s">
        <v>26</v>
      </c>
      <c r="J3789" t="s">
        <v>97</v>
      </c>
      <c r="K3789">
        <v>50</v>
      </c>
      <c r="L3789" s="5" t="s">
        <v>7618</v>
      </c>
      <c r="M3789" s="5" t="s">
        <v>70</v>
      </c>
      <c r="N3789">
        <v>0</v>
      </c>
      <c r="O3789" t="s">
        <v>62</v>
      </c>
      <c r="P3789" s="1">
        <v>45723</v>
      </c>
      <c r="Q3789" s="1">
        <v>45742</v>
      </c>
      <c r="R3789">
        <v>2234</v>
      </c>
      <c r="S3789" s="4">
        <v>9.6</v>
      </c>
      <c r="T3789" t="s">
        <v>55</v>
      </c>
    </row>
    <row r="3790" spans="1:20" x14ac:dyDescent="0.35">
      <c r="A3790" t="s">
        <v>7619</v>
      </c>
      <c r="B3790" s="5" t="s">
        <v>40</v>
      </c>
      <c r="C3790" s="6">
        <v>140417</v>
      </c>
      <c r="D3790" t="s">
        <v>92</v>
      </c>
      <c r="E3790">
        <v>105313</v>
      </c>
      <c r="F3790" s="5" t="s">
        <v>66</v>
      </c>
      <c r="G3790" s="5" t="s">
        <v>24</v>
      </c>
      <c r="H3790" s="5" t="s">
        <v>93</v>
      </c>
      <c r="I3790" t="s">
        <v>26</v>
      </c>
      <c r="J3790" t="s">
        <v>1211</v>
      </c>
      <c r="K3790">
        <v>0</v>
      </c>
      <c r="L3790" s="5" t="s">
        <v>7620</v>
      </c>
      <c r="M3790" s="5" t="s">
        <v>37</v>
      </c>
      <c r="N3790">
        <v>5</v>
      </c>
      <c r="O3790" t="s">
        <v>135</v>
      </c>
      <c r="P3790" s="1">
        <v>45568</v>
      </c>
      <c r="Q3790" s="1">
        <v>45641</v>
      </c>
      <c r="R3790">
        <v>939</v>
      </c>
      <c r="S3790" s="4">
        <v>6.5</v>
      </c>
      <c r="T3790" t="s">
        <v>118</v>
      </c>
    </row>
    <row r="3791" spans="1:20" x14ac:dyDescent="0.35">
      <c r="A3791" t="s">
        <v>7621</v>
      </c>
      <c r="B3791" s="5" t="s">
        <v>32</v>
      </c>
      <c r="C3791" s="6">
        <v>62079</v>
      </c>
      <c r="D3791" t="s">
        <v>22</v>
      </c>
      <c r="E3791">
        <v>62079</v>
      </c>
      <c r="F3791" s="5" t="s">
        <v>58</v>
      </c>
      <c r="G3791" s="5" t="s">
        <v>42</v>
      </c>
      <c r="H3791" s="5" t="s">
        <v>52</v>
      </c>
      <c r="I3791" t="s">
        <v>35</v>
      </c>
      <c r="J3791" t="s">
        <v>52</v>
      </c>
      <c r="K3791">
        <v>100</v>
      </c>
      <c r="L3791" s="5" t="s">
        <v>7622</v>
      </c>
      <c r="M3791" s="5" t="s">
        <v>70</v>
      </c>
      <c r="N3791">
        <v>0</v>
      </c>
      <c r="O3791" t="s">
        <v>147</v>
      </c>
      <c r="P3791" s="1">
        <v>45320</v>
      </c>
      <c r="Q3791" s="1">
        <v>45387</v>
      </c>
      <c r="R3791">
        <v>845</v>
      </c>
      <c r="S3791" s="4">
        <v>8.3000000000000007</v>
      </c>
      <c r="T3791" t="s">
        <v>63</v>
      </c>
    </row>
    <row r="3792" spans="1:20" x14ac:dyDescent="0.35">
      <c r="A3792" t="s">
        <v>7623</v>
      </c>
      <c r="B3792" s="5" t="s">
        <v>57</v>
      </c>
      <c r="C3792" s="6">
        <v>181941</v>
      </c>
      <c r="D3792" t="s">
        <v>92</v>
      </c>
      <c r="E3792">
        <v>136456</v>
      </c>
      <c r="F3792" s="5" t="s">
        <v>66</v>
      </c>
      <c r="G3792" s="5" t="s">
        <v>24</v>
      </c>
      <c r="H3792" s="5" t="s">
        <v>93</v>
      </c>
      <c r="I3792" t="s">
        <v>35</v>
      </c>
      <c r="J3792" t="s">
        <v>93</v>
      </c>
      <c r="K3792">
        <v>50</v>
      </c>
      <c r="L3792" s="5" t="s">
        <v>7624</v>
      </c>
      <c r="M3792" s="5" t="s">
        <v>37</v>
      </c>
      <c r="N3792">
        <v>9</v>
      </c>
      <c r="O3792" t="s">
        <v>29</v>
      </c>
      <c r="P3792" s="1">
        <v>45550</v>
      </c>
      <c r="Q3792" s="1">
        <v>45612</v>
      </c>
      <c r="R3792">
        <v>1538</v>
      </c>
      <c r="S3792" s="4">
        <v>7.2</v>
      </c>
      <c r="T3792" t="s">
        <v>38</v>
      </c>
    </row>
    <row r="3793" spans="1:20" x14ac:dyDescent="0.35">
      <c r="A3793" t="s">
        <v>7625</v>
      </c>
      <c r="B3793" s="5" t="s">
        <v>100</v>
      </c>
      <c r="C3793" s="6">
        <v>48759</v>
      </c>
      <c r="D3793" t="s">
        <v>22</v>
      </c>
      <c r="E3793">
        <v>48759</v>
      </c>
      <c r="F3793" s="5" t="s">
        <v>58</v>
      </c>
      <c r="G3793" s="5" t="s">
        <v>42</v>
      </c>
      <c r="H3793" s="5" t="s">
        <v>165</v>
      </c>
      <c r="I3793" t="s">
        <v>44</v>
      </c>
      <c r="J3793" t="s">
        <v>165</v>
      </c>
      <c r="K3793">
        <v>50</v>
      </c>
      <c r="L3793" s="5" t="s">
        <v>7626</v>
      </c>
      <c r="M3793" s="5" t="s">
        <v>54</v>
      </c>
      <c r="N3793">
        <v>0</v>
      </c>
      <c r="O3793" t="s">
        <v>78</v>
      </c>
      <c r="P3793" s="1">
        <v>45471</v>
      </c>
      <c r="Q3793" s="1">
        <v>45494</v>
      </c>
      <c r="R3793">
        <v>891</v>
      </c>
      <c r="S3793" s="4">
        <v>6.7</v>
      </c>
      <c r="T3793" t="s">
        <v>210</v>
      </c>
    </row>
    <row r="3794" spans="1:20" x14ac:dyDescent="0.35">
      <c r="A3794" t="s">
        <v>7627</v>
      </c>
      <c r="B3794" s="5" t="s">
        <v>40</v>
      </c>
      <c r="C3794" s="6">
        <v>94775</v>
      </c>
      <c r="D3794" t="s">
        <v>41</v>
      </c>
      <c r="E3794">
        <v>80559</v>
      </c>
      <c r="F3794" s="5" t="s">
        <v>66</v>
      </c>
      <c r="G3794" s="5" t="s">
        <v>24</v>
      </c>
      <c r="H3794" s="5" t="s">
        <v>60</v>
      </c>
      <c r="I3794" t="s">
        <v>44</v>
      </c>
      <c r="J3794" t="s">
        <v>60</v>
      </c>
      <c r="K3794">
        <v>50</v>
      </c>
      <c r="L3794" s="5" t="s">
        <v>7628</v>
      </c>
      <c r="M3794" s="5" t="s">
        <v>54</v>
      </c>
      <c r="N3794">
        <v>8</v>
      </c>
      <c r="O3794" t="s">
        <v>167</v>
      </c>
      <c r="P3794" s="1">
        <v>45474</v>
      </c>
      <c r="Q3794" s="1">
        <v>45533</v>
      </c>
      <c r="R3794">
        <v>1544</v>
      </c>
      <c r="S3794" s="4">
        <v>6.4</v>
      </c>
      <c r="T3794" t="s">
        <v>79</v>
      </c>
    </row>
    <row r="3795" spans="1:20" x14ac:dyDescent="0.35">
      <c r="A3795" t="s">
        <v>7629</v>
      </c>
      <c r="B3795" s="5" t="s">
        <v>162</v>
      </c>
      <c r="C3795" s="6">
        <v>111479</v>
      </c>
      <c r="D3795" t="s">
        <v>33</v>
      </c>
      <c r="E3795">
        <v>12262690</v>
      </c>
      <c r="F3795" s="5" t="s">
        <v>66</v>
      </c>
      <c r="G3795" s="5" t="s">
        <v>51</v>
      </c>
      <c r="H3795" s="5" t="s">
        <v>34</v>
      </c>
      <c r="I3795" t="s">
        <v>44</v>
      </c>
      <c r="J3795" t="s">
        <v>76</v>
      </c>
      <c r="K3795">
        <v>100</v>
      </c>
      <c r="L3795" s="5" t="s">
        <v>7630</v>
      </c>
      <c r="M3795" s="5" t="s">
        <v>70</v>
      </c>
      <c r="N3795">
        <v>6</v>
      </c>
      <c r="O3795" t="s">
        <v>71</v>
      </c>
      <c r="P3795" s="1">
        <v>45461</v>
      </c>
      <c r="Q3795" s="1">
        <v>45517</v>
      </c>
      <c r="R3795">
        <v>568</v>
      </c>
      <c r="S3795" s="4">
        <v>9.1</v>
      </c>
      <c r="T3795" t="s">
        <v>243</v>
      </c>
    </row>
    <row r="3796" spans="1:20" x14ac:dyDescent="0.35">
      <c r="A3796" t="s">
        <v>7631</v>
      </c>
      <c r="B3796" s="5" t="s">
        <v>174</v>
      </c>
      <c r="C3796" s="6">
        <v>196602</v>
      </c>
      <c r="D3796" t="s">
        <v>22</v>
      </c>
      <c r="E3796">
        <v>196602</v>
      </c>
      <c r="F3796" s="5" t="s">
        <v>23</v>
      </c>
      <c r="G3796" s="5" t="s">
        <v>42</v>
      </c>
      <c r="H3796" s="5" t="s">
        <v>52</v>
      </c>
      <c r="I3796" t="s">
        <v>26</v>
      </c>
      <c r="J3796" t="s">
        <v>299</v>
      </c>
      <c r="K3796">
        <v>50</v>
      </c>
      <c r="L3796" s="5" t="s">
        <v>7632</v>
      </c>
      <c r="M3796" s="5" t="s">
        <v>70</v>
      </c>
      <c r="N3796">
        <v>15</v>
      </c>
      <c r="O3796" t="s">
        <v>172</v>
      </c>
      <c r="P3796" s="1">
        <v>45441</v>
      </c>
      <c r="Q3796" s="1">
        <v>45455</v>
      </c>
      <c r="R3796">
        <v>1304</v>
      </c>
      <c r="S3796" s="4">
        <v>5.3</v>
      </c>
      <c r="T3796" t="s">
        <v>63</v>
      </c>
    </row>
    <row r="3797" spans="1:20" x14ac:dyDescent="0.35">
      <c r="A3797" t="s">
        <v>7633</v>
      </c>
      <c r="B3797" s="5" t="s">
        <v>105</v>
      </c>
      <c r="C3797" s="6">
        <v>264173</v>
      </c>
      <c r="D3797" t="s">
        <v>41</v>
      </c>
      <c r="E3797">
        <v>224547</v>
      </c>
      <c r="F3797" s="5" t="s">
        <v>23</v>
      </c>
      <c r="G3797" s="5" t="s">
        <v>24</v>
      </c>
      <c r="H3797" s="5" t="s">
        <v>60</v>
      </c>
      <c r="I3797" t="s">
        <v>35</v>
      </c>
      <c r="J3797" t="s">
        <v>60</v>
      </c>
      <c r="K3797">
        <v>100</v>
      </c>
      <c r="L3797" s="5" t="s">
        <v>7634</v>
      </c>
      <c r="M3797" s="5" t="s">
        <v>54</v>
      </c>
      <c r="N3797">
        <v>15</v>
      </c>
      <c r="O3797" t="s">
        <v>71</v>
      </c>
      <c r="P3797" s="1">
        <v>45641</v>
      </c>
      <c r="Q3797" s="1">
        <v>45705</v>
      </c>
      <c r="R3797">
        <v>2407</v>
      </c>
      <c r="S3797" s="4">
        <v>9.6</v>
      </c>
      <c r="T3797" t="s">
        <v>95</v>
      </c>
    </row>
    <row r="3798" spans="1:20" x14ac:dyDescent="0.35">
      <c r="A3798" t="s">
        <v>7635</v>
      </c>
      <c r="B3798" s="5" t="s">
        <v>32</v>
      </c>
      <c r="C3798" s="6">
        <v>69502</v>
      </c>
      <c r="D3798" t="s">
        <v>65</v>
      </c>
      <c r="E3798">
        <v>90353</v>
      </c>
      <c r="F3798" s="5" t="s">
        <v>58</v>
      </c>
      <c r="G3798" s="5" t="s">
        <v>42</v>
      </c>
      <c r="H3798" s="5" t="s">
        <v>67</v>
      </c>
      <c r="I3798" t="s">
        <v>26</v>
      </c>
      <c r="J3798" t="s">
        <v>67</v>
      </c>
      <c r="K3798">
        <v>0</v>
      </c>
      <c r="L3798" s="5" t="s">
        <v>7636</v>
      </c>
      <c r="M3798" s="5" t="s">
        <v>54</v>
      </c>
      <c r="N3798">
        <v>1</v>
      </c>
      <c r="O3798" t="s">
        <v>131</v>
      </c>
      <c r="P3798" s="1">
        <v>45657</v>
      </c>
      <c r="Q3798" s="1">
        <v>45680</v>
      </c>
      <c r="R3798">
        <v>1948</v>
      </c>
      <c r="S3798" s="4">
        <v>8.8000000000000007</v>
      </c>
      <c r="T3798" t="s">
        <v>210</v>
      </c>
    </row>
    <row r="3799" spans="1:20" x14ac:dyDescent="0.35">
      <c r="A3799" t="s">
        <v>7637</v>
      </c>
      <c r="B3799" s="5" t="s">
        <v>145</v>
      </c>
      <c r="C3799" s="6">
        <v>130004</v>
      </c>
      <c r="D3799" t="s">
        <v>41</v>
      </c>
      <c r="E3799">
        <v>110503</v>
      </c>
      <c r="F3799" s="5" t="s">
        <v>66</v>
      </c>
      <c r="G3799" s="5" t="s">
        <v>24</v>
      </c>
      <c r="H3799" s="5" t="s">
        <v>43</v>
      </c>
      <c r="I3799" t="s">
        <v>44</v>
      </c>
      <c r="J3799" t="s">
        <v>304</v>
      </c>
      <c r="K3799">
        <v>50</v>
      </c>
      <c r="L3799" s="5" t="s">
        <v>7638</v>
      </c>
      <c r="M3799" s="5" t="s">
        <v>54</v>
      </c>
      <c r="N3799">
        <v>6</v>
      </c>
      <c r="O3799" t="s">
        <v>167</v>
      </c>
      <c r="P3799" s="1">
        <v>45297</v>
      </c>
      <c r="Q3799" s="1">
        <v>45325</v>
      </c>
      <c r="R3799">
        <v>1868</v>
      </c>
      <c r="S3799" s="4">
        <v>9.6999999999999993</v>
      </c>
      <c r="T3799" t="s">
        <v>79</v>
      </c>
    </row>
    <row r="3800" spans="1:20" x14ac:dyDescent="0.35">
      <c r="A3800" t="s">
        <v>7639</v>
      </c>
      <c r="B3800" s="5" t="s">
        <v>28799</v>
      </c>
      <c r="C3800" s="6">
        <v>225220</v>
      </c>
      <c r="D3800" t="s">
        <v>22</v>
      </c>
      <c r="E3800">
        <v>225220</v>
      </c>
      <c r="F3800" s="5" t="s">
        <v>23</v>
      </c>
      <c r="G3800" s="5" t="s">
        <v>42</v>
      </c>
      <c r="H3800" s="5" t="s">
        <v>52</v>
      </c>
      <c r="I3800" t="s">
        <v>26</v>
      </c>
      <c r="J3800" t="s">
        <v>52</v>
      </c>
      <c r="K3800">
        <v>0</v>
      </c>
      <c r="L3800" s="5" t="s">
        <v>7640</v>
      </c>
      <c r="M3800" s="5" t="s">
        <v>54</v>
      </c>
      <c r="N3800">
        <v>11</v>
      </c>
      <c r="O3800" t="s">
        <v>141</v>
      </c>
      <c r="P3800" s="1">
        <v>45614</v>
      </c>
      <c r="Q3800" s="1">
        <v>45659</v>
      </c>
      <c r="R3800">
        <v>699</v>
      </c>
      <c r="S3800" s="4">
        <v>8.5</v>
      </c>
      <c r="T3800" t="s">
        <v>79</v>
      </c>
    </row>
    <row r="3801" spans="1:20" x14ac:dyDescent="0.35">
      <c r="A3801" t="s">
        <v>7641</v>
      </c>
      <c r="B3801" s="5" t="s">
        <v>57</v>
      </c>
      <c r="C3801" s="6">
        <v>96826</v>
      </c>
      <c r="D3801" t="s">
        <v>65</v>
      </c>
      <c r="E3801">
        <v>125874</v>
      </c>
      <c r="F3801" s="5" t="s">
        <v>50</v>
      </c>
      <c r="G3801" s="5" t="s">
        <v>42</v>
      </c>
      <c r="H3801" s="5" t="s">
        <v>67</v>
      </c>
      <c r="I3801" t="s">
        <v>26</v>
      </c>
      <c r="J3801" t="s">
        <v>67</v>
      </c>
      <c r="K3801">
        <v>0</v>
      </c>
      <c r="L3801" s="5" t="s">
        <v>7642</v>
      </c>
      <c r="M3801" s="5" t="s">
        <v>54</v>
      </c>
      <c r="N3801">
        <v>3</v>
      </c>
      <c r="O3801" t="s">
        <v>62</v>
      </c>
      <c r="P3801" s="1">
        <v>45395</v>
      </c>
      <c r="Q3801" s="1">
        <v>45438</v>
      </c>
      <c r="R3801">
        <v>1526</v>
      </c>
      <c r="S3801" s="4">
        <v>5.2</v>
      </c>
      <c r="T3801" t="s">
        <v>277</v>
      </c>
    </row>
    <row r="3802" spans="1:20" x14ac:dyDescent="0.35">
      <c r="A3802" t="s">
        <v>7643</v>
      </c>
      <c r="B3802" s="5" t="s">
        <v>91</v>
      </c>
      <c r="C3802" s="6">
        <v>56293</v>
      </c>
      <c r="D3802" t="s">
        <v>41</v>
      </c>
      <c r="E3802">
        <v>47849</v>
      </c>
      <c r="F3802" s="5" t="s">
        <v>58</v>
      </c>
      <c r="G3802" s="5" t="s">
        <v>51</v>
      </c>
      <c r="H3802" s="5" t="s">
        <v>43</v>
      </c>
      <c r="I3802" t="s">
        <v>44</v>
      </c>
      <c r="J3802" t="s">
        <v>313</v>
      </c>
      <c r="K3802">
        <v>50</v>
      </c>
      <c r="L3802" s="5" t="s">
        <v>7644</v>
      </c>
      <c r="M3802" s="5" t="s">
        <v>54</v>
      </c>
      <c r="N3802">
        <v>1</v>
      </c>
      <c r="O3802" t="s">
        <v>71</v>
      </c>
      <c r="P3802" s="1">
        <v>45428</v>
      </c>
      <c r="Q3802" s="1">
        <v>45484</v>
      </c>
      <c r="R3802">
        <v>1637</v>
      </c>
      <c r="S3802" s="4">
        <v>5.2</v>
      </c>
      <c r="T3802" t="s">
        <v>95</v>
      </c>
    </row>
    <row r="3803" spans="1:20" x14ac:dyDescent="0.35">
      <c r="A3803" t="s">
        <v>7645</v>
      </c>
      <c r="B3803" s="5" t="s">
        <v>105</v>
      </c>
      <c r="C3803" s="6">
        <v>197669</v>
      </c>
      <c r="D3803" t="s">
        <v>22</v>
      </c>
      <c r="E3803">
        <v>197669</v>
      </c>
      <c r="F3803" s="5" t="s">
        <v>23</v>
      </c>
      <c r="G3803" s="5" t="s">
        <v>59</v>
      </c>
      <c r="H3803" s="5" t="s">
        <v>97</v>
      </c>
      <c r="I3803" t="s">
        <v>26</v>
      </c>
      <c r="J3803" t="s">
        <v>97</v>
      </c>
      <c r="K3803">
        <v>50</v>
      </c>
      <c r="L3803" s="5" t="s">
        <v>7646</v>
      </c>
      <c r="M3803" s="5" t="s">
        <v>37</v>
      </c>
      <c r="N3803">
        <v>17</v>
      </c>
      <c r="O3803" t="s">
        <v>141</v>
      </c>
      <c r="P3803" s="1">
        <v>45758</v>
      </c>
      <c r="Q3803" s="1">
        <v>45801</v>
      </c>
      <c r="R3803">
        <v>909</v>
      </c>
      <c r="S3803" s="4">
        <v>7.5</v>
      </c>
      <c r="T3803" t="s">
        <v>30</v>
      </c>
    </row>
    <row r="3804" spans="1:20" x14ac:dyDescent="0.35">
      <c r="A3804" t="s">
        <v>7647</v>
      </c>
      <c r="B3804" s="5" t="s">
        <v>91</v>
      </c>
      <c r="C3804" s="6">
        <v>129726</v>
      </c>
      <c r="D3804" t="s">
        <v>65</v>
      </c>
      <c r="E3804">
        <v>168644</v>
      </c>
      <c r="F3804" s="5" t="s">
        <v>66</v>
      </c>
      <c r="G3804" s="5" t="s">
        <v>51</v>
      </c>
      <c r="H3804" s="5" t="s">
        <v>67</v>
      </c>
      <c r="I3804" t="s">
        <v>26</v>
      </c>
      <c r="J3804" t="s">
        <v>67</v>
      </c>
      <c r="K3804">
        <v>50</v>
      </c>
      <c r="L3804" s="5" t="s">
        <v>7648</v>
      </c>
      <c r="M3804" s="5" t="s">
        <v>70</v>
      </c>
      <c r="N3804">
        <v>8</v>
      </c>
      <c r="O3804" t="s">
        <v>88</v>
      </c>
      <c r="P3804" s="1">
        <v>45534</v>
      </c>
      <c r="Q3804" s="1">
        <v>45591</v>
      </c>
      <c r="R3804">
        <v>967</v>
      </c>
      <c r="S3804" s="4">
        <v>5.0999999999999996</v>
      </c>
      <c r="T3804" t="s">
        <v>108</v>
      </c>
    </row>
    <row r="3805" spans="1:20" x14ac:dyDescent="0.35">
      <c r="A3805" t="s">
        <v>7649</v>
      </c>
      <c r="B3805" s="5" t="s">
        <v>28799</v>
      </c>
      <c r="C3805" s="6">
        <v>146815</v>
      </c>
      <c r="D3805" t="s">
        <v>22</v>
      </c>
      <c r="E3805">
        <v>146815</v>
      </c>
      <c r="F3805" s="5" t="s">
        <v>23</v>
      </c>
      <c r="G3805" s="5" t="s">
        <v>24</v>
      </c>
      <c r="H3805" s="5" t="s">
        <v>25</v>
      </c>
      <c r="I3805" t="s">
        <v>44</v>
      </c>
      <c r="J3805" t="s">
        <v>410</v>
      </c>
      <c r="K3805">
        <v>0</v>
      </c>
      <c r="L3805" s="5" t="s">
        <v>7650</v>
      </c>
      <c r="M3805" s="5" t="s">
        <v>70</v>
      </c>
      <c r="N3805">
        <v>12</v>
      </c>
      <c r="O3805" t="s">
        <v>85</v>
      </c>
      <c r="P3805" s="1">
        <v>45718</v>
      </c>
      <c r="Q3805" s="1">
        <v>45764</v>
      </c>
      <c r="R3805">
        <v>850</v>
      </c>
      <c r="S3805" s="4">
        <v>5.4</v>
      </c>
      <c r="T3805" t="s">
        <v>103</v>
      </c>
    </row>
    <row r="3806" spans="1:20" x14ac:dyDescent="0.35">
      <c r="A3806" t="s">
        <v>7651</v>
      </c>
      <c r="B3806" s="5" t="s">
        <v>21</v>
      </c>
      <c r="C3806" s="6">
        <v>108448</v>
      </c>
      <c r="D3806" t="s">
        <v>22</v>
      </c>
      <c r="E3806">
        <v>108448</v>
      </c>
      <c r="F3806" s="5" t="s">
        <v>66</v>
      </c>
      <c r="G3806" s="5" t="s">
        <v>59</v>
      </c>
      <c r="H3806" s="5" t="s">
        <v>52</v>
      </c>
      <c r="I3806" t="s">
        <v>44</v>
      </c>
      <c r="J3806" t="s">
        <v>52</v>
      </c>
      <c r="K3806">
        <v>100</v>
      </c>
      <c r="L3806" s="5" t="s">
        <v>7652</v>
      </c>
      <c r="M3806" s="5" t="s">
        <v>70</v>
      </c>
      <c r="N3806">
        <v>5</v>
      </c>
      <c r="O3806" t="s">
        <v>141</v>
      </c>
      <c r="P3806" s="1">
        <v>45400</v>
      </c>
      <c r="Q3806" s="1">
        <v>45424</v>
      </c>
      <c r="R3806">
        <v>2123</v>
      </c>
      <c r="S3806" s="4">
        <v>9.9</v>
      </c>
      <c r="T3806" t="s">
        <v>89</v>
      </c>
    </row>
    <row r="3807" spans="1:20" x14ac:dyDescent="0.35">
      <c r="A3807" t="s">
        <v>7653</v>
      </c>
      <c r="B3807" s="5" t="s">
        <v>217</v>
      </c>
      <c r="C3807" s="6">
        <v>56987</v>
      </c>
      <c r="D3807" t="s">
        <v>92</v>
      </c>
      <c r="E3807">
        <v>42740</v>
      </c>
      <c r="F3807" s="5" t="s">
        <v>58</v>
      </c>
      <c r="G3807" s="5" t="s">
        <v>42</v>
      </c>
      <c r="H3807" s="5" t="s">
        <v>93</v>
      </c>
      <c r="I3807" t="s">
        <v>44</v>
      </c>
      <c r="J3807" t="s">
        <v>768</v>
      </c>
      <c r="K3807">
        <v>0</v>
      </c>
      <c r="L3807" s="5" t="s">
        <v>7654</v>
      </c>
      <c r="M3807" s="5" t="s">
        <v>70</v>
      </c>
      <c r="N3807">
        <v>0</v>
      </c>
      <c r="O3807" t="s">
        <v>172</v>
      </c>
      <c r="P3807" s="1">
        <v>45327</v>
      </c>
      <c r="Q3807" s="1">
        <v>45351</v>
      </c>
      <c r="R3807">
        <v>579</v>
      </c>
      <c r="S3807" s="4">
        <v>5.0999999999999996</v>
      </c>
      <c r="T3807" t="s">
        <v>95</v>
      </c>
    </row>
    <row r="3808" spans="1:20" x14ac:dyDescent="0.35">
      <c r="A3808" t="s">
        <v>7655</v>
      </c>
      <c r="B3808" s="5" t="s">
        <v>28802</v>
      </c>
      <c r="C3808" s="6">
        <v>109575</v>
      </c>
      <c r="D3808" t="s">
        <v>22</v>
      </c>
      <c r="E3808">
        <v>109575</v>
      </c>
      <c r="F3808" s="5" t="s">
        <v>66</v>
      </c>
      <c r="G3808" s="5" t="s">
        <v>42</v>
      </c>
      <c r="H3808" s="5" t="s">
        <v>52</v>
      </c>
      <c r="I3808" t="s">
        <v>44</v>
      </c>
      <c r="J3808" t="s">
        <v>52</v>
      </c>
      <c r="K3808">
        <v>0</v>
      </c>
      <c r="L3808" s="5" t="s">
        <v>7656</v>
      </c>
      <c r="M3808" s="5" t="s">
        <v>37</v>
      </c>
      <c r="N3808">
        <v>6</v>
      </c>
      <c r="O3808" t="s">
        <v>46</v>
      </c>
      <c r="P3808" s="1">
        <v>45584</v>
      </c>
      <c r="Q3808" s="1">
        <v>45639</v>
      </c>
      <c r="R3808">
        <v>2369</v>
      </c>
      <c r="S3808" s="4">
        <v>9.6999999999999993</v>
      </c>
      <c r="T3808" t="s">
        <v>103</v>
      </c>
    </row>
    <row r="3809" spans="1:20" x14ac:dyDescent="0.35">
      <c r="A3809" t="s">
        <v>7657</v>
      </c>
      <c r="B3809" s="5" t="s">
        <v>28802</v>
      </c>
      <c r="C3809" s="6">
        <v>61632</v>
      </c>
      <c r="D3809" t="s">
        <v>22</v>
      </c>
      <c r="E3809">
        <v>61632</v>
      </c>
      <c r="F3809" s="5" t="s">
        <v>58</v>
      </c>
      <c r="G3809" s="5" t="s">
        <v>42</v>
      </c>
      <c r="H3809" s="5" t="s">
        <v>191</v>
      </c>
      <c r="I3809" t="s">
        <v>35</v>
      </c>
      <c r="J3809" t="s">
        <v>191</v>
      </c>
      <c r="K3809">
        <v>50</v>
      </c>
      <c r="L3809" s="5" t="s">
        <v>7658</v>
      </c>
      <c r="M3809" s="5" t="s">
        <v>37</v>
      </c>
      <c r="N3809">
        <v>1</v>
      </c>
      <c r="O3809" t="s">
        <v>141</v>
      </c>
      <c r="P3809" s="1">
        <v>45591</v>
      </c>
      <c r="Q3809" s="1">
        <v>45655</v>
      </c>
      <c r="R3809">
        <v>1601</v>
      </c>
      <c r="S3809" s="4">
        <v>6.6</v>
      </c>
      <c r="T3809" t="s">
        <v>55</v>
      </c>
    </row>
    <row r="3810" spans="1:20" x14ac:dyDescent="0.35">
      <c r="A3810" t="s">
        <v>7659</v>
      </c>
      <c r="B3810" s="5" t="s">
        <v>28802</v>
      </c>
      <c r="C3810" s="6">
        <v>86859</v>
      </c>
      <c r="D3810" t="s">
        <v>22</v>
      </c>
      <c r="E3810">
        <v>86859</v>
      </c>
      <c r="F3810" s="5" t="s">
        <v>50</v>
      </c>
      <c r="G3810" s="5" t="s">
        <v>42</v>
      </c>
      <c r="H3810" s="5" t="s">
        <v>25</v>
      </c>
      <c r="I3810" t="s">
        <v>26</v>
      </c>
      <c r="J3810" t="s">
        <v>25</v>
      </c>
      <c r="K3810">
        <v>0</v>
      </c>
      <c r="L3810" s="5" t="s">
        <v>7660</v>
      </c>
      <c r="M3810" s="5" t="s">
        <v>70</v>
      </c>
      <c r="N3810">
        <v>4</v>
      </c>
      <c r="O3810" t="s">
        <v>71</v>
      </c>
      <c r="P3810" s="1">
        <v>45470</v>
      </c>
      <c r="Q3810" s="1">
        <v>45529</v>
      </c>
      <c r="R3810">
        <v>1979</v>
      </c>
      <c r="S3810" s="4">
        <v>7.7</v>
      </c>
      <c r="T3810" t="s">
        <v>118</v>
      </c>
    </row>
    <row r="3811" spans="1:20" x14ac:dyDescent="0.35">
      <c r="A3811" t="s">
        <v>7661</v>
      </c>
      <c r="B3811" s="5" t="s">
        <v>174</v>
      </c>
      <c r="C3811" s="6">
        <v>93901</v>
      </c>
      <c r="D3811" t="s">
        <v>41</v>
      </c>
      <c r="E3811">
        <v>79816</v>
      </c>
      <c r="F3811" s="5" t="s">
        <v>50</v>
      </c>
      <c r="G3811" s="5" t="s">
        <v>24</v>
      </c>
      <c r="H3811" s="5" t="s">
        <v>151</v>
      </c>
      <c r="I3811" t="s">
        <v>26</v>
      </c>
      <c r="J3811" t="s">
        <v>151</v>
      </c>
      <c r="K3811">
        <v>100</v>
      </c>
      <c r="L3811" s="5" t="s">
        <v>7662</v>
      </c>
      <c r="M3811" s="5" t="s">
        <v>37</v>
      </c>
      <c r="N3811">
        <v>2</v>
      </c>
      <c r="O3811" t="s">
        <v>78</v>
      </c>
      <c r="P3811" s="1">
        <v>45404</v>
      </c>
      <c r="Q3811" s="1">
        <v>45429</v>
      </c>
      <c r="R3811">
        <v>2379</v>
      </c>
      <c r="S3811" s="4">
        <v>5</v>
      </c>
      <c r="T3811" t="s">
        <v>95</v>
      </c>
    </row>
    <row r="3812" spans="1:20" x14ac:dyDescent="0.35">
      <c r="A3812" t="s">
        <v>7663</v>
      </c>
      <c r="B3812" s="5" t="s">
        <v>28800</v>
      </c>
      <c r="C3812" s="6">
        <v>78383</v>
      </c>
      <c r="D3812" t="s">
        <v>22</v>
      </c>
      <c r="E3812">
        <v>78383</v>
      </c>
      <c r="F3812" s="5" t="s">
        <v>66</v>
      </c>
      <c r="G3812" s="5" t="s">
        <v>42</v>
      </c>
      <c r="H3812" s="5" t="s">
        <v>165</v>
      </c>
      <c r="I3812" t="s">
        <v>44</v>
      </c>
      <c r="J3812" t="s">
        <v>151</v>
      </c>
      <c r="K3812">
        <v>0</v>
      </c>
      <c r="L3812" s="5" t="s">
        <v>7664</v>
      </c>
      <c r="M3812" s="5" t="s">
        <v>37</v>
      </c>
      <c r="N3812">
        <v>9</v>
      </c>
      <c r="O3812" t="s">
        <v>88</v>
      </c>
      <c r="P3812" s="1">
        <v>45595</v>
      </c>
      <c r="Q3812" s="1">
        <v>45651</v>
      </c>
      <c r="R3812">
        <v>2250</v>
      </c>
      <c r="S3812" s="4">
        <v>6.8</v>
      </c>
      <c r="T3812" t="s">
        <v>243</v>
      </c>
    </row>
    <row r="3813" spans="1:20" x14ac:dyDescent="0.35">
      <c r="A3813" t="s">
        <v>7665</v>
      </c>
      <c r="B3813" s="5" t="s">
        <v>21</v>
      </c>
      <c r="C3813" s="6">
        <v>105143</v>
      </c>
      <c r="D3813" t="s">
        <v>22</v>
      </c>
      <c r="E3813">
        <v>105143</v>
      </c>
      <c r="F3813" s="5" t="s">
        <v>23</v>
      </c>
      <c r="G3813" s="5" t="s">
        <v>42</v>
      </c>
      <c r="H3813" s="5" t="s">
        <v>157</v>
      </c>
      <c r="I3813" t="s">
        <v>35</v>
      </c>
      <c r="J3813" t="s">
        <v>157</v>
      </c>
      <c r="K3813">
        <v>0</v>
      </c>
      <c r="L3813" s="5" t="s">
        <v>7666</v>
      </c>
      <c r="M3813" s="5" t="s">
        <v>37</v>
      </c>
      <c r="N3813">
        <v>13</v>
      </c>
      <c r="O3813" t="s">
        <v>172</v>
      </c>
      <c r="P3813" s="1">
        <v>45451</v>
      </c>
      <c r="Q3813" s="1">
        <v>45495</v>
      </c>
      <c r="R3813">
        <v>1396</v>
      </c>
      <c r="S3813" s="4">
        <v>9.6</v>
      </c>
      <c r="T3813" t="s">
        <v>55</v>
      </c>
    </row>
    <row r="3814" spans="1:20" x14ac:dyDescent="0.35">
      <c r="A3814" t="s">
        <v>7667</v>
      </c>
      <c r="B3814" s="5" t="s">
        <v>28799</v>
      </c>
      <c r="C3814" s="6">
        <v>113830</v>
      </c>
      <c r="D3814" t="s">
        <v>41</v>
      </c>
      <c r="E3814">
        <v>96756</v>
      </c>
      <c r="F3814" s="5" t="s">
        <v>66</v>
      </c>
      <c r="G3814" s="5" t="s">
        <v>24</v>
      </c>
      <c r="H3814" s="5" t="s">
        <v>60</v>
      </c>
      <c r="I3814" t="s">
        <v>26</v>
      </c>
      <c r="J3814" t="s">
        <v>915</v>
      </c>
      <c r="K3814">
        <v>0</v>
      </c>
      <c r="L3814" s="5" t="s">
        <v>7668</v>
      </c>
      <c r="M3814" s="5" t="s">
        <v>28</v>
      </c>
      <c r="N3814">
        <v>5</v>
      </c>
      <c r="O3814" t="s">
        <v>112</v>
      </c>
      <c r="P3814" s="1">
        <v>45571</v>
      </c>
      <c r="Q3814" s="1">
        <v>45611</v>
      </c>
      <c r="R3814">
        <v>2416</v>
      </c>
      <c r="S3814" s="4">
        <v>7.3</v>
      </c>
      <c r="T3814" t="s">
        <v>38</v>
      </c>
    </row>
    <row r="3815" spans="1:20" x14ac:dyDescent="0.35">
      <c r="A3815" t="s">
        <v>7669</v>
      </c>
      <c r="B3815" s="5" t="s">
        <v>28802</v>
      </c>
      <c r="C3815" s="6">
        <v>104205</v>
      </c>
      <c r="D3815" t="s">
        <v>41</v>
      </c>
      <c r="E3815">
        <v>88574</v>
      </c>
      <c r="F3815" s="5" t="s">
        <v>50</v>
      </c>
      <c r="G3815" s="5" t="s">
        <v>59</v>
      </c>
      <c r="H3815" s="5" t="s">
        <v>126</v>
      </c>
      <c r="I3815" t="s">
        <v>26</v>
      </c>
      <c r="J3815" t="s">
        <v>768</v>
      </c>
      <c r="K3815">
        <v>0</v>
      </c>
      <c r="L3815" s="5" t="s">
        <v>459</v>
      </c>
      <c r="M3815" s="5" t="s">
        <v>37</v>
      </c>
      <c r="N3815">
        <v>4</v>
      </c>
      <c r="O3815" t="s">
        <v>131</v>
      </c>
      <c r="P3815" s="1">
        <v>45698</v>
      </c>
      <c r="Q3815" s="1">
        <v>45759</v>
      </c>
      <c r="R3815">
        <v>1015</v>
      </c>
      <c r="S3815" s="4">
        <v>6.6</v>
      </c>
      <c r="T3815" t="s">
        <v>108</v>
      </c>
    </row>
    <row r="3816" spans="1:20" x14ac:dyDescent="0.35">
      <c r="A3816" t="s">
        <v>7670</v>
      </c>
      <c r="B3816" s="5" t="s">
        <v>21</v>
      </c>
      <c r="C3816" s="6">
        <v>76948</v>
      </c>
      <c r="D3816" t="s">
        <v>22</v>
      </c>
      <c r="E3816">
        <v>76948</v>
      </c>
      <c r="F3816" s="5" t="s">
        <v>50</v>
      </c>
      <c r="G3816" s="5" t="s">
        <v>51</v>
      </c>
      <c r="H3816" s="5" t="s">
        <v>52</v>
      </c>
      <c r="I3816" t="s">
        <v>44</v>
      </c>
      <c r="J3816" t="s">
        <v>52</v>
      </c>
      <c r="K3816">
        <v>0</v>
      </c>
      <c r="L3816" s="5" t="s">
        <v>7671</v>
      </c>
      <c r="M3816" s="5" t="s">
        <v>28</v>
      </c>
      <c r="N3816">
        <v>3</v>
      </c>
      <c r="O3816" t="s">
        <v>112</v>
      </c>
      <c r="P3816" s="1">
        <v>45503</v>
      </c>
      <c r="Q3816" s="1">
        <v>45549</v>
      </c>
      <c r="R3816">
        <v>2006</v>
      </c>
      <c r="S3816" s="4">
        <v>9.8000000000000007</v>
      </c>
      <c r="T3816" t="s">
        <v>89</v>
      </c>
    </row>
    <row r="3817" spans="1:20" x14ac:dyDescent="0.35">
      <c r="A3817" t="s">
        <v>7672</v>
      </c>
      <c r="B3817" s="5" t="s">
        <v>21</v>
      </c>
      <c r="C3817" s="6">
        <v>158361</v>
      </c>
      <c r="D3817" t="s">
        <v>74</v>
      </c>
      <c r="E3817">
        <v>197951</v>
      </c>
      <c r="F3817" s="5" t="s">
        <v>66</v>
      </c>
      <c r="G3817" s="5" t="s">
        <v>59</v>
      </c>
      <c r="H3817" s="5" t="s">
        <v>75</v>
      </c>
      <c r="I3817" t="s">
        <v>35</v>
      </c>
      <c r="J3817" t="s">
        <v>151</v>
      </c>
      <c r="K3817">
        <v>100</v>
      </c>
      <c r="L3817" s="5" t="s">
        <v>7673</v>
      </c>
      <c r="M3817" s="5" t="s">
        <v>70</v>
      </c>
      <c r="N3817">
        <v>6</v>
      </c>
      <c r="O3817" t="s">
        <v>135</v>
      </c>
      <c r="P3817" s="1">
        <v>45469</v>
      </c>
      <c r="Q3817" s="1">
        <v>45529</v>
      </c>
      <c r="R3817">
        <v>950</v>
      </c>
      <c r="S3817" s="4">
        <v>7.2</v>
      </c>
      <c r="T3817" t="s">
        <v>277</v>
      </c>
    </row>
    <row r="3818" spans="1:20" x14ac:dyDescent="0.35">
      <c r="A3818" t="s">
        <v>7674</v>
      </c>
      <c r="B3818" s="5" t="s">
        <v>145</v>
      </c>
      <c r="C3818" s="6">
        <v>246286</v>
      </c>
      <c r="D3818" t="s">
        <v>22</v>
      </c>
      <c r="E3818">
        <v>246286</v>
      </c>
      <c r="F3818" s="5" t="s">
        <v>23</v>
      </c>
      <c r="G3818" s="5" t="s">
        <v>24</v>
      </c>
      <c r="H3818" s="5" t="s">
        <v>25</v>
      </c>
      <c r="I3818" t="s">
        <v>26</v>
      </c>
      <c r="J3818" t="s">
        <v>25</v>
      </c>
      <c r="K3818">
        <v>100</v>
      </c>
      <c r="L3818" s="5" t="s">
        <v>7675</v>
      </c>
      <c r="M3818" s="5" t="s">
        <v>28</v>
      </c>
      <c r="N3818">
        <v>15</v>
      </c>
      <c r="O3818" t="s">
        <v>78</v>
      </c>
      <c r="P3818" s="1">
        <v>45429</v>
      </c>
      <c r="Q3818" s="1">
        <v>45495</v>
      </c>
      <c r="R3818">
        <v>1743</v>
      </c>
      <c r="S3818" s="4">
        <v>9.9</v>
      </c>
      <c r="T3818" t="s">
        <v>63</v>
      </c>
    </row>
    <row r="3819" spans="1:20" x14ac:dyDescent="0.35">
      <c r="A3819" t="s">
        <v>7676</v>
      </c>
      <c r="B3819" s="5" t="s">
        <v>28802</v>
      </c>
      <c r="C3819" s="6">
        <v>29444</v>
      </c>
      <c r="D3819" t="s">
        <v>22</v>
      </c>
      <c r="E3819">
        <v>29444</v>
      </c>
      <c r="F3819" s="5" t="s">
        <v>50</v>
      </c>
      <c r="G3819" s="5" t="s">
        <v>24</v>
      </c>
      <c r="H3819" s="5" t="s">
        <v>116</v>
      </c>
      <c r="I3819" t="s">
        <v>26</v>
      </c>
      <c r="J3819" t="s">
        <v>116</v>
      </c>
      <c r="K3819">
        <v>50</v>
      </c>
      <c r="L3819" s="5" t="s">
        <v>7677</v>
      </c>
      <c r="M3819" s="5" t="s">
        <v>28</v>
      </c>
      <c r="N3819">
        <v>3</v>
      </c>
      <c r="O3819" t="s">
        <v>71</v>
      </c>
      <c r="P3819" s="1">
        <v>45678</v>
      </c>
      <c r="Q3819" s="1">
        <v>45712</v>
      </c>
      <c r="R3819">
        <v>1338</v>
      </c>
      <c r="S3819" s="4">
        <v>5.3</v>
      </c>
      <c r="T3819" t="s">
        <v>103</v>
      </c>
    </row>
    <row r="3820" spans="1:20" x14ac:dyDescent="0.35">
      <c r="A3820" t="s">
        <v>7678</v>
      </c>
      <c r="B3820" s="5" t="s">
        <v>21</v>
      </c>
      <c r="C3820" s="6">
        <v>65572</v>
      </c>
      <c r="D3820" t="s">
        <v>22</v>
      </c>
      <c r="E3820">
        <v>65572</v>
      </c>
      <c r="F3820" s="5" t="s">
        <v>23</v>
      </c>
      <c r="G3820" s="5" t="s">
        <v>24</v>
      </c>
      <c r="H3820" s="5" t="s">
        <v>116</v>
      </c>
      <c r="I3820" t="s">
        <v>35</v>
      </c>
      <c r="J3820" t="s">
        <v>116</v>
      </c>
      <c r="K3820">
        <v>100</v>
      </c>
      <c r="L3820" s="5" t="s">
        <v>7679</v>
      </c>
      <c r="M3820" s="5" t="s">
        <v>54</v>
      </c>
      <c r="N3820">
        <v>10</v>
      </c>
      <c r="O3820" t="s">
        <v>172</v>
      </c>
      <c r="P3820" s="1">
        <v>45722</v>
      </c>
      <c r="Q3820" s="1">
        <v>45789</v>
      </c>
      <c r="R3820">
        <v>1167</v>
      </c>
      <c r="S3820" s="4">
        <v>8.5</v>
      </c>
      <c r="T3820" t="s">
        <v>108</v>
      </c>
    </row>
    <row r="3821" spans="1:20" x14ac:dyDescent="0.35">
      <c r="A3821" t="s">
        <v>7680</v>
      </c>
      <c r="B3821" s="5" t="s">
        <v>28802</v>
      </c>
      <c r="C3821" s="6">
        <v>89996</v>
      </c>
      <c r="D3821" t="s">
        <v>41</v>
      </c>
      <c r="E3821">
        <v>76497</v>
      </c>
      <c r="F3821" s="5" t="s">
        <v>50</v>
      </c>
      <c r="G3821" s="5" t="s">
        <v>51</v>
      </c>
      <c r="H3821" s="5" t="s">
        <v>151</v>
      </c>
      <c r="I3821" t="s">
        <v>26</v>
      </c>
      <c r="J3821" t="s">
        <v>151</v>
      </c>
      <c r="K3821">
        <v>0</v>
      </c>
      <c r="L3821" s="5" t="s">
        <v>7681</v>
      </c>
      <c r="M3821" s="5" t="s">
        <v>54</v>
      </c>
      <c r="N3821">
        <v>3</v>
      </c>
      <c r="O3821" t="s">
        <v>135</v>
      </c>
      <c r="P3821" s="1">
        <v>45446</v>
      </c>
      <c r="Q3821" s="1">
        <v>45484</v>
      </c>
      <c r="R3821">
        <v>1872</v>
      </c>
      <c r="S3821" s="4">
        <v>8.5</v>
      </c>
      <c r="T3821" t="s">
        <v>136</v>
      </c>
    </row>
    <row r="3822" spans="1:20" x14ac:dyDescent="0.35">
      <c r="A3822" t="s">
        <v>7682</v>
      </c>
      <c r="B3822" s="5" t="s">
        <v>32</v>
      </c>
      <c r="C3822" s="6">
        <v>251600</v>
      </c>
      <c r="D3822" t="s">
        <v>41</v>
      </c>
      <c r="E3822">
        <v>213860</v>
      </c>
      <c r="F3822" s="5" t="s">
        <v>23</v>
      </c>
      <c r="G3822" s="5" t="s">
        <v>51</v>
      </c>
      <c r="H3822" s="5" t="s">
        <v>43</v>
      </c>
      <c r="I3822" t="s">
        <v>26</v>
      </c>
      <c r="J3822" t="s">
        <v>43</v>
      </c>
      <c r="K3822">
        <v>50</v>
      </c>
      <c r="L3822" s="5" t="s">
        <v>7683</v>
      </c>
      <c r="M3822" s="5" t="s">
        <v>28</v>
      </c>
      <c r="N3822">
        <v>16</v>
      </c>
      <c r="O3822" t="s">
        <v>135</v>
      </c>
      <c r="P3822" s="1">
        <v>45476</v>
      </c>
      <c r="Q3822" s="1">
        <v>45495</v>
      </c>
      <c r="R3822">
        <v>634</v>
      </c>
      <c r="S3822" s="4">
        <v>8.1</v>
      </c>
      <c r="T3822" t="s">
        <v>63</v>
      </c>
    </row>
    <row r="3823" spans="1:20" x14ac:dyDescent="0.35">
      <c r="A3823" t="s">
        <v>7684</v>
      </c>
      <c r="B3823" s="5" t="s">
        <v>105</v>
      </c>
      <c r="C3823" s="6">
        <v>97239</v>
      </c>
      <c r="D3823" t="s">
        <v>92</v>
      </c>
      <c r="E3823">
        <v>72929</v>
      </c>
      <c r="F3823" s="5" t="s">
        <v>58</v>
      </c>
      <c r="G3823" s="5" t="s">
        <v>51</v>
      </c>
      <c r="H3823" s="5" t="s">
        <v>93</v>
      </c>
      <c r="I3823" t="s">
        <v>35</v>
      </c>
      <c r="J3823" t="s">
        <v>93</v>
      </c>
      <c r="K3823">
        <v>0</v>
      </c>
      <c r="L3823" s="5" t="s">
        <v>7685</v>
      </c>
      <c r="M3823" s="5" t="s">
        <v>37</v>
      </c>
      <c r="N3823">
        <v>0</v>
      </c>
      <c r="O3823" t="s">
        <v>29</v>
      </c>
      <c r="P3823" s="1">
        <v>45554</v>
      </c>
      <c r="Q3823" s="1">
        <v>45610</v>
      </c>
      <c r="R3823">
        <v>1174</v>
      </c>
      <c r="S3823" s="4">
        <v>7.8</v>
      </c>
      <c r="T3823" t="s">
        <v>38</v>
      </c>
    </row>
    <row r="3824" spans="1:20" x14ac:dyDescent="0.35">
      <c r="A3824" t="s">
        <v>7686</v>
      </c>
      <c r="B3824" s="5" t="s">
        <v>28802</v>
      </c>
      <c r="C3824" s="6">
        <v>117805</v>
      </c>
      <c r="D3824" t="s">
        <v>33</v>
      </c>
      <c r="E3824">
        <v>12958550</v>
      </c>
      <c r="F3824" s="5" t="s">
        <v>66</v>
      </c>
      <c r="G3824" s="5" t="s">
        <v>51</v>
      </c>
      <c r="H3824" s="5" t="s">
        <v>34</v>
      </c>
      <c r="I3824" t="s">
        <v>44</v>
      </c>
      <c r="J3824" t="s">
        <v>34</v>
      </c>
      <c r="K3824">
        <v>100</v>
      </c>
      <c r="L3824" s="5" t="s">
        <v>7687</v>
      </c>
      <c r="M3824" s="5" t="s">
        <v>28</v>
      </c>
      <c r="N3824">
        <v>8</v>
      </c>
      <c r="O3824" t="s">
        <v>135</v>
      </c>
      <c r="P3824" s="1">
        <v>45504</v>
      </c>
      <c r="Q3824" s="1">
        <v>45563</v>
      </c>
      <c r="R3824">
        <v>1354</v>
      </c>
      <c r="S3824" s="4">
        <v>7.7</v>
      </c>
      <c r="T3824" t="s">
        <v>108</v>
      </c>
    </row>
    <row r="3825" spans="1:20" x14ac:dyDescent="0.35">
      <c r="A3825" t="s">
        <v>7688</v>
      </c>
      <c r="B3825" s="5" t="s">
        <v>100</v>
      </c>
      <c r="C3825" s="6">
        <v>124143</v>
      </c>
      <c r="D3825" t="s">
        <v>22</v>
      </c>
      <c r="E3825">
        <v>124143</v>
      </c>
      <c r="F3825" s="5" t="s">
        <v>50</v>
      </c>
      <c r="G3825" s="5" t="s">
        <v>42</v>
      </c>
      <c r="H3825" s="5" t="s">
        <v>101</v>
      </c>
      <c r="I3825" t="s">
        <v>26</v>
      </c>
      <c r="J3825" t="s">
        <v>52</v>
      </c>
      <c r="K3825">
        <v>100</v>
      </c>
      <c r="L3825" s="5" t="s">
        <v>7689</v>
      </c>
      <c r="M3825" s="5" t="s">
        <v>54</v>
      </c>
      <c r="N3825">
        <v>2</v>
      </c>
      <c r="O3825" t="s">
        <v>46</v>
      </c>
      <c r="P3825" s="1">
        <v>45371</v>
      </c>
      <c r="Q3825" s="1">
        <v>45408</v>
      </c>
      <c r="R3825">
        <v>1879</v>
      </c>
      <c r="S3825" s="4">
        <v>9.1</v>
      </c>
      <c r="T3825" t="s">
        <v>47</v>
      </c>
    </row>
    <row r="3826" spans="1:20" x14ac:dyDescent="0.35">
      <c r="A3826" t="s">
        <v>7690</v>
      </c>
      <c r="B3826" s="5" t="s">
        <v>57</v>
      </c>
      <c r="C3826" s="6">
        <v>119551</v>
      </c>
      <c r="D3826" t="s">
        <v>22</v>
      </c>
      <c r="E3826">
        <v>119551</v>
      </c>
      <c r="F3826" s="5" t="s">
        <v>66</v>
      </c>
      <c r="G3826" s="5" t="s">
        <v>24</v>
      </c>
      <c r="H3826" s="5" t="s">
        <v>25</v>
      </c>
      <c r="I3826" t="s">
        <v>44</v>
      </c>
      <c r="J3826" t="s">
        <v>25</v>
      </c>
      <c r="K3826">
        <v>50</v>
      </c>
      <c r="L3826" s="5" t="s">
        <v>7691</v>
      </c>
      <c r="M3826" s="5" t="s">
        <v>54</v>
      </c>
      <c r="N3826">
        <v>9</v>
      </c>
      <c r="O3826" t="s">
        <v>147</v>
      </c>
      <c r="P3826" s="1">
        <v>45379</v>
      </c>
      <c r="Q3826" s="1">
        <v>45404</v>
      </c>
      <c r="R3826">
        <v>1443</v>
      </c>
      <c r="S3826" s="4">
        <v>8.8000000000000007</v>
      </c>
      <c r="T3826" t="s">
        <v>89</v>
      </c>
    </row>
    <row r="3827" spans="1:20" x14ac:dyDescent="0.35">
      <c r="A3827" t="s">
        <v>7692</v>
      </c>
      <c r="B3827" s="5" t="s">
        <v>217</v>
      </c>
      <c r="C3827" s="6">
        <v>122489</v>
      </c>
      <c r="D3827" t="s">
        <v>22</v>
      </c>
      <c r="E3827">
        <v>122489</v>
      </c>
      <c r="F3827" s="5" t="s">
        <v>50</v>
      </c>
      <c r="G3827" s="5" t="s">
        <v>24</v>
      </c>
      <c r="H3827" s="5" t="s">
        <v>129</v>
      </c>
      <c r="I3827" t="s">
        <v>35</v>
      </c>
      <c r="J3827" t="s">
        <v>940</v>
      </c>
      <c r="K3827">
        <v>50</v>
      </c>
      <c r="L3827" s="5" t="s">
        <v>4599</v>
      </c>
      <c r="M3827" s="5" t="s">
        <v>70</v>
      </c>
      <c r="N3827">
        <v>2</v>
      </c>
      <c r="O3827" t="s">
        <v>167</v>
      </c>
      <c r="P3827" s="1">
        <v>45311</v>
      </c>
      <c r="Q3827" s="1">
        <v>45346</v>
      </c>
      <c r="R3827">
        <v>2181</v>
      </c>
      <c r="S3827" s="4">
        <v>8.3000000000000007</v>
      </c>
      <c r="T3827" t="s">
        <v>79</v>
      </c>
    </row>
    <row r="3828" spans="1:20" x14ac:dyDescent="0.35">
      <c r="A3828" t="s">
        <v>7693</v>
      </c>
      <c r="B3828" s="5" t="s">
        <v>28799</v>
      </c>
      <c r="C3828" s="6">
        <v>297922</v>
      </c>
      <c r="D3828" t="s">
        <v>22</v>
      </c>
      <c r="E3828">
        <v>297922</v>
      </c>
      <c r="F3828" s="5" t="s">
        <v>23</v>
      </c>
      <c r="G3828" s="5" t="s">
        <v>42</v>
      </c>
      <c r="H3828" s="5" t="s">
        <v>97</v>
      </c>
      <c r="I3828" t="s">
        <v>35</v>
      </c>
      <c r="J3828" t="s">
        <v>97</v>
      </c>
      <c r="K3828">
        <v>0</v>
      </c>
      <c r="L3828" s="5" t="s">
        <v>7694</v>
      </c>
      <c r="M3828" s="5" t="s">
        <v>70</v>
      </c>
      <c r="N3828">
        <v>19</v>
      </c>
      <c r="O3828" t="s">
        <v>62</v>
      </c>
      <c r="P3828" s="1">
        <v>45323</v>
      </c>
      <c r="Q3828" s="1">
        <v>45339</v>
      </c>
      <c r="R3828">
        <v>868</v>
      </c>
      <c r="S3828" s="4">
        <v>9.1</v>
      </c>
      <c r="T3828" t="s">
        <v>38</v>
      </c>
    </row>
    <row r="3829" spans="1:20" x14ac:dyDescent="0.35">
      <c r="A3829" t="s">
        <v>7695</v>
      </c>
      <c r="B3829" s="5" t="s">
        <v>179</v>
      </c>
      <c r="C3829" s="6">
        <v>284790</v>
      </c>
      <c r="D3829" t="s">
        <v>120</v>
      </c>
      <c r="E3829">
        <v>256311</v>
      </c>
      <c r="F3829" s="5" t="s">
        <v>23</v>
      </c>
      <c r="G3829" s="5" t="s">
        <v>59</v>
      </c>
      <c r="H3829" s="5" t="s">
        <v>121</v>
      </c>
      <c r="I3829" t="s">
        <v>26</v>
      </c>
      <c r="J3829" t="s">
        <v>121</v>
      </c>
      <c r="K3829">
        <v>100</v>
      </c>
      <c r="L3829" s="5" t="s">
        <v>7696</v>
      </c>
      <c r="M3829" s="5" t="s">
        <v>28</v>
      </c>
      <c r="N3829">
        <v>12</v>
      </c>
      <c r="O3829" t="s">
        <v>141</v>
      </c>
      <c r="P3829" s="1">
        <v>45368</v>
      </c>
      <c r="Q3829" s="1">
        <v>45414</v>
      </c>
      <c r="R3829">
        <v>1087</v>
      </c>
      <c r="S3829" s="4">
        <v>6</v>
      </c>
      <c r="T3829" t="s">
        <v>95</v>
      </c>
    </row>
    <row r="3830" spans="1:20" x14ac:dyDescent="0.35">
      <c r="A3830" t="s">
        <v>7697</v>
      </c>
      <c r="B3830" s="5" t="s">
        <v>91</v>
      </c>
      <c r="C3830" s="6">
        <v>140500</v>
      </c>
      <c r="D3830" t="s">
        <v>65</v>
      </c>
      <c r="E3830">
        <v>182650</v>
      </c>
      <c r="F3830" s="5" t="s">
        <v>66</v>
      </c>
      <c r="G3830" s="5" t="s">
        <v>59</v>
      </c>
      <c r="H3830" s="5" t="s">
        <v>67</v>
      </c>
      <c r="I3830" t="s">
        <v>44</v>
      </c>
      <c r="J3830" t="s">
        <v>67</v>
      </c>
      <c r="K3830">
        <v>100</v>
      </c>
      <c r="L3830" s="5" t="s">
        <v>7698</v>
      </c>
      <c r="M3830" s="5" t="s">
        <v>54</v>
      </c>
      <c r="N3830">
        <v>8</v>
      </c>
      <c r="O3830" t="s">
        <v>135</v>
      </c>
      <c r="P3830" s="1">
        <v>45607</v>
      </c>
      <c r="Q3830" s="1">
        <v>45651</v>
      </c>
      <c r="R3830">
        <v>2434</v>
      </c>
      <c r="S3830" s="4">
        <v>7.7</v>
      </c>
      <c r="T3830" t="s">
        <v>79</v>
      </c>
    </row>
    <row r="3831" spans="1:20" x14ac:dyDescent="0.35">
      <c r="A3831" t="s">
        <v>7699</v>
      </c>
      <c r="B3831" s="5" t="s">
        <v>217</v>
      </c>
      <c r="C3831" s="6">
        <v>116663</v>
      </c>
      <c r="D3831" t="s">
        <v>120</v>
      </c>
      <c r="E3831">
        <v>104997</v>
      </c>
      <c r="F3831" s="5" t="s">
        <v>50</v>
      </c>
      <c r="G3831" s="5" t="s">
        <v>24</v>
      </c>
      <c r="H3831" s="5" t="s">
        <v>121</v>
      </c>
      <c r="I3831" t="s">
        <v>44</v>
      </c>
      <c r="J3831" t="s">
        <v>52</v>
      </c>
      <c r="K3831">
        <v>50</v>
      </c>
      <c r="L3831" s="5" t="s">
        <v>6389</v>
      </c>
      <c r="M3831" s="5" t="s">
        <v>70</v>
      </c>
      <c r="N3831">
        <v>4</v>
      </c>
      <c r="O3831" t="s">
        <v>71</v>
      </c>
      <c r="P3831" s="1">
        <v>45753</v>
      </c>
      <c r="Q3831" s="1">
        <v>45813</v>
      </c>
      <c r="R3831">
        <v>899</v>
      </c>
      <c r="S3831" s="4">
        <v>6.3</v>
      </c>
      <c r="T3831" t="s">
        <v>243</v>
      </c>
    </row>
    <row r="3832" spans="1:20" x14ac:dyDescent="0.35">
      <c r="A3832" t="s">
        <v>7700</v>
      </c>
      <c r="B3832" s="5" t="s">
        <v>28799</v>
      </c>
      <c r="C3832" s="6">
        <v>136106</v>
      </c>
      <c r="D3832" t="s">
        <v>22</v>
      </c>
      <c r="E3832">
        <v>136106</v>
      </c>
      <c r="F3832" s="5" t="s">
        <v>66</v>
      </c>
      <c r="G3832" s="5" t="s">
        <v>59</v>
      </c>
      <c r="H3832" s="5" t="s">
        <v>68</v>
      </c>
      <c r="I3832" t="s">
        <v>44</v>
      </c>
      <c r="J3832" t="s">
        <v>68</v>
      </c>
      <c r="K3832">
        <v>0</v>
      </c>
      <c r="L3832" s="5" t="s">
        <v>7701</v>
      </c>
      <c r="M3832" s="5" t="s">
        <v>37</v>
      </c>
      <c r="N3832">
        <v>6</v>
      </c>
      <c r="O3832" t="s">
        <v>135</v>
      </c>
      <c r="P3832" s="1">
        <v>45308</v>
      </c>
      <c r="Q3832" s="1">
        <v>45331</v>
      </c>
      <c r="R3832">
        <v>1312</v>
      </c>
      <c r="S3832" s="4">
        <v>8.1999999999999993</v>
      </c>
      <c r="T3832" t="s">
        <v>79</v>
      </c>
    </row>
    <row r="3833" spans="1:20" x14ac:dyDescent="0.35">
      <c r="A3833" t="s">
        <v>7702</v>
      </c>
      <c r="B3833" s="5" t="s">
        <v>162</v>
      </c>
      <c r="C3833" s="6">
        <v>120352</v>
      </c>
      <c r="D3833" t="s">
        <v>81</v>
      </c>
      <c r="E3833">
        <v>162475</v>
      </c>
      <c r="F3833" s="5" t="s">
        <v>66</v>
      </c>
      <c r="G3833" s="5" t="s">
        <v>51</v>
      </c>
      <c r="H3833" s="5" t="s">
        <v>82</v>
      </c>
      <c r="I3833" t="s">
        <v>44</v>
      </c>
      <c r="J3833" t="s">
        <v>93</v>
      </c>
      <c r="K3833">
        <v>0</v>
      </c>
      <c r="L3833" s="5" t="s">
        <v>218</v>
      </c>
      <c r="M3833" s="5" t="s">
        <v>28</v>
      </c>
      <c r="N3833">
        <v>8</v>
      </c>
      <c r="O3833" t="s">
        <v>71</v>
      </c>
      <c r="P3833" s="1">
        <v>45710</v>
      </c>
      <c r="Q3833" s="1">
        <v>45767</v>
      </c>
      <c r="R3833">
        <v>1026</v>
      </c>
      <c r="S3833" s="4">
        <v>5.0999999999999996</v>
      </c>
      <c r="T3833" t="s">
        <v>243</v>
      </c>
    </row>
    <row r="3834" spans="1:20" x14ac:dyDescent="0.35">
      <c r="A3834" t="s">
        <v>7703</v>
      </c>
      <c r="B3834" s="5" t="s">
        <v>105</v>
      </c>
      <c r="C3834" s="6">
        <v>115824</v>
      </c>
      <c r="D3834" t="s">
        <v>22</v>
      </c>
      <c r="E3834">
        <v>115824</v>
      </c>
      <c r="F3834" s="5" t="s">
        <v>23</v>
      </c>
      <c r="G3834" s="5" t="s">
        <v>24</v>
      </c>
      <c r="H3834" s="5" t="s">
        <v>52</v>
      </c>
      <c r="I3834" t="s">
        <v>44</v>
      </c>
      <c r="J3834" t="s">
        <v>52</v>
      </c>
      <c r="K3834">
        <v>100</v>
      </c>
      <c r="L3834" s="5" t="s">
        <v>7704</v>
      </c>
      <c r="M3834" s="5" t="s">
        <v>28</v>
      </c>
      <c r="N3834">
        <v>10</v>
      </c>
      <c r="O3834" t="s">
        <v>135</v>
      </c>
      <c r="P3834" s="1">
        <v>45589</v>
      </c>
      <c r="Q3834" s="1">
        <v>45649</v>
      </c>
      <c r="R3834">
        <v>1678</v>
      </c>
      <c r="S3834" s="4">
        <v>9.8000000000000007</v>
      </c>
      <c r="T3834" t="s">
        <v>63</v>
      </c>
    </row>
    <row r="3835" spans="1:20" x14ac:dyDescent="0.35">
      <c r="A3835" t="s">
        <v>7705</v>
      </c>
      <c r="B3835" s="5" t="s">
        <v>40</v>
      </c>
      <c r="C3835" s="6">
        <v>192495</v>
      </c>
      <c r="D3835" t="s">
        <v>22</v>
      </c>
      <c r="E3835">
        <v>192495</v>
      </c>
      <c r="F3835" s="5" t="s">
        <v>23</v>
      </c>
      <c r="G3835" s="5" t="s">
        <v>24</v>
      </c>
      <c r="H3835" s="5" t="s">
        <v>191</v>
      </c>
      <c r="I3835" t="s">
        <v>44</v>
      </c>
      <c r="J3835" t="s">
        <v>191</v>
      </c>
      <c r="K3835">
        <v>100</v>
      </c>
      <c r="L3835" s="5" t="s">
        <v>7706</v>
      </c>
      <c r="M3835" s="5" t="s">
        <v>28</v>
      </c>
      <c r="N3835">
        <v>16</v>
      </c>
      <c r="O3835" t="s">
        <v>88</v>
      </c>
      <c r="P3835" s="1">
        <v>45709</v>
      </c>
      <c r="Q3835" s="1">
        <v>45729</v>
      </c>
      <c r="R3835">
        <v>1136</v>
      </c>
      <c r="S3835" s="4">
        <v>9.1999999999999993</v>
      </c>
      <c r="T3835" t="s">
        <v>108</v>
      </c>
    </row>
    <row r="3836" spans="1:20" x14ac:dyDescent="0.35">
      <c r="A3836" t="s">
        <v>7707</v>
      </c>
      <c r="B3836" s="5" t="s">
        <v>73</v>
      </c>
      <c r="C3836" s="6">
        <v>70175</v>
      </c>
      <c r="D3836" t="s">
        <v>22</v>
      </c>
      <c r="E3836">
        <v>70175</v>
      </c>
      <c r="F3836" s="5" t="s">
        <v>58</v>
      </c>
      <c r="G3836" s="5" t="s">
        <v>42</v>
      </c>
      <c r="H3836" s="5" t="s">
        <v>52</v>
      </c>
      <c r="I3836" t="s">
        <v>35</v>
      </c>
      <c r="J3836" t="s">
        <v>52</v>
      </c>
      <c r="K3836">
        <v>50</v>
      </c>
      <c r="L3836" s="5" t="s">
        <v>7708</v>
      </c>
      <c r="M3836" s="5" t="s">
        <v>28</v>
      </c>
      <c r="N3836">
        <v>0</v>
      </c>
      <c r="O3836" t="s">
        <v>78</v>
      </c>
      <c r="P3836" s="1">
        <v>45378</v>
      </c>
      <c r="Q3836" s="1">
        <v>45419</v>
      </c>
      <c r="R3836">
        <v>1939</v>
      </c>
      <c r="S3836" s="4">
        <v>5.9</v>
      </c>
      <c r="T3836" t="s">
        <v>277</v>
      </c>
    </row>
    <row r="3837" spans="1:20" x14ac:dyDescent="0.35">
      <c r="A3837" t="s">
        <v>7709</v>
      </c>
      <c r="B3837" s="5" t="s">
        <v>100</v>
      </c>
      <c r="C3837" s="6">
        <v>36741</v>
      </c>
      <c r="D3837" t="s">
        <v>22</v>
      </c>
      <c r="E3837">
        <v>36741</v>
      </c>
      <c r="F3837" s="5" t="s">
        <v>50</v>
      </c>
      <c r="G3837" s="5" t="s">
        <v>51</v>
      </c>
      <c r="H3837" s="5" t="s">
        <v>116</v>
      </c>
      <c r="I3837" t="s">
        <v>26</v>
      </c>
      <c r="J3837" t="s">
        <v>116</v>
      </c>
      <c r="K3837">
        <v>100</v>
      </c>
      <c r="L3837" s="5" t="s">
        <v>7710</v>
      </c>
      <c r="M3837" s="5" t="s">
        <v>54</v>
      </c>
      <c r="N3837">
        <v>3</v>
      </c>
      <c r="O3837" t="s">
        <v>85</v>
      </c>
      <c r="P3837" s="1">
        <v>45304</v>
      </c>
      <c r="Q3837" s="1">
        <v>45323</v>
      </c>
      <c r="R3837">
        <v>825</v>
      </c>
      <c r="S3837" s="4">
        <v>8.6</v>
      </c>
      <c r="T3837" t="s">
        <v>47</v>
      </c>
    </row>
    <row r="3838" spans="1:20" x14ac:dyDescent="0.35">
      <c r="A3838" t="s">
        <v>7711</v>
      </c>
      <c r="B3838" s="5" t="s">
        <v>28802</v>
      </c>
      <c r="C3838" s="6">
        <v>60568</v>
      </c>
      <c r="D3838" t="s">
        <v>22</v>
      </c>
      <c r="E3838">
        <v>60568</v>
      </c>
      <c r="F3838" s="5" t="s">
        <v>58</v>
      </c>
      <c r="G3838" s="5" t="s">
        <v>42</v>
      </c>
      <c r="H3838" s="5" t="s">
        <v>52</v>
      </c>
      <c r="I3838" t="s">
        <v>35</v>
      </c>
      <c r="J3838" t="s">
        <v>52</v>
      </c>
      <c r="K3838">
        <v>100</v>
      </c>
      <c r="L3838" s="5" t="s">
        <v>7712</v>
      </c>
      <c r="M3838" s="5" t="s">
        <v>70</v>
      </c>
      <c r="N3838">
        <v>1</v>
      </c>
      <c r="O3838" t="s">
        <v>88</v>
      </c>
      <c r="P3838" s="1">
        <v>45357</v>
      </c>
      <c r="Q3838" s="1">
        <v>45399</v>
      </c>
      <c r="R3838">
        <v>1308</v>
      </c>
      <c r="S3838" s="4">
        <v>5.3</v>
      </c>
      <c r="T3838" t="s">
        <v>95</v>
      </c>
    </row>
    <row r="3839" spans="1:20" x14ac:dyDescent="0.35">
      <c r="A3839" t="s">
        <v>7713</v>
      </c>
      <c r="B3839" s="5" t="s">
        <v>179</v>
      </c>
      <c r="C3839" s="6">
        <v>56833</v>
      </c>
      <c r="D3839" t="s">
        <v>22</v>
      </c>
      <c r="E3839">
        <v>56833</v>
      </c>
      <c r="F3839" s="5" t="s">
        <v>58</v>
      </c>
      <c r="G3839" s="5" t="s">
        <v>42</v>
      </c>
      <c r="H3839" s="5" t="s">
        <v>191</v>
      </c>
      <c r="I3839" t="s">
        <v>26</v>
      </c>
      <c r="J3839" t="s">
        <v>191</v>
      </c>
      <c r="K3839">
        <v>50</v>
      </c>
      <c r="L3839" s="5" t="s">
        <v>7714</v>
      </c>
      <c r="M3839" s="5" t="s">
        <v>28</v>
      </c>
      <c r="N3839">
        <v>1</v>
      </c>
      <c r="O3839" t="s">
        <v>78</v>
      </c>
      <c r="P3839" s="1">
        <v>45694</v>
      </c>
      <c r="Q3839" s="1">
        <v>45735</v>
      </c>
      <c r="R3839">
        <v>1659</v>
      </c>
      <c r="S3839" s="4">
        <v>9.3000000000000007</v>
      </c>
      <c r="T3839" t="s">
        <v>103</v>
      </c>
    </row>
    <row r="3840" spans="1:20" x14ac:dyDescent="0.35">
      <c r="A3840" t="s">
        <v>7715</v>
      </c>
      <c r="B3840" s="5" t="s">
        <v>28802</v>
      </c>
      <c r="C3840" s="6">
        <v>138563</v>
      </c>
      <c r="D3840" t="s">
        <v>65</v>
      </c>
      <c r="E3840">
        <v>180132</v>
      </c>
      <c r="F3840" s="5" t="s">
        <v>66</v>
      </c>
      <c r="G3840" s="5" t="s">
        <v>59</v>
      </c>
      <c r="H3840" s="5" t="s">
        <v>67</v>
      </c>
      <c r="I3840" t="s">
        <v>44</v>
      </c>
      <c r="J3840" t="s">
        <v>67</v>
      </c>
      <c r="K3840">
        <v>100</v>
      </c>
      <c r="L3840" s="5" t="s">
        <v>7716</v>
      </c>
      <c r="M3840" s="5" t="s">
        <v>28</v>
      </c>
      <c r="N3840">
        <v>5</v>
      </c>
      <c r="O3840" t="s">
        <v>85</v>
      </c>
      <c r="P3840" s="1">
        <v>45339</v>
      </c>
      <c r="Q3840" s="1">
        <v>45367</v>
      </c>
      <c r="R3840">
        <v>1786</v>
      </c>
      <c r="S3840" s="4">
        <v>6.1</v>
      </c>
      <c r="T3840" t="s">
        <v>103</v>
      </c>
    </row>
    <row r="3841" spans="1:20" x14ac:dyDescent="0.35">
      <c r="A3841" t="s">
        <v>7717</v>
      </c>
      <c r="B3841" s="5" t="s">
        <v>179</v>
      </c>
      <c r="C3841" s="6">
        <v>69031</v>
      </c>
      <c r="D3841" t="s">
        <v>41</v>
      </c>
      <c r="E3841">
        <v>58676</v>
      </c>
      <c r="F3841" s="5" t="s">
        <v>50</v>
      </c>
      <c r="G3841" s="5" t="s">
        <v>51</v>
      </c>
      <c r="H3841" s="5" t="s">
        <v>43</v>
      </c>
      <c r="I3841" t="s">
        <v>44</v>
      </c>
      <c r="J3841" t="s">
        <v>43</v>
      </c>
      <c r="K3841">
        <v>50</v>
      </c>
      <c r="L3841" s="5" t="s">
        <v>7718</v>
      </c>
      <c r="M3841" s="5" t="s">
        <v>54</v>
      </c>
      <c r="N3841">
        <v>3</v>
      </c>
      <c r="O3841" t="s">
        <v>107</v>
      </c>
      <c r="P3841" s="1">
        <v>45560</v>
      </c>
      <c r="Q3841" s="1">
        <v>45605</v>
      </c>
      <c r="R3841">
        <v>1921</v>
      </c>
      <c r="S3841" s="4">
        <v>7.4</v>
      </c>
      <c r="T3841" t="s">
        <v>153</v>
      </c>
    </row>
    <row r="3842" spans="1:20" x14ac:dyDescent="0.35">
      <c r="A3842" t="s">
        <v>7719</v>
      </c>
      <c r="B3842" s="5" t="s">
        <v>105</v>
      </c>
      <c r="C3842" s="6">
        <v>49258</v>
      </c>
      <c r="D3842" t="s">
        <v>22</v>
      </c>
      <c r="E3842">
        <v>49258</v>
      </c>
      <c r="F3842" s="5" t="s">
        <v>58</v>
      </c>
      <c r="G3842" s="5" t="s">
        <v>42</v>
      </c>
      <c r="H3842" s="5" t="s">
        <v>25</v>
      </c>
      <c r="I3842" t="s">
        <v>44</v>
      </c>
      <c r="J3842" t="s">
        <v>25</v>
      </c>
      <c r="K3842">
        <v>100</v>
      </c>
      <c r="L3842" s="5" t="s">
        <v>7720</v>
      </c>
      <c r="M3842" s="5" t="s">
        <v>37</v>
      </c>
      <c r="N3842">
        <v>1</v>
      </c>
      <c r="O3842" t="s">
        <v>85</v>
      </c>
      <c r="P3842" s="1">
        <v>45687</v>
      </c>
      <c r="Q3842" s="1">
        <v>45751</v>
      </c>
      <c r="R3842">
        <v>1364</v>
      </c>
      <c r="S3842" s="4">
        <v>8.6</v>
      </c>
      <c r="T3842" t="s">
        <v>63</v>
      </c>
    </row>
    <row r="3843" spans="1:20" x14ac:dyDescent="0.35">
      <c r="A3843" t="s">
        <v>7721</v>
      </c>
      <c r="B3843" s="5" t="s">
        <v>91</v>
      </c>
      <c r="C3843" s="6">
        <v>177507</v>
      </c>
      <c r="D3843" t="s">
        <v>22</v>
      </c>
      <c r="E3843">
        <v>177507</v>
      </c>
      <c r="F3843" s="5" t="s">
        <v>23</v>
      </c>
      <c r="G3843" s="5" t="s">
        <v>59</v>
      </c>
      <c r="H3843" s="5" t="s">
        <v>25</v>
      </c>
      <c r="I3843" t="s">
        <v>26</v>
      </c>
      <c r="J3843" t="s">
        <v>25</v>
      </c>
      <c r="K3843">
        <v>50</v>
      </c>
      <c r="L3843" s="5" t="s">
        <v>7722</v>
      </c>
      <c r="M3843" s="5" t="s">
        <v>70</v>
      </c>
      <c r="N3843">
        <v>16</v>
      </c>
      <c r="O3843" t="s">
        <v>78</v>
      </c>
      <c r="P3843" s="1">
        <v>45729</v>
      </c>
      <c r="Q3843" s="1">
        <v>45758</v>
      </c>
      <c r="R3843">
        <v>1788</v>
      </c>
      <c r="S3843" s="4">
        <v>7</v>
      </c>
      <c r="T3843" t="s">
        <v>38</v>
      </c>
    </row>
    <row r="3844" spans="1:20" x14ac:dyDescent="0.35">
      <c r="A3844" t="s">
        <v>7723</v>
      </c>
      <c r="B3844" s="5" t="s">
        <v>57</v>
      </c>
      <c r="C3844" s="6">
        <v>278819</v>
      </c>
      <c r="D3844" t="s">
        <v>22</v>
      </c>
      <c r="E3844">
        <v>278819</v>
      </c>
      <c r="F3844" s="5" t="s">
        <v>23</v>
      </c>
      <c r="G3844" s="5" t="s">
        <v>42</v>
      </c>
      <c r="H3844" s="5" t="s">
        <v>97</v>
      </c>
      <c r="I3844" t="s">
        <v>26</v>
      </c>
      <c r="J3844" t="s">
        <v>126</v>
      </c>
      <c r="K3844">
        <v>100</v>
      </c>
      <c r="L3844" s="5" t="s">
        <v>7724</v>
      </c>
      <c r="M3844" s="5" t="s">
        <v>37</v>
      </c>
      <c r="N3844">
        <v>12</v>
      </c>
      <c r="O3844" t="s">
        <v>62</v>
      </c>
      <c r="P3844" s="1">
        <v>45314</v>
      </c>
      <c r="Q3844" s="1">
        <v>45353</v>
      </c>
      <c r="R3844">
        <v>1360</v>
      </c>
      <c r="S3844" s="4">
        <v>6.4</v>
      </c>
      <c r="T3844" t="s">
        <v>243</v>
      </c>
    </row>
    <row r="3845" spans="1:20" x14ac:dyDescent="0.35">
      <c r="A3845" t="s">
        <v>7725</v>
      </c>
      <c r="B3845" s="5" t="s">
        <v>174</v>
      </c>
      <c r="C3845" s="6">
        <v>101827</v>
      </c>
      <c r="D3845" t="s">
        <v>33</v>
      </c>
      <c r="E3845">
        <v>11200970</v>
      </c>
      <c r="F3845" s="5" t="s">
        <v>50</v>
      </c>
      <c r="G3845" s="5" t="s">
        <v>24</v>
      </c>
      <c r="H3845" s="5" t="s">
        <v>34</v>
      </c>
      <c r="I3845" t="s">
        <v>26</v>
      </c>
      <c r="J3845" t="s">
        <v>34</v>
      </c>
      <c r="K3845">
        <v>50</v>
      </c>
      <c r="L3845" s="5" t="s">
        <v>7726</v>
      </c>
      <c r="M3845" s="5" t="s">
        <v>37</v>
      </c>
      <c r="N3845">
        <v>4</v>
      </c>
      <c r="O3845" t="s">
        <v>78</v>
      </c>
      <c r="P3845" s="1">
        <v>45450</v>
      </c>
      <c r="Q3845" s="1">
        <v>45493</v>
      </c>
      <c r="R3845">
        <v>1347</v>
      </c>
      <c r="S3845" s="4">
        <v>5.8</v>
      </c>
      <c r="T3845" t="s">
        <v>63</v>
      </c>
    </row>
    <row r="3846" spans="1:20" x14ac:dyDescent="0.35">
      <c r="A3846" t="s">
        <v>7727</v>
      </c>
      <c r="B3846" s="5" t="s">
        <v>40</v>
      </c>
      <c r="C3846" s="6">
        <v>84062</v>
      </c>
      <c r="D3846" t="s">
        <v>65</v>
      </c>
      <c r="E3846">
        <v>109281</v>
      </c>
      <c r="F3846" s="5" t="s">
        <v>58</v>
      </c>
      <c r="G3846" s="5" t="s">
        <v>42</v>
      </c>
      <c r="H3846" s="5" t="s">
        <v>67</v>
      </c>
      <c r="I3846" t="s">
        <v>35</v>
      </c>
      <c r="J3846" t="s">
        <v>67</v>
      </c>
      <c r="K3846">
        <v>0</v>
      </c>
      <c r="L3846" s="5" t="s">
        <v>7728</v>
      </c>
      <c r="M3846" s="5" t="s">
        <v>37</v>
      </c>
      <c r="N3846">
        <v>0</v>
      </c>
      <c r="O3846" t="s">
        <v>141</v>
      </c>
      <c r="P3846" s="1">
        <v>45408</v>
      </c>
      <c r="Q3846" s="1">
        <v>45439</v>
      </c>
      <c r="R3846">
        <v>2252</v>
      </c>
      <c r="S3846" s="4">
        <v>8.9</v>
      </c>
      <c r="T3846" t="s">
        <v>55</v>
      </c>
    </row>
    <row r="3847" spans="1:20" x14ac:dyDescent="0.35">
      <c r="A3847" t="s">
        <v>7729</v>
      </c>
      <c r="B3847" s="5" t="s">
        <v>100</v>
      </c>
      <c r="C3847" s="6">
        <v>102646</v>
      </c>
      <c r="D3847" t="s">
        <v>120</v>
      </c>
      <c r="E3847">
        <v>92381</v>
      </c>
      <c r="F3847" s="5" t="s">
        <v>50</v>
      </c>
      <c r="G3847" s="5" t="s">
        <v>24</v>
      </c>
      <c r="H3847" s="5" t="s">
        <v>121</v>
      </c>
      <c r="I3847" t="s">
        <v>44</v>
      </c>
      <c r="J3847" t="s">
        <v>491</v>
      </c>
      <c r="K3847">
        <v>50</v>
      </c>
      <c r="L3847" s="5" t="s">
        <v>7730</v>
      </c>
      <c r="M3847" s="5" t="s">
        <v>37</v>
      </c>
      <c r="N3847">
        <v>4</v>
      </c>
      <c r="O3847" t="s">
        <v>112</v>
      </c>
      <c r="P3847" s="1">
        <v>45652</v>
      </c>
      <c r="Q3847" s="1">
        <v>45672</v>
      </c>
      <c r="R3847">
        <v>2383</v>
      </c>
      <c r="S3847" s="4">
        <v>6.6</v>
      </c>
      <c r="T3847" t="s">
        <v>79</v>
      </c>
    </row>
    <row r="3848" spans="1:20" x14ac:dyDescent="0.35">
      <c r="A3848" t="s">
        <v>7731</v>
      </c>
      <c r="B3848" s="5" t="s">
        <v>28802</v>
      </c>
      <c r="C3848" s="6">
        <v>95477</v>
      </c>
      <c r="D3848" t="s">
        <v>22</v>
      </c>
      <c r="E3848">
        <v>95477</v>
      </c>
      <c r="F3848" s="5" t="s">
        <v>50</v>
      </c>
      <c r="G3848" s="5" t="s">
        <v>42</v>
      </c>
      <c r="H3848" s="5" t="s">
        <v>68</v>
      </c>
      <c r="I3848" t="s">
        <v>26</v>
      </c>
      <c r="J3848" t="s">
        <v>68</v>
      </c>
      <c r="K3848">
        <v>0</v>
      </c>
      <c r="L3848" s="5" t="s">
        <v>7732</v>
      </c>
      <c r="M3848" s="5" t="s">
        <v>70</v>
      </c>
      <c r="N3848">
        <v>4</v>
      </c>
      <c r="O3848" t="s">
        <v>78</v>
      </c>
      <c r="P3848" s="1">
        <v>45435</v>
      </c>
      <c r="Q3848" s="1">
        <v>45505</v>
      </c>
      <c r="R3848">
        <v>1534</v>
      </c>
      <c r="S3848" s="4">
        <v>8.4</v>
      </c>
      <c r="T3848" t="s">
        <v>95</v>
      </c>
    </row>
    <row r="3849" spans="1:20" x14ac:dyDescent="0.35">
      <c r="A3849" t="s">
        <v>7733</v>
      </c>
      <c r="B3849" s="5" t="s">
        <v>179</v>
      </c>
      <c r="C3849" s="6">
        <v>46111</v>
      </c>
      <c r="D3849" t="s">
        <v>22</v>
      </c>
      <c r="E3849">
        <v>46111</v>
      </c>
      <c r="F3849" s="5" t="s">
        <v>66</v>
      </c>
      <c r="G3849" s="5" t="s">
        <v>51</v>
      </c>
      <c r="H3849" s="5" t="s">
        <v>157</v>
      </c>
      <c r="I3849" t="s">
        <v>44</v>
      </c>
      <c r="J3849" t="s">
        <v>157</v>
      </c>
      <c r="K3849">
        <v>0</v>
      </c>
      <c r="L3849" s="5" t="s">
        <v>7734</v>
      </c>
      <c r="M3849" s="5" t="s">
        <v>70</v>
      </c>
      <c r="N3849">
        <v>6</v>
      </c>
      <c r="O3849" t="s">
        <v>29</v>
      </c>
      <c r="P3849" s="1">
        <v>45664</v>
      </c>
      <c r="Q3849" s="1">
        <v>45682</v>
      </c>
      <c r="R3849">
        <v>518</v>
      </c>
      <c r="S3849" s="4">
        <v>5.9</v>
      </c>
      <c r="T3849" t="s">
        <v>103</v>
      </c>
    </row>
    <row r="3850" spans="1:20" x14ac:dyDescent="0.35">
      <c r="A3850" t="s">
        <v>7735</v>
      </c>
      <c r="B3850" s="5" t="s">
        <v>28800</v>
      </c>
      <c r="C3850" s="6">
        <v>97023</v>
      </c>
      <c r="D3850" t="s">
        <v>41</v>
      </c>
      <c r="E3850">
        <v>82470</v>
      </c>
      <c r="F3850" s="5" t="s">
        <v>50</v>
      </c>
      <c r="G3850" s="5" t="s">
        <v>51</v>
      </c>
      <c r="H3850" s="5" t="s">
        <v>126</v>
      </c>
      <c r="I3850" t="s">
        <v>26</v>
      </c>
      <c r="J3850" t="s">
        <v>165</v>
      </c>
      <c r="K3850">
        <v>50</v>
      </c>
      <c r="L3850" s="5" t="s">
        <v>7736</v>
      </c>
      <c r="M3850" s="5" t="s">
        <v>54</v>
      </c>
      <c r="N3850">
        <v>3</v>
      </c>
      <c r="O3850" t="s">
        <v>167</v>
      </c>
      <c r="P3850" s="1">
        <v>45504</v>
      </c>
      <c r="Q3850" s="1">
        <v>45552</v>
      </c>
      <c r="R3850">
        <v>2239</v>
      </c>
      <c r="S3850" s="4">
        <v>8.6999999999999993</v>
      </c>
      <c r="T3850" t="s">
        <v>89</v>
      </c>
    </row>
    <row r="3851" spans="1:20" x14ac:dyDescent="0.35">
      <c r="A3851" t="s">
        <v>7737</v>
      </c>
      <c r="B3851" s="5" t="s">
        <v>57</v>
      </c>
      <c r="C3851" s="6">
        <v>220428</v>
      </c>
      <c r="D3851" t="s">
        <v>22</v>
      </c>
      <c r="E3851">
        <v>220428</v>
      </c>
      <c r="F3851" s="5" t="s">
        <v>23</v>
      </c>
      <c r="G3851" s="5" t="s">
        <v>42</v>
      </c>
      <c r="H3851" s="5" t="s">
        <v>52</v>
      </c>
      <c r="I3851" t="s">
        <v>26</v>
      </c>
      <c r="J3851" t="s">
        <v>467</v>
      </c>
      <c r="K3851">
        <v>100</v>
      </c>
      <c r="L3851" s="5" t="s">
        <v>7738</v>
      </c>
      <c r="M3851" s="5" t="s">
        <v>54</v>
      </c>
      <c r="N3851">
        <v>18</v>
      </c>
      <c r="O3851" t="s">
        <v>135</v>
      </c>
      <c r="P3851" s="1">
        <v>45671</v>
      </c>
      <c r="Q3851" s="1">
        <v>45703</v>
      </c>
      <c r="R3851">
        <v>2110</v>
      </c>
      <c r="S3851" s="4">
        <v>8.1999999999999993</v>
      </c>
      <c r="T3851" t="s">
        <v>153</v>
      </c>
    </row>
    <row r="3852" spans="1:20" x14ac:dyDescent="0.35">
      <c r="A3852" t="s">
        <v>7739</v>
      </c>
      <c r="B3852" s="5" t="s">
        <v>174</v>
      </c>
      <c r="C3852" s="6">
        <v>111944</v>
      </c>
      <c r="D3852" t="s">
        <v>22</v>
      </c>
      <c r="E3852">
        <v>111944</v>
      </c>
      <c r="F3852" s="5" t="s">
        <v>50</v>
      </c>
      <c r="G3852" s="5" t="s">
        <v>59</v>
      </c>
      <c r="H3852" s="5" t="s">
        <v>101</v>
      </c>
      <c r="I3852" t="s">
        <v>35</v>
      </c>
      <c r="J3852" t="s">
        <v>34</v>
      </c>
      <c r="K3852">
        <v>50</v>
      </c>
      <c r="L3852" s="5" t="s">
        <v>7740</v>
      </c>
      <c r="M3852" s="5" t="s">
        <v>54</v>
      </c>
      <c r="N3852">
        <v>4</v>
      </c>
      <c r="O3852" t="s">
        <v>135</v>
      </c>
      <c r="P3852" s="1">
        <v>45310</v>
      </c>
      <c r="Q3852" s="1">
        <v>45364</v>
      </c>
      <c r="R3852">
        <v>1258</v>
      </c>
      <c r="S3852" s="4">
        <v>6.3</v>
      </c>
      <c r="T3852" t="s">
        <v>243</v>
      </c>
    </row>
    <row r="3853" spans="1:20" x14ac:dyDescent="0.35">
      <c r="A3853" t="s">
        <v>7741</v>
      </c>
      <c r="B3853" s="5" t="s">
        <v>28799</v>
      </c>
      <c r="C3853" s="6">
        <v>186617</v>
      </c>
      <c r="D3853" t="s">
        <v>92</v>
      </c>
      <c r="E3853">
        <v>139963</v>
      </c>
      <c r="F3853" s="5" t="s">
        <v>23</v>
      </c>
      <c r="G3853" s="5" t="s">
        <v>51</v>
      </c>
      <c r="H3853" s="5" t="s">
        <v>93</v>
      </c>
      <c r="I3853" t="s">
        <v>35</v>
      </c>
      <c r="J3853" t="s">
        <v>93</v>
      </c>
      <c r="K3853">
        <v>100</v>
      </c>
      <c r="L3853" s="5" t="s">
        <v>7742</v>
      </c>
      <c r="M3853" s="5" t="s">
        <v>37</v>
      </c>
      <c r="N3853">
        <v>18</v>
      </c>
      <c r="O3853" t="s">
        <v>88</v>
      </c>
      <c r="P3853" s="1">
        <v>45305</v>
      </c>
      <c r="Q3853" s="1">
        <v>45374</v>
      </c>
      <c r="R3853">
        <v>1910</v>
      </c>
      <c r="S3853" s="4">
        <v>6.5</v>
      </c>
      <c r="T3853" t="s">
        <v>210</v>
      </c>
    </row>
    <row r="3854" spans="1:20" x14ac:dyDescent="0.35">
      <c r="A3854" t="s">
        <v>7743</v>
      </c>
      <c r="B3854" s="5" t="s">
        <v>174</v>
      </c>
      <c r="C3854" s="6">
        <v>161013</v>
      </c>
      <c r="D3854" t="s">
        <v>41</v>
      </c>
      <c r="E3854">
        <v>136861</v>
      </c>
      <c r="F3854" s="5" t="s">
        <v>23</v>
      </c>
      <c r="G3854" s="5" t="s">
        <v>51</v>
      </c>
      <c r="H3854" s="5" t="s">
        <v>126</v>
      </c>
      <c r="I3854" t="s">
        <v>26</v>
      </c>
      <c r="J3854" t="s">
        <v>126</v>
      </c>
      <c r="K3854">
        <v>100</v>
      </c>
      <c r="L3854" s="5" t="s">
        <v>7744</v>
      </c>
      <c r="M3854" s="5" t="s">
        <v>37</v>
      </c>
      <c r="N3854">
        <v>18</v>
      </c>
      <c r="O3854" t="s">
        <v>141</v>
      </c>
      <c r="P3854" s="1">
        <v>45477</v>
      </c>
      <c r="Q3854" s="1">
        <v>45517</v>
      </c>
      <c r="R3854">
        <v>1215</v>
      </c>
      <c r="S3854" s="4">
        <v>7.1</v>
      </c>
      <c r="T3854" t="s">
        <v>277</v>
      </c>
    </row>
    <row r="3855" spans="1:20" x14ac:dyDescent="0.35">
      <c r="A3855" t="s">
        <v>7745</v>
      </c>
      <c r="B3855" s="5" t="s">
        <v>105</v>
      </c>
      <c r="C3855" s="6">
        <v>30458</v>
      </c>
      <c r="D3855" t="s">
        <v>22</v>
      </c>
      <c r="E3855">
        <v>30458</v>
      </c>
      <c r="F3855" s="5" t="s">
        <v>50</v>
      </c>
      <c r="G3855" s="5" t="s">
        <v>51</v>
      </c>
      <c r="H3855" s="5" t="s">
        <v>116</v>
      </c>
      <c r="I3855" t="s">
        <v>44</v>
      </c>
      <c r="J3855" t="s">
        <v>116</v>
      </c>
      <c r="K3855">
        <v>100</v>
      </c>
      <c r="L3855" s="5" t="s">
        <v>1883</v>
      </c>
      <c r="M3855" s="5" t="s">
        <v>70</v>
      </c>
      <c r="N3855">
        <v>2</v>
      </c>
      <c r="O3855" t="s">
        <v>85</v>
      </c>
      <c r="P3855" s="1">
        <v>45503</v>
      </c>
      <c r="Q3855" s="1">
        <v>45562</v>
      </c>
      <c r="R3855">
        <v>1135</v>
      </c>
      <c r="S3855" s="4">
        <v>8.8000000000000007</v>
      </c>
      <c r="T3855" t="s">
        <v>243</v>
      </c>
    </row>
    <row r="3856" spans="1:20" x14ac:dyDescent="0.35">
      <c r="A3856" t="s">
        <v>7746</v>
      </c>
      <c r="B3856" s="5" t="s">
        <v>28802</v>
      </c>
      <c r="C3856" s="6">
        <v>64590</v>
      </c>
      <c r="D3856" t="s">
        <v>22</v>
      </c>
      <c r="E3856">
        <v>64590</v>
      </c>
      <c r="F3856" s="5" t="s">
        <v>58</v>
      </c>
      <c r="G3856" s="5" t="s">
        <v>51</v>
      </c>
      <c r="H3856" s="5" t="s">
        <v>191</v>
      </c>
      <c r="I3856" t="s">
        <v>44</v>
      </c>
      <c r="J3856" t="s">
        <v>191</v>
      </c>
      <c r="K3856">
        <v>100</v>
      </c>
      <c r="L3856" s="5" t="s">
        <v>7747</v>
      </c>
      <c r="M3856" s="5" t="s">
        <v>54</v>
      </c>
      <c r="N3856">
        <v>0</v>
      </c>
      <c r="O3856" t="s">
        <v>71</v>
      </c>
      <c r="P3856" s="1">
        <v>45308</v>
      </c>
      <c r="Q3856" s="1">
        <v>45374</v>
      </c>
      <c r="R3856">
        <v>2116</v>
      </c>
      <c r="S3856" s="4">
        <v>9.5</v>
      </c>
      <c r="T3856" t="s">
        <v>47</v>
      </c>
    </row>
    <row r="3857" spans="1:20" x14ac:dyDescent="0.35">
      <c r="A3857" t="s">
        <v>7748</v>
      </c>
      <c r="B3857" s="5" t="s">
        <v>145</v>
      </c>
      <c r="C3857" s="6">
        <v>113088</v>
      </c>
      <c r="D3857" t="s">
        <v>22</v>
      </c>
      <c r="E3857">
        <v>113088</v>
      </c>
      <c r="F3857" s="5" t="s">
        <v>66</v>
      </c>
      <c r="G3857" s="5" t="s">
        <v>24</v>
      </c>
      <c r="H3857" s="5" t="s">
        <v>165</v>
      </c>
      <c r="I3857" t="s">
        <v>44</v>
      </c>
      <c r="J3857" t="s">
        <v>467</v>
      </c>
      <c r="K3857">
        <v>0</v>
      </c>
      <c r="L3857" s="5" t="s">
        <v>7749</v>
      </c>
      <c r="M3857" s="5" t="s">
        <v>54</v>
      </c>
      <c r="N3857">
        <v>6</v>
      </c>
      <c r="O3857" t="s">
        <v>46</v>
      </c>
      <c r="P3857" s="1">
        <v>45462</v>
      </c>
      <c r="Q3857" s="1">
        <v>45480</v>
      </c>
      <c r="R3857">
        <v>2410</v>
      </c>
      <c r="S3857" s="4">
        <v>8.1999999999999993</v>
      </c>
      <c r="T3857" t="s">
        <v>108</v>
      </c>
    </row>
    <row r="3858" spans="1:20" x14ac:dyDescent="0.35">
      <c r="A3858" t="s">
        <v>7750</v>
      </c>
      <c r="B3858" s="5" t="s">
        <v>28802</v>
      </c>
      <c r="C3858" s="6">
        <v>110516</v>
      </c>
      <c r="D3858" t="s">
        <v>41</v>
      </c>
      <c r="E3858">
        <v>93939</v>
      </c>
      <c r="F3858" s="5" t="s">
        <v>50</v>
      </c>
      <c r="G3858" s="5" t="s">
        <v>42</v>
      </c>
      <c r="H3858" s="5" t="s">
        <v>126</v>
      </c>
      <c r="I3858" t="s">
        <v>35</v>
      </c>
      <c r="J3858" t="s">
        <v>126</v>
      </c>
      <c r="K3858">
        <v>0</v>
      </c>
      <c r="L3858" s="5" t="s">
        <v>7751</v>
      </c>
      <c r="M3858" s="5" t="s">
        <v>28</v>
      </c>
      <c r="N3858">
        <v>3</v>
      </c>
      <c r="O3858" t="s">
        <v>147</v>
      </c>
      <c r="P3858" s="1">
        <v>45763</v>
      </c>
      <c r="Q3858" s="1">
        <v>45787</v>
      </c>
      <c r="R3858">
        <v>1068</v>
      </c>
      <c r="S3858" s="4">
        <v>7.3</v>
      </c>
      <c r="T3858" t="s">
        <v>153</v>
      </c>
    </row>
    <row r="3859" spans="1:20" x14ac:dyDescent="0.35">
      <c r="A3859" t="s">
        <v>7752</v>
      </c>
      <c r="B3859" s="5" t="s">
        <v>174</v>
      </c>
      <c r="C3859" s="6">
        <v>33400</v>
      </c>
      <c r="D3859" t="s">
        <v>22</v>
      </c>
      <c r="E3859">
        <v>33400</v>
      </c>
      <c r="F3859" s="5" t="s">
        <v>58</v>
      </c>
      <c r="G3859" s="5" t="s">
        <v>24</v>
      </c>
      <c r="H3859" s="5" t="s">
        <v>157</v>
      </c>
      <c r="I3859" t="s">
        <v>44</v>
      </c>
      <c r="J3859" t="s">
        <v>157</v>
      </c>
      <c r="K3859">
        <v>0</v>
      </c>
      <c r="L3859" s="5" t="s">
        <v>7753</v>
      </c>
      <c r="M3859" s="5" t="s">
        <v>28</v>
      </c>
      <c r="N3859">
        <v>1</v>
      </c>
      <c r="O3859" t="s">
        <v>85</v>
      </c>
      <c r="P3859" s="1">
        <v>45534</v>
      </c>
      <c r="Q3859" s="1">
        <v>45577</v>
      </c>
      <c r="R3859">
        <v>2143</v>
      </c>
      <c r="S3859" s="4">
        <v>9.1999999999999993</v>
      </c>
      <c r="T3859" t="s">
        <v>89</v>
      </c>
    </row>
    <row r="3860" spans="1:20" x14ac:dyDescent="0.35">
      <c r="A3860" t="s">
        <v>7754</v>
      </c>
      <c r="B3860" s="5" t="s">
        <v>28802</v>
      </c>
      <c r="C3860" s="6">
        <v>57862</v>
      </c>
      <c r="D3860" t="s">
        <v>74</v>
      </c>
      <c r="E3860">
        <v>72328</v>
      </c>
      <c r="F3860" s="5" t="s">
        <v>58</v>
      </c>
      <c r="G3860" s="5" t="s">
        <v>59</v>
      </c>
      <c r="H3860" s="5" t="s">
        <v>75</v>
      </c>
      <c r="I3860" t="s">
        <v>26</v>
      </c>
      <c r="J3860" t="s">
        <v>75</v>
      </c>
      <c r="K3860">
        <v>0</v>
      </c>
      <c r="L3860" s="5" t="s">
        <v>7755</v>
      </c>
      <c r="M3860" s="5" t="s">
        <v>70</v>
      </c>
      <c r="N3860">
        <v>1</v>
      </c>
      <c r="O3860" t="s">
        <v>78</v>
      </c>
      <c r="P3860" s="1">
        <v>45485</v>
      </c>
      <c r="Q3860" s="1">
        <v>45549</v>
      </c>
      <c r="R3860">
        <v>1817</v>
      </c>
      <c r="S3860" s="4">
        <v>6.1</v>
      </c>
      <c r="T3860" t="s">
        <v>277</v>
      </c>
    </row>
    <row r="3861" spans="1:20" x14ac:dyDescent="0.35">
      <c r="A3861" t="s">
        <v>7756</v>
      </c>
      <c r="B3861" s="5" t="s">
        <v>91</v>
      </c>
      <c r="C3861" s="6">
        <v>111403</v>
      </c>
      <c r="D3861" t="s">
        <v>41</v>
      </c>
      <c r="E3861">
        <v>94693</v>
      </c>
      <c r="F3861" s="5" t="s">
        <v>66</v>
      </c>
      <c r="G3861" s="5" t="s">
        <v>51</v>
      </c>
      <c r="H3861" s="5" t="s">
        <v>43</v>
      </c>
      <c r="I3861" t="s">
        <v>26</v>
      </c>
      <c r="J3861" t="s">
        <v>480</v>
      </c>
      <c r="K3861">
        <v>50</v>
      </c>
      <c r="L3861" s="5" t="s">
        <v>7757</v>
      </c>
      <c r="M3861" s="5" t="s">
        <v>28</v>
      </c>
      <c r="N3861">
        <v>5</v>
      </c>
      <c r="O3861" t="s">
        <v>167</v>
      </c>
      <c r="P3861" s="1">
        <v>45561</v>
      </c>
      <c r="Q3861" s="1">
        <v>45611</v>
      </c>
      <c r="R3861">
        <v>2297</v>
      </c>
      <c r="S3861" s="4">
        <v>8.5</v>
      </c>
      <c r="T3861" t="s">
        <v>153</v>
      </c>
    </row>
    <row r="3862" spans="1:20" x14ac:dyDescent="0.35">
      <c r="A3862" t="s">
        <v>7758</v>
      </c>
      <c r="B3862" s="5" t="s">
        <v>73</v>
      </c>
      <c r="C3862" s="6">
        <v>51736</v>
      </c>
      <c r="D3862" t="s">
        <v>41</v>
      </c>
      <c r="E3862">
        <v>43976</v>
      </c>
      <c r="F3862" s="5" t="s">
        <v>58</v>
      </c>
      <c r="G3862" s="5" t="s">
        <v>59</v>
      </c>
      <c r="H3862" s="5" t="s">
        <v>126</v>
      </c>
      <c r="I3862" t="s">
        <v>44</v>
      </c>
      <c r="J3862" t="s">
        <v>126</v>
      </c>
      <c r="K3862">
        <v>50</v>
      </c>
      <c r="L3862" s="5" t="s">
        <v>7759</v>
      </c>
      <c r="M3862" s="5" t="s">
        <v>37</v>
      </c>
      <c r="N3862">
        <v>0</v>
      </c>
      <c r="O3862" t="s">
        <v>88</v>
      </c>
      <c r="P3862" s="1">
        <v>45481</v>
      </c>
      <c r="Q3862" s="1">
        <v>45505</v>
      </c>
      <c r="R3862">
        <v>982</v>
      </c>
      <c r="S3862" s="4">
        <v>5.0999999999999996</v>
      </c>
      <c r="T3862" t="s">
        <v>277</v>
      </c>
    </row>
    <row r="3863" spans="1:20" x14ac:dyDescent="0.35">
      <c r="A3863" t="s">
        <v>7760</v>
      </c>
      <c r="B3863" s="5" t="s">
        <v>40</v>
      </c>
      <c r="C3863" s="6">
        <v>23717</v>
      </c>
      <c r="D3863" t="s">
        <v>22</v>
      </c>
      <c r="E3863">
        <v>23717</v>
      </c>
      <c r="F3863" s="5" t="s">
        <v>58</v>
      </c>
      <c r="G3863" s="5" t="s">
        <v>51</v>
      </c>
      <c r="H3863" s="5" t="s">
        <v>116</v>
      </c>
      <c r="I3863" t="s">
        <v>26</v>
      </c>
      <c r="J3863" t="s">
        <v>116</v>
      </c>
      <c r="K3863">
        <v>50</v>
      </c>
      <c r="L3863" s="5" t="s">
        <v>7761</v>
      </c>
      <c r="M3863" s="5" t="s">
        <v>37</v>
      </c>
      <c r="N3863">
        <v>0</v>
      </c>
      <c r="O3863" t="s">
        <v>78</v>
      </c>
      <c r="P3863" s="1">
        <v>45439</v>
      </c>
      <c r="Q3863" s="1">
        <v>45469</v>
      </c>
      <c r="R3863">
        <v>2332</v>
      </c>
      <c r="S3863" s="4">
        <v>7.6</v>
      </c>
      <c r="T3863" t="s">
        <v>63</v>
      </c>
    </row>
    <row r="3864" spans="1:20" x14ac:dyDescent="0.35">
      <c r="A3864" t="s">
        <v>7762</v>
      </c>
      <c r="B3864" s="5" t="s">
        <v>105</v>
      </c>
      <c r="C3864" s="6">
        <v>109386</v>
      </c>
      <c r="D3864" t="s">
        <v>22</v>
      </c>
      <c r="E3864">
        <v>109386</v>
      </c>
      <c r="F3864" s="5" t="s">
        <v>50</v>
      </c>
      <c r="G3864" s="5" t="s">
        <v>51</v>
      </c>
      <c r="H3864" s="5" t="s">
        <v>129</v>
      </c>
      <c r="I3864" t="s">
        <v>26</v>
      </c>
      <c r="J3864" t="s">
        <v>129</v>
      </c>
      <c r="K3864">
        <v>0</v>
      </c>
      <c r="L3864" s="5" t="s">
        <v>3874</v>
      </c>
      <c r="M3864" s="5" t="s">
        <v>70</v>
      </c>
      <c r="N3864">
        <v>2</v>
      </c>
      <c r="O3864" t="s">
        <v>88</v>
      </c>
      <c r="P3864" s="1">
        <v>45744</v>
      </c>
      <c r="Q3864" s="1">
        <v>45803</v>
      </c>
      <c r="R3864">
        <v>1823</v>
      </c>
      <c r="S3864" s="4">
        <v>6.5</v>
      </c>
      <c r="T3864" t="s">
        <v>63</v>
      </c>
    </row>
    <row r="3865" spans="1:20" x14ac:dyDescent="0.35">
      <c r="A3865" t="s">
        <v>7763</v>
      </c>
      <c r="B3865" s="5" t="s">
        <v>100</v>
      </c>
      <c r="C3865" s="6">
        <v>74878</v>
      </c>
      <c r="D3865" t="s">
        <v>74</v>
      </c>
      <c r="E3865">
        <v>93598</v>
      </c>
      <c r="F3865" s="5" t="s">
        <v>50</v>
      </c>
      <c r="G3865" s="5" t="s">
        <v>24</v>
      </c>
      <c r="H3865" s="5" t="s">
        <v>75</v>
      </c>
      <c r="I3865" t="s">
        <v>26</v>
      </c>
      <c r="J3865" t="s">
        <v>75</v>
      </c>
      <c r="K3865">
        <v>50</v>
      </c>
      <c r="L3865" s="5" t="s">
        <v>7764</v>
      </c>
      <c r="M3865" s="5" t="s">
        <v>37</v>
      </c>
      <c r="N3865">
        <v>4</v>
      </c>
      <c r="O3865" t="s">
        <v>88</v>
      </c>
      <c r="P3865" s="1">
        <v>45375</v>
      </c>
      <c r="Q3865" s="1">
        <v>45397</v>
      </c>
      <c r="R3865">
        <v>2256</v>
      </c>
      <c r="S3865" s="4">
        <v>7.7</v>
      </c>
      <c r="T3865" t="s">
        <v>118</v>
      </c>
    </row>
    <row r="3866" spans="1:20" x14ac:dyDescent="0.35">
      <c r="A3866" t="s">
        <v>7765</v>
      </c>
      <c r="B3866" s="5" t="s">
        <v>179</v>
      </c>
      <c r="C3866" s="6">
        <v>65141</v>
      </c>
      <c r="D3866" t="s">
        <v>22</v>
      </c>
      <c r="E3866">
        <v>65141</v>
      </c>
      <c r="F3866" s="5" t="s">
        <v>23</v>
      </c>
      <c r="G3866" s="5" t="s">
        <v>59</v>
      </c>
      <c r="H3866" s="5" t="s">
        <v>116</v>
      </c>
      <c r="I3866" t="s">
        <v>26</v>
      </c>
      <c r="J3866" t="s">
        <v>116</v>
      </c>
      <c r="K3866">
        <v>0</v>
      </c>
      <c r="L3866" s="5" t="s">
        <v>1789</v>
      </c>
      <c r="M3866" s="5" t="s">
        <v>28</v>
      </c>
      <c r="N3866">
        <v>16</v>
      </c>
      <c r="O3866" t="s">
        <v>78</v>
      </c>
      <c r="P3866" s="1">
        <v>45633</v>
      </c>
      <c r="Q3866" s="1">
        <v>45685</v>
      </c>
      <c r="R3866">
        <v>1317</v>
      </c>
      <c r="S3866" s="4">
        <v>9.1999999999999993</v>
      </c>
      <c r="T3866" t="s">
        <v>38</v>
      </c>
    </row>
    <row r="3867" spans="1:20" x14ac:dyDescent="0.35">
      <c r="A3867" t="s">
        <v>7766</v>
      </c>
      <c r="B3867" s="5" t="s">
        <v>28802</v>
      </c>
      <c r="C3867" s="6">
        <v>128867</v>
      </c>
      <c r="D3867" t="s">
        <v>120</v>
      </c>
      <c r="E3867">
        <v>115980</v>
      </c>
      <c r="F3867" s="5" t="s">
        <v>50</v>
      </c>
      <c r="G3867" s="5" t="s">
        <v>24</v>
      </c>
      <c r="H3867" s="5" t="s">
        <v>121</v>
      </c>
      <c r="I3867" t="s">
        <v>26</v>
      </c>
      <c r="J3867" t="s">
        <v>121</v>
      </c>
      <c r="K3867">
        <v>50</v>
      </c>
      <c r="L3867" s="5" t="s">
        <v>7767</v>
      </c>
      <c r="M3867" s="5" t="s">
        <v>37</v>
      </c>
      <c r="N3867">
        <v>4</v>
      </c>
      <c r="O3867" t="s">
        <v>135</v>
      </c>
      <c r="P3867" s="1">
        <v>45571</v>
      </c>
      <c r="Q3867" s="1">
        <v>45632</v>
      </c>
      <c r="R3867">
        <v>2112</v>
      </c>
      <c r="S3867" s="4">
        <v>5.2</v>
      </c>
      <c r="T3867" t="s">
        <v>95</v>
      </c>
    </row>
    <row r="3868" spans="1:20" x14ac:dyDescent="0.35">
      <c r="A3868" t="s">
        <v>7768</v>
      </c>
      <c r="B3868" s="5" t="s">
        <v>174</v>
      </c>
      <c r="C3868" s="6">
        <v>90726</v>
      </c>
      <c r="D3868" t="s">
        <v>120</v>
      </c>
      <c r="E3868">
        <v>81653</v>
      </c>
      <c r="F3868" s="5" t="s">
        <v>58</v>
      </c>
      <c r="G3868" s="5" t="s">
        <v>42</v>
      </c>
      <c r="H3868" s="5" t="s">
        <v>121</v>
      </c>
      <c r="I3868" t="s">
        <v>44</v>
      </c>
      <c r="J3868" t="s">
        <v>186</v>
      </c>
      <c r="K3868">
        <v>100</v>
      </c>
      <c r="L3868" s="5" t="s">
        <v>7769</v>
      </c>
      <c r="M3868" s="5" t="s">
        <v>28</v>
      </c>
      <c r="N3868">
        <v>1</v>
      </c>
      <c r="O3868" t="s">
        <v>107</v>
      </c>
      <c r="P3868" s="1">
        <v>45559</v>
      </c>
      <c r="Q3868" s="1">
        <v>45603</v>
      </c>
      <c r="R3868">
        <v>601</v>
      </c>
      <c r="S3868" s="4">
        <v>7.2</v>
      </c>
      <c r="T3868" t="s">
        <v>95</v>
      </c>
    </row>
    <row r="3869" spans="1:20" x14ac:dyDescent="0.35">
      <c r="A3869" t="s">
        <v>7770</v>
      </c>
      <c r="B3869" s="5" t="s">
        <v>100</v>
      </c>
      <c r="C3869" s="6">
        <v>194760</v>
      </c>
      <c r="D3869" t="s">
        <v>22</v>
      </c>
      <c r="E3869">
        <v>194760</v>
      </c>
      <c r="F3869" s="5" t="s">
        <v>23</v>
      </c>
      <c r="G3869" s="5" t="s">
        <v>59</v>
      </c>
      <c r="H3869" s="5" t="s">
        <v>191</v>
      </c>
      <c r="I3869" t="s">
        <v>26</v>
      </c>
      <c r="J3869" t="s">
        <v>191</v>
      </c>
      <c r="K3869">
        <v>100</v>
      </c>
      <c r="L3869" s="5" t="s">
        <v>7771</v>
      </c>
      <c r="M3869" s="5" t="s">
        <v>70</v>
      </c>
      <c r="N3869">
        <v>17</v>
      </c>
      <c r="O3869" t="s">
        <v>71</v>
      </c>
      <c r="P3869" s="1">
        <v>45399</v>
      </c>
      <c r="Q3869" s="1">
        <v>45430</v>
      </c>
      <c r="R3869">
        <v>2424</v>
      </c>
      <c r="S3869" s="4">
        <v>5.2</v>
      </c>
      <c r="T3869" t="s">
        <v>30</v>
      </c>
    </row>
    <row r="3870" spans="1:20" x14ac:dyDescent="0.35">
      <c r="A3870" t="s">
        <v>7772</v>
      </c>
      <c r="B3870" s="5" t="s">
        <v>179</v>
      </c>
      <c r="C3870" s="6">
        <v>107056</v>
      </c>
      <c r="D3870" t="s">
        <v>22</v>
      </c>
      <c r="E3870">
        <v>107056</v>
      </c>
      <c r="F3870" s="5" t="s">
        <v>66</v>
      </c>
      <c r="G3870" s="5" t="s">
        <v>42</v>
      </c>
      <c r="H3870" s="5" t="s">
        <v>129</v>
      </c>
      <c r="I3870" t="s">
        <v>44</v>
      </c>
      <c r="J3870" t="s">
        <v>121</v>
      </c>
      <c r="K3870">
        <v>0</v>
      </c>
      <c r="L3870" s="5" t="s">
        <v>7773</v>
      </c>
      <c r="M3870" s="5" t="s">
        <v>37</v>
      </c>
      <c r="N3870">
        <v>5</v>
      </c>
      <c r="O3870" t="s">
        <v>112</v>
      </c>
      <c r="P3870" s="1">
        <v>45609</v>
      </c>
      <c r="Q3870" s="1">
        <v>45631</v>
      </c>
      <c r="R3870">
        <v>1395</v>
      </c>
      <c r="S3870" s="4">
        <v>7.6</v>
      </c>
      <c r="T3870" t="s">
        <v>153</v>
      </c>
    </row>
    <row r="3871" spans="1:20" x14ac:dyDescent="0.35">
      <c r="A3871" t="s">
        <v>7774</v>
      </c>
      <c r="B3871" s="5" t="s">
        <v>105</v>
      </c>
      <c r="C3871" s="6">
        <v>108594</v>
      </c>
      <c r="D3871" t="s">
        <v>74</v>
      </c>
      <c r="E3871">
        <v>135743</v>
      </c>
      <c r="F3871" s="5" t="s">
        <v>66</v>
      </c>
      <c r="G3871" s="5" t="s">
        <v>59</v>
      </c>
      <c r="H3871" s="5" t="s">
        <v>75</v>
      </c>
      <c r="I3871" t="s">
        <v>26</v>
      </c>
      <c r="J3871" t="s">
        <v>480</v>
      </c>
      <c r="K3871">
        <v>50</v>
      </c>
      <c r="L3871" s="5" t="s">
        <v>7775</v>
      </c>
      <c r="M3871" s="5" t="s">
        <v>37</v>
      </c>
      <c r="N3871">
        <v>9</v>
      </c>
      <c r="O3871" t="s">
        <v>46</v>
      </c>
      <c r="P3871" s="1">
        <v>45718</v>
      </c>
      <c r="Q3871" s="1">
        <v>45737</v>
      </c>
      <c r="R3871">
        <v>1796</v>
      </c>
      <c r="S3871" s="4">
        <v>9.6999999999999993</v>
      </c>
      <c r="T3871" t="s">
        <v>89</v>
      </c>
    </row>
    <row r="3872" spans="1:20" x14ac:dyDescent="0.35">
      <c r="A3872" t="s">
        <v>7776</v>
      </c>
      <c r="B3872" s="5" t="s">
        <v>40</v>
      </c>
      <c r="C3872" s="6">
        <v>79163</v>
      </c>
      <c r="D3872" t="s">
        <v>41</v>
      </c>
      <c r="E3872">
        <v>67289</v>
      </c>
      <c r="F3872" s="5" t="s">
        <v>50</v>
      </c>
      <c r="G3872" s="5" t="s">
        <v>42</v>
      </c>
      <c r="H3872" s="5" t="s">
        <v>43</v>
      </c>
      <c r="I3872" t="s">
        <v>44</v>
      </c>
      <c r="J3872" t="s">
        <v>43</v>
      </c>
      <c r="K3872">
        <v>50</v>
      </c>
      <c r="L3872" s="5" t="s">
        <v>7777</v>
      </c>
      <c r="M3872" s="5" t="s">
        <v>70</v>
      </c>
      <c r="N3872">
        <v>2</v>
      </c>
      <c r="O3872" t="s">
        <v>71</v>
      </c>
      <c r="P3872" s="1">
        <v>45650</v>
      </c>
      <c r="Q3872" s="1">
        <v>45714</v>
      </c>
      <c r="R3872">
        <v>948</v>
      </c>
      <c r="S3872" s="4">
        <v>8.6</v>
      </c>
      <c r="T3872" t="s">
        <v>63</v>
      </c>
    </row>
    <row r="3873" spans="1:20" x14ac:dyDescent="0.35">
      <c r="A3873" t="s">
        <v>7778</v>
      </c>
      <c r="B3873" s="5" t="s">
        <v>105</v>
      </c>
      <c r="C3873" s="6">
        <v>32589</v>
      </c>
      <c r="D3873" t="s">
        <v>22</v>
      </c>
      <c r="E3873">
        <v>32589</v>
      </c>
      <c r="F3873" s="5" t="s">
        <v>58</v>
      </c>
      <c r="G3873" s="5" t="s">
        <v>59</v>
      </c>
      <c r="H3873" s="5" t="s">
        <v>157</v>
      </c>
      <c r="I3873" t="s">
        <v>26</v>
      </c>
      <c r="J3873" t="s">
        <v>157</v>
      </c>
      <c r="K3873">
        <v>100</v>
      </c>
      <c r="L3873" s="5" t="s">
        <v>7779</v>
      </c>
      <c r="M3873" s="5" t="s">
        <v>54</v>
      </c>
      <c r="N3873">
        <v>0</v>
      </c>
      <c r="O3873" t="s">
        <v>62</v>
      </c>
      <c r="P3873" s="1">
        <v>45543</v>
      </c>
      <c r="Q3873" s="1">
        <v>45563</v>
      </c>
      <c r="R3873">
        <v>2482</v>
      </c>
      <c r="S3873" s="4">
        <v>6.1</v>
      </c>
      <c r="T3873" t="s">
        <v>103</v>
      </c>
    </row>
    <row r="3874" spans="1:20" x14ac:dyDescent="0.35">
      <c r="A3874" t="s">
        <v>7780</v>
      </c>
      <c r="B3874" s="5" t="s">
        <v>28800</v>
      </c>
      <c r="C3874" s="6">
        <v>151184</v>
      </c>
      <c r="D3874" t="s">
        <v>22</v>
      </c>
      <c r="E3874">
        <v>151184</v>
      </c>
      <c r="F3874" s="5" t="s">
        <v>66</v>
      </c>
      <c r="G3874" s="5" t="s">
        <v>24</v>
      </c>
      <c r="H3874" s="5" t="s">
        <v>101</v>
      </c>
      <c r="I3874" t="s">
        <v>35</v>
      </c>
      <c r="J3874" t="s">
        <v>101</v>
      </c>
      <c r="K3874">
        <v>50</v>
      </c>
      <c r="L3874" s="5" t="s">
        <v>7781</v>
      </c>
      <c r="M3874" s="5" t="s">
        <v>28</v>
      </c>
      <c r="N3874">
        <v>9</v>
      </c>
      <c r="O3874" t="s">
        <v>107</v>
      </c>
      <c r="P3874" s="1">
        <v>45462</v>
      </c>
      <c r="Q3874" s="1">
        <v>45523</v>
      </c>
      <c r="R3874">
        <v>1282</v>
      </c>
      <c r="S3874" s="4">
        <v>8.1</v>
      </c>
      <c r="T3874" t="s">
        <v>108</v>
      </c>
    </row>
    <row r="3875" spans="1:20" x14ac:dyDescent="0.35">
      <c r="A3875" t="s">
        <v>7782</v>
      </c>
      <c r="B3875" s="5" t="s">
        <v>28802</v>
      </c>
      <c r="C3875" s="6">
        <v>80519</v>
      </c>
      <c r="D3875" t="s">
        <v>22</v>
      </c>
      <c r="E3875">
        <v>80519</v>
      </c>
      <c r="F3875" s="5" t="s">
        <v>66</v>
      </c>
      <c r="G3875" s="5" t="s">
        <v>24</v>
      </c>
      <c r="H3875" s="5" t="s">
        <v>165</v>
      </c>
      <c r="I3875" t="s">
        <v>44</v>
      </c>
      <c r="J3875" t="s">
        <v>165</v>
      </c>
      <c r="K3875">
        <v>100</v>
      </c>
      <c r="L3875" s="5" t="s">
        <v>7783</v>
      </c>
      <c r="M3875" s="5" t="s">
        <v>37</v>
      </c>
      <c r="N3875">
        <v>7</v>
      </c>
      <c r="O3875" t="s">
        <v>62</v>
      </c>
      <c r="P3875" s="1">
        <v>45592</v>
      </c>
      <c r="Q3875" s="1">
        <v>45654</v>
      </c>
      <c r="R3875">
        <v>1784</v>
      </c>
      <c r="S3875" s="4">
        <v>8.5</v>
      </c>
      <c r="T3875" t="s">
        <v>153</v>
      </c>
    </row>
    <row r="3876" spans="1:20" x14ac:dyDescent="0.35">
      <c r="A3876" t="s">
        <v>7784</v>
      </c>
      <c r="B3876" s="5" t="s">
        <v>179</v>
      </c>
      <c r="C3876" s="6">
        <v>67798</v>
      </c>
      <c r="D3876" t="s">
        <v>22</v>
      </c>
      <c r="E3876">
        <v>67798</v>
      </c>
      <c r="F3876" s="5" t="s">
        <v>58</v>
      </c>
      <c r="G3876" s="5" t="s">
        <v>59</v>
      </c>
      <c r="H3876" s="5" t="s">
        <v>52</v>
      </c>
      <c r="I3876" t="s">
        <v>44</v>
      </c>
      <c r="J3876" t="s">
        <v>52</v>
      </c>
      <c r="K3876">
        <v>50</v>
      </c>
      <c r="L3876" s="5" t="s">
        <v>7785</v>
      </c>
      <c r="M3876" s="5" t="s">
        <v>37</v>
      </c>
      <c r="N3876">
        <v>1</v>
      </c>
      <c r="O3876" t="s">
        <v>85</v>
      </c>
      <c r="P3876" s="1">
        <v>45326</v>
      </c>
      <c r="Q3876" s="1">
        <v>45399</v>
      </c>
      <c r="R3876">
        <v>1593</v>
      </c>
      <c r="S3876" s="4">
        <v>9</v>
      </c>
      <c r="T3876" t="s">
        <v>118</v>
      </c>
    </row>
    <row r="3877" spans="1:20" x14ac:dyDescent="0.35">
      <c r="A3877" t="s">
        <v>7786</v>
      </c>
      <c r="B3877" s="5" t="s">
        <v>40</v>
      </c>
      <c r="C3877" s="6">
        <v>142055</v>
      </c>
      <c r="D3877" t="s">
        <v>33</v>
      </c>
      <c r="E3877">
        <v>15626050</v>
      </c>
      <c r="F3877" s="5" t="s">
        <v>66</v>
      </c>
      <c r="G3877" s="5" t="s">
        <v>24</v>
      </c>
      <c r="H3877" s="5" t="s">
        <v>34</v>
      </c>
      <c r="I3877" t="s">
        <v>35</v>
      </c>
      <c r="J3877" t="s">
        <v>34</v>
      </c>
      <c r="K3877">
        <v>0</v>
      </c>
      <c r="L3877" s="5" t="s">
        <v>7787</v>
      </c>
      <c r="M3877" s="5" t="s">
        <v>70</v>
      </c>
      <c r="N3877">
        <v>5</v>
      </c>
      <c r="O3877" t="s">
        <v>167</v>
      </c>
      <c r="P3877" s="1">
        <v>45513</v>
      </c>
      <c r="Q3877" s="1">
        <v>45559</v>
      </c>
      <c r="R3877">
        <v>2229</v>
      </c>
      <c r="S3877" s="4">
        <v>6</v>
      </c>
      <c r="T3877" t="s">
        <v>210</v>
      </c>
    </row>
    <row r="3878" spans="1:20" x14ac:dyDescent="0.35">
      <c r="A3878" t="s">
        <v>7788</v>
      </c>
      <c r="B3878" s="5" t="s">
        <v>21</v>
      </c>
      <c r="C3878" s="6">
        <v>120576</v>
      </c>
      <c r="D3878" t="s">
        <v>92</v>
      </c>
      <c r="E3878">
        <v>90432</v>
      </c>
      <c r="F3878" s="5" t="s">
        <v>66</v>
      </c>
      <c r="G3878" s="5" t="s">
        <v>24</v>
      </c>
      <c r="H3878" s="5" t="s">
        <v>93</v>
      </c>
      <c r="I3878" t="s">
        <v>26</v>
      </c>
      <c r="J3878" t="s">
        <v>93</v>
      </c>
      <c r="K3878">
        <v>50</v>
      </c>
      <c r="L3878" s="5" t="s">
        <v>7789</v>
      </c>
      <c r="M3878" s="5" t="s">
        <v>28</v>
      </c>
      <c r="N3878">
        <v>5</v>
      </c>
      <c r="O3878" t="s">
        <v>62</v>
      </c>
      <c r="P3878" s="1">
        <v>45672</v>
      </c>
      <c r="Q3878" s="1">
        <v>45696</v>
      </c>
      <c r="R3878">
        <v>2007</v>
      </c>
      <c r="S3878" s="4">
        <v>6.4</v>
      </c>
      <c r="T3878" t="s">
        <v>38</v>
      </c>
    </row>
    <row r="3879" spans="1:20" x14ac:dyDescent="0.35">
      <c r="A3879" t="s">
        <v>7790</v>
      </c>
      <c r="B3879" s="5" t="s">
        <v>105</v>
      </c>
      <c r="C3879" s="6">
        <v>125509</v>
      </c>
      <c r="D3879" t="s">
        <v>22</v>
      </c>
      <c r="E3879">
        <v>125509</v>
      </c>
      <c r="F3879" s="5" t="s">
        <v>50</v>
      </c>
      <c r="G3879" s="5" t="s">
        <v>59</v>
      </c>
      <c r="H3879" s="5" t="s">
        <v>68</v>
      </c>
      <c r="I3879" t="s">
        <v>26</v>
      </c>
      <c r="J3879" t="s">
        <v>68</v>
      </c>
      <c r="K3879">
        <v>0</v>
      </c>
      <c r="L3879" s="5" t="s">
        <v>7791</v>
      </c>
      <c r="M3879" s="5" t="s">
        <v>54</v>
      </c>
      <c r="N3879">
        <v>3</v>
      </c>
      <c r="O3879" t="s">
        <v>29</v>
      </c>
      <c r="P3879" s="1">
        <v>45649</v>
      </c>
      <c r="Q3879" s="1">
        <v>45684</v>
      </c>
      <c r="R3879">
        <v>2272</v>
      </c>
      <c r="S3879" s="4">
        <v>8.5</v>
      </c>
      <c r="T3879" t="s">
        <v>63</v>
      </c>
    </row>
    <row r="3880" spans="1:20" x14ac:dyDescent="0.35">
      <c r="A3880" t="s">
        <v>7792</v>
      </c>
      <c r="B3880" s="5" t="s">
        <v>174</v>
      </c>
      <c r="C3880" s="6">
        <v>55931</v>
      </c>
      <c r="D3880" t="s">
        <v>22</v>
      </c>
      <c r="E3880">
        <v>55931</v>
      </c>
      <c r="F3880" s="5" t="s">
        <v>23</v>
      </c>
      <c r="G3880" s="5" t="s">
        <v>24</v>
      </c>
      <c r="H3880" s="5" t="s">
        <v>116</v>
      </c>
      <c r="I3880" t="s">
        <v>26</v>
      </c>
      <c r="J3880" t="s">
        <v>83</v>
      </c>
      <c r="K3880">
        <v>50</v>
      </c>
      <c r="L3880" s="5" t="s">
        <v>7793</v>
      </c>
      <c r="M3880" s="5" t="s">
        <v>28</v>
      </c>
      <c r="N3880">
        <v>13</v>
      </c>
      <c r="O3880" t="s">
        <v>62</v>
      </c>
      <c r="P3880" s="1">
        <v>45358</v>
      </c>
      <c r="Q3880" s="1">
        <v>45404</v>
      </c>
      <c r="R3880">
        <v>2317</v>
      </c>
      <c r="S3880" s="4">
        <v>8</v>
      </c>
      <c r="T3880" t="s">
        <v>89</v>
      </c>
    </row>
    <row r="3881" spans="1:20" x14ac:dyDescent="0.35">
      <c r="A3881" t="s">
        <v>7794</v>
      </c>
      <c r="B3881" s="5" t="s">
        <v>28800</v>
      </c>
      <c r="C3881" s="6">
        <v>231123</v>
      </c>
      <c r="D3881" t="s">
        <v>33</v>
      </c>
      <c r="E3881">
        <v>25423530</v>
      </c>
      <c r="F3881" s="5" t="s">
        <v>23</v>
      </c>
      <c r="G3881" s="5" t="s">
        <v>59</v>
      </c>
      <c r="H3881" s="5" t="s">
        <v>34</v>
      </c>
      <c r="I3881" t="s">
        <v>35</v>
      </c>
      <c r="J3881" t="s">
        <v>34</v>
      </c>
      <c r="K3881">
        <v>50</v>
      </c>
      <c r="L3881" s="5" t="s">
        <v>7795</v>
      </c>
      <c r="M3881" s="5" t="s">
        <v>37</v>
      </c>
      <c r="N3881">
        <v>13</v>
      </c>
      <c r="O3881" t="s">
        <v>85</v>
      </c>
      <c r="P3881" s="1">
        <v>45482</v>
      </c>
      <c r="Q3881" s="1">
        <v>45510</v>
      </c>
      <c r="R3881">
        <v>1704</v>
      </c>
      <c r="S3881" s="4">
        <v>6.8</v>
      </c>
      <c r="T3881" t="s">
        <v>95</v>
      </c>
    </row>
    <row r="3882" spans="1:20" x14ac:dyDescent="0.35">
      <c r="A3882" t="s">
        <v>7796</v>
      </c>
      <c r="B3882" s="5" t="s">
        <v>28799</v>
      </c>
      <c r="C3882" s="6">
        <v>228322</v>
      </c>
      <c r="D3882" t="s">
        <v>22</v>
      </c>
      <c r="E3882">
        <v>228322</v>
      </c>
      <c r="F3882" s="5" t="s">
        <v>23</v>
      </c>
      <c r="G3882" s="5" t="s">
        <v>59</v>
      </c>
      <c r="H3882" s="5" t="s">
        <v>165</v>
      </c>
      <c r="I3882" t="s">
        <v>35</v>
      </c>
      <c r="J3882" t="s">
        <v>165</v>
      </c>
      <c r="K3882">
        <v>0</v>
      </c>
      <c r="L3882" s="5" t="s">
        <v>7797</v>
      </c>
      <c r="M3882" s="5" t="s">
        <v>37</v>
      </c>
      <c r="N3882">
        <v>17</v>
      </c>
      <c r="O3882" t="s">
        <v>131</v>
      </c>
      <c r="P3882" s="1">
        <v>45713</v>
      </c>
      <c r="Q3882" s="1">
        <v>45768</v>
      </c>
      <c r="R3882">
        <v>1258</v>
      </c>
      <c r="S3882" s="4">
        <v>9</v>
      </c>
      <c r="T3882" t="s">
        <v>103</v>
      </c>
    </row>
    <row r="3883" spans="1:20" x14ac:dyDescent="0.35">
      <c r="A3883" t="s">
        <v>7798</v>
      </c>
      <c r="B3883" s="5" t="s">
        <v>28802</v>
      </c>
      <c r="C3883" s="6">
        <v>143444</v>
      </c>
      <c r="D3883" t="s">
        <v>22</v>
      </c>
      <c r="E3883">
        <v>143444</v>
      </c>
      <c r="F3883" s="5" t="s">
        <v>23</v>
      </c>
      <c r="G3883" s="5" t="s">
        <v>24</v>
      </c>
      <c r="H3883" s="5" t="s">
        <v>52</v>
      </c>
      <c r="I3883" t="s">
        <v>44</v>
      </c>
      <c r="J3883" t="s">
        <v>467</v>
      </c>
      <c r="K3883">
        <v>0</v>
      </c>
      <c r="L3883" s="5" t="s">
        <v>7799</v>
      </c>
      <c r="M3883" s="5" t="s">
        <v>37</v>
      </c>
      <c r="N3883">
        <v>14</v>
      </c>
      <c r="O3883" t="s">
        <v>62</v>
      </c>
      <c r="P3883" s="1">
        <v>45403</v>
      </c>
      <c r="Q3883" s="1">
        <v>45442</v>
      </c>
      <c r="R3883">
        <v>1040</v>
      </c>
      <c r="S3883" s="4">
        <v>8.8000000000000007</v>
      </c>
      <c r="T3883" t="s">
        <v>153</v>
      </c>
    </row>
    <row r="3884" spans="1:20" x14ac:dyDescent="0.35">
      <c r="A3884" t="s">
        <v>7800</v>
      </c>
      <c r="B3884" s="5" t="s">
        <v>28799</v>
      </c>
      <c r="C3884" s="6">
        <v>72811</v>
      </c>
      <c r="D3884" t="s">
        <v>81</v>
      </c>
      <c r="E3884">
        <v>98295</v>
      </c>
      <c r="F3884" s="5" t="s">
        <v>58</v>
      </c>
      <c r="G3884" s="5" t="s">
        <v>59</v>
      </c>
      <c r="H3884" s="5" t="s">
        <v>82</v>
      </c>
      <c r="I3884" t="s">
        <v>26</v>
      </c>
      <c r="J3884" t="s">
        <v>82</v>
      </c>
      <c r="K3884">
        <v>0</v>
      </c>
      <c r="L3884" s="5" t="s">
        <v>7801</v>
      </c>
      <c r="M3884" s="5" t="s">
        <v>28</v>
      </c>
      <c r="N3884">
        <v>0</v>
      </c>
      <c r="O3884" t="s">
        <v>172</v>
      </c>
      <c r="P3884" s="1">
        <v>45405</v>
      </c>
      <c r="Q3884" s="1">
        <v>45460</v>
      </c>
      <c r="R3884">
        <v>1188</v>
      </c>
      <c r="S3884" s="4">
        <v>9.5</v>
      </c>
      <c r="T3884" t="s">
        <v>47</v>
      </c>
    </row>
    <row r="3885" spans="1:20" x14ac:dyDescent="0.35">
      <c r="A3885" t="s">
        <v>7802</v>
      </c>
      <c r="B3885" s="5" t="s">
        <v>28802</v>
      </c>
      <c r="C3885" s="6">
        <v>53482</v>
      </c>
      <c r="D3885" t="s">
        <v>22</v>
      </c>
      <c r="E3885">
        <v>53482</v>
      </c>
      <c r="F3885" s="5" t="s">
        <v>66</v>
      </c>
      <c r="G3885" s="5" t="s">
        <v>51</v>
      </c>
      <c r="H3885" s="5" t="s">
        <v>157</v>
      </c>
      <c r="I3885" t="s">
        <v>44</v>
      </c>
      <c r="J3885" t="s">
        <v>157</v>
      </c>
      <c r="K3885">
        <v>0</v>
      </c>
      <c r="L3885" s="5" t="s">
        <v>7803</v>
      </c>
      <c r="M3885" s="5" t="s">
        <v>37</v>
      </c>
      <c r="N3885">
        <v>5</v>
      </c>
      <c r="O3885" t="s">
        <v>46</v>
      </c>
      <c r="P3885" s="1">
        <v>45311</v>
      </c>
      <c r="Q3885" s="1">
        <v>45366</v>
      </c>
      <c r="R3885">
        <v>1359</v>
      </c>
      <c r="S3885" s="4">
        <v>6.2</v>
      </c>
      <c r="T3885" t="s">
        <v>47</v>
      </c>
    </row>
    <row r="3886" spans="1:20" x14ac:dyDescent="0.35">
      <c r="A3886" t="s">
        <v>7804</v>
      </c>
      <c r="B3886" s="5" t="s">
        <v>49</v>
      </c>
      <c r="C3886" s="6">
        <v>69221</v>
      </c>
      <c r="D3886" t="s">
        <v>81</v>
      </c>
      <c r="E3886">
        <v>93448</v>
      </c>
      <c r="F3886" s="5" t="s">
        <v>58</v>
      </c>
      <c r="G3886" s="5" t="s">
        <v>24</v>
      </c>
      <c r="H3886" s="5" t="s">
        <v>82</v>
      </c>
      <c r="I3886" t="s">
        <v>44</v>
      </c>
      <c r="J3886" t="s">
        <v>82</v>
      </c>
      <c r="K3886">
        <v>0</v>
      </c>
      <c r="L3886" s="5" t="s">
        <v>7805</v>
      </c>
      <c r="M3886" s="5" t="s">
        <v>37</v>
      </c>
      <c r="N3886">
        <v>1</v>
      </c>
      <c r="O3886" t="s">
        <v>147</v>
      </c>
      <c r="P3886" s="1">
        <v>45305</v>
      </c>
      <c r="Q3886" s="1">
        <v>45342</v>
      </c>
      <c r="R3886">
        <v>2077</v>
      </c>
      <c r="S3886" s="4">
        <v>5.7</v>
      </c>
      <c r="T3886" t="s">
        <v>30</v>
      </c>
    </row>
    <row r="3887" spans="1:20" x14ac:dyDescent="0.35">
      <c r="A3887" t="s">
        <v>7806</v>
      </c>
      <c r="B3887" s="5" t="s">
        <v>145</v>
      </c>
      <c r="C3887" s="6">
        <v>171506</v>
      </c>
      <c r="D3887" t="s">
        <v>22</v>
      </c>
      <c r="E3887">
        <v>171506</v>
      </c>
      <c r="F3887" s="5" t="s">
        <v>66</v>
      </c>
      <c r="G3887" s="5" t="s">
        <v>42</v>
      </c>
      <c r="H3887" s="5" t="s">
        <v>68</v>
      </c>
      <c r="I3887" t="s">
        <v>35</v>
      </c>
      <c r="J3887" t="s">
        <v>940</v>
      </c>
      <c r="K3887">
        <v>50</v>
      </c>
      <c r="L3887" s="5" t="s">
        <v>7807</v>
      </c>
      <c r="M3887" s="5" t="s">
        <v>70</v>
      </c>
      <c r="N3887">
        <v>5</v>
      </c>
      <c r="O3887" t="s">
        <v>29</v>
      </c>
      <c r="P3887" s="1">
        <v>45346</v>
      </c>
      <c r="Q3887" s="1">
        <v>45365</v>
      </c>
      <c r="R3887">
        <v>2170</v>
      </c>
      <c r="S3887" s="4">
        <v>7.8</v>
      </c>
      <c r="T3887" t="s">
        <v>210</v>
      </c>
    </row>
    <row r="3888" spans="1:20" x14ac:dyDescent="0.35">
      <c r="A3888" t="s">
        <v>7808</v>
      </c>
      <c r="B3888" s="5" t="s">
        <v>174</v>
      </c>
      <c r="C3888" s="6">
        <v>149279</v>
      </c>
      <c r="D3888" t="s">
        <v>41</v>
      </c>
      <c r="E3888">
        <v>126887</v>
      </c>
      <c r="F3888" s="5" t="s">
        <v>23</v>
      </c>
      <c r="G3888" s="5" t="s">
        <v>59</v>
      </c>
      <c r="H3888" s="5" t="s">
        <v>60</v>
      </c>
      <c r="I3888" t="s">
        <v>44</v>
      </c>
      <c r="J3888" t="s">
        <v>60</v>
      </c>
      <c r="K3888">
        <v>100</v>
      </c>
      <c r="L3888" s="5" t="s">
        <v>7809</v>
      </c>
      <c r="M3888" s="5" t="s">
        <v>54</v>
      </c>
      <c r="N3888">
        <v>18</v>
      </c>
      <c r="O3888" t="s">
        <v>71</v>
      </c>
      <c r="P3888" s="1">
        <v>45566</v>
      </c>
      <c r="Q3888" s="1">
        <v>45605</v>
      </c>
      <c r="R3888">
        <v>1669</v>
      </c>
      <c r="S3888" s="4">
        <v>9.6999999999999993</v>
      </c>
      <c r="T3888" t="s">
        <v>89</v>
      </c>
    </row>
    <row r="3889" spans="1:20" x14ac:dyDescent="0.35">
      <c r="A3889" t="s">
        <v>7810</v>
      </c>
      <c r="B3889" s="5" t="s">
        <v>28802</v>
      </c>
      <c r="C3889" s="6">
        <v>123862</v>
      </c>
      <c r="D3889" t="s">
        <v>41</v>
      </c>
      <c r="E3889">
        <v>105283</v>
      </c>
      <c r="F3889" s="5" t="s">
        <v>66</v>
      </c>
      <c r="G3889" s="5" t="s">
        <v>59</v>
      </c>
      <c r="H3889" s="5" t="s">
        <v>60</v>
      </c>
      <c r="I3889" t="s">
        <v>26</v>
      </c>
      <c r="J3889" t="s">
        <v>60</v>
      </c>
      <c r="K3889">
        <v>50</v>
      </c>
      <c r="L3889" s="5" t="s">
        <v>7811</v>
      </c>
      <c r="M3889" s="5" t="s">
        <v>54</v>
      </c>
      <c r="N3889">
        <v>5</v>
      </c>
      <c r="O3889" t="s">
        <v>29</v>
      </c>
      <c r="P3889" s="1">
        <v>45480</v>
      </c>
      <c r="Q3889" s="1">
        <v>45539</v>
      </c>
      <c r="R3889">
        <v>1315</v>
      </c>
      <c r="S3889" s="4">
        <v>8.1</v>
      </c>
      <c r="T3889" t="s">
        <v>89</v>
      </c>
    </row>
    <row r="3890" spans="1:20" x14ac:dyDescent="0.35">
      <c r="A3890" t="s">
        <v>7812</v>
      </c>
      <c r="B3890" s="5" t="s">
        <v>21</v>
      </c>
      <c r="C3890" s="6">
        <v>261986</v>
      </c>
      <c r="D3890" t="s">
        <v>22</v>
      </c>
      <c r="E3890">
        <v>261986</v>
      </c>
      <c r="F3890" s="5" t="s">
        <v>23</v>
      </c>
      <c r="G3890" s="5" t="s">
        <v>24</v>
      </c>
      <c r="H3890" s="5" t="s">
        <v>191</v>
      </c>
      <c r="I3890" t="s">
        <v>35</v>
      </c>
      <c r="J3890" t="s">
        <v>191</v>
      </c>
      <c r="K3890">
        <v>50</v>
      </c>
      <c r="L3890" s="5" t="s">
        <v>7813</v>
      </c>
      <c r="M3890" s="5" t="s">
        <v>54</v>
      </c>
      <c r="N3890">
        <v>12</v>
      </c>
      <c r="O3890" t="s">
        <v>135</v>
      </c>
      <c r="P3890" s="1">
        <v>45699</v>
      </c>
      <c r="Q3890" s="1">
        <v>45723</v>
      </c>
      <c r="R3890">
        <v>2344</v>
      </c>
      <c r="S3890" s="4">
        <v>8.3000000000000007</v>
      </c>
      <c r="T3890" t="s">
        <v>103</v>
      </c>
    </row>
    <row r="3891" spans="1:20" x14ac:dyDescent="0.35">
      <c r="A3891" t="s">
        <v>7814</v>
      </c>
      <c r="B3891" s="5" t="s">
        <v>105</v>
      </c>
      <c r="C3891" s="6">
        <v>158894</v>
      </c>
      <c r="D3891" t="s">
        <v>81</v>
      </c>
      <c r="E3891">
        <v>214507</v>
      </c>
      <c r="F3891" s="5" t="s">
        <v>23</v>
      </c>
      <c r="G3891" s="5" t="s">
        <v>24</v>
      </c>
      <c r="H3891" s="5" t="s">
        <v>82</v>
      </c>
      <c r="I3891" t="s">
        <v>44</v>
      </c>
      <c r="J3891" t="s">
        <v>151</v>
      </c>
      <c r="K3891">
        <v>0</v>
      </c>
      <c r="L3891" s="5" t="s">
        <v>7815</v>
      </c>
      <c r="M3891" s="5" t="s">
        <v>54</v>
      </c>
      <c r="N3891">
        <v>15</v>
      </c>
      <c r="O3891" t="s">
        <v>147</v>
      </c>
      <c r="P3891" s="1">
        <v>45403</v>
      </c>
      <c r="Q3891" s="1">
        <v>45460</v>
      </c>
      <c r="R3891">
        <v>1938</v>
      </c>
      <c r="S3891" s="4">
        <v>5.8</v>
      </c>
      <c r="T3891" t="s">
        <v>277</v>
      </c>
    </row>
    <row r="3892" spans="1:20" x14ac:dyDescent="0.35">
      <c r="A3892" t="s">
        <v>7816</v>
      </c>
      <c r="B3892" s="5" t="s">
        <v>100</v>
      </c>
      <c r="C3892" s="6">
        <v>137974</v>
      </c>
      <c r="D3892" t="s">
        <v>41</v>
      </c>
      <c r="E3892">
        <v>117278</v>
      </c>
      <c r="F3892" s="5" t="s">
        <v>66</v>
      </c>
      <c r="G3892" s="5" t="s">
        <v>42</v>
      </c>
      <c r="H3892" s="5" t="s">
        <v>151</v>
      </c>
      <c r="I3892" t="s">
        <v>35</v>
      </c>
      <c r="J3892" t="s">
        <v>186</v>
      </c>
      <c r="K3892">
        <v>50</v>
      </c>
      <c r="L3892" s="5" t="s">
        <v>7817</v>
      </c>
      <c r="M3892" s="5" t="s">
        <v>54</v>
      </c>
      <c r="N3892">
        <v>6</v>
      </c>
      <c r="O3892" t="s">
        <v>107</v>
      </c>
      <c r="P3892" s="1">
        <v>45533</v>
      </c>
      <c r="Q3892" s="1">
        <v>45603</v>
      </c>
      <c r="R3892">
        <v>2039</v>
      </c>
      <c r="S3892" s="4">
        <v>6.1</v>
      </c>
      <c r="T3892" t="s">
        <v>277</v>
      </c>
    </row>
    <row r="3893" spans="1:20" x14ac:dyDescent="0.35">
      <c r="A3893" t="s">
        <v>7818</v>
      </c>
      <c r="B3893" s="5" t="s">
        <v>32</v>
      </c>
      <c r="C3893" s="6">
        <v>90760</v>
      </c>
      <c r="D3893" t="s">
        <v>33</v>
      </c>
      <c r="E3893">
        <v>9983600</v>
      </c>
      <c r="F3893" s="5" t="s">
        <v>50</v>
      </c>
      <c r="G3893" s="5" t="s">
        <v>42</v>
      </c>
      <c r="H3893" s="5" t="s">
        <v>34</v>
      </c>
      <c r="I3893" t="s">
        <v>35</v>
      </c>
      <c r="J3893" t="s">
        <v>34</v>
      </c>
      <c r="K3893">
        <v>100</v>
      </c>
      <c r="L3893" s="5" t="s">
        <v>7819</v>
      </c>
      <c r="M3893" s="5" t="s">
        <v>54</v>
      </c>
      <c r="N3893">
        <v>4</v>
      </c>
      <c r="O3893" t="s">
        <v>131</v>
      </c>
      <c r="P3893" s="1">
        <v>45643</v>
      </c>
      <c r="Q3893" s="1">
        <v>45701</v>
      </c>
      <c r="R3893">
        <v>1338</v>
      </c>
      <c r="S3893" s="4">
        <v>9.3000000000000007</v>
      </c>
      <c r="T3893" t="s">
        <v>95</v>
      </c>
    </row>
    <row r="3894" spans="1:20" x14ac:dyDescent="0.35">
      <c r="A3894" t="s">
        <v>7820</v>
      </c>
      <c r="B3894" s="5" t="s">
        <v>40</v>
      </c>
      <c r="C3894" s="6">
        <v>137606</v>
      </c>
      <c r="D3894" t="s">
        <v>65</v>
      </c>
      <c r="E3894">
        <v>178888</v>
      </c>
      <c r="F3894" s="5" t="s">
        <v>66</v>
      </c>
      <c r="G3894" s="5" t="s">
        <v>42</v>
      </c>
      <c r="H3894" s="5" t="s">
        <v>67</v>
      </c>
      <c r="I3894" t="s">
        <v>35</v>
      </c>
      <c r="J3894" t="s">
        <v>1449</v>
      </c>
      <c r="K3894">
        <v>0</v>
      </c>
      <c r="L3894" s="5" t="s">
        <v>7821</v>
      </c>
      <c r="M3894" s="5" t="s">
        <v>28</v>
      </c>
      <c r="N3894">
        <v>6</v>
      </c>
      <c r="O3894" t="s">
        <v>107</v>
      </c>
      <c r="P3894" s="1">
        <v>45528</v>
      </c>
      <c r="Q3894" s="1">
        <v>45583</v>
      </c>
      <c r="R3894">
        <v>858</v>
      </c>
      <c r="S3894" s="4">
        <v>8.8000000000000007</v>
      </c>
      <c r="T3894" t="s">
        <v>153</v>
      </c>
    </row>
    <row r="3895" spans="1:20" x14ac:dyDescent="0.35">
      <c r="A3895" t="s">
        <v>7822</v>
      </c>
      <c r="B3895" s="5" t="s">
        <v>100</v>
      </c>
      <c r="C3895" s="6">
        <v>133207</v>
      </c>
      <c r="D3895" t="s">
        <v>41</v>
      </c>
      <c r="E3895">
        <v>113226</v>
      </c>
      <c r="F3895" s="5" t="s">
        <v>23</v>
      </c>
      <c r="G3895" s="5" t="s">
        <v>51</v>
      </c>
      <c r="H3895" s="5" t="s">
        <v>60</v>
      </c>
      <c r="I3895" t="s">
        <v>44</v>
      </c>
      <c r="J3895" t="s">
        <v>60</v>
      </c>
      <c r="K3895">
        <v>50</v>
      </c>
      <c r="L3895" s="5" t="s">
        <v>7823</v>
      </c>
      <c r="M3895" s="5" t="s">
        <v>70</v>
      </c>
      <c r="N3895">
        <v>19</v>
      </c>
      <c r="O3895" t="s">
        <v>88</v>
      </c>
      <c r="P3895" s="1">
        <v>45567</v>
      </c>
      <c r="Q3895" s="1">
        <v>45623</v>
      </c>
      <c r="R3895">
        <v>629</v>
      </c>
      <c r="S3895" s="4">
        <v>8.3000000000000007</v>
      </c>
      <c r="T3895" t="s">
        <v>103</v>
      </c>
    </row>
    <row r="3896" spans="1:20" x14ac:dyDescent="0.35">
      <c r="A3896" t="s">
        <v>7824</v>
      </c>
      <c r="B3896" s="5" t="s">
        <v>28799</v>
      </c>
      <c r="C3896" s="6">
        <v>100495</v>
      </c>
      <c r="D3896" t="s">
        <v>22</v>
      </c>
      <c r="E3896">
        <v>100495</v>
      </c>
      <c r="F3896" s="5" t="s">
        <v>23</v>
      </c>
      <c r="G3896" s="5" t="s">
        <v>59</v>
      </c>
      <c r="H3896" s="5" t="s">
        <v>116</v>
      </c>
      <c r="I3896" t="s">
        <v>35</v>
      </c>
      <c r="J3896" t="s">
        <v>116</v>
      </c>
      <c r="K3896">
        <v>50</v>
      </c>
      <c r="L3896" s="5" t="s">
        <v>7825</v>
      </c>
      <c r="M3896" s="5" t="s">
        <v>54</v>
      </c>
      <c r="N3896">
        <v>10</v>
      </c>
      <c r="O3896" t="s">
        <v>147</v>
      </c>
      <c r="P3896" s="1">
        <v>45728</v>
      </c>
      <c r="Q3896" s="1">
        <v>45794</v>
      </c>
      <c r="R3896">
        <v>2399</v>
      </c>
      <c r="S3896" s="4">
        <v>6.6</v>
      </c>
      <c r="T3896" t="s">
        <v>277</v>
      </c>
    </row>
    <row r="3897" spans="1:20" x14ac:dyDescent="0.35">
      <c r="A3897" t="s">
        <v>7826</v>
      </c>
      <c r="B3897" s="5" t="s">
        <v>28799</v>
      </c>
      <c r="C3897" s="6">
        <v>91306</v>
      </c>
      <c r="D3897" t="s">
        <v>41</v>
      </c>
      <c r="E3897">
        <v>77610</v>
      </c>
      <c r="F3897" s="5" t="s">
        <v>50</v>
      </c>
      <c r="G3897" s="5" t="s">
        <v>42</v>
      </c>
      <c r="H3897" s="5" t="s">
        <v>43</v>
      </c>
      <c r="I3897" t="s">
        <v>44</v>
      </c>
      <c r="J3897" t="s">
        <v>43</v>
      </c>
      <c r="K3897">
        <v>0</v>
      </c>
      <c r="L3897" s="5" t="s">
        <v>7827</v>
      </c>
      <c r="M3897" s="5" t="s">
        <v>70</v>
      </c>
      <c r="N3897">
        <v>2</v>
      </c>
      <c r="O3897" t="s">
        <v>135</v>
      </c>
      <c r="P3897" s="1">
        <v>45681</v>
      </c>
      <c r="Q3897" s="1">
        <v>45703</v>
      </c>
      <c r="R3897">
        <v>2200</v>
      </c>
      <c r="S3897" s="4">
        <v>5.4</v>
      </c>
      <c r="T3897" t="s">
        <v>30</v>
      </c>
    </row>
    <row r="3898" spans="1:20" x14ac:dyDescent="0.35">
      <c r="A3898" t="s">
        <v>7828</v>
      </c>
      <c r="B3898" s="5" t="s">
        <v>162</v>
      </c>
      <c r="C3898" s="6">
        <v>331986</v>
      </c>
      <c r="D3898" t="s">
        <v>22</v>
      </c>
      <c r="E3898">
        <v>331986</v>
      </c>
      <c r="F3898" s="5" t="s">
        <v>23</v>
      </c>
      <c r="G3898" s="5" t="s">
        <v>24</v>
      </c>
      <c r="H3898" s="5" t="s">
        <v>101</v>
      </c>
      <c r="I3898" t="s">
        <v>35</v>
      </c>
      <c r="J3898" t="s">
        <v>410</v>
      </c>
      <c r="K3898">
        <v>0</v>
      </c>
      <c r="L3898" s="5" t="s">
        <v>7829</v>
      </c>
      <c r="M3898" s="5" t="s">
        <v>37</v>
      </c>
      <c r="N3898">
        <v>11</v>
      </c>
      <c r="O3898" t="s">
        <v>85</v>
      </c>
      <c r="P3898" s="1">
        <v>45614</v>
      </c>
      <c r="Q3898" s="1">
        <v>45676</v>
      </c>
      <c r="R3898">
        <v>2486</v>
      </c>
      <c r="S3898" s="4">
        <v>5</v>
      </c>
      <c r="T3898" t="s">
        <v>103</v>
      </c>
    </row>
    <row r="3899" spans="1:20" x14ac:dyDescent="0.35">
      <c r="A3899" t="s">
        <v>7830</v>
      </c>
      <c r="B3899" s="5" t="s">
        <v>28801</v>
      </c>
      <c r="C3899" s="6">
        <v>75194</v>
      </c>
      <c r="D3899" t="s">
        <v>41</v>
      </c>
      <c r="E3899">
        <v>63915</v>
      </c>
      <c r="F3899" s="5" t="s">
        <v>50</v>
      </c>
      <c r="G3899" s="5" t="s">
        <v>42</v>
      </c>
      <c r="H3899" s="5" t="s">
        <v>43</v>
      </c>
      <c r="I3899" t="s">
        <v>26</v>
      </c>
      <c r="J3899" t="s">
        <v>116</v>
      </c>
      <c r="K3899">
        <v>0</v>
      </c>
      <c r="L3899" s="5" t="s">
        <v>7831</v>
      </c>
      <c r="M3899" s="5" t="s">
        <v>54</v>
      </c>
      <c r="N3899">
        <v>4</v>
      </c>
      <c r="O3899" t="s">
        <v>141</v>
      </c>
      <c r="P3899" s="1">
        <v>45531</v>
      </c>
      <c r="Q3899" s="1">
        <v>45572</v>
      </c>
      <c r="R3899">
        <v>610</v>
      </c>
      <c r="S3899" s="4">
        <v>8</v>
      </c>
      <c r="T3899" t="s">
        <v>63</v>
      </c>
    </row>
    <row r="3900" spans="1:20" x14ac:dyDescent="0.35">
      <c r="A3900" t="s">
        <v>7832</v>
      </c>
      <c r="B3900" s="5" t="s">
        <v>28799</v>
      </c>
      <c r="C3900" s="6">
        <v>89154</v>
      </c>
      <c r="D3900" t="s">
        <v>22</v>
      </c>
      <c r="E3900">
        <v>89154</v>
      </c>
      <c r="F3900" s="5" t="s">
        <v>58</v>
      </c>
      <c r="G3900" s="5" t="s">
        <v>24</v>
      </c>
      <c r="H3900" s="5" t="s">
        <v>97</v>
      </c>
      <c r="I3900" t="s">
        <v>26</v>
      </c>
      <c r="J3900" t="s">
        <v>67</v>
      </c>
      <c r="K3900">
        <v>100</v>
      </c>
      <c r="L3900" s="5" t="s">
        <v>3540</v>
      </c>
      <c r="M3900" s="5" t="s">
        <v>28</v>
      </c>
      <c r="N3900">
        <v>0</v>
      </c>
      <c r="O3900" t="s">
        <v>71</v>
      </c>
      <c r="P3900" s="1">
        <v>45379</v>
      </c>
      <c r="Q3900" s="1">
        <v>45440</v>
      </c>
      <c r="R3900">
        <v>1881</v>
      </c>
      <c r="S3900" s="4">
        <v>5.9</v>
      </c>
      <c r="T3900" t="s">
        <v>89</v>
      </c>
    </row>
    <row r="3901" spans="1:20" x14ac:dyDescent="0.35">
      <c r="A3901" t="s">
        <v>7833</v>
      </c>
      <c r="B3901" s="5" t="s">
        <v>73</v>
      </c>
      <c r="C3901" s="6">
        <v>64299</v>
      </c>
      <c r="D3901" t="s">
        <v>22</v>
      </c>
      <c r="E3901">
        <v>64299</v>
      </c>
      <c r="F3901" s="5" t="s">
        <v>58</v>
      </c>
      <c r="G3901" s="5" t="s">
        <v>24</v>
      </c>
      <c r="H3901" s="5" t="s">
        <v>165</v>
      </c>
      <c r="I3901" t="s">
        <v>26</v>
      </c>
      <c r="J3901" t="s">
        <v>165</v>
      </c>
      <c r="K3901">
        <v>50</v>
      </c>
      <c r="L3901" s="5" t="s">
        <v>7834</v>
      </c>
      <c r="M3901" s="5" t="s">
        <v>37</v>
      </c>
      <c r="N3901">
        <v>0</v>
      </c>
      <c r="O3901" t="s">
        <v>29</v>
      </c>
      <c r="P3901" s="1">
        <v>45519</v>
      </c>
      <c r="Q3901" s="1">
        <v>45553</v>
      </c>
      <c r="R3901">
        <v>683</v>
      </c>
      <c r="S3901" s="4">
        <v>7.8</v>
      </c>
      <c r="T3901" t="s">
        <v>30</v>
      </c>
    </row>
    <row r="3902" spans="1:20" x14ac:dyDescent="0.35">
      <c r="A3902" t="s">
        <v>7835</v>
      </c>
      <c r="B3902" s="5" t="s">
        <v>162</v>
      </c>
      <c r="C3902" s="6">
        <v>137294</v>
      </c>
      <c r="D3902" t="s">
        <v>41</v>
      </c>
      <c r="E3902">
        <v>116700</v>
      </c>
      <c r="F3902" s="5" t="s">
        <v>66</v>
      </c>
      <c r="G3902" s="5" t="s">
        <v>59</v>
      </c>
      <c r="H3902" s="5" t="s">
        <v>43</v>
      </c>
      <c r="I3902" t="s">
        <v>35</v>
      </c>
      <c r="J3902" t="s">
        <v>43</v>
      </c>
      <c r="K3902">
        <v>100</v>
      </c>
      <c r="L3902" s="5" t="s">
        <v>7836</v>
      </c>
      <c r="M3902" s="5" t="s">
        <v>37</v>
      </c>
      <c r="N3902">
        <v>8</v>
      </c>
      <c r="O3902" t="s">
        <v>88</v>
      </c>
      <c r="P3902" s="1">
        <v>45453</v>
      </c>
      <c r="Q3902" s="1">
        <v>45503</v>
      </c>
      <c r="R3902">
        <v>1946</v>
      </c>
      <c r="S3902" s="4">
        <v>6.4</v>
      </c>
      <c r="T3902" t="s">
        <v>30</v>
      </c>
    </row>
    <row r="3903" spans="1:20" x14ac:dyDescent="0.35">
      <c r="A3903" t="s">
        <v>7837</v>
      </c>
      <c r="B3903" s="5" t="s">
        <v>21</v>
      </c>
      <c r="C3903" s="6">
        <v>101275</v>
      </c>
      <c r="D3903" t="s">
        <v>22</v>
      </c>
      <c r="E3903">
        <v>101275</v>
      </c>
      <c r="F3903" s="5" t="s">
        <v>50</v>
      </c>
      <c r="G3903" s="5" t="s">
        <v>51</v>
      </c>
      <c r="H3903" s="5" t="s">
        <v>129</v>
      </c>
      <c r="I3903" t="s">
        <v>26</v>
      </c>
      <c r="J3903" t="s">
        <v>129</v>
      </c>
      <c r="K3903">
        <v>0</v>
      </c>
      <c r="L3903" s="5" t="s">
        <v>7838</v>
      </c>
      <c r="M3903" s="5" t="s">
        <v>28</v>
      </c>
      <c r="N3903">
        <v>2</v>
      </c>
      <c r="O3903" t="s">
        <v>71</v>
      </c>
      <c r="P3903" s="1">
        <v>45687</v>
      </c>
      <c r="Q3903" s="1">
        <v>45745</v>
      </c>
      <c r="R3903">
        <v>795</v>
      </c>
      <c r="S3903" s="4">
        <v>8.6999999999999993</v>
      </c>
      <c r="T3903" t="s">
        <v>38</v>
      </c>
    </row>
    <row r="3904" spans="1:20" x14ac:dyDescent="0.35">
      <c r="A3904" t="s">
        <v>7839</v>
      </c>
      <c r="B3904" s="5" t="s">
        <v>179</v>
      </c>
      <c r="C3904" s="6">
        <v>139984</v>
      </c>
      <c r="D3904" t="s">
        <v>22</v>
      </c>
      <c r="E3904">
        <v>139984</v>
      </c>
      <c r="F3904" s="5" t="s">
        <v>50</v>
      </c>
      <c r="G3904" s="5" t="s">
        <v>24</v>
      </c>
      <c r="H3904" s="5" t="s">
        <v>101</v>
      </c>
      <c r="I3904" t="s">
        <v>35</v>
      </c>
      <c r="J3904" t="s">
        <v>101</v>
      </c>
      <c r="K3904">
        <v>100</v>
      </c>
      <c r="L3904" s="5" t="s">
        <v>7840</v>
      </c>
      <c r="M3904" s="5" t="s">
        <v>54</v>
      </c>
      <c r="N3904">
        <v>2</v>
      </c>
      <c r="O3904" t="s">
        <v>167</v>
      </c>
      <c r="P3904" s="1">
        <v>45331</v>
      </c>
      <c r="Q3904" s="1">
        <v>45393</v>
      </c>
      <c r="R3904">
        <v>930</v>
      </c>
      <c r="S3904" s="4">
        <v>8.9</v>
      </c>
      <c r="T3904" t="s">
        <v>153</v>
      </c>
    </row>
    <row r="3905" spans="1:20" x14ac:dyDescent="0.35">
      <c r="A3905" t="s">
        <v>7841</v>
      </c>
      <c r="B3905" s="5" t="s">
        <v>100</v>
      </c>
      <c r="C3905" s="6">
        <v>151316</v>
      </c>
      <c r="D3905" t="s">
        <v>41</v>
      </c>
      <c r="E3905">
        <v>128619</v>
      </c>
      <c r="F3905" s="5" t="s">
        <v>23</v>
      </c>
      <c r="G3905" s="5" t="s">
        <v>51</v>
      </c>
      <c r="H3905" s="5" t="s">
        <v>60</v>
      </c>
      <c r="I3905" t="s">
        <v>44</v>
      </c>
      <c r="J3905" t="s">
        <v>101</v>
      </c>
      <c r="K3905">
        <v>100</v>
      </c>
      <c r="L3905" s="5" t="s">
        <v>7842</v>
      </c>
      <c r="M3905" s="5" t="s">
        <v>70</v>
      </c>
      <c r="N3905">
        <v>12</v>
      </c>
      <c r="O3905" t="s">
        <v>85</v>
      </c>
      <c r="P3905" s="1">
        <v>45661</v>
      </c>
      <c r="Q3905" s="1">
        <v>45713</v>
      </c>
      <c r="R3905">
        <v>2299</v>
      </c>
      <c r="S3905" s="4">
        <v>6.4</v>
      </c>
      <c r="T3905" t="s">
        <v>63</v>
      </c>
    </row>
    <row r="3906" spans="1:20" x14ac:dyDescent="0.35">
      <c r="A3906" t="s">
        <v>7843</v>
      </c>
      <c r="B3906" s="5" t="s">
        <v>217</v>
      </c>
      <c r="C3906" s="6">
        <v>84471</v>
      </c>
      <c r="D3906" t="s">
        <v>22</v>
      </c>
      <c r="E3906">
        <v>84471</v>
      </c>
      <c r="F3906" s="5" t="s">
        <v>58</v>
      </c>
      <c r="G3906" s="5" t="s">
        <v>24</v>
      </c>
      <c r="H3906" s="5" t="s">
        <v>97</v>
      </c>
      <c r="I3906" t="s">
        <v>26</v>
      </c>
      <c r="J3906" t="s">
        <v>129</v>
      </c>
      <c r="K3906">
        <v>100</v>
      </c>
      <c r="L3906" s="5" t="s">
        <v>7844</v>
      </c>
      <c r="M3906" s="5" t="s">
        <v>70</v>
      </c>
      <c r="N3906">
        <v>1</v>
      </c>
      <c r="O3906" t="s">
        <v>62</v>
      </c>
      <c r="P3906" s="1">
        <v>45426</v>
      </c>
      <c r="Q3906" s="1">
        <v>45467</v>
      </c>
      <c r="R3906">
        <v>796</v>
      </c>
      <c r="S3906" s="4">
        <v>5.6</v>
      </c>
      <c r="T3906" t="s">
        <v>79</v>
      </c>
    </row>
    <row r="3907" spans="1:20" x14ac:dyDescent="0.35">
      <c r="A3907" t="s">
        <v>7845</v>
      </c>
      <c r="B3907" s="5" t="s">
        <v>40</v>
      </c>
      <c r="C3907" s="6">
        <v>104379</v>
      </c>
      <c r="D3907" t="s">
        <v>92</v>
      </c>
      <c r="E3907">
        <v>78284</v>
      </c>
      <c r="F3907" s="5" t="s">
        <v>66</v>
      </c>
      <c r="G3907" s="5" t="s">
        <v>42</v>
      </c>
      <c r="H3907" s="5" t="s">
        <v>93</v>
      </c>
      <c r="I3907" t="s">
        <v>44</v>
      </c>
      <c r="J3907" t="s">
        <v>93</v>
      </c>
      <c r="K3907">
        <v>100</v>
      </c>
      <c r="L3907" s="5" t="s">
        <v>7846</v>
      </c>
      <c r="M3907" s="5" t="s">
        <v>37</v>
      </c>
      <c r="N3907">
        <v>5</v>
      </c>
      <c r="O3907" t="s">
        <v>29</v>
      </c>
      <c r="P3907" s="1">
        <v>45325</v>
      </c>
      <c r="Q3907" s="1">
        <v>45362</v>
      </c>
      <c r="R3907">
        <v>2366</v>
      </c>
      <c r="S3907" s="4">
        <v>6.3</v>
      </c>
      <c r="T3907" t="s">
        <v>103</v>
      </c>
    </row>
    <row r="3908" spans="1:20" x14ac:dyDescent="0.35">
      <c r="A3908" t="s">
        <v>7847</v>
      </c>
      <c r="B3908" s="5" t="s">
        <v>105</v>
      </c>
      <c r="C3908" s="6">
        <v>252832</v>
      </c>
      <c r="D3908" t="s">
        <v>22</v>
      </c>
      <c r="E3908">
        <v>252832</v>
      </c>
      <c r="F3908" s="5" t="s">
        <v>23</v>
      </c>
      <c r="G3908" s="5" t="s">
        <v>24</v>
      </c>
      <c r="H3908" s="5" t="s">
        <v>97</v>
      </c>
      <c r="I3908" t="s">
        <v>44</v>
      </c>
      <c r="J3908" t="s">
        <v>97</v>
      </c>
      <c r="K3908">
        <v>50</v>
      </c>
      <c r="L3908" s="5" t="s">
        <v>6749</v>
      </c>
      <c r="M3908" s="5" t="s">
        <v>54</v>
      </c>
      <c r="N3908">
        <v>10</v>
      </c>
      <c r="O3908" t="s">
        <v>135</v>
      </c>
      <c r="P3908" s="1">
        <v>45579</v>
      </c>
      <c r="Q3908" s="1">
        <v>45650</v>
      </c>
      <c r="R3908">
        <v>1983</v>
      </c>
      <c r="S3908" s="4">
        <v>8.6999999999999993</v>
      </c>
      <c r="T3908" t="s">
        <v>55</v>
      </c>
    </row>
    <row r="3909" spans="1:20" x14ac:dyDescent="0.35">
      <c r="A3909" t="s">
        <v>7848</v>
      </c>
      <c r="B3909" s="5" t="s">
        <v>28800</v>
      </c>
      <c r="C3909" s="6">
        <v>214285</v>
      </c>
      <c r="D3909" t="s">
        <v>41</v>
      </c>
      <c r="E3909">
        <v>182142</v>
      </c>
      <c r="F3909" s="5" t="s">
        <v>23</v>
      </c>
      <c r="G3909" s="5" t="s">
        <v>59</v>
      </c>
      <c r="H3909" s="5" t="s">
        <v>43</v>
      </c>
      <c r="I3909" t="s">
        <v>35</v>
      </c>
      <c r="J3909" t="s">
        <v>426</v>
      </c>
      <c r="K3909">
        <v>100</v>
      </c>
      <c r="L3909" s="5" t="s">
        <v>7849</v>
      </c>
      <c r="M3909" s="5" t="s">
        <v>70</v>
      </c>
      <c r="N3909">
        <v>17</v>
      </c>
      <c r="O3909" t="s">
        <v>172</v>
      </c>
      <c r="P3909" s="1">
        <v>45429</v>
      </c>
      <c r="Q3909" s="1">
        <v>45493</v>
      </c>
      <c r="R3909">
        <v>1999</v>
      </c>
      <c r="S3909" s="4">
        <v>9.6</v>
      </c>
      <c r="T3909" t="s">
        <v>89</v>
      </c>
    </row>
    <row r="3910" spans="1:20" x14ac:dyDescent="0.35">
      <c r="A3910" t="s">
        <v>7850</v>
      </c>
      <c r="B3910" s="5" t="s">
        <v>40</v>
      </c>
      <c r="C3910" s="6">
        <v>100489</v>
      </c>
      <c r="D3910" t="s">
        <v>22</v>
      </c>
      <c r="E3910">
        <v>100489</v>
      </c>
      <c r="F3910" s="5" t="s">
        <v>58</v>
      </c>
      <c r="G3910" s="5" t="s">
        <v>42</v>
      </c>
      <c r="H3910" s="5" t="s">
        <v>68</v>
      </c>
      <c r="I3910" t="s">
        <v>35</v>
      </c>
      <c r="J3910" t="s">
        <v>68</v>
      </c>
      <c r="K3910">
        <v>100</v>
      </c>
      <c r="L3910" s="5" t="s">
        <v>7851</v>
      </c>
      <c r="M3910" s="5" t="s">
        <v>28</v>
      </c>
      <c r="N3910">
        <v>0</v>
      </c>
      <c r="O3910" t="s">
        <v>46</v>
      </c>
      <c r="P3910" s="1">
        <v>45587</v>
      </c>
      <c r="Q3910" s="1">
        <v>45626</v>
      </c>
      <c r="R3910">
        <v>1403</v>
      </c>
      <c r="S3910" s="4">
        <v>7.7</v>
      </c>
      <c r="T3910" t="s">
        <v>79</v>
      </c>
    </row>
    <row r="3911" spans="1:20" x14ac:dyDescent="0.35">
      <c r="A3911" t="s">
        <v>7852</v>
      </c>
      <c r="B3911" s="5" t="s">
        <v>28802</v>
      </c>
      <c r="C3911" s="6">
        <v>116902</v>
      </c>
      <c r="D3911" t="s">
        <v>81</v>
      </c>
      <c r="E3911">
        <v>157818</v>
      </c>
      <c r="F3911" s="5" t="s">
        <v>66</v>
      </c>
      <c r="G3911" s="5" t="s">
        <v>59</v>
      </c>
      <c r="H3911" s="5" t="s">
        <v>82</v>
      </c>
      <c r="I3911" t="s">
        <v>26</v>
      </c>
      <c r="J3911" t="s">
        <v>82</v>
      </c>
      <c r="K3911">
        <v>50</v>
      </c>
      <c r="L3911" s="5" t="s">
        <v>7853</v>
      </c>
      <c r="M3911" s="5" t="s">
        <v>54</v>
      </c>
      <c r="N3911">
        <v>8</v>
      </c>
      <c r="O3911" t="s">
        <v>141</v>
      </c>
      <c r="P3911" s="1">
        <v>45477</v>
      </c>
      <c r="Q3911" s="1">
        <v>45510</v>
      </c>
      <c r="R3911">
        <v>739</v>
      </c>
      <c r="S3911" s="4">
        <v>6</v>
      </c>
      <c r="T3911" t="s">
        <v>89</v>
      </c>
    </row>
    <row r="3912" spans="1:20" x14ac:dyDescent="0.35">
      <c r="A3912" t="s">
        <v>7854</v>
      </c>
      <c r="B3912" s="5" t="s">
        <v>21</v>
      </c>
      <c r="C3912" s="6">
        <v>98004</v>
      </c>
      <c r="D3912" t="s">
        <v>22</v>
      </c>
      <c r="E3912">
        <v>98004</v>
      </c>
      <c r="F3912" s="5" t="s">
        <v>58</v>
      </c>
      <c r="G3912" s="5" t="s">
        <v>24</v>
      </c>
      <c r="H3912" s="5" t="s">
        <v>68</v>
      </c>
      <c r="I3912" t="s">
        <v>26</v>
      </c>
      <c r="J3912" t="s">
        <v>191</v>
      </c>
      <c r="K3912">
        <v>0</v>
      </c>
      <c r="L3912" s="5" t="s">
        <v>7855</v>
      </c>
      <c r="M3912" s="5" t="s">
        <v>70</v>
      </c>
      <c r="N3912">
        <v>1</v>
      </c>
      <c r="O3912" t="s">
        <v>107</v>
      </c>
      <c r="P3912" s="1">
        <v>45495</v>
      </c>
      <c r="Q3912" s="1">
        <v>45559</v>
      </c>
      <c r="R3912">
        <v>2303</v>
      </c>
      <c r="S3912" s="4">
        <v>6.7</v>
      </c>
      <c r="T3912" t="s">
        <v>103</v>
      </c>
    </row>
    <row r="3913" spans="1:20" x14ac:dyDescent="0.35">
      <c r="A3913" t="s">
        <v>7856</v>
      </c>
      <c r="B3913" s="5" t="s">
        <v>145</v>
      </c>
      <c r="C3913" s="6">
        <v>216802</v>
      </c>
      <c r="D3913" t="s">
        <v>22</v>
      </c>
      <c r="E3913">
        <v>216802</v>
      </c>
      <c r="F3913" s="5" t="s">
        <v>23</v>
      </c>
      <c r="G3913" s="5" t="s">
        <v>51</v>
      </c>
      <c r="H3913" s="5" t="s">
        <v>101</v>
      </c>
      <c r="I3913" t="s">
        <v>44</v>
      </c>
      <c r="J3913" t="s">
        <v>101</v>
      </c>
      <c r="K3913">
        <v>50</v>
      </c>
      <c r="L3913" s="5" t="s">
        <v>7857</v>
      </c>
      <c r="M3913" s="5" t="s">
        <v>54</v>
      </c>
      <c r="N3913">
        <v>15</v>
      </c>
      <c r="O3913" t="s">
        <v>131</v>
      </c>
      <c r="P3913" s="1">
        <v>45727</v>
      </c>
      <c r="Q3913" s="1">
        <v>45768</v>
      </c>
      <c r="R3913">
        <v>869</v>
      </c>
      <c r="S3913" s="4">
        <v>6</v>
      </c>
      <c r="T3913" t="s">
        <v>210</v>
      </c>
    </row>
    <row r="3914" spans="1:20" x14ac:dyDescent="0.35">
      <c r="A3914" t="s">
        <v>7858</v>
      </c>
      <c r="B3914" s="5" t="s">
        <v>105</v>
      </c>
      <c r="C3914" s="6">
        <v>97639</v>
      </c>
      <c r="D3914" t="s">
        <v>22</v>
      </c>
      <c r="E3914">
        <v>97639</v>
      </c>
      <c r="F3914" s="5" t="s">
        <v>50</v>
      </c>
      <c r="G3914" s="5" t="s">
        <v>59</v>
      </c>
      <c r="H3914" s="5" t="s">
        <v>25</v>
      </c>
      <c r="I3914" t="s">
        <v>26</v>
      </c>
      <c r="J3914" t="s">
        <v>101</v>
      </c>
      <c r="K3914">
        <v>50</v>
      </c>
      <c r="L3914" s="5" t="s">
        <v>7859</v>
      </c>
      <c r="M3914" s="5" t="s">
        <v>70</v>
      </c>
      <c r="N3914">
        <v>4</v>
      </c>
      <c r="O3914" t="s">
        <v>135</v>
      </c>
      <c r="P3914" s="1">
        <v>45641</v>
      </c>
      <c r="Q3914" s="1">
        <v>45703</v>
      </c>
      <c r="R3914">
        <v>1662</v>
      </c>
      <c r="S3914" s="4">
        <v>8.8000000000000007</v>
      </c>
      <c r="T3914" t="s">
        <v>47</v>
      </c>
    </row>
    <row r="3915" spans="1:20" x14ac:dyDescent="0.35">
      <c r="A3915" t="s">
        <v>7860</v>
      </c>
      <c r="B3915" s="5" t="s">
        <v>162</v>
      </c>
      <c r="C3915" s="6">
        <v>112321</v>
      </c>
      <c r="D3915" t="s">
        <v>22</v>
      </c>
      <c r="E3915">
        <v>112321</v>
      </c>
      <c r="F3915" s="5" t="s">
        <v>50</v>
      </c>
      <c r="G3915" s="5" t="s">
        <v>42</v>
      </c>
      <c r="H3915" s="5" t="s">
        <v>191</v>
      </c>
      <c r="I3915" t="s">
        <v>35</v>
      </c>
      <c r="J3915" t="s">
        <v>191</v>
      </c>
      <c r="K3915">
        <v>0</v>
      </c>
      <c r="L3915" s="5" t="s">
        <v>7861</v>
      </c>
      <c r="M3915" s="5" t="s">
        <v>54</v>
      </c>
      <c r="N3915">
        <v>4</v>
      </c>
      <c r="O3915" t="s">
        <v>78</v>
      </c>
      <c r="P3915" s="1">
        <v>45333</v>
      </c>
      <c r="Q3915" s="1">
        <v>45372</v>
      </c>
      <c r="R3915">
        <v>2160</v>
      </c>
      <c r="S3915" s="4">
        <v>6</v>
      </c>
      <c r="T3915" t="s">
        <v>118</v>
      </c>
    </row>
    <row r="3916" spans="1:20" x14ac:dyDescent="0.35">
      <c r="A3916" t="s">
        <v>7862</v>
      </c>
      <c r="B3916" s="5" t="s">
        <v>40</v>
      </c>
      <c r="C3916" s="6">
        <v>192260</v>
      </c>
      <c r="D3916" t="s">
        <v>81</v>
      </c>
      <c r="E3916">
        <v>259551</v>
      </c>
      <c r="F3916" s="5" t="s">
        <v>23</v>
      </c>
      <c r="G3916" s="5" t="s">
        <v>59</v>
      </c>
      <c r="H3916" s="5" t="s">
        <v>82</v>
      </c>
      <c r="I3916" t="s">
        <v>44</v>
      </c>
      <c r="J3916" t="s">
        <v>52</v>
      </c>
      <c r="K3916">
        <v>0</v>
      </c>
      <c r="L3916" s="5" t="s">
        <v>7863</v>
      </c>
      <c r="M3916" s="5" t="s">
        <v>37</v>
      </c>
      <c r="N3916">
        <v>18</v>
      </c>
      <c r="O3916" t="s">
        <v>46</v>
      </c>
      <c r="P3916" s="1">
        <v>45569</v>
      </c>
      <c r="Q3916" s="1">
        <v>45640</v>
      </c>
      <c r="R3916">
        <v>1151</v>
      </c>
      <c r="S3916" s="4">
        <v>9.4</v>
      </c>
      <c r="T3916" t="s">
        <v>47</v>
      </c>
    </row>
    <row r="3917" spans="1:20" x14ac:dyDescent="0.35">
      <c r="A3917" t="s">
        <v>7864</v>
      </c>
      <c r="B3917" s="5" t="s">
        <v>32</v>
      </c>
      <c r="C3917" s="6">
        <v>109993</v>
      </c>
      <c r="D3917" t="s">
        <v>81</v>
      </c>
      <c r="E3917">
        <v>148491</v>
      </c>
      <c r="F3917" s="5" t="s">
        <v>50</v>
      </c>
      <c r="G3917" s="5" t="s">
        <v>24</v>
      </c>
      <c r="H3917" s="5" t="s">
        <v>82</v>
      </c>
      <c r="I3917" t="s">
        <v>35</v>
      </c>
      <c r="J3917" t="s">
        <v>82</v>
      </c>
      <c r="K3917">
        <v>50</v>
      </c>
      <c r="L3917" s="5" t="s">
        <v>7865</v>
      </c>
      <c r="M3917" s="5" t="s">
        <v>28</v>
      </c>
      <c r="N3917">
        <v>4</v>
      </c>
      <c r="O3917" t="s">
        <v>107</v>
      </c>
      <c r="P3917" s="1">
        <v>45328</v>
      </c>
      <c r="Q3917" s="1">
        <v>45394</v>
      </c>
      <c r="R3917">
        <v>1361</v>
      </c>
      <c r="S3917" s="4">
        <v>8.9</v>
      </c>
      <c r="T3917" t="s">
        <v>108</v>
      </c>
    </row>
    <row r="3918" spans="1:20" x14ac:dyDescent="0.35">
      <c r="A3918" t="s">
        <v>7866</v>
      </c>
      <c r="B3918" s="5" t="s">
        <v>28799</v>
      </c>
      <c r="C3918" s="6">
        <v>65943</v>
      </c>
      <c r="D3918" t="s">
        <v>22</v>
      </c>
      <c r="E3918">
        <v>65943</v>
      </c>
      <c r="F3918" s="5" t="s">
        <v>50</v>
      </c>
      <c r="G3918" s="5" t="s">
        <v>51</v>
      </c>
      <c r="H3918" s="5" t="s">
        <v>25</v>
      </c>
      <c r="I3918" t="s">
        <v>44</v>
      </c>
      <c r="J3918" t="s">
        <v>25</v>
      </c>
      <c r="K3918">
        <v>50</v>
      </c>
      <c r="L3918" s="5" t="s">
        <v>7867</v>
      </c>
      <c r="M3918" s="5" t="s">
        <v>70</v>
      </c>
      <c r="N3918">
        <v>2</v>
      </c>
      <c r="O3918" t="s">
        <v>62</v>
      </c>
      <c r="P3918" s="1">
        <v>45530</v>
      </c>
      <c r="Q3918" s="1">
        <v>45574</v>
      </c>
      <c r="R3918">
        <v>861</v>
      </c>
      <c r="S3918" s="4">
        <v>9.3000000000000007</v>
      </c>
      <c r="T3918" t="s">
        <v>95</v>
      </c>
    </row>
    <row r="3919" spans="1:20" x14ac:dyDescent="0.35">
      <c r="A3919" t="s">
        <v>7868</v>
      </c>
      <c r="B3919" s="5" t="s">
        <v>28801</v>
      </c>
      <c r="C3919" s="6">
        <v>90867</v>
      </c>
      <c r="D3919" t="s">
        <v>65</v>
      </c>
      <c r="E3919">
        <v>118127</v>
      </c>
      <c r="F3919" s="5" t="s">
        <v>50</v>
      </c>
      <c r="G3919" s="5" t="s">
        <v>24</v>
      </c>
      <c r="H3919" s="5" t="s">
        <v>67</v>
      </c>
      <c r="I3919" t="s">
        <v>26</v>
      </c>
      <c r="J3919" t="s">
        <v>67</v>
      </c>
      <c r="K3919">
        <v>100</v>
      </c>
      <c r="L3919" s="5" t="s">
        <v>7869</v>
      </c>
      <c r="M3919" s="5" t="s">
        <v>28</v>
      </c>
      <c r="N3919">
        <v>3</v>
      </c>
      <c r="O3919" t="s">
        <v>131</v>
      </c>
      <c r="P3919" s="1">
        <v>45618</v>
      </c>
      <c r="Q3919" s="1">
        <v>45649</v>
      </c>
      <c r="R3919">
        <v>1269</v>
      </c>
      <c r="S3919" s="4">
        <v>9.5</v>
      </c>
      <c r="T3919" t="s">
        <v>89</v>
      </c>
    </row>
    <row r="3920" spans="1:20" x14ac:dyDescent="0.35">
      <c r="A3920" t="s">
        <v>7870</v>
      </c>
      <c r="B3920" s="5" t="s">
        <v>145</v>
      </c>
      <c r="C3920" s="6">
        <v>84856</v>
      </c>
      <c r="D3920" t="s">
        <v>22</v>
      </c>
      <c r="E3920">
        <v>84856</v>
      </c>
      <c r="F3920" s="5" t="s">
        <v>23</v>
      </c>
      <c r="G3920" s="5" t="s">
        <v>59</v>
      </c>
      <c r="H3920" s="5" t="s">
        <v>116</v>
      </c>
      <c r="I3920" t="s">
        <v>26</v>
      </c>
      <c r="J3920" t="s">
        <v>116</v>
      </c>
      <c r="K3920">
        <v>100</v>
      </c>
      <c r="L3920" s="5" t="s">
        <v>7871</v>
      </c>
      <c r="M3920" s="5" t="s">
        <v>37</v>
      </c>
      <c r="N3920">
        <v>13</v>
      </c>
      <c r="O3920" t="s">
        <v>46</v>
      </c>
      <c r="P3920" s="1">
        <v>45732</v>
      </c>
      <c r="Q3920" s="1">
        <v>45782</v>
      </c>
      <c r="R3920">
        <v>1793</v>
      </c>
      <c r="S3920" s="4">
        <v>9.5</v>
      </c>
      <c r="T3920" t="s">
        <v>153</v>
      </c>
    </row>
    <row r="3921" spans="1:20" x14ac:dyDescent="0.35">
      <c r="A3921" t="s">
        <v>7872</v>
      </c>
      <c r="B3921" s="5" t="s">
        <v>174</v>
      </c>
      <c r="C3921" s="6">
        <v>171549</v>
      </c>
      <c r="D3921" t="s">
        <v>41</v>
      </c>
      <c r="E3921">
        <v>145817</v>
      </c>
      <c r="F3921" s="5" t="s">
        <v>23</v>
      </c>
      <c r="G3921" s="5" t="s">
        <v>59</v>
      </c>
      <c r="H3921" s="5" t="s">
        <v>60</v>
      </c>
      <c r="I3921" t="s">
        <v>26</v>
      </c>
      <c r="J3921" t="s">
        <v>480</v>
      </c>
      <c r="K3921">
        <v>0</v>
      </c>
      <c r="L3921" s="5" t="s">
        <v>7873</v>
      </c>
      <c r="M3921" s="5" t="s">
        <v>37</v>
      </c>
      <c r="N3921">
        <v>11</v>
      </c>
      <c r="O3921" t="s">
        <v>172</v>
      </c>
      <c r="P3921" s="1">
        <v>45516</v>
      </c>
      <c r="Q3921" s="1">
        <v>45550</v>
      </c>
      <c r="R3921">
        <v>1377</v>
      </c>
      <c r="S3921" s="4">
        <v>5.2</v>
      </c>
      <c r="T3921" t="s">
        <v>79</v>
      </c>
    </row>
    <row r="3922" spans="1:20" x14ac:dyDescent="0.35">
      <c r="A3922" t="s">
        <v>7874</v>
      </c>
      <c r="B3922" s="5" t="s">
        <v>28802</v>
      </c>
      <c r="C3922" s="6">
        <v>191772</v>
      </c>
      <c r="D3922" t="s">
        <v>41</v>
      </c>
      <c r="E3922">
        <v>163006</v>
      </c>
      <c r="F3922" s="5" t="s">
        <v>23</v>
      </c>
      <c r="G3922" s="5" t="s">
        <v>51</v>
      </c>
      <c r="H3922" s="5" t="s">
        <v>43</v>
      </c>
      <c r="I3922" t="s">
        <v>26</v>
      </c>
      <c r="J3922" t="s">
        <v>354</v>
      </c>
      <c r="K3922">
        <v>0</v>
      </c>
      <c r="L3922" s="5" t="s">
        <v>7875</v>
      </c>
      <c r="M3922" s="5" t="s">
        <v>37</v>
      </c>
      <c r="N3922">
        <v>19</v>
      </c>
      <c r="O3922" t="s">
        <v>107</v>
      </c>
      <c r="P3922" s="1">
        <v>45495</v>
      </c>
      <c r="Q3922" s="1">
        <v>45518</v>
      </c>
      <c r="R3922">
        <v>1912</v>
      </c>
      <c r="S3922" s="4">
        <v>8.4</v>
      </c>
      <c r="T3922" t="s">
        <v>63</v>
      </c>
    </row>
    <row r="3923" spans="1:20" x14ac:dyDescent="0.35">
      <c r="A3923" t="s">
        <v>7876</v>
      </c>
      <c r="B3923" s="5" t="s">
        <v>57</v>
      </c>
      <c r="C3923" s="6">
        <v>111326</v>
      </c>
      <c r="D3923" t="s">
        <v>22</v>
      </c>
      <c r="E3923">
        <v>111326</v>
      </c>
      <c r="F3923" s="5" t="s">
        <v>66</v>
      </c>
      <c r="G3923" s="5" t="s">
        <v>59</v>
      </c>
      <c r="H3923" s="5" t="s">
        <v>129</v>
      </c>
      <c r="I3923" t="s">
        <v>44</v>
      </c>
      <c r="J3923" t="s">
        <v>129</v>
      </c>
      <c r="K3923">
        <v>100</v>
      </c>
      <c r="L3923" s="5" t="s">
        <v>7877</v>
      </c>
      <c r="M3923" s="5" t="s">
        <v>37</v>
      </c>
      <c r="N3923">
        <v>6</v>
      </c>
      <c r="O3923" t="s">
        <v>167</v>
      </c>
      <c r="P3923" s="1">
        <v>45521</v>
      </c>
      <c r="Q3923" s="1">
        <v>45551</v>
      </c>
      <c r="R3923">
        <v>565</v>
      </c>
      <c r="S3923" s="4">
        <v>7.3</v>
      </c>
      <c r="T3923" t="s">
        <v>55</v>
      </c>
    </row>
    <row r="3924" spans="1:20" x14ac:dyDescent="0.35">
      <c r="A3924" t="s">
        <v>7878</v>
      </c>
      <c r="B3924" s="5" t="s">
        <v>57</v>
      </c>
      <c r="C3924" s="6">
        <v>180543</v>
      </c>
      <c r="D3924" t="s">
        <v>33</v>
      </c>
      <c r="E3924">
        <v>19859730</v>
      </c>
      <c r="F3924" s="5" t="s">
        <v>23</v>
      </c>
      <c r="G3924" s="5" t="s">
        <v>42</v>
      </c>
      <c r="H3924" s="5" t="s">
        <v>34</v>
      </c>
      <c r="I3924" t="s">
        <v>26</v>
      </c>
      <c r="J3924" t="s">
        <v>34</v>
      </c>
      <c r="K3924">
        <v>50</v>
      </c>
      <c r="L3924" s="5" t="s">
        <v>7879</v>
      </c>
      <c r="M3924" s="5" t="s">
        <v>28</v>
      </c>
      <c r="N3924">
        <v>16</v>
      </c>
      <c r="O3924" t="s">
        <v>29</v>
      </c>
      <c r="P3924" s="1">
        <v>45469</v>
      </c>
      <c r="Q3924" s="1">
        <v>45486</v>
      </c>
      <c r="R3924">
        <v>1493</v>
      </c>
      <c r="S3924" s="4">
        <v>7.1</v>
      </c>
      <c r="T3924" t="s">
        <v>118</v>
      </c>
    </row>
    <row r="3925" spans="1:20" x14ac:dyDescent="0.35">
      <c r="A3925" t="s">
        <v>7880</v>
      </c>
      <c r="B3925" s="5" t="s">
        <v>28802</v>
      </c>
      <c r="C3925" s="6">
        <v>35560</v>
      </c>
      <c r="D3925" t="s">
        <v>22</v>
      </c>
      <c r="E3925">
        <v>35560</v>
      </c>
      <c r="F3925" s="5" t="s">
        <v>58</v>
      </c>
      <c r="G3925" s="5" t="s">
        <v>59</v>
      </c>
      <c r="H3925" s="5" t="s">
        <v>157</v>
      </c>
      <c r="I3925" t="s">
        <v>26</v>
      </c>
      <c r="J3925" t="s">
        <v>157</v>
      </c>
      <c r="K3925">
        <v>50</v>
      </c>
      <c r="L3925" s="5" t="s">
        <v>7881</v>
      </c>
      <c r="M3925" s="5" t="s">
        <v>37</v>
      </c>
      <c r="N3925">
        <v>1</v>
      </c>
      <c r="O3925" t="s">
        <v>135</v>
      </c>
      <c r="P3925" s="1">
        <v>45464</v>
      </c>
      <c r="Q3925" s="1">
        <v>45513</v>
      </c>
      <c r="R3925">
        <v>983</v>
      </c>
      <c r="S3925" s="4">
        <v>5.7</v>
      </c>
      <c r="T3925" t="s">
        <v>153</v>
      </c>
    </row>
    <row r="3926" spans="1:20" x14ac:dyDescent="0.35">
      <c r="A3926" t="s">
        <v>7882</v>
      </c>
      <c r="B3926" s="5" t="s">
        <v>28801</v>
      </c>
      <c r="C3926" s="6">
        <v>80024</v>
      </c>
      <c r="D3926" t="s">
        <v>22</v>
      </c>
      <c r="E3926">
        <v>80024</v>
      </c>
      <c r="F3926" s="5" t="s">
        <v>66</v>
      </c>
      <c r="G3926" s="5" t="s">
        <v>24</v>
      </c>
      <c r="H3926" s="5" t="s">
        <v>157</v>
      </c>
      <c r="I3926" t="s">
        <v>35</v>
      </c>
      <c r="J3926" t="s">
        <v>157</v>
      </c>
      <c r="K3926">
        <v>0</v>
      </c>
      <c r="L3926" s="5" t="s">
        <v>7883</v>
      </c>
      <c r="M3926" s="5" t="s">
        <v>54</v>
      </c>
      <c r="N3926">
        <v>8</v>
      </c>
      <c r="O3926" t="s">
        <v>172</v>
      </c>
      <c r="P3926" s="1">
        <v>45449</v>
      </c>
      <c r="Q3926" s="1">
        <v>45466</v>
      </c>
      <c r="R3926">
        <v>1425</v>
      </c>
      <c r="S3926" s="4">
        <v>10</v>
      </c>
      <c r="T3926" t="s">
        <v>103</v>
      </c>
    </row>
    <row r="3927" spans="1:20" x14ac:dyDescent="0.35">
      <c r="A3927" t="s">
        <v>7884</v>
      </c>
      <c r="B3927" s="5" t="s">
        <v>28802</v>
      </c>
      <c r="C3927" s="6">
        <v>62790</v>
      </c>
      <c r="D3927" t="s">
        <v>22</v>
      </c>
      <c r="E3927">
        <v>62790</v>
      </c>
      <c r="F3927" s="5" t="s">
        <v>58</v>
      </c>
      <c r="G3927" s="5" t="s">
        <v>24</v>
      </c>
      <c r="H3927" s="5" t="s">
        <v>52</v>
      </c>
      <c r="I3927" t="s">
        <v>26</v>
      </c>
      <c r="J3927" t="s">
        <v>68</v>
      </c>
      <c r="K3927">
        <v>100</v>
      </c>
      <c r="L3927" s="5" t="s">
        <v>7885</v>
      </c>
      <c r="M3927" s="5" t="s">
        <v>70</v>
      </c>
      <c r="N3927">
        <v>1</v>
      </c>
      <c r="O3927" t="s">
        <v>112</v>
      </c>
      <c r="P3927" s="1">
        <v>45536</v>
      </c>
      <c r="Q3927" s="1">
        <v>45608</v>
      </c>
      <c r="R3927">
        <v>1164</v>
      </c>
      <c r="S3927" s="4">
        <v>8.4</v>
      </c>
      <c r="T3927" t="s">
        <v>63</v>
      </c>
    </row>
    <row r="3928" spans="1:20" x14ac:dyDescent="0.35">
      <c r="A3928" t="s">
        <v>7886</v>
      </c>
      <c r="B3928" s="5" t="s">
        <v>217</v>
      </c>
      <c r="C3928" s="6">
        <v>172119</v>
      </c>
      <c r="D3928" t="s">
        <v>22</v>
      </c>
      <c r="E3928">
        <v>172119</v>
      </c>
      <c r="F3928" s="5" t="s">
        <v>66</v>
      </c>
      <c r="G3928" s="5" t="s">
        <v>59</v>
      </c>
      <c r="H3928" s="5" t="s">
        <v>68</v>
      </c>
      <c r="I3928" t="s">
        <v>26</v>
      </c>
      <c r="J3928" t="s">
        <v>68</v>
      </c>
      <c r="K3928">
        <v>0</v>
      </c>
      <c r="L3928" s="5" t="s">
        <v>7887</v>
      </c>
      <c r="M3928" s="5" t="s">
        <v>28</v>
      </c>
      <c r="N3928">
        <v>5</v>
      </c>
      <c r="O3928" t="s">
        <v>62</v>
      </c>
      <c r="P3928" s="1">
        <v>45356</v>
      </c>
      <c r="Q3928" s="1">
        <v>45371</v>
      </c>
      <c r="R3928">
        <v>727</v>
      </c>
      <c r="S3928" s="4">
        <v>5.8</v>
      </c>
      <c r="T3928" t="s">
        <v>47</v>
      </c>
    </row>
    <row r="3929" spans="1:20" x14ac:dyDescent="0.35">
      <c r="A3929" t="s">
        <v>7888</v>
      </c>
      <c r="B3929" s="5" t="s">
        <v>28801</v>
      </c>
      <c r="C3929" s="6">
        <v>144594</v>
      </c>
      <c r="D3929" t="s">
        <v>22</v>
      </c>
      <c r="E3929">
        <v>144594</v>
      </c>
      <c r="F3929" s="5" t="s">
        <v>23</v>
      </c>
      <c r="G3929" s="5" t="s">
        <v>59</v>
      </c>
      <c r="H3929" s="5" t="s">
        <v>52</v>
      </c>
      <c r="I3929" t="s">
        <v>44</v>
      </c>
      <c r="J3929" t="s">
        <v>52</v>
      </c>
      <c r="K3929">
        <v>100</v>
      </c>
      <c r="L3929" s="5" t="s">
        <v>7889</v>
      </c>
      <c r="M3929" s="5" t="s">
        <v>28</v>
      </c>
      <c r="N3929">
        <v>14</v>
      </c>
      <c r="O3929" t="s">
        <v>62</v>
      </c>
      <c r="P3929" s="1">
        <v>45777</v>
      </c>
      <c r="Q3929" s="1">
        <v>45832</v>
      </c>
      <c r="R3929">
        <v>1107</v>
      </c>
      <c r="S3929" s="4">
        <v>6.8</v>
      </c>
      <c r="T3929" t="s">
        <v>243</v>
      </c>
    </row>
    <row r="3930" spans="1:20" x14ac:dyDescent="0.35">
      <c r="A3930" t="s">
        <v>7890</v>
      </c>
      <c r="B3930" s="5" t="s">
        <v>179</v>
      </c>
      <c r="C3930" s="6">
        <v>59241</v>
      </c>
      <c r="D3930" t="s">
        <v>41</v>
      </c>
      <c r="E3930">
        <v>50355</v>
      </c>
      <c r="F3930" s="5" t="s">
        <v>58</v>
      </c>
      <c r="G3930" s="5" t="s">
        <v>51</v>
      </c>
      <c r="H3930" s="5" t="s">
        <v>60</v>
      </c>
      <c r="I3930" t="s">
        <v>44</v>
      </c>
      <c r="J3930" t="s">
        <v>60</v>
      </c>
      <c r="K3930">
        <v>50</v>
      </c>
      <c r="L3930" s="5" t="s">
        <v>7891</v>
      </c>
      <c r="M3930" s="5" t="s">
        <v>37</v>
      </c>
      <c r="N3930">
        <v>0</v>
      </c>
      <c r="O3930" t="s">
        <v>29</v>
      </c>
      <c r="P3930" s="1">
        <v>45321</v>
      </c>
      <c r="Q3930" s="1">
        <v>45370</v>
      </c>
      <c r="R3930">
        <v>2005</v>
      </c>
      <c r="S3930" s="4">
        <v>9.1</v>
      </c>
      <c r="T3930" t="s">
        <v>136</v>
      </c>
    </row>
    <row r="3931" spans="1:20" x14ac:dyDescent="0.35">
      <c r="A3931" t="s">
        <v>7892</v>
      </c>
      <c r="B3931" s="5" t="s">
        <v>28802</v>
      </c>
      <c r="C3931" s="6">
        <v>114166</v>
      </c>
      <c r="D3931" t="s">
        <v>41</v>
      </c>
      <c r="E3931">
        <v>97041</v>
      </c>
      <c r="F3931" s="5" t="s">
        <v>66</v>
      </c>
      <c r="G3931" s="5" t="s">
        <v>42</v>
      </c>
      <c r="H3931" s="5" t="s">
        <v>126</v>
      </c>
      <c r="I3931" t="s">
        <v>26</v>
      </c>
      <c r="J3931" t="s">
        <v>126</v>
      </c>
      <c r="K3931">
        <v>0</v>
      </c>
      <c r="L3931" s="5" t="s">
        <v>7893</v>
      </c>
      <c r="M3931" s="5" t="s">
        <v>37</v>
      </c>
      <c r="N3931">
        <v>9</v>
      </c>
      <c r="O3931" t="s">
        <v>147</v>
      </c>
      <c r="P3931" s="1">
        <v>45356</v>
      </c>
      <c r="Q3931" s="1">
        <v>45397</v>
      </c>
      <c r="R3931">
        <v>2009</v>
      </c>
      <c r="S3931" s="4">
        <v>6.8</v>
      </c>
      <c r="T3931" t="s">
        <v>38</v>
      </c>
    </row>
    <row r="3932" spans="1:20" x14ac:dyDescent="0.35">
      <c r="A3932" t="s">
        <v>7894</v>
      </c>
      <c r="B3932" s="5" t="s">
        <v>28799</v>
      </c>
      <c r="C3932" s="6">
        <v>32706</v>
      </c>
      <c r="D3932" t="s">
        <v>22</v>
      </c>
      <c r="E3932">
        <v>32706</v>
      </c>
      <c r="F3932" s="5" t="s">
        <v>58</v>
      </c>
      <c r="G3932" s="5" t="s">
        <v>42</v>
      </c>
      <c r="H3932" s="5" t="s">
        <v>157</v>
      </c>
      <c r="I3932" t="s">
        <v>44</v>
      </c>
      <c r="J3932" t="s">
        <v>186</v>
      </c>
      <c r="K3932">
        <v>0</v>
      </c>
      <c r="L3932" s="5" t="s">
        <v>7895</v>
      </c>
      <c r="M3932" s="5" t="s">
        <v>54</v>
      </c>
      <c r="N3932">
        <v>1</v>
      </c>
      <c r="O3932" t="s">
        <v>172</v>
      </c>
      <c r="P3932" s="1">
        <v>45358</v>
      </c>
      <c r="Q3932" s="1">
        <v>45408</v>
      </c>
      <c r="R3932">
        <v>1525</v>
      </c>
      <c r="S3932" s="4">
        <v>8.4</v>
      </c>
      <c r="T3932" t="s">
        <v>210</v>
      </c>
    </row>
    <row r="3933" spans="1:20" x14ac:dyDescent="0.35">
      <c r="A3933" t="s">
        <v>7896</v>
      </c>
      <c r="B3933" s="5" t="s">
        <v>28802</v>
      </c>
      <c r="C3933" s="6">
        <v>120324</v>
      </c>
      <c r="D3933" t="s">
        <v>22</v>
      </c>
      <c r="E3933">
        <v>120324</v>
      </c>
      <c r="F3933" s="5" t="s">
        <v>66</v>
      </c>
      <c r="G3933" s="5" t="s">
        <v>51</v>
      </c>
      <c r="H3933" s="5" t="s">
        <v>25</v>
      </c>
      <c r="I3933" t="s">
        <v>26</v>
      </c>
      <c r="J3933" t="s">
        <v>25</v>
      </c>
      <c r="K3933">
        <v>0</v>
      </c>
      <c r="L3933" s="5" t="s">
        <v>7897</v>
      </c>
      <c r="M3933" s="5" t="s">
        <v>54</v>
      </c>
      <c r="N3933">
        <v>8</v>
      </c>
      <c r="O3933" t="s">
        <v>141</v>
      </c>
      <c r="P3933" s="1">
        <v>45528</v>
      </c>
      <c r="Q3933" s="1">
        <v>45573</v>
      </c>
      <c r="R3933">
        <v>1364</v>
      </c>
      <c r="S3933" s="4">
        <v>8.8000000000000007</v>
      </c>
      <c r="T3933" t="s">
        <v>243</v>
      </c>
    </row>
    <row r="3934" spans="1:20" x14ac:dyDescent="0.35">
      <c r="A3934" t="s">
        <v>7898</v>
      </c>
      <c r="B3934" s="5" t="s">
        <v>217</v>
      </c>
      <c r="C3934" s="6">
        <v>59232</v>
      </c>
      <c r="D3934" t="s">
        <v>74</v>
      </c>
      <c r="E3934">
        <v>74040</v>
      </c>
      <c r="F3934" s="5" t="s">
        <v>58</v>
      </c>
      <c r="G3934" s="5" t="s">
        <v>24</v>
      </c>
      <c r="H3934" s="5" t="s">
        <v>75</v>
      </c>
      <c r="I3934" t="s">
        <v>35</v>
      </c>
      <c r="J3934" t="s">
        <v>151</v>
      </c>
      <c r="K3934">
        <v>50</v>
      </c>
      <c r="L3934" s="5" t="s">
        <v>7899</v>
      </c>
      <c r="M3934" s="5" t="s">
        <v>70</v>
      </c>
      <c r="N3934">
        <v>0</v>
      </c>
      <c r="O3934" t="s">
        <v>172</v>
      </c>
      <c r="P3934" s="1">
        <v>45673</v>
      </c>
      <c r="Q3934" s="1">
        <v>45738</v>
      </c>
      <c r="R3934">
        <v>1616</v>
      </c>
      <c r="S3934" s="4">
        <v>8.4</v>
      </c>
      <c r="T3934" t="s">
        <v>136</v>
      </c>
    </row>
    <row r="3935" spans="1:20" x14ac:dyDescent="0.35">
      <c r="A3935" t="s">
        <v>7900</v>
      </c>
      <c r="B3935" s="5" t="s">
        <v>28802</v>
      </c>
      <c r="C3935" s="6">
        <v>221142</v>
      </c>
      <c r="D3935" t="s">
        <v>120</v>
      </c>
      <c r="E3935">
        <v>199028</v>
      </c>
      <c r="F3935" s="5" t="s">
        <v>23</v>
      </c>
      <c r="G3935" s="5" t="s">
        <v>24</v>
      </c>
      <c r="H3935" s="5" t="s">
        <v>121</v>
      </c>
      <c r="I3935" t="s">
        <v>26</v>
      </c>
      <c r="J3935" t="s">
        <v>121</v>
      </c>
      <c r="K3935">
        <v>50</v>
      </c>
      <c r="L3935" s="5" t="s">
        <v>7901</v>
      </c>
      <c r="M3935" s="5" t="s">
        <v>28</v>
      </c>
      <c r="N3935">
        <v>18</v>
      </c>
      <c r="O3935" t="s">
        <v>141</v>
      </c>
      <c r="P3935" s="1">
        <v>45713</v>
      </c>
      <c r="Q3935" s="1">
        <v>45745</v>
      </c>
      <c r="R3935">
        <v>1739</v>
      </c>
      <c r="S3935" s="4">
        <v>5.6</v>
      </c>
      <c r="T3935" t="s">
        <v>136</v>
      </c>
    </row>
    <row r="3936" spans="1:20" x14ac:dyDescent="0.35">
      <c r="A3936" t="s">
        <v>7902</v>
      </c>
      <c r="B3936" s="5" t="s">
        <v>28802</v>
      </c>
      <c r="C3936" s="6">
        <v>48487</v>
      </c>
      <c r="D3936" t="s">
        <v>22</v>
      </c>
      <c r="E3936">
        <v>48487</v>
      </c>
      <c r="F3936" s="5" t="s">
        <v>58</v>
      </c>
      <c r="G3936" s="5" t="s">
        <v>42</v>
      </c>
      <c r="H3936" s="5" t="s">
        <v>191</v>
      </c>
      <c r="I3936" t="s">
        <v>44</v>
      </c>
      <c r="J3936" t="s">
        <v>191</v>
      </c>
      <c r="K3936">
        <v>50</v>
      </c>
      <c r="L3936" s="5" t="s">
        <v>7903</v>
      </c>
      <c r="M3936" s="5" t="s">
        <v>28</v>
      </c>
      <c r="N3936">
        <v>1</v>
      </c>
      <c r="O3936" t="s">
        <v>172</v>
      </c>
      <c r="P3936" s="1">
        <v>45723</v>
      </c>
      <c r="Q3936" s="1">
        <v>45765</v>
      </c>
      <c r="R3936">
        <v>1412</v>
      </c>
      <c r="S3936" s="4">
        <v>7.8</v>
      </c>
      <c r="T3936" t="s">
        <v>95</v>
      </c>
    </row>
    <row r="3937" spans="1:20" x14ac:dyDescent="0.35">
      <c r="A3937" t="s">
        <v>7904</v>
      </c>
      <c r="B3937" s="5" t="s">
        <v>28800</v>
      </c>
      <c r="C3937" s="6">
        <v>145495</v>
      </c>
      <c r="D3937" t="s">
        <v>65</v>
      </c>
      <c r="E3937">
        <v>189144</v>
      </c>
      <c r="F3937" s="5" t="s">
        <v>66</v>
      </c>
      <c r="G3937" s="5" t="s">
        <v>59</v>
      </c>
      <c r="H3937" s="5" t="s">
        <v>67</v>
      </c>
      <c r="I3937" t="s">
        <v>26</v>
      </c>
      <c r="J3937" t="s">
        <v>67</v>
      </c>
      <c r="K3937">
        <v>0</v>
      </c>
      <c r="L3937" s="5" t="s">
        <v>7905</v>
      </c>
      <c r="M3937" s="5" t="s">
        <v>37</v>
      </c>
      <c r="N3937">
        <v>8</v>
      </c>
      <c r="O3937" t="s">
        <v>112</v>
      </c>
      <c r="P3937" s="1">
        <v>45590</v>
      </c>
      <c r="Q3937" s="1">
        <v>45633</v>
      </c>
      <c r="R3937">
        <v>1094</v>
      </c>
      <c r="S3937" s="4">
        <v>5</v>
      </c>
      <c r="T3937" t="s">
        <v>243</v>
      </c>
    </row>
    <row r="3938" spans="1:20" x14ac:dyDescent="0.35">
      <c r="A3938" t="s">
        <v>7906</v>
      </c>
      <c r="B3938" s="5" t="s">
        <v>179</v>
      </c>
      <c r="C3938" s="6">
        <v>64092</v>
      </c>
      <c r="D3938" t="s">
        <v>65</v>
      </c>
      <c r="E3938">
        <v>83320</v>
      </c>
      <c r="F3938" s="5" t="s">
        <v>58</v>
      </c>
      <c r="G3938" s="5" t="s">
        <v>51</v>
      </c>
      <c r="H3938" s="5" t="s">
        <v>67</v>
      </c>
      <c r="I3938" t="s">
        <v>35</v>
      </c>
      <c r="J3938" t="s">
        <v>423</v>
      </c>
      <c r="K3938">
        <v>50</v>
      </c>
      <c r="L3938" s="5" t="s">
        <v>7907</v>
      </c>
      <c r="M3938" s="5" t="s">
        <v>28</v>
      </c>
      <c r="N3938">
        <v>0</v>
      </c>
      <c r="O3938" t="s">
        <v>85</v>
      </c>
      <c r="P3938" s="1">
        <v>45576</v>
      </c>
      <c r="Q3938" s="1">
        <v>45641</v>
      </c>
      <c r="R3938">
        <v>779</v>
      </c>
      <c r="S3938" s="4">
        <v>7.3</v>
      </c>
      <c r="T3938" t="s">
        <v>118</v>
      </c>
    </row>
    <row r="3939" spans="1:20" x14ac:dyDescent="0.35">
      <c r="A3939" t="s">
        <v>7908</v>
      </c>
      <c r="B3939" s="5" t="s">
        <v>174</v>
      </c>
      <c r="C3939" s="6">
        <v>135974</v>
      </c>
      <c r="D3939" t="s">
        <v>22</v>
      </c>
      <c r="E3939">
        <v>135974</v>
      </c>
      <c r="F3939" s="5" t="s">
        <v>66</v>
      </c>
      <c r="G3939" s="5" t="s">
        <v>42</v>
      </c>
      <c r="H3939" s="5" t="s">
        <v>97</v>
      </c>
      <c r="I3939" t="s">
        <v>44</v>
      </c>
      <c r="J3939" t="s">
        <v>423</v>
      </c>
      <c r="K3939">
        <v>0</v>
      </c>
      <c r="L3939" s="5" t="s">
        <v>7909</v>
      </c>
      <c r="M3939" s="5" t="s">
        <v>70</v>
      </c>
      <c r="N3939">
        <v>9</v>
      </c>
      <c r="O3939" t="s">
        <v>131</v>
      </c>
      <c r="P3939" s="1">
        <v>45605</v>
      </c>
      <c r="Q3939" s="1">
        <v>45657</v>
      </c>
      <c r="R3939">
        <v>2321</v>
      </c>
      <c r="S3939" s="4">
        <v>7.6</v>
      </c>
      <c r="T3939" t="s">
        <v>47</v>
      </c>
    </row>
    <row r="3940" spans="1:20" x14ac:dyDescent="0.35">
      <c r="A3940" t="s">
        <v>7910</v>
      </c>
      <c r="B3940" s="5" t="s">
        <v>28799</v>
      </c>
      <c r="C3940" s="6">
        <v>215605</v>
      </c>
      <c r="D3940" t="s">
        <v>22</v>
      </c>
      <c r="E3940">
        <v>215605</v>
      </c>
      <c r="F3940" s="5" t="s">
        <v>23</v>
      </c>
      <c r="G3940" s="5" t="s">
        <v>51</v>
      </c>
      <c r="H3940" s="5" t="s">
        <v>191</v>
      </c>
      <c r="I3940" t="s">
        <v>26</v>
      </c>
      <c r="J3940" t="s">
        <v>191</v>
      </c>
      <c r="K3940">
        <v>0</v>
      </c>
      <c r="L3940" s="5" t="s">
        <v>1789</v>
      </c>
      <c r="M3940" s="5" t="s">
        <v>70</v>
      </c>
      <c r="N3940">
        <v>12</v>
      </c>
      <c r="O3940" t="s">
        <v>71</v>
      </c>
      <c r="P3940" s="1">
        <v>45642</v>
      </c>
      <c r="Q3940" s="1">
        <v>45683</v>
      </c>
      <c r="R3940">
        <v>1940</v>
      </c>
      <c r="S3940" s="4">
        <v>5.6</v>
      </c>
      <c r="T3940" t="s">
        <v>118</v>
      </c>
    </row>
    <row r="3941" spans="1:20" x14ac:dyDescent="0.35">
      <c r="A3941" t="s">
        <v>7911</v>
      </c>
      <c r="B3941" s="5" t="s">
        <v>105</v>
      </c>
      <c r="C3941" s="6">
        <v>109621</v>
      </c>
      <c r="D3941" t="s">
        <v>22</v>
      </c>
      <c r="E3941">
        <v>109621</v>
      </c>
      <c r="F3941" s="5" t="s">
        <v>50</v>
      </c>
      <c r="G3941" s="5" t="s">
        <v>24</v>
      </c>
      <c r="H3941" s="5" t="s">
        <v>101</v>
      </c>
      <c r="I3941" t="s">
        <v>35</v>
      </c>
      <c r="J3941" t="s">
        <v>67</v>
      </c>
      <c r="K3941">
        <v>0</v>
      </c>
      <c r="L3941" s="5" t="s">
        <v>7912</v>
      </c>
      <c r="M3941" s="5" t="s">
        <v>37</v>
      </c>
      <c r="N3941">
        <v>2</v>
      </c>
      <c r="O3941" t="s">
        <v>135</v>
      </c>
      <c r="P3941" s="1">
        <v>45646</v>
      </c>
      <c r="Q3941" s="1">
        <v>45662</v>
      </c>
      <c r="R3941">
        <v>849</v>
      </c>
      <c r="S3941" s="4">
        <v>9.8000000000000007</v>
      </c>
      <c r="T3941" t="s">
        <v>153</v>
      </c>
    </row>
    <row r="3942" spans="1:20" x14ac:dyDescent="0.35">
      <c r="A3942" t="s">
        <v>7913</v>
      </c>
      <c r="B3942" s="5" t="s">
        <v>162</v>
      </c>
      <c r="C3942" s="6">
        <v>155788</v>
      </c>
      <c r="D3942" t="s">
        <v>22</v>
      </c>
      <c r="E3942">
        <v>155788</v>
      </c>
      <c r="F3942" s="5" t="s">
        <v>66</v>
      </c>
      <c r="G3942" s="5" t="s">
        <v>59</v>
      </c>
      <c r="H3942" s="5" t="s">
        <v>101</v>
      </c>
      <c r="I3942" t="s">
        <v>44</v>
      </c>
      <c r="J3942" t="s">
        <v>101</v>
      </c>
      <c r="K3942">
        <v>0</v>
      </c>
      <c r="L3942" s="5" t="s">
        <v>7914</v>
      </c>
      <c r="M3942" s="5" t="s">
        <v>28</v>
      </c>
      <c r="N3942">
        <v>6</v>
      </c>
      <c r="O3942" t="s">
        <v>78</v>
      </c>
      <c r="P3942" s="1">
        <v>45450</v>
      </c>
      <c r="Q3942" s="1">
        <v>45502</v>
      </c>
      <c r="R3942">
        <v>2489</v>
      </c>
      <c r="S3942" s="4">
        <v>7.7</v>
      </c>
      <c r="T3942" t="s">
        <v>108</v>
      </c>
    </row>
    <row r="3943" spans="1:20" x14ac:dyDescent="0.35">
      <c r="A3943" t="s">
        <v>7915</v>
      </c>
      <c r="B3943" s="5" t="s">
        <v>28802</v>
      </c>
      <c r="C3943" s="6">
        <v>114493</v>
      </c>
      <c r="D3943" t="s">
        <v>22</v>
      </c>
      <c r="E3943">
        <v>114493</v>
      </c>
      <c r="F3943" s="5" t="s">
        <v>66</v>
      </c>
      <c r="G3943" s="5" t="s">
        <v>59</v>
      </c>
      <c r="H3943" s="5" t="s">
        <v>191</v>
      </c>
      <c r="I3943" t="s">
        <v>35</v>
      </c>
      <c r="J3943" t="s">
        <v>192</v>
      </c>
      <c r="K3943">
        <v>0</v>
      </c>
      <c r="L3943" s="5" t="s">
        <v>7916</v>
      </c>
      <c r="M3943" s="5" t="s">
        <v>28</v>
      </c>
      <c r="N3943">
        <v>9</v>
      </c>
      <c r="O3943" t="s">
        <v>172</v>
      </c>
      <c r="P3943" s="1">
        <v>45465</v>
      </c>
      <c r="Q3943" s="1">
        <v>45479</v>
      </c>
      <c r="R3943">
        <v>1482</v>
      </c>
      <c r="S3943" s="4">
        <v>6.2</v>
      </c>
      <c r="T3943" t="s">
        <v>277</v>
      </c>
    </row>
    <row r="3944" spans="1:20" x14ac:dyDescent="0.35">
      <c r="A3944" t="s">
        <v>7917</v>
      </c>
      <c r="B3944" s="5" t="s">
        <v>28802</v>
      </c>
      <c r="C3944" s="6">
        <v>127669</v>
      </c>
      <c r="D3944" t="s">
        <v>41</v>
      </c>
      <c r="E3944">
        <v>108519</v>
      </c>
      <c r="F3944" s="5" t="s">
        <v>66</v>
      </c>
      <c r="G3944" s="5" t="s">
        <v>59</v>
      </c>
      <c r="H3944" s="5" t="s">
        <v>43</v>
      </c>
      <c r="I3944" t="s">
        <v>44</v>
      </c>
      <c r="J3944" t="s">
        <v>52</v>
      </c>
      <c r="K3944">
        <v>100</v>
      </c>
      <c r="L3944" s="5" t="s">
        <v>7918</v>
      </c>
      <c r="M3944" s="5" t="s">
        <v>70</v>
      </c>
      <c r="N3944">
        <v>7</v>
      </c>
      <c r="O3944" t="s">
        <v>88</v>
      </c>
      <c r="P3944" s="1">
        <v>45770</v>
      </c>
      <c r="Q3944" s="1">
        <v>45841</v>
      </c>
      <c r="R3944">
        <v>1199</v>
      </c>
      <c r="S3944" s="4">
        <v>8.5</v>
      </c>
      <c r="T3944" t="s">
        <v>30</v>
      </c>
    </row>
    <row r="3945" spans="1:20" x14ac:dyDescent="0.35">
      <c r="A3945" t="s">
        <v>7919</v>
      </c>
      <c r="B3945" s="5" t="s">
        <v>91</v>
      </c>
      <c r="C3945" s="6">
        <v>184048</v>
      </c>
      <c r="D3945" t="s">
        <v>65</v>
      </c>
      <c r="E3945">
        <v>239262</v>
      </c>
      <c r="F3945" s="5" t="s">
        <v>23</v>
      </c>
      <c r="G3945" s="5" t="s">
        <v>42</v>
      </c>
      <c r="H3945" s="5" t="s">
        <v>67</v>
      </c>
      <c r="I3945" t="s">
        <v>26</v>
      </c>
      <c r="J3945" t="s">
        <v>67</v>
      </c>
      <c r="K3945">
        <v>0</v>
      </c>
      <c r="L3945" s="5" t="s">
        <v>7920</v>
      </c>
      <c r="M3945" s="5" t="s">
        <v>70</v>
      </c>
      <c r="N3945">
        <v>11</v>
      </c>
      <c r="O3945" t="s">
        <v>71</v>
      </c>
      <c r="P3945" s="1">
        <v>45315</v>
      </c>
      <c r="Q3945" s="1">
        <v>45332</v>
      </c>
      <c r="R3945">
        <v>924</v>
      </c>
      <c r="S3945" s="4">
        <v>6.6</v>
      </c>
      <c r="T3945" t="s">
        <v>243</v>
      </c>
    </row>
    <row r="3946" spans="1:20" x14ac:dyDescent="0.35">
      <c r="A3946" t="s">
        <v>7921</v>
      </c>
      <c r="B3946" s="5" t="s">
        <v>91</v>
      </c>
      <c r="C3946" s="6">
        <v>62821</v>
      </c>
      <c r="D3946" t="s">
        <v>22</v>
      </c>
      <c r="E3946">
        <v>62821</v>
      </c>
      <c r="F3946" s="5" t="s">
        <v>50</v>
      </c>
      <c r="G3946" s="5" t="s">
        <v>51</v>
      </c>
      <c r="H3946" s="5" t="s">
        <v>52</v>
      </c>
      <c r="I3946" t="s">
        <v>44</v>
      </c>
      <c r="J3946" t="s">
        <v>52</v>
      </c>
      <c r="K3946">
        <v>100</v>
      </c>
      <c r="L3946" s="5" t="s">
        <v>7922</v>
      </c>
      <c r="M3946" s="5" t="s">
        <v>54</v>
      </c>
      <c r="N3946">
        <v>2</v>
      </c>
      <c r="O3946" t="s">
        <v>29</v>
      </c>
      <c r="P3946" s="1">
        <v>45751</v>
      </c>
      <c r="Q3946" s="1">
        <v>45807</v>
      </c>
      <c r="R3946">
        <v>1805</v>
      </c>
      <c r="S3946" s="4">
        <v>7.6</v>
      </c>
      <c r="T3946" t="s">
        <v>108</v>
      </c>
    </row>
    <row r="3947" spans="1:20" x14ac:dyDescent="0.35">
      <c r="A3947" t="s">
        <v>7923</v>
      </c>
      <c r="B3947" s="5" t="s">
        <v>174</v>
      </c>
      <c r="C3947" s="6">
        <v>116061</v>
      </c>
      <c r="D3947" t="s">
        <v>22</v>
      </c>
      <c r="E3947">
        <v>116061</v>
      </c>
      <c r="F3947" s="5" t="s">
        <v>50</v>
      </c>
      <c r="G3947" s="5" t="s">
        <v>51</v>
      </c>
      <c r="H3947" s="5" t="s">
        <v>68</v>
      </c>
      <c r="I3947" t="s">
        <v>26</v>
      </c>
      <c r="J3947" t="s">
        <v>68</v>
      </c>
      <c r="K3947">
        <v>50</v>
      </c>
      <c r="L3947" s="5" t="s">
        <v>7924</v>
      </c>
      <c r="M3947" s="5" t="s">
        <v>54</v>
      </c>
      <c r="N3947">
        <v>2</v>
      </c>
      <c r="O3947" t="s">
        <v>78</v>
      </c>
      <c r="P3947" s="1">
        <v>45419</v>
      </c>
      <c r="Q3947" s="1">
        <v>45484</v>
      </c>
      <c r="R3947">
        <v>1188</v>
      </c>
      <c r="S3947" s="4">
        <v>9.5</v>
      </c>
      <c r="T3947" t="s">
        <v>118</v>
      </c>
    </row>
    <row r="3948" spans="1:20" x14ac:dyDescent="0.35">
      <c r="A3948" t="s">
        <v>7925</v>
      </c>
      <c r="B3948" s="5" t="s">
        <v>100</v>
      </c>
      <c r="C3948" s="6">
        <v>68069</v>
      </c>
      <c r="D3948" t="s">
        <v>33</v>
      </c>
      <c r="E3948">
        <v>7487590</v>
      </c>
      <c r="F3948" s="5" t="s">
        <v>58</v>
      </c>
      <c r="G3948" s="5" t="s">
        <v>42</v>
      </c>
      <c r="H3948" s="5" t="s">
        <v>34</v>
      </c>
      <c r="I3948" t="s">
        <v>26</v>
      </c>
      <c r="J3948" t="s">
        <v>34</v>
      </c>
      <c r="K3948">
        <v>100</v>
      </c>
      <c r="L3948" s="5" t="s">
        <v>7926</v>
      </c>
      <c r="M3948" s="5" t="s">
        <v>54</v>
      </c>
      <c r="N3948">
        <v>1</v>
      </c>
      <c r="O3948" t="s">
        <v>85</v>
      </c>
      <c r="P3948" s="1">
        <v>45575</v>
      </c>
      <c r="Q3948" s="1">
        <v>45596</v>
      </c>
      <c r="R3948">
        <v>2039</v>
      </c>
      <c r="S3948" s="4">
        <v>8.5</v>
      </c>
      <c r="T3948" t="s">
        <v>153</v>
      </c>
    </row>
    <row r="3949" spans="1:20" x14ac:dyDescent="0.35">
      <c r="A3949" t="s">
        <v>7927</v>
      </c>
      <c r="B3949" s="5" t="s">
        <v>145</v>
      </c>
      <c r="C3949" s="6">
        <v>55034</v>
      </c>
      <c r="D3949" t="s">
        <v>22</v>
      </c>
      <c r="E3949">
        <v>55034</v>
      </c>
      <c r="F3949" s="5" t="s">
        <v>58</v>
      </c>
      <c r="G3949" s="5" t="s">
        <v>51</v>
      </c>
      <c r="H3949" s="5" t="s">
        <v>165</v>
      </c>
      <c r="I3949" t="s">
        <v>44</v>
      </c>
      <c r="J3949" t="s">
        <v>294</v>
      </c>
      <c r="K3949">
        <v>100</v>
      </c>
      <c r="L3949" s="5" t="s">
        <v>7928</v>
      </c>
      <c r="M3949" s="5" t="s">
        <v>37</v>
      </c>
      <c r="N3949">
        <v>1</v>
      </c>
      <c r="O3949" t="s">
        <v>147</v>
      </c>
      <c r="P3949" s="1">
        <v>45562</v>
      </c>
      <c r="Q3949" s="1">
        <v>45603</v>
      </c>
      <c r="R3949">
        <v>1092</v>
      </c>
      <c r="S3949" s="4">
        <v>8.6</v>
      </c>
      <c r="T3949" t="s">
        <v>63</v>
      </c>
    </row>
    <row r="3950" spans="1:20" x14ac:dyDescent="0.35">
      <c r="A3950" t="s">
        <v>7929</v>
      </c>
      <c r="B3950" s="5" t="s">
        <v>28799</v>
      </c>
      <c r="C3950" s="6">
        <v>197089</v>
      </c>
      <c r="D3950" t="s">
        <v>41</v>
      </c>
      <c r="E3950">
        <v>167526</v>
      </c>
      <c r="F3950" s="5" t="s">
        <v>23</v>
      </c>
      <c r="G3950" s="5" t="s">
        <v>59</v>
      </c>
      <c r="H3950" s="5" t="s">
        <v>43</v>
      </c>
      <c r="I3950" t="s">
        <v>26</v>
      </c>
      <c r="J3950" t="s">
        <v>43</v>
      </c>
      <c r="K3950">
        <v>100</v>
      </c>
      <c r="L3950" s="5" t="s">
        <v>7930</v>
      </c>
      <c r="M3950" s="5" t="s">
        <v>37</v>
      </c>
      <c r="N3950">
        <v>13</v>
      </c>
      <c r="O3950" t="s">
        <v>88</v>
      </c>
      <c r="P3950" s="1">
        <v>45410</v>
      </c>
      <c r="Q3950" s="1">
        <v>45469</v>
      </c>
      <c r="R3950">
        <v>1527</v>
      </c>
      <c r="S3950" s="4">
        <v>9</v>
      </c>
      <c r="T3950" t="s">
        <v>47</v>
      </c>
    </row>
    <row r="3951" spans="1:20" x14ac:dyDescent="0.35">
      <c r="A3951" t="s">
        <v>7931</v>
      </c>
      <c r="B3951" s="5" t="s">
        <v>174</v>
      </c>
      <c r="C3951" s="6">
        <v>63965</v>
      </c>
      <c r="D3951" t="s">
        <v>41</v>
      </c>
      <c r="E3951">
        <v>54370</v>
      </c>
      <c r="F3951" s="5" t="s">
        <v>58</v>
      </c>
      <c r="G3951" s="5" t="s">
        <v>51</v>
      </c>
      <c r="H3951" s="5" t="s">
        <v>151</v>
      </c>
      <c r="I3951" t="s">
        <v>44</v>
      </c>
      <c r="J3951" t="s">
        <v>151</v>
      </c>
      <c r="K3951">
        <v>100</v>
      </c>
      <c r="L3951" s="5" t="s">
        <v>7932</v>
      </c>
      <c r="M3951" s="5" t="s">
        <v>70</v>
      </c>
      <c r="N3951">
        <v>1</v>
      </c>
      <c r="O3951" t="s">
        <v>85</v>
      </c>
      <c r="P3951" s="1">
        <v>45613</v>
      </c>
      <c r="Q3951" s="1">
        <v>45628</v>
      </c>
      <c r="R3951">
        <v>1541</v>
      </c>
      <c r="S3951" s="4">
        <v>9.1999999999999993</v>
      </c>
      <c r="T3951" t="s">
        <v>55</v>
      </c>
    </row>
    <row r="3952" spans="1:20" x14ac:dyDescent="0.35">
      <c r="A3952" t="s">
        <v>7933</v>
      </c>
      <c r="B3952" s="5" t="s">
        <v>28802</v>
      </c>
      <c r="C3952" s="6">
        <v>88359</v>
      </c>
      <c r="D3952" t="s">
        <v>120</v>
      </c>
      <c r="E3952">
        <v>79523</v>
      </c>
      <c r="F3952" s="5" t="s">
        <v>58</v>
      </c>
      <c r="G3952" s="5" t="s">
        <v>59</v>
      </c>
      <c r="H3952" s="5" t="s">
        <v>121</v>
      </c>
      <c r="I3952" t="s">
        <v>44</v>
      </c>
      <c r="J3952" t="s">
        <v>121</v>
      </c>
      <c r="K3952">
        <v>100</v>
      </c>
      <c r="L3952" s="5" t="s">
        <v>7217</v>
      </c>
      <c r="M3952" s="5" t="s">
        <v>28</v>
      </c>
      <c r="N3952">
        <v>0</v>
      </c>
      <c r="O3952" t="s">
        <v>141</v>
      </c>
      <c r="P3952" s="1">
        <v>45600</v>
      </c>
      <c r="Q3952" s="1">
        <v>45615</v>
      </c>
      <c r="R3952">
        <v>1376</v>
      </c>
      <c r="S3952" s="4">
        <v>6.4</v>
      </c>
      <c r="T3952" t="s">
        <v>103</v>
      </c>
    </row>
    <row r="3953" spans="1:20" x14ac:dyDescent="0.35">
      <c r="A3953" t="s">
        <v>7934</v>
      </c>
      <c r="B3953" s="5" t="s">
        <v>145</v>
      </c>
      <c r="C3953" s="6">
        <v>58746</v>
      </c>
      <c r="D3953" t="s">
        <v>22</v>
      </c>
      <c r="E3953">
        <v>58746</v>
      </c>
      <c r="F3953" s="5" t="s">
        <v>58</v>
      </c>
      <c r="G3953" s="5" t="s">
        <v>42</v>
      </c>
      <c r="H3953" s="5" t="s">
        <v>129</v>
      </c>
      <c r="I3953" t="s">
        <v>44</v>
      </c>
      <c r="J3953" t="s">
        <v>129</v>
      </c>
      <c r="K3953">
        <v>50</v>
      </c>
      <c r="L3953" s="5" t="s">
        <v>7935</v>
      </c>
      <c r="M3953" s="5" t="s">
        <v>28</v>
      </c>
      <c r="N3953">
        <v>1</v>
      </c>
      <c r="O3953" t="s">
        <v>167</v>
      </c>
      <c r="P3953" s="1">
        <v>45581</v>
      </c>
      <c r="Q3953" s="1">
        <v>45617</v>
      </c>
      <c r="R3953">
        <v>748</v>
      </c>
      <c r="S3953" s="4">
        <v>9</v>
      </c>
      <c r="T3953" t="s">
        <v>153</v>
      </c>
    </row>
    <row r="3954" spans="1:20" x14ac:dyDescent="0.35">
      <c r="A3954" t="s">
        <v>7936</v>
      </c>
      <c r="B3954" s="5" t="s">
        <v>145</v>
      </c>
      <c r="C3954" s="6">
        <v>84148</v>
      </c>
      <c r="D3954" t="s">
        <v>22</v>
      </c>
      <c r="E3954">
        <v>84148</v>
      </c>
      <c r="F3954" s="5" t="s">
        <v>23</v>
      </c>
      <c r="G3954" s="5" t="s">
        <v>59</v>
      </c>
      <c r="H3954" s="5" t="s">
        <v>157</v>
      </c>
      <c r="I3954" t="s">
        <v>26</v>
      </c>
      <c r="J3954" t="s">
        <v>157</v>
      </c>
      <c r="K3954">
        <v>50</v>
      </c>
      <c r="L3954" s="5" t="s">
        <v>7937</v>
      </c>
      <c r="M3954" s="5" t="s">
        <v>37</v>
      </c>
      <c r="N3954">
        <v>17</v>
      </c>
      <c r="O3954" t="s">
        <v>167</v>
      </c>
      <c r="P3954" s="1">
        <v>45530</v>
      </c>
      <c r="Q3954" s="1">
        <v>45601</v>
      </c>
      <c r="R3954">
        <v>1420</v>
      </c>
      <c r="S3954" s="4">
        <v>5.2</v>
      </c>
      <c r="T3954" t="s">
        <v>136</v>
      </c>
    </row>
    <row r="3955" spans="1:20" x14ac:dyDescent="0.35">
      <c r="A3955" t="s">
        <v>7938</v>
      </c>
      <c r="B3955" s="5" t="s">
        <v>91</v>
      </c>
      <c r="C3955" s="6">
        <v>106957</v>
      </c>
      <c r="D3955" t="s">
        <v>120</v>
      </c>
      <c r="E3955">
        <v>96261</v>
      </c>
      <c r="F3955" s="5" t="s">
        <v>58</v>
      </c>
      <c r="G3955" s="5" t="s">
        <v>51</v>
      </c>
      <c r="H3955" s="5" t="s">
        <v>121</v>
      </c>
      <c r="I3955" t="s">
        <v>26</v>
      </c>
      <c r="J3955" t="s">
        <v>121</v>
      </c>
      <c r="K3955">
        <v>50</v>
      </c>
      <c r="L3955" s="5" t="s">
        <v>7939</v>
      </c>
      <c r="M3955" s="5" t="s">
        <v>70</v>
      </c>
      <c r="N3955">
        <v>1</v>
      </c>
      <c r="O3955" t="s">
        <v>112</v>
      </c>
      <c r="P3955" s="1">
        <v>45623</v>
      </c>
      <c r="Q3955" s="1">
        <v>45638</v>
      </c>
      <c r="R3955">
        <v>1030</v>
      </c>
      <c r="S3955" s="4">
        <v>6.4</v>
      </c>
      <c r="T3955" t="s">
        <v>153</v>
      </c>
    </row>
    <row r="3956" spans="1:20" x14ac:dyDescent="0.35">
      <c r="A3956" t="s">
        <v>7940</v>
      </c>
      <c r="B3956" s="5" t="s">
        <v>179</v>
      </c>
      <c r="C3956" s="6">
        <v>83304</v>
      </c>
      <c r="D3956" t="s">
        <v>74</v>
      </c>
      <c r="E3956">
        <v>104130</v>
      </c>
      <c r="F3956" s="5" t="s">
        <v>50</v>
      </c>
      <c r="G3956" s="5" t="s">
        <v>24</v>
      </c>
      <c r="H3956" s="5" t="s">
        <v>75</v>
      </c>
      <c r="I3956" t="s">
        <v>44</v>
      </c>
      <c r="J3956" t="s">
        <v>97</v>
      </c>
      <c r="K3956">
        <v>50</v>
      </c>
      <c r="L3956" s="5" t="s">
        <v>7941</v>
      </c>
      <c r="M3956" s="5" t="s">
        <v>54</v>
      </c>
      <c r="N3956">
        <v>3</v>
      </c>
      <c r="O3956" t="s">
        <v>131</v>
      </c>
      <c r="P3956" s="1">
        <v>45381</v>
      </c>
      <c r="Q3956" s="1">
        <v>45413</v>
      </c>
      <c r="R3956">
        <v>943</v>
      </c>
      <c r="S3956" s="4">
        <v>6.3</v>
      </c>
      <c r="T3956" t="s">
        <v>30</v>
      </c>
    </row>
    <row r="3957" spans="1:20" x14ac:dyDescent="0.35">
      <c r="A3957" t="s">
        <v>7942</v>
      </c>
      <c r="B3957" s="5" t="s">
        <v>105</v>
      </c>
      <c r="C3957" s="6">
        <v>169228</v>
      </c>
      <c r="D3957" t="s">
        <v>22</v>
      </c>
      <c r="E3957">
        <v>169228</v>
      </c>
      <c r="F3957" s="5" t="s">
        <v>23</v>
      </c>
      <c r="G3957" s="5" t="s">
        <v>51</v>
      </c>
      <c r="H3957" s="5" t="s">
        <v>101</v>
      </c>
      <c r="I3957" t="s">
        <v>26</v>
      </c>
      <c r="J3957" t="s">
        <v>101</v>
      </c>
      <c r="K3957">
        <v>100</v>
      </c>
      <c r="L3957" s="5" t="s">
        <v>7943</v>
      </c>
      <c r="M3957" s="5" t="s">
        <v>37</v>
      </c>
      <c r="N3957">
        <v>10</v>
      </c>
      <c r="O3957" t="s">
        <v>131</v>
      </c>
      <c r="P3957" s="1">
        <v>45384</v>
      </c>
      <c r="Q3957" s="1">
        <v>45423</v>
      </c>
      <c r="R3957">
        <v>1923</v>
      </c>
      <c r="S3957" s="4">
        <v>9.6999999999999993</v>
      </c>
      <c r="T3957" t="s">
        <v>30</v>
      </c>
    </row>
    <row r="3958" spans="1:20" x14ac:dyDescent="0.35">
      <c r="A3958" t="s">
        <v>7944</v>
      </c>
      <c r="B3958" s="5" t="s">
        <v>100</v>
      </c>
      <c r="C3958" s="6">
        <v>87246</v>
      </c>
      <c r="D3958" t="s">
        <v>74</v>
      </c>
      <c r="E3958">
        <v>109058</v>
      </c>
      <c r="F3958" s="5" t="s">
        <v>50</v>
      </c>
      <c r="G3958" s="5" t="s">
        <v>42</v>
      </c>
      <c r="H3958" s="5" t="s">
        <v>75</v>
      </c>
      <c r="I3958" t="s">
        <v>44</v>
      </c>
      <c r="J3958" t="s">
        <v>1192</v>
      </c>
      <c r="K3958">
        <v>50</v>
      </c>
      <c r="L3958" s="5" t="s">
        <v>7945</v>
      </c>
      <c r="M3958" s="5" t="s">
        <v>70</v>
      </c>
      <c r="N3958">
        <v>3</v>
      </c>
      <c r="O3958" t="s">
        <v>78</v>
      </c>
      <c r="P3958" s="1">
        <v>45413</v>
      </c>
      <c r="Q3958" s="1">
        <v>45469</v>
      </c>
      <c r="R3958">
        <v>916</v>
      </c>
      <c r="S3958" s="4">
        <v>9.4</v>
      </c>
      <c r="T3958" t="s">
        <v>89</v>
      </c>
    </row>
    <row r="3959" spans="1:20" x14ac:dyDescent="0.35">
      <c r="A3959" t="s">
        <v>7946</v>
      </c>
      <c r="B3959" s="5" t="s">
        <v>28802</v>
      </c>
      <c r="C3959" s="6">
        <v>71057</v>
      </c>
      <c r="D3959" t="s">
        <v>92</v>
      </c>
      <c r="E3959">
        <v>53293</v>
      </c>
      <c r="F3959" s="5" t="s">
        <v>58</v>
      </c>
      <c r="G3959" s="5" t="s">
        <v>24</v>
      </c>
      <c r="H3959" s="5" t="s">
        <v>93</v>
      </c>
      <c r="I3959" t="s">
        <v>26</v>
      </c>
      <c r="J3959" t="s">
        <v>93</v>
      </c>
      <c r="K3959">
        <v>100</v>
      </c>
      <c r="L3959" s="5" t="s">
        <v>7947</v>
      </c>
      <c r="M3959" s="5" t="s">
        <v>54</v>
      </c>
      <c r="N3959">
        <v>0</v>
      </c>
      <c r="O3959" t="s">
        <v>167</v>
      </c>
      <c r="P3959" s="1">
        <v>45355</v>
      </c>
      <c r="Q3959" s="1">
        <v>45425</v>
      </c>
      <c r="R3959">
        <v>1746</v>
      </c>
      <c r="S3959" s="4">
        <v>7.6</v>
      </c>
      <c r="T3959" t="s">
        <v>79</v>
      </c>
    </row>
    <row r="3960" spans="1:20" x14ac:dyDescent="0.35">
      <c r="A3960" t="s">
        <v>7948</v>
      </c>
      <c r="B3960" s="5" t="s">
        <v>40</v>
      </c>
      <c r="C3960" s="6">
        <v>197354</v>
      </c>
      <c r="D3960" t="s">
        <v>74</v>
      </c>
      <c r="E3960">
        <v>246693</v>
      </c>
      <c r="F3960" s="5" t="s">
        <v>23</v>
      </c>
      <c r="G3960" s="5" t="s">
        <v>42</v>
      </c>
      <c r="H3960" s="5" t="s">
        <v>75</v>
      </c>
      <c r="I3960" t="s">
        <v>26</v>
      </c>
      <c r="J3960" t="s">
        <v>940</v>
      </c>
      <c r="K3960">
        <v>50</v>
      </c>
      <c r="L3960" s="5" t="s">
        <v>7949</v>
      </c>
      <c r="M3960" s="5" t="s">
        <v>28</v>
      </c>
      <c r="N3960">
        <v>11</v>
      </c>
      <c r="O3960" t="s">
        <v>135</v>
      </c>
      <c r="P3960" s="1">
        <v>45321</v>
      </c>
      <c r="Q3960" s="1">
        <v>45369</v>
      </c>
      <c r="R3960">
        <v>2412</v>
      </c>
      <c r="S3960" s="4">
        <v>8.8000000000000007</v>
      </c>
      <c r="T3960" t="s">
        <v>95</v>
      </c>
    </row>
    <row r="3961" spans="1:20" x14ac:dyDescent="0.35">
      <c r="A3961" t="s">
        <v>7950</v>
      </c>
      <c r="B3961" s="5" t="s">
        <v>28802</v>
      </c>
      <c r="C3961" s="6">
        <v>128498</v>
      </c>
      <c r="D3961" t="s">
        <v>22</v>
      </c>
      <c r="E3961">
        <v>128498</v>
      </c>
      <c r="F3961" s="5" t="s">
        <v>23</v>
      </c>
      <c r="G3961" s="5" t="s">
        <v>51</v>
      </c>
      <c r="H3961" s="5" t="s">
        <v>191</v>
      </c>
      <c r="I3961" t="s">
        <v>44</v>
      </c>
      <c r="J3961" t="s">
        <v>157</v>
      </c>
      <c r="K3961">
        <v>0</v>
      </c>
      <c r="L3961" s="5" t="s">
        <v>7951</v>
      </c>
      <c r="M3961" s="5" t="s">
        <v>37</v>
      </c>
      <c r="N3961">
        <v>15</v>
      </c>
      <c r="O3961" t="s">
        <v>71</v>
      </c>
      <c r="P3961" s="1">
        <v>45411</v>
      </c>
      <c r="Q3961" s="1">
        <v>45451</v>
      </c>
      <c r="R3961">
        <v>1531</v>
      </c>
      <c r="S3961" s="4">
        <v>9</v>
      </c>
      <c r="T3961" t="s">
        <v>63</v>
      </c>
    </row>
    <row r="3962" spans="1:20" x14ac:dyDescent="0.35">
      <c r="A3962" t="s">
        <v>7952</v>
      </c>
      <c r="B3962" s="5" t="s">
        <v>28802</v>
      </c>
      <c r="C3962" s="6">
        <v>186865</v>
      </c>
      <c r="D3962" t="s">
        <v>22</v>
      </c>
      <c r="E3962">
        <v>186865</v>
      </c>
      <c r="F3962" s="5" t="s">
        <v>66</v>
      </c>
      <c r="G3962" s="5" t="s">
        <v>42</v>
      </c>
      <c r="H3962" s="5" t="s">
        <v>97</v>
      </c>
      <c r="I3962" t="s">
        <v>35</v>
      </c>
      <c r="J3962" t="s">
        <v>97</v>
      </c>
      <c r="K3962">
        <v>0</v>
      </c>
      <c r="L3962" s="5" t="s">
        <v>7953</v>
      </c>
      <c r="M3962" s="5" t="s">
        <v>70</v>
      </c>
      <c r="N3962">
        <v>8</v>
      </c>
      <c r="O3962" t="s">
        <v>107</v>
      </c>
      <c r="P3962" s="1">
        <v>45603</v>
      </c>
      <c r="Q3962" s="1">
        <v>45647</v>
      </c>
      <c r="R3962">
        <v>1088</v>
      </c>
      <c r="S3962" s="4">
        <v>5.3</v>
      </c>
      <c r="T3962" t="s">
        <v>47</v>
      </c>
    </row>
    <row r="3963" spans="1:20" x14ac:dyDescent="0.35">
      <c r="A3963" t="s">
        <v>7954</v>
      </c>
      <c r="B3963" s="5" t="s">
        <v>28802</v>
      </c>
      <c r="C3963" s="6">
        <v>107253</v>
      </c>
      <c r="D3963" t="s">
        <v>22</v>
      </c>
      <c r="E3963">
        <v>107253</v>
      </c>
      <c r="F3963" s="5" t="s">
        <v>50</v>
      </c>
      <c r="G3963" s="5" t="s">
        <v>59</v>
      </c>
      <c r="H3963" s="5" t="s">
        <v>101</v>
      </c>
      <c r="I3963" t="s">
        <v>26</v>
      </c>
      <c r="J3963" t="s">
        <v>467</v>
      </c>
      <c r="K3963">
        <v>100</v>
      </c>
      <c r="L3963" s="5" t="s">
        <v>7955</v>
      </c>
      <c r="M3963" s="5" t="s">
        <v>54</v>
      </c>
      <c r="N3963">
        <v>2</v>
      </c>
      <c r="O3963" t="s">
        <v>46</v>
      </c>
      <c r="P3963" s="1">
        <v>45316</v>
      </c>
      <c r="Q3963" s="1">
        <v>45378</v>
      </c>
      <c r="R3963">
        <v>2074</v>
      </c>
      <c r="S3963" s="4">
        <v>9.8000000000000007</v>
      </c>
      <c r="T3963" t="s">
        <v>30</v>
      </c>
    </row>
    <row r="3964" spans="1:20" x14ac:dyDescent="0.35">
      <c r="A3964" t="s">
        <v>7956</v>
      </c>
      <c r="B3964" s="5" t="s">
        <v>217</v>
      </c>
      <c r="C3964" s="6">
        <v>63687</v>
      </c>
      <c r="D3964" t="s">
        <v>22</v>
      </c>
      <c r="E3964">
        <v>63687</v>
      </c>
      <c r="F3964" s="5" t="s">
        <v>50</v>
      </c>
      <c r="G3964" s="5" t="s">
        <v>51</v>
      </c>
      <c r="H3964" s="5" t="s">
        <v>191</v>
      </c>
      <c r="I3964" t="s">
        <v>44</v>
      </c>
      <c r="J3964" t="s">
        <v>191</v>
      </c>
      <c r="K3964">
        <v>50</v>
      </c>
      <c r="L3964" s="5" t="s">
        <v>7957</v>
      </c>
      <c r="M3964" s="5" t="s">
        <v>54</v>
      </c>
      <c r="N3964">
        <v>4</v>
      </c>
      <c r="O3964" t="s">
        <v>131</v>
      </c>
      <c r="P3964" s="1">
        <v>45491</v>
      </c>
      <c r="Q3964" s="1">
        <v>45540</v>
      </c>
      <c r="R3964">
        <v>1291</v>
      </c>
      <c r="S3964" s="4">
        <v>9.5</v>
      </c>
      <c r="T3964" t="s">
        <v>136</v>
      </c>
    </row>
    <row r="3965" spans="1:20" x14ac:dyDescent="0.35">
      <c r="A3965" t="s">
        <v>7958</v>
      </c>
      <c r="B3965" s="5" t="s">
        <v>105</v>
      </c>
      <c r="C3965" s="6">
        <v>79216</v>
      </c>
      <c r="D3965" t="s">
        <v>22</v>
      </c>
      <c r="E3965">
        <v>79216</v>
      </c>
      <c r="F3965" s="5" t="s">
        <v>50</v>
      </c>
      <c r="G3965" s="5" t="s">
        <v>59</v>
      </c>
      <c r="H3965" s="5" t="s">
        <v>191</v>
      </c>
      <c r="I3965" t="s">
        <v>44</v>
      </c>
      <c r="J3965" t="s">
        <v>191</v>
      </c>
      <c r="K3965">
        <v>100</v>
      </c>
      <c r="L3965" s="5" t="s">
        <v>7959</v>
      </c>
      <c r="M3965" s="5" t="s">
        <v>28</v>
      </c>
      <c r="N3965">
        <v>2</v>
      </c>
      <c r="O3965" t="s">
        <v>131</v>
      </c>
      <c r="P3965" s="1">
        <v>45455</v>
      </c>
      <c r="Q3965" s="1">
        <v>45493</v>
      </c>
      <c r="R3965">
        <v>1511</v>
      </c>
      <c r="S3965" s="4">
        <v>6</v>
      </c>
      <c r="T3965" t="s">
        <v>108</v>
      </c>
    </row>
    <row r="3966" spans="1:20" x14ac:dyDescent="0.35">
      <c r="A3966" t="s">
        <v>7960</v>
      </c>
      <c r="B3966" s="5" t="s">
        <v>21</v>
      </c>
      <c r="C3966" s="6">
        <v>231383</v>
      </c>
      <c r="D3966" t="s">
        <v>22</v>
      </c>
      <c r="E3966">
        <v>231383</v>
      </c>
      <c r="F3966" s="5" t="s">
        <v>23</v>
      </c>
      <c r="G3966" s="5" t="s">
        <v>59</v>
      </c>
      <c r="H3966" s="5" t="s">
        <v>191</v>
      </c>
      <c r="I3966" t="s">
        <v>35</v>
      </c>
      <c r="J3966" t="s">
        <v>191</v>
      </c>
      <c r="K3966">
        <v>0</v>
      </c>
      <c r="L3966" s="5" t="s">
        <v>7961</v>
      </c>
      <c r="M3966" s="5" t="s">
        <v>70</v>
      </c>
      <c r="N3966">
        <v>11</v>
      </c>
      <c r="O3966" t="s">
        <v>71</v>
      </c>
      <c r="P3966" s="1">
        <v>45343</v>
      </c>
      <c r="Q3966" s="1">
        <v>45389</v>
      </c>
      <c r="R3966">
        <v>2362</v>
      </c>
      <c r="S3966" s="4">
        <v>8.9</v>
      </c>
      <c r="T3966" t="s">
        <v>210</v>
      </c>
    </row>
    <row r="3967" spans="1:20" x14ac:dyDescent="0.35">
      <c r="A3967" t="s">
        <v>7962</v>
      </c>
      <c r="B3967" s="5" t="s">
        <v>40</v>
      </c>
      <c r="C3967" s="6">
        <v>43977</v>
      </c>
      <c r="D3967" t="s">
        <v>22</v>
      </c>
      <c r="E3967">
        <v>43977</v>
      </c>
      <c r="F3967" s="5" t="s">
        <v>66</v>
      </c>
      <c r="G3967" s="5" t="s">
        <v>24</v>
      </c>
      <c r="H3967" s="5" t="s">
        <v>116</v>
      </c>
      <c r="I3967" t="s">
        <v>44</v>
      </c>
      <c r="J3967" t="s">
        <v>25</v>
      </c>
      <c r="K3967">
        <v>100</v>
      </c>
      <c r="L3967" s="5" t="s">
        <v>7963</v>
      </c>
      <c r="M3967" s="5" t="s">
        <v>37</v>
      </c>
      <c r="N3967">
        <v>9</v>
      </c>
      <c r="O3967" t="s">
        <v>46</v>
      </c>
      <c r="P3967" s="1">
        <v>45769</v>
      </c>
      <c r="Q3967" s="1">
        <v>45792</v>
      </c>
      <c r="R3967">
        <v>1455</v>
      </c>
      <c r="S3967" s="4">
        <v>8.6999999999999993</v>
      </c>
      <c r="T3967" t="s">
        <v>95</v>
      </c>
    </row>
    <row r="3968" spans="1:20" x14ac:dyDescent="0.35">
      <c r="A3968" t="s">
        <v>7964</v>
      </c>
      <c r="B3968" s="5" t="s">
        <v>105</v>
      </c>
      <c r="C3968" s="6">
        <v>58328</v>
      </c>
      <c r="D3968" t="s">
        <v>22</v>
      </c>
      <c r="E3968">
        <v>58328</v>
      </c>
      <c r="F3968" s="5" t="s">
        <v>66</v>
      </c>
      <c r="G3968" s="5" t="s">
        <v>59</v>
      </c>
      <c r="H3968" s="5" t="s">
        <v>157</v>
      </c>
      <c r="I3968" t="s">
        <v>26</v>
      </c>
      <c r="J3968" t="s">
        <v>157</v>
      </c>
      <c r="K3968">
        <v>50</v>
      </c>
      <c r="L3968" s="5" t="s">
        <v>7965</v>
      </c>
      <c r="M3968" s="5" t="s">
        <v>37</v>
      </c>
      <c r="N3968">
        <v>8</v>
      </c>
      <c r="O3968" t="s">
        <v>107</v>
      </c>
      <c r="P3968" s="1">
        <v>45574</v>
      </c>
      <c r="Q3968" s="1">
        <v>45639</v>
      </c>
      <c r="R3968">
        <v>860</v>
      </c>
      <c r="S3968" s="4">
        <v>6.6</v>
      </c>
      <c r="T3968" t="s">
        <v>89</v>
      </c>
    </row>
    <row r="3969" spans="1:20" x14ac:dyDescent="0.35">
      <c r="A3969" t="s">
        <v>7966</v>
      </c>
      <c r="B3969" s="5" t="s">
        <v>91</v>
      </c>
      <c r="C3969" s="6">
        <v>26547</v>
      </c>
      <c r="D3969" t="s">
        <v>22</v>
      </c>
      <c r="E3969">
        <v>26547</v>
      </c>
      <c r="F3969" s="5" t="s">
        <v>58</v>
      </c>
      <c r="G3969" s="5" t="s">
        <v>24</v>
      </c>
      <c r="H3969" s="5" t="s">
        <v>116</v>
      </c>
      <c r="I3969" t="s">
        <v>35</v>
      </c>
      <c r="J3969" t="s">
        <v>522</v>
      </c>
      <c r="K3969">
        <v>0</v>
      </c>
      <c r="L3969" s="5" t="s">
        <v>7967</v>
      </c>
      <c r="M3969" s="5" t="s">
        <v>70</v>
      </c>
      <c r="N3969">
        <v>1</v>
      </c>
      <c r="O3969" t="s">
        <v>62</v>
      </c>
      <c r="P3969" s="1">
        <v>45748</v>
      </c>
      <c r="Q3969" s="1">
        <v>45802</v>
      </c>
      <c r="R3969">
        <v>976</v>
      </c>
      <c r="S3969" s="4">
        <v>7.8</v>
      </c>
      <c r="T3969" t="s">
        <v>30</v>
      </c>
    </row>
    <row r="3970" spans="1:20" x14ac:dyDescent="0.35">
      <c r="A3970" t="s">
        <v>7968</v>
      </c>
      <c r="B3970" s="5" t="s">
        <v>179</v>
      </c>
      <c r="C3970" s="6">
        <v>55423</v>
      </c>
      <c r="D3970" t="s">
        <v>22</v>
      </c>
      <c r="E3970">
        <v>55423</v>
      </c>
      <c r="F3970" s="5" t="s">
        <v>58</v>
      </c>
      <c r="G3970" s="5" t="s">
        <v>42</v>
      </c>
      <c r="H3970" s="5" t="s">
        <v>165</v>
      </c>
      <c r="I3970" t="s">
        <v>44</v>
      </c>
      <c r="J3970" t="s">
        <v>82</v>
      </c>
      <c r="K3970">
        <v>0</v>
      </c>
      <c r="L3970" s="5" t="s">
        <v>7969</v>
      </c>
      <c r="M3970" s="5" t="s">
        <v>70</v>
      </c>
      <c r="N3970">
        <v>0</v>
      </c>
      <c r="O3970" t="s">
        <v>141</v>
      </c>
      <c r="P3970" s="1">
        <v>45638</v>
      </c>
      <c r="Q3970" s="1">
        <v>45669</v>
      </c>
      <c r="R3970">
        <v>1325</v>
      </c>
      <c r="S3970" s="4">
        <v>7</v>
      </c>
      <c r="T3970" t="s">
        <v>63</v>
      </c>
    </row>
    <row r="3971" spans="1:20" x14ac:dyDescent="0.35">
      <c r="A3971" t="s">
        <v>7970</v>
      </c>
      <c r="B3971" s="5" t="s">
        <v>91</v>
      </c>
      <c r="C3971" s="6">
        <v>24833</v>
      </c>
      <c r="D3971" t="s">
        <v>22</v>
      </c>
      <c r="E3971">
        <v>24833</v>
      </c>
      <c r="F3971" s="5" t="s">
        <v>50</v>
      </c>
      <c r="G3971" s="5" t="s">
        <v>59</v>
      </c>
      <c r="H3971" s="5" t="s">
        <v>116</v>
      </c>
      <c r="I3971" t="s">
        <v>44</v>
      </c>
      <c r="J3971" t="s">
        <v>940</v>
      </c>
      <c r="K3971">
        <v>0</v>
      </c>
      <c r="L3971" s="5" t="s">
        <v>7971</v>
      </c>
      <c r="M3971" s="5" t="s">
        <v>70</v>
      </c>
      <c r="N3971">
        <v>3</v>
      </c>
      <c r="O3971" t="s">
        <v>147</v>
      </c>
      <c r="P3971" s="1">
        <v>45646</v>
      </c>
      <c r="Q3971" s="1">
        <v>45719</v>
      </c>
      <c r="R3971">
        <v>2055</v>
      </c>
      <c r="S3971" s="4">
        <v>9.3000000000000007</v>
      </c>
      <c r="T3971" t="s">
        <v>63</v>
      </c>
    </row>
    <row r="3972" spans="1:20" x14ac:dyDescent="0.35">
      <c r="A3972" t="s">
        <v>7972</v>
      </c>
      <c r="B3972" s="5" t="s">
        <v>105</v>
      </c>
      <c r="C3972" s="6">
        <v>110197</v>
      </c>
      <c r="D3972" t="s">
        <v>22</v>
      </c>
      <c r="E3972">
        <v>110197</v>
      </c>
      <c r="F3972" s="5" t="s">
        <v>50</v>
      </c>
      <c r="G3972" s="5" t="s">
        <v>51</v>
      </c>
      <c r="H3972" s="5" t="s">
        <v>101</v>
      </c>
      <c r="I3972" t="s">
        <v>26</v>
      </c>
      <c r="J3972" t="s">
        <v>101</v>
      </c>
      <c r="K3972">
        <v>100</v>
      </c>
      <c r="L3972" s="5" t="s">
        <v>7973</v>
      </c>
      <c r="M3972" s="5" t="s">
        <v>54</v>
      </c>
      <c r="N3972">
        <v>3</v>
      </c>
      <c r="O3972" t="s">
        <v>141</v>
      </c>
      <c r="P3972" s="1">
        <v>45659</v>
      </c>
      <c r="Q3972" s="1">
        <v>45717</v>
      </c>
      <c r="R3972">
        <v>1672</v>
      </c>
      <c r="S3972" s="4">
        <v>8.6999999999999993</v>
      </c>
      <c r="T3972" t="s">
        <v>103</v>
      </c>
    </row>
    <row r="3973" spans="1:20" x14ac:dyDescent="0.35">
      <c r="A3973" t="s">
        <v>7974</v>
      </c>
      <c r="B3973" s="5" t="s">
        <v>28802</v>
      </c>
      <c r="C3973" s="6">
        <v>72964</v>
      </c>
      <c r="D3973" t="s">
        <v>22</v>
      </c>
      <c r="E3973">
        <v>72964</v>
      </c>
      <c r="F3973" s="5" t="s">
        <v>58</v>
      </c>
      <c r="G3973" s="5" t="s">
        <v>51</v>
      </c>
      <c r="H3973" s="5" t="s">
        <v>191</v>
      </c>
      <c r="I3973" t="s">
        <v>26</v>
      </c>
      <c r="J3973" t="s">
        <v>915</v>
      </c>
      <c r="K3973">
        <v>100</v>
      </c>
      <c r="L3973" s="5" t="s">
        <v>7975</v>
      </c>
      <c r="M3973" s="5" t="s">
        <v>28</v>
      </c>
      <c r="N3973">
        <v>0</v>
      </c>
      <c r="O3973" t="s">
        <v>88</v>
      </c>
      <c r="P3973" s="1">
        <v>45358</v>
      </c>
      <c r="Q3973" s="1">
        <v>45386</v>
      </c>
      <c r="R3973">
        <v>2318</v>
      </c>
      <c r="S3973" s="4">
        <v>9.1999999999999993</v>
      </c>
      <c r="T3973" t="s">
        <v>79</v>
      </c>
    </row>
    <row r="3974" spans="1:20" x14ac:dyDescent="0.35">
      <c r="A3974" t="s">
        <v>7976</v>
      </c>
      <c r="B3974" s="5" t="s">
        <v>57</v>
      </c>
      <c r="C3974" s="6">
        <v>59921</v>
      </c>
      <c r="D3974" t="s">
        <v>22</v>
      </c>
      <c r="E3974">
        <v>59921</v>
      </c>
      <c r="F3974" s="5" t="s">
        <v>58</v>
      </c>
      <c r="G3974" s="5" t="s">
        <v>42</v>
      </c>
      <c r="H3974" s="5" t="s">
        <v>25</v>
      </c>
      <c r="I3974" t="s">
        <v>26</v>
      </c>
      <c r="J3974" t="s">
        <v>491</v>
      </c>
      <c r="K3974">
        <v>50</v>
      </c>
      <c r="L3974" s="5" t="s">
        <v>7977</v>
      </c>
      <c r="M3974" s="5" t="s">
        <v>37</v>
      </c>
      <c r="N3974">
        <v>1</v>
      </c>
      <c r="O3974" t="s">
        <v>62</v>
      </c>
      <c r="P3974" s="1">
        <v>45598</v>
      </c>
      <c r="Q3974" s="1">
        <v>45668</v>
      </c>
      <c r="R3974">
        <v>1707</v>
      </c>
      <c r="S3974" s="4">
        <v>8.4</v>
      </c>
      <c r="T3974" t="s">
        <v>210</v>
      </c>
    </row>
    <row r="3975" spans="1:20" x14ac:dyDescent="0.35">
      <c r="A3975" t="s">
        <v>7978</v>
      </c>
      <c r="B3975" s="5" t="s">
        <v>28801</v>
      </c>
      <c r="C3975" s="6">
        <v>56383</v>
      </c>
      <c r="D3975" t="s">
        <v>41</v>
      </c>
      <c r="E3975">
        <v>47926</v>
      </c>
      <c r="F3975" s="5" t="s">
        <v>58</v>
      </c>
      <c r="G3975" s="5" t="s">
        <v>42</v>
      </c>
      <c r="H3975" s="5" t="s">
        <v>151</v>
      </c>
      <c r="I3975" t="s">
        <v>44</v>
      </c>
      <c r="J3975" t="s">
        <v>133</v>
      </c>
      <c r="K3975">
        <v>100</v>
      </c>
      <c r="L3975" s="5" t="s">
        <v>7979</v>
      </c>
      <c r="M3975" s="5" t="s">
        <v>54</v>
      </c>
      <c r="N3975">
        <v>0</v>
      </c>
      <c r="O3975" t="s">
        <v>107</v>
      </c>
      <c r="P3975" s="1">
        <v>45631</v>
      </c>
      <c r="Q3975" s="1">
        <v>45703</v>
      </c>
      <c r="R3975">
        <v>1841</v>
      </c>
      <c r="S3975" s="4">
        <v>8.8000000000000007</v>
      </c>
      <c r="T3975" t="s">
        <v>277</v>
      </c>
    </row>
    <row r="3976" spans="1:20" x14ac:dyDescent="0.35">
      <c r="A3976" t="s">
        <v>7980</v>
      </c>
      <c r="B3976" s="5" t="s">
        <v>162</v>
      </c>
      <c r="C3976" s="6">
        <v>71225</v>
      </c>
      <c r="D3976" t="s">
        <v>22</v>
      </c>
      <c r="E3976">
        <v>71225</v>
      </c>
      <c r="F3976" s="5" t="s">
        <v>23</v>
      </c>
      <c r="G3976" s="5" t="s">
        <v>51</v>
      </c>
      <c r="H3976" s="5" t="s">
        <v>116</v>
      </c>
      <c r="I3976" t="s">
        <v>44</v>
      </c>
      <c r="J3976" t="s">
        <v>116</v>
      </c>
      <c r="K3976">
        <v>0</v>
      </c>
      <c r="L3976" s="5" t="s">
        <v>7981</v>
      </c>
      <c r="M3976" s="5" t="s">
        <v>70</v>
      </c>
      <c r="N3976">
        <v>19</v>
      </c>
      <c r="O3976" t="s">
        <v>88</v>
      </c>
      <c r="P3976" s="1">
        <v>45579</v>
      </c>
      <c r="Q3976" s="1">
        <v>45597</v>
      </c>
      <c r="R3976">
        <v>987</v>
      </c>
      <c r="S3976" s="4">
        <v>6.9</v>
      </c>
      <c r="T3976" t="s">
        <v>38</v>
      </c>
    </row>
    <row r="3977" spans="1:20" x14ac:dyDescent="0.35">
      <c r="A3977" t="s">
        <v>7982</v>
      </c>
      <c r="B3977" s="5" t="s">
        <v>73</v>
      </c>
      <c r="C3977" s="6">
        <v>64188</v>
      </c>
      <c r="D3977" t="s">
        <v>22</v>
      </c>
      <c r="E3977">
        <v>64188</v>
      </c>
      <c r="F3977" s="5" t="s">
        <v>58</v>
      </c>
      <c r="G3977" s="5" t="s">
        <v>42</v>
      </c>
      <c r="H3977" s="5" t="s">
        <v>25</v>
      </c>
      <c r="I3977" t="s">
        <v>26</v>
      </c>
      <c r="J3977" t="s">
        <v>25</v>
      </c>
      <c r="K3977">
        <v>50</v>
      </c>
      <c r="L3977" s="5" t="s">
        <v>7983</v>
      </c>
      <c r="M3977" s="5" t="s">
        <v>37</v>
      </c>
      <c r="N3977">
        <v>1</v>
      </c>
      <c r="O3977" t="s">
        <v>85</v>
      </c>
      <c r="P3977" s="1">
        <v>45447</v>
      </c>
      <c r="Q3977" s="1">
        <v>45469</v>
      </c>
      <c r="R3977">
        <v>1597</v>
      </c>
      <c r="S3977" s="4">
        <v>7.2</v>
      </c>
      <c r="T3977" t="s">
        <v>79</v>
      </c>
    </row>
    <row r="3978" spans="1:20" x14ac:dyDescent="0.35">
      <c r="A3978" t="s">
        <v>7984</v>
      </c>
      <c r="B3978" s="5" t="s">
        <v>28800</v>
      </c>
      <c r="C3978" s="6">
        <v>111850</v>
      </c>
      <c r="D3978" t="s">
        <v>22</v>
      </c>
      <c r="E3978">
        <v>111850</v>
      </c>
      <c r="F3978" s="5" t="s">
        <v>50</v>
      </c>
      <c r="G3978" s="5" t="s">
        <v>59</v>
      </c>
      <c r="H3978" s="5" t="s">
        <v>68</v>
      </c>
      <c r="I3978" t="s">
        <v>44</v>
      </c>
      <c r="J3978" t="s">
        <v>68</v>
      </c>
      <c r="K3978">
        <v>0</v>
      </c>
      <c r="L3978" s="5" t="s">
        <v>7985</v>
      </c>
      <c r="M3978" s="5" t="s">
        <v>54</v>
      </c>
      <c r="N3978">
        <v>2</v>
      </c>
      <c r="O3978" t="s">
        <v>141</v>
      </c>
      <c r="P3978" s="1">
        <v>45347</v>
      </c>
      <c r="Q3978" s="1">
        <v>45372</v>
      </c>
      <c r="R3978">
        <v>2475</v>
      </c>
      <c r="S3978" s="4">
        <v>6.4</v>
      </c>
      <c r="T3978" t="s">
        <v>243</v>
      </c>
    </row>
    <row r="3979" spans="1:20" x14ac:dyDescent="0.35">
      <c r="A3979" t="s">
        <v>7986</v>
      </c>
      <c r="B3979" s="5" t="s">
        <v>91</v>
      </c>
      <c r="C3979" s="6">
        <v>193873</v>
      </c>
      <c r="D3979" t="s">
        <v>41</v>
      </c>
      <c r="E3979">
        <v>164792</v>
      </c>
      <c r="F3979" s="5" t="s">
        <v>23</v>
      </c>
      <c r="G3979" s="5" t="s">
        <v>59</v>
      </c>
      <c r="H3979" s="5" t="s">
        <v>126</v>
      </c>
      <c r="I3979" t="s">
        <v>26</v>
      </c>
      <c r="J3979" t="s">
        <v>126</v>
      </c>
      <c r="K3979">
        <v>0</v>
      </c>
      <c r="L3979" s="5" t="s">
        <v>7987</v>
      </c>
      <c r="M3979" s="5" t="s">
        <v>70</v>
      </c>
      <c r="N3979">
        <v>12</v>
      </c>
      <c r="O3979" t="s">
        <v>141</v>
      </c>
      <c r="P3979" s="1">
        <v>45606</v>
      </c>
      <c r="Q3979" s="1">
        <v>45668</v>
      </c>
      <c r="R3979">
        <v>2444</v>
      </c>
      <c r="S3979" s="4">
        <v>8.6</v>
      </c>
      <c r="T3979" t="s">
        <v>103</v>
      </c>
    </row>
    <row r="3980" spans="1:20" x14ac:dyDescent="0.35">
      <c r="A3980" t="s">
        <v>7988</v>
      </c>
      <c r="B3980" s="5" t="s">
        <v>32</v>
      </c>
      <c r="C3980" s="6">
        <v>69980</v>
      </c>
      <c r="D3980" t="s">
        <v>22</v>
      </c>
      <c r="E3980">
        <v>69980</v>
      </c>
      <c r="F3980" s="5" t="s">
        <v>23</v>
      </c>
      <c r="G3980" s="5" t="s">
        <v>42</v>
      </c>
      <c r="H3980" s="5" t="s">
        <v>157</v>
      </c>
      <c r="I3980" t="s">
        <v>26</v>
      </c>
      <c r="J3980" t="s">
        <v>157</v>
      </c>
      <c r="K3980">
        <v>50</v>
      </c>
      <c r="L3980" s="5" t="s">
        <v>7989</v>
      </c>
      <c r="M3980" s="5" t="s">
        <v>54</v>
      </c>
      <c r="N3980">
        <v>17</v>
      </c>
      <c r="O3980" t="s">
        <v>71</v>
      </c>
      <c r="P3980" s="1">
        <v>45294</v>
      </c>
      <c r="Q3980" s="1">
        <v>45327</v>
      </c>
      <c r="R3980">
        <v>1838</v>
      </c>
      <c r="S3980" s="4">
        <v>8.5</v>
      </c>
      <c r="T3980" t="s">
        <v>153</v>
      </c>
    </row>
    <row r="3981" spans="1:20" x14ac:dyDescent="0.35">
      <c r="A3981" t="s">
        <v>7990</v>
      </c>
      <c r="B3981" s="5" t="s">
        <v>162</v>
      </c>
      <c r="C3981" s="6">
        <v>17744</v>
      </c>
      <c r="D3981" t="s">
        <v>22</v>
      </c>
      <c r="E3981">
        <v>17744</v>
      </c>
      <c r="F3981" s="5" t="s">
        <v>58</v>
      </c>
      <c r="G3981" s="5" t="s">
        <v>59</v>
      </c>
      <c r="H3981" s="5" t="s">
        <v>116</v>
      </c>
      <c r="I3981" t="s">
        <v>44</v>
      </c>
      <c r="J3981" t="s">
        <v>423</v>
      </c>
      <c r="K3981">
        <v>0</v>
      </c>
      <c r="L3981" s="5" t="s">
        <v>7991</v>
      </c>
      <c r="M3981" s="5" t="s">
        <v>70</v>
      </c>
      <c r="N3981">
        <v>1</v>
      </c>
      <c r="O3981" t="s">
        <v>147</v>
      </c>
      <c r="P3981" s="1">
        <v>45727</v>
      </c>
      <c r="Q3981" s="1">
        <v>45756</v>
      </c>
      <c r="R3981">
        <v>1086</v>
      </c>
      <c r="S3981" s="4">
        <v>7.8</v>
      </c>
      <c r="T3981" t="s">
        <v>95</v>
      </c>
    </row>
    <row r="3982" spans="1:20" x14ac:dyDescent="0.35">
      <c r="A3982" t="s">
        <v>7992</v>
      </c>
      <c r="B3982" s="5" t="s">
        <v>28802</v>
      </c>
      <c r="C3982" s="6">
        <v>55353</v>
      </c>
      <c r="D3982" t="s">
        <v>41</v>
      </c>
      <c r="E3982">
        <v>47050</v>
      </c>
      <c r="F3982" s="5" t="s">
        <v>58</v>
      </c>
      <c r="G3982" s="5" t="s">
        <v>24</v>
      </c>
      <c r="H3982" s="5" t="s">
        <v>60</v>
      </c>
      <c r="I3982" t="s">
        <v>35</v>
      </c>
      <c r="J3982" t="s">
        <v>60</v>
      </c>
      <c r="K3982">
        <v>100</v>
      </c>
      <c r="L3982" s="5" t="s">
        <v>7993</v>
      </c>
      <c r="M3982" s="5" t="s">
        <v>28</v>
      </c>
      <c r="N3982">
        <v>0</v>
      </c>
      <c r="O3982" t="s">
        <v>85</v>
      </c>
      <c r="P3982" s="1">
        <v>45582</v>
      </c>
      <c r="Q3982" s="1">
        <v>45636</v>
      </c>
      <c r="R3982">
        <v>1210</v>
      </c>
      <c r="S3982" s="4">
        <v>8.1999999999999993</v>
      </c>
      <c r="T3982" t="s">
        <v>136</v>
      </c>
    </row>
    <row r="3983" spans="1:20" x14ac:dyDescent="0.35">
      <c r="A3983" t="s">
        <v>7994</v>
      </c>
      <c r="B3983" s="5" t="s">
        <v>162</v>
      </c>
      <c r="C3983" s="6">
        <v>29786</v>
      </c>
      <c r="D3983" t="s">
        <v>22</v>
      </c>
      <c r="E3983">
        <v>29786</v>
      </c>
      <c r="F3983" s="5" t="s">
        <v>58</v>
      </c>
      <c r="G3983" s="5" t="s">
        <v>24</v>
      </c>
      <c r="H3983" s="5" t="s">
        <v>157</v>
      </c>
      <c r="I3983" t="s">
        <v>26</v>
      </c>
      <c r="J3983" t="s">
        <v>1449</v>
      </c>
      <c r="K3983">
        <v>50</v>
      </c>
      <c r="L3983" s="5" t="s">
        <v>7995</v>
      </c>
      <c r="M3983" s="5" t="s">
        <v>37</v>
      </c>
      <c r="N3983">
        <v>0</v>
      </c>
      <c r="O3983" t="s">
        <v>107</v>
      </c>
      <c r="P3983" s="1">
        <v>45613</v>
      </c>
      <c r="Q3983" s="1">
        <v>45676</v>
      </c>
      <c r="R3983">
        <v>2453</v>
      </c>
      <c r="S3983" s="4">
        <v>7.3</v>
      </c>
      <c r="T3983" t="s">
        <v>63</v>
      </c>
    </row>
    <row r="3984" spans="1:20" x14ac:dyDescent="0.35">
      <c r="A3984" t="s">
        <v>7996</v>
      </c>
      <c r="B3984" s="5" t="s">
        <v>28800</v>
      </c>
      <c r="C3984" s="6">
        <v>75425</v>
      </c>
      <c r="D3984" t="s">
        <v>41</v>
      </c>
      <c r="E3984">
        <v>64111</v>
      </c>
      <c r="F3984" s="5" t="s">
        <v>50</v>
      </c>
      <c r="G3984" s="5" t="s">
        <v>59</v>
      </c>
      <c r="H3984" s="5" t="s">
        <v>60</v>
      </c>
      <c r="I3984" t="s">
        <v>26</v>
      </c>
      <c r="J3984" t="s">
        <v>60</v>
      </c>
      <c r="K3984">
        <v>100</v>
      </c>
      <c r="L3984" s="5" t="s">
        <v>7997</v>
      </c>
      <c r="M3984" s="5" t="s">
        <v>70</v>
      </c>
      <c r="N3984">
        <v>4</v>
      </c>
      <c r="O3984" t="s">
        <v>107</v>
      </c>
      <c r="P3984" s="1">
        <v>45663</v>
      </c>
      <c r="Q3984" s="1">
        <v>45692</v>
      </c>
      <c r="R3984">
        <v>1488</v>
      </c>
      <c r="S3984" s="4">
        <v>9.1</v>
      </c>
      <c r="T3984" t="s">
        <v>95</v>
      </c>
    </row>
    <row r="3985" spans="1:20" x14ac:dyDescent="0.35">
      <c r="A3985" t="s">
        <v>7998</v>
      </c>
      <c r="B3985" s="5" t="s">
        <v>40</v>
      </c>
      <c r="C3985" s="6">
        <v>154886</v>
      </c>
      <c r="D3985" t="s">
        <v>41</v>
      </c>
      <c r="E3985">
        <v>131653</v>
      </c>
      <c r="F3985" s="5" t="s">
        <v>23</v>
      </c>
      <c r="G3985" s="5" t="s">
        <v>59</v>
      </c>
      <c r="H3985" s="5" t="s">
        <v>151</v>
      </c>
      <c r="I3985" t="s">
        <v>44</v>
      </c>
      <c r="J3985" t="s">
        <v>82</v>
      </c>
      <c r="K3985">
        <v>0</v>
      </c>
      <c r="L3985" s="5" t="s">
        <v>7999</v>
      </c>
      <c r="M3985" s="5" t="s">
        <v>70</v>
      </c>
      <c r="N3985">
        <v>13</v>
      </c>
      <c r="O3985" t="s">
        <v>78</v>
      </c>
      <c r="P3985" s="1">
        <v>45355</v>
      </c>
      <c r="Q3985" s="1">
        <v>45399</v>
      </c>
      <c r="R3985">
        <v>2028</v>
      </c>
      <c r="S3985" s="4">
        <v>9.6</v>
      </c>
      <c r="T3985" t="s">
        <v>63</v>
      </c>
    </row>
    <row r="3986" spans="1:20" x14ac:dyDescent="0.35">
      <c r="A3986" t="s">
        <v>8000</v>
      </c>
      <c r="B3986" s="5" t="s">
        <v>40</v>
      </c>
      <c r="C3986" s="6">
        <v>99073</v>
      </c>
      <c r="D3986" t="s">
        <v>74</v>
      </c>
      <c r="E3986">
        <v>123841</v>
      </c>
      <c r="F3986" s="5" t="s">
        <v>66</v>
      </c>
      <c r="G3986" s="5" t="s">
        <v>59</v>
      </c>
      <c r="H3986" s="5" t="s">
        <v>75</v>
      </c>
      <c r="I3986" t="s">
        <v>26</v>
      </c>
      <c r="J3986" t="s">
        <v>75</v>
      </c>
      <c r="K3986">
        <v>0</v>
      </c>
      <c r="L3986" s="5" t="s">
        <v>8001</v>
      </c>
      <c r="M3986" s="5" t="s">
        <v>54</v>
      </c>
      <c r="N3986">
        <v>9</v>
      </c>
      <c r="O3986" t="s">
        <v>46</v>
      </c>
      <c r="P3986" s="1">
        <v>45723</v>
      </c>
      <c r="Q3986" s="1">
        <v>45772</v>
      </c>
      <c r="R3986">
        <v>1381</v>
      </c>
      <c r="S3986" s="4">
        <v>6.4</v>
      </c>
      <c r="T3986" t="s">
        <v>47</v>
      </c>
    </row>
    <row r="3987" spans="1:20" x14ac:dyDescent="0.35">
      <c r="A3987" t="s">
        <v>8002</v>
      </c>
      <c r="B3987" s="5" t="s">
        <v>32</v>
      </c>
      <c r="C3987" s="6">
        <v>73454</v>
      </c>
      <c r="D3987" t="s">
        <v>41</v>
      </c>
      <c r="E3987">
        <v>62436</v>
      </c>
      <c r="F3987" s="5" t="s">
        <v>58</v>
      </c>
      <c r="G3987" s="5" t="s">
        <v>59</v>
      </c>
      <c r="H3987" s="5" t="s">
        <v>60</v>
      </c>
      <c r="I3987" t="s">
        <v>26</v>
      </c>
      <c r="J3987" t="s">
        <v>60</v>
      </c>
      <c r="K3987">
        <v>0</v>
      </c>
      <c r="L3987" s="5" t="s">
        <v>8003</v>
      </c>
      <c r="M3987" s="5" t="s">
        <v>37</v>
      </c>
      <c r="N3987">
        <v>0</v>
      </c>
      <c r="O3987" t="s">
        <v>107</v>
      </c>
      <c r="P3987" s="1">
        <v>45326</v>
      </c>
      <c r="Q3987" s="1">
        <v>45351</v>
      </c>
      <c r="R3987">
        <v>2135</v>
      </c>
      <c r="S3987" s="4">
        <v>8.8000000000000007</v>
      </c>
      <c r="T3987" t="s">
        <v>89</v>
      </c>
    </row>
    <row r="3988" spans="1:20" x14ac:dyDescent="0.35">
      <c r="A3988" t="s">
        <v>8004</v>
      </c>
      <c r="B3988" s="5" t="s">
        <v>73</v>
      </c>
      <c r="C3988" s="6">
        <v>59838</v>
      </c>
      <c r="D3988" t="s">
        <v>22</v>
      </c>
      <c r="E3988">
        <v>59838</v>
      </c>
      <c r="F3988" s="5" t="s">
        <v>66</v>
      </c>
      <c r="G3988" s="5" t="s">
        <v>42</v>
      </c>
      <c r="H3988" s="5" t="s">
        <v>157</v>
      </c>
      <c r="I3988" t="s">
        <v>44</v>
      </c>
      <c r="J3988" t="s">
        <v>157</v>
      </c>
      <c r="K3988">
        <v>100</v>
      </c>
      <c r="L3988" s="5" t="s">
        <v>8005</v>
      </c>
      <c r="M3988" s="5" t="s">
        <v>28</v>
      </c>
      <c r="N3988">
        <v>9</v>
      </c>
      <c r="O3988" t="s">
        <v>88</v>
      </c>
      <c r="P3988" s="1">
        <v>45584</v>
      </c>
      <c r="Q3988" s="1">
        <v>45657</v>
      </c>
      <c r="R3988">
        <v>2206</v>
      </c>
      <c r="S3988" s="4">
        <v>7.2</v>
      </c>
      <c r="T3988" t="s">
        <v>30</v>
      </c>
    </row>
    <row r="3989" spans="1:20" x14ac:dyDescent="0.35">
      <c r="A3989" t="s">
        <v>8006</v>
      </c>
      <c r="B3989" s="5" t="s">
        <v>73</v>
      </c>
      <c r="C3989" s="6">
        <v>87537</v>
      </c>
      <c r="D3989" t="s">
        <v>22</v>
      </c>
      <c r="E3989">
        <v>87537</v>
      </c>
      <c r="F3989" s="5" t="s">
        <v>50</v>
      </c>
      <c r="G3989" s="5" t="s">
        <v>59</v>
      </c>
      <c r="H3989" s="5" t="s">
        <v>191</v>
      </c>
      <c r="I3989" t="s">
        <v>26</v>
      </c>
      <c r="J3989" t="s">
        <v>165</v>
      </c>
      <c r="K3989">
        <v>0</v>
      </c>
      <c r="L3989" s="5" t="s">
        <v>8007</v>
      </c>
      <c r="M3989" s="5" t="s">
        <v>70</v>
      </c>
      <c r="N3989">
        <v>2</v>
      </c>
      <c r="O3989" t="s">
        <v>135</v>
      </c>
      <c r="P3989" s="1">
        <v>45716</v>
      </c>
      <c r="Q3989" s="1">
        <v>45769</v>
      </c>
      <c r="R3989">
        <v>2433</v>
      </c>
      <c r="S3989" s="4">
        <v>8.3000000000000007</v>
      </c>
      <c r="T3989" t="s">
        <v>118</v>
      </c>
    </row>
    <row r="3990" spans="1:20" x14ac:dyDescent="0.35">
      <c r="A3990" t="s">
        <v>8008</v>
      </c>
      <c r="B3990" s="5" t="s">
        <v>28802</v>
      </c>
      <c r="C3990" s="6">
        <v>26899</v>
      </c>
      <c r="D3990" t="s">
        <v>22</v>
      </c>
      <c r="E3990">
        <v>26899</v>
      </c>
      <c r="F3990" s="5" t="s">
        <v>58</v>
      </c>
      <c r="G3990" s="5" t="s">
        <v>42</v>
      </c>
      <c r="H3990" s="5" t="s">
        <v>116</v>
      </c>
      <c r="I3990" t="s">
        <v>26</v>
      </c>
      <c r="J3990" t="s">
        <v>313</v>
      </c>
      <c r="K3990">
        <v>0</v>
      </c>
      <c r="L3990" s="5" t="s">
        <v>8009</v>
      </c>
      <c r="M3990" s="5" t="s">
        <v>70</v>
      </c>
      <c r="N3990">
        <v>0</v>
      </c>
      <c r="O3990" t="s">
        <v>112</v>
      </c>
      <c r="P3990" s="1">
        <v>45421</v>
      </c>
      <c r="Q3990" s="1">
        <v>45492</v>
      </c>
      <c r="R3990">
        <v>1252</v>
      </c>
      <c r="S3990" s="4">
        <v>5.6</v>
      </c>
      <c r="T3990" t="s">
        <v>89</v>
      </c>
    </row>
    <row r="3991" spans="1:20" x14ac:dyDescent="0.35">
      <c r="A3991" t="s">
        <v>8010</v>
      </c>
      <c r="B3991" s="5" t="s">
        <v>28802</v>
      </c>
      <c r="C3991" s="6">
        <v>89970</v>
      </c>
      <c r="D3991" t="s">
        <v>22</v>
      </c>
      <c r="E3991">
        <v>89970</v>
      </c>
      <c r="F3991" s="5" t="s">
        <v>66</v>
      </c>
      <c r="G3991" s="5" t="s">
        <v>24</v>
      </c>
      <c r="H3991" s="5" t="s">
        <v>165</v>
      </c>
      <c r="I3991" t="s">
        <v>44</v>
      </c>
      <c r="J3991" t="s">
        <v>43</v>
      </c>
      <c r="K3991">
        <v>0</v>
      </c>
      <c r="L3991" s="5" t="s">
        <v>8011</v>
      </c>
      <c r="M3991" s="5" t="s">
        <v>37</v>
      </c>
      <c r="N3991">
        <v>7</v>
      </c>
      <c r="O3991" t="s">
        <v>107</v>
      </c>
      <c r="P3991" s="1">
        <v>45604</v>
      </c>
      <c r="Q3991" s="1">
        <v>45660</v>
      </c>
      <c r="R3991">
        <v>809</v>
      </c>
      <c r="S3991" s="4">
        <v>5.6</v>
      </c>
      <c r="T3991" t="s">
        <v>55</v>
      </c>
    </row>
    <row r="3992" spans="1:20" x14ac:dyDescent="0.35">
      <c r="A3992" t="s">
        <v>8012</v>
      </c>
      <c r="B3992" s="5" t="s">
        <v>100</v>
      </c>
      <c r="C3992" s="6">
        <v>135427</v>
      </c>
      <c r="D3992" t="s">
        <v>22</v>
      </c>
      <c r="E3992">
        <v>135427</v>
      </c>
      <c r="F3992" s="5" t="s">
        <v>66</v>
      </c>
      <c r="G3992" s="5" t="s">
        <v>51</v>
      </c>
      <c r="H3992" s="5" t="s">
        <v>52</v>
      </c>
      <c r="I3992" t="s">
        <v>35</v>
      </c>
      <c r="J3992" t="s">
        <v>52</v>
      </c>
      <c r="K3992">
        <v>50</v>
      </c>
      <c r="L3992" s="5" t="s">
        <v>8013</v>
      </c>
      <c r="M3992" s="5" t="s">
        <v>54</v>
      </c>
      <c r="N3992">
        <v>6</v>
      </c>
      <c r="O3992" t="s">
        <v>88</v>
      </c>
      <c r="P3992" s="1">
        <v>45740</v>
      </c>
      <c r="Q3992" s="1">
        <v>45791</v>
      </c>
      <c r="R3992">
        <v>1411</v>
      </c>
      <c r="S3992" s="4">
        <v>6.9</v>
      </c>
      <c r="T3992" t="s">
        <v>103</v>
      </c>
    </row>
    <row r="3993" spans="1:20" x14ac:dyDescent="0.35">
      <c r="A3993" t="s">
        <v>8014</v>
      </c>
      <c r="B3993" s="5" t="s">
        <v>217</v>
      </c>
      <c r="C3993" s="6">
        <v>55414</v>
      </c>
      <c r="D3993" t="s">
        <v>41</v>
      </c>
      <c r="E3993">
        <v>47102</v>
      </c>
      <c r="F3993" s="5" t="s">
        <v>58</v>
      </c>
      <c r="G3993" s="5" t="s">
        <v>24</v>
      </c>
      <c r="H3993" s="5" t="s">
        <v>151</v>
      </c>
      <c r="I3993" t="s">
        <v>26</v>
      </c>
      <c r="J3993" t="s">
        <v>1449</v>
      </c>
      <c r="K3993">
        <v>0</v>
      </c>
      <c r="L3993" s="5" t="s">
        <v>8015</v>
      </c>
      <c r="M3993" s="5" t="s">
        <v>54</v>
      </c>
      <c r="N3993">
        <v>0</v>
      </c>
      <c r="O3993" t="s">
        <v>29</v>
      </c>
      <c r="P3993" s="1">
        <v>45684</v>
      </c>
      <c r="Q3993" s="1">
        <v>45709</v>
      </c>
      <c r="R3993">
        <v>977</v>
      </c>
      <c r="S3993" s="4">
        <v>8.9</v>
      </c>
      <c r="T3993" t="s">
        <v>89</v>
      </c>
    </row>
    <row r="3994" spans="1:20" x14ac:dyDescent="0.35">
      <c r="A3994" t="s">
        <v>8016</v>
      </c>
      <c r="B3994" s="5" t="s">
        <v>28802</v>
      </c>
      <c r="C3994" s="6">
        <v>214757</v>
      </c>
      <c r="D3994" t="s">
        <v>120</v>
      </c>
      <c r="E3994">
        <v>193281</v>
      </c>
      <c r="F3994" s="5" t="s">
        <v>66</v>
      </c>
      <c r="G3994" s="5" t="s">
        <v>42</v>
      </c>
      <c r="H3994" s="5" t="s">
        <v>121</v>
      </c>
      <c r="I3994" t="s">
        <v>26</v>
      </c>
      <c r="J3994" t="s">
        <v>121</v>
      </c>
      <c r="K3994">
        <v>100</v>
      </c>
      <c r="L3994" s="5" t="s">
        <v>8017</v>
      </c>
      <c r="M3994" s="5" t="s">
        <v>54</v>
      </c>
      <c r="N3994">
        <v>8</v>
      </c>
      <c r="O3994" t="s">
        <v>135</v>
      </c>
      <c r="P3994" s="1">
        <v>45530</v>
      </c>
      <c r="Q3994" s="1">
        <v>45546</v>
      </c>
      <c r="R3994">
        <v>2055</v>
      </c>
      <c r="S3994" s="4">
        <v>8.6999999999999993</v>
      </c>
      <c r="T3994" t="s">
        <v>38</v>
      </c>
    </row>
    <row r="3995" spans="1:20" x14ac:dyDescent="0.35">
      <c r="A3995" t="s">
        <v>8018</v>
      </c>
      <c r="B3995" s="5" t="s">
        <v>162</v>
      </c>
      <c r="C3995" s="6">
        <v>165695</v>
      </c>
      <c r="D3995" t="s">
        <v>22</v>
      </c>
      <c r="E3995">
        <v>165695</v>
      </c>
      <c r="F3995" s="5" t="s">
        <v>66</v>
      </c>
      <c r="G3995" s="5" t="s">
        <v>51</v>
      </c>
      <c r="H3995" s="5" t="s">
        <v>101</v>
      </c>
      <c r="I3995" t="s">
        <v>26</v>
      </c>
      <c r="J3995" t="s">
        <v>101</v>
      </c>
      <c r="K3995">
        <v>50</v>
      </c>
      <c r="L3995" s="5" t="s">
        <v>8019</v>
      </c>
      <c r="M3995" s="5" t="s">
        <v>28</v>
      </c>
      <c r="N3995">
        <v>5</v>
      </c>
      <c r="O3995" t="s">
        <v>62</v>
      </c>
      <c r="P3995" s="1">
        <v>45712</v>
      </c>
      <c r="Q3995" s="1">
        <v>45773</v>
      </c>
      <c r="R3995">
        <v>1087</v>
      </c>
      <c r="S3995" s="4">
        <v>7.7</v>
      </c>
      <c r="T3995" t="s">
        <v>243</v>
      </c>
    </row>
    <row r="3996" spans="1:20" x14ac:dyDescent="0.35">
      <c r="A3996" t="s">
        <v>8020</v>
      </c>
      <c r="B3996" s="5" t="s">
        <v>28802</v>
      </c>
      <c r="C3996" s="6">
        <v>88990</v>
      </c>
      <c r="D3996" t="s">
        <v>22</v>
      </c>
      <c r="E3996">
        <v>88990</v>
      </c>
      <c r="F3996" s="5" t="s">
        <v>58</v>
      </c>
      <c r="G3996" s="5" t="s">
        <v>42</v>
      </c>
      <c r="H3996" s="5" t="s">
        <v>97</v>
      </c>
      <c r="I3996" t="s">
        <v>26</v>
      </c>
      <c r="J3996" t="s">
        <v>97</v>
      </c>
      <c r="K3996">
        <v>50</v>
      </c>
      <c r="L3996" s="5" t="s">
        <v>8021</v>
      </c>
      <c r="M3996" s="5" t="s">
        <v>70</v>
      </c>
      <c r="N3996">
        <v>0</v>
      </c>
      <c r="O3996" t="s">
        <v>88</v>
      </c>
      <c r="P3996" s="1">
        <v>45707</v>
      </c>
      <c r="Q3996" s="1">
        <v>45723</v>
      </c>
      <c r="R3996">
        <v>697</v>
      </c>
      <c r="S3996" s="4">
        <v>5.4</v>
      </c>
      <c r="T3996" t="s">
        <v>63</v>
      </c>
    </row>
    <row r="3997" spans="1:20" x14ac:dyDescent="0.35">
      <c r="A3997" t="s">
        <v>8022</v>
      </c>
      <c r="B3997" s="5" t="s">
        <v>32</v>
      </c>
      <c r="C3997" s="6">
        <v>74202</v>
      </c>
      <c r="D3997" t="s">
        <v>92</v>
      </c>
      <c r="E3997">
        <v>55652</v>
      </c>
      <c r="F3997" s="5" t="s">
        <v>58</v>
      </c>
      <c r="G3997" s="5" t="s">
        <v>59</v>
      </c>
      <c r="H3997" s="5" t="s">
        <v>93</v>
      </c>
      <c r="I3997" t="s">
        <v>26</v>
      </c>
      <c r="J3997" t="s">
        <v>93</v>
      </c>
      <c r="K3997">
        <v>0</v>
      </c>
      <c r="L3997" s="5" t="s">
        <v>8023</v>
      </c>
      <c r="M3997" s="5" t="s">
        <v>28</v>
      </c>
      <c r="N3997">
        <v>1</v>
      </c>
      <c r="O3997" t="s">
        <v>85</v>
      </c>
      <c r="P3997" s="1">
        <v>45681</v>
      </c>
      <c r="Q3997" s="1">
        <v>45742</v>
      </c>
      <c r="R3997">
        <v>1970</v>
      </c>
      <c r="S3997" s="4">
        <v>6.7</v>
      </c>
      <c r="T3997" t="s">
        <v>55</v>
      </c>
    </row>
    <row r="3998" spans="1:20" x14ac:dyDescent="0.35">
      <c r="A3998" t="s">
        <v>8024</v>
      </c>
      <c r="B3998" s="5" t="s">
        <v>49</v>
      </c>
      <c r="C3998" s="6">
        <v>127421</v>
      </c>
      <c r="D3998" t="s">
        <v>22</v>
      </c>
      <c r="E3998">
        <v>127421</v>
      </c>
      <c r="F3998" s="5" t="s">
        <v>23</v>
      </c>
      <c r="G3998" s="5" t="s">
        <v>59</v>
      </c>
      <c r="H3998" s="5" t="s">
        <v>52</v>
      </c>
      <c r="I3998" t="s">
        <v>44</v>
      </c>
      <c r="J3998" t="s">
        <v>126</v>
      </c>
      <c r="K3998">
        <v>100</v>
      </c>
      <c r="L3998" s="5" t="s">
        <v>8025</v>
      </c>
      <c r="M3998" s="5" t="s">
        <v>70</v>
      </c>
      <c r="N3998">
        <v>11</v>
      </c>
      <c r="O3998" t="s">
        <v>112</v>
      </c>
      <c r="P3998" s="1">
        <v>45394</v>
      </c>
      <c r="Q3998" s="1">
        <v>45411</v>
      </c>
      <c r="R3998">
        <v>920</v>
      </c>
      <c r="S3998" s="4">
        <v>9.1</v>
      </c>
      <c r="T3998" t="s">
        <v>95</v>
      </c>
    </row>
    <row r="3999" spans="1:20" x14ac:dyDescent="0.35">
      <c r="A3999" t="s">
        <v>8026</v>
      </c>
      <c r="B3999" s="5" t="s">
        <v>49</v>
      </c>
      <c r="C3999" s="6">
        <v>278984</v>
      </c>
      <c r="D3999" t="s">
        <v>120</v>
      </c>
      <c r="E3999">
        <v>251086</v>
      </c>
      <c r="F3999" s="5" t="s">
        <v>23</v>
      </c>
      <c r="G3999" s="5" t="s">
        <v>24</v>
      </c>
      <c r="H3999" s="5" t="s">
        <v>121</v>
      </c>
      <c r="I3999" t="s">
        <v>35</v>
      </c>
      <c r="J3999" t="s">
        <v>151</v>
      </c>
      <c r="K3999">
        <v>0</v>
      </c>
      <c r="L3999" s="5" t="s">
        <v>8027</v>
      </c>
      <c r="M3999" s="5" t="s">
        <v>70</v>
      </c>
      <c r="N3999">
        <v>14</v>
      </c>
      <c r="O3999" t="s">
        <v>62</v>
      </c>
      <c r="P3999" s="1">
        <v>45333</v>
      </c>
      <c r="Q3999" s="1">
        <v>45360</v>
      </c>
      <c r="R3999">
        <v>595</v>
      </c>
      <c r="S3999" s="4">
        <v>6.2</v>
      </c>
      <c r="T3999" t="s">
        <v>210</v>
      </c>
    </row>
    <row r="4000" spans="1:20" x14ac:dyDescent="0.35">
      <c r="A4000" t="s">
        <v>8028</v>
      </c>
      <c r="B4000" s="5" t="s">
        <v>179</v>
      </c>
      <c r="C4000" s="6">
        <v>158896</v>
      </c>
      <c r="D4000" t="s">
        <v>22</v>
      </c>
      <c r="E4000">
        <v>158896</v>
      </c>
      <c r="F4000" s="5" t="s">
        <v>66</v>
      </c>
      <c r="G4000" s="5" t="s">
        <v>59</v>
      </c>
      <c r="H4000" s="5" t="s">
        <v>68</v>
      </c>
      <c r="I4000" t="s">
        <v>44</v>
      </c>
      <c r="J4000" t="s">
        <v>68</v>
      </c>
      <c r="K4000">
        <v>0</v>
      </c>
      <c r="L4000" s="5" t="s">
        <v>8029</v>
      </c>
      <c r="M4000" s="5" t="s">
        <v>70</v>
      </c>
      <c r="N4000">
        <v>9</v>
      </c>
      <c r="O4000" t="s">
        <v>71</v>
      </c>
      <c r="P4000" s="1">
        <v>45370</v>
      </c>
      <c r="Q4000" s="1">
        <v>45435</v>
      </c>
      <c r="R4000">
        <v>541</v>
      </c>
      <c r="S4000" s="4">
        <v>5.4</v>
      </c>
      <c r="T4000" t="s">
        <v>30</v>
      </c>
    </row>
    <row r="4001" spans="1:20" x14ac:dyDescent="0.35">
      <c r="A4001" t="s">
        <v>8030</v>
      </c>
      <c r="B4001" s="5" t="s">
        <v>57</v>
      </c>
      <c r="C4001" s="6">
        <v>135260</v>
      </c>
      <c r="D4001" t="s">
        <v>22</v>
      </c>
      <c r="E4001">
        <v>135260</v>
      </c>
      <c r="F4001" s="5" t="s">
        <v>50</v>
      </c>
      <c r="G4001" s="5" t="s">
        <v>59</v>
      </c>
      <c r="H4001" s="5" t="s">
        <v>101</v>
      </c>
      <c r="I4001" t="s">
        <v>35</v>
      </c>
      <c r="J4001" t="s">
        <v>101</v>
      </c>
      <c r="K4001">
        <v>0</v>
      </c>
      <c r="L4001" s="5" t="s">
        <v>8031</v>
      </c>
      <c r="M4001" s="5" t="s">
        <v>54</v>
      </c>
      <c r="N4001">
        <v>2</v>
      </c>
      <c r="O4001" t="s">
        <v>85</v>
      </c>
      <c r="P4001" s="1">
        <v>45320</v>
      </c>
      <c r="Q4001" s="1">
        <v>45341</v>
      </c>
      <c r="R4001">
        <v>1479</v>
      </c>
      <c r="S4001" s="4">
        <v>5.3</v>
      </c>
      <c r="T4001" t="s">
        <v>30</v>
      </c>
    </row>
    <row r="4002" spans="1:20" x14ac:dyDescent="0.35">
      <c r="A4002" t="s">
        <v>8032</v>
      </c>
      <c r="B4002" s="5" t="s">
        <v>28802</v>
      </c>
      <c r="C4002" s="6">
        <v>75021</v>
      </c>
      <c r="D4002" t="s">
        <v>41</v>
      </c>
      <c r="E4002">
        <v>63768</v>
      </c>
      <c r="F4002" s="5" t="s">
        <v>50</v>
      </c>
      <c r="G4002" s="5" t="s">
        <v>59</v>
      </c>
      <c r="H4002" s="5" t="s">
        <v>151</v>
      </c>
      <c r="I4002" t="s">
        <v>44</v>
      </c>
      <c r="J4002" t="s">
        <v>359</v>
      </c>
      <c r="K4002">
        <v>50</v>
      </c>
      <c r="L4002" s="5" t="s">
        <v>8033</v>
      </c>
      <c r="M4002" s="5" t="s">
        <v>37</v>
      </c>
      <c r="N4002">
        <v>2</v>
      </c>
      <c r="O4002" t="s">
        <v>88</v>
      </c>
      <c r="P4002" s="1">
        <v>45323</v>
      </c>
      <c r="Q4002" s="1">
        <v>45355</v>
      </c>
      <c r="R4002">
        <v>1164</v>
      </c>
      <c r="S4002" s="4">
        <v>9.1</v>
      </c>
      <c r="T4002" t="s">
        <v>103</v>
      </c>
    </row>
    <row r="4003" spans="1:20" x14ac:dyDescent="0.35">
      <c r="A4003" t="s">
        <v>8034</v>
      </c>
      <c r="B4003" s="5" t="s">
        <v>32</v>
      </c>
      <c r="C4003" s="6">
        <v>154992</v>
      </c>
      <c r="D4003" t="s">
        <v>41</v>
      </c>
      <c r="E4003">
        <v>131743</v>
      </c>
      <c r="F4003" s="5" t="s">
        <v>23</v>
      </c>
      <c r="G4003" s="5" t="s">
        <v>51</v>
      </c>
      <c r="H4003" s="5" t="s">
        <v>151</v>
      </c>
      <c r="I4003" t="s">
        <v>44</v>
      </c>
      <c r="J4003" t="s">
        <v>151</v>
      </c>
      <c r="K4003">
        <v>50</v>
      </c>
      <c r="L4003" s="5" t="s">
        <v>8035</v>
      </c>
      <c r="M4003" s="5" t="s">
        <v>28</v>
      </c>
      <c r="N4003">
        <v>19</v>
      </c>
      <c r="O4003" t="s">
        <v>46</v>
      </c>
      <c r="P4003" s="1">
        <v>45744</v>
      </c>
      <c r="Q4003" s="1">
        <v>45769</v>
      </c>
      <c r="R4003">
        <v>1595</v>
      </c>
      <c r="S4003" s="4">
        <v>6.9</v>
      </c>
      <c r="T4003" t="s">
        <v>89</v>
      </c>
    </row>
    <row r="4004" spans="1:20" x14ac:dyDescent="0.35">
      <c r="A4004" t="s">
        <v>8036</v>
      </c>
      <c r="B4004" s="5" t="s">
        <v>57</v>
      </c>
      <c r="C4004" s="6">
        <v>190121</v>
      </c>
      <c r="D4004" t="s">
        <v>33</v>
      </c>
      <c r="E4004">
        <v>20913310</v>
      </c>
      <c r="F4004" s="5" t="s">
        <v>23</v>
      </c>
      <c r="G4004" s="5" t="s">
        <v>51</v>
      </c>
      <c r="H4004" s="5" t="s">
        <v>34</v>
      </c>
      <c r="I4004" t="s">
        <v>35</v>
      </c>
      <c r="J4004" t="s">
        <v>34</v>
      </c>
      <c r="K4004">
        <v>100</v>
      </c>
      <c r="L4004" s="5" t="s">
        <v>8037</v>
      </c>
      <c r="M4004" s="5" t="s">
        <v>54</v>
      </c>
      <c r="N4004">
        <v>11</v>
      </c>
      <c r="O4004" t="s">
        <v>88</v>
      </c>
      <c r="P4004" s="1">
        <v>45398</v>
      </c>
      <c r="Q4004" s="1">
        <v>45464</v>
      </c>
      <c r="R4004">
        <v>1539</v>
      </c>
      <c r="S4004" s="4">
        <v>7.5</v>
      </c>
      <c r="T4004" t="s">
        <v>118</v>
      </c>
    </row>
    <row r="4005" spans="1:20" x14ac:dyDescent="0.35">
      <c r="A4005" t="s">
        <v>8038</v>
      </c>
      <c r="B4005" s="5" t="s">
        <v>91</v>
      </c>
      <c r="C4005" s="6">
        <v>385410</v>
      </c>
      <c r="D4005" t="s">
        <v>120</v>
      </c>
      <c r="E4005">
        <v>346869</v>
      </c>
      <c r="F4005" s="5" t="s">
        <v>23</v>
      </c>
      <c r="G4005" s="5" t="s">
        <v>51</v>
      </c>
      <c r="H4005" s="5" t="s">
        <v>121</v>
      </c>
      <c r="I4005" t="s">
        <v>35</v>
      </c>
      <c r="J4005" t="s">
        <v>121</v>
      </c>
      <c r="K4005">
        <v>0</v>
      </c>
      <c r="L4005" s="5" t="s">
        <v>8039</v>
      </c>
      <c r="M4005" s="5" t="s">
        <v>37</v>
      </c>
      <c r="N4005">
        <v>16</v>
      </c>
      <c r="O4005" t="s">
        <v>141</v>
      </c>
      <c r="P4005" s="1">
        <v>45644</v>
      </c>
      <c r="Q4005" s="1">
        <v>45661</v>
      </c>
      <c r="R4005">
        <v>849</v>
      </c>
      <c r="S4005" s="4">
        <v>5.5</v>
      </c>
      <c r="T4005" t="s">
        <v>55</v>
      </c>
    </row>
    <row r="4006" spans="1:20" x14ac:dyDescent="0.35">
      <c r="A4006" t="s">
        <v>8040</v>
      </c>
      <c r="B4006" s="5" t="s">
        <v>49</v>
      </c>
      <c r="C4006" s="6">
        <v>100524</v>
      </c>
      <c r="D4006" t="s">
        <v>22</v>
      </c>
      <c r="E4006">
        <v>100524</v>
      </c>
      <c r="F4006" s="5" t="s">
        <v>66</v>
      </c>
      <c r="G4006" s="5" t="s">
        <v>59</v>
      </c>
      <c r="H4006" s="5" t="s">
        <v>191</v>
      </c>
      <c r="I4006" t="s">
        <v>44</v>
      </c>
      <c r="J4006" t="s">
        <v>426</v>
      </c>
      <c r="K4006">
        <v>50</v>
      </c>
      <c r="L4006" s="5" t="s">
        <v>8041</v>
      </c>
      <c r="M4006" s="5" t="s">
        <v>70</v>
      </c>
      <c r="N4006">
        <v>5</v>
      </c>
      <c r="O4006" t="s">
        <v>141</v>
      </c>
      <c r="P4006" s="1">
        <v>45725</v>
      </c>
      <c r="Q4006" s="1">
        <v>45792</v>
      </c>
      <c r="R4006">
        <v>1296</v>
      </c>
      <c r="S4006" s="4">
        <v>7.4</v>
      </c>
      <c r="T4006" t="s">
        <v>95</v>
      </c>
    </row>
    <row r="4007" spans="1:20" x14ac:dyDescent="0.35">
      <c r="A4007" t="s">
        <v>8042</v>
      </c>
      <c r="B4007" s="5" t="s">
        <v>28800</v>
      </c>
      <c r="C4007" s="6">
        <v>277819</v>
      </c>
      <c r="D4007" t="s">
        <v>22</v>
      </c>
      <c r="E4007">
        <v>277819</v>
      </c>
      <c r="F4007" s="5" t="s">
        <v>23</v>
      </c>
      <c r="G4007" s="5" t="s">
        <v>24</v>
      </c>
      <c r="H4007" s="5" t="s">
        <v>97</v>
      </c>
      <c r="I4007" t="s">
        <v>26</v>
      </c>
      <c r="J4007" t="s">
        <v>97</v>
      </c>
      <c r="K4007">
        <v>100</v>
      </c>
      <c r="L4007" s="5" t="s">
        <v>8043</v>
      </c>
      <c r="M4007" s="5" t="s">
        <v>70</v>
      </c>
      <c r="N4007">
        <v>14</v>
      </c>
      <c r="O4007" t="s">
        <v>78</v>
      </c>
      <c r="P4007" s="1">
        <v>45738</v>
      </c>
      <c r="Q4007" s="1">
        <v>45779</v>
      </c>
      <c r="R4007">
        <v>1616</v>
      </c>
      <c r="S4007" s="4">
        <v>9.1</v>
      </c>
      <c r="T4007" t="s">
        <v>108</v>
      </c>
    </row>
    <row r="4008" spans="1:20" x14ac:dyDescent="0.35">
      <c r="A4008" t="s">
        <v>8044</v>
      </c>
      <c r="B4008" s="5" t="s">
        <v>217</v>
      </c>
      <c r="C4008" s="6">
        <v>65703</v>
      </c>
      <c r="D4008" t="s">
        <v>81</v>
      </c>
      <c r="E4008">
        <v>88699</v>
      </c>
      <c r="F4008" s="5" t="s">
        <v>58</v>
      </c>
      <c r="G4008" s="5" t="s">
        <v>51</v>
      </c>
      <c r="H4008" s="5" t="s">
        <v>82</v>
      </c>
      <c r="I4008" t="s">
        <v>44</v>
      </c>
      <c r="J4008" t="s">
        <v>82</v>
      </c>
      <c r="K4008">
        <v>50</v>
      </c>
      <c r="L4008" s="5" t="s">
        <v>8045</v>
      </c>
      <c r="M4008" s="5" t="s">
        <v>28</v>
      </c>
      <c r="N4008">
        <v>1</v>
      </c>
      <c r="O4008" t="s">
        <v>62</v>
      </c>
      <c r="P4008" s="1">
        <v>45312</v>
      </c>
      <c r="Q4008" s="1">
        <v>45353</v>
      </c>
      <c r="R4008">
        <v>532</v>
      </c>
      <c r="S4008" s="4">
        <v>8.9</v>
      </c>
      <c r="T4008" t="s">
        <v>103</v>
      </c>
    </row>
    <row r="4009" spans="1:20" x14ac:dyDescent="0.35">
      <c r="A4009" t="s">
        <v>8046</v>
      </c>
      <c r="B4009" s="5" t="s">
        <v>21</v>
      </c>
      <c r="C4009" s="6">
        <v>132522</v>
      </c>
      <c r="D4009" t="s">
        <v>41</v>
      </c>
      <c r="E4009">
        <v>112644</v>
      </c>
      <c r="F4009" s="5" t="s">
        <v>66</v>
      </c>
      <c r="G4009" s="5" t="s">
        <v>59</v>
      </c>
      <c r="H4009" s="5" t="s">
        <v>60</v>
      </c>
      <c r="I4009" t="s">
        <v>35</v>
      </c>
      <c r="J4009" t="s">
        <v>60</v>
      </c>
      <c r="K4009">
        <v>50</v>
      </c>
      <c r="L4009" s="5" t="s">
        <v>8047</v>
      </c>
      <c r="M4009" s="5" t="s">
        <v>54</v>
      </c>
      <c r="N4009">
        <v>6</v>
      </c>
      <c r="O4009" t="s">
        <v>29</v>
      </c>
      <c r="P4009" s="1">
        <v>45395</v>
      </c>
      <c r="Q4009" s="1">
        <v>45453</v>
      </c>
      <c r="R4009">
        <v>1844</v>
      </c>
      <c r="S4009" s="4">
        <v>7.3</v>
      </c>
      <c r="T4009" t="s">
        <v>30</v>
      </c>
    </row>
    <row r="4010" spans="1:20" x14ac:dyDescent="0.35">
      <c r="A4010" t="s">
        <v>8048</v>
      </c>
      <c r="B4010" s="5" t="s">
        <v>179</v>
      </c>
      <c r="C4010" s="6">
        <v>165364</v>
      </c>
      <c r="D4010" t="s">
        <v>41</v>
      </c>
      <c r="E4010">
        <v>140559</v>
      </c>
      <c r="F4010" s="5" t="s">
        <v>23</v>
      </c>
      <c r="G4010" s="5" t="s">
        <v>51</v>
      </c>
      <c r="H4010" s="5" t="s">
        <v>60</v>
      </c>
      <c r="I4010" t="s">
        <v>44</v>
      </c>
      <c r="J4010" t="s">
        <v>60</v>
      </c>
      <c r="K4010">
        <v>0</v>
      </c>
      <c r="L4010" s="5" t="s">
        <v>8049</v>
      </c>
      <c r="M4010" s="5" t="s">
        <v>70</v>
      </c>
      <c r="N4010">
        <v>11</v>
      </c>
      <c r="O4010" t="s">
        <v>29</v>
      </c>
      <c r="P4010" s="1">
        <v>45754</v>
      </c>
      <c r="Q4010" s="1">
        <v>45822</v>
      </c>
      <c r="R4010">
        <v>1602</v>
      </c>
      <c r="S4010" s="4">
        <v>5.7</v>
      </c>
      <c r="T4010" t="s">
        <v>277</v>
      </c>
    </row>
    <row r="4011" spans="1:20" x14ac:dyDescent="0.35">
      <c r="A4011" t="s">
        <v>8050</v>
      </c>
      <c r="B4011" s="5" t="s">
        <v>105</v>
      </c>
      <c r="C4011" s="6">
        <v>106407</v>
      </c>
      <c r="D4011" t="s">
        <v>81</v>
      </c>
      <c r="E4011">
        <v>143649</v>
      </c>
      <c r="F4011" s="5" t="s">
        <v>66</v>
      </c>
      <c r="G4011" s="5" t="s">
        <v>42</v>
      </c>
      <c r="H4011" s="5" t="s">
        <v>82</v>
      </c>
      <c r="I4011" t="s">
        <v>44</v>
      </c>
      <c r="J4011" t="s">
        <v>82</v>
      </c>
      <c r="K4011">
        <v>0</v>
      </c>
      <c r="L4011" s="5" t="s">
        <v>8051</v>
      </c>
      <c r="M4011" s="5" t="s">
        <v>54</v>
      </c>
      <c r="N4011">
        <v>9</v>
      </c>
      <c r="O4011" t="s">
        <v>71</v>
      </c>
      <c r="P4011" s="1">
        <v>45511</v>
      </c>
      <c r="Q4011" s="1">
        <v>45546</v>
      </c>
      <c r="R4011">
        <v>1007</v>
      </c>
      <c r="S4011" s="4">
        <v>5.0999999999999996</v>
      </c>
      <c r="T4011" t="s">
        <v>118</v>
      </c>
    </row>
    <row r="4012" spans="1:20" x14ac:dyDescent="0.35">
      <c r="A4012" t="s">
        <v>8052</v>
      </c>
      <c r="B4012" s="5" t="s">
        <v>179</v>
      </c>
      <c r="C4012" s="6">
        <v>72285</v>
      </c>
      <c r="D4012" t="s">
        <v>33</v>
      </c>
      <c r="E4012">
        <v>7951350</v>
      </c>
      <c r="F4012" s="5" t="s">
        <v>58</v>
      </c>
      <c r="G4012" s="5" t="s">
        <v>42</v>
      </c>
      <c r="H4012" s="5" t="s">
        <v>34</v>
      </c>
      <c r="I4012" t="s">
        <v>26</v>
      </c>
      <c r="J4012" t="s">
        <v>522</v>
      </c>
      <c r="K4012">
        <v>50</v>
      </c>
      <c r="L4012" s="5" t="s">
        <v>8053</v>
      </c>
      <c r="M4012" s="5" t="s">
        <v>37</v>
      </c>
      <c r="N4012">
        <v>0</v>
      </c>
      <c r="O4012" t="s">
        <v>131</v>
      </c>
      <c r="P4012" s="1">
        <v>45338</v>
      </c>
      <c r="Q4012" s="1">
        <v>45368</v>
      </c>
      <c r="R4012">
        <v>2400</v>
      </c>
      <c r="S4012" s="4">
        <v>6.7</v>
      </c>
      <c r="T4012" t="s">
        <v>243</v>
      </c>
    </row>
    <row r="4013" spans="1:20" x14ac:dyDescent="0.35">
      <c r="A4013" t="s">
        <v>8054</v>
      </c>
      <c r="B4013" s="5" t="s">
        <v>105</v>
      </c>
      <c r="C4013" s="6">
        <v>105498</v>
      </c>
      <c r="D4013" t="s">
        <v>22</v>
      </c>
      <c r="E4013">
        <v>105498</v>
      </c>
      <c r="F4013" s="5" t="s">
        <v>66</v>
      </c>
      <c r="G4013" s="5" t="s">
        <v>59</v>
      </c>
      <c r="H4013" s="5" t="s">
        <v>52</v>
      </c>
      <c r="I4013" t="s">
        <v>44</v>
      </c>
      <c r="J4013" t="s">
        <v>52</v>
      </c>
      <c r="K4013">
        <v>0</v>
      </c>
      <c r="L4013" s="5" t="s">
        <v>8055</v>
      </c>
      <c r="M4013" s="5" t="s">
        <v>28</v>
      </c>
      <c r="N4013">
        <v>8</v>
      </c>
      <c r="O4013" t="s">
        <v>107</v>
      </c>
      <c r="P4013" s="1">
        <v>45371</v>
      </c>
      <c r="Q4013" s="1">
        <v>45429</v>
      </c>
      <c r="R4013">
        <v>1901</v>
      </c>
      <c r="S4013" s="4">
        <v>9.6999999999999993</v>
      </c>
      <c r="T4013" t="s">
        <v>95</v>
      </c>
    </row>
    <row r="4014" spans="1:20" x14ac:dyDescent="0.35">
      <c r="A4014" t="s">
        <v>8056</v>
      </c>
      <c r="B4014" s="5" t="s">
        <v>179</v>
      </c>
      <c r="C4014" s="6">
        <v>93513</v>
      </c>
      <c r="D4014" t="s">
        <v>41</v>
      </c>
      <c r="E4014">
        <v>79486</v>
      </c>
      <c r="F4014" s="5" t="s">
        <v>50</v>
      </c>
      <c r="G4014" s="5" t="s">
        <v>42</v>
      </c>
      <c r="H4014" s="5" t="s">
        <v>126</v>
      </c>
      <c r="I4014" t="s">
        <v>44</v>
      </c>
      <c r="J4014" t="s">
        <v>126</v>
      </c>
      <c r="K4014">
        <v>50</v>
      </c>
      <c r="L4014" s="5" t="s">
        <v>8057</v>
      </c>
      <c r="M4014" s="5" t="s">
        <v>37</v>
      </c>
      <c r="N4014">
        <v>3</v>
      </c>
      <c r="O4014" t="s">
        <v>135</v>
      </c>
      <c r="P4014" s="1">
        <v>45579</v>
      </c>
      <c r="Q4014" s="1">
        <v>45613</v>
      </c>
      <c r="R4014">
        <v>915</v>
      </c>
      <c r="S4014" s="4">
        <v>7.7</v>
      </c>
      <c r="T4014" t="s">
        <v>55</v>
      </c>
    </row>
    <row r="4015" spans="1:20" x14ac:dyDescent="0.35">
      <c r="A4015" t="s">
        <v>8058</v>
      </c>
      <c r="B4015" s="5" t="s">
        <v>21</v>
      </c>
      <c r="C4015" s="6">
        <v>56370</v>
      </c>
      <c r="D4015" t="s">
        <v>22</v>
      </c>
      <c r="E4015">
        <v>56370</v>
      </c>
      <c r="F4015" s="5" t="s">
        <v>58</v>
      </c>
      <c r="G4015" s="5" t="s">
        <v>24</v>
      </c>
      <c r="H4015" s="5" t="s">
        <v>52</v>
      </c>
      <c r="I4015" t="s">
        <v>26</v>
      </c>
      <c r="J4015" t="s">
        <v>52</v>
      </c>
      <c r="K4015">
        <v>0</v>
      </c>
      <c r="L4015" s="5" t="s">
        <v>8059</v>
      </c>
      <c r="M4015" s="5" t="s">
        <v>54</v>
      </c>
      <c r="N4015">
        <v>0</v>
      </c>
      <c r="O4015" t="s">
        <v>141</v>
      </c>
      <c r="P4015" s="1">
        <v>45330</v>
      </c>
      <c r="Q4015" s="1">
        <v>45378</v>
      </c>
      <c r="R4015">
        <v>722</v>
      </c>
      <c r="S4015" s="4">
        <v>7.5</v>
      </c>
      <c r="T4015" t="s">
        <v>153</v>
      </c>
    </row>
    <row r="4016" spans="1:20" x14ac:dyDescent="0.35">
      <c r="A4016" t="s">
        <v>8060</v>
      </c>
      <c r="B4016" s="5" t="s">
        <v>49</v>
      </c>
      <c r="C4016" s="6">
        <v>111901</v>
      </c>
      <c r="D4016" t="s">
        <v>41</v>
      </c>
      <c r="E4016">
        <v>95116</v>
      </c>
      <c r="F4016" s="5" t="s">
        <v>50</v>
      </c>
      <c r="G4016" s="5" t="s">
        <v>59</v>
      </c>
      <c r="H4016" s="5" t="s">
        <v>60</v>
      </c>
      <c r="I4016" t="s">
        <v>35</v>
      </c>
      <c r="J4016" t="s">
        <v>410</v>
      </c>
      <c r="K4016">
        <v>50</v>
      </c>
      <c r="L4016" s="5" t="s">
        <v>8061</v>
      </c>
      <c r="M4016" s="5" t="s">
        <v>28</v>
      </c>
      <c r="N4016">
        <v>2</v>
      </c>
      <c r="O4016" t="s">
        <v>112</v>
      </c>
      <c r="P4016" s="1">
        <v>45730</v>
      </c>
      <c r="Q4016" s="1">
        <v>45754</v>
      </c>
      <c r="R4016">
        <v>750</v>
      </c>
      <c r="S4016" s="4">
        <v>9.6999999999999993</v>
      </c>
      <c r="T4016" t="s">
        <v>55</v>
      </c>
    </row>
    <row r="4017" spans="1:20" x14ac:dyDescent="0.35">
      <c r="A4017" t="s">
        <v>8062</v>
      </c>
      <c r="B4017" s="5" t="s">
        <v>28799</v>
      </c>
      <c r="C4017" s="6">
        <v>250059</v>
      </c>
      <c r="D4017" t="s">
        <v>22</v>
      </c>
      <c r="E4017">
        <v>250059</v>
      </c>
      <c r="F4017" s="5" t="s">
        <v>23</v>
      </c>
      <c r="G4017" s="5" t="s">
        <v>42</v>
      </c>
      <c r="H4017" s="5" t="s">
        <v>97</v>
      </c>
      <c r="I4017" t="s">
        <v>44</v>
      </c>
      <c r="J4017" t="s">
        <v>97</v>
      </c>
      <c r="K4017">
        <v>0</v>
      </c>
      <c r="L4017" s="5" t="s">
        <v>8063</v>
      </c>
      <c r="M4017" s="5" t="s">
        <v>28</v>
      </c>
      <c r="N4017">
        <v>18</v>
      </c>
      <c r="O4017" t="s">
        <v>107</v>
      </c>
      <c r="P4017" s="1">
        <v>45553</v>
      </c>
      <c r="Q4017" s="1">
        <v>45587</v>
      </c>
      <c r="R4017">
        <v>2174</v>
      </c>
      <c r="S4017" s="4">
        <v>6.3</v>
      </c>
      <c r="T4017" t="s">
        <v>136</v>
      </c>
    </row>
    <row r="4018" spans="1:20" x14ac:dyDescent="0.35">
      <c r="A4018" t="s">
        <v>8064</v>
      </c>
      <c r="B4018" s="5" t="s">
        <v>28802</v>
      </c>
      <c r="C4018" s="6">
        <v>273161</v>
      </c>
      <c r="D4018" t="s">
        <v>22</v>
      </c>
      <c r="E4018">
        <v>273161</v>
      </c>
      <c r="F4018" s="5" t="s">
        <v>23</v>
      </c>
      <c r="G4018" s="5" t="s">
        <v>42</v>
      </c>
      <c r="H4018" s="5" t="s">
        <v>97</v>
      </c>
      <c r="I4018" t="s">
        <v>26</v>
      </c>
      <c r="J4018" t="s">
        <v>121</v>
      </c>
      <c r="K4018">
        <v>50</v>
      </c>
      <c r="L4018" s="5" t="s">
        <v>8065</v>
      </c>
      <c r="M4018" s="5" t="s">
        <v>37</v>
      </c>
      <c r="N4018">
        <v>19</v>
      </c>
      <c r="O4018" t="s">
        <v>85</v>
      </c>
      <c r="P4018" s="1">
        <v>45617</v>
      </c>
      <c r="Q4018" s="1">
        <v>45632</v>
      </c>
      <c r="R4018">
        <v>612</v>
      </c>
      <c r="S4018" s="4">
        <v>5.3</v>
      </c>
      <c r="T4018" t="s">
        <v>47</v>
      </c>
    </row>
    <row r="4019" spans="1:20" x14ac:dyDescent="0.35">
      <c r="A4019" t="s">
        <v>8066</v>
      </c>
      <c r="B4019" s="5" t="s">
        <v>40</v>
      </c>
      <c r="C4019" s="6">
        <v>132189</v>
      </c>
      <c r="D4019" t="s">
        <v>41</v>
      </c>
      <c r="E4019">
        <v>112361</v>
      </c>
      <c r="F4019" s="5" t="s">
        <v>66</v>
      </c>
      <c r="G4019" s="5" t="s">
        <v>51</v>
      </c>
      <c r="H4019" s="5" t="s">
        <v>43</v>
      </c>
      <c r="I4019" t="s">
        <v>44</v>
      </c>
      <c r="J4019" t="s">
        <v>313</v>
      </c>
      <c r="K4019">
        <v>100</v>
      </c>
      <c r="L4019" s="5" t="s">
        <v>8067</v>
      </c>
      <c r="M4019" s="5" t="s">
        <v>70</v>
      </c>
      <c r="N4019">
        <v>8</v>
      </c>
      <c r="O4019" t="s">
        <v>131</v>
      </c>
      <c r="P4019" s="1">
        <v>45680</v>
      </c>
      <c r="Q4019" s="1">
        <v>45744</v>
      </c>
      <c r="R4019">
        <v>1573</v>
      </c>
      <c r="S4019" s="4">
        <v>6.8</v>
      </c>
      <c r="T4019" t="s">
        <v>108</v>
      </c>
    </row>
    <row r="4020" spans="1:20" x14ac:dyDescent="0.35">
      <c r="A4020" t="s">
        <v>8068</v>
      </c>
      <c r="B4020" s="5" t="s">
        <v>28802</v>
      </c>
      <c r="C4020" s="6">
        <v>66589</v>
      </c>
      <c r="D4020" t="s">
        <v>41</v>
      </c>
      <c r="E4020">
        <v>56601</v>
      </c>
      <c r="F4020" s="5" t="s">
        <v>58</v>
      </c>
      <c r="G4020" s="5" t="s">
        <v>24</v>
      </c>
      <c r="H4020" s="5" t="s">
        <v>43</v>
      </c>
      <c r="I4020" t="s">
        <v>26</v>
      </c>
      <c r="J4020" t="s">
        <v>43</v>
      </c>
      <c r="K4020">
        <v>50</v>
      </c>
      <c r="L4020" s="5" t="s">
        <v>8069</v>
      </c>
      <c r="M4020" s="5" t="s">
        <v>28</v>
      </c>
      <c r="N4020">
        <v>0</v>
      </c>
      <c r="O4020" t="s">
        <v>141</v>
      </c>
      <c r="P4020" s="1">
        <v>45396</v>
      </c>
      <c r="Q4020" s="1">
        <v>45430</v>
      </c>
      <c r="R4020">
        <v>1587</v>
      </c>
      <c r="S4020" s="4">
        <v>9.5</v>
      </c>
      <c r="T4020" t="s">
        <v>210</v>
      </c>
    </row>
    <row r="4021" spans="1:20" x14ac:dyDescent="0.35">
      <c r="A4021" t="s">
        <v>8070</v>
      </c>
      <c r="B4021" s="5" t="s">
        <v>174</v>
      </c>
      <c r="C4021" s="6">
        <v>60676</v>
      </c>
      <c r="D4021" t="s">
        <v>41</v>
      </c>
      <c r="E4021">
        <v>51575</v>
      </c>
      <c r="F4021" s="5" t="s">
        <v>58</v>
      </c>
      <c r="G4021" s="5" t="s">
        <v>51</v>
      </c>
      <c r="H4021" s="5" t="s">
        <v>60</v>
      </c>
      <c r="I4021" t="s">
        <v>26</v>
      </c>
      <c r="J4021" t="s">
        <v>67</v>
      </c>
      <c r="K4021">
        <v>0</v>
      </c>
      <c r="L4021" s="5" t="s">
        <v>8071</v>
      </c>
      <c r="M4021" s="5" t="s">
        <v>37</v>
      </c>
      <c r="N4021">
        <v>0</v>
      </c>
      <c r="O4021" t="s">
        <v>131</v>
      </c>
      <c r="P4021" s="1">
        <v>45439</v>
      </c>
      <c r="Q4021" s="1">
        <v>45466</v>
      </c>
      <c r="R4021">
        <v>1379</v>
      </c>
      <c r="S4021" s="4">
        <v>8.3000000000000007</v>
      </c>
      <c r="T4021" t="s">
        <v>47</v>
      </c>
    </row>
    <row r="4022" spans="1:20" x14ac:dyDescent="0.35">
      <c r="A4022" t="s">
        <v>8072</v>
      </c>
      <c r="B4022" s="5" t="s">
        <v>105</v>
      </c>
      <c r="C4022" s="6">
        <v>109570</v>
      </c>
      <c r="D4022" t="s">
        <v>74</v>
      </c>
      <c r="E4022">
        <v>136963</v>
      </c>
      <c r="F4022" s="5" t="s">
        <v>66</v>
      </c>
      <c r="G4022" s="5" t="s">
        <v>42</v>
      </c>
      <c r="H4022" s="5" t="s">
        <v>75</v>
      </c>
      <c r="I4022" t="s">
        <v>26</v>
      </c>
      <c r="J4022" t="s">
        <v>768</v>
      </c>
      <c r="K4022">
        <v>0</v>
      </c>
      <c r="L4022" s="5" t="s">
        <v>8073</v>
      </c>
      <c r="M4022" s="5" t="s">
        <v>54</v>
      </c>
      <c r="N4022">
        <v>9</v>
      </c>
      <c r="O4022" t="s">
        <v>88</v>
      </c>
      <c r="P4022" s="1">
        <v>45643</v>
      </c>
      <c r="Q4022" s="1">
        <v>45672</v>
      </c>
      <c r="R4022">
        <v>2415</v>
      </c>
      <c r="S4022" s="4">
        <v>5.9</v>
      </c>
      <c r="T4022" t="s">
        <v>95</v>
      </c>
    </row>
    <row r="4023" spans="1:20" x14ac:dyDescent="0.35">
      <c r="A4023" t="s">
        <v>8074</v>
      </c>
      <c r="B4023" s="5" t="s">
        <v>91</v>
      </c>
      <c r="C4023" s="6">
        <v>58052</v>
      </c>
      <c r="D4023" t="s">
        <v>22</v>
      </c>
      <c r="E4023">
        <v>58052</v>
      </c>
      <c r="F4023" s="5" t="s">
        <v>58</v>
      </c>
      <c r="G4023" s="5" t="s">
        <v>59</v>
      </c>
      <c r="H4023" s="5" t="s">
        <v>191</v>
      </c>
      <c r="I4023" t="s">
        <v>44</v>
      </c>
      <c r="J4023" t="s">
        <v>60</v>
      </c>
      <c r="K4023">
        <v>50</v>
      </c>
      <c r="L4023" s="5" t="s">
        <v>8075</v>
      </c>
      <c r="M4023" s="5" t="s">
        <v>28</v>
      </c>
      <c r="N4023">
        <v>1</v>
      </c>
      <c r="O4023" t="s">
        <v>85</v>
      </c>
      <c r="P4023" s="1">
        <v>45522</v>
      </c>
      <c r="Q4023" s="1">
        <v>45584</v>
      </c>
      <c r="R4023">
        <v>1438</v>
      </c>
      <c r="S4023" s="4">
        <v>7.2</v>
      </c>
      <c r="T4023" t="s">
        <v>95</v>
      </c>
    </row>
    <row r="4024" spans="1:20" x14ac:dyDescent="0.35">
      <c r="A4024" t="s">
        <v>8076</v>
      </c>
      <c r="B4024" s="5" t="s">
        <v>28802</v>
      </c>
      <c r="C4024" s="6">
        <v>98945</v>
      </c>
      <c r="D4024" t="s">
        <v>41</v>
      </c>
      <c r="E4024">
        <v>84103</v>
      </c>
      <c r="F4024" s="5" t="s">
        <v>50</v>
      </c>
      <c r="G4024" s="5" t="s">
        <v>51</v>
      </c>
      <c r="H4024" s="5" t="s">
        <v>151</v>
      </c>
      <c r="I4024" t="s">
        <v>26</v>
      </c>
      <c r="J4024" t="s">
        <v>151</v>
      </c>
      <c r="K4024">
        <v>0</v>
      </c>
      <c r="L4024" s="5" t="s">
        <v>8077</v>
      </c>
      <c r="M4024" s="5" t="s">
        <v>28</v>
      </c>
      <c r="N4024">
        <v>3</v>
      </c>
      <c r="O4024" t="s">
        <v>172</v>
      </c>
      <c r="P4024" s="1">
        <v>45632</v>
      </c>
      <c r="Q4024" s="1">
        <v>45683</v>
      </c>
      <c r="R4024">
        <v>1831</v>
      </c>
      <c r="S4024" s="4">
        <v>9.1</v>
      </c>
      <c r="T4024" t="s">
        <v>243</v>
      </c>
    </row>
    <row r="4025" spans="1:20" x14ac:dyDescent="0.35">
      <c r="A4025" t="s">
        <v>8078</v>
      </c>
      <c r="B4025" s="5" t="s">
        <v>28799</v>
      </c>
      <c r="C4025" s="6">
        <v>199637</v>
      </c>
      <c r="D4025" t="s">
        <v>22</v>
      </c>
      <c r="E4025">
        <v>199637</v>
      </c>
      <c r="F4025" s="5" t="s">
        <v>23</v>
      </c>
      <c r="G4025" s="5" t="s">
        <v>42</v>
      </c>
      <c r="H4025" s="5" t="s">
        <v>191</v>
      </c>
      <c r="I4025" t="s">
        <v>35</v>
      </c>
      <c r="J4025" t="s">
        <v>191</v>
      </c>
      <c r="K4025">
        <v>100</v>
      </c>
      <c r="L4025" s="5" t="s">
        <v>8079</v>
      </c>
      <c r="M4025" s="5" t="s">
        <v>37</v>
      </c>
      <c r="N4025">
        <v>12</v>
      </c>
      <c r="O4025" t="s">
        <v>85</v>
      </c>
      <c r="P4025" s="1">
        <v>45330</v>
      </c>
      <c r="Q4025" s="1">
        <v>45346</v>
      </c>
      <c r="R4025">
        <v>2356</v>
      </c>
      <c r="S4025" s="4">
        <v>9.9</v>
      </c>
      <c r="T4025" t="s">
        <v>30</v>
      </c>
    </row>
    <row r="4026" spans="1:20" x14ac:dyDescent="0.35">
      <c r="A4026" t="s">
        <v>8080</v>
      </c>
      <c r="B4026" s="5" t="s">
        <v>28801</v>
      </c>
      <c r="C4026" s="6">
        <v>78109</v>
      </c>
      <c r="D4026" t="s">
        <v>22</v>
      </c>
      <c r="E4026">
        <v>78109</v>
      </c>
      <c r="F4026" s="5" t="s">
        <v>50</v>
      </c>
      <c r="G4026" s="5" t="s">
        <v>24</v>
      </c>
      <c r="H4026" s="5" t="s">
        <v>52</v>
      </c>
      <c r="I4026" t="s">
        <v>44</v>
      </c>
      <c r="J4026" t="s">
        <v>52</v>
      </c>
      <c r="K4026">
        <v>50</v>
      </c>
      <c r="L4026" s="5" t="s">
        <v>8081</v>
      </c>
      <c r="M4026" s="5" t="s">
        <v>70</v>
      </c>
      <c r="N4026">
        <v>4</v>
      </c>
      <c r="O4026" t="s">
        <v>85</v>
      </c>
      <c r="P4026" s="1">
        <v>45389</v>
      </c>
      <c r="Q4026" s="1">
        <v>45431</v>
      </c>
      <c r="R4026">
        <v>1816</v>
      </c>
      <c r="S4026" s="4">
        <v>8.6</v>
      </c>
      <c r="T4026" t="s">
        <v>118</v>
      </c>
    </row>
    <row r="4027" spans="1:20" x14ac:dyDescent="0.35">
      <c r="A4027" t="s">
        <v>8082</v>
      </c>
      <c r="B4027" s="5" t="s">
        <v>28801</v>
      </c>
      <c r="C4027" s="6">
        <v>73974</v>
      </c>
      <c r="D4027" t="s">
        <v>22</v>
      </c>
      <c r="E4027">
        <v>73974</v>
      </c>
      <c r="F4027" s="5" t="s">
        <v>50</v>
      </c>
      <c r="G4027" s="5" t="s">
        <v>51</v>
      </c>
      <c r="H4027" s="5" t="s">
        <v>191</v>
      </c>
      <c r="I4027" t="s">
        <v>26</v>
      </c>
      <c r="J4027" t="s">
        <v>212</v>
      </c>
      <c r="K4027">
        <v>0</v>
      </c>
      <c r="L4027" s="5" t="s">
        <v>8083</v>
      </c>
      <c r="M4027" s="5" t="s">
        <v>28</v>
      </c>
      <c r="N4027">
        <v>4</v>
      </c>
      <c r="O4027" t="s">
        <v>46</v>
      </c>
      <c r="P4027" s="1">
        <v>45371</v>
      </c>
      <c r="Q4027" s="1">
        <v>45396</v>
      </c>
      <c r="R4027">
        <v>1538</v>
      </c>
      <c r="S4027" s="4">
        <v>6</v>
      </c>
      <c r="T4027" t="s">
        <v>38</v>
      </c>
    </row>
    <row r="4028" spans="1:20" x14ac:dyDescent="0.35">
      <c r="A4028" t="s">
        <v>8084</v>
      </c>
      <c r="B4028" s="5" t="s">
        <v>28801</v>
      </c>
      <c r="C4028" s="6">
        <v>134116</v>
      </c>
      <c r="D4028" t="s">
        <v>41</v>
      </c>
      <c r="E4028">
        <v>113999</v>
      </c>
      <c r="F4028" s="5" t="s">
        <v>66</v>
      </c>
      <c r="G4028" s="5" t="s">
        <v>24</v>
      </c>
      <c r="H4028" s="5" t="s">
        <v>60</v>
      </c>
      <c r="I4028" t="s">
        <v>26</v>
      </c>
      <c r="J4028" t="s">
        <v>60</v>
      </c>
      <c r="K4028">
        <v>100</v>
      </c>
      <c r="L4028" s="5" t="s">
        <v>8085</v>
      </c>
      <c r="M4028" s="5" t="s">
        <v>37</v>
      </c>
      <c r="N4028">
        <v>7</v>
      </c>
      <c r="O4028" t="s">
        <v>172</v>
      </c>
      <c r="P4028" s="1">
        <v>45437</v>
      </c>
      <c r="Q4028" s="1">
        <v>45459</v>
      </c>
      <c r="R4028">
        <v>832</v>
      </c>
      <c r="S4028" s="4">
        <v>5.2</v>
      </c>
      <c r="T4028" t="s">
        <v>277</v>
      </c>
    </row>
    <row r="4029" spans="1:20" x14ac:dyDescent="0.35">
      <c r="A4029" t="s">
        <v>8086</v>
      </c>
      <c r="B4029" s="5" t="s">
        <v>100</v>
      </c>
      <c r="C4029" s="6">
        <v>135851</v>
      </c>
      <c r="D4029" t="s">
        <v>22</v>
      </c>
      <c r="E4029">
        <v>135851</v>
      </c>
      <c r="F4029" s="5" t="s">
        <v>66</v>
      </c>
      <c r="G4029" s="5" t="s">
        <v>42</v>
      </c>
      <c r="H4029" s="5" t="s">
        <v>52</v>
      </c>
      <c r="I4029" t="s">
        <v>35</v>
      </c>
      <c r="J4029" t="s">
        <v>247</v>
      </c>
      <c r="K4029">
        <v>100</v>
      </c>
      <c r="L4029" s="5" t="s">
        <v>8087</v>
      </c>
      <c r="M4029" s="5" t="s">
        <v>28</v>
      </c>
      <c r="N4029">
        <v>7</v>
      </c>
      <c r="O4029" t="s">
        <v>85</v>
      </c>
      <c r="P4029" s="1">
        <v>45556</v>
      </c>
      <c r="Q4029" s="1">
        <v>45579</v>
      </c>
      <c r="R4029">
        <v>543</v>
      </c>
      <c r="S4029" s="4">
        <v>8.9</v>
      </c>
      <c r="T4029" t="s">
        <v>277</v>
      </c>
    </row>
    <row r="4030" spans="1:20" x14ac:dyDescent="0.35">
      <c r="A4030" t="s">
        <v>8088</v>
      </c>
      <c r="B4030" s="5" t="s">
        <v>100</v>
      </c>
      <c r="C4030" s="6">
        <v>142460</v>
      </c>
      <c r="D4030" t="s">
        <v>22</v>
      </c>
      <c r="E4030">
        <v>142460</v>
      </c>
      <c r="F4030" s="5" t="s">
        <v>66</v>
      </c>
      <c r="G4030" s="5" t="s">
        <v>24</v>
      </c>
      <c r="H4030" s="5" t="s">
        <v>129</v>
      </c>
      <c r="I4030" t="s">
        <v>26</v>
      </c>
      <c r="J4030" t="s">
        <v>354</v>
      </c>
      <c r="K4030">
        <v>100</v>
      </c>
      <c r="L4030" s="5" t="s">
        <v>8089</v>
      </c>
      <c r="M4030" s="5" t="s">
        <v>70</v>
      </c>
      <c r="N4030">
        <v>5</v>
      </c>
      <c r="O4030" t="s">
        <v>131</v>
      </c>
      <c r="P4030" s="1">
        <v>45384</v>
      </c>
      <c r="Q4030" s="1">
        <v>45402</v>
      </c>
      <c r="R4030">
        <v>697</v>
      </c>
      <c r="S4030" s="4">
        <v>6.5</v>
      </c>
      <c r="T4030" t="s">
        <v>79</v>
      </c>
    </row>
    <row r="4031" spans="1:20" x14ac:dyDescent="0.35">
      <c r="A4031" t="s">
        <v>8090</v>
      </c>
      <c r="B4031" s="5" t="s">
        <v>32</v>
      </c>
      <c r="C4031" s="6">
        <v>69316</v>
      </c>
      <c r="D4031" t="s">
        <v>22</v>
      </c>
      <c r="E4031">
        <v>69316</v>
      </c>
      <c r="F4031" s="5" t="s">
        <v>58</v>
      </c>
      <c r="G4031" s="5" t="s">
        <v>24</v>
      </c>
      <c r="H4031" s="5" t="s">
        <v>97</v>
      </c>
      <c r="I4031" t="s">
        <v>44</v>
      </c>
      <c r="J4031" t="s">
        <v>34</v>
      </c>
      <c r="K4031">
        <v>50</v>
      </c>
      <c r="L4031" s="5" t="s">
        <v>8091</v>
      </c>
      <c r="M4031" s="5" t="s">
        <v>28</v>
      </c>
      <c r="N4031">
        <v>0</v>
      </c>
      <c r="O4031" t="s">
        <v>88</v>
      </c>
      <c r="P4031" s="1">
        <v>45387</v>
      </c>
      <c r="Q4031" s="1">
        <v>45406</v>
      </c>
      <c r="R4031">
        <v>862</v>
      </c>
      <c r="S4031" s="4">
        <v>8.1</v>
      </c>
      <c r="T4031" t="s">
        <v>89</v>
      </c>
    </row>
    <row r="4032" spans="1:20" x14ac:dyDescent="0.35">
      <c r="A4032" t="s">
        <v>8092</v>
      </c>
      <c r="B4032" s="5" t="s">
        <v>100</v>
      </c>
      <c r="C4032" s="6">
        <v>82158</v>
      </c>
      <c r="D4032" t="s">
        <v>41</v>
      </c>
      <c r="E4032">
        <v>69834</v>
      </c>
      <c r="F4032" s="5" t="s">
        <v>58</v>
      </c>
      <c r="G4032" s="5" t="s">
        <v>59</v>
      </c>
      <c r="H4032" s="5" t="s">
        <v>60</v>
      </c>
      <c r="I4032" t="s">
        <v>35</v>
      </c>
      <c r="J4032" t="s">
        <v>60</v>
      </c>
      <c r="K4032">
        <v>50</v>
      </c>
      <c r="L4032" s="5" t="s">
        <v>8093</v>
      </c>
      <c r="M4032" s="5" t="s">
        <v>28</v>
      </c>
      <c r="N4032">
        <v>1</v>
      </c>
      <c r="O4032" t="s">
        <v>167</v>
      </c>
      <c r="P4032" s="1">
        <v>45429</v>
      </c>
      <c r="Q4032" s="1">
        <v>45465</v>
      </c>
      <c r="R4032">
        <v>1467</v>
      </c>
      <c r="S4032" s="4">
        <v>5.6</v>
      </c>
      <c r="T4032" t="s">
        <v>103</v>
      </c>
    </row>
    <row r="4033" spans="1:20" x14ac:dyDescent="0.35">
      <c r="A4033" t="s">
        <v>8094</v>
      </c>
      <c r="B4033" s="5" t="s">
        <v>28799</v>
      </c>
      <c r="C4033" s="6">
        <v>167922</v>
      </c>
      <c r="D4033" t="s">
        <v>22</v>
      </c>
      <c r="E4033">
        <v>167922</v>
      </c>
      <c r="F4033" s="5" t="s">
        <v>66</v>
      </c>
      <c r="G4033" s="5" t="s">
        <v>24</v>
      </c>
      <c r="H4033" s="5" t="s">
        <v>129</v>
      </c>
      <c r="I4033" t="s">
        <v>35</v>
      </c>
      <c r="J4033" t="s">
        <v>129</v>
      </c>
      <c r="K4033">
        <v>100</v>
      </c>
      <c r="L4033" s="5" t="s">
        <v>8095</v>
      </c>
      <c r="M4033" s="5" t="s">
        <v>70</v>
      </c>
      <c r="N4033">
        <v>5</v>
      </c>
      <c r="O4033" t="s">
        <v>112</v>
      </c>
      <c r="P4033" s="1">
        <v>45629</v>
      </c>
      <c r="Q4033" s="1">
        <v>45650</v>
      </c>
      <c r="R4033">
        <v>824</v>
      </c>
      <c r="S4033" s="4">
        <v>9.4</v>
      </c>
      <c r="T4033" t="s">
        <v>47</v>
      </c>
    </row>
    <row r="4034" spans="1:20" x14ac:dyDescent="0.35">
      <c r="A4034" t="s">
        <v>8096</v>
      </c>
      <c r="B4034" s="5" t="s">
        <v>217</v>
      </c>
      <c r="C4034" s="6">
        <v>142118</v>
      </c>
      <c r="D4034" t="s">
        <v>41</v>
      </c>
      <c r="E4034">
        <v>120800</v>
      </c>
      <c r="F4034" s="5" t="s">
        <v>66</v>
      </c>
      <c r="G4034" s="5" t="s">
        <v>51</v>
      </c>
      <c r="H4034" s="5" t="s">
        <v>151</v>
      </c>
      <c r="I4034" t="s">
        <v>35</v>
      </c>
      <c r="J4034" t="s">
        <v>151</v>
      </c>
      <c r="K4034">
        <v>100</v>
      </c>
      <c r="L4034" s="5" t="s">
        <v>8097</v>
      </c>
      <c r="M4034" s="5" t="s">
        <v>28</v>
      </c>
      <c r="N4034">
        <v>8</v>
      </c>
      <c r="O4034" t="s">
        <v>172</v>
      </c>
      <c r="P4034" s="1">
        <v>45479</v>
      </c>
      <c r="Q4034" s="1">
        <v>45522</v>
      </c>
      <c r="R4034">
        <v>1172</v>
      </c>
      <c r="S4034" s="4">
        <v>5.8</v>
      </c>
      <c r="T4034" t="s">
        <v>55</v>
      </c>
    </row>
    <row r="4035" spans="1:20" x14ac:dyDescent="0.35">
      <c r="A4035" t="s">
        <v>8098</v>
      </c>
      <c r="B4035" s="5" t="s">
        <v>100</v>
      </c>
      <c r="C4035" s="6">
        <v>215397</v>
      </c>
      <c r="D4035" t="s">
        <v>22</v>
      </c>
      <c r="E4035">
        <v>215397</v>
      </c>
      <c r="F4035" s="5" t="s">
        <v>23</v>
      </c>
      <c r="G4035" s="5" t="s">
        <v>59</v>
      </c>
      <c r="H4035" s="5" t="s">
        <v>191</v>
      </c>
      <c r="I4035" t="s">
        <v>44</v>
      </c>
      <c r="J4035" t="s">
        <v>191</v>
      </c>
      <c r="K4035">
        <v>50</v>
      </c>
      <c r="L4035" s="5" t="s">
        <v>8099</v>
      </c>
      <c r="M4035" s="5" t="s">
        <v>28</v>
      </c>
      <c r="N4035">
        <v>15</v>
      </c>
      <c r="O4035" t="s">
        <v>167</v>
      </c>
      <c r="P4035" s="1">
        <v>45572</v>
      </c>
      <c r="Q4035" s="1">
        <v>45633</v>
      </c>
      <c r="R4035">
        <v>2434</v>
      </c>
      <c r="S4035" s="4">
        <v>7.6</v>
      </c>
      <c r="T4035" t="s">
        <v>47</v>
      </c>
    </row>
    <row r="4036" spans="1:20" x14ac:dyDescent="0.35">
      <c r="A4036" t="s">
        <v>8100</v>
      </c>
      <c r="B4036" s="5" t="s">
        <v>28802</v>
      </c>
      <c r="C4036" s="6">
        <v>294594</v>
      </c>
      <c r="D4036" t="s">
        <v>120</v>
      </c>
      <c r="E4036">
        <v>265135</v>
      </c>
      <c r="F4036" s="5" t="s">
        <v>23</v>
      </c>
      <c r="G4036" s="5" t="s">
        <v>59</v>
      </c>
      <c r="H4036" s="5" t="s">
        <v>121</v>
      </c>
      <c r="I4036" t="s">
        <v>35</v>
      </c>
      <c r="J4036" t="s">
        <v>157</v>
      </c>
      <c r="K4036">
        <v>0</v>
      </c>
      <c r="L4036" s="5" t="s">
        <v>8101</v>
      </c>
      <c r="M4036" s="5" t="s">
        <v>28</v>
      </c>
      <c r="N4036">
        <v>10</v>
      </c>
      <c r="O4036" t="s">
        <v>172</v>
      </c>
      <c r="P4036" s="1">
        <v>45466</v>
      </c>
      <c r="Q4036" s="1">
        <v>45480</v>
      </c>
      <c r="R4036">
        <v>1111</v>
      </c>
      <c r="S4036" s="4">
        <v>5.5</v>
      </c>
      <c r="T4036" t="s">
        <v>30</v>
      </c>
    </row>
    <row r="4037" spans="1:20" x14ac:dyDescent="0.35">
      <c r="A4037" t="s">
        <v>8102</v>
      </c>
      <c r="B4037" s="5" t="s">
        <v>162</v>
      </c>
      <c r="C4037" s="6">
        <v>63057</v>
      </c>
      <c r="D4037" t="s">
        <v>22</v>
      </c>
      <c r="E4037">
        <v>63057</v>
      </c>
      <c r="F4037" s="5" t="s">
        <v>58</v>
      </c>
      <c r="G4037" s="5" t="s">
        <v>42</v>
      </c>
      <c r="H4037" s="5" t="s">
        <v>101</v>
      </c>
      <c r="I4037" t="s">
        <v>26</v>
      </c>
      <c r="J4037" t="s">
        <v>101</v>
      </c>
      <c r="K4037">
        <v>50</v>
      </c>
      <c r="L4037" s="5" t="s">
        <v>4234</v>
      </c>
      <c r="M4037" s="5" t="s">
        <v>28</v>
      </c>
      <c r="N4037">
        <v>1</v>
      </c>
      <c r="O4037" t="s">
        <v>135</v>
      </c>
      <c r="P4037" s="1">
        <v>45503</v>
      </c>
      <c r="Q4037" s="1">
        <v>45531</v>
      </c>
      <c r="R4037">
        <v>2384</v>
      </c>
      <c r="S4037" s="4">
        <v>10</v>
      </c>
      <c r="T4037" t="s">
        <v>38</v>
      </c>
    </row>
    <row r="4038" spans="1:20" x14ac:dyDescent="0.35">
      <c r="A4038" t="s">
        <v>8103</v>
      </c>
      <c r="B4038" s="5" t="s">
        <v>145</v>
      </c>
      <c r="C4038" s="6">
        <v>217874</v>
      </c>
      <c r="D4038" t="s">
        <v>41</v>
      </c>
      <c r="E4038">
        <v>185193</v>
      </c>
      <c r="F4038" s="5" t="s">
        <v>23</v>
      </c>
      <c r="G4038" s="5" t="s">
        <v>51</v>
      </c>
      <c r="H4038" s="5" t="s">
        <v>151</v>
      </c>
      <c r="I4038" t="s">
        <v>26</v>
      </c>
      <c r="J4038" t="s">
        <v>291</v>
      </c>
      <c r="K4038">
        <v>100</v>
      </c>
      <c r="L4038" s="5" t="s">
        <v>8104</v>
      </c>
      <c r="M4038" s="5" t="s">
        <v>70</v>
      </c>
      <c r="N4038">
        <v>19</v>
      </c>
      <c r="O4038" t="s">
        <v>131</v>
      </c>
      <c r="P4038" s="1">
        <v>45530</v>
      </c>
      <c r="Q4038" s="1">
        <v>45574</v>
      </c>
      <c r="R4038">
        <v>2330</v>
      </c>
      <c r="S4038" s="4">
        <v>9.6</v>
      </c>
      <c r="T4038" t="s">
        <v>210</v>
      </c>
    </row>
    <row r="4039" spans="1:20" x14ac:dyDescent="0.35">
      <c r="A4039" t="s">
        <v>8105</v>
      </c>
      <c r="B4039" s="5" t="s">
        <v>179</v>
      </c>
      <c r="C4039" s="6">
        <v>32792</v>
      </c>
      <c r="D4039" t="s">
        <v>22</v>
      </c>
      <c r="E4039">
        <v>32792</v>
      </c>
      <c r="F4039" s="5" t="s">
        <v>66</v>
      </c>
      <c r="G4039" s="5" t="s">
        <v>24</v>
      </c>
      <c r="H4039" s="5" t="s">
        <v>116</v>
      </c>
      <c r="I4039" t="s">
        <v>44</v>
      </c>
      <c r="J4039" t="s">
        <v>116</v>
      </c>
      <c r="K4039">
        <v>50</v>
      </c>
      <c r="L4039" s="5" t="s">
        <v>8106</v>
      </c>
      <c r="M4039" s="5" t="s">
        <v>28</v>
      </c>
      <c r="N4039">
        <v>8</v>
      </c>
      <c r="O4039" t="s">
        <v>78</v>
      </c>
      <c r="P4039" s="1">
        <v>45570</v>
      </c>
      <c r="Q4039" s="1">
        <v>45642</v>
      </c>
      <c r="R4039">
        <v>2354</v>
      </c>
      <c r="S4039" s="4">
        <v>7.7</v>
      </c>
      <c r="T4039" t="s">
        <v>63</v>
      </c>
    </row>
    <row r="4040" spans="1:20" x14ac:dyDescent="0.35">
      <c r="A4040" t="s">
        <v>8107</v>
      </c>
      <c r="B4040" s="5" t="s">
        <v>145</v>
      </c>
      <c r="C4040" s="6">
        <v>116266</v>
      </c>
      <c r="D4040" t="s">
        <v>33</v>
      </c>
      <c r="E4040">
        <v>12789260</v>
      </c>
      <c r="F4040" s="5" t="s">
        <v>66</v>
      </c>
      <c r="G4040" s="5" t="s">
        <v>42</v>
      </c>
      <c r="H4040" s="5" t="s">
        <v>34</v>
      </c>
      <c r="I4040" t="s">
        <v>26</v>
      </c>
      <c r="J4040" t="s">
        <v>34</v>
      </c>
      <c r="K4040">
        <v>100</v>
      </c>
      <c r="L4040" s="5" t="s">
        <v>8108</v>
      </c>
      <c r="M4040" s="5" t="s">
        <v>54</v>
      </c>
      <c r="N4040">
        <v>7</v>
      </c>
      <c r="O4040" t="s">
        <v>131</v>
      </c>
      <c r="P4040" s="1">
        <v>45696</v>
      </c>
      <c r="Q4040" s="1">
        <v>45723</v>
      </c>
      <c r="R4040">
        <v>1459</v>
      </c>
      <c r="S4040" s="4">
        <v>6</v>
      </c>
      <c r="T4040" t="s">
        <v>153</v>
      </c>
    </row>
    <row r="4041" spans="1:20" x14ac:dyDescent="0.35">
      <c r="A4041" t="s">
        <v>8109</v>
      </c>
      <c r="B4041" s="5" t="s">
        <v>28802</v>
      </c>
      <c r="C4041" s="6">
        <v>70410</v>
      </c>
      <c r="D4041" t="s">
        <v>41</v>
      </c>
      <c r="E4041">
        <v>59849</v>
      </c>
      <c r="F4041" s="5" t="s">
        <v>58</v>
      </c>
      <c r="G4041" s="5" t="s">
        <v>51</v>
      </c>
      <c r="H4041" s="5" t="s">
        <v>151</v>
      </c>
      <c r="I4041" t="s">
        <v>35</v>
      </c>
      <c r="J4041" t="s">
        <v>151</v>
      </c>
      <c r="K4041">
        <v>50</v>
      </c>
      <c r="L4041" s="5" t="s">
        <v>8110</v>
      </c>
      <c r="M4041" s="5" t="s">
        <v>54</v>
      </c>
      <c r="N4041">
        <v>1</v>
      </c>
      <c r="O4041" t="s">
        <v>71</v>
      </c>
      <c r="P4041" s="1">
        <v>45607</v>
      </c>
      <c r="Q4041" s="1">
        <v>45640</v>
      </c>
      <c r="R4041">
        <v>1600</v>
      </c>
      <c r="S4041" s="4">
        <v>5.3</v>
      </c>
      <c r="T4041" t="s">
        <v>95</v>
      </c>
    </row>
    <row r="4042" spans="1:20" x14ac:dyDescent="0.35">
      <c r="A4042" t="s">
        <v>8111</v>
      </c>
      <c r="B4042" s="5" t="s">
        <v>174</v>
      </c>
      <c r="C4042" s="6">
        <v>56897</v>
      </c>
      <c r="D4042" t="s">
        <v>74</v>
      </c>
      <c r="E4042">
        <v>71121</v>
      </c>
      <c r="F4042" s="5" t="s">
        <v>58</v>
      </c>
      <c r="G4042" s="5" t="s">
        <v>51</v>
      </c>
      <c r="H4042" s="5" t="s">
        <v>75</v>
      </c>
      <c r="I4042" t="s">
        <v>35</v>
      </c>
      <c r="J4042" t="s">
        <v>75</v>
      </c>
      <c r="K4042">
        <v>100</v>
      </c>
      <c r="L4042" s="5" t="s">
        <v>8112</v>
      </c>
      <c r="M4042" s="5" t="s">
        <v>54</v>
      </c>
      <c r="N4042">
        <v>1</v>
      </c>
      <c r="O4042" t="s">
        <v>85</v>
      </c>
      <c r="P4042" s="1">
        <v>45539</v>
      </c>
      <c r="Q4042" s="1">
        <v>45562</v>
      </c>
      <c r="R4042">
        <v>2164</v>
      </c>
      <c r="S4042" s="4">
        <v>8.6</v>
      </c>
      <c r="T4042" t="s">
        <v>55</v>
      </c>
    </row>
    <row r="4043" spans="1:20" x14ac:dyDescent="0.35">
      <c r="A4043" t="s">
        <v>8113</v>
      </c>
      <c r="B4043" s="5" t="s">
        <v>179</v>
      </c>
      <c r="C4043" s="6">
        <v>135997</v>
      </c>
      <c r="D4043" t="s">
        <v>120</v>
      </c>
      <c r="E4043">
        <v>122397</v>
      </c>
      <c r="F4043" s="5" t="s">
        <v>50</v>
      </c>
      <c r="G4043" s="5" t="s">
        <v>24</v>
      </c>
      <c r="H4043" s="5" t="s">
        <v>121</v>
      </c>
      <c r="I4043" t="s">
        <v>44</v>
      </c>
      <c r="J4043" t="s">
        <v>247</v>
      </c>
      <c r="K4043">
        <v>100</v>
      </c>
      <c r="L4043" s="5" t="s">
        <v>8114</v>
      </c>
      <c r="M4043" s="5" t="s">
        <v>28</v>
      </c>
      <c r="N4043">
        <v>3</v>
      </c>
      <c r="O4043" t="s">
        <v>71</v>
      </c>
      <c r="P4043" s="1">
        <v>45426</v>
      </c>
      <c r="Q4043" s="1">
        <v>45482</v>
      </c>
      <c r="R4043">
        <v>1556</v>
      </c>
      <c r="S4043" s="4">
        <v>7.9</v>
      </c>
      <c r="T4043" t="s">
        <v>38</v>
      </c>
    </row>
    <row r="4044" spans="1:20" x14ac:dyDescent="0.35">
      <c r="A4044" t="s">
        <v>8115</v>
      </c>
      <c r="B4044" s="5" t="s">
        <v>91</v>
      </c>
      <c r="C4044" s="6">
        <v>50494</v>
      </c>
      <c r="D4044" t="s">
        <v>22</v>
      </c>
      <c r="E4044">
        <v>50494</v>
      </c>
      <c r="F4044" s="5" t="s">
        <v>58</v>
      </c>
      <c r="G4044" s="5" t="s">
        <v>59</v>
      </c>
      <c r="H4044" s="5" t="s">
        <v>191</v>
      </c>
      <c r="I4044" t="s">
        <v>44</v>
      </c>
      <c r="J4044" t="s">
        <v>191</v>
      </c>
      <c r="K4044">
        <v>100</v>
      </c>
      <c r="L4044" s="5" t="s">
        <v>8116</v>
      </c>
      <c r="M4044" s="5" t="s">
        <v>28</v>
      </c>
      <c r="N4044">
        <v>1</v>
      </c>
      <c r="O4044" t="s">
        <v>147</v>
      </c>
      <c r="P4044" s="1">
        <v>45542</v>
      </c>
      <c r="Q4044" s="1">
        <v>45566</v>
      </c>
      <c r="R4044">
        <v>2213</v>
      </c>
      <c r="S4044" s="4">
        <v>6</v>
      </c>
      <c r="T4044" t="s">
        <v>89</v>
      </c>
    </row>
    <row r="4045" spans="1:20" x14ac:dyDescent="0.35">
      <c r="A4045" t="s">
        <v>8117</v>
      </c>
      <c r="B4045" s="5" t="s">
        <v>28802</v>
      </c>
      <c r="C4045" s="6">
        <v>144481</v>
      </c>
      <c r="D4045" t="s">
        <v>92</v>
      </c>
      <c r="E4045">
        <v>108361</v>
      </c>
      <c r="F4045" s="5" t="s">
        <v>23</v>
      </c>
      <c r="G4045" s="5" t="s">
        <v>24</v>
      </c>
      <c r="H4045" s="5" t="s">
        <v>93</v>
      </c>
      <c r="I4045" t="s">
        <v>44</v>
      </c>
      <c r="J4045" t="s">
        <v>93</v>
      </c>
      <c r="K4045">
        <v>0</v>
      </c>
      <c r="L4045" s="5" t="s">
        <v>8118</v>
      </c>
      <c r="M4045" s="5" t="s">
        <v>37</v>
      </c>
      <c r="N4045">
        <v>13</v>
      </c>
      <c r="O4045" t="s">
        <v>167</v>
      </c>
      <c r="P4045" s="1">
        <v>45571</v>
      </c>
      <c r="Q4045" s="1">
        <v>45632</v>
      </c>
      <c r="R4045">
        <v>1779</v>
      </c>
      <c r="S4045" s="4">
        <v>5.0999999999999996</v>
      </c>
      <c r="T4045" t="s">
        <v>95</v>
      </c>
    </row>
    <row r="4046" spans="1:20" x14ac:dyDescent="0.35">
      <c r="A4046" t="s">
        <v>8119</v>
      </c>
      <c r="B4046" s="5" t="s">
        <v>105</v>
      </c>
      <c r="C4046" s="6">
        <v>102340</v>
      </c>
      <c r="D4046" t="s">
        <v>22</v>
      </c>
      <c r="E4046">
        <v>102340</v>
      </c>
      <c r="F4046" s="5" t="s">
        <v>50</v>
      </c>
      <c r="G4046" s="5" t="s">
        <v>59</v>
      </c>
      <c r="H4046" s="5" t="s">
        <v>129</v>
      </c>
      <c r="I4046" t="s">
        <v>26</v>
      </c>
      <c r="J4046" t="s">
        <v>129</v>
      </c>
      <c r="K4046">
        <v>50</v>
      </c>
      <c r="L4046" s="5" t="s">
        <v>8120</v>
      </c>
      <c r="M4046" s="5" t="s">
        <v>54</v>
      </c>
      <c r="N4046">
        <v>3</v>
      </c>
      <c r="O4046" t="s">
        <v>167</v>
      </c>
      <c r="P4046" s="1">
        <v>45447</v>
      </c>
      <c r="Q4046" s="1">
        <v>45467</v>
      </c>
      <c r="R4046">
        <v>807</v>
      </c>
      <c r="S4046" s="4">
        <v>5.4</v>
      </c>
      <c r="T4046" t="s">
        <v>30</v>
      </c>
    </row>
    <row r="4047" spans="1:20" x14ac:dyDescent="0.35">
      <c r="A4047" t="s">
        <v>8121</v>
      </c>
      <c r="B4047" s="5" t="s">
        <v>28802</v>
      </c>
      <c r="C4047" s="6">
        <v>289309</v>
      </c>
      <c r="D4047" t="s">
        <v>22</v>
      </c>
      <c r="E4047">
        <v>289309</v>
      </c>
      <c r="F4047" s="5" t="s">
        <v>23</v>
      </c>
      <c r="G4047" s="5" t="s">
        <v>51</v>
      </c>
      <c r="H4047" s="5" t="s">
        <v>97</v>
      </c>
      <c r="I4047" t="s">
        <v>44</v>
      </c>
      <c r="J4047" t="s">
        <v>97</v>
      </c>
      <c r="K4047">
        <v>50</v>
      </c>
      <c r="L4047" s="5" t="s">
        <v>8122</v>
      </c>
      <c r="M4047" s="5" t="s">
        <v>28</v>
      </c>
      <c r="N4047">
        <v>19</v>
      </c>
      <c r="O4047" t="s">
        <v>62</v>
      </c>
      <c r="P4047" s="1">
        <v>45723</v>
      </c>
      <c r="Q4047" s="1">
        <v>45772</v>
      </c>
      <c r="R4047">
        <v>557</v>
      </c>
      <c r="S4047" s="4">
        <v>7.2</v>
      </c>
      <c r="T4047" t="s">
        <v>103</v>
      </c>
    </row>
    <row r="4048" spans="1:20" x14ac:dyDescent="0.35">
      <c r="A4048" t="s">
        <v>8123</v>
      </c>
      <c r="B4048" s="5" t="s">
        <v>162</v>
      </c>
      <c r="C4048" s="6">
        <v>86564</v>
      </c>
      <c r="D4048" t="s">
        <v>92</v>
      </c>
      <c r="E4048">
        <v>64923</v>
      </c>
      <c r="F4048" s="5" t="s">
        <v>58</v>
      </c>
      <c r="G4048" s="5" t="s">
        <v>24</v>
      </c>
      <c r="H4048" s="5" t="s">
        <v>93</v>
      </c>
      <c r="I4048" t="s">
        <v>35</v>
      </c>
      <c r="J4048" t="s">
        <v>93</v>
      </c>
      <c r="K4048">
        <v>0</v>
      </c>
      <c r="L4048" s="5" t="s">
        <v>8124</v>
      </c>
      <c r="M4048" s="5" t="s">
        <v>28</v>
      </c>
      <c r="N4048">
        <v>0</v>
      </c>
      <c r="O4048" t="s">
        <v>131</v>
      </c>
      <c r="P4048" s="1">
        <v>45434</v>
      </c>
      <c r="Q4048" s="1">
        <v>45473</v>
      </c>
      <c r="R4048">
        <v>2341</v>
      </c>
      <c r="S4048" s="4">
        <v>6.6</v>
      </c>
      <c r="T4048" t="s">
        <v>55</v>
      </c>
    </row>
    <row r="4049" spans="1:20" x14ac:dyDescent="0.35">
      <c r="A4049" t="s">
        <v>8125</v>
      </c>
      <c r="B4049" s="5" t="s">
        <v>49</v>
      </c>
      <c r="C4049" s="6">
        <v>105245</v>
      </c>
      <c r="D4049" t="s">
        <v>92</v>
      </c>
      <c r="E4049">
        <v>78934</v>
      </c>
      <c r="F4049" s="5" t="s">
        <v>50</v>
      </c>
      <c r="G4049" s="5" t="s">
        <v>42</v>
      </c>
      <c r="H4049" s="5" t="s">
        <v>93</v>
      </c>
      <c r="I4049" t="s">
        <v>35</v>
      </c>
      <c r="J4049" t="s">
        <v>93</v>
      </c>
      <c r="K4049">
        <v>0</v>
      </c>
      <c r="L4049" s="5" t="s">
        <v>8126</v>
      </c>
      <c r="M4049" s="5" t="s">
        <v>70</v>
      </c>
      <c r="N4049">
        <v>3</v>
      </c>
      <c r="O4049" t="s">
        <v>88</v>
      </c>
      <c r="P4049" s="1">
        <v>45723</v>
      </c>
      <c r="Q4049" s="1">
        <v>45751</v>
      </c>
      <c r="R4049">
        <v>2141</v>
      </c>
      <c r="S4049" s="4">
        <v>7.9</v>
      </c>
      <c r="T4049" t="s">
        <v>79</v>
      </c>
    </row>
    <row r="4050" spans="1:20" x14ac:dyDescent="0.35">
      <c r="A4050" t="s">
        <v>8127</v>
      </c>
      <c r="B4050" s="5" t="s">
        <v>105</v>
      </c>
      <c r="C4050" s="6">
        <v>135249</v>
      </c>
      <c r="D4050" t="s">
        <v>22</v>
      </c>
      <c r="E4050">
        <v>135249</v>
      </c>
      <c r="F4050" s="5" t="s">
        <v>23</v>
      </c>
      <c r="G4050" s="5" t="s">
        <v>59</v>
      </c>
      <c r="H4050" s="5" t="s">
        <v>25</v>
      </c>
      <c r="I4050" t="s">
        <v>44</v>
      </c>
      <c r="J4050" t="s">
        <v>25</v>
      </c>
      <c r="K4050">
        <v>100</v>
      </c>
      <c r="L4050" s="5" t="s">
        <v>8128</v>
      </c>
      <c r="M4050" s="5" t="s">
        <v>70</v>
      </c>
      <c r="N4050">
        <v>14</v>
      </c>
      <c r="O4050" t="s">
        <v>135</v>
      </c>
      <c r="P4050" s="1">
        <v>45558</v>
      </c>
      <c r="Q4050" s="1">
        <v>45585</v>
      </c>
      <c r="R4050">
        <v>1386</v>
      </c>
      <c r="S4050" s="4">
        <v>8.8000000000000007</v>
      </c>
      <c r="T4050" t="s">
        <v>118</v>
      </c>
    </row>
    <row r="4051" spans="1:20" x14ac:dyDescent="0.35">
      <c r="A4051" t="s">
        <v>8129</v>
      </c>
      <c r="B4051" s="5" t="s">
        <v>28802</v>
      </c>
      <c r="C4051" s="6">
        <v>351014</v>
      </c>
      <c r="D4051" t="s">
        <v>120</v>
      </c>
      <c r="E4051">
        <v>315913</v>
      </c>
      <c r="F4051" s="5" t="s">
        <v>23</v>
      </c>
      <c r="G4051" s="5" t="s">
        <v>59</v>
      </c>
      <c r="H4051" s="5" t="s">
        <v>121</v>
      </c>
      <c r="I4051" t="s">
        <v>35</v>
      </c>
      <c r="J4051" t="s">
        <v>1090</v>
      </c>
      <c r="K4051">
        <v>50</v>
      </c>
      <c r="L4051" s="5" t="s">
        <v>8130</v>
      </c>
      <c r="M4051" s="5" t="s">
        <v>70</v>
      </c>
      <c r="N4051">
        <v>10</v>
      </c>
      <c r="O4051" t="s">
        <v>85</v>
      </c>
      <c r="P4051" s="1">
        <v>45590</v>
      </c>
      <c r="Q4051" s="1">
        <v>45639</v>
      </c>
      <c r="R4051">
        <v>922</v>
      </c>
      <c r="S4051" s="4">
        <v>5.8</v>
      </c>
      <c r="T4051" t="s">
        <v>47</v>
      </c>
    </row>
    <row r="4052" spans="1:20" x14ac:dyDescent="0.35">
      <c r="A4052" t="s">
        <v>8131</v>
      </c>
      <c r="B4052" s="5" t="s">
        <v>21</v>
      </c>
      <c r="C4052" s="6">
        <v>170313</v>
      </c>
      <c r="D4052" t="s">
        <v>92</v>
      </c>
      <c r="E4052">
        <v>127735</v>
      </c>
      <c r="F4052" s="5" t="s">
        <v>66</v>
      </c>
      <c r="G4052" s="5" t="s">
        <v>24</v>
      </c>
      <c r="H4052" s="5" t="s">
        <v>93</v>
      </c>
      <c r="I4052" t="s">
        <v>35</v>
      </c>
      <c r="J4052" t="s">
        <v>93</v>
      </c>
      <c r="K4052">
        <v>0</v>
      </c>
      <c r="L4052" s="5" t="s">
        <v>8132</v>
      </c>
      <c r="M4052" s="5" t="s">
        <v>70</v>
      </c>
      <c r="N4052">
        <v>5</v>
      </c>
      <c r="O4052" t="s">
        <v>78</v>
      </c>
      <c r="P4052" s="1">
        <v>45500</v>
      </c>
      <c r="Q4052" s="1">
        <v>45533</v>
      </c>
      <c r="R4052">
        <v>1363</v>
      </c>
      <c r="S4052" s="4">
        <v>5.6</v>
      </c>
      <c r="T4052" t="s">
        <v>243</v>
      </c>
    </row>
    <row r="4053" spans="1:20" x14ac:dyDescent="0.35">
      <c r="A4053" t="s">
        <v>8133</v>
      </c>
      <c r="B4053" s="5" t="s">
        <v>179</v>
      </c>
      <c r="C4053" s="6">
        <v>96839</v>
      </c>
      <c r="D4053" t="s">
        <v>22</v>
      </c>
      <c r="E4053">
        <v>96839</v>
      </c>
      <c r="F4053" s="5" t="s">
        <v>50</v>
      </c>
      <c r="G4053" s="5" t="s">
        <v>51</v>
      </c>
      <c r="H4053" s="5" t="s">
        <v>191</v>
      </c>
      <c r="I4053" t="s">
        <v>35</v>
      </c>
      <c r="J4053" t="s">
        <v>191</v>
      </c>
      <c r="K4053">
        <v>0</v>
      </c>
      <c r="L4053" s="5" t="s">
        <v>8134</v>
      </c>
      <c r="M4053" s="5" t="s">
        <v>28</v>
      </c>
      <c r="N4053">
        <v>3</v>
      </c>
      <c r="O4053" t="s">
        <v>46</v>
      </c>
      <c r="P4053" s="1">
        <v>45704</v>
      </c>
      <c r="Q4053" s="1">
        <v>45747</v>
      </c>
      <c r="R4053">
        <v>2388</v>
      </c>
      <c r="S4053" s="4">
        <v>9.8000000000000007</v>
      </c>
      <c r="T4053" t="s">
        <v>95</v>
      </c>
    </row>
    <row r="4054" spans="1:20" x14ac:dyDescent="0.35">
      <c r="A4054" t="s">
        <v>8135</v>
      </c>
      <c r="B4054" s="5" t="s">
        <v>91</v>
      </c>
      <c r="C4054" s="6">
        <v>112039</v>
      </c>
      <c r="D4054" t="s">
        <v>22</v>
      </c>
      <c r="E4054">
        <v>112039</v>
      </c>
      <c r="F4054" s="5" t="s">
        <v>23</v>
      </c>
      <c r="G4054" s="5" t="s">
        <v>42</v>
      </c>
      <c r="H4054" s="5" t="s">
        <v>165</v>
      </c>
      <c r="I4054" t="s">
        <v>26</v>
      </c>
      <c r="J4054" t="s">
        <v>165</v>
      </c>
      <c r="K4054">
        <v>0</v>
      </c>
      <c r="L4054" s="5" t="s">
        <v>8136</v>
      </c>
      <c r="M4054" s="5" t="s">
        <v>37</v>
      </c>
      <c r="N4054">
        <v>16</v>
      </c>
      <c r="O4054" t="s">
        <v>62</v>
      </c>
      <c r="P4054" s="1">
        <v>45566</v>
      </c>
      <c r="Q4054" s="1">
        <v>45632</v>
      </c>
      <c r="R4054">
        <v>1359</v>
      </c>
      <c r="S4054" s="4">
        <v>5.5</v>
      </c>
      <c r="T4054" t="s">
        <v>153</v>
      </c>
    </row>
    <row r="4055" spans="1:20" x14ac:dyDescent="0.35">
      <c r="A4055" t="s">
        <v>8137</v>
      </c>
      <c r="B4055" s="5" t="s">
        <v>179</v>
      </c>
      <c r="C4055" s="6">
        <v>161578</v>
      </c>
      <c r="D4055" t="s">
        <v>92</v>
      </c>
      <c r="E4055">
        <v>121184</v>
      </c>
      <c r="F4055" s="5" t="s">
        <v>66</v>
      </c>
      <c r="G4055" s="5" t="s">
        <v>51</v>
      </c>
      <c r="H4055" s="5" t="s">
        <v>93</v>
      </c>
      <c r="I4055" t="s">
        <v>35</v>
      </c>
      <c r="J4055" t="s">
        <v>93</v>
      </c>
      <c r="K4055">
        <v>50</v>
      </c>
      <c r="L4055" s="5" t="s">
        <v>8138</v>
      </c>
      <c r="M4055" s="5" t="s">
        <v>54</v>
      </c>
      <c r="N4055">
        <v>9</v>
      </c>
      <c r="O4055" t="s">
        <v>135</v>
      </c>
      <c r="P4055" s="1">
        <v>45374</v>
      </c>
      <c r="Q4055" s="1">
        <v>45401</v>
      </c>
      <c r="R4055">
        <v>538</v>
      </c>
      <c r="S4055" s="4">
        <v>8.6999999999999993</v>
      </c>
      <c r="T4055" t="s">
        <v>47</v>
      </c>
    </row>
    <row r="4056" spans="1:20" x14ac:dyDescent="0.35">
      <c r="A4056" t="s">
        <v>8139</v>
      </c>
      <c r="B4056" s="5" t="s">
        <v>100</v>
      </c>
      <c r="C4056" s="6">
        <v>162342</v>
      </c>
      <c r="D4056" t="s">
        <v>22</v>
      </c>
      <c r="E4056">
        <v>162342</v>
      </c>
      <c r="F4056" s="5" t="s">
        <v>66</v>
      </c>
      <c r="G4056" s="5" t="s">
        <v>42</v>
      </c>
      <c r="H4056" s="5" t="s">
        <v>101</v>
      </c>
      <c r="I4056" t="s">
        <v>35</v>
      </c>
      <c r="J4056" t="s">
        <v>101</v>
      </c>
      <c r="K4056">
        <v>0</v>
      </c>
      <c r="L4056" s="5" t="s">
        <v>8140</v>
      </c>
      <c r="M4056" s="5" t="s">
        <v>28</v>
      </c>
      <c r="N4056">
        <v>7</v>
      </c>
      <c r="O4056" t="s">
        <v>172</v>
      </c>
      <c r="P4056" s="1">
        <v>45727</v>
      </c>
      <c r="Q4056" s="1">
        <v>45783</v>
      </c>
      <c r="R4056">
        <v>1837</v>
      </c>
      <c r="S4056" s="4">
        <v>6.3</v>
      </c>
      <c r="T4056" t="s">
        <v>108</v>
      </c>
    </row>
    <row r="4057" spans="1:20" x14ac:dyDescent="0.35">
      <c r="A4057" t="s">
        <v>8141</v>
      </c>
      <c r="B4057" s="5" t="s">
        <v>28801</v>
      </c>
      <c r="C4057" s="6">
        <v>81152</v>
      </c>
      <c r="D4057" t="s">
        <v>74</v>
      </c>
      <c r="E4057">
        <v>101440</v>
      </c>
      <c r="F4057" s="5" t="s">
        <v>50</v>
      </c>
      <c r="G4057" s="5" t="s">
        <v>51</v>
      </c>
      <c r="H4057" s="5" t="s">
        <v>75</v>
      </c>
      <c r="I4057" t="s">
        <v>26</v>
      </c>
      <c r="J4057" t="s">
        <v>410</v>
      </c>
      <c r="K4057">
        <v>50</v>
      </c>
      <c r="L4057" s="5" t="s">
        <v>8142</v>
      </c>
      <c r="M4057" s="5" t="s">
        <v>70</v>
      </c>
      <c r="N4057">
        <v>3</v>
      </c>
      <c r="O4057" t="s">
        <v>147</v>
      </c>
      <c r="P4057" s="1">
        <v>45307</v>
      </c>
      <c r="Q4057" s="1">
        <v>45366</v>
      </c>
      <c r="R4057">
        <v>1532</v>
      </c>
      <c r="S4057" s="4">
        <v>5.0999999999999996</v>
      </c>
      <c r="T4057" t="s">
        <v>95</v>
      </c>
    </row>
    <row r="4058" spans="1:20" x14ac:dyDescent="0.35">
      <c r="A4058" t="s">
        <v>8143</v>
      </c>
      <c r="B4058" s="5" t="s">
        <v>57</v>
      </c>
      <c r="C4058" s="6">
        <v>146791</v>
      </c>
      <c r="D4058" t="s">
        <v>41</v>
      </c>
      <c r="E4058">
        <v>124772</v>
      </c>
      <c r="F4058" s="5" t="s">
        <v>66</v>
      </c>
      <c r="G4058" s="5" t="s">
        <v>24</v>
      </c>
      <c r="H4058" s="5" t="s">
        <v>43</v>
      </c>
      <c r="I4058" t="s">
        <v>35</v>
      </c>
      <c r="J4058" t="s">
        <v>43</v>
      </c>
      <c r="K4058">
        <v>50</v>
      </c>
      <c r="L4058" s="5" t="s">
        <v>5406</v>
      </c>
      <c r="M4058" s="5" t="s">
        <v>37</v>
      </c>
      <c r="N4058">
        <v>6</v>
      </c>
      <c r="O4058" t="s">
        <v>147</v>
      </c>
      <c r="P4058" s="1">
        <v>45603</v>
      </c>
      <c r="Q4058" s="1">
        <v>45647</v>
      </c>
      <c r="R4058">
        <v>661</v>
      </c>
      <c r="S4058" s="4">
        <v>6.9</v>
      </c>
      <c r="T4058" t="s">
        <v>118</v>
      </c>
    </row>
    <row r="4059" spans="1:20" x14ac:dyDescent="0.35">
      <c r="A4059" t="s">
        <v>8144</v>
      </c>
      <c r="B4059" s="5" t="s">
        <v>28802</v>
      </c>
      <c r="C4059" s="6">
        <v>231457</v>
      </c>
      <c r="D4059" t="s">
        <v>65</v>
      </c>
      <c r="E4059">
        <v>300894</v>
      </c>
      <c r="F4059" s="5" t="s">
        <v>23</v>
      </c>
      <c r="G4059" s="5" t="s">
        <v>51</v>
      </c>
      <c r="H4059" s="5" t="s">
        <v>67</v>
      </c>
      <c r="I4059" t="s">
        <v>26</v>
      </c>
      <c r="J4059" t="s">
        <v>67</v>
      </c>
      <c r="K4059">
        <v>0</v>
      </c>
      <c r="L4059" s="5" t="s">
        <v>8145</v>
      </c>
      <c r="M4059" s="5" t="s">
        <v>28</v>
      </c>
      <c r="N4059">
        <v>13</v>
      </c>
      <c r="O4059" t="s">
        <v>172</v>
      </c>
      <c r="P4059" s="1">
        <v>45319</v>
      </c>
      <c r="Q4059" s="1">
        <v>45379</v>
      </c>
      <c r="R4059">
        <v>671</v>
      </c>
      <c r="S4059" s="4">
        <v>6.5</v>
      </c>
      <c r="T4059" t="s">
        <v>55</v>
      </c>
    </row>
    <row r="4060" spans="1:20" x14ac:dyDescent="0.35">
      <c r="A4060" t="s">
        <v>8146</v>
      </c>
      <c r="B4060" s="5" t="s">
        <v>21</v>
      </c>
      <c r="C4060" s="6">
        <v>114857</v>
      </c>
      <c r="D4060" t="s">
        <v>41</v>
      </c>
      <c r="E4060">
        <v>97628</v>
      </c>
      <c r="F4060" s="5" t="s">
        <v>66</v>
      </c>
      <c r="G4060" s="5" t="s">
        <v>24</v>
      </c>
      <c r="H4060" s="5" t="s">
        <v>151</v>
      </c>
      <c r="I4060" t="s">
        <v>44</v>
      </c>
      <c r="J4060" t="s">
        <v>133</v>
      </c>
      <c r="K4060">
        <v>0</v>
      </c>
      <c r="L4060" s="5" t="s">
        <v>8147</v>
      </c>
      <c r="M4060" s="5" t="s">
        <v>28</v>
      </c>
      <c r="N4060">
        <v>7</v>
      </c>
      <c r="O4060" t="s">
        <v>172</v>
      </c>
      <c r="P4060" s="1">
        <v>45469</v>
      </c>
      <c r="Q4060" s="1">
        <v>45500</v>
      </c>
      <c r="R4060">
        <v>1809</v>
      </c>
      <c r="S4060" s="4">
        <v>9.5</v>
      </c>
      <c r="T4060" t="s">
        <v>153</v>
      </c>
    </row>
    <row r="4061" spans="1:20" x14ac:dyDescent="0.35">
      <c r="A4061" t="s">
        <v>8148</v>
      </c>
      <c r="B4061" s="5" t="s">
        <v>49</v>
      </c>
      <c r="C4061" s="6">
        <v>73750</v>
      </c>
      <c r="D4061" t="s">
        <v>22</v>
      </c>
      <c r="E4061">
        <v>73750</v>
      </c>
      <c r="F4061" s="5" t="s">
        <v>23</v>
      </c>
      <c r="G4061" s="5" t="s">
        <v>42</v>
      </c>
      <c r="H4061" s="5" t="s">
        <v>157</v>
      </c>
      <c r="I4061" t="s">
        <v>35</v>
      </c>
      <c r="J4061" t="s">
        <v>157</v>
      </c>
      <c r="K4061">
        <v>50</v>
      </c>
      <c r="L4061" s="5" t="s">
        <v>8149</v>
      </c>
      <c r="M4061" s="5" t="s">
        <v>28</v>
      </c>
      <c r="N4061">
        <v>15</v>
      </c>
      <c r="O4061" t="s">
        <v>78</v>
      </c>
      <c r="P4061" s="1">
        <v>45502</v>
      </c>
      <c r="Q4061" s="1">
        <v>45547</v>
      </c>
      <c r="R4061">
        <v>1258</v>
      </c>
      <c r="S4061" s="4">
        <v>9.6999999999999993</v>
      </c>
      <c r="T4061" t="s">
        <v>30</v>
      </c>
    </row>
    <row r="4062" spans="1:20" x14ac:dyDescent="0.35">
      <c r="A4062" t="s">
        <v>8150</v>
      </c>
      <c r="B4062" s="5" t="s">
        <v>40</v>
      </c>
      <c r="C4062" s="6">
        <v>87162</v>
      </c>
      <c r="D4062" t="s">
        <v>65</v>
      </c>
      <c r="E4062">
        <v>113311</v>
      </c>
      <c r="F4062" s="5" t="s">
        <v>58</v>
      </c>
      <c r="G4062" s="5" t="s">
        <v>51</v>
      </c>
      <c r="H4062" s="5" t="s">
        <v>67</v>
      </c>
      <c r="I4062" t="s">
        <v>35</v>
      </c>
      <c r="J4062" t="s">
        <v>67</v>
      </c>
      <c r="K4062">
        <v>50</v>
      </c>
      <c r="L4062" s="5" t="s">
        <v>8151</v>
      </c>
      <c r="M4062" s="5" t="s">
        <v>37</v>
      </c>
      <c r="N4062">
        <v>0</v>
      </c>
      <c r="O4062" t="s">
        <v>141</v>
      </c>
      <c r="P4062" s="1">
        <v>45585</v>
      </c>
      <c r="Q4062" s="1">
        <v>45625</v>
      </c>
      <c r="R4062">
        <v>979</v>
      </c>
      <c r="S4062" s="4">
        <v>9.8000000000000007</v>
      </c>
      <c r="T4062" t="s">
        <v>108</v>
      </c>
    </row>
    <row r="4063" spans="1:20" x14ac:dyDescent="0.35">
      <c r="A4063" t="s">
        <v>8152</v>
      </c>
      <c r="B4063" s="5" t="s">
        <v>91</v>
      </c>
      <c r="C4063" s="6">
        <v>85264</v>
      </c>
      <c r="D4063" t="s">
        <v>22</v>
      </c>
      <c r="E4063">
        <v>85264</v>
      </c>
      <c r="F4063" s="5" t="s">
        <v>23</v>
      </c>
      <c r="G4063" s="5" t="s">
        <v>42</v>
      </c>
      <c r="H4063" s="5" t="s">
        <v>157</v>
      </c>
      <c r="I4063" t="s">
        <v>26</v>
      </c>
      <c r="J4063" t="s">
        <v>157</v>
      </c>
      <c r="K4063">
        <v>50</v>
      </c>
      <c r="L4063" s="5" t="s">
        <v>8153</v>
      </c>
      <c r="M4063" s="5" t="s">
        <v>70</v>
      </c>
      <c r="N4063">
        <v>17</v>
      </c>
      <c r="O4063" t="s">
        <v>131</v>
      </c>
      <c r="P4063" s="1">
        <v>45666</v>
      </c>
      <c r="Q4063" s="1">
        <v>45699</v>
      </c>
      <c r="R4063">
        <v>1762</v>
      </c>
      <c r="S4063" s="4">
        <v>8.9</v>
      </c>
      <c r="T4063" t="s">
        <v>277</v>
      </c>
    </row>
    <row r="4064" spans="1:20" x14ac:dyDescent="0.35">
      <c r="A4064" t="s">
        <v>8154</v>
      </c>
      <c r="B4064" s="5" t="s">
        <v>105</v>
      </c>
      <c r="C4064" s="6">
        <v>72355</v>
      </c>
      <c r="D4064" t="s">
        <v>74</v>
      </c>
      <c r="E4064">
        <v>90444</v>
      </c>
      <c r="F4064" s="5" t="s">
        <v>58</v>
      </c>
      <c r="G4064" s="5" t="s">
        <v>51</v>
      </c>
      <c r="H4064" s="5" t="s">
        <v>75</v>
      </c>
      <c r="I4064" t="s">
        <v>26</v>
      </c>
      <c r="J4064" t="s">
        <v>75</v>
      </c>
      <c r="K4064">
        <v>0</v>
      </c>
      <c r="L4064" s="5" t="s">
        <v>8155</v>
      </c>
      <c r="M4064" s="5" t="s">
        <v>28</v>
      </c>
      <c r="N4064">
        <v>0</v>
      </c>
      <c r="O4064" t="s">
        <v>135</v>
      </c>
      <c r="P4064" s="1">
        <v>45611</v>
      </c>
      <c r="Q4064" s="1">
        <v>45684</v>
      </c>
      <c r="R4064">
        <v>1357</v>
      </c>
      <c r="S4064" s="4">
        <v>5.3</v>
      </c>
      <c r="T4064" t="s">
        <v>30</v>
      </c>
    </row>
    <row r="4065" spans="1:20" x14ac:dyDescent="0.35">
      <c r="A4065" t="s">
        <v>8156</v>
      </c>
      <c r="B4065" s="5" t="s">
        <v>145</v>
      </c>
      <c r="C4065" s="6">
        <v>83615</v>
      </c>
      <c r="D4065" t="s">
        <v>81</v>
      </c>
      <c r="E4065">
        <v>112880</v>
      </c>
      <c r="F4065" s="5" t="s">
        <v>50</v>
      </c>
      <c r="G4065" s="5" t="s">
        <v>42</v>
      </c>
      <c r="H4065" s="5" t="s">
        <v>82</v>
      </c>
      <c r="I4065" t="s">
        <v>44</v>
      </c>
      <c r="J4065" t="s">
        <v>82</v>
      </c>
      <c r="K4065">
        <v>50</v>
      </c>
      <c r="L4065" s="5" t="s">
        <v>8157</v>
      </c>
      <c r="M4065" s="5" t="s">
        <v>28</v>
      </c>
      <c r="N4065">
        <v>4</v>
      </c>
      <c r="O4065" t="s">
        <v>167</v>
      </c>
      <c r="P4065" s="1">
        <v>45300</v>
      </c>
      <c r="Q4065" s="1">
        <v>45327</v>
      </c>
      <c r="R4065">
        <v>2152</v>
      </c>
      <c r="S4065" s="4">
        <v>9.3000000000000007</v>
      </c>
      <c r="T4065" t="s">
        <v>89</v>
      </c>
    </row>
    <row r="4066" spans="1:20" x14ac:dyDescent="0.35">
      <c r="A4066" t="s">
        <v>8158</v>
      </c>
      <c r="B4066" s="5" t="s">
        <v>28800</v>
      </c>
      <c r="C4066" s="6">
        <v>201139</v>
      </c>
      <c r="D4066" t="s">
        <v>22</v>
      </c>
      <c r="E4066">
        <v>201139</v>
      </c>
      <c r="F4066" s="5" t="s">
        <v>66</v>
      </c>
      <c r="G4066" s="5" t="s">
        <v>59</v>
      </c>
      <c r="H4066" s="5" t="s">
        <v>101</v>
      </c>
      <c r="I4066" t="s">
        <v>35</v>
      </c>
      <c r="J4066" t="s">
        <v>97</v>
      </c>
      <c r="K4066">
        <v>0</v>
      </c>
      <c r="L4066" s="5" t="s">
        <v>3369</v>
      </c>
      <c r="M4066" s="5" t="s">
        <v>54</v>
      </c>
      <c r="N4066">
        <v>8</v>
      </c>
      <c r="O4066" t="s">
        <v>135</v>
      </c>
      <c r="P4066" s="1">
        <v>45723</v>
      </c>
      <c r="Q4066" s="1">
        <v>45764</v>
      </c>
      <c r="R4066">
        <v>2236</v>
      </c>
      <c r="S4066" s="4">
        <v>8.1999999999999993</v>
      </c>
      <c r="T4066" t="s">
        <v>277</v>
      </c>
    </row>
    <row r="4067" spans="1:20" x14ac:dyDescent="0.35">
      <c r="A4067" t="s">
        <v>8159</v>
      </c>
      <c r="B4067" s="5" t="s">
        <v>28802</v>
      </c>
      <c r="C4067" s="6">
        <v>227744</v>
      </c>
      <c r="D4067" t="s">
        <v>22</v>
      </c>
      <c r="E4067">
        <v>227744</v>
      </c>
      <c r="F4067" s="5" t="s">
        <v>23</v>
      </c>
      <c r="G4067" s="5" t="s">
        <v>59</v>
      </c>
      <c r="H4067" s="5" t="s">
        <v>97</v>
      </c>
      <c r="I4067" t="s">
        <v>26</v>
      </c>
      <c r="J4067" t="s">
        <v>97</v>
      </c>
      <c r="K4067">
        <v>50</v>
      </c>
      <c r="L4067" s="5" t="s">
        <v>8160</v>
      </c>
      <c r="M4067" s="5" t="s">
        <v>37</v>
      </c>
      <c r="N4067">
        <v>11</v>
      </c>
      <c r="O4067" t="s">
        <v>147</v>
      </c>
      <c r="P4067" s="1">
        <v>45711</v>
      </c>
      <c r="Q4067" s="1">
        <v>45773</v>
      </c>
      <c r="R4067">
        <v>656</v>
      </c>
      <c r="S4067" s="4">
        <v>9.3000000000000007</v>
      </c>
      <c r="T4067" t="s">
        <v>118</v>
      </c>
    </row>
    <row r="4068" spans="1:20" x14ac:dyDescent="0.35">
      <c r="A4068" t="s">
        <v>8161</v>
      </c>
      <c r="B4068" s="5" t="s">
        <v>28802</v>
      </c>
      <c r="C4068" s="6">
        <v>50231</v>
      </c>
      <c r="D4068" t="s">
        <v>74</v>
      </c>
      <c r="E4068">
        <v>62789</v>
      </c>
      <c r="F4068" s="5" t="s">
        <v>58</v>
      </c>
      <c r="G4068" s="5" t="s">
        <v>24</v>
      </c>
      <c r="H4068" s="5" t="s">
        <v>75</v>
      </c>
      <c r="I4068" t="s">
        <v>26</v>
      </c>
      <c r="J4068" t="s">
        <v>75</v>
      </c>
      <c r="K4068">
        <v>100</v>
      </c>
      <c r="L4068" s="5" t="s">
        <v>8162</v>
      </c>
      <c r="M4068" s="5" t="s">
        <v>28</v>
      </c>
      <c r="N4068">
        <v>1</v>
      </c>
      <c r="O4068" t="s">
        <v>147</v>
      </c>
      <c r="P4068" s="1">
        <v>45490</v>
      </c>
      <c r="Q4068" s="1">
        <v>45504</v>
      </c>
      <c r="R4068">
        <v>572</v>
      </c>
      <c r="S4068" s="4">
        <v>7.1</v>
      </c>
      <c r="T4068" t="s">
        <v>103</v>
      </c>
    </row>
    <row r="4069" spans="1:20" x14ac:dyDescent="0.35">
      <c r="A4069" t="s">
        <v>8163</v>
      </c>
      <c r="B4069" s="5" t="s">
        <v>174</v>
      </c>
      <c r="C4069" s="6">
        <v>149410</v>
      </c>
      <c r="D4069" t="s">
        <v>41</v>
      </c>
      <c r="E4069">
        <v>126999</v>
      </c>
      <c r="F4069" s="5" t="s">
        <v>23</v>
      </c>
      <c r="G4069" s="5" t="s">
        <v>59</v>
      </c>
      <c r="H4069" s="5" t="s">
        <v>151</v>
      </c>
      <c r="I4069" t="s">
        <v>26</v>
      </c>
      <c r="J4069" t="s">
        <v>151</v>
      </c>
      <c r="K4069">
        <v>50</v>
      </c>
      <c r="L4069" s="5" t="s">
        <v>8164</v>
      </c>
      <c r="M4069" s="5" t="s">
        <v>54</v>
      </c>
      <c r="N4069">
        <v>15</v>
      </c>
      <c r="O4069" t="s">
        <v>46</v>
      </c>
      <c r="P4069" s="1">
        <v>45402</v>
      </c>
      <c r="Q4069" s="1">
        <v>45462</v>
      </c>
      <c r="R4069">
        <v>941</v>
      </c>
      <c r="S4069" s="4">
        <v>9.1999999999999993</v>
      </c>
      <c r="T4069" t="s">
        <v>79</v>
      </c>
    </row>
    <row r="4070" spans="1:20" x14ac:dyDescent="0.35">
      <c r="A4070" t="s">
        <v>8165</v>
      </c>
      <c r="B4070" s="5" t="s">
        <v>40</v>
      </c>
      <c r="C4070" s="6">
        <v>322650</v>
      </c>
      <c r="D4070" t="s">
        <v>120</v>
      </c>
      <c r="E4070">
        <v>290385</v>
      </c>
      <c r="F4070" s="5" t="s">
        <v>23</v>
      </c>
      <c r="G4070" s="5" t="s">
        <v>51</v>
      </c>
      <c r="H4070" s="5" t="s">
        <v>121</v>
      </c>
      <c r="I4070" t="s">
        <v>44</v>
      </c>
      <c r="J4070" t="s">
        <v>121</v>
      </c>
      <c r="K4070">
        <v>50</v>
      </c>
      <c r="L4070" s="5" t="s">
        <v>8166</v>
      </c>
      <c r="M4070" s="5" t="s">
        <v>54</v>
      </c>
      <c r="N4070">
        <v>18</v>
      </c>
      <c r="O4070" t="s">
        <v>85</v>
      </c>
      <c r="P4070" s="1">
        <v>45497</v>
      </c>
      <c r="Q4070" s="1">
        <v>45528</v>
      </c>
      <c r="R4070">
        <v>1900</v>
      </c>
      <c r="S4070" s="4">
        <v>6.3</v>
      </c>
      <c r="T4070" t="s">
        <v>108</v>
      </c>
    </row>
    <row r="4071" spans="1:20" x14ac:dyDescent="0.35">
      <c r="A4071" t="s">
        <v>8167</v>
      </c>
      <c r="B4071" s="5" t="s">
        <v>32</v>
      </c>
      <c r="C4071" s="6">
        <v>138075</v>
      </c>
      <c r="D4071" t="s">
        <v>74</v>
      </c>
      <c r="E4071">
        <v>172594</v>
      </c>
      <c r="F4071" s="5" t="s">
        <v>66</v>
      </c>
      <c r="G4071" s="5" t="s">
        <v>51</v>
      </c>
      <c r="H4071" s="5" t="s">
        <v>75</v>
      </c>
      <c r="I4071" t="s">
        <v>35</v>
      </c>
      <c r="J4071" t="s">
        <v>75</v>
      </c>
      <c r="K4071">
        <v>50</v>
      </c>
      <c r="L4071" s="5" t="s">
        <v>8168</v>
      </c>
      <c r="M4071" s="5" t="s">
        <v>37</v>
      </c>
      <c r="N4071">
        <v>8</v>
      </c>
      <c r="O4071" t="s">
        <v>71</v>
      </c>
      <c r="P4071" s="1">
        <v>45721</v>
      </c>
      <c r="Q4071" s="1">
        <v>45768</v>
      </c>
      <c r="R4071">
        <v>2390</v>
      </c>
      <c r="S4071" s="4">
        <v>6.1</v>
      </c>
      <c r="T4071" t="s">
        <v>38</v>
      </c>
    </row>
    <row r="4072" spans="1:20" x14ac:dyDescent="0.35">
      <c r="A4072" t="s">
        <v>8169</v>
      </c>
      <c r="B4072" s="5" t="s">
        <v>40</v>
      </c>
      <c r="C4072" s="6">
        <v>70492</v>
      </c>
      <c r="D4072" t="s">
        <v>22</v>
      </c>
      <c r="E4072">
        <v>70492</v>
      </c>
      <c r="F4072" s="5" t="s">
        <v>50</v>
      </c>
      <c r="G4072" s="5" t="s">
        <v>51</v>
      </c>
      <c r="H4072" s="5" t="s">
        <v>165</v>
      </c>
      <c r="I4072" t="s">
        <v>35</v>
      </c>
      <c r="J4072" t="s">
        <v>165</v>
      </c>
      <c r="K4072">
        <v>0</v>
      </c>
      <c r="L4072" s="5" t="s">
        <v>8170</v>
      </c>
      <c r="M4072" s="5" t="s">
        <v>37</v>
      </c>
      <c r="N4072">
        <v>4</v>
      </c>
      <c r="O4072" t="s">
        <v>147</v>
      </c>
      <c r="P4072" s="1">
        <v>45545</v>
      </c>
      <c r="Q4072" s="1">
        <v>45601</v>
      </c>
      <c r="R4072">
        <v>1832</v>
      </c>
      <c r="S4072" s="4">
        <v>8.5</v>
      </c>
      <c r="T4072" t="s">
        <v>89</v>
      </c>
    </row>
    <row r="4073" spans="1:20" x14ac:dyDescent="0.35">
      <c r="A4073" t="s">
        <v>8171</v>
      </c>
      <c r="B4073" s="5" t="s">
        <v>28802</v>
      </c>
      <c r="C4073" s="6">
        <v>50946</v>
      </c>
      <c r="D4073" t="s">
        <v>22</v>
      </c>
      <c r="E4073">
        <v>50946</v>
      </c>
      <c r="F4073" s="5" t="s">
        <v>58</v>
      </c>
      <c r="G4073" s="5" t="s">
        <v>59</v>
      </c>
      <c r="H4073" s="5" t="s">
        <v>165</v>
      </c>
      <c r="I4073" t="s">
        <v>44</v>
      </c>
      <c r="J4073" t="s">
        <v>165</v>
      </c>
      <c r="K4073">
        <v>0</v>
      </c>
      <c r="L4073" s="5" t="s">
        <v>8172</v>
      </c>
      <c r="M4073" s="5" t="s">
        <v>28</v>
      </c>
      <c r="N4073">
        <v>0</v>
      </c>
      <c r="O4073" t="s">
        <v>29</v>
      </c>
      <c r="P4073" s="1">
        <v>45423</v>
      </c>
      <c r="Q4073" s="1">
        <v>45479</v>
      </c>
      <c r="R4073">
        <v>1102</v>
      </c>
      <c r="S4073" s="4">
        <v>7.1</v>
      </c>
      <c r="T4073" t="s">
        <v>108</v>
      </c>
    </row>
    <row r="4074" spans="1:20" x14ac:dyDescent="0.35">
      <c r="A4074" t="s">
        <v>8173</v>
      </c>
      <c r="B4074" s="5" t="s">
        <v>28802</v>
      </c>
      <c r="C4074" s="6">
        <v>74567</v>
      </c>
      <c r="D4074" t="s">
        <v>33</v>
      </c>
      <c r="E4074">
        <v>8202370</v>
      </c>
      <c r="F4074" s="5" t="s">
        <v>58</v>
      </c>
      <c r="G4074" s="5" t="s">
        <v>59</v>
      </c>
      <c r="H4074" s="5" t="s">
        <v>34</v>
      </c>
      <c r="I4074" t="s">
        <v>26</v>
      </c>
      <c r="J4074" t="s">
        <v>25</v>
      </c>
      <c r="K4074">
        <v>0</v>
      </c>
      <c r="L4074" s="5" t="s">
        <v>8174</v>
      </c>
      <c r="M4074" s="5" t="s">
        <v>28</v>
      </c>
      <c r="N4074">
        <v>1</v>
      </c>
      <c r="O4074" t="s">
        <v>172</v>
      </c>
      <c r="P4074" s="1">
        <v>45341</v>
      </c>
      <c r="Q4074" s="1">
        <v>45366</v>
      </c>
      <c r="R4074">
        <v>514</v>
      </c>
      <c r="S4074" s="4">
        <v>5.3</v>
      </c>
      <c r="T4074" t="s">
        <v>55</v>
      </c>
    </row>
    <row r="4075" spans="1:20" x14ac:dyDescent="0.35">
      <c r="A4075" t="s">
        <v>8175</v>
      </c>
      <c r="B4075" s="5" t="s">
        <v>91</v>
      </c>
      <c r="C4075" s="6">
        <v>63683</v>
      </c>
      <c r="D4075" t="s">
        <v>81</v>
      </c>
      <c r="E4075">
        <v>85972</v>
      </c>
      <c r="F4075" s="5" t="s">
        <v>58</v>
      </c>
      <c r="G4075" s="5" t="s">
        <v>42</v>
      </c>
      <c r="H4075" s="5" t="s">
        <v>82</v>
      </c>
      <c r="I4075" t="s">
        <v>35</v>
      </c>
      <c r="J4075" t="s">
        <v>82</v>
      </c>
      <c r="K4075">
        <v>100</v>
      </c>
      <c r="L4075" s="5" t="s">
        <v>8176</v>
      </c>
      <c r="M4075" s="5" t="s">
        <v>28</v>
      </c>
      <c r="N4075">
        <v>0</v>
      </c>
      <c r="O4075" t="s">
        <v>88</v>
      </c>
      <c r="P4075" s="1">
        <v>45634</v>
      </c>
      <c r="Q4075" s="1">
        <v>45664</v>
      </c>
      <c r="R4075">
        <v>1692</v>
      </c>
      <c r="S4075" s="4">
        <v>5.7</v>
      </c>
      <c r="T4075" t="s">
        <v>30</v>
      </c>
    </row>
    <row r="4076" spans="1:20" x14ac:dyDescent="0.35">
      <c r="A4076" t="s">
        <v>8177</v>
      </c>
      <c r="B4076" s="5" t="s">
        <v>28799</v>
      </c>
      <c r="C4076" s="6">
        <v>93281</v>
      </c>
      <c r="D4076" t="s">
        <v>22</v>
      </c>
      <c r="E4076">
        <v>93281</v>
      </c>
      <c r="F4076" s="5" t="s">
        <v>58</v>
      </c>
      <c r="G4076" s="5" t="s">
        <v>59</v>
      </c>
      <c r="H4076" s="5" t="s">
        <v>101</v>
      </c>
      <c r="I4076" t="s">
        <v>35</v>
      </c>
      <c r="J4076" t="s">
        <v>915</v>
      </c>
      <c r="K4076">
        <v>100</v>
      </c>
      <c r="L4076" s="5" t="s">
        <v>8178</v>
      </c>
      <c r="M4076" s="5" t="s">
        <v>37</v>
      </c>
      <c r="N4076">
        <v>1</v>
      </c>
      <c r="O4076" t="s">
        <v>71</v>
      </c>
      <c r="P4076" s="1">
        <v>45524</v>
      </c>
      <c r="Q4076" s="1">
        <v>45580</v>
      </c>
      <c r="R4076">
        <v>1066</v>
      </c>
      <c r="S4076" s="4">
        <v>6.7</v>
      </c>
      <c r="T4076" t="s">
        <v>38</v>
      </c>
    </row>
    <row r="4077" spans="1:20" x14ac:dyDescent="0.35">
      <c r="A4077" t="s">
        <v>8179</v>
      </c>
      <c r="B4077" s="5" t="s">
        <v>100</v>
      </c>
      <c r="C4077" s="6">
        <v>86606</v>
      </c>
      <c r="D4077" t="s">
        <v>74</v>
      </c>
      <c r="E4077">
        <v>108258</v>
      </c>
      <c r="F4077" s="5" t="s">
        <v>50</v>
      </c>
      <c r="G4077" s="5" t="s">
        <v>24</v>
      </c>
      <c r="H4077" s="5" t="s">
        <v>75</v>
      </c>
      <c r="I4077" t="s">
        <v>44</v>
      </c>
      <c r="J4077" t="s">
        <v>129</v>
      </c>
      <c r="K4077">
        <v>0</v>
      </c>
      <c r="L4077" s="5" t="s">
        <v>8180</v>
      </c>
      <c r="M4077" s="5" t="s">
        <v>37</v>
      </c>
      <c r="N4077">
        <v>3</v>
      </c>
      <c r="O4077" t="s">
        <v>147</v>
      </c>
      <c r="P4077" s="1">
        <v>45420</v>
      </c>
      <c r="Q4077" s="1">
        <v>45472</v>
      </c>
      <c r="R4077">
        <v>573</v>
      </c>
      <c r="S4077" s="4">
        <v>6.2</v>
      </c>
      <c r="T4077" t="s">
        <v>210</v>
      </c>
    </row>
    <row r="4078" spans="1:20" x14ac:dyDescent="0.35">
      <c r="A4078" t="s">
        <v>8181</v>
      </c>
      <c r="B4078" s="5" t="s">
        <v>28801</v>
      </c>
      <c r="C4078" s="6">
        <v>114314</v>
      </c>
      <c r="D4078" t="s">
        <v>41</v>
      </c>
      <c r="E4078">
        <v>97167</v>
      </c>
      <c r="F4078" s="5" t="s">
        <v>66</v>
      </c>
      <c r="G4078" s="5" t="s">
        <v>42</v>
      </c>
      <c r="H4078" s="5" t="s">
        <v>60</v>
      </c>
      <c r="I4078" t="s">
        <v>26</v>
      </c>
      <c r="J4078" t="s">
        <v>60</v>
      </c>
      <c r="K4078">
        <v>100</v>
      </c>
      <c r="L4078" s="5" t="s">
        <v>8182</v>
      </c>
      <c r="M4078" s="5" t="s">
        <v>54</v>
      </c>
      <c r="N4078">
        <v>7</v>
      </c>
      <c r="O4078" t="s">
        <v>147</v>
      </c>
      <c r="P4078" s="1">
        <v>45561</v>
      </c>
      <c r="Q4078" s="1">
        <v>45607</v>
      </c>
      <c r="R4078">
        <v>743</v>
      </c>
      <c r="S4078" s="4">
        <v>5.0999999999999996</v>
      </c>
      <c r="T4078" t="s">
        <v>79</v>
      </c>
    </row>
    <row r="4079" spans="1:20" x14ac:dyDescent="0.35">
      <c r="A4079" t="s">
        <v>8183</v>
      </c>
      <c r="B4079" s="5" t="s">
        <v>28800</v>
      </c>
      <c r="C4079" s="6">
        <v>44105</v>
      </c>
      <c r="D4079" t="s">
        <v>22</v>
      </c>
      <c r="E4079">
        <v>44105</v>
      </c>
      <c r="F4079" s="5" t="s">
        <v>66</v>
      </c>
      <c r="G4079" s="5" t="s">
        <v>24</v>
      </c>
      <c r="H4079" s="5" t="s">
        <v>116</v>
      </c>
      <c r="I4079" t="s">
        <v>35</v>
      </c>
      <c r="J4079" t="s">
        <v>116</v>
      </c>
      <c r="K4079">
        <v>0</v>
      </c>
      <c r="L4079" s="5" t="s">
        <v>8184</v>
      </c>
      <c r="M4079" s="5" t="s">
        <v>54</v>
      </c>
      <c r="N4079">
        <v>6</v>
      </c>
      <c r="O4079" t="s">
        <v>167</v>
      </c>
      <c r="P4079" s="1">
        <v>45483</v>
      </c>
      <c r="Q4079" s="1">
        <v>45536</v>
      </c>
      <c r="R4079">
        <v>724</v>
      </c>
      <c r="S4079" s="4">
        <v>5.7</v>
      </c>
      <c r="T4079" t="s">
        <v>153</v>
      </c>
    </row>
    <row r="4080" spans="1:20" x14ac:dyDescent="0.35">
      <c r="A4080" t="s">
        <v>8185</v>
      </c>
      <c r="B4080" s="5" t="s">
        <v>162</v>
      </c>
      <c r="C4080" s="6">
        <v>87807</v>
      </c>
      <c r="D4080" t="s">
        <v>41</v>
      </c>
      <c r="E4080">
        <v>74636</v>
      </c>
      <c r="F4080" s="5" t="s">
        <v>50</v>
      </c>
      <c r="G4080" s="5" t="s">
        <v>59</v>
      </c>
      <c r="H4080" s="5" t="s">
        <v>151</v>
      </c>
      <c r="I4080" t="s">
        <v>35</v>
      </c>
      <c r="J4080" t="s">
        <v>151</v>
      </c>
      <c r="K4080">
        <v>50</v>
      </c>
      <c r="L4080" s="5" t="s">
        <v>8186</v>
      </c>
      <c r="M4080" s="5" t="s">
        <v>37</v>
      </c>
      <c r="N4080">
        <v>3</v>
      </c>
      <c r="O4080" t="s">
        <v>46</v>
      </c>
      <c r="P4080" s="1">
        <v>45381</v>
      </c>
      <c r="Q4080" s="1">
        <v>45401</v>
      </c>
      <c r="R4080">
        <v>2006</v>
      </c>
      <c r="S4080" s="4">
        <v>7.2</v>
      </c>
      <c r="T4080" t="s">
        <v>79</v>
      </c>
    </row>
    <row r="4081" spans="1:20" x14ac:dyDescent="0.35">
      <c r="A4081" t="s">
        <v>8187</v>
      </c>
      <c r="B4081" s="5" t="s">
        <v>105</v>
      </c>
      <c r="C4081" s="6">
        <v>105998</v>
      </c>
      <c r="D4081" t="s">
        <v>81</v>
      </c>
      <c r="E4081">
        <v>143097</v>
      </c>
      <c r="F4081" s="5" t="s">
        <v>50</v>
      </c>
      <c r="G4081" s="5" t="s">
        <v>59</v>
      </c>
      <c r="H4081" s="5" t="s">
        <v>82</v>
      </c>
      <c r="I4081" t="s">
        <v>35</v>
      </c>
      <c r="J4081" t="s">
        <v>82</v>
      </c>
      <c r="K4081">
        <v>100</v>
      </c>
      <c r="L4081" s="5" t="s">
        <v>8188</v>
      </c>
      <c r="M4081" s="5" t="s">
        <v>37</v>
      </c>
      <c r="N4081">
        <v>4</v>
      </c>
      <c r="O4081" t="s">
        <v>135</v>
      </c>
      <c r="P4081" s="1">
        <v>45540</v>
      </c>
      <c r="Q4081" s="1">
        <v>45612</v>
      </c>
      <c r="R4081">
        <v>1627</v>
      </c>
      <c r="S4081" s="4">
        <v>7.3</v>
      </c>
      <c r="T4081" t="s">
        <v>38</v>
      </c>
    </row>
    <row r="4082" spans="1:20" x14ac:dyDescent="0.35">
      <c r="A4082" t="s">
        <v>8189</v>
      </c>
      <c r="B4082" s="5" t="s">
        <v>100</v>
      </c>
      <c r="C4082" s="6">
        <v>205845</v>
      </c>
      <c r="D4082" t="s">
        <v>120</v>
      </c>
      <c r="E4082">
        <v>185261</v>
      </c>
      <c r="F4082" s="5" t="s">
        <v>66</v>
      </c>
      <c r="G4082" s="5" t="s">
        <v>42</v>
      </c>
      <c r="H4082" s="5" t="s">
        <v>121</v>
      </c>
      <c r="I4082" t="s">
        <v>26</v>
      </c>
      <c r="J4082" t="s">
        <v>291</v>
      </c>
      <c r="K4082">
        <v>0</v>
      </c>
      <c r="L4082" s="5" t="s">
        <v>8190</v>
      </c>
      <c r="M4082" s="5" t="s">
        <v>28</v>
      </c>
      <c r="N4082">
        <v>9</v>
      </c>
      <c r="O4082" t="s">
        <v>107</v>
      </c>
      <c r="P4082" s="1">
        <v>45356</v>
      </c>
      <c r="Q4082" s="1">
        <v>45388</v>
      </c>
      <c r="R4082">
        <v>2211</v>
      </c>
      <c r="S4082" s="4">
        <v>8.5</v>
      </c>
      <c r="T4082" t="s">
        <v>103</v>
      </c>
    </row>
    <row r="4083" spans="1:20" x14ac:dyDescent="0.35">
      <c r="A4083" t="s">
        <v>8191</v>
      </c>
      <c r="B4083" s="5" t="s">
        <v>28802</v>
      </c>
      <c r="C4083" s="6">
        <v>108031</v>
      </c>
      <c r="D4083" t="s">
        <v>65</v>
      </c>
      <c r="E4083">
        <v>140440</v>
      </c>
      <c r="F4083" s="5" t="s">
        <v>66</v>
      </c>
      <c r="G4083" s="5" t="s">
        <v>42</v>
      </c>
      <c r="H4083" s="5" t="s">
        <v>67</v>
      </c>
      <c r="I4083" t="s">
        <v>44</v>
      </c>
      <c r="J4083" t="s">
        <v>67</v>
      </c>
      <c r="K4083">
        <v>50</v>
      </c>
      <c r="L4083" s="5" t="s">
        <v>8192</v>
      </c>
      <c r="M4083" s="5" t="s">
        <v>28</v>
      </c>
      <c r="N4083">
        <v>6</v>
      </c>
      <c r="O4083" t="s">
        <v>172</v>
      </c>
      <c r="P4083" s="1">
        <v>45555</v>
      </c>
      <c r="Q4083" s="1">
        <v>45595</v>
      </c>
      <c r="R4083">
        <v>1358</v>
      </c>
      <c r="S4083" s="4">
        <v>9.1999999999999993</v>
      </c>
      <c r="T4083" t="s">
        <v>95</v>
      </c>
    </row>
    <row r="4084" spans="1:20" x14ac:dyDescent="0.35">
      <c r="A4084" t="s">
        <v>8193</v>
      </c>
      <c r="B4084" s="5" t="s">
        <v>73</v>
      </c>
      <c r="C4084" s="6">
        <v>43599</v>
      </c>
      <c r="D4084" t="s">
        <v>22</v>
      </c>
      <c r="E4084">
        <v>43599</v>
      </c>
      <c r="F4084" s="5" t="s">
        <v>50</v>
      </c>
      <c r="G4084" s="5" t="s">
        <v>24</v>
      </c>
      <c r="H4084" s="5" t="s">
        <v>157</v>
      </c>
      <c r="I4084" t="s">
        <v>44</v>
      </c>
      <c r="J4084" t="s">
        <v>157</v>
      </c>
      <c r="K4084">
        <v>50</v>
      </c>
      <c r="L4084" s="5" t="s">
        <v>8194</v>
      </c>
      <c r="M4084" s="5" t="s">
        <v>28</v>
      </c>
      <c r="N4084">
        <v>4</v>
      </c>
      <c r="O4084" t="s">
        <v>147</v>
      </c>
      <c r="P4084" s="1">
        <v>45345</v>
      </c>
      <c r="Q4084" s="1">
        <v>45413</v>
      </c>
      <c r="R4084">
        <v>2059</v>
      </c>
      <c r="S4084" s="4">
        <v>6.4</v>
      </c>
      <c r="T4084" t="s">
        <v>47</v>
      </c>
    </row>
    <row r="4085" spans="1:20" x14ac:dyDescent="0.35">
      <c r="A4085" t="s">
        <v>8195</v>
      </c>
      <c r="B4085" s="5" t="s">
        <v>21</v>
      </c>
      <c r="C4085" s="6">
        <v>100782</v>
      </c>
      <c r="D4085" t="s">
        <v>92</v>
      </c>
      <c r="E4085">
        <v>75587</v>
      </c>
      <c r="F4085" s="5" t="s">
        <v>50</v>
      </c>
      <c r="G4085" s="5" t="s">
        <v>51</v>
      </c>
      <c r="H4085" s="5" t="s">
        <v>93</v>
      </c>
      <c r="I4085" t="s">
        <v>44</v>
      </c>
      <c r="J4085" t="s">
        <v>93</v>
      </c>
      <c r="K4085">
        <v>100</v>
      </c>
      <c r="L4085" s="5" t="s">
        <v>8196</v>
      </c>
      <c r="M4085" s="5" t="s">
        <v>37</v>
      </c>
      <c r="N4085">
        <v>3</v>
      </c>
      <c r="O4085" t="s">
        <v>172</v>
      </c>
      <c r="P4085" s="1">
        <v>45709</v>
      </c>
      <c r="Q4085" s="1">
        <v>45756</v>
      </c>
      <c r="R4085">
        <v>2245</v>
      </c>
      <c r="S4085" s="4">
        <v>9.9</v>
      </c>
      <c r="T4085" t="s">
        <v>243</v>
      </c>
    </row>
    <row r="4086" spans="1:20" x14ac:dyDescent="0.35">
      <c r="A4086" t="s">
        <v>8197</v>
      </c>
      <c r="B4086" s="5" t="s">
        <v>179</v>
      </c>
      <c r="C4086" s="6">
        <v>124064</v>
      </c>
      <c r="D4086" t="s">
        <v>65</v>
      </c>
      <c r="E4086">
        <v>161283</v>
      </c>
      <c r="F4086" s="5" t="s">
        <v>66</v>
      </c>
      <c r="G4086" s="5" t="s">
        <v>24</v>
      </c>
      <c r="H4086" s="5" t="s">
        <v>67</v>
      </c>
      <c r="I4086" t="s">
        <v>44</v>
      </c>
      <c r="J4086" t="s">
        <v>191</v>
      </c>
      <c r="K4086">
        <v>50</v>
      </c>
      <c r="L4086" s="5" t="s">
        <v>8198</v>
      </c>
      <c r="M4086" s="5" t="s">
        <v>54</v>
      </c>
      <c r="N4086">
        <v>8</v>
      </c>
      <c r="O4086" t="s">
        <v>78</v>
      </c>
      <c r="P4086" s="1">
        <v>45651</v>
      </c>
      <c r="Q4086" s="1">
        <v>45704</v>
      </c>
      <c r="R4086">
        <v>1257</v>
      </c>
      <c r="S4086" s="4">
        <v>7.4</v>
      </c>
      <c r="T4086" t="s">
        <v>89</v>
      </c>
    </row>
    <row r="4087" spans="1:20" x14ac:dyDescent="0.35">
      <c r="A4087" t="s">
        <v>8199</v>
      </c>
      <c r="B4087" s="5" t="s">
        <v>32</v>
      </c>
      <c r="C4087" s="6">
        <v>32020</v>
      </c>
      <c r="D4087" t="s">
        <v>22</v>
      </c>
      <c r="E4087">
        <v>32020</v>
      </c>
      <c r="F4087" s="5" t="s">
        <v>58</v>
      </c>
      <c r="G4087" s="5" t="s">
        <v>51</v>
      </c>
      <c r="H4087" s="5" t="s">
        <v>157</v>
      </c>
      <c r="I4087" t="s">
        <v>35</v>
      </c>
      <c r="J4087" t="s">
        <v>157</v>
      </c>
      <c r="K4087">
        <v>100</v>
      </c>
      <c r="L4087" s="5" t="s">
        <v>8200</v>
      </c>
      <c r="M4087" s="5" t="s">
        <v>28</v>
      </c>
      <c r="N4087">
        <v>1</v>
      </c>
      <c r="O4087" t="s">
        <v>147</v>
      </c>
      <c r="P4087" s="1">
        <v>45300</v>
      </c>
      <c r="Q4087" s="1">
        <v>45321</v>
      </c>
      <c r="R4087">
        <v>878</v>
      </c>
      <c r="S4087" s="4">
        <v>8.5</v>
      </c>
      <c r="T4087" t="s">
        <v>243</v>
      </c>
    </row>
    <row r="4088" spans="1:20" x14ac:dyDescent="0.35">
      <c r="A4088" t="s">
        <v>8201</v>
      </c>
      <c r="B4088" s="5" t="s">
        <v>91</v>
      </c>
      <c r="C4088" s="6">
        <v>88815</v>
      </c>
      <c r="D4088" t="s">
        <v>22</v>
      </c>
      <c r="E4088">
        <v>88815</v>
      </c>
      <c r="F4088" s="5" t="s">
        <v>50</v>
      </c>
      <c r="G4088" s="5" t="s">
        <v>51</v>
      </c>
      <c r="H4088" s="5" t="s">
        <v>52</v>
      </c>
      <c r="I4088" t="s">
        <v>26</v>
      </c>
      <c r="J4088" t="s">
        <v>52</v>
      </c>
      <c r="K4088">
        <v>50</v>
      </c>
      <c r="L4088" s="5" t="s">
        <v>8202</v>
      </c>
      <c r="M4088" s="5" t="s">
        <v>37</v>
      </c>
      <c r="N4088">
        <v>3</v>
      </c>
      <c r="O4088" t="s">
        <v>62</v>
      </c>
      <c r="P4088" s="1">
        <v>45525</v>
      </c>
      <c r="Q4088" s="1">
        <v>45590</v>
      </c>
      <c r="R4088">
        <v>2150</v>
      </c>
      <c r="S4088" s="4">
        <v>6.1</v>
      </c>
      <c r="T4088" t="s">
        <v>277</v>
      </c>
    </row>
    <row r="4089" spans="1:20" x14ac:dyDescent="0.35">
      <c r="A4089" t="s">
        <v>8203</v>
      </c>
      <c r="B4089" s="5" t="s">
        <v>174</v>
      </c>
      <c r="C4089" s="6">
        <v>102567</v>
      </c>
      <c r="D4089" t="s">
        <v>120</v>
      </c>
      <c r="E4089">
        <v>92310</v>
      </c>
      <c r="F4089" s="5" t="s">
        <v>50</v>
      </c>
      <c r="G4089" s="5" t="s">
        <v>59</v>
      </c>
      <c r="H4089" s="5" t="s">
        <v>121</v>
      </c>
      <c r="I4089" t="s">
        <v>26</v>
      </c>
      <c r="J4089" t="s">
        <v>121</v>
      </c>
      <c r="K4089">
        <v>50</v>
      </c>
      <c r="L4089" s="5" t="s">
        <v>8204</v>
      </c>
      <c r="M4089" s="5" t="s">
        <v>70</v>
      </c>
      <c r="N4089">
        <v>4</v>
      </c>
      <c r="O4089" t="s">
        <v>85</v>
      </c>
      <c r="P4089" s="1">
        <v>45671</v>
      </c>
      <c r="Q4089" s="1">
        <v>45719</v>
      </c>
      <c r="R4089">
        <v>1066</v>
      </c>
      <c r="S4089" s="4">
        <v>7.6</v>
      </c>
      <c r="T4089" t="s">
        <v>118</v>
      </c>
    </row>
    <row r="4090" spans="1:20" x14ac:dyDescent="0.35">
      <c r="A4090" t="s">
        <v>8205</v>
      </c>
      <c r="B4090" s="5" t="s">
        <v>49</v>
      </c>
      <c r="C4090" s="6">
        <v>72234</v>
      </c>
      <c r="D4090" t="s">
        <v>22</v>
      </c>
      <c r="E4090">
        <v>72234</v>
      </c>
      <c r="F4090" s="5" t="s">
        <v>58</v>
      </c>
      <c r="G4090" s="5" t="s">
        <v>59</v>
      </c>
      <c r="H4090" s="5" t="s">
        <v>129</v>
      </c>
      <c r="I4090" t="s">
        <v>26</v>
      </c>
      <c r="J4090" t="s">
        <v>129</v>
      </c>
      <c r="K4090">
        <v>50</v>
      </c>
      <c r="L4090" s="5" t="s">
        <v>8206</v>
      </c>
      <c r="M4090" s="5" t="s">
        <v>28</v>
      </c>
      <c r="N4090">
        <v>1</v>
      </c>
      <c r="O4090" t="s">
        <v>107</v>
      </c>
      <c r="P4090" s="1">
        <v>45359</v>
      </c>
      <c r="Q4090" s="1">
        <v>45413</v>
      </c>
      <c r="R4090">
        <v>1659</v>
      </c>
      <c r="S4090" s="4">
        <v>9.1</v>
      </c>
      <c r="T4090" t="s">
        <v>243</v>
      </c>
    </row>
    <row r="4091" spans="1:20" x14ac:dyDescent="0.35">
      <c r="A4091" t="s">
        <v>8207</v>
      </c>
      <c r="B4091" s="5" t="s">
        <v>217</v>
      </c>
      <c r="C4091" s="6">
        <v>284726</v>
      </c>
      <c r="D4091" t="s">
        <v>120</v>
      </c>
      <c r="E4091">
        <v>256253</v>
      </c>
      <c r="F4091" s="5" t="s">
        <v>23</v>
      </c>
      <c r="G4091" s="5" t="s">
        <v>51</v>
      </c>
      <c r="H4091" s="5" t="s">
        <v>121</v>
      </c>
      <c r="I4091" t="s">
        <v>26</v>
      </c>
      <c r="J4091" t="s">
        <v>304</v>
      </c>
      <c r="K4091">
        <v>0</v>
      </c>
      <c r="L4091" s="5" t="s">
        <v>8208</v>
      </c>
      <c r="M4091" s="5" t="s">
        <v>70</v>
      </c>
      <c r="N4091">
        <v>15</v>
      </c>
      <c r="O4091" t="s">
        <v>78</v>
      </c>
      <c r="P4091" s="1">
        <v>45716</v>
      </c>
      <c r="Q4091" s="1">
        <v>45784</v>
      </c>
      <c r="R4091">
        <v>697</v>
      </c>
      <c r="S4091" s="4">
        <v>6.5</v>
      </c>
      <c r="T4091" t="s">
        <v>243</v>
      </c>
    </row>
    <row r="4092" spans="1:20" x14ac:dyDescent="0.35">
      <c r="A4092" t="s">
        <v>8209</v>
      </c>
      <c r="B4092" s="5" t="s">
        <v>105</v>
      </c>
      <c r="C4092" s="6">
        <v>103801</v>
      </c>
      <c r="D4092" t="s">
        <v>41</v>
      </c>
      <c r="E4092">
        <v>88231</v>
      </c>
      <c r="F4092" s="5" t="s">
        <v>50</v>
      </c>
      <c r="G4092" s="5" t="s">
        <v>42</v>
      </c>
      <c r="H4092" s="5" t="s">
        <v>126</v>
      </c>
      <c r="I4092" t="s">
        <v>26</v>
      </c>
      <c r="J4092" t="s">
        <v>467</v>
      </c>
      <c r="K4092">
        <v>50</v>
      </c>
      <c r="L4092" s="5" t="s">
        <v>8210</v>
      </c>
      <c r="M4092" s="5" t="s">
        <v>70</v>
      </c>
      <c r="N4092">
        <v>3</v>
      </c>
      <c r="O4092" t="s">
        <v>107</v>
      </c>
      <c r="P4092" s="1">
        <v>45710</v>
      </c>
      <c r="Q4092" s="1">
        <v>45724</v>
      </c>
      <c r="R4092">
        <v>1806</v>
      </c>
      <c r="S4092" s="4">
        <v>5.2</v>
      </c>
      <c r="T4092" t="s">
        <v>136</v>
      </c>
    </row>
    <row r="4093" spans="1:20" x14ac:dyDescent="0.35">
      <c r="A4093" t="s">
        <v>8211</v>
      </c>
      <c r="B4093" s="5" t="s">
        <v>162</v>
      </c>
      <c r="C4093" s="6">
        <v>211598</v>
      </c>
      <c r="D4093" t="s">
        <v>41</v>
      </c>
      <c r="E4093">
        <v>179858</v>
      </c>
      <c r="F4093" s="5" t="s">
        <v>23</v>
      </c>
      <c r="G4093" s="5" t="s">
        <v>59</v>
      </c>
      <c r="H4093" s="5" t="s">
        <v>43</v>
      </c>
      <c r="I4093" t="s">
        <v>35</v>
      </c>
      <c r="J4093" t="s">
        <v>191</v>
      </c>
      <c r="K4093">
        <v>50</v>
      </c>
      <c r="L4093" s="5" t="s">
        <v>8212</v>
      </c>
      <c r="M4093" s="5" t="s">
        <v>70</v>
      </c>
      <c r="N4093">
        <v>10</v>
      </c>
      <c r="O4093" t="s">
        <v>172</v>
      </c>
      <c r="P4093" s="1">
        <v>45614</v>
      </c>
      <c r="Q4093" s="1">
        <v>45677</v>
      </c>
      <c r="R4093">
        <v>1067</v>
      </c>
      <c r="S4093" s="4">
        <v>6.5</v>
      </c>
      <c r="T4093" t="s">
        <v>38</v>
      </c>
    </row>
    <row r="4094" spans="1:20" x14ac:dyDescent="0.35">
      <c r="A4094" t="s">
        <v>8213</v>
      </c>
      <c r="B4094" s="5" t="s">
        <v>105</v>
      </c>
      <c r="C4094" s="6">
        <v>65479</v>
      </c>
      <c r="D4094" t="s">
        <v>92</v>
      </c>
      <c r="E4094">
        <v>49109</v>
      </c>
      <c r="F4094" s="5" t="s">
        <v>58</v>
      </c>
      <c r="G4094" s="5" t="s">
        <v>42</v>
      </c>
      <c r="H4094" s="5" t="s">
        <v>93</v>
      </c>
      <c r="I4094" t="s">
        <v>26</v>
      </c>
      <c r="J4094" t="s">
        <v>291</v>
      </c>
      <c r="K4094">
        <v>50</v>
      </c>
      <c r="L4094" s="5" t="s">
        <v>8214</v>
      </c>
      <c r="M4094" s="5" t="s">
        <v>28</v>
      </c>
      <c r="N4094">
        <v>1</v>
      </c>
      <c r="O4094" t="s">
        <v>172</v>
      </c>
      <c r="P4094" s="1">
        <v>45510</v>
      </c>
      <c r="Q4094" s="1">
        <v>45570</v>
      </c>
      <c r="R4094">
        <v>2120</v>
      </c>
      <c r="S4094" s="4">
        <v>8.9</v>
      </c>
      <c r="T4094" t="s">
        <v>89</v>
      </c>
    </row>
    <row r="4095" spans="1:20" x14ac:dyDescent="0.35">
      <c r="A4095" t="s">
        <v>8215</v>
      </c>
      <c r="B4095" s="5" t="s">
        <v>145</v>
      </c>
      <c r="C4095" s="6">
        <v>55701</v>
      </c>
      <c r="D4095" t="s">
        <v>74</v>
      </c>
      <c r="E4095">
        <v>69626</v>
      </c>
      <c r="F4095" s="5" t="s">
        <v>58</v>
      </c>
      <c r="G4095" s="5" t="s">
        <v>42</v>
      </c>
      <c r="H4095" s="5" t="s">
        <v>75</v>
      </c>
      <c r="I4095" t="s">
        <v>44</v>
      </c>
      <c r="J4095" t="s">
        <v>75</v>
      </c>
      <c r="K4095">
        <v>50</v>
      </c>
      <c r="L4095" s="5" t="s">
        <v>8216</v>
      </c>
      <c r="M4095" s="5" t="s">
        <v>28</v>
      </c>
      <c r="N4095">
        <v>1</v>
      </c>
      <c r="O4095" t="s">
        <v>135</v>
      </c>
      <c r="P4095" s="1">
        <v>45574</v>
      </c>
      <c r="Q4095" s="1">
        <v>45647</v>
      </c>
      <c r="R4095">
        <v>1684</v>
      </c>
      <c r="S4095" s="4">
        <v>9</v>
      </c>
      <c r="T4095" t="s">
        <v>30</v>
      </c>
    </row>
    <row r="4096" spans="1:20" x14ac:dyDescent="0.35">
      <c r="A4096" t="s">
        <v>8217</v>
      </c>
      <c r="B4096" s="5" t="s">
        <v>28800</v>
      </c>
      <c r="C4096" s="6">
        <v>265222</v>
      </c>
      <c r="D4096" t="s">
        <v>120</v>
      </c>
      <c r="E4096">
        <v>238700</v>
      </c>
      <c r="F4096" s="5" t="s">
        <v>23</v>
      </c>
      <c r="G4096" s="5" t="s">
        <v>42</v>
      </c>
      <c r="H4096" s="5" t="s">
        <v>121</v>
      </c>
      <c r="I4096" t="s">
        <v>44</v>
      </c>
      <c r="J4096" t="s">
        <v>121</v>
      </c>
      <c r="K4096">
        <v>0</v>
      </c>
      <c r="L4096" s="5" t="s">
        <v>8218</v>
      </c>
      <c r="M4096" s="5" t="s">
        <v>70</v>
      </c>
      <c r="N4096">
        <v>14</v>
      </c>
      <c r="O4096" t="s">
        <v>78</v>
      </c>
      <c r="P4096" s="1">
        <v>45725</v>
      </c>
      <c r="Q4096" s="1">
        <v>45743</v>
      </c>
      <c r="R4096">
        <v>1418</v>
      </c>
      <c r="S4096" s="4">
        <v>9.8000000000000007</v>
      </c>
      <c r="T4096" t="s">
        <v>30</v>
      </c>
    </row>
    <row r="4097" spans="1:20" x14ac:dyDescent="0.35">
      <c r="A4097" t="s">
        <v>8219</v>
      </c>
      <c r="B4097" s="5" t="s">
        <v>217</v>
      </c>
      <c r="C4097" s="6">
        <v>33734</v>
      </c>
      <c r="D4097" t="s">
        <v>22</v>
      </c>
      <c r="E4097">
        <v>33734</v>
      </c>
      <c r="F4097" s="5" t="s">
        <v>50</v>
      </c>
      <c r="G4097" s="5" t="s">
        <v>59</v>
      </c>
      <c r="H4097" s="5" t="s">
        <v>157</v>
      </c>
      <c r="I4097" t="s">
        <v>44</v>
      </c>
      <c r="J4097" t="s">
        <v>157</v>
      </c>
      <c r="K4097">
        <v>50</v>
      </c>
      <c r="L4097" s="5" t="s">
        <v>8220</v>
      </c>
      <c r="M4097" s="5" t="s">
        <v>28</v>
      </c>
      <c r="N4097">
        <v>4</v>
      </c>
      <c r="O4097" t="s">
        <v>78</v>
      </c>
      <c r="P4097" s="1">
        <v>45409</v>
      </c>
      <c r="Q4097" s="1">
        <v>45472</v>
      </c>
      <c r="R4097">
        <v>964</v>
      </c>
      <c r="S4097" s="4">
        <v>7.2</v>
      </c>
      <c r="T4097" t="s">
        <v>210</v>
      </c>
    </row>
    <row r="4098" spans="1:20" x14ac:dyDescent="0.35">
      <c r="A4098" t="s">
        <v>8221</v>
      </c>
      <c r="B4098" s="5" t="s">
        <v>28801</v>
      </c>
      <c r="C4098" s="6">
        <v>69684</v>
      </c>
      <c r="D4098" t="s">
        <v>22</v>
      </c>
      <c r="E4098">
        <v>69684</v>
      </c>
      <c r="F4098" s="5" t="s">
        <v>50</v>
      </c>
      <c r="G4098" s="5" t="s">
        <v>59</v>
      </c>
      <c r="H4098" s="5" t="s">
        <v>165</v>
      </c>
      <c r="I4098" t="s">
        <v>44</v>
      </c>
      <c r="J4098" t="s">
        <v>491</v>
      </c>
      <c r="K4098">
        <v>50</v>
      </c>
      <c r="L4098" s="5" t="s">
        <v>8222</v>
      </c>
      <c r="M4098" s="5" t="s">
        <v>37</v>
      </c>
      <c r="N4098">
        <v>3</v>
      </c>
      <c r="O4098" t="s">
        <v>135</v>
      </c>
      <c r="P4098" s="1">
        <v>45689</v>
      </c>
      <c r="Q4098" s="1">
        <v>45719</v>
      </c>
      <c r="R4098">
        <v>850</v>
      </c>
      <c r="S4098" s="4">
        <v>7.1</v>
      </c>
      <c r="T4098" t="s">
        <v>153</v>
      </c>
    </row>
    <row r="4099" spans="1:20" x14ac:dyDescent="0.35">
      <c r="A4099" t="s">
        <v>8223</v>
      </c>
      <c r="B4099" s="5" t="s">
        <v>162</v>
      </c>
      <c r="C4099" s="6">
        <v>96701</v>
      </c>
      <c r="D4099" t="s">
        <v>81</v>
      </c>
      <c r="E4099">
        <v>130546</v>
      </c>
      <c r="F4099" s="5" t="s">
        <v>50</v>
      </c>
      <c r="G4099" s="5" t="s">
        <v>59</v>
      </c>
      <c r="H4099" s="5" t="s">
        <v>82</v>
      </c>
      <c r="I4099" t="s">
        <v>35</v>
      </c>
      <c r="J4099" t="s">
        <v>82</v>
      </c>
      <c r="K4099">
        <v>50</v>
      </c>
      <c r="L4099" s="5" t="s">
        <v>8224</v>
      </c>
      <c r="M4099" s="5" t="s">
        <v>70</v>
      </c>
      <c r="N4099">
        <v>4</v>
      </c>
      <c r="O4099" t="s">
        <v>71</v>
      </c>
      <c r="P4099" s="1">
        <v>45493</v>
      </c>
      <c r="Q4099" s="1">
        <v>45565</v>
      </c>
      <c r="R4099">
        <v>1167</v>
      </c>
      <c r="S4099" s="4">
        <v>9.1999999999999993</v>
      </c>
      <c r="T4099" t="s">
        <v>118</v>
      </c>
    </row>
    <row r="4100" spans="1:20" x14ac:dyDescent="0.35">
      <c r="A4100" t="s">
        <v>8225</v>
      </c>
      <c r="B4100" s="5" t="s">
        <v>100</v>
      </c>
      <c r="C4100" s="6">
        <v>180946</v>
      </c>
      <c r="D4100" t="s">
        <v>22</v>
      </c>
      <c r="E4100">
        <v>180946</v>
      </c>
      <c r="F4100" s="5" t="s">
        <v>23</v>
      </c>
      <c r="G4100" s="5" t="s">
        <v>51</v>
      </c>
      <c r="H4100" s="5" t="s">
        <v>129</v>
      </c>
      <c r="I4100" t="s">
        <v>26</v>
      </c>
      <c r="J4100" t="s">
        <v>129</v>
      </c>
      <c r="K4100">
        <v>50</v>
      </c>
      <c r="L4100" s="5" t="s">
        <v>8226</v>
      </c>
      <c r="M4100" s="5" t="s">
        <v>37</v>
      </c>
      <c r="N4100">
        <v>19</v>
      </c>
      <c r="O4100" t="s">
        <v>62</v>
      </c>
      <c r="P4100" s="1">
        <v>45640</v>
      </c>
      <c r="Q4100" s="1">
        <v>45688</v>
      </c>
      <c r="R4100">
        <v>1194</v>
      </c>
      <c r="S4100" s="4">
        <v>8.5</v>
      </c>
      <c r="T4100" t="s">
        <v>63</v>
      </c>
    </row>
    <row r="4101" spans="1:20" x14ac:dyDescent="0.35">
      <c r="A4101" t="s">
        <v>8227</v>
      </c>
      <c r="B4101" s="5" t="s">
        <v>174</v>
      </c>
      <c r="C4101" s="6">
        <v>166915</v>
      </c>
      <c r="D4101" t="s">
        <v>22</v>
      </c>
      <c r="E4101">
        <v>166915</v>
      </c>
      <c r="F4101" s="5" t="s">
        <v>23</v>
      </c>
      <c r="G4101" s="5" t="s">
        <v>51</v>
      </c>
      <c r="H4101" s="5" t="s">
        <v>52</v>
      </c>
      <c r="I4101" t="s">
        <v>26</v>
      </c>
      <c r="J4101" t="s">
        <v>52</v>
      </c>
      <c r="K4101">
        <v>100</v>
      </c>
      <c r="L4101" s="5" t="s">
        <v>8228</v>
      </c>
      <c r="M4101" s="5" t="s">
        <v>28</v>
      </c>
      <c r="N4101">
        <v>12</v>
      </c>
      <c r="O4101" t="s">
        <v>71</v>
      </c>
      <c r="P4101" s="1">
        <v>45692</v>
      </c>
      <c r="Q4101" s="1">
        <v>45755</v>
      </c>
      <c r="R4101">
        <v>880</v>
      </c>
      <c r="S4101" s="4">
        <v>5.2</v>
      </c>
      <c r="T4101" t="s">
        <v>79</v>
      </c>
    </row>
    <row r="4102" spans="1:20" x14ac:dyDescent="0.35">
      <c r="A4102" t="s">
        <v>8229</v>
      </c>
      <c r="B4102" s="5" t="s">
        <v>179</v>
      </c>
      <c r="C4102" s="6">
        <v>121685</v>
      </c>
      <c r="D4102" t="s">
        <v>22</v>
      </c>
      <c r="E4102">
        <v>121685</v>
      </c>
      <c r="F4102" s="5" t="s">
        <v>66</v>
      </c>
      <c r="G4102" s="5" t="s">
        <v>51</v>
      </c>
      <c r="H4102" s="5" t="s">
        <v>25</v>
      </c>
      <c r="I4102" t="s">
        <v>26</v>
      </c>
      <c r="J4102" t="s">
        <v>25</v>
      </c>
      <c r="K4102">
        <v>0</v>
      </c>
      <c r="L4102" s="5" t="s">
        <v>8230</v>
      </c>
      <c r="M4102" s="5" t="s">
        <v>37</v>
      </c>
      <c r="N4102">
        <v>9</v>
      </c>
      <c r="O4102" t="s">
        <v>85</v>
      </c>
      <c r="P4102" s="1">
        <v>45364</v>
      </c>
      <c r="Q4102" s="1">
        <v>45427</v>
      </c>
      <c r="R4102">
        <v>1830</v>
      </c>
      <c r="S4102" s="4">
        <v>5.2</v>
      </c>
      <c r="T4102" t="s">
        <v>30</v>
      </c>
    </row>
    <row r="4103" spans="1:20" x14ac:dyDescent="0.35">
      <c r="A4103" t="s">
        <v>8231</v>
      </c>
      <c r="B4103" s="5" t="s">
        <v>28802</v>
      </c>
      <c r="C4103" s="6">
        <v>167790</v>
      </c>
      <c r="D4103" t="s">
        <v>22</v>
      </c>
      <c r="E4103">
        <v>167790</v>
      </c>
      <c r="F4103" s="5" t="s">
        <v>66</v>
      </c>
      <c r="G4103" s="5" t="s">
        <v>51</v>
      </c>
      <c r="H4103" s="5" t="s">
        <v>68</v>
      </c>
      <c r="I4103" t="s">
        <v>35</v>
      </c>
      <c r="J4103" t="s">
        <v>68</v>
      </c>
      <c r="K4103">
        <v>100</v>
      </c>
      <c r="L4103" s="5" t="s">
        <v>8232</v>
      </c>
      <c r="M4103" s="5" t="s">
        <v>37</v>
      </c>
      <c r="N4103">
        <v>6</v>
      </c>
      <c r="O4103" t="s">
        <v>88</v>
      </c>
      <c r="P4103" s="1">
        <v>45715</v>
      </c>
      <c r="Q4103" s="1">
        <v>45732</v>
      </c>
      <c r="R4103">
        <v>1947</v>
      </c>
      <c r="S4103" s="4">
        <v>9.6999999999999993</v>
      </c>
      <c r="T4103" t="s">
        <v>95</v>
      </c>
    </row>
    <row r="4104" spans="1:20" x14ac:dyDescent="0.35">
      <c r="A4104" t="s">
        <v>8233</v>
      </c>
      <c r="B4104" s="5" t="s">
        <v>57</v>
      </c>
      <c r="C4104" s="6">
        <v>80516</v>
      </c>
      <c r="D4104" t="s">
        <v>41</v>
      </c>
      <c r="E4104">
        <v>68439</v>
      </c>
      <c r="F4104" s="5" t="s">
        <v>58</v>
      </c>
      <c r="G4104" s="5" t="s">
        <v>42</v>
      </c>
      <c r="H4104" s="5" t="s">
        <v>126</v>
      </c>
      <c r="I4104" t="s">
        <v>26</v>
      </c>
      <c r="J4104" t="s">
        <v>126</v>
      </c>
      <c r="K4104">
        <v>0</v>
      </c>
      <c r="L4104" s="5" t="s">
        <v>8234</v>
      </c>
      <c r="M4104" s="5" t="s">
        <v>54</v>
      </c>
      <c r="N4104">
        <v>1</v>
      </c>
      <c r="O4104" t="s">
        <v>147</v>
      </c>
      <c r="P4104" s="1">
        <v>45548</v>
      </c>
      <c r="Q4104" s="1">
        <v>45586</v>
      </c>
      <c r="R4104">
        <v>1007</v>
      </c>
      <c r="S4104" s="4">
        <v>6</v>
      </c>
      <c r="T4104" t="s">
        <v>55</v>
      </c>
    </row>
    <row r="4105" spans="1:20" x14ac:dyDescent="0.35">
      <c r="A4105" t="s">
        <v>8235</v>
      </c>
      <c r="B4105" s="5" t="s">
        <v>21</v>
      </c>
      <c r="C4105" s="6">
        <v>100310</v>
      </c>
      <c r="D4105" t="s">
        <v>92</v>
      </c>
      <c r="E4105">
        <v>75233</v>
      </c>
      <c r="F4105" s="5" t="s">
        <v>50</v>
      </c>
      <c r="G4105" s="5" t="s">
        <v>59</v>
      </c>
      <c r="H4105" s="5" t="s">
        <v>93</v>
      </c>
      <c r="I4105" t="s">
        <v>44</v>
      </c>
      <c r="J4105" t="s">
        <v>93</v>
      </c>
      <c r="K4105">
        <v>0</v>
      </c>
      <c r="L4105" s="5" t="s">
        <v>8236</v>
      </c>
      <c r="M4105" s="5" t="s">
        <v>28</v>
      </c>
      <c r="N4105">
        <v>2</v>
      </c>
      <c r="O4105" t="s">
        <v>131</v>
      </c>
      <c r="P4105" s="1">
        <v>45309</v>
      </c>
      <c r="Q4105" s="1">
        <v>45356</v>
      </c>
      <c r="R4105">
        <v>1460</v>
      </c>
      <c r="S4105" s="4">
        <v>7.7</v>
      </c>
      <c r="T4105" t="s">
        <v>55</v>
      </c>
    </row>
    <row r="4106" spans="1:20" x14ac:dyDescent="0.35">
      <c r="A4106" t="s">
        <v>8237</v>
      </c>
      <c r="B4106" s="5" t="s">
        <v>28802</v>
      </c>
      <c r="C4106" s="6">
        <v>120643</v>
      </c>
      <c r="D4106" t="s">
        <v>22</v>
      </c>
      <c r="E4106">
        <v>120643</v>
      </c>
      <c r="F4106" s="5" t="s">
        <v>66</v>
      </c>
      <c r="G4106" s="5" t="s">
        <v>59</v>
      </c>
      <c r="H4106" s="5" t="s">
        <v>25</v>
      </c>
      <c r="I4106" t="s">
        <v>26</v>
      </c>
      <c r="J4106" t="s">
        <v>25</v>
      </c>
      <c r="K4106">
        <v>0</v>
      </c>
      <c r="L4106" s="5" t="s">
        <v>8238</v>
      </c>
      <c r="M4106" s="5" t="s">
        <v>28</v>
      </c>
      <c r="N4106">
        <v>6</v>
      </c>
      <c r="O4106" t="s">
        <v>71</v>
      </c>
      <c r="P4106" s="1">
        <v>45768</v>
      </c>
      <c r="Q4106" s="1">
        <v>45831</v>
      </c>
      <c r="R4106">
        <v>817</v>
      </c>
      <c r="S4106" s="4">
        <v>7.2</v>
      </c>
      <c r="T4106" t="s">
        <v>55</v>
      </c>
    </row>
    <row r="4107" spans="1:20" x14ac:dyDescent="0.35">
      <c r="A4107" t="s">
        <v>8239</v>
      </c>
      <c r="B4107" s="5" t="s">
        <v>28802</v>
      </c>
      <c r="C4107" s="6">
        <v>68168</v>
      </c>
      <c r="D4107" t="s">
        <v>41</v>
      </c>
      <c r="E4107">
        <v>57943</v>
      </c>
      <c r="F4107" s="5" t="s">
        <v>50</v>
      </c>
      <c r="G4107" s="5" t="s">
        <v>24</v>
      </c>
      <c r="H4107" s="5" t="s">
        <v>151</v>
      </c>
      <c r="I4107" t="s">
        <v>44</v>
      </c>
      <c r="J4107" t="s">
        <v>151</v>
      </c>
      <c r="K4107">
        <v>100</v>
      </c>
      <c r="L4107" s="5" t="s">
        <v>8240</v>
      </c>
      <c r="M4107" s="5" t="s">
        <v>37</v>
      </c>
      <c r="N4107">
        <v>3</v>
      </c>
      <c r="O4107" t="s">
        <v>107</v>
      </c>
      <c r="P4107" s="1">
        <v>45666</v>
      </c>
      <c r="Q4107" s="1">
        <v>45710</v>
      </c>
      <c r="R4107">
        <v>2194</v>
      </c>
      <c r="S4107" s="4">
        <v>5.9</v>
      </c>
      <c r="T4107" t="s">
        <v>30</v>
      </c>
    </row>
    <row r="4108" spans="1:20" x14ac:dyDescent="0.35">
      <c r="A4108" t="s">
        <v>8241</v>
      </c>
      <c r="B4108" s="5" t="s">
        <v>40</v>
      </c>
      <c r="C4108" s="6">
        <v>103407</v>
      </c>
      <c r="D4108" t="s">
        <v>22</v>
      </c>
      <c r="E4108">
        <v>103407</v>
      </c>
      <c r="F4108" s="5" t="s">
        <v>23</v>
      </c>
      <c r="G4108" s="5" t="s">
        <v>51</v>
      </c>
      <c r="H4108" s="5" t="s">
        <v>116</v>
      </c>
      <c r="I4108" t="s">
        <v>35</v>
      </c>
      <c r="J4108" t="s">
        <v>116</v>
      </c>
      <c r="K4108">
        <v>0</v>
      </c>
      <c r="L4108" s="5" t="s">
        <v>8242</v>
      </c>
      <c r="M4108" s="5" t="s">
        <v>70</v>
      </c>
      <c r="N4108">
        <v>17</v>
      </c>
      <c r="O4108" t="s">
        <v>88</v>
      </c>
      <c r="P4108" s="1">
        <v>45595</v>
      </c>
      <c r="Q4108" s="1">
        <v>45649</v>
      </c>
      <c r="R4108">
        <v>2100</v>
      </c>
      <c r="S4108" s="4">
        <v>6.4</v>
      </c>
      <c r="T4108" t="s">
        <v>55</v>
      </c>
    </row>
    <row r="4109" spans="1:20" x14ac:dyDescent="0.35">
      <c r="A4109" t="s">
        <v>8243</v>
      </c>
      <c r="B4109" s="5" t="s">
        <v>105</v>
      </c>
      <c r="C4109" s="6">
        <v>79353</v>
      </c>
      <c r="D4109" t="s">
        <v>33</v>
      </c>
      <c r="E4109">
        <v>8728830</v>
      </c>
      <c r="F4109" s="5" t="s">
        <v>58</v>
      </c>
      <c r="G4109" s="5" t="s">
        <v>59</v>
      </c>
      <c r="H4109" s="5" t="s">
        <v>34</v>
      </c>
      <c r="I4109" t="s">
        <v>26</v>
      </c>
      <c r="J4109" t="s">
        <v>34</v>
      </c>
      <c r="K4109">
        <v>0</v>
      </c>
      <c r="L4109" s="5" t="s">
        <v>8244</v>
      </c>
      <c r="M4109" s="5" t="s">
        <v>54</v>
      </c>
      <c r="N4109">
        <v>0</v>
      </c>
      <c r="O4109" t="s">
        <v>107</v>
      </c>
      <c r="P4109" s="1">
        <v>45416</v>
      </c>
      <c r="Q4109" s="1">
        <v>45462</v>
      </c>
      <c r="R4109">
        <v>1235</v>
      </c>
      <c r="S4109" s="4">
        <v>7</v>
      </c>
      <c r="T4109" t="s">
        <v>79</v>
      </c>
    </row>
    <row r="4110" spans="1:20" x14ac:dyDescent="0.35">
      <c r="A4110" t="s">
        <v>8245</v>
      </c>
      <c r="B4110" s="5" t="s">
        <v>105</v>
      </c>
      <c r="C4110" s="6">
        <v>215826</v>
      </c>
      <c r="D4110" t="s">
        <v>92</v>
      </c>
      <c r="E4110">
        <v>161870</v>
      </c>
      <c r="F4110" s="5" t="s">
        <v>23</v>
      </c>
      <c r="G4110" s="5" t="s">
        <v>59</v>
      </c>
      <c r="H4110" s="5" t="s">
        <v>93</v>
      </c>
      <c r="I4110" t="s">
        <v>26</v>
      </c>
      <c r="J4110" t="s">
        <v>93</v>
      </c>
      <c r="K4110">
        <v>50</v>
      </c>
      <c r="L4110" s="5" t="s">
        <v>8246</v>
      </c>
      <c r="M4110" s="5" t="s">
        <v>28</v>
      </c>
      <c r="N4110">
        <v>14</v>
      </c>
      <c r="O4110" t="s">
        <v>107</v>
      </c>
      <c r="P4110" s="1">
        <v>45385</v>
      </c>
      <c r="Q4110" s="1">
        <v>45437</v>
      </c>
      <c r="R4110">
        <v>886</v>
      </c>
      <c r="S4110" s="4">
        <v>8.6999999999999993</v>
      </c>
      <c r="T4110" t="s">
        <v>95</v>
      </c>
    </row>
    <row r="4111" spans="1:20" x14ac:dyDescent="0.35">
      <c r="A4111" t="s">
        <v>8247</v>
      </c>
      <c r="B4111" s="5" t="s">
        <v>174</v>
      </c>
      <c r="C4111" s="6">
        <v>124330</v>
      </c>
      <c r="D4111" t="s">
        <v>41</v>
      </c>
      <c r="E4111">
        <v>105681</v>
      </c>
      <c r="F4111" s="5" t="s">
        <v>50</v>
      </c>
      <c r="G4111" s="5" t="s">
        <v>51</v>
      </c>
      <c r="H4111" s="5" t="s">
        <v>126</v>
      </c>
      <c r="I4111" t="s">
        <v>35</v>
      </c>
      <c r="J4111" t="s">
        <v>126</v>
      </c>
      <c r="K4111">
        <v>50</v>
      </c>
      <c r="L4111" s="5" t="s">
        <v>3959</v>
      </c>
      <c r="M4111" s="5" t="s">
        <v>70</v>
      </c>
      <c r="N4111">
        <v>3</v>
      </c>
      <c r="O4111" t="s">
        <v>167</v>
      </c>
      <c r="P4111" s="1">
        <v>45638</v>
      </c>
      <c r="Q4111" s="1">
        <v>45707</v>
      </c>
      <c r="R4111">
        <v>1635</v>
      </c>
      <c r="S4111" s="4">
        <v>5.3</v>
      </c>
      <c r="T4111" t="s">
        <v>63</v>
      </c>
    </row>
    <row r="4112" spans="1:20" x14ac:dyDescent="0.35">
      <c r="A4112" t="s">
        <v>8248</v>
      </c>
      <c r="B4112" s="5" t="s">
        <v>91</v>
      </c>
      <c r="C4112" s="6">
        <v>53595</v>
      </c>
      <c r="D4112" t="s">
        <v>41</v>
      </c>
      <c r="E4112">
        <v>45556</v>
      </c>
      <c r="F4112" s="5" t="s">
        <v>58</v>
      </c>
      <c r="G4112" s="5" t="s">
        <v>59</v>
      </c>
      <c r="H4112" s="5" t="s">
        <v>60</v>
      </c>
      <c r="I4112" t="s">
        <v>26</v>
      </c>
      <c r="J4112" t="s">
        <v>192</v>
      </c>
      <c r="K4112">
        <v>100</v>
      </c>
      <c r="L4112" s="5" t="s">
        <v>8249</v>
      </c>
      <c r="M4112" s="5" t="s">
        <v>70</v>
      </c>
      <c r="N4112">
        <v>0</v>
      </c>
      <c r="O4112" t="s">
        <v>85</v>
      </c>
      <c r="P4112" s="1">
        <v>45554</v>
      </c>
      <c r="Q4112" s="1">
        <v>45602</v>
      </c>
      <c r="R4112">
        <v>1568</v>
      </c>
      <c r="S4112" s="4">
        <v>5.2</v>
      </c>
      <c r="T4112" t="s">
        <v>63</v>
      </c>
    </row>
    <row r="4113" spans="1:20" x14ac:dyDescent="0.35">
      <c r="A4113" t="s">
        <v>8250</v>
      </c>
      <c r="B4113" s="5" t="s">
        <v>28802</v>
      </c>
      <c r="C4113" s="6">
        <v>141469</v>
      </c>
      <c r="D4113" t="s">
        <v>41</v>
      </c>
      <c r="E4113">
        <v>120249</v>
      </c>
      <c r="F4113" s="5" t="s">
        <v>23</v>
      </c>
      <c r="G4113" s="5" t="s">
        <v>51</v>
      </c>
      <c r="H4113" s="5" t="s">
        <v>43</v>
      </c>
      <c r="I4113" t="s">
        <v>44</v>
      </c>
      <c r="J4113" t="s">
        <v>43</v>
      </c>
      <c r="K4113">
        <v>0</v>
      </c>
      <c r="L4113" s="5" t="s">
        <v>8251</v>
      </c>
      <c r="M4113" s="5" t="s">
        <v>70</v>
      </c>
      <c r="N4113">
        <v>14</v>
      </c>
      <c r="O4113" t="s">
        <v>29</v>
      </c>
      <c r="P4113" s="1">
        <v>45451</v>
      </c>
      <c r="Q4113" s="1">
        <v>45506</v>
      </c>
      <c r="R4113">
        <v>1693</v>
      </c>
      <c r="S4113" s="4">
        <v>6.5</v>
      </c>
      <c r="T4113" t="s">
        <v>118</v>
      </c>
    </row>
    <row r="4114" spans="1:20" x14ac:dyDescent="0.35">
      <c r="A4114" t="s">
        <v>8252</v>
      </c>
      <c r="B4114" s="5" t="s">
        <v>49</v>
      </c>
      <c r="C4114" s="6">
        <v>115046</v>
      </c>
      <c r="D4114" t="s">
        <v>22</v>
      </c>
      <c r="E4114">
        <v>115046</v>
      </c>
      <c r="F4114" s="5" t="s">
        <v>50</v>
      </c>
      <c r="G4114" s="5" t="s">
        <v>59</v>
      </c>
      <c r="H4114" s="5" t="s">
        <v>25</v>
      </c>
      <c r="I4114" t="s">
        <v>35</v>
      </c>
      <c r="J4114" t="s">
        <v>25</v>
      </c>
      <c r="K4114">
        <v>100</v>
      </c>
      <c r="L4114" s="5" t="s">
        <v>8253</v>
      </c>
      <c r="M4114" s="5" t="s">
        <v>70</v>
      </c>
      <c r="N4114">
        <v>4</v>
      </c>
      <c r="O4114" t="s">
        <v>147</v>
      </c>
      <c r="P4114" s="1">
        <v>45730</v>
      </c>
      <c r="Q4114" s="1">
        <v>45800</v>
      </c>
      <c r="R4114">
        <v>739</v>
      </c>
      <c r="S4114" s="4">
        <v>8</v>
      </c>
      <c r="T4114" t="s">
        <v>118</v>
      </c>
    </row>
    <row r="4115" spans="1:20" x14ac:dyDescent="0.35">
      <c r="A4115" t="s">
        <v>8254</v>
      </c>
      <c r="B4115" s="5" t="s">
        <v>91</v>
      </c>
      <c r="C4115" s="6">
        <v>147907</v>
      </c>
      <c r="D4115" t="s">
        <v>120</v>
      </c>
      <c r="E4115">
        <v>133116</v>
      </c>
      <c r="F4115" s="5" t="s">
        <v>50</v>
      </c>
      <c r="G4115" s="5" t="s">
        <v>24</v>
      </c>
      <c r="H4115" s="5" t="s">
        <v>121</v>
      </c>
      <c r="I4115" t="s">
        <v>26</v>
      </c>
      <c r="J4115" t="s">
        <v>1090</v>
      </c>
      <c r="K4115">
        <v>0</v>
      </c>
      <c r="L4115" s="5" t="s">
        <v>8255</v>
      </c>
      <c r="M4115" s="5" t="s">
        <v>28</v>
      </c>
      <c r="N4115">
        <v>4</v>
      </c>
      <c r="O4115" t="s">
        <v>46</v>
      </c>
      <c r="P4115" s="1">
        <v>45727</v>
      </c>
      <c r="Q4115" s="1">
        <v>45748</v>
      </c>
      <c r="R4115">
        <v>1372</v>
      </c>
      <c r="S4115" s="4">
        <v>8.8000000000000007</v>
      </c>
      <c r="T4115" t="s">
        <v>103</v>
      </c>
    </row>
    <row r="4116" spans="1:20" x14ac:dyDescent="0.35">
      <c r="A4116" t="s">
        <v>8256</v>
      </c>
      <c r="B4116" s="5" t="s">
        <v>28799</v>
      </c>
      <c r="C4116" s="6">
        <v>50641</v>
      </c>
      <c r="D4116" t="s">
        <v>22</v>
      </c>
      <c r="E4116">
        <v>50641</v>
      </c>
      <c r="F4116" s="5" t="s">
        <v>23</v>
      </c>
      <c r="G4116" s="5" t="s">
        <v>51</v>
      </c>
      <c r="H4116" s="5" t="s">
        <v>116</v>
      </c>
      <c r="I4116" t="s">
        <v>44</v>
      </c>
      <c r="J4116" t="s">
        <v>186</v>
      </c>
      <c r="K4116">
        <v>50</v>
      </c>
      <c r="L4116" s="5" t="s">
        <v>8257</v>
      </c>
      <c r="M4116" s="5" t="s">
        <v>54</v>
      </c>
      <c r="N4116">
        <v>19</v>
      </c>
      <c r="O4116" t="s">
        <v>112</v>
      </c>
      <c r="P4116" s="1">
        <v>45462</v>
      </c>
      <c r="Q4116" s="1">
        <v>45529</v>
      </c>
      <c r="R4116">
        <v>1905</v>
      </c>
      <c r="S4116" s="4">
        <v>9.3000000000000007</v>
      </c>
      <c r="T4116" t="s">
        <v>89</v>
      </c>
    </row>
    <row r="4117" spans="1:20" x14ac:dyDescent="0.35">
      <c r="A4117" t="s">
        <v>8258</v>
      </c>
      <c r="B4117" s="5" t="s">
        <v>28799</v>
      </c>
      <c r="C4117" s="6">
        <v>214441</v>
      </c>
      <c r="D4117" t="s">
        <v>41</v>
      </c>
      <c r="E4117">
        <v>182275</v>
      </c>
      <c r="F4117" s="5" t="s">
        <v>23</v>
      </c>
      <c r="G4117" s="5" t="s">
        <v>51</v>
      </c>
      <c r="H4117" s="5" t="s">
        <v>126</v>
      </c>
      <c r="I4117" t="s">
        <v>26</v>
      </c>
      <c r="J4117" t="s">
        <v>299</v>
      </c>
      <c r="K4117">
        <v>0</v>
      </c>
      <c r="L4117" s="5" t="s">
        <v>8259</v>
      </c>
      <c r="M4117" s="5" t="s">
        <v>54</v>
      </c>
      <c r="N4117">
        <v>10</v>
      </c>
      <c r="O4117" t="s">
        <v>172</v>
      </c>
      <c r="P4117" s="1">
        <v>45341</v>
      </c>
      <c r="Q4117" s="1">
        <v>45380</v>
      </c>
      <c r="R4117">
        <v>2265</v>
      </c>
      <c r="S4117" s="4">
        <v>6.3</v>
      </c>
      <c r="T4117" t="s">
        <v>153</v>
      </c>
    </row>
    <row r="4118" spans="1:20" x14ac:dyDescent="0.35">
      <c r="A4118" t="s">
        <v>8260</v>
      </c>
      <c r="B4118" s="5" t="s">
        <v>49</v>
      </c>
      <c r="C4118" s="6">
        <v>114417</v>
      </c>
      <c r="D4118" t="s">
        <v>92</v>
      </c>
      <c r="E4118">
        <v>85813</v>
      </c>
      <c r="F4118" s="5" t="s">
        <v>50</v>
      </c>
      <c r="G4118" s="5" t="s">
        <v>51</v>
      </c>
      <c r="H4118" s="5" t="s">
        <v>93</v>
      </c>
      <c r="I4118" t="s">
        <v>26</v>
      </c>
      <c r="J4118" t="s">
        <v>93</v>
      </c>
      <c r="K4118">
        <v>50</v>
      </c>
      <c r="L4118" s="5" t="s">
        <v>8261</v>
      </c>
      <c r="M4118" s="5" t="s">
        <v>54</v>
      </c>
      <c r="N4118">
        <v>2</v>
      </c>
      <c r="O4118" t="s">
        <v>71</v>
      </c>
      <c r="P4118" s="1">
        <v>45379</v>
      </c>
      <c r="Q4118" s="1">
        <v>45426</v>
      </c>
      <c r="R4118">
        <v>2050</v>
      </c>
      <c r="S4118" s="4">
        <v>9.9</v>
      </c>
      <c r="T4118" t="s">
        <v>277</v>
      </c>
    </row>
    <row r="4119" spans="1:20" x14ac:dyDescent="0.35">
      <c r="A4119" t="s">
        <v>8262</v>
      </c>
      <c r="B4119" s="5" t="s">
        <v>73</v>
      </c>
      <c r="C4119" s="6">
        <v>112932</v>
      </c>
      <c r="D4119" t="s">
        <v>33</v>
      </c>
      <c r="E4119">
        <v>12422520</v>
      </c>
      <c r="F4119" s="5" t="s">
        <v>50</v>
      </c>
      <c r="G4119" s="5" t="s">
        <v>59</v>
      </c>
      <c r="H4119" s="5" t="s">
        <v>34</v>
      </c>
      <c r="I4119" t="s">
        <v>35</v>
      </c>
      <c r="J4119" t="s">
        <v>34</v>
      </c>
      <c r="K4119">
        <v>100</v>
      </c>
      <c r="L4119" s="5" t="s">
        <v>8263</v>
      </c>
      <c r="M4119" s="5" t="s">
        <v>37</v>
      </c>
      <c r="N4119">
        <v>4</v>
      </c>
      <c r="O4119" t="s">
        <v>112</v>
      </c>
      <c r="P4119" s="1">
        <v>45719</v>
      </c>
      <c r="Q4119" s="1">
        <v>45755</v>
      </c>
      <c r="R4119">
        <v>2449</v>
      </c>
      <c r="S4119" s="4">
        <v>9.3000000000000007</v>
      </c>
      <c r="T4119" t="s">
        <v>108</v>
      </c>
    </row>
    <row r="4120" spans="1:20" x14ac:dyDescent="0.35">
      <c r="A4120" t="s">
        <v>8264</v>
      </c>
      <c r="B4120" s="5" t="s">
        <v>145</v>
      </c>
      <c r="C4120" s="6">
        <v>72211</v>
      </c>
      <c r="D4120" t="s">
        <v>22</v>
      </c>
      <c r="E4120">
        <v>72211</v>
      </c>
      <c r="F4120" s="5" t="s">
        <v>58</v>
      </c>
      <c r="G4120" s="5" t="s">
        <v>42</v>
      </c>
      <c r="H4120" s="5" t="s">
        <v>191</v>
      </c>
      <c r="I4120" t="s">
        <v>35</v>
      </c>
      <c r="J4120" t="s">
        <v>191</v>
      </c>
      <c r="K4120">
        <v>0</v>
      </c>
      <c r="L4120" s="5" t="s">
        <v>8265</v>
      </c>
      <c r="M4120" s="5" t="s">
        <v>37</v>
      </c>
      <c r="N4120">
        <v>0</v>
      </c>
      <c r="O4120" t="s">
        <v>167</v>
      </c>
      <c r="P4120" s="1">
        <v>45398</v>
      </c>
      <c r="Q4120" s="1">
        <v>45417</v>
      </c>
      <c r="R4120">
        <v>2062</v>
      </c>
      <c r="S4120" s="4">
        <v>9.8000000000000007</v>
      </c>
      <c r="T4120" t="s">
        <v>55</v>
      </c>
    </row>
    <row r="4121" spans="1:20" x14ac:dyDescent="0.35">
      <c r="A4121" t="s">
        <v>8266</v>
      </c>
      <c r="B4121" s="5" t="s">
        <v>100</v>
      </c>
      <c r="C4121" s="6">
        <v>182222</v>
      </c>
      <c r="D4121" t="s">
        <v>81</v>
      </c>
      <c r="E4121">
        <v>246000</v>
      </c>
      <c r="F4121" s="5" t="s">
        <v>23</v>
      </c>
      <c r="G4121" s="5" t="s">
        <v>42</v>
      </c>
      <c r="H4121" s="5" t="s">
        <v>82</v>
      </c>
      <c r="I4121" t="s">
        <v>35</v>
      </c>
      <c r="J4121" t="s">
        <v>491</v>
      </c>
      <c r="K4121">
        <v>100</v>
      </c>
      <c r="L4121" s="5" t="s">
        <v>8267</v>
      </c>
      <c r="M4121" s="5" t="s">
        <v>70</v>
      </c>
      <c r="N4121">
        <v>18</v>
      </c>
      <c r="O4121" t="s">
        <v>135</v>
      </c>
      <c r="P4121" s="1">
        <v>45566</v>
      </c>
      <c r="Q4121" s="1">
        <v>45602</v>
      </c>
      <c r="R4121">
        <v>1155</v>
      </c>
      <c r="S4121" s="4">
        <v>7.2</v>
      </c>
      <c r="T4121" t="s">
        <v>79</v>
      </c>
    </row>
    <row r="4122" spans="1:20" x14ac:dyDescent="0.35">
      <c r="A4122" t="s">
        <v>8268</v>
      </c>
      <c r="B4122" s="5" t="s">
        <v>91</v>
      </c>
      <c r="C4122" s="6">
        <v>83596</v>
      </c>
      <c r="D4122" t="s">
        <v>41</v>
      </c>
      <c r="E4122">
        <v>71057</v>
      </c>
      <c r="F4122" s="5" t="s">
        <v>58</v>
      </c>
      <c r="G4122" s="5" t="s">
        <v>59</v>
      </c>
      <c r="H4122" s="5" t="s">
        <v>43</v>
      </c>
      <c r="I4122" t="s">
        <v>35</v>
      </c>
      <c r="J4122" t="s">
        <v>43</v>
      </c>
      <c r="K4122">
        <v>50</v>
      </c>
      <c r="L4122" s="5" t="s">
        <v>8269</v>
      </c>
      <c r="M4122" s="5" t="s">
        <v>54</v>
      </c>
      <c r="N4122">
        <v>0</v>
      </c>
      <c r="O4122" t="s">
        <v>88</v>
      </c>
      <c r="P4122" s="1">
        <v>45661</v>
      </c>
      <c r="Q4122" s="1">
        <v>45734</v>
      </c>
      <c r="R4122">
        <v>1822</v>
      </c>
      <c r="S4122" s="4">
        <v>5.2</v>
      </c>
      <c r="T4122" t="s">
        <v>153</v>
      </c>
    </row>
    <row r="4123" spans="1:20" x14ac:dyDescent="0.35">
      <c r="A4123" t="s">
        <v>8270</v>
      </c>
      <c r="B4123" s="5" t="s">
        <v>217</v>
      </c>
      <c r="C4123" s="6">
        <v>109011</v>
      </c>
      <c r="D4123" t="s">
        <v>120</v>
      </c>
      <c r="E4123">
        <v>98110</v>
      </c>
      <c r="F4123" s="5" t="s">
        <v>58</v>
      </c>
      <c r="G4123" s="5" t="s">
        <v>59</v>
      </c>
      <c r="H4123" s="5" t="s">
        <v>121</v>
      </c>
      <c r="I4123" t="s">
        <v>35</v>
      </c>
      <c r="J4123" t="s">
        <v>121</v>
      </c>
      <c r="K4123">
        <v>50</v>
      </c>
      <c r="L4123" s="5" t="s">
        <v>8271</v>
      </c>
      <c r="M4123" s="5" t="s">
        <v>28</v>
      </c>
      <c r="N4123">
        <v>1</v>
      </c>
      <c r="O4123" t="s">
        <v>85</v>
      </c>
      <c r="P4123" s="1">
        <v>45316</v>
      </c>
      <c r="Q4123" s="1">
        <v>45363</v>
      </c>
      <c r="R4123">
        <v>2002</v>
      </c>
      <c r="S4123" s="4">
        <v>8.6</v>
      </c>
      <c r="T4123" t="s">
        <v>89</v>
      </c>
    </row>
    <row r="4124" spans="1:20" x14ac:dyDescent="0.35">
      <c r="A4124" t="s">
        <v>8272</v>
      </c>
      <c r="B4124" s="5" t="s">
        <v>100</v>
      </c>
      <c r="C4124" s="6">
        <v>74573</v>
      </c>
      <c r="D4124" t="s">
        <v>81</v>
      </c>
      <c r="E4124">
        <v>100674</v>
      </c>
      <c r="F4124" s="5" t="s">
        <v>58</v>
      </c>
      <c r="G4124" s="5" t="s">
        <v>24</v>
      </c>
      <c r="H4124" s="5" t="s">
        <v>82</v>
      </c>
      <c r="I4124" t="s">
        <v>35</v>
      </c>
      <c r="J4124" t="s">
        <v>82</v>
      </c>
      <c r="K4124">
        <v>0</v>
      </c>
      <c r="L4124" s="5" t="s">
        <v>8273</v>
      </c>
      <c r="M4124" s="5" t="s">
        <v>54</v>
      </c>
      <c r="N4124">
        <v>0</v>
      </c>
      <c r="O4124" t="s">
        <v>167</v>
      </c>
      <c r="P4124" s="1">
        <v>45586</v>
      </c>
      <c r="Q4124" s="1">
        <v>45652</v>
      </c>
      <c r="R4124">
        <v>926</v>
      </c>
      <c r="S4124" s="4">
        <v>8.1</v>
      </c>
      <c r="T4124" t="s">
        <v>55</v>
      </c>
    </row>
    <row r="4125" spans="1:20" x14ac:dyDescent="0.35">
      <c r="A4125" t="s">
        <v>8274</v>
      </c>
      <c r="B4125" s="5" t="s">
        <v>105</v>
      </c>
      <c r="C4125" s="6">
        <v>117158</v>
      </c>
      <c r="D4125" t="s">
        <v>41</v>
      </c>
      <c r="E4125">
        <v>99584</v>
      </c>
      <c r="F4125" s="5" t="s">
        <v>50</v>
      </c>
      <c r="G4125" s="5" t="s">
        <v>24</v>
      </c>
      <c r="H4125" s="5" t="s">
        <v>126</v>
      </c>
      <c r="I4125" t="s">
        <v>35</v>
      </c>
      <c r="J4125" t="s">
        <v>299</v>
      </c>
      <c r="K4125">
        <v>50</v>
      </c>
      <c r="L4125" s="5" t="s">
        <v>8275</v>
      </c>
      <c r="M4125" s="5" t="s">
        <v>70</v>
      </c>
      <c r="N4125">
        <v>2</v>
      </c>
      <c r="O4125" t="s">
        <v>85</v>
      </c>
      <c r="P4125" s="1">
        <v>45615</v>
      </c>
      <c r="Q4125" s="1">
        <v>45643</v>
      </c>
      <c r="R4125">
        <v>1918</v>
      </c>
      <c r="S4125" s="4">
        <v>6.4</v>
      </c>
      <c r="T4125" t="s">
        <v>153</v>
      </c>
    </row>
    <row r="4126" spans="1:20" x14ac:dyDescent="0.35">
      <c r="A4126" t="s">
        <v>8276</v>
      </c>
      <c r="B4126" s="5" t="s">
        <v>32</v>
      </c>
      <c r="C4126" s="6">
        <v>84442</v>
      </c>
      <c r="D4126" t="s">
        <v>33</v>
      </c>
      <c r="E4126">
        <v>9288620</v>
      </c>
      <c r="F4126" s="5" t="s">
        <v>50</v>
      </c>
      <c r="G4126" s="5" t="s">
        <v>51</v>
      </c>
      <c r="H4126" s="5" t="s">
        <v>34</v>
      </c>
      <c r="I4126" t="s">
        <v>26</v>
      </c>
      <c r="J4126" t="s">
        <v>25</v>
      </c>
      <c r="K4126">
        <v>50</v>
      </c>
      <c r="L4126" s="5" t="s">
        <v>4555</v>
      </c>
      <c r="M4126" s="5" t="s">
        <v>54</v>
      </c>
      <c r="N4126">
        <v>2</v>
      </c>
      <c r="O4126" t="s">
        <v>107</v>
      </c>
      <c r="P4126" s="1">
        <v>45656</v>
      </c>
      <c r="Q4126" s="1">
        <v>45711</v>
      </c>
      <c r="R4126">
        <v>1372</v>
      </c>
      <c r="S4126" s="4">
        <v>6.8</v>
      </c>
      <c r="T4126" t="s">
        <v>38</v>
      </c>
    </row>
    <row r="4127" spans="1:20" x14ac:dyDescent="0.35">
      <c r="A4127" t="s">
        <v>8277</v>
      </c>
      <c r="B4127" s="5" t="s">
        <v>28800</v>
      </c>
      <c r="C4127" s="6">
        <v>64765</v>
      </c>
      <c r="D4127" t="s">
        <v>22</v>
      </c>
      <c r="E4127">
        <v>64765</v>
      </c>
      <c r="F4127" s="5" t="s">
        <v>23</v>
      </c>
      <c r="G4127" s="5" t="s">
        <v>51</v>
      </c>
      <c r="H4127" s="5" t="s">
        <v>116</v>
      </c>
      <c r="I4127" t="s">
        <v>35</v>
      </c>
      <c r="J4127" t="s">
        <v>629</v>
      </c>
      <c r="K4127">
        <v>100</v>
      </c>
      <c r="L4127" s="5" t="s">
        <v>8278</v>
      </c>
      <c r="M4127" s="5" t="s">
        <v>54</v>
      </c>
      <c r="N4127">
        <v>11</v>
      </c>
      <c r="O4127" t="s">
        <v>147</v>
      </c>
      <c r="P4127" s="1">
        <v>45426</v>
      </c>
      <c r="Q4127" s="1">
        <v>45467</v>
      </c>
      <c r="R4127">
        <v>1270</v>
      </c>
      <c r="S4127" s="4">
        <v>5.8</v>
      </c>
      <c r="T4127" t="s">
        <v>243</v>
      </c>
    </row>
    <row r="4128" spans="1:20" x14ac:dyDescent="0.35">
      <c r="A4128" t="s">
        <v>8279</v>
      </c>
      <c r="B4128" s="5" t="s">
        <v>21</v>
      </c>
      <c r="C4128" s="6">
        <v>161364</v>
      </c>
      <c r="D4128" t="s">
        <v>22</v>
      </c>
      <c r="E4128">
        <v>161364</v>
      </c>
      <c r="F4128" s="5" t="s">
        <v>66</v>
      </c>
      <c r="G4128" s="5" t="s">
        <v>59</v>
      </c>
      <c r="H4128" s="5" t="s">
        <v>68</v>
      </c>
      <c r="I4128" t="s">
        <v>44</v>
      </c>
      <c r="J4128" t="s">
        <v>68</v>
      </c>
      <c r="K4128">
        <v>100</v>
      </c>
      <c r="L4128" s="5" t="s">
        <v>8280</v>
      </c>
      <c r="M4128" s="5" t="s">
        <v>37</v>
      </c>
      <c r="N4128">
        <v>9</v>
      </c>
      <c r="O4128" t="s">
        <v>141</v>
      </c>
      <c r="P4128" s="1">
        <v>45349</v>
      </c>
      <c r="Q4128" s="1">
        <v>45411</v>
      </c>
      <c r="R4128">
        <v>1176</v>
      </c>
      <c r="S4128" s="4">
        <v>6.5</v>
      </c>
      <c r="T4128" t="s">
        <v>243</v>
      </c>
    </row>
    <row r="4129" spans="1:20" x14ac:dyDescent="0.35">
      <c r="A4129" t="s">
        <v>8281</v>
      </c>
      <c r="B4129" s="5" t="s">
        <v>21</v>
      </c>
      <c r="C4129" s="6">
        <v>259567</v>
      </c>
      <c r="D4129" t="s">
        <v>81</v>
      </c>
      <c r="E4129">
        <v>350415</v>
      </c>
      <c r="F4129" s="5" t="s">
        <v>23</v>
      </c>
      <c r="G4129" s="5" t="s">
        <v>24</v>
      </c>
      <c r="H4129" s="5" t="s">
        <v>82</v>
      </c>
      <c r="I4129" t="s">
        <v>35</v>
      </c>
      <c r="J4129" t="s">
        <v>82</v>
      </c>
      <c r="K4129">
        <v>0</v>
      </c>
      <c r="L4129" s="5" t="s">
        <v>8282</v>
      </c>
      <c r="M4129" s="5" t="s">
        <v>70</v>
      </c>
      <c r="N4129">
        <v>11</v>
      </c>
      <c r="O4129" t="s">
        <v>88</v>
      </c>
      <c r="P4129" s="1">
        <v>45739</v>
      </c>
      <c r="Q4129" s="1">
        <v>45788</v>
      </c>
      <c r="R4129">
        <v>789</v>
      </c>
      <c r="S4129" s="4">
        <v>10</v>
      </c>
      <c r="T4129" t="s">
        <v>210</v>
      </c>
    </row>
    <row r="4130" spans="1:20" x14ac:dyDescent="0.35">
      <c r="A4130" t="s">
        <v>8283</v>
      </c>
      <c r="B4130" s="5" t="s">
        <v>91</v>
      </c>
      <c r="C4130" s="6">
        <v>58926</v>
      </c>
      <c r="D4130" t="s">
        <v>22</v>
      </c>
      <c r="E4130">
        <v>58926</v>
      </c>
      <c r="F4130" s="5" t="s">
        <v>50</v>
      </c>
      <c r="G4130" s="5" t="s">
        <v>59</v>
      </c>
      <c r="H4130" s="5" t="s">
        <v>165</v>
      </c>
      <c r="I4130" t="s">
        <v>44</v>
      </c>
      <c r="J4130" t="s">
        <v>52</v>
      </c>
      <c r="K4130">
        <v>0</v>
      </c>
      <c r="L4130" s="5" t="s">
        <v>8284</v>
      </c>
      <c r="M4130" s="5" t="s">
        <v>37</v>
      </c>
      <c r="N4130">
        <v>3</v>
      </c>
      <c r="O4130" t="s">
        <v>131</v>
      </c>
      <c r="P4130" s="1">
        <v>45431</v>
      </c>
      <c r="Q4130" s="1">
        <v>45477</v>
      </c>
      <c r="R4130">
        <v>1330</v>
      </c>
      <c r="S4130" s="4">
        <v>9.8000000000000007</v>
      </c>
      <c r="T4130" t="s">
        <v>210</v>
      </c>
    </row>
    <row r="4131" spans="1:20" x14ac:dyDescent="0.35">
      <c r="A4131" t="s">
        <v>8285</v>
      </c>
      <c r="B4131" s="5" t="s">
        <v>28800</v>
      </c>
      <c r="C4131" s="6">
        <v>205317</v>
      </c>
      <c r="D4131" t="s">
        <v>22</v>
      </c>
      <c r="E4131">
        <v>205317</v>
      </c>
      <c r="F4131" s="5" t="s">
        <v>66</v>
      </c>
      <c r="G4131" s="5" t="s">
        <v>51</v>
      </c>
      <c r="H4131" s="5" t="s">
        <v>101</v>
      </c>
      <c r="I4131" t="s">
        <v>35</v>
      </c>
      <c r="J4131" t="s">
        <v>133</v>
      </c>
      <c r="K4131">
        <v>100</v>
      </c>
      <c r="L4131" s="5" t="s">
        <v>8286</v>
      </c>
      <c r="M4131" s="5" t="s">
        <v>28</v>
      </c>
      <c r="N4131">
        <v>7</v>
      </c>
      <c r="O4131" t="s">
        <v>88</v>
      </c>
      <c r="P4131" s="1">
        <v>45590</v>
      </c>
      <c r="Q4131" s="1">
        <v>45644</v>
      </c>
      <c r="R4131">
        <v>2425</v>
      </c>
      <c r="S4131" s="4">
        <v>7.3</v>
      </c>
      <c r="T4131" t="s">
        <v>136</v>
      </c>
    </row>
    <row r="4132" spans="1:20" x14ac:dyDescent="0.35">
      <c r="A4132" t="s">
        <v>8287</v>
      </c>
      <c r="B4132" s="5" t="s">
        <v>57</v>
      </c>
      <c r="C4132" s="6">
        <v>142793</v>
      </c>
      <c r="D4132" t="s">
        <v>120</v>
      </c>
      <c r="E4132">
        <v>128514</v>
      </c>
      <c r="F4132" s="5" t="s">
        <v>50</v>
      </c>
      <c r="G4132" s="5" t="s">
        <v>24</v>
      </c>
      <c r="H4132" s="5" t="s">
        <v>121</v>
      </c>
      <c r="I4132" t="s">
        <v>26</v>
      </c>
      <c r="J4132" t="s">
        <v>121</v>
      </c>
      <c r="K4132">
        <v>0</v>
      </c>
      <c r="L4132" s="5" t="s">
        <v>8288</v>
      </c>
      <c r="M4132" s="5" t="s">
        <v>37</v>
      </c>
      <c r="N4132">
        <v>4</v>
      </c>
      <c r="O4132" t="s">
        <v>107</v>
      </c>
      <c r="P4132" s="1">
        <v>45462</v>
      </c>
      <c r="Q4132" s="1">
        <v>45522</v>
      </c>
      <c r="R4132">
        <v>1439</v>
      </c>
      <c r="S4132" s="4">
        <v>7</v>
      </c>
      <c r="T4132" t="s">
        <v>243</v>
      </c>
    </row>
    <row r="4133" spans="1:20" x14ac:dyDescent="0.35">
      <c r="A4133" t="s">
        <v>8289</v>
      </c>
      <c r="B4133" s="5" t="s">
        <v>28802</v>
      </c>
      <c r="C4133" s="6">
        <v>48948</v>
      </c>
      <c r="D4133" t="s">
        <v>22</v>
      </c>
      <c r="E4133">
        <v>48948</v>
      </c>
      <c r="F4133" s="5" t="s">
        <v>66</v>
      </c>
      <c r="G4133" s="5" t="s">
        <v>51</v>
      </c>
      <c r="H4133" s="5" t="s">
        <v>116</v>
      </c>
      <c r="I4133" t="s">
        <v>35</v>
      </c>
      <c r="J4133" t="s">
        <v>116</v>
      </c>
      <c r="K4133">
        <v>50</v>
      </c>
      <c r="L4133" s="5" t="s">
        <v>8290</v>
      </c>
      <c r="M4133" s="5" t="s">
        <v>37</v>
      </c>
      <c r="N4133">
        <v>5</v>
      </c>
      <c r="O4133" t="s">
        <v>71</v>
      </c>
      <c r="P4133" s="1">
        <v>45534</v>
      </c>
      <c r="Q4133" s="1">
        <v>45554</v>
      </c>
      <c r="R4133">
        <v>2439</v>
      </c>
      <c r="S4133" s="4">
        <v>8.5</v>
      </c>
      <c r="T4133" t="s">
        <v>136</v>
      </c>
    </row>
    <row r="4134" spans="1:20" x14ac:dyDescent="0.35">
      <c r="A4134" t="s">
        <v>8291</v>
      </c>
      <c r="B4134" s="5" t="s">
        <v>91</v>
      </c>
      <c r="C4134" s="6">
        <v>101284</v>
      </c>
      <c r="D4134" t="s">
        <v>22</v>
      </c>
      <c r="E4134">
        <v>101284</v>
      </c>
      <c r="F4134" s="5" t="s">
        <v>50</v>
      </c>
      <c r="G4134" s="5" t="s">
        <v>51</v>
      </c>
      <c r="H4134" s="5" t="s">
        <v>129</v>
      </c>
      <c r="I4134" t="s">
        <v>26</v>
      </c>
      <c r="J4134" t="s">
        <v>129</v>
      </c>
      <c r="K4134">
        <v>0</v>
      </c>
      <c r="L4134" s="5" t="s">
        <v>8292</v>
      </c>
      <c r="M4134" s="5" t="s">
        <v>37</v>
      </c>
      <c r="N4134">
        <v>2</v>
      </c>
      <c r="O4134" t="s">
        <v>62</v>
      </c>
      <c r="P4134" s="1">
        <v>45419</v>
      </c>
      <c r="Q4134" s="1">
        <v>45457</v>
      </c>
      <c r="R4134">
        <v>2361</v>
      </c>
      <c r="S4134" s="4">
        <v>7.2</v>
      </c>
      <c r="T4134" t="s">
        <v>153</v>
      </c>
    </row>
    <row r="4135" spans="1:20" x14ac:dyDescent="0.35">
      <c r="A4135" t="s">
        <v>8293</v>
      </c>
      <c r="B4135" s="5" t="s">
        <v>179</v>
      </c>
      <c r="C4135" s="6">
        <v>94804</v>
      </c>
      <c r="D4135" t="s">
        <v>22</v>
      </c>
      <c r="E4135">
        <v>94804</v>
      </c>
      <c r="F4135" s="5" t="s">
        <v>50</v>
      </c>
      <c r="G4135" s="5" t="s">
        <v>42</v>
      </c>
      <c r="H4135" s="5" t="s">
        <v>165</v>
      </c>
      <c r="I4135" t="s">
        <v>35</v>
      </c>
      <c r="J4135" t="s">
        <v>83</v>
      </c>
      <c r="K4135">
        <v>100</v>
      </c>
      <c r="L4135" s="5" t="s">
        <v>2915</v>
      </c>
      <c r="M4135" s="5" t="s">
        <v>28</v>
      </c>
      <c r="N4135">
        <v>2</v>
      </c>
      <c r="O4135" t="s">
        <v>62</v>
      </c>
      <c r="P4135" s="1">
        <v>45767</v>
      </c>
      <c r="Q4135" s="1">
        <v>45833</v>
      </c>
      <c r="R4135">
        <v>1817</v>
      </c>
      <c r="S4135" s="4">
        <v>8.6999999999999993</v>
      </c>
      <c r="T4135" t="s">
        <v>55</v>
      </c>
    </row>
    <row r="4136" spans="1:20" x14ac:dyDescent="0.35">
      <c r="A4136" t="s">
        <v>8294</v>
      </c>
      <c r="B4136" s="5" t="s">
        <v>73</v>
      </c>
      <c r="C4136" s="6">
        <v>55274</v>
      </c>
      <c r="D4136" t="s">
        <v>65</v>
      </c>
      <c r="E4136">
        <v>71856</v>
      </c>
      <c r="F4136" s="5" t="s">
        <v>58</v>
      </c>
      <c r="G4136" s="5" t="s">
        <v>59</v>
      </c>
      <c r="H4136" s="5" t="s">
        <v>67</v>
      </c>
      <c r="I4136" t="s">
        <v>44</v>
      </c>
      <c r="J4136" t="s">
        <v>67</v>
      </c>
      <c r="K4136">
        <v>0</v>
      </c>
      <c r="L4136" s="5" t="s">
        <v>2752</v>
      </c>
      <c r="M4136" s="5" t="s">
        <v>28</v>
      </c>
      <c r="N4136">
        <v>1</v>
      </c>
      <c r="O4136" t="s">
        <v>141</v>
      </c>
      <c r="P4136" s="1">
        <v>45639</v>
      </c>
      <c r="Q4136" s="1">
        <v>45692</v>
      </c>
      <c r="R4136">
        <v>1539</v>
      </c>
      <c r="S4136" s="4">
        <v>8.1</v>
      </c>
      <c r="T4136" t="s">
        <v>89</v>
      </c>
    </row>
    <row r="4137" spans="1:20" x14ac:dyDescent="0.35">
      <c r="A4137" t="s">
        <v>8295</v>
      </c>
      <c r="B4137" s="5" t="s">
        <v>91</v>
      </c>
      <c r="C4137" s="6">
        <v>46056</v>
      </c>
      <c r="D4137" t="s">
        <v>41</v>
      </c>
      <c r="E4137">
        <v>39148</v>
      </c>
      <c r="F4137" s="5" t="s">
        <v>58</v>
      </c>
      <c r="G4137" s="5" t="s">
        <v>42</v>
      </c>
      <c r="H4137" s="5" t="s">
        <v>60</v>
      </c>
      <c r="I4137" t="s">
        <v>44</v>
      </c>
      <c r="J4137" t="s">
        <v>60</v>
      </c>
      <c r="K4137">
        <v>100</v>
      </c>
      <c r="L4137" s="5" t="s">
        <v>8296</v>
      </c>
      <c r="M4137" s="5" t="s">
        <v>28</v>
      </c>
      <c r="N4137">
        <v>1</v>
      </c>
      <c r="O4137" t="s">
        <v>88</v>
      </c>
      <c r="P4137" s="1">
        <v>45476</v>
      </c>
      <c r="Q4137" s="1">
        <v>45547</v>
      </c>
      <c r="R4137">
        <v>2123</v>
      </c>
      <c r="S4137" s="4">
        <v>7.8</v>
      </c>
      <c r="T4137" t="s">
        <v>210</v>
      </c>
    </row>
    <row r="4138" spans="1:20" x14ac:dyDescent="0.35">
      <c r="A4138" t="s">
        <v>8297</v>
      </c>
      <c r="B4138" s="5" t="s">
        <v>28802</v>
      </c>
      <c r="C4138" s="6">
        <v>71471</v>
      </c>
      <c r="D4138" t="s">
        <v>65</v>
      </c>
      <c r="E4138">
        <v>92912</v>
      </c>
      <c r="F4138" s="5" t="s">
        <v>58</v>
      </c>
      <c r="G4138" s="5" t="s">
        <v>42</v>
      </c>
      <c r="H4138" s="5" t="s">
        <v>67</v>
      </c>
      <c r="I4138" t="s">
        <v>26</v>
      </c>
      <c r="J4138" t="s">
        <v>67</v>
      </c>
      <c r="K4138">
        <v>100</v>
      </c>
      <c r="L4138" s="5" t="s">
        <v>8298</v>
      </c>
      <c r="M4138" s="5" t="s">
        <v>70</v>
      </c>
      <c r="N4138">
        <v>0</v>
      </c>
      <c r="O4138" t="s">
        <v>131</v>
      </c>
      <c r="P4138" s="1">
        <v>45504</v>
      </c>
      <c r="Q4138" s="1">
        <v>45555</v>
      </c>
      <c r="R4138">
        <v>989</v>
      </c>
      <c r="S4138" s="4">
        <v>6.3</v>
      </c>
      <c r="T4138" t="s">
        <v>47</v>
      </c>
    </row>
    <row r="4139" spans="1:20" x14ac:dyDescent="0.35">
      <c r="A4139" t="s">
        <v>8299</v>
      </c>
      <c r="B4139" s="5" t="s">
        <v>174</v>
      </c>
      <c r="C4139" s="6">
        <v>173574</v>
      </c>
      <c r="D4139" t="s">
        <v>81</v>
      </c>
      <c r="E4139">
        <v>234325</v>
      </c>
      <c r="F4139" s="5" t="s">
        <v>23</v>
      </c>
      <c r="G4139" s="5" t="s">
        <v>42</v>
      </c>
      <c r="H4139" s="5" t="s">
        <v>82</v>
      </c>
      <c r="I4139" t="s">
        <v>44</v>
      </c>
      <c r="J4139" t="s">
        <v>82</v>
      </c>
      <c r="K4139">
        <v>0</v>
      </c>
      <c r="L4139" s="5" t="s">
        <v>8300</v>
      </c>
      <c r="M4139" s="5" t="s">
        <v>70</v>
      </c>
      <c r="N4139">
        <v>12</v>
      </c>
      <c r="O4139" t="s">
        <v>62</v>
      </c>
      <c r="P4139" s="1">
        <v>45723</v>
      </c>
      <c r="Q4139" s="1">
        <v>45777</v>
      </c>
      <c r="R4139">
        <v>832</v>
      </c>
      <c r="S4139" s="4">
        <v>5.8</v>
      </c>
      <c r="T4139" t="s">
        <v>79</v>
      </c>
    </row>
    <row r="4140" spans="1:20" x14ac:dyDescent="0.35">
      <c r="A4140" t="s">
        <v>8301</v>
      </c>
      <c r="B4140" s="5" t="s">
        <v>28801</v>
      </c>
      <c r="C4140" s="6">
        <v>228777</v>
      </c>
      <c r="D4140" t="s">
        <v>74</v>
      </c>
      <c r="E4140">
        <v>285971</v>
      </c>
      <c r="F4140" s="5" t="s">
        <v>23</v>
      </c>
      <c r="G4140" s="5" t="s">
        <v>24</v>
      </c>
      <c r="H4140" s="5" t="s">
        <v>75</v>
      </c>
      <c r="I4140" t="s">
        <v>35</v>
      </c>
      <c r="J4140" t="s">
        <v>75</v>
      </c>
      <c r="K4140">
        <v>0</v>
      </c>
      <c r="L4140" s="5" t="s">
        <v>8302</v>
      </c>
      <c r="M4140" s="5" t="s">
        <v>54</v>
      </c>
      <c r="N4140">
        <v>18</v>
      </c>
      <c r="O4140" t="s">
        <v>135</v>
      </c>
      <c r="P4140" s="1">
        <v>45567</v>
      </c>
      <c r="Q4140" s="1">
        <v>45589</v>
      </c>
      <c r="R4140">
        <v>2368</v>
      </c>
      <c r="S4140" s="4">
        <v>8.5</v>
      </c>
      <c r="T4140" t="s">
        <v>243</v>
      </c>
    </row>
    <row r="4141" spans="1:20" x14ac:dyDescent="0.35">
      <c r="A4141" t="s">
        <v>8303</v>
      </c>
      <c r="B4141" s="5" t="s">
        <v>40</v>
      </c>
      <c r="C4141" s="6">
        <v>218206</v>
      </c>
      <c r="D4141" t="s">
        <v>81</v>
      </c>
      <c r="E4141">
        <v>294578</v>
      </c>
      <c r="F4141" s="5" t="s">
        <v>23</v>
      </c>
      <c r="G4141" s="5" t="s">
        <v>51</v>
      </c>
      <c r="H4141" s="5" t="s">
        <v>82</v>
      </c>
      <c r="I4141" t="s">
        <v>26</v>
      </c>
      <c r="J4141" t="s">
        <v>82</v>
      </c>
      <c r="K4141">
        <v>0</v>
      </c>
      <c r="L4141" s="5" t="s">
        <v>8304</v>
      </c>
      <c r="M4141" s="5" t="s">
        <v>54</v>
      </c>
      <c r="N4141">
        <v>17</v>
      </c>
      <c r="O4141" t="s">
        <v>71</v>
      </c>
      <c r="P4141" s="1">
        <v>45774</v>
      </c>
      <c r="Q4141" s="1">
        <v>45813</v>
      </c>
      <c r="R4141">
        <v>2119</v>
      </c>
      <c r="S4141" s="4">
        <v>5.6</v>
      </c>
      <c r="T4141" t="s">
        <v>277</v>
      </c>
    </row>
    <row r="4142" spans="1:20" x14ac:dyDescent="0.35">
      <c r="A4142" t="s">
        <v>8305</v>
      </c>
      <c r="B4142" s="5" t="s">
        <v>179</v>
      </c>
      <c r="C4142" s="6">
        <v>218548</v>
      </c>
      <c r="D4142" t="s">
        <v>41</v>
      </c>
      <c r="E4142">
        <v>185766</v>
      </c>
      <c r="F4142" s="5" t="s">
        <v>23</v>
      </c>
      <c r="G4142" s="5" t="s">
        <v>42</v>
      </c>
      <c r="H4142" s="5" t="s">
        <v>126</v>
      </c>
      <c r="I4142" t="s">
        <v>35</v>
      </c>
      <c r="J4142" t="s">
        <v>126</v>
      </c>
      <c r="K4142">
        <v>100</v>
      </c>
      <c r="L4142" s="5" t="s">
        <v>492</v>
      </c>
      <c r="M4142" s="5" t="s">
        <v>70</v>
      </c>
      <c r="N4142">
        <v>11</v>
      </c>
      <c r="O4142" t="s">
        <v>135</v>
      </c>
      <c r="P4142" s="1">
        <v>45604</v>
      </c>
      <c r="Q4142" s="1">
        <v>45666</v>
      </c>
      <c r="R4142">
        <v>1487</v>
      </c>
      <c r="S4142" s="4">
        <v>9.6999999999999993</v>
      </c>
      <c r="T4142" t="s">
        <v>277</v>
      </c>
    </row>
    <row r="4143" spans="1:20" x14ac:dyDescent="0.35">
      <c r="A4143" t="s">
        <v>8306</v>
      </c>
      <c r="B4143" s="5" t="s">
        <v>21</v>
      </c>
      <c r="C4143" s="6">
        <v>137310</v>
      </c>
      <c r="D4143" t="s">
        <v>41</v>
      </c>
      <c r="E4143">
        <v>116714</v>
      </c>
      <c r="F4143" s="5" t="s">
        <v>66</v>
      </c>
      <c r="G4143" s="5" t="s">
        <v>59</v>
      </c>
      <c r="H4143" s="5" t="s">
        <v>60</v>
      </c>
      <c r="I4143" t="s">
        <v>26</v>
      </c>
      <c r="J4143" t="s">
        <v>60</v>
      </c>
      <c r="K4143">
        <v>100</v>
      </c>
      <c r="L4143" s="5" t="s">
        <v>8307</v>
      </c>
      <c r="M4143" s="5" t="s">
        <v>54</v>
      </c>
      <c r="N4143">
        <v>5</v>
      </c>
      <c r="O4143" t="s">
        <v>88</v>
      </c>
      <c r="P4143" s="1">
        <v>45592</v>
      </c>
      <c r="Q4143" s="1">
        <v>45639</v>
      </c>
      <c r="R4143">
        <v>1017</v>
      </c>
      <c r="S4143" s="4">
        <v>5.8</v>
      </c>
      <c r="T4143" t="s">
        <v>63</v>
      </c>
    </row>
    <row r="4144" spans="1:20" x14ac:dyDescent="0.35">
      <c r="A4144" t="s">
        <v>8308</v>
      </c>
      <c r="B4144" s="5" t="s">
        <v>28802</v>
      </c>
      <c r="C4144" s="6">
        <v>112353</v>
      </c>
      <c r="D4144" t="s">
        <v>41</v>
      </c>
      <c r="E4144">
        <v>95500</v>
      </c>
      <c r="F4144" s="5" t="s">
        <v>50</v>
      </c>
      <c r="G4144" s="5" t="s">
        <v>42</v>
      </c>
      <c r="H4144" s="5" t="s">
        <v>126</v>
      </c>
      <c r="I4144" t="s">
        <v>35</v>
      </c>
      <c r="J4144" t="s">
        <v>126</v>
      </c>
      <c r="K4144">
        <v>0</v>
      </c>
      <c r="L4144" s="5" t="s">
        <v>8309</v>
      </c>
      <c r="M4144" s="5" t="s">
        <v>28</v>
      </c>
      <c r="N4144">
        <v>2</v>
      </c>
      <c r="O4144" t="s">
        <v>147</v>
      </c>
      <c r="P4144" s="1">
        <v>45614</v>
      </c>
      <c r="Q4144" s="1">
        <v>45686</v>
      </c>
      <c r="R4144">
        <v>1367</v>
      </c>
      <c r="S4144" s="4">
        <v>9.6</v>
      </c>
      <c r="T4144" t="s">
        <v>243</v>
      </c>
    </row>
    <row r="4145" spans="1:20" x14ac:dyDescent="0.35">
      <c r="A4145" t="s">
        <v>8310</v>
      </c>
      <c r="B4145" s="5" t="s">
        <v>174</v>
      </c>
      <c r="C4145" s="6">
        <v>217691</v>
      </c>
      <c r="D4145" t="s">
        <v>41</v>
      </c>
      <c r="E4145">
        <v>185037</v>
      </c>
      <c r="F4145" s="5" t="s">
        <v>23</v>
      </c>
      <c r="G4145" s="5" t="s">
        <v>59</v>
      </c>
      <c r="H4145" s="5" t="s">
        <v>43</v>
      </c>
      <c r="I4145" t="s">
        <v>26</v>
      </c>
      <c r="J4145" t="s">
        <v>43</v>
      </c>
      <c r="K4145">
        <v>50</v>
      </c>
      <c r="L4145" s="5" t="s">
        <v>8311</v>
      </c>
      <c r="M4145" s="5" t="s">
        <v>54</v>
      </c>
      <c r="N4145">
        <v>10</v>
      </c>
      <c r="O4145" t="s">
        <v>141</v>
      </c>
      <c r="P4145" s="1">
        <v>45674</v>
      </c>
      <c r="Q4145" s="1">
        <v>45720</v>
      </c>
      <c r="R4145">
        <v>1455</v>
      </c>
      <c r="S4145" s="4">
        <v>9.8000000000000007</v>
      </c>
      <c r="T4145" t="s">
        <v>103</v>
      </c>
    </row>
    <row r="4146" spans="1:20" x14ac:dyDescent="0.35">
      <c r="A4146" t="s">
        <v>8312</v>
      </c>
      <c r="B4146" s="5" t="s">
        <v>40</v>
      </c>
      <c r="C4146" s="6">
        <v>82416</v>
      </c>
      <c r="D4146" t="s">
        <v>41</v>
      </c>
      <c r="E4146">
        <v>70054</v>
      </c>
      <c r="F4146" s="5" t="s">
        <v>50</v>
      </c>
      <c r="G4146" s="5" t="s">
        <v>51</v>
      </c>
      <c r="H4146" s="5" t="s">
        <v>60</v>
      </c>
      <c r="I4146" t="s">
        <v>35</v>
      </c>
      <c r="J4146" t="s">
        <v>60</v>
      </c>
      <c r="K4146">
        <v>100</v>
      </c>
      <c r="L4146" s="5" t="s">
        <v>8313</v>
      </c>
      <c r="M4146" s="5" t="s">
        <v>54</v>
      </c>
      <c r="N4146">
        <v>2</v>
      </c>
      <c r="O4146" t="s">
        <v>107</v>
      </c>
      <c r="P4146" s="1">
        <v>45498</v>
      </c>
      <c r="Q4146" s="1">
        <v>45512</v>
      </c>
      <c r="R4146">
        <v>1499</v>
      </c>
      <c r="S4146" s="4">
        <v>9.1</v>
      </c>
      <c r="T4146" t="s">
        <v>103</v>
      </c>
    </row>
    <row r="4147" spans="1:20" x14ac:dyDescent="0.35">
      <c r="A4147" t="s">
        <v>8314</v>
      </c>
      <c r="B4147" s="5" t="s">
        <v>40</v>
      </c>
      <c r="C4147" s="6">
        <v>271408</v>
      </c>
      <c r="D4147" t="s">
        <v>22</v>
      </c>
      <c r="E4147">
        <v>271408</v>
      </c>
      <c r="F4147" s="5" t="s">
        <v>23</v>
      </c>
      <c r="G4147" s="5" t="s">
        <v>42</v>
      </c>
      <c r="H4147" s="5" t="s">
        <v>52</v>
      </c>
      <c r="I4147" t="s">
        <v>35</v>
      </c>
      <c r="J4147" t="s">
        <v>52</v>
      </c>
      <c r="K4147">
        <v>50</v>
      </c>
      <c r="L4147" s="5" t="s">
        <v>8315</v>
      </c>
      <c r="M4147" s="5" t="s">
        <v>28</v>
      </c>
      <c r="N4147">
        <v>19</v>
      </c>
      <c r="O4147" t="s">
        <v>141</v>
      </c>
      <c r="P4147" s="1">
        <v>45710</v>
      </c>
      <c r="Q4147" s="1">
        <v>45781</v>
      </c>
      <c r="R4147">
        <v>2037</v>
      </c>
      <c r="S4147" s="4">
        <v>5.3</v>
      </c>
      <c r="T4147" t="s">
        <v>136</v>
      </c>
    </row>
    <row r="4148" spans="1:20" x14ac:dyDescent="0.35">
      <c r="A4148" t="s">
        <v>8316</v>
      </c>
      <c r="B4148" s="5" t="s">
        <v>57</v>
      </c>
      <c r="C4148" s="6">
        <v>50767</v>
      </c>
      <c r="D4148" t="s">
        <v>22</v>
      </c>
      <c r="E4148">
        <v>50767</v>
      </c>
      <c r="F4148" s="5" t="s">
        <v>58</v>
      </c>
      <c r="G4148" s="5" t="s">
        <v>59</v>
      </c>
      <c r="H4148" s="5" t="s">
        <v>191</v>
      </c>
      <c r="I4148" t="s">
        <v>26</v>
      </c>
      <c r="J4148" t="s">
        <v>191</v>
      </c>
      <c r="K4148">
        <v>100</v>
      </c>
      <c r="L4148" s="5" t="s">
        <v>8317</v>
      </c>
      <c r="M4148" s="5" t="s">
        <v>70</v>
      </c>
      <c r="N4148">
        <v>0</v>
      </c>
      <c r="O4148" t="s">
        <v>88</v>
      </c>
      <c r="P4148" s="1">
        <v>45517</v>
      </c>
      <c r="Q4148" s="1">
        <v>45569</v>
      </c>
      <c r="R4148">
        <v>735</v>
      </c>
      <c r="S4148" s="4">
        <v>9.6999999999999993</v>
      </c>
      <c r="T4148" t="s">
        <v>95</v>
      </c>
    </row>
    <row r="4149" spans="1:20" x14ac:dyDescent="0.35">
      <c r="A4149" t="s">
        <v>8318</v>
      </c>
      <c r="B4149" s="5" t="s">
        <v>49</v>
      </c>
      <c r="C4149" s="6">
        <v>110614</v>
      </c>
      <c r="D4149" t="s">
        <v>41</v>
      </c>
      <c r="E4149">
        <v>94022</v>
      </c>
      <c r="F4149" s="5" t="s">
        <v>66</v>
      </c>
      <c r="G4149" s="5" t="s">
        <v>59</v>
      </c>
      <c r="H4149" s="5" t="s">
        <v>60</v>
      </c>
      <c r="I4149" t="s">
        <v>35</v>
      </c>
      <c r="J4149" t="s">
        <v>60</v>
      </c>
      <c r="K4149">
        <v>100</v>
      </c>
      <c r="L4149" s="5" t="s">
        <v>8319</v>
      </c>
      <c r="M4149" s="5" t="s">
        <v>70</v>
      </c>
      <c r="N4149">
        <v>6</v>
      </c>
      <c r="O4149" t="s">
        <v>141</v>
      </c>
      <c r="P4149" s="1">
        <v>45637</v>
      </c>
      <c r="Q4149" s="1">
        <v>45658</v>
      </c>
      <c r="R4149">
        <v>1473</v>
      </c>
      <c r="S4149" s="4">
        <v>5.7</v>
      </c>
      <c r="T4149" t="s">
        <v>108</v>
      </c>
    </row>
    <row r="4150" spans="1:20" x14ac:dyDescent="0.35">
      <c r="A4150" t="s">
        <v>8320</v>
      </c>
      <c r="B4150" s="5" t="s">
        <v>49</v>
      </c>
      <c r="C4150" s="6">
        <v>92141</v>
      </c>
      <c r="D4150" t="s">
        <v>41</v>
      </c>
      <c r="E4150">
        <v>78320</v>
      </c>
      <c r="F4150" s="5" t="s">
        <v>50</v>
      </c>
      <c r="G4150" s="5" t="s">
        <v>42</v>
      </c>
      <c r="H4150" s="5" t="s">
        <v>126</v>
      </c>
      <c r="I4150" t="s">
        <v>26</v>
      </c>
      <c r="J4150" t="s">
        <v>491</v>
      </c>
      <c r="K4150">
        <v>100</v>
      </c>
      <c r="L4150" s="5" t="s">
        <v>8321</v>
      </c>
      <c r="M4150" s="5" t="s">
        <v>54</v>
      </c>
      <c r="N4150">
        <v>3</v>
      </c>
      <c r="O4150" t="s">
        <v>71</v>
      </c>
      <c r="P4150" s="1">
        <v>45400</v>
      </c>
      <c r="Q4150" s="1">
        <v>45427</v>
      </c>
      <c r="R4150">
        <v>1681</v>
      </c>
      <c r="S4150" s="4">
        <v>6.9</v>
      </c>
      <c r="T4150" t="s">
        <v>95</v>
      </c>
    </row>
    <row r="4151" spans="1:20" x14ac:dyDescent="0.35">
      <c r="A4151" t="s">
        <v>8322</v>
      </c>
      <c r="B4151" s="5" t="s">
        <v>91</v>
      </c>
      <c r="C4151" s="6">
        <v>48318</v>
      </c>
      <c r="D4151" t="s">
        <v>22</v>
      </c>
      <c r="E4151">
        <v>48318</v>
      </c>
      <c r="F4151" s="5" t="s">
        <v>58</v>
      </c>
      <c r="G4151" s="5" t="s">
        <v>51</v>
      </c>
      <c r="H4151" s="5" t="s">
        <v>165</v>
      </c>
      <c r="I4151" t="s">
        <v>26</v>
      </c>
      <c r="J4151" t="s">
        <v>165</v>
      </c>
      <c r="K4151">
        <v>50</v>
      </c>
      <c r="L4151" s="5" t="s">
        <v>8323</v>
      </c>
      <c r="M4151" s="5" t="s">
        <v>54</v>
      </c>
      <c r="N4151">
        <v>1</v>
      </c>
      <c r="O4151" t="s">
        <v>167</v>
      </c>
      <c r="P4151" s="1">
        <v>45755</v>
      </c>
      <c r="Q4151" s="1">
        <v>45769</v>
      </c>
      <c r="R4151">
        <v>871</v>
      </c>
      <c r="S4151" s="4">
        <v>5.6</v>
      </c>
      <c r="T4151" t="s">
        <v>38</v>
      </c>
    </row>
    <row r="4152" spans="1:20" x14ac:dyDescent="0.35">
      <c r="A4152" t="s">
        <v>8324</v>
      </c>
      <c r="B4152" s="5" t="s">
        <v>28802</v>
      </c>
      <c r="C4152" s="6">
        <v>263753</v>
      </c>
      <c r="D4152" t="s">
        <v>41</v>
      </c>
      <c r="E4152">
        <v>224190</v>
      </c>
      <c r="F4152" s="5" t="s">
        <v>23</v>
      </c>
      <c r="G4152" s="5" t="s">
        <v>51</v>
      </c>
      <c r="H4152" s="5" t="s">
        <v>151</v>
      </c>
      <c r="I4152" t="s">
        <v>35</v>
      </c>
      <c r="J4152" t="s">
        <v>151</v>
      </c>
      <c r="K4152">
        <v>100</v>
      </c>
      <c r="L4152" s="5" t="s">
        <v>8325</v>
      </c>
      <c r="M4152" s="5" t="s">
        <v>37</v>
      </c>
      <c r="N4152">
        <v>11</v>
      </c>
      <c r="O4152" t="s">
        <v>46</v>
      </c>
      <c r="P4152" s="1">
        <v>45405</v>
      </c>
      <c r="Q4152" s="1">
        <v>45445</v>
      </c>
      <c r="R4152">
        <v>850</v>
      </c>
      <c r="S4152" s="4">
        <v>8.3000000000000007</v>
      </c>
      <c r="T4152" t="s">
        <v>243</v>
      </c>
    </row>
    <row r="4153" spans="1:20" x14ac:dyDescent="0.35">
      <c r="A4153" t="s">
        <v>8326</v>
      </c>
      <c r="B4153" s="5" t="s">
        <v>28800</v>
      </c>
      <c r="C4153" s="6">
        <v>273323</v>
      </c>
      <c r="D4153" t="s">
        <v>120</v>
      </c>
      <c r="E4153">
        <v>245991</v>
      </c>
      <c r="F4153" s="5" t="s">
        <v>23</v>
      </c>
      <c r="G4153" s="5" t="s">
        <v>24</v>
      </c>
      <c r="H4153" s="5" t="s">
        <v>121</v>
      </c>
      <c r="I4153" t="s">
        <v>26</v>
      </c>
      <c r="J4153" t="s">
        <v>121</v>
      </c>
      <c r="K4153">
        <v>50</v>
      </c>
      <c r="L4153" s="5" t="s">
        <v>7171</v>
      </c>
      <c r="M4153" s="5" t="s">
        <v>54</v>
      </c>
      <c r="N4153">
        <v>12</v>
      </c>
      <c r="O4153" t="s">
        <v>46</v>
      </c>
      <c r="P4153" s="1">
        <v>45757</v>
      </c>
      <c r="Q4153" s="1">
        <v>45803</v>
      </c>
      <c r="R4153">
        <v>991</v>
      </c>
      <c r="S4153" s="4">
        <v>8.6999999999999993</v>
      </c>
      <c r="T4153" t="s">
        <v>103</v>
      </c>
    </row>
    <row r="4154" spans="1:20" x14ac:dyDescent="0.35">
      <c r="A4154" t="s">
        <v>8327</v>
      </c>
      <c r="B4154" s="5" t="s">
        <v>28802</v>
      </c>
      <c r="C4154" s="6">
        <v>62268</v>
      </c>
      <c r="D4154" t="s">
        <v>22</v>
      </c>
      <c r="E4154">
        <v>62268</v>
      </c>
      <c r="F4154" s="5" t="s">
        <v>50</v>
      </c>
      <c r="G4154" s="5" t="s">
        <v>59</v>
      </c>
      <c r="H4154" s="5" t="s">
        <v>52</v>
      </c>
      <c r="I4154" t="s">
        <v>44</v>
      </c>
      <c r="J4154" t="s">
        <v>83</v>
      </c>
      <c r="K4154">
        <v>0</v>
      </c>
      <c r="L4154" s="5" t="s">
        <v>8328</v>
      </c>
      <c r="M4154" s="5" t="s">
        <v>28</v>
      </c>
      <c r="N4154">
        <v>2</v>
      </c>
      <c r="O4154" t="s">
        <v>29</v>
      </c>
      <c r="P4154" s="1">
        <v>45709</v>
      </c>
      <c r="Q4154" s="1">
        <v>45760</v>
      </c>
      <c r="R4154">
        <v>1843</v>
      </c>
      <c r="S4154" s="4">
        <v>6.9</v>
      </c>
      <c r="T4154" t="s">
        <v>55</v>
      </c>
    </row>
    <row r="4155" spans="1:20" x14ac:dyDescent="0.35">
      <c r="A4155" t="s">
        <v>8329</v>
      </c>
      <c r="B4155" s="5" t="s">
        <v>217</v>
      </c>
      <c r="C4155" s="6">
        <v>116686</v>
      </c>
      <c r="D4155" t="s">
        <v>22</v>
      </c>
      <c r="E4155">
        <v>116686</v>
      </c>
      <c r="F4155" s="5" t="s">
        <v>50</v>
      </c>
      <c r="G4155" s="5" t="s">
        <v>59</v>
      </c>
      <c r="H4155" s="5" t="s">
        <v>129</v>
      </c>
      <c r="I4155" t="s">
        <v>35</v>
      </c>
      <c r="J4155" t="s">
        <v>129</v>
      </c>
      <c r="K4155">
        <v>50</v>
      </c>
      <c r="L4155" s="5" t="s">
        <v>8330</v>
      </c>
      <c r="M4155" s="5" t="s">
        <v>70</v>
      </c>
      <c r="N4155">
        <v>2</v>
      </c>
      <c r="O4155" t="s">
        <v>62</v>
      </c>
      <c r="P4155" s="1">
        <v>45763</v>
      </c>
      <c r="Q4155" s="1">
        <v>45829</v>
      </c>
      <c r="R4155">
        <v>2006</v>
      </c>
      <c r="S4155" s="4">
        <v>9.9</v>
      </c>
      <c r="T4155" t="s">
        <v>210</v>
      </c>
    </row>
    <row r="4156" spans="1:20" x14ac:dyDescent="0.35">
      <c r="A4156" t="s">
        <v>8331</v>
      </c>
      <c r="B4156" s="5" t="s">
        <v>28802</v>
      </c>
      <c r="C4156" s="6">
        <v>129353</v>
      </c>
      <c r="D4156" t="s">
        <v>41</v>
      </c>
      <c r="E4156">
        <v>109950</v>
      </c>
      <c r="F4156" s="5" t="s">
        <v>66</v>
      </c>
      <c r="G4156" s="5" t="s">
        <v>51</v>
      </c>
      <c r="H4156" s="5" t="s">
        <v>43</v>
      </c>
      <c r="I4156" t="s">
        <v>26</v>
      </c>
      <c r="J4156" t="s">
        <v>43</v>
      </c>
      <c r="K4156">
        <v>0</v>
      </c>
      <c r="L4156" s="5" t="s">
        <v>6502</v>
      </c>
      <c r="M4156" s="5" t="s">
        <v>54</v>
      </c>
      <c r="N4156">
        <v>9</v>
      </c>
      <c r="O4156" t="s">
        <v>62</v>
      </c>
      <c r="P4156" s="1">
        <v>45655</v>
      </c>
      <c r="Q4156" s="1">
        <v>45724</v>
      </c>
      <c r="R4156">
        <v>2476</v>
      </c>
      <c r="S4156" s="4">
        <v>8.5</v>
      </c>
      <c r="T4156" t="s">
        <v>210</v>
      </c>
    </row>
    <row r="4157" spans="1:20" x14ac:dyDescent="0.35">
      <c r="A4157" t="s">
        <v>8332</v>
      </c>
      <c r="B4157" s="5" t="s">
        <v>105</v>
      </c>
      <c r="C4157" s="6">
        <v>267772</v>
      </c>
      <c r="D4157" t="s">
        <v>41</v>
      </c>
      <c r="E4157">
        <v>227606</v>
      </c>
      <c r="F4157" s="5" t="s">
        <v>23</v>
      </c>
      <c r="G4157" s="5" t="s">
        <v>59</v>
      </c>
      <c r="H4157" s="5" t="s">
        <v>126</v>
      </c>
      <c r="I4157" t="s">
        <v>35</v>
      </c>
      <c r="J4157" t="s">
        <v>126</v>
      </c>
      <c r="K4157">
        <v>0</v>
      </c>
      <c r="L4157" s="5" t="s">
        <v>8333</v>
      </c>
      <c r="M4157" s="5" t="s">
        <v>70</v>
      </c>
      <c r="N4157">
        <v>15</v>
      </c>
      <c r="O4157" t="s">
        <v>141</v>
      </c>
      <c r="P4157" s="1">
        <v>45654</v>
      </c>
      <c r="Q4157" s="1">
        <v>45699</v>
      </c>
      <c r="R4157">
        <v>1950</v>
      </c>
      <c r="S4157" s="4">
        <v>7.8</v>
      </c>
      <c r="T4157" t="s">
        <v>47</v>
      </c>
    </row>
    <row r="4158" spans="1:20" x14ac:dyDescent="0.35">
      <c r="A4158" t="s">
        <v>8334</v>
      </c>
      <c r="B4158" s="5" t="s">
        <v>28802</v>
      </c>
      <c r="C4158" s="6">
        <v>59923</v>
      </c>
      <c r="D4158" t="s">
        <v>41</v>
      </c>
      <c r="E4158">
        <v>50935</v>
      </c>
      <c r="F4158" s="5" t="s">
        <v>58</v>
      </c>
      <c r="G4158" s="5" t="s">
        <v>42</v>
      </c>
      <c r="H4158" s="5" t="s">
        <v>126</v>
      </c>
      <c r="I4158" t="s">
        <v>26</v>
      </c>
      <c r="J4158" t="s">
        <v>126</v>
      </c>
      <c r="K4158">
        <v>100</v>
      </c>
      <c r="L4158" s="5" t="s">
        <v>8335</v>
      </c>
      <c r="M4158" s="5" t="s">
        <v>28</v>
      </c>
      <c r="N4158">
        <v>1</v>
      </c>
      <c r="O4158" t="s">
        <v>85</v>
      </c>
      <c r="P4158" s="1">
        <v>45692</v>
      </c>
      <c r="Q4158" s="1">
        <v>45753</v>
      </c>
      <c r="R4158">
        <v>1615</v>
      </c>
      <c r="S4158" s="4">
        <v>7.1</v>
      </c>
      <c r="T4158" t="s">
        <v>79</v>
      </c>
    </row>
    <row r="4159" spans="1:20" x14ac:dyDescent="0.35">
      <c r="A4159" t="s">
        <v>8336</v>
      </c>
      <c r="B4159" s="5" t="s">
        <v>174</v>
      </c>
      <c r="C4159" s="6">
        <v>75531</v>
      </c>
      <c r="D4159" t="s">
        <v>22</v>
      </c>
      <c r="E4159">
        <v>75531</v>
      </c>
      <c r="F4159" s="5" t="s">
        <v>23</v>
      </c>
      <c r="G4159" s="5" t="s">
        <v>42</v>
      </c>
      <c r="H4159" s="5" t="s">
        <v>116</v>
      </c>
      <c r="I4159" t="s">
        <v>35</v>
      </c>
      <c r="J4159" t="s">
        <v>116</v>
      </c>
      <c r="K4159">
        <v>0</v>
      </c>
      <c r="L4159" s="5" t="s">
        <v>8337</v>
      </c>
      <c r="M4159" s="5" t="s">
        <v>54</v>
      </c>
      <c r="N4159">
        <v>11</v>
      </c>
      <c r="O4159" t="s">
        <v>172</v>
      </c>
      <c r="P4159" s="1">
        <v>45605</v>
      </c>
      <c r="Q4159" s="1">
        <v>45675</v>
      </c>
      <c r="R4159">
        <v>1354</v>
      </c>
      <c r="S4159" s="4">
        <v>9.1</v>
      </c>
      <c r="T4159" t="s">
        <v>47</v>
      </c>
    </row>
    <row r="4160" spans="1:20" x14ac:dyDescent="0.35">
      <c r="A4160" t="s">
        <v>8338</v>
      </c>
      <c r="B4160" s="5" t="s">
        <v>162</v>
      </c>
      <c r="C4160" s="6">
        <v>71196</v>
      </c>
      <c r="D4160" t="s">
        <v>22</v>
      </c>
      <c r="E4160">
        <v>71196</v>
      </c>
      <c r="F4160" s="5" t="s">
        <v>58</v>
      </c>
      <c r="G4160" s="5" t="s">
        <v>51</v>
      </c>
      <c r="H4160" s="5" t="s">
        <v>191</v>
      </c>
      <c r="I4160" t="s">
        <v>35</v>
      </c>
      <c r="J4160" t="s">
        <v>426</v>
      </c>
      <c r="K4160">
        <v>0</v>
      </c>
      <c r="L4160" s="5" t="s">
        <v>8339</v>
      </c>
      <c r="M4160" s="5" t="s">
        <v>70</v>
      </c>
      <c r="N4160">
        <v>1</v>
      </c>
      <c r="O4160" t="s">
        <v>29</v>
      </c>
      <c r="P4160" s="1">
        <v>45318</v>
      </c>
      <c r="Q4160" s="1">
        <v>45372</v>
      </c>
      <c r="R4160">
        <v>2117</v>
      </c>
      <c r="S4160" s="4">
        <v>9.1999999999999993</v>
      </c>
      <c r="T4160" t="s">
        <v>136</v>
      </c>
    </row>
    <row r="4161" spans="1:20" x14ac:dyDescent="0.35">
      <c r="A4161" t="s">
        <v>8340</v>
      </c>
      <c r="B4161" s="5" t="s">
        <v>162</v>
      </c>
      <c r="C4161" s="6">
        <v>88243</v>
      </c>
      <c r="D4161" t="s">
        <v>22</v>
      </c>
      <c r="E4161">
        <v>88243</v>
      </c>
      <c r="F4161" s="5" t="s">
        <v>50</v>
      </c>
      <c r="G4161" s="5" t="s">
        <v>51</v>
      </c>
      <c r="H4161" s="5" t="s">
        <v>25</v>
      </c>
      <c r="I4161" t="s">
        <v>44</v>
      </c>
      <c r="J4161" t="s">
        <v>43</v>
      </c>
      <c r="K4161">
        <v>50</v>
      </c>
      <c r="L4161" s="5" t="s">
        <v>8341</v>
      </c>
      <c r="M4161" s="5" t="s">
        <v>70</v>
      </c>
      <c r="N4161">
        <v>2</v>
      </c>
      <c r="O4161" t="s">
        <v>46</v>
      </c>
      <c r="P4161" s="1">
        <v>45568</v>
      </c>
      <c r="Q4161" s="1">
        <v>45589</v>
      </c>
      <c r="R4161">
        <v>1074</v>
      </c>
      <c r="S4161" s="4">
        <v>9</v>
      </c>
      <c r="T4161" t="s">
        <v>153</v>
      </c>
    </row>
    <row r="4162" spans="1:20" x14ac:dyDescent="0.35">
      <c r="A4162" t="s">
        <v>8342</v>
      </c>
      <c r="B4162" s="5" t="s">
        <v>57</v>
      </c>
      <c r="C4162" s="6">
        <v>105621</v>
      </c>
      <c r="D4162" t="s">
        <v>33</v>
      </c>
      <c r="E4162">
        <v>11618310</v>
      </c>
      <c r="F4162" s="5" t="s">
        <v>66</v>
      </c>
      <c r="G4162" s="5" t="s">
        <v>24</v>
      </c>
      <c r="H4162" s="5" t="s">
        <v>34</v>
      </c>
      <c r="I4162" t="s">
        <v>44</v>
      </c>
      <c r="J4162" t="s">
        <v>34</v>
      </c>
      <c r="K4162">
        <v>100</v>
      </c>
      <c r="L4162" s="5" t="s">
        <v>8343</v>
      </c>
      <c r="M4162" s="5" t="s">
        <v>28</v>
      </c>
      <c r="N4162">
        <v>7</v>
      </c>
      <c r="O4162" t="s">
        <v>78</v>
      </c>
      <c r="P4162" s="1">
        <v>45446</v>
      </c>
      <c r="Q4162" s="1">
        <v>45501</v>
      </c>
      <c r="R4162">
        <v>889</v>
      </c>
      <c r="S4162" s="4">
        <v>5.6</v>
      </c>
      <c r="T4162" t="s">
        <v>79</v>
      </c>
    </row>
    <row r="4163" spans="1:20" x14ac:dyDescent="0.35">
      <c r="A4163" t="s">
        <v>8344</v>
      </c>
      <c r="B4163" s="5" t="s">
        <v>28799</v>
      </c>
      <c r="C4163" s="6">
        <v>98658</v>
      </c>
      <c r="D4163" t="s">
        <v>74</v>
      </c>
      <c r="E4163">
        <v>123323</v>
      </c>
      <c r="F4163" s="5" t="s">
        <v>66</v>
      </c>
      <c r="G4163" s="5" t="s">
        <v>42</v>
      </c>
      <c r="H4163" s="5" t="s">
        <v>75</v>
      </c>
      <c r="I4163" t="s">
        <v>44</v>
      </c>
      <c r="J4163" t="s">
        <v>75</v>
      </c>
      <c r="K4163">
        <v>0</v>
      </c>
      <c r="L4163" s="5" t="s">
        <v>8345</v>
      </c>
      <c r="M4163" s="5" t="s">
        <v>28</v>
      </c>
      <c r="N4163">
        <v>5</v>
      </c>
      <c r="O4163" t="s">
        <v>85</v>
      </c>
      <c r="P4163" s="1">
        <v>45331</v>
      </c>
      <c r="Q4163" s="1">
        <v>45374</v>
      </c>
      <c r="R4163">
        <v>1266</v>
      </c>
      <c r="S4163" s="4">
        <v>6.2</v>
      </c>
      <c r="T4163" t="s">
        <v>243</v>
      </c>
    </row>
    <row r="4164" spans="1:20" x14ac:dyDescent="0.35">
      <c r="A4164" t="s">
        <v>8346</v>
      </c>
      <c r="B4164" s="5" t="s">
        <v>28800</v>
      </c>
      <c r="C4164" s="6">
        <v>61301</v>
      </c>
      <c r="D4164" t="s">
        <v>22</v>
      </c>
      <c r="E4164">
        <v>61301</v>
      </c>
      <c r="F4164" s="5" t="s">
        <v>23</v>
      </c>
      <c r="G4164" s="5" t="s">
        <v>51</v>
      </c>
      <c r="H4164" s="5" t="s">
        <v>116</v>
      </c>
      <c r="I4164" t="s">
        <v>35</v>
      </c>
      <c r="J4164" t="s">
        <v>116</v>
      </c>
      <c r="K4164">
        <v>100</v>
      </c>
      <c r="L4164" s="5" t="s">
        <v>1316</v>
      </c>
      <c r="M4164" s="5" t="s">
        <v>28</v>
      </c>
      <c r="N4164">
        <v>10</v>
      </c>
      <c r="O4164" t="s">
        <v>131</v>
      </c>
      <c r="P4164" s="1">
        <v>45370</v>
      </c>
      <c r="Q4164" s="1">
        <v>45422</v>
      </c>
      <c r="R4164">
        <v>1512</v>
      </c>
      <c r="S4164" s="4">
        <v>7.6</v>
      </c>
      <c r="T4164" t="s">
        <v>55</v>
      </c>
    </row>
    <row r="4165" spans="1:20" x14ac:dyDescent="0.35">
      <c r="A4165" t="s">
        <v>8347</v>
      </c>
      <c r="B4165" s="5" t="s">
        <v>32</v>
      </c>
      <c r="C4165" s="6">
        <v>170872</v>
      </c>
      <c r="D4165" t="s">
        <v>22</v>
      </c>
      <c r="E4165">
        <v>170872</v>
      </c>
      <c r="F4165" s="5" t="s">
        <v>23</v>
      </c>
      <c r="G4165" s="5" t="s">
        <v>59</v>
      </c>
      <c r="H4165" s="5" t="s">
        <v>68</v>
      </c>
      <c r="I4165" t="s">
        <v>44</v>
      </c>
      <c r="J4165" t="s">
        <v>68</v>
      </c>
      <c r="K4165">
        <v>0</v>
      </c>
      <c r="L4165" s="5" t="s">
        <v>8348</v>
      </c>
      <c r="M4165" s="5" t="s">
        <v>54</v>
      </c>
      <c r="N4165">
        <v>16</v>
      </c>
      <c r="O4165" t="s">
        <v>85</v>
      </c>
      <c r="P4165" s="1">
        <v>45453</v>
      </c>
      <c r="Q4165" s="1">
        <v>45479</v>
      </c>
      <c r="R4165">
        <v>1985</v>
      </c>
      <c r="S4165" s="4">
        <v>10</v>
      </c>
      <c r="T4165" t="s">
        <v>210</v>
      </c>
    </row>
    <row r="4166" spans="1:20" x14ac:dyDescent="0.35">
      <c r="A4166" t="s">
        <v>8349</v>
      </c>
      <c r="B4166" s="5" t="s">
        <v>28801</v>
      </c>
      <c r="C4166" s="6">
        <v>56083</v>
      </c>
      <c r="D4166" t="s">
        <v>22</v>
      </c>
      <c r="E4166">
        <v>56083</v>
      </c>
      <c r="F4166" s="5" t="s">
        <v>58</v>
      </c>
      <c r="G4166" s="5" t="s">
        <v>59</v>
      </c>
      <c r="H4166" s="5" t="s">
        <v>165</v>
      </c>
      <c r="I4166" t="s">
        <v>35</v>
      </c>
      <c r="J4166" t="s">
        <v>1192</v>
      </c>
      <c r="K4166">
        <v>0</v>
      </c>
      <c r="L4166" s="5" t="s">
        <v>8350</v>
      </c>
      <c r="M4166" s="5" t="s">
        <v>37</v>
      </c>
      <c r="N4166">
        <v>1</v>
      </c>
      <c r="O4166" t="s">
        <v>131</v>
      </c>
      <c r="P4166" s="1">
        <v>45632</v>
      </c>
      <c r="Q4166" s="1">
        <v>45690</v>
      </c>
      <c r="R4166">
        <v>1313</v>
      </c>
      <c r="S4166" s="4">
        <v>8.6</v>
      </c>
      <c r="T4166" t="s">
        <v>95</v>
      </c>
    </row>
    <row r="4167" spans="1:20" x14ac:dyDescent="0.35">
      <c r="A4167" t="s">
        <v>8351</v>
      </c>
      <c r="B4167" s="5" t="s">
        <v>28802</v>
      </c>
      <c r="C4167" s="6">
        <v>71351</v>
      </c>
      <c r="D4167" t="s">
        <v>41</v>
      </c>
      <c r="E4167">
        <v>60648</v>
      </c>
      <c r="F4167" s="5" t="s">
        <v>58</v>
      </c>
      <c r="G4167" s="5" t="s">
        <v>51</v>
      </c>
      <c r="H4167" s="5" t="s">
        <v>126</v>
      </c>
      <c r="I4167" t="s">
        <v>44</v>
      </c>
      <c r="J4167" t="s">
        <v>126</v>
      </c>
      <c r="K4167">
        <v>0</v>
      </c>
      <c r="L4167" s="5" t="s">
        <v>8352</v>
      </c>
      <c r="M4167" s="5" t="s">
        <v>54</v>
      </c>
      <c r="N4167">
        <v>1</v>
      </c>
      <c r="O4167" t="s">
        <v>62</v>
      </c>
      <c r="P4167" s="1">
        <v>45611</v>
      </c>
      <c r="Q4167" s="1">
        <v>45677</v>
      </c>
      <c r="R4167">
        <v>1598</v>
      </c>
      <c r="S4167" s="4">
        <v>6.3</v>
      </c>
      <c r="T4167" t="s">
        <v>38</v>
      </c>
    </row>
    <row r="4168" spans="1:20" x14ac:dyDescent="0.35">
      <c r="A4168" t="s">
        <v>8353</v>
      </c>
      <c r="B4168" s="5" t="s">
        <v>100</v>
      </c>
      <c r="C4168" s="6">
        <v>131806</v>
      </c>
      <c r="D4168" t="s">
        <v>81</v>
      </c>
      <c r="E4168">
        <v>177938</v>
      </c>
      <c r="F4168" s="5" t="s">
        <v>66</v>
      </c>
      <c r="G4168" s="5" t="s">
        <v>42</v>
      </c>
      <c r="H4168" s="5" t="s">
        <v>82</v>
      </c>
      <c r="I4168" t="s">
        <v>35</v>
      </c>
      <c r="J4168" t="s">
        <v>82</v>
      </c>
      <c r="K4168">
        <v>0</v>
      </c>
      <c r="L4168" s="5" t="s">
        <v>8354</v>
      </c>
      <c r="M4168" s="5" t="s">
        <v>37</v>
      </c>
      <c r="N4168">
        <v>6</v>
      </c>
      <c r="O4168" t="s">
        <v>167</v>
      </c>
      <c r="P4168" s="1">
        <v>45517</v>
      </c>
      <c r="Q4168" s="1">
        <v>45569</v>
      </c>
      <c r="R4168">
        <v>2368</v>
      </c>
      <c r="S4168" s="4">
        <v>6.9</v>
      </c>
      <c r="T4168" t="s">
        <v>136</v>
      </c>
    </row>
    <row r="4169" spans="1:20" x14ac:dyDescent="0.35">
      <c r="A4169" t="s">
        <v>8355</v>
      </c>
      <c r="B4169" s="5" t="s">
        <v>32</v>
      </c>
      <c r="C4169" s="6">
        <v>85952</v>
      </c>
      <c r="D4169" t="s">
        <v>22</v>
      </c>
      <c r="E4169">
        <v>85952</v>
      </c>
      <c r="F4169" s="5" t="s">
        <v>58</v>
      </c>
      <c r="G4169" s="5" t="s">
        <v>42</v>
      </c>
      <c r="H4169" s="5" t="s">
        <v>68</v>
      </c>
      <c r="I4169" t="s">
        <v>26</v>
      </c>
      <c r="J4169" t="s">
        <v>68</v>
      </c>
      <c r="K4169">
        <v>50</v>
      </c>
      <c r="L4169" s="5" t="s">
        <v>8356</v>
      </c>
      <c r="M4169" s="5" t="s">
        <v>54</v>
      </c>
      <c r="N4169">
        <v>1</v>
      </c>
      <c r="O4169" t="s">
        <v>46</v>
      </c>
      <c r="P4169" s="1">
        <v>45298</v>
      </c>
      <c r="Q4169" s="1">
        <v>45346</v>
      </c>
      <c r="R4169">
        <v>1437</v>
      </c>
      <c r="S4169" s="4">
        <v>7.8</v>
      </c>
      <c r="T4169" t="s">
        <v>38</v>
      </c>
    </row>
    <row r="4170" spans="1:20" x14ac:dyDescent="0.35">
      <c r="A4170" t="s">
        <v>8357</v>
      </c>
      <c r="B4170" s="5" t="s">
        <v>32</v>
      </c>
      <c r="C4170" s="6">
        <v>177858</v>
      </c>
      <c r="D4170" t="s">
        <v>65</v>
      </c>
      <c r="E4170">
        <v>231215</v>
      </c>
      <c r="F4170" s="5" t="s">
        <v>66</v>
      </c>
      <c r="G4170" s="5" t="s">
        <v>59</v>
      </c>
      <c r="H4170" s="5" t="s">
        <v>67</v>
      </c>
      <c r="I4170" t="s">
        <v>35</v>
      </c>
      <c r="J4170" t="s">
        <v>67</v>
      </c>
      <c r="K4170">
        <v>0</v>
      </c>
      <c r="L4170" s="5" t="s">
        <v>8358</v>
      </c>
      <c r="M4170" s="5" t="s">
        <v>28</v>
      </c>
      <c r="N4170">
        <v>8</v>
      </c>
      <c r="O4170" t="s">
        <v>131</v>
      </c>
      <c r="P4170" s="1">
        <v>45567</v>
      </c>
      <c r="Q4170" s="1">
        <v>45588</v>
      </c>
      <c r="R4170">
        <v>1797</v>
      </c>
      <c r="S4170" s="4">
        <v>9.6</v>
      </c>
      <c r="T4170" t="s">
        <v>95</v>
      </c>
    </row>
    <row r="4171" spans="1:20" x14ac:dyDescent="0.35">
      <c r="A4171" t="s">
        <v>8359</v>
      </c>
      <c r="B4171" s="5" t="s">
        <v>32</v>
      </c>
      <c r="C4171" s="6">
        <v>210574</v>
      </c>
      <c r="D4171" t="s">
        <v>22</v>
      </c>
      <c r="E4171">
        <v>210574</v>
      </c>
      <c r="F4171" s="5" t="s">
        <v>66</v>
      </c>
      <c r="G4171" s="5" t="s">
        <v>51</v>
      </c>
      <c r="H4171" s="5" t="s">
        <v>97</v>
      </c>
      <c r="I4171" t="s">
        <v>35</v>
      </c>
      <c r="J4171" t="s">
        <v>426</v>
      </c>
      <c r="K4171">
        <v>0</v>
      </c>
      <c r="L4171" s="5" t="s">
        <v>8360</v>
      </c>
      <c r="M4171" s="5" t="s">
        <v>28</v>
      </c>
      <c r="N4171">
        <v>9</v>
      </c>
      <c r="O4171" t="s">
        <v>88</v>
      </c>
      <c r="P4171" s="1">
        <v>45528</v>
      </c>
      <c r="Q4171" s="1">
        <v>45596</v>
      </c>
      <c r="R4171">
        <v>874</v>
      </c>
      <c r="S4171" s="4">
        <v>6.1</v>
      </c>
      <c r="T4171" t="s">
        <v>30</v>
      </c>
    </row>
    <row r="4172" spans="1:20" x14ac:dyDescent="0.35">
      <c r="A4172" t="s">
        <v>8361</v>
      </c>
      <c r="B4172" s="5" t="s">
        <v>49</v>
      </c>
      <c r="C4172" s="6">
        <v>96894</v>
      </c>
      <c r="D4172" t="s">
        <v>22</v>
      </c>
      <c r="E4172">
        <v>96894</v>
      </c>
      <c r="F4172" s="5" t="s">
        <v>50</v>
      </c>
      <c r="G4172" s="5" t="s">
        <v>59</v>
      </c>
      <c r="H4172" s="5" t="s">
        <v>165</v>
      </c>
      <c r="I4172" t="s">
        <v>35</v>
      </c>
      <c r="J4172" t="s">
        <v>83</v>
      </c>
      <c r="K4172">
        <v>100</v>
      </c>
      <c r="L4172" s="5" t="s">
        <v>8362</v>
      </c>
      <c r="M4172" s="5" t="s">
        <v>70</v>
      </c>
      <c r="N4172">
        <v>4</v>
      </c>
      <c r="O4172" t="s">
        <v>78</v>
      </c>
      <c r="P4172" s="1">
        <v>45614</v>
      </c>
      <c r="Q4172" s="1">
        <v>45682</v>
      </c>
      <c r="R4172">
        <v>1945</v>
      </c>
      <c r="S4172" s="4">
        <v>5.2</v>
      </c>
      <c r="T4172" t="s">
        <v>79</v>
      </c>
    </row>
    <row r="4173" spans="1:20" x14ac:dyDescent="0.35">
      <c r="A4173" t="s">
        <v>8363</v>
      </c>
      <c r="B4173" s="5" t="s">
        <v>28802</v>
      </c>
      <c r="C4173" s="6">
        <v>137829</v>
      </c>
      <c r="D4173" t="s">
        <v>81</v>
      </c>
      <c r="E4173">
        <v>186069</v>
      </c>
      <c r="F4173" s="5" t="s">
        <v>23</v>
      </c>
      <c r="G4173" s="5" t="s">
        <v>51</v>
      </c>
      <c r="H4173" s="5" t="s">
        <v>82</v>
      </c>
      <c r="I4173" t="s">
        <v>26</v>
      </c>
      <c r="J4173" t="s">
        <v>82</v>
      </c>
      <c r="K4173">
        <v>100</v>
      </c>
      <c r="L4173" s="5" t="s">
        <v>8364</v>
      </c>
      <c r="M4173" s="5" t="s">
        <v>37</v>
      </c>
      <c r="N4173">
        <v>16</v>
      </c>
      <c r="O4173" t="s">
        <v>135</v>
      </c>
      <c r="P4173" s="1">
        <v>45599</v>
      </c>
      <c r="Q4173" s="1">
        <v>45654</v>
      </c>
      <c r="R4173">
        <v>1831</v>
      </c>
      <c r="S4173" s="4">
        <v>7.4</v>
      </c>
      <c r="T4173" t="s">
        <v>136</v>
      </c>
    </row>
    <row r="4174" spans="1:20" x14ac:dyDescent="0.35">
      <c r="A4174" t="s">
        <v>8365</v>
      </c>
      <c r="B4174" s="5" t="s">
        <v>174</v>
      </c>
      <c r="C4174" s="6">
        <v>99906</v>
      </c>
      <c r="D4174" t="s">
        <v>22</v>
      </c>
      <c r="E4174">
        <v>99906</v>
      </c>
      <c r="F4174" s="5" t="s">
        <v>50</v>
      </c>
      <c r="G4174" s="5" t="s">
        <v>42</v>
      </c>
      <c r="H4174" s="5" t="s">
        <v>191</v>
      </c>
      <c r="I4174" t="s">
        <v>26</v>
      </c>
      <c r="J4174" t="s">
        <v>191</v>
      </c>
      <c r="K4174">
        <v>50</v>
      </c>
      <c r="L4174" s="5" t="s">
        <v>8366</v>
      </c>
      <c r="M4174" s="5" t="s">
        <v>37</v>
      </c>
      <c r="N4174">
        <v>4</v>
      </c>
      <c r="O4174" t="s">
        <v>131</v>
      </c>
      <c r="P4174" s="1">
        <v>45442</v>
      </c>
      <c r="Q4174" s="1">
        <v>45500</v>
      </c>
      <c r="R4174">
        <v>517</v>
      </c>
      <c r="S4174" s="4">
        <v>8</v>
      </c>
      <c r="T4174" t="s">
        <v>95</v>
      </c>
    </row>
    <row r="4175" spans="1:20" x14ac:dyDescent="0.35">
      <c r="A4175" t="s">
        <v>8367</v>
      </c>
      <c r="B4175" s="5" t="s">
        <v>73</v>
      </c>
      <c r="C4175" s="6">
        <v>78189</v>
      </c>
      <c r="D4175" t="s">
        <v>74</v>
      </c>
      <c r="E4175">
        <v>97736</v>
      </c>
      <c r="F4175" s="5" t="s">
        <v>58</v>
      </c>
      <c r="G4175" s="5" t="s">
        <v>59</v>
      </c>
      <c r="H4175" s="5" t="s">
        <v>75</v>
      </c>
      <c r="I4175" t="s">
        <v>35</v>
      </c>
      <c r="J4175" t="s">
        <v>75</v>
      </c>
      <c r="K4175">
        <v>50</v>
      </c>
      <c r="L4175" s="5" t="s">
        <v>8368</v>
      </c>
      <c r="M4175" s="5" t="s">
        <v>37</v>
      </c>
      <c r="N4175">
        <v>1</v>
      </c>
      <c r="O4175" t="s">
        <v>167</v>
      </c>
      <c r="P4175" s="1">
        <v>45464</v>
      </c>
      <c r="Q4175" s="1">
        <v>45502</v>
      </c>
      <c r="R4175">
        <v>2449</v>
      </c>
      <c r="S4175" s="4">
        <v>5.3</v>
      </c>
      <c r="T4175" t="s">
        <v>95</v>
      </c>
    </row>
    <row r="4176" spans="1:20" x14ac:dyDescent="0.35">
      <c r="A4176" t="s">
        <v>8369</v>
      </c>
      <c r="B4176" s="5" t="s">
        <v>32</v>
      </c>
      <c r="C4176" s="6">
        <v>221259</v>
      </c>
      <c r="D4176" t="s">
        <v>33</v>
      </c>
      <c r="E4176">
        <v>24338490</v>
      </c>
      <c r="F4176" s="5" t="s">
        <v>23</v>
      </c>
      <c r="G4176" s="5" t="s">
        <v>42</v>
      </c>
      <c r="H4176" s="5" t="s">
        <v>34</v>
      </c>
      <c r="I4176" t="s">
        <v>35</v>
      </c>
      <c r="J4176" t="s">
        <v>151</v>
      </c>
      <c r="K4176">
        <v>100</v>
      </c>
      <c r="L4176" s="5" t="s">
        <v>8370</v>
      </c>
      <c r="M4176" s="5" t="s">
        <v>54</v>
      </c>
      <c r="N4176">
        <v>12</v>
      </c>
      <c r="O4176" t="s">
        <v>135</v>
      </c>
      <c r="P4176" s="1">
        <v>45679</v>
      </c>
      <c r="Q4176" s="1">
        <v>45703</v>
      </c>
      <c r="R4176">
        <v>1106</v>
      </c>
      <c r="S4176" s="4">
        <v>8.1</v>
      </c>
      <c r="T4176" t="s">
        <v>79</v>
      </c>
    </row>
    <row r="4177" spans="1:20" x14ac:dyDescent="0.35">
      <c r="A4177" t="s">
        <v>8371</v>
      </c>
      <c r="B4177" s="5" t="s">
        <v>40</v>
      </c>
      <c r="C4177" s="6">
        <v>69907</v>
      </c>
      <c r="D4177" t="s">
        <v>92</v>
      </c>
      <c r="E4177">
        <v>52430</v>
      </c>
      <c r="F4177" s="5" t="s">
        <v>58</v>
      </c>
      <c r="G4177" s="5" t="s">
        <v>42</v>
      </c>
      <c r="H4177" s="5" t="s">
        <v>93</v>
      </c>
      <c r="I4177" t="s">
        <v>44</v>
      </c>
      <c r="J4177" t="s">
        <v>93</v>
      </c>
      <c r="K4177">
        <v>100</v>
      </c>
      <c r="L4177" s="5" t="s">
        <v>8372</v>
      </c>
      <c r="M4177" s="5" t="s">
        <v>37</v>
      </c>
      <c r="N4177">
        <v>1</v>
      </c>
      <c r="O4177" t="s">
        <v>167</v>
      </c>
      <c r="P4177" s="1">
        <v>45550</v>
      </c>
      <c r="Q4177" s="1">
        <v>45597</v>
      </c>
      <c r="R4177">
        <v>531</v>
      </c>
      <c r="S4177" s="4">
        <v>7</v>
      </c>
      <c r="T4177" t="s">
        <v>118</v>
      </c>
    </row>
    <row r="4178" spans="1:20" x14ac:dyDescent="0.35">
      <c r="A4178" t="s">
        <v>8373</v>
      </c>
      <c r="B4178" s="5" t="s">
        <v>49</v>
      </c>
      <c r="C4178" s="6">
        <v>114573</v>
      </c>
      <c r="D4178" t="s">
        <v>41</v>
      </c>
      <c r="E4178">
        <v>97387</v>
      </c>
      <c r="F4178" s="5" t="s">
        <v>50</v>
      </c>
      <c r="G4178" s="5" t="s">
        <v>42</v>
      </c>
      <c r="H4178" s="5" t="s">
        <v>43</v>
      </c>
      <c r="I4178" t="s">
        <v>35</v>
      </c>
      <c r="J4178" t="s">
        <v>43</v>
      </c>
      <c r="K4178">
        <v>0</v>
      </c>
      <c r="L4178" s="5" t="s">
        <v>8374</v>
      </c>
      <c r="M4178" s="5" t="s">
        <v>70</v>
      </c>
      <c r="N4178">
        <v>4</v>
      </c>
      <c r="O4178" t="s">
        <v>172</v>
      </c>
      <c r="P4178" s="1">
        <v>45344</v>
      </c>
      <c r="Q4178" s="1">
        <v>45375</v>
      </c>
      <c r="R4178">
        <v>1045</v>
      </c>
      <c r="S4178" s="4">
        <v>8.9</v>
      </c>
      <c r="T4178" t="s">
        <v>243</v>
      </c>
    </row>
    <row r="4179" spans="1:20" x14ac:dyDescent="0.35">
      <c r="A4179" t="s">
        <v>8375</v>
      </c>
      <c r="B4179" s="5" t="s">
        <v>179</v>
      </c>
      <c r="C4179" s="6">
        <v>91770</v>
      </c>
      <c r="D4179" t="s">
        <v>74</v>
      </c>
      <c r="E4179">
        <v>114713</v>
      </c>
      <c r="F4179" s="5" t="s">
        <v>66</v>
      </c>
      <c r="G4179" s="5" t="s">
        <v>24</v>
      </c>
      <c r="H4179" s="5" t="s">
        <v>75</v>
      </c>
      <c r="I4179" t="s">
        <v>44</v>
      </c>
      <c r="J4179" t="s">
        <v>75</v>
      </c>
      <c r="K4179">
        <v>100</v>
      </c>
      <c r="L4179" s="5" t="s">
        <v>8376</v>
      </c>
      <c r="M4179" s="5" t="s">
        <v>70</v>
      </c>
      <c r="N4179">
        <v>7</v>
      </c>
      <c r="O4179" t="s">
        <v>62</v>
      </c>
      <c r="P4179" s="1">
        <v>45696</v>
      </c>
      <c r="Q4179" s="1">
        <v>45720</v>
      </c>
      <c r="R4179">
        <v>1669</v>
      </c>
      <c r="S4179" s="4">
        <v>9.5</v>
      </c>
      <c r="T4179" t="s">
        <v>108</v>
      </c>
    </row>
    <row r="4180" spans="1:20" x14ac:dyDescent="0.35">
      <c r="A4180" t="s">
        <v>8377</v>
      </c>
      <c r="B4180" s="5" t="s">
        <v>28802</v>
      </c>
      <c r="C4180" s="6">
        <v>97661</v>
      </c>
      <c r="D4180" t="s">
        <v>41</v>
      </c>
      <c r="E4180">
        <v>83012</v>
      </c>
      <c r="F4180" s="5" t="s">
        <v>66</v>
      </c>
      <c r="G4180" s="5" t="s">
        <v>59</v>
      </c>
      <c r="H4180" s="5" t="s">
        <v>43</v>
      </c>
      <c r="I4180" t="s">
        <v>44</v>
      </c>
      <c r="J4180" t="s">
        <v>43</v>
      </c>
      <c r="K4180">
        <v>0</v>
      </c>
      <c r="L4180" s="5" t="s">
        <v>8378</v>
      </c>
      <c r="M4180" s="5" t="s">
        <v>54</v>
      </c>
      <c r="N4180">
        <v>5</v>
      </c>
      <c r="O4180" t="s">
        <v>112</v>
      </c>
      <c r="P4180" s="1">
        <v>45650</v>
      </c>
      <c r="Q4180" s="1">
        <v>45690</v>
      </c>
      <c r="R4180">
        <v>1681</v>
      </c>
      <c r="S4180" s="4">
        <v>7.9</v>
      </c>
      <c r="T4180" t="s">
        <v>55</v>
      </c>
    </row>
    <row r="4181" spans="1:20" x14ac:dyDescent="0.35">
      <c r="A4181" t="s">
        <v>8379</v>
      </c>
      <c r="B4181" s="5" t="s">
        <v>28800</v>
      </c>
      <c r="C4181" s="6">
        <v>93001</v>
      </c>
      <c r="D4181" t="s">
        <v>22</v>
      </c>
      <c r="E4181">
        <v>93001</v>
      </c>
      <c r="F4181" s="5" t="s">
        <v>66</v>
      </c>
      <c r="G4181" s="5" t="s">
        <v>59</v>
      </c>
      <c r="H4181" s="5" t="s">
        <v>191</v>
      </c>
      <c r="I4181" t="s">
        <v>44</v>
      </c>
      <c r="J4181" t="s">
        <v>191</v>
      </c>
      <c r="K4181">
        <v>0</v>
      </c>
      <c r="L4181" s="5" t="s">
        <v>8380</v>
      </c>
      <c r="M4181" s="5" t="s">
        <v>70</v>
      </c>
      <c r="N4181">
        <v>8</v>
      </c>
      <c r="O4181" t="s">
        <v>112</v>
      </c>
      <c r="P4181" s="1">
        <v>45435</v>
      </c>
      <c r="Q4181" s="1">
        <v>45505</v>
      </c>
      <c r="R4181">
        <v>2033</v>
      </c>
      <c r="S4181" s="4">
        <v>7.1</v>
      </c>
      <c r="T4181" t="s">
        <v>38</v>
      </c>
    </row>
    <row r="4182" spans="1:20" x14ac:dyDescent="0.35">
      <c r="A4182" t="s">
        <v>8381</v>
      </c>
      <c r="B4182" s="5" t="s">
        <v>28800</v>
      </c>
      <c r="C4182" s="6">
        <v>138207</v>
      </c>
      <c r="D4182" t="s">
        <v>74</v>
      </c>
      <c r="E4182">
        <v>172759</v>
      </c>
      <c r="F4182" s="5" t="s">
        <v>23</v>
      </c>
      <c r="G4182" s="5" t="s">
        <v>51</v>
      </c>
      <c r="H4182" s="5" t="s">
        <v>75</v>
      </c>
      <c r="I4182" t="s">
        <v>44</v>
      </c>
      <c r="J4182" t="s">
        <v>75</v>
      </c>
      <c r="K4182">
        <v>50</v>
      </c>
      <c r="L4182" s="5" t="s">
        <v>5508</v>
      </c>
      <c r="M4182" s="5" t="s">
        <v>37</v>
      </c>
      <c r="N4182">
        <v>19</v>
      </c>
      <c r="O4182" t="s">
        <v>112</v>
      </c>
      <c r="P4182" s="1">
        <v>45321</v>
      </c>
      <c r="Q4182" s="1">
        <v>45344</v>
      </c>
      <c r="R4182">
        <v>1932</v>
      </c>
      <c r="S4182" s="4">
        <v>5.6</v>
      </c>
      <c r="T4182" t="s">
        <v>153</v>
      </c>
    </row>
    <row r="4183" spans="1:20" x14ac:dyDescent="0.35">
      <c r="A4183" t="s">
        <v>8382</v>
      </c>
      <c r="B4183" s="5" t="s">
        <v>145</v>
      </c>
      <c r="C4183" s="6">
        <v>87070</v>
      </c>
      <c r="D4183" t="s">
        <v>41</v>
      </c>
      <c r="E4183">
        <v>74010</v>
      </c>
      <c r="F4183" s="5" t="s">
        <v>50</v>
      </c>
      <c r="G4183" s="5" t="s">
        <v>59</v>
      </c>
      <c r="H4183" s="5" t="s">
        <v>151</v>
      </c>
      <c r="I4183" t="s">
        <v>35</v>
      </c>
      <c r="J4183" t="s">
        <v>247</v>
      </c>
      <c r="K4183">
        <v>0</v>
      </c>
      <c r="L4183" s="5" t="s">
        <v>8383</v>
      </c>
      <c r="M4183" s="5" t="s">
        <v>37</v>
      </c>
      <c r="N4183">
        <v>4</v>
      </c>
      <c r="O4183" t="s">
        <v>141</v>
      </c>
      <c r="P4183" s="1">
        <v>45339</v>
      </c>
      <c r="Q4183" s="1">
        <v>45359</v>
      </c>
      <c r="R4183">
        <v>1838</v>
      </c>
      <c r="S4183" s="4">
        <v>5.7</v>
      </c>
      <c r="T4183" t="s">
        <v>153</v>
      </c>
    </row>
    <row r="4184" spans="1:20" x14ac:dyDescent="0.35">
      <c r="A4184" t="s">
        <v>8384</v>
      </c>
      <c r="B4184" s="5" t="s">
        <v>28802</v>
      </c>
      <c r="C4184" s="6">
        <v>102685</v>
      </c>
      <c r="D4184" t="s">
        <v>22</v>
      </c>
      <c r="E4184">
        <v>102685</v>
      </c>
      <c r="F4184" s="5" t="s">
        <v>66</v>
      </c>
      <c r="G4184" s="5" t="s">
        <v>59</v>
      </c>
      <c r="H4184" s="5" t="s">
        <v>165</v>
      </c>
      <c r="I4184" t="s">
        <v>44</v>
      </c>
      <c r="J4184" t="s">
        <v>410</v>
      </c>
      <c r="K4184">
        <v>0</v>
      </c>
      <c r="L4184" s="5" t="s">
        <v>8385</v>
      </c>
      <c r="M4184" s="5" t="s">
        <v>37</v>
      </c>
      <c r="N4184">
        <v>9</v>
      </c>
      <c r="O4184" t="s">
        <v>85</v>
      </c>
      <c r="P4184" s="1">
        <v>45568</v>
      </c>
      <c r="Q4184" s="1">
        <v>45622</v>
      </c>
      <c r="R4184">
        <v>1996</v>
      </c>
      <c r="S4184" s="4">
        <v>9</v>
      </c>
      <c r="T4184" t="s">
        <v>89</v>
      </c>
    </row>
    <row r="4185" spans="1:20" x14ac:dyDescent="0.35">
      <c r="A4185" t="s">
        <v>8386</v>
      </c>
      <c r="B4185" s="5" t="s">
        <v>73</v>
      </c>
      <c r="C4185" s="6">
        <v>36735</v>
      </c>
      <c r="D4185" t="s">
        <v>22</v>
      </c>
      <c r="E4185">
        <v>36735</v>
      </c>
      <c r="F4185" s="5" t="s">
        <v>50</v>
      </c>
      <c r="G4185" s="5" t="s">
        <v>42</v>
      </c>
      <c r="H4185" s="5" t="s">
        <v>116</v>
      </c>
      <c r="I4185" t="s">
        <v>26</v>
      </c>
      <c r="J4185" t="s">
        <v>116</v>
      </c>
      <c r="K4185">
        <v>0</v>
      </c>
      <c r="L4185" s="5" t="s">
        <v>8387</v>
      </c>
      <c r="M4185" s="5" t="s">
        <v>28</v>
      </c>
      <c r="N4185">
        <v>2</v>
      </c>
      <c r="O4185" t="s">
        <v>147</v>
      </c>
      <c r="P4185" s="1">
        <v>45700</v>
      </c>
      <c r="Q4185" s="1">
        <v>45735</v>
      </c>
      <c r="R4185">
        <v>1482</v>
      </c>
      <c r="S4185" s="4">
        <v>7.2</v>
      </c>
      <c r="T4185" t="s">
        <v>55</v>
      </c>
    </row>
    <row r="4186" spans="1:20" x14ac:dyDescent="0.35">
      <c r="A4186" t="s">
        <v>8388</v>
      </c>
      <c r="B4186" s="5" t="s">
        <v>28800</v>
      </c>
      <c r="C4186" s="6">
        <v>141810</v>
      </c>
      <c r="D4186" t="s">
        <v>41</v>
      </c>
      <c r="E4186">
        <v>120539</v>
      </c>
      <c r="F4186" s="5" t="s">
        <v>23</v>
      </c>
      <c r="G4186" s="5" t="s">
        <v>24</v>
      </c>
      <c r="H4186" s="5" t="s">
        <v>43</v>
      </c>
      <c r="I4186" t="s">
        <v>26</v>
      </c>
      <c r="J4186" t="s">
        <v>43</v>
      </c>
      <c r="K4186">
        <v>100</v>
      </c>
      <c r="L4186" s="5" t="s">
        <v>8389</v>
      </c>
      <c r="M4186" s="5" t="s">
        <v>28</v>
      </c>
      <c r="N4186">
        <v>18</v>
      </c>
      <c r="O4186" t="s">
        <v>107</v>
      </c>
      <c r="P4186" s="1">
        <v>45391</v>
      </c>
      <c r="Q4186" s="1">
        <v>45459</v>
      </c>
      <c r="R4186">
        <v>1488</v>
      </c>
      <c r="S4186" s="4">
        <v>5.2</v>
      </c>
      <c r="T4186" t="s">
        <v>243</v>
      </c>
    </row>
    <row r="4187" spans="1:20" x14ac:dyDescent="0.35">
      <c r="A4187" t="s">
        <v>8390</v>
      </c>
      <c r="B4187" s="5" t="s">
        <v>32</v>
      </c>
      <c r="C4187" s="6">
        <v>44764</v>
      </c>
      <c r="D4187" t="s">
        <v>22</v>
      </c>
      <c r="E4187">
        <v>44764</v>
      </c>
      <c r="F4187" s="5" t="s">
        <v>58</v>
      </c>
      <c r="G4187" s="5" t="s">
        <v>59</v>
      </c>
      <c r="H4187" s="5" t="s">
        <v>165</v>
      </c>
      <c r="I4187" t="s">
        <v>26</v>
      </c>
      <c r="J4187" t="s">
        <v>165</v>
      </c>
      <c r="K4187">
        <v>50</v>
      </c>
      <c r="L4187" s="5" t="s">
        <v>8391</v>
      </c>
      <c r="M4187" s="5" t="s">
        <v>28</v>
      </c>
      <c r="N4187">
        <v>1</v>
      </c>
      <c r="O4187" t="s">
        <v>135</v>
      </c>
      <c r="P4187" s="1">
        <v>45696</v>
      </c>
      <c r="Q4187" s="1">
        <v>45715</v>
      </c>
      <c r="R4187">
        <v>910</v>
      </c>
      <c r="S4187" s="4">
        <v>9.1</v>
      </c>
      <c r="T4187" t="s">
        <v>153</v>
      </c>
    </row>
    <row r="4188" spans="1:20" x14ac:dyDescent="0.35">
      <c r="A4188" t="s">
        <v>8392</v>
      </c>
      <c r="B4188" s="5" t="s">
        <v>91</v>
      </c>
      <c r="C4188" s="6">
        <v>251178</v>
      </c>
      <c r="D4188" t="s">
        <v>41</v>
      </c>
      <c r="E4188">
        <v>213501</v>
      </c>
      <c r="F4188" s="5" t="s">
        <v>23</v>
      </c>
      <c r="G4188" s="5" t="s">
        <v>51</v>
      </c>
      <c r="H4188" s="5" t="s">
        <v>151</v>
      </c>
      <c r="I4188" t="s">
        <v>35</v>
      </c>
      <c r="J4188" t="s">
        <v>151</v>
      </c>
      <c r="K4188">
        <v>0</v>
      </c>
      <c r="L4188" s="5" t="s">
        <v>8393</v>
      </c>
      <c r="M4188" s="5" t="s">
        <v>28</v>
      </c>
      <c r="N4188">
        <v>15</v>
      </c>
      <c r="O4188" t="s">
        <v>88</v>
      </c>
      <c r="P4188" s="1">
        <v>45514</v>
      </c>
      <c r="Q4188" s="1">
        <v>45565</v>
      </c>
      <c r="R4188">
        <v>674</v>
      </c>
      <c r="S4188" s="4">
        <v>5</v>
      </c>
      <c r="T4188" t="s">
        <v>277</v>
      </c>
    </row>
    <row r="4189" spans="1:20" x14ac:dyDescent="0.35">
      <c r="A4189" t="s">
        <v>8394</v>
      </c>
      <c r="B4189" s="5" t="s">
        <v>179</v>
      </c>
      <c r="C4189" s="6">
        <v>293534</v>
      </c>
      <c r="D4189" t="s">
        <v>22</v>
      </c>
      <c r="E4189">
        <v>293534</v>
      </c>
      <c r="F4189" s="5" t="s">
        <v>23</v>
      </c>
      <c r="G4189" s="5" t="s">
        <v>42</v>
      </c>
      <c r="H4189" s="5" t="s">
        <v>68</v>
      </c>
      <c r="I4189" t="s">
        <v>26</v>
      </c>
      <c r="J4189" t="s">
        <v>68</v>
      </c>
      <c r="K4189">
        <v>50</v>
      </c>
      <c r="L4189" s="5" t="s">
        <v>8395</v>
      </c>
      <c r="M4189" s="5" t="s">
        <v>28</v>
      </c>
      <c r="N4189">
        <v>19</v>
      </c>
      <c r="O4189" t="s">
        <v>112</v>
      </c>
      <c r="P4189" s="1">
        <v>45760</v>
      </c>
      <c r="Q4189" s="1">
        <v>45808</v>
      </c>
      <c r="R4189">
        <v>1581</v>
      </c>
      <c r="S4189" s="4">
        <v>5.8</v>
      </c>
      <c r="T4189" t="s">
        <v>89</v>
      </c>
    </row>
    <row r="4190" spans="1:20" x14ac:dyDescent="0.35">
      <c r="A4190" t="s">
        <v>8396</v>
      </c>
      <c r="B4190" s="5" t="s">
        <v>21</v>
      </c>
      <c r="C4190" s="6">
        <v>47064</v>
      </c>
      <c r="D4190" t="s">
        <v>22</v>
      </c>
      <c r="E4190">
        <v>47064</v>
      </c>
      <c r="F4190" s="5" t="s">
        <v>58</v>
      </c>
      <c r="G4190" s="5" t="s">
        <v>24</v>
      </c>
      <c r="H4190" s="5" t="s">
        <v>129</v>
      </c>
      <c r="I4190" t="s">
        <v>44</v>
      </c>
      <c r="J4190" t="s">
        <v>129</v>
      </c>
      <c r="K4190">
        <v>0</v>
      </c>
      <c r="L4190" s="5" t="s">
        <v>8397</v>
      </c>
      <c r="M4190" s="5" t="s">
        <v>70</v>
      </c>
      <c r="N4190">
        <v>1</v>
      </c>
      <c r="O4190" t="s">
        <v>71</v>
      </c>
      <c r="P4190" s="1">
        <v>45398</v>
      </c>
      <c r="Q4190" s="1">
        <v>45438</v>
      </c>
      <c r="R4190">
        <v>941</v>
      </c>
      <c r="S4190" s="4">
        <v>9.6</v>
      </c>
      <c r="T4190" t="s">
        <v>30</v>
      </c>
    </row>
    <row r="4191" spans="1:20" x14ac:dyDescent="0.35">
      <c r="A4191" t="s">
        <v>8398</v>
      </c>
      <c r="B4191" s="5" t="s">
        <v>217</v>
      </c>
      <c r="C4191" s="6">
        <v>133682</v>
      </c>
      <c r="D4191" t="s">
        <v>65</v>
      </c>
      <c r="E4191">
        <v>173787</v>
      </c>
      <c r="F4191" s="5" t="s">
        <v>66</v>
      </c>
      <c r="G4191" s="5" t="s">
        <v>24</v>
      </c>
      <c r="H4191" s="5" t="s">
        <v>67</v>
      </c>
      <c r="I4191" t="s">
        <v>26</v>
      </c>
      <c r="J4191" t="s">
        <v>67</v>
      </c>
      <c r="K4191">
        <v>100</v>
      </c>
      <c r="L4191" s="5" t="s">
        <v>8399</v>
      </c>
      <c r="M4191" s="5" t="s">
        <v>70</v>
      </c>
      <c r="N4191">
        <v>6</v>
      </c>
      <c r="O4191" t="s">
        <v>71</v>
      </c>
      <c r="P4191" s="1">
        <v>45631</v>
      </c>
      <c r="Q4191" s="1">
        <v>45699</v>
      </c>
      <c r="R4191">
        <v>1401</v>
      </c>
      <c r="S4191" s="4">
        <v>8.6999999999999993</v>
      </c>
      <c r="T4191" t="s">
        <v>30</v>
      </c>
    </row>
    <row r="4192" spans="1:20" x14ac:dyDescent="0.35">
      <c r="A4192" t="s">
        <v>8400</v>
      </c>
      <c r="B4192" s="5" t="s">
        <v>28800</v>
      </c>
      <c r="C4192" s="6">
        <v>104881</v>
      </c>
      <c r="D4192" t="s">
        <v>92</v>
      </c>
      <c r="E4192">
        <v>78661</v>
      </c>
      <c r="F4192" s="5" t="s">
        <v>66</v>
      </c>
      <c r="G4192" s="5" t="s">
        <v>42</v>
      </c>
      <c r="H4192" s="5" t="s">
        <v>93</v>
      </c>
      <c r="I4192" t="s">
        <v>44</v>
      </c>
      <c r="J4192" t="s">
        <v>93</v>
      </c>
      <c r="K4192">
        <v>0</v>
      </c>
      <c r="L4192" s="5" t="s">
        <v>8401</v>
      </c>
      <c r="M4192" s="5" t="s">
        <v>54</v>
      </c>
      <c r="N4192">
        <v>5</v>
      </c>
      <c r="O4192" t="s">
        <v>141</v>
      </c>
      <c r="P4192" s="1">
        <v>45646</v>
      </c>
      <c r="Q4192" s="1">
        <v>45683</v>
      </c>
      <c r="R4192">
        <v>2075</v>
      </c>
      <c r="S4192" s="4">
        <v>7.9</v>
      </c>
      <c r="T4192" t="s">
        <v>153</v>
      </c>
    </row>
    <row r="4193" spans="1:20" x14ac:dyDescent="0.35">
      <c r="A4193" t="s">
        <v>8402</v>
      </c>
      <c r="B4193" s="5" t="s">
        <v>21</v>
      </c>
      <c r="C4193" s="6">
        <v>93613</v>
      </c>
      <c r="D4193" t="s">
        <v>22</v>
      </c>
      <c r="E4193">
        <v>93613</v>
      </c>
      <c r="F4193" s="5" t="s">
        <v>23</v>
      </c>
      <c r="G4193" s="5" t="s">
        <v>59</v>
      </c>
      <c r="H4193" s="5" t="s">
        <v>116</v>
      </c>
      <c r="I4193" t="s">
        <v>35</v>
      </c>
      <c r="J4193" t="s">
        <v>116</v>
      </c>
      <c r="K4193">
        <v>100</v>
      </c>
      <c r="L4193" s="5" t="s">
        <v>8403</v>
      </c>
      <c r="M4193" s="5" t="s">
        <v>37</v>
      </c>
      <c r="N4193">
        <v>11</v>
      </c>
      <c r="O4193" t="s">
        <v>71</v>
      </c>
      <c r="P4193" s="1">
        <v>45662</v>
      </c>
      <c r="Q4193" s="1">
        <v>45694</v>
      </c>
      <c r="R4193">
        <v>672</v>
      </c>
      <c r="S4193" s="4">
        <v>5.7</v>
      </c>
      <c r="T4193" t="s">
        <v>79</v>
      </c>
    </row>
    <row r="4194" spans="1:20" x14ac:dyDescent="0.35">
      <c r="A4194" t="s">
        <v>8404</v>
      </c>
      <c r="B4194" s="5" t="s">
        <v>28802</v>
      </c>
      <c r="C4194" s="6">
        <v>207719</v>
      </c>
      <c r="D4194" t="s">
        <v>22</v>
      </c>
      <c r="E4194">
        <v>207719</v>
      </c>
      <c r="F4194" s="5" t="s">
        <v>23</v>
      </c>
      <c r="G4194" s="5" t="s">
        <v>59</v>
      </c>
      <c r="H4194" s="5" t="s">
        <v>25</v>
      </c>
      <c r="I4194" t="s">
        <v>44</v>
      </c>
      <c r="J4194" t="s">
        <v>25</v>
      </c>
      <c r="K4194">
        <v>50</v>
      </c>
      <c r="L4194" s="5" t="s">
        <v>8405</v>
      </c>
      <c r="M4194" s="5" t="s">
        <v>28</v>
      </c>
      <c r="N4194">
        <v>17</v>
      </c>
      <c r="O4194" t="s">
        <v>85</v>
      </c>
      <c r="P4194" s="1">
        <v>45567</v>
      </c>
      <c r="Q4194" s="1">
        <v>45638</v>
      </c>
      <c r="R4194">
        <v>1642</v>
      </c>
      <c r="S4194" s="4">
        <v>5.8</v>
      </c>
      <c r="T4194" t="s">
        <v>108</v>
      </c>
    </row>
    <row r="4195" spans="1:20" x14ac:dyDescent="0.35">
      <c r="A4195" t="s">
        <v>8406</v>
      </c>
      <c r="B4195" s="5" t="s">
        <v>21</v>
      </c>
      <c r="C4195" s="6">
        <v>169583</v>
      </c>
      <c r="D4195" t="s">
        <v>33</v>
      </c>
      <c r="E4195">
        <v>18654130</v>
      </c>
      <c r="F4195" s="5" t="s">
        <v>23</v>
      </c>
      <c r="G4195" s="5" t="s">
        <v>59</v>
      </c>
      <c r="H4195" s="5" t="s">
        <v>34</v>
      </c>
      <c r="I4195" t="s">
        <v>44</v>
      </c>
      <c r="J4195" t="s">
        <v>34</v>
      </c>
      <c r="K4195">
        <v>100</v>
      </c>
      <c r="L4195" s="5" t="s">
        <v>8407</v>
      </c>
      <c r="M4195" s="5" t="s">
        <v>28</v>
      </c>
      <c r="N4195">
        <v>15</v>
      </c>
      <c r="O4195" t="s">
        <v>29</v>
      </c>
      <c r="P4195" s="1">
        <v>45635</v>
      </c>
      <c r="Q4195" s="1">
        <v>45706</v>
      </c>
      <c r="R4195">
        <v>2352</v>
      </c>
      <c r="S4195" s="4">
        <v>7.7</v>
      </c>
      <c r="T4195" t="s">
        <v>277</v>
      </c>
    </row>
    <row r="4196" spans="1:20" x14ac:dyDescent="0.35">
      <c r="A4196" t="s">
        <v>8408</v>
      </c>
      <c r="B4196" s="5" t="s">
        <v>21</v>
      </c>
      <c r="C4196" s="6">
        <v>102146</v>
      </c>
      <c r="D4196" t="s">
        <v>120</v>
      </c>
      <c r="E4196">
        <v>91931</v>
      </c>
      <c r="F4196" s="5" t="s">
        <v>58</v>
      </c>
      <c r="G4196" s="5" t="s">
        <v>59</v>
      </c>
      <c r="H4196" s="5" t="s">
        <v>121</v>
      </c>
      <c r="I4196" t="s">
        <v>26</v>
      </c>
      <c r="J4196" t="s">
        <v>34</v>
      </c>
      <c r="K4196">
        <v>0</v>
      </c>
      <c r="L4196" s="5" t="s">
        <v>2367</v>
      </c>
      <c r="M4196" s="5" t="s">
        <v>54</v>
      </c>
      <c r="N4196">
        <v>1</v>
      </c>
      <c r="O4196" t="s">
        <v>71</v>
      </c>
      <c r="P4196" s="1">
        <v>45664</v>
      </c>
      <c r="Q4196" s="1">
        <v>45708</v>
      </c>
      <c r="R4196">
        <v>2109</v>
      </c>
      <c r="S4196" s="4">
        <v>5.2</v>
      </c>
      <c r="T4196" t="s">
        <v>103</v>
      </c>
    </row>
    <row r="4197" spans="1:20" x14ac:dyDescent="0.35">
      <c r="A4197" t="s">
        <v>8409</v>
      </c>
      <c r="B4197" s="5" t="s">
        <v>28799</v>
      </c>
      <c r="C4197" s="6">
        <v>171881</v>
      </c>
      <c r="D4197" t="s">
        <v>81</v>
      </c>
      <c r="E4197">
        <v>232039</v>
      </c>
      <c r="F4197" s="5" t="s">
        <v>66</v>
      </c>
      <c r="G4197" s="5" t="s">
        <v>51</v>
      </c>
      <c r="H4197" s="5" t="s">
        <v>82</v>
      </c>
      <c r="I4197" t="s">
        <v>35</v>
      </c>
      <c r="J4197" t="s">
        <v>82</v>
      </c>
      <c r="K4197">
        <v>50</v>
      </c>
      <c r="L4197" s="5" t="s">
        <v>8410</v>
      </c>
      <c r="M4197" s="5" t="s">
        <v>54</v>
      </c>
      <c r="N4197">
        <v>6</v>
      </c>
      <c r="O4197" t="s">
        <v>85</v>
      </c>
      <c r="P4197" s="1">
        <v>45424</v>
      </c>
      <c r="Q4197" s="1">
        <v>45497</v>
      </c>
      <c r="R4197">
        <v>1188</v>
      </c>
      <c r="S4197" s="4">
        <v>8.1</v>
      </c>
      <c r="T4197" t="s">
        <v>79</v>
      </c>
    </row>
    <row r="4198" spans="1:20" x14ac:dyDescent="0.35">
      <c r="A4198" t="s">
        <v>8411</v>
      </c>
      <c r="B4198" s="5" t="s">
        <v>21</v>
      </c>
      <c r="C4198" s="6">
        <v>24066</v>
      </c>
      <c r="D4198" t="s">
        <v>22</v>
      </c>
      <c r="E4198">
        <v>24066</v>
      </c>
      <c r="F4198" s="5" t="s">
        <v>58</v>
      </c>
      <c r="G4198" s="5" t="s">
        <v>59</v>
      </c>
      <c r="H4198" s="5" t="s">
        <v>116</v>
      </c>
      <c r="I4198" t="s">
        <v>44</v>
      </c>
      <c r="J4198" t="s">
        <v>60</v>
      </c>
      <c r="K4198">
        <v>0</v>
      </c>
      <c r="L4198" s="5" t="s">
        <v>8412</v>
      </c>
      <c r="M4198" s="5" t="s">
        <v>70</v>
      </c>
      <c r="N4198">
        <v>0</v>
      </c>
      <c r="O4198" t="s">
        <v>62</v>
      </c>
      <c r="P4198" s="1">
        <v>45652</v>
      </c>
      <c r="Q4198" s="1">
        <v>45666</v>
      </c>
      <c r="R4198">
        <v>838</v>
      </c>
      <c r="S4198" s="4">
        <v>7.7</v>
      </c>
      <c r="T4198" t="s">
        <v>38</v>
      </c>
    </row>
    <row r="4199" spans="1:20" x14ac:dyDescent="0.35">
      <c r="A4199" t="s">
        <v>8413</v>
      </c>
      <c r="B4199" s="5" t="s">
        <v>28802</v>
      </c>
      <c r="C4199" s="6">
        <v>149018</v>
      </c>
      <c r="D4199" t="s">
        <v>41</v>
      </c>
      <c r="E4199">
        <v>126665</v>
      </c>
      <c r="F4199" s="5" t="s">
        <v>23</v>
      </c>
      <c r="G4199" s="5" t="s">
        <v>24</v>
      </c>
      <c r="H4199" s="5" t="s">
        <v>60</v>
      </c>
      <c r="I4199" t="s">
        <v>35</v>
      </c>
      <c r="J4199" t="s">
        <v>60</v>
      </c>
      <c r="K4199">
        <v>0</v>
      </c>
      <c r="L4199" s="5" t="s">
        <v>8414</v>
      </c>
      <c r="M4199" s="5" t="s">
        <v>28</v>
      </c>
      <c r="N4199">
        <v>18</v>
      </c>
      <c r="O4199" t="s">
        <v>62</v>
      </c>
      <c r="P4199" s="1">
        <v>45538</v>
      </c>
      <c r="Q4199" s="1">
        <v>45557</v>
      </c>
      <c r="R4199">
        <v>2468</v>
      </c>
      <c r="S4199" s="4">
        <v>7.6</v>
      </c>
      <c r="T4199" t="s">
        <v>153</v>
      </c>
    </row>
    <row r="4200" spans="1:20" x14ac:dyDescent="0.35">
      <c r="A4200" t="s">
        <v>8415</v>
      </c>
      <c r="B4200" s="5" t="s">
        <v>105</v>
      </c>
      <c r="C4200" s="6">
        <v>119622</v>
      </c>
      <c r="D4200" t="s">
        <v>81</v>
      </c>
      <c r="E4200">
        <v>161490</v>
      </c>
      <c r="F4200" s="5" t="s">
        <v>66</v>
      </c>
      <c r="G4200" s="5" t="s">
        <v>24</v>
      </c>
      <c r="H4200" s="5" t="s">
        <v>82</v>
      </c>
      <c r="I4200" t="s">
        <v>44</v>
      </c>
      <c r="J4200" t="s">
        <v>82</v>
      </c>
      <c r="K4200">
        <v>100</v>
      </c>
      <c r="L4200" s="5" t="s">
        <v>8416</v>
      </c>
      <c r="M4200" s="5" t="s">
        <v>37</v>
      </c>
      <c r="N4200">
        <v>5</v>
      </c>
      <c r="O4200" t="s">
        <v>85</v>
      </c>
      <c r="P4200" s="1">
        <v>45292</v>
      </c>
      <c r="Q4200" s="1">
        <v>45365</v>
      </c>
      <c r="R4200">
        <v>1210</v>
      </c>
      <c r="S4200" s="4">
        <v>6.5</v>
      </c>
      <c r="T4200" t="s">
        <v>210</v>
      </c>
    </row>
    <row r="4201" spans="1:20" x14ac:dyDescent="0.35">
      <c r="A4201" t="s">
        <v>8417</v>
      </c>
      <c r="B4201" s="5" t="s">
        <v>28800</v>
      </c>
      <c r="C4201" s="6">
        <v>135418</v>
      </c>
      <c r="D4201" t="s">
        <v>22</v>
      </c>
      <c r="E4201">
        <v>135418</v>
      </c>
      <c r="F4201" s="5" t="s">
        <v>66</v>
      </c>
      <c r="G4201" s="5" t="s">
        <v>59</v>
      </c>
      <c r="H4201" s="5" t="s">
        <v>25</v>
      </c>
      <c r="I4201" t="s">
        <v>26</v>
      </c>
      <c r="J4201" t="s">
        <v>25</v>
      </c>
      <c r="K4201">
        <v>0</v>
      </c>
      <c r="L4201" s="5" t="s">
        <v>8418</v>
      </c>
      <c r="M4201" s="5" t="s">
        <v>54</v>
      </c>
      <c r="N4201">
        <v>8</v>
      </c>
      <c r="O4201" t="s">
        <v>78</v>
      </c>
      <c r="P4201" s="1">
        <v>45337</v>
      </c>
      <c r="Q4201" s="1">
        <v>45391</v>
      </c>
      <c r="R4201">
        <v>2215</v>
      </c>
      <c r="S4201" s="4">
        <v>6.1</v>
      </c>
      <c r="T4201" t="s">
        <v>243</v>
      </c>
    </row>
    <row r="4202" spans="1:20" x14ac:dyDescent="0.35">
      <c r="A4202" t="s">
        <v>8419</v>
      </c>
      <c r="B4202" s="5" t="s">
        <v>57</v>
      </c>
      <c r="C4202" s="6">
        <v>80410</v>
      </c>
      <c r="D4202" t="s">
        <v>92</v>
      </c>
      <c r="E4202">
        <v>60308</v>
      </c>
      <c r="F4202" s="5" t="s">
        <v>50</v>
      </c>
      <c r="G4202" s="5" t="s">
        <v>24</v>
      </c>
      <c r="H4202" s="5" t="s">
        <v>93</v>
      </c>
      <c r="I4202" t="s">
        <v>26</v>
      </c>
      <c r="J4202" t="s">
        <v>93</v>
      </c>
      <c r="K4202">
        <v>100</v>
      </c>
      <c r="L4202" s="5" t="s">
        <v>8420</v>
      </c>
      <c r="M4202" s="5" t="s">
        <v>37</v>
      </c>
      <c r="N4202">
        <v>2</v>
      </c>
      <c r="O4202" t="s">
        <v>167</v>
      </c>
      <c r="P4202" s="1">
        <v>45424</v>
      </c>
      <c r="Q4202" s="1">
        <v>45477</v>
      </c>
      <c r="R4202">
        <v>2221</v>
      </c>
      <c r="S4202" s="4">
        <v>8</v>
      </c>
      <c r="T4202" t="s">
        <v>118</v>
      </c>
    </row>
    <row r="4203" spans="1:20" x14ac:dyDescent="0.35">
      <c r="A4203" t="s">
        <v>8421</v>
      </c>
      <c r="B4203" s="5" t="s">
        <v>28802</v>
      </c>
      <c r="C4203" s="6">
        <v>158403</v>
      </c>
      <c r="D4203" t="s">
        <v>33</v>
      </c>
      <c r="E4203">
        <v>17424330</v>
      </c>
      <c r="F4203" s="5" t="s">
        <v>66</v>
      </c>
      <c r="G4203" s="5" t="s">
        <v>24</v>
      </c>
      <c r="H4203" s="5" t="s">
        <v>34</v>
      </c>
      <c r="I4203" t="s">
        <v>26</v>
      </c>
      <c r="J4203" t="s">
        <v>126</v>
      </c>
      <c r="K4203">
        <v>0</v>
      </c>
      <c r="L4203" s="5" t="s">
        <v>4029</v>
      </c>
      <c r="M4203" s="5" t="s">
        <v>54</v>
      </c>
      <c r="N4203">
        <v>6</v>
      </c>
      <c r="O4203" t="s">
        <v>141</v>
      </c>
      <c r="P4203" s="1">
        <v>45366</v>
      </c>
      <c r="Q4203" s="1">
        <v>45417</v>
      </c>
      <c r="R4203">
        <v>2333</v>
      </c>
      <c r="S4203" s="4">
        <v>8.8000000000000007</v>
      </c>
      <c r="T4203" t="s">
        <v>103</v>
      </c>
    </row>
    <row r="4204" spans="1:20" x14ac:dyDescent="0.35">
      <c r="A4204" t="s">
        <v>8422</v>
      </c>
      <c r="B4204" s="5" t="s">
        <v>100</v>
      </c>
      <c r="C4204" s="6">
        <v>143401</v>
      </c>
      <c r="D4204" t="s">
        <v>41</v>
      </c>
      <c r="E4204">
        <v>121891</v>
      </c>
      <c r="F4204" s="5" t="s">
        <v>23</v>
      </c>
      <c r="G4204" s="5" t="s">
        <v>42</v>
      </c>
      <c r="H4204" s="5" t="s">
        <v>151</v>
      </c>
      <c r="I4204" t="s">
        <v>26</v>
      </c>
      <c r="J4204" t="s">
        <v>151</v>
      </c>
      <c r="K4204">
        <v>50</v>
      </c>
      <c r="L4204" s="5" t="s">
        <v>8423</v>
      </c>
      <c r="M4204" s="5" t="s">
        <v>54</v>
      </c>
      <c r="N4204">
        <v>18</v>
      </c>
      <c r="O4204" t="s">
        <v>107</v>
      </c>
      <c r="P4204" s="1">
        <v>45317</v>
      </c>
      <c r="Q4204" s="1">
        <v>45386</v>
      </c>
      <c r="R4204">
        <v>2218</v>
      </c>
      <c r="S4204" s="4">
        <v>9.6999999999999993</v>
      </c>
      <c r="T4204" t="s">
        <v>63</v>
      </c>
    </row>
    <row r="4205" spans="1:20" x14ac:dyDescent="0.35">
      <c r="A4205" t="s">
        <v>8424</v>
      </c>
      <c r="B4205" s="5" t="s">
        <v>217</v>
      </c>
      <c r="C4205" s="6">
        <v>72505</v>
      </c>
      <c r="D4205" t="s">
        <v>22</v>
      </c>
      <c r="E4205">
        <v>72505</v>
      </c>
      <c r="F4205" s="5" t="s">
        <v>50</v>
      </c>
      <c r="G4205" s="5" t="s">
        <v>42</v>
      </c>
      <c r="H4205" s="5" t="s">
        <v>191</v>
      </c>
      <c r="I4205" t="s">
        <v>44</v>
      </c>
      <c r="J4205" t="s">
        <v>191</v>
      </c>
      <c r="K4205">
        <v>0</v>
      </c>
      <c r="L4205" s="5" t="s">
        <v>8425</v>
      </c>
      <c r="M4205" s="5" t="s">
        <v>37</v>
      </c>
      <c r="N4205">
        <v>2</v>
      </c>
      <c r="O4205" t="s">
        <v>78</v>
      </c>
      <c r="P4205" s="1">
        <v>45773</v>
      </c>
      <c r="Q4205" s="1">
        <v>45809</v>
      </c>
      <c r="R4205">
        <v>2155</v>
      </c>
      <c r="S4205" s="4">
        <v>6.3</v>
      </c>
      <c r="T4205" t="s">
        <v>277</v>
      </c>
    </row>
    <row r="4206" spans="1:20" x14ac:dyDescent="0.35">
      <c r="A4206" t="s">
        <v>8426</v>
      </c>
      <c r="B4206" s="5" t="s">
        <v>105</v>
      </c>
      <c r="C4206" s="6">
        <v>101052</v>
      </c>
      <c r="D4206" t="s">
        <v>41</v>
      </c>
      <c r="E4206">
        <v>85894</v>
      </c>
      <c r="F4206" s="5" t="s">
        <v>50</v>
      </c>
      <c r="G4206" s="5" t="s">
        <v>42</v>
      </c>
      <c r="H4206" s="5" t="s">
        <v>60</v>
      </c>
      <c r="I4206" t="s">
        <v>35</v>
      </c>
      <c r="J4206" t="s">
        <v>60</v>
      </c>
      <c r="K4206">
        <v>100</v>
      </c>
      <c r="L4206" s="5" t="s">
        <v>8427</v>
      </c>
      <c r="M4206" s="5" t="s">
        <v>37</v>
      </c>
      <c r="N4206">
        <v>3</v>
      </c>
      <c r="O4206" t="s">
        <v>141</v>
      </c>
      <c r="P4206" s="1">
        <v>45544</v>
      </c>
      <c r="Q4206" s="1">
        <v>45609</v>
      </c>
      <c r="R4206">
        <v>2376</v>
      </c>
      <c r="S4206" s="4">
        <v>6</v>
      </c>
      <c r="T4206" t="s">
        <v>243</v>
      </c>
    </row>
    <row r="4207" spans="1:20" x14ac:dyDescent="0.35">
      <c r="A4207" t="s">
        <v>8428</v>
      </c>
      <c r="B4207" s="5" t="s">
        <v>57</v>
      </c>
      <c r="C4207" s="6">
        <v>90464</v>
      </c>
      <c r="D4207" t="s">
        <v>74</v>
      </c>
      <c r="E4207">
        <v>113080</v>
      </c>
      <c r="F4207" s="5" t="s">
        <v>50</v>
      </c>
      <c r="G4207" s="5" t="s">
        <v>59</v>
      </c>
      <c r="H4207" s="5" t="s">
        <v>75</v>
      </c>
      <c r="I4207" t="s">
        <v>44</v>
      </c>
      <c r="J4207" t="s">
        <v>75</v>
      </c>
      <c r="K4207">
        <v>50</v>
      </c>
      <c r="L4207" s="5" t="s">
        <v>8429</v>
      </c>
      <c r="M4207" s="5" t="s">
        <v>70</v>
      </c>
      <c r="N4207">
        <v>3</v>
      </c>
      <c r="O4207" t="s">
        <v>62</v>
      </c>
      <c r="P4207" s="1">
        <v>45625</v>
      </c>
      <c r="Q4207" s="1">
        <v>45673</v>
      </c>
      <c r="R4207">
        <v>1450</v>
      </c>
      <c r="S4207" s="4">
        <v>5.0999999999999996</v>
      </c>
      <c r="T4207" t="s">
        <v>95</v>
      </c>
    </row>
    <row r="4208" spans="1:20" x14ac:dyDescent="0.35">
      <c r="A4208" t="s">
        <v>8430</v>
      </c>
      <c r="B4208" s="5" t="s">
        <v>91</v>
      </c>
      <c r="C4208" s="6">
        <v>155870</v>
      </c>
      <c r="D4208" t="s">
        <v>22</v>
      </c>
      <c r="E4208">
        <v>155870</v>
      </c>
      <c r="F4208" s="5" t="s">
        <v>23</v>
      </c>
      <c r="G4208" s="5" t="s">
        <v>42</v>
      </c>
      <c r="H4208" s="5" t="s">
        <v>52</v>
      </c>
      <c r="I4208" t="s">
        <v>26</v>
      </c>
      <c r="J4208" t="s">
        <v>52</v>
      </c>
      <c r="K4208">
        <v>100</v>
      </c>
      <c r="L4208" s="5" t="s">
        <v>8431</v>
      </c>
      <c r="M4208" s="5" t="s">
        <v>37</v>
      </c>
      <c r="N4208">
        <v>18</v>
      </c>
      <c r="O4208" t="s">
        <v>71</v>
      </c>
      <c r="P4208" s="1">
        <v>45446</v>
      </c>
      <c r="Q4208" s="1">
        <v>45512</v>
      </c>
      <c r="R4208">
        <v>2068</v>
      </c>
      <c r="S4208" s="4">
        <v>8.4</v>
      </c>
      <c r="T4208" t="s">
        <v>30</v>
      </c>
    </row>
    <row r="4209" spans="1:20" x14ac:dyDescent="0.35">
      <c r="A4209" t="s">
        <v>8432</v>
      </c>
      <c r="B4209" s="5" t="s">
        <v>179</v>
      </c>
      <c r="C4209" s="6">
        <v>86105</v>
      </c>
      <c r="D4209" t="s">
        <v>22</v>
      </c>
      <c r="E4209">
        <v>86105</v>
      </c>
      <c r="F4209" s="5" t="s">
        <v>23</v>
      </c>
      <c r="G4209" s="5" t="s">
        <v>51</v>
      </c>
      <c r="H4209" s="5" t="s">
        <v>116</v>
      </c>
      <c r="I4209" t="s">
        <v>26</v>
      </c>
      <c r="J4209" t="s">
        <v>116</v>
      </c>
      <c r="K4209">
        <v>100</v>
      </c>
      <c r="L4209" s="5" t="s">
        <v>8433</v>
      </c>
      <c r="M4209" s="5" t="s">
        <v>28</v>
      </c>
      <c r="N4209">
        <v>16</v>
      </c>
      <c r="O4209" t="s">
        <v>62</v>
      </c>
      <c r="P4209" s="1">
        <v>45687</v>
      </c>
      <c r="Q4209" s="1">
        <v>45723</v>
      </c>
      <c r="R4209">
        <v>2236</v>
      </c>
      <c r="S4209" s="4">
        <v>7.9</v>
      </c>
      <c r="T4209" t="s">
        <v>243</v>
      </c>
    </row>
    <row r="4210" spans="1:20" x14ac:dyDescent="0.35">
      <c r="A4210" t="s">
        <v>8434</v>
      </c>
      <c r="B4210" s="5" t="s">
        <v>28801</v>
      </c>
      <c r="C4210" s="6">
        <v>60304</v>
      </c>
      <c r="D4210" t="s">
        <v>41</v>
      </c>
      <c r="E4210">
        <v>51258</v>
      </c>
      <c r="F4210" s="5" t="s">
        <v>58</v>
      </c>
      <c r="G4210" s="5" t="s">
        <v>24</v>
      </c>
      <c r="H4210" s="5" t="s">
        <v>43</v>
      </c>
      <c r="I4210" t="s">
        <v>26</v>
      </c>
      <c r="J4210" t="s">
        <v>43</v>
      </c>
      <c r="K4210">
        <v>100</v>
      </c>
      <c r="L4210" s="5" t="s">
        <v>8435</v>
      </c>
      <c r="M4210" s="5" t="s">
        <v>70</v>
      </c>
      <c r="N4210">
        <v>1</v>
      </c>
      <c r="O4210" t="s">
        <v>147</v>
      </c>
      <c r="P4210" s="1">
        <v>45562</v>
      </c>
      <c r="Q4210" s="1">
        <v>45630</v>
      </c>
      <c r="R4210">
        <v>1530</v>
      </c>
      <c r="S4210" s="4">
        <v>8.9</v>
      </c>
      <c r="T4210" t="s">
        <v>243</v>
      </c>
    </row>
    <row r="4211" spans="1:20" x14ac:dyDescent="0.35">
      <c r="A4211" t="s">
        <v>8436</v>
      </c>
      <c r="B4211" s="5" t="s">
        <v>217</v>
      </c>
      <c r="C4211" s="6">
        <v>158258</v>
      </c>
      <c r="D4211" t="s">
        <v>22</v>
      </c>
      <c r="E4211">
        <v>158258</v>
      </c>
      <c r="F4211" s="5" t="s">
        <v>66</v>
      </c>
      <c r="G4211" s="5" t="s">
        <v>42</v>
      </c>
      <c r="H4211" s="5" t="s">
        <v>97</v>
      </c>
      <c r="I4211" t="s">
        <v>44</v>
      </c>
      <c r="J4211" t="s">
        <v>97</v>
      </c>
      <c r="K4211">
        <v>50</v>
      </c>
      <c r="L4211" s="5" t="s">
        <v>8437</v>
      </c>
      <c r="M4211" s="5" t="s">
        <v>70</v>
      </c>
      <c r="N4211">
        <v>8</v>
      </c>
      <c r="O4211" t="s">
        <v>62</v>
      </c>
      <c r="P4211" s="1">
        <v>45491</v>
      </c>
      <c r="Q4211" s="1">
        <v>45522</v>
      </c>
      <c r="R4211">
        <v>1416</v>
      </c>
      <c r="S4211" s="4">
        <v>9.5</v>
      </c>
      <c r="T4211" t="s">
        <v>153</v>
      </c>
    </row>
    <row r="4212" spans="1:20" x14ac:dyDescent="0.35">
      <c r="A4212" t="s">
        <v>8438</v>
      </c>
      <c r="B4212" s="5" t="s">
        <v>57</v>
      </c>
      <c r="C4212" s="6">
        <v>139108</v>
      </c>
      <c r="D4212" t="s">
        <v>22</v>
      </c>
      <c r="E4212">
        <v>139108</v>
      </c>
      <c r="F4212" s="5" t="s">
        <v>66</v>
      </c>
      <c r="G4212" s="5" t="s">
        <v>59</v>
      </c>
      <c r="H4212" s="5" t="s">
        <v>97</v>
      </c>
      <c r="I4212" t="s">
        <v>26</v>
      </c>
      <c r="J4212" t="s">
        <v>186</v>
      </c>
      <c r="K4212">
        <v>50</v>
      </c>
      <c r="L4212" s="5" t="s">
        <v>8439</v>
      </c>
      <c r="M4212" s="5" t="s">
        <v>54</v>
      </c>
      <c r="N4212">
        <v>7</v>
      </c>
      <c r="O4212" t="s">
        <v>112</v>
      </c>
      <c r="P4212" s="1">
        <v>45417</v>
      </c>
      <c r="Q4212" s="1">
        <v>45431</v>
      </c>
      <c r="R4212">
        <v>2202</v>
      </c>
      <c r="S4212" s="4">
        <v>7.9</v>
      </c>
      <c r="T4212" t="s">
        <v>63</v>
      </c>
    </row>
    <row r="4213" spans="1:20" x14ac:dyDescent="0.35">
      <c r="A4213" t="s">
        <v>8440</v>
      </c>
      <c r="B4213" s="5" t="s">
        <v>57</v>
      </c>
      <c r="C4213" s="6">
        <v>127647</v>
      </c>
      <c r="D4213" t="s">
        <v>92</v>
      </c>
      <c r="E4213">
        <v>95735</v>
      </c>
      <c r="F4213" s="5" t="s">
        <v>66</v>
      </c>
      <c r="G4213" s="5" t="s">
        <v>51</v>
      </c>
      <c r="H4213" s="5" t="s">
        <v>93</v>
      </c>
      <c r="I4213" t="s">
        <v>35</v>
      </c>
      <c r="J4213" t="s">
        <v>93</v>
      </c>
      <c r="K4213">
        <v>50</v>
      </c>
      <c r="L4213" s="5" t="s">
        <v>8441</v>
      </c>
      <c r="M4213" s="5" t="s">
        <v>70</v>
      </c>
      <c r="N4213">
        <v>8</v>
      </c>
      <c r="O4213" t="s">
        <v>78</v>
      </c>
      <c r="P4213" s="1">
        <v>45465</v>
      </c>
      <c r="Q4213" s="1">
        <v>45487</v>
      </c>
      <c r="R4213">
        <v>1248</v>
      </c>
      <c r="S4213" s="4">
        <v>8.1</v>
      </c>
      <c r="T4213" t="s">
        <v>210</v>
      </c>
    </row>
    <row r="4214" spans="1:20" x14ac:dyDescent="0.35">
      <c r="A4214" t="s">
        <v>8442</v>
      </c>
      <c r="B4214" s="5" t="s">
        <v>217</v>
      </c>
      <c r="C4214" s="6">
        <v>113026</v>
      </c>
      <c r="D4214" t="s">
        <v>74</v>
      </c>
      <c r="E4214">
        <v>141283</v>
      </c>
      <c r="F4214" s="5" t="s">
        <v>66</v>
      </c>
      <c r="G4214" s="5" t="s">
        <v>59</v>
      </c>
      <c r="H4214" s="5" t="s">
        <v>75</v>
      </c>
      <c r="I4214" t="s">
        <v>35</v>
      </c>
      <c r="J4214" t="s">
        <v>75</v>
      </c>
      <c r="K4214">
        <v>50</v>
      </c>
      <c r="L4214" s="5" t="s">
        <v>8443</v>
      </c>
      <c r="M4214" s="5" t="s">
        <v>28</v>
      </c>
      <c r="N4214">
        <v>8</v>
      </c>
      <c r="O4214" t="s">
        <v>78</v>
      </c>
      <c r="P4214" s="1">
        <v>45666</v>
      </c>
      <c r="Q4214" s="1">
        <v>45709</v>
      </c>
      <c r="R4214">
        <v>1025</v>
      </c>
      <c r="S4214" s="4">
        <v>8.4</v>
      </c>
      <c r="T4214" t="s">
        <v>79</v>
      </c>
    </row>
    <row r="4215" spans="1:20" x14ac:dyDescent="0.35">
      <c r="A4215" t="s">
        <v>8444</v>
      </c>
      <c r="B4215" s="5" t="s">
        <v>217</v>
      </c>
      <c r="C4215" s="6">
        <v>160446</v>
      </c>
      <c r="D4215" t="s">
        <v>22</v>
      </c>
      <c r="E4215">
        <v>160446</v>
      </c>
      <c r="F4215" s="5" t="s">
        <v>23</v>
      </c>
      <c r="G4215" s="5" t="s">
        <v>59</v>
      </c>
      <c r="H4215" s="5" t="s">
        <v>101</v>
      </c>
      <c r="I4215" t="s">
        <v>26</v>
      </c>
      <c r="J4215" t="s">
        <v>101</v>
      </c>
      <c r="K4215">
        <v>50</v>
      </c>
      <c r="L4215" s="5" t="s">
        <v>8445</v>
      </c>
      <c r="M4215" s="5" t="s">
        <v>28</v>
      </c>
      <c r="N4215">
        <v>16</v>
      </c>
      <c r="O4215" t="s">
        <v>172</v>
      </c>
      <c r="P4215" s="1">
        <v>45408</v>
      </c>
      <c r="Q4215" s="1">
        <v>45480</v>
      </c>
      <c r="R4215">
        <v>2148</v>
      </c>
      <c r="S4215" s="4">
        <v>5.5</v>
      </c>
      <c r="T4215" t="s">
        <v>79</v>
      </c>
    </row>
    <row r="4216" spans="1:20" x14ac:dyDescent="0.35">
      <c r="A4216" t="s">
        <v>8446</v>
      </c>
      <c r="B4216" s="5" t="s">
        <v>28802</v>
      </c>
      <c r="C4216" s="6">
        <v>170414</v>
      </c>
      <c r="D4216" t="s">
        <v>22</v>
      </c>
      <c r="E4216">
        <v>170414</v>
      </c>
      <c r="F4216" s="5" t="s">
        <v>66</v>
      </c>
      <c r="G4216" s="5" t="s">
        <v>59</v>
      </c>
      <c r="H4216" s="5" t="s">
        <v>97</v>
      </c>
      <c r="I4216" t="s">
        <v>44</v>
      </c>
      <c r="J4216" t="s">
        <v>97</v>
      </c>
      <c r="K4216">
        <v>50</v>
      </c>
      <c r="L4216" s="5" t="s">
        <v>8447</v>
      </c>
      <c r="M4216" s="5" t="s">
        <v>28</v>
      </c>
      <c r="N4216">
        <v>5</v>
      </c>
      <c r="O4216" t="s">
        <v>78</v>
      </c>
      <c r="P4216" s="1">
        <v>45518</v>
      </c>
      <c r="Q4216" s="1">
        <v>45551</v>
      </c>
      <c r="R4216">
        <v>2394</v>
      </c>
      <c r="S4216" s="4">
        <v>8.1</v>
      </c>
      <c r="T4216" t="s">
        <v>118</v>
      </c>
    </row>
    <row r="4217" spans="1:20" x14ac:dyDescent="0.35">
      <c r="A4217" t="s">
        <v>8448</v>
      </c>
      <c r="B4217" s="5" t="s">
        <v>57</v>
      </c>
      <c r="C4217" s="6">
        <v>153701</v>
      </c>
      <c r="D4217" t="s">
        <v>22</v>
      </c>
      <c r="E4217">
        <v>153701</v>
      </c>
      <c r="F4217" s="5" t="s">
        <v>23</v>
      </c>
      <c r="G4217" s="5" t="s">
        <v>59</v>
      </c>
      <c r="H4217" s="5" t="s">
        <v>52</v>
      </c>
      <c r="I4217" t="s">
        <v>35</v>
      </c>
      <c r="J4217" t="s">
        <v>60</v>
      </c>
      <c r="K4217">
        <v>100</v>
      </c>
      <c r="L4217" s="5" t="s">
        <v>8323</v>
      </c>
      <c r="M4217" s="5" t="s">
        <v>54</v>
      </c>
      <c r="N4217">
        <v>15</v>
      </c>
      <c r="O4217" t="s">
        <v>107</v>
      </c>
      <c r="P4217" s="1">
        <v>45508</v>
      </c>
      <c r="Q4217" s="1">
        <v>45543</v>
      </c>
      <c r="R4217">
        <v>641</v>
      </c>
      <c r="S4217" s="4">
        <v>6.6</v>
      </c>
      <c r="T4217" t="s">
        <v>136</v>
      </c>
    </row>
    <row r="4218" spans="1:20" x14ac:dyDescent="0.35">
      <c r="A4218" t="s">
        <v>8449</v>
      </c>
      <c r="B4218" s="5" t="s">
        <v>28802</v>
      </c>
      <c r="C4218" s="6">
        <v>66536</v>
      </c>
      <c r="D4218" t="s">
        <v>65</v>
      </c>
      <c r="E4218">
        <v>86497</v>
      </c>
      <c r="F4218" s="5" t="s">
        <v>58</v>
      </c>
      <c r="G4218" s="5" t="s">
        <v>59</v>
      </c>
      <c r="H4218" s="5" t="s">
        <v>67</v>
      </c>
      <c r="I4218" t="s">
        <v>26</v>
      </c>
      <c r="J4218" t="s">
        <v>67</v>
      </c>
      <c r="K4218">
        <v>50</v>
      </c>
      <c r="L4218" s="5" t="s">
        <v>326</v>
      </c>
      <c r="M4218" s="5" t="s">
        <v>37</v>
      </c>
      <c r="N4218">
        <v>1</v>
      </c>
      <c r="O4218" t="s">
        <v>88</v>
      </c>
      <c r="P4218" s="1">
        <v>45368</v>
      </c>
      <c r="Q4218" s="1">
        <v>45399</v>
      </c>
      <c r="R4218">
        <v>952</v>
      </c>
      <c r="S4218" s="4">
        <v>9.9</v>
      </c>
      <c r="T4218" t="s">
        <v>38</v>
      </c>
    </row>
    <row r="4219" spans="1:20" x14ac:dyDescent="0.35">
      <c r="A4219" t="s">
        <v>8450</v>
      </c>
      <c r="B4219" s="5" t="s">
        <v>179</v>
      </c>
      <c r="C4219" s="6">
        <v>144573</v>
      </c>
      <c r="D4219" t="s">
        <v>22</v>
      </c>
      <c r="E4219">
        <v>144573</v>
      </c>
      <c r="F4219" s="5" t="s">
        <v>23</v>
      </c>
      <c r="G4219" s="5" t="s">
        <v>42</v>
      </c>
      <c r="H4219" s="5" t="s">
        <v>165</v>
      </c>
      <c r="I4219" t="s">
        <v>44</v>
      </c>
      <c r="J4219" t="s">
        <v>165</v>
      </c>
      <c r="K4219">
        <v>100</v>
      </c>
      <c r="L4219" s="5" t="s">
        <v>8451</v>
      </c>
      <c r="M4219" s="5" t="s">
        <v>54</v>
      </c>
      <c r="N4219">
        <v>18</v>
      </c>
      <c r="O4219" t="s">
        <v>135</v>
      </c>
      <c r="P4219" s="1">
        <v>45626</v>
      </c>
      <c r="Q4219" s="1">
        <v>45698</v>
      </c>
      <c r="R4219">
        <v>1931</v>
      </c>
      <c r="S4219" s="4">
        <v>8</v>
      </c>
      <c r="T4219" t="s">
        <v>47</v>
      </c>
    </row>
    <row r="4220" spans="1:20" x14ac:dyDescent="0.35">
      <c r="A4220" t="s">
        <v>8452</v>
      </c>
      <c r="B4220" s="5" t="s">
        <v>179</v>
      </c>
      <c r="C4220" s="6">
        <v>39124</v>
      </c>
      <c r="D4220" t="s">
        <v>22</v>
      </c>
      <c r="E4220">
        <v>39124</v>
      </c>
      <c r="F4220" s="5" t="s">
        <v>66</v>
      </c>
      <c r="G4220" s="5" t="s">
        <v>59</v>
      </c>
      <c r="H4220" s="5" t="s">
        <v>116</v>
      </c>
      <c r="I4220" t="s">
        <v>26</v>
      </c>
      <c r="J4220" t="s">
        <v>116</v>
      </c>
      <c r="K4220">
        <v>0</v>
      </c>
      <c r="L4220" s="5" t="s">
        <v>8453</v>
      </c>
      <c r="M4220" s="5" t="s">
        <v>70</v>
      </c>
      <c r="N4220">
        <v>5</v>
      </c>
      <c r="O4220" t="s">
        <v>172</v>
      </c>
      <c r="P4220" s="1">
        <v>45577</v>
      </c>
      <c r="Q4220" s="1">
        <v>45611</v>
      </c>
      <c r="R4220">
        <v>2309</v>
      </c>
      <c r="S4220" s="4">
        <v>5.7</v>
      </c>
      <c r="T4220" t="s">
        <v>47</v>
      </c>
    </row>
    <row r="4221" spans="1:20" x14ac:dyDescent="0.35">
      <c r="A4221" t="s">
        <v>8454</v>
      </c>
      <c r="B4221" s="5" t="s">
        <v>28800</v>
      </c>
      <c r="C4221" s="6">
        <v>148877</v>
      </c>
      <c r="D4221" t="s">
        <v>41</v>
      </c>
      <c r="E4221">
        <v>126545</v>
      </c>
      <c r="F4221" s="5" t="s">
        <v>66</v>
      </c>
      <c r="G4221" s="5" t="s">
        <v>51</v>
      </c>
      <c r="H4221" s="5" t="s">
        <v>126</v>
      </c>
      <c r="I4221" t="s">
        <v>35</v>
      </c>
      <c r="J4221" t="s">
        <v>126</v>
      </c>
      <c r="K4221">
        <v>50</v>
      </c>
      <c r="L4221" s="5" t="s">
        <v>8455</v>
      </c>
      <c r="M4221" s="5" t="s">
        <v>28</v>
      </c>
      <c r="N4221">
        <v>5</v>
      </c>
      <c r="O4221" t="s">
        <v>85</v>
      </c>
      <c r="P4221" s="1">
        <v>45471</v>
      </c>
      <c r="Q4221" s="1">
        <v>45521</v>
      </c>
      <c r="R4221">
        <v>1349</v>
      </c>
      <c r="S4221" s="4">
        <v>9.8000000000000007</v>
      </c>
      <c r="T4221" t="s">
        <v>210</v>
      </c>
    </row>
    <row r="4222" spans="1:20" x14ac:dyDescent="0.35">
      <c r="A4222" t="s">
        <v>8456</v>
      </c>
      <c r="B4222" s="5" t="s">
        <v>28802</v>
      </c>
      <c r="C4222" s="6">
        <v>62439</v>
      </c>
      <c r="D4222" t="s">
        <v>81</v>
      </c>
      <c r="E4222">
        <v>84293</v>
      </c>
      <c r="F4222" s="5" t="s">
        <v>58</v>
      </c>
      <c r="G4222" s="5" t="s">
        <v>59</v>
      </c>
      <c r="H4222" s="5" t="s">
        <v>82</v>
      </c>
      <c r="I4222" t="s">
        <v>44</v>
      </c>
      <c r="J4222" t="s">
        <v>82</v>
      </c>
      <c r="K4222">
        <v>100</v>
      </c>
      <c r="L4222" s="5" t="s">
        <v>8457</v>
      </c>
      <c r="M4222" s="5" t="s">
        <v>37</v>
      </c>
      <c r="N4222">
        <v>1</v>
      </c>
      <c r="O4222" t="s">
        <v>71</v>
      </c>
      <c r="P4222" s="1">
        <v>45448</v>
      </c>
      <c r="Q4222" s="1">
        <v>45472</v>
      </c>
      <c r="R4222">
        <v>1944</v>
      </c>
      <c r="S4222" s="4">
        <v>7.9</v>
      </c>
      <c r="T4222" t="s">
        <v>95</v>
      </c>
    </row>
    <row r="4223" spans="1:20" x14ac:dyDescent="0.35">
      <c r="A4223" t="s">
        <v>8458</v>
      </c>
      <c r="B4223" s="5" t="s">
        <v>174</v>
      </c>
      <c r="C4223" s="6">
        <v>70705</v>
      </c>
      <c r="D4223" t="s">
        <v>22</v>
      </c>
      <c r="E4223">
        <v>70705</v>
      </c>
      <c r="F4223" s="5" t="s">
        <v>50</v>
      </c>
      <c r="G4223" s="5" t="s">
        <v>24</v>
      </c>
      <c r="H4223" s="5" t="s">
        <v>165</v>
      </c>
      <c r="I4223" t="s">
        <v>26</v>
      </c>
      <c r="J4223" t="s">
        <v>165</v>
      </c>
      <c r="K4223">
        <v>0</v>
      </c>
      <c r="L4223" s="5" t="s">
        <v>8459</v>
      </c>
      <c r="M4223" s="5" t="s">
        <v>54</v>
      </c>
      <c r="N4223">
        <v>4</v>
      </c>
      <c r="O4223" t="s">
        <v>112</v>
      </c>
      <c r="P4223" s="1">
        <v>45678</v>
      </c>
      <c r="Q4223" s="1">
        <v>45720</v>
      </c>
      <c r="R4223">
        <v>2030</v>
      </c>
      <c r="S4223" s="4">
        <v>5.6</v>
      </c>
      <c r="T4223" t="s">
        <v>89</v>
      </c>
    </row>
    <row r="4224" spans="1:20" x14ac:dyDescent="0.35">
      <c r="A4224" t="s">
        <v>8460</v>
      </c>
      <c r="B4224" s="5" t="s">
        <v>28801</v>
      </c>
      <c r="C4224" s="6">
        <v>136064</v>
      </c>
      <c r="D4224" t="s">
        <v>22</v>
      </c>
      <c r="E4224">
        <v>136064</v>
      </c>
      <c r="F4224" s="5" t="s">
        <v>23</v>
      </c>
      <c r="G4224" s="5" t="s">
        <v>24</v>
      </c>
      <c r="H4224" s="5" t="s">
        <v>191</v>
      </c>
      <c r="I4224" t="s">
        <v>26</v>
      </c>
      <c r="J4224" t="s">
        <v>191</v>
      </c>
      <c r="K4224">
        <v>100</v>
      </c>
      <c r="L4224" s="5" t="s">
        <v>8461</v>
      </c>
      <c r="M4224" s="5" t="s">
        <v>70</v>
      </c>
      <c r="N4224">
        <v>13</v>
      </c>
      <c r="O4224" t="s">
        <v>135</v>
      </c>
      <c r="P4224" s="1">
        <v>45652</v>
      </c>
      <c r="Q4224" s="1">
        <v>45671</v>
      </c>
      <c r="R4224">
        <v>2276</v>
      </c>
      <c r="S4224" s="4">
        <v>9.4</v>
      </c>
      <c r="T4224" t="s">
        <v>89</v>
      </c>
    </row>
    <row r="4225" spans="1:20" x14ac:dyDescent="0.35">
      <c r="A4225" t="s">
        <v>8462</v>
      </c>
      <c r="B4225" s="5" t="s">
        <v>28800</v>
      </c>
      <c r="C4225" s="6">
        <v>114102</v>
      </c>
      <c r="D4225" t="s">
        <v>92</v>
      </c>
      <c r="E4225">
        <v>85577</v>
      </c>
      <c r="F4225" s="5" t="s">
        <v>66</v>
      </c>
      <c r="G4225" s="5" t="s">
        <v>42</v>
      </c>
      <c r="H4225" s="5" t="s">
        <v>93</v>
      </c>
      <c r="I4225" t="s">
        <v>44</v>
      </c>
      <c r="J4225" t="s">
        <v>93</v>
      </c>
      <c r="K4225">
        <v>50</v>
      </c>
      <c r="L4225" s="5" t="s">
        <v>8463</v>
      </c>
      <c r="M4225" s="5" t="s">
        <v>37</v>
      </c>
      <c r="N4225">
        <v>9</v>
      </c>
      <c r="O4225" t="s">
        <v>172</v>
      </c>
      <c r="P4225" s="1">
        <v>45708</v>
      </c>
      <c r="Q4225" s="1">
        <v>45731</v>
      </c>
      <c r="R4225">
        <v>515</v>
      </c>
      <c r="S4225" s="4">
        <v>9.1</v>
      </c>
      <c r="T4225" t="s">
        <v>136</v>
      </c>
    </row>
    <row r="4226" spans="1:20" x14ac:dyDescent="0.35">
      <c r="A4226" t="s">
        <v>8464</v>
      </c>
      <c r="B4226" s="5" t="s">
        <v>145</v>
      </c>
      <c r="C4226" s="6">
        <v>48875</v>
      </c>
      <c r="D4226" t="s">
        <v>22</v>
      </c>
      <c r="E4226">
        <v>48875</v>
      </c>
      <c r="F4226" s="5" t="s">
        <v>66</v>
      </c>
      <c r="G4226" s="5" t="s">
        <v>42</v>
      </c>
      <c r="H4226" s="5" t="s">
        <v>157</v>
      </c>
      <c r="I4226" t="s">
        <v>44</v>
      </c>
      <c r="J4226" t="s">
        <v>43</v>
      </c>
      <c r="K4226">
        <v>0</v>
      </c>
      <c r="L4226" s="5" t="s">
        <v>8465</v>
      </c>
      <c r="M4226" s="5" t="s">
        <v>28</v>
      </c>
      <c r="N4226">
        <v>7</v>
      </c>
      <c r="O4226" t="s">
        <v>131</v>
      </c>
      <c r="P4226" s="1">
        <v>45427</v>
      </c>
      <c r="Q4226" s="1">
        <v>45450</v>
      </c>
      <c r="R4226">
        <v>843</v>
      </c>
      <c r="S4226" s="4">
        <v>10</v>
      </c>
      <c r="T4226" t="s">
        <v>136</v>
      </c>
    </row>
    <row r="4227" spans="1:20" x14ac:dyDescent="0.35">
      <c r="A4227" t="s">
        <v>8466</v>
      </c>
      <c r="B4227" s="5" t="s">
        <v>145</v>
      </c>
      <c r="C4227" s="6">
        <v>66920</v>
      </c>
      <c r="D4227" t="s">
        <v>22</v>
      </c>
      <c r="E4227">
        <v>66920</v>
      </c>
      <c r="F4227" s="5" t="s">
        <v>58</v>
      </c>
      <c r="G4227" s="5" t="s">
        <v>42</v>
      </c>
      <c r="H4227" s="5" t="s">
        <v>97</v>
      </c>
      <c r="I4227" t="s">
        <v>26</v>
      </c>
      <c r="J4227" t="s">
        <v>423</v>
      </c>
      <c r="K4227">
        <v>0</v>
      </c>
      <c r="L4227" s="5" t="s">
        <v>5510</v>
      </c>
      <c r="M4227" s="5" t="s">
        <v>37</v>
      </c>
      <c r="N4227">
        <v>1</v>
      </c>
      <c r="O4227" t="s">
        <v>78</v>
      </c>
      <c r="P4227" s="1">
        <v>45706</v>
      </c>
      <c r="Q4227" s="1">
        <v>45751</v>
      </c>
      <c r="R4227">
        <v>1486</v>
      </c>
      <c r="S4227" s="4">
        <v>7</v>
      </c>
      <c r="T4227" t="s">
        <v>79</v>
      </c>
    </row>
    <row r="4228" spans="1:20" x14ac:dyDescent="0.35">
      <c r="A4228" t="s">
        <v>8467</v>
      </c>
      <c r="B4228" s="5" t="s">
        <v>100</v>
      </c>
      <c r="C4228" s="6">
        <v>60046</v>
      </c>
      <c r="D4228" t="s">
        <v>22</v>
      </c>
      <c r="E4228">
        <v>60046</v>
      </c>
      <c r="F4228" s="5" t="s">
        <v>58</v>
      </c>
      <c r="G4228" s="5" t="s">
        <v>59</v>
      </c>
      <c r="H4228" s="5" t="s">
        <v>101</v>
      </c>
      <c r="I4228" t="s">
        <v>44</v>
      </c>
      <c r="J4228" t="s">
        <v>82</v>
      </c>
      <c r="K4228">
        <v>0</v>
      </c>
      <c r="L4228" s="5" t="s">
        <v>8468</v>
      </c>
      <c r="M4228" s="5" t="s">
        <v>37</v>
      </c>
      <c r="N4228">
        <v>1</v>
      </c>
      <c r="O4228" t="s">
        <v>29</v>
      </c>
      <c r="P4228" s="1">
        <v>45774</v>
      </c>
      <c r="Q4228" s="1">
        <v>45814</v>
      </c>
      <c r="R4228">
        <v>992</v>
      </c>
      <c r="S4228" s="4">
        <v>7.9</v>
      </c>
      <c r="T4228" t="s">
        <v>103</v>
      </c>
    </row>
    <row r="4229" spans="1:20" x14ac:dyDescent="0.35">
      <c r="A4229" t="s">
        <v>8469</v>
      </c>
      <c r="B4229" s="5" t="s">
        <v>91</v>
      </c>
      <c r="C4229" s="6">
        <v>65824</v>
      </c>
      <c r="D4229" t="s">
        <v>41</v>
      </c>
      <c r="E4229">
        <v>55950</v>
      </c>
      <c r="F4229" s="5" t="s">
        <v>50</v>
      </c>
      <c r="G4229" s="5" t="s">
        <v>51</v>
      </c>
      <c r="H4229" s="5" t="s">
        <v>60</v>
      </c>
      <c r="I4229" t="s">
        <v>44</v>
      </c>
      <c r="J4229" t="s">
        <v>60</v>
      </c>
      <c r="K4229">
        <v>0</v>
      </c>
      <c r="L4229" s="5" t="s">
        <v>8470</v>
      </c>
      <c r="M4229" s="5" t="s">
        <v>28</v>
      </c>
      <c r="N4229">
        <v>4</v>
      </c>
      <c r="O4229" t="s">
        <v>88</v>
      </c>
      <c r="P4229" s="1">
        <v>45382</v>
      </c>
      <c r="Q4229" s="1">
        <v>45438</v>
      </c>
      <c r="R4229">
        <v>639</v>
      </c>
      <c r="S4229" s="4">
        <v>9.4</v>
      </c>
      <c r="T4229" t="s">
        <v>118</v>
      </c>
    </row>
    <row r="4230" spans="1:20" x14ac:dyDescent="0.35">
      <c r="A4230" t="s">
        <v>8471</v>
      </c>
      <c r="B4230" s="5" t="s">
        <v>49</v>
      </c>
      <c r="C4230" s="6">
        <v>92205</v>
      </c>
      <c r="D4230" t="s">
        <v>22</v>
      </c>
      <c r="E4230">
        <v>92205</v>
      </c>
      <c r="F4230" s="5" t="s">
        <v>50</v>
      </c>
      <c r="G4230" s="5" t="s">
        <v>51</v>
      </c>
      <c r="H4230" s="5" t="s">
        <v>52</v>
      </c>
      <c r="I4230" t="s">
        <v>26</v>
      </c>
      <c r="J4230" t="s">
        <v>52</v>
      </c>
      <c r="K4230">
        <v>0</v>
      </c>
      <c r="L4230" s="5" t="s">
        <v>8472</v>
      </c>
      <c r="M4230" s="5" t="s">
        <v>37</v>
      </c>
      <c r="N4230">
        <v>4</v>
      </c>
      <c r="O4230" t="s">
        <v>29</v>
      </c>
      <c r="P4230" s="1">
        <v>45461</v>
      </c>
      <c r="Q4230" s="1">
        <v>45507</v>
      </c>
      <c r="R4230">
        <v>1381</v>
      </c>
      <c r="S4230" s="4">
        <v>5.8</v>
      </c>
      <c r="T4230" t="s">
        <v>89</v>
      </c>
    </row>
    <row r="4231" spans="1:20" x14ac:dyDescent="0.35">
      <c r="A4231" t="s">
        <v>8473</v>
      </c>
      <c r="B4231" s="5" t="s">
        <v>105</v>
      </c>
      <c r="C4231" s="6">
        <v>69016</v>
      </c>
      <c r="D4231" t="s">
        <v>41</v>
      </c>
      <c r="E4231">
        <v>58664</v>
      </c>
      <c r="F4231" s="5" t="s">
        <v>50</v>
      </c>
      <c r="G4231" s="5" t="s">
        <v>51</v>
      </c>
      <c r="H4231" s="5" t="s">
        <v>43</v>
      </c>
      <c r="I4231" t="s">
        <v>44</v>
      </c>
      <c r="J4231" t="s">
        <v>43</v>
      </c>
      <c r="K4231">
        <v>50</v>
      </c>
      <c r="L4231" s="5" t="s">
        <v>8474</v>
      </c>
      <c r="M4231" s="5" t="s">
        <v>28</v>
      </c>
      <c r="N4231">
        <v>2</v>
      </c>
      <c r="O4231" t="s">
        <v>62</v>
      </c>
      <c r="P4231" s="1">
        <v>45371</v>
      </c>
      <c r="Q4231" s="1">
        <v>45408</v>
      </c>
      <c r="R4231">
        <v>954</v>
      </c>
      <c r="S4231" s="4">
        <v>6</v>
      </c>
      <c r="T4231" t="s">
        <v>103</v>
      </c>
    </row>
    <row r="4232" spans="1:20" x14ac:dyDescent="0.35">
      <c r="A4232" t="s">
        <v>8475</v>
      </c>
      <c r="B4232" s="5" t="s">
        <v>73</v>
      </c>
      <c r="C4232" s="6">
        <v>71384</v>
      </c>
      <c r="D4232" t="s">
        <v>22</v>
      </c>
      <c r="E4232">
        <v>71384</v>
      </c>
      <c r="F4232" s="5" t="s">
        <v>58</v>
      </c>
      <c r="G4232" s="5" t="s">
        <v>51</v>
      </c>
      <c r="H4232" s="5" t="s">
        <v>129</v>
      </c>
      <c r="I4232" t="s">
        <v>26</v>
      </c>
      <c r="J4232" t="s">
        <v>129</v>
      </c>
      <c r="K4232">
        <v>100</v>
      </c>
      <c r="L4232" s="5" t="s">
        <v>8476</v>
      </c>
      <c r="M4232" s="5" t="s">
        <v>54</v>
      </c>
      <c r="N4232">
        <v>0</v>
      </c>
      <c r="O4232" t="s">
        <v>62</v>
      </c>
      <c r="P4232" s="1">
        <v>45303</v>
      </c>
      <c r="Q4232" s="1">
        <v>45349</v>
      </c>
      <c r="R4232">
        <v>1060</v>
      </c>
      <c r="S4232" s="4">
        <v>7.8</v>
      </c>
      <c r="T4232" t="s">
        <v>89</v>
      </c>
    </row>
    <row r="4233" spans="1:20" x14ac:dyDescent="0.35">
      <c r="A4233" t="s">
        <v>8477</v>
      </c>
      <c r="B4233" s="5" t="s">
        <v>21</v>
      </c>
      <c r="C4233" s="6">
        <v>63659</v>
      </c>
      <c r="D4233" t="s">
        <v>41</v>
      </c>
      <c r="E4233">
        <v>54110</v>
      </c>
      <c r="F4233" s="5" t="s">
        <v>58</v>
      </c>
      <c r="G4233" s="5" t="s">
        <v>24</v>
      </c>
      <c r="H4233" s="5" t="s">
        <v>43</v>
      </c>
      <c r="I4233" t="s">
        <v>44</v>
      </c>
      <c r="J4233" t="s">
        <v>101</v>
      </c>
      <c r="K4233">
        <v>100</v>
      </c>
      <c r="L4233" s="5" t="s">
        <v>8478</v>
      </c>
      <c r="M4233" s="5" t="s">
        <v>28</v>
      </c>
      <c r="N4233">
        <v>0</v>
      </c>
      <c r="O4233" t="s">
        <v>71</v>
      </c>
      <c r="P4233" s="1">
        <v>45625</v>
      </c>
      <c r="Q4233" s="1">
        <v>45675</v>
      </c>
      <c r="R4233">
        <v>1082</v>
      </c>
      <c r="S4233" s="4">
        <v>9.9</v>
      </c>
      <c r="T4233" t="s">
        <v>95</v>
      </c>
    </row>
    <row r="4234" spans="1:20" x14ac:dyDescent="0.35">
      <c r="A4234" t="s">
        <v>8479</v>
      </c>
      <c r="B4234" s="5" t="s">
        <v>28802</v>
      </c>
      <c r="C4234" s="6">
        <v>117611</v>
      </c>
      <c r="D4234" t="s">
        <v>92</v>
      </c>
      <c r="E4234">
        <v>88208</v>
      </c>
      <c r="F4234" s="5" t="s">
        <v>66</v>
      </c>
      <c r="G4234" s="5" t="s">
        <v>51</v>
      </c>
      <c r="H4234" s="5" t="s">
        <v>93</v>
      </c>
      <c r="I4234" t="s">
        <v>26</v>
      </c>
      <c r="J4234" t="s">
        <v>83</v>
      </c>
      <c r="K4234">
        <v>0</v>
      </c>
      <c r="L4234" s="5" t="s">
        <v>8480</v>
      </c>
      <c r="M4234" s="5" t="s">
        <v>28</v>
      </c>
      <c r="N4234">
        <v>7</v>
      </c>
      <c r="O4234" t="s">
        <v>147</v>
      </c>
      <c r="P4234" s="1">
        <v>45662</v>
      </c>
      <c r="Q4234" s="1">
        <v>45681</v>
      </c>
      <c r="R4234">
        <v>1849</v>
      </c>
      <c r="S4234" s="4">
        <v>6.6</v>
      </c>
      <c r="T4234" t="s">
        <v>277</v>
      </c>
    </row>
    <row r="4235" spans="1:20" x14ac:dyDescent="0.35">
      <c r="A4235" t="s">
        <v>8481</v>
      </c>
      <c r="B4235" s="5" t="s">
        <v>100</v>
      </c>
      <c r="C4235" s="6">
        <v>48074</v>
      </c>
      <c r="D4235" t="s">
        <v>22</v>
      </c>
      <c r="E4235">
        <v>48074</v>
      </c>
      <c r="F4235" s="5" t="s">
        <v>58</v>
      </c>
      <c r="G4235" s="5" t="s">
        <v>51</v>
      </c>
      <c r="H4235" s="5" t="s">
        <v>25</v>
      </c>
      <c r="I4235" t="s">
        <v>44</v>
      </c>
      <c r="J4235" t="s">
        <v>25</v>
      </c>
      <c r="K4235">
        <v>0</v>
      </c>
      <c r="L4235" s="5" t="s">
        <v>8482</v>
      </c>
      <c r="M4235" s="5" t="s">
        <v>37</v>
      </c>
      <c r="N4235">
        <v>0</v>
      </c>
      <c r="O4235" t="s">
        <v>88</v>
      </c>
      <c r="P4235" s="1">
        <v>45652</v>
      </c>
      <c r="Q4235" s="1">
        <v>45680</v>
      </c>
      <c r="R4235">
        <v>606</v>
      </c>
      <c r="S4235" s="4">
        <v>7.4</v>
      </c>
      <c r="T4235" t="s">
        <v>153</v>
      </c>
    </row>
    <row r="4236" spans="1:20" x14ac:dyDescent="0.35">
      <c r="A4236" t="s">
        <v>8483</v>
      </c>
      <c r="B4236" s="5" t="s">
        <v>105</v>
      </c>
      <c r="C4236" s="6">
        <v>122232</v>
      </c>
      <c r="D4236" t="s">
        <v>41</v>
      </c>
      <c r="E4236">
        <v>103897</v>
      </c>
      <c r="F4236" s="5" t="s">
        <v>66</v>
      </c>
      <c r="G4236" s="5" t="s">
        <v>42</v>
      </c>
      <c r="H4236" s="5" t="s">
        <v>43</v>
      </c>
      <c r="I4236" t="s">
        <v>44</v>
      </c>
      <c r="J4236" t="s">
        <v>359</v>
      </c>
      <c r="K4236">
        <v>0</v>
      </c>
      <c r="L4236" s="5" t="s">
        <v>8484</v>
      </c>
      <c r="M4236" s="5" t="s">
        <v>28</v>
      </c>
      <c r="N4236">
        <v>8</v>
      </c>
      <c r="O4236" t="s">
        <v>46</v>
      </c>
      <c r="P4236" s="1">
        <v>45715</v>
      </c>
      <c r="Q4236" s="1">
        <v>45729</v>
      </c>
      <c r="R4236">
        <v>1471</v>
      </c>
      <c r="S4236" s="4">
        <v>5</v>
      </c>
      <c r="T4236" t="s">
        <v>277</v>
      </c>
    </row>
    <row r="4237" spans="1:20" x14ac:dyDescent="0.35">
      <c r="A4237" t="s">
        <v>8485</v>
      </c>
      <c r="B4237" s="5" t="s">
        <v>32</v>
      </c>
      <c r="C4237" s="6">
        <v>197539</v>
      </c>
      <c r="D4237" t="s">
        <v>41</v>
      </c>
      <c r="E4237">
        <v>167908</v>
      </c>
      <c r="F4237" s="5" t="s">
        <v>23</v>
      </c>
      <c r="G4237" s="5" t="s">
        <v>51</v>
      </c>
      <c r="H4237" s="5" t="s">
        <v>60</v>
      </c>
      <c r="I4237" t="s">
        <v>35</v>
      </c>
      <c r="J4237" t="s">
        <v>522</v>
      </c>
      <c r="K4237">
        <v>0</v>
      </c>
      <c r="L4237" s="5" t="s">
        <v>8486</v>
      </c>
      <c r="M4237" s="5" t="s">
        <v>70</v>
      </c>
      <c r="N4237">
        <v>13</v>
      </c>
      <c r="O4237" t="s">
        <v>85</v>
      </c>
      <c r="P4237" s="1">
        <v>45658</v>
      </c>
      <c r="Q4237" s="1">
        <v>45714</v>
      </c>
      <c r="R4237">
        <v>904</v>
      </c>
      <c r="S4237" s="4">
        <v>7</v>
      </c>
      <c r="T4237" t="s">
        <v>38</v>
      </c>
    </row>
    <row r="4238" spans="1:20" x14ac:dyDescent="0.35">
      <c r="A4238" t="s">
        <v>8487</v>
      </c>
      <c r="B4238" s="5" t="s">
        <v>162</v>
      </c>
      <c r="C4238" s="6">
        <v>255683</v>
      </c>
      <c r="D4238" t="s">
        <v>41</v>
      </c>
      <c r="E4238">
        <v>217331</v>
      </c>
      <c r="F4238" s="5" t="s">
        <v>23</v>
      </c>
      <c r="G4238" s="5" t="s">
        <v>24</v>
      </c>
      <c r="H4238" s="5" t="s">
        <v>126</v>
      </c>
      <c r="I4238" t="s">
        <v>26</v>
      </c>
      <c r="J4238" t="s">
        <v>126</v>
      </c>
      <c r="K4238">
        <v>50</v>
      </c>
      <c r="L4238" s="5" t="s">
        <v>8488</v>
      </c>
      <c r="M4238" s="5" t="s">
        <v>28</v>
      </c>
      <c r="N4238">
        <v>18</v>
      </c>
      <c r="O4238" t="s">
        <v>107</v>
      </c>
      <c r="P4238" s="1">
        <v>45366</v>
      </c>
      <c r="Q4238" s="1">
        <v>45407</v>
      </c>
      <c r="R4238">
        <v>1130</v>
      </c>
      <c r="S4238" s="4">
        <v>9</v>
      </c>
      <c r="T4238" t="s">
        <v>55</v>
      </c>
    </row>
    <row r="4239" spans="1:20" x14ac:dyDescent="0.35">
      <c r="A4239" t="s">
        <v>8489</v>
      </c>
      <c r="B4239" s="5" t="s">
        <v>91</v>
      </c>
      <c r="C4239" s="6">
        <v>77121</v>
      </c>
      <c r="D4239" t="s">
        <v>22</v>
      </c>
      <c r="E4239">
        <v>77121</v>
      </c>
      <c r="F4239" s="5" t="s">
        <v>58</v>
      </c>
      <c r="G4239" s="5" t="s">
        <v>51</v>
      </c>
      <c r="H4239" s="5" t="s">
        <v>191</v>
      </c>
      <c r="I4239" t="s">
        <v>35</v>
      </c>
      <c r="J4239" t="s">
        <v>186</v>
      </c>
      <c r="K4239">
        <v>100</v>
      </c>
      <c r="L4239" s="5" t="s">
        <v>3550</v>
      </c>
      <c r="M4239" s="5" t="s">
        <v>28</v>
      </c>
      <c r="N4239">
        <v>1</v>
      </c>
      <c r="O4239" t="s">
        <v>85</v>
      </c>
      <c r="P4239" s="1">
        <v>45571</v>
      </c>
      <c r="Q4239" s="1">
        <v>45644</v>
      </c>
      <c r="R4239">
        <v>2312</v>
      </c>
      <c r="S4239" s="4">
        <v>6.9</v>
      </c>
      <c r="T4239" t="s">
        <v>118</v>
      </c>
    </row>
    <row r="4240" spans="1:20" x14ac:dyDescent="0.35">
      <c r="A4240" t="s">
        <v>8490</v>
      </c>
      <c r="B4240" s="5" t="s">
        <v>145</v>
      </c>
      <c r="C4240" s="6">
        <v>52575</v>
      </c>
      <c r="D4240" t="s">
        <v>22</v>
      </c>
      <c r="E4240">
        <v>52575</v>
      </c>
      <c r="F4240" s="5" t="s">
        <v>50</v>
      </c>
      <c r="G4240" s="5" t="s">
        <v>51</v>
      </c>
      <c r="H4240" s="5" t="s">
        <v>157</v>
      </c>
      <c r="I4240" t="s">
        <v>35</v>
      </c>
      <c r="J4240" t="s">
        <v>480</v>
      </c>
      <c r="K4240">
        <v>50</v>
      </c>
      <c r="L4240" s="5" t="s">
        <v>8491</v>
      </c>
      <c r="M4240" s="5" t="s">
        <v>37</v>
      </c>
      <c r="N4240">
        <v>4</v>
      </c>
      <c r="O4240" t="s">
        <v>62</v>
      </c>
      <c r="P4240" s="1">
        <v>45680</v>
      </c>
      <c r="Q4240" s="1">
        <v>45732</v>
      </c>
      <c r="R4240">
        <v>624</v>
      </c>
      <c r="S4240" s="4">
        <v>9.6999999999999993</v>
      </c>
      <c r="T4240" t="s">
        <v>103</v>
      </c>
    </row>
    <row r="4241" spans="1:20" x14ac:dyDescent="0.35">
      <c r="A4241" t="s">
        <v>8492</v>
      </c>
      <c r="B4241" s="5" t="s">
        <v>179</v>
      </c>
      <c r="C4241" s="6">
        <v>86907</v>
      </c>
      <c r="D4241" t="s">
        <v>41</v>
      </c>
      <c r="E4241">
        <v>73871</v>
      </c>
      <c r="F4241" s="5" t="s">
        <v>66</v>
      </c>
      <c r="G4241" s="5" t="s">
        <v>42</v>
      </c>
      <c r="H4241" s="5" t="s">
        <v>151</v>
      </c>
      <c r="I4241" t="s">
        <v>44</v>
      </c>
      <c r="J4241" t="s">
        <v>151</v>
      </c>
      <c r="K4241">
        <v>100</v>
      </c>
      <c r="L4241" s="5" t="s">
        <v>8493</v>
      </c>
      <c r="M4241" s="5" t="s">
        <v>28</v>
      </c>
      <c r="N4241">
        <v>6</v>
      </c>
      <c r="O4241" t="s">
        <v>167</v>
      </c>
      <c r="P4241" s="1">
        <v>45309</v>
      </c>
      <c r="Q4241" s="1">
        <v>45362</v>
      </c>
      <c r="R4241">
        <v>733</v>
      </c>
      <c r="S4241" s="4">
        <v>7.3</v>
      </c>
      <c r="T4241" t="s">
        <v>63</v>
      </c>
    </row>
    <row r="4242" spans="1:20" x14ac:dyDescent="0.35">
      <c r="A4242" t="s">
        <v>8494</v>
      </c>
      <c r="B4242" s="5" t="s">
        <v>49</v>
      </c>
      <c r="C4242" s="6">
        <v>148771</v>
      </c>
      <c r="D4242" t="s">
        <v>41</v>
      </c>
      <c r="E4242">
        <v>126455</v>
      </c>
      <c r="F4242" s="5" t="s">
        <v>66</v>
      </c>
      <c r="G4242" s="5" t="s">
        <v>42</v>
      </c>
      <c r="H4242" s="5" t="s">
        <v>43</v>
      </c>
      <c r="I4242" t="s">
        <v>26</v>
      </c>
      <c r="J4242" t="s">
        <v>43</v>
      </c>
      <c r="K4242">
        <v>0</v>
      </c>
      <c r="L4242" s="5" t="s">
        <v>8495</v>
      </c>
      <c r="M4242" s="5" t="s">
        <v>28</v>
      </c>
      <c r="N4242">
        <v>6</v>
      </c>
      <c r="O4242" t="s">
        <v>167</v>
      </c>
      <c r="P4242" s="1">
        <v>45700</v>
      </c>
      <c r="Q4242" s="1">
        <v>45714</v>
      </c>
      <c r="R4242">
        <v>2370</v>
      </c>
      <c r="S4242" s="4">
        <v>9.4</v>
      </c>
      <c r="T4242" t="s">
        <v>108</v>
      </c>
    </row>
    <row r="4243" spans="1:20" x14ac:dyDescent="0.35">
      <c r="A4243" t="s">
        <v>8496</v>
      </c>
      <c r="B4243" s="5" t="s">
        <v>100</v>
      </c>
      <c r="C4243" s="6">
        <v>124742</v>
      </c>
      <c r="D4243" t="s">
        <v>41</v>
      </c>
      <c r="E4243">
        <v>106031</v>
      </c>
      <c r="F4243" s="5" t="s">
        <v>66</v>
      </c>
      <c r="G4243" s="5" t="s">
        <v>51</v>
      </c>
      <c r="H4243" s="5" t="s">
        <v>126</v>
      </c>
      <c r="I4243" t="s">
        <v>35</v>
      </c>
      <c r="J4243" t="s">
        <v>126</v>
      </c>
      <c r="K4243">
        <v>0</v>
      </c>
      <c r="L4243" s="5" t="s">
        <v>8497</v>
      </c>
      <c r="M4243" s="5" t="s">
        <v>37</v>
      </c>
      <c r="N4243">
        <v>7</v>
      </c>
      <c r="O4243" t="s">
        <v>147</v>
      </c>
      <c r="P4243" s="1">
        <v>45609</v>
      </c>
      <c r="Q4243" s="1">
        <v>45664</v>
      </c>
      <c r="R4243">
        <v>972</v>
      </c>
      <c r="S4243" s="4">
        <v>5.2</v>
      </c>
      <c r="T4243" t="s">
        <v>55</v>
      </c>
    </row>
    <row r="4244" spans="1:20" x14ac:dyDescent="0.35">
      <c r="A4244" t="s">
        <v>8498</v>
      </c>
      <c r="B4244" s="5" t="s">
        <v>162</v>
      </c>
      <c r="C4244" s="6">
        <v>80538</v>
      </c>
      <c r="D4244" t="s">
        <v>22</v>
      </c>
      <c r="E4244">
        <v>80538</v>
      </c>
      <c r="F4244" s="5" t="s">
        <v>50</v>
      </c>
      <c r="G4244" s="5" t="s">
        <v>24</v>
      </c>
      <c r="H4244" s="5" t="s">
        <v>25</v>
      </c>
      <c r="I4244" t="s">
        <v>26</v>
      </c>
      <c r="J4244" t="s">
        <v>25</v>
      </c>
      <c r="K4244">
        <v>0</v>
      </c>
      <c r="L4244" s="5" t="s">
        <v>8499</v>
      </c>
      <c r="M4244" s="5" t="s">
        <v>37</v>
      </c>
      <c r="N4244">
        <v>3</v>
      </c>
      <c r="O4244" t="s">
        <v>172</v>
      </c>
      <c r="P4244" s="1">
        <v>45438</v>
      </c>
      <c r="Q4244" s="1">
        <v>45498</v>
      </c>
      <c r="R4244">
        <v>1372</v>
      </c>
      <c r="S4244" s="4">
        <v>7.4</v>
      </c>
      <c r="T4244" t="s">
        <v>30</v>
      </c>
    </row>
    <row r="4245" spans="1:20" x14ac:dyDescent="0.35">
      <c r="A4245" t="s">
        <v>8500</v>
      </c>
      <c r="B4245" s="5" t="s">
        <v>100</v>
      </c>
      <c r="C4245" s="6">
        <v>261998</v>
      </c>
      <c r="D4245" t="s">
        <v>120</v>
      </c>
      <c r="E4245">
        <v>235798</v>
      </c>
      <c r="F4245" s="5" t="s">
        <v>23</v>
      </c>
      <c r="G4245" s="5" t="s">
        <v>59</v>
      </c>
      <c r="H4245" s="5" t="s">
        <v>121</v>
      </c>
      <c r="I4245" t="s">
        <v>44</v>
      </c>
      <c r="J4245" t="s">
        <v>121</v>
      </c>
      <c r="K4245">
        <v>0</v>
      </c>
      <c r="L4245" s="5" t="s">
        <v>8501</v>
      </c>
      <c r="M4245" s="5" t="s">
        <v>37</v>
      </c>
      <c r="N4245">
        <v>13</v>
      </c>
      <c r="O4245" t="s">
        <v>135</v>
      </c>
      <c r="P4245" s="1">
        <v>45312</v>
      </c>
      <c r="Q4245" s="1">
        <v>45380</v>
      </c>
      <c r="R4245">
        <v>751</v>
      </c>
      <c r="S4245" s="4">
        <v>8.6</v>
      </c>
      <c r="T4245" t="s">
        <v>153</v>
      </c>
    </row>
    <row r="4246" spans="1:20" x14ac:dyDescent="0.35">
      <c r="A4246" t="s">
        <v>8502</v>
      </c>
      <c r="B4246" s="5" t="s">
        <v>21</v>
      </c>
      <c r="C4246" s="6">
        <v>161380</v>
      </c>
      <c r="D4246" t="s">
        <v>33</v>
      </c>
      <c r="E4246">
        <v>17751800</v>
      </c>
      <c r="F4246" s="5" t="s">
        <v>23</v>
      </c>
      <c r="G4246" s="5" t="s">
        <v>59</v>
      </c>
      <c r="H4246" s="5" t="s">
        <v>34</v>
      </c>
      <c r="I4246" t="s">
        <v>26</v>
      </c>
      <c r="J4246" t="s">
        <v>34</v>
      </c>
      <c r="K4246">
        <v>0</v>
      </c>
      <c r="L4246" s="5" t="s">
        <v>8503</v>
      </c>
      <c r="M4246" s="5" t="s">
        <v>70</v>
      </c>
      <c r="N4246">
        <v>13</v>
      </c>
      <c r="O4246" t="s">
        <v>147</v>
      </c>
      <c r="P4246" s="1">
        <v>45426</v>
      </c>
      <c r="Q4246" s="1">
        <v>45469</v>
      </c>
      <c r="R4246">
        <v>1306</v>
      </c>
      <c r="S4246" s="4">
        <v>6.2</v>
      </c>
      <c r="T4246" t="s">
        <v>277</v>
      </c>
    </row>
    <row r="4247" spans="1:20" x14ac:dyDescent="0.35">
      <c r="A4247" t="s">
        <v>8504</v>
      </c>
      <c r="B4247" s="5" t="s">
        <v>28802</v>
      </c>
      <c r="C4247" s="6">
        <v>114449</v>
      </c>
      <c r="D4247" t="s">
        <v>22</v>
      </c>
      <c r="E4247">
        <v>114449</v>
      </c>
      <c r="F4247" s="5" t="s">
        <v>66</v>
      </c>
      <c r="G4247" s="5" t="s">
        <v>24</v>
      </c>
      <c r="H4247" s="5" t="s">
        <v>129</v>
      </c>
      <c r="I4247" t="s">
        <v>44</v>
      </c>
      <c r="J4247" t="s">
        <v>354</v>
      </c>
      <c r="K4247">
        <v>0</v>
      </c>
      <c r="L4247" s="5" t="s">
        <v>8505</v>
      </c>
      <c r="M4247" s="5" t="s">
        <v>54</v>
      </c>
      <c r="N4247">
        <v>8</v>
      </c>
      <c r="O4247" t="s">
        <v>107</v>
      </c>
      <c r="P4247" s="1">
        <v>45404</v>
      </c>
      <c r="Q4247" s="1">
        <v>45473</v>
      </c>
      <c r="R4247">
        <v>683</v>
      </c>
      <c r="S4247" s="4">
        <v>7.6</v>
      </c>
      <c r="T4247" t="s">
        <v>108</v>
      </c>
    </row>
    <row r="4248" spans="1:20" x14ac:dyDescent="0.35">
      <c r="A4248" t="s">
        <v>8506</v>
      </c>
      <c r="B4248" s="5" t="s">
        <v>57</v>
      </c>
      <c r="C4248" s="6">
        <v>65542</v>
      </c>
      <c r="D4248" t="s">
        <v>81</v>
      </c>
      <c r="E4248">
        <v>88482</v>
      </c>
      <c r="F4248" s="5" t="s">
        <v>58</v>
      </c>
      <c r="G4248" s="5" t="s">
        <v>59</v>
      </c>
      <c r="H4248" s="5" t="s">
        <v>82</v>
      </c>
      <c r="I4248" t="s">
        <v>26</v>
      </c>
      <c r="J4248" t="s">
        <v>212</v>
      </c>
      <c r="K4248">
        <v>0</v>
      </c>
      <c r="L4248" s="5" t="s">
        <v>8507</v>
      </c>
      <c r="M4248" s="5" t="s">
        <v>28</v>
      </c>
      <c r="N4248">
        <v>1</v>
      </c>
      <c r="O4248" t="s">
        <v>131</v>
      </c>
      <c r="P4248" s="1">
        <v>45472</v>
      </c>
      <c r="Q4248" s="1">
        <v>45536</v>
      </c>
      <c r="R4248">
        <v>1053</v>
      </c>
      <c r="S4248" s="4">
        <v>7</v>
      </c>
      <c r="T4248" t="s">
        <v>118</v>
      </c>
    </row>
    <row r="4249" spans="1:20" x14ac:dyDescent="0.35">
      <c r="A4249" t="s">
        <v>8508</v>
      </c>
      <c r="B4249" s="5" t="s">
        <v>28800</v>
      </c>
      <c r="C4249" s="6">
        <v>177905</v>
      </c>
      <c r="D4249" t="s">
        <v>33</v>
      </c>
      <c r="E4249">
        <v>19569550</v>
      </c>
      <c r="F4249" s="5" t="s">
        <v>23</v>
      </c>
      <c r="G4249" s="5" t="s">
        <v>42</v>
      </c>
      <c r="H4249" s="5" t="s">
        <v>34</v>
      </c>
      <c r="I4249" t="s">
        <v>26</v>
      </c>
      <c r="J4249" t="s">
        <v>34</v>
      </c>
      <c r="K4249">
        <v>100</v>
      </c>
      <c r="L4249" s="5" t="s">
        <v>8509</v>
      </c>
      <c r="M4249" s="5" t="s">
        <v>37</v>
      </c>
      <c r="N4249">
        <v>10</v>
      </c>
      <c r="O4249" t="s">
        <v>29</v>
      </c>
      <c r="P4249" s="1">
        <v>45303</v>
      </c>
      <c r="Q4249" s="1">
        <v>45358</v>
      </c>
      <c r="R4249">
        <v>1848</v>
      </c>
      <c r="S4249" s="4">
        <v>9.9</v>
      </c>
      <c r="T4249" t="s">
        <v>38</v>
      </c>
    </row>
    <row r="4250" spans="1:20" x14ac:dyDescent="0.35">
      <c r="A4250" t="s">
        <v>8510</v>
      </c>
      <c r="B4250" s="5" t="s">
        <v>217</v>
      </c>
      <c r="C4250" s="6">
        <v>89958</v>
      </c>
      <c r="D4250" t="s">
        <v>65</v>
      </c>
      <c r="E4250">
        <v>116945</v>
      </c>
      <c r="F4250" s="5" t="s">
        <v>58</v>
      </c>
      <c r="G4250" s="5" t="s">
        <v>51</v>
      </c>
      <c r="H4250" s="5" t="s">
        <v>67</v>
      </c>
      <c r="I4250" t="s">
        <v>35</v>
      </c>
      <c r="J4250" t="s">
        <v>67</v>
      </c>
      <c r="K4250">
        <v>0</v>
      </c>
      <c r="L4250" s="5" t="s">
        <v>8511</v>
      </c>
      <c r="M4250" s="5" t="s">
        <v>37</v>
      </c>
      <c r="N4250">
        <v>1</v>
      </c>
      <c r="O4250" t="s">
        <v>46</v>
      </c>
      <c r="P4250" s="1">
        <v>45661</v>
      </c>
      <c r="Q4250" s="1">
        <v>45724</v>
      </c>
      <c r="R4250">
        <v>993</v>
      </c>
      <c r="S4250" s="4">
        <v>7.6</v>
      </c>
      <c r="T4250" t="s">
        <v>79</v>
      </c>
    </row>
    <row r="4251" spans="1:20" x14ac:dyDescent="0.35">
      <c r="A4251" t="s">
        <v>8512</v>
      </c>
      <c r="B4251" s="5" t="s">
        <v>21</v>
      </c>
      <c r="C4251" s="6">
        <v>50166</v>
      </c>
      <c r="D4251" t="s">
        <v>22</v>
      </c>
      <c r="E4251">
        <v>50166</v>
      </c>
      <c r="F4251" s="5" t="s">
        <v>58</v>
      </c>
      <c r="G4251" s="5" t="s">
        <v>42</v>
      </c>
      <c r="H4251" s="5" t="s">
        <v>165</v>
      </c>
      <c r="I4251" t="s">
        <v>44</v>
      </c>
      <c r="J4251" t="s">
        <v>165</v>
      </c>
      <c r="K4251">
        <v>100</v>
      </c>
      <c r="L4251" s="5" t="s">
        <v>8513</v>
      </c>
      <c r="M4251" s="5" t="s">
        <v>28</v>
      </c>
      <c r="N4251">
        <v>0</v>
      </c>
      <c r="O4251" t="s">
        <v>46</v>
      </c>
      <c r="P4251" s="1">
        <v>45555</v>
      </c>
      <c r="Q4251" s="1">
        <v>45617</v>
      </c>
      <c r="R4251">
        <v>1812</v>
      </c>
      <c r="S4251" s="4">
        <v>6.3</v>
      </c>
      <c r="T4251" t="s">
        <v>55</v>
      </c>
    </row>
    <row r="4252" spans="1:20" x14ac:dyDescent="0.35">
      <c r="A4252" t="s">
        <v>8514</v>
      </c>
      <c r="B4252" s="5" t="s">
        <v>28802</v>
      </c>
      <c r="C4252" s="6">
        <v>153548</v>
      </c>
      <c r="D4252" t="s">
        <v>22</v>
      </c>
      <c r="E4252">
        <v>153548</v>
      </c>
      <c r="F4252" s="5" t="s">
        <v>50</v>
      </c>
      <c r="G4252" s="5" t="s">
        <v>59</v>
      </c>
      <c r="H4252" s="5" t="s">
        <v>97</v>
      </c>
      <c r="I4252" t="s">
        <v>35</v>
      </c>
      <c r="J4252" t="s">
        <v>97</v>
      </c>
      <c r="K4252">
        <v>50</v>
      </c>
      <c r="L4252" s="5" t="s">
        <v>8515</v>
      </c>
      <c r="M4252" s="5" t="s">
        <v>54</v>
      </c>
      <c r="N4252">
        <v>3</v>
      </c>
      <c r="O4252" t="s">
        <v>172</v>
      </c>
      <c r="P4252" s="1">
        <v>45629</v>
      </c>
      <c r="Q4252" s="1">
        <v>45658</v>
      </c>
      <c r="R4252">
        <v>977</v>
      </c>
      <c r="S4252" s="4">
        <v>6</v>
      </c>
      <c r="T4252" t="s">
        <v>136</v>
      </c>
    </row>
    <row r="4253" spans="1:20" x14ac:dyDescent="0.35">
      <c r="A4253" t="s">
        <v>8516</v>
      </c>
      <c r="B4253" s="5" t="s">
        <v>28802</v>
      </c>
      <c r="C4253" s="6">
        <v>199709</v>
      </c>
      <c r="D4253" t="s">
        <v>120</v>
      </c>
      <c r="E4253">
        <v>179738</v>
      </c>
      <c r="F4253" s="5" t="s">
        <v>66</v>
      </c>
      <c r="G4253" s="5" t="s">
        <v>42</v>
      </c>
      <c r="H4253" s="5" t="s">
        <v>121</v>
      </c>
      <c r="I4253" t="s">
        <v>26</v>
      </c>
      <c r="J4253" t="s">
        <v>121</v>
      </c>
      <c r="K4253">
        <v>100</v>
      </c>
      <c r="L4253" s="5" t="s">
        <v>8517</v>
      </c>
      <c r="M4253" s="5" t="s">
        <v>28</v>
      </c>
      <c r="N4253">
        <v>9</v>
      </c>
      <c r="O4253" t="s">
        <v>85</v>
      </c>
      <c r="P4253" s="1">
        <v>45564</v>
      </c>
      <c r="Q4253" s="1">
        <v>45603</v>
      </c>
      <c r="R4253">
        <v>992</v>
      </c>
      <c r="S4253" s="4">
        <v>5.7</v>
      </c>
      <c r="T4253" t="s">
        <v>277</v>
      </c>
    </row>
    <row r="4254" spans="1:20" x14ac:dyDescent="0.35">
      <c r="A4254" t="s">
        <v>8518</v>
      </c>
      <c r="B4254" s="5" t="s">
        <v>28802</v>
      </c>
      <c r="C4254" s="6">
        <v>106748</v>
      </c>
      <c r="D4254" t="s">
        <v>22</v>
      </c>
      <c r="E4254">
        <v>106748</v>
      </c>
      <c r="F4254" s="5" t="s">
        <v>66</v>
      </c>
      <c r="G4254" s="5" t="s">
        <v>24</v>
      </c>
      <c r="H4254" s="5" t="s">
        <v>165</v>
      </c>
      <c r="I4254" t="s">
        <v>26</v>
      </c>
      <c r="J4254" t="s">
        <v>165</v>
      </c>
      <c r="K4254">
        <v>50</v>
      </c>
      <c r="L4254" s="5" t="s">
        <v>8519</v>
      </c>
      <c r="M4254" s="5" t="s">
        <v>28</v>
      </c>
      <c r="N4254">
        <v>5</v>
      </c>
      <c r="O4254" t="s">
        <v>62</v>
      </c>
      <c r="P4254" s="1">
        <v>45515</v>
      </c>
      <c r="Q4254" s="1">
        <v>45570</v>
      </c>
      <c r="R4254">
        <v>501</v>
      </c>
      <c r="S4254" s="4">
        <v>5.7</v>
      </c>
      <c r="T4254" t="s">
        <v>118</v>
      </c>
    </row>
    <row r="4255" spans="1:20" x14ac:dyDescent="0.35">
      <c r="A4255" t="s">
        <v>8520</v>
      </c>
      <c r="B4255" s="5" t="s">
        <v>73</v>
      </c>
      <c r="C4255" s="6">
        <v>164745</v>
      </c>
      <c r="D4255" t="s">
        <v>120</v>
      </c>
      <c r="E4255">
        <v>148271</v>
      </c>
      <c r="F4255" s="5" t="s">
        <v>66</v>
      </c>
      <c r="G4255" s="5" t="s">
        <v>24</v>
      </c>
      <c r="H4255" s="5" t="s">
        <v>121</v>
      </c>
      <c r="I4255" t="s">
        <v>44</v>
      </c>
      <c r="J4255" t="s">
        <v>121</v>
      </c>
      <c r="K4255">
        <v>100</v>
      </c>
      <c r="L4255" s="5" t="s">
        <v>8521</v>
      </c>
      <c r="M4255" s="5" t="s">
        <v>28</v>
      </c>
      <c r="N4255">
        <v>6</v>
      </c>
      <c r="O4255" t="s">
        <v>85</v>
      </c>
      <c r="P4255" s="1">
        <v>45390</v>
      </c>
      <c r="Q4255" s="1">
        <v>45421</v>
      </c>
      <c r="R4255">
        <v>2246</v>
      </c>
      <c r="S4255" s="4">
        <v>7.6</v>
      </c>
      <c r="T4255" t="s">
        <v>38</v>
      </c>
    </row>
    <row r="4256" spans="1:20" x14ac:dyDescent="0.35">
      <c r="A4256" t="s">
        <v>8522</v>
      </c>
      <c r="B4256" s="5" t="s">
        <v>105</v>
      </c>
      <c r="C4256" s="6">
        <v>74190</v>
      </c>
      <c r="D4256" t="s">
        <v>41</v>
      </c>
      <c r="E4256">
        <v>63062</v>
      </c>
      <c r="F4256" s="5" t="s">
        <v>50</v>
      </c>
      <c r="G4256" s="5" t="s">
        <v>51</v>
      </c>
      <c r="H4256" s="5" t="s">
        <v>151</v>
      </c>
      <c r="I4256" t="s">
        <v>44</v>
      </c>
      <c r="J4256" t="s">
        <v>151</v>
      </c>
      <c r="K4256">
        <v>0</v>
      </c>
      <c r="L4256" s="5" t="s">
        <v>8523</v>
      </c>
      <c r="M4256" s="5" t="s">
        <v>28</v>
      </c>
      <c r="N4256">
        <v>4</v>
      </c>
      <c r="O4256" t="s">
        <v>135</v>
      </c>
      <c r="P4256" s="1">
        <v>45453</v>
      </c>
      <c r="Q4256" s="1">
        <v>45471</v>
      </c>
      <c r="R4256">
        <v>1983</v>
      </c>
      <c r="S4256" s="4">
        <v>9.9</v>
      </c>
      <c r="T4256" t="s">
        <v>277</v>
      </c>
    </row>
    <row r="4257" spans="1:20" x14ac:dyDescent="0.35">
      <c r="A4257" t="s">
        <v>8524</v>
      </c>
      <c r="B4257" s="5" t="s">
        <v>162</v>
      </c>
      <c r="C4257" s="6">
        <v>77889</v>
      </c>
      <c r="D4257" t="s">
        <v>41</v>
      </c>
      <c r="E4257">
        <v>66206</v>
      </c>
      <c r="F4257" s="5" t="s">
        <v>58</v>
      </c>
      <c r="G4257" s="5" t="s">
        <v>59</v>
      </c>
      <c r="H4257" s="5" t="s">
        <v>126</v>
      </c>
      <c r="I4257" t="s">
        <v>35</v>
      </c>
      <c r="J4257" t="s">
        <v>126</v>
      </c>
      <c r="K4257">
        <v>100</v>
      </c>
      <c r="L4257" s="5" t="s">
        <v>8525</v>
      </c>
      <c r="M4257" s="5" t="s">
        <v>28</v>
      </c>
      <c r="N4257">
        <v>1</v>
      </c>
      <c r="O4257" t="s">
        <v>29</v>
      </c>
      <c r="P4257" s="1">
        <v>45441</v>
      </c>
      <c r="Q4257" s="1">
        <v>45497</v>
      </c>
      <c r="R4257">
        <v>517</v>
      </c>
      <c r="S4257" s="4">
        <v>6.5</v>
      </c>
      <c r="T4257" t="s">
        <v>108</v>
      </c>
    </row>
    <row r="4258" spans="1:20" x14ac:dyDescent="0.35">
      <c r="A4258" t="s">
        <v>8526</v>
      </c>
      <c r="B4258" s="5" t="s">
        <v>179</v>
      </c>
      <c r="C4258" s="6">
        <v>172285</v>
      </c>
      <c r="D4258" t="s">
        <v>41</v>
      </c>
      <c r="E4258">
        <v>146442</v>
      </c>
      <c r="F4258" s="5" t="s">
        <v>23</v>
      </c>
      <c r="G4258" s="5" t="s">
        <v>24</v>
      </c>
      <c r="H4258" s="5" t="s">
        <v>151</v>
      </c>
      <c r="I4258" t="s">
        <v>44</v>
      </c>
      <c r="J4258" t="s">
        <v>151</v>
      </c>
      <c r="K4258">
        <v>100</v>
      </c>
      <c r="L4258" s="5" t="s">
        <v>8527</v>
      </c>
      <c r="M4258" s="5" t="s">
        <v>70</v>
      </c>
      <c r="N4258">
        <v>10</v>
      </c>
      <c r="O4258" t="s">
        <v>46</v>
      </c>
      <c r="P4258" s="1">
        <v>45432</v>
      </c>
      <c r="Q4258" s="1">
        <v>45488</v>
      </c>
      <c r="R4258">
        <v>1924</v>
      </c>
      <c r="S4258" s="4">
        <v>7.6</v>
      </c>
      <c r="T4258" t="s">
        <v>103</v>
      </c>
    </row>
    <row r="4259" spans="1:20" x14ac:dyDescent="0.35">
      <c r="A4259" t="s">
        <v>8528</v>
      </c>
      <c r="B4259" s="5" t="s">
        <v>57</v>
      </c>
      <c r="C4259" s="6">
        <v>192684</v>
      </c>
      <c r="D4259" t="s">
        <v>33</v>
      </c>
      <c r="E4259">
        <v>21195240</v>
      </c>
      <c r="F4259" s="5" t="s">
        <v>23</v>
      </c>
      <c r="G4259" s="5" t="s">
        <v>51</v>
      </c>
      <c r="H4259" s="5" t="s">
        <v>34</v>
      </c>
      <c r="I4259" t="s">
        <v>44</v>
      </c>
      <c r="J4259" t="s">
        <v>34</v>
      </c>
      <c r="K4259">
        <v>100</v>
      </c>
      <c r="L4259" s="5" t="s">
        <v>8529</v>
      </c>
      <c r="M4259" s="5" t="s">
        <v>28</v>
      </c>
      <c r="N4259">
        <v>17</v>
      </c>
      <c r="O4259" t="s">
        <v>172</v>
      </c>
      <c r="P4259" s="1">
        <v>45384</v>
      </c>
      <c r="Q4259" s="1">
        <v>45437</v>
      </c>
      <c r="R4259">
        <v>509</v>
      </c>
      <c r="S4259" s="4">
        <v>5.2</v>
      </c>
      <c r="T4259" t="s">
        <v>63</v>
      </c>
    </row>
    <row r="4260" spans="1:20" x14ac:dyDescent="0.35">
      <c r="A4260" t="s">
        <v>8530</v>
      </c>
      <c r="B4260" s="5" t="s">
        <v>91</v>
      </c>
      <c r="C4260" s="6">
        <v>62085</v>
      </c>
      <c r="D4260" t="s">
        <v>22</v>
      </c>
      <c r="E4260">
        <v>62085</v>
      </c>
      <c r="F4260" s="5" t="s">
        <v>66</v>
      </c>
      <c r="G4260" s="5" t="s">
        <v>24</v>
      </c>
      <c r="H4260" s="5" t="s">
        <v>157</v>
      </c>
      <c r="I4260" t="s">
        <v>35</v>
      </c>
      <c r="J4260" t="s">
        <v>157</v>
      </c>
      <c r="K4260">
        <v>50</v>
      </c>
      <c r="L4260" s="5" t="s">
        <v>8531</v>
      </c>
      <c r="M4260" s="5" t="s">
        <v>37</v>
      </c>
      <c r="N4260">
        <v>6</v>
      </c>
      <c r="O4260" t="s">
        <v>71</v>
      </c>
      <c r="P4260" s="1">
        <v>45621</v>
      </c>
      <c r="Q4260" s="1">
        <v>45681</v>
      </c>
      <c r="R4260">
        <v>2146</v>
      </c>
      <c r="S4260" s="4">
        <v>9.1</v>
      </c>
      <c r="T4260" t="s">
        <v>79</v>
      </c>
    </row>
    <row r="4261" spans="1:20" x14ac:dyDescent="0.35">
      <c r="A4261" t="s">
        <v>8532</v>
      </c>
      <c r="B4261" s="5" t="s">
        <v>179</v>
      </c>
      <c r="C4261" s="6">
        <v>70641</v>
      </c>
      <c r="D4261" t="s">
        <v>22</v>
      </c>
      <c r="E4261">
        <v>70641</v>
      </c>
      <c r="F4261" s="5" t="s">
        <v>66</v>
      </c>
      <c r="G4261" s="5" t="s">
        <v>59</v>
      </c>
      <c r="H4261" s="5" t="s">
        <v>157</v>
      </c>
      <c r="I4261" t="s">
        <v>26</v>
      </c>
      <c r="J4261" t="s">
        <v>157</v>
      </c>
      <c r="K4261">
        <v>50</v>
      </c>
      <c r="L4261" s="5" t="s">
        <v>8533</v>
      </c>
      <c r="M4261" s="5" t="s">
        <v>70</v>
      </c>
      <c r="N4261">
        <v>9</v>
      </c>
      <c r="O4261" t="s">
        <v>167</v>
      </c>
      <c r="P4261" s="1">
        <v>45332</v>
      </c>
      <c r="Q4261" s="1">
        <v>45364</v>
      </c>
      <c r="R4261">
        <v>960</v>
      </c>
      <c r="S4261" s="4">
        <v>9.9</v>
      </c>
      <c r="T4261" t="s">
        <v>136</v>
      </c>
    </row>
    <row r="4262" spans="1:20" x14ac:dyDescent="0.35">
      <c r="A4262" t="s">
        <v>8534</v>
      </c>
      <c r="B4262" s="5" t="s">
        <v>100</v>
      </c>
      <c r="C4262" s="6">
        <v>57845</v>
      </c>
      <c r="D4262" t="s">
        <v>81</v>
      </c>
      <c r="E4262">
        <v>78091</v>
      </c>
      <c r="F4262" s="5" t="s">
        <v>58</v>
      </c>
      <c r="G4262" s="5" t="s">
        <v>42</v>
      </c>
      <c r="H4262" s="5" t="s">
        <v>82</v>
      </c>
      <c r="I4262" t="s">
        <v>44</v>
      </c>
      <c r="J4262" t="s">
        <v>82</v>
      </c>
      <c r="K4262">
        <v>50</v>
      </c>
      <c r="L4262" s="5" t="s">
        <v>8535</v>
      </c>
      <c r="M4262" s="5" t="s">
        <v>28</v>
      </c>
      <c r="N4262">
        <v>1</v>
      </c>
      <c r="O4262" t="s">
        <v>71</v>
      </c>
      <c r="P4262" s="1">
        <v>45766</v>
      </c>
      <c r="Q4262" s="1">
        <v>45792</v>
      </c>
      <c r="R4262">
        <v>1260</v>
      </c>
      <c r="S4262" s="4">
        <v>5.4</v>
      </c>
      <c r="T4262" t="s">
        <v>47</v>
      </c>
    </row>
    <row r="4263" spans="1:20" x14ac:dyDescent="0.35">
      <c r="A4263" t="s">
        <v>8536</v>
      </c>
      <c r="B4263" s="5" t="s">
        <v>100</v>
      </c>
      <c r="C4263" s="6">
        <v>70641</v>
      </c>
      <c r="D4263" t="s">
        <v>22</v>
      </c>
      <c r="E4263">
        <v>70641</v>
      </c>
      <c r="F4263" s="5" t="s">
        <v>23</v>
      </c>
      <c r="G4263" s="5" t="s">
        <v>24</v>
      </c>
      <c r="H4263" s="5" t="s">
        <v>116</v>
      </c>
      <c r="I4263" t="s">
        <v>44</v>
      </c>
      <c r="J4263" t="s">
        <v>116</v>
      </c>
      <c r="K4263">
        <v>0</v>
      </c>
      <c r="L4263" s="5" t="s">
        <v>8537</v>
      </c>
      <c r="M4263" s="5" t="s">
        <v>28</v>
      </c>
      <c r="N4263">
        <v>18</v>
      </c>
      <c r="O4263" t="s">
        <v>88</v>
      </c>
      <c r="P4263" s="1">
        <v>45595</v>
      </c>
      <c r="Q4263" s="1">
        <v>45615</v>
      </c>
      <c r="R4263">
        <v>623</v>
      </c>
      <c r="S4263" s="4">
        <v>9.6</v>
      </c>
      <c r="T4263" t="s">
        <v>108</v>
      </c>
    </row>
    <row r="4264" spans="1:20" x14ac:dyDescent="0.35">
      <c r="A4264" t="s">
        <v>8538</v>
      </c>
      <c r="B4264" s="5" t="s">
        <v>217</v>
      </c>
      <c r="C4264" s="6">
        <v>266056</v>
      </c>
      <c r="D4264" t="s">
        <v>65</v>
      </c>
      <c r="E4264">
        <v>345873</v>
      </c>
      <c r="F4264" s="5" t="s">
        <v>23</v>
      </c>
      <c r="G4264" s="5" t="s">
        <v>51</v>
      </c>
      <c r="H4264" s="5" t="s">
        <v>67</v>
      </c>
      <c r="I4264" t="s">
        <v>35</v>
      </c>
      <c r="J4264" t="s">
        <v>67</v>
      </c>
      <c r="K4264">
        <v>50</v>
      </c>
      <c r="L4264" s="5" t="s">
        <v>8539</v>
      </c>
      <c r="M4264" s="5" t="s">
        <v>28</v>
      </c>
      <c r="N4264">
        <v>13</v>
      </c>
      <c r="O4264" t="s">
        <v>29</v>
      </c>
      <c r="P4264" s="1">
        <v>45324</v>
      </c>
      <c r="Q4264" s="1">
        <v>45352</v>
      </c>
      <c r="R4264">
        <v>1761</v>
      </c>
      <c r="S4264" s="4">
        <v>9.8000000000000007</v>
      </c>
      <c r="T4264" t="s">
        <v>277</v>
      </c>
    </row>
    <row r="4265" spans="1:20" x14ac:dyDescent="0.35">
      <c r="A4265" t="s">
        <v>8540</v>
      </c>
      <c r="B4265" s="5" t="s">
        <v>28801</v>
      </c>
      <c r="C4265" s="6">
        <v>39810</v>
      </c>
      <c r="D4265" t="s">
        <v>22</v>
      </c>
      <c r="E4265">
        <v>39810</v>
      </c>
      <c r="F4265" s="5" t="s">
        <v>50</v>
      </c>
      <c r="G4265" s="5" t="s">
        <v>24</v>
      </c>
      <c r="H4265" s="5" t="s">
        <v>157</v>
      </c>
      <c r="I4265" t="s">
        <v>35</v>
      </c>
      <c r="J4265" t="s">
        <v>116</v>
      </c>
      <c r="K4265">
        <v>100</v>
      </c>
      <c r="L4265" s="5" t="s">
        <v>8541</v>
      </c>
      <c r="M4265" s="5" t="s">
        <v>70</v>
      </c>
      <c r="N4265">
        <v>3</v>
      </c>
      <c r="O4265" t="s">
        <v>107</v>
      </c>
      <c r="P4265" s="1">
        <v>45595</v>
      </c>
      <c r="Q4265" s="1">
        <v>45643</v>
      </c>
      <c r="R4265">
        <v>1598</v>
      </c>
      <c r="S4265" s="4">
        <v>7.4</v>
      </c>
      <c r="T4265" t="s">
        <v>243</v>
      </c>
    </row>
    <row r="4266" spans="1:20" x14ac:dyDescent="0.35">
      <c r="A4266" t="s">
        <v>8542</v>
      </c>
      <c r="B4266" s="5" t="s">
        <v>145</v>
      </c>
      <c r="C4266" s="6">
        <v>46834</v>
      </c>
      <c r="D4266" t="s">
        <v>22</v>
      </c>
      <c r="E4266">
        <v>46834</v>
      </c>
      <c r="F4266" s="5" t="s">
        <v>50</v>
      </c>
      <c r="G4266" s="5" t="s">
        <v>59</v>
      </c>
      <c r="H4266" s="5" t="s">
        <v>157</v>
      </c>
      <c r="I4266" t="s">
        <v>35</v>
      </c>
      <c r="J4266" t="s">
        <v>157</v>
      </c>
      <c r="K4266">
        <v>0</v>
      </c>
      <c r="L4266" s="5" t="s">
        <v>8543</v>
      </c>
      <c r="M4266" s="5" t="s">
        <v>37</v>
      </c>
      <c r="N4266">
        <v>3</v>
      </c>
      <c r="O4266" t="s">
        <v>147</v>
      </c>
      <c r="P4266" s="1">
        <v>45473</v>
      </c>
      <c r="Q4266" s="1">
        <v>45506</v>
      </c>
      <c r="R4266">
        <v>2086</v>
      </c>
      <c r="S4266" s="4">
        <v>7.2</v>
      </c>
      <c r="T4266" t="s">
        <v>79</v>
      </c>
    </row>
    <row r="4267" spans="1:20" x14ac:dyDescent="0.35">
      <c r="A4267" t="s">
        <v>8544</v>
      </c>
      <c r="B4267" s="5" t="s">
        <v>179</v>
      </c>
      <c r="C4267" s="6">
        <v>151336</v>
      </c>
      <c r="D4267" t="s">
        <v>92</v>
      </c>
      <c r="E4267">
        <v>113502</v>
      </c>
      <c r="F4267" s="5" t="s">
        <v>66</v>
      </c>
      <c r="G4267" s="5" t="s">
        <v>59</v>
      </c>
      <c r="H4267" s="5" t="s">
        <v>93</v>
      </c>
      <c r="I4267" t="s">
        <v>35</v>
      </c>
      <c r="J4267" t="s">
        <v>93</v>
      </c>
      <c r="K4267">
        <v>100</v>
      </c>
      <c r="L4267" s="5" t="s">
        <v>8545</v>
      </c>
      <c r="M4267" s="5" t="s">
        <v>37</v>
      </c>
      <c r="N4267">
        <v>7</v>
      </c>
      <c r="O4267" t="s">
        <v>71</v>
      </c>
      <c r="P4267" s="1">
        <v>45742</v>
      </c>
      <c r="Q4267" s="1">
        <v>45763</v>
      </c>
      <c r="R4267">
        <v>930</v>
      </c>
      <c r="S4267" s="4">
        <v>7.3</v>
      </c>
      <c r="T4267" t="s">
        <v>38</v>
      </c>
    </row>
    <row r="4268" spans="1:20" x14ac:dyDescent="0.35">
      <c r="A4268" t="s">
        <v>8546</v>
      </c>
      <c r="B4268" s="5" t="s">
        <v>73</v>
      </c>
      <c r="C4268" s="6">
        <v>76149</v>
      </c>
      <c r="D4268" t="s">
        <v>41</v>
      </c>
      <c r="E4268">
        <v>64727</v>
      </c>
      <c r="F4268" s="5" t="s">
        <v>58</v>
      </c>
      <c r="G4268" s="5" t="s">
        <v>24</v>
      </c>
      <c r="H4268" s="5" t="s">
        <v>151</v>
      </c>
      <c r="I4268" t="s">
        <v>35</v>
      </c>
      <c r="J4268" t="s">
        <v>151</v>
      </c>
      <c r="K4268">
        <v>0</v>
      </c>
      <c r="L4268" s="5" t="s">
        <v>8547</v>
      </c>
      <c r="M4268" s="5" t="s">
        <v>54</v>
      </c>
      <c r="N4268">
        <v>0</v>
      </c>
      <c r="O4268" t="s">
        <v>71</v>
      </c>
      <c r="P4268" s="1">
        <v>45755</v>
      </c>
      <c r="Q4268" s="1">
        <v>45817</v>
      </c>
      <c r="R4268">
        <v>2299</v>
      </c>
      <c r="S4268" s="4">
        <v>9.6999999999999993</v>
      </c>
      <c r="T4268" t="s">
        <v>55</v>
      </c>
    </row>
    <row r="4269" spans="1:20" x14ac:dyDescent="0.35">
      <c r="A4269" t="s">
        <v>8548</v>
      </c>
      <c r="B4269" s="5" t="s">
        <v>162</v>
      </c>
      <c r="C4269" s="6">
        <v>132231</v>
      </c>
      <c r="D4269" t="s">
        <v>22</v>
      </c>
      <c r="E4269">
        <v>132231</v>
      </c>
      <c r="F4269" s="5" t="s">
        <v>23</v>
      </c>
      <c r="G4269" s="5" t="s">
        <v>24</v>
      </c>
      <c r="H4269" s="5" t="s">
        <v>191</v>
      </c>
      <c r="I4269" t="s">
        <v>44</v>
      </c>
      <c r="J4269" t="s">
        <v>191</v>
      </c>
      <c r="K4269">
        <v>100</v>
      </c>
      <c r="L4269" s="5" t="s">
        <v>8549</v>
      </c>
      <c r="M4269" s="5" t="s">
        <v>70</v>
      </c>
      <c r="N4269">
        <v>11</v>
      </c>
      <c r="O4269" t="s">
        <v>46</v>
      </c>
      <c r="P4269" s="1">
        <v>45555</v>
      </c>
      <c r="Q4269" s="1">
        <v>45620</v>
      </c>
      <c r="R4269">
        <v>526</v>
      </c>
      <c r="S4269" s="4">
        <v>6.7</v>
      </c>
      <c r="T4269" t="s">
        <v>55</v>
      </c>
    </row>
    <row r="4270" spans="1:20" x14ac:dyDescent="0.35">
      <c r="A4270" t="s">
        <v>8550</v>
      </c>
      <c r="B4270" s="5" t="s">
        <v>73</v>
      </c>
      <c r="C4270" s="6">
        <v>163387</v>
      </c>
      <c r="D4270" t="s">
        <v>22</v>
      </c>
      <c r="E4270">
        <v>163387</v>
      </c>
      <c r="F4270" s="5" t="s">
        <v>66</v>
      </c>
      <c r="G4270" s="5" t="s">
        <v>42</v>
      </c>
      <c r="H4270" s="5" t="s">
        <v>97</v>
      </c>
      <c r="I4270" t="s">
        <v>26</v>
      </c>
      <c r="J4270" t="s">
        <v>97</v>
      </c>
      <c r="K4270">
        <v>50</v>
      </c>
      <c r="L4270" s="5" t="s">
        <v>8551</v>
      </c>
      <c r="M4270" s="5" t="s">
        <v>37</v>
      </c>
      <c r="N4270">
        <v>7</v>
      </c>
      <c r="O4270" t="s">
        <v>29</v>
      </c>
      <c r="P4270" s="1">
        <v>45523</v>
      </c>
      <c r="Q4270" s="1">
        <v>45595</v>
      </c>
      <c r="R4270">
        <v>635</v>
      </c>
      <c r="S4270" s="4">
        <v>5.8</v>
      </c>
      <c r="T4270" t="s">
        <v>89</v>
      </c>
    </row>
    <row r="4271" spans="1:20" x14ac:dyDescent="0.35">
      <c r="A4271" t="s">
        <v>8552</v>
      </c>
      <c r="B4271" s="5" t="s">
        <v>100</v>
      </c>
      <c r="C4271" s="6">
        <v>63017</v>
      </c>
      <c r="D4271" t="s">
        <v>65</v>
      </c>
      <c r="E4271">
        <v>81922</v>
      </c>
      <c r="F4271" s="5" t="s">
        <v>58</v>
      </c>
      <c r="G4271" s="5" t="s">
        <v>42</v>
      </c>
      <c r="H4271" s="5" t="s">
        <v>67</v>
      </c>
      <c r="I4271" t="s">
        <v>26</v>
      </c>
      <c r="J4271" t="s">
        <v>67</v>
      </c>
      <c r="K4271">
        <v>50</v>
      </c>
      <c r="L4271" s="5" t="s">
        <v>8553</v>
      </c>
      <c r="M4271" s="5" t="s">
        <v>28</v>
      </c>
      <c r="N4271">
        <v>1</v>
      </c>
      <c r="O4271" t="s">
        <v>147</v>
      </c>
      <c r="P4271" s="1">
        <v>45636</v>
      </c>
      <c r="Q4271" s="1">
        <v>45698</v>
      </c>
      <c r="R4271">
        <v>2238</v>
      </c>
      <c r="S4271" s="4">
        <v>5.3</v>
      </c>
      <c r="T4271" t="s">
        <v>118</v>
      </c>
    </row>
    <row r="4272" spans="1:20" x14ac:dyDescent="0.35">
      <c r="A4272" t="s">
        <v>8554</v>
      </c>
      <c r="B4272" s="5" t="s">
        <v>217</v>
      </c>
      <c r="C4272" s="6">
        <v>33704</v>
      </c>
      <c r="D4272" t="s">
        <v>22</v>
      </c>
      <c r="E4272">
        <v>33704</v>
      </c>
      <c r="F4272" s="5" t="s">
        <v>50</v>
      </c>
      <c r="G4272" s="5" t="s">
        <v>59</v>
      </c>
      <c r="H4272" s="5" t="s">
        <v>116</v>
      </c>
      <c r="I4272" t="s">
        <v>44</v>
      </c>
      <c r="J4272" t="s">
        <v>151</v>
      </c>
      <c r="K4272">
        <v>0</v>
      </c>
      <c r="L4272" s="5" t="s">
        <v>8555</v>
      </c>
      <c r="M4272" s="5" t="s">
        <v>54</v>
      </c>
      <c r="N4272">
        <v>4</v>
      </c>
      <c r="O4272" t="s">
        <v>71</v>
      </c>
      <c r="P4272" s="1">
        <v>45578</v>
      </c>
      <c r="Q4272" s="1">
        <v>45644</v>
      </c>
      <c r="R4272">
        <v>1957</v>
      </c>
      <c r="S4272" s="4">
        <v>9.6</v>
      </c>
      <c r="T4272" t="s">
        <v>210</v>
      </c>
    </row>
    <row r="4273" spans="1:20" x14ac:dyDescent="0.35">
      <c r="A4273" t="s">
        <v>8556</v>
      </c>
      <c r="B4273" s="5" t="s">
        <v>217</v>
      </c>
      <c r="C4273" s="6">
        <v>199909</v>
      </c>
      <c r="D4273" t="s">
        <v>22</v>
      </c>
      <c r="E4273">
        <v>199909</v>
      </c>
      <c r="F4273" s="5" t="s">
        <v>23</v>
      </c>
      <c r="G4273" s="5" t="s">
        <v>42</v>
      </c>
      <c r="H4273" s="5" t="s">
        <v>52</v>
      </c>
      <c r="I4273" t="s">
        <v>26</v>
      </c>
      <c r="J4273" t="s">
        <v>52</v>
      </c>
      <c r="K4273">
        <v>100</v>
      </c>
      <c r="L4273" s="5" t="s">
        <v>8557</v>
      </c>
      <c r="M4273" s="5" t="s">
        <v>70</v>
      </c>
      <c r="N4273">
        <v>10</v>
      </c>
      <c r="O4273" t="s">
        <v>71</v>
      </c>
      <c r="P4273" s="1">
        <v>45535</v>
      </c>
      <c r="Q4273" s="1">
        <v>45556</v>
      </c>
      <c r="R4273">
        <v>2126</v>
      </c>
      <c r="S4273" s="4">
        <v>7.7</v>
      </c>
      <c r="T4273" t="s">
        <v>153</v>
      </c>
    </row>
    <row r="4274" spans="1:20" x14ac:dyDescent="0.35">
      <c r="A4274" t="s">
        <v>8558</v>
      </c>
      <c r="B4274" s="5" t="s">
        <v>162</v>
      </c>
      <c r="C4274" s="6">
        <v>109037</v>
      </c>
      <c r="D4274" t="s">
        <v>22</v>
      </c>
      <c r="E4274">
        <v>109037</v>
      </c>
      <c r="F4274" s="5" t="s">
        <v>50</v>
      </c>
      <c r="G4274" s="5" t="s">
        <v>24</v>
      </c>
      <c r="H4274" s="5" t="s">
        <v>101</v>
      </c>
      <c r="I4274" t="s">
        <v>26</v>
      </c>
      <c r="J4274" t="s">
        <v>101</v>
      </c>
      <c r="K4274">
        <v>0</v>
      </c>
      <c r="L4274" s="5" t="s">
        <v>8559</v>
      </c>
      <c r="M4274" s="5" t="s">
        <v>54</v>
      </c>
      <c r="N4274">
        <v>2</v>
      </c>
      <c r="O4274" t="s">
        <v>85</v>
      </c>
      <c r="P4274" s="1">
        <v>45411</v>
      </c>
      <c r="Q4274" s="1">
        <v>45468</v>
      </c>
      <c r="R4274">
        <v>1905</v>
      </c>
      <c r="S4274" s="4">
        <v>6.3</v>
      </c>
      <c r="T4274" t="s">
        <v>243</v>
      </c>
    </row>
    <row r="4275" spans="1:20" x14ac:dyDescent="0.35">
      <c r="A4275" t="s">
        <v>8560</v>
      </c>
      <c r="B4275" s="5" t="s">
        <v>174</v>
      </c>
      <c r="C4275" s="6">
        <v>79918</v>
      </c>
      <c r="D4275" t="s">
        <v>41</v>
      </c>
      <c r="E4275">
        <v>67930</v>
      </c>
      <c r="F4275" s="5" t="s">
        <v>58</v>
      </c>
      <c r="G4275" s="5" t="s">
        <v>59</v>
      </c>
      <c r="H4275" s="5" t="s">
        <v>60</v>
      </c>
      <c r="I4275" t="s">
        <v>35</v>
      </c>
      <c r="J4275" t="s">
        <v>60</v>
      </c>
      <c r="K4275">
        <v>50</v>
      </c>
      <c r="L4275" s="5" t="s">
        <v>8561</v>
      </c>
      <c r="M4275" s="5" t="s">
        <v>28</v>
      </c>
      <c r="N4275">
        <v>0</v>
      </c>
      <c r="O4275" t="s">
        <v>78</v>
      </c>
      <c r="P4275" s="1">
        <v>45363</v>
      </c>
      <c r="Q4275" s="1">
        <v>45387</v>
      </c>
      <c r="R4275">
        <v>2142</v>
      </c>
      <c r="S4275" s="4">
        <v>6.6</v>
      </c>
      <c r="T4275" t="s">
        <v>89</v>
      </c>
    </row>
    <row r="4276" spans="1:20" x14ac:dyDescent="0.35">
      <c r="A4276" t="s">
        <v>8562</v>
      </c>
      <c r="B4276" s="5" t="s">
        <v>174</v>
      </c>
      <c r="C4276" s="6">
        <v>140756</v>
      </c>
      <c r="D4276" t="s">
        <v>41</v>
      </c>
      <c r="E4276">
        <v>119643</v>
      </c>
      <c r="F4276" s="5" t="s">
        <v>23</v>
      </c>
      <c r="G4276" s="5" t="s">
        <v>42</v>
      </c>
      <c r="H4276" s="5" t="s">
        <v>151</v>
      </c>
      <c r="I4276" t="s">
        <v>44</v>
      </c>
      <c r="J4276" t="s">
        <v>768</v>
      </c>
      <c r="K4276">
        <v>50</v>
      </c>
      <c r="L4276" s="5" t="s">
        <v>8563</v>
      </c>
      <c r="M4276" s="5" t="s">
        <v>54</v>
      </c>
      <c r="N4276">
        <v>12</v>
      </c>
      <c r="O4276" t="s">
        <v>131</v>
      </c>
      <c r="P4276" s="1">
        <v>45722</v>
      </c>
      <c r="Q4276" s="1">
        <v>45744</v>
      </c>
      <c r="R4276">
        <v>1437</v>
      </c>
      <c r="S4276" s="4">
        <v>5.0999999999999996</v>
      </c>
      <c r="T4276" t="s">
        <v>108</v>
      </c>
    </row>
    <row r="4277" spans="1:20" x14ac:dyDescent="0.35">
      <c r="A4277" t="s">
        <v>8564</v>
      </c>
      <c r="B4277" s="5" t="s">
        <v>28802</v>
      </c>
      <c r="C4277" s="6">
        <v>193092</v>
      </c>
      <c r="D4277" t="s">
        <v>74</v>
      </c>
      <c r="E4277">
        <v>241365</v>
      </c>
      <c r="F4277" s="5" t="s">
        <v>23</v>
      </c>
      <c r="G4277" s="5" t="s">
        <v>42</v>
      </c>
      <c r="H4277" s="5" t="s">
        <v>75</v>
      </c>
      <c r="I4277" t="s">
        <v>44</v>
      </c>
      <c r="J4277" t="s">
        <v>60</v>
      </c>
      <c r="K4277">
        <v>0</v>
      </c>
      <c r="L4277" s="5" t="s">
        <v>8565</v>
      </c>
      <c r="M4277" s="5" t="s">
        <v>28</v>
      </c>
      <c r="N4277">
        <v>14</v>
      </c>
      <c r="O4277" t="s">
        <v>46</v>
      </c>
      <c r="P4277" s="1">
        <v>45594</v>
      </c>
      <c r="Q4277" s="1">
        <v>45608</v>
      </c>
      <c r="R4277">
        <v>2415</v>
      </c>
      <c r="S4277" s="4">
        <v>9.1999999999999993</v>
      </c>
      <c r="T4277" t="s">
        <v>47</v>
      </c>
    </row>
    <row r="4278" spans="1:20" x14ac:dyDescent="0.35">
      <c r="A4278" t="s">
        <v>8566</v>
      </c>
      <c r="B4278" s="5" t="s">
        <v>32</v>
      </c>
      <c r="C4278" s="6">
        <v>152328</v>
      </c>
      <c r="D4278" t="s">
        <v>22</v>
      </c>
      <c r="E4278">
        <v>152328</v>
      </c>
      <c r="F4278" s="5" t="s">
        <v>50</v>
      </c>
      <c r="G4278" s="5" t="s">
        <v>59</v>
      </c>
      <c r="H4278" s="5" t="s">
        <v>68</v>
      </c>
      <c r="I4278" t="s">
        <v>35</v>
      </c>
      <c r="J4278" t="s">
        <v>68</v>
      </c>
      <c r="K4278">
        <v>50</v>
      </c>
      <c r="L4278" s="5" t="s">
        <v>8567</v>
      </c>
      <c r="M4278" s="5" t="s">
        <v>28</v>
      </c>
      <c r="N4278">
        <v>4</v>
      </c>
      <c r="O4278" t="s">
        <v>112</v>
      </c>
      <c r="P4278" s="1">
        <v>45574</v>
      </c>
      <c r="Q4278" s="1">
        <v>45633</v>
      </c>
      <c r="R4278">
        <v>1932</v>
      </c>
      <c r="S4278" s="4">
        <v>6.3</v>
      </c>
      <c r="T4278" t="s">
        <v>63</v>
      </c>
    </row>
    <row r="4279" spans="1:20" x14ac:dyDescent="0.35">
      <c r="A4279" t="s">
        <v>8568</v>
      </c>
      <c r="B4279" s="5" t="s">
        <v>217</v>
      </c>
      <c r="C4279" s="6">
        <v>115808</v>
      </c>
      <c r="D4279" t="s">
        <v>22</v>
      </c>
      <c r="E4279">
        <v>115808</v>
      </c>
      <c r="F4279" s="5" t="s">
        <v>50</v>
      </c>
      <c r="G4279" s="5" t="s">
        <v>51</v>
      </c>
      <c r="H4279" s="5" t="s">
        <v>68</v>
      </c>
      <c r="I4279" t="s">
        <v>35</v>
      </c>
      <c r="J4279" t="s">
        <v>68</v>
      </c>
      <c r="K4279">
        <v>100</v>
      </c>
      <c r="L4279" s="5" t="s">
        <v>8569</v>
      </c>
      <c r="M4279" s="5" t="s">
        <v>37</v>
      </c>
      <c r="N4279">
        <v>3</v>
      </c>
      <c r="O4279" t="s">
        <v>107</v>
      </c>
      <c r="P4279" s="1">
        <v>45378</v>
      </c>
      <c r="Q4279" s="1">
        <v>45411</v>
      </c>
      <c r="R4279">
        <v>1892</v>
      </c>
      <c r="S4279" s="4">
        <v>7.4</v>
      </c>
      <c r="T4279" t="s">
        <v>55</v>
      </c>
    </row>
    <row r="4280" spans="1:20" x14ac:dyDescent="0.35">
      <c r="A4280" t="s">
        <v>8570</v>
      </c>
      <c r="B4280" s="5" t="s">
        <v>32</v>
      </c>
      <c r="C4280" s="6">
        <v>123117</v>
      </c>
      <c r="D4280" t="s">
        <v>41</v>
      </c>
      <c r="E4280">
        <v>104649</v>
      </c>
      <c r="F4280" s="5" t="s">
        <v>66</v>
      </c>
      <c r="G4280" s="5" t="s">
        <v>42</v>
      </c>
      <c r="H4280" s="5" t="s">
        <v>151</v>
      </c>
      <c r="I4280" t="s">
        <v>44</v>
      </c>
      <c r="J4280" t="s">
        <v>151</v>
      </c>
      <c r="K4280">
        <v>50</v>
      </c>
      <c r="L4280" s="5" t="s">
        <v>8571</v>
      </c>
      <c r="M4280" s="5" t="s">
        <v>37</v>
      </c>
      <c r="N4280">
        <v>6</v>
      </c>
      <c r="O4280" t="s">
        <v>46</v>
      </c>
      <c r="P4280" s="1">
        <v>45671</v>
      </c>
      <c r="Q4280" s="1">
        <v>45718</v>
      </c>
      <c r="R4280">
        <v>951</v>
      </c>
      <c r="S4280" s="4">
        <v>6.4</v>
      </c>
      <c r="T4280" t="s">
        <v>89</v>
      </c>
    </row>
    <row r="4281" spans="1:20" x14ac:dyDescent="0.35">
      <c r="A4281" t="s">
        <v>8572</v>
      </c>
      <c r="B4281" s="5" t="s">
        <v>28802</v>
      </c>
      <c r="C4281" s="6">
        <v>48031</v>
      </c>
      <c r="D4281" t="s">
        <v>22</v>
      </c>
      <c r="E4281">
        <v>48031</v>
      </c>
      <c r="F4281" s="5" t="s">
        <v>58</v>
      </c>
      <c r="G4281" s="5" t="s">
        <v>42</v>
      </c>
      <c r="H4281" s="5" t="s">
        <v>191</v>
      </c>
      <c r="I4281" t="s">
        <v>44</v>
      </c>
      <c r="J4281" t="s">
        <v>1211</v>
      </c>
      <c r="K4281">
        <v>100</v>
      </c>
      <c r="L4281" s="5" t="s">
        <v>8573</v>
      </c>
      <c r="M4281" s="5" t="s">
        <v>54</v>
      </c>
      <c r="N4281">
        <v>1</v>
      </c>
      <c r="O4281" t="s">
        <v>46</v>
      </c>
      <c r="P4281" s="1">
        <v>45427</v>
      </c>
      <c r="Q4281" s="1">
        <v>45451</v>
      </c>
      <c r="R4281">
        <v>1171</v>
      </c>
      <c r="S4281" s="4">
        <v>6.9</v>
      </c>
      <c r="T4281" t="s">
        <v>95</v>
      </c>
    </row>
    <row r="4282" spans="1:20" x14ac:dyDescent="0.35">
      <c r="A4282" t="s">
        <v>8574</v>
      </c>
      <c r="B4282" s="5" t="s">
        <v>28802</v>
      </c>
      <c r="C4282" s="6">
        <v>267720</v>
      </c>
      <c r="D4282" t="s">
        <v>22</v>
      </c>
      <c r="E4282">
        <v>267720</v>
      </c>
      <c r="F4282" s="5" t="s">
        <v>23</v>
      </c>
      <c r="G4282" s="5" t="s">
        <v>51</v>
      </c>
      <c r="H4282" s="5" t="s">
        <v>101</v>
      </c>
      <c r="I4282" t="s">
        <v>44</v>
      </c>
      <c r="J4282" t="s">
        <v>101</v>
      </c>
      <c r="K4282">
        <v>100</v>
      </c>
      <c r="L4282" s="5" t="s">
        <v>8575</v>
      </c>
      <c r="M4282" s="5" t="s">
        <v>70</v>
      </c>
      <c r="N4282">
        <v>16</v>
      </c>
      <c r="O4282" t="s">
        <v>71</v>
      </c>
      <c r="P4282" s="1">
        <v>45492</v>
      </c>
      <c r="Q4282" s="1">
        <v>45534</v>
      </c>
      <c r="R4282">
        <v>2497</v>
      </c>
      <c r="S4282" s="4">
        <v>9.6</v>
      </c>
      <c r="T4282" t="s">
        <v>136</v>
      </c>
    </row>
    <row r="4283" spans="1:20" x14ac:dyDescent="0.35">
      <c r="A4283" t="s">
        <v>8576</v>
      </c>
      <c r="B4283" s="5" t="s">
        <v>32</v>
      </c>
      <c r="C4283" s="6">
        <v>130274</v>
      </c>
      <c r="D4283" t="s">
        <v>33</v>
      </c>
      <c r="E4283">
        <v>14330140</v>
      </c>
      <c r="F4283" s="5" t="s">
        <v>66</v>
      </c>
      <c r="G4283" s="5" t="s">
        <v>59</v>
      </c>
      <c r="H4283" s="5" t="s">
        <v>34</v>
      </c>
      <c r="I4283" t="s">
        <v>35</v>
      </c>
      <c r="J4283" t="s">
        <v>192</v>
      </c>
      <c r="K4283">
        <v>50</v>
      </c>
      <c r="L4283" s="5" t="s">
        <v>8577</v>
      </c>
      <c r="M4283" s="5" t="s">
        <v>70</v>
      </c>
      <c r="N4283">
        <v>5</v>
      </c>
      <c r="O4283" t="s">
        <v>88</v>
      </c>
      <c r="P4283" s="1">
        <v>45768</v>
      </c>
      <c r="Q4283" s="1">
        <v>45812</v>
      </c>
      <c r="R4283">
        <v>2222</v>
      </c>
      <c r="S4283" s="4">
        <v>5.6</v>
      </c>
      <c r="T4283" t="s">
        <v>136</v>
      </c>
    </row>
    <row r="4284" spans="1:20" x14ac:dyDescent="0.35">
      <c r="A4284" t="s">
        <v>8578</v>
      </c>
      <c r="B4284" s="5" t="s">
        <v>100</v>
      </c>
      <c r="C4284" s="6">
        <v>217100</v>
      </c>
      <c r="D4284" t="s">
        <v>22</v>
      </c>
      <c r="E4284">
        <v>217100</v>
      </c>
      <c r="F4284" s="5" t="s">
        <v>66</v>
      </c>
      <c r="G4284" s="5" t="s">
        <v>42</v>
      </c>
      <c r="H4284" s="5" t="s">
        <v>68</v>
      </c>
      <c r="I4284" t="s">
        <v>35</v>
      </c>
      <c r="J4284" t="s">
        <v>186</v>
      </c>
      <c r="K4284">
        <v>0</v>
      </c>
      <c r="L4284" s="5" t="s">
        <v>8579</v>
      </c>
      <c r="M4284" s="5" t="s">
        <v>70</v>
      </c>
      <c r="N4284">
        <v>9</v>
      </c>
      <c r="O4284" t="s">
        <v>167</v>
      </c>
      <c r="P4284" s="1">
        <v>45724</v>
      </c>
      <c r="Q4284" s="1">
        <v>45762</v>
      </c>
      <c r="R4284">
        <v>593</v>
      </c>
      <c r="S4284" s="4">
        <v>5.2</v>
      </c>
      <c r="T4284" t="s">
        <v>108</v>
      </c>
    </row>
    <row r="4285" spans="1:20" x14ac:dyDescent="0.35">
      <c r="A4285" t="s">
        <v>8580</v>
      </c>
      <c r="B4285" s="5" t="s">
        <v>28801</v>
      </c>
      <c r="C4285" s="6">
        <v>69518</v>
      </c>
      <c r="D4285" t="s">
        <v>22</v>
      </c>
      <c r="E4285">
        <v>69518</v>
      </c>
      <c r="F4285" s="5" t="s">
        <v>58</v>
      </c>
      <c r="G4285" s="5" t="s">
        <v>59</v>
      </c>
      <c r="H4285" s="5" t="s">
        <v>97</v>
      </c>
      <c r="I4285" t="s">
        <v>44</v>
      </c>
      <c r="J4285" t="s">
        <v>97</v>
      </c>
      <c r="K4285">
        <v>100</v>
      </c>
      <c r="L4285" s="5" t="s">
        <v>8581</v>
      </c>
      <c r="M4285" s="5" t="s">
        <v>37</v>
      </c>
      <c r="N4285">
        <v>1</v>
      </c>
      <c r="O4285" t="s">
        <v>131</v>
      </c>
      <c r="P4285" s="1">
        <v>45360</v>
      </c>
      <c r="Q4285" s="1">
        <v>45376</v>
      </c>
      <c r="R4285">
        <v>1880</v>
      </c>
      <c r="S4285" s="4">
        <v>7.4</v>
      </c>
      <c r="T4285" t="s">
        <v>55</v>
      </c>
    </row>
    <row r="4286" spans="1:20" x14ac:dyDescent="0.35">
      <c r="A4286" t="s">
        <v>8582</v>
      </c>
      <c r="B4286" s="5" t="s">
        <v>162</v>
      </c>
      <c r="C4286" s="6">
        <v>149647</v>
      </c>
      <c r="D4286" t="s">
        <v>74</v>
      </c>
      <c r="E4286">
        <v>187059</v>
      </c>
      <c r="F4286" s="5" t="s">
        <v>23</v>
      </c>
      <c r="G4286" s="5" t="s">
        <v>51</v>
      </c>
      <c r="H4286" s="5" t="s">
        <v>75</v>
      </c>
      <c r="I4286" t="s">
        <v>44</v>
      </c>
      <c r="J4286" t="s">
        <v>75</v>
      </c>
      <c r="K4286">
        <v>0</v>
      </c>
      <c r="L4286" s="5" t="s">
        <v>8583</v>
      </c>
      <c r="M4286" s="5" t="s">
        <v>28</v>
      </c>
      <c r="N4286">
        <v>14</v>
      </c>
      <c r="O4286" t="s">
        <v>62</v>
      </c>
      <c r="P4286" s="1">
        <v>45728</v>
      </c>
      <c r="Q4286" s="1">
        <v>45792</v>
      </c>
      <c r="R4286">
        <v>2155</v>
      </c>
      <c r="S4286" s="4">
        <v>9.1999999999999993</v>
      </c>
      <c r="T4286" t="s">
        <v>277</v>
      </c>
    </row>
    <row r="4287" spans="1:20" x14ac:dyDescent="0.35">
      <c r="A4287" t="s">
        <v>8584</v>
      </c>
      <c r="B4287" s="5" t="s">
        <v>217</v>
      </c>
      <c r="C4287" s="6">
        <v>56185</v>
      </c>
      <c r="D4287" t="s">
        <v>65</v>
      </c>
      <c r="E4287">
        <v>73041</v>
      </c>
      <c r="F4287" s="5" t="s">
        <v>58</v>
      </c>
      <c r="G4287" s="5" t="s">
        <v>24</v>
      </c>
      <c r="H4287" s="5" t="s">
        <v>67</v>
      </c>
      <c r="I4287" t="s">
        <v>44</v>
      </c>
      <c r="J4287" t="s">
        <v>1211</v>
      </c>
      <c r="K4287">
        <v>50</v>
      </c>
      <c r="L4287" s="5" t="s">
        <v>8585</v>
      </c>
      <c r="M4287" s="5" t="s">
        <v>37</v>
      </c>
      <c r="N4287">
        <v>1</v>
      </c>
      <c r="O4287" t="s">
        <v>29</v>
      </c>
      <c r="P4287" s="1">
        <v>45758</v>
      </c>
      <c r="Q4287" s="1">
        <v>45818</v>
      </c>
      <c r="R4287">
        <v>1919</v>
      </c>
      <c r="S4287" s="4">
        <v>5.2</v>
      </c>
      <c r="T4287" t="s">
        <v>153</v>
      </c>
    </row>
    <row r="4288" spans="1:20" x14ac:dyDescent="0.35">
      <c r="A4288" t="s">
        <v>8586</v>
      </c>
      <c r="B4288" s="5" t="s">
        <v>32</v>
      </c>
      <c r="C4288" s="6">
        <v>47695</v>
      </c>
      <c r="D4288" t="s">
        <v>22</v>
      </c>
      <c r="E4288">
        <v>47695</v>
      </c>
      <c r="F4288" s="5" t="s">
        <v>58</v>
      </c>
      <c r="G4288" s="5" t="s">
        <v>59</v>
      </c>
      <c r="H4288" s="5" t="s">
        <v>25</v>
      </c>
      <c r="I4288" t="s">
        <v>44</v>
      </c>
      <c r="J4288" t="s">
        <v>25</v>
      </c>
      <c r="K4288">
        <v>50</v>
      </c>
      <c r="L4288" s="5" t="s">
        <v>8587</v>
      </c>
      <c r="M4288" s="5" t="s">
        <v>54</v>
      </c>
      <c r="N4288">
        <v>0</v>
      </c>
      <c r="O4288" t="s">
        <v>78</v>
      </c>
      <c r="P4288" s="1">
        <v>45305</v>
      </c>
      <c r="Q4288" s="1">
        <v>45346</v>
      </c>
      <c r="R4288">
        <v>1378</v>
      </c>
      <c r="S4288" s="4">
        <v>7.9</v>
      </c>
      <c r="T4288" t="s">
        <v>95</v>
      </c>
    </row>
    <row r="4289" spans="1:20" x14ac:dyDescent="0.35">
      <c r="A4289" t="s">
        <v>8588</v>
      </c>
      <c r="B4289" s="5" t="s">
        <v>162</v>
      </c>
      <c r="C4289" s="6">
        <v>100301</v>
      </c>
      <c r="D4289" t="s">
        <v>41</v>
      </c>
      <c r="E4289">
        <v>85256</v>
      </c>
      <c r="F4289" s="5" t="s">
        <v>66</v>
      </c>
      <c r="G4289" s="5" t="s">
        <v>24</v>
      </c>
      <c r="H4289" s="5" t="s">
        <v>43</v>
      </c>
      <c r="I4289" t="s">
        <v>44</v>
      </c>
      <c r="J4289" t="s">
        <v>43</v>
      </c>
      <c r="K4289">
        <v>50</v>
      </c>
      <c r="L4289" s="5" t="s">
        <v>8589</v>
      </c>
      <c r="M4289" s="5" t="s">
        <v>54</v>
      </c>
      <c r="N4289">
        <v>7</v>
      </c>
      <c r="O4289" t="s">
        <v>167</v>
      </c>
      <c r="P4289" s="1">
        <v>45490</v>
      </c>
      <c r="Q4289" s="1">
        <v>45535</v>
      </c>
      <c r="R4289">
        <v>1403</v>
      </c>
      <c r="S4289" s="4">
        <v>9.4</v>
      </c>
      <c r="T4289" t="s">
        <v>47</v>
      </c>
    </row>
    <row r="4290" spans="1:20" x14ac:dyDescent="0.35">
      <c r="A4290" t="s">
        <v>8590</v>
      </c>
      <c r="B4290" s="5" t="s">
        <v>91</v>
      </c>
      <c r="C4290" s="6">
        <v>66736</v>
      </c>
      <c r="D4290" t="s">
        <v>22</v>
      </c>
      <c r="E4290">
        <v>66736</v>
      </c>
      <c r="F4290" s="5" t="s">
        <v>50</v>
      </c>
      <c r="G4290" s="5" t="s">
        <v>51</v>
      </c>
      <c r="H4290" s="5" t="s">
        <v>165</v>
      </c>
      <c r="I4290" t="s">
        <v>26</v>
      </c>
      <c r="J4290" t="s">
        <v>165</v>
      </c>
      <c r="K4290">
        <v>100</v>
      </c>
      <c r="L4290" s="5" t="s">
        <v>8591</v>
      </c>
      <c r="M4290" s="5" t="s">
        <v>54</v>
      </c>
      <c r="N4290">
        <v>4</v>
      </c>
      <c r="O4290" t="s">
        <v>78</v>
      </c>
      <c r="P4290" s="1">
        <v>45529</v>
      </c>
      <c r="Q4290" s="1">
        <v>45555</v>
      </c>
      <c r="R4290">
        <v>754</v>
      </c>
      <c r="S4290" s="4">
        <v>5.8</v>
      </c>
      <c r="T4290" t="s">
        <v>153</v>
      </c>
    </row>
    <row r="4291" spans="1:20" x14ac:dyDescent="0.35">
      <c r="A4291" t="s">
        <v>8592</v>
      </c>
      <c r="B4291" s="5" t="s">
        <v>105</v>
      </c>
      <c r="C4291" s="6">
        <v>71795</v>
      </c>
      <c r="D4291" t="s">
        <v>33</v>
      </c>
      <c r="E4291">
        <v>7897450</v>
      </c>
      <c r="F4291" s="5" t="s">
        <v>58</v>
      </c>
      <c r="G4291" s="5" t="s">
        <v>51</v>
      </c>
      <c r="H4291" s="5" t="s">
        <v>34</v>
      </c>
      <c r="I4291" t="s">
        <v>35</v>
      </c>
      <c r="J4291" t="s">
        <v>1090</v>
      </c>
      <c r="K4291">
        <v>50</v>
      </c>
      <c r="L4291" s="5" t="s">
        <v>8593</v>
      </c>
      <c r="M4291" s="5" t="s">
        <v>54</v>
      </c>
      <c r="N4291">
        <v>1</v>
      </c>
      <c r="O4291" t="s">
        <v>88</v>
      </c>
      <c r="P4291" s="1">
        <v>45372</v>
      </c>
      <c r="Q4291" s="1">
        <v>45408</v>
      </c>
      <c r="R4291">
        <v>2175</v>
      </c>
      <c r="S4291" s="4">
        <v>5.4</v>
      </c>
      <c r="T4291" t="s">
        <v>55</v>
      </c>
    </row>
    <row r="4292" spans="1:20" x14ac:dyDescent="0.35">
      <c r="A4292" t="s">
        <v>8594</v>
      </c>
      <c r="B4292" s="5" t="s">
        <v>145</v>
      </c>
      <c r="C4292" s="6">
        <v>40743</v>
      </c>
      <c r="D4292" t="s">
        <v>22</v>
      </c>
      <c r="E4292">
        <v>40743</v>
      </c>
      <c r="F4292" s="5" t="s">
        <v>50</v>
      </c>
      <c r="G4292" s="5" t="s">
        <v>59</v>
      </c>
      <c r="H4292" s="5" t="s">
        <v>157</v>
      </c>
      <c r="I4292" t="s">
        <v>26</v>
      </c>
      <c r="J4292" t="s">
        <v>157</v>
      </c>
      <c r="K4292">
        <v>50</v>
      </c>
      <c r="L4292" s="5" t="s">
        <v>8595</v>
      </c>
      <c r="M4292" s="5" t="s">
        <v>54</v>
      </c>
      <c r="N4292">
        <v>4</v>
      </c>
      <c r="O4292" t="s">
        <v>85</v>
      </c>
      <c r="P4292" s="1">
        <v>45413</v>
      </c>
      <c r="Q4292" s="1">
        <v>45452</v>
      </c>
      <c r="R4292">
        <v>1212</v>
      </c>
      <c r="S4292" s="4">
        <v>5.2</v>
      </c>
      <c r="T4292" t="s">
        <v>47</v>
      </c>
    </row>
    <row r="4293" spans="1:20" x14ac:dyDescent="0.35">
      <c r="A4293" t="s">
        <v>8596</v>
      </c>
      <c r="B4293" s="5" t="s">
        <v>100</v>
      </c>
      <c r="C4293" s="6">
        <v>50361</v>
      </c>
      <c r="D4293" t="s">
        <v>41</v>
      </c>
      <c r="E4293">
        <v>42807</v>
      </c>
      <c r="F4293" s="5" t="s">
        <v>58</v>
      </c>
      <c r="G4293" s="5" t="s">
        <v>59</v>
      </c>
      <c r="H4293" s="5" t="s">
        <v>60</v>
      </c>
      <c r="I4293" t="s">
        <v>26</v>
      </c>
      <c r="J4293" t="s">
        <v>110</v>
      </c>
      <c r="K4293">
        <v>100</v>
      </c>
      <c r="L4293" s="5" t="s">
        <v>8597</v>
      </c>
      <c r="M4293" s="5" t="s">
        <v>37</v>
      </c>
      <c r="N4293">
        <v>1</v>
      </c>
      <c r="O4293" t="s">
        <v>147</v>
      </c>
      <c r="P4293" s="1">
        <v>45537</v>
      </c>
      <c r="Q4293" s="1">
        <v>45560</v>
      </c>
      <c r="R4293">
        <v>607</v>
      </c>
      <c r="S4293" s="4">
        <v>7.3</v>
      </c>
      <c r="T4293" t="s">
        <v>243</v>
      </c>
    </row>
    <row r="4294" spans="1:20" x14ac:dyDescent="0.35">
      <c r="A4294" t="s">
        <v>8598</v>
      </c>
      <c r="B4294" s="5" t="s">
        <v>49</v>
      </c>
      <c r="C4294" s="6">
        <v>25504</v>
      </c>
      <c r="D4294" t="s">
        <v>22</v>
      </c>
      <c r="E4294">
        <v>25504</v>
      </c>
      <c r="F4294" s="5" t="s">
        <v>58</v>
      </c>
      <c r="G4294" s="5" t="s">
        <v>42</v>
      </c>
      <c r="H4294" s="5" t="s">
        <v>116</v>
      </c>
      <c r="I4294" t="s">
        <v>44</v>
      </c>
      <c r="J4294" t="s">
        <v>116</v>
      </c>
      <c r="K4294">
        <v>100</v>
      </c>
      <c r="L4294" s="5" t="s">
        <v>8599</v>
      </c>
      <c r="M4294" s="5" t="s">
        <v>70</v>
      </c>
      <c r="N4294">
        <v>0</v>
      </c>
      <c r="O4294" t="s">
        <v>172</v>
      </c>
      <c r="P4294" s="1">
        <v>45627</v>
      </c>
      <c r="Q4294" s="1">
        <v>45688</v>
      </c>
      <c r="R4294">
        <v>1174</v>
      </c>
      <c r="S4294" s="4">
        <v>6.5</v>
      </c>
      <c r="T4294" t="s">
        <v>243</v>
      </c>
    </row>
    <row r="4295" spans="1:20" x14ac:dyDescent="0.35">
      <c r="A4295" t="s">
        <v>8600</v>
      </c>
      <c r="B4295" s="5" t="s">
        <v>57</v>
      </c>
      <c r="C4295" s="6">
        <v>100549</v>
      </c>
      <c r="D4295" t="s">
        <v>22</v>
      </c>
      <c r="E4295">
        <v>100549</v>
      </c>
      <c r="F4295" s="5" t="s">
        <v>66</v>
      </c>
      <c r="G4295" s="5" t="s">
        <v>59</v>
      </c>
      <c r="H4295" s="5" t="s">
        <v>165</v>
      </c>
      <c r="I4295" t="s">
        <v>44</v>
      </c>
      <c r="J4295" t="s">
        <v>491</v>
      </c>
      <c r="K4295">
        <v>50</v>
      </c>
      <c r="L4295" s="5" t="s">
        <v>8601</v>
      </c>
      <c r="M4295" s="5" t="s">
        <v>70</v>
      </c>
      <c r="N4295">
        <v>5</v>
      </c>
      <c r="O4295" t="s">
        <v>112</v>
      </c>
      <c r="P4295" s="1">
        <v>45496</v>
      </c>
      <c r="Q4295" s="1">
        <v>45560</v>
      </c>
      <c r="R4295">
        <v>1869</v>
      </c>
      <c r="S4295" s="4">
        <v>8.1999999999999993</v>
      </c>
      <c r="T4295" t="s">
        <v>108</v>
      </c>
    </row>
    <row r="4296" spans="1:20" x14ac:dyDescent="0.35">
      <c r="A4296" t="s">
        <v>8602</v>
      </c>
      <c r="B4296" s="5" t="s">
        <v>91</v>
      </c>
      <c r="C4296" s="6">
        <v>96451</v>
      </c>
      <c r="D4296" t="s">
        <v>41</v>
      </c>
      <c r="E4296">
        <v>81983</v>
      </c>
      <c r="F4296" s="5" t="s">
        <v>66</v>
      </c>
      <c r="G4296" s="5" t="s">
        <v>24</v>
      </c>
      <c r="H4296" s="5" t="s">
        <v>151</v>
      </c>
      <c r="I4296" t="s">
        <v>44</v>
      </c>
      <c r="J4296" t="s">
        <v>151</v>
      </c>
      <c r="K4296">
        <v>50</v>
      </c>
      <c r="L4296" s="5" t="s">
        <v>8603</v>
      </c>
      <c r="M4296" s="5" t="s">
        <v>70</v>
      </c>
      <c r="N4296">
        <v>7</v>
      </c>
      <c r="O4296" t="s">
        <v>29</v>
      </c>
      <c r="P4296" s="1">
        <v>45649</v>
      </c>
      <c r="Q4296" s="1">
        <v>45704</v>
      </c>
      <c r="R4296">
        <v>1078</v>
      </c>
      <c r="S4296" s="4">
        <v>7.9</v>
      </c>
      <c r="T4296" t="s">
        <v>47</v>
      </c>
    </row>
    <row r="4297" spans="1:20" x14ac:dyDescent="0.35">
      <c r="A4297" t="s">
        <v>8604</v>
      </c>
      <c r="B4297" s="5" t="s">
        <v>217</v>
      </c>
      <c r="C4297" s="6">
        <v>94478</v>
      </c>
      <c r="D4297" t="s">
        <v>22</v>
      </c>
      <c r="E4297">
        <v>94478</v>
      </c>
      <c r="F4297" s="5" t="s">
        <v>66</v>
      </c>
      <c r="G4297" s="5" t="s">
        <v>51</v>
      </c>
      <c r="H4297" s="5" t="s">
        <v>25</v>
      </c>
      <c r="I4297" t="s">
        <v>44</v>
      </c>
      <c r="J4297" t="s">
        <v>25</v>
      </c>
      <c r="K4297">
        <v>0</v>
      </c>
      <c r="L4297" s="5" t="s">
        <v>8605</v>
      </c>
      <c r="M4297" s="5" t="s">
        <v>37</v>
      </c>
      <c r="N4297">
        <v>9</v>
      </c>
      <c r="O4297" t="s">
        <v>147</v>
      </c>
      <c r="P4297" s="1">
        <v>45400</v>
      </c>
      <c r="Q4297" s="1">
        <v>45457</v>
      </c>
      <c r="R4297">
        <v>677</v>
      </c>
      <c r="S4297" s="4">
        <v>8.3000000000000007</v>
      </c>
      <c r="T4297" t="s">
        <v>108</v>
      </c>
    </row>
    <row r="4298" spans="1:20" x14ac:dyDescent="0.35">
      <c r="A4298" t="s">
        <v>8606</v>
      </c>
      <c r="B4298" s="5" t="s">
        <v>174</v>
      </c>
      <c r="C4298" s="6">
        <v>69250</v>
      </c>
      <c r="D4298" t="s">
        <v>41</v>
      </c>
      <c r="E4298">
        <v>58863</v>
      </c>
      <c r="F4298" s="5" t="s">
        <v>58</v>
      </c>
      <c r="G4298" s="5" t="s">
        <v>42</v>
      </c>
      <c r="H4298" s="5" t="s">
        <v>126</v>
      </c>
      <c r="I4298" t="s">
        <v>44</v>
      </c>
      <c r="J4298" t="s">
        <v>915</v>
      </c>
      <c r="K4298">
        <v>100</v>
      </c>
      <c r="L4298" s="5" t="s">
        <v>8607</v>
      </c>
      <c r="M4298" s="5" t="s">
        <v>70</v>
      </c>
      <c r="N4298">
        <v>1</v>
      </c>
      <c r="O4298" t="s">
        <v>46</v>
      </c>
      <c r="P4298" s="1">
        <v>45674</v>
      </c>
      <c r="Q4298" s="1">
        <v>45721</v>
      </c>
      <c r="R4298">
        <v>1851</v>
      </c>
      <c r="S4298" s="4">
        <v>5.7</v>
      </c>
      <c r="T4298" t="s">
        <v>89</v>
      </c>
    </row>
    <row r="4299" spans="1:20" x14ac:dyDescent="0.35">
      <c r="A4299" t="s">
        <v>8608</v>
      </c>
      <c r="B4299" s="5" t="s">
        <v>174</v>
      </c>
      <c r="C4299" s="6">
        <v>99816</v>
      </c>
      <c r="D4299" t="s">
        <v>22</v>
      </c>
      <c r="E4299">
        <v>99816</v>
      </c>
      <c r="F4299" s="5" t="s">
        <v>50</v>
      </c>
      <c r="G4299" s="5" t="s">
        <v>42</v>
      </c>
      <c r="H4299" s="5" t="s">
        <v>129</v>
      </c>
      <c r="I4299" t="s">
        <v>35</v>
      </c>
      <c r="J4299" t="s">
        <v>313</v>
      </c>
      <c r="K4299">
        <v>100</v>
      </c>
      <c r="L4299" s="5" t="s">
        <v>8609</v>
      </c>
      <c r="M4299" s="5" t="s">
        <v>54</v>
      </c>
      <c r="N4299">
        <v>2</v>
      </c>
      <c r="O4299" t="s">
        <v>167</v>
      </c>
      <c r="P4299" s="1">
        <v>45351</v>
      </c>
      <c r="Q4299" s="1">
        <v>45392</v>
      </c>
      <c r="R4299">
        <v>1889</v>
      </c>
      <c r="S4299" s="4">
        <v>9.9</v>
      </c>
      <c r="T4299" t="s">
        <v>63</v>
      </c>
    </row>
    <row r="4300" spans="1:20" x14ac:dyDescent="0.35">
      <c r="A4300" t="s">
        <v>8610</v>
      </c>
      <c r="B4300" s="5" t="s">
        <v>21</v>
      </c>
      <c r="C4300" s="6">
        <v>151190</v>
      </c>
      <c r="D4300" t="s">
        <v>22</v>
      </c>
      <c r="E4300">
        <v>151190</v>
      </c>
      <c r="F4300" s="5" t="s">
        <v>66</v>
      </c>
      <c r="G4300" s="5" t="s">
        <v>51</v>
      </c>
      <c r="H4300" s="5" t="s">
        <v>25</v>
      </c>
      <c r="I4300" t="s">
        <v>26</v>
      </c>
      <c r="J4300" t="s">
        <v>25</v>
      </c>
      <c r="K4300">
        <v>100</v>
      </c>
      <c r="L4300" s="5" t="s">
        <v>8611</v>
      </c>
      <c r="M4300" s="5" t="s">
        <v>37</v>
      </c>
      <c r="N4300">
        <v>7</v>
      </c>
      <c r="O4300" t="s">
        <v>46</v>
      </c>
      <c r="P4300" s="1">
        <v>45406</v>
      </c>
      <c r="Q4300" s="1">
        <v>45435</v>
      </c>
      <c r="R4300">
        <v>1258</v>
      </c>
      <c r="S4300" s="4">
        <v>9.1999999999999993</v>
      </c>
      <c r="T4300" t="s">
        <v>243</v>
      </c>
    </row>
    <row r="4301" spans="1:20" x14ac:dyDescent="0.35">
      <c r="A4301" t="s">
        <v>8612</v>
      </c>
      <c r="B4301" s="5" t="s">
        <v>105</v>
      </c>
      <c r="C4301" s="6">
        <v>234904</v>
      </c>
      <c r="D4301" t="s">
        <v>33</v>
      </c>
      <c r="E4301">
        <v>25839440</v>
      </c>
      <c r="F4301" s="5" t="s">
        <v>23</v>
      </c>
      <c r="G4301" s="5" t="s">
        <v>24</v>
      </c>
      <c r="H4301" s="5" t="s">
        <v>34</v>
      </c>
      <c r="I4301" t="s">
        <v>44</v>
      </c>
      <c r="J4301" t="s">
        <v>34</v>
      </c>
      <c r="K4301">
        <v>50</v>
      </c>
      <c r="L4301" s="5" t="s">
        <v>8613</v>
      </c>
      <c r="M4301" s="5" t="s">
        <v>54</v>
      </c>
      <c r="N4301">
        <v>15</v>
      </c>
      <c r="O4301" t="s">
        <v>172</v>
      </c>
      <c r="P4301" s="1">
        <v>45507</v>
      </c>
      <c r="Q4301" s="1">
        <v>45560</v>
      </c>
      <c r="R4301">
        <v>1974</v>
      </c>
      <c r="S4301" s="4">
        <v>9.6</v>
      </c>
      <c r="T4301" t="s">
        <v>108</v>
      </c>
    </row>
    <row r="4302" spans="1:20" x14ac:dyDescent="0.35">
      <c r="A4302" t="s">
        <v>8614</v>
      </c>
      <c r="B4302" s="5" t="s">
        <v>28802</v>
      </c>
      <c r="C4302" s="6">
        <v>100583</v>
      </c>
      <c r="D4302" t="s">
        <v>120</v>
      </c>
      <c r="E4302">
        <v>90525</v>
      </c>
      <c r="F4302" s="5" t="s">
        <v>58</v>
      </c>
      <c r="G4302" s="5" t="s">
        <v>42</v>
      </c>
      <c r="H4302" s="5" t="s">
        <v>121</v>
      </c>
      <c r="I4302" t="s">
        <v>35</v>
      </c>
      <c r="J4302" t="s">
        <v>157</v>
      </c>
      <c r="K4302">
        <v>100</v>
      </c>
      <c r="L4302" s="5" t="s">
        <v>8615</v>
      </c>
      <c r="M4302" s="5" t="s">
        <v>37</v>
      </c>
      <c r="N4302">
        <v>1</v>
      </c>
      <c r="O4302" t="s">
        <v>88</v>
      </c>
      <c r="P4302" s="1">
        <v>45423</v>
      </c>
      <c r="Q4302" s="1">
        <v>45476</v>
      </c>
      <c r="R4302">
        <v>1471</v>
      </c>
      <c r="S4302" s="4">
        <v>8</v>
      </c>
      <c r="T4302" t="s">
        <v>95</v>
      </c>
    </row>
    <row r="4303" spans="1:20" x14ac:dyDescent="0.35">
      <c r="A4303" t="s">
        <v>8616</v>
      </c>
      <c r="B4303" s="5" t="s">
        <v>32</v>
      </c>
      <c r="C4303" s="6">
        <v>193990</v>
      </c>
      <c r="D4303" t="s">
        <v>22</v>
      </c>
      <c r="E4303">
        <v>193990</v>
      </c>
      <c r="F4303" s="5" t="s">
        <v>23</v>
      </c>
      <c r="G4303" s="5" t="s">
        <v>24</v>
      </c>
      <c r="H4303" s="5" t="s">
        <v>101</v>
      </c>
      <c r="I4303" t="s">
        <v>35</v>
      </c>
      <c r="J4303" t="s">
        <v>191</v>
      </c>
      <c r="K4303">
        <v>0</v>
      </c>
      <c r="L4303" s="5" t="s">
        <v>8617</v>
      </c>
      <c r="M4303" s="5" t="s">
        <v>28</v>
      </c>
      <c r="N4303">
        <v>15</v>
      </c>
      <c r="O4303" t="s">
        <v>85</v>
      </c>
      <c r="P4303" s="1">
        <v>45651</v>
      </c>
      <c r="Q4303" s="1">
        <v>45719</v>
      </c>
      <c r="R4303">
        <v>2132</v>
      </c>
      <c r="S4303" s="4">
        <v>8.8000000000000007</v>
      </c>
      <c r="T4303" t="s">
        <v>277</v>
      </c>
    </row>
    <row r="4304" spans="1:20" x14ac:dyDescent="0.35">
      <c r="A4304" t="s">
        <v>8618</v>
      </c>
      <c r="B4304" s="5" t="s">
        <v>28799</v>
      </c>
      <c r="C4304" s="6">
        <v>138206</v>
      </c>
      <c r="D4304" t="s">
        <v>41</v>
      </c>
      <c r="E4304">
        <v>117475</v>
      </c>
      <c r="F4304" s="5" t="s">
        <v>66</v>
      </c>
      <c r="G4304" s="5" t="s">
        <v>51</v>
      </c>
      <c r="H4304" s="5" t="s">
        <v>60</v>
      </c>
      <c r="I4304" t="s">
        <v>35</v>
      </c>
      <c r="J4304" t="s">
        <v>93</v>
      </c>
      <c r="K4304">
        <v>100</v>
      </c>
      <c r="L4304" s="5" t="s">
        <v>8619</v>
      </c>
      <c r="M4304" s="5" t="s">
        <v>28</v>
      </c>
      <c r="N4304">
        <v>7</v>
      </c>
      <c r="O4304" t="s">
        <v>131</v>
      </c>
      <c r="P4304" s="1">
        <v>45740</v>
      </c>
      <c r="Q4304" s="1">
        <v>45782</v>
      </c>
      <c r="R4304">
        <v>2261</v>
      </c>
      <c r="S4304" s="4">
        <v>8.5</v>
      </c>
      <c r="T4304" t="s">
        <v>136</v>
      </c>
    </row>
    <row r="4305" spans="1:20" x14ac:dyDescent="0.35">
      <c r="A4305" t="s">
        <v>8620</v>
      </c>
      <c r="B4305" s="5" t="s">
        <v>174</v>
      </c>
      <c r="C4305" s="6">
        <v>130833</v>
      </c>
      <c r="D4305" t="s">
        <v>81</v>
      </c>
      <c r="E4305">
        <v>176625</v>
      </c>
      <c r="F4305" s="5" t="s">
        <v>66</v>
      </c>
      <c r="G4305" s="5" t="s">
        <v>24</v>
      </c>
      <c r="H4305" s="5" t="s">
        <v>82</v>
      </c>
      <c r="I4305" t="s">
        <v>26</v>
      </c>
      <c r="J4305" t="s">
        <v>151</v>
      </c>
      <c r="K4305">
        <v>50</v>
      </c>
      <c r="L4305" s="5" t="s">
        <v>8621</v>
      </c>
      <c r="M4305" s="5" t="s">
        <v>28</v>
      </c>
      <c r="N4305">
        <v>6</v>
      </c>
      <c r="O4305" t="s">
        <v>107</v>
      </c>
      <c r="P4305" s="1">
        <v>45632</v>
      </c>
      <c r="Q4305" s="1">
        <v>45696</v>
      </c>
      <c r="R4305">
        <v>1325</v>
      </c>
      <c r="S4305" s="4">
        <v>6.7</v>
      </c>
      <c r="T4305" t="s">
        <v>89</v>
      </c>
    </row>
    <row r="4306" spans="1:20" x14ac:dyDescent="0.35">
      <c r="A4306" t="s">
        <v>8622</v>
      </c>
      <c r="B4306" s="5" t="s">
        <v>21</v>
      </c>
      <c r="C4306" s="6">
        <v>178524</v>
      </c>
      <c r="D4306" t="s">
        <v>22</v>
      </c>
      <c r="E4306">
        <v>178524</v>
      </c>
      <c r="F4306" s="5" t="s">
        <v>66</v>
      </c>
      <c r="G4306" s="5" t="s">
        <v>24</v>
      </c>
      <c r="H4306" s="5" t="s">
        <v>97</v>
      </c>
      <c r="I4306" t="s">
        <v>26</v>
      </c>
      <c r="J4306" t="s">
        <v>25</v>
      </c>
      <c r="K4306">
        <v>50</v>
      </c>
      <c r="L4306" s="5" t="s">
        <v>8623</v>
      </c>
      <c r="M4306" s="5" t="s">
        <v>54</v>
      </c>
      <c r="N4306">
        <v>9</v>
      </c>
      <c r="O4306" t="s">
        <v>112</v>
      </c>
      <c r="P4306" s="1">
        <v>45322</v>
      </c>
      <c r="Q4306" s="1">
        <v>45365</v>
      </c>
      <c r="R4306">
        <v>1457</v>
      </c>
      <c r="S4306" s="4">
        <v>7</v>
      </c>
      <c r="T4306" t="s">
        <v>47</v>
      </c>
    </row>
    <row r="4307" spans="1:20" x14ac:dyDescent="0.35">
      <c r="A4307" t="s">
        <v>8624</v>
      </c>
      <c r="B4307" s="5" t="s">
        <v>217</v>
      </c>
      <c r="C4307" s="6">
        <v>58009</v>
      </c>
      <c r="D4307" t="s">
        <v>22</v>
      </c>
      <c r="E4307">
        <v>58009</v>
      </c>
      <c r="F4307" s="5" t="s">
        <v>58</v>
      </c>
      <c r="G4307" s="5" t="s">
        <v>59</v>
      </c>
      <c r="H4307" s="5" t="s">
        <v>165</v>
      </c>
      <c r="I4307" t="s">
        <v>44</v>
      </c>
      <c r="J4307" t="s">
        <v>165</v>
      </c>
      <c r="K4307">
        <v>0</v>
      </c>
      <c r="L4307" s="5" t="s">
        <v>8625</v>
      </c>
      <c r="M4307" s="5" t="s">
        <v>54</v>
      </c>
      <c r="N4307">
        <v>0</v>
      </c>
      <c r="O4307" t="s">
        <v>62</v>
      </c>
      <c r="P4307" s="1">
        <v>45394</v>
      </c>
      <c r="Q4307" s="1">
        <v>45430</v>
      </c>
      <c r="R4307">
        <v>650</v>
      </c>
      <c r="S4307" s="4">
        <v>9.1999999999999993</v>
      </c>
      <c r="T4307" t="s">
        <v>118</v>
      </c>
    </row>
    <row r="4308" spans="1:20" x14ac:dyDescent="0.35">
      <c r="A4308" t="s">
        <v>8626</v>
      </c>
      <c r="B4308" s="5" t="s">
        <v>179</v>
      </c>
      <c r="C4308" s="6">
        <v>51134</v>
      </c>
      <c r="D4308" t="s">
        <v>22</v>
      </c>
      <c r="E4308">
        <v>51134</v>
      </c>
      <c r="F4308" s="5" t="s">
        <v>50</v>
      </c>
      <c r="G4308" s="5" t="s">
        <v>42</v>
      </c>
      <c r="H4308" s="5" t="s">
        <v>157</v>
      </c>
      <c r="I4308" t="s">
        <v>35</v>
      </c>
      <c r="J4308" t="s">
        <v>157</v>
      </c>
      <c r="K4308">
        <v>100</v>
      </c>
      <c r="L4308" s="5" t="s">
        <v>8627</v>
      </c>
      <c r="M4308" s="5" t="s">
        <v>37</v>
      </c>
      <c r="N4308">
        <v>2</v>
      </c>
      <c r="O4308" t="s">
        <v>131</v>
      </c>
      <c r="P4308" s="1">
        <v>45557</v>
      </c>
      <c r="Q4308" s="1">
        <v>45617</v>
      </c>
      <c r="R4308">
        <v>2371</v>
      </c>
      <c r="S4308" s="4">
        <v>9</v>
      </c>
      <c r="T4308" t="s">
        <v>153</v>
      </c>
    </row>
    <row r="4309" spans="1:20" x14ac:dyDescent="0.35">
      <c r="A4309" t="s">
        <v>8628</v>
      </c>
      <c r="B4309" s="5" t="s">
        <v>40</v>
      </c>
      <c r="C4309" s="6">
        <v>121528</v>
      </c>
      <c r="D4309" t="s">
        <v>41</v>
      </c>
      <c r="E4309">
        <v>103299</v>
      </c>
      <c r="F4309" s="5" t="s">
        <v>66</v>
      </c>
      <c r="G4309" s="5" t="s">
        <v>59</v>
      </c>
      <c r="H4309" s="5" t="s">
        <v>43</v>
      </c>
      <c r="I4309" t="s">
        <v>26</v>
      </c>
      <c r="J4309" t="s">
        <v>43</v>
      </c>
      <c r="K4309">
        <v>100</v>
      </c>
      <c r="L4309" s="5" t="s">
        <v>8629</v>
      </c>
      <c r="M4309" s="5" t="s">
        <v>28</v>
      </c>
      <c r="N4309">
        <v>7</v>
      </c>
      <c r="O4309" t="s">
        <v>135</v>
      </c>
      <c r="P4309" s="1">
        <v>45750</v>
      </c>
      <c r="Q4309" s="1">
        <v>45815</v>
      </c>
      <c r="R4309">
        <v>1250</v>
      </c>
      <c r="S4309" s="4">
        <v>5.6</v>
      </c>
      <c r="T4309" t="s">
        <v>63</v>
      </c>
    </row>
    <row r="4310" spans="1:20" x14ac:dyDescent="0.35">
      <c r="A4310" t="s">
        <v>8630</v>
      </c>
      <c r="B4310" s="5" t="s">
        <v>217</v>
      </c>
      <c r="C4310" s="6">
        <v>161005</v>
      </c>
      <c r="D4310" t="s">
        <v>22</v>
      </c>
      <c r="E4310">
        <v>161005</v>
      </c>
      <c r="F4310" s="5" t="s">
        <v>66</v>
      </c>
      <c r="G4310" s="5" t="s">
        <v>42</v>
      </c>
      <c r="H4310" s="5" t="s">
        <v>191</v>
      </c>
      <c r="I4310" t="s">
        <v>35</v>
      </c>
      <c r="J4310" t="s">
        <v>191</v>
      </c>
      <c r="K4310">
        <v>50</v>
      </c>
      <c r="L4310" s="5" t="s">
        <v>8631</v>
      </c>
      <c r="M4310" s="5" t="s">
        <v>37</v>
      </c>
      <c r="N4310">
        <v>8</v>
      </c>
      <c r="O4310" t="s">
        <v>29</v>
      </c>
      <c r="P4310" s="1">
        <v>45549</v>
      </c>
      <c r="Q4310" s="1">
        <v>45587</v>
      </c>
      <c r="R4310">
        <v>2281</v>
      </c>
      <c r="S4310" s="4">
        <v>8.4</v>
      </c>
      <c r="T4310" t="s">
        <v>95</v>
      </c>
    </row>
    <row r="4311" spans="1:20" x14ac:dyDescent="0.35">
      <c r="A4311" t="s">
        <v>8632</v>
      </c>
      <c r="B4311" s="5" t="s">
        <v>32</v>
      </c>
      <c r="C4311" s="6">
        <v>172723</v>
      </c>
      <c r="D4311" t="s">
        <v>92</v>
      </c>
      <c r="E4311">
        <v>129542</v>
      </c>
      <c r="F4311" s="5" t="s">
        <v>23</v>
      </c>
      <c r="G4311" s="5" t="s">
        <v>51</v>
      </c>
      <c r="H4311" s="5" t="s">
        <v>93</v>
      </c>
      <c r="I4311" t="s">
        <v>26</v>
      </c>
      <c r="J4311" t="s">
        <v>129</v>
      </c>
      <c r="K4311">
        <v>50</v>
      </c>
      <c r="L4311" s="5" t="s">
        <v>8633</v>
      </c>
      <c r="M4311" s="5" t="s">
        <v>37</v>
      </c>
      <c r="N4311">
        <v>11</v>
      </c>
      <c r="O4311" t="s">
        <v>147</v>
      </c>
      <c r="P4311" s="1">
        <v>45363</v>
      </c>
      <c r="Q4311" s="1">
        <v>45431</v>
      </c>
      <c r="R4311">
        <v>2264</v>
      </c>
      <c r="S4311" s="4">
        <v>8.1999999999999993</v>
      </c>
      <c r="T4311" t="s">
        <v>63</v>
      </c>
    </row>
    <row r="4312" spans="1:20" x14ac:dyDescent="0.35">
      <c r="A4312" t="s">
        <v>8634</v>
      </c>
      <c r="B4312" s="5" t="s">
        <v>73</v>
      </c>
      <c r="C4312" s="6">
        <v>124515</v>
      </c>
      <c r="D4312" t="s">
        <v>41</v>
      </c>
      <c r="E4312">
        <v>105838</v>
      </c>
      <c r="F4312" s="5" t="s">
        <v>23</v>
      </c>
      <c r="G4312" s="5" t="s">
        <v>42</v>
      </c>
      <c r="H4312" s="5" t="s">
        <v>151</v>
      </c>
      <c r="I4312" t="s">
        <v>44</v>
      </c>
      <c r="J4312" t="s">
        <v>1449</v>
      </c>
      <c r="K4312">
        <v>100</v>
      </c>
      <c r="L4312" s="5" t="s">
        <v>8635</v>
      </c>
      <c r="M4312" s="5" t="s">
        <v>54</v>
      </c>
      <c r="N4312">
        <v>13</v>
      </c>
      <c r="O4312" t="s">
        <v>29</v>
      </c>
      <c r="P4312" s="1">
        <v>45712</v>
      </c>
      <c r="Q4312" s="1">
        <v>45783</v>
      </c>
      <c r="R4312">
        <v>2164</v>
      </c>
      <c r="S4312" s="4">
        <v>6.2</v>
      </c>
      <c r="T4312" t="s">
        <v>38</v>
      </c>
    </row>
    <row r="4313" spans="1:20" x14ac:dyDescent="0.35">
      <c r="A4313" t="s">
        <v>8636</v>
      </c>
      <c r="B4313" s="5" t="s">
        <v>28802</v>
      </c>
      <c r="C4313" s="6">
        <v>80001</v>
      </c>
      <c r="D4313" t="s">
        <v>74</v>
      </c>
      <c r="E4313">
        <v>100001</v>
      </c>
      <c r="F4313" s="5" t="s">
        <v>58</v>
      </c>
      <c r="G4313" s="5" t="s">
        <v>42</v>
      </c>
      <c r="H4313" s="5" t="s">
        <v>75</v>
      </c>
      <c r="I4313" t="s">
        <v>35</v>
      </c>
      <c r="J4313" t="s">
        <v>75</v>
      </c>
      <c r="K4313">
        <v>0</v>
      </c>
      <c r="L4313" s="5" t="s">
        <v>8637</v>
      </c>
      <c r="M4313" s="5" t="s">
        <v>37</v>
      </c>
      <c r="N4313">
        <v>1</v>
      </c>
      <c r="O4313" t="s">
        <v>172</v>
      </c>
      <c r="P4313" s="1">
        <v>45310</v>
      </c>
      <c r="Q4313" s="1">
        <v>45324</v>
      </c>
      <c r="R4313">
        <v>827</v>
      </c>
      <c r="S4313" s="4">
        <v>6</v>
      </c>
      <c r="T4313" t="s">
        <v>136</v>
      </c>
    </row>
    <row r="4314" spans="1:20" x14ac:dyDescent="0.35">
      <c r="A4314" t="s">
        <v>8638</v>
      </c>
      <c r="B4314" s="5" t="s">
        <v>145</v>
      </c>
      <c r="C4314" s="6">
        <v>106148</v>
      </c>
      <c r="D4314" t="s">
        <v>41</v>
      </c>
      <c r="E4314">
        <v>90226</v>
      </c>
      <c r="F4314" s="5" t="s">
        <v>66</v>
      </c>
      <c r="G4314" s="5" t="s">
        <v>42</v>
      </c>
      <c r="H4314" s="5" t="s">
        <v>126</v>
      </c>
      <c r="I4314" t="s">
        <v>44</v>
      </c>
      <c r="J4314" t="s">
        <v>247</v>
      </c>
      <c r="K4314">
        <v>0</v>
      </c>
      <c r="L4314" s="5" t="s">
        <v>8639</v>
      </c>
      <c r="M4314" s="5" t="s">
        <v>70</v>
      </c>
      <c r="N4314">
        <v>8</v>
      </c>
      <c r="O4314" t="s">
        <v>131</v>
      </c>
      <c r="P4314" s="1">
        <v>45631</v>
      </c>
      <c r="Q4314" s="1">
        <v>45698</v>
      </c>
      <c r="R4314">
        <v>1912</v>
      </c>
      <c r="S4314" s="4">
        <v>5.4</v>
      </c>
      <c r="T4314" t="s">
        <v>55</v>
      </c>
    </row>
    <row r="4315" spans="1:20" x14ac:dyDescent="0.35">
      <c r="A4315" t="s">
        <v>8640</v>
      </c>
      <c r="B4315" s="5" t="s">
        <v>49</v>
      </c>
      <c r="C4315" s="6">
        <v>88162</v>
      </c>
      <c r="D4315" t="s">
        <v>41</v>
      </c>
      <c r="E4315">
        <v>74938</v>
      </c>
      <c r="F4315" s="5" t="s">
        <v>50</v>
      </c>
      <c r="G4315" s="5" t="s">
        <v>51</v>
      </c>
      <c r="H4315" s="5" t="s">
        <v>60</v>
      </c>
      <c r="I4315" t="s">
        <v>26</v>
      </c>
      <c r="J4315" t="s">
        <v>60</v>
      </c>
      <c r="K4315">
        <v>50</v>
      </c>
      <c r="L4315" s="5" t="s">
        <v>8641</v>
      </c>
      <c r="M4315" s="5" t="s">
        <v>70</v>
      </c>
      <c r="N4315">
        <v>2</v>
      </c>
      <c r="O4315" t="s">
        <v>141</v>
      </c>
      <c r="P4315" s="1">
        <v>45763</v>
      </c>
      <c r="Q4315" s="1">
        <v>45806</v>
      </c>
      <c r="R4315">
        <v>1187</v>
      </c>
      <c r="S4315" s="4">
        <v>5.3</v>
      </c>
      <c r="T4315" t="s">
        <v>95</v>
      </c>
    </row>
    <row r="4316" spans="1:20" x14ac:dyDescent="0.35">
      <c r="A4316" t="s">
        <v>8642</v>
      </c>
      <c r="B4316" s="5" t="s">
        <v>105</v>
      </c>
      <c r="C4316" s="6">
        <v>80965</v>
      </c>
      <c r="D4316" t="s">
        <v>22</v>
      </c>
      <c r="E4316">
        <v>80965</v>
      </c>
      <c r="F4316" s="5" t="s">
        <v>50</v>
      </c>
      <c r="G4316" s="5" t="s">
        <v>42</v>
      </c>
      <c r="H4316" s="5" t="s">
        <v>191</v>
      </c>
      <c r="I4316" t="s">
        <v>44</v>
      </c>
      <c r="J4316" t="s">
        <v>133</v>
      </c>
      <c r="K4316">
        <v>0</v>
      </c>
      <c r="L4316" s="5" t="s">
        <v>8643</v>
      </c>
      <c r="M4316" s="5" t="s">
        <v>70</v>
      </c>
      <c r="N4316">
        <v>3</v>
      </c>
      <c r="O4316" t="s">
        <v>78</v>
      </c>
      <c r="P4316" s="1">
        <v>45732</v>
      </c>
      <c r="Q4316" s="1">
        <v>45750</v>
      </c>
      <c r="R4316">
        <v>1786</v>
      </c>
      <c r="S4316" s="4">
        <v>6</v>
      </c>
      <c r="T4316" t="s">
        <v>118</v>
      </c>
    </row>
    <row r="4317" spans="1:20" x14ac:dyDescent="0.35">
      <c r="A4317" t="s">
        <v>8644</v>
      </c>
      <c r="B4317" s="5" t="s">
        <v>28801</v>
      </c>
      <c r="C4317" s="6">
        <v>102591</v>
      </c>
      <c r="D4317" t="s">
        <v>22</v>
      </c>
      <c r="E4317">
        <v>102591</v>
      </c>
      <c r="F4317" s="5" t="s">
        <v>50</v>
      </c>
      <c r="G4317" s="5" t="s">
        <v>51</v>
      </c>
      <c r="H4317" s="5" t="s">
        <v>25</v>
      </c>
      <c r="I4317" t="s">
        <v>35</v>
      </c>
      <c r="J4317" t="s">
        <v>25</v>
      </c>
      <c r="K4317">
        <v>50</v>
      </c>
      <c r="L4317" s="5" t="s">
        <v>8645</v>
      </c>
      <c r="M4317" s="5" t="s">
        <v>37</v>
      </c>
      <c r="N4317">
        <v>3</v>
      </c>
      <c r="O4317" t="s">
        <v>141</v>
      </c>
      <c r="P4317" s="1">
        <v>45457</v>
      </c>
      <c r="Q4317" s="1">
        <v>45490</v>
      </c>
      <c r="R4317">
        <v>1331</v>
      </c>
      <c r="S4317" s="4">
        <v>6.2</v>
      </c>
      <c r="T4317" t="s">
        <v>108</v>
      </c>
    </row>
    <row r="4318" spans="1:20" x14ac:dyDescent="0.35">
      <c r="A4318" t="s">
        <v>8646</v>
      </c>
      <c r="B4318" s="5" t="s">
        <v>174</v>
      </c>
      <c r="C4318" s="6">
        <v>83458</v>
      </c>
      <c r="D4318" t="s">
        <v>74</v>
      </c>
      <c r="E4318">
        <v>104323</v>
      </c>
      <c r="F4318" s="5" t="s">
        <v>58</v>
      </c>
      <c r="G4318" s="5" t="s">
        <v>51</v>
      </c>
      <c r="H4318" s="5" t="s">
        <v>75</v>
      </c>
      <c r="I4318" t="s">
        <v>35</v>
      </c>
      <c r="J4318" t="s">
        <v>768</v>
      </c>
      <c r="K4318">
        <v>0</v>
      </c>
      <c r="L4318" s="5" t="s">
        <v>8647</v>
      </c>
      <c r="M4318" s="5" t="s">
        <v>37</v>
      </c>
      <c r="N4318">
        <v>0</v>
      </c>
      <c r="O4318" t="s">
        <v>85</v>
      </c>
      <c r="P4318" s="1">
        <v>45457</v>
      </c>
      <c r="Q4318" s="1">
        <v>45525</v>
      </c>
      <c r="R4318">
        <v>1749</v>
      </c>
      <c r="S4318" s="4">
        <v>6.3</v>
      </c>
      <c r="T4318" t="s">
        <v>47</v>
      </c>
    </row>
    <row r="4319" spans="1:20" x14ac:dyDescent="0.35">
      <c r="A4319" t="s">
        <v>8648</v>
      </c>
      <c r="B4319" s="5" t="s">
        <v>91</v>
      </c>
      <c r="C4319" s="6">
        <v>131559</v>
      </c>
      <c r="D4319" t="s">
        <v>41</v>
      </c>
      <c r="E4319">
        <v>111825</v>
      </c>
      <c r="F4319" s="5" t="s">
        <v>66</v>
      </c>
      <c r="G4319" s="5" t="s">
        <v>42</v>
      </c>
      <c r="H4319" s="5" t="s">
        <v>43</v>
      </c>
      <c r="I4319" t="s">
        <v>44</v>
      </c>
      <c r="J4319" t="s">
        <v>151</v>
      </c>
      <c r="K4319">
        <v>0</v>
      </c>
      <c r="L4319" s="5" t="s">
        <v>8649</v>
      </c>
      <c r="M4319" s="5" t="s">
        <v>54</v>
      </c>
      <c r="N4319">
        <v>5</v>
      </c>
      <c r="O4319" t="s">
        <v>29</v>
      </c>
      <c r="P4319" s="1">
        <v>45303</v>
      </c>
      <c r="Q4319" s="1">
        <v>45347</v>
      </c>
      <c r="R4319">
        <v>1897</v>
      </c>
      <c r="S4319" s="4">
        <v>8.8000000000000007</v>
      </c>
      <c r="T4319" t="s">
        <v>118</v>
      </c>
    </row>
    <row r="4320" spans="1:20" x14ac:dyDescent="0.35">
      <c r="A4320" t="s">
        <v>8650</v>
      </c>
      <c r="B4320" s="5" t="s">
        <v>57</v>
      </c>
      <c r="C4320" s="6">
        <v>103944</v>
      </c>
      <c r="D4320" t="s">
        <v>22</v>
      </c>
      <c r="E4320">
        <v>103944</v>
      </c>
      <c r="F4320" s="5" t="s">
        <v>50</v>
      </c>
      <c r="G4320" s="5" t="s">
        <v>59</v>
      </c>
      <c r="H4320" s="5" t="s">
        <v>52</v>
      </c>
      <c r="I4320" t="s">
        <v>26</v>
      </c>
      <c r="J4320" t="s">
        <v>52</v>
      </c>
      <c r="K4320">
        <v>100</v>
      </c>
      <c r="L4320" s="5" t="s">
        <v>8651</v>
      </c>
      <c r="M4320" s="5" t="s">
        <v>54</v>
      </c>
      <c r="N4320">
        <v>2</v>
      </c>
      <c r="O4320" t="s">
        <v>88</v>
      </c>
      <c r="P4320" s="1">
        <v>45569</v>
      </c>
      <c r="Q4320" s="1">
        <v>45640</v>
      </c>
      <c r="R4320">
        <v>661</v>
      </c>
      <c r="S4320" s="4">
        <v>5.0999999999999996</v>
      </c>
      <c r="T4320" t="s">
        <v>210</v>
      </c>
    </row>
    <row r="4321" spans="1:20" x14ac:dyDescent="0.35">
      <c r="A4321" t="s">
        <v>8652</v>
      </c>
      <c r="B4321" s="5" t="s">
        <v>162</v>
      </c>
      <c r="C4321" s="6">
        <v>92612</v>
      </c>
      <c r="D4321" t="s">
        <v>22</v>
      </c>
      <c r="E4321">
        <v>92612</v>
      </c>
      <c r="F4321" s="5" t="s">
        <v>23</v>
      </c>
      <c r="G4321" s="5" t="s">
        <v>51</v>
      </c>
      <c r="H4321" s="5" t="s">
        <v>157</v>
      </c>
      <c r="I4321" t="s">
        <v>44</v>
      </c>
      <c r="J4321" t="s">
        <v>157</v>
      </c>
      <c r="K4321">
        <v>0</v>
      </c>
      <c r="L4321" s="5" t="s">
        <v>8653</v>
      </c>
      <c r="M4321" s="5" t="s">
        <v>37</v>
      </c>
      <c r="N4321">
        <v>18</v>
      </c>
      <c r="O4321" t="s">
        <v>85</v>
      </c>
      <c r="P4321" s="1">
        <v>45631</v>
      </c>
      <c r="Q4321" s="1">
        <v>45690</v>
      </c>
      <c r="R4321">
        <v>2154</v>
      </c>
      <c r="S4321" s="4">
        <v>8.6999999999999993</v>
      </c>
      <c r="T4321" t="s">
        <v>108</v>
      </c>
    </row>
    <row r="4322" spans="1:20" x14ac:dyDescent="0.35">
      <c r="A4322" t="s">
        <v>8654</v>
      </c>
      <c r="B4322" s="5" t="s">
        <v>28799</v>
      </c>
      <c r="C4322" s="6">
        <v>91367</v>
      </c>
      <c r="D4322" t="s">
        <v>22</v>
      </c>
      <c r="E4322">
        <v>91367</v>
      </c>
      <c r="F4322" s="5" t="s">
        <v>66</v>
      </c>
      <c r="G4322" s="5" t="s">
        <v>24</v>
      </c>
      <c r="H4322" s="5" t="s">
        <v>165</v>
      </c>
      <c r="I4322" t="s">
        <v>26</v>
      </c>
      <c r="J4322" t="s">
        <v>192</v>
      </c>
      <c r="K4322">
        <v>100</v>
      </c>
      <c r="L4322" s="5" t="s">
        <v>8655</v>
      </c>
      <c r="M4322" s="5" t="s">
        <v>70</v>
      </c>
      <c r="N4322">
        <v>5</v>
      </c>
      <c r="O4322" t="s">
        <v>112</v>
      </c>
      <c r="P4322" s="1">
        <v>45367</v>
      </c>
      <c r="Q4322" s="1">
        <v>45416</v>
      </c>
      <c r="R4322">
        <v>1310</v>
      </c>
      <c r="S4322" s="4">
        <v>9.8000000000000007</v>
      </c>
      <c r="T4322" t="s">
        <v>30</v>
      </c>
    </row>
    <row r="4323" spans="1:20" x14ac:dyDescent="0.35">
      <c r="A4323" t="s">
        <v>8656</v>
      </c>
      <c r="B4323" s="5" t="s">
        <v>100</v>
      </c>
      <c r="C4323" s="6">
        <v>102393</v>
      </c>
      <c r="D4323" t="s">
        <v>120</v>
      </c>
      <c r="E4323">
        <v>92154</v>
      </c>
      <c r="F4323" s="5" t="s">
        <v>58</v>
      </c>
      <c r="G4323" s="5" t="s">
        <v>51</v>
      </c>
      <c r="H4323" s="5" t="s">
        <v>121</v>
      </c>
      <c r="I4323" t="s">
        <v>35</v>
      </c>
      <c r="J4323" t="s">
        <v>768</v>
      </c>
      <c r="K4323">
        <v>100</v>
      </c>
      <c r="L4323" s="5" t="s">
        <v>8657</v>
      </c>
      <c r="M4323" s="5" t="s">
        <v>54</v>
      </c>
      <c r="N4323">
        <v>1</v>
      </c>
      <c r="O4323" t="s">
        <v>85</v>
      </c>
      <c r="P4323" s="1">
        <v>45776</v>
      </c>
      <c r="Q4323" s="1">
        <v>45820</v>
      </c>
      <c r="R4323">
        <v>1531</v>
      </c>
      <c r="S4323" s="4">
        <v>7.9</v>
      </c>
      <c r="T4323" t="s">
        <v>277</v>
      </c>
    </row>
    <row r="4324" spans="1:20" x14ac:dyDescent="0.35">
      <c r="A4324" t="s">
        <v>8658</v>
      </c>
      <c r="B4324" s="5" t="s">
        <v>49</v>
      </c>
      <c r="C4324" s="6">
        <v>126897</v>
      </c>
      <c r="D4324" t="s">
        <v>41</v>
      </c>
      <c r="E4324">
        <v>107862</v>
      </c>
      <c r="F4324" s="5" t="s">
        <v>23</v>
      </c>
      <c r="G4324" s="5" t="s">
        <v>24</v>
      </c>
      <c r="H4324" s="5" t="s">
        <v>151</v>
      </c>
      <c r="I4324" t="s">
        <v>44</v>
      </c>
      <c r="J4324" t="s">
        <v>151</v>
      </c>
      <c r="K4324">
        <v>50</v>
      </c>
      <c r="L4324" s="5" t="s">
        <v>2949</v>
      </c>
      <c r="M4324" s="5" t="s">
        <v>37</v>
      </c>
      <c r="N4324">
        <v>17</v>
      </c>
      <c r="O4324" t="s">
        <v>29</v>
      </c>
      <c r="P4324" s="1">
        <v>45503</v>
      </c>
      <c r="Q4324" s="1">
        <v>45525</v>
      </c>
      <c r="R4324">
        <v>2068</v>
      </c>
      <c r="S4324" s="4">
        <v>9.9</v>
      </c>
      <c r="T4324" t="s">
        <v>153</v>
      </c>
    </row>
    <row r="4325" spans="1:20" x14ac:dyDescent="0.35">
      <c r="A4325" t="s">
        <v>8659</v>
      </c>
      <c r="B4325" s="5" t="s">
        <v>100</v>
      </c>
      <c r="C4325" s="6">
        <v>49677</v>
      </c>
      <c r="D4325" t="s">
        <v>22</v>
      </c>
      <c r="E4325">
        <v>49677</v>
      </c>
      <c r="F4325" s="5" t="s">
        <v>58</v>
      </c>
      <c r="G4325" s="5" t="s">
        <v>51</v>
      </c>
      <c r="H4325" s="5" t="s">
        <v>191</v>
      </c>
      <c r="I4325" t="s">
        <v>44</v>
      </c>
      <c r="J4325" t="s">
        <v>75</v>
      </c>
      <c r="K4325">
        <v>50</v>
      </c>
      <c r="L4325" s="5" t="s">
        <v>8660</v>
      </c>
      <c r="M4325" s="5" t="s">
        <v>37</v>
      </c>
      <c r="N4325">
        <v>0</v>
      </c>
      <c r="O4325" t="s">
        <v>172</v>
      </c>
      <c r="P4325" s="1">
        <v>45477</v>
      </c>
      <c r="Q4325" s="1">
        <v>45534</v>
      </c>
      <c r="R4325">
        <v>2192</v>
      </c>
      <c r="S4325" s="4">
        <v>9.4</v>
      </c>
      <c r="T4325" t="s">
        <v>89</v>
      </c>
    </row>
    <row r="4326" spans="1:20" x14ac:dyDescent="0.35">
      <c r="A4326" t="s">
        <v>8661</v>
      </c>
      <c r="B4326" s="5" t="s">
        <v>21</v>
      </c>
      <c r="C4326" s="6">
        <v>220260</v>
      </c>
      <c r="D4326" t="s">
        <v>22</v>
      </c>
      <c r="E4326">
        <v>220260</v>
      </c>
      <c r="F4326" s="5" t="s">
        <v>23</v>
      </c>
      <c r="G4326" s="5" t="s">
        <v>59</v>
      </c>
      <c r="H4326" s="5" t="s">
        <v>25</v>
      </c>
      <c r="I4326" t="s">
        <v>44</v>
      </c>
      <c r="J4326" t="s">
        <v>25</v>
      </c>
      <c r="K4326">
        <v>100</v>
      </c>
      <c r="L4326" s="5" t="s">
        <v>8662</v>
      </c>
      <c r="M4326" s="5" t="s">
        <v>70</v>
      </c>
      <c r="N4326">
        <v>19</v>
      </c>
      <c r="O4326" t="s">
        <v>141</v>
      </c>
      <c r="P4326" s="1">
        <v>45467</v>
      </c>
      <c r="Q4326" s="1">
        <v>45528</v>
      </c>
      <c r="R4326">
        <v>1627</v>
      </c>
      <c r="S4326" s="4">
        <v>5.8</v>
      </c>
      <c r="T4326" t="s">
        <v>108</v>
      </c>
    </row>
    <row r="4327" spans="1:20" x14ac:dyDescent="0.35">
      <c r="A4327" t="s">
        <v>8663</v>
      </c>
      <c r="B4327" s="5" t="s">
        <v>217</v>
      </c>
      <c r="C4327" s="6">
        <v>124924</v>
      </c>
      <c r="D4327" t="s">
        <v>22</v>
      </c>
      <c r="E4327">
        <v>124924</v>
      </c>
      <c r="F4327" s="5" t="s">
        <v>66</v>
      </c>
      <c r="G4327" s="5" t="s">
        <v>51</v>
      </c>
      <c r="H4327" s="5" t="s">
        <v>165</v>
      </c>
      <c r="I4327" t="s">
        <v>26</v>
      </c>
      <c r="J4327" t="s">
        <v>67</v>
      </c>
      <c r="K4327">
        <v>50</v>
      </c>
      <c r="L4327" s="5" t="s">
        <v>4964</v>
      </c>
      <c r="M4327" s="5" t="s">
        <v>70</v>
      </c>
      <c r="N4327">
        <v>6</v>
      </c>
      <c r="O4327" t="s">
        <v>85</v>
      </c>
      <c r="P4327" s="1">
        <v>45609</v>
      </c>
      <c r="Q4327" s="1">
        <v>45637</v>
      </c>
      <c r="R4327">
        <v>2445</v>
      </c>
      <c r="S4327" s="4">
        <v>8.4</v>
      </c>
      <c r="T4327" t="s">
        <v>103</v>
      </c>
    </row>
    <row r="4328" spans="1:20" x14ac:dyDescent="0.35">
      <c r="A4328" t="s">
        <v>8664</v>
      </c>
      <c r="B4328" s="5" t="s">
        <v>179</v>
      </c>
      <c r="C4328" s="6">
        <v>221162</v>
      </c>
      <c r="D4328" t="s">
        <v>22</v>
      </c>
      <c r="E4328">
        <v>221162</v>
      </c>
      <c r="F4328" s="5" t="s">
        <v>66</v>
      </c>
      <c r="G4328" s="5" t="s">
        <v>59</v>
      </c>
      <c r="H4328" s="5" t="s">
        <v>97</v>
      </c>
      <c r="I4328" t="s">
        <v>35</v>
      </c>
      <c r="J4328" t="s">
        <v>97</v>
      </c>
      <c r="K4328">
        <v>100</v>
      </c>
      <c r="L4328" s="5" t="s">
        <v>3892</v>
      </c>
      <c r="M4328" s="5" t="s">
        <v>54</v>
      </c>
      <c r="N4328">
        <v>8</v>
      </c>
      <c r="O4328" t="s">
        <v>88</v>
      </c>
      <c r="P4328" s="1">
        <v>45491</v>
      </c>
      <c r="Q4328" s="1">
        <v>45559</v>
      </c>
      <c r="R4328">
        <v>2325</v>
      </c>
      <c r="S4328" s="4">
        <v>9.6</v>
      </c>
      <c r="T4328" t="s">
        <v>118</v>
      </c>
    </row>
    <row r="4329" spans="1:20" x14ac:dyDescent="0.35">
      <c r="A4329" t="s">
        <v>8665</v>
      </c>
      <c r="B4329" s="5" t="s">
        <v>100</v>
      </c>
      <c r="C4329" s="6">
        <v>68143</v>
      </c>
      <c r="D4329" t="s">
        <v>41</v>
      </c>
      <c r="E4329">
        <v>57922</v>
      </c>
      <c r="F4329" s="5" t="s">
        <v>58</v>
      </c>
      <c r="G4329" s="5" t="s">
        <v>59</v>
      </c>
      <c r="H4329" s="5" t="s">
        <v>60</v>
      </c>
      <c r="I4329" t="s">
        <v>44</v>
      </c>
      <c r="J4329" t="s">
        <v>359</v>
      </c>
      <c r="K4329">
        <v>100</v>
      </c>
      <c r="L4329" s="5" t="s">
        <v>8666</v>
      </c>
      <c r="M4329" s="5" t="s">
        <v>54</v>
      </c>
      <c r="N4329">
        <v>0</v>
      </c>
      <c r="O4329" t="s">
        <v>135</v>
      </c>
      <c r="P4329" s="1">
        <v>45450</v>
      </c>
      <c r="Q4329" s="1">
        <v>45471</v>
      </c>
      <c r="R4329">
        <v>504</v>
      </c>
      <c r="S4329" s="4">
        <v>7.4</v>
      </c>
      <c r="T4329" t="s">
        <v>89</v>
      </c>
    </row>
    <row r="4330" spans="1:20" x14ac:dyDescent="0.35">
      <c r="A4330" t="s">
        <v>8667</v>
      </c>
      <c r="B4330" s="5" t="s">
        <v>91</v>
      </c>
      <c r="C4330" s="6">
        <v>139571</v>
      </c>
      <c r="D4330" t="s">
        <v>22</v>
      </c>
      <c r="E4330">
        <v>139571</v>
      </c>
      <c r="F4330" s="5" t="s">
        <v>50</v>
      </c>
      <c r="G4330" s="5" t="s">
        <v>51</v>
      </c>
      <c r="H4330" s="5" t="s">
        <v>97</v>
      </c>
      <c r="I4330" t="s">
        <v>35</v>
      </c>
      <c r="J4330" t="s">
        <v>43</v>
      </c>
      <c r="K4330">
        <v>0</v>
      </c>
      <c r="L4330" s="5" t="s">
        <v>8668</v>
      </c>
      <c r="M4330" s="5" t="s">
        <v>28</v>
      </c>
      <c r="N4330">
        <v>2</v>
      </c>
      <c r="O4330" t="s">
        <v>112</v>
      </c>
      <c r="P4330" s="1">
        <v>45374</v>
      </c>
      <c r="Q4330" s="1">
        <v>45438</v>
      </c>
      <c r="R4330">
        <v>2296</v>
      </c>
      <c r="S4330" s="4">
        <v>8.6999999999999993</v>
      </c>
      <c r="T4330" t="s">
        <v>63</v>
      </c>
    </row>
    <row r="4331" spans="1:20" x14ac:dyDescent="0.35">
      <c r="A4331" t="s">
        <v>8669</v>
      </c>
      <c r="B4331" s="5" t="s">
        <v>174</v>
      </c>
      <c r="C4331" s="6">
        <v>75216</v>
      </c>
      <c r="D4331" t="s">
        <v>41</v>
      </c>
      <c r="E4331">
        <v>63934</v>
      </c>
      <c r="F4331" s="5" t="s">
        <v>50</v>
      </c>
      <c r="G4331" s="5" t="s">
        <v>42</v>
      </c>
      <c r="H4331" s="5" t="s">
        <v>151</v>
      </c>
      <c r="I4331" t="s">
        <v>26</v>
      </c>
      <c r="J4331" t="s">
        <v>151</v>
      </c>
      <c r="K4331">
        <v>50</v>
      </c>
      <c r="L4331" s="5" t="s">
        <v>8670</v>
      </c>
      <c r="M4331" s="5" t="s">
        <v>28</v>
      </c>
      <c r="N4331">
        <v>4</v>
      </c>
      <c r="O4331" t="s">
        <v>131</v>
      </c>
      <c r="P4331" s="1">
        <v>45442</v>
      </c>
      <c r="Q4331" s="1">
        <v>45508</v>
      </c>
      <c r="R4331">
        <v>2468</v>
      </c>
      <c r="S4331" s="4">
        <v>5.5</v>
      </c>
      <c r="T4331" t="s">
        <v>30</v>
      </c>
    </row>
    <row r="4332" spans="1:20" x14ac:dyDescent="0.35">
      <c r="A4332" t="s">
        <v>8671</v>
      </c>
      <c r="B4332" s="5" t="s">
        <v>21</v>
      </c>
      <c r="C4332" s="6">
        <v>185001</v>
      </c>
      <c r="D4332" t="s">
        <v>22</v>
      </c>
      <c r="E4332">
        <v>185001</v>
      </c>
      <c r="F4332" s="5" t="s">
        <v>23</v>
      </c>
      <c r="G4332" s="5" t="s">
        <v>42</v>
      </c>
      <c r="H4332" s="5" t="s">
        <v>97</v>
      </c>
      <c r="I4332" t="s">
        <v>44</v>
      </c>
      <c r="J4332" t="s">
        <v>97</v>
      </c>
      <c r="K4332">
        <v>100</v>
      </c>
      <c r="L4332" s="5" t="s">
        <v>8672</v>
      </c>
      <c r="M4332" s="5" t="s">
        <v>37</v>
      </c>
      <c r="N4332">
        <v>16</v>
      </c>
      <c r="O4332" t="s">
        <v>78</v>
      </c>
      <c r="P4332" s="1">
        <v>45673</v>
      </c>
      <c r="Q4332" s="1">
        <v>45741</v>
      </c>
      <c r="R4332">
        <v>1924</v>
      </c>
      <c r="S4332" s="4">
        <v>8</v>
      </c>
      <c r="T4332" t="s">
        <v>210</v>
      </c>
    </row>
    <row r="4333" spans="1:20" x14ac:dyDescent="0.35">
      <c r="A4333" t="s">
        <v>8673</v>
      </c>
      <c r="B4333" s="5" t="s">
        <v>28801</v>
      </c>
      <c r="C4333" s="6">
        <v>92328</v>
      </c>
      <c r="D4333" t="s">
        <v>33</v>
      </c>
      <c r="E4333">
        <v>10156080</v>
      </c>
      <c r="F4333" s="5" t="s">
        <v>50</v>
      </c>
      <c r="G4333" s="5" t="s">
        <v>42</v>
      </c>
      <c r="H4333" s="5" t="s">
        <v>34</v>
      </c>
      <c r="I4333" t="s">
        <v>35</v>
      </c>
      <c r="J4333" t="s">
        <v>34</v>
      </c>
      <c r="K4333">
        <v>50</v>
      </c>
      <c r="L4333" s="5" t="s">
        <v>8674</v>
      </c>
      <c r="M4333" s="5" t="s">
        <v>70</v>
      </c>
      <c r="N4333">
        <v>2</v>
      </c>
      <c r="O4333" t="s">
        <v>78</v>
      </c>
      <c r="P4333" s="1">
        <v>45319</v>
      </c>
      <c r="Q4333" s="1">
        <v>45392</v>
      </c>
      <c r="R4333">
        <v>914</v>
      </c>
      <c r="S4333" s="4">
        <v>8.1999999999999993</v>
      </c>
      <c r="T4333" t="s">
        <v>118</v>
      </c>
    </row>
    <row r="4334" spans="1:20" x14ac:dyDescent="0.35">
      <c r="A4334" t="s">
        <v>8675</v>
      </c>
      <c r="B4334" s="5" t="s">
        <v>28799</v>
      </c>
      <c r="C4334" s="6">
        <v>100927</v>
      </c>
      <c r="D4334" t="s">
        <v>22</v>
      </c>
      <c r="E4334">
        <v>100927</v>
      </c>
      <c r="F4334" s="5" t="s">
        <v>50</v>
      </c>
      <c r="G4334" s="5" t="s">
        <v>59</v>
      </c>
      <c r="H4334" s="5" t="s">
        <v>97</v>
      </c>
      <c r="I4334" t="s">
        <v>44</v>
      </c>
      <c r="J4334" t="s">
        <v>75</v>
      </c>
      <c r="K4334">
        <v>50</v>
      </c>
      <c r="L4334" s="5" t="s">
        <v>8676</v>
      </c>
      <c r="M4334" s="5" t="s">
        <v>37</v>
      </c>
      <c r="N4334">
        <v>4</v>
      </c>
      <c r="O4334" t="s">
        <v>135</v>
      </c>
      <c r="P4334" s="1">
        <v>45736</v>
      </c>
      <c r="Q4334" s="1">
        <v>45751</v>
      </c>
      <c r="R4334">
        <v>787</v>
      </c>
      <c r="S4334" s="4">
        <v>8.1</v>
      </c>
      <c r="T4334" t="s">
        <v>79</v>
      </c>
    </row>
    <row r="4335" spans="1:20" x14ac:dyDescent="0.35">
      <c r="A4335" t="s">
        <v>8677</v>
      </c>
      <c r="B4335" s="5" t="s">
        <v>100</v>
      </c>
      <c r="C4335" s="6">
        <v>99845</v>
      </c>
      <c r="D4335" t="s">
        <v>65</v>
      </c>
      <c r="E4335">
        <v>129799</v>
      </c>
      <c r="F4335" s="5" t="s">
        <v>50</v>
      </c>
      <c r="G4335" s="5" t="s">
        <v>42</v>
      </c>
      <c r="H4335" s="5" t="s">
        <v>67</v>
      </c>
      <c r="I4335" t="s">
        <v>35</v>
      </c>
      <c r="J4335" t="s">
        <v>67</v>
      </c>
      <c r="K4335">
        <v>0</v>
      </c>
      <c r="L4335" s="5" t="s">
        <v>8678</v>
      </c>
      <c r="M4335" s="5" t="s">
        <v>54</v>
      </c>
      <c r="N4335">
        <v>4</v>
      </c>
      <c r="O4335" t="s">
        <v>46</v>
      </c>
      <c r="P4335" s="1">
        <v>45535</v>
      </c>
      <c r="Q4335" s="1">
        <v>45573</v>
      </c>
      <c r="R4335">
        <v>812</v>
      </c>
      <c r="S4335" s="4">
        <v>8.4</v>
      </c>
      <c r="T4335" t="s">
        <v>136</v>
      </c>
    </row>
    <row r="4336" spans="1:20" x14ac:dyDescent="0.35">
      <c r="A4336" t="s">
        <v>8679</v>
      </c>
      <c r="B4336" s="5" t="s">
        <v>179</v>
      </c>
      <c r="C4336" s="6">
        <v>77405</v>
      </c>
      <c r="D4336" t="s">
        <v>41</v>
      </c>
      <c r="E4336">
        <v>65794</v>
      </c>
      <c r="F4336" s="5" t="s">
        <v>58</v>
      </c>
      <c r="G4336" s="5" t="s">
        <v>42</v>
      </c>
      <c r="H4336" s="5" t="s">
        <v>43</v>
      </c>
      <c r="I4336" t="s">
        <v>35</v>
      </c>
      <c r="J4336" t="s">
        <v>151</v>
      </c>
      <c r="K4336">
        <v>0</v>
      </c>
      <c r="L4336" s="5" t="s">
        <v>8680</v>
      </c>
      <c r="M4336" s="5" t="s">
        <v>37</v>
      </c>
      <c r="N4336">
        <v>0</v>
      </c>
      <c r="O4336" t="s">
        <v>85</v>
      </c>
      <c r="P4336" s="1">
        <v>45413</v>
      </c>
      <c r="Q4336" s="1">
        <v>45456</v>
      </c>
      <c r="R4336">
        <v>649</v>
      </c>
      <c r="S4336" s="4">
        <v>6</v>
      </c>
      <c r="T4336" t="s">
        <v>243</v>
      </c>
    </row>
    <row r="4337" spans="1:20" x14ac:dyDescent="0.35">
      <c r="A4337" t="s">
        <v>8681</v>
      </c>
      <c r="B4337" s="5" t="s">
        <v>100</v>
      </c>
      <c r="C4337" s="6">
        <v>60738</v>
      </c>
      <c r="D4337" t="s">
        <v>92</v>
      </c>
      <c r="E4337">
        <v>45554</v>
      </c>
      <c r="F4337" s="5" t="s">
        <v>58</v>
      </c>
      <c r="G4337" s="5" t="s">
        <v>24</v>
      </c>
      <c r="H4337" s="5" t="s">
        <v>93</v>
      </c>
      <c r="I4337" t="s">
        <v>44</v>
      </c>
      <c r="J4337" t="s">
        <v>93</v>
      </c>
      <c r="K4337">
        <v>50</v>
      </c>
      <c r="L4337" s="5" t="s">
        <v>8682</v>
      </c>
      <c r="M4337" s="5" t="s">
        <v>70</v>
      </c>
      <c r="N4337">
        <v>0</v>
      </c>
      <c r="O4337" t="s">
        <v>46</v>
      </c>
      <c r="P4337" s="1">
        <v>45373</v>
      </c>
      <c r="Q4337" s="1">
        <v>45408</v>
      </c>
      <c r="R4337">
        <v>555</v>
      </c>
      <c r="S4337" s="4">
        <v>5.7</v>
      </c>
      <c r="T4337" t="s">
        <v>277</v>
      </c>
    </row>
    <row r="4338" spans="1:20" x14ac:dyDescent="0.35">
      <c r="A4338" t="s">
        <v>8683</v>
      </c>
      <c r="B4338" s="5" t="s">
        <v>28801</v>
      </c>
      <c r="C4338" s="6">
        <v>105471</v>
      </c>
      <c r="D4338" t="s">
        <v>33</v>
      </c>
      <c r="E4338">
        <v>11601810</v>
      </c>
      <c r="F4338" s="5" t="s">
        <v>50</v>
      </c>
      <c r="G4338" s="5" t="s">
        <v>51</v>
      </c>
      <c r="H4338" s="5" t="s">
        <v>34</v>
      </c>
      <c r="I4338" t="s">
        <v>35</v>
      </c>
      <c r="J4338" t="s">
        <v>34</v>
      </c>
      <c r="K4338">
        <v>0</v>
      </c>
      <c r="L4338" s="5" t="s">
        <v>8684</v>
      </c>
      <c r="M4338" s="5" t="s">
        <v>70</v>
      </c>
      <c r="N4338">
        <v>4</v>
      </c>
      <c r="O4338" t="s">
        <v>135</v>
      </c>
      <c r="P4338" s="1">
        <v>45461</v>
      </c>
      <c r="Q4338" s="1">
        <v>45506</v>
      </c>
      <c r="R4338">
        <v>1116</v>
      </c>
      <c r="S4338" s="4">
        <v>6.6</v>
      </c>
      <c r="T4338" t="s">
        <v>103</v>
      </c>
    </row>
    <row r="4339" spans="1:20" x14ac:dyDescent="0.35">
      <c r="A4339" t="s">
        <v>8685</v>
      </c>
      <c r="B4339" s="5" t="s">
        <v>100</v>
      </c>
      <c r="C4339" s="6">
        <v>159419</v>
      </c>
      <c r="D4339" t="s">
        <v>22</v>
      </c>
      <c r="E4339">
        <v>159419</v>
      </c>
      <c r="F4339" s="5" t="s">
        <v>23</v>
      </c>
      <c r="G4339" s="5" t="s">
        <v>51</v>
      </c>
      <c r="H4339" s="5" t="s">
        <v>191</v>
      </c>
      <c r="I4339" t="s">
        <v>44</v>
      </c>
      <c r="J4339" t="s">
        <v>247</v>
      </c>
      <c r="K4339">
        <v>0</v>
      </c>
      <c r="L4339" s="5" t="s">
        <v>8686</v>
      </c>
      <c r="M4339" s="5" t="s">
        <v>70</v>
      </c>
      <c r="N4339">
        <v>18</v>
      </c>
      <c r="O4339" t="s">
        <v>112</v>
      </c>
      <c r="P4339" s="1">
        <v>45294</v>
      </c>
      <c r="Q4339" s="1">
        <v>45319</v>
      </c>
      <c r="R4339">
        <v>925</v>
      </c>
      <c r="S4339" s="4">
        <v>9.1</v>
      </c>
      <c r="T4339" t="s">
        <v>79</v>
      </c>
    </row>
    <row r="4340" spans="1:20" x14ac:dyDescent="0.35">
      <c r="A4340" t="s">
        <v>8687</v>
      </c>
      <c r="B4340" s="5" t="s">
        <v>145</v>
      </c>
      <c r="C4340" s="6">
        <v>90738</v>
      </c>
      <c r="D4340" t="s">
        <v>65</v>
      </c>
      <c r="E4340">
        <v>117959</v>
      </c>
      <c r="F4340" s="5" t="s">
        <v>50</v>
      </c>
      <c r="G4340" s="5" t="s">
        <v>24</v>
      </c>
      <c r="H4340" s="5" t="s">
        <v>67</v>
      </c>
      <c r="I4340" t="s">
        <v>26</v>
      </c>
      <c r="J4340" t="s">
        <v>67</v>
      </c>
      <c r="K4340">
        <v>0</v>
      </c>
      <c r="L4340" s="5" t="s">
        <v>8688</v>
      </c>
      <c r="M4340" s="5" t="s">
        <v>37</v>
      </c>
      <c r="N4340">
        <v>3</v>
      </c>
      <c r="O4340" t="s">
        <v>135</v>
      </c>
      <c r="P4340" s="1">
        <v>45640</v>
      </c>
      <c r="Q4340" s="1">
        <v>45671</v>
      </c>
      <c r="R4340">
        <v>2148</v>
      </c>
      <c r="S4340" s="4">
        <v>9</v>
      </c>
      <c r="T4340" t="s">
        <v>153</v>
      </c>
    </row>
    <row r="4341" spans="1:20" x14ac:dyDescent="0.35">
      <c r="A4341" t="s">
        <v>8689</v>
      </c>
      <c r="B4341" s="5" t="s">
        <v>91</v>
      </c>
      <c r="C4341" s="6">
        <v>90479</v>
      </c>
      <c r="D4341" t="s">
        <v>22</v>
      </c>
      <c r="E4341">
        <v>90479</v>
      </c>
      <c r="F4341" s="5" t="s">
        <v>50</v>
      </c>
      <c r="G4341" s="5" t="s">
        <v>59</v>
      </c>
      <c r="H4341" s="5" t="s">
        <v>52</v>
      </c>
      <c r="I4341" t="s">
        <v>44</v>
      </c>
      <c r="J4341" t="s">
        <v>151</v>
      </c>
      <c r="K4341">
        <v>50</v>
      </c>
      <c r="L4341" s="5" t="s">
        <v>8690</v>
      </c>
      <c r="M4341" s="5" t="s">
        <v>37</v>
      </c>
      <c r="N4341">
        <v>3</v>
      </c>
      <c r="O4341" t="s">
        <v>147</v>
      </c>
      <c r="P4341" s="1">
        <v>45701</v>
      </c>
      <c r="Q4341" s="1">
        <v>45769</v>
      </c>
      <c r="R4341">
        <v>2020</v>
      </c>
      <c r="S4341" s="4">
        <v>8.3000000000000007</v>
      </c>
      <c r="T4341" t="s">
        <v>63</v>
      </c>
    </row>
    <row r="4342" spans="1:20" x14ac:dyDescent="0.35">
      <c r="A4342" t="s">
        <v>8691</v>
      </c>
      <c r="B4342" s="5" t="s">
        <v>217</v>
      </c>
      <c r="C4342" s="6">
        <v>155058</v>
      </c>
      <c r="D4342" t="s">
        <v>22</v>
      </c>
      <c r="E4342">
        <v>155058</v>
      </c>
      <c r="F4342" s="5" t="s">
        <v>66</v>
      </c>
      <c r="G4342" s="5" t="s">
        <v>51</v>
      </c>
      <c r="H4342" s="5" t="s">
        <v>129</v>
      </c>
      <c r="I4342" t="s">
        <v>35</v>
      </c>
      <c r="J4342" t="s">
        <v>129</v>
      </c>
      <c r="K4342">
        <v>100</v>
      </c>
      <c r="L4342" s="5" t="s">
        <v>8692</v>
      </c>
      <c r="M4342" s="5" t="s">
        <v>28</v>
      </c>
      <c r="N4342">
        <v>9</v>
      </c>
      <c r="O4342" t="s">
        <v>172</v>
      </c>
      <c r="P4342" s="1">
        <v>45617</v>
      </c>
      <c r="Q4342" s="1">
        <v>45654</v>
      </c>
      <c r="R4342">
        <v>1821</v>
      </c>
      <c r="S4342" s="4">
        <v>8.5</v>
      </c>
      <c r="T4342" t="s">
        <v>103</v>
      </c>
    </row>
    <row r="4343" spans="1:20" x14ac:dyDescent="0.35">
      <c r="A4343" t="s">
        <v>8693</v>
      </c>
      <c r="B4343" s="5" t="s">
        <v>28802</v>
      </c>
      <c r="C4343" s="6">
        <v>85529</v>
      </c>
      <c r="D4343" t="s">
        <v>22</v>
      </c>
      <c r="E4343">
        <v>85529</v>
      </c>
      <c r="F4343" s="5" t="s">
        <v>50</v>
      </c>
      <c r="G4343" s="5" t="s">
        <v>42</v>
      </c>
      <c r="H4343" s="5" t="s">
        <v>191</v>
      </c>
      <c r="I4343" t="s">
        <v>44</v>
      </c>
      <c r="J4343" t="s">
        <v>191</v>
      </c>
      <c r="K4343">
        <v>50</v>
      </c>
      <c r="L4343" s="5" t="s">
        <v>8694</v>
      </c>
      <c r="M4343" s="5" t="s">
        <v>70</v>
      </c>
      <c r="N4343">
        <v>2</v>
      </c>
      <c r="O4343" t="s">
        <v>85</v>
      </c>
      <c r="P4343" s="1">
        <v>45303</v>
      </c>
      <c r="Q4343" s="1">
        <v>45350</v>
      </c>
      <c r="R4343">
        <v>1458</v>
      </c>
      <c r="S4343" s="4">
        <v>7.7</v>
      </c>
      <c r="T4343" t="s">
        <v>47</v>
      </c>
    </row>
    <row r="4344" spans="1:20" x14ac:dyDescent="0.35">
      <c r="A4344" t="s">
        <v>8695</v>
      </c>
      <c r="B4344" s="5" t="s">
        <v>28802</v>
      </c>
      <c r="C4344" s="6">
        <v>86082</v>
      </c>
      <c r="D4344" t="s">
        <v>65</v>
      </c>
      <c r="E4344">
        <v>111907</v>
      </c>
      <c r="F4344" s="5" t="s">
        <v>50</v>
      </c>
      <c r="G4344" s="5" t="s">
        <v>51</v>
      </c>
      <c r="H4344" s="5" t="s">
        <v>67</v>
      </c>
      <c r="I4344" t="s">
        <v>44</v>
      </c>
      <c r="J4344" t="s">
        <v>67</v>
      </c>
      <c r="K4344">
        <v>100</v>
      </c>
      <c r="L4344" s="5" t="s">
        <v>8696</v>
      </c>
      <c r="M4344" s="5" t="s">
        <v>70</v>
      </c>
      <c r="N4344">
        <v>4</v>
      </c>
      <c r="O4344" t="s">
        <v>29</v>
      </c>
      <c r="P4344" s="1">
        <v>45684</v>
      </c>
      <c r="Q4344" s="1">
        <v>45742</v>
      </c>
      <c r="R4344">
        <v>1346</v>
      </c>
      <c r="S4344" s="4">
        <v>5.7</v>
      </c>
      <c r="T4344" t="s">
        <v>89</v>
      </c>
    </row>
    <row r="4345" spans="1:20" x14ac:dyDescent="0.35">
      <c r="A4345" t="s">
        <v>8697</v>
      </c>
      <c r="B4345" s="5" t="s">
        <v>179</v>
      </c>
      <c r="C4345" s="6">
        <v>96560</v>
      </c>
      <c r="D4345" t="s">
        <v>22</v>
      </c>
      <c r="E4345">
        <v>96560</v>
      </c>
      <c r="F4345" s="5" t="s">
        <v>58</v>
      </c>
      <c r="G4345" s="5" t="s">
        <v>59</v>
      </c>
      <c r="H4345" s="5" t="s">
        <v>68</v>
      </c>
      <c r="I4345" t="s">
        <v>35</v>
      </c>
      <c r="J4345" t="s">
        <v>68</v>
      </c>
      <c r="K4345">
        <v>50</v>
      </c>
      <c r="L4345" s="5" t="s">
        <v>8698</v>
      </c>
      <c r="M4345" s="5" t="s">
        <v>54</v>
      </c>
      <c r="N4345">
        <v>1</v>
      </c>
      <c r="O4345" t="s">
        <v>46</v>
      </c>
      <c r="P4345" s="1">
        <v>45557</v>
      </c>
      <c r="Q4345" s="1">
        <v>45620</v>
      </c>
      <c r="R4345">
        <v>1139</v>
      </c>
      <c r="S4345" s="4">
        <v>8.1999999999999993</v>
      </c>
      <c r="T4345" t="s">
        <v>103</v>
      </c>
    </row>
    <row r="4346" spans="1:20" x14ac:dyDescent="0.35">
      <c r="A4346" t="s">
        <v>8699</v>
      </c>
      <c r="B4346" s="5" t="s">
        <v>28802</v>
      </c>
      <c r="C4346" s="6">
        <v>83531</v>
      </c>
      <c r="D4346" t="s">
        <v>41</v>
      </c>
      <c r="E4346">
        <v>71001</v>
      </c>
      <c r="F4346" s="5" t="s">
        <v>58</v>
      </c>
      <c r="G4346" s="5" t="s">
        <v>24</v>
      </c>
      <c r="H4346" s="5" t="s">
        <v>151</v>
      </c>
      <c r="I4346" t="s">
        <v>35</v>
      </c>
      <c r="J4346" t="s">
        <v>247</v>
      </c>
      <c r="K4346">
        <v>100</v>
      </c>
      <c r="L4346" s="5" t="s">
        <v>8700</v>
      </c>
      <c r="M4346" s="5" t="s">
        <v>37</v>
      </c>
      <c r="N4346">
        <v>0</v>
      </c>
      <c r="O4346" t="s">
        <v>78</v>
      </c>
      <c r="P4346" s="1">
        <v>45630</v>
      </c>
      <c r="Q4346" s="1">
        <v>45672</v>
      </c>
      <c r="R4346">
        <v>1024</v>
      </c>
      <c r="S4346" s="4">
        <v>5.5</v>
      </c>
      <c r="T4346" t="s">
        <v>118</v>
      </c>
    </row>
    <row r="4347" spans="1:20" x14ac:dyDescent="0.35">
      <c r="A4347" t="s">
        <v>8701</v>
      </c>
      <c r="B4347" s="5" t="s">
        <v>28802</v>
      </c>
      <c r="C4347" s="6">
        <v>113892</v>
      </c>
      <c r="D4347" t="s">
        <v>41</v>
      </c>
      <c r="E4347">
        <v>96808</v>
      </c>
      <c r="F4347" s="5" t="s">
        <v>66</v>
      </c>
      <c r="G4347" s="5" t="s">
        <v>51</v>
      </c>
      <c r="H4347" s="5" t="s">
        <v>43</v>
      </c>
      <c r="I4347" t="s">
        <v>44</v>
      </c>
      <c r="J4347" t="s">
        <v>67</v>
      </c>
      <c r="K4347">
        <v>100</v>
      </c>
      <c r="L4347" s="5" t="s">
        <v>8702</v>
      </c>
      <c r="M4347" s="5" t="s">
        <v>37</v>
      </c>
      <c r="N4347">
        <v>8</v>
      </c>
      <c r="O4347" t="s">
        <v>46</v>
      </c>
      <c r="P4347" s="1">
        <v>45704</v>
      </c>
      <c r="Q4347" s="1">
        <v>45721</v>
      </c>
      <c r="R4347">
        <v>863</v>
      </c>
      <c r="S4347" s="4">
        <v>8</v>
      </c>
      <c r="T4347" t="s">
        <v>95</v>
      </c>
    </row>
    <row r="4348" spans="1:20" x14ac:dyDescent="0.35">
      <c r="A4348" t="s">
        <v>8703</v>
      </c>
      <c r="B4348" s="5" t="s">
        <v>40</v>
      </c>
      <c r="C4348" s="6">
        <v>261519</v>
      </c>
      <c r="D4348" t="s">
        <v>33</v>
      </c>
      <c r="E4348">
        <v>28767090</v>
      </c>
      <c r="F4348" s="5" t="s">
        <v>23</v>
      </c>
      <c r="G4348" s="5" t="s">
        <v>42</v>
      </c>
      <c r="H4348" s="5" t="s">
        <v>34</v>
      </c>
      <c r="I4348" t="s">
        <v>26</v>
      </c>
      <c r="J4348" t="s">
        <v>34</v>
      </c>
      <c r="K4348">
        <v>50</v>
      </c>
      <c r="L4348" s="5" t="s">
        <v>7973</v>
      </c>
      <c r="M4348" s="5" t="s">
        <v>54</v>
      </c>
      <c r="N4348">
        <v>18</v>
      </c>
      <c r="O4348" t="s">
        <v>147</v>
      </c>
      <c r="P4348" s="1">
        <v>45483</v>
      </c>
      <c r="Q4348" s="1">
        <v>45532</v>
      </c>
      <c r="R4348">
        <v>1671</v>
      </c>
      <c r="S4348" s="4">
        <v>5.4</v>
      </c>
      <c r="T4348" t="s">
        <v>136</v>
      </c>
    </row>
    <row r="4349" spans="1:20" x14ac:dyDescent="0.35">
      <c r="A4349" t="s">
        <v>8704</v>
      </c>
      <c r="B4349" s="5" t="s">
        <v>73</v>
      </c>
      <c r="C4349" s="6">
        <v>112036</v>
      </c>
      <c r="D4349" t="s">
        <v>22</v>
      </c>
      <c r="E4349">
        <v>112036</v>
      </c>
      <c r="F4349" s="5" t="s">
        <v>50</v>
      </c>
      <c r="G4349" s="5" t="s">
        <v>42</v>
      </c>
      <c r="H4349" s="5" t="s">
        <v>191</v>
      </c>
      <c r="I4349" t="s">
        <v>35</v>
      </c>
      <c r="J4349" t="s">
        <v>191</v>
      </c>
      <c r="K4349">
        <v>50</v>
      </c>
      <c r="L4349" s="5" t="s">
        <v>5098</v>
      </c>
      <c r="M4349" s="5" t="s">
        <v>54</v>
      </c>
      <c r="N4349">
        <v>4</v>
      </c>
      <c r="O4349" t="s">
        <v>29</v>
      </c>
      <c r="P4349" s="1">
        <v>45699</v>
      </c>
      <c r="Q4349" s="1">
        <v>45772</v>
      </c>
      <c r="R4349">
        <v>2093</v>
      </c>
      <c r="S4349" s="4">
        <v>6.4</v>
      </c>
      <c r="T4349" t="s">
        <v>108</v>
      </c>
    </row>
    <row r="4350" spans="1:20" x14ac:dyDescent="0.35">
      <c r="A4350" t="s">
        <v>8705</v>
      </c>
      <c r="B4350" s="5" t="s">
        <v>174</v>
      </c>
      <c r="C4350" s="6">
        <v>91847</v>
      </c>
      <c r="D4350" t="s">
        <v>22</v>
      </c>
      <c r="E4350">
        <v>91847</v>
      </c>
      <c r="F4350" s="5" t="s">
        <v>58</v>
      </c>
      <c r="G4350" s="5" t="s">
        <v>24</v>
      </c>
      <c r="H4350" s="5" t="s">
        <v>25</v>
      </c>
      <c r="I4350" t="s">
        <v>35</v>
      </c>
      <c r="J4350" t="s">
        <v>25</v>
      </c>
      <c r="K4350">
        <v>100</v>
      </c>
      <c r="L4350" s="5" t="s">
        <v>8706</v>
      </c>
      <c r="M4350" s="5" t="s">
        <v>28</v>
      </c>
      <c r="N4350">
        <v>0</v>
      </c>
      <c r="O4350" t="s">
        <v>88</v>
      </c>
      <c r="P4350" s="1">
        <v>45339</v>
      </c>
      <c r="Q4350" s="1">
        <v>45366</v>
      </c>
      <c r="R4350">
        <v>1937</v>
      </c>
      <c r="S4350" s="4">
        <v>9.1</v>
      </c>
      <c r="T4350" t="s">
        <v>55</v>
      </c>
    </row>
    <row r="4351" spans="1:20" x14ac:dyDescent="0.35">
      <c r="A4351" t="s">
        <v>8707</v>
      </c>
      <c r="B4351" s="5" t="s">
        <v>217</v>
      </c>
      <c r="C4351" s="6">
        <v>58336</v>
      </c>
      <c r="D4351" t="s">
        <v>22</v>
      </c>
      <c r="E4351">
        <v>58336</v>
      </c>
      <c r="F4351" s="5" t="s">
        <v>58</v>
      </c>
      <c r="G4351" s="5" t="s">
        <v>51</v>
      </c>
      <c r="H4351" s="5" t="s">
        <v>25</v>
      </c>
      <c r="I4351" t="s">
        <v>44</v>
      </c>
      <c r="J4351" t="s">
        <v>25</v>
      </c>
      <c r="K4351">
        <v>0</v>
      </c>
      <c r="L4351" s="5" t="s">
        <v>2179</v>
      </c>
      <c r="M4351" s="5" t="s">
        <v>28</v>
      </c>
      <c r="N4351">
        <v>1</v>
      </c>
      <c r="O4351" t="s">
        <v>85</v>
      </c>
      <c r="P4351" s="1">
        <v>45715</v>
      </c>
      <c r="Q4351" s="1">
        <v>45780</v>
      </c>
      <c r="R4351">
        <v>1310</v>
      </c>
      <c r="S4351" s="4">
        <v>5.9</v>
      </c>
      <c r="T4351" t="s">
        <v>277</v>
      </c>
    </row>
    <row r="4352" spans="1:20" x14ac:dyDescent="0.35">
      <c r="A4352" t="s">
        <v>8708</v>
      </c>
      <c r="B4352" s="5" t="s">
        <v>28802</v>
      </c>
      <c r="C4352" s="6">
        <v>66684</v>
      </c>
      <c r="D4352" t="s">
        <v>22</v>
      </c>
      <c r="E4352">
        <v>66684</v>
      </c>
      <c r="F4352" s="5" t="s">
        <v>58</v>
      </c>
      <c r="G4352" s="5" t="s">
        <v>42</v>
      </c>
      <c r="H4352" s="5" t="s">
        <v>129</v>
      </c>
      <c r="I4352" t="s">
        <v>26</v>
      </c>
      <c r="J4352" t="s">
        <v>129</v>
      </c>
      <c r="K4352">
        <v>0</v>
      </c>
      <c r="L4352" s="5" t="s">
        <v>5751</v>
      </c>
      <c r="M4352" s="5" t="s">
        <v>28</v>
      </c>
      <c r="N4352">
        <v>1</v>
      </c>
      <c r="O4352" t="s">
        <v>71</v>
      </c>
      <c r="P4352" s="1">
        <v>45723</v>
      </c>
      <c r="Q4352" s="1">
        <v>45766</v>
      </c>
      <c r="R4352">
        <v>533</v>
      </c>
      <c r="S4352" s="4">
        <v>7.4</v>
      </c>
      <c r="T4352" t="s">
        <v>38</v>
      </c>
    </row>
    <row r="4353" spans="1:20" x14ac:dyDescent="0.35">
      <c r="A4353" t="s">
        <v>8709</v>
      </c>
      <c r="B4353" s="5" t="s">
        <v>28802</v>
      </c>
      <c r="C4353" s="6">
        <v>91813</v>
      </c>
      <c r="D4353" t="s">
        <v>22</v>
      </c>
      <c r="E4353">
        <v>91813</v>
      </c>
      <c r="F4353" s="5" t="s">
        <v>50</v>
      </c>
      <c r="G4353" s="5" t="s">
        <v>24</v>
      </c>
      <c r="H4353" s="5" t="s">
        <v>129</v>
      </c>
      <c r="I4353" t="s">
        <v>26</v>
      </c>
      <c r="J4353" t="s">
        <v>129</v>
      </c>
      <c r="K4353">
        <v>0</v>
      </c>
      <c r="L4353" s="5" t="s">
        <v>8710</v>
      </c>
      <c r="M4353" s="5" t="s">
        <v>37</v>
      </c>
      <c r="N4353">
        <v>3</v>
      </c>
      <c r="O4353" t="s">
        <v>78</v>
      </c>
      <c r="P4353" s="1">
        <v>45652</v>
      </c>
      <c r="Q4353" s="1">
        <v>45706</v>
      </c>
      <c r="R4353">
        <v>1649</v>
      </c>
      <c r="S4353" s="4">
        <v>7.9</v>
      </c>
      <c r="T4353" t="s">
        <v>30</v>
      </c>
    </row>
    <row r="4354" spans="1:20" x14ac:dyDescent="0.35">
      <c r="A4354" t="s">
        <v>8711</v>
      </c>
      <c r="B4354" s="5" t="s">
        <v>73</v>
      </c>
      <c r="C4354" s="6">
        <v>138037</v>
      </c>
      <c r="D4354" t="s">
        <v>22</v>
      </c>
      <c r="E4354">
        <v>138037</v>
      </c>
      <c r="F4354" s="5" t="s">
        <v>66</v>
      </c>
      <c r="G4354" s="5" t="s">
        <v>42</v>
      </c>
      <c r="H4354" s="5" t="s">
        <v>101</v>
      </c>
      <c r="I4354" t="s">
        <v>26</v>
      </c>
      <c r="J4354" t="s">
        <v>101</v>
      </c>
      <c r="K4354">
        <v>0</v>
      </c>
      <c r="L4354" s="5" t="s">
        <v>8712</v>
      </c>
      <c r="M4354" s="5" t="s">
        <v>70</v>
      </c>
      <c r="N4354">
        <v>7</v>
      </c>
      <c r="O4354" t="s">
        <v>29</v>
      </c>
      <c r="P4354" s="1">
        <v>45376</v>
      </c>
      <c r="Q4354" s="1">
        <v>45409</v>
      </c>
      <c r="R4354">
        <v>1243</v>
      </c>
      <c r="S4354" s="4">
        <v>7.5</v>
      </c>
      <c r="T4354" t="s">
        <v>108</v>
      </c>
    </row>
    <row r="4355" spans="1:20" x14ac:dyDescent="0.35">
      <c r="A4355" t="s">
        <v>8713</v>
      </c>
      <c r="B4355" s="5" t="s">
        <v>174</v>
      </c>
      <c r="C4355" s="6">
        <v>118721</v>
      </c>
      <c r="D4355" t="s">
        <v>22</v>
      </c>
      <c r="E4355">
        <v>118721</v>
      </c>
      <c r="F4355" s="5" t="s">
        <v>58</v>
      </c>
      <c r="G4355" s="5" t="s">
        <v>42</v>
      </c>
      <c r="H4355" s="5" t="s">
        <v>97</v>
      </c>
      <c r="I4355" t="s">
        <v>35</v>
      </c>
      <c r="J4355" t="s">
        <v>1211</v>
      </c>
      <c r="K4355">
        <v>50</v>
      </c>
      <c r="L4355" s="5" t="s">
        <v>8714</v>
      </c>
      <c r="M4355" s="5" t="s">
        <v>28</v>
      </c>
      <c r="N4355">
        <v>1</v>
      </c>
      <c r="O4355" t="s">
        <v>141</v>
      </c>
      <c r="P4355" s="1">
        <v>45737</v>
      </c>
      <c r="Q4355" s="1">
        <v>45762</v>
      </c>
      <c r="R4355">
        <v>2159</v>
      </c>
      <c r="S4355" s="4">
        <v>7.7</v>
      </c>
      <c r="T4355" t="s">
        <v>277</v>
      </c>
    </row>
    <row r="4356" spans="1:20" x14ac:dyDescent="0.35">
      <c r="A4356" t="s">
        <v>8715</v>
      </c>
      <c r="B4356" s="5" t="s">
        <v>217</v>
      </c>
      <c r="C4356" s="6">
        <v>70536</v>
      </c>
      <c r="D4356" t="s">
        <v>22</v>
      </c>
      <c r="E4356">
        <v>70536</v>
      </c>
      <c r="F4356" s="5" t="s">
        <v>58</v>
      </c>
      <c r="G4356" s="5" t="s">
        <v>51</v>
      </c>
      <c r="H4356" s="5" t="s">
        <v>191</v>
      </c>
      <c r="I4356" t="s">
        <v>35</v>
      </c>
      <c r="J4356" t="s">
        <v>247</v>
      </c>
      <c r="K4356">
        <v>50</v>
      </c>
      <c r="L4356" s="5" t="s">
        <v>8716</v>
      </c>
      <c r="M4356" s="5" t="s">
        <v>70</v>
      </c>
      <c r="N4356">
        <v>1</v>
      </c>
      <c r="O4356" t="s">
        <v>71</v>
      </c>
      <c r="P4356" s="1">
        <v>45402</v>
      </c>
      <c r="Q4356" s="1">
        <v>45448</v>
      </c>
      <c r="R4356">
        <v>2136</v>
      </c>
      <c r="S4356" s="4">
        <v>8.6</v>
      </c>
      <c r="T4356" t="s">
        <v>153</v>
      </c>
    </row>
    <row r="4357" spans="1:20" x14ac:dyDescent="0.35">
      <c r="A4357" t="s">
        <v>8717</v>
      </c>
      <c r="B4357" s="5" t="s">
        <v>28802</v>
      </c>
      <c r="C4357" s="6">
        <v>96320</v>
      </c>
      <c r="D4357" t="s">
        <v>41</v>
      </c>
      <c r="E4357">
        <v>81872</v>
      </c>
      <c r="F4357" s="5" t="s">
        <v>50</v>
      </c>
      <c r="G4357" s="5" t="s">
        <v>24</v>
      </c>
      <c r="H4357" s="5" t="s">
        <v>60</v>
      </c>
      <c r="I4357" t="s">
        <v>35</v>
      </c>
      <c r="J4357" t="s">
        <v>60</v>
      </c>
      <c r="K4357">
        <v>0</v>
      </c>
      <c r="L4357" s="5" t="s">
        <v>8718</v>
      </c>
      <c r="M4357" s="5" t="s">
        <v>28</v>
      </c>
      <c r="N4357">
        <v>4</v>
      </c>
      <c r="O4357" t="s">
        <v>78</v>
      </c>
      <c r="P4357" s="1">
        <v>45652</v>
      </c>
      <c r="Q4357" s="1">
        <v>45716</v>
      </c>
      <c r="R4357">
        <v>1277</v>
      </c>
      <c r="S4357" s="4">
        <v>5.5</v>
      </c>
      <c r="T4357" t="s">
        <v>30</v>
      </c>
    </row>
    <row r="4358" spans="1:20" x14ac:dyDescent="0.35">
      <c r="A4358" t="s">
        <v>8719</v>
      </c>
      <c r="B4358" s="5" t="s">
        <v>32</v>
      </c>
      <c r="C4358" s="6">
        <v>134322</v>
      </c>
      <c r="D4358" t="s">
        <v>41</v>
      </c>
      <c r="E4358">
        <v>114174</v>
      </c>
      <c r="F4358" s="5" t="s">
        <v>66</v>
      </c>
      <c r="G4358" s="5" t="s">
        <v>59</v>
      </c>
      <c r="H4358" s="5" t="s">
        <v>151</v>
      </c>
      <c r="I4358" t="s">
        <v>35</v>
      </c>
      <c r="J4358" t="s">
        <v>151</v>
      </c>
      <c r="K4358">
        <v>100</v>
      </c>
      <c r="L4358" s="5" t="s">
        <v>8720</v>
      </c>
      <c r="M4358" s="5" t="s">
        <v>37</v>
      </c>
      <c r="N4358">
        <v>8</v>
      </c>
      <c r="O4358" t="s">
        <v>85</v>
      </c>
      <c r="P4358" s="1">
        <v>45325</v>
      </c>
      <c r="Q4358" s="1">
        <v>45395</v>
      </c>
      <c r="R4358">
        <v>848</v>
      </c>
      <c r="S4358" s="4">
        <v>6.9</v>
      </c>
      <c r="T4358" t="s">
        <v>108</v>
      </c>
    </row>
    <row r="4359" spans="1:20" x14ac:dyDescent="0.35">
      <c r="A4359" t="s">
        <v>8721</v>
      </c>
      <c r="B4359" s="5" t="s">
        <v>57</v>
      </c>
      <c r="C4359" s="6">
        <v>61853</v>
      </c>
      <c r="D4359" t="s">
        <v>22</v>
      </c>
      <c r="E4359">
        <v>61853</v>
      </c>
      <c r="F4359" s="5" t="s">
        <v>58</v>
      </c>
      <c r="G4359" s="5" t="s">
        <v>51</v>
      </c>
      <c r="H4359" s="5" t="s">
        <v>101</v>
      </c>
      <c r="I4359" t="s">
        <v>26</v>
      </c>
      <c r="J4359" t="s">
        <v>101</v>
      </c>
      <c r="K4359">
        <v>100</v>
      </c>
      <c r="L4359" s="5" t="s">
        <v>3581</v>
      </c>
      <c r="M4359" s="5" t="s">
        <v>70</v>
      </c>
      <c r="N4359">
        <v>0</v>
      </c>
      <c r="O4359" t="s">
        <v>62</v>
      </c>
      <c r="P4359" s="1">
        <v>45392</v>
      </c>
      <c r="Q4359" s="1">
        <v>45429</v>
      </c>
      <c r="R4359">
        <v>1366</v>
      </c>
      <c r="S4359" s="4">
        <v>7.6</v>
      </c>
      <c r="T4359" t="s">
        <v>30</v>
      </c>
    </row>
    <row r="4360" spans="1:20" x14ac:dyDescent="0.35">
      <c r="A4360" t="s">
        <v>8722</v>
      </c>
      <c r="B4360" s="5" t="s">
        <v>57</v>
      </c>
      <c r="C4360" s="6">
        <v>118786</v>
      </c>
      <c r="D4360" t="s">
        <v>41</v>
      </c>
      <c r="E4360">
        <v>100968</v>
      </c>
      <c r="F4360" s="5" t="s">
        <v>66</v>
      </c>
      <c r="G4360" s="5" t="s">
        <v>42</v>
      </c>
      <c r="H4360" s="5" t="s">
        <v>151</v>
      </c>
      <c r="I4360" t="s">
        <v>44</v>
      </c>
      <c r="J4360" t="s">
        <v>151</v>
      </c>
      <c r="K4360">
        <v>0</v>
      </c>
      <c r="L4360" s="5" t="s">
        <v>8723</v>
      </c>
      <c r="M4360" s="5" t="s">
        <v>37</v>
      </c>
      <c r="N4360">
        <v>5</v>
      </c>
      <c r="O4360" t="s">
        <v>85</v>
      </c>
      <c r="P4360" s="1">
        <v>45495</v>
      </c>
      <c r="Q4360" s="1">
        <v>45523</v>
      </c>
      <c r="R4360">
        <v>818</v>
      </c>
      <c r="S4360" s="4">
        <v>8.3000000000000007</v>
      </c>
      <c r="T4360" t="s">
        <v>55</v>
      </c>
    </row>
    <row r="4361" spans="1:20" x14ac:dyDescent="0.35">
      <c r="A4361" t="s">
        <v>8724</v>
      </c>
      <c r="B4361" s="5" t="s">
        <v>179</v>
      </c>
      <c r="C4361" s="6">
        <v>63582</v>
      </c>
      <c r="D4361" t="s">
        <v>22</v>
      </c>
      <c r="E4361">
        <v>63582</v>
      </c>
      <c r="F4361" s="5" t="s">
        <v>58</v>
      </c>
      <c r="G4361" s="5" t="s">
        <v>51</v>
      </c>
      <c r="H4361" s="5" t="s">
        <v>129</v>
      </c>
      <c r="I4361" t="s">
        <v>44</v>
      </c>
      <c r="J4361" t="s">
        <v>129</v>
      </c>
      <c r="K4361">
        <v>50</v>
      </c>
      <c r="L4361" s="5" t="s">
        <v>8725</v>
      </c>
      <c r="M4361" s="5" t="s">
        <v>54</v>
      </c>
      <c r="N4361">
        <v>1</v>
      </c>
      <c r="O4361" t="s">
        <v>147</v>
      </c>
      <c r="P4361" s="1">
        <v>45302</v>
      </c>
      <c r="Q4361" s="1">
        <v>45372</v>
      </c>
      <c r="R4361">
        <v>2243</v>
      </c>
      <c r="S4361" s="4">
        <v>9.4</v>
      </c>
      <c r="T4361" t="s">
        <v>55</v>
      </c>
    </row>
    <row r="4362" spans="1:20" x14ac:dyDescent="0.35">
      <c r="A4362" t="s">
        <v>8726</v>
      </c>
      <c r="B4362" s="5" t="s">
        <v>91</v>
      </c>
      <c r="C4362" s="6">
        <v>120025</v>
      </c>
      <c r="D4362" t="s">
        <v>81</v>
      </c>
      <c r="E4362">
        <v>162034</v>
      </c>
      <c r="F4362" s="5" t="s">
        <v>66</v>
      </c>
      <c r="G4362" s="5" t="s">
        <v>59</v>
      </c>
      <c r="H4362" s="5" t="s">
        <v>82</v>
      </c>
      <c r="I4362" t="s">
        <v>35</v>
      </c>
      <c r="J4362" t="s">
        <v>68</v>
      </c>
      <c r="K4362">
        <v>50</v>
      </c>
      <c r="L4362" s="5" t="s">
        <v>8727</v>
      </c>
      <c r="M4362" s="5" t="s">
        <v>37</v>
      </c>
      <c r="N4362">
        <v>8</v>
      </c>
      <c r="O4362" t="s">
        <v>29</v>
      </c>
      <c r="P4362" s="1">
        <v>45729</v>
      </c>
      <c r="Q4362" s="1">
        <v>45749</v>
      </c>
      <c r="R4362">
        <v>2126</v>
      </c>
      <c r="S4362" s="4">
        <v>7.5</v>
      </c>
      <c r="T4362" t="s">
        <v>47</v>
      </c>
    </row>
    <row r="4363" spans="1:20" x14ac:dyDescent="0.35">
      <c r="A4363" t="s">
        <v>8728</v>
      </c>
      <c r="B4363" s="5" t="s">
        <v>174</v>
      </c>
      <c r="C4363" s="6">
        <v>69623</v>
      </c>
      <c r="D4363" t="s">
        <v>41</v>
      </c>
      <c r="E4363">
        <v>59180</v>
      </c>
      <c r="F4363" s="5" t="s">
        <v>50</v>
      </c>
      <c r="G4363" s="5" t="s">
        <v>42</v>
      </c>
      <c r="H4363" s="5" t="s">
        <v>60</v>
      </c>
      <c r="I4363" t="s">
        <v>44</v>
      </c>
      <c r="J4363" t="s">
        <v>60</v>
      </c>
      <c r="K4363">
        <v>0</v>
      </c>
      <c r="L4363" s="5" t="s">
        <v>8729</v>
      </c>
      <c r="M4363" s="5" t="s">
        <v>54</v>
      </c>
      <c r="N4363">
        <v>2</v>
      </c>
      <c r="O4363" t="s">
        <v>141</v>
      </c>
      <c r="P4363" s="1">
        <v>45628</v>
      </c>
      <c r="Q4363" s="1">
        <v>45659</v>
      </c>
      <c r="R4363">
        <v>1244</v>
      </c>
      <c r="S4363" s="4">
        <v>9.6</v>
      </c>
      <c r="T4363" t="s">
        <v>103</v>
      </c>
    </row>
    <row r="4364" spans="1:20" x14ac:dyDescent="0.35">
      <c r="A4364" t="s">
        <v>8730</v>
      </c>
      <c r="B4364" s="5" t="s">
        <v>28802</v>
      </c>
      <c r="C4364" s="6">
        <v>84572</v>
      </c>
      <c r="D4364" t="s">
        <v>22</v>
      </c>
      <c r="E4364">
        <v>84572</v>
      </c>
      <c r="F4364" s="5" t="s">
        <v>58</v>
      </c>
      <c r="G4364" s="5" t="s">
        <v>42</v>
      </c>
      <c r="H4364" s="5" t="s">
        <v>97</v>
      </c>
      <c r="I4364" t="s">
        <v>26</v>
      </c>
      <c r="J4364" t="s">
        <v>97</v>
      </c>
      <c r="K4364">
        <v>50</v>
      </c>
      <c r="L4364" s="5" t="s">
        <v>8731</v>
      </c>
      <c r="M4364" s="5" t="s">
        <v>70</v>
      </c>
      <c r="N4364">
        <v>0</v>
      </c>
      <c r="O4364" t="s">
        <v>62</v>
      </c>
      <c r="P4364" s="1">
        <v>45476</v>
      </c>
      <c r="Q4364" s="1">
        <v>45535</v>
      </c>
      <c r="R4364">
        <v>1897</v>
      </c>
      <c r="S4364" s="4">
        <v>8</v>
      </c>
      <c r="T4364" t="s">
        <v>103</v>
      </c>
    </row>
    <row r="4365" spans="1:20" x14ac:dyDescent="0.35">
      <c r="A4365" t="s">
        <v>8732</v>
      </c>
      <c r="B4365" s="5" t="s">
        <v>91</v>
      </c>
      <c r="C4365" s="6">
        <v>75649</v>
      </c>
      <c r="D4365" t="s">
        <v>22</v>
      </c>
      <c r="E4365">
        <v>75649</v>
      </c>
      <c r="F4365" s="5" t="s">
        <v>66</v>
      </c>
      <c r="G4365" s="5" t="s">
        <v>42</v>
      </c>
      <c r="H4365" s="5" t="s">
        <v>157</v>
      </c>
      <c r="I4365" t="s">
        <v>35</v>
      </c>
      <c r="J4365" t="s">
        <v>157</v>
      </c>
      <c r="K4365">
        <v>100</v>
      </c>
      <c r="L4365" s="5" t="s">
        <v>8733</v>
      </c>
      <c r="M4365" s="5" t="s">
        <v>54</v>
      </c>
      <c r="N4365">
        <v>8</v>
      </c>
      <c r="O4365" t="s">
        <v>29</v>
      </c>
      <c r="P4365" s="1">
        <v>45496</v>
      </c>
      <c r="Q4365" s="1">
        <v>45554</v>
      </c>
      <c r="R4365">
        <v>1102</v>
      </c>
      <c r="S4365" s="4">
        <v>5.3</v>
      </c>
      <c r="T4365" t="s">
        <v>210</v>
      </c>
    </row>
    <row r="4366" spans="1:20" x14ac:dyDescent="0.35">
      <c r="A4366" t="s">
        <v>8734</v>
      </c>
      <c r="B4366" s="5" t="s">
        <v>28801</v>
      </c>
      <c r="C4366" s="6">
        <v>101898</v>
      </c>
      <c r="D4366" t="s">
        <v>22</v>
      </c>
      <c r="E4366">
        <v>101898</v>
      </c>
      <c r="F4366" s="5" t="s">
        <v>58</v>
      </c>
      <c r="G4366" s="5" t="s">
        <v>51</v>
      </c>
      <c r="H4366" s="5" t="s">
        <v>68</v>
      </c>
      <c r="I4366" t="s">
        <v>26</v>
      </c>
      <c r="J4366" t="s">
        <v>126</v>
      </c>
      <c r="K4366">
        <v>50</v>
      </c>
      <c r="L4366" s="5" t="s">
        <v>8735</v>
      </c>
      <c r="M4366" s="5" t="s">
        <v>37</v>
      </c>
      <c r="N4366">
        <v>1</v>
      </c>
      <c r="O4366" t="s">
        <v>46</v>
      </c>
      <c r="P4366" s="1">
        <v>45377</v>
      </c>
      <c r="Q4366" s="1">
        <v>45400</v>
      </c>
      <c r="R4366">
        <v>2051</v>
      </c>
      <c r="S4366" s="4">
        <v>5.0999999999999996</v>
      </c>
      <c r="T4366" t="s">
        <v>210</v>
      </c>
    </row>
    <row r="4367" spans="1:20" x14ac:dyDescent="0.35">
      <c r="A4367" t="s">
        <v>8736</v>
      </c>
      <c r="B4367" s="5" t="s">
        <v>28799</v>
      </c>
      <c r="C4367" s="6">
        <v>146918</v>
      </c>
      <c r="D4367" t="s">
        <v>41</v>
      </c>
      <c r="E4367">
        <v>124880</v>
      </c>
      <c r="F4367" s="5" t="s">
        <v>66</v>
      </c>
      <c r="G4367" s="5" t="s">
        <v>59</v>
      </c>
      <c r="H4367" s="5" t="s">
        <v>126</v>
      </c>
      <c r="I4367" t="s">
        <v>26</v>
      </c>
      <c r="J4367" t="s">
        <v>423</v>
      </c>
      <c r="K4367">
        <v>50</v>
      </c>
      <c r="L4367" s="5" t="s">
        <v>8737</v>
      </c>
      <c r="M4367" s="5" t="s">
        <v>70</v>
      </c>
      <c r="N4367">
        <v>6</v>
      </c>
      <c r="O4367" t="s">
        <v>135</v>
      </c>
      <c r="P4367" s="1">
        <v>45340</v>
      </c>
      <c r="Q4367" s="1">
        <v>45359</v>
      </c>
      <c r="R4367">
        <v>770</v>
      </c>
      <c r="S4367" s="4">
        <v>10</v>
      </c>
      <c r="T4367" t="s">
        <v>63</v>
      </c>
    </row>
    <row r="4368" spans="1:20" x14ac:dyDescent="0.35">
      <c r="A4368" t="s">
        <v>8738</v>
      </c>
      <c r="B4368" s="5" t="s">
        <v>105</v>
      </c>
      <c r="C4368" s="6">
        <v>48437</v>
      </c>
      <c r="D4368" t="s">
        <v>22</v>
      </c>
      <c r="E4368">
        <v>48437</v>
      </c>
      <c r="F4368" s="5" t="s">
        <v>66</v>
      </c>
      <c r="G4368" s="5" t="s">
        <v>24</v>
      </c>
      <c r="H4368" s="5" t="s">
        <v>116</v>
      </c>
      <c r="I4368" t="s">
        <v>44</v>
      </c>
      <c r="J4368" t="s">
        <v>68</v>
      </c>
      <c r="K4368">
        <v>100</v>
      </c>
      <c r="L4368" s="5" t="s">
        <v>8739</v>
      </c>
      <c r="M4368" s="5" t="s">
        <v>54</v>
      </c>
      <c r="N4368">
        <v>6</v>
      </c>
      <c r="O4368" t="s">
        <v>88</v>
      </c>
      <c r="P4368" s="1">
        <v>45657</v>
      </c>
      <c r="Q4368" s="1">
        <v>45680</v>
      </c>
      <c r="R4368">
        <v>1949</v>
      </c>
      <c r="S4368" s="4">
        <v>8.8000000000000007</v>
      </c>
      <c r="T4368" t="s">
        <v>95</v>
      </c>
    </row>
    <row r="4369" spans="1:20" x14ac:dyDescent="0.35">
      <c r="A4369" t="s">
        <v>8740</v>
      </c>
      <c r="B4369" s="5" t="s">
        <v>28801</v>
      </c>
      <c r="C4369" s="6">
        <v>156021</v>
      </c>
      <c r="D4369" t="s">
        <v>22</v>
      </c>
      <c r="E4369">
        <v>156021</v>
      </c>
      <c r="F4369" s="5" t="s">
        <v>23</v>
      </c>
      <c r="G4369" s="5" t="s">
        <v>42</v>
      </c>
      <c r="H4369" s="5" t="s">
        <v>191</v>
      </c>
      <c r="I4369" t="s">
        <v>35</v>
      </c>
      <c r="J4369" t="s">
        <v>129</v>
      </c>
      <c r="K4369">
        <v>100</v>
      </c>
      <c r="L4369" s="5" t="s">
        <v>6992</v>
      </c>
      <c r="M4369" s="5" t="s">
        <v>28</v>
      </c>
      <c r="N4369">
        <v>15</v>
      </c>
      <c r="O4369" t="s">
        <v>135</v>
      </c>
      <c r="P4369" s="1">
        <v>45581</v>
      </c>
      <c r="Q4369" s="1">
        <v>45642</v>
      </c>
      <c r="R4369">
        <v>2144</v>
      </c>
      <c r="S4369" s="4">
        <v>9</v>
      </c>
      <c r="T4369" t="s">
        <v>89</v>
      </c>
    </row>
    <row r="4370" spans="1:20" x14ac:dyDescent="0.35">
      <c r="A4370" t="s">
        <v>8741</v>
      </c>
      <c r="B4370" s="5" t="s">
        <v>28802</v>
      </c>
      <c r="C4370" s="6">
        <v>142101</v>
      </c>
      <c r="D4370" t="s">
        <v>22</v>
      </c>
      <c r="E4370">
        <v>142101</v>
      </c>
      <c r="F4370" s="5" t="s">
        <v>66</v>
      </c>
      <c r="G4370" s="5" t="s">
        <v>24</v>
      </c>
      <c r="H4370" s="5" t="s">
        <v>25</v>
      </c>
      <c r="I4370" t="s">
        <v>35</v>
      </c>
      <c r="J4370" t="s">
        <v>25</v>
      </c>
      <c r="K4370">
        <v>100</v>
      </c>
      <c r="L4370" s="5" t="s">
        <v>8742</v>
      </c>
      <c r="M4370" s="5" t="s">
        <v>70</v>
      </c>
      <c r="N4370">
        <v>7</v>
      </c>
      <c r="O4370" t="s">
        <v>135</v>
      </c>
      <c r="P4370" s="1">
        <v>45307</v>
      </c>
      <c r="Q4370" s="1">
        <v>45377</v>
      </c>
      <c r="R4370">
        <v>623</v>
      </c>
      <c r="S4370" s="4">
        <v>6.7</v>
      </c>
      <c r="T4370" t="s">
        <v>63</v>
      </c>
    </row>
    <row r="4371" spans="1:20" x14ac:dyDescent="0.35">
      <c r="A4371" t="s">
        <v>8743</v>
      </c>
      <c r="B4371" s="5" t="s">
        <v>28802</v>
      </c>
      <c r="C4371" s="6">
        <v>85556</v>
      </c>
      <c r="D4371" t="s">
        <v>41</v>
      </c>
      <c r="E4371">
        <v>72723</v>
      </c>
      <c r="F4371" s="5" t="s">
        <v>50</v>
      </c>
      <c r="G4371" s="5" t="s">
        <v>24</v>
      </c>
      <c r="H4371" s="5" t="s">
        <v>43</v>
      </c>
      <c r="I4371" t="s">
        <v>35</v>
      </c>
      <c r="J4371" t="s">
        <v>43</v>
      </c>
      <c r="K4371">
        <v>0</v>
      </c>
      <c r="L4371" s="5" t="s">
        <v>8744</v>
      </c>
      <c r="M4371" s="5" t="s">
        <v>28</v>
      </c>
      <c r="N4371">
        <v>4</v>
      </c>
      <c r="O4371" t="s">
        <v>107</v>
      </c>
      <c r="P4371" s="1">
        <v>45602</v>
      </c>
      <c r="Q4371" s="1">
        <v>45661</v>
      </c>
      <c r="R4371">
        <v>1206</v>
      </c>
      <c r="S4371" s="4">
        <v>8.4</v>
      </c>
      <c r="T4371" t="s">
        <v>47</v>
      </c>
    </row>
    <row r="4372" spans="1:20" x14ac:dyDescent="0.35">
      <c r="A4372" t="s">
        <v>8745</v>
      </c>
      <c r="B4372" s="5" t="s">
        <v>28802</v>
      </c>
      <c r="C4372" s="6">
        <v>36647</v>
      </c>
      <c r="D4372" t="s">
        <v>22</v>
      </c>
      <c r="E4372">
        <v>36647</v>
      </c>
      <c r="F4372" s="5" t="s">
        <v>50</v>
      </c>
      <c r="G4372" s="5" t="s">
        <v>24</v>
      </c>
      <c r="H4372" s="5" t="s">
        <v>157</v>
      </c>
      <c r="I4372" t="s">
        <v>44</v>
      </c>
      <c r="J4372" t="s">
        <v>522</v>
      </c>
      <c r="K4372">
        <v>0</v>
      </c>
      <c r="L4372" s="5" t="s">
        <v>8746</v>
      </c>
      <c r="M4372" s="5" t="s">
        <v>54</v>
      </c>
      <c r="N4372">
        <v>2</v>
      </c>
      <c r="O4372" t="s">
        <v>167</v>
      </c>
      <c r="P4372" s="1">
        <v>45727</v>
      </c>
      <c r="Q4372" s="1">
        <v>45767</v>
      </c>
      <c r="R4372">
        <v>2008</v>
      </c>
      <c r="S4372" s="4">
        <v>7.2</v>
      </c>
      <c r="T4372" t="s">
        <v>277</v>
      </c>
    </row>
    <row r="4373" spans="1:20" x14ac:dyDescent="0.35">
      <c r="A4373" t="s">
        <v>8747</v>
      </c>
      <c r="B4373" s="5" t="s">
        <v>21</v>
      </c>
      <c r="C4373" s="6">
        <v>82294</v>
      </c>
      <c r="D4373" t="s">
        <v>41</v>
      </c>
      <c r="E4373">
        <v>69950</v>
      </c>
      <c r="F4373" s="5" t="s">
        <v>50</v>
      </c>
      <c r="G4373" s="5" t="s">
        <v>42</v>
      </c>
      <c r="H4373" s="5" t="s">
        <v>151</v>
      </c>
      <c r="I4373" t="s">
        <v>35</v>
      </c>
      <c r="J4373" t="s">
        <v>97</v>
      </c>
      <c r="K4373">
        <v>50</v>
      </c>
      <c r="L4373" s="5" t="s">
        <v>8748</v>
      </c>
      <c r="M4373" s="5" t="s">
        <v>70</v>
      </c>
      <c r="N4373">
        <v>2</v>
      </c>
      <c r="O4373" t="s">
        <v>62</v>
      </c>
      <c r="P4373" s="1">
        <v>45323</v>
      </c>
      <c r="Q4373" s="1">
        <v>45376</v>
      </c>
      <c r="R4373">
        <v>1644</v>
      </c>
      <c r="S4373" s="4">
        <v>7.3</v>
      </c>
      <c r="T4373" t="s">
        <v>118</v>
      </c>
    </row>
    <row r="4374" spans="1:20" x14ac:dyDescent="0.35">
      <c r="A4374" t="s">
        <v>8749</v>
      </c>
      <c r="B4374" s="5" t="s">
        <v>162</v>
      </c>
      <c r="C4374" s="6">
        <v>91519</v>
      </c>
      <c r="D4374" t="s">
        <v>81</v>
      </c>
      <c r="E4374">
        <v>123551</v>
      </c>
      <c r="F4374" s="5" t="s">
        <v>50</v>
      </c>
      <c r="G4374" s="5" t="s">
        <v>51</v>
      </c>
      <c r="H4374" s="5" t="s">
        <v>82</v>
      </c>
      <c r="I4374" t="s">
        <v>35</v>
      </c>
      <c r="J4374" t="s">
        <v>82</v>
      </c>
      <c r="K4374">
        <v>100</v>
      </c>
      <c r="L4374" s="5" t="s">
        <v>8750</v>
      </c>
      <c r="M4374" s="5" t="s">
        <v>37</v>
      </c>
      <c r="N4374">
        <v>2</v>
      </c>
      <c r="O4374" t="s">
        <v>141</v>
      </c>
      <c r="P4374" s="1">
        <v>45760</v>
      </c>
      <c r="Q4374" s="1">
        <v>45818</v>
      </c>
      <c r="R4374">
        <v>2219</v>
      </c>
      <c r="S4374" s="4">
        <v>6.2</v>
      </c>
      <c r="T4374" t="s">
        <v>277</v>
      </c>
    </row>
    <row r="4375" spans="1:20" x14ac:dyDescent="0.35">
      <c r="A4375" t="s">
        <v>8751</v>
      </c>
      <c r="B4375" s="5" t="s">
        <v>174</v>
      </c>
      <c r="C4375" s="6">
        <v>67529</v>
      </c>
      <c r="D4375" t="s">
        <v>22</v>
      </c>
      <c r="E4375">
        <v>67529</v>
      </c>
      <c r="F4375" s="5" t="s">
        <v>66</v>
      </c>
      <c r="G4375" s="5" t="s">
        <v>42</v>
      </c>
      <c r="H4375" s="5" t="s">
        <v>157</v>
      </c>
      <c r="I4375" t="s">
        <v>35</v>
      </c>
      <c r="J4375" t="s">
        <v>423</v>
      </c>
      <c r="K4375">
        <v>0</v>
      </c>
      <c r="L4375" s="5" t="s">
        <v>8752</v>
      </c>
      <c r="M4375" s="5" t="s">
        <v>70</v>
      </c>
      <c r="N4375">
        <v>7</v>
      </c>
      <c r="O4375" t="s">
        <v>85</v>
      </c>
      <c r="P4375" s="1">
        <v>45681</v>
      </c>
      <c r="Q4375" s="1">
        <v>45701</v>
      </c>
      <c r="R4375">
        <v>1676</v>
      </c>
      <c r="S4375" s="4">
        <v>6</v>
      </c>
      <c r="T4375" t="s">
        <v>79</v>
      </c>
    </row>
    <row r="4376" spans="1:20" x14ac:dyDescent="0.35">
      <c r="A4376" t="s">
        <v>8753</v>
      </c>
      <c r="B4376" s="5" t="s">
        <v>40</v>
      </c>
      <c r="C4376" s="6">
        <v>194639</v>
      </c>
      <c r="D4376" t="s">
        <v>22</v>
      </c>
      <c r="E4376">
        <v>194639</v>
      </c>
      <c r="F4376" s="5" t="s">
        <v>23</v>
      </c>
      <c r="G4376" s="5" t="s">
        <v>59</v>
      </c>
      <c r="H4376" s="5" t="s">
        <v>129</v>
      </c>
      <c r="I4376" t="s">
        <v>35</v>
      </c>
      <c r="J4376" t="s">
        <v>129</v>
      </c>
      <c r="K4376">
        <v>0</v>
      </c>
      <c r="L4376" s="5" t="s">
        <v>8754</v>
      </c>
      <c r="M4376" s="5" t="s">
        <v>37</v>
      </c>
      <c r="N4376">
        <v>13</v>
      </c>
      <c r="O4376" t="s">
        <v>172</v>
      </c>
      <c r="P4376" s="1">
        <v>45416</v>
      </c>
      <c r="Q4376" s="1">
        <v>45486</v>
      </c>
      <c r="R4376">
        <v>1333</v>
      </c>
      <c r="S4376" s="4">
        <v>5.7</v>
      </c>
      <c r="T4376" t="s">
        <v>243</v>
      </c>
    </row>
    <row r="4377" spans="1:20" x14ac:dyDescent="0.35">
      <c r="A4377" t="s">
        <v>8755</v>
      </c>
      <c r="B4377" s="5" t="s">
        <v>28799</v>
      </c>
      <c r="C4377" s="6">
        <v>194962</v>
      </c>
      <c r="D4377" t="s">
        <v>22</v>
      </c>
      <c r="E4377">
        <v>194962</v>
      </c>
      <c r="F4377" s="5" t="s">
        <v>23</v>
      </c>
      <c r="G4377" s="5" t="s">
        <v>51</v>
      </c>
      <c r="H4377" s="5" t="s">
        <v>165</v>
      </c>
      <c r="I4377" t="s">
        <v>26</v>
      </c>
      <c r="J4377" t="s">
        <v>165</v>
      </c>
      <c r="K4377">
        <v>0</v>
      </c>
      <c r="L4377" s="5" t="s">
        <v>8756</v>
      </c>
      <c r="M4377" s="5" t="s">
        <v>54</v>
      </c>
      <c r="N4377">
        <v>17</v>
      </c>
      <c r="O4377" t="s">
        <v>141</v>
      </c>
      <c r="P4377" s="1">
        <v>45638</v>
      </c>
      <c r="Q4377" s="1">
        <v>45689</v>
      </c>
      <c r="R4377">
        <v>513</v>
      </c>
      <c r="S4377" s="4">
        <v>6.2</v>
      </c>
      <c r="T4377" t="s">
        <v>30</v>
      </c>
    </row>
    <row r="4378" spans="1:20" x14ac:dyDescent="0.35">
      <c r="A4378" t="s">
        <v>8757</v>
      </c>
      <c r="B4378" s="5" t="s">
        <v>91</v>
      </c>
      <c r="C4378" s="6">
        <v>68003</v>
      </c>
      <c r="D4378" t="s">
        <v>74</v>
      </c>
      <c r="E4378">
        <v>85004</v>
      </c>
      <c r="F4378" s="5" t="s">
        <v>50</v>
      </c>
      <c r="G4378" s="5" t="s">
        <v>51</v>
      </c>
      <c r="H4378" s="5" t="s">
        <v>75</v>
      </c>
      <c r="I4378" t="s">
        <v>26</v>
      </c>
      <c r="J4378" t="s">
        <v>75</v>
      </c>
      <c r="K4378">
        <v>0</v>
      </c>
      <c r="L4378" s="5" t="s">
        <v>8758</v>
      </c>
      <c r="M4378" s="5" t="s">
        <v>54</v>
      </c>
      <c r="N4378">
        <v>3</v>
      </c>
      <c r="O4378" t="s">
        <v>78</v>
      </c>
      <c r="P4378" s="1">
        <v>45515</v>
      </c>
      <c r="Q4378" s="1">
        <v>45530</v>
      </c>
      <c r="R4378">
        <v>534</v>
      </c>
      <c r="S4378" s="4">
        <v>6.1</v>
      </c>
      <c r="T4378" t="s">
        <v>277</v>
      </c>
    </row>
    <row r="4379" spans="1:20" x14ac:dyDescent="0.35">
      <c r="A4379" t="s">
        <v>8759</v>
      </c>
      <c r="B4379" s="5" t="s">
        <v>40</v>
      </c>
      <c r="C4379" s="6">
        <v>160113</v>
      </c>
      <c r="D4379" t="s">
        <v>22</v>
      </c>
      <c r="E4379">
        <v>160113</v>
      </c>
      <c r="F4379" s="5" t="s">
        <v>66</v>
      </c>
      <c r="G4379" s="5" t="s">
        <v>51</v>
      </c>
      <c r="H4379" s="5" t="s">
        <v>101</v>
      </c>
      <c r="I4379" t="s">
        <v>35</v>
      </c>
      <c r="J4379" t="s">
        <v>101</v>
      </c>
      <c r="K4379">
        <v>100</v>
      </c>
      <c r="L4379" s="5" t="s">
        <v>8760</v>
      </c>
      <c r="M4379" s="5" t="s">
        <v>70</v>
      </c>
      <c r="N4379">
        <v>7</v>
      </c>
      <c r="O4379" t="s">
        <v>46</v>
      </c>
      <c r="P4379" s="1">
        <v>45572</v>
      </c>
      <c r="Q4379" s="1">
        <v>45626</v>
      </c>
      <c r="R4379">
        <v>1941</v>
      </c>
      <c r="S4379" s="4">
        <v>6.5</v>
      </c>
      <c r="T4379" t="s">
        <v>95</v>
      </c>
    </row>
    <row r="4380" spans="1:20" x14ac:dyDescent="0.35">
      <c r="A4380" t="s">
        <v>8761</v>
      </c>
      <c r="B4380" s="5" t="s">
        <v>32</v>
      </c>
      <c r="C4380" s="6">
        <v>51041</v>
      </c>
      <c r="D4380" t="s">
        <v>22</v>
      </c>
      <c r="E4380">
        <v>51041</v>
      </c>
      <c r="F4380" s="5" t="s">
        <v>58</v>
      </c>
      <c r="G4380" s="5" t="s">
        <v>59</v>
      </c>
      <c r="H4380" s="5" t="s">
        <v>129</v>
      </c>
      <c r="I4380" t="s">
        <v>44</v>
      </c>
      <c r="J4380" t="s">
        <v>129</v>
      </c>
      <c r="K4380">
        <v>50</v>
      </c>
      <c r="L4380" s="5" t="s">
        <v>8762</v>
      </c>
      <c r="M4380" s="5" t="s">
        <v>28</v>
      </c>
      <c r="N4380">
        <v>0</v>
      </c>
      <c r="O4380" t="s">
        <v>88</v>
      </c>
      <c r="P4380" s="1">
        <v>45663</v>
      </c>
      <c r="Q4380" s="1">
        <v>45681</v>
      </c>
      <c r="R4380">
        <v>1849</v>
      </c>
      <c r="S4380" s="4">
        <v>7.6</v>
      </c>
      <c r="T4380" t="s">
        <v>108</v>
      </c>
    </row>
    <row r="4381" spans="1:20" x14ac:dyDescent="0.35">
      <c r="A4381" t="s">
        <v>8763</v>
      </c>
      <c r="B4381" s="5" t="s">
        <v>57</v>
      </c>
      <c r="C4381" s="6">
        <v>123576</v>
      </c>
      <c r="D4381" t="s">
        <v>22</v>
      </c>
      <c r="E4381">
        <v>123576</v>
      </c>
      <c r="F4381" s="5" t="s">
        <v>50</v>
      </c>
      <c r="G4381" s="5" t="s">
        <v>42</v>
      </c>
      <c r="H4381" s="5" t="s">
        <v>97</v>
      </c>
      <c r="I4381" t="s">
        <v>44</v>
      </c>
      <c r="J4381" t="s">
        <v>97</v>
      </c>
      <c r="K4381">
        <v>0</v>
      </c>
      <c r="L4381" s="5" t="s">
        <v>8764</v>
      </c>
      <c r="M4381" s="5" t="s">
        <v>37</v>
      </c>
      <c r="N4381">
        <v>3</v>
      </c>
      <c r="O4381" t="s">
        <v>112</v>
      </c>
      <c r="P4381" s="1">
        <v>45393</v>
      </c>
      <c r="Q4381" s="1">
        <v>45433</v>
      </c>
      <c r="R4381">
        <v>1068</v>
      </c>
      <c r="S4381" s="4">
        <v>8.6</v>
      </c>
      <c r="T4381" t="s">
        <v>63</v>
      </c>
    </row>
    <row r="4382" spans="1:20" x14ac:dyDescent="0.35">
      <c r="A4382" t="s">
        <v>8765</v>
      </c>
      <c r="B4382" s="5" t="s">
        <v>28800</v>
      </c>
      <c r="C4382" s="6">
        <v>76765</v>
      </c>
      <c r="D4382" t="s">
        <v>41</v>
      </c>
      <c r="E4382">
        <v>65250</v>
      </c>
      <c r="F4382" s="5" t="s">
        <v>50</v>
      </c>
      <c r="G4382" s="5" t="s">
        <v>59</v>
      </c>
      <c r="H4382" s="5" t="s">
        <v>126</v>
      </c>
      <c r="I4382" t="s">
        <v>26</v>
      </c>
      <c r="J4382" t="s">
        <v>82</v>
      </c>
      <c r="K4382">
        <v>100</v>
      </c>
      <c r="L4382" s="5" t="s">
        <v>8766</v>
      </c>
      <c r="M4382" s="5" t="s">
        <v>28</v>
      </c>
      <c r="N4382">
        <v>2</v>
      </c>
      <c r="O4382" t="s">
        <v>62</v>
      </c>
      <c r="P4382" s="1">
        <v>45590</v>
      </c>
      <c r="Q4382" s="1">
        <v>45651</v>
      </c>
      <c r="R4382">
        <v>1685</v>
      </c>
      <c r="S4382" s="4">
        <v>6.4</v>
      </c>
      <c r="T4382" t="s">
        <v>30</v>
      </c>
    </row>
    <row r="4383" spans="1:20" x14ac:dyDescent="0.35">
      <c r="A4383" t="s">
        <v>8767</v>
      </c>
      <c r="B4383" s="5" t="s">
        <v>21</v>
      </c>
      <c r="C4383" s="6">
        <v>212410</v>
      </c>
      <c r="D4383" t="s">
        <v>22</v>
      </c>
      <c r="E4383">
        <v>212410</v>
      </c>
      <c r="F4383" s="5" t="s">
        <v>23</v>
      </c>
      <c r="G4383" s="5" t="s">
        <v>42</v>
      </c>
      <c r="H4383" s="5" t="s">
        <v>191</v>
      </c>
      <c r="I4383" t="s">
        <v>35</v>
      </c>
      <c r="J4383" t="s">
        <v>191</v>
      </c>
      <c r="K4383">
        <v>100</v>
      </c>
      <c r="L4383" s="5" t="s">
        <v>8768</v>
      </c>
      <c r="M4383" s="5" t="s">
        <v>37</v>
      </c>
      <c r="N4383">
        <v>17</v>
      </c>
      <c r="O4383" t="s">
        <v>167</v>
      </c>
      <c r="P4383" s="1">
        <v>45563</v>
      </c>
      <c r="Q4383" s="1">
        <v>45597</v>
      </c>
      <c r="R4383">
        <v>1414</v>
      </c>
      <c r="S4383" s="4">
        <v>9.4</v>
      </c>
      <c r="T4383" t="s">
        <v>55</v>
      </c>
    </row>
    <row r="4384" spans="1:20" x14ac:dyDescent="0.35">
      <c r="A4384" t="s">
        <v>8769</v>
      </c>
      <c r="B4384" s="5" t="s">
        <v>49</v>
      </c>
      <c r="C4384" s="6">
        <v>64240</v>
      </c>
      <c r="D4384" t="s">
        <v>22</v>
      </c>
      <c r="E4384">
        <v>64240</v>
      </c>
      <c r="F4384" s="5" t="s">
        <v>66</v>
      </c>
      <c r="G4384" s="5" t="s">
        <v>24</v>
      </c>
      <c r="H4384" s="5" t="s">
        <v>157</v>
      </c>
      <c r="I4384" t="s">
        <v>26</v>
      </c>
      <c r="J4384" t="s">
        <v>157</v>
      </c>
      <c r="K4384">
        <v>50</v>
      </c>
      <c r="L4384" s="5" t="s">
        <v>8770</v>
      </c>
      <c r="M4384" s="5" t="s">
        <v>37</v>
      </c>
      <c r="N4384">
        <v>8</v>
      </c>
      <c r="O4384" t="s">
        <v>167</v>
      </c>
      <c r="P4384" s="1">
        <v>45536</v>
      </c>
      <c r="Q4384" s="1">
        <v>45593</v>
      </c>
      <c r="R4384">
        <v>2324</v>
      </c>
      <c r="S4384" s="4">
        <v>6.4</v>
      </c>
      <c r="T4384" t="s">
        <v>136</v>
      </c>
    </row>
    <row r="4385" spans="1:20" x14ac:dyDescent="0.35">
      <c r="A4385" t="s">
        <v>8771</v>
      </c>
      <c r="B4385" s="5" t="s">
        <v>179</v>
      </c>
      <c r="C4385" s="6">
        <v>132240</v>
      </c>
      <c r="D4385" t="s">
        <v>22</v>
      </c>
      <c r="E4385">
        <v>132240</v>
      </c>
      <c r="F4385" s="5" t="s">
        <v>23</v>
      </c>
      <c r="G4385" s="5" t="s">
        <v>42</v>
      </c>
      <c r="H4385" s="5" t="s">
        <v>52</v>
      </c>
      <c r="I4385" t="s">
        <v>26</v>
      </c>
      <c r="J4385" t="s">
        <v>491</v>
      </c>
      <c r="K4385">
        <v>0</v>
      </c>
      <c r="L4385" s="5" t="s">
        <v>8772</v>
      </c>
      <c r="M4385" s="5" t="s">
        <v>54</v>
      </c>
      <c r="N4385">
        <v>16</v>
      </c>
      <c r="O4385" t="s">
        <v>141</v>
      </c>
      <c r="P4385" s="1">
        <v>45526</v>
      </c>
      <c r="Q4385" s="1">
        <v>45584</v>
      </c>
      <c r="R4385">
        <v>1289</v>
      </c>
      <c r="S4385" s="4">
        <v>8.4</v>
      </c>
      <c r="T4385" t="s">
        <v>47</v>
      </c>
    </row>
    <row r="4386" spans="1:20" x14ac:dyDescent="0.35">
      <c r="A4386" t="s">
        <v>8773</v>
      </c>
      <c r="B4386" s="5" t="s">
        <v>91</v>
      </c>
      <c r="C4386" s="6">
        <v>90724</v>
      </c>
      <c r="D4386" t="s">
        <v>74</v>
      </c>
      <c r="E4386">
        <v>113405</v>
      </c>
      <c r="F4386" s="5" t="s">
        <v>50</v>
      </c>
      <c r="G4386" s="5" t="s">
        <v>24</v>
      </c>
      <c r="H4386" s="5" t="s">
        <v>75</v>
      </c>
      <c r="I4386" t="s">
        <v>44</v>
      </c>
      <c r="J4386" t="s">
        <v>110</v>
      </c>
      <c r="K4386">
        <v>0</v>
      </c>
      <c r="L4386" s="5" t="s">
        <v>8774</v>
      </c>
      <c r="M4386" s="5" t="s">
        <v>70</v>
      </c>
      <c r="N4386">
        <v>3</v>
      </c>
      <c r="O4386" t="s">
        <v>107</v>
      </c>
      <c r="P4386" s="1">
        <v>45472</v>
      </c>
      <c r="Q4386" s="1">
        <v>45530</v>
      </c>
      <c r="R4386">
        <v>1928</v>
      </c>
      <c r="S4386" s="4">
        <v>7.8</v>
      </c>
      <c r="T4386" t="s">
        <v>38</v>
      </c>
    </row>
    <row r="4387" spans="1:20" x14ac:dyDescent="0.35">
      <c r="A4387" t="s">
        <v>8775</v>
      </c>
      <c r="B4387" s="5" t="s">
        <v>28800</v>
      </c>
      <c r="C4387" s="6">
        <v>210905</v>
      </c>
      <c r="D4387" t="s">
        <v>22</v>
      </c>
      <c r="E4387">
        <v>210905</v>
      </c>
      <c r="F4387" s="5" t="s">
        <v>23</v>
      </c>
      <c r="G4387" s="5" t="s">
        <v>59</v>
      </c>
      <c r="H4387" s="5" t="s">
        <v>68</v>
      </c>
      <c r="I4387" t="s">
        <v>35</v>
      </c>
      <c r="J4387" t="s">
        <v>68</v>
      </c>
      <c r="K4387">
        <v>100</v>
      </c>
      <c r="L4387" s="5" t="s">
        <v>8776</v>
      </c>
      <c r="M4387" s="5" t="s">
        <v>70</v>
      </c>
      <c r="N4387">
        <v>12</v>
      </c>
      <c r="O4387" t="s">
        <v>141</v>
      </c>
      <c r="P4387" s="1">
        <v>45375</v>
      </c>
      <c r="Q4387" s="1">
        <v>45423</v>
      </c>
      <c r="R4387">
        <v>1507</v>
      </c>
      <c r="S4387" s="4">
        <v>8.1</v>
      </c>
      <c r="T4387" t="s">
        <v>38</v>
      </c>
    </row>
    <row r="4388" spans="1:20" x14ac:dyDescent="0.35">
      <c r="A4388" t="s">
        <v>8777</v>
      </c>
      <c r="B4388" s="5" t="s">
        <v>28799</v>
      </c>
      <c r="C4388" s="6">
        <v>113235</v>
      </c>
      <c r="D4388" t="s">
        <v>81</v>
      </c>
      <c r="E4388">
        <v>152867</v>
      </c>
      <c r="F4388" s="5" t="s">
        <v>66</v>
      </c>
      <c r="G4388" s="5" t="s">
        <v>24</v>
      </c>
      <c r="H4388" s="5" t="s">
        <v>82</v>
      </c>
      <c r="I4388" t="s">
        <v>44</v>
      </c>
      <c r="J4388" t="s">
        <v>133</v>
      </c>
      <c r="K4388">
        <v>0</v>
      </c>
      <c r="L4388" s="5" t="s">
        <v>8778</v>
      </c>
      <c r="M4388" s="5" t="s">
        <v>70</v>
      </c>
      <c r="N4388">
        <v>7</v>
      </c>
      <c r="O4388" t="s">
        <v>78</v>
      </c>
      <c r="P4388" s="1">
        <v>45354</v>
      </c>
      <c r="Q4388" s="1">
        <v>45407</v>
      </c>
      <c r="R4388">
        <v>617</v>
      </c>
      <c r="S4388" s="4">
        <v>8</v>
      </c>
      <c r="T4388" t="s">
        <v>243</v>
      </c>
    </row>
    <row r="4389" spans="1:20" x14ac:dyDescent="0.35">
      <c r="A4389" t="s">
        <v>8779</v>
      </c>
      <c r="B4389" s="5" t="s">
        <v>28801</v>
      </c>
      <c r="C4389" s="6">
        <v>167568</v>
      </c>
      <c r="D4389" t="s">
        <v>41</v>
      </c>
      <c r="E4389">
        <v>142433</v>
      </c>
      <c r="F4389" s="5" t="s">
        <v>23</v>
      </c>
      <c r="G4389" s="5" t="s">
        <v>24</v>
      </c>
      <c r="H4389" s="5" t="s">
        <v>60</v>
      </c>
      <c r="I4389" t="s">
        <v>44</v>
      </c>
      <c r="J4389" t="s">
        <v>101</v>
      </c>
      <c r="K4389">
        <v>50</v>
      </c>
      <c r="L4389" s="5" t="s">
        <v>8780</v>
      </c>
      <c r="M4389" s="5" t="s">
        <v>54</v>
      </c>
      <c r="N4389">
        <v>19</v>
      </c>
      <c r="O4389" t="s">
        <v>88</v>
      </c>
      <c r="P4389" s="1">
        <v>45767</v>
      </c>
      <c r="Q4389" s="1">
        <v>45790</v>
      </c>
      <c r="R4389">
        <v>1087</v>
      </c>
      <c r="S4389" s="4">
        <v>6.4</v>
      </c>
      <c r="T4389" t="s">
        <v>47</v>
      </c>
    </row>
    <row r="4390" spans="1:20" x14ac:dyDescent="0.35">
      <c r="A4390" t="s">
        <v>8781</v>
      </c>
      <c r="B4390" s="5" t="s">
        <v>40</v>
      </c>
      <c r="C4390" s="6">
        <v>60687</v>
      </c>
      <c r="D4390" t="s">
        <v>22</v>
      </c>
      <c r="E4390">
        <v>60687</v>
      </c>
      <c r="F4390" s="5" t="s">
        <v>58</v>
      </c>
      <c r="G4390" s="5" t="s">
        <v>51</v>
      </c>
      <c r="H4390" s="5" t="s">
        <v>52</v>
      </c>
      <c r="I4390" t="s">
        <v>26</v>
      </c>
      <c r="J4390" t="s">
        <v>52</v>
      </c>
      <c r="K4390">
        <v>0</v>
      </c>
      <c r="L4390" s="5" t="s">
        <v>8782</v>
      </c>
      <c r="M4390" s="5" t="s">
        <v>54</v>
      </c>
      <c r="N4390">
        <v>1</v>
      </c>
      <c r="O4390" t="s">
        <v>85</v>
      </c>
      <c r="P4390" s="1">
        <v>45501</v>
      </c>
      <c r="Q4390" s="1">
        <v>45564</v>
      </c>
      <c r="R4390">
        <v>1930</v>
      </c>
      <c r="S4390" s="4">
        <v>5.3</v>
      </c>
      <c r="T4390" t="s">
        <v>63</v>
      </c>
    </row>
    <row r="4391" spans="1:20" x14ac:dyDescent="0.35">
      <c r="A4391" t="s">
        <v>8783</v>
      </c>
      <c r="B4391" s="5" t="s">
        <v>49</v>
      </c>
      <c r="C4391" s="6">
        <v>140330</v>
      </c>
      <c r="D4391" t="s">
        <v>22</v>
      </c>
      <c r="E4391">
        <v>140330</v>
      </c>
      <c r="F4391" s="5" t="s">
        <v>23</v>
      </c>
      <c r="G4391" s="5" t="s">
        <v>24</v>
      </c>
      <c r="H4391" s="5" t="s">
        <v>52</v>
      </c>
      <c r="I4391" t="s">
        <v>44</v>
      </c>
      <c r="J4391" t="s">
        <v>110</v>
      </c>
      <c r="K4391">
        <v>50</v>
      </c>
      <c r="L4391" s="5" t="s">
        <v>8784</v>
      </c>
      <c r="M4391" s="5" t="s">
        <v>54</v>
      </c>
      <c r="N4391">
        <v>16</v>
      </c>
      <c r="O4391" t="s">
        <v>71</v>
      </c>
      <c r="P4391" s="1">
        <v>45517</v>
      </c>
      <c r="Q4391" s="1">
        <v>45577</v>
      </c>
      <c r="R4391">
        <v>1619</v>
      </c>
      <c r="S4391" s="4">
        <v>7.5</v>
      </c>
      <c r="T4391" t="s">
        <v>95</v>
      </c>
    </row>
    <row r="4392" spans="1:20" x14ac:dyDescent="0.35">
      <c r="A4392" t="s">
        <v>8785</v>
      </c>
      <c r="B4392" s="5" t="s">
        <v>28800</v>
      </c>
      <c r="C4392" s="6">
        <v>87316</v>
      </c>
      <c r="D4392" t="s">
        <v>41</v>
      </c>
      <c r="E4392">
        <v>74219</v>
      </c>
      <c r="F4392" s="5" t="s">
        <v>50</v>
      </c>
      <c r="G4392" s="5" t="s">
        <v>51</v>
      </c>
      <c r="H4392" s="5" t="s">
        <v>126</v>
      </c>
      <c r="I4392" t="s">
        <v>44</v>
      </c>
      <c r="J4392" t="s">
        <v>126</v>
      </c>
      <c r="K4392">
        <v>50</v>
      </c>
      <c r="L4392" s="5" t="s">
        <v>8786</v>
      </c>
      <c r="M4392" s="5" t="s">
        <v>37</v>
      </c>
      <c r="N4392">
        <v>2</v>
      </c>
      <c r="O4392" t="s">
        <v>46</v>
      </c>
      <c r="P4392" s="1">
        <v>45407</v>
      </c>
      <c r="Q4392" s="1">
        <v>45456</v>
      </c>
      <c r="R4392">
        <v>558</v>
      </c>
      <c r="S4392" s="4">
        <v>7</v>
      </c>
      <c r="T4392" t="s">
        <v>38</v>
      </c>
    </row>
    <row r="4393" spans="1:20" x14ac:dyDescent="0.35">
      <c r="A4393" t="s">
        <v>8787</v>
      </c>
      <c r="B4393" s="5" t="s">
        <v>28801</v>
      </c>
      <c r="C4393" s="6">
        <v>103223</v>
      </c>
      <c r="D4393" t="s">
        <v>22</v>
      </c>
      <c r="E4393">
        <v>103223</v>
      </c>
      <c r="F4393" s="5" t="s">
        <v>58</v>
      </c>
      <c r="G4393" s="5" t="s">
        <v>42</v>
      </c>
      <c r="H4393" s="5" t="s">
        <v>101</v>
      </c>
      <c r="I4393" t="s">
        <v>35</v>
      </c>
      <c r="J4393" t="s">
        <v>101</v>
      </c>
      <c r="K4393">
        <v>50</v>
      </c>
      <c r="L4393" s="5" t="s">
        <v>8788</v>
      </c>
      <c r="M4393" s="5" t="s">
        <v>37</v>
      </c>
      <c r="N4393">
        <v>0</v>
      </c>
      <c r="O4393" t="s">
        <v>141</v>
      </c>
      <c r="P4393" s="1">
        <v>45627</v>
      </c>
      <c r="Q4393" s="1">
        <v>45690</v>
      </c>
      <c r="R4393">
        <v>1214</v>
      </c>
      <c r="S4393" s="4">
        <v>5</v>
      </c>
      <c r="T4393" t="s">
        <v>63</v>
      </c>
    </row>
    <row r="4394" spans="1:20" x14ac:dyDescent="0.35">
      <c r="A4394" t="s">
        <v>8789</v>
      </c>
      <c r="B4394" s="5" t="s">
        <v>32</v>
      </c>
      <c r="C4394" s="6">
        <v>259484</v>
      </c>
      <c r="D4394" t="s">
        <v>92</v>
      </c>
      <c r="E4394">
        <v>194613</v>
      </c>
      <c r="F4394" s="5" t="s">
        <v>23</v>
      </c>
      <c r="G4394" s="5" t="s">
        <v>51</v>
      </c>
      <c r="H4394" s="5" t="s">
        <v>93</v>
      </c>
      <c r="I4394" t="s">
        <v>35</v>
      </c>
      <c r="J4394" t="s">
        <v>93</v>
      </c>
      <c r="K4394">
        <v>100</v>
      </c>
      <c r="L4394" s="5" t="s">
        <v>8790</v>
      </c>
      <c r="M4394" s="5" t="s">
        <v>54</v>
      </c>
      <c r="N4394">
        <v>19</v>
      </c>
      <c r="O4394" t="s">
        <v>135</v>
      </c>
      <c r="P4394" s="1">
        <v>45661</v>
      </c>
      <c r="Q4394" s="1">
        <v>45732</v>
      </c>
      <c r="R4394">
        <v>1671</v>
      </c>
      <c r="S4394" s="4">
        <v>5.7</v>
      </c>
      <c r="T4394" t="s">
        <v>118</v>
      </c>
    </row>
    <row r="4395" spans="1:20" x14ac:dyDescent="0.35">
      <c r="A4395" t="s">
        <v>8791</v>
      </c>
      <c r="B4395" s="5" t="s">
        <v>28800</v>
      </c>
      <c r="C4395" s="6">
        <v>83379</v>
      </c>
      <c r="D4395" t="s">
        <v>22</v>
      </c>
      <c r="E4395">
        <v>83379</v>
      </c>
      <c r="F4395" s="5" t="s">
        <v>58</v>
      </c>
      <c r="G4395" s="5" t="s">
        <v>51</v>
      </c>
      <c r="H4395" s="5" t="s">
        <v>101</v>
      </c>
      <c r="I4395" t="s">
        <v>44</v>
      </c>
      <c r="J4395" t="s">
        <v>101</v>
      </c>
      <c r="K4395">
        <v>100</v>
      </c>
      <c r="L4395" s="5" t="s">
        <v>8792</v>
      </c>
      <c r="M4395" s="5" t="s">
        <v>54</v>
      </c>
      <c r="N4395">
        <v>1</v>
      </c>
      <c r="O4395" t="s">
        <v>135</v>
      </c>
      <c r="P4395" s="1">
        <v>45398</v>
      </c>
      <c r="Q4395" s="1">
        <v>45419</v>
      </c>
      <c r="R4395">
        <v>831</v>
      </c>
      <c r="S4395" s="4">
        <v>6.5</v>
      </c>
      <c r="T4395" t="s">
        <v>118</v>
      </c>
    </row>
    <row r="4396" spans="1:20" x14ac:dyDescent="0.35">
      <c r="A4396" t="s">
        <v>8793</v>
      </c>
      <c r="B4396" s="5" t="s">
        <v>145</v>
      </c>
      <c r="C4396" s="6">
        <v>108902</v>
      </c>
      <c r="D4396" t="s">
        <v>92</v>
      </c>
      <c r="E4396">
        <v>81677</v>
      </c>
      <c r="F4396" s="5" t="s">
        <v>50</v>
      </c>
      <c r="G4396" s="5" t="s">
        <v>59</v>
      </c>
      <c r="H4396" s="5" t="s">
        <v>93</v>
      </c>
      <c r="I4396" t="s">
        <v>26</v>
      </c>
      <c r="J4396" t="s">
        <v>93</v>
      </c>
      <c r="K4396">
        <v>0</v>
      </c>
      <c r="L4396" s="5" t="s">
        <v>8794</v>
      </c>
      <c r="M4396" s="5" t="s">
        <v>37</v>
      </c>
      <c r="N4396">
        <v>3</v>
      </c>
      <c r="O4396" t="s">
        <v>71</v>
      </c>
      <c r="P4396" s="1">
        <v>45409</v>
      </c>
      <c r="Q4396" s="1">
        <v>45456</v>
      </c>
      <c r="R4396">
        <v>1500</v>
      </c>
      <c r="S4396" s="4">
        <v>9.9</v>
      </c>
      <c r="T4396" t="s">
        <v>153</v>
      </c>
    </row>
    <row r="4397" spans="1:20" x14ac:dyDescent="0.35">
      <c r="A4397" t="s">
        <v>8795</v>
      </c>
      <c r="B4397" s="5" t="s">
        <v>40</v>
      </c>
      <c r="C4397" s="6">
        <v>56324</v>
      </c>
      <c r="D4397" t="s">
        <v>22</v>
      </c>
      <c r="E4397">
        <v>56324</v>
      </c>
      <c r="F4397" s="5" t="s">
        <v>58</v>
      </c>
      <c r="G4397" s="5" t="s">
        <v>59</v>
      </c>
      <c r="H4397" s="5" t="s">
        <v>52</v>
      </c>
      <c r="I4397" t="s">
        <v>35</v>
      </c>
      <c r="J4397" t="s">
        <v>52</v>
      </c>
      <c r="K4397">
        <v>0</v>
      </c>
      <c r="L4397" s="5" t="s">
        <v>8796</v>
      </c>
      <c r="M4397" s="5" t="s">
        <v>54</v>
      </c>
      <c r="N4397">
        <v>1</v>
      </c>
      <c r="O4397" t="s">
        <v>78</v>
      </c>
      <c r="P4397" s="1">
        <v>45351</v>
      </c>
      <c r="Q4397" s="1">
        <v>45367</v>
      </c>
      <c r="R4397">
        <v>1319</v>
      </c>
      <c r="S4397" s="4">
        <v>9.6</v>
      </c>
      <c r="T4397" t="s">
        <v>55</v>
      </c>
    </row>
    <row r="4398" spans="1:20" x14ac:dyDescent="0.35">
      <c r="A4398" t="s">
        <v>8797</v>
      </c>
      <c r="B4398" s="5" t="s">
        <v>105</v>
      </c>
      <c r="C4398" s="6">
        <v>117902</v>
      </c>
      <c r="D4398" t="s">
        <v>41</v>
      </c>
      <c r="E4398">
        <v>100217</v>
      </c>
      <c r="F4398" s="5" t="s">
        <v>50</v>
      </c>
      <c r="G4398" s="5" t="s">
        <v>51</v>
      </c>
      <c r="H4398" s="5" t="s">
        <v>126</v>
      </c>
      <c r="I4398" t="s">
        <v>35</v>
      </c>
      <c r="J4398" t="s">
        <v>126</v>
      </c>
      <c r="K4398">
        <v>100</v>
      </c>
      <c r="L4398" s="5" t="s">
        <v>8798</v>
      </c>
      <c r="M4398" s="5" t="s">
        <v>37</v>
      </c>
      <c r="N4398">
        <v>4</v>
      </c>
      <c r="O4398" t="s">
        <v>71</v>
      </c>
      <c r="P4398" s="1">
        <v>45541</v>
      </c>
      <c r="Q4398" s="1">
        <v>45587</v>
      </c>
      <c r="R4398">
        <v>2283</v>
      </c>
      <c r="S4398" s="4">
        <v>5.6</v>
      </c>
      <c r="T4398" t="s">
        <v>243</v>
      </c>
    </row>
    <row r="4399" spans="1:20" x14ac:dyDescent="0.35">
      <c r="A4399" t="s">
        <v>8799</v>
      </c>
      <c r="B4399" s="5" t="s">
        <v>28801</v>
      </c>
      <c r="C4399" s="6">
        <v>113637</v>
      </c>
      <c r="D4399" t="s">
        <v>41</v>
      </c>
      <c r="E4399">
        <v>96591</v>
      </c>
      <c r="F4399" s="5" t="s">
        <v>50</v>
      </c>
      <c r="G4399" s="5" t="s">
        <v>59</v>
      </c>
      <c r="H4399" s="5" t="s">
        <v>126</v>
      </c>
      <c r="I4399" t="s">
        <v>35</v>
      </c>
      <c r="J4399" t="s">
        <v>126</v>
      </c>
      <c r="K4399">
        <v>50</v>
      </c>
      <c r="L4399" s="5" t="s">
        <v>8800</v>
      </c>
      <c r="M4399" s="5" t="s">
        <v>70</v>
      </c>
      <c r="N4399">
        <v>3</v>
      </c>
      <c r="O4399" t="s">
        <v>167</v>
      </c>
      <c r="P4399" s="1">
        <v>45703</v>
      </c>
      <c r="Q4399" s="1">
        <v>45747</v>
      </c>
      <c r="R4399">
        <v>1625</v>
      </c>
      <c r="S4399" s="4">
        <v>7.6</v>
      </c>
      <c r="T4399" t="s">
        <v>136</v>
      </c>
    </row>
    <row r="4400" spans="1:20" x14ac:dyDescent="0.35">
      <c r="A4400" t="s">
        <v>8801</v>
      </c>
      <c r="B4400" s="5" t="s">
        <v>162</v>
      </c>
      <c r="C4400" s="6">
        <v>100672</v>
      </c>
      <c r="D4400" t="s">
        <v>41</v>
      </c>
      <c r="E4400">
        <v>85571</v>
      </c>
      <c r="F4400" s="5" t="s">
        <v>50</v>
      </c>
      <c r="G4400" s="5" t="s">
        <v>24</v>
      </c>
      <c r="H4400" s="5" t="s">
        <v>43</v>
      </c>
      <c r="I4400" t="s">
        <v>26</v>
      </c>
      <c r="J4400" t="s">
        <v>191</v>
      </c>
      <c r="K4400">
        <v>100</v>
      </c>
      <c r="L4400" s="5" t="s">
        <v>8802</v>
      </c>
      <c r="M4400" s="5" t="s">
        <v>28</v>
      </c>
      <c r="N4400">
        <v>3</v>
      </c>
      <c r="O4400" t="s">
        <v>167</v>
      </c>
      <c r="P4400" s="1">
        <v>45637</v>
      </c>
      <c r="Q4400" s="1">
        <v>45704</v>
      </c>
      <c r="R4400">
        <v>1012</v>
      </c>
      <c r="S4400" s="4">
        <v>8.1</v>
      </c>
      <c r="T4400" t="s">
        <v>55</v>
      </c>
    </row>
    <row r="4401" spans="1:20" x14ac:dyDescent="0.35">
      <c r="A4401" t="s">
        <v>8803</v>
      </c>
      <c r="B4401" s="5" t="s">
        <v>57</v>
      </c>
      <c r="C4401" s="6">
        <v>59217</v>
      </c>
      <c r="D4401" t="s">
        <v>33</v>
      </c>
      <c r="E4401">
        <v>6513870</v>
      </c>
      <c r="F4401" s="5" t="s">
        <v>58</v>
      </c>
      <c r="G4401" s="5" t="s">
        <v>51</v>
      </c>
      <c r="H4401" s="5" t="s">
        <v>34</v>
      </c>
      <c r="I4401" t="s">
        <v>44</v>
      </c>
      <c r="J4401" t="s">
        <v>1192</v>
      </c>
      <c r="K4401">
        <v>100</v>
      </c>
      <c r="L4401" s="5" t="s">
        <v>8804</v>
      </c>
      <c r="M4401" s="5" t="s">
        <v>37</v>
      </c>
      <c r="N4401">
        <v>0</v>
      </c>
      <c r="O4401" t="s">
        <v>71</v>
      </c>
      <c r="P4401" s="1">
        <v>45438</v>
      </c>
      <c r="Q4401" s="1">
        <v>45475</v>
      </c>
      <c r="R4401">
        <v>1332</v>
      </c>
      <c r="S4401" s="4">
        <v>6.2</v>
      </c>
      <c r="T4401" t="s">
        <v>38</v>
      </c>
    </row>
    <row r="4402" spans="1:20" x14ac:dyDescent="0.35">
      <c r="A4402" t="s">
        <v>8805</v>
      </c>
      <c r="B4402" s="5" t="s">
        <v>162</v>
      </c>
      <c r="C4402" s="6">
        <v>180746</v>
      </c>
      <c r="D4402" t="s">
        <v>22</v>
      </c>
      <c r="E4402">
        <v>180746</v>
      </c>
      <c r="F4402" s="5" t="s">
        <v>23</v>
      </c>
      <c r="G4402" s="5" t="s">
        <v>51</v>
      </c>
      <c r="H4402" s="5" t="s">
        <v>129</v>
      </c>
      <c r="I4402" t="s">
        <v>35</v>
      </c>
      <c r="J4402" t="s">
        <v>129</v>
      </c>
      <c r="K4402">
        <v>0</v>
      </c>
      <c r="L4402" s="5" t="s">
        <v>8806</v>
      </c>
      <c r="M4402" s="5" t="s">
        <v>37</v>
      </c>
      <c r="N4402">
        <v>18</v>
      </c>
      <c r="O4402" t="s">
        <v>62</v>
      </c>
      <c r="P4402" s="1">
        <v>45351</v>
      </c>
      <c r="Q4402" s="1">
        <v>45394</v>
      </c>
      <c r="R4402">
        <v>778</v>
      </c>
      <c r="S4402" s="4">
        <v>9</v>
      </c>
      <c r="T4402" t="s">
        <v>55</v>
      </c>
    </row>
    <row r="4403" spans="1:20" x14ac:dyDescent="0.35">
      <c r="A4403" t="s">
        <v>8807</v>
      </c>
      <c r="B4403" s="5" t="s">
        <v>217</v>
      </c>
      <c r="C4403" s="6">
        <v>76000</v>
      </c>
      <c r="D4403" t="s">
        <v>81</v>
      </c>
      <c r="E4403">
        <v>102600</v>
      </c>
      <c r="F4403" s="5" t="s">
        <v>58</v>
      </c>
      <c r="G4403" s="5" t="s">
        <v>59</v>
      </c>
      <c r="H4403" s="5" t="s">
        <v>82</v>
      </c>
      <c r="I4403" t="s">
        <v>26</v>
      </c>
      <c r="J4403" t="s">
        <v>467</v>
      </c>
      <c r="K4403">
        <v>50</v>
      </c>
      <c r="L4403" s="5" t="s">
        <v>8808</v>
      </c>
      <c r="M4403" s="5" t="s">
        <v>37</v>
      </c>
      <c r="N4403">
        <v>1</v>
      </c>
      <c r="O4403" t="s">
        <v>167</v>
      </c>
      <c r="P4403" s="1">
        <v>45709</v>
      </c>
      <c r="Q4403" s="1">
        <v>45746</v>
      </c>
      <c r="R4403">
        <v>1457</v>
      </c>
      <c r="S4403" s="4">
        <v>9</v>
      </c>
      <c r="T4403" t="s">
        <v>277</v>
      </c>
    </row>
    <row r="4404" spans="1:20" x14ac:dyDescent="0.35">
      <c r="A4404" t="s">
        <v>8809</v>
      </c>
      <c r="B4404" s="5" t="s">
        <v>73</v>
      </c>
      <c r="C4404" s="6">
        <v>158289</v>
      </c>
      <c r="D4404" t="s">
        <v>74</v>
      </c>
      <c r="E4404">
        <v>197861</v>
      </c>
      <c r="F4404" s="5" t="s">
        <v>23</v>
      </c>
      <c r="G4404" s="5" t="s">
        <v>42</v>
      </c>
      <c r="H4404" s="5" t="s">
        <v>75</v>
      </c>
      <c r="I4404" t="s">
        <v>44</v>
      </c>
      <c r="J4404" t="s">
        <v>75</v>
      </c>
      <c r="K4404">
        <v>50</v>
      </c>
      <c r="L4404" s="5" t="s">
        <v>8810</v>
      </c>
      <c r="M4404" s="5" t="s">
        <v>28</v>
      </c>
      <c r="N4404">
        <v>19</v>
      </c>
      <c r="O4404" t="s">
        <v>62</v>
      </c>
      <c r="P4404" s="1">
        <v>45380</v>
      </c>
      <c r="Q4404" s="1">
        <v>45419</v>
      </c>
      <c r="R4404">
        <v>904</v>
      </c>
      <c r="S4404" s="4">
        <v>6.7</v>
      </c>
      <c r="T4404" t="s">
        <v>108</v>
      </c>
    </row>
    <row r="4405" spans="1:20" x14ac:dyDescent="0.35">
      <c r="A4405" t="s">
        <v>8811</v>
      </c>
      <c r="B4405" s="5" t="s">
        <v>28801</v>
      </c>
      <c r="C4405" s="6">
        <v>210409</v>
      </c>
      <c r="D4405" t="s">
        <v>22</v>
      </c>
      <c r="E4405">
        <v>210409</v>
      </c>
      <c r="F4405" s="5" t="s">
        <v>23</v>
      </c>
      <c r="G4405" s="5" t="s">
        <v>42</v>
      </c>
      <c r="H4405" s="5" t="s">
        <v>165</v>
      </c>
      <c r="I4405" t="s">
        <v>35</v>
      </c>
      <c r="J4405" t="s">
        <v>97</v>
      </c>
      <c r="K4405">
        <v>100</v>
      </c>
      <c r="L4405" s="5" t="s">
        <v>8812</v>
      </c>
      <c r="M4405" s="5" t="s">
        <v>37</v>
      </c>
      <c r="N4405">
        <v>12</v>
      </c>
      <c r="O4405" t="s">
        <v>107</v>
      </c>
      <c r="P4405" s="1">
        <v>45436</v>
      </c>
      <c r="Q4405" s="1">
        <v>45456</v>
      </c>
      <c r="R4405">
        <v>1401</v>
      </c>
      <c r="S4405" s="4">
        <v>9.6</v>
      </c>
      <c r="T4405" t="s">
        <v>79</v>
      </c>
    </row>
    <row r="4406" spans="1:20" x14ac:dyDescent="0.35">
      <c r="A4406" t="s">
        <v>8813</v>
      </c>
      <c r="B4406" s="5" t="s">
        <v>174</v>
      </c>
      <c r="C4406" s="6">
        <v>72009</v>
      </c>
      <c r="D4406" t="s">
        <v>22</v>
      </c>
      <c r="E4406">
        <v>72009</v>
      </c>
      <c r="F4406" s="5" t="s">
        <v>50</v>
      </c>
      <c r="G4406" s="5" t="s">
        <v>42</v>
      </c>
      <c r="H4406" s="5" t="s">
        <v>129</v>
      </c>
      <c r="I4406" t="s">
        <v>44</v>
      </c>
      <c r="J4406" t="s">
        <v>129</v>
      </c>
      <c r="K4406">
        <v>0</v>
      </c>
      <c r="L4406" s="5" t="s">
        <v>8814</v>
      </c>
      <c r="M4406" s="5" t="s">
        <v>54</v>
      </c>
      <c r="N4406">
        <v>2</v>
      </c>
      <c r="O4406" t="s">
        <v>112</v>
      </c>
      <c r="P4406" s="1">
        <v>45672</v>
      </c>
      <c r="Q4406" s="1">
        <v>45705</v>
      </c>
      <c r="R4406">
        <v>1726</v>
      </c>
      <c r="S4406" s="4">
        <v>7</v>
      </c>
      <c r="T4406" t="s">
        <v>79</v>
      </c>
    </row>
    <row r="4407" spans="1:20" x14ac:dyDescent="0.35">
      <c r="A4407" t="s">
        <v>8815</v>
      </c>
      <c r="B4407" s="5" t="s">
        <v>49</v>
      </c>
      <c r="C4407" s="6">
        <v>216981</v>
      </c>
      <c r="D4407" t="s">
        <v>65</v>
      </c>
      <c r="E4407">
        <v>282075</v>
      </c>
      <c r="F4407" s="5" t="s">
        <v>23</v>
      </c>
      <c r="G4407" s="5" t="s">
        <v>59</v>
      </c>
      <c r="H4407" s="5" t="s">
        <v>67</v>
      </c>
      <c r="I4407" t="s">
        <v>35</v>
      </c>
      <c r="J4407" t="s">
        <v>313</v>
      </c>
      <c r="K4407">
        <v>0</v>
      </c>
      <c r="L4407" s="5" t="s">
        <v>8816</v>
      </c>
      <c r="M4407" s="5" t="s">
        <v>70</v>
      </c>
      <c r="N4407">
        <v>12</v>
      </c>
      <c r="O4407" t="s">
        <v>88</v>
      </c>
      <c r="P4407" s="1">
        <v>45690</v>
      </c>
      <c r="Q4407" s="1">
        <v>45708</v>
      </c>
      <c r="R4407">
        <v>884</v>
      </c>
      <c r="S4407" s="4">
        <v>5.0999999999999996</v>
      </c>
      <c r="T4407" t="s">
        <v>55</v>
      </c>
    </row>
    <row r="4408" spans="1:20" x14ac:dyDescent="0.35">
      <c r="A4408" t="s">
        <v>8817</v>
      </c>
      <c r="B4408" s="5" t="s">
        <v>28802</v>
      </c>
      <c r="C4408" s="6">
        <v>125378</v>
      </c>
      <c r="D4408" t="s">
        <v>22</v>
      </c>
      <c r="E4408">
        <v>125378</v>
      </c>
      <c r="F4408" s="5" t="s">
        <v>50</v>
      </c>
      <c r="G4408" s="5" t="s">
        <v>51</v>
      </c>
      <c r="H4408" s="5" t="s">
        <v>97</v>
      </c>
      <c r="I4408" t="s">
        <v>26</v>
      </c>
      <c r="J4408" t="s">
        <v>97</v>
      </c>
      <c r="K4408">
        <v>100</v>
      </c>
      <c r="L4408" s="5" t="s">
        <v>8818</v>
      </c>
      <c r="M4408" s="5" t="s">
        <v>37</v>
      </c>
      <c r="N4408">
        <v>4</v>
      </c>
      <c r="O4408" t="s">
        <v>85</v>
      </c>
      <c r="P4408" s="1">
        <v>45501</v>
      </c>
      <c r="Q4408" s="1">
        <v>45521</v>
      </c>
      <c r="R4408">
        <v>1609</v>
      </c>
      <c r="S4408" s="4">
        <v>8.1</v>
      </c>
      <c r="T4408" t="s">
        <v>63</v>
      </c>
    </row>
    <row r="4409" spans="1:20" x14ac:dyDescent="0.35">
      <c r="A4409" t="s">
        <v>8819</v>
      </c>
      <c r="B4409" s="5" t="s">
        <v>28800</v>
      </c>
      <c r="C4409" s="6">
        <v>80879</v>
      </c>
      <c r="D4409" t="s">
        <v>22</v>
      </c>
      <c r="E4409">
        <v>80879</v>
      </c>
      <c r="F4409" s="5" t="s">
        <v>50</v>
      </c>
      <c r="G4409" s="5" t="s">
        <v>42</v>
      </c>
      <c r="H4409" s="5" t="s">
        <v>101</v>
      </c>
      <c r="I4409" t="s">
        <v>44</v>
      </c>
      <c r="J4409" t="s">
        <v>101</v>
      </c>
      <c r="K4409">
        <v>50</v>
      </c>
      <c r="L4409" s="5" t="s">
        <v>8820</v>
      </c>
      <c r="M4409" s="5" t="s">
        <v>54</v>
      </c>
      <c r="N4409">
        <v>3</v>
      </c>
      <c r="O4409" t="s">
        <v>46</v>
      </c>
      <c r="P4409" s="1">
        <v>45582</v>
      </c>
      <c r="Q4409" s="1">
        <v>45651</v>
      </c>
      <c r="R4409">
        <v>1607</v>
      </c>
      <c r="S4409" s="4">
        <v>8.5</v>
      </c>
      <c r="T4409" t="s">
        <v>38</v>
      </c>
    </row>
    <row r="4410" spans="1:20" x14ac:dyDescent="0.35">
      <c r="A4410" t="s">
        <v>8821</v>
      </c>
      <c r="B4410" s="5" t="s">
        <v>21</v>
      </c>
      <c r="C4410" s="6">
        <v>304522</v>
      </c>
      <c r="D4410" t="s">
        <v>65</v>
      </c>
      <c r="E4410">
        <v>395879</v>
      </c>
      <c r="F4410" s="5" t="s">
        <v>23</v>
      </c>
      <c r="G4410" s="5" t="s">
        <v>59</v>
      </c>
      <c r="H4410" s="5" t="s">
        <v>67</v>
      </c>
      <c r="I4410" t="s">
        <v>35</v>
      </c>
      <c r="J4410" t="s">
        <v>83</v>
      </c>
      <c r="K4410">
        <v>0</v>
      </c>
      <c r="L4410" s="5" t="s">
        <v>8822</v>
      </c>
      <c r="M4410" s="5" t="s">
        <v>70</v>
      </c>
      <c r="N4410">
        <v>10</v>
      </c>
      <c r="O4410" t="s">
        <v>85</v>
      </c>
      <c r="P4410" s="1">
        <v>45725</v>
      </c>
      <c r="Q4410" s="1">
        <v>45780</v>
      </c>
      <c r="R4410">
        <v>2161</v>
      </c>
      <c r="S4410" s="4">
        <v>9.3000000000000007</v>
      </c>
      <c r="T4410" t="s">
        <v>108</v>
      </c>
    </row>
    <row r="4411" spans="1:20" x14ac:dyDescent="0.35">
      <c r="A4411" t="s">
        <v>8823</v>
      </c>
      <c r="B4411" s="5" t="s">
        <v>179</v>
      </c>
      <c r="C4411" s="6">
        <v>106646</v>
      </c>
      <c r="D4411" t="s">
        <v>22</v>
      </c>
      <c r="E4411">
        <v>106646</v>
      </c>
      <c r="F4411" s="5" t="s">
        <v>50</v>
      </c>
      <c r="G4411" s="5" t="s">
        <v>59</v>
      </c>
      <c r="H4411" s="5" t="s">
        <v>25</v>
      </c>
      <c r="I4411" t="s">
        <v>26</v>
      </c>
      <c r="J4411" t="s">
        <v>25</v>
      </c>
      <c r="K4411">
        <v>50</v>
      </c>
      <c r="L4411" s="5" t="s">
        <v>8824</v>
      </c>
      <c r="M4411" s="5" t="s">
        <v>54</v>
      </c>
      <c r="N4411">
        <v>3</v>
      </c>
      <c r="O4411" t="s">
        <v>46</v>
      </c>
      <c r="P4411" s="1">
        <v>45703</v>
      </c>
      <c r="Q4411" s="1">
        <v>45739</v>
      </c>
      <c r="R4411">
        <v>2468</v>
      </c>
      <c r="S4411" s="4">
        <v>7</v>
      </c>
      <c r="T4411" t="s">
        <v>136</v>
      </c>
    </row>
    <row r="4412" spans="1:20" x14ac:dyDescent="0.35">
      <c r="A4412" t="s">
        <v>8825</v>
      </c>
      <c r="B4412" s="5" t="s">
        <v>28802</v>
      </c>
      <c r="C4412" s="6">
        <v>91413</v>
      </c>
      <c r="D4412" t="s">
        <v>65</v>
      </c>
      <c r="E4412">
        <v>118837</v>
      </c>
      <c r="F4412" s="5" t="s">
        <v>50</v>
      </c>
      <c r="G4412" s="5" t="s">
        <v>24</v>
      </c>
      <c r="H4412" s="5" t="s">
        <v>67</v>
      </c>
      <c r="I4412" t="s">
        <v>26</v>
      </c>
      <c r="J4412" t="s">
        <v>491</v>
      </c>
      <c r="K4412">
        <v>100</v>
      </c>
      <c r="L4412" s="5" t="s">
        <v>8826</v>
      </c>
      <c r="M4412" s="5" t="s">
        <v>54</v>
      </c>
      <c r="N4412">
        <v>4</v>
      </c>
      <c r="O4412" t="s">
        <v>71</v>
      </c>
      <c r="P4412" s="1">
        <v>45620</v>
      </c>
      <c r="Q4412" s="1">
        <v>45670</v>
      </c>
      <c r="R4412">
        <v>881</v>
      </c>
      <c r="S4412" s="4">
        <v>9</v>
      </c>
      <c r="T4412" t="s">
        <v>136</v>
      </c>
    </row>
    <row r="4413" spans="1:20" x14ac:dyDescent="0.35">
      <c r="A4413" t="s">
        <v>8827</v>
      </c>
      <c r="B4413" s="5" t="s">
        <v>100</v>
      </c>
      <c r="C4413" s="6">
        <v>224651</v>
      </c>
      <c r="D4413" t="s">
        <v>22</v>
      </c>
      <c r="E4413">
        <v>224651</v>
      </c>
      <c r="F4413" s="5" t="s">
        <v>23</v>
      </c>
      <c r="G4413" s="5" t="s">
        <v>51</v>
      </c>
      <c r="H4413" s="5" t="s">
        <v>97</v>
      </c>
      <c r="I4413" t="s">
        <v>35</v>
      </c>
      <c r="J4413" t="s">
        <v>97</v>
      </c>
      <c r="K4413">
        <v>100</v>
      </c>
      <c r="L4413" s="5" t="s">
        <v>8828</v>
      </c>
      <c r="M4413" s="5" t="s">
        <v>37</v>
      </c>
      <c r="N4413">
        <v>19</v>
      </c>
      <c r="O4413" t="s">
        <v>71</v>
      </c>
      <c r="P4413" s="1">
        <v>45637</v>
      </c>
      <c r="Q4413" s="1">
        <v>45702</v>
      </c>
      <c r="R4413">
        <v>1208</v>
      </c>
      <c r="S4413" s="4">
        <v>9.4</v>
      </c>
      <c r="T4413" t="s">
        <v>89</v>
      </c>
    </row>
    <row r="4414" spans="1:20" x14ac:dyDescent="0.35">
      <c r="A4414" t="s">
        <v>8829</v>
      </c>
      <c r="B4414" s="5" t="s">
        <v>28802</v>
      </c>
      <c r="C4414" s="6">
        <v>130860</v>
      </c>
      <c r="D4414" t="s">
        <v>22</v>
      </c>
      <c r="E4414">
        <v>130860</v>
      </c>
      <c r="F4414" s="5" t="s">
        <v>23</v>
      </c>
      <c r="G4414" s="5" t="s">
        <v>24</v>
      </c>
      <c r="H4414" s="5" t="s">
        <v>165</v>
      </c>
      <c r="I4414" t="s">
        <v>35</v>
      </c>
      <c r="J4414" t="s">
        <v>165</v>
      </c>
      <c r="K4414">
        <v>50</v>
      </c>
      <c r="L4414" s="5" t="s">
        <v>8830</v>
      </c>
      <c r="M4414" s="5" t="s">
        <v>54</v>
      </c>
      <c r="N4414">
        <v>13</v>
      </c>
      <c r="O4414" t="s">
        <v>131</v>
      </c>
      <c r="P4414" s="1">
        <v>45735</v>
      </c>
      <c r="Q4414" s="1">
        <v>45774</v>
      </c>
      <c r="R4414">
        <v>1934</v>
      </c>
      <c r="S4414" s="4">
        <v>7.1</v>
      </c>
      <c r="T4414" t="s">
        <v>210</v>
      </c>
    </row>
    <row r="4415" spans="1:20" x14ac:dyDescent="0.35">
      <c r="A4415" t="s">
        <v>8831</v>
      </c>
      <c r="B4415" s="5" t="s">
        <v>28800</v>
      </c>
      <c r="C4415" s="6">
        <v>46877</v>
      </c>
      <c r="D4415" t="s">
        <v>22</v>
      </c>
      <c r="E4415">
        <v>46877</v>
      </c>
      <c r="F4415" s="5" t="s">
        <v>58</v>
      </c>
      <c r="G4415" s="5" t="s">
        <v>42</v>
      </c>
      <c r="H4415" s="5" t="s">
        <v>191</v>
      </c>
      <c r="I4415" t="s">
        <v>44</v>
      </c>
      <c r="J4415" t="s">
        <v>191</v>
      </c>
      <c r="K4415">
        <v>100</v>
      </c>
      <c r="L4415" s="5" t="s">
        <v>8832</v>
      </c>
      <c r="M4415" s="5" t="s">
        <v>54</v>
      </c>
      <c r="N4415">
        <v>0</v>
      </c>
      <c r="O4415" t="s">
        <v>85</v>
      </c>
      <c r="P4415" s="1">
        <v>45440</v>
      </c>
      <c r="Q4415" s="1">
        <v>45456</v>
      </c>
      <c r="R4415">
        <v>2354</v>
      </c>
      <c r="S4415" s="4">
        <v>7</v>
      </c>
      <c r="T4415" t="s">
        <v>277</v>
      </c>
    </row>
    <row r="4416" spans="1:20" x14ac:dyDescent="0.35">
      <c r="A4416" t="s">
        <v>8833</v>
      </c>
      <c r="B4416" s="5" t="s">
        <v>100</v>
      </c>
      <c r="C4416" s="6">
        <v>179047</v>
      </c>
      <c r="D4416" t="s">
        <v>41</v>
      </c>
      <c r="E4416">
        <v>152190</v>
      </c>
      <c r="F4416" s="5" t="s">
        <v>23</v>
      </c>
      <c r="G4416" s="5" t="s">
        <v>24</v>
      </c>
      <c r="H4416" s="5" t="s">
        <v>60</v>
      </c>
      <c r="I4416" t="s">
        <v>26</v>
      </c>
      <c r="J4416" t="s">
        <v>60</v>
      </c>
      <c r="K4416">
        <v>0</v>
      </c>
      <c r="L4416" s="5" t="s">
        <v>8834</v>
      </c>
      <c r="M4416" s="5" t="s">
        <v>70</v>
      </c>
      <c r="N4416">
        <v>18</v>
      </c>
      <c r="O4416" t="s">
        <v>147</v>
      </c>
      <c r="P4416" s="1">
        <v>45578</v>
      </c>
      <c r="Q4416" s="1">
        <v>45592</v>
      </c>
      <c r="R4416">
        <v>2472</v>
      </c>
      <c r="S4416" s="4">
        <v>9.9</v>
      </c>
      <c r="T4416" t="s">
        <v>103</v>
      </c>
    </row>
    <row r="4417" spans="1:20" x14ac:dyDescent="0.35">
      <c r="A4417" t="s">
        <v>8835</v>
      </c>
      <c r="B4417" s="5" t="s">
        <v>40</v>
      </c>
      <c r="C4417" s="6">
        <v>104146</v>
      </c>
      <c r="D4417" t="s">
        <v>41</v>
      </c>
      <c r="E4417">
        <v>88524</v>
      </c>
      <c r="F4417" s="5" t="s">
        <v>66</v>
      </c>
      <c r="G4417" s="5" t="s">
        <v>51</v>
      </c>
      <c r="H4417" s="5" t="s">
        <v>151</v>
      </c>
      <c r="I4417" t="s">
        <v>26</v>
      </c>
      <c r="J4417" t="s">
        <v>522</v>
      </c>
      <c r="K4417">
        <v>0</v>
      </c>
      <c r="L4417" s="5" t="s">
        <v>8836</v>
      </c>
      <c r="M4417" s="5" t="s">
        <v>54</v>
      </c>
      <c r="N4417">
        <v>8</v>
      </c>
      <c r="O4417" t="s">
        <v>71</v>
      </c>
      <c r="P4417" s="1">
        <v>45366</v>
      </c>
      <c r="Q4417" s="1">
        <v>45416</v>
      </c>
      <c r="R4417">
        <v>1388</v>
      </c>
      <c r="S4417" s="4">
        <v>5</v>
      </c>
      <c r="T4417" t="s">
        <v>103</v>
      </c>
    </row>
    <row r="4418" spans="1:20" x14ac:dyDescent="0.35">
      <c r="A4418" t="s">
        <v>8837</v>
      </c>
      <c r="B4418" s="5" t="s">
        <v>73</v>
      </c>
      <c r="C4418" s="6">
        <v>31567</v>
      </c>
      <c r="D4418" t="s">
        <v>22</v>
      </c>
      <c r="E4418">
        <v>31567</v>
      </c>
      <c r="F4418" s="5" t="s">
        <v>50</v>
      </c>
      <c r="G4418" s="5" t="s">
        <v>51</v>
      </c>
      <c r="H4418" s="5" t="s">
        <v>116</v>
      </c>
      <c r="I4418" t="s">
        <v>44</v>
      </c>
      <c r="J4418" t="s">
        <v>116</v>
      </c>
      <c r="K4418">
        <v>0</v>
      </c>
      <c r="L4418" s="5" t="s">
        <v>8838</v>
      </c>
      <c r="M4418" s="5" t="s">
        <v>37</v>
      </c>
      <c r="N4418">
        <v>2</v>
      </c>
      <c r="O4418" t="s">
        <v>172</v>
      </c>
      <c r="P4418" s="1">
        <v>45680</v>
      </c>
      <c r="Q4418" s="1">
        <v>45743</v>
      </c>
      <c r="R4418">
        <v>1204</v>
      </c>
      <c r="S4418" s="4">
        <v>6.6</v>
      </c>
      <c r="T4418" t="s">
        <v>89</v>
      </c>
    </row>
    <row r="4419" spans="1:20" x14ac:dyDescent="0.35">
      <c r="A4419" t="s">
        <v>8839</v>
      </c>
      <c r="B4419" s="5" t="s">
        <v>105</v>
      </c>
      <c r="C4419" s="6">
        <v>97690</v>
      </c>
      <c r="D4419" t="s">
        <v>22</v>
      </c>
      <c r="E4419">
        <v>97690</v>
      </c>
      <c r="F4419" s="5" t="s">
        <v>66</v>
      </c>
      <c r="G4419" s="5" t="s">
        <v>51</v>
      </c>
      <c r="H4419" s="5" t="s">
        <v>165</v>
      </c>
      <c r="I4419" t="s">
        <v>44</v>
      </c>
      <c r="J4419" t="s">
        <v>423</v>
      </c>
      <c r="K4419">
        <v>100</v>
      </c>
      <c r="L4419" s="5" t="s">
        <v>8840</v>
      </c>
      <c r="M4419" s="5" t="s">
        <v>54</v>
      </c>
      <c r="N4419">
        <v>7</v>
      </c>
      <c r="O4419" t="s">
        <v>29</v>
      </c>
      <c r="P4419" s="1">
        <v>45526</v>
      </c>
      <c r="Q4419" s="1">
        <v>45552</v>
      </c>
      <c r="R4419">
        <v>2486</v>
      </c>
      <c r="S4419" s="4">
        <v>6.6</v>
      </c>
      <c r="T4419" t="s">
        <v>108</v>
      </c>
    </row>
    <row r="4420" spans="1:20" x14ac:dyDescent="0.35">
      <c r="A4420" t="s">
        <v>8841</v>
      </c>
      <c r="B4420" s="5" t="s">
        <v>32</v>
      </c>
      <c r="C4420" s="6">
        <v>62371</v>
      </c>
      <c r="D4420" t="s">
        <v>81</v>
      </c>
      <c r="E4420">
        <v>84201</v>
      </c>
      <c r="F4420" s="5" t="s">
        <v>58</v>
      </c>
      <c r="G4420" s="5" t="s">
        <v>59</v>
      </c>
      <c r="H4420" s="5" t="s">
        <v>82</v>
      </c>
      <c r="I4420" t="s">
        <v>26</v>
      </c>
      <c r="J4420" t="s">
        <v>82</v>
      </c>
      <c r="K4420">
        <v>50</v>
      </c>
      <c r="L4420" s="5" t="s">
        <v>8842</v>
      </c>
      <c r="M4420" s="5" t="s">
        <v>54</v>
      </c>
      <c r="N4420">
        <v>0</v>
      </c>
      <c r="O4420" t="s">
        <v>71</v>
      </c>
      <c r="P4420" s="1">
        <v>45548</v>
      </c>
      <c r="Q4420" s="1">
        <v>45576</v>
      </c>
      <c r="R4420">
        <v>1120</v>
      </c>
      <c r="S4420" s="4">
        <v>7.4</v>
      </c>
      <c r="T4420" t="s">
        <v>95</v>
      </c>
    </row>
    <row r="4421" spans="1:20" x14ac:dyDescent="0.35">
      <c r="A4421" t="s">
        <v>8843</v>
      </c>
      <c r="B4421" s="5" t="s">
        <v>28799</v>
      </c>
      <c r="C4421" s="6">
        <v>262516</v>
      </c>
      <c r="D4421" t="s">
        <v>120</v>
      </c>
      <c r="E4421">
        <v>236264</v>
      </c>
      <c r="F4421" s="5" t="s">
        <v>23</v>
      </c>
      <c r="G4421" s="5" t="s">
        <v>51</v>
      </c>
      <c r="H4421" s="5" t="s">
        <v>121</v>
      </c>
      <c r="I4421" t="s">
        <v>35</v>
      </c>
      <c r="J4421" t="s">
        <v>121</v>
      </c>
      <c r="K4421">
        <v>50</v>
      </c>
      <c r="L4421" s="5" t="s">
        <v>8844</v>
      </c>
      <c r="M4421" s="5" t="s">
        <v>37</v>
      </c>
      <c r="N4421">
        <v>19</v>
      </c>
      <c r="O4421" t="s">
        <v>147</v>
      </c>
      <c r="P4421" s="1">
        <v>45537</v>
      </c>
      <c r="Q4421" s="1">
        <v>45580</v>
      </c>
      <c r="R4421">
        <v>614</v>
      </c>
      <c r="S4421" s="4">
        <v>9.1</v>
      </c>
      <c r="T4421" t="s">
        <v>55</v>
      </c>
    </row>
    <row r="4422" spans="1:20" x14ac:dyDescent="0.35">
      <c r="A4422" t="s">
        <v>8845</v>
      </c>
      <c r="B4422" s="5" t="s">
        <v>162</v>
      </c>
      <c r="C4422" s="6">
        <v>75844</v>
      </c>
      <c r="D4422" t="s">
        <v>74</v>
      </c>
      <c r="E4422">
        <v>94805</v>
      </c>
      <c r="F4422" s="5" t="s">
        <v>50</v>
      </c>
      <c r="G4422" s="5" t="s">
        <v>51</v>
      </c>
      <c r="H4422" s="5" t="s">
        <v>75</v>
      </c>
      <c r="I4422" t="s">
        <v>44</v>
      </c>
      <c r="J4422" t="s">
        <v>116</v>
      </c>
      <c r="K4422">
        <v>100</v>
      </c>
      <c r="L4422" s="5" t="s">
        <v>8846</v>
      </c>
      <c r="M4422" s="5" t="s">
        <v>28</v>
      </c>
      <c r="N4422">
        <v>2</v>
      </c>
      <c r="O4422" t="s">
        <v>135</v>
      </c>
      <c r="P4422" s="1">
        <v>45439</v>
      </c>
      <c r="Q4422" s="1">
        <v>45474</v>
      </c>
      <c r="R4422">
        <v>2116</v>
      </c>
      <c r="S4422" s="4">
        <v>9.6999999999999993</v>
      </c>
      <c r="T4422" t="s">
        <v>153</v>
      </c>
    </row>
    <row r="4423" spans="1:20" x14ac:dyDescent="0.35">
      <c r="A4423" t="s">
        <v>8847</v>
      </c>
      <c r="B4423" s="5" t="s">
        <v>21</v>
      </c>
      <c r="C4423" s="6">
        <v>131997</v>
      </c>
      <c r="D4423" t="s">
        <v>33</v>
      </c>
      <c r="E4423">
        <v>14519670</v>
      </c>
      <c r="F4423" s="5" t="s">
        <v>66</v>
      </c>
      <c r="G4423" s="5" t="s">
        <v>51</v>
      </c>
      <c r="H4423" s="5" t="s">
        <v>34</v>
      </c>
      <c r="I4423" t="s">
        <v>35</v>
      </c>
      <c r="J4423" t="s">
        <v>354</v>
      </c>
      <c r="K4423">
        <v>0</v>
      </c>
      <c r="L4423" s="5" t="s">
        <v>8848</v>
      </c>
      <c r="M4423" s="5" t="s">
        <v>70</v>
      </c>
      <c r="N4423">
        <v>5</v>
      </c>
      <c r="O4423" t="s">
        <v>88</v>
      </c>
      <c r="P4423" s="1">
        <v>45483</v>
      </c>
      <c r="Q4423" s="1">
        <v>45527</v>
      </c>
      <c r="R4423">
        <v>1204</v>
      </c>
      <c r="S4423" s="4">
        <v>6.1</v>
      </c>
      <c r="T4423" t="s">
        <v>210</v>
      </c>
    </row>
    <row r="4424" spans="1:20" x14ac:dyDescent="0.35">
      <c r="A4424" t="s">
        <v>8849</v>
      </c>
      <c r="B4424" s="5" t="s">
        <v>105</v>
      </c>
      <c r="C4424" s="6">
        <v>103953</v>
      </c>
      <c r="D4424" t="s">
        <v>41</v>
      </c>
      <c r="E4424">
        <v>88360</v>
      </c>
      <c r="F4424" s="5" t="s">
        <v>50</v>
      </c>
      <c r="G4424" s="5" t="s">
        <v>59</v>
      </c>
      <c r="H4424" s="5" t="s">
        <v>126</v>
      </c>
      <c r="I4424" t="s">
        <v>26</v>
      </c>
      <c r="J4424" t="s">
        <v>126</v>
      </c>
      <c r="K4424">
        <v>0</v>
      </c>
      <c r="L4424" s="5" t="s">
        <v>8850</v>
      </c>
      <c r="M4424" s="5" t="s">
        <v>70</v>
      </c>
      <c r="N4424">
        <v>3</v>
      </c>
      <c r="O4424" t="s">
        <v>29</v>
      </c>
      <c r="P4424" s="1">
        <v>45651</v>
      </c>
      <c r="Q4424" s="1">
        <v>45685</v>
      </c>
      <c r="R4424">
        <v>1919</v>
      </c>
      <c r="S4424" s="4">
        <v>5.8</v>
      </c>
      <c r="T4424" t="s">
        <v>30</v>
      </c>
    </row>
    <row r="4425" spans="1:20" x14ac:dyDescent="0.35">
      <c r="A4425" t="s">
        <v>8851</v>
      </c>
      <c r="B4425" s="5" t="s">
        <v>162</v>
      </c>
      <c r="C4425" s="6">
        <v>177676</v>
      </c>
      <c r="D4425" t="s">
        <v>22</v>
      </c>
      <c r="E4425">
        <v>177676</v>
      </c>
      <c r="F4425" s="5" t="s">
        <v>66</v>
      </c>
      <c r="G4425" s="5" t="s">
        <v>24</v>
      </c>
      <c r="H4425" s="5" t="s">
        <v>97</v>
      </c>
      <c r="I4425" t="s">
        <v>35</v>
      </c>
      <c r="J4425" t="s">
        <v>97</v>
      </c>
      <c r="K4425">
        <v>0</v>
      </c>
      <c r="L4425" s="5" t="s">
        <v>8852</v>
      </c>
      <c r="M4425" s="5" t="s">
        <v>37</v>
      </c>
      <c r="N4425">
        <v>8</v>
      </c>
      <c r="O4425" t="s">
        <v>62</v>
      </c>
      <c r="P4425" s="1">
        <v>45617</v>
      </c>
      <c r="Q4425" s="1">
        <v>45656</v>
      </c>
      <c r="R4425">
        <v>2199</v>
      </c>
      <c r="S4425" s="4">
        <v>9.3000000000000007</v>
      </c>
      <c r="T4425" t="s">
        <v>243</v>
      </c>
    </row>
    <row r="4426" spans="1:20" x14ac:dyDescent="0.35">
      <c r="A4426" t="s">
        <v>8853</v>
      </c>
      <c r="B4426" s="5" t="s">
        <v>28799</v>
      </c>
      <c r="C4426" s="6">
        <v>122946</v>
      </c>
      <c r="D4426" t="s">
        <v>81</v>
      </c>
      <c r="E4426">
        <v>165977</v>
      </c>
      <c r="F4426" s="5" t="s">
        <v>66</v>
      </c>
      <c r="G4426" s="5" t="s">
        <v>24</v>
      </c>
      <c r="H4426" s="5" t="s">
        <v>82</v>
      </c>
      <c r="I4426" t="s">
        <v>44</v>
      </c>
      <c r="J4426" t="s">
        <v>82</v>
      </c>
      <c r="K4426">
        <v>0</v>
      </c>
      <c r="L4426" s="5" t="s">
        <v>8854</v>
      </c>
      <c r="M4426" s="5" t="s">
        <v>54</v>
      </c>
      <c r="N4426">
        <v>9</v>
      </c>
      <c r="O4426" t="s">
        <v>131</v>
      </c>
      <c r="P4426" s="1">
        <v>45652</v>
      </c>
      <c r="Q4426" s="1">
        <v>45711</v>
      </c>
      <c r="R4426">
        <v>835</v>
      </c>
      <c r="S4426" s="4">
        <v>7.1</v>
      </c>
      <c r="T4426" t="s">
        <v>30</v>
      </c>
    </row>
    <row r="4427" spans="1:20" x14ac:dyDescent="0.35">
      <c r="A4427" t="s">
        <v>8855</v>
      </c>
      <c r="B4427" s="5" t="s">
        <v>32</v>
      </c>
      <c r="C4427" s="6">
        <v>202266</v>
      </c>
      <c r="D4427" t="s">
        <v>22</v>
      </c>
      <c r="E4427">
        <v>202266</v>
      </c>
      <c r="F4427" s="5" t="s">
        <v>23</v>
      </c>
      <c r="G4427" s="5" t="s">
        <v>42</v>
      </c>
      <c r="H4427" s="5" t="s">
        <v>191</v>
      </c>
      <c r="I4427" t="s">
        <v>44</v>
      </c>
      <c r="J4427" t="s">
        <v>191</v>
      </c>
      <c r="K4427">
        <v>50</v>
      </c>
      <c r="L4427" s="5" t="s">
        <v>8856</v>
      </c>
      <c r="M4427" s="5" t="s">
        <v>28</v>
      </c>
      <c r="N4427">
        <v>12</v>
      </c>
      <c r="O4427" t="s">
        <v>112</v>
      </c>
      <c r="P4427" s="1">
        <v>45506</v>
      </c>
      <c r="Q4427" s="1">
        <v>45552</v>
      </c>
      <c r="R4427">
        <v>1550</v>
      </c>
      <c r="S4427" s="4">
        <v>5.9</v>
      </c>
      <c r="T4427" t="s">
        <v>79</v>
      </c>
    </row>
    <row r="4428" spans="1:20" x14ac:dyDescent="0.35">
      <c r="A4428" t="s">
        <v>8857</v>
      </c>
      <c r="B4428" s="5" t="s">
        <v>91</v>
      </c>
      <c r="C4428" s="6">
        <v>42862</v>
      </c>
      <c r="D4428" t="s">
        <v>22</v>
      </c>
      <c r="E4428">
        <v>42862</v>
      </c>
      <c r="F4428" s="5" t="s">
        <v>66</v>
      </c>
      <c r="G4428" s="5" t="s">
        <v>51</v>
      </c>
      <c r="H4428" s="5" t="s">
        <v>116</v>
      </c>
      <c r="I4428" t="s">
        <v>44</v>
      </c>
      <c r="J4428" t="s">
        <v>467</v>
      </c>
      <c r="K4428">
        <v>100</v>
      </c>
      <c r="L4428" s="5" t="s">
        <v>8858</v>
      </c>
      <c r="M4428" s="5" t="s">
        <v>37</v>
      </c>
      <c r="N4428">
        <v>5</v>
      </c>
      <c r="O4428" t="s">
        <v>78</v>
      </c>
      <c r="P4428" s="1">
        <v>45604</v>
      </c>
      <c r="Q4428" s="1">
        <v>45674</v>
      </c>
      <c r="R4428">
        <v>1330</v>
      </c>
      <c r="S4428" s="4">
        <v>6.6</v>
      </c>
      <c r="T4428" t="s">
        <v>95</v>
      </c>
    </row>
    <row r="4429" spans="1:20" x14ac:dyDescent="0.35">
      <c r="A4429" t="s">
        <v>8859</v>
      </c>
      <c r="B4429" s="5" t="s">
        <v>21</v>
      </c>
      <c r="C4429" s="6">
        <v>221324</v>
      </c>
      <c r="D4429" t="s">
        <v>22</v>
      </c>
      <c r="E4429">
        <v>221324</v>
      </c>
      <c r="F4429" s="5" t="s">
        <v>66</v>
      </c>
      <c r="G4429" s="5" t="s">
        <v>59</v>
      </c>
      <c r="H4429" s="5" t="s">
        <v>68</v>
      </c>
      <c r="I4429" t="s">
        <v>35</v>
      </c>
      <c r="J4429" t="s">
        <v>491</v>
      </c>
      <c r="K4429">
        <v>100</v>
      </c>
      <c r="L4429" s="5" t="s">
        <v>8860</v>
      </c>
      <c r="M4429" s="5" t="s">
        <v>37</v>
      </c>
      <c r="N4429">
        <v>7</v>
      </c>
      <c r="O4429" t="s">
        <v>167</v>
      </c>
      <c r="P4429" s="1">
        <v>45748</v>
      </c>
      <c r="Q4429" s="1">
        <v>45776</v>
      </c>
      <c r="R4429">
        <v>1133</v>
      </c>
      <c r="S4429" s="4">
        <v>7.6</v>
      </c>
      <c r="T4429" t="s">
        <v>118</v>
      </c>
    </row>
    <row r="4430" spans="1:20" x14ac:dyDescent="0.35">
      <c r="A4430" t="s">
        <v>8861</v>
      </c>
      <c r="B4430" s="5" t="s">
        <v>28800</v>
      </c>
      <c r="C4430" s="6">
        <v>129064</v>
      </c>
      <c r="D4430" t="s">
        <v>65</v>
      </c>
      <c r="E4430">
        <v>167783</v>
      </c>
      <c r="F4430" s="5" t="s">
        <v>50</v>
      </c>
      <c r="G4430" s="5" t="s">
        <v>42</v>
      </c>
      <c r="H4430" s="5" t="s">
        <v>67</v>
      </c>
      <c r="I4430" t="s">
        <v>35</v>
      </c>
      <c r="J4430" t="s">
        <v>186</v>
      </c>
      <c r="K4430">
        <v>100</v>
      </c>
      <c r="L4430" s="5" t="s">
        <v>8862</v>
      </c>
      <c r="M4430" s="5" t="s">
        <v>37</v>
      </c>
      <c r="N4430">
        <v>4</v>
      </c>
      <c r="O4430" t="s">
        <v>172</v>
      </c>
      <c r="P4430" s="1">
        <v>45480</v>
      </c>
      <c r="Q4430" s="1">
        <v>45552</v>
      </c>
      <c r="R4430">
        <v>2002</v>
      </c>
      <c r="S4430" s="4">
        <v>5.8</v>
      </c>
      <c r="T4430" t="s">
        <v>30</v>
      </c>
    </row>
    <row r="4431" spans="1:20" x14ac:dyDescent="0.35">
      <c r="A4431" t="s">
        <v>8863</v>
      </c>
      <c r="B4431" s="5" t="s">
        <v>49</v>
      </c>
      <c r="C4431" s="6">
        <v>116116</v>
      </c>
      <c r="D4431" t="s">
        <v>74</v>
      </c>
      <c r="E4431">
        <v>145145</v>
      </c>
      <c r="F4431" s="5" t="s">
        <v>66</v>
      </c>
      <c r="G4431" s="5" t="s">
        <v>59</v>
      </c>
      <c r="H4431" s="5" t="s">
        <v>75</v>
      </c>
      <c r="I4431" t="s">
        <v>35</v>
      </c>
      <c r="J4431" t="s">
        <v>67</v>
      </c>
      <c r="K4431">
        <v>100</v>
      </c>
      <c r="L4431" s="5" t="s">
        <v>8864</v>
      </c>
      <c r="M4431" s="5" t="s">
        <v>54</v>
      </c>
      <c r="N4431">
        <v>8</v>
      </c>
      <c r="O4431" t="s">
        <v>172</v>
      </c>
      <c r="P4431" s="1">
        <v>45468</v>
      </c>
      <c r="Q4431" s="1">
        <v>45485</v>
      </c>
      <c r="R4431">
        <v>849</v>
      </c>
      <c r="S4431" s="4">
        <v>8.3000000000000007</v>
      </c>
      <c r="T4431" t="s">
        <v>243</v>
      </c>
    </row>
    <row r="4432" spans="1:20" x14ac:dyDescent="0.35">
      <c r="A4432" t="s">
        <v>8865</v>
      </c>
      <c r="B4432" s="5" t="s">
        <v>21</v>
      </c>
      <c r="C4432" s="6">
        <v>204614</v>
      </c>
      <c r="D4432" t="s">
        <v>81</v>
      </c>
      <c r="E4432">
        <v>276229</v>
      </c>
      <c r="F4432" s="5" t="s">
        <v>23</v>
      </c>
      <c r="G4432" s="5" t="s">
        <v>42</v>
      </c>
      <c r="H4432" s="5" t="s">
        <v>82</v>
      </c>
      <c r="I4432" t="s">
        <v>35</v>
      </c>
      <c r="J4432" t="s">
        <v>82</v>
      </c>
      <c r="K4432">
        <v>0</v>
      </c>
      <c r="L4432" s="5" t="s">
        <v>8866</v>
      </c>
      <c r="M4432" s="5" t="s">
        <v>28</v>
      </c>
      <c r="N4432">
        <v>19</v>
      </c>
      <c r="O4432" t="s">
        <v>107</v>
      </c>
      <c r="P4432" s="1">
        <v>45754</v>
      </c>
      <c r="Q4432" s="1">
        <v>45770</v>
      </c>
      <c r="R4432">
        <v>1784</v>
      </c>
      <c r="S4432" s="4">
        <v>9.6999999999999993</v>
      </c>
      <c r="T4432" t="s">
        <v>136</v>
      </c>
    </row>
    <row r="4433" spans="1:20" x14ac:dyDescent="0.35">
      <c r="A4433" t="s">
        <v>8867</v>
      </c>
      <c r="B4433" s="5" t="s">
        <v>40</v>
      </c>
      <c r="C4433" s="6">
        <v>44008</v>
      </c>
      <c r="D4433" t="s">
        <v>22</v>
      </c>
      <c r="E4433">
        <v>44008</v>
      </c>
      <c r="F4433" s="5" t="s">
        <v>23</v>
      </c>
      <c r="G4433" s="5" t="s">
        <v>59</v>
      </c>
      <c r="H4433" s="5" t="s">
        <v>116</v>
      </c>
      <c r="I4433" t="s">
        <v>44</v>
      </c>
      <c r="J4433" t="s">
        <v>116</v>
      </c>
      <c r="K4433">
        <v>100</v>
      </c>
      <c r="L4433" s="5" t="s">
        <v>8868</v>
      </c>
      <c r="M4433" s="5" t="s">
        <v>54</v>
      </c>
      <c r="N4433">
        <v>15</v>
      </c>
      <c r="O4433" t="s">
        <v>29</v>
      </c>
      <c r="P4433" s="1">
        <v>45363</v>
      </c>
      <c r="Q4433" s="1">
        <v>45390</v>
      </c>
      <c r="R4433">
        <v>1391</v>
      </c>
      <c r="S4433" s="4">
        <v>5.9</v>
      </c>
      <c r="T4433" t="s">
        <v>210</v>
      </c>
    </row>
    <row r="4434" spans="1:20" x14ac:dyDescent="0.35">
      <c r="A4434" t="s">
        <v>8869</v>
      </c>
      <c r="B4434" s="5" t="s">
        <v>28802</v>
      </c>
      <c r="C4434" s="6">
        <v>59937</v>
      </c>
      <c r="D4434" t="s">
        <v>22</v>
      </c>
      <c r="E4434">
        <v>59937</v>
      </c>
      <c r="F4434" s="5" t="s">
        <v>66</v>
      </c>
      <c r="G4434" s="5" t="s">
        <v>24</v>
      </c>
      <c r="H4434" s="5" t="s">
        <v>157</v>
      </c>
      <c r="I4434" t="s">
        <v>26</v>
      </c>
      <c r="J4434" t="s">
        <v>410</v>
      </c>
      <c r="K4434">
        <v>100</v>
      </c>
      <c r="L4434" s="5" t="s">
        <v>8870</v>
      </c>
      <c r="M4434" s="5" t="s">
        <v>37</v>
      </c>
      <c r="N4434">
        <v>9</v>
      </c>
      <c r="O4434" t="s">
        <v>71</v>
      </c>
      <c r="P4434" s="1">
        <v>45525</v>
      </c>
      <c r="Q4434" s="1">
        <v>45598</v>
      </c>
      <c r="R4434">
        <v>798</v>
      </c>
      <c r="S4434" s="4">
        <v>9.1999999999999993</v>
      </c>
      <c r="T4434" t="s">
        <v>118</v>
      </c>
    </row>
    <row r="4435" spans="1:20" x14ac:dyDescent="0.35">
      <c r="A4435" t="s">
        <v>8871</v>
      </c>
      <c r="B4435" s="5" t="s">
        <v>28799</v>
      </c>
      <c r="C4435" s="6">
        <v>86443</v>
      </c>
      <c r="D4435" t="s">
        <v>22</v>
      </c>
      <c r="E4435">
        <v>86443</v>
      </c>
      <c r="F4435" s="5" t="s">
        <v>50</v>
      </c>
      <c r="G4435" s="5" t="s">
        <v>24</v>
      </c>
      <c r="H4435" s="5" t="s">
        <v>191</v>
      </c>
      <c r="I4435" t="s">
        <v>44</v>
      </c>
      <c r="J4435" t="s">
        <v>110</v>
      </c>
      <c r="K4435">
        <v>50</v>
      </c>
      <c r="L4435" s="5" t="s">
        <v>8872</v>
      </c>
      <c r="M4435" s="5" t="s">
        <v>70</v>
      </c>
      <c r="N4435">
        <v>4</v>
      </c>
      <c r="O4435" t="s">
        <v>71</v>
      </c>
      <c r="P4435" s="1">
        <v>45580</v>
      </c>
      <c r="Q4435" s="1">
        <v>45606</v>
      </c>
      <c r="R4435">
        <v>1882</v>
      </c>
      <c r="S4435" s="4">
        <v>5.9</v>
      </c>
      <c r="T4435" t="s">
        <v>277</v>
      </c>
    </row>
    <row r="4436" spans="1:20" x14ac:dyDescent="0.35">
      <c r="A4436" t="s">
        <v>8873</v>
      </c>
      <c r="B4436" s="5" t="s">
        <v>162</v>
      </c>
      <c r="C4436" s="6">
        <v>104949</v>
      </c>
      <c r="D4436" t="s">
        <v>65</v>
      </c>
      <c r="E4436">
        <v>136434</v>
      </c>
      <c r="F4436" s="5" t="s">
        <v>66</v>
      </c>
      <c r="G4436" s="5" t="s">
        <v>51</v>
      </c>
      <c r="H4436" s="5" t="s">
        <v>67</v>
      </c>
      <c r="I4436" t="s">
        <v>44</v>
      </c>
      <c r="J4436" t="s">
        <v>67</v>
      </c>
      <c r="K4436">
        <v>50</v>
      </c>
      <c r="L4436" s="5" t="s">
        <v>8874</v>
      </c>
      <c r="M4436" s="5" t="s">
        <v>37</v>
      </c>
      <c r="N4436">
        <v>6</v>
      </c>
      <c r="O4436" t="s">
        <v>172</v>
      </c>
      <c r="P4436" s="1">
        <v>45450</v>
      </c>
      <c r="Q4436" s="1">
        <v>45519</v>
      </c>
      <c r="R4436">
        <v>855</v>
      </c>
      <c r="S4436" s="4">
        <v>9.8000000000000007</v>
      </c>
      <c r="T4436" t="s">
        <v>277</v>
      </c>
    </row>
    <row r="4437" spans="1:20" x14ac:dyDescent="0.35">
      <c r="A4437" t="s">
        <v>8875</v>
      </c>
      <c r="B4437" s="5" t="s">
        <v>105</v>
      </c>
      <c r="C4437" s="6">
        <v>186813</v>
      </c>
      <c r="D4437" t="s">
        <v>22</v>
      </c>
      <c r="E4437">
        <v>186813</v>
      </c>
      <c r="F4437" s="5" t="s">
        <v>23</v>
      </c>
      <c r="G4437" s="5" t="s">
        <v>42</v>
      </c>
      <c r="H4437" s="5" t="s">
        <v>129</v>
      </c>
      <c r="I4437" t="s">
        <v>44</v>
      </c>
      <c r="J4437" t="s">
        <v>60</v>
      </c>
      <c r="K4437">
        <v>100</v>
      </c>
      <c r="L4437" s="5" t="s">
        <v>8876</v>
      </c>
      <c r="M4437" s="5" t="s">
        <v>37</v>
      </c>
      <c r="N4437">
        <v>17</v>
      </c>
      <c r="O4437" t="s">
        <v>112</v>
      </c>
      <c r="P4437" s="1">
        <v>45294</v>
      </c>
      <c r="Q4437" s="1">
        <v>45363</v>
      </c>
      <c r="R4437">
        <v>958</v>
      </c>
      <c r="S4437" s="4">
        <v>8.6</v>
      </c>
      <c r="T4437" t="s">
        <v>243</v>
      </c>
    </row>
    <row r="4438" spans="1:20" x14ac:dyDescent="0.35">
      <c r="A4438" t="s">
        <v>8877</v>
      </c>
      <c r="B4438" s="5" t="s">
        <v>162</v>
      </c>
      <c r="C4438" s="6">
        <v>211822</v>
      </c>
      <c r="D4438" t="s">
        <v>33</v>
      </c>
      <c r="E4438">
        <v>23300420</v>
      </c>
      <c r="F4438" s="5" t="s">
        <v>23</v>
      </c>
      <c r="G4438" s="5" t="s">
        <v>51</v>
      </c>
      <c r="H4438" s="5" t="s">
        <v>34</v>
      </c>
      <c r="I4438" t="s">
        <v>35</v>
      </c>
      <c r="J4438" t="s">
        <v>410</v>
      </c>
      <c r="K4438">
        <v>50</v>
      </c>
      <c r="L4438" s="5" t="s">
        <v>8878</v>
      </c>
      <c r="M4438" s="5" t="s">
        <v>37</v>
      </c>
      <c r="N4438">
        <v>13</v>
      </c>
      <c r="O4438" t="s">
        <v>29</v>
      </c>
      <c r="P4438" s="1">
        <v>45374</v>
      </c>
      <c r="Q4438" s="1">
        <v>45417</v>
      </c>
      <c r="R4438">
        <v>2204</v>
      </c>
      <c r="S4438" s="4">
        <v>9.4</v>
      </c>
      <c r="T4438" t="s">
        <v>55</v>
      </c>
    </row>
    <row r="4439" spans="1:20" x14ac:dyDescent="0.35">
      <c r="A4439" t="s">
        <v>8879</v>
      </c>
      <c r="B4439" s="5" t="s">
        <v>73</v>
      </c>
      <c r="C4439" s="6">
        <v>153646</v>
      </c>
      <c r="D4439" t="s">
        <v>65</v>
      </c>
      <c r="E4439">
        <v>199740</v>
      </c>
      <c r="F4439" s="5" t="s">
        <v>23</v>
      </c>
      <c r="G4439" s="5" t="s">
        <v>51</v>
      </c>
      <c r="H4439" s="5" t="s">
        <v>67</v>
      </c>
      <c r="I4439" t="s">
        <v>26</v>
      </c>
      <c r="J4439" t="s">
        <v>768</v>
      </c>
      <c r="K4439">
        <v>100</v>
      </c>
      <c r="L4439" s="5" t="s">
        <v>8880</v>
      </c>
      <c r="M4439" s="5" t="s">
        <v>70</v>
      </c>
      <c r="N4439">
        <v>18</v>
      </c>
      <c r="O4439" t="s">
        <v>141</v>
      </c>
      <c r="P4439" s="1">
        <v>45298</v>
      </c>
      <c r="Q4439" s="1">
        <v>45365</v>
      </c>
      <c r="R4439">
        <v>607</v>
      </c>
      <c r="S4439" s="4">
        <v>7.6</v>
      </c>
      <c r="T4439" t="s">
        <v>95</v>
      </c>
    </row>
    <row r="4440" spans="1:20" x14ac:dyDescent="0.35">
      <c r="A4440" t="s">
        <v>8881</v>
      </c>
      <c r="B4440" s="5" t="s">
        <v>174</v>
      </c>
      <c r="C4440" s="6">
        <v>117982</v>
      </c>
      <c r="D4440" t="s">
        <v>22</v>
      </c>
      <c r="E4440">
        <v>117982</v>
      </c>
      <c r="F4440" s="5" t="s">
        <v>66</v>
      </c>
      <c r="G4440" s="5" t="s">
        <v>24</v>
      </c>
      <c r="H4440" s="5" t="s">
        <v>191</v>
      </c>
      <c r="I4440" t="s">
        <v>26</v>
      </c>
      <c r="J4440" t="s">
        <v>191</v>
      </c>
      <c r="K4440">
        <v>0</v>
      </c>
      <c r="L4440" s="5" t="s">
        <v>8882</v>
      </c>
      <c r="M4440" s="5" t="s">
        <v>54</v>
      </c>
      <c r="N4440">
        <v>5</v>
      </c>
      <c r="O4440" t="s">
        <v>78</v>
      </c>
      <c r="P4440" s="1">
        <v>45340</v>
      </c>
      <c r="Q4440" s="1">
        <v>45405</v>
      </c>
      <c r="R4440">
        <v>752</v>
      </c>
      <c r="S4440" s="4">
        <v>9.9</v>
      </c>
      <c r="T4440" t="s">
        <v>47</v>
      </c>
    </row>
    <row r="4441" spans="1:20" x14ac:dyDescent="0.35">
      <c r="A4441" t="s">
        <v>8883</v>
      </c>
      <c r="B4441" s="5" t="s">
        <v>40</v>
      </c>
      <c r="C4441" s="6">
        <v>133740</v>
      </c>
      <c r="D4441" t="s">
        <v>65</v>
      </c>
      <c r="E4441">
        <v>173862</v>
      </c>
      <c r="F4441" s="5" t="s">
        <v>66</v>
      </c>
      <c r="G4441" s="5" t="s">
        <v>51</v>
      </c>
      <c r="H4441" s="5" t="s">
        <v>67</v>
      </c>
      <c r="I4441" t="s">
        <v>44</v>
      </c>
      <c r="J4441" t="s">
        <v>940</v>
      </c>
      <c r="K4441">
        <v>0</v>
      </c>
      <c r="L4441" s="5" t="s">
        <v>8884</v>
      </c>
      <c r="M4441" s="5" t="s">
        <v>28</v>
      </c>
      <c r="N4441">
        <v>9</v>
      </c>
      <c r="O4441" t="s">
        <v>88</v>
      </c>
      <c r="P4441" s="1">
        <v>45667</v>
      </c>
      <c r="Q4441" s="1">
        <v>45681</v>
      </c>
      <c r="R4441">
        <v>2271</v>
      </c>
      <c r="S4441" s="4">
        <v>7.8</v>
      </c>
      <c r="T4441" t="s">
        <v>243</v>
      </c>
    </row>
    <row r="4442" spans="1:20" x14ac:dyDescent="0.35">
      <c r="A4442" t="s">
        <v>8885</v>
      </c>
      <c r="B4442" s="5" t="s">
        <v>28800</v>
      </c>
      <c r="C4442" s="6">
        <v>84175</v>
      </c>
      <c r="D4442" t="s">
        <v>22</v>
      </c>
      <c r="E4442">
        <v>84175</v>
      </c>
      <c r="F4442" s="5" t="s">
        <v>58</v>
      </c>
      <c r="G4442" s="5" t="s">
        <v>51</v>
      </c>
      <c r="H4442" s="5" t="s">
        <v>97</v>
      </c>
      <c r="I4442" t="s">
        <v>44</v>
      </c>
      <c r="J4442" t="s">
        <v>426</v>
      </c>
      <c r="K4442">
        <v>0</v>
      </c>
      <c r="L4442" s="5" t="s">
        <v>8886</v>
      </c>
      <c r="M4442" s="5" t="s">
        <v>37</v>
      </c>
      <c r="N4442">
        <v>1</v>
      </c>
      <c r="O4442" t="s">
        <v>112</v>
      </c>
      <c r="P4442" s="1">
        <v>45339</v>
      </c>
      <c r="Q4442" s="1">
        <v>45389</v>
      </c>
      <c r="R4442">
        <v>2409</v>
      </c>
      <c r="S4442" s="4">
        <v>6.9</v>
      </c>
      <c r="T4442" t="s">
        <v>210</v>
      </c>
    </row>
    <row r="4443" spans="1:20" x14ac:dyDescent="0.35">
      <c r="A4443" t="s">
        <v>8887</v>
      </c>
      <c r="B4443" s="5" t="s">
        <v>49</v>
      </c>
      <c r="C4443" s="6">
        <v>87366</v>
      </c>
      <c r="D4443" t="s">
        <v>92</v>
      </c>
      <c r="E4443">
        <v>65525</v>
      </c>
      <c r="F4443" s="5" t="s">
        <v>50</v>
      </c>
      <c r="G4443" s="5" t="s">
        <v>42</v>
      </c>
      <c r="H4443" s="5" t="s">
        <v>93</v>
      </c>
      <c r="I4443" t="s">
        <v>44</v>
      </c>
      <c r="J4443" t="s">
        <v>83</v>
      </c>
      <c r="K4443">
        <v>0</v>
      </c>
      <c r="L4443" s="5" t="s">
        <v>8888</v>
      </c>
      <c r="M4443" s="5" t="s">
        <v>37</v>
      </c>
      <c r="N4443">
        <v>2</v>
      </c>
      <c r="O4443" t="s">
        <v>85</v>
      </c>
      <c r="P4443" s="1">
        <v>45622</v>
      </c>
      <c r="Q4443" s="1">
        <v>45637</v>
      </c>
      <c r="R4443">
        <v>1180</v>
      </c>
      <c r="S4443" s="4">
        <v>10</v>
      </c>
      <c r="T4443" t="s">
        <v>277</v>
      </c>
    </row>
    <row r="4444" spans="1:20" x14ac:dyDescent="0.35">
      <c r="A4444" t="s">
        <v>8889</v>
      </c>
      <c r="B4444" s="5" t="s">
        <v>179</v>
      </c>
      <c r="C4444" s="6">
        <v>110287</v>
      </c>
      <c r="D4444" t="s">
        <v>22</v>
      </c>
      <c r="E4444">
        <v>110287</v>
      </c>
      <c r="F4444" s="5" t="s">
        <v>50</v>
      </c>
      <c r="G4444" s="5" t="s">
        <v>42</v>
      </c>
      <c r="H4444" s="5" t="s">
        <v>25</v>
      </c>
      <c r="I4444" t="s">
        <v>35</v>
      </c>
      <c r="J4444" t="s">
        <v>83</v>
      </c>
      <c r="K4444">
        <v>50</v>
      </c>
      <c r="L4444" s="5" t="s">
        <v>8890</v>
      </c>
      <c r="M4444" s="5" t="s">
        <v>37</v>
      </c>
      <c r="N4444">
        <v>4</v>
      </c>
      <c r="O4444" t="s">
        <v>167</v>
      </c>
      <c r="P4444" s="1">
        <v>45702</v>
      </c>
      <c r="Q4444" s="1">
        <v>45737</v>
      </c>
      <c r="R4444">
        <v>674</v>
      </c>
      <c r="S4444" s="4">
        <v>7.8</v>
      </c>
      <c r="T4444" t="s">
        <v>47</v>
      </c>
    </row>
    <row r="4445" spans="1:20" x14ac:dyDescent="0.35">
      <c r="A4445" t="s">
        <v>8891</v>
      </c>
      <c r="B4445" s="5" t="s">
        <v>21</v>
      </c>
      <c r="C4445" s="6">
        <v>104258</v>
      </c>
      <c r="D4445" t="s">
        <v>22</v>
      </c>
      <c r="E4445">
        <v>104258</v>
      </c>
      <c r="F4445" s="5" t="s">
        <v>66</v>
      </c>
      <c r="G4445" s="5" t="s">
        <v>42</v>
      </c>
      <c r="H4445" s="5" t="s">
        <v>165</v>
      </c>
      <c r="I4445" t="s">
        <v>35</v>
      </c>
      <c r="J4445" t="s">
        <v>165</v>
      </c>
      <c r="K4445">
        <v>0</v>
      </c>
      <c r="L4445" s="5" t="s">
        <v>8892</v>
      </c>
      <c r="M4445" s="5" t="s">
        <v>28</v>
      </c>
      <c r="N4445">
        <v>8</v>
      </c>
      <c r="O4445" t="s">
        <v>46</v>
      </c>
      <c r="P4445" s="1">
        <v>45591</v>
      </c>
      <c r="Q4445" s="1">
        <v>45627</v>
      </c>
      <c r="R4445">
        <v>2028</v>
      </c>
      <c r="S4445" s="4">
        <v>9.1999999999999993</v>
      </c>
      <c r="T4445" t="s">
        <v>103</v>
      </c>
    </row>
    <row r="4446" spans="1:20" x14ac:dyDescent="0.35">
      <c r="A4446" t="s">
        <v>8893</v>
      </c>
      <c r="B4446" s="5" t="s">
        <v>28801</v>
      </c>
      <c r="C4446" s="6">
        <v>114211</v>
      </c>
      <c r="D4446" t="s">
        <v>22</v>
      </c>
      <c r="E4446">
        <v>114211</v>
      </c>
      <c r="F4446" s="5" t="s">
        <v>58</v>
      </c>
      <c r="G4446" s="5" t="s">
        <v>59</v>
      </c>
      <c r="H4446" s="5" t="s">
        <v>97</v>
      </c>
      <c r="I4446" t="s">
        <v>35</v>
      </c>
      <c r="J4446" t="s">
        <v>129</v>
      </c>
      <c r="K4446">
        <v>100</v>
      </c>
      <c r="L4446" s="5" t="s">
        <v>8894</v>
      </c>
      <c r="M4446" s="5" t="s">
        <v>54</v>
      </c>
      <c r="N4446">
        <v>0</v>
      </c>
      <c r="O4446" t="s">
        <v>112</v>
      </c>
      <c r="P4446" s="1">
        <v>45664</v>
      </c>
      <c r="Q4446" s="1">
        <v>45726</v>
      </c>
      <c r="R4446">
        <v>1349</v>
      </c>
      <c r="S4446" s="4">
        <v>9</v>
      </c>
      <c r="T4446" t="s">
        <v>95</v>
      </c>
    </row>
    <row r="4447" spans="1:20" x14ac:dyDescent="0.35">
      <c r="A4447" t="s">
        <v>8895</v>
      </c>
      <c r="B4447" s="5" t="s">
        <v>32</v>
      </c>
      <c r="C4447" s="6">
        <v>194011</v>
      </c>
      <c r="D4447" t="s">
        <v>41</v>
      </c>
      <c r="E4447">
        <v>164909</v>
      </c>
      <c r="F4447" s="5" t="s">
        <v>23</v>
      </c>
      <c r="G4447" s="5" t="s">
        <v>24</v>
      </c>
      <c r="H4447" s="5" t="s">
        <v>60</v>
      </c>
      <c r="I4447" t="s">
        <v>35</v>
      </c>
      <c r="J4447" t="s">
        <v>60</v>
      </c>
      <c r="K4447">
        <v>100</v>
      </c>
      <c r="L4447" s="5" t="s">
        <v>8896</v>
      </c>
      <c r="M4447" s="5" t="s">
        <v>70</v>
      </c>
      <c r="N4447">
        <v>18</v>
      </c>
      <c r="O4447" t="s">
        <v>112</v>
      </c>
      <c r="P4447" s="1">
        <v>45755</v>
      </c>
      <c r="Q4447" s="1">
        <v>45814</v>
      </c>
      <c r="R4447">
        <v>814</v>
      </c>
      <c r="S4447" s="4">
        <v>8.4</v>
      </c>
      <c r="T4447" t="s">
        <v>243</v>
      </c>
    </row>
    <row r="4448" spans="1:20" x14ac:dyDescent="0.35">
      <c r="A4448" t="s">
        <v>8897</v>
      </c>
      <c r="B4448" s="5" t="s">
        <v>105</v>
      </c>
      <c r="C4448" s="6">
        <v>293192</v>
      </c>
      <c r="D4448" t="s">
        <v>22</v>
      </c>
      <c r="E4448">
        <v>293192</v>
      </c>
      <c r="F4448" s="5" t="s">
        <v>23</v>
      </c>
      <c r="G4448" s="5" t="s">
        <v>51</v>
      </c>
      <c r="H4448" s="5" t="s">
        <v>25</v>
      </c>
      <c r="I4448" t="s">
        <v>35</v>
      </c>
      <c r="J4448" t="s">
        <v>25</v>
      </c>
      <c r="K4448">
        <v>50</v>
      </c>
      <c r="L4448" s="5" t="s">
        <v>8898</v>
      </c>
      <c r="M4448" s="5" t="s">
        <v>28</v>
      </c>
      <c r="N4448">
        <v>13</v>
      </c>
      <c r="O4448" t="s">
        <v>71</v>
      </c>
      <c r="P4448" s="1">
        <v>45633</v>
      </c>
      <c r="Q4448" s="1">
        <v>45686</v>
      </c>
      <c r="R4448">
        <v>2000</v>
      </c>
      <c r="S4448" s="4">
        <v>8.4</v>
      </c>
      <c r="T4448" t="s">
        <v>153</v>
      </c>
    </row>
    <row r="4449" spans="1:20" x14ac:dyDescent="0.35">
      <c r="A4449" t="s">
        <v>8899</v>
      </c>
      <c r="B4449" s="5" t="s">
        <v>57</v>
      </c>
      <c r="C4449" s="6">
        <v>53874</v>
      </c>
      <c r="D4449" t="s">
        <v>41</v>
      </c>
      <c r="E4449">
        <v>45793</v>
      </c>
      <c r="F4449" s="5" t="s">
        <v>58</v>
      </c>
      <c r="G4449" s="5" t="s">
        <v>51</v>
      </c>
      <c r="H4449" s="5" t="s">
        <v>60</v>
      </c>
      <c r="I4449" t="s">
        <v>44</v>
      </c>
      <c r="J4449" t="s">
        <v>60</v>
      </c>
      <c r="K4449">
        <v>100</v>
      </c>
      <c r="L4449" s="5" t="s">
        <v>8900</v>
      </c>
      <c r="M4449" s="5" t="s">
        <v>54</v>
      </c>
      <c r="N4449">
        <v>1</v>
      </c>
      <c r="O4449" t="s">
        <v>172</v>
      </c>
      <c r="P4449" s="1">
        <v>45366</v>
      </c>
      <c r="Q4449" s="1">
        <v>45383</v>
      </c>
      <c r="R4449">
        <v>503</v>
      </c>
      <c r="S4449" s="4">
        <v>6.9</v>
      </c>
      <c r="T4449" t="s">
        <v>30</v>
      </c>
    </row>
    <row r="4450" spans="1:20" x14ac:dyDescent="0.35">
      <c r="A4450" t="s">
        <v>8901</v>
      </c>
      <c r="B4450" s="5" t="s">
        <v>57</v>
      </c>
      <c r="C4450" s="6">
        <v>88454</v>
      </c>
      <c r="D4450" t="s">
        <v>22</v>
      </c>
      <c r="E4450">
        <v>88454</v>
      </c>
      <c r="F4450" s="5" t="s">
        <v>66</v>
      </c>
      <c r="G4450" s="5" t="s">
        <v>42</v>
      </c>
      <c r="H4450" s="5" t="s">
        <v>52</v>
      </c>
      <c r="I4450" t="s">
        <v>44</v>
      </c>
      <c r="J4450" t="s">
        <v>52</v>
      </c>
      <c r="K4450">
        <v>0</v>
      </c>
      <c r="L4450" s="5" t="s">
        <v>8902</v>
      </c>
      <c r="M4450" s="5" t="s">
        <v>54</v>
      </c>
      <c r="N4450">
        <v>7</v>
      </c>
      <c r="O4450" t="s">
        <v>147</v>
      </c>
      <c r="P4450" s="1">
        <v>45772</v>
      </c>
      <c r="Q4450" s="1">
        <v>45836</v>
      </c>
      <c r="R4450">
        <v>2354</v>
      </c>
      <c r="S4450" s="4">
        <v>5.2</v>
      </c>
      <c r="T4450" t="s">
        <v>118</v>
      </c>
    </row>
    <row r="4451" spans="1:20" x14ac:dyDescent="0.35">
      <c r="A4451" t="s">
        <v>8903</v>
      </c>
      <c r="B4451" s="5" t="s">
        <v>57</v>
      </c>
      <c r="C4451" s="6">
        <v>161911</v>
      </c>
      <c r="D4451" t="s">
        <v>65</v>
      </c>
      <c r="E4451">
        <v>210484</v>
      </c>
      <c r="F4451" s="5" t="s">
        <v>23</v>
      </c>
      <c r="G4451" s="5" t="s">
        <v>42</v>
      </c>
      <c r="H4451" s="5" t="s">
        <v>67</v>
      </c>
      <c r="I4451" t="s">
        <v>44</v>
      </c>
      <c r="J4451" t="s">
        <v>67</v>
      </c>
      <c r="K4451">
        <v>50</v>
      </c>
      <c r="L4451" s="5" t="s">
        <v>8904</v>
      </c>
      <c r="M4451" s="5" t="s">
        <v>28</v>
      </c>
      <c r="N4451">
        <v>11</v>
      </c>
      <c r="O4451" t="s">
        <v>112</v>
      </c>
      <c r="P4451" s="1">
        <v>45600</v>
      </c>
      <c r="Q4451" s="1">
        <v>45668</v>
      </c>
      <c r="R4451">
        <v>1397</v>
      </c>
      <c r="S4451" s="4">
        <v>8.6999999999999993</v>
      </c>
      <c r="T4451" t="s">
        <v>95</v>
      </c>
    </row>
    <row r="4452" spans="1:20" x14ac:dyDescent="0.35">
      <c r="A4452" t="s">
        <v>8905</v>
      </c>
      <c r="B4452" s="5" t="s">
        <v>73</v>
      </c>
      <c r="C4452" s="6">
        <v>64565</v>
      </c>
      <c r="D4452" t="s">
        <v>22</v>
      </c>
      <c r="E4452">
        <v>64565</v>
      </c>
      <c r="F4452" s="5" t="s">
        <v>50</v>
      </c>
      <c r="G4452" s="5" t="s">
        <v>59</v>
      </c>
      <c r="H4452" s="5" t="s">
        <v>165</v>
      </c>
      <c r="I4452" t="s">
        <v>44</v>
      </c>
      <c r="J4452" t="s">
        <v>165</v>
      </c>
      <c r="K4452">
        <v>100</v>
      </c>
      <c r="L4452" s="5" t="s">
        <v>8906</v>
      </c>
      <c r="M4452" s="5" t="s">
        <v>54</v>
      </c>
      <c r="N4452">
        <v>4</v>
      </c>
      <c r="O4452" t="s">
        <v>78</v>
      </c>
      <c r="P4452" s="1">
        <v>45548</v>
      </c>
      <c r="Q4452" s="1">
        <v>45583</v>
      </c>
      <c r="R4452">
        <v>2397</v>
      </c>
      <c r="S4452" s="4">
        <v>8.1</v>
      </c>
      <c r="T4452" t="s">
        <v>95</v>
      </c>
    </row>
    <row r="4453" spans="1:20" x14ac:dyDescent="0.35">
      <c r="A4453" t="s">
        <v>8907</v>
      </c>
      <c r="B4453" s="5" t="s">
        <v>21</v>
      </c>
      <c r="C4453" s="6">
        <v>47708</v>
      </c>
      <c r="D4453" t="s">
        <v>22</v>
      </c>
      <c r="E4453">
        <v>47708</v>
      </c>
      <c r="F4453" s="5" t="s">
        <v>58</v>
      </c>
      <c r="G4453" s="5" t="s">
        <v>42</v>
      </c>
      <c r="H4453" s="5" t="s">
        <v>191</v>
      </c>
      <c r="I4453" t="s">
        <v>44</v>
      </c>
      <c r="J4453" t="s">
        <v>299</v>
      </c>
      <c r="K4453">
        <v>100</v>
      </c>
      <c r="L4453" s="5" t="s">
        <v>8908</v>
      </c>
      <c r="M4453" s="5" t="s">
        <v>37</v>
      </c>
      <c r="N4453">
        <v>1</v>
      </c>
      <c r="O4453" t="s">
        <v>71</v>
      </c>
      <c r="P4453" s="1">
        <v>45456</v>
      </c>
      <c r="Q4453" s="1">
        <v>45476</v>
      </c>
      <c r="R4453">
        <v>1203</v>
      </c>
      <c r="S4453" s="4">
        <v>9.5</v>
      </c>
      <c r="T4453" t="s">
        <v>95</v>
      </c>
    </row>
    <row r="4454" spans="1:20" x14ac:dyDescent="0.35">
      <c r="A4454" t="s">
        <v>8909</v>
      </c>
      <c r="B4454" s="5" t="s">
        <v>28799</v>
      </c>
      <c r="C4454" s="6">
        <v>140313</v>
      </c>
      <c r="D4454" t="s">
        <v>65</v>
      </c>
      <c r="E4454">
        <v>182407</v>
      </c>
      <c r="F4454" s="5" t="s">
        <v>66</v>
      </c>
      <c r="G4454" s="5" t="s">
        <v>51</v>
      </c>
      <c r="H4454" s="5" t="s">
        <v>67</v>
      </c>
      <c r="I4454" t="s">
        <v>26</v>
      </c>
      <c r="J4454" t="s">
        <v>67</v>
      </c>
      <c r="K4454">
        <v>50</v>
      </c>
      <c r="L4454" s="5" t="s">
        <v>8910</v>
      </c>
      <c r="M4454" s="5" t="s">
        <v>70</v>
      </c>
      <c r="N4454">
        <v>6</v>
      </c>
      <c r="O4454" t="s">
        <v>135</v>
      </c>
      <c r="P4454" s="1">
        <v>45519</v>
      </c>
      <c r="Q4454" s="1">
        <v>45562</v>
      </c>
      <c r="R4454">
        <v>1946</v>
      </c>
      <c r="S4454" s="4">
        <v>6.2</v>
      </c>
      <c r="T4454" t="s">
        <v>136</v>
      </c>
    </row>
    <row r="4455" spans="1:20" x14ac:dyDescent="0.35">
      <c r="A4455" t="s">
        <v>8911</v>
      </c>
      <c r="B4455" s="5" t="s">
        <v>28801</v>
      </c>
      <c r="C4455" s="6">
        <v>94235</v>
      </c>
      <c r="D4455" t="s">
        <v>33</v>
      </c>
      <c r="E4455">
        <v>10365850</v>
      </c>
      <c r="F4455" s="5" t="s">
        <v>58</v>
      </c>
      <c r="G4455" s="5" t="s">
        <v>51</v>
      </c>
      <c r="H4455" s="5" t="s">
        <v>34</v>
      </c>
      <c r="I4455" t="s">
        <v>35</v>
      </c>
      <c r="J4455" t="s">
        <v>491</v>
      </c>
      <c r="K4455">
        <v>100</v>
      </c>
      <c r="L4455" s="5" t="s">
        <v>8912</v>
      </c>
      <c r="M4455" s="5" t="s">
        <v>28</v>
      </c>
      <c r="N4455">
        <v>1</v>
      </c>
      <c r="O4455" t="s">
        <v>85</v>
      </c>
      <c r="P4455" s="1">
        <v>45417</v>
      </c>
      <c r="Q4455" s="1">
        <v>45480</v>
      </c>
      <c r="R4455">
        <v>2010</v>
      </c>
      <c r="S4455" s="4">
        <v>9.1999999999999993</v>
      </c>
      <c r="T4455" t="s">
        <v>103</v>
      </c>
    </row>
    <row r="4456" spans="1:20" x14ac:dyDescent="0.35">
      <c r="A4456" t="s">
        <v>8913</v>
      </c>
      <c r="B4456" s="5" t="s">
        <v>40</v>
      </c>
      <c r="C4456" s="6">
        <v>57467</v>
      </c>
      <c r="D4456" t="s">
        <v>22</v>
      </c>
      <c r="E4456">
        <v>57467</v>
      </c>
      <c r="F4456" s="5" t="s">
        <v>50</v>
      </c>
      <c r="G4456" s="5" t="s">
        <v>42</v>
      </c>
      <c r="H4456" s="5" t="s">
        <v>165</v>
      </c>
      <c r="I4456" t="s">
        <v>44</v>
      </c>
      <c r="J4456" t="s">
        <v>165</v>
      </c>
      <c r="K4456">
        <v>0</v>
      </c>
      <c r="L4456" s="5" t="s">
        <v>8914</v>
      </c>
      <c r="M4456" s="5" t="s">
        <v>54</v>
      </c>
      <c r="N4456">
        <v>3</v>
      </c>
      <c r="O4456" t="s">
        <v>88</v>
      </c>
      <c r="P4456" s="1">
        <v>45494</v>
      </c>
      <c r="Q4456" s="1">
        <v>45522</v>
      </c>
      <c r="R4456">
        <v>1968</v>
      </c>
      <c r="S4456" s="4">
        <v>8</v>
      </c>
      <c r="T4456" t="s">
        <v>136</v>
      </c>
    </row>
    <row r="4457" spans="1:20" x14ac:dyDescent="0.35">
      <c r="A4457" t="s">
        <v>8915</v>
      </c>
      <c r="B4457" s="5" t="s">
        <v>28802</v>
      </c>
      <c r="C4457" s="6">
        <v>129225</v>
      </c>
      <c r="D4457" t="s">
        <v>65</v>
      </c>
      <c r="E4457">
        <v>167993</v>
      </c>
      <c r="F4457" s="5" t="s">
        <v>66</v>
      </c>
      <c r="G4457" s="5" t="s">
        <v>24</v>
      </c>
      <c r="H4457" s="5" t="s">
        <v>67</v>
      </c>
      <c r="I4457" t="s">
        <v>26</v>
      </c>
      <c r="J4457" t="s">
        <v>52</v>
      </c>
      <c r="K4457">
        <v>0</v>
      </c>
      <c r="L4457" s="5" t="s">
        <v>8916</v>
      </c>
      <c r="M4457" s="5" t="s">
        <v>28</v>
      </c>
      <c r="N4457">
        <v>9</v>
      </c>
      <c r="O4457" t="s">
        <v>112</v>
      </c>
      <c r="P4457" s="1">
        <v>45738</v>
      </c>
      <c r="Q4457" s="1">
        <v>45793</v>
      </c>
      <c r="R4457">
        <v>1335</v>
      </c>
      <c r="S4457" s="4">
        <v>5.9</v>
      </c>
      <c r="T4457" t="s">
        <v>95</v>
      </c>
    </row>
    <row r="4458" spans="1:20" x14ac:dyDescent="0.35">
      <c r="A4458" t="s">
        <v>8917</v>
      </c>
      <c r="B4458" s="5" t="s">
        <v>21</v>
      </c>
      <c r="C4458" s="6">
        <v>157816</v>
      </c>
      <c r="D4458" t="s">
        <v>22</v>
      </c>
      <c r="E4458">
        <v>157816</v>
      </c>
      <c r="F4458" s="5" t="s">
        <v>23</v>
      </c>
      <c r="G4458" s="5" t="s">
        <v>24</v>
      </c>
      <c r="H4458" s="5" t="s">
        <v>129</v>
      </c>
      <c r="I4458" t="s">
        <v>26</v>
      </c>
      <c r="J4458" t="s">
        <v>129</v>
      </c>
      <c r="K4458">
        <v>100</v>
      </c>
      <c r="L4458" s="5" t="s">
        <v>8918</v>
      </c>
      <c r="M4458" s="5" t="s">
        <v>37</v>
      </c>
      <c r="N4458">
        <v>12</v>
      </c>
      <c r="O4458" t="s">
        <v>172</v>
      </c>
      <c r="P4458" s="1">
        <v>45769</v>
      </c>
      <c r="Q4458" s="1">
        <v>45820</v>
      </c>
      <c r="R4458">
        <v>733</v>
      </c>
      <c r="S4458" s="4">
        <v>10</v>
      </c>
      <c r="T4458" t="s">
        <v>136</v>
      </c>
    </row>
    <row r="4459" spans="1:20" x14ac:dyDescent="0.35">
      <c r="A4459" t="s">
        <v>8919</v>
      </c>
      <c r="B4459" s="5" t="s">
        <v>40</v>
      </c>
      <c r="C4459" s="6">
        <v>77796</v>
      </c>
      <c r="D4459" t="s">
        <v>41</v>
      </c>
      <c r="E4459">
        <v>66127</v>
      </c>
      <c r="F4459" s="5" t="s">
        <v>50</v>
      </c>
      <c r="G4459" s="5" t="s">
        <v>51</v>
      </c>
      <c r="H4459" s="5" t="s">
        <v>151</v>
      </c>
      <c r="I4459" t="s">
        <v>44</v>
      </c>
      <c r="J4459" t="s">
        <v>151</v>
      </c>
      <c r="K4459">
        <v>50</v>
      </c>
      <c r="L4459" s="5" t="s">
        <v>2294</v>
      </c>
      <c r="M4459" s="5" t="s">
        <v>37</v>
      </c>
      <c r="N4459">
        <v>2</v>
      </c>
      <c r="O4459" t="s">
        <v>46</v>
      </c>
      <c r="P4459" s="1">
        <v>45300</v>
      </c>
      <c r="Q4459" s="1">
        <v>45317</v>
      </c>
      <c r="R4459">
        <v>832</v>
      </c>
      <c r="S4459" s="4">
        <v>5.4</v>
      </c>
      <c r="T4459" t="s">
        <v>118</v>
      </c>
    </row>
    <row r="4460" spans="1:20" x14ac:dyDescent="0.35">
      <c r="A4460" t="s">
        <v>8920</v>
      </c>
      <c r="B4460" s="5" t="s">
        <v>100</v>
      </c>
      <c r="C4460" s="6">
        <v>202840</v>
      </c>
      <c r="D4460" t="s">
        <v>41</v>
      </c>
      <c r="E4460">
        <v>172414</v>
      </c>
      <c r="F4460" s="5" t="s">
        <v>23</v>
      </c>
      <c r="G4460" s="5" t="s">
        <v>59</v>
      </c>
      <c r="H4460" s="5" t="s">
        <v>126</v>
      </c>
      <c r="I4460" t="s">
        <v>44</v>
      </c>
      <c r="J4460" t="s">
        <v>126</v>
      </c>
      <c r="K4460">
        <v>0</v>
      </c>
      <c r="L4460" s="5" t="s">
        <v>8921</v>
      </c>
      <c r="M4460" s="5" t="s">
        <v>28</v>
      </c>
      <c r="N4460">
        <v>17</v>
      </c>
      <c r="O4460" t="s">
        <v>172</v>
      </c>
      <c r="P4460" s="1">
        <v>45710</v>
      </c>
      <c r="Q4460" s="1">
        <v>45734</v>
      </c>
      <c r="R4460">
        <v>1954</v>
      </c>
      <c r="S4460" s="4">
        <v>8.6</v>
      </c>
      <c r="T4460" t="s">
        <v>210</v>
      </c>
    </row>
    <row r="4461" spans="1:20" x14ac:dyDescent="0.35">
      <c r="A4461" t="s">
        <v>8922</v>
      </c>
      <c r="B4461" s="5" t="s">
        <v>21</v>
      </c>
      <c r="C4461" s="6">
        <v>77051</v>
      </c>
      <c r="D4461" t="s">
        <v>81</v>
      </c>
      <c r="E4461">
        <v>104019</v>
      </c>
      <c r="F4461" s="5" t="s">
        <v>58</v>
      </c>
      <c r="G4461" s="5" t="s">
        <v>51</v>
      </c>
      <c r="H4461" s="5" t="s">
        <v>82</v>
      </c>
      <c r="I4461" t="s">
        <v>26</v>
      </c>
      <c r="J4461" t="s">
        <v>82</v>
      </c>
      <c r="K4461">
        <v>50</v>
      </c>
      <c r="L4461" s="5" t="s">
        <v>8923</v>
      </c>
      <c r="M4461" s="5" t="s">
        <v>70</v>
      </c>
      <c r="N4461">
        <v>0</v>
      </c>
      <c r="O4461" t="s">
        <v>147</v>
      </c>
      <c r="P4461" s="1">
        <v>45565</v>
      </c>
      <c r="Q4461" s="1">
        <v>45604</v>
      </c>
      <c r="R4461">
        <v>2129</v>
      </c>
      <c r="S4461" s="4">
        <v>5.6</v>
      </c>
      <c r="T4461" t="s">
        <v>63</v>
      </c>
    </row>
    <row r="4462" spans="1:20" x14ac:dyDescent="0.35">
      <c r="A4462" t="s">
        <v>8924</v>
      </c>
      <c r="B4462" s="5" t="s">
        <v>162</v>
      </c>
      <c r="C4462" s="6">
        <v>105395</v>
      </c>
      <c r="D4462" t="s">
        <v>81</v>
      </c>
      <c r="E4462">
        <v>142283</v>
      </c>
      <c r="F4462" s="5" t="s">
        <v>50</v>
      </c>
      <c r="G4462" s="5" t="s">
        <v>59</v>
      </c>
      <c r="H4462" s="5" t="s">
        <v>82</v>
      </c>
      <c r="I4462" t="s">
        <v>35</v>
      </c>
      <c r="J4462" t="s">
        <v>82</v>
      </c>
      <c r="K4462">
        <v>50</v>
      </c>
      <c r="L4462" s="5" t="s">
        <v>8925</v>
      </c>
      <c r="M4462" s="5" t="s">
        <v>70</v>
      </c>
      <c r="N4462">
        <v>2</v>
      </c>
      <c r="O4462" t="s">
        <v>29</v>
      </c>
      <c r="P4462" s="1">
        <v>45468</v>
      </c>
      <c r="Q4462" s="1">
        <v>45531</v>
      </c>
      <c r="R4462">
        <v>1203</v>
      </c>
      <c r="S4462" s="4">
        <v>7.1</v>
      </c>
      <c r="T4462" t="s">
        <v>30</v>
      </c>
    </row>
    <row r="4463" spans="1:20" x14ac:dyDescent="0.35">
      <c r="A4463" t="s">
        <v>8926</v>
      </c>
      <c r="B4463" s="5" t="s">
        <v>28802</v>
      </c>
      <c r="C4463" s="6">
        <v>83359</v>
      </c>
      <c r="D4463" t="s">
        <v>41</v>
      </c>
      <c r="E4463">
        <v>70855</v>
      </c>
      <c r="F4463" s="5" t="s">
        <v>58</v>
      </c>
      <c r="G4463" s="5" t="s">
        <v>51</v>
      </c>
      <c r="H4463" s="5" t="s">
        <v>126</v>
      </c>
      <c r="I4463" t="s">
        <v>26</v>
      </c>
      <c r="J4463" t="s">
        <v>126</v>
      </c>
      <c r="K4463">
        <v>100</v>
      </c>
      <c r="L4463" s="5" t="s">
        <v>8742</v>
      </c>
      <c r="M4463" s="5" t="s">
        <v>37</v>
      </c>
      <c r="N4463">
        <v>0</v>
      </c>
      <c r="O4463" t="s">
        <v>141</v>
      </c>
      <c r="P4463" s="1">
        <v>45678</v>
      </c>
      <c r="Q4463" s="1">
        <v>45707</v>
      </c>
      <c r="R4463">
        <v>1507</v>
      </c>
      <c r="S4463" s="4">
        <v>5.4</v>
      </c>
      <c r="T4463" t="s">
        <v>103</v>
      </c>
    </row>
    <row r="4464" spans="1:20" x14ac:dyDescent="0.35">
      <c r="A4464" t="s">
        <v>8927</v>
      </c>
      <c r="B4464" s="5" t="s">
        <v>91</v>
      </c>
      <c r="C4464" s="6">
        <v>98213</v>
      </c>
      <c r="D4464" t="s">
        <v>120</v>
      </c>
      <c r="E4464">
        <v>88392</v>
      </c>
      <c r="F4464" s="5" t="s">
        <v>58</v>
      </c>
      <c r="G4464" s="5" t="s">
        <v>42</v>
      </c>
      <c r="H4464" s="5" t="s">
        <v>121</v>
      </c>
      <c r="I4464" t="s">
        <v>35</v>
      </c>
      <c r="J4464" t="s">
        <v>121</v>
      </c>
      <c r="K4464">
        <v>0</v>
      </c>
      <c r="L4464" s="5" t="s">
        <v>8928</v>
      </c>
      <c r="M4464" s="5" t="s">
        <v>28</v>
      </c>
      <c r="N4464">
        <v>1</v>
      </c>
      <c r="O4464" t="s">
        <v>147</v>
      </c>
      <c r="P4464" s="1">
        <v>45649</v>
      </c>
      <c r="Q4464" s="1">
        <v>45680</v>
      </c>
      <c r="R4464">
        <v>1844</v>
      </c>
      <c r="S4464" s="4">
        <v>8.8000000000000007</v>
      </c>
      <c r="T4464" t="s">
        <v>55</v>
      </c>
    </row>
    <row r="4465" spans="1:20" x14ac:dyDescent="0.35">
      <c r="A4465" t="s">
        <v>8929</v>
      </c>
      <c r="B4465" s="5" t="s">
        <v>28801</v>
      </c>
      <c r="C4465" s="6">
        <v>39868</v>
      </c>
      <c r="D4465" t="s">
        <v>22</v>
      </c>
      <c r="E4465">
        <v>39868</v>
      </c>
      <c r="F4465" s="5" t="s">
        <v>50</v>
      </c>
      <c r="G4465" s="5" t="s">
        <v>51</v>
      </c>
      <c r="H4465" s="5" t="s">
        <v>157</v>
      </c>
      <c r="I4465" t="s">
        <v>44</v>
      </c>
      <c r="J4465" t="s">
        <v>157</v>
      </c>
      <c r="K4465">
        <v>100</v>
      </c>
      <c r="L4465" s="5" t="s">
        <v>8930</v>
      </c>
      <c r="M4465" s="5" t="s">
        <v>70</v>
      </c>
      <c r="N4465">
        <v>2</v>
      </c>
      <c r="O4465" t="s">
        <v>46</v>
      </c>
      <c r="P4465" s="1">
        <v>45560</v>
      </c>
      <c r="Q4465" s="1">
        <v>45616</v>
      </c>
      <c r="R4465">
        <v>526</v>
      </c>
      <c r="S4465" s="4">
        <v>5.0999999999999996</v>
      </c>
      <c r="T4465" t="s">
        <v>153</v>
      </c>
    </row>
    <row r="4466" spans="1:20" x14ac:dyDescent="0.35">
      <c r="A4466" t="s">
        <v>8931</v>
      </c>
      <c r="B4466" s="5" t="s">
        <v>49</v>
      </c>
      <c r="C4466" s="6">
        <v>246512</v>
      </c>
      <c r="D4466" t="s">
        <v>22</v>
      </c>
      <c r="E4466">
        <v>246512</v>
      </c>
      <c r="F4466" s="5" t="s">
        <v>23</v>
      </c>
      <c r="G4466" s="5" t="s">
        <v>42</v>
      </c>
      <c r="H4466" s="5" t="s">
        <v>68</v>
      </c>
      <c r="I4466" t="s">
        <v>26</v>
      </c>
      <c r="J4466" t="s">
        <v>68</v>
      </c>
      <c r="K4466">
        <v>0</v>
      </c>
      <c r="L4466" s="5" t="s">
        <v>8932</v>
      </c>
      <c r="M4466" s="5" t="s">
        <v>37</v>
      </c>
      <c r="N4466">
        <v>19</v>
      </c>
      <c r="O4466" t="s">
        <v>172</v>
      </c>
      <c r="P4466" s="1">
        <v>45681</v>
      </c>
      <c r="Q4466" s="1">
        <v>45740</v>
      </c>
      <c r="R4466">
        <v>2255</v>
      </c>
      <c r="S4466" s="4">
        <v>10</v>
      </c>
      <c r="T4466" t="s">
        <v>47</v>
      </c>
    </row>
    <row r="4467" spans="1:20" x14ac:dyDescent="0.35">
      <c r="A4467" t="s">
        <v>8933</v>
      </c>
      <c r="B4467" s="5" t="s">
        <v>28801</v>
      </c>
      <c r="C4467" s="6">
        <v>77063</v>
      </c>
      <c r="D4467" t="s">
        <v>22</v>
      </c>
      <c r="E4467">
        <v>77063</v>
      </c>
      <c r="F4467" s="5" t="s">
        <v>23</v>
      </c>
      <c r="G4467" s="5" t="s">
        <v>42</v>
      </c>
      <c r="H4467" s="5" t="s">
        <v>116</v>
      </c>
      <c r="I4467" t="s">
        <v>26</v>
      </c>
      <c r="J4467" t="s">
        <v>116</v>
      </c>
      <c r="K4467">
        <v>50</v>
      </c>
      <c r="L4467" s="5" t="s">
        <v>5406</v>
      </c>
      <c r="M4467" s="5" t="s">
        <v>28</v>
      </c>
      <c r="N4467">
        <v>18</v>
      </c>
      <c r="O4467" t="s">
        <v>147</v>
      </c>
      <c r="P4467" s="1">
        <v>45747</v>
      </c>
      <c r="Q4467" s="1">
        <v>45798</v>
      </c>
      <c r="R4467">
        <v>680</v>
      </c>
      <c r="S4467" s="4">
        <v>9.8000000000000007</v>
      </c>
      <c r="T4467" t="s">
        <v>63</v>
      </c>
    </row>
    <row r="4468" spans="1:20" x14ac:dyDescent="0.35">
      <c r="A4468" t="s">
        <v>8934</v>
      </c>
      <c r="B4468" s="5" t="s">
        <v>105</v>
      </c>
      <c r="C4468" s="6">
        <v>60066</v>
      </c>
      <c r="D4468" t="s">
        <v>41</v>
      </c>
      <c r="E4468">
        <v>51056</v>
      </c>
      <c r="F4468" s="5" t="s">
        <v>58</v>
      </c>
      <c r="G4468" s="5" t="s">
        <v>24</v>
      </c>
      <c r="H4468" s="5" t="s">
        <v>43</v>
      </c>
      <c r="I4468" t="s">
        <v>35</v>
      </c>
      <c r="J4468" t="s">
        <v>43</v>
      </c>
      <c r="K4468">
        <v>50</v>
      </c>
      <c r="L4468" s="5" t="s">
        <v>8935</v>
      </c>
      <c r="M4468" s="5" t="s">
        <v>28</v>
      </c>
      <c r="N4468">
        <v>0</v>
      </c>
      <c r="O4468" t="s">
        <v>147</v>
      </c>
      <c r="P4468" s="1">
        <v>45599</v>
      </c>
      <c r="Q4468" s="1">
        <v>45621</v>
      </c>
      <c r="R4468">
        <v>1884</v>
      </c>
      <c r="S4468" s="4">
        <v>9.6</v>
      </c>
      <c r="T4468" t="s">
        <v>47</v>
      </c>
    </row>
    <row r="4469" spans="1:20" x14ac:dyDescent="0.35">
      <c r="A4469" t="s">
        <v>8936</v>
      </c>
      <c r="B4469" s="5" t="s">
        <v>217</v>
      </c>
      <c r="C4469" s="6">
        <v>93900</v>
      </c>
      <c r="D4469" t="s">
        <v>22</v>
      </c>
      <c r="E4469">
        <v>93900</v>
      </c>
      <c r="F4469" s="5" t="s">
        <v>50</v>
      </c>
      <c r="G4469" s="5" t="s">
        <v>42</v>
      </c>
      <c r="H4469" s="5" t="s">
        <v>129</v>
      </c>
      <c r="I4469" t="s">
        <v>35</v>
      </c>
      <c r="J4469" t="s">
        <v>129</v>
      </c>
      <c r="K4469">
        <v>50</v>
      </c>
      <c r="L4469" s="5" t="s">
        <v>8937</v>
      </c>
      <c r="M4469" s="5" t="s">
        <v>37</v>
      </c>
      <c r="N4469">
        <v>3</v>
      </c>
      <c r="O4469" t="s">
        <v>167</v>
      </c>
      <c r="P4469" s="1">
        <v>45600</v>
      </c>
      <c r="Q4469" s="1">
        <v>45628</v>
      </c>
      <c r="R4469">
        <v>918</v>
      </c>
      <c r="S4469" s="4">
        <v>5.8</v>
      </c>
      <c r="T4469" t="s">
        <v>95</v>
      </c>
    </row>
    <row r="4470" spans="1:20" x14ac:dyDescent="0.35">
      <c r="A4470" t="s">
        <v>8938</v>
      </c>
      <c r="B4470" s="5" t="s">
        <v>91</v>
      </c>
      <c r="C4470" s="6">
        <v>132017</v>
      </c>
      <c r="D4470" t="s">
        <v>41</v>
      </c>
      <c r="E4470">
        <v>112214</v>
      </c>
      <c r="F4470" s="5" t="s">
        <v>66</v>
      </c>
      <c r="G4470" s="5" t="s">
        <v>24</v>
      </c>
      <c r="H4470" s="5" t="s">
        <v>43</v>
      </c>
      <c r="I4470" t="s">
        <v>35</v>
      </c>
      <c r="J4470" t="s">
        <v>157</v>
      </c>
      <c r="K4470">
        <v>50</v>
      </c>
      <c r="L4470" s="5" t="s">
        <v>8939</v>
      </c>
      <c r="M4470" s="5" t="s">
        <v>54</v>
      </c>
      <c r="N4470">
        <v>7</v>
      </c>
      <c r="O4470" t="s">
        <v>71</v>
      </c>
      <c r="P4470" s="1">
        <v>45731</v>
      </c>
      <c r="Q4470" s="1">
        <v>45785</v>
      </c>
      <c r="R4470">
        <v>1645</v>
      </c>
      <c r="S4470" s="4">
        <v>9.5</v>
      </c>
      <c r="T4470" t="s">
        <v>55</v>
      </c>
    </row>
    <row r="4471" spans="1:20" x14ac:dyDescent="0.35">
      <c r="A4471" t="s">
        <v>8940</v>
      </c>
      <c r="B4471" s="5" t="s">
        <v>32</v>
      </c>
      <c r="C4471" s="6">
        <v>94447</v>
      </c>
      <c r="D4471" t="s">
        <v>22</v>
      </c>
      <c r="E4471">
        <v>94447</v>
      </c>
      <c r="F4471" s="5" t="s">
        <v>50</v>
      </c>
      <c r="G4471" s="5" t="s">
        <v>42</v>
      </c>
      <c r="H4471" s="5" t="s">
        <v>68</v>
      </c>
      <c r="I4471" t="s">
        <v>44</v>
      </c>
      <c r="J4471" t="s">
        <v>68</v>
      </c>
      <c r="K4471">
        <v>0</v>
      </c>
      <c r="L4471" s="5" t="s">
        <v>8941</v>
      </c>
      <c r="M4471" s="5" t="s">
        <v>70</v>
      </c>
      <c r="N4471">
        <v>4</v>
      </c>
      <c r="O4471" t="s">
        <v>131</v>
      </c>
      <c r="P4471" s="1">
        <v>45610</v>
      </c>
      <c r="Q4471" s="1">
        <v>45661</v>
      </c>
      <c r="R4471">
        <v>1613</v>
      </c>
      <c r="S4471" s="4">
        <v>7.8</v>
      </c>
      <c r="T4471" t="s">
        <v>55</v>
      </c>
    </row>
    <row r="4472" spans="1:20" x14ac:dyDescent="0.35">
      <c r="A4472" t="s">
        <v>8942</v>
      </c>
      <c r="B4472" s="5" t="s">
        <v>28801</v>
      </c>
      <c r="C4472" s="6">
        <v>65304</v>
      </c>
      <c r="D4472" t="s">
        <v>22</v>
      </c>
      <c r="E4472">
        <v>65304</v>
      </c>
      <c r="F4472" s="5" t="s">
        <v>23</v>
      </c>
      <c r="G4472" s="5" t="s">
        <v>51</v>
      </c>
      <c r="H4472" s="5" t="s">
        <v>116</v>
      </c>
      <c r="I4472" t="s">
        <v>26</v>
      </c>
      <c r="J4472" t="s">
        <v>116</v>
      </c>
      <c r="K4472">
        <v>50</v>
      </c>
      <c r="L4472" s="5" t="s">
        <v>8943</v>
      </c>
      <c r="M4472" s="5" t="s">
        <v>28</v>
      </c>
      <c r="N4472">
        <v>12</v>
      </c>
      <c r="O4472" t="s">
        <v>62</v>
      </c>
      <c r="P4472" s="1">
        <v>45492</v>
      </c>
      <c r="Q4472" s="1">
        <v>45508</v>
      </c>
      <c r="R4472">
        <v>574</v>
      </c>
      <c r="S4472" s="4">
        <v>5.8</v>
      </c>
      <c r="T4472" t="s">
        <v>55</v>
      </c>
    </row>
    <row r="4473" spans="1:20" x14ac:dyDescent="0.35">
      <c r="A4473" t="s">
        <v>8944</v>
      </c>
      <c r="B4473" s="5" t="s">
        <v>28801</v>
      </c>
      <c r="C4473" s="6">
        <v>172150</v>
      </c>
      <c r="D4473" t="s">
        <v>41</v>
      </c>
      <c r="E4473">
        <v>146328</v>
      </c>
      <c r="F4473" s="5" t="s">
        <v>66</v>
      </c>
      <c r="G4473" s="5" t="s">
        <v>51</v>
      </c>
      <c r="H4473" s="5" t="s">
        <v>126</v>
      </c>
      <c r="I4473" t="s">
        <v>35</v>
      </c>
      <c r="J4473" t="s">
        <v>126</v>
      </c>
      <c r="K4473">
        <v>100</v>
      </c>
      <c r="L4473" s="5" t="s">
        <v>8945</v>
      </c>
      <c r="M4473" s="5" t="s">
        <v>28</v>
      </c>
      <c r="N4473">
        <v>9</v>
      </c>
      <c r="O4473" t="s">
        <v>29</v>
      </c>
      <c r="P4473" s="1">
        <v>45622</v>
      </c>
      <c r="Q4473" s="1">
        <v>45636</v>
      </c>
      <c r="R4473">
        <v>2024</v>
      </c>
      <c r="S4473" s="4">
        <v>5.7</v>
      </c>
      <c r="T4473" t="s">
        <v>277</v>
      </c>
    </row>
    <row r="4474" spans="1:20" x14ac:dyDescent="0.35">
      <c r="A4474" t="s">
        <v>8946</v>
      </c>
      <c r="B4474" s="5" t="s">
        <v>217</v>
      </c>
      <c r="C4474" s="6">
        <v>88827</v>
      </c>
      <c r="D4474" t="s">
        <v>22</v>
      </c>
      <c r="E4474">
        <v>88827</v>
      </c>
      <c r="F4474" s="5" t="s">
        <v>50</v>
      </c>
      <c r="G4474" s="5" t="s">
        <v>59</v>
      </c>
      <c r="H4474" s="5" t="s">
        <v>129</v>
      </c>
      <c r="I4474" t="s">
        <v>26</v>
      </c>
      <c r="J4474" t="s">
        <v>129</v>
      </c>
      <c r="K4474">
        <v>50</v>
      </c>
      <c r="L4474" s="5" t="s">
        <v>8947</v>
      </c>
      <c r="M4474" s="5" t="s">
        <v>37</v>
      </c>
      <c r="N4474">
        <v>4</v>
      </c>
      <c r="O4474" t="s">
        <v>167</v>
      </c>
      <c r="P4474" s="1">
        <v>45486</v>
      </c>
      <c r="Q4474" s="1">
        <v>45541</v>
      </c>
      <c r="R4474">
        <v>2422</v>
      </c>
      <c r="S4474" s="4">
        <v>7.2</v>
      </c>
      <c r="T4474" t="s">
        <v>153</v>
      </c>
    </row>
    <row r="4475" spans="1:20" x14ac:dyDescent="0.35">
      <c r="A4475" t="s">
        <v>8948</v>
      </c>
      <c r="B4475" s="5" t="s">
        <v>40</v>
      </c>
      <c r="C4475" s="6">
        <v>144886</v>
      </c>
      <c r="D4475" t="s">
        <v>81</v>
      </c>
      <c r="E4475">
        <v>195596</v>
      </c>
      <c r="F4475" s="5" t="s">
        <v>66</v>
      </c>
      <c r="G4475" s="5" t="s">
        <v>59</v>
      </c>
      <c r="H4475" s="5" t="s">
        <v>82</v>
      </c>
      <c r="I4475" t="s">
        <v>35</v>
      </c>
      <c r="J4475" t="s">
        <v>82</v>
      </c>
      <c r="K4475">
        <v>0</v>
      </c>
      <c r="L4475" s="5" t="s">
        <v>8949</v>
      </c>
      <c r="M4475" s="5" t="s">
        <v>70</v>
      </c>
      <c r="N4475">
        <v>8</v>
      </c>
      <c r="O4475" t="s">
        <v>172</v>
      </c>
      <c r="P4475" s="1">
        <v>45482</v>
      </c>
      <c r="Q4475" s="1">
        <v>45546</v>
      </c>
      <c r="R4475">
        <v>1834</v>
      </c>
      <c r="S4475" s="4">
        <v>8.3000000000000007</v>
      </c>
      <c r="T4475" t="s">
        <v>153</v>
      </c>
    </row>
    <row r="4476" spans="1:20" x14ac:dyDescent="0.35">
      <c r="A4476" t="s">
        <v>8950</v>
      </c>
      <c r="B4476" s="5" t="s">
        <v>28802</v>
      </c>
      <c r="C4476" s="6">
        <v>133043</v>
      </c>
      <c r="D4476" t="s">
        <v>22</v>
      </c>
      <c r="E4476">
        <v>133043</v>
      </c>
      <c r="F4476" s="5" t="s">
        <v>23</v>
      </c>
      <c r="G4476" s="5" t="s">
        <v>51</v>
      </c>
      <c r="H4476" s="5" t="s">
        <v>191</v>
      </c>
      <c r="I4476" t="s">
        <v>44</v>
      </c>
      <c r="J4476" t="s">
        <v>60</v>
      </c>
      <c r="K4476">
        <v>0</v>
      </c>
      <c r="L4476" s="5" t="s">
        <v>6502</v>
      </c>
      <c r="M4476" s="5" t="s">
        <v>54</v>
      </c>
      <c r="N4476">
        <v>16</v>
      </c>
      <c r="O4476" t="s">
        <v>29</v>
      </c>
      <c r="P4476" s="1">
        <v>45387</v>
      </c>
      <c r="Q4476" s="1">
        <v>45449</v>
      </c>
      <c r="R4476">
        <v>2319</v>
      </c>
      <c r="S4476" s="4">
        <v>8.8000000000000007</v>
      </c>
      <c r="T4476" t="s">
        <v>63</v>
      </c>
    </row>
    <row r="4477" spans="1:20" x14ac:dyDescent="0.35">
      <c r="A4477" t="s">
        <v>8951</v>
      </c>
      <c r="B4477" s="5" t="s">
        <v>28801</v>
      </c>
      <c r="C4477" s="6">
        <v>127811</v>
      </c>
      <c r="D4477" t="s">
        <v>41</v>
      </c>
      <c r="E4477">
        <v>108639</v>
      </c>
      <c r="F4477" s="5" t="s">
        <v>66</v>
      </c>
      <c r="G4477" s="5" t="s">
        <v>51</v>
      </c>
      <c r="H4477" s="5" t="s">
        <v>126</v>
      </c>
      <c r="I4477" t="s">
        <v>35</v>
      </c>
      <c r="J4477" t="s">
        <v>129</v>
      </c>
      <c r="K4477">
        <v>50</v>
      </c>
      <c r="L4477" s="5" t="s">
        <v>8952</v>
      </c>
      <c r="M4477" s="5" t="s">
        <v>28</v>
      </c>
      <c r="N4477">
        <v>7</v>
      </c>
      <c r="O4477" t="s">
        <v>46</v>
      </c>
      <c r="P4477" s="1">
        <v>45623</v>
      </c>
      <c r="Q4477" s="1">
        <v>45650</v>
      </c>
      <c r="R4477">
        <v>1278</v>
      </c>
      <c r="S4477" s="4">
        <v>9.6</v>
      </c>
      <c r="T4477" t="s">
        <v>47</v>
      </c>
    </row>
    <row r="4478" spans="1:20" x14ac:dyDescent="0.35">
      <c r="A4478" t="s">
        <v>8953</v>
      </c>
      <c r="B4478" s="5" t="s">
        <v>49</v>
      </c>
      <c r="C4478" s="6">
        <v>103521</v>
      </c>
      <c r="D4478" t="s">
        <v>74</v>
      </c>
      <c r="E4478">
        <v>129401</v>
      </c>
      <c r="F4478" s="5" t="s">
        <v>66</v>
      </c>
      <c r="G4478" s="5" t="s">
        <v>42</v>
      </c>
      <c r="H4478" s="5" t="s">
        <v>75</v>
      </c>
      <c r="I4478" t="s">
        <v>44</v>
      </c>
      <c r="J4478" t="s">
        <v>75</v>
      </c>
      <c r="K4478">
        <v>50</v>
      </c>
      <c r="L4478" s="5" t="s">
        <v>8954</v>
      </c>
      <c r="M4478" s="5" t="s">
        <v>28</v>
      </c>
      <c r="N4478">
        <v>7</v>
      </c>
      <c r="O4478" t="s">
        <v>141</v>
      </c>
      <c r="P4478" s="1">
        <v>45295</v>
      </c>
      <c r="Q4478" s="1">
        <v>45338</v>
      </c>
      <c r="R4478">
        <v>2044</v>
      </c>
      <c r="S4478" s="4">
        <v>5.6</v>
      </c>
      <c r="T4478" t="s">
        <v>118</v>
      </c>
    </row>
    <row r="4479" spans="1:20" x14ac:dyDescent="0.35">
      <c r="A4479" t="s">
        <v>8955</v>
      </c>
      <c r="B4479" s="5" t="s">
        <v>28802</v>
      </c>
      <c r="C4479" s="6">
        <v>54480</v>
      </c>
      <c r="D4479" t="s">
        <v>65</v>
      </c>
      <c r="E4479">
        <v>70824</v>
      </c>
      <c r="F4479" s="5" t="s">
        <v>58</v>
      </c>
      <c r="G4479" s="5" t="s">
        <v>51</v>
      </c>
      <c r="H4479" s="5" t="s">
        <v>67</v>
      </c>
      <c r="I4479" t="s">
        <v>26</v>
      </c>
      <c r="J4479" t="s">
        <v>67</v>
      </c>
      <c r="K4479">
        <v>50</v>
      </c>
      <c r="L4479" s="5" t="s">
        <v>8956</v>
      </c>
      <c r="M4479" s="5" t="s">
        <v>70</v>
      </c>
      <c r="N4479">
        <v>1</v>
      </c>
      <c r="O4479" t="s">
        <v>131</v>
      </c>
      <c r="P4479" s="1">
        <v>45687</v>
      </c>
      <c r="Q4479" s="1">
        <v>45705</v>
      </c>
      <c r="R4479">
        <v>1495</v>
      </c>
      <c r="S4479" s="4">
        <v>9.3000000000000007</v>
      </c>
      <c r="T4479" t="s">
        <v>108</v>
      </c>
    </row>
    <row r="4480" spans="1:20" x14ac:dyDescent="0.35">
      <c r="A4480" t="s">
        <v>8957</v>
      </c>
      <c r="B4480" s="5" t="s">
        <v>105</v>
      </c>
      <c r="C4480" s="6">
        <v>74709</v>
      </c>
      <c r="D4480" t="s">
        <v>41</v>
      </c>
      <c r="E4480">
        <v>63503</v>
      </c>
      <c r="F4480" s="5" t="s">
        <v>50</v>
      </c>
      <c r="G4480" s="5" t="s">
        <v>51</v>
      </c>
      <c r="H4480" s="5" t="s">
        <v>60</v>
      </c>
      <c r="I4480" t="s">
        <v>26</v>
      </c>
      <c r="J4480" t="s">
        <v>60</v>
      </c>
      <c r="K4480">
        <v>50</v>
      </c>
      <c r="L4480" s="5" t="s">
        <v>8958</v>
      </c>
      <c r="M4480" s="5" t="s">
        <v>37</v>
      </c>
      <c r="N4480">
        <v>4</v>
      </c>
      <c r="O4480" t="s">
        <v>71</v>
      </c>
      <c r="P4480" s="1">
        <v>45546</v>
      </c>
      <c r="Q4480" s="1">
        <v>45580</v>
      </c>
      <c r="R4480">
        <v>1967</v>
      </c>
      <c r="S4480" s="4">
        <v>5.8</v>
      </c>
      <c r="T4480" t="s">
        <v>103</v>
      </c>
    </row>
    <row r="4481" spans="1:20" x14ac:dyDescent="0.35">
      <c r="A4481" t="s">
        <v>8959</v>
      </c>
      <c r="B4481" s="5" t="s">
        <v>49</v>
      </c>
      <c r="C4481" s="6">
        <v>59379</v>
      </c>
      <c r="D4481" t="s">
        <v>22</v>
      </c>
      <c r="E4481">
        <v>59379</v>
      </c>
      <c r="F4481" s="5" t="s">
        <v>58</v>
      </c>
      <c r="G4481" s="5" t="s">
        <v>51</v>
      </c>
      <c r="H4481" s="5" t="s">
        <v>191</v>
      </c>
      <c r="I4481" t="s">
        <v>44</v>
      </c>
      <c r="J4481" t="s">
        <v>294</v>
      </c>
      <c r="K4481">
        <v>100</v>
      </c>
      <c r="L4481" s="5" t="s">
        <v>8960</v>
      </c>
      <c r="M4481" s="5" t="s">
        <v>54</v>
      </c>
      <c r="N4481">
        <v>1</v>
      </c>
      <c r="O4481" t="s">
        <v>88</v>
      </c>
      <c r="P4481" s="1">
        <v>45675</v>
      </c>
      <c r="Q4481" s="1">
        <v>45702</v>
      </c>
      <c r="R4481">
        <v>2335</v>
      </c>
      <c r="S4481" s="4">
        <v>8</v>
      </c>
      <c r="T4481" t="s">
        <v>63</v>
      </c>
    </row>
    <row r="4482" spans="1:20" x14ac:dyDescent="0.35">
      <c r="A4482" t="s">
        <v>8961</v>
      </c>
      <c r="B4482" s="5" t="s">
        <v>28799</v>
      </c>
      <c r="C4482" s="6">
        <v>61440</v>
      </c>
      <c r="D4482" t="s">
        <v>22</v>
      </c>
      <c r="E4482">
        <v>61440</v>
      </c>
      <c r="F4482" s="5" t="s">
        <v>66</v>
      </c>
      <c r="G4482" s="5" t="s">
        <v>59</v>
      </c>
      <c r="H4482" s="5" t="s">
        <v>157</v>
      </c>
      <c r="I4482" t="s">
        <v>26</v>
      </c>
      <c r="J4482" t="s">
        <v>34</v>
      </c>
      <c r="K4482">
        <v>0</v>
      </c>
      <c r="L4482" s="5" t="s">
        <v>8962</v>
      </c>
      <c r="M4482" s="5" t="s">
        <v>54</v>
      </c>
      <c r="N4482">
        <v>5</v>
      </c>
      <c r="O4482" t="s">
        <v>107</v>
      </c>
      <c r="P4482" s="1">
        <v>45521</v>
      </c>
      <c r="Q4482" s="1">
        <v>45576</v>
      </c>
      <c r="R4482">
        <v>1501</v>
      </c>
      <c r="S4482" s="4">
        <v>8</v>
      </c>
      <c r="T4482" t="s">
        <v>136</v>
      </c>
    </row>
    <row r="4483" spans="1:20" x14ac:dyDescent="0.35">
      <c r="A4483" t="s">
        <v>8963</v>
      </c>
      <c r="B4483" s="5" t="s">
        <v>179</v>
      </c>
      <c r="C4483" s="6">
        <v>134360</v>
      </c>
      <c r="D4483" t="s">
        <v>92</v>
      </c>
      <c r="E4483">
        <v>100770</v>
      </c>
      <c r="F4483" s="5" t="s">
        <v>23</v>
      </c>
      <c r="G4483" s="5" t="s">
        <v>24</v>
      </c>
      <c r="H4483" s="5" t="s">
        <v>93</v>
      </c>
      <c r="I4483" t="s">
        <v>44</v>
      </c>
      <c r="J4483" t="s">
        <v>93</v>
      </c>
      <c r="K4483">
        <v>100</v>
      </c>
      <c r="L4483" s="5" t="s">
        <v>8964</v>
      </c>
      <c r="M4483" s="5" t="s">
        <v>70</v>
      </c>
      <c r="N4483">
        <v>17</v>
      </c>
      <c r="O4483" t="s">
        <v>78</v>
      </c>
      <c r="P4483" s="1">
        <v>45393</v>
      </c>
      <c r="Q4483" s="1">
        <v>45417</v>
      </c>
      <c r="R4483">
        <v>2337</v>
      </c>
      <c r="S4483" s="4">
        <v>7</v>
      </c>
      <c r="T4483" t="s">
        <v>108</v>
      </c>
    </row>
    <row r="4484" spans="1:20" x14ac:dyDescent="0.35">
      <c r="A4484" t="s">
        <v>8965</v>
      </c>
      <c r="B4484" s="5" t="s">
        <v>28799</v>
      </c>
      <c r="C4484" s="6">
        <v>225183</v>
      </c>
      <c r="D4484" t="s">
        <v>33</v>
      </c>
      <c r="E4484">
        <v>24770130</v>
      </c>
      <c r="F4484" s="5" t="s">
        <v>23</v>
      </c>
      <c r="G4484" s="5" t="s">
        <v>51</v>
      </c>
      <c r="H4484" s="5" t="s">
        <v>34</v>
      </c>
      <c r="I4484" t="s">
        <v>44</v>
      </c>
      <c r="J4484" t="s">
        <v>34</v>
      </c>
      <c r="K4484">
        <v>50</v>
      </c>
      <c r="L4484" s="5" t="s">
        <v>8966</v>
      </c>
      <c r="M4484" s="5" t="s">
        <v>54</v>
      </c>
      <c r="N4484">
        <v>13</v>
      </c>
      <c r="O4484" t="s">
        <v>135</v>
      </c>
      <c r="P4484" s="1">
        <v>45577</v>
      </c>
      <c r="Q4484" s="1">
        <v>45643</v>
      </c>
      <c r="R4484">
        <v>729</v>
      </c>
      <c r="S4484" s="4">
        <v>8.6</v>
      </c>
      <c r="T4484" t="s">
        <v>243</v>
      </c>
    </row>
    <row r="4485" spans="1:20" x14ac:dyDescent="0.35">
      <c r="A4485" t="s">
        <v>8967</v>
      </c>
      <c r="B4485" s="5" t="s">
        <v>105</v>
      </c>
      <c r="C4485" s="6">
        <v>262051</v>
      </c>
      <c r="D4485" t="s">
        <v>74</v>
      </c>
      <c r="E4485">
        <v>327564</v>
      </c>
      <c r="F4485" s="5" t="s">
        <v>23</v>
      </c>
      <c r="G4485" s="5" t="s">
        <v>59</v>
      </c>
      <c r="H4485" s="5" t="s">
        <v>75</v>
      </c>
      <c r="I4485" t="s">
        <v>35</v>
      </c>
      <c r="J4485" t="s">
        <v>359</v>
      </c>
      <c r="K4485">
        <v>100</v>
      </c>
      <c r="L4485" s="5" t="s">
        <v>8968</v>
      </c>
      <c r="M4485" s="5" t="s">
        <v>37</v>
      </c>
      <c r="N4485">
        <v>18</v>
      </c>
      <c r="O4485" t="s">
        <v>88</v>
      </c>
      <c r="P4485" s="1">
        <v>45687</v>
      </c>
      <c r="Q4485" s="1">
        <v>45708</v>
      </c>
      <c r="R4485">
        <v>678</v>
      </c>
      <c r="S4485" s="4">
        <v>5.4</v>
      </c>
      <c r="T4485" t="s">
        <v>277</v>
      </c>
    </row>
    <row r="4486" spans="1:20" x14ac:dyDescent="0.35">
      <c r="A4486" t="s">
        <v>8969</v>
      </c>
      <c r="B4486" s="5" t="s">
        <v>145</v>
      </c>
      <c r="C4486" s="6">
        <v>51148</v>
      </c>
      <c r="D4486" t="s">
        <v>22</v>
      </c>
      <c r="E4486">
        <v>51148</v>
      </c>
      <c r="F4486" s="5" t="s">
        <v>50</v>
      </c>
      <c r="G4486" s="5" t="s">
        <v>51</v>
      </c>
      <c r="H4486" s="5" t="s">
        <v>157</v>
      </c>
      <c r="I4486" t="s">
        <v>35</v>
      </c>
      <c r="J4486" t="s">
        <v>68</v>
      </c>
      <c r="K4486">
        <v>50</v>
      </c>
      <c r="L4486" s="5" t="s">
        <v>8970</v>
      </c>
      <c r="M4486" s="5" t="s">
        <v>37</v>
      </c>
      <c r="N4486">
        <v>3</v>
      </c>
      <c r="O4486" t="s">
        <v>135</v>
      </c>
      <c r="P4486" s="1">
        <v>45602</v>
      </c>
      <c r="Q4486" s="1">
        <v>45643</v>
      </c>
      <c r="R4486">
        <v>1629</v>
      </c>
      <c r="S4486" s="4">
        <v>9.4</v>
      </c>
      <c r="T4486" t="s">
        <v>210</v>
      </c>
    </row>
    <row r="4487" spans="1:20" x14ac:dyDescent="0.35">
      <c r="A4487" t="s">
        <v>8971</v>
      </c>
      <c r="B4487" s="5" t="s">
        <v>100</v>
      </c>
      <c r="C4487" s="6">
        <v>50384</v>
      </c>
      <c r="D4487" t="s">
        <v>22</v>
      </c>
      <c r="E4487">
        <v>50384</v>
      </c>
      <c r="F4487" s="5" t="s">
        <v>66</v>
      </c>
      <c r="G4487" s="5" t="s">
        <v>42</v>
      </c>
      <c r="H4487" s="5" t="s">
        <v>116</v>
      </c>
      <c r="I4487" t="s">
        <v>35</v>
      </c>
      <c r="J4487" t="s">
        <v>52</v>
      </c>
      <c r="K4487">
        <v>100</v>
      </c>
      <c r="L4487" s="5" t="s">
        <v>8972</v>
      </c>
      <c r="M4487" s="5" t="s">
        <v>37</v>
      </c>
      <c r="N4487">
        <v>9</v>
      </c>
      <c r="O4487" t="s">
        <v>71</v>
      </c>
      <c r="P4487" s="1">
        <v>45617</v>
      </c>
      <c r="Q4487" s="1">
        <v>45657</v>
      </c>
      <c r="R4487">
        <v>1978</v>
      </c>
      <c r="S4487" s="4">
        <v>7.9</v>
      </c>
      <c r="T4487" t="s">
        <v>243</v>
      </c>
    </row>
    <row r="4488" spans="1:20" x14ac:dyDescent="0.35">
      <c r="A4488" t="s">
        <v>8973</v>
      </c>
      <c r="B4488" s="5" t="s">
        <v>179</v>
      </c>
      <c r="C4488" s="6">
        <v>45747</v>
      </c>
      <c r="D4488" t="s">
        <v>74</v>
      </c>
      <c r="E4488">
        <v>57184</v>
      </c>
      <c r="F4488" s="5" t="s">
        <v>58</v>
      </c>
      <c r="G4488" s="5" t="s">
        <v>24</v>
      </c>
      <c r="H4488" s="5" t="s">
        <v>75</v>
      </c>
      <c r="I4488" t="s">
        <v>44</v>
      </c>
      <c r="J4488" t="s">
        <v>299</v>
      </c>
      <c r="K4488">
        <v>0</v>
      </c>
      <c r="L4488" s="5" t="s">
        <v>8974</v>
      </c>
      <c r="M4488" s="5" t="s">
        <v>70</v>
      </c>
      <c r="N4488">
        <v>1</v>
      </c>
      <c r="O4488" t="s">
        <v>172</v>
      </c>
      <c r="P4488" s="1">
        <v>45562</v>
      </c>
      <c r="Q4488" s="1">
        <v>45629</v>
      </c>
      <c r="R4488">
        <v>2476</v>
      </c>
      <c r="S4488" s="4">
        <v>8.3000000000000007</v>
      </c>
      <c r="T4488" t="s">
        <v>79</v>
      </c>
    </row>
    <row r="4489" spans="1:20" x14ac:dyDescent="0.35">
      <c r="A4489" t="s">
        <v>8975</v>
      </c>
      <c r="B4489" s="5" t="s">
        <v>28802</v>
      </c>
      <c r="C4489" s="6">
        <v>27660</v>
      </c>
      <c r="D4489" t="s">
        <v>22</v>
      </c>
      <c r="E4489">
        <v>27660</v>
      </c>
      <c r="F4489" s="5" t="s">
        <v>58</v>
      </c>
      <c r="G4489" s="5" t="s">
        <v>42</v>
      </c>
      <c r="H4489" s="5" t="s">
        <v>157</v>
      </c>
      <c r="I4489" t="s">
        <v>26</v>
      </c>
      <c r="J4489" t="s">
        <v>157</v>
      </c>
      <c r="K4489">
        <v>50</v>
      </c>
      <c r="L4489" s="5" t="s">
        <v>8976</v>
      </c>
      <c r="M4489" s="5" t="s">
        <v>70</v>
      </c>
      <c r="N4489">
        <v>0</v>
      </c>
      <c r="O4489" t="s">
        <v>112</v>
      </c>
      <c r="P4489" s="1">
        <v>45547</v>
      </c>
      <c r="Q4489" s="1">
        <v>45596</v>
      </c>
      <c r="R4489">
        <v>2159</v>
      </c>
      <c r="S4489" s="4">
        <v>7.4</v>
      </c>
      <c r="T4489" t="s">
        <v>153</v>
      </c>
    </row>
    <row r="4490" spans="1:20" x14ac:dyDescent="0.35">
      <c r="A4490" t="s">
        <v>8977</v>
      </c>
      <c r="B4490" s="5" t="s">
        <v>28800</v>
      </c>
      <c r="C4490" s="6">
        <v>66412</v>
      </c>
      <c r="D4490" t="s">
        <v>22</v>
      </c>
      <c r="E4490">
        <v>66412</v>
      </c>
      <c r="F4490" s="5" t="s">
        <v>58</v>
      </c>
      <c r="G4490" s="5" t="s">
        <v>42</v>
      </c>
      <c r="H4490" s="5" t="s">
        <v>52</v>
      </c>
      <c r="I4490" t="s">
        <v>35</v>
      </c>
      <c r="J4490" t="s">
        <v>52</v>
      </c>
      <c r="K4490">
        <v>0</v>
      </c>
      <c r="L4490" s="5" t="s">
        <v>8978</v>
      </c>
      <c r="M4490" s="5" t="s">
        <v>28</v>
      </c>
      <c r="N4490">
        <v>1</v>
      </c>
      <c r="O4490" t="s">
        <v>78</v>
      </c>
      <c r="P4490" s="1">
        <v>45592</v>
      </c>
      <c r="Q4490" s="1">
        <v>45622</v>
      </c>
      <c r="R4490">
        <v>1366</v>
      </c>
      <c r="S4490" s="4">
        <v>7.1</v>
      </c>
      <c r="T4490" t="s">
        <v>108</v>
      </c>
    </row>
    <row r="4491" spans="1:20" x14ac:dyDescent="0.35">
      <c r="A4491" t="s">
        <v>8979</v>
      </c>
      <c r="B4491" s="5" t="s">
        <v>49</v>
      </c>
      <c r="C4491" s="6">
        <v>286005</v>
      </c>
      <c r="D4491" t="s">
        <v>22</v>
      </c>
      <c r="E4491">
        <v>286005</v>
      </c>
      <c r="F4491" s="5" t="s">
        <v>23</v>
      </c>
      <c r="G4491" s="5" t="s">
        <v>42</v>
      </c>
      <c r="H4491" s="5" t="s">
        <v>129</v>
      </c>
      <c r="I4491" t="s">
        <v>35</v>
      </c>
      <c r="J4491" t="s">
        <v>129</v>
      </c>
      <c r="K4491">
        <v>100</v>
      </c>
      <c r="L4491" s="5" t="s">
        <v>8980</v>
      </c>
      <c r="M4491" s="5" t="s">
        <v>28</v>
      </c>
      <c r="N4491">
        <v>15</v>
      </c>
      <c r="O4491" t="s">
        <v>107</v>
      </c>
      <c r="P4491" s="1">
        <v>45357</v>
      </c>
      <c r="Q4491" s="1">
        <v>45416</v>
      </c>
      <c r="R4491">
        <v>1637</v>
      </c>
      <c r="S4491" s="4">
        <v>9.4</v>
      </c>
      <c r="T4491" t="s">
        <v>277</v>
      </c>
    </row>
    <row r="4492" spans="1:20" x14ac:dyDescent="0.35">
      <c r="A4492" t="s">
        <v>8981</v>
      </c>
      <c r="B4492" s="5" t="s">
        <v>21</v>
      </c>
      <c r="C4492" s="6">
        <v>162115</v>
      </c>
      <c r="D4492" t="s">
        <v>41</v>
      </c>
      <c r="E4492">
        <v>137798</v>
      </c>
      <c r="F4492" s="5" t="s">
        <v>23</v>
      </c>
      <c r="G4492" s="5" t="s">
        <v>24</v>
      </c>
      <c r="H4492" s="5" t="s">
        <v>151</v>
      </c>
      <c r="I4492" t="s">
        <v>44</v>
      </c>
      <c r="J4492" t="s">
        <v>480</v>
      </c>
      <c r="K4492">
        <v>50</v>
      </c>
      <c r="L4492" s="5" t="s">
        <v>8982</v>
      </c>
      <c r="M4492" s="5" t="s">
        <v>70</v>
      </c>
      <c r="N4492">
        <v>15</v>
      </c>
      <c r="O4492" t="s">
        <v>46</v>
      </c>
      <c r="P4492" s="1">
        <v>45556</v>
      </c>
      <c r="Q4492" s="1">
        <v>45592</v>
      </c>
      <c r="R4492">
        <v>780</v>
      </c>
      <c r="S4492" s="4">
        <v>6.4</v>
      </c>
      <c r="T4492" t="s">
        <v>79</v>
      </c>
    </row>
    <row r="4493" spans="1:20" x14ac:dyDescent="0.35">
      <c r="A4493" t="s">
        <v>8983</v>
      </c>
      <c r="B4493" s="5" t="s">
        <v>179</v>
      </c>
      <c r="C4493" s="6">
        <v>179992</v>
      </c>
      <c r="D4493" t="s">
        <v>33</v>
      </c>
      <c r="E4493">
        <v>19799120</v>
      </c>
      <c r="F4493" s="5" t="s">
        <v>23</v>
      </c>
      <c r="G4493" s="5" t="s">
        <v>51</v>
      </c>
      <c r="H4493" s="5" t="s">
        <v>34</v>
      </c>
      <c r="I4493" t="s">
        <v>26</v>
      </c>
      <c r="J4493" t="s">
        <v>34</v>
      </c>
      <c r="K4493">
        <v>50</v>
      </c>
      <c r="L4493" s="5" t="s">
        <v>8984</v>
      </c>
      <c r="M4493" s="5" t="s">
        <v>70</v>
      </c>
      <c r="N4493">
        <v>10</v>
      </c>
      <c r="O4493" t="s">
        <v>147</v>
      </c>
      <c r="P4493" s="1">
        <v>45680</v>
      </c>
      <c r="Q4493" s="1">
        <v>45700</v>
      </c>
      <c r="R4493">
        <v>2176</v>
      </c>
      <c r="S4493" s="4">
        <v>8.4</v>
      </c>
      <c r="T4493" t="s">
        <v>153</v>
      </c>
    </row>
    <row r="4494" spans="1:20" x14ac:dyDescent="0.35">
      <c r="A4494" t="s">
        <v>8985</v>
      </c>
      <c r="B4494" s="5" t="s">
        <v>174</v>
      </c>
      <c r="C4494" s="6">
        <v>52604</v>
      </c>
      <c r="D4494" t="s">
        <v>22</v>
      </c>
      <c r="E4494">
        <v>52604</v>
      </c>
      <c r="F4494" s="5" t="s">
        <v>58</v>
      </c>
      <c r="G4494" s="5" t="s">
        <v>51</v>
      </c>
      <c r="H4494" s="5" t="s">
        <v>25</v>
      </c>
      <c r="I4494" t="s">
        <v>44</v>
      </c>
      <c r="J4494" t="s">
        <v>52</v>
      </c>
      <c r="K4494">
        <v>50</v>
      </c>
      <c r="L4494" s="5" t="s">
        <v>8986</v>
      </c>
      <c r="M4494" s="5" t="s">
        <v>37</v>
      </c>
      <c r="N4494">
        <v>1</v>
      </c>
      <c r="O4494" t="s">
        <v>135</v>
      </c>
      <c r="P4494" s="1">
        <v>45672</v>
      </c>
      <c r="Q4494" s="1">
        <v>45708</v>
      </c>
      <c r="R4494">
        <v>2181</v>
      </c>
      <c r="S4494" s="4">
        <v>9.8000000000000007</v>
      </c>
      <c r="T4494" t="s">
        <v>89</v>
      </c>
    </row>
    <row r="4495" spans="1:20" x14ac:dyDescent="0.35">
      <c r="A4495" t="s">
        <v>8987</v>
      </c>
      <c r="B4495" s="5" t="s">
        <v>73</v>
      </c>
      <c r="C4495" s="6">
        <v>135693</v>
      </c>
      <c r="D4495" t="s">
        <v>22</v>
      </c>
      <c r="E4495">
        <v>135693</v>
      </c>
      <c r="F4495" s="5" t="s">
        <v>50</v>
      </c>
      <c r="G4495" s="5" t="s">
        <v>51</v>
      </c>
      <c r="H4495" s="5" t="s">
        <v>68</v>
      </c>
      <c r="I4495" t="s">
        <v>35</v>
      </c>
      <c r="J4495" t="s">
        <v>121</v>
      </c>
      <c r="K4495">
        <v>0</v>
      </c>
      <c r="L4495" s="5" t="s">
        <v>8988</v>
      </c>
      <c r="M4495" s="5" t="s">
        <v>37</v>
      </c>
      <c r="N4495">
        <v>2</v>
      </c>
      <c r="O4495" t="s">
        <v>112</v>
      </c>
      <c r="P4495" s="1">
        <v>45428</v>
      </c>
      <c r="Q4495" s="1">
        <v>45442</v>
      </c>
      <c r="R4495">
        <v>1410</v>
      </c>
      <c r="S4495" s="4">
        <v>7.8</v>
      </c>
      <c r="T4495" t="s">
        <v>108</v>
      </c>
    </row>
    <row r="4496" spans="1:20" x14ac:dyDescent="0.35">
      <c r="A4496" t="s">
        <v>8989</v>
      </c>
      <c r="B4496" s="5" t="s">
        <v>21</v>
      </c>
      <c r="C4496" s="6">
        <v>132806</v>
      </c>
      <c r="D4496" t="s">
        <v>22</v>
      </c>
      <c r="E4496">
        <v>132806</v>
      </c>
      <c r="F4496" s="5" t="s">
        <v>66</v>
      </c>
      <c r="G4496" s="5" t="s">
        <v>42</v>
      </c>
      <c r="H4496" s="5" t="s">
        <v>68</v>
      </c>
      <c r="I4496" t="s">
        <v>26</v>
      </c>
      <c r="J4496" t="s">
        <v>68</v>
      </c>
      <c r="K4496">
        <v>100</v>
      </c>
      <c r="L4496" s="5" t="s">
        <v>8990</v>
      </c>
      <c r="M4496" s="5" t="s">
        <v>54</v>
      </c>
      <c r="N4496">
        <v>5</v>
      </c>
      <c r="O4496" t="s">
        <v>88</v>
      </c>
      <c r="P4496" s="1">
        <v>45513</v>
      </c>
      <c r="Q4496" s="1">
        <v>45545</v>
      </c>
      <c r="R4496">
        <v>745</v>
      </c>
      <c r="S4496" s="4">
        <v>10</v>
      </c>
      <c r="T4496" t="s">
        <v>30</v>
      </c>
    </row>
    <row r="4497" spans="1:20" x14ac:dyDescent="0.35">
      <c r="A4497" t="s">
        <v>8991</v>
      </c>
      <c r="B4497" s="5" t="s">
        <v>73</v>
      </c>
      <c r="C4497" s="6">
        <v>119154</v>
      </c>
      <c r="D4497" t="s">
        <v>120</v>
      </c>
      <c r="E4497">
        <v>107239</v>
      </c>
      <c r="F4497" s="5" t="s">
        <v>50</v>
      </c>
      <c r="G4497" s="5" t="s">
        <v>42</v>
      </c>
      <c r="H4497" s="5" t="s">
        <v>121</v>
      </c>
      <c r="I4497" t="s">
        <v>35</v>
      </c>
      <c r="J4497" t="s">
        <v>121</v>
      </c>
      <c r="K4497">
        <v>0</v>
      </c>
      <c r="L4497" s="5" t="s">
        <v>8992</v>
      </c>
      <c r="M4497" s="5" t="s">
        <v>54</v>
      </c>
      <c r="N4497">
        <v>3</v>
      </c>
      <c r="O4497" t="s">
        <v>71</v>
      </c>
      <c r="P4497" s="1">
        <v>45407</v>
      </c>
      <c r="Q4497" s="1">
        <v>45478</v>
      </c>
      <c r="R4497">
        <v>1701</v>
      </c>
      <c r="S4497" s="4">
        <v>5.6</v>
      </c>
      <c r="T4497" t="s">
        <v>30</v>
      </c>
    </row>
    <row r="4498" spans="1:20" x14ac:dyDescent="0.35">
      <c r="A4498" t="s">
        <v>8993</v>
      </c>
      <c r="B4498" s="5" t="s">
        <v>217</v>
      </c>
      <c r="C4498" s="6">
        <v>116153</v>
      </c>
      <c r="D4498" t="s">
        <v>120</v>
      </c>
      <c r="E4498">
        <v>104538</v>
      </c>
      <c r="F4498" s="5" t="s">
        <v>58</v>
      </c>
      <c r="G4498" s="5" t="s">
        <v>59</v>
      </c>
      <c r="H4498" s="5" t="s">
        <v>121</v>
      </c>
      <c r="I4498" t="s">
        <v>35</v>
      </c>
      <c r="J4498" t="s">
        <v>121</v>
      </c>
      <c r="K4498">
        <v>0</v>
      </c>
      <c r="L4498" s="5" t="s">
        <v>8994</v>
      </c>
      <c r="M4498" s="5" t="s">
        <v>54</v>
      </c>
      <c r="N4498">
        <v>1</v>
      </c>
      <c r="O4498" t="s">
        <v>107</v>
      </c>
      <c r="P4498" s="1">
        <v>45434</v>
      </c>
      <c r="Q4498" s="1">
        <v>45481</v>
      </c>
      <c r="R4498">
        <v>2130</v>
      </c>
      <c r="S4498" s="4">
        <v>5.5</v>
      </c>
      <c r="T4498" t="s">
        <v>89</v>
      </c>
    </row>
    <row r="4499" spans="1:20" x14ac:dyDescent="0.35">
      <c r="A4499" t="s">
        <v>8995</v>
      </c>
      <c r="B4499" s="5" t="s">
        <v>28799</v>
      </c>
      <c r="C4499" s="6">
        <v>122285</v>
      </c>
      <c r="D4499" t="s">
        <v>22</v>
      </c>
      <c r="E4499">
        <v>122285</v>
      </c>
      <c r="F4499" s="5" t="s">
        <v>66</v>
      </c>
      <c r="G4499" s="5" t="s">
        <v>51</v>
      </c>
      <c r="H4499" s="5" t="s">
        <v>68</v>
      </c>
      <c r="I4499" t="s">
        <v>44</v>
      </c>
      <c r="J4499" t="s">
        <v>480</v>
      </c>
      <c r="K4499">
        <v>50</v>
      </c>
      <c r="L4499" s="5" t="s">
        <v>8996</v>
      </c>
      <c r="M4499" s="5" t="s">
        <v>54</v>
      </c>
      <c r="N4499">
        <v>7</v>
      </c>
      <c r="O4499" t="s">
        <v>85</v>
      </c>
      <c r="P4499" s="1">
        <v>45509</v>
      </c>
      <c r="Q4499" s="1">
        <v>45572</v>
      </c>
      <c r="R4499">
        <v>1831</v>
      </c>
      <c r="S4499" s="4">
        <v>8.3000000000000007</v>
      </c>
      <c r="T4499" t="s">
        <v>277</v>
      </c>
    </row>
    <row r="4500" spans="1:20" x14ac:dyDescent="0.35">
      <c r="A4500" t="s">
        <v>8997</v>
      </c>
      <c r="B4500" s="5" t="s">
        <v>28802</v>
      </c>
      <c r="C4500" s="6">
        <v>87146</v>
      </c>
      <c r="D4500" t="s">
        <v>22</v>
      </c>
      <c r="E4500">
        <v>87146</v>
      </c>
      <c r="F4500" s="5" t="s">
        <v>66</v>
      </c>
      <c r="G4500" s="5" t="s">
        <v>51</v>
      </c>
      <c r="H4500" s="5" t="s">
        <v>165</v>
      </c>
      <c r="I4500" t="s">
        <v>26</v>
      </c>
      <c r="J4500" t="s">
        <v>165</v>
      </c>
      <c r="K4500">
        <v>0</v>
      </c>
      <c r="L4500" s="5" t="s">
        <v>8998</v>
      </c>
      <c r="M4500" s="5" t="s">
        <v>37</v>
      </c>
      <c r="N4500">
        <v>7</v>
      </c>
      <c r="O4500" t="s">
        <v>167</v>
      </c>
      <c r="P4500" s="1">
        <v>45663</v>
      </c>
      <c r="Q4500" s="1">
        <v>45721</v>
      </c>
      <c r="R4500">
        <v>2199</v>
      </c>
      <c r="S4500" s="4">
        <v>5.7</v>
      </c>
      <c r="T4500" t="s">
        <v>79</v>
      </c>
    </row>
    <row r="4501" spans="1:20" x14ac:dyDescent="0.35">
      <c r="A4501" t="s">
        <v>8999</v>
      </c>
      <c r="B4501" s="5" t="s">
        <v>32</v>
      </c>
      <c r="C4501" s="6">
        <v>101820</v>
      </c>
      <c r="D4501" t="s">
        <v>81</v>
      </c>
      <c r="E4501">
        <v>137457</v>
      </c>
      <c r="F4501" s="5" t="s">
        <v>50</v>
      </c>
      <c r="G4501" s="5" t="s">
        <v>42</v>
      </c>
      <c r="H4501" s="5" t="s">
        <v>82</v>
      </c>
      <c r="I4501" t="s">
        <v>26</v>
      </c>
      <c r="J4501" t="s">
        <v>915</v>
      </c>
      <c r="K4501">
        <v>50</v>
      </c>
      <c r="L4501" s="5" t="s">
        <v>9000</v>
      </c>
      <c r="M4501" s="5" t="s">
        <v>28</v>
      </c>
      <c r="N4501">
        <v>4</v>
      </c>
      <c r="O4501" t="s">
        <v>71</v>
      </c>
      <c r="P4501" s="1">
        <v>45734</v>
      </c>
      <c r="Q4501" s="1">
        <v>45764</v>
      </c>
      <c r="R4501">
        <v>1073</v>
      </c>
      <c r="S4501" s="4">
        <v>6.2</v>
      </c>
      <c r="T4501" t="s">
        <v>79</v>
      </c>
    </row>
    <row r="4502" spans="1:20" x14ac:dyDescent="0.35">
      <c r="A4502" t="s">
        <v>9001</v>
      </c>
      <c r="B4502" s="5" t="s">
        <v>28802</v>
      </c>
      <c r="C4502" s="6">
        <v>76032</v>
      </c>
      <c r="D4502" t="s">
        <v>41</v>
      </c>
      <c r="E4502">
        <v>64627</v>
      </c>
      <c r="F4502" s="5" t="s">
        <v>50</v>
      </c>
      <c r="G4502" s="5" t="s">
        <v>51</v>
      </c>
      <c r="H4502" s="5" t="s">
        <v>60</v>
      </c>
      <c r="I4502" t="s">
        <v>26</v>
      </c>
      <c r="J4502" t="s">
        <v>126</v>
      </c>
      <c r="K4502">
        <v>100</v>
      </c>
      <c r="L4502" s="5" t="s">
        <v>9002</v>
      </c>
      <c r="M4502" s="5" t="s">
        <v>37</v>
      </c>
      <c r="N4502">
        <v>3</v>
      </c>
      <c r="O4502" t="s">
        <v>85</v>
      </c>
      <c r="P4502" s="1">
        <v>45543</v>
      </c>
      <c r="Q4502" s="1">
        <v>45573</v>
      </c>
      <c r="R4502">
        <v>1911</v>
      </c>
      <c r="S4502" s="4">
        <v>8.6</v>
      </c>
      <c r="T4502" t="s">
        <v>277</v>
      </c>
    </row>
    <row r="4503" spans="1:20" x14ac:dyDescent="0.35">
      <c r="A4503" t="s">
        <v>9003</v>
      </c>
      <c r="B4503" s="5" t="s">
        <v>28801</v>
      </c>
      <c r="C4503" s="6">
        <v>138064</v>
      </c>
      <c r="D4503" t="s">
        <v>33</v>
      </c>
      <c r="E4503">
        <v>15187040</v>
      </c>
      <c r="F4503" s="5" t="s">
        <v>66</v>
      </c>
      <c r="G4503" s="5" t="s">
        <v>51</v>
      </c>
      <c r="H4503" s="5" t="s">
        <v>34</v>
      </c>
      <c r="I4503" t="s">
        <v>35</v>
      </c>
      <c r="J4503" t="s">
        <v>34</v>
      </c>
      <c r="K4503">
        <v>100</v>
      </c>
      <c r="L4503" s="5" t="s">
        <v>9004</v>
      </c>
      <c r="M4503" s="5" t="s">
        <v>37</v>
      </c>
      <c r="N4503">
        <v>5</v>
      </c>
      <c r="O4503" t="s">
        <v>88</v>
      </c>
      <c r="P4503" s="1">
        <v>45344</v>
      </c>
      <c r="Q4503" s="1">
        <v>45368</v>
      </c>
      <c r="R4503">
        <v>1028</v>
      </c>
      <c r="S4503" s="4">
        <v>8.1</v>
      </c>
      <c r="T4503" t="s">
        <v>210</v>
      </c>
    </row>
    <row r="4504" spans="1:20" x14ac:dyDescent="0.35">
      <c r="A4504" t="s">
        <v>9005</v>
      </c>
      <c r="B4504" s="5" t="s">
        <v>28802</v>
      </c>
      <c r="C4504" s="6">
        <v>131574</v>
      </c>
      <c r="D4504" t="s">
        <v>81</v>
      </c>
      <c r="E4504">
        <v>177625</v>
      </c>
      <c r="F4504" s="5" t="s">
        <v>66</v>
      </c>
      <c r="G4504" s="5" t="s">
        <v>51</v>
      </c>
      <c r="H4504" s="5" t="s">
        <v>82</v>
      </c>
      <c r="I4504" t="s">
        <v>35</v>
      </c>
      <c r="J4504" t="s">
        <v>299</v>
      </c>
      <c r="K4504">
        <v>0</v>
      </c>
      <c r="L4504" s="5" t="s">
        <v>9006</v>
      </c>
      <c r="M4504" s="5" t="s">
        <v>37</v>
      </c>
      <c r="N4504">
        <v>6</v>
      </c>
      <c r="O4504" t="s">
        <v>62</v>
      </c>
      <c r="P4504" s="1">
        <v>45565</v>
      </c>
      <c r="Q4504" s="1">
        <v>45620</v>
      </c>
      <c r="R4504">
        <v>1280</v>
      </c>
      <c r="S4504" s="4">
        <v>6.4</v>
      </c>
      <c r="T4504" t="s">
        <v>277</v>
      </c>
    </row>
    <row r="4505" spans="1:20" x14ac:dyDescent="0.35">
      <c r="A4505" t="s">
        <v>9007</v>
      </c>
      <c r="B4505" s="5" t="s">
        <v>32</v>
      </c>
      <c r="C4505" s="6">
        <v>366922</v>
      </c>
      <c r="D4505" t="s">
        <v>120</v>
      </c>
      <c r="E4505">
        <v>330230</v>
      </c>
      <c r="F4505" s="5" t="s">
        <v>23</v>
      </c>
      <c r="G4505" s="5" t="s">
        <v>51</v>
      </c>
      <c r="H4505" s="5" t="s">
        <v>121</v>
      </c>
      <c r="I4505" t="s">
        <v>35</v>
      </c>
      <c r="J4505" t="s">
        <v>212</v>
      </c>
      <c r="K4505">
        <v>0</v>
      </c>
      <c r="L4505" s="5" t="s">
        <v>9008</v>
      </c>
      <c r="M4505" s="5" t="s">
        <v>37</v>
      </c>
      <c r="N4505">
        <v>14</v>
      </c>
      <c r="O4505" t="s">
        <v>141</v>
      </c>
      <c r="P4505" s="1">
        <v>45312</v>
      </c>
      <c r="Q4505" s="1">
        <v>45328</v>
      </c>
      <c r="R4505">
        <v>2396</v>
      </c>
      <c r="S4505" s="4">
        <v>9.3000000000000007</v>
      </c>
      <c r="T4505" t="s">
        <v>47</v>
      </c>
    </row>
    <row r="4506" spans="1:20" x14ac:dyDescent="0.35">
      <c r="A4506" t="s">
        <v>9009</v>
      </c>
      <c r="B4506" s="5" t="s">
        <v>73</v>
      </c>
      <c r="C4506" s="6">
        <v>113179</v>
      </c>
      <c r="D4506" t="s">
        <v>22</v>
      </c>
      <c r="E4506">
        <v>113179</v>
      </c>
      <c r="F4506" s="5" t="s">
        <v>58</v>
      </c>
      <c r="G4506" s="5" t="s">
        <v>59</v>
      </c>
      <c r="H4506" s="5" t="s">
        <v>97</v>
      </c>
      <c r="I4506" t="s">
        <v>35</v>
      </c>
      <c r="J4506" t="s">
        <v>97</v>
      </c>
      <c r="K4506">
        <v>0</v>
      </c>
      <c r="L4506" s="5" t="s">
        <v>9010</v>
      </c>
      <c r="M4506" s="5" t="s">
        <v>37</v>
      </c>
      <c r="N4506">
        <v>1</v>
      </c>
      <c r="O4506" t="s">
        <v>46</v>
      </c>
      <c r="P4506" s="1">
        <v>45469</v>
      </c>
      <c r="Q4506" s="1">
        <v>45498</v>
      </c>
      <c r="R4506">
        <v>1016</v>
      </c>
      <c r="S4506" s="4">
        <v>8.1999999999999993</v>
      </c>
      <c r="T4506" t="s">
        <v>95</v>
      </c>
    </row>
    <row r="4507" spans="1:20" x14ac:dyDescent="0.35">
      <c r="A4507" t="s">
        <v>9011</v>
      </c>
      <c r="B4507" s="5" t="s">
        <v>57</v>
      </c>
      <c r="C4507" s="6">
        <v>249140</v>
      </c>
      <c r="D4507" t="s">
        <v>81</v>
      </c>
      <c r="E4507">
        <v>336339</v>
      </c>
      <c r="F4507" s="5" t="s">
        <v>23</v>
      </c>
      <c r="G4507" s="5" t="s">
        <v>51</v>
      </c>
      <c r="H4507" s="5" t="s">
        <v>82</v>
      </c>
      <c r="I4507" t="s">
        <v>35</v>
      </c>
      <c r="J4507" t="s">
        <v>82</v>
      </c>
      <c r="K4507">
        <v>100</v>
      </c>
      <c r="L4507" s="5" t="s">
        <v>4477</v>
      </c>
      <c r="M4507" s="5" t="s">
        <v>54</v>
      </c>
      <c r="N4507">
        <v>18</v>
      </c>
      <c r="O4507" t="s">
        <v>29</v>
      </c>
      <c r="P4507" s="1">
        <v>45495</v>
      </c>
      <c r="Q4507" s="1">
        <v>45526</v>
      </c>
      <c r="R4507">
        <v>1206</v>
      </c>
      <c r="S4507" s="4">
        <v>6.1</v>
      </c>
      <c r="T4507" t="s">
        <v>243</v>
      </c>
    </row>
    <row r="4508" spans="1:20" x14ac:dyDescent="0.35">
      <c r="A4508" t="s">
        <v>9012</v>
      </c>
      <c r="B4508" s="5" t="s">
        <v>105</v>
      </c>
      <c r="C4508" s="6">
        <v>171609</v>
      </c>
      <c r="D4508" t="s">
        <v>41</v>
      </c>
      <c r="E4508">
        <v>145868</v>
      </c>
      <c r="F4508" s="5" t="s">
        <v>23</v>
      </c>
      <c r="G4508" s="5" t="s">
        <v>59</v>
      </c>
      <c r="H4508" s="5" t="s">
        <v>126</v>
      </c>
      <c r="I4508" t="s">
        <v>26</v>
      </c>
      <c r="J4508" t="s">
        <v>43</v>
      </c>
      <c r="K4508">
        <v>50</v>
      </c>
      <c r="L4508" s="5" t="s">
        <v>9013</v>
      </c>
      <c r="M4508" s="5" t="s">
        <v>37</v>
      </c>
      <c r="N4508">
        <v>10</v>
      </c>
      <c r="O4508" t="s">
        <v>131</v>
      </c>
      <c r="P4508" s="1">
        <v>45409</v>
      </c>
      <c r="Q4508" s="1">
        <v>45460</v>
      </c>
      <c r="R4508">
        <v>2287</v>
      </c>
      <c r="S4508" s="4">
        <v>7.4</v>
      </c>
      <c r="T4508" t="s">
        <v>210</v>
      </c>
    </row>
    <row r="4509" spans="1:20" x14ac:dyDescent="0.35">
      <c r="A4509" t="s">
        <v>9014</v>
      </c>
      <c r="B4509" s="5" t="s">
        <v>91</v>
      </c>
      <c r="C4509" s="6">
        <v>105792</v>
      </c>
      <c r="D4509" t="s">
        <v>41</v>
      </c>
      <c r="E4509">
        <v>89923</v>
      </c>
      <c r="F4509" s="5" t="s">
        <v>66</v>
      </c>
      <c r="G4509" s="5" t="s">
        <v>51</v>
      </c>
      <c r="H4509" s="5" t="s">
        <v>60</v>
      </c>
      <c r="I4509" t="s">
        <v>44</v>
      </c>
      <c r="J4509" t="s">
        <v>291</v>
      </c>
      <c r="K4509">
        <v>50</v>
      </c>
      <c r="L4509" s="5" t="s">
        <v>9015</v>
      </c>
      <c r="M4509" s="5" t="s">
        <v>70</v>
      </c>
      <c r="N4509">
        <v>6</v>
      </c>
      <c r="O4509" t="s">
        <v>107</v>
      </c>
      <c r="P4509" s="1">
        <v>45443</v>
      </c>
      <c r="Q4509" s="1">
        <v>45498</v>
      </c>
      <c r="R4509">
        <v>2141</v>
      </c>
      <c r="S4509" s="4">
        <v>5.3</v>
      </c>
      <c r="T4509" t="s">
        <v>55</v>
      </c>
    </row>
    <row r="4510" spans="1:20" x14ac:dyDescent="0.35">
      <c r="A4510" t="s">
        <v>9016</v>
      </c>
      <c r="B4510" s="5" t="s">
        <v>28800</v>
      </c>
      <c r="C4510" s="6">
        <v>173700</v>
      </c>
      <c r="D4510" t="s">
        <v>22</v>
      </c>
      <c r="E4510">
        <v>173700</v>
      </c>
      <c r="F4510" s="5" t="s">
        <v>23</v>
      </c>
      <c r="G4510" s="5" t="s">
        <v>59</v>
      </c>
      <c r="H4510" s="5" t="s">
        <v>165</v>
      </c>
      <c r="I4510" t="s">
        <v>26</v>
      </c>
      <c r="J4510" t="s">
        <v>192</v>
      </c>
      <c r="K4510">
        <v>100</v>
      </c>
      <c r="L4510" s="5" t="s">
        <v>9017</v>
      </c>
      <c r="M4510" s="5" t="s">
        <v>37</v>
      </c>
      <c r="N4510">
        <v>19</v>
      </c>
      <c r="O4510" t="s">
        <v>62</v>
      </c>
      <c r="P4510" s="1">
        <v>45309</v>
      </c>
      <c r="Q4510" s="1">
        <v>45353</v>
      </c>
      <c r="R4510">
        <v>529</v>
      </c>
      <c r="S4510" s="4">
        <v>6.5</v>
      </c>
      <c r="T4510" t="s">
        <v>118</v>
      </c>
    </row>
    <row r="4511" spans="1:20" x14ac:dyDescent="0.35">
      <c r="A4511" t="s">
        <v>9018</v>
      </c>
      <c r="B4511" s="5" t="s">
        <v>174</v>
      </c>
      <c r="C4511" s="6">
        <v>97074</v>
      </c>
      <c r="D4511" t="s">
        <v>41</v>
      </c>
      <c r="E4511">
        <v>82513</v>
      </c>
      <c r="F4511" s="5" t="s">
        <v>50</v>
      </c>
      <c r="G4511" s="5" t="s">
        <v>24</v>
      </c>
      <c r="H4511" s="5" t="s">
        <v>126</v>
      </c>
      <c r="I4511" t="s">
        <v>35</v>
      </c>
      <c r="J4511" t="s">
        <v>126</v>
      </c>
      <c r="K4511">
        <v>100</v>
      </c>
      <c r="L4511" s="5" t="s">
        <v>9019</v>
      </c>
      <c r="M4511" s="5" t="s">
        <v>28</v>
      </c>
      <c r="N4511">
        <v>4</v>
      </c>
      <c r="O4511" t="s">
        <v>46</v>
      </c>
      <c r="P4511" s="1">
        <v>45673</v>
      </c>
      <c r="Q4511" s="1">
        <v>45697</v>
      </c>
      <c r="R4511">
        <v>1335</v>
      </c>
      <c r="S4511" s="4">
        <v>8.4</v>
      </c>
      <c r="T4511" t="s">
        <v>210</v>
      </c>
    </row>
    <row r="4512" spans="1:20" x14ac:dyDescent="0.35">
      <c r="A4512" t="s">
        <v>9020</v>
      </c>
      <c r="B4512" s="5" t="s">
        <v>28800</v>
      </c>
      <c r="C4512" s="6">
        <v>22207</v>
      </c>
      <c r="D4512" t="s">
        <v>22</v>
      </c>
      <c r="E4512">
        <v>22207</v>
      </c>
      <c r="F4512" s="5" t="s">
        <v>58</v>
      </c>
      <c r="G4512" s="5" t="s">
        <v>42</v>
      </c>
      <c r="H4512" s="5" t="s">
        <v>116</v>
      </c>
      <c r="I4512" t="s">
        <v>26</v>
      </c>
      <c r="J4512" t="s">
        <v>116</v>
      </c>
      <c r="K4512">
        <v>100</v>
      </c>
      <c r="L4512" s="5" t="s">
        <v>9021</v>
      </c>
      <c r="M4512" s="5" t="s">
        <v>70</v>
      </c>
      <c r="N4512">
        <v>1</v>
      </c>
      <c r="O4512" t="s">
        <v>135</v>
      </c>
      <c r="P4512" s="1">
        <v>45370</v>
      </c>
      <c r="Q4512" s="1">
        <v>45420</v>
      </c>
      <c r="R4512">
        <v>602</v>
      </c>
      <c r="S4512" s="4">
        <v>9.6</v>
      </c>
      <c r="T4512" t="s">
        <v>30</v>
      </c>
    </row>
    <row r="4513" spans="1:20" x14ac:dyDescent="0.35">
      <c r="A4513" t="s">
        <v>9022</v>
      </c>
      <c r="B4513" s="5" t="s">
        <v>28800</v>
      </c>
      <c r="C4513" s="6">
        <v>166711</v>
      </c>
      <c r="D4513" t="s">
        <v>22</v>
      </c>
      <c r="E4513">
        <v>166711</v>
      </c>
      <c r="F4513" s="5" t="s">
        <v>66</v>
      </c>
      <c r="G4513" s="5" t="s">
        <v>24</v>
      </c>
      <c r="H4513" s="5" t="s">
        <v>129</v>
      </c>
      <c r="I4513" t="s">
        <v>35</v>
      </c>
      <c r="J4513" t="s">
        <v>129</v>
      </c>
      <c r="K4513">
        <v>100</v>
      </c>
      <c r="L4513" s="5" t="s">
        <v>9023</v>
      </c>
      <c r="M4513" s="5" t="s">
        <v>37</v>
      </c>
      <c r="N4513">
        <v>8</v>
      </c>
      <c r="O4513" t="s">
        <v>85</v>
      </c>
      <c r="P4513" s="1">
        <v>45627</v>
      </c>
      <c r="Q4513" s="1">
        <v>45643</v>
      </c>
      <c r="R4513">
        <v>886</v>
      </c>
      <c r="S4513" s="4">
        <v>7.1</v>
      </c>
      <c r="T4513" t="s">
        <v>63</v>
      </c>
    </row>
    <row r="4514" spans="1:20" x14ac:dyDescent="0.35">
      <c r="A4514" t="s">
        <v>9024</v>
      </c>
      <c r="B4514" s="5" t="s">
        <v>28800</v>
      </c>
      <c r="C4514" s="6">
        <v>91344</v>
      </c>
      <c r="D4514" t="s">
        <v>41</v>
      </c>
      <c r="E4514">
        <v>77642</v>
      </c>
      <c r="F4514" s="5" t="s">
        <v>50</v>
      </c>
      <c r="G4514" s="5" t="s">
        <v>24</v>
      </c>
      <c r="H4514" s="5" t="s">
        <v>43</v>
      </c>
      <c r="I4514" t="s">
        <v>44</v>
      </c>
      <c r="J4514" t="s">
        <v>151</v>
      </c>
      <c r="K4514">
        <v>100</v>
      </c>
      <c r="L4514" s="5" t="s">
        <v>1854</v>
      </c>
      <c r="M4514" s="5" t="s">
        <v>54</v>
      </c>
      <c r="N4514">
        <v>4</v>
      </c>
      <c r="O4514" t="s">
        <v>107</v>
      </c>
      <c r="P4514" s="1">
        <v>45318</v>
      </c>
      <c r="Q4514" s="1">
        <v>45381</v>
      </c>
      <c r="R4514">
        <v>1213</v>
      </c>
      <c r="S4514" s="4">
        <v>9.8000000000000007</v>
      </c>
      <c r="T4514" t="s">
        <v>30</v>
      </c>
    </row>
    <row r="4515" spans="1:20" x14ac:dyDescent="0.35">
      <c r="A4515" t="s">
        <v>9025</v>
      </c>
      <c r="B4515" s="5" t="s">
        <v>21</v>
      </c>
      <c r="C4515" s="6">
        <v>171048</v>
      </c>
      <c r="D4515" t="s">
        <v>22</v>
      </c>
      <c r="E4515">
        <v>171048</v>
      </c>
      <c r="F4515" s="5" t="s">
        <v>66</v>
      </c>
      <c r="G4515" s="5" t="s">
        <v>59</v>
      </c>
      <c r="H4515" s="5" t="s">
        <v>97</v>
      </c>
      <c r="I4515" t="s">
        <v>35</v>
      </c>
      <c r="J4515" t="s">
        <v>97</v>
      </c>
      <c r="K4515">
        <v>0</v>
      </c>
      <c r="L4515" s="5" t="s">
        <v>9026</v>
      </c>
      <c r="M4515" s="5" t="s">
        <v>54</v>
      </c>
      <c r="N4515">
        <v>7</v>
      </c>
      <c r="O4515" t="s">
        <v>78</v>
      </c>
      <c r="P4515" s="1">
        <v>45645</v>
      </c>
      <c r="Q4515" s="1">
        <v>45661</v>
      </c>
      <c r="R4515">
        <v>1329</v>
      </c>
      <c r="S4515" s="4">
        <v>7.1</v>
      </c>
      <c r="T4515" t="s">
        <v>243</v>
      </c>
    </row>
    <row r="4516" spans="1:20" x14ac:dyDescent="0.35">
      <c r="A4516" t="s">
        <v>9027</v>
      </c>
      <c r="B4516" s="5" t="s">
        <v>28801</v>
      </c>
      <c r="C4516" s="6">
        <v>129514</v>
      </c>
      <c r="D4516" t="s">
        <v>22</v>
      </c>
      <c r="E4516">
        <v>129514</v>
      </c>
      <c r="F4516" s="5" t="s">
        <v>23</v>
      </c>
      <c r="G4516" s="5" t="s">
        <v>24</v>
      </c>
      <c r="H4516" s="5" t="s">
        <v>191</v>
      </c>
      <c r="I4516" t="s">
        <v>26</v>
      </c>
      <c r="J4516" t="s">
        <v>191</v>
      </c>
      <c r="K4516">
        <v>0</v>
      </c>
      <c r="L4516" s="5" t="s">
        <v>9028</v>
      </c>
      <c r="M4516" s="5" t="s">
        <v>37</v>
      </c>
      <c r="N4516">
        <v>14</v>
      </c>
      <c r="O4516" t="s">
        <v>141</v>
      </c>
      <c r="P4516" s="1">
        <v>45702</v>
      </c>
      <c r="Q4516" s="1">
        <v>45753</v>
      </c>
      <c r="R4516">
        <v>2310</v>
      </c>
      <c r="S4516" s="4">
        <v>6.5</v>
      </c>
      <c r="T4516" t="s">
        <v>153</v>
      </c>
    </row>
    <row r="4517" spans="1:20" x14ac:dyDescent="0.35">
      <c r="A4517" t="s">
        <v>9029</v>
      </c>
      <c r="B4517" s="5" t="s">
        <v>28802</v>
      </c>
      <c r="C4517" s="6">
        <v>70909</v>
      </c>
      <c r="D4517" t="s">
        <v>22</v>
      </c>
      <c r="E4517">
        <v>70909</v>
      </c>
      <c r="F4517" s="5" t="s">
        <v>50</v>
      </c>
      <c r="G4517" s="5" t="s">
        <v>51</v>
      </c>
      <c r="H4517" s="5" t="s">
        <v>129</v>
      </c>
      <c r="I4517" t="s">
        <v>44</v>
      </c>
      <c r="J4517" t="s">
        <v>129</v>
      </c>
      <c r="K4517">
        <v>100</v>
      </c>
      <c r="L4517" s="5" t="s">
        <v>9030</v>
      </c>
      <c r="M4517" s="5" t="s">
        <v>70</v>
      </c>
      <c r="N4517">
        <v>4</v>
      </c>
      <c r="O4517" t="s">
        <v>107</v>
      </c>
      <c r="P4517" s="1">
        <v>45605</v>
      </c>
      <c r="Q4517" s="1">
        <v>45634</v>
      </c>
      <c r="R4517">
        <v>926</v>
      </c>
      <c r="S4517" s="4">
        <v>6.6</v>
      </c>
      <c r="T4517" t="s">
        <v>79</v>
      </c>
    </row>
    <row r="4518" spans="1:20" x14ac:dyDescent="0.35">
      <c r="A4518" t="s">
        <v>9031</v>
      </c>
      <c r="B4518" s="5" t="s">
        <v>100</v>
      </c>
      <c r="C4518" s="6">
        <v>55311</v>
      </c>
      <c r="D4518" t="s">
        <v>41</v>
      </c>
      <c r="E4518">
        <v>47014</v>
      </c>
      <c r="F4518" s="5" t="s">
        <v>58</v>
      </c>
      <c r="G4518" s="5" t="s">
        <v>59</v>
      </c>
      <c r="H4518" s="5" t="s">
        <v>60</v>
      </c>
      <c r="I4518" t="s">
        <v>26</v>
      </c>
      <c r="J4518" t="s">
        <v>60</v>
      </c>
      <c r="K4518">
        <v>0</v>
      </c>
      <c r="L4518" s="5" t="s">
        <v>9032</v>
      </c>
      <c r="M4518" s="5" t="s">
        <v>70</v>
      </c>
      <c r="N4518">
        <v>1</v>
      </c>
      <c r="O4518" t="s">
        <v>112</v>
      </c>
      <c r="P4518" s="1">
        <v>45502</v>
      </c>
      <c r="Q4518" s="1">
        <v>45560</v>
      </c>
      <c r="R4518">
        <v>1413</v>
      </c>
      <c r="S4518" s="4">
        <v>5.2</v>
      </c>
      <c r="T4518" t="s">
        <v>210</v>
      </c>
    </row>
    <row r="4519" spans="1:20" x14ac:dyDescent="0.35">
      <c r="A4519" t="s">
        <v>9033</v>
      </c>
      <c r="B4519" s="5" t="s">
        <v>100</v>
      </c>
      <c r="C4519" s="6">
        <v>61598</v>
      </c>
      <c r="D4519" t="s">
        <v>22</v>
      </c>
      <c r="E4519">
        <v>61598</v>
      </c>
      <c r="F4519" s="5" t="s">
        <v>23</v>
      </c>
      <c r="G4519" s="5" t="s">
        <v>59</v>
      </c>
      <c r="H4519" s="5" t="s">
        <v>116</v>
      </c>
      <c r="I4519" t="s">
        <v>26</v>
      </c>
      <c r="J4519" t="s">
        <v>116</v>
      </c>
      <c r="K4519">
        <v>50</v>
      </c>
      <c r="L4519" s="5" t="s">
        <v>9034</v>
      </c>
      <c r="M4519" s="5" t="s">
        <v>37</v>
      </c>
      <c r="N4519">
        <v>18</v>
      </c>
      <c r="O4519" t="s">
        <v>78</v>
      </c>
      <c r="P4519" s="1">
        <v>45388</v>
      </c>
      <c r="Q4519" s="1">
        <v>45447</v>
      </c>
      <c r="R4519">
        <v>2247</v>
      </c>
      <c r="S4519" s="4">
        <v>7</v>
      </c>
      <c r="T4519" t="s">
        <v>103</v>
      </c>
    </row>
    <row r="4520" spans="1:20" x14ac:dyDescent="0.35">
      <c r="A4520" t="s">
        <v>9035</v>
      </c>
      <c r="B4520" s="5" t="s">
        <v>28799</v>
      </c>
      <c r="C4520" s="6">
        <v>129700</v>
      </c>
      <c r="D4520" t="s">
        <v>22</v>
      </c>
      <c r="E4520">
        <v>129700</v>
      </c>
      <c r="F4520" s="5" t="s">
        <v>50</v>
      </c>
      <c r="G4520" s="5" t="s">
        <v>42</v>
      </c>
      <c r="H4520" s="5" t="s">
        <v>68</v>
      </c>
      <c r="I4520" t="s">
        <v>35</v>
      </c>
      <c r="J4520" t="s">
        <v>165</v>
      </c>
      <c r="K4520">
        <v>0</v>
      </c>
      <c r="L4520" s="5" t="s">
        <v>9036</v>
      </c>
      <c r="M4520" s="5" t="s">
        <v>70</v>
      </c>
      <c r="N4520">
        <v>2</v>
      </c>
      <c r="O4520" t="s">
        <v>85</v>
      </c>
      <c r="P4520" s="1">
        <v>45701</v>
      </c>
      <c r="Q4520" s="1">
        <v>45741</v>
      </c>
      <c r="R4520">
        <v>1327</v>
      </c>
      <c r="S4520" s="4">
        <v>8.3000000000000007</v>
      </c>
      <c r="T4520" t="s">
        <v>108</v>
      </c>
    </row>
    <row r="4521" spans="1:20" x14ac:dyDescent="0.35">
      <c r="A4521" t="s">
        <v>9037</v>
      </c>
      <c r="B4521" s="5" t="s">
        <v>162</v>
      </c>
      <c r="C4521" s="6">
        <v>135809</v>
      </c>
      <c r="D4521" t="s">
        <v>41</v>
      </c>
      <c r="E4521">
        <v>115438</v>
      </c>
      <c r="F4521" s="5" t="s">
        <v>66</v>
      </c>
      <c r="G4521" s="5" t="s">
        <v>59</v>
      </c>
      <c r="H4521" s="5" t="s">
        <v>126</v>
      </c>
      <c r="I4521" t="s">
        <v>44</v>
      </c>
      <c r="J4521" t="s">
        <v>126</v>
      </c>
      <c r="K4521">
        <v>0</v>
      </c>
      <c r="L4521" s="5" t="s">
        <v>9038</v>
      </c>
      <c r="M4521" s="5" t="s">
        <v>28</v>
      </c>
      <c r="N4521">
        <v>6</v>
      </c>
      <c r="O4521" t="s">
        <v>85</v>
      </c>
      <c r="P4521" s="1">
        <v>45744</v>
      </c>
      <c r="Q4521" s="1">
        <v>45769</v>
      </c>
      <c r="R4521">
        <v>695</v>
      </c>
      <c r="S4521" s="4">
        <v>7.3</v>
      </c>
      <c r="T4521" t="s">
        <v>108</v>
      </c>
    </row>
    <row r="4522" spans="1:20" x14ac:dyDescent="0.35">
      <c r="A4522" t="s">
        <v>9039</v>
      </c>
      <c r="B4522" s="5" t="s">
        <v>100</v>
      </c>
      <c r="C4522" s="6">
        <v>238500</v>
      </c>
      <c r="D4522" t="s">
        <v>41</v>
      </c>
      <c r="E4522">
        <v>202725</v>
      </c>
      <c r="F4522" s="5" t="s">
        <v>23</v>
      </c>
      <c r="G4522" s="5" t="s">
        <v>51</v>
      </c>
      <c r="H4522" s="5" t="s">
        <v>126</v>
      </c>
      <c r="I4522" t="s">
        <v>44</v>
      </c>
      <c r="J4522" t="s">
        <v>165</v>
      </c>
      <c r="K4522">
        <v>0</v>
      </c>
      <c r="L4522" s="5" t="s">
        <v>9040</v>
      </c>
      <c r="M4522" s="5" t="s">
        <v>28</v>
      </c>
      <c r="N4522">
        <v>18</v>
      </c>
      <c r="O4522" t="s">
        <v>29</v>
      </c>
      <c r="P4522" s="1">
        <v>45383</v>
      </c>
      <c r="Q4522" s="1">
        <v>45439</v>
      </c>
      <c r="R4522">
        <v>1845</v>
      </c>
      <c r="S4522" s="4">
        <v>6</v>
      </c>
      <c r="T4522" t="s">
        <v>79</v>
      </c>
    </row>
    <row r="4523" spans="1:20" x14ac:dyDescent="0.35">
      <c r="A4523" t="s">
        <v>9041</v>
      </c>
      <c r="B4523" s="5" t="s">
        <v>32</v>
      </c>
      <c r="C4523" s="6">
        <v>50048</v>
      </c>
      <c r="D4523" t="s">
        <v>65</v>
      </c>
      <c r="E4523">
        <v>65062</v>
      </c>
      <c r="F4523" s="5" t="s">
        <v>58</v>
      </c>
      <c r="G4523" s="5" t="s">
        <v>59</v>
      </c>
      <c r="H4523" s="5" t="s">
        <v>67</v>
      </c>
      <c r="I4523" t="s">
        <v>44</v>
      </c>
      <c r="J4523" t="s">
        <v>294</v>
      </c>
      <c r="K4523">
        <v>50</v>
      </c>
      <c r="L4523" s="5" t="s">
        <v>9042</v>
      </c>
      <c r="M4523" s="5" t="s">
        <v>28</v>
      </c>
      <c r="N4523">
        <v>0</v>
      </c>
      <c r="O4523" t="s">
        <v>135</v>
      </c>
      <c r="P4523" s="1">
        <v>45426</v>
      </c>
      <c r="Q4523" s="1">
        <v>45446</v>
      </c>
      <c r="R4523">
        <v>680</v>
      </c>
      <c r="S4523" s="4">
        <v>7.1</v>
      </c>
      <c r="T4523" t="s">
        <v>243</v>
      </c>
    </row>
    <row r="4524" spans="1:20" x14ac:dyDescent="0.35">
      <c r="A4524" t="s">
        <v>9043</v>
      </c>
      <c r="B4524" s="5" t="s">
        <v>179</v>
      </c>
      <c r="C4524" s="6">
        <v>164914</v>
      </c>
      <c r="D4524" t="s">
        <v>22</v>
      </c>
      <c r="E4524">
        <v>164914</v>
      </c>
      <c r="F4524" s="5" t="s">
        <v>66</v>
      </c>
      <c r="G4524" s="5" t="s">
        <v>24</v>
      </c>
      <c r="H4524" s="5" t="s">
        <v>101</v>
      </c>
      <c r="I4524" t="s">
        <v>35</v>
      </c>
      <c r="J4524" t="s">
        <v>101</v>
      </c>
      <c r="K4524">
        <v>50</v>
      </c>
      <c r="L4524" s="5" t="s">
        <v>9044</v>
      </c>
      <c r="M4524" s="5" t="s">
        <v>70</v>
      </c>
      <c r="N4524">
        <v>8</v>
      </c>
      <c r="O4524" t="s">
        <v>85</v>
      </c>
      <c r="P4524" s="1">
        <v>45355</v>
      </c>
      <c r="Q4524" s="1">
        <v>45404</v>
      </c>
      <c r="R4524">
        <v>917</v>
      </c>
      <c r="S4524" s="4">
        <v>7.1</v>
      </c>
      <c r="T4524" t="s">
        <v>38</v>
      </c>
    </row>
    <row r="4525" spans="1:20" x14ac:dyDescent="0.35">
      <c r="A4525" t="s">
        <v>9045</v>
      </c>
      <c r="B4525" s="5" t="s">
        <v>73</v>
      </c>
      <c r="C4525" s="6">
        <v>181134</v>
      </c>
      <c r="D4525" t="s">
        <v>74</v>
      </c>
      <c r="E4525">
        <v>226418</v>
      </c>
      <c r="F4525" s="5" t="s">
        <v>23</v>
      </c>
      <c r="G4525" s="5" t="s">
        <v>42</v>
      </c>
      <c r="H4525" s="5" t="s">
        <v>75</v>
      </c>
      <c r="I4525" t="s">
        <v>26</v>
      </c>
      <c r="J4525" t="s">
        <v>75</v>
      </c>
      <c r="K4525">
        <v>0</v>
      </c>
      <c r="L4525" s="5" t="s">
        <v>9046</v>
      </c>
      <c r="M4525" s="5" t="s">
        <v>70</v>
      </c>
      <c r="N4525">
        <v>19</v>
      </c>
      <c r="O4525" t="s">
        <v>112</v>
      </c>
      <c r="P4525" s="1">
        <v>45306</v>
      </c>
      <c r="Q4525" s="1">
        <v>45327</v>
      </c>
      <c r="R4525">
        <v>2366</v>
      </c>
      <c r="S4525" s="4">
        <v>5.9</v>
      </c>
      <c r="T4525" t="s">
        <v>103</v>
      </c>
    </row>
    <row r="4526" spans="1:20" x14ac:dyDescent="0.35">
      <c r="A4526" t="s">
        <v>9047</v>
      </c>
      <c r="B4526" s="5" t="s">
        <v>162</v>
      </c>
      <c r="C4526" s="6">
        <v>81453</v>
      </c>
      <c r="D4526" t="s">
        <v>41</v>
      </c>
      <c r="E4526">
        <v>69235</v>
      </c>
      <c r="F4526" s="5" t="s">
        <v>58</v>
      </c>
      <c r="G4526" s="5" t="s">
        <v>51</v>
      </c>
      <c r="H4526" s="5" t="s">
        <v>126</v>
      </c>
      <c r="I4526" t="s">
        <v>35</v>
      </c>
      <c r="J4526" t="s">
        <v>126</v>
      </c>
      <c r="K4526">
        <v>50</v>
      </c>
      <c r="L4526" s="5" t="s">
        <v>9048</v>
      </c>
      <c r="M4526" s="5" t="s">
        <v>28</v>
      </c>
      <c r="N4526">
        <v>1</v>
      </c>
      <c r="O4526" t="s">
        <v>131</v>
      </c>
      <c r="P4526" s="1">
        <v>45697</v>
      </c>
      <c r="Q4526" s="1">
        <v>45743</v>
      </c>
      <c r="R4526">
        <v>2323</v>
      </c>
      <c r="S4526" s="4">
        <v>9.1999999999999993</v>
      </c>
      <c r="T4526" t="s">
        <v>89</v>
      </c>
    </row>
    <row r="4527" spans="1:20" x14ac:dyDescent="0.35">
      <c r="A4527" t="s">
        <v>9049</v>
      </c>
      <c r="B4527" s="5" t="s">
        <v>28800</v>
      </c>
      <c r="C4527" s="6">
        <v>52632</v>
      </c>
      <c r="D4527" t="s">
        <v>22</v>
      </c>
      <c r="E4527">
        <v>52632</v>
      </c>
      <c r="F4527" s="5" t="s">
        <v>58</v>
      </c>
      <c r="G4527" s="5" t="s">
        <v>51</v>
      </c>
      <c r="H4527" s="5" t="s">
        <v>191</v>
      </c>
      <c r="I4527" t="s">
        <v>44</v>
      </c>
      <c r="J4527" t="s">
        <v>191</v>
      </c>
      <c r="K4527">
        <v>50</v>
      </c>
      <c r="L4527" s="5" t="s">
        <v>9050</v>
      </c>
      <c r="M4527" s="5" t="s">
        <v>54</v>
      </c>
      <c r="N4527">
        <v>0</v>
      </c>
      <c r="O4527" t="s">
        <v>167</v>
      </c>
      <c r="P4527" s="1">
        <v>45366</v>
      </c>
      <c r="Q4527" s="1">
        <v>45398</v>
      </c>
      <c r="R4527">
        <v>585</v>
      </c>
      <c r="S4527" s="4">
        <v>8.8000000000000007</v>
      </c>
      <c r="T4527" t="s">
        <v>136</v>
      </c>
    </row>
    <row r="4528" spans="1:20" x14ac:dyDescent="0.35">
      <c r="A4528" t="s">
        <v>9051</v>
      </c>
      <c r="B4528" s="5" t="s">
        <v>174</v>
      </c>
      <c r="C4528" s="6">
        <v>77848</v>
      </c>
      <c r="D4528" t="s">
        <v>22</v>
      </c>
      <c r="E4528">
        <v>77848</v>
      </c>
      <c r="F4528" s="5" t="s">
        <v>58</v>
      </c>
      <c r="G4528" s="5" t="s">
        <v>51</v>
      </c>
      <c r="H4528" s="5" t="s">
        <v>97</v>
      </c>
      <c r="I4528" t="s">
        <v>35</v>
      </c>
      <c r="J4528" t="s">
        <v>97</v>
      </c>
      <c r="K4528">
        <v>50</v>
      </c>
      <c r="L4528" s="5" t="s">
        <v>9052</v>
      </c>
      <c r="M4528" s="5" t="s">
        <v>54</v>
      </c>
      <c r="N4528">
        <v>0</v>
      </c>
      <c r="O4528" t="s">
        <v>88</v>
      </c>
      <c r="P4528" s="1">
        <v>45692</v>
      </c>
      <c r="Q4528" s="1">
        <v>45732</v>
      </c>
      <c r="R4528">
        <v>1735</v>
      </c>
      <c r="S4528" s="4">
        <v>6.9</v>
      </c>
      <c r="T4528" t="s">
        <v>89</v>
      </c>
    </row>
    <row r="4529" spans="1:20" x14ac:dyDescent="0.35">
      <c r="A4529" t="s">
        <v>9053</v>
      </c>
      <c r="B4529" s="5" t="s">
        <v>179</v>
      </c>
      <c r="C4529" s="6">
        <v>117315</v>
      </c>
      <c r="D4529" t="s">
        <v>22</v>
      </c>
      <c r="E4529">
        <v>117315</v>
      </c>
      <c r="F4529" s="5" t="s">
        <v>66</v>
      </c>
      <c r="G4529" s="5" t="s">
        <v>24</v>
      </c>
      <c r="H4529" s="5" t="s">
        <v>25</v>
      </c>
      <c r="I4529" t="s">
        <v>26</v>
      </c>
      <c r="J4529" t="s">
        <v>67</v>
      </c>
      <c r="K4529">
        <v>0</v>
      </c>
      <c r="L4529" s="5" t="s">
        <v>9054</v>
      </c>
      <c r="M4529" s="5" t="s">
        <v>54</v>
      </c>
      <c r="N4529">
        <v>5</v>
      </c>
      <c r="O4529" t="s">
        <v>167</v>
      </c>
      <c r="P4529" s="1">
        <v>45527</v>
      </c>
      <c r="Q4529" s="1">
        <v>45572</v>
      </c>
      <c r="R4529">
        <v>1852</v>
      </c>
      <c r="S4529" s="4">
        <v>9</v>
      </c>
      <c r="T4529" t="s">
        <v>95</v>
      </c>
    </row>
    <row r="4530" spans="1:20" x14ac:dyDescent="0.35">
      <c r="A4530" t="s">
        <v>9055</v>
      </c>
      <c r="B4530" s="5" t="s">
        <v>28802</v>
      </c>
      <c r="C4530" s="6">
        <v>166998</v>
      </c>
      <c r="D4530" t="s">
        <v>22</v>
      </c>
      <c r="E4530">
        <v>166998</v>
      </c>
      <c r="F4530" s="5" t="s">
        <v>66</v>
      </c>
      <c r="G4530" s="5" t="s">
        <v>42</v>
      </c>
      <c r="H4530" s="5" t="s">
        <v>97</v>
      </c>
      <c r="I4530" t="s">
        <v>44</v>
      </c>
      <c r="J4530" t="s">
        <v>191</v>
      </c>
      <c r="K4530">
        <v>100</v>
      </c>
      <c r="L4530" s="5" t="s">
        <v>9056</v>
      </c>
      <c r="M4530" s="5" t="s">
        <v>28</v>
      </c>
      <c r="N4530">
        <v>7</v>
      </c>
      <c r="O4530" t="s">
        <v>172</v>
      </c>
      <c r="P4530" s="1">
        <v>45706</v>
      </c>
      <c r="Q4530" s="1">
        <v>45756</v>
      </c>
      <c r="R4530">
        <v>1054</v>
      </c>
      <c r="S4530" s="4">
        <v>7.3</v>
      </c>
      <c r="T4530" t="s">
        <v>136</v>
      </c>
    </row>
    <row r="4531" spans="1:20" x14ac:dyDescent="0.35">
      <c r="A4531" t="s">
        <v>9057</v>
      </c>
      <c r="B4531" s="5" t="s">
        <v>32</v>
      </c>
      <c r="C4531" s="6">
        <v>174172</v>
      </c>
      <c r="D4531" t="s">
        <v>92</v>
      </c>
      <c r="E4531">
        <v>130629</v>
      </c>
      <c r="F4531" s="5" t="s">
        <v>66</v>
      </c>
      <c r="G4531" s="5" t="s">
        <v>42</v>
      </c>
      <c r="H4531" s="5" t="s">
        <v>93</v>
      </c>
      <c r="I4531" t="s">
        <v>35</v>
      </c>
      <c r="J4531" t="s">
        <v>93</v>
      </c>
      <c r="K4531">
        <v>50</v>
      </c>
      <c r="L4531" s="5" t="s">
        <v>9058</v>
      </c>
      <c r="M4531" s="5" t="s">
        <v>28</v>
      </c>
      <c r="N4531">
        <v>8</v>
      </c>
      <c r="O4531" t="s">
        <v>112</v>
      </c>
      <c r="P4531" s="1">
        <v>45605</v>
      </c>
      <c r="Q4531" s="1">
        <v>45650</v>
      </c>
      <c r="R4531">
        <v>574</v>
      </c>
      <c r="S4531" s="4">
        <v>5.7</v>
      </c>
      <c r="T4531" t="s">
        <v>103</v>
      </c>
    </row>
    <row r="4532" spans="1:20" x14ac:dyDescent="0.35">
      <c r="A4532" t="s">
        <v>9059</v>
      </c>
      <c r="B4532" s="5" t="s">
        <v>145</v>
      </c>
      <c r="C4532" s="6">
        <v>93049</v>
      </c>
      <c r="D4532" t="s">
        <v>74</v>
      </c>
      <c r="E4532">
        <v>116311</v>
      </c>
      <c r="F4532" s="5" t="s">
        <v>50</v>
      </c>
      <c r="G4532" s="5" t="s">
        <v>42</v>
      </c>
      <c r="H4532" s="5" t="s">
        <v>75</v>
      </c>
      <c r="I4532" t="s">
        <v>26</v>
      </c>
      <c r="J4532" t="s">
        <v>75</v>
      </c>
      <c r="K4532">
        <v>100</v>
      </c>
      <c r="L4532" s="5" t="s">
        <v>9060</v>
      </c>
      <c r="M4532" s="5" t="s">
        <v>37</v>
      </c>
      <c r="N4532">
        <v>2</v>
      </c>
      <c r="O4532" t="s">
        <v>85</v>
      </c>
      <c r="P4532" s="1">
        <v>45774</v>
      </c>
      <c r="Q4532" s="1">
        <v>45789</v>
      </c>
      <c r="R4532">
        <v>812</v>
      </c>
      <c r="S4532" s="4">
        <v>7.4</v>
      </c>
      <c r="T4532" t="s">
        <v>95</v>
      </c>
    </row>
    <row r="4533" spans="1:20" x14ac:dyDescent="0.35">
      <c r="A4533" t="s">
        <v>9061</v>
      </c>
      <c r="B4533" s="5" t="s">
        <v>57</v>
      </c>
      <c r="C4533" s="6">
        <v>139395</v>
      </c>
      <c r="D4533" t="s">
        <v>22</v>
      </c>
      <c r="E4533">
        <v>139395</v>
      </c>
      <c r="F4533" s="5" t="s">
        <v>66</v>
      </c>
      <c r="G4533" s="5" t="s">
        <v>51</v>
      </c>
      <c r="H4533" s="5" t="s">
        <v>25</v>
      </c>
      <c r="I4533" t="s">
        <v>35</v>
      </c>
      <c r="J4533" t="s">
        <v>25</v>
      </c>
      <c r="K4533">
        <v>100</v>
      </c>
      <c r="L4533" s="5" t="s">
        <v>9062</v>
      </c>
      <c r="M4533" s="5" t="s">
        <v>70</v>
      </c>
      <c r="N4533">
        <v>6</v>
      </c>
      <c r="O4533" t="s">
        <v>167</v>
      </c>
      <c r="P4533" s="1">
        <v>45299</v>
      </c>
      <c r="Q4533" s="1">
        <v>45326</v>
      </c>
      <c r="R4533">
        <v>1681</v>
      </c>
      <c r="S4533" s="4">
        <v>6.5</v>
      </c>
      <c r="T4533" t="s">
        <v>243</v>
      </c>
    </row>
    <row r="4534" spans="1:20" x14ac:dyDescent="0.35">
      <c r="A4534" t="s">
        <v>9063</v>
      </c>
      <c r="B4534" s="5" t="s">
        <v>28801</v>
      </c>
      <c r="C4534" s="6">
        <v>207936</v>
      </c>
      <c r="D4534" t="s">
        <v>22</v>
      </c>
      <c r="E4534">
        <v>207936</v>
      </c>
      <c r="F4534" s="5" t="s">
        <v>66</v>
      </c>
      <c r="G4534" s="5" t="s">
        <v>59</v>
      </c>
      <c r="H4534" s="5" t="s">
        <v>68</v>
      </c>
      <c r="I4534" t="s">
        <v>35</v>
      </c>
      <c r="J4534" t="s">
        <v>68</v>
      </c>
      <c r="K4534">
        <v>100</v>
      </c>
      <c r="L4534" s="5" t="s">
        <v>9064</v>
      </c>
      <c r="M4534" s="5" t="s">
        <v>37</v>
      </c>
      <c r="N4534">
        <v>6</v>
      </c>
      <c r="O4534" t="s">
        <v>71</v>
      </c>
      <c r="P4534" s="1">
        <v>45612</v>
      </c>
      <c r="Q4534" s="1">
        <v>45638</v>
      </c>
      <c r="R4534">
        <v>2030</v>
      </c>
      <c r="S4534" s="4">
        <v>5</v>
      </c>
      <c r="T4534" t="s">
        <v>55</v>
      </c>
    </row>
    <row r="4535" spans="1:20" x14ac:dyDescent="0.35">
      <c r="A4535" t="s">
        <v>9065</v>
      </c>
      <c r="B4535" s="5" t="s">
        <v>91</v>
      </c>
      <c r="C4535" s="6">
        <v>188512</v>
      </c>
      <c r="D4535" t="s">
        <v>41</v>
      </c>
      <c r="E4535">
        <v>160235</v>
      </c>
      <c r="F4535" s="5" t="s">
        <v>23</v>
      </c>
      <c r="G4535" s="5" t="s">
        <v>42</v>
      </c>
      <c r="H4535" s="5" t="s">
        <v>151</v>
      </c>
      <c r="I4535" t="s">
        <v>26</v>
      </c>
      <c r="J4535" t="s">
        <v>151</v>
      </c>
      <c r="K4535">
        <v>50</v>
      </c>
      <c r="L4535" s="5" t="s">
        <v>9066</v>
      </c>
      <c r="M4535" s="5" t="s">
        <v>70</v>
      </c>
      <c r="N4535">
        <v>18</v>
      </c>
      <c r="O4535" t="s">
        <v>112</v>
      </c>
      <c r="P4535" s="1">
        <v>45385</v>
      </c>
      <c r="Q4535" s="1">
        <v>45452</v>
      </c>
      <c r="R4535">
        <v>1323</v>
      </c>
      <c r="S4535" s="4">
        <v>9.6999999999999993</v>
      </c>
      <c r="T4535" t="s">
        <v>210</v>
      </c>
    </row>
    <row r="4536" spans="1:20" x14ac:dyDescent="0.35">
      <c r="A4536" t="s">
        <v>9067</v>
      </c>
      <c r="B4536" s="5" t="s">
        <v>162</v>
      </c>
      <c r="C4536" s="6">
        <v>176564</v>
      </c>
      <c r="D4536" t="s">
        <v>92</v>
      </c>
      <c r="E4536">
        <v>132423</v>
      </c>
      <c r="F4536" s="5" t="s">
        <v>23</v>
      </c>
      <c r="G4536" s="5" t="s">
        <v>59</v>
      </c>
      <c r="H4536" s="5" t="s">
        <v>93</v>
      </c>
      <c r="I4536" t="s">
        <v>26</v>
      </c>
      <c r="J4536" t="s">
        <v>1090</v>
      </c>
      <c r="K4536">
        <v>0</v>
      </c>
      <c r="L4536" s="5" t="s">
        <v>9068</v>
      </c>
      <c r="M4536" s="5" t="s">
        <v>54</v>
      </c>
      <c r="N4536">
        <v>11</v>
      </c>
      <c r="O4536" t="s">
        <v>62</v>
      </c>
      <c r="P4536" s="1">
        <v>45302</v>
      </c>
      <c r="Q4536" s="1">
        <v>45343</v>
      </c>
      <c r="R4536">
        <v>631</v>
      </c>
      <c r="S4536" s="4">
        <v>7.3</v>
      </c>
      <c r="T4536" t="s">
        <v>118</v>
      </c>
    </row>
    <row r="4537" spans="1:20" x14ac:dyDescent="0.35">
      <c r="A4537" t="s">
        <v>9069</v>
      </c>
      <c r="B4537" s="5" t="s">
        <v>28802</v>
      </c>
      <c r="C4537" s="6">
        <v>156332</v>
      </c>
      <c r="D4537" t="s">
        <v>92</v>
      </c>
      <c r="E4537">
        <v>117249</v>
      </c>
      <c r="F4537" s="5" t="s">
        <v>66</v>
      </c>
      <c r="G4537" s="5" t="s">
        <v>42</v>
      </c>
      <c r="H4537" s="5" t="s">
        <v>93</v>
      </c>
      <c r="I4537" t="s">
        <v>35</v>
      </c>
      <c r="J4537" t="s">
        <v>97</v>
      </c>
      <c r="K4537">
        <v>100</v>
      </c>
      <c r="L4537" s="5" t="s">
        <v>9070</v>
      </c>
      <c r="M4537" s="5" t="s">
        <v>37</v>
      </c>
      <c r="N4537">
        <v>7</v>
      </c>
      <c r="O4537" t="s">
        <v>172</v>
      </c>
      <c r="P4537" s="1">
        <v>45707</v>
      </c>
      <c r="Q4537" s="1">
        <v>45772</v>
      </c>
      <c r="R4537">
        <v>1511</v>
      </c>
      <c r="S4537" s="4">
        <v>10</v>
      </c>
      <c r="T4537" t="s">
        <v>55</v>
      </c>
    </row>
    <row r="4538" spans="1:20" x14ac:dyDescent="0.35">
      <c r="A4538" t="s">
        <v>9071</v>
      </c>
      <c r="B4538" s="5" t="s">
        <v>21</v>
      </c>
      <c r="C4538" s="6">
        <v>113860</v>
      </c>
      <c r="D4538" t="s">
        <v>22</v>
      </c>
      <c r="E4538">
        <v>113860</v>
      </c>
      <c r="F4538" s="5" t="s">
        <v>50</v>
      </c>
      <c r="G4538" s="5" t="s">
        <v>51</v>
      </c>
      <c r="H4538" s="5" t="s">
        <v>101</v>
      </c>
      <c r="I4538" t="s">
        <v>26</v>
      </c>
      <c r="J4538" t="s">
        <v>101</v>
      </c>
      <c r="K4538">
        <v>50</v>
      </c>
      <c r="L4538" s="5" t="s">
        <v>9072</v>
      </c>
      <c r="M4538" s="5" t="s">
        <v>37</v>
      </c>
      <c r="N4538">
        <v>4</v>
      </c>
      <c r="O4538" t="s">
        <v>62</v>
      </c>
      <c r="P4538" s="1">
        <v>45551</v>
      </c>
      <c r="Q4538" s="1">
        <v>45616</v>
      </c>
      <c r="R4538">
        <v>1497</v>
      </c>
      <c r="S4538" s="4">
        <v>9</v>
      </c>
      <c r="T4538" t="s">
        <v>95</v>
      </c>
    </row>
    <row r="4539" spans="1:20" x14ac:dyDescent="0.35">
      <c r="A4539" t="s">
        <v>9073</v>
      </c>
      <c r="B4539" s="5" t="s">
        <v>21</v>
      </c>
      <c r="C4539" s="6">
        <v>95951</v>
      </c>
      <c r="D4539" t="s">
        <v>22</v>
      </c>
      <c r="E4539">
        <v>95951</v>
      </c>
      <c r="F4539" s="5" t="s">
        <v>50</v>
      </c>
      <c r="G4539" s="5" t="s">
        <v>51</v>
      </c>
      <c r="H4539" s="5" t="s">
        <v>52</v>
      </c>
      <c r="I4539" t="s">
        <v>35</v>
      </c>
      <c r="J4539" t="s">
        <v>52</v>
      </c>
      <c r="K4539">
        <v>0</v>
      </c>
      <c r="L4539" s="5" t="s">
        <v>9074</v>
      </c>
      <c r="M4539" s="5" t="s">
        <v>70</v>
      </c>
      <c r="N4539">
        <v>2</v>
      </c>
      <c r="O4539" t="s">
        <v>147</v>
      </c>
      <c r="P4539" s="1">
        <v>45579</v>
      </c>
      <c r="Q4539" s="1">
        <v>45633</v>
      </c>
      <c r="R4539">
        <v>2141</v>
      </c>
      <c r="S4539" s="4">
        <v>8.1999999999999993</v>
      </c>
      <c r="T4539" t="s">
        <v>79</v>
      </c>
    </row>
    <row r="4540" spans="1:20" x14ac:dyDescent="0.35">
      <c r="A4540" t="s">
        <v>9075</v>
      </c>
      <c r="B4540" s="5" t="s">
        <v>40</v>
      </c>
      <c r="C4540" s="6">
        <v>177286</v>
      </c>
      <c r="D4540" t="s">
        <v>120</v>
      </c>
      <c r="E4540">
        <v>159557</v>
      </c>
      <c r="F4540" s="5" t="s">
        <v>66</v>
      </c>
      <c r="G4540" s="5" t="s">
        <v>42</v>
      </c>
      <c r="H4540" s="5" t="s">
        <v>121</v>
      </c>
      <c r="I4540" t="s">
        <v>44</v>
      </c>
      <c r="J4540" t="s">
        <v>121</v>
      </c>
      <c r="K4540">
        <v>50</v>
      </c>
      <c r="L4540" s="5" t="s">
        <v>9076</v>
      </c>
      <c r="M4540" s="5" t="s">
        <v>28</v>
      </c>
      <c r="N4540">
        <v>7</v>
      </c>
      <c r="O4540" t="s">
        <v>172</v>
      </c>
      <c r="P4540" s="1">
        <v>45410</v>
      </c>
      <c r="Q4540" s="1">
        <v>45465</v>
      </c>
      <c r="R4540">
        <v>2473</v>
      </c>
      <c r="S4540" s="4">
        <v>9.8000000000000007</v>
      </c>
      <c r="T4540" t="s">
        <v>118</v>
      </c>
    </row>
    <row r="4541" spans="1:20" x14ac:dyDescent="0.35">
      <c r="A4541" t="s">
        <v>9077</v>
      </c>
      <c r="B4541" s="5" t="s">
        <v>28801</v>
      </c>
      <c r="C4541" s="6">
        <v>53681</v>
      </c>
      <c r="D4541" t="s">
        <v>74</v>
      </c>
      <c r="E4541">
        <v>67101</v>
      </c>
      <c r="F4541" s="5" t="s">
        <v>58</v>
      </c>
      <c r="G4541" s="5" t="s">
        <v>42</v>
      </c>
      <c r="H4541" s="5" t="s">
        <v>75</v>
      </c>
      <c r="I4541" t="s">
        <v>26</v>
      </c>
      <c r="J4541" t="s">
        <v>75</v>
      </c>
      <c r="K4541">
        <v>50</v>
      </c>
      <c r="L4541" s="5" t="s">
        <v>9078</v>
      </c>
      <c r="M4541" s="5" t="s">
        <v>28</v>
      </c>
      <c r="N4541">
        <v>0</v>
      </c>
      <c r="O4541" t="s">
        <v>135</v>
      </c>
      <c r="P4541" s="1">
        <v>45416</v>
      </c>
      <c r="Q4541" s="1">
        <v>45438</v>
      </c>
      <c r="R4541">
        <v>2123</v>
      </c>
      <c r="S4541" s="4">
        <v>8.3000000000000007</v>
      </c>
      <c r="T4541" t="s">
        <v>79</v>
      </c>
    </row>
    <row r="4542" spans="1:20" x14ac:dyDescent="0.35">
      <c r="A4542" t="s">
        <v>9079</v>
      </c>
      <c r="B4542" s="5" t="s">
        <v>28802</v>
      </c>
      <c r="C4542" s="6">
        <v>130939</v>
      </c>
      <c r="D4542" t="s">
        <v>81</v>
      </c>
      <c r="E4542">
        <v>176768</v>
      </c>
      <c r="F4542" s="5" t="s">
        <v>66</v>
      </c>
      <c r="G4542" s="5" t="s">
        <v>51</v>
      </c>
      <c r="H4542" s="5" t="s">
        <v>82</v>
      </c>
      <c r="I4542" t="s">
        <v>26</v>
      </c>
      <c r="J4542" t="s">
        <v>129</v>
      </c>
      <c r="K4542">
        <v>100</v>
      </c>
      <c r="L4542" s="5" t="s">
        <v>9080</v>
      </c>
      <c r="M4542" s="5" t="s">
        <v>37</v>
      </c>
      <c r="N4542">
        <v>5</v>
      </c>
      <c r="O4542" t="s">
        <v>46</v>
      </c>
      <c r="P4542" s="1">
        <v>45491</v>
      </c>
      <c r="Q4542" s="1">
        <v>45545</v>
      </c>
      <c r="R4542">
        <v>562</v>
      </c>
      <c r="S4542" s="4">
        <v>6.6</v>
      </c>
      <c r="T4542" t="s">
        <v>108</v>
      </c>
    </row>
    <row r="4543" spans="1:20" x14ac:dyDescent="0.35">
      <c r="A4543" t="s">
        <v>9081</v>
      </c>
      <c r="B4543" s="5" t="s">
        <v>105</v>
      </c>
      <c r="C4543" s="6">
        <v>39395</v>
      </c>
      <c r="D4543" t="s">
        <v>22</v>
      </c>
      <c r="E4543">
        <v>39395</v>
      </c>
      <c r="F4543" s="5" t="s">
        <v>66</v>
      </c>
      <c r="G4543" s="5" t="s">
        <v>24</v>
      </c>
      <c r="H4543" s="5" t="s">
        <v>116</v>
      </c>
      <c r="I4543" t="s">
        <v>26</v>
      </c>
      <c r="J4543" t="s">
        <v>116</v>
      </c>
      <c r="K4543">
        <v>0</v>
      </c>
      <c r="L4543" s="5" t="s">
        <v>9082</v>
      </c>
      <c r="M4543" s="5" t="s">
        <v>54</v>
      </c>
      <c r="N4543">
        <v>7</v>
      </c>
      <c r="O4543" t="s">
        <v>29</v>
      </c>
      <c r="P4543" s="1">
        <v>45570</v>
      </c>
      <c r="Q4543" s="1">
        <v>45593</v>
      </c>
      <c r="R4543">
        <v>1164</v>
      </c>
      <c r="S4543" s="4">
        <v>8.6</v>
      </c>
      <c r="T4543" t="s">
        <v>243</v>
      </c>
    </row>
    <row r="4544" spans="1:20" x14ac:dyDescent="0.35">
      <c r="A4544" t="s">
        <v>9083</v>
      </c>
      <c r="B4544" s="5" t="s">
        <v>28802</v>
      </c>
      <c r="C4544" s="6">
        <v>123582</v>
      </c>
      <c r="D4544" t="s">
        <v>22</v>
      </c>
      <c r="E4544">
        <v>123582</v>
      </c>
      <c r="F4544" s="5" t="s">
        <v>50</v>
      </c>
      <c r="G4544" s="5" t="s">
        <v>51</v>
      </c>
      <c r="H4544" s="5" t="s">
        <v>68</v>
      </c>
      <c r="I4544" t="s">
        <v>26</v>
      </c>
      <c r="J4544" t="s">
        <v>68</v>
      </c>
      <c r="K4544">
        <v>0</v>
      </c>
      <c r="L4544" s="5" t="s">
        <v>9084</v>
      </c>
      <c r="M4544" s="5" t="s">
        <v>54</v>
      </c>
      <c r="N4544">
        <v>3</v>
      </c>
      <c r="O4544" t="s">
        <v>172</v>
      </c>
      <c r="P4544" s="1">
        <v>45737</v>
      </c>
      <c r="Q4544" s="1">
        <v>45757</v>
      </c>
      <c r="R4544">
        <v>630</v>
      </c>
      <c r="S4544" s="4">
        <v>9.6</v>
      </c>
      <c r="T4544" t="s">
        <v>118</v>
      </c>
    </row>
    <row r="4545" spans="1:20" x14ac:dyDescent="0.35">
      <c r="A4545" t="s">
        <v>9085</v>
      </c>
      <c r="B4545" s="5" t="s">
        <v>28802</v>
      </c>
      <c r="C4545" s="6">
        <v>136808</v>
      </c>
      <c r="D4545" t="s">
        <v>41</v>
      </c>
      <c r="E4545">
        <v>116287</v>
      </c>
      <c r="F4545" s="5" t="s">
        <v>23</v>
      </c>
      <c r="G4545" s="5" t="s">
        <v>42</v>
      </c>
      <c r="H4545" s="5" t="s">
        <v>126</v>
      </c>
      <c r="I4545" t="s">
        <v>44</v>
      </c>
      <c r="J4545" t="s">
        <v>126</v>
      </c>
      <c r="K4545">
        <v>0</v>
      </c>
      <c r="L4545" s="5" t="s">
        <v>9086</v>
      </c>
      <c r="M4545" s="5" t="s">
        <v>54</v>
      </c>
      <c r="N4545">
        <v>17</v>
      </c>
      <c r="O4545" t="s">
        <v>172</v>
      </c>
      <c r="P4545" s="1">
        <v>45342</v>
      </c>
      <c r="Q4545" s="1">
        <v>45361</v>
      </c>
      <c r="R4545">
        <v>2222</v>
      </c>
      <c r="S4545" s="4">
        <v>8.1999999999999993</v>
      </c>
      <c r="T4545" t="s">
        <v>63</v>
      </c>
    </row>
    <row r="4546" spans="1:20" x14ac:dyDescent="0.35">
      <c r="A4546" t="s">
        <v>9087</v>
      </c>
      <c r="B4546" s="5" t="s">
        <v>49</v>
      </c>
      <c r="C4546" s="6">
        <v>38736</v>
      </c>
      <c r="D4546" t="s">
        <v>22</v>
      </c>
      <c r="E4546">
        <v>38736</v>
      </c>
      <c r="F4546" s="5" t="s">
        <v>66</v>
      </c>
      <c r="G4546" s="5" t="s">
        <v>59</v>
      </c>
      <c r="H4546" s="5" t="s">
        <v>116</v>
      </c>
      <c r="I4546" t="s">
        <v>44</v>
      </c>
      <c r="J4546" t="s">
        <v>116</v>
      </c>
      <c r="K4546">
        <v>100</v>
      </c>
      <c r="L4546" s="5" t="s">
        <v>9088</v>
      </c>
      <c r="M4546" s="5" t="s">
        <v>37</v>
      </c>
      <c r="N4546">
        <v>5</v>
      </c>
      <c r="O4546" t="s">
        <v>167</v>
      </c>
      <c r="P4546" s="1">
        <v>45741</v>
      </c>
      <c r="Q4546" s="1">
        <v>45776</v>
      </c>
      <c r="R4546">
        <v>544</v>
      </c>
      <c r="S4546" s="4">
        <v>9</v>
      </c>
      <c r="T4546" t="s">
        <v>30</v>
      </c>
    </row>
    <row r="4547" spans="1:20" x14ac:dyDescent="0.35">
      <c r="A4547" t="s">
        <v>9089</v>
      </c>
      <c r="B4547" s="5" t="s">
        <v>40</v>
      </c>
      <c r="C4547" s="6">
        <v>111692</v>
      </c>
      <c r="D4547" t="s">
        <v>22</v>
      </c>
      <c r="E4547">
        <v>111692</v>
      </c>
      <c r="F4547" s="5" t="s">
        <v>66</v>
      </c>
      <c r="G4547" s="5" t="s">
        <v>42</v>
      </c>
      <c r="H4547" s="5" t="s">
        <v>129</v>
      </c>
      <c r="I4547" t="s">
        <v>26</v>
      </c>
      <c r="J4547" t="s">
        <v>129</v>
      </c>
      <c r="K4547">
        <v>0</v>
      </c>
      <c r="L4547" s="5" t="s">
        <v>9090</v>
      </c>
      <c r="M4547" s="5" t="s">
        <v>28</v>
      </c>
      <c r="N4547">
        <v>8</v>
      </c>
      <c r="O4547" t="s">
        <v>172</v>
      </c>
      <c r="P4547" s="1">
        <v>45684</v>
      </c>
      <c r="Q4547" s="1">
        <v>45738</v>
      </c>
      <c r="R4547">
        <v>2475</v>
      </c>
      <c r="S4547" s="4">
        <v>5.5</v>
      </c>
      <c r="T4547" t="s">
        <v>79</v>
      </c>
    </row>
    <row r="4548" spans="1:20" x14ac:dyDescent="0.35">
      <c r="A4548" t="s">
        <v>9091</v>
      </c>
      <c r="B4548" s="5" t="s">
        <v>57</v>
      </c>
      <c r="C4548" s="6">
        <v>320350</v>
      </c>
      <c r="D4548" t="s">
        <v>120</v>
      </c>
      <c r="E4548">
        <v>288315</v>
      </c>
      <c r="F4548" s="5" t="s">
        <v>23</v>
      </c>
      <c r="G4548" s="5" t="s">
        <v>59</v>
      </c>
      <c r="H4548" s="5" t="s">
        <v>121</v>
      </c>
      <c r="I4548" t="s">
        <v>26</v>
      </c>
      <c r="J4548" t="s">
        <v>121</v>
      </c>
      <c r="K4548">
        <v>100</v>
      </c>
      <c r="L4548" s="5" t="s">
        <v>9092</v>
      </c>
      <c r="M4548" s="5" t="s">
        <v>37</v>
      </c>
      <c r="N4548">
        <v>16</v>
      </c>
      <c r="O4548" t="s">
        <v>135</v>
      </c>
      <c r="P4548" s="1">
        <v>45498</v>
      </c>
      <c r="Q4548" s="1">
        <v>45565</v>
      </c>
      <c r="R4548">
        <v>2313</v>
      </c>
      <c r="S4548" s="4">
        <v>6.9</v>
      </c>
      <c r="T4548" t="s">
        <v>277</v>
      </c>
    </row>
    <row r="4549" spans="1:20" x14ac:dyDescent="0.35">
      <c r="A4549" t="s">
        <v>9093</v>
      </c>
      <c r="B4549" s="5" t="s">
        <v>21</v>
      </c>
      <c r="C4549" s="6">
        <v>148284</v>
      </c>
      <c r="D4549" t="s">
        <v>41</v>
      </c>
      <c r="E4549">
        <v>126041</v>
      </c>
      <c r="F4549" s="5" t="s">
        <v>23</v>
      </c>
      <c r="G4549" s="5" t="s">
        <v>51</v>
      </c>
      <c r="H4549" s="5" t="s">
        <v>151</v>
      </c>
      <c r="I4549" t="s">
        <v>44</v>
      </c>
      <c r="J4549" t="s">
        <v>151</v>
      </c>
      <c r="K4549">
        <v>0</v>
      </c>
      <c r="L4549" s="5" t="s">
        <v>1917</v>
      </c>
      <c r="M4549" s="5" t="s">
        <v>28</v>
      </c>
      <c r="N4549">
        <v>14</v>
      </c>
      <c r="O4549" t="s">
        <v>85</v>
      </c>
      <c r="P4549" s="1">
        <v>45317</v>
      </c>
      <c r="Q4549" s="1">
        <v>45355</v>
      </c>
      <c r="R4549">
        <v>1188</v>
      </c>
      <c r="S4549" s="4">
        <v>5.7</v>
      </c>
      <c r="T4549" t="s">
        <v>30</v>
      </c>
    </row>
    <row r="4550" spans="1:20" x14ac:dyDescent="0.35">
      <c r="A4550" t="s">
        <v>9094</v>
      </c>
      <c r="B4550" s="5" t="s">
        <v>28802</v>
      </c>
      <c r="C4550" s="6">
        <v>164350</v>
      </c>
      <c r="D4550" t="s">
        <v>22</v>
      </c>
      <c r="E4550">
        <v>164350</v>
      </c>
      <c r="F4550" s="5" t="s">
        <v>23</v>
      </c>
      <c r="G4550" s="5" t="s">
        <v>51</v>
      </c>
      <c r="H4550" s="5" t="s">
        <v>191</v>
      </c>
      <c r="I4550" t="s">
        <v>44</v>
      </c>
      <c r="J4550" t="s">
        <v>191</v>
      </c>
      <c r="K4550">
        <v>50</v>
      </c>
      <c r="L4550" s="5" t="s">
        <v>9095</v>
      </c>
      <c r="M4550" s="5" t="s">
        <v>70</v>
      </c>
      <c r="N4550">
        <v>19</v>
      </c>
      <c r="O4550" t="s">
        <v>85</v>
      </c>
      <c r="P4550" s="1">
        <v>45767</v>
      </c>
      <c r="Q4550" s="1">
        <v>45831</v>
      </c>
      <c r="R4550">
        <v>2272</v>
      </c>
      <c r="S4550" s="4">
        <v>9.9</v>
      </c>
      <c r="T4550" t="s">
        <v>47</v>
      </c>
    </row>
    <row r="4551" spans="1:20" x14ac:dyDescent="0.35">
      <c r="A4551" t="s">
        <v>9096</v>
      </c>
      <c r="B4551" s="5" t="s">
        <v>162</v>
      </c>
      <c r="C4551" s="6">
        <v>300752</v>
      </c>
      <c r="D4551" t="s">
        <v>120</v>
      </c>
      <c r="E4551">
        <v>270677</v>
      </c>
      <c r="F4551" s="5" t="s">
        <v>23</v>
      </c>
      <c r="G4551" s="5" t="s">
        <v>59</v>
      </c>
      <c r="H4551" s="5" t="s">
        <v>121</v>
      </c>
      <c r="I4551" t="s">
        <v>35</v>
      </c>
      <c r="J4551" t="s">
        <v>121</v>
      </c>
      <c r="K4551">
        <v>100</v>
      </c>
      <c r="L4551" s="5" t="s">
        <v>9097</v>
      </c>
      <c r="M4551" s="5" t="s">
        <v>28</v>
      </c>
      <c r="N4551">
        <v>14</v>
      </c>
      <c r="O4551" t="s">
        <v>167</v>
      </c>
      <c r="P4551" s="1">
        <v>45520</v>
      </c>
      <c r="Q4551" s="1">
        <v>45534</v>
      </c>
      <c r="R4551">
        <v>1923</v>
      </c>
      <c r="S4551" s="4">
        <v>9.1</v>
      </c>
      <c r="T4551" t="s">
        <v>210</v>
      </c>
    </row>
    <row r="4552" spans="1:20" x14ac:dyDescent="0.35">
      <c r="A4552" t="s">
        <v>9098</v>
      </c>
      <c r="B4552" s="5" t="s">
        <v>28802</v>
      </c>
      <c r="C4552" s="6">
        <v>71687</v>
      </c>
      <c r="D4552" t="s">
        <v>22</v>
      </c>
      <c r="E4552">
        <v>71687</v>
      </c>
      <c r="F4552" s="5" t="s">
        <v>66</v>
      </c>
      <c r="G4552" s="5" t="s">
        <v>42</v>
      </c>
      <c r="H4552" s="5" t="s">
        <v>157</v>
      </c>
      <c r="I4552" t="s">
        <v>35</v>
      </c>
      <c r="J4552" t="s">
        <v>67</v>
      </c>
      <c r="K4552">
        <v>0</v>
      </c>
      <c r="L4552" s="5" t="s">
        <v>9099</v>
      </c>
      <c r="M4552" s="5" t="s">
        <v>28</v>
      </c>
      <c r="N4552">
        <v>7</v>
      </c>
      <c r="O4552" t="s">
        <v>131</v>
      </c>
      <c r="P4552" s="1">
        <v>45346</v>
      </c>
      <c r="Q4552" s="1">
        <v>45407</v>
      </c>
      <c r="R4552">
        <v>1076</v>
      </c>
      <c r="S4552" s="4">
        <v>8</v>
      </c>
      <c r="T4552" t="s">
        <v>38</v>
      </c>
    </row>
    <row r="4553" spans="1:20" x14ac:dyDescent="0.35">
      <c r="A4553" t="s">
        <v>9100</v>
      </c>
      <c r="B4553" s="5" t="s">
        <v>57</v>
      </c>
      <c r="C4553" s="6">
        <v>78911</v>
      </c>
      <c r="D4553" t="s">
        <v>74</v>
      </c>
      <c r="E4553">
        <v>98639</v>
      </c>
      <c r="F4553" s="5" t="s">
        <v>50</v>
      </c>
      <c r="G4553" s="5" t="s">
        <v>51</v>
      </c>
      <c r="H4553" s="5" t="s">
        <v>75</v>
      </c>
      <c r="I4553" t="s">
        <v>44</v>
      </c>
      <c r="J4553" t="s">
        <v>75</v>
      </c>
      <c r="K4553">
        <v>100</v>
      </c>
      <c r="L4553" s="5" t="s">
        <v>9101</v>
      </c>
      <c r="M4553" s="5" t="s">
        <v>54</v>
      </c>
      <c r="N4553">
        <v>4</v>
      </c>
      <c r="O4553" t="s">
        <v>88</v>
      </c>
      <c r="P4553" s="1">
        <v>45586</v>
      </c>
      <c r="Q4553" s="1">
        <v>45613</v>
      </c>
      <c r="R4553">
        <v>1168</v>
      </c>
      <c r="S4553" s="4">
        <v>9.6999999999999993</v>
      </c>
      <c r="T4553" t="s">
        <v>103</v>
      </c>
    </row>
    <row r="4554" spans="1:20" x14ac:dyDescent="0.35">
      <c r="A4554" t="s">
        <v>9102</v>
      </c>
      <c r="B4554" s="5" t="s">
        <v>28800</v>
      </c>
      <c r="C4554" s="6">
        <v>85224</v>
      </c>
      <c r="D4554" t="s">
        <v>22</v>
      </c>
      <c r="E4554">
        <v>85224</v>
      </c>
      <c r="F4554" s="5" t="s">
        <v>50</v>
      </c>
      <c r="G4554" s="5" t="s">
        <v>42</v>
      </c>
      <c r="H4554" s="5" t="s">
        <v>191</v>
      </c>
      <c r="I4554" t="s">
        <v>35</v>
      </c>
      <c r="J4554" t="s">
        <v>191</v>
      </c>
      <c r="K4554">
        <v>50</v>
      </c>
      <c r="L4554" s="5" t="s">
        <v>9103</v>
      </c>
      <c r="M4554" s="5" t="s">
        <v>37</v>
      </c>
      <c r="N4554">
        <v>4</v>
      </c>
      <c r="O4554" t="s">
        <v>85</v>
      </c>
      <c r="P4554" s="1">
        <v>45644</v>
      </c>
      <c r="Q4554" s="1">
        <v>45715</v>
      </c>
      <c r="R4554">
        <v>1115</v>
      </c>
      <c r="S4554" s="4">
        <v>7</v>
      </c>
      <c r="T4554" t="s">
        <v>38</v>
      </c>
    </row>
    <row r="4555" spans="1:20" x14ac:dyDescent="0.35">
      <c r="A4555" t="s">
        <v>9104</v>
      </c>
      <c r="B4555" s="5" t="s">
        <v>28802</v>
      </c>
      <c r="C4555" s="6">
        <v>30653</v>
      </c>
      <c r="D4555" t="s">
        <v>22</v>
      </c>
      <c r="E4555">
        <v>30653</v>
      </c>
      <c r="F4555" s="5" t="s">
        <v>50</v>
      </c>
      <c r="G4555" s="5" t="s">
        <v>24</v>
      </c>
      <c r="H4555" s="5" t="s">
        <v>116</v>
      </c>
      <c r="I4555" t="s">
        <v>44</v>
      </c>
      <c r="J4555" t="s">
        <v>116</v>
      </c>
      <c r="K4555">
        <v>100</v>
      </c>
      <c r="L4555" s="5" t="s">
        <v>9105</v>
      </c>
      <c r="M4555" s="5" t="s">
        <v>37</v>
      </c>
      <c r="N4555">
        <v>2</v>
      </c>
      <c r="O4555" t="s">
        <v>147</v>
      </c>
      <c r="P4555" s="1">
        <v>45722</v>
      </c>
      <c r="Q4555" s="1">
        <v>45761</v>
      </c>
      <c r="R4555">
        <v>2316</v>
      </c>
      <c r="S4555" s="4">
        <v>9.6999999999999993</v>
      </c>
      <c r="T4555" t="s">
        <v>136</v>
      </c>
    </row>
    <row r="4556" spans="1:20" x14ac:dyDescent="0.35">
      <c r="A4556" t="s">
        <v>9106</v>
      </c>
      <c r="B4556" s="5" t="s">
        <v>73</v>
      </c>
      <c r="C4556" s="6">
        <v>125667</v>
      </c>
      <c r="D4556" t="s">
        <v>22</v>
      </c>
      <c r="E4556">
        <v>125667</v>
      </c>
      <c r="F4556" s="5" t="s">
        <v>50</v>
      </c>
      <c r="G4556" s="5" t="s">
        <v>59</v>
      </c>
      <c r="H4556" s="5" t="s">
        <v>25</v>
      </c>
      <c r="I4556" t="s">
        <v>35</v>
      </c>
      <c r="J4556" t="s">
        <v>129</v>
      </c>
      <c r="K4556">
        <v>100</v>
      </c>
      <c r="L4556" s="5" t="s">
        <v>9107</v>
      </c>
      <c r="M4556" s="5" t="s">
        <v>37</v>
      </c>
      <c r="N4556">
        <v>3</v>
      </c>
      <c r="O4556" t="s">
        <v>112</v>
      </c>
      <c r="P4556" s="1">
        <v>45510</v>
      </c>
      <c r="Q4556" s="1">
        <v>45543</v>
      </c>
      <c r="R4556">
        <v>1356</v>
      </c>
      <c r="S4556" s="4">
        <v>7.9</v>
      </c>
      <c r="T4556" t="s">
        <v>47</v>
      </c>
    </row>
    <row r="4557" spans="1:20" x14ac:dyDescent="0.35">
      <c r="A4557" t="s">
        <v>9108</v>
      </c>
      <c r="B4557" s="5" t="s">
        <v>21</v>
      </c>
      <c r="C4557" s="6">
        <v>59008</v>
      </c>
      <c r="D4557" t="s">
        <v>22</v>
      </c>
      <c r="E4557">
        <v>59008</v>
      </c>
      <c r="F4557" s="5" t="s">
        <v>58</v>
      </c>
      <c r="G4557" s="5" t="s">
        <v>59</v>
      </c>
      <c r="H4557" s="5" t="s">
        <v>52</v>
      </c>
      <c r="I4557" t="s">
        <v>26</v>
      </c>
      <c r="J4557" t="s">
        <v>133</v>
      </c>
      <c r="K4557">
        <v>100</v>
      </c>
      <c r="L4557" s="5" t="s">
        <v>9109</v>
      </c>
      <c r="M4557" s="5" t="s">
        <v>37</v>
      </c>
      <c r="N4557">
        <v>1</v>
      </c>
      <c r="O4557" t="s">
        <v>131</v>
      </c>
      <c r="P4557" s="1">
        <v>45294</v>
      </c>
      <c r="Q4557" s="1">
        <v>45353</v>
      </c>
      <c r="R4557">
        <v>816</v>
      </c>
      <c r="S4557" s="4">
        <v>8.3000000000000007</v>
      </c>
      <c r="T4557" t="s">
        <v>103</v>
      </c>
    </row>
    <row r="4558" spans="1:20" x14ac:dyDescent="0.35">
      <c r="A4558" t="s">
        <v>9110</v>
      </c>
      <c r="B4558" s="5" t="s">
        <v>32</v>
      </c>
      <c r="C4558" s="6">
        <v>87615</v>
      </c>
      <c r="D4558" t="s">
        <v>22</v>
      </c>
      <c r="E4558">
        <v>87615</v>
      </c>
      <c r="F4558" s="5" t="s">
        <v>50</v>
      </c>
      <c r="G4558" s="5" t="s">
        <v>51</v>
      </c>
      <c r="H4558" s="5" t="s">
        <v>68</v>
      </c>
      <c r="I4558" t="s">
        <v>44</v>
      </c>
      <c r="J4558" t="s">
        <v>68</v>
      </c>
      <c r="K4558">
        <v>100</v>
      </c>
      <c r="L4558" s="5" t="s">
        <v>9111</v>
      </c>
      <c r="M4558" s="5" t="s">
        <v>37</v>
      </c>
      <c r="N4558">
        <v>3</v>
      </c>
      <c r="O4558" t="s">
        <v>131</v>
      </c>
      <c r="P4558" s="1">
        <v>45369</v>
      </c>
      <c r="Q4558" s="1">
        <v>45409</v>
      </c>
      <c r="R4558">
        <v>2060</v>
      </c>
      <c r="S4558" s="4">
        <v>6.4</v>
      </c>
      <c r="T4558" t="s">
        <v>243</v>
      </c>
    </row>
    <row r="4559" spans="1:20" x14ac:dyDescent="0.35">
      <c r="A4559" t="s">
        <v>9112</v>
      </c>
      <c r="B4559" s="5" t="s">
        <v>162</v>
      </c>
      <c r="C4559" s="6">
        <v>64656</v>
      </c>
      <c r="D4559" t="s">
        <v>22</v>
      </c>
      <c r="E4559">
        <v>64656</v>
      </c>
      <c r="F4559" s="5" t="s">
        <v>66</v>
      </c>
      <c r="G4559" s="5" t="s">
        <v>51</v>
      </c>
      <c r="H4559" s="5" t="s">
        <v>157</v>
      </c>
      <c r="I4559" t="s">
        <v>26</v>
      </c>
      <c r="J4559" t="s">
        <v>157</v>
      </c>
      <c r="K4559">
        <v>0</v>
      </c>
      <c r="L4559" s="5" t="s">
        <v>9113</v>
      </c>
      <c r="M4559" s="5" t="s">
        <v>54</v>
      </c>
      <c r="N4559">
        <v>7</v>
      </c>
      <c r="O4559" t="s">
        <v>88</v>
      </c>
      <c r="P4559" s="1">
        <v>45625</v>
      </c>
      <c r="Q4559" s="1">
        <v>45650</v>
      </c>
      <c r="R4559">
        <v>1692</v>
      </c>
      <c r="S4559" s="4">
        <v>5.7</v>
      </c>
      <c r="T4559" t="s">
        <v>30</v>
      </c>
    </row>
    <row r="4560" spans="1:20" x14ac:dyDescent="0.35">
      <c r="A4560" t="s">
        <v>9114</v>
      </c>
      <c r="B4560" s="5" t="s">
        <v>217</v>
      </c>
      <c r="C4560" s="6">
        <v>236797</v>
      </c>
      <c r="D4560" t="s">
        <v>33</v>
      </c>
      <c r="E4560">
        <v>26047670</v>
      </c>
      <c r="F4560" s="5" t="s">
        <v>23</v>
      </c>
      <c r="G4560" s="5" t="s">
        <v>42</v>
      </c>
      <c r="H4560" s="5" t="s">
        <v>34</v>
      </c>
      <c r="I4560" t="s">
        <v>44</v>
      </c>
      <c r="J4560" t="s">
        <v>522</v>
      </c>
      <c r="K4560">
        <v>50</v>
      </c>
      <c r="L4560" s="5" t="s">
        <v>9115</v>
      </c>
      <c r="M4560" s="5" t="s">
        <v>70</v>
      </c>
      <c r="N4560">
        <v>17</v>
      </c>
      <c r="O4560" t="s">
        <v>46</v>
      </c>
      <c r="P4560" s="1">
        <v>45371</v>
      </c>
      <c r="Q4560" s="1">
        <v>45423</v>
      </c>
      <c r="R4560">
        <v>1015</v>
      </c>
      <c r="S4560" s="4">
        <v>8.6</v>
      </c>
      <c r="T4560" t="s">
        <v>108</v>
      </c>
    </row>
    <row r="4561" spans="1:20" x14ac:dyDescent="0.35">
      <c r="A4561" t="s">
        <v>9116</v>
      </c>
      <c r="B4561" s="5" t="s">
        <v>28802</v>
      </c>
      <c r="C4561" s="6">
        <v>69325</v>
      </c>
      <c r="D4561" t="s">
        <v>41</v>
      </c>
      <c r="E4561">
        <v>58926</v>
      </c>
      <c r="F4561" s="5" t="s">
        <v>58</v>
      </c>
      <c r="G4561" s="5" t="s">
        <v>59</v>
      </c>
      <c r="H4561" s="5" t="s">
        <v>43</v>
      </c>
      <c r="I4561" t="s">
        <v>35</v>
      </c>
      <c r="J4561" t="s">
        <v>93</v>
      </c>
      <c r="K4561">
        <v>0</v>
      </c>
      <c r="L4561" s="5" t="s">
        <v>9117</v>
      </c>
      <c r="M4561" s="5" t="s">
        <v>28</v>
      </c>
      <c r="N4561">
        <v>0</v>
      </c>
      <c r="O4561" t="s">
        <v>62</v>
      </c>
      <c r="P4561" s="1">
        <v>45455</v>
      </c>
      <c r="Q4561" s="1">
        <v>45506</v>
      </c>
      <c r="R4561">
        <v>1048</v>
      </c>
      <c r="S4561" s="4">
        <v>9.9</v>
      </c>
      <c r="T4561" t="s">
        <v>30</v>
      </c>
    </row>
    <row r="4562" spans="1:20" x14ac:dyDescent="0.35">
      <c r="A4562" t="s">
        <v>9118</v>
      </c>
      <c r="B4562" s="5" t="s">
        <v>28802</v>
      </c>
      <c r="C4562" s="6">
        <v>100014</v>
      </c>
      <c r="D4562" t="s">
        <v>22</v>
      </c>
      <c r="E4562">
        <v>100014</v>
      </c>
      <c r="F4562" s="5" t="s">
        <v>66</v>
      </c>
      <c r="G4562" s="5" t="s">
        <v>51</v>
      </c>
      <c r="H4562" s="5" t="s">
        <v>165</v>
      </c>
      <c r="I4562" t="s">
        <v>44</v>
      </c>
      <c r="J4562" t="s">
        <v>165</v>
      </c>
      <c r="K4562">
        <v>50</v>
      </c>
      <c r="L4562" s="5" t="s">
        <v>9119</v>
      </c>
      <c r="M4562" s="5" t="s">
        <v>28</v>
      </c>
      <c r="N4562">
        <v>7</v>
      </c>
      <c r="O4562" t="s">
        <v>62</v>
      </c>
      <c r="P4562" s="1">
        <v>45345</v>
      </c>
      <c r="Q4562" s="1">
        <v>45365</v>
      </c>
      <c r="R4562">
        <v>1690</v>
      </c>
      <c r="S4562" s="4">
        <v>9.1</v>
      </c>
      <c r="T4562" t="s">
        <v>79</v>
      </c>
    </row>
    <row r="4563" spans="1:20" x14ac:dyDescent="0.35">
      <c r="A4563" t="s">
        <v>9120</v>
      </c>
      <c r="B4563" s="5" t="s">
        <v>145</v>
      </c>
      <c r="C4563" s="6">
        <v>145257</v>
      </c>
      <c r="D4563" t="s">
        <v>41</v>
      </c>
      <c r="E4563">
        <v>123468</v>
      </c>
      <c r="F4563" s="5" t="s">
        <v>66</v>
      </c>
      <c r="G4563" s="5" t="s">
        <v>59</v>
      </c>
      <c r="H4563" s="5" t="s">
        <v>60</v>
      </c>
      <c r="I4563" t="s">
        <v>35</v>
      </c>
      <c r="J4563" t="s">
        <v>60</v>
      </c>
      <c r="K4563">
        <v>50</v>
      </c>
      <c r="L4563" s="5" t="s">
        <v>9121</v>
      </c>
      <c r="M4563" s="5" t="s">
        <v>37</v>
      </c>
      <c r="N4563">
        <v>5</v>
      </c>
      <c r="O4563" t="s">
        <v>29</v>
      </c>
      <c r="P4563" s="1">
        <v>45768</v>
      </c>
      <c r="Q4563" s="1">
        <v>45822</v>
      </c>
      <c r="R4563">
        <v>1793</v>
      </c>
      <c r="S4563" s="4">
        <v>7.5</v>
      </c>
      <c r="T4563" t="s">
        <v>38</v>
      </c>
    </row>
    <row r="4564" spans="1:20" x14ac:dyDescent="0.35">
      <c r="A4564" t="s">
        <v>9122</v>
      </c>
      <c r="B4564" s="5" t="s">
        <v>57</v>
      </c>
      <c r="C4564" s="6">
        <v>129098</v>
      </c>
      <c r="D4564" t="s">
        <v>65</v>
      </c>
      <c r="E4564">
        <v>167827</v>
      </c>
      <c r="F4564" s="5" t="s">
        <v>66</v>
      </c>
      <c r="G4564" s="5" t="s">
        <v>42</v>
      </c>
      <c r="H4564" s="5" t="s">
        <v>67</v>
      </c>
      <c r="I4564" t="s">
        <v>26</v>
      </c>
      <c r="J4564" t="s">
        <v>67</v>
      </c>
      <c r="K4564">
        <v>100</v>
      </c>
      <c r="L4564" s="5" t="s">
        <v>9123</v>
      </c>
      <c r="M4564" s="5" t="s">
        <v>70</v>
      </c>
      <c r="N4564">
        <v>9</v>
      </c>
      <c r="O4564" t="s">
        <v>141</v>
      </c>
      <c r="P4564" s="1">
        <v>45407</v>
      </c>
      <c r="Q4564" s="1">
        <v>45434</v>
      </c>
      <c r="R4564">
        <v>513</v>
      </c>
      <c r="S4564" s="4">
        <v>6.6</v>
      </c>
      <c r="T4564" t="s">
        <v>108</v>
      </c>
    </row>
    <row r="4565" spans="1:20" x14ac:dyDescent="0.35">
      <c r="A4565" t="s">
        <v>9124</v>
      </c>
      <c r="B4565" s="5" t="s">
        <v>28802</v>
      </c>
      <c r="C4565" s="6">
        <v>58400</v>
      </c>
      <c r="D4565" t="s">
        <v>22</v>
      </c>
      <c r="E4565">
        <v>58400</v>
      </c>
      <c r="F4565" s="5" t="s">
        <v>23</v>
      </c>
      <c r="G4565" s="5" t="s">
        <v>51</v>
      </c>
      <c r="H4565" s="5" t="s">
        <v>116</v>
      </c>
      <c r="I4565" t="s">
        <v>26</v>
      </c>
      <c r="J4565" t="s">
        <v>82</v>
      </c>
      <c r="K4565">
        <v>0</v>
      </c>
      <c r="L4565" s="5" t="s">
        <v>9125</v>
      </c>
      <c r="M4565" s="5" t="s">
        <v>70</v>
      </c>
      <c r="N4565">
        <v>15</v>
      </c>
      <c r="O4565" t="s">
        <v>141</v>
      </c>
      <c r="P4565" s="1">
        <v>45630</v>
      </c>
      <c r="Q4565" s="1">
        <v>45680</v>
      </c>
      <c r="R4565">
        <v>1072</v>
      </c>
      <c r="S4565" s="4">
        <v>6.4</v>
      </c>
      <c r="T4565" t="s">
        <v>103</v>
      </c>
    </row>
    <row r="4566" spans="1:20" x14ac:dyDescent="0.35">
      <c r="A4566" t="s">
        <v>9126</v>
      </c>
      <c r="B4566" s="5" t="s">
        <v>40</v>
      </c>
      <c r="C4566" s="6">
        <v>146073</v>
      </c>
      <c r="D4566" t="s">
        <v>22</v>
      </c>
      <c r="E4566">
        <v>146073</v>
      </c>
      <c r="F4566" s="5" t="s">
        <v>23</v>
      </c>
      <c r="G4566" s="5" t="s">
        <v>42</v>
      </c>
      <c r="H4566" s="5" t="s">
        <v>191</v>
      </c>
      <c r="I4566" t="s">
        <v>44</v>
      </c>
      <c r="J4566" t="s">
        <v>191</v>
      </c>
      <c r="K4566">
        <v>100</v>
      </c>
      <c r="L4566" s="5" t="s">
        <v>9127</v>
      </c>
      <c r="M4566" s="5" t="s">
        <v>37</v>
      </c>
      <c r="N4566">
        <v>19</v>
      </c>
      <c r="O4566" t="s">
        <v>172</v>
      </c>
      <c r="P4566" s="1">
        <v>45536</v>
      </c>
      <c r="Q4566" s="1">
        <v>45558</v>
      </c>
      <c r="R4566">
        <v>2328</v>
      </c>
      <c r="S4566" s="4">
        <v>5.9</v>
      </c>
      <c r="T4566" t="s">
        <v>89</v>
      </c>
    </row>
    <row r="4567" spans="1:20" x14ac:dyDescent="0.35">
      <c r="A4567" t="s">
        <v>9128</v>
      </c>
      <c r="B4567" s="5" t="s">
        <v>145</v>
      </c>
      <c r="C4567" s="6">
        <v>110488</v>
      </c>
      <c r="D4567" t="s">
        <v>41</v>
      </c>
      <c r="E4567">
        <v>93915</v>
      </c>
      <c r="F4567" s="5" t="s">
        <v>66</v>
      </c>
      <c r="G4567" s="5" t="s">
        <v>51</v>
      </c>
      <c r="H4567" s="5" t="s">
        <v>43</v>
      </c>
      <c r="I4567" t="s">
        <v>26</v>
      </c>
      <c r="J4567" t="s">
        <v>43</v>
      </c>
      <c r="K4567">
        <v>100</v>
      </c>
      <c r="L4567" s="5" t="s">
        <v>9129</v>
      </c>
      <c r="M4567" s="5" t="s">
        <v>54</v>
      </c>
      <c r="N4567">
        <v>9</v>
      </c>
      <c r="O4567" t="s">
        <v>172</v>
      </c>
      <c r="P4567" s="1">
        <v>45711</v>
      </c>
      <c r="Q4567" s="1">
        <v>45782</v>
      </c>
      <c r="R4567">
        <v>2166</v>
      </c>
      <c r="S4567" s="4">
        <v>7.7</v>
      </c>
      <c r="T4567" t="s">
        <v>38</v>
      </c>
    </row>
    <row r="4568" spans="1:20" x14ac:dyDescent="0.35">
      <c r="A4568" t="s">
        <v>9130</v>
      </c>
      <c r="B4568" s="5" t="s">
        <v>174</v>
      </c>
      <c r="C4568" s="6">
        <v>71058</v>
      </c>
      <c r="D4568" t="s">
        <v>22</v>
      </c>
      <c r="E4568">
        <v>71058</v>
      </c>
      <c r="F4568" s="5" t="s">
        <v>58</v>
      </c>
      <c r="G4568" s="5" t="s">
        <v>51</v>
      </c>
      <c r="H4568" s="5" t="s">
        <v>68</v>
      </c>
      <c r="I4568" t="s">
        <v>26</v>
      </c>
      <c r="J4568" t="s">
        <v>101</v>
      </c>
      <c r="K4568">
        <v>100</v>
      </c>
      <c r="L4568" s="5" t="s">
        <v>9131</v>
      </c>
      <c r="M4568" s="5" t="s">
        <v>70</v>
      </c>
      <c r="N4568">
        <v>0</v>
      </c>
      <c r="O4568" t="s">
        <v>85</v>
      </c>
      <c r="P4568" s="1">
        <v>45386</v>
      </c>
      <c r="Q4568" s="1">
        <v>45457</v>
      </c>
      <c r="R4568">
        <v>1040</v>
      </c>
      <c r="S4568" s="4">
        <v>6.3</v>
      </c>
      <c r="T4568" t="s">
        <v>38</v>
      </c>
    </row>
    <row r="4569" spans="1:20" x14ac:dyDescent="0.35">
      <c r="A4569" t="s">
        <v>9132</v>
      </c>
      <c r="B4569" s="5" t="s">
        <v>91</v>
      </c>
      <c r="C4569" s="6">
        <v>231110</v>
      </c>
      <c r="D4569" t="s">
        <v>65</v>
      </c>
      <c r="E4569">
        <v>300443</v>
      </c>
      <c r="F4569" s="5" t="s">
        <v>23</v>
      </c>
      <c r="G4569" s="5" t="s">
        <v>59</v>
      </c>
      <c r="H4569" s="5" t="s">
        <v>67</v>
      </c>
      <c r="I4569" t="s">
        <v>35</v>
      </c>
      <c r="J4569" t="s">
        <v>67</v>
      </c>
      <c r="K4569">
        <v>100</v>
      </c>
      <c r="L4569" s="5" t="s">
        <v>9133</v>
      </c>
      <c r="M4569" s="5" t="s">
        <v>28</v>
      </c>
      <c r="N4569">
        <v>17</v>
      </c>
      <c r="O4569" t="s">
        <v>135</v>
      </c>
      <c r="P4569" s="1">
        <v>45640</v>
      </c>
      <c r="Q4569" s="1">
        <v>45674</v>
      </c>
      <c r="R4569">
        <v>2122</v>
      </c>
      <c r="S4569" s="4">
        <v>8.3000000000000007</v>
      </c>
      <c r="T4569" t="s">
        <v>30</v>
      </c>
    </row>
    <row r="4570" spans="1:20" x14ac:dyDescent="0.35">
      <c r="A4570" t="s">
        <v>9134</v>
      </c>
      <c r="B4570" s="5" t="s">
        <v>40</v>
      </c>
      <c r="C4570" s="6">
        <v>138306</v>
      </c>
      <c r="D4570" t="s">
        <v>41</v>
      </c>
      <c r="E4570">
        <v>117560</v>
      </c>
      <c r="F4570" s="5" t="s">
        <v>66</v>
      </c>
      <c r="G4570" s="5" t="s">
        <v>42</v>
      </c>
      <c r="H4570" s="5" t="s">
        <v>43</v>
      </c>
      <c r="I4570" t="s">
        <v>35</v>
      </c>
      <c r="J4570" t="s">
        <v>43</v>
      </c>
      <c r="K4570">
        <v>100</v>
      </c>
      <c r="L4570" s="5" t="s">
        <v>9135</v>
      </c>
      <c r="M4570" s="5" t="s">
        <v>70</v>
      </c>
      <c r="N4570">
        <v>8</v>
      </c>
      <c r="O4570" t="s">
        <v>62</v>
      </c>
      <c r="P4570" s="1">
        <v>45774</v>
      </c>
      <c r="Q4570" s="1">
        <v>45807</v>
      </c>
      <c r="R4570">
        <v>1642</v>
      </c>
      <c r="S4570" s="4">
        <v>9.6</v>
      </c>
      <c r="T4570" t="s">
        <v>243</v>
      </c>
    </row>
    <row r="4571" spans="1:20" x14ac:dyDescent="0.35">
      <c r="A4571" t="s">
        <v>9136</v>
      </c>
      <c r="B4571" s="5" t="s">
        <v>105</v>
      </c>
      <c r="C4571" s="6">
        <v>187455</v>
      </c>
      <c r="D4571" t="s">
        <v>120</v>
      </c>
      <c r="E4571">
        <v>168710</v>
      </c>
      <c r="F4571" s="5" t="s">
        <v>23</v>
      </c>
      <c r="G4571" s="5" t="s">
        <v>24</v>
      </c>
      <c r="H4571" s="5" t="s">
        <v>121</v>
      </c>
      <c r="I4571" t="s">
        <v>44</v>
      </c>
      <c r="J4571" t="s">
        <v>121</v>
      </c>
      <c r="K4571">
        <v>50</v>
      </c>
      <c r="L4571" s="5" t="s">
        <v>9137</v>
      </c>
      <c r="M4571" s="5" t="s">
        <v>54</v>
      </c>
      <c r="N4571">
        <v>12</v>
      </c>
      <c r="O4571" t="s">
        <v>135</v>
      </c>
      <c r="P4571" s="1">
        <v>45400</v>
      </c>
      <c r="Q4571" s="1">
        <v>45448</v>
      </c>
      <c r="R4571">
        <v>2092</v>
      </c>
      <c r="S4571" s="4">
        <v>8.1</v>
      </c>
      <c r="T4571" t="s">
        <v>108</v>
      </c>
    </row>
    <row r="4572" spans="1:20" x14ac:dyDescent="0.35">
      <c r="A4572" t="s">
        <v>9138</v>
      </c>
      <c r="B4572" s="5" t="s">
        <v>179</v>
      </c>
      <c r="C4572" s="6">
        <v>94272</v>
      </c>
      <c r="D4572" t="s">
        <v>120</v>
      </c>
      <c r="E4572">
        <v>84845</v>
      </c>
      <c r="F4572" s="5" t="s">
        <v>58</v>
      </c>
      <c r="G4572" s="5" t="s">
        <v>59</v>
      </c>
      <c r="H4572" s="5" t="s">
        <v>121</v>
      </c>
      <c r="I4572" t="s">
        <v>35</v>
      </c>
      <c r="J4572" t="s">
        <v>121</v>
      </c>
      <c r="K4572">
        <v>100</v>
      </c>
      <c r="L4572" s="5" t="s">
        <v>9139</v>
      </c>
      <c r="M4572" s="5" t="s">
        <v>54</v>
      </c>
      <c r="N4572">
        <v>1</v>
      </c>
      <c r="O4572" t="s">
        <v>88</v>
      </c>
      <c r="P4572" s="1">
        <v>45353</v>
      </c>
      <c r="Q4572" s="1">
        <v>45386</v>
      </c>
      <c r="R4572">
        <v>1216</v>
      </c>
      <c r="S4572" s="4">
        <v>7.8</v>
      </c>
      <c r="T4572" t="s">
        <v>95</v>
      </c>
    </row>
    <row r="4573" spans="1:20" x14ac:dyDescent="0.35">
      <c r="A4573" t="s">
        <v>9140</v>
      </c>
      <c r="B4573" s="5" t="s">
        <v>145</v>
      </c>
      <c r="C4573" s="6">
        <v>136910</v>
      </c>
      <c r="D4573" t="s">
        <v>41</v>
      </c>
      <c r="E4573">
        <v>116374</v>
      </c>
      <c r="F4573" s="5" t="s">
        <v>23</v>
      </c>
      <c r="G4573" s="5" t="s">
        <v>59</v>
      </c>
      <c r="H4573" s="5" t="s">
        <v>43</v>
      </c>
      <c r="I4573" t="s">
        <v>44</v>
      </c>
      <c r="J4573" t="s">
        <v>299</v>
      </c>
      <c r="K4573">
        <v>100</v>
      </c>
      <c r="L4573" s="5" t="s">
        <v>9141</v>
      </c>
      <c r="M4573" s="5" t="s">
        <v>37</v>
      </c>
      <c r="N4573">
        <v>17</v>
      </c>
      <c r="O4573" t="s">
        <v>85</v>
      </c>
      <c r="P4573" s="1">
        <v>45580</v>
      </c>
      <c r="Q4573" s="1">
        <v>45623</v>
      </c>
      <c r="R4573">
        <v>1487</v>
      </c>
      <c r="S4573" s="4">
        <v>5.6</v>
      </c>
      <c r="T4573" t="s">
        <v>38</v>
      </c>
    </row>
    <row r="4574" spans="1:20" x14ac:dyDescent="0.35">
      <c r="A4574" t="s">
        <v>9142</v>
      </c>
      <c r="B4574" s="5" t="s">
        <v>28799</v>
      </c>
      <c r="C4574" s="6">
        <v>155455</v>
      </c>
      <c r="D4574" t="s">
        <v>74</v>
      </c>
      <c r="E4574">
        <v>194319</v>
      </c>
      <c r="F4574" s="5" t="s">
        <v>23</v>
      </c>
      <c r="G4574" s="5" t="s">
        <v>24</v>
      </c>
      <c r="H4574" s="5" t="s">
        <v>75</v>
      </c>
      <c r="I4574" t="s">
        <v>35</v>
      </c>
      <c r="J4574" t="s">
        <v>192</v>
      </c>
      <c r="K4574">
        <v>0</v>
      </c>
      <c r="L4574" s="5" t="s">
        <v>9143</v>
      </c>
      <c r="M4574" s="5" t="s">
        <v>37</v>
      </c>
      <c r="N4574">
        <v>16</v>
      </c>
      <c r="O4574" t="s">
        <v>29</v>
      </c>
      <c r="P4574" s="1">
        <v>45444</v>
      </c>
      <c r="Q4574" s="1">
        <v>45458</v>
      </c>
      <c r="R4574">
        <v>625</v>
      </c>
      <c r="S4574" s="4">
        <v>5.7</v>
      </c>
      <c r="T4574" t="s">
        <v>118</v>
      </c>
    </row>
    <row r="4575" spans="1:20" x14ac:dyDescent="0.35">
      <c r="A4575" t="s">
        <v>9144</v>
      </c>
      <c r="B4575" s="5" t="s">
        <v>91</v>
      </c>
      <c r="C4575" s="6">
        <v>218908</v>
      </c>
      <c r="D4575" t="s">
        <v>33</v>
      </c>
      <c r="E4575">
        <v>24079880</v>
      </c>
      <c r="F4575" s="5" t="s">
        <v>23</v>
      </c>
      <c r="G4575" s="5" t="s">
        <v>59</v>
      </c>
      <c r="H4575" s="5" t="s">
        <v>34</v>
      </c>
      <c r="I4575" t="s">
        <v>44</v>
      </c>
      <c r="J4575" t="s">
        <v>34</v>
      </c>
      <c r="K4575">
        <v>100</v>
      </c>
      <c r="L4575" s="5" t="s">
        <v>9145</v>
      </c>
      <c r="M4575" s="5" t="s">
        <v>28</v>
      </c>
      <c r="N4575">
        <v>14</v>
      </c>
      <c r="O4575" t="s">
        <v>62</v>
      </c>
      <c r="P4575" s="1">
        <v>45668</v>
      </c>
      <c r="Q4575" s="1">
        <v>45713</v>
      </c>
      <c r="R4575">
        <v>1370</v>
      </c>
      <c r="S4575" s="4">
        <v>6.6</v>
      </c>
      <c r="T4575" t="s">
        <v>136</v>
      </c>
    </row>
    <row r="4576" spans="1:20" x14ac:dyDescent="0.35">
      <c r="A4576" t="s">
        <v>9146</v>
      </c>
      <c r="B4576" s="5" t="s">
        <v>162</v>
      </c>
      <c r="C4576" s="6">
        <v>58456</v>
      </c>
      <c r="D4576" t="s">
        <v>41</v>
      </c>
      <c r="E4576">
        <v>49688</v>
      </c>
      <c r="F4576" s="5" t="s">
        <v>58</v>
      </c>
      <c r="G4576" s="5" t="s">
        <v>51</v>
      </c>
      <c r="H4576" s="5" t="s">
        <v>151</v>
      </c>
      <c r="I4576" t="s">
        <v>44</v>
      </c>
      <c r="J4576" t="s">
        <v>151</v>
      </c>
      <c r="K4576">
        <v>0</v>
      </c>
      <c r="L4576" s="5" t="s">
        <v>9147</v>
      </c>
      <c r="M4576" s="5" t="s">
        <v>28</v>
      </c>
      <c r="N4576">
        <v>1</v>
      </c>
      <c r="O4576" t="s">
        <v>147</v>
      </c>
      <c r="P4576" s="1">
        <v>45653</v>
      </c>
      <c r="Q4576" s="1">
        <v>45673</v>
      </c>
      <c r="R4576">
        <v>1460</v>
      </c>
      <c r="S4576" s="4">
        <v>6.5</v>
      </c>
      <c r="T4576" t="s">
        <v>47</v>
      </c>
    </row>
    <row r="4577" spans="1:20" x14ac:dyDescent="0.35">
      <c r="A4577" t="s">
        <v>9148</v>
      </c>
      <c r="B4577" s="5" t="s">
        <v>145</v>
      </c>
      <c r="C4577" s="6">
        <v>79370</v>
      </c>
      <c r="D4577" t="s">
        <v>92</v>
      </c>
      <c r="E4577">
        <v>59528</v>
      </c>
      <c r="F4577" s="5" t="s">
        <v>58</v>
      </c>
      <c r="G4577" s="5" t="s">
        <v>42</v>
      </c>
      <c r="H4577" s="5" t="s">
        <v>93</v>
      </c>
      <c r="I4577" t="s">
        <v>26</v>
      </c>
      <c r="J4577" t="s">
        <v>426</v>
      </c>
      <c r="K4577">
        <v>50</v>
      </c>
      <c r="L4577" s="5" t="s">
        <v>9149</v>
      </c>
      <c r="M4577" s="5" t="s">
        <v>54</v>
      </c>
      <c r="N4577">
        <v>1</v>
      </c>
      <c r="O4577" t="s">
        <v>71</v>
      </c>
      <c r="P4577" s="1">
        <v>45669</v>
      </c>
      <c r="Q4577" s="1">
        <v>45729</v>
      </c>
      <c r="R4577">
        <v>2208</v>
      </c>
      <c r="S4577" s="4">
        <v>5.9</v>
      </c>
      <c r="T4577" t="s">
        <v>95</v>
      </c>
    </row>
    <row r="4578" spans="1:20" x14ac:dyDescent="0.35">
      <c r="A4578" t="s">
        <v>9150</v>
      </c>
      <c r="B4578" s="5" t="s">
        <v>32</v>
      </c>
      <c r="C4578" s="6">
        <v>56598</v>
      </c>
      <c r="D4578" t="s">
        <v>22</v>
      </c>
      <c r="E4578">
        <v>56598</v>
      </c>
      <c r="F4578" s="5" t="s">
        <v>66</v>
      </c>
      <c r="G4578" s="5" t="s">
        <v>59</v>
      </c>
      <c r="H4578" s="5" t="s">
        <v>157</v>
      </c>
      <c r="I4578" t="s">
        <v>35</v>
      </c>
      <c r="J4578" t="s">
        <v>157</v>
      </c>
      <c r="K4578">
        <v>50</v>
      </c>
      <c r="L4578" s="5" t="s">
        <v>9151</v>
      </c>
      <c r="M4578" s="5" t="s">
        <v>54</v>
      </c>
      <c r="N4578">
        <v>8</v>
      </c>
      <c r="O4578" t="s">
        <v>167</v>
      </c>
      <c r="P4578" s="1">
        <v>45340</v>
      </c>
      <c r="Q4578" s="1">
        <v>45379</v>
      </c>
      <c r="R4578">
        <v>1009</v>
      </c>
      <c r="S4578" s="4">
        <v>8.6999999999999993</v>
      </c>
      <c r="T4578" t="s">
        <v>95</v>
      </c>
    </row>
    <row r="4579" spans="1:20" x14ac:dyDescent="0.35">
      <c r="A4579" t="s">
        <v>9152</v>
      </c>
      <c r="B4579" s="5" t="s">
        <v>28800</v>
      </c>
      <c r="C4579" s="6">
        <v>164862</v>
      </c>
      <c r="D4579" t="s">
        <v>22</v>
      </c>
      <c r="E4579">
        <v>164862</v>
      </c>
      <c r="F4579" s="5" t="s">
        <v>23</v>
      </c>
      <c r="G4579" s="5" t="s">
        <v>51</v>
      </c>
      <c r="H4579" s="5" t="s">
        <v>101</v>
      </c>
      <c r="I4579" t="s">
        <v>26</v>
      </c>
      <c r="J4579" t="s">
        <v>101</v>
      </c>
      <c r="K4579">
        <v>50</v>
      </c>
      <c r="L4579" s="5" t="s">
        <v>9153</v>
      </c>
      <c r="M4579" s="5" t="s">
        <v>70</v>
      </c>
      <c r="N4579">
        <v>11</v>
      </c>
      <c r="O4579" t="s">
        <v>172</v>
      </c>
      <c r="P4579" s="1">
        <v>45501</v>
      </c>
      <c r="Q4579" s="1">
        <v>45553</v>
      </c>
      <c r="R4579">
        <v>1904</v>
      </c>
      <c r="S4579" s="4">
        <v>6.9</v>
      </c>
      <c r="T4579" t="s">
        <v>243</v>
      </c>
    </row>
    <row r="4580" spans="1:20" x14ac:dyDescent="0.35">
      <c r="A4580" t="s">
        <v>9154</v>
      </c>
      <c r="B4580" s="5" t="s">
        <v>73</v>
      </c>
      <c r="C4580" s="6">
        <v>78776</v>
      </c>
      <c r="D4580" t="s">
        <v>22</v>
      </c>
      <c r="E4580">
        <v>78776</v>
      </c>
      <c r="F4580" s="5" t="s">
        <v>50</v>
      </c>
      <c r="G4580" s="5" t="s">
        <v>24</v>
      </c>
      <c r="H4580" s="5" t="s">
        <v>165</v>
      </c>
      <c r="I4580" t="s">
        <v>35</v>
      </c>
      <c r="J4580" t="s">
        <v>426</v>
      </c>
      <c r="K4580">
        <v>100</v>
      </c>
      <c r="L4580" s="5" t="s">
        <v>2278</v>
      </c>
      <c r="M4580" s="5" t="s">
        <v>28</v>
      </c>
      <c r="N4580">
        <v>3</v>
      </c>
      <c r="O4580" t="s">
        <v>71</v>
      </c>
      <c r="P4580" s="1">
        <v>45668</v>
      </c>
      <c r="Q4580" s="1">
        <v>45713</v>
      </c>
      <c r="R4580">
        <v>2434</v>
      </c>
      <c r="S4580" s="4">
        <v>7.7</v>
      </c>
      <c r="T4580" t="s">
        <v>118</v>
      </c>
    </row>
    <row r="4581" spans="1:20" x14ac:dyDescent="0.35">
      <c r="A4581" t="s">
        <v>9155</v>
      </c>
      <c r="B4581" s="5" t="s">
        <v>105</v>
      </c>
      <c r="C4581" s="6">
        <v>107481</v>
      </c>
      <c r="D4581" t="s">
        <v>92</v>
      </c>
      <c r="E4581">
        <v>80611</v>
      </c>
      <c r="F4581" s="5" t="s">
        <v>50</v>
      </c>
      <c r="G4581" s="5" t="s">
        <v>59</v>
      </c>
      <c r="H4581" s="5" t="s">
        <v>93</v>
      </c>
      <c r="I4581" t="s">
        <v>26</v>
      </c>
      <c r="J4581" t="s">
        <v>75</v>
      </c>
      <c r="K4581">
        <v>50</v>
      </c>
      <c r="L4581" s="5" t="s">
        <v>9156</v>
      </c>
      <c r="M4581" s="5" t="s">
        <v>70</v>
      </c>
      <c r="N4581">
        <v>4</v>
      </c>
      <c r="O4581" t="s">
        <v>172</v>
      </c>
      <c r="P4581" s="1">
        <v>45462</v>
      </c>
      <c r="Q4581" s="1">
        <v>45528</v>
      </c>
      <c r="R4581">
        <v>2101</v>
      </c>
      <c r="S4581" s="4">
        <v>6.1</v>
      </c>
      <c r="T4581" t="s">
        <v>38</v>
      </c>
    </row>
    <row r="4582" spans="1:20" x14ac:dyDescent="0.35">
      <c r="A4582" t="s">
        <v>9157</v>
      </c>
      <c r="B4582" s="5" t="s">
        <v>162</v>
      </c>
      <c r="C4582" s="6">
        <v>165800</v>
      </c>
      <c r="D4582" t="s">
        <v>92</v>
      </c>
      <c r="E4582">
        <v>124350</v>
      </c>
      <c r="F4582" s="5" t="s">
        <v>23</v>
      </c>
      <c r="G4582" s="5" t="s">
        <v>51</v>
      </c>
      <c r="H4582" s="5" t="s">
        <v>93</v>
      </c>
      <c r="I4582" t="s">
        <v>26</v>
      </c>
      <c r="J4582" t="s">
        <v>93</v>
      </c>
      <c r="K4582">
        <v>50</v>
      </c>
      <c r="L4582" s="5" t="s">
        <v>9158</v>
      </c>
      <c r="M4582" s="5" t="s">
        <v>28</v>
      </c>
      <c r="N4582">
        <v>11</v>
      </c>
      <c r="O4582" t="s">
        <v>135</v>
      </c>
      <c r="P4582" s="1">
        <v>45543</v>
      </c>
      <c r="Q4582" s="1">
        <v>45561</v>
      </c>
      <c r="R4582">
        <v>883</v>
      </c>
      <c r="S4582" s="4">
        <v>8.3000000000000007</v>
      </c>
      <c r="T4582" t="s">
        <v>79</v>
      </c>
    </row>
    <row r="4583" spans="1:20" x14ac:dyDescent="0.35">
      <c r="A4583" t="s">
        <v>9159</v>
      </c>
      <c r="B4583" s="5" t="s">
        <v>21</v>
      </c>
      <c r="C4583" s="6">
        <v>114567</v>
      </c>
      <c r="D4583" t="s">
        <v>41</v>
      </c>
      <c r="E4583">
        <v>97382</v>
      </c>
      <c r="F4583" s="5" t="s">
        <v>50</v>
      </c>
      <c r="G4583" s="5" t="s">
        <v>51</v>
      </c>
      <c r="H4583" s="5" t="s">
        <v>126</v>
      </c>
      <c r="I4583" t="s">
        <v>35</v>
      </c>
      <c r="J4583" t="s">
        <v>126</v>
      </c>
      <c r="K4583">
        <v>100</v>
      </c>
      <c r="L4583" s="5" t="s">
        <v>9160</v>
      </c>
      <c r="M4583" s="5" t="s">
        <v>37</v>
      </c>
      <c r="N4583">
        <v>4</v>
      </c>
      <c r="O4583" t="s">
        <v>71</v>
      </c>
      <c r="P4583" s="1">
        <v>45588</v>
      </c>
      <c r="Q4583" s="1">
        <v>45649</v>
      </c>
      <c r="R4583">
        <v>931</v>
      </c>
      <c r="S4583" s="4">
        <v>9.8000000000000007</v>
      </c>
      <c r="T4583" t="s">
        <v>277</v>
      </c>
    </row>
    <row r="4584" spans="1:20" x14ac:dyDescent="0.35">
      <c r="A4584" t="s">
        <v>9161</v>
      </c>
      <c r="B4584" s="5" t="s">
        <v>28802</v>
      </c>
      <c r="C4584" s="6">
        <v>45528</v>
      </c>
      <c r="D4584" t="s">
        <v>41</v>
      </c>
      <c r="E4584">
        <v>38699</v>
      </c>
      <c r="F4584" s="5" t="s">
        <v>58</v>
      </c>
      <c r="G4584" s="5" t="s">
        <v>51</v>
      </c>
      <c r="H4584" s="5" t="s">
        <v>60</v>
      </c>
      <c r="I4584" t="s">
        <v>44</v>
      </c>
      <c r="J4584" t="s">
        <v>60</v>
      </c>
      <c r="K4584">
        <v>100</v>
      </c>
      <c r="L4584" s="5" t="s">
        <v>9162</v>
      </c>
      <c r="M4584" s="5" t="s">
        <v>37</v>
      </c>
      <c r="N4584">
        <v>1</v>
      </c>
      <c r="O4584" t="s">
        <v>107</v>
      </c>
      <c r="P4584" s="1">
        <v>45650</v>
      </c>
      <c r="Q4584" s="1">
        <v>45706</v>
      </c>
      <c r="R4584">
        <v>1363</v>
      </c>
      <c r="S4584" s="4">
        <v>8.6999999999999993</v>
      </c>
      <c r="T4584" t="s">
        <v>136</v>
      </c>
    </row>
    <row r="4585" spans="1:20" x14ac:dyDescent="0.35">
      <c r="A4585" t="s">
        <v>9163</v>
      </c>
      <c r="B4585" s="5" t="s">
        <v>49</v>
      </c>
      <c r="C4585" s="6">
        <v>156683</v>
      </c>
      <c r="D4585" t="s">
        <v>92</v>
      </c>
      <c r="E4585">
        <v>117512</v>
      </c>
      <c r="F4585" s="5" t="s">
        <v>66</v>
      </c>
      <c r="G4585" s="5" t="s">
        <v>59</v>
      </c>
      <c r="H4585" s="5" t="s">
        <v>93</v>
      </c>
      <c r="I4585" t="s">
        <v>26</v>
      </c>
      <c r="J4585" t="s">
        <v>1192</v>
      </c>
      <c r="K4585">
        <v>100</v>
      </c>
      <c r="L4585" s="5" t="s">
        <v>9164</v>
      </c>
      <c r="M4585" s="5" t="s">
        <v>37</v>
      </c>
      <c r="N4585">
        <v>7</v>
      </c>
      <c r="O4585" t="s">
        <v>62</v>
      </c>
      <c r="P4585" s="1">
        <v>45313</v>
      </c>
      <c r="Q4585" s="1">
        <v>45379</v>
      </c>
      <c r="R4585">
        <v>1328</v>
      </c>
      <c r="S4585" s="4">
        <v>8.6</v>
      </c>
      <c r="T4585" t="s">
        <v>277</v>
      </c>
    </row>
    <row r="4586" spans="1:20" x14ac:dyDescent="0.35">
      <c r="A4586" t="s">
        <v>9165</v>
      </c>
      <c r="B4586" s="5" t="s">
        <v>91</v>
      </c>
      <c r="C4586" s="6">
        <v>38720</v>
      </c>
      <c r="D4586" t="s">
        <v>22</v>
      </c>
      <c r="E4586">
        <v>38720</v>
      </c>
      <c r="F4586" s="5" t="s">
        <v>66</v>
      </c>
      <c r="G4586" s="5" t="s">
        <v>51</v>
      </c>
      <c r="H4586" s="5" t="s">
        <v>116</v>
      </c>
      <c r="I4586" t="s">
        <v>44</v>
      </c>
      <c r="J4586" t="s">
        <v>116</v>
      </c>
      <c r="K4586">
        <v>50</v>
      </c>
      <c r="L4586" s="5" t="s">
        <v>9166</v>
      </c>
      <c r="M4586" s="5" t="s">
        <v>54</v>
      </c>
      <c r="N4586">
        <v>8</v>
      </c>
      <c r="O4586" t="s">
        <v>85</v>
      </c>
      <c r="P4586" s="1">
        <v>45394</v>
      </c>
      <c r="Q4586" s="1">
        <v>45412</v>
      </c>
      <c r="R4586">
        <v>785</v>
      </c>
      <c r="S4586" s="4">
        <v>8.3000000000000007</v>
      </c>
      <c r="T4586" t="s">
        <v>55</v>
      </c>
    </row>
    <row r="4587" spans="1:20" x14ac:dyDescent="0.35">
      <c r="A4587" t="s">
        <v>9167</v>
      </c>
      <c r="B4587" s="5" t="s">
        <v>145</v>
      </c>
      <c r="C4587" s="6">
        <v>114629</v>
      </c>
      <c r="D4587" t="s">
        <v>81</v>
      </c>
      <c r="E4587">
        <v>154749</v>
      </c>
      <c r="F4587" s="5" t="s">
        <v>66</v>
      </c>
      <c r="G4587" s="5" t="s">
        <v>51</v>
      </c>
      <c r="H4587" s="5" t="s">
        <v>82</v>
      </c>
      <c r="I4587" t="s">
        <v>26</v>
      </c>
      <c r="J4587" t="s">
        <v>82</v>
      </c>
      <c r="K4587">
        <v>0</v>
      </c>
      <c r="L4587" s="5" t="s">
        <v>9168</v>
      </c>
      <c r="M4587" s="5" t="s">
        <v>70</v>
      </c>
      <c r="N4587">
        <v>7</v>
      </c>
      <c r="O4587" t="s">
        <v>71</v>
      </c>
      <c r="P4587" s="1">
        <v>45766</v>
      </c>
      <c r="Q4587" s="1">
        <v>45787</v>
      </c>
      <c r="R4587">
        <v>1688</v>
      </c>
      <c r="S4587" s="4">
        <v>5.4</v>
      </c>
      <c r="T4587" t="s">
        <v>136</v>
      </c>
    </row>
    <row r="4588" spans="1:20" x14ac:dyDescent="0.35">
      <c r="A4588" t="s">
        <v>9169</v>
      </c>
      <c r="B4588" s="5" t="s">
        <v>49</v>
      </c>
      <c r="C4588" s="6">
        <v>57392</v>
      </c>
      <c r="D4588" t="s">
        <v>74</v>
      </c>
      <c r="E4588">
        <v>71740</v>
      </c>
      <c r="F4588" s="5" t="s">
        <v>58</v>
      </c>
      <c r="G4588" s="5" t="s">
        <v>59</v>
      </c>
      <c r="H4588" s="5" t="s">
        <v>75</v>
      </c>
      <c r="I4588" t="s">
        <v>35</v>
      </c>
      <c r="J4588" t="s">
        <v>75</v>
      </c>
      <c r="K4588">
        <v>0</v>
      </c>
      <c r="L4588" s="5" t="s">
        <v>9170</v>
      </c>
      <c r="M4588" s="5" t="s">
        <v>28</v>
      </c>
      <c r="N4588">
        <v>1</v>
      </c>
      <c r="O4588" t="s">
        <v>78</v>
      </c>
      <c r="P4588" s="1">
        <v>45626</v>
      </c>
      <c r="Q4588" s="1">
        <v>45664</v>
      </c>
      <c r="R4588">
        <v>1624</v>
      </c>
      <c r="S4588" s="4">
        <v>6.3</v>
      </c>
      <c r="T4588" t="s">
        <v>63</v>
      </c>
    </row>
    <row r="4589" spans="1:20" x14ac:dyDescent="0.35">
      <c r="A4589" t="s">
        <v>9171</v>
      </c>
      <c r="B4589" s="5" t="s">
        <v>21</v>
      </c>
      <c r="C4589" s="6">
        <v>341117</v>
      </c>
      <c r="D4589" t="s">
        <v>22</v>
      </c>
      <c r="E4589">
        <v>341117</v>
      </c>
      <c r="F4589" s="5" t="s">
        <v>23</v>
      </c>
      <c r="G4589" s="5" t="s">
        <v>51</v>
      </c>
      <c r="H4589" s="5" t="s">
        <v>68</v>
      </c>
      <c r="I4589" t="s">
        <v>35</v>
      </c>
      <c r="J4589" t="s">
        <v>68</v>
      </c>
      <c r="K4589">
        <v>50</v>
      </c>
      <c r="L4589" s="5" t="s">
        <v>9172</v>
      </c>
      <c r="M4589" s="5" t="s">
        <v>37</v>
      </c>
      <c r="N4589">
        <v>18</v>
      </c>
      <c r="O4589" t="s">
        <v>107</v>
      </c>
      <c r="P4589" s="1">
        <v>45297</v>
      </c>
      <c r="Q4589" s="1">
        <v>45315</v>
      </c>
      <c r="R4589">
        <v>790</v>
      </c>
      <c r="S4589" s="4">
        <v>8.5</v>
      </c>
      <c r="T4589" t="s">
        <v>89</v>
      </c>
    </row>
    <row r="4590" spans="1:20" x14ac:dyDescent="0.35">
      <c r="A4590" t="s">
        <v>9173</v>
      </c>
      <c r="B4590" s="5" t="s">
        <v>145</v>
      </c>
      <c r="C4590" s="6">
        <v>86046</v>
      </c>
      <c r="D4590" t="s">
        <v>92</v>
      </c>
      <c r="E4590">
        <v>64535</v>
      </c>
      <c r="F4590" s="5" t="s">
        <v>50</v>
      </c>
      <c r="G4590" s="5" t="s">
        <v>42</v>
      </c>
      <c r="H4590" s="5" t="s">
        <v>93</v>
      </c>
      <c r="I4590" t="s">
        <v>44</v>
      </c>
      <c r="J4590" t="s">
        <v>93</v>
      </c>
      <c r="K4590">
        <v>0</v>
      </c>
      <c r="L4590" s="5" t="s">
        <v>9174</v>
      </c>
      <c r="M4590" s="5" t="s">
        <v>37</v>
      </c>
      <c r="N4590">
        <v>3</v>
      </c>
      <c r="O4590" t="s">
        <v>29</v>
      </c>
      <c r="P4590" s="1">
        <v>45669</v>
      </c>
      <c r="Q4590" s="1">
        <v>45709</v>
      </c>
      <c r="R4590">
        <v>1892</v>
      </c>
      <c r="S4590" s="4">
        <v>9.8000000000000007</v>
      </c>
      <c r="T4590" t="s">
        <v>243</v>
      </c>
    </row>
    <row r="4591" spans="1:20" x14ac:dyDescent="0.35">
      <c r="A4591" t="s">
        <v>9175</v>
      </c>
      <c r="B4591" s="5" t="s">
        <v>49</v>
      </c>
      <c r="C4591" s="6">
        <v>149937</v>
      </c>
      <c r="D4591" t="s">
        <v>22</v>
      </c>
      <c r="E4591">
        <v>149937</v>
      </c>
      <c r="F4591" s="5" t="s">
        <v>23</v>
      </c>
      <c r="G4591" s="5" t="s">
        <v>24</v>
      </c>
      <c r="H4591" s="5" t="s">
        <v>165</v>
      </c>
      <c r="I4591" t="s">
        <v>44</v>
      </c>
      <c r="J4591" t="s">
        <v>165</v>
      </c>
      <c r="K4591">
        <v>50</v>
      </c>
      <c r="L4591" s="5" t="s">
        <v>9176</v>
      </c>
      <c r="M4591" s="5" t="s">
        <v>70</v>
      </c>
      <c r="N4591">
        <v>18</v>
      </c>
      <c r="O4591" t="s">
        <v>78</v>
      </c>
      <c r="P4591" s="1">
        <v>45504</v>
      </c>
      <c r="Q4591" s="1">
        <v>45575</v>
      </c>
      <c r="R4591">
        <v>2454</v>
      </c>
      <c r="S4591" s="4">
        <v>5.0999999999999996</v>
      </c>
      <c r="T4591" t="s">
        <v>103</v>
      </c>
    </row>
    <row r="4592" spans="1:20" x14ac:dyDescent="0.35">
      <c r="A4592" t="s">
        <v>9177</v>
      </c>
      <c r="B4592" s="5" t="s">
        <v>105</v>
      </c>
      <c r="C4592" s="6">
        <v>80029</v>
      </c>
      <c r="D4592" t="s">
        <v>65</v>
      </c>
      <c r="E4592">
        <v>104038</v>
      </c>
      <c r="F4592" s="5" t="s">
        <v>58</v>
      </c>
      <c r="G4592" s="5" t="s">
        <v>42</v>
      </c>
      <c r="H4592" s="5" t="s">
        <v>67</v>
      </c>
      <c r="I4592" t="s">
        <v>26</v>
      </c>
      <c r="J4592" t="s">
        <v>247</v>
      </c>
      <c r="K4592">
        <v>0</v>
      </c>
      <c r="L4592" s="5" t="s">
        <v>9178</v>
      </c>
      <c r="M4592" s="5" t="s">
        <v>28</v>
      </c>
      <c r="N4592">
        <v>0</v>
      </c>
      <c r="O4592" t="s">
        <v>71</v>
      </c>
      <c r="P4592" s="1">
        <v>45714</v>
      </c>
      <c r="Q4592" s="1">
        <v>45782</v>
      </c>
      <c r="R4592">
        <v>2367</v>
      </c>
      <c r="S4592" s="4">
        <v>9.5</v>
      </c>
      <c r="T4592" t="s">
        <v>47</v>
      </c>
    </row>
    <row r="4593" spans="1:20" x14ac:dyDescent="0.35">
      <c r="A4593" t="s">
        <v>9179</v>
      </c>
      <c r="B4593" s="5" t="s">
        <v>91</v>
      </c>
      <c r="C4593" s="6">
        <v>165691</v>
      </c>
      <c r="D4593" t="s">
        <v>92</v>
      </c>
      <c r="E4593">
        <v>124268</v>
      </c>
      <c r="F4593" s="5" t="s">
        <v>66</v>
      </c>
      <c r="G4593" s="5" t="s">
        <v>24</v>
      </c>
      <c r="H4593" s="5" t="s">
        <v>93</v>
      </c>
      <c r="I4593" t="s">
        <v>35</v>
      </c>
      <c r="J4593" t="s">
        <v>915</v>
      </c>
      <c r="K4593">
        <v>0</v>
      </c>
      <c r="L4593" s="5" t="s">
        <v>9180</v>
      </c>
      <c r="M4593" s="5" t="s">
        <v>37</v>
      </c>
      <c r="N4593">
        <v>9</v>
      </c>
      <c r="O4593" t="s">
        <v>112</v>
      </c>
      <c r="P4593" s="1">
        <v>45413</v>
      </c>
      <c r="Q4593" s="1">
        <v>45452</v>
      </c>
      <c r="R4593">
        <v>1945</v>
      </c>
      <c r="S4593" s="4">
        <v>6</v>
      </c>
      <c r="T4593" t="s">
        <v>63</v>
      </c>
    </row>
    <row r="4594" spans="1:20" x14ac:dyDescent="0.35">
      <c r="A4594" t="s">
        <v>9181</v>
      </c>
      <c r="B4594" s="5" t="s">
        <v>179</v>
      </c>
      <c r="C4594" s="6">
        <v>141765</v>
      </c>
      <c r="D4594" t="s">
        <v>41</v>
      </c>
      <c r="E4594">
        <v>120500</v>
      </c>
      <c r="F4594" s="5" t="s">
        <v>66</v>
      </c>
      <c r="G4594" s="5" t="s">
        <v>51</v>
      </c>
      <c r="H4594" s="5" t="s">
        <v>126</v>
      </c>
      <c r="I4594" t="s">
        <v>26</v>
      </c>
      <c r="J4594" t="s">
        <v>126</v>
      </c>
      <c r="K4594">
        <v>0</v>
      </c>
      <c r="L4594" s="5" t="s">
        <v>9182</v>
      </c>
      <c r="M4594" s="5" t="s">
        <v>54</v>
      </c>
      <c r="N4594">
        <v>7</v>
      </c>
      <c r="O4594" t="s">
        <v>107</v>
      </c>
      <c r="P4594" s="1">
        <v>45448</v>
      </c>
      <c r="Q4594" s="1">
        <v>45504</v>
      </c>
      <c r="R4594">
        <v>1988</v>
      </c>
      <c r="S4594" s="4">
        <v>8.6</v>
      </c>
      <c r="T4594" t="s">
        <v>243</v>
      </c>
    </row>
    <row r="4595" spans="1:20" x14ac:dyDescent="0.35">
      <c r="A4595" t="s">
        <v>9183</v>
      </c>
      <c r="B4595" s="5" t="s">
        <v>28802</v>
      </c>
      <c r="C4595" s="6">
        <v>47675</v>
      </c>
      <c r="D4595" t="s">
        <v>22</v>
      </c>
      <c r="E4595">
        <v>47675</v>
      </c>
      <c r="F4595" s="5" t="s">
        <v>58</v>
      </c>
      <c r="G4595" s="5" t="s">
        <v>24</v>
      </c>
      <c r="H4595" s="5" t="s">
        <v>129</v>
      </c>
      <c r="I4595" t="s">
        <v>44</v>
      </c>
      <c r="J4595" t="s">
        <v>129</v>
      </c>
      <c r="K4595">
        <v>100</v>
      </c>
      <c r="L4595" s="5" t="s">
        <v>9184</v>
      </c>
      <c r="M4595" s="5" t="s">
        <v>70</v>
      </c>
      <c r="N4595">
        <v>0</v>
      </c>
      <c r="O4595" t="s">
        <v>135</v>
      </c>
      <c r="P4595" s="1">
        <v>45330</v>
      </c>
      <c r="Q4595" s="1">
        <v>45357</v>
      </c>
      <c r="R4595">
        <v>1872</v>
      </c>
      <c r="S4595" s="4">
        <v>8</v>
      </c>
      <c r="T4595" t="s">
        <v>210</v>
      </c>
    </row>
    <row r="4596" spans="1:20" x14ac:dyDescent="0.35">
      <c r="A4596" t="s">
        <v>9185</v>
      </c>
      <c r="B4596" s="5" t="s">
        <v>174</v>
      </c>
      <c r="C4596" s="6">
        <v>114484</v>
      </c>
      <c r="D4596" t="s">
        <v>22</v>
      </c>
      <c r="E4596">
        <v>114484</v>
      </c>
      <c r="F4596" s="5" t="s">
        <v>23</v>
      </c>
      <c r="G4596" s="5" t="s">
        <v>42</v>
      </c>
      <c r="H4596" s="5" t="s">
        <v>157</v>
      </c>
      <c r="I4596" t="s">
        <v>35</v>
      </c>
      <c r="J4596" t="s">
        <v>157</v>
      </c>
      <c r="K4596">
        <v>0</v>
      </c>
      <c r="L4596" s="5" t="s">
        <v>8631</v>
      </c>
      <c r="M4596" s="5" t="s">
        <v>37</v>
      </c>
      <c r="N4596">
        <v>13</v>
      </c>
      <c r="O4596" t="s">
        <v>85</v>
      </c>
      <c r="P4596" s="1">
        <v>45640</v>
      </c>
      <c r="Q4596" s="1">
        <v>45696</v>
      </c>
      <c r="R4596">
        <v>2154</v>
      </c>
      <c r="S4596" s="4">
        <v>6.9</v>
      </c>
      <c r="T4596" t="s">
        <v>136</v>
      </c>
    </row>
    <row r="4597" spans="1:20" x14ac:dyDescent="0.35">
      <c r="A4597" t="s">
        <v>9186</v>
      </c>
      <c r="B4597" s="5" t="s">
        <v>91</v>
      </c>
      <c r="C4597" s="6">
        <v>88276</v>
      </c>
      <c r="D4597" t="s">
        <v>41</v>
      </c>
      <c r="E4597">
        <v>75035</v>
      </c>
      <c r="F4597" s="5" t="s">
        <v>50</v>
      </c>
      <c r="G4597" s="5" t="s">
        <v>59</v>
      </c>
      <c r="H4597" s="5" t="s">
        <v>151</v>
      </c>
      <c r="I4597" t="s">
        <v>44</v>
      </c>
      <c r="J4597" t="s">
        <v>68</v>
      </c>
      <c r="K4597">
        <v>100</v>
      </c>
      <c r="L4597" s="5" t="s">
        <v>9187</v>
      </c>
      <c r="M4597" s="5" t="s">
        <v>70</v>
      </c>
      <c r="N4597">
        <v>4</v>
      </c>
      <c r="O4597" t="s">
        <v>112</v>
      </c>
      <c r="P4597" s="1">
        <v>45441</v>
      </c>
      <c r="Q4597" s="1">
        <v>45469</v>
      </c>
      <c r="R4597">
        <v>2038</v>
      </c>
      <c r="S4597" s="4">
        <v>8.3000000000000007</v>
      </c>
      <c r="T4597" t="s">
        <v>55</v>
      </c>
    </row>
    <row r="4598" spans="1:20" x14ac:dyDescent="0.35">
      <c r="A4598" t="s">
        <v>9188</v>
      </c>
      <c r="B4598" s="5" t="s">
        <v>179</v>
      </c>
      <c r="C4598" s="6">
        <v>174969</v>
      </c>
      <c r="D4598" t="s">
        <v>22</v>
      </c>
      <c r="E4598">
        <v>174969</v>
      </c>
      <c r="F4598" s="5" t="s">
        <v>66</v>
      </c>
      <c r="G4598" s="5" t="s">
        <v>59</v>
      </c>
      <c r="H4598" s="5" t="s">
        <v>25</v>
      </c>
      <c r="I4598" t="s">
        <v>35</v>
      </c>
      <c r="J4598" t="s">
        <v>25</v>
      </c>
      <c r="K4598">
        <v>50</v>
      </c>
      <c r="L4598" s="5" t="s">
        <v>9189</v>
      </c>
      <c r="M4598" s="5" t="s">
        <v>28</v>
      </c>
      <c r="N4598">
        <v>8</v>
      </c>
      <c r="O4598" t="s">
        <v>107</v>
      </c>
      <c r="P4598" s="1">
        <v>45598</v>
      </c>
      <c r="Q4598" s="1">
        <v>45614</v>
      </c>
      <c r="R4598">
        <v>2445</v>
      </c>
      <c r="S4598" s="4">
        <v>9.1999999999999993</v>
      </c>
      <c r="T4598" t="s">
        <v>277</v>
      </c>
    </row>
    <row r="4599" spans="1:20" x14ac:dyDescent="0.35">
      <c r="A4599" t="s">
        <v>9190</v>
      </c>
      <c r="B4599" s="5" t="s">
        <v>217</v>
      </c>
      <c r="C4599" s="6">
        <v>193261</v>
      </c>
      <c r="D4599" t="s">
        <v>22</v>
      </c>
      <c r="E4599">
        <v>193261</v>
      </c>
      <c r="F4599" s="5" t="s">
        <v>23</v>
      </c>
      <c r="G4599" s="5" t="s">
        <v>59</v>
      </c>
      <c r="H4599" s="5" t="s">
        <v>165</v>
      </c>
      <c r="I4599" t="s">
        <v>35</v>
      </c>
      <c r="J4599" t="s">
        <v>165</v>
      </c>
      <c r="K4599">
        <v>50</v>
      </c>
      <c r="L4599" s="5" t="s">
        <v>9191</v>
      </c>
      <c r="M4599" s="5" t="s">
        <v>28</v>
      </c>
      <c r="N4599">
        <v>10</v>
      </c>
      <c r="O4599" t="s">
        <v>131</v>
      </c>
      <c r="P4599" s="1">
        <v>45649</v>
      </c>
      <c r="Q4599" s="1">
        <v>45722</v>
      </c>
      <c r="R4599">
        <v>1301</v>
      </c>
      <c r="S4599" s="4">
        <v>8.6999999999999993</v>
      </c>
      <c r="T4599" t="s">
        <v>89</v>
      </c>
    </row>
    <row r="4600" spans="1:20" x14ac:dyDescent="0.35">
      <c r="A4600" t="s">
        <v>9192</v>
      </c>
      <c r="B4600" s="5" t="s">
        <v>100</v>
      </c>
      <c r="C4600" s="6">
        <v>58905</v>
      </c>
      <c r="D4600" t="s">
        <v>22</v>
      </c>
      <c r="E4600">
        <v>58905</v>
      </c>
      <c r="F4600" s="5" t="s">
        <v>23</v>
      </c>
      <c r="G4600" s="5" t="s">
        <v>42</v>
      </c>
      <c r="H4600" s="5" t="s">
        <v>116</v>
      </c>
      <c r="I4600" t="s">
        <v>44</v>
      </c>
      <c r="J4600" t="s">
        <v>186</v>
      </c>
      <c r="K4600">
        <v>100</v>
      </c>
      <c r="L4600" s="5" t="s">
        <v>5717</v>
      </c>
      <c r="M4600" s="5" t="s">
        <v>54</v>
      </c>
      <c r="N4600">
        <v>12</v>
      </c>
      <c r="O4600" t="s">
        <v>46</v>
      </c>
      <c r="P4600" s="1">
        <v>45377</v>
      </c>
      <c r="Q4600" s="1">
        <v>45444</v>
      </c>
      <c r="R4600">
        <v>1885</v>
      </c>
      <c r="S4600" s="4">
        <v>5.0999999999999996</v>
      </c>
      <c r="T4600" t="s">
        <v>95</v>
      </c>
    </row>
    <row r="4601" spans="1:20" x14ac:dyDescent="0.35">
      <c r="A4601" t="s">
        <v>9193</v>
      </c>
      <c r="B4601" s="5" t="s">
        <v>28801</v>
      </c>
      <c r="C4601" s="6">
        <v>155003</v>
      </c>
      <c r="D4601" t="s">
        <v>74</v>
      </c>
      <c r="E4601">
        <v>193754</v>
      </c>
      <c r="F4601" s="5" t="s">
        <v>66</v>
      </c>
      <c r="G4601" s="5" t="s">
        <v>42</v>
      </c>
      <c r="H4601" s="5" t="s">
        <v>75</v>
      </c>
      <c r="I4601" t="s">
        <v>35</v>
      </c>
      <c r="J4601" t="s">
        <v>165</v>
      </c>
      <c r="K4601">
        <v>50</v>
      </c>
      <c r="L4601" s="5" t="s">
        <v>3758</v>
      </c>
      <c r="M4601" s="5" t="s">
        <v>70</v>
      </c>
      <c r="N4601">
        <v>5</v>
      </c>
      <c r="O4601" t="s">
        <v>131</v>
      </c>
      <c r="P4601" s="1">
        <v>45758</v>
      </c>
      <c r="Q4601" s="1">
        <v>45824</v>
      </c>
      <c r="R4601">
        <v>1609</v>
      </c>
      <c r="S4601" s="4">
        <v>5.7</v>
      </c>
      <c r="T4601" t="s">
        <v>108</v>
      </c>
    </row>
    <row r="4602" spans="1:20" x14ac:dyDescent="0.35">
      <c r="A4602" t="s">
        <v>9194</v>
      </c>
      <c r="B4602" s="5" t="s">
        <v>28802</v>
      </c>
      <c r="C4602" s="6">
        <v>137955</v>
      </c>
      <c r="D4602" t="s">
        <v>22</v>
      </c>
      <c r="E4602">
        <v>137955</v>
      </c>
      <c r="F4602" s="5" t="s">
        <v>50</v>
      </c>
      <c r="G4602" s="5" t="s">
        <v>24</v>
      </c>
      <c r="H4602" s="5" t="s">
        <v>101</v>
      </c>
      <c r="I4602" t="s">
        <v>35</v>
      </c>
      <c r="J4602" t="s">
        <v>522</v>
      </c>
      <c r="K4602">
        <v>50</v>
      </c>
      <c r="L4602" s="5" t="s">
        <v>9195</v>
      </c>
      <c r="M4602" s="5" t="s">
        <v>54</v>
      </c>
      <c r="N4602">
        <v>2</v>
      </c>
      <c r="O4602" t="s">
        <v>112</v>
      </c>
      <c r="P4602" s="1">
        <v>45770</v>
      </c>
      <c r="Q4602" s="1">
        <v>45801</v>
      </c>
      <c r="R4602">
        <v>1334</v>
      </c>
      <c r="S4602" s="4">
        <v>9.6</v>
      </c>
      <c r="T4602" t="s">
        <v>79</v>
      </c>
    </row>
    <row r="4603" spans="1:20" x14ac:dyDescent="0.35">
      <c r="A4603" t="s">
        <v>9196</v>
      </c>
      <c r="B4603" s="5" t="s">
        <v>217</v>
      </c>
      <c r="C4603" s="6">
        <v>127644</v>
      </c>
      <c r="D4603" t="s">
        <v>22</v>
      </c>
      <c r="E4603">
        <v>127644</v>
      </c>
      <c r="F4603" s="5" t="s">
        <v>66</v>
      </c>
      <c r="G4603" s="5" t="s">
        <v>42</v>
      </c>
      <c r="H4603" s="5" t="s">
        <v>52</v>
      </c>
      <c r="I4603" t="s">
        <v>26</v>
      </c>
      <c r="J4603" t="s">
        <v>52</v>
      </c>
      <c r="K4603">
        <v>100</v>
      </c>
      <c r="L4603" s="5" t="s">
        <v>9197</v>
      </c>
      <c r="M4603" s="5" t="s">
        <v>70</v>
      </c>
      <c r="N4603">
        <v>6</v>
      </c>
      <c r="O4603" t="s">
        <v>85</v>
      </c>
      <c r="P4603" s="1">
        <v>45512</v>
      </c>
      <c r="Q4603" s="1">
        <v>45584</v>
      </c>
      <c r="R4603">
        <v>1112</v>
      </c>
      <c r="S4603" s="4">
        <v>7.2</v>
      </c>
      <c r="T4603" t="s">
        <v>153</v>
      </c>
    </row>
    <row r="4604" spans="1:20" x14ac:dyDescent="0.35">
      <c r="A4604" t="s">
        <v>9198</v>
      </c>
      <c r="B4604" s="5" t="s">
        <v>21</v>
      </c>
      <c r="C4604" s="6">
        <v>131769</v>
      </c>
      <c r="D4604" t="s">
        <v>41</v>
      </c>
      <c r="E4604">
        <v>112004</v>
      </c>
      <c r="F4604" s="5" t="s">
        <v>66</v>
      </c>
      <c r="G4604" s="5" t="s">
        <v>59</v>
      </c>
      <c r="H4604" s="5" t="s">
        <v>60</v>
      </c>
      <c r="I4604" t="s">
        <v>26</v>
      </c>
      <c r="J4604" t="s">
        <v>768</v>
      </c>
      <c r="K4604">
        <v>0</v>
      </c>
      <c r="L4604" s="5" t="s">
        <v>9199</v>
      </c>
      <c r="M4604" s="5" t="s">
        <v>28</v>
      </c>
      <c r="N4604">
        <v>7</v>
      </c>
      <c r="O4604" t="s">
        <v>131</v>
      </c>
      <c r="P4604" s="1">
        <v>45484</v>
      </c>
      <c r="Q4604" s="1">
        <v>45539</v>
      </c>
      <c r="R4604">
        <v>1615</v>
      </c>
      <c r="S4604" s="4">
        <v>9.1999999999999993</v>
      </c>
      <c r="T4604" t="s">
        <v>79</v>
      </c>
    </row>
    <row r="4605" spans="1:20" x14ac:dyDescent="0.35">
      <c r="A4605" t="s">
        <v>9200</v>
      </c>
      <c r="B4605" s="5" t="s">
        <v>73</v>
      </c>
      <c r="C4605" s="6">
        <v>69280</v>
      </c>
      <c r="D4605" t="s">
        <v>74</v>
      </c>
      <c r="E4605">
        <v>86600</v>
      </c>
      <c r="F4605" s="5" t="s">
        <v>50</v>
      </c>
      <c r="G4605" s="5" t="s">
        <v>51</v>
      </c>
      <c r="H4605" s="5" t="s">
        <v>75</v>
      </c>
      <c r="I4605" t="s">
        <v>44</v>
      </c>
      <c r="J4605" t="s">
        <v>75</v>
      </c>
      <c r="K4605">
        <v>100</v>
      </c>
      <c r="L4605" s="5" t="s">
        <v>9201</v>
      </c>
      <c r="M4605" s="5" t="s">
        <v>28</v>
      </c>
      <c r="N4605">
        <v>4</v>
      </c>
      <c r="O4605" t="s">
        <v>131</v>
      </c>
      <c r="P4605" s="1">
        <v>45438</v>
      </c>
      <c r="Q4605" s="1">
        <v>45508</v>
      </c>
      <c r="R4605">
        <v>2319</v>
      </c>
      <c r="S4605" s="4">
        <v>8.4</v>
      </c>
      <c r="T4605" t="s">
        <v>38</v>
      </c>
    </row>
    <row r="4606" spans="1:20" x14ac:dyDescent="0.35">
      <c r="A4606" t="s">
        <v>9202</v>
      </c>
      <c r="B4606" s="5" t="s">
        <v>49</v>
      </c>
      <c r="C4606" s="6">
        <v>298482</v>
      </c>
      <c r="D4606" t="s">
        <v>22</v>
      </c>
      <c r="E4606">
        <v>298482</v>
      </c>
      <c r="F4606" s="5" t="s">
        <v>23</v>
      </c>
      <c r="G4606" s="5" t="s">
        <v>59</v>
      </c>
      <c r="H4606" s="5" t="s">
        <v>101</v>
      </c>
      <c r="I4606" t="s">
        <v>26</v>
      </c>
      <c r="J4606" t="s">
        <v>101</v>
      </c>
      <c r="K4606">
        <v>0</v>
      </c>
      <c r="L4606" s="5" t="s">
        <v>9203</v>
      </c>
      <c r="M4606" s="5" t="s">
        <v>54</v>
      </c>
      <c r="N4606">
        <v>10</v>
      </c>
      <c r="O4606" t="s">
        <v>141</v>
      </c>
      <c r="P4606" s="1">
        <v>45515</v>
      </c>
      <c r="Q4606" s="1">
        <v>45538</v>
      </c>
      <c r="R4606">
        <v>2282</v>
      </c>
      <c r="S4606" s="4">
        <v>9.1</v>
      </c>
      <c r="T4606" t="s">
        <v>55</v>
      </c>
    </row>
    <row r="4607" spans="1:20" x14ac:dyDescent="0.35">
      <c r="A4607" t="s">
        <v>9204</v>
      </c>
      <c r="B4607" s="5" t="s">
        <v>105</v>
      </c>
      <c r="C4607" s="6">
        <v>91961</v>
      </c>
      <c r="D4607" t="s">
        <v>22</v>
      </c>
      <c r="E4607">
        <v>91961</v>
      </c>
      <c r="F4607" s="5" t="s">
        <v>66</v>
      </c>
      <c r="G4607" s="5" t="s">
        <v>59</v>
      </c>
      <c r="H4607" s="5" t="s">
        <v>129</v>
      </c>
      <c r="I4607" t="s">
        <v>44</v>
      </c>
      <c r="J4607" t="s">
        <v>129</v>
      </c>
      <c r="K4607">
        <v>0</v>
      </c>
      <c r="L4607" s="5" t="s">
        <v>9205</v>
      </c>
      <c r="M4607" s="5" t="s">
        <v>70</v>
      </c>
      <c r="N4607">
        <v>5</v>
      </c>
      <c r="O4607" t="s">
        <v>131</v>
      </c>
      <c r="P4607" s="1">
        <v>45543</v>
      </c>
      <c r="Q4607" s="1">
        <v>45595</v>
      </c>
      <c r="R4607">
        <v>781</v>
      </c>
      <c r="S4607" s="4">
        <v>9</v>
      </c>
      <c r="T4607" t="s">
        <v>47</v>
      </c>
    </row>
    <row r="4608" spans="1:20" x14ac:dyDescent="0.35">
      <c r="A4608" t="s">
        <v>9206</v>
      </c>
      <c r="B4608" s="5" t="s">
        <v>28802</v>
      </c>
      <c r="C4608" s="6">
        <v>108071</v>
      </c>
      <c r="D4608" t="s">
        <v>41</v>
      </c>
      <c r="E4608">
        <v>91860</v>
      </c>
      <c r="F4608" s="5" t="s">
        <v>50</v>
      </c>
      <c r="G4608" s="5" t="s">
        <v>51</v>
      </c>
      <c r="H4608" s="5" t="s">
        <v>60</v>
      </c>
      <c r="I4608" t="s">
        <v>35</v>
      </c>
      <c r="J4608" t="s">
        <v>60</v>
      </c>
      <c r="K4608">
        <v>0</v>
      </c>
      <c r="L4608" s="5" t="s">
        <v>9207</v>
      </c>
      <c r="M4608" s="5" t="s">
        <v>70</v>
      </c>
      <c r="N4608">
        <v>4</v>
      </c>
      <c r="O4608" t="s">
        <v>131</v>
      </c>
      <c r="P4608" s="1">
        <v>45499</v>
      </c>
      <c r="Q4608" s="1">
        <v>45563</v>
      </c>
      <c r="R4608">
        <v>843</v>
      </c>
      <c r="S4608" s="4">
        <v>8.8000000000000007</v>
      </c>
      <c r="T4608" t="s">
        <v>95</v>
      </c>
    </row>
    <row r="4609" spans="1:20" x14ac:dyDescent="0.35">
      <c r="A4609" t="s">
        <v>9208</v>
      </c>
      <c r="B4609" s="5" t="s">
        <v>105</v>
      </c>
      <c r="C4609" s="6">
        <v>89067</v>
      </c>
      <c r="D4609" t="s">
        <v>22</v>
      </c>
      <c r="E4609">
        <v>89067</v>
      </c>
      <c r="F4609" s="5" t="s">
        <v>50</v>
      </c>
      <c r="G4609" s="5" t="s">
        <v>42</v>
      </c>
      <c r="H4609" s="5" t="s">
        <v>97</v>
      </c>
      <c r="I4609" t="s">
        <v>44</v>
      </c>
      <c r="J4609" t="s">
        <v>116</v>
      </c>
      <c r="K4609">
        <v>0</v>
      </c>
      <c r="L4609" s="5" t="s">
        <v>9209</v>
      </c>
      <c r="M4609" s="5" t="s">
        <v>54</v>
      </c>
      <c r="N4609">
        <v>2</v>
      </c>
      <c r="O4609" t="s">
        <v>107</v>
      </c>
      <c r="P4609" s="1">
        <v>45663</v>
      </c>
      <c r="Q4609" s="1">
        <v>45721</v>
      </c>
      <c r="R4609">
        <v>1228</v>
      </c>
      <c r="S4609" s="4">
        <v>8.5</v>
      </c>
      <c r="T4609" t="s">
        <v>136</v>
      </c>
    </row>
    <row r="4610" spans="1:20" x14ac:dyDescent="0.35">
      <c r="A4610" t="s">
        <v>9210</v>
      </c>
      <c r="B4610" s="5" t="s">
        <v>40</v>
      </c>
      <c r="C4610" s="6">
        <v>80773</v>
      </c>
      <c r="D4610" t="s">
        <v>22</v>
      </c>
      <c r="E4610">
        <v>80773</v>
      </c>
      <c r="F4610" s="5" t="s">
        <v>50</v>
      </c>
      <c r="G4610" s="5" t="s">
        <v>59</v>
      </c>
      <c r="H4610" s="5" t="s">
        <v>165</v>
      </c>
      <c r="I4610" t="s">
        <v>44</v>
      </c>
      <c r="J4610" t="s">
        <v>165</v>
      </c>
      <c r="K4610">
        <v>50</v>
      </c>
      <c r="L4610" s="5" t="s">
        <v>9211</v>
      </c>
      <c r="M4610" s="5" t="s">
        <v>70</v>
      </c>
      <c r="N4610">
        <v>2</v>
      </c>
      <c r="O4610" t="s">
        <v>141</v>
      </c>
      <c r="P4610" s="1">
        <v>45597</v>
      </c>
      <c r="Q4610" s="1">
        <v>45612</v>
      </c>
      <c r="R4610">
        <v>1040</v>
      </c>
      <c r="S4610" s="4">
        <v>5</v>
      </c>
      <c r="T4610" t="s">
        <v>79</v>
      </c>
    </row>
    <row r="4611" spans="1:20" x14ac:dyDescent="0.35">
      <c r="A4611" t="s">
        <v>9212</v>
      </c>
      <c r="B4611" s="5" t="s">
        <v>28800</v>
      </c>
      <c r="C4611" s="6">
        <v>246330</v>
      </c>
      <c r="D4611" t="s">
        <v>120</v>
      </c>
      <c r="E4611">
        <v>221697</v>
      </c>
      <c r="F4611" s="5" t="s">
        <v>23</v>
      </c>
      <c r="G4611" s="5" t="s">
        <v>24</v>
      </c>
      <c r="H4611" s="5" t="s">
        <v>121</v>
      </c>
      <c r="I4611" t="s">
        <v>26</v>
      </c>
      <c r="J4611" t="s">
        <v>121</v>
      </c>
      <c r="K4611">
        <v>100</v>
      </c>
      <c r="L4611" s="5" t="s">
        <v>9213</v>
      </c>
      <c r="M4611" s="5" t="s">
        <v>70</v>
      </c>
      <c r="N4611">
        <v>17</v>
      </c>
      <c r="O4611" t="s">
        <v>88</v>
      </c>
      <c r="P4611" s="1">
        <v>45668</v>
      </c>
      <c r="Q4611" s="1">
        <v>45720</v>
      </c>
      <c r="R4611">
        <v>2363</v>
      </c>
      <c r="S4611" s="4">
        <v>6</v>
      </c>
      <c r="T4611" t="s">
        <v>108</v>
      </c>
    </row>
    <row r="4612" spans="1:20" x14ac:dyDescent="0.35">
      <c r="A4612" t="s">
        <v>9214</v>
      </c>
      <c r="B4612" s="5" t="s">
        <v>28801</v>
      </c>
      <c r="C4612" s="6">
        <v>158632</v>
      </c>
      <c r="D4612" t="s">
        <v>22</v>
      </c>
      <c r="E4612">
        <v>158632</v>
      </c>
      <c r="F4612" s="5" t="s">
        <v>23</v>
      </c>
      <c r="G4612" s="5" t="s">
        <v>51</v>
      </c>
      <c r="H4612" s="5" t="s">
        <v>25</v>
      </c>
      <c r="I4612" t="s">
        <v>35</v>
      </c>
      <c r="J4612" t="s">
        <v>82</v>
      </c>
      <c r="K4612">
        <v>50</v>
      </c>
      <c r="L4612" s="5" t="s">
        <v>9215</v>
      </c>
      <c r="M4612" s="5" t="s">
        <v>54</v>
      </c>
      <c r="N4612">
        <v>16</v>
      </c>
      <c r="O4612" t="s">
        <v>46</v>
      </c>
      <c r="P4612" s="1">
        <v>45732</v>
      </c>
      <c r="Q4612" s="1">
        <v>45766</v>
      </c>
      <c r="R4612">
        <v>969</v>
      </c>
      <c r="S4612" s="4">
        <v>9.8000000000000007</v>
      </c>
      <c r="T4612" t="s">
        <v>47</v>
      </c>
    </row>
    <row r="4613" spans="1:20" x14ac:dyDescent="0.35">
      <c r="A4613" t="s">
        <v>9216</v>
      </c>
      <c r="B4613" s="5" t="s">
        <v>49</v>
      </c>
      <c r="C4613" s="6">
        <v>55191</v>
      </c>
      <c r="D4613" t="s">
        <v>92</v>
      </c>
      <c r="E4613">
        <v>41393</v>
      </c>
      <c r="F4613" s="5" t="s">
        <v>58</v>
      </c>
      <c r="G4613" s="5" t="s">
        <v>59</v>
      </c>
      <c r="H4613" s="5" t="s">
        <v>93</v>
      </c>
      <c r="I4613" t="s">
        <v>26</v>
      </c>
      <c r="J4613" t="s">
        <v>93</v>
      </c>
      <c r="K4613">
        <v>100</v>
      </c>
      <c r="L4613" s="5" t="s">
        <v>9217</v>
      </c>
      <c r="M4613" s="5" t="s">
        <v>28</v>
      </c>
      <c r="N4613">
        <v>0</v>
      </c>
      <c r="O4613" t="s">
        <v>172</v>
      </c>
      <c r="P4613" s="1">
        <v>45750</v>
      </c>
      <c r="Q4613" s="1">
        <v>45813</v>
      </c>
      <c r="R4613">
        <v>2166</v>
      </c>
      <c r="S4613" s="4">
        <v>6</v>
      </c>
      <c r="T4613" t="s">
        <v>108</v>
      </c>
    </row>
    <row r="4614" spans="1:20" x14ac:dyDescent="0.35">
      <c r="A4614" t="s">
        <v>9218</v>
      </c>
      <c r="B4614" s="5" t="s">
        <v>174</v>
      </c>
      <c r="C4614" s="6">
        <v>290447</v>
      </c>
      <c r="D4614" t="s">
        <v>22</v>
      </c>
      <c r="E4614">
        <v>290447</v>
      </c>
      <c r="F4614" s="5" t="s">
        <v>23</v>
      </c>
      <c r="G4614" s="5" t="s">
        <v>24</v>
      </c>
      <c r="H4614" s="5" t="s">
        <v>68</v>
      </c>
      <c r="I4614" t="s">
        <v>35</v>
      </c>
      <c r="J4614" t="s">
        <v>68</v>
      </c>
      <c r="K4614">
        <v>100</v>
      </c>
      <c r="L4614" s="5" t="s">
        <v>9219</v>
      </c>
      <c r="M4614" s="5" t="s">
        <v>37</v>
      </c>
      <c r="N4614">
        <v>17</v>
      </c>
      <c r="O4614" t="s">
        <v>135</v>
      </c>
      <c r="P4614" s="1">
        <v>45732</v>
      </c>
      <c r="Q4614" s="1">
        <v>45790</v>
      </c>
      <c r="R4614">
        <v>2278</v>
      </c>
      <c r="S4614" s="4">
        <v>6.3</v>
      </c>
      <c r="T4614" t="s">
        <v>210</v>
      </c>
    </row>
    <row r="4615" spans="1:20" x14ac:dyDescent="0.35">
      <c r="A4615" t="s">
        <v>9220</v>
      </c>
      <c r="B4615" s="5" t="s">
        <v>145</v>
      </c>
      <c r="C4615" s="6">
        <v>162470</v>
      </c>
      <c r="D4615" t="s">
        <v>41</v>
      </c>
      <c r="E4615">
        <v>138100</v>
      </c>
      <c r="F4615" s="5" t="s">
        <v>23</v>
      </c>
      <c r="G4615" s="5" t="s">
        <v>24</v>
      </c>
      <c r="H4615" s="5" t="s">
        <v>43</v>
      </c>
      <c r="I4615" t="s">
        <v>26</v>
      </c>
      <c r="J4615" t="s">
        <v>43</v>
      </c>
      <c r="K4615">
        <v>100</v>
      </c>
      <c r="L4615" s="5" t="s">
        <v>9221</v>
      </c>
      <c r="M4615" s="5" t="s">
        <v>54</v>
      </c>
      <c r="N4615">
        <v>16</v>
      </c>
      <c r="O4615" t="s">
        <v>172</v>
      </c>
      <c r="P4615" s="1">
        <v>45352</v>
      </c>
      <c r="Q4615" s="1">
        <v>45420</v>
      </c>
      <c r="R4615">
        <v>2135</v>
      </c>
      <c r="S4615" s="4">
        <v>8.3000000000000007</v>
      </c>
      <c r="T4615" t="s">
        <v>95</v>
      </c>
    </row>
    <row r="4616" spans="1:20" x14ac:dyDescent="0.35">
      <c r="A4616" t="s">
        <v>9222</v>
      </c>
      <c r="B4616" s="5" t="s">
        <v>40</v>
      </c>
      <c r="C4616" s="6">
        <v>237565</v>
      </c>
      <c r="D4616" t="s">
        <v>22</v>
      </c>
      <c r="E4616">
        <v>237565</v>
      </c>
      <c r="F4616" s="5" t="s">
        <v>23</v>
      </c>
      <c r="G4616" s="5" t="s">
        <v>42</v>
      </c>
      <c r="H4616" s="5" t="s">
        <v>25</v>
      </c>
      <c r="I4616" t="s">
        <v>35</v>
      </c>
      <c r="J4616" t="s">
        <v>491</v>
      </c>
      <c r="K4616">
        <v>0</v>
      </c>
      <c r="L4616" s="5" t="s">
        <v>9223</v>
      </c>
      <c r="M4616" s="5" t="s">
        <v>54</v>
      </c>
      <c r="N4616">
        <v>13</v>
      </c>
      <c r="O4616" t="s">
        <v>135</v>
      </c>
      <c r="P4616" s="1">
        <v>45552</v>
      </c>
      <c r="Q4616" s="1">
        <v>45594</v>
      </c>
      <c r="R4616">
        <v>1692</v>
      </c>
      <c r="S4616" s="4">
        <v>7.5</v>
      </c>
      <c r="T4616" t="s">
        <v>277</v>
      </c>
    </row>
    <row r="4617" spans="1:20" x14ac:dyDescent="0.35">
      <c r="A4617" t="s">
        <v>9224</v>
      </c>
      <c r="B4617" s="5" t="s">
        <v>217</v>
      </c>
      <c r="C4617" s="6">
        <v>74020</v>
      </c>
      <c r="D4617" t="s">
        <v>22</v>
      </c>
      <c r="E4617">
        <v>74020</v>
      </c>
      <c r="F4617" s="5" t="s">
        <v>50</v>
      </c>
      <c r="G4617" s="5" t="s">
        <v>59</v>
      </c>
      <c r="H4617" s="5" t="s">
        <v>52</v>
      </c>
      <c r="I4617" t="s">
        <v>26</v>
      </c>
      <c r="J4617" t="s">
        <v>410</v>
      </c>
      <c r="K4617">
        <v>100</v>
      </c>
      <c r="L4617" s="5" t="s">
        <v>9225</v>
      </c>
      <c r="M4617" s="5" t="s">
        <v>70</v>
      </c>
      <c r="N4617">
        <v>2</v>
      </c>
      <c r="O4617" t="s">
        <v>46</v>
      </c>
      <c r="P4617" s="1">
        <v>45357</v>
      </c>
      <c r="Q4617" s="1">
        <v>45425</v>
      </c>
      <c r="R4617">
        <v>553</v>
      </c>
      <c r="S4617" s="4">
        <v>8.5</v>
      </c>
      <c r="T4617" t="s">
        <v>30</v>
      </c>
    </row>
    <row r="4618" spans="1:20" x14ac:dyDescent="0.35">
      <c r="A4618" t="s">
        <v>9226</v>
      </c>
      <c r="B4618" s="5" t="s">
        <v>105</v>
      </c>
      <c r="C4618" s="6">
        <v>184394</v>
      </c>
      <c r="D4618" t="s">
        <v>22</v>
      </c>
      <c r="E4618">
        <v>184394</v>
      </c>
      <c r="F4618" s="5" t="s">
        <v>23</v>
      </c>
      <c r="G4618" s="5" t="s">
        <v>42</v>
      </c>
      <c r="H4618" s="5" t="s">
        <v>25</v>
      </c>
      <c r="I4618" t="s">
        <v>26</v>
      </c>
      <c r="J4618" t="s">
        <v>25</v>
      </c>
      <c r="K4618">
        <v>0</v>
      </c>
      <c r="L4618" s="5" t="s">
        <v>9227</v>
      </c>
      <c r="M4618" s="5" t="s">
        <v>37</v>
      </c>
      <c r="N4618">
        <v>16</v>
      </c>
      <c r="O4618" t="s">
        <v>112</v>
      </c>
      <c r="P4618" s="1">
        <v>45385</v>
      </c>
      <c r="Q4618" s="1">
        <v>45451</v>
      </c>
      <c r="R4618">
        <v>659</v>
      </c>
      <c r="S4618" s="4">
        <v>7.3</v>
      </c>
      <c r="T4618" t="s">
        <v>108</v>
      </c>
    </row>
    <row r="4619" spans="1:20" x14ac:dyDescent="0.35">
      <c r="A4619" t="s">
        <v>9228</v>
      </c>
      <c r="B4619" s="5" t="s">
        <v>21</v>
      </c>
      <c r="C4619" s="6">
        <v>195735</v>
      </c>
      <c r="D4619" t="s">
        <v>22</v>
      </c>
      <c r="E4619">
        <v>195735</v>
      </c>
      <c r="F4619" s="5" t="s">
        <v>23</v>
      </c>
      <c r="G4619" s="5" t="s">
        <v>59</v>
      </c>
      <c r="H4619" s="5" t="s">
        <v>68</v>
      </c>
      <c r="I4619" t="s">
        <v>26</v>
      </c>
      <c r="J4619" t="s">
        <v>68</v>
      </c>
      <c r="K4619">
        <v>0</v>
      </c>
      <c r="L4619" s="5" t="s">
        <v>9229</v>
      </c>
      <c r="M4619" s="5" t="s">
        <v>70</v>
      </c>
      <c r="N4619">
        <v>14</v>
      </c>
      <c r="O4619" t="s">
        <v>141</v>
      </c>
      <c r="P4619" s="1">
        <v>45323</v>
      </c>
      <c r="Q4619" s="1">
        <v>45358</v>
      </c>
      <c r="R4619">
        <v>2095</v>
      </c>
      <c r="S4619" s="4">
        <v>5.8</v>
      </c>
      <c r="T4619" t="s">
        <v>55</v>
      </c>
    </row>
    <row r="4620" spans="1:20" x14ac:dyDescent="0.35">
      <c r="A4620" t="s">
        <v>9230</v>
      </c>
      <c r="B4620" s="5" t="s">
        <v>91</v>
      </c>
      <c r="C4620" s="6">
        <v>321668</v>
      </c>
      <c r="D4620" t="s">
        <v>22</v>
      </c>
      <c r="E4620">
        <v>321668</v>
      </c>
      <c r="F4620" s="5" t="s">
        <v>23</v>
      </c>
      <c r="G4620" s="5" t="s">
        <v>59</v>
      </c>
      <c r="H4620" s="5" t="s">
        <v>68</v>
      </c>
      <c r="I4620" t="s">
        <v>26</v>
      </c>
      <c r="J4620" t="s">
        <v>68</v>
      </c>
      <c r="K4620">
        <v>50</v>
      </c>
      <c r="L4620" s="5" t="s">
        <v>9231</v>
      </c>
      <c r="M4620" s="5" t="s">
        <v>28</v>
      </c>
      <c r="N4620">
        <v>17</v>
      </c>
      <c r="O4620" t="s">
        <v>62</v>
      </c>
      <c r="P4620" s="1">
        <v>45426</v>
      </c>
      <c r="Q4620" s="1">
        <v>45456</v>
      </c>
      <c r="R4620">
        <v>1411</v>
      </c>
      <c r="S4620" s="4">
        <v>5.6</v>
      </c>
      <c r="T4620" t="s">
        <v>47</v>
      </c>
    </row>
    <row r="4621" spans="1:20" x14ac:dyDescent="0.35">
      <c r="A4621" t="s">
        <v>9232</v>
      </c>
      <c r="B4621" s="5" t="s">
        <v>174</v>
      </c>
      <c r="C4621" s="6">
        <v>132287</v>
      </c>
      <c r="D4621" t="s">
        <v>22</v>
      </c>
      <c r="E4621">
        <v>132287</v>
      </c>
      <c r="F4621" s="5" t="s">
        <v>23</v>
      </c>
      <c r="G4621" s="5" t="s">
        <v>51</v>
      </c>
      <c r="H4621" s="5" t="s">
        <v>165</v>
      </c>
      <c r="I4621" t="s">
        <v>35</v>
      </c>
      <c r="J4621" t="s">
        <v>165</v>
      </c>
      <c r="K4621">
        <v>100</v>
      </c>
      <c r="L4621" s="5" t="s">
        <v>9233</v>
      </c>
      <c r="M4621" s="5" t="s">
        <v>28</v>
      </c>
      <c r="N4621">
        <v>16</v>
      </c>
      <c r="O4621" t="s">
        <v>135</v>
      </c>
      <c r="P4621" s="1">
        <v>45724</v>
      </c>
      <c r="Q4621" s="1">
        <v>45749</v>
      </c>
      <c r="R4621">
        <v>520</v>
      </c>
      <c r="S4621" s="4">
        <v>7.3</v>
      </c>
      <c r="T4621" t="s">
        <v>136</v>
      </c>
    </row>
    <row r="4622" spans="1:20" x14ac:dyDescent="0.35">
      <c r="A4622" t="s">
        <v>9234</v>
      </c>
      <c r="B4622" s="5" t="s">
        <v>28802</v>
      </c>
      <c r="C4622" s="6">
        <v>70147</v>
      </c>
      <c r="D4622" t="s">
        <v>120</v>
      </c>
      <c r="E4622">
        <v>63132</v>
      </c>
      <c r="F4622" s="5" t="s">
        <v>58</v>
      </c>
      <c r="G4622" s="5" t="s">
        <v>24</v>
      </c>
      <c r="H4622" s="5" t="s">
        <v>121</v>
      </c>
      <c r="I4622" t="s">
        <v>44</v>
      </c>
      <c r="J4622" t="s">
        <v>157</v>
      </c>
      <c r="K4622">
        <v>0</v>
      </c>
      <c r="L4622" s="5" t="s">
        <v>9235</v>
      </c>
      <c r="M4622" s="5" t="s">
        <v>70</v>
      </c>
      <c r="N4622">
        <v>1</v>
      </c>
      <c r="O4622" t="s">
        <v>29</v>
      </c>
      <c r="P4622" s="1">
        <v>45429</v>
      </c>
      <c r="Q4622" s="1">
        <v>45461</v>
      </c>
      <c r="R4622">
        <v>887</v>
      </c>
      <c r="S4622" s="4">
        <v>9.1</v>
      </c>
      <c r="T4622" t="s">
        <v>108</v>
      </c>
    </row>
    <row r="4623" spans="1:20" x14ac:dyDescent="0.35">
      <c r="A4623" t="s">
        <v>9236</v>
      </c>
      <c r="B4623" s="5" t="s">
        <v>32</v>
      </c>
      <c r="C4623" s="6">
        <v>58977</v>
      </c>
      <c r="D4623" t="s">
        <v>22</v>
      </c>
      <c r="E4623">
        <v>58977</v>
      </c>
      <c r="F4623" s="5" t="s">
        <v>66</v>
      </c>
      <c r="G4623" s="5" t="s">
        <v>51</v>
      </c>
      <c r="H4623" s="5" t="s">
        <v>157</v>
      </c>
      <c r="I4623" t="s">
        <v>35</v>
      </c>
      <c r="J4623" t="s">
        <v>157</v>
      </c>
      <c r="K4623">
        <v>50</v>
      </c>
      <c r="L4623" s="5" t="s">
        <v>9237</v>
      </c>
      <c r="M4623" s="5" t="s">
        <v>54</v>
      </c>
      <c r="N4623">
        <v>7</v>
      </c>
      <c r="O4623" t="s">
        <v>85</v>
      </c>
      <c r="P4623" s="1">
        <v>45731</v>
      </c>
      <c r="Q4623" s="1">
        <v>45778</v>
      </c>
      <c r="R4623">
        <v>1835</v>
      </c>
      <c r="S4623" s="4">
        <v>6.9</v>
      </c>
      <c r="T4623" t="s">
        <v>95</v>
      </c>
    </row>
    <row r="4624" spans="1:20" x14ac:dyDescent="0.35">
      <c r="A4624" t="s">
        <v>9238</v>
      </c>
      <c r="B4624" s="5" t="s">
        <v>32</v>
      </c>
      <c r="C4624" s="6">
        <v>115529</v>
      </c>
      <c r="D4624" t="s">
        <v>92</v>
      </c>
      <c r="E4624">
        <v>86647</v>
      </c>
      <c r="F4624" s="5" t="s">
        <v>50</v>
      </c>
      <c r="G4624" s="5" t="s">
        <v>59</v>
      </c>
      <c r="H4624" s="5" t="s">
        <v>93</v>
      </c>
      <c r="I4624" t="s">
        <v>26</v>
      </c>
      <c r="J4624" t="s">
        <v>93</v>
      </c>
      <c r="K4624">
        <v>50</v>
      </c>
      <c r="L4624" s="5" t="s">
        <v>9239</v>
      </c>
      <c r="M4624" s="5" t="s">
        <v>70</v>
      </c>
      <c r="N4624">
        <v>2</v>
      </c>
      <c r="O4624" t="s">
        <v>46</v>
      </c>
      <c r="P4624" s="1">
        <v>45415</v>
      </c>
      <c r="Q4624" s="1">
        <v>45442</v>
      </c>
      <c r="R4624">
        <v>1604</v>
      </c>
      <c r="S4624" s="4">
        <v>5.3</v>
      </c>
      <c r="T4624" t="s">
        <v>118</v>
      </c>
    </row>
    <row r="4625" spans="1:20" x14ac:dyDescent="0.35">
      <c r="A4625" t="s">
        <v>9240</v>
      </c>
      <c r="B4625" s="5" t="s">
        <v>162</v>
      </c>
      <c r="C4625" s="6">
        <v>123402</v>
      </c>
      <c r="D4625" t="s">
        <v>22</v>
      </c>
      <c r="E4625">
        <v>123402</v>
      </c>
      <c r="F4625" s="5" t="s">
        <v>66</v>
      </c>
      <c r="G4625" s="5" t="s">
        <v>51</v>
      </c>
      <c r="H4625" s="5" t="s">
        <v>129</v>
      </c>
      <c r="I4625" t="s">
        <v>44</v>
      </c>
      <c r="J4625" t="s">
        <v>129</v>
      </c>
      <c r="K4625">
        <v>0</v>
      </c>
      <c r="L4625" s="5" t="s">
        <v>9241</v>
      </c>
      <c r="M4625" s="5" t="s">
        <v>37</v>
      </c>
      <c r="N4625">
        <v>5</v>
      </c>
      <c r="O4625" t="s">
        <v>78</v>
      </c>
      <c r="P4625" s="1">
        <v>45337</v>
      </c>
      <c r="Q4625" s="1">
        <v>45364</v>
      </c>
      <c r="R4625">
        <v>697</v>
      </c>
      <c r="S4625" s="4">
        <v>8.5</v>
      </c>
      <c r="T4625" t="s">
        <v>89</v>
      </c>
    </row>
    <row r="4626" spans="1:20" x14ac:dyDescent="0.35">
      <c r="A4626" t="s">
        <v>9242</v>
      </c>
      <c r="B4626" s="5" t="s">
        <v>57</v>
      </c>
      <c r="C4626" s="6">
        <v>81236</v>
      </c>
      <c r="D4626" t="s">
        <v>22</v>
      </c>
      <c r="E4626">
        <v>81236</v>
      </c>
      <c r="F4626" s="5" t="s">
        <v>50</v>
      </c>
      <c r="G4626" s="5" t="s">
        <v>24</v>
      </c>
      <c r="H4626" s="5" t="s">
        <v>25</v>
      </c>
      <c r="I4626" t="s">
        <v>44</v>
      </c>
      <c r="J4626" t="s">
        <v>304</v>
      </c>
      <c r="K4626">
        <v>0</v>
      </c>
      <c r="L4626" s="5" t="s">
        <v>9243</v>
      </c>
      <c r="M4626" s="5" t="s">
        <v>37</v>
      </c>
      <c r="N4626">
        <v>3</v>
      </c>
      <c r="O4626" t="s">
        <v>46</v>
      </c>
      <c r="P4626" s="1">
        <v>45571</v>
      </c>
      <c r="Q4626" s="1">
        <v>45609</v>
      </c>
      <c r="R4626">
        <v>1216</v>
      </c>
      <c r="S4626" s="4">
        <v>8.6</v>
      </c>
      <c r="T4626" t="s">
        <v>118</v>
      </c>
    </row>
    <row r="4627" spans="1:20" x14ac:dyDescent="0.35">
      <c r="A4627" t="s">
        <v>9244</v>
      </c>
      <c r="B4627" s="5" t="s">
        <v>100</v>
      </c>
      <c r="C4627" s="6">
        <v>23762</v>
      </c>
      <c r="D4627" t="s">
        <v>22</v>
      </c>
      <c r="E4627">
        <v>23762</v>
      </c>
      <c r="F4627" s="5" t="s">
        <v>58</v>
      </c>
      <c r="G4627" s="5" t="s">
        <v>59</v>
      </c>
      <c r="H4627" s="5" t="s">
        <v>157</v>
      </c>
      <c r="I4627" t="s">
        <v>44</v>
      </c>
      <c r="J4627" t="s">
        <v>157</v>
      </c>
      <c r="K4627">
        <v>50</v>
      </c>
      <c r="L4627" s="5" t="s">
        <v>9245</v>
      </c>
      <c r="M4627" s="5" t="s">
        <v>28</v>
      </c>
      <c r="N4627">
        <v>1</v>
      </c>
      <c r="O4627" t="s">
        <v>46</v>
      </c>
      <c r="P4627" s="1">
        <v>45422</v>
      </c>
      <c r="Q4627" s="1">
        <v>45454</v>
      </c>
      <c r="R4627">
        <v>1602</v>
      </c>
      <c r="S4627" s="4">
        <v>8.5</v>
      </c>
      <c r="T4627" t="s">
        <v>47</v>
      </c>
    </row>
    <row r="4628" spans="1:20" x14ac:dyDescent="0.35">
      <c r="A4628" t="s">
        <v>9246</v>
      </c>
      <c r="B4628" s="5" t="s">
        <v>32</v>
      </c>
      <c r="C4628" s="6">
        <v>80966</v>
      </c>
      <c r="D4628" t="s">
        <v>22</v>
      </c>
      <c r="E4628">
        <v>80966</v>
      </c>
      <c r="F4628" s="5" t="s">
        <v>58</v>
      </c>
      <c r="G4628" s="5" t="s">
        <v>42</v>
      </c>
      <c r="H4628" s="5" t="s">
        <v>68</v>
      </c>
      <c r="I4628" t="s">
        <v>26</v>
      </c>
      <c r="J4628" t="s">
        <v>68</v>
      </c>
      <c r="K4628">
        <v>0</v>
      </c>
      <c r="L4628" s="5" t="s">
        <v>9247</v>
      </c>
      <c r="M4628" s="5" t="s">
        <v>28</v>
      </c>
      <c r="N4628">
        <v>1</v>
      </c>
      <c r="O4628" t="s">
        <v>131</v>
      </c>
      <c r="P4628" s="1">
        <v>45371</v>
      </c>
      <c r="Q4628" s="1">
        <v>45426</v>
      </c>
      <c r="R4628">
        <v>2283</v>
      </c>
      <c r="S4628" s="4">
        <v>6.1</v>
      </c>
      <c r="T4628" t="s">
        <v>47</v>
      </c>
    </row>
    <row r="4629" spans="1:20" x14ac:dyDescent="0.35">
      <c r="A4629" t="s">
        <v>9248</v>
      </c>
      <c r="B4629" s="5" t="s">
        <v>28799</v>
      </c>
      <c r="C4629" s="6">
        <v>184463</v>
      </c>
      <c r="D4629" t="s">
        <v>22</v>
      </c>
      <c r="E4629">
        <v>184463</v>
      </c>
      <c r="F4629" s="5" t="s">
        <v>23</v>
      </c>
      <c r="G4629" s="5" t="s">
        <v>59</v>
      </c>
      <c r="H4629" s="5" t="s">
        <v>97</v>
      </c>
      <c r="I4629" t="s">
        <v>26</v>
      </c>
      <c r="J4629" t="s">
        <v>93</v>
      </c>
      <c r="K4629">
        <v>0</v>
      </c>
      <c r="L4629" s="5" t="s">
        <v>9249</v>
      </c>
      <c r="M4629" s="5" t="s">
        <v>70</v>
      </c>
      <c r="N4629">
        <v>10</v>
      </c>
      <c r="O4629" t="s">
        <v>62</v>
      </c>
      <c r="P4629" s="1">
        <v>45483</v>
      </c>
      <c r="Q4629" s="1">
        <v>45526</v>
      </c>
      <c r="R4629">
        <v>944</v>
      </c>
      <c r="S4629" s="4">
        <v>9.5</v>
      </c>
      <c r="T4629" t="s">
        <v>153</v>
      </c>
    </row>
    <row r="4630" spans="1:20" x14ac:dyDescent="0.35">
      <c r="A4630" t="s">
        <v>9250</v>
      </c>
      <c r="B4630" s="5" t="s">
        <v>91</v>
      </c>
      <c r="C4630" s="6">
        <v>80922</v>
      </c>
      <c r="D4630" t="s">
        <v>120</v>
      </c>
      <c r="E4630">
        <v>72830</v>
      </c>
      <c r="F4630" s="5" t="s">
        <v>58</v>
      </c>
      <c r="G4630" s="5" t="s">
        <v>51</v>
      </c>
      <c r="H4630" s="5" t="s">
        <v>121</v>
      </c>
      <c r="I4630" t="s">
        <v>44</v>
      </c>
      <c r="J4630" t="s">
        <v>121</v>
      </c>
      <c r="K4630">
        <v>100</v>
      </c>
      <c r="L4630" s="5" t="s">
        <v>9251</v>
      </c>
      <c r="M4630" s="5" t="s">
        <v>37</v>
      </c>
      <c r="N4630">
        <v>0</v>
      </c>
      <c r="O4630" t="s">
        <v>46</v>
      </c>
      <c r="P4630" s="1">
        <v>45573</v>
      </c>
      <c r="Q4630" s="1">
        <v>45617</v>
      </c>
      <c r="R4630">
        <v>1763</v>
      </c>
      <c r="S4630" s="4">
        <v>6.1</v>
      </c>
      <c r="T4630" t="s">
        <v>30</v>
      </c>
    </row>
    <row r="4631" spans="1:20" x14ac:dyDescent="0.35">
      <c r="A4631" t="s">
        <v>9252</v>
      </c>
      <c r="B4631" s="5" t="s">
        <v>40</v>
      </c>
      <c r="C4631" s="6">
        <v>225786</v>
      </c>
      <c r="D4631" t="s">
        <v>65</v>
      </c>
      <c r="E4631">
        <v>293522</v>
      </c>
      <c r="F4631" s="5" t="s">
        <v>23</v>
      </c>
      <c r="G4631" s="5" t="s">
        <v>51</v>
      </c>
      <c r="H4631" s="5" t="s">
        <v>67</v>
      </c>
      <c r="I4631" t="s">
        <v>35</v>
      </c>
      <c r="J4631" t="s">
        <v>126</v>
      </c>
      <c r="K4631">
        <v>50</v>
      </c>
      <c r="L4631" s="5" t="s">
        <v>9253</v>
      </c>
      <c r="M4631" s="5" t="s">
        <v>37</v>
      </c>
      <c r="N4631">
        <v>12</v>
      </c>
      <c r="O4631" t="s">
        <v>29</v>
      </c>
      <c r="P4631" s="1">
        <v>45616</v>
      </c>
      <c r="Q4631" s="1">
        <v>45646</v>
      </c>
      <c r="R4631">
        <v>2261</v>
      </c>
      <c r="S4631" s="4">
        <v>5.7</v>
      </c>
      <c r="T4631" t="s">
        <v>63</v>
      </c>
    </row>
    <row r="4632" spans="1:20" x14ac:dyDescent="0.35">
      <c r="A4632" t="s">
        <v>9254</v>
      </c>
      <c r="B4632" s="5" t="s">
        <v>162</v>
      </c>
      <c r="C4632" s="6">
        <v>174292</v>
      </c>
      <c r="D4632" t="s">
        <v>22</v>
      </c>
      <c r="E4632">
        <v>174292</v>
      </c>
      <c r="F4632" s="5" t="s">
        <v>23</v>
      </c>
      <c r="G4632" s="5" t="s">
        <v>59</v>
      </c>
      <c r="H4632" s="5" t="s">
        <v>25</v>
      </c>
      <c r="I4632" t="s">
        <v>44</v>
      </c>
      <c r="J4632" t="s">
        <v>359</v>
      </c>
      <c r="K4632">
        <v>50</v>
      </c>
      <c r="L4632" s="5" t="s">
        <v>9255</v>
      </c>
      <c r="M4632" s="5" t="s">
        <v>54</v>
      </c>
      <c r="N4632">
        <v>10</v>
      </c>
      <c r="O4632" t="s">
        <v>135</v>
      </c>
      <c r="P4632" s="1">
        <v>45478</v>
      </c>
      <c r="Q4632" s="1">
        <v>45520</v>
      </c>
      <c r="R4632">
        <v>1578</v>
      </c>
      <c r="S4632" s="4">
        <v>5.5</v>
      </c>
      <c r="T4632" t="s">
        <v>153</v>
      </c>
    </row>
    <row r="4633" spans="1:20" x14ac:dyDescent="0.35">
      <c r="A4633" t="s">
        <v>9256</v>
      </c>
      <c r="B4633" s="5" t="s">
        <v>28802</v>
      </c>
      <c r="C4633" s="6">
        <v>141209</v>
      </c>
      <c r="D4633" t="s">
        <v>22</v>
      </c>
      <c r="E4633">
        <v>141209</v>
      </c>
      <c r="F4633" s="5" t="s">
        <v>66</v>
      </c>
      <c r="G4633" s="5" t="s">
        <v>51</v>
      </c>
      <c r="H4633" s="5" t="s">
        <v>52</v>
      </c>
      <c r="I4633" t="s">
        <v>26</v>
      </c>
      <c r="J4633" t="s">
        <v>52</v>
      </c>
      <c r="K4633">
        <v>50</v>
      </c>
      <c r="L4633" s="5" t="s">
        <v>9257</v>
      </c>
      <c r="M4633" s="5" t="s">
        <v>28</v>
      </c>
      <c r="N4633">
        <v>9</v>
      </c>
      <c r="O4633" t="s">
        <v>88</v>
      </c>
      <c r="P4633" s="1">
        <v>45731</v>
      </c>
      <c r="Q4633" s="1">
        <v>45747</v>
      </c>
      <c r="R4633">
        <v>1379</v>
      </c>
      <c r="S4633" s="4">
        <v>5.6</v>
      </c>
      <c r="T4633" t="s">
        <v>30</v>
      </c>
    </row>
    <row r="4634" spans="1:20" x14ac:dyDescent="0.35">
      <c r="A4634" t="s">
        <v>9258</v>
      </c>
      <c r="B4634" s="5" t="s">
        <v>28802</v>
      </c>
      <c r="C4634" s="6">
        <v>33494</v>
      </c>
      <c r="D4634" t="s">
        <v>22</v>
      </c>
      <c r="E4634">
        <v>33494</v>
      </c>
      <c r="F4634" s="5" t="s">
        <v>58</v>
      </c>
      <c r="G4634" s="5" t="s">
        <v>59</v>
      </c>
      <c r="H4634" s="5" t="s">
        <v>157</v>
      </c>
      <c r="I4634" t="s">
        <v>26</v>
      </c>
      <c r="J4634" t="s">
        <v>426</v>
      </c>
      <c r="K4634">
        <v>0</v>
      </c>
      <c r="L4634" s="5" t="s">
        <v>9259</v>
      </c>
      <c r="M4634" s="5" t="s">
        <v>54</v>
      </c>
      <c r="N4634">
        <v>1</v>
      </c>
      <c r="O4634" t="s">
        <v>78</v>
      </c>
      <c r="P4634" s="1">
        <v>45765</v>
      </c>
      <c r="Q4634" s="1">
        <v>45782</v>
      </c>
      <c r="R4634">
        <v>2021</v>
      </c>
      <c r="S4634" s="4">
        <v>8.1</v>
      </c>
      <c r="T4634" t="s">
        <v>243</v>
      </c>
    </row>
    <row r="4635" spans="1:20" x14ac:dyDescent="0.35">
      <c r="A4635" t="s">
        <v>9260</v>
      </c>
      <c r="B4635" s="5" t="s">
        <v>32</v>
      </c>
      <c r="C4635" s="6">
        <v>102081</v>
      </c>
      <c r="D4635" t="s">
        <v>92</v>
      </c>
      <c r="E4635">
        <v>76561</v>
      </c>
      <c r="F4635" s="5" t="s">
        <v>50</v>
      </c>
      <c r="G4635" s="5" t="s">
        <v>51</v>
      </c>
      <c r="H4635" s="5" t="s">
        <v>93</v>
      </c>
      <c r="I4635" t="s">
        <v>35</v>
      </c>
      <c r="J4635" t="s">
        <v>768</v>
      </c>
      <c r="K4635">
        <v>100</v>
      </c>
      <c r="L4635" s="5" t="s">
        <v>9261</v>
      </c>
      <c r="M4635" s="5" t="s">
        <v>70</v>
      </c>
      <c r="N4635">
        <v>4</v>
      </c>
      <c r="O4635" t="s">
        <v>172</v>
      </c>
      <c r="P4635" s="1">
        <v>45509</v>
      </c>
      <c r="Q4635" s="1">
        <v>45562</v>
      </c>
      <c r="R4635">
        <v>1236</v>
      </c>
      <c r="S4635" s="4">
        <v>5.9</v>
      </c>
      <c r="T4635" t="s">
        <v>38</v>
      </c>
    </row>
    <row r="4636" spans="1:20" x14ac:dyDescent="0.35">
      <c r="A4636" t="s">
        <v>9262</v>
      </c>
      <c r="B4636" s="5" t="s">
        <v>49</v>
      </c>
      <c r="C4636" s="6">
        <v>142338</v>
      </c>
      <c r="D4636" t="s">
        <v>41</v>
      </c>
      <c r="E4636">
        <v>120987</v>
      </c>
      <c r="F4636" s="5" t="s">
        <v>66</v>
      </c>
      <c r="G4636" s="5" t="s">
        <v>24</v>
      </c>
      <c r="H4636" s="5" t="s">
        <v>126</v>
      </c>
      <c r="I4636" t="s">
        <v>26</v>
      </c>
      <c r="J4636" t="s">
        <v>126</v>
      </c>
      <c r="K4636">
        <v>100</v>
      </c>
      <c r="L4636" s="5" t="s">
        <v>9263</v>
      </c>
      <c r="M4636" s="5" t="s">
        <v>70</v>
      </c>
      <c r="N4636">
        <v>6</v>
      </c>
      <c r="O4636" t="s">
        <v>141</v>
      </c>
      <c r="P4636" s="1">
        <v>45411</v>
      </c>
      <c r="Q4636" s="1">
        <v>45475</v>
      </c>
      <c r="R4636">
        <v>1165</v>
      </c>
      <c r="S4636" s="4">
        <v>5.7</v>
      </c>
      <c r="T4636" t="s">
        <v>136</v>
      </c>
    </row>
    <row r="4637" spans="1:20" x14ac:dyDescent="0.35">
      <c r="A4637" t="s">
        <v>9264</v>
      </c>
      <c r="B4637" s="5" t="s">
        <v>57</v>
      </c>
      <c r="C4637" s="6">
        <v>111416</v>
      </c>
      <c r="D4637" t="s">
        <v>22</v>
      </c>
      <c r="E4637">
        <v>111416</v>
      </c>
      <c r="F4637" s="5" t="s">
        <v>50</v>
      </c>
      <c r="G4637" s="5" t="s">
        <v>51</v>
      </c>
      <c r="H4637" s="5" t="s">
        <v>101</v>
      </c>
      <c r="I4637" t="s">
        <v>44</v>
      </c>
      <c r="J4637" t="s">
        <v>101</v>
      </c>
      <c r="K4637">
        <v>50</v>
      </c>
      <c r="L4637" s="5" t="s">
        <v>9265</v>
      </c>
      <c r="M4637" s="5" t="s">
        <v>37</v>
      </c>
      <c r="N4637">
        <v>3</v>
      </c>
      <c r="O4637" t="s">
        <v>107</v>
      </c>
      <c r="P4637" s="1">
        <v>45604</v>
      </c>
      <c r="Q4637" s="1">
        <v>45647</v>
      </c>
      <c r="R4637">
        <v>1032</v>
      </c>
      <c r="S4637" s="4">
        <v>6.8</v>
      </c>
      <c r="T4637" t="s">
        <v>79</v>
      </c>
    </row>
    <row r="4638" spans="1:20" x14ac:dyDescent="0.35">
      <c r="A4638" t="s">
        <v>9266</v>
      </c>
      <c r="B4638" s="5" t="s">
        <v>174</v>
      </c>
      <c r="C4638" s="6">
        <v>171510</v>
      </c>
      <c r="D4638" t="s">
        <v>22</v>
      </c>
      <c r="E4638">
        <v>171510</v>
      </c>
      <c r="F4638" s="5" t="s">
        <v>23</v>
      </c>
      <c r="G4638" s="5" t="s">
        <v>42</v>
      </c>
      <c r="H4638" s="5" t="s">
        <v>25</v>
      </c>
      <c r="I4638" t="s">
        <v>44</v>
      </c>
      <c r="J4638" t="s">
        <v>151</v>
      </c>
      <c r="K4638">
        <v>0</v>
      </c>
      <c r="L4638" s="5" t="s">
        <v>9267</v>
      </c>
      <c r="M4638" s="5" t="s">
        <v>70</v>
      </c>
      <c r="N4638">
        <v>14</v>
      </c>
      <c r="O4638" t="s">
        <v>78</v>
      </c>
      <c r="P4638" s="1">
        <v>45422</v>
      </c>
      <c r="Q4638" s="1">
        <v>45475</v>
      </c>
      <c r="R4638">
        <v>845</v>
      </c>
      <c r="S4638" s="4">
        <v>6.8</v>
      </c>
      <c r="T4638" t="s">
        <v>118</v>
      </c>
    </row>
    <row r="4639" spans="1:20" x14ac:dyDescent="0.35">
      <c r="A4639" t="s">
        <v>9268</v>
      </c>
      <c r="B4639" s="5" t="s">
        <v>57</v>
      </c>
      <c r="C4639" s="6">
        <v>32757</v>
      </c>
      <c r="D4639" t="s">
        <v>22</v>
      </c>
      <c r="E4639">
        <v>32757</v>
      </c>
      <c r="F4639" s="5" t="s">
        <v>58</v>
      </c>
      <c r="G4639" s="5" t="s">
        <v>42</v>
      </c>
      <c r="H4639" s="5" t="s">
        <v>157</v>
      </c>
      <c r="I4639" t="s">
        <v>44</v>
      </c>
      <c r="J4639" t="s">
        <v>299</v>
      </c>
      <c r="K4639">
        <v>0</v>
      </c>
      <c r="L4639" s="5" t="s">
        <v>9269</v>
      </c>
      <c r="M4639" s="5" t="s">
        <v>54</v>
      </c>
      <c r="N4639">
        <v>0</v>
      </c>
      <c r="O4639" t="s">
        <v>135</v>
      </c>
      <c r="P4639" s="1">
        <v>45409</v>
      </c>
      <c r="Q4639" s="1">
        <v>45456</v>
      </c>
      <c r="R4639">
        <v>1275</v>
      </c>
      <c r="S4639" s="4">
        <v>9.6</v>
      </c>
      <c r="T4639" t="s">
        <v>30</v>
      </c>
    </row>
    <row r="4640" spans="1:20" x14ac:dyDescent="0.35">
      <c r="A4640" t="s">
        <v>9270</v>
      </c>
      <c r="B4640" s="5" t="s">
        <v>174</v>
      </c>
      <c r="C4640" s="6">
        <v>78323</v>
      </c>
      <c r="D4640" t="s">
        <v>92</v>
      </c>
      <c r="E4640">
        <v>58742</v>
      </c>
      <c r="F4640" s="5" t="s">
        <v>50</v>
      </c>
      <c r="G4640" s="5" t="s">
        <v>42</v>
      </c>
      <c r="H4640" s="5" t="s">
        <v>93</v>
      </c>
      <c r="I4640" t="s">
        <v>44</v>
      </c>
      <c r="J4640" t="s">
        <v>101</v>
      </c>
      <c r="K4640">
        <v>0</v>
      </c>
      <c r="L4640" s="5" t="s">
        <v>9271</v>
      </c>
      <c r="M4640" s="5" t="s">
        <v>37</v>
      </c>
      <c r="N4640">
        <v>3</v>
      </c>
      <c r="O4640" t="s">
        <v>141</v>
      </c>
      <c r="P4640" s="1">
        <v>45764</v>
      </c>
      <c r="Q4640" s="1">
        <v>45786</v>
      </c>
      <c r="R4640">
        <v>942</v>
      </c>
      <c r="S4640" s="4">
        <v>8.1999999999999993</v>
      </c>
      <c r="T4640" t="s">
        <v>89</v>
      </c>
    </row>
    <row r="4641" spans="1:20" x14ac:dyDescent="0.35">
      <c r="A4641" t="s">
        <v>9272</v>
      </c>
      <c r="B4641" s="5" t="s">
        <v>57</v>
      </c>
      <c r="C4641" s="6">
        <v>68649</v>
      </c>
      <c r="D4641" t="s">
        <v>92</v>
      </c>
      <c r="E4641">
        <v>51487</v>
      </c>
      <c r="F4641" s="5" t="s">
        <v>58</v>
      </c>
      <c r="G4641" s="5" t="s">
        <v>51</v>
      </c>
      <c r="H4641" s="5" t="s">
        <v>93</v>
      </c>
      <c r="I4641" t="s">
        <v>44</v>
      </c>
      <c r="J4641" t="s">
        <v>151</v>
      </c>
      <c r="K4641">
        <v>0</v>
      </c>
      <c r="L4641" s="5" t="s">
        <v>9273</v>
      </c>
      <c r="M4641" s="5" t="s">
        <v>54</v>
      </c>
      <c r="N4641">
        <v>1</v>
      </c>
      <c r="O4641" t="s">
        <v>62</v>
      </c>
      <c r="P4641" s="1">
        <v>45598</v>
      </c>
      <c r="Q4641" s="1">
        <v>45633</v>
      </c>
      <c r="R4641">
        <v>1578</v>
      </c>
      <c r="S4641" s="4">
        <v>9.6999999999999993</v>
      </c>
      <c r="T4641" t="s">
        <v>79</v>
      </c>
    </row>
    <row r="4642" spans="1:20" x14ac:dyDescent="0.35">
      <c r="A4642" t="s">
        <v>9274</v>
      </c>
      <c r="B4642" s="5" t="s">
        <v>100</v>
      </c>
      <c r="C4642" s="6">
        <v>82078</v>
      </c>
      <c r="D4642" t="s">
        <v>81</v>
      </c>
      <c r="E4642">
        <v>110805</v>
      </c>
      <c r="F4642" s="5" t="s">
        <v>50</v>
      </c>
      <c r="G4642" s="5" t="s">
        <v>51</v>
      </c>
      <c r="H4642" s="5" t="s">
        <v>82</v>
      </c>
      <c r="I4642" t="s">
        <v>26</v>
      </c>
      <c r="J4642" t="s">
        <v>82</v>
      </c>
      <c r="K4642">
        <v>50</v>
      </c>
      <c r="L4642" s="5" t="s">
        <v>9275</v>
      </c>
      <c r="M4642" s="5" t="s">
        <v>37</v>
      </c>
      <c r="N4642">
        <v>2</v>
      </c>
      <c r="O4642" t="s">
        <v>135</v>
      </c>
      <c r="P4642" s="1">
        <v>45746</v>
      </c>
      <c r="Q4642" s="1">
        <v>45784</v>
      </c>
      <c r="R4642">
        <v>1484</v>
      </c>
      <c r="S4642" s="4">
        <v>6.2</v>
      </c>
      <c r="T4642" t="s">
        <v>153</v>
      </c>
    </row>
    <row r="4643" spans="1:20" x14ac:dyDescent="0.35">
      <c r="A4643" t="s">
        <v>9276</v>
      </c>
      <c r="B4643" s="5" t="s">
        <v>28801</v>
      </c>
      <c r="C4643" s="6">
        <v>65931</v>
      </c>
      <c r="D4643" t="s">
        <v>22</v>
      </c>
      <c r="E4643">
        <v>65931</v>
      </c>
      <c r="F4643" s="5" t="s">
        <v>58</v>
      </c>
      <c r="G4643" s="5" t="s">
        <v>42</v>
      </c>
      <c r="H4643" s="5" t="s">
        <v>97</v>
      </c>
      <c r="I4643" t="s">
        <v>44</v>
      </c>
      <c r="J4643" t="s">
        <v>97</v>
      </c>
      <c r="K4643">
        <v>0</v>
      </c>
      <c r="L4643" s="5" t="s">
        <v>9277</v>
      </c>
      <c r="M4643" s="5" t="s">
        <v>70</v>
      </c>
      <c r="N4643">
        <v>1</v>
      </c>
      <c r="O4643" t="s">
        <v>147</v>
      </c>
      <c r="P4643" s="1">
        <v>45467</v>
      </c>
      <c r="Q4643" s="1">
        <v>45517</v>
      </c>
      <c r="R4643">
        <v>691</v>
      </c>
      <c r="S4643" s="4">
        <v>6.8</v>
      </c>
      <c r="T4643" t="s">
        <v>89</v>
      </c>
    </row>
    <row r="4644" spans="1:20" x14ac:dyDescent="0.35">
      <c r="A4644" t="s">
        <v>9278</v>
      </c>
      <c r="B4644" s="5" t="s">
        <v>28802</v>
      </c>
      <c r="C4644" s="6">
        <v>207846</v>
      </c>
      <c r="D4644" t="s">
        <v>22</v>
      </c>
      <c r="E4644">
        <v>207846</v>
      </c>
      <c r="F4644" s="5" t="s">
        <v>23</v>
      </c>
      <c r="G4644" s="5" t="s">
        <v>24</v>
      </c>
      <c r="H4644" s="5" t="s">
        <v>165</v>
      </c>
      <c r="I4644" t="s">
        <v>35</v>
      </c>
      <c r="J4644" t="s">
        <v>165</v>
      </c>
      <c r="K4644">
        <v>50</v>
      </c>
      <c r="L4644" s="5" t="s">
        <v>9279</v>
      </c>
      <c r="M4644" s="5" t="s">
        <v>37</v>
      </c>
      <c r="N4644">
        <v>15</v>
      </c>
      <c r="O4644" t="s">
        <v>78</v>
      </c>
      <c r="P4644" s="1">
        <v>45455</v>
      </c>
      <c r="Q4644" s="1">
        <v>45484</v>
      </c>
      <c r="R4644">
        <v>1452</v>
      </c>
      <c r="S4644" s="4">
        <v>6.7</v>
      </c>
      <c r="T4644" t="s">
        <v>108</v>
      </c>
    </row>
    <row r="4645" spans="1:20" x14ac:dyDescent="0.35">
      <c r="A4645" t="s">
        <v>9280</v>
      </c>
      <c r="B4645" s="5" t="s">
        <v>105</v>
      </c>
      <c r="C4645" s="6">
        <v>107642</v>
      </c>
      <c r="D4645" t="s">
        <v>92</v>
      </c>
      <c r="E4645">
        <v>80732</v>
      </c>
      <c r="F4645" s="5" t="s">
        <v>50</v>
      </c>
      <c r="G4645" s="5" t="s">
        <v>24</v>
      </c>
      <c r="H4645" s="5" t="s">
        <v>93</v>
      </c>
      <c r="I4645" t="s">
        <v>26</v>
      </c>
      <c r="J4645" t="s">
        <v>93</v>
      </c>
      <c r="K4645">
        <v>0</v>
      </c>
      <c r="L4645" s="5" t="s">
        <v>9281</v>
      </c>
      <c r="M4645" s="5" t="s">
        <v>37</v>
      </c>
      <c r="N4645">
        <v>4</v>
      </c>
      <c r="O4645" t="s">
        <v>112</v>
      </c>
      <c r="P4645" s="1">
        <v>45473</v>
      </c>
      <c r="Q4645" s="1">
        <v>45504</v>
      </c>
      <c r="R4645">
        <v>2023</v>
      </c>
      <c r="S4645" s="4">
        <v>5.9</v>
      </c>
      <c r="T4645" t="s">
        <v>38</v>
      </c>
    </row>
    <row r="4646" spans="1:20" x14ac:dyDescent="0.35">
      <c r="A4646" t="s">
        <v>9282</v>
      </c>
      <c r="B4646" s="5" t="s">
        <v>32</v>
      </c>
      <c r="C4646" s="6">
        <v>51450</v>
      </c>
      <c r="D4646" t="s">
        <v>41</v>
      </c>
      <c r="E4646">
        <v>43733</v>
      </c>
      <c r="F4646" s="5" t="s">
        <v>58</v>
      </c>
      <c r="G4646" s="5" t="s">
        <v>24</v>
      </c>
      <c r="H4646" s="5" t="s">
        <v>43</v>
      </c>
      <c r="I4646" t="s">
        <v>26</v>
      </c>
      <c r="J4646" t="s">
        <v>43</v>
      </c>
      <c r="K4646">
        <v>100</v>
      </c>
      <c r="L4646" s="5" t="s">
        <v>9283</v>
      </c>
      <c r="M4646" s="5" t="s">
        <v>54</v>
      </c>
      <c r="N4646">
        <v>0</v>
      </c>
      <c r="O4646" t="s">
        <v>62</v>
      </c>
      <c r="P4646" s="1">
        <v>45517</v>
      </c>
      <c r="Q4646" s="1">
        <v>45535</v>
      </c>
      <c r="R4646">
        <v>1211</v>
      </c>
      <c r="S4646" s="4">
        <v>8.3000000000000007</v>
      </c>
      <c r="T4646" t="s">
        <v>95</v>
      </c>
    </row>
    <row r="4647" spans="1:20" x14ac:dyDescent="0.35">
      <c r="A4647" t="s">
        <v>9284</v>
      </c>
      <c r="B4647" s="5" t="s">
        <v>21</v>
      </c>
      <c r="C4647" s="6">
        <v>79522</v>
      </c>
      <c r="D4647" t="s">
        <v>74</v>
      </c>
      <c r="E4647">
        <v>99403</v>
      </c>
      <c r="F4647" s="5" t="s">
        <v>58</v>
      </c>
      <c r="G4647" s="5" t="s">
        <v>42</v>
      </c>
      <c r="H4647" s="5" t="s">
        <v>75</v>
      </c>
      <c r="I4647" t="s">
        <v>35</v>
      </c>
      <c r="J4647" t="s">
        <v>43</v>
      </c>
      <c r="K4647">
        <v>100</v>
      </c>
      <c r="L4647" s="5" t="s">
        <v>9285</v>
      </c>
      <c r="M4647" s="5" t="s">
        <v>54</v>
      </c>
      <c r="N4647">
        <v>0</v>
      </c>
      <c r="O4647" t="s">
        <v>78</v>
      </c>
      <c r="P4647" s="1">
        <v>45559</v>
      </c>
      <c r="Q4647" s="1">
        <v>45625</v>
      </c>
      <c r="R4647">
        <v>802</v>
      </c>
      <c r="S4647" s="4">
        <v>8.6</v>
      </c>
      <c r="T4647" t="s">
        <v>38</v>
      </c>
    </row>
    <row r="4648" spans="1:20" x14ac:dyDescent="0.35">
      <c r="A4648" t="s">
        <v>9286</v>
      </c>
      <c r="B4648" s="5" t="s">
        <v>91</v>
      </c>
      <c r="C4648" s="6">
        <v>100881</v>
      </c>
      <c r="D4648" t="s">
        <v>22</v>
      </c>
      <c r="E4648">
        <v>100881</v>
      </c>
      <c r="F4648" s="5" t="s">
        <v>50</v>
      </c>
      <c r="G4648" s="5" t="s">
        <v>59</v>
      </c>
      <c r="H4648" s="5" t="s">
        <v>25</v>
      </c>
      <c r="I4648" t="s">
        <v>35</v>
      </c>
      <c r="J4648" t="s">
        <v>25</v>
      </c>
      <c r="K4648">
        <v>100</v>
      </c>
      <c r="L4648" s="5" t="s">
        <v>9287</v>
      </c>
      <c r="M4648" s="5" t="s">
        <v>37</v>
      </c>
      <c r="N4648">
        <v>4</v>
      </c>
      <c r="O4648" t="s">
        <v>141</v>
      </c>
      <c r="P4648" s="1">
        <v>45373</v>
      </c>
      <c r="Q4648" s="1">
        <v>45403</v>
      </c>
      <c r="R4648">
        <v>631</v>
      </c>
      <c r="S4648" s="4">
        <v>5.3</v>
      </c>
      <c r="T4648" t="s">
        <v>63</v>
      </c>
    </row>
    <row r="4649" spans="1:20" x14ac:dyDescent="0.35">
      <c r="A4649" t="s">
        <v>9288</v>
      </c>
      <c r="B4649" s="5" t="s">
        <v>28802</v>
      </c>
      <c r="C4649" s="6">
        <v>89648</v>
      </c>
      <c r="D4649" t="s">
        <v>22</v>
      </c>
      <c r="E4649">
        <v>89648</v>
      </c>
      <c r="F4649" s="5" t="s">
        <v>50</v>
      </c>
      <c r="G4649" s="5" t="s">
        <v>24</v>
      </c>
      <c r="H4649" s="5" t="s">
        <v>129</v>
      </c>
      <c r="I4649" t="s">
        <v>35</v>
      </c>
      <c r="J4649" t="s">
        <v>34</v>
      </c>
      <c r="K4649">
        <v>50</v>
      </c>
      <c r="L4649" s="5" t="s">
        <v>9289</v>
      </c>
      <c r="M4649" s="5" t="s">
        <v>37</v>
      </c>
      <c r="N4649">
        <v>2</v>
      </c>
      <c r="O4649" t="s">
        <v>112</v>
      </c>
      <c r="P4649" s="1">
        <v>45738</v>
      </c>
      <c r="Q4649" s="1">
        <v>45765</v>
      </c>
      <c r="R4649">
        <v>785</v>
      </c>
      <c r="S4649" s="4">
        <v>9.6</v>
      </c>
      <c r="T4649" t="s">
        <v>136</v>
      </c>
    </row>
    <row r="4650" spans="1:20" x14ac:dyDescent="0.35">
      <c r="A4650" t="s">
        <v>9290</v>
      </c>
      <c r="B4650" s="5" t="s">
        <v>105</v>
      </c>
      <c r="C4650" s="6">
        <v>227077</v>
      </c>
      <c r="D4650" t="s">
        <v>33</v>
      </c>
      <c r="E4650">
        <v>24978470</v>
      </c>
      <c r="F4650" s="5" t="s">
        <v>23</v>
      </c>
      <c r="G4650" s="5" t="s">
        <v>59</v>
      </c>
      <c r="H4650" s="5" t="s">
        <v>34</v>
      </c>
      <c r="I4650" t="s">
        <v>44</v>
      </c>
      <c r="J4650" t="s">
        <v>34</v>
      </c>
      <c r="K4650">
        <v>50</v>
      </c>
      <c r="L4650" s="5" t="s">
        <v>9291</v>
      </c>
      <c r="M4650" s="5" t="s">
        <v>28</v>
      </c>
      <c r="N4650">
        <v>16</v>
      </c>
      <c r="O4650" t="s">
        <v>112</v>
      </c>
      <c r="P4650" s="1">
        <v>45450</v>
      </c>
      <c r="Q4650" s="1">
        <v>45519</v>
      </c>
      <c r="R4650">
        <v>1178</v>
      </c>
      <c r="S4650" s="4">
        <v>6.9</v>
      </c>
      <c r="T4650" t="s">
        <v>108</v>
      </c>
    </row>
    <row r="4651" spans="1:20" x14ac:dyDescent="0.35">
      <c r="A4651" t="s">
        <v>9292</v>
      </c>
      <c r="B4651" s="5" t="s">
        <v>21</v>
      </c>
      <c r="C4651" s="6">
        <v>141613</v>
      </c>
      <c r="D4651" t="s">
        <v>41</v>
      </c>
      <c r="E4651">
        <v>120371</v>
      </c>
      <c r="F4651" s="5" t="s">
        <v>66</v>
      </c>
      <c r="G4651" s="5" t="s">
        <v>42</v>
      </c>
      <c r="H4651" s="5" t="s">
        <v>60</v>
      </c>
      <c r="I4651" t="s">
        <v>35</v>
      </c>
      <c r="J4651" t="s">
        <v>940</v>
      </c>
      <c r="K4651">
        <v>50</v>
      </c>
      <c r="L4651" s="5" t="s">
        <v>9293</v>
      </c>
      <c r="M4651" s="5" t="s">
        <v>28</v>
      </c>
      <c r="N4651">
        <v>5</v>
      </c>
      <c r="O4651" t="s">
        <v>71</v>
      </c>
      <c r="P4651" s="1">
        <v>45456</v>
      </c>
      <c r="Q4651" s="1">
        <v>45478</v>
      </c>
      <c r="R4651">
        <v>1876</v>
      </c>
      <c r="S4651" s="4">
        <v>9.5</v>
      </c>
      <c r="T4651" t="s">
        <v>63</v>
      </c>
    </row>
    <row r="4652" spans="1:20" x14ac:dyDescent="0.35">
      <c r="A4652" t="s">
        <v>9294</v>
      </c>
      <c r="B4652" s="5" t="s">
        <v>162</v>
      </c>
      <c r="C4652" s="6">
        <v>197086</v>
      </c>
      <c r="D4652" t="s">
        <v>22</v>
      </c>
      <c r="E4652">
        <v>197086</v>
      </c>
      <c r="F4652" s="5" t="s">
        <v>66</v>
      </c>
      <c r="G4652" s="5" t="s">
        <v>24</v>
      </c>
      <c r="H4652" s="5" t="s">
        <v>97</v>
      </c>
      <c r="I4652" t="s">
        <v>35</v>
      </c>
      <c r="J4652" t="s">
        <v>97</v>
      </c>
      <c r="K4652">
        <v>50</v>
      </c>
      <c r="L4652" s="5" t="s">
        <v>9295</v>
      </c>
      <c r="M4652" s="5" t="s">
        <v>28</v>
      </c>
      <c r="N4652">
        <v>8</v>
      </c>
      <c r="O4652" t="s">
        <v>167</v>
      </c>
      <c r="P4652" s="1">
        <v>45432</v>
      </c>
      <c r="Q4652" s="1">
        <v>45461</v>
      </c>
      <c r="R4652">
        <v>2105</v>
      </c>
      <c r="S4652" s="4">
        <v>7.5</v>
      </c>
      <c r="T4652" t="s">
        <v>210</v>
      </c>
    </row>
    <row r="4653" spans="1:20" x14ac:dyDescent="0.35">
      <c r="A4653" t="s">
        <v>9296</v>
      </c>
      <c r="B4653" s="5" t="s">
        <v>28802</v>
      </c>
      <c r="C4653" s="6">
        <v>34933</v>
      </c>
      <c r="D4653" t="s">
        <v>22</v>
      </c>
      <c r="E4653">
        <v>34933</v>
      </c>
      <c r="F4653" s="5" t="s">
        <v>50</v>
      </c>
      <c r="G4653" s="5" t="s">
        <v>42</v>
      </c>
      <c r="H4653" s="5" t="s">
        <v>157</v>
      </c>
      <c r="I4653" t="s">
        <v>26</v>
      </c>
      <c r="J4653" t="s">
        <v>157</v>
      </c>
      <c r="K4653">
        <v>0</v>
      </c>
      <c r="L4653" s="5" t="s">
        <v>9297</v>
      </c>
      <c r="M4653" s="5" t="s">
        <v>54</v>
      </c>
      <c r="N4653">
        <v>2</v>
      </c>
      <c r="O4653" t="s">
        <v>147</v>
      </c>
      <c r="P4653" s="1">
        <v>45736</v>
      </c>
      <c r="Q4653" s="1">
        <v>45754</v>
      </c>
      <c r="R4653">
        <v>683</v>
      </c>
      <c r="S4653" s="4">
        <v>9.8000000000000007</v>
      </c>
      <c r="T4653" t="s">
        <v>79</v>
      </c>
    </row>
    <row r="4654" spans="1:20" x14ac:dyDescent="0.35">
      <c r="A4654" t="s">
        <v>9298</v>
      </c>
      <c r="B4654" s="5" t="s">
        <v>73</v>
      </c>
      <c r="C4654" s="6">
        <v>57403</v>
      </c>
      <c r="D4654" t="s">
        <v>81</v>
      </c>
      <c r="E4654">
        <v>77494</v>
      </c>
      <c r="F4654" s="5" t="s">
        <v>58</v>
      </c>
      <c r="G4654" s="5" t="s">
        <v>24</v>
      </c>
      <c r="H4654" s="5" t="s">
        <v>82</v>
      </c>
      <c r="I4654" t="s">
        <v>26</v>
      </c>
      <c r="J4654" t="s">
        <v>82</v>
      </c>
      <c r="K4654">
        <v>0</v>
      </c>
      <c r="L4654" s="5" t="s">
        <v>9299</v>
      </c>
      <c r="M4654" s="5" t="s">
        <v>28</v>
      </c>
      <c r="N4654">
        <v>0</v>
      </c>
      <c r="O4654" t="s">
        <v>46</v>
      </c>
      <c r="P4654" s="1">
        <v>45546</v>
      </c>
      <c r="Q4654" s="1">
        <v>45587</v>
      </c>
      <c r="R4654">
        <v>584</v>
      </c>
      <c r="S4654" s="4">
        <v>8</v>
      </c>
      <c r="T4654" t="s">
        <v>30</v>
      </c>
    </row>
    <row r="4655" spans="1:20" x14ac:dyDescent="0.35">
      <c r="A4655" t="s">
        <v>9300</v>
      </c>
      <c r="B4655" s="5" t="s">
        <v>57</v>
      </c>
      <c r="C4655" s="6">
        <v>217171</v>
      </c>
      <c r="D4655" t="s">
        <v>92</v>
      </c>
      <c r="E4655">
        <v>162878</v>
      </c>
      <c r="F4655" s="5" t="s">
        <v>23</v>
      </c>
      <c r="G4655" s="5" t="s">
        <v>51</v>
      </c>
      <c r="H4655" s="5" t="s">
        <v>93</v>
      </c>
      <c r="I4655" t="s">
        <v>44</v>
      </c>
      <c r="J4655" t="s">
        <v>93</v>
      </c>
      <c r="K4655">
        <v>0</v>
      </c>
      <c r="L4655" s="5" t="s">
        <v>9301</v>
      </c>
      <c r="M4655" s="5" t="s">
        <v>70</v>
      </c>
      <c r="N4655">
        <v>16</v>
      </c>
      <c r="O4655" t="s">
        <v>112</v>
      </c>
      <c r="P4655" s="1">
        <v>45406</v>
      </c>
      <c r="Q4655" s="1">
        <v>45474</v>
      </c>
      <c r="R4655">
        <v>836</v>
      </c>
      <c r="S4655" s="4">
        <v>6.2</v>
      </c>
      <c r="T4655" t="s">
        <v>79</v>
      </c>
    </row>
    <row r="4656" spans="1:20" x14ac:dyDescent="0.35">
      <c r="A4656" t="s">
        <v>9302</v>
      </c>
      <c r="B4656" s="5" t="s">
        <v>49</v>
      </c>
      <c r="C4656" s="6">
        <v>85086</v>
      </c>
      <c r="D4656" t="s">
        <v>22</v>
      </c>
      <c r="E4656">
        <v>85086</v>
      </c>
      <c r="F4656" s="5" t="s">
        <v>23</v>
      </c>
      <c r="G4656" s="5" t="s">
        <v>51</v>
      </c>
      <c r="H4656" s="5" t="s">
        <v>157</v>
      </c>
      <c r="I4656" t="s">
        <v>35</v>
      </c>
      <c r="J4656" t="s">
        <v>157</v>
      </c>
      <c r="K4656">
        <v>50</v>
      </c>
      <c r="L4656" s="5" t="s">
        <v>9303</v>
      </c>
      <c r="M4656" s="5" t="s">
        <v>28</v>
      </c>
      <c r="N4656">
        <v>19</v>
      </c>
      <c r="O4656" t="s">
        <v>62</v>
      </c>
      <c r="P4656" s="1">
        <v>45415</v>
      </c>
      <c r="Q4656" s="1">
        <v>45475</v>
      </c>
      <c r="R4656">
        <v>1158</v>
      </c>
      <c r="S4656" s="4">
        <v>9.4</v>
      </c>
      <c r="T4656" t="s">
        <v>47</v>
      </c>
    </row>
    <row r="4657" spans="1:20" x14ac:dyDescent="0.35">
      <c r="A4657" t="s">
        <v>9304</v>
      </c>
      <c r="B4657" s="5" t="s">
        <v>28799</v>
      </c>
      <c r="C4657" s="6">
        <v>77309</v>
      </c>
      <c r="D4657" t="s">
        <v>92</v>
      </c>
      <c r="E4657">
        <v>57982</v>
      </c>
      <c r="F4657" s="5" t="s">
        <v>58</v>
      </c>
      <c r="G4657" s="5" t="s">
        <v>42</v>
      </c>
      <c r="H4657" s="5" t="s">
        <v>93</v>
      </c>
      <c r="I4657" t="s">
        <v>35</v>
      </c>
      <c r="J4657" t="s">
        <v>126</v>
      </c>
      <c r="K4657">
        <v>50</v>
      </c>
      <c r="L4657" s="5" t="s">
        <v>9305</v>
      </c>
      <c r="M4657" s="5" t="s">
        <v>28</v>
      </c>
      <c r="N4657">
        <v>1</v>
      </c>
      <c r="O4657" t="s">
        <v>112</v>
      </c>
      <c r="P4657" s="1">
        <v>45503</v>
      </c>
      <c r="Q4657" s="1">
        <v>45556</v>
      </c>
      <c r="R4657">
        <v>936</v>
      </c>
      <c r="S4657" s="4">
        <v>9.9</v>
      </c>
      <c r="T4657" t="s">
        <v>63</v>
      </c>
    </row>
    <row r="4658" spans="1:20" x14ac:dyDescent="0.35">
      <c r="A4658" t="s">
        <v>9306</v>
      </c>
      <c r="B4658" s="5" t="s">
        <v>28801</v>
      </c>
      <c r="C4658" s="6">
        <v>152616</v>
      </c>
      <c r="D4658" t="s">
        <v>41</v>
      </c>
      <c r="E4658">
        <v>129724</v>
      </c>
      <c r="F4658" s="5" t="s">
        <v>66</v>
      </c>
      <c r="G4658" s="5" t="s">
        <v>59</v>
      </c>
      <c r="H4658" s="5" t="s">
        <v>126</v>
      </c>
      <c r="I4658" t="s">
        <v>26</v>
      </c>
      <c r="J4658" t="s">
        <v>212</v>
      </c>
      <c r="K4658">
        <v>0</v>
      </c>
      <c r="L4658" s="5" t="s">
        <v>9307</v>
      </c>
      <c r="M4658" s="5" t="s">
        <v>37</v>
      </c>
      <c r="N4658">
        <v>5</v>
      </c>
      <c r="O4658" t="s">
        <v>131</v>
      </c>
      <c r="P4658" s="1">
        <v>45442</v>
      </c>
      <c r="Q4658" s="1">
        <v>45495</v>
      </c>
      <c r="R4658">
        <v>801</v>
      </c>
      <c r="S4658" s="4">
        <v>9.5</v>
      </c>
      <c r="T4658" t="s">
        <v>38</v>
      </c>
    </row>
    <row r="4659" spans="1:20" x14ac:dyDescent="0.35">
      <c r="A4659" t="s">
        <v>9308</v>
      </c>
      <c r="B4659" s="5" t="s">
        <v>28802</v>
      </c>
      <c r="C4659" s="6">
        <v>80354</v>
      </c>
      <c r="D4659" t="s">
        <v>74</v>
      </c>
      <c r="E4659">
        <v>100443</v>
      </c>
      <c r="F4659" s="5" t="s">
        <v>50</v>
      </c>
      <c r="G4659" s="5" t="s">
        <v>59</v>
      </c>
      <c r="H4659" s="5" t="s">
        <v>75</v>
      </c>
      <c r="I4659" t="s">
        <v>26</v>
      </c>
      <c r="J4659" t="s">
        <v>75</v>
      </c>
      <c r="K4659">
        <v>100</v>
      </c>
      <c r="L4659" s="5" t="s">
        <v>9309</v>
      </c>
      <c r="M4659" s="5" t="s">
        <v>37</v>
      </c>
      <c r="N4659">
        <v>3</v>
      </c>
      <c r="O4659" t="s">
        <v>88</v>
      </c>
      <c r="P4659" s="1">
        <v>45700</v>
      </c>
      <c r="Q4659" s="1">
        <v>45741</v>
      </c>
      <c r="R4659">
        <v>2160</v>
      </c>
      <c r="S4659" s="4">
        <v>5.3</v>
      </c>
      <c r="T4659" t="s">
        <v>79</v>
      </c>
    </row>
    <row r="4660" spans="1:20" x14ac:dyDescent="0.35">
      <c r="A4660" t="s">
        <v>9310</v>
      </c>
      <c r="B4660" s="5" t="s">
        <v>105</v>
      </c>
      <c r="C4660" s="6">
        <v>130383</v>
      </c>
      <c r="D4660" t="s">
        <v>22</v>
      </c>
      <c r="E4660">
        <v>130383</v>
      </c>
      <c r="F4660" s="5" t="s">
        <v>66</v>
      </c>
      <c r="G4660" s="5" t="s">
        <v>59</v>
      </c>
      <c r="H4660" s="5" t="s">
        <v>25</v>
      </c>
      <c r="I4660" t="s">
        <v>44</v>
      </c>
      <c r="J4660" t="s">
        <v>25</v>
      </c>
      <c r="K4660">
        <v>0</v>
      </c>
      <c r="L4660" s="5" t="s">
        <v>9311</v>
      </c>
      <c r="M4660" s="5" t="s">
        <v>54</v>
      </c>
      <c r="N4660">
        <v>9</v>
      </c>
      <c r="O4660" t="s">
        <v>46</v>
      </c>
      <c r="P4660" s="1">
        <v>45398</v>
      </c>
      <c r="Q4660" s="1">
        <v>45453</v>
      </c>
      <c r="R4660">
        <v>1167</v>
      </c>
      <c r="S4660" s="4">
        <v>5.6</v>
      </c>
      <c r="T4660" t="s">
        <v>30</v>
      </c>
    </row>
    <row r="4661" spans="1:20" x14ac:dyDescent="0.35">
      <c r="A4661" t="s">
        <v>9312</v>
      </c>
      <c r="B4661" s="5" t="s">
        <v>73</v>
      </c>
      <c r="C4661" s="6">
        <v>191150</v>
      </c>
      <c r="D4661" t="s">
        <v>81</v>
      </c>
      <c r="E4661">
        <v>258053</v>
      </c>
      <c r="F4661" s="5" t="s">
        <v>23</v>
      </c>
      <c r="G4661" s="5" t="s">
        <v>24</v>
      </c>
      <c r="H4661" s="5" t="s">
        <v>82</v>
      </c>
      <c r="I4661" t="s">
        <v>26</v>
      </c>
      <c r="J4661" t="s">
        <v>116</v>
      </c>
      <c r="K4661">
        <v>0</v>
      </c>
      <c r="L4661" s="5" t="s">
        <v>9313</v>
      </c>
      <c r="M4661" s="5" t="s">
        <v>28</v>
      </c>
      <c r="N4661">
        <v>11</v>
      </c>
      <c r="O4661" t="s">
        <v>112</v>
      </c>
      <c r="P4661" s="1">
        <v>45638</v>
      </c>
      <c r="Q4661" s="1">
        <v>45697</v>
      </c>
      <c r="R4661">
        <v>2246</v>
      </c>
      <c r="S4661" s="4">
        <v>5</v>
      </c>
      <c r="T4661" t="s">
        <v>30</v>
      </c>
    </row>
    <row r="4662" spans="1:20" x14ac:dyDescent="0.35">
      <c r="A4662" t="s">
        <v>9314</v>
      </c>
      <c r="B4662" s="5" t="s">
        <v>162</v>
      </c>
      <c r="C4662" s="6">
        <v>77392</v>
      </c>
      <c r="D4662" t="s">
        <v>41</v>
      </c>
      <c r="E4662">
        <v>65783</v>
      </c>
      <c r="F4662" s="5" t="s">
        <v>50</v>
      </c>
      <c r="G4662" s="5" t="s">
        <v>42</v>
      </c>
      <c r="H4662" s="5" t="s">
        <v>43</v>
      </c>
      <c r="I4662" t="s">
        <v>44</v>
      </c>
      <c r="J4662" t="s">
        <v>43</v>
      </c>
      <c r="K4662">
        <v>50</v>
      </c>
      <c r="L4662" s="5" t="s">
        <v>9315</v>
      </c>
      <c r="M4662" s="5" t="s">
        <v>70</v>
      </c>
      <c r="N4662">
        <v>4</v>
      </c>
      <c r="O4662" t="s">
        <v>107</v>
      </c>
      <c r="P4662" s="1">
        <v>45419</v>
      </c>
      <c r="Q4662" s="1">
        <v>45466</v>
      </c>
      <c r="R4662">
        <v>786</v>
      </c>
      <c r="S4662" s="4">
        <v>8.1999999999999993</v>
      </c>
      <c r="T4662" t="s">
        <v>30</v>
      </c>
    </row>
    <row r="4663" spans="1:20" x14ac:dyDescent="0.35">
      <c r="A4663" t="s">
        <v>9316</v>
      </c>
      <c r="B4663" s="5" t="s">
        <v>21</v>
      </c>
      <c r="C4663" s="6">
        <v>72963</v>
      </c>
      <c r="D4663" t="s">
        <v>22</v>
      </c>
      <c r="E4663">
        <v>72963</v>
      </c>
      <c r="F4663" s="5" t="s">
        <v>58</v>
      </c>
      <c r="G4663" s="5" t="s">
        <v>42</v>
      </c>
      <c r="H4663" s="5" t="s">
        <v>191</v>
      </c>
      <c r="I4663" t="s">
        <v>35</v>
      </c>
      <c r="J4663" t="s">
        <v>191</v>
      </c>
      <c r="K4663">
        <v>50</v>
      </c>
      <c r="L4663" s="5" t="s">
        <v>9317</v>
      </c>
      <c r="M4663" s="5" t="s">
        <v>37</v>
      </c>
      <c r="N4663">
        <v>0</v>
      </c>
      <c r="O4663" t="s">
        <v>135</v>
      </c>
      <c r="P4663" s="1">
        <v>45557</v>
      </c>
      <c r="Q4663" s="1">
        <v>45596</v>
      </c>
      <c r="R4663">
        <v>1307</v>
      </c>
      <c r="S4663" s="4">
        <v>9.4</v>
      </c>
      <c r="T4663" t="s">
        <v>210</v>
      </c>
    </row>
    <row r="4664" spans="1:20" x14ac:dyDescent="0.35">
      <c r="A4664" t="s">
        <v>9318</v>
      </c>
      <c r="B4664" s="5" t="s">
        <v>73</v>
      </c>
      <c r="C4664" s="6">
        <v>77791</v>
      </c>
      <c r="D4664" t="s">
        <v>81</v>
      </c>
      <c r="E4664">
        <v>105018</v>
      </c>
      <c r="F4664" s="5" t="s">
        <v>58</v>
      </c>
      <c r="G4664" s="5" t="s">
        <v>59</v>
      </c>
      <c r="H4664" s="5" t="s">
        <v>82</v>
      </c>
      <c r="I4664" t="s">
        <v>26</v>
      </c>
      <c r="J4664" t="s">
        <v>82</v>
      </c>
      <c r="K4664">
        <v>50</v>
      </c>
      <c r="L4664" s="5" t="s">
        <v>9319</v>
      </c>
      <c r="M4664" s="5" t="s">
        <v>70</v>
      </c>
      <c r="N4664">
        <v>0</v>
      </c>
      <c r="O4664" t="s">
        <v>141</v>
      </c>
      <c r="P4664" s="1">
        <v>45388</v>
      </c>
      <c r="Q4664" s="1">
        <v>45412</v>
      </c>
      <c r="R4664">
        <v>1900</v>
      </c>
      <c r="S4664" s="4">
        <v>7.2</v>
      </c>
      <c r="T4664" t="s">
        <v>89</v>
      </c>
    </row>
    <row r="4665" spans="1:20" x14ac:dyDescent="0.35">
      <c r="A4665" t="s">
        <v>9320</v>
      </c>
      <c r="B4665" s="5" t="s">
        <v>57</v>
      </c>
      <c r="C4665" s="6">
        <v>150499</v>
      </c>
      <c r="D4665" t="s">
        <v>41</v>
      </c>
      <c r="E4665">
        <v>127924</v>
      </c>
      <c r="F4665" s="5" t="s">
        <v>23</v>
      </c>
      <c r="G4665" s="5" t="s">
        <v>42</v>
      </c>
      <c r="H4665" s="5" t="s">
        <v>151</v>
      </c>
      <c r="I4665" t="s">
        <v>35</v>
      </c>
      <c r="J4665" t="s">
        <v>467</v>
      </c>
      <c r="K4665">
        <v>100</v>
      </c>
      <c r="L4665" s="5" t="s">
        <v>9321</v>
      </c>
      <c r="M4665" s="5" t="s">
        <v>28</v>
      </c>
      <c r="N4665">
        <v>17</v>
      </c>
      <c r="O4665" t="s">
        <v>71</v>
      </c>
      <c r="P4665" s="1">
        <v>45508</v>
      </c>
      <c r="Q4665" s="1">
        <v>45572</v>
      </c>
      <c r="R4665">
        <v>1341</v>
      </c>
      <c r="S4665" s="4">
        <v>9.1999999999999993</v>
      </c>
      <c r="T4665" t="s">
        <v>30</v>
      </c>
    </row>
    <row r="4666" spans="1:20" x14ac:dyDescent="0.35">
      <c r="A4666" t="s">
        <v>9322</v>
      </c>
      <c r="B4666" s="5" t="s">
        <v>105</v>
      </c>
      <c r="C4666" s="6">
        <v>79579</v>
      </c>
      <c r="D4666" t="s">
        <v>22</v>
      </c>
      <c r="E4666">
        <v>79579</v>
      </c>
      <c r="F4666" s="5" t="s">
        <v>50</v>
      </c>
      <c r="G4666" s="5" t="s">
        <v>59</v>
      </c>
      <c r="H4666" s="5" t="s">
        <v>25</v>
      </c>
      <c r="I4666" t="s">
        <v>26</v>
      </c>
      <c r="J4666" t="s">
        <v>25</v>
      </c>
      <c r="K4666">
        <v>0</v>
      </c>
      <c r="L4666" s="5" t="s">
        <v>9323</v>
      </c>
      <c r="M4666" s="5" t="s">
        <v>54</v>
      </c>
      <c r="N4666">
        <v>4</v>
      </c>
      <c r="O4666" t="s">
        <v>147</v>
      </c>
      <c r="P4666" s="1">
        <v>45673</v>
      </c>
      <c r="Q4666" s="1">
        <v>45717</v>
      </c>
      <c r="R4666">
        <v>1594</v>
      </c>
      <c r="S4666" s="4">
        <v>6.1</v>
      </c>
      <c r="T4666" t="s">
        <v>95</v>
      </c>
    </row>
    <row r="4667" spans="1:20" x14ac:dyDescent="0.35">
      <c r="A4667" t="s">
        <v>9324</v>
      </c>
      <c r="B4667" s="5" t="s">
        <v>28801</v>
      </c>
      <c r="C4667" s="6">
        <v>251411</v>
      </c>
      <c r="D4667" t="s">
        <v>41</v>
      </c>
      <c r="E4667">
        <v>213699</v>
      </c>
      <c r="F4667" s="5" t="s">
        <v>23</v>
      </c>
      <c r="G4667" s="5" t="s">
        <v>42</v>
      </c>
      <c r="H4667" s="5" t="s">
        <v>43</v>
      </c>
      <c r="I4667" t="s">
        <v>35</v>
      </c>
      <c r="J4667" t="s">
        <v>43</v>
      </c>
      <c r="K4667">
        <v>100</v>
      </c>
      <c r="L4667" s="5" t="s">
        <v>9325</v>
      </c>
      <c r="M4667" s="5" t="s">
        <v>70</v>
      </c>
      <c r="N4667">
        <v>11</v>
      </c>
      <c r="O4667" t="s">
        <v>167</v>
      </c>
      <c r="P4667" s="1">
        <v>45329</v>
      </c>
      <c r="Q4667" s="1">
        <v>45395</v>
      </c>
      <c r="R4667">
        <v>581</v>
      </c>
      <c r="S4667" s="4">
        <v>8.3000000000000007</v>
      </c>
      <c r="T4667" t="s">
        <v>108</v>
      </c>
    </row>
    <row r="4668" spans="1:20" x14ac:dyDescent="0.35">
      <c r="A4668" t="s">
        <v>9326</v>
      </c>
      <c r="B4668" s="5" t="s">
        <v>162</v>
      </c>
      <c r="C4668" s="6">
        <v>54870</v>
      </c>
      <c r="D4668" t="s">
        <v>22</v>
      </c>
      <c r="E4668">
        <v>54870</v>
      </c>
      <c r="F4668" s="5" t="s">
        <v>50</v>
      </c>
      <c r="G4668" s="5" t="s">
        <v>59</v>
      </c>
      <c r="H4668" s="5" t="s">
        <v>165</v>
      </c>
      <c r="I4668" t="s">
        <v>44</v>
      </c>
      <c r="J4668" t="s">
        <v>165</v>
      </c>
      <c r="K4668">
        <v>0</v>
      </c>
      <c r="L4668" s="5" t="s">
        <v>9327</v>
      </c>
      <c r="M4668" s="5" t="s">
        <v>70</v>
      </c>
      <c r="N4668">
        <v>3</v>
      </c>
      <c r="O4668" t="s">
        <v>29</v>
      </c>
      <c r="P4668" s="1">
        <v>45436</v>
      </c>
      <c r="Q4668" s="1">
        <v>45491</v>
      </c>
      <c r="R4668">
        <v>1639</v>
      </c>
      <c r="S4668" s="4">
        <v>8.5</v>
      </c>
      <c r="T4668" t="s">
        <v>103</v>
      </c>
    </row>
    <row r="4669" spans="1:20" x14ac:dyDescent="0.35">
      <c r="A4669" t="s">
        <v>9328</v>
      </c>
      <c r="B4669" s="5" t="s">
        <v>145</v>
      </c>
      <c r="C4669" s="6">
        <v>104878</v>
      </c>
      <c r="D4669" t="s">
        <v>41</v>
      </c>
      <c r="E4669">
        <v>89146</v>
      </c>
      <c r="F4669" s="5" t="s">
        <v>66</v>
      </c>
      <c r="G4669" s="5" t="s">
        <v>51</v>
      </c>
      <c r="H4669" s="5" t="s">
        <v>60</v>
      </c>
      <c r="I4669" t="s">
        <v>44</v>
      </c>
      <c r="J4669" t="s">
        <v>60</v>
      </c>
      <c r="K4669">
        <v>0</v>
      </c>
      <c r="L4669" s="5" t="s">
        <v>9329</v>
      </c>
      <c r="M4669" s="5" t="s">
        <v>70</v>
      </c>
      <c r="N4669">
        <v>9</v>
      </c>
      <c r="O4669" t="s">
        <v>112</v>
      </c>
      <c r="P4669" s="1">
        <v>45762</v>
      </c>
      <c r="Q4669" s="1">
        <v>45808</v>
      </c>
      <c r="R4669">
        <v>597</v>
      </c>
      <c r="S4669" s="4">
        <v>9.6</v>
      </c>
      <c r="T4669" t="s">
        <v>55</v>
      </c>
    </row>
    <row r="4670" spans="1:20" x14ac:dyDescent="0.35">
      <c r="A4670" t="s">
        <v>9330</v>
      </c>
      <c r="B4670" s="5" t="s">
        <v>21</v>
      </c>
      <c r="C4670" s="6">
        <v>76528</v>
      </c>
      <c r="D4670" t="s">
        <v>22</v>
      </c>
      <c r="E4670">
        <v>76528</v>
      </c>
      <c r="F4670" s="5" t="s">
        <v>50</v>
      </c>
      <c r="G4670" s="5" t="s">
        <v>51</v>
      </c>
      <c r="H4670" s="5" t="s">
        <v>165</v>
      </c>
      <c r="I4670" t="s">
        <v>35</v>
      </c>
      <c r="J4670" t="s">
        <v>25</v>
      </c>
      <c r="K4670">
        <v>50</v>
      </c>
      <c r="L4670" s="5" t="s">
        <v>9331</v>
      </c>
      <c r="M4670" s="5" t="s">
        <v>70</v>
      </c>
      <c r="N4670">
        <v>2</v>
      </c>
      <c r="O4670" t="s">
        <v>46</v>
      </c>
      <c r="P4670" s="1">
        <v>45421</v>
      </c>
      <c r="Q4670" s="1">
        <v>45457</v>
      </c>
      <c r="R4670">
        <v>1549</v>
      </c>
      <c r="S4670" s="4">
        <v>5.7</v>
      </c>
      <c r="T4670" t="s">
        <v>55</v>
      </c>
    </row>
    <row r="4671" spans="1:20" x14ac:dyDescent="0.35">
      <c r="A4671" t="s">
        <v>9332</v>
      </c>
      <c r="B4671" s="5" t="s">
        <v>179</v>
      </c>
      <c r="C4671" s="6">
        <v>372494</v>
      </c>
      <c r="D4671" t="s">
        <v>120</v>
      </c>
      <c r="E4671">
        <v>335245</v>
      </c>
      <c r="F4671" s="5" t="s">
        <v>23</v>
      </c>
      <c r="G4671" s="5" t="s">
        <v>51</v>
      </c>
      <c r="H4671" s="5" t="s">
        <v>121</v>
      </c>
      <c r="I4671" t="s">
        <v>35</v>
      </c>
      <c r="J4671" t="s">
        <v>121</v>
      </c>
      <c r="K4671">
        <v>50</v>
      </c>
      <c r="L4671" s="5" t="s">
        <v>9333</v>
      </c>
      <c r="M4671" s="5" t="s">
        <v>28</v>
      </c>
      <c r="N4671">
        <v>18</v>
      </c>
      <c r="O4671" t="s">
        <v>147</v>
      </c>
      <c r="P4671" s="1">
        <v>45306</v>
      </c>
      <c r="Q4671" s="1">
        <v>45346</v>
      </c>
      <c r="R4671">
        <v>1253</v>
      </c>
      <c r="S4671" s="4">
        <v>8.8000000000000007</v>
      </c>
      <c r="T4671" t="s">
        <v>118</v>
      </c>
    </row>
    <row r="4672" spans="1:20" x14ac:dyDescent="0.35">
      <c r="A4672" t="s">
        <v>9334</v>
      </c>
      <c r="B4672" s="5" t="s">
        <v>91</v>
      </c>
      <c r="C4672" s="6">
        <v>135702</v>
      </c>
      <c r="D4672" t="s">
        <v>22</v>
      </c>
      <c r="E4672">
        <v>135702</v>
      </c>
      <c r="F4672" s="5" t="s">
        <v>66</v>
      </c>
      <c r="G4672" s="5" t="s">
        <v>24</v>
      </c>
      <c r="H4672" s="5" t="s">
        <v>52</v>
      </c>
      <c r="I4672" t="s">
        <v>26</v>
      </c>
      <c r="J4672" t="s">
        <v>110</v>
      </c>
      <c r="K4672">
        <v>100</v>
      </c>
      <c r="L4672" s="5" t="s">
        <v>9335</v>
      </c>
      <c r="M4672" s="5" t="s">
        <v>37</v>
      </c>
      <c r="N4672">
        <v>5</v>
      </c>
      <c r="O4672" t="s">
        <v>107</v>
      </c>
      <c r="P4672" s="1">
        <v>45496</v>
      </c>
      <c r="Q4672" s="1">
        <v>45525</v>
      </c>
      <c r="R4672">
        <v>563</v>
      </c>
      <c r="S4672" s="4">
        <v>8.4</v>
      </c>
      <c r="T4672" t="s">
        <v>118</v>
      </c>
    </row>
    <row r="4673" spans="1:20" x14ac:dyDescent="0.35">
      <c r="A4673" t="s">
        <v>9336</v>
      </c>
      <c r="B4673" s="5" t="s">
        <v>28801</v>
      </c>
      <c r="C4673" s="6">
        <v>75693</v>
      </c>
      <c r="D4673" t="s">
        <v>22</v>
      </c>
      <c r="E4673">
        <v>75693</v>
      </c>
      <c r="F4673" s="5" t="s">
        <v>58</v>
      </c>
      <c r="G4673" s="5" t="s">
        <v>59</v>
      </c>
      <c r="H4673" s="5" t="s">
        <v>97</v>
      </c>
      <c r="I4673" t="s">
        <v>44</v>
      </c>
      <c r="J4673" t="s">
        <v>97</v>
      </c>
      <c r="K4673">
        <v>100</v>
      </c>
      <c r="L4673" s="5" t="s">
        <v>9337</v>
      </c>
      <c r="M4673" s="5" t="s">
        <v>28</v>
      </c>
      <c r="N4673">
        <v>1</v>
      </c>
      <c r="O4673" t="s">
        <v>46</v>
      </c>
      <c r="P4673" s="1">
        <v>45766</v>
      </c>
      <c r="Q4673" s="1">
        <v>45817</v>
      </c>
      <c r="R4673">
        <v>690</v>
      </c>
      <c r="S4673" s="4">
        <v>9.8000000000000007</v>
      </c>
      <c r="T4673" t="s">
        <v>103</v>
      </c>
    </row>
    <row r="4674" spans="1:20" x14ac:dyDescent="0.35">
      <c r="A4674" t="s">
        <v>9338</v>
      </c>
      <c r="B4674" s="5" t="s">
        <v>21</v>
      </c>
      <c r="C4674" s="6">
        <v>104982</v>
      </c>
      <c r="D4674" t="s">
        <v>22</v>
      </c>
      <c r="E4674">
        <v>104982</v>
      </c>
      <c r="F4674" s="5" t="s">
        <v>58</v>
      </c>
      <c r="G4674" s="5" t="s">
        <v>51</v>
      </c>
      <c r="H4674" s="5" t="s">
        <v>68</v>
      </c>
      <c r="I4674" t="s">
        <v>35</v>
      </c>
      <c r="J4674" t="s">
        <v>68</v>
      </c>
      <c r="K4674">
        <v>50</v>
      </c>
      <c r="L4674" s="5" t="s">
        <v>9339</v>
      </c>
      <c r="M4674" s="5" t="s">
        <v>37</v>
      </c>
      <c r="N4674">
        <v>1</v>
      </c>
      <c r="O4674" t="s">
        <v>29</v>
      </c>
      <c r="P4674" s="1">
        <v>45732</v>
      </c>
      <c r="Q4674" s="1">
        <v>45767</v>
      </c>
      <c r="R4674">
        <v>1806</v>
      </c>
      <c r="S4674" s="4">
        <v>5.6</v>
      </c>
      <c r="T4674" t="s">
        <v>63</v>
      </c>
    </row>
    <row r="4675" spans="1:20" x14ac:dyDescent="0.35">
      <c r="A4675" t="s">
        <v>9340</v>
      </c>
      <c r="B4675" s="5" t="s">
        <v>28802</v>
      </c>
      <c r="C4675" s="6">
        <v>244711</v>
      </c>
      <c r="D4675" t="s">
        <v>41</v>
      </c>
      <c r="E4675">
        <v>208004</v>
      </c>
      <c r="F4675" s="5" t="s">
        <v>23</v>
      </c>
      <c r="G4675" s="5" t="s">
        <v>59</v>
      </c>
      <c r="H4675" s="5" t="s">
        <v>151</v>
      </c>
      <c r="I4675" t="s">
        <v>35</v>
      </c>
      <c r="J4675" t="s">
        <v>151</v>
      </c>
      <c r="K4675">
        <v>50</v>
      </c>
      <c r="L4675" s="5" t="s">
        <v>9341</v>
      </c>
      <c r="M4675" s="5" t="s">
        <v>70</v>
      </c>
      <c r="N4675">
        <v>12</v>
      </c>
      <c r="O4675" t="s">
        <v>88</v>
      </c>
      <c r="P4675" s="1">
        <v>45533</v>
      </c>
      <c r="Q4675" s="1">
        <v>45572</v>
      </c>
      <c r="R4675">
        <v>2403</v>
      </c>
      <c r="S4675" s="4">
        <v>8.6999999999999993</v>
      </c>
      <c r="T4675" t="s">
        <v>153</v>
      </c>
    </row>
    <row r="4676" spans="1:20" x14ac:dyDescent="0.35">
      <c r="A4676" t="s">
        <v>9342</v>
      </c>
      <c r="B4676" s="5" t="s">
        <v>28800</v>
      </c>
      <c r="C4676" s="6">
        <v>45500</v>
      </c>
      <c r="D4676" t="s">
        <v>22</v>
      </c>
      <c r="E4676">
        <v>45500</v>
      </c>
      <c r="F4676" s="5" t="s">
        <v>58</v>
      </c>
      <c r="G4676" s="5" t="s">
        <v>42</v>
      </c>
      <c r="H4676" s="5" t="s">
        <v>165</v>
      </c>
      <c r="I4676" t="s">
        <v>44</v>
      </c>
      <c r="J4676" t="s">
        <v>165</v>
      </c>
      <c r="K4676">
        <v>50</v>
      </c>
      <c r="L4676" s="5" t="s">
        <v>9343</v>
      </c>
      <c r="M4676" s="5" t="s">
        <v>70</v>
      </c>
      <c r="N4676">
        <v>1</v>
      </c>
      <c r="O4676" t="s">
        <v>29</v>
      </c>
      <c r="P4676" s="1">
        <v>45300</v>
      </c>
      <c r="Q4676" s="1">
        <v>45346</v>
      </c>
      <c r="R4676">
        <v>670</v>
      </c>
      <c r="S4676" s="4">
        <v>6.9</v>
      </c>
      <c r="T4676" t="s">
        <v>108</v>
      </c>
    </row>
    <row r="4677" spans="1:20" x14ac:dyDescent="0.35">
      <c r="A4677" t="s">
        <v>9344</v>
      </c>
      <c r="B4677" s="5" t="s">
        <v>91</v>
      </c>
      <c r="C4677" s="6">
        <v>117161</v>
      </c>
      <c r="D4677" t="s">
        <v>22</v>
      </c>
      <c r="E4677">
        <v>117161</v>
      </c>
      <c r="F4677" s="5" t="s">
        <v>23</v>
      </c>
      <c r="G4677" s="5" t="s">
        <v>51</v>
      </c>
      <c r="H4677" s="5" t="s">
        <v>191</v>
      </c>
      <c r="I4677" t="s">
        <v>44</v>
      </c>
      <c r="J4677" t="s">
        <v>467</v>
      </c>
      <c r="K4677">
        <v>100</v>
      </c>
      <c r="L4677" s="5" t="s">
        <v>9345</v>
      </c>
      <c r="M4677" s="5" t="s">
        <v>37</v>
      </c>
      <c r="N4677">
        <v>14</v>
      </c>
      <c r="O4677" t="s">
        <v>46</v>
      </c>
      <c r="P4677" s="1">
        <v>45510</v>
      </c>
      <c r="Q4677" s="1">
        <v>45530</v>
      </c>
      <c r="R4677">
        <v>1132</v>
      </c>
      <c r="S4677" s="4">
        <v>5.6</v>
      </c>
      <c r="T4677" t="s">
        <v>30</v>
      </c>
    </row>
    <row r="4678" spans="1:20" x14ac:dyDescent="0.35">
      <c r="A4678" t="s">
        <v>9346</v>
      </c>
      <c r="B4678" s="5" t="s">
        <v>145</v>
      </c>
      <c r="C4678" s="6">
        <v>69868</v>
      </c>
      <c r="D4678" t="s">
        <v>74</v>
      </c>
      <c r="E4678">
        <v>87335</v>
      </c>
      <c r="F4678" s="5" t="s">
        <v>58</v>
      </c>
      <c r="G4678" s="5" t="s">
        <v>42</v>
      </c>
      <c r="H4678" s="5" t="s">
        <v>75</v>
      </c>
      <c r="I4678" t="s">
        <v>26</v>
      </c>
      <c r="J4678" t="s">
        <v>522</v>
      </c>
      <c r="K4678">
        <v>100</v>
      </c>
      <c r="L4678" s="5" t="s">
        <v>9347</v>
      </c>
      <c r="M4678" s="5" t="s">
        <v>70</v>
      </c>
      <c r="N4678">
        <v>0</v>
      </c>
      <c r="O4678" t="s">
        <v>172</v>
      </c>
      <c r="P4678" s="1">
        <v>45571</v>
      </c>
      <c r="Q4678" s="1">
        <v>45601</v>
      </c>
      <c r="R4678">
        <v>1205</v>
      </c>
      <c r="S4678" s="4">
        <v>7.8</v>
      </c>
      <c r="T4678" t="s">
        <v>30</v>
      </c>
    </row>
    <row r="4679" spans="1:20" x14ac:dyDescent="0.35">
      <c r="A4679" t="s">
        <v>9348</v>
      </c>
      <c r="B4679" s="5" t="s">
        <v>40</v>
      </c>
      <c r="C4679" s="6">
        <v>64406</v>
      </c>
      <c r="D4679" t="s">
        <v>41</v>
      </c>
      <c r="E4679">
        <v>54745</v>
      </c>
      <c r="F4679" s="5" t="s">
        <v>58</v>
      </c>
      <c r="G4679" s="5" t="s">
        <v>42</v>
      </c>
      <c r="H4679" s="5" t="s">
        <v>151</v>
      </c>
      <c r="I4679" t="s">
        <v>26</v>
      </c>
      <c r="J4679" t="s">
        <v>151</v>
      </c>
      <c r="K4679">
        <v>50</v>
      </c>
      <c r="L4679" s="5" t="s">
        <v>9349</v>
      </c>
      <c r="M4679" s="5" t="s">
        <v>37</v>
      </c>
      <c r="N4679">
        <v>1</v>
      </c>
      <c r="O4679" t="s">
        <v>112</v>
      </c>
      <c r="P4679" s="1">
        <v>45542</v>
      </c>
      <c r="Q4679" s="1">
        <v>45588</v>
      </c>
      <c r="R4679">
        <v>1125</v>
      </c>
      <c r="S4679" s="4">
        <v>9.1999999999999993</v>
      </c>
      <c r="T4679" t="s">
        <v>108</v>
      </c>
    </row>
    <row r="4680" spans="1:20" x14ac:dyDescent="0.35">
      <c r="A4680" t="s">
        <v>9350</v>
      </c>
      <c r="B4680" s="5" t="s">
        <v>73</v>
      </c>
      <c r="C4680" s="6">
        <v>237645</v>
      </c>
      <c r="D4680" t="s">
        <v>41</v>
      </c>
      <c r="E4680">
        <v>201998</v>
      </c>
      <c r="F4680" s="5" t="s">
        <v>23</v>
      </c>
      <c r="G4680" s="5" t="s">
        <v>51</v>
      </c>
      <c r="H4680" s="5" t="s">
        <v>126</v>
      </c>
      <c r="I4680" t="s">
        <v>26</v>
      </c>
      <c r="J4680" t="s">
        <v>126</v>
      </c>
      <c r="K4680">
        <v>100</v>
      </c>
      <c r="L4680" s="5" t="s">
        <v>9351</v>
      </c>
      <c r="M4680" s="5" t="s">
        <v>28</v>
      </c>
      <c r="N4680">
        <v>19</v>
      </c>
      <c r="O4680" t="s">
        <v>71</v>
      </c>
      <c r="P4680" s="1">
        <v>45738</v>
      </c>
      <c r="Q4680" s="1">
        <v>45776</v>
      </c>
      <c r="R4680">
        <v>1161</v>
      </c>
      <c r="S4680" s="4">
        <v>5.5</v>
      </c>
      <c r="T4680" t="s">
        <v>108</v>
      </c>
    </row>
    <row r="4681" spans="1:20" x14ac:dyDescent="0.35">
      <c r="A4681" t="s">
        <v>9352</v>
      </c>
      <c r="B4681" s="5" t="s">
        <v>28799</v>
      </c>
      <c r="C4681" s="6">
        <v>49582</v>
      </c>
      <c r="D4681" t="s">
        <v>22</v>
      </c>
      <c r="E4681">
        <v>49582</v>
      </c>
      <c r="F4681" s="5" t="s">
        <v>58</v>
      </c>
      <c r="G4681" s="5" t="s">
        <v>51</v>
      </c>
      <c r="H4681" s="5" t="s">
        <v>52</v>
      </c>
      <c r="I4681" t="s">
        <v>44</v>
      </c>
      <c r="J4681" t="s">
        <v>52</v>
      </c>
      <c r="K4681">
        <v>100</v>
      </c>
      <c r="L4681" s="5" t="s">
        <v>9353</v>
      </c>
      <c r="M4681" s="5" t="s">
        <v>70</v>
      </c>
      <c r="N4681">
        <v>0</v>
      </c>
      <c r="O4681" t="s">
        <v>172</v>
      </c>
      <c r="P4681" s="1">
        <v>45606</v>
      </c>
      <c r="Q4681" s="1">
        <v>45621</v>
      </c>
      <c r="R4681">
        <v>1340</v>
      </c>
      <c r="S4681" s="4">
        <v>7.8</v>
      </c>
      <c r="T4681" t="s">
        <v>79</v>
      </c>
    </row>
    <row r="4682" spans="1:20" x14ac:dyDescent="0.35">
      <c r="A4682" t="s">
        <v>9354</v>
      </c>
      <c r="B4682" s="5" t="s">
        <v>21</v>
      </c>
      <c r="C4682" s="6">
        <v>83059</v>
      </c>
      <c r="D4682" t="s">
        <v>22</v>
      </c>
      <c r="E4682">
        <v>83059</v>
      </c>
      <c r="F4682" s="5" t="s">
        <v>50</v>
      </c>
      <c r="G4682" s="5" t="s">
        <v>24</v>
      </c>
      <c r="H4682" s="5" t="s">
        <v>129</v>
      </c>
      <c r="I4682" t="s">
        <v>44</v>
      </c>
      <c r="J4682" t="s">
        <v>467</v>
      </c>
      <c r="K4682">
        <v>100</v>
      </c>
      <c r="L4682" s="5" t="s">
        <v>9355</v>
      </c>
      <c r="M4682" s="5" t="s">
        <v>28</v>
      </c>
      <c r="N4682">
        <v>3</v>
      </c>
      <c r="O4682" t="s">
        <v>29</v>
      </c>
      <c r="P4682" s="1">
        <v>45293</v>
      </c>
      <c r="Q4682" s="1">
        <v>45359</v>
      </c>
      <c r="R4682">
        <v>837</v>
      </c>
      <c r="S4682" s="4">
        <v>8.6</v>
      </c>
      <c r="T4682" t="s">
        <v>38</v>
      </c>
    </row>
    <row r="4683" spans="1:20" x14ac:dyDescent="0.35">
      <c r="A4683" t="s">
        <v>9356</v>
      </c>
      <c r="B4683" s="5" t="s">
        <v>162</v>
      </c>
      <c r="C4683" s="6">
        <v>136959</v>
      </c>
      <c r="D4683" t="s">
        <v>22</v>
      </c>
      <c r="E4683">
        <v>136959</v>
      </c>
      <c r="F4683" s="5" t="s">
        <v>66</v>
      </c>
      <c r="G4683" s="5" t="s">
        <v>59</v>
      </c>
      <c r="H4683" s="5" t="s">
        <v>129</v>
      </c>
      <c r="I4683" t="s">
        <v>35</v>
      </c>
      <c r="J4683" t="s">
        <v>129</v>
      </c>
      <c r="K4683">
        <v>100</v>
      </c>
      <c r="L4683" s="5" t="s">
        <v>9357</v>
      </c>
      <c r="M4683" s="5" t="s">
        <v>28</v>
      </c>
      <c r="N4683">
        <v>6</v>
      </c>
      <c r="O4683" t="s">
        <v>29</v>
      </c>
      <c r="P4683" s="1">
        <v>45344</v>
      </c>
      <c r="Q4683" s="1">
        <v>45385</v>
      </c>
      <c r="R4683">
        <v>2084</v>
      </c>
      <c r="S4683" s="4">
        <v>7.6</v>
      </c>
      <c r="T4683" t="s">
        <v>118</v>
      </c>
    </row>
    <row r="4684" spans="1:20" x14ac:dyDescent="0.35">
      <c r="A4684" t="s">
        <v>9358</v>
      </c>
      <c r="B4684" s="5" t="s">
        <v>179</v>
      </c>
      <c r="C4684" s="6">
        <v>107694</v>
      </c>
      <c r="D4684" t="s">
        <v>22</v>
      </c>
      <c r="E4684">
        <v>107694</v>
      </c>
      <c r="F4684" s="5" t="s">
        <v>50</v>
      </c>
      <c r="G4684" s="5" t="s">
        <v>59</v>
      </c>
      <c r="H4684" s="5" t="s">
        <v>97</v>
      </c>
      <c r="I4684" t="s">
        <v>44</v>
      </c>
      <c r="J4684" t="s">
        <v>304</v>
      </c>
      <c r="K4684">
        <v>0</v>
      </c>
      <c r="L4684" s="5" t="s">
        <v>9359</v>
      </c>
      <c r="M4684" s="5" t="s">
        <v>54</v>
      </c>
      <c r="N4684">
        <v>3</v>
      </c>
      <c r="O4684" t="s">
        <v>167</v>
      </c>
      <c r="P4684" s="1">
        <v>45650</v>
      </c>
      <c r="Q4684" s="1">
        <v>45672</v>
      </c>
      <c r="R4684">
        <v>1759</v>
      </c>
      <c r="S4684" s="4">
        <v>8.1</v>
      </c>
      <c r="T4684" t="s">
        <v>30</v>
      </c>
    </row>
    <row r="4685" spans="1:20" x14ac:dyDescent="0.35">
      <c r="A4685" t="s">
        <v>9360</v>
      </c>
      <c r="B4685" s="5" t="s">
        <v>28802</v>
      </c>
      <c r="C4685" s="6">
        <v>179863</v>
      </c>
      <c r="D4685" t="s">
        <v>65</v>
      </c>
      <c r="E4685">
        <v>233822</v>
      </c>
      <c r="F4685" s="5" t="s">
        <v>23</v>
      </c>
      <c r="G4685" s="5" t="s">
        <v>59</v>
      </c>
      <c r="H4685" s="5" t="s">
        <v>67</v>
      </c>
      <c r="I4685" t="s">
        <v>44</v>
      </c>
      <c r="J4685" t="s">
        <v>67</v>
      </c>
      <c r="K4685">
        <v>0</v>
      </c>
      <c r="L4685" s="5" t="s">
        <v>9361</v>
      </c>
      <c r="M4685" s="5" t="s">
        <v>54</v>
      </c>
      <c r="N4685">
        <v>13</v>
      </c>
      <c r="O4685" t="s">
        <v>107</v>
      </c>
      <c r="P4685" s="1">
        <v>45521</v>
      </c>
      <c r="Q4685" s="1">
        <v>45594</v>
      </c>
      <c r="R4685">
        <v>1456</v>
      </c>
      <c r="S4685" s="4">
        <v>8.9</v>
      </c>
      <c r="T4685" t="s">
        <v>153</v>
      </c>
    </row>
    <row r="4686" spans="1:20" x14ac:dyDescent="0.35">
      <c r="A4686" t="s">
        <v>9362</v>
      </c>
      <c r="B4686" s="5" t="s">
        <v>105</v>
      </c>
      <c r="C4686" s="6">
        <v>138581</v>
      </c>
      <c r="D4686" t="s">
        <v>22</v>
      </c>
      <c r="E4686">
        <v>138581</v>
      </c>
      <c r="F4686" s="5" t="s">
        <v>66</v>
      </c>
      <c r="G4686" s="5" t="s">
        <v>42</v>
      </c>
      <c r="H4686" s="5" t="s">
        <v>25</v>
      </c>
      <c r="I4686" t="s">
        <v>35</v>
      </c>
      <c r="J4686" t="s">
        <v>25</v>
      </c>
      <c r="K4686">
        <v>0</v>
      </c>
      <c r="L4686" s="5" t="s">
        <v>9363</v>
      </c>
      <c r="M4686" s="5" t="s">
        <v>70</v>
      </c>
      <c r="N4686">
        <v>5</v>
      </c>
      <c r="O4686" t="s">
        <v>71</v>
      </c>
      <c r="P4686" s="1">
        <v>45461</v>
      </c>
      <c r="Q4686" s="1">
        <v>45533</v>
      </c>
      <c r="R4686">
        <v>602</v>
      </c>
      <c r="S4686" s="4">
        <v>9.3000000000000007</v>
      </c>
      <c r="T4686" t="s">
        <v>108</v>
      </c>
    </row>
    <row r="4687" spans="1:20" x14ac:dyDescent="0.35">
      <c r="A4687" t="s">
        <v>9364</v>
      </c>
      <c r="B4687" s="5" t="s">
        <v>57</v>
      </c>
      <c r="C4687" s="6">
        <v>167250</v>
      </c>
      <c r="D4687" t="s">
        <v>92</v>
      </c>
      <c r="E4687">
        <v>125438</v>
      </c>
      <c r="F4687" s="5" t="s">
        <v>66</v>
      </c>
      <c r="G4687" s="5" t="s">
        <v>59</v>
      </c>
      <c r="H4687" s="5" t="s">
        <v>93</v>
      </c>
      <c r="I4687" t="s">
        <v>35</v>
      </c>
      <c r="J4687" t="s">
        <v>97</v>
      </c>
      <c r="K4687">
        <v>100</v>
      </c>
      <c r="L4687" s="5" t="s">
        <v>9365</v>
      </c>
      <c r="M4687" s="5" t="s">
        <v>70</v>
      </c>
      <c r="N4687">
        <v>8</v>
      </c>
      <c r="O4687" t="s">
        <v>62</v>
      </c>
      <c r="P4687" s="1">
        <v>45348</v>
      </c>
      <c r="Q4687" s="1">
        <v>45384</v>
      </c>
      <c r="R4687">
        <v>1324</v>
      </c>
      <c r="S4687" s="4">
        <v>6.9</v>
      </c>
      <c r="T4687" t="s">
        <v>30</v>
      </c>
    </row>
    <row r="4688" spans="1:20" x14ac:dyDescent="0.35">
      <c r="A4688" t="s">
        <v>9366</v>
      </c>
      <c r="B4688" s="5" t="s">
        <v>145</v>
      </c>
      <c r="C4688" s="6">
        <v>73285</v>
      </c>
      <c r="D4688" t="s">
        <v>74</v>
      </c>
      <c r="E4688">
        <v>91606</v>
      </c>
      <c r="F4688" s="5" t="s">
        <v>50</v>
      </c>
      <c r="G4688" s="5" t="s">
        <v>51</v>
      </c>
      <c r="H4688" s="5" t="s">
        <v>75</v>
      </c>
      <c r="I4688" t="s">
        <v>44</v>
      </c>
      <c r="J4688" t="s">
        <v>75</v>
      </c>
      <c r="K4688">
        <v>0</v>
      </c>
      <c r="L4688" s="5" t="s">
        <v>9367</v>
      </c>
      <c r="M4688" s="5" t="s">
        <v>37</v>
      </c>
      <c r="N4688">
        <v>4</v>
      </c>
      <c r="O4688" t="s">
        <v>107</v>
      </c>
      <c r="P4688" s="1">
        <v>45707</v>
      </c>
      <c r="Q4688" s="1">
        <v>45766</v>
      </c>
      <c r="R4688">
        <v>1577</v>
      </c>
      <c r="S4688" s="4">
        <v>7.6</v>
      </c>
      <c r="T4688" t="s">
        <v>277</v>
      </c>
    </row>
    <row r="4689" spans="1:20" x14ac:dyDescent="0.35">
      <c r="A4689" t="s">
        <v>9368</v>
      </c>
      <c r="B4689" s="5" t="s">
        <v>28800</v>
      </c>
      <c r="C4689" s="6">
        <v>90517</v>
      </c>
      <c r="D4689" t="s">
        <v>22</v>
      </c>
      <c r="E4689">
        <v>90517</v>
      </c>
      <c r="F4689" s="5" t="s">
        <v>50</v>
      </c>
      <c r="G4689" s="5" t="s">
        <v>24</v>
      </c>
      <c r="H4689" s="5" t="s">
        <v>52</v>
      </c>
      <c r="I4689" t="s">
        <v>26</v>
      </c>
      <c r="J4689" t="s">
        <v>25</v>
      </c>
      <c r="K4689">
        <v>50</v>
      </c>
      <c r="L4689" s="5" t="s">
        <v>9369</v>
      </c>
      <c r="M4689" s="5" t="s">
        <v>70</v>
      </c>
      <c r="N4689">
        <v>3</v>
      </c>
      <c r="O4689" t="s">
        <v>167</v>
      </c>
      <c r="P4689" s="1">
        <v>45421</v>
      </c>
      <c r="Q4689" s="1">
        <v>45475</v>
      </c>
      <c r="R4689">
        <v>1600</v>
      </c>
      <c r="S4689" s="4">
        <v>5.8</v>
      </c>
      <c r="T4689" t="s">
        <v>153</v>
      </c>
    </row>
    <row r="4690" spans="1:20" x14ac:dyDescent="0.35">
      <c r="A4690" t="s">
        <v>9370</v>
      </c>
      <c r="B4690" s="5" t="s">
        <v>162</v>
      </c>
      <c r="C4690" s="6">
        <v>137917</v>
      </c>
      <c r="D4690" t="s">
        <v>22</v>
      </c>
      <c r="E4690">
        <v>137917</v>
      </c>
      <c r="F4690" s="5" t="s">
        <v>23</v>
      </c>
      <c r="G4690" s="5" t="s">
        <v>59</v>
      </c>
      <c r="H4690" s="5" t="s">
        <v>129</v>
      </c>
      <c r="I4690" t="s">
        <v>44</v>
      </c>
      <c r="J4690" t="s">
        <v>491</v>
      </c>
      <c r="K4690">
        <v>100</v>
      </c>
      <c r="L4690" s="5" t="s">
        <v>9371</v>
      </c>
      <c r="M4690" s="5" t="s">
        <v>54</v>
      </c>
      <c r="N4690">
        <v>17</v>
      </c>
      <c r="O4690" t="s">
        <v>46</v>
      </c>
      <c r="P4690" s="1">
        <v>45658</v>
      </c>
      <c r="Q4690" s="1">
        <v>45692</v>
      </c>
      <c r="R4690">
        <v>1945</v>
      </c>
      <c r="S4690" s="4">
        <v>6</v>
      </c>
      <c r="T4690" t="s">
        <v>38</v>
      </c>
    </row>
    <row r="4691" spans="1:20" x14ac:dyDescent="0.35">
      <c r="A4691" t="s">
        <v>9372</v>
      </c>
      <c r="B4691" s="5" t="s">
        <v>28802</v>
      </c>
      <c r="C4691" s="6">
        <v>113385</v>
      </c>
      <c r="D4691" t="s">
        <v>41</v>
      </c>
      <c r="E4691">
        <v>96377</v>
      </c>
      <c r="F4691" s="5" t="s">
        <v>50</v>
      </c>
      <c r="G4691" s="5" t="s">
        <v>51</v>
      </c>
      <c r="H4691" s="5" t="s">
        <v>126</v>
      </c>
      <c r="I4691" t="s">
        <v>26</v>
      </c>
      <c r="J4691" t="s">
        <v>126</v>
      </c>
      <c r="K4691">
        <v>100</v>
      </c>
      <c r="L4691" s="5" t="s">
        <v>9373</v>
      </c>
      <c r="M4691" s="5" t="s">
        <v>37</v>
      </c>
      <c r="N4691">
        <v>2</v>
      </c>
      <c r="O4691" t="s">
        <v>141</v>
      </c>
      <c r="P4691" s="1">
        <v>45516</v>
      </c>
      <c r="Q4691" s="1">
        <v>45575</v>
      </c>
      <c r="R4691">
        <v>1861</v>
      </c>
      <c r="S4691" s="4">
        <v>7.3</v>
      </c>
      <c r="T4691" t="s">
        <v>55</v>
      </c>
    </row>
    <row r="4692" spans="1:20" x14ac:dyDescent="0.35">
      <c r="A4692" t="s">
        <v>9374</v>
      </c>
      <c r="B4692" s="5" t="s">
        <v>28802</v>
      </c>
      <c r="C4692" s="6">
        <v>91903</v>
      </c>
      <c r="D4692" t="s">
        <v>22</v>
      </c>
      <c r="E4692">
        <v>91903</v>
      </c>
      <c r="F4692" s="5" t="s">
        <v>50</v>
      </c>
      <c r="G4692" s="5" t="s">
        <v>51</v>
      </c>
      <c r="H4692" s="5" t="s">
        <v>165</v>
      </c>
      <c r="I4692" t="s">
        <v>35</v>
      </c>
      <c r="J4692" t="s">
        <v>165</v>
      </c>
      <c r="K4692">
        <v>0</v>
      </c>
      <c r="L4692" s="5" t="s">
        <v>9375</v>
      </c>
      <c r="M4692" s="5" t="s">
        <v>70</v>
      </c>
      <c r="N4692">
        <v>4</v>
      </c>
      <c r="O4692" t="s">
        <v>172</v>
      </c>
      <c r="P4692" s="1">
        <v>45589</v>
      </c>
      <c r="Q4692" s="1">
        <v>45635</v>
      </c>
      <c r="R4692">
        <v>1403</v>
      </c>
      <c r="S4692" s="4">
        <v>5.4</v>
      </c>
      <c r="T4692" t="s">
        <v>153</v>
      </c>
    </row>
    <row r="4693" spans="1:20" x14ac:dyDescent="0.35">
      <c r="A4693" t="s">
        <v>9376</v>
      </c>
      <c r="B4693" s="5" t="s">
        <v>179</v>
      </c>
      <c r="C4693" s="6">
        <v>62142</v>
      </c>
      <c r="D4693" t="s">
        <v>22</v>
      </c>
      <c r="E4693">
        <v>62142</v>
      </c>
      <c r="F4693" s="5" t="s">
        <v>58</v>
      </c>
      <c r="G4693" s="5" t="s">
        <v>51</v>
      </c>
      <c r="H4693" s="5" t="s">
        <v>97</v>
      </c>
      <c r="I4693" t="s">
        <v>44</v>
      </c>
      <c r="J4693" t="s">
        <v>97</v>
      </c>
      <c r="K4693">
        <v>100</v>
      </c>
      <c r="L4693" s="5" t="s">
        <v>9377</v>
      </c>
      <c r="M4693" s="5" t="s">
        <v>28</v>
      </c>
      <c r="N4693">
        <v>1</v>
      </c>
      <c r="O4693" t="s">
        <v>62</v>
      </c>
      <c r="P4693" s="1">
        <v>45651</v>
      </c>
      <c r="Q4693" s="1">
        <v>45707</v>
      </c>
      <c r="R4693">
        <v>897</v>
      </c>
      <c r="S4693" s="4">
        <v>8.4</v>
      </c>
      <c r="T4693" t="s">
        <v>63</v>
      </c>
    </row>
    <row r="4694" spans="1:20" x14ac:dyDescent="0.35">
      <c r="A4694" t="s">
        <v>9378</v>
      </c>
      <c r="B4694" s="5" t="s">
        <v>32</v>
      </c>
      <c r="C4694" s="6">
        <v>162597</v>
      </c>
      <c r="D4694" t="s">
        <v>41</v>
      </c>
      <c r="E4694">
        <v>138207</v>
      </c>
      <c r="F4694" s="5" t="s">
        <v>23</v>
      </c>
      <c r="G4694" s="5" t="s">
        <v>42</v>
      </c>
      <c r="H4694" s="5" t="s">
        <v>151</v>
      </c>
      <c r="I4694" t="s">
        <v>26</v>
      </c>
      <c r="J4694" t="s">
        <v>151</v>
      </c>
      <c r="K4694">
        <v>0</v>
      </c>
      <c r="L4694" s="5" t="s">
        <v>9379</v>
      </c>
      <c r="M4694" s="5" t="s">
        <v>28</v>
      </c>
      <c r="N4694">
        <v>13</v>
      </c>
      <c r="O4694" t="s">
        <v>71</v>
      </c>
      <c r="P4694" s="1">
        <v>45336</v>
      </c>
      <c r="Q4694" s="1">
        <v>45386</v>
      </c>
      <c r="R4694">
        <v>2369</v>
      </c>
      <c r="S4694" s="4">
        <v>5</v>
      </c>
      <c r="T4694" t="s">
        <v>55</v>
      </c>
    </row>
    <row r="4695" spans="1:20" x14ac:dyDescent="0.35">
      <c r="A4695" t="s">
        <v>9380</v>
      </c>
      <c r="B4695" s="5" t="s">
        <v>28799</v>
      </c>
      <c r="C4695" s="6">
        <v>277090</v>
      </c>
      <c r="D4695" t="s">
        <v>120</v>
      </c>
      <c r="E4695">
        <v>249381</v>
      </c>
      <c r="F4695" s="5" t="s">
        <v>23</v>
      </c>
      <c r="G4695" s="5" t="s">
        <v>24</v>
      </c>
      <c r="H4695" s="5" t="s">
        <v>121</v>
      </c>
      <c r="I4695" t="s">
        <v>44</v>
      </c>
      <c r="J4695" t="s">
        <v>121</v>
      </c>
      <c r="K4695">
        <v>100</v>
      </c>
      <c r="L4695" s="5" t="s">
        <v>9381</v>
      </c>
      <c r="M4695" s="5" t="s">
        <v>28</v>
      </c>
      <c r="N4695">
        <v>18</v>
      </c>
      <c r="O4695" t="s">
        <v>78</v>
      </c>
      <c r="P4695" s="1">
        <v>45487</v>
      </c>
      <c r="Q4695" s="1">
        <v>45514</v>
      </c>
      <c r="R4695">
        <v>1405</v>
      </c>
      <c r="S4695" s="4">
        <v>7.3</v>
      </c>
      <c r="T4695" t="s">
        <v>95</v>
      </c>
    </row>
    <row r="4696" spans="1:20" x14ac:dyDescent="0.35">
      <c r="A4696" t="s">
        <v>9382</v>
      </c>
      <c r="B4696" s="5" t="s">
        <v>28802</v>
      </c>
      <c r="C4696" s="6">
        <v>111361</v>
      </c>
      <c r="D4696" t="s">
        <v>41</v>
      </c>
      <c r="E4696">
        <v>94657</v>
      </c>
      <c r="F4696" s="5" t="s">
        <v>66</v>
      </c>
      <c r="G4696" s="5" t="s">
        <v>24</v>
      </c>
      <c r="H4696" s="5" t="s">
        <v>43</v>
      </c>
      <c r="I4696" t="s">
        <v>44</v>
      </c>
      <c r="J4696" t="s">
        <v>1192</v>
      </c>
      <c r="K4696">
        <v>100</v>
      </c>
      <c r="L4696" s="5" t="s">
        <v>9383</v>
      </c>
      <c r="M4696" s="5" t="s">
        <v>37</v>
      </c>
      <c r="N4696">
        <v>7</v>
      </c>
      <c r="O4696" t="s">
        <v>147</v>
      </c>
      <c r="P4696" s="1">
        <v>45654</v>
      </c>
      <c r="Q4696" s="1">
        <v>45710</v>
      </c>
      <c r="R4696">
        <v>566</v>
      </c>
      <c r="S4696" s="4">
        <v>5.9</v>
      </c>
      <c r="T4696" t="s">
        <v>277</v>
      </c>
    </row>
    <row r="4697" spans="1:20" x14ac:dyDescent="0.35">
      <c r="A4697" t="s">
        <v>9384</v>
      </c>
      <c r="B4697" s="5" t="s">
        <v>40</v>
      </c>
      <c r="C4697" s="6">
        <v>124750</v>
      </c>
      <c r="D4697" t="s">
        <v>22</v>
      </c>
      <c r="E4697">
        <v>124750</v>
      </c>
      <c r="F4697" s="5" t="s">
        <v>66</v>
      </c>
      <c r="G4697" s="5" t="s">
        <v>42</v>
      </c>
      <c r="H4697" s="5" t="s">
        <v>25</v>
      </c>
      <c r="I4697" t="s">
        <v>44</v>
      </c>
      <c r="J4697" t="s">
        <v>25</v>
      </c>
      <c r="K4697">
        <v>50</v>
      </c>
      <c r="L4697" s="5" t="s">
        <v>9385</v>
      </c>
      <c r="M4697" s="5" t="s">
        <v>70</v>
      </c>
      <c r="N4697">
        <v>9</v>
      </c>
      <c r="O4697" t="s">
        <v>88</v>
      </c>
      <c r="P4697" s="1">
        <v>45359</v>
      </c>
      <c r="Q4697" s="1">
        <v>45395</v>
      </c>
      <c r="R4697">
        <v>1770</v>
      </c>
      <c r="S4697" s="4">
        <v>9.3000000000000007</v>
      </c>
      <c r="T4697" t="s">
        <v>210</v>
      </c>
    </row>
    <row r="4698" spans="1:20" x14ac:dyDescent="0.35">
      <c r="A4698" t="s">
        <v>9386</v>
      </c>
      <c r="B4698" s="5" t="s">
        <v>28802</v>
      </c>
      <c r="C4698" s="6">
        <v>59624</v>
      </c>
      <c r="D4698" t="s">
        <v>22</v>
      </c>
      <c r="E4698">
        <v>59624</v>
      </c>
      <c r="F4698" s="5" t="s">
        <v>50</v>
      </c>
      <c r="G4698" s="5" t="s">
        <v>51</v>
      </c>
      <c r="H4698" s="5" t="s">
        <v>165</v>
      </c>
      <c r="I4698" t="s">
        <v>26</v>
      </c>
      <c r="J4698" t="s">
        <v>126</v>
      </c>
      <c r="K4698">
        <v>100</v>
      </c>
      <c r="L4698" s="5" t="s">
        <v>9387</v>
      </c>
      <c r="M4698" s="5" t="s">
        <v>54</v>
      </c>
      <c r="N4698">
        <v>3</v>
      </c>
      <c r="O4698" t="s">
        <v>29</v>
      </c>
      <c r="P4698" s="1">
        <v>45425</v>
      </c>
      <c r="Q4698" s="1">
        <v>45450</v>
      </c>
      <c r="R4698">
        <v>776</v>
      </c>
      <c r="S4698" s="4">
        <v>5.7</v>
      </c>
      <c r="T4698" t="s">
        <v>136</v>
      </c>
    </row>
    <row r="4699" spans="1:20" x14ac:dyDescent="0.35">
      <c r="A4699" t="s">
        <v>9388</v>
      </c>
      <c r="B4699" s="5" t="s">
        <v>73</v>
      </c>
      <c r="C4699" s="6">
        <v>176619</v>
      </c>
      <c r="D4699" t="s">
        <v>22</v>
      </c>
      <c r="E4699">
        <v>176619</v>
      </c>
      <c r="F4699" s="5" t="s">
        <v>66</v>
      </c>
      <c r="G4699" s="5" t="s">
        <v>59</v>
      </c>
      <c r="H4699" s="5" t="s">
        <v>68</v>
      </c>
      <c r="I4699" t="s">
        <v>26</v>
      </c>
      <c r="J4699" t="s">
        <v>68</v>
      </c>
      <c r="K4699">
        <v>0</v>
      </c>
      <c r="L4699" s="5" t="s">
        <v>9389</v>
      </c>
      <c r="M4699" s="5" t="s">
        <v>54</v>
      </c>
      <c r="N4699">
        <v>6</v>
      </c>
      <c r="O4699" t="s">
        <v>85</v>
      </c>
      <c r="P4699" s="1">
        <v>45529</v>
      </c>
      <c r="Q4699" s="1">
        <v>45582</v>
      </c>
      <c r="R4699">
        <v>1981</v>
      </c>
      <c r="S4699" s="4">
        <v>7.1</v>
      </c>
      <c r="T4699" t="s">
        <v>118</v>
      </c>
    </row>
    <row r="4700" spans="1:20" x14ac:dyDescent="0.35">
      <c r="A4700" t="s">
        <v>9390</v>
      </c>
      <c r="B4700" s="5" t="s">
        <v>32</v>
      </c>
      <c r="C4700" s="6">
        <v>60007</v>
      </c>
      <c r="D4700" t="s">
        <v>22</v>
      </c>
      <c r="E4700">
        <v>60007</v>
      </c>
      <c r="F4700" s="5" t="s">
        <v>23</v>
      </c>
      <c r="G4700" s="5" t="s">
        <v>42</v>
      </c>
      <c r="H4700" s="5" t="s">
        <v>157</v>
      </c>
      <c r="I4700" t="s">
        <v>44</v>
      </c>
      <c r="J4700" t="s">
        <v>157</v>
      </c>
      <c r="K4700">
        <v>0</v>
      </c>
      <c r="L4700" s="5" t="s">
        <v>9391</v>
      </c>
      <c r="M4700" s="5" t="s">
        <v>70</v>
      </c>
      <c r="N4700">
        <v>17</v>
      </c>
      <c r="O4700" t="s">
        <v>131</v>
      </c>
      <c r="P4700" s="1">
        <v>45732</v>
      </c>
      <c r="Q4700" s="1">
        <v>45755</v>
      </c>
      <c r="R4700">
        <v>1337</v>
      </c>
      <c r="S4700" s="4">
        <v>8</v>
      </c>
      <c r="T4700" t="s">
        <v>38</v>
      </c>
    </row>
    <row r="4701" spans="1:20" x14ac:dyDescent="0.35">
      <c r="A4701" t="s">
        <v>9392</v>
      </c>
      <c r="B4701" s="5" t="s">
        <v>32</v>
      </c>
      <c r="C4701" s="6">
        <v>76104</v>
      </c>
      <c r="D4701" t="s">
        <v>41</v>
      </c>
      <c r="E4701">
        <v>64688</v>
      </c>
      <c r="F4701" s="5" t="s">
        <v>58</v>
      </c>
      <c r="G4701" s="5" t="s">
        <v>51</v>
      </c>
      <c r="H4701" s="5" t="s">
        <v>43</v>
      </c>
      <c r="I4701" t="s">
        <v>26</v>
      </c>
      <c r="J4701" t="s">
        <v>43</v>
      </c>
      <c r="K4701">
        <v>0</v>
      </c>
      <c r="L4701" s="5" t="s">
        <v>9393</v>
      </c>
      <c r="M4701" s="5" t="s">
        <v>37</v>
      </c>
      <c r="N4701">
        <v>0</v>
      </c>
      <c r="O4701" t="s">
        <v>88</v>
      </c>
      <c r="P4701" s="1">
        <v>45312</v>
      </c>
      <c r="Q4701" s="1">
        <v>45348</v>
      </c>
      <c r="R4701">
        <v>1394</v>
      </c>
      <c r="S4701" s="4">
        <v>6.7</v>
      </c>
      <c r="T4701" t="s">
        <v>243</v>
      </c>
    </row>
    <row r="4702" spans="1:20" x14ac:dyDescent="0.35">
      <c r="A4702" t="s">
        <v>9394</v>
      </c>
      <c r="B4702" s="5" t="s">
        <v>217</v>
      </c>
      <c r="C4702" s="6">
        <v>116281</v>
      </c>
      <c r="D4702" t="s">
        <v>22</v>
      </c>
      <c r="E4702">
        <v>116281</v>
      </c>
      <c r="F4702" s="5" t="s">
        <v>66</v>
      </c>
      <c r="G4702" s="5" t="s">
        <v>42</v>
      </c>
      <c r="H4702" s="5" t="s">
        <v>129</v>
      </c>
      <c r="I4702" t="s">
        <v>44</v>
      </c>
      <c r="J4702" t="s">
        <v>129</v>
      </c>
      <c r="K4702">
        <v>100</v>
      </c>
      <c r="L4702" s="5" t="s">
        <v>9395</v>
      </c>
      <c r="M4702" s="5" t="s">
        <v>54</v>
      </c>
      <c r="N4702">
        <v>8</v>
      </c>
      <c r="O4702" t="s">
        <v>135</v>
      </c>
      <c r="P4702" s="1">
        <v>45591</v>
      </c>
      <c r="Q4702" s="1">
        <v>45638</v>
      </c>
      <c r="R4702">
        <v>1894</v>
      </c>
      <c r="S4702" s="4">
        <v>7</v>
      </c>
      <c r="T4702" t="s">
        <v>63</v>
      </c>
    </row>
    <row r="4703" spans="1:20" x14ac:dyDescent="0.35">
      <c r="A4703" t="s">
        <v>9396</v>
      </c>
      <c r="B4703" s="5" t="s">
        <v>179</v>
      </c>
      <c r="C4703" s="6">
        <v>67934</v>
      </c>
      <c r="D4703" t="s">
        <v>22</v>
      </c>
      <c r="E4703">
        <v>67934</v>
      </c>
      <c r="F4703" s="5" t="s">
        <v>58</v>
      </c>
      <c r="G4703" s="5" t="s">
        <v>51</v>
      </c>
      <c r="H4703" s="5" t="s">
        <v>129</v>
      </c>
      <c r="I4703" t="s">
        <v>44</v>
      </c>
      <c r="J4703" t="s">
        <v>129</v>
      </c>
      <c r="K4703">
        <v>0</v>
      </c>
      <c r="L4703" s="5" t="s">
        <v>9397</v>
      </c>
      <c r="M4703" s="5" t="s">
        <v>28</v>
      </c>
      <c r="N4703">
        <v>1</v>
      </c>
      <c r="O4703" t="s">
        <v>29</v>
      </c>
      <c r="P4703" s="1">
        <v>45509</v>
      </c>
      <c r="Q4703" s="1">
        <v>45544</v>
      </c>
      <c r="R4703">
        <v>946</v>
      </c>
      <c r="S4703" s="4">
        <v>7.4</v>
      </c>
      <c r="T4703" t="s">
        <v>277</v>
      </c>
    </row>
    <row r="4704" spans="1:20" x14ac:dyDescent="0.35">
      <c r="A4704" t="s">
        <v>9398</v>
      </c>
      <c r="B4704" s="5" t="s">
        <v>174</v>
      </c>
      <c r="C4704" s="6">
        <v>62548</v>
      </c>
      <c r="D4704" t="s">
        <v>41</v>
      </c>
      <c r="E4704">
        <v>53166</v>
      </c>
      <c r="F4704" s="5" t="s">
        <v>58</v>
      </c>
      <c r="G4704" s="5" t="s">
        <v>51</v>
      </c>
      <c r="H4704" s="5" t="s">
        <v>126</v>
      </c>
      <c r="I4704" t="s">
        <v>26</v>
      </c>
      <c r="J4704" t="s">
        <v>67</v>
      </c>
      <c r="K4704">
        <v>100</v>
      </c>
      <c r="L4704" s="5" t="s">
        <v>9399</v>
      </c>
      <c r="M4704" s="5" t="s">
        <v>54</v>
      </c>
      <c r="N4704">
        <v>1</v>
      </c>
      <c r="O4704" t="s">
        <v>88</v>
      </c>
      <c r="P4704" s="1">
        <v>45608</v>
      </c>
      <c r="Q4704" s="1">
        <v>45678</v>
      </c>
      <c r="R4704">
        <v>1149</v>
      </c>
      <c r="S4704" s="4">
        <v>8.5</v>
      </c>
      <c r="T4704" t="s">
        <v>55</v>
      </c>
    </row>
    <row r="4705" spans="1:20" x14ac:dyDescent="0.35">
      <c r="A4705" t="s">
        <v>9400</v>
      </c>
      <c r="B4705" s="5" t="s">
        <v>28800</v>
      </c>
      <c r="C4705" s="6">
        <v>32890</v>
      </c>
      <c r="D4705" t="s">
        <v>22</v>
      </c>
      <c r="E4705">
        <v>32890</v>
      </c>
      <c r="F4705" s="5" t="s">
        <v>58</v>
      </c>
      <c r="G4705" s="5" t="s">
        <v>42</v>
      </c>
      <c r="H4705" s="5" t="s">
        <v>157</v>
      </c>
      <c r="I4705" t="s">
        <v>35</v>
      </c>
      <c r="J4705" t="s">
        <v>157</v>
      </c>
      <c r="K4705">
        <v>100</v>
      </c>
      <c r="L4705" s="5" t="s">
        <v>9401</v>
      </c>
      <c r="M4705" s="5" t="s">
        <v>37</v>
      </c>
      <c r="N4705">
        <v>0</v>
      </c>
      <c r="O4705" t="s">
        <v>135</v>
      </c>
      <c r="P4705" s="1">
        <v>45703</v>
      </c>
      <c r="Q4705" s="1">
        <v>45740</v>
      </c>
      <c r="R4705">
        <v>802</v>
      </c>
      <c r="S4705" s="4">
        <v>9</v>
      </c>
      <c r="T4705" t="s">
        <v>79</v>
      </c>
    </row>
    <row r="4706" spans="1:20" x14ac:dyDescent="0.35">
      <c r="A4706" t="s">
        <v>9402</v>
      </c>
      <c r="B4706" s="5" t="s">
        <v>49</v>
      </c>
      <c r="C4706" s="6">
        <v>82416</v>
      </c>
      <c r="D4706" t="s">
        <v>22</v>
      </c>
      <c r="E4706">
        <v>82416</v>
      </c>
      <c r="F4706" s="5" t="s">
        <v>50</v>
      </c>
      <c r="G4706" s="5" t="s">
        <v>24</v>
      </c>
      <c r="H4706" s="5" t="s">
        <v>25</v>
      </c>
      <c r="I4706" t="s">
        <v>44</v>
      </c>
      <c r="J4706" t="s">
        <v>25</v>
      </c>
      <c r="K4706">
        <v>0</v>
      </c>
      <c r="L4706" s="5" t="s">
        <v>9403</v>
      </c>
      <c r="M4706" s="5" t="s">
        <v>70</v>
      </c>
      <c r="N4706">
        <v>2</v>
      </c>
      <c r="O4706" t="s">
        <v>62</v>
      </c>
      <c r="P4706" s="1">
        <v>45601</v>
      </c>
      <c r="Q4706" s="1">
        <v>45662</v>
      </c>
      <c r="R4706">
        <v>1089</v>
      </c>
      <c r="S4706" s="4">
        <v>6.6</v>
      </c>
      <c r="T4706" t="s">
        <v>118</v>
      </c>
    </row>
    <row r="4707" spans="1:20" x14ac:dyDescent="0.35">
      <c r="A4707" t="s">
        <v>9404</v>
      </c>
      <c r="B4707" s="5" t="s">
        <v>91</v>
      </c>
      <c r="C4707" s="6">
        <v>143048</v>
      </c>
      <c r="D4707" t="s">
        <v>74</v>
      </c>
      <c r="E4707">
        <v>178810</v>
      </c>
      <c r="F4707" s="5" t="s">
        <v>66</v>
      </c>
      <c r="G4707" s="5" t="s">
        <v>24</v>
      </c>
      <c r="H4707" s="5" t="s">
        <v>75</v>
      </c>
      <c r="I4707" t="s">
        <v>26</v>
      </c>
      <c r="J4707" t="s">
        <v>1192</v>
      </c>
      <c r="K4707">
        <v>50</v>
      </c>
      <c r="L4707" s="5" t="s">
        <v>9405</v>
      </c>
      <c r="M4707" s="5" t="s">
        <v>28</v>
      </c>
      <c r="N4707">
        <v>8</v>
      </c>
      <c r="O4707" t="s">
        <v>172</v>
      </c>
      <c r="P4707" s="1">
        <v>45554</v>
      </c>
      <c r="Q4707" s="1">
        <v>45594</v>
      </c>
      <c r="R4707">
        <v>571</v>
      </c>
      <c r="S4707" s="4">
        <v>9.8000000000000007</v>
      </c>
      <c r="T4707" t="s">
        <v>47</v>
      </c>
    </row>
    <row r="4708" spans="1:20" x14ac:dyDescent="0.35">
      <c r="A4708" t="s">
        <v>9406</v>
      </c>
      <c r="B4708" s="5" t="s">
        <v>100</v>
      </c>
      <c r="C4708" s="6">
        <v>76432</v>
      </c>
      <c r="D4708" t="s">
        <v>22</v>
      </c>
      <c r="E4708">
        <v>76432</v>
      </c>
      <c r="F4708" s="5" t="s">
        <v>23</v>
      </c>
      <c r="G4708" s="5" t="s">
        <v>42</v>
      </c>
      <c r="H4708" s="5" t="s">
        <v>116</v>
      </c>
      <c r="I4708" t="s">
        <v>26</v>
      </c>
      <c r="J4708" t="s">
        <v>116</v>
      </c>
      <c r="K4708">
        <v>100</v>
      </c>
      <c r="L4708" s="5" t="s">
        <v>9407</v>
      </c>
      <c r="M4708" s="5" t="s">
        <v>37</v>
      </c>
      <c r="N4708">
        <v>11</v>
      </c>
      <c r="O4708" t="s">
        <v>71</v>
      </c>
      <c r="P4708" s="1">
        <v>45610</v>
      </c>
      <c r="Q4708" s="1">
        <v>45671</v>
      </c>
      <c r="R4708">
        <v>1773</v>
      </c>
      <c r="S4708" s="4">
        <v>5</v>
      </c>
      <c r="T4708" t="s">
        <v>63</v>
      </c>
    </row>
    <row r="4709" spans="1:20" x14ac:dyDescent="0.35">
      <c r="A4709" t="s">
        <v>9408</v>
      </c>
      <c r="B4709" s="5" t="s">
        <v>145</v>
      </c>
      <c r="C4709" s="6">
        <v>91651</v>
      </c>
      <c r="D4709" t="s">
        <v>41</v>
      </c>
      <c r="E4709">
        <v>77903</v>
      </c>
      <c r="F4709" s="5" t="s">
        <v>50</v>
      </c>
      <c r="G4709" s="5" t="s">
        <v>59</v>
      </c>
      <c r="H4709" s="5" t="s">
        <v>43</v>
      </c>
      <c r="I4709" t="s">
        <v>35</v>
      </c>
      <c r="J4709" t="s">
        <v>110</v>
      </c>
      <c r="K4709">
        <v>50</v>
      </c>
      <c r="L4709" s="5" t="s">
        <v>9409</v>
      </c>
      <c r="M4709" s="5" t="s">
        <v>37</v>
      </c>
      <c r="N4709">
        <v>2</v>
      </c>
      <c r="O4709" t="s">
        <v>135</v>
      </c>
      <c r="P4709" s="1">
        <v>45364</v>
      </c>
      <c r="Q4709" s="1">
        <v>45403</v>
      </c>
      <c r="R4709">
        <v>2373</v>
      </c>
      <c r="S4709" s="4">
        <v>5.0999999999999996</v>
      </c>
      <c r="T4709" t="s">
        <v>108</v>
      </c>
    </row>
    <row r="4710" spans="1:20" x14ac:dyDescent="0.35">
      <c r="A4710" t="s">
        <v>9410</v>
      </c>
      <c r="B4710" s="5" t="s">
        <v>40</v>
      </c>
      <c r="C4710" s="6">
        <v>119672</v>
      </c>
      <c r="D4710" t="s">
        <v>120</v>
      </c>
      <c r="E4710">
        <v>107705</v>
      </c>
      <c r="F4710" s="5" t="s">
        <v>58</v>
      </c>
      <c r="G4710" s="5" t="s">
        <v>24</v>
      </c>
      <c r="H4710" s="5" t="s">
        <v>121</v>
      </c>
      <c r="I4710" t="s">
        <v>35</v>
      </c>
      <c r="J4710" t="s">
        <v>121</v>
      </c>
      <c r="K4710">
        <v>50</v>
      </c>
      <c r="L4710" s="5" t="s">
        <v>9411</v>
      </c>
      <c r="M4710" s="5" t="s">
        <v>28</v>
      </c>
      <c r="N4710">
        <v>0</v>
      </c>
      <c r="O4710" t="s">
        <v>135</v>
      </c>
      <c r="P4710" s="1">
        <v>45713</v>
      </c>
      <c r="Q4710" s="1">
        <v>45758</v>
      </c>
      <c r="R4710">
        <v>2305</v>
      </c>
      <c r="S4710" s="4">
        <v>6.2</v>
      </c>
      <c r="T4710" t="s">
        <v>47</v>
      </c>
    </row>
    <row r="4711" spans="1:20" x14ac:dyDescent="0.35">
      <c r="A4711" t="s">
        <v>9412</v>
      </c>
      <c r="B4711" s="5" t="s">
        <v>73</v>
      </c>
      <c r="C4711" s="6">
        <v>91372</v>
      </c>
      <c r="D4711" t="s">
        <v>22</v>
      </c>
      <c r="E4711">
        <v>91372</v>
      </c>
      <c r="F4711" s="5" t="s">
        <v>66</v>
      </c>
      <c r="G4711" s="5" t="s">
        <v>51</v>
      </c>
      <c r="H4711" s="5" t="s">
        <v>52</v>
      </c>
      <c r="I4711" t="s">
        <v>44</v>
      </c>
      <c r="J4711" t="s">
        <v>52</v>
      </c>
      <c r="K4711">
        <v>0</v>
      </c>
      <c r="L4711" s="5" t="s">
        <v>9413</v>
      </c>
      <c r="M4711" s="5" t="s">
        <v>70</v>
      </c>
      <c r="N4711">
        <v>9</v>
      </c>
      <c r="O4711" t="s">
        <v>46</v>
      </c>
      <c r="P4711" s="1">
        <v>45388</v>
      </c>
      <c r="Q4711" s="1">
        <v>45441</v>
      </c>
      <c r="R4711">
        <v>2201</v>
      </c>
      <c r="S4711" s="4">
        <v>9.8000000000000007</v>
      </c>
      <c r="T4711" t="s">
        <v>210</v>
      </c>
    </row>
    <row r="4712" spans="1:20" x14ac:dyDescent="0.35">
      <c r="A4712" t="s">
        <v>9414</v>
      </c>
      <c r="B4712" s="5" t="s">
        <v>162</v>
      </c>
      <c r="C4712" s="6">
        <v>136154</v>
      </c>
      <c r="D4712" t="s">
        <v>120</v>
      </c>
      <c r="E4712">
        <v>122539</v>
      </c>
      <c r="F4712" s="5" t="s">
        <v>50</v>
      </c>
      <c r="G4712" s="5" t="s">
        <v>59</v>
      </c>
      <c r="H4712" s="5" t="s">
        <v>121</v>
      </c>
      <c r="I4712" t="s">
        <v>26</v>
      </c>
      <c r="J4712" t="s">
        <v>121</v>
      </c>
      <c r="K4712">
        <v>0</v>
      </c>
      <c r="L4712" s="5" t="s">
        <v>9415</v>
      </c>
      <c r="M4712" s="5" t="s">
        <v>28</v>
      </c>
      <c r="N4712">
        <v>2</v>
      </c>
      <c r="O4712" t="s">
        <v>71</v>
      </c>
      <c r="P4712" s="1">
        <v>45538</v>
      </c>
      <c r="Q4712" s="1">
        <v>45601</v>
      </c>
      <c r="R4712">
        <v>2425</v>
      </c>
      <c r="S4712" s="4">
        <v>6.2</v>
      </c>
      <c r="T4712" t="s">
        <v>108</v>
      </c>
    </row>
    <row r="4713" spans="1:20" x14ac:dyDescent="0.35">
      <c r="A4713" t="s">
        <v>9416</v>
      </c>
      <c r="B4713" s="5" t="s">
        <v>57</v>
      </c>
      <c r="C4713" s="6">
        <v>48395</v>
      </c>
      <c r="D4713" t="s">
        <v>22</v>
      </c>
      <c r="E4713">
        <v>48395</v>
      </c>
      <c r="F4713" s="5" t="s">
        <v>23</v>
      </c>
      <c r="G4713" s="5" t="s">
        <v>42</v>
      </c>
      <c r="H4713" s="5" t="s">
        <v>116</v>
      </c>
      <c r="I4713" t="s">
        <v>44</v>
      </c>
      <c r="J4713" t="s">
        <v>93</v>
      </c>
      <c r="K4713">
        <v>50</v>
      </c>
      <c r="L4713" s="5" t="s">
        <v>9417</v>
      </c>
      <c r="M4713" s="5" t="s">
        <v>28</v>
      </c>
      <c r="N4713">
        <v>13</v>
      </c>
      <c r="O4713" t="s">
        <v>131</v>
      </c>
      <c r="P4713" s="1">
        <v>45617</v>
      </c>
      <c r="Q4713" s="1">
        <v>45646</v>
      </c>
      <c r="R4713">
        <v>2192</v>
      </c>
      <c r="S4713" s="4">
        <v>5.2</v>
      </c>
      <c r="T4713" t="s">
        <v>243</v>
      </c>
    </row>
    <row r="4714" spans="1:20" x14ac:dyDescent="0.35">
      <c r="A4714" t="s">
        <v>9418</v>
      </c>
      <c r="B4714" s="5" t="s">
        <v>91</v>
      </c>
      <c r="C4714" s="6">
        <v>105774</v>
      </c>
      <c r="D4714" t="s">
        <v>22</v>
      </c>
      <c r="E4714">
        <v>105774</v>
      </c>
      <c r="F4714" s="5" t="s">
        <v>58</v>
      </c>
      <c r="G4714" s="5" t="s">
        <v>51</v>
      </c>
      <c r="H4714" s="5" t="s">
        <v>101</v>
      </c>
      <c r="I4714" t="s">
        <v>35</v>
      </c>
      <c r="J4714" t="s">
        <v>101</v>
      </c>
      <c r="K4714">
        <v>0</v>
      </c>
      <c r="L4714" s="5" t="s">
        <v>9419</v>
      </c>
      <c r="M4714" s="5" t="s">
        <v>28</v>
      </c>
      <c r="N4714">
        <v>1</v>
      </c>
      <c r="O4714" t="s">
        <v>46</v>
      </c>
      <c r="P4714" s="1">
        <v>45596</v>
      </c>
      <c r="Q4714" s="1">
        <v>45662</v>
      </c>
      <c r="R4714">
        <v>2274</v>
      </c>
      <c r="S4714" s="4">
        <v>7.1</v>
      </c>
      <c r="T4714" t="s">
        <v>277</v>
      </c>
    </row>
    <row r="4715" spans="1:20" x14ac:dyDescent="0.35">
      <c r="A4715" t="s">
        <v>9420</v>
      </c>
      <c r="B4715" s="5" t="s">
        <v>174</v>
      </c>
      <c r="C4715" s="6">
        <v>160016</v>
      </c>
      <c r="D4715" t="s">
        <v>22</v>
      </c>
      <c r="E4715">
        <v>160016</v>
      </c>
      <c r="F4715" s="5" t="s">
        <v>66</v>
      </c>
      <c r="G4715" s="5" t="s">
        <v>59</v>
      </c>
      <c r="H4715" s="5" t="s">
        <v>97</v>
      </c>
      <c r="I4715" t="s">
        <v>44</v>
      </c>
      <c r="J4715" t="s">
        <v>97</v>
      </c>
      <c r="K4715">
        <v>50</v>
      </c>
      <c r="L4715" s="5" t="s">
        <v>9421</v>
      </c>
      <c r="M4715" s="5" t="s">
        <v>28</v>
      </c>
      <c r="N4715">
        <v>8</v>
      </c>
      <c r="O4715" t="s">
        <v>88</v>
      </c>
      <c r="P4715" s="1">
        <v>45322</v>
      </c>
      <c r="Q4715" s="1">
        <v>45339</v>
      </c>
      <c r="R4715">
        <v>1543</v>
      </c>
      <c r="S4715" s="4">
        <v>8.6999999999999993</v>
      </c>
      <c r="T4715" t="s">
        <v>153</v>
      </c>
    </row>
    <row r="4716" spans="1:20" x14ac:dyDescent="0.35">
      <c r="A4716" t="s">
        <v>9422</v>
      </c>
      <c r="B4716" s="5" t="s">
        <v>179</v>
      </c>
      <c r="C4716" s="6">
        <v>206793</v>
      </c>
      <c r="D4716" t="s">
        <v>120</v>
      </c>
      <c r="E4716">
        <v>186114</v>
      </c>
      <c r="F4716" s="5" t="s">
        <v>66</v>
      </c>
      <c r="G4716" s="5" t="s">
        <v>24</v>
      </c>
      <c r="H4716" s="5" t="s">
        <v>121</v>
      </c>
      <c r="I4716" t="s">
        <v>35</v>
      </c>
      <c r="J4716" t="s">
        <v>121</v>
      </c>
      <c r="K4716">
        <v>50</v>
      </c>
      <c r="L4716" s="5" t="s">
        <v>9423</v>
      </c>
      <c r="M4716" s="5" t="s">
        <v>37</v>
      </c>
      <c r="N4716">
        <v>9</v>
      </c>
      <c r="O4716" t="s">
        <v>167</v>
      </c>
      <c r="P4716" s="1">
        <v>45539</v>
      </c>
      <c r="Q4716" s="1">
        <v>45574</v>
      </c>
      <c r="R4716">
        <v>1451</v>
      </c>
      <c r="S4716" s="4">
        <v>7.9</v>
      </c>
      <c r="T4716" t="s">
        <v>118</v>
      </c>
    </row>
    <row r="4717" spans="1:20" x14ac:dyDescent="0.35">
      <c r="A4717" t="s">
        <v>9424</v>
      </c>
      <c r="B4717" s="5" t="s">
        <v>28802</v>
      </c>
      <c r="C4717" s="6">
        <v>86168</v>
      </c>
      <c r="D4717" t="s">
        <v>22</v>
      </c>
      <c r="E4717">
        <v>86168</v>
      </c>
      <c r="F4717" s="5" t="s">
        <v>23</v>
      </c>
      <c r="G4717" s="5" t="s">
        <v>42</v>
      </c>
      <c r="H4717" s="5" t="s">
        <v>116</v>
      </c>
      <c r="I4717" t="s">
        <v>35</v>
      </c>
      <c r="J4717" t="s">
        <v>116</v>
      </c>
      <c r="K4717">
        <v>100</v>
      </c>
      <c r="L4717" s="5" t="s">
        <v>9425</v>
      </c>
      <c r="M4717" s="5" t="s">
        <v>37</v>
      </c>
      <c r="N4717">
        <v>11</v>
      </c>
      <c r="O4717" t="s">
        <v>71</v>
      </c>
      <c r="P4717" s="1">
        <v>45634</v>
      </c>
      <c r="Q4717" s="1">
        <v>45696</v>
      </c>
      <c r="R4717">
        <v>2468</v>
      </c>
      <c r="S4717" s="4">
        <v>7.7</v>
      </c>
      <c r="T4717" t="s">
        <v>38</v>
      </c>
    </row>
    <row r="4718" spans="1:20" x14ac:dyDescent="0.35">
      <c r="A4718" t="s">
        <v>9426</v>
      </c>
      <c r="B4718" s="5" t="s">
        <v>73</v>
      </c>
      <c r="C4718" s="6">
        <v>123853</v>
      </c>
      <c r="D4718" t="s">
        <v>22</v>
      </c>
      <c r="E4718">
        <v>123853</v>
      </c>
      <c r="F4718" s="5" t="s">
        <v>66</v>
      </c>
      <c r="G4718" s="5" t="s">
        <v>24</v>
      </c>
      <c r="H4718" s="5" t="s">
        <v>25</v>
      </c>
      <c r="I4718" t="s">
        <v>35</v>
      </c>
      <c r="J4718" t="s">
        <v>25</v>
      </c>
      <c r="K4718">
        <v>100</v>
      </c>
      <c r="L4718" s="5" t="s">
        <v>9427</v>
      </c>
      <c r="M4718" s="5" t="s">
        <v>54</v>
      </c>
      <c r="N4718">
        <v>7</v>
      </c>
      <c r="O4718" t="s">
        <v>167</v>
      </c>
      <c r="P4718" s="1">
        <v>45409</v>
      </c>
      <c r="Q4718" s="1">
        <v>45472</v>
      </c>
      <c r="R4718">
        <v>2048</v>
      </c>
      <c r="S4718" s="4">
        <v>8</v>
      </c>
      <c r="T4718" t="s">
        <v>108</v>
      </c>
    </row>
    <row r="4719" spans="1:20" x14ac:dyDescent="0.35">
      <c r="A4719" t="s">
        <v>9428</v>
      </c>
      <c r="B4719" s="5" t="s">
        <v>162</v>
      </c>
      <c r="C4719" s="6">
        <v>78399</v>
      </c>
      <c r="D4719" t="s">
        <v>65</v>
      </c>
      <c r="E4719">
        <v>101919</v>
      </c>
      <c r="F4719" s="5" t="s">
        <v>58</v>
      </c>
      <c r="G4719" s="5" t="s">
        <v>24</v>
      </c>
      <c r="H4719" s="5" t="s">
        <v>67</v>
      </c>
      <c r="I4719" t="s">
        <v>35</v>
      </c>
      <c r="J4719" t="s">
        <v>67</v>
      </c>
      <c r="K4719">
        <v>0</v>
      </c>
      <c r="L4719" s="5" t="s">
        <v>9429</v>
      </c>
      <c r="M4719" s="5" t="s">
        <v>37</v>
      </c>
      <c r="N4719">
        <v>0</v>
      </c>
      <c r="O4719" t="s">
        <v>141</v>
      </c>
      <c r="P4719" s="1">
        <v>45736</v>
      </c>
      <c r="Q4719" s="1">
        <v>45796</v>
      </c>
      <c r="R4719">
        <v>962</v>
      </c>
      <c r="S4719" s="4">
        <v>9.3000000000000007</v>
      </c>
      <c r="T4719" t="s">
        <v>118</v>
      </c>
    </row>
    <row r="4720" spans="1:20" x14ac:dyDescent="0.35">
      <c r="A4720" t="s">
        <v>9430</v>
      </c>
      <c r="B4720" s="5" t="s">
        <v>91</v>
      </c>
      <c r="C4720" s="6">
        <v>138128</v>
      </c>
      <c r="D4720" t="s">
        <v>65</v>
      </c>
      <c r="E4720">
        <v>179566</v>
      </c>
      <c r="F4720" s="5" t="s">
        <v>66</v>
      </c>
      <c r="G4720" s="5" t="s">
        <v>51</v>
      </c>
      <c r="H4720" s="5" t="s">
        <v>67</v>
      </c>
      <c r="I4720" t="s">
        <v>26</v>
      </c>
      <c r="J4720" t="s">
        <v>915</v>
      </c>
      <c r="K4720">
        <v>50</v>
      </c>
      <c r="L4720" s="5" t="s">
        <v>9431</v>
      </c>
      <c r="M4720" s="5" t="s">
        <v>70</v>
      </c>
      <c r="N4720">
        <v>6</v>
      </c>
      <c r="O4720" t="s">
        <v>46</v>
      </c>
      <c r="P4720" s="1">
        <v>45703</v>
      </c>
      <c r="Q4720" s="1">
        <v>45729</v>
      </c>
      <c r="R4720">
        <v>1918</v>
      </c>
      <c r="S4720" s="4">
        <v>8.5</v>
      </c>
      <c r="T4720" t="s">
        <v>243</v>
      </c>
    </row>
    <row r="4721" spans="1:20" x14ac:dyDescent="0.35">
      <c r="A4721" t="s">
        <v>9432</v>
      </c>
      <c r="B4721" s="5" t="s">
        <v>40</v>
      </c>
      <c r="C4721" s="6">
        <v>90321</v>
      </c>
      <c r="D4721" t="s">
        <v>74</v>
      </c>
      <c r="E4721">
        <v>112901</v>
      </c>
      <c r="F4721" s="5" t="s">
        <v>50</v>
      </c>
      <c r="G4721" s="5" t="s">
        <v>51</v>
      </c>
      <c r="H4721" s="5" t="s">
        <v>75</v>
      </c>
      <c r="I4721" t="s">
        <v>44</v>
      </c>
      <c r="J4721" t="s">
        <v>75</v>
      </c>
      <c r="K4721">
        <v>50</v>
      </c>
      <c r="L4721" s="5" t="s">
        <v>9433</v>
      </c>
      <c r="M4721" s="5" t="s">
        <v>70</v>
      </c>
      <c r="N4721">
        <v>2</v>
      </c>
      <c r="O4721" t="s">
        <v>85</v>
      </c>
      <c r="P4721" s="1">
        <v>45448</v>
      </c>
      <c r="Q4721" s="1">
        <v>45469</v>
      </c>
      <c r="R4721">
        <v>2352</v>
      </c>
      <c r="S4721" s="4">
        <v>9.8000000000000007</v>
      </c>
      <c r="T4721" t="s">
        <v>103</v>
      </c>
    </row>
    <row r="4722" spans="1:20" x14ac:dyDescent="0.35">
      <c r="A4722" t="s">
        <v>9434</v>
      </c>
      <c r="B4722" s="5" t="s">
        <v>217</v>
      </c>
      <c r="C4722" s="6">
        <v>90443</v>
      </c>
      <c r="D4722" t="s">
        <v>74</v>
      </c>
      <c r="E4722">
        <v>113054</v>
      </c>
      <c r="F4722" s="5" t="s">
        <v>50</v>
      </c>
      <c r="G4722" s="5" t="s">
        <v>59</v>
      </c>
      <c r="H4722" s="5" t="s">
        <v>75</v>
      </c>
      <c r="I4722" t="s">
        <v>35</v>
      </c>
      <c r="J4722" t="s">
        <v>75</v>
      </c>
      <c r="K4722">
        <v>0</v>
      </c>
      <c r="L4722" s="5" t="s">
        <v>9435</v>
      </c>
      <c r="M4722" s="5" t="s">
        <v>28</v>
      </c>
      <c r="N4722">
        <v>2</v>
      </c>
      <c r="O4722" t="s">
        <v>167</v>
      </c>
      <c r="P4722" s="1">
        <v>45755</v>
      </c>
      <c r="Q4722" s="1">
        <v>45823</v>
      </c>
      <c r="R4722">
        <v>1599</v>
      </c>
      <c r="S4722" s="4">
        <v>8.1999999999999993</v>
      </c>
      <c r="T4722" t="s">
        <v>210</v>
      </c>
    </row>
    <row r="4723" spans="1:20" x14ac:dyDescent="0.35">
      <c r="A4723" t="s">
        <v>9436</v>
      </c>
      <c r="B4723" s="5" t="s">
        <v>145</v>
      </c>
      <c r="C4723" s="6">
        <v>121587</v>
      </c>
      <c r="D4723" t="s">
        <v>41</v>
      </c>
      <c r="E4723">
        <v>103349</v>
      </c>
      <c r="F4723" s="5" t="s">
        <v>66</v>
      </c>
      <c r="G4723" s="5" t="s">
        <v>24</v>
      </c>
      <c r="H4723" s="5" t="s">
        <v>151</v>
      </c>
      <c r="I4723" t="s">
        <v>26</v>
      </c>
      <c r="J4723" t="s">
        <v>151</v>
      </c>
      <c r="K4723">
        <v>50</v>
      </c>
      <c r="L4723" s="5" t="s">
        <v>9437</v>
      </c>
      <c r="M4723" s="5" t="s">
        <v>70</v>
      </c>
      <c r="N4723">
        <v>8</v>
      </c>
      <c r="O4723" t="s">
        <v>88</v>
      </c>
      <c r="P4723" s="1">
        <v>45710</v>
      </c>
      <c r="Q4723" s="1">
        <v>45763</v>
      </c>
      <c r="R4723">
        <v>1807</v>
      </c>
      <c r="S4723" s="4">
        <v>7.7</v>
      </c>
      <c r="T4723" t="s">
        <v>108</v>
      </c>
    </row>
    <row r="4724" spans="1:20" x14ac:dyDescent="0.35">
      <c r="A4724" t="s">
        <v>9438</v>
      </c>
      <c r="B4724" s="5" t="s">
        <v>105</v>
      </c>
      <c r="C4724" s="6">
        <v>226775</v>
      </c>
      <c r="D4724" t="s">
        <v>120</v>
      </c>
      <c r="E4724">
        <v>204098</v>
      </c>
      <c r="F4724" s="5" t="s">
        <v>66</v>
      </c>
      <c r="G4724" s="5" t="s">
        <v>24</v>
      </c>
      <c r="H4724" s="5" t="s">
        <v>121</v>
      </c>
      <c r="I4724" t="s">
        <v>35</v>
      </c>
      <c r="J4724" t="s">
        <v>121</v>
      </c>
      <c r="K4724">
        <v>0</v>
      </c>
      <c r="L4724" s="5" t="s">
        <v>9439</v>
      </c>
      <c r="M4724" s="5" t="s">
        <v>28</v>
      </c>
      <c r="N4724">
        <v>8</v>
      </c>
      <c r="O4724" t="s">
        <v>107</v>
      </c>
      <c r="P4724" s="1">
        <v>45626</v>
      </c>
      <c r="Q4724" s="1">
        <v>45683</v>
      </c>
      <c r="R4724">
        <v>819</v>
      </c>
      <c r="S4724" s="4">
        <v>5.3</v>
      </c>
      <c r="T4724" t="s">
        <v>153</v>
      </c>
    </row>
    <row r="4725" spans="1:20" x14ac:dyDescent="0.35">
      <c r="A4725" t="s">
        <v>9440</v>
      </c>
      <c r="B4725" s="5" t="s">
        <v>28802</v>
      </c>
      <c r="C4725" s="6">
        <v>97958</v>
      </c>
      <c r="D4725" t="s">
        <v>22</v>
      </c>
      <c r="E4725">
        <v>97958</v>
      </c>
      <c r="F4725" s="5" t="s">
        <v>66</v>
      </c>
      <c r="G4725" s="5" t="s">
        <v>24</v>
      </c>
      <c r="H4725" s="5" t="s">
        <v>129</v>
      </c>
      <c r="I4725" t="s">
        <v>44</v>
      </c>
      <c r="J4725" t="s">
        <v>129</v>
      </c>
      <c r="K4725">
        <v>50</v>
      </c>
      <c r="L4725" s="5" t="s">
        <v>9441</v>
      </c>
      <c r="M4725" s="5" t="s">
        <v>54</v>
      </c>
      <c r="N4725">
        <v>5</v>
      </c>
      <c r="O4725" t="s">
        <v>78</v>
      </c>
      <c r="P4725" s="1">
        <v>45628</v>
      </c>
      <c r="Q4725" s="1">
        <v>45699</v>
      </c>
      <c r="R4725">
        <v>1617</v>
      </c>
      <c r="S4725" s="4">
        <v>9.8000000000000007</v>
      </c>
      <c r="T4725" t="s">
        <v>118</v>
      </c>
    </row>
    <row r="4726" spans="1:20" x14ac:dyDescent="0.35">
      <c r="A4726" t="s">
        <v>9442</v>
      </c>
      <c r="B4726" s="5" t="s">
        <v>100</v>
      </c>
      <c r="C4726" s="6">
        <v>59895</v>
      </c>
      <c r="D4726" t="s">
        <v>65</v>
      </c>
      <c r="E4726">
        <v>77864</v>
      </c>
      <c r="F4726" s="5" t="s">
        <v>58</v>
      </c>
      <c r="G4726" s="5" t="s">
        <v>42</v>
      </c>
      <c r="H4726" s="5" t="s">
        <v>67</v>
      </c>
      <c r="I4726" t="s">
        <v>44</v>
      </c>
      <c r="J4726" t="s">
        <v>67</v>
      </c>
      <c r="K4726">
        <v>50</v>
      </c>
      <c r="L4726" s="5" t="s">
        <v>9443</v>
      </c>
      <c r="M4726" s="5" t="s">
        <v>54</v>
      </c>
      <c r="N4726">
        <v>1</v>
      </c>
      <c r="O4726" t="s">
        <v>141</v>
      </c>
      <c r="P4726" s="1">
        <v>45507</v>
      </c>
      <c r="Q4726" s="1">
        <v>45527</v>
      </c>
      <c r="R4726">
        <v>1154</v>
      </c>
      <c r="S4726" s="4">
        <v>6.8</v>
      </c>
      <c r="T4726" t="s">
        <v>136</v>
      </c>
    </row>
    <row r="4727" spans="1:20" x14ac:dyDescent="0.35">
      <c r="A4727" t="s">
        <v>9444</v>
      </c>
      <c r="B4727" s="5" t="s">
        <v>100</v>
      </c>
      <c r="C4727" s="6">
        <v>96051</v>
      </c>
      <c r="D4727" t="s">
        <v>22</v>
      </c>
      <c r="E4727">
        <v>96051</v>
      </c>
      <c r="F4727" s="5" t="s">
        <v>50</v>
      </c>
      <c r="G4727" s="5" t="s">
        <v>42</v>
      </c>
      <c r="H4727" s="5" t="s">
        <v>68</v>
      </c>
      <c r="I4727" t="s">
        <v>44</v>
      </c>
      <c r="J4727" t="s">
        <v>68</v>
      </c>
      <c r="K4727">
        <v>50</v>
      </c>
      <c r="L4727" s="5" t="s">
        <v>9445</v>
      </c>
      <c r="M4727" s="5" t="s">
        <v>37</v>
      </c>
      <c r="N4727">
        <v>3</v>
      </c>
      <c r="O4727" t="s">
        <v>107</v>
      </c>
      <c r="P4727" s="1">
        <v>45397</v>
      </c>
      <c r="Q4727" s="1">
        <v>45427</v>
      </c>
      <c r="R4727">
        <v>1776</v>
      </c>
      <c r="S4727" s="4">
        <v>6.5</v>
      </c>
      <c r="T4727" t="s">
        <v>30</v>
      </c>
    </row>
    <row r="4728" spans="1:20" x14ac:dyDescent="0.35">
      <c r="A4728" t="s">
        <v>9446</v>
      </c>
      <c r="B4728" s="5" t="s">
        <v>174</v>
      </c>
      <c r="C4728" s="6">
        <v>194676</v>
      </c>
      <c r="D4728" t="s">
        <v>22</v>
      </c>
      <c r="E4728">
        <v>194676</v>
      </c>
      <c r="F4728" s="5" t="s">
        <v>23</v>
      </c>
      <c r="G4728" s="5" t="s">
        <v>59</v>
      </c>
      <c r="H4728" s="5" t="s">
        <v>101</v>
      </c>
      <c r="I4728" t="s">
        <v>44</v>
      </c>
      <c r="J4728" t="s">
        <v>467</v>
      </c>
      <c r="K4728">
        <v>100</v>
      </c>
      <c r="L4728" s="5" t="s">
        <v>9447</v>
      </c>
      <c r="M4728" s="5" t="s">
        <v>54</v>
      </c>
      <c r="N4728">
        <v>13</v>
      </c>
      <c r="O4728" t="s">
        <v>29</v>
      </c>
      <c r="P4728" s="1">
        <v>45773</v>
      </c>
      <c r="Q4728" s="1">
        <v>45834</v>
      </c>
      <c r="R4728">
        <v>1204</v>
      </c>
      <c r="S4728" s="4">
        <v>9.6999999999999993</v>
      </c>
      <c r="T4728" t="s">
        <v>103</v>
      </c>
    </row>
    <row r="4729" spans="1:20" x14ac:dyDescent="0.35">
      <c r="A4729" t="s">
        <v>9448</v>
      </c>
      <c r="B4729" s="5" t="s">
        <v>105</v>
      </c>
      <c r="C4729" s="6">
        <v>83606</v>
      </c>
      <c r="D4729" t="s">
        <v>65</v>
      </c>
      <c r="E4729">
        <v>108688</v>
      </c>
      <c r="F4729" s="5" t="s">
        <v>58</v>
      </c>
      <c r="G4729" s="5" t="s">
        <v>42</v>
      </c>
      <c r="H4729" s="5" t="s">
        <v>67</v>
      </c>
      <c r="I4729" t="s">
        <v>26</v>
      </c>
      <c r="J4729" t="s">
        <v>67</v>
      </c>
      <c r="K4729">
        <v>100</v>
      </c>
      <c r="L4729" s="5" t="s">
        <v>9449</v>
      </c>
      <c r="M4729" s="5" t="s">
        <v>28</v>
      </c>
      <c r="N4729">
        <v>0</v>
      </c>
      <c r="O4729" t="s">
        <v>78</v>
      </c>
      <c r="P4729" s="1">
        <v>45712</v>
      </c>
      <c r="Q4729" s="1">
        <v>45745</v>
      </c>
      <c r="R4729">
        <v>2429</v>
      </c>
      <c r="S4729" s="4">
        <v>5.2</v>
      </c>
      <c r="T4729" t="s">
        <v>103</v>
      </c>
    </row>
    <row r="4730" spans="1:20" x14ac:dyDescent="0.35">
      <c r="A4730" t="s">
        <v>9450</v>
      </c>
      <c r="B4730" s="5" t="s">
        <v>28799</v>
      </c>
      <c r="C4730" s="6">
        <v>35409</v>
      </c>
      <c r="D4730" t="s">
        <v>22</v>
      </c>
      <c r="E4730">
        <v>35409</v>
      </c>
      <c r="F4730" s="5" t="s">
        <v>58</v>
      </c>
      <c r="G4730" s="5" t="s">
        <v>59</v>
      </c>
      <c r="H4730" s="5" t="s">
        <v>157</v>
      </c>
      <c r="I4730" t="s">
        <v>35</v>
      </c>
      <c r="J4730" t="s">
        <v>157</v>
      </c>
      <c r="K4730">
        <v>0</v>
      </c>
      <c r="L4730" s="5" t="s">
        <v>8495</v>
      </c>
      <c r="M4730" s="5" t="s">
        <v>70</v>
      </c>
      <c r="N4730">
        <v>0</v>
      </c>
      <c r="O4730" t="s">
        <v>71</v>
      </c>
      <c r="P4730" s="1">
        <v>45456</v>
      </c>
      <c r="Q4730" s="1">
        <v>45477</v>
      </c>
      <c r="R4730">
        <v>2134</v>
      </c>
      <c r="S4730" s="4">
        <v>5.4</v>
      </c>
      <c r="T4730" t="s">
        <v>153</v>
      </c>
    </row>
    <row r="4731" spans="1:20" x14ac:dyDescent="0.35">
      <c r="A4731" t="s">
        <v>9451</v>
      </c>
      <c r="B4731" s="5" t="s">
        <v>28799</v>
      </c>
      <c r="C4731" s="6">
        <v>75374</v>
      </c>
      <c r="D4731" t="s">
        <v>22</v>
      </c>
      <c r="E4731">
        <v>75374</v>
      </c>
      <c r="F4731" s="5" t="s">
        <v>50</v>
      </c>
      <c r="G4731" s="5" t="s">
        <v>51</v>
      </c>
      <c r="H4731" s="5" t="s">
        <v>129</v>
      </c>
      <c r="I4731" t="s">
        <v>44</v>
      </c>
      <c r="J4731" t="s">
        <v>423</v>
      </c>
      <c r="K4731">
        <v>50</v>
      </c>
      <c r="L4731" s="5" t="s">
        <v>9452</v>
      </c>
      <c r="M4731" s="5" t="s">
        <v>37</v>
      </c>
      <c r="N4731">
        <v>2</v>
      </c>
      <c r="O4731" t="s">
        <v>172</v>
      </c>
      <c r="P4731" s="1">
        <v>45697</v>
      </c>
      <c r="Q4731" s="1">
        <v>45750</v>
      </c>
      <c r="R4731">
        <v>701</v>
      </c>
      <c r="S4731" s="4">
        <v>7.6</v>
      </c>
      <c r="T4731" t="s">
        <v>55</v>
      </c>
    </row>
    <row r="4732" spans="1:20" x14ac:dyDescent="0.35">
      <c r="A4732" t="s">
        <v>9453</v>
      </c>
      <c r="B4732" s="5" t="s">
        <v>105</v>
      </c>
      <c r="C4732" s="6">
        <v>79994</v>
      </c>
      <c r="D4732" t="s">
        <v>22</v>
      </c>
      <c r="E4732">
        <v>79994</v>
      </c>
      <c r="F4732" s="5" t="s">
        <v>23</v>
      </c>
      <c r="G4732" s="5" t="s">
        <v>59</v>
      </c>
      <c r="H4732" s="5" t="s">
        <v>157</v>
      </c>
      <c r="I4732" t="s">
        <v>35</v>
      </c>
      <c r="J4732" t="s">
        <v>157</v>
      </c>
      <c r="K4732">
        <v>0</v>
      </c>
      <c r="L4732" s="5" t="s">
        <v>9385</v>
      </c>
      <c r="M4732" s="5" t="s">
        <v>70</v>
      </c>
      <c r="N4732">
        <v>17</v>
      </c>
      <c r="O4732" t="s">
        <v>141</v>
      </c>
      <c r="P4732" s="1">
        <v>45414</v>
      </c>
      <c r="Q4732" s="1">
        <v>45480</v>
      </c>
      <c r="R4732">
        <v>597</v>
      </c>
      <c r="S4732" s="4">
        <v>8</v>
      </c>
      <c r="T4732" t="s">
        <v>108</v>
      </c>
    </row>
    <row r="4733" spans="1:20" x14ac:dyDescent="0.35">
      <c r="A4733" t="s">
        <v>9454</v>
      </c>
      <c r="B4733" s="5" t="s">
        <v>100</v>
      </c>
      <c r="C4733" s="6">
        <v>78389</v>
      </c>
      <c r="D4733" t="s">
        <v>41</v>
      </c>
      <c r="E4733">
        <v>66631</v>
      </c>
      <c r="F4733" s="5" t="s">
        <v>50</v>
      </c>
      <c r="G4733" s="5" t="s">
        <v>42</v>
      </c>
      <c r="H4733" s="5" t="s">
        <v>60</v>
      </c>
      <c r="I4733" t="s">
        <v>44</v>
      </c>
      <c r="J4733" t="s">
        <v>60</v>
      </c>
      <c r="K4733">
        <v>50</v>
      </c>
      <c r="L4733" s="5" t="s">
        <v>9455</v>
      </c>
      <c r="M4733" s="5" t="s">
        <v>70</v>
      </c>
      <c r="N4733">
        <v>4</v>
      </c>
      <c r="O4733" t="s">
        <v>135</v>
      </c>
      <c r="P4733" s="1">
        <v>45777</v>
      </c>
      <c r="Q4733" s="1">
        <v>45822</v>
      </c>
      <c r="R4733">
        <v>2477</v>
      </c>
      <c r="S4733" s="4">
        <v>5.9</v>
      </c>
      <c r="T4733" t="s">
        <v>95</v>
      </c>
    </row>
    <row r="4734" spans="1:20" x14ac:dyDescent="0.35">
      <c r="A4734" t="s">
        <v>9456</v>
      </c>
      <c r="B4734" s="5" t="s">
        <v>32</v>
      </c>
      <c r="C4734" s="6">
        <v>295681</v>
      </c>
      <c r="D4734" t="s">
        <v>22</v>
      </c>
      <c r="E4734">
        <v>295681</v>
      </c>
      <c r="F4734" s="5" t="s">
        <v>23</v>
      </c>
      <c r="G4734" s="5" t="s">
        <v>59</v>
      </c>
      <c r="H4734" s="5" t="s">
        <v>97</v>
      </c>
      <c r="I4734" t="s">
        <v>35</v>
      </c>
      <c r="J4734" t="s">
        <v>97</v>
      </c>
      <c r="K4734">
        <v>100</v>
      </c>
      <c r="L4734" s="5" t="s">
        <v>9457</v>
      </c>
      <c r="M4734" s="5" t="s">
        <v>70</v>
      </c>
      <c r="N4734">
        <v>10</v>
      </c>
      <c r="O4734" t="s">
        <v>112</v>
      </c>
      <c r="P4734" s="1">
        <v>45438</v>
      </c>
      <c r="Q4734" s="1">
        <v>45470</v>
      </c>
      <c r="R4734">
        <v>524</v>
      </c>
      <c r="S4734" s="4">
        <v>9.4</v>
      </c>
      <c r="T4734" t="s">
        <v>277</v>
      </c>
    </row>
    <row r="4735" spans="1:20" x14ac:dyDescent="0.35">
      <c r="A4735" t="s">
        <v>9458</v>
      </c>
      <c r="B4735" s="5" t="s">
        <v>28801</v>
      </c>
      <c r="C4735" s="6">
        <v>126906</v>
      </c>
      <c r="D4735" t="s">
        <v>41</v>
      </c>
      <c r="E4735">
        <v>107870</v>
      </c>
      <c r="F4735" s="5" t="s">
        <v>66</v>
      </c>
      <c r="G4735" s="5" t="s">
        <v>24</v>
      </c>
      <c r="H4735" s="5" t="s">
        <v>43</v>
      </c>
      <c r="I4735" t="s">
        <v>35</v>
      </c>
      <c r="J4735" t="s">
        <v>165</v>
      </c>
      <c r="K4735">
        <v>100</v>
      </c>
      <c r="L4735" s="5" t="s">
        <v>9459</v>
      </c>
      <c r="M4735" s="5" t="s">
        <v>54</v>
      </c>
      <c r="N4735">
        <v>5</v>
      </c>
      <c r="O4735" t="s">
        <v>141</v>
      </c>
      <c r="P4735" s="1">
        <v>45776</v>
      </c>
      <c r="Q4735" s="1">
        <v>45813</v>
      </c>
      <c r="R4735">
        <v>1181</v>
      </c>
      <c r="S4735" s="4">
        <v>9.6</v>
      </c>
      <c r="T4735" t="s">
        <v>63</v>
      </c>
    </row>
    <row r="4736" spans="1:20" x14ac:dyDescent="0.35">
      <c r="A4736" t="s">
        <v>9460</v>
      </c>
      <c r="B4736" s="5" t="s">
        <v>28802</v>
      </c>
      <c r="C4736" s="6">
        <v>158136</v>
      </c>
      <c r="D4736" t="s">
        <v>41</v>
      </c>
      <c r="E4736">
        <v>134416</v>
      </c>
      <c r="F4736" s="5" t="s">
        <v>23</v>
      </c>
      <c r="G4736" s="5" t="s">
        <v>42</v>
      </c>
      <c r="H4736" s="5" t="s">
        <v>43</v>
      </c>
      <c r="I4736" t="s">
        <v>26</v>
      </c>
      <c r="J4736" t="s">
        <v>43</v>
      </c>
      <c r="K4736">
        <v>50</v>
      </c>
      <c r="L4736" s="5" t="s">
        <v>9461</v>
      </c>
      <c r="M4736" s="5" t="s">
        <v>54</v>
      </c>
      <c r="N4736">
        <v>19</v>
      </c>
      <c r="O4736" t="s">
        <v>172</v>
      </c>
      <c r="P4736" s="1">
        <v>45617</v>
      </c>
      <c r="Q4736" s="1">
        <v>45643</v>
      </c>
      <c r="R4736">
        <v>1866</v>
      </c>
      <c r="S4736" s="4">
        <v>10</v>
      </c>
      <c r="T4736" t="s">
        <v>63</v>
      </c>
    </row>
    <row r="4737" spans="1:20" x14ac:dyDescent="0.35">
      <c r="A4737" t="s">
        <v>9462</v>
      </c>
      <c r="B4737" s="5" t="s">
        <v>49</v>
      </c>
      <c r="C4737" s="6">
        <v>147980</v>
      </c>
      <c r="D4737" t="s">
        <v>22</v>
      </c>
      <c r="E4737">
        <v>147980</v>
      </c>
      <c r="F4737" s="5" t="s">
        <v>66</v>
      </c>
      <c r="G4737" s="5" t="s">
        <v>51</v>
      </c>
      <c r="H4737" s="5" t="s">
        <v>68</v>
      </c>
      <c r="I4737" t="s">
        <v>44</v>
      </c>
      <c r="J4737" t="s">
        <v>68</v>
      </c>
      <c r="K4737">
        <v>50</v>
      </c>
      <c r="L4737" s="5" t="s">
        <v>9463</v>
      </c>
      <c r="M4737" s="5" t="s">
        <v>70</v>
      </c>
      <c r="N4737">
        <v>9</v>
      </c>
      <c r="O4737" t="s">
        <v>88</v>
      </c>
      <c r="P4737" s="1">
        <v>45479</v>
      </c>
      <c r="Q4737" s="1">
        <v>45521</v>
      </c>
      <c r="R4737">
        <v>1488</v>
      </c>
      <c r="S4737" s="4">
        <v>6.4</v>
      </c>
      <c r="T4737" t="s">
        <v>118</v>
      </c>
    </row>
    <row r="4738" spans="1:20" x14ac:dyDescent="0.35">
      <c r="A4738" t="s">
        <v>9464</v>
      </c>
      <c r="B4738" s="5" t="s">
        <v>32</v>
      </c>
      <c r="C4738" s="6">
        <v>90573</v>
      </c>
      <c r="D4738" t="s">
        <v>22</v>
      </c>
      <c r="E4738">
        <v>90573</v>
      </c>
      <c r="F4738" s="5" t="s">
        <v>50</v>
      </c>
      <c r="G4738" s="5" t="s">
        <v>42</v>
      </c>
      <c r="H4738" s="5" t="s">
        <v>68</v>
      </c>
      <c r="I4738" t="s">
        <v>44</v>
      </c>
      <c r="J4738" t="s">
        <v>68</v>
      </c>
      <c r="K4738">
        <v>0</v>
      </c>
      <c r="L4738" s="5" t="s">
        <v>9465</v>
      </c>
      <c r="M4738" s="5" t="s">
        <v>28</v>
      </c>
      <c r="N4738">
        <v>2</v>
      </c>
      <c r="O4738" t="s">
        <v>78</v>
      </c>
      <c r="P4738" s="1">
        <v>45461</v>
      </c>
      <c r="Q4738" s="1">
        <v>45511</v>
      </c>
      <c r="R4738">
        <v>883</v>
      </c>
      <c r="S4738" s="4">
        <v>5.2</v>
      </c>
      <c r="T4738" t="s">
        <v>38</v>
      </c>
    </row>
    <row r="4739" spans="1:20" x14ac:dyDescent="0.35">
      <c r="A4739" t="s">
        <v>9466</v>
      </c>
      <c r="B4739" s="5" t="s">
        <v>28800</v>
      </c>
      <c r="C4739" s="6">
        <v>287295</v>
      </c>
      <c r="D4739" t="s">
        <v>22</v>
      </c>
      <c r="E4739">
        <v>287295</v>
      </c>
      <c r="F4739" s="5" t="s">
        <v>23</v>
      </c>
      <c r="G4739" s="5" t="s">
        <v>51</v>
      </c>
      <c r="H4739" s="5" t="s">
        <v>68</v>
      </c>
      <c r="I4739" t="s">
        <v>35</v>
      </c>
      <c r="J4739" t="s">
        <v>121</v>
      </c>
      <c r="K4739">
        <v>100</v>
      </c>
      <c r="L4739" s="5" t="s">
        <v>9467</v>
      </c>
      <c r="M4739" s="5" t="s">
        <v>54</v>
      </c>
      <c r="N4739">
        <v>10</v>
      </c>
      <c r="O4739" t="s">
        <v>112</v>
      </c>
      <c r="P4739" s="1">
        <v>45496</v>
      </c>
      <c r="Q4739" s="1">
        <v>45512</v>
      </c>
      <c r="R4739">
        <v>1834</v>
      </c>
      <c r="S4739" s="4">
        <v>6</v>
      </c>
      <c r="T4739" t="s">
        <v>55</v>
      </c>
    </row>
    <row r="4740" spans="1:20" x14ac:dyDescent="0.35">
      <c r="A4740" t="s">
        <v>9468</v>
      </c>
      <c r="B4740" s="5" t="s">
        <v>100</v>
      </c>
      <c r="C4740" s="6">
        <v>206996</v>
      </c>
      <c r="D4740" t="s">
        <v>41</v>
      </c>
      <c r="E4740">
        <v>175947</v>
      </c>
      <c r="F4740" s="5" t="s">
        <v>23</v>
      </c>
      <c r="G4740" s="5" t="s">
        <v>24</v>
      </c>
      <c r="H4740" s="5" t="s">
        <v>126</v>
      </c>
      <c r="I4740" t="s">
        <v>35</v>
      </c>
      <c r="J4740" t="s">
        <v>126</v>
      </c>
      <c r="K4740">
        <v>50</v>
      </c>
      <c r="L4740" s="5" t="s">
        <v>9469</v>
      </c>
      <c r="M4740" s="5" t="s">
        <v>54</v>
      </c>
      <c r="N4740">
        <v>18</v>
      </c>
      <c r="O4740" t="s">
        <v>141</v>
      </c>
      <c r="P4740" s="1">
        <v>45513</v>
      </c>
      <c r="Q4740" s="1">
        <v>45541</v>
      </c>
      <c r="R4740">
        <v>865</v>
      </c>
      <c r="S4740" s="4">
        <v>8.6999999999999993</v>
      </c>
      <c r="T4740" t="s">
        <v>89</v>
      </c>
    </row>
    <row r="4741" spans="1:20" x14ac:dyDescent="0.35">
      <c r="A4741" t="s">
        <v>9470</v>
      </c>
      <c r="B4741" s="5" t="s">
        <v>179</v>
      </c>
      <c r="C4741" s="6">
        <v>122080</v>
      </c>
      <c r="D4741" t="s">
        <v>65</v>
      </c>
      <c r="E4741">
        <v>158704</v>
      </c>
      <c r="F4741" s="5" t="s">
        <v>66</v>
      </c>
      <c r="G4741" s="5" t="s">
        <v>24</v>
      </c>
      <c r="H4741" s="5" t="s">
        <v>67</v>
      </c>
      <c r="I4741" t="s">
        <v>26</v>
      </c>
      <c r="J4741" t="s">
        <v>768</v>
      </c>
      <c r="K4741">
        <v>100</v>
      </c>
      <c r="L4741" s="5" t="s">
        <v>9471</v>
      </c>
      <c r="M4741" s="5" t="s">
        <v>37</v>
      </c>
      <c r="N4741">
        <v>5</v>
      </c>
      <c r="O4741" t="s">
        <v>29</v>
      </c>
      <c r="P4741" s="1">
        <v>45608</v>
      </c>
      <c r="Q4741" s="1">
        <v>45624</v>
      </c>
      <c r="R4741">
        <v>1587</v>
      </c>
      <c r="S4741" s="4">
        <v>9.6</v>
      </c>
      <c r="T4741" t="s">
        <v>277</v>
      </c>
    </row>
    <row r="4742" spans="1:20" x14ac:dyDescent="0.35">
      <c r="A4742" t="s">
        <v>9472</v>
      </c>
      <c r="B4742" s="5" t="s">
        <v>49</v>
      </c>
      <c r="C4742" s="6">
        <v>70756</v>
      </c>
      <c r="D4742" t="s">
        <v>22</v>
      </c>
      <c r="E4742">
        <v>70756</v>
      </c>
      <c r="F4742" s="5" t="s">
        <v>58</v>
      </c>
      <c r="G4742" s="5" t="s">
        <v>59</v>
      </c>
      <c r="H4742" s="5" t="s">
        <v>101</v>
      </c>
      <c r="I4742" t="s">
        <v>44</v>
      </c>
      <c r="J4742" t="s">
        <v>101</v>
      </c>
      <c r="K4742">
        <v>50</v>
      </c>
      <c r="L4742" s="5" t="s">
        <v>9473</v>
      </c>
      <c r="M4742" s="5" t="s">
        <v>28</v>
      </c>
      <c r="N4742">
        <v>0</v>
      </c>
      <c r="O4742" t="s">
        <v>62</v>
      </c>
      <c r="P4742" s="1">
        <v>45295</v>
      </c>
      <c r="Q4742" s="1">
        <v>45327</v>
      </c>
      <c r="R4742">
        <v>1760</v>
      </c>
      <c r="S4742" s="4">
        <v>7.6</v>
      </c>
      <c r="T4742" t="s">
        <v>136</v>
      </c>
    </row>
    <row r="4743" spans="1:20" x14ac:dyDescent="0.35">
      <c r="A4743" t="s">
        <v>9474</v>
      </c>
      <c r="B4743" s="5" t="s">
        <v>28802</v>
      </c>
      <c r="C4743" s="6">
        <v>97152</v>
      </c>
      <c r="D4743" t="s">
        <v>120</v>
      </c>
      <c r="E4743">
        <v>87437</v>
      </c>
      <c r="F4743" s="5" t="s">
        <v>58</v>
      </c>
      <c r="G4743" s="5" t="s">
        <v>59</v>
      </c>
      <c r="H4743" s="5" t="s">
        <v>121</v>
      </c>
      <c r="I4743" t="s">
        <v>35</v>
      </c>
      <c r="J4743" t="s">
        <v>121</v>
      </c>
      <c r="K4743">
        <v>0</v>
      </c>
      <c r="L4743" s="5" t="s">
        <v>3236</v>
      </c>
      <c r="M4743" s="5" t="s">
        <v>37</v>
      </c>
      <c r="N4743">
        <v>0</v>
      </c>
      <c r="O4743" t="s">
        <v>46</v>
      </c>
      <c r="P4743" s="1">
        <v>45500</v>
      </c>
      <c r="Q4743" s="1">
        <v>45537</v>
      </c>
      <c r="R4743">
        <v>1520</v>
      </c>
      <c r="S4743" s="4">
        <v>6.2</v>
      </c>
      <c r="T4743" t="s">
        <v>47</v>
      </c>
    </row>
    <row r="4744" spans="1:20" x14ac:dyDescent="0.35">
      <c r="A4744" t="s">
        <v>9475</v>
      </c>
      <c r="B4744" s="5" t="s">
        <v>91</v>
      </c>
      <c r="C4744" s="6">
        <v>166402</v>
      </c>
      <c r="D4744" t="s">
        <v>41</v>
      </c>
      <c r="E4744">
        <v>141442</v>
      </c>
      <c r="F4744" s="5" t="s">
        <v>66</v>
      </c>
      <c r="G4744" s="5" t="s">
        <v>42</v>
      </c>
      <c r="H4744" s="5" t="s">
        <v>126</v>
      </c>
      <c r="I4744" t="s">
        <v>35</v>
      </c>
      <c r="J4744" t="s">
        <v>126</v>
      </c>
      <c r="K4744">
        <v>100</v>
      </c>
      <c r="L4744" s="5" t="s">
        <v>9476</v>
      </c>
      <c r="M4744" s="5" t="s">
        <v>37</v>
      </c>
      <c r="N4744">
        <v>6</v>
      </c>
      <c r="O4744" t="s">
        <v>147</v>
      </c>
      <c r="P4744" s="1">
        <v>45534</v>
      </c>
      <c r="Q4744" s="1">
        <v>45588</v>
      </c>
      <c r="R4744">
        <v>1184</v>
      </c>
      <c r="S4744" s="4">
        <v>8.5</v>
      </c>
      <c r="T4744" t="s">
        <v>79</v>
      </c>
    </row>
    <row r="4745" spans="1:20" x14ac:dyDescent="0.35">
      <c r="A4745" t="s">
        <v>9477</v>
      </c>
      <c r="B4745" s="5" t="s">
        <v>28802</v>
      </c>
      <c r="C4745" s="6">
        <v>67835</v>
      </c>
      <c r="D4745" t="s">
        <v>33</v>
      </c>
      <c r="E4745">
        <v>7461850</v>
      </c>
      <c r="F4745" s="5" t="s">
        <v>58</v>
      </c>
      <c r="G4745" s="5" t="s">
        <v>59</v>
      </c>
      <c r="H4745" s="5" t="s">
        <v>34</v>
      </c>
      <c r="I4745" t="s">
        <v>35</v>
      </c>
      <c r="J4745" t="s">
        <v>34</v>
      </c>
      <c r="K4745">
        <v>0</v>
      </c>
      <c r="L4745" s="5" t="s">
        <v>9478</v>
      </c>
      <c r="M4745" s="5" t="s">
        <v>28</v>
      </c>
      <c r="N4745">
        <v>1</v>
      </c>
      <c r="O4745" t="s">
        <v>46</v>
      </c>
      <c r="P4745" s="1">
        <v>45648</v>
      </c>
      <c r="Q4745" s="1">
        <v>45665</v>
      </c>
      <c r="R4745">
        <v>620</v>
      </c>
      <c r="S4745" s="4">
        <v>9.1999999999999993</v>
      </c>
      <c r="T4745" t="s">
        <v>277</v>
      </c>
    </row>
    <row r="4746" spans="1:20" x14ac:dyDescent="0.35">
      <c r="A4746" t="s">
        <v>9479</v>
      </c>
      <c r="B4746" s="5" t="s">
        <v>21</v>
      </c>
      <c r="C4746" s="6">
        <v>149496</v>
      </c>
      <c r="D4746" t="s">
        <v>41</v>
      </c>
      <c r="E4746">
        <v>127072</v>
      </c>
      <c r="F4746" s="5" t="s">
        <v>23</v>
      </c>
      <c r="G4746" s="5" t="s">
        <v>24</v>
      </c>
      <c r="H4746" s="5" t="s">
        <v>151</v>
      </c>
      <c r="I4746" t="s">
        <v>26</v>
      </c>
      <c r="J4746" t="s">
        <v>151</v>
      </c>
      <c r="K4746">
        <v>100</v>
      </c>
      <c r="L4746" s="5" t="s">
        <v>6732</v>
      </c>
      <c r="M4746" s="5" t="s">
        <v>54</v>
      </c>
      <c r="N4746">
        <v>13</v>
      </c>
      <c r="O4746" t="s">
        <v>85</v>
      </c>
      <c r="P4746" s="1">
        <v>45537</v>
      </c>
      <c r="Q4746" s="1">
        <v>45579</v>
      </c>
      <c r="R4746">
        <v>1813</v>
      </c>
      <c r="S4746" s="4">
        <v>10</v>
      </c>
      <c r="T4746" t="s">
        <v>153</v>
      </c>
    </row>
    <row r="4747" spans="1:20" x14ac:dyDescent="0.35">
      <c r="A4747" t="s">
        <v>9480</v>
      </c>
      <c r="B4747" s="5" t="s">
        <v>28801</v>
      </c>
      <c r="C4747" s="6">
        <v>261114</v>
      </c>
      <c r="D4747" t="s">
        <v>22</v>
      </c>
      <c r="E4747">
        <v>261114</v>
      </c>
      <c r="F4747" s="5" t="s">
        <v>23</v>
      </c>
      <c r="G4747" s="5" t="s">
        <v>59</v>
      </c>
      <c r="H4747" s="5" t="s">
        <v>52</v>
      </c>
      <c r="I4747" t="s">
        <v>35</v>
      </c>
      <c r="J4747" t="s">
        <v>52</v>
      </c>
      <c r="K4747">
        <v>100</v>
      </c>
      <c r="L4747" s="5" t="s">
        <v>9481</v>
      </c>
      <c r="M4747" s="5" t="s">
        <v>37</v>
      </c>
      <c r="N4747">
        <v>10</v>
      </c>
      <c r="O4747" t="s">
        <v>88</v>
      </c>
      <c r="P4747" s="1">
        <v>45684</v>
      </c>
      <c r="Q4747" s="1">
        <v>45745</v>
      </c>
      <c r="R4747">
        <v>573</v>
      </c>
      <c r="S4747" s="4">
        <v>5.6</v>
      </c>
      <c r="T4747" t="s">
        <v>79</v>
      </c>
    </row>
    <row r="4748" spans="1:20" x14ac:dyDescent="0.35">
      <c r="A4748" t="s">
        <v>9482</v>
      </c>
      <c r="B4748" s="5" t="s">
        <v>28800</v>
      </c>
      <c r="C4748" s="6">
        <v>39992</v>
      </c>
      <c r="D4748" t="s">
        <v>22</v>
      </c>
      <c r="E4748">
        <v>39992</v>
      </c>
      <c r="F4748" s="5" t="s">
        <v>58</v>
      </c>
      <c r="G4748" s="5" t="s">
        <v>42</v>
      </c>
      <c r="H4748" s="5" t="s">
        <v>157</v>
      </c>
      <c r="I4748" t="s">
        <v>35</v>
      </c>
      <c r="J4748" t="s">
        <v>157</v>
      </c>
      <c r="K4748">
        <v>0</v>
      </c>
      <c r="L4748" s="5" t="s">
        <v>9483</v>
      </c>
      <c r="M4748" s="5" t="s">
        <v>54</v>
      </c>
      <c r="N4748">
        <v>1</v>
      </c>
      <c r="O4748" t="s">
        <v>172</v>
      </c>
      <c r="P4748" s="1">
        <v>45712</v>
      </c>
      <c r="Q4748" s="1">
        <v>45782</v>
      </c>
      <c r="R4748">
        <v>2160</v>
      </c>
      <c r="S4748" s="4">
        <v>6.3</v>
      </c>
      <c r="T4748" t="s">
        <v>118</v>
      </c>
    </row>
    <row r="4749" spans="1:20" x14ac:dyDescent="0.35">
      <c r="A4749" t="s">
        <v>9484</v>
      </c>
      <c r="B4749" s="5" t="s">
        <v>217</v>
      </c>
      <c r="C4749" s="6">
        <v>127090</v>
      </c>
      <c r="D4749" t="s">
        <v>33</v>
      </c>
      <c r="E4749">
        <v>13979900</v>
      </c>
      <c r="F4749" s="5" t="s">
        <v>66</v>
      </c>
      <c r="G4749" s="5" t="s">
        <v>59</v>
      </c>
      <c r="H4749" s="5" t="s">
        <v>34</v>
      </c>
      <c r="I4749" t="s">
        <v>26</v>
      </c>
      <c r="J4749" t="s">
        <v>34</v>
      </c>
      <c r="K4749">
        <v>100</v>
      </c>
      <c r="L4749" s="5" t="s">
        <v>9485</v>
      </c>
      <c r="M4749" s="5" t="s">
        <v>70</v>
      </c>
      <c r="N4749">
        <v>6</v>
      </c>
      <c r="O4749" t="s">
        <v>46</v>
      </c>
      <c r="P4749" s="1">
        <v>45417</v>
      </c>
      <c r="Q4749" s="1">
        <v>45432</v>
      </c>
      <c r="R4749">
        <v>1570</v>
      </c>
      <c r="S4749" s="4">
        <v>8.1</v>
      </c>
      <c r="T4749" t="s">
        <v>55</v>
      </c>
    </row>
    <row r="4750" spans="1:20" x14ac:dyDescent="0.35">
      <c r="A4750" t="s">
        <v>9486</v>
      </c>
      <c r="B4750" s="5" t="s">
        <v>174</v>
      </c>
      <c r="C4750" s="6">
        <v>25060</v>
      </c>
      <c r="D4750" t="s">
        <v>22</v>
      </c>
      <c r="E4750">
        <v>25060</v>
      </c>
      <c r="F4750" s="5" t="s">
        <v>58</v>
      </c>
      <c r="G4750" s="5" t="s">
        <v>59</v>
      </c>
      <c r="H4750" s="5" t="s">
        <v>116</v>
      </c>
      <c r="I4750" t="s">
        <v>26</v>
      </c>
      <c r="J4750" t="s">
        <v>116</v>
      </c>
      <c r="K4750">
        <v>100</v>
      </c>
      <c r="L4750" s="5" t="s">
        <v>9487</v>
      </c>
      <c r="M4750" s="5" t="s">
        <v>54</v>
      </c>
      <c r="N4750">
        <v>1</v>
      </c>
      <c r="O4750" t="s">
        <v>78</v>
      </c>
      <c r="P4750" s="1">
        <v>45396</v>
      </c>
      <c r="Q4750" s="1">
        <v>45456</v>
      </c>
      <c r="R4750">
        <v>1845</v>
      </c>
      <c r="S4750" s="4">
        <v>9.4</v>
      </c>
      <c r="T4750" t="s">
        <v>136</v>
      </c>
    </row>
    <row r="4751" spans="1:20" x14ac:dyDescent="0.35">
      <c r="A4751" t="s">
        <v>9488</v>
      </c>
      <c r="B4751" s="5" t="s">
        <v>217</v>
      </c>
      <c r="C4751" s="6">
        <v>121674</v>
      </c>
      <c r="D4751" t="s">
        <v>33</v>
      </c>
      <c r="E4751">
        <v>13384140</v>
      </c>
      <c r="F4751" s="5" t="s">
        <v>66</v>
      </c>
      <c r="G4751" s="5" t="s">
        <v>42</v>
      </c>
      <c r="H4751" s="5" t="s">
        <v>34</v>
      </c>
      <c r="I4751" t="s">
        <v>26</v>
      </c>
      <c r="J4751" t="s">
        <v>410</v>
      </c>
      <c r="K4751">
        <v>50</v>
      </c>
      <c r="L4751" s="5" t="s">
        <v>9489</v>
      </c>
      <c r="M4751" s="5" t="s">
        <v>70</v>
      </c>
      <c r="N4751">
        <v>5</v>
      </c>
      <c r="O4751" t="s">
        <v>141</v>
      </c>
      <c r="P4751" s="1">
        <v>45325</v>
      </c>
      <c r="Q4751" s="1">
        <v>45373</v>
      </c>
      <c r="R4751">
        <v>1668</v>
      </c>
      <c r="S4751" s="4">
        <v>8.6999999999999993</v>
      </c>
      <c r="T4751" t="s">
        <v>47</v>
      </c>
    </row>
    <row r="4752" spans="1:20" x14ac:dyDescent="0.35">
      <c r="A4752" t="s">
        <v>9490</v>
      </c>
      <c r="B4752" s="5" t="s">
        <v>28799</v>
      </c>
      <c r="C4752" s="6">
        <v>60372</v>
      </c>
      <c r="D4752" t="s">
        <v>33</v>
      </c>
      <c r="E4752">
        <v>6640920</v>
      </c>
      <c r="F4752" s="5" t="s">
        <v>58</v>
      </c>
      <c r="G4752" s="5" t="s">
        <v>59</v>
      </c>
      <c r="H4752" s="5" t="s">
        <v>34</v>
      </c>
      <c r="I4752" t="s">
        <v>26</v>
      </c>
      <c r="J4752" t="s">
        <v>34</v>
      </c>
      <c r="K4752">
        <v>100</v>
      </c>
      <c r="L4752" s="5" t="s">
        <v>9491</v>
      </c>
      <c r="M4752" s="5" t="s">
        <v>28</v>
      </c>
      <c r="N4752">
        <v>0</v>
      </c>
      <c r="O4752" t="s">
        <v>167</v>
      </c>
      <c r="P4752" s="1">
        <v>45762</v>
      </c>
      <c r="Q4752" s="1">
        <v>45800</v>
      </c>
      <c r="R4752">
        <v>1562</v>
      </c>
      <c r="S4752" s="4">
        <v>8.1</v>
      </c>
      <c r="T4752" t="s">
        <v>79</v>
      </c>
    </row>
    <row r="4753" spans="1:20" x14ac:dyDescent="0.35">
      <c r="A4753" t="s">
        <v>9492</v>
      </c>
      <c r="B4753" s="5" t="s">
        <v>40</v>
      </c>
      <c r="C4753" s="6">
        <v>277451</v>
      </c>
      <c r="D4753" t="s">
        <v>22</v>
      </c>
      <c r="E4753">
        <v>277451</v>
      </c>
      <c r="F4753" s="5" t="s">
        <v>23</v>
      </c>
      <c r="G4753" s="5" t="s">
        <v>59</v>
      </c>
      <c r="H4753" s="5" t="s">
        <v>68</v>
      </c>
      <c r="I4753" t="s">
        <v>44</v>
      </c>
      <c r="J4753" t="s">
        <v>157</v>
      </c>
      <c r="K4753">
        <v>100</v>
      </c>
      <c r="L4753" s="5" t="s">
        <v>7351</v>
      </c>
      <c r="M4753" s="5" t="s">
        <v>37</v>
      </c>
      <c r="N4753">
        <v>11</v>
      </c>
      <c r="O4753" t="s">
        <v>167</v>
      </c>
      <c r="P4753" s="1">
        <v>45376</v>
      </c>
      <c r="Q4753" s="1">
        <v>45446</v>
      </c>
      <c r="R4753">
        <v>2111</v>
      </c>
      <c r="S4753" s="4">
        <v>7.8</v>
      </c>
      <c r="T4753" t="s">
        <v>153</v>
      </c>
    </row>
    <row r="4754" spans="1:20" x14ac:dyDescent="0.35">
      <c r="A4754" t="s">
        <v>9493</v>
      </c>
      <c r="B4754" s="5" t="s">
        <v>28802</v>
      </c>
      <c r="C4754" s="6">
        <v>112653</v>
      </c>
      <c r="D4754" t="s">
        <v>33</v>
      </c>
      <c r="E4754">
        <v>12391830</v>
      </c>
      <c r="F4754" s="5" t="s">
        <v>50</v>
      </c>
      <c r="G4754" s="5" t="s">
        <v>51</v>
      </c>
      <c r="H4754" s="5" t="s">
        <v>34</v>
      </c>
      <c r="I4754" t="s">
        <v>35</v>
      </c>
      <c r="J4754" t="s">
        <v>34</v>
      </c>
      <c r="K4754">
        <v>100</v>
      </c>
      <c r="L4754" s="5" t="s">
        <v>9494</v>
      </c>
      <c r="M4754" s="5" t="s">
        <v>37</v>
      </c>
      <c r="N4754">
        <v>2</v>
      </c>
      <c r="O4754" t="s">
        <v>135</v>
      </c>
      <c r="P4754" s="1">
        <v>45651</v>
      </c>
      <c r="Q4754" s="1">
        <v>45694</v>
      </c>
      <c r="R4754">
        <v>2007</v>
      </c>
      <c r="S4754" s="4">
        <v>8.1</v>
      </c>
      <c r="T4754" t="s">
        <v>153</v>
      </c>
    </row>
    <row r="4755" spans="1:20" x14ac:dyDescent="0.35">
      <c r="A4755" t="s">
        <v>9495</v>
      </c>
      <c r="B4755" s="5" t="s">
        <v>73</v>
      </c>
      <c r="C4755" s="6">
        <v>65378</v>
      </c>
      <c r="D4755" t="s">
        <v>41</v>
      </c>
      <c r="E4755">
        <v>55571</v>
      </c>
      <c r="F4755" s="5" t="s">
        <v>58</v>
      </c>
      <c r="G4755" s="5" t="s">
        <v>24</v>
      </c>
      <c r="H4755" s="5" t="s">
        <v>151</v>
      </c>
      <c r="I4755" t="s">
        <v>44</v>
      </c>
      <c r="J4755" t="s">
        <v>151</v>
      </c>
      <c r="K4755">
        <v>100</v>
      </c>
      <c r="L4755" s="5" t="s">
        <v>9496</v>
      </c>
      <c r="M4755" s="5" t="s">
        <v>37</v>
      </c>
      <c r="N4755">
        <v>0</v>
      </c>
      <c r="O4755" t="s">
        <v>112</v>
      </c>
      <c r="P4755" s="1">
        <v>45731</v>
      </c>
      <c r="Q4755" s="1">
        <v>45789</v>
      </c>
      <c r="R4755">
        <v>990</v>
      </c>
      <c r="S4755" s="4">
        <v>7.1</v>
      </c>
      <c r="T4755" t="s">
        <v>153</v>
      </c>
    </row>
    <row r="4756" spans="1:20" x14ac:dyDescent="0.35">
      <c r="A4756" t="s">
        <v>9497</v>
      </c>
      <c r="B4756" s="5" t="s">
        <v>40</v>
      </c>
      <c r="C4756" s="6">
        <v>70603</v>
      </c>
      <c r="D4756" t="s">
        <v>22</v>
      </c>
      <c r="E4756">
        <v>70603</v>
      </c>
      <c r="F4756" s="5" t="s">
        <v>58</v>
      </c>
      <c r="G4756" s="5" t="s">
        <v>51</v>
      </c>
      <c r="H4756" s="5" t="s">
        <v>129</v>
      </c>
      <c r="I4756" t="s">
        <v>26</v>
      </c>
      <c r="J4756" t="s">
        <v>426</v>
      </c>
      <c r="K4756">
        <v>50</v>
      </c>
      <c r="L4756" s="5" t="s">
        <v>9498</v>
      </c>
      <c r="M4756" s="5" t="s">
        <v>54</v>
      </c>
      <c r="N4756">
        <v>1</v>
      </c>
      <c r="O4756" t="s">
        <v>147</v>
      </c>
      <c r="P4756" s="1">
        <v>45660</v>
      </c>
      <c r="Q4756" s="1">
        <v>45700</v>
      </c>
      <c r="R4756">
        <v>1881</v>
      </c>
      <c r="S4756" s="4">
        <v>7.6</v>
      </c>
      <c r="T4756" t="s">
        <v>210</v>
      </c>
    </row>
    <row r="4757" spans="1:20" x14ac:dyDescent="0.35">
      <c r="A4757" t="s">
        <v>9499</v>
      </c>
      <c r="B4757" s="5" t="s">
        <v>32</v>
      </c>
      <c r="C4757" s="6">
        <v>190525</v>
      </c>
      <c r="D4757" t="s">
        <v>22</v>
      </c>
      <c r="E4757">
        <v>190525</v>
      </c>
      <c r="F4757" s="5" t="s">
        <v>23</v>
      </c>
      <c r="G4757" s="5" t="s">
        <v>59</v>
      </c>
      <c r="H4757" s="5" t="s">
        <v>97</v>
      </c>
      <c r="I4757" t="s">
        <v>44</v>
      </c>
      <c r="J4757" t="s">
        <v>313</v>
      </c>
      <c r="K4757">
        <v>0</v>
      </c>
      <c r="L4757" s="5" t="s">
        <v>9500</v>
      </c>
      <c r="M4757" s="5" t="s">
        <v>37</v>
      </c>
      <c r="N4757">
        <v>15</v>
      </c>
      <c r="O4757" t="s">
        <v>78</v>
      </c>
      <c r="P4757" s="1">
        <v>45709</v>
      </c>
      <c r="Q4757" s="1">
        <v>45732</v>
      </c>
      <c r="R4757">
        <v>2332</v>
      </c>
      <c r="S4757" s="4">
        <v>7.2</v>
      </c>
      <c r="T4757" t="s">
        <v>210</v>
      </c>
    </row>
    <row r="4758" spans="1:20" x14ac:dyDescent="0.35">
      <c r="A4758" t="s">
        <v>9501</v>
      </c>
      <c r="B4758" s="5" t="s">
        <v>28802</v>
      </c>
      <c r="C4758" s="6">
        <v>61699</v>
      </c>
      <c r="D4758" t="s">
        <v>41</v>
      </c>
      <c r="E4758">
        <v>52444</v>
      </c>
      <c r="F4758" s="5" t="s">
        <v>58</v>
      </c>
      <c r="G4758" s="5" t="s">
        <v>59</v>
      </c>
      <c r="H4758" s="5" t="s">
        <v>126</v>
      </c>
      <c r="I4758" t="s">
        <v>26</v>
      </c>
      <c r="J4758" t="s">
        <v>126</v>
      </c>
      <c r="K4758">
        <v>50</v>
      </c>
      <c r="L4758" s="5" t="s">
        <v>2149</v>
      </c>
      <c r="M4758" s="5" t="s">
        <v>37</v>
      </c>
      <c r="N4758">
        <v>1</v>
      </c>
      <c r="O4758" t="s">
        <v>46</v>
      </c>
      <c r="P4758" s="1">
        <v>45538</v>
      </c>
      <c r="Q4758" s="1">
        <v>45595</v>
      </c>
      <c r="R4758">
        <v>594</v>
      </c>
      <c r="S4758" s="4">
        <v>8.8000000000000007</v>
      </c>
      <c r="T4758" t="s">
        <v>103</v>
      </c>
    </row>
    <row r="4759" spans="1:20" x14ac:dyDescent="0.35">
      <c r="A4759" t="s">
        <v>9502</v>
      </c>
      <c r="B4759" s="5" t="s">
        <v>28802</v>
      </c>
      <c r="C4759" s="6">
        <v>273689</v>
      </c>
      <c r="D4759" t="s">
        <v>92</v>
      </c>
      <c r="E4759">
        <v>205267</v>
      </c>
      <c r="F4759" s="5" t="s">
        <v>23</v>
      </c>
      <c r="G4759" s="5" t="s">
        <v>59</v>
      </c>
      <c r="H4759" s="5" t="s">
        <v>93</v>
      </c>
      <c r="I4759" t="s">
        <v>35</v>
      </c>
      <c r="J4759" t="s">
        <v>294</v>
      </c>
      <c r="K4759">
        <v>100</v>
      </c>
      <c r="L4759" s="5" t="s">
        <v>9503</v>
      </c>
      <c r="M4759" s="5" t="s">
        <v>54</v>
      </c>
      <c r="N4759">
        <v>10</v>
      </c>
      <c r="O4759" t="s">
        <v>172</v>
      </c>
      <c r="P4759" s="1">
        <v>45690</v>
      </c>
      <c r="Q4759" s="1">
        <v>45761</v>
      </c>
      <c r="R4759">
        <v>2382</v>
      </c>
      <c r="S4759" s="4">
        <v>6.3</v>
      </c>
      <c r="T4759" t="s">
        <v>95</v>
      </c>
    </row>
    <row r="4760" spans="1:20" x14ac:dyDescent="0.35">
      <c r="A4760" t="s">
        <v>9504</v>
      </c>
      <c r="B4760" s="5" t="s">
        <v>28800</v>
      </c>
      <c r="C4760" s="6">
        <v>99938</v>
      </c>
      <c r="D4760" t="s">
        <v>22</v>
      </c>
      <c r="E4760">
        <v>99938</v>
      </c>
      <c r="F4760" s="5" t="s">
        <v>50</v>
      </c>
      <c r="G4760" s="5" t="s">
        <v>42</v>
      </c>
      <c r="H4760" s="5" t="s">
        <v>101</v>
      </c>
      <c r="I4760" t="s">
        <v>26</v>
      </c>
      <c r="J4760" t="s">
        <v>101</v>
      </c>
      <c r="K4760">
        <v>0</v>
      </c>
      <c r="L4760" s="5" t="s">
        <v>9505</v>
      </c>
      <c r="M4760" s="5" t="s">
        <v>54</v>
      </c>
      <c r="N4760">
        <v>3</v>
      </c>
      <c r="O4760" t="s">
        <v>167</v>
      </c>
      <c r="P4760" s="1">
        <v>45548</v>
      </c>
      <c r="Q4760" s="1">
        <v>45598</v>
      </c>
      <c r="R4760">
        <v>2160</v>
      </c>
      <c r="S4760" s="4">
        <v>6.9</v>
      </c>
      <c r="T4760" t="s">
        <v>153</v>
      </c>
    </row>
    <row r="4761" spans="1:20" x14ac:dyDescent="0.35">
      <c r="A4761" t="s">
        <v>9506</v>
      </c>
      <c r="B4761" s="5" t="s">
        <v>57</v>
      </c>
      <c r="C4761" s="6">
        <v>109758</v>
      </c>
      <c r="D4761" t="s">
        <v>22</v>
      </c>
      <c r="E4761">
        <v>109758</v>
      </c>
      <c r="F4761" s="5" t="s">
        <v>50</v>
      </c>
      <c r="G4761" s="5" t="s">
        <v>59</v>
      </c>
      <c r="H4761" s="5" t="s">
        <v>129</v>
      </c>
      <c r="I4761" t="s">
        <v>26</v>
      </c>
      <c r="J4761" t="s">
        <v>129</v>
      </c>
      <c r="K4761">
        <v>0</v>
      </c>
      <c r="L4761" s="5" t="s">
        <v>9507</v>
      </c>
      <c r="M4761" s="5" t="s">
        <v>37</v>
      </c>
      <c r="N4761">
        <v>4</v>
      </c>
      <c r="O4761" t="s">
        <v>167</v>
      </c>
      <c r="P4761" s="1">
        <v>45518</v>
      </c>
      <c r="Q4761" s="1">
        <v>45566</v>
      </c>
      <c r="R4761">
        <v>1696</v>
      </c>
      <c r="S4761" s="4">
        <v>5.0999999999999996</v>
      </c>
      <c r="T4761" t="s">
        <v>63</v>
      </c>
    </row>
    <row r="4762" spans="1:20" x14ac:dyDescent="0.35">
      <c r="A4762" t="s">
        <v>9508</v>
      </c>
      <c r="B4762" s="5" t="s">
        <v>73</v>
      </c>
      <c r="C4762" s="6">
        <v>107303</v>
      </c>
      <c r="D4762" t="s">
        <v>22</v>
      </c>
      <c r="E4762">
        <v>107303</v>
      </c>
      <c r="F4762" s="5" t="s">
        <v>50</v>
      </c>
      <c r="G4762" s="5" t="s">
        <v>42</v>
      </c>
      <c r="H4762" s="5" t="s">
        <v>191</v>
      </c>
      <c r="I4762" t="s">
        <v>35</v>
      </c>
      <c r="J4762" t="s">
        <v>67</v>
      </c>
      <c r="K4762">
        <v>50</v>
      </c>
      <c r="L4762" s="5" t="s">
        <v>9509</v>
      </c>
      <c r="M4762" s="5" t="s">
        <v>54</v>
      </c>
      <c r="N4762">
        <v>3</v>
      </c>
      <c r="O4762" t="s">
        <v>135</v>
      </c>
      <c r="P4762" s="1">
        <v>45716</v>
      </c>
      <c r="Q4762" s="1">
        <v>45776</v>
      </c>
      <c r="R4762">
        <v>1075</v>
      </c>
      <c r="S4762" s="4">
        <v>8.1999999999999993</v>
      </c>
      <c r="T4762" t="s">
        <v>243</v>
      </c>
    </row>
    <row r="4763" spans="1:20" x14ac:dyDescent="0.35">
      <c r="A4763" t="s">
        <v>9510</v>
      </c>
      <c r="B4763" s="5" t="s">
        <v>174</v>
      </c>
      <c r="C4763" s="6">
        <v>89290</v>
      </c>
      <c r="D4763" t="s">
        <v>22</v>
      </c>
      <c r="E4763">
        <v>89290</v>
      </c>
      <c r="F4763" s="5" t="s">
        <v>58</v>
      </c>
      <c r="G4763" s="5" t="s">
        <v>59</v>
      </c>
      <c r="H4763" s="5" t="s">
        <v>129</v>
      </c>
      <c r="I4763" t="s">
        <v>35</v>
      </c>
      <c r="J4763" t="s">
        <v>129</v>
      </c>
      <c r="K4763">
        <v>50</v>
      </c>
      <c r="L4763" s="5" t="s">
        <v>9511</v>
      </c>
      <c r="M4763" s="5" t="s">
        <v>54</v>
      </c>
      <c r="N4763">
        <v>0</v>
      </c>
      <c r="O4763" t="s">
        <v>62</v>
      </c>
      <c r="P4763" s="1">
        <v>45337</v>
      </c>
      <c r="Q4763" s="1">
        <v>45383</v>
      </c>
      <c r="R4763">
        <v>2246</v>
      </c>
      <c r="S4763" s="4">
        <v>7</v>
      </c>
      <c r="T4763" t="s">
        <v>108</v>
      </c>
    </row>
    <row r="4764" spans="1:20" x14ac:dyDescent="0.35">
      <c r="A4764" t="s">
        <v>9512</v>
      </c>
      <c r="B4764" s="5" t="s">
        <v>21</v>
      </c>
      <c r="C4764" s="6">
        <v>172273</v>
      </c>
      <c r="D4764" t="s">
        <v>22</v>
      </c>
      <c r="E4764">
        <v>172273</v>
      </c>
      <c r="F4764" s="5" t="s">
        <v>23</v>
      </c>
      <c r="G4764" s="5" t="s">
        <v>24</v>
      </c>
      <c r="H4764" s="5" t="s">
        <v>191</v>
      </c>
      <c r="I4764" t="s">
        <v>44</v>
      </c>
      <c r="J4764" t="s">
        <v>191</v>
      </c>
      <c r="K4764">
        <v>0</v>
      </c>
      <c r="L4764" s="5" t="s">
        <v>9513</v>
      </c>
      <c r="M4764" s="5" t="s">
        <v>28</v>
      </c>
      <c r="N4764">
        <v>10</v>
      </c>
      <c r="O4764" t="s">
        <v>88</v>
      </c>
      <c r="P4764" s="1">
        <v>45683</v>
      </c>
      <c r="Q4764" s="1">
        <v>45744</v>
      </c>
      <c r="R4764">
        <v>1270</v>
      </c>
      <c r="S4764" s="4">
        <v>9.4</v>
      </c>
      <c r="T4764" t="s">
        <v>103</v>
      </c>
    </row>
    <row r="4765" spans="1:20" x14ac:dyDescent="0.35">
      <c r="A4765" t="s">
        <v>9514</v>
      </c>
      <c r="B4765" s="5" t="s">
        <v>28799</v>
      </c>
      <c r="C4765" s="6">
        <v>98723</v>
      </c>
      <c r="D4765" t="s">
        <v>81</v>
      </c>
      <c r="E4765">
        <v>133276</v>
      </c>
      <c r="F4765" s="5" t="s">
        <v>50</v>
      </c>
      <c r="G4765" s="5" t="s">
        <v>51</v>
      </c>
      <c r="H4765" s="5" t="s">
        <v>82</v>
      </c>
      <c r="I4765" t="s">
        <v>35</v>
      </c>
      <c r="J4765" t="s">
        <v>82</v>
      </c>
      <c r="K4765">
        <v>50</v>
      </c>
      <c r="L4765" s="5" t="s">
        <v>9515</v>
      </c>
      <c r="M4765" s="5" t="s">
        <v>70</v>
      </c>
      <c r="N4765">
        <v>4</v>
      </c>
      <c r="O4765" t="s">
        <v>141</v>
      </c>
      <c r="P4765" s="1">
        <v>45420</v>
      </c>
      <c r="Q4765" s="1">
        <v>45434</v>
      </c>
      <c r="R4765">
        <v>824</v>
      </c>
      <c r="S4765" s="4">
        <v>5.3</v>
      </c>
      <c r="T4765" t="s">
        <v>38</v>
      </c>
    </row>
    <row r="4766" spans="1:20" x14ac:dyDescent="0.35">
      <c r="A4766" t="s">
        <v>9516</v>
      </c>
      <c r="B4766" s="5" t="s">
        <v>179</v>
      </c>
      <c r="C4766" s="6">
        <v>64219</v>
      </c>
      <c r="D4766" t="s">
        <v>22</v>
      </c>
      <c r="E4766">
        <v>64219</v>
      </c>
      <c r="F4766" s="5" t="s">
        <v>58</v>
      </c>
      <c r="G4766" s="5" t="s">
        <v>59</v>
      </c>
      <c r="H4766" s="5" t="s">
        <v>129</v>
      </c>
      <c r="I4766" t="s">
        <v>44</v>
      </c>
      <c r="J4766" t="s">
        <v>129</v>
      </c>
      <c r="K4766">
        <v>0</v>
      </c>
      <c r="L4766" s="5" t="s">
        <v>9517</v>
      </c>
      <c r="M4766" s="5" t="s">
        <v>54</v>
      </c>
      <c r="N4766">
        <v>1</v>
      </c>
      <c r="O4766" t="s">
        <v>88</v>
      </c>
      <c r="P4766" s="1">
        <v>45303</v>
      </c>
      <c r="Q4766" s="1">
        <v>45340</v>
      </c>
      <c r="R4766">
        <v>885</v>
      </c>
      <c r="S4766" s="4">
        <v>9.1</v>
      </c>
      <c r="T4766" t="s">
        <v>118</v>
      </c>
    </row>
    <row r="4767" spans="1:20" x14ac:dyDescent="0.35">
      <c r="A4767" t="s">
        <v>9518</v>
      </c>
      <c r="B4767" s="5" t="s">
        <v>105</v>
      </c>
      <c r="C4767" s="6">
        <v>163057</v>
      </c>
      <c r="D4767" t="s">
        <v>33</v>
      </c>
      <c r="E4767">
        <v>17936270</v>
      </c>
      <c r="F4767" s="5" t="s">
        <v>66</v>
      </c>
      <c r="G4767" s="5" t="s">
        <v>59</v>
      </c>
      <c r="H4767" s="5" t="s">
        <v>34</v>
      </c>
      <c r="I4767" t="s">
        <v>35</v>
      </c>
      <c r="J4767" t="s">
        <v>34</v>
      </c>
      <c r="K4767">
        <v>100</v>
      </c>
      <c r="L4767" s="5" t="s">
        <v>9519</v>
      </c>
      <c r="M4767" s="5" t="s">
        <v>70</v>
      </c>
      <c r="N4767">
        <v>7</v>
      </c>
      <c r="O4767" t="s">
        <v>88</v>
      </c>
      <c r="P4767" s="1">
        <v>45767</v>
      </c>
      <c r="Q4767" s="1">
        <v>45786</v>
      </c>
      <c r="R4767">
        <v>1937</v>
      </c>
      <c r="S4767" s="4">
        <v>8.5</v>
      </c>
      <c r="T4767" t="s">
        <v>47</v>
      </c>
    </row>
    <row r="4768" spans="1:20" x14ac:dyDescent="0.35">
      <c r="A4768" t="s">
        <v>9520</v>
      </c>
      <c r="B4768" s="5" t="s">
        <v>91</v>
      </c>
      <c r="C4768" s="6">
        <v>175853</v>
      </c>
      <c r="D4768" t="s">
        <v>41</v>
      </c>
      <c r="E4768">
        <v>149475</v>
      </c>
      <c r="F4768" s="5" t="s">
        <v>23</v>
      </c>
      <c r="G4768" s="5" t="s">
        <v>42</v>
      </c>
      <c r="H4768" s="5" t="s">
        <v>126</v>
      </c>
      <c r="I4768" t="s">
        <v>35</v>
      </c>
      <c r="J4768" t="s">
        <v>299</v>
      </c>
      <c r="K4768">
        <v>100</v>
      </c>
      <c r="L4768" s="5" t="s">
        <v>9521</v>
      </c>
      <c r="M4768" s="5" t="s">
        <v>70</v>
      </c>
      <c r="N4768">
        <v>16</v>
      </c>
      <c r="O4768" t="s">
        <v>46</v>
      </c>
      <c r="P4768" s="1">
        <v>45333</v>
      </c>
      <c r="Q4768" s="1">
        <v>45394</v>
      </c>
      <c r="R4768">
        <v>505</v>
      </c>
      <c r="S4768" s="4">
        <v>7.7</v>
      </c>
      <c r="T4768" t="s">
        <v>55</v>
      </c>
    </row>
    <row r="4769" spans="1:20" x14ac:dyDescent="0.35">
      <c r="A4769" t="s">
        <v>9522</v>
      </c>
      <c r="B4769" s="5" t="s">
        <v>49</v>
      </c>
      <c r="C4769" s="6">
        <v>24322</v>
      </c>
      <c r="D4769" t="s">
        <v>22</v>
      </c>
      <c r="E4769">
        <v>24322</v>
      </c>
      <c r="F4769" s="5" t="s">
        <v>58</v>
      </c>
      <c r="G4769" s="5" t="s">
        <v>24</v>
      </c>
      <c r="H4769" s="5" t="s">
        <v>116</v>
      </c>
      <c r="I4769" t="s">
        <v>44</v>
      </c>
      <c r="J4769" t="s">
        <v>75</v>
      </c>
      <c r="K4769">
        <v>0</v>
      </c>
      <c r="L4769" s="5" t="s">
        <v>9523</v>
      </c>
      <c r="M4769" s="5" t="s">
        <v>28</v>
      </c>
      <c r="N4769">
        <v>1</v>
      </c>
      <c r="O4769" t="s">
        <v>62</v>
      </c>
      <c r="P4769" s="1">
        <v>45485</v>
      </c>
      <c r="Q4769" s="1">
        <v>45532</v>
      </c>
      <c r="R4769">
        <v>631</v>
      </c>
      <c r="S4769" s="4">
        <v>10</v>
      </c>
      <c r="T4769" t="s">
        <v>118</v>
      </c>
    </row>
    <row r="4770" spans="1:20" x14ac:dyDescent="0.35">
      <c r="A4770" t="s">
        <v>9524</v>
      </c>
      <c r="B4770" s="5" t="s">
        <v>179</v>
      </c>
      <c r="C4770" s="6">
        <v>296894</v>
      </c>
      <c r="D4770" t="s">
        <v>92</v>
      </c>
      <c r="E4770">
        <v>222671</v>
      </c>
      <c r="F4770" s="5" t="s">
        <v>23</v>
      </c>
      <c r="G4770" s="5" t="s">
        <v>42</v>
      </c>
      <c r="H4770" s="5" t="s">
        <v>93</v>
      </c>
      <c r="I4770" t="s">
        <v>35</v>
      </c>
      <c r="J4770" t="s">
        <v>93</v>
      </c>
      <c r="K4770">
        <v>0</v>
      </c>
      <c r="L4770" s="5" t="s">
        <v>9525</v>
      </c>
      <c r="M4770" s="5" t="s">
        <v>28</v>
      </c>
      <c r="N4770">
        <v>12</v>
      </c>
      <c r="O4770" t="s">
        <v>131</v>
      </c>
      <c r="P4770" s="1">
        <v>45638</v>
      </c>
      <c r="Q4770" s="1">
        <v>45661</v>
      </c>
      <c r="R4770">
        <v>1608</v>
      </c>
      <c r="S4770" s="4">
        <v>7.2</v>
      </c>
      <c r="T4770" t="s">
        <v>30</v>
      </c>
    </row>
    <row r="4771" spans="1:20" x14ac:dyDescent="0.35">
      <c r="A4771" t="s">
        <v>9526</v>
      </c>
      <c r="B4771" s="5" t="s">
        <v>100</v>
      </c>
      <c r="C4771" s="6">
        <v>102705</v>
      </c>
      <c r="D4771" t="s">
        <v>81</v>
      </c>
      <c r="E4771">
        <v>138652</v>
      </c>
      <c r="F4771" s="5" t="s">
        <v>50</v>
      </c>
      <c r="G4771" s="5" t="s">
        <v>24</v>
      </c>
      <c r="H4771" s="5" t="s">
        <v>82</v>
      </c>
      <c r="I4771" t="s">
        <v>26</v>
      </c>
      <c r="J4771" t="s">
        <v>82</v>
      </c>
      <c r="K4771">
        <v>0</v>
      </c>
      <c r="L4771" s="5" t="s">
        <v>9527</v>
      </c>
      <c r="M4771" s="5" t="s">
        <v>37</v>
      </c>
      <c r="N4771">
        <v>4</v>
      </c>
      <c r="O4771" t="s">
        <v>88</v>
      </c>
      <c r="P4771" s="1">
        <v>45675</v>
      </c>
      <c r="Q4771" s="1">
        <v>45743</v>
      </c>
      <c r="R4771">
        <v>2238</v>
      </c>
      <c r="S4771" s="4">
        <v>6.7</v>
      </c>
      <c r="T4771" t="s">
        <v>63</v>
      </c>
    </row>
    <row r="4772" spans="1:20" x14ac:dyDescent="0.35">
      <c r="A4772" t="s">
        <v>9528</v>
      </c>
      <c r="B4772" s="5" t="s">
        <v>28801</v>
      </c>
      <c r="C4772" s="6">
        <v>80745</v>
      </c>
      <c r="D4772" t="s">
        <v>65</v>
      </c>
      <c r="E4772">
        <v>104969</v>
      </c>
      <c r="F4772" s="5" t="s">
        <v>50</v>
      </c>
      <c r="G4772" s="5" t="s">
        <v>42</v>
      </c>
      <c r="H4772" s="5" t="s">
        <v>67</v>
      </c>
      <c r="I4772" t="s">
        <v>44</v>
      </c>
      <c r="J4772" t="s">
        <v>67</v>
      </c>
      <c r="K4772">
        <v>50</v>
      </c>
      <c r="L4772" s="5" t="s">
        <v>9529</v>
      </c>
      <c r="M4772" s="5" t="s">
        <v>28</v>
      </c>
      <c r="N4772">
        <v>4</v>
      </c>
      <c r="O4772" t="s">
        <v>71</v>
      </c>
      <c r="P4772" s="1">
        <v>45319</v>
      </c>
      <c r="Q4772" s="1">
        <v>45374</v>
      </c>
      <c r="R4772">
        <v>1996</v>
      </c>
      <c r="S4772" s="4">
        <v>6</v>
      </c>
      <c r="T4772" t="s">
        <v>277</v>
      </c>
    </row>
    <row r="4773" spans="1:20" x14ac:dyDescent="0.35">
      <c r="A4773" t="s">
        <v>9530</v>
      </c>
      <c r="B4773" s="5" t="s">
        <v>162</v>
      </c>
      <c r="C4773" s="6">
        <v>135774</v>
      </c>
      <c r="D4773" t="s">
        <v>22</v>
      </c>
      <c r="E4773">
        <v>135774</v>
      </c>
      <c r="F4773" s="5" t="s">
        <v>23</v>
      </c>
      <c r="G4773" s="5" t="s">
        <v>59</v>
      </c>
      <c r="H4773" s="5" t="s">
        <v>129</v>
      </c>
      <c r="I4773" t="s">
        <v>44</v>
      </c>
      <c r="J4773" t="s">
        <v>129</v>
      </c>
      <c r="K4773">
        <v>50</v>
      </c>
      <c r="L4773" s="5" t="s">
        <v>607</v>
      </c>
      <c r="M4773" s="5" t="s">
        <v>54</v>
      </c>
      <c r="N4773">
        <v>14</v>
      </c>
      <c r="O4773" t="s">
        <v>88</v>
      </c>
      <c r="P4773" s="1">
        <v>45349</v>
      </c>
      <c r="Q4773" s="1">
        <v>45366</v>
      </c>
      <c r="R4773">
        <v>927</v>
      </c>
      <c r="S4773" s="4">
        <v>6.8</v>
      </c>
      <c r="T4773" t="s">
        <v>118</v>
      </c>
    </row>
    <row r="4774" spans="1:20" x14ac:dyDescent="0.35">
      <c r="A4774" t="s">
        <v>9531</v>
      </c>
      <c r="B4774" s="5" t="s">
        <v>28802</v>
      </c>
      <c r="C4774" s="6">
        <v>66185</v>
      </c>
      <c r="D4774" t="s">
        <v>92</v>
      </c>
      <c r="E4774">
        <v>49639</v>
      </c>
      <c r="F4774" s="5" t="s">
        <v>58</v>
      </c>
      <c r="G4774" s="5" t="s">
        <v>42</v>
      </c>
      <c r="H4774" s="5" t="s">
        <v>93</v>
      </c>
      <c r="I4774" t="s">
        <v>44</v>
      </c>
      <c r="J4774" t="s">
        <v>93</v>
      </c>
      <c r="K4774">
        <v>50</v>
      </c>
      <c r="L4774" s="5" t="s">
        <v>9532</v>
      </c>
      <c r="M4774" s="5" t="s">
        <v>54</v>
      </c>
      <c r="N4774">
        <v>0</v>
      </c>
      <c r="O4774" t="s">
        <v>172</v>
      </c>
      <c r="P4774" s="1">
        <v>45385</v>
      </c>
      <c r="Q4774" s="1">
        <v>45454</v>
      </c>
      <c r="R4774">
        <v>2185</v>
      </c>
      <c r="S4774" s="4">
        <v>7.8</v>
      </c>
      <c r="T4774" t="s">
        <v>108</v>
      </c>
    </row>
    <row r="4775" spans="1:20" x14ac:dyDescent="0.35">
      <c r="A4775" t="s">
        <v>9533</v>
      </c>
      <c r="B4775" s="5" t="s">
        <v>49</v>
      </c>
      <c r="C4775" s="6">
        <v>142177</v>
      </c>
      <c r="D4775" t="s">
        <v>22</v>
      </c>
      <c r="E4775">
        <v>142177</v>
      </c>
      <c r="F4775" s="5" t="s">
        <v>50</v>
      </c>
      <c r="G4775" s="5" t="s">
        <v>51</v>
      </c>
      <c r="H4775" s="5" t="s">
        <v>97</v>
      </c>
      <c r="I4775" t="s">
        <v>26</v>
      </c>
      <c r="J4775" t="s">
        <v>97</v>
      </c>
      <c r="K4775">
        <v>0</v>
      </c>
      <c r="L4775" s="5" t="s">
        <v>9534</v>
      </c>
      <c r="M4775" s="5" t="s">
        <v>54</v>
      </c>
      <c r="N4775">
        <v>2</v>
      </c>
      <c r="O4775" t="s">
        <v>107</v>
      </c>
      <c r="P4775" s="1">
        <v>45581</v>
      </c>
      <c r="Q4775" s="1">
        <v>45635</v>
      </c>
      <c r="R4775">
        <v>2400</v>
      </c>
      <c r="S4775" s="4">
        <v>8.8000000000000007</v>
      </c>
      <c r="T4775" t="s">
        <v>95</v>
      </c>
    </row>
    <row r="4776" spans="1:20" x14ac:dyDescent="0.35">
      <c r="A4776" t="s">
        <v>9535</v>
      </c>
      <c r="B4776" s="5" t="s">
        <v>32</v>
      </c>
      <c r="C4776" s="6">
        <v>85696</v>
      </c>
      <c r="D4776" t="s">
        <v>22</v>
      </c>
      <c r="E4776">
        <v>85696</v>
      </c>
      <c r="F4776" s="5" t="s">
        <v>50</v>
      </c>
      <c r="G4776" s="5" t="s">
        <v>42</v>
      </c>
      <c r="H4776" s="5" t="s">
        <v>191</v>
      </c>
      <c r="I4776" t="s">
        <v>44</v>
      </c>
      <c r="J4776" t="s">
        <v>97</v>
      </c>
      <c r="K4776">
        <v>100</v>
      </c>
      <c r="L4776" s="5" t="s">
        <v>9536</v>
      </c>
      <c r="M4776" s="5" t="s">
        <v>70</v>
      </c>
      <c r="N4776">
        <v>3</v>
      </c>
      <c r="O4776" t="s">
        <v>112</v>
      </c>
      <c r="P4776" s="1">
        <v>45551</v>
      </c>
      <c r="Q4776" s="1">
        <v>45590</v>
      </c>
      <c r="R4776">
        <v>1250</v>
      </c>
      <c r="S4776" s="4">
        <v>8.1999999999999993</v>
      </c>
      <c r="T4776" t="s">
        <v>118</v>
      </c>
    </row>
    <row r="4777" spans="1:20" x14ac:dyDescent="0.35">
      <c r="A4777" t="s">
        <v>9537</v>
      </c>
      <c r="B4777" s="5" t="s">
        <v>174</v>
      </c>
      <c r="C4777" s="6">
        <v>148270</v>
      </c>
      <c r="D4777" t="s">
        <v>92</v>
      </c>
      <c r="E4777">
        <v>111203</v>
      </c>
      <c r="F4777" s="5" t="s">
        <v>66</v>
      </c>
      <c r="G4777" s="5" t="s">
        <v>51</v>
      </c>
      <c r="H4777" s="5" t="s">
        <v>93</v>
      </c>
      <c r="I4777" t="s">
        <v>26</v>
      </c>
      <c r="J4777" t="s">
        <v>93</v>
      </c>
      <c r="K4777">
        <v>100</v>
      </c>
      <c r="L4777" s="5" t="s">
        <v>9538</v>
      </c>
      <c r="M4777" s="5" t="s">
        <v>28</v>
      </c>
      <c r="N4777">
        <v>6</v>
      </c>
      <c r="O4777" t="s">
        <v>147</v>
      </c>
      <c r="P4777" s="1">
        <v>45367</v>
      </c>
      <c r="Q4777" s="1">
        <v>45394</v>
      </c>
      <c r="R4777">
        <v>583</v>
      </c>
      <c r="S4777" s="4">
        <v>9.5</v>
      </c>
      <c r="T4777" t="s">
        <v>55</v>
      </c>
    </row>
    <row r="4778" spans="1:20" x14ac:dyDescent="0.35">
      <c r="A4778" t="s">
        <v>9539</v>
      </c>
      <c r="B4778" s="5" t="s">
        <v>217</v>
      </c>
      <c r="C4778" s="6">
        <v>133788</v>
      </c>
      <c r="D4778" t="s">
        <v>22</v>
      </c>
      <c r="E4778">
        <v>133788</v>
      </c>
      <c r="F4778" s="5" t="s">
        <v>66</v>
      </c>
      <c r="G4778" s="5" t="s">
        <v>51</v>
      </c>
      <c r="H4778" s="5" t="s">
        <v>97</v>
      </c>
      <c r="I4778" t="s">
        <v>44</v>
      </c>
      <c r="J4778" t="s">
        <v>915</v>
      </c>
      <c r="K4778">
        <v>100</v>
      </c>
      <c r="L4778" s="5" t="s">
        <v>9540</v>
      </c>
      <c r="M4778" s="5" t="s">
        <v>54</v>
      </c>
      <c r="N4778">
        <v>8</v>
      </c>
      <c r="O4778" t="s">
        <v>78</v>
      </c>
      <c r="P4778" s="1">
        <v>45762</v>
      </c>
      <c r="Q4778" s="1">
        <v>45801</v>
      </c>
      <c r="R4778">
        <v>2156</v>
      </c>
      <c r="S4778" s="4">
        <v>6</v>
      </c>
      <c r="T4778" t="s">
        <v>103</v>
      </c>
    </row>
    <row r="4779" spans="1:20" x14ac:dyDescent="0.35">
      <c r="A4779" t="s">
        <v>9541</v>
      </c>
      <c r="B4779" s="5" t="s">
        <v>162</v>
      </c>
      <c r="C4779" s="6">
        <v>162677</v>
      </c>
      <c r="D4779" t="s">
        <v>92</v>
      </c>
      <c r="E4779">
        <v>122008</v>
      </c>
      <c r="F4779" s="5" t="s">
        <v>23</v>
      </c>
      <c r="G4779" s="5" t="s">
        <v>51</v>
      </c>
      <c r="H4779" s="5" t="s">
        <v>93</v>
      </c>
      <c r="I4779" t="s">
        <v>44</v>
      </c>
      <c r="J4779" t="s">
        <v>93</v>
      </c>
      <c r="K4779">
        <v>50</v>
      </c>
      <c r="L4779" s="5" t="s">
        <v>5117</v>
      </c>
      <c r="M4779" s="5" t="s">
        <v>70</v>
      </c>
      <c r="N4779">
        <v>17</v>
      </c>
      <c r="O4779" t="s">
        <v>112</v>
      </c>
      <c r="P4779" s="1">
        <v>45739</v>
      </c>
      <c r="Q4779" s="1">
        <v>45767</v>
      </c>
      <c r="R4779">
        <v>2094</v>
      </c>
      <c r="S4779" s="4">
        <v>7.5</v>
      </c>
      <c r="T4779" t="s">
        <v>63</v>
      </c>
    </row>
    <row r="4780" spans="1:20" x14ac:dyDescent="0.35">
      <c r="A4780" t="s">
        <v>9542</v>
      </c>
      <c r="B4780" s="5" t="s">
        <v>179</v>
      </c>
      <c r="C4780" s="6">
        <v>152781</v>
      </c>
      <c r="D4780" t="s">
        <v>22</v>
      </c>
      <c r="E4780">
        <v>152781</v>
      </c>
      <c r="F4780" s="5" t="s">
        <v>66</v>
      </c>
      <c r="G4780" s="5" t="s">
        <v>42</v>
      </c>
      <c r="H4780" s="5" t="s">
        <v>52</v>
      </c>
      <c r="I4780" t="s">
        <v>35</v>
      </c>
      <c r="J4780" t="s">
        <v>1090</v>
      </c>
      <c r="K4780">
        <v>0</v>
      </c>
      <c r="L4780" s="5" t="s">
        <v>9543</v>
      </c>
      <c r="M4780" s="5" t="s">
        <v>70</v>
      </c>
      <c r="N4780">
        <v>9</v>
      </c>
      <c r="O4780" t="s">
        <v>71</v>
      </c>
      <c r="P4780" s="1">
        <v>45504</v>
      </c>
      <c r="Q4780" s="1">
        <v>45525</v>
      </c>
      <c r="R4780">
        <v>1388</v>
      </c>
      <c r="S4780" s="4">
        <v>7.3</v>
      </c>
      <c r="T4780" t="s">
        <v>136</v>
      </c>
    </row>
    <row r="4781" spans="1:20" x14ac:dyDescent="0.35">
      <c r="A4781" t="s">
        <v>9544</v>
      </c>
      <c r="B4781" s="5" t="s">
        <v>28802</v>
      </c>
      <c r="C4781" s="6">
        <v>91758</v>
      </c>
      <c r="D4781" t="s">
        <v>41</v>
      </c>
      <c r="E4781">
        <v>77994</v>
      </c>
      <c r="F4781" s="5" t="s">
        <v>58</v>
      </c>
      <c r="G4781" s="5" t="s">
        <v>42</v>
      </c>
      <c r="H4781" s="5" t="s">
        <v>43</v>
      </c>
      <c r="I4781" t="s">
        <v>35</v>
      </c>
      <c r="J4781" t="s">
        <v>43</v>
      </c>
      <c r="K4781">
        <v>0</v>
      </c>
      <c r="L4781" s="5" t="s">
        <v>9545</v>
      </c>
      <c r="M4781" s="5" t="s">
        <v>37</v>
      </c>
      <c r="N4781">
        <v>1</v>
      </c>
      <c r="O4781" t="s">
        <v>107</v>
      </c>
      <c r="P4781" s="1">
        <v>45452</v>
      </c>
      <c r="Q4781" s="1">
        <v>45502</v>
      </c>
      <c r="R4781">
        <v>2194</v>
      </c>
      <c r="S4781" s="4">
        <v>9.1</v>
      </c>
      <c r="T4781" t="s">
        <v>108</v>
      </c>
    </row>
    <row r="4782" spans="1:20" x14ac:dyDescent="0.35">
      <c r="A4782" t="s">
        <v>9546</v>
      </c>
      <c r="B4782" s="5" t="s">
        <v>28802</v>
      </c>
      <c r="C4782" s="6">
        <v>151164</v>
      </c>
      <c r="D4782" t="s">
        <v>120</v>
      </c>
      <c r="E4782">
        <v>136048</v>
      </c>
      <c r="F4782" s="5" t="s">
        <v>50</v>
      </c>
      <c r="G4782" s="5" t="s">
        <v>51</v>
      </c>
      <c r="H4782" s="5" t="s">
        <v>121</v>
      </c>
      <c r="I4782" t="s">
        <v>26</v>
      </c>
      <c r="J4782" t="s">
        <v>121</v>
      </c>
      <c r="K4782">
        <v>100</v>
      </c>
      <c r="L4782" s="5" t="s">
        <v>9547</v>
      </c>
      <c r="M4782" s="5" t="s">
        <v>28</v>
      </c>
      <c r="N4782">
        <v>2</v>
      </c>
      <c r="O4782" t="s">
        <v>62</v>
      </c>
      <c r="P4782" s="1">
        <v>45552</v>
      </c>
      <c r="Q4782" s="1">
        <v>45600</v>
      </c>
      <c r="R4782">
        <v>1670</v>
      </c>
      <c r="S4782" s="4">
        <v>7.9</v>
      </c>
      <c r="T4782" t="s">
        <v>95</v>
      </c>
    </row>
    <row r="4783" spans="1:20" x14ac:dyDescent="0.35">
      <c r="A4783" t="s">
        <v>9548</v>
      </c>
      <c r="B4783" s="5" t="s">
        <v>28799</v>
      </c>
      <c r="C4783" s="6">
        <v>71129</v>
      </c>
      <c r="D4783" t="s">
        <v>92</v>
      </c>
      <c r="E4783">
        <v>53347</v>
      </c>
      <c r="F4783" s="5" t="s">
        <v>58</v>
      </c>
      <c r="G4783" s="5" t="s">
        <v>42</v>
      </c>
      <c r="H4783" s="5" t="s">
        <v>93</v>
      </c>
      <c r="I4783" t="s">
        <v>44</v>
      </c>
      <c r="J4783" t="s">
        <v>491</v>
      </c>
      <c r="K4783">
        <v>50</v>
      </c>
      <c r="L4783" s="5" t="s">
        <v>9549</v>
      </c>
      <c r="M4783" s="5" t="s">
        <v>28</v>
      </c>
      <c r="N4783">
        <v>1</v>
      </c>
      <c r="O4783" t="s">
        <v>131</v>
      </c>
      <c r="P4783" s="1">
        <v>45769</v>
      </c>
      <c r="Q4783" s="1">
        <v>45827</v>
      </c>
      <c r="R4783">
        <v>1826</v>
      </c>
      <c r="S4783" s="4">
        <v>7.3</v>
      </c>
      <c r="T4783" t="s">
        <v>108</v>
      </c>
    </row>
    <row r="4784" spans="1:20" x14ac:dyDescent="0.35">
      <c r="A4784" t="s">
        <v>9550</v>
      </c>
      <c r="B4784" s="5" t="s">
        <v>21</v>
      </c>
      <c r="C4784" s="6">
        <v>133851</v>
      </c>
      <c r="D4784" t="s">
        <v>92</v>
      </c>
      <c r="E4784">
        <v>100388</v>
      </c>
      <c r="F4784" s="5" t="s">
        <v>66</v>
      </c>
      <c r="G4784" s="5" t="s">
        <v>59</v>
      </c>
      <c r="H4784" s="5" t="s">
        <v>93</v>
      </c>
      <c r="I4784" t="s">
        <v>26</v>
      </c>
      <c r="J4784" t="s">
        <v>93</v>
      </c>
      <c r="K4784">
        <v>100</v>
      </c>
      <c r="L4784" s="5" t="s">
        <v>9551</v>
      </c>
      <c r="M4784" s="5" t="s">
        <v>70</v>
      </c>
      <c r="N4784">
        <v>8</v>
      </c>
      <c r="O4784" t="s">
        <v>78</v>
      </c>
      <c r="P4784" s="1">
        <v>45500</v>
      </c>
      <c r="Q4784" s="1">
        <v>45518</v>
      </c>
      <c r="R4784">
        <v>1570</v>
      </c>
      <c r="S4784" s="4">
        <v>9.4</v>
      </c>
      <c r="T4784" t="s">
        <v>136</v>
      </c>
    </row>
    <row r="4785" spans="1:20" x14ac:dyDescent="0.35">
      <c r="A4785" t="s">
        <v>9552</v>
      </c>
      <c r="B4785" s="5" t="s">
        <v>105</v>
      </c>
      <c r="C4785" s="6">
        <v>60769</v>
      </c>
      <c r="D4785" t="s">
        <v>22</v>
      </c>
      <c r="E4785">
        <v>60769</v>
      </c>
      <c r="F4785" s="5" t="s">
        <v>50</v>
      </c>
      <c r="G4785" s="5" t="s">
        <v>59</v>
      </c>
      <c r="H4785" s="5" t="s">
        <v>165</v>
      </c>
      <c r="I4785" t="s">
        <v>44</v>
      </c>
      <c r="J4785" t="s">
        <v>491</v>
      </c>
      <c r="K4785">
        <v>0</v>
      </c>
      <c r="L4785" s="5" t="s">
        <v>9553</v>
      </c>
      <c r="M4785" s="5" t="s">
        <v>28</v>
      </c>
      <c r="N4785">
        <v>2</v>
      </c>
      <c r="O4785" t="s">
        <v>167</v>
      </c>
      <c r="P4785" s="1">
        <v>45568</v>
      </c>
      <c r="Q4785" s="1">
        <v>45639</v>
      </c>
      <c r="R4785">
        <v>2176</v>
      </c>
      <c r="S4785" s="4">
        <v>7.5</v>
      </c>
      <c r="T4785" t="s">
        <v>89</v>
      </c>
    </row>
    <row r="4786" spans="1:20" x14ac:dyDescent="0.35">
      <c r="A4786" t="s">
        <v>9554</v>
      </c>
      <c r="B4786" s="5" t="s">
        <v>28802</v>
      </c>
      <c r="C4786" s="6">
        <v>184176</v>
      </c>
      <c r="D4786" t="s">
        <v>41</v>
      </c>
      <c r="E4786">
        <v>156550</v>
      </c>
      <c r="F4786" s="5" t="s">
        <v>23</v>
      </c>
      <c r="G4786" s="5" t="s">
        <v>42</v>
      </c>
      <c r="H4786" s="5" t="s">
        <v>126</v>
      </c>
      <c r="I4786" t="s">
        <v>35</v>
      </c>
      <c r="J4786" t="s">
        <v>126</v>
      </c>
      <c r="K4786">
        <v>100</v>
      </c>
      <c r="L4786" s="5" t="s">
        <v>9555</v>
      </c>
      <c r="M4786" s="5" t="s">
        <v>28</v>
      </c>
      <c r="N4786">
        <v>15</v>
      </c>
      <c r="O4786" t="s">
        <v>172</v>
      </c>
      <c r="P4786" s="1">
        <v>45447</v>
      </c>
      <c r="Q4786" s="1">
        <v>45489</v>
      </c>
      <c r="R4786">
        <v>1994</v>
      </c>
      <c r="S4786" s="4">
        <v>5.6</v>
      </c>
      <c r="T4786" t="s">
        <v>30</v>
      </c>
    </row>
    <row r="4787" spans="1:20" x14ac:dyDescent="0.35">
      <c r="A4787" t="s">
        <v>9556</v>
      </c>
      <c r="B4787" s="5" t="s">
        <v>217</v>
      </c>
      <c r="C4787" s="6">
        <v>225359</v>
      </c>
      <c r="D4787" t="s">
        <v>22</v>
      </c>
      <c r="E4787">
        <v>225359</v>
      </c>
      <c r="F4787" s="5" t="s">
        <v>23</v>
      </c>
      <c r="G4787" s="5" t="s">
        <v>51</v>
      </c>
      <c r="H4787" s="5" t="s">
        <v>191</v>
      </c>
      <c r="I4787" t="s">
        <v>26</v>
      </c>
      <c r="J4787" t="s">
        <v>410</v>
      </c>
      <c r="K4787">
        <v>100</v>
      </c>
      <c r="L4787" s="5" t="s">
        <v>9557</v>
      </c>
      <c r="M4787" s="5" t="s">
        <v>28</v>
      </c>
      <c r="N4787">
        <v>18</v>
      </c>
      <c r="O4787" t="s">
        <v>112</v>
      </c>
      <c r="P4787" s="1">
        <v>45590</v>
      </c>
      <c r="Q4787" s="1">
        <v>45624</v>
      </c>
      <c r="R4787">
        <v>1608</v>
      </c>
      <c r="S4787" s="4">
        <v>6.1</v>
      </c>
      <c r="T4787" t="s">
        <v>79</v>
      </c>
    </row>
    <row r="4788" spans="1:20" x14ac:dyDescent="0.35">
      <c r="A4788" t="s">
        <v>9558</v>
      </c>
      <c r="B4788" s="5" t="s">
        <v>179</v>
      </c>
      <c r="C4788" s="6">
        <v>257030</v>
      </c>
      <c r="D4788" t="s">
        <v>22</v>
      </c>
      <c r="E4788">
        <v>257030</v>
      </c>
      <c r="F4788" s="5" t="s">
        <v>23</v>
      </c>
      <c r="G4788" s="5" t="s">
        <v>24</v>
      </c>
      <c r="H4788" s="5" t="s">
        <v>101</v>
      </c>
      <c r="I4788" t="s">
        <v>44</v>
      </c>
      <c r="J4788" t="s">
        <v>768</v>
      </c>
      <c r="K4788">
        <v>50</v>
      </c>
      <c r="L4788" s="5" t="s">
        <v>9559</v>
      </c>
      <c r="M4788" s="5" t="s">
        <v>54</v>
      </c>
      <c r="N4788">
        <v>18</v>
      </c>
      <c r="O4788" t="s">
        <v>172</v>
      </c>
      <c r="P4788" s="1">
        <v>45677</v>
      </c>
      <c r="Q4788" s="1">
        <v>45731</v>
      </c>
      <c r="R4788">
        <v>1880</v>
      </c>
      <c r="S4788" s="4">
        <v>6.3</v>
      </c>
      <c r="T4788" t="s">
        <v>243</v>
      </c>
    </row>
    <row r="4789" spans="1:20" x14ac:dyDescent="0.35">
      <c r="A4789" t="s">
        <v>9560</v>
      </c>
      <c r="B4789" s="5" t="s">
        <v>21</v>
      </c>
      <c r="C4789" s="6">
        <v>106616</v>
      </c>
      <c r="D4789" t="s">
        <v>65</v>
      </c>
      <c r="E4789">
        <v>138601</v>
      </c>
      <c r="F4789" s="5" t="s">
        <v>66</v>
      </c>
      <c r="G4789" s="5" t="s">
        <v>59</v>
      </c>
      <c r="H4789" s="5" t="s">
        <v>67</v>
      </c>
      <c r="I4789" t="s">
        <v>44</v>
      </c>
      <c r="J4789" t="s">
        <v>25</v>
      </c>
      <c r="K4789">
        <v>0</v>
      </c>
      <c r="L4789" s="5" t="s">
        <v>9561</v>
      </c>
      <c r="M4789" s="5" t="s">
        <v>28</v>
      </c>
      <c r="N4789">
        <v>8</v>
      </c>
      <c r="O4789" t="s">
        <v>167</v>
      </c>
      <c r="P4789" s="1">
        <v>45344</v>
      </c>
      <c r="Q4789" s="1">
        <v>45404</v>
      </c>
      <c r="R4789">
        <v>1948</v>
      </c>
      <c r="S4789" s="4">
        <v>6.5</v>
      </c>
      <c r="T4789" t="s">
        <v>95</v>
      </c>
    </row>
    <row r="4790" spans="1:20" x14ac:dyDescent="0.35">
      <c r="A4790" t="s">
        <v>9562</v>
      </c>
      <c r="B4790" s="5" t="s">
        <v>91</v>
      </c>
      <c r="C4790" s="6">
        <v>28056</v>
      </c>
      <c r="D4790" t="s">
        <v>22</v>
      </c>
      <c r="E4790">
        <v>28056</v>
      </c>
      <c r="F4790" s="5" t="s">
        <v>58</v>
      </c>
      <c r="G4790" s="5" t="s">
        <v>42</v>
      </c>
      <c r="H4790" s="5" t="s">
        <v>157</v>
      </c>
      <c r="I4790" t="s">
        <v>44</v>
      </c>
      <c r="J4790" t="s">
        <v>157</v>
      </c>
      <c r="K4790">
        <v>0</v>
      </c>
      <c r="L4790" s="5" t="s">
        <v>9563</v>
      </c>
      <c r="M4790" s="5" t="s">
        <v>37</v>
      </c>
      <c r="N4790">
        <v>0</v>
      </c>
      <c r="O4790" t="s">
        <v>78</v>
      </c>
      <c r="P4790" s="1">
        <v>45380</v>
      </c>
      <c r="Q4790" s="1">
        <v>45425</v>
      </c>
      <c r="R4790">
        <v>2016</v>
      </c>
      <c r="S4790" s="4">
        <v>7.1</v>
      </c>
      <c r="T4790" t="s">
        <v>89</v>
      </c>
    </row>
    <row r="4791" spans="1:20" x14ac:dyDescent="0.35">
      <c r="A4791" t="s">
        <v>9564</v>
      </c>
      <c r="B4791" s="5" t="s">
        <v>73</v>
      </c>
      <c r="C4791" s="6">
        <v>149551</v>
      </c>
      <c r="D4791" t="s">
        <v>41</v>
      </c>
      <c r="E4791">
        <v>127118</v>
      </c>
      <c r="F4791" s="5" t="s">
        <v>66</v>
      </c>
      <c r="G4791" s="5" t="s">
        <v>42</v>
      </c>
      <c r="H4791" s="5" t="s">
        <v>60</v>
      </c>
      <c r="I4791" t="s">
        <v>35</v>
      </c>
      <c r="J4791" t="s">
        <v>60</v>
      </c>
      <c r="K4791">
        <v>0</v>
      </c>
      <c r="L4791" s="5" t="s">
        <v>9565</v>
      </c>
      <c r="M4791" s="5" t="s">
        <v>28</v>
      </c>
      <c r="N4791">
        <v>9</v>
      </c>
      <c r="O4791" t="s">
        <v>78</v>
      </c>
      <c r="P4791" s="1">
        <v>45666</v>
      </c>
      <c r="Q4791" s="1">
        <v>45733</v>
      </c>
      <c r="R4791">
        <v>1387</v>
      </c>
      <c r="S4791" s="4">
        <v>8.6999999999999993</v>
      </c>
      <c r="T4791" t="s">
        <v>277</v>
      </c>
    </row>
    <row r="4792" spans="1:20" x14ac:dyDescent="0.35">
      <c r="A4792" t="s">
        <v>9566</v>
      </c>
      <c r="B4792" s="5" t="s">
        <v>91</v>
      </c>
      <c r="C4792" s="6">
        <v>72604</v>
      </c>
      <c r="D4792" t="s">
        <v>81</v>
      </c>
      <c r="E4792">
        <v>98015</v>
      </c>
      <c r="F4792" s="5" t="s">
        <v>58</v>
      </c>
      <c r="G4792" s="5" t="s">
        <v>24</v>
      </c>
      <c r="H4792" s="5" t="s">
        <v>82</v>
      </c>
      <c r="I4792" t="s">
        <v>44</v>
      </c>
      <c r="J4792" t="s">
        <v>82</v>
      </c>
      <c r="K4792">
        <v>50</v>
      </c>
      <c r="L4792" s="5" t="s">
        <v>9567</v>
      </c>
      <c r="M4792" s="5" t="s">
        <v>28</v>
      </c>
      <c r="N4792">
        <v>1</v>
      </c>
      <c r="O4792" t="s">
        <v>71</v>
      </c>
      <c r="P4792" s="1">
        <v>45455</v>
      </c>
      <c r="Q4792" s="1">
        <v>45481</v>
      </c>
      <c r="R4792">
        <v>1177</v>
      </c>
      <c r="S4792" s="4">
        <v>5.6</v>
      </c>
      <c r="T4792" t="s">
        <v>79</v>
      </c>
    </row>
    <row r="4793" spans="1:20" x14ac:dyDescent="0.35">
      <c r="A4793" t="s">
        <v>9568</v>
      </c>
      <c r="B4793" s="5" t="s">
        <v>105</v>
      </c>
      <c r="C4793" s="6">
        <v>57678</v>
      </c>
      <c r="D4793" t="s">
        <v>22</v>
      </c>
      <c r="E4793">
        <v>57678</v>
      </c>
      <c r="F4793" s="5" t="s">
        <v>58</v>
      </c>
      <c r="G4793" s="5" t="s">
        <v>59</v>
      </c>
      <c r="H4793" s="5" t="s">
        <v>52</v>
      </c>
      <c r="I4793" t="s">
        <v>35</v>
      </c>
      <c r="J4793" t="s">
        <v>52</v>
      </c>
      <c r="K4793">
        <v>0</v>
      </c>
      <c r="L4793" s="5" t="s">
        <v>9569</v>
      </c>
      <c r="M4793" s="5" t="s">
        <v>37</v>
      </c>
      <c r="N4793">
        <v>1</v>
      </c>
      <c r="O4793" t="s">
        <v>85</v>
      </c>
      <c r="P4793" s="1">
        <v>45635</v>
      </c>
      <c r="Q4793" s="1">
        <v>45708</v>
      </c>
      <c r="R4793">
        <v>1801</v>
      </c>
      <c r="S4793" s="4">
        <v>6.7</v>
      </c>
      <c r="T4793" t="s">
        <v>103</v>
      </c>
    </row>
    <row r="4794" spans="1:20" x14ac:dyDescent="0.35">
      <c r="A4794" t="s">
        <v>9570</v>
      </c>
      <c r="B4794" s="5" t="s">
        <v>57</v>
      </c>
      <c r="C4794" s="6">
        <v>56249</v>
      </c>
      <c r="D4794" t="s">
        <v>22</v>
      </c>
      <c r="E4794">
        <v>56249</v>
      </c>
      <c r="F4794" s="5" t="s">
        <v>58</v>
      </c>
      <c r="G4794" s="5" t="s">
        <v>51</v>
      </c>
      <c r="H4794" s="5" t="s">
        <v>191</v>
      </c>
      <c r="I4794" t="s">
        <v>44</v>
      </c>
      <c r="J4794" t="s">
        <v>191</v>
      </c>
      <c r="K4794">
        <v>50</v>
      </c>
      <c r="L4794" s="5" t="s">
        <v>9571</v>
      </c>
      <c r="M4794" s="5" t="s">
        <v>37</v>
      </c>
      <c r="N4794">
        <v>1</v>
      </c>
      <c r="O4794" t="s">
        <v>29</v>
      </c>
      <c r="P4794" s="1">
        <v>45352</v>
      </c>
      <c r="Q4794" s="1">
        <v>45403</v>
      </c>
      <c r="R4794">
        <v>537</v>
      </c>
      <c r="S4794" s="4">
        <v>7.6</v>
      </c>
      <c r="T4794" t="s">
        <v>103</v>
      </c>
    </row>
    <row r="4795" spans="1:20" x14ac:dyDescent="0.35">
      <c r="A4795" t="s">
        <v>9572</v>
      </c>
      <c r="B4795" s="5" t="s">
        <v>145</v>
      </c>
      <c r="C4795" s="6">
        <v>100701</v>
      </c>
      <c r="D4795" t="s">
        <v>22</v>
      </c>
      <c r="E4795">
        <v>100701</v>
      </c>
      <c r="F4795" s="5" t="s">
        <v>23</v>
      </c>
      <c r="G4795" s="5" t="s">
        <v>51</v>
      </c>
      <c r="H4795" s="5" t="s">
        <v>157</v>
      </c>
      <c r="I4795" t="s">
        <v>35</v>
      </c>
      <c r="J4795" t="s">
        <v>60</v>
      </c>
      <c r="K4795">
        <v>0</v>
      </c>
      <c r="L4795" s="5" t="s">
        <v>9573</v>
      </c>
      <c r="M4795" s="5" t="s">
        <v>28</v>
      </c>
      <c r="N4795">
        <v>13</v>
      </c>
      <c r="O4795" t="s">
        <v>147</v>
      </c>
      <c r="P4795" s="1">
        <v>45644</v>
      </c>
      <c r="Q4795" s="1">
        <v>45661</v>
      </c>
      <c r="R4795">
        <v>2279</v>
      </c>
      <c r="S4795" s="4">
        <v>9.3000000000000007</v>
      </c>
      <c r="T4795" t="s">
        <v>89</v>
      </c>
    </row>
    <row r="4796" spans="1:20" x14ac:dyDescent="0.35">
      <c r="A4796" t="s">
        <v>9574</v>
      </c>
      <c r="B4796" s="5" t="s">
        <v>91</v>
      </c>
      <c r="C4796" s="6">
        <v>86400</v>
      </c>
      <c r="D4796" t="s">
        <v>22</v>
      </c>
      <c r="E4796">
        <v>86400</v>
      </c>
      <c r="F4796" s="5" t="s">
        <v>58</v>
      </c>
      <c r="G4796" s="5" t="s">
        <v>42</v>
      </c>
      <c r="H4796" s="5" t="s">
        <v>101</v>
      </c>
      <c r="I4796" t="s">
        <v>26</v>
      </c>
      <c r="J4796" t="s">
        <v>423</v>
      </c>
      <c r="K4796">
        <v>100</v>
      </c>
      <c r="L4796" s="5" t="s">
        <v>9575</v>
      </c>
      <c r="M4796" s="5" t="s">
        <v>70</v>
      </c>
      <c r="N4796">
        <v>0</v>
      </c>
      <c r="O4796" t="s">
        <v>167</v>
      </c>
      <c r="P4796" s="1">
        <v>45320</v>
      </c>
      <c r="Q4796" s="1">
        <v>45343</v>
      </c>
      <c r="R4796">
        <v>1913</v>
      </c>
      <c r="S4796" s="4">
        <v>7.1</v>
      </c>
      <c r="T4796" t="s">
        <v>79</v>
      </c>
    </row>
    <row r="4797" spans="1:20" x14ac:dyDescent="0.35">
      <c r="A4797" t="s">
        <v>9576</v>
      </c>
      <c r="B4797" s="5" t="s">
        <v>162</v>
      </c>
      <c r="C4797" s="6">
        <v>161695</v>
      </c>
      <c r="D4797" t="s">
        <v>33</v>
      </c>
      <c r="E4797">
        <v>17786450</v>
      </c>
      <c r="F4797" s="5" t="s">
        <v>66</v>
      </c>
      <c r="G4797" s="5" t="s">
        <v>42</v>
      </c>
      <c r="H4797" s="5" t="s">
        <v>34</v>
      </c>
      <c r="I4797" t="s">
        <v>35</v>
      </c>
      <c r="J4797" t="s">
        <v>34</v>
      </c>
      <c r="K4797">
        <v>0</v>
      </c>
      <c r="L4797" s="5" t="s">
        <v>9577</v>
      </c>
      <c r="M4797" s="5" t="s">
        <v>37</v>
      </c>
      <c r="N4797">
        <v>6</v>
      </c>
      <c r="O4797" t="s">
        <v>62</v>
      </c>
      <c r="P4797" s="1">
        <v>45577</v>
      </c>
      <c r="Q4797" s="1">
        <v>45606</v>
      </c>
      <c r="R4797">
        <v>2341</v>
      </c>
      <c r="S4797" s="4">
        <v>7.2</v>
      </c>
      <c r="T4797" t="s">
        <v>55</v>
      </c>
    </row>
    <row r="4798" spans="1:20" x14ac:dyDescent="0.35">
      <c r="A4798" t="s">
        <v>9578</v>
      </c>
      <c r="B4798" s="5" t="s">
        <v>73</v>
      </c>
      <c r="C4798" s="6">
        <v>101102</v>
      </c>
      <c r="D4798" t="s">
        <v>33</v>
      </c>
      <c r="E4798">
        <v>11121220</v>
      </c>
      <c r="F4798" s="5" t="s">
        <v>50</v>
      </c>
      <c r="G4798" s="5" t="s">
        <v>24</v>
      </c>
      <c r="H4798" s="5" t="s">
        <v>34</v>
      </c>
      <c r="I4798" t="s">
        <v>35</v>
      </c>
      <c r="J4798" t="s">
        <v>34</v>
      </c>
      <c r="K4798">
        <v>100</v>
      </c>
      <c r="L4798" s="5" t="s">
        <v>9579</v>
      </c>
      <c r="M4798" s="5" t="s">
        <v>70</v>
      </c>
      <c r="N4798">
        <v>3</v>
      </c>
      <c r="O4798" t="s">
        <v>107</v>
      </c>
      <c r="P4798" s="1">
        <v>45365</v>
      </c>
      <c r="Q4798" s="1">
        <v>45383</v>
      </c>
      <c r="R4798">
        <v>1091</v>
      </c>
      <c r="S4798" s="4">
        <v>8.8000000000000007</v>
      </c>
      <c r="T4798" t="s">
        <v>95</v>
      </c>
    </row>
    <row r="4799" spans="1:20" x14ac:dyDescent="0.35">
      <c r="A4799" t="s">
        <v>9580</v>
      </c>
      <c r="B4799" s="5" t="s">
        <v>28802</v>
      </c>
      <c r="C4799" s="6">
        <v>72270</v>
      </c>
      <c r="D4799" t="s">
        <v>22</v>
      </c>
      <c r="E4799">
        <v>72270</v>
      </c>
      <c r="F4799" s="5" t="s">
        <v>58</v>
      </c>
      <c r="G4799" s="5" t="s">
        <v>51</v>
      </c>
      <c r="H4799" s="5" t="s">
        <v>129</v>
      </c>
      <c r="I4799" t="s">
        <v>26</v>
      </c>
      <c r="J4799" t="s">
        <v>129</v>
      </c>
      <c r="K4799">
        <v>0</v>
      </c>
      <c r="L4799" s="5" t="s">
        <v>9581</v>
      </c>
      <c r="M4799" s="5" t="s">
        <v>28</v>
      </c>
      <c r="N4799">
        <v>1</v>
      </c>
      <c r="O4799" t="s">
        <v>135</v>
      </c>
      <c r="P4799" s="1">
        <v>45742</v>
      </c>
      <c r="Q4799" s="1">
        <v>45772</v>
      </c>
      <c r="R4799">
        <v>913</v>
      </c>
      <c r="S4799" s="4">
        <v>7.9</v>
      </c>
      <c r="T4799" t="s">
        <v>30</v>
      </c>
    </row>
    <row r="4800" spans="1:20" x14ac:dyDescent="0.35">
      <c r="A4800" t="s">
        <v>9582</v>
      </c>
      <c r="B4800" s="5" t="s">
        <v>91</v>
      </c>
      <c r="C4800" s="6">
        <v>53789</v>
      </c>
      <c r="D4800" t="s">
        <v>22</v>
      </c>
      <c r="E4800">
        <v>53789</v>
      </c>
      <c r="F4800" s="5" t="s">
        <v>58</v>
      </c>
      <c r="G4800" s="5" t="s">
        <v>24</v>
      </c>
      <c r="H4800" s="5" t="s">
        <v>165</v>
      </c>
      <c r="I4800" t="s">
        <v>26</v>
      </c>
      <c r="J4800" t="s">
        <v>165</v>
      </c>
      <c r="K4800">
        <v>0</v>
      </c>
      <c r="L4800" s="5" t="s">
        <v>9583</v>
      </c>
      <c r="M4800" s="5" t="s">
        <v>37</v>
      </c>
      <c r="N4800">
        <v>0</v>
      </c>
      <c r="O4800" t="s">
        <v>135</v>
      </c>
      <c r="P4800" s="1">
        <v>45615</v>
      </c>
      <c r="Q4800" s="1">
        <v>45677</v>
      </c>
      <c r="R4800">
        <v>1724</v>
      </c>
      <c r="S4800" s="4">
        <v>5.2</v>
      </c>
      <c r="T4800" t="s">
        <v>153</v>
      </c>
    </row>
    <row r="4801" spans="1:20" x14ac:dyDescent="0.35">
      <c r="A4801" t="s">
        <v>9584</v>
      </c>
      <c r="B4801" s="5" t="s">
        <v>49</v>
      </c>
      <c r="C4801" s="6">
        <v>104468</v>
      </c>
      <c r="D4801" t="s">
        <v>22</v>
      </c>
      <c r="E4801">
        <v>104468</v>
      </c>
      <c r="F4801" s="5" t="s">
        <v>50</v>
      </c>
      <c r="G4801" s="5" t="s">
        <v>51</v>
      </c>
      <c r="H4801" s="5" t="s">
        <v>165</v>
      </c>
      <c r="I4801" t="s">
        <v>35</v>
      </c>
      <c r="J4801" t="s">
        <v>165</v>
      </c>
      <c r="K4801">
        <v>100</v>
      </c>
      <c r="L4801" s="5" t="s">
        <v>9585</v>
      </c>
      <c r="M4801" s="5" t="s">
        <v>70</v>
      </c>
      <c r="N4801">
        <v>2</v>
      </c>
      <c r="O4801" t="s">
        <v>167</v>
      </c>
      <c r="P4801" s="1">
        <v>45543</v>
      </c>
      <c r="Q4801" s="1">
        <v>45590</v>
      </c>
      <c r="R4801">
        <v>1169</v>
      </c>
      <c r="S4801" s="4">
        <v>7.9</v>
      </c>
      <c r="T4801" t="s">
        <v>153</v>
      </c>
    </row>
    <row r="4802" spans="1:20" x14ac:dyDescent="0.35">
      <c r="A4802" t="s">
        <v>9586</v>
      </c>
      <c r="B4802" s="5" t="s">
        <v>145</v>
      </c>
      <c r="C4802" s="6">
        <v>225913</v>
      </c>
      <c r="D4802" t="s">
        <v>22</v>
      </c>
      <c r="E4802">
        <v>225913</v>
      </c>
      <c r="F4802" s="5" t="s">
        <v>23</v>
      </c>
      <c r="G4802" s="5" t="s">
        <v>59</v>
      </c>
      <c r="H4802" s="5" t="s">
        <v>129</v>
      </c>
      <c r="I4802" t="s">
        <v>44</v>
      </c>
      <c r="J4802" t="s">
        <v>129</v>
      </c>
      <c r="K4802">
        <v>100</v>
      </c>
      <c r="L4802" s="5" t="s">
        <v>9587</v>
      </c>
      <c r="M4802" s="5" t="s">
        <v>28</v>
      </c>
      <c r="N4802">
        <v>17</v>
      </c>
      <c r="O4802" t="s">
        <v>135</v>
      </c>
      <c r="P4802" s="1">
        <v>45687</v>
      </c>
      <c r="Q4802" s="1">
        <v>45712</v>
      </c>
      <c r="R4802">
        <v>2216</v>
      </c>
      <c r="S4802" s="4">
        <v>6.7</v>
      </c>
      <c r="T4802" t="s">
        <v>136</v>
      </c>
    </row>
    <row r="4803" spans="1:20" x14ac:dyDescent="0.35">
      <c r="A4803" t="s">
        <v>9588</v>
      </c>
      <c r="B4803" s="5" t="s">
        <v>162</v>
      </c>
      <c r="C4803" s="6">
        <v>178459</v>
      </c>
      <c r="D4803" t="s">
        <v>22</v>
      </c>
      <c r="E4803">
        <v>178459</v>
      </c>
      <c r="F4803" s="5" t="s">
        <v>66</v>
      </c>
      <c r="G4803" s="5" t="s">
        <v>51</v>
      </c>
      <c r="H4803" s="5" t="s">
        <v>68</v>
      </c>
      <c r="I4803" t="s">
        <v>35</v>
      </c>
      <c r="J4803" t="s">
        <v>60</v>
      </c>
      <c r="K4803">
        <v>100</v>
      </c>
      <c r="L4803" s="5" t="s">
        <v>9589</v>
      </c>
      <c r="M4803" s="5" t="s">
        <v>70</v>
      </c>
      <c r="N4803">
        <v>8</v>
      </c>
      <c r="O4803" t="s">
        <v>78</v>
      </c>
      <c r="P4803" s="1">
        <v>45433</v>
      </c>
      <c r="Q4803" s="1">
        <v>45450</v>
      </c>
      <c r="R4803">
        <v>879</v>
      </c>
      <c r="S4803" s="4">
        <v>7.1</v>
      </c>
      <c r="T4803" t="s">
        <v>47</v>
      </c>
    </row>
    <row r="4804" spans="1:20" x14ac:dyDescent="0.35">
      <c r="A4804" t="s">
        <v>9590</v>
      </c>
      <c r="B4804" s="5" t="s">
        <v>105</v>
      </c>
      <c r="C4804" s="6">
        <v>168120</v>
      </c>
      <c r="D4804" t="s">
        <v>22</v>
      </c>
      <c r="E4804">
        <v>168120</v>
      </c>
      <c r="F4804" s="5" t="s">
        <v>23</v>
      </c>
      <c r="G4804" s="5" t="s">
        <v>59</v>
      </c>
      <c r="H4804" s="5" t="s">
        <v>101</v>
      </c>
      <c r="I4804" t="s">
        <v>44</v>
      </c>
      <c r="J4804" t="s">
        <v>101</v>
      </c>
      <c r="K4804">
        <v>0</v>
      </c>
      <c r="L4804" s="5" t="s">
        <v>9591</v>
      </c>
      <c r="M4804" s="5" t="s">
        <v>54</v>
      </c>
      <c r="N4804">
        <v>19</v>
      </c>
      <c r="O4804" t="s">
        <v>131</v>
      </c>
      <c r="P4804" s="1">
        <v>45608</v>
      </c>
      <c r="Q4804" s="1">
        <v>45642</v>
      </c>
      <c r="R4804">
        <v>996</v>
      </c>
      <c r="S4804" s="4">
        <v>6.9</v>
      </c>
      <c r="T4804" t="s">
        <v>47</v>
      </c>
    </row>
    <row r="4805" spans="1:20" x14ac:dyDescent="0.35">
      <c r="A4805" t="s">
        <v>9592</v>
      </c>
      <c r="B4805" s="5" t="s">
        <v>162</v>
      </c>
      <c r="C4805" s="6">
        <v>66095</v>
      </c>
      <c r="D4805" t="s">
        <v>22</v>
      </c>
      <c r="E4805">
        <v>66095</v>
      </c>
      <c r="F4805" s="5" t="s">
        <v>58</v>
      </c>
      <c r="G4805" s="5" t="s">
        <v>24</v>
      </c>
      <c r="H4805" s="5" t="s">
        <v>101</v>
      </c>
      <c r="I4805" t="s">
        <v>44</v>
      </c>
      <c r="J4805" t="s">
        <v>1090</v>
      </c>
      <c r="K4805">
        <v>100</v>
      </c>
      <c r="L4805" s="5" t="s">
        <v>9593</v>
      </c>
      <c r="M4805" s="5" t="s">
        <v>54</v>
      </c>
      <c r="N4805">
        <v>0</v>
      </c>
      <c r="O4805" t="s">
        <v>172</v>
      </c>
      <c r="P4805" s="1">
        <v>45535</v>
      </c>
      <c r="Q4805" s="1">
        <v>45572</v>
      </c>
      <c r="R4805">
        <v>2130</v>
      </c>
      <c r="S4805" s="4">
        <v>7.6</v>
      </c>
      <c r="T4805" t="s">
        <v>118</v>
      </c>
    </row>
    <row r="4806" spans="1:20" x14ac:dyDescent="0.35">
      <c r="A4806" t="s">
        <v>9594</v>
      </c>
      <c r="B4806" s="5" t="s">
        <v>28802</v>
      </c>
      <c r="C4806" s="6">
        <v>288067</v>
      </c>
      <c r="D4806" t="s">
        <v>22</v>
      </c>
      <c r="E4806">
        <v>288067</v>
      </c>
      <c r="F4806" s="5" t="s">
        <v>23</v>
      </c>
      <c r="G4806" s="5" t="s">
        <v>24</v>
      </c>
      <c r="H4806" s="5" t="s">
        <v>101</v>
      </c>
      <c r="I4806" t="s">
        <v>35</v>
      </c>
      <c r="J4806" t="s">
        <v>101</v>
      </c>
      <c r="K4806">
        <v>0</v>
      </c>
      <c r="L4806" s="5" t="s">
        <v>9595</v>
      </c>
      <c r="M4806" s="5" t="s">
        <v>28</v>
      </c>
      <c r="N4806">
        <v>18</v>
      </c>
      <c r="O4806" t="s">
        <v>107</v>
      </c>
      <c r="P4806" s="1">
        <v>45383</v>
      </c>
      <c r="Q4806" s="1">
        <v>45434</v>
      </c>
      <c r="R4806">
        <v>1686</v>
      </c>
      <c r="S4806" s="4">
        <v>7.8</v>
      </c>
      <c r="T4806" t="s">
        <v>108</v>
      </c>
    </row>
    <row r="4807" spans="1:20" x14ac:dyDescent="0.35">
      <c r="A4807" t="s">
        <v>9596</v>
      </c>
      <c r="B4807" s="5" t="s">
        <v>100</v>
      </c>
      <c r="C4807" s="6">
        <v>18634</v>
      </c>
      <c r="D4807" t="s">
        <v>22</v>
      </c>
      <c r="E4807">
        <v>18634</v>
      </c>
      <c r="F4807" s="5" t="s">
        <v>58</v>
      </c>
      <c r="G4807" s="5" t="s">
        <v>51</v>
      </c>
      <c r="H4807" s="5" t="s">
        <v>116</v>
      </c>
      <c r="I4807" t="s">
        <v>44</v>
      </c>
      <c r="J4807" t="s">
        <v>129</v>
      </c>
      <c r="K4807">
        <v>50</v>
      </c>
      <c r="L4807" s="5" t="s">
        <v>9597</v>
      </c>
      <c r="M4807" s="5" t="s">
        <v>70</v>
      </c>
      <c r="N4807">
        <v>1</v>
      </c>
      <c r="O4807" t="s">
        <v>29</v>
      </c>
      <c r="P4807" s="1">
        <v>45548</v>
      </c>
      <c r="Q4807" s="1">
        <v>45616</v>
      </c>
      <c r="R4807">
        <v>1978</v>
      </c>
      <c r="S4807" s="4">
        <v>9.1999999999999993</v>
      </c>
      <c r="T4807" t="s">
        <v>63</v>
      </c>
    </row>
    <row r="4808" spans="1:20" x14ac:dyDescent="0.35">
      <c r="A4808" t="s">
        <v>9598</v>
      </c>
      <c r="B4808" s="5" t="s">
        <v>28802</v>
      </c>
      <c r="C4808" s="6">
        <v>66098</v>
      </c>
      <c r="D4808" t="s">
        <v>22</v>
      </c>
      <c r="E4808">
        <v>66098</v>
      </c>
      <c r="F4808" s="5" t="s">
        <v>23</v>
      </c>
      <c r="G4808" s="5" t="s">
        <v>59</v>
      </c>
      <c r="H4808" s="5" t="s">
        <v>157</v>
      </c>
      <c r="I4808" t="s">
        <v>26</v>
      </c>
      <c r="J4808" t="s">
        <v>157</v>
      </c>
      <c r="K4808">
        <v>0</v>
      </c>
      <c r="L4808" s="5" t="s">
        <v>9599</v>
      </c>
      <c r="M4808" s="5" t="s">
        <v>70</v>
      </c>
      <c r="N4808">
        <v>18</v>
      </c>
      <c r="O4808" t="s">
        <v>172</v>
      </c>
      <c r="P4808" s="1">
        <v>45666</v>
      </c>
      <c r="Q4808" s="1">
        <v>45714</v>
      </c>
      <c r="R4808">
        <v>639</v>
      </c>
      <c r="S4808" s="4">
        <v>7.5</v>
      </c>
      <c r="T4808" t="s">
        <v>103</v>
      </c>
    </row>
    <row r="4809" spans="1:20" x14ac:dyDescent="0.35">
      <c r="A4809" t="s">
        <v>9600</v>
      </c>
      <c r="B4809" s="5" t="s">
        <v>49</v>
      </c>
      <c r="C4809" s="6">
        <v>43744</v>
      </c>
      <c r="D4809" t="s">
        <v>41</v>
      </c>
      <c r="E4809">
        <v>37182</v>
      </c>
      <c r="F4809" s="5" t="s">
        <v>58</v>
      </c>
      <c r="G4809" s="5" t="s">
        <v>51</v>
      </c>
      <c r="H4809" s="5" t="s">
        <v>151</v>
      </c>
      <c r="I4809" t="s">
        <v>44</v>
      </c>
      <c r="J4809" t="s">
        <v>151</v>
      </c>
      <c r="K4809">
        <v>0</v>
      </c>
      <c r="L4809" s="5" t="s">
        <v>9601</v>
      </c>
      <c r="M4809" s="5" t="s">
        <v>37</v>
      </c>
      <c r="N4809">
        <v>1</v>
      </c>
      <c r="O4809" t="s">
        <v>88</v>
      </c>
      <c r="P4809" s="1">
        <v>45531</v>
      </c>
      <c r="Q4809" s="1">
        <v>45601</v>
      </c>
      <c r="R4809">
        <v>1325</v>
      </c>
      <c r="S4809" s="4">
        <v>7.1</v>
      </c>
      <c r="T4809" t="s">
        <v>153</v>
      </c>
    </row>
    <row r="4810" spans="1:20" x14ac:dyDescent="0.35">
      <c r="A4810" t="s">
        <v>9602</v>
      </c>
      <c r="B4810" s="5" t="s">
        <v>49</v>
      </c>
      <c r="C4810" s="6">
        <v>57278</v>
      </c>
      <c r="D4810" t="s">
        <v>41</v>
      </c>
      <c r="E4810">
        <v>48686</v>
      </c>
      <c r="F4810" s="5" t="s">
        <v>58</v>
      </c>
      <c r="G4810" s="5" t="s">
        <v>24</v>
      </c>
      <c r="H4810" s="5" t="s">
        <v>126</v>
      </c>
      <c r="I4810" t="s">
        <v>26</v>
      </c>
      <c r="J4810" t="s">
        <v>126</v>
      </c>
      <c r="K4810">
        <v>50</v>
      </c>
      <c r="L4810" s="5" t="s">
        <v>9603</v>
      </c>
      <c r="M4810" s="5" t="s">
        <v>37</v>
      </c>
      <c r="N4810">
        <v>0</v>
      </c>
      <c r="O4810" t="s">
        <v>29</v>
      </c>
      <c r="P4810" s="1">
        <v>45381</v>
      </c>
      <c r="Q4810" s="1">
        <v>45441</v>
      </c>
      <c r="R4810">
        <v>1116</v>
      </c>
      <c r="S4810" s="4">
        <v>6.2</v>
      </c>
      <c r="T4810" t="s">
        <v>38</v>
      </c>
    </row>
    <row r="4811" spans="1:20" x14ac:dyDescent="0.35">
      <c r="A4811" t="s">
        <v>9604</v>
      </c>
      <c r="B4811" s="5" t="s">
        <v>28799</v>
      </c>
      <c r="C4811" s="6">
        <v>59918</v>
      </c>
      <c r="D4811" t="s">
        <v>92</v>
      </c>
      <c r="E4811">
        <v>44939</v>
      </c>
      <c r="F4811" s="5" t="s">
        <v>58</v>
      </c>
      <c r="G4811" s="5" t="s">
        <v>59</v>
      </c>
      <c r="H4811" s="5" t="s">
        <v>93</v>
      </c>
      <c r="I4811" t="s">
        <v>44</v>
      </c>
      <c r="J4811" t="s">
        <v>93</v>
      </c>
      <c r="K4811">
        <v>50</v>
      </c>
      <c r="L4811" s="5" t="s">
        <v>9605</v>
      </c>
      <c r="M4811" s="5" t="s">
        <v>28</v>
      </c>
      <c r="N4811">
        <v>0</v>
      </c>
      <c r="O4811" t="s">
        <v>141</v>
      </c>
      <c r="P4811" s="1">
        <v>45483</v>
      </c>
      <c r="Q4811" s="1">
        <v>45539</v>
      </c>
      <c r="R4811">
        <v>1899</v>
      </c>
      <c r="S4811" s="4">
        <v>5.0999999999999996</v>
      </c>
      <c r="T4811" t="s">
        <v>63</v>
      </c>
    </row>
    <row r="4812" spans="1:20" x14ac:dyDescent="0.35">
      <c r="A4812" t="s">
        <v>9606</v>
      </c>
      <c r="B4812" s="5" t="s">
        <v>21</v>
      </c>
      <c r="C4812" s="6">
        <v>68180</v>
      </c>
      <c r="D4812" t="s">
        <v>41</v>
      </c>
      <c r="E4812">
        <v>57953</v>
      </c>
      <c r="F4812" s="5" t="s">
        <v>58</v>
      </c>
      <c r="G4812" s="5" t="s">
        <v>59</v>
      </c>
      <c r="H4812" s="5" t="s">
        <v>151</v>
      </c>
      <c r="I4812" t="s">
        <v>26</v>
      </c>
      <c r="J4812" t="s">
        <v>151</v>
      </c>
      <c r="K4812">
        <v>0</v>
      </c>
      <c r="L4812" s="5" t="s">
        <v>9607</v>
      </c>
      <c r="M4812" s="5" t="s">
        <v>70</v>
      </c>
      <c r="N4812">
        <v>1</v>
      </c>
      <c r="O4812" t="s">
        <v>172</v>
      </c>
      <c r="P4812" s="1">
        <v>45763</v>
      </c>
      <c r="Q4812" s="1">
        <v>45823</v>
      </c>
      <c r="R4812">
        <v>563</v>
      </c>
      <c r="S4812" s="4">
        <v>9.4</v>
      </c>
      <c r="T4812" t="s">
        <v>136</v>
      </c>
    </row>
    <row r="4813" spans="1:20" x14ac:dyDescent="0.35">
      <c r="A4813" t="s">
        <v>9608</v>
      </c>
      <c r="B4813" s="5" t="s">
        <v>28801</v>
      </c>
      <c r="C4813" s="6">
        <v>97864</v>
      </c>
      <c r="D4813" t="s">
        <v>92</v>
      </c>
      <c r="E4813">
        <v>73398</v>
      </c>
      <c r="F4813" s="5" t="s">
        <v>66</v>
      </c>
      <c r="G4813" s="5" t="s">
        <v>24</v>
      </c>
      <c r="H4813" s="5" t="s">
        <v>93</v>
      </c>
      <c r="I4813" t="s">
        <v>44</v>
      </c>
      <c r="J4813" t="s">
        <v>93</v>
      </c>
      <c r="K4813">
        <v>100</v>
      </c>
      <c r="L4813" s="5" t="s">
        <v>9609</v>
      </c>
      <c r="M4813" s="5" t="s">
        <v>28</v>
      </c>
      <c r="N4813">
        <v>6</v>
      </c>
      <c r="O4813" t="s">
        <v>62</v>
      </c>
      <c r="P4813" s="1">
        <v>45560</v>
      </c>
      <c r="Q4813" s="1">
        <v>45590</v>
      </c>
      <c r="R4813">
        <v>2473</v>
      </c>
      <c r="S4813" s="4">
        <v>5.3</v>
      </c>
      <c r="T4813" t="s">
        <v>63</v>
      </c>
    </row>
    <row r="4814" spans="1:20" x14ac:dyDescent="0.35">
      <c r="A4814" t="s">
        <v>9610</v>
      </c>
      <c r="B4814" s="5" t="s">
        <v>28802</v>
      </c>
      <c r="C4814" s="6">
        <v>113546</v>
      </c>
      <c r="D4814" t="s">
        <v>22</v>
      </c>
      <c r="E4814">
        <v>113546</v>
      </c>
      <c r="F4814" s="5" t="s">
        <v>50</v>
      </c>
      <c r="G4814" s="5" t="s">
        <v>59</v>
      </c>
      <c r="H4814" s="5" t="s">
        <v>129</v>
      </c>
      <c r="I4814" t="s">
        <v>35</v>
      </c>
      <c r="J4814" t="s">
        <v>129</v>
      </c>
      <c r="K4814">
        <v>100</v>
      </c>
      <c r="L4814" s="5" t="s">
        <v>9611</v>
      </c>
      <c r="M4814" s="5" t="s">
        <v>70</v>
      </c>
      <c r="N4814">
        <v>3</v>
      </c>
      <c r="O4814" t="s">
        <v>112</v>
      </c>
      <c r="P4814" s="1">
        <v>45409</v>
      </c>
      <c r="Q4814" s="1">
        <v>45434</v>
      </c>
      <c r="R4814">
        <v>2269</v>
      </c>
      <c r="S4814" s="4">
        <v>5.8</v>
      </c>
      <c r="T4814" t="s">
        <v>79</v>
      </c>
    </row>
    <row r="4815" spans="1:20" x14ac:dyDescent="0.35">
      <c r="A4815" t="s">
        <v>9612</v>
      </c>
      <c r="B4815" s="5" t="s">
        <v>100</v>
      </c>
      <c r="C4815" s="6">
        <v>237348</v>
      </c>
      <c r="D4815" t="s">
        <v>33</v>
      </c>
      <c r="E4815">
        <v>26108280</v>
      </c>
      <c r="F4815" s="5" t="s">
        <v>23</v>
      </c>
      <c r="G4815" s="5" t="s">
        <v>24</v>
      </c>
      <c r="H4815" s="5" t="s">
        <v>34</v>
      </c>
      <c r="I4815" t="s">
        <v>44</v>
      </c>
      <c r="J4815" t="s">
        <v>34</v>
      </c>
      <c r="K4815">
        <v>50</v>
      </c>
      <c r="L4815" s="5" t="s">
        <v>9613</v>
      </c>
      <c r="M4815" s="5" t="s">
        <v>70</v>
      </c>
      <c r="N4815">
        <v>10</v>
      </c>
      <c r="O4815" t="s">
        <v>172</v>
      </c>
      <c r="P4815" s="1">
        <v>45729</v>
      </c>
      <c r="Q4815" s="1">
        <v>45746</v>
      </c>
      <c r="R4815">
        <v>803</v>
      </c>
      <c r="S4815" s="4">
        <v>9.1</v>
      </c>
      <c r="T4815" t="s">
        <v>30</v>
      </c>
    </row>
    <row r="4816" spans="1:20" x14ac:dyDescent="0.35">
      <c r="A4816" t="s">
        <v>9614</v>
      </c>
      <c r="B4816" s="5" t="s">
        <v>28802</v>
      </c>
      <c r="C4816" s="6">
        <v>251015</v>
      </c>
      <c r="D4816" t="s">
        <v>65</v>
      </c>
      <c r="E4816">
        <v>326320</v>
      </c>
      <c r="F4816" s="5" t="s">
        <v>23</v>
      </c>
      <c r="G4816" s="5" t="s">
        <v>51</v>
      </c>
      <c r="H4816" s="5" t="s">
        <v>67</v>
      </c>
      <c r="I4816" t="s">
        <v>26</v>
      </c>
      <c r="J4816" t="s">
        <v>67</v>
      </c>
      <c r="K4816">
        <v>0</v>
      </c>
      <c r="L4816" s="5" t="s">
        <v>9615</v>
      </c>
      <c r="M4816" s="5" t="s">
        <v>28</v>
      </c>
      <c r="N4816">
        <v>11</v>
      </c>
      <c r="O4816" t="s">
        <v>88</v>
      </c>
      <c r="P4816" s="1">
        <v>45325</v>
      </c>
      <c r="Q4816" s="1">
        <v>45397</v>
      </c>
      <c r="R4816">
        <v>1783</v>
      </c>
      <c r="S4816" s="4">
        <v>6</v>
      </c>
      <c r="T4816" t="s">
        <v>55</v>
      </c>
    </row>
    <row r="4817" spans="1:20" x14ac:dyDescent="0.35">
      <c r="A4817" t="s">
        <v>9616</v>
      </c>
      <c r="B4817" s="5" t="s">
        <v>91</v>
      </c>
      <c r="C4817" s="6">
        <v>78579</v>
      </c>
      <c r="D4817" t="s">
        <v>74</v>
      </c>
      <c r="E4817">
        <v>98224</v>
      </c>
      <c r="F4817" s="5" t="s">
        <v>50</v>
      </c>
      <c r="G4817" s="5" t="s">
        <v>42</v>
      </c>
      <c r="H4817" s="5" t="s">
        <v>75</v>
      </c>
      <c r="I4817" t="s">
        <v>26</v>
      </c>
      <c r="J4817" t="s">
        <v>75</v>
      </c>
      <c r="K4817">
        <v>100</v>
      </c>
      <c r="L4817" s="5" t="s">
        <v>9617</v>
      </c>
      <c r="M4817" s="5" t="s">
        <v>37</v>
      </c>
      <c r="N4817">
        <v>4</v>
      </c>
      <c r="O4817" t="s">
        <v>88</v>
      </c>
      <c r="P4817" s="1">
        <v>45331</v>
      </c>
      <c r="Q4817" s="1">
        <v>45360</v>
      </c>
      <c r="R4817">
        <v>1867</v>
      </c>
      <c r="S4817" s="4">
        <v>5.4</v>
      </c>
      <c r="T4817" t="s">
        <v>153</v>
      </c>
    </row>
    <row r="4818" spans="1:20" x14ac:dyDescent="0.35">
      <c r="A4818" t="s">
        <v>9618</v>
      </c>
      <c r="B4818" s="5" t="s">
        <v>105</v>
      </c>
      <c r="C4818" s="6">
        <v>85161</v>
      </c>
      <c r="D4818" t="s">
        <v>22</v>
      </c>
      <c r="E4818">
        <v>85161</v>
      </c>
      <c r="F4818" s="5" t="s">
        <v>50</v>
      </c>
      <c r="G4818" s="5" t="s">
        <v>42</v>
      </c>
      <c r="H4818" s="5" t="s">
        <v>129</v>
      </c>
      <c r="I4818" t="s">
        <v>26</v>
      </c>
      <c r="J4818" t="s">
        <v>129</v>
      </c>
      <c r="K4818">
        <v>0</v>
      </c>
      <c r="L4818" s="5" t="s">
        <v>9619</v>
      </c>
      <c r="M4818" s="5" t="s">
        <v>70</v>
      </c>
      <c r="N4818">
        <v>4</v>
      </c>
      <c r="O4818" t="s">
        <v>107</v>
      </c>
      <c r="P4818" s="1">
        <v>45712</v>
      </c>
      <c r="Q4818" s="1">
        <v>45745</v>
      </c>
      <c r="R4818">
        <v>1322</v>
      </c>
      <c r="S4818" s="4">
        <v>8.9</v>
      </c>
      <c r="T4818" t="s">
        <v>153</v>
      </c>
    </row>
    <row r="4819" spans="1:20" x14ac:dyDescent="0.35">
      <c r="A4819" t="s">
        <v>9620</v>
      </c>
      <c r="B4819" s="5" t="s">
        <v>28800</v>
      </c>
      <c r="C4819" s="6">
        <v>190172</v>
      </c>
      <c r="D4819" t="s">
        <v>41</v>
      </c>
      <c r="E4819">
        <v>161646</v>
      </c>
      <c r="F4819" s="5" t="s">
        <v>23</v>
      </c>
      <c r="G4819" s="5" t="s">
        <v>51</v>
      </c>
      <c r="H4819" s="5" t="s">
        <v>126</v>
      </c>
      <c r="I4819" t="s">
        <v>26</v>
      </c>
      <c r="J4819" t="s">
        <v>126</v>
      </c>
      <c r="K4819">
        <v>0</v>
      </c>
      <c r="L4819" s="5" t="s">
        <v>9621</v>
      </c>
      <c r="M4819" s="5" t="s">
        <v>37</v>
      </c>
      <c r="N4819">
        <v>19</v>
      </c>
      <c r="O4819" t="s">
        <v>71</v>
      </c>
      <c r="P4819" s="1">
        <v>45414</v>
      </c>
      <c r="Q4819" s="1">
        <v>45486</v>
      </c>
      <c r="R4819">
        <v>1469</v>
      </c>
      <c r="S4819" s="4">
        <v>9</v>
      </c>
      <c r="T4819" t="s">
        <v>55</v>
      </c>
    </row>
    <row r="4820" spans="1:20" x14ac:dyDescent="0.35">
      <c r="A4820" t="s">
        <v>9622</v>
      </c>
      <c r="B4820" s="5" t="s">
        <v>162</v>
      </c>
      <c r="C4820" s="6">
        <v>100405</v>
      </c>
      <c r="D4820" t="s">
        <v>33</v>
      </c>
      <c r="E4820">
        <v>11044550</v>
      </c>
      <c r="F4820" s="5" t="s">
        <v>50</v>
      </c>
      <c r="G4820" s="5" t="s">
        <v>24</v>
      </c>
      <c r="H4820" s="5" t="s">
        <v>34</v>
      </c>
      <c r="I4820" t="s">
        <v>35</v>
      </c>
      <c r="J4820" t="s">
        <v>34</v>
      </c>
      <c r="K4820">
        <v>50</v>
      </c>
      <c r="L4820" s="5" t="s">
        <v>9623</v>
      </c>
      <c r="M4820" s="5" t="s">
        <v>54</v>
      </c>
      <c r="N4820">
        <v>3</v>
      </c>
      <c r="O4820" t="s">
        <v>135</v>
      </c>
      <c r="P4820" s="1">
        <v>45537</v>
      </c>
      <c r="Q4820" s="1">
        <v>45610</v>
      </c>
      <c r="R4820">
        <v>1833</v>
      </c>
      <c r="S4820" s="4">
        <v>7.2</v>
      </c>
      <c r="T4820" t="s">
        <v>89</v>
      </c>
    </row>
    <row r="4821" spans="1:20" x14ac:dyDescent="0.35">
      <c r="A4821" t="s">
        <v>9624</v>
      </c>
      <c r="B4821" s="5" t="s">
        <v>28802</v>
      </c>
      <c r="C4821" s="6">
        <v>42239</v>
      </c>
      <c r="D4821" t="s">
        <v>22</v>
      </c>
      <c r="E4821">
        <v>42239</v>
      </c>
      <c r="F4821" s="5" t="s">
        <v>50</v>
      </c>
      <c r="G4821" s="5" t="s">
        <v>59</v>
      </c>
      <c r="H4821" s="5" t="s">
        <v>157</v>
      </c>
      <c r="I4821" t="s">
        <v>35</v>
      </c>
      <c r="J4821" t="s">
        <v>157</v>
      </c>
      <c r="K4821">
        <v>100</v>
      </c>
      <c r="L4821" s="5" t="s">
        <v>9625</v>
      </c>
      <c r="M4821" s="5" t="s">
        <v>37</v>
      </c>
      <c r="N4821">
        <v>2</v>
      </c>
      <c r="O4821" t="s">
        <v>135</v>
      </c>
      <c r="P4821" s="1">
        <v>45370</v>
      </c>
      <c r="Q4821" s="1">
        <v>45419</v>
      </c>
      <c r="R4821">
        <v>1606</v>
      </c>
      <c r="S4821" s="4">
        <v>6.7</v>
      </c>
      <c r="T4821" t="s">
        <v>89</v>
      </c>
    </row>
    <row r="4822" spans="1:20" x14ac:dyDescent="0.35">
      <c r="A4822" t="s">
        <v>9626</v>
      </c>
      <c r="B4822" s="5" t="s">
        <v>28802</v>
      </c>
      <c r="C4822" s="6">
        <v>287260</v>
      </c>
      <c r="D4822" t="s">
        <v>22</v>
      </c>
      <c r="E4822">
        <v>287260</v>
      </c>
      <c r="F4822" s="5" t="s">
        <v>23</v>
      </c>
      <c r="G4822" s="5" t="s">
        <v>42</v>
      </c>
      <c r="H4822" s="5" t="s">
        <v>129</v>
      </c>
      <c r="I4822" t="s">
        <v>35</v>
      </c>
      <c r="J4822" t="s">
        <v>212</v>
      </c>
      <c r="K4822">
        <v>50</v>
      </c>
      <c r="L4822" s="5" t="s">
        <v>9627</v>
      </c>
      <c r="M4822" s="5" t="s">
        <v>70</v>
      </c>
      <c r="N4822">
        <v>14</v>
      </c>
      <c r="O4822" t="s">
        <v>172</v>
      </c>
      <c r="P4822" s="1">
        <v>45469</v>
      </c>
      <c r="Q4822" s="1">
        <v>45491</v>
      </c>
      <c r="R4822">
        <v>1892</v>
      </c>
      <c r="S4822" s="4">
        <v>7.2</v>
      </c>
      <c r="T4822" t="s">
        <v>153</v>
      </c>
    </row>
    <row r="4823" spans="1:20" x14ac:dyDescent="0.35">
      <c r="A4823" t="s">
        <v>9628</v>
      </c>
      <c r="B4823" s="5" t="s">
        <v>174</v>
      </c>
      <c r="C4823" s="6">
        <v>198733</v>
      </c>
      <c r="D4823" t="s">
        <v>81</v>
      </c>
      <c r="E4823">
        <v>268290</v>
      </c>
      <c r="F4823" s="5" t="s">
        <v>23</v>
      </c>
      <c r="G4823" s="5" t="s">
        <v>51</v>
      </c>
      <c r="H4823" s="5" t="s">
        <v>82</v>
      </c>
      <c r="I4823" t="s">
        <v>26</v>
      </c>
      <c r="J4823" t="s">
        <v>82</v>
      </c>
      <c r="K4823">
        <v>100</v>
      </c>
      <c r="L4823" s="5" t="s">
        <v>9629</v>
      </c>
      <c r="M4823" s="5" t="s">
        <v>28</v>
      </c>
      <c r="N4823">
        <v>11</v>
      </c>
      <c r="O4823" t="s">
        <v>147</v>
      </c>
      <c r="P4823" s="1">
        <v>45383</v>
      </c>
      <c r="Q4823" s="1">
        <v>45404</v>
      </c>
      <c r="R4823">
        <v>1667</v>
      </c>
      <c r="S4823" s="4">
        <v>6.9</v>
      </c>
      <c r="T4823" t="s">
        <v>153</v>
      </c>
    </row>
    <row r="4824" spans="1:20" x14ac:dyDescent="0.35">
      <c r="A4824" t="s">
        <v>9630</v>
      </c>
      <c r="B4824" s="5" t="s">
        <v>57</v>
      </c>
      <c r="C4824" s="6">
        <v>258415</v>
      </c>
      <c r="D4824" t="s">
        <v>41</v>
      </c>
      <c r="E4824">
        <v>219653</v>
      </c>
      <c r="F4824" s="5" t="s">
        <v>23</v>
      </c>
      <c r="G4824" s="5" t="s">
        <v>42</v>
      </c>
      <c r="H4824" s="5" t="s">
        <v>60</v>
      </c>
      <c r="I4824" t="s">
        <v>35</v>
      </c>
      <c r="J4824" t="s">
        <v>60</v>
      </c>
      <c r="K4824">
        <v>0</v>
      </c>
      <c r="L4824" s="5" t="s">
        <v>9631</v>
      </c>
      <c r="M4824" s="5" t="s">
        <v>70</v>
      </c>
      <c r="N4824">
        <v>17</v>
      </c>
      <c r="O4824" t="s">
        <v>78</v>
      </c>
      <c r="P4824" s="1">
        <v>45312</v>
      </c>
      <c r="Q4824" s="1">
        <v>45332</v>
      </c>
      <c r="R4824">
        <v>1407</v>
      </c>
      <c r="S4824" s="4">
        <v>5.7</v>
      </c>
      <c r="T4824" t="s">
        <v>136</v>
      </c>
    </row>
    <row r="4825" spans="1:20" x14ac:dyDescent="0.35">
      <c r="A4825" t="s">
        <v>9632</v>
      </c>
      <c r="B4825" s="5" t="s">
        <v>162</v>
      </c>
      <c r="C4825" s="6">
        <v>82073</v>
      </c>
      <c r="D4825" t="s">
        <v>22</v>
      </c>
      <c r="E4825">
        <v>82073</v>
      </c>
      <c r="F4825" s="5" t="s">
        <v>50</v>
      </c>
      <c r="G4825" s="5" t="s">
        <v>24</v>
      </c>
      <c r="H4825" s="5" t="s">
        <v>52</v>
      </c>
      <c r="I4825" t="s">
        <v>26</v>
      </c>
      <c r="J4825" t="s">
        <v>52</v>
      </c>
      <c r="K4825">
        <v>100</v>
      </c>
      <c r="L4825" s="5" t="s">
        <v>9633</v>
      </c>
      <c r="M4825" s="5" t="s">
        <v>37</v>
      </c>
      <c r="N4825">
        <v>3</v>
      </c>
      <c r="O4825" t="s">
        <v>62</v>
      </c>
      <c r="P4825" s="1">
        <v>45493</v>
      </c>
      <c r="Q4825" s="1">
        <v>45529</v>
      </c>
      <c r="R4825">
        <v>1654</v>
      </c>
      <c r="S4825" s="4">
        <v>7.1</v>
      </c>
      <c r="T4825" t="s">
        <v>55</v>
      </c>
    </row>
    <row r="4826" spans="1:20" x14ac:dyDescent="0.35">
      <c r="A4826" t="s">
        <v>9634</v>
      </c>
      <c r="B4826" s="5" t="s">
        <v>100</v>
      </c>
      <c r="C4826" s="6">
        <v>111443</v>
      </c>
      <c r="D4826" t="s">
        <v>22</v>
      </c>
      <c r="E4826">
        <v>111443</v>
      </c>
      <c r="F4826" s="5" t="s">
        <v>66</v>
      </c>
      <c r="G4826" s="5" t="s">
        <v>59</v>
      </c>
      <c r="H4826" s="5" t="s">
        <v>191</v>
      </c>
      <c r="I4826" t="s">
        <v>44</v>
      </c>
      <c r="J4826" t="s">
        <v>34</v>
      </c>
      <c r="K4826">
        <v>100</v>
      </c>
      <c r="L4826" s="5" t="s">
        <v>9635</v>
      </c>
      <c r="M4826" s="5" t="s">
        <v>54</v>
      </c>
      <c r="N4826">
        <v>8</v>
      </c>
      <c r="O4826" t="s">
        <v>85</v>
      </c>
      <c r="P4826" s="1">
        <v>45499</v>
      </c>
      <c r="Q4826" s="1">
        <v>45549</v>
      </c>
      <c r="R4826">
        <v>500</v>
      </c>
      <c r="S4826" s="4">
        <v>8.3000000000000007</v>
      </c>
      <c r="T4826" t="s">
        <v>108</v>
      </c>
    </row>
    <row r="4827" spans="1:20" x14ac:dyDescent="0.35">
      <c r="A4827" t="s">
        <v>9636</v>
      </c>
      <c r="B4827" s="5" t="s">
        <v>28802</v>
      </c>
      <c r="C4827" s="6">
        <v>200094</v>
      </c>
      <c r="D4827" t="s">
        <v>33</v>
      </c>
      <c r="E4827">
        <v>22010340</v>
      </c>
      <c r="F4827" s="5" t="s">
        <v>23</v>
      </c>
      <c r="G4827" s="5" t="s">
        <v>42</v>
      </c>
      <c r="H4827" s="5" t="s">
        <v>34</v>
      </c>
      <c r="I4827" t="s">
        <v>35</v>
      </c>
      <c r="J4827" t="s">
        <v>34</v>
      </c>
      <c r="K4827">
        <v>0</v>
      </c>
      <c r="L4827" s="5" t="s">
        <v>9637</v>
      </c>
      <c r="M4827" s="5" t="s">
        <v>37</v>
      </c>
      <c r="N4827">
        <v>14</v>
      </c>
      <c r="O4827" t="s">
        <v>131</v>
      </c>
      <c r="P4827" s="1">
        <v>45758</v>
      </c>
      <c r="Q4827" s="1">
        <v>45796</v>
      </c>
      <c r="R4827">
        <v>1610</v>
      </c>
      <c r="S4827" s="4">
        <v>8.3000000000000007</v>
      </c>
      <c r="T4827" t="s">
        <v>38</v>
      </c>
    </row>
    <row r="4828" spans="1:20" x14ac:dyDescent="0.35">
      <c r="A4828" t="s">
        <v>9638</v>
      </c>
      <c r="B4828" s="5" t="s">
        <v>28799</v>
      </c>
      <c r="C4828" s="6">
        <v>248923</v>
      </c>
      <c r="D4828" t="s">
        <v>41</v>
      </c>
      <c r="E4828">
        <v>211585</v>
      </c>
      <c r="F4828" s="5" t="s">
        <v>23</v>
      </c>
      <c r="G4828" s="5" t="s">
        <v>24</v>
      </c>
      <c r="H4828" s="5" t="s">
        <v>43</v>
      </c>
      <c r="I4828" t="s">
        <v>26</v>
      </c>
      <c r="J4828" t="s">
        <v>1192</v>
      </c>
      <c r="K4828">
        <v>100</v>
      </c>
      <c r="L4828" s="5" t="s">
        <v>9639</v>
      </c>
      <c r="M4828" s="5" t="s">
        <v>70</v>
      </c>
      <c r="N4828">
        <v>19</v>
      </c>
      <c r="O4828" t="s">
        <v>88</v>
      </c>
      <c r="P4828" s="1">
        <v>45498</v>
      </c>
      <c r="Q4828" s="1">
        <v>45522</v>
      </c>
      <c r="R4828">
        <v>555</v>
      </c>
      <c r="S4828" s="4">
        <v>8.8000000000000007</v>
      </c>
      <c r="T4828" t="s">
        <v>55</v>
      </c>
    </row>
    <row r="4829" spans="1:20" x14ac:dyDescent="0.35">
      <c r="A4829" t="s">
        <v>9640</v>
      </c>
      <c r="B4829" s="5" t="s">
        <v>49</v>
      </c>
      <c r="C4829" s="6">
        <v>72550</v>
      </c>
      <c r="D4829" t="s">
        <v>92</v>
      </c>
      <c r="E4829">
        <v>54413</v>
      </c>
      <c r="F4829" s="5" t="s">
        <v>58</v>
      </c>
      <c r="G4829" s="5" t="s">
        <v>24</v>
      </c>
      <c r="H4829" s="5" t="s">
        <v>93</v>
      </c>
      <c r="I4829" t="s">
        <v>35</v>
      </c>
      <c r="J4829" t="s">
        <v>93</v>
      </c>
      <c r="K4829">
        <v>0</v>
      </c>
      <c r="L4829" s="5" t="s">
        <v>9641</v>
      </c>
      <c r="M4829" s="5" t="s">
        <v>37</v>
      </c>
      <c r="N4829">
        <v>1</v>
      </c>
      <c r="O4829" t="s">
        <v>147</v>
      </c>
      <c r="P4829" s="1">
        <v>45648</v>
      </c>
      <c r="Q4829" s="1">
        <v>45675</v>
      </c>
      <c r="R4829">
        <v>702</v>
      </c>
      <c r="S4829" s="4">
        <v>9.9</v>
      </c>
      <c r="T4829" t="s">
        <v>103</v>
      </c>
    </row>
    <row r="4830" spans="1:20" x14ac:dyDescent="0.35">
      <c r="A4830" t="s">
        <v>9642</v>
      </c>
      <c r="B4830" s="5" t="s">
        <v>100</v>
      </c>
      <c r="C4830" s="6">
        <v>206051</v>
      </c>
      <c r="D4830" t="s">
        <v>41</v>
      </c>
      <c r="E4830">
        <v>175143</v>
      </c>
      <c r="F4830" s="5" t="s">
        <v>23</v>
      </c>
      <c r="G4830" s="5" t="s">
        <v>51</v>
      </c>
      <c r="H4830" s="5" t="s">
        <v>151</v>
      </c>
      <c r="I4830" t="s">
        <v>35</v>
      </c>
      <c r="J4830" t="s">
        <v>151</v>
      </c>
      <c r="K4830">
        <v>100</v>
      </c>
      <c r="L4830" s="5" t="s">
        <v>9643</v>
      </c>
      <c r="M4830" s="5" t="s">
        <v>28</v>
      </c>
      <c r="N4830">
        <v>13</v>
      </c>
      <c r="O4830" t="s">
        <v>167</v>
      </c>
      <c r="P4830" s="1">
        <v>45605</v>
      </c>
      <c r="Q4830" s="1">
        <v>45648</v>
      </c>
      <c r="R4830">
        <v>1120</v>
      </c>
      <c r="S4830" s="4">
        <v>8.1</v>
      </c>
      <c r="T4830" t="s">
        <v>63</v>
      </c>
    </row>
    <row r="4831" spans="1:20" x14ac:dyDescent="0.35">
      <c r="A4831" t="s">
        <v>9644</v>
      </c>
      <c r="B4831" s="5" t="s">
        <v>28801</v>
      </c>
      <c r="C4831" s="6">
        <v>141826</v>
      </c>
      <c r="D4831" t="s">
        <v>22</v>
      </c>
      <c r="E4831">
        <v>141826</v>
      </c>
      <c r="F4831" s="5" t="s">
        <v>66</v>
      </c>
      <c r="G4831" s="5" t="s">
        <v>42</v>
      </c>
      <c r="H4831" s="5" t="s">
        <v>25</v>
      </c>
      <c r="I4831" t="s">
        <v>26</v>
      </c>
      <c r="J4831" t="s">
        <v>25</v>
      </c>
      <c r="K4831">
        <v>100</v>
      </c>
      <c r="L4831" s="5" t="s">
        <v>2702</v>
      </c>
      <c r="M4831" s="5" t="s">
        <v>37</v>
      </c>
      <c r="N4831">
        <v>7</v>
      </c>
      <c r="O4831" t="s">
        <v>62</v>
      </c>
      <c r="P4831" s="1">
        <v>45644</v>
      </c>
      <c r="Q4831" s="1">
        <v>45695</v>
      </c>
      <c r="R4831">
        <v>1838</v>
      </c>
      <c r="S4831" s="4">
        <v>7.2</v>
      </c>
      <c r="T4831" t="s">
        <v>89</v>
      </c>
    </row>
    <row r="4832" spans="1:20" x14ac:dyDescent="0.35">
      <c r="A4832" t="s">
        <v>9645</v>
      </c>
      <c r="B4832" s="5" t="s">
        <v>145</v>
      </c>
      <c r="C4832" s="6">
        <v>196522</v>
      </c>
      <c r="D4832" t="s">
        <v>41</v>
      </c>
      <c r="E4832">
        <v>167044</v>
      </c>
      <c r="F4832" s="5" t="s">
        <v>23</v>
      </c>
      <c r="G4832" s="5" t="s">
        <v>59</v>
      </c>
      <c r="H4832" s="5" t="s">
        <v>60</v>
      </c>
      <c r="I4832" t="s">
        <v>44</v>
      </c>
      <c r="J4832" t="s">
        <v>60</v>
      </c>
      <c r="K4832">
        <v>100</v>
      </c>
      <c r="L4832" s="5" t="s">
        <v>9646</v>
      </c>
      <c r="M4832" s="5" t="s">
        <v>70</v>
      </c>
      <c r="N4832">
        <v>18</v>
      </c>
      <c r="O4832" t="s">
        <v>62</v>
      </c>
      <c r="P4832" s="1">
        <v>45675</v>
      </c>
      <c r="Q4832" s="1">
        <v>45713</v>
      </c>
      <c r="R4832">
        <v>708</v>
      </c>
      <c r="S4832" s="4">
        <v>7.9</v>
      </c>
      <c r="T4832" t="s">
        <v>136</v>
      </c>
    </row>
    <row r="4833" spans="1:20" x14ac:dyDescent="0.35">
      <c r="A4833" t="s">
        <v>9647</v>
      </c>
      <c r="B4833" s="5" t="s">
        <v>28800</v>
      </c>
      <c r="C4833" s="6">
        <v>104082</v>
      </c>
      <c r="D4833" t="s">
        <v>65</v>
      </c>
      <c r="E4833">
        <v>135307</v>
      </c>
      <c r="F4833" s="5" t="s">
        <v>50</v>
      </c>
      <c r="G4833" s="5" t="s">
        <v>24</v>
      </c>
      <c r="H4833" s="5" t="s">
        <v>67</v>
      </c>
      <c r="I4833" t="s">
        <v>26</v>
      </c>
      <c r="J4833" t="s">
        <v>291</v>
      </c>
      <c r="K4833">
        <v>0</v>
      </c>
      <c r="L4833" s="5" t="s">
        <v>9648</v>
      </c>
      <c r="M4833" s="5" t="s">
        <v>54</v>
      </c>
      <c r="N4833">
        <v>2</v>
      </c>
      <c r="O4833" t="s">
        <v>46</v>
      </c>
      <c r="P4833" s="1">
        <v>45622</v>
      </c>
      <c r="Q4833" s="1">
        <v>45656</v>
      </c>
      <c r="R4833">
        <v>765</v>
      </c>
      <c r="S4833" s="4">
        <v>6.5</v>
      </c>
      <c r="T4833" t="s">
        <v>30</v>
      </c>
    </row>
    <row r="4834" spans="1:20" x14ac:dyDescent="0.35">
      <c r="A4834" t="s">
        <v>9649</v>
      </c>
      <c r="B4834" s="5" t="s">
        <v>145</v>
      </c>
      <c r="C4834" s="6">
        <v>256314</v>
      </c>
      <c r="D4834" t="s">
        <v>22</v>
      </c>
      <c r="E4834">
        <v>256314</v>
      </c>
      <c r="F4834" s="5" t="s">
        <v>23</v>
      </c>
      <c r="G4834" s="5" t="s">
        <v>51</v>
      </c>
      <c r="H4834" s="5" t="s">
        <v>101</v>
      </c>
      <c r="I4834" t="s">
        <v>44</v>
      </c>
      <c r="J4834" t="s">
        <v>101</v>
      </c>
      <c r="K4834">
        <v>0</v>
      </c>
      <c r="L4834" s="5" t="s">
        <v>9650</v>
      </c>
      <c r="M4834" s="5" t="s">
        <v>37</v>
      </c>
      <c r="N4834">
        <v>11</v>
      </c>
      <c r="O4834" t="s">
        <v>85</v>
      </c>
      <c r="P4834" s="1">
        <v>45435</v>
      </c>
      <c r="Q4834" s="1">
        <v>45496</v>
      </c>
      <c r="R4834">
        <v>2116</v>
      </c>
      <c r="S4834" s="4">
        <v>9.6999999999999993</v>
      </c>
      <c r="T4834" t="s">
        <v>118</v>
      </c>
    </row>
    <row r="4835" spans="1:20" x14ac:dyDescent="0.35">
      <c r="A4835" t="s">
        <v>9651</v>
      </c>
      <c r="B4835" s="5" t="s">
        <v>49</v>
      </c>
      <c r="C4835" s="6">
        <v>62614</v>
      </c>
      <c r="D4835" t="s">
        <v>22</v>
      </c>
      <c r="E4835">
        <v>62614</v>
      </c>
      <c r="F4835" s="5" t="s">
        <v>23</v>
      </c>
      <c r="G4835" s="5" t="s">
        <v>24</v>
      </c>
      <c r="H4835" s="5" t="s">
        <v>116</v>
      </c>
      <c r="I4835" t="s">
        <v>26</v>
      </c>
      <c r="J4835" t="s">
        <v>116</v>
      </c>
      <c r="K4835">
        <v>100</v>
      </c>
      <c r="L4835" s="5" t="s">
        <v>9652</v>
      </c>
      <c r="M4835" s="5" t="s">
        <v>28</v>
      </c>
      <c r="N4835">
        <v>15</v>
      </c>
      <c r="O4835" t="s">
        <v>172</v>
      </c>
      <c r="P4835" s="1">
        <v>45426</v>
      </c>
      <c r="Q4835" s="1">
        <v>45494</v>
      </c>
      <c r="R4835">
        <v>1318</v>
      </c>
      <c r="S4835" s="4">
        <v>7.9</v>
      </c>
      <c r="T4835" t="s">
        <v>38</v>
      </c>
    </row>
    <row r="4836" spans="1:20" x14ac:dyDescent="0.35">
      <c r="A4836" t="s">
        <v>9653</v>
      </c>
      <c r="B4836" s="5" t="s">
        <v>28799</v>
      </c>
      <c r="C4836" s="6">
        <v>104089</v>
      </c>
      <c r="D4836" t="s">
        <v>33</v>
      </c>
      <c r="E4836">
        <v>11449790</v>
      </c>
      <c r="F4836" s="5" t="s">
        <v>50</v>
      </c>
      <c r="G4836" s="5" t="s">
        <v>24</v>
      </c>
      <c r="H4836" s="5" t="s">
        <v>34</v>
      </c>
      <c r="I4836" t="s">
        <v>44</v>
      </c>
      <c r="J4836" t="s">
        <v>34</v>
      </c>
      <c r="K4836">
        <v>100</v>
      </c>
      <c r="L4836" s="5" t="s">
        <v>9654</v>
      </c>
      <c r="M4836" s="5" t="s">
        <v>28</v>
      </c>
      <c r="N4836">
        <v>3</v>
      </c>
      <c r="O4836" t="s">
        <v>88</v>
      </c>
      <c r="P4836" s="1">
        <v>45467</v>
      </c>
      <c r="Q4836" s="1">
        <v>45520</v>
      </c>
      <c r="R4836">
        <v>1828</v>
      </c>
      <c r="S4836" s="4">
        <v>6.6</v>
      </c>
      <c r="T4836" t="s">
        <v>95</v>
      </c>
    </row>
    <row r="4837" spans="1:20" x14ac:dyDescent="0.35">
      <c r="A4837" t="s">
        <v>9655</v>
      </c>
      <c r="B4837" s="5" t="s">
        <v>145</v>
      </c>
      <c r="C4837" s="6">
        <v>52607</v>
      </c>
      <c r="D4837" t="s">
        <v>22</v>
      </c>
      <c r="E4837">
        <v>52607</v>
      </c>
      <c r="F4837" s="5" t="s">
        <v>66</v>
      </c>
      <c r="G4837" s="5" t="s">
        <v>51</v>
      </c>
      <c r="H4837" s="5" t="s">
        <v>157</v>
      </c>
      <c r="I4837" t="s">
        <v>44</v>
      </c>
      <c r="J4837" t="s">
        <v>83</v>
      </c>
      <c r="K4837">
        <v>0</v>
      </c>
      <c r="L4837" s="5" t="s">
        <v>9656</v>
      </c>
      <c r="M4837" s="5" t="s">
        <v>54</v>
      </c>
      <c r="N4837">
        <v>7</v>
      </c>
      <c r="O4837" t="s">
        <v>107</v>
      </c>
      <c r="P4837" s="1">
        <v>45533</v>
      </c>
      <c r="Q4837" s="1">
        <v>45553</v>
      </c>
      <c r="R4837">
        <v>2113</v>
      </c>
      <c r="S4837" s="4">
        <v>7.1</v>
      </c>
      <c r="T4837" t="s">
        <v>30</v>
      </c>
    </row>
    <row r="4838" spans="1:20" x14ac:dyDescent="0.35">
      <c r="A4838" t="s">
        <v>9657</v>
      </c>
      <c r="B4838" s="5" t="s">
        <v>145</v>
      </c>
      <c r="C4838" s="6">
        <v>131333</v>
      </c>
      <c r="D4838" t="s">
        <v>22</v>
      </c>
      <c r="E4838">
        <v>131333</v>
      </c>
      <c r="F4838" s="5" t="s">
        <v>66</v>
      </c>
      <c r="G4838" s="5" t="s">
        <v>59</v>
      </c>
      <c r="H4838" s="5" t="s">
        <v>25</v>
      </c>
      <c r="I4838" t="s">
        <v>44</v>
      </c>
      <c r="J4838" t="s">
        <v>25</v>
      </c>
      <c r="K4838">
        <v>100</v>
      </c>
      <c r="L4838" s="5" t="s">
        <v>9658</v>
      </c>
      <c r="M4838" s="5" t="s">
        <v>70</v>
      </c>
      <c r="N4838">
        <v>6</v>
      </c>
      <c r="O4838" t="s">
        <v>135</v>
      </c>
      <c r="P4838" s="1">
        <v>45666</v>
      </c>
      <c r="Q4838" s="1">
        <v>45713</v>
      </c>
      <c r="R4838">
        <v>1082</v>
      </c>
      <c r="S4838" s="4">
        <v>7.7</v>
      </c>
      <c r="T4838" t="s">
        <v>118</v>
      </c>
    </row>
    <row r="4839" spans="1:20" x14ac:dyDescent="0.35">
      <c r="A4839" t="s">
        <v>9659</v>
      </c>
      <c r="B4839" s="5" t="s">
        <v>40</v>
      </c>
      <c r="C4839" s="6">
        <v>369918</v>
      </c>
      <c r="D4839" t="s">
        <v>120</v>
      </c>
      <c r="E4839">
        <v>332926</v>
      </c>
      <c r="F4839" s="5" t="s">
        <v>23</v>
      </c>
      <c r="G4839" s="5" t="s">
        <v>42</v>
      </c>
      <c r="H4839" s="5" t="s">
        <v>121</v>
      </c>
      <c r="I4839" t="s">
        <v>35</v>
      </c>
      <c r="J4839" t="s">
        <v>121</v>
      </c>
      <c r="K4839">
        <v>0</v>
      </c>
      <c r="L4839" s="5" t="s">
        <v>1685</v>
      </c>
      <c r="M4839" s="5" t="s">
        <v>28</v>
      </c>
      <c r="N4839">
        <v>18</v>
      </c>
      <c r="O4839" t="s">
        <v>62</v>
      </c>
      <c r="P4839" s="1">
        <v>45739</v>
      </c>
      <c r="Q4839" s="1">
        <v>45811</v>
      </c>
      <c r="R4839">
        <v>2322</v>
      </c>
      <c r="S4839" s="4">
        <v>6</v>
      </c>
      <c r="T4839" t="s">
        <v>103</v>
      </c>
    </row>
    <row r="4840" spans="1:20" x14ac:dyDescent="0.35">
      <c r="A4840" t="s">
        <v>9660</v>
      </c>
      <c r="B4840" s="5" t="s">
        <v>49</v>
      </c>
      <c r="C4840" s="6">
        <v>288629</v>
      </c>
      <c r="D4840" t="s">
        <v>22</v>
      </c>
      <c r="E4840">
        <v>288629</v>
      </c>
      <c r="F4840" s="5" t="s">
        <v>23</v>
      </c>
      <c r="G4840" s="5" t="s">
        <v>24</v>
      </c>
      <c r="H4840" s="5" t="s">
        <v>25</v>
      </c>
      <c r="I4840" t="s">
        <v>35</v>
      </c>
      <c r="J4840" t="s">
        <v>25</v>
      </c>
      <c r="K4840">
        <v>50</v>
      </c>
      <c r="L4840" s="5" t="s">
        <v>5787</v>
      </c>
      <c r="M4840" s="5" t="s">
        <v>28</v>
      </c>
      <c r="N4840">
        <v>19</v>
      </c>
      <c r="O4840" t="s">
        <v>107</v>
      </c>
      <c r="P4840" s="1">
        <v>45384</v>
      </c>
      <c r="Q4840" s="1">
        <v>45439</v>
      </c>
      <c r="R4840">
        <v>1934</v>
      </c>
      <c r="S4840" s="4">
        <v>5.5</v>
      </c>
      <c r="T4840" t="s">
        <v>30</v>
      </c>
    </row>
    <row r="4841" spans="1:20" x14ac:dyDescent="0.35">
      <c r="A4841" t="s">
        <v>9661</v>
      </c>
      <c r="B4841" s="5" t="s">
        <v>73</v>
      </c>
      <c r="C4841" s="6">
        <v>186990</v>
      </c>
      <c r="D4841" t="s">
        <v>41</v>
      </c>
      <c r="E4841">
        <v>158942</v>
      </c>
      <c r="F4841" s="5" t="s">
        <v>23</v>
      </c>
      <c r="G4841" s="5" t="s">
        <v>42</v>
      </c>
      <c r="H4841" s="5" t="s">
        <v>43</v>
      </c>
      <c r="I4841" t="s">
        <v>44</v>
      </c>
      <c r="J4841" t="s">
        <v>43</v>
      </c>
      <c r="K4841">
        <v>100</v>
      </c>
      <c r="L4841" s="5" t="s">
        <v>9662</v>
      </c>
      <c r="M4841" s="5" t="s">
        <v>54</v>
      </c>
      <c r="N4841">
        <v>16</v>
      </c>
      <c r="O4841" t="s">
        <v>46</v>
      </c>
      <c r="P4841" s="1">
        <v>45749</v>
      </c>
      <c r="Q4841" s="1">
        <v>45789</v>
      </c>
      <c r="R4841">
        <v>1952</v>
      </c>
      <c r="S4841" s="4">
        <v>9.8000000000000007</v>
      </c>
      <c r="T4841" t="s">
        <v>89</v>
      </c>
    </row>
    <row r="4842" spans="1:20" x14ac:dyDescent="0.35">
      <c r="A4842" t="s">
        <v>9663</v>
      </c>
      <c r="B4842" s="5" t="s">
        <v>162</v>
      </c>
      <c r="C4842" s="6">
        <v>122223</v>
      </c>
      <c r="D4842" t="s">
        <v>22</v>
      </c>
      <c r="E4842">
        <v>122223</v>
      </c>
      <c r="F4842" s="5" t="s">
        <v>66</v>
      </c>
      <c r="G4842" s="5" t="s">
        <v>59</v>
      </c>
      <c r="H4842" s="5" t="s">
        <v>25</v>
      </c>
      <c r="I4842" t="s">
        <v>44</v>
      </c>
      <c r="J4842" t="s">
        <v>25</v>
      </c>
      <c r="K4842">
        <v>100</v>
      </c>
      <c r="L4842" s="5" t="s">
        <v>9664</v>
      </c>
      <c r="M4842" s="5" t="s">
        <v>54</v>
      </c>
      <c r="N4842">
        <v>7</v>
      </c>
      <c r="O4842" t="s">
        <v>29</v>
      </c>
      <c r="P4842" s="1">
        <v>45742</v>
      </c>
      <c r="Q4842" s="1">
        <v>45799</v>
      </c>
      <c r="R4842">
        <v>2384</v>
      </c>
      <c r="S4842" s="4">
        <v>6.8</v>
      </c>
      <c r="T4842" t="s">
        <v>89</v>
      </c>
    </row>
    <row r="4843" spans="1:20" x14ac:dyDescent="0.35">
      <c r="A4843" t="s">
        <v>9665</v>
      </c>
      <c r="B4843" s="5" t="s">
        <v>49</v>
      </c>
      <c r="C4843" s="6">
        <v>116177</v>
      </c>
      <c r="D4843" t="s">
        <v>22</v>
      </c>
      <c r="E4843">
        <v>116177</v>
      </c>
      <c r="F4843" s="5" t="s">
        <v>66</v>
      </c>
      <c r="G4843" s="5" t="s">
        <v>24</v>
      </c>
      <c r="H4843" s="5" t="s">
        <v>129</v>
      </c>
      <c r="I4843" t="s">
        <v>44</v>
      </c>
      <c r="J4843" t="s">
        <v>129</v>
      </c>
      <c r="K4843">
        <v>100</v>
      </c>
      <c r="L4843" s="5" t="s">
        <v>9666</v>
      </c>
      <c r="M4843" s="5" t="s">
        <v>54</v>
      </c>
      <c r="N4843">
        <v>8</v>
      </c>
      <c r="O4843" t="s">
        <v>85</v>
      </c>
      <c r="P4843" s="1">
        <v>45440</v>
      </c>
      <c r="Q4843" s="1">
        <v>45465</v>
      </c>
      <c r="R4843">
        <v>939</v>
      </c>
      <c r="S4843" s="4">
        <v>9.8000000000000007</v>
      </c>
      <c r="T4843" t="s">
        <v>47</v>
      </c>
    </row>
    <row r="4844" spans="1:20" x14ac:dyDescent="0.35">
      <c r="A4844" t="s">
        <v>9667</v>
      </c>
      <c r="B4844" s="5" t="s">
        <v>28802</v>
      </c>
      <c r="C4844" s="6">
        <v>155331</v>
      </c>
      <c r="D4844" t="s">
        <v>22</v>
      </c>
      <c r="E4844">
        <v>155331</v>
      </c>
      <c r="F4844" s="5" t="s">
        <v>23</v>
      </c>
      <c r="G4844" s="5" t="s">
        <v>59</v>
      </c>
      <c r="H4844" s="5" t="s">
        <v>191</v>
      </c>
      <c r="I4844" t="s">
        <v>26</v>
      </c>
      <c r="J4844" t="s">
        <v>191</v>
      </c>
      <c r="K4844">
        <v>0</v>
      </c>
      <c r="L4844" s="5" t="s">
        <v>9668</v>
      </c>
      <c r="M4844" s="5" t="s">
        <v>37</v>
      </c>
      <c r="N4844">
        <v>15</v>
      </c>
      <c r="O4844" t="s">
        <v>85</v>
      </c>
      <c r="P4844" s="1">
        <v>45399</v>
      </c>
      <c r="Q4844" s="1">
        <v>45431</v>
      </c>
      <c r="R4844">
        <v>1147</v>
      </c>
      <c r="S4844" s="4">
        <v>5.7</v>
      </c>
      <c r="T4844" t="s">
        <v>108</v>
      </c>
    </row>
    <row r="4845" spans="1:20" x14ac:dyDescent="0.35">
      <c r="A4845" t="s">
        <v>9669</v>
      </c>
      <c r="B4845" s="5" t="s">
        <v>49</v>
      </c>
      <c r="C4845" s="6">
        <v>157720</v>
      </c>
      <c r="D4845" t="s">
        <v>41</v>
      </c>
      <c r="E4845">
        <v>134062</v>
      </c>
      <c r="F4845" s="5" t="s">
        <v>23</v>
      </c>
      <c r="G4845" s="5" t="s">
        <v>24</v>
      </c>
      <c r="H4845" s="5" t="s">
        <v>151</v>
      </c>
      <c r="I4845" t="s">
        <v>35</v>
      </c>
      <c r="J4845" t="s">
        <v>101</v>
      </c>
      <c r="K4845">
        <v>50</v>
      </c>
      <c r="L4845" s="5" t="s">
        <v>9670</v>
      </c>
      <c r="M4845" s="5" t="s">
        <v>37</v>
      </c>
      <c r="N4845">
        <v>11</v>
      </c>
      <c r="O4845" t="s">
        <v>141</v>
      </c>
      <c r="P4845" s="1">
        <v>45589</v>
      </c>
      <c r="Q4845" s="1">
        <v>45653</v>
      </c>
      <c r="R4845">
        <v>1805</v>
      </c>
      <c r="S4845" s="4">
        <v>6.7</v>
      </c>
      <c r="T4845" t="s">
        <v>118</v>
      </c>
    </row>
    <row r="4846" spans="1:20" x14ac:dyDescent="0.35">
      <c r="A4846" t="s">
        <v>9671</v>
      </c>
      <c r="B4846" s="5" t="s">
        <v>73</v>
      </c>
      <c r="C4846" s="6">
        <v>80697</v>
      </c>
      <c r="D4846" t="s">
        <v>120</v>
      </c>
      <c r="E4846">
        <v>72627</v>
      </c>
      <c r="F4846" s="5" t="s">
        <v>58</v>
      </c>
      <c r="G4846" s="5" t="s">
        <v>24</v>
      </c>
      <c r="H4846" s="5" t="s">
        <v>121</v>
      </c>
      <c r="I4846" t="s">
        <v>26</v>
      </c>
      <c r="J4846" t="s">
        <v>121</v>
      </c>
      <c r="K4846">
        <v>100</v>
      </c>
      <c r="L4846" s="5" t="s">
        <v>9672</v>
      </c>
      <c r="M4846" s="5" t="s">
        <v>37</v>
      </c>
      <c r="N4846">
        <v>1</v>
      </c>
      <c r="O4846" t="s">
        <v>172</v>
      </c>
      <c r="P4846" s="1">
        <v>45573</v>
      </c>
      <c r="Q4846" s="1">
        <v>45628</v>
      </c>
      <c r="R4846">
        <v>2026</v>
      </c>
      <c r="S4846" s="4">
        <v>6.8</v>
      </c>
      <c r="T4846" t="s">
        <v>103</v>
      </c>
    </row>
    <row r="4847" spans="1:20" x14ac:dyDescent="0.35">
      <c r="A4847" t="s">
        <v>9673</v>
      </c>
      <c r="B4847" s="5" t="s">
        <v>174</v>
      </c>
      <c r="C4847" s="6">
        <v>95727</v>
      </c>
      <c r="D4847" t="s">
        <v>41</v>
      </c>
      <c r="E4847">
        <v>81368</v>
      </c>
      <c r="F4847" s="5" t="s">
        <v>58</v>
      </c>
      <c r="G4847" s="5" t="s">
        <v>59</v>
      </c>
      <c r="H4847" s="5" t="s">
        <v>126</v>
      </c>
      <c r="I4847" t="s">
        <v>35</v>
      </c>
      <c r="J4847" t="s">
        <v>126</v>
      </c>
      <c r="K4847">
        <v>50</v>
      </c>
      <c r="L4847" s="5" t="s">
        <v>9674</v>
      </c>
      <c r="M4847" s="5" t="s">
        <v>54</v>
      </c>
      <c r="N4847">
        <v>0</v>
      </c>
      <c r="O4847" t="s">
        <v>88</v>
      </c>
      <c r="P4847" s="1">
        <v>45306</v>
      </c>
      <c r="Q4847" s="1">
        <v>45354</v>
      </c>
      <c r="R4847">
        <v>1960</v>
      </c>
      <c r="S4847" s="4">
        <v>6.1</v>
      </c>
      <c r="T4847" t="s">
        <v>95</v>
      </c>
    </row>
    <row r="4848" spans="1:20" x14ac:dyDescent="0.35">
      <c r="A4848" t="s">
        <v>9675</v>
      </c>
      <c r="B4848" s="5" t="s">
        <v>217</v>
      </c>
      <c r="C4848" s="6">
        <v>303364</v>
      </c>
      <c r="D4848" t="s">
        <v>22</v>
      </c>
      <c r="E4848">
        <v>303364</v>
      </c>
      <c r="F4848" s="5" t="s">
        <v>23</v>
      </c>
      <c r="G4848" s="5" t="s">
        <v>51</v>
      </c>
      <c r="H4848" s="5" t="s">
        <v>68</v>
      </c>
      <c r="I4848" t="s">
        <v>35</v>
      </c>
      <c r="J4848" t="s">
        <v>68</v>
      </c>
      <c r="K4848">
        <v>50</v>
      </c>
      <c r="L4848" s="5" t="s">
        <v>9676</v>
      </c>
      <c r="M4848" s="5" t="s">
        <v>37</v>
      </c>
      <c r="N4848">
        <v>18</v>
      </c>
      <c r="O4848" t="s">
        <v>172</v>
      </c>
      <c r="P4848" s="1">
        <v>45575</v>
      </c>
      <c r="Q4848" s="1">
        <v>45608</v>
      </c>
      <c r="R4848">
        <v>930</v>
      </c>
      <c r="S4848" s="4">
        <v>5.4</v>
      </c>
      <c r="T4848" t="s">
        <v>103</v>
      </c>
    </row>
    <row r="4849" spans="1:20" x14ac:dyDescent="0.35">
      <c r="A4849" t="s">
        <v>9677</v>
      </c>
      <c r="B4849" s="5" t="s">
        <v>57</v>
      </c>
      <c r="C4849" s="6">
        <v>130193</v>
      </c>
      <c r="D4849" t="s">
        <v>33</v>
      </c>
      <c r="E4849">
        <v>14321230</v>
      </c>
      <c r="F4849" s="5" t="s">
        <v>66</v>
      </c>
      <c r="G4849" s="5" t="s">
        <v>51</v>
      </c>
      <c r="H4849" s="5" t="s">
        <v>34</v>
      </c>
      <c r="I4849" t="s">
        <v>26</v>
      </c>
      <c r="J4849" t="s">
        <v>34</v>
      </c>
      <c r="K4849">
        <v>0</v>
      </c>
      <c r="L4849" s="5" t="s">
        <v>9678</v>
      </c>
      <c r="M4849" s="5" t="s">
        <v>37</v>
      </c>
      <c r="N4849">
        <v>5</v>
      </c>
      <c r="O4849" t="s">
        <v>88</v>
      </c>
      <c r="P4849" s="1">
        <v>45763</v>
      </c>
      <c r="Q4849" s="1">
        <v>45811</v>
      </c>
      <c r="R4849">
        <v>1110</v>
      </c>
      <c r="S4849" s="4">
        <v>8.1</v>
      </c>
      <c r="T4849" t="s">
        <v>95</v>
      </c>
    </row>
    <row r="4850" spans="1:20" x14ac:dyDescent="0.35">
      <c r="A4850" t="s">
        <v>9679</v>
      </c>
      <c r="B4850" s="5" t="s">
        <v>21</v>
      </c>
      <c r="C4850" s="6">
        <v>87100</v>
      </c>
      <c r="D4850" t="s">
        <v>74</v>
      </c>
      <c r="E4850">
        <v>108875</v>
      </c>
      <c r="F4850" s="5" t="s">
        <v>50</v>
      </c>
      <c r="G4850" s="5" t="s">
        <v>24</v>
      </c>
      <c r="H4850" s="5" t="s">
        <v>75</v>
      </c>
      <c r="I4850" t="s">
        <v>44</v>
      </c>
      <c r="J4850" t="s">
        <v>75</v>
      </c>
      <c r="K4850">
        <v>0</v>
      </c>
      <c r="L4850" s="5" t="s">
        <v>9680</v>
      </c>
      <c r="M4850" s="5" t="s">
        <v>28</v>
      </c>
      <c r="N4850">
        <v>3</v>
      </c>
      <c r="O4850" t="s">
        <v>46</v>
      </c>
      <c r="P4850" s="1">
        <v>45426</v>
      </c>
      <c r="Q4850" s="1">
        <v>45446</v>
      </c>
      <c r="R4850">
        <v>2350</v>
      </c>
      <c r="S4850" s="4">
        <v>5.4</v>
      </c>
      <c r="T4850" t="s">
        <v>47</v>
      </c>
    </row>
    <row r="4851" spans="1:20" x14ac:dyDescent="0.35">
      <c r="A4851" t="s">
        <v>9681</v>
      </c>
      <c r="B4851" s="5" t="s">
        <v>105</v>
      </c>
      <c r="C4851" s="6">
        <v>253609</v>
      </c>
      <c r="D4851" t="s">
        <v>65</v>
      </c>
      <c r="E4851">
        <v>329692</v>
      </c>
      <c r="F4851" s="5" t="s">
        <v>23</v>
      </c>
      <c r="G4851" s="5" t="s">
        <v>42</v>
      </c>
      <c r="H4851" s="5" t="s">
        <v>67</v>
      </c>
      <c r="I4851" t="s">
        <v>26</v>
      </c>
      <c r="J4851" t="s">
        <v>67</v>
      </c>
      <c r="K4851">
        <v>100</v>
      </c>
      <c r="L4851" s="5" t="s">
        <v>9682</v>
      </c>
      <c r="M4851" s="5" t="s">
        <v>54</v>
      </c>
      <c r="N4851">
        <v>13</v>
      </c>
      <c r="O4851" t="s">
        <v>107</v>
      </c>
      <c r="P4851" s="1">
        <v>45300</v>
      </c>
      <c r="Q4851" s="1">
        <v>45334</v>
      </c>
      <c r="R4851">
        <v>723</v>
      </c>
      <c r="S4851" s="4">
        <v>5.2</v>
      </c>
      <c r="T4851" t="s">
        <v>30</v>
      </c>
    </row>
    <row r="4852" spans="1:20" x14ac:dyDescent="0.35">
      <c r="A4852" t="s">
        <v>9683</v>
      </c>
      <c r="B4852" s="5" t="s">
        <v>100</v>
      </c>
      <c r="C4852" s="6">
        <v>111947</v>
      </c>
      <c r="D4852" t="s">
        <v>74</v>
      </c>
      <c r="E4852">
        <v>139934</v>
      </c>
      <c r="F4852" s="5" t="s">
        <v>50</v>
      </c>
      <c r="G4852" s="5" t="s">
        <v>24</v>
      </c>
      <c r="H4852" s="5" t="s">
        <v>75</v>
      </c>
      <c r="I4852" t="s">
        <v>35</v>
      </c>
      <c r="J4852" t="s">
        <v>75</v>
      </c>
      <c r="K4852">
        <v>0</v>
      </c>
      <c r="L4852" s="5" t="s">
        <v>9684</v>
      </c>
      <c r="M4852" s="5" t="s">
        <v>54</v>
      </c>
      <c r="N4852">
        <v>2</v>
      </c>
      <c r="O4852" t="s">
        <v>29</v>
      </c>
      <c r="P4852" s="1">
        <v>45573</v>
      </c>
      <c r="Q4852" s="1">
        <v>45634</v>
      </c>
      <c r="R4852">
        <v>1637</v>
      </c>
      <c r="S4852" s="4">
        <v>7.6</v>
      </c>
      <c r="T4852" t="s">
        <v>63</v>
      </c>
    </row>
    <row r="4853" spans="1:20" x14ac:dyDescent="0.35">
      <c r="A4853" t="s">
        <v>9685</v>
      </c>
      <c r="B4853" s="5" t="s">
        <v>145</v>
      </c>
      <c r="C4853" s="6">
        <v>149929</v>
      </c>
      <c r="D4853" t="s">
        <v>65</v>
      </c>
      <c r="E4853">
        <v>194908</v>
      </c>
      <c r="F4853" s="5" t="s">
        <v>66</v>
      </c>
      <c r="G4853" s="5" t="s">
        <v>51</v>
      </c>
      <c r="H4853" s="5" t="s">
        <v>67</v>
      </c>
      <c r="I4853" t="s">
        <v>35</v>
      </c>
      <c r="J4853" t="s">
        <v>67</v>
      </c>
      <c r="K4853">
        <v>50</v>
      </c>
      <c r="L4853" s="5" t="s">
        <v>9686</v>
      </c>
      <c r="M4853" s="5" t="s">
        <v>70</v>
      </c>
      <c r="N4853">
        <v>8</v>
      </c>
      <c r="O4853" t="s">
        <v>147</v>
      </c>
      <c r="P4853" s="1">
        <v>45758</v>
      </c>
      <c r="Q4853" s="1">
        <v>45783</v>
      </c>
      <c r="R4853">
        <v>2130</v>
      </c>
      <c r="S4853" s="4">
        <v>5.6</v>
      </c>
      <c r="T4853" t="s">
        <v>79</v>
      </c>
    </row>
    <row r="4854" spans="1:20" x14ac:dyDescent="0.35">
      <c r="A4854" t="s">
        <v>9687</v>
      </c>
      <c r="B4854" s="5" t="s">
        <v>28799</v>
      </c>
      <c r="C4854" s="6">
        <v>101866</v>
      </c>
      <c r="D4854" t="s">
        <v>65</v>
      </c>
      <c r="E4854">
        <v>132426</v>
      </c>
      <c r="F4854" s="5" t="s">
        <v>50</v>
      </c>
      <c r="G4854" s="5" t="s">
        <v>59</v>
      </c>
      <c r="H4854" s="5" t="s">
        <v>67</v>
      </c>
      <c r="I4854" t="s">
        <v>35</v>
      </c>
      <c r="J4854" t="s">
        <v>67</v>
      </c>
      <c r="K4854">
        <v>0</v>
      </c>
      <c r="L4854" s="5" t="s">
        <v>9688</v>
      </c>
      <c r="M4854" s="5" t="s">
        <v>54</v>
      </c>
      <c r="N4854">
        <v>3</v>
      </c>
      <c r="O4854" t="s">
        <v>78</v>
      </c>
      <c r="P4854" s="1">
        <v>45406</v>
      </c>
      <c r="Q4854" s="1">
        <v>45431</v>
      </c>
      <c r="R4854">
        <v>1461</v>
      </c>
      <c r="S4854" s="4">
        <v>8.5</v>
      </c>
      <c r="T4854" t="s">
        <v>243</v>
      </c>
    </row>
    <row r="4855" spans="1:20" x14ac:dyDescent="0.35">
      <c r="A4855" t="s">
        <v>9689</v>
      </c>
      <c r="B4855" s="5" t="s">
        <v>28802</v>
      </c>
      <c r="C4855" s="6">
        <v>77165</v>
      </c>
      <c r="D4855" t="s">
        <v>81</v>
      </c>
      <c r="E4855">
        <v>104173</v>
      </c>
      <c r="F4855" s="5" t="s">
        <v>50</v>
      </c>
      <c r="G4855" s="5" t="s">
        <v>24</v>
      </c>
      <c r="H4855" s="5" t="s">
        <v>82</v>
      </c>
      <c r="I4855" t="s">
        <v>44</v>
      </c>
      <c r="J4855" t="s">
        <v>82</v>
      </c>
      <c r="K4855">
        <v>100</v>
      </c>
      <c r="L4855" s="5" t="s">
        <v>9690</v>
      </c>
      <c r="M4855" s="5" t="s">
        <v>70</v>
      </c>
      <c r="N4855">
        <v>4</v>
      </c>
      <c r="O4855" t="s">
        <v>147</v>
      </c>
      <c r="P4855" s="1">
        <v>45628</v>
      </c>
      <c r="Q4855" s="1">
        <v>45678</v>
      </c>
      <c r="R4855">
        <v>1863</v>
      </c>
      <c r="S4855" s="4">
        <v>7.6</v>
      </c>
      <c r="T4855" t="s">
        <v>103</v>
      </c>
    </row>
    <row r="4856" spans="1:20" x14ac:dyDescent="0.35">
      <c r="A4856" t="s">
        <v>9691</v>
      </c>
      <c r="B4856" s="5" t="s">
        <v>49</v>
      </c>
      <c r="C4856" s="6">
        <v>121396</v>
      </c>
      <c r="D4856" t="s">
        <v>41</v>
      </c>
      <c r="E4856">
        <v>103187</v>
      </c>
      <c r="F4856" s="5" t="s">
        <v>66</v>
      </c>
      <c r="G4856" s="5" t="s">
        <v>51</v>
      </c>
      <c r="H4856" s="5" t="s">
        <v>43</v>
      </c>
      <c r="I4856" t="s">
        <v>26</v>
      </c>
      <c r="J4856" t="s">
        <v>75</v>
      </c>
      <c r="K4856">
        <v>50</v>
      </c>
      <c r="L4856" s="5" t="s">
        <v>9692</v>
      </c>
      <c r="M4856" s="5" t="s">
        <v>70</v>
      </c>
      <c r="N4856">
        <v>7</v>
      </c>
      <c r="O4856" t="s">
        <v>78</v>
      </c>
      <c r="P4856" s="1">
        <v>45474</v>
      </c>
      <c r="Q4856" s="1">
        <v>45499</v>
      </c>
      <c r="R4856">
        <v>1567</v>
      </c>
      <c r="S4856" s="4">
        <v>8.8000000000000007</v>
      </c>
      <c r="T4856" t="s">
        <v>63</v>
      </c>
    </row>
    <row r="4857" spans="1:20" x14ac:dyDescent="0.35">
      <c r="A4857" t="s">
        <v>9693</v>
      </c>
      <c r="B4857" s="5" t="s">
        <v>28800</v>
      </c>
      <c r="C4857" s="6">
        <v>136213</v>
      </c>
      <c r="D4857" t="s">
        <v>22</v>
      </c>
      <c r="E4857">
        <v>136213</v>
      </c>
      <c r="F4857" s="5" t="s">
        <v>66</v>
      </c>
      <c r="G4857" s="5" t="s">
        <v>59</v>
      </c>
      <c r="H4857" s="5" t="s">
        <v>129</v>
      </c>
      <c r="I4857" t="s">
        <v>35</v>
      </c>
      <c r="J4857" t="s">
        <v>129</v>
      </c>
      <c r="K4857">
        <v>50</v>
      </c>
      <c r="L4857" s="5" t="s">
        <v>9694</v>
      </c>
      <c r="M4857" s="5" t="s">
        <v>28</v>
      </c>
      <c r="N4857">
        <v>5</v>
      </c>
      <c r="O4857" t="s">
        <v>167</v>
      </c>
      <c r="P4857" s="1">
        <v>45466</v>
      </c>
      <c r="Q4857" s="1">
        <v>45529</v>
      </c>
      <c r="R4857">
        <v>2377</v>
      </c>
      <c r="S4857" s="4">
        <v>8.5</v>
      </c>
      <c r="T4857" t="s">
        <v>153</v>
      </c>
    </row>
    <row r="4858" spans="1:20" x14ac:dyDescent="0.35">
      <c r="A4858" t="s">
        <v>9695</v>
      </c>
      <c r="B4858" s="5" t="s">
        <v>28802</v>
      </c>
      <c r="C4858" s="6">
        <v>145362</v>
      </c>
      <c r="D4858" t="s">
        <v>22</v>
      </c>
      <c r="E4858">
        <v>145362</v>
      </c>
      <c r="F4858" s="5" t="s">
        <v>66</v>
      </c>
      <c r="G4858" s="5" t="s">
        <v>42</v>
      </c>
      <c r="H4858" s="5" t="s">
        <v>25</v>
      </c>
      <c r="I4858" t="s">
        <v>35</v>
      </c>
      <c r="J4858" t="s">
        <v>25</v>
      </c>
      <c r="K4858">
        <v>50</v>
      </c>
      <c r="L4858" s="5" t="s">
        <v>9696</v>
      </c>
      <c r="M4858" s="5" t="s">
        <v>28</v>
      </c>
      <c r="N4858">
        <v>5</v>
      </c>
      <c r="O4858" t="s">
        <v>172</v>
      </c>
      <c r="P4858" s="1">
        <v>45727</v>
      </c>
      <c r="Q4858" s="1">
        <v>45768</v>
      </c>
      <c r="R4858">
        <v>939</v>
      </c>
      <c r="S4858" s="4">
        <v>5.6</v>
      </c>
      <c r="T4858" t="s">
        <v>108</v>
      </c>
    </row>
    <row r="4859" spans="1:20" x14ac:dyDescent="0.35">
      <c r="A4859" t="s">
        <v>9697</v>
      </c>
      <c r="B4859" s="5" t="s">
        <v>32</v>
      </c>
      <c r="C4859" s="6">
        <v>53624</v>
      </c>
      <c r="D4859" t="s">
        <v>74</v>
      </c>
      <c r="E4859">
        <v>67030</v>
      </c>
      <c r="F4859" s="5" t="s">
        <v>58</v>
      </c>
      <c r="G4859" s="5" t="s">
        <v>51</v>
      </c>
      <c r="H4859" s="5" t="s">
        <v>75</v>
      </c>
      <c r="I4859" t="s">
        <v>44</v>
      </c>
      <c r="J4859" t="s">
        <v>75</v>
      </c>
      <c r="K4859">
        <v>100</v>
      </c>
      <c r="L4859" s="5" t="s">
        <v>9698</v>
      </c>
      <c r="M4859" s="5" t="s">
        <v>54</v>
      </c>
      <c r="N4859">
        <v>0</v>
      </c>
      <c r="O4859" t="s">
        <v>135</v>
      </c>
      <c r="P4859" s="1">
        <v>45445</v>
      </c>
      <c r="Q4859" s="1">
        <v>45494</v>
      </c>
      <c r="R4859">
        <v>2033</v>
      </c>
      <c r="S4859" s="4">
        <v>6.9</v>
      </c>
      <c r="T4859" t="s">
        <v>243</v>
      </c>
    </row>
    <row r="4860" spans="1:20" x14ac:dyDescent="0.35">
      <c r="A4860" t="s">
        <v>9699</v>
      </c>
      <c r="B4860" s="5" t="s">
        <v>217</v>
      </c>
      <c r="C4860" s="6">
        <v>85771</v>
      </c>
      <c r="D4860" t="s">
        <v>41</v>
      </c>
      <c r="E4860">
        <v>72905</v>
      </c>
      <c r="F4860" s="5" t="s">
        <v>50</v>
      </c>
      <c r="G4860" s="5" t="s">
        <v>59</v>
      </c>
      <c r="H4860" s="5" t="s">
        <v>151</v>
      </c>
      <c r="I4860" t="s">
        <v>35</v>
      </c>
      <c r="J4860" t="s">
        <v>151</v>
      </c>
      <c r="K4860">
        <v>0</v>
      </c>
      <c r="L4860" s="5" t="s">
        <v>9700</v>
      </c>
      <c r="M4860" s="5" t="s">
        <v>28</v>
      </c>
      <c r="N4860">
        <v>4</v>
      </c>
      <c r="O4860" t="s">
        <v>167</v>
      </c>
      <c r="P4860" s="1">
        <v>45300</v>
      </c>
      <c r="Q4860" s="1">
        <v>45360</v>
      </c>
      <c r="R4860">
        <v>1532</v>
      </c>
      <c r="S4860" s="4">
        <v>5.3</v>
      </c>
      <c r="T4860" t="s">
        <v>47</v>
      </c>
    </row>
    <row r="4861" spans="1:20" x14ac:dyDescent="0.35">
      <c r="A4861" t="s">
        <v>9701</v>
      </c>
      <c r="B4861" s="5" t="s">
        <v>174</v>
      </c>
      <c r="C4861" s="6">
        <v>181719</v>
      </c>
      <c r="D4861" t="s">
        <v>41</v>
      </c>
      <c r="E4861">
        <v>154461</v>
      </c>
      <c r="F4861" s="5" t="s">
        <v>23</v>
      </c>
      <c r="G4861" s="5" t="s">
        <v>59</v>
      </c>
      <c r="H4861" s="5" t="s">
        <v>43</v>
      </c>
      <c r="I4861" t="s">
        <v>35</v>
      </c>
      <c r="J4861" t="s">
        <v>43</v>
      </c>
      <c r="K4861">
        <v>0</v>
      </c>
      <c r="L4861" s="5" t="s">
        <v>9702</v>
      </c>
      <c r="M4861" s="5" t="s">
        <v>54</v>
      </c>
      <c r="N4861">
        <v>16</v>
      </c>
      <c r="O4861" t="s">
        <v>131</v>
      </c>
      <c r="P4861" s="1">
        <v>45311</v>
      </c>
      <c r="Q4861" s="1">
        <v>45384</v>
      </c>
      <c r="R4861">
        <v>820</v>
      </c>
      <c r="S4861" s="4">
        <v>9</v>
      </c>
      <c r="T4861" t="s">
        <v>210</v>
      </c>
    </row>
    <row r="4862" spans="1:20" x14ac:dyDescent="0.35">
      <c r="A4862" t="s">
        <v>9703</v>
      </c>
      <c r="B4862" s="5" t="s">
        <v>28802</v>
      </c>
      <c r="C4862" s="6">
        <v>69580</v>
      </c>
      <c r="D4862" t="s">
        <v>41</v>
      </c>
      <c r="E4862">
        <v>59143</v>
      </c>
      <c r="F4862" s="5" t="s">
        <v>50</v>
      </c>
      <c r="G4862" s="5" t="s">
        <v>24</v>
      </c>
      <c r="H4862" s="5" t="s">
        <v>151</v>
      </c>
      <c r="I4862" t="s">
        <v>44</v>
      </c>
      <c r="J4862" t="s">
        <v>151</v>
      </c>
      <c r="K4862">
        <v>0</v>
      </c>
      <c r="L4862" s="5" t="s">
        <v>9704</v>
      </c>
      <c r="M4862" s="5" t="s">
        <v>70</v>
      </c>
      <c r="N4862">
        <v>2</v>
      </c>
      <c r="O4862" t="s">
        <v>85</v>
      </c>
      <c r="P4862" s="1">
        <v>45747</v>
      </c>
      <c r="Q4862" s="1">
        <v>45813</v>
      </c>
      <c r="R4862">
        <v>1398</v>
      </c>
      <c r="S4862" s="4">
        <v>9.3000000000000007</v>
      </c>
      <c r="T4862" t="s">
        <v>79</v>
      </c>
    </row>
    <row r="4863" spans="1:20" x14ac:dyDescent="0.35">
      <c r="A4863" t="s">
        <v>9705</v>
      </c>
      <c r="B4863" s="5" t="s">
        <v>40</v>
      </c>
      <c r="C4863" s="6">
        <v>132740</v>
      </c>
      <c r="D4863" t="s">
        <v>41</v>
      </c>
      <c r="E4863">
        <v>112829</v>
      </c>
      <c r="F4863" s="5" t="s">
        <v>66</v>
      </c>
      <c r="G4863" s="5" t="s">
        <v>51</v>
      </c>
      <c r="H4863" s="5" t="s">
        <v>151</v>
      </c>
      <c r="I4863" t="s">
        <v>35</v>
      </c>
      <c r="J4863" t="s">
        <v>151</v>
      </c>
      <c r="K4863">
        <v>50</v>
      </c>
      <c r="L4863" s="5" t="s">
        <v>9706</v>
      </c>
      <c r="M4863" s="5" t="s">
        <v>37</v>
      </c>
      <c r="N4863">
        <v>7</v>
      </c>
      <c r="O4863" t="s">
        <v>78</v>
      </c>
      <c r="P4863" s="1">
        <v>45686</v>
      </c>
      <c r="Q4863" s="1">
        <v>45756</v>
      </c>
      <c r="R4863">
        <v>1832</v>
      </c>
      <c r="S4863" s="4">
        <v>6.4</v>
      </c>
      <c r="T4863" t="s">
        <v>47</v>
      </c>
    </row>
    <row r="4864" spans="1:20" x14ac:dyDescent="0.35">
      <c r="A4864" t="s">
        <v>9707</v>
      </c>
      <c r="B4864" s="5" t="s">
        <v>105</v>
      </c>
      <c r="C4864" s="6">
        <v>130258</v>
      </c>
      <c r="D4864" t="s">
        <v>74</v>
      </c>
      <c r="E4864">
        <v>162823</v>
      </c>
      <c r="F4864" s="5" t="s">
        <v>66</v>
      </c>
      <c r="G4864" s="5" t="s">
        <v>42</v>
      </c>
      <c r="H4864" s="5" t="s">
        <v>75</v>
      </c>
      <c r="I4864" t="s">
        <v>26</v>
      </c>
      <c r="J4864" t="s">
        <v>75</v>
      </c>
      <c r="K4864">
        <v>50</v>
      </c>
      <c r="L4864" s="5" t="s">
        <v>2619</v>
      </c>
      <c r="M4864" s="5" t="s">
        <v>70</v>
      </c>
      <c r="N4864">
        <v>7</v>
      </c>
      <c r="O4864" t="s">
        <v>107</v>
      </c>
      <c r="P4864" s="1">
        <v>45775</v>
      </c>
      <c r="Q4864" s="1">
        <v>45839</v>
      </c>
      <c r="R4864">
        <v>1257</v>
      </c>
      <c r="S4864" s="4">
        <v>6.4</v>
      </c>
      <c r="T4864" t="s">
        <v>108</v>
      </c>
    </row>
    <row r="4865" spans="1:20" x14ac:dyDescent="0.35">
      <c r="A4865" t="s">
        <v>9708</v>
      </c>
      <c r="B4865" s="5" t="s">
        <v>49</v>
      </c>
      <c r="C4865" s="6">
        <v>116709</v>
      </c>
      <c r="D4865" t="s">
        <v>22</v>
      </c>
      <c r="E4865">
        <v>116709</v>
      </c>
      <c r="F4865" s="5" t="s">
        <v>66</v>
      </c>
      <c r="G4865" s="5" t="s">
        <v>24</v>
      </c>
      <c r="H4865" s="5" t="s">
        <v>191</v>
      </c>
      <c r="I4865" t="s">
        <v>44</v>
      </c>
      <c r="J4865" t="s">
        <v>467</v>
      </c>
      <c r="K4865">
        <v>50</v>
      </c>
      <c r="L4865" s="5" t="s">
        <v>9709</v>
      </c>
      <c r="M4865" s="5" t="s">
        <v>54</v>
      </c>
      <c r="N4865">
        <v>9</v>
      </c>
      <c r="O4865" t="s">
        <v>172</v>
      </c>
      <c r="P4865" s="1">
        <v>45466</v>
      </c>
      <c r="Q4865" s="1">
        <v>45535</v>
      </c>
      <c r="R4865">
        <v>1408</v>
      </c>
      <c r="S4865" s="4">
        <v>6.5</v>
      </c>
      <c r="T4865" t="s">
        <v>118</v>
      </c>
    </row>
    <row r="4866" spans="1:20" x14ac:dyDescent="0.35">
      <c r="A4866" t="s">
        <v>9710</v>
      </c>
      <c r="B4866" s="5" t="s">
        <v>28802</v>
      </c>
      <c r="C4866" s="6">
        <v>80310</v>
      </c>
      <c r="D4866" t="s">
        <v>41</v>
      </c>
      <c r="E4866">
        <v>68264</v>
      </c>
      <c r="F4866" s="5" t="s">
        <v>50</v>
      </c>
      <c r="G4866" s="5" t="s">
        <v>42</v>
      </c>
      <c r="H4866" s="5" t="s">
        <v>126</v>
      </c>
      <c r="I4866" t="s">
        <v>26</v>
      </c>
      <c r="J4866" t="s">
        <v>126</v>
      </c>
      <c r="K4866">
        <v>0</v>
      </c>
      <c r="L4866" s="5" t="s">
        <v>2357</v>
      </c>
      <c r="M4866" s="5" t="s">
        <v>28</v>
      </c>
      <c r="N4866">
        <v>3</v>
      </c>
      <c r="O4866" t="s">
        <v>46</v>
      </c>
      <c r="P4866" s="1">
        <v>45480</v>
      </c>
      <c r="Q4866" s="1">
        <v>45539</v>
      </c>
      <c r="R4866">
        <v>1673</v>
      </c>
      <c r="S4866" s="4">
        <v>7.5</v>
      </c>
      <c r="T4866" t="s">
        <v>30</v>
      </c>
    </row>
    <row r="4867" spans="1:20" x14ac:dyDescent="0.35">
      <c r="A4867" t="s">
        <v>9711</v>
      </c>
      <c r="B4867" s="5" t="s">
        <v>57</v>
      </c>
      <c r="C4867" s="6">
        <v>185837</v>
      </c>
      <c r="D4867" t="s">
        <v>41</v>
      </c>
      <c r="E4867">
        <v>157961</v>
      </c>
      <c r="F4867" s="5" t="s">
        <v>23</v>
      </c>
      <c r="G4867" s="5" t="s">
        <v>51</v>
      </c>
      <c r="H4867" s="5" t="s">
        <v>151</v>
      </c>
      <c r="I4867" t="s">
        <v>26</v>
      </c>
      <c r="J4867" t="s">
        <v>151</v>
      </c>
      <c r="K4867">
        <v>100</v>
      </c>
      <c r="L4867" s="5" t="s">
        <v>9712</v>
      </c>
      <c r="M4867" s="5" t="s">
        <v>28</v>
      </c>
      <c r="N4867">
        <v>13</v>
      </c>
      <c r="O4867" t="s">
        <v>147</v>
      </c>
      <c r="P4867" s="1">
        <v>45435</v>
      </c>
      <c r="Q4867" s="1">
        <v>45482</v>
      </c>
      <c r="R4867">
        <v>2427</v>
      </c>
      <c r="S4867" s="4">
        <v>9.4</v>
      </c>
      <c r="T4867" t="s">
        <v>103</v>
      </c>
    </row>
    <row r="4868" spans="1:20" x14ac:dyDescent="0.35">
      <c r="A4868" t="s">
        <v>9713</v>
      </c>
      <c r="B4868" s="5" t="s">
        <v>40</v>
      </c>
      <c r="C4868" s="6">
        <v>73290</v>
      </c>
      <c r="D4868" t="s">
        <v>41</v>
      </c>
      <c r="E4868">
        <v>62297</v>
      </c>
      <c r="F4868" s="5" t="s">
        <v>58</v>
      </c>
      <c r="G4868" s="5" t="s">
        <v>42</v>
      </c>
      <c r="H4868" s="5" t="s">
        <v>126</v>
      </c>
      <c r="I4868" t="s">
        <v>26</v>
      </c>
      <c r="J4868" t="s">
        <v>126</v>
      </c>
      <c r="K4868">
        <v>0</v>
      </c>
      <c r="L4868" s="5" t="s">
        <v>9714</v>
      </c>
      <c r="M4868" s="5" t="s">
        <v>70</v>
      </c>
      <c r="N4868">
        <v>0</v>
      </c>
      <c r="O4868" t="s">
        <v>147</v>
      </c>
      <c r="P4868" s="1">
        <v>45657</v>
      </c>
      <c r="Q4868" s="1">
        <v>45691</v>
      </c>
      <c r="R4868">
        <v>2265</v>
      </c>
      <c r="S4868" s="4">
        <v>8.4</v>
      </c>
      <c r="T4868" t="s">
        <v>63</v>
      </c>
    </row>
    <row r="4869" spans="1:20" x14ac:dyDescent="0.35">
      <c r="A4869" t="s">
        <v>9715</v>
      </c>
      <c r="B4869" s="5" t="s">
        <v>28802</v>
      </c>
      <c r="C4869" s="6">
        <v>115082</v>
      </c>
      <c r="D4869" t="s">
        <v>92</v>
      </c>
      <c r="E4869">
        <v>86312</v>
      </c>
      <c r="F4869" s="5" t="s">
        <v>50</v>
      </c>
      <c r="G4869" s="5" t="s">
        <v>24</v>
      </c>
      <c r="H4869" s="5" t="s">
        <v>93</v>
      </c>
      <c r="I4869" t="s">
        <v>26</v>
      </c>
      <c r="J4869" t="s">
        <v>93</v>
      </c>
      <c r="K4869">
        <v>100</v>
      </c>
      <c r="L4869" s="5" t="s">
        <v>9716</v>
      </c>
      <c r="M4869" s="5" t="s">
        <v>37</v>
      </c>
      <c r="N4869">
        <v>2</v>
      </c>
      <c r="O4869" t="s">
        <v>62</v>
      </c>
      <c r="P4869" s="1">
        <v>45643</v>
      </c>
      <c r="Q4869" s="1">
        <v>45694</v>
      </c>
      <c r="R4869">
        <v>2229</v>
      </c>
      <c r="S4869" s="4">
        <v>5.5</v>
      </c>
      <c r="T4869" t="s">
        <v>277</v>
      </c>
    </row>
    <row r="4870" spans="1:20" x14ac:dyDescent="0.35">
      <c r="A4870" t="s">
        <v>9717</v>
      </c>
      <c r="B4870" s="5" t="s">
        <v>28800</v>
      </c>
      <c r="C4870" s="6">
        <v>239030</v>
      </c>
      <c r="D4870" t="s">
        <v>81</v>
      </c>
      <c r="E4870">
        <v>322691</v>
      </c>
      <c r="F4870" s="5" t="s">
        <v>23</v>
      </c>
      <c r="G4870" s="5" t="s">
        <v>24</v>
      </c>
      <c r="H4870" s="5" t="s">
        <v>82</v>
      </c>
      <c r="I4870" t="s">
        <v>35</v>
      </c>
      <c r="J4870" t="s">
        <v>82</v>
      </c>
      <c r="K4870">
        <v>50</v>
      </c>
      <c r="L4870" s="5" t="s">
        <v>9718</v>
      </c>
      <c r="M4870" s="5" t="s">
        <v>28</v>
      </c>
      <c r="N4870">
        <v>11</v>
      </c>
      <c r="O4870" t="s">
        <v>46</v>
      </c>
      <c r="P4870" s="1">
        <v>45756</v>
      </c>
      <c r="Q4870" s="1">
        <v>45786</v>
      </c>
      <c r="R4870">
        <v>1765</v>
      </c>
      <c r="S4870" s="4">
        <v>6.8</v>
      </c>
      <c r="T4870" t="s">
        <v>38</v>
      </c>
    </row>
    <row r="4871" spans="1:20" x14ac:dyDescent="0.35">
      <c r="A4871" t="s">
        <v>9719</v>
      </c>
      <c r="B4871" s="5" t="s">
        <v>28801</v>
      </c>
      <c r="C4871" s="6">
        <v>78991</v>
      </c>
      <c r="D4871" t="s">
        <v>41</v>
      </c>
      <c r="E4871">
        <v>67142</v>
      </c>
      <c r="F4871" s="5" t="s">
        <v>50</v>
      </c>
      <c r="G4871" s="5" t="s">
        <v>42</v>
      </c>
      <c r="H4871" s="5" t="s">
        <v>151</v>
      </c>
      <c r="I4871" t="s">
        <v>35</v>
      </c>
      <c r="J4871" t="s">
        <v>151</v>
      </c>
      <c r="K4871">
        <v>50</v>
      </c>
      <c r="L4871" s="5" t="s">
        <v>9720</v>
      </c>
      <c r="M4871" s="5" t="s">
        <v>37</v>
      </c>
      <c r="N4871">
        <v>4</v>
      </c>
      <c r="O4871" t="s">
        <v>107</v>
      </c>
      <c r="P4871" s="1">
        <v>45762</v>
      </c>
      <c r="Q4871" s="1">
        <v>45801</v>
      </c>
      <c r="R4871">
        <v>1694</v>
      </c>
      <c r="S4871" s="4">
        <v>5.0999999999999996</v>
      </c>
      <c r="T4871" t="s">
        <v>118</v>
      </c>
    </row>
    <row r="4872" spans="1:20" x14ac:dyDescent="0.35">
      <c r="A4872" t="s">
        <v>9721</v>
      </c>
      <c r="B4872" s="5" t="s">
        <v>32</v>
      </c>
      <c r="C4872" s="6">
        <v>174805</v>
      </c>
      <c r="D4872" t="s">
        <v>22</v>
      </c>
      <c r="E4872">
        <v>174805</v>
      </c>
      <c r="F4872" s="5" t="s">
        <v>23</v>
      </c>
      <c r="G4872" s="5" t="s">
        <v>24</v>
      </c>
      <c r="H4872" s="5" t="s">
        <v>25</v>
      </c>
      <c r="I4872" t="s">
        <v>44</v>
      </c>
      <c r="J4872" t="s">
        <v>25</v>
      </c>
      <c r="K4872">
        <v>100</v>
      </c>
      <c r="L4872" s="5" t="s">
        <v>9722</v>
      </c>
      <c r="M4872" s="5" t="s">
        <v>70</v>
      </c>
      <c r="N4872">
        <v>19</v>
      </c>
      <c r="O4872" t="s">
        <v>147</v>
      </c>
      <c r="P4872" s="1">
        <v>45663</v>
      </c>
      <c r="Q4872" s="1">
        <v>45689</v>
      </c>
      <c r="R4872">
        <v>2055</v>
      </c>
      <c r="S4872" s="4">
        <v>6.3</v>
      </c>
      <c r="T4872" t="s">
        <v>89</v>
      </c>
    </row>
    <row r="4873" spans="1:20" x14ac:dyDescent="0.35">
      <c r="A4873" t="s">
        <v>9723</v>
      </c>
      <c r="B4873" s="5" t="s">
        <v>28800</v>
      </c>
      <c r="C4873" s="6">
        <v>181104</v>
      </c>
      <c r="D4873" t="s">
        <v>120</v>
      </c>
      <c r="E4873">
        <v>162994</v>
      </c>
      <c r="F4873" s="5" t="s">
        <v>66</v>
      </c>
      <c r="G4873" s="5" t="s">
        <v>42</v>
      </c>
      <c r="H4873" s="5" t="s">
        <v>121</v>
      </c>
      <c r="I4873" t="s">
        <v>44</v>
      </c>
      <c r="J4873" t="s">
        <v>121</v>
      </c>
      <c r="K4873">
        <v>50</v>
      </c>
      <c r="L4873" s="5" t="s">
        <v>9724</v>
      </c>
      <c r="M4873" s="5" t="s">
        <v>54</v>
      </c>
      <c r="N4873">
        <v>9</v>
      </c>
      <c r="O4873" t="s">
        <v>85</v>
      </c>
      <c r="P4873" s="1">
        <v>45527</v>
      </c>
      <c r="Q4873" s="1">
        <v>45590</v>
      </c>
      <c r="R4873">
        <v>2359</v>
      </c>
      <c r="S4873" s="4">
        <v>7.1</v>
      </c>
      <c r="T4873" t="s">
        <v>153</v>
      </c>
    </row>
    <row r="4874" spans="1:20" x14ac:dyDescent="0.35">
      <c r="A4874" t="s">
        <v>9725</v>
      </c>
      <c r="B4874" s="5" t="s">
        <v>28802</v>
      </c>
      <c r="C4874" s="6">
        <v>115681</v>
      </c>
      <c r="D4874" t="s">
        <v>22</v>
      </c>
      <c r="E4874">
        <v>115681</v>
      </c>
      <c r="F4874" s="5" t="s">
        <v>66</v>
      </c>
      <c r="G4874" s="5" t="s">
        <v>24</v>
      </c>
      <c r="H4874" s="5" t="s">
        <v>52</v>
      </c>
      <c r="I4874" t="s">
        <v>35</v>
      </c>
      <c r="J4874" t="s">
        <v>247</v>
      </c>
      <c r="K4874">
        <v>0</v>
      </c>
      <c r="L4874" s="5" t="s">
        <v>9726</v>
      </c>
      <c r="M4874" s="5" t="s">
        <v>70</v>
      </c>
      <c r="N4874">
        <v>9</v>
      </c>
      <c r="O4874" t="s">
        <v>85</v>
      </c>
      <c r="P4874" s="1">
        <v>45340</v>
      </c>
      <c r="Q4874" s="1">
        <v>45393</v>
      </c>
      <c r="R4874">
        <v>1305</v>
      </c>
      <c r="S4874" s="4">
        <v>6.7</v>
      </c>
      <c r="T4874" t="s">
        <v>95</v>
      </c>
    </row>
    <row r="4875" spans="1:20" x14ac:dyDescent="0.35">
      <c r="A4875" t="s">
        <v>9727</v>
      </c>
      <c r="B4875" s="5" t="s">
        <v>57</v>
      </c>
      <c r="C4875" s="6">
        <v>43208</v>
      </c>
      <c r="D4875" t="s">
        <v>22</v>
      </c>
      <c r="E4875">
        <v>43208</v>
      </c>
      <c r="F4875" s="5" t="s">
        <v>58</v>
      </c>
      <c r="G4875" s="5" t="s">
        <v>24</v>
      </c>
      <c r="H4875" s="5" t="s">
        <v>157</v>
      </c>
      <c r="I4875" t="s">
        <v>35</v>
      </c>
      <c r="J4875" t="s">
        <v>157</v>
      </c>
      <c r="K4875">
        <v>100</v>
      </c>
      <c r="L4875" s="5" t="s">
        <v>9728</v>
      </c>
      <c r="M4875" s="5" t="s">
        <v>54</v>
      </c>
      <c r="N4875">
        <v>1</v>
      </c>
      <c r="O4875" t="s">
        <v>131</v>
      </c>
      <c r="P4875" s="1">
        <v>45594</v>
      </c>
      <c r="Q4875" s="1">
        <v>45665</v>
      </c>
      <c r="R4875">
        <v>2363</v>
      </c>
      <c r="S4875" s="4">
        <v>5.3</v>
      </c>
      <c r="T4875" t="s">
        <v>63</v>
      </c>
    </row>
    <row r="4876" spans="1:20" x14ac:dyDescent="0.35">
      <c r="A4876" t="s">
        <v>9729</v>
      </c>
      <c r="B4876" s="5" t="s">
        <v>162</v>
      </c>
      <c r="C4876" s="6">
        <v>94668</v>
      </c>
      <c r="D4876" t="s">
        <v>22</v>
      </c>
      <c r="E4876">
        <v>94668</v>
      </c>
      <c r="F4876" s="5" t="s">
        <v>50</v>
      </c>
      <c r="G4876" s="5" t="s">
        <v>24</v>
      </c>
      <c r="H4876" s="5" t="s">
        <v>25</v>
      </c>
      <c r="I4876" t="s">
        <v>44</v>
      </c>
      <c r="J4876" t="s">
        <v>25</v>
      </c>
      <c r="K4876">
        <v>100</v>
      </c>
      <c r="L4876" s="5" t="s">
        <v>9730</v>
      </c>
      <c r="M4876" s="5" t="s">
        <v>37</v>
      </c>
      <c r="N4876">
        <v>4</v>
      </c>
      <c r="O4876" t="s">
        <v>172</v>
      </c>
      <c r="P4876" s="1">
        <v>45651</v>
      </c>
      <c r="Q4876" s="1">
        <v>45722</v>
      </c>
      <c r="R4876">
        <v>2189</v>
      </c>
      <c r="S4876" s="4">
        <v>5.5</v>
      </c>
      <c r="T4876" t="s">
        <v>63</v>
      </c>
    </row>
    <row r="4877" spans="1:20" x14ac:dyDescent="0.35">
      <c r="A4877" t="s">
        <v>9731</v>
      </c>
      <c r="B4877" s="5" t="s">
        <v>105</v>
      </c>
      <c r="C4877" s="6">
        <v>88758</v>
      </c>
      <c r="D4877" t="s">
        <v>41</v>
      </c>
      <c r="E4877">
        <v>75444</v>
      </c>
      <c r="F4877" s="5" t="s">
        <v>58</v>
      </c>
      <c r="G4877" s="5" t="s">
        <v>51</v>
      </c>
      <c r="H4877" s="5" t="s">
        <v>43</v>
      </c>
      <c r="I4877" t="s">
        <v>35</v>
      </c>
      <c r="J4877" t="s">
        <v>43</v>
      </c>
      <c r="K4877">
        <v>0</v>
      </c>
      <c r="L4877" s="5" t="s">
        <v>9732</v>
      </c>
      <c r="M4877" s="5" t="s">
        <v>70</v>
      </c>
      <c r="N4877">
        <v>1</v>
      </c>
      <c r="O4877" t="s">
        <v>71</v>
      </c>
      <c r="P4877" s="1">
        <v>45451</v>
      </c>
      <c r="Q4877" s="1">
        <v>45477</v>
      </c>
      <c r="R4877">
        <v>1959</v>
      </c>
      <c r="S4877" s="4">
        <v>9</v>
      </c>
      <c r="T4877" t="s">
        <v>153</v>
      </c>
    </row>
    <row r="4878" spans="1:20" x14ac:dyDescent="0.35">
      <c r="A4878" t="s">
        <v>9733</v>
      </c>
      <c r="B4878" s="5" t="s">
        <v>21</v>
      </c>
      <c r="C4878" s="6">
        <v>107851</v>
      </c>
      <c r="D4878" t="s">
        <v>41</v>
      </c>
      <c r="E4878">
        <v>91673</v>
      </c>
      <c r="F4878" s="5" t="s">
        <v>66</v>
      </c>
      <c r="G4878" s="5" t="s">
        <v>59</v>
      </c>
      <c r="H4878" s="5" t="s">
        <v>151</v>
      </c>
      <c r="I4878" t="s">
        <v>44</v>
      </c>
      <c r="J4878" t="s">
        <v>151</v>
      </c>
      <c r="K4878">
        <v>0</v>
      </c>
      <c r="L4878" s="5" t="s">
        <v>9734</v>
      </c>
      <c r="M4878" s="5" t="s">
        <v>28</v>
      </c>
      <c r="N4878">
        <v>9</v>
      </c>
      <c r="O4878" t="s">
        <v>85</v>
      </c>
      <c r="P4878" s="1">
        <v>45701</v>
      </c>
      <c r="Q4878" s="1">
        <v>45740</v>
      </c>
      <c r="R4878">
        <v>952</v>
      </c>
      <c r="S4878" s="4">
        <v>8.1</v>
      </c>
      <c r="T4878" t="s">
        <v>118</v>
      </c>
    </row>
    <row r="4879" spans="1:20" x14ac:dyDescent="0.35">
      <c r="A4879" t="s">
        <v>9735</v>
      </c>
      <c r="B4879" s="5" t="s">
        <v>28802</v>
      </c>
      <c r="C4879" s="6">
        <v>77521</v>
      </c>
      <c r="D4879" t="s">
        <v>22</v>
      </c>
      <c r="E4879">
        <v>77521</v>
      </c>
      <c r="F4879" s="5" t="s">
        <v>58</v>
      </c>
      <c r="G4879" s="5" t="s">
        <v>24</v>
      </c>
      <c r="H4879" s="5" t="s">
        <v>97</v>
      </c>
      <c r="I4879" t="s">
        <v>35</v>
      </c>
      <c r="J4879" t="s">
        <v>34</v>
      </c>
      <c r="K4879">
        <v>0</v>
      </c>
      <c r="L4879" s="5" t="s">
        <v>9736</v>
      </c>
      <c r="M4879" s="5" t="s">
        <v>37</v>
      </c>
      <c r="N4879">
        <v>0</v>
      </c>
      <c r="O4879" t="s">
        <v>172</v>
      </c>
      <c r="P4879" s="1">
        <v>45531</v>
      </c>
      <c r="Q4879" s="1">
        <v>45583</v>
      </c>
      <c r="R4879">
        <v>1875</v>
      </c>
      <c r="S4879" s="4">
        <v>6.6</v>
      </c>
      <c r="T4879" t="s">
        <v>118</v>
      </c>
    </row>
    <row r="4880" spans="1:20" x14ac:dyDescent="0.35">
      <c r="A4880" t="s">
        <v>9737</v>
      </c>
      <c r="B4880" s="5" t="s">
        <v>217</v>
      </c>
      <c r="C4880" s="6">
        <v>48915</v>
      </c>
      <c r="D4880" t="s">
        <v>22</v>
      </c>
      <c r="E4880">
        <v>48915</v>
      </c>
      <c r="F4880" s="5" t="s">
        <v>58</v>
      </c>
      <c r="G4880" s="5" t="s">
        <v>51</v>
      </c>
      <c r="H4880" s="5" t="s">
        <v>52</v>
      </c>
      <c r="I4880" t="s">
        <v>26</v>
      </c>
      <c r="J4880" t="s">
        <v>52</v>
      </c>
      <c r="K4880">
        <v>50</v>
      </c>
      <c r="L4880" s="5" t="s">
        <v>9738</v>
      </c>
      <c r="M4880" s="5" t="s">
        <v>54</v>
      </c>
      <c r="N4880">
        <v>0</v>
      </c>
      <c r="O4880" t="s">
        <v>29</v>
      </c>
      <c r="P4880" s="1">
        <v>45672</v>
      </c>
      <c r="Q4880" s="1">
        <v>45737</v>
      </c>
      <c r="R4880">
        <v>2032</v>
      </c>
      <c r="S4880" s="4">
        <v>8.8000000000000007</v>
      </c>
      <c r="T4880" t="s">
        <v>30</v>
      </c>
    </row>
    <row r="4881" spans="1:20" x14ac:dyDescent="0.35">
      <c r="A4881" t="s">
        <v>9739</v>
      </c>
      <c r="B4881" s="5" t="s">
        <v>162</v>
      </c>
      <c r="C4881" s="6">
        <v>144329</v>
      </c>
      <c r="D4881" t="s">
        <v>22</v>
      </c>
      <c r="E4881">
        <v>144329</v>
      </c>
      <c r="F4881" s="5" t="s">
        <v>23</v>
      </c>
      <c r="G4881" s="5" t="s">
        <v>51</v>
      </c>
      <c r="H4881" s="5" t="s">
        <v>129</v>
      </c>
      <c r="I4881" t="s">
        <v>44</v>
      </c>
      <c r="J4881" t="s">
        <v>129</v>
      </c>
      <c r="K4881">
        <v>50</v>
      </c>
      <c r="L4881" s="5" t="s">
        <v>9740</v>
      </c>
      <c r="M4881" s="5" t="s">
        <v>70</v>
      </c>
      <c r="N4881">
        <v>12</v>
      </c>
      <c r="O4881" t="s">
        <v>147</v>
      </c>
      <c r="P4881" s="1">
        <v>45415</v>
      </c>
      <c r="Q4881" s="1">
        <v>45454</v>
      </c>
      <c r="R4881">
        <v>1802</v>
      </c>
      <c r="S4881" s="4">
        <v>9</v>
      </c>
      <c r="T4881" t="s">
        <v>243</v>
      </c>
    </row>
    <row r="4882" spans="1:20" x14ac:dyDescent="0.35">
      <c r="A4882" t="s">
        <v>9741</v>
      </c>
      <c r="B4882" s="5" t="s">
        <v>100</v>
      </c>
      <c r="C4882" s="6">
        <v>74868</v>
      </c>
      <c r="D4882" t="s">
        <v>81</v>
      </c>
      <c r="E4882">
        <v>101072</v>
      </c>
      <c r="F4882" s="5" t="s">
        <v>50</v>
      </c>
      <c r="G4882" s="5" t="s">
        <v>42</v>
      </c>
      <c r="H4882" s="5" t="s">
        <v>82</v>
      </c>
      <c r="I4882" t="s">
        <v>44</v>
      </c>
      <c r="J4882" t="s">
        <v>82</v>
      </c>
      <c r="K4882">
        <v>50</v>
      </c>
      <c r="L4882" s="5" t="s">
        <v>9742</v>
      </c>
      <c r="M4882" s="5" t="s">
        <v>54</v>
      </c>
      <c r="N4882">
        <v>4</v>
      </c>
      <c r="O4882" t="s">
        <v>167</v>
      </c>
      <c r="P4882" s="1">
        <v>45751</v>
      </c>
      <c r="Q4882" s="1">
        <v>45819</v>
      </c>
      <c r="R4882">
        <v>1782</v>
      </c>
      <c r="S4882" s="4">
        <v>5.0999999999999996</v>
      </c>
      <c r="T4882" t="s">
        <v>210</v>
      </c>
    </row>
    <row r="4883" spans="1:20" x14ac:dyDescent="0.35">
      <c r="A4883" t="s">
        <v>9743</v>
      </c>
      <c r="B4883" s="5" t="s">
        <v>73</v>
      </c>
      <c r="C4883" s="6">
        <v>173810</v>
      </c>
      <c r="D4883" t="s">
        <v>81</v>
      </c>
      <c r="E4883">
        <v>234644</v>
      </c>
      <c r="F4883" s="5" t="s">
        <v>66</v>
      </c>
      <c r="G4883" s="5" t="s">
        <v>24</v>
      </c>
      <c r="H4883" s="5" t="s">
        <v>82</v>
      </c>
      <c r="I4883" t="s">
        <v>35</v>
      </c>
      <c r="J4883" t="s">
        <v>82</v>
      </c>
      <c r="K4883">
        <v>50</v>
      </c>
      <c r="L4883" s="5" t="s">
        <v>9744</v>
      </c>
      <c r="M4883" s="5" t="s">
        <v>37</v>
      </c>
      <c r="N4883">
        <v>7</v>
      </c>
      <c r="O4883" t="s">
        <v>88</v>
      </c>
      <c r="P4883" s="1">
        <v>45378</v>
      </c>
      <c r="Q4883" s="1">
        <v>45416</v>
      </c>
      <c r="R4883">
        <v>703</v>
      </c>
      <c r="S4883" s="4">
        <v>9.5</v>
      </c>
      <c r="T4883" t="s">
        <v>63</v>
      </c>
    </row>
    <row r="4884" spans="1:20" x14ac:dyDescent="0.35">
      <c r="A4884" t="s">
        <v>9745</v>
      </c>
      <c r="B4884" s="5" t="s">
        <v>49</v>
      </c>
      <c r="C4884" s="6">
        <v>119626</v>
      </c>
      <c r="D4884" t="s">
        <v>22</v>
      </c>
      <c r="E4884">
        <v>119626</v>
      </c>
      <c r="F4884" s="5" t="s">
        <v>66</v>
      </c>
      <c r="G4884" s="5" t="s">
        <v>42</v>
      </c>
      <c r="H4884" s="5" t="s">
        <v>191</v>
      </c>
      <c r="I4884" t="s">
        <v>44</v>
      </c>
      <c r="J4884" t="s">
        <v>915</v>
      </c>
      <c r="K4884">
        <v>50</v>
      </c>
      <c r="L4884" s="5" t="s">
        <v>1346</v>
      </c>
      <c r="M4884" s="5" t="s">
        <v>70</v>
      </c>
      <c r="N4884">
        <v>5</v>
      </c>
      <c r="O4884" t="s">
        <v>62</v>
      </c>
      <c r="P4884" s="1">
        <v>45776</v>
      </c>
      <c r="Q4884" s="1">
        <v>45845</v>
      </c>
      <c r="R4884">
        <v>1482</v>
      </c>
      <c r="S4884" s="4">
        <v>7.8</v>
      </c>
      <c r="T4884" t="s">
        <v>243</v>
      </c>
    </row>
    <row r="4885" spans="1:20" x14ac:dyDescent="0.35">
      <c r="A4885" t="s">
        <v>9746</v>
      </c>
      <c r="B4885" s="5" t="s">
        <v>32</v>
      </c>
      <c r="C4885" s="6">
        <v>55331</v>
      </c>
      <c r="D4885" t="s">
        <v>22</v>
      </c>
      <c r="E4885">
        <v>55331</v>
      </c>
      <c r="F4885" s="5" t="s">
        <v>58</v>
      </c>
      <c r="G4885" s="5" t="s">
        <v>42</v>
      </c>
      <c r="H4885" s="5" t="s">
        <v>52</v>
      </c>
      <c r="I4885" t="s">
        <v>44</v>
      </c>
      <c r="J4885" t="s">
        <v>52</v>
      </c>
      <c r="K4885">
        <v>50</v>
      </c>
      <c r="L4885" s="5" t="s">
        <v>9747</v>
      </c>
      <c r="M4885" s="5" t="s">
        <v>28</v>
      </c>
      <c r="N4885">
        <v>0</v>
      </c>
      <c r="O4885" t="s">
        <v>71</v>
      </c>
      <c r="P4885" s="1">
        <v>45649</v>
      </c>
      <c r="Q4885" s="1">
        <v>45717</v>
      </c>
      <c r="R4885">
        <v>853</v>
      </c>
      <c r="S4885" s="4">
        <v>6.3</v>
      </c>
      <c r="T4885" t="s">
        <v>277</v>
      </c>
    </row>
    <row r="4886" spans="1:20" x14ac:dyDescent="0.35">
      <c r="A4886" t="s">
        <v>9748</v>
      </c>
      <c r="B4886" s="5" t="s">
        <v>28802</v>
      </c>
      <c r="C4886" s="6">
        <v>126364</v>
      </c>
      <c r="D4886" t="s">
        <v>41</v>
      </c>
      <c r="E4886">
        <v>107409</v>
      </c>
      <c r="F4886" s="5" t="s">
        <v>50</v>
      </c>
      <c r="G4886" s="5" t="s">
        <v>51</v>
      </c>
      <c r="H4886" s="5" t="s">
        <v>43</v>
      </c>
      <c r="I4886" t="s">
        <v>35</v>
      </c>
      <c r="J4886" t="s">
        <v>43</v>
      </c>
      <c r="K4886">
        <v>0</v>
      </c>
      <c r="L4886" s="5" t="s">
        <v>9749</v>
      </c>
      <c r="M4886" s="5" t="s">
        <v>70</v>
      </c>
      <c r="N4886">
        <v>2</v>
      </c>
      <c r="O4886" t="s">
        <v>62</v>
      </c>
      <c r="P4886" s="1">
        <v>45465</v>
      </c>
      <c r="Q4886" s="1">
        <v>45512</v>
      </c>
      <c r="R4886">
        <v>1656</v>
      </c>
      <c r="S4886" s="4">
        <v>5.6</v>
      </c>
      <c r="T4886" t="s">
        <v>95</v>
      </c>
    </row>
    <row r="4887" spans="1:20" x14ac:dyDescent="0.35">
      <c r="A4887" t="s">
        <v>9750</v>
      </c>
      <c r="B4887" s="5" t="s">
        <v>179</v>
      </c>
      <c r="C4887" s="6">
        <v>193012</v>
      </c>
      <c r="D4887" t="s">
        <v>22</v>
      </c>
      <c r="E4887">
        <v>193012</v>
      </c>
      <c r="F4887" s="5" t="s">
        <v>23</v>
      </c>
      <c r="G4887" s="5" t="s">
        <v>24</v>
      </c>
      <c r="H4887" s="5" t="s">
        <v>25</v>
      </c>
      <c r="I4887" t="s">
        <v>26</v>
      </c>
      <c r="J4887" t="s">
        <v>25</v>
      </c>
      <c r="K4887">
        <v>50</v>
      </c>
      <c r="L4887" s="5" t="s">
        <v>9751</v>
      </c>
      <c r="M4887" s="5" t="s">
        <v>54</v>
      </c>
      <c r="N4887">
        <v>12</v>
      </c>
      <c r="O4887" t="s">
        <v>135</v>
      </c>
      <c r="P4887" s="1">
        <v>45476</v>
      </c>
      <c r="Q4887" s="1">
        <v>45534</v>
      </c>
      <c r="R4887">
        <v>1282</v>
      </c>
      <c r="S4887" s="4">
        <v>8.1</v>
      </c>
      <c r="T4887" t="s">
        <v>89</v>
      </c>
    </row>
    <row r="4888" spans="1:20" x14ac:dyDescent="0.35">
      <c r="A4888" t="s">
        <v>9752</v>
      </c>
      <c r="B4888" s="5" t="s">
        <v>91</v>
      </c>
      <c r="C4888" s="6">
        <v>50277</v>
      </c>
      <c r="D4888" t="s">
        <v>22</v>
      </c>
      <c r="E4888">
        <v>50277</v>
      </c>
      <c r="F4888" s="5" t="s">
        <v>66</v>
      </c>
      <c r="G4888" s="5" t="s">
        <v>42</v>
      </c>
      <c r="H4888" s="5" t="s">
        <v>157</v>
      </c>
      <c r="I4888" t="s">
        <v>26</v>
      </c>
      <c r="J4888" t="s">
        <v>157</v>
      </c>
      <c r="K4888">
        <v>50</v>
      </c>
      <c r="L4888" s="5" t="s">
        <v>9753</v>
      </c>
      <c r="M4888" s="5" t="s">
        <v>54</v>
      </c>
      <c r="N4888">
        <v>7</v>
      </c>
      <c r="O4888" t="s">
        <v>147</v>
      </c>
      <c r="P4888" s="1">
        <v>45496</v>
      </c>
      <c r="Q4888" s="1">
        <v>45536</v>
      </c>
      <c r="R4888">
        <v>1771</v>
      </c>
      <c r="S4888" s="4">
        <v>9.9</v>
      </c>
      <c r="T4888" t="s">
        <v>79</v>
      </c>
    </row>
    <row r="4889" spans="1:20" x14ac:dyDescent="0.35">
      <c r="A4889" t="s">
        <v>9754</v>
      </c>
      <c r="B4889" s="5" t="s">
        <v>49</v>
      </c>
      <c r="C4889" s="6">
        <v>52691</v>
      </c>
      <c r="D4889" t="s">
        <v>22</v>
      </c>
      <c r="E4889">
        <v>52691</v>
      </c>
      <c r="F4889" s="5" t="s">
        <v>58</v>
      </c>
      <c r="G4889" s="5" t="s">
        <v>42</v>
      </c>
      <c r="H4889" s="5" t="s">
        <v>25</v>
      </c>
      <c r="I4889" t="s">
        <v>44</v>
      </c>
      <c r="J4889" t="s">
        <v>304</v>
      </c>
      <c r="K4889">
        <v>0</v>
      </c>
      <c r="L4889" s="5" t="s">
        <v>9755</v>
      </c>
      <c r="M4889" s="5" t="s">
        <v>37</v>
      </c>
      <c r="N4889">
        <v>0</v>
      </c>
      <c r="O4889" t="s">
        <v>131</v>
      </c>
      <c r="P4889" s="1">
        <v>45582</v>
      </c>
      <c r="Q4889" s="1">
        <v>45601</v>
      </c>
      <c r="R4889">
        <v>1506</v>
      </c>
      <c r="S4889" s="4">
        <v>6.4</v>
      </c>
      <c r="T4889" t="s">
        <v>103</v>
      </c>
    </row>
    <row r="4890" spans="1:20" x14ac:dyDescent="0.35">
      <c r="A4890" t="s">
        <v>9756</v>
      </c>
      <c r="B4890" s="5" t="s">
        <v>32</v>
      </c>
      <c r="C4890" s="6">
        <v>88745</v>
      </c>
      <c r="D4890" t="s">
        <v>41</v>
      </c>
      <c r="E4890">
        <v>75433</v>
      </c>
      <c r="F4890" s="5" t="s">
        <v>50</v>
      </c>
      <c r="G4890" s="5" t="s">
        <v>42</v>
      </c>
      <c r="H4890" s="5" t="s">
        <v>151</v>
      </c>
      <c r="I4890" t="s">
        <v>26</v>
      </c>
      <c r="J4890" t="s">
        <v>151</v>
      </c>
      <c r="K4890">
        <v>50</v>
      </c>
      <c r="L4890" s="5" t="s">
        <v>9757</v>
      </c>
      <c r="M4890" s="5" t="s">
        <v>70</v>
      </c>
      <c r="N4890">
        <v>3</v>
      </c>
      <c r="O4890" t="s">
        <v>135</v>
      </c>
      <c r="P4890" s="1">
        <v>45735</v>
      </c>
      <c r="Q4890" s="1">
        <v>45803</v>
      </c>
      <c r="R4890">
        <v>1029</v>
      </c>
      <c r="S4890" s="4">
        <v>8.9</v>
      </c>
      <c r="T4890" t="s">
        <v>118</v>
      </c>
    </row>
    <row r="4891" spans="1:20" x14ac:dyDescent="0.35">
      <c r="A4891" t="s">
        <v>9758</v>
      </c>
      <c r="B4891" s="5" t="s">
        <v>28802</v>
      </c>
      <c r="C4891" s="6">
        <v>69741</v>
      </c>
      <c r="D4891" t="s">
        <v>41</v>
      </c>
      <c r="E4891">
        <v>59280</v>
      </c>
      <c r="F4891" s="5" t="s">
        <v>58</v>
      </c>
      <c r="G4891" s="5" t="s">
        <v>51</v>
      </c>
      <c r="H4891" s="5" t="s">
        <v>60</v>
      </c>
      <c r="I4891" t="s">
        <v>26</v>
      </c>
      <c r="J4891" t="s">
        <v>60</v>
      </c>
      <c r="K4891">
        <v>0</v>
      </c>
      <c r="L4891" s="5" t="s">
        <v>9759</v>
      </c>
      <c r="M4891" s="5" t="s">
        <v>37</v>
      </c>
      <c r="N4891">
        <v>1</v>
      </c>
      <c r="O4891" t="s">
        <v>71</v>
      </c>
      <c r="P4891" s="1">
        <v>45427</v>
      </c>
      <c r="Q4891" s="1">
        <v>45491</v>
      </c>
      <c r="R4891">
        <v>1172</v>
      </c>
      <c r="S4891" s="4">
        <v>6.8</v>
      </c>
      <c r="T4891" t="s">
        <v>108</v>
      </c>
    </row>
    <row r="4892" spans="1:20" x14ac:dyDescent="0.35">
      <c r="A4892" t="s">
        <v>9760</v>
      </c>
      <c r="B4892" s="5" t="s">
        <v>28802</v>
      </c>
      <c r="C4892" s="6">
        <v>103812</v>
      </c>
      <c r="D4892" t="s">
        <v>65</v>
      </c>
      <c r="E4892">
        <v>134956</v>
      </c>
      <c r="F4892" s="5" t="s">
        <v>66</v>
      </c>
      <c r="G4892" s="5" t="s">
        <v>24</v>
      </c>
      <c r="H4892" s="5" t="s">
        <v>67</v>
      </c>
      <c r="I4892" t="s">
        <v>44</v>
      </c>
      <c r="J4892" t="s">
        <v>67</v>
      </c>
      <c r="K4892">
        <v>50</v>
      </c>
      <c r="L4892" s="5" t="s">
        <v>9761</v>
      </c>
      <c r="M4892" s="5" t="s">
        <v>37</v>
      </c>
      <c r="N4892">
        <v>7</v>
      </c>
      <c r="O4892" t="s">
        <v>135</v>
      </c>
      <c r="P4892" s="1">
        <v>45468</v>
      </c>
      <c r="Q4892" s="1">
        <v>45518</v>
      </c>
      <c r="R4892">
        <v>1953</v>
      </c>
      <c r="S4892" s="4">
        <v>9.6</v>
      </c>
      <c r="T4892" t="s">
        <v>118</v>
      </c>
    </row>
    <row r="4893" spans="1:20" x14ac:dyDescent="0.35">
      <c r="A4893" t="s">
        <v>9762</v>
      </c>
      <c r="B4893" s="5" t="s">
        <v>28799</v>
      </c>
      <c r="C4893" s="6">
        <v>110207</v>
      </c>
      <c r="D4893" t="s">
        <v>22</v>
      </c>
      <c r="E4893">
        <v>110207</v>
      </c>
      <c r="F4893" s="5" t="s">
        <v>58</v>
      </c>
      <c r="G4893" s="5" t="s">
        <v>24</v>
      </c>
      <c r="H4893" s="5" t="s">
        <v>97</v>
      </c>
      <c r="I4893" t="s">
        <v>35</v>
      </c>
      <c r="J4893" t="s">
        <v>97</v>
      </c>
      <c r="K4893">
        <v>0</v>
      </c>
      <c r="L4893" s="5" t="s">
        <v>9763</v>
      </c>
      <c r="M4893" s="5" t="s">
        <v>54</v>
      </c>
      <c r="N4893">
        <v>1</v>
      </c>
      <c r="O4893" t="s">
        <v>62</v>
      </c>
      <c r="P4893" s="1">
        <v>45733</v>
      </c>
      <c r="Q4893" s="1">
        <v>45758</v>
      </c>
      <c r="R4893">
        <v>1555</v>
      </c>
      <c r="S4893" s="4">
        <v>6.1</v>
      </c>
      <c r="T4893" t="s">
        <v>108</v>
      </c>
    </row>
    <row r="4894" spans="1:20" x14ac:dyDescent="0.35">
      <c r="A4894" t="s">
        <v>9764</v>
      </c>
      <c r="B4894" s="5" t="s">
        <v>40</v>
      </c>
      <c r="C4894" s="6">
        <v>90086</v>
      </c>
      <c r="D4894" t="s">
        <v>22</v>
      </c>
      <c r="E4894">
        <v>90086</v>
      </c>
      <c r="F4894" s="5" t="s">
        <v>58</v>
      </c>
      <c r="G4894" s="5" t="s">
        <v>42</v>
      </c>
      <c r="H4894" s="5" t="s">
        <v>101</v>
      </c>
      <c r="I4894" t="s">
        <v>35</v>
      </c>
      <c r="J4894" t="s">
        <v>101</v>
      </c>
      <c r="K4894">
        <v>50</v>
      </c>
      <c r="L4894" s="5" t="s">
        <v>9765</v>
      </c>
      <c r="M4894" s="5" t="s">
        <v>70</v>
      </c>
      <c r="N4894">
        <v>1</v>
      </c>
      <c r="O4894" t="s">
        <v>172</v>
      </c>
      <c r="P4894" s="1">
        <v>45321</v>
      </c>
      <c r="Q4894" s="1">
        <v>45361</v>
      </c>
      <c r="R4894">
        <v>1449</v>
      </c>
      <c r="S4894" s="4">
        <v>5.4</v>
      </c>
      <c r="T4894" t="s">
        <v>277</v>
      </c>
    </row>
    <row r="4895" spans="1:20" x14ac:dyDescent="0.35">
      <c r="A4895" t="s">
        <v>9766</v>
      </c>
      <c r="B4895" s="5" t="s">
        <v>49</v>
      </c>
      <c r="C4895" s="6">
        <v>69149</v>
      </c>
      <c r="D4895" t="s">
        <v>22</v>
      </c>
      <c r="E4895">
        <v>69149</v>
      </c>
      <c r="F4895" s="5" t="s">
        <v>50</v>
      </c>
      <c r="G4895" s="5" t="s">
        <v>59</v>
      </c>
      <c r="H4895" s="5" t="s">
        <v>52</v>
      </c>
      <c r="I4895" t="s">
        <v>26</v>
      </c>
      <c r="J4895" t="s">
        <v>423</v>
      </c>
      <c r="K4895">
        <v>100</v>
      </c>
      <c r="L4895" s="5" t="s">
        <v>9767</v>
      </c>
      <c r="M4895" s="5" t="s">
        <v>70</v>
      </c>
      <c r="N4895">
        <v>4</v>
      </c>
      <c r="O4895" t="s">
        <v>107</v>
      </c>
      <c r="P4895" s="1">
        <v>45394</v>
      </c>
      <c r="Q4895" s="1">
        <v>45464</v>
      </c>
      <c r="R4895">
        <v>1681</v>
      </c>
      <c r="S4895" s="4">
        <v>7.5</v>
      </c>
      <c r="T4895" t="s">
        <v>118</v>
      </c>
    </row>
    <row r="4896" spans="1:20" x14ac:dyDescent="0.35">
      <c r="A4896" t="s">
        <v>9768</v>
      </c>
      <c r="B4896" s="5" t="s">
        <v>57</v>
      </c>
      <c r="C4896" s="6">
        <v>62098</v>
      </c>
      <c r="D4896" t="s">
        <v>22</v>
      </c>
      <c r="E4896">
        <v>62098</v>
      </c>
      <c r="F4896" s="5" t="s">
        <v>23</v>
      </c>
      <c r="G4896" s="5" t="s">
        <v>51</v>
      </c>
      <c r="H4896" s="5" t="s">
        <v>116</v>
      </c>
      <c r="I4896" t="s">
        <v>26</v>
      </c>
      <c r="J4896" t="s">
        <v>116</v>
      </c>
      <c r="K4896">
        <v>0</v>
      </c>
      <c r="L4896" s="5" t="s">
        <v>9769</v>
      </c>
      <c r="M4896" s="5" t="s">
        <v>28</v>
      </c>
      <c r="N4896">
        <v>16</v>
      </c>
      <c r="O4896" t="s">
        <v>135</v>
      </c>
      <c r="P4896" s="1">
        <v>45760</v>
      </c>
      <c r="Q4896" s="1">
        <v>45775</v>
      </c>
      <c r="R4896">
        <v>2374</v>
      </c>
      <c r="S4896" s="4">
        <v>8.1999999999999993</v>
      </c>
      <c r="T4896" t="s">
        <v>108</v>
      </c>
    </row>
    <row r="4897" spans="1:20" x14ac:dyDescent="0.35">
      <c r="A4897" t="s">
        <v>9770</v>
      </c>
      <c r="B4897" s="5" t="s">
        <v>28802</v>
      </c>
      <c r="C4897" s="6">
        <v>58340</v>
      </c>
      <c r="D4897" t="s">
        <v>41</v>
      </c>
      <c r="E4897">
        <v>49589</v>
      </c>
      <c r="F4897" s="5" t="s">
        <v>58</v>
      </c>
      <c r="G4897" s="5" t="s">
        <v>24</v>
      </c>
      <c r="H4897" s="5" t="s">
        <v>43</v>
      </c>
      <c r="I4897" t="s">
        <v>44</v>
      </c>
      <c r="J4897" t="s">
        <v>43</v>
      </c>
      <c r="K4897">
        <v>50</v>
      </c>
      <c r="L4897" s="5" t="s">
        <v>9771</v>
      </c>
      <c r="M4897" s="5" t="s">
        <v>54</v>
      </c>
      <c r="N4897">
        <v>0</v>
      </c>
      <c r="O4897" t="s">
        <v>46</v>
      </c>
      <c r="P4897" s="1">
        <v>45371</v>
      </c>
      <c r="Q4897" s="1">
        <v>45413</v>
      </c>
      <c r="R4897">
        <v>1877</v>
      </c>
      <c r="S4897" s="4">
        <v>5</v>
      </c>
      <c r="T4897" t="s">
        <v>63</v>
      </c>
    </row>
    <row r="4898" spans="1:20" x14ac:dyDescent="0.35">
      <c r="A4898" t="s">
        <v>9772</v>
      </c>
      <c r="B4898" s="5" t="s">
        <v>28800</v>
      </c>
      <c r="C4898" s="6">
        <v>27753</v>
      </c>
      <c r="D4898" t="s">
        <v>22</v>
      </c>
      <c r="E4898">
        <v>27753</v>
      </c>
      <c r="F4898" s="5" t="s">
        <v>58</v>
      </c>
      <c r="G4898" s="5" t="s">
        <v>51</v>
      </c>
      <c r="H4898" s="5" t="s">
        <v>157</v>
      </c>
      <c r="I4898" t="s">
        <v>26</v>
      </c>
      <c r="J4898" t="s">
        <v>426</v>
      </c>
      <c r="K4898">
        <v>0</v>
      </c>
      <c r="L4898" s="5" t="s">
        <v>9773</v>
      </c>
      <c r="M4898" s="5" t="s">
        <v>54</v>
      </c>
      <c r="N4898">
        <v>1</v>
      </c>
      <c r="O4898" t="s">
        <v>107</v>
      </c>
      <c r="P4898" s="1">
        <v>45503</v>
      </c>
      <c r="Q4898" s="1">
        <v>45570</v>
      </c>
      <c r="R4898">
        <v>853</v>
      </c>
      <c r="S4898" s="4">
        <v>8.1</v>
      </c>
      <c r="T4898" t="s">
        <v>89</v>
      </c>
    </row>
    <row r="4899" spans="1:20" x14ac:dyDescent="0.35">
      <c r="A4899" t="s">
        <v>9774</v>
      </c>
      <c r="B4899" s="5" t="s">
        <v>40</v>
      </c>
      <c r="C4899" s="6">
        <v>94238</v>
      </c>
      <c r="D4899" t="s">
        <v>41</v>
      </c>
      <c r="E4899">
        <v>80102</v>
      </c>
      <c r="F4899" s="5" t="s">
        <v>50</v>
      </c>
      <c r="G4899" s="5" t="s">
        <v>51</v>
      </c>
      <c r="H4899" s="5" t="s">
        <v>60</v>
      </c>
      <c r="I4899" t="s">
        <v>35</v>
      </c>
      <c r="J4899" t="s">
        <v>60</v>
      </c>
      <c r="K4899">
        <v>100</v>
      </c>
      <c r="L4899" s="5" t="s">
        <v>9775</v>
      </c>
      <c r="M4899" s="5" t="s">
        <v>37</v>
      </c>
      <c r="N4899">
        <v>2</v>
      </c>
      <c r="O4899" t="s">
        <v>29</v>
      </c>
      <c r="P4899" s="1">
        <v>45492</v>
      </c>
      <c r="Q4899" s="1">
        <v>45517</v>
      </c>
      <c r="R4899">
        <v>1185</v>
      </c>
      <c r="S4899" s="4">
        <v>6.9</v>
      </c>
      <c r="T4899" t="s">
        <v>243</v>
      </c>
    </row>
    <row r="4900" spans="1:20" x14ac:dyDescent="0.35">
      <c r="A4900" t="s">
        <v>9776</v>
      </c>
      <c r="B4900" s="5" t="s">
        <v>28802</v>
      </c>
      <c r="C4900" s="6">
        <v>90515</v>
      </c>
      <c r="D4900" t="s">
        <v>22</v>
      </c>
      <c r="E4900">
        <v>90515</v>
      </c>
      <c r="F4900" s="5" t="s">
        <v>66</v>
      </c>
      <c r="G4900" s="5" t="s">
        <v>42</v>
      </c>
      <c r="H4900" s="5" t="s">
        <v>165</v>
      </c>
      <c r="I4900" t="s">
        <v>26</v>
      </c>
      <c r="J4900" t="s">
        <v>165</v>
      </c>
      <c r="K4900">
        <v>0</v>
      </c>
      <c r="L4900" s="5" t="s">
        <v>218</v>
      </c>
      <c r="M4900" s="5" t="s">
        <v>54</v>
      </c>
      <c r="N4900">
        <v>6</v>
      </c>
      <c r="O4900" t="s">
        <v>147</v>
      </c>
      <c r="P4900" s="1">
        <v>45355</v>
      </c>
      <c r="Q4900" s="1">
        <v>45426</v>
      </c>
      <c r="R4900">
        <v>1338</v>
      </c>
      <c r="S4900" s="4">
        <v>9.1</v>
      </c>
      <c r="T4900" t="s">
        <v>108</v>
      </c>
    </row>
    <row r="4901" spans="1:20" x14ac:dyDescent="0.35">
      <c r="A4901" t="s">
        <v>9777</v>
      </c>
      <c r="B4901" s="5" t="s">
        <v>28802</v>
      </c>
      <c r="C4901" s="6">
        <v>252088</v>
      </c>
      <c r="D4901" t="s">
        <v>22</v>
      </c>
      <c r="E4901">
        <v>252088</v>
      </c>
      <c r="F4901" s="5" t="s">
        <v>23</v>
      </c>
      <c r="G4901" s="5" t="s">
        <v>51</v>
      </c>
      <c r="H4901" s="5" t="s">
        <v>129</v>
      </c>
      <c r="I4901" t="s">
        <v>26</v>
      </c>
      <c r="J4901" t="s">
        <v>129</v>
      </c>
      <c r="K4901">
        <v>100</v>
      </c>
      <c r="L4901" s="5" t="s">
        <v>9778</v>
      </c>
      <c r="M4901" s="5" t="s">
        <v>70</v>
      </c>
      <c r="N4901">
        <v>12</v>
      </c>
      <c r="O4901" t="s">
        <v>88</v>
      </c>
      <c r="P4901" s="1">
        <v>45362</v>
      </c>
      <c r="Q4901" s="1">
        <v>45412</v>
      </c>
      <c r="R4901">
        <v>1589</v>
      </c>
      <c r="S4901" s="4">
        <v>7.5</v>
      </c>
      <c r="T4901" t="s">
        <v>89</v>
      </c>
    </row>
    <row r="4902" spans="1:20" x14ac:dyDescent="0.35">
      <c r="A4902" t="s">
        <v>9779</v>
      </c>
      <c r="B4902" s="5" t="s">
        <v>49</v>
      </c>
      <c r="C4902" s="6">
        <v>123498</v>
      </c>
      <c r="D4902" t="s">
        <v>81</v>
      </c>
      <c r="E4902">
        <v>166722</v>
      </c>
      <c r="F4902" s="5" t="s">
        <v>23</v>
      </c>
      <c r="G4902" s="5" t="s">
        <v>59</v>
      </c>
      <c r="H4902" s="5" t="s">
        <v>82</v>
      </c>
      <c r="I4902" t="s">
        <v>44</v>
      </c>
      <c r="J4902" t="s">
        <v>82</v>
      </c>
      <c r="K4902">
        <v>50</v>
      </c>
      <c r="L4902" s="5" t="s">
        <v>9780</v>
      </c>
      <c r="M4902" s="5" t="s">
        <v>54</v>
      </c>
      <c r="N4902">
        <v>19</v>
      </c>
      <c r="O4902" t="s">
        <v>147</v>
      </c>
      <c r="P4902" s="1">
        <v>45659</v>
      </c>
      <c r="Q4902" s="1">
        <v>45677</v>
      </c>
      <c r="R4902">
        <v>2319</v>
      </c>
      <c r="S4902" s="4">
        <v>7.5</v>
      </c>
      <c r="T4902" t="s">
        <v>210</v>
      </c>
    </row>
    <row r="4903" spans="1:20" x14ac:dyDescent="0.35">
      <c r="A4903" t="s">
        <v>9781</v>
      </c>
      <c r="B4903" s="5" t="s">
        <v>91</v>
      </c>
      <c r="C4903" s="6">
        <v>97399</v>
      </c>
      <c r="D4903" t="s">
        <v>92</v>
      </c>
      <c r="E4903">
        <v>73049</v>
      </c>
      <c r="F4903" s="5" t="s">
        <v>66</v>
      </c>
      <c r="G4903" s="5" t="s">
        <v>24</v>
      </c>
      <c r="H4903" s="5" t="s">
        <v>93</v>
      </c>
      <c r="I4903" t="s">
        <v>44</v>
      </c>
      <c r="J4903" t="s">
        <v>93</v>
      </c>
      <c r="K4903">
        <v>0</v>
      </c>
      <c r="L4903" s="5" t="s">
        <v>9782</v>
      </c>
      <c r="M4903" s="5" t="s">
        <v>37</v>
      </c>
      <c r="N4903">
        <v>8</v>
      </c>
      <c r="O4903" t="s">
        <v>172</v>
      </c>
      <c r="P4903" s="1">
        <v>45650</v>
      </c>
      <c r="Q4903" s="1">
        <v>45687</v>
      </c>
      <c r="R4903">
        <v>1269</v>
      </c>
      <c r="S4903" s="4">
        <v>7.4</v>
      </c>
      <c r="T4903" t="s">
        <v>55</v>
      </c>
    </row>
    <row r="4904" spans="1:20" x14ac:dyDescent="0.35">
      <c r="A4904" t="s">
        <v>9783</v>
      </c>
      <c r="B4904" s="5" t="s">
        <v>28799</v>
      </c>
      <c r="C4904" s="6">
        <v>122301</v>
      </c>
      <c r="D4904" t="s">
        <v>65</v>
      </c>
      <c r="E4904">
        <v>158991</v>
      </c>
      <c r="F4904" s="5" t="s">
        <v>50</v>
      </c>
      <c r="G4904" s="5" t="s">
        <v>51</v>
      </c>
      <c r="H4904" s="5" t="s">
        <v>67</v>
      </c>
      <c r="I4904" t="s">
        <v>35</v>
      </c>
      <c r="J4904" t="s">
        <v>67</v>
      </c>
      <c r="K4904">
        <v>100</v>
      </c>
      <c r="L4904" s="5" t="s">
        <v>9784</v>
      </c>
      <c r="M4904" s="5" t="s">
        <v>54</v>
      </c>
      <c r="N4904">
        <v>4</v>
      </c>
      <c r="O4904" t="s">
        <v>131</v>
      </c>
      <c r="P4904" s="1">
        <v>45386</v>
      </c>
      <c r="Q4904" s="1">
        <v>45434</v>
      </c>
      <c r="R4904">
        <v>2205</v>
      </c>
      <c r="S4904" s="4">
        <v>7.2</v>
      </c>
      <c r="T4904" t="s">
        <v>153</v>
      </c>
    </row>
    <row r="4905" spans="1:20" x14ac:dyDescent="0.35">
      <c r="A4905" t="s">
        <v>9785</v>
      </c>
      <c r="B4905" s="5" t="s">
        <v>49</v>
      </c>
      <c r="C4905" s="6">
        <v>102239</v>
      </c>
      <c r="D4905" t="s">
        <v>65</v>
      </c>
      <c r="E4905">
        <v>132911</v>
      </c>
      <c r="F4905" s="5" t="s">
        <v>50</v>
      </c>
      <c r="G4905" s="5" t="s">
        <v>24</v>
      </c>
      <c r="H4905" s="5" t="s">
        <v>67</v>
      </c>
      <c r="I4905" t="s">
        <v>44</v>
      </c>
      <c r="J4905" t="s">
        <v>110</v>
      </c>
      <c r="K4905">
        <v>50</v>
      </c>
      <c r="L4905" s="5" t="s">
        <v>9786</v>
      </c>
      <c r="M4905" s="5" t="s">
        <v>28</v>
      </c>
      <c r="N4905">
        <v>4</v>
      </c>
      <c r="O4905" t="s">
        <v>172</v>
      </c>
      <c r="P4905" s="1">
        <v>45493</v>
      </c>
      <c r="Q4905" s="1">
        <v>45563</v>
      </c>
      <c r="R4905">
        <v>1780</v>
      </c>
      <c r="S4905" s="4">
        <v>9</v>
      </c>
      <c r="T4905" t="s">
        <v>79</v>
      </c>
    </row>
    <row r="4906" spans="1:20" x14ac:dyDescent="0.35">
      <c r="A4906" t="s">
        <v>9787</v>
      </c>
      <c r="B4906" s="5" t="s">
        <v>49</v>
      </c>
      <c r="C4906" s="6">
        <v>194401</v>
      </c>
      <c r="D4906" t="s">
        <v>33</v>
      </c>
      <c r="E4906">
        <v>21384110</v>
      </c>
      <c r="F4906" s="5" t="s">
        <v>23</v>
      </c>
      <c r="G4906" s="5" t="s">
        <v>51</v>
      </c>
      <c r="H4906" s="5" t="s">
        <v>34</v>
      </c>
      <c r="I4906" t="s">
        <v>44</v>
      </c>
      <c r="J4906" t="s">
        <v>1192</v>
      </c>
      <c r="K4906">
        <v>0</v>
      </c>
      <c r="L4906" s="5" t="s">
        <v>9788</v>
      </c>
      <c r="M4906" s="5" t="s">
        <v>54</v>
      </c>
      <c r="N4906">
        <v>19</v>
      </c>
      <c r="O4906" t="s">
        <v>141</v>
      </c>
      <c r="P4906" s="1">
        <v>45577</v>
      </c>
      <c r="Q4906" s="1">
        <v>45616</v>
      </c>
      <c r="R4906">
        <v>2140</v>
      </c>
      <c r="S4906" s="4">
        <v>5.9</v>
      </c>
      <c r="T4906" t="s">
        <v>79</v>
      </c>
    </row>
    <row r="4907" spans="1:20" x14ac:dyDescent="0.35">
      <c r="A4907" t="s">
        <v>9789</v>
      </c>
      <c r="B4907" s="5" t="s">
        <v>28800</v>
      </c>
      <c r="C4907" s="6">
        <v>88107</v>
      </c>
      <c r="D4907" t="s">
        <v>22</v>
      </c>
      <c r="E4907">
        <v>88107</v>
      </c>
      <c r="F4907" s="5" t="s">
        <v>58</v>
      </c>
      <c r="G4907" s="5" t="s">
        <v>24</v>
      </c>
      <c r="H4907" s="5" t="s">
        <v>97</v>
      </c>
      <c r="I4907" t="s">
        <v>35</v>
      </c>
      <c r="J4907" t="s">
        <v>60</v>
      </c>
      <c r="K4907">
        <v>50</v>
      </c>
      <c r="L4907" s="5" t="s">
        <v>9790</v>
      </c>
      <c r="M4907" s="5" t="s">
        <v>54</v>
      </c>
      <c r="N4907">
        <v>0</v>
      </c>
      <c r="O4907" t="s">
        <v>71</v>
      </c>
      <c r="P4907" s="1">
        <v>45500</v>
      </c>
      <c r="Q4907" s="1">
        <v>45550</v>
      </c>
      <c r="R4907">
        <v>889</v>
      </c>
      <c r="S4907" s="4">
        <v>6.7</v>
      </c>
      <c r="T4907" t="s">
        <v>108</v>
      </c>
    </row>
    <row r="4908" spans="1:20" x14ac:dyDescent="0.35">
      <c r="A4908" t="s">
        <v>9791</v>
      </c>
      <c r="B4908" s="5" t="s">
        <v>28801</v>
      </c>
      <c r="C4908" s="6">
        <v>147607</v>
      </c>
      <c r="D4908" t="s">
        <v>22</v>
      </c>
      <c r="E4908">
        <v>147607</v>
      </c>
      <c r="F4908" s="5" t="s">
        <v>66</v>
      </c>
      <c r="G4908" s="5" t="s">
        <v>51</v>
      </c>
      <c r="H4908" s="5" t="s">
        <v>52</v>
      </c>
      <c r="I4908" t="s">
        <v>35</v>
      </c>
      <c r="J4908" t="s">
        <v>52</v>
      </c>
      <c r="K4908">
        <v>0</v>
      </c>
      <c r="L4908" s="5" t="s">
        <v>9792</v>
      </c>
      <c r="M4908" s="5" t="s">
        <v>54</v>
      </c>
      <c r="N4908">
        <v>7</v>
      </c>
      <c r="O4908" t="s">
        <v>46</v>
      </c>
      <c r="P4908" s="1">
        <v>45436</v>
      </c>
      <c r="Q4908" s="1">
        <v>45469</v>
      </c>
      <c r="R4908">
        <v>2274</v>
      </c>
      <c r="S4908" s="4">
        <v>8.1</v>
      </c>
      <c r="T4908" t="s">
        <v>63</v>
      </c>
    </row>
    <row r="4909" spans="1:20" x14ac:dyDescent="0.35">
      <c r="A4909" t="s">
        <v>9793</v>
      </c>
      <c r="B4909" s="5" t="s">
        <v>28799</v>
      </c>
      <c r="C4909" s="6">
        <v>62399</v>
      </c>
      <c r="D4909" t="s">
        <v>22</v>
      </c>
      <c r="E4909">
        <v>62399</v>
      </c>
      <c r="F4909" s="5" t="s">
        <v>58</v>
      </c>
      <c r="G4909" s="5" t="s">
        <v>59</v>
      </c>
      <c r="H4909" s="5" t="s">
        <v>165</v>
      </c>
      <c r="I4909" t="s">
        <v>35</v>
      </c>
      <c r="J4909" t="s">
        <v>165</v>
      </c>
      <c r="K4909">
        <v>100</v>
      </c>
      <c r="L4909" s="5" t="s">
        <v>9794</v>
      </c>
      <c r="M4909" s="5" t="s">
        <v>70</v>
      </c>
      <c r="N4909">
        <v>1</v>
      </c>
      <c r="O4909" t="s">
        <v>71</v>
      </c>
      <c r="P4909" s="1">
        <v>45724</v>
      </c>
      <c r="Q4909" s="1">
        <v>45781</v>
      </c>
      <c r="R4909">
        <v>1926</v>
      </c>
      <c r="S4909" s="4">
        <v>9.4</v>
      </c>
      <c r="T4909" t="s">
        <v>103</v>
      </c>
    </row>
    <row r="4910" spans="1:20" x14ac:dyDescent="0.35">
      <c r="A4910" t="s">
        <v>9795</v>
      </c>
      <c r="B4910" s="5" t="s">
        <v>73</v>
      </c>
      <c r="C4910" s="6">
        <v>178097</v>
      </c>
      <c r="D4910" t="s">
        <v>120</v>
      </c>
      <c r="E4910">
        <v>160287</v>
      </c>
      <c r="F4910" s="5" t="s">
        <v>23</v>
      </c>
      <c r="G4910" s="5" t="s">
        <v>51</v>
      </c>
      <c r="H4910" s="5" t="s">
        <v>121</v>
      </c>
      <c r="I4910" t="s">
        <v>44</v>
      </c>
      <c r="J4910" t="s">
        <v>1449</v>
      </c>
      <c r="K4910">
        <v>50</v>
      </c>
      <c r="L4910" s="5" t="s">
        <v>9796</v>
      </c>
      <c r="M4910" s="5" t="s">
        <v>54</v>
      </c>
      <c r="N4910">
        <v>16</v>
      </c>
      <c r="O4910" t="s">
        <v>131</v>
      </c>
      <c r="P4910" s="1">
        <v>45353</v>
      </c>
      <c r="Q4910" s="1">
        <v>45373</v>
      </c>
      <c r="R4910">
        <v>1043</v>
      </c>
      <c r="S4910" s="4">
        <v>6.6</v>
      </c>
      <c r="T4910" t="s">
        <v>277</v>
      </c>
    </row>
    <row r="4911" spans="1:20" x14ac:dyDescent="0.35">
      <c r="A4911" t="s">
        <v>9797</v>
      </c>
      <c r="B4911" s="5" t="s">
        <v>179</v>
      </c>
      <c r="C4911" s="6">
        <v>121196</v>
      </c>
      <c r="D4911" t="s">
        <v>41</v>
      </c>
      <c r="E4911">
        <v>103017</v>
      </c>
      <c r="F4911" s="5" t="s">
        <v>66</v>
      </c>
      <c r="G4911" s="5" t="s">
        <v>51</v>
      </c>
      <c r="H4911" s="5" t="s">
        <v>126</v>
      </c>
      <c r="I4911" t="s">
        <v>44</v>
      </c>
      <c r="J4911" t="s">
        <v>126</v>
      </c>
      <c r="K4911">
        <v>100</v>
      </c>
      <c r="L4911" s="5" t="s">
        <v>9798</v>
      </c>
      <c r="M4911" s="5" t="s">
        <v>70</v>
      </c>
      <c r="N4911">
        <v>9</v>
      </c>
      <c r="O4911" t="s">
        <v>46</v>
      </c>
      <c r="P4911" s="1">
        <v>45718</v>
      </c>
      <c r="Q4911" s="1">
        <v>45774</v>
      </c>
      <c r="R4911">
        <v>639</v>
      </c>
      <c r="S4911" s="4">
        <v>6.4</v>
      </c>
      <c r="T4911" t="s">
        <v>47</v>
      </c>
    </row>
    <row r="4912" spans="1:20" x14ac:dyDescent="0.35">
      <c r="A4912" t="s">
        <v>9799</v>
      </c>
      <c r="B4912" s="5" t="s">
        <v>145</v>
      </c>
      <c r="C4912" s="6">
        <v>196124</v>
      </c>
      <c r="D4912" t="s">
        <v>22</v>
      </c>
      <c r="E4912">
        <v>196124</v>
      </c>
      <c r="F4912" s="5" t="s">
        <v>23</v>
      </c>
      <c r="G4912" s="5" t="s">
        <v>42</v>
      </c>
      <c r="H4912" s="5" t="s">
        <v>129</v>
      </c>
      <c r="I4912" t="s">
        <v>35</v>
      </c>
      <c r="J4912" t="s">
        <v>129</v>
      </c>
      <c r="K4912">
        <v>0</v>
      </c>
      <c r="L4912" s="5" t="s">
        <v>9800</v>
      </c>
      <c r="M4912" s="5" t="s">
        <v>37</v>
      </c>
      <c r="N4912">
        <v>11</v>
      </c>
      <c r="O4912" t="s">
        <v>167</v>
      </c>
      <c r="P4912" s="1">
        <v>45610</v>
      </c>
      <c r="Q4912" s="1">
        <v>45644</v>
      </c>
      <c r="R4912">
        <v>1350</v>
      </c>
      <c r="S4912" s="4">
        <v>5.4</v>
      </c>
      <c r="T4912" t="s">
        <v>30</v>
      </c>
    </row>
    <row r="4913" spans="1:20" x14ac:dyDescent="0.35">
      <c r="A4913" t="s">
        <v>9801</v>
      </c>
      <c r="B4913" s="5" t="s">
        <v>100</v>
      </c>
      <c r="C4913" s="6">
        <v>133436</v>
      </c>
      <c r="D4913" t="s">
        <v>41</v>
      </c>
      <c r="E4913">
        <v>113421</v>
      </c>
      <c r="F4913" s="5" t="s">
        <v>23</v>
      </c>
      <c r="G4913" s="5" t="s">
        <v>51</v>
      </c>
      <c r="H4913" s="5" t="s">
        <v>43</v>
      </c>
      <c r="I4913" t="s">
        <v>44</v>
      </c>
      <c r="J4913" t="s">
        <v>101</v>
      </c>
      <c r="K4913">
        <v>100</v>
      </c>
      <c r="L4913" s="5" t="s">
        <v>9802</v>
      </c>
      <c r="M4913" s="5" t="s">
        <v>37</v>
      </c>
      <c r="N4913">
        <v>12</v>
      </c>
      <c r="O4913" t="s">
        <v>62</v>
      </c>
      <c r="P4913" s="1">
        <v>45405</v>
      </c>
      <c r="Q4913" s="1">
        <v>45449</v>
      </c>
      <c r="R4913">
        <v>708</v>
      </c>
      <c r="S4913" s="4">
        <v>5.6</v>
      </c>
      <c r="T4913" t="s">
        <v>47</v>
      </c>
    </row>
    <row r="4914" spans="1:20" x14ac:dyDescent="0.35">
      <c r="A4914" t="s">
        <v>9803</v>
      </c>
      <c r="B4914" s="5" t="s">
        <v>28802</v>
      </c>
      <c r="C4914" s="6">
        <v>63143</v>
      </c>
      <c r="D4914" t="s">
        <v>33</v>
      </c>
      <c r="E4914">
        <v>6945730</v>
      </c>
      <c r="F4914" s="5" t="s">
        <v>58</v>
      </c>
      <c r="G4914" s="5" t="s">
        <v>42</v>
      </c>
      <c r="H4914" s="5" t="s">
        <v>34</v>
      </c>
      <c r="I4914" t="s">
        <v>44</v>
      </c>
      <c r="J4914" t="s">
        <v>34</v>
      </c>
      <c r="K4914">
        <v>0</v>
      </c>
      <c r="L4914" s="5" t="s">
        <v>9804</v>
      </c>
      <c r="M4914" s="5" t="s">
        <v>37</v>
      </c>
      <c r="N4914">
        <v>0</v>
      </c>
      <c r="O4914" t="s">
        <v>85</v>
      </c>
      <c r="P4914" s="1">
        <v>45314</v>
      </c>
      <c r="Q4914" s="1">
        <v>45331</v>
      </c>
      <c r="R4914">
        <v>844</v>
      </c>
      <c r="S4914" s="4">
        <v>9.6999999999999993</v>
      </c>
      <c r="T4914" t="s">
        <v>153</v>
      </c>
    </row>
    <row r="4915" spans="1:20" x14ac:dyDescent="0.35">
      <c r="A4915" t="s">
        <v>9805</v>
      </c>
      <c r="B4915" s="5" t="s">
        <v>40</v>
      </c>
      <c r="C4915" s="6">
        <v>101308</v>
      </c>
      <c r="D4915" t="s">
        <v>22</v>
      </c>
      <c r="E4915">
        <v>101308</v>
      </c>
      <c r="F4915" s="5" t="s">
        <v>66</v>
      </c>
      <c r="G4915" s="5" t="s">
        <v>42</v>
      </c>
      <c r="H4915" s="5" t="s">
        <v>52</v>
      </c>
      <c r="I4915" t="s">
        <v>26</v>
      </c>
      <c r="J4915" t="s">
        <v>52</v>
      </c>
      <c r="K4915">
        <v>100</v>
      </c>
      <c r="L4915" s="5" t="s">
        <v>9806</v>
      </c>
      <c r="M4915" s="5" t="s">
        <v>70</v>
      </c>
      <c r="N4915">
        <v>9</v>
      </c>
      <c r="O4915" t="s">
        <v>29</v>
      </c>
      <c r="P4915" s="1">
        <v>45319</v>
      </c>
      <c r="Q4915" s="1">
        <v>45360</v>
      </c>
      <c r="R4915">
        <v>1781</v>
      </c>
      <c r="S4915" s="4">
        <v>9.5</v>
      </c>
      <c r="T4915" t="s">
        <v>30</v>
      </c>
    </row>
    <row r="4916" spans="1:20" x14ac:dyDescent="0.35">
      <c r="A4916" t="s">
        <v>9807</v>
      </c>
      <c r="B4916" s="5" t="s">
        <v>32</v>
      </c>
      <c r="C4916" s="6">
        <v>129700</v>
      </c>
      <c r="D4916" t="s">
        <v>22</v>
      </c>
      <c r="E4916">
        <v>129700</v>
      </c>
      <c r="F4916" s="5" t="s">
        <v>23</v>
      </c>
      <c r="G4916" s="5" t="s">
        <v>24</v>
      </c>
      <c r="H4916" s="5" t="s">
        <v>191</v>
      </c>
      <c r="I4916" t="s">
        <v>26</v>
      </c>
      <c r="J4916" t="s">
        <v>191</v>
      </c>
      <c r="K4916">
        <v>100</v>
      </c>
      <c r="L4916" s="5" t="s">
        <v>9808</v>
      </c>
      <c r="M4916" s="5" t="s">
        <v>37</v>
      </c>
      <c r="N4916">
        <v>10</v>
      </c>
      <c r="O4916" t="s">
        <v>131</v>
      </c>
      <c r="P4916" s="1">
        <v>45633</v>
      </c>
      <c r="Q4916" s="1">
        <v>45699</v>
      </c>
      <c r="R4916">
        <v>819</v>
      </c>
      <c r="S4916" s="4">
        <v>7.3</v>
      </c>
      <c r="T4916" t="s">
        <v>153</v>
      </c>
    </row>
    <row r="4917" spans="1:20" x14ac:dyDescent="0.35">
      <c r="A4917" t="s">
        <v>9809</v>
      </c>
      <c r="B4917" s="5" t="s">
        <v>21</v>
      </c>
      <c r="C4917" s="6">
        <v>82759</v>
      </c>
      <c r="D4917" t="s">
        <v>92</v>
      </c>
      <c r="E4917">
        <v>62069</v>
      </c>
      <c r="F4917" s="5" t="s">
        <v>50</v>
      </c>
      <c r="G4917" s="5" t="s">
        <v>59</v>
      </c>
      <c r="H4917" s="5" t="s">
        <v>93</v>
      </c>
      <c r="I4917" t="s">
        <v>26</v>
      </c>
      <c r="J4917" t="s">
        <v>304</v>
      </c>
      <c r="K4917">
        <v>100</v>
      </c>
      <c r="L4917" s="5" t="s">
        <v>9810</v>
      </c>
      <c r="M4917" s="5" t="s">
        <v>28</v>
      </c>
      <c r="N4917">
        <v>3</v>
      </c>
      <c r="O4917" t="s">
        <v>71</v>
      </c>
      <c r="P4917" s="1">
        <v>45543</v>
      </c>
      <c r="Q4917" s="1">
        <v>45582</v>
      </c>
      <c r="R4917">
        <v>2024</v>
      </c>
      <c r="S4917" s="4">
        <v>9</v>
      </c>
      <c r="T4917" t="s">
        <v>79</v>
      </c>
    </row>
    <row r="4918" spans="1:20" x14ac:dyDescent="0.35">
      <c r="A4918" t="s">
        <v>9811</v>
      </c>
      <c r="B4918" s="5" t="s">
        <v>105</v>
      </c>
      <c r="C4918" s="6">
        <v>58384</v>
      </c>
      <c r="D4918" t="s">
        <v>22</v>
      </c>
      <c r="E4918">
        <v>58384</v>
      </c>
      <c r="F4918" s="5" t="s">
        <v>58</v>
      </c>
      <c r="G4918" s="5" t="s">
        <v>42</v>
      </c>
      <c r="H4918" s="5" t="s">
        <v>25</v>
      </c>
      <c r="I4918" t="s">
        <v>44</v>
      </c>
      <c r="J4918" t="s">
        <v>25</v>
      </c>
      <c r="K4918">
        <v>0</v>
      </c>
      <c r="L4918" s="5" t="s">
        <v>9812</v>
      </c>
      <c r="M4918" s="5" t="s">
        <v>54</v>
      </c>
      <c r="N4918">
        <v>0</v>
      </c>
      <c r="O4918" t="s">
        <v>172</v>
      </c>
      <c r="P4918" s="1">
        <v>45617</v>
      </c>
      <c r="Q4918" s="1">
        <v>45677</v>
      </c>
      <c r="R4918">
        <v>1210</v>
      </c>
      <c r="S4918" s="4">
        <v>9.6</v>
      </c>
      <c r="T4918" t="s">
        <v>118</v>
      </c>
    </row>
    <row r="4919" spans="1:20" x14ac:dyDescent="0.35">
      <c r="A4919" t="s">
        <v>9813</v>
      </c>
      <c r="B4919" s="5" t="s">
        <v>217</v>
      </c>
      <c r="C4919" s="6">
        <v>57840</v>
      </c>
      <c r="D4919" t="s">
        <v>22</v>
      </c>
      <c r="E4919">
        <v>57840</v>
      </c>
      <c r="F4919" s="5" t="s">
        <v>66</v>
      </c>
      <c r="G4919" s="5" t="s">
        <v>24</v>
      </c>
      <c r="H4919" s="5" t="s">
        <v>157</v>
      </c>
      <c r="I4919" t="s">
        <v>26</v>
      </c>
      <c r="J4919" t="s">
        <v>157</v>
      </c>
      <c r="K4919">
        <v>50</v>
      </c>
      <c r="L4919" s="5" t="s">
        <v>9814</v>
      </c>
      <c r="M4919" s="5" t="s">
        <v>70</v>
      </c>
      <c r="N4919">
        <v>7</v>
      </c>
      <c r="O4919" t="s">
        <v>107</v>
      </c>
      <c r="P4919" s="1">
        <v>45521</v>
      </c>
      <c r="Q4919" s="1">
        <v>45578</v>
      </c>
      <c r="R4919">
        <v>1991</v>
      </c>
      <c r="S4919" s="4">
        <v>5</v>
      </c>
      <c r="T4919" t="s">
        <v>103</v>
      </c>
    </row>
    <row r="4920" spans="1:20" x14ac:dyDescent="0.35">
      <c r="A4920" t="s">
        <v>9815</v>
      </c>
      <c r="B4920" s="5" t="s">
        <v>28802</v>
      </c>
      <c r="C4920" s="6">
        <v>67529</v>
      </c>
      <c r="D4920" t="s">
        <v>22</v>
      </c>
      <c r="E4920">
        <v>67529</v>
      </c>
      <c r="F4920" s="5" t="s">
        <v>58</v>
      </c>
      <c r="G4920" s="5" t="s">
        <v>51</v>
      </c>
      <c r="H4920" s="5" t="s">
        <v>129</v>
      </c>
      <c r="I4920" t="s">
        <v>26</v>
      </c>
      <c r="J4920" t="s">
        <v>129</v>
      </c>
      <c r="K4920">
        <v>0</v>
      </c>
      <c r="L4920" s="5" t="s">
        <v>9816</v>
      </c>
      <c r="M4920" s="5" t="s">
        <v>54</v>
      </c>
      <c r="N4920">
        <v>0</v>
      </c>
      <c r="O4920" t="s">
        <v>135</v>
      </c>
      <c r="P4920" s="1">
        <v>45562</v>
      </c>
      <c r="Q4920" s="1">
        <v>45615</v>
      </c>
      <c r="R4920">
        <v>1391</v>
      </c>
      <c r="S4920" s="4">
        <v>5.9</v>
      </c>
      <c r="T4920" t="s">
        <v>63</v>
      </c>
    </row>
    <row r="4921" spans="1:20" x14ac:dyDescent="0.35">
      <c r="A4921" t="s">
        <v>9817</v>
      </c>
      <c r="B4921" s="5" t="s">
        <v>179</v>
      </c>
      <c r="C4921" s="6">
        <v>103319</v>
      </c>
      <c r="D4921" t="s">
        <v>41</v>
      </c>
      <c r="E4921">
        <v>87821</v>
      </c>
      <c r="F4921" s="5" t="s">
        <v>50</v>
      </c>
      <c r="G4921" s="5" t="s">
        <v>42</v>
      </c>
      <c r="H4921" s="5" t="s">
        <v>126</v>
      </c>
      <c r="I4921" t="s">
        <v>26</v>
      </c>
      <c r="J4921" t="s">
        <v>491</v>
      </c>
      <c r="K4921">
        <v>50</v>
      </c>
      <c r="L4921" s="5" t="s">
        <v>9818</v>
      </c>
      <c r="M4921" s="5" t="s">
        <v>28</v>
      </c>
      <c r="N4921">
        <v>2</v>
      </c>
      <c r="O4921" t="s">
        <v>78</v>
      </c>
      <c r="P4921" s="1">
        <v>45416</v>
      </c>
      <c r="Q4921" s="1">
        <v>45450</v>
      </c>
      <c r="R4921">
        <v>744</v>
      </c>
      <c r="S4921" s="4">
        <v>6.7</v>
      </c>
      <c r="T4921" t="s">
        <v>103</v>
      </c>
    </row>
    <row r="4922" spans="1:20" x14ac:dyDescent="0.35">
      <c r="A4922" t="s">
        <v>9819</v>
      </c>
      <c r="B4922" s="5" t="s">
        <v>174</v>
      </c>
      <c r="C4922" s="6">
        <v>264281</v>
      </c>
      <c r="D4922" t="s">
        <v>22</v>
      </c>
      <c r="E4922">
        <v>264281</v>
      </c>
      <c r="F4922" s="5" t="s">
        <v>23</v>
      </c>
      <c r="G4922" s="5" t="s">
        <v>51</v>
      </c>
      <c r="H4922" s="5" t="s">
        <v>191</v>
      </c>
      <c r="I4922" t="s">
        <v>35</v>
      </c>
      <c r="J4922" t="s">
        <v>191</v>
      </c>
      <c r="K4922">
        <v>100</v>
      </c>
      <c r="L4922" s="5" t="s">
        <v>9820</v>
      </c>
      <c r="M4922" s="5" t="s">
        <v>28</v>
      </c>
      <c r="N4922">
        <v>16</v>
      </c>
      <c r="O4922" t="s">
        <v>112</v>
      </c>
      <c r="P4922" s="1">
        <v>45341</v>
      </c>
      <c r="Q4922" s="1">
        <v>45375</v>
      </c>
      <c r="R4922">
        <v>2369</v>
      </c>
      <c r="S4922" s="4">
        <v>8.6</v>
      </c>
      <c r="T4922" t="s">
        <v>47</v>
      </c>
    </row>
    <row r="4923" spans="1:20" x14ac:dyDescent="0.35">
      <c r="A4923" t="s">
        <v>9821</v>
      </c>
      <c r="B4923" s="5" t="s">
        <v>57</v>
      </c>
      <c r="C4923" s="6">
        <v>90375</v>
      </c>
      <c r="D4923" t="s">
        <v>22</v>
      </c>
      <c r="E4923">
        <v>90375</v>
      </c>
      <c r="F4923" s="5" t="s">
        <v>58</v>
      </c>
      <c r="G4923" s="5" t="s">
        <v>59</v>
      </c>
      <c r="H4923" s="5" t="s">
        <v>68</v>
      </c>
      <c r="I4923" t="s">
        <v>44</v>
      </c>
      <c r="J4923" t="s">
        <v>186</v>
      </c>
      <c r="K4923">
        <v>100</v>
      </c>
      <c r="L4923" s="5" t="s">
        <v>9822</v>
      </c>
      <c r="M4923" s="5" t="s">
        <v>54</v>
      </c>
      <c r="N4923">
        <v>1</v>
      </c>
      <c r="O4923" t="s">
        <v>135</v>
      </c>
      <c r="P4923" s="1">
        <v>45727</v>
      </c>
      <c r="Q4923" s="1">
        <v>45786</v>
      </c>
      <c r="R4923">
        <v>2386</v>
      </c>
      <c r="S4923" s="4">
        <v>9.1</v>
      </c>
      <c r="T4923" t="s">
        <v>243</v>
      </c>
    </row>
    <row r="4924" spans="1:20" x14ac:dyDescent="0.35">
      <c r="A4924" t="s">
        <v>9823</v>
      </c>
      <c r="B4924" s="5" t="s">
        <v>28800</v>
      </c>
      <c r="C4924" s="6">
        <v>168030</v>
      </c>
      <c r="D4924" t="s">
        <v>74</v>
      </c>
      <c r="E4924">
        <v>210038</v>
      </c>
      <c r="F4924" s="5" t="s">
        <v>23</v>
      </c>
      <c r="G4924" s="5" t="s">
        <v>59</v>
      </c>
      <c r="H4924" s="5" t="s">
        <v>75</v>
      </c>
      <c r="I4924" t="s">
        <v>35</v>
      </c>
      <c r="J4924" t="s">
        <v>75</v>
      </c>
      <c r="K4924">
        <v>100</v>
      </c>
      <c r="L4924" s="5" t="s">
        <v>9824</v>
      </c>
      <c r="M4924" s="5" t="s">
        <v>54</v>
      </c>
      <c r="N4924">
        <v>18</v>
      </c>
      <c r="O4924" t="s">
        <v>131</v>
      </c>
      <c r="P4924" s="1">
        <v>45506</v>
      </c>
      <c r="Q4924" s="1">
        <v>45521</v>
      </c>
      <c r="R4924">
        <v>1548</v>
      </c>
      <c r="S4924" s="4">
        <v>9.9</v>
      </c>
      <c r="T4924" t="s">
        <v>55</v>
      </c>
    </row>
    <row r="4925" spans="1:20" x14ac:dyDescent="0.35">
      <c r="A4925" t="s">
        <v>9825</v>
      </c>
      <c r="B4925" s="5" t="s">
        <v>28802</v>
      </c>
      <c r="C4925" s="6">
        <v>144693</v>
      </c>
      <c r="D4925" t="s">
        <v>22</v>
      </c>
      <c r="E4925">
        <v>144693</v>
      </c>
      <c r="F4925" s="5" t="s">
        <v>66</v>
      </c>
      <c r="G4925" s="5" t="s">
        <v>42</v>
      </c>
      <c r="H4925" s="5" t="s">
        <v>101</v>
      </c>
      <c r="I4925" t="s">
        <v>44</v>
      </c>
      <c r="J4925" t="s">
        <v>101</v>
      </c>
      <c r="K4925">
        <v>100</v>
      </c>
      <c r="L4925" s="5" t="s">
        <v>9826</v>
      </c>
      <c r="M4925" s="5" t="s">
        <v>54</v>
      </c>
      <c r="N4925">
        <v>7</v>
      </c>
      <c r="O4925" t="s">
        <v>29</v>
      </c>
      <c r="P4925" s="1">
        <v>45676</v>
      </c>
      <c r="Q4925" s="1">
        <v>45716</v>
      </c>
      <c r="R4925">
        <v>1380</v>
      </c>
      <c r="S4925" s="4">
        <v>8.6</v>
      </c>
      <c r="T4925" t="s">
        <v>243</v>
      </c>
    </row>
    <row r="4926" spans="1:20" x14ac:dyDescent="0.35">
      <c r="A4926" t="s">
        <v>9827</v>
      </c>
      <c r="B4926" s="5" t="s">
        <v>217</v>
      </c>
      <c r="C4926" s="6">
        <v>169169</v>
      </c>
      <c r="D4926" t="s">
        <v>41</v>
      </c>
      <c r="E4926">
        <v>143794</v>
      </c>
      <c r="F4926" s="5" t="s">
        <v>23</v>
      </c>
      <c r="G4926" s="5" t="s">
        <v>59</v>
      </c>
      <c r="H4926" s="5" t="s">
        <v>126</v>
      </c>
      <c r="I4926" t="s">
        <v>44</v>
      </c>
      <c r="J4926" t="s">
        <v>126</v>
      </c>
      <c r="K4926">
        <v>100</v>
      </c>
      <c r="L4926" s="5" t="s">
        <v>9828</v>
      </c>
      <c r="M4926" s="5" t="s">
        <v>37</v>
      </c>
      <c r="N4926">
        <v>17</v>
      </c>
      <c r="O4926" t="s">
        <v>88</v>
      </c>
      <c r="P4926" s="1">
        <v>45594</v>
      </c>
      <c r="Q4926" s="1">
        <v>45642</v>
      </c>
      <c r="R4926">
        <v>1867</v>
      </c>
      <c r="S4926" s="4">
        <v>7.8</v>
      </c>
      <c r="T4926" t="s">
        <v>55</v>
      </c>
    </row>
    <row r="4927" spans="1:20" x14ac:dyDescent="0.35">
      <c r="A4927" t="s">
        <v>9829</v>
      </c>
      <c r="B4927" s="5" t="s">
        <v>28802</v>
      </c>
      <c r="C4927" s="6">
        <v>97205</v>
      </c>
      <c r="D4927" t="s">
        <v>41</v>
      </c>
      <c r="E4927">
        <v>82624</v>
      </c>
      <c r="F4927" s="5" t="s">
        <v>50</v>
      </c>
      <c r="G4927" s="5" t="s">
        <v>24</v>
      </c>
      <c r="H4927" s="5" t="s">
        <v>151</v>
      </c>
      <c r="I4927" t="s">
        <v>35</v>
      </c>
      <c r="J4927" t="s">
        <v>151</v>
      </c>
      <c r="K4927">
        <v>100</v>
      </c>
      <c r="L4927" s="5" t="s">
        <v>9830</v>
      </c>
      <c r="M4927" s="5" t="s">
        <v>37</v>
      </c>
      <c r="N4927">
        <v>2</v>
      </c>
      <c r="O4927" t="s">
        <v>46</v>
      </c>
      <c r="P4927" s="1">
        <v>45630</v>
      </c>
      <c r="Q4927" s="1">
        <v>45662</v>
      </c>
      <c r="R4927">
        <v>1638</v>
      </c>
      <c r="S4927" s="4">
        <v>8.1</v>
      </c>
      <c r="T4927" t="s">
        <v>95</v>
      </c>
    </row>
    <row r="4928" spans="1:20" x14ac:dyDescent="0.35">
      <c r="A4928" t="s">
        <v>9831</v>
      </c>
      <c r="B4928" s="5" t="s">
        <v>73</v>
      </c>
      <c r="C4928" s="6">
        <v>116462</v>
      </c>
      <c r="D4928" t="s">
        <v>22</v>
      </c>
      <c r="E4928">
        <v>116462</v>
      </c>
      <c r="F4928" s="5" t="s">
        <v>66</v>
      </c>
      <c r="G4928" s="5" t="s">
        <v>51</v>
      </c>
      <c r="H4928" s="5" t="s">
        <v>101</v>
      </c>
      <c r="I4928" t="s">
        <v>44</v>
      </c>
      <c r="J4928" t="s">
        <v>101</v>
      </c>
      <c r="K4928">
        <v>100</v>
      </c>
      <c r="L4928" s="5" t="s">
        <v>9832</v>
      </c>
      <c r="M4928" s="5" t="s">
        <v>70</v>
      </c>
      <c r="N4928">
        <v>5</v>
      </c>
      <c r="O4928" t="s">
        <v>172</v>
      </c>
      <c r="P4928" s="1">
        <v>45643</v>
      </c>
      <c r="Q4928" s="1">
        <v>45706</v>
      </c>
      <c r="R4928">
        <v>936</v>
      </c>
      <c r="S4928" s="4">
        <v>9.5</v>
      </c>
      <c r="T4928" t="s">
        <v>63</v>
      </c>
    </row>
    <row r="4929" spans="1:20" x14ac:dyDescent="0.35">
      <c r="A4929" t="s">
        <v>9833</v>
      </c>
      <c r="B4929" s="5" t="s">
        <v>28802</v>
      </c>
      <c r="C4929" s="6">
        <v>161251</v>
      </c>
      <c r="D4929" t="s">
        <v>22</v>
      </c>
      <c r="E4929">
        <v>161251</v>
      </c>
      <c r="F4929" s="5" t="s">
        <v>23</v>
      </c>
      <c r="G4929" s="5" t="s">
        <v>42</v>
      </c>
      <c r="H4929" s="5" t="s">
        <v>101</v>
      </c>
      <c r="I4929" t="s">
        <v>44</v>
      </c>
      <c r="J4929" t="s">
        <v>101</v>
      </c>
      <c r="K4929">
        <v>0</v>
      </c>
      <c r="L4929" s="5" t="s">
        <v>9834</v>
      </c>
      <c r="M4929" s="5" t="s">
        <v>28</v>
      </c>
      <c r="N4929">
        <v>13</v>
      </c>
      <c r="O4929" t="s">
        <v>29</v>
      </c>
      <c r="P4929" s="1">
        <v>45600</v>
      </c>
      <c r="Q4929" s="1">
        <v>45669</v>
      </c>
      <c r="R4929">
        <v>2473</v>
      </c>
      <c r="S4929" s="4">
        <v>10</v>
      </c>
      <c r="T4929" t="s">
        <v>55</v>
      </c>
    </row>
    <row r="4930" spans="1:20" x14ac:dyDescent="0.35">
      <c r="A4930" t="s">
        <v>9835</v>
      </c>
      <c r="B4930" s="5" t="s">
        <v>28801</v>
      </c>
      <c r="C4930" s="6">
        <v>127524</v>
      </c>
      <c r="D4930" t="s">
        <v>22</v>
      </c>
      <c r="E4930">
        <v>127524</v>
      </c>
      <c r="F4930" s="5" t="s">
        <v>66</v>
      </c>
      <c r="G4930" s="5" t="s">
        <v>51</v>
      </c>
      <c r="H4930" s="5" t="s">
        <v>25</v>
      </c>
      <c r="I4930" t="s">
        <v>26</v>
      </c>
      <c r="J4930" t="s">
        <v>25</v>
      </c>
      <c r="K4930">
        <v>50</v>
      </c>
      <c r="L4930" s="5" t="s">
        <v>9836</v>
      </c>
      <c r="M4930" s="5" t="s">
        <v>37</v>
      </c>
      <c r="N4930">
        <v>8</v>
      </c>
      <c r="O4930" t="s">
        <v>78</v>
      </c>
      <c r="P4930" s="1">
        <v>45621</v>
      </c>
      <c r="Q4930" s="1">
        <v>45667</v>
      </c>
      <c r="R4930">
        <v>845</v>
      </c>
      <c r="S4930" s="4">
        <v>5.6</v>
      </c>
      <c r="T4930" t="s">
        <v>30</v>
      </c>
    </row>
    <row r="4931" spans="1:20" x14ac:dyDescent="0.35">
      <c r="A4931" t="s">
        <v>9837</v>
      </c>
      <c r="B4931" s="5" t="s">
        <v>179</v>
      </c>
      <c r="C4931" s="6">
        <v>40391</v>
      </c>
      <c r="D4931" t="s">
        <v>22</v>
      </c>
      <c r="E4931">
        <v>40391</v>
      </c>
      <c r="F4931" s="5" t="s">
        <v>50</v>
      </c>
      <c r="G4931" s="5" t="s">
        <v>42</v>
      </c>
      <c r="H4931" s="5" t="s">
        <v>116</v>
      </c>
      <c r="I4931" t="s">
        <v>35</v>
      </c>
      <c r="J4931" t="s">
        <v>294</v>
      </c>
      <c r="K4931">
        <v>100</v>
      </c>
      <c r="L4931" s="5" t="s">
        <v>9838</v>
      </c>
      <c r="M4931" s="5" t="s">
        <v>70</v>
      </c>
      <c r="N4931">
        <v>4</v>
      </c>
      <c r="O4931" t="s">
        <v>135</v>
      </c>
      <c r="P4931" s="1">
        <v>45327</v>
      </c>
      <c r="Q4931" s="1">
        <v>45384</v>
      </c>
      <c r="R4931">
        <v>1473</v>
      </c>
      <c r="S4931" s="4">
        <v>9.8000000000000007</v>
      </c>
      <c r="T4931" t="s">
        <v>136</v>
      </c>
    </row>
    <row r="4932" spans="1:20" x14ac:dyDescent="0.35">
      <c r="A4932" t="s">
        <v>9839</v>
      </c>
      <c r="B4932" s="5" t="s">
        <v>40</v>
      </c>
      <c r="C4932" s="6">
        <v>125657</v>
      </c>
      <c r="D4932" t="s">
        <v>22</v>
      </c>
      <c r="E4932">
        <v>125657</v>
      </c>
      <c r="F4932" s="5" t="s">
        <v>66</v>
      </c>
      <c r="G4932" s="5" t="s">
        <v>59</v>
      </c>
      <c r="H4932" s="5" t="s">
        <v>52</v>
      </c>
      <c r="I4932" t="s">
        <v>44</v>
      </c>
      <c r="J4932" t="s">
        <v>186</v>
      </c>
      <c r="K4932">
        <v>50</v>
      </c>
      <c r="L4932" s="5" t="s">
        <v>9840</v>
      </c>
      <c r="M4932" s="5" t="s">
        <v>54</v>
      </c>
      <c r="N4932">
        <v>9</v>
      </c>
      <c r="O4932" t="s">
        <v>46</v>
      </c>
      <c r="P4932" s="1">
        <v>45362</v>
      </c>
      <c r="Q4932" s="1">
        <v>45381</v>
      </c>
      <c r="R4932">
        <v>1378</v>
      </c>
      <c r="S4932" s="4">
        <v>9</v>
      </c>
      <c r="T4932" t="s">
        <v>136</v>
      </c>
    </row>
    <row r="4933" spans="1:20" x14ac:dyDescent="0.35">
      <c r="A4933" t="s">
        <v>9841</v>
      </c>
      <c r="B4933" s="5" t="s">
        <v>49</v>
      </c>
      <c r="C4933" s="6">
        <v>220521</v>
      </c>
      <c r="D4933" t="s">
        <v>92</v>
      </c>
      <c r="E4933">
        <v>165391</v>
      </c>
      <c r="F4933" s="5" t="s">
        <v>23</v>
      </c>
      <c r="G4933" s="5" t="s">
        <v>51</v>
      </c>
      <c r="H4933" s="5" t="s">
        <v>93</v>
      </c>
      <c r="I4933" t="s">
        <v>44</v>
      </c>
      <c r="J4933" t="s">
        <v>76</v>
      </c>
      <c r="K4933">
        <v>100</v>
      </c>
      <c r="L4933" s="5" t="s">
        <v>9842</v>
      </c>
      <c r="M4933" s="5" t="s">
        <v>54</v>
      </c>
      <c r="N4933">
        <v>15</v>
      </c>
      <c r="O4933" t="s">
        <v>62</v>
      </c>
      <c r="P4933" s="1">
        <v>45352</v>
      </c>
      <c r="Q4933" s="1">
        <v>45387</v>
      </c>
      <c r="R4933">
        <v>1224</v>
      </c>
      <c r="S4933" s="4">
        <v>7.4</v>
      </c>
      <c r="T4933" t="s">
        <v>108</v>
      </c>
    </row>
    <row r="4934" spans="1:20" x14ac:dyDescent="0.35">
      <c r="A4934" t="s">
        <v>9843</v>
      </c>
      <c r="B4934" s="5" t="s">
        <v>28801</v>
      </c>
      <c r="C4934" s="6">
        <v>75300</v>
      </c>
      <c r="D4934" t="s">
        <v>92</v>
      </c>
      <c r="E4934">
        <v>56475</v>
      </c>
      <c r="F4934" s="5" t="s">
        <v>58</v>
      </c>
      <c r="G4934" s="5" t="s">
        <v>51</v>
      </c>
      <c r="H4934" s="5" t="s">
        <v>93</v>
      </c>
      <c r="I4934" t="s">
        <v>44</v>
      </c>
      <c r="J4934" t="s">
        <v>93</v>
      </c>
      <c r="K4934">
        <v>50</v>
      </c>
      <c r="L4934" s="5" t="s">
        <v>9844</v>
      </c>
      <c r="M4934" s="5" t="s">
        <v>37</v>
      </c>
      <c r="N4934">
        <v>0</v>
      </c>
      <c r="O4934" t="s">
        <v>141</v>
      </c>
      <c r="P4934" s="1">
        <v>45701</v>
      </c>
      <c r="Q4934" s="1">
        <v>45774</v>
      </c>
      <c r="R4934">
        <v>1543</v>
      </c>
      <c r="S4934" s="4">
        <v>7.5</v>
      </c>
      <c r="T4934" t="s">
        <v>103</v>
      </c>
    </row>
    <row r="4935" spans="1:20" x14ac:dyDescent="0.35">
      <c r="A4935" t="s">
        <v>9845</v>
      </c>
      <c r="B4935" s="5" t="s">
        <v>174</v>
      </c>
      <c r="C4935" s="6">
        <v>89549</v>
      </c>
      <c r="D4935" t="s">
        <v>22</v>
      </c>
      <c r="E4935">
        <v>89549</v>
      </c>
      <c r="F4935" s="5" t="s">
        <v>50</v>
      </c>
      <c r="G4935" s="5" t="s">
        <v>24</v>
      </c>
      <c r="H4935" s="5" t="s">
        <v>129</v>
      </c>
      <c r="I4935" t="s">
        <v>35</v>
      </c>
      <c r="J4935" t="s">
        <v>83</v>
      </c>
      <c r="K4935">
        <v>100</v>
      </c>
      <c r="L4935" s="5" t="s">
        <v>9846</v>
      </c>
      <c r="M4935" s="5" t="s">
        <v>70</v>
      </c>
      <c r="N4935">
        <v>3</v>
      </c>
      <c r="O4935" t="s">
        <v>85</v>
      </c>
      <c r="P4935" s="1">
        <v>45689</v>
      </c>
      <c r="Q4935" s="1">
        <v>45750</v>
      </c>
      <c r="R4935">
        <v>1192</v>
      </c>
      <c r="S4935" s="4">
        <v>6.1</v>
      </c>
      <c r="T4935" t="s">
        <v>55</v>
      </c>
    </row>
    <row r="4936" spans="1:20" x14ac:dyDescent="0.35">
      <c r="A4936" t="s">
        <v>9847</v>
      </c>
      <c r="B4936" s="5" t="s">
        <v>28802</v>
      </c>
      <c r="C4936" s="6">
        <v>230750</v>
      </c>
      <c r="D4936" t="s">
        <v>92</v>
      </c>
      <c r="E4936">
        <v>173063</v>
      </c>
      <c r="F4936" s="5" t="s">
        <v>23</v>
      </c>
      <c r="G4936" s="5" t="s">
        <v>51</v>
      </c>
      <c r="H4936" s="5" t="s">
        <v>93</v>
      </c>
      <c r="I4936" t="s">
        <v>26</v>
      </c>
      <c r="J4936" t="s">
        <v>93</v>
      </c>
      <c r="K4936">
        <v>0</v>
      </c>
      <c r="L4936" s="5" t="s">
        <v>9848</v>
      </c>
      <c r="M4936" s="5" t="s">
        <v>70</v>
      </c>
      <c r="N4936">
        <v>18</v>
      </c>
      <c r="O4936" t="s">
        <v>167</v>
      </c>
      <c r="P4936" s="1">
        <v>45499</v>
      </c>
      <c r="Q4936" s="1">
        <v>45529</v>
      </c>
      <c r="R4936">
        <v>828</v>
      </c>
      <c r="S4936" s="4">
        <v>5.6</v>
      </c>
      <c r="T4936" t="s">
        <v>30</v>
      </c>
    </row>
    <row r="4937" spans="1:20" x14ac:dyDescent="0.35">
      <c r="A4937" t="s">
        <v>9849</v>
      </c>
      <c r="B4937" s="5" t="s">
        <v>49</v>
      </c>
      <c r="C4937" s="6">
        <v>43742</v>
      </c>
      <c r="D4937" t="s">
        <v>22</v>
      </c>
      <c r="E4937">
        <v>43742</v>
      </c>
      <c r="F4937" s="5" t="s">
        <v>50</v>
      </c>
      <c r="G4937" s="5" t="s">
        <v>42</v>
      </c>
      <c r="H4937" s="5" t="s">
        <v>157</v>
      </c>
      <c r="I4937" t="s">
        <v>26</v>
      </c>
      <c r="J4937" t="s">
        <v>157</v>
      </c>
      <c r="K4937">
        <v>100</v>
      </c>
      <c r="L4937" s="5" t="s">
        <v>9850</v>
      </c>
      <c r="M4937" s="5" t="s">
        <v>54</v>
      </c>
      <c r="N4937">
        <v>4</v>
      </c>
      <c r="O4937" t="s">
        <v>62</v>
      </c>
      <c r="P4937" s="1">
        <v>45350</v>
      </c>
      <c r="Q4937" s="1">
        <v>45385</v>
      </c>
      <c r="R4937">
        <v>568</v>
      </c>
      <c r="S4937" s="4">
        <v>8.1</v>
      </c>
      <c r="T4937" t="s">
        <v>63</v>
      </c>
    </row>
    <row r="4938" spans="1:20" x14ac:dyDescent="0.35">
      <c r="A4938" t="s">
        <v>9851</v>
      </c>
      <c r="B4938" s="5" t="s">
        <v>91</v>
      </c>
      <c r="C4938" s="6">
        <v>73505</v>
      </c>
      <c r="D4938" t="s">
        <v>22</v>
      </c>
      <c r="E4938">
        <v>73505</v>
      </c>
      <c r="F4938" s="5" t="s">
        <v>58</v>
      </c>
      <c r="G4938" s="5" t="s">
        <v>59</v>
      </c>
      <c r="H4938" s="5" t="s">
        <v>129</v>
      </c>
      <c r="I4938" t="s">
        <v>35</v>
      </c>
      <c r="J4938" t="s">
        <v>191</v>
      </c>
      <c r="K4938">
        <v>100</v>
      </c>
      <c r="L4938" s="5" t="s">
        <v>9852</v>
      </c>
      <c r="M4938" s="5" t="s">
        <v>70</v>
      </c>
      <c r="N4938">
        <v>1</v>
      </c>
      <c r="O4938" t="s">
        <v>135</v>
      </c>
      <c r="P4938" s="1">
        <v>45703</v>
      </c>
      <c r="Q4938" s="1">
        <v>45766</v>
      </c>
      <c r="R4938">
        <v>1617</v>
      </c>
      <c r="S4938" s="4">
        <v>8.5</v>
      </c>
      <c r="T4938" t="s">
        <v>79</v>
      </c>
    </row>
    <row r="4939" spans="1:20" x14ac:dyDescent="0.35">
      <c r="A4939" t="s">
        <v>9853</v>
      </c>
      <c r="B4939" s="5" t="s">
        <v>145</v>
      </c>
      <c r="C4939" s="6">
        <v>93032</v>
      </c>
      <c r="D4939" t="s">
        <v>22</v>
      </c>
      <c r="E4939">
        <v>93032</v>
      </c>
      <c r="F4939" s="5" t="s">
        <v>50</v>
      </c>
      <c r="G4939" s="5" t="s">
        <v>42</v>
      </c>
      <c r="H4939" s="5" t="s">
        <v>191</v>
      </c>
      <c r="I4939" t="s">
        <v>44</v>
      </c>
      <c r="J4939" t="s">
        <v>129</v>
      </c>
      <c r="K4939">
        <v>100</v>
      </c>
      <c r="L4939" s="5" t="s">
        <v>9854</v>
      </c>
      <c r="M4939" s="5" t="s">
        <v>37</v>
      </c>
      <c r="N4939">
        <v>2</v>
      </c>
      <c r="O4939" t="s">
        <v>141</v>
      </c>
      <c r="P4939" s="1">
        <v>45558</v>
      </c>
      <c r="Q4939" s="1">
        <v>45601</v>
      </c>
      <c r="R4939">
        <v>697</v>
      </c>
      <c r="S4939" s="4">
        <v>8.4</v>
      </c>
      <c r="T4939" t="s">
        <v>210</v>
      </c>
    </row>
    <row r="4940" spans="1:20" x14ac:dyDescent="0.35">
      <c r="A4940" t="s">
        <v>9855</v>
      </c>
      <c r="B4940" s="5" t="s">
        <v>28800</v>
      </c>
      <c r="C4940" s="6">
        <v>310945</v>
      </c>
      <c r="D4940" t="s">
        <v>120</v>
      </c>
      <c r="E4940">
        <v>279851</v>
      </c>
      <c r="F4940" s="5" t="s">
        <v>23</v>
      </c>
      <c r="G4940" s="5" t="s">
        <v>51</v>
      </c>
      <c r="H4940" s="5" t="s">
        <v>121</v>
      </c>
      <c r="I4940" t="s">
        <v>44</v>
      </c>
      <c r="J4940" t="s">
        <v>76</v>
      </c>
      <c r="K4940">
        <v>0</v>
      </c>
      <c r="L4940" s="5" t="s">
        <v>9856</v>
      </c>
      <c r="M4940" s="5" t="s">
        <v>37</v>
      </c>
      <c r="N4940">
        <v>18</v>
      </c>
      <c r="O4940" t="s">
        <v>167</v>
      </c>
      <c r="P4940" s="1">
        <v>45538</v>
      </c>
      <c r="Q4940" s="1">
        <v>45585</v>
      </c>
      <c r="R4940">
        <v>1636</v>
      </c>
      <c r="S4940" s="4">
        <v>7.5</v>
      </c>
      <c r="T4940" t="s">
        <v>210</v>
      </c>
    </row>
    <row r="4941" spans="1:20" x14ac:dyDescent="0.35">
      <c r="A4941" t="s">
        <v>9857</v>
      </c>
      <c r="B4941" s="5" t="s">
        <v>105</v>
      </c>
      <c r="C4941" s="6">
        <v>91705</v>
      </c>
      <c r="D4941" t="s">
        <v>22</v>
      </c>
      <c r="E4941">
        <v>91705</v>
      </c>
      <c r="F4941" s="5" t="s">
        <v>50</v>
      </c>
      <c r="G4941" s="5" t="s">
        <v>51</v>
      </c>
      <c r="H4941" s="5" t="s">
        <v>191</v>
      </c>
      <c r="I4941" t="s">
        <v>44</v>
      </c>
      <c r="J4941" t="s">
        <v>191</v>
      </c>
      <c r="K4941">
        <v>0</v>
      </c>
      <c r="L4941" s="5" t="s">
        <v>9858</v>
      </c>
      <c r="M4941" s="5" t="s">
        <v>54</v>
      </c>
      <c r="N4941">
        <v>2</v>
      </c>
      <c r="O4941" t="s">
        <v>78</v>
      </c>
      <c r="P4941" s="1">
        <v>45443</v>
      </c>
      <c r="Q4941" s="1">
        <v>45513</v>
      </c>
      <c r="R4941">
        <v>1029</v>
      </c>
      <c r="S4941" s="4">
        <v>9.6999999999999993</v>
      </c>
      <c r="T4941" t="s">
        <v>38</v>
      </c>
    </row>
    <row r="4942" spans="1:20" x14ac:dyDescent="0.35">
      <c r="A4942" t="s">
        <v>9859</v>
      </c>
      <c r="B4942" s="5" t="s">
        <v>73</v>
      </c>
      <c r="C4942" s="6">
        <v>84567</v>
      </c>
      <c r="D4942" t="s">
        <v>22</v>
      </c>
      <c r="E4942">
        <v>84567</v>
      </c>
      <c r="F4942" s="5" t="s">
        <v>58</v>
      </c>
      <c r="G4942" s="5" t="s">
        <v>51</v>
      </c>
      <c r="H4942" s="5" t="s">
        <v>68</v>
      </c>
      <c r="I4942" t="s">
        <v>35</v>
      </c>
      <c r="J4942" t="s">
        <v>68</v>
      </c>
      <c r="K4942">
        <v>50</v>
      </c>
      <c r="L4942" s="5" t="s">
        <v>9860</v>
      </c>
      <c r="M4942" s="5" t="s">
        <v>28</v>
      </c>
      <c r="N4942">
        <v>0</v>
      </c>
      <c r="O4942" t="s">
        <v>131</v>
      </c>
      <c r="P4942" s="1">
        <v>45398</v>
      </c>
      <c r="Q4942" s="1">
        <v>45446</v>
      </c>
      <c r="R4942">
        <v>1320</v>
      </c>
      <c r="S4942" s="4">
        <v>9.6</v>
      </c>
      <c r="T4942" t="s">
        <v>277</v>
      </c>
    </row>
    <row r="4943" spans="1:20" x14ac:dyDescent="0.35">
      <c r="A4943" t="s">
        <v>9861</v>
      </c>
      <c r="B4943" s="5" t="s">
        <v>28802</v>
      </c>
      <c r="C4943" s="6">
        <v>77592</v>
      </c>
      <c r="D4943" t="s">
        <v>41</v>
      </c>
      <c r="E4943">
        <v>65953</v>
      </c>
      <c r="F4943" s="5" t="s">
        <v>58</v>
      </c>
      <c r="G4943" s="5" t="s">
        <v>59</v>
      </c>
      <c r="H4943" s="5" t="s">
        <v>151</v>
      </c>
      <c r="I4943" t="s">
        <v>35</v>
      </c>
      <c r="J4943" t="s">
        <v>83</v>
      </c>
      <c r="K4943">
        <v>100</v>
      </c>
      <c r="L4943" s="5" t="s">
        <v>9862</v>
      </c>
      <c r="M4943" s="5" t="s">
        <v>70</v>
      </c>
      <c r="N4943">
        <v>1</v>
      </c>
      <c r="O4943" t="s">
        <v>46</v>
      </c>
      <c r="P4943" s="1">
        <v>45495</v>
      </c>
      <c r="Q4943" s="1">
        <v>45551</v>
      </c>
      <c r="R4943">
        <v>1129</v>
      </c>
      <c r="S4943" s="4">
        <v>8.6999999999999993</v>
      </c>
      <c r="T4943" t="s">
        <v>95</v>
      </c>
    </row>
    <row r="4944" spans="1:20" x14ac:dyDescent="0.35">
      <c r="A4944" t="s">
        <v>9863</v>
      </c>
      <c r="B4944" s="5" t="s">
        <v>32</v>
      </c>
      <c r="C4944" s="6">
        <v>106660</v>
      </c>
      <c r="D4944" t="s">
        <v>22</v>
      </c>
      <c r="E4944">
        <v>106660</v>
      </c>
      <c r="F4944" s="5" t="s">
        <v>66</v>
      </c>
      <c r="G4944" s="5" t="s">
        <v>51</v>
      </c>
      <c r="H4944" s="5" t="s">
        <v>25</v>
      </c>
      <c r="I4944" t="s">
        <v>26</v>
      </c>
      <c r="J4944" t="s">
        <v>426</v>
      </c>
      <c r="K4944">
        <v>100</v>
      </c>
      <c r="L4944" s="5" t="s">
        <v>9864</v>
      </c>
      <c r="M4944" s="5" t="s">
        <v>28</v>
      </c>
      <c r="N4944">
        <v>9</v>
      </c>
      <c r="O4944" t="s">
        <v>167</v>
      </c>
      <c r="P4944" s="1">
        <v>45458</v>
      </c>
      <c r="Q4944" s="1">
        <v>45478</v>
      </c>
      <c r="R4944">
        <v>1054</v>
      </c>
      <c r="S4944" s="4">
        <v>9.8000000000000007</v>
      </c>
      <c r="T4944" t="s">
        <v>79</v>
      </c>
    </row>
    <row r="4945" spans="1:20" x14ac:dyDescent="0.35">
      <c r="A4945" t="s">
        <v>9865</v>
      </c>
      <c r="B4945" s="5" t="s">
        <v>40</v>
      </c>
      <c r="C4945" s="6">
        <v>46462</v>
      </c>
      <c r="D4945" t="s">
        <v>22</v>
      </c>
      <c r="E4945">
        <v>46462</v>
      </c>
      <c r="F4945" s="5" t="s">
        <v>50</v>
      </c>
      <c r="G4945" s="5" t="s">
        <v>24</v>
      </c>
      <c r="H4945" s="5" t="s">
        <v>157</v>
      </c>
      <c r="I4945" t="s">
        <v>35</v>
      </c>
      <c r="J4945" t="s">
        <v>157</v>
      </c>
      <c r="K4945">
        <v>100</v>
      </c>
      <c r="L4945" s="5" t="s">
        <v>589</v>
      </c>
      <c r="M4945" s="5" t="s">
        <v>37</v>
      </c>
      <c r="N4945">
        <v>3</v>
      </c>
      <c r="O4945" t="s">
        <v>85</v>
      </c>
      <c r="P4945" s="1">
        <v>45628</v>
      </c>
      <c r="Q4945" s="1">
        <v>45661</v>
      </c>
      <c r="R4945">
        <v>2365</v>
      </c>
      <c r="S4945" s="4">
        <v>6.6</v>
      </c>
      <c r="T4945" t="s">
        <v>136</v>
      </c>
    </row>
    <row r="4946" spans="1:20" x14ac:dyDescent="0.35">
      <c r="A4946" t="s">
        <v>9866</v>
      </c>
      <c r="B4946" s="5" t="s">
        <v>179</v>
      </c>
      <c r="C4946" s="6">
        <v>131368</v>
      </c>
      <c r="D4946" t="s">
        <v>92</v>
      </c>
      <c r="E4946">
        <v>98526</v>
      </c>
      <c r="F4946" s="5" t="s">
        <v>66</v>
      </c>
      <c r="G4946" s="5" t="s">
        <v>24</v>
      </c>
      <c r="H4946" s="5" t="s">
        <v>93</v>
      </c>
      <c r="I4946" t="s">
        <v>26</v>
      </c>
      <c r="J4946" t="s">
        <v>192</v>
      </c>
      <c r="K4946">
        <v>50</v>
      </c>
      <c r="L4946" s="5" t="s">
        <v>9867</v>
      </c>
      <c r="M4946" s="5" t="s">
        <v>37</v>
      </c>
      <c r="N4946">
        <v>9</v>
      </c>
      <c r="O4946" t="s">
        <v>172</v>
      </c>
      <c r="P4946" s="1">
        <v>45514</v>
      </c>
      <c r="Q4946" s="1">
        <v>45578</v>
      </c>
      <c r="R4946">
        <v>503</v>
      </c>
      <c r="S4946" s="4">
        <v>5</v>
      </c>
      <c r="T4946" t="s">
        <v>55</v>
      </c>
    </row>
    <row r="4947" spans="1:20" x14ac:dyDescent="0.35">
      <c r="A4947" t="s">
        <v>9868</v>
      </c>
      <c r="B4947" s="5" t="s">
        <v>21</v>
      </c>
      <c r="C4947" s="6">
        <v>78787</v>
      </c>
      <c r="D4947" t="s">
        <v>22</v>
      </c>
      <c r="E4947">
        <v>78787</v>
      </c>
      <c r="F4947" s="5" t="s">
        <v>50</v>
      </c>
      <c r="G4947" s="5" t="s">
        <v>24</v>
      </c>
      <c r="H4947" s="5" t="s">
        <v>165</v>
      </c>
      <c r="I4947" t="s">
        <v>44</v>
      </c>
      <c r="J4947" t="s">
        <v>165</v>
      </c>
      <c r="K4947">
        <v>50</v>
      </c>
      <c r="L4947" s="5" t="s">
        <v>9869</v>
      </c>
      <c r="M4947" s="5" t="s">
        <v>70</v>
      </c>
      <c r="N4947">
        <v>3</v>
      </c>
      <c r="O4947" t="s">
        <v>167</v>
      </c>
      <c r="P4947" s="1">
        <v>45621</v>
      </c>
      <c r="Q4947" s="1">
        <v>45669</v>
      </c>
      <c r="R4947">
        <v>1588</v>
      </c>
      <c r="S4947" s="4">
        <v>6.4</v>
      </c>
      <c r="T4947" t="s">
        <v>38</v>
      </c>
    </row>
    <row r="4948" spans="1:20" x14ac:dyDescent="0.35">
      <c r="A4948" t="s">
        <v>9870</v>
      </c>
      <c r="B4948" s="5" t="s">
        <v>145</v>
      </c>
      <c r="C4948" s="6">
        <v>57111</v>
      </c>
      <c r="D4948" t="s">
        <v>22</v>
      </c>
      <c r="E4948">
        <v>57111</v>
      </c>
      <c r="F4948" s="5" t="s">
        <v>58</v>
      </c>
      <c r="G4948" s="5" t="s">
        <v>24</v>
      </c>
      <c r="H4948" s="5" t="s">
        <v>25</v>
      </c>
      <c r="I4948" t="s">
        <v>26</v>
      </c>
      <c r="J4948" t="s">
        <v>25</v>
      </c>
      <c r="K4948">
        <v>100</v>
      </c>
      <c r="L4948" s="5" t="s">
        <v>9871</v>
      </c>
      <c r="M4948" s="5" t="s">
        <v>70</v>
      </c>
      <c r="N4948">
        <v>1</v>
      </c>
      <c r="O4948" t="s">
        <v>46</v>
      </c>
      <c r="P4948" s="1">
        <v>45712</v>
      </c>
      <c r="Q4948" s="1">
        <v>45773</v>
      </c>
      <c r="R4948">
        <v>931</v>
      </c>
      <c r="S4948" s="4">
        <v>9</v>
      </c>
      <c r="T4948" t="s">
        <v>47</v>
      </c>
    </row>
    <row r="4949" spans="1:20" x14ac:dyDescent="0.35">
      <c r="A4949" t="s">
        <v>9872</v>
      </c>
      <c r="B4949" s="5" t="s">
        <v>100</v>
      </c>
      <c r="C4949" s="6">
        <v>70529</v>
      </c>
      <c r="D4949" t="s">
        <v>22</v>
      </c>
      <c r="E4949">
        <v>70529</v>
      </c>
      <c r="F4949" s="5" t="s">
        <v>58</v>
      </c>
      <c r="G4949" s="5" t="s">
        <v>51</v>
      </c>
      <c r="H4949" s="5" t="s">
        <v>101</v>
      </c>
      <c r="I4949" t="s">
        <v>35</v>
      </c>
      <c r="J4949" t="s">
        <v>101</v>
      </c>
      <c r="K4949">
        <v>100</v>
      </c>
      <c r="L4949" s="5" t="s">
        <v>9873</v>
      </c>
      <c r="M4949" s="5" t="s">
        <v>70</v>
      </c>
      <c r="N4949">
        <v>0</v>
      </c>
      <c r="O4949" t="s">
        <v>167</v>
      </c>
      <c r="P4949" s="1">
        <v>45552</v>
      </c>
      <c r="Q4949" s="1">
        <v>45601</v>
      </c>
      <c r="R4949">
        <v>1367</v>
      </c>
      <c r="S4949" s="4">
        <v>8.8000000000000007</v>
      </c>
      <c r="T4949" t="s">
        <v>55</v>
      </c>
    </row>
    <row r="4950" spans="1:20" x14ac:dyDescent="0.35">
      <c r="A4950" t="s">
        <v>9874</v>
      </c>
      <c r="B4950" s="5" t="s">
        <v>105</v>
      </c>
      <c r="C4950" s="6">
        <v>166422</v>
      </c>
      <c r="D4950" t="s">
        <v>22</v>
      </c>
      <c r="E4950">
        <v>166422</v>
      </c>
      <c r="F4950" s="5" t="s">
        <v>66</v>
      </c>
      <c r="G4950" s="5" t="s">
        <v>59</v>
      </c>
      <c r="H4950" s="5" t="s">
        <v>129</v>
      </c>
      <c r="I4950" t="s">
        <v>35</v>
      </c>
      <c r="J4950" t="s">
        <v>101</v>
      </c>
      <c r="K4950">
        <v>100</v>
      </c>
      <c r="L4950" s="5" t="s">
        <v>9875</v>
      </c>
      <c r="M4950" s="5" t="s">
        <v>54</v>
      </c>
      <c r="N4950">
        <v>6</v>
      </c>
      <c r="O4950" t="s">
        <v>29</v>
      </c>
      <c r="P4950" s="1">
        <v>45493</v>
      </c>
      <c r="Q4950" s="1">
        <v>45560</v>
      </c>
      <c r="R4950">
        <v>1832</v>
      </c>
      <c r="S4950" s="4">
        <v>5.5</v>
      </c>
      <c r="T4950" t="s">
        <v>153</v>
      </c>
    </row>
    <row r="4951" spans="1:20" x14ac:dyDescent="0.35">
      <c r="A4951" t="s">
        <v>9876</v>
      </c>
      <c r="B4951" s="5" t="s">
        <v>100</v>
      </c>
      <c r="C4951" s="6">
        <v>132627</v>
      </c>
      <c r="D4951" t="s">
        <v>33</v>
      </c>
      <c r="E4951">
        <v>14588970</v>
      </c>
      <c r="F4951" s="5" t="s">
        <v>66</v>
      </c>
      <c r="G4951" s="5" t="s">
        <v>42</v>
      </c>
      <c r="H4951" s="5" t="s">
        <v>34</v>
      </c>
      <c r="I4951" t="s">
        <v>44</v>
      </c>
      <c r="J4951" t="s">
        <v>34</v>
      </c>
      <c r="K4951">
        <v>100</v>
      </c>
      <c r="L4951" s="5" t="s">
        <v>9877</v>
      </c>
      <c r="M4951" s="5" t="s">
        <v>37</v>
      </c>
      <c r="N4951">
        <v>9</v>
      </c>
      <c r="O4951" t="s">
        <v>62</v>
      </c>
      <c r="P4951" s="1">
        <v>45738</v>
      </c>
      <c r="Q4951" s="1">
        <v>45783</v>
      </c>
      <c r="R4951">
        <v>2345</v>
      </c>
      <c r="S4951" s="4">
        <v>9.9</v>
      </c>
      <c r="T4951" t="s">
        <v>63</v>
      </c>
    </row>
    <row r="4952" spans="1:20" x14ac:dyDescent="0.35">
      <c r="A4952" t="s">
        <v>9878</v>
      </c>
      <c r="B4952" s="5" t="s">
        <v>28799</v>
      </c>
      <c r="C4952" s="6">
        <v>79266</v>
      </c>
      <c r="D4952" t="s">
        <v>22</v>
      </c>
      <c r="E4952">
        <v>79266</v>
      </c>
      <c r="F4952" s="5" t="s">
        <v>58</v>
      </c>
      <c r="G4952" s="5" t="s">
        <v>24</v>
      </c>
      <c r="H4952" s="5" t="s">
        <v>129</v>
      </c>
      <c r="I4952" t="s">
        <v>26</v>
      </c>
      <c r="J4952" t="s">
        <v>129</v>
      </c>
      <c r="K4952">
        <v>0</v>
      </c>
      <c r="L4952" s="5" t="s">
        <v>9879</v>
      </c>
      <c r="M4952" s="5" t="s">
        <v>54</v>
      </c>
      <c r="N4952">
        <v>0</v>
      </c>
      <c r="O4952" t="s">
        <v>46</v>
      </c>
      <c r="P4952" s="1">
        <v>45776</v>
      </c>
      <c r="Q4952" s="1">
        <v>45792</v>
      </c>
      <c r="R4952">
        <v>1442</v>
      </c>
      <c r="S4952" s="4">
        <v>6.4</v>
      </c>
      <c r="T4952" t="s">
        <v>79</v>
      </c>
    </row>
    <row r="4953" spans="1:20" x14ac:dyDescent="0.35">
      <c r="A4953" t="s">
        <v>9880</v>
      </c>
      <c r="B4953" s="5" t="s">
        <v>174</v>
      </c>
      <c r="C4953" s="6">
        <v>159779</v>
      </c>
      <c r="D4953" t="s">
        <v>41</v>
      </c>
      <c r="E4953">
        <v>135812</v>
      </c>
      <c r="F4953" s="5" t="s">
        <v>23</v>
      </c>
      <c r="G4953" s="5" t="s">
        <v>42</v>
      </c>
      <c r="H4953" s="5" t="s">
        <v>43</v>
      </c>
      <c r="I4953" t="s">
        <v>35</v>
      </c>
      <c r="J4953" t="s">
        <v>291</v>
      </c>
      <c r="K4953">
        <v>50</v>
      </c>
      <c r="L4953" s="5" t="s">
        <v>9881</v>
      </c>
      <c r="M4953" s="5" t="s">
        <v>54</v>
      </c>
      <c r="N4953">
        <v>12</v>
      </c>
      <c r="O4953" t="s">
        <v>88</v>
      </c>
      <c r="P4953" s="1">
        <v>45579</v>
      </c>
      <c r="Q4953" s="1">
        <v>45614</v>
      </c>
      <c r="R4953">
        <v>975</v>
      </c>
      <c r="S4953" s="4">
        <v>7.5</v>
      </c>
      <c r="T4953" t="s">
        <v>277</v>
      </c>
    </row>
    <row r="4954" spans="1:20" x14ac:dyDescent="0.35">
      <c r="A4954" t="s">
        <v>9882</v>
      </c>
      <c r="B4954" s="5" t="s">
        <v>105</v>
      </c>
      <c r="C4954" s="6">
        <v>139290</v>
      </c>
      <c r="D4954" t="s">
        <v>22</v>
      </c>
      <c r="E4954">
        <v>139290</v>
      </c>
      <c r="F4954" s="5" t="s">
        <v>66</v>
      </c>
      <c r="G4954" s="5" t="s">
        <v>42</v>
      </c>
      <c r="H4954" s="5" t="s">
        <v>101</v>
      </c>
      <c r="I4954" t="s">
        <v>44</v>
      </c>
      <c r="J4954" t="s">
        <v>101</v>
      </c>
      <c r="K4954">
        <v>0</v>
      </c>
      <c r="L4954" s="5" t="s">
        <v>9883</v>
      </c>
      <c r="M4954" s="5" t="s">
        <v>70</v>
      </c>
      <c r="N4954">
        <v>8</v>
      </c>
      <c r="O4954" t="s">
        <v>131</v>
      </c>
      <c r="P4954" s="1">
        <v>45581</v>
      </c>
      <c r="Q4954" s="1">
        <v>45613</v>
      </c>
      <c r="R4954">
        <v>1978</v>
      </c>
      <c r="S4954" s="4">
        <v>7.6</v>
      </c>
      <c r="T4954" t="s">
        <v>79</v>
      </c>
    </row>
    <row r="4955" spans="1:20" x14ac:dyDescent="0.35">
      <c r="A4955" t="s">
        <v>9884</v>
      </c>
      <c r="B4955" s="5" t="s">
        <v>57</v>
      </c>
      <c r="C4955" s="6">
        <v>231125</v>
      </c>
      <c r="D4955" t="s">
        <v>120</v>
      </c>
      <c r="E4955">
        <v>208013</v>
      </c>
      <c r="F4955" s="5" t="s">
        <v>23</v>
      </c>
      <c r="G4955" s="5" t="s">
        <v>42</v>
      </c>
      <c r="H4955" s="5" t="s">
        <v>121</v>
      </c>
      <c r="I4955" t="s">
        <v>44</v>
      </c>
      <c r="J4955" t="s">
        <v>768</v>
      </c>
      <c r="K4955">
        <v>100</v>
      </c>
      <c r="L4955" s="5" t="s">
        <v>2342</v>
      </c>
      <c r="M4955" s="5" t="s">
        <v>70</v>
      </c>
      <c r="N4955">
        <v>16</v>
      </c>
      <c r="O4955" t="s">
        <v>112</v>
      </c>
      <c r="P4955" s="1">
        <v>45417</v>
      </c>
      <c r="Q4955" s="1">
        <v>45438</v>
      </c>
      <c r="R4955">
        <v>1244</v>
      </c>
      <c r="S4955" s="4">
        <v>9.1</v>
      </c>
      <c r="T4955" t="s">
        <v>118</v>
      </c>
    </row>
    <row r="4956" spans="1:20" x14ac:dyDescent="0.35">
      <c r="A4956" t="s">
        <v>9885</v>
      </c>
      <c r="B4956" s="5" t="s">
        <v>28802</v>
      </c>
      <c r="C4956" s="6">
        <v>122595</v>
      </c>
      <c r="D4956" t="s">
        <v>92</v>
      </c>
      <c r="E4956">
        <v>91946</v>
      </c>
      <c r="F4956" s="5" t="s">
        <v>50</v>
      </c>
      <c r="G4956" s="5" t="s">
        <v>24</v>
      </c>
      <c r="H4956" s="5" t="s">
        <v>93</v>
      </c>
      <c r="I4956" t="s">
        <v>35</v>
      </c>
      <c r="J4956" t="s">
        <v>93</v>
      </c>
      <c r="K4956">
        <v>100</v>
      </c>
      <c r="L4956" s="5" t="s">
        <v>9886</v>
      </c>
      <c r="M4956" s="5" t="s">
        <v>70</v>
      </c>
      <c r="N4956">
        <v>3</v>
      </c>
      <c r="O4956" t="s">
        <v>135</v>
      </c>
      <c r="P4956" s="1">
        <v>45537</v>
      </c>
      <c r="Q4956" s="1">
        <v>45600</v>
      </c>
      <c r="R4956">
        <v>2102</v>
      </c>
      <c r="S4956" s="4">
        <v>8</v>
      </c>
      <c r="T4956" t="s">
        <v>243</v>
      </c>
    </row>
    <row r="4957" spans="1:20" x14ac:dyDescent="0.35">
      <c r="A4957" t="s">
        <v>9887</v>
      </c>
      <c r="B4957" s="5" t="s">
        <v>174</v>
      </c>
      <c r="C4957" s="6">
        <v>68427</v>
      </c>
      <c r="D4957" t="s">
        <v>22</v>
      </c>
      <c r="E4957">
        <v>68427</v>
      </c>
      <c r="F4957" s="5" t="s">
        <v>58</v>
      </c>
      <c r="G4957" s="5" t="s">
        <v>42</v>
      </c>
      <c r="H4957" s="5" t="s">
        <v>129</v>
      </c>
      <c r="I4957" t="s">
        <v>44</v>
      </c>
      <c r="J4957" t="s">
        <v>129</v>
      </c>
      <c r="K4957">
        <v>0</v>
      </c>
      <c r="L4957" s="5" t="s">
        <v>9888</v>
      </c>
      <c r="M4957" s="5" t="s">
        <v>37</v>
      </c>
      <c r="N4957">
        <v>1</v>
      </c>
      <c r="O4957" t="s">
        <v>167</v>
      </c>
      <c r="P4957" s="1">
        <v>45493</v>
      </c>
      <c r="Q4957" s="1">
        <v>45546</v>
      </c>
      <c r="R4957">
        <v>1893</v>
      </c>
      <c r="S4957" s="4">
        <v>6.4</v>
      </c>
      <c r="T4957" t="s">
        <v>55</v>
      </c>
    </row>
    <row r="4958" spans="1:20" x14ac:dyDescent="0.35">
      <c r="A4958" t="s">
        <v>9889</v>
      </c>
      <c r="B4958" s="5" t="s">
        <v>32</v>
      </c>
      <c r="C4958" s="6">
        <v>202722</v>
      </c>
      <c r="D4958" t="s">
        <v>22</v>
      </c>
      <c r="E4958">
        <v>202722</v>
      </c>
      <c r="F4958" s="5" t="s">
        <v>23</v>
      </c>
      <c r="G4958" s="5" t="s">
        <v>51</v>
      </c>
      <c r="H4958" s="5" t="s">
        <v>52</v>
      </c>
      <c r="I4958" t="s">
        <v>35</v>
      </c>
      <c r="J4958" t="s">
        <v>52</v>
      </c>
      <c r="K4958">
        <v>100</v>
      </c>
      <c r="L4958" s="5" t="s">
        <v>9890</v>
      </c>
      <c r="M4958" s="5" t="s">
        <v>37</v>
      </c>
      <c r="N4958">
        <v>16</v>
      </c>
      <c r="O4958" t="s">
        <v>112</v>
      </c>
      <c r="P4958" s="1">
        <v>45470</v>
      </c>
      <c r="Q4958" s="1">
        <v>45525</v>
      </c>
      <c r="R4958">
        <v>1923</v>
      </c>
      <c r="S4958" s="4">
        <v>6.2</v>
      </c>
      <c r="T4958" t="s">
        <v>136</v>
      </c>
    </row>
    <row r="4959" spans="1:20" x14ac:dyDescent="0.35">
      <c r="A4959" t="s">
        <v>9891</v>
      </c>
      <c r="B4959" s="5" t="s">
        <v>21</v>
      </c>
      <c r="C4959" s="6">
        <v>108147</v>
      </c>
      <c r="D4959" t="s">
        <v>41</v>
      </c>
      <c r="E4959">
        <v>91925</v>
      </c>
      <c r="F4959" s="5" t="s">
        <v>66</v>
      </c>
      <c r="G4959" s="5" t="s">
        <v>59</v>
      </c>
      <c r="H4959" s="5" t="s">
        <v>151</v>
      </c>
      <c r="I4959" t="s">
        <v>26</v>
      </c>
      <c r="J4959" t="s">
        <v>1449</v>
      </c>
      <c r="K4959">
        <v>50</v>
      </c>
      <c r="L4959" s="5" t="s">
        <v>9892</v>
      </c>
      <c r="M4959" s="5" t="s">
        <v>54</v>
      </c>
      <c r="N4959">
        <v>7</v>
      </c>
      <c r="O4959" t="s">
        <v>62</v>
      </c>
      <c r="P4959" s="1">
        <v>45561</v>
      </c>
      <c r="Q4959" s="1">
        <v>45611</v>
      </c>
      <c r="R4959">
        <v>626</v>
      </c>
      <c r="S4959" s="4">
        <v>8.1</v>
      </c>
      <c r="T4959" t="s">
        <v>103</v>
      </c>
    </row>
    <row r="4960" spans="1:20" x14ac:dyDescent="0.35">
      <c r="A4960" t="s">
        <v>9893</v>
      </c>
      <c r="B4960" s="5" t="s">
        <v>145</v>
      </c>
      <c r="C4960" s="6">
        <v>115437</v>
      </c>
      <c r="D4960" t="s">
        <v>81</v>
      </c>
      <c r="E4960">
        <v>155840</v>
      </c>
      <c r="F4960" s="5" t="s">
        <v>66</v>
      </c>
      <c r="G4960" s="5" t="s">
        <v>59</v>
      </c>
      <c r="H4960" s="5" t="s">
        <v>82</v>
      </c>
      <c r="I4960" t="s">
        <v>44</v>
      </c>
      <c r="J4960" t="s">
        <v>82</v>
      </c>
      <c r="K4960">
        <v>100</v>
      </c>
      <c r="L4960" s="5" t="s">
        <v>9894</v>
      </c>
      <c r="M4960" s="5" t="s">
        <v>70</v>
      </c>
      <c r="N4960">
        <v>6</v>
      </c>
      <c r="O4960" t="s">
        <v>46</v>
      </c>
      <c r="P4960" s="1">
        <v>45639</v>
      </c>
      <c r="Q4960" s="1">
        <v>45696</v>
      </c>
      <c r="R4960">
        <v>1204</v>
      </c>
      <c r="S4960" s="4">
        <v>9.8000000000000007</v>
      </c>
      <c r="T4960" t="s">
        <v>118</v>
      </c>
    </row>
    <row r="4961" spans="1:20" x14ac:dyDescent="0.35">
      <c r="A4961" t="s">
        <v>9895</v>
      </c>
      <c r="B4961" s="5" t="s">
        <v>32</v>
      </c>
      <c r="C4961" s="6">
        <v>77217</v>
      </c>
      <c r="D4961" t="s">
        <v>92</v>
      </c>
      <c r="E4961">
        <v>57913</v>
      </c>
      <c r="F4961" s="5" t="s">
        <v>50</v>
      </c>
      <c r="G4961" s="5" t="s">
        <v>24</v>
      </c>
      <c r="H4961" s="5" t="s">
        <v>93</v>
      </c>
      <c r="I4961" t="s">
        <v>44</v>
      </c>
      <c r="J4961" t="s">
        <v>93</v>
      </c>
      <c r="K4961">
        <v>50</v>
      </c>
      <c r="L4961" s="5" t="s">
        <v>9896</v>
      </c>
      <c r="M4961" s="5" t="s">
        <v>37</v>
      </c>
      <c r="N4961">
        <v>4</v>
      </c>
      <c r="O4961" t="s">
        <v>62</v>
      </c>
      <c r="P4961" s="1">
        <v>45581</v>
      </c>
      <c r="Q4961" s="1">
        <v>45598</v>
      </c>
      <c r="R4961">
        <v>1484</v>
      </c>
      <c r="S4961" s="4">
        <v>9.6999999999999993</v>
      </c>
      <c r="T4961" t="s">
        <v>95</v>
      </c>
    </row>
    <row r="4962" spans="1:20" x14ac:dyDescent="0.35">
      <c r="A4962" t="s">
        <v>9897</v>
      </c>
      <c r="B4962" s="5" t="s">
        <v>28801</v>
      </c>
      <c r="C4962" s="6">
        <v>57529</v>
      </c>
      <c r="D4962" t="s">
        <v>22</v>
      </c>
      <c r="E4962">
        <v>57529</v>
      </c>
      <c r="F4962" s="5" t="s">
        <v>58</v>
      </c>
      <c r="G4962" s="5" t="s">
        <v>42</v>
      </c>
      <c r="H4962" s="5" t="s">
        <v>191</v>
      </c>
      <c r="I4962" t="s">
        <v>35</v>
      </c>
      <c r="J4962" t="s">
        <v>423</v>
      </c>
      <c r="K4962">
        <v>100</v>
      </c>
      <c r="L4962" s="5" t="s">
        <v>9898</v>
      </c>
      <c r="M4962" s="5" t="s">
        <v>54</v>
      </c>
      <c r="N4962">
        <v>1</v>
      </c>
      <c r="O4962" t="s">
        <v>172</v>
      </c>
      <c r="P4962" s="1">
        <v>45366</v>
      </c>
      <c r="Q4962" s="1">
        <v>45380</v>
      </c>
      <c r="R4962">
        <v>928</v>
      </c>
      <c r="S4962" s="4">
        <v>8.4</v>
      </c>
      <c r="T4962" t="s">
        <v>210</v>
      </c>
    </row>
    <row r="4963" spans="1:20" x14ac:dyDescent="0.35">
      <c r="A4963" t="s">
        <v>9899</v>
      </c>
      <c r="B4963" s="5" t="s">
        <v>105</v>
      </c>
      <c r="C4963" s="6">
        <v>113427</v>
      </c>
      <c r="D4963" t="s">
        <v>41</v>
      </c>
      <c r="E4963">
        <v>96413</v>
      </c>
      <c r="F4963" s="5" t="s">
        <v>50</v>
      </c>
      <c r="G4963" s="5" t="s">
        <v>24</v>
      </c>
      <c r="H4963" s="5" t="s">
        <v>60</v>
      </c>
      <c r="I4963" t="s">
        <v>35</v>
      </c>
      <c r="J4963" t="s">
        <v>60</v>
      </c>
      <c r="K4963">
        <v>100</v>
      </c>
      <c r="L4963" s="5" t="s">
        <v>9900</v>
      </c>
      <c r="M4963" s="5" t="s">
        <v>37</v>
      </c>
      <c r="N4963">
        <v>4</v>
      </c>
      <c r="O4963" t="s">
        <v>29</v>
      </c>
      <c r="P4963" s="1">
        <v>45304</v>
      </c>
      <c r="Q4963" s="1">
        <v>45361</v>
      </c>
      <c r="R4963">
        <v>794</v>
      </c>
      <c r="S4963" s="4">
        <v>6.3</v>
      </c>
      <c r="T4963" t="s">
        <v>30</v>
      </c>
    </row>
    <row r="4964" spans="1:20" x14ac:dyDescent="0.35">
      <c r="A4964" t="s">
        <v>9901</v>
      </c>
      <c r="B4964" s="5" t="s">
        <v>179</v>
      </c>
      <c r="C4964" s="6">
        <v>71693</v>
      </c>
      <c r="D4964" t="s">
        <v>22</v>
      </c>
      <c r="E4964">
        <v>71693</v>
      </c>
      <c r="F4964" s="5" t="s">
        <v>58</v>
      </c>
      <c r="G4964" s="5" t="s">
        <v>24</v>
      </c>
      <c r="H4964" s="5" t="s">
        <v>97</v>
      </c>
      <c r="I4964" t="s">
        <v>26</v>
      </c>
      <c r="J4964" t="s">
        <v>97</v>
      </c>
      <c r="K4964">
        <v>50</v>
      </c>
      <c r="L4964" s="5" t="s">
        <v>9902</v>
      </c>
      <c r="M4964" s="5" t="s">
        <v>54</v>
      </c>
      <c r="N4964">
        <v>0</v>
      </c>
      <c r="O4964" t="s">
        <v>78</v>
      </c>
      <c r="P4964" s="1">
        <v>45451</v>
      </c>
      <c r="Q4964" s="1">
        <v>45500</v>
      </c>
      <c r="R4964">
        <v>2047</v>
      </c>
      <c r="S4964" s="4">
        <v>7.3</v>
      </c>
      <c r="T4964" t="s">
        <v>277</v>
      </c>
    </row>
    <row r="4965" spans="1:20" x14ac:dyDescent="0.35">
      <c r="A4965" t="s">
        <v>9903</v>
      </c>
      <c r="B4965" s="5" t="s">
        <v>145</v>
      </c>
      <c r="C4965" s="6">
        <v>151134</v>
      </c>
      <c r="D4965" t="s">
        <v>41</v>
      </c>
      <c r="E4965">
        <v>128464</v>
      </c>
      <c r="F4965" s="5" t="s">
        <v>66</v>
      </c>
      <c r="G4965" s="5" t="s">
        <v>42</v>
      </c>
      <c r="H4965" s="5" t="s">
        <v>43</v>
      </c>
      <c r="I4965" t="s">
        <v>26</v>
      </c>
      <c r="J4965" t="s">
        <v>43</v>
      </c>
      <c r="K4965">
        <v>0</v>
      </c>
      <c r="L4965" s="5" t="s">
        <v>9904</v>
      </c>
      <c r="M4965" s="5" t="s">
        <v>54</v>
      </c>
      <c r="N4965">
        <v>9</v>
      </c>
      <c r="O4965" t="s">
        <v>112</v>
      </c>
      <c r="P4965" s="1">
        <v>45631</v>
      </c>
      <c r="Q4965" s="1">
        <v>45688</v>
      </c>
      <c r="R4965">
        <v>1045</v>
      </c>
      <c r="S4965" s="4">
        <v>9.6999999999999993</v>
      </c>
      <c r="T4965" t="s">
        <v>89</v>
      </c>
    </row>
    <row r="4966" spans="1:20" x14ac:dyDescent="0.35">
      <c r="A4966" t="s">
        <v>9905</v>
      </c>
      <c r="B4966" s="5" t="s">
        <v>28799</v>
      </c>
      <c r="C4966" s="6">
        <v>135496</v>
      </c>
      <c r="D4966" t="s">
        <v>41</v>
      </c>
      <c r="E4966">
        <v>115172</v>
      </c>
      <c r="F4966" s="5" t="s">
        <v>23</v>
      </c>
      <c r="G4966" s="5" t="s">
        <v>42</v>
      </c>
      <c r="H4966" s="5" t="s">
        <v>60</v>
      </c>
      <c r="I4966" t="s">
        <v>26</v>
      </c>
      <c r="J4966" t="s">
        <v>60</v>
      </c>
      <c r="K4966">
        <v>0</v>
      </c>
      <c r="L4966" s="5" t="s">
        <v>9906</v>
      </c>
      <c r="M4966" s="5" t="s">
        <v>54</v>
      </c>
      <c r="N4966">
        <v>18</v>
      </c>
      <c r="O4966" t="s">
        <v>85</v>
      </c>
      <c r="P4966" s="1">
        <v>45314</v>
      </c>
      <c r="Q4966" s="1">
        <v>45337</v>
      </c>
      <c r="R4966">
        <v>938</v>
      </c>
      <c r="S4966" s="4">
        <v>7.3</v>
      </c>
      <c r="T4966" t="s">
        <v>153</v>
      </c>
    </row>
    <row r="4967" spans="1:20" x14ac:dyDescent="0.35">
      <c r="A4967" t="s">
        <v>9907</v>
      </c>
      <c r="B4967" s="5" t="s">
        <v>217</v>
      </c>
      <c r="C4967" s="6">
        <v>93530</v>
      </c>
      <c r="D4967" t="s">
        <v>22</v>
      </c>
      <c r="E4967">
        <v>93530</v>
      </c>
      <c r="F4967" s="5" t="s">
        <v>23</v>
      </c>
      <c r="G4967" s="5" t="s">
        <v>42</v>
      </c>
      <c r="H4967" s="5" t="s">
        <v>116</v>
      </c>
      <c r="I4967" t="s">
        <v>35</v>
      </c>
      <c r="J4967" t="s">
        <v>116</v>
      </c>
      <c r="K4967">
        <v>100</v>
      </c>
      <c r="L4967" s="5" t="s">
        <v>9908</v>
      </c>
      <c r="M4967" s="5" t="s">
        <v>28</v>
      </c>
      <c r="N4967">
        <v>10</v>
      </c>
      <c r="O4967" t="s">
        <v>62</v>
      </c>
      <c r="P4967" s="1">
        <v>45486</v>
      </c>
      <c r="Q4967" s="1">
        <v>45526</v>
      </c>
      <c r="R4967">
        <v>1866</v>
      </c>
      <c r="S4967" s="4">
        <v>8.1999999999999993</v>
      </c>
      <c r="T4967" t="s">
        <v>30</v>
      </c>
    </row>
    <row r="4968" spans="1:20" x14ac:dyDescent="0.35">
      <c r="A4968" t="s">
        <v>9909</v>
      </c>
      <c r="B4968" s="5" t="s">
        <v>28802</v>
      </c>
      <c r="C4968" s="6">
        <v>194766</v>
      </c>
      <c r="D4968" t="s">
        <v>33</v>
      </c>
      <c r="E4968">
        <v>21424260</v>
      </c>
      <c r="F4968" s="5" t="s">
        <v>23</v>
      </c>
      <c r="G4968" s="5" t="s">
        <v>24</v>
      </c>
      <c r="H4968" s="5" t="s">
        <v>34</v>
      </c>
      <c r="I4968" t="s">
        <v>35</v>
      </c>
      <c r="J4968" t="s">
        <v>34</v>
      </c>
      <c r="K4968">
        <v>50</v>
      </c>
      <c r="L4968" s="5" t="s">
        <v>9910</v>
      </c>
      <c r="M4968" s="5" t="s">
        <v>54</v>
      </c>
      <c r="N4968">
        <v>17</v>
      </c>
      <c r="O4968" t="s">
        <v>88</v>
      </c>
      <c r="P4968" s="1">
        <v>45342</v>
      </c>
      <c r="Q4968" s="1">
        <v>45385</v>
      </c>
      <c r="R4968">
        <v>1832</v>
      </c>
      <c r="S4968" s="4">
        <v>7</v>
      </c>
      <c r="T4968" t="s">
        <v>210</v>
      </c>
    </row>
    <row r="4969" spans="1:20" x14ac:dyDescent="0.35">
      <c r="A4969" t="s">
        <v>9911</v>
      </c>
      <c r="B4969" s="5" t="s">
        <v>40</v>
      </c>
      <c r="C4969" s="6">
        <v>214036</v>
      </c>
      <c r="D4969" t="s">
        <v>33</v>
      </c>
      <c r="E4969">
        <v>23543960</v>
      </c>
      <c r="F4969" s="5" t="s">
        <v>23</v>
      </c>
      <c r="G4969" s="5" t="s">
        <v>24</v>
      </c>
      <c r="H4969" s="5" t="s">
        <v>34</v>
      </c>
      <c r="I4969" t="s">
        <v>26</v>
      </c>
      <c r="J4969" t="s">
        <v>126</v>
      </c>
      <c r="K4969">
        <v>0</v>
      </c>
      <c r="L4969" s="5" t="s">
        <v>9912</v>
      </c>
      <c r="M4969" s="5" t="s">
        <v>28</v>
      </c>
      <c r="N4969">
        <v>15</v>
      </c>
      <c r="O4969" t="s">
        <v>112</v>
      </c>
      <c r="P4969" s="1">
        <v>45715</v>
      </c>
      <c r="Q4969" s="1">
        <v>45776</v>
      </c>
      <c r="R4969">
        <v>2309</v>
      </c>
      <c r="S4969" s="4">
        <v>5.8</v>
      </c>
      <c r="T4969" t="s">
        <v>136</v>
      </c>
    </row>
    <row r="4970" spans="1:20" x14ac:dyDescent="0.35">
      <c r="A4970" t="s">
        <v>9913</v>
      </c>
      <c r="B4970" s="5" t="s">
        <v>73</v>
      </c>
      <c r="C4970" s="6">
        <v>33244</v>
      </c>
      <c r="D4970" t="s">
        <v>22</v>
      </c>
      <c r="E4970">
        <v>33244</v>
      </c>
      <c r="F4970" s="5" t="s">
        <v>58</v>
      </c>
      <c r="G4970" s="5" t="s">
        <v>42</v>
      </c>
      <c r="H4970" s="5" t="s">
        <v>157</v>
      </c>
      <c r="I4970" t="s">
        <v>26</v>
      </c>
      <c r="J4970" t="s">
        <v>157</v>
      </c>
      <c r="K4970">
        <v>50</v>
      </c>
      <c r="L4970" s="5" t="s">
        <v>9914</v>
      </c>
      <c r="M4970" s="5" t="s">
        <v>28</v>
      </c>
      <c r="N4970">
        <v>0</v>
      </c>
      <c r="O4970" t="s">
        <v>78</v>
      </c>
      <c r="P4970" s="1">
        <v>45507</v>
      </c>
      <c r="Q4970" s="1">
        <v>45564</v>
      </c>
      <c r="R4970">
        <v>1665</v>
      </c>
      <c r="S4970" s="4">
        <v>7.8</v>
      </c>
      <c r="T4970" t="s">
        <v>243</v>
      </c>
    </row>
    <row r="4971" spans="1:20" x14ac:dyDescent="0.35">
      <c r="A4971" t="s">
        <v>9915</v>
      </c>
      <c r="B4971" s="5" t="s">
        <v>162</v>
      </c>
      <c r="C4971" s="6">
        <v>133388</v>
      </c>
      <c r="D4971" t="s">
        <v>22</v>
      </c>
      <c r="E4971">
        <v>133388</v>
      </c>
      <c r="F4971" s="5" t="s">
        <v>66</v>
      </c>
      <c r="G4971" s="5" t="s">
        <v>51</v>
      </c>
      <c r="H4971" s="5" t="s">
        <v>97</v>
      </c>
      <c r="I4971" t="s">
        <v>26</v>
      </c>
      <c r="J4971" t="s">
        <v>97</v>
      </c>
      <c r="K4971">
        <v>100</v>
      </c>
      <c r="L4971" s="5" t="s">
        <v>9916</v>
      </c>
      <c r="M4971" s="5" t="s">
        <v>37</v>
      </c>
      <c r="N4971">
        <v>6</v>
      </c>
      <c r="O4971" t="s">
        <v>107</v>
      </c>
      <c r="P4971" s="1">
        <v>45332</v>
      </c>
      <c r="Q4971" s="1">
        <v>45360</v>
      </c>
      <c r="R4971">
        <v>623</v>
      </c>
      <c r="S4971" s="4">
        <v>8.1</v>
      </c>
      <c r="T4971" t="s">
        <v>243</v>
      </c>
    </row>
    <row r="4972" spans="1:20" x14ac:dyDescent="0.35">
      <c r="A4972" t="s">
        <v>9917</v>
      </c>
      <c r="B4972" s="5" t="s">
        <v>28802</v>
      </c>
      <c r="C4972" s="6">
        <v>44185</v>
      </c>
      <c r="D4972" t="s">
        <v>22</v>
      </c>
      <c r="E4972">
        <v>44185</v>
      </c>
      <c r="F4972" s="5" t="s">
        <v>58</v>
      </c>
      <c r="G4972" s="5" t="s">
        <v>59</v>
      </c>
      <c r="H4972" s="5" t="s">
        <v>191</v>
      </c>
      <c r="I4972" t="s">
        <v>44</v>
      </c>
      <c r="J4972" t="s">
        <v>1211</v>
      </c>
      <c r="K4972">
        <v>0</v>
      </c>
      <c r="L4972" s="5" t="s">
        <v>9918</v>
      </c>
      <c r="M4972" s="5" t="s">
        <v>70</v>
      </c>
      <c r="N4972">
        <v>1</v>
      </c>
      <c r="O4972" t="s">
        <v>71</v>
      </c>
      <c r="P4972" s="1">
        <v>45572</v>
      </c>
      <c r="Q4972" s="1">
        <v>45627</v>
      </c>
      <c r="R4972">
        <v>781</v>
      </c>
      <c r="S4972" s="4">
        <v>5.7</v>
      </c>
      <c r="T4972" t="s">
        <v>153</v>
      </c>
    </row>
    <row r="4973" spans="1:20" x14ac:dyDescent="0.35">
      <c r="A4973" t="s">
        <v>9919</v>
      </c>
      <c r="B4973" s="5" t="s">
        <v>28802</v>
      </c>
      <c r="C4973" s="6">
        <v>89882</v>
      </c>
      <c r="D4973" t="s">
        <v>41</v>
      </c>
      <c r="E4973">
        <v>76400</v>
      </c>
      <c r="F4973" s="5" t="s">
        <v>66</v>
      </c>
      <c r="G4973" s="5" t="s">
        <v>42</v>
      </c>
      <c r="H4973" s="5" t="s">
        <v>151</v>
      </c>
      <c r="I4973" t="s">
        <v>44</v>
      </c>
      <c r="J4973" t="s">
        <v>212</v>
      </c>
      <c r="K4973">
        <v>50</v>
      </c>
      <c r="L4973" s="5" t="s">
        <v>9920</v>
      </c>
      <c r="M4973" s="5" t="s">
        <v>70</v>
      </c>
      <c r="N4973">
        <v>8</v>
      </c>
      <c r="O4973" t="s">
        <v>112</v>
      </c>
      <c r="P4973" s="1">
        <v>45426</v>
      </c>
      <c r="Q4973" s="1">
        <v>45484</v>
      </c>
      <c r="R4973">
        <v>1075</v>
      </c>
      <c r="S4973" s="4">
        <v>8</v>
      </c>
      <c r="T4973" t="s">
        <v>210</v>
      </c>
    </row>
    <row r="4974" spans="1:20" x14ac:dyDescent="0.35">
      <c r="A4974" t="s">
        <v>9921</v>
      </c>
      <c r="B4974" s="5" t="s">
        <v>40</v>
      </c>
      <c r="C4974" s="6">
        <v>167159</v>
      </c>
      <c r="D4974" t="s">
        <v>92</v>
      </c>
      <c r="E4974">
        <v>125369</v>
      </c>
      <c r="F4974" s="5" t="s">
        <v>23</v>
      </c>
      <c r="G4974" s="5" t="s">
        <v>24</v>
      </c>
      <c r="H4974" s="5" t="s">
        <v>93</v>
      </c>
      <c r="I4974" t="s">
        <v>35</v>
      </c>
      <c r="J4974" t="s">
        <v>93</v>
      </c>
      <c r="K4974">
        <v>100</v>
      </c>
      <c r="L4974" s="5" t="s">
        <v>9922</v>
      </c>
      <c r="M4974" s="5" t="s">
        <v>28</v>
      </c>
      <c r="N4974">
        <v>10</v>
      </c>
      <c r="O4974" t="s">
        <v>107</v>
      </c>
      <c r="P4974" s="1">
        <v>45631</v>
      </c>
      <c r="Q4974" s="1">
        <v>45665</v>
      </c>
      <c r="R4974">
        <v>1609</v>
      </c>
      <c r="S4974" s="4">
        <v>7.3</v>
      </c>
      <c r="T4974" t="s">
        <v>63</v>
      </c>
    </row>
    <row r="4975" spans="1:20" x14ac:dyDescent="0.35">
      <c r="A4975" t="s">
        <v>9923</v>
      </c>
      <c r="B4975" s="5" t="s">
        <v>179</v>
      </c>
      <c r="C4975" s="6">
        <v>110919</v>
      </c>
      <c r="D4975" t="s">
        <v>22</v>
      </c>
      <c r="E4975">
        <v>110919</v>
      </c>
      <c r="F4975" s="5" t="s">
        <v>66</v>
      </c>
      <c r="G4975" s="5" t="s">
        <v>59</v>
      </c>
      <c r="H4975" s="5" t="s">
        <v>165</v>
      </c>
      <c r="I4975" t="s">
        <v>26</v>
      </c>
      <c r="J4975" t="s">
        <v>82</v>
      </c>
      <c r="K4975">
        <v>50</v>
      </c>
      <c r="L4975" s="5" t="s">
        <v>9924</v>
      </c>
      <c r="M4975" s="5" t="s">
        <v>28</v>
      </c>
      <c r="N4975">
        <v>9</v>
      </c>
      <c r="O4975" t="s">
        <v>71</v>
      </c>
      <c r="P4975" s="1">
        <v>45513</v>
      </c>
      <c r="Q4975" s="1">
        <v>45552</v>
      </c>
      <c r="R4975">
        <v>1747</v>
      </c>
      <c r="S4975" s="4">
        <v>6.7</v>
      </c>
      <c r="T4975" t="s">
        <v>153</v>
      </c>
    </row>
    <row r="4976" spans="1:20" x14ac:dyDescent="0.35">
      <c r="A4976" t="s">
        <v>9925</v>
      </c>
      <c r="B4976" s="5" t="s">
        <v>73</v>
      </c>
      <c r="C4976" s="6">
        <v>153715</v>
      </c>
      <c r="D4976" t="s">
        <v>22</v>
      </c>
      <c r="E4976">
        <v>153715</v>
      </c>
      <c r="F4976" s="5" t="s">
        <v>66</v>
      </c>
      <c r="G4976" s="5" t="s">
        <v>59</v>
      </c>
      <c r="H4976" s="5" t="s">
        <v>191</v>
      </c>
      <c r="I4976" t="s">
        <v>35</v>
      </c>
      <c r="J4976" t="s">
        <v>522</v>
      </c>
      <c r="K4976">
        <v>0</v>
      </c>
      <c r="L4976" s="5" t="s">
        <v>9926</v>
      </c>
      <c r="M4976" s="5" t="s">
        <v>28</v>
      </c>
      <c r="N4976">
        <v>7</v>
      </c>
      <c r="O4976" t="s">
        <v>135</v>
      </c>
      <c r="P4976" s="1">
        <v>45635</v>
      </c>
      <c r="Q4976" s="1">
        <v>45664</v>
      </c>
      <c r="R4976">
        <v>2330</v>
      </c>
      <c r="S4976" s="4">
        <v>6.8</v>
      </c>
      <c r="T4976" t="s">
        <v>47</v>
      </c>
    </row>
    <row r="4977" spans="1:20" x14ac:dyDescent="0.35">
      <c r="A4977" t="s">
        <v>9927</v>
      </c>
      <c r="B4977" s="5" t="s">
        <v>73</v>
      </c>
      <c r="C4977" s="6">
        <v>132249</v>
      </c>
      <c r="D4977" t="s">
        <v>22</v>
      </c>
      <c r="E4977">
        <v>132249</v>
      </c>
      <c r="F4977" s="5" t="s">
        <v>66</v>
      </c>
      <c r="G4977" s="5" t="s">
        <v>42</v>
      </c>
      <c r="H4977" s="5" t="s">
        <v>25</v>
      </c>
      <c r="I4977" t="s">
        <v>26</v>
      </c>
      <c r="J4977" t="s">
        <v>129</v>
      </c>
      <c r="K4977">
        <v>50</v>
      </c>
      <c r="L4977" s="5" t="s">
        <v>9928</v>
      </c>
      <c r="M4977" s="5" t="s">
        <v>28</v>
      </c>
      <c r="N4977">
        <v>6</v>
      </c>
      <c r="O4977" t="s">
        <v>167</v>
      </c>
      <c r="P4977" s="1">
        <v>45464</v>
      </c>
      <c r="Q4977" s="1">
        <v>45505</v>
      </c>
      <c r="R4977">
        <v>690</v>
      </c>
      <c r="S4977" s="4">
        <v>5.4</v>
      </c>
      <c r="T4977" t="s">
        <v>210</v>
      </c>
    </row>
    <row r="4978" spans="1:20" x14ac:dyDescent="0.35">
      <c r="A4978" t="s">
        <v>9929</v>
      </c>
      <c r="B4978" s="5" t="s">
        <v>217</v>
      </c>
      <c r="C4978" s="6">
        <v>231132</v>
      </c>
      <c r="D4978" t="s">
        <v>22</v>
      </c>
      <c r="E4978">
        <v>231132</v>
      </c>
      <c r="F4978" s="5" t="s">
        <v>23</v>
      </c>
      <c r="G4978" s="5" t="s">
        <v>59</v>
      </c>
      <c r="H4978" s="5" t="s">
        <v>97</v>
      </c>
      <c r="I4978" t="s">
        <v>44</v>
      </c>
      <c r="J4978" t="s">
        <v>97</v>
      </c>
      <c r="K4978">
        <v>0</v>
      </c>
      <c r="L4978" s="5" t="s">
        <v>9930</v>
      </c>
      <c r="M4978" s="5" t="s">
        <v>37</v>
      </c>
      <c r="N4978">
        <v>14</v>
      </c>
      <c r="O4978" t="s">
        <v>147</v>
      </c>
      <c r="P4978" s="1">
        <v>45583</v>
      </c>
      <c r="Q4978" s="1">
        <v>45650</v>
      </c>
      <c r="R4978">
        <v>1890</v>
      </c>
      <c r="S4978" s="4">
        <v>6.3</v>
      </c>
      <c r="T4978" t="s">
        <v>136</v>
      </c>
    </row>
    <row r="4979" spans="1:20" x14ac:dyDescent="0.35">
      <c r="A4979" t="s">
        <v>9931</v>
      </c>
      <c r="B4979" s="5" t="s">
        <v>73</v>
      </c>
      <c r="C4979" s="6">
        <v>85300</v>
      </c>
      <c r="D4979" t="s">
        <v>41</v>
      </c>
      <c r="E4979">
        <v>72505</v>
      </c>
      <c r="F4979" s="5" t="s">
        <v>58</v>
      </c>
      <c r="G4979" s="5" t="s">
        <v>42</v>
      </c>
      <c r="H4979" s="5" t="s">
        <v>60</v>
      </c>
      <c r="I4979" t="s">
        <v>35</v>
      </c>
      <c r="J4979" t="s">
        <v>60</v>
      </c>
      <c r="K4979">
        <v>50</v>
      </c>
      <c r="L4979" s="5" t="s">
        <v>9932</v>
      </c>
      <c r="M4979" s="5" t="s">
        <v>28</v>
      </c>
      <c r="N4979">
        <v>0</v>
      </c>
      <c r="O4979" t="s">
        <v>135</v>
      </c>
      <c r="P4979" s="1">
        <v>45406</v>
      </c>
      <c r="Q4979" s="1">
        <v>45433</v>
      </c>
      <c r="R4979">
        <v>1221</v>
      </c>
      <c r="S4979" s="4">
        <v>6.4</v>
      </c>
      <c r="T4979" t="s">
        <v>103</v>
      </c>
    </row>
    <row r="4980" spans="1:20" x14ac:dyDescent="0.35">
      <c r="A4980" t="s">
        <v>9933</v>
      </c>
      <c r="B4980" s="5" t="s">
        <v>28799</v>
      </c>
      <c r="C4980" s="6">
        <v>128111</v>
      </c>
      <c r="D4980" t="s">
        <v>22</v>
      </c>
      <c r="E4980">
        <v>128111</v>
      </c>
      <c r="F4980" s="5" t="s">
        <v>23</v>
      </c>
      <c r="G4980" s="5" t="s">
        <v>42</v>
      </c>
      <c r="H4980" s="5" t="s">
        <v>25</v>
      </c>
      <c r="I4980" t="s">
        <v>44</v>
      </c>
      <c r="J4980" t="s">
        <v>940</v>
      </c>
      <c r="K4980">
        <v>100</v>
      </c>
      <c r="L4980" s="5" t="s">
        <v>9934</v>
      </c>
      <c r="M4980" s="5" t="s">
        <v>28</v>
      </c>
      <c r="N4980">
        <v>15</v>
      </c>
      <c r="O4980" t="s">
        <v>131</v>
      </c>
      <c r="P4980" s="1">
        <v>45738</v>
      </c>
      <c r="Q4980" s="1">
        <v>45783</v>
      </c>
      <c r="R4980">
        <v>1631</v>
      </c>
      <c r="S4980" s="4">
        <v>7.6</v>
      </c>
      <c r="T4980" t="s">
        <v>153</v>
      </c>
    </row>
    <row r="4981" spans="1:20" x14ac:dyDescent="0.35">
      <c r="A4981" t="s">
        <v>9935</v>
      </c>
      <c r="B4981" s="5" t="s">
        <v>28802</v>
      </c>
      <c r="C4981" s="6">
        <v>61852</v>
      </c>
      <c r="D4981" t="s">
        <v>65</v>
      </c>
      <c r="E4981">
        <v>80408</v>
      </c>
      <c r="F4981" s="5" t="s">
        <v>58</v>
      </c>
      <c r="G4981" s="5" t="s">
        <v>59</v>
      </c>
      <c r="H4981" s="5" t="s">
        <v>67</v>
      </c>
      <c r="I4981" t="s">
        <v>44</v>
      </c>
      <c r="J4981" t="s">
        <v>75</v>
      </c>
      <c r="K4981">
        <v>50</v>
      </c>
      <c r="L4981" s="5" t="s">
        <v>9936</v>
      </c>
      <c r="M4981" s="5" t="s">
        <v>37</v>
      </c>
      <c r="N4981">
        <v>1</v>
      </c>
      <c r="O4981" t="s">
        <v>135</v>
      </c>
      <c r="P4981" s="1">
        <v>45546</v>
      </c>
      <c r="Q4981" s="1">
        <v>45562</v>
      </c>
      <c r="R4981">
        <v>2061</v>
      </c>
      <c r="S4981" s="4">
        <v>5.6</v>
      </c>
      <c r="T4981" t="s">
        <v>89</v>
      </c>
    </row>
    <row r="4982" spans="1:20" x14ac:dyDescent="0.35">
      <c r="A4982" t="s">
        <v>9937</v>
      </c>
      <c r="B4982" s="5" t="s">
        <v>21</v>
      </c>
      <c r="C4982" s="6">
        <v>59300</v>
      </c>
      <c r="D4982" t="s">
        <v>22</v>
      </c>
      <c r="E4982">
        <v>59300</v>
      </c>
      <c r="F4982" s="5" t="s">
        <v>58</v>
      </c>
      <c r="G4982" s="5" t="s">
        <v>51</v>
      </c>
      <c r="H4982" s="5" t="s">
        <v>191</v>
      </c>
      <c r="I4982" t="s">
        <v>44</v>
      </c>
      <c r="J4982" t="s">
        <v>25</v>
      </c>
      <c r="K4982">
        <v>0</v>
      </c>
      <c r="L4982" s="5" t="s">
        <v>9938</v>
      </c>
      <c r="M4982" s="5" t="s">
        <v>28</v>
      </c>
      <c r="N4982">
        <v>0</v>
      </c>
      <c r="O4982" t="s">
        <v>135</v>
      </c>
      <c r="P4982" s="1">
        <v>45299</v>
      </c>
      <c r="Q4982" s="1">
        <v>45369</v>
      </c>
      <c r="R4982">
        <v>1348</v>
      </c>
      <c r="S4982" s="4">
        <v>9.3000000000000007</v>
      </c>
      <c r="T4982" t="s">
        <v>103</v>
      </c>
    </row>
    <row r="4983" spans="1:20" x14ac:dyDescent="0.35">
      <c r="A4983" t="s">
        <v>9939</v>
      </c>
      <c r="B4983" s="5" t="s">
        <v>28800</v>
      </c>
      <c r="C4983" s="6">
        <v>126739</v>
      </c>
      <c r="D4983" t="s">
        <v>65</v>
      </c>
      <c r="E4983">
        <v>164761</v>
      </c>
      <c r="F4983" s="5" t="s">
        <v>66</v>
      </c>
      <c r="G4983" s="5" t="s">
        <v>24</v>
      </c>
      <c r="H4983" s="5" t="s">
        <v>67</v>
      </c>
      <c r="I4983" t="s">
        <v>44</v>
      </c>
      <c r="J4983" t="s">
        <v>67</v>
      </c>
      <c r="K4983">
        <v>50</v>
      </c>
      <c r="L4983" s="5" t="s">
        <v>9940</v>
      </c>
      <c r="M4983" s="5" t="s">
        <v>28</v>
      </c>
      <c r="N4983">
        <v>5</v>
      </c>
      <c r="O4983" t="s">
        <v>147</v>
      </c>
      <c r="P4983" s="1">
        <v>45625</v>
      </c>
      <c r="Q4983" s="1">
        <v>45688</v>
      </c>
      <c r="R4983">
        <v>554</v>
      </c>
      <c r="S4983" s="4">
        <v>8.3000000000000007</v>
      </c>
      <c r="T4983" t="s">
        <v>103</v>
      </c>
    </row>
    <row r="4984" spans="1:20" x14ac:dyDescent="0.35">
      <c r="A4984" t="s">
        <v>9941</v>
      </c>
      <c r="B4984" s="5" t="s">
        <v>49</v>
      </c>
      <c r="C4984" s="6">
        <v>80800</v>
      </c>
      <c r="D4984" t="s">
        <v>22</v>
      </c>
      <c r="E4984">
        <v>80800</v>
      </c>
      <c r="F4984" s="5" t="s">
        <v>58</v>
      </c>
      <c r="G4984" s="5" t="s">
        <v>42</v>
      </c>
      <c r="H4984" s="5" t="s">
        <v>97</v>
      </c>
      <c r="I4984" t="s">
        <v>26</v>
      </c>
      <c r="J4984" t="s">
        <v>97</v>
      </c>
      <c r="K4984">
        <v>50</v>
      </c>
      <c r="L4984" s="5" t="s">
        <v>9942</v>
      </c>
      <c r="M4984" s="5" t="s">
        <v>28</v>
      </c>
      <c r="N4984">
        <v>0</v>
      </c>
      <c r="O4984" t="s">
        <v>78</v>
      </c>
      <c r="P4984" s="1">
        <v>45376</v>
      </c>
      <c r="Q4984" s="1">
        <v>45410</v>
      </c>
      <c r="R4984">
        <v>594</v>
      </c>
      <c r="S4984" s="4">
        <v>6</v>
      </c>
      <c r="T4984" t="s">
        <v>47</v>
      </c>
    </row>
    <row r="4985" spans="1:20" x14ac:dyDescent="0.35">
      <c r="A4985" t="s">
        <v>9943</v>
      </c>
      <c r="B4985" s="5" t="s">
        <v>217</v>
      </c>
      <c r="C4985" s="6">
        <v>85451</v>
      </c>
      <c r="D4985" t="s">
        <v>81</v>
      </c>
      <c r="E4985">
        <v>115359</v>
      </c>
      <c r="F4985" s="5" t="s">
        <v>50</v>
      </c>
      <c r="G4985" s="5" t="s">
        <v>59</v>
      </c>
      <c r="H4985" s="5" t="s">
        <v>82</v>
      </c>
      <c r="I4985" t="s">
        <v>44</v>
      </c>
      <c r="J4985" t="s">
        <v>192</v>
      </c>
      <c r="K4985">
        <v>50</v>
      </c>
      <c r="L4985" s="5" t="s">
        <v>9944</v>
      </c>
      <c r="M4985" s="5" t="s">
        <v>37</v>
      </c>
      <c r="N4985">
        <v>3</v>
      </c>
      <c r="O4985" t="s">
        <v>88</v>
      </c>
      <c r="P4985" s="1">
        <v>45445</v>
      </c>
      <c r="Q4985" s="1">
        <v>45509</v>
      </c>
      <c r="R4985">
        <v>2249</v>
      </c>
      <c r="S4985" s="4">
        <v>7.8</v>
      </c>
      <c r="T4985" t="s">
        <v>95</v>
      </c>
    </row>
    <row r="4986" spans="1:20" x14ac:dyDescent="0.35">
      <c r="A4986" t="s">
        <v>9945</v>
      </c>
      <c r="B4986" s="5" t="s">
        <v>28799</v>
      </c>
      <c r="C4986" s="6">
        <v>82153</v>
      </c>
      <c r="D4986" t="s">
        <v>22</v>
      </c>
      <c r="E4986">
        <v>82153</v>
      </c>
      <c r="F4986" s="5" t="s">
        <v>58</v>
      </c>
      <c r="G4986" s="5" t="s">
        <v>42</v>
      </c>
      <c r="H4986" s="5" t="s">
        <v>101</v>
      </c>
      <c r="I4986" t="s">
        <v>26</v>
      </c>
      <c r="J4986" t="s">
        <v>313</v>
      </c>
      <c r="K4986">
        <v>50</v>
      </c>
      <c r="L4986" s="5" t="s">
        <v>9946</v>
      </c>
      <c r="M4986" s="5" t="s">
        <v>28</v>
      </c>
      <c r="N4986">
        <v>0</v>
      </c>
      <c r="O4986" t="s">
        <v>107</v>
      </c>
      <c r="P4986" s="1">
        <v>45365</v>
      </c>
      <c r="Q4986" s="1">
        <v>45429</v>
      </c>
      <c r="R4986">
        <v>927</v>
      </c>
      <c r="S4986" s="4">
        <v>6</v>
      </c>
      <c r="T4986" t="s">
        <v>89</v>
      </c>
    </row>
    <row r="4987" spans="1:20" x14ac:dyDescent="0.35">
      <c r="A4987" t="s">
        <v>9947</v>
      </c>
      <c r="B4987" s="5" t="s">
        <v>28800</v>
      </c>
      <c r="C4987" s="6">
        <v>79663</v>
      </c>
      <c r="D4987" t="s">
        <v>22</v>
      </c>
      <c r="E4987">
        <v>79663</v>
      </c>
      <c r="F4987" s="5" t="s">
        <v>50</v>
      </c>
      <c r="G4987" s="5" t="s">
        <v>51</v>
      </c>
      <c r="H4987" s="5" t="s">
        <v>129</v>
      </c>
      <c r="I4987" t="s">
        <v>44</v>
      </c>
      <c r="J4987" t="s">
        <v>129</v>
      </c>
      <c r="K4987">
        <v>100</v>
      </c>
      <c r="L4987" s="5" t="s">
        <v>9948</v>
      </c>
      <c r="M4987" s="5" t="s">
        <v>28</v>
      </c>
      <c r="N4987">
        <v>2</v>
      </c>
      <c r="O4987" t="s">
        <v>135</v>
      </c>
      <c r="P4987" s="1">
        <v>45510</v>
      </c>
      <c r="Q4987" s="1">
        <v>45525</v>
      </c>
      <c r="R4987">
        <v>1985</v>
      </c>
      <c r="S4987" s="4">
        <v>7.7</v>
      </c>
      <c r="T4987" t="s">
        <v>153</v>
      </c>
    </row>
    <row r="4988" spans="1:20" x14ac:dyDescent="0.35">
      <c r="A4988" t="s">
        <v>9949</v>
      </c>
      <c r="B4988" s="5" t="s">
        <v>57</v>
      </c>
      <c r="C4988" s="6">
        <v>141209</v>
      </c>
      <c r="D4988" t="s">
        <v>41</v>
      </c>
      <c r="E4988">
        <v>120028</v>
      </c>
      <c r="F4988" s="5" t="s">
        <v>66</v>
      </c>
      <c r="G4988" s="5" t="s">
        <v>24</v>
      </c>
      <c r="H4988" s="5" t="s">
        <v>151</v>
      </c>
      <c r="I4988" t="s">
        <v>35</v>
      </c>
      <c r="J4988" t="s">
        <v>151</v>
      </c>
      <c r="K4988">
        <v>0</v>
      </c>
      <c r="L4988" s="5" t="s">
        <v>9950</v>
      </c>
      <c r="M4988" s="5" t="s">
        <v>70</v>
      </c>
      <c r="N4988">
        <v>8</v>
      </c>
      <c r="O4988" t="s">
        <v>135</v>
      </c>
      <c r="P4988" s="1">
        <v>45771</v>
      </c>
      <c r="Q4988" s="1">
        <v>45787</v>
      </c>
      <c r="R4988">
        <v>2143</v>
      </c>
      <c r="S4988" s="4">
        <v>7.8</v>
      </c>
      <c r="T4988" t="s">
        <v>30</v>
      </c>
    </row>
    <row r="4989" spans="1:20" x14ac:dyDescent="0.35">
      <c r="A4989" t="s">
        <v>9951</v>
      </c>
      <c r="B4989" s="5" t="s">
        <v>28800</v>
      </c>
      <c r="C4989" s="6">
        <v>47558</v>
      </c>
      <c r="D4989" t="s">
        <v>22</v>
      </c>
      <c r="E4989">
        <v>47558</v>
      </c>
      <c r="F4989" s="5" t="s">
        <v>23</v>
      </c>
      <c r="G4989" s="5" t="s">
        <v>59</v>
      </c>
      <c r="H4989" s="5" t="s">
        <v>116</v>
      </c>
      <c r="I4989" t="s">
        <v>44</v>
      </c>
      <c r="J4989" t="s">
        <v>116</v>
      </c>
      <c r="K4989">
        <v>0</v>
      </c>
      <c r="L4989" s="5" t="s">
        <v>9952</v>
      </c>
      <c r="M4989" s="5" t="s">
        <v>37</v>
      </c>
      <c r="N4989">
        <v>12</v>
      </c>
      <c r="O4989" t="s">
        <v>112</v>
      </c>
      <c r="P4989" s="1">
        <v>45325</v>
      </c>
      <c r="Q4989" s="1">
        <v>45387</v>
      </c>
      <c r="R4989">
        <v>1793</v>
      </c>
      <c r="S4989" s="4">
        <v>9</v>
      </c>
      <c r="T4989" t="s">
        <v>118</v>
      </c>
    </row>
    <row r="4990" spans="1:20" x14ac:dyDescent="0.35">
      <c r="A4990" t="s">
        <v>9953</v>
      </c>
      <c r="B4990" s="5" t="s">
        <v>28800</v>
      </c>
      <c r="C4990" s="6">
        <v>134887</v>
      </c>
      <c r="D4990" t="s">
        <v>22</v>
      </c>
      <c r="E4990">
        <v>134887</v>
      </c>
      <c r="F4990" s="5" t="s">
        <v>50</v>
      </c>
      <c r="G4990" s="5" t="s">
        <v>59</v>
      </c>
      <c r="H4990" s="5" t="s">
        <v>97</v>
      </c>
      <c r="I4990" t="s">
        <v>35</v>
      </c>
      <c r="J4990" t="s">
        <v>97</v>
      </c>
      <c r="K4990">
        <v>100</v>
      </c>
      <c r="L4990" s="5" t="s">
        <v>9954</v>
      </c>
      <c r="M4990" s="5" t="s">
        <v>54</v>
      </c>
      <c r="N4990">
        <v>2</v>
      </c>
      <c r="O4990" t="s">
        <v>88</v>
      </c>
      <c r="P4990" s="1">
        <v>45729</v>
      </c>
      <c r="Q4990" s="1">
        <v>45770</v>
      </c>
      <c r="R4990">
        <v>2069</v>
      </c>
      <c r="S4990" s="4">
        <v>9.1</v>
      </c>
      <c r="T4990" t="s">
        <v>103</v>
      </c>
    </row>
    <row r="4991" spans="1:20" x14ac:dyDescent="0.35">
      <c r="A4991" t="s">
        <v>9955</v>
      </c>
      <c r="B4991" s="5" t="s">
        <v>28802</v>
      </c>
      <c r="C4991" s="6">
        <v>216990</v>
      </c>
      <c r="D4991" t="s">
        <v>22</v>
      </c>
      <c r="E4991">
        <v>216990</v>
      </c>
      <c r="F4991" s="5" t="s">
        <v>23</v>
      </c>
      <c r="G4991" s="5" t="s">
        <v>24</v>
      </c>
      <c r="H4991" s="5" t="s">
        <v>52</v>
      </c>
      <c r="I4991" t="s">
        <v>26</v>
      </c>
      <c r="J4991" t="s">
        <v>52</v>
      </c>
      <c r="K4991">
        <v>50</v>
      </c>
      <c r="L4991" s="5" t="s">
        <v>9956</v>
      </c>
      <c r="M4991" s="5" t="s">
        <v>70</v>
      </c>
      <c r="N4991">
        <v>19</v>
      </c>
      <c r="O4991" t="s">
        <v>71</v>
      </c>
      <c r="P4991" s="1">
        <v>45395</v>
      </c>
      <c r="Q4991" s="1">
        <v>45431</v>
      </c>
      <c r="R4991">
        <v>2371</v>
      </c>
      <c r="S4991" s="4">
        <v>5.6</v>
      </c>
      <c r="T4991" t="s">
        <v>30</v>
      </c>
    </row>
    <row r="4992" spans="1:20" x14ac:dyDescent="0.35">
      <c r="A4992" t="s">
        <v>9957</v>
      </c>
      <c r="B4992" s="5" t="s">
        <v>91</v>
      </c>
      <c r="C4992" s="6">
        <v>270223</v>
      </c>
      <c r="D4992" t="s">
        <v>41</v>
      </c>
      <c r="E4992">
        <v>229690</v>
      </c>
      <c r="F4992" s="5" t="s">
        <v>23</v>
      </c>
      <c r="G4992" s="5" t="s">
        <v>42</v>
      </c>
      <c r="H4992" s="5" t="s">
        <v>60</v>
      </c>
      <c r="I4992" t="s">
        <v>35</v>
      </c>
      <c r="J4992" t="s">
        <v>60</v>
      </c>
      <c r="K4992">
        <v>50</v>
      </c>
      <c r="L4992" s="5" t="s">
        <v>9958</v>
      </c>
      <c r="M4992" s="5" t="s">
        <v>28</v>
      </c>
      <c r="N4992">
        <v>15</v>
      </c>
      <c r="O4992" t="s">
        <v>85</v>
      </c>
      <c r="P4992" s="1">
        <v>45347</v>
      </c>
      <c r="Q4992" s="1">
        <v>45420</v>
      </c>
      <c r="R4992">
        <v>820</v>
      </c>
      <c r="S4992" s="4">
        <v>8.1999999999999993</v>
      </c>
      <c r="T4992" t="s">
        <v>277</v>
      </c>
    </row>
    <row r="4993" spans="1:20" x14ac:dyDescent="0.35">
      <c r="A4993" t="s">
        <v>9959</v>
      </c>
      <c r="B4993" s="5" t="s">
        <v>28799</v>
      </c>
      <c r="C4993" s="6">
        <v>123617</v>
      </c>
      <c r="D4993" t="s">
        <v>22</v>
      </c>
      <c r="E4993">
        <v>123617</v>
      </c>
      <c r="F4993" s="5" t="s">
        <v>66</v>
      </c>
      <c r="G4993" s="5" t="s">
        <v>24</v>
      </c>
      <c r="H4993" s="5" t="s">
        <v>25</v>
      </c>
      <c r="I4993" t="s">
        <v>44</v>
      </c>
      <c r="J4993" t="s">
        <v>410</v>
      </c>
      <c r="K4993">
        <v>50</v>
      </c>
      <c r="L4993" s="5" t="s">
        <v>9960</v>
      </c>
      <c r="M4993" s="5" t="s">
        <v>37</v>
      </c>
      <c r="N4993">
        <v>8</v>
      </c>
      <c r="O4993" t="s">
        <v>71</v>
      </c>
      <c r="P4993" s="1">
        <v>45610</v>
      </c>
      <c r="Q4993" s="1">
        <v>45639</v>
      </c>
      <c r="R4993">
        <v>1367</v>
      </c>
      <c r="S4993" s="4">
        <v>9</v>
      </c>
      <c r="T4993" t="s">
        <v>63</v>
      </c>
    </row>
    <row r="4994" spans="1:20" x14ac:dyDescent="0.35">
      <c r="A4994" t="s">
        <v>9961</v>
      </c>
      <c r="B4994" s="5" t="s">
        <v>100</v>
      </c>
      <c r="C4994" s="6">
        <v>179200</v>
      </c>
      <c r="D4994" t="s">
        <v>120</v>
      </c>
      <c r="E4994">
        <v>161280</v>
      </c>
      <c r="F4994" s="5" t="s">
        <v>66</v>
      </c>
      <c r="G4994" s="5" t="s">
        <v>42</v>
      </c>
      <c r="H4994" s="5" t="s">
        <v>121</v>
      </c>
      <c r="I4994" t="s">
        <v>26</v>
      </c>
      <c r="J4994" t="s">
        <v>121</v>
      </c>
      <c r="K4994">
        <v>50</v>
      </c>
      <c r="L4994" s="5" t="s">
        <v>9962</v>
      </c>
      <c r="M4994" s="5" t="s">
        <v>70</v>
      </c>
      <c r="N4994">
        <v>6</v>
      </c>
      <c r="O4994" t="s">
        <v>147</v>
      </c>
      <c r="P4994" s="1">
        <v>45596</v>
      </c>
      <c r="Q4994" s="1">
        <v>45659</v>
      </c>
      <c r="R4994">
        <v>654</v>
      </c>
      <c r="S4994" s="4">
        <v>9.1</v>
      </c>
      <c r="T4994" t="s">
        <v>47</v>
      </c>
    </row>
    <row r="4995" spans="1:20" x14ac:dyDescent="0.35">
      <c r="A4995" t="s">
        <v>9963</v>
      </c>
      <c r="B4995" s="5" t="s">
        <v>57</v>
      </c>
      <c r="C4995" s="6">
        <v>123515</v>
      </c>
      <c r="D4995" t="s">
        <v>22</v>
      </c>
      <c r="E4995">
        <v>123515</v>
      </c>
      <c r="F4995" s="5" t="s">
        <v>66</v>
      </c>
      <c r="G4995" s="5" t="s">
        <v>51</v>
      </c>
      <c r="H4995" s="5" t="s">
        <v>52</v>
      </c>
      <c r="I4995" t="s">
        <v>26</v>
      </c>
      <c r="J4995" t="s">
        <v>52</v>
      </c>
      <c r="K4995">
        <v>0</v>
      </c>
      <c r="L4995" s="5" t="s">
        <v>9964</v>
      </c>
      <c r="M4995" s="5" t="s">
        <v>70</v>
      </c>
      <c r="N4995">
        <v>5</v>
      </c>
      <c r="O4995" t="s">
        <v>167</v>
      </c>
      <c r="P4995" s="1">
        <v>45745</v>
      </c>
      <c r="Q4995" s="1">
        <v>45785</v>
      </c>
      <c r="R4995">
        <v>736</v>
      </c>
      <c r="S4995" s="4">
        <v>9.6</v>
      </c>
      <c r="T4995" t="s">
        <v>38</v>
      </c>
    </row>
    <row r="4996" spans="1:20" x14ac:dyDescent="0.35">
      <c r="A4996" t="s">
        <v>9965</v>
      </c>
      <c r="B4996" s="5" t="s">
        <v>28802</v>
      </c>
      <c r="C4996" s="6">
        <v>101862</v>
      </c>
      <c r="D4996" t="s">
        <v>81</v>
      </c>
      <c r="E4996">
        <v>137514</v>
      </c>
      <c r="F4996" s="5" t="s">
        <v>50</v>
      </c>
      <c r="G4996" s="5" t="s">
        <v>24</v>
      </c>
      <c r="H4996" s="5" t="s">
        <v>82</v>
      </c>
      <c r="I4996" t="s">
        <v>35</v>
      </c>
      <c r="J4996" t="s">
        <v>915</v>
      </c>
      <c r="K4996">
        <v>100</v>
      </c>
      <c r="L4996" s="5" t="s">
        <v>9966</v>
      </c>
      <c r="M4996" s="5" t="s">
        <v>28</v>
      </c>
      <c r="N4996">
        <v>3</v>
      </c>
      <c r="O4996" t="s">
        <v>29</v>
      </c>
      <c r="P4996" s="1">
        <v>45395</v>
      </c>
      <c r="Q4996" s="1">
        <v>45434</v>
      </c>
      <c r="R4996">
        <v>1831</v>
      </c>
      <c r="S4996" s="4">
        <v>5.3</v>
      </c>
      <c r="T4996" t="s">
        <v>118</v>
      </c>
    </row>
    <row r="4997" spans="1:20" x14ac:dyDescent="0.35">
      <c r="A4997" t="s">
        <v>9967</v>
      </c>
      <c r="B4997" s="5" t="s">
        <v>73</v>
      </c>
      <c r="C4997" s="6">
        <v>183450</v>
      </c>
      <c r="D4997" t="s">
        <v>22</v>
      </c>
      <c r="E4997">
        <v>183450</v>
      </c>
      <c r="F4997" s="5" t="s">
        <v>23</v>
      </c>
      <c r="G4997" s="5" t="s">
        <v>24</v>
      </c>
      <c r="H4997" s="5" t="s">
        <v>101</v>
      </c>
      <c r="I4997" t="s">
        <v>44</v>
      </c>
      <c r="J4997" t="s">
        <v>101</v>
      </c>
      <c r="K4997">
        <v>50</v>
      </c>
      <c r="L4997" s="5" t="s">
        <v>9968</v>
      </c>
      <c r="M4997" s="5" t="s">
        <v>37</v>
      </c>
      <c r="N4997">
        <v>17</v>
      </c>
      <c r="O4997" t="s">
        <v>88</v>
      </c>
      <c r="P4997" s="1">
        <v>45460</v>
      </c>
      <c r="Q4997" s="1">
        <v>45485</v>
      </c>
      <c r="R4997">
        <v>902</v>
      </c>
      <c r="S4997" s="4">
        <v>6.3</v>
      </c>
      <c r="T4997" t="s">
        <v>136</v>
      </c>
    </row>
    <row r="4998" spans="1:20" x14ac:dyDescent="0.35">
      <c r="A4998" t="s">
        <v>9969</v>
      </c>
      <c r="B4998" s="5" t="s">
        <v>91</v>
      </c>
      <c r="C4998" s="6">
        <v>81041</v>
      </c>
      <c r="D4998" t="s">
        <v>65</v>
      </c>
      <c r="E4998">
        <v>105353</v>
      </c>
      <c r="F4998" s="5" t="s">
        <v>58</v>
      </c>
      <c r="G4998" s="5" t="s">
        <v>24</v>
      </c>
      <c r="H4998" s="5" t="s">
        <v>67</v>
      </c>
      <c r="I4998" t="s">
        <v>35</v>
      </c>
      <c r="J4998" t="s">
        <v>67</v>
      </c>
      <c r="K4998">
        <v>0</v>
      </c>
      <c r="L4998" s="5" t="s">
        <v>9970</v>
      </c>
      <c r="M4998" s="5" t="s">
        <v>28</v>
      </c>
      <c r="N4998">
        <v>1</v>
      </c>
      <c r="O4998" t="s">
        <v>62</v>
      </c>
      <c r="P4998" s="1">
        <v>45472</v>
      </c>
      <c r="Q4998" s="1">
        <v>45520</v>
      </c>
      <c r="R4998">
        <v>1494</v>
      </c>
      <c r="S4998" s="4">
        <v>9.3000000000000007</v>
      </c>
      <c r="T4998" t="s">
        <v>108</v>
      </c>
    </row>
    <row r="4999" spans="1:20" x14ac:dyDescent="0.35">
      <c r="A4999" t="s">
        <v>9971</v>
      </c>
      <c r="B4999" s="5" t="s">
        <v>28801</v>
      </c>
      <c r="C4999" s="6">
        <v>80467</v>
      </c>
      <c r="D4999" t="s">
        <v>22</v>
      </c>
      <c r="E4999">
        <v>80467</v>
      </c>
      <c r="F4999" s="5" t="s">
        <v>23</v>
      </c>
      <c r="G4999" s="5" t="s">
        <v>24</v>
      </c>
      <c r="H4999" s="5" t="s">
        <v>116</v>
      </c>
      <c r="I4999" t="s">
        <v>44</v>
      </c>
      <c r="J4999" t="s">
        <v>116</v>
      </c>
      <c r="K4999">
        <v>0</v>
      </c>
      <c r="L4999" s="5" t="s">
        <v>9972</v>
      </c>
      <c r="M4999" s="5" t="s">
        <v>70</v>
      </c>
      <c r="N4999">
        <v>14</v>
      </c>
      <c r="O4999" t="s">
        <v>172</v>
      </c>
      <c r="P4999" s="1">
        <v>45618</v>
      </c>
      <c r="Q4999" s="1">
        <v>45651</v>
      </c>
      <c r="R4999">
        <v>2205</v>
      </c>
      <c r="S4999" s="4">
        <v>6.8</v>
      </c>
      <c r="T4999" t="s">
        <v>118</v>
      </c>
    </row>
    <row r="5000" spans="1:20" x14ac:dyDescent="0.35">
      <c r="A5000" t="s">
        <v>9973</v>
      </c>
      <c r="B5000" s="5" t="s">
        <v>28801</v>
      </c>
      <c r="C5000" s="6">
        <v>88669</v>
      </c>
      <c r="D5000" t="s">
        <v>81</v>
      </c>
      <c r="E5000">
        <v>119703</v>
      </c>
      <c r="F5000" s="5" t="s">
        <v>50</v>
      </c>
      <c r="G5000" s="5" t="s">
        <v>42</v>
      </c>
      <c r="H5000" s="5" t="s">
        <v>82</v>
      </c>
      <c r="I5000" t="s">
        <v>35</v>
      </c>
      <c r="J5000" t="s">
        <v>82</v>
      </c>
      <c r="K5000">
        <v>100</v>
      </c>
      <c r="L5000" s="5" t="s">
        <v>9974</v>
      </c>
      <c r="M5000" s="5" t="s">
        <v>70</v>
      </c>
      <c r="N5000">
        <v>3</v>
      </c>
      <c r="O5000" t="s">
        <v>141</v>
      </c>
      <c r="P5000" s="1">
        <v>45442</v>
      </c>
      <c r="Q5000" s="1">
        <v>45514</v>
      </c>
      <c r="R5000">
        <v>1427</v>
      </c>
      <c r="S5000" s="4">
        <v>5.5</v>
      </c>
      <c r="T5000" t="s">
        <v>89</v>
      </c>
    </row>
    <row r="5001" spans="1:20" x14ac:dyDescent="0.35">
      <c r="A5001" t="s">
        <v>9975</v>
      </c>
      <c r="B5001" s="5" t="s">
        <v>28800</v>
      </c>
      <c r="C5001" s="6">
        <v>113313</v>
      </c>
      <c r="D5001" t="s">
        <v>22</v>
      </c>
      <c r="E5001">
        <v>113313</v>
      </c>
      <c r="F5001" s="5" t="s">
        <v>50</v>
      </c>
      <c r="G5001" s="5" t="s">
        <v>59</v>
      </c>
      <c r="H5001" s="5" t="s">
        <v>25</v>
      </c>
      <c r="I5001" t="s">
        <v>35</v>
      </c>
      <c r="J5001" t="s">
        <v>25</v>
      </c>
      <c r="K5001">
        <v>100</v>
      </c>
      <c r="L5001" s="5" t="s">
        <v>9976</v>
      </c>
      <c r="M5001" s="5" t="s">
        <v>54</v>
      </c>
      <c r="N5001">
        <v>3</v>
      </c>
      <c r="O5001" t="s">
        <v>131</v>
      </c>
      <c r="P5001" s="1">
        <v>45562</v>
      </c>
      <c r="Q5001" s="1">
        <v>45621</v>
      </c>
      <c r="R5001">
        <v>1895</v>
      </c>
      <c r="S5001" s="4">
        <v>9.5</v>
      </c>
      <c r="T5001" t="s">
        <v>277</v>
      </c>
    </row>
    <row r="5002" spans="1:20" x14ac:dyDescent="0.35">
      <c r="A5002" t="s">
        <v>9977</v>
      </c>
      <c r="B5002" s="5" t="s">
        <v>28802</v>
      </c>
      <c r="C5002" s="6">
        <v>306192</v>
      </c>
      <c r="D5002" t="s">
        <v>22</v>
      </c>
      <c r="E5002">
        <v>306192</v>
      </c>
      <c r="F5002" s="5" t="s">
        <v>23</v>
      </c>
      <c r="G5002" s="5" t="s">
        <v>59</v>
      </c>
      <c r="H5002" s="5" t="s">
        <v>97</v>
      </c>
      <c r="I5002" t="s">
        <v>35</v>
      </c>
      <c r="J5002" t="s">
        <v>97</v>
      </c>
      <c r="K5002">
        <v>0</v>
      </c>
      <c r="L5002" s="5" t="s">
        <v>9978</v>
      </c>
      <c r="M5002" s="5" t="s">
        <v>54</v>
      </c>
      <c r="N5002">
        <v>11</v>
      </c>
      <c r="O5002" t="s">
        <v>46</v>
      </c>
      <c r="P5002" s="1">
        <v>45713</v>
      </c>
      <c r="Q5002" s="1">
        <v>45736</v>
      </c>
      <c r="R5002">
        <v>2405</v>
      </c>
      <c r="S5002" s="4">
        <v>5.5</v>
      </c>
      <c r="T5002" t="s">
        <v>210</v>
      </c>
    </row>
    <row r="5003" spans="1:20" x14ac:dyDescent="0.35">
      <c r="A5003" t="s">
        <v>9979</v>
      </c>
      <c r="B5003" s="5" t="s">
        <v>32</v>
      </c>
      <c r="C5003" s="6">
        <v>190624</v>
      </c>
      <c r="D5003" t="s">
        <v>22</v>
      </c>
      <c r="E5003">
        <v>190624</v>
      </c>
      <c r="F5003" s="5" t="s">
        <v>23</v>
      </c>
      <c r="G5003" s="5" t="s">
        <v>42</v>
      </c>
      <c r="H5003" s="5" t="s">
        <v>97</v>
      </c>
      <c r="I5003" t="s">
        <v>44</v>
      </c>
      <c r="J5003" t="s">
        <v>97</v>
      </c>
      <c r="K5003">
        <v>50</v>
      </c>
      <c r="L5003" s="5" t="s">
        <v>9980</v>
      </c>
      <c r="M5003" s="5" t="s">
        <v>37</v>
      </c>
      <c r="N5003">
        <v>15</v>
      </c>
      <c r="O5003" t="s">
        <v>46</v>
      </c>
      <c r="P5003" s="1">
        <v>45587</v>
      </c>
      <c r="Q5003" s="1">
        <v>45632</v>
      </c>
      <c r="R5003">
        <v>1947</v>
      </c>
      <c r="S5003" s="4">
        <v>7.2</v>
      </c>
      <c r="T5003" t="s">
        <v>38</v>
      </c>
    </row>
    <row r="5004" spans="1:20" x14ac:dyDescent="0.35">
      <c r="A5004" t="s">
        <v>9981</v>
      </c>
      <c r="B5004" s="5" t="s">
        <v>217</v>
      </c>
      <c r="C5004" s="6">
        <v>68152</v>
      </c>
      <c r="D5004" t="s">
        <v>65</v>
      </c>
      <c r="E5004">
        <v>88598</v>
      </c>
      <c r="F5004" s="5" t="s">
        <v>58</v>
      </c>
      <c r="G5004" s="5" t="s">
        <v>59</v>
      </c>
      <c r="H5004" s="5" t="s">
        <v>67</v>
      </c>
      <c r="I5004" t="s">
        <v>35</v>
      </c>
      <c r="J5004" t="s">
        <v>1090</v>
      </c>
      <c r="K5004">
        <v>0</v>
      </c>
      <c r="L5004" s="5" t="s">
        <v>9982</v>
      </c>
      <c r="M5004" s="5" t="s">
        <v>54</v>
      </c>
      <c r="N5004">
        <v>0</v>
      </c>
      <c r="O5004" t="s">
        <v>107</v>
      </c>
      <c r="P5004" s="1">
        <v>45371</v>
      </c>
      <c r="Q5004" s="1">
        <v>45418</v>
      </c>
      <c r="R5004">
        <v>1227</v>
      </c>
      <c r="S5004" s="4">
        <v>9.1</v>
      </c>
      <c r="T5004" t="s">
        <v>243</v>
      </c>
    </row>
    <row r="5005" spans="1:20" x14ac:dyDescent="0.35">
      <c r="A5005" t="s">
        <v>9983</v>
      </c>
      <c r="B5005" s="5" t="s">
        <v>105</v>
      </c>
      <c r="C5005" s="6">
        <v>91590</v>
      </c>
      <c r="D5005" t="s">
        <v>22</v>
      </c>
      <c r="E5005">
        <v>91590</v>
      </c>
      <c r="F5005" s="5" t="s">
        <v>58</v>
      </c>
      <c r="G5005" s="5" t="s">
        <v>42</v>
      </c>
      <c r="H5005" s="5" t="s">
        <v>101</v>
      </c>
      <c r="I5005" t="s">
        <v>35</v>
      </c>
      <c r="J5005" t="s">
        <v>423</v>
      </c>
      <c r="K5005">
        <v>0</v>
      </c>
      <c r="L5005" s="5" t="s">
        <v>9984</v>
      </c>
      <c r="M5005" s="5" t="s">
        <v>28</v>
      </c>
      <c r="N5005">
        <v>1</v>
      </c>
      <c r="O5005" t="s">
        <v>147</v>
      </c>
      <c r="P5005" s="1">
        <v>45470</v>
      </c>
      <c r="Q5005" s="1">
        <v>45492</v>
      </c>
      <c r="R5005">
        <v>578</v>
      </c>
      <c r="S5005" s="4">
        <v>6.6</v>
      </c>
      <c r="T5005" t="s">
        <v>108</v>
      </c>
    </row>
    <row r="5006" spans="1:20" x14ac:dyDescent="0.35">
      <c r="A5006" t="s">
        <v>9985</v>
      </c>
      <c r="B5006" s="5" t="s">
        <v>28802</v>
      </c>
      <c r="C5006" s="6">
        <v>50730</v>
      </c>
      <c r="D5006" t="s">
        <v>41</v>
      </c>
      <c r="E5006">
        <v>43121</v>
      </c>
      <c r="F5006" s="5" t="s">
        <v>58</v>
      </c>
      <c r="G5006" s="5" t="s">
        <v>59</v>
      </c>
      <c r="H5006" s="5" t="s">
        <v>126</v>
      </c>
      <c r="I5006" t="s">
        <v>44</v>
      </c>
      <c r="J5006" t="s">
        <v>126</v>
      </c>
      <c r="K5006">
        <v>0</v>
      </c>
      <c r="L5006" s="5" t="s">
        <v>9986</v>
      </c>
      <c r="M5006" s="5" t="s">
        <v>54</v>
      </c>
      <c r="N5006">
        <v>1</v>
      </c>
      <c r="O5006" t="s">
        <v>141</v>
      </c>
      <c r="P5006" s="1">
        <v>45410</v>
      </c>
      <c r="Q5006" s="1">
        <v>45427</v>
      </c>
      <c r="R5006">
        <v>1020</v>
      </c>
      <c r="S5006" s="4">
        <v>5.7</v>
      </c>
      <c r="T5006" t="s">
        <v>30</v>
      </c>
    </row>
    <row r="5007" spans="1:20" x14ac:dyDescent="0.35">
      <c r="A5007" t="s">
        <v>9987</v>
      </c>
      <c r="B5007" s="5" t="s">
        <v>57</v>
      </c>
      <c r="C5007" s="6">
        <v>57915</v>
      </c>
      <c r="D5007" t="s">
        <v>92</v>
      </c>
      <c r="E5007">
        <v>43436</v>
      </c>
      <c r="F5007" s="5" t="s">
        <v>58</v>
      </c>
      <c r="G5007" s="5" t="s">
        <v>51</v>
      </c>
      <c r="H5007" s="5" t="s">
        <v>93</v>
      </c>
      <c r="I5007" t="s">
        <v>44</v>
      </c>
      <c r="J5007" t="s">
        <v>93</v>
      </c>
      <c r="K5007">
        <v>100</v>
      </c>
      <c r="L5007" s="5" t="s">
        <v>9988</v>
      </c>
      <c r="M5007" s="5" t="s">
        <v>28</v>
      </c>
      <c r="N5007">
        <v>0</v>
      </c>
      <c r="O5007" t="s">
        <v>62</v>
      </c>
      <c r="P5007" s="1">
        <v>45718</v>
      </c>
      <c r="Q5007" s="1">
        <v>45767</v>
      </c>
      <c r="R5007">
        <v>2451</v>
      </c>
      <c r="S5007" s="4">
        <v>8.9</v>
      </c>
      <c r="T5007" t="s">
        <v>153</v>
      </c>
    </row>
    <row r="5008" spans="1:20" x14ac:dyDescent="0.35">
      <c r="A5008" t="s">
        <v>9989</v>
      </c>
      <c r="B5008" s="5" t="s">
        <v>28802</v>
      </c>
      <c r="C5008" s="6">
        <v>74536</v>
      </c>
      <c r="D5008" t="s">
        <v>81</v>
      </c>
      <c r="E5008">
        <v>100624</v>
      </c>
      <c r="F5008" s="5" t="s">
        <v>50</v>
      </c>
      <c r="G5008" s="5" t="s">
        <v>51</v>
      </c>
      <c r="H5008" s="5" t="s">
        <v>82</v>
      </c>
      <c r="I5008" t="s">
        <v>44</v>
      </c>
      <c r="J5008" t="s">
        <v>522</v>
      </c>
      <c r="K5008">
        <v>0</v>
      </c>
      <c r="L5008" s="5" t="s">
        <v>9990</v>
      </c>
      <c r="M5008" s="5" t="s">
        <v>54</v>
      </c>
      <c r="N5008">
        <v>2</v>
      </c>
      <c r="O5008" t="s">
        <v>167</v>
      </c>
      <c r="P5008" s="1">
        <v>45707</v>
      </c>
      <c r="Q5008" s="1">
        <v>45773</v>
      </c>
      <c r="R5008">
        <v>1612</v>
      </c>
      <c r="S5008" s="4">
        <v>9.3000000000000007</v>
      </c>
      <c r="T5008" t="s">
        <v>118</v>
      </c>
    </row>
    <row r="5009" spans="1:20" x14ac:dyDescent="0.35">
      <c r="A5009" t="s">
        <v>9991</v>
      </c>
      <c r="B5009" s="5" t="s">
        <v>40</v>
      </c>
      <c r="C5009" s="6">
        <v>179315</v>
      </c>
      <c r="D5009" t="s">
        <v>22</v>
      </c>
      <c r="E5009">
        <v>179315</v>
      </c>
      <c r="F5009" s="5" t="s">
        <v>66</v>
      </c>
      <c r="G5009" s="5" t="s">
        <v>51</v>
      </c>
      <c r="H5009" s="5" t="s">
        <v>97</v>
      </c>
      <c r="I5009" t="s">
        <v>35</v>
      </c>
      <c r="J5009" t="s">
        <v>97</v>
      </c>
      <c r="K5009">
        <v>0</v>
      </c>
      <c r="L5009" s="5" t="s">
        <v>1450</v>
      </c>
      <c r="M5009" s="5" t="s">
        <v>54</v>
      </c>
      <c r="N5009">
        <v>8</v>
      </c>
      <c r="O5009" t="s">
        <v>131</v>
      </c>
      <c r="P5009" s="1">
        <v>45549</v>
      </c>
      <c r="Q5009" s="1">
        <v>45594</v>
      </c>
      <c r="R5009">
        <v>925</v>
      </c>
      <c r="S5009" s="4">
        <v>5.3</v>
      </c>
      <c r="T5009" t="s">
        <v>277</v>
      </c>
    </row>
    <row r="5010" spans="1:20" x14ac:dyDescent="0.35">
      <c r="A5010" t="s">
        <v>9992</v>
      </c>
      <c r="B5010" s="5" t="s">
        <v>145</v>
      </c>
      <c r="C5010" s="6">
        <v>19776</v>
      </c>
      <c r="D5010" t="s">
        <v>22</v>
      </c>
      <c r="E5010">
        <v>19776</v>
      </c>
      <c r="F5010" s="5" t="s">
        <v>58</v>
      </c>
      <c r="G5010" s="5" t="s">
        <v>59</v>
      </c>
      <c r="H5010" s="5" t="s">
        <v>116</v>
      </c>
      <c r="I5010" t="s">
        <v>26</v>
      </c>
      <c r="J5010" t="s">
        <v>34</v>
      </c>
      <c r="K5010">
        <v>50</v>
      </c>
      <c r="L5010" s="5" t="s">
        <v>9993</v>
      </c>
      <c r="M5010" s="5" t="s">
        <v>37</v>
      </c>
      <c r="N5010">
        <v>0</v>
      </c>
      <c r="O5010" t="s">
        <v>85</v>
      </c>
      <c r="P5010" s="1">
        <v>45503</v>
      </c>
      <c r="Q5010" s="1">
        <v>45552</v>
      </c>
      <c r="R5010">
        <v>604</v>
      </c>
      <c r="S5010" s="4">
        <v>8.3000000000000007</v>
      </c>
      <c r="T5010" t="s">
        <v>89</v>
      </c>
    </row>
    <row r="5011" spans="1:20" x14ac:dyDescent="0.35">
      <c r="A5011" t="s">
        <v>9994</v>
      </c>
      <c r="B5011" s="5" t="s">
        <v>174</v>
      </c>
      <c r="C5011" s="6">
        <v>73489</v>
      </c>
      <c r="D5011" t="s">
        <v>41</v>
      </c>
      <c r="E5011">
        <v>62466</v>
      </c>
      <c r="F5011" s="5" t="s">
        <v>58</v>
      </c>
      <c r="G5011" s="5" t="s">
        <v>42</v>
      </c>
      <c r="H5011" s="5" t="s">
        <v>126</v>
      </c>
      <c r="I5011" t="s">
        <v>44</v>
      </c>
      <c r="J5011" t="s">
        <v>129</v>
      </c>
      <c r="K5011">
        <v>0</v>
      </c>
      <c r="L5011" s="5" t="s">
        <v>9995</v>
      </c>
      <c r="M5011" s="5" t="s">
        <v>70</v>
      </c>
      <c r="N5011">
        <v>0</v>
      </c>
      <c r="O5011" t="s">
        <v>131</v>
      </c>
      <c r="P5011" s="1">
        <v>45619</v>
      </c>
      <c r="Q5011" s="1">
        <v>45661</v>
      </c>
      <c r="R5011">
        <v>1966</v>
      </c>
      <c r="S5011" s="4">
        <v>9.6999999999999993</v>
      </c>
      <c r="T5011" t="s">
        <v>95</v>
      </c>
    </row>
    <row r="5012" spans="1:20" x14ac:dyDescent="0.35">
      <c r="A5012" t="s">
        <v>9996</v>
      </c>
      <c r="B5012" s="5" t="s">
        <v>28799</v>
      </c>
      <c r="C5012" s="6">
        <v>67007</v>
      </c>
      <c r="D5012" t="s">
        <v>33</v>
      </c>
      <c r="E5012">
        <v>7370770</v>
      </c>
      <c r="F5012" s="5" t="s">
        <v>58</v>
      </c>
      <c r="G5012" s="5" t="s">
        <v>42</v>
      </c>
      <c r="H5012" s="5" t="s">
        <v>34</v>
      </c>
      <c r="I5012" t="s">
        <v>44</v>
      </c>
      <c r="J5012" t="s">
        <v>34</v>
      </c>
      <c r="K5012">
        <v>100</v>
      </c>
      <c r="L5012" s="5" t="s">
        <v>9997</v>
      </c>
      <c r="M5012" s="5" t="s">
        <v>37</v>
      </c>
      <c r="N5012">
        <v>1</v>
      </c>
      <c r="O5012" t="s">
        <v>62</v>
      </c>
      <c r="P5012" s="1">
        <v>45583</v>
      </c>
      <c r="Q5012" s="1">
        <v>45651</v>
      </c>
      <c r="R5012">
        <v>1765</v>
      </c>
      <c r="S5012" s="4">
        <v>8.1999999999999993</v>
      </c>
      <c r="T5012" t="s">
        <v>63</v>
      </c>
    </row>
    <row r="5013" spans="1:20" x14ac:dyDescent="0.35">
      <c r="A5013" t="s">
        <v>9998</v>
      </c>
      <c r="B5013" s="5" t="s">
        <v>91</v>
      </c>
      <c r="C5013" s="6">
        <v>26216</v>
      </c>
      <c r="D5013" t="s">
        <v>22</v>
      </c>
      <c r="E5013">
        <v>26216</v>
      </c>
      <c r="F5013" s="5" t="s">
        <v>58</v>
      </c>
      <c r="G5013" s="5" t="s">
        <v>24</v>
      </c>
      <c r="H5013" s="5" t="s">
        <v>157</v>
      </c>
      <c r="I5013" t="s">
        <v>26</v>
      </c>
      <c r="J5013" t="s">
        <v>157</v>
      </c>
      <c r="K5013">
        <v>50</v>
      </c>
      <c r="L5013" s="5" t="s">
        <v>9999</v>
      </c>
      <c r="M5013" s="5" t="s">
        <v>28</v>
      </c>
      <c r="N5013">
        <v>1</v>
      </c>
      <c r="O5013" t="s">
        <v>78</v>
      </c>
      <c r="P5013" s="1">
        <v>45520</v>
      </c>
      <c r="Q5013" s="1">
        <v>45590</v>
      </c>
      <c r="R5013">
        <v>2458</v>
      </c>
      <c r="S5013" s="4">
        <v>6.5</v>
      </c>
      <c r="T5013" t="s">
        <v>55</v>
      </c>
    </row>
    <row r="5014" spans="1:20" x14ac:dyDescent="0.35">
      <c r="A5014" t="s">
        <v>10000</v>
      </c>
      <c r="B5014" s="5" t="s">
        <v>145</v>
      </c>
      <c r="C5014" s="6">
        <v>80593</v>
      </c>
      <c r="D5014" t="s">
        <v>74</v>
      </c>
      <c r="E5014">
        <v>100741</v>
      </c>
      <c r="F5014" s="5" t="s">
        <v>50</v>
      </c>
      <c r="G5014" s="5" t="s">
        <v>42</v>
      </c>
      <c r="H5014" s="5" t="s">
        <v>75</v>
      </c>
      <c r="I5014" t="s">
        <v>35</v>
      </c>
      <c r="J5014" t="s">
        <v>75</v>
      </c>
      <c r="K5014">
        <v>100</v>
      </c>
      <c r="L5014" s="5" t="s">
        <v>10001</v>
      </c>
      <c r="M5014" s="5" t="s">
        <v>28</v>
      </c>
      <c r="N5014">
        <v>3</v>
      </c>
      <c r="O5014" t="s">
        <v>88</v>
      </c>
      <c r="P5014" s="1">
        <v>45452</v>
      </c>
      <c r="Q5014" s="1">
        <v>45475</v>
      </c>
      <c r="R5014">
        <v>714</v>
      </c>
      <c r="S5014" s="4">
        <v>5.3</v>
      </c>
      <c r="T5014" t="s">
        <v>103</v>
      </c>
    </row>
    <row r="5015" spans="1:20" x14ac:dyDescent="0.35">
      <c r="A5015" t="s">
        <v>10002</v>
      </c>
      <c r="B5015" s="5" t="s">
        <v>105</v>
      </c>
      <c r="C5015" s="6">
        <v>251940</v>
      </c>
      <c r="D5015" t="s">
        <v>81</v>
      </c>
      <c r="E5015">
        <v>340119</v>
      </c>
      <c r="F5015" s="5" t="s">
        <v>23</v>
      </c>
      <c r="G5015" s="5" t="s">
        <v>51</v>
      </c>
      <c r="H5015" s="5" t="s">
        <v>82</v>
      </c>
      <c r="I5015" t="s">
        <v>35</v>
      </c>
      <c r="J5015" t="s">
        <v>82</v>
      </c>
      <c r="K5015">
        <v>50</v>
      </c>
      <c r="L5015" s="5" t="s">
        <v>10003</v>
      </c>
      <c r="M5015" s="5" t="s">
        <v>70</v>
      </c>
      <c r="N5015">
        <v>12</v>
      </c>
      <c r="O5015" t="s">
        <v>172</v>
      </c>
      <c r="P5015" s="1">
        <v>45658</v>
      </c>
      <c r="Q5015" s="1">
        <v>45678</v>
      </c>
      <c r="R5015">
        <v>2150</v>
      </c>
      <c r="S5015" s="4">
        <v>7.3</v>
      </c>
      <c r="T5015" t="s">
        <v>63</v>
      </c>
    </row>
    <row r="5016" spans="1:20" x14ac:dyDescent="0.35">
      <c r="A5016" t="s">
        <v>10004</v>
      </c>
      <c r="B5016" s="5" t="s">
        <v>21</v>
      </c>
      <c r="C5016" s="6">
        <v>271778</v>
      </c>
      <c r="D5016" t="s">
        <v>22</v>
      </c>
      <c r="E5016">
        <v>271778</v>
      </c>
      <c r="F5016" s="5" t="s">
        <v>23</v>
      </c>
      <c r="G5016" s="5" t="s">
        <v>59</v>
      </c>
      <c r="H5016" s="5" t="s">
        <v>129</v>
      </c>
      <c r="I5016" t="s">
        <v>35</v>
      </c>
      <c r="J5016" t="s">
        <v>915</v>
      </c>
      <c r="K5016">
        <v>0</v>
      </c>
      <c r="L5016" s="5" t="s">
        <v>10005</v>
      </c>
      <c r="M5016" s="5" t="s">
        <v>37</v>
      </c>
      <c r="N5016">
        <v>17</v>
      </c>
      <c r="O5016" t="s">
        <v>46</v>
      </c>
      <c r="P5016" s="1">
        <v>45418</v>
      </c>
      <c r="Q5016" s="1">
        <v>45461</v>
      </c>
      <c r="R5016">
        <v>1477</v>
      </c>
      <c r="S5016" s="4">
        <v>8.3000000000000007</v>
      </c>
      <c r="T5016" t="s">
        <v>243</v>
      </c>
    </row>
    <row r="5017" spans="1:20" x14ac:dyDescent="0.35">
      <c r="A5017" t="s">
        <v>10006</v>
      </c>
      <c r="B5017" s="5" t="s">
        <v>28802</v>
      </c>
      <c r="C5017" s="6">
        <v>136680</v>
      </c>
      <c r="D5017" t="s">
        <v>41</v>
      </c>
      <c r="E5017">
        <v>116178</v>
      </c>
      <c r="F5017" s="5" t="s">
        <v>66</v>
      </c>
      <c r="G5017" s="5" t="s">
        <v>59</v>
      </c>
      <c r="H5017" s="5" t="s">
        <v>151</v>
      </c>
      <c r="I5017" t="s">
        <v>26</v>
      </c>
      <c r="J5017" t="s">
        <v>151</v>
      </c>
      <c r="K5017">
        <v>100</v>
      </c>
      <c r="L5017" s="5" t="s">
        <v>10007</v>
      </c>
      <c r="M5017" s="5" t="s">
        <v>28</v>
      </c>
      <c r="N5017">
        <v>7</v>
      </c>
      <c r="O5017" t="s">
        <v>135</v>
      </c>
      <c r="P5017" s="1">
        <v>45470</v>
      </c>
      <c r="Q5017" s="1">
        <v>45497</v>
      </c>
      <c r="R5017">
        <v>1821</v>
      </c>
      <c r="S5017" s="4">
        <v>6.7</v>
      </c>
      <c r="T5017" t="s">
        <v>277</v>
      </c>
    </row>
    <row r="5018" spans="1:20" x14ac:dyDescent="0.35">
      <c r="A5018" t="s">
        <v>10008</v>
      </c>
      <c r="B5018" s="5" t="s">
        <v>28802</v>
      </c>
      <c r="C5018" s="6">
        <v>90736</v>
      </c>
      <c r="D5018" t="s">
        <v>22</v>
      </c>
      <c r="E5018">
        <v>90736</v>
      </c>
      <c r="F5018" s="5" t="s">
        <v>50</v>
      </c>
      <c r="G5018" s="5" t="s">
        <v>42</v>
      </c>
      <c r="H5018" s="5" t="s">
        <v>165</v>
      </c>
      <c r="I5018" t="s">
        <v>26</v>
      </c>
      <c r="J5018" t="s">
        <v>359</v>
      </c>
      <c r="K5018">
        <v>50</v>
      </c>
      <c r="L5018" s="5" t="s">
        <v>10009</v>
      </c>
      <c r="M5018" s="5" t="s">
        <v>37</v>
      </c>
      <c r="N5018">
        <v>3</v>
      </c>
      <c r="O5018" t="s">
        <v>62</v>
      </c>
      <c r="P5018" s="1">
        <v>45692</v>
      </c>
      <c r="Q5018" s="1">
        <v>45734</v>
      </c>
      <c r="R5018">
        <v>1998</v>
      </c>
      <c r="S5018" s="4">
        <v>7.6</v>
      </c>
      <c r="T5018" t="s">
        <v>153</v>
      </c>
    </row>
    <row r="5019" spans="1:20" x14ac:dyDescent="0.35">
      <c r="A5019" t="s">
        <v>10010</v>
      </c>
      <c r="B5019" s="5" t="s">
        <v>91</v>
      </c>
      <c r="C5019" s="6">
        <v>176612</v>
      </c>
      <c r="D5019" t="s">
        <v>22</v>
      </c>
      <c r="E5019">
        <v>176612</v>
      </c>
      <c r="F5019" s="5" t="s">
        <v>23</v>
      </c>
      <c r="G5019" s="5" t="s">
        <v>59</v>
      </c>
      <c r="H5019" s="5" t="s">
        <v>68</v>
      </c>
      <c r="I5019" t="s">
        <v>26</v>
      </c>
      <c r="J5019" t="s">
        <v>68</v>
      </c>
      <c r="K5019">
        <v>100</v>
      </c>
      <c r="L5019" s="5" t="s">
        <v>10011</v>
      </c>
      <c r="M5019" s="5" t="s">
        <v>37</v>
      </c>
      <c r="N5019">
        <v>12</v>
      </c>
      <c r="O5019" t="s">
        <v>141</v>
      </c>
      <c r="P5019" s="1">
        <v>45663</v>
      </c>
      <c r="Q5019" s="1">
        <v>45680</v>
      </c>
      <c r="R5019">
        <v>1705</v>
      </c>
      <c r="S5019" s="4">
        <v>9.6</v>
      </c>
      <c r="T5019" t="s">
        <v>277</v>
      </c>
    </row>
    <row r="5020" spans="1:20" x14ac:dyDescent="0.35">
      <c r="A5020" t="s">
        <v>10012</v>
      </c>
      <c r="B5020" s="5" t="s">
        <v>217</v>
      </c>
      <c r="C5020" s="6">
        <v>86142</v>
      </c>
      <c r="D5020" t="s">
        <v>22</v>
      </c>
      <c r="E5020">
        <v>86142</v>
      </c>
      <c r="F5020" s="5" t="s">
        <v>66</v>
      </c>
      <c r="G5020" s="5" t="s">
        <v>24</v>
      </c>
      <c r="H5020" s="5" t="s">
        <v>165</v>
      </c>
      <c r="I5020" t="s">
        <v>26</v>
      </c>
      <c r="J5020" t="s">
        <v>294</v>
      </c>
      <c r="K5020">
        <v>100</v>
      </c>
      <c r="L5020" s="5" t="s">
        <v>10013</v>
      </c>
      <c r="M5020" s="5" t="s">
        <v>70</v>
      </c>
      <c r="N5020">
        <v>6</v>
      </c>
      <c r="O5020" t="s">
        <v>71</v>
      </c>
      <c r="P5020" s="1">
        <v>45441</v>
      </c>
      <c r="Q5020" s="1">
        <v>45492</v>
      </c>
      <c r="R5020">
        <v>2196</v>
      </c>
      <c r="S5020" s="4">
        <v>5.0999999999999996</v>
      </c>
      <c r="T5020" t="s">
        <v>63</v>
      </c>
    </row>
    <row r="5021" spans="1:20" x14ac:dyDescent="0.35">
      <c r="A5021" t="s">
        <v>10014</v>
      </c>
      <c r="B5021" s="5" t="s">
        <v>28802</v>
      </c>
      <c r="C5021" s="6">
        <v>71454</v>
      </c>
      <c r="D5021" t="s">
        <v>65</v>
      </c>
      <c r="E5021">
        <v>92890</v>
      </c>
      <c r="F5021" s="5" t="s">
        <v>50</v>
      </c>
      <c r="G5021" s="5" t="s">
        <v>24</v>
      </c>
      <c r="H5021" s="5" t="s">
        <v>67</v>
      </c>
      <c r="I5021" t="s">
        <v>44</v>
      </c>
      <c r="J5021" t="s">
        <v>67</v>
      </c>
      <c r="K5021">
        <v>100</v>
      </c>
      <c r="L5021" s="5" t="s">
        <v>10015</v>
      </c>
      <c r="M5021" s="5" t="s">
        <v>37</v>
      </c>
      <c r="N5021">
        <v>4</v>
      </c>
      <c r="O5021" t="s">
        <v>78</v>
      </c>
      <c r="P5021" s="1">
        <v>45343</v>
      </c>
      <c r="Q5021" s="1">
        <v>45374</v>
      </c>
      <c r="R5021">
        <v>1063</v>
      </c>
      <c r="S5021" s="4">
        <v>6.1</v>
      </c>
      <c r="T5021" t="s">
        <v>63</v>
      </c>
    </row>
    <row r="5022" spans="1:20" x14ac:dyDescent="0.35">
      <c r="A5022" t="s">
        <v>10016</v>
      </c>
      <c r="B5022" s="5" t="s">
        <v>28801</v>
      </c>
      <c r="C5022" s="6">
        <v>70698</v>
      </c>
      <c r="D5022" t="s">
        <v>22</v>
      </c>
      <c r="E5022">
        <v>70698</v>
      </c>
      <c r="F5022" s="5" t="s">
        <v>58</v>
      </c>
      <c r="G5022" s="5" t="s">
        <v>59</v>
      </c>
      <c r="H5022" s="5" t="s">
        <v>68</v>
      </c>
      <c r="I5022" t="s">
        <v>44</v>
      </c>
      <c r="J5022" t="s">
        <v>68</v>
      </c>
      <c r="K5022">
        <v>100</v>
      </c>
      <c r="L5022" s="5" t="s">
        <v>10017</v>
      </c>
      <c r="M5022" s="5" t="s">
        <v>54</v>
      </c>
      <c r="N5022">
        <v>0</v>
      </c>
      <c r="O5022" t="s">
        <v>141</v>
      </c>
      <c r="P5022" s="1">
        <v>45511</v>
      </c>
      <c r="Q5022" s="1">
        <v>45577</v>
      </c>
      <c r="R5022">
        <v>515</v>
      </c>
      <c r="S5022" s="4">
        <v>9.9</v>
      </c>
      <c r="T5022" t="s">
        <v>243</v>
      </c>
    </row>
    <row r="5023" spans="1:20" x14ac:dyDescent="0.35">
      <c r="A5023" t="s">
        <v>10018</v>
      </c>
      <c r="B5023" s="5" t="s">
        <v>49</v>
      </c>
      <c r="C5023" s="6">
        <v>70125</v>
      </c>
      <c r="D5023" t="s">
        <v>41</v>
      </c>
      <c r="E5023">
        <v>59606</v>
      </c>
      <c r="F5023" s="5" t="s">
        <v>58</v>
      </c>
      <c r="G5023" s="5" t="s">
        <v>42</v>
      </c>
      <c r="H5023" s="5" t="s">
        <v>43</v>
      </c>
      <c r="I5023" t="s">
        <v>26</v>
      </c>
      <c r="J5023" t="s">
        <v>101</v>
      </c>
      <c r="K5023">
        <v>0</v>
      </c>
      <c r="L5023" s="5" t="s">
        <v>10019</v>
      </c>
      <c r="M5023" s="5" t="s">
        <v>28</v>
      </c>
      <c r="N5023">
        <v>0</v>
      </c>
      <c r="O5023" t="s">
        <v>172</v>
      </c>
      <c r="P5023" s="1">
        <v>45761</v>
      </c>
      <c r="Q5023" s="1">
        <v>45833</v>
      </c>
      <c r="R5023">
        <v>525</v>
      </c>
      <c r="S5023" s="4">
        <v>7.9</v>
      </c>
      <c r="T5023" t="s">
        <v>103</v>
      </c>
    </row>
    <row r="5024" spans="1:20" x14ac:dyDescent="0.35">
      <c r="A5024" t="s">
        <v>10020</v>
      </c>
      <c r="B5024" s="5" t="s">
        <v>162</v>
      </c>
      <c r="C5024" s="6">
        <v>164581</v>
      </c>
      <c r="D5024" t="s">
        <v>81</v>
      </c>
      <c r="E5024">
        <v>222184</v>
      </c>
      <c r="F5024" s="5" t="s">
        <v>23</v>
      </c>
      <c r="G5024" s="5" t="s">
        <v>42</v>
      </c>
      <c r="H5024" s="5" t="s">
        <v>82</v>
      </c>
      <c r="I5024" t="s">
        <v>44</v>
      </c>
      <c r="J5024" t="s">
        <v>82</v>
      </c>
      <c r="K5024">
        <v>100</v>
      </c>
      <c r="L5024" s="5" t="s">
        <v>10021</v>
      </c>
      <c r="M5024" s="5" t="s">
        <v>37</v>
      </c>
      <c r="N5024">
        <v>11</v>
      </c>
      <c r="O5024" t="s">
        <v>46</v>
      </c>
      <c r="P5024" s="1">
        <v>45692</v>
      </c>
      <c r="Q5024" s="1">
        <v>45718</v>
      </c>
      <c r="R5024">
        <v>1128</v>
      </c>
      <c r="S5024" s="4">
        <v>9.6999999999999993</v>
      </c>
      <c r="T5024" t="s">
        <v>30</v>
      </c>
    </row>
    <row r="5025" spans="1:20" x14ac:dyDescent="0.35">
      <c r="A5025" t="s">
        <v>10022</v>
      </c>
      <c r="B5025" s="5" t="s">
        <v>217</v>
      </c>
      <c r="C5025" s="6">
        <v>125674</v>
      </c>
      <c r="D5025" t="s">
        <v>92</v>
      </c>
      <c r="E5025">
        <v>94256</v>
      </c>
      <c r="F5025" s="5" t="s">
        <v>66</v>
      </c>
      <c r="G5025" s="5" t="s">
        <v>51</v>
      </c>
      <c r="H5025" s="5" t="s">
        <v>93</v>
      </c>
      <c r="I5025" t="s">
        <v>35</v>
      </c>
      <c r="J5025" t="s">
        <v>93</v>
      </c>
      <c r="K5025">
        <v>100</v>
      </c>
      <c r="L5025" s="5" t="s">
        <v>10023</v>
      </c>
      <c r="M5025" s="5" t="s">
        <v>37</v>
      </c>
      <c r="N5025">
        <v>6</v>
      </c>
      <c r="O5025" t="s">
        <v>147</v>
      </c>
      <c r="P5025" s="1">
        <v>45520</v>
      </c>
      <c r="Q5025" s="1">
        <v>45587</v>
      </c>
      <c r="R5025">
        <v>1388</v>
      </c>
      <c r="S5025" s="4">
        <v>8.8000000000000007</v>
      </c>
      <c r="T5025" t="s">
        <v>47</v>
      </c>
    </row>
    <row r="5026" spans="1:20" x14ac:dyDescent="0.35">
      <c r="A5026" t="s">
        <v>10024</v>
      </c>
      <c r="B5026" s="5" t="s">
        <v>57</v>
      </c>
      <c r="C5026" s="6">
        <v>108470</v>
      </c>
      <c r="D5026" t="s">
        <v>120</v>
      </c>
      <c r="E5026">
        <v>97623</v>
      </c>
      <c r="F5026" s="5" t="s">
        <v>58</v>
      </c>
      <c r="G5026" s="5" t="s">
        <v>51</v>
      </c>
      <c r="H5026" s="5" t="s">
        <v>121</v>
      </c>
      <c r="I5026" t="s">
        <v>35</v>
      </c>
      <c r="J5026" t="s">
        <v>121</v>
      </c>
      <c r="K5026">
        <v>100</v>
      </c>
      <c r="L5026" s="5" t="s">
        <v>10025</v>
      </c>
      <c r="M5026" s="5" t="s">
        <v>70</v>
      </c>
      <c r="N5026">
        <v>1</v>
      </c>
      <c r="O5026" t="s">
        <v>107</v>
      </c>
      <c r="P5026" s="1">
        <v>45412</v>
      </c>
      <c r="Q5026" s="1">
        <v>45483</v>
      </c>
      <c r="R5026">
        <v>1708</v>
      </c>
      <c r="S5026" s="4">
        <v>6.5</v>
      </c>
      <c r="T5026" t="s">
        <v>47</v>
      </c>
    </row>
    <row r="5027" spans="1:20" x14ac:dyDescent="0.35">
      <c r="A5027" t="s">
        <v>10026</v>
      </c>
      <c r="B5027" s="5" t="s">
        <v>28802</v>
      </c>
      <c r="C5027" s="6">
        <v>68849</v>
      </c>
      <c r="D5027" t="s">
        <v>22</v>
      </c>
      <c r="E5027">
        <v>68849</v>
      </c>
      <c r="F5027" s="5" t="s">
        <v>58</v>
      </c>
      <c r="G5027" s="5" t="s">
        <v>24</v>
      </c>
      <c r="H5027" s="5" t="s">
        <v>101</v>
      </c>
      <c r="I5027" t="s">
        <v>44</v>
      </c>
      <c r="J5027" t="s">
        <v>101</v>
      </c>
      <c r="K5027">
        <v>0</v>
      </c>
      <c r="L5027" s="5" t="s">
        <v>10027</v>
      </c>
      <c r="M5027" s="5" t="s">
        <v>28</v>
      </c>
      <c r="N5027">
        <v>0</v>
      </c>
      <c r="O5027" t="s">
        <v>112</v>
      </c>
      <c r="P5027" s="1">
        <v>45394</v>
      </c>
      <c r="Q5027" s="1">
        <v>45452</v>
      </c>
      <c r="R5027">
        <v>1204</v>
      </c>
      <c r="S5027" s="4">
        <v>10</v>
      </c>
      <c r="T5027" t="s">
        <v>30</v>
      </c>
    </row>
    <row r="5028" spans="1:20" x14ac:dyDescent="0.35">
      <c r="A5028" t="s">
        <v>10028</v>
      </c>
      <c r="B5028" s="5" t="s">
        <v>179</v>
      </c>
      <c r="C5028" s="6">
        <v>101825</v>
      </c>
      <c r="D5028" t="s">
        <v>33</v>
      </c>
      <c r="E5028">
        <v>11200750</v>
      </c>
      <c r="F5028" s="5" t="s">
        <v>66</v>
      </c>
      <c r="G5028" s="5" t="s">
        <v>42</v>
      </c>
      <c r="H5028" s="5" t="s">
        <v>34</v>
      </c>
      <c r="I5028" t="s">
        <v>44</v>
      </c>
      <c r="J5028" t="s">
        <v>34</v>
      </c>
      <c r="K5028">
        <v>50</v>
      </c>
      <c r="L5028" s="5" t="s">
        <v>10029</v>
      </c>
      <c r="M5028" s="5" t="s">
        <v>37</v>
      </c>
      <c r="N5028">
        <v>8</v>
      </c>
      <c r="O5028" t="s">
        <v>141</v>
      </c>
      <c r="P5028" s="1">
        <v>45715</v>
      </c>
      <c r="Q5028" s="1">
        <v>45752</v>
      </c>
      <c r="R5028">
        <v>960</v>
      </c>
      <c r="S5028" s="4">
        <v>9.6999999999999993</v>
      </c>
      <c r="T5028" t="s">
        <v>153</v>
      </c>
    </row>
    <row r="5029" spans="1:20" x14ac:dyDescent="0.35">
      <c r="A5029" t="s">
        <v>10030</v>
      </c>
      <c r="B5029" s="5" t="s">
        <v>100</v>
      </c>
      <c r="C5029" s="6">
        <v>351728</v>
      </c>
      <c r="D5029" t="s">
        <v>22</v>
      </c>
      <c r="E5029">
        <v>351728</v>
      </c>
      <c r="F5029" s="5" t="s">
        <v>23</v>
      </c>
      <c r="G5029" s="5" t="s">
        <v>42</v>
      </c>
      <c r="H5029" s="5" t="s">
        <v>68</v>
      </c>
      <c r="I5029" t="s">
        <v>35</v>
      </c>
      <c r="J5029" t="s">
        <v>68</v>
      </c>
      <c r="K5029">
        <v>0</v>
      </c>
      <c r="L5029" s="5" t="s">
        <v>10031</v>
      </c>
      <c r="M5029" s="5" t="s">
        <v>37</v>
      </c>
      <c r="N5029">
        <v>17</v>
      </c>
      <c r="O5029" t="s">
        <v>141</v>
      </c>
      <c r="P5029" s="1">
        <v>45557</v>
      </c>
      <c r="Q5029" s="1">
        <v>45578</v>
      </c>
      <c r="R5029">
        <v>1508</v>
      </c>
      <c r="S5029" s="4">
        <v>5.3</v>
      </c>
      <c r="T5029" t="s">
        <v>47</v>
      </c>
    </row>
    <row r="5030" spans="1:20" x14ac:dyDescent="0.35">
      <c r="A5030" t="s">
        <v>10032</v>
      </c>
      <c r="B5030" s="5" t="s">
        <v>28800</v>
      </c>
      <c r="C5030" s="6">
        <v>97819</v>
      </c>
      <c r="D5030" t="s">
        <v>22</v>
      </c>
      <c r="E5030">
        <v>97819</v>
      </c>
      <c r="F5030" s="5" t="s">
        <v>66</v>
      </c>
      <c r="G5030" s="5" t="s">
        <v>51</v>
      </c>
      <c r="H5030" s="5" t="s">
        <v>129</v>
      </c>
      <c r="I5030" t="s">
        <v>44</v>
      </c>
      <c r="J5030" t="s">
        <v>129</v>
      </c>
      <c r="K5030">
        <v>0</v>
      </c>
      <c r="L5030" s="5" t="s">
        <v>10033</v>
      </c>
      <c r="M5030" s="5" t="s">
        <v>37</v>
      </c>
      <c r="N5030">
        <v>9</v>
      </c>
      <c r="O5030" t="s">
        <v>167</v>
      </c>
      <c r="P5030" s="1">
        <v>45532</v>
      </c>
      <c r="Q5030" s="1">
        <v>45549</v>
      </c>
      <c r="R5030">
        <v>1494</v>
      </c>
      <c r="S5030" s="4">
        <v>7.2</v>
      </c>
      <c r="T5030" t="s">
        <v>79</v>
      </c>
    </row>
    <row r="5031" spans="1:20" x14ac:dyDescent="0.35">
      <c r="A5031" t="s">
        <v>10034</v>
      </c>
      <c r="B5031" s="5" t="s">
        <v>21</v>
      </c>
      <c r="C5031" s="6">
        <v>163331</v>
      </c>
      <c r="D5031" t="s">
        <v>22</v>
      </c>
      <c r="E5031">
        <v>163331</v>
      </c>
      <c r="F5031" s="5" t="s">
        <v>66</v>
      </c>
      <c r="G5031" s="5" t="s">
        <v>51</v>
      </c>
      <c r="H5031" s="5" t="s">
        <v>101</v>
      </c>
      <c r="I5031" t="s">
        <v>26</v>
      </c>
      <c r="J5031" t="s">
        <v>101</v>
      </c>
      <c r="K5031">
        <v>50</v>
      </c>
      <c r="L5031" s="5" t="s">
        <v>10035</v>
      </c>
      <c r="M5031" s="5" t="s">
        <v>70</v>
      </c>
      <c r="N5031">
        <v>6</v>
      </c>
      <c r="O5031" t="s">
        <v>112</v>
      </c>
      <c r="P5031" s="1">
        <v>45776</v>
      </c>
      <c r="Q5031" s="1">
        <v>45798</v>
      </c>
      <c r="R5031">
        <v>1419</v>
      </c>
      <c r="S5031" s="4">
        <v>9.5</v>
      </c>
      <c r="T5031" t="s">
        <v>63</v>
      </c>
    </row>
    <row r="5032" spans="1:20" x14ac:dyDescent="0.35">
      <c r="A5032" t="s">
        <v>10036</v>
      </c>
      <c r="B5032" s="5" t="s">
        <v>32</v>
      </c>
      <c r="C5032" s="6">
        <v>93720</v>
      </c>
      <c r="D5032" t="s">
        <v>22</v>
      </c>
      <c r="E5032">
        <v>93720</v>
      </c>
      <c r="F5032" s="5" t="s">
        <v>50</v>
      </c>
      <c r="G5032" s="5" t="s">
        <v>42</v>
      </c>
      <c r="H5032" s="5" t="s">
        <v>101</v>
      </c>
      <c r="I5032" t="s">
        <v>26</v>
      </c>
      <c r="J5032" t="s">
        <v>101</v>
      </c>
      <c r="K5032">
        <v>100</v>
      </c>
      <c r="L5032" s="5" t="s">
        <v>10037</v>
      </c>
      <c r="M5032" s="5" t="s">
        <v>54</v>
      </c>
      <c r="N5032">
        <v>4</v>
      </c>
      <c r="O5032" t="s">
        <v>88</v>
      </c>
      <c r="P5032" s="1">
        <v>45645</v>
      </c>
      <c r="Q5032" s="1">
        <v>45676</v>
      </c>
      <c r="R5032">
        <v>1659</v>
      </c>
      <c r="S5032" s="4">
        <v>9.1</v>
      </c>
      <c r="T5032" t="s">
        <v>103</v>
      </c>
    </row>
    <row r="5033" spans="1:20" x14ac:dyDescent="0.35">
      <c r="A5033" t="s">
        <v>10038</v>
      </c>
      <c r="B5033" s="5" t="s">
        <v>217</v>
      </c>
      <c r="C5033" s="6">
        <v>108820</v>
      </c>
      <c r="D5033" t="s">
        <v>41</v>
      </c>
      <c r="E5033">
        <v>92497</v>
      </c>
      <c r="F5033" s="5" t="s">
        <v>50</v>
      </c>
      <c r="G5033" s="5" t="s">
        <v>24</v>
      </c>
      <c r="H5033" s="5" t="s">
        <v>126</v>
      </c>
      <c r="I5033" t="s">
        <v>26</v>
      </c>
      <c r="J5033" t="s">
        <v>126</v>
      </c>
      <c r="K5033">
        <v>50</v>
      </c>
      <c r="L5033" s="5" t="s">
        <v>10039</v>
      </c>
      <c r="M5033" s="5" t="s">
        <v>70</v>
      </c>
      <c r="N5033">
        <v>2</v>
      </c>
      <c r="O5033" t="s">
        <v>78</v>
      </c>
      <c r="P5033" s="1">
        <v>45640</v>
      </c>
      <c r="Q5033" s="1">
        <v>45697</v>
      </c>
      <c r="R5033">
        <v>2389</v>
      </c>
      <c r="S5033" s="4">
        <v>9.4</v>
      </c>
      <c r="T5033" t="s">
        <v>79</v>
      </c>
    </row>
    <row r="5034" spans="1:20" x14ac:dyDescent="0.35">
      <c r="A5034" t="s">
        <v>10040</v>
      </c>
      <c r="B5034" s="5" t="s">
        <v>73</v>
      </c>
      <c r="C5034" s="6">
        <v>23491</v>
      </c>
      <c r="D5034" t="s">
        <v>22</v>
      </c>
      <c r="E5034">
        <v>23491</v>
      </c>
      <c r="F5034" s="5" t="s">
        <v>58</v>
      </c>
      <c r="G5034" s="5" t="s">
        <v>51</v>
      </c>
      <c r="H5034" s="5" t="s">
        <v>116</v>
      </c>
      <c r="I5034" t="s">
        <v>44</v>
      </c>
      <c r="J5034" t="s">
        <v>116</v>
      </c>
      <c r="K5034">
        <v>0</v>
      </c>
      <c r="L5034" s="5" t="s">
        <v>10041</v>
      </c>
      <c r="M5034" s="5" t="s">
        <v>37</v>
      </c>
      <c r="N5034">
        <v>0</v>
      </c>
      <c r="O5034" t="s">
        <v>112</v>
      </c>
      <c r="P5034" s="1">
        <v>45329</v>
      </c>
      <c r="Q5034" s="1">
        <v>45382</v>
      </c>
      <c r="R5034">
        <v>1921</v>
      </c>
      <c r="S5034" s="4">
        <v>7</v>
      </c>
      <c r="T5034" t="s">
        <v>30</v>
      </c>
    </row>
    <row r="5035" spans="1:20" x14ac:dyDescent="0.35">
      <c r="A5035" t="s">
        <v>10042</v>
      </c>
      <c r="B5035" s="5" t="s">
        <v>57</v>
      </c>
      <c r="C5035" s="6">
        <v>38464</v>
      </c>
      <c r="D5035" t="s">
        <v>22</v>
      </c>
      <c r="E5035">
        <v>38464</v>
      </c>
      <c r="F5035" s="5" t="s">
        <v>66</v>
      </c>
      <c r="G5035" s="5" t="s">
        <v>42</v>
      </c>
      <c r="H5035" s="5" t="s">
        <v>116</v>
      </c>
      <c r="I5035" t="s">
        <v>26</v>
      </c>
      <c r="J5035" t="s">
        <v>191</v>
      </c>
      <c r="K5035">
        <v>100</v>
      </c>
      <c r="L5035" s="5" t="s">
        <v>10043</v>
      </c>
      <c r="M5035" s="5" t="s">
        <v>54</v>
      </c>
      <c r="N5035">
        <v>6</v>
      </c>
      <c r="O5035" t="s">
        <v>141</v>
      </c>
      <c r="P5035" s="1">
        <v>45551</v>
      </c>
      <c r="Q5035" s="1">
        <v>45582</v>
      </c>
      <c r="R5035">
        <v>1319</v>
      </c>
      <c r="S5035" s="4">
        <v>6.5</v>
      </c>
      <c r="T5035" t="s">
        <v>30</v>
      </c>
    </row>
    <row r="5036" spans="1:20" x14ac:dyDescent="0.35">
      <c r="A5036" t="s">
        <v>10044</v>
      </c>
      <c r="B5036" s="5" t="s">
        <v>174</v>
      </c>
      <c r="C5036" s="6">
        <v>121725</v>
      </c>
      <c r="D5036" t="s">
        <v>22</v>
      </c>
      <c r="E5036">
        <v>121725</v>
      </c>
      <c r="F5036" s="5" t="s">
        <v>66</v>
      </c>
      <c r="G5036" s="5" t="s">
        <v>24</v>
      </c>
      <c r="H5036" s="5" t="s">
        <v>165</v>
      </c>
      <c r="I5036" t="s">
        <v>26</v>
      </c>
      <c r="J5036" t="s">
        <v>165</v>
      </c>
      <c r="K5036">
        <v>0</v>
      </c>
      <c r="L5036" s="5" t="s">
        <v>10045</v>
      </c>
      <c r="M5036" s="5" t="s">
        <v>37</v>
      </c>
      <c r="N5036">
        <v>5</v>
      </c>
      <c r="O5036" t="s">
        <v>88</v>
      </c>
      <c r="P5036" s="1">
        <v>45616</v>
      </c>
      <c r="Q5036" s="1">
        <v>45649</v>
      </c>
      <c r="R5036">
        <v>1624</v>
      </c>
      <c r="S5036" s="4">
        <v>7.8</v>
      </c>
      <c r="T5036" t="s">
        <v>30</v>
      </c>
    </row>
    <row r="5037" spans="1:20" x14ac:dyDescent="0.35">
      <c r="A5037" t="s">
        <v>10046</v>
      </c>
      <c r="B5037" s="5" t="s">
        <v>49</v>
      </c>
      <c r="C5037" s="6">
        <v>121877</v>
      </c>
      <c r="D5037" t="s">
        <v>120</v>
      </c>
      <c r="E5037">
        <v>109689</v>
      </c>
      <c r="F5037" s="5" t="s">
        <v>50</v>
      </c>
      <c r="G5037" s="5" t="s">
        <v>42</v>
      </c>
      <c r="H5037" s="5" t="s">
        <v>121</v>
      </c>
      <c r="I5037" t="s">
        <v>35</v>
      </c>
      <c r="J5037" t="s">
        <v>121</v>
      </c>
      <c r="K5037">
        <v>0</v>
      </c>
      <c r="L5037" s="5" t="s">
        <v>10047</v>
      </c>
      <c r="M5037" s="5" t="s">
        <v>37</v>
      </c>
      <c r="N5037">
        <v>3</v>
      </c>
      <c r="O5037" t="s">
        <v>62</v>
      </c>
      <c r="P5037" s="1">
        <v>45372</v>
      </c>
      <c r="Q5037" s="1">
        <v>45444</v>
      </c>
      <c r="R5037">
        <v>1183</v>
      </c>
      <c r="S5037" s="4">
        <v>6.6</v>
      </c>
      <c r="T5037" t="s">
        <v>153</v>
      </c>
    </row>
    <row r="5038" spans="1:20" x14ac:dyDescent="0.35">
      <c r="A5038" t="s">
        <v>10048</v>
      </c>
      <c r="B5038" s="5" t="s">
        <v>28800</v>
      </c>
      <c r="C5038" s="6">
        <v>96000</v>
      </c>
      <c r="D5038" t="s">
        <v>22</v>
      </c>
      <c r="E5038">
        <v>96000</v>
      </c>
      <c r="F5038" s="5" t="s">
        <v>58</v>
      </c>
      <c r="G5038" s="5" t="s">
        <v>42</v>
      </c>
      <c r="H5038" s="5" t="s">
        <v>68</v>
      </c>
      <c r="I5038" t="s">
        <v>26</v>
      </c>
      <c r="J5038" t="s">
        <v>68</v>
      </c>
      <c r="K5038">
        <v>50</v>
      </c>
      <c r="L5038" s="5" t="s">
        <v>10049</v>
      </c>
      <c r="M5038" s="5" t="s">
        <v>37</v>
      </c>
      <c r="N5038">
        <v>0</v>
      </c>
      <c r="O5038" t="s">
        <v>167</v>
      </c>
      <c r="P5038" s="1">
        <v>45318</v>
      </c>
      <c r="Q5038" s="1">
        <v>45346</v>
      </c>
      <c r="R5038">
        <v>1635</v>
      </c>
      <c r="S5038" s="4">
        <v>8</v>
      </c>
      <c r="T5038" t="s">
        <v>63</v>
      </c>
    </row>
    <row r="5039" spans="1:20" x14ac:dyDescent="0.35">
      <c r="A5039" t="s">
        <v>10050</v>
      </c>
      <c r="B5039" s="5" t="s">
        <v>57</v>
      </c>
      <c r="C5039" s="6">
        <v>46573</v>
      </c>
      <c r="D5039" t="s">
        <v>22</v>
      </c>
      <c r="E5039">
        <v>46573</v>
      </c>
      <c r="F5039" s="5" t="s">
        <v>66</v>
      </c>
      <c r="G5039" s="5" t="s">
        <v>59</v>
      </c>
      <c r="H5039" s="5" t="s">
        <v>157</v>
      </c>
      <c r="I5039" t="s">
        <v>44</v>
      </c>
      <c r="J5039" t="s">
        <v>157</v>
      </c>
      <c r="K5039">
        <v>100</v>
      </c>
      <c r="L5039" s="5" t="s">
        <v>10051</v>
      </c>
      <c r="M5039" s="5" t="s">
        <v>54</v>
      </c>
      <c r="N5039">
        <v>9</v>
      </c>
      <c r="O5039" t="s">
        <v>88</v>
      </c>
      <c r="P5039" s="1">
        <v>45373</v>
      </c>
      <c r="Q5039" s="1">
        <v>45421</v>
      </c>
      <c r="R5039">
        <v>830</v>
      </c>
      <c r="S5039" s="4">
        <v>9.9</v>
      </c>
      <c r="T5039" t="s">
        <v>118</v>
      </c>
    </row>
    <row r="5040" spans="1:20" x14ac:dyDescent="0.35">
      <c r="A5040" t="s">
        <v>10052</v>
      </c>
      <c r="B5040" s="5" t="s">
        <v>28802</v>
      </c>
      <c r="C5040" s="6">
        <v>203167</v>
      </c>
      <c r="D5040" t="s">
        <v>41</v>
      </c>
      <c r="E5040">
        <v>172692</v>
      </c>
      <c r="F5040" s="5" t="s">
        <v>23</v>
      </c>
      <c r="G5040" s="5" t="s">
        <v>42</v>
      </c>
      <c r="H5040" s="5" t="s">
        <v>151</v>
      </c>
      <c r="I5040" t="s">
        <v>26</v>
      </c>
      <c r="J5040" t="s">
        <v>151</v>
      </c>
      <c r="K5040">
        <v>50</v>
      </c>
      <c r="L5040" s="5" t="s">
        <v>10053</v>
      </c>
      <c r="M5040" s="5" t="s">
        <v>28</v>
      </c>
      <c r="N5040">
        <v>17</v>
      </c>
      <c r="O5040" t="s">
        <v>131</v>
      </c>
      <c r="P5040" s="1">
        <v>45549</v>
      </c>
      <c r="Q5040" s="1">
        <v>45574</v>
      </c>
      <c r="R5040">
        <v>865</v>
      </c>
      <c r="S5040" s="4">
        <v>9.6</v>
      </c>
      <c r="T5040" t="s">
        <v>95</v>
      </c>
    </row>
    <row r="5041" spans="1:20" x14ac:dyDescent="0.35">
      <c r="A5041" t="s">
        <v>10054</v>
      </c>
      <c r="B5041" s="5" t="s">
        <v>21</v>
      </c>
      <c r="C5041" s="6">
        <v>177459</v>
      </c>
      <c r="D5041" t="s">
        <v>120</v>
      </c>
      <c r="E5041">
        <v>159713</v>
      </c>
      <c r="F5041" s="5" t="s">
        <v>66</v>
      </c>
      <c r="G5041" s="5" t="s">
        <v>42</v>
      </c>
      <c r="H5041" s="5" t="s">
        <v>121</v>
      </c>
      <c r="I5041" t="s">
        <v>44</v>
      </c>
      <c r="J5041" t="s">
        <v>121</v>
      </c>
      <c r="K5041">
        <v>50</v>
      </c>
      <c r="L5041" s="5" t="s">
        <v>10055</v>
      </c>
      <c r="M5041" s="5" t="s">
        <v>37</v>
      </c>
      <c r="N5041">
        <v>6</v>
      </c>
      <c r="O5041" t="s">
        <v>107</v>
      </c>
      <c r="P5041" s="1">
        <v>45550</v>
      </c>
      <c r="Q5041" s="1">
        <v>45594</v>
      </c>
      <c r="R5041">
        <v>740</v>
      </c>
      <c r="S5041" s="4">
        <v>9.4</v>
      </c>
      <c r="T5041" t="s">
        <v>153</v>
      </c>
    </row>
    <row r="5042" spans="1:20" x14ac:dyDescent="0.35">
      <c r="A5042" t="s">
        <v>10056</v>
      </c>
      <c r="B5042" s="5" t="s">
        <v>91</v>
      </c>
      <c r="C5042" s="6">
        <v>41556</v>
      </c>
      <c r="D5042" t="s">
        <v>22</v>
      </c>
      <c r="E5042">
        <v>41556</v>
      </c>
      <c r="F5042" s="5" t="s">
        <v>50</v>
      </c>
      <c r="G5042" s="5" t="s">
        <v>59</v>
      </c>
      <c r="H5042" s="5" t="s">
        <v>157</v>
      </c>
      <c r="I5042" t="s">
        <v>44</v>
      </c>
      <c r="J5042" t="s">
        <v>157</v>
      </c>
      <c r="K5042">
        <v>50</v>
      </c>
      <c r="L5042" s="5" t="s">
        <v>10057</v>
      </c>
      <c r="M5042" s="5" t="s">
        <v>28</v>
      </c>
      <c r="N5042">
        <v>3</v>
      </c>
      <c r="O5042" t="s">
        <v>78</v>
      </c>
      <c r="P5042" s="1">
        <v>45295</v>
      </c>
      <c r="Q5042" s="1">
        <v>45356</v>
      </c>
      <c r="R5042">
        <v>1652</v>
      </c>
      <c r="S5042" s="4">
        <v>6.1</v>
      </c>
      <c r="T5042" t="s">
        <v>47</v>
      </c>
    </row>
    <row r="5043" spans="1:20" x14ac:dyDescent="0.35">
      <c r="A5043" t="s">
        <v>10058</v>
      </c>
      <c r="B5043" s="5" t="s">
        <v>21</v>
      </c>
      <c r="C5043" s="6">
        <v>152796</v>
      </c>
      <c r="D5043" t="s">
        <v>22</v>
      </c>
      <c r="E5043">
        <v>152796</v>
      </c>
      <c r="F5043" s="5" t="s">
        <v>23</v>
      </c>
      <c r="G5043" s="5" t="s">
        <v>24</v>
      </c>
      <c r="H5043" s="5" t="s">
        <v>25</v>
      </c>
      <c r="I5043" t="s">
        <v>26</v>
      </c>
      <c r="J5043" t="s">
        <v>25</v>
      </c>
      <c r="K5043">
        <v>100</v>
      </c>
      <c r="L5043" s="5" t="s">
        <v>10059</v>
      </c>
      <c r="M5043" s="5" t="s">
        <v>70</v>
      </c>
      <c r="N5043">
        <v>10</v>
      </c>
      <c r="O5043" t="s">
        <v>46</v>
      </c>
      <c r="P5043" s="1">
        <v>45705</v>
      </c>
      <c r="Q5043" s="1">
        <v>45756</v>
      </c>
      <c r="R5043">
        <v>2123</v>
      </c>
      <c r="S5043" s="4">
        <v>8.4</v>
      </c>
      <c r="T5043" t="s">
        <v>55</v>
      </c>
    </row>
    <row r="5044" spans="1:20" x14ac:dyDescent="0.35">
      <c r="A5044" t="s">
        <v>10060</v>
      </c>
      <c r="B5044" s="5" t="s">
        <v>57</v>
      </c>
      <c r="C5044" s="6">
        <v>70161</v>
      </c>
      <c r="D5044" t="s">
        <v>33</v>
      </c>
      <c r="E5044">
        <v>7717710</v>
      </c>
      <c r="F5044" s="5" t="s">
        <v>58</v>
      </c>
      <c r="G5044" s="5" t="s">
        <v>24</v>
      </c>
      <c r="H5044" s="5" t="s">
        <v>34</v>
      </c>
      <c r="I5044" t="s">
        <v>35</v>
      </c>
      <c r="J5044" t="s">
        <v>34</v>
      </c>
      <c r="K5044">
        <v>0</v>
      </c>
      <c r="L5044" s="5" t="s">
        <v>10061</v>
      </c>
      <c r="M5044" s="5" t="s">
        <v>54</v>
      </c>
      <c r="N5044">
        <v>0</v>
      </c>
      <c r="O5044" t="s">
        <v>172</v>
      </c>
      <c r="P5044" s="1">
        <v>45309</v>
      </c>
      <c r="Q5044" s="1">
        <v>45327</v>
      </c>
      <c r="R5044">
        <v>1333</v>
      </c>
      <c r="S5044" s="4">
        <v>6.3</v>
      </c>
      <c r="T5044" t="s">
        <v>89</v>
      </c>
    </row>
    <row r="5045" spans="1:20" x14ac:dyDescent="0.35">
      <c r="A5045" t="s">
        <v>10062</v>
      </c>
      <c r="B5045" s="5" t="s">
        <v>145</v>
      </c>
      <c r="C5045" s="6">
        <v>66092</v>
      </c>
      <c r="D5045" t="s">
        <v>74</v>
      </c>
      <c r="E5045">
        <v>82615</v>
      </c>
      <c r="F5045" s="5" t="s">
        <v>58</v>
      </c>
      <c r="G5045" s="5" t="s">
        <v>24</v>
      </c>
      <c r="H5045" s="5" t="s">
        <v>75</v>
      </c>
      <c r="I5045" t="s">
        <v>44</v>
      </c>
      <c r="J5045" t="s">
        <v>25</v>
      </c>
      <c r="K5045">
        <v>100</v>
      </c>
      <c r="L5045" s="5" t="s">
        <v>10063</v>
      </c>
      <c r="M5045" s="5" t="s">
        <v>54</v>
      </c>
      <c r="N5045">
        <v>1</v>
      </c>
      <c r="O5045" t="s">
        <v>29</v>
      </c>
      <c r="P5045" s="1">
        <v>45358</v>
      </c>
      <c r="Q5045" s="1">
        <v>45382</v>
      </c>
      <c r="R5045">
        <v>2308</v>
      </c>
      <c r="S5045" s="4">
        <v>5.6</v>
      </c>
      <c r="T5045" t="s">
        <v>153</v>
      </c>
    </row>
    <row r="5046" spans="1:20" x14ac:dyDescent="0.35">
      <c r="A5046" t="s">
        <v>10064</v>
      </c>
      <c r="B5046" s="5" t="s">
        <v>40</v>
      </c>
      <c r="C5046" s="6">
        <v>271475</v>
      </c>
      <c r="D5046" t="s">
        <v>65</v>
      </c>
      <c r="E5046">
        <v>352918</v>
      </c>
      <c r="F5046" s="5" t="s">
        <v>23</v>
      </c>
      <c r="G5046" s="5" t="s">
        <v>51</v>
      </c>
      <c r="H5046" s="5" t="s">
        <v>67</v>
      </c>
      <c r="I5046" t="s">
        <v>35</v>
      </c>
      <c r="J5046" t="s">
        <v>67</v>
      </c>
      <c r="K5046">
        <v>0</v>
      </c>
      <c r="L5046" s="5" t="s">
        <v>9010</v>
      </c>
      <c r="M5046" s="5" t="s">
        <v>28</v>
      </c>
      <c r="N5046">
        <v>10</v>
      </c>
      <c r="O5046" t="s">
        <v>147</v>
      </c>
      <c r="P5046" s="1">
        <v>45529</v>
      </c>
      <c r="Q5046" s="1">
        <v>45573</v>
      </c>
      <c r="R5046">
        <v>1142</v>
      </c>
      <c r="S5046" s="4">
        <v>7.1</v>
      </c>
      <c r="T5046" t="s">
        <v>89</v>
      </c>
    </row>
    <row r="5047" spans="1:20" x14ac:dyDescent="0.35">
      <c r="A5047" t="s">
        <v>10065</v>
      </c>
      <c r="B5047" s="5" t="s">
        <v>28802</v>
      </c>
      <c r="C5047" s="6">
        <v>71751</v>
      </c>
      <c r="D5047" t="s">
        <v>33</v>
      </c>
      <c r="E5047">
        <v>7892610</v>
      </c>
      <c r="F5047" s="5" t="s">
        <v>58</v>
      </c>
      <c r="G5047" s="5" t="s">
        <v>42</v>
      </c>
      <c r="H5047" s="5" t="s">
        <v>34</v>
      </c>
      <c r="I5047" t="s">
        <v>35</v>
      </c>
      <c r="J5047" t="s">
        <v>34</v>
      </c>
      <c r="K5047">
        <v>0</v>
      </c>
      <c r="L5047" s="5" t="s">
        <v>10066</v>
      </c>
      <c r="M5047" s="5" t="s">
        <v>28</v>
      </c>
      <c r="N5047">
        <v>1</v>
      </c>
      <c r="O5047" t="s">
        <v>141</v>
      </c>
      <c r="P5047" s="1">
        <v>45512</v>
      </c>
      <c r="Q5047" s="1">
        <v>45559</v>
      </c>
      <c r="R5047">
        <v>1649</v>
      </c>
      <c r="S5047" s="4">
        <v>8.1</v>
      </c>
      <c r="T5047" t="s">
        <v>95</v>
      </c>
    </row>
    <row r="5048" spans="1:20" x14ac:dyDescent="0.35">
      <c r="A5048" t="s">
        <v>10067</v>
      </c>
      <c r="B5048" s="5" t="s">
        <v>28802</v>
      </c>
      <c r="C5048" s="6">
        <v>91975</v>
      </c>
      <c r="D5048" t="s">
        <v>22</v>
      </c>
      <c r="E5048">
        <v>91975</v>
      </c>
      <c r="F5048" s="5" t="s">
        <v>23</v>
      </c>
      <c r="G5048" s="5" t="s">
        <v>24</v>
      </c>
      <c r="H5048" s="5" t="s">
        <v>157</v>
      </c>
      <c r="I5048" t="s">
        <v>44</v>
      </c>
      <c r="J5048" t="s">
        <v>157</v>
      </c>
      <c r="K5048">
        <v>0</v>
      </c>
      <c r="L5048" s="5" t="s">
        <v>10068</v>
      </c>
      <c r="M5048" s="5" t="s">
        <v>37</v>
      </c>
      <c r="N5048">
        <v>10</v>
      </c>
      <c r="O5048" t="s">
        <v>71</v>
      </c>
      <c r="P5048" s="1">
        <v>45379</v>
      </c>
      <c r="Q5048" s="1">
        <v>45420</v>
      </c>
      <c r="R5048">
        <v>735</v>
      </c>
      <c r="S5048" s="4">
        <v>8.1</v>
      </c>
      <c r="T5048" t="s">
        <v>108</v>
      </c>
    </row>
    <row r="5049" spans="1:20" x14ac:dyDescent="0.35">
      <c r="A5049" t="s">
        <v>10069</v>
      </c>
      <c r="B5049" s="5" t="s">
        <v>28800</v>
      </c>
      <c r="C5049" s="6">
        <v>139317</v>
      </c>
      <c r="D5049" t="s">
        <v>41</v>
      </c>
      <c r="E5049">
        <v>118419</v>
      </c>
      <c r="F5049" s="5" t="s">
        <v>66</v>
      </c>
      <c r="G5049" s="5" t="s">
        <v>51</v>
      </c>
      <c r="H5049" s="5" t="s">
        <v>60</v>
      </c>
      <c r="I5049" t="s">
        <v>26</v>
      </c>
      <c r="J5049" t="s">
        <v>60</v>
      </c>
      <c r="K5049">
        <v>100</v>
      </c>
      <c r="L5049" s="5" t="s">
        <v>10070</v>
      </c>
      <c r="M5049" s="5" t="s">
        <v>37</v>
      </c>
      <c r="N5049">
        <v>9</v>
      </c>
      <c r="O5049" t="s">
        <v>85</v>
      </c>
      <c r="P5049" s="1">
        <v>45537</v>
      </c>
      <c r="Q5049" s="1">
        <v>45569</v>
      </c>
      <c r="R5049">
        <v>2142</v>
      </c>
      <c r="S5049" s="4">
        <v>7.9</v>
      </c>
      <c r="T5049" t="s">
        <v>153</v>
      </c>
    </row>
    <row r="5050" spans="1:20" x14ac:dyDescent="0.35">
      <c r="A5050" t="s">
        <v>10071</v>
      </c>
      <c r="B5050" s="5" t="s">
        <v>28800</v>
      </c>
      <c r="C5050" s="6">
        <v>56279</v>
      </c>
      <c r="D5050" t="s">
        <v>41</v>
      </c>
      <c r="E5050">
        <v>47837</v>
      </c>
      <c r="F5050" s="5" t="s">
        <v>58</v>
      </c>
      <c r="G5050" s="5" t="s">
        <v>42</v>
      </c>
      <c r="H5050" s="5" t="s">
        <v>126</v>
      </c>
      <c r="I5050" t="s">
        <v>44</v>
      </c>
      <c r="J5050" t="s">
        <v>410</v>
      </c>
      <c r="K5050">
        <v>0</v>
      </c>
      <c r="L5050" s="5" t="s">
        <v>10072</v>
      </c>
      <c r="M5050" s="5" t="s">
        <v>37</v>
      </c>
      <c r="N5050">
        <v>1</v>
      </c>
      <c r="O5050" t="s">
        <v>71</v>
      </c>
      <c r="P5050" s="1">
        <v>45419</v>
      </c>
      <c r="Q5050" s="1">
        <v>45479</v>
      </c>
      <c r="R5050">
        <v>2433</v>
      </c>
      <c r="S5050" s="4">
        <v>7.6</v>
      </c>
      <c r="T5050" t="s">
        <v>38</v>
      </c>
    </row>
    <row r="5051" spans="1:20" x14ac:dyDescent="0.35">
      <c r="A5051" t="s">
        <v>10073</v>
      </c>
      <c r="B5051" s="5" t="s">
        <v>32</v>
      </c>
      <c r="C5051" s="6">
        <v>212031</v>
      </c>
      <c r="D5051" t="s">
        <v>81</v>
      </c>
      <c r="E5051">
        <v>286242</v>
      </c>
      <c r="F5051" s="5" t="s">
        <v>23</v>
      </c>
      <c r="G5051" s="5" t="s">
        <v>24</v>
      </c>
      <c r="H5051" s="5" t="s">
        <v>82</v>
      </c>
      <c r="I5051" t="s">
        <v>26</v>
      </c>
      <c r="J5051" t="s">
        <v>82</v>
      </c>
      <c r="K5051">
        <v>100</v>
      </c>
      <c r="L5051" s="5" t="s">
        <v>10074</v>
      </c>
      <c r="M5051" s="5" t="s">
        <v>28</v>
      </c>
      <c r="N5051">
        <v>15</v>
      </c>
      <c r="O5051" t="s">
        <v>78</v>
      </c>
      <c r="P5051" s="1">
        <v>45726</v>
      </c>
      <c r="Q5051" s="1">
        <v>45763</v>
      </c>
      <c r="R5051">
        <v>1142</v>
      </c>
      <c r="S5051" s="4">
        <v>7.9</v>
      </c>
      <c r="T5051" t="s">
        <v>108</v>
      </c>
    </row>
    <row r="5052" spans="1:20" x14ac:dyDescent="0.35">
      <c r="A5052" t="s">
        <v>10075</v>
      </c>
      <c r="B5052" s="5" t="s">
        <v>28802</v>
      </c>
      <c r="C5052" s="6">
        <v>261631</v>
      </c>
      <c r="D5052" t="s">
        <v>81</v>
      </c>
      <c r="E5052">
        <v>353202</v>
      </c>
      <c r="F5052" s="5" t="s">
        <v>23</v>
      </c>
      <c r="G5052" s="5" t="s">
        <v>59</v>
      </c>
      <c r="H5052" s="5" t="s">
        <v>82</v>
      </c>
      <c r="I5052" t="s">
        <v>35</v>
      </c>
      <c r="J5052" t="s">
        <v>1211</v>
      </c>
      <c r="K5052">
        <v>50</v>
      </c>
      <c r="L5052" s="5" t="s">
        <v>573</v>
      </c>
      <c r="M5052" s="5" t="s">
        <v>28</v>
      </c>
      <c r="N5052">
        <v>10</v>
      </c>
      <c r="O5052" t="s">
        <v>71</v>
      </c>
      <c r="P5052" s="1">
        <v>45504</v>
      </c>
      <c r="Q5052" s="1">
        <v>45522</v>
      </c>
      <c r="R5052">
        <v>982</v>
      </c>
      <c r="S5052" s="4">
        <v>6.6</v>
      </c>
      <c r="T5052" t="s">
        <v>55</v>
      </c>
    </row>
    <row r="5053" spans="1:20" x14ac:dyDescent="0.35">
      <c r="A5053" t="s">
        <v>10076</v>
      </c>
      <c r="B5053" s="5" t="s">
        <v>28800</v>
      </c>
      <c r="C5053" s="6">
        <v>41755</v>
      </c>
      <c r="D5053" t="s">
        <v>22</v>
      </c>
      <c r="E5053">
        <v>41755</v>
      </c>
      <c r="F5053" s="5" t="s">
        <v>50</v>
      </c>
      <c r="G5053" s="5" t="s">
        <v>51</v>
      </c>
      <c r="H5053" s="5" t="s">
        <v>157</v>
      </c>
      <c r="I5053" t="s">
        <v>26</v>
      </c>
      <c r="J5053" t="s">
        <v>157</v>
      </c>
      <c r="K5053">
        <v>100</v>
      </c>
      <c r="L5053" s="5" t="s">
        <v>10077</v>
      </c>
      <c r="M5053" s="5" t="s">
        <v>28</v>
      </c>
      <c r="N5053">
        <v>4</v>
      </c>
      <c r="O5053" t="s">
        <v>78</v>
      </c>
      <c r="P5053" s="1">
        <v>45586</v>
      </c>
      <c r="Q5053" s="1">
        <v>45626</v>
      </c>
      <c r="R5053">
        <v>1171</v>
      </c>
      <c r="S5053" s="4">
        <v>7.6</v>
      </c>
      <c r="T5053" t="s">
        <v>63</v>
      </c>
    </row>
    <row r="5054" spans="1:20" x14ac:dyDescent="0.35">
      <c r="A5054" t="s">
        <v>10078</v>
      </c>
      <c r="B5054" s="5" t="s">
        <v>49</v>
      </c>
      <c r="C5054" s="6">
        <v>78608</v>
      </c>
      <c r="D5054" t="s">
        <v>41</v>
      </c>
      <c r="E5054">
        <v>66817</v>
      </c>
      <c r="F5054" s="5" t="s">
        <v>58</v>
      </c>
      <c r="G5054" s="5" t="s">
        <v>24</v>
      </c>
      <c r="H5054" s="5" t="s">
        <v>126</v>
      </c>
      <c r="I5054" t="s">
        <v>26</v>
      </c>
      <c r="J5054" t="s">
        <v>212</v>
      </c>
      <c r="K5054">
        <v>50</v>
      </c>
      <c r="L5054" s="5" t="s">
        <v>10079</v>
      </c>
      <c r="M5054" s="5" t="s">
        <v>54</v>
      </c>
      <c r="N5054">
        <v>0</v>
      </c>
      <c r="O5054" t="s">
        <v>135</v>
      </c>
      <c r="P5054" s="1">
        <v>45677</v>
      </c>
      <c r="Q5054" s="1">
        <v>45726</v>
      </c>
      <c r="R5054">
        <v>642</v>
      </c>
      <c r="S5054" s="4">
        <v>9.9</v>
      </c>
      <c r="T5054" t="s">
        <v>277</v>
      </c>
    </row>
    <row r="5055" spans="1:20" x14ac:dyDescent="0.35">
      <c r="A5055" t="s">
        <v>10080</v>
      </c>
      <c r="B5055" s="5" t="s">
        <v>32</v>
      </c>
      <c r="C5055" s="6">
        <v>37889</v>
      </c>
      <c r="D5055" t="s">
        <v>22</v>
      </c>
      <c r="E5055">
        <v>37889</v>
      </c>
      <c r="F5055" s="5" t="s">
        <v>66</v>
      </c>
      <c r="G5055" s="5" t="s">
        <v>59</v>
      </c>
      <c r="H5055" s="5" t="s">
        <v>116</v>
      </c>
      <c r="I5055" t="s">
        <v>26</v>
      </c>
      <c r="J5055" t="s">
        <v>116</v>
      </c>
      <c r="K5055">
        <v>100</v>
      </c>
      <c r="L5055" s="5" t="s">
        <v>10081</v>
      </c>
      <c r="M5055" s="5" t="s">
        <v>28</v>
      </c>
      <c r="N5055">
        <v>8</v>
      </c>
      <c r="O5055" t="s">
        <v>167</v>
      </c>
      <c r="P5055" s="1">
        <v>45341</v>
      </c>
      <c r="Q5055" s="1">
        <v>45385</v>
      </c>
      <c r="R5055">
        <v>856</v>
      </c>
      <c r="S5055" s="4">
        <v>8.9</v>
      </c>
      <c r="T5055" t="s">
        <v>89</v>
      </c>
    </row>
    <row r="5056" spans="1:20" x14ac:dyDescent="0.35">
      <c r="A5056" t="s">
        <v>10082</v>
      </c>
      <c r="B5056" s="5" t="s">
        <v>21</v>
      </c>
      <c r="C5056" s="6">
        <v>97397</v>
      </c>
      <c r="D5056" t="s">
        <v>22</v>
      </c>
      <c r="E5056">
        <v>97397</v>
      </c>
      <c r="F5056" s="5" t="s">
        <v>58</v>
      </c>
      <c r="G5056" s="5" t="s">
        <v>42</v>
      </c>
      <c r="H5056" s="5" t="s">
        <v>101</v>
      </c>
      <c r="I5056" t="s">
        <v>35</v>
      </c>
      <c r="J5056" t="s">
        <v>629</v>
      </c>
      <c r="K5056">
        <v>50</v>
      </c>
      <c r="L5056" s="5" t="s">
        <v>10083</v>
      </c>
      <c r="M5056" s="5" t="s">
        <v>54</v>
      </c>
      <c r="N5056">
        <v>1</v>
      </c>
      <c r="O5056" t="s">
        <v>62</v>
      </c>
      <c r="P5056" s="1">
        <v>45749</v>
      </c>
      <c r="Q5056" s="1">
        <v>45782</v>
      </c>
      <c r="R5056">
        <v>1562</v>
      </c>
      <c r="S5056" s="4">
        <v>9.5</v>
      </c>
      <c r="T5056" t="s">
        <v>55</v>
      </c>
    </row>
    <row r="5057" spans="1:20" x14ac:dyDescent="0.35">
      <c r="A5057" t="s">
        <v>10084</v>
      </c>
      <c r="B5057" s="5" t="s">
        <v>174</v>
      </c>
      <c r="C5057" s="6">
        <v>265023</v>
      </c>
      <c r="D5057" t="s">
        <v>22</v>
      </c>
      <c r="E5057">
        <v>265023</v>
      </c>
      <c r="F5057" s="5" t="s">
        <v>23</v>
      </c>
      <c r="G5057" s="5" t="s">
        <v>42</v>
      </c>
      <c r="H5057" s="5" t="s">
        <v>97</v>
      </c>
      <c r="I5057" t="s">
        <v>44</v>
      </c>
      <c r="J5057" t="s">
        <v>491</v>
      </c>
      <c r="K5057">
        <v>50</v>
      </c>
      <c r="L5057" s="5" t="s">
        <v>10085</v>
      </c>
      <c r="M5057" s="5" t="s">
        <v>70</v>
      </c>
      <c r="N5057">
        <v>16</v>
      </c>
      <c r="O5057" t="s">
        <v>172</v>
      </c>
      <c r="P5057" s="1">
        <v>45641</v>
      </c>
      <c r="Q5057" s="1">
        <v>45669</v>
      </c>
      <c r="R5057">
        <v>1294</v>
      </c>
      <c r="S5057" s="4">
        <v>7.7</v>
      </c>
      <c r="T5057" t="s">
        <v>89</v>
      </c>
    </row>
    <row r="5058" spans="1:20" x14ac:dyDescent="0.35">
      <c r="A5058" t="s">
        <v>10086</v>
      </c>
      <c r="B5058" s="5" t="s">
        <v>28800</v>
      </c>
      <c r="C5058" s="6">
        <v>143323</v>
      </c>
      <c r="D5058" t="s">
        <v>81</v>
      </c>
      <c r="E5058">
        <v>193486</v>
      </c>
      <c r="F5058" s="5" t="s">
        <v>66</v>
      </c>
      <c r="G5058" s="5" t="s">
        <v>51</v>
      </c>
      <c r="H5058" s="5" t="s">
        <v>82</v>
      </c>
      <c r="I5058" t="s">
        <v>26</v>
      </c>
      <c r="J5058" t="s">
        <v>82</v>
      </c>
      <c r="K5058">
        <v>0</v>
      </c>
      <c r="L5058" s="5" t="s">
        <v>10087</v>
      </c>
      <c r="M5058" s="5" t="s">
        <v>37</v>
      </c>
      <c r="N5058">
        <v>5</v>
      </c>
      <c r="O5058" t="s">
        <v>135</v>
      </c>
      <c r="P5058" s="1">
        <v>45596</v>
      </c>
      <c r="Q5058" s="1">
        <v>45663</v>
      </c>
      <c r="R5058">
        <v>729</v>
      </c>
      <c r="S5058" s="4">
        <v>7</v>
      </c>
      <c r="T5058" t="s">
        <v>103</v>
      </c>
    </row>
    <row r="5059" spans="1:20" x14ac:dyDescent="0.35">
      <c r="A5059" t="s">
        <v>10088</v>
      </c>
      <c r="B5059" s="5" t="s">
        <v>32</v>
      </c>
      <c r="C5059" s="6">
        <v>97000</v>
      </c>
      <c r="D5059" t="s">
        <v>41</v>
      </c>
      <c r="E5059">
        <v>82450</v>
      </c>
      <c r="F5059" s="5" t="s">
        <v>66</v>
      </c>
      <c r="G5059" s="5" t="s">
        <v>42</v>
      </c>
      <c r="H5059" s="5" t="s">
        <v>60</v>
      </c>
      <c r="I5059" t="s">
        <v>26</v>
      </c>
      <c r="J5059" t="s">
        <v>60</v>
      </c>
      <c r="K5059">
        <v>0</v>
      </c>
      <c r="L5059" s="5" t="s">
        <v>10089</v>
      </c>
      <c r="M5059" s="5" t="s">
        <v>28</v>
      </c>
      <c r="N5059">
        <v>5</v>
      </c>
      <c r="O5059" t="s">
        <v>71</v>
      </c>
      <c r="P5059" s="1">
        <v>45301</v>
      </c>
      <c r="Q5059" s="1">
        <v>45325</v>
      </c>
      <c r="R5059">
        <v>2147</v>
      </c>
      <c r="S5059" s="4">
        <v>6.5</v>
      </c>
      <c r="T5059" t="s">
        <v>136</v>
      </c>
    </row>
    <row r="5060" spans="1:20" x14ac:dyDescent="0.35">
      <c r="A5060" t="s">
        <v>10090</v>
      </c>
      <c r="B5060" s="5" t="s">
        <v>28801</v>
      </c>
      <c r="C5060" s="6">
        <v>46374</v>
      </c>
      <c r="D5060" t="s">
        <v>22</v>
      </c>
      <c r="E5060">
        <v>46374</v>
      </c>
      <c r="F5060" s="5" t="s">
        <v>58</v>
      </c>
      <c r="G5060" s="5" t="s">
        <v>42</v>
      </c>
      <c r="H5060" s="5" t="s">
        <v>129</v>
      </c>
      <c r="I5060" t="s">
        <v>44</v>
      </c>
      <c r="J5060" t="s">
        <v>101</v>
      </c>
      <c r="K5060">
        <v>100</v>
      </c>
      <c r="L5060" s="5" t="s">
        <v>10091</v>
      </c>
      <c r="M5060" s="5" t="s">
        <v>37</v>
      </c>
      <c r="N5060">
        <v>1</v>
      </c>
      <c r="O5060" t="s">
        <v>107</v>
      </c>
      <c r="P5060" s="1">
        <v>45476</v>
      </c>
      <c r="Q5060" s="1">
        <v>45545</v>
      </c>
      <c r="R5060">
        <v>2065</v>
      </c>
      <c r="S5060" s="4">
        <v>8.9</v>
      </c>
      <c r="T5060" t="s">
        <v>210</v>
      </c>
    </row>
    <row r="5061" spans="1:20" x14ac:dyDescent="0.35">
      <c r="A5061" t="s">
        <v>10092</v>
      </c>
      <c r="B5061" s="5" t="s">
        <v>28802</v>
      </c>
      <c r="C5061" s="6">
        <v>229381</v>
      </c>
      <c r="D5061" t="s">
        <v>41</v>
      </c>
      <c r="E5061">
        <v>194974</v>
      </c>
      <c r="F5061" s="5" t="s">
        <v>23</v>
      </c>
      <c r="G5061" s="5" t="s">
        <v>42</v>
      </c>
      <c r="H5061" s="5" t="s">
        <v>60</v>
      </c>
      <c r="I5061" t="s">
        <v>26</v>
      </c>
      <c r="J5061" t="s">
        <v>60</v>
      </c>
      <c r="K5061">
        <v>50</v>
      </c>
      <c r="L5061" s="5" t="s">
        <v>10093</v>
      </c>
      <c r="M5061" s="5" t="s">
        <v>54</v>
      </c>
      <c r="N5061">
        <v>19</v>
      </c>
      <c r="O5061" t="s">
        <v>71</v>
      </c>
      <c r="P5061" s="1">
        <v>45566</v>
      </c>
      <c r="Q5061" s="1">
        <v>45588</v>
      </c>
      <c r="R5061">
        <v>1365</v>
      </c>
      <c r="S5061" s="4">
        <v>9</v>
      </c>
      <c r="T5061" t="s">
        <v>277</v>
      </c>
    </row>
    <row r="5062" spans="1:20" x14ac:dyDescent="0.35">
      <c r="A5062" t="s">
        <v>10094</v>
      </c>
      <c r="B5062" s="5" t="s">
        <v>49</v>
      </c>
      <c r="C5062" s="6">
        <v>158873</v>
      </c>
      <c r="D5062" t="s">
        <v>33</v>
      </c>
      <c r="E5062">
        <v>17476030</v>
      </c>
      <c r="F5062" s="5" t="s">
        <v>66</v>
      </c>
      <c r="G5062" s="5" t="s">
        <v>51</v>
      </c>
      <c r="H5062" s="5" t="s">
        <v>34</v>
      </c>
      <c r="I5062" t="s">
        <v>26</v>
      </c>
      <c r="J5062" t="s">
        <v>34</v>
      </c>
      <c r="K5062">
        <v>50</v>
      </c>
      <c r="L5062" s="5" t="s">
        <v>10095</v>
      </c>
      <c r="M5062" s="5" t="s">
        <v>37</v>
      </c>
      <c r="N5062">
        <v>6</v>
      </c>
      <c r="O5062" t="s">
        <v>131</v>
      </c>
      <c r="P5062" s="1">
        <v>45450</v>
      </c>
      <c r="Q5062" s="1">
        <v>45477</v>
      </c>
      <c r="R5062">
        <v>2166</v>
      </c>
      <c r="S5062" s="4">
        <v>9.1</v>
      </c>
      <c r="T5062" t="s">
        <v>153</v>
      </c>
    </row>
    <row r="5063" spans="1:20" x14ac:dyDescent="0.35">
      <c r="A5063" t="s">
        <v>10096</v>
      </c>
      <c r="B5063" s="5" t="s">
        <v>91</v>
      </c>
      <c r="C5063" s="6">
        <v>69868</v>
      </c>
      <c r="D5063" t="s">
        <v>22</v>
      </c>
      <c r="E5063">
        <v>69868</v>
      </c>
      <c r="F5063" s="5" t="s">
        <v>58</v>
      </c>
      <c r="G5063" s="5" t="s">
        <v>24</v>
      </c>
      <c r="H5063" s="5" t="s">
        <v>68</v>
      </c>
      <c r="I5063" t="s">
        <v>26</v>
      </c>
      <c r="J5063" t="s">
        <v>116</v>
      </c>
      <c r="K5063">
        <v>50</v>
      </c>
      <c r="L5063" s="5" t="s">
        <v>396</v>
      </c>
      <c r="M5063" s="5" t="s">
        <v>28</v>
      </c>
      <c r="N5063">
        <v>0</v>
      </c>
      <c r="O5063" t="s">
        <v>131</v>
      </c>
      <c r="P5063" s="1">
        <v>45345</v>
      </c>
      <c r="Q5063" s="1">
        <v>45377</v>
      </c>
      <c r="R5063">
        <v>1959</v>
      </c>
      <c r="S5063" s="4">
        <v>7.7</v>
      </c>
      <c r="T5063" t="s">
        <v>95</v>
      </c>
    </row>
    <row r="5064" spans="1:20" x14ac:dyDescent="0.35">
      <c r="A5064" t="s">
        <v>10097</v>
      </c>
      <c r="B5064" s="5" t="s">
        <v>162</v>
      </c>
      <c r="C5064" s="6">
        <v>101000</v>
      </c>
      <c r="D5064" t="s">
        <v>120</v>
      </c>
      <c r="E5064">
        <v>90900</v>
      </c>
      <c r="F5064" s="5" t="s">
        <v>58</v>
      </c>
      <c r="G5064" s="5" t="s">
        <v>24</v>
      </c>
      <c r="H5064" s="5" t="s">
        <v>121</v>
      </c>
      <c r="I5064" t="s">
        <v>44</v>
      </c>
      <c r="J5064" t="s">
        <v>121</v>
      </c>
      <c r="K5064">
        <v>0</v>
      </c>
      <c r="L5064" s="5" t="s">
        <v>10098</v>
      </c>
      <c r="M5064" s="5" t="s">
        <v>37</v>
      </c>
      <c r="N5064">
        <v>0</v>
      </c>
      <c r="O5064" t="s">
        <v>85</v>
      </c>
      <c r="P5064" s="1">
        <v>45657</v>
      </c>
      <c r="Q5064" s="1">
        <v>45701</v>
      </c>
      <c r="R5064">
        <v>2181</v>
      </c>
      <c r="S5064" s="4">
        <v>5.7</v>
      </c>
      <c r="T5064" t="s">
        <v>277</v>
      </c>
    </row>
    <row r="5065" spans="1:20" x14ac:dyDescent="0.35">
      <c r="A5065" t="s">
        <v>10099</v>
      </c>
      <c r="B5065" s="5" t="s">
        <v>40</v>
      </c>
      <c r="C5065" s="6">
        <v>81849</v>
      </c>
      <c r="D5065" t="s">
        <v>65</v>
      </c>
      <c r="E5065">
        <v>106404</v>
      </c>
      <c r="F5065" s="5" t="s">
        <v>58</v>
      </c>
      <c r="G5065" s="5" t="s">
        <v>42</v>
      </c>
      <c r="H5065" s="5" t="s">
        <v>67</v>
      </c>
      <c r="I5065" t="s">
        <v>26</v>
      </c>
      <c r="J5065" t="s">
        <v>67</v>
      </c>
      <c r="K5065">
        <v>100</v>
      </c>
      <c r="L5065" s="5" t="s">
        <v>10100</v>
      </c>
      <c r="M5065" s="5" t="s">
        <v>54</v>
      </c>
      <c r="N5065">
        <v>1</v>
      </c>
      <c r="O5065" t="s">
        <v>46</v>
      </c>
      <c r="P5065" s="1">
        <v>45494</v>
      </c>
      <c r="Q5065" s="1">
        <v>45559</v>
      </c>
      <c r="R5065">
        <v>1881</v>
      </c>
      <c r="S5065" s="4">
        <v>7.7</v>
      </c>
      <c r="T5065" t="s">
        <v>210</v>
      </c>
    </row>
    <row r="5066" spans="1:20" x14ac:dyDescent="0.35">
      <c r="A5066" t="s">
        <v>10101</v>
      </c>
      <c r="B5066" s="5" t="s">
        <v>28802</v>
      </c>
      <c r="C5066" s="6">
        <v>134380</v>
      </c>
      <c r="D5066" t="s">
        <v>92</v>
      </c>
      <c r="E5066">
        <v>100785</v>
      </c>
      <c r="F5066" s="5" t="s">
        <v>66</v>
      </c>
      <c r="G5066" s="5" t="s">
        <v>42</v>
      </c>
      <c r="H5066" s="5" t="s">
        <v>93</v>
      </c>
      <c r="I5066" t="s">
        <v>35</v>
      </c>
      <c r="J5066" t="s">
        <v>93</v>
      </c>
      <c r="K5066">
        <v>100</v>
      </c>
      <c r="L5066" s="5" t="s">
        <v>10102</v>
      </c>
      <c r="M5066" s="5" t="s">
        <v>54</v>
      </c>
      <c r="N5066">
        <v>5</v>
      </c>
      <c r="O5066" t="s">
        <v>107</v>
      </c>
      <c r="P5066" s="1">
        <v>45720</v>
      </c>
      <c r="Q5066" s="1">
        <v>45759</v>
      </c>
      <c r="R5066">
        <v>2293</v>
      </c>
      <c r="S5066" s="4">
        <v>5.6</v>
      </c>
      <c r="T5066" t="s">
        <v>30</v>
      </c>
    </row>
    <row r="5067" spans="1:20" x14ac:dyDescent="0.35">
      <c r="A5067" t="s">
        <v>10103</v>
      </c>
      <c r="B5067" s="5" t="s">
        <v>21</v>
      </c>
      <c r="C5067" s="6">
        <v>167829</v>
      </c>
      <c r="D5067" t="s">
        <v>120</v>
      </c>
      <c r="E5067">
        <v>151046</v>
      </c>
      <c r="F5067" s="5" t="s">
        <v>66</v>
      </c>
      <c r="G5067" s="5" t="s">
        <v>24</v>
      </c>
      <c r="H5067" s="5" t="s">
        <v>121</v>
      </c>
      <c r="I5067" t="s">
        <v>26</v>
      </c>
      <c r="J5067" t="s">
        <v>121</v>
      </c>
      <c r="K5067">
        <v>50</v>
      </c>
      <c r="L5067" s="5" t="s">
        <v>10104</v>
      </c>
      <c r="M5067" s="5" t="s">
        <v>70</v>
      </c>
      <c r="N5067">
        <v>7</v>
      </c>
      <c r="O5067" t="s">
        <v>88</v>
      </c>
      <c r="P5067" s="1">
        <v>45460</v>
      </c>
      <c r="Q5067" s="1">
        <v>45513</v>
      </c>
      <c r="R5067">
        <v>1514</v>
      </c>
      <c r="S5067" s="4">
        <v>6.7</v>
      </c>
      <c r="T5067" t="s">
        <v>79</v>
      </c>
    </row>
    <row r="5068" spans="1:20" x14ac:dyDescent="0.35">
      <c r="A5068" t="s">
        <v>10105</v>
      </c>
      <c r="B5068" s="5" t="s">
        <v>91</v>
      </c>
      <c r="C5068" s="6">
        <v>24678</v>
      </c>
      <c r="D5068" t="s">
        <v>22</v>
      </c>
      <c r="E5068">
        <v>24678</v>
      </c>
      <c r="F5068" s="5" t="s">
        <v>58</v>
      </c>
      <c r="G5068" s="5" t="s">
        <v>24</v>
      </c>
      <c r="H5068" s="5" t="s">
        <v>157</v>
      </c>
      <c r="I5068" t="s">
        <v>44</v>
      </c>
      <c r="J5068" t="s">
        <v>157</v>
      </c>
      <c r="K5068">
        <v>0</v>
      </c>
      <c r="L5068" s="5" t="s">
        <v>10106</v>
      </c>
      <c r="M5068" s="5" t="s">
        <v>70</v>
      </c>
      <c r="N5068">
        <v>0</v>
      </c>
      <c r="O5068" t="s">
        <v>112</v>
      </c>
      <c r="P5068" s="1">
        <v>45373</v>
      </c>
      <c r="Q5068" s="1">
        <v>45387</v>
      </c>
      <c r="R5068">
        <v>1955</v>
      </c>
      <c r="S5068" s="4">
        <v>9</v>
      </c>
      <c r="T5068" t="s">
        <v>118</v>
      </c>
    </row>
    <row r="5069" spans="1:20" x14ac:dyDescent="0.35">
      <c r="A5069" t="s">
        <v>10107</v>
      </c>
      <c r="B5069" s="5" t="s">
        <v>179</v>
      </c>
      <c r="C5069" s="6">
        <v>54248</v>
      </c>
      <c r="D5069" t="s">
        <v>65</v>
      </c>
      <c r="E5069">
        <v>70522</v>
      </c>
      <c r="F5069" s="5" t="s">
        <v>58</v>
      </c>
      <c r="G5069" s="5" t="s">
        <v>42</v>
      </c>
      <c r="H5069" s="5" t="s">
        <v>67</v>
      </c>
      <c r="I5069" t="s">
        <v>44</v>
      </c>
      <c r="J5069" t="s">
        <v>67</v>
      </c>
      <c r="K5069">
        <v>50</v>
      </c>
      <c r="L5069" s="5" t="s">
        <v>10108</v>
      </c>
      <c r="M5069" s="5" t="s">
        <v>37</v>
      </c>
      <c r="N5069">
        <v>0</v>
      </c>
      <c r="O5069" t="s">
        <v>71</v>
      </c>
      <c r="P5069" s="1">
        <v>45579</v>
      </c>
      <c r="Q5069" s="1">
        <v>45632</v>
      </c>
      <c r="R5069">
        <v>1096</v>
      </c>
      <c r="S5069" s="4">
        <v>5.5</v>
      </c>
      <c r="T5069" t="s">
        <v>95</v>
      </c>
    </row>
    <row r="5070" spans="1:20" x14ac:dyDescent="0.35">
      <c r="A5070" t="s">
        <v>10109</v>
      </c>
      <c r="B5070" s="5" t="s">
        <v>32</v>
      </c>
      <c r="C5070" s="6">
        <v>99288</v>
      </c>
      <c r="D5070" t="s">
        <v>41</v>
      </c>
      <c r="E5070">
        <v>84395</v>
      </c>
      <c r="F5070" s="5" t="s">
        <v>66</v>
      </c>
      <c r="G5070" s="5" t="s">
        <v>42</v>
      </c>
      <c r="H5070" s="5" t="s">
        <v>151</v>
      </c>
      <c r="I5070" t="s">
        <v>44</v>
      </c>
      <c r="J5070" t="s">
        <v>151</v>
      </c>
      <c r="K5070">
        <v>100</v>
      </c>
      <c r="L5070" s="5" t="s">
        <v>10110</v>
      </c>
      <c r="M5070" s="5" t="s">
        <v>54</v>
      </c>
      <c r="N5070">
        <v>6</v>
      </c>
      <c r="O5070" t="s">
        <v>112</v>
      </c>
      <c r="P5070" s="1">
        <v>45386</v>
      </c>
      <c r="Q5070" s="1">
        <v>45434</v>
      </c>
      <c r="R5070">
        <v>2422</v>
      </c>
      <c r="S5070" s="4">
        <v>7.6</v>
      </c>
      <c r="T5070" t="s">
        <v>103</v>
      </c>
    </row>
    <row r="5071" spans="1:20" x14ac:dyDescent="0.35">
      <c r="A5071" t="s">
        <v>10111</v>
      </c>
      <c r="B5071" s="5" t="s">
        <v>28799</v>
      </c>
      <c r="C5071" s="6">
        <v>189688</v>
      </c>
      <c r="D5071" t="s">
        <v>22</v>
      </c>
      <c r="E5071">
        <v>189688</v>
      </c>
      <c r="F5071" s="5" t="s">
        <v>23</v>
      </c>
      <c r="G5071" s="5" t="s">
        <v>51</v>
      </c>
      <c r="H5071" s="5" t="s">
        <v>101</v>
      </c>
      <c r="I5071" t="s">
        <v>44</v>
      </c>
      <c r="J5071" t="s">
        <v>101</v>
      </c>
      <c r="K5071">
        <v>100</v>
      </c>
      <c r="L5071" s="5" t="s">
        <v>10112</v>
      </c>
      <c r="M5071" s="5" t="s">
        <v>70</v>
      </c>
      <c r="N5071">
        <v>11</v>
      </c>
      <c r="O5071" t="s">
        <v>85</v>
      </c>
      <c r="P5071" s="1">
        <v>45444</v>
      </c>
      <c r="Q5071" s="1">
        <v>45470</v>
      </c>
      <c r="R5071">
        <v>1807</v>
      </c>
      <c r="S5071" s="4">
        <v>9.8000000000000007</v>
      </c>
      <c r="T5071" t="s">
        <v>210</v>
      </c>
    </row>
    <row r="5072" spans="1:20" x14ac:dyDescent="0.35">
      <c r="A5072" t="s">
        <v>10113</v>
      </c>
      <c r="B5072" s="5" t="s">
        <v>91</v>
      </c>
      <c r="C5072" s="6">
        <v>89528</v>
      </c>
      <c r="D5072" t="s">
        <v>33</v>
      </c>
      <c r="E5072">
        <v>9848080</v>
      </c>
      <c r="F5072" s="5" t="s">
        <v>50</v>
      </c>
      <c r="G5072" s="5" t="s">
        <v>42</v>
      </c>
      <c r="H5072" s="5" t="s">
        <v>34</v>
      </c>
      <c r="I5072" t="s">
        <v>26</v>
      </c>
      <c r="J5072" t="s">
        <v>467</v>
      </c>
      <c r="K5072">
        <v>50</v>
      </c>
      <c r="L5072" s="5" t="s">
        <v>10114</v>
      </c>
      <c r="M5072" s="5" t="s">
        <v>37</v>
      </c>
      <c r="N5072">
        <v>3</v>
      </c>
      <c r="O5072" t="s">
        <v>88</v>
      </c>
      <c r="P5072" s="1">
        <v>45431</v>
      </c>
      <c r="Q5072" s="1">
        <v>45469</v>
      </c>
      <c r="R5072">
        <v>1088</v>
      </c>
      <c r="S5072" s="4">
        <v>5.4</v>
      </c>
      <c r="T5072" t="s">
        <v>63</v>
      </c>
    </row>
    <row r="5073" spans="1:20" x14ac:dyDescent="0.35">
      <c r="A5073" t="s">
        <v>10115</v>
      </c>
      <c r="B5073" s="5" t="s">
        <v>73</v>
      </c>
      <c r="C5073" s="6">
        <v>88720</v>
      </c>
      <c r="D5073" t="s">
        <v>22</v>
      </c>
      <c r="E5073">
        <v>88720</v>
      </c>
      <c r="F5073" s="5" t="s">
        <v>50</v>
      </c>
      <c r="G5073" s="5" t="s">
        <v>59</v>
      </c>
      <c r="H5073" s="5" t="s">
        <v>101</v>
      </c>
      <c r="I5073" t="s">
        <v>44</v>
      </c>
      <c r="J5073" t="s">
        <v>101</v>
      </c>
      <c r="K5073">
        <v>0</v>
      </c>
      <c r="L5073" s="5" t="s">
        <v>10116</v>
      </c>
      <c r="M5073" s="5" t="s">
        <v>54</v>
      </c>
      <c r="N5073">
        <v>3</v>
      </c>
      <c r="O5073" t="s">
        <v>62</v>
      </c>
      <c r="P5073" s="1">
        <v>45774</v>
      </c>
      <c r="Q5073" s="1">
        <v>45841</v>
      </c>
      <c r="R5073">
        <v>2198</v>
      </c>
      <c r="S5073" s="4">
        <v>5.6</v>
      </c>
      <c r="T5073" t="s">
        <v>243</v>
      </c>
    </row>
    <row r="5074" spans="1:20" x14ac:dyDescent="0.35">
      <c r="A5074" t="s">
        <v>10117</v>
      </c>
      <c r="B5074" s="5" t="s">
        <v>217</v>
      </c>
      <c r="C5074" s="6">
        <v>72059</v>
      </c>
      <c r="D5074" t="s">
        <v>22</v>
      </c>
      <c r="E5074">
        <v>72059</v>
      </c>
      <c r="F5074" s="5" t="s">
        <v>58</v>
      </c>
      <c r="G5074" s="5" t="s">
        <v>59</v>
      </c>
      <c r="H5074" s="5" t="s">
        <v>25</v>
      </c>
      <c r="I5074" t="s">
        <v>44</v>
      </c>
      <c r="J5074" t="s">
        <v>25</v>
      </c>
      <c r="K5074">
        <v>50</v>
      </c>
      <c r="L5074" s="5" t="s">
        <v>10118</v>
      </c>
      <c r="M5074" s="5" t="s">
        <v>28</v>
      </c>
      <c r="N5074">
        <v>0</v>
      </c>
      <c r="O5074" t="s">
        <v>71</v>
      </c>
      <c r="P5074" s="1">
        <v>45408</v>
      </c>
      <c r="Q5074" s="1">
        <v>45427</v>
      </c>
      <c r="R5074">
        <v>2043</v>
      </c>
      <c r="S5074" s="4">
        <v>8</v>
      </c>
      <c r="T5074" t="s">
        <v>118</v>
      </c>
    </row>
    <row r="5075" spans="1:20" x14ac:dyDescent="0.35">
      <c r="A5075" t="s">
        <v>10119</v>
      </c>
      <c r="B5075" s="5" t="s">
        <v>28800</v>
      </c>
      <c r="C5075" s="6">
        <v>50803</v>
      </c>
      <c r="D5075" t="s">
        <v>41</v>
      </c>
      <c r="E5075">
        <v>43183</v>
      </c>
      <c r="F5075" s="5" t="s">
        <v>58</v>
      </c>
      <c r="G5075" s="5" t="s">
        <v>24</v>
      </c>
      <c r="H5075" s="5" t="s">
        <v>60</v>
      </c>
      <c r="I5075" t="s">
        <v>44</v>
      </c>
      <c r="J5075" t="s">
        <v>60</v>
      </c>
      <c r="K5075">
        <v>0</v>
      </c>
      <c r="L5075" s="5" t="s">
        <v>10120</v>
      </c>
      <c r="M5075" s="5" t="s">
        <v>70</v>
      </c>
      <c r="N5075">
        <v>0</v>
      </c>
      <c r="O5075" t="s">
        <v>62</v>
      </c>
      <c r="P5075" s="1">
        <v>45340</v>
      </c>
      <c r="Q5075" s="1">
        <v>45397</v>
      </c>
      <c r="R5075">
        <v>1539</v>
      </c>
      <c r="S5075" s="4">
        <v>9.3000000000000007</v>
      </c>
      <c r="T5075" t="s">
        <v>38</v>
      </c>
    </row>
    <row r="5076" spans="1:20" x14ac:dyDescent="0.35">
      <c r="A5076" t="s">
        <v>10121</v>
      </c>
      <c r="B5076" s="5" t="s">
        <v>73</v>
      </c>
      <c r="C5076" s="6">
        <v>24223</v>
      </c>
      <c r="D5076" t="s">
        <v>22</v>
      </c>
      <c r="E5076">
        <v>24223</v>
      </c>
      <c r="F5076" s="5" t="s">
        <v>58</v>
      </c>
      <c r="G5076" s="5" t="s">
        <v>51</v>
      </c>
      <c r="H5076" s="5" t="s">
        <v>116</v>
      </c>
      <c r="I5076" t="s">
        <v>44</v>
      </c>
      <c r="J5076" t="s">
        <v>116</v>
      </c>
      <c r="K5076">
        <v>100</v>
      </c>
      <c r="L5076" s="5" t="s">
        <v>10122</v>
      </c>
      <c r="M5076" s="5" t="s">
        <v>28</v>
      </c>
      <c r="N5076">
        <v>1</v>
      </c>
      <c r="O5076" t="s">
        <v>78</v>
      </c>
      <c r="P5076" s="1">
        <v>45750</v>
      </c>
      <c r="Q5076" s="1">
        <v>45776</v>
      </c>
      <c r="R5076">
        <v>2463</v>
      </c>
      <c r="S5076" s="4">
        <v>8</v>
      </c>
      <c r="T5076" t="s">
        <v>55</v>
      </c>
    </row>
    <row r="5077" spans="1:20" x14ac:dyDescent="0.35">
      <c r="A5077" t="s">
        <v>10123</v>
      </c>
      <c r="B5077" s="5" t="s">
        <v>100</v>
      </c>
      <c r="C5077" s="6">
        <v>121910</v>
      </c>
      <c r="D5077" t="s">
        <v>22</v>
      </c>
      <c r="E5077">
        <v>121910</v>
      </c>
      <c r="F5077" s="5" t="s">
        <v>50</v>
      </c>
      <c r="G5077" s="5" t="s">
        <v>51</v>
      </c>
      <c r="H5077" s="5" t="s">
        <v>97</v>
      </c>
      <c r="I5077" t="s">
        <v>26</v>
      </c>
      <c r="J5077" t="s">
        <v>97</v>
      </c>
      <c r="K5077">
        <v>100</v>
      </c>
      <c r="L5077" s="5" t="s">
        <v>10124</v>
      </c>
      <c r="M5077" s="5" t="s">
        <v>54</v>
      </c>
      <c r="N5077">
        <v>2</v>
      </c>
      <c r="O5077" t="s">
        <v>167</v>
      </c>
      <c r="P5077" s="1">
        <v>45721</v>
      </c>
      <c r="Q5077" s="1">
        <v>45788</v>
      </c>
      <c r="R5077">
        <v>1058</v>
      </c>
      <c r="S5077" s="4">
        <v>5.9</v>
      </c>
      <c r="T5077" t="s">
        <v>103</v>
      </c>
    </row>
    <row r="5078" spans="1:20" x14ac:dyDescent="0.35">
      <c r="A5078" t="s">
        <v>10125</v>
      </c>
      <c r="B5078" s="5" t="s">
        <v>179</v>
      </c>
      <c r="C5078" s="6">
        <v>27869</v>
      </c>
      <c r="D5078" t="s">
        <v>22</v>
      </c>
      <c r="E5078">
        <v>27869</v>
      </c>
      <c r="F5078" s="5" t="s">
        <v>50</v>
      </c>
      <c r="G5078" s="5" t="s">
        <v>59</v>
      </c>
      <c r="H5078" s="5" t="s">
        <v>116</v>
      </c>
      <c r="I5078" t="s">
        <v>26</v>
      </c>
      <c r="J5078" t="s">
        <v>116</v>
      </c>
      <c r="K5078">
        <v>100</v>
      </c>
      <c r="L5078" s="5" t="s">
        <v>10126</v>
      </c>
      <c r="M5078" s="5" t="s">
        <v>37</v>
      </c>
      <c r="N5078">
        <v>2</v>
      </c>
      <c r="O5078" t="s">
        <v>167</v>
      </c>
      <c r="P5078" s="1">
        <v>45629</v>
      </c>
      <c r="Q5078" s="1">
        <v>45672</v>
      </c>
      <c r="R5078">
        <v>1498</v>
      </c>
      <c r="S5078" s="4">
        <v>9.5</v>
      </c>
      <c r="T5078" t="s">
        <v>63</v>
      </c>
    </row>
    <row r="5079" spans="1:20" x14ac:dyDescent="0.35">
      <c r="A5079" t="s">
        <v>10127</v>
      </c>
      <c r="B5079" s="5" t="s">
        <v>21</v>
      </c>
      <c r="C5079" s="6">
        <v>79781</v>
      </c>
      <c r="D5079" t="s">
        <v>22</v>
      </c>
      <c r="E5079">
        <v>79781</v>
      </c>
      <c r="F5079" s="5" t="s">
        <v>66</v>
      </c>
      <c r="G5079" s="5" t="s">
        <v>51</v>
      </c>
      <c r="H5079" s="5" t="s">
        <v>157</v>
      </c>
      <c r="I5079" t="s">
        <v>35</v>
      </c>
      <c r="J5079" t="s">
        <v>157</v>
      </c>
      <c r="K5079">
        <v>100</v>
      </c>
      <c r="L5079" s="5" t="s">
        <v>10128</v>
      </c>
      <c r="M5079" s="5" t="s">
        <v>54</v>
      </c>
      <c r="N5079">
        <v>7</v>
      </c>
      <c r="O5079" t="s">
        <v>88</v>
      </c>
      <c r="P5079" s="1">
        <v>45439</v>
      </c>
      <c r="Q5079" s="1">
        <v>45501</v>
      </c>
      <c r="R5079">
        <v>1915</v>
      </c>
      <c r="S5079" s="4">
        <v>7.4</v>
      </c>
      <c r="T5079" t="s">
        <v>210</v>
      </c>
    </row>
    <row r="5080" spans="1:20" x14ac:dyDescent="0.35">
      <c r="A5080" t="s">
        <v>10129</v>
      </c>
      <c r="B5080" s="5" t="s">
        <v>49</v>
      </c>
      <c r="C5080" s="6">
        <v>94380</v>
      </c>
      <c r="D5080" t="s">
        <v>74</v>
      </c>
      <c r="E5080">
        <v>117975</v>
      </c>
      <c r="F5080" s="5" t="s">
        <v>50</v>
      </c>
      <c r="G5080" s="5" t="s">
        <v>24</v>
      </c>
      <c r="H5080" s="5" t="s">
        <v>75</v>
      </c>
      <c r="I5080" t="s">
        <v>35</v>
      </c>
      <c r="J5080" t="s">
        <v>75</v>
      </c>
      <c r="K5080">
        <v>100</v>
      </c>
      <c r="L5080" s="5" t="s">
        <v>10130</v>
      </c>
      <c r="M5080" s="5" t="s">
        <v>70</v>
      </c>
      <c r="N5080">
        <v>3</v>
      </c>
      <c r="O5080" t="s">
        <v>88</v>
      </c>
      <c r="P5080" s="1">
        <v>45619</v>
      </c>
      <c r="Q5080" s="1">
        <v>45680</v>
      </c>
      <c r="R5080">
        <v>943</v>
      </c>
      <c r="S5080" s="4">
        <v>6.6</v>
      </c>
      <c r="T5080" t="s">
        <v>136</v>
      </c>
    </row>
    <row r="5081" spans="1:20" x14ac:dyDescent="0.35">
      <c r="A5081" t="s">
        <v>10131</v>
      </c>
      <c r="B5081" s="5" t="s">
        <v>100</v>
      </c>
      <c r="C5081" s="6">
        <v>57159</v>
      </c>
      <c r="D5081" t="s">
        <v>92</v>
      </c>
      <c r="E5081">
        <v>42869</v>
      </c>
      <c r="F5081" s="5" t="s">
        <v>58</v>
      </c>
      <c r="G5081" s="5" t="s">
        <v>51</v>
      </c>
      <c r="H5081" s="5" t="s">
        <v>93</v>
      </c>
      <c r="I5081" t="s">
        <v>44</v>
      </c>
      <c r="J5081" t="s">
        <v>126</v>
      </c>
      <c r="K5081">
        <v>50</v>
      </c>
      <c r="L5081" s="5" t="s">
        <v>10132</v>
      </c>
      <c r="M5081" s="5" t="s">
        <v>70</v>
      </c>
      <c r="N5081">
        <v>1</v>
      </c>
      <c r="O5081" t="s">
        <v>112</v>
      </c>
      <c r="P5081" s="1">
        <v>45299</v>
      </c>
      <c r="Q5081" s="1">
        <v>45347</v>
      </c>
      <c r="R5081">
        <v>766</v>
      </c>
      <c r="S5081" s="4">
        <v>6.6</v>
      </c>
      <c r="T5081" t="s">
        <v>38</v>
      </c>
    </row>
    <row r="5082" spans="1:20" x14ac:dyDescent="0.35">
      <c r="A5082" t="s">
        <v>10133</v>
      </c>
      <c r="B5082" s="5" t="s">
        <v>28801</v>
      </c>
      <c r="C5082" s="6">
        <v>70183</v>
      </c>
      <c r="D5082" t="s">
        <v>22</v>
      </c>
      <c r="E5082">
        <v>70183</v>
      </c>
      <c r="F5082" s="5" t="s">
        <v>23</v>
      </c>
      <c r="G5082" s="5" t="s">
        <v>59</v>
      </c>
      <c r="H5082" s="5" t="s">
        <v>157</v>
      </c>
      <c r="I5082" t="s">
        <v>44</v>
      </c>
      <c r="J5082" t="s">
        <v>157</v>
      </c>
      <c r="K5082">
        <v>100</v>
      </c>
      <c r="L5082" s="5" t="s">
        <v>10134</v>
      </c>
      <c r="M5082" s="5" t="s">
        <v>28</v>
      </c>
      <c r="N5082">
        <v>18</v>
      </c>
      <c r="O5082" t="s">
        <v>71</v>
      </c>
      <c r="P5082" s="1">
        <v>45708</v>
      </c>
      <c r="Q5082" s="1">
        <v>45761</v>
      </c>
      <c r="R5082">
        <v>1019</v>
      </c>
      <c r="S5082" s="4">
        <v>7.4</v>
      </c>
      <c r="T5082" t="s">
        <v>118</v>
      </c>
    </row>
    <row r="5083" spans="1:20" x14ac:dyDescent="0.35">
      <c r="A5083" t="s">
        <v>10135</v>
      </c>
      <c r="B5083" s="5" t="s">
        <v>28802</v>
      </c>
      <c r="C5083" s="6">
        <v>63741</v>
      </c>
      <c r="D5083" t="s">
        <v>22</v>
      </c>
      <c r="E5083">
        <v>63741</v>
      </c>
      <c r="F5083" s="5" t="s">
        <v>58</v>
      </c>
      <c r="G5083" s="5" t="s">
        <v>24</v>
      </c>
      <c r="H5083" s="5" t="s">
        <v>52</v>
      </c>
      <c r="I5083" t="s">
        <v>35</v>
      </c>
      <c r="J5083" t="s">
        <v>52</v>
      </c>
      <c r="K5083">
        <v>0</v>
      </c>
      <c r="L5083" s="5" t="s">
        <v>10136</v>
      </c>
      <c r="M5083" s="5" t="s">
        <v>37</v>
      </c>
      <c r="N5083">
        <v>1</v>
      </c>
      <c r="O5083" t="s">
        <v>112</v>
      </c>
      <c r="P5083" s="1">
        <v>45318</v>
      </c>
      <c r="Q5083" s="1">
        <v>45332</v>
      </c>
      <c r="R5083">
        <v>2032</v>
      </c>
      <c r="S5083" s="4">
        <v>6.1</v>
      </c>
      <c r="T5083" t="s">
        <v>79</v>
      </c>
    </row>
    <row r="5084" spans="1:20" x14ac:dyDescent="0.35">
      <c r="A5084" t="s">
        <v>10137</v>
      </c>
      <c r="B5084" s="5" t="s">
        <v>28799</v>
      </c>
      <c r="C5084" s="6">
        <v>125484</v>
      </c>
      <c r="D5084" t="s">
        <v>81</v>
      </c>
      <c r="E5084">
        <v>169403</v>
      </c>
      <c r="F5084" s="5" t="s">
        <v>66</v>
      </c>
      <c r="G5084" s="5" t="s">
        <v>59</v>
      </c>
      <c r="H5084" s="5" t="s">
        <v>82</v>
      </c>
      <c r="I5084" t="s">
        <v>35</v>
      </c>
      <c r="J5084" t="s">
        <v>82</v>
      </c>
      <c r="K5084">
        <v>100</v>
      </c>
      <c r="L5084" s="5" t="s">
        <v>10138</v>
      </c>
      <c r="M5084" s="5" t="s">
        <v>70</v>
      </c>
      <c r="N5084">
        <v>6</v>
      </c>
      <c r="O5084" t="s">
        <v>78</v>
      </c>
      <c r="P5084" s="1">
        <v>45625</v>
      </c>
      <c r="Q5084" s="1">
        <v>45652</v>
      </c>
      <c r="R5084">
        <v>1576</v>
      </c>
      <c r="S5084" s="4">
        <v>8.1</v>
      </c>
      <c r="T5084" t="s">
        <v>30</v>
      </c>
    </row>
    <row r="5085" spans="1:20" x14ac:dyDescent="0.35">
      <c r="A5085" t="s">
        <v>10139</v>
      </c>
      <c r="B5085" s="5" t="s">
        <v>32</v>
      </c>
      <c r="C5085" s="6">
        <v>165739</v>
      </c>
      <c r="D5085" t="s">
        <v>33</v>
      </c>
      <c r="E5085">
        <v>18231290</v>
      </c>
      <c r="F5085" s="5" t="s">
        <v>66</v>
      </c>
      <c r="G5085" s="5" t="s">
        <v>59</v>
      </c>
      <c r="H5085" s="5" t="s">
        <v>34</v>
      </c>
      <c r="I5085" t="s">
        <v>35</v>
      </c>
      <c r="J5085" t="s">
        <v>34</v>
      </c>
      <c r="K5085">
        <v>50</v>
      </c>
      <c r="L5085" s="5" t="s">
        <v>10140</v>
      </c>
      <c r="M5085" s="5" t="s">
        <v>37</v>
      </c>
      <c r="N5085">
        <v>5</v>
      </c>
      <c r="O5085" t="s">
        <v>135</v>
      </c>
      <c r="P5085" s="1">
        <v>45635</v>
      </c>
      <c r="Q5085" s="1">
        <v>45704</v>
      </c>
      <c r="R5085">
        <v>2291</v>
      </c>
      <c r="S5085" s="4">
        <v>9.6</v>
      </c>
      <c r="T5085" t="s">
        <v>277</v>
      </c>
    </row>
    <row r="5086" spans="1:20" x14ac:dyDescent="0.35">
      <c r="A5086" t="s">
        <v>10141</v>
      </c>
      <c r="B5086" s="5" t="s">
        <v>145</v>
      </c>
      <c r="C5086" s="6">
        <v>70983</v>
      </c>
      <c r="D5086" t="s">
        <v>41</v>
      </c>
      <c r="E5086">
        <v>60336</v>
      </c>
      <c r="F5086" s="5" t="s">
        <v>58</v>
      </c>
      <c r="G5086" s="5" t="s">
        <v>24</v>
      </c>
      <c r="H5086" s="5" t="s">
        <v>151</v>
      </c>
      <c r="I5086" t="s">
        <v>26</v>
      </c>
      <c r="J5086" t="s">
        <v>151</v>
      </c>
      <c r="K5086">
        <v>100</v>
      </c>
      <c r="L5086" s="5" t="s">
        <v>10142</v>
      </c>
      <c r="M5086" s="5" t="s">
        <v>28</v>
      </c>
      <c r="N5086">
        <v>0</v>
      </c>
      <c r="O5086" t="s">
        <v>62</v>
      </c>
      <c r="P5086" s="1">
        <v>45387</v>
      </c>
      <c r="Q5086" s="1">
        <v>45408</v>
      </c>
      <c r="R5086">
        <v>1418</v>
      </c>
      <c r="S5086" s="4">
        <v>5.4</v>
      </c>
      <c r="T5086" t="s">
        <v>118</v>
      </c>
    </row>
    <row r="5087" spans="1:20" x14ac:dyDescent="0.35">
      <c r="A5087" t="s">
        <v>10143</v>
      </c>
      <c r="B5087" s="5" t="s">
        <v>162</v>
      </c>
      <c r="C5087" s="6">
        <v>110016</v>
      </c>
      <c r="D5087" t="s">
        <v>92</v>
      </c>
      <c r="E5087">
        <v>82512</v>
      </c>
      <c r="F5087" s="5" t="s">
        <v>50</v>
      </c>
      <c r="G5087" s="5" t="s">
        <v>24</v>
      </c>
      <c r="H5087" s="5" t="s">
        <v>93</v>
      </c>
      <c r="I5087" t="s">
        <v>35</v>
      </c>
      <c r="J5087" t="s">
        <v>93</v>
      </c>
      <c r="K5087">
        <v>0</v>
      </c>
      <c r="L5087" s="5" t="s">
        <v>2790</v>
      </c>
      <c r="M5087" s="5" t="s">
        <v>54</v>
      </c>
      <c r="N5087">
        <v>4</v>
      </c>
      <c r="O5087" t="s">
        <v>141</v>
      </c>
      <c r="P5087" s="1">
        <v>45777</v>
      </c>
      <c r="Q5087" s="1">
        <v>45805</v>
      </c>
      <c r="R5087">
        <v>2127</v>
      </c>
      <c r="S5087" s="4">
        <v>8.4</v>
      </c>
      <c r="T5087" t="s">
        <v>243</v>
      </c>
    </row>
    <row r="5088" spans="1:20" x14ac:dyDescent="0.35">
      <c r="A5088" t="s">
        <v>10144</v>
      </c>
      <c r="B5088" s="5" t="s">
        <v>40</v>
      </c>
      <c r="C5088" s="6">
        <v>123436</v>
      </c>
      <c r="D5088" t="s">
        <v>120</v>
      </c>
      <c r="E5088">
        <v>111092</v>
      </c>
      <c r="F5088" s="5" t="s">
        <v>58</v>
      </c>
      <c r="G5088" s="5" t="s">
        <v>24</v>
      </c>
      <c r="H5088" s="5" t="s">
        <v>121</v>
      </c>
      <c r="I5088" t="s">
        <v>35</v>
      </c>
      <c r="J5088" t="s">
        <v>121</v>
      </c>
      <c r="K5088">
        <v>100</v>
      </c>
      <c r="L5088" s="5" t="s">
        <v>10145</v>
      </c>
      <c r="M5088" s="5" t="s">
        <v>54</v>
      </c>
      <c r="N5088">
        <v>0</v>
      </c>
      <c r="O5088" t="s">
        <v>71</v>
      </c>
      <c r="P5088" s="1">
        <v>45714</v>
      </c>
      <c r="Q5088" s="1">
        <v>45762</v>
      </c>
      <c r="R5088">
        <v>1329</v>
      </c>
      <c r="S5088" s="4">
        <v>9.1999999999999993</v>
      </c>
      <c r="T5088" t="s">
        <v>210</v>
      </c>
    </row>
    <row r="5089" spans="1:20" x14ac:dyDescent="0.35">
      <c r="A5089" t="s">
        <v>10146</v>
      </c>
      <c r="B5089" s="5" t="s">
        <v>100</v>
      </c>
      <c r="C5089" s="6">
        <v>81729</v>
      </c>
      <c r="D5089" t="s">
        <v>22</v>
      </c>
      <c r="E5089">
        <v>81729</v>
      </c>
      <c r="F5089" s="5" t="s">
        <v>50</v>
      </c>
      <c r="G5089" s="5" t="s">
        <v>42</v>
      </c>
      <c r="H5089" s="5" t="s">
        <v>129</v>
      </c>
      <c r="I5089" t="s">
        <v>26</v>
      </c>
      <c r="J5089" t="s">
        <v>354</v>
      </c>
      <c r="K5089">
        <v>100</v>
      </c>
      <c r="L5089" s="5" t="s">
        <v>10147</v>
      </c>
      <c r="M5089" s="5" t="s">
        <v>28</v>
      </c>
      <c r="N5089">
        <v>3</v>
      </c>
      <c r="O5089" t="s">
        <v>71</v>
      </c>
      <c r="P5089" s="1">
        <v>45357</v>
      </c>
      <c r="Q5089" s="1">
        <v>45407</v>
      </c>
      <c r="R5089">
        <v>552</v>
      </c>
      <c r="S5089" s="4">
        <v>6.2</v>
      </c>
      <c r="T5089" t="s">
        <v>103</v>
      </c>
    </row>
    <row r="5090" spans="1:20" x14ac:dyDescent="0.35">
      <c r="A5090" t="s">
        <v>10148</v>
      </c>
      <c r="B5090" s="5" t="s">
        <v>105</v>
      </c>
      <c r="C5090" s="6">
        <v>24353</v>
      </c>
      <c r="D5090" t="s">
        <v>22</v>
      </c>
      <c r="E5090">
        <v>24353</v>
      </c>
      <c r="F5090" s="5" t="s">
        <v>58</v>
      </c>
      <c r="G5090" s="5" t="s">
        <v>59</v>
      </c>
      <c r="H5090" s="5" t="s">
        <v>157</v>
      </c>
      <c r="I5090" t="s">
        <v>44</v>
      </c>
      <c r="J5090" t="s">
        <v>157</v>
      </c>
      <c r="K5090">
        <v>100</v>
      </c>
      <c r="L5090" s="5" t="s">
        <v>8311</v>
      </c>
      <c r="M5090" s="5" t="s">
        <v>37</v>
      </c>
      <c r="N5090">
        <v>1</v>
      </c>
      <c r="O5090" t="s">
        <v>62</v>
      </c>
      <c r="P5090" s="1">
        <v>45338</v>
      </c>
      <c r="Q5090" s="1">
        <v>45409</v>
      </c>
      <c r="R5090">
        <v>1050</v>
      </c>
      <c r="S5090" s="4">
        <v>8.8000000000000007</v>
      </c>
      <c r="T5090" t="s">
        <v>95</v>
      </c>
    </row>
    <row r="5091" spans="1:20" x14ac:dyDescent="0.35">
      <c r="A5091" t="s">
        <v>10149</v>
      </c>
      <c r="B5091" s="5" t="s">
        <v>73</v>
      </c>
      <c r="C5091" s="6">
        <v>48696</v>
      </c>
      <c r="D5091" t="s">
        <v>22</v>
      </c>
      <c r="E5091">
        <v>48696</v>
      </c>
      <c r="F5091" s="5" t="s">
        <v>58</v>
      </c>
      <c r="G5091" s="5" t="s">
        <v>42</v>
      </c>
      <c r="H5091" s="5" t="s">
        <v>165</v>
      </c>
      <c r="I5091" t="s">
        <v>35</v>
      </c>
      <c r="J5091" t="s">
        <v>940</v>
      </c>
      <c r="K5091">
        <v>50</v>
      </c>
      <c r="L5091" s="5" t="s">
        <v>10150</v>
      </c>
      <c r="M5091" s="5" t="s">
        <v>54</v>
      </c>
      <c r="N5091">
        <v>1</v>
      </c>
      <c r="O5091" t="s">
        <v>85</v>
      </c>
      <c r="P5091" s="1">
        <v>45714</v>
      </c>
      <c r="Q5091" s="1">
        <v>45740</v>
      </c>
      <c r="R5091">
        <v>1665</v>
      </c>
      <c r="S5091" s="4">
        <v>7.6</v>
      </c>
      <c r="T5091" t="s">
        <v>38</v>
      </c>
    </row>
    <row r="5092" spans="1:20" x14ac:dyDescent="0.35">
      <c r="A5092" t="s">
        <v>10151</v>
      </c>
      <c r="B5092" s="5" t="s">
        <v>28801</v>
      </c>
      <c r="C5092" s="6">
        <v>114364</v>
      </c>
      <c r="D5092" t="s">
        <v>120</v>
      </c>
      <c r="E5092">
        <v>102928</v>
      </c>
      <c r="F5092" s="5" t="s">
        <v>58</v>
      </c>
      <c r="G5092" s="5" t="s">
        <v>24</v>
      </c>
      <c r="H5092" s="5" t="s">
        <v>121</v>
      </c>
      <c r="I5092" t="s">
        <v>35</v>
      </c>
      <c r="J5092" t="s">
        <v>480</v>
      </c>
      <c r="K5092">
        <v>100</v>
      </c>
      <c r="L5092" s="5" t="s">
        <v>10152</v>
      </c>
      <c r="M5092" s="5" t="s">
        <v>54</v>
      </c>
      <c r="N5092">
        <v>0</v>
      </c>
      <c r="O5092" t="s">
        <v>107</v>
      </c>
      <c r="P5092" s="1">
        <v>45302</v>
      </c>
      <c r="Q5092" s="1">
        <v>45366</v>
      </c>
      <c r="R5092">
        <v>1731</v>
      </c>
      <c r="S5092" s="4">
        <v>8.4</v>
      </c>
      <c r="T5092" t="s">
        <v>63</v>
      </c>
    </row>
    <row r="5093" spans="1:20" x14ac:dyDescent="0.35">
      <c r="A5093" t="s">
        <v>10153</v>
      </c>
      <c r="B5093" s="5" t="s">
        <v>28802</v>
      </c>
      <c r="C5093" s="6">
        <v>93835</v>
      </c>
      <c r="D5093" t="s">
        <v>22</v>
      </c>
      <c r="E5093">
        <v>93835</v>
      </c>
      <c r="F5093" s="5" t="s">
        <v>58</v>
      </c>
      <c r="G5093" s="5" t="s">
        <v>42</v>
      </c>
      <c r="H5093" s="5" t="s">
        <v>101</v>
      </c>
      <c r="I5093" t="s">
        <v>26</v>
      </c>
      <c r="J5093" t="s">
        <v>133</v>
      </c>
      <c r="K5093">
        <v>50</v>
      </c>
      <c r="L5093" s="5" t="s">
        <v>10154</v>
      </c>
      <c r="M5093" s="5" t="s">
        <v>37</v>
      </c>
      <c r="N5093">
        <v>1</v>
      </c>
      <c r="O5093" t="s">
        <v>141</v>
      </c>
      <c r="P5093" s="1">
        <v>45693</v>
      </c>
      <c r="Q5093" s="1">
        <v>45722</v>
      </c>
      <c r="R5093">
        <v>1431</v>
      </c>
      <c r="S5093" s="4">
        <v>6.9</v>
      </c>
      <c r="T5093" t="s">
        <v>108</v>
      </c>
    </row>
    <row r="5094" spans="1:20" x14ac:dyDescent="0.35">
      <c r="A5094" t="s">
        <v>10155</v>
      </c>
      <c r="B5094" s="5" t="s">
        <v>28802</v>
      </c>
      <c r="C5094" s="6">
        <v>170109</v>
      </c>
      <c r="D5094" t="s">
        <v>22</v>
      </c>
      <c r="E5094">
        <v>170109</v>
      </c>
      <c r="F5094" s="5" t="s">
        <v>66</v>
      </c>
      <c r="G5094" s="5" t="s">
        <v>59</v>
      </c>
      <c r="H5094" s="5" t="s">
        <v>97</v>
      </c>
      <c r="I5094" t="s">
        <v>44</v>
      </c>
      <c r="J5094" t="s">
        <v>97</v>
      </c>
      <c r="K5094">
        <v>100</v>
      </c>
      <c r="L5094" s="5" t="s">
        <v>10156</v>
      </c>
      <c r="M5094" s="5" t="s">
        <v>28</v>
      </c>
      <c r="N5094">
        <v>8</v>
      </c>
      <c r="O5094" t="s">
        <v>85</v>
      </c>
      <c r="P5094" s="1">
        <v>45730</v>
      </c>
      <c r="Q5094" s="1">
        <v>45798</v>
      </c>
      <c r="R5094">
        <v>1430</v>
      </c>
      <c r="S5094" s="4">
        <v>8.9</v>
      </c>
      <c r="T5094" t="s">
        <v>118</v>
      </c>
    </row>
    <row r="5095" spans="1:20" x14ac:dyDescent="0.35">
      <c r="A5095" t="s">
        <v>10157</v>
      </c>
      <c r="B5095" s="5" t="s">
        <v>105</v>
      </c>
      <c r="C5095" s="6">
        <v>89443</v>
      </c>
      <c r="D5095" t="s">
        <v>33</v>
      </c>
      <c r="E5095">
        <v>9838730</v>
      </c>
      <c r="F5095" s="5" t="s">
        <v>58</v>
      </c>
      <c r="G5095" s="5" t="s">
        <v>59</v>
      </c>
      <c r="H5095" s="5" t="s">
        <v>34</v>
      </c>
      <c r="I5095" t="s">
        <v>35</v>
      </c>
      <c r="J5095" t="s">
        <v>768</v>
      </c>
      <c r="K5095">
        <v>0</v>
      </c>
      <c r="L5095" s="5" t="s">
        <v>10158</v>
      </c>
      <c r="M5095" s="5" t="s">
        <v>54</v>
      </c>
      <c r="N5095">
        <v>0</v>
      </c>
      <c r="O5095" t="s">
        <v>46</v>
      </c>
      <c r="P5095" s="1">
        <v>45697</v>
      </c>
      <c r="Q5095" s="1">
        <v>45715</v>
      </c>
      <c r="R5095">
        <v>2366</v>
      </c>
      <c r="S5095" s="4">
        <v>7</v>
      </c>
      <c r="T5095" t="s">
        <v>153</v>
      </c>
    </row>
    <row r="5096" spans="1:20" x14ac:dyDescent="0.35">
      <c r="A5096" t="s">
        <v>10159</v>
      </c>
      <c r="B5096" s="5" t="s">
        <v>162</v>
      </c>
      <c r="C5096" s="6">
        <v>252682</v>
      </c>
      <c r="D5096" t="s">
        <v>120</v>
      </c>
      <c r="E5096">
        <v>227414</v>
      </c>
      <c r="F5096" s="5" t="s">
        <v>23</v>
      </c>
      <c r="G5096" s="5" t="s">
        <v>42</v>
      </c>
      <c r="H5096" s="5" t="s">
        <v>121</v>
      </c>
      <c r="I5096" t="s">
        <v>35</v>
      </c>
      <c r="J5096" t="s">
        <v>121</v>
      </c>
      <c r="K5096">
        <v>50</v>
      </c>
      <c r="L5096" s="5" t="s">
        <v>3526</v>
      </c>
      <c r="M5096" s="5" t="s">
        <v>37</v>
      </c>
      <c r="N5096">
        <v>12</v>
      </c>
      <c r="O5096" t="s">
        <v>131</v>
      </c>
      <c r="P5096" s="1">
        <v>45744</v>
      </c>
      <c r="Q5096" s="1">
        <v>45807</v>
      </c>
      <c r="R5096">
        <v>969</v>
      </c>
      <c r="S5096" s="4">
        <v>8.1999999999999993</v>
      </c>
      <c r="T5096" t="s">
        <v>103</v>
      </c>
    </row>
    <row r="5097" spans="1:20" x14ac:dyDescent="0.35">
      <c r="A5097" t="s">
        <v>10160</v>
      </c>
      <c r="B5097" s="5" t="s">
        <v>91</v>
      </c>
      <c r="C5097" s="6">
        <v>133737</v>
      </c>
      <c r="D5097" t="s">
        <v>33</v>
      </c>
      <c r="E5097">
        <v>14711070</v>
      </c>
      <c r="F5097" s="5" t="s">
        <v>66</v>
      </c>
      <c r="G5097" s="5" t="s">
        <v>42</v>
      </c>
      <c r="H5097" s="5" t="s">
        <v>34</v>
      </c>
      <c r="I5097" t="s">
        <v>26</v>
      </c>
      <c r="J5097" t="s">
        <v>34</v>
      </c>
      <c r="K5097">
        <v>0</v>
      </c>
      <c r="L5097" s="5" t="s">
        <v>10161</v>
      </c>
      <c r="M5097" s="5" t="s">
        <v>54</v>
      </c>
      <c r="N5097">
        <v>9</v>
      </c>
      <c r="O5097" t="s">
        <v>167</v>
      </c>
      <c r="P5097" s="1">
        <v>45649</v>
      </c>
      <c r="Q5097" s="1">
        <v>45710</v>
      </c>
      <c r="R5097">
        <v>1774</v>
      </c>
      <c r="S5097" s="4">
        <v>6.6</v>
      </c>
      <c r="T5097" t="s">
        <v>55</v>
      </c>
    </row>
    <row r="5098" spans="1:20" x14ac:dyDescent="0.35">
      <c r="A5098" t="s">
        <v>10162</v>
      </c>
      <c r="B5098" s="5" t="s">
        <v>217</v>
      </c>
      <c r="C5098" s="6">
        <v>73390</v>
      </c>
      <c r="D5098" t="s">
        <v>22</v>
      </c>
      <c r="E5098">
        <v>73390</v>
      </c>
      <c r="F5098" s="5" t="s">
        <v>58</v>
      </c>
      <c r="G5098" s="5" t="s">
        <v>42</v>
      </c>
      <c r="H5098" s="5" t="s">
        <v>191</v>
      </c>
      <c r="I5098" t="s">
        <v>35</v>
      </c>
      <c r="J5098" t="s">
        <v>629</v>
      </c>
      <c r="K5098">
        <v>0</v>
      </c>
      <c r="L5098" s="5" t="s">
        <v>10163</v>
      </c>
      <c r="M5098" s="5" t="s">
        <v>54</v>
      </c>
      <c r="N5098">
        <v>1</v>
      </c>
      <c r="O5098" t="s">
        <v>85</v>
      </c>
      <c r="P5098" s="1">
        <v>45301</v>
      </c>
      <c r="Q5098" s="1">
        <v>45359</v>
      </c>
      <c r="R5098">
        <v>2396</v>
      </c>
      <c r="S5098" s="4">
        <v>6.3</v>
      </c>
      <c r="T5098" t="s">
        <v>243</v>
      </c>
    </row>
    <row r="5099" spans="1:20" x14ac:dyDescent="0.35">
      <c r="A5099" t="s">
        <v>10164</v>
      </c>
      <c r="B5099" s="5" t="s">
        <v>100</v>
      </c>
      <c r="C5099" s="6">
        <v>215737</v>
      </c>
      <c r="D5099" t="s">
        <v>41</v>
      </c>
      <c r="E5099">
        <v>183376</v>
      </c>
      <c r="F5099" s="5" t="s">
        <v>23</v>
      </c>
      <c r="G5099" s="5" t="s">
        <v>59</v>
      </c>
      <c r="H5099" s="5" t="s">
        <v>43</v>
      </c>
      <c r="I5099" t="s">
        <v>26</v>
      </c>
      <c r="J5099" t="s">
        <v>247</v>
      </c>
      <c r="K5099">
        <v>100</v>
      </c>
      <c r="L5099" s="5" t="s">
        <v>10165</v>
      </c>
      <c r="M5099" s="5" t="s">
        <v>28</v>
      </c>
      <c r="N5099">
        <v>13</v>
      </c>
      <c r="O5099" t="s">
        <v>107</v>
      </c>
      <c r="P5099" s="1">
        <v>45487</v>
      </c>
      <c r="Q5099" s="1">
        <v>45518</v>
      </c>
      <c r="R5099">
        <v>670</v>
      </c>
      <c r="S5099" s="4">
        <v>6.4</v>
      </c>
      <c r="T5099" t="s">
        <v>103</v>
      </c>
    </row>
    <row r="5100" spans="1:20" x14ac:dyDescent="0.35">
      <c r="A5100" t="s">
        <v>10166</v>
      </c>
      <c r="B5100" s="5" t="s">
        <v>174</v>
      </c>
      <c r="C5100" s="6">
        <v>154884</v>
      </c>
      <c r="D5100" t="s">
        <v>120</v>
      </c>
      <c r="E5100">
        <v>139396</v>
      </c>
      <c r="F5100" s="5" t="s">
        <v>50</v>
      </c>
      <c r="G5100" s="5" t="s">
        <v>51</v>
      </c>
      <c r="H5100" s="5" t="s">
        <v>121</v>
      </c>
      <c r="I5100" t="s">
        <v>35</v>
      </c>
      <c r="J5100" t="s">
        <v>121</v>
      </c>
      <c r="K5100">
        <v>100</v>
      </c>
      <c r="L5100" s="5" t="s">
        <v>10167</v>
      </c>
      <c r="M5100" s="5" t="s">
        <v>54</v>
      </c>
      <c r="N5100">
        <v>3</v>
      </c>
      <c r="O5100" t="s">
        <v>71</v>
      </c>
      <c r="P5100" s="1">
        <v>45430</v>
      </c>
      <c r="Q5100" s="1">
        <v>45469</v>
      </c>
      <c r="R5100">
        <v>1197</v>
      </c>
      <c r="S5100" s="4">
        <v>7.6</v>
      </c>
      <c r="T5100" t="s">
        <v>108</v>
      </c>
    </row>
    <row r="5101" spans="1:20" x14ac:dyDescent="0.35">
      <c r="A5101" t="s">
        <v>10168</v>
      </c>
      <c r="B5101" s="5" t="s">
        <v>162</v>
      </c>
      <c r="C5101" s="6">
        <v>63606</v>
      </c>
      <c r="D5101" t="s">
        <v>41</v>
      </c>
      <c r="E5101">
        <v>54065</v>
      </c>
      <c r="F5101" s="5" t="s">
        <v>50</v>
      </c>
      <c r="G5101" s="5" t="s">
        <v>59</v>
      </c>
      <c r="H5101" s="5" t="s">
        <v>60</v>
      </c>
      <c r="I5101" t="s">
        <v>44</v>
      </c>
      <c r="J5101" t="s">
        <v>116</v>
      </c>
      <c r="K5101">
        <v>0</v>
      </c>
      <c r="L5101" s="5" t="s">
        <v>10169</v>
      </c>
      <c r="M5101" s="5" t="s">
        <v>28</v>
      </c>
      <c r="N5101">
        <v>2</v>
      </c>
      <c r="O5101" t="s">
        <v>147</v>
      </c>
      <c r="P5101" s="1">
        <v>45522</v>
      </c>
      <c r="Q5101" s="1">
        <v>45564</v>
      </c>
      <c r="R5101">
        <v>1449</v>
      </c>
      <c r="S5101" s="4">
        <v>5.6</v>
      </c>
      <c r="T5101" t="s">
        <v>103</v>
      </c>
    </row>
    <row r="5102" spans="1:20" x14ac:dyDescent="0.35">
      <c r="A5102" t="s">
        <v>10170</v>
      </c>
      <c r="B5102" s="5" t="s">
        <v>28801</v>
      </c>
      <c r="C5102" s="6">
        <v>26739</v>
      </c>
      <c r="D5102" t="s">
        <v>22</v>
      </c>
      <c r="E5102">
        <v>26739</v>
      </c>
      <c r="F5102" s="5" t="s">
        <v>50</v>
      </c>
      <c r="G5102" s="5" t="s">
        <v>51</v>
      </c>
      <c r="H5102" s="5" t="s">
        <v>116</v>
      </c>
      <c r="I5102" t="s">
        <v>44</v>
      </c>
      <c r="J5102" t="s">
        <v>116</v>
      </c>
      <c r="K5102">
        <v>50</v>
      </c>
      <c r="L5102" s="5" t="s">
        <v>2949</v>
      </c>
      <c r="M5102" s="5" t="s">
        <v>54</v>
      </c>
      <c r="N5102">
        <v>2</v>
      </c>
      <c r="O5102" t="s">
        <v>46</v>
      </c>
      <c r="P5102" s="1">
        <v>45545</v>
      </c>
      <c r="Q5102" s="1">
        <v>45593</v>
      </c>
      <c r="R5102">
        <v>2446</v>
      </c>
      <c r="S5102" s="4">
        <v>5.6</v>
      </c>
      <c r="T5102" t="s">
        <v>210</v>
      </c>
    </row>
    <row r="5103" spans="1:20" x14ac:dyDescent="0.35">
      <c r="A5103" t="s">
        <v>10171</v>
      </c>
      <c r="B5103" s="5" t="s">
        <v>28802</v>
      </c>
      <c r="C5103" s="6">
        <v>38550</v>
      </c>
      <c r="D5103" t="s">
        <v>22</v>
      </c>
      <c r="E5103">
        <v>38550</v>
      </c>
      <c r="F5103" s="5" t="s">
        <v>66</v>
      </c>
      <c r="G5103" s="5" t="s">
        <v>24</v>
      </c>
      <c r="H5103" s="5" t="s">
        <v>116</v>
      </c>
      <c r="I5103" t="s">
        <v>44</v>
      </c>
      <c r="J5103" t="s">
        <v>133</v>
      </c>
      <c r="K5103">
        <v>50</v>
      </c>
      <c r="L5103" s="5" t="s">
        <v>10172</v>
      </c>
      <c r="M5103" s="5" t="s">
        <v>70</v>
      </c>
      <c r="N5103">
        <v>7</v>
      </c>
      <c r="O5103" t="s">
        <v>135</v>
      </c>
      <c r="P5103" s="1">
        <v>45486</v>
      </c>
      <c r="Q5103" s="1">
        <v>45544</v>
      </c>
      <c r="R5103">
        <v>503</v>
      </c>
      <c r="S5103" s="4">
        <v>9.6</v>
      </c>
      <c r="T5103" t="s">
        <v>63</v>
      </c>
    </row>
    <row r="5104" spans="1:20" x14ac:dyDescent="0.35">
      <c r="A5104" t="s">
        <v>10173</v>
      </c>
      <c r="B5104" s="5" t="s">
        <v>91</v>
      </c>
      <c r="C5104" s="6">
        <v>74739</v>
      </c>
      <c r="D5104" t="s">
        <v>22</v>
      </c>
      <c r="E5104">
        <v>74739</v>
      </c>
      <c r="F5104" s="5" t="s">
        <v>50</v>
      </c>
      <c r="G5104" s="5" t="s">
        <v>59</v>
      </c>
      <c r="H5104" s="5" t="s">
        <v>165</v>
      </c>
      <c r="I5104" t="s">
        <v>26</v>
      </c>
      <c r="J5104" t="s">
        <v>165</v>
      </c>
      <c r="K5104">
        <v>0</v>
      </c>
      <c r="L5104" s="5" t="s">
        <v>10174</v>
      </c>
      <c r="M5104" s="5" t="s">
        <v>54</v>
      </c>
      <c r="N5104">
        <v>3</v>
      </c>
      <c r="O5104" t="s">
        <v>167</v>
      </c>
      <c r="P5104" s="1">
        <v>45464</v>
      </c>
      <c r="Q5104" s="1">
        <v>45506</v>
      </c>
      <c r="R5104">
        <v>1362</v>
      </c>
      <c r="S5104" s="4">
        <v>7.5</v>
      </c>
      <c r="T5104" t="s">
        <v>277</v>
      </c>
    </row>
    <row r="5105" spans="1:20" x14ac:dyDescent="0.35">
      <c r="A5105" t="s">
        <v>10175</v>
      </c>
      <c r="B5105" s="5" t="s">
        <v>28802</v>
      </c>
      <c r="C5105" s="6">
        <v>160816</v>
      </c>
      <c r="D5105" t="s">
        <v>120</v>
      </c>
      <c r="E5105">
        <v>144734</v>
      </c>
      <c r="F5105" s="5" t="s">
        <v>50</v>
      </c>
      <c r="G5105" s="5" t="s">
        <v>59</v>
      </c>
      <c r="H5105" s="5" t="s">
        <v>121</v>
      </c>
      <c r="I5105" t="s">
        <v>35</v>
      </c>
      <c r="J5105" t="s">
        <v>121</v>
      </c>
      <c r="K5105">
        <v>50</v>
      </c>
      <c r="L5105" s="5" t="s">
        <v>10176</v>
      </c>
      <c r="M5105" s="5" t="s">
        <v>54</v>
      </c>
      <c r="N5105">
        <v>3</v>
      </c>
      <c r="O5105" t="s">
        <v>71</v>
      </c>
      <c r="P5105" s="1">
        <v>45302</v>
      </c>
      <c r="Q5105" s="1">
        <v>45345</v>
      </c>
      <c r="R5105">
        <v>1597</v>
      </c>
      <c r="S5105" s="4">
        <v>8.3000000000000007</v>
      </c>
      <c r="T5105" t="s">
        <v>95</v>
      </c>
    </row>
    <row r="5106" spans="1:20" x14ac:dyDescent="0.35">
      <c r="A5106" t="s">
        <v>10177</v>
      </c>
      <c r="B5106" s="5" t="s">
        <v>28802</v>
      </c>
      <c r="C5106" s="6">
        <v>73482</v>
      </c>
      <c r="D5106" t="s">
        <v>22</v>
      </c>
      <c r="E5106">
        <v>73482</v>
      </c>
      <c r="F5106" s="5" t="s">
        <v>58</v>
      </c>
      <c r="G5106" s="5" t="s">
        <v>24</v>
      </c>
      <c r="H5106" s="5" t="s">
        <v>101</v>
      </c>
      <c r="I5106" t="s">
        <v>44</v>
      </c>
      <c r="J5106" t="s">
        <v>359</v>
      </c>
      <c r="K5106">
        <v>100</v>
      </c>
      <c r="L5106" s="5" t="s">
        <v>10178</v>
      </c>
      <c r="M5106" s="5" t="s">
        <v>54</v>
      </c>
      <c r="N5106">
        <v>0</v>
      </c>
      <c r="O5106" t="s">
        <v>88</v>
      </c>
      <c r="P5106" s="1">
        <v>45429</v>
      </c>
      <c r="Q5106" s="1">
        <v>45472</v>
      </c>
      <c r="R5106">
        <v>1698</v>
      </c>
      <c r="S5106" s="4">
        <v>8.1999999999999993</v>
      </c>
      <c r="T5106" t="s">
        <v>210</v>
      </c>
    </row>
    <row r="5107" spans="1:20" x14ac:dyDescent="0.35">
      <c r="A5107" t="s">
        <v>10179</v>
      </c>
      <c r="B5107" s="5" t="s">
        <v>100</v>
      </c>
      <c r="C5107" s="6">
        <v>53504</v>
      </c>
      <c r="D5107" t="s">
        <v>22</v>
      </c>
      <c r="E5107">
        <v>53504</v>
      </c>
      <c r="F5107" s="5" t="s">
        <v>58</v>
      </c>
      <c r="G5107" s="5" t="s">
        <v>24</v>
      </c>
      <c r="H5107" s="5" t="s">
        <v>52</v>
      </c>
      <c r="I5107" t="s">
        <v>44</v>
      </c>
      <c r="J5107" t="s">
        <v>52</v>
      </c>
      <c r="K5107">
        <v>100</v>
      </c>
      <c r="L5107" s="5" t="s">
        <v>10180</v>
      </c>
      <c r="M5107" s="5" t="s">
        <v>54</v>
      </c>
      <c r="N5107">
        <v>1</v>
      </c>
      <c r="O5107" t="s">
        <v>172</v>
      </c>
      <c r="P5107" s="1">
        <v>45717</v>
      </c>
      <c r="Q5107" s="1">
        <v>45752</v>
      </c>
      <c r="R5107">
        <v>1171</v>
      </c>
      <c r="S5107" s="4">
        <v>6.5</v>
      </c>
      <c r="T5107" t="s">
        <v>55</v>
      </c>
    </row>
    <row r="5108" spans="1:20" x14ac:dyDescent="0.35">
      <c r="A5108" t="s">
        <v>10181</v>
      </c>
      <c r="B5108" s="5" t="s">
        <v>28802</v>
      </c>
      <c r="C5108" s="6">
        <v>58640</v>
      </c>
      <c r="D5108" t="s">
        <v>41</v>
      </c>
      <c r="E5108">
        <v>49844</v>
      </c>
      <c r="F5108" s="5" t="s">
        <v>58</v>
      </c>
      <c r="G5108" s="5" t="s">
        <v>51</v>
      </c>
      <c r="H5108" s="5" t="s">
        <v>43</v>
      </c>
      <c r="I5108" t="s">
        <v>44</v>
      </c>
      <c r="J5108" t="s">
        <v>212</v>
      </c>
      <c r="K5108">
        <v>50</v>
      </c>
      <c r="L5108" s="5" t="s">
        <v>10182</v>
      </c>
      <c r="M5108" s="5" t="s">
        <v>28</v>
      </c>
      <c r="N5108">
        <v>1</v>
      </c>
      <c r="O5108" t="s">
        <v>172</v>
      </c>
      <c r="P5108" s="1">
        <v>45719</v>
      </c>
      <c r="Q5108" s="1">
        <v>45768</v>
      </c>
      <c r="R5108">
        <v>2294</v>
      </c>
      <c r="S5108" s="4">
        <v>9.3000000000000007</v>
      </c>
      <c r="T5108" t="s">
        <v>63</v>
      </c>
    </row>
    <row r="5109" spans="1:20" x14ac:dyDescent="0.35">
      <c r="A5109" t="s">
        <v>10183</v>
      </c>
      <c r="B5109" s="5" t="s">
        <v>105</v>
      </c>
      <c r="C5109" s="6">
        <v>110169</v>
      </c>
      <c r="D5109" t="s">
        <v>41</v>
      </c>
      <c r="E5109">
        <v>93644</v>
      </c>
      <c r="F5109" s="5" t="s">
        <v>66</v>
      </c>
      <c r="G5109" s="5" t="s">
        <v>42</v>
      </c>
      <c r="H5109" s="5" t="s">
        <v>60</v>
      </c>
      <c r="I5109" t="s">
        <v>44</v>
      </c>
      <c r="J5109" t="s">
        <v>121</v>
      </c>
      <c r="K5109">
        <v>100</v>
      </c>
      <c r="L5109" s="5" t="s">
        <v>10184</v>
      </c>
      <c r="M5109" s="5" t="s">
        <v>37</v>
      </c>
      <c r="N5109">
        <v>5</v>
      </c>
      <c r="O5109" t="s">
        <v>135</v>
      </c>
      <c r="P5109" s="1">
        <v>45405</v>
      </c>
      <c r="Q5109" s="1">
        <v>45471</v>
      </c>
      <c r="R5109">
        <v>2276</v>
      </c>
      <c r="S5109" s="4">
        <v>6.2</v>
      </c>
      <c r="T5109" t="s">
        <v>38</v>
      </c>
    </row>
    <row r="5110" spans="1:20" x14ac:dyDescent="0.35">
      <c r="A5110" t="s">
        <v>10185</v>
      </c>
      <c r="B5110" s="5" t="s">
        <v>40</v>
      </c>
      <c r="C5110" s="6">
        <v>61539</v>
      </c>
      <c r="D5110" t="s">
        <v>41</v>
      </c>
      <c r="E5110">
        <v>52308</v>
      </c>
      <c r="F5110" s="5" t="s">
        <v>58</v>
      </c>
      <c r="G5110" s="5" t="s">
        <v>59</v>
      </c>
      <c r="H5110" s="5" t="s">
        <v>126</v>
      </c>
      <c r="I5110" t="s">
        <v>44</v>
      </c>
      <c r="J5110" t="s">
        <v>126</v>
      </c>
      <c r="K5110">
        <v>50</v>
      </c>
      <c r="L5110" s="5" t="s">
        <v>10186</v>
      </c>
      <c r="M5110" s="5" t="s">
        <v>70</v>
      </c>
      <c r="N5110">
        <v>0</v>
      </c>
      <c r="O5110" t="s">
        <v>78</v>
      </c>
      <c r="P5110" s="1">
        <v>45641</v>
      </c>
      <c r="Q5110" s="1">
        <v>45698</v>
      </c>
      <c r="R5110">
        <v>972</v>
      </c>
      <c r="S5110" s="4">
        <v>5.9</v>
      </c>
      <c r="T5110" t="s">
        <v>63</v>
      </c>
    </row>
    <row r="5111" spans="1:20" x14ac:dyDescent="0.35">
      <c r="A5111" t="s">
        <v>10187</v>
      </c>
      <c r="B5111" s="5" t="s">
        <v>28799</v>
      </c>
      <c r="C5111" s="6">
        <v>33132</v>
      </c>
      <c r="D5111" t="s">
        <v>22</v>
      </c>
      <c r="E5111">
        <v>33132</v>
      </c>
      <c r="F5111" s="5" t="s">
        <v>58</v>
      </c>
      <c r="G5111" s="5" t="s">
        <v>59</v>
      </c>
      <c r="H5111" s="5" t="s">
        <v>157</v>
      </c>
      <c r="I5111" t="s">
        <v>26</v>
      </c>
      <c r="J5111" t="s">
        <v>157</v>
      </c>
      <c r="K5111">
        <v>0</v>
      </c>
      <c r="L5111" s="5" t="s">
        <v>10188</v>
      </c>
      <c r="M5111" s="5" t="s">
        <v>70</v>
      </c>
      <c r="N5111">
        <v>0</v>
      </c>
      <c r="O5111" t="s">
        <v>62</v>
      </c>
      <c r="P5111" s="1">
        <v>45329</v>
      </c>
      <c r="Q5111" s="1">
        <v>45386</v>
      </c>
      <c r="R5111">
        <v>1289</v>
      </c>
      <c r="S5111" s="4">
        <v>6</v>
      </c>
      <c r="T5111" t="s">
        <v>210</v>
      </c>
    </row>
    <row r="5112" spans="1:20" x14ac:dyDescent="0.35">
      <c r="A5112" t="s">
        <v>10189</v>
      </c>
      <c r="B5112" s="5" t="s">
        <v>217</v>
      </c>
      <c r="C5112" s="6">
        <v>50597</v>
      </c>
      <c r="D5112" t="s">
        <v>22</v>
      </c>
      <c r="E5112">
        <v>50597</v>
      </c>
      <c r="F5112" s="5" t="s">
        <v>58</v>
      </c>
      <c r="G5112" s="5" t="s">
        <v>59</v>
      </c>
      <c r="H5112" s="5" t="s">
        <v>129</v>
      </c>
      <c r="I5112" t="s">
        <v>44</v>
      </c>
      <c r="J5112" t="s">
        <v>129</v>
      </c>
      <c r="K5112">
        <v>100</v>
      </c>
      <c r="L5112" s="5" t="s">
        <v>10190</v>
      </c>
      <c r="M5112" s="5" t="s">
        <v>70</v>
      </c>
      <c r="N5112">
        <v>0</v>
      </c>
      <c r="O5112" t="s">
        <v>112</v>
      </c>
      <c r="P5112" s="1">
        <v>45713</v>
      </c>
      <c r="Q5112" s="1">
        <v>45752</v>
      </c>
      <c r="R5112">
        <v>1056</v>
      </c>
      <c r="S5112" s="4">
        <v>8</v>
      </c>
      <c r="T5112" t="s">
        <v>210</v>
      </c>
    </row>
    <row r="5113" spans="1:20" x14ac:dyDescent="0.35">
      <c r="A5113" t="s">
        <v>10191</v>
      </c>
      <c r="B5113" s="5" t="s">
        <v>28799</v>
      </c>
      <c r="C5113" s="6">
        <v>138723</v>
      </c>
      <c r="D5113" t="s">
        <v>65</v>
      </c>
      <c r="E5113">
        <v>180340</v>
      </c>
      <c r="F5113" s="5" t="s">
        <v>66</v>
      </c>
      <c r="G5113" s="5" t="s">
        <v>42</v>
      </c>
      <c r="H5113" s="5" t="s">
        <v>67</v>
      </c>
      <c r="I5113" t="s">
        <v>44</v>
      </c>
      <c r="J5113" t="s">
        <v>68</v>
      </c>
      <c r="K5113">
        <v>0</v>
      </c>
      <c r="L5113" s="5" t="s">
        <v>2987</v>
      </c>
      <c r="M5113" s="5" t="s">
        <v>28</v>
      </c>
      <c r="N5113">
        <v>7</v>
      </c>
      <c r="O5113" t="s">
        <v>71</v>
      </c>
      <c r="P5113" s="1">
        <v>45763</v>
      </c>
      <c r="Q5113" s="1">
        <v>45795</v>
      </c>
      <c r="R5113">
        <v>1946</v>
      </c>
      <c r="S5113" s="4">
        <v>5.5</v>
      </c>
      <c r="T5113" t="s">
        <v>118</v>
      </c>
    </row>
    <row r="5114" spans="1:20" x14ac:dyDescent="0.35">
      <c r="A5114" t="s">
        <v>10192</v>
      </c>
      <c r="B5114" s="5" t="s">
        <v>145</v>
      </c>
      <c r="C5114" s="6">
        <v>96580</v>
      </c>
      <c r="D5114" t="s">
        <v>22</v>
      </c>
      <c r="E5114">
        <v>96580</v>
      </c>
      <c r="F5114" s="5" t="s">
        <v>23</v>
      </c>
      <c r="G5114" s="5" t="s">
        <v>24</v>
      </c>
      <c r="H5114" s="5" t="s">
        <v>157</v>
      </c>
      <c r="I5114" t="s">
        <v>35</v>
      </c>
      <c r="J5114" t="s">
        <v>157</v>
      </c>
      <c r="K5114">
        <v>50</v>
      </c>
      <c r="L5114" s="5" t="s">
        <v>10193</v>
      </c>
      <c r="M5114" s="5" t="s">
        <v>28</v>
      </c>
      <c r="N5114">
        <v>17</v>
      </c>
      <c r="O5114" t="s">
        <v>141</v>
      </c>
      <c r="P5114" s="1">
        <v>45730</v>
      </c>
      <c r="Q5114" s="1">
        <v>45790</v>
      </c>
      <c r="R5114">
        <v>608</v>
      </c>
      <c r="S5114" s="4">
        <v>5.5</v>
      </c>
      <c r="T5114" t="s">
        <v>89</v>
      </c>
    </row>
    <row r="5115" spans="1:20" x14ac:dyDescent="0.35">
      <c r="A5115" t="s">
        <v>10194</v>
      </c>
      <c r="B5115" s="5" t="s">
        <v>105</v>
      </c>
      <c r="C5115" s="6">
        <v>75245</v>
      </c>
      <c r="D5115" t="s">
        <v>92</v>
      </c>
      <c r="E5115">
        <v>56434</v>
      </c>
      <c r="F5115" s="5" t="s">
        <v>58</v>
      </c>
      <c r="G5115" s="5" t="s">
        <v>51</v>
      </c>
      <c r="H5115" s="5" t="s">
        <v>93</v>
      </c>
      <c r="I5115" t="s">
        <v>26</v>
      </c>
      <c r="J5115" t="s">
        <v>93</v>
      </c>
      <c r="K5115">
        <v>100</v>
      </c>
      <c r="L5115" s="5" t="s">
        <v>10195</v>
      </c>
      <c r="M5115" s="5" t="s">
        <v>70</v>
      </c>
      <c r="N5115">
        <v>0</v>
      </c>
      <c r="O5115" t="s">
        <v>62</v>
      </c>
      <c r="P5115" s="1">
        <v>45709</v>
      </c>
      <c r="Q5115" s="1">
        <v>45754</v>
      </c>
      <c r="R5115">
        <v>579</v>
      </c>
      <c r="S5115" s="4">
        <v>6.3</v>
      </c>
      <c r="T5115" t="s">
        <v>55</v>
      </c>
    </row>
    <row r="5116" spans="1:20" x14ac:dyDescent="0.35">
      <c r="A5116" t="s">
        <v>10196</v>
      </c>
      <c r="B5116" s="5" t="s">
        <v>28802</v>
      </c>
      <c r="C5116" s="6">
        <v>100596</v>
      </c>
      <c r="D5116" t="s">
        <v>22</v>
      </c>
      <c r="E5116">
        <v>100596</v>
      </c>
      <c r="F5116" s="5" t="s">
        <v>58</v>
      </c>
      <c r="G5116" s="5" t="s">
        <v>51</v>
      </c>
      <c r="H5116" s="5" t="s">
        <v>97</v>
      </c>
      <c r="I5116" t="s">
        <v>35</v>
      </c>
      <c r="J5116" t="s">
        <v>121</v>
      </c>
      <c r="K5116">
        <v>100</v>
      </c>
      <c r="L5116" s="5" t="s">
        <v>3281</v>
      </c>
      <c r="M5116" s="5" t="s">
        <v>37</v>
      </c>
      <c r="N5116">
        <v>0</v>
      </c>
      <c r="O5116" t="s">
        <v>141</v>
      </c>
      <c r="P5116" s="1">
        <v>45705</v>
      </c>
      <c r="Q5116" s="1">
        <v>45742</v>
      </c>
      <c r="R5116">
        <v>1945</v>
      </c>
      <c r="S5116" s="4">
        <v>7.3</v>
      </c>
      <c r="T5116" t="s">
        <v>95</v>
      </c>
    </row>
    <row r="5117" spans="1:20" x14ac:dyDescent="0.35">
      <c r="A5117" t="s">
        <v>10197</v>
      </c>
      <c r="B5117" s="5" t="s">
        <v>105</v>
      </c>
      <c r="C5117" s="6">
        <v>82608</v>
      </c>
      <c r="D5117" t="s">
        <v>22</v>
      </c>
      <c r="E5117">
        <v>82608</v>
      </c>
      <c r="F5117" s="5" t="s">
        <v>58</v>
      </c>
      <c r="G5117" s="5" t="s">
        <v>59</v>
      </c>
      <c r="H5117" s="5" t="s">
        <v>25</v>
      </c>
      <c r="I5117" t="s">
        <v>35</v>
      </c>
      <c r="J5117" t="s">
        <v>25</v>
      </c>
      <c r="K5117">
        <v>50</v>
      </c>
      <c r="L5117" s="5" t="s">
        <v>10198</v>
      </c>
      <c r="M5117" s="5" t="s">
        <v>70</v>
      </c>
      <c r="N5117">
        <v>0</v>
      </c>
      <c r="O5117" t="s">
        <v>112</v>
      </c>
      <c r="P5117" s="1">
        <v>45305</v>
      </c>
      <c r="Q5117" s="1">
        <v>45350</v>
      </c>
      <c r="R5117">
        <v>2416</v>
      </c>
      <c r="S5117" s="4">
        <v>7.5</v>
      </c>
      <c r="T5117" t="s">
        <v>89</v>
      </c>
    </row>
    <row r="5118" spans="1:20" x14ac:dyDescent="0.35">
      <c r="A5118" t="s">
        <v>10199</v>
      </c>
      <c r="B5118" s="5" t="s">
        <v>105</v>
      </c>
      <c r="C5118" s="6">
        <v>86868</v>
      </c>
      <c r="D5118" t="s">
        <v>41</v>
      </c>
      <c r="E5118">
        <v>73838</v>
      </c>
      <c r="F5118" s="5" t="s">
        <v>50</v>
      </c>
      <c r="G5118" s="5" t="s">
        <v>24</v>
      </c>
      <c r="H5118" s="5" t="s">
        <v>151</v>
      </c>
      <c r="I5118" t="s">
        <v>26</v>
      </c>
      <c r="J5118" t="s">
        <v>313</v>
      </c>
      <c r="K5118">
        <v>50</v>
      </c>
      <c r="L5118" s="5" t="s">
        <v>10200</v>
      </c>
      <c r="M5118" s="5" t="s">
        <v>54</v>
      </c>
      <c r="N5118">
        <v>3</v>
      </c>
      <c r="O5118" t="s">
        <v>29</v>
      </c>
      <c r="P5118" s="1">
        <v>45455</v>
      </c>
      <c r="Q5118" s="1">
        <v>45486</v>
      </c>
      <c r="R5118">
        <v>1798</v>
      </c>
      <c r="S5118" s="4">
        <v>8.4</v>
      </c>
      <c r="T5118" t="s">
        <v>210</v>
      </c>
    </row>
    <row r="5119" spans="1:20" x14ac:dyDescent="0.35">
      <c r="A5119" t="s">
        <v>10201</v>
      </c>
      <c r="B5119" s="5" t="s">
        <v>40</v>
      </c>
      <c r="C5119" s="6">
        <v>92090</v>
      </c>
      <c r="D5119" t="s">
        <v>22</v>
      </c>
      <c r="E5119">
        <v>92090</v>
      </c>
      <c r="F5119" s="5" t="s">
        <v>58</v>
      </c>
      <c r="G5119" s="5" t="s">
        <v>59</v>
      </c>
      <c r="H5119" s="5" t="s">
        <v>97</v>
      </c>
      <c r="I5119" t="s">
        <v>26</v>
      </c>
      <c r="J5119" t="s">
        <v>97</v>
      </c>
      <c r="K5119">
        <v>0</v>
      </c>
      <c r="L5119" s="5" t="s">
        <v>10202</v>
      </c>
      <c r="M5119" s="5" t="s">
        <v>28</v>
      </c>
      <c r="N5119">
        <v>0</v>
      </c>
      <c r="O5119" t="s">
        <v>78</v>
      </c>
      <c r="P5119" s="1">
        <v>45708</v>
      </c>
      <c r="Q5119" s="1">
        <v>45766</v>
      </c>
      <c r="R5119">
        <v>2090</v>
      </c>
      <c r="S5119" s="4">
        <v>6.2</v>
      </c>
      <c r="T5119" t="s">
        <v>89</v>
      </c>
    </row>
    <row r="5120" spans="1:20" x14ac:dyDescent="0.35">
      <c r="A5120" t="s">
        <v>10203</v>
      </c>
      <c r="B5120" s="5" t="s">
        <v>28802</v>
      </c>
      <c r="C5120" s="6">
        <v>125783</v>
      </c>
      <c r="D5120" t="s">
        <v>22</v>
      </c>
      <c r="E5120">
        <v>125783</v>
      </c>
      <c r="F5120" s="5" t="s">
        <v>50</v>
      </c>
      <c r="G5120" s="5" t="s">
        <v>24</v>
      </c>
      <c r="H5120" s="5" t="s">
        <v>97</v>
      </c>
      <c r="I5120" t="s">
        <v>26</v>
      </c>
      <c r="J5120" t="s">
        <v>97</v>
      </c>
      <c r="K5120">
        <v>50</v>
      </c>
      <c r="L5120" s="5" t="s">
        <v>10204</v>
      </c>
      <c r="M5120" s="5" t="s">
        <v>70</v>
      </c>
      <c r="N5120">
        <v>2</v>
      </c>
      <c r="O5120" t="s">
        <v>167</v>
      </c>
      <c r="P5120" s="1">
        <v>45336</v>
      </c>
      <c r="Q5120" s="1">
        <v>45409</v>
      </c>
      <c r="R5120">
        <v>2313</v>
      </c>
      <c r="S5120" s="4">
        <v>8.6</v>
      </c>
      <c r="T5120" t="s">
        <v>30</v>
      </c>
    </row>
    <row r="5121" spans="1:20" x14ac:dyDescent="0.35">
      <c r="A5121" t="s">
        <v>10205</v>
      </c>
      <c r="B5121" s="5" t="s">
        <v>28800</v>
      </c>
      <c r="C5121" s="6">
        <v>168390</v>
      </c>
      <c r="D5121" t="s">
        <v>65</v>
      </c>
      <c r="E5121">
        <v>218907</v>
      </c>
      <c r="F5121" s="5" t="s">
        <v>23</v>
      </c>
      <c r="G5121" s="5" t="s">
        <v>59</v>
      </c>
      <c r="H5121" s="5" t="s">
        <v>67</v>
      </c>
      <c r="I5121" t="s">
        <v>44</v>
      </c>
      <c r="J5121" t="s">
        <v>67</v>
      </c>
      <c r="K5121">
        <v>50</v>
      </c>
      <c r="L5121" s="5" t="s">
        <v>10206</v>
      </c>
      <c r="M5121" s="5" t="s">
        <v>70</v>
      </c>
      <c r="N5121">
        <v>18</v>
      </c>
      <c r="O5121" t="s">
        <v>107</v>
      </c>
      <c r="P5121" s="1">
        <v>45468</v>
      </c>
      <c r="Q5121" s="1">
        <v>45484</v>
      </c>
      <c r="R5121">
        <v>635</v>
      </c>
      <c r="S5121" s="4">
        <v>5.4</v>
      </c>
      <c r="T5121" t="s">
        <v>153</v>
      </c>
    </row>
    <row r="5122" spans="1:20" x14ac:dyDescent="0.35">
      <c r="A5122" t="s">
        <v>10207</v>
      </c>
      <c r="B5122" s="5" t="s">
        <v>28799</v>
      </c>
      <c r="C5122" s="6">
        <v>193710</v>
      </c>
      <c r="D5122" t="s">
        <v>120</v>
      </c>
      <c r="E5122">
        <v>174339</v>
      </c>
      <c r="F5122" s="5" t="s">
        <v>66</v>
      </c>
      <c r="G5122" s="5" t="s">
        <v>59</v>
      </c>
      <c r="H5122" s="5" t="s">
        <v>121</v>
      </c>
      <c r="I5122" t="s">
        <v>35</v>
      </c>
      <c r="J5122" t="s">
        <v>522</v>
      </c>
      <c r="K5122">
        <v>0</v>
      </c>
      <c r="L5122" s="5" t="s">
        <v>10070</v>
      </c>
      <c r="M5122" s="5" t="s">
        <v>37</v>
      </c>
      <c r="N5122">
        <v>8</v>
      </c>
      <c r="O5122" t="s">
        <v>62</v>
      </c>
      <c r="P5122" s="1">
        <v>45555</v>
      </c>
      <c r="Q5122" s="1">
        <v>45579</v>
      </c>
      <c r="R5122">
        <v>696</v>
      </c>
      <c r="S5122" s="4">
        <v>5.2</v>
      </c>
      <c r="T5122" t="s">
        <v>136</v>
      </c>
    </row>
    <row r="5123" spans="1:20" x14ac:dyDescent="0.35">
      <c r="A5123" t="s">
        <v>10208</v>
      </c>
      <c r="B5123" s="5" t="s">
        <v>57</v>
      </c>
      <c r="C5123" s="6">
        <v>86414</v>
      </c>
      <c r="D5123" t="s">
        <v>22</v>
      </c>
      <c r="E5123">
        <v>86414</v>
      </c>
      <c r="F5123" s="5" t="s">
        <v>50</v>
      </c>
      <c r="G5123" s="5" t="s">
        <v>42</v>
      </c>
      <c r="H5123" s="5" t="s">
        <v>129</v>
      </c>
      <c r="I5123" t="s">
        <v>44</v>
      </c>
      <c r="J5123" t="s">
        <v>354</v>
      </c>
      <c r="K5123">
        <v>50</v>
      </c>
      <c r="L5123" s="5" t="s">
        <v>10209</v>
      </c>
      <c r="M5123" s="5" t="s">
        <v>54</v>
      </c>
      <c r="N5123">
        <v>4</v>
      </c>
      <c r="O5123" t="s">
        <v>135</v>
      </c>
      <c r="P5123" s="1">
        <v>45544</v>
      </c>
      <c r="Q5123" s="1">
        <v>45575</v>
      </c>
      <c r="R5123">
        <v>644</v>
      </c>
      <c r="S5123" s="4">
        <v>6.2</v>
      </c>
      <c r="T5123" t="s">
        <v>79</v>
      </c>
    </row>
    <row r="5124" spans="1:20" x14ac:dyDescent="0.35">
      <c r="A5124" t="s">
        <v>10210</v>
      </c>
      <c r="B5124" s="5" t="s">
        <v>28801</v>
      </c>
      <c r="C5124" s="6">
        <v>136589</v>
      </c>
      <c r="D5124" t="s">
        <v>74</v>
      </c>
      <c r="E5124">
        <v>170736</v>
      </c>
      <c r="F5124" s="5" t="s">
        <v>66</v>
      </c>
      <c r="G5124" s="5" t="s">
        <v>59</v>
      </c>
      <c r="H5124" s="5" t="s">
        <v>75</v>
      </c>
      <c r="I5124" t="s">
        <v>26</v>
      </c>
      <c r="J5124" t="s">
        <v>75</v>
      </c>
      <c r="K5124">
        <v>100</v>
      </c>
      <c r="L5124" s="5" t="s">
        <v>10211</v>
      </c>
      <c r="M5124" s="5" t="s">
        <v>37</v>
      </c>
      <c r="N5124">
        <v>8</v>
      </c>
      <c r="O5124" t="s">
        <v>135</v>
      </c>
      <c r="P5124" s="1">
        <v>45340</v>
      </c>
      <c r="Q5124" s="1">
        <v>45399</v>
      </c>
      <c r="R5124">
        <v>2280</v>
      </c>
      <c r="S5124" s="4">
        <v>6.5</v>
      </c>
      <c r="T5124" t="s">
        <v>136</v>
      </c>
    </row>
    <row r="5125" spans="1:20" x14ac:dyDescent="0.35">
      <c r="A5125" t="s">
        <v>10212</v>
      </c>
      <c r="B5125" s="5" t="s">
        <v>28802</v>
      </c>
      <c r="C5125" s="6">
        <v>116556</v>
      </c>
      <c r="D5125" t="s">
        <v>81</v>
      </c>
      <c r="E5125">
        <v>157351</v>
      </c>
      <c r="F5125" s="5" t="s">
        <v>50</v>
      </c>
      <c r="G5125" s="5" t="s">
        <v>24</v>
      </c>
      <c r="H5125" s="5" t="s">
        <v>82</v>
      </c>
      <c r="I5125" t="s">
        <v>35</v>
      </c>
      <c r="J5125" t="s">
        <v>82</v>
      </c>
      <c r="K5125">
        <v>0</v>
      </c>
      <c r="L5125" s="5" t="s">
        <v>10213</v>
      </c>
      <c r="M5125" s="5" t="s">
        <v>37</v>
      </c>
      <c r="N5125">
        <v>4</v>
      </c>
      <c r="O5125" t="s">
        <v>88</v>
      </c>
      <c r="P5125" s="1">
        <v>45636</v>
      </c>
      <c r="Q5125" s="1">
        <v>45674</v>
      </c>
      <c r="R5125">
        <v>1582</v>
      </c>
      <c r="S5125" s="4">
        <v>8.8000000000000007</v>
      </c>
      <c r="T5125" t="s">
        <v>63</v>
      </c>
    </row>
    <row r="5126" spans="1:20" x14ac:dyDescent="0.35">
      <c r="A5126" t="s">
        <v>10214</v>
      </c>
      <c r="B5126" s="5" t="s">
        <v>28802</v>
      </c>
      <c r="C5126" s="6">
        <v>147616</v>
      </c>
      <c r="D5126" t="s">
        <v>41</v>
      </c>
      <c r="E5126">
        <v>125474</v>
      </c>
      <c r="F5126" s="5" t="s">
        <v>66</v>
      </c>
      <c r="G5126" s="5" t="s">
        <v>59</v>
      </c>
      <c r="H5126" s="5" t="s">
        <v>60</v>
      </c>
      <c r="I5126" t="s">
        <v>35</v>
      </c>
      <c r="J5126" t="s">
        <v>60</v>
      </c>
      <c r="K5126">
        <v>50</v>
      </c>
      <c r="L5126" s="5" t="s">
        <v>5459</v>
      </c>
      <c r="M5126" s="5" t="s">
        <v>70</v>
      </c>
      <c r="N5126">
        <v>9</v>
      </c>
      <c r="O5126" t="s">
        <v>107</v>
      </c>
      <c r="P5126" s="1">
        <v>45673</v>
      </c>
      <c r="Q5126" s="1">
        <v>45721</v>
      </c>
      <c r="R5126">
        <v>1224</v>
      </c>
      <c r="S5126" s="4">
        <v>6.1</v>
      </c>
      <c r="T5126" t="s">
        <v>79</v>
      </c>
    </row>
    <row r="5127" spans="1:20" x14ac:dyDescent="0.35">
      <c r="A5127" t="s">
        <v>10215</v>
      </c>
      <c r="B5127" s="5" t="s">
        <v>145</v>
      </c>
      <c r="C5127" s="6">
        <v>167103</v>
      </c>
      <c r="D5127" t="s">
        <v>33</v>
      </c>
      <c r="E5127">
        <v>18381330</v>
      </c>
      <c r="F5127" s="5" t="s">
        <v>23</v>
      </c>
      <c r="G5127" s="5" t="s">
        <v>42</v>
      </c>
      <c r="H5127" s="5" t="s">
        <v>34</v>
      </c>
      <c r="I5127" t="s">
        <v>35</v>
      </c>
      <c r="J5127" t="s">
        <v>359</v>
      </c>
      <c r="K5127">
        <v>100</v>
      </c>
      <c r="L5127" s="5" t="s">
        <v>10216</v>
      </c>
      <c r="M5127" s="5" t="s">
        <v>70</v>
      </c>
      <c r="N5127">
        <v>19</v>
      </c>
      <c r="O5127" t="s">
        <v>172</v>
      </c>
      <c r="P5127" s="1">
        <v>45301</v>
      </c>
      <c r="Q5127" s="1">
        <v>45346</v>
      </c>
      <c r="R5127">
        <v>918</v>
      </c>
      <c r="S5127" s="4">
        <v>6.5</v>
      </c>
      <c r="T5127" t="s">
        <v>277</v>
      </c>
    </row>
    <row r="5128" spans="1:20" x14ac:dyDescent="0.35">
      <c r="A5128" t="s">
        <v>10217</v>
      </c>
      <c r="B5128" s="5" t="s">
        <v>28802</v>
      </c>
      <c r="C5128" s="6">
        <v>187756</v>
      </c>
      <c r="D5128" t="s">
        <v>22</v>
      </c>
      <c r="E5128">
        <v>187756</v>
      </c>
      <c r="F5128" s="5" t="s">
        <v>23</v>
      </c>
      <c r="G5128" s="5" t="s">
        <v>24</v>
      </c>
      <c r="H5128" s="5" t="s">
        <v>68</v>
      </c>
      <c r="I5128" t="s">
        <v>26</v>
      </c>
      <c r="J5128" t="s">
        <v>68</v>
      </c>
      <c r="K5128">
        <v>0</v>
      </c>
      <c r="L5128" s="5" t="s">
        <v>10218</v>
      </c>
      <c r="M5128" s="5" t="s">
        <v>54</v>
      </c>
      <c r="N5128">
        <v>13</v>
      </c>
      <c r="O5128" t="s">
        <v>88</v>
      </c>
      <c r="P5128" s="1">
        <v>45737</v>
      </c>
      <c r="Q5128" s="1">
        <v>45777</v>
      </c>
      <c r="R5128">
        <v>635</v>
      </c>
      <c r="S5128" s="4">
        <v>9.6999999999999993</v>
      </c>
      <c r="T5128" t="s">
        <v>136</v>
      </c>
    </row>
    <row r="5129" spans="1:20" x14ac:dyDescent="0.35">
      <c r="A5129" t="s">
        <v>10219</v>
      </c>
      <c r="B5129" s="5" t="s">
        <v>145</v>
      </c>
      <c r="C5129" s="6">
        <v>25560</v>
      </c>
      <c r="D5129" t="s">
        <v>22</v>
      </c>
      <c r="E5129">
        <v>25560</v>
      </c>
      <c r="F5129" s="5" t="s">
        <v>58</v>
      </c>
      <c r="G5129" s="5" t="s">
        <v>51</v>
      </c>
      <c r="H5129" s="5" t="s">
        <v>116</v>
      </c>
      <c r="I5129" t="s">
        <v>44</v>
      </c>
      <c r="J5129" t="s">
        <v>116</v>
      </c>
      <c r="K5129">
        <v>0</v>
      </c>
      <c r="L5129" s="5" t="s">
        <v>10220</v>
      </c>
      <c r="M5129" s="5" t="s">
        <v>37</v>
      </c>
      <c r="N5129">
        <v>0</v>
      </c>
      <c r="O5129" t="s">
        <v>62</v>
      </c>
      <c r="P5129" s="1">
        <v>45643</v>
      </c>
      <c r="Q5129" s="1">
        <v>45697</v>
      </c>
      <c r="R5129">
        <v>1801</v>
      </c>
      <c r="S5129" s="4">
        <v>9.3000000000000007</v>
      </c>
      <c r="T5129" t="s">
        <v>118</v>
      </c>
    </row>
    <row r="5130" spans="1:20" x14ac:dyDescent="0.35">
      <c r="A5130" t="s">
        <v>10221</v>
      </c>
      <c r="B5130" s="5" t="s">
        <v>174</v>
      </c>
      <c r="C5130" s="6">
        <v>64206</v>
      </c>
      <c r="D5130" t="s">
        <v>22</v>
      </c>
      <c r="E5130">
        <v>64206</v>
      </c>
      <c r="F5130" s="5" t="s">
        <v>50</v>
      </c>
      <c r="G5130" s="5" t="s">
        <v>42</v>
      </c>
      <c r="H5130" s="5" t="s">
        <v>165</v>
      </c>
      <c r="I5130" t="s">
        <v>44</v>
      </c>
      <c r="J5130" t="s">
        <v>165</v>
      </c>
      <c r="K5130">
        <v>100</v>
      </c>
      <c r="L5130" s="5" t="s">
        <v>6333</v>
      </c>
      <c r="M5130" s="5" t="s">
        <v>37</v>
      </c>
      <c r="N5130">
        <v>3</v>
      </c>
      <c r="O5130" t="s">
        <v>147</v>
      </c>
      <c r="P5130" s="1">
        <v>45580</v>
      </c>
      <c r="Q5130" s="1">
        <v>45640</v>
      </c>
      <c r="R5130">
        <v>1941</v>
      </c>
      <c r="S5130" s="4">
        <v>9.9</v>
      </c>
      <c r="T5130" t="s">
        <v>277</v>
      </c>
    </row>
    <row r="5131" spans="1:20" x14ac:dyDescent="0.35">
      <c r="A5131" t="s">
        <v>10222</v>
      </c>
      <c r="B5131" s="5" t="s">
        <v>28802</v>
      </c>
      <c r="C5131" s="6">
        <v>118221</v>
      </c>
      <c r="D5131" t="s">
        <v>41</v>
      </c>
      <c r="E5131">
        <v>100488</v>
      </c>
      <c r="F5131" s="5" t="s">
        <v>50</v>
      </c>
      <c r="G5131" s="5" t="s">
        <v>24</v>
      </c>
      <c r="H5131" s="5" t="s">
        <v>43</v>
      </c>
      <c r="I5131" t="s">
        <v>35</v>
      </c>
      <c r="J5131" t="s">
        <v>43</v>
      </c>
      <c r="K5131">
        <v>100</v>
      </c>
      <c r="L5131" s="5" t="s">
        <v>10223</v>
      </c>
      <c r="M5131" s="5" t="s">
        <v>70</v>
      </c>
      <c r="N5131">
        <v>4</v>
      </c>
      <c r="O5131" t="s">
        <v>85</v>
      </c>
      <c r="P5131" s="1">
        <v>45634</v>
      </c>
      <c r="Q5131" s="1">
        <v>45679</v>
      </c>
      <c r="R5131">
        <v>2017</v>
      </c>
      <c r="S5131" s="4">
        <v>5.7</v>
      </c>
      <c r="T5131" t="s">
        <v>277</v>
      </c>
    </row>
    <row r="5132" spans="1:20" x14ac:dyDescent="0.35">
      <c r="A5132" t="s">
        <v>10224</v>
      </c>
      <c r="B5132" s="5" t="s">
        <v>174</v>
      </c>
      <c r="C5132" s="6">
        <v>104839</v>
      </c>
      <c r="D5132" t="s">
        <v>33</v>
      </c>
      <c r="E5132">
        <v>11532290</v>
      </c>
      <c r="F5132" s="5" t="s">
        <v>50</v>
      </c>
      <c r="G5132" s="5" t="s">
        <v>42</v>
      </c>
      <c r="H5132" s="5" t="s">
        <v>34</v>
      </c>
      <c r="I5132" t="s">
        <v>26</v>
      </c>
      <c r="J5132" t="s">
        <v>34</v>
      </c>
      <c r="K5132">
        <v>100</v>
      </c>
      <c r="L5132" s="5" t="s">
        <v>10225</v>
      </c>
      <c r="M5132" s="5" t="s">
        <v>28</v>
      </c>
      <c r="N5132">
        <v>3</v>
      </c>
      <c r="O5132" t="s">
        <v>85</v>
      </c>
      <c r="P5132" s="1">
        <v>45644</v>
      </c>
      <c r="Q5132" s="1">
        <v>45682</v>
      </c>
      <c r="R5132">
        <v>1810</v>
      </c>
      <c r="S5132" s="4">
        <v>5.9</v>
      </c>
      <c r="T5132" t="s">
        <v>108</v>
      </c>
    </row>
    <row r="5133" spans="1:20" x14ac:dyDescent="0.35">
      <c r="A5133" t="s">
        <v>10226</v>
      </c>
      <c r="B5133" s="5" t="s">
        <v>28802</v>
      </c>
      <c r="C5133" s="6">
        <v>86714</v>
      </c>
      <c r="D5133" t="s">
        <v>22</v>
      </c>
      <c r="E5133">
        <v>86714</v>
      </c>
      <c r="F5133" s="5" t="s">
        <v>50</v>
      </c>
      <c r="G5133" s="5" t="s">
        <v>42</v>
      </c>
      <c r="H5133" s="5" t="s">
        <v>165</v>
      </c>
      <c r="I5133" t="s">
        <v>35</v>
      </c>
      <c r="J5133" t="s">
        <v>165</v>
      </c>
      <c r="K5133">
        <v>0</v>
      </c>
      <c r="L5133" s="5" t="s">
        <v>10227</v>
      </c>
      <c r="M5133" s="5" t="s">
        <v>70</v>
      </c>
      <c r="N5133">
        <v>2</v>
      </c>
      <c r="O5133" t="s">
        <v>131</v>
      </c>
      <c r="P5133" s="1">
        <v>45590</v>
      </c>
      <c r="Q5133" s="1">
        <v>45616</v>
      </c>
      <c r="R5133">
        <v>1338</v>
      </c>
      <c r="S5133" s="4">
        <v>6.7</v>
      </c>
      <c r="T5133" t="s">
        <v>38</v>
      </c>
    </row>
    <row r="5134" spans="1:20" x14ac:dyDescent="0.35">
      <c r="A5134" t="s">
        <v>10228</v>
      </c>
      <c r="B5134" s="5" t="s">
        <v>28802</v>
      </c>
      <c r="C5134" s="6">
        <v>110353</v>
      </c>
      <c r="D5134" t="s">
        <v>22</v>
      </c>
      <c r="E5134">
        <v>110353</v>
      </c>
      <c r="F5134" s="5" t="s">
        <v>50</v>
      </c>
      <c r="G5134" s="5" t="s">
        <v>42</v>
      </c>
      <c r="H5134" s="5" t="s">
        <v>68</v>
      </c>
      <c r="I5134" t="s">
        <v>44</v>
      </c>
      <c r="J5134" t="s">
        <v>68</v>
      </c>
      <c r="K5134">
        <v>50</v>
      </c>
      <c r="L5134" s="5" t="s">
        <v>10229</v>
      </c>
      <c r="M5134" s="5" t="s">
        <v>37</v>
      </c>
      <c r="N5134">
        <v>4</v>
      </c>
      <c r="O5134" t="s">
        <v>167</v>
      </c>
      <c r="P5134" s="1">
        <v>45772</v>
      </c>
      <c r="Q5134" s="1">
        <v>45818</v>
      </c>
      <c r="R5134">
        <v>877</v>
      </c>
      <c r="S5134" s="4">
        <v>9.9</v>
      </c>
      <c r="T5134" t="s">
        <v>118</v>
      </c>
    </row>
    <row r="5135" spans="1:20" x14ac:dyDescent="0.35">
      <c r="A5135" t="s">
        <v>10230</v>
      </c>
      <c r="B5135" s="5" t="s">
        <v>28800</v>
      </c>
      <c r="C5135" s="6">
        <v>61142</v>
      </c>
      <c r="D5135" t="s">
        <v>22</v>
      </c>
      <c r="E5135">
        <v>61142</v>
      </c>
      <c r="F5135" s="5" t="s">
        <v>58</v>
      </c>
      <c r="G5135" s="5" t="s">
        <v>24</v>
      </c>
      <c r="H5135" s="5" t="s">
        <v>52</v>
      </c>
      <c r="I5135" t="s">
        <v>26</v>
      </c>
      <c r="J5135" t="s">
        <v>43</v>
      </c>
      <c r="K5135">
        <v>50</v>
      </c>
      <c r="L5135" s="5" t="s">
        <v>10231</v>
      </c>
      <c r="M5135" s="5" t="s">
        <v>37</v>
      </c>
      <c r="N5135">
        <v>1</v>
      </c>
      <c r="O5135" t="s">
        <v>85</v>
      </c>
      <c r="P5135" s="1">
        <v>45569</v>
      </c>
      <c r="Q5135" s="1">
        <v>45594</v>
      </c>
      <c r="R5135">
        <v>933</v>
      </c>
      <c r="S5135" s="4">
        <v>7.5</v>
      </c>
      <c r="T5135" t="s">
        <v>89</v>
      </c>
    </row>
    <row r="5136" spans="1:20" x14ac:dyDescent="0.35">
      <c r="A5136" t="s">
        <v>10232</v>
      </c>
      <c r="B5136" s="5" t="s">
        <v>145</v>
      </c>
      <c r="C5136" s="6">
        <v>155690</v>
      </c>
      <c r="D5136" t="s">
        <v>22</v>
      </c>
      <c r="E5136">
        <v>155690</v>
      </c>
      <c r="F5136" s="5" t="s">
        <v>66</v>
      </c>
      <c r="G5136" s="5" t="s">
        <v>42</v>
      </c>
      <c r="H5136" s="5" t="s">
        <v>68</v>
      </c>
      <c r="I5136" t="s">
        <v>35</v>
      </c>
      <c r="J5136" t="s">
        <v>915</v>
      </c>
      <c r="K5136">
        <v>0</v>
      </c>
      <c r="L5136" s="5" t="s">
        <v>10233</v>
      </c>
      <c r="M5136" s="5" t="s">
        <v>37</v>
      </c>
      <c r="N5136">
        <v>6</v>
      </c>
      <c r="O5136" t="s">
        <v>131</v>
      </c>
      <c r="P5136" s="1">
        <v>45677</v>
      </c>
      <c r="Q5136" s="1">
        <v>45704</v>
      </c>
      <c r="R5136">
        <v>619</v>
      </c>
      <c r="S5136" s="4">
        <v>6.5</v>
      </c>
      <c r="T5136" t="s">
        <v>79</v>
      </c>
    </row>
    <row r="5137" spans="1:20" x14ac:dyDescent="0.35">
      <c r="A5137" t="s">
        <v>10234</v>
      </c>
      <c r="B5137" s="5" t="s">
        <v>28802</v>
      </c>
      <c r="C5137" s="6">
        <v>117303</v>
      </c>
      <c r="D5137" t="s">
        <v>22</v>
      </c>
      <c r="E5137">
        <v>117303</v>
      </c>
      <c r="F5137" s="5" t="s">
        <v>23</v>
      </c>
      <c r="G5137" s="5" t="s">
        <v>51</v>
      </c>
      <c r="H5137" s="5" t="s">
        <v>157</v>
      </c>
      <c r="I5137" t="s">
        <v>35</v>
      </c>
      <c r="J5137" t="s">
        <v>157</v>
      </c>
      <c r="K5137">
        <v>0</v>
      </c>
      <c r="L5137" s="5" t="s">
        <v>10235</v>
      </c>
      <c r="M5137" s="5" t="s">
        <v>70</v>
      </c>
      <c r="N5137">
        <v>17</v>
      </c>
      <c r="O5137" t="s">
        <v>135</v>
      </c>
      <c r="P5137" s="1">
        <v>45459</v>
      </c>
      <c r="Q5137" s="1">
        <v>45518</v>
      </c>
      <c r="R5137">
        <v>1415</v>
      </c>
      <c r="S5137" s="4">
        <v>6.9</v>
      </c>
      <c r="T5137" t="s">
        <v>47</v>
      </c>
    </row>
    <row r="5138" spans="1:20" x14ac:dyDescent="0.35">
      <c r="A5138" t="s">
        <v>10236</v>
      </c>
      <c r="B5138" s="5" t="s">
        <v>21</v>
      </c>
      <c r="C5138" s="6">
        <v>55265</v>
      </c>
      <c r="D5138" t="s">
        <v>74</v>
      </c>
      <c r="E5138">
        <v>69081</v>
      </c>
      <c r="F5138" s="5" t="s">
        <v>58</v>
      </c>
      <c r="G5138" s="5" t="s">
        <v>42</v>
      </c>
      <c r="H5138" s="5" t="s">
        <v>75</v>
      </c>
      <c r="I5138" t="s">
        <v>26</v>
      </c>
      <c r="J5138" t="s">
        <v>75</v>
      </c>
      <c r="K5138">
        <v>100</v>
      </c>
      <c r="L5138" s="5" t="s">
        <v>10237</v>
      </c>
      <c r="M5138" s="5" t="s">
        <v>70</v>
      </c>
      <c r="N5138">
        <v>1</v>
      </c>
      <c r="O5138" t="s">
        <v>46</v>
      </c>
      <c r="P5138" s="1">
        <v>45638</v>
      </c>
      <c r="Q5138" s="1">
        <v>45653</v>
      </c>
      <c r="R5138">
        <v>1241</v>
      </c>
      <c r="S5138" s="4">
        <v>9.6</v>
      </c>
      <c r="T5138" t="s">
        <v>243</v>
      </c>
    </row>
    <row r="5139" spans="1:20" x14ac:dyDescent="0.35">
      <c r="A5139" t="s">
        <v>10238</v>
      </c>
      <c r="B5139" s="5" t="s">
        <v>174</v>
      </c>
      <c r="C5139" s="6">
        <v>76310</v>
      </c>
      <c r="D5139" t="s">
        <v>22</v>
      </c>
      <c r="E5139">
        <v>76310</v>
      </c>
      <c r="F5139" s="5" t="s">
        <v>23</v>
      </c>
      <c r="G5139" s="5" t="s">
        <v>42</v>
      </c>
      <c r="H5139" s="5" t="s">
        <v>116</v>
      </c>
      <c r="I5139" t="s">
        <v>35</v>
      </c>
      <c r="J5139" t="s">
        <v>116</v>
      </c>
      <c r="K5139">
        <v>100</v>
      </c>
      <c r="L5139" s="5" t="s">
        <v>10239</v>
      </c>
      <c r="M5139" s="5" t="s">
        <v>70</v>
      </c>
      <c r="N5139">
        <v>19</v>
      </c>
      <c r="O5139" t="s">
        <v>107</v>
      </c>
      <c r="P5139" s="1">
        <v>45613</v>
      </c>
      <c r="Q5139" s="1">
        <v>45653</v>
      </c>
      <c r="R5139">
        <v>786</v>
      </c>
      <c r="S5139" s="4">
        <v>8.4</v>
      </c>
      <c r="T5139" t="s">
        <v>38</v>
      </c>
    </row>
    <row r="5140" spans="1:20" x14ac:dyDescent="0.35">
      <c r="A5140" t="s">
        <v>10240</v>
      </c>
      <c r="B5140" s="5" t="s">
        <v>179</v>
      </c>
      <c r="C5140" s="6">
        <v>93083</v>
      </c>
      <c r="D5140" t="s">
        <v>65</v>
      </c>
      <c r="E5140">
        <v>121008</v>
      </c>
      <c r="F5140" s="5" t="s">
        <v>58</v>
      </c>
      <c r="G5140" s="5" t="s">
        <v>59</v>
      </c>
      <c r="H5140" s="5" t="s">
        <v>67</v>
      </c>
      <c r="I5140" t="s">
        <v>35</v>
      </c>
      <c r="J5140" t="s">
        <v>1090</v>
      </c>
      <c r="K5140">
        <v>50</v>
      </c>
      <c r="L5140" s="5" t="s">
        <v>10241</v>
      </c>
      <c r="M5140" s="5" t="s">
        <v>70</v>
      </c>
      <c r="N5140">
        <v>1</v>
      </c>
      <c r="O5140" t="s">
        <v>71</v>
      </c>
      <c r="P5140" s="1">
        <v>45510</v>
      </c>
      <c r="Q5140" s="1">
        <v>45563</v>
      </c>
      <c r="R5140">
        <v>2421</v>
      </c>
      <c r="S5140" s="4">
        <v>6.5</v>
      </c>
      <c r="T5140" t="s">
        <v>103</v>
      </c>
    </row>
    <row r="5141" spans="1:20" x14ac:dyDescent="0.35">
      <c r="A5141" t="s">
        <v>10242</v>
      </c>
      <c r="B5141" s="5" t="s">
        <v>28802</v>
      </c>
      <c r="C5141" s="6">
        <v>133350</v>
      </c>
      <c r="D5141" t="s">
        <v>22</v>
      </c>
      <c r="E5141">
        <v>133350</v>
      </c>
      <c r="F5141" s="5" t="s">
        <v>66</v>
      </c>
      <c r="G5141" s="5" t="s">
        <v>42</v>
      </c>
      <c r="H5141" s="5" t="s">
        <v>68</v>
      </c>
      <c r="I5141" t="s">
        <v>44</v>
      </c>
      <c r="J5141" t="s">
        <v>68</v>
      </c>
      <c r="K5141">
        <v>100</v>
      </c>
      <c r="L5141" s="5" t="s">
        <v>10243</v>
      </c>
      <c r="M5141" s="5" t="s">
        <v>54</v>
      </c>
      <c r="N5141">
        <v>7</v>
      </c>
      <c r="O5141" t="s">
        <v>29</v>
      </c>
      <c r="P5141" s="1">
        <v>45713</v>
      </c>
      <c r="Q5141" s="1">
        <v>45742</v>
      </c>
      <c r="R5141">
        <v>1457</v>
      </c>
      <c r="S5141" s="4">
        <v>8.6999999999999993</v>
      </c>
      <c r="T5141" t="s">
        <v>103</v>
      </c>
    </row>
    <row r="5142" spans="1:20" x14ac:dyDescent="0.35">
      <c r="A5142" t="s">
        <v>10244</v>
      </c>
      <c r="B5142" s="5" t="s">
        <v>49</v>
      </c>
      <c r="C5142" s="6">
        <v>86337</v>
      </c>
      <c r="D5142" t="s">
        <v>22</v>
      </c>
      <c r="E5142">
        <v>86337</v>
      </c>
      <c r="F5142" s="5" t="s">
        <v>50</v>
      </c>
      <c r="G5142" s="5" t="s">
        <v>42</v>
      </c>
      <c r="H5142" s="5" t="s">
        <v>52</v>
      </c>
      <c r="I5142" t="s">
        <v>44</v>
      </c>
      <c r="J5142" t="s">
        <v>93</v>
      </c>
      <c r="K5142">
        <v>0</v>
      </c>
      <c r="L5142" s="5" t="s">
        <v>10245</v>
      </c>
      <c r="M5142" s="5" t="s">
        <v>70</v>
      </c>
      <c r="N5142">
        <v>2</v>
      </c>
      <c r="O5142" t="s">
        <v>107</v>
      </c>
      <c r="P5142" s="1">
        <v>45675</v>
      </c>
      <c r="Q5142" s="1">
        <v>45706</v>
      </c>
      <c r="R5142">
        <v>1291</v>
      </c>
      <c r="S5142" s="4">
        <v>8.1999999999999993</v>
      </c>
      <c r="T5142" t="s">
        <v>89</v>
      </c>
    </row>
    <row r="5143" spans="1:20" x14ac:dyDescent="0.35">
      <c r="A5143" t="s">
        <v>10246</v>
      </c>
      <c r="B5143" s="5" t="s">
        <v>21</v>
      </c>
      <c r="C5143" s="6">
        <v>86313</v>
      </c>
      <c r="D5143" t="s">
        <v>22</v>
      </c>
      <c r="E5143">
        <v>86313</v>
      </c>
      <c r="F5143" s="5" t="s">
        <v>50</v>
      </c>
      <c r="G5143" s="5" t="s">
        <v>42</v>
      </c>
      <c r="H5143" s="5" t="s">
        <v>129</v>
      </c>
      <c r="I5143" t="s">
        <v>26</v>
      </c>
      <c r="J5143" t="s">
        <v>129</v>
      </c>
      <c r="K5143">
        <v>100</v>
      </c>
      <c r="L5143" s="5" t="s">
        <v>10247</v>
      </c>
      <c r="M5143" s="5" t="s">
        <v>54</v>
      </c>
      <c r="N5143">
        <v>2</v>
      </c>
      <c r="O5143" t="s">
        <v>167</v>
      </c>
      <c r="P5143" s="1">
        <v>45424</v>
      </c>
      <c r="Q5143" s="1">
        <v>45462</v>
      </c>
      <c r="R5143">
        <v>2120</v>
      </c>
      <c r="S5143" s="4">
        <v>7.6</v>
      </c>
      <c r="T5143" t="s">
        <v>136</v>
      </c>
    </row>
    <row r="5144" spans="1:20" x14ac:dyDescent="0.35">
      <c r="A5144" t="s">
        <v>10248</v>
      </c>
      <c r="B5144" s="5" t="s">
        <v>145</v>
      </c>
      <c r="C5144" s="6">
        <v>57198</v>
      </c>
      <c r="D5144" t="s">
        <v>22</v>
      </c>
      <c r="E5144">
        <v>57198</v>
      </c>
      <c r="F5144" s="5" t="s">
        <v>66</v>
      </c>
      <c r="G5144" s="5" t="s">
        <v>42</v>
      </c>
      <c r="H5144" s="5" t="s">
        <v>157</v>
      </c>
      <c r="I5144" t="s">
        <v>26</v>
      </c>
      <c r="J5144" t="s">
        <v>157</v>
      </c>
      <c r="K5144">
        <v>0</v>
      </c>
      <c r="L5144" s="5" t="s">
        <v>10249</v>
      </c>
      <c r="M5144" s="5" t="s">
        <v>54</v>
      </c>
      <c r="N5144">
        <v>7</v>
      </c>
      <c r="O5144" t="s">
        <v>131</v>
      </c>
      <c r="P5144" s="1">
        <v>45426</v>
      </c>
      <c r="Q5144" s="1">
        <v>45464</v>
      </c>
      <c r="R5144">
        <v>2017</v>
      </c>
      <c r="S5144" s="4">
        <v>5.4</v>
      </c>
      <c r="T5144" t="s">
        <v>89</v>
      </c>
    </row>
    <row r="5145" spans="1:20" x14ac:dyDescent="0.35">
      <c r="A5145" t="s">
        <v>10250</v>
      </c>
      <c r="B5145" s="5" t="s">
        <v>28801</v>
      </c>
      <c r="C5145" s="6">
        <v>60582</v>
      </c>
      <c r="D5145" t="s">
        <v>33</v>
      </c>
      <c r="E5145">
        <v>6664020</v>
      </c>
      <c r="F5145" s="5" t="s">
        <v>58</v>
      </c>
      <c r="G5145" s="5" t="s">
        <v>59</v>
      </c>
      <c r="H5145" s="5" t="s">
        <v>34</v>
      </c>
      <c r="I5145" t="s">
        <v>44</v>
      </c>
      <c r="J5145" t="s">
        <v>34</v>
      </c>
      <c r="K5145">
        <v>0</v>
      </c>
      <c r="L5145" s="5" t="s">
        <v>10251</v>
      </c>
      <c r="M5145" s="5" t="s">
        <v>54</v>
      </c>
      <c r="N5145">
        <v>1</v>
      </c>
      <c r="O5145" t="s">
        <v>131</v>
      </c>
      <c r="P5145" s="1">
        <v>45489</v>
      </c>
      <c r="Q5145" s="1">
        <v>45525</v>
      </c>
      <c r="R5145">
        <v>1597</v>
      </c>
      <c r="S5145" s="4">
        <v>9.4</v>
      </c>
      <c r="T5145" t="s">
        <v>63</v>
      </c>
    </row>
    <row r="5146" spans="1:20" x14ac:dyDescent="0.35">
      <c r="A5146" t="s">
        <v>10252</v>
      </c>
      <c r="B5146" s="5" t="s">
        <v>32</v>
      </c>
      <c r="C5146" s="6">
        <v>55380</v>
      </c>
      <c r="D5146" t="s">
        <v>41</v>
      </c>
      <c r="E5146">
        <v>47073</v>
      </c>
      <c r="F5146" s="5" t="s">
        <v>58</v>
      </c>
      <c r="G5146" s="5" t="s">
        <v>42</v>
      </c>
      <c r="H5146" s="5" t="s">
        <v>151</v>
      </c>
      <c r="I5146" t="s">
        <v>26</v>
      </c>
      <c r="J5146" t="s">
        <v>151</v>
      </c>
      <c r="K5146">
        <v>0</v>
      </c>
      <c r="L5146" s="5" t="s">
        <v>8543</v>
      </c>
      <c r="M5146" s="5" t="s">
        <v>37</v>
      </c>
      <c r="N5146">
        <v>0</v>
      </c>
      <c r="O5146" t="s">
        <v>78</v>
      </c>
      <c r="P5146" s="1">
        <v>45726</v>
      </c>
      <c r="Q5146" s="1">
        <v>45742</v>
      </c>
      <c r="R5146">
        <v>1708</v>
      </c>
      <c r="S5146" s="4">
        <v>6.8</v>
      </c>
      <c r="T5146" t="s">
        <v>95</v>
      </c>
    </row>
    <row r="5147" spans="1:20" x14ac:dyDescent="0.35">
      <c r="A5147" t="s">
        <v>10253</v>
      </c>
      <c r="B5147" s="5" t="s">
        <v>28802</v>
      </c>
      <c r="C5147" s="6">
        <v>48341</v>
      </c>
      <c r="D5147" t="s">
        <v>22</v>
      </c>
      <c r="E5147">
        <v>48341</v>
      </c>
      <c r="F5147" s="5" t="s">
        <v>66</v>
      </c>
      <c r="G5147" s="5" t="s">
        <v>51</v>
      </c>
      <c r="H5147" s="5" t="s">
        <v>116</v>
      </c>
      <c r="I5147" t="s">
        <v>26</v>
      </c>
      <c r="J5147" t="s">
        <v>116</v>
      </c>
      <c r="K5147">
        <v>0</v>
      </c>
      <c r="L5147" s="5" t="s">
        <v>10254</v>
      </c>
      <c r="M5147" s="5" t="s">
        <v>28</v>
      </c>
      <c r="N5147">
        <v>7</v>
      </c>
      <c r="O5147" t="s">
        <v>71</v>
      </c>
      <c r="P5147" s="1">
        <v>45454</v>
      </c>
      <c r="Q5147" s="1">
        <v>45496</v>
      </c>
      <c r="R5147">
        <v>1819</v>
      </c>
      <c r="S5147" s="4">
        <v>7.5</v>
      </c>
      <c r="T5147" t="s">
        <v>79</v>
      </c>
    </row>
    <row r="5148" spans="1:20" x14ac:dyDescent="0.35">
      <c r="A5148" t="s">
        <v>10255</v>
      </c>
      <c r="B5148" s="5" t="s">
        <v>28799</v>
      </c>
      <c r="C5148" s="6">
        <v>251565</v>
      </c>
      <c r="D5148" t="s">
        <v>22</v>
      </c>
      <c r="E5148">
        <v>251565</v>
      </c>
      <c r="F5148" s="5" t="s">
        <v>23</v>
      </c>
      <c r="G5148" s="5" t="s">
        <v>59</v>
      </c>
      <c r="H5148" s="5" t="s">
        <v>68</v>
      </c>
      <c r="I5148" t="s">
        <v>35</v>
      </c>
      <c r="J5148" t="s">
        <v>68</v>
      </c>
      <c r="K5148">
        <v>50</v>
      </c>
      <c r="L5148" s="5" t="s">
        <v>10256</v>
      </c>
      <c r="M5148" s="5" t="s">
        <v>70</v>
      </c>
      <c r="N5148">
        <v>17</v>
      </c>
      <c r="O5148" t="s">
        <v>112</v>
      </c>
      <c r="P5148" s="1">
        <v>45422</v>
      </c>
      <c r="Q5148" s="1">
        <v>45471</v>
      </c>
      <c r="R5148">
        <v>1282</v>
      </c>
      <c r="S5148" s="4">
        <v>8</v>
      </c>
      <c r="T5148" t="s">
        <v>63</v>
      </c>
    </row>
    <row r="5149" spans="1:20" x14ac:dyDescent="0.35">
      <c r="A5149" t="s">
        <v>10257</v>
      </c>
      <c r="B5149" s="5" t="s">
        <v>28800</v>
      </c>
      <c r="C5149" s="6">
        <v>236217</v>
      </c>
      <c r="D5149" t="s">
        <v>120</v>
      </c>
      <c r="E5149">
        <v>212595</v>
      </c>
      <c r="F5149" s="5" t="s">
        <v>23</v>
      </c>
      <c r="G5149" s="5" t="s">
        <v>24</v>
      </c>
      <c r="H5149" s="5" t="s">
        <v>121</v>
      </c>
      <c r="I5149" t="s">
        <v>44</v>
      </c>
      <c r="J5149" t="s">
        <v>121</v>
      </c>
      <c r="K5149">
        <v>50</v>
      </c>
      <c r="L5149" s="5" t="s">
        <v>10258</v>
      </c>
      <c r="M5149" s="5" t="s">
        <v>37</v>
      </c>
      <c r="N5149">
        <v>13</v>
      </c>
      <c r="O5149" t="s">
        <v>131</v>
      </c>
      <c r="P5149" s="1">
        <v>45763</v>
      </c>
      <c r="Q5149" s="1">
        <v>45811</v>
      </c>
      <c r="R5149">
        <v>1026</v>
      </c>
      <c r="S5149" s="4">
        <v>9.3000000000000007</v>
      </c>
      <c r="T5149" t="s">
        <v>277</v>
      </c>
    </row>
    <row r="5150" spans="1:20" x14ac:dyDescent="0.35">
      <c r="A5150" t="s">
        <v>10259</v>
      </c>
      <c r="B5150" s="5" t="s">
        <v>179</v>
      </c>
      <c r="C5150" s="6">
        <v>91231</v>
      </c>
      <c r="D5150" t="s">
        <v>22</v>
      </c>
      <c r="E5150">
        <v>91231</v>
      </c>
      <c r="F5150" s="5" t="s">
        <v>66</v>
      </c>
      <c r="G5150" s="5" t="s">
        <v>42</v>
      </c>
      <c r="H5150" s="5" t="s">
        <v>165</v>
      </c>
      <c r="I5150" t="s">
        <v>26</v>
      </c>
      <c r="J5150" t="s">
        <v>359</v>
      </c>
      <c r="K5150">
        <v>100</v>
      </c>
      <c r="L5150" s="5" t="s">
        <v>10260</v>
      </c>
      <c r="M5150" s="5" t="s">
        <v>70</v>
      </c>
      <c r="N5150">
        <v>6</v>
      </c>
      <c r="O5150" t="s">
        <v>112</v>
      </c>
      <c r="P5150" s="1">
        <v>45326</v>
      </c>
      <c r="Q5150" s="1">
        <v>45355</v>
      </c>
      <c r="R5150">
        <v>1711</v>
      </c>
      <c r="S5150" s="4">
        <v>7</v>
      </c>
      <c r="T5150" t="s">
        <v>136</v>
      </c>
    </row>
    <row r="5151" spans="1:20" x14ac:dyDescent="0.35">
      <c r="A5151" t="s">
        <v>10261</v>
      </c>
      <c r="B5151" s="5" t="s">
        <v>28800</v>
      </c>
      <c r="C5151" s="6">
        <v>61130</v>
      </c>
      <c r="D5151" t="s">
        <v>22</v>
      </c>
      <c r="E5151">
        <v>61130</v>
      </c>
      <c r="F5151" s="5" t="s">
        <v>58</v>
      </c>
      <c r="G5151" s="5" t="s">
        <v>51</v>
      </c>
      <c r="H5151" s="5" t="s">
        <v>191</v>
      </c>
      <c r="I5151" t="s">
        <v>44</v>
      </c>
      <c r="J5151" t="s">
        <v>1192</v>
      </c>
      <c r="K5151">
        <v>0</v>
      </c>
      <c r="L5151" s="5" t="s">
        <v>10262</v>
      </c>
      <c r="M5151" s="5" t="s">
        <v>37</v>
      </c>
      <c r="N5151">
        <v>0</v>
      </c>
      <c r="O5151" t="s">
        <v>172</v>
      </c>
      <c r="P5151" s="1">
        <v>45620</v>
      </c>
      <c r="Q5151" s="1">
        <v>45667</v>
      </c>
      <c r="R5151">
        <v>1637</v>
      </c>
      <c r="S5151" s="4">
        <v>9</v>
      </c>
      <c r="T5151" t="s">
        <v>79</v>
      </c>
    </row>
    <row r="5152" spans="1:20" x14ac:dyDescent="0.35">
      <c r="A5152" t="s">
        <v>10263</v>
      </c>
      <c r="B5152" s="5" t="s">
        <v>49</v>
      </c>
      <c r="C5152" s="6">
        <v>62398</v>
      </c>
      <c r="D5152" t="s">
        <v>74</v>
      </c>
      <c r="E5152">
        <v>77998</v>
      </c>
      <c r="F5152" s="5" t="s">
        <v>58</v>
      </c>
      <c r="G5152" s="5" t="s">
        <v>42</v>
      </c>
      <c r="H5152" s="5" t="s">
        <v>75</v>
      </c>
      <c r="I5152" t="s">
        <v>35</v>
      </c>
      <c r="J5152" t="s">
        <v>75</v>
      </c>
      <c r="K5152">
        <v>50</v>
      </c>
      <c r="L5152" s="5" t="s">
        <v>10264</v>
      </c>
      <c r="M5152" s="5" t="s">
        <v>70</v>
      </c>
      <c r="N5152">
        <v>1</v>
      </c>
      <c r="O5152" t="s">
        <v>112</v>
      </c>
      <c r="P5152" s="1">
        <v>45446</v>
      </c>
      <c r="Q5152" s="1">
        <v>45478</v>
      </c>
      <c r="R5152">
        <v>1982</v>
      </c>
      <c r="S5152" s="4">
        <v>9.1999999999999993</v>
      </c>
      <c r="T5152" t="s">
        <v>79</v>
      </c>
    </row>
    <row r="5153" spans="1:20" x14ac:dyDescent="0.35">
      <c r="A5153" t="s">
        <v>10265</v>
      </c>
      <c r="B5153" s="5" t="s">
        <v>28802</v>
      </c>
      <c r="C5153" s="6">
        <v>176242</v>
      </c>
      <c r="D5153" t="s">
        <v>41</v>
      </c>
      <c r="E5153">
        <v>149806</v>
      </c>
      <c r="F5153" s="5" t="s">
        <v>23</v>
      </c>
      <c r="G5153" s="5" t="s">
        <v>51</v>
      </c>
      <c r="H5153" s="5" t="s">
        <v>60</v>
      </c>
      <c r="I5153" t="s">
        <v>26</v>
      </c>
      <c r="J5153" t="s">
        <v>480</v>
      </c>
      <c r="K5153">
        <v>50</v>
      </c>
      <c r="L5153" s="5" t="s">
        <v>10266</v>
      </c>
      <c r="M5153" s="5" t="s">
        <v>37</v>
      </c>
      <c r="N5153">
        <v>14</v>
      </c>
      <c r="O5153" t="s">
        <v>131</v>
      </c>
      <c r="P5153" s="1">
        <v>45692</v>
      </c>
      <c r="Q5153" s="1">
        <v>45752</v>
      </c>
      <c r="R5153">
        <v>1846</v>
      </c>
      <c r="S5153" s="4">
        <v>8.1999999999999993</v>
      </c>
      <c r="T5153" t="s">
        <v>136</v>
      </c>
    </row>
    <row r="5154" spans="1:20" x14ac:dyDescent="0.35">
      <c r="A5154" t="s">
        <v>10267</v>
      </c>
      <c r="B5154" s="5" t="s">
        <v>174</v>
      </c>
      <c r="C5154" s="6">
        <v>153418</v>
      </c>
      <c r="D5154" t="s">
        <v>41</v>
      </c>
      <c r="E5154">
        <v>130405</v>
      </c>
      <c r="F5154" s="5" t="s">
        <v>23</v>
      </c>
      <c r="G5154" s="5" t="s">
        <v>51</v>
      </c>
      <c r="H5154" s="5" t="s">
        <v>60</v>
      </c>
      <c r="I5154" t="s">
        <v>26</v>
      </c>
      <c r="J5154" t="s">
        <v>60</v>
      </c>
      <c r="K5154">
        <v>100</v>
      </c>
      <c r="L5154" s="5" t="s">
        <v>10268</v>
      </c>
      <c r="M5154" s="5" t="s">
        <v>37</v>
      </c>
      <c r="N5154">
        <v>13</v>
      </c>
      <c r="O5154" t="s">
        <v>88</v>
      </c>
      <c r="P5154" s="1">
        <v>45742</v>
      </c>
      <c r="Q5154" s="1">
        <v>45762</v>
      </c>
      <c r="R5154">
        <v>844</v>
      </c>
      <c r="S5154" s="4">
        <v>7.6</v>
      </c>
      <c r="T5154" t="s">
        <v>95</v>
      </c>
    </row>
    <row r="5155" spans="1:20" x14ac:dyDescent="0.35">
      <c r="A5155" t="s">
        <v>10269</v>
      </c>
      <c r="B5155" s="5" t="s">
        <v>21</v>
      </c>
      <c r="C5155" s="6">
        <v>81657</v>
      </c>
      <c r="D5155" t="s">
        <v>74</v>
      </c>
      <c r="E5155">
        <v>102071</v>
      </c>
      <c r="F5155" s="5" t="s">
        <v>50</v>
      </c>
      <c r="G5155" s="5" t="s">
        <v>42</v>
      </c>
      <c r="H5155" s="5" t="s">
        <v>75</v>
      </c>
      <c r="I5155" t="s">
        <v>44</v>
      </c>
      <c r="J5155" t="s">
        <v>1211</v>
      </c>
      <c r="K5155">
        <v>50</v>
      </c>
      <c r="L5155" s="5" t="s">
        <v>10270</v>
      </c>
      <c r="M5155" s="5" t="s">
        <v>70</v>
      </c>
      <c r="N5155">
        <v>2</v>
      </c>
      <c r="O5155" t="s">
        <v>135</v>
      </c>
      <c r="P5155" s="1">
        <v>45535</v>
      </c>
      <c r="Q5155" s="1">
        <v>45577</v>
      </c>
      <c r="R5155">
        <v>2064</v>
      </c>
      <c r="S5155" s="4">
        <v>6.7</v>
      </c>
      <c r="T5155" t="s">
        <v>243</v>
      </c>
    </row>
    <row r="5156" spans="1:20" x14ac:dyDescent="0.35">
      <c r="A5156" t="s">
        <v>10271</v>
      </c>
      <c r="B5156" s="5" t="s">
        <v>174</v>
      </c>
      <c r="C5156" s="6">
        <v>69844</v>
      </c>
      <c r="D5156" t="s">
        <v>22</v>
      </c>
      <c r="E5156">
        <v>69844</v>
      </c>
      <c r="F5156" s="5" t="s">
        <v>58</v>
      </c>
      <c r="G5156" s="5" t="s">
        <v>24</v>
      </c>
      <c r="H5156" s="5" t="s">
        <v>191</v>
      </c>
      <c r="I5156" t="s">
        <v>35</v>
      </c>
      <c r="J5156" t="s">
        <v>191</v>
      </c>
      <c r="K5156">
        <v>100</v>
      </c>
      <c r="L5156" s="5" t="s">
        <v>10272</v>
      </c>
      <c r="M5156" s="5" t="s">
        <v>37</v>
      </c>
      <c r="N5156">
        <v>0</v>
      </c>
      <c r="O5156" t="s">
        <v>71</v>
      </c>
      <c r="P5156" s="1">
        <v>45763</v>
      </c>
      <c r="Q5156" s="1">
        <v>45793</v>
      </c>
      <c r="R5156">
        <v>910</v>
      </c>
      <c r="S5156" s="4">
        <v>7.3</v>
      </c>
      <c r="T5156" t="s">
        <v>30</v>
      </c>
    </row>
    <row r="5157" spans="1:20" x14ac:dyDescent="0.35">
      <c r="A5157" t="s">
        <v>10273</v>
      </c>
      <c r="B5157" s="5" t="s">
        <v>73</v>
      </c>
      <c r="C5157" s="6">
        <v>91682</v>
      </c>
      <c r="D5157" t="s">
        <v>41</v>
      </c>
      <c r="E5157">
        <v>77930</v>
      </c>
      <c r="F5157" s="5" t="s">
        <v>50</v>
      </c>
      <c r="G5157" s="5" t="s">
        <v>59</v>
      </c>
      <c r="H5157" s="5" t="s">
        <v>126</v>
      </c>
      <c r="I5157" t="s">
        <v>26</v>
      </c>
      <c r="J5157" t="s">
        <v>126</v>
      </c>
      <c r="K5157">
        <v>50</v>
      </c>
      <c r="L5157" s="5" t="s">
        <v>10274</v>
      </c>
      <c r="M5157" s="5" t="s">
        <v>28</v>
      </c>
      <c r="N5157">
        <v>4</v>
      </c>
      <c r="O5157" t="s">
        <v>78</v>
      </c>
      <c r="P5157" s="1">
        <v>45567</v>
      </c>
      <c r="Q5157" s="1">
        <v>45623</v>
      </c>
      <c r="R5157">
        <v>1604</v>
      </c>
      <c r="S5157" s="4">
        <v>5.0999999999999996</v>
      </c>
      <c r="T5157" t="s">
        <v>210</v>
      </c>
    </row>
    <row r="5158" spans="1:20" x14ac:dyDescent="0.35">
      <c r="A5158" t="s">
        <v>10275</v>
      </c>
      <c r="B5158" s="5" t="s">
        <v>49</v>
      </c>
      <c r="C5158" s="6">
        <v>69595</v>
      </c>
      <c r="D5158" t="s">
        <v>81</v>
      </c>
      <c r="E5158">
        <v>93953</v>
      </c>
      <c r="F5158" s="5" t="s">
        <v>50</v>
      </c>
      <c r="G5158" s="5" t="s">
        <v>59</v>
      </c>
      <c r="H5158" s="5" t="s">
        <v>82</v>
      </c>
      <c r="I5158" t="s">
        <v>44</v>
      </c>
      <c r="J5158" t="s">
        <v>467</v>
      </c>
      <c r="K5158">
        <v>50</v>
      </c>
      <c r="L5158" s="5" t="s">
        <v>10276</v>
      </c>
      <c r="M5158" s="5" t="s">
        <v>37</v>
      </c>
      <c r="N5158">
        <v>3</v>
      </c>
      <c r="O5158" t="s">
        <v>29</v>
      </c>
      <c r="P5158" s="1">
        <v>45370</v>
      </c>
      <c r="Q5158" s="1">
        <v>45396</v>
      </c>
      <c r="R5158">
        <v>774</v>
      </c>
      <c r="S5158" s="4">
        <v>8.6999999999999993</v>
      </c>
      <c r="T5158" t="s">
        <v>118</v>
      </c>
    </row>
    <row r="5159" spans="1:20" x14ac:dyDescent="0.35">
      <c r="A5159" t="s">
        <v>10277</v>
      </c>
      <c r="B5159" s="5" t="s">
        <v>28801</v>
      </c>
      <c r="C5159" s="6">
        <v>101742</v>
      </c>
      <c r="D5159" t="s">
        <v>22</v>
      </c>
      <c r="E5159">
        <v>101742</v>
      </c>
      <c r="F5159" s="5" t="s">
        <v>58</v>
      </c>
      <c r="G5159" s="5" t="s">
        <v>42</v>
      </c>
      <c r="H5159" s="5" t="s">
        <v>68</v>
      </c>
      <c r="I5159" t="s">
        <v>35</v>
      </c>
      <c r="J5159" t="s">
        <v>491</v>
      </c>
      <c r="K5159">
        <v>100</v>
      </c>
      <c r="L5159" s="5" t="s">
        <v>10278</v>
      </c>
      <c r="M5159" s="5" t="s">
        <v>37</v>
      </c>
      <c r="N5159">
        <v>0</v>
      </c>
      <c r="O5159" t="s">
        <v>167</v>
      </c>
      <c r="P5159" s="1">
        <v>45568</v>
      </c>
      <c r="Q5159" s="1">
        <v>45616</v>
      </c>
      <c r="R5159">
        <v>1067</v>
      </c>
      <c r="S5159" s="4">
        <v>9.1999999999999993</v>
      </c>
      <c r="T5159" t="s">
        <v>243</v>
      </c>
    </row>
    <row r="5160" spans="1:20" x14ac:dyDescent="0.35">
      <c r="A5160" t="s">
        <v>10279</v>
      </c>
      <c r="B5160" s="5" t="s">
        <v>32</v>
      </c>
      <c r="C5160" s="6">
        <v>97961</v>
      </c>
      <c r="D5160" t="s">
        <v>22</v>
      </c>
      <c r="E5160">
        <v>97961</v>
      </c>
      <c r="F5160" s="5" t="s">
        <v>50</v>
      </c>
      <c r="G5160" s="5" t="s">
        <v>24</v>
      </c>
      <c r="H5160" s="5" t="s">
        <v>191</v>
      </c>
      <c r="I5160" t="s">
        <v>35</v>
      </c>
      <c r="J5160" t="s">
        <v>191</v>
      </c>
      <c r="K5160">
        <v>0</v>
      </c>
      <c r="L5160" s="5" t="s">
        <v>10280</v>
      </c>
      <c r="M5160" s="5" t="s">
        <v>54</v>
      </c>
      <c r="N5160">
        <v>4</v>
      </c>
      <c r="O5160" t="s">
        <v>131</v>
      </c>
      <c r="P5160" s="1">
        <v>45336</v>
      </c>
      <c r="Q5160" s="1">
        <v>45383</v>
      </c>
      <c r="R5160">
        <v>1688</v>
      </c>
      <c r="S5160" s="4">
        <v>8.1</v>
      </c>
      <c r="T5160" t="s">
        <v>153</v>
      </c>
    </row>
    <row r="5161" spans="1:20" x14ac:dyDescent="0.35">
      <c r="A5161" t="s">
        <v>10281</v>
      </c>
      <c r="B5161" s="5" t="s">
        <v>73</v>
      </c>
      <c r="C5161" s="6">
        <v>106022</v>
      </c>
      <c r="D5161" t="s">
        <v>33</v>
      </c>
      <c r="E5161">
        <v>11662420</v>
      </c>
      <c r="F5161" s="5" t="s">
        <v>50</v>
      </c>
      <c r="G5161" s="5" t="s">
        <v>59</v>
      </c>
      <c r="H5161" s="5" t="s">
        <v>34</v>
      </c>
      <c r="I5161" t="s">
        <v>26</v>
      </c>
      <c r="J5161" t="s">
        <v>768</v>
      </c>
      <c r="K5161">
        <v>100</v>
      </c>
      <c r="L5161" s="5" t="s">
        <v>7971</v>
      </c>
      <c r="M5161" s="5" t="s">
        <v>70</v>
      </c>
      <c r="N5161">
        <v>3</v>
      </c>
      <c r="O5161" t="s">
        <v>135</v>
      </c>
      <c r="P5161" s="1">
        <v>45515</v>
      </c>
      <c r="Q5161" s="1">
        <v>45564</v>
      </c>
      <c r="R5161">
        <v>1832</v>
      </c>
      <c r="S5161" s="4">
        <v>6.4</v>
      </c>
      <c r="T5161" t="s">
        <v>79</v>
      </c>
    </row>
    <row r="5162" spans="1:20" x14ac:dyDescent="0.35">
      <c r="A5162" t="s">
        <v>10282</v>
      </c>
      <c r="B5162" s="5" t="s">
        <v>145</v>
      </c>
      <c r="C5162" s="6">
        <v>46651</v>
      </c>
      <c r="D5162" t="s">
        <v>22</v>
      </c>
      <c r="E5162">
        <v>46651</v>
      </c>
      <c r="F5162" s="5" t="s">
        <v>50</v>
      </c>
      <c r="G5162" s="5" t="s">
        <v>24</v>
      </c>
      <c r="H5162" s="5" t="s">
        <v>157</v>
      </c>
      <c r="I5162" t="s">
        <v>26</v>
      </c>
      <c r="J5162" t="s">
        <v>157</v>
      </c>
      <c r="K5162">
        <v>50</v>
      </c>
      <c r="L5162" s="5" t="s">
        <v>10283</v>
      </c>
      <c r="M5162" s="5" t="s">
        <v>37</v>
      </c>
      <c r="N5162">
        <v>2</v>
      </c>
      <c r="O5162" t="s">
        <v>107</v>
      </c>
      <c r="P5162" s="1">
        <v>45731</v>
      </c>
      <c r="Q5162" s="1">
        <v>45764</v>
      </c>
      <c r="R5162">
        <v>807</v>
      </c>
      <c r="S5162" s="4">
        <v>7.3</v>
      </c>
      <c r="T5162" t="s">
        <v>243</v>
      </c>
    </row>
    <row r="5163" spans="1:20" x14ac:dyDescent="0.35">
      <c r="A5163" t="s">
        <v>10284</v>
      </c>
      <c r="B5163" s="5" t="s">
        <v>57</v>
      </c>
      <c r="C5163" s="6">
        <v>124553</v>
      </c>
      <c r="D5163" t="s">
        <v>74</v>
      </c>
      <c r="E5163">
        <v>155691</v>
      </c>
      <c r="F5163" s="5" t="s">
        <v>66</v>
      </c>
      <c r="G5163" s="5" t="s">
        <v>24</v>
      </c>
      <c r="H5163" s="5" t="s">
        <v>75</v>
      </c>
      <c r="I5163" t="s">
        <v>35</v>
      </c>
      <c r="J5163" t="s">
        <v>75</v>
      </c>
      <c r="K5163">
        <v>0</v>
      </c>
      <c r="L5163" s="5" t="s">
        <v>10285</v>
      </c>
      <c r="M5163" s="5" t="s">
        <v>54</v>
      </c>
      <c r="N5163">
        <v>9</v>
      </c>
      <c r="O5163" t="s">
        <v>172</v>
      </c>
      <c r="P5163" s="1">
        <v>45446</v>
      </c>
      <c r="Q5163" s="1">
        <v>45504</v>
      </c>
      <c r="R5163">
        <v>922</v>
      </c>
      <c r="S5163" s="4">
        <v>9.8000000000000007</v>
      </c>
      <c r="T5163" t="s">
        <v>95</v>
      </c>
    </row>
    <row r="5164" spans="1:20" x14ac:dyDescent="0.35">
      <c r="A5164" t="s">
        <v>10286</v>
      </c>
      <c r="B5164" s="5" t="s">
        <v>145</v>
      </c>
      <c r="C5164" s="6">
        <v>104780</v>
      </c>
      <c r="D5164" t="s">
        <v>41</v>
      </c>
      <c r="E5164">
        <v>89063</v>
      </c>
      <c r="F5164" s="5" t="s">
        <v>66</v>
      </c>
      <c r="G5164" s="5" t="s">
        <v>24</v>
      </c>
      <c r="H5164" s="5" t="s">
        <v>151</v>
      </c>
      <c r="I5164" t="s">
        <v>44</v>
      </c>
      <c r="J5164" t="s">
        <v>151</v>
      </c>
      <c r="K5164">
        <v>100</v>
      </c>
      <c r="L5164" s="5" t="s">
        <v>10287</v>
      </c>
      <c r="M5164" s="5" t="s">
        <v>37</v>
      </c>
      <c r="N5164">
        <v>8</v>
      </c>
      <c r="O5164" t="s">
        <v>131</v>
      </c>
      <c r="P5164" s="1">
        <v>45475</v>
      </c>
      <c r="Q5164" s="1">
        <v>45541</v>
      </c>
      <c r="R5164">
        <v>926</v>
      </c>
      <c r="S5164" s="4">
        <v>6.4</v>
      </c>
      <c r="T5164" t="s">
        <v>108</v>
      </c>
    </row>
    <row r="5165" spans="1:20" x14ac:dyDescent="0.35">
      <c r="A5165" t="s">
        <v>10288</v>
      </c>
      <c r="B5165" s="5" t="s">
        <v>162</v>
      </c>
      <c r="C5165" s="6">
        <v>114730</v>
      </c>
      <c r="D5165" t="s">
        <v>81</v>
      </c>
      <c r="E5165">
        <v>154886</v>
      </c>
      <c r="F5165" s="5" t="s">
        <v>66</v>
      </c>
      <c r="G5165" s="5" t="s">
        <v>42</v>
      </c>
      <c r="H5165" s="5" t="s">
        <v>82</v>
      </c>
      <c r="I5165" t="s">
        <v>44</v>
      </c>
      <c r="J5165" t="s">
        <v>629</v>
      </c>
      <c r="K5165">
        <v>100</v>
      </c>
      <c r="L5165" s="5" t="s">
        <v>10289</v>
      </c>
      <c r="M5165" s="5" t="s">
        <v>70</v>
      </c>
      <c r="N5165">
        <v>5</v>
      </c>
      <c r="O5165" t="s">
        <v>167</v>
      </c>
      <c r="P5165" s="1">
        <v>45425</v>
      </c>
      <c r="Q5165" s="1">
        <v>45470</v>
      </c>
      <c r="R5165">
        <v>787</v>
      </c>
      <c r="S5165" s="4">
        <v>6.3</v>
      </c>
      <c r="T5165" t="s">
        <v>103</v>
      </c>
    </row>
    <row r="5166" spans="1:20" x14ac:dyDescent="0.35">
      <c r="A5166" t="s">
        <v>10290</v>
      </c>
      <c r="B5166" s="5" t="s">
        <v>28802</v>
      </c>
      <c r="C5166" s="6">
        <v>162856</v>
      </c>
      <c r="D5166" t="s">
        <v>41</v>
      </c>
      <c r="E5166">
        <v>138428</v>
      </c>
      <c r="F5166" s="5" t="s">
        <v>66</v>
      </c>
      <c r="G5166" s="5" t="s">
        <v>42</v>
      </c>
      <c r="H5166" s="5" t="s">
        <v>60</v>
      </c>
      <c r="I5166" t="s">
        <v>35</v>
      </c>
      <c r="J5166" t="s">
        <v>60</v>
      </c>
      <c r="K5166">
        <v>0</v>
      </c>
      <c r="L5166" s="5" t="s">
        <v>10291</v>
      </c>
      <c r="M5166" s="5" t="s">
        <v>37</v>
      </c>
      <c r="N5166">
        <v>5</v>
      </c>
      <c r="O5166" t="s">
        <v>107</v>
      </c>
      <c r="P5166" s="1">
        <v>45579</v>
      </c>
      <c r="Q5166" s="1">
        <v>45611</v>
      </c>
      <c r="R5166">
        <v>635</v>
      </c>
      <c r="S5166" s="4">
        <v>9.6999999999999993</v>
      </c>
      <c r="T5166" t="s">
        <v>30</v>
      </c>
    </row>
    <row r="5167" spans="1:20" x14ac:dyDescent="0.35">
      <c r="A5167" t="s">
        <v>10292</v>
      </c>
      <c r="B5167" s="5" t="s">
        <v>57</v>
      </c>
      <c r="C5167" s="6">
        <v>125641</v>
      </c>
      <c r="D5167" t="s">
        <v>22</v>
      </c>
      <c r="E5167">
        <v>125641</v>
      </c>
      <c r="F5167" s="5" t="s">
        <v>66</v>
      </c>
      <c r="G5167" s="5" t="s">
        <v>51</v>
      </c>
      <c r="H5167" s="5" t="s">
        <v>25</v>
      </c>
      <c r="I5167" t="s">
        <v>44</v>
      </c>
      <c r="J5167" t="s">
        <v>83</v>
      </c>
      <c r="K5167">
        <v>100</v>
      </c>
      <c r="L5167" s="5" t="s">
        <v>10293</v>
      </c>
      <c r="M5167" s="5" t="s">
        <v>28</v>
      </c>
      <c r="N5167">
        <v>5</v>
      </c>
      <c r="O5167" t="s">
        <v>131</v>
      </c>
      <c r="P5167" s="1">
        <v>45605</v>
      </c>
      <c r="Q5167" s="1">
        <v>45677</v>
      </c>
      <c r="R5167">
        <v>1422</v>
      </c>
      <c r="S5167" s="4">
        <v>8</v>
      </c>
      <c r="T5167" t="s">
        <v>55</v>
      </c>
    </row>
    <row r="5168" spans="1:20" x14ac:dyDescent="0.35">
      <c r="A5168" t="s">
        <v>10294</v>
      </c>
      <c r="B5168" s="5" t="s">
        <v>91</v>
      </c>
      <c r="C5168" s="6">
        <v>89881</v>
      </c>
      <c r="D5168" t="s">
        <v>120</v>
      </c>
      <c r="E5168">
        <v>80893</v>
      </c>
      <c r="F5168" s="5" t="s">
        <v>58</v>
      </c>
      <c r="G5168" s="5" t="s">
        <v>42</v>
      </c>
      <c r="H5168" s="5" t="s">
        <v>121</v>
      </c>
      <c r="I5168" t="s">
        <v>35</v>
      </c>
      <c r="J5168" t="s">
        <v>82</v>
      </c>
      <c r="K5168">
        <v>0</v>
      </c>
      <c r="L5168" s="5" t="s">
        <v>10295</v>
      </c>
      <c r="M5168" s="5" t="s">
        <v>37</v>
      </c>
      <c r="N5168">
        <v>1</v>
      </c>
      <c r="O5168" t="s">
        <v>107</v>
      </c>
      <c r="P5168" s="1">
        <v>45640</v>
      </c>
      <c r="Q5168" s="1">
        <v>45679</v>
      </c>
      <c r="R5168">
        <v>993</v>
      </c>
      <c r="S5168" s="4">
        <v>5.3</v>
      </c>
      <c r="T5168" t="s">
        <v>30</v>
      </c>
    </row>
    <row r="5169" spans="1:20" x14ac:dyDescent="0.35">
      <c r="A5169" t="s">
        <v>10296</v>
      </c>
      <c r="B5169" s="5" t="s">
        <v>73</v>
      </c>
      <c r="C5169" s="6">
        <v>289064</v>
      </c>
      <c r="D5169" t="s">
        <v>22</v>
      </c>
      <c r="E5169">
        <v>289064</v>
      </c>
      <c r="F5169" s="5" t="s">
        <v>23</v>
      </c>
      <c r="G5169" s="5" t="s">
        <v>51</v>
      </c>
      <c r="H5169" s="5" t="s">
        <v>101</v>
      </c>
      <c r="I5169" t="s">
        <v>35</v>
      </c>
      <c r="J5169" t="s">
        <v>101</v>
      </c>
      <c r="K5169">
        <v>50</v>
      </c>
      <c r="L5169" s="5" t="s">
        <v>10297</v>
      </c>
      <c r="M5169" s="5" t="s">
        <v>70</v>
      </c>
      <c r="N5169">
        <v>17</v>
      </c>
      <c r="O5169" t="s">
        <v>131</v>
      </c>
      <c r="P5169" s="1">
        <v>45386</v>
      </c>
      <c r="Q5169" s="1">
        <v>45425</v>
      </c>
      <c r="R5169">
        <v>581</v>
      </c>
      <c r="S5169" s="4">
        <v>6.2</v>
      </c>
      <c r="T5169" t="s">
        <v>103</v>
      </c>
    </row>
    <row r="5170" spans="1:20" x14ac:dyDescent="0.35">
      <c r="A5170" t="s">
        <v>10298</v>
      </c>
      <c r="B5170" s="5" t="s">
        <v>162</v>
      </c>
      <c r="C5170" s="6">
        <v>226888</v>
      </c>
      <c r="D5170" t="s">
        <v>22</v>
      </c>
      <c r="E5170">
        <v>226888</v>
      </c>
      <c r="F5170" s="5" t="s">
        <v>23</v>
      </c>
      <c r="G5170" s="5" t="s">
        <v>59</v>
      </c>
      <c r="H5170" s="5" t="s">
        <v>25</v>
      </c>
      <c r="I5170" t="s">
        <v>44</v>
      </c>
      <c r="J5170" t="s">
        <v>97</v>
      </c>
      <c r="K5170">
        <v>0</v>
      </c>
      <c r="L5170" s="5" t="s">
        <v>10299</v>
      </c>
      <c r="M5170" s="5" t="s">
        <v>70</v>
      </c>
      <c r="N5170">
        <v>13</v>
      </c>
      <c r="O5170" t="s">
        <v>71</v>
      </c>
      <c r="P5170" s="1">
        <v>45550</v>
      </c>
      <c r="Q5170" s="1">
        <v>45592</v>
      </c>
      <c r="R5170">
        <v>2487</v>
      </c>
      <c r="S5170" s="4">
        <v>8.4</v>
      </c>
      <c r="T5170" t="s">
        <v>38</v>
      </c>
    </row>
    <row r="5171" spans="1:20" x14ac:dyDescent="0.35">
      <c r="A5171" t="s">
        <v>10300</v>
      </c>
      <c r="B5171" s="5" t="s">
        <v>105</v>
      </c>
      <c r="C5171" s="6">
        <v>153723</v>
      </c>
      <c r="D5171" t="s">
        <v>41</v>
      </c>
      <c r="E5171">
        <v>130665</v>
      </c>
      <c r="F5171" s="5" t="s">
        <v>23</v>
      </c>
      <c r="G5171" s="5" t="s">
        <v>42</v>
      </c>
      <c r="H5171" s="5" t="s">
        <v>126</v>
      </c>
      <c r="I5171" t="s">
        <v>26</v>
      </c>
      <c r="J5171" t="s">
        <v>126</v>
      </c>
      <c r="K5171">
        <v>50</v>
      </c>
      <c r="L5171" s="5" t="s">
        <v>10301</v>
      </c>
      <c r="M5171" s="5" t="s">
        <v>28</v>
      </c>
      <c r="N5171">
        <v>13</v>
      </c>
      <c r="O5171" t="s">
        <v>167</v>
      </c>
      <c r="P5171" s="1">
        <v>45654</v>
      </c>
      <c r="Q5171" s="1">
        <v>45721</v>
      </c>
      <c r="R5171">
        <v>1731</v>
      </c>
      <c r="S5171" s="4">
        <v>8.8000000000000007</v>
      </c>
      <c r="T5171" t="s">
        <v>95</v>
      </c>
    </row>
    <row r="5172" spans="1:20" x14ac:dyDescent="0.35">
      <c r="A5172" t="s">
        <v>10302</v>
      </c>
      <c r="B5172" s="5" t="s">
        <v>28802</v>
      </c>
      <c r="C5172" s="6">
        <v>220723</v>
      </c>
      <c r="D5172" t="s">
        <v>65</v>
      </c>
      <c r="E5172">
        <v>286940</v>
      </c>
      <c r="F5172" s="5" t="s">
        <v>23</v>
      </c>
      <c r="G5172" s="5" t="s">
        <v>59</v>
      </c>
      <c r="H5172" s="5" t="s">
        <v>67</v>
      </c>
      <c r="I5172" t="s">
        <v>44</v>
      </c>
      <c r="J5172" t="s">
        <v>75</v>
      </c>
      <c r="K5172">
        <v>50</v>
      </c>
      <c r="L5172" s="5" t="s">
        <v>10303</v>
      </c>
      <c r="M5172" s="5" t="s">
        <v>28</v>
      </c>
      <c r="N5172">
        <v>13</v>
      </c>
      <c r="O5172" t="s">
        <v>147</v>
      </c>
      <c r="P5172" s="1">
        <v>45351</v>
      </c>
      <c r="Q5172" s="1">
        <v>45401</v>
      </c>
      <c r="R5172">
        <v>1833</v>
      </c>
      <c r="S5172" s="4">
        <v>8</v>
      </c>
      <c r="T5172" t="s">
        <v>153</v>
      </c>
    </row>
    <row r="5173" spans="1:20" x14ac:dyDescent="0.35">
      <c r="A5173" t="s">
        <v>10304</v>
      </c>
      <c r="B5173" s="5" t="s">
        <v>174</v>
      </c>
      <c r="C5173" s="6">
        <v>93378</v>
      </c>
      <c r="D5173" t="s">
        <v>41</v>
      </c>
      <c r="E5173">
        <v>79371</v>
      </c>
      <c r="F5173" s="5" t="s">
        <v>50</v>
      </c>
      <c r="G5173" s="5" t="s">
        <v>59</v>
      </c>
      <c r="H5173" s="5" t="s">
        <v>60</v>
      </c>
      <c r="I5173" t="s">
        <v>35</v>
      </c>
      <c r="J5173" t="s">
        <v>480</v>
      </c>
      <c r="K5173">
        <v>100</v>
      </c>
      <c r="L5173" s="5" t="s">
        <v>10305</v>
      </c>
      <c r="M5173" s="5" t="s">
        <v>70</v>
      </c>
      <c r="N5173">
        <v>3</v>
      </c>
      <c r="O5173" t="s">
        <v>78</v>
      </c>
      <c r="P5173" s="1">
        <v>45510</v>
      </c>
      <c r="Q5173" s="1">
        <v>45525</v>
      </c>
      <c r="R5173">
        <v>1938</v>
      </c>
      <c r="S5173" s="4">
        <v>6</v>
      </c>
      <c r="T5173" t="s">
        <v>30</v>
      </c>
    </row>
    <row r="5174" spans="1:20" x14ac:dyDescent="0.35">
      <c r="A5174" t="s">
        <v>10306</v>
      </c>
      <c r="B5174" s="5" t="s">
        <v>145</v>
      </c>
      <c r="C5174" s="6">
        <v>162034</v>
      </c>
      <c r="D5174" t="s">
        <v>92</v>
      </c>
      <c r="E5174">
        <v>121526</v>
      </c>
      <c r="F5174" s="5" t="s">
        <v>66</v>
      </c>
      <c r="G5174" s="5" t="s">
        <v>59</v>
      </c>
      <c r="H5174" s="5" t="s">
        <v>93</v>
      </c>
      <c r="I5174" t="s">
        <v>35</v>
      </c>
      <c r="J5174" t="s">
        <v>93</v>
      </c>
      <c r="K5174">
        <v>50</v>
      </c>
      <c r="L5174" s="5" t="s">
        <v>10307</v>
      </c>
      <c r="M5174" s="5" t="s">
        <v>54</v>
      </c>
      <c r="N5174">
        <v>5</v>
      </c>
      <c r="O5174" t="s">
        <v>147</v>
      </c>
      <c r="P5174" s="1">
        <v>45501</v>
      </c>
      <c r="Q5174" s="1">
        <v>45534</v>
      </c>
      <c r="R5174">
        <v>1441</v>
      </c>
      <c r="S5174" s="4">
        <v>10</v>
      </c>
      <c r="T5174" t="s">
        <v>38</v>
      </c>
    </row>
    <row r="5175" spans="1:20" x14ac:dyDescent="0.35">
      <c r="A5175" t="s">
        <v>10308</v>
      </c>
      <c r="B5175" s="5" t="s">
        <v>32</v>
      </c>
      <c r="C5175" s="6">
        <v>117365</v>
      </c>
      <c r="D5175" t="s">
        <v>22</v>
      </c>
      <c r="E5175">
        <v>117365</v>
      </c>
      <c r="F5175" s="5" t="s">
        <v>66</v>
      </c>
      <c r="G5175" s="5" t="s">
        <v>24</v>
      </c>
      <c r="H5175" s="5" t="s">
        <v>129</v>
      </c>
      <c r="I5175" t="s">
        <v>44</v>
      </c>
      <c r="J5175" t="s">
        <v>129</v>
      </c>
      <c r="K5175">
        <v>100</v>
      </c>
      <c r="L5175" s="5" t="s">
        <v>10309</v>
      </c>
      <c r="M5175" s="5" t="s">
        <v>37</v>
      </c>
      <c r="N5175">
        <v>5</v>
      </c>
      <c r="O5175" t="s">
        <v>167</v>
      </c>
      <c r="P5175" s="1">
        <v>45498</v>
      </c>
      <c r="Q5175" s="1">
        <v>45539</v>
      </c>
      <c r="R5175">
        <v>1472</v>
      </c>
      <c r="S5175" s="4">
        <v>7.2</v>
      </c>
      <c r="T5175" t="s">
        <v>108</v>
      </c>
    </row>
    <row r="5176" spans="1:20" x14ac:dyDescent="0.35">
      <c r="A5176" t="s">
        <v>10310</v>
      </c>
      <c r="B5176" s="5" t="s">
        <v>91</v>
      </c>
      <c r="C5176" s="6">
        <v>128624</v>
      </c>
      <c r="D5176" t="s">
        <v>22</v>
      </c>
      <c r="E5176">
        <v>128624</v>
      </c>
      <c r="F5176" s="5" t="s">
        <v>50</v>
      </c>
      <c r="G5176" s="5" t="s">
        <v>24</v>
      </c>
      <c r="H5176" s="5" t="s">
        <v>97</v>
      </c>
      <c r="I5176" t="s">
        <v>26</v>
      </c>
      <c r="J5176" t="s">
        <v>97</v>
      </c>
      <c r="K5176">
        <v>50</v>
      </c>
      <c r="L5176" s="5" t="s">
        <v>10311</v>
      </c>
      <c r="M5176" s="5" t="s">
        <v>70</v>
      </c>
      <c r="N5176">
        <v>2</v>
      </c>
      <c r="O5176" t="s">
        <v>85</v>
      </c>
      <c r="P5176" s="1">
        <v>45762</v>
      </c>
      <c r="Q5176" s="1">
        <v>45801</v>
      </c>
      <c r="R5176">
        <v>527</v>
      </c>
      <c r="S5176" s="4">
        <v>8.9</v>
      </c>
      <c r="T5176" t="s">
        <v>47</v>
      </c>
    </row>
    <row r="5177" spans="1:20" x14ac:dyDescent="0.35">
      <c r="A5177" t="s">
        <v>10312</v>
      </c>
      <c r="B5177" s="5" t="s">
        <v>32</v>
      </c>
      <c r="C5177" s="6">
        <v>112504</v>
      </c>
      <c r="D5177" t="s">
        <v>41</v>
      </c>
      <c r="E5177">
        <v>95628</v>
      </c>
      <c r="F5177" s="5" t="s">
        <v>66</v>
      </c>
      <c r="G5177" s="5" t="s">
        <v>24</v>
      </c>
      <c r="H5177" s="5" t="s">
        <v>60</v>
      </c>
      <c r="I5177" t="s">
        <v>26</v>
      </c>
      <c r="J5177" t="s">
        <v>151</v>
      </c>
      <c r="K5177">
        <v>50</v>
      </c>
      <c r="L5177" s="5" t="s">
        <v>10313</v>
      </c>
      <c r="M5177" s="5" t="s">
        <v>37</v>
      </c>
      <c r="N5177">
        <v>9</v>
      </c>
      <c r="O5177" t="s">
        <v>131</v>
      </c>
      <c r="P5177" s="1">
        <v>45338</v>
      </c>
      <c r="Q5177" s="1">
        <v>45379</v>
      </c>
      <c r="R5177">
        <v>1791</v>
      </c>
      <c r="S5177" s="4">
        <v>5.2</v>
      </c>
      <c r="T5177" t="s">
        <v>277</v>
      </c>
    </row>
    <row r="5178" spans="1:20" x14ac:dyDescent="0.35">
      <c r="A5178" t="s">
        <v>10314</v>
      </c>
      <c r="B5178" s="5" t="s">
        <v>174</v>
      </c>
      <c r="C5178" s="6">
        <v>91750</v>
      </c>
      <c r="D5178" t="s">
        <v>22</v>
      </c>
      <c r="E5178">
        <v>91750</v>
      </c>
      <c r="F5178" s="5" t="s">
        <v>50</v>
      </c>
      <c r="G5178" s="5" t="s">
        <v>42</v>
      </c>
      <c r="H5178" s="5" t="s">
        <v>68</v>
      </c>
      <c r="I5178" t="s">
        <v>44</v>
      </c>
      <c r="J5178" t="s">
        <v>68</v>
      </c>
      <c r="K5178">
        <v>0</v>
      </c>
      <c r="L5178" s="5" t="s">
        <v>10315</v>
      </c>
      <c r="M5178" s="5" t="s">
        <v>70</v>
      </c>
      <c r="N5178">
        <v>4</v>
      </c>
      <c r="O5178" t="s">
        <v>29</v>
      </c>
      <c r="P5178" s="1">
        <v>45696</v>
      </c>
      <c r="Q5178" s="1">
        <v>45725</v>
      </c>
      <c r="R5178">
        <v>1374</v>
      </c>
      <c r="S5178" s="4">
        <v>10</v>
      </c>
      <c r="T5178" t="s">
        <v>136</v>
      </c>
    </row>
    <row r="5179" spans="1:20" x14ac:dyDescent="0.35">
      <c r="A5179" t="s">
        <v>10316</v>
      </c>
      <c r="B5179" s="5" t="s">
        <v>91</v>
      </c>
      <c r="C5179" s="6">
        <v>216192</v>
      </c>
      <c r="D5179" t="s">
        <v>22</v>
      </c>
      <c r="E5179">
        <v>216192</v>
      </c>
      <c r="F5179" s="5" t="s">
        <v>23</v>
      </c>
      <c r="G5179" s="5" t="s">
        <v>59</v>
      </c>
      <c r="H5179" s="5" t="s">
        <v>165</v>
      </c>
      <c r="I5179" t="s">
        <v>35</v>
      </c>
      <c r="J5179" t="s">
        <v>165</v>
      </c>
      <c r="K5179">
        <v>100</v>
      </c>
      <c r="L5179" s="5" t="s">
        <v>10317</v>
      </c>
      <c r="M5179" s="5" t="s">
        <v>37</v>
      </c>
      <c r="N5179">
        <v>15</v>
      </c>
      <c r="O5179" t="s">
        <v>78</v>
      </c>
      <c r="P5179" s="1">
        <v>45354</v>
      </c>
      <c r="Q5179" s="1">
        <v>45394</v>
      </c>
      <c r="R5179">
        <v>508</v>
      </c>
      <c r="S5179" s="4">
        <v>6.2</v>
      </c>
      <c r="T5179" t="s">
        <v>63</v>
      </c>
    </row>
    <row r="5180" spans="1:20" x14ac:dyDescent="0.35">
      <c r="A5180" t="s">
        <v>10318</v>
      </c>
      <c r="B5180" s="5" t="s">
        <v>105</v>
      </c>
      <c r="C5180" s="6">
        <v>102086</v>
      </c>
      <c r="D5180" t="s">
        <v>22</v>
      </c>
      <c r="E5180">
        <v>102086</v>
      </c>
      <c r="F5180" s="5" t="s">
        <v>66</v>
      </c>
      <c r="G5180" s="5" t="s">
        <v>59</v>
      </c>
      <c r="H5180" s="5" t="s">
        <v>191</v>
      </c>
      <c r="I5180" t="s">
        <v>44</v>
      </c>
      <c r="J5180" t="s">
        <v>191</v>
      </c>
      <c r="K5180">
        <v>50</v>
      </c>
      <c r="L5180" s="5" t="s">
        <v>10319</v>
      </c>
      <c r="M5180" s="5" t="s">
        <v>28</v>
      </c>
      <c r="N5180">
        <v>5</v>
      </c>
      <c r="O5180" t="s">
        <v>62</v>
      </c>
      <c r="P5180" s="1">
        <v>45403</v>
      </c>
      <c r="Q5180" s="1">
        <v>45453</v>
      </c>
      <c r="R5180">
        <v>1342</v>
      </c>
      <c r="S5180" s="4">
        <v>6.2</v>
      </c>
      <c r="T5180" t="s">
        <v>103</v>
      </c>
    </row>
    <row r="5181" spans="1:20" x14ac:dyDescent="0.35">
      <c r="A5181" t="s">
        <v>10320</v>
      </c>
      <c r="B5181" s="5" t="s">
        <v>91</v>
      </c>
      <c r="C5181" s="6">
        <v>150372</v>
      </c>
      <c r="D5181" t="s">
        <v>22</v>
      </c>
      <c r="E5181">
        <v>150372</v>
      </c>
      <c r="F5181" s="5" t="s">
        <v>66</v>
      </c>
      <c r="G5181" s="5" t="s">
        <v>24</v>
      </c>
      <c r="H5181" s="5" t="s">
        <v>191</v>
      </c>
      <c r="I5181" t="s">
        <v>35</v>
      </c>
      <c r="J5181" t="s">
        <v>191</v>
      </c>
      <c r="K5181">
        <v>0</v>
      </c>
      <c r="L5181" s="5" t="s">
        <v>10321</v>
      </c>
      <c r="M5181" s="5" t="s">
        <v>37</v>
      </c>
      <c r="N5181">
        <v>9</v>
      </c>
      <c r="O5181" t="s">
        <v>88</v>
      </c>
      <c r="P5181" s="1">
        <v>45498</v>
      </c>
      <c r="Q5181" s="1">
        <v>45516</v>
      </c>
      <c r="R5181">
        <v>2306</v>
      </c>
      <c r="S5181" s="4">
        <v>7</v>
      </c>
      <c r="T5181" t="s">
        <v>243</v>
      </c>
    </row>
    <row r="5182" spans="1:20" x14ac:dyDescent="0.35">
      <c r="A5182" t="s">
        <v>10322</v>
      </c>
      <c r="B5182" s="5" t="s">
        <v>174</v>
      </c>
      <c r="C5182" s="6">
        <v>132314</v>
      </c>
      <c r="D5182" t="s">
        <v>22</v>
      </c>
      <c r="E5182">
        <v>132314</v>
      </c>
      <c r="F5182" s="5" t="s">
        <v>50</v>
      </c>
      <c r="G5182" s="5" t="s">
        <v>59</v>
      </c>
      <c r="H5182" s="5" t="s">
        <v>68</v>
      </c>
      <c r="I5182" t="s">
        <v>35</v>
      </c>
      <c r="J5182" t="s">
        <v>522</v>
      </c>
      <c r="K5182">
        <v>100</v>
      </c>
      <c r="L5182" s="5" t="s">
        <v>10323</v>
      </c>
      <c r="M5182" s="5" t="s">
        <v>37</v>
      </c>
      <c r="N5182">
        <v>4</v>
      </c>
      <c r="O5182" t="s">
        <v>46</v>
      </c>
      <c r="P5182" s="1">
        <v>45556</v>
      </c>
      <c r="Q5182" s="1">
        <v>45579</v>
      </c>
      <c r="R5182">
        <v>1172</v>
      </c>
      <c r="S5182" s="4">
        <v>9.6</v>
      </c>
      <c r="T5182" t="s">
        <v>38</v>
      </c>
    </row>
    <row r="5183" spans="1:20" x14ac:dyDescent="0.35">
      <c r="A5183" t="s">
        <v>10324</v>
      </c>
      <c r="B5183" s="5" t="s">
        <v>174</v>
      </c>
      <c r="C5183" s="6">
        <v>103230</v>
      </c>
      <c r="D5183" t="s">
        <v>22</v>
      </c>
      <c r="E5183">
        <v>103230</v>
      </c>
      <c r="F5183" s="5" t="s">
        <v>50</v>
      </c>
      <c r="G5183" s="5" t="s">
        <v>24</v>
      </c>
      <c r="H5183" s="5" t="s">
        <v>25</v>
      </c>
      <c r="I5183" t="s">
        <v>26</v>
      </c>
      <c r="J5183" t="s">
        <v>25</v>
      </c>
      <c r="K5183">
        <v>100</v>
      </c>
      <c r="L5183" s="5" t="s">
        <v>10325</v>
      </c>
      <c r="M5183" s="5" t="s">
        <v>37</v>
      </c>
      <c r="N5183">
        <v>2</v>
      </c>
      <c r="O5183" t="s">
        <v>107</v>
      </c>
      <c r="P5183" s="1">
        <v>45378</v>
      </c>
      <c r="Q5183" s="1">
        <v>45434</v>
      </c>
      <c r="R5183">
        <v>1418</v>
      </c>
      <c r="S5183" s="4">
        <v>9.9</v>
      </c>
      <c r="T5183" t="s">
        <v>243</v>
      </c>
    </row>
    <row r="5184" spans="1:20" x14ac:dyDescent="0.35">
      <c r="A5184" t="s">
        <v>10326</v>
      </c>
      <c r="B5184" s="5" t="s">
        <v>28802</v>
      </c>
      <c r="C5184" s="6">
        <v>120695</v>
      </c>
      <c r="D5184" t="s">
        <v>74</v>
      </c>
      <c r="E5184">
        <v>150869</v>
      </c>
      <c r="F5184" s="5" t="s">
        <v>66</v>
      </c>
      <c r="G5184" s="5" t="s">
        <v>51</v>
      </c>
      <c r="H5184" s="5" t="s">
        <v>75</v>
      </c>
      <c r="I5184" t="s">
        <v>35</v>
      </c>
      <c r="J5184" t="s">
        <v>186</v>
      </c>
      <c r="K5184">
        <v>50</v>
      </c>
      <c r="L5184" s="5" t="s">
        <v>10327</v>
      </c>
      <c r="M5184" s="5" t="s">
        <v>28</v>
      </c>
      <c r="N5184">
        <v>8</v>
      </c>
      <c r="O5184" t="s">
        <v>88</v>
      </c>
      <c r="P5184" s="1">
        <v>45520</v>
      </c>
      <c r="Q5184" s="1">
        <v>45565</v>
      </c>
      <c r="R5184">
        <v>1328</v>
      </c>
      <c r="S5184" s="4">
        <v>5.8</v>
      </c>
      <c r="T5184" t="s">
        <v>63</v>
      </c>
    </row>
    <row r="5185" spans="1:20" x14ac:dyDescent="0.35">
      <c r="A5185" t="s">
        <v>10328</v>
      </c>
      <c r="B5185" s="5" t="s">
        <v>91</v>
      </c>
      <c r="C5185" s="6">
        <v>182121</v>
      </c>
      <c r="D5185" t="s">
        <v>22</v>
      </c>
      <c r="E5185">
        <v>182121</v>
      </c>
      <c r="F5185" s="5" t="s">
        <v>23</v>
      </c>
      <c r="G5185" s="5" t="s">
        <v>59</v>
      </c>
      <c r="H5185" s="5" t="s">
        <v>129</v>
      </c>
      <c r="I5185" t="s">
        <v>26</v>
      </c>
      <c r="J5185" t="s">
        <v>151</v>
      </c>
      <c r="K5185">
        <v>100</v>
      </c>
      <c r="L5185" s="5" t="s">
        <v>10329</v>
      </c>
      <c r="M5185" s="5" t="s">
        <v>28</v>
      </c>
      <c r="N5185">
        <v>19</v>
      </c>
      <c r="O5185" t="s">
        <v>135</v>
      </c>
      <c r="P5185" s="1">
        <v>45769</v>
      </c>
      <c r="Q5185" s="1">
        <v>45784</v>
      </c>
      <c r="R5185">
        <v>2017</v>
      </c>
      <c r="S5185" s="4">
        <v>8.9</v>
      </c>
      <c r="T5185" t="s">
        <v>136</v>
      </c>
    </row>
    <row r="5186" spans="1:20" x14ac:dyDescent="0.35">
      <c r="A5186" t="s">
        <v>10330</v>
      </c>
      <c r="B5186" s="5" t="s">
        <v>28802</v>
      </c>
      <c r="C5186" s="6">
        <v>73616</v>
      </c>
      <c r="D5186" t="s">
        <v>120</v>
      </c>
      <c r="E5186">
        <v>66254</v>
      </c>
      <c r="F5186" s="5" t="s">
        <v>58</v>
      </c>
      <c r="G5186" s="5" t="s">
        <v>24</v>
      </c>
      <c r="H5186" s="5" t="s">
        <v>121</v>
      </c>
      <c r="I5186" t="s">
        <v>44</v>
      </c>
      <c r="J5186" t="s">
        <v>133</v>
      </c>
      <c r="K5186">
        <v>100</v>
      </c>
      <c r="L5186" s="5" t="s">
        <v>10331</v>
      </c>
      <c r="M5186" s="5" t="s">
        <v>54</v>
      </c>
      <c r="N5186">
        <v>0</v>
      </c>
      <c r="O5186" t="s">
        <v>46</v>
      </c>
      <c r="P5186" s="1">
        <v>45357</v>
      </c>
      <c r="Q5186" s="1">
        <v>45385</v>
      </c>
      <c r="R5186">
        <v>1044</v>
      </c>
      <c r="S5186" s="4">
        <v>9</v>
      </c>
      <c r="T5186" t="s">
        <v>153</v>
      </c>
    </row>
    <row r="5187" spans="1:20" x14ac:dyDescent="0.35">
      <c r="A5187" t="s">
        <v>10332</v>
      </c>
      <c r="B5187" s="5" t="s">
        <v>217</v>
      </c>
      <c r="C5187" s="6">
        <v>80112</v>
      </c>
      <c r="D5187" t="s">
        <v>22</v>
      </c>
      <c r="E5187">
        <v>80112</v>
      </c>
      <c r="F5187" s="5" t="s">
        <v>58</v>
      </c>
      <c r="G5187" s="5" t="s">
        <v>59</v>
      </c>
      <c r="H5187" s="5" t="s">
        <v>25</v>
      </c>
      <c r="I5187" t="s">
        <v>26</v>
      </c>
      <c r="J5187" t="s">
        <v>97</v>
      </c>
      <c r="K5187">
        <v>50</v>
      </c>
      <c r="L5187" s="5" t="s">
        <v>636</v>
      </c>
      <c r="M5187" s="5" t="s">
        <v>70</v>
      </c>
      <c r="N5187">
        <v>0</v>
      </c>
      <c r="O5187" t="s">
        <v>107</v>
      </c>
      <c r="P5187" s="1">
        <v>45292</v>
      </c>
      <c r="Q5187" s="1">
        <v>45328</v>
      </c>
      <c r="R5187">
        <v>2050</v>
      </c>
      <c r="S5187" s="4">
        <v>9.3000000000000007</v>
      </c>
      <c r="T5187" t="s">
        <v>243</v>
      </c>
    </row>
    <row r="5188" spans="1:20" x14ac:dyDescent="0.35">
      <c r="A5188" t="s">
        <v>10333</v>
      </c>
      <c r="B5188" s="5" t="s">
        <v>21</v>
      </c>
      <c r="C5188" s="6">
        <v>95409</v>
      </c>
      <c r="D5188" t="s">
        <v>92</v>
      </c>
      <c r="E5188">
        <v>71557</v>
      </c>
      <c r="F5188" s="5" t="s">
        <v>50</v>
      </c>
      <c r="G5188" s="5" t="s">
        <v>51</v>
      </c>
      <c r="H5188" s="5" t="s">
        <v>93</v>
      </c>
      <c r="I5188" t="s">
        <v>44</v>
      </c>
      <c r="J5188" t="s">
        <v>93</v>
      </c>
      <c r="K5188">
        <v>100</v>
      </c>
      <c r="L5188" s="5" t="s">
        <v>10334</v>
      </c>
      <c r="M5188" s="5" t="s">
        <v>70</v>
      </c>
      <c r="N5188">
        <v>2</v>
      </c>
      <c r="O5188" t="s">
        <v>46</v>
      </c>
      <c r="P5188" s="1">
        <v>45561</v>
      </c>
      <c r="Q5188" s="1">
        <v>45621</v>
      </c>
      <c r="R5188">
        <v>1359</v>
      </c>
      <c r="S5188" s="4">
        <v>7.1</v>
      </c>
      <c r="T5188" t="s">
        <v>118</v>
      </c>
    </row>
    <row r="5189" spans="1:20" x14ac:dyDescent="0.35">
      <c r="A5189" t="s">
        <v>10335</v>
      </c>
      <c r="B5189" s="5" t="s">
        <v>217</v>
      </c>
      <c r="C5189" s="6">
        <v>120427</v>
      </c>
      <c r="D5189" t="s">
        <v>22</v>
      </c>
      <c r="E5189">
        <v>120427</v>
      </c>
      <c r="F5189" s="5" t="s">
        <v>66</v>
      </c>
      <c r="G5189" s="5" t="s">
        <v>59</v>
      </c>
      <c r="H5189" s="5" t="s">
        <v>191</v>
      </c>
      <c r="I5189" t="s">
        <v>35</v>
      </c>
      <c r="J5189" t="s">
        <v>191</v>
      </c>
      <c r="K5189">
        <v>100</v>
      </c>
      <c r="L5189" s="5" t="s">
        <v>10336</v>
      </c>
      <c r="M5189" s="5" t="s">
        <v>37</v>
      </c>
      <c r="N5189">
        <v>5</v>
      </c>
      <c r="O5189" t="s">
        <v>88</v>
      </c>
      <c r="P5189" s="1">
        <v>45516</v>
      </c>
      <c r="Q5189" s="1">
        <v>45543</v>
      </c>
      <c r="R5189">
        <v>2168</v>
      </c>
      <c r="S5189" s="4">
        <v>9.9</v>
      </c>
      <c r="T5189" t="s">
        <v>153</v>
      </c>
    </row>
    <row r="5190" spans="1:20" x14ac:dyDescent="0.35">
      <c r="A5190" t="s">
        <v>10337</v>
      </c>
      <c r="B5190" s="5" t="s">
        <v>28802</v>
      </c>
      <c r="C5190" s="6">
        <v>38463</v>
      </c>
      <c r="D5190" t="s">
        <v>22</v>
      </c>
      <c r="E5190">
        <v>38463</v>
      </c>
      <c r="F5190" s="5" t="s">
        <v>66</v>
      </c>
      <c r="G5190" s="5" t="s">
        <v>42</v>
      </c>
      <c r="H5190" s="5" t="s">
        <v>116</v>
      </c>
      <c r="I5190" t="s">
        <v>26</v>
      </c>
      <c r="J5190" t="s">
        <v>116</v>
      </c>
      <c r="K5190">
        <v>0</v>
      </c>
      <c r="L5190" s="5" t="s">
        <v>10338</v>
      </c>
      <c r="M5190" s="5" t="s">
        <v>70</v>
      </c>
      <c r="N5190">
        <v>6</v>
      </c>
      <c r="O5190" t="s">
        <v>78</v>
      </c>
      <c r="P5190" s="1">
        <v>45357</v>
      </c>
      <c r="Q5190" s="1">
        <v>45421</v>
      </c>
      <c r="R5190">
        <v>2482</v>
      </c>
      <c r="S5190" s="4">
        <v>9.3000000000000007</v>
      </c>
      <c r="T5190" t="s">
        <v>243</v>
      </c>
    </row>
    <row r="5191" spans="1:20" x14ac:dyDescent="0.35">
      <c r="A5191" t="s">
        <v>10339</v>
      </c>
      <c r="B5191" s="5" t="s">
        <v>28801</v>
      </c>
      <c r="C5191" s="6">
        <v>38200</v>
      </c>
      <c r="D5191" t="s">
        <v>22</v>
      </c>
      <c r="E5191">
        <v>38200</v>
      </c>
      <c r="F5191" s="5" t="s">
        <v>50</v>
      </c>
      <c r="G5191" s="5" t="s">
        <v>59</v>
      </c>
      <c r="H5191" s="5" t="s">
        <v>116</v>
      </c>
      <c r="I5191" t="s">
        <v>35</v>
      </c>
      <c r="J5191" t="s">
        <v>116</v>
      </c>
      <c r="K5191">
        <v>100</v>
      </c>
      <c r="L5191" s="5" t="s">
        <v>10340</v>
      </c>
      <c r="M5191" s="5" t="s">
        <v>37</v>
      </c>
      <c r="N5191">
        <v>2</v>
      </c>
      <c r="O5191" t="s">
        <v>147</v>
      </c>
      <c r="P5191" s="1">
        <v>45589</v>
      </c>
      <c r="Q5191" s="1">
        <v>45629</v>
      </c>
      <c r="R5191">
        <v>1106</v>
      </c>
      <c r="S5191" s="4">
        <v>5.2</v>
      </c>
      <c r="T5191" t="s">
        <v>210</v>
      </c>
    </row>
    <row r="5192" spans="1:20" x14ac:dyDescent="0.35">
      <c r="A5192" t="s">
        <v>10341</v>
      </c>
      <c r="B5192" s="5" t="s">
        <v>32</v>
      </c>
      <c r="C5192" s="6">
        <v>74370</v>
      </c>
      <c r="D5192" t="s">
        <v>22</v>
      </c>
      <c r="E5192">
        <v>74370</v>
      </c>
      <c r="F5192" s="5" t="s">
        <v>58</v>
      </c>
      <c r="G5192" s="5" t="s">
        <v>42</v>
      </c>
      <c r="H5192" s="5" t="s">
        <v>129</v>
      </c>
      <c r="I5192" t="s">
        <v>26</v>
      </c>
      <c r="J5192" t="s">
        <v>129</v>
      </c>
      <c r="K5192">
        <v>100</v>
      </c>
      <c r="L5192" s="5" t="s">
        <v>10342</v>
      </c>
      <c r="M5192" s="5" t="s">
        <v>37</v>
      </c>
      <c r="N5192">
        <v>0</v>
      </c>
      <c r="O5192" t="s">
        <v>131</v>
      </c>
      <c r="P5192" s="1">
        <v>45667</v>
      </c>
      <c r="Q5192" s="1">
        <v>45715</v>
      </c>
      <c r="R5192">
        <v>2007</v>
      </c>
      <c r="S5192" s="4">
        <v>9.1</v>
      </c>
      <c r="T5192" t="s">
        <v>47</v>
      </c>
    </row>
    <row r="5193" spans="1:20" x14ac:dyDescent="0.35">
      <c r="A5193" t="s">
        <v>10343</v>
      </c>
      <c r="B5193" s="5" t="s">
        <v>28801</v>
      </c>
      <c r="C5193" s="6">
        <v>96885</v>
      </c>
      <c r="D5193" t="s">
        <v>41</v>
      </c>
      <c r="E5193">
        <v>82352</v>
      </c>
      <c r="F5193" s="5" t="s">
        <v>50</v>
      </c>
      <c r="G5193" s="5" t="s">
        <v>51</v>
      </c>
      <c r="H5193" s="5" t="s">
        <v>43</v>
      </c>
      <c r="I5193" t="s">
        <v>26</v>
      </c>
      <c r="J5193" t="s">
        <v>43</v>
      </c>
      <c r="K5193">
        <v>0</v>
      </c>
      <c r="L5193" s="5" t="s">
        <v>10344</v>
      </c>
      <c r="M5193" s="5" t="s">
        <v>28</v>
      </c>
      <c r="N5193">
        <v>3</v>
      </c>
      <c r="O5193" t="s">
        <v>147</v>
      </c>
      <c r="P5193" s="1">
        <v>45308</v>
      </c>
      <c r="Q5193" s="1">
        <v>45348</v>
      </c>
      <c r="R5193">
        <v>2017</v>
      </c>
      <c r="S5193" s="4">
        <v>5.8</v>
      </c>
      <c r="T5193" t="s">
        <v>47</v>
      </c>
    </row>
    <row r="5194" spans="1:20" x14ac:dyDescent="0.35">
      <c r="A5194" t="s">
        <v>10345</v>
      </c>
      <c r="B5194" s="5" t="s">
        <v>162</v>
      </c>
      <c r="C5194" s="6">
        <v>23564</v>
      </c>
      <c r="D5194" t="s">
        <v>22</v>
      </c>
      <c r="E5194">
        <v>23564</v>
      </c>
      <c r="F5194" s="5" t="s">
        <v>58</v>
      </c>
      <c r="G5194" s="5" t="s">
        <v>51</v>
      </c>
      <c r="H5194" s="5" t="s">
        <v>116</v>
      </c>
      <c r="I5194" t="s">
        <v>26</v>
      </c>
      <c r="J5194" t="s">
        <v>82</v>
      </c>
      <c r="K5194">
        <v>0</v>
      </c>
      <c r="L5194" s="5" t="s">
        <v>10346</v>
      </c>
      <c r="M5194" s="5" t="s">
        <v>54</v>
      </c>
      <c r="N5194">
        <v>1</v>
      </c>
      <c r="O5194" t="s">
        <v>112</v>
      </c>
      <c r="P5194" s="1">
        <v>45766</v>
      </c>
      <c r="Q5194" s="1">
        <v>45794</v>
      </c>
      <c r="R5194">
        <v>514</v>
      </c>
      <c r="S5194" s="4">
        <v>6.8</v>
      </c>
      <c r="T5194" t="s">
        <v>136</v>
      </c>
    </row>
    <row r="5195" spans="1:20" x14ac:dyDescent="0.35">
      <c r="A5195" t="s">
        <v>10347</v>
      </c>
      <c r="B5195" s="5" t="s">
        <v>91</v>
      </c>
      <c r="C5195" s="6">
        <v>135679</v>
      </c>
      <c r="D5195" t="s">
        <v>41</v>
      </c>
      <c r="E5195">
        <v>115327</v>
      </c>
      <c r="F5195" s="5" t="s">
        <v>66</v>
      </c>
      <c r="G5195" s="5" t="s">
        <v>51</v>
      </c>
      <c r="H5195" s="5" t="s">
        <v>151</v>
      </c>
      <c r="I5195" t="s">
        <v>26</v>
      </c>
      <c r="J5195" t="s">
        <v>151</v>
      </c>
      <c r="K5195">
        <v>50</v>
      </c>
      <c r="L5195" s="5" t="s">
        <v>10348</v>
      </c>
      <c r="M5195" s="5" t="s">
        <v>70</v>
      </c>
      <c r="N5195">
        <v>9</v>
      </c>
      <c r="O5195" t="s">
        <v>147</v>
      </c>
      <c r="P5195" s="1">
        <v>45774</v>
      </c>
      <c r="Q5195" s="1">
        <v>45825</v>
      </c>
      <c r="R5195">
        <v>1647</v>
      </c>
      <c r="S5195" s="4">
        <v>9.1999999999999993</v>
      </c>
      <c r="T5195" t="s">
        <v>95</v>
      </c>
    </row>
    <row r="5196" spans="1:20" x14ac:dyDescent="0.35">
      <c r="A5196" t="s">
        <v>10349</v>
      </c>
      <c r="B5196" s="5" t="s">
        <v>145</v>
      </c>
      <c r="C5196" s="6">
        <v>85715</v>
      </c>
      <c r="D5196" t="s">
        <v>22</v>
      </c>
      <c r="E5196">
        <v>85715</v>
      </c>
      <c r="F5196" s="5" t="s">
        <v>50</v>
      </c>
      <c r="G5196" s="5" t="s">
        <v>42</v>
      </c>
      <c r="H5196" s="5" t="s">
        <v>52</v>
      </c>
      <c r="I5196" t="s">
        <v>35</v>
      </c>
      <c r="J5196" t="s">
        <v>247</v>
      </c>
      <c r="K5196">
        <v>100</v>
      </c>
      <c r="L5196" s="5" t="s">
        <v>10350</v>
      </c>
      <c r="M5196" s="5" t="s">
        <v>70</v>
      </c>
      <c r="N5196">
        <v>2</v>
      </c>
      <c r="O5196" t="s">
        <v>135</v>
      </c>
      <c r="P5196" s="1">
        <v>45712</v>
      </c>
      <c r="Q5196" s="1">
        <v>45780</v>
      </c>
      <c r="R5196">
        <v>2049</v>
      </c>
      <c r="S5196" s="4">
        <v>7.3</v>
      </c>
      <c r="T5196" t="s">
        <v>277</v>
      </c>
    </row>
    <row r="5197" spans="1:20" x14ac:dyDescent="0.35">
      <c r="A5197" t="s">
        <v>10351</v>
      </c>
      <c r="B5197" s="5" t="s">
        <v>28800</v>
      </c>
      <c r="C5197" s="6">
        <v>127789</v>
      </c>
      <c r="D5197" t="s">
        <v>74</v>
      </c>
      <c r="E5197">
        <v>159736</v>
      </c>
      <c r="F5197" s="5" t="s">
        <v>66</v>
      </c>
      <c r="G5197" s="5" t="s">
        <v>42</v>
      </c>
      <c r="H5197" s="5" t="s">
        <v>75</v>
      </c>
      <c r="I5197" t="s">
        <v>44</v>
      </c>
      <c r="J5197" t="s">
        <v>75</v>
      </c>
      <c r="K5197">
        <v>100</v>
      </c>
      <c r="L5197" s="5" t="s">
        <v>10352</v>
      </c>
      <c r="M5197" s="5" t="s">
        <v>54</v>
      </c>
      <c r="N5197">
        <v>6</v>
      </c>
      <c r="O5197" t="s">
        <v>112</v>
      </c>
      <c r="P5197" s="1">
        <v>45575</v>
      </c>
      <c r="Q5197" s="1">
        <v>45640</v>
      </c>
      <c r="R5197">
        <v>1217</v>
      </c>
      <c r="S5197" s="4">
        <v>7.2</v>
      </c>
      <c r="T5197" t="s">
        <v>243</v>
      </c>
    </row>
    <row r="5198" spans="1:20" x14ac:dyDescent="0.35">
      <c r="A5198" t="s">
        <v>10353</v>
      </c>
      <c r="B5198" s="5" t="s">
        <v>40</v>
      </c>
      <c r="C5198" s="6">
        <v>186154</v>
      </c>
      <c r="D5198" t="s">
        <v>120</v>
      </c>
      <c r="E5198">
        <v>167539</v>
      </c>
      <c r="F5198" s="5" t="s">
        <v>66</v>
      </c>
      <c r="G5198" s="5" t="s">
        <v>59</v>
      </c>
      <c r="H5198" s="5" t="s">
        <v>121</v>
      </c>
      <c r="I5198" t="s">
        <v>44</v>
      </c>
      <c r="J5198" t="s">
        <v>121</v>
      </c>
      <c r="K5198">
        <v>100</v>
      </c>
      <c r="L5198" s="5" t="s">
        <v>10354</v>
      </c>
      <c r="M5198" s="5" t="s">
        <v>37</v>
      </c>
      <c r="N5198">
        <v>9</v>
      </c>
      <c r="O5198" t="s">
        <v>135</v>
      </c>
      <c r="P5198" s="1">
        <v>45665</v>
      </c>
      <c r="Q5198" s="1">
        <v>45711</v>
      </c>
      <c r="R5198">
        <v>1306</v>
      </c>
      <c r="S5198" s="4">
        <v>7.4</v>
      </c>
      <c r="T5198" t="s">
        <v>210</v>
      </c>
    </row>
    <row r="5199" spans="1:20" x14ac:dyDescent="0.35">
      <c r="A5199" t="s">
        <v>10355</v>
      </c>
      <c r="B5199" s="5" t="s">
        <v>28802</v>
      </c>
      <c r="C5199" s="6">
        <v>202606</v>
      </c>
      <c r="D5199" t="s">
        <v>22</v>
      </c>
      <c r="E5199">
        <v>202606</v>
      </c>
      <c r="F5199" s="5" t="s">
        <v>23</v>
      </c>
      <c r="G5199" s="5" t="s">
        <v>42</v>
      </c>
      <c r="H5199" s="5" t="s">
        <v>101</v>
      </c>
      <c r="I5199" t="s">
        <v>35</v>
      </c>
      <c r="J5199" t="s">
        <v>101</v>
      </c>
      <c r="K5199">
        <v>50</v>
      </c>
      <c r="L5199" s="5" t="s">
        <v>10356</v>
      </c>
      <c r="M5199" s="5" t="s">
        <v>70</v>
      </c>
      <c r="N5199">
        <v>17</v>
      </c>
      <c r="O5199" t="s">
        <v>131</v>
      </c>
      <c r="P5199" s="1">
        <v>45580</v>
      </c>
      <c r="Q5199" s="1">
        <v>45621</v>
      </c>
      <c r="R5199">
        <v>898</v>
      </c>
      <c r="S5199" s="4">
        <v>5.2</v>
      </c>
      <c r="T5199" t="s">
        <v>103</v>
      </c>
    </row>
    <row r="5200" spans="1:20" x14ac:dyDescent="0.35">
      <c r="A5200" t="s">
        <v>10357</v>
      </c>
      <c r="B5200" s="5" t="s">
        <v>40</v>
      </c>
      <c r="C5200" s="6">
        <v>80486</v>
      </c>
      <c r="D5200" t="s">
        <v>22</v>
      </c>
      <c r="E5200">
        <v>80486</v>
      </c>
      <c r="F5200" s="5" t="s">
        <v>23</v>
      </c>
      <c r="G5200" s="5" t="s">
        <v>51</v>
      </c>
      <c r="H5200" s="5" t="s">
        <v>157</v>
      </c>
      <c r="I5200" t="s">
        <v>35</v>
      </c>
      <c r="J5200" t="s">
        <v>157</v>
      </c>
      <c r="K5200">
        <v>0</v>
      </c>
      <c r="L5200" s="5" t="s">
        <v>10358</v>
      </c>
      <c r="M5200" s="5" t="s">
        <v>37</v>
      </c>
      <c r="N5200">
        <v>13</v>
      </c>
      <c r="O5200" t="s">
        <v>46</v>
      </c>
      <c r="P5200" s="1">
        <v>45528</v>
      </c>
      <c r="Q5200" s="1">
        <v>45591</v>
      </c>
      <c r="R5200">
        <v>2297</v>
      </c>
      <c r="S5200" s="4">
        <v>8.4</v>
      </c>
      <c r="T5200" t="s">
        <v>38</v>
      </c>
    </row>
    <row r="5201" spans="1:20" x14ac:dyDescent="0.35">
      <c r="A5201" t="s">
        <v>10359</v>
      </c>
      <c r="B5201" s="5" t="s">
        <v>105</v>
      </c>
      <c r="C5201" s="6">
        <v>23519</v>
      </c>
      <c r="D5201" t="s">
        <v>22</v>
      </c>
      <c r="E5201">
        <v>23519</v>
      </c>
      <c r="F5201" s="5" t="s">
        <v>58</v>
      </c>
      <c r="G5201" s="5" t="s">
        <v>59</v>
      </c>
      <c r="H5201" s="5" t="s">
        <v>116</v>
      </c>
      <c r="I5201" t="s">
        <v>44</v>
      </c>
      <c r="J5201" t="s">
        <v>116</v>
      </c>
      <c r="K5201">
        <v>0</v>
      </c>
      <c r="L5201" s="5" t="s">
        <v>10360</v>
      </c>
      <c r="M5201" s="5" t="s">
        <v>37</v>
      </c>
      <c r="N5201">
        <v>0</v>
      </c>
      <c r="O5201" t="s">
        <v>141</v>
      </c>
      <c r="P5201" s="1">
        <v>45405</v>
      </c>
      <c r="Q5201" s="1">
        <v>45451</v>
      </c>
      <c r="R5201">
        <v>1217</v>
      </c>
      <c r="S5201" s="4">
        <v>7.9</v>
      </c>
      <c r="T5201" t="s">
        <v>95</v>
      </c>
    </row>
    <row r="5202" spans="1:20" x14ac:dyDescent="0.35">
      <c r="A5202" t="s">
        <v>10361</v>
      </c>
      <c r="B5202" s="5" t="s">
        <v>32</v>
      </c>
      <c r="C5202" s="6">
        <v>54022</v>
      </c>
      <c r="D5202" t="s">
        <v>74</v>
      </c>
      <c r="E5202">
        <v>67528</v>
      </c>
      <c r="F5202" s="5" t="s">
        <v>58</v>
      </c>
      <c r="G5202" s="5" t="s">
        <v>42</v>
      </c>
      <c r="H5202" s="5" t="s">
        <v>75</v>
      </c>
      <c r="I5202" t="s">
        <v>44</v>
      </c>
      <c r="J5202" t="s">
        <v>359</v>
      </c>
      <c r="K5202">
        <v>50</v>
      </c>
      <c r="L5202" s="5" t="s">
        <v>10362</v>
      </c>
      <c r="M5202" s="5" t="s">
        <v>28</v>
      </c>
      <c r="N5202">
        <v>0</v>
      </c>
      <c r="O5202" t="s">
        <v>62</v>
      </c>
      <c r="P5202" s="1">
        <v>45529</v>
      </c>
      <c r="Q5202" s="1">
        <v>45574</v>
      </c>
      <c r="R5202">
        <v>1620</v>
      </c>
      <c r="S5202" s="4">
        <v>5.2</v>
      </c>
      <c r="T5202" t="s">
        <v>153</v>
      </c>
    </row>
    <row r="5203" spans="1:20" x14ac:dyDescent="0.35">
      <c r="A5203" t="s">
        <v>10363</v>
      </c>
      <c r="B5203" s="5" t="s">
        <v>100</v>
      </c>
      <c r="C5203" s="6">
        <v>94661</v>
      </c>
      <c r="D5203" t="s">
        <v>22</v>
      </c>
      <c r="E5203">
        <v>94661</v>
      </c>
      <c r="F5203" s="5" t="s">
        <v>50</v>
      </c>
      <c r="G5203" s="5" t="s">
        <v>42</v>
      </c>
      <c r="H5203" s="5" t="s">
        <v>165</v>
      </c>
      <c r="I5203" t="s">
        <v>35</v>
      </c>
      <c r="J5203" t="s">
        <v>165</v>
      </c>
      <c r="K5203">
        <v>0</v>
      </c>
      <c r="L5203" s="5" t="s">
        <v>10364</v>
      </c>
      <c r="M5203" s="5" t="s">
        <v>37</v>
      </c>
      <c r="N5203">
        <v>3</v>
      </c>
      <c r="O5203" t="s">
        <v>29</v>
      </c>
      <c r="P5203" s="1">
        <v>45561</v>
      </c>
      <c r="Q5203" s="1">
        <v>45595</v>
      </c>
      <c r="R5203">
        <v>1281</v>
      </c>
      <c r="S5203" s="4">
        <v>8.3000000000000007</v>
      </c>
      <c r="T5203" t="s">
        <v>30</v>
      </c>
    </row>
    <row r="5204" spans="1:20" x14ac:dyDescent="0.35">
      <c r="A5204" t="s">
        <v>10365</v>
      </c>
      <c r="B5204" s="5" t="s">
        <v>28802</v>
      </c>
      <c r="C5204" s="6">
        <v>92817</v>
      </c>
      <c r="D5204" t="s">
        <v>33</v>
      </c>
      <c r="E5204">
        <v>10209870</v>
      </c>
      <c r="F5204" s="5" t="s">
        <v>58</v>
      </c>
      <c r="G5204" s="5" t="s">
        <v>51</v>
      </c>
      <c r="H5204" s="5" t="s">
        <v>34</v>
      </c>
      <c r="I5204" t="s">
        <v>35</v>
      </c>
      <c r="J5204" t="s">
        <v>52</v>
      </c>
      <c r="K5204">
        <v>50</v>
      </c>
      <c r="L5204" s="5" t="s">
        <v>10366</v>
      </c>
      <c r="M5204" s="5" t="s">
        <v>28</v>
      </c>
      <c r="N5204">
        <v>0</v>
      </c>
      <c r="O5204" t="s">
        <v>131</v>
      </c>
      <c r="P5204" s="1">
        <v>45310</v>
      </c>
      <c r="Q5204" s="1">
        <v>45359</v>
      </c>
      <c r="R5204">
        <v>2205</v>
      </c>
      <c r="S5204" s="4">
        <v>8.6999999999999993</v>
      </c>
      <c r="T5204" t="s">
        <v>243</v>
      </c>
    </row>
    <row r="5205" spans="1:20" x14ac:dyDescent="0.35">
      <c r="A5205" t="s">
        <v>10367</v>
      </c>
      <c r="B5205" s="5" t="s">
        <v>28799</v>
      </c>
      <c r="C5205" s="6">
        <v>183387</v>
      </c>
      <c r="D5205" t="s">
        <v>65</v>
      </c>
      <c r="E5205">
        <v>238403</v>
      </c>
      <c r="F5205" s="5" t="s">
        <v>23</v>
      </c>
      <c r="G5205" s="5" t="s">
        <v>51</v>
      </c>
      <c r="H5205" s="5" t="s">
        <v>67</v>
      </c>
      <c r="I5205" t="s">
        <v>44</v>
      </c>
      <c r="J5205" t="s">
        <v>67</v>
      </c>
      <c r="K5205">
        <v>50</v>
      </c>
      <c r="L5205" s="5" t="s">
        <v>10368</v>
      </c>
      <c r="M5205" s="5" t="s">
        <v>28</v>
      </c>
      <c r="N5205">
        <v>14</v>
      </c>
      <c r="O5205" t="s">
        <v>29</v>
      </c>
      <c r="P5205" s="1">
        <v>45410</v>
      </c>
      <c r="Q5205" s="1">
        <v>45442</v>
      </c>
      <c r="R5205">
        <v>1925</v>
      </c>
      <c r="S5205" s="4">
        <v>5.2</v>
      </c>
      <c r="T5205" t="s">
        <v>153</v>
      </c>
    </row>
    <row r="5206" spans="1:20" x14ac:dyDescent="0.35">
      <c r="A5206" t="s">
        <v>10369</v>
      </c>
      <c r="B5206" s="5" t="s">
        <v>28802</v>
      </c>
      <c r="C5206" s="6">
        <v>39823</v>
      </c>
      <c r="D5206" t="s">
        <v>22</v>
      </c>
      <c r="E5206">
        <v>39823</v>
      </c>
      <c r="F5206" s="5" t="s">
        <v>50</v>
      </c>
      <c r="G5206" s="5" t="s">
        <v>59</v>
      </c>
      <c r="H5206" s="5" t="s">
        <v>157</v>
      </c>
      <c r="I5206" t="s">
        <v>44</v>
      </c>
      <c r="J5206" t="s">
        <v>157</v>
      </c>
      <c r="K5206">
        <v>0</v>
      </c>
      <c r="L5206" s="5" t="s">
        <v>10370</v>
      </c>
      <c r="M5206" s="5" t="s">
        <v>37</v>
      </c>
      <c r="N5206">
        <v>3</v>
      </c>
      <c r="O5206" t="s">
        <v>135</v>
      </c>
      <c r="P5206" s="1">
        <v>45344</v>
      </c>
      <c r="Q5206" s="1">
        <v>45388</v>
      </c>
      <c r="R5206">
        <v>1780</v>
      </c>
      <c r="S5206" s="4">
        <v>6.6</v>
      </c>
      <c r="T5206" t="s">
        <v>47</v>
      </c>
    </row>
    <row r="5207" spans="1:20" x14ac:dyDescent="0.35">
      <c r="A5207" t="s">
        <v>10371</v>
      </c>
      <c r="B5207" s="5" t="s">
        <v>105</v>
      </c>
      <c r="C5207" s="6">
        <v>204455</v>
      </c>
      <c r="D5207" t="s">
        <v>22</v>
      </c>
      <c r="E5207">
        <v>204455</v>
      </c>
      <c r="F5207" s="5" t="s">
        <v>23</v>
      </c>
      <c r="G5207" s="5" t="s">
        <v>42</v>
      </c>
      <c r="H5207" s="5" t="s">
        <v>97</v>
      </c>
      <c r="I5207" t="s">
        <v>44</v>
      </c>
      <c r="J5207" t="s">
        <v>97</v>
      </c>
      <c r="K5207">
        <v>50</v>
      </c>
      <c r="L5207" s="5" t="s">
        <v>10372</v>
      </c>
      <c r="M5207" s="5" t="s">
        <v>28</v>
      </c>
      <c r="N5207">
        <v>16</v>
      </c>
      <c r="O5207" t="s">
        <v>78</v>
      </c>
      <c r="P5207" s="1">
        <v>45720</v>
      </c>
      <c r="Q5207" s="1">
        <v>45745</v>
      </c>
      <c r="R5207">
        <v>1148</v>
      </c>
      <c r="S5207" s="4">
        <v>5.5</v>
      </c>
      <c r="T5207" t="s">
        <v>108</v>
      </c>
    </row>
    <row r="5208" spans="1:20" x14ac:dyDescent="0.35">
      <c r="A5208" t="s">
        <v>10373</v>
      </c>
      <c r="B5208" s="5" t="s">
        <v>145</v>
      </c>
      <c r="C5208" s="6">
        <v>61232</v>
      </c>
      <c r="D5208" t="s">
        <v>22</v>
      </c>
      <c r="E5208">
        <v>61232</v>
      </c>
      <c r="F5208" s="5" t="s">
        <v>66</v>
      </c>
      <c r="G5208" s="5" t="s">
        <v>24</v>
      </c>
      <c r="H5208" s="5" t="s">
        <v>157</v>
      </c>
      <c r="I5208" t="s">
        <v>35</v>
      </c>
      <c r="J5208" t="s">
        <v>82</v>
      </c>
      <c r="K5208">
        <v>100</v>
      </c>
      <c r="L5208" s="5" t="s">
        <v>10374</v>
      </c>
      <c r="M5208" s="5" t="s">
        <v>70</v>
      </c>
      <c r="N5208">
        <v>8</v>
      </c>
      <c r="O5208" t="s">
        <v>131</v>
      </c>
      <c r="P5208" s="1">
        <v>45555</v>
      </c>
      <c r="Q5208" s="1">
        <v>45613</v>
      </c>
      <c r="R5208">
        <v>544</v>
      </c>
      <c r="S5208" s="4">
        <v>7.3</v>
      </c>
      <c r="T5208" t="s">
        <v>108</v>
      </c>
    </row>
    <row r="5209" spans="1:20" x14ac:dyDescent="0.35">
      <c r="A5209" t="s">
        <v>10375</v>
      </c>
      <c r="B5209" s="5" t="s">
        <v>28802</v>
      </c>
      <c r="C5209" s="6">
        <v>112367</v>
      </c>
      <c r="D5209" t="s">
        <v>41</v>
      </c>
      <c r="E5209">
        <v>95512</v>
      </c>
      <c r="F5209" s="5" t="s">
        <v>66</v>
      </c>
      <c r="G5209" s="5" t="s">
        <v>59</v>
      </c>
      <c r="H5209" s="5" t="s">
        <v>60</v>
      </c>
      <c r="I5209" t="s">
        <v>26</v>
      </c>
      <c r="J5209" t="s">
        <v>60</v>
      </c>
      <c r="K5209">
        <v>100</v>
      </c>
      <c r="L5209" s="5" t="s">
        <v>10376</v>
      </c>
      <c r="M5209" s="5" t="s">
        <v>37</v>
      </c>
      <c r="N5209">
        <v>6</v>
      </c>
      <c r="O5209" t="s">
        <v>172</v>
      </c>
      <c r="P5209" s="1">
        <v>45475</v>
      </c>
      <c r="Q5209" s="1">
        <v>45530</v>
      </c>
      <c r="R5209">
        <v>547</v>
      </c>
      <c r="S5209" s="4">
        <v>6.7</v>
      </c>
      <c r="T5209" t="s">
        <v>55</v>
      </c>
    </row>
    <row r="5210" spans="1:20" x14ac:dyDescent="0.35">
      <c r="A5210" t="s">
        <v>10377</v>
      </c>
      <c r="B5210" s="5" t="s">
        <v>174</v>
      </c>
      <c r="C5210" s="6">
        <v>73735</v>
      </c>
      <c r="D5210" t="s">
        <v>41</v>
      </c>
      <c r="E5210">
        <v>62675</v>
      </c>
      <c r="F5210" s="5" t="s">
        <v>58</v>
      </c>
      <c r="G5210" s="5" t="s">
        <v>51</v>
      </c>
      <c r="H5210" s="5" t="s">
        <v>43</v>
      </c>
      <c r="I5210" t="s">
        <v>35</v>
      </c>
      <c r="J5210" t="s">
        <v>43</v>
      </c>
      <c r="K5210">
        <v>0</v>
      </c>
      <c r="L5210" s="5" t="s">
        <v>10378</v>
      </c>
      <c r="M5210" s="5" t="s">
        <v>70</v>
      </c>
      <c r="N5210">
        <v>1</v>
      </c>
      <c r="O5210" t="s">
        <v>131</v>
      </c>
      <c r="P5210" s="1">
        <v>45451</v>
      </c>
      <c r="Q5210" s="1">
        <v>45508</v>
      </c>
      <c r="R5210">
        <v>971</v>
      </c>
      <c r="S5210" s="4">
        <v>8.9</v>
      </c>
      <c r="T5210" t="s">
        <v>108</v>
      </c>
    </row>
    <row r="5211" spans="1:20" x14ac:dyDescent="0.35">
      <c r="A5211" t="s">
        <v>10379</v>
      </c>
      <c r="B5211" s="5" t="s">
        <v>57</v>
      </c>
      <c r="C5211" s="6">
        <v>294725</v>
      </c>
      <c r="D5211" t="s">
        <v>22</v>
      </c>
      <c r="E5211">
        <v>294725</v>
      </c>
      <c r="F5211" s="5" t="s">
        <v>23</v>
      </c>
      <c r="G5211" s="5" t="s">
        <v>51</v>
      </c>
      <c r="H5211" s="5" t="s">
        <v>101</v>
      </c>
      <c r="I5211" t="s">
        <v>26</v>
      </c>
      <c r="J5211" t="s">
        <v>101</v>
      </c>
      <c r="K5211">
        <v>0</v>
      </c>
      <c r="L5211" s="5" t="s">
        <v>10380</v>
      </c>
      <c r="M5211" s="5" t="s">
        <v>54</v>
      </c>
      <c r="N5211">
        <v>11</v>
      </c>
      <c r="O5211" t="s">
        <v>112</v>
      </c>
      <c r="P5211" s="1">
        <v>45402</v>
      </c>
      <c r="Q5211" s="1">
        <v>45428</v>
      </c>
      <c r="R5211">
        <v>1054</v>
      </c>
      <c r="S5211" s="4">
        <v>7.2</v>
      </c>
      <c r="T5211" t="s">
        <v>108</v>
      </c>
    </row>
    <row r="5212" spans="1:20" x14ac:dyDescent="0.35">
      <c r="A5212" t="s">
        <v>10381</v>
      </c>
      <c r="B5212" s="5" t="s">
        <v>174</v>
      </c>
      <c r="C5212" s="6">
        <v>242630</v>
      </c>
      <c r="D5212" t="s">
        <v>22</v>
      </c>
      <c r="E5212">
        <v>242630</v>
      </c>
      <c r="F5212" s="5" t="s">
        <v>23</v>
      </c>
      <c r="G5212" s="5" t="s">
        <v>42</v>
      </c>
      <c r="H5212" s="5" t="s">
        <v>97</v>
      </c>
      <c r="I5212" t="s">
        <v>26</v>
      </c>
      <c r="J5212" t="s">
        <v>97</v>
      </c>
      <c r="K5212">
        <v>0</v>
      </c>
      <c r="L5212" s="5" t="s">
        <v>10382</v>
      </c>
      <c r="M5212" s="5" t="s">
        <v>37</v>
      </c>
      <c r="N5212">
        <v>15</v>
      </c>
      <c r="O5212" t="s">
        <v>85</v>
      </c>
      <c r="P5212" s="1">
        <v>45627</v>
      </c>
      <c r="Q5212" s="1">
        <v>45652</v>
      </c>
      <c r="R5212">
        <v>2423</v>
      </c>
      <c r="S5212" s="4">
        <v>9</v>
      </c>
      <c r="T5212" t="s">
        <v>47</v>
      </c>
    </row>
    <row r="5213" spans="1:20" x14ac:dyDescent="0.35">
      <c r="A5213" t="s">
        <v>10383</v>
      </c>
      <c r="B5213" s="5" t="s">
        <v>40</v>
      </c>
      <c r="C5213" s="6">
        <v>86849</v>
      </c>
      <c r="D5213" t="s">
        <v>22</v>
      </c>
      <c r="E5213">
        <v>86849</v>
      </c>
      <c r="F5213" s="5" t="s">
        <v>66</v>
      </c>
      <c r="G5213" s="5" t="s">
        <v>59</v>
      </c>
      <c r="H5213" s="5" t="s">
        <v>165</v>
      </c>
      <c r="I5213" t="s">
        <v>44</v>
      </c>
      <c r="J5213" t="s">
        <v>165</v>
      </c>
      <c r="K5213">
        <v>100</v>
      </c>
      <c r="L5213" s="5" t="s">
        <v>10384</v>
      </c>
      <c r="M5213" s="5" t="s">
        <v>28</v>
      </c>
      <c r="N5213">
        <v>6</v>
      </c>
      <c r="O5213" t="s">
        <v>131</v>
      </c>
      <c r="P5213" s="1">
        <v>45478</v>
      </c>
      <c r="Q5213" s="1">
        <v>45528</v>
      </c>
      <c r="R5213">
        <v>1936</v>
      </c>
      <c r="S5213" s="4">
        <v>6.7</v>
      </c>
      <c r="T5213" t="s">
        <v>38</v>
      </c>
    </row>
    <row r="5214" spans="1:20" x14ac:dyDescent="0.35">
      <c r="A5214" t="s">
        <v>10385</v>
      </c>
      <c r="B5214" s="5" t="s">
        <v>162</v>
      </c>
      <c r="C5214" s="6">
        <v>48264</v>
      </c>
      <c r="D5214" t="s">
        <v>22</v>
      </c>
      <c r="E5214">
        <v>48264</v>
      </c>
      <c r="F5214" s="5" t="s">
        <v>66</v>
      </c>
      <c r="G5214" s="5" t="s">
        <v>51</v>
      </c>
      <c r="H5214" s="5" t="s">
        <v>116</v>
      </c>
      <c r="I5214" t="s">
        <v>26</v>
      </c>
      <c r="J5214" t="s">
        <v>116</v>
      </c>
      <c r="K5214">
        <v>0</v>
      </c>
      <c r="L5214" s="5" t="s">
        <v>10386</v>
      </c>
      <c r="M5214" s="5" t="s">
        <v>37</v>
      </c>
      <c r="N5214">
        <v>7</v>
      </c>
      <c r="O5214" t="s">
        <v>147</v>
      </c>
      <c r="P5214" s="1">
        <v>45616</v>
      </c>
      <c r="Q5214" s="1">
        <v>45681</v>
      </c>
      <c r="R5214">
        <v>1965</v>
      </c>
      <c r="S5214" s="4">
        <v>7.5</v>
      </c>
      <c r="T5214" t="s">
        <v>79</v>
      </c>
    </row>
    <row r="5215" spans="1:20" x14ac:dyDescent="0.35">
      <c r="A5215" t="s">
        <v>10387</v>
      </c>
      <c r="B5215" s="5" t="s">
        <v>145</v>
      </c>
      <c r="C5215" s="6">
        <v>66226</v>
      </c>
      <c r="D5215" t="s">
        <v>33</v>
      </c>
      <c r="E5215">
        <v>7284860</v>
      </c>
      <c r="F5215" s="5" t="s">
        <v>58</v>
      </c>
      <c r="G5215" s="5" t="s">
        <v>24</v>
      </c>
      <c r="H5215" s="5" t="s">
        <v>34</v>
      </c>
      <c r="I5215" t="s">
        <v>44</v>
      </c>
      <c r="J5215" t="s">
        <v>52</v>
      </c>
      <c r="K5215">
        <v>0</v>
      </c>
      <c r="L5215" s="5" t="s">
        <v>1417</v>
      </c>
      <c r="M5215" s="5" t="s">
        <v>28</v>
      </c>
      <c r="N5215">
        <v>1</v>
      </c>
      <c r="O5215" t="s">
        <v>167</v>
      </c>
      <c r="P5215" s="1">
        <v>45521</v>
      </c>
      <c r="Q5215" s="1">
        <v>45593</v>
      </c>
      <c r="R5215">
        <v>584</v>
      </c>
      <c r="S5215" s="4">
        <v>8.5</v>
      </c>
      <c r="T5215" t="s">
        <v>136</v>
      </c>
    </row>
    <row r="5216" spans="1:20" x14ac:dyDescent="0.35">
      <c r="A5216" t="s">
        <v>10388</v>
      </c>
      <c r="B5216" s="5" t="s">
        <v>28801</v>
      </c>
      <c r="C5216" s="6">
        <v>59484</v>
      </c>
      <c r="D5216" t="s">
        <v>22</v>
      </c>
      <c r="E5216">
        <v>59484</v>
      </c>
      <c r="F5216" s="5" t="s">
        <v>23</v>
      </c>
      <c r="G5216" s="5" t="s">
        <v>42</v>
      </c>
      <c r="H5216" s="5" t="s">
        <v>116</v>
      </c>
      <c r="I5216" t="s">
        <v>44</v>
      </c>
      <c r="J5216" t="s">
        <v>60</v>
      </c>
      <c r="K5216">
        <v>0</v>
      </c>
      <c r="L5216" s="5" t="s">
        <v>10389</v>
      </c>
      <c r="M5216" s="5" t="s">
        <v>37</v>
      </c>
      <c r="N5216">
        <v>17</v>
      </c>
      <c r="O5216" t="s">
        <v>107</v>
      </c>
      <c r="P5216" s="1">
        <v>45319</v>
      </c>
      <c r="Q5216" s="1">
        <v>45348</v>
      </c>
      <c r="R5216">
        <v>528</v>
      </c>
      <c r="S5216" s="4">
        <v>6.2</v>
      </c>
      <c r="T5216" t="s">
        <v>30</v>
      </c>
    </row>
    <row r="5217" spans="1:20" x14ac:dyDescent="0.35">
      <c r="A5217" t="s">
        <v>10390</v>
      </c>
      <c r="B5217" s="5" t="s">
        <v>28801</v>
      </c>
      <c r="C5217" s="6">
        <v>75033</v>
      </c>
      <c r="D5217" t="s">
        <v>92</v>
      </c>
      <c r="E5217">
        <v>56275</v>
      </c>
      <c r="F5217" s="5" t="s">
        <v>50</v>
      </c>
      <c r="G5217" s="5" t="s">
        <v>51</v>
      </c>
      <c r="H5217" s="5" t="s">
        <v>93</v>
      </c>
      <c r="I5217" t="s">
        <v>44</v>
      </c>
      <c r="J5217" t="s">
        <v>93</v>
      </c>
      <c r="K5217">
        <v>50</v>
      </c>
      <c r="L5217" s="5" t="s">
        <v>3028</v>
      </c>
      <c r="M5217" s="5" t="s">
        <v>54</v>
      </c>
      <c r="N5217">
        <v>4</v>
      </c>
      <c r="O5217" t="s">
        <v>172</v>
      </c>
      <c r="P5217" s="1">
        <v>45675</v>
      </c>
      <c r="Q5217" s="1">
        <v>45693</v>
      </c>
      <c r="R5217">
        <v>1597</v>
      </c>
      <c r="S5217" s="4">
        <v>7.4</v>
      </c>
      <c r="T5217" t="s">
        <v>55</v>
      </c>
    </row>
    <row r="5218" spans="1:20" x14ac:dyDescent="0.35">
      <c r="A5218" t="s">
        <v>10391</v>
      </c>
      <c r="B5218" s="5" t="s">
        <v>105</v>
      </c>
      <c r="C5218" s="6">
        <v>53070</v>
      </c>
      <c r="D5218" t="s">
        <v>22</v>
      </c>
      <c r="E5218">
        <v>53070</v>
      </c>
      <c r="F5218" s="5" t="s">
        <v>58</v>
      </c>
      <c r="G5218" s="5" t="s">
        <v>24</v>
      </c>
      <c r="H5218" s="5" t="s">
        <v>165</v>
      </c>
      <c r="I5218" t="s">
        <v>35</v>
      </c>
      <c r="J5218" t="s">
        <v>165</v>
      </c>
      <c r="K5218">
        <v>50</v>
      </c>
      <c r="L5218" s="5" t="s">
        <v>10392</v>
      </c>
      <c r="M5218" s="5" t="s">
        <v>70</v>
      </c>
      <c r="N5218">
        <v>1</v>
      </c>
      <c r="O5218" t="s">
        <v>167</v>
      </c>
      <c r="P5218" s="1">
        <v>45384</v>
      </c>
      <c r="Q5218" s="1">
        <v>45457</v>
      </c>
      <c r="R5218">
        <v>2279</v>
      </c>
      <c r="S5218" s="4">
        <v>5.2</v>
      </c>
      <c r="T5218" t="s">
        <v>243</v>
      </c>
    </row>
    <row r="5219" spans="1:20" x14ac:dyDescent="0.35">
      <c r="A5219" t="s">
        <v>10393</v>
      </c>
      <c r="B5219" s="5" t="s">
        <v>179</v>
      </c>
      <c r="C5219" s="6">
        <v>80312</v>
      </c>
      <c r="D5219" t="s">
        <v>22</v>
      </c>
      <c r="E5219">
        <v>80312</v>
      </c>
      <c r="F5219" s="5" t="s">
        <v>50</v>
      </c>
      <c r="G5219" s="5" t="s">
        <v>24</v>
      </c>
      <c r="H5219" s="5" t="s">
        <v>129</v>
      </c>
      <c r="I5219" t="s">
        <v>44</v>
      </c>
      <c r="J5219" t="s">
        <v>129</v>
      </c>
      <c r="K5219">
        <v>0</v>
      </c>
      <c r="L5219" s="5" t="s">
        <v>10394</v>
      </c>
      <c r="M5219" s="5" t="s">
        <v>70</v>
      </c>
      <c r="N5219">
        <v>3</v>
      </c>
      <c r="O5219" t="s">
        <v>46</v>
      </c>
      <c r="P5219" s="1">
        <v>45379</v>
      </c>
      <c r="Q5219" s="1">
        <v>45438</v>
      </c>
      <c r="R5219">
        <v>1395</v>
      </c>
      <c r="S5219" s="4">
        <v>6.1</v>
      </c>
      <c r="T5219" t="s">
        <v>89</v>
      </c>
    </row>
    <row r="5220" spans="1:20" x14ac:dyDescent="0.35">
      <c r="A5220" t="s">
        <v>10395</v>
      </c>
      <c r="B5220" s="5" t="s">
        <v>28802</v>
      </c>
      <c r="C5220" s="6">
        <v>61589</v>
      </c>
      <c r="D5220" t="s">
        <v>22</v>
      </c>
      <c r="E5220">
        <v>61589</v>
      </c>
      <c r="F5220" s="5" t="s">
        <v>58</v>
      </c>
      <c r="G5220" s="5" t="s">
        <v>24</v>
      </c>
      <c r="H5220" s="5" t="s">
        <v>52</v>
      </c>
      <c r="I5220" t="s">
        <v>44</v>
      </c>
      <c r="J5220" t="s">
        <v>52</v>
      </c>
      <c r="K5220">
        <v>100</v>
      </c>
      <c r="L5220" s="5" t="s">
        <v>10396</v>
      </c>
      <c r="M5220" s="5" t="s">
        <v>54</v>
      </c>
      <c r="N5220">
        <v>0</v>
      </c>
      <c r="O5220" t="s">
        <v>131</v>
      </c>
      <c r="P5220" s="1">
        <v>45685</v>
      </c>
      <c r="Q5220" s="1">
        <v>45756</v>
      </c>
      <c r="R5220">
        <v>682</v>
      </c>
      <c r="S5220" s="4">
        <v>7.7</v>
      </c>
      <c r="T5220" t="s">
        <v>89</v>
      </c>
    </row>
    <row r="5221" spans="1:20" x14ac:dyDescent="0.35">
      <c r="A5221" t="s">
        <v>10397</v>
      </c>
      <c r="B5221" s="5" t="s">
        <v>28800</v>
      </c>
      <c r="C5221" s="6">
        <v>64464</v>
      </c>
      <c r="D5221" t="s">
        <v>22</v>
      </c>
      <c r="E5221">
        <v>64464</v>
      </c>
      <c r="F5221" s="5" t="s">
        <v>58</v>
      </c>
      <c r="G5221" s="5" t="s">
        <v>24</v>
      </c>
      <c r="H5221" s="5" t="s">
        <v>165</v>
      </c>
      <c r="I5221" t="s">
        <v>35</v>
      </c>
      <c r="J5221" t="s">
        <v>165</v>
      </c>
      <c r="K5221">
        <v>50</v>
      </c>
      <c r="L5221" s="5" t="s">
        <v>10398</v>
      </c>
      <c r="M5221" s="5" t="s">
        <v>54</v>
      </c>
      <c r="N5221">
        <v>1</v>
      </c>
      <c r="O5221" t="s">
        <v>167</v>
      </c>
      <c r="P5221" s="1">
        <v>45351</v>
      </c>
      <c r="Q5221" s="1">
        <v>45404</v>
      </c>
      <c r="R5221">
        <v>1904</v>
      </c>
      <c r="S5221" s="4">
        <v>8.9</v>
      </c>
      <c r="T5221" t="s">
        <v>243</v>
      </c>
    </row>
    <row r="5222" spans="1:20" x14ac:dyDescent="0.35">
      <c r="A5222" t="s">
        <v>10399</v>
      </c>
      <c r="B5222" s="5" t="s">
        <v>40</v>
      </c>
      <c r="C5222" s="6">
        <v>155127</v>
      </c>
      <c r="D5222" t="s">
        <v>120</v>
      </c>
      <c r="E5222">
        <v>139614</v>
      </c>
      <c r="F5222" s="5" t="s">
        <v>50</v>
      </c>
      <c r="G5222" s="5" t="s">
        <v>24</v>
      </c>
      <c r="H5222" s="5" t="s">
        <v>121</v>
      </c>
      <c r="I5222" t="s">
        <v>26</v>
      </c>
      <c r="J5222" t="s">
        <v>121</v>
      </c>
      <c r="K5222">
        <v>100</v>
      </c>
      <c r="L5222" s="5" t="s">
        <v>10400</v>
      </c>
      <c r="M5222" s="5" t="s">
        <v>54</v>
      </c>
      <c r="N5222">
        <v>3</v>
      </c>
      <c r="O5222" t="s">
        <v>29</v>
      </c>
      <c r="P5222" s="1">
        <v>45329</v>
      </c>
      <c r="Q5222" s="1">
        <v>45375</v>
      </c>
      <c r="R5222">
        <v>644</v>
      </c>
      <c r="S5222" s="4">
        <v>6.3</v>
      </c>
      <c r="T5222" t="s">
        <v>95</v>
      </c>
    </row>
    <row r="5223" spans="1:20" x14ac:dyDescent="0.35">
      <c r="A5223" t="s">
        <v>10401</v>
      </c>
      <c r="B5223" s="5" t="s">
        <v>28802</v>
      </c>
      <c r="C5223" s="6">
        <v>218691</v>
      </c>
      <c r="D5223" t="s">
        <v>41</v>
      </c>
      <c r="E5223">
        <v>185887</v>
      </c>
      <c r="F5223" s="5" t="s">
        <v>23</v>
      </c>
      <c r="G5223" s="5" t="s">
        <v>42</v>
      </c>
      <c r="H5223" s="5" t="s">
        <v>43</v>
      </c>
      <c r="I5223" t="s">
        <v>44</v>
      </c>
      <c r="J5223" t="s">
        <v>43</v>
      </c>
      <c r="K5223">
        <v>100</v>
      </c>
      <c r="L5223" s="5" t="s">
        <v>10402</v>
      </c>
      <c r="M5223" s="5" t="s">
        <v>54</v>
      </c>
      <c r="N5223">
        <v>12</v>
      </c>
      <c r="O5223" t="s">
        <v>71</v>
      </c>
      <c r="P5223" s="1">
        <v>45314</v>
      </c>
      <c r="Q5223" s="1">
        <v>45356</v>
      </c>
      <c r="R5223">
        <v>795</v>
      </c>
      <c r="S5223" s="4">
        <v>6</v>
      </c>
      <c r="T5223" t="s">
        <v>153</v>
      </c>
    </row>
    <row r="5224" spans="1:20" x14ac:dyDescent="0.35">
      <c r="A5224" t="s">
        <v>10403</v>
      </c>
      <c r="B5224" s="5" t="s">
        <v>57</v>
      </c>
      <c r="C5224" s="6">
        <v>204587</v>
      </c>
      <c r="D5224" t="s">
        <v>120</v>
      </c>
      <c r="E5224">
        <v>184128</v>
      </c>
      <c r="F5224" s="5" t="s">
        <v>66</v>
      </c>
      <c r="G5224" s="5" t="s">
        <v>24</v>
      </c>
      <c r="H5224" s="5" t="s">
        <v>121</v>
      </c>
      <c r="I5224" t="s">
        <v>35</v>
      </c>
      <c r="J5224" t="s">
        <v>121</v>
      </c>
      <c r="K5224">
        <v>0</v>
      </c>
      <c r="L5224" s="5" t="s">
        <v>10404</v>
      </c>
      <c r="M5224" s="5" t="s">
        <v>54</v>
      </c>
      <c r="N5224">
        <v>9</v>
      </c>
      <c r="O5224" t="s">
        <v>107</v>
      </c>
      <c r="P5224" s="1">
        <v>45565</v>
      </c>
      <c r="Q5224" s="1">
        <v>45585</v>
      </c>
      <c r="R5224">
        <v>1680</v>
      </c>
      <c r="S5224" s="4">
        <v>6.9</v>
      </c>
      <c r="T5224" t="s">
        <v>79</v>
      </c>
    </row>
    <row r="5225" spans="1:20" x14ac:dyDescent="0.35">
      <c r="A5225" t="s">
        <v>10405</v>
      </c>
      <c r="B5225" s="5" t="s">
        <v>57</v>
      </c>
      <c r="C5225" s="6">
        <v>113415</v>
      </c>
      <c r="D5225" t="s">
        <v>41</v>
      </c>
      <c r="E5225">
        <v>96403</v>
      </c>
      <c r="F5225" s="5" t="s">
        <v>66</v>
      </c>
      <c r="G5225" s="5" t="s">
        <v>24</v>
      </c>
      <c r="H5225" s="5" t="s">
        <v>151</v>
      </c>
      <c r="I5225" t="s">
        <v>44</v>
      </c>
      <c r="J5225" t="s">
        <v>151</v>
      </c>
      <c r="K5225">
        <v>0</v>
      </c>
      <c r="L5225" s="5" t="s">
        <v>10406</v>
      </c>
      <c r="M5225" s="5" t="s">
        <v>54</v>
      </c>
      <c r="N5225">
        <v>9</v>
      </c>
      <c r="O5225" t="s">
        <v>107</v>
      </c>
      <c r="P5225" s="1">
        <v>45309</v>
      </c>
      <c r="Q5225" s="1">
        <v>45344</v>
      </c>
      <c r="R5225">
        <v>2041</v>
      </c>
      <c r="S5225" s="4">
        <v>8.4</v>
      </c>
      <c r="T5225" t="s">
        <v>210</v>
      </c>
    </row>
    <row r="5226" spans="1:20" x14ac:dyDescent="0.35">
      <c r="A5226" t="s">
        <v>10407</v>
      </c>
      <c r="B5226" s="5" t="s">
        <v>73</v>
      </c>
      <c r="C5226" s="6">
        <v>111108</v>
      </c>
      <c r="D5226" t="s">
        <v>22</v>
      </c>
      <c r="E5226">
        <v>111108</v>
      </c>
      <c r="F5226" s="5" t="s">
        <v>66</v>
      </c>
      <c r="G5226" s="5" t="s">
        <v>59</v>
      </c>
      <c r="H5226" s="5" t="s">
        <v>165</v>
      </c>
      <c r="I5226" t="s">
        <v>44</v>
      </c>
      <c r="J5226" t="s">
        <v>165</v>
      </c>
      <c r="K5226">
        <v>0</v>
      </c>
      <c r="L5226" s="5" t="s">
        <v>10408</v>
      </c>
      <c r="M5226" s="5" t="s">
        <v>28</v>
      </c>
      <c r="N5226">
        <v>5</v>
      </c>
      <c r="O5226" t="s">
        <v>46</v>
      </c>
      <c r="P5226" s="1">
        <v>45724</v>
      </c>
      <c r="Q5226" s="1">
        <v>45761</v>
      </c>
      <c r="R5226">
        <v>2348</v>
      </c>
      <c r="S5226" s="4">
        <v>8.4</v>
      </c>
      <c r="T5226" t="s">
        <v>63</v>
      </c>
    </row>
    <row r="5227" spans="1:20" x14ac:dyDescent="0.35">
      <c r="A5227" t="s">
        <v>10409</v>
      </c>
      <c r="B5227" s="5" t="s">
        <v>28799</v>
      </c>
      <c r="C5227" s="6">
        <v>162371</v>
      </c>
      <c r="D5227" t="s">
        <v>92</v>
      </c>
      <c r="E5227">
        <v>121778</v>
      </c>
      <c r="F5227" s="5" t="s">
        <v>23</v>
      </c>
      <c r="G5227" s="5" t="s">
        <v>59</v>
      </c>
      <c r="H5227" s="5" t="s">
        <v>93</v>
      </c>
      <c r="I5227" t="s">
        <v>44</v>
      </c>
      <c r="J5227" t="s">
        <v>93</v>
      </c>
      <c r="K5227">
        <v>0</v>
      </c>
      <c r="L5227" s="5" t="s">
        <v>10410</v>
      </c>
      <c r="M5227" s="5" t="s">
        <v>28</v>
      </c>
      <c r="N5227">
        <v>13</v>
      </c>
      <c r="O5227" t="s">
        <v>85</v>
      </c>
      <c r="P5227" s="1">
        <v>45536</v>
      </c>
      <c r="Q5227" s="1">
        <v>45609</v>
      </c>
      <c r="R5227">
        <v>2361</v>
      </c>
      <c r="S5227" s="4">
        <v>9.6</v>
      </c>
      <c r="T5227" t="s">
        <v>210</v>
      </c>
    </row>
    <row r="5228" spans="1:20" x14ac:dyDescent="0.35">
      <c r="A5228" t="s">
        <v>10411</v>
      </c>
      <c r="B5228" s="5" t="s">
        <v>40</v>
      </c>
      <c r="C5228" s="6">
        <v>78542</v>
      </c>
      <c r="D5228" t="s">
        <v>22</v>
      </c>
      <c r="E5228">
        <v>78542</v>
      </c>
      <c r="F5228" s="5" t="s">
        <v>58</v>
      </c>
      <c r="G5228" s="5" t="s">
        <v>24</v>
      </c>
      <c r="H5228" s="5" t="s">
        <v>25</v>
      </c>
      <c r="I5228" t="s">
        <v>26</v>
      </c>
      <c r="J5228" t="s">
        <v>25</v>
      </c>
      <c r="K5228">
        <v>100</v>
      </c>
      <c r="L5228" s="5" t="s">
        <v>10412</v>
      </c>
      <c r="M5228" s="5" t="s">
        <v>70</v>
      </c>
      <c r="N5228">
        <v>0</v>
      </c>
      <c r="O5228" t="s">
        <v>71</v>
      </c>
      <c r="P5228" s="1">
        <v>45498</v>
      </c>
      <c r="Q5228" s="1">
        <v>45530</v>
      </c>
      <c r="R5228">
        <v>1736</v>
      </c>
      <c r="S5228" s="4">
        <v>9.6</v>
      </c>
      <c r="T5228" t="s">
        <v>108</v>
      </c>
    </row>
    <row r="5229" spans="1:20" x14ac:dyDescent="0.35">
      <c r="A5229" t="s">
        <v>10413</v>
      </c>
      <c r="B5229" s="5" t="s">
        <v>174</v>
      </c>
      <c r="C5229" s="6">
        <v>111272</v>
      </c>
      <c r="D5229" t="s">
        <v>120</v>
      </c>
      <c r="E5229">
        <v>100145</v>
      </c>
      <c r="F5229" s="5" t="s">
        <v>50</v>
      </c>
      <c r="G5229" s="5" t="s">
        <v>42</v>
      </c>
      <c r="H5229" s="5" t="s">
        <v>121</v>
      </c>
      <c r="I5229" t="s">
        <v>26</v>
      </c>
      <c r="J5229" t="s">
        <v>304</v>
      </c>
      <c r="K5229">
        <v>0</v>
      </c>
      <c r="L5229" s="5" t="s">
        <v>10414</v>
      </c>
      <c r="M5229" s="5" t="s">
        <v>70</v>
      </c>
      <c r="N5229">
        <v>2</v>
      </c>
      <c r="O5229" t="s">
        <v>62</v>
      </c>
      <c r="P5229" s="1">
        <v>45474</v>
      </c>
      <c r="Q5229" s="1">
        <v>45508</v>
      </c>
      <c r="R5229">
        <v>584</v>
      </c>
      <c r="S5229" s="4">
        <v>6.6</v>
      </c>
      <c r="T5229" t="s">
        <v>103</v>
      </c>
    </row>
    <row r="5230" spans="1:20" x14ac:dyDescent="0.35">
      <c r="A5230" t="s">
        <v>10415</v>
      </c>
      <c r="B5230" s="5" t="s">
        <v>28800</v>
      </c>
      <c r="C5230" s="6">
        <v>141413</v>
      </c>
      <c r="D5230" t="s">
        <v>22</v>
      </c>
      <c r="E5230">
        <v>141413</v>
      </c>
      <c r="F5230" s="5" t="s">
        <v>66</v>
      </c>
      <c r="G5230" s="5" t="s">
        <v>24</v>
      </c>
      <c r="H5230" s="5" t="s">
        <v>101</v>
      </c>
      <c r="I5230" t="s">
        <v>26</v>
      </c>
      <c r="J5230" t="s">
        <v>1192</v>
      </c>
      <c r="K5230">
        <v>50</v>
      </c>
      <c r="L5230" s="5" t="s">
        <v>10416</v>
      </c>
      <c r="M5230" s="5" t="s">
        <v>28</v>
      </c>
      <c r="N5230">
        <v>9</v>
      </c>
      <c r="O5230" t="s">
        <v>88</v>
      </c>
      <c r="P5230" s="1">
        <v>45658</v>
      </c>
      <c r="Q5230" s="1">
        <v>45718</v>
      </c>
      <c r="R5230">
        <v>2468</v>
      </c>
      <c r="S5230" s="4">
        <v>8.9</v>
      </c>
      <c r="T5230" t="s">
        <v>108</v>
      </c>
    </row>
    <row r="5231" spans="1:20" x14ac:dyDescent="0.35">
      <c r="A5231" t="s">
        <v>10417</v>
      </c>
      <c r="B5231" s="5" t="s">
        <v>57</v>
      </c>
      <c r="C5231" s="6">
        <v>153448</v>
      </c>
      <c r="D5231" t="s">
        <v>22</v>
      </c>
      <c r="E5231">
        <v>153448</v>
      </c>
      <c r="F5231" s="5" t="s">
        <v>50</v>
      </c>
      <c r="G5231" s="5" t="s">
        <v>42</v>
      </c>
      <c r="H5231" s="5" t="s">
        <v>68</v>
      </c>
      <c r="I5231" t="s">
        <v>35</v>
      </c>
      <c r="J5231" t="s">
        <v>68</v>
      </c>
      <c r="K5231">
        <v>0</v>
      </c>
      <c r="L5231" s="5" t="s">
        <v>4697</v>
      </c>
      <c r="M5231" s="5" t="s">
        <v>28</v>
      </c>
      <c r="N5231">
        <v>4</v>
      </c>
      <c r="O5231" t="s">
        <v>107</v>
      </c>
      <c r="P5231" s="1">
        <v>45324</v>
      </c>
      <c r="Q5231" s="1">
        <v>45346</v>
      </c>
      <c r="R5231">
        <v>1035</v>
      </c>
      <c r="S5231" s="4">
        <v>5.9</v>
      </c>
      <c r="T5231" t="s">
        <v>118</v>
      </c>
    </row>
    <row r="5232" spans="1:20" x14ac:dyDescent="0.35">
      <c r="A5232" t="s">
        <v>10418</v>
      </c>
      <c r="B5232" s="5" t="s">
        <v>73</v>
      </c>
      <c r="C5232" s="6">
        <v>126522</v>
      </c>
      <c r="D5232" t="s">
        <v>41</v>
      </c>
      <c r="E5232">
        <v>107544</v>
      </c>
      <c r="F5232" s="5" t="s">
        <v>66</v>
      </c>
      <c r="G5232" s="5" t="s">
        <v>42</v>
      </c>
      <c r="H5232" s="5" t="s">
        <v>151</v>
      </c>
      <c r="I5232" t="s">
        <v>35</v>
      </c>
      <c r="J5232" t="s">
        <v>151</v>
      </c>
      <c r="K5232">
        <v>0</v>
      </c>
      <c r="L5232" s="5" t="s">
        <v>10419</v>
      </c>
      <c r="M5232" s="5" t="s">
        <v>37</v>
      </c>
      <c r="N5232">
        <v>9</v>
      </c>
      <c r="O5232" t="s">
        <v>88</v>
      </c>
      <c r="P5232" s="1">
        <v>45456</v>
      </c>
      <c r="Q5232" s="1">
        <v>45512</v>
      </c>
      <c r="R5232">
        <v>1749</v>
      </c>
      <c r="S5232" s="4">
        <v>9.1999999999999993</v>
      </c>
      <c r="T5232" t="s">
        <v>108</v>
      </c>
    </row>
    <row r="5233" spans="1:20" x14ac:dyDescent="0.35">
      <c r="A5233" t="s">
        <v>10420</v>
      </c>
      <c r="B5233" s="5" t="s">
        <v>174</v>
      </c>
      <c r="C5233" s="6">
        <v>75216</v>
      </c>
      <c r="D5233" t="s">
        <v>22</v>
      </c>
      <c r="E5233">
        <v>75216</v>
      </c>
      <c r="F5233" s="5" t="s">
        <v>50</v>
      </c>
      <c r="G5233" s="5" t="s">
        <v>24</v>
      </c>
      <c r="H5233" s="5" t="s">
        <v>52</v>
      </c>
      <c r="I5233" t="s">
        <v>44</v>
      </c>
      <c r="J5233" t="s">
        <v>116</v>
      </c>
      <c r="K5233">
        <v>0</v>
      </c>
      <c r="L5233" s="5" t="s">
        <v>10421</v>
      </c>
      <c r="M5233" s="5" t="s">
        <v>37</v>
      </c>
      <c r="N5233">
        <v>2</v>
      </c>
      <c r="O5233" t="s">
        <v>88</v>
      </c>
      <c r="P5233" s="1">
        <v>45720</v>
      </c>
      <c r="Q5233" s="1">
        <v>45776</v>
      </c>
      <c r="R5233">
        <v>979</v>
      </c>
      <c r="S5233" s="4">
        <v>7</v>
      </c>
      <c r="T5233" t="s">
        <v>30</v>
      </c>
    </row>
    <row r="5234" spans="1:20" x14ac:dyDescent="0.35">
      <c r="A5234" t="s">
        <v>10422</v>
      </c>
      <c r="B5234" s="5" t="s">
        <v>174</v>
      </c>
      <c r="C5234" s="6">
        <v>157426</v>
      </c>
      <c r="D5234" t="s">
        <v>33</v>
      </c>
      <c r="E5234">
        <v>17316860</v>
      </c>
      <c r="F5234" s="5" t="s">
        <v>23</v>
      </c>
      <c r="G5234" s="5" t="s">
        <v>59</v>
      </c>
      <c r="H5234" s="5" t="s">
        <v>34</v>
      </c>
      <c r="I5234" t="s">
        <v>26</v>
      </c>
      <c r="J5234" t="s">
        <v>247</v>
      </c>
      <c r="K5234">
        <v>0</v>
      </c>
      <c r="L5234" s="5" t="s">
        <v>10423</v>
      </c>
      <c r="M5234" s="5" t="s">
        <v>37</v>
      </c>
      <c r="N5234">
        <v>19</v>
      </c>
      <c r="O5234" t="s">
        <v>131</v>
      </c>
      <c r="P5234" s="1">
        <v>45422</v>
      </c>
      <c r="Q5234" s="1">
        <v>45442</v>
      </c>
      <c r="R5234">
        <v>1193</v>
      </c>
      <c r="S5234" s="4">
        <v>5</v>
      </c>
      <c r="T5234" t="s">
        <v>30</v>
      </c>
    </row>
    <row r="5235" spans="1:20" x14ac:dyDescent="0.35">
      <c r="A5235" t="s">
        <v>10424</v>
      </c>
      <c r="B5235" s="5" t="s">
        <v>28802</v>
      </c>
      <c r="C5235" s="6">
        <v>78696</v>
      </c>
      <c r="D5235" t="s">
        <v>22</v>
      </c>
      <c r="E5235">
        <v>78696</v>
      </c>
      <c r="F5235" s="5" t="s">
        <v>58</v>
      </c>
      <c r="G5235" s="5" t="s">
        <v>24</v>
      </c>
      <c r="H5235" s="5" t="s">
        <v>101</v>
      </c>
      <c r="I5235" t="s">
        <v>44</v>
      </c>
      <c r="J5235" t="s">
        <v>25</v>
      </c>
      <c r="K5235">
        <v>0</v>
      </c>
      <c r="L5235" s="5" t="s">
        <v>10425</v>
      </c>
      <c r="M5235" s="5" t="s">
        <v>37</v>
      </c>
      <c r="N5235">
        <v>1</v>
      </c>
      <c r="O5235" t="s">
        <v>88</v>
      </c>
      <c r="P5235" s="1">
        <v>45569</v>
      </c>
      <c r="Q5235" s="1">
        <v>45641</v>
      </c>
      <c r="R5235">
        <v>898</v>
      </c>
      <c r="S5235" s="4">
        <v>6.6</v>
      </c>
      <c r="T5235" t="s">
        <v>277</v>
      </c>
    </row>
    <row r="5236" spans="1:20" x14ac:dyDescent="0.35">
      <c r="A5236" t="s">
        <v>10426</v>
      </c>
      <c r="B5236" s="5" t="s">
        <v>57</v>
      </c>
      <c r="C5236" s="6">
        <v>113402</v>
      </c>
      <c r="D5236" t="s">
        <v>22</v>
      </c>
      <c r="E5236">
        <v>113402</v>
      </c>
      <c r="F5236" s="5" t="s">
        <v>23</v>
      </c>
      <c r="G5236" s="5" t="s">
        <v>42</v>
      </c>
      <c r="H5236" s="5" t="s">
        <v>157</v>
      </c>
      <c r="I5236" t="s">
        <v>26</v>
      </c>
      <c r="J5236" t="s">
        <v>157</v>
      </c>
      <c r="K5236">
        <v>0</v>
      </c>
      <c r="L5236" s="5" t="s">
        <v>10427</v>
      </c>
      <c r="M5236" s="5" t="s">
        <v>28</v>
      </c>
      <c r="N5236">
        <v>18</v>
      </c>
      <c r="O5236" t="s">
        <v>78</v>
      </c>
      <c r="P5236" s="1">
        <v>45743</v>
      </c>
      <c r="Q5236" s="1">
        <v>45804</v>
      </c>
      <c r="R5236">
        <v>2353</v>
      </c>
      <c r="S5236" s="4">
        <v>6.1</v>
      </c>
      <c r="T5236" t="s">
        <v>103</v>
      </c>
    </row>
    <row r="5237" spans="1:20" x14ac:dyDescent="0.35">
      <c r="A5237" t="s">
        <v>10428</v>
      </c>
      <c r="B5237" s="5" t="s">
        <v>28800</v>
      </c>
      <c r="C5237" s="6">
        <v>86790</v>
      </c>
      <c r="D5237" t="s">
        <v>120</v>
      </c>
      <c r="E5237">
        <v>78111</v>
      </c>
      <c r="F5237" s="5" t="s">
        <v>58</v>
      </c>
      <c r="G5237" s="5" t="s">
        <v>42</v>
      </c>
      <c r="H5237" s="5" t="s">
        <v>121</v>
      </c>
      <c r="I5237" t="s">
        <v>26</v>
      </c>
      <c r="J5237" t="s">
        <v>121</v>
      </c>
      <c r="K5237">
        <v>100</v>
      </c>
      <c r="L5237" s="5" t="s">
        <v>2044</v>
      </c>
      <c r="M5237" s="5" t="s">
        <v>70</v>
      </c>
      <c r="N5237">
        <v>1</v>
      </c>
      <c r="O5237" t="s">
        <v>141</v>
      </c>
      <c r="P5237" s="1">
        <v>45608</v>
      </c>
      <c r="Q5237" s="1">
        <v>45675</v>
      </c>
      <c r="R5237">
        <v>1071</v>
      </c>
      <c r="S5237" s="4">
        <v>9.3000000000000007</v>
      </c>
      <c r="T5237" t="s">
        <v>95</v>
      </c>
    </row>
    <row r="5238" spans="1:20" x14ac:dyDescent="0.35">
      <c r="A5238" t="s">
        <v>10429</v>
      </c>
      <c r="B5238" s="5" t="s">
        <v>28800</v>
      </c>
      <c r="C5238" s="6">
        <v>85140</v>
      </c>
      <c r="D5238" t="s">
        <v>22</v>
      </c>
      <c r="E5238">
        <v>85140</v>
      </c>
      <c r="F5238" s="5" t="s">
        <v>58</v>
      </c>
      <c r="G5238" s="5" t="s">
        <v>24</v>
      </c>
      <c r="H5238" s="5" t="s">
        <v>101</v>
      </c>
      <c r="I5238" t="s">
        <v>44</v>
      </c>
      <c r="J5238" t="s">
        <v>491</v>
      </c>
      <c r="K5238">
        <v>100</v>
      </c>
      <c r="L5238" s="5" t="s">
        <v>10430</v>
      </c>
      <c r="M5238" s="5" t="s">
        <v>54</v>
      </c>
      <c r="N5238">
        <v>0</v>
      </c>
      <c r="O5238" t="s">
        <v>131</v>
      </c>
      <c r="P5238" s="1">
        <v>45745</v>
      </c>
      <c r="Q5238" s="1">
        <v>45795</v>
      </c>
      <c r="R5238">
        <v>2413</v>
      </c>
      <c r="S5238" s="4">
        <v>9.6999999999999993</v>
      </c>
      <c r="T5238" t="s">
        <v>89</v>
      </c>
    </row>
    <row r="5239" spans="1:20" x14ac:dyDescent="0.35">
      <c r="A5239" t="s">
        <v>10431</v>
      </c>
      <c r="B5239" s="5" t="s">
        <v>57</v>
      </c>
      <c r="C5239" s="6">
        <v>80679</v>
      </c>
      <c r="D5239" t="s">
        <v>41</v>
      </c>
      <c r="E5239">
        <v>68577</v>
      </c>
      <c r="F5239" s="5" t="s">
        <v>58</v>
      </c>
      <c r="G5239" s="5" t="s">
        <v>59</v>
      </c>
      <c r="H5239" s="5" t="s">
        <v>151</v>
      </c>
      <c r="I5239" t="s">
        <v>35</v>
      </c>
      <c r="J5239" t="s">
        <v>151</v>
      </c>
      <c r="K5239">
        <v>100</v>
      </c>
      <c r="L5239" s="5" t="s">
        <v>10432</v>
      </c>
      <c r="M5239" s="5" t="s">
        <v>37</v>
      </c>
      <c r="N5239">
        <v>1</v>
      </c>
      <c r="O5239" t="s">
        <v>107</v>
      </c>
      <c r="P5239" s="1">
        <v>45466</v>
      </c>
      <c r="Q5239" s="1">
        <v>45518</v>
      </c>
      <c r="R5239">
        <v>1374</v>
      </c>
      <c r="S5239" s="4">
        <v>8.3000000000000007</v>
      </c>
      <c r="T5239" t="s">
        <v>38</v>
      </c>
    </row>
    <row r="5240" spans="1:20" x14ac:dyDescent="0.35">
      <c r="A5240" t="s">
        <v>10433</v>
      </c>
      <c r="B5240" s="5" t="s">
        <v>162</v>
      </c>
      <c r="C5240" s="6">
        <v>207222</v>
      </c>
      <c r="D5240" t="s">
        <v>22</v>
      </c>
      <c r="E5240">
        <v>207222</v>
      </c>
      <c r="F5240" s="5" t="s">
        <v>23</v>
      </c>
      <c r="G5240" s="5" t="s">
        <v>42</v>
      </c>
      <c r="H5240" s="5" t="s">
        <v>129</v>
      </c>
      <c r="I5240" t="s">
        <v>44</v>
      </c>
      <c r="J5240" t="s">
        <v>129</v>
      </c>
      <c r="K5240">
        <v>100</v>
      </c>
      <c r="L5240" s="5" t="s">
        <v>10434</v>
      </c>
      <c r="M5240" s="5" t="s">
        <v>54</v>
      </c>
      <c r="N5240">
        <v>19</v>
      </c>
      <c r="O5240" t="s">
        <v>62</v>
      </c>
      <c r="P5240" s="1">
        <v>45542</v>
      </c>
      <c r="Q5240" s="1">
        <v>45584</v>
      </c>
      <c r="R5240">
        <v>1846</v>
      </c>
      <c r="S5240" s="4">
        <v>5.3</v>
      </c>
      <c r="T5240" t="s">
        <v>108</v>
      </c>
    </row>
    <row r="5241" spans="1:20" x14ac:dyDescent="0.35">
      <c r="A5241" t="s">
        <v>10435</v>
      </c>
      <c r="B5241" s="5" t="s">
        <v>105</v>
      </c>
      <c r="C5241" s="6">
        <v>121677</v>
      </c>
      <c r="D5241" t="s">
        <v>65</v>
      </c>
      <c r="E5241">
        <v>158180</v>
      </c>
      <c r="F5241" s="5" t="s">
        <v>50</v>
      </c>
      <c r="G5241" s="5" t="s">
        <v>24</v>
      </c>
      <c r="H5241" s="5" t="s">
        <v>67</v>
      </c>
      <c r="I5241" t="s">
        <v>35</v>
      </c>
      <c r="J5241" t="s">
        <v>67</v>
      </c>
      <c r="K5241">
        <v>50</v>
      </c>
      <c r="L5241" s="5" t="s">
        <v>10436</v>
      </c>
      <c r="M5241" s="5" t="s">
        <v>37</v>
      </c>
      <c r="N5241">
        <v>3</v>
      </c>
      <c r="O5241" t="s">
        <v>131</v>
      </c>
      <c r="P5241" s="1">
        <v>45369</v>
      </c>
      <c r="Q5241" s="1">
        <v>45435</v>
      </c>
      <c r="R5241">
        <v>1099</v>
      </c>
      <c r="S5241" s="4">
        <v>8.9</v>
      </c>
      <c r="T5241" t="s">
        <v>38</v>
      </c>
    </row>
    <row r="5242" spans="1:20" x14ac:dyDescent="0.35">
      <c r="A5242" t="s">
        <v>10437</v>
      </c>
      <c r="B5242" s="5" t="s">
        <v>28802</v>
      </c>
      <c r="C5242" s="6">
        <v>190049</v>
      </c>
      <c r="D5242" t="s">
        <v>22</v>
      </c>
      <c r="E5242">
        <v>190049</v>
      </c>
      <c r="F5242" s="5" t="s">
        <v>23</v>
      </c>
      <c r="G5242" s="5" t="s">
        <v>24</v>
      </c>
      <c r="H5242" s="5" t="s">
        <v>25</v>
      </c>
      <c r="I5242" t="s">
        <v>26</v>
      </c>
      <c r="J5242" t="s">
        <v>25</v>
      </c>
      <c r="K5242">
        <v>100</v>
      </c>
      <c r="L5242" s="5" t="s">
        <v>2497</v>
      </c>
      <c r="M5242" s="5" t="s">
        <v>70</v>
      </c>
      <c r="N5242">
        <v>18</v>
      </c>
      <c r="O5242" t="s">
        <v>62</v>
      </c>
      <c r="P5242" s="1">
        <v>45686</v>
      </c>
      <c r="Q5242" s="1">
        <v>45737</v>
      </c>
      <c r="R5242">
        <v>1642</v>
      </c>
      <c r="S5242" s="4">
        <v>8.9</v>
      </c>
      <c r="T5242" t="s">
        <v>79</v>
      </c>
    </row>
    <row r="5243" spans="1:20" x14ac:dyDescent="0.35">
      <c r="A5243" t="s">
        <v>10438</v>
      </c>
      <c r="B5243" s="5" t="s">
        <v>40</v>
      </c>
      <c r="C5243" s="6">
        <v>77584</v>
      </c>
      <c r="D5243" t="s">
        <v>22</v>
      </c>
      <c r="E5243">
        <v>77584</v>
      </c>
      <c r="F5243" s="5" t="s">
        <v>58</v>
      </c>
      <c r="G5243" s="5" t="s">
        <v>24</v>
      </c>
      <c r="H5243" s="5" t="s">
        <v>68</v>
      </c>
      <c r="I5243" t="s">
        <v>44</v>
      </c>
      <c r="J5243" t="s">
        <v>212</v>
      </c>
      <c r="K5243">
        <v>100</v>
      </c>
      <c r="L5243" s="5" t="s">
        <v>10342</v>
      </c>
      <c r="M5243" s="5" t="s">
        <v>70</v>
      </c>
      <c r="N5243">
        <v>0</v>
      </c>
      <c r="O5243" t="s">
        <v>88</v>
      </c>
      <c r="P5243" s="1">
        <v>45330</v>
      </c>
      <c r="Q5243" s="1">
        <v>45386</v>
      </c>
      <c r="R5243">
        <v>2356</v>
      </c>
      <c r="S5243" s="4">
        <v>6.9</v>
      </c>
      <c r="T5243" t="s">
        <v>153</v>
      </c>
    </row>
    <row r="5244" spans="1:20" x14ac:dyDescent="0.35">
      <c r="A5244" t="s">
        <v>10439</v>
      </c>
      <c r="B5244" s="5" t="s">
        <v>28801</v>
      </c>
      <c r="C5244" s="6">
        <v>120788</v>
      </c>
      <c r="D5244" t="s">
        <v>22</v>
      </c>
      <c r="E5244">
        <v>120788</v>
      </c>
      <c r="F5244" s="5" t="s">
        <v>23</v>
      </c>
      <c r="G5244" s="5" t="s">
        <v>59</v>
      </c>
      <c r="H5244" s="5" t="s">
        <v>52</v>
      </c>
      <c r="I5244" t="s">
        <v>44</v>
      </c>
      <c r="J5244" t="s">
        <v>52</v>
      </c>
      <c r="K5244">
        <v>50</v>
      </c>
      <c r="L5244" s="5" t="s">
        <v>10440</v>
      </c>
      <c r="M5244" s="5" t="s">
        <v>70</v>
      </c>
      <c r="N5244">
        <v>16</v>
      </c>
      <c r="O5244" t="s">
        <v>85</v>
      </c>
      <c r="P5244" s="1">
        <v>45350</v>
      </c>
      <c r="Q5244" s="1">
        <v>45417</v>
      </c>
      <c r="R5244">
        <v>1853</v>
      </c>
      <c r="S5244" s="4">
        <v>9.4</v>
      </c>
      <c r="T5244" t="s">
        <v>108</v>
      </c>
    </row>
    <row r="5245" spans="1:20" x14ac:dyDescent="0.35">
      <c r="A5245" t="s">
        <v>10441</v>
      </c>
      <c r="B5245" s="5" t="s">
        <v>100</v>
      </c>
      <c r="C5245" s="6">
        <v>46291</v>
      </c>
      <c r="D5245" t="s">
        <v>22</v>
      </c>
      <c r="E5245">
        <v>46291</v>
      </c>
      <c r="F5245" s="5" t="s">
        <v>66</v>
      </c>
      <c r="G5245" s="5" t="s">
        <v>42</v>
      </c>
      <c r="H5245" s="5" t="s">
        <v>116</v>
      </c>
      <c r="I5245" t="s">
        <v>44</v>
      </c>
      <c r="J5245" t="s">
        <v>116</v>
      </c>
      <c r="K5245">
        <v>0</v>
      </c>
      <c r="L5245" s="5" t="s">
        <v>10442</v>
      </c>
      <c r="M5245" s="5" t="s">
        <v>37</v>
      </c>
      <c r="N5245">
        <v>8</v>
      </c>
      <c r="O5245" t="s">
        <v>107</v>
      </c>
      <c r="P5245" s="1">
        <v>45674</v>
      </c>
      <c r="Q5245" s="1">
        <v>45723</v>
      </c>
      <c r="R5245">
        <v>1918</v>
      </c>
      <c r="S5245" s="4">
        <v>9.6</v>
      </c>
      <c r="T5245" t="s">
        <v>47</v>
      </c>
    </row>
    <row r="5246" spans="1:20" x14ac:dyDescent="0.35">
      <c r="A5246" t="s">
        <v>10443</v>
      </c>
      <c r="B5246" s="5" t="s">
        <v>49</v>
      </c>
      <c r="C5246" s="6">
        <v>74298</v>
      </c>
      <c r="D5246" t="s">
        <v>22</v>
      </c>
      <c r="E5246">
        <v>74298</v>
      </c>
      <c r="F5246" s="5" t="s">
        <v>58</v>
      </c>
      <c r="G5246" s="5" t="s">
        <v>24</v>
      </c>
      <c r="H5246" s="5" t="s">
        <v>191</v>
      </c>
      <c r="I5246" t="s">
        <v>35</v>
      </c>
      <c r="J5246" t="s">
        <v>191</v>
      </c>
      <c r="K5246">
        <v>100</v>
      </c>
      <c r="L5246" s="5" t="s">
        <v>10444</v>
      </c>
      <c r="M5246" s="5" t="s">
        <v>28</v>
      </c>
      <c r="N5246">
        <v>0</v>
      </c>
      <c r="O5246" t="s">
        <v>135</v>
      </c>
      <c r="P5246" s="1">
        <v>45443</v>
      </c>
      <c r="Q5246" s="1">
        <v>45485</v>
      </c>
      <c r="R5246">
        <v>2312</v>
      </c>
      <c r="S5246" s="4">
        <v>9.1999999999999993</v>
      </c>
      <c r="T5246" t="s">
        <v>38</v>
      </c>
    </row>
    <row r="5247" spans="1:20" x14ac:dyDescent="0.35">
      <c r="A5247" t="s">
        <v>10445</v>
      </c>
      <c r="B5247" s="5" t="s">
        <v>28800</v>
      </c>
      <c r="C5247" s="6">
        <v>166410</v>
      </c>
      <c r="D5247" t="s">
        <v>22</v>
      </c>
      <c r="E5247">
        <v>166410</v>
      </c>
      <c r="F5247" s="5" t="s">
        <v>66</v>
      </c>
      <c r="G5247" s="5" t="s">
        <v>51</v>
      </c>
      <c r="H5247" s="5" t="s">
        <v>97</v>
      </c>
      <c r="I5247" t="s">
        <v>44</v>
      </c>
      <c r="J5247" t="s">
        <v>97</v>
      </c>
      <c r="K5247">
        <v>100</v>
      </c>
      <c r="L5247" s="5" t="s">
        <v>10446</v>
      </c>
      <c r="M5247" s="5" t="s">
        <v>28</v>
      </c>
      <c r="N5247">
        <v>7</v>
      </c>
      <c r="O5247" t="s">
        <v>62</v>
      </c>
      <c r="P5247" s="1">
        <v>45664</v>
      </c>
      <c r="Q5247" s="1">
        <v>45722</v>
      </c>
      <c r="R5247">
        <v>1366</v>
      </c>
      <c r="S5247" s="4">
        <v>5.5</v>
      </c>
      <c r="T5247" t="s">
        <v>95</v>
      </c>
    </row>
    <row r="5248" spans="1:20" x14ac:dyDescent="0.35">
      <c r="A5248" t="s">
        <v>10447</v>
      </c>
      <c r="B5248" s="5" t="s">
        <v>174</v>
      </c>
      <c r="C5248" s="6">
        <v>30796</v>
      </c>
      <c r="D5248" t="s">
        <v>22</v>
      </c>
      <c r="E5248">
        <v>30796</v>
      </c>
      <c r="F5248" s="5" t="s">
        <v>58</v>
      </c>
      <c r="G5248" s="5" t="s">
        <v>51</v>
      </c>
      <c r="H5248" s="5" t="s">
        <v>157</v>
      </c>
      <c r="I5248" t="s">
        <v>44</v>
      </c>
      <c r="J5248" t="s">
        <v>157</v>
      </c>
      <c r="K5248">
        <v>0</v>
      </c>
      <c r="L5248" s="5" t="s">
        <v>10448</v>
      </c>
      <c r="M5248" s="5" t="s">
        <v>54</v>
      </c>
      <c r="N5248">
        <v>0</v>
      </c>
      <c r="O5248" t="s">
        <v>172</v>
      </c>
      <c r="P5248" s="1">
        <v>45565</v>
      </c>
      <c r="Q5248" s="1">
        <v>45619</v>
      </c>
      <c r="R5248">
        <v>1747</v>
      </c>
      <c r="S5248" s="4">
        <v>5.9</v>
      </c>
      <c r="T5248" t="s">
        <v>63</v>
      </c>
    </row>
    <row r="5249" spans="1:20" x14ac:dyDescent="0.35">
      <c r="A5249" t="s">
        <v>10449</v>
      </c>
      <c r="B5249" s="5" t="s">
        <v>28800</v>
      </c>
      <c r="C5249" s="6">
        <v>60780</v>
      </c>
      <c r="D5249" t="s">
        <v>22</v>
      </c>
      <c r="E5249">
        <v>60780</v>
      </c>
      <c r="F5249" s="5" t="s">
        <v>58</v>
      </c>
      <c r="G5249" s="5" t="s">
        <v>59</v>
      </c>
      <c r="H5249" s="5" t="s">
        <v>25</v>
      </c>
      <c r="I5249" t="s">
        <v>44</v>
      </c>
      <c r="J5249" t="s">
        <v>25</v>
      </c>
      <c r="K5249">
        <v>0</v>
      </c>
      <c r="L5249" s="5" t="s">
        <v>10450</v>
      </c>
      <c r="M5249" s="5" t="s">
        <v>54</v>
      </c>
      <c r="N5249">
        <v>1</v>
      </c>
      <c r="O5249" t="s">
        <v>141</v>
      </c>
      <c r="P5249" s="1">
        <v>45321</v>
      </c>
      <c r="Q5249" s="1">
        <v>45362</v>
      </c>
      <c r="R5249">
        <v>546</v>
      </c>
      <c r="S5249" s="4">
        <v>7</v>
      </c>
      <c r="T5249" t="s">
        <v>79</v>
      </c>
    </row>
    <row r="5250" spans="1:20" x14ac:dyDescent="0.35">
      <c r="A5250" t="s">
        <v>10451</v>
      </c>
      <c r="B5250" s="5" t="s">
        <v>40</v>
      </c>
      <c r="C5250" s="6">
        <v>59678</v>
      </c>
      <c r="D5250" t="s">
        <v>22</v>
      </c>
      <c r="E5250">
        <v>59678</v>
      </c>
      <c r="F5250" s="5" t="s">
        <v>58</v>
      </c>
      <c r="G5250" s="5" t="s">
        <v>42</v>
      </c>
      <c r="H5250" s="5" t="s">
        <v>165</v>
      </c>
      <c r="I5250" t="s">
        <v>35</v>
      </c>
      <c r="J5250" t="s">
        <v>165</v>
      </c>
      <c r="K5250">
        <v>0</v>
      </c>
      <c r="L5250" s="5" t="s">
        <v>10452</v>
      </c>
      <c r="M5250" s="5" t="s">
        <v>70</v>
      </c>
      <c r="N5250">
        <v>1</v>
      </c>
      <c r="O5250" t="s">
        <v>167</v>
      </c>
      <c r="P5250" s="1">
        <v>45325</v>
      </c>
      <c r="Q5250" s="1">
        <v>45356</v>
      </c>
      <c r="R5250">
        <v>644</v>
      </c>
      <c r="S5250" s="4">
        <v>7.9</v>
      </c>
      <c r="T5250" t="s">
        <v>136</v>
      </c>
    </row>
    <row r="5251" spans="1:20" x14ac:dyDescent="0.35">
      <c r="A5251" t="s">
        <v>10453</v>
      </c>
      <c r="B5251" s="5" t="s">
        <v>105</v>
      </c>
      <c r="C5251" s="6">
        <v>253960</v>
      </c>
      <c r="D5251" t="s">
        <v>22</v>
      </c>
      <c r="E5251">
        <v>253960</v>
      </c>
      <c r="F5251" s="5" t="s">
        <v>23</v>
      </c>
      <c r="G5251" s="5" t="s">
        <v>24</v>
      </c>
      <c r="H5251" s="5" t="s">
        <v>25</v>
      </c>
      <c r="I5251" t="s">
        <v>35</v>
      </c>
      <c r="J5251" t="s">
        <v>25</v>
      </c>
      <c r="K5251">
        <v>100</v>
      </c>
      <c r="L5251" s="5" t="s">
        <v>10454</v>
      </c>
      <c r="M5251" s="5" t="s">
        <v>70</v>
      </c>
      <c r="N5251">
        <v>17</v>
      </c>
      <c r="O5251" t="s">
        <v>112</v>
      </c>
      <c r="P5251" s="1">
        <v>45589</v>
      </c>
      <c r="Q5251" s="1">
        <v>45626</v>
      </c>
      <c r="R5251">
        <v>1172</v>
      </c>
      <c r="S5251" s="4">
        <v>6.9</v>
      </c>
      <c r="T5251" t="s">
        <v>95</v>
      </c>
    </row>
    <row r="5252" spans="1:20" x14ac:dyDescent="0.35">
      <c r="A5252" t="s">
        <v>10455</v>
      </c>
      <c r="B5252" s="5" t="s">
        <v>162</v>
      </c>
      <c r="C5252" s="6">
        <v>87660</v>
      </c>
      <c r="D5252" t="s">
        <v>22</v>
      </c>
      <c r="E5252">
        <v>87660</v>
      </c>
      <c r="F5252" s="5" t="s">
        <v>58</v>
      </c>
      <c r="G5252" s="5" t="s">
        <v>42</v>
      </c>
      <c r="H5252" s="5" t="s">
        <v>25</v>
      </c>
      <c r="I5252" t="s">
        <v>35</v>
      </c>
      <c r="J5252" t="s">
        <v>25</v>
      </c>
      <c r="K5252">
        <v>0</v>
      </c>
      <c r="L5252" s="5" t="s">
        <v>10456</v>
      </c>
      <c r="M5252" s="5" t="s">
        <v>54</v>
      </c>
      <c r="N5252">
        <v>1</v>
      </c>
      <c r="O5252" t="s">
        <v>135</v>
      </c>
      <c r="P5252" s="1">
        <v>45478</v>
      </c>
      <c r="Q5252" s="1">
        <v>45511</v>
      </c>
      <c r="R5252">
        <v>2016</v>
      </c>
      <c r="S5252" s="4">
        <v>5.3</v>
      </c>
      <c r="T5252" t="s">
        <v>95</v>
      </c>
    </row>
    <row r="5253" spans="1:20" x14ac:dyDescent="0.35">
      <c r="A5253" t="s">
        <v>10457</v>
      </c>
      <c r="B5253" s="5" t="s">
        <v>28802</v>
      </c>
      <c r="C5253" s="6">
        <v>210655</v>
      </c>
      <c r="D5253" t="s">
        <v>22</v>
      </c>
      <c r="E5253">
        <v>210655</v>
      </c>
      <c r="F5253" s="5" t="s">
        <v>23</v>
      </c>
      <c r="G5253" s="5" t="s">
        <v>42</v>
      </c>
      <c r="H5253" s="5" t="s">
        <v>25</v>
      </c>
      <c r="I5253" t="s">
        <v>44</v>
      </c>
      <c r="J5253" t="s">
        <v>25</v>
      </c>
      <c r="K5253">
        <v>50</v>
      </c>
      <c r="L5253" s="5" t="s">
        <v>10458</v>
      </c>
      <c r="M5253" s="5" t="s">
        <v>54</v>
      </c>
      <c r="N5253">
        <v>13</v>
      </c>
      <c r="O5253" t="s">
        <v>46</v>
      </c>
      <c r="P5253" s="1">
        <v>45613</v>
      </c>
      <c r="Q5253" s="1">
        <v>45675</v>
      </c>
      <c r="R5253">
        <v>1041</v>
      </c>
      <c r="S5253" s="4">
        <v>7.2</v>
      </c>
      <c r="T5253" t="s">
        <v>136</v>
      </c>
    </row>
    <row r="5254" spans="1:20" x14ac:dyDescent="0.35">
      <c r="A5254" t="s">
        <v>10459</v>
      </c>
      <c r="B5254" s="5" t="s">
        <v>105</v>
      </c>
      <c r="C5254" s="6">
        <v>144360</v>
      </c>
      <c r="D5254" t="s">
        <v>22</v>
      </c>
      <c r="E5254">
        <v>144360</v>
      </c>
      <c r="F5254" s="5" t="s">
        <v>66</v>
      </c>
      <c r="G5254" s="5" t="s">
        <v>51</v>
      </c>
      <c r="H5254" s="5" t="s">
        <v>25</v>
      </c>
      <c r="I5254" t="s">
        <v>26</v>
      </c>
      <c r="J5254" t="s">
        <v>25</v>
      </c>
      <c r="K5254">
        <v>50</v>
      </c>
      <c r="L5254" s="5" t="s">
        <v>10460</v>
      </c>
      <c r="M5254" s="5" t="s">
        <v>70</v>
      </c>
      <c r="N5254">
        <v>9</v>
      </c>
      <c r="O5254" t="s">
        <v>172</v>
      </c>
      <c r="P5254" s="1">
        <v>45400</v>
      </c>
      <c r="Q5254" s="1">
        <v>45415</v>
      </c>
      <c r="R5254">
        <v>562</v>
      </c>
      <c r="S5254" s="4">
        <v>6.9</v>
      </c>
      <c r="T5254" t="s">
        <v>30</v>
      </c>
    </row>
    <row r="5255" spans="1:20" x14ac:dyDescent="0.35">
      <c r="A5255" t="s">
        <v>10461</v>
      </c>
      <c r="B5255" s="5" t="s">
        <v>49</v>
      </c>
      <c r="C5255" s="6">
        <v>57145</v>
      </c>
      <c r="D5255" t="s">
        <v>22</v>
      </c>
      <c r="E5255">
        <v>57145</v>
      </c>
      <c r="F5255" s="5" t="s">
        <v>58</v>
      </c>
      <c r="G5255" s="5" t="s">
        <v>51</v>
      </c>
      <c r="H5255" s="5" t="s">
        <v>191</v>
      </c>
      <c r="I5255" t="s">
        <v>26</v>
      </c>
      <c r="J5255" t="s">
        <v>151</v>
      </c>
      <c r="K5255">
        <v>50</v>
      </c>
      <c r="L5255" s="5" t="s">
        <v>10462</v>
      </c>
      <c r="M5255" s="5" t="s">
        <v>28</v>
      </c>
      <c r="N5255">
        <v>0</v>
      </c>
      <c r="O5255" t="s">
        <v>167</v>
      </c>
      <c r="P5255" s="1">
        <v>45351</v>
      </c>
      <c r="Q5255" s="1">
        <v>45382</v>
      </c>
      <c r="R5255">
        <v>516</v>
      </c>
      <c r="S5255" s="4">
        <v>8</v>
      </c>
      <c r="T5255" t="s">
        <v>55</v>
      </c>
    </row>
    <row r="5256" spans="1:20" x14ac:dyDescent="0.35">
      <c r="A5256" t="s">
        <v>10463</v>
      </c>
      <c r="B5256" s="5" t="s">
        <v>49</v>
      </c>
      <c r="C5256" s="6">
        <v>196565</v>
      </c>
      <c r="D5256" t="s">
        <v>22</v>
      </c>
      <c r="E5256">
        <v>196565</v>
      </c>
      <c r="F5256" s="5" t="s">
        <v>23</v>
      </c>
      <c r="G5256" s="5" t="s">
        <v>51</v>
      </c>
      <c r="H5256" s="5" t="s">
        <v>97</v>
      </c>
      <c r="I5256" t="s">
        <v>44</v>
      </c>
      <c r="J5256" t="s">
        <v>97</v>
      </c>
      <c r="K5256">
        <v>0</v>
      </c>
      <c r="L5256" s="5" t="s">
        <v>10464</v>
      </c>
      <c r="M5256" s="5" t="s">
        <v>28</v>
      </c>
      <c r="N5256">
        <v>18</v>
      </c>
      <c r="O5256" t="s">
        <v>88</v>
      </c>
      <c r="P5256" s="1">
        <v>45492</v>
      </c>
      <c r="Q5256" s="1">
        <v>45543</v>
      </c>
      <c r="R5256">
        <v>1595</v>
      </c>
      <c r="S5256" s="4">
        <v>8.9</v>
      </c>
      <c r="T5256" t="s">
        <v>38</v>
      </c>
    </row>
    <row r="5257" spans="1:20" x14ac:dyDescent="0.35">
      <c r="A5257" t="s">
        <v>10465</v>
      </c>
      <c r="B5257" s="5" t="s">
        <v>49</v>
      </c>
      <c r="C5257" s="6">
        <v>78696</v>
      </c>
      <c r="D5257" t="s">
        <v>120</v>
      </c>
      <c r="E5257">
        <v>70826</v>
      </c>
      <c r="F5257" s="5" t="s">
        <v>58</v>
      </c>
      <c r="G5257" s="5" t="s">
        <v>51</v>
      </c>
      <c r="H5257" s="5" t="s">
        <v>121</v>
      </c>
      <c r="I5257" t="s">
        <v>44</v>
      </c>
      <c r="J5257" t="s">
        <v>423</v>
      </c>
      <c r="K5257">
        <v>50</v>
      </c>
      <c r="L5257" s="5" t="s">
        <v>10466</v>
      </c>
      <c r="M5257" s="5" t="s">
        <v>37</v>
      </c>
      <c r="N5257">
        <v>0</v>
      </c>
      <c r="O5257" t="s">
        <v>141</v>
      </c>
      <c r="P5257" s="1">
        <v>45395</v>
      </c>
      <c r="Q5257" s="1">
        <v>45457</v>
      </c>
      <c r="R5257">
        <v>842</v>
      </c>
      <c r="S5257" s="4">
        <v>8.1999999999999993</v>
      </c>
      <c r="T5257" t="s">
        <v>47</v>
      </c>
    </row>
    <row r="5258" spans="1:20" x14ac:dyDescent="0.35">
      <c r="A5258" t="s">
        <v>10467</v>
      </c>
      <c r="B5258" s="5" t="s">
        <v>179</v>
      </c>
      <c r="C5258" s="6">
        <v>69517</v>
      </c>
      <c r="D5258" t="s">
        <v>22</v>
      </c>
      <c r="E5258">
        <v>69517</v>
      </c>
      <c r="F5258" s="5" t="s">
        <v>66</v>
      </c>
      <c r="G5258" s="5" t="s">
        <v>24</v>
      </c>
      <c r="H5258" s="5" t="s">
        <v>157</v>
      </c>
      <c r="I5258" t="s">
        <v>26</v>
      </c>
      <c r="J5258" t="s">
        <v>354</v>
      </c>
      <c r="K5258">
        <v>50</v>
      </c>
      <c r="L5258" s="5" t="s">
        <v>10468</v>
      </c>
      <c r="M5258" s="5" t="s">
        <v>37</v>
      </c>
      <c r="N5258">
        <v>8</v>
      </c>
      <c r="O5258" t="s">
        <v>112</v>
      </c>
      <c r="P5258" s="1">
        <v>45742</v>
      </c>
      <c r="Q5258" s="1">
        <v>45778</v>
      </c>
      <c r="R5258">
        <v>1621</v>
      </c>
      <c r="S5258" s="4">
        <v>9.5</v>
      </c>
      <c r="T5258" t="s">
        <v>55</v>
      </c>
    </row>
    <row r="5259" spans="1:20" x14ac:dyDescent="0.35">
      <c r="A5259" t="s">
        <v>10469</v>
      </c>
      <c r="B5259" s="5" t="s">
        <v>179</v>
      </c>
      <c r="C5259" s="6">
        <v>80960</v>
      </c>
      <c r="D5259" t="s">
        <v>22</v>
      </c>
      <c r="E5259">
        <v>80960</v>
      </c>
      <c r="F5259" s="5" t="s">
        <v>50</v>
      </c>
      <c r="G5259" s="5" t="s">
        <v>24</v>
      </c>
      <c r="H5259" s="5" t="s">
        <v>191</v>
      </c>
      <c r="I5259" t="s">
        <v>44</v>
      </c>
      <c r="J5259" t="s">
        <v>191</v>
      </c>
      <c r="K5259">
        <v>50</v>
      </c>
      <c r="L5259" s="5" t="s">
        <v>10470</v>
      </c>
      <c r="M5259" s="5" t="s">
        <v>70</v>
      </c>
      <c r="N5259">
        <v>3</v>
      </c>
      <c r="O5259" t="s">
        <v>112</v>
      </c>
      <c r="P5259" s="1">
        <v>45657</v>
      </c>
      <c r="Q5259" s="1">
        <v>45706</v>
      </c>
      <c r="R5259">
        <v>1893</v>
      </c>
      <c r="S5259" s="4">
        <v>9.3000000000000007</v>
      </c>
      <c r="T5259" t="s">
        <v>277</v>
      </c>
    </row>
    <row r="5260" spans="1:20" x14ac:dyDescent="0.35">
      <c r="A5260" t="s">
        <v>10471</v>
      </c>
      <c r="B5260" s="5" t="s">
        <v>40</v>
      </c>
      <c r="C5260" s="6">
        <v>111422</v>
      </c>
      <c r="D5260" t="s">
        <v>41</v>
      </c>
      <c r="E5260">
        <v>94709</v>
      </c>
      <c r="F5260" s="5" t="s">
        <v>50</v>
      </c>
      <c r="G5260" s="5" t="s">
        <v>42</v>
      </c>
      <c r="H5260" s="5" t="s">
        <v>43</v>
      </c>
      <c r="I5260" t="s">
        <v>35</v>
      </c>
      <c r="J5260" t="s">
        <v>43</v>
      </c>
      <c r="K5260">
        <v>100</v>
      </c>
      <c r="L5260" s="5" t="s">
        <v>10472</v>
      </c>
      <c r="M5260" s="5" t="s">
        <v>54</v>
      </c>
      <c r="N5260">
        <v>2</v>
      </c>
      <c r="O5260" t="s">
        <v>172</v>
      </c>
      <c r="P5260" s="1">
        <v>45458</v>
      </c>
      <c r="Q5260" s="1">
        <v>45523</v>
      </c>
      <c r="R5260">
        <v>1824</v>
      </c>
      <c r="S5260" s="4">
        <v>5.3</v>
      </c>
      <c r="T5260" t="s">
        <v>95</v>
      </c>
    </row>
    <row r="5261" spans="1:20" x14ac:dyDescent="0.35">
      <c r="A5261" t="s">
        <v>10473</v>
      </c>
      <c r="B5261" s="5" t="s">
        <v>57</v>
      </c>
      <c r="C5261" s="6">
        <v>112063</v>
      </c>
      <c r="D5261" t="s">
        <v>22</v>
      </c>
      <c r="E5261">
        <v>112063</v>
      </c>
      <c r="F5261" s="5" t="s">
        <v>66</v>
      </c>
      <c r="G5261" s="5" t="s">
        <v>42</v>
      </c>
      <c r="H5261" s="5" t="s">
        <v>191</v>
      </c>
      <c r="I5261" t="s">
        <v>35</v>
      </c>
      <c r="J5261" t="s">
        <v>191</v>
      </c>
      <c r="K5261">
        <v>0</v>
      </c>
      <c r="L5261" s="5" t="s">
        <v>4357</v>
      </c>
      <c r="M5261" s="5" t="s">
        <v>37</v>
      </c>
      <c r="N5261">
        <v>9</v>
      </c>
      <c r="O5261" t="s">
        <v>135</v>
      </c>
      <c r="P5261" s="1">
        <v>45766</v>
      </c>
      <c r="Q5261" s="1">
        <v>45821</v>
      </c>
      <c r="R5261">
        <v>1840</v>
      </c>
      <c r="S5261" s="4">
        <v>8.6</v>
      </c>
      <c r="T5261" t="s">
        <v>103</v>
      </c>
    </row>
    <row r="5262" spans="1:20" x14ac:dyDescent="0.35">
      <c r="A5262" t="s">
        <v>10474</v>
      </c>
      <c r="B5262" s="5" t="s">
        <v>28802</v>
      </c>
      <c r="C5262" s="6">
        <v>206889</v>
      </c>
      <c r="D5262" t="s">
        <v>22</v>
      </c>
      <c r="E5262">
        <v>206889</v>
      </c>
      <c r="F5262" s="5" t="s">
        <v>23</v>
      </c>
      <c r="G5262" s="5" t="s">
        <v>24</v>
      </c>
      <c r="H5262" s="5" t="s">
        <v>101</v>
      </c>
      <c r="I5262" t="s">
        <v>44</v>
      </c>
      <c r="J5262" t="s">
        <v>101</v>
      </c>
      <c r="K5262">
        <v>100</v>
      </c>
      <c r="L5262" s="5" t="s">
        <v>10475</v>
      </c>
      <c r="M5262" s="5" t="s">
        <v>37</v>
      </c>
      <c r="N5262">
        <v>10</v>
      </c>
      <c r="O5262" t="s">
        <v>107</v>
      </c>
      <c r="P5262" s="1">
        <v>45454</v>
      </c>
      <c r="Q5262" s="1">
        <v>45515</v>
      </c>
      <c r="R5262">
        <v>979</v>
      </c>
      <c r="S5262" s="4">
        <v>6.2</v>
      </c>
      <c r="T5262" t="s">
        <v>136</v>
      </c>
    </row>
    <row r="5263" spans="1:20" x14ac:dyDescent="0.35">
      <c r="A5263" t="s">
        <v>10476</v>
      </c>
      <c r="B5263" s="5" t="s">
        <v>179</v>
      </c>
      <c r="C5263" s="6">
        <v>58383</v>
      </c>
      <c r="D5263" t="s">
        <v>41</v>
      </c>
      <c r="E5263">
        <v>49626</v>
      </c>
      <c r="F5263" s="5" t="s">
        <v>58</v>
      </c>
      <c r="G5263" s="5" t="s">
        <v>42</v>
      </c>
      <c r="H5263" s="5" t="s">
        <v>151</v>
      </c>
      <c r="I5263" t="s">
        <v>35</v>
      </c>
      <c r="J5263" t="s">
        <v>151</v>
      </c>
      <c r="K5263">
        <v>100</v>
      </c>
      <c r="L5263" s="5" t="s">
        <v>10477</v>
      </c>
      <c r="M5263" s="5" t="s">
        <v>37</v>
      </c>
      <c r="N5263">
        <v>0</v>
      </c>
      <c r="O5263" t="s">
        <v>172</v>
      </c>
      <c r="P5263" s="1">
        <v>45423</v>
      </c>
      <c r="Q5263" s="1">
        <v>45496</v>
      </c>
      <c r="R5263">
        <v>879</v>
      </c>
      <c r="S5263" s="4">
        <v>9.4</v>
      </c>
      <c r="T5263" t="s">
        <v>103</v>
      </c>
    </row>
    <row r="5264" spans="1:20" x14ac:dyDescent="0.35">
      <c r="A5264" t="s">
        <v>10478</v>
      </c>
      <c r="B5264" s="5" t="s">
        <v>73</v>
      </c>
      <c r="C5264" s="6">
        <v>176960</v>
      </c>
      <c r="D5264" t="s">
        <v>22</v>
      </c>
      <c r="E5264">
        <v>176960</v>
      </c>
      <c r="F5264" s="5" t="s">
        <v>66</v>
      </c>
      <c r="G5264" s="5" t="s">
        <v>42</v>
      </c>
      <c r="H5264" s="5" t="s">
        <v>97</v>
      </c>
      <c r="I5264" t="s">
        <v>44</v>
      </c>
      <c r="J5264" t="s">
        <v>97</v>
      </c>
      <c r="K5264">
        <v>0</v>
      </c>
      <c r="L5264" s="5" t="s">
        <v>10479</v>
      </c>
      <c r="M5264" s="5" t="s">
        <v>70</v>
      </c>
      <c r="N5264">
        <v>7</v>
      </c>
      <c r="O5264" t="s">
        <v>172</v>
      </c>
      <c r="P5264" s="1">
        <v>45457</v>
      </c>
      <c r="Q5264" s="1">
        <v>45485</v>
      </c>
      <c r="R5264">
        <v>1584</v>
      </c>
      <c r="S5264" s="4">
        <v>5.3</v>
      </c>
      <c r="T5264" t="s">
        <v>277</v>
      </c>
    </row>
    <row r="5265" spans="1:20" x14ac:dyDescent="0.35">
      <c r="A5265" t="s">
        <v>10480</v>
      </c>
      <c r="B5265" s="5" t="s">
        <v>28802</v>
      </c>
      <c r="C5265" s="6">
        <v>68995</v>
      </c>
      <c r="D5265" t="s">
        <v>41</v>
      </c>
      <c r="E5265">
        <v>58646</v>
      </c>
      <c r="F5265" s="5" t="s">
        <v>50</v>
      </c>
      <c r="G5265" s="5" t="s">
        <v>51</v>
      </c>
      <c r="H5265" s="5" t="s">
        <v>151</v>
      </c>
      <c r="I5265" t="s">
        <v>26</v>
      </c>
      <c r="J5265" t="s">
        <v>126</v>
      </c>
      <c r="K5265">
        <v>100</v>
      </c>
      <c r="L5265" s="5" t="s">
        <v>10481</v>
      </c>
      <c r="M5265" s="5" t="s">
        <v>28</v>
      </c>
      <c r="N5265">
        <v>4</v>
      </c>
      <c r="O5265" t="s">
        <v>85</v>
      </c>
      <c r="P5265" s="1">
        <v>45771</v>
      </c>
      <c r="Q5265" s="1">
        <v>45842</v>
      </c>
      <c r="R5265">
        <v>2408</v>
      </c>
      <c r="S5265" s="4">
        <v>9.5</v>
      </c>
      <c r="T5265" t="s">
        <v>79</v>
      </c>
    </row>
    <row r="5266" spans="1:20" x14ac:dyDescent="0.35">
      <c r="A5266" t="s">
        <v>10482</v>
      </c>
      <c r="B5266" s="5" t="s">
        <v>145</v>
      </c>
      <c r="C5266" s="6">
        <v>130169</v>
      </c>
      <c r="D5266" t="s">
        <v>74</v>
      </c>
      <c r="E5266">
        <v>162711</v>
      </c>
      <c r="F5266" s="5" t="s">
        <v>66</v>
      </c>
      <c r="G5266" s="5" t="s">
        <v>42</v>
      </c>
      <c r="H5266" s="5" t="s">
        <v>75</v>
      </c>
      <c r="I5266" t="s">
        <v>26</v>
      </c>
      <c r="J5266" t="s">
        <v>75</v>
      </c>
      <c r="K5266">
        <v>0</v>
      </c>
      <c r="L5266" s="5" t="s">
        <v>10483</v>
      </c>
      <c r="M5266" s="5" t="s">
        <v>54</v>
      </c>
      <c r="N5266">
        <v>9</v>
      </c>
      <c r="O5266" t="s">
        <v>29</v>
      </c>
      <c r="P5266" s="1">
        <v>45445</v>
      </c>
      <c r="Q5266" s="1">
        <v>45506</v>
      </c>
      <c r="R5266">
        <v>747</v>
      </c>
      <c r="S5266" s="4">
        <v>8</v>
      </c>
      <c r="T5266" t="s">
        <v>89</v>
      </c>
    </row>
    <row r="5267" spans="1:20" x14ac:dyDescent="0.35">
      <c r="A5267" t="s">
        <v>10484</v>
      </c>
      <c r="B5267" s="5" t="s">
        <v>40</v>
      </c>
      <c r="C5267" s="6">
        <v>51950</v>
      </c>
      <c r="D5267" t="s">
        <v>22</v>
      </c>
      <c r="E5267">
        <v>51950</v>
      </c>
      <c r="F5267" s="5" t="s">
        <v>66</v>
      </c>
      <c r="G5267" s="5" t="s">
        <v>42</v>
      </c>
      <c r="H5267" s="5" t="s">
        <v>157</v>
      </c>
      <c r="I5267" t="s">
        <v>44</v>
      </c>
      <c r="J5267" t="s">
        <v>157</v>
      </c>
      <c r="K5267">
        <v>0</v>
      </c>
      <c r="L5267" s="5" t="s">
        <v>10485</v>
      </c>
      <c r="M5267" s="5" t="s">
        <v>37</v>
      </c>
      <c r="N5267">
        <v>9</v>
      </c>
      <c r="O5267" t="s">
        <v>88</v>
      </c>
      <c r="P5267" s="1">
        <v>45644</v>
      </c>
      <c r="Q5267" s="1">
        <v>45714</v>
      </c>
      <c r="R5267">
        <v>1106</v>
      </c>
      <c r="S5267" s="4">
        <v>7.8</v>
      </c>
      <c r="T5267" t="s">
        <v>89</v>
      </c>
    </row>
    <row r="5268" spans="1:20" x14ac:dyDescent="0.35">
      <c r="A5268" t="s">
        <v>10486</v>
      </c>
      <c r="B5268" s="5" t="s">
        <v>28801</v>
      </c>
      <c r="C5268" s="6">
        <v>95065</v>
      </c>
      <c r="D5268" t="s">
        <v>22</v>
      </c>
      <c r="E5268">
        <v>95065</v>
      </c>
      <c r="F5268" s="5" t="s">
        <v>50</v>
      </c>
      <c r="G5268" s="5" t="s">
        <v>51</v>
      </c>
      <c r="H5268" s="5" t="s">
        <v>68</v>
      </c>
      <c r="I5268" t="s">
        <v>44</v>
      </c>
      <c r="J5268" t="s">
        <v>68</v>
      </c>
      <c r="K5268">
        <v>100</v>
      </c>
      <c r="L5268" s="5" t="s">
        <v>10487</v>
      </c>
      <c r="M5268" s="5" t="s">
        <v>37</v>
      </c>
      <c r="N5268">
        <v>2</v>
      </c>
      <c r="O5268" t="s">
        <v>46</v>
      </c>
      <c r="P5268" s="1">
        <v>45334</v>
      </c>
      <c r="Q5268" s="1">
        <v>45355</v>
      </c>
      <c r="R5268">
        <v>967</v>
      </c>
      <c r="S5268" s="4">
        <v>9.6</v>
      </c>
      <c r="T5268" t="s">
        <v>47</v>
      </c>
    </row>
    <row r="5269" spans="1:20" x14ac:dyDescent="0.35">
      <c r="A5269" t="s">
        <v>10488</v>
      </c>
      <c r="B5269" s="5" t="s">
        <v>28799</v>
      </c>
      <c r="C5269" s="6">
        <v>78158</v>
      </c>
      <c r="D5269" t="s">
        <v>22</v>
      </c>
      <c r="E5269">
        <v>78158</v>
      </c>
      <c r="F5269" s="5" t="s">
        <v>58</v>
      </c>
      <c r="G5269" s="5" t="s">
        <v>24</v>
      </c>
      <c r="H5269" s="5" t="s">
        <v>129</v>
      </c>
      <c r="I5269" t="s">
        <v>26</v>
      </c>
      <c r="J5269" t="s">
        <v>129</v>
      </c>
      <c r="K5269">
        <v>50</v>
      </c>
      <c r="L5269" s="5" t="s">
        <v>10489</v>
      </c>
      <c r="M5269" s="5" t="s">
        <v>28</v>
      </c>
      <c r="N5269">
        <v>1</v>
      </c>
      <c r="O5269" t="s">
        <v>131</v>
      </c>
      <c r="P5269" s="1">
        <v>45454</v>
      </c>
      <c r="Q5269" s="1">
        <v>45500</v>
      </c>
      <c r="R5269">
        <v>571</v>
      </c>
      <c r="S5269" s="4">
        <v>8.1</v>
      </c>
      <c r="T5269" t="s">
        <v>63</v>
      </c>
    </row>
    <row r="5270" spans="1:20" x14ac:dyDescent="0.35">
      <c r="A5270" t="s">
        <v>10490</v>
      </c>
      <c r="B5270" s="5" t="s">
        <v>28802</v>
      </c>
      <c r="C5270" s="6">
        <v>156925</v>
      </c>
      <c r="D5270" t="s">
        <v>41</v>
      </c>
      <c r="E5270">
        <v>133386</v>
      </c>
      <c r="F5270" s="5" t="s">
        <v>23</v>
      </c>
      <c r="G5270" s="5" t="s">
        <v>24</v>
      </c>
      <c r="H5270" s="5" t="s">
        <v>43</v>
      </c>
      <c r="I5270" t="s">
        <v>35</v>
      </c>
      <c r="J5270" t="s">
        <v>121</v>
      </c>
      <c r="K5270">
        <v>0</v>
      </c>
      <c r="L5270" s="5" t="s">
        <v>10491</v>
      </c>
      <c r="M5270" s="5" t="s">
        <v>28</v>
      </c>
      <c r="N5270">
        <v>14</v>
      </c>
      <c r="O5270" t="s">
        <v>167</v>
      </c>
      <c r="P5270" s="1">
        <v>45578</v>
      </c>
      <c r="Q5270" s="1">
        <v>45643</v>
      </c>
      <c r="R5270">
        <v>1184</v>
      </c>
      <c r="S5270" s="4">
        <v>6.8</v>
      </c>
      <c r="T5270" t="s">
        <v>103</v>
      </c>
    </row>
    <row r="5271" spans="1:20" x14ac:dyDescent="0.35">
      <c r="A5271" t="s">
        <v>10492</v>
      </c>
      <c r="B5271" s="5" t="s">
        <v>91</v>
      </c>
      <c r="C5271" s="6">
        <v>57461</v>
      </c>
      <c r="D5271" t="s">
        <v>22</v>
      </c>
      <c r="E5271">
        <v>57461</v>
      </c>
      <c r="F5271" s="5" t="s">
        <v>66</v>
      </c>
      <c r="G5271" s="5" t="s">
        <v>24</v>
      </c>
      <c r="H5271" s="5" t="s">
        <v>157</v>
      </c>
      <c r="I5271" t="s">
        <v>44</v>
      </c>
      <c r="J5271" t="s">
        <v>157</v>
      </c>
      <c r="K5271">
        <v>100</v>
      </c>
      <c r="L5271" s="5" t="s">
        <v>10493</v>
      </c>
      <c r="M5271" s="5" t="s">
        <v>37</v>
      </c>
      <c r="N5271">
        <v>6</v>
      </c>
      <c r="O5271" t="s">
        <v>141</v>
      </c>
      <c r="P5271" s="1">
        <v>45427</v>
      </c>
      <c r="Q5271" s="1">
        <v>45472</v>
      </c>
      <c r="R5271">
        <v>1779</v>
      </c>
      <c r="S5271" s="4">
        <v>5.4</v>
      </c>
      <c r="T5271" t="s">
        <v>47</v>
      </c>
    </row>
    <row r="5272" spans="1:20" x14ac:dyDescent="0.35">
      <c r="A5272" t="s">
        <v>10494</v>
      </c>
      <c r="B5272" s="5" t="s">
        <v>28802</v>
      </c>
      <c r="C5272" s="6">
        <v>178905</v>
      </c>
      <c r="D5272" t="s">
        <v>120</v>
      </c>
      <c r="E5272">
        <v>161015</v>
      </c>
      <c r="F5272" s="5" t="s">
        <v>50</v>
      </c>
      <c r="G5272" s="5" t="s">
        <v>42</v>
      </c>
      <c r="H5272" s="5" t="s">
        <v>121</v>
      </c>
      <c r="I5272" t="s">
        <v>35</v>
      </c>
      <c r="J5272" t="s">
        <v>121</v>
      </c>
      <c r="K5272">
        <v>100</v>
      </c>
      <c r="L5272" s="5" t="s">
        <v>10495</v>
      </c>
      <c r="M5272" s="5" t="s">
        <v>70</v>
      </c>
      <c r="N5272">
        <v>4</v>
      </c>
      <c r="O5272" t="s">
        <v>107</v>
      </c>
      <c r="P5272" s="1">
        <v>45467</v>
      </c>
      <c r="Q5272" s="1">
        <v>45515</v>
      </c>
      <c r="R5272">
        <v>1733</v>
      </c>
      <c r="S5272" s="4">
        <v>5.8</v>
      </c>
      <c r="T5272" t="s">
        <v>38</v>
      </c>
    </row>
    <row r="5273" spans="1:20" x14ac:dyDescent="0.35">
      <c r="A5273" t="s">
        <v>10496</v>
      </c>
      <c r="B5273" s="5" t="s">
        <v>100</v>
      </c>
      <c r="C5273" s="6">
        <v>72036</v>
      </c>
      <c r="D5273" t="s">
        <v>41</v>
      </c>
      <c r="E5273">
        <v>61231</v>
      </c>
      <c r="F5273" s="5" t="s">
        <v>50</v>
      </c>
      <c r="G5273" s="5" t="s">
        <v>24</v>
      </c>
      <c r="H5273" s="5" t="s">
        <v>60</v>
      </c>
      <c r="I5273" t="s">
        <v>26</v>
      </c>
      <c r="J5273" t="s">
        <v>60</v>
      </c>
      <c r="K5273">
        <v>50</v>
      </c>
      <c r="L5273" s="5" t="s">
        <v>10497</v>
      </c>
      <c r="M5273" s="5" t="s">
        <v>54</v>
      </c>
      <c r="N5273">
        <v>4</v>
      </c>
      <c r="O5273" t="s">
        <v>88</v>
      </c>
      <c r="P5273" s="1">
        <v>45368</v>
      </c>
      <c r="Q5273" s="1">
        <v>45410</v>
      </c>
      <c r="R5273">
        <v>2121</v>
      </c>
      <c r="S5273" s="4">
        <v>5.0999999999999996</v>
      </c>
      <c r="T5273" t="s">
        <v>55</v>
      </c>
    </row>
    <row r="5274" spans="1:20" x14ac:dyDescent="0.35">
      <c r="A5274" t="s">
        <v>10498</v>
      </c>
      <c r="B5274" s="5" t="s">
        <v>28801</v>
      </c>
      <c r="C5274" s="6">
        <v>28532</v>
      </c>
      <c r="D5274" t="s">
        <v>22</v>
      </c>
      <c r="E5274">
        <v>28532</v>
      </c>
      <c r="F5274" s="5" t="s">
        <v>58</v>
      </c>
      <c r="G5274" s="5" t="s">
        <v>42</v>
      </c>
      <c r="H5274" s="5" t="s">
        <v>157</v>
      </c>
      <c r="I5274" t="s">
        <v>44</v>
      </c>
      <c r="J5274" t="s">
        <v>157</v>
      </c>
      <c r="K5274">
        <v>50</v>
      </c>
      <c r="L5274" s="5" t="s">
        <v>10499</v>
      </c>
      <c r="M5274" s="5" t="s">
        <v>54</v>
      </c>
      <c r="N5274">
        <v>1</v>
      </c>
      <c r="O5274" t="s">
        <v>135</v>
      </c>
      <c r="P5274" s="1">
        <v>45671</v>
      </c>
      <c r="Q5274" s="1">
        <v>45692</v>
      </c>
      <c r="R5274">
        <v>551</v>
      </c>
      <c r="S5274" s="4">
        <v>6.3</v>
      </c>
      <c r="T5274" t="s">
        <v>210</v>
      </c>
    </row>
    <row r="5275" spans="1:20" x14ac:dyDescent="0.35">
      <c r="A5275" t="s">
        <v>10500</v>
      </c>
      <c r="B5275" s="5" t="s">
        <v>28802</v>
      </c>
      <c r="C5275" s="6">
        <v>102165</v>
      </c>
      <c r="D5275" t="s">
        <v>22</v>
      </c>
      <c r="E5275">
        <v>102165</v>
      </c>
      <c r="F5275" s="5" t="s">
        <v>50</v>
      </c>
      <c r="G5275" s="5" t="s">
        <v>51</v>
      </c>
      <c r="H5275" s="5" t="s">
        <v>129</v>
      </c>
      <c r="I5275" t="s">
        <v>26</v>
      </c>
      <c r="J5275" t="s">
        <v>82</v>
      </c>
      <c r="K5275">
        <v>50</v>
      </c>
      <c r="L5275" s="5" t="s">
        <v>10501</v>
      </c>
      <c r="M5275" s="5" t="s">
        <v>54</v>
      </c>
      <c r="N5275">
        <v>2</v>
      </c>
      <c r="O5275" t="s">
        <v>85</v>
      </c>
      <c r="P5275" s="1">
        <v>45408</v>
      </c>
      <c r="Q5275" s="1">
        <v>45476</v>
      </c>
      <c r="R5275">
        <v>907</v>
      </c>
      <c r="S5275" s="4">
        <v>6.1</v>
      </c>
      <c r="T5275" t="s">
        <v>153</v>
      </c>
    </row>
    <row r="5276" spans="1:20" x14ac:dyDescent="0.35">
      <c r="A5276" t="s">
        <v>10502</v>
      </c>
      <c r="B5276" s="5" t="s">
        <v>162</v>
      </c>
      <c r="C5276" s="6">
        <v>54248</v>
      </c>
      <c r="D5276" t="s">
        <v>22</v>
      </c>
      <c r="E5276">
        <v>54248</v>
      </c>
      <c r="F5276" s="5" t="s">
        <v>58</v>
      </c>
      <c r="G5276" s="5" t="s">
        <v>59</v>
      </c>
      <c r="H5276" s="5" t="s">
        <v>25</v>
      </c>
      <c r="I5276" t="s">
        <v>26</v>
      </c>
      <c r="J5276" t="s">
        <v>25</v>
      </c>
      <c r="K5276">
        <v>100</v>
      </c>
      <c r="L5276" s="5" t="s">
        <v>10503</v>
      </c>
      <c r="M5276" s="5" t="s">
        <v>54</v>
      </c>
      <c r="N5276">
        <v>0</v>
      </c>
      <c r="O5276" t="s">
        <v>62</v>
      </c>
      <c r="P5276" s="1">
        <v>45774</v>
      </c>
      <c r="Q5276" s="1">
        <v>45813</v>
      </c>
      <c r="R5276">
        <v>1496</v>
      </c>
      <c r="S5276" s="4">
        <v>7.7</v>
      </c>
      <c r="T5276" t="s">
        <v>55</v>
      </c>
    </row>
    <row r="5277" spans="1:20" x14ac:dyDescent="0.35">
      <c r="A5277" t="s">
        <v>10504</v>
      </c>
      <c r="B5277" s="5" t="s">
        <v>28802</v>
      </c>
      <c r="C5277" s="6">
        <v>133384</v>
      </c>
      <c r="D5277" t="s">
        <v>22</v>
      </c>
      <c r="E5277">
        <v>133384</v>
      </c>
      <c r="F5277" s="5" t="s">
        <v>66</v>
      </c>
      <c r="G5277" s="5" t="s">
        <v>24</v>
      </c>
      <c r="H5277" s="5" t="s">
        <v>165</v>
      </c>
      <c r="I5277" t="s">
        <v>35</v>
      </c>
      <c r="J5277" t="s">
        <v>165</v>
      </c>
      <c r="K5277">
        <v>100</v>
      </c>
      <c r="L5277" s="5" t="s">
        <v>10505</v>
      </c>
      <c r="M5277" s="5" t="s">
        <v>28</v>
      </c>
      <c r="N5277">
        <v>8</v>
      </c>
      <c r="O5277" t="s">
        <v>46</v>
      </c>
      <c r="P5277" s="1">
        <v>45704</v>
      </c>
      <c r="Q5277" s="1">
        <v>45724</v>
      </c>
      <c r="R5277">
        <v>1747</v>
      </c>
      <c r="S5277" s="4">
        <v>5.8</v>
      </c>
      <c r="T5277" t="s">
        <v>277</v>
      </c>
    </row>
    <row r="5278" spans="1:20" x14ac:dyDescent="0.35">
      <c r="A5278" t="s">
        <v>10506</v>
      </c>
      <c r="B5278" s="5" t="s">
        <v>32</v>
      </c>
      <c r="C5278" s="6">
        <v>166944</v>
      </c>
      <c r="D5278" t="s">
        <v>33</v>
      </c>
      <c r="E5278">
        <v>18363840</v>
      </c>
      <c r="F5278" s="5" t="s">
        <v>66</v>
      </c>
      <c r="G5278" s="5" t="s">
        <v>42</v>
      </c>
      <c r="H5278" s="5" t="s">
        <v>34</v>
      </c>
      <c r="I5278" t="s">
        <v>35</v>
      </c>
      <c r="J5278" t="s">
        <v>34</v>
      </c>
      <c r="K5278">
        <v>0</v>
      </c>
      <c r="L5278" s="5" t="s">
        <v>10507</v>
      </c>
      <c r="M5278" s="5" t="s">
        <v>54</v>
      </c>
      <c r="N5278">
        <v>9</v>
      </c>
      <c r="O5278" t="s">
        <v>29</v>
      </c>
      <c r="P5278" s="1">
        <v>45640</v>
      </c>
      <c r="Q5278" s="1">
        <v>45713</v>
      </c>
      <c r="R5278">
        <v>594</v>
      </c>
      <c r="S5278" s="4">
        <v>5.2</v>
      </c>
      <c r="T5278" t="s">
        <v>30</v>
      </c>
    </row>
    <row r="5279" spans="1:20" x14ac:dyDescent="0.35">
      <c r="A5279" t="s">
        <v>10508</v>
      </c>
      <c r="B5279" s="5" t="s">
        <v>40</v>
      </c>
      <c r="C5279" s="6">
        <v>72269</v>
      </c>
      <c r="D5279" t="s">
        <v>22</v>
      </c>
      <c r="E5279">
        <v>72269</v>
      </c>
      <c r="F5279" s="5" t="s">
        <v>58</v>
      </c>
      <c r="G5279" s="5" t="s">
        <v>24</v>
      </c>
      <c r="H5279" s="5" t="s">
        <v>165</v>
      </c>
      <c r="I5279" t="s">
        <v>35</v>
      </c>
      <c r="J5279" t="s">
        <v>940</v>
      </c>
      <c r="K5279">
        <v>50</v>
      </c>
      <c r="L5279" s="5" t="s">
        <v>10509</v>
      </c>
      <c r="M5279" s="5" t="s">
        <v>37</v>
      </c>
      <c r="N5279">
        <v>1</v>
      </c>
      <c r="O5279" t="s">
        <v>71</v>
      </c>
      <c r="P5279" s="1">
        <v>45426</v>
      </c>
      <c r="Q5279" s="1">
        <v>45476</v>
      </c>
      <c r="R5279">
        <v>1113</v>
      </c>
      <c r="S5279" s="4">
        <v>6</v>
      </c>
      <c r="T5279" t="s">
        <v>38</v>
      </c>
    </row>
    <row r="5280" spans="1:20" x14ac:dyDescent="0.35">
      <c r="A5280" t="s">
        <v>10510</v>
      </c>
      <c r="B5280" s="5" t="s">
        <v>162</v>
      </c>
      <c r="C5280" s="6">
        <v>39537</v>
      </c>
      <c r="D5280" t="s">
        <v>22</v>
      </c>
      <c r="E5280">
        <v>39537</v>
      </c>
      <c r="F5280" s="5" t="s">
        <v>66</v>
      </c>
      <c r="G5280" s="5" t="s">
        <v>59</v>
      </c>
      <c r="H5280" s="5" t="s">
        <v>116</v>
      </c>
      <c r="I5280" t="s">
        <v>26</v>
      </c>
      <c r="J5280" t="s">
        <v>1192</v>
      </c>
      <c r="K5280">
        <v>50</v>
      </c>
      <c r="L5280" s="5" t="s">
        <v>10511</v>
      </c>
      <c r="M5280" s="5" t="s">
        <v>28</v>
      </c>
      <c r="N5280">
        <v>5</v>
      </c>
      <c r="O5280" t="s">
        <v>172</v>
      </c>
      <c r="P5280" s="1">
        <v>45485</v>
      </c>
      <c r="Q5280" s="1">
        <v>45511</v>
      </c>
      <c r="R5280">
        <v>1801</v>
      </c>
      <c r="S5280" s="4">
        <v>9.6</v>
      </c>
      <c r="T5280" t="s">
        <v>108</v>
      </c>
    </row>
    <row r="5281" spans="1:20" x14ac:dyDescent="0.35">
      <c r="A5281" t="s">
        <v>10512</v>
      </c>
      <c r="B5281" s="5" t="s">
        <v>162</v>
      </c>
      <c r="C5281" s="6">
        <v>206054</v>
      </c>
      <c r="D5281" t="s">
        <v>22</v>
      </c>
      <c r="E5281">
        <v>206054</v>
      </c>
      <c r="F5281" s="5" t="s">
        <v>23</v>
      </c>
      <c r="G5281" s="5" t="s">
        <v>59</v>
      </c>
      <c r="H5281" s="5" t="s">
        <v>129</v>
      </c>
      <c r="I5281" t="s">
        <v>44</v>
      </c>
      <c r="J5281" t="s">
        <v>1192</v>
      </c>
      <c r="K5281">
        <v>50</v>
      </c>
      <c r="L5281" s="5" t="s">
        <v>10513</v>
      </c>
      <c r="M5281" s="5" t="s">
        <v>37</v>
      </c>
      <c r="N5281">
        <v>12</v>
      </c>
      <c r="O5281" t="s">
        <v>172</v>
      </c>
      <c r="P5281" s="1">
        <v>45354</v>
      </c>
      <c r="Q5281" s="1">
        <v>45370</v>
      </c>
      <c r="R5281">
        <v>1141</v>
      </c>
      <c r="S5281" s="4">
        <v>8.1999999999999993</v>
      </c>
      <c r="T5281" t="s">
        <v>55</v>
      </c>
    </row>
    <row r="5282" spans="1:20" x14ac:dyDescent="0.35">
      <c r="A5282" t="s">
        <v>10514</v>
      </c>
      <c r="B5282" s="5" t="s">
        <v>179</v>
      </c>
      <c r="C5282" s="6">
        <v>94121</v>
      </c>
      <c r="D5282" t="s">
        <v>74</v>
      </c>
      <c r="E5282">
        <v>117651</v>
      </c>
      <c r="F5282" s="5" t="s">
        <v>66</v>
      </c>
      <c r="G5282" s="5" t="s">
        <v>51</v>
      </c>
      <c r="H5282" s="5" t="s">
        <v>75</v>
      </c>
      <c r="I5282" t="s">
        <v>44</v>
      </c>
      <c r="J5282" t="s">
        <v>110</v>
      </c>
      <c r="K5282">
        <v>50</v>
      </c>
      <c r="L5282" s="5" t="s">
        <v>10515</v>
      </c>
      <c r="M5282" s="5" t="s">
        <v>28</v>
      </c>
      <c r="N5282">
        <v>7</v>
      </c>
      <c r="O5282" t="s">
        <v>29</v>
      </c>
      <c r="P5282" s="1">
        <v>45698</v>
      </c>
      <c r="Q5282" s="1">
        <v>45712</v>
      </c>
      <c r="R5282">
        <v>2387</v>
      </c>
      <c r="S5282" s="4">
        <v>7.9</v>
      </c>
      <c r="T5282" t="s">
        <v>63</v>
      </c>
    </row>
    <row r="5283" spans="1:20" x14ac:dyDescent="0.35">
      <c r="A5283" t="s">
        <v>10516</v>
      </c>
      <c r="B5283" s="5" t="s">
        <v>100</v>
      </c>
      <c r="C5283" s="6">
        <v>110533</v>
      </c>
      <c r="D5283" t="s">
        <v>81</v>
      </c>
      <c r="E5283">
        <v>149220</v>
      </c>
      <c r="F5283" s="5" t="s">
        <v>66</v>
      </c>
      <c r="G5283" s="5" t="s">
        <v>24</v>
      </c>
      <c r="H5283" s="5" t="s">
        <v>82</v>
      </c>
      <c r="I5283" t="s">
        <v>26</v>
      </c>
      <c r="J5283" t="s">
        <v>304</v>
      </c>
      <c r="K5283">
        <v>0</v>
      </c>
      <c r="L5283" s="5" t="s">
        <v>10517</v>
      </c>
      <c r="M5283" s="5" t="s">
        <v>70</v>
      </c>
      <c r="N5283">
        <v>7</v>
      </c>
      <c r="O5283" t="s">
        <v>88</v>
      </c>
      <c r="P5283" s="1">
        <v>45670</v>
      </c>
      <c r="Q5283" s="1">
        <v>45736</v>
      </c>
      <c r="R5283">
        <v>1907</v>
      </c>
      <c r="S5283" s="4">
        <v>7.1</v>
      </c>
      <c r="T5283" t="s">
        <v>103</v>
      </c>
    </row>
    <row r="5284" spans="1:20" x14ac:dyDescent="0.35">
      <c r="A5284" t="s">
        <v>10518</v>
      </c>
      <c r="B5284" s="5" t="s">
        <v>21</v>
      </c>
      <c r="C5284" s="6">
        <v>106010</v>
      </c>
      <c r="D5284" t="s">
        <v>120</v>
      </c>
      <c r="E5284">
        <v>95409</v>
      </c>
      <c r="F5284" s="5" t="s">
        <v>50</v>
      </c>
      <c r="G5284" s="5" t="s">
        <v>42</v>
      </c>
      <c r="H5284" s="5" t="s">
        <v>121</v>
      </c>
      <c r="I5284" t="s">
        <v>26</v>
      </c>
      <c r="J5284" t="s">
        <v>121</v>
      </c>
      <c r="K5284">
        <v>100</v>
      </c>
      <c r="L5284" s="5" t="s">
        <v>10519</v>
      </c>
      <c r="M5284" s="5" t="s">
        <v>54</v>
      </c>
      <c r="N5284">
        <v>3</v>
      </c>
      <c r="O5284" t="s">
        <v>46</v>
      </c>
      <c r="P5284" s="1">
        <v>45618</v>
      </c>
      <c r="Q5284" s="1">
        <v>45648</v>
      </c>
      <c r="R5284">
        <v>1805</v>
      </c>
      <c r="S5284" s="4">
        <v>8.1999999999999993</v>
      </c>
      <c r="T5284" t="s">
        <v>108</v>
      </c>
    </row>
    <row r="5285" spans="1:20" x14ac:dyDescent="0.35">
      <c r="A5285" t="s">
        <v>10520</v>
      </c>
      <c r="B5285" s="5" t="s">
        <v>28801</v>
      </c>
      <c r="C5285" s="6">
        <v>213187</v>
      </c>
      <c r="D5285" t="s">
        <v>41</v>
      </c>
      <c r="E5285">
        <v>181209</v>
      </c>
      <c r="F5285" s="5" t="s">
        <v>23</v>
      </c>
      <c r="G5285" s="5" t="s">
        <v>42</v>
      </c>
      <c r="H5285" s="5" t="s">
        <v>60</v>
      </c>
      <c r="I5285" t="s">
        <v>35</v>
      </c>
      <c r="J5285" t="s">
        <v>60</v>
      </c>
      <c r="K5285">
        <v>100</v>
      </c>
      <c r="L5285" s="5" t="s">
        <v>10521</v>
      </c>
      <c r="M5285" s="5" t="s">
        <v>54</v>
      </c>
      <c r="N5285">
        <v>18</v>
      </c>
      <c r="O5285" t="s">
        <v>141</v>
      </c>
      <c r="P5285" s="1">
        <v>45686</v>
      </c>
      <c r="Q5285" s="1">
        <v>45749</v>
      </c>
      <c r="R5285">
        <v>1803</v>
      </c>
      <c r="S5285" s="4">
        <v>7.3</v>
      </c>
      <c r="T5285" t="s">
        <v>55</v>
      </c>
    </row>
    <row r="5286" spans="1:20" x14ac:dyDescent="0.35">
      <c r="A5286" t="s">
        <v>10522</v>
      </c>
      <c r="B5286" s="5" t="s">
        <v>28802</v>
      </c>
      <c r="C5286" s="6">
        <v>103681</v>
      </c>
      <c r="D5286" t="s">
        <v>22</v>
      </c>
      <c r="E5286">
        <v>103681</v>
      </c>
      <c r="F5286" s="5" t="s">
        <v>23</v>
      </c>
      <c r="G5286" s="5" t="s">
        <v>24</v>
      </c>
      <c r="H5286" s="5" t="s">
        <v>157</v>
      </c>
      <c r="I5286" t="s">
        <v>35</v>
      </c>
      <c r="J5286" t="s">
        <v>157</v>
      </c>
      <c r="K5286">
        <v>100</v>
      </c>
      <c r="L5286" s="5" t="s">
        <v>10523</v>
      </c>
      <c r="M5286" s="5" t="s">
        <v>28</v>
      </c>
      <c r="N5286">
        <v>17</v>
      </c>
      <c r="O5286" t="s">
        <v>78</v>
      </c>
      <c r="P5286" s="1">
        <v>45507</v>
      </c>
      <c r="Q5286" s="1">
        <v>45539</v>
      </c>
      <c r="R5286">
        <v>2335</v>
      </c>
      <c r="S5286" s="4">
        <v>7.7</v>
      </c>
      <c r="T5286" t="s">
        <v>55</v>
      </c>
    </row>
    <row r="5287" spans="1:20" x14ac:dyDescent="0.35">
      <c r="A5287" t="s">
        <v>10524</v>
      </c>
      <c r="B5287" s="5" t="s">
        <v>100</v>
      </c>
      <c r="C5287" s="6">
        <v>350954</v>
      </c>
      <c r="D5287" t="s">
        <v>120</v>
      </c>
      <c r="E5287">
        <v>315859</v>
      </c>
      <c r="F5287" s="5" t="s">
        <v>23</v>
      </c>
      <c r="G5287" s="5" t="s">
        <v>59</v>
      </c>
      <c r="H5287" s="5" t="s">
        <v>121</v>
      </c>
      <c r="I5287" t="s">
        <v>35</v>
      </c>
      <c r="J5287" t="s">
        <v>121</v>
      </c>
      <c r="K5287">
        <v>50</v>
      </c>
      <c r="L5287" s="5" t="s">
        <v>10525</v>
      </c>
      <c r="M5287" s="5" t="s">
        <v>54</v>
      </c>
      <c r="N5287">
        <v>18</v>
      </c>
      <c r="O5287" t="s">
        <v>131</v>
      </c>
      <c r="P5287" s="1">
        <v>45538</v>
      </c>
      <c r="Q5287" s="1">
        <v>45560</v>
      </c>
      <c r="R5287">
        <v>1159</v>
      </c>
      <c r="S5287" s="4">
        <v>5.3</v>
      </c>
      <c r="T5287" t="s">
        <v>136</v>
      </c>
    </row>
    <row r="5288" spans="1:20" x14ac:dyDescent="0.35">
      <c r="A5288" t="s">
        <v>10526</v>
      </c>
      <c r="B5288" s="5" t="s">
        <v>57</v>
      </c>
      <c r="C5288" s="6">
        <v>166456</v>
      </c>
      <c r="D5288" t="s">
        <v>22</v>
      </c>
      <c r="E5288">
        <v>166456</v>
      </c>
      <c r="F5288" s="5" t="s">
        <v>66</v>
      </c>
      <c r="G5288" s="5" t="s">
        <v>59</v>
      </c>
      <c r="H5288" s="5" t="s">
        <v>25</v>
      </c>
      <c r="I5288" t="s">
        <v>35</v>
      </c>
      <c r="J5288" t="s">
        <v>25</v>
      </c>
      <c r="K5288">
        <v>100</v>
      </c>
      <c r="L5288" s="5" t="s">
        <v>10527</v>
      </c>
      <c r="M5288" s="5" t="s">
        <v>70</v>
      </c>
      <c r="N5288">
        <v>6</v>
      </c>
      <c r="O5288" t="s">
        <v>88</v>
      </c>
      <c r="P5288" s="1">
        <v>45767</v>
      </c>
      <c r="Q5288" s="1">
        <v>45803</v>
      </c>
      <c r="R5288">
        <v>747</v>
      </c>
      <c r="S5288" s="4">
        <v>8.1</v>
      </c>
      <c r="T5288" t="s">
        <v>30</v>
      </c>
    </row>
    <row r="5289" spans="1:20" x14ac:dyDescent="0.35">
      <c r="A5289" t="s">
        <v>10528</v>
      </c>
      <c r="B5289" s="5" t="s">
        <v>28800</v>
      </c>
      <c r="C5289" s="6">
        <v>127694</v>
      </c>
      <c r="D5289" t="s">
        <v>22</v>
      </c>
      <c r="E5289">
        <v>127694</v>
      </c>
      <c r="F5289" s="5" t="s">
        <v>66</v>
      </c>
      <c r="G5289" s="5" t="s">
        <v>59</v>
      </c>
      <c r="H5289" s="5" t="s">
        <v>191</v>
      </c>
      <c r="I5289" t="s">
        <v>26</v>
      </c>
      <c r="J5289" t="s">
        <v>191</v>
      </c>
      <c r="K5289">
        <v>100</v>
      </c>
      <c r="L5289" s="5" t="s">
        <v>10529</v>
      </c>
      <c r="M5289" s="5" t="s">
        <v>28</v>
      </c>
      <c r="N5289">
        <v>5</v>
      </c>
      <c r="O5289" t="s">
        <v>131</v>
      </c>
      <c r="P5289" s="1">
        <v>45500</v>
      </c>
      <c r="Q5289" s="1">
        <v>45536</v>
      </c>
      <c r="R5289">
        <v>1919</v>
      </c>
      <c r="S5289" s="4">
        <v>9.3000000000000007</v>
      </c>
      <c r="T5289" t="s">
        <v>30</v>
      </c>
    </row>
    <row r="5290" spans="1:20" x14ac:dyDescent="0.35">
      <c r="A5290" t="s">
        <v>10530</v>
      </c>
      <c r="B5290" s="5" t="s">
        <v>28802</v>
      </c>
      <c r="C5290" s="6">
        <v>44798</v>
      </c>
      <c r="D5290" t="s">
        <v>22</v>
      </c>
      <c r="E5290">
        <v>44798</v>
      </c>
      <c r="F5290" s="5" t="s">
        <v>66</v>
      </c>
      <c r="G5290" s="5" t="s">
        <v>42</v>
      </c>
      <c r="H5290" s="5" t="s">
        <v>116</v>
      </c>
      <c r="I5290" t="s">
        <v>26</v>
      </c>
      <c r="J5290" t="s">
        <v>68</v>
      </c>
      <c r="K5290">
        <v>50</v>
      </c>
      <c r="L5290" s="5" t="s">
        <v>10531</v>
      </c>
      <c r="M5290" s="5" t="s">
        <v>37</v>
      </c>
      <c r="N5290">
        <v>5</v>
      </c>
      <c r="O5290" t="s">
        <v>71</v>
      </c>
      <c r="P5290" s="1">
        <v>45682</v>
      </c>
      <c r="Q5290" s="1">
        <v>45755</v>
      </c>
      <c r="R5290">
        <v>1375</v>
      </c>
      <c r="S5290" s="4">
        <v>9.5</v>
      </c>
      <c r="T5290" t="s">
        <v>47</v>
      </c>
    </row>
    <row r="5291" spans="1:20" x14ac:dyDescent="0.35">
      <c r="A5291" t="s">
        <v>10532</v>
      </c>
      <c r="B5291" s="5" t="s">
        <v>91</v>
      </c>
      <c r="C5291" s="6">
        <v>97713</v>
      </c>
      <c r="D5291" t="s">
        <v>22</v>
      </c>
      <c r="E5291">
        <v>97713</v>
      </c>
      <c r="F5291" s="5" t="s">
        <v>50</v>
      </c>
      <c r="G5291" s="5" t="s">
        <v>51</v>
      </c>
      <c r="H5291" s="5" t="s">
        <v>25</v>
      </c>
      <c r="I5291" t="s">
        <v>35</v>
      </c>
      <c r="J5291" t="s">
        <v>43</v>
      </c>
      <c r="K5291">
        <v>100</v>
      </c>
      <c r="L5291" s="5" t="s">
        <v>10533</v>
      </c>
      <c r="M5291" s="5" t="s">
        <v>37</v>
      </c>
      <c r="N5291">
        <v>2</v>
      </c>
      <c r="O5291" t="s">
        <v>78</v>
      </c>
      <c r="P5291" s="1">
        <v>45397</v>
      </c>
      <c r="Q5291" s="1">
        <v>45461</v>
      </c>
      <c r="R5291">
        <v>2136</v>
      </c>
      <c r="S5291" s="4">
        <v>8.6999999999999993</v>
      </c>
      <c r="T5291" t="s">
        <v>153</v>
      </c>
    </row>
    <row r="5292" spans="1:20" x14ac:dyDescent="0.35">
      <c r="A5292" t="s">
        <v>10534</v>
      </c>
      <c r="B5292" s="5" t="s">
        <v>28802</v>
      </c>
      <c r="C5292" s="6">
        <v>104377</v>
      </c>
      <c r="D5292" t="s">
        <v>41</v>
      </c>
      <c r="E5292">
        <v>88720</v>
      </c>
      <c r="F5292" s="5" t="s">
        <v>50</v>
      </c>
      <c r="G5292" s="5" t="s">
        <v>42</v>
      </c>
      <c r="H5292" s="5" t="s">
        <v>126</v>
      </c>
      <c r="I5292" t="s">
        <v>44</v>
      </c>
      <c r="J5292" t="s">
        <v>83</v>
      </c>
      <c r="K5292">
        <v>50</v>
      </c>
      <c r="L5292" s="5" t="s">
        <v>3236</v>
      </c>
      <c r="M5292" s="5" t="s">
        <v>70</v>
      </c>
      <c r="N5292">
        <v>3</v>
      </c>
      <c r="O5292" t="s">
        <v>147</v>
      </c>
      <c r="P5292" s="1">
        <v>45593</v>
      </c>
      <c r="Q5292" s="1">
        <v>45634</v>
      </c>
      <c r="R5292">
        <v>1813</v>
      </c>
      <c r="S5292" s="4">
        <v>6.8</v>
      </c>
      <c r="T5292" t="s">
        <v>38</v>
      </c>
    </row>
    <row r="5293" spans="1:20" x14ac:dyDescent="0.35">
      <c r="A5293" t="s">
        <v>10535</v>
      </c>
      <c r="B5293" s="5" t="s">
        <v>28802</v>
      </c>
      <c r="C5293" s="6">
        <v>50775</v>
      </c>
      <c r="D5293" t="s">
        <v>74</v>
      </c>
      <c r="E5293">
        <v>63469</v>
      </c>
      <c r="F5293" s="5" t="s">
        <v>58</v>
      </c>
      <c r="G5293" s="5" t="s">
        <v>51</v>
      </c>
      <c r="H5293" s="5" t="s">
        <v>75</v>
      </c>
      <c r="I5293" t="s">
        <v>44</v>
      </c>
      <c r="J5293" t="s">
        <v>75</v>
      </c>
      <c r="K5293">
        <v>50</v>
      </c>
      <c r="L5293" s="5" t="s">
        <v>10536</v>
      </c>
      <c r="M5293" s="5" t="s">
        <v>70</v>
      </c>
      <c r="N5293">
        <v>1</v>
      </c>
      <c r="O5293" t="s">
        <v>29</v>
      </c>
      <c r="P5293" s="1">
        <v>45750</v>
      </c>
      <c r="Q5293" s="1">
        <v>45783</v>
      </c>
      <c r="R5293">
        <v>1795</v>
      </c>
      <c r="S5293" s="4">
        <v>6.7</v>
      </c>
      <c r="T5293" t="s">
        <v>47</v>
      </c>
    </row>
    <row r="5294" spans="1:20" x14ac:dyDescent="0.35">
      <c r="A5294" t="s">
        <v>10537</v>
      </c>
      <c r="B5294" s="5" t="s">
        <v>217</v>
      </c>
      <c r="C5294" s="6">
        <v>212513</v>
      </c>
      <c r="D5294" t="s">
        <v>22</v>
      </c>
      <c r="E5294">
        <v>212513</v>
      </c>
      <c r="F5294" s="5" t="s">
        <v>23</v>
      </c>
      <c r="G5294" s="5" t="s">
        <v>51</v>
      </c>
      <c r="H5294" s="5" t="s">
        <v>165</v>
      </c>
      <c r="I5294" t="s">
        <v>35</v>
      </c>
      <c r="J5294" t="s">
        <v>116</v>
      </c>
      <c r="K5294">
        <v>50</v>
      </c>
      <c r="L5294" s="5" t="s">
        <v>10538</v>
      </c>
      <c r="M5294" s="5" t="s">
        <v>28</v>
      </c>
      <c r="N5294">
        <v>10</v>
      </c>
      <c r="O5294" t="s">
        <v>71</v>
      </c>
      <c r="P5294" s="1">
        <v>45471</v>
      </c>
      <c r="Q5294" s="1">
        <v>45531</v>
      </c>
      <c r="R5294">
        <v>2002</v>
      </c>
      <c r="S5294" s="4">
        <v>7.1</v>
      </c>
      <c r="T5294" t="s">
        <v>89</v>
      </c>
    </row>
    <row r="5295" spans="1:20" x14ac:dyDescent="0.35">
      <c r="A5295" t="s">
        <v>10539</v>
      </c>
      <c r="B5295" s="5" t="s">
        <v>57</v>
      </c>
      <c r="C5295" s="6">
        <v>33907</v>
      </c>
      <c r="D5295" t="s">
        <v>22</v>
      </c>
      <c r="E5295">
        <v>33907</v>
      </c>
      <c r="F5295" s="5" t="s">
        <v>50</v>
      </c>
      <c r="G5295" s="5" t="s">
        <v>24</v>
      </c>
      <c r="H5295" s="5" t="s">
        <v>116</v>
      </c>
      <c r="I5295" t="s">
        <v>44</v>
      </c>
      <c r="J5295" t="s">
        <v>359</v>
      </c>
      <c r="K5295">
        <v>100</v>
      </c>
      <c r="L5295" s="5" t="s">
        <v>10540</v>
      </c>
      <c r="M5295" s="5" t="s">
        <v>37</v>
      </c>
      <c r="N5295">
        <v>2</v>
      </c>
      <c r="O5295" t="s">
        <v>131</v>
      </c>
      <c r="P5295" s="1">
        <v>45578</v>
      </c>
      <c r="Q5295" s="1">
        <v>45628</v>
      </c>
      <c r="R5295">
        <v>1146</v>
      </c>
      <c r="S5295" s="4">
        <v>8.3000000000000007</v>
      </c>
      <c r="T5295" t="s">
        <v>153</v>
      </c>
    </row>
    <row r="5296" spans="1:20" x14ac:dyDescent="0.35">
      <c r="A5296" t="s">
        <v>10541</v>
      </c>
      <c r="B5296" s="5" t="s">
        <v>162</v>
      </c>
      <c r="C5296" s="6">
        <v>130049</v>
      </c>
      <c r="D5296" t="s">
        <v>81</v>
      </c>
      <c r="E5296">
        <v>175566</v>
      </c>
      <c r="F5296" s="5" t="s">
        <v>66</v>
      </c>
      <c r="G5296" s="5" t="s">
        <v>59</v>
      </c>
      <c r="H5296" s="5" t="s">
        <v>82</v>
      </c>
      <c r="I5296" t="s">
        <v>26</v>
      </c>
      <c r="J5296" t="s">
        <v>82</v>
      </c>
      <c r="K5296">
        <v>50</v>
      </c>
      <c r="L5296" s="5" t="s">
        <v>10542</v>
      </c>
      <c r="M5296" s="5" t="s">
        <v>70</v>
      </c>
      <c r="N5296">
        <v>6</v>
      </c>
      <c r="O5296" t="s">
        <v>85</v>
      </c>
      <c r="P5296" s="1">
        <v>45440</v>
      </c>
      <c r="Q5296" s="1">
        <v>45499</v>
      </c>
      <c r="R5296">
        <v>1484</v>
      </c>
      <c r="S5296" s="4">
        <v>8</v>
      </c>
      <c r="T5296" t="s">
        <v>30</v>
      </c>
    </row>
    <row r="5297" spans="1:20" x14ac:dyDescent="0.35">
      <c r="A5297" t="s">
        <v>10543</v>
      </c>
      <c r="B5297" s="5" t="s">
        <v>28802</v>
      </c>
      <c r="C5297" s="6">
        <v>214956</v>
      </c>
      <c r="D5297" t="s">
        <v>22</v>
      </c>
      <c r="E5297">
        <v>214956</v>
      </c>
      <c r="F5297" s="5" t="s">
        <v>23</v>
      </c>
      <c r="G5297" s="5" t="s">
        <v>59</v>
      </c>
      <c r="H5297" s="5" t="s">
        <v>68</v>
      </c>
      <c r="I5297" t="s">
        <v>44</v>
      </c>
      <c r="J5297" t="s">
        <v>354</v>
      </c>
      <c r="K5297">
        <v>50</v>
      </c>
      <c r="L5297" s="5" t="s">
        <v>10544</v>
      </c>
      <c r="M5297" s="5" t="s">
        <v>70</v>
      </c>
      <c r="N5297">
        <v>13</v>
      </c>
      <c r="O5297" t="s">
        <v>135</v>
      </c>
      <c r="P5297" s="1">
        <v>45662</v>
      </c>
      <c r="Q5297" s="1">
        <v>45683</v>
      </c>
      <c r="R5297">
        <v>1776</v>
      </c>
      <c r="S5297" s="4">
        <v>9.6</v>
      </c>
      <c r="T5297" t="s">
        <v>210</v>
      </c>
    </row>
    <row r="5298" spans="1:20" x14ac:dyDescent="0.35">
      <c r="A5298" t="s">
        <v>10545</v>
      </c>
      <c r="B5298" s="5" t="s">
        <v>21</v>
      </c>
      <c r="C5298" s="6">
        <v>131854</v>
      </c>
      <c r="D5298" t="s">
        <v>22</v>
      </c>
      <c r="E5298">
        <v>131854</v>
      </c>
      <c r="F5298" s="5" t="s">
        <v>66</v>
      </c>
      <c r="G5298" s="5" t="s">
        <v>42</v>
      </c>
      <c r="H5298" s="5" t="s">
        <v>101</v>
      </c>
      <c r="I5298" t="s">
        <v>26</v>
      </c>
      <c r="J5298" t="s">
        <v>101</v>
      </c>
      <c r="K5298">
        <v>100</v>
      </c>
      <c r="L5298" s="5" t="s">
        <v>10546</v>
      </c>
      <c r="M5298" s="5" t="s">
        <v>28</v>
      </c>
      <c r="N5298">
        <v>9</v>
      </c>
      <c r="O5298" t="s">
        <v>172</v>
      </c>
      <c r="P5298" s="1">
        <v>45684</v>
      </c>
      <c r="Q5298" s="1">
        <v>45749</v>
      </c>
      <c r="R5298">
        <v>533</v>
      </c>
      <c r="S5298" s="4">
        <v>9.5</v>
      </c>
      <c r="T5298" t="s">
        <v>89</v>
      </c>
    </row>
    <row r="5299" spans="1:20" x14ac:dyDescent="0.35">
      <c r="A5299" t="s">
        <v>10547</v>
      </c>
      <c r="B5299" s="5" t="s">
        <v>49</v>
      </c>
      <c r="C5299" s="6">
        <v>71723</v>
      </c>
      <c r="D5299" t="s">
        <v>33</v>
      </c>
      <c r="E5299">
        <v>7889530</v>
      </c>
      <c r="F5299" s="5" t="s">
        <v>58</v>
      </c>
      <c r="G5299" s="5" t="s">
        <v>59</v>
      </c>
      <c r="H5299" s="5" t="s">
        <v>34</v>
      </c>
      <c r="I5299" t="s">
        <v>35</v>
      </c>
      <c r="J5299" t="s">
        <v>34</v>
      </c>
      <c r="K5299">
        <v>100</v>
      </c>
      <c r="L5299" s="5" t="s">
        <v>10548</v>
      </c>
      <c r="M5299" s="5" t="s">
        <v>70</v>
      </c>
      <c r="N5299">
        <v>0</v>
      </c>
      <c r="O5299" t="s">
        <v>71</v>
      </c>
      <c r="P5299" s="1">
        <v>45537</v>
      </c>
      <c r="Q5299" s="1">
        <v>45554</v>
      </c>
      <c r="R5299">
        <v>666</v>
      </c>
      <c r="S5299" s="4">
        <v>5.5</v>
      </c>
      <c r="T5299" t="s">
        <v>277</v>
      </c>
    </row>
    <row r="5300" spans="1:20" x14ac:dyDescent="0.35">
      <c r="A5300" t="s">
        <v>10549</v>
      </c>
      <c r="B5300" s="5" t="s">
        <v>105</v>
      </c>
      <c r="C5300" s="6">
        <v>96917</v>
      </c>
      <c r="D5300" t="s">
        <v>22</v>
      </c>
      <c r="E5300">
        <v>96917</v>
      </c>
      <c r="F5300" s="5" t="s">
        <v>66</v>
      </c>
      <c r="G5300" s="5" t="s">
        <v>51</v>
      </c>
      <c r="H5300" s="5" t="s">
        <v>129</v>
      </c>
      <c r="I5300" t="s">
        <v>44</v>
      </c>
      <c r="J5300" t="s">
        <v>129</v>
      </c>
      <c r="K5300">
        <v>0</v>
      </c>
      <c r="L5300" s="5" t="s">
        <v>10550</v>
      </c>
      <c r="M5300" s="5" t="s">
        <v>70</v>
      </c>
      <c r="N5300">
        <v>8</v>
      </c>
      <c r="O5300" t="s">
        <v>29</v>
      </c>
      <c r="P5300" s="1">
        <v>45644</v>
      </c>
      <c r="Q5300" s="1">
        <v>45685</v>
      </c>
      <c r="R5300">
        <v>1627</v>
      </c>
      <c r="S5300" s="4">
        <v>5.8</v>
      </c>
      <c r="T5300" t="s">
        <v>89</v>
      </c>
    </row>
    <row r="5301" spans="1:20" x14ac:dyDescent="0.35">
      <c r="A5301" t="s">
        <v>10551</v>
      </c>
      <c r="B5301" s="5" t="s">
        <v>28799</v>
      </c>
      <c r="C5301" s="6">
        <v>74302</v>
      </c>
      <c r="D5301" t="s">
        <v>22</v>
      </c>
      <c r="E5301">
        <v>74302</v>
      </c>
      <c r="F5301" s="5" t="s">
        <v>50</v>
      </c>
      <c r="G5301" s="5" t="s">
        <v>24</v>
      </c>
      <c r="H5301" s="5" t="s">
        <v>165</v>
      </c>
      <c r="I5301" t="s">
        <v>35</v>
      </c>
      <c r="J5301" t="s">
        <v>165</v>
      </c>
      <c r="K5301">
        <v>100</v>
      </c>
      <c r="L5301" s="5" t="s">
        <v>10552</v>
      </c>
      <c r="M5301" s="5" t="s">
        <v>54</v>
      </c>
      <c r="N5301">
        <v>3</v>
      </c>
      <c r="O5301" t="s">
        <v>62</v>
      </c>
      <c r="P5301" s="1">
        <v>45771</v>
      </c>
      <c r="Q5301" s="1">
        <v>45802</v>
      </c>
      <c r="R5301">
        <v>752</v>
      </c>
      <c r="S5301" s="4">
        <v>8.6999999999999993</v>
      </c>
      <c r="T5301" t="s">
        <v>103</v>
      </c>
    </row>
    <row r="5302" spans="1:20" x14ac:dyDescent="0.35">
      <c r="A5302" t="s">
        <v>10553</v>
      </c>
      <c r="B5302" s="5" t="s">
        <v>49</v>
      </c>
      <c r="C5302" s="6">
        <v>284665</v>
      </c>
      <c r="D5302" t="s">
        <v>22</v>
      </c>
      <c r="E5302">
        <v>284665</v>
      </c>
      <c r="F5302" s="5" t="s">
        <v>23</v>
      </c>
      <c r="G5302" s="5" t="s">
        <v>42</v>
      </c>
      <c r="H5302" s="5" t="s">
        <v>97</v>
      </c>
      <c r="I5302" t="s">
        <v>26</v>
      </c>
      <c r="J5302" t="s">
        <v>60</v>
      </c>
      <c r="K5302">
        <v>50</v>
      </c>
      <c r="L5302" s="5" t="s">
        <v>10554</v>
      </c>
      <c r="M5302" s="5" t="s">
        <v>37</v>
      </c>
      <c r="N5302">
        <v>14</v>
      </c>
      <c r="O5302" t="s">
        <v>46</v>
      </c>
      <c r="P5302" s="1">
        <v>45465</v>
      </c>
      <c r="Q5302" s="1">
        <v>45482</v>
      </c>
      <c r="R5302">
        <v>2464</v>
      </c>
      <c r="S5302" s="4">
        <v>7.9</v>
      </c>
      <c r="T5302" t="s">
        <v>136</v>
      </c>
    </row>
    <row r="5303" spans="1:20" x14ac:dyDescent="0.35">
      <c r="A5303" t="s">
        <v>10555</v>
      </c>
      <c r="B5303" s="5" t="s">
        <v>28802</v>
      </c>
      <c r="C5303" s="6">
        <v>83787</v>
      </c>
      <c r="D5303" t="s">
        <v>41</v>
      </c>
      <c r="E5303">
        <v>71219</v>
      </c>
      <c r="F5303" s="5" t="s">
        <v>50</v>
      </c>
      <c r="G5303" s="5" t="s">
        <v>24</v>
      </c>
      <c r="H5303" s="5" t="s">
        <v>60</v>
      </c>
      <c r="I5303" t="s">
        <v>44</v>
      </c>
      <c r="J5303" t="s">
        <v>60</v>
      </c>
      <c r="K5303">
        <v>0</v>
      </c>
      <c r="L5303" s="5" t="s">
        <v>10556</v>
      </c>
      <c r="M5303" s="5" t="s">
        <v>54</v>
      </c>
      <c r="N5303">
        <v>3</v>
      </c>
      <c r="O5303" t="s">
        <v>112</v>
      </c>
      <c r="P5303" s="1">
        <v>45577</v>
      </c>
      <c r="Q5303" s="1">
        <v>45613</v>
      </c>
      <c r="R5303">
        <v>2212</v>
      </c>
      <c r="S5303" s="4">
        <v>8</v>
      </c>
      <c r="T5303" t="s">
        <v>153</v>
      </c>
    </row>
    <row r="5304" spans="1:20" x14ac:dyDescent="0.35">
      <c r="A5304" t="s">
        <v>10557</v>
      </c>
      <c r="B5304" s="5" t="s">
        <v>91</v>
      </c>
      <c r="C5304" s="6">
        <v>85475</v>
      </c>
      <c r="D5304" t="s">
        <v>92</v>
      </c>
      <c r="E5304">
        <v>64106</v>
      </c>
      <c r="F5304" s="5" t="s">
        <v>50</v>
      </c>
      <c r="G5304" s="5" t="s">
        <v>42</v>
      </c>
      <c r="H5304" s="5" t="s">
        <v>93</v>
      </c>
      <c r="I5304" t="s">
        <v>26</v>
      </c>
      <c r="J5304" t="s">
        <v>940</v>
      </c>
      <c r="K5304">
        <v>100</v>
      </c>
      <c r="L5304" s="5" t="s">
        <v>10558</v>
      </c>
      <c r="M5304" s="5" t="s">
        <v>54</v>
      </c>
      <c r="N5304">
        <v>2</v>
      </c>
      <c r="O5304" t="s">
        <v>112</v>
      </c>
      <c r="P5304" s="1">
        <v>45424</v>
      </c>
      <c r="Q5304" s="1">
        <v>45486</v>
      </c>
      <c r="R5304">
        <v>536</v>
      </c>
      <c r="S5304" s="4">
        <v>8.5</v>
      </c>
      <c r="T5304" t="s">
        <v>89</v>
      </c>
    </row>
    <row r="5305" spans="1:20" x14ac:dyDescent="0.35">
      <c r="A5305" t="s">
        <v>10559</v>
      </c>
      <c r="B5305" s="5" t="s">
        <v>105</v>
      </c>
      <c r="C5305" s="6">
        <v>173819</v>
      </c>
      <c r="D5305" t="s">
        <v>41</v>
      </c>
      <c r="E5305">
        <v>147746</v>
      </c>
      <c r="F5305" s="5" t="s">
        <v>23</v>
      </c>
      <c r="G5305" s="5" t="s">
        <v>24</v>
      </c>
      <c r="H5305" s="5" t="s">
        <v>151</v>
      </c>
      <c r="I5305" t="s">
        <v>44</v>
      </c>
      <c r="J5305" t="s">
        <v>151</v>
      </c>
      <c r="K5305">
        <v>100</v>
      </c>
      <c r="L5305" s="5" t="s">
        <v>10560</v>
      </c>
      <c r="M5305" s="5" t="s">
        <v>70</v>
      </c>
      <c r="N5305">
        <v>14</v>
      </c>
      <c r="O5305" t="s">
        <v>131</v>
      </c>
      <c r="P5305" s="1">
        <v>45634</v>
      </c>
      <c r="Q5305" s="1">
        <v>45707</v>
      </c>
      <c r="R5305">
        <v>2412</v>
      </c>
      <c r="S5305" s="4">
        <v>9</v>
      </c>
      <c r="T5305" t="s">
        <v>47</v>
      </c>
    </row>
    <row r="5306" spans="1:20" x14ac:dyDescent="0.35">
      <c r="A5306" t="s">
        <v>10561</v>
      </c>
      <c r="B5306" s="5" t="s">
        <v>21</v>
      </c>
      <c r="C5306" s="6">
        <v>94067</v>
      </c>
      <c r="D5306" t="s">
        <v>41</v>
      </c>
      <c r="E5306">
        <v>79957</v>
      </c>
      <c r="F5306" s="5" t="s">
        <v>50</v>
      </c>
      <c r="G5306" s="5" t="s">
        <v>24</v>
      </c>
      <c r="H5306" s="5" t="s">
        <v>43</v>
      </c>
      <c r="I5306" t="s">
        <v>26</v>
      </c>
      <c r="J5306" t="s">
        <v>43</v>
      </c>
      <c r="K5306">
        <v>50</v>
      </c>
      <c r="L5306" s="5" t="s">
        <v>10562</v>
      </c>
      <c r="M5306" s="5" t="s">
        <v>54</v>
      </c>
      <c r="N5306">
        <v>4</v>
      </c>
      <c r="O5306" t="s">
        <v>112</v>
      </c>
      <c r="P5306" s="1">
        <v>45701</v>
      </c>
      <c r="Q5306" s="1">
        <v>45726</v>
      </c>
      <c r="R5306">
        <v>1782</v>
      </c>
      <c r="S5306" s="4">
        <v>6.6</v>
      </c>
      <c r="T5306" t="s">
        <v>55</v>
      </c>
    </row>
    <row r="5307" spans="1:20" x14ac:dyDescent="0.35">
      <c r="A5307" t="s">
        <v>10563</v>
      </c>
      <c r="B5307" s="5" t="s">
        <v>73</v>
      </c>
      <c r="C5307" s="6">
        <v>301786</v>
      </c>
      <c r="D5307" t="s">
        <v>33</v>
      </c>
      <c r="E5307">
        <v>33196460</v>
      </c>
      <c r="F5307" s="5" t="s">
        <v>23</v>
      </c>
      <c r="G5307" s="5" t="s">
        <v>51</v>
      </c>
      <c r="H5307" s="5" t="s">
        <v>34</v>
      </c>
      <c r="I5307" t="s">
        <v>35</v>
      </c>
      <c r="J5307" t="s">
        <v>34</v>
      </c>
      <c r="K5307">
        <v>0</v>
      </c>
      <c r="L5307" s="5" t="s">
        <v>10564</v>
      </c>
      <c r="M5307" s="5" t="s">
        <v>54</v>
      </c>
      <c r="N5307">
        <v>11</v>
      </c>
      <c r="O5307" t="s">
        <v>167</v>
      </c>
      <c r="P5307" s="1">
        <v>45750</v>
      </c>
      <c r="Q5307" s="1">
        <v>45765</v>
      </c>
      <c r="R5307">
        <v>902</v>
      </c>
      <c r="S5307" s="4">
        <v>9.6</v>
      </c>
      <c r="T5307" t="s">
        <v>136</v>
      </c>
    </row>
    <row r="5308" spans="1:20" x14ac:dyDescent="0.35">
      <c r="A5308" t="s">
        <v>10565</v>
      </c>
      <c r="B5308" s="5" t="s">
        <v>28802</v>
      </c>
      <c r="C5308" s="6">
        <v>86235</v>
      </c>
      <c r="D5308" t="s">
        <v>41</v>
      </c>
      <c r="E5308">
        <v>73300</v>
      </c>
      <c r="F5308" s="5" t="s">
        <v>58</v>
      </c>
      <c r="G5308" s="5" t="s">
        <v>42</v>
      </c>
      <c r="H5308" s="5" t="s">
        <v>126</v>
      </c>
      <c r="I5308" t="s">
        <v>35</v>
      </c>
      <c r="J5308" t="s">
        <v>126</v>
      </c>
      <c r="K5308">
        <v>100</v>
      </c>
      <c r="L5308" s="5" t="s">
        <v>10566</v>
      </c>
      <c r="M5308" s="5" t="s">
        <v>28</v>
      </c>
      <c r="N5308">
        <v>1</v>
      </c>
      <c r="O5308" t="s">
        <v>167</v>
      </c>
      <c r="P5308" s="1">
        <v>45337</v>
      </c>
      <c r="Q5308" s="1">
        <v>45355</v>
      </c>
      <c r="R5308">
        <v>1324</v>
      </c>
      <c r="S5308" s="4">
        <v>8.1999999999999993</v>
      </c>
      <c r="T5308" t="s">
        <v>95</v>
      </c>
    </row>
    <row r="5309" spans="1:20" x14ac:dyDescent="0.35">
      <c r="A5309" t="s">
        <v>10567</v>
      </c>
      <c r="B5309" s="5" t="s">
        <v>32</v>
      </c>
      <c r="C5309" s="6">
        <v>165965</v>
      </c>
      <c r="D5309" t="s">
        <v>22</v>
      </c>
      <c r="E5309">
        <v>165965</v>
      </c>
      <c r="F5309" s="5" t="s">
        <v>23</v>
      </c>
      <c r="G5309" s="5" t="s">
        <v>59</v>
      </c>
      <c r="H5309" s="5" t="s">
        <v>191</v>
      </c>
      <c r="I5309" t="s">
        <v>44</v>
      </c>
      <c r="J5309" t="s">
        <v>191</v>
      </c>
      <c r="K5309">
        <v>0</v>
      </c>
      <c r="L5309" s="5" t="s">
        <v>10568</v>
      </c>
      <c r="M5309" s="5" t="s">
        <v>28</v>
      </c>
      <c r="N5309">
        <v>12</v>
      </c>
      <c r="O5309" t="s">
        <v>88</v>
      </c>
      <c r="P5309" s="1">
        <v>45352</v>
      </c>
      <c r="Q5309" s="1">
        <v>45401</v>
      </c>
      <c r="R5309">
        <v>1525</v>
      </c>
      <c r="S5309" s="4">
        <v>5.6</v>
      </c>
      <c r="T5309" t="s">
        <v>210</v>
      </c>
    </row>
    <row r="5310" spans="1:20" x14ac:dyDescent="0.35">
      <c r="A5310" t="s">
        <v>10569</v>
      </c>
      <c r="B5310" s="5" t="s">
        <v>91</v>
      </c>
      <c r="C5310" s="6">
        <v>85823</v>
      </c>
      <c r="D5310" t="s">
        <v>22</v>
      </c>
      <c r="E5310">
        <v>85823</v>
      </c>
      <c r="F5310" s="5" t="s">
        <v>58</v>
      </c>
      <c r="G5310" s="5" t="s">
        <v>42</v>
      </c>
      <c r="H5310" s="5" t="s">
        <v>97</v>
      </c>
      <c r="I5310" t="s">
        <v>26</v>
      </c>
      <c r="J5310" t="s">
        <v>97</v>
      </c>
      <c r="K5310">
        <v>100</v>
      </c>
      <c r="L5310" s="5" t="s">
        <v>10570</v>
      </c>
      <c r="M5310" s="5" t="s">
        <v>28</v>
      </c>
      <c r="N5310">
        <v>1</v>
      </c>
      <c r="O5310" t="s">
        <v>131</v>
      </c>
      <c r="P5310" s="1">
        <v>45503</v>
      </c>
      <c r="Q5310" s="1">
        <v>45573</v>
      </c>
      <c r="R5310">
        <v>1458</v>
      </c>
      <c r="S5310" s="4">
        <v>6.7</v>
      </c>
      <c r="T5310" t="s">
        <v>210</v>
      </c>
    </row>
    <row r="5311" spans="1:20" x14ac:dyDescent="0.35">
      <c r="A5311" t="s">
        <v>10571</v>
      </c>
      <c r="B5311" s="5" t="s">
        <v>28801</v>
      </c>
      <c r="C5311" s="6">
        <v>85037</v>
      </c>
      <c r="D5311" t="s">
        <v>22</v>
      </c>
      <c r="E5311">
        <v>85037</v>
      </c>
      <c r="F5311" s="5" t="s">
        <v>23</v>
      </c>
      <c r="G5311" s="5" t="s">
        <v>51</v>
      </c>
      <c r="H5311" s="5" t="s">
        <v>157</v>
      </c>
      <c r="I5311" t="s">
        <v>35</v>
      </c>
      <c r="J5311" t="s">
        <v>157</v>
      </c>
      <c r="K5311">
        <v>0</v>
      </c>
      <c r="L5311" s="5" t="s">
        <v>10572</v>
      </c>
      <c r="M5311" s="5" t="s">
        <v>37</v>
      </c>
      <c r="N5311">
        <v>16</v>
      </c>
      <c r="O5311" t="s">
        <v>167</v>
      </c>
      <c r="P5311" s="1">
        <v>45629</v>
      </c>
      <c r="Q5311" s="1">
        <v>45673</v>
      </c>
      <c r="R5311">
        <v>1818</v>
      </c>
      <c r="S5311" s="4">
        <v>7.9</v>
      </c>
      <c r="T5311" t="s">
        <v>79</v>
      </c>
    </row>
    <row r="5312" spans="1:20" x14ac:dyDescent="0.35">
      <c r="A5312" t="s">
        <v>10573</v>
      </c>
      <c r="B5312" s="5" t="s">
        <v>28802</v>
      </c>
      <c r="C5312" s="6">
        <v>61149</v>
      </c>
      <c r="D5312" t="s">
        <v>22</v>
      </c>
      <c r="E5312">
        <v>61149</v>
      </c>
      <c r="F5312" s="5" t="s">
        <v>50</v>
      </c>
      <c r="G5312" s="5" t="s">
        <v>24</v>
      </c>
      <c r="H5312" s="5" t="s">
        <v>165</v>
      </c>
      <c r="I5312" t="s">
        <v>26</v>
      </c>
      <c r="J5312" t="s">
        <v>43</v>
      </c>
      <c r="K5312">
        <v>0</v>
      </c>
      <c r="L5312" s="5" t="s">
        <v>10566</v>
      </c>
      <c r="M5312" s="5" t="s">
        <v>37</v>
      </c>
      <c r="N5312">
        <v>2</v>
      </c>
      <c r="O5312" t="s">
        <v>147</v>
      </c>
      <c r="P5312" s="1">
        <v>45376</v>
      </c>
      <c r="Q5312" s="1">
        <v>45448</v>
      </c>
      <c r="R5312">
        <v>1921</v>
      </c>
      <c r="S5312" s="4">
        <v>9.4</v>
      </c>
      <c r="T5312" t="s">
        <v>63</v>
      </c>
    </row>
    <row r="5313" spans="1:20" x14ac:dyDescent="0.35">
      <c r="A5313" t="s">
        <v>10574</v>
      </c>
      <c r="B5313" s="5" t="s">
        <v>162</v>
      </c>
      <c r="C5313" s="6">
        <v>92493</v>
      </c>
      <c r="D5313" t="s">
        <v>74</v>
      </c>
      <c r="E5313">
        <v>115616</v>
      </c>
      <c r="F5313" s="5" t="s">
        <v>50</v>
      </c>
      <c r="G5313" s="5" t="s">
        <v>42</v>
      </c>
      <c r="H5313" s="5" t="s">
        <v>75</v>
      </c>
      <c r="I5313" t="s">
        <v>35</v>
      </c>
      <c r="J5313" t="s">
        <v>75</v>
      </c>
      <c r="K5313">
        <v>50</v>
      </c>
      <c r="L5313" s="5" t="s">
        <v>10575</v>
      </c>
      <c r="M5313" s="5" t="s">
        <v>54</v>
      </c>
      <c r="N5313">
        <v>3</v>
      </c>
      <c r="O5313" t="s">
        <v>85</v>
      </c>
      <c r="P5313" s="1">
        <v>45517</v>
      </c>
      <c r="Q5313" s="1">
        <v>45547</v>
      </c>
      <c r="R5313">
        <v>1208</v>
      </c>
      <c r="S5313" s="4">
        <v>7.6</v>
      </c>
      <c r="T5313" t="s">
        <v>79</v>
      </c>
    </row>
    <row r="5314" spans="1:20" x14ac:dyDescent="0.35">
      <c r="A5314" t="s">
        <v>10576</v>
      </c>
      <c r="B5314" s="5" t="s">
        <v>105</v>
      </c>
      <c r="C5314" s="6">
        <v>114033</v>
      </c>
      <c r="D5314" t="s">
        <v>33</v>
      </c>
      <c r="E5314">
        <v>12543630</v>
      </c>
      <c r="F5314" s="5" t="s">
        <v>50</v>
      </c>
      <c r="G5314" s="5" t="s">
        <v>59</v>
      </c>
      <c r="H5314" s="5" t="s">
        <v>34</v>
      </c>
      <c r="I5314" t="s">
        <v>35</v>
      </c>
      <c r="J5314" t="s">
        <v>34</v>
      </c>
      <c r="K5314">
        <v>100</v>
      </c>
      <c r="L5314" s="5" t="s">
        <v>3052</v>
      </c>
      <c r="M5314" s="5" t="s">
        <v>54</v>
      </c>
      <c r="N5314">
        <v>4</v>
      </c>
      <c r="O5314" t="s">
        <v>46</v>
      </c>
      <c r="P5314" s="1">
        <v>45681</v>
      </c>
      <c r="Q5314" s="1">
        <v>45747</v>
      </c>
      <c r="R5314">
        <v>1016</v>
      </c>
      <c r="S5314" s="4">
        <v>7.8</v>
      </c>
      <c r="T5314" t="s">
        <v>118</v>
      </c>
    </row>
    <row r="5315" spans="1:20" x14ac:dyDescent="0.35">
      <c r="A5315" t="s">
        <v>10577</v>
      </c>
      <c r="B5315" s="5" t="s">
        <v>217</v>
      </c>
      <c r="C5315" s="6">
        <v>53893</v>
      </c>
      <c r="D5315" t="s">
        <v>41</v>
      </c>
      <c r="E5315">
        <v>45809</v>
      </c>
      <c r="F5315" s="5" t="s">
        <v>58</v>
      </c>
      <c r="G5315" s="5" t="s">
        <v>42</v>
      </c>
      <c r="H5315" s="5" t="s">
        <v>43</v>
      </c>
      <c r="I5315" t="s">
        <v>44</v>
      </c>
      <c r="J5315" t="s">
        <v>93</v>
      </c>
      <c r="K5315">
        <v>0</v>
      </c>
      <c r="L5315" s="5" t="s">
        <v>10578</v>
      </c>
      <c r="M5315" s="5" t="s">
        <v>37</v>
      </c>
      <c r="N5315">
        <v>1</v>
      </c>
      <c r="O5315" t="s">
        <v>78</v>
      </c>
      <c r="P5315" s="1">
        <v>45342</v>
      </c>
      <c r="Q5315" s="1">
        <v>45358</v>
      </c>
      <c r="R5315">
        <v>2172</v>
      </c>
      <c r="S5315" s="4">
        <v>7.6</v>
      </c>
      <c r="T5315" t="s">
        <v>103</v>
      </c>
    </row>
    <row r="5316" spans="1:20" x14ac:dyDescent="0.35">
      <c r="A5316" t="s">
        <v>10579</v>
      </c>
      <c r="B5316" s="5" t="s">
        <v>145</v>
      </c>
      <c r="C5316" s="6">
        <v>84318</v>
      </c>
      <c r="D5316" t="s">
        <v>22</v>
      </c>
      <c r="E5316">
        <v>84318</v>
      </c>
      <c r="F5316" s="5" t="s">
        <v>58</v>
      </c>
      <c r="G5316" s="5" t="s">
        <v>24</v>
      </c>
      <c r="H5316" s="5" t="s">
        <v>52</v>
      </c>
      <c r="I5316" t="s">
        <v>35</v>
      </c>
      <c r="J5316" t="s">
        <v>768</v>
      </c>
      <c r="K5316">
        <v>100</v>
      </c>
      <c r="L5316" s="5" t="s">
        <v>10580</v>
      </c>
      <c r="M5316" s="5" t="s">
        <v>54</v>
      </c>
      <c r="N5316">
        <v>1</v>
      </c>
      <c r="O5316" t="s">
        <v>46</v>
      </c>
      <c r="P5316" s="1">
        <v>45598</v>
      </c>
      <c r="Q5316" s="1">
        <v>45635</v>
      </c>
      <c r="R5316">
        <v>785</v>
      </c>
      <c r="S5316" s="4">
        <v>7.4</v>
      </c>
      <c r="T5316" t="s">
        <v>30</v>
      </c>
    </row>
    <row r="5317" spans="1:20" x14ac:dyDescent="0.35">
      <c r="A5317" t="s">
        <v>10581</v>
      </c>
      <c r="B5317" s="5" t="s">
        <v>100</v>
      </c>
      <c r="C5317" s="6">
        <v>102359</v>
      </c>
      <c r="D5317" t="s">
        <v>74</v>
      </c>
      <c r="E5317">
        <v>127949</v>
      </c>
      <c r="F5317" s="5" t="s">
        <v>66</v>
      </c>
      <c r="G5317" s="5" t="s">
        <v>42</v>
      </c>
      <c r="H5317" s="5" t="s">
        <v>75</v>
      </c>
      <c r="I5317" t="s">
        <v>44</v>
      </c>
      <c r="J5317" t="s">
        <v>75</v>
      </c>
      <c r="K5317">
        <v>50</v>
      </c>
      <c r="L5317" s="5" t="s">
        <v>10582</v>
      </c>
      <c r="M5317" s="5" t="s">
        <v>37</v>
      </c>
      <c r="N5317">
        <v>9</v>
      </c>
      <c r="O5317" t="s">
        <v>131</v>
      </c>
      <c r="P5317" s="1">
        <v>45771</v>
      </c>
      <c r="Q5317" s="1">
        <v>45804</v>
      </c>
      <c r="R5317">
        <v>1201</v>
      </c>
      <c r="S5317" s="4">
        <v>7.1</v>
      </c>
      <c r="T5317" t="s">
        <v>47</v>
      </c>
    </row>
    <row r="5318" spans="1:20" x14ac:dyDescent="0.35">
      <c r="A5318" t="s">
        <v>10583</v>
      </c>
      <c r="B5318" s="5" t="s">
        <v>174</v>
      </c>
      <c r="C5318" s="6">
        <v>37425</v>
      </c>
      <c r="D5318" t="s">
        <v>22</v>
      </c>
      <c r="E5318">
        <v>37425</v>
      </c>
      <c r="F5318" s="5" t="s">
        <v>58</v>
      </c>
      <c r="G5318" s="5" t="s">
        <v>42</v>
      </c>
      <c r="H5318" s="5" t="s">
        <v>157</v>
      </c>
      <c r="I5318" t="s">
        <v>26</v>
      </c>
      <c r="J5318" t="s">
        <v>157</v>
      </c>
      <c r="K5318">
        <v>100</v>
      </c>
      <c r="L5318" s="5" t="s">
        <v>10584</v>
      </c>
      <c r="M5318" s="5" t="s">
        <v>70</v>
      </c>
      <c r="N5318">
        <v>1</v>
      </c>
      <c r="O5318" t="s">
        <v>172</v>
      </c>
      <c r="P5318" s="1">
        <v>45385</v>
      </c>
      <c r="Q5318" s="1">
        <v>45451</v>
      </c>
      <c r="R5318">
        <v>1464</v>
      </c>
      <c r="S5318" s="4">
        <v>9.5</v>
      </c>
      <c r="T5318" t="s">
        <v>63</v>
      </c>
    </row>
    <row r="5319" spans="1:20" x14ac:dyDescent="0.35">
      <c r="A5319" t="s">
        <v>10585</v>
      </c>
      <c r="B5319" s="5" t="s">
        <v>162</v>
      </c>
      <c r="C5319" s="6">
        <v>78231</v>
      </c>
      <c r="D5319" t="s">
        <v>22</v>
      </c>
      <c r="E5319">
        <v>78231</v>
      </c>
      <c r="F5319" s="5" t="s">
        <v>58</v>
      </c>
      <c r="G5319" s="5" t="s">
        <v>42</v>
      </c>
      <c r="H5319" s="5" t="s">
        <v>97</v>
      </c>
      <c r="I5319" t="s">
        <v>26</v>
      </c>
      <c r="J5319" t="s">
        <v>354</v>
      </c>
      <c r="K5319">
        <v>100</v>
      </c>
      <c r="L5319" s="5" t="s">
        <v>10586</v>
      </c>
      <c r="M5319" s="5" t="s">
        <v>37</v>
      </c>
      <c r="N5319">
        <v>0</v>
      </c>
      <c r="O5319" t="s">
        <v>172</v>
      </c>
      <c r="P5319" s="1">
        <v>45444</v>
      </c>
      <c r="Q5319" s="1">
        <v>45479</v>
      </c>
      <c r="R5319">
        <v>2337</v>
      </c>
      <c r="S5319" s="4">
        <v>5.8</v>
      </c>
      <c r="T5319" t="s">
        <v>243</v>
      </c>
    </row>
    <row r="5320" spans="1:20" x14ac:dyDescent="0.35">
      <c r="A5320" t="s">
        <v>10587</v>
      </c>
      <c r="B5320" s="5" t="s">
        <v>91</v>
      </c>
      <c r="C5320" s="6">
        <v>62558</v>
      </c>
      <c r="D5320" t="s">
        <v>41</v>
      </c>
      <c r="E5320">
        <v>53174</v>
      </c>
      <c r="F5320" s="5" t="s">
        <v>58</v>
      </c>
      <c r="G5320" s="5" t="s">
        <v>42</v>
      </c>
      <c r="H5320" s="5" t="s">
        <v>126</v>
      </c>
      <c r="I5320" t="s">
        <v>26</v>
      </c>
      <c r="J5320" t="s">
        <v>68</v>
      </c>
      <c r="K5320">
        <v>50</v>
      </c>
      <c r="L5320" s="5" t="s">
        <v>10588</v>
      </c>
      <c r="M5320" s="5" t="s">
        <v>70</v>
      </c>
      <c r="N5320">
        <v>1</v>
      </c>
      <c r="O5320" t="s">
        <v>29</v>
      </c>
      <c r="P5320" s="1">
        <v>45746</v>
      </c>
      <c r="Q5320" s="1">
        <v>45767</v>
      </c>
      <c r="R5320">
        <v>2055</v>
      </c>
      <c r="S5320" s="4">
        <v>7.8</v>
      </c>
      <c r="T5320" t="s">
        <v>153</v>
      </c>
    </row>
    <row r="5321" spans="1:20" x14ac:dyDescent="0.35">
      <c r="A5321" t="s">
        <v>10589</v>
      </c>
      <c r="B5321" s="5" t="s">
        <v>100</v>
      </c>
      <c r="C5321" s="6">
        <v>123579</v>
      </c>
      <c r="D5321" t="s">
        <v>74</v>
      </c>
      <c r="E5321">
        <v>154474</v>
      </c>
      <c r="F5321" s="5" t="s">
        <v>66</v>
      </c>
      <c r="G5321" s="5" t="s">
        <v>51</v>
      </c>
      <c r="H5321" s="5" t="s">
        <v>75</v>
      </c>
      <c r="I5321" t="s">
        <v>35</v>
      </c>
      <c r="J5321" t="s">
        <v>75</v>
      </c>
      <c r="K5321">
        <v>0</v>
      </c>
      <c r="L5321" s="5" t="s">
        <v>10590</v>
      </c>
      <c r="M5321" s="5" t="s">
        <v>54</v>
      </c>
      <c r="N5321">
        <v>5</v>
      </c>
      <c r="O5321" t="s">
        <v>71</v>
      </c>
      <c r="P5321" s="1">
        <v>45589</v>
      </c>
      <c r="Q5321" s="1">
        <v>45641</v>
      </c>
      <c r="R5321">
        <v>785</v>
      </c>
      <c r="S5321" s="4">
        <v>9.3000000000000007</v>
      </c>
      <c r="T5321" t="s">
        <v>30</v>
      </c>
    </row>
    <row r="5322" spans="1:20" x14ac:dyDescent="0.35">
      <c r="A5322" t="s">
        <v>10591</v>
      </c>
      <c r="B5322" s="5" t="s">
        <v>100</v>
      </c>
      <c r="C5322" s="6">
        <v>83741</v>
      </c>
      <c r="D5322" t="s">
        <v>74</v>
      </c>
      <c r="E5322">
        <v>104676</v>
      </c>
      <c r="F5322" s="5" t="s">
        <v>50</v>
      </c>
      <c r="G5322" s="5" t="s">
        <v>51</v>
      </c>
      <c r="H5322" s="5" t="s">
        <v>75</v>
      </c>
      <c r="I5322" t="s">
        <v>26</v>
      </c>
      <c r="J5322" t="s">
        <v>75</v>
      </c>
      <c r="K5322">
        <v>100</v>
      </c>
      <c r="L5322" s="5" t="s">
        <v>10592</v>
      </c>
      <c r="M5322" s="5" t="s">
        <v>70</v>
      </c>
      <c r="N5322">
        <v>3</v>
      </c>
      <c r="O5322" t="s">
        <v>46</v>
      </c>
      <c r="P5322" s="1">
        <v>45720</v>
      </c>
      <c r="Q5322" s="1">
        <v>45783</v>
      </c>
      <c r="R5322">
        <v>2180</v>
      </c>
      <c r="S5322" s="4">
        <v>5.3</v>
      </c>
      <c r="T5322" t="s">
        <v>47</v>
      </c>
    </row>
    <row r="5323" spans="1:20" x14ac:dyDescent="0.35">
      <c r="A5323" t="s">
        <v>10593</v>
      </c>
      <c r="B5323" s="5" t="s">
        <v>105</v>
      </c>
      <c r="C5323" s="6">
        <v>103613</v>
      </c>
      <c r="D5323" t="s">
        <v>22</v>
      </c>
      <c r="E5323">
        <v>103613</v>
      </c>
      <c r="F5323" s="5" t="s">
        <v>66</v>
      </c>
      <c r="G5323" s="5" t="s">
        <v>24</v>
      </c>
      <c r="H5323" s="5" t="s">
        <v>25</v>
      </c>
      <c r="I5323" t="s">
        <v>44</v>
      </c>
      <c r="J5323" t="s">
        <v>491</v>
      </c>
      <c r="K5323">
        <v>50</v>
      </c>
      <c r="L5323" s="5" t="s">
        <v>10594</v>
      </c>
      <c r="M5323" s="5" t="s">
        <v>54</v>
      </c>
      <c r="N5323">
        <v>7</v>
      </c>
      <c r="O5323" t="s">
        <v>46</v>
      </c>
      <c r="P5323" s="1">
        <v>45301</v>
      </c>
      <c r="Q5323" s="1">
        <v>45333</v>
      </c>
      <c r="R5323">
        <v>1225</v>
      </c>
      <c r="S5323" s="4">
        <v>10</v>
      </c>
      <c r="T5323" t="s">
        <v>243</v>
      </c>
    </row>
    <row r="5324" spans="1:20" x14ac:dyDescent="0.35">
      <c r="A5324" t="s">
        <v>10595</v>
      </c>
      <c r="B5324" s="5" t="s">
        <v>100</v>
      </c>
      <c r="C5324" s="6">
        <v>122345</v>
      </c>
      <c r="D5324" t="s">
        <v>22</v>
      </c>
      <c r="E5324">
        <v>122345</v>
      </c>
      <c r="F5324" s="5" t="s">
        <v>66</v>
      </c>
      <c r="G5324" s="5" t="s">
        <v>59</v>
      </c>
      <c r="H5324" s="5" t="s">
        <v>191</v>
      </c>
      <c r="I5324" t="s">
        <v>44</v>
      </c>
      <c r="J5324" t="s">
        <v>191</v>
      </c>
      <c r="K5324">
        <v>0</v>
      </c>
      <c r="L5324" s="5" t="s">
        <v>10596</v>
      </c>
      <c r="M5324" s="5" t="s">
        <v>28</v>
      </c>
      <c r="N5324">
        <v>9</v>
      </c>
      <c r="O5324" t="s">
        <v>172</v>
      </c>
      <c r="P5324" s="1">
        <v>45342</v>
      </c>
      <c r="Q5324" s="1">
        <v>45397</v>
      </c>
      <c r="R5324">
        <v>563</v>
      </c>
      <c r="S5324" s="4">
        <v>8.6999999999999993</v>
      </c>
      <c r="T5324" t="s">
        <v>108</v>
      </c>
    </row>
    <row r="5325" spans="1:20" x14ac:dyDescent="0.35">
      <c r="A5325" t="s">
        <v>10597</v>
      </c>
      <c r="B5325" s="5" t="s">
        <v>28801</v>
      </c>
      <c r="C5325" s="6">
        <v>125817</v>
      </c>
      <c r="D5325" t="s">
        <v>120</v>
      </c>
      <c r="E5325">
        <v>113235</v>
      </c>
      <c r="F5325" s="5" t="s">
        <v>58</v>
      </c>
      <c r="G5325" s="5" t="s">
        <v>59</v>
      </c>
      <c r="H5325" s="5" t="s">
        <v>121</v>
      </c>
      <c r="I5325" t="s">
        <v>35</v>
      </c>
      <c r="J5325" t="s">
        <v>67</v>
      </c>
      <c r="K5325">
        <v>0</v>
      </c>
      <c r="L5325" s="5" t="s">
        <v>1041</v>
      </c>
      <c r="M5325" s="5" t="s">
        <v>28</v>
      </c>
      <c r="N5325">
        <v>0</v>
      </c>
      <c r="O5325" t="s">
        <v>62</v>
      </c>
      <c r="P5325" s="1">
        <v>45468</v>
      </c>
      <c r="Q5325" s="1">
        <v>45485</v>
      </c>
      <c r="R5325">
        <v>2037</v>
      </c>
      <c r="S5325" s="4">
        <v>6.9</v>
      </c>
      <c r="T5325" t="s">
        <v>136</v>
      </c>
    </row>
    <row r="5326" spans="1:20" x14ac:dyDescent="0.35">
      <c r="A5326" t="s">
        <v>10598</v>
      </c>
      <c r="B5326" s="5" t="s">
        <v>28802</v>
      </c>
      <c r="C5326" s="6">
        <v>83848</v>
      </c>
      <c r="D5326" t="s">
        <v>22</v>
      </c>
      <c r="E5326">
        <v>83848</v>
      </c>
      <c r="F5326" s="5" t="s">
        <v>50</v>
      </c>
      <c r="G5326" s="5" t="s">
        <v>42</v>
      </c>
      <c r="H5326" s="5" t="s">
        <v>25</v>
      </c>
      <c r="I5326" t="s">
        <v>44</v>
      </c>
      <c r="J5326" t="s">
        <v>1192</v>
      </c>
      <c r="K5326">
        <v>50</v>
      </c>
      <c r="L5326" s="5" t="s">
        <v>1972</v>
      </c>
      <c r="M5326" s="5" t="s">
        <v>37</v>
      </c>
      <c r="N5326">
        <v>2</v>
      </c>
      <c r="O5326" t="s">
        <v>147</v>
      </c>
      <c r="P5326" s="1">
        <v>45403</v>
      </c>
      <c r="Q5326" s="1">
        <v>45474</v>
      </c>
      <c r="R5326">
        <v>1561</v>
      </c>
      <c r="S5326" s="4">
        <v>8.1</v>
      </c>
      <c r="T5326" t="s">
        <v>118</v>
      </c>
    </row>
    <row r="5327" spans="1:20" x14ac:dyDescent="0.35">
      <c r="A5327" t="s">
        <v>10599</v>
      </c>
      <c r="B5327" s="5" t="s">
        <v>174</v>
      </c>
      <c r="C5327" s="6">
        <v>126646</v>
      </c>
      <c r="D5327" t="s">
        <v>41</v>
      </c>
      <c r="E5327">
        <v>107649</v>
      </c>
      <c r="F5327" s="5" t="s">
        <v>66</v>
      </c>
      <c r="G5327" s="5" t="s">
        <v>59</v>
      </c>
      <c r="H5327" s="5" t="s">
        <v>126</v>
      </c>
      <c r="I5327" t="s">
        <v>35</v>
      </c>
      <c r="J5327" t="s">
        <v>126</v>
      </c>
      <c r="K5327">
        <v>100</v>
      </c>
      <c r="L5327" s="5" t="s">
        <v>10600</v>
      </c>
      <c r="M5327" s="5" t="s">
        <v>28</v>
      </c>
      <c r="N5327">
        <v>5</v>
      </c>
      <c r="O5327" t="s">
        <v>172</v>
      </c>
      <c r="P5327" s="1">
        <v>45371</v>
      </c>
      <c r="Q5327" s="1">
        <v>45391</v>
      </c>
      <c r="R5327">
        <v>2308</v>
      </c>
      <c r="S5327" s="4">
        <v>7.6</v>
      </c>
      <c r="T5327" t="s">
        <v>89</v>
      </c>
    </row>
    <row r="5328" spans="1:20" x14ac:dyDescent="0.35">
      <c r="A5328" t="s">
        <v>10601</v>
      </c>
      <c r="B5328" s="5" t="s">
        <v>28799</v>
      </c>
      <c r="C5328" s="6">
        <v>216544</v>
      </c>
      <c r="D5328" t="s">
        <v>22</v>
      </c>
      <c r="E5328">
        <v>216544</v>
      </c>
      <c r="F5328" s="5" t="s">
        <v>23</v>
      </c>
      <c r="G5328" s="5" t="s">
        <v>59</v>
      </c>
      <c r="H5328" s="5" t="s">
        <v>101</v>
      </c>
      <c r="I5328" t="s">
        <v>26</v>
      </c>
      <c r="J5328" t="s">
        <v>101</v>
      </c>
      <c r="K5328">
        <v>100</v>
      </c>
      <c r="L5328" s="5" t="s">
        <v>10602</v>
      </c>
      <c r="M5328" s="5" t="s">
        <v>28</v>
      </c>
      <c r="N5328">
        <v>14</v>
      </c>
      <c r="O5328" t="s">
        <v>29</v>
      </c>
      <c r="P5328" s="1">
        <v>45498</v>
      </c>
      <c r="Q5328" s="1">
        <v>45558</v>
      </c>
      <c r="R5328">
        <v>1367</v>
      </c>
      <c r="S5328" s="4">
        <v>5.0999999999999996</v>
      </c>
      <c r="T5328" t="s">
        <v>38</v>
      </c>
    </row>
    <row r="5329" spans="1:20" x14ac:dyDescent="0.35">
      <c r="A5329" t="s">
        <v>10603</v>
      </c>
      <c r="B5329" s="5" t="s">
        <v>28802</v>
      </c>
      <c r="C5329" s="6">
        <v>254248</v>
      </c>
      <c r="D5329" t="s">
        <v>41</v>
      </c>
      <c r="E5329">
        <v>216111</v>
      </c>
      <c r="F5329" s="5" t="s">
        <v>23</v>
      </c>
      <c r="G5329" s="5" t="s">
        <v>51</v>
      </c>
      <c r="H5329" s="5" t="s">
        <v>151</v>
      </c>
      <c r="I5329" t="s">
        <v>35</v>
      </c>
      <c r="J5329" t="s">
        <v>151</v>
      </c>
      <c r="K5329">
        <v>50</v>
      </c>
      <c r="L5329" s="5" t="s">
        <v>10604</v>
      </c>
      <c r="M5329" s="5" t="s">
        <v>54</v>
      </c>
      <c r="N5329">
        <v>13</v>
      </c>
      <c r="O5329" t="s">
        <v>46</v>
      </c>
      <c r="P5329" s="1">
        <v>45613</v>
      </c>
      <c r="Q5329" s="1">
        <v>45686</v>
      </c>
      <c r="R5329">
        <v>2380</v>
      </c>
      <c r="S5329" s="4">
        <v>8</v>
      </c>
      <c r="T5329" t="s">
        <v>103</v>
      </c>
    </row>
    <row r="5330" spans="1:20" x14ac:dyDescent="0.35">
      <c r="A5330" t="s">
        <v>10605</v>
      </c>
      <c r="B5330" s="5" t="s">
        <v>100</v>
      </c>
      <c r="C5330" s="6">
        <v>238603</v>
      </c>
      <c r="D5330" t="s">
        <v>92</v>
      </c>
      <c r="E5330">
        <v>178952</v>
      </c>
      <c r="F5330" s="5" t="s">
        <v>23</v>
      </c>
      <c r="G5330" s="5" t="s">
        <v>59</v>
      </c>
      <c r="H5330" s="5" t="s">
        <v>93</v>
      </c>
      <c r="I5330" t="s">
        <v>35</v>
      </c>
      <c r="J5330" t="s">
        <v>93</v>
      </c>
      <c r="K5330">
        <v>0</v>
      </c>
      <c r="L5330" s="5" t="s">
        <v>10606</v>
      </c>
      <c r="M5330" s="5" t="s">
        <v>37</v>
      </c>
      <c r="N5330">
        <v>16</v>
      </c>
      <c r="O5330" t="s">
        <v>135</v>
      </c>
      <c r="P5330" s="1">
        <v>45422</v>
      </c>
      <c r="Q5330" s="1">
        <v>45437</v>
      </c>
      <c r="R5330">
        <v>1566</v>
      </c>
      <c r="S5330" s="4">
        <v>8.9</v>
      </c>
      <c r="T5330" t="s">
        <v>38</v>
      </c>
    </row>
    <row r="5331" spans="1:20" x14ac:dyDescent="0.35">
      <c r="A5331" t="s">
        <v>10607</v>
      </c>
      <c r="B5331" s="5" t="s">
        <v>217</v>
      </c>
      <c r="C5331" s="6">
        <v>71862</v>
      </c>
      <c r="D5331" t="s">
        <v>22</v>
      </c>
      <c r="E5331">
        <v>71862</v>
      </c>
      <c r="F5331" s="5" t="s">
        <v>58</v>
      </c>
      <c r="G5331" s="5" t="s">
        <v>59</v>
      </c>
      <c r="H5331" s="5" t="s">
        <v>25</v>
      </c>
      <c r="I5331" t="s">
        <v>26</v>
      </c>
      <c r="J5331" t="s">
        <v>151</v>
      </c>
      <c r="K5331">
        <v>50</v>
      </c>
      <c r="L5331" s="5" t="s">
        <v>10608</v>
      </c>
      <c r="M5331" s="5" t="s">
        <v>54</v>
      </c>
      <c r="N5331">
        <v>1</v>
      </c>
      <c r="O5331" t="s">
        <v>46</v>
      </c>
      <c r="P5331" s="1">
        <v>45641</v>
      </c>
      <c r="Q5331" s="1">
        <v>45667</v>
      </c>
      <c r="R5331">
        <v>2276</v>
      </c>
      <c r="S5331" s="4">
        <v>9.3000000000000007</v>
      </c>
      <c r="T5331" t="s">
        <v>108</v>
      </c>
    </row>
    <row r="5332" spans="1:20" x14ac:dyDescent="0.35">
      <c r="A5332" t="s">
        <v>10609</v>
      </c>
      <c r="B5332" s="5" t="s">
        <v>179</v>
      </c>
      <c r="C5332" s="6">
        <v>43525</v>
      </c>
      <c r="D5332" t="s">
        <v>22</v>
      </c>
      <c r="E5332">
        <v>43525</v>
      </c>
      <c r="F5332" s="5" t="s">
        <v>66</v>
      </c>
      <c r="G5332" s="5" t="s">
        <v>42</v>
      </c>
      <c r="H5332" s="5" t="s">
        <v>157</v>
      </c>
      <c r="I5332" t="s">
        <v>44</v>
      </c>
      <c r="J5332" t="s">
        <v>299</v>
      </c>
      <c r="K5332">
        <v>50</v>
      </c>
      <c r="L5332" s="5" t="s">
        <v>10610</v>
      </c>
      <c r="M5332" s="5" t="s">
        <v>70</v>
      </c>
      <c r="N5332">
        <v>6</v>
      </c>
      <c r="O5332" t="s">
        <v>78</v>
      </c>
      <c r="P5332" s="1">
        <v>45558</v>
      </c>
      <c r="Q5332" s="1">
        <v>45584</v>
      </c>
      <c r="R5332">
        <v>2248</v>
      </c>
      <c r="S5332" s="4">
        <v>7.1</v>
      </c>
      <c r="T5332" t="s">
        <v>210</v>
      </c>
    </row>
    <row r="5333" spans="1:20" x14ac:dyDescent="0.35">
      <c r="A5333" t="s">
        <v>10611</v>
      </c>
      <c r="B5333" s="5" t="s">
        <v>49</v>
      </c>
      <c r="C5333" s="6">
        <v>133643</v>
      </c>
      <c r="D5333" t="s">
        <v>41</v>
      </c>
      <c r="E5333">
        <v>113597</v>
      </c>
      <c r="F5333" s="5" t="s">
        <v>66</v>
      </c>
      <c r="G5333" s="5" t="s">
        <v>51</v>
      </c>
      <c r="H5333" s="5" t="s">
        <v>151</v>
      </c>
      <c r="I5333" t="s">
        <v>35</v>
      </c>
      <c r="J5333" t="s">
        <v>151</v>
      </c>
      <c r="K5333">
        <v>0</v>
      </c>
      <c r="L5333" s="5" t="s">
        <v>6365</v>
      </c>
      <c r="M5333" s="5" t="s">
        <v>28</v>
      </c>
      <c r="N5333">
        <v>5</v>
      </c>
      <c r="O5333" t="s">
        <v>112</v>
      </c>
      <c r="P5333" s="1">
        <v>45693</v>
      </c>
      <c r="Q5333" s="1">
        <v>45724</v>
      </c>
      <c r="R5333">
        <v>1300</v>
      </c>
      <c r="S5333" s="4">
        <v>7</v>
      </c>
      <c r="T5333" t="s">
        <v>277</v>
      </c>
    </row>
    <row r="5334" spans="1:20" x14ac:dyDescent="0.35">
      <c r="A5334" t="s">
        <v>10612</v>
      </c>
      <c r="B5334" s="5" t="s">
        <v>28800</v>
      </c>
      <c r="C5334" s="6">
        <v>209974</v>
      </c>
      <c r="D5334" t="s">
        <v>65</v>
      </c>
      <c r="E5334">
        <v>272966</v>
      </c>
      <c r="F5334" s="5" t="s">
        <v>23</v>
      </c>
      <c r="G5334" s="5" t="s">
        <v>24</v>
      </c>
      <c r="H5334" s="5" t="s">
        <v>67</v>
      </c>
      <c r="I5334" t="s">
        <v>44</v>
      </c>
      <c r="J5334" t="s">
        <v>67</v>
      </c>
      <c r="K5334">
        <v>0</v>
      </c>
      <c r="L5334" s="5" t="s">
        <v>10613</v>
      </c>
      <c r="M5334" s="5" t="s">
        <v>70</v>
      </c>
      <c r="N5334">
        <v>18</v>
      </c>
      <c r="O5334" t="s">
        <v>85</v>
      </c>
      <c r="P5334" s="1">
        <v>45592</v>
      </c>
      <c r="Q5334" s="1">
        <v>45620</v>
      </c>
      <c r="R5334">
        <v>2148</v>
      </c>
      <c r="S5334" s="4">
        <v>10</v>
      </c>
      <c r="T5334" t="s">
        <v>47</v>
      </c>
    </row>
    <row r="5335" spans="1:20" x14ac:dyDescent="0.35">
      <c r="A5335" t="s">
        <v>10614</v>
      </c>
      <c r="B5335" s="5" t="s">
        <v>73</v>
      </c>
      <c r="C5335" s="6">
        <v>188802</v>
      </c>
      <c r="D5335" t="s">
        <v>74</v>
      </c>
      <c r="E5335">
        <v>236003</v>
      </c>
      <c r="F5335" s="5" t="s">
        <v>23</v>
      </c>
      <c r="G5335" s="5" t="s">
        <v>59</v>
      </c>
      <c r="H5335" s="5" t="s">
        <v>75</v>
      </c>
      <c r="I5335" t="s">
        <v>35</v>
      </c>
      <c r="J5335" t="s">
        <v>151</v>
      </c>
      <c r="K5335">
        <v>50</v>
      </c>
      <c r="L5335" s="5" t="s">
        <v>10615</v>
      </c>
      <c r="M5335" s="5" t="s">
        <v>37</v>
      </c>
      <c r="N5335">
        <v>14</v>
      </c>
      <c r="O5335" t="s">
        <v>46</v>
      </c>
      <c r="P5335" s="1">
        <v>45349</v>
      </c>
      <c r="Q5335" s="1">
        <v>45397</v>
      </c>
      <c r="R5335">
        <v>1309</v>
      </c>
      <c r="S5335" s="4">
        <v>8.3000000000000007</v>
      </c>
      <c r="T5335" t="s">
        <v>103</v>
      </c>
    </row>
    <row r="5336" spans="1:20" x14ac:dyDescent="0.35">
      <c r="A5336" t="s">
        <v>10616</v>
      </c>
      <c r="B5336" s="5" t="s">
        <v>145</v>
      </c>
      <c r="C5336" s="6">
        <v>109423</v>
      </c>
      <c r="D5336" t="s">
        <v>22</v>
      </c>
      <c r="E5336">
        <v>109423</v>
      </c>
      <c r="F5336" s="5" t="s">
        <v>50</v>
      </c>
      <c r="G5336" s="5" t="s">
        <v>59</v>
      </c>
      <c r="H5336" s="5" t="s">
        <v>68</v>
      </c>
      <c r="I5336" t="s">
        <v>44</v>
      </c>
      <c r="J5336" t="s">
        <v>294</v>
      </c>
      <c r="K5336">
        <v>0</v>
      </c>
      <c r="L5336" s="5" t="s">
        <v>10617</v>
      </c>
      <c r="M5336" s="5" t="s">
        <v>28</v>
      </c>
      <c r="N5336">
        <v>4</v>
      </c>
      <c r="O5336" t="s">
        <v>107</v>
      </c>
      <c r="P5336" s="1">
        <v>45662</v>
      </c>
      <c r="Q5336" s="1">
        <v>45676</v>
      </c>
      <c r="R5336">
        <v>1573</v>
      </c>
      <c r="S5336" s="4">
        <v>5.2</v>
      </c>
      <c r="T5336" t="s">
        <v>277</v>
      </c>
    </row>
    <row r="5337" spans="1:20" x14ac:dyDescent="0.35">
      <c r="A5337" t="s">
        <v>10618</v>
      </c>
      <c r="B5337" s="5" t="s">
        <v>21</v>
      </c>
      <c r="C5337" s="6">
        <v>193402</v>
      </c>
      <c r="D5337" t="s">
        <v>65</v>
      </c>
      <c r="E5337">
        <v>251423</v>
      </c>
      <c r="F5337" s="5" t="s">
        <v>23</v>
      </c>
      <c r="G5337" s="5" t="s">
        <v>42</v>
      </c>
      <c r="H5337" s="5" t="s">
        <v>67</v>
      </c>
      <c r="I5337" t="s">
        <v>35</v>
      </c>
      <c r="J5337" t="s">
        <v>67</v>
      </c>
      <c r="K5337">
        <v>0</v>
      </c>
      <c r="L5337" s="5" t="s">
        <v>10619</v>
      </c>
      <c r="M5337" s="5" t="s">
        <v>37</v>
      </c>
      <c r="N5337">
        <v>13</v>
      </c>
      <c r="O5337" t="s">
        <v>112</v>
      </c>
      <c r="P5337" s="1">
        <v>45531</v>
      </c>
      <c r="Q5337" s="1">
        <v>45558</v>
      </c>
      <c r="R5337">
        <v>1658</v>
      </c>
      <c r="S5337" s="4">
        <v>8.9</v>
      </c>
      <c r="T5337" t="s">
        <v>30</v>
      </c>
    </row>
    <row r="5338" spans="1:20" x14ac:dyDescent="0.35">
      <c r="A5338" t="s">
        <v>10620</v>
      </c>
      <c r="B5338" s="5" t="s">
        <v>100</v>
      </c>
      <c r="C5338" s="6">
        <v>68104</v>
      </c>
      <c r="D5338" t="s">
        <v>41</v>
      </c>
      <c r="E5338">
        <v>57888</v>
      </c>
      <c r="F5338" s="5" t="s">
        <v>58</v>
      </c>
      <c r="G5338" s="5" t="s">
        <v>51</v>
      </c>
      <c r="H5338" s="5" t="s">
        <v>60</v>
      </c>
      <c r="I5338" t="s">
        <v>35</v>
      </c>
      <c r="J5338" t="s">
        <v>60</v>
      </c>
      <c r="K5338">
        <v>100</v>
      </c>
      <c r="L5338" s="5" t="s">
        <v>10621</v>
      </c>
      <c r="M5338" s="5" t="s">
        <v>54</v>
      </c>
      <c r="N5338">
        <v>0</v>
      </c>
      <c r="O5338" t="s">
        <v>141</v>
      </c>
      <c r="P5338" s="1">
        <v>45658</v>
      </c>
      <c r="Q5338" s="1">
        <v>45711</v>
      </c>
      <c r="R5338">
        <v>2350</v>
      </c>
      <c r="S5338" s="4">
        <v>5.2</v>
      </c>
      <c r="T5338" t="s">
        <v>153</v>
      </c>
    </row>
    <row r="5339" spans="1:20" x14ac:dyDescent="0.35">
      <c r="A5339" t="s">
        <v>10622</v>
      </c>
      <c r="B5339" s="5" t="s">
        <v>73</v>
      </c>
      <c r="C5339" s="6">
        <v>115997</v>
      </c>
      <c r="D5339" t="s">
        <v>22</v>
      </c>
      <c r="E5339">
        <v>115997</v>
      </c>
      <c r="F5339" s="5" t="s">
        <v>50</v>
      </c>
      <c r="G5339" s="5" t="s">
        <v>59</v>
      </c>
      <c r="H5339" s="5" t="s">
        <v>101</v>
      </c>
      <c r="I5339" t="s">
        <v>26</v>
      </c>
      <c r="J5339" t="s">
        <v>101</v>
      </c>
      <c r="K5339">
        <v>0</v>
      </c>
      <c r="L5339" s="5" t="s">
        <v>10623</v>
      </c>
      <c r="M5339" s="5" t="s">
        <v>37</v>
      </c>
      <c r="N5339">
        <v>4</v>
      </c>
      <c r="O5339" t="s">
        <v>78</v>
      </c>
      <c r="P5339" s="1">
        <v>45470</v>
      </c>
      <c r="Q5339" s="1">
        <v>45486</v>
      </c>
      <c r="R5339">
        <v>2145</v>
      </c>
      <c r="S5339" s="4">
        <v>8.6999999999999993</v>
      </c>
      <c r="T5339" t="s">
        <v>89</v>
      </c>
    </row>
    <row r="5340" spans="1:20" x14ac:dyDescent="0.35">
      <c r="A5340" t="s">
        <v>10624</v>
      </c>
      <c r="B5340" s="5" t="s">
        <v>162</v>
      </c>
      <c r="C5340" s="6">
        <v>87942</v>
      </c>
      <c r="D5340" t="s">
        <v>22</v>
      </c>
      <c r="E5340">
        <v>87942</v>
      </c>
      <c r="F5340" s="5" t="s">
        <v>50</v>
      </c>
      <c r="G5340" s="5" t="s">
        <v>59</v>
      </c>
      <c r="H5340" s="5" t="s">
        <v>165</v>
      </c>
      <c r="I5340" t="s">
        <v>26</v>
      </c>
      <c r="J5340" t="s">
        <v>1211</v>
      </c>
      <c r="K5340">
        <v>50</v>
      </c>
      <c r="L5340" s="5" t="s">
        <v>10625</v>
      </c>
      <c r="M5340" s="5" t="s">
        <v>54</v>
      </c>
      <c r="N5340">
        <v>4</v>
      </c>
      <c r="O5340" t="s">
        <v>131</v>
      </c>
      <c r="P5340" s="1">
        <v>45361</v>
      </c>
      <c r="Q5340" s="1">
        <v>45378</v>
      </c>
      <c r="R5340">
        <v>1259</v>
      </c>
      <c r="S5340" s="4">
        <v>6.9</v>
      </c>
      <c r="T5340" t="s">
        <v>108</v>
      </c>
    </row>
    <row r="5341" spans="1:20" x14ac:dyDescent="0.35">
      <c r="A5341" t="s">
        <v>10626</v>
      </c>
      <c r="B5341" s="5" t="s">
        <v>91</v>
      </c>
      <c r="C5341" s="6">
        <v>303218</v>
      </c>
      <c r="D5341" t="s">
        <v>22</v>
      </c>
      <c r="E5341">
        <v>303218</v>
      </c>
      <c r="F5341" s="5" t="s">
        <v>23</v>
      </c>
      <c r="G5341" s="5" t="s">
        <v>42</v>
      </c>
      <c r="H5341" s="5" t="s">
        <v>97</v>
      </c>
      <c r="I5341" t="s">
        <v>35</v>
      </c>
      <c r="J5341" t="s">
        <v>97</v>
      </c>
      <c r="K5341">
        <v>50</v>
      </c>
      <c r="L5341" s="5" t="s">
        <v>3315</v>
      </c>
      <c r="M5341" s="5" t="s">
        <v>54</v>
      </c>
      <c r="N5341">
        <v>18</v>
      </c>
      <c r="O5341" t="s">
        <v>88</v>
      </c>
      <c r="P5341" s="1">
        <v>45641</v>
      </c>
      <c r="Q5341" s="1">
        <v>45690</v>
      </c>
      <c r="R5341">
        <v>1087</v>
      </c>
      <c r="S5341" s="4">
        <v>9.6999999999999993</v>
      </c>
      <c r="T5341" t="s">
        <v>89</v>
      </c>
    </row>
    <row r="5342" spans="1:20" x14ac:dyDescent="0.35">
      <c r="A5342" t="s">
        <v>10627</v>
      </c>
      <c r="B5342" s="5" t="s">
        <v>28802</v>
      </c>
      <c r="C5342" s="6">
        <v>63427</v>
      </c>
      <c r="D5342" t="s">
        <v>22</v>
      </c>
      <c r="E5342">
        <v>63427</v>
      </c>
      <c r="F5342" s="5" t="s">
        <v>50</v>
      </c>
      <c r="G5342" s="5" t="s">
        <v>42</v>
      </c>
      <c r="H5342" s="5" t="s">
        <v>165</v>
      </c>
      <c r="I5342" t="s">
        <v>44</v>
      </c>
      <c r="J5342" t="s">
        <v>165</v>
      </c>
      <c r="K5342">
        <v>100</v>
      </c>
      <c r="L5342" s="5" t="s">
        <v>10628</v>
      </c>
      <c r="M5342" s="5" t="s">
        <v>37</v>
      </c>
      <c r="N5342">
        <v>2</v>
      </c>
      <c r="O5342" t="s">
        <v>62</v>
      </c>
      <c r="P5342" s="1">
        <v>45396</v>
      </c>
      <c r="Q5342" s="1">
        <v>45437</v>
      </c>
      <c r="R5342">
        <v>952</v>
      </c>
      <c r="S5342" s="4">
        <v>7.2</v>
      </c>
      <c r="T5342" t="s">
        <v>103</v>
      </c>
    </row>
    <row r="5343" spans="1:20" x14ac:dyDescent="0.35">
      <c r="A5343" t="s">
        <v>10629</v>
      </c>
      <c r="B5343" s="5" t="s">
        <v>105</v>
      </c>
      <c r="C5343" s="6">
        <v>148375</v>
      </c>
      <c r="D5343" t="s">
        <v>92</v>
      </c>
      <c r="E5343">
        <v>111281</v>
      </c>
      <c r="F5343" s="5" t="s">
        <v>66</v>
      </c>
      <c r="G5343" s="5" t="s">
        <v>59</v>
      </c>
      <c r="H5343" s="5" t="s">
        <v>93</v>
      </c>
      <c r="I5343" t="s">
        <v>35</v>
      </c>
      <c r="J5343" t="s">
        <v>93</v>
      </c>
      <c r="K5343">
        <v>0</v>
      </c>
      <c r="L5343" s="5" t="s">
        <v>10630</v>
      </c>
      <c r="M5343" s="5" t="s">
        <v>37</v>
      </c>
      <c r="N5343">
        <v>6</v>
      </c>
      <c r="O5343" t="s">
        <v>131</v>
      </c>
      <c r="P5343" s="1">
        <v>45712</v>
      </c>
      <c r="Q5343" s="1">
        <v>45776</v>
      </c>
      <c r="R5343">
        <v>609</v>
      </c>
      <c r="S5343" s="4">
        <v>7.3</v>
      </c>
      <c r="T5343" t="s">
        <v>103</v>
      </c>
    </row>
    <row r="5344" spans="1:20" x14ac:dyDescent="0.35">
      <c r="A5344" t="s">
        <v>10631</v>
      </c>
      <c r="B5344" s="5" t="s">
        <v>28800</v>
      </c>
      <c r="C5344" s="6">
        <v>91410</v>
      </c>
      <c r="D5344" t="s">
        <v>74</v>
      </c>
      <c r="E5344">
        <v>114263</v>
      </c>
      <c r="F5344" s="5" t="s">
        <v>50</v>
      </c>
      <c r="G5344" s="5" t="s">
        <v>51</v>
      </c>
      <c r="H5344" s="5" t="s">
        <v>75</v>
      </c>
      <c r="I5344" t="s">
        <v>26</v>
      </c>
      <c r="J5344" t="s">
        <v>75</v>
      </c>
      <c r="K5344">
        <v>0</v>
      </c>
      <c r="L5344" s="5" t="s">
        <v>10632</v>
      </c>
      <c r="M5344" s="5" t="s">
        <v>54</v>
      </c>
      <c r="N5344">
        <v>2</v>
      </c>
      <c r="O5344" t="s">
        <v>29</v>
      </c>
      <c r="P5344" s="1">
        <v>45333</v>
      </c>
      <c r="Q5344" s="1">
        <v>45406</v>
      </c>
      <c r="R5344">
        <v>1107</v>
      </c>
      <c r="S5344" s="4">
        <v>5.9</v>
      </c>
      <c r="T5344" t="s">
        <v>79</v>
      </c>
    </row>
    <row r="5345" spans="1:20" x14ac:dyDescent="0.35">
      <c r="A5345" t="s">
        <v>10633</v>
      </c>
      <c r="B5345" s="5" t="s">
        <v>40</v>
      </c>
      <c r="C5345" s="6">
        <v>217295</v>
      </c>
      <c r="D5345" t="s">
        <v>22</v>
      </c>
      <c r="E5345">
        <v>217295</v>
      </c>
      <c r="F5345" s="5" t="s">
        <v>23</v>
      </c>
      <c r="G5345" s="5" t="s">
        <v>51</v>
      </c>
      <c r="H5345" s="5" t="s">
        <v>101</v>
      </c>
      <c r="I5345" t="s">
        <v>35</v>
      </c>
      <c r="J5345" t="s">
        <v>101</v>
      </c>
      <c r="K5345">
        <v>50</v>
      </c>
      <c r="L5345" s="5" t="s">
        <v>10634</v>
      </c>
      <c r="M5345" s="5" t="s">
        <v>28</v>
      </c>
      <c r="N5345">
        <v>14</v>
      </c>
      <c r="O5345" t="s">
        <v>131</v>
      </c>
      <c r="P5345" s="1">
        <v>45318</v>
      </c>
      <c r="Q5345" s="1">
        <v>45345</v>
      </c>
      <c r="R5345">
        <v>1243</v>
      </c>
      <c r="S5345" s="4">
        <v>9.1</v>
      </c>
      <c r="T5345" t="s">
        <v>153</v>
      </c>
    </row>
    <row r="5346" spans="1:20" x14ac:dyDescent="0.35">
      <c r="A5346" t="s">
        <v>10635</v>
      </c>
      <c r="B5346" s="5" t="s">
        <v>73</v>
      </c>
      <c r="C5346" s="6">
        <v>65815</v>
      </c>
      <c r="D5346" t="s">
        <v>81</v>
      </c>
      <c r="E5346">
        <v>88850</v>
      </c>
      <c r="F5346" s="5" t="s">
        <v>58</v>
      </c>
      <c r="G5346" s="5" t="s">
        <v>24</v>
      </c>
      <c r="H5346" s="5" t="s">
        <v>82</v>
      </c>
      <c r="I5346" t="s">
        <v>35</v>
      </c>
      <c r="J5346" t="s">
        <v>423</v>
      </c>
      <c r="K5346">
        <v>50</v>
      </c>
      <c r="L5346" s="5" t="s">
        <v>10636</v>
      </c>
      <c r="M5346" s="5" t="s">
        <v>37</v>
      </c>
      <c r="N5346">
        <v>0</v>
      </c>
      <c r="O5346" t="s">
        <v>85</v>
      </c>
      <c r="P5346" s="1">
        <v>45754</v>
      </c>
      <c r="Q5346" s="1">
        <v>45794</v>
      </c>
      <c r="R5346">
        <v>2254</v>
      </c>
      <c r="S5346" s="4">
        <v>5.6</v>
      </c>
      <c r="T5346" t="s">
        <v>30</v>
      </c>
    </row>
    <row r="5347" spans="1:20" x14ac:dyDescent="0.35">
      <c r="A5347" t="s">
        <v>10637</v>
      </c>
      <c r="B5347" s="5" t="s">
        <v>28802</v>
      </c>
      <c r="C5347" s="6">
        <v>185973</v>
      </c>
      <c r="D5347" t="s">
        <v>65</v>
      </c>
      <c r="E5347">
        <v>241765</v>
      </c>
      <c r="F5347" s="5" t="s">
        <v>23</v>
      </c>
      <c r="G5347" s="5" t="s">
        <v>42</v>
      </c>
      <c r="H5347" s="5" t="s">
        <v>67</v>
      </c>
      <c r="I5347" t="s">
        <v>44</v>
      </c>
      <c r="J5347" t="s">
        <v>67</v>
      </c>
      <c r="K5347">
        <v>0</v>
      </c>
      <c r="L5347" s="5" t="s">
        <v>10638</v>
      </c>
      <c r="M5347" s="5" t="s">
        <v>28</v>
      </c>
      <c r="N5347">
        <v>13</v>
      </c>
      <c r="O5347" t="s">
        <v>141</v>
      </c>
      <c r="P5347" s="1">
        <v>45776</v>
      </c>
      <c r="Q5347" s="1">
        <v>45816</v>
      </c>
      <c r="R5347">
        <v>940</v>
      </c>
      <c r="S5347" s="4">
        <v>5.5</v>
      </c>
      <c r="T5347" t="s">
        <v>95</v>
      </c>
    </row>
    <row r="5348" spans="1:20" x14ac:dyDescent="0.35">
      <c r="A5348" t="s">
        <v>10639</v>
      </c>
      <c r="B5348" s="5" t="s">
        <v>105</v>
      </c>
      <c r="C5348" s="6">
        <v>113175</v>
      </c>
      <c r="D5348" t="s">
        <v>22</v>
      </c>
      <c r="E5348">
        <v>113175</v>
      </c>
      <c r="F5348" s="5" t="s">
        <v>66</v>
      </c>
      <c r="G5348" s="5" t="s">
        <v>24</v>
      </c>
      <c r="H5348" s="5" t="s">
        <v>52</v>
      </c>
      <c r="I5348" t="s">
        <v>44</v>
      </c>
      <c r="J5348" t="s">
        <v>52</v>
      </c>
      <c r="K5348">
        <v>100</v>
      </c>
      <c r="L5348" s="5" t="s">
        <v>10640</v>
      </c>
      <c r="M5348" s="5" t="s">
        <v>70</v>
      </c>
      <c r="N5348">
        <v>7</v>
      </c>
      <c r="O5348" t="s">
        <v>88</v>
      </c>
      <c r="P5348" s="1">
        <v>45532</v>
      </c>
      <c r="Q5348" s="1">
        <v>45594</v>
      </c>
      <c r="R5348">
        <v>722</v>
      </c>
      <c r="S5348" s="4">
        <v>8.4</v>
      </c>
      <c r="T5348" t="s">
        <v>95</v>
      </c>
    </row>
    <row r="5349" spans="1:20" x14ac:dyDescent="0.35">
      <c r="A5349" t="s">
        <v>10641</v>
      </c>
      <c r="B5349" s="5" t="s">
        <v>100</v>
      </c>
      <c r="C5349" s="6">
        <v>198579</v>
      </c>
      <c r="D5349" t="s">
        <v>22</v>
      </c>
      <c r="E5349">
        <v>198579</v>
      </c>
      <c r="F5349" s="5" t="s">
        <v>23</v>
      </c>
      <c r="G5349" s="5" t="s">
        <v>59</v>
      </c>
      <c r="H5349" s="5" t="s">
        <v>97</v>
      </c>
      <c r="I5349" t="s">
        <v>44</v>
      </c>
      <c r="J5349" t="s">
        <v>97</v>
      </c>
      <c r="K5349">
        <v>50</v>
      </c>
      <c r="L5349" s="5" t="s">
        <v>10642</v>
      </c>
      <c r="M5349" s="5" t="s">
        <v>70</v>
      </c>
      <c r="N5349">
        <v>14</v>
      </c>
      <c r="O5349" t="s">
        <v>112</v>
      </c>
      <c r="P5349" s="1">
        <v>45745</v>
      </c>
      <c r="Q5349" s="1">
        <v>45816</v>
      </c>
      <c r="R5349">
        <v>1705</v>
      </c>
      <c r="S5349" s="4">
        <v>8.1999999999999993</v>
      </c>
      <c r="T5349" t="s">
        <v>210</v>
      </c>
    </row>
    <row r="5350" spans="1:20" x14ac:dyDescent="0.35">
      <c r="A5350" t="s">
        <v>10643</v>
      </c>
      <c r="B5350" s="5" t="s">
        <v>28800</v>
      </c>
      <c r="C5350" s="6">
        <v>25817</v>
      </c>
      <c r="D5350" t="s">
        <v>22</v>
      </c>
      <c r="E5350">
        <v>25817</v>
      </c>
      <c r="F5350" s="5" t="s">
        <v>58</v>
      </c>
      <c r="G5350" s="5" t="s">
        <v>42</v>
      </c>
      <c r="H5350" s="5" t="s">
        <v>116</v>
      </c>
      <c r="I5350" t="s">
        <v>26</v>
      </c>
      <c r="J5350" t="s">
        <v>116</v>
      </c>
      <c r="K5350">
        <v>0</v>
      </c>
      <c r="L5350" s="5" t="s">
        <v>10644</v>
      </c>
      <c r="M5350" s="5" t="s">
        <v>37</v>
      </c>
      <c r="N5350">
        <v>0</v>
      </c>
      <c r="O5350" t="s">
        <v>147</v>
      </c>
      <c r="P5350" s="1">
        <v>45755</v>
      </c>
      <c r="Q5350" s="1">
        <v>45770</v>
      </c>
      <c r="R5350">
        <v>1618</v>
      </c>
      <c r="S5350" s="4">
        <v>7.7</v>
      </c>
      <c r="T5350" t="s">
        <v>95</v>
      </c>
    </row>
    <row r="5351" spans="1:20" x14ac:dyDescent="0.35">
      <c r="A5351" t="s">
        <v>10645</v>
      </c>
      <c r="B5351" s="5" t="s">
        <v>32</v>
      </c>
      <c r="C5351" s="6">
        <v>81249</v>
      </c>
      <c r="D5351" t="s">
        <v>22</v>
      </c>
      <c r="E5351">
        <v>81249</v>
      </c>
      <c r="F5351" s="5" t="s">
        <v>50</v>
      </c>
      <c r="G5351" s="5" t="s">
        <v>42</v>
      </c>
      <c r="H5351" s="5" t="s">
        <v>25</v>
      </c>
      <c r="I5351" t="s">
        <v>26</v>
      </c>
      <c r="J5351" t="s">
        <v>915</v>
      </c>
      <c r="K5351">
        <v>50</v>
      </c>
      <c r="L5351" s="5" t="s">
        <v>10646</v>
      </c>
      <c r="M5351" s="5" t="s">
        <v>28</v>
      </c>
      <c r="N5351">
        <v>3</v>
      </c>
      <c r="O5351" t="s">
        <v>172</v>
      </c>
      <c r="P5351" s="1">
        <v>45390</v>
      </c>
      <c r="Q5351" s="1">
        <v>45450</v>
      </c>
      <c r="R5351">
        <v>1936</v>
      </c>
      <c r="S5351" s="4">
        <v>9.5</v>
      </c>
      <c r="T5351" t="s">
        <v>108</v>
      </c>
    </row>
    <row r="5352" spans="1:20" x14ac:dyDescent="0.35">
      <c r="A5352" t="s">
        <v>10647</v>
      </c>
      <c r="B5352" s="5" t="s">
        <v>174</v>
      </c>
      <c r="C5352" s="6">
        <v>107111</v>
      </c>
      <c r="D5352" t="s">
        <v>81</v>
      </c>
      <c r="E5352">
        <v>144600</v>
      </c>
      <c r="F5352" s="5" t="s">
        <v>66</v>
      </c>
      <c r="G5352" s="5" t="s">
        <v>42</v>
      </c>
      <c r="H5352" s="5" t="s">
        <v>82</v>
      </c>
      <c r="I5352" t="s">
        <v>44</v>
      </c>
      <c r="J5352" t="s">
        <v>82</v>
      </c>
      <c r="K5352">
        <v>100</v>
      </c>
      <c r="L5352" s="5" t="s">
        <v>10648</v>
      </c>
      <c r="M5352" s="5" t="s">
        <v>28</v>
      </c>
      <c r="N5352">
        <v>7</v>
      </c>
      <c r="O5352" t="s">
        <v>62</v>
      </c>
      <c r="P5352" s="1">
        <v>45465</v>
      </c>
      <c r="Q5352" s="1">
        <v>45536</v>
      </c>
      <c r="R5352">
        <v>671</v>
      </c>
      <c r="S5352" s="4">
        <v>5</v>
      </c>
      <c r="T5352" t="s">
        <v>277</v>
      </c>
    </row>
    <row r="5353" spans="1:20" x14ac:dyDescent="0.35">
      <c r="A5353" t="s">
        <v>10649</v>
      </c>
      <c r="B5353" s="5" t="s">
        <v>28801</v>
      </c>
      <c r="C5353" s="6">
        <v>158552</v>
      </c>
      <c r="D5353" t="s">
        <v>22</v>
      </c>
      <c r="E5353">
        <v>158552</v>
      </c>
      <c r="F5353" s="5" t="s">
        <v>66</v>
      </c>
      <c r="G5353" s="5" t="s">
        <v>42</v>
      </c>
      <c r="H5353" s="5" t="s">
        <v>68</v>
      </c>
      <c r="I5353" t="s">
        <v>26</v>
      </c>
      <c r="J5353" t="s">
        <v>93</v>
      </c>
      <c r="K5353">
        <v>0</v>
      </c>
      <c r="L5353" s="5" t="s">
        <v>10650</v>
      </c>
      <c r="M5353" s="5" t="s">
        <v>37</v>
      </c>
      <c r="N5353">
        <v>7</v>
      </c>
      <c r="O5353" t="s">
        <v>71</v>
      </c>
      <c r="P5353" s="1">
        <v>45621</v>
      </c>
      <c r="Q5353" s="1">
        <v>45671</v>
      </c>
      <c r="R5353">
        <v>2214</v>
      </c>
      <c r="S5353" s="4">
        <v>7.6</v>
      </c>
      <c r="T5353" t="s">
        <v>30</v>
      </c>
    </row>
    <row r="5354" spans="1:20" x14ac:dyDescent="0.35">
      <c r="A5354" t="s">
        <v>10651</v>
      </c>
      <c r="B5354" s="5" t="s">
        <v>179</v>
      </c>
      <c r="C5354" s="6">
        <v>209929</v>
      </c>
      <c r="D5354" t="s">
        <v>22</v>
      </c>
      <c r="E5354">
        <v>209929</v>
      </c>
      <c r="F5354" s="5" t="s">
        <v>23</v>
      </c>
      <c r="G5354" s="5" t="s">
        <v>42</v>
      </c>
      <c r="H5354" s="5" t="s">
        <v>101</v>
      </c>
      <c r="I5354" t="s">
        <v>26</v>
      </c>
      <c r="J5354" t="s">
        <v>101</v>
      </c>
      <c r="K5354">
        <v>0</v>
      </c>
      <c r="L5354" s="5" t="s">
        <v>10652</v>
      </c>
      <c r="M5354" s="5" t="s">
        <v>54</v>
      </c>
      <c r="N5354">
        <v>14</v>
      </c>
      <c r="O5354" t="s">
        <v>29</v>
      </c>
      <c r="P5354" s="1">
        <v>45620</v>
      </c>
      <c r="Q5354" s="1">
        <v>45689</v>
      </c>
      <c r="R5354">
        <v>1931</v>
      </c>
      <c r="S5354" s="4">
        <v>5.2</v>
      </c>
      <c r="T5354" t="s">
        <v>95</v>
      </c>
    </row>
    <row r="5355" spans="1:20" x14ac:dyDescent="0.35">
      <c r="A5355" t="s">
        <v>10653</v>
      </c>
      <c r="B5355" s="5" t="s">
        <v>28802</v>
      </c>
      <c r="C5355" s="6">
        <v>288133</v>
      </c>
      <c r="D5355" t="s">
        <v>92</v>
      </c>
      <c r="E5355">
        <v>216100</v>
      </c>
      <c r="F5355" s="5" t="s">
        <v>23</v>
      </c>
      <c r="G5355" s="5" t="s">
        <v>42</v>
      </c>
      <c r="H5355" s="5" t="s">
        <v>93</v>
      </c>
      <c r="I5355" t="s">
        <v>35</v>
      </c>
      <c r="J5355" t="s">
        <v>93</v>
      </c>
      <c r="K5355">
        <v>0</v>
      </c>
      <c r="L5355" s="5" t="s">
        <v>10654</v>
      </c>
      <c r="M5355" s="5" t="s">
        <v>70</v>
      </c>
      <c r="N5355">
        <v>13</v>
      </c>
      <c r="O5355" t="s">
        <v>141</v>
      </c>
      <c r="P5355" s="1">
        <v>45690</v>
      </c>
      <c r="Q5355" s="1">
        <v>45721</v>
      </c>
      <c r="R5355">
        <v>1068</v>
      </c>
      <c r="S5355" s="4">
        <v>8.8000000000000007</v>
      </c>
      <c r="T5355" t="s">
        <v>63</v>
      </c>
    </row>
    <row r="5356" spans="1:20" x14ac:dyDescent="0.35">
      <c r="A5356" t="s">
        <v>10655</v>
      </c>
      <c r="B5356" s="5" t="s">
        <v>32</v>
      </c>
      <c r="C5356" s="6">
        <v>243777</v>
      </c>
      <c r="D5356" t="s">
        <v>33</v>
      </c>
      <c r="E5356">
        <v>26815470</v>
      </c>
      <c r="F5356" s="5" t="s">
        <v>23</v>
      </c>
      <c r="G5356" s="5" t="s">
        <v>59</v>
      </c>
      <c r="H5356" s="5" t="s">
        <v>34</v>
      </c>
      <c r="I5356" t="s">
        <v>26</v>
      </c>
      <c r="J5356" t="s">
        <v>34</v>
      </c>
      <c r="K5356">
        <v>50</v>
      </c>
      <c r="L5356" s="5" t="s">
        <v>10656</v>
      </c>
      <c r="M5356" s="5" t="s">
        <v>37</v>
      </c>
      <c r="N5356">
        <v>13</v>
      </c>
      <c r="O5356" t="s">
        <v>78</v>
      </c>
      <c r="P5356" s="1">
        <v>45686</v>
      </c>
      <c r="Q5356" s="1">
        <v>45712</v>
      </c>
      <c r="R5356">
        <v>2295</v>
      </c>
      <c r="S5356" s="4">
        <v>7.8</v>
      </c>
      <c r="T5356" t="s">
        <v>277</v>
      </c>
    </row>
    <row r="5357" spans="1:20" x14ac:dyDescent="0.35">
      <c r="A5357" t="s">
        <v>10657</v>
      </c>
      <c r="B5357" s="5" t="s">
        <v>40</v>
      </c>
      <c r="C5357" s="6">
        <v>54043</v>
      </c>
      <c r="D5357" t="s">
        <v>81</v>
      </c>
      <c r="E5357">
        <v>72958</v>
      </c>
      <c r="F5357" s="5" t="s">
        <v>58</v>
      </c>
      <c r="G5357" s="5" t="s">
        <v>59</v>
      </c>
      <c r="H5357" s="5" t="s">
        <v>82</v>
      </c>
      <c r="I5357" t="s">
        <v>26</v>
      </c>
      <c r="J5357" t="s">
        <v>43</v>
      </c>
      <c r="K5357">
        <v>50</v>
      </c>
      <c r="L5357" s="5" t="s">
        <v>10658</v>
      </c>
      <c r="M5357" s="5" t="s">
        <v>28</v>
      </c>
      <c r="N5357">
        <v>0</v>
      </c>
      <c r="O5357" t="s">
        <v>172</v>
      </c>
      <c r="P5357" s="1">
        <v>45342</v>
      </c>
      <c r="Q5357" s="1">
        <v>45356</v>
      </c>
      <c r="R5357">
        <v>855</v>
      </c>
      <c r="S5357" s="4">
        <v>9.4</v>
      </c>
      <c r="T5357" t="s">
        <v>55</v>
      </c>
    </row>
    <row r="5358" spans="1:20" x14ac:dyDescent="0.35">
      <c r="A5358" t="s">
        <v>10659</v>
      </c>
      <c r="B5358" s="5" t="s">
        <v>174</v>
      </c>
      <c r="C5358" s="6">
        <v>82069</v>
      </c>
      <c r="D5358" t="s">
        <v>22</v>
      </c>
      <c r="E5358">
        <v>82069</v>
      </c>
      <c r="F5358" s="5" t="s">
        <v>50</v>
      </c>
      <c r="G5358" s="5" t="s">
        <v>51</v>
      </c>
      <c r="H5358" s="5" t="s">
        <v>129</v>
      </c>
      <c r="I5358" t="s">
        <v>26</v>
      </c>
      <c r="J5358" t="s">
        <v>129</v>
      </c>
      <c r="K5358">
        <v>100</v>
      </c>
      <c r="L5358" s="5" t="s">
        <v>7142</v>
      </c>
      <c r="M5358" s="5" t="s">
        <v>28</v>
      </c>
      <c r="N5358">
        <v>3</v>
      </c>
      <c r="O5358" t="s">
        <v>167</v>
      </c>
      <c r="P5358" s="1">
        <v>45684</v>
      </c>
      <c r="Q5358" s="1">
        <v>45716</v>
      </c>
      <c r="R5358">
        <v>1505</v>
      </c>
      <c r="S5358" s="4">
        <v>9.6999999999999993</v>
      </c>
      <c r="T5358" t="s">
        <v>63</v>
      </c>
    </row>
    <row r="5359" spans="1:20" x14ac:dyDescent="0.35">
      <c r="A5359" t="s">
        <v>10660</v>
      </c>
      <c r="B5359" s="5" t="s">
        <v>145</v>
      </c>
      <c r="C5359" s="6">
        <v>65179</v>
      </c>
      <c r="D5359" t="s">
        <v>22</v>
      </c>
      <c r="E5359">
        <v>65179</v>
      </c>
      <c r="F5359" s="5" t="s">
        <v>50</v>
      </c>
      <c r="G5359" s="5" t="s">
        <v>42</v>
      </c>
      <c r="H5359" s="5" t="s">
        <v>129</v>
      </c>
      <c r="I5359" t="s">
        <v>44</v>
      </c>
      <c r="J5359" t="s">
        <v>129</v>
      </c>
      <c r="K5359">
        <v>50</v>
      </c>
      <c r="L5359" s="5" t="s">
        <v>2423</v>
      </c>
      <c r="M5359" s="5" t="s">
        <v>54</v>
      </c>
      <c r="N5359">
        <v>3</v>
      </c>
      <c r="O5359" t="s">
        <v>107</v>
      </c>
      <c r="P5359" s="1">
        <v>45360</v>
      </c>
      <c r="Q5359" s="1">
        <v>45390</v>
      </c>
      <c r="R5359">
        <v>2284</v>
      </c>
      <c r="S5359" s="4">
        <v>5.0999999999999996</v>
      </c>
      <c r="T5359" t="s">
        <v>153</v>
      </c>
    </row>
    <row r="5360" spans="1:20" x14ac:dyDescent="0.35">
      <c r="A5360" t="s">
        <v>10661</v>
      </c>
      <c r="B5360" s="5" t="s">
        <v>162</v>
      </c>
      <c r="C5360" s="6">
        <v>162962</v>
      </c>
      <c r="D5360" t="s">
        <v>22</v>
      </c>
      <c r="E5360">
        <v>162962</v>
      </c>
      <c r="F5360" s="5" t="s">
        <v>66</v>
      </c>
      <c r="G5360" s="5" t="s">
        <v>24</v>
      </c>
      <c r="H5360" s="5" t="s">
        <v>25</v>
      </c>
      <c r="I5360" t="s">
        <v>35</v>
      </c>
      <c r="J5360" t="s">
        <v>76</v>
      </c>
      <c r="K5360">
        <v>0</v>
      </c>
      <c r="L5360" s="5" t="s">
        <v>10662</v>
      </c>
      <c r="M5360" s="5" t="s">
        <v>37</v>
      </c>
      <c r="N5360">
        <v>8</v>
      </c>
      <c r="O5360" t="s">
        <v>112</v>
      </c>
      <c r="P5360" s="1">
        <v>45702</v>
      </c>
      <c r="Q5360" s="1">
        <v>45773</v>
      </c>
      <c r="R5360">
        <v>1367</v>
      </c>
      <c r="S5360" s="4">
        <v>5.9</v>
      </c>
      <c r="T5360" t="s">
        <v>210</v>
      </c>
    </row>
    <row r="5361" spans="1:20" x14ac:dyDescent="0.35">
      <c r="A5361" t="s">
        <v>10663</v>
      </c>
      <c r="B5361" s="5" t="s">
        <v>162</v>
      </c>
      <c r="C5361" s="6">
        <v>91928</v>
      </c>
      <c r="D5361" t="s">
        <v>22</v>
      </c>
      <c r="E5361">
        <v>91928</v>
      </c>
      <c r="F5361" s="5" t="s">
        <v>23</v>
      </c>
      <c r="G5361" s="5" t="s">
        <v>59</v>
      </c>
      <c r="H5361" s="5" t="s">
        <v>157</v>
      </c>
      <c r="I5361" t="s">
        <v>35</v>
      </c>
      <c r="J5361" t="s">
        <v>157</v>
      </c>
      <c r="K5361">
        <v>50</v>
      </c>
      <c r="L5361" s="5" t="s">
        <v>10664</v>
      </c>
      <c r="M5361" s="5" t="s">
        <v>70</v>
      </c>
      <c r="N5361">
        <v>10</v>
      </c>
      <c r="O5361" t="s">
        <v>88</v>
      </c>
      <c r="P5361" s="1">
        <v>45759</v>
      </c>
      <c r="Q5361" s="1">
        <v>45784</v>
      </c>
      <c r="R5361">
        <v>1517</v>
      </c>
      <c r="S5361" s="4">
        <v>6.3</v>
      </c>
      <c r="T5361" t="s">
        <v>95</v>
      </c>
    </row>
    <row r="5362" spans="1:20" x14ac:dyDescent="0.35">
      <c r="A5362" t="s">
        <v>10665</v>
      </c>
      <c r="B5362" s="5" t="s">
        <v>28802</v>
      </c>
      <c r="C5362" s="6">
        <v>134846</v>
      </c>
      <c r="D5362" t="s">
        <v>22</v>
      </c>
      <c r="E5362">
        <v>134846</v>
      </c>
      <c r="F5362" s="5" t="s">
        <v>66</v>
      </c>
      <c r="G5362" s="5" t="s">
        <v>24</v>
      </c>
      <c r="H5362" s="5" t="s">
        <v>101</v>
      </c>
      <c r="I5362" t="s">
        <v>26</v>
      </c>
      <c r="J5362" t="s">
        <v>101</v>
      </c>
      <c r="K5362">
        <v>100</v>
      </c>
      <c r="L5362" s="5" t="s">
        <v>10666</v>
      </c>
      <c r="M5362" s="5" t="s">
        <v>70</v>
      </c>
      <c r="N5362">
        <v>6</v>
      </c>
      <c r="O5362" t="s">
        <v>167</v>
      </c>
      <c r="P5362" s="1">
        <v>45533</v>
      </c>
      <c r="Q5362" s="1">
        <v>45548</v>
      </c>
      <c r="R5362">
        <v>1153</v>
      </c>
      <c r="S5362" s="4">
        <v>9.9</v>
      </c>
      <c r="T5362" t="s">
        <v>89</v>
      </c>
    </row>
    <row r="5363" spans="1:20" x14ac:dyDescent="0.35">
      <c r="A5363" t="s">
        <v>10667</v>
      </c>
      <c r="B5363" s="5" t="s">
        <v>174</v>
      </c>
      <c r="C5363" s="6">
        <v>22186</v>
      </c>
      <c r="D5363" t="s">
        <v>22</v>
      </c>
      <c r="E5363">
        <v>22186</v>
      </c>
      <c r="F5363" s="5" t="s">
        <v>58</v>
      </c>
      <c r="G5363" s="5" t="s">
        <v>24</v>
      </c>
      <c r="H5363" s="5" t="s">
        <v>116</v>
      </c>
      <c r="I5363" t="s">
        <v>35</v>
      </c>
      <c r="J5363" t="s">
        <v>491</v>
      </c>
      <c r="K5363">
        <v>0</v>
      </c>
      <c r="L5363" s="5" t="s">
        <v>10668</v>
      </c>
      <c r="M5363" s="5" t="s">
        <v>37</v>
      </c>
      <c r="N5363">
        <v>1</v>
      </c>
      <c r="O5363" t="s">
        <v>167</v>
      </c>
      <c r="P5363" s="1">
        <v>45395</v>
      </c>
      <c r="Q5363" s="1">
        <v>45458</v>
      </c>
      <c r="R5363">
        <v>512</v>
      </c>
      <c r="S5363" s="4">
        <v>8</v>
      </c>
      <c r="T5363" t="s">
        <v>47</v>
      </c>
    </row>
    <row r="5364" spans="1:20" x14ac:dyDescent="0.35">
      <c r="A5364" t="s">
        <v>10669</v>
      </c>
      <c r="B5364" s="5" t="s">
        <v>28802</v>
      </c>
      <c r="C5364" s="6">
        <v>61335</v>
      </c>
      <c r="D5364" t="s">
        <v>22</v>
      </c>
      <c r="E5364">
        <v>61335</v>
      </c>
      <c r="F5364" s="5" t="s">
        <v>66</v>
      </c>
      <c r="G5364" s="5" t="s">
        <v>24</v>
      </c>
      <c r="H5364" s="5" t="s">
        <v>157</v>
      </c>
      <c r="I5364" t="s">
        <v>35</v>
      </c>
      <c r="J5364" t="s">
        <v>157</v>
      </c>
      <c r="K5364">
        <v>0</v>
      </c>
      <c r="L5364" s="5" t="s">
        <v>10670</v>
      </c>
      <c r="M5364" s="5" t="s">
        <v>28</v>
      </c>
      <c r="N5364">
        <v>9</v>
      </c>
      <c r="O5364" t="s">
        <v>167</v>
      </c>
      <c r="P5364" s="1">
        <v>45356</v>
      </c>
      <c r="Q5364" s="1">
        <v>45377</v>
      </c>
      <c r="R5364">
        <v>733</v>
      </c>
      <c r="S5364" s="4">
        <v>8.9</v>
      </c>
      <c r="T5364" t="s">
        <v>30</v>
      </c>
    </row>
    <row r="5365" spans="1:20" x14ac:dyDescent="0.35">
      <c r="A5365" t="s">
        <v>10671</v>
      </c>
      <c r="B5365" s="5" t="s">
        <v>162</v>
      </c>
      <c r="C5365" s="6">
        <v>246778</v>
      </c>
      <c r="D5365" t="s">
        <v>41</v>
      </c>
      <c r="E5365">
        <v>209761</v>
      </c>
      <c r="F5365" s="5" t="s">
        <v>23</v>
      </c>
      <c r="G5365" s="5" t="s">
        <v>59</v>
      </c>
      <c r="H5365" s="5" t="s">
        <v>43</v>
      </c>
      <c r="I5365" t="s">
        <v>35</v>
      </c>
      <c r="J5365" t="s">
        <v>1211</v>
      </c>
      <c r="K5365">
        <v>100</v>
      </c>
      <c r="L5365" s="5" t="s">
        <v>10672</v>
      </c>
      <c r="M5365" s="5" t="s">
        <v>70</v>
      </c>
      <c r="N5365">
        <v>15</v>
      </c>
      <c r="O5365" t="s">
        <v>78</v>
      </c>
      <c r="P5365" s="1">
        <v>45677</v>
      </c>
      <c r="Q5365" s="1">
        <v>45744</v>
      </c>
      <c r="R5365">
        <v>506</v>
      </c>
      <c r="S5365" s="4">
        <v>5.0999999999999996</v>
      </c>
      <c r="T5365" t="s">
        <v>47</v>
      </c>
    </row>
    <row r="5366" spans="1:20" x14ac:dyDescent="0.35">
      <c r="A5366" t="s">
        <v>10673</v>
      </c>
      <c r="B5366" s="5" t="s">
        <v>28802</v>
      </c>
      <c r="C5366" s="6">
        <v>104343</v>
      </c>
      <c r="D5366" t="s">
        <v>92</v>
      </c>
      <c r="E5366">
        <v>78257</v>
      </c>
      <c r="F5366" s="5" t="s">
        <v>50</v>
      </c>
      <c r="G5366" s="5" t="s">
        <v>42</v>
      </c>
      <c r="H5366" s="5" t="s">
        <v>93</v>
      </c>
      <c r="I5366" t="s">
        <v>44</v>
      </c>
      <c r="J5366" t="s">
        <v>93</v>
      </c>
      <c r="K5366">
        <v>100</v>
      </c>
      <c r="L5366" s="5" t="s">
        <v>10674</v>
      </c>
      <c r="M5366" s="5" t="s">
        <v>70</v>
      </c>
      <c r="N5366">
        <v>3</v>
      </c>
      <c r="O5366" t="s">
        <v>167</v>
      </c>
      <c r="P5366" s="1">
        <v>45433</v>
      </c>
      <c r="Q5366" s="1">
        <v>45505</v>
      </c>
      <c r="R5366">
        <v>812</v>
      </c>
      <c r="S5366" s="4">
        <v>7.3</v>
      </c>
      <c r="T5366" t="s">
        <v>108</v>
      </c>
    </row>
    <row r="5367" spans="1:20" x14ac:dyDescent="0.35">
      <c r="A5367" t="s">
        <v>10675</v>
      </c>
      <c r="B5367" s="5" t="s">
        <v>28802</v>
      </c>
      <c r="C5367" s="6">
        <v>130307</v>
      </c>
      <c r="D5367" t="s">
        <v>22</v>
      </c>
      <c r="E5367">
        <v>130307</v>
      </c>
      <c r="F5367" s="5" t="s">
        <v>50</v>
      </c>
      <c r="G5367" s="5" t="s">
        <v>24</v>
      </c>
      <c r="H5367" s="5" t="s">
        <v>97</v>
      </c>
      <c r="I5367" t="s">
        <v>35</v>
      </c>
      <c r="J5367" t="s">
        <v>97</v>
      </c>
      <c r="K5367">
        <v>50</v>
      </c>
      <c r="L5367" s="5" t="s">
        <v>10676</v>
      </c>
      <c r="M5367" s="5" t="s">
        <v>54</v>
      </c>
      <c r="N5367">
        <v>2</v>
      </c>
      <c r="O5367" t="s">
        <v>107</v>
      </c>
      <c r="P5367" s="1">
        <v>45509</v>
      </c>
      <c r="Q5367" s="1">
        <v>45573</v>
      </c>
      <c r="R5367">
        <v>1924</v>
      </c>
      <c r="S5367" s="4">
        <v>6.6</v>
      </c>
      <c r="T5367" t="s">
        <v>95</v>
      </c>
    </row>
    <row r="5368" spans="1:20" x14ac:dyDescent="0.35">
      <c r="A5368" t="s">
        <v>10677</v>
      </c>
      <c r="B5368" s="5" t="s">
        <v>49</v>
      </c>
      <c r="C5368" s="6">
        <v>83046</v>
      </c>
      <c r="D5368" t="s">
        <v>22</v>
      </c>
      <c r="E5368">
        <v>83046</v>
      </c>
      <c r="F5368" s="5" t="s">
        <v>58</v>
      </c>
      <c r="G5368" s="5" t="s">
        <v>51</v>
      </c>
      <c r="H5368" s="5" t="s">
        <v>68</v>
      </c>
      <c r="I5368" t="s">
        <v>44</v>
      </c>
      <c r="J5368" t="s">
        <v>68</v>
      </c>
      <c r="K5368">
        <v>50</v>
      </c>
      <c r="L5368" s="5" t="s">
        <v>10678</v>
      </c>
      <c r="M5368" s="5" t="s">
        <v>70</v>
      </c>
      <c r="N5368">
        <v>0</v>
      </c>
      <c r="O5368" t="s">
        <v>167</v>
      </c>
      <c r="P5368" s="1">
        <v>45721</v>
      </c>
      <c r="Q5368" s="1">
        <v>45792</v>
      </c>
      <c r="R5368">
        <v>2443</v>
      </c>
      <c r="S5368" s="4">
        <v>6.4</v>
      </c>
      <c r="T5368" t="s">
        <v>277</v>
      </c>
    </row>
    <row r="5369" spans="1:20" x14ac:dyDescent="0.35">
      <c r="A5369" t="s">
        <v>10679</v>
      </c>
      <c r="B5369" s="5" t="s">
        <v>162</v>
      </c>
      <c r="C5369" s="6">
        <v>157446</v>
      </c>
      <c r="D5369" t="s">
        <v>22</v>
      </c>
      <c r="E5369">
        <v>157446</v>
      </c>
      <c r="F5369" s="5" t="s">
        <v>50</v>
      </c>
      <c r="G5369" s="5" t="s">
        <v>24</v>
      </c>
      <c r="H5369" s="5" t="s">
        <v>68</v>
      </c>
      <c r="I5369" t="s">
        <v>35</v>
      </c>
      <c r="J5369" t="s">
        <v>68</v>
      </c>
      <c r="K5369">
        <v>100</v>
      </c>
      <c r="L5369" s="5" t="s">
        <v>10680</v>
      </c>
      <c r="M5369" s="5" t="s">
        <v>70</v>
      </c>
      <c r="N5369">
        <v>3</v>
      </c>
      <c r="O5369" t="s">
        <v>112</v>
      </c>
      <c r="P5369" s="1">
        <v>45533</v>
      </c>
      <c r="Q5369" s="1">
        <v>45590</v>
      </c>
      <c r="R5369">
        <v>1804</v>
      </c>
      <c r="S5369" s="4">
        <v>5.7</v>
      </c>
      <c r="T5369" t="s">
        <v>55</v>
      </c>
    </row>
    <row r="5370" spans="1:20" x14ac:dyDescent="0.35">
      <c r="A5370" t="s">
        <v>10681</v>
      </c>
      <c r="B5370" s="5" t="s">
        <v>28800</v>
      </c>
      <c r="C5370" s="6">
        <v>297092</v>
      </c>
      <c r="D5370" t="s">
        <v>33</v>
      </c>
      <c r="E5370">
        <v>32680120</v>
      </c>
      <c r="F5370" s="5" t="s">
        <v>23</v>
      </c>
      <c r="G5370" s="5" t="s">
        <v>51</v>
      </c>
      <c r="H5370" s="5" t="s">
        <v>34</v>
      </c>
      <c r="I5370" t="s">
        <v>35</v>
      </c>
      <c r="J5370" t="s">
        <v>34</v>
      </c>
      <c r="K5370">
        <v>0</v>
      </c>
      <c r="L5370" s="5" t="s">
        <v>10682</v>
      </c>
      <c r="M5370" s="5" t="s">
        <v>28</v>
      </c>
      <c r="N5370">
        <v>16</v>
      </c>
      <c r="O5370" t="s">
        <v>62</v>
      </c>
      <c r="P5370" s="1">
        <v>45511</v>
      </c>
      <c r="Q5370" s="1">
        <v>45572</v>
      </c>
      <c r="R5370">
        <v>989</v>
      </c>
      <c r="S5370" s="4">
        <v>8.6</v>
      </c>
      <c r="T5370" t="s">
        <v>153</v>
      </c>
    </row>
    <row r="5371" spans="1:20" x14ac:dyDescent="0.35">
      <c r="A5371" t="s">
        <v>10683</v>
      </c>
      <c r="B5371" s="5" t="s">
        <v>28799</v>
      </c>
      <c r="C5371" s="6">
        <v>68384</v>
      </c>
      <c r="D5371" t="s">
        <v>22</v>
      </c>
      <c r="E5371">
        <v>68384</v>
      </c>
      <c r="F5371" s="5" t="s">
        <v>50</v>
      </c>
      <c r="G5371" s="5" t="s">
        <v>42</v>
      </c>
      <c r="H5371" s="5" t="s">
        <v>52</v>
      </c>
      <c r="I5371" t="s">
        <v>44</v>
      </c>
      <c r="J5371" t="s">
        <v>52</v>
      </c>
      <c r="K5371">
        <v>100</v>
      </c>
      <c r="L5371" s="5" t="s">
        <v>10684</v>
      </c>
      <c r="M5371" s="5" t="s">
        <v>70</v>
      </c>
      <c r="N5371">
        <v>2</v>
      </c>
      <c r="O5371" t="s">
        <v>29</v>
      </c>
      <c r="P5371" s="1">
        <v>45674</v>
      </c>
      <c r="Q5371" s="1">
        <v>45730</v>
      </c>
      <c r="R5371">
        <v>1050</v>
      </c>
      <c r="S5371" s="4">
        <v>6.4</v>
      </c>
      <c r="T5371" t="s">
        <v>89</v>
      </c>
    </row>
    <row r="5372" spans="1:20" x14ac:dyDescent="0.35">
      <c r="A5372" t="s">
        <v>10685</v>
      </c>
      <c r="B5372" s="5" t="s">
        <v>145</v>
      </c>
      <c r="C5372" s="6">
        <v>92089</v>
      </c>
      <c r="D5372" t="s">
        <v>22</v>
      </c>
      <c r="E5372">
        <v>92089</v>
      </c>
      <c r="F5372" s="5" t="s">
        <v>23</v>
      </c>
      <c r="G5372" s="5" t="s">
        <v>51</v>
      </c>
      <c r="H5372" s="5" t="s">
        <v>116</v>
      </c>
      <c r="I5372" t="s">
        <v>35</v>
      </c>
      <c r="J5372" t="s">
        <v>116</v>
      </c>
      <c r="K5372">
        <v>50</v>
      </c>
      <c r="L5372" s="5" t="s">
        <v>10686</v>
      </c>
      <c r="M5372" s="5" t="s">
        <v>54</v>
      </c>
      <c r="N5372">
        <v>17</v>
      </c>
      <c r="O5372" t="s">
        <v>46</v>
      </c>
      <c r="P5372" s="1">
        <v>45517</v>
      </c>
      <c r="Q5372" s="1">
        <v>45539</v>
      </c>
      <c r="R5372">
        <v>764</v>
      </c>
      <c r="S5372" s="4">
        <v>6</v>
      </c>
      <c r="T5372" t="s">
        <v>136</v>
      </c>
    </row>
    <row r="5373" spans="1:20" x14ac:dyDescent="0.35">
      <c r="A5373" t="s">
        <v>10687</v>
      </c>
      <c r="B5373" s="5" t="s">
        <v>100</v>
      </c>
      <c r="C5373" s="6">
        <v>136227</v>
      </c>
      <c r="D5373" t="s">
        <v>41</v>
      </c>
      <c r="E5373">
        <v>115793</v>
      </c>
      <c r="F5373" s="5" t="s">
        <v>66</v>
      </c>
      <c r="G5373" s="5" t="s">
        <v>59</v>
      </c>
      <c r="H5373" s="5" t="s">
        <v>126</v>
      </c>
      <c r="I5373" t="s">
        <v>35</v>
      </c>
      <c r="J5373" t="s">
        <v>126</v>
      </c>
      <c r="K5373">
        <v>0</v>
      </c>
      <c r="L5373" s="5" t="s">
        <v>10688</v>
      </c>
      <c r="M5373" s="5" t="s">
        <v>54</v>
      </c>
      <c r="N5373">
        <v>6</v>
      </c>
      <c r="O5373" t="s">
        <v>112</v>
      </c>
      <c r="P5373" s="1">
        <v>45292</v>
      </c>
      <c r="Q5373" s="1">
        <v>45351</v>
      </c>
      <c r="R5373">
        <v>1685</v>
      </c>
      <c r="S5373" s="4">
        <v>9.1999999999999993</v>
      </c>
      <c r="T5373" t="s">
        <v>136</v>
      </c>
    </row>
    <row r="5374" spans="1:20" x14ac:dyDescent="0.35">
      <c r="A5374" t="s">
        <v>10689</v>
      </c>
      <c r="B5374" s="5" t="s">
        <v>28799</v>
      </c>
      <c r="C5374" s="6">
        <v>129513</v>
      </c>
      <c r="D5374" t="s">
        <v>22</v>
      </c>
      <c r="E5374">
        <v>129513</v>
      </c>
      <c r="F5374" s="5" t="s">
        <v>66</v>
      </c>
      <c r="G5374" s="5" t="s">
        <v>24</v>
      </c>
      <c r="H5374" s="5" t="s">
        <v>129</v>
      </c>
      <c r="I5374" t="s">
        <v>26</v>
      </c>
      <c r="J5374" t="s">
        <v>82</v>
      </c>
      <c r="K5374">
        <v>100</v>
      </c>
      <c r="L5374" s="5" t="s">
        <v>10690</v>
      </c>
      <c r="M5374" s="5" t="s">
        <v>54</v>
      </c>
      <c r="N5374">
        <v>7</v>
      </c>
      <c r="O5374" t="s">
        <v>88</v>
      </c>
      <c r="P5374" s="1">
        <v>45583</v>
      </c>
      <c r="Q5374" s="1">
        <v>45625</v>
      </c>
      <c r="R5374">
        <v>1009</v>
      </c>
      <c r="S5374" s="4">
        <v>7.8</v>
      </c>
      <c r="T5374" t="s">
        <v>38</v>
      </c>
    </row>
    <row r="5375" spans="1:20" x14ac:dyDescent="0.35">
      <c r="A5375" t="s">
        <v>10691</v>
      </c>
      <c r="B5375" s="5" t="s">
        <v>162</v>
      </c>
      <c r="C5375" s="6">
        <v>135626</v>
      </c>
      <c r="D5375" t="s">
        <v>22</v>
      </c>
      <c r="E5375">
        <v>135626</v>
      </c>
      <c r="F5375" s="5" t="s">
        <v>66</v>
      </c>
      <c r="G5375" s="5" t="s">
        <v>24</v>
      </c>
      <c r="H5375" s="5" t="s">
        <v>191</v>
      </c>
      <c r="I5375" t="s">
        <v>26</v>
      </c>
      <c r="J5375" t="s">
        <v>83</v>
      </c>
      <c r="K5375">
        <v>50</v>
      </c>
      <c r="L5375" s="5" t="s">
        <v>10692</v>
      </c>
      <c r="M5375" s="5" t="s">
        <v>54</v>
      </c>
      <c r="N5375">
        <v>7</v>
      </c>
      <c r="O5375" t="s">
        <v>172</v>
      </c>
      <c r="P5375" s="1">
        <v>45743</v>
      </c>
      <c r="Q5375" s="1">
        <v>45816</v>
      </c>
      <c r="R5375">
        <v>1852</v>
      </c>
      <c r="S5375" s="4">
        <v>8</v>
      </c>
      <c r="T5375" t="s">
        <v>63</v>
      </c>
    </row>
    <row r="5376" spans="1:20" x14ac:dyDescent="0.35">
      <c r="A5376" t="s">
        <v>10693</v>
      </c>
      <c r="B5376" s="5" t="s">
        <v>162</v>
      </c>
      <c r="C5376" s="6">
        <v>43215</v>
      </c>
      <c r="D5376" t="s">
        <v>22</v>
      </c>
      <c r="E5376">
        <v>43215</v>
      </c>
      <c r="F5376" s="5" t="s">
        <v>66</v>
      </c>
      <c r="G5376" s="5" t="s">
        <v>51</v>
      </c>
      <c r="H5376" s="5" t="s">
        <v>157</v>
      </c>
      <c r="I5376" t="s">
        <v>44</v>
      </c>
      <c r="J5376" t="s">
        <v>186</v>
      </c>
      <c r="K5376">
        <v>50</v>
      </c>
      <c r="L5376" s="5" t="s">
        <v>10694</v>
      </c>
      <c r="M5376" s="5" t="s">
        <v>70</v>
      </c>
      <c r="N5376">
        <v>9</v>
      </c>
      <c r="O5376" t="s">
        <v>135</v>
      </c>
      <c r="P5376" s="1">
        <v>45520</v>
      </c>
      <c r="Q5376" s="1">
        <v>45570</v>
      </c>
      <c r="R5376">
        <v>714</v>
      </c>
      <c r="S5376" s="4">
        <v>8.1</v>
      </c>
      <c r="T5376" t="s">
        <v>210</v>
      </c>
    </row>
    <row r="5377" spans="1:20" x14ac:dyDescent="0.35">
      <c r="A5377" t="s">
        <v>10695</v>
      </c>
      <c r="B5377" s="5" t="s">
        <v>28802</v>
      </c>
      <c r="C5377" s="6">
        <v>70887</v>
      </c>
      <c r="D5377" t="s">
        <v>41</v>
      </c>
      <c r="E5377">
        <v>60254</v>
      </c>
      <c r="F5377" s="5" t="s">
        <v>50</v>
      </c>
      <c r="G5377" s="5" t="s">
        <v>59</v>
      </c>
      <c r="H5377" s="5" t="s">
        <v>43</v>
      </c>
      <c r="I5377" t="s">
        <v>44</v>
      </c>
      <c r="J5377" t="s">
        <v>43</v>
      </c>
      <c r="K5377">
        <v>50</v>
      </c>
      <c r="L5377" s="5" t="s">
        <v>10696</v>
      </c>
      <c r="M5377" s="5" t="s">
        <v>28</v>
      </c>
      <c r="N5377">
        <v>4</v>
      </c>
      <c r="O5377" t="s">
        <v>167</v>
      </c>
      <c r="P5377" s="1">
        <v>45703</v>
      </c>
      <c r="Q5377" s="1">
        <v>45764</v>
      </c>
      <c r="R5377">
        <v>610</v>
      </c>
      <c r="S5377" s="4">
        <v>5.4</v>
      </c>
      <c r="T5377" t="s">
        <v>210</v>
      </c>
    </row>
    <row r="5378" spans="1:20" x14ac:dyDescent="0.35">
      <c r="A5378" t="s">
        <v>10697</v>
      </c>
      <c r="B5378" s="5" t="s">
        <v>145</v>
      </c>
      <c r="C5378" s="6">
        <v>288695</v>
      </c>
      <c r="D5378" t="s">
        <v>120</v>
      </c>
      <c r="E5378">
        <v>259826</v>
      </c>
      <c r="F5378" s="5" t="s">
        <v>23</v>
      </c>
      <c r="G5378" s="5" t="s">
        <v>24</v>
      </c>
      <c r="H5378" s="5" t="s">
        <v>121</v>
      </c>
      <c r="I5378" t="s">
        <v>35</v>
      </c>
      <c r="J5378" t="s">
        <v>121</v>
      </c>
      <c r="K5378">
        <v>0</v>
      </c>
      <c r="L5378" s="5" t="s">
        <v>10698</v>
      </c>
      <c r="M5378" s="5" t="s">
        <v>70</v>
      </c>
      <c r="N5378">
        <v>16</v>
      </c>
      <c r="O5378" t="s">
        <v>29</v>
      </c>
      <c r="P5378" s="1">
        <v>45363</v>
      </c>
      <c r="Q5378" s="1">
        <v>45431</v>
      </c>
      <c r="R5378">
        <v>1570</v>
      </c>
      <c r="S5378" s="4">
        <v>6</v>
      </c>
      <c r="T5378" t="s">
        <v>30</v>
      </c>
    </row>
    <row r="5379" spans="1:20" x14ac:dyDescent="0.35">
      <c r="A5379" t="s">
        <v>10699</v>
      </c>
      <c r="B5379" s="5" t="s">
        <v>40</v>
      </c>
      <c r="C5379" s="6">
        <v>85081</v>
      </c>
      <c r="D5379" t="s">
        <v>120</v>
      </c>
      <c r="E5379">
        <v>76573</v>
      </c>
      <c r="F5379" s="5" t="s">
        <v>58</v>
      </c>
      <c r="G5379" s="5" t="s">
        <v>59</v>
      </c>
      <c r="H5379" s="5" t="s">
        <v>121</v>
      </c>
      <c r="I5379" t="s">
        <v>44</v>
      </c>
      <c r="J5379" t="s">
        <v>1192</v>
      </c>
      <c r="K5379">
        <v>50</v>
      </c>
      <c r="L5379" s="5" t="s">
        <v>10700</v>
      </c>
      <c r="M5379" s="5" t="s">
        <v>54</v>
      </c>
      <c r="N5379">
        <v>1</v>
      </c>
      <c r="O5379" t="s">
        <v>135</v>
      </c>
      <c r="P5379" s="1">
        <v>45732</v>
      </c>
      <c r="Q5379" s="1">
        <v>45787</v>
      </c>
      <c r="R5379">
        <v>1736</v>
      </c>
      <c r="S5379" s="4">
        <v>5.3</v>
      </c>
      <c r="T5379" t="s">
        <v>63</v>
      </c>
    </row>
    <row r="5380" spans="1:20" x14ac:dyDescent="0.35">
      <c r="A5380" t="s">
        <v>10701</v>
      </c>
      <c r="B5380" s="5" t="s">
        <v>217</v>
      </c>
      <c r="C5380" s="6">
        <v>111446</v>
      </c>
      <c r="D5380" t="s">
        <v>22</v>
      </c>
      <c r="E5380">
        <v>111446</v>
      </c>
      <c r="F5380" s="5" t="s">
        <v>50</v>
      </c>
      <c r="G5380" s="5" t="s">
        <v>42</v>
      </c>
      <c r="H5380" s="5" t="s">
        <v>191</v>
      </c>
      <c r="I5380" t="s">
        <v>35</v>
      </c>
      <c r="J5380" t="s">
        <v>191</v>
      </c>
      <c r="K5380">
        <v>100</v>
      </c>
      <c r="L5380" s="5" t="s">
        <v>10702</v>
      </c>
      <c r="M5380" s="5" t="s">
        <v>70</v>
      </c>
      <c r="N5380">
        <v>4</v>
      </c>
      <c r="O5380" t="s">
        <v>135</v>
      </c>
      <c r="P5380" s="1">
        <v>45460</v>
      </c>
      <c r="Q5380" s="1">
        <v>45486</v>
      </c>
      <c r="R5380">
        <v>513</v>
      </c>
      <c r="S5380" s="4">
        <v>7.5</v>
      </c>
      <c r="T5380" t="s">
        <v>118</v>
      </c>
    </row>
    <row r="5381" spans="1:20" x14ac:dyDescent="0.35">
      <c r="A5381" t="s">
        <v>10703</v>
      </c>
      <c r="B5381" s="5" t="s">
        <v>174</v>
      </c>
      <c r="C5381" s="6">
        <v>66898</v>
      </c>
      <c r="D5381" t="s">
        <v>22</v>
      </c>
      <c r="E5381">
        <v>66898</v>
      </c>
      <c r="F5381" s="5" t="s">
        <v>50</v>
      </c>
      <c r="G5381" s="5" t="s">
        <v>42</v>
      </c>
      <c r="H5381" s="5" t="s">
        <v>191</v>
      </c>
      <c r="I5381" t="s">
        <v>44</v>
      </c>
      <c r="J5381" t="s">
        <v>191</v>
      </c>
      <c r="K5381">
        <v>50</v>
      </c>
      <c r="L5381" s="5" t="s">
        <v>10704</v>
      </c>
      <c r="M5381" s="5" t="s">
        <v>70</v>
      </c>
      <c r="N5381">
        <v>3</v>
      </c>
      <c r="O5381" t="s">
        <v>78</v>
      </c>
      <c r="P5381" s="1">
        <v>45627</v>
      </c>
      <c r="Q5381" s="1">
        <v>45659</v>
      </c>
      <c r="R5381">
        <v>1269</v>
      </c>
      <c r="S5381" s="4">
        <v>6.9</v>
      </c>
      <c r="T5381" t="s">
        <v>118</v>
      </c>
    </row>
    <row r="5382" spans="1:20" x14ac:dyDescent="0.35">
      <c r="A5382" t="s">
        <v>10705</v>
      </c>
      <c r="B5382" s="5" t="s">
        <v>28799</v>
      </c>
      <c r="C5382" s="6">
        <v>37660</v>
      </c>
      <c r="D5382" t="s">
        <v>22</v>
      </c>
      <c r="E5382">
        <v>37660</v>
      </c>
      <c r="F5382" s="5" t="s">
        <v>58</v>
      </c>
      <c r="G5382" s="5" t="s">
        <v>51</v>
      </c>
      <c r="H5382" s="5" t="s">
        <v>157</v>
      </c>
      <c r="I5382" t="s">
        <v>26</v>
      </c>
      <c r="J5382" t="s">
        <v>157</v>
      </c>
      <c r="K5382">
        <v>0</v>
      </c>
      <c r="L5382" s="5" t="s">
        <v>10706</v>
      </c>
      <c r="M5382" s="5" t="s">
        <v>37</v>
      </c>
      <c r="N5382">
        <v>0</v>
      </c>
      <c r="O5382" t="s">
        <v>147</v>
      </c>
      <c r="P5382" s="1">
        <v>45501</v>
      </c>
      <c r="Q5382" s="1">
        <v>45552</v>
      </c>
      <c r="R5382">
        <v>835</v>
      </c>
      <c r="S5382" s="4">
        <v>8.5</v>
      </c>
      <c r="T5382" t="s">
        <v>136</v>
      </c>
    </row>
    <row r="5383" spans="1:20" x14ac:dyDescent="0.35">
      <c r="A5383" t="s">
        <v>10707</v>
      </c>
      <c r="B5383" s="5" t="s">
        <v>179</v>
      </c>
      <c r="C5383" s="6">
        <v>79062</v>
      </c>
      <c r="D5383" t="s">
        <v>41</v>
      </c>
      <c r="E5383">
        <v>67203</v>
      </c>
      <c r="F5383" s="5" t="s">
        <v>58</v>
      </c>
      <c r="G5383" s="5" t="s">
        <v>24</v>
      </c>
      <c r="H5383" s="5" t="s">
        <v>126</v>
      </c>
      <c r="I5383" t="s">
        <v>35</v>
      </c>
      <c r="J5383" t="s">
        <v>52</v>
      </c>
      <c r="K5383">
        <v>50</v>
      </c>
      <c r="L5383" s="5" t="s">
        <v>10708</v>
      </c>
      <c r="M5383" s="5" t="s">
        <v>70</v>
      </c>
      <c r="N5383">
        <v>0</v>
      </c>
      <c r="O5383" t="s">
        <v>112</v>
      </c>
      <c r="P5383" s="1">
        <v>45479</v>
      </c>
      <c r="Q5383" s="1">
        <v>45511</v>
      </c>
      <c r="R5383">
        <v>2128</v>
      </c>
      <c r="S5383" s="4">
        <v>9.6999999999999993</v>
      </c>
      <c r="T5383" t="s">
        <v>118</v>
      </c>
    </row>
    <row r="5384" spans="1:20" x14ac:dyDescent="0.35">
      <c r="A5384" t="s">
        <v>10709</v>
      </c>
      <c r="B5384" s="5" t="s">
        <v>100</v>
      </c>
      <c r="C5384" s="6">
        <v>125125</v>
      </c>
      <c r="D5384" t="s">
        <v>65</v>
      </c>
      <c r="E5384">
        <v>162663</v>
      </c>
      <c r="F5384" s="5" t="s">
        <v>50</v>
      </c>
      <c r="G5384" s="5" t="s">
        <v>24</v>
      </c>
      <c r="H5384" s="5" t="s">
        <v>67</v>
      </c>
      <c r="I5384" t="s">
        <v>35</v>
      </c>
      <c r="J5384" t="s">
        <v>67</v>
      </c>
      <c r="K5384">
        <v>0</v>
      </c>
      <c r="L5384" s="5" t="s">
        <v>10710</v>
      </c>
      <c r="M5384" s="5" t="s">
        <v>54</v>
      </c>
      <c r="N5384">
        <v>4</v>
      </c>
      <c r="O5384" t="s">
        <v>112</v>
      </c>
      <c r="P5384" s="1">
        <v>45354</v>
      </c>
      <c r="Q5384" s="1">
        <v>45399</v>
      </c>
      <c r="R5384">
        <v>1935</v>
      </c>
      <c r="S5384" s="4">
        <v>6</v>
      </c>
      <c r="T5384" t="s">
        <v>63</v>
      </c>
    </row>
    <row r="5385" spans="1:20" x14ac:dyDescent="0.35">
      <c r="A5385" t="s">
        <v>10711</v>
      </c>
      <c r="B5385" s="5" t="s">
        <v>28802</v>
      </c>
      <c r="C5385" s="6">
        <v>137554</v>
      </c>
      <c r="D5385" t="s">
        <v>33</v>
      </c>
      <c r="E5385">
        <v>15130940</v>
      </c>
      <c r="F5385" s="5" t="s">
        <v>66</v>
      </c>
      <c r="G5385" s="5" t="s">
        <v>59</v>
      </c>
      <c r="H5385" s="5" t="s">
        <v>34</v>
      </c>
      <c r="I5385" t="s">
        <v>26</v>
      </c>
      <c r="J5385" t="s">
        <v>34</v>
      </c>
      <c r="K5385">
        <v>0</v>
      </c>
      <c r="L5385" s="5" t="s">
        <v>6622</v>
      </c>
      <c r="M5385" s="5" t="s">
        <v>37</v>
      </c>
      <c r="N5385">
        <v>8</v>
      </c>
      <c r="O5385" t="s">
        <v>29</v>
      </c>
      <c r="P5385" s="1">
        <v>45558</v>
      </c>
      <c r="Q5385" s="1">
        <v>45600</v>
      </c>
      <c r="R5385">
        <v>812</v>
      </c>
      <c r="S5385" s="4">
        <v>6.2</v>
      </c>
      <c r="T5385" t="s">
        <v>95</v>
      </c>
    </row>
    <row r="5386" spans="1:20" x14ac:dyDescent="0.35">
      <c r="A5386" t="s">
        <v>10712</v>
      </c>
      <c r="B5386" s="5" t="s">
        <v>162</v>
      </c>
      <c r="C5386" s="6">
        <v>95923</v>
      </c>
      <c r="D5386" t="s">
        <v>41</v>
      </c>
      <c r="E5386">
        <v>81535</v>
      </c>
      <c r="F5386" s="5" t="s">
        <v>50</v>
      </c>
      <c r="G5386" s="5" t="s">
        <v>59</v>
      </c>
      <c r="H5386" s="5" t="s">
        <v>60</v>
      </c>
      <c r="I5386" t="s">
        <v>26</v>
      </c>
      <c r="J5386" t="s">
        <v>60</v>
      </c>
      <c r="K5386">
        <v>0</v>
      </c>
      <c r="L5386" s="5" t="s">
        <v>10713</v>
      </c>
      <c r="M5386" s="5" t="s">
        <v>28</v>
      </c>
      <c r="N5386">
        <v>2</v>
      </c>
      <c r="O5386" t="s">
        <v>29</v>
      </c>
      <c r="P5386" s="1">
        <v>45599</v>
      </c>
      <c r="Q5386" s="1">
        <v>45617</v>
      </c>
      <c r="R5386">
        <v>667</v>
      </c>
      <c r="S5386" s="4">
        <v>9.1999999999999993</v>
      </c>
      <c r="T5386" t="s">
        <v>95</v>
      </c>
    </row>
    <row r="5387" spans="1:20" x14ac:dyDescent="0.35">
      <c r="A5387" t="s">
        <v>10714</v>
      </c>
      <c r="B5387" s="5" t="s">
        <v>179</v>
      </c>
      <c r="C5387" s="6">
        <v>126145</v>
      </c>
      <c r="D5387" t="s">
        <v>92</v>
      </c>
      <c r="E5387">
        <v>94609</v>
      </c>
      <c r="F5387" s="5" t="s">
        <v>66</v>
      </c>
      <c r="G5387" s="5" t="s">
        <v>24</v>
      </c>
      <c r="H5387" s="5" t="s">
        <v>93</v>
      </c>
      <c r="I5387" t="s">
        <v>35</v>
      </c>
      <c r="J5387" t="s">
        <v>93</v>
      </c>
      <c r="K5387">
        <v>50</v>
      </c>
      <c r="L5387" s="5" t="s">
        <v>10715</v>
      </c>
      <c r="M5387" s="5" t="s">
        <v>54</v>
      </c>
      <c r="N5387">
        <v>7</v>
      </c>
      <c r="O5387" t="s">
        <v>147</v>
      </c>
      <c r="P5387" s="1">
        <v>45306</v>
      </c>
      <c r="Q5387" s="1">
        <v>45351</v>
      </c>
      <c r="R5387">
        <v>1112</v>
      </c>
      <c r="S5387" s="4">
        <v>6.3</v>
      </c>
      <c r="T5387" t="s">
        <v>103</v>
      </c>
    </row>
    <row r="5388" spans="1:20" x14ac:dyDescent="0.35">
      <c r="A5388" t="s">
        <v>10716</v>
      </c>
      <c r="B5388" s="5" t="s">
        <v>105</v>
      </c>
      <c r="C5388" s="6">
        <v>98692</v>
      </c>
      <c r="D5388" t="s">
        <v>22</v>
      </c>
      <c r="E5388">
        <v>98692</v>
      </c>
      <c r="F5388" s="5" t="s">
        <v>66</v>
      </c>
      <c r="G5388" s="5" t="s">
        <v>24</v>
      </c>
      <c r="H5388" s="5" t="s">
        <v>129</v>
      </c>
      <c r="I5388" t="s">
        <v>44</v>
      </c>
      <c r="J5388" t="s">
        <v>129</v>
      </c>
      <c r="K5388">
        <v>0</v>
      </c>
      <c r="L5388" s="5" t="s">
        <v>10717</v>
      </c>
      <c r="M5388" s="5" t="s">
        <v>37</v>
      </c>
      <c r="N5388">
        <v>5</v>
      </c>
      <c r="O5388" t="s">
        <v>78</v>
      </c>
      <c r="P5388" s="1">
        <v>45690</v>
      </c>
      <c r="Q5388" s="1">
        <v>45756</v>
      </c>
      <c r="R5388">
        <v>1354</v>
      </c>
      <c r="S5388" s="4">
        <v>6.7</v>
      </c>
      <c r="T5388" t="s">
        <v>243</v>
      </c>
    </row>
    <row r="5389" spans="1:20" x14ac:dyDescent="0.35">
      <c r="A5389" t="s">
        <v>10718</v>
      </c>
      <c r="B5389" s="5" t="s">
        <v>32</v>
      </c>
      <c r="C5389" s="6">
        <v>200999</v>
      </c>
      <c r="D5389" t="s">
        <v>41</v>
      </c>
      <c r="E5389">
        <v>170849</v>
      </c>
      <c r="F5389" s="5" t="s">
        <v>23</v>
      </c>
      <c r="G5389" s="5" t="s">
        <v>24</v>
      </c>
      <c r="H5389" s="5" t="s">
        <v>126</v>
      </c>
      <c r="I5389" t="s">
        <v>26</v>
      </c>
      <c r="J5389" t="s">
        <v>126</v>
      </c>
      <c r="K5389">
        <v>50</v>
      </c>
      <c r="L5389" s="5" t="s">
        <v>10719</v>
      </c>
      <c r="M5389" s="5" t="s">
        <v>70</v>
      </c>
      <c r="N5389">
        <v>16</v>
      </c>
      <c r="O5389" t="s">
        <v>85</v>
      </c>
      <c r="P5389" s="1">
        <v>45745</v>
      </c>
      <c r="Q5389" s="1">
        <v>45776</v>
      </c>
      <c r="R5389">
        <v>1230</v>
      </c>
      <c r="S5389" s="4">
        <v>6.6</v>
      </c>
      <c r="T5389" t="s">
        <v>153</v>
      </c>
    </row>
    <row r="5390" spans="1:20" x14ac:dyDescent="0.35">
      <c r="A5390" t="s">
        <v>10720</v>
      </c>
      <c r="B5390" s="5" t="s">
        <v>32</v>
      </c>
      <c r="C5390" s="6">
        <v>54737</v>
      </c>
      <c r="D5390" t="s">
        <v>92</v>
      </c>
      <c r="E5390">
        <v>41053</v>
      </c>
      <c r="F5390" s="5" t="s">
        <v>58</v>
      </c>
      <c r="G5390" s="5" t="s">
        <v>42</v>
      </c>
      <c r="H5390" s="5" t="s">
        <v>93</v>
      </c>
      <c r="I5390" t="s">
        <v>26</v>
      </c>
      <c r="J5390" t="s">
        <v>480</v>
      </c>
      <c r="K5390">
        <v>50</v>
      </c>
      <c r="L5390" s="5" t="s">
        <v>10721</v>
      </c>
      <c r="M5390" s="5" t="s">
        <v>28</v>
      </c>
      <c r="N5390">
        <v>1</v>
      </c>
      <c r="O5390" t="s">
        <v>107</v>
      </c>
      <c r="P5390" s="1">
        <v>45636</v>
      </c>
      <c r="Q5390" s="1">
        <v>45658</v>
      </c>
      <c r="R5390">
        <v>2060</v>
      </c>
      <c r="S5390" s="4">
        <v>9.6</v>
      </c>
      <c r="T5390" t="s">
        <v>47</v>
      </c>
    </row>
    <row r="5391" spans="1:20" x14ac:dyDescent="0.35">
      <c r="A5391" t="s">
        <v>10722</v>
      </c>
      <c r="B5391" s="5" t="s">
        <v>91</v>
      </c>
      <c r="C5391" s="6">
        <v>202067</v>
      </c>
      <c r="D5391" t="s">
        <v>65</v>
      </c>
      <c r="E5391">
        <v>262687</v>
      </c>
      <c r="F5391" s="5" t="s">
        <v>23</v>
      </c>
      <c r="G5391" s="5" t="s">
        <v>59</v>
      </c>
      <c r="H5391" s="5" t="s">
        <v>67</v>
      </c>
      <c r="I5391" t="s">
        <v>26</v>
      </c>
      <c r="J5391" t="s">
        <v>629</v>
      </c>
      <c r="K5391">
        <v>100</v>
      </c>
      <c r="L5391" s="5" t="s">
        <v>10723</v>
      </c>
      <c r="M5391" s="5" t="s">
        <v>28</v>
      </c>
      <c r="N5391">
        <v>18</v>
      </c>
      <c r="O5391" t="s">
        <v>71</v>
      </c>
      <c r="P5391" s="1">
        <v>45537</v>
      </c>
      <c r="Q5391" s="1">
        <v>45552</v>
      </c>
      <c r="R5391">
        <v>2350</v>
      </c>
      <c r="S5391" s="4">
        <v>7.9</v>
      </c>
      <c r="T5391" t="s">
        <v>136</v>
      </c>
    </row>
    <row r="5392" spans="1:20" x14ac:dyDescent="0.35">
      <c r="A5392" t="s">
        <v>10724</v>
      </c>
      <c r="B5392" s="5" t="s">
        <v>28802</v>
      </c>
      <c r="C5392" s="6">
        <v>247645</v>
      </c>
      <c r="D5392" t="s">
        <v>74</v>
      </c>
      <c r="E5392">
        <v>309556</v>
      </c>
      <c r="F5392" s="5" t="s">
        <v>23</v>
      </c>
      <c r="G5392" s="5" t="s">
        <v>24</v>
      </c>
      <c r="H5392" s="5" t="s">
        <v>75</v>
      </c>
      <c r="I5392" t="s">
        <v>35</v>
      </c>
      <c r="J5392" t="s">
        <v>75</v>
      </c>
      <c r="K5392">
        <v>100</v>
      </c>
      <c r="L5392" s="5" t="s">
        <v>10725</v>
      </c>
      <c r="M5392" s="5" t="s">
        <v>28</v>
      </c>
      <c r="N5392">
        <v>12</v>
      </c>
      <c r="O5392" t="s">
        <v>78</v>
      </c>
      <c r="P5392" s="1">
        <v>45451</v>
      </c>
      <c r="Q5392" s="1">
        <v>45475</v>
      </c>
      <c r="R5392">
        <v>935</v>
      </c>
      <c r="S5392" s="4">
        <v>8</v>
      </c>
      <c r="T5392" t="s">
        <v>153</v>
      </c>
    </row>
    <row r="5393" spans="1:20" x14ac:dyDescent="0.35">
      <c r="A5393" t="s">
        <v>10726</v>
      </c>
      <c r="B5393" s="5" t="s">
        <v>40</v>
      </c>
      <c r="C5393" s="6">
        <v>136820</v>
      </c>
      <c r="D5393" t="s">
        <v>92</v>
      </c>
      <c r="E5393">
        <v>102615</v>
      </c>
      <c r="F5393" s="5" t="s">
        <v>66</v>
      </c>
      <c r="G5393" s="5" t="s">
        <v>24</v>
      </c>
      <c r="H5393" s="5" t="s">
        <v>93</v>
      </c>
      <c r="I5393" t="s">
        <v>35</v>
      </c>
      <c r="J5393" t="s">
        <v>93</v>
      </c>
      <c r="K5393">
        <v>100</v>
      </c>
      <c r="L5393" s="5" t="s">
        <v>10727</v>
      </c>
      <c r="M5393" s="5" t="s">
        <v>70</v>
      </c>
      <c r="N5393">
        <v>9</v>
      </c>
      <c r="O5393" t="s">
        <v>141</v>
      </c>
      <c r="P5393" s="1">
        <v>45743</v>
      </c>
      <c r="Q5393" s="1">
        <v>45804</v>
      </c>
      <c r="R5393">
        <v>1477</v>
      </c>
      <c r="S5393" s="4">
        <v>6.5</v>
      </c>
      <c r="T5393" t="s">
        <v>103</v>
      </c>
    </row>
    <row r="5394" spans="1:20" x14ac:dyDescent="0.35">
      <c r="A5394" t="s">
        <v>10728</v>
      </c>
      <c r="B5394" s="5" t="s">
        <v>57</v>
      </c>
      <c r="C5394" s="6">
        <v>118345</v>
      </c>
      <c r="D5394" t="s">
        <v>22</v>
      </c>
      <c r="E5394">
        <v>118345</v>
      </c>
      <c r="F5394" s="5" t="s">
        <v>23</v>
      </c>
      <c r="G5394" s="5" t="s">
        <v>24</v>
      </c>
      <c r="H5394" s="5" t="s">
        <v>191</v>
      </c>
      <c r="I5394" t="s">
        <v>44</v>
      </c>
      <c r="J5394" t="s">
        <v>191</v>
      </c>
      <c r="K5394">
        <v>0</v>
      </c>
      <c r="L5394" s="5" t="s">
        <v>10729</v>
      </c>
      <c r="M5394" s="5" t="s">
        <v>28</v>
      </c>
      <c r="N5394">
        <v>15</v>
      </c>
      <c r="O5394" t="s">
        <v>147</v>
      </c>
      <c r="P5394" s="1">
        <v>45335</v>
      </c>
      <c r="Q5394" s="1">
        <v>45400</v>
      </c>
      <c r="R5394">
        <v>1177</v>
      </c>
      <c r="S5394" s="4">
        <v>9.5</v>
      </c>
      <c r="T5394" t="s">
        <v>136</v>
      </c>
    </row>
    <row r="5395" spans="1:20" x14ac:dyDescent="0.35">
      <c r="A5395" t="s">
        <v>10730</v>
      </c>
      <c r="B5395" s="5" t="s">
        <v>49</v>
      </c>
      <c r="C5395" s="6">
        <v>86939</v>
      </c>
      <c r="D5395" t="s">
        <v>33</v>
      </c>
      <c r="E5395">
        <v>9563290</v>
      </c>
      <c r="F5395" s="5" t="s">
        <v>58</v>
      </c>
      <c r="G5395" s="5" t="s">
        <v>42</v>
      </c>
      <c r="H5395" s="5" t="s">
        <v>34</v>
      </c>
      <c r="I5395" t="s">
        <v>35</v>
      </c>
      <c r="J5395" t="s">
        <v>34</v>
      </c>
      <c r="K5395">
        <v>100</v>
      </c>
      <c r="L5395" s="5" t="s">
        <v>10731</v>
      </c>
      <c r="M5395" s="5" t="s">
        <v>54</v>
      </c>
      <c r="N5395">
        <v>1</v>
      </c>
      <c r="O5395" t="s">
        <v>46</v>
      </c>
      <c r="P5395" s="1">
        <v>45518</v>
      </c>
      <c r="Q5395" s="1">
        <v>45563</v>
      </c>
      <c r="R5395">
        <v>1232</v>
      </c>
      <c r="S5395" s="4">
        <v>7.2</v>
      </c>
      <c r="T5395" t="s">
        <v>277</v>
      </c>
    </row>
    <row r="5396" spans="1:20" x14ac:dyDescent="0.35">
      <c r="A5396" t="s">
        <v>10732</v>
      </c>
      <c r="B5396" s="5" t="s">
        <v>28802</v>
      </c>
      <c r="C5396" s="6">
        <v>85462</v>
      </c>
      <c r="D5396" t="s">
        <v>33</v>
      </c>
      <c r="E5396">
        <v>9400820</v>
      </c>
      <c r="F5396" s="5" t="s">
        <v>58</v>
      </c>
      <c r="G5396" s="5" t="s">
        <v>24</v>
      </c>
      <c r="H5396" s="5" t="s">
        <v>34</v>
      </c>
      <c r="I5396" t="s">
        <v>26</v>
      </c>
      <c r="J5396" t="s">
        <v>34</v>
      </c>
      <c r="K5396">
        <v>100</v>
      </c>
      <c r="L5396" s="5" t="s">
        <v>10733</v>
      </c>
      <c r="M5396" s="5" t="s">
        <v>28</v>
      </c>
      <c r="N5396">
        <v>0</v>
      </c>
      <c r="O5396" t="s">
        <v>88</v>
      </c>
      <c r="P5396" s="1">
        <v>45713</v>
      </c>
      <c r="Q5396" s="1">
        <v>45758</v>
      </c>
      <c r="R5396">
        <v>1813</v>
      </c>
      <c r="S5396" s="4">
        <v>6.4</v>
      </c>
      <c r="T5396" t="s">
        <v>243</v>
      </c>
    </row>
    <row r="5397" spans="1:20" x14ac:dyDescent="0.35">
      <c r="A5397" t="s">
        <v>10734</v>
      </c>
      <c r="B5397" s="5" t="s">
        <v>28802</v>
      </c>
      <c r="C5397" s="6">
        <v>75148</v>
      </c>
      <c r="D5397" t="s">
        <v>120</v>
      </c>
      <c r="E5397">
        <v>67633</v>
      </c>
      <c r="F5397" s="5" t="s">
        <v>58</v>
      </c>
      <c r="G5397" s="5" t="s">
        <v>51</v>
      </c>
      <c r="H5397" s="5" t="s">
        <v>121</v>
      </c>
      <c r="I5397" t="s">
        <v>26</v>
      </c>
      <c r="J5397" t="s">
        <v>359</v>
      </c>
      <c r="K5397">
        <v>0</v>
      </c>
      <c r="L5397" s="5" t="s">
        <v>10735</v>
      </c>
      <c r="M5397" s="5" t="s">
        <v>70</v>
      </c>
      <c r="N5397">
        <v>1</v>
      </c>
      <c r="O5397" t="s">
        <v>78</v>
      </c>
      <c r="P5397" s="1">
        <v>45671</v>
      </c>
      <c r="Q5397" s="1">
        <v>45696</v>
      </c>
      <c r="R5397">
        <v>1792</v>
      </c>
      <c r="S5397" s="4">
        <v>10</v>
      </c>
      <c r="T5397" t="s">
        <v>103</v>
      </c>
    </row>
    <row r="5398" spans="1:20" x14ac:dyDescent="0.35">
      <c r="A5398" t="s">
        <v>10736</v>
      </c>
      <c r="B5398" s="5" t="s">
        <v>105</v>
      </c>
      <c r="C5398" s="6">
        <v>253163</v>
      </c>
      <c r="D5398" t="s">
        <v>22</v>
      </c>
      <c r="E5398">
        <v>253163</v>
      </c>
      <c r="F5398" s="5" t="s">
        <v>23</v>
      </c>
      <c r="G5398" s="5" t="s">
        <v>51</v>
      </c>
      <c r="H5398" s="5" t="s">
        <v>97</v>
      </c>
      <c r="I5398" t="s">
        <v>35</v>
      </c>
      <c r="J5398" t="s">
        <v>97</v>
      </c>
      <c r="K5398">
        <v>50</v>
      </c>
      <c r="L5398" s="5" t="s">
        <v>10737</v>
      </c>
      <c r="M5398" s="5" t="s">
        <v>54</v>
      </c>
      <c r="N5398">
        <v>19</v>
      </c>
      <c r="O5398" t="s">
        <v>141</v>
      </c>
      <c r="P5398" s="1">
        <v>45449</v>
      </c>
      <c r="Q5398" s="1">
        <v>45520</v>
      </c>
      <c r="R5398">
        <v>1330</v>
      </c>
      <c r="S5398" s="4">
        <v>5.2</v>
      </c>
      <c r="T5398" t="s">
        <v>30</v>
      </c>
    </row>
    <row r="5399" spans="1:20" x14ac:dyDescent="0.35">
      <c r="A5399" t="s">
        <v>10738</v>
      </c>
      <c r="B5399" s="5" t="s">
        <v>28802</v>
      </c>
      <c r="C5399" s="6">
        <v>30114</v>
      </c>
      <c r="D5399" t="s">
        <v>22</v>
      </c>
      <c r="E5399">
        <v>30114</v>
      </c>
      <c r="F5399" s="5" t="s">
        <v>58</v>
      </c>
      <c r="G5399" s="5" t="s">
        <v>51</v>
      </c>
      <c r="H5399" s="5" t="s">
        <v>157</v>
      </c>
      <c r="I5399" t="s">
        <v>35</v>
      </c>
      <c r="J5399" t="s">
        <v>52</v>
      </c>
      <c r="K5399">
        <v>100</v>
      </c>
      <c r="L5399" s="5" t="s">
        <v>10739</v>
      </c>
      <c r="M5399" s="5" t="s">
        <v>70</v>
      </c>
      <c r="N5399">
        <v>1</v>
      </c>
      <c r="O5399" t="s">
        <v>107</v>
      </c>
      <c r="P5399" s="1">
        <v>45612</v>
      </c>
      <c r="Q5399" s="1">
        <v>45676</v>
      </c>
      <c r="R5399">
        <v>2090</v>
      </c>
      <c r="S5399" s="4">
        <v>8</v>
      </c>
      <c r="T5399" t="s">
        <v>210</v>
      </c>
    </row>
    <row r="5400" spans="1:20" x14ac:dyDescent="0.35">
      <c r="A5400" t="s">
        <v>10740</v>
      </c>
      <c r="B5400" s="5" t="s">
        <v>49</v>
      </c>
      <c r="C5400" s="6">
        <v>176415</v>
      </c>
      <c r="D5400" t="s">
        <v>22</v>
      </c>
      <c r="E5400">
        <v>176415</v>
      </c>
      <c r="F5400" s="5" t="s">
        <v>23</v>
      </c>
      <c r="G5400" s="5" t="s">
        <v>42</v>
      </c>
      <c r="H5400" s="5" t="s">
        <v>52</v>
      </c>
      <c r="I5400" t="s">
        <v>26</v>
      </c>
      <c r="J5400" t="s">
        <v>52</v>
      </c>
      <c r="K5400">
        <v>0</v>
      </c>
      <c r="L5400" s="5" t="s">
        <v>10741</v>
      </c>
      <c r="M5400" s="5" t="s">
        <v>54</v>
      </c>
      <c r="N5400">
        <v>12</v>
      </c>
      <c r="O5400" t="s">
        <v>107</v>
      </c>
      <c r="P5400" s="1">
        <v>45708</v>
      </c>
      <c r="Q5400" s="1">
        <v>45768</v>
      </c>
      <c r="R5400">
        <v>1544</v>
      </c>
      <c r="S5400" s="4">
        <v>8.9</v>
      </c>
      <c r="T5400" t="s">
        <v>30</v>
      </c>
    </row>
    <row r="5401" spans="1:20" x14ac:dyDescent="0.35">
      <c r="A5401" t="s">
        <v>10742</v>
      </c>
      <c r="B5401" s="5" t="s">
        <v>162</v>
      </c>
      <c r="C5401" s="6">
        <v>73489</v>
      </c>
      <c r="D5401" t="s">
        <v>41</v>
      </c>
      <c r="E5401">
        <v>62466</v>
      </c>
      <c r="F5401" s="5" t="s">
        <v>50</v>
      </c>
      <c r="G5401" s="5" t="s">
        <v>59</v>
      </c>
      <c r="H5401" s="5" t="s">
        <v>43</v>
      </c>
      <c r="I5401" t="s">
        <v>26</v>
      </c>
      <c r="J5401" t="s">
        <v>43</v>
      </c>
      <c r="K5401">
        <v>50</v>
      </c>
      <c r="L5401" s="5" t="s">
        <v>10743</v>
      </c>
      <c r="M5401" s="5" t="s">
        <v>28</v>
      </c>
      <c r="N5401">
        <v>4</v>
      </c>
      <c r="O5401" t="s">
        <v>46</v>
      </c>
      <c r="P5401" s="1">
        <v>45445</v>
      </c>
      <c r="Q5401" s="1">
        <v>45476</v>
      </c>
      <c r="R5401">
        <v>2185</v>
      </c>
      <c r="S5401" s="4">
        <v>8.1999999999999993</v>
      </c>
      <c r="T5401" t="s">
        <v>30</v>
      </c>
    </row>
    <row r="5402" spans="1:20" x14ac:dyDescent="0.35">
      <c r="A5402" t="s">
        <v>10744</v>
      </c>
      <c r="B5402" s="5" t="s">
        <v>145</v>
      </c>
      <c r="C5402" s="6">
        <v>115294</v>
      </c>
      <c r="D5402" t="s">
        <v>22</v>
      </c>
      <c r="E5402">
        <v>115294</v>
      </c>
      <c r="F5402" s="5" t="s">
        <v>66</v>
      </c>
      <c r="G5402" s="5" t="s">
        <v>59</v>
      </c>
      <c r="H5402" s="5" t="s">
        <v>52</v>
      </c>
      <c r="I5402" t="s">
        <v>26</v>
      </c>
      <c r="J5402" t="s">
        <v>75</v>
      </c>
      <c r="K5402">
        <v>100</v>
      </c>
      <c r="L5402" s="5" t="s">
        <v>10745</v>
      </c>
      <c r="M5402" s="5" t="s">
        <v>70</v>
      </c>
      <c r="N5402">
        <v>7</v>
      </c>
      <c r="O5402" t="s">
        <v>141</v>
      </c>
      <c r="P5402" s="1">
        <v>45372</v>
      </c>
      <c r="Q5402" s="1">
        <v>45403</v>
      </c>
      <c r="R5402">
        <v>1538</v>
      </c>
      <c r="S5402" s="4">
        <v>7.8</v>
      </c>
      <c r="T5402" t="s">
        <v>136</v>
      </c>
    </row>
    <row r="5403" spans="1:20" x14ac:dyDescent="0.35">
      <c r="A5403" t="s">
        <v>10746</v>
      </c>
      <c r="B5403" s="5" t="s">
        <v>40</v>
      </c>
      <c r="C5403" s="6">
        <v>74479</v>
      </c>
      <c r="D5403" t="s">
        <v>65</v>
      </c>
      <c r="E5403">
        <v>96823</v>
      </c>
      <c r="F5403" s="5" t="s">
        <v>58</v>
      </c>
      <c r="G5403" s="5" t="s">
        <v>51</v>
      </c>
      <c r="H5403" s="5" t="s">
        <v>67</v>
      </c>
      <c r="I5403" t="s">
        <v>35</v>
      </c>
      <c r="J5403" t="s">
        <v>67</v>
      </c>
      <c r="K5403">
        <v>100</v>
      </c>
      <c r="L5403" s="5" t="s">
        <v>10747</v>
      </c>
      <c r="M5403" s="5" t="s">
        <v>28</v>
      </c>
      <c r="N5403">
        <v>0</v>
      </c>
      <c r="O5403" t="s">
        <v>78</v>
      </c>
      <c r="P5403" s="1">
        <v>45606</v>
      </c>
      <c r="Q5403" s="1">
        <v>45627</v>
      </c>
      <c r="R5403">
        <v>1859</v>
      </c>
      <c r="S5403" s="4">
        <v>7.7</v>
      </c>
      <c r="T5403" t="s">
        <v>210</v>
      </c>
    </row>
    <row r="5404" spans="1:20" x14ac:dyDescent="0.35">
      <c r="A5404" t="s">
        <v>10748</v>
      </c>
      <c r="B5404" s="5" t="s">
        <v>28801</v>
      </c>
      <c r="C5404" s="6">
        <v>97495</v>
      </c>
      <c r="D5404" t="s">
        <v>22</v>
      </c>
      <c r="E5404">
        <v>97495</v>
      </c>
      <c r="F5404" s="5" t="s">
        <v>66</v>
      </c>
      <c r="G5404" s="5" t="s">
        <v>59</v>
      </c>
      <c r="H5404" s="5" t="s">
        <v>25</v>
      </c>
      <c r="I5404" t="s">
        <v>44</v>
      </c>
      <c r="J5404" t="s">
        <v>25</v>
      </c>
      <c r="K5404">
        <v>0</v>
      </c>
      <c r="L5404" s="5" t="s">
        <v>10749</v>
      </c>
      <c r="M5404" s="5" t="s">
        <v>28</v>
      </c>
      <c r="N5404">
        <v>8</v>
      </c>
      <c r="O5404" t="s">
        <v>88</v>
      </c>
      <c r="P5404" s="1">
        <v>45564</v>
      </c>
      <c r="Q5404" s="1">
        <v>45621</v>
      </c>
      <c r="R5404">
        <v>899</v>
      </c>
      <c r="S5404" s="4">
        <v>6.9</v>
      </c>
      <c r="T5404" t="s">
        <v>95</v>
      </c>
    </row>
    <row r="5405" spans="1:20" x14ac:dyDescent="0.35">
      <c r="A5405" t="s">
        <v>10750</v>
      </c>
      <c r="B5405" s="5" t="s">
        <v>105</v>
      </c>
      <c r="C5405" s="6">
        <v>63891</v>
      </c>
      <c r="D5405" t="s">
        <v>22</v>
      </c>
      <c r="E5405">
        <v>63891</v>
      </c>
      <c r="F5405" s="5" t="s">
        <v>58</v>
      </c>
      <c r="G5405" s="5" t="s">
        <v>51</v>
      </c>
      <c r="H5405" s="5" t="s">
        <v>68</v>
      </c>
      <c r="I5405" t="s">
        <v>44</v>
      </c>
      <c r="J5405" t="s">
        <v>68</v>
      </c>
      <c r="K5405">
        <v>100</v>
      </c>
      <c r="L5405" s="5" t="s">
        <v>10751</v>
      </c>
      <c r="M5405" s="5" t="s">
        <v>28</v>
      </c>
      <c r="N5405">
        <v>0</v>
      </c>
      <c r="O5405" t="s">
        <v>172</v>
      </c>
      <c r="P5405" s="1">
        <v>45427</v>
      </c>
      <c r="Q5405" s="1">
        <v>45452</v>
      </c>
      <c r="R5405">
        <v>1557</v>
      </c>
      <c r="S5405" s="4">
        <v>6.1</v>
      </c>
      <c r="T5405" t="s">
        <v>210</v>
      </c>
    </row>
    <row r="5406" spans="1:20" x14ac:dyDescent="0.35">
      <c r="A5406" t="s">
        <v>10752</v>
      </c>
      <c r="B5406" s="5" t="s">
        <v>174</v>
      </c>
      <c r="C5406" s="6">
        <v>49339</v>
      </c>
      <c r="D5406" t="s">
        <v>74</v>
      </c>
      <c r="E5406">
        <v>61674</v>
      </c>
      <c r="F5406" s="5" t="s">
        <v>58</v>
      </c>
      <c r="G5406" s="5" t="s">
        <v>24</v>
      </c>
      <c r="H5406" s="5" t="s">
        <v>75</v>
      </c>
      <c r="I5406" t="s">
        <v>44</v>
      </c>
      <c r="J5406" t="s">
        <v>75</v>
      </c>
      <c r="K5406">
        <v>50</v>
      </c>
      <c r="L5406" s="5" t="s">
        <v>10753</v>
      </c>
      <c r="M5406" s="5" t="s">
        <v>70</v>
      </c>
      <c r="N5406">
        <v>1</v>
      </c>
      <c r="O5406" t="s">
        <v>29</v>
      </c>
      <c r="P5406" s="1">
        <v>45433</v>
      </c>
      <c r="Q5406" s="1">
        <v>45448</v>
      </c>
      <c r="R5406">
        <v>1652</v>
      </c>
      <c r="S5406" s="4">
        <v>6.6</v>
      </c>
      <c r="T5406" t="s">
        <v>63</v>
      </c>
    </row>
    <row r="5407" spans="1:20" x14ac:dyDescent="0.35">
      <c r="A5407" t="s">
        <v>10754</v>
      </c>
      <c r="B5407" s="5" t="s">
        <v>179</v>
      </c>
      <c r="C5407" s="6">
        <v>114592</v>
      </c>
      <c r="D5407" t="s">
        <v>22</v>
      </c>
      <c r="E5407">
        <v>114592</v>
      </c>
      <c r="F5407" s="5" t="s">
        <v>23</v>
      </c>
      <c r="G5407" s="5" t="s">
        <v>51</v>
      </c>
      <c r="H5407" s="5" t="s">
        <v>157</v>
      </c>
      <c r="I5407" t="s">
        <v>35</v>
      </c>
      <c r="J5407" t="s">
        <v>313</v>
      </c>
      <c r="K5407">
        <v>0</v>
      </c>
      <c r="L5407" s="5" t="s">
        <v>10755</v>
      </c>
      <c r="M5407" s="5" t="s">
        <v>70</v>
      </c>
      <c r="N5407">
        <v>12</v>
      </c>
      <c r="O5407" t="s">
        <v>147</v>
      </c>
      <c r="P5407" s="1">
        <v>45396</v>
      </c>
      <c r="Q5407" s="1">
        <v>45469</v>
      </c>
      <c r="R5407">
        <v>967</v>
      </c>
      <c r="S5407" s="4">
        <v>5.2</v>
      </c>
      <c r="T5407" t="s">
        <v>89</v>
      </c>
    </row>
    <row r="5408" spans="1:20" x14ac:dyDescent="0.35">
      <c r="A5408" t="s">
        <v>10756</v>
      </c>
      <c r="B5408" s="5" t="s">
        <v>21</v>
      </c>
      <c r="C5408" s="6">
        <v>44734</v>
      </c>
      <c r="D5408" t="s">
        <v>22</v>
      </c>
      <c r="E5408">
        <v>44734</v>
      </c>
      <c r="F5408" s="5" t="s">
        <v>66</v>
      </c>
      <c r="G5408" s="5" t="s">
        <v>59</v>
      </c>
      <c r="H5408" s="5" t="s">
        <v>116</v>
      </c>
      <c r="I5408" t="s">
        <v>26</v>
      </c>
      <c r="J5408" t="s">
        <v>116</v>
      </c>
      <c r="K5408">
        <v>50</v>
      </c>
      <c r="L5408" s="5" t="s">
        <v>10757</v>
      </c>
      <c r="M5408" s="5" t="s">
        <v>70</v>
      </c>
      <c r="N5408">
        <v>6</v>
      </c>
      <c r="O5408" t="s">
        <v>147</v>
      </c>
      <c r="P5408" s="1">
        <v>45597</v>
      </c>
      <c r="Q5408" s="1">
        <v>45638</v>
      </c>
      <c r="R5408">
        <v>2496</v>
      </c>
      <c r="S5408" s="4">
        <v>7.7</v>
      </c>
      <c r="T5408" t="s">
        <v>118</v>
      </c>
    </row>
    <row r="5409" spans="1:20" x14ac:dyDescent="0.35">
      <c r="A5409" t="s">
        <v>10758</v>
      </c>
      <c r="B5409" s="5" t="s">
        <v>28802</v>
      </c>
      <c r="C5409" s="6">
        <v>191311</v>
      </c>
      <c r="D5409" t="s">
        <v>22</v>
      </c>
      <c r="E5409">
        <v>191311</v>
      </c>
      <c r="F5409" s="5" t="s">
        <v>23</v>
      </c>
      <c r="G5409" s="5" t="s">
        <v>51</v>
      </c>
      <c r="H5409" s="5" t="s">
        <v>191</v>
      </c>
      <c r="I5409" t="s">
        <v>44</v>
      </c>
      <c r="J5409" t="s">
        <v>191</v>
      </c>
      <c r="K5409">
        <v>50</v>
      </c>
      <c r="L5409" s="5" t="s">
        <v>468</v>
      </c>
      <c r="M5409" s="5" t="s">
        <v>70</v>
      </c>
      <c r="N5409">
        <v>14</v>
      </c>
      <c r="O5409" t="s">
        <v>85</v>
      </c>
      <c r="P5409" s="1">
        <v>45744</v>
      </c>
      <c r="Q5409" s="1">
        <v>45768</v>
      </c>
      <c r="R5409">
        <v>873</v>
      </c>
      <c r="S5409" s="4">
        <v>8.3000000000000007</v>
      </c>
      <c r="T5409" t="s">
        <v>118</v>
      </c>
    </row>
    <row r="5410" spans="1:20" x14ac:dyDescent="0.35">
      <c r="A5410" t="s">
        <v>10759</v>
      </c>
      <c r="B5410" s="5" t="s">
        <v>40</v>
      </c>
      <c r="C5410" s="6">
        <v>198417</v>
      </c>
      <c r="D5410" t="s">
        <v>22</v>
      </c>
      <c r="E5410">
        <v>198417</v>
      </c>
      <c r="F5410" s="5" t="s">
        <v>23</v>
      </c>
      <c r="G5410" s="5" t="s">
        <v>59</v>
      </c>
      <c r="H5410" s="5" t="s">
        <v>52</v>
      </c>
      <c r="I5410" t="s">
        <v>35</v>
      </c>
      <c r="J5410" t="s">
        <v>121</v>
      </c>
      <c r="K5410">
        <v>0</v>
      </c>
      <c r="L5410" s="5" t="s">
        <v>10760</v>
      </c>
      <c r="M5410" s="5" t="s">
        <v>37</v>
      </c>
      <c r="N5410">
        <v>16</v>
      </c>
      <c r="O5410" t="s">
        <v>85</v>
      </c>
      <c r="P5410" s="1">
        <v>45432</v>
      </c>
      <c r="Q5410" s="1">
        <v>45494</v>
      </c>
      <c r="R5410">
        <v>2466</v>
      </c>
      <c r="S5410" s="4">
        <v>9</v>
      </c>
      <c r="T5410" t="s">
        <v>47</v>
      </c>
    </row>
    <row r="5411" spans="1:20" x14ac:dyDescent="0.35">
      <c r="A5411" t="s">
        <v>10761</v>
      </c>
      <c r="B5411" s="5" t="s">
        <v>162</v>
      </c>
      <c r="C5411" s="6">
        <v>104925</v>
      </c>
      <c r="D5411" t="s">
        <v>33</v>
      </c>
      <c r="E5411">
        <v>11541750</v>
      </c>
      <c r="F5411" s="5" t="s">
        <v>66</v>
      </c>
      <c r="G5411" s="5" t="s">
        <v>24</v>
      </c>
      <c r="H5411" s="5" t="s">
        <v>34</v>
      </c>
      <c r="I5411" t="s">
        <v>44</v>
      </c>
      <c r="J5411" t="s">
        <v>1192</v>
      </c>
      <c r="K5411">
        <v>0</v>
      </c>
      <c r="L5411" s="5" t="s">
        <v>10762</v>
      </c>
      <c r="M5411" s="5" t="s">
        <v>70</v>
      </c>
      <c r="N5411">
        <v>6</v>
      </c>
      <c r="O5411" t="s">
        <v>147</v>
      </c>
      <c r="P5411" s="1">
        <v>45392</v>
      </c>
      <c r="Q5411" s="1">
        <v>45417</v>
      </c>
      <c r="R5411">
        <v>2391</v>
      </c>
      <c r="S5411" s="4">
        <v>7.8</v>
      </c>
      <c r="T5411" t="s">
        <v>136</v>
      </c>
    </row>
    <row r="5412" spans="1:20" x14ac:dyDescent="0.35">
      <c r="A5412" t="s">
        <v>10763</v>
      </c>
      <c r="B5412" s="5" t="s">
        <v>28802</v>
      </c>
      <c r="C5412" s="6">
        <v>221209</v>
      </c>
      <c r="D5412" t="s">
        <v>41</v>
      </c>
      <c r="E5412">
        <v>188028</v>
      </c>
      <c r="F5412" s="5" t="s">
        <v>23</v>
      </c>
      <c r="G5412" s="5" t="s">
        <v>59</v>
      </c>
      <c r="H5412" s="5" t="s">
        <v>151</v>
      </c>
      <c r="I5412" t="s">
        <v>35</v>
      </c>
      <c r="J5412" t="s">
        <v>151</v>
      </c>
      <c r="K5412">
        <v>0</v>
      </c>
      <c r="L5412" s="5" t="s">
        <v>10764</v>
      </c>
      <c r="M5412" s="5" t="s">
        <v>37</v>
      </c>
      <c r="N5412">
        <v>12</v>
      </c>
      <c r="O5412" t="s">
        <v>71</v>
      </c>
      <c r="P5412" s="1">
        <v>45350</v>
      </c>
      <c r="Q5412" s="1">
        <v>45395</v>
      </c>
      <c r="R5412">
        <v>1267</v>
      </c>
      <c r="S5412" s="4">
        <v>8.1999999999999993</v>
      </c>
      <c r="T5412" t="s">
        <v>30</v>
      </c>
    </row>
    <row r="5413" spans="1:20" x14ac:dyDescent="0.35">
      <c r="A5413" t="s">
        <v>10765</v>
      </c>
      <c r="B5413" s="5" t="s">
        <v>217</v>
      </c>
      <c r="C5413" s="6">
        <v>85694</v>
      </c>
      <c r="D5413" t="s">
        <v>41</v>
      </c>
      <c r="E5413">
        <v>72840</v>
      </c>
      <c r="F5413" s="5" t="s">
        <v>50</v>
      </c>
      <c r="G5413" s="5" t="s">
        <v>59</v>
      </c>
      <c r="H5413" s="5" t="s">
        <v>151</v>
      </c>
      <c r="I5413" t="s">
        <v>44</v>
      </c>
      <c r="J5413" t="s">
        <v>151</v>
      </c>
      <c r="K5413">
        <v>0</v>
      </c>
      <c r="L5413" s="5" t="s">
        <v>10766</v>
      </c>
      <c r="M5413" s="5" t="s">
        <v>54</v>
      </c>
      <c r="N5413">
        <v>3</v>
      </c>
      <c r="O5413" t="s">
        <v>71</v>
      </c>
      <c r="P5413" s="1">
        <v>45703</v>
      </c>
      <c r="Q5413" s="1">
        <v>45761</v>
      </c>
      <c r="R5413">
        <v>1832</v>
      </c>
      <c r="S5413" s="4">
        <v>8.5</v>
      </c>
      <c r="T5413" t="s">
        <v>136</v>
      </c>
    </row>
    <row r="5414" spans="1:20" x14ac:dyDescent="0.35">
      <c r="A5414" t="s">
        <v>10767</v>
      </c>
      <c r="B5414" s="5" t="s">
        <v>28802</v>
      </c>
      <c r="C5414" s="6">
        <v>148534</v>
      </c>
      <c r="D5414" t="s">
        <v>22</v>
      </c>
      <c r="E5414">
        <v>148534</v>
      </c>
      <c r="F5414" s="5" t="s">
        <v>66</v>
      </c>
      <c r="G5414" s="5" t="s">
        <v>59</v>
      </c>
      <c r="H5414" s="5" t="s">
        <v>101</v>
      </c>
      <c r="I5414" t="s">
        <v>44</v>
      </c>
      <c r="J5414" t="s">
        <v>101</v>
      </c>
      <c r="K5414">
        <v>0</v>
      </c>
      <c r="L5414" s="5" t="s">
        <v>10768</v>
      </c>
      <c r="M5414" s="5" t="s">
        <v>54</v>
      </c>
      <c r="N5414">
        <v>9</v>
      </c>
      <c r="O5414" t="s">
        <v>135</v>
      </c>
      <c r="P5414" s="1">
        <v>45602</v>
      </c>
      <c r="Q5414" s="1">
        <v>45673</v>
      </c>
      <c r="R5414">
        <v>1625</v>
      </c>
      <c r="S5414" s="4">
        <v>5.3</v>
      </c>
      <c r="T5414" t="s">
        <v>136</v>
      </c>
    </row>
    <row r="5415" spans="1:20" x14ac:dyDescent="0.35">
      <c r="A5415" t="s">
        <v>10769</v>
      </c>
      <c r="B5415" s="5" t="s">
        <v>91</v>
      </c>
      <c r="C5415" s="6">
        <v>79799</v>
      </c>
      <c r="D5415" t="s">
        <v>22</v>
      </c>
      <c r="E5415">
        <v>79799</v>
      </c>
      <c r="F5415" s="5" t="s">
        <v>50</v>
      </c>
      <c r="G5415" s="5" t="s">
        <v>59</v>
      </c>
      <c r="H5415" s="5" t="s">
        <v>191</v>
      </c>
      <c r="I5415" t="s">
        <v>35</v>
      </c>
      <c r="J5415" t="s">
        <v>191</v>
      </c>
      <c r="K5415">
        <v>0</v>
      </c>
      <c r="L5415" s="5" t="s">
        <v>10770</v>
      </c>
      <c r="M5415" s="5" t="s">
        <v>70</v>
      </c>
      <c r="N5415">
        <v>2</v>
      </c>
      <c r="O5415" t="s">
        <v>172</v>
      </c>
      <c r="P5415" s="1">
        <v>45349</v>
      </c>
      <c r="Q5415" s="1">
        <v>45391</v>
      </c>
      <c r="R5415">
        <v>1588</v>
      </c>
      <c r="S5415" s="4">
        <v>5.0999999999999996</v>
      </c>
      <c r="T5415" t="s">
        <v>89</v>
      </c>
    </row>
    <row r="5416" spans="1:20" x14ac:dyDescent="0.35">
      <c r="A5416" t="s">
        <v>10771</v>
      </c>
      <c r="B5416" s="5" t="s">
        <v>57</v>
      </c>
      <c r="C5416" s="6">
        <v>42345</v>
      </c>
      <c r="D5416" t="s">
        <v>22</v>
      </c>
      <c r="E5416">
        <v>42345</v>
      </c>
      <c r="F5416" s="5" t="s">
        <v>50</v>
      </c>
      <c r="G5416" s="5" t="s">
        <v>24</v>
      </c>
      <c r="H5416" s="5" t="s">
        <v>157</v>
      </c>
      <c r="I5416" t="s">
        <v>44</v>
      </c>
      <c r="J5416" t="s">
        <v>157</v>
      </c>
      <c r="K5416">
        <v>100</v>
      </c>
      <c r="L5416" s="5" t="s">
        <v>10772</v>
      </c>
      <c r="M5416" s="5" t="s">
        <v>28</v>
      </c>
      <c r="N5416">
        <v>4</v>
      </c>
      <c r="O5416" t="s">
        <v>147</v>
      </c>
      <c r="P5416" s="1">
        <v>45445</v>
      </c>
      <c r="Q5416" s="1">
        <v>45484</v>
      </c>
      <c r="R5416">
        <v>1265</v>
      </c>
      <c r="S5416" s="4">
        <v>9.9</v>
      </c>
      <c r="T5416" t="s">
        <v>47</v>
      </c>
    </row>
    <row r="5417" spans="1:20" x14ac:dyDescent="0.35">
      <c r="A5417" t="s">
        <v>10773</v>
      </c>
      <c r="B5417" s="5" t="s">
        <v>100</v>
      </c>
      <c r="C5417" s="6">
        <v>120846</v>
      </c>
      <c r="D5417" t="s">
        <v>120</v>
      </c>
      <c r="E5417">
        <v>108761</v>
      </c>
      <c r="F5417" s="5" t="s">
        <v>50</v>
      </c>
      <c r="G5417" s="5" t="s">
        <v>42</v>
      </c>
      <c r="H5417" s="5" t="s">
        <v>121</v>
      </c>
      <c r="I5417" t="s">
        <v>35</v>
      </c>
      <c r="J5417" t="s">
        <v>1090</v>
      </c>
      <c r="K5417">
        <v>50</v>
      </c>
      <c r="L5417" s="5" t="s">
        <v>10774</v>
      </c>
      <c r="M5417" s="5" t="s">
        <v>70</v>
      </c>
      <c r="N5417">
        <v>3</v>
      </c>
      <c r="O5417" t="s">
        <v>107</v>
      </c>
      <c r="P5417" s="1">
        <v>45452</v>
      </c>
      <c r="Q5417" s="1">
        <v>45507</v>
      </c>
      <c r="R5417">
        <v>1725</v>
      </c>
      <c r="S5417" s="4">
        <v>6</v>
      </c>
      <c r="T5417" t="s">
        <v>243</v>
      </c>
    </row>
    <row r="5418" spans="1:20" x14ac:dyDescent="0.35">
      <c r="A5418" t="s">
        <v>10775</v>
      </c>
      <c r="B5418" s="5" t="s">
        <v>162</v>
      </c>
      <c r="C5418" s="6">
        <v>23612</v>
      </c>
      <c r="D5418" t="s">
        <v>22</v>
      </c>
      <c r="E5418">
        <v>23612</v>
      </c>
      <c r="F5418" s="5" t="s">
        <v>58</v>
      </c>
      <c r="G5418" s="5" t="s">
        <v>51</v>
      </c>
      <c r="H5418" s="5" t="s">
        <v>116</v>
      </c>
      <c r="I5418" t="s">
        <v>44</v>
      </c>
      <c r="J5418" t="s">
        <v>354</v>
      </c>
      <c r="K5418">
        <v>50</v>
      </c>
      <c r="L5418" s="5" t="s">
        <v>10776</v>
      </c>
      <c r="M5418" s="5" t="s">
        <v>28</v>
      </c>
      <c r="N5418">
        <v>1</v>
      </c>
      <c r="O5418" t="s">
        <v>78</v>
      </c>
      <c r="P5418" s="1">
        <v>45522</v>
      </c>
      <c r="Q5418" s="1">
        <v>45541</v>
      </c>
      <c r="R5418">
        <v>2269</v>
      </c>
      <c r="S5418" s="4">
        <v>8</v>
      </c>
      <c r="T5418" t="s">
        <v>108</v>
      </c>
    </row>
    <row r="5419" spans="1:20" x14ac:dyDescent="0.35">
      <c r="A5419" t="s">
        <v>10777</v>
      </c>
      <c r="B5419" s="5" t="s">
        <v>100</v>
      </c>
      <c r="C5419" s="6">
        <v>166613</v>
      </c>
      <c r="D5419" t="s">
        <v>92</v>
      </c>
      <c r="E5419">
        <v>124960</v>
      </c>
      <c r="F5419" s="5" t="s">
        <v>23</v>
      </c>
      <c r="G5419" s="5" t="s">
        <v>42</v>
      </c>
      <c r="H5419" s="5" t="s">
        <v>93</v>
      </c>
      <c r="I5419" t="s">
        <v>44</v>
      </c>
      <c r="J5419" t="s">
        <v>93</v>
      </c>
      <c r="K5419">
        <v>0</v>
      </c>
      <c r="L5419" s="5" t="s">
        <v>10778</v>
      </c>
      <c r="M5419" s="5" t="s">
        <v>70</v>
      </c>
      <c r="N5419">
        <v>12</v>
      </c>
      <c r="O5419" t="s">
        <v>71</v>
      </c>
      <c r="P5419" s="1">
        <v>45446</v>
      </c>
      <c r="Q5419" s="1">
        <v>45471</v>
      </c>
      <c r="R5419">
        <v>1513</v>
      </c>
      <c r="S5419" s="4">
        <v>9.9</v>
      </c>
      <c r="T5419" t="s">
        <v>103</v>
      </c>
    </row>
    <row r="5420" spans="1:20" x14ac:dyDescent="0.35">
      <c r="A5420" t="s">
        <v>10779</v>
      </c>
      <c r="B5420" s="5" t="s">
        <v>105</v>
      </c>
      <c r="C5420" s="6">
        <v>56615</v>
      </c>
      <c r="D5420" t="s">
        <v>81</v>
      </c>
      <c r="E5420">
        <v>76430</v>
      </c>
      <c r="F5420" s="5" t="s">
        <v>58</v>
      </c>
      <c r="G5420" s="5" t="s">
        <v>42</v>
      </c>
      <c r="H5420" s="5" t="s">
        <v>82</v>
      </c>
      <c r="I5420" t="s">
        <v>26</v>
      </c>
      <c r="J5420" t="s">
        <v>82</v>
      </c>
      <c r="K5420">
        <v>100</v>
      </c>
      <c r="L5420" s="5" t="s">
        <v>10780</v>
      </c>
      <c r="M5420" s="5" t="s">
        <v>54</v>
      </c>
      <c r="N5420">
        <v>0</v>
      </c>
      <c r="O5420" t="s">
        <v>107</v>
      </c>
      <c r="P5420" s="1">
        <v>45767</v>
      </c>
      <c r="Q5420" s="1">
        <v>45834</v>
      </c>
      <c r="R5420">
        <v>1809</v>
      </c>
      <c r="S5420" s="4">
        <v>5.8</v>
      </c>
      <c r="T5420" t="s">
        <v>243</v>
      </c>
    </row>
    <row r="5421" spans="1:20" x14ac:dyDescent="0.35">
      <c r="A5421" t="s">
        <v>10781</v>
      </c>
      <c r="B5421" s="5" t="s">
        <v>162</v>
      </c>
      <c r="C5421" s="6">
        <v>78519</v>
      </c>
      <c r="D5421" t="s">
        <v>81</v>
      </c>
      <c r="E5421">
        <v>106001</v>
      </c>
      <c r="F5421" s="5" t="s">
        <v>50</v>
      </c>
      <c r="G5421" s="5" t="s">
        <v>59</v>
      </c>
      <c r="H5421" s="5" t="s">
        <v>82</v>
      </c>
      <c r="I5421" t="s">
        <v>26</v>
      </c>
      <c r="J5421" t="s">
        <v>82</v>
      </c>
      <c r="K5421">
        <v>100</v>
      </c>
      <c r="L5421" s="5" t="s">
        <v>10782</v>
      </c>
      <c r="M5421" s="5" t="s">
        <v>54</v>
      </c>
      <c r="N5421">
        <v>4</v>
      </c>
      <c r="O5421" t="s">
        <v>85</v>
      </c>
      <c r="P5421" s="1">
        <v>45412</v>
      </c>
      <c r="Q5421" s="1">
        <v>45451</v>
      </c>
      <c r="R5421">
        <v>1672</v>
      </c>
      <c r="S5421" s="4">
        <v>6</v>
      </c>
      <c r="T5421" t="s">
        <v>95</v>
      </c>
    </row>
    <row r="5422" spans="1:20" x14ac:dyDescent="0.35">
      <c r="A5422" t="s">
        <v>10783</v>
      </c>
      <c r="B5422" s="5" t="s">
        <v>40</v>
      </c>
      <c r="C5422" s="6">
        <v>176102</v>
      </c>
      <c r="D5422" t="s">
        <v>74</v>
      </c>
      <c r="E5422">
        <v>220128</v>
      </c>
      <c r="F5422" s="5" t="s">
        <v>23</v>
      </c>
      <c r="G5422" s="5" t="s">
        <v>59</v>
      </c>
      <c r="H5422" s="5" t="s">
        <v>75</v>
      </c>
      <c r="I5422" t="s">
        <v>44</v>
      </c>
      <c r="J5422" t="s">
        <v>75</v>
      </c>
      <c r="K5422">
        <v>50</v>
      </c>
      <c r="L5422" s="5" t="s">
        <v>10784</v>
      </c>
      <c r="M5422" s="5" t="s">
        <v>54</v>
      </c>
      <c r="N5422">
        <v>11</v>
      </c>
      <c r="O5422" t="s">
        <v>147</v>
      </c>
      <c r="P5422" s="1">
        <v>45668</v>
      </c>
      <c r="Q5422" s="1">
        <v>45721</v>
      </c>
      <c r="R5422">
        <v>2408</v>
      </c>
      <c r="S5422" s="4">
        <v>9.4</v>
      </c>
      <c r="T5422" t="s">
        <v>55</v>
      </c>
    </row>
    <row r="5423" spans="1:20" x14ac:dyDescent="0.35">
      <c r="A5423" t="s">
        <v>10785</v>
      </c>
      <c r="B5423" s="5" t="s">
        <v>28799</v>
      </c>
      <c r="C5423" s="6">
        <v>39202</v>
      </c>
      <c r="D5423" t="s">
        <v>22</v>
      </c>
      <c r="E5423">
        <v>39202</v>
      </c>
      <c r="F5423" s="5" t="s">
        <v>50</v>
      </c>
      <c r="G5423" s="5" t="s">
        <v>42</v>
      </c>
      <c r="H5423" s="5" t="s">
        <v>157</v>
      </c>
      <c r="I5423" t="s">
        <v>35</v>
      </c>
      <c r="J5423" t="s">
        <v>157</v>
      </c>
      <c r="K5423">
        <v>100</v>
      </c>
      <c r="L5423" s="5" t="s">
        <v>10786</v>
      </c>
      <c r="M5423" s="5" t="s">
        <v>37</v>
      </c>
      <c r="N5423">
        <v>3</v>
      </c>
      <c r="O5423" t="s">
        <v>78</v>
      </c>
      <c r="P5423" s="1">
        <v>45552</v>
      </c>
      <c r="Q5423" s="1">
        <v>45585</v>
      </c>
      <c r="R5423">
        <v>2380</v>
      </c>
      <c r="S5423" s="4">
        <v>9.3000000000000007</v>
      </c>
      <c r="T5423" t="s">
        <v>103</v>
      </c>
    </row>
    <row r="5424" spans="1:20" x14ac:dyDescent="0.35">
      <c r="A5424" t="s">
        <v>10787</v>
      </c>
      <c r="B5424" s="5" t="s">
        <v>91</v>
      </c>
      <c r="C5424" s="6">
        <v>52424</v>
      </c>
      <c r="D5424" t="s">
        <v>22</v>
      </c>
      <c r="E5424">
        <v>52424</v>
      </c>
      <c r="F5424" s="5" t="s">
        <v>58</v>
      </c>
      <c r="G5424" s="5" t="s">
        <v>42</v>
      </c>
      <c r="H5424" s="5" t="s">
        <v>52</v>
      </c>
      <c r="I5424" t="s">
        <v>44</v>
      </c>
      <c r="J5424" t="s">
        <v>52</v>
      </c>
      <c r="K5424">
        <v>100</v>
      </c>
      <c r="L5424" s="5" t="s">
        <v>10788</v>
      </c>
      <c r="M5424" s="5" t="s">
        <v>28</v>
      </c>
      <c r="N5424">
        <v>1</v>
      </c>
      <c r="O5424" t="s">
        <v>135</v>
      </c>
      <c r="P5424" s="1">
        <v>45719</v>
      </c>
      <c r="Q5424" s="1">
        <v>45773</v>
      </c>
      <c r="R5424">
        <v>1801</v>
      </c>
      <c r="S5424" s="4">
        <v>6.4</v>
      </c>
      <c r="T5424" t="s">
        <v>210</v>
      </c>
    </row>
    <row r="5425" spans="1:20" x14ac:dyDescent="0.35">
      <c r="A5425" t="s">
        <v>10789</v>
      </c>
      <c r="B5425" s="5" t="s">
        <v>28802</v>
      </c>
      <c r="C5425" s="6">
        <v>74687</v>
      </c>
      <c r="D5425" t="s">
        <v>65</v>
      </c>
      <c r="E5425">
        <v>97093</v>
      </c>
      <c r="F5425" s="5" t="s">
        <v>58</v>
      </c>
      <c r="G5425" s="5" t="s">
        <v>24</v>
      </c>
      <c r="H5425" s="5" t="s">
        <v>67</v>
      </c>
      <c r="I5425" t="s">
        <v>44</v>
      </c>
      <c r="J5425" t="s">
        <v>101</v>
      </c>
      <c r="K5425">
        <v>0</v>
      </c>
      <c r="L5425" s="5" t="s">
        <v>10790</v>
      </c>
      <c r="M5425" s="5" t="s">
        <v>54</v>
      </c>
      <c r="N5425">
        <v>1</v>
      </c>
      <c r="O5425" t="s">
        <v>85</v>
      </c>
      <c r="P5425" s="1">
        <v>45724</v>
      </c>
      <c r="Q5425" s="1">
        <v>45749</v>
      </c>
      <c r="R5425">
        <v>2295</v>
      </c>
      <c r="S5425" s="4">
        <v>8</v>
      </c>
      <c r="T5425" t="s">
        <v>243</v>
      </c>
    </row>
    <row r="5426" spans="1:20" x14ac:dyDescent="0.35">
      <c r="A5426" t="s">
        <v>10791</v>
      </c>
      <c r="B5426" s="5" t="s">
        <v>49</v>
      </c>
      <c r="C5426" s="6">
        <v>231540</v>
      </c>
      <c r="D5426" t="s">
        <v>74</v>
      </c>
      <c r="E5426">
        <v>289425</v>
      </c>
      <c r="F5426" s="5" t="s">
        <v>23</v>
      </c>
      <c r="G5426" s="5" t="s">
        <v>24</v>
      </c>
      <c r="H5426" s="5" t="s">
        <v>75</v>
      </c>
      <c r="I5426" t="s">
        <v>35</v>
      </c>
      <c r="J5426" t="s">
        <v>75</v>
      </c>
      <c r="K5426">
        <v>100</v>
      </c>
      <c r="L5426" s="5" t="s">
        <v>10792</v>
      </c>
      <c r="M5426" s="5" t="s">
        <v>28</v>
      </c>
      <c r="N5426">
        <v>12</v>
      </c>
      <c r="O5426" t="s">
        <v>131</v>
      </c>
      <c r="P5426" s="1">
        <v>45737</v>
      </c>
      <c r="Q5426" s="1">
        <v>45776</v>
      </c>
      <c r="R5426">
        <v>2222</v>
      </c>
      <c r="S5426" s="4">
        <v>7.1</v>
      </c>
      <c r="T5426" t="s">
        <v>136</v>
      </c>
    </row>
    <row r="5427" spans="1:20" x14ac:dyDescent="0.35">
      <c r="A5427" t="s">
        <v>10793</v>
      </c>
      <c r="B5427" s="5" t="s">
        <v>174</v>
      </c>
      <c r="C5427" s="6">
        <v>156641</v>
      </c>
      <c r="D5427" t="s">
        <v>22</v>
      </c>
      <c r="E5427">
        <v>156641</v>
      </c>
      <c r="F5427" s="5" t="s">
        <v>66</v>
      </c>
      <c r="G5427" s="5" t="s">
        <v>59</v>
      </c>
      <c r="H5427" s="5" t="s">
        <v>68</v>
      </c>
      <c r="I5427" t="s">
        <v>44</v>
      </c>
      <c r="J5427" t="s">
        <v>157</v>
      </c>
      <c r="K5427">
        <v>50</v>
      </c>
      <c r="L5427" s="5" t="s">
        <v>10794</v>
      </c>
      <c r="M5427" s="5" t="s">
        <v>54</v>
      </c>
      <c r="N5427">
        <v>6</v>
      </c>
      <c r="O5427" t="s">
        <v>29</v>
      </c>
      <c r="P5427" s="1">
        <v>45646</v>
      </c>
      <c r="Q5427" s="1">
        <v>45677</v>
      </c>
      <c r="R5427">
        <v>717</v>
      </c>
      <c r="S5427" s="4">
        <v>9.1999999999999993</v>
      </c>
      <c r="T5427" t="s">
        <v>30</v>
      </c>
    </row>
    <row r="5428" spans="1:20" x14ac:dyDescent="0.35">
      <c r="A5428" t="s">
        <v>10795</v>
      </c>
      <c r="B5428" s="5" t="s">
        <v>40</v>
      </c>
      <c r="C5428" s="6">
        <v>119985</v>
      </c>
      <c r="D5428" t="s">
        <v>74</v>
      </c>
      <c r="E5428">
        <v>149981</v>
      </c>
      <c r="F5428" s="5" t="s">
        <v>66</v>
      </c>
      <c r="G5428" s="5" t="s">
        <v>59</v>
      </c>
      <c r="H5428" s="5" t="s">
        <v>75</v>
      </c>
      <c r="I5428" t="s">
        <v>26</v>
      </c>
      <c r="J5428" t="s">
        <v>75</v>
      </c>
      <c r="K5428">
        <v>100</v>
      </c>
      <c r="L5428" s="5" t="s">
        <v>10796</v>
      </c>
      <c r="M5428" s="5" t="s">
        <v>28</v>
      </c>
      <c r="N5428">
        <v>9</v>
      </c>
      <c r="O5428" t="s">
        <v>29</v>
      </c>
      <c r="P5428" s="1">
        <v>45542</v>
      </c>
      <c r="Q5428" s="1">
        <v>45572</v>
      </c>
      <c r="R5428">
        <v>1933</v>
      </c>
      <c r="S5428" s="4">
        <v>9.6</v>
      </c>
      <c r="T5428" t="s">
        <v>63</v>
      </c>
    </row>
    <row r="5429" spans="1:20" x14ac:dyDescent="0.35">
      <c r="A5429" t="s">
        <v>10797</v>
      </c>
      <c r="B5429" s="5" t="s">
        <v>179</v>
      </c>
      <c r="C5429" s="6">
        <v>131450</v>
      </c>
      <c r="D5429" t="s">
        <v>81</v>
      </c>
      <c r="E5429">
        <v>177458</v>
      </c>
      <c r="F5429" s="5" t="s">
        <v>23</v>
      </c>
      <c r="G5429" s="5" t="s">
        <v>59</v>
      </c>
      <c r="H5429" s="5" t="s">
        <v>82</v>
      </c>
      <c r="I5429" t="s">
        <v>44</v>
      </c>
      <c r="J5429" t="s">
        <v>82</v>
      </c>
      <c r="K5429">
        <v>100</v>
      </c>
      <c r="L5429" s="5" t="s">
        <v>10798</v>
      </c>
      <c r="M5429" s="5" t="s">
        <v>54</v>
      </c>
      <c r="N5429">
        <v>11</v>
      </c>
      <c r="O5429" t="s">
        <v>107</v>
      </c>
      <c r="P5429" s="1">
        <v>45414</v>
      </c>
      <c r="Q5429" s="1">
        <v>45463</v>
      </c>
      <c r="R5429">
        <v>962</v>
      </c>
      <c r="S5429" s="4">
        <v>8.6999999999999993</v>
      </c>
      <c r="T5429" t="s">
        <v>277</v>
      </c>
    </row>
    <row r="5430" spans="1:20" x14ac:dyDescent="0.35">
      <c r="A5430" t="s">
        <v>10799</v>
      </c>
      <c r="B5430" s="5" t="s">
        <v>91</v>
      </c>
      <c r="C5430" s="6">
        <v>179649</v>
      </c>
      <c r="D5430" t="s">
        <v>74</v>
      </c>
      <c r="E5430">
        <v>224561</v>
      </c>
      <c r="F5430" s="5" t="s">
        <v>23</v>
      </c>
      <c r="G5430" s="5" t="s">
        <v>42</v>
      </c>
      <c r="H5430" s="5" t="s">
        <v>75</v>
      </c>
      <c r="I5430" t="s">
        <v>26</v>
      </c>
      <c r="J5430" t="s">
        <v>75</v>
      </c>
      <c r="K5430">
        <v>50</v>
      </c>
      <c r="L5430" s="5" t="s">
        <v>10800</v>
      </c>
      <c r="M5430" s="5" t="s">
        <v>54</v>
      </c>
      <c r="N5430">
        <v>16</v>
      </c>
      <c r="O5430" t="s">
        <v>172</v>
      </c>
      <c r="P5430" s="1">
        <v>45336</v>
      </c>
      <c r="Q5430" s="1">
        <v>45382</v>
      </c>
      <c r="R5430">
        <v>1284</v>
      </c>
      <c r="S5430" s="4">
        <v>6.3</v>
      </c>
      <c r="T5430" t="s">
        <v>95</v>
      </c>
    </row>
    <row r="5431" spans="1:20" x14ac:dyDescent="0.35">
      <c r="A5431" t="s">
        <v>10801</v>
      </c>
      <c r="B5431" s="5" t="s">
        <v>100</v>
      </c>
      <c r="C5431" s="6">
        <v>113259</v>
      </c>
      <c r="D5431" t="s">
        <v>41</v>
      </c>
      <c r="E5431">
        <v>96270</v>
      </c>
      <c r="F5431" s="5" t="s">
        <v>66</v>
      </c>
      <c r="G5431" s="5" t="s">
        <v>24</v>
      </c>
      <c r="H5431" s="5" t="s">
        <v>151</v>
      </c>
      <c r="I5431" t="s">
        <v>35</v>
      </c>
      <c r="J5431" t="s">
        <v>121</v>
      </c>
      <c r="K5431">
        <v>50</v>
      </c>
      <c r="L5431" s="5" t="s">
        <v>10802</v>
      </c>
      <c r="M5431" s="5" t="s">
        <v>37</v>
      </c>
      <c r="N5431">
        <v>9</v>
      </c>
      <c r="O5431" t="s">
        <v>46</v>
      </c>
      <c r="P5431" s="1">
        <v>45489</v>
      </c>
      <c r="Q5431" s="1">
        <v>45539</v>
      </c>
      <c r="R5431">
        <v>514</v>
      </c>
      <c r="S5431" s="4">
        <v>8</v>
      </c>
      <c r="T5431" t="s">
        <v>118</v>
      </c>
    </row>
    <row r="5432" spans="1:20" x14ac:dyDescent="0.35">
      <c r="A5432" t="s">
        <v>10803</v>
      </c>
      <c r="B5432" s="5" t="s">
        <v>32</v>
      </c>
      <c r="C5432" s="6">
        <v>90625</v>
      </c>
      <c r="D5432" t="s">
        <v>74</v>
      </c>
      <c r="E5432">
        <v>113281</v>
      </c>
      <c r="F5432" s="5" t="s">
        <v>50</v>
      </c>
      <c r="G5432" s="5" t="s">
        <v>42</v>
      </c>
      <c r="H5432" s="5" t="s">
        <v>75</v>
      </c>
      <c r="I5432" t="s">
        <v>26</v>
      </c>
      <c r="J5432" t="s">
        <v>75</v>
      </c>
      <c r="K5432">
        <v>50</v>
      </c>
      <c r="L5432" s="5" t="s">
        <v>10804</v>
      </c>
      <c r="M5432" s="5" t="s">
        <v>37</v>
      </c>
      <c r="N5432">
        <v>4</v>
      </c>
      <c r="O5432" t="s">
        <v>85</v>
      </c>
      <c r="P5432" s="1">
        <v>45401</v>
      </c>
      <c r="Q5432" s="1">
        <v>45474</v>
      </c>
      <c r="R5432">
        <v>2289</v>
      </c>
      <c r="S5432" s="4">
        <v>7.7</v>
      </c>
      <c r="T5432" t="s">
        <v>277</v>
      </c>
    </row>
    <row r="5433" spans="1:20" x14ac:dyDescent="0.35">
      <c r="A5433" t="s">
        <v>10805</v>
      </c>
      <c r="B5433" s="5" t="s">
        <v>49</v>
      </c>
      <c r="C5433" s="6">
        <v>115445</v>
      </c>
      <c r="D5433" t="s">
        <v>22</v>
      </c>
      <c r="E5433">
        <v>115445</v>
      </c>
      <c r="F5433" s="5" t="s">
        <v>50</v>
      </c>
      <c r="G5433" s="5" t="s">
        <v>51</v>
      </c>
      <c r="H5433" s="5" t="s">
        <v>129</v>
      </c>
      <c r="I5433" t="s">
        <v>35</v>
      </c>
      <c r="J5433" t="s">
        <v>129</v>
      </c>
      <c r="K5433">
        <v>100</v>
      </c>
      <c r="L5433" s="5" t="s">
        <v>8348</v>
      </c>
      <c r="M5433" s="5" t="s">
        <v>37</v>
      </c>
      <c r="N5433">
        <v>2</v>
      </c>
      <c r="O5433" t="s">
        <v>78</v>
      </c>
      <c r="P5433" s="1">
        <v>45545</v>
      </c>
      <c r="Q5433" s="1">
        <v>45568</v>
      </c>
      <c r="R5433">
        <v>1925</v>
      </c>
      <c r="S5433" s="4">
        <v>5.0999999999999996</v>
      </c>
      <c r="T5433" t="s">
        <v>118</v>
      </c>
    </row>
    <row r="5434" spans="1:20" x14ac:dyDescent="0.35">
      <c r="A5434" t="s">
        <v>10806</v>
      </c>
      <c r="B5434" s="5" t="s">
        <v>100</v>
      </c>
      <c r="C5434" s="6">
        <v>82908</v>
      </c>
      <c r="D5434" t="s">
        <v>41</v>
      </c>
      <c r="E5434">
        <v>70472</v>
      </c>
      <c r="F5434" s="5" t="s">
        <v>50</v>
      </c>
      <c r="G5434" s="5" t="s">
        <v>51</v>
      </c>
      <c r="H5434" s="5" t="s">
        <v>151</v>
      </c>
      <c r="I5434" t="s">
        <v>44</v>
      </c>
      <c r="J5434" t="s">
        <v>151</v>
      </c>
      <c r="K5434">
        <v>0</v>
      </c>
      <c r="L5434" s="5" t="s">
        <v>10807</v>
      </c>
      <c r="M5434" s="5" t="s">
        <v>28</v>
      </c>
      <c r="N5434">
        <v>4</v>
      </c>
      <c r="O5434" t="s">
        <v>29</v>
      </c>
      <c r="P5434" s="1">
        <v>45694</v>
      </c>
      <c r="Q5434" s="1">
        <v>45733</v>
      </c>
      <c r="R5434">
        <v>2093</v>
      </c>
      <c r="S5434" s="4">
        <v>8.1999999999999993</v>
      </c>
      <c r="T5434" t="s">
        <v>103</v>
      </c>
    </row>
    <row r="5435" spans="1:20" x14ac:dyDescent="0.35">
      <c r="A5435" t="s">
        <v>10808</v>
      </c>
      <c r="B5435" s="5" t="s">
        <v>91</v>
      </c>
      <c r="C5435" s="6">
        <v>104007</v>
      </c>
      <c r="D5435" t="s">
        <v>120</v>
      </c>
      <c r="E5435">
        <v>93606</v>
      </c>
      <c r="F5435" s="5" t="s">
        <v>58</v>
      </c>
      <c r="G5435" s="5" t="s">
        <v>42</v>
      </c>
      <c r="H5435" s="5" t="s">
        <v>121</v>
      </c>
      <c r="I5435" t="s">
        <v>35</v>
      </c>
      <c r="J5435" t="s">
        <v>116</v>
      </c>
      <c r="K5435">
        <v>0</v>
      </c>
      <c r="L5435" s="5" t="s">
        <v>10809</v>
      </c>
      <c r="M5435" s="5" t="s">
        <v>54</v>
      </c>
      <c r="N5435">
        <v>0</v>
      </c>
      <c r="O5435" t="s">
        <v>62</v>
      </c>
      <c r="P5435" s="1">
        <v>45539</v>
      </c>
      <c r="Q5435" s="1">
        <v>45576</v>
      </c>
      <c r="R5435">
        <v>1160</v>
      </c>
      <c r="S5435" s="4">
        <v>5.5</v>
      </c>
      <c r="T5435" t="s">
        <v>210</v>
      </c>
    </row>
    <row r="5436" spans="1:20" x14ac:dyDescent="0.35">
      <c r="A5436" t="s">
        <v>10810</v>
      </c>
      <c r="B5436" s="5" t="s">
        <v>28802</v>
      </c>
      <c r="C5436" s="6">
        <v>90940</v>
      </c>
      <c r="D5436" t="s">
        <v>81</v>
      </c>
      <c r="E5436">
        <v>122769</v>
      </c>
      <c r="F5436" s="5" t="s">
        <v>50</v>
      </c>
      <c r="G5436" s="5" t="s">
        <v>24</v>
      </c>
      <c r="H5436" s="5" t="s">
        <v>82</v>
      </c>
      <c r="I5436" t="s">
        <v>26</v>
      </c>
      <c r="J5436" t="s">
        <v>82</v>
      </c>
      <c r="K5436">
        <v>50</v>
      </c>
      <c r="L5436" s="5" t="s">
        <v>10811</v>
      </c>
      <c r="M5436" s="5" t="s">
        <v>37</v>
      </c>
      <c r="N5436">
        <v>3</v>
      </c>
      <c r="O5436" t="s">
        <v>147</v>
      </c>
      <c r="P5436" s="1">
        <v>45295</v>
      </c>
      <c r="Q5436" s="1">
        <v>45364</v>
      </c>
      <c r="R5436">
        <v>2095</v>
      </c>
      <c r="S5436" s="4">
        <v>5.0999999999999996</v>
      </c>
      <c r="T5436" t="s">
        <v>277</v>
      </c>
    </row>
    <row r="5437" spans="1:20" x14ac:dyDescent="0.35">
      <c r="A5437" t="s">
        <v>10812</v>
      </c>
      <c r="B5437" s="5" t="s">
        <v>28799</v>
      </c>
      <c r="C5437" s="6">
        <v>28492</v>
      </c>
      <c r="D5437" t="s">
        <v>22</v>
      </c>
      <c r="E5437">
        <v>28492</v>
      </c>
      <c r="F5437" s="5" t="s">
        <v>58</v>
      </c>
      <c r="G5437" s="5" t="s">
        <v>59</v>
      </c>
      <c r="H5437" s="5" t="s">
        <v>157</v>
      </c>
      <c r="I5437" t="s">
        <v>35</v>
      </c>
      <c r="J5437" t="s">
        <v>157</v>
      </c>
      <c r="K5437">
        <v>50</v>
      </c>
      <c r="L5437" s="5" t="s">
        <v>10813</v>
      </c>
      <c r="M5437" s="5" t="s">
        <v>28</v>
      </c>
      <c r="N5437">
        <v>1</v>
      </c>
      <c r="O5437" t="s">
        <v>112</v>
      </c>
      <c r="P5437" s="1">
        <v>45512</v>
      </c>
      <c r="Q5437" s="1">
        <v>45555</v>
      </c>
      <c r="R5437">
        <v>2004</v>
      </c>
      <c r="S5437" s="4">
        <v>7.6</v>
      </c>
      <c r="T5437" t="s">
        <v>153</v>
      </c>
    </row>
    <row r="5438" spans="1:20" x14ac:dyDescent="0.35">
      <c r="A5438" t="s">
        <v>10814</v>
      </c>
      <c r="B5438" s="5" t="s">
        <v>145</v>
      </c>
      <c r="C5438" s="6">
        <v>84521</v>
      </c>
      <c r="D5438" t="s">
        <v>120</v>
      </c>
      <c r="E5438">
        <v>76069</v>
      </c>
      <c r="F5438" s="5" t="s">
        <v>58</v>
      </c>
      <c r="G5438" s="5" t="s">
        <v>51</v>
      </c>
      <c r="H5438" s="5" t="s">
        <v>121</v>
      </c>
      <c r="I5438" t="s">
        <v>44</v>
      </c>
      <c r="J5438" t="s">
        <v>121</v>
      </c>
      <c r="K5438">
        <v>100</v>
      </c>
      <c r="L5438" s="5" t="s">
        <v>10815</v>
      </c>
      <c r="M5438" s="5" t="s">
        <v>54</v>
      </c>
      <c r="N5438">
        <v>0</v>
      </c>
      <c r="O5438" t="s">
        <v>147</v>
      </c>
      <c r="P5438" s="1">
        <v>45748</v>
      </c>
      <c r="Q5438" s="1">
        <v>45815</v>
      </c>
      <c r="R5438">
        <v>740</v>
      </c>
      <c r="S5438" s="4">
        <v>7.9</v>
      </c>
      <c r="T5438" t="s">
        <v>210</v>
      </c>
    </row>
    <row r="5439" spans="1:20" x14ac:dyDescent="0.35">
      <c r="A5439" t="s">
        <v>10816</v>
      </c>
      <c r="B5439" s="5" t="s">
        <v>28801</v>
      </c>
      <c r="C5439" s="6">
        <v>125527</v>
      </c>
      <c r="D5439" t="s">
        <v>22</v>
      </c>
      <c r="E5439">
        <v>125527</v>
      </c>
      <c r="F5439" s="5" t="s">
        <v>66</v>
      </c>
      <c r="G5439" s="5" t="s">
        <v>24</v>
      </c>
      <c r="H5439" s="5" t="s">
        <v>52</v>
      </c>
      <c r="I5439" t="s">
        <v>35</v>
      </c>
      <c r="J5439" t="s">
        <v>133</v>
      </c>
      <c r="K5439">
        <v>0</v>
      </c>
      <c r="L5439" s="5" t="s">
        <v>10091</v>
      </c>
      <c r="M5439" s="5" t="s">
        <v>28</v>
      </c>
      <c r="N5439">
        <v>6</v>
      </c>
      <c r="O5439" t="s">
        <v>78</v>
      </c>
      <c r="P5439" s="1">
        <v>45311</v>
      </c>
      <c r="Q5439" s="1">
        <v>45365</v>
      </c>
      <c r="R5439">
        <v>1985</v>
      </c>
      <c r="S5439" s="4">
        <v>8.9</v>
      </c>
      <c r="T5439" t="s">
        <v>55</v>
      </c>
    </row>
    <row r="5440" spans="1:20" x14ac:dyDescent="0.35">
      <c r="A5440" t="s">
        <v>10817</v>
      </c>
      <c r="B5440" s="5" t="s">
        <v>28800</v>
      </c>
      <c r="C5440" s="6">
        <v>98155</v>
      </c>
      <c r="D5440" t="s">
        <v>65</v>
      </c>
      <c r="E5440">
        <v>127602</v>
      </c>
      <c r="F5440" s="5" t="s">
        <v>50</v>
      </c>
      <c r="G5440" s="5" t="s">
        <v>51</v>
      </c>
      <c r="H5440" s="5" t="s">
        <v>67</v>
      </c>
      <c r="I5440" t="s">
        <v>44</v>
      </c>
      <c r="J5440" t="s">
        <v>67</v>
      </c>
      <c r="K5440">
        <v>0</v>
      </c>
      <c r="L5440" s="5" t="s">
        <v>10818</v>
      </c>
      <c r="M5440" s="5" t="s">
        <v>28</v>
      </c>
      <c r="N5440">
        <v>2</v>
      </c>
      <c r="O5440" t="s">
        <v>62</v>
      </c>
      <c r="P5440" s="1">
        <v>45726</v>
      </c>
      <c r="Q5440" s="1">
        <v>45760</v>
      </c>
      <c r="R5440">
        <v>1473</v>
      </c>
      <c r="S5440" s="4">
        <v>6.1</v>
      </c>
      <c r="T5440" t="s">
        <v>210</v>
      </c>
    </row>
    <row r="5441" spans="1:20" x14ac:dyDescent="0.35">
      <c r="A5441" t="s">
        <v>10819</v>
      </c>
      <c r="B5441" s="5" t="s">
        <v>49</v>
      </c>
      <c r="C5441" s="6">
        <v>54723</v>
      </c>
      <c r="D5441" t="s">
        <v>65</v>
      </c>
      <c r="E5441">
        <v>71140</v>
      </c>
      <c r="F5441" s="5" t="s">
        <v>58</v>
      </c>
      <c r="G5441" s="5" t="s">
        <v>59</v>
      </c>
      <c r="H5441" s="5" t="s">
        <v>67</v>
      </c>
      <c r="I5441" t="s">
        <v>26</v>
      </c>
      <c r="J5441" t="s">
        <v>67</v>
      </c>
      <c r="K5441">
        <v>0</v>
      </c>
      <c r="L5441" s="5" t="s">
        <v>10820</v>
      </c>
      <c r="M5441" s="5" t="s">
        <v>70</v>
      </c>
      <c r="N5441">
        <v>0</v>
      </c>
      <c r="O5441" t="s">
        <v>141</v>
      </c>
      <c r="P5441" s="1">
        <v>45518</v>
      </c>
      <c r="Q5441" s="1">
        <v>45582</v>
      </c>
      <c r="R5441">
        <v>1181</v>
      </c>
      <c r="S5441" s="4">
        <v>6.8</v>
      </c>
      <c r="T5441" t="s">
        <v>103</v>
      </c>
    </row>
    <row r="5442" spans="1:20" x14ac:dyDescent="0.35">
      <c r="A5442" t="s">
        <v>10821</v>
      </c>
      <c r="B5442" s="5" t="s">
        <v>28802</v>
      </c>
      <c r="C5442" s="6">
        <v>132179</v>
      </c>
      <c r="D5442" t="s">
        <v>92</v>
      </c>
      <c r="E5442">
        <v>99134</v>
      </c>
      <c r="F5442" s="5" t="s">
        <v>66</v>
      </c>
      <c r="G5442" s="5" t="s">
        <v>59</v>
      </c>
      <c r="H5442" s="5" t="s">
        <v>93</v>
      </c>
      <c r="I5442" t="s">
        <v>35</v>
      </c>
      <c r="J5442" t="s">
        <v>93</v>
      </c>
      <c r="K5442">
        <v>50</v>
      </c>
      <c r="L5442" s="5" t="s">
        <v>10822</v>
      </c>
      <c r="M5442" s="5" t="s">
        <v>28</v>
      </c>
      <c r="N5442">
        <v>9</v>
      </c>
      <c r="O5442" t="s">
        <v>172</v>
      </c>
      <c r="P5442" s="1">
        <v>45693</v>
      </c>
      <c r="Q5442" s="1">
        <v>45718</v>
      </c>
      <c r="R5442">
        <v>954</v>
      </c>
      <c r="S5442" s="4">
        <v>7.6</v>
      </c>
      <c r="T5442" t="s">
        <v>210</v>
      </c>
    </row>
    <row r="5443" spans="1:20" x14ac:dyDescent="0.35">
      <c r="A5443" t="s">
        <v>10823</v>
      </c>
      <c r="B5443" s="5" t="s">
        <v>40</v>
      </c>
      <c r="C5443" s="6">
        <v>99414</v>
      </c>
      <c r="D5443" t="s">
        <v>33</v>
      </c>
      <c r="E5443">
        <v>10935540</v>
      </c>
      <c r="F5443" s="5" t="s">
        <v>50</v>
      </c>
      <c r="G5443" s="5" t="s">
        <v>42</v>
      </c>
      <c r="H5443" s="5" t="s">
        <v>34</v>
      </c>
      <c r="I5443" t="s">
        <v>44</v>
      </c>
      <c r="J5443" t="s">
        <v>480</v>
      </c>
      <c r="K5443">
        <v>100</v>
      </c>
      <c r="L5443" s="5" t="s">
        <v>10824</v>
      </c>
      <c r="M5443" s="5" t="s">
        <v>28</v>
      </c>
      <c r="N5443">
        <v>2</v>
      </c>
      <c r="O5443" t="s">
        <v>141</v>
      </c>
      <c r="P5443" s="1">
        <v>45741</v>
      </c>
      <c r="Q5443" s="1">
        <v>45806</v>
      </c>
      <c r="R5443">
        <v>1582</v>
      </c>
      <c r="S5443" s="4">
        <v>6.3</v>
      </c>
      <c r="T5443" t="s">
        <v>118</v>
      </c>
    </row>
    <row r="5444" spans="1:20" x14ac:dyDescent="0.35">
      <c r="A5444" t="s">
        <v>10825</v>
      </c>
      <c r="B5444" s="5" t="s">
        <v>49</v>
      </c>
      <c r="C5444" s="6">
        <v>162201</v>
      </c>
      <c r="D5444" t="s">
        <v>22</v>
      </c>
      <c r="E5444">
        <v>162201</v>
      </c>
      <c r="F5444" s="5" t="s">
        <v>66</v>
      </c>
      <c r="G5444" s="5" t="s">
        <v>24</v>
      </c>
      <c r="H5444" s="5" t="s">
        <v>191</v>
      </c>
      <c r="I5444" t="s">
        <v>35</v>
      </c>
      <c r="J5444" t="s">
        <v>129</v>
      </c>
      <c r="K5444">
        <v>50</v>
      </c>
      <c r="L5444" s="5" t="s">
        <v>10826</v>
      </c>
      <c r="M5444" s="5" t="s">
        <v>54</v>
      </c>
      <c r="N5444">
        <v>6</v>
      </c>
      <c r="O5444" t="s">
        <v>62</v>
      </c>
      <c r="P5444" s="1">
        <v>45324</v>
      </c>
      <c r="Q5444" s="1">
        <v>45381</v>
      </c>
      <c r="R5444">
        <v>1047</v>
      </c>
      <c r="S5444" s="4">
        <v>9.1999999999999993</v>
      </c>
      <c r="T5444" t="s">
        <v>277</v>
      </c>
    </row>
    <row r="5445" spans="1:20" x14ac:dyDescent="0.35">
      <c r="A5445" t="s">
        <v>10827</v>
      </c>
      <c r="B5445" s="5" t="s">
        <v>40</v>
      </c>
      <c r="C5445" s="6">
        <v>61351</v>
      </c>
      <c r="D5445" t="s">
        <v>22</v>
      </c>
      <c r="E5445">
        <v>61351</v>
      </c>
      <c r="F5445" s="5" t="s">
        <v>58</v>
      </c>
      <c r="G5445" s="5" t="s">
        <v>24</v>
      </c>
      <c r="H5445" s="5" t="s">
        <v>191</v>
      </c>
      <c r="I5445" t="s">
        <v>35</v>
      </c>
      <c r="J5445" t="s">
        <v>191</v>
      </c>
      <c r="K5445">
        <v>50</v>
      </c>
      <c r="L5445" s="5" t="s">
        <v>10828</v>
      </c>
      <c r="M5445" s="5" t="s">
        <v>70</v>
      </c>
      <c r="N5445">
        <v>0</v>
      </c>
      <c r="O5445" t="s">
        <v>78</v>
      </c>
      <c r="P5445" s="1">
        <v>45536</v>
      </c>
      <c r="Q5445" s="1">
        <v>45550</v>
      </c>
      <c r="R5445">
        <v>2430</v>
      </c>
      <c r="S5445" s="4">
        <v>8.1999999999999993</v>
      </c>
      <c r="T5445" t="s">
        <v>63</v>
      </c>
    </row>
    <row r="5446" spans="1:20" x14ac:dyDescent="0.35">
      <c r="A5446" t="s">
        <v>10829</v>
      </c>
      <c r="B5446" s="5" t="s">
        <v>91</v>
      </c>
      <c r="C5446" s="6">
        <v>23989</v>
      </c>
      <c r="D5446" t="s">
        <v>22</v>
      </c>
      <c r="E5446">
        <v>23989</v>
      </c>
      <c r="F5446" s="5" t="s">
        <v>58</v>
      </c>
      <c r="G5446" s="5" t="s">
        <v>51</v>
      </c>
      <c r="H5446" s="5" t="s">
        <v>116</v>
      </c>
      <c r="I5446" t="s">
        <v>44</v>
      </c>
      <c r="J5446" t="s">
        <v>116</v>
      </c>
      <c r="K5446">
        <v>100</v>
      </c>
      <c r="L5446" s="5" t="s">
        <v>10830</v>
      </c>
      <c r="M5446" s="5" t="s">
        <v>37</v>
      </c>
      <c r="N5446">
        <v>1</v>
      </c>
      <c r="O5446" t="s">
        <v>46</v>
      </c>
      <c r="P5446" s="1">
        <v>45578</v>
      </c>
      <c r="Q5446" s="1">
        <v>45613</v>
      </c>
      <c r="R5446">
        <v>1139</v>
      </c>
      <c r="S5446" s="4">
        <v>9.5</v>
      </c>
      <c r="T5446" t="s">
        <v>89</v>
      </c>
    </row>
    <row r="5447" spans="1:20" x14ac:dyDescent="0.35">
      <c r="A5447" t="s">
        <v>10831</v>
      </c>
      <c r="B5447" s="5" t="s">
        <v>57</v>
      </c>
      <c r="C5447" s="6">
        <v>65446</v>
      </c>
      <c r="D5447" t="s">
        <v>22</v>
      </c>
      <c r="E5447">
        <v>65446</v>
      </c>
      <c r="F5447" s="5" t="s">
        <v>50</v>
      </c>
      <c r="G5447" s="5" t="s">
        <v>42</v>
      </c>
      <c r="H5447" s="5" t="s">
        <v>52</v>
      </c>
      <c r="I5447" t="s">
        <v>44</v>
      </c>
      <c r="J5447" t="s">
        <v>52</v>
      </c>
      <c r="K5447">
        <v>50</v>
      </c>
      <c r="L5447" s="5" t="s">
        <v>10832</v>
      </c>
      <c r="M5447" s="5" t="s">
        <v>54</v>
      </c>
      <c r="N5447">
        <v>3</v>
      </c>
      <c r="O5447" t="s">
        <v>131</v>
      </c>
      <c r="P5447" s="1">
        <v>45381</v>
      </c>
      <c r="Q5447" s="1">
        <v>45401</v>
      </c>
      <c r="R5447">
        <v>879</v>
      </c>
      <c r="S5447" s="4">
        <v>6</v>
      </c>
      <c r="T5447" t="s">
        <v>118</v>
      </c>
    </row>
    <row r="5448" spans="1:20" x14ac:dyDescent="0.35">
      <c r="A5448" t="s">
        <v>10833</v>
      </c>
      <c r="B5448" s="5" t="s">
        <v>145</v>
      </c>
      <c r="C5448" s="6">
        <v>160753</v>
      </c>
      <c r="D5448" t="s">
        <v>22</v>
      </c>
      <c r="E5448">
        <v>160753</v>
      </c>
      <c r="F5448" s="5" t="s">
        <v>50</v>
      </c>
      <c r="G5448" s="5" t="s">
        <v>51</v>
      </c>
      <c r="H5448" s="5" t="s">
        <v>97</v>
      </c>
      <c r="I5448" t="s">
        <v>35</v>
      </c>
      <c r="J5448" t="s">
        <v>97</v>
      </c>
      <c r="K5448">
        <v>100</v>
      </c>
      <c r="L5448" s="5" t="s">
        <v>10834</v>
      </c>
      <c r="M5448" s="5" t="s">
        <v>37</v>
      </c>
      <c r="N5448">
        <v>2</v>
      </c>
      <c r="O5448" t="s">
        <v>107</v>
      </c>
      <c r="P5448" s="1">
        <v>45504</v>
      </c>
      <c r="Q5448" s="1">
        <v>45550</v>
      </c>
      <c r="R5448">
        <v>1572</v>
      </c>
      <c r="S5448" s="4">
        <v>7.3</v>
      </c>
      <c r="T5448" t="s">
        <v>38</v>
      </c>
    </row>
    <row r="5449" spans="1:20" x14ac:dyDescent="0.35">
      <c r="A5449" t="s">
        <v>10835</v>
      </c>
      <c r="B5449" s="5" t="s">
        <v>145</v>
      </c>
      <c r="C5449" s="6">
        <v>159740</v>
      </c>
      <c r="D5449" t="s">
        <v>81</v>
      </c>
      <c r="E5449">
        <v>215649</v>
      </c>
      <c r="F5449" s="5" t="s">
        <v>66</v>
      </c>
      <c r="G5449" s="5" t="s">
        <v>42</v>
      </c>
      <c r="H5449" s="5" t="s">
        <v>82</v>
      </c>
      <c r="I5449" t="s">
        <v>35</v>
      </c>
      <c r="J5449" t="s">
        <v>82</v>
      </c>
      <c r="K5449">
        <v>100</v>
      </c>
      <c r="L5449" s="5" t="s">
        <v>10836</v>
      </c>
      <c r="M5449" s="5" t="s">
        <v>37</v>
      </c>
      <c r="N5449">
        <v>5</v>
      </c>
      <c r="O5449" t="s">
        <v>107</v>
      </c>
      <c r="P5449" s="1">
        <v>45441</v>
      </c>
      <c r="Q5449" s="1">
        <v>45484</v>
      </c>
      <c r="R5449">
        <v>1719</v>
      </c>
      <c r="S5449" s="4">
        <v>5.4</v>
      </c>
      <c r="T5449" t="s">
        <v>153</v>
      </c>
    </row>
    <row r="5450" spans="1:20" x14ac:dyDescent="0.35">
      <c r="A5450" t="s">
        <v>10837</v>
      </c>
      <c r="B5450" s="5" t="s">
        <v>28802</v>
      </c>
      <c r="C5450" s="6">
        <v>86339</v>
      </c>
      <c r="D5450" t="s">
        <v>41</v>
      </c>
      <c r="E5450">
        <v>73388</v>
      </c>
      <c r="F5450" s="5" t="s">
        <v>58</v>
      </c>
      <c r="G5450" s="5" t="s">
        <v>24</v>
      </c>
      <c r="H5450" s="5" t="s">
        <v>151</v>
      </c>
      <c r="I5450" t="s">
        <v>35</v>
      </c>
      <c r="J5450" t="s">
        <v>151</v>
      </c>
      <c r="K5450">
        <v>100</v>
      </c>
      <c r="L5450" s="5" t="s">
        <v>10838</v>
      </c>
      <c r="M5450" s="5" t="s">
        <v>54</v>
      </c>
      <c r="N5450">
        <v>1</v>
      </c>
      <c r="O5450" t="s">
        <v>172</v>
      </c>
      <c r="P5450" s="1">
        <v>45315</v>
      </c>
      <c r="Q5450" s="1">
        <v>45385</v>
      </c>
      <c r="R5450">
        <v>2369</v>
      </c>
      <c r="S5450" s="4">
        <v>7.3</v>
      </c>
      <c r="T5450" t="s">
        <v>103</v>
      </c>
    </row>
    <row r="5451" spans="1:20" x14ac:dyDescent="0.35">
      <c r="A5451" t="s">
        <v>10839</v>
      </c>
      <c r="B5451" s="5" t="s">
        <v>105</v>
      </c>
      <c r="C5451" s="6">
        <v>223810</v>
      </c>
      <c r="D5451" t="s">
        <v>22</v>
      </c>
      <c r="E5451">
        <v>223810</v>
      </c>
      <c r="F5451" s="5" t="s">
        <v>23</v>
      </c>
      <c r="G5451" s="5" t="s">
        <v>24</v>
      </c>
      <c r="H5451" s="5" t="s">
        <v>191</v>
      </c>
      <c r="I5451" t="s">
        <v>26</v>
      </c>
      <c r="J5451" t="s">
        <v>1211</v>
      </c>
      <c r="K5451">
        <v>100</v>
      </c>
      <c r="L5451" s="5" t="s">
        <v>10840</v>
      </c>
      <c r="M5451" s="5" t="s">
        <v>37</v>
      </c>
      <c r="N5451">
        <v>13</v>
      </c>
      <c r="O5451" t="s">
        <v>78</v>
      </c>
      <c r="P5451" s="1">
        <v>45510</v>
      </c>
      <c r="Q5451" s="1">
        <v>45583</v>
      </c>
      <c r="R5451">
        <v>1937</v>
      </c>
      <c r="S5451" s="4">
        <v>10</v>
      </c>
      <c r="T5451" t="s">
        <v>243</v>
      </c>
    </row>
    <row r="5452" spans="1:20" x14ac:dyDescent="0.35">
      <c r="A5452" t="s">
        <v>10841</v>
      </c>
      <c r="B5452" s="5" t="s">
        <v>57</v>
      </c>
      <c r="C5452" s="6">
        <v>156078</v>
      </c>
      <c r="D5452" t="s">
        <v>41</v>
      </c>
      <c r="E5452">
        <v>132666</v>
      </c>
      <c r="F5452" s="5" t="s">
        <v>23</v>
      </c>
      <c r="G5452" s="5" t="s">
        <v>59</v>
      </c>
      <c r="H5452" s="5" t="s">
        <v>151</v>
      </c>
      <c r="I5452" t="s">
        <v>26</v>
      </c>
      <c r="J5452" t="s">
        <v>151</v>
      </c>
      <c r="K5452">
        <v>0</v>
      </c>
      <c r="L5452" s="5" t="s">
        <v>10842</v>
      </c>
      <c r="M5452" s="5" t="s">
        <v>37</v>
      </c>
      <c r="N5452">
        <v>13</v>
      </c>
      <c r="O5452" t="s">
        <v>62</v>
      </c>
      <c r="P5452" s="1">
        <v>45527</v>
      </c>
      <c r="Q5452" s="1">
        <v>45596</v>
      </c>
      <c r="R5452">
        <v>1683</v>
      </c>
      <c r="S5452" s="4">
        <v>9.4</v>
      </c>
      <c r="T5452" t="s">
        <v>243</v>
      </c>
    </row>
    <row r="5453" spans="1:20" x14ac:dyDescent="0.35">
      <c r="A5453" t="s">
        <v>10843</v>
      </c>
      <c r="B5453" s="5" t="s">
        <v>105</v>
      </c>
      <c r="C5453" s="6">
        <v>95770</v>
      </c>
      <c r="D5453" t="s">
        <v>120</v>
      </c>
      <c r="E5453">
        <v>86193</v>
      </c>
      <c r="F5453" s="5" t="s">
        <v>58</v>
      </c>
      <c r="G5453" s="5" t="s">
        <v>24</v>
      </c>
      <c r="H5453" s="5" t="s">
        <v>121</v>
      </c>
      <c r="I5453" t="s">
        <v>26</v>
      </c>
      <c r="J5453" t="s">
        <v>121</v>
      </c>
      <c r="K5453">
        <v>100</v>
      </c>
      <c r="L5453" s="5" t="s">
        <v>10844</v>
      </c>
      <c r="M5453" s="5" t="s">
        <v>37</v>
      </c>
      <c r="N5453">
        <v>0</v>
      </c>
      <c r="O5453" t="s">
        <v>88</v>
      </c>
      <c r="P5453" s="1">
        <v>45424</v>
      </c>
      <c r="Q5453" s="1">
        <v>45479</v>
      </c>
      <c r="R5453">
        <v>1591</v>
      </c>
      <c r="S5453" s="4">
        <v>9.6999999999999993</v>
      </c>
      <c r="T5453" t="s">
        <v>118</v>
      </c>
    </row>
    <row r="5454" spans="1:20" x14ac:dyDescent="0.35">
      <c r="A5454" t="s">
        <v>10845</v>
      </c>
      <c r="B5454" s="5" t="s">
        <v>100</v>
      </c>
      <c r="C5454" s="6">
        <v>94666</v>
      </c>
      <c r="D5454" t="s">
        <v>33</v>
      </c>
      <c r="E5454">
        <v>10413260</v>
      </c>
      <c r="F5454" s="5" t="s">
        <v>58</v>
      </c>
      <c r="G5454" s="5" t="s">
        <v>59</v>
      </c>
      <c r="H5454" s="5" t="s">
        <v>34</v>
      </c>
      <c r="I5454" t="s">
        <v>35</v>
      </c>
      <c r="J5454" t="s">
        <v>34</v>
      </c>
      <c r="K5454">
        <v>50</v>
      </c>
      <c r="L5454" s="5" t="s">
        <v>10846</v>
      </c>
      <c r="M5454" s="5" t="s">
        <v>37</v>
      </c>
      <c r="N5454">
        <v>1</v>
      </c>
      <c r="O5454" t="s">
        <v>85</v>
      </c>
      <c r="P5454" s="1">
        <v>45743</v>
      </c>
      <c r="Q5454" s="1">
        <v>45791</v>
      </c>
      <c r="R5454">
        <v>2335</v>
      </c>
      <c r="S5454" s="4">
        <v>7.4</v>
      </c>
      <c r="T5454" t="s">
        <v>277</v>
      </c>
    </row>
    <row r="5455" spans="1:20" x14ac:dyDescent="0.35">
      <c r="A5455" t="s">
        <v>10847</v>
      </c>
      <c r="B5455" s="5" t="s">
        <v>28801</v>
      </c>
      <c r="C5455" s="6">
        <v>74801</v>
      </c>
      <c r="D5455" t="s">
        <v>65</v>
      </c>
      <c r="E5455">
        <v>97241</v>
      </c>
      <c r="F5455" s="5" t="s">
        <v>58</v>
      </c>
      <c r="G5455" s="5" t="s">
        <v>51</v>
      </c>
      <c r="H5455" s="5" t="s">
        <v>67</v>
      </c>
      <c r="I5455" t="s">
        <v>35</v>
      </c>
      <c r="J5455" t="s">
        <v>299</v>
      </c>
      <c r="K5455">
        <v>50</v>
      </c>
      <c r="L5455" s="5" t="s">
        <v>10848</v>
      </c>
      <c r="M5455" s="5" t="s">
        <v>28</v>
      </c>
      <c r="N5455">
        <v>0</v>
      </c>
      <c r="O5455" t="s">
        <v>172</v>
      </c>
      <c r="P5455" s="1">
        <v>45708</v>
      </c>
      <c r="Q5455" s="1">
        <v>45775</v>
      </c>
      <c r="R5455">
        <v>1151</v>
      </c>
      <c r="S5455" s="4">
        <v>6.9</v>
      </c>
      <c r="T5455" t="s">
        <v>277</v>
      </c>
    </row>
    <row r="5456" spans="1:20" x14ac:dyDescent="0.35">
      <c r="A5456" t="s">
        <v>10849</v>
      </c>
      <c r="B5456" s="5" t="s">
        <v>28802</v>
      </c>
      <c r="C5456" s="6">
        <v>106506</v>
      </c>
      <c r="D5456" t="s">
        <v>41</v>
      </c>
      <c r="E5456">
        <v>90530</v>
      </c>
      <c r="F5456" s="5" t="s">
        <v>66</v>
      </c>
      <c r="G5456" s="5" t="s">
        <v>59</v>
      </c>
      <c r="H5456" s="5" t="s">
        <v>151</v>
      </c>
      <c r="I5456" t="s">
        <v>44</v>
      </c>
      <c r="J5456" t="s">
        <v>151</v>
      </c>
      <c r="K5456">
        <v>0</v>
      </c>
      <c r="L5456" s="5" t="s">
        <v>10850</v>
      </c>
      <c r="M5456" s="5" t="s">
        <v>54</v>
      </c>
      <c r="N5456">
        <v>8</v>
      </c>
      <c r="O5456" t="s">
        <v>29</v>
      </c>
      <c r="P5456" s="1">
        <v>45430</v>
      </c>
      <c r="Q5456" s="1">
        <v>45485</v>
      </c>
      <c r="R5456">
        <v>734</v>
      </c>
      <c r="S5456" s="4">
        <v>9.1999999999999993</v>
      </c>
      <c r="T5456" t="s">
        <v>136</v>
      </c>
    </row>
    <row r="5457" spans="1:20" x14ac:dyDescent="0.35">
      <c r="A5457" t="s">
        <v>10851</v>
      </c>
      <c r="B5457" s="5" t="s">
        <v>49</v>
      </c>
      <c r="C5457" s="6">
        <v>150029</v>
      </c>
      <c r="D5457" t="s">
        <v>65</v>
      </c>
      <c r="E5457">
        <v>195038</v>
      </c>
      <c r="F5457" s="5" t="s">
        <v>66</v>
      </c>
      <c r="G5457" s="5" t="s">
        <v>51</v>
      </c>
      <c r="H5457" s="5" t="s">
        <v>67</v>
      </c>
      <c r="I5457" t="s">
        <v>35</v>
      </c>
      <c r="J5457" t="s">
        <v>67</v>
      </c>
      <c r="K5457">
        <v>100</v>
      </c>
      <c r="L5457" s="5" t="s">
        <v>10852</v>
      </c>
      <c r="M5457" s="5" t="s">
        <v>28</v>
      </c>
      <c r="N5457">
        <v>7</v>
      </c>
      <c r="O5457" t="s">
        <v>172</v>
      </c>
      <c r="P5457" s="1">
        <v>45681</v>
      </c>
      <c r="Q5457" s="1">
        <v>45731</v>
      </c>
      <c r="R5457">
        <v>1856</v>
      </c>
      <c r="S5457" s="4">
        <v>7.4</v>
      </c>
      <c r="T5457" t="s">
        <v>108</v>
      </c>
    </row>
    <row r="5458" spans="1:20" x14ac:dyDescent="0.35">
      <c r="A5458" t="s">
        <v>10853</v>
      </c>
      <c r="B5458" s="5" t="s">
        <v>217</v>
      </c>
      <c r="C5458" s="6">
        <v>200851</v>
      </c>
      <c r="D5458" t="s">
        <v>22</v>
      </c>
      <c r="E5458">
        <v>200851</v>
      </c>
      <c r="F5458" s="5" t="s">
        <v>66</v>
      </c>
      <c r="G5458" s="5" t="s">
        <v>59</v>
      </c>
      <c r="H5458" s="5" t="s">
        <v>101</v>
      </c>
      <c r="I5458" t="s">
        <v>35</v>
      </c>
      <c r="J5458" t="s">
        <v>121</v>
      </c>
      <c r="K5458">
        <v>50</v>
      </c>
      <c r="L5458" s="5" t="s">
        <v>10854</v>
      </c>
      <c r="M5458" s="5" t="s">
        <v>37</v>
      </c>
      <c r="N5458">
        <v>5</v>
      </c>
      <c r="O5458" t="s">
        <v>29</v>
      </c>
      <c r="P5458" s="1">
        <v>45641</v>
      </c>
      <c r="Q5458" s="1">
        <v>45667</v>
      </c>
      <c r="R5458">
        <v>2386</v>
      </c>
      <c r="S5458" s="4">
        <v>7</v>
      </c>
      <c r="T5458" t="s">
        <v>95</v>
      </c>
    </row>
    <row r="5459" spans="1:20" x14ac:dyDescent="0.35">
      <c r="A5459" t="s">
        <v>10855</v>
      </c>
      <c r="B5459" s="5" t="s">
        <v>28800</v>
      </c>
      <c r="C5459" s="6">
        <v>99863</v>
      </c>
      <c r="D5459" t="s">
        <v>92</v>
      </c>
      <c r="E5459">
        <v>74897</v>
      </c>
      <c r="F5459" s="5" t="s">
        <v>50</v>
      </c>
      <c r="G5459" s="5" t="s">
        <v>24</v>
      </c>
      <c r="H5459" s="5" t="s">
        <v>93</v>
      </c>
      <c r="I5459" t="s">
        <v>44</v>
      </c>
      <c r="J5459" t="s">
        <v>93</v>
      </c>
      <c r="K5459">
        <v>0</v>
      </c>
      <c r="L5459" s="5" t="s">
        <v>10856</v>
      </c>
      <c r="M5459" s="5" t="s">
        <v>54</v>
      </c>
      <c r="N5459">
        <v>2</v>
      </c>
      <c r="O5459" t="s">
        <v>29</v>
      </c>
      <c r="P5459" s="1">
        <v>45622</v>
      </c>
      <c r="Q5459" s="1">
        <v>45655</v>
      </c>
      <c r="R5459">
        <v>2303</v>
      </c>
      <c r="S5459" s="4">
        <v>7.6</v>
      </c>
      <c r="T5459" t="s">
        <v>277</v>
      </c>
    </row>
    <row r="5460" spans="1:20" x14ac:dyDescent="0.35">
      <c r="A5460" t="s">
        <v>10857</v>
      </c>
      <c r="B5460" s="5" t="s">
        <v>32</v>
      </c>
      <c r="C5460" s="6">
        <v>39799</v>
      </c>
      <c r="D5460" t="s">
        <v>22</v>
      </c>
      <c r="E5460">
        <v>39799</v>
      </c>
      <c r="F5460" s="5" t="s">
        <v>66</v>
      </c>
      <c r="G5460" s="5" t="s">
        <v>24</v>
      </c>
      <c r="H5460" s="5" t="s">
        <v>116</v>
      </c>
      <c r="I5460" t="s">
        <v>44</v>
      </c>
      <c r="J5460" t="s">
        <v>423</v>
      </c>
      <c r="K5460">
        <v>50</v>
      </c>
      <c r="L5460" s="5" t="s">
        <v>10858</v>
      </c>
      <c r="M5460" s="5" t="s">
        <v>28</v>
      </c>
      <c r="N5460">
        <v>5</v>
      </c>
      <c r="O5460" t="s">
        <v>172</v>
      </c>
      <c r="P5460" s="1">
        <v>45499</v>
      </c>
      <c r="Q5460" s="1">
        <v>45565</v>
      </c>
      <c r="R5460">
        <v>1362</v>
      </c>
      <c r="S5460" s="4">
        <v>7</v>
      </c>
      <c r="T5460" t="s">
        <v>79</v>
      </c>
    </row>
    <row r="5461" spans="1:20" x14ac:dyDescent="0.35">
      <c r="A5461" t="s">
        <v>10859</v>
      </c>
      <c r="B5461" s="5" t="s">
        <v>40</v>
      </c>
      <c r="C5461" s="6">
        <v>96455</v>
      </c>
      <c r="D5461" t="s">
        <v>22</v>
      </c>
      <c r="E5461">
        <v>96455</v>
      </c>
      <c r="F5461" s="5" t="s">
        <v>50</v>
      </c>
      <c r="G5461" s="5" t="s">
        <v>24</v>
      </c>
      <c r="H5461" s="5" t="s">
        <v>97</v>
      </c>
      <c r="I5461" t="s">
        <v>44</v>
      </c>
      <c r="J5461" t="s">
        <v>304</v>
      </c>
      <c r="K5461">
        <v>50</v>
      </c>
      <c r="L5461" s="5" t="s">
        <v>10860</v>
      </c>
      <c r="M5461" s="5" t="s">
        <v>54</v>
      </c>
      <c r="N5461">
        <v>4</v>
      </c>
      <c r="O5461" t="s">
        <v>131</v>
      </c>
      <c r="P5461" s="1">
        <v>45497</v>
      </c>
      <c r="Q5461" s="1">
        <v>45540</v>
      </c>
      <c r="R5461">
        <v>1910</v>
      </c>
      <c r="S5461" s="4">
        <v>6.3</v>
      </c>
      <c r="T5461" t="s">
        <v>243</v>
      </c>
    </row>
    <row r="5462" spans="1:20" x14ac:dyDescent="0.35">
      <c r="A5462" t="s">
        <v>10861</v>
      </c>
      <c r="B5462" s="5" t="s">
        <v>174</v>
      </c>
      <c r="C5462" s="6">
        <v>158698</v>
      </c>
      <c r="D5462" t="s">
        <v>22</v>
      </c>
      <c r="E5462">
        <v>158698</v>
      </c>
      <c r="F5462" s="5" t="s">
        <v>23</v>
      </c>
      <c r="G5462" s="5" t="s">
        <v>24</v>
      </c>
      <c r="H5462" s="5" t="s">
        <v>165</v>
      </c>
      <c r="I5462" t="s">
        <v>44</v>
      </c>
      <c r="J5462" t="s">
        <v>165</v>
      </c>
      <c r="K5462">
        <v>50</v>
      </c>
      <c r="L5462" s="5" t="s">
        <v>10862</v>
      </c>
      <c r="M5462" s="5" t="s">
        <v>28</v>
      </c>
      <c r="N5462">
        <v>19</v>
      </c>
      <c r="O5462" t="s">
        <v>107</v>
      </c>
      <c r="P5462" s="1">
        <v>45376</v>
      </c>
      <c r="Q5462" s="1">
        <v>45392</v>
      </c>
      <c r="R5462">
        <v>1132</v>
      </c>
      <c r="S5462" s="4">
        <v>6.3</v>
      </c>
      <c r="T5462" t="s">
        <v>153</v>
      </c>
    </row>
    <row r="5463" spans="1:20" x14ac:dyDescent="0.35">
      <c r="A5463" t="s">
        <v>10863</v>
      </c>
      <c r="B5463" s="5" t="s">
        <v>28800</v>
      </c>
      <c r="C5463" s="6">
        <v>180104</v>
      </c>
      <c r="D5463" t="s">
        <v>41</v>
      </c>
      <c r="E5463">
        <v>153088</v>
      </c>
      <c r="F5463" s="5" t="s">
        <v>23</v>
      </c>
      <c r="G5463" s="5" t="s">
        <v>59</v>
      </c>
      <c r="H5463" s="5" t="s">
        <v>43</v>
      </c>
      <c r="I5463" t="s">
        <v>26</v>
      </c>
      <c r="J5463" t="s">
        <v>43</v>
      </c>
      <c r="K5463">
        <v>0</v>
      </c>
      <c r="L5463" s="5" t="s">
        <v>10864</v>
      </c>
      <c r="M5463" s="5" t="s">
        <v>54</v>
      </c>
      <c r="N5463">
        <v>11</v>
      </c>
      <c r="O5463" t="s">
        <v>88</v>
      </c>
      <c r="P5463" s="1">
        <v>45661</v>
      </c>
      <c r="Q5463" s="1">
        <v>45697</v>
      </c>
      <c r="R5463">
        <v>2103</v>
      </c>
      <c r="S5463" s="4">
        <v>6.5</v>
      </c>
      <c r="T5463" t="s">
        <v>108</v>
      </c>
    </row>
    <row r="5464" spans="1:20" x14ac:dyDescent="0.35">
      <c r="A5464" t="s">
        <v>10865</v>
      </c>
      <c r="B5464" s="5" t="s">
        <v>145</v>
      </c>
      <c r="C5464" s="6">
        <v>60136</v>
      </c>
      <c r="D5464" t="s">
        <v>41</v>
      </c>
      <c r="E5464">
        <v>51116</v>
      </c>
      <c r="F5464" s="5" t="s">
        <v>58</v>
      </c>
      <c r="G5464" s="5" t="s">
        <v>24</v>
      </c>
      <c r="H5464" s="5" t="s">
        <v>126</v>
      </c>
      <c r="I5464" t="s">
        <v>26</v>
      </c>
      <c r="J5464" t="s">
        <v>126</v>
      </c>
      <c r="K5464">
        <v>50</v>
      </c>
      <c r="L5464" s="5" t="s">
        <v>7865</v>
      </c>
      <c r="M5464" s="5" t="s">
        <v>54</v>
      </c>
      <c r="N5464">
        <v>0</v>
      </c>
      <c r="O5464" t="s">
        <v>112</v>
      </c>
      <c r="P5464" s="1">
        <v>45435</v>
      </c>
      <c r="Q5464" s="1">
        <v>45505</v>
      </c>
      <c r="R5464">
        <v>691</v>
      </c>
      <c r="S5464" s="4">
        <v>9.6999999999999993</v>
      </c>
      <c r="T5464" t="s">
        <v>63</v>
      </c>
    </row>
    <row r="5465" spans="1:20" x14ac:dyDescent="0.35">
      <c r="A5465" t="s">
        <v>10866</v>
      </c>
      <c r="B5465" s="5" t="s">
        <v>28799</v>
      </c>
      <c r="C5465" s="6">
        <v>183029</v>
      </c>
      <c r="D5465" t="s">
        <v>22</v>
      </c>
      <c r="E5465">
        <v>183029</v>
      </c>
      <c r="F5465" s="5" t="s">
        <v>23</v>
      </c>
      <c r="G5465" s="5" t="s">
        <v>51</v>
      </c>
      <c r="H5465" s="5" t="s">
        <v>191</v>
      </c>
      <c r="I5465" t="s">
        <v>44</v>
      </c>
      <c r="J5465" t="s">
        <v>191</v>
      </c>
      <c r="K5465">
        <v>100</v>
      </c>
      <c r="L5465" s="5" t="s">
        <v>10867</v>
      </c>
      <c r="M5465" s="5" t="s">
        <v>37</v>
      </c>
      <c r="N5465">
        <v>19</v>
      </c>
      <c r="O5465" t="s">
        <v>172</v>
      </c>
      <c r="P5465" s="1">
        <v>45296</v>
      </c>
      <c r="Q5465" s="1">
        <v>45314</v>
      </c>
      <c r="R5465">
        <v>1507</v>
      </c>
      <c r="S5465" s="4">
        <v>6.7</v>
      </c>
      <c r="T5465" t="s">
        <v>103</v>
      </c>
    </row>
    <row r="5466" spans="1:20" x14ac:dyDescent="0.35">
      <c r="A5466" t="s">
        <v>10868</v>
      </c>
      <c r="B5466" s="5" t="s">
        <v>28799</v>
      </c>
      <c r="C5466" s="6">
        <v>114370</v>
      </c>
      <c r="D5466" t="s">
        <v>41</v>
      </c>
      <c r="E5466">
        <v>97215</v>
      </c>
      <c r="F5466" s="5" t="s">
        <v>50</v>
      </c>
      <c r="G5466" s="5" t="s">
        <v>51</v>
      </c>
      <c r="H5466" s="5" t="s">
        <v>126</v>
      </c>
      <c r="I5466" t="s">
        <v>26</v>
      </c>
      <c r="J5466" t="s">
        <v>768</v>
      </c>
      <c r="K5466">
        <v>50</v>
      </c>
      <c r="L5466" s="5" t="s">
        <v>10869</v>
      </c>
      <c r="M5466" s="5" t="s">
        <v>70</v>
      </c>
      <c r="N5466">
        <v>4</v>
      </c>
      <c r="O5466" t="s">
        <v>167</v>
      </c>
      <c r="P5466" s="1">
        <v>45707</v>
      </c>
      <c r="Q5466" s="1">
        <v>45730</v>
      </c>
      <c r="R5466">
        <v>1343</v>
      </c>
      <c r="S5466" s="4">
        <v>8.5</v>
      </c>
      <c r="T5466" t="s">
        <v>79</v>
      </c>
    </row>
    <row r="5467" spans="1:20" x14ac:dyDescent="0.35">
      <c r="A5467" t="s">
        <v>10870</v>
      </c>
      <c r="B5467" s="5" t="s">
        <v>32</v>
      </c>
      <c r="C5467" s="6">
        <v>54599</v>
      </c>
      <c r="D5467" t="s">
        <v>22</v>
      </c>
      <c r="E5467">
        <v>54599</v>
      </c>
      <c r="F5467" s="5" t="s">
        <v>50</v>
      </c>
      <c r="G5467" s="5" t="s">
        <v>42</v>
      </c>
      <c r="H5467" s="5" t="s">
        <v>157</v>
      </c>
      <c r="I5467" t="s">
        <v>35</v>
      </c>
      <c r="J5467" t="s">
        <v>126</v>
      </c>
      <c r="K5467">
        <v>100</v>
      </c>
      <c r="L5467" s="5" t="s">
        <v>10871</v>
      </c>
      <c r="M5467" s="5" t="s">
        <v>37</v>
      </c>
      <c r="N5467">
        <v>2</v>
      </c>
      <c r="O5467" t="s">
        <v>78</v>
      </c>
      <c r="P5467" s="1">
        <v>45405</v>
      </c>
      <c r="Q5467" s="1">
        <v>45475</v>
      </c>
      <c r="R5467">
        <v>1436</v>
      </c>
      <c r="S5467" s="4">
        <v>6.1</v>
      </c>
      <c r="T5467" t="s">
        <v>38</v>
      </c>
    </row>
    <row r="5468" spans="1:20" x14ac:dyDescent="0.35">
      <c r="A5468" t="s">
        <v>10872</v>
      </c>
      <c r="B5468" s="5" t="s">
        <v>73</v>
      </c>
      <c r="C5468" s="6">
        <v>149215</v>
      </c>
      <c r="D5468" t="s">
        <v>41</v>
      </c>
      <c r="E5468">
        <v>126833</v>
      </c>
      <c r="F5468" s="5" t="s">
        <v>23</v>
      </c>
      <c r="G5468" s="5" t="s">
        <v>42</v>
      </c>
      <c r="H5468" s="5" t="s">
        <v>43</v>
      </c>
      <c r="I5468" t="s">
        <v>44</v>
      </c>
      <c r="J5468" t="s">
        <v>43</v>
      </c>
      <c r="K5468">
        <v>100</v>
      </c>
      <c r="L5468" s="5" t="s">
        <v>10873</v>
      </c>
      <c r="M5468" s="5" t="s">
        <v>54</v>
      </c>
      <c r="N5468">
        <v>12</v>
      </c>
      <c r="O5468" t="s">
        <v>71</v>
      </c>
      <c r="P5468" s="1">
        <v>45565</v>
      </c>
      <c r="Q5468" s="1">
        <v>45606</v>
      </c>
      <c r="R5468">
        <v>1897</v>
      </c>
      <c r="S5468" s="4">
        <v>7</v>
      </c>
      <c r="T5468" t="s">
        <v>79</v>
      </c>
    </row>
    <row r="5469" spans="1:20" x14ac:dyDescent="0.35">
      <c r="A5469" t="s">
        <v>10874</v>
      </c>
      <c r="B5469" s="5" t="s">
        <v>174</v>
      </c>
      <c r="C5469" s="6">
        <v>36117</v>
      </c>
      <c r="D5469" t="s">
        <v>22</v>
      </c>
      <c r="E5469">
        <v>36117</v>
      </c>
      <c r="F5469" s="5" t="s">
        <v>50</v>
      </c>
      <c r="G5469" s="5" t="s">
        <v>59</v>
      </c>
      <c r="H5469" s="5" t="s">
        <v>157</v>
      </c>
      <c r="I5469" t="s">
        <v>44</v>
      </c>
      <c r="J5469" t="s">
        <v>157</v>
      </c>
      <c r="K5469">
        <v>0</v>
      </c>
      <c r="L5469" s="5" t="s">
        <v>10875</v>
      </c>
      <c r="M5469" s="5" t="s">
        <v>54</v>
      </c>
      <c r="N5469">
        <v>2</v>
      </c>
      <c r="O5469" t="s">
        <v>85</v>
      </c>
      <c r="P5469" s="1">
        <v>45446</v>
      </c>
      <c r="Q5469" s="1">
        <v>45501</v>
      </c>
      <c r="R5469">
        <v>1999</v>
      </c>
      <c r="S5469" s="4">
        <v>5.4</v>
      </c>
      <c r="T5469" t="s">
        <v>55</v>
      </c>
    </row>
    <row r="5470" spans="1:20" x14ac:dyDescent="0.35">
      <c r="A5470" t="s">
        <v>10876</v>
      </c>
      <c r="B5470" s="5" t="s">
        <v>217</v>
      </c>
      <c r="C5470" s="6">
        <v>58126</v>
      </c>
      <c r="D5470" t="s">
        <v>41</v>
      </c>
      <c r="E5470">
        <v>49407</v>
      </c>
      <c r="F5470" s="5" t="s">
        <v>58</v>
      </c>
      <c r="G5470" s="5" t="s">
        <v>24</v>
      </c>
      <c r="H5470" s="5" t="s">
        <v>151</v>
      </c>
      <c r="I5470" t="s">
        <v>35</v>
      </c>
      <c r="J5470" t="s">
        <v>299</v>
      </c>
      <c r="K5470">
        <v>100</v>
      </c>
      <c r="L5470" s="5" t="s">
        <v>10877</v>
      </c>
      <c r="M5470" s="5" t="s">
        <v>70</v>
      </c>
      <c r="N5470">
        <v>0</v>
      </c>
      <c r="O5470" t="s">
        <v>62</v>
      </c>
      <c r="P5470" s="1">
        <v>45733</v>
      </c>
      <c r="Q5470" s="1">
        <v>45781</v>
      </c>
      <c r="R5470">
        <v>1896</v>
      </c>
      <c r="S5470" s="4">
        <v>5.7</v>
      </c>
      <c r="T5470" t="s">
        <v>63</v>
      </c>
    </row>
    <row r="5471" spans="1:20" x14ac:dyDescent="0.35">
      <c r="A5471" t="s">
        <v>10878</v>
      </c>
      <c r="B5471" s="5" t="s">
        <v>162</v>
      </c>
      <c r="C5471" s="6">
        <v>72607</v>
      </c>
      <c r="D5471" t="s">
        <v>81</v>
      </c>
      <c r="E5471">
        <v>98019</v>
      </c>
      <c r="F5471" s="5" t="s">
        <v>50</v>
      </c>
      <c r="G5471" s="5" t="s">
        <v>42</v>
      </c>
      <c r="H5471" s="5" t="s">
        <v>82</v>
      </c>
      <c r="I5471" t="s">
        <v>26</v>
      </c>
      <c r="J5471" t="s">
        <v>82</v>
      </c>
      <c r="K5471">
        <v>0</v>
      </c>
      <c r="L5471" s="5" t="s">
        <v>8021</v>
      </c>
      <c r="M5471" s="5" t="s">
        <v>70</v>
      </c>
      <c r="N5471">
        <v>2</v>
      </c>
      <c r="O5471" t="s">
        <v>141</v>
      </c>
      <c r="P5471" s="1">
        <v>45699</v>
      </c>
      <c r="Q5471" s="1">
        <v>45717</v>
      </c>
      <c r="R5471">
        <v>1088</v>
      </c>
      <c r="S5471" s="4">
        <v>7.4</v>
      </c>
      <c r="T5471" t="s">
        <v>30</v>
      </c>
    </row>
    <row r="5472" spans="1:20" x14ac:dyDescent="0.35">
      <c r="A5472" t="s">
        <v>10879</v>
      </c>
      <c r="B5472" s="5" t="s">
        <v>174</v>
      </c>
      <c r="C5472" s="6">
        <v>71757</v>
      </c>
      <c r="D5472" t="s">
        <v>74</v>
      </c>
      <c r="E5472">
        <v>89696</v>
      </c>
      <c r="F5472" s="5" t="s">
        <v>50</v>
      </c>
      <c r="G5472" s="5" t="s">
        <v>51</v>
      </c>
      <c r="H5472" s="5" t="s">
        <v>75</v>
      </c>
      <c r="I5472" t="s">
        <v>44</v>
      </c>
      <c r="J5472" t="s">
        <v>423</v>
      </c>
      <c r="K5472">
        <v>0</v>
      </c>
      <c r="L5472" s="5" t="s">
        <v>10880</v>
      </c>
      <c r="M5472" s="5" t="s">
        <v>70</v>
      </c>
      <c r="N5472">
        <v>2</v>
      </c>
      <c r="O5472" t="s">
        <v>147</v>
      </c>
      <c r="P5472" s="1">
        <v>45352</v>
      </c>
      <c r="Q5472" s="1">
        <v>45408</v>
      </c>
      <c r="R5472">
        <v>2146</v>
      </c>
      <c r="S5472" s="4">
        <v>6.5</v>
      </c>
      <c r="T5472" t="s">
        <v>153</v>
      </c>
    </row>
    <row r="5473" spans="1:20" x14ac:dyDescent="0.35">
      <c r="A5473" t="s">
        <v>10881</v>
      </c>
      <c r="B5473" s="5" t="s">
        <v>100</v>
      </c>
      <c r="C5473" s="6">
        <v>105689</v>
      </c>
      <c r="D5473" t="s">
        <v>41</v>
      </c>
      <c r="E5473">
        <v>89836</v>
      </c>
      <c r="F5473" s="5" t="s">
        <v>66</v>
      </c>
      <c r="G5473" s="5" t="s">
        <v>51</v>
      </c>
      <c r="H5473" s="5" t="s">
        <v>43</v>
      </c>
      <c r="I5473" t="s">
        <v>26</v>
      </c>
      <c r="J5473" t="s">
        <v>43</v>
      </c>
      <c r="K5473">
        <v>50</v>
      </c>
      <c r="L5473" s="5" t="s">
        <v>10882</v>
      </c>
      <c r="M5473" s="5" t="s">
        <v>70</v>
      </c>
      <c r="N5473">
        <v>9</v>
      </c>
      <c r="O5473" t="s">
        <v>141</v>
      </c>
      <c r="P5473" s="1">
        <v>45624</v>
      </c>
      <c r="Q5473" s="1">
        <v>45670</v>
      </c>
      <c r="R5473">
        <v>758</v>
      </c>
      <c r="S5473" s="4">
        <v>5.0999999999999996</v>
      </c>
      <c r="T5473" t="s">
        <v>47</v>
      </c>
    </row>
    <row r="5474" spans="1:20" x14ac:dyDescent="0.35">
      <c r="A5474" t="s">
        <v>10883</v>
      </c>
      <c r="B5474" s="5" t="s">
        <v>32</v>
      </c>
      <c r="C5474" s="6">
        <v>42540</v>
      </c>
      <c r="D5474" t="s">
        <v>22</v>
      </c>
      <c r="E5474">
        <v>42540</v>
      </c>
      <c r="F5474" s="5" t="s">
        <v>50</v>
      </c>
      <c r="G5474" s="5" t="s">
        <v>51</v>
      </c>
      <c r="H5474" s="5" t="s">
        <v>116</v>
      </c>
      <c r="I5474" t="s">
        <v>35</v>
      </c>
      <c r="J5474" t="s">
        <v>1090</v>
      </c>
      <c r="K5474">
        <v>100</v>
      </c>
      <c r="L5474" s="5" t="s">
        <v>10884</v>
      </c>
      <c r="M5474" s="5" t="s">
        <v>54</v>
      </c>
      <c r="N5474">
        <v>2</v>
      </c>
      <c r="O5474" t="s">
        <v>112</v>
      </c>
      <c r="P5474" s="1">
        <v>45359</v>
      </c>
      <c r="Q5474" s="1">
        <v>45388</v>
      </c>
      <c r="R5474">
        <v>1622</v>
      </c>
      <c r="S5474" s="4">
        <v>5.5</v>
      </c>
      <c r="T5474" t="s">
        <v>277</v>
      </c>
    </row>
    <row r="5475" spans="1:20" x14ac:dyDescent="0.35">
      <c r="A5475" t="s">
        <v>10885</v>
      </c>
      <c r="B5475" s="5" t="s">
        <v>28802</v>
      </c>
      <c r="C5475" s="6">
        <v>123577</v>
      </c>
      <c r="D5475" t="s">
        <v>41</v>
      </c>
      <c r="E5475">
        <v>105040</v>
      </c>
      <c r="F5475" s="5" t="s">
        <v>23</v>
      </c>
      <c r="G5475" s="5" t="s">
        <v>59</v>
      </c>
      <c r="H5475" s="5" t="s">
        <v>151</v>
      </c>
      <c r="I5475" t="s">
        <v>44</v>
      </c>
      <c r="J5475" t="s">
        <v>291</v>
      </c>
      <c r="K5475">
        <v>0</v>
      </c>
      <c r="L5475" s="5" t="s">
        <v>10886</v>
      </c>
      <c r="M5475" s="5" t="s">
        <v>54</v>
      </c>
      <c r="N5475">
        <v>12</v>
      </c>
      <c r="O5475" t="s">
        <v>88</v>
      </c>
      <c r="P5475" s="1">
        <v>45582</v>
      </c>
      <c r="Q5475" s="1">
        <v>45629</v>
      </c>
      <c r="R5475">
        <v>1020</v>
      </c>
      <c r="S5475" s="4">
        <v>6.6</v>
      </c>
      <c r="T5475" t="s">
        <v>103</v>
      </c>
    </row>
    <row r="5476" spans="1:20" x14ac:dyDescent="0.35">
      <c r="A5476" t="s">
        <v>10887</v>
      </c>
      <c r="B5476" s="5" t="s">
        <v>28802</v>
      </c>
      <c r="C5476" s="6">
        <v>236155</v>
      </c>
      <c r="D5476" t="s">
        <v>74</v>
      </c>
      <c r="E5476">
        <v>295194</v>
      </c>
      <c r="F5476" s="5" t="s">
        <v>23</v>
      </c>
      <c r="G5476" s="5" t="s">
        <v>59</v>
      </c>
      <c r="H5476" s="5" t="s">
        <v>75</v>
      </c>
      <c r="I5476" t="s">
        <v>35</v>
      </c>
      <c r="J5476" t="s">
        <v>75</v>
      </c>
      <c r="K5476">
        <v>0</v>
      </c>
      <c r="L5476" s="5" t="s">
        <v>10888</v>
      </c>
      <c r="M5476" s="5" t="s">
        <v>70</v>
      </c>
      <c r="N5476">
        <v>16</v>
      </c>
      <c r="O5476" t="s">
        <v>167</v>
      </c>
      <c r="P5476" s="1">
        <v>45520</v>
      </c>
      <c r="Q5476" s="1">
        <v>45561</v>
      </c>
      <c r="R5476">
        <v>1079</v>
      </c>
      <c r="S5476" s="4">
        <v>5</v>
      </c>
      <c r="T5476" t="s">
        <v>30</v>
      </c>
    </row>
    <row r="5477" spans="1:20" x14ac:dyDescent="0.35">
      <c r="A5477" t="s">
        <v>10889</v>
      </c>
      <c r="B5477" s="5" t="s">
        <v>91</v>
      </c>
      <c r="C5477" s="6">
        <v>70398</v>
      </c>
      <c r="D5477" t="s">
        <v>41</v>
      </c>
      <c r="E5477">
        <v>59838</v>
      </c>
      <c r="F5477" s="5" t="s">
        <v>58</v>
      </c>
      <c r="G5477" s="5" t="s">
        <v>42</v>
      </c>
      <c r="H5477" s="5" t="s">
        <v>151</v>
      </c>
      <c r="I5477" t="s">
        <v>35</v>
      </c>
      <c r="J5477" t="s">
        <v>768</v>
      </c>
      <c r="K5477">
        <v>100</v>
      </c>
      <c r="L5477" s="5" t="s">
        <v>10890</v>
      </c>
      <c r="M5477" s="5" t="s">
        <v>70</v>
      </c>
      <c r="N5477">
        <v>1</v>
      </c>
      <c r="O5477" t="s">
        <v>112</v>
      </c>
      <c r="P5477" s="1">
        <v>45559</v>
      </c>
      <c r="Q5477" s="1">
        <v>45616</v>
      </c>
      <c r="R5477">
        <v>1778</v>
      </c>
      <c r="S5477" s="4">
        <v>8</v>
      </c>
      <c r="T5477" t="s">
        <v>103</v>
      </c>
    </row>
    <row r="5478" spans="1:20" x14ac:dyDescent="0.35">
      <c r="A5478" t="s">
        <v>10891</v>
      </c>
      <c r="B5478" s="5" t="s">
        <v>21</v>
      </c>
      <c r="C5478" s="6">
        <v>146441</v>
      </c>
      <c r="D5478" t="s">
        <v>22</v>
      </c>
      <c r="E5478">
        <v>146441</v>
      </c>
      <c r="F5478" s="5" t="s">
        <v>23</v>
      </c>
      <c r="G5478" s="5" t="s">
        <v>59</v>
      </c>
      <c r="H5478" s="5" t="s">
        <v>191</v>
      </c>
      <c r="I5478" t="s">
        <v>44</v>
      </c>
      <c r="J5478" t="s">
        <v>191</v>
      </c>
      <c r="K5478">
        <v>100</v>
      </c>
      <c r="L5478" s="5" t="s">
        <v>10892</v>
      </c>
      <c r="M5478" s="5" t="s">
        <v>70</v>
      </c>
      <c r="N5478">
        <v>18</v>
      </c>
      <c r="O5478" t="s">
        <v>71</v>
      </c>
      <c r="P5478" s="1">
        <v>45609</v>
      </c>
      <c r="Q5478" s="1">
        <v>45626</v>
      </c>
      <c r="R5478">
        <v>551</v>
      </c>
      <c r="S5478" s="4">
        <v>8.3000000000000007</v>
      </c>
      <c r="T5478" t="s">
        <v>103</v>
      </c>
    </row>
    <row r="5479" spans="1:20" x14ac:dyDescent="0.35">
      <c r="A5479" t="s">
        <v>10893</v>
      </c>
      <c r="B5479" s="5" t="s">
        <v>162</v>
      </c>
      <c r="C5479" s="6">
        <v>47127</v>
      </c>
      <c r="D5479" t="s">
        <v>22</v>
      </c>
      <c r="E5479">
        <v>47127</v>
      </c>
      <c r="F5479" s="5" t="s">
        <v>66</v>
      </c>
      <c r="G5479" s="5" t="s">
        <v>42</v>
      </c>
      <c r="H5479" s="5" t="s">
        <v>116</v>
      </c>
      <c r="I5479" t="s">
        <v>26</v>
      </c>
      <c r="J5479" t="s">
        <v>116</v>
      </c>
      <c r="K5479">
        <v>0</v>
      </c>
      <c r="L5479" s="5" t="s">
        <v>10894</v>
      </c>
      <c r="M5479" s="5" t="s">
        <v>54</v>
      </c>
      <c r="N5479">
        <v>6</v>
      </c>
      <c r="O5479" t="s">
        <v>62</v>
      </c>
      <c r="P5479" s="1">
        <v>45688</v>
      </c>
      <c r="Q5479" s="1">
        <v>45733</v>
      </c>
      <c r="R5479">
        <v>1325</v>
      </c>
      <c r="S5479" s="4">
        <v>8</v>
      </c>
      <c r="T5479" t="s">
        <v>243</v>
      </c>
    </row>
    <row r="5480" spans="1:20" x14ac:dyDescent="0.35">
      <c r="A5480" t="s">
        <v>10895</v>
      </c>
      <c r="B5480" s="5" t="s">
        <v>28799</v>
      </c>
      <c r="C5480" s="6">
        <v>142445</v>
      </c>
      <c r="D5480" t="s">
        <v>41</v>
      </c>
      <c r="E5480">
        <v>121078</v>
      </c>
      <c r="F5480" s="5" t="s">
        <v>23</v>
      </c>
      <c r="G5480" s="5" t="s">
        <v>59</v>
      </c>
      <c r="H5480" s="5" t="s">
        <v>151</v>
      </c>
      <c r="I5480" t="s">
        <v>26</v>
      </c>
      <c r="J5480" t="s">
        <v>151</v>
      </c>
      <c r="K5480">
        <v>0</v>
      </c>
      <c r="L5480" s="5" t="s">
        <v>10896</v>
      </c>
      <c r="M5480" s="5" t="s">
        <v>70</v>
      </c>
      <c r="N5480">
        <v>10</v>
      </c>
      <c r="O5480" t="s">
        <v>107</v>
      </c>
      <c r="P5480" s="1">
        <v>45422</v>
      </c>
      <c r="Q5480" s="1">
        <v>45451</v>
      </c>
      <c r="R5480">
        <v>1295</v>
      </c>
      <c r="S5480" s="4">
        <v>7.5</v>
      </c>
      <c r="T5480" t="s">
        <v>63</v>
      </c>
    </row>
    <row r="5481" spans="1:20" x14ac:dyDescent="0.35">
      <c r="A5481" t="s">
        <v>10897</v>
      </c>
      <c r="B5481" s="5" t="s">
        <v>73</v>
      </c>
      <c r="C5481" s="6">
        <v>67586</v>
      </c>
      <c r="D5481" t="s">
        <v>22</v>
      </c>
      <c r="E5481">
        <v>67586</v>
      </c>
      <c r="F5481" s="5" t="s">
        <v>66</v>
      </c>
      <c r="G5481" s="5" t="s">
        <v>51</v>
      </c>
      <c r="H5481" s="5" t="s">
        <v>157</v>
      </c>
      <c r="I5481" t="s">
        <v>26</v>
      </c>
      <c r="J5481" t="s">
        <v>157</v>
      </c>
      <c r="K5481">
        <v>0</v>
      </c>
      <c r="L5481" s="5" t="s">
        <v>10898</v>
      </c>
      <c r="M5481" s="5" t="s">
        <v>54</v>
      </c>
      <c r="N5481">
        <v>9</v>
      </c>
      <c r="O5481" t="s">
        <v>46</v>
      </c>
      <c r="P5481" s="1">
        <v>45773</v>
      </c>
      <c r="Q5481" s="1">
        <v>45812</v>
      </c>
      <c r="R5481">
        <v>1573</v>
      </c>
      <c r="S5481" s="4">
        <v>5.5</v>
      </c>
      <c r="T5481" t="s">
        <v>210</v>
      </c>
    </row>
    <row r="5482" spans="1:20" x14ac:dyDescent="0.35">
      <c r="A5482" t="s">
        <v>10899</v>
      </c>
      <c r="B5482" s="5" t="s">
        <v>28802</v>
      </c>
      <c r="C5482" s="6">
        <v>176023</v>
      </c>
      <c r="D5482" t="s">
        <v>22</v>
      </c>
      <c r="E5482">
        <v>176023</v>
      </c>
      <c r="F5482" s="5" t="s">
        <v>66</v>
      </c>
      <c r="G5482" s="5" t="s">
        <v>51</v>
      </c>
      <c r="H5482" s="5" t="s">
        <v>97</v>
      </c>
      <c r="I5482" t="s">
        <v>44</v>
      </c>
      <c r="J5482" t="s">
        <v>97</v>
      </c>
      <c r="K5482">
        <v>0</v>
      </c>
      <c r="L5482" s="5" t="s">
        <v>10900</v>
      </c>
      <c r="M5482" s="5" t="s">
        <v>54</v>
      </c>
      <c r="N5482">
        <v>6</v>
      </c>
      <c r="O5482" t="s">
        <v>141</v>
      </c>
      <c r="P5482" s="1">
        <v>45499</v>
      </c>
      <c r="Q5482" s="1">
        <v>45553</v>
      </c>
      <c r="R5482">
        <v>749</v>
      </c>
      <c r="S5482" s="4">
        <v>6.7</v>
      </c>
      <c r="T5482" t="s">
        <v>63</v>
      </c>
    </row>
    <row r="5483" spans="1:20" x14ac:dyDescent="0.35">
      <c r="A5483" t="s">
        <v>10901</v>
      </c>
      <c r="B5483" s="5" t="s">
        <v>91</v>
      </c>
      <c r="C5483" s="6">
        <v>21634</v>
      </c>
      <c r="D5483" t="s">
        <v>22</v>
      </c>
      <c r="E5483">
        <v>21634</v>
      </c>
      <c r="F5483" s="5" t="s">
        <v>58</v>
      </c>
      <c r="G5483" s="5" t="s">
        <v>59</v>
      </c>
      <c r="H5483" s="5" t="s">
        <v>157</v>
      </c>
      <c r="I5483" t="s">
        <v>44</v>
      </c>
      <c r="J5483" t="s">
        <v>157</v>
      </c>
      <c r="K5483">
        <v>100</v>
      </c>
      <c r="L5483" s="5" t="s">
        <v>10902</v>
      </c>
      <c r="M5483" s="5" t="s">
        <v>28</v>
      </c>
      <c r="N5483">
        <v>1</v>
      </c>
      <c r="O5483" t="s">
        <v>85</v>
      </c>
      <c r="P5483" s="1">
        <v>45561</v>
      </c>
      <c r="Q5483" s="1">
        <v>45630</v>
      </c>
      <c r="R5483">
        <v>1237</v>
      </c>
      <c r="S5483" s="4">
        <v>9.1</v>
      </c>
      <c r="T5483" t="s">
        <v>277</v>
      </c>
    </row>
    <row r="5484" spans="1:20" x14ac:dyDescent="0.35">
      <c r="A5484" t="s">
        <v>10903</v>
      </c>
      <c r="B5484" s="5" t="s">
        <v>145</v>
      </c>
      <c r="C5484" s="6">
        <v>105516</v>
      </c>
      <c r="D5484" t="s">
        <v>22</v>
      </c>
      <c r="E5484">
        <v>105516</v>
      </c>
      <c r="F5484" s="5" t="s">
        <v>66</v>
      </c>
      <c r="G5484" s="5" t="s">
        <v>59</v>
      </c>
      <c r="H5484" s="5" t="s">
        <v>165</v>
      </c>
      <c r="I5484" t="s">
        <v>44</v>
      </c>
      <c r="J5484" t="s">
        <v>212</v>
      </c>
      <c r="K5484">
        <v>50</v>
      </c>
      <c r="L5484" s="5" t="s">
        <v>10904</v>
      </c>
      <c r="M5484" s="5" t="s">
        <v>28</v>
      </c>
      <c r="N5484">
        <v>9</v>
      </c>
      <c r="O5484" t="s">
        <v>71</v>
      </c>
      <c r="P5484" s="1">
        <v>45504</v>
      </c>
      <c r="Q5484" s="1">
        <v>45531</v>
      </c>
      <c r="R5484">
        <v>2063</v>
      </c>
      <c r="S5484" s="4">
        <v>7.3</v>
      </c>
      <c r="T5484" t="s">
        <v>277</v>
      </c>
    </row>
    <row r="5485" spans="1:20" x14ac:dyDescent="0.35">
      <c r="A5485" t="s">
        <v>10905</v>
      </c>
      <c r="B5485" s="5" t="s">
        <v>28802</v>
      </c>
      <c r="C5485" s="6">
        <v>144381</v>
      </c>
      <c r="D5485" t="s">
        <v>22</v>
      </c>
      <c r="E5485">
        <v>144381</v>
      </c>
      <c r="F5485" s="5" t="s">
        <v>23</v>
      </c>
      <c r="G5485" s="5" t="s">
        <v>24</v>
      </c>
      <c r="H5485" s="5" t="s">
        <v>129</v>
      </c>
      <c r="I5485" t="s">
        <v>26</v>
      </c>
      <c r="J5485" t="s">
        <v>129</v>
      </c>
      <c r="K5485">
        <v>0</v>
      </c>
      <c r="L5485" s="5" t="s">
        <v>10906</v>
      </c>
      <c r="M5485" s="5" t="s">
        <v>54</v>
      </c>
      <c r="N5485">
        <v>17</v>
      </c>
      <c r="O5485" t="s">
        <v>107</v>
      </c>
      <c r="P5485" s="1">
        <v>45378</v>
      </c>
      <c r="Q5485" s="1">
        <v>45410</v>
      </c>
      <c r="R5485">
        <v>1007</v>
      </c>
      <c r="S5485" s="4">
        <v>9</v>
      </c>
      <c r="T5485" t="s">
        <v>63</v>
      </c>
    </row>
    <row r="5486" spans="1:20" x14ac:dyDescent="0.35">
      <c r="A5486" t="s">
        <v>10907</v>
      </c>
      <c r="B5486" s="5" t="s">
        <v>100</v>
      </c>
      <c r="C5486" s="6">
        <v>76971</v>
      </c>
      <c r="D5486" t="s">
        <v>22</v>
      </c>
      <c r="E5486">
        <v>76971</v>
      </c>
      <c r="F5486" s="5" t="s">
        <v>50</v>
      </c>
      <c r="G5486" s="5" t="s">
        <v>59</v>
      </c>
      <c r="H5486" s="5" t="s">
        <v>191</v>
      </c>
      <c r="I5486" t="s">
        <v>44</v>
      </c>
      <c r="J5486" t="s">
        <v>110</v>
      </c>
      <c r="K5486">
        <v>0</v>
      </c>
      <c r="L5486" s="5" t="s">
        <v>10908</v>
      </c>
      <c r="M5486" s="5" t="s">
        <v>28</v>
      </c>
      <c r="N5486">
        <v>3</v>
      </c>
      <c r="O5486" t="s">
        <v>46</v>
      </c>
      <c r="P5486" s="1">
        <v>45481</v>
      </c>
      <c r="Q5486" s="1">
        <v>45499</v>
      </c>
      <c r="R5486">
        <v>1221</v>
      </c>
      <c r="S5486" s="4">
        <v>6.3</v>
      </c>
      <c r="T5486" t="s">
        <v>95</v>
      </c>
    </row>
    <row r="5487" spans="1:20" x14ac:dyDescent="0.35">
      <c r="A5487" t="s">
        <v>10909</v>
      </c>
      <c r="B5487" s="5" t="s">
        <v>28802</v>
      </c>
      <c r="C5487" s="6">
        <v>69347</v>
      </c>
      <c r="D5487" t="s">
        <v>22</v>
      </c>
      <c r="E5487">
        <v>69347</v>
      </c>
      <c r="F5487" s="5" t="s">
        <v>66</v>
      </c>
      <c r="G5487" s="5" t="s">
        <v>51</v>
      </c>
      <c r="H5487" s="5" t="s">
        <v>157</v>
      </c>
      <c r="I5487" t="s">
        <v>35</v>
      </c>
      <c r="J5487" t="s">
        <v>151</v>
      </c>
      <c r="K5487">
        <v>50</v>
      </c>
      <c r="L5487" s="5" t="s">
        <v>10910</v>
      </c>
      <c r="M5487" s="5" t="s">
        <v>28</v>
      </c>
      <c r="N5487">
        <v>6</v>
      </c>
      <c r="O5487" t="s">
        <v>167</v>
      </c>
      <c r="P5487" s="1">
        <v>45551</v>
      </c>
      <c r="Q5487" s="1">
        <v>45594</v>
      </c>
      <c r="R5487">
        <v>2123</v>
      </c>
      <c r="S5487" s="4">
        <v>5.3</v>
      </c>
      <c r="T5487" t="s">
        <v>210</v>
      </c>
    </row>
    <row r="5488" spans="1:20" x14ac:dyDescent="0.35">
      <c r="A5488" t="s">
        <v>10911</v>
      </c>
      <c r="B5488" s="5" t="s">
        <v>145</v>
      </c>
      <c r="C5488" s="6">
        <v>63587</v>
      </c>
      <c r="D5488" t="s">
        <v>33</v>
      </c>
      <c r="E5488">
        <v>6994570</v>
      </c>
      <c r="F5488" s="5" t="s">
        <v>58</v>
      </c>
      <c r="G5488" s="5" t="s">
        <v>42</v>
      </c>
      <c r="H5488" s="5" t="s">
        <v>34</v>
      </c>
      <c r="I5488" t="s">
        <v>44</v>
      </c>
      <c r="J5488" t="s">
        <v>34</v>
      </c>
      <c r="K5488">
        <v>50</v>
      </c>
      <c r="L5488" s="5" t="s">
        <v>10912</v>
      </c>
      <c r="M5488" s="5" t="s">
        <v>70</v>
      </c>
      <c r="N5488">
        <v>1</v>
      </c>
      <c r="O5488" t="s">
        <v>62</v>
      </c>
      <c r="P5488" s="1">
        <v>45658</v>
      </c>
      <c r="Q5488" s="1">
        <v>45728</v>
      </c>
      <c r="R5488">
        <v>1372</v>
      </c>
      <c r="S5488" s="4">
        <v>9.1999999999999993</v>
      </c>
      <c r="T5488" t="s">
        <v>63</v>
      </c>
    </row>
    <row r="5489" spans="1:20" x14ac:dyDescent="0.35">
      <c r="A5489" t="s">
        <v>10913</v>
      </c>
      <c r="B5489" s="5" t="s">
        <v>73</v>
      </c>
      <c r="C5489" s="6">
        <v>159882</v>
      </c>
      <c r="D5489" t="s">
        <v>41</v>
      </c>
      <c r="E5489">
        <v>135900</v>
      </c>
      <c r="F5489" s="5" t="s">
        <v>66</v>
      </c>
      <c r="G5489" s="5" t="s">
        <v>42</v>
      </c>
      <c r="H5489" s="5" t="s">
        <v>43</v>
      </c>
      <c r="I5489" t="s">
        <v>35</v>
      </c>
      <c r="J5489" t="s">
        <v>52</v>
      </c>
      <c r="K5489">
        <v>50</v>
      </c>
      <c r="L5489" s="5" t="s">
        <v>10914</v>
      </c>
      <c r="M5489" s="5" t="s">
        <v>37</v>
      </c>
      <c r="N5489">
        <v>9</v>
      </c>
      <c r="O5489" t="s">
        <v>147</v>
      </c>
      <c r="P5489" s="1">
        <v>45622</v>
      </c>
      <c r="Q5489" s="1">
        <v>45687</v>
      </c>
      <c r="R5489">
        <v>895</v>
      </c>
      <c r="S5489" s="4">
        <v>6</v>
      </c>
      <c r="T5489" t="s">
        <v>118</v>
      </c>
    </row>
    <row r="5490" spans="1:20" x14ac:dyDescent="0.35">
      <c r="A5490" t="s">
        <v>10915</v>
      </c>
      <c r="B5490" s="5" t="s">
        <v>32</v>
      </c>
      <c r="C5490" s="6">
        <v>63760</v>
      </c>
      <c r="D5490" t="s">
        <v>22</v>
      </c>
      <c r="E5490">
        <v>63760</v>
      </c>
      <c r="F5490" s="5" t="s">
        <v>58</v>
      </c>
      <c r="G5490" s="5" t="s">
        <v>59</v>
      </c>
      <c r="H5490" s="5" t="s">
        <v>129</v>
      </c>
      <c r="I5490" t="s">
        <v>26</v>
      </c>
      <c r="J5490" t="s">
        <v>129</v>
      </c>
      <c r="K5490">
        <v>100</v>
      </c>
      <c r="L5490" s="5" t="s">
        <v>7369</v>
      </c>
      <c r="M5490" s="5" t="s">
        <v>70</v>
      </c>
      <c r="N5490">
        <v>0</v>
      </c>
      <c r="O5490" t="s">
        <v>107</v>
      </c>
      <c r="P5490" s="1">
        <v>45644</v>
      </c>
      <c r="Q5490" s="1">
        <v>45694</v>
      </c>
      <c r="R5490">
        <v>1750</v>
      </c>
      <c r="S5490" s="4">
        <v>9.6</v>
      </c>
      <c r="T5490" t="s">
        <v>243</v>
      </c>
    </row>
    <row r="5491" spans="1:20" x14ac:dyDescent="0.35">
      <c r="A5491" t="s">
        <v>10916</v>
      </c>
      <c r="B5491" s="5" t="s">
        <v>28801</v>
      </c>
      <c r="C5491" s="6">
        <v>91323</v>
      </c>
      <c r="D5491" t="s">
        <v>33</v>
      </c>
      <c r="E5491">
        <v>10045530</v>
      </c>
      <c r="F5491" s="5" t="s">
        <v>50</v>
      </c>
      <c r="G5491" s="5" t="s">
        <v>42</v>
      </c>
      <c r="H5491" s="5" t="s">
        <v>34</v>
      </c>
      <c r="I5491" t="s">
        <v>44</v>
      </c>
      <c r="J5491" t="s">
        <v>34</v>
      </c>
      <c r="K5491">
        <v>0</v>
      </c>
      <c r="L5491" s="5" t="s">
        <v>160</v>
      </c>
      <c r="M5491" s="5" t="s">
        <v>37</v>
      </c>
      <c r="N5491">
        <v>3</v>
      </c>
      <c r="O5491" t="s">
        <v>112</v>
      </c>
      <c r="P5491" s="1">
        <v>45659</v>
      </c>
      <c r="Q5491" s="1">
        <v>45726</v>
      </c>
      <c r="R5491">
        <v>2170</v>
      </c>
      <c r="S5491" s="4">
        <v>5.0999999999999996</v>
      </c>
      <c r="T5491" t="s">
        <v>89</v>
      </c>
    </row>
    <row r="5492" spans="1:20" x14ac:dyDescent="0.35">
      <c r="A5492" t="s">
        <v>10917</v>
      </c>
      <c r="B5492" s="5" t="s">
        <v>105</v>
      </c>
      <c r="C5492" s="6">
        <v>95852</v>
      </c>
      <c r="D5492" t="s">
        <v>65</v>
      </c>
      <c r="E5492">
        <v>124608</v>
      </c>
      <c r="F5492" s="5" t="s">
        <v>50</v>
      </c>
      <c r="G5492" s="5" t="s">
        <v>42</v>
      </c>
      <c r="H5492" s="5" t="s">
        <v>67</v>
      </c>
      <c r="I5492" t="s">
        <v>44</v>
      </c>
      <c r="J5492" t="s">
        <v>67</v>
      </c>
      <c r="K5492">
        <v>100</v>
      </c>
      <c r="L5492" s="5" t="s">
        <v>10918</v>
      </c>
      <c r="M5492" s="5" t="s">
        <v>28</v>
      </c>
      <c r="N5492">
        <v>2</v>
      </c>
      <c r="O5492" t="s">
        <v>147</v>
      </c>
      <c r="P5492" s="1">
        <v>45400</v>
      </c>
      <c r="Q5492" s="1">
        <v>45445</v>
      </c>
      <c r="R5492">
        <v>2250</v>
      </c>
      <c r="S5492" s="4">
        <v>9.5</v>
      </c>
      <c r="T5492" t="s">
        <v>108</v>
      </c>
    </row>
    <row r="5493" spans="1:20" x14ac:dyDescent="0.35">
      <c r="A5493" t="s">
        <v>10919</v>
      </c>
      <c r="B5493" s="5" t="s">
        <v>28802</v>
      </c>
      <c r="C5493" s="6">
        <v>142643</v>
      </c>
      <c r="D5493" t="s">
        <v>22</v>
      </c>
      <c r="E5493">
        <v>142643</v>
      </c>
      <c r="F5493" s="5" t="s">
        <v>23</v>
      </c>
      <c r="G5493" s="5" t="s">
        <v>59</v>
      </c>
      <c r="H5493" s="5" t="s">
        <v>129</v>
      </c>
      <c r="I5493" t="s">
        <v>26</v>
      </c>
      <c r="J5493" t="s">
        <v>43</v>
      </c>
      <c r="K5493">
        <v>50</v>
      </c>
      <c r="L5493" s="5" t="s">
        <v>10920</v>
      </c>
      <c r="M5493" s="5" t="s">
        <v>54</v>
      </c>
      <c r="N5493">
        <v>19</v>
      </c>
      <c r="O5493" t="s">
        <v>107</v>
      </c>
      <c r="P5493" s="1">
        <v>45554</v>
      </c>
      <c r="Q5493" s="1">
        <v>45605</v>
      </c>
      <c r="R5493">
        <v>1075</v>
      </c>
      <c r="S5493" s="4">
        <v>8.6</v>
      </c>
      <c r="T5493" t="s">
        <v>63</v>
      </c>
    </row>
    <row r="5494" spans="1:20" x14ac:dyDescent="0.35">
      <c r="A5494" t="s">
        <v>10921</v>
      </c>
      <c r="B5494" s="5" t="s">
        <v>28802</v>
      </c>
      <c r="C5494" s="6">
        <v>183011</v>
      </c>
      <c r="D5494" t="s">
        <v>22</v>
      </c>
      <c r="E5494">
        <v>183011</v>
      </c>
      <c r="F5494" s="5" t="s">
        <v>23</v>
      </c>
      <c r="G5494" s="5" t="s">
        <v>24</v>
      </c>
      <c r="H5494" s="5" t="s">
        <v>52</v>
      </c>
      <c r="I5494" t="s">
        <v>44</v>
      </c>
      <c r="J5494" t="s">
        <v>192</v>
      </c>
      <c r="K5494">
        <v>100</v>
      </c>
      <c r="L5494" s="5" t="s">
        <v>10922</v>
      </c>
      <c r="M5494" s="5" t="s">
        <v>37</v>
      </c>
      <c r="N5494">
        <v>18</v>
      </c>
      <c r="O5494" t="s">
        <v>131</v>
      </c>
      <c r="P5494" s="1">
        <v>45658</v>
      </c>
      <c r="Q5494" s="1">
        <v>45711</v>
      </c>
      <c r="R5494">
        <v>1368</v>
      </c>
      <c r="S5494" s="4">
        <v>5.2</v>
      </c>
      <c r="T5494" t="s">
        <v>47</v>
      </c>
    </row>
    <row r="5495" spans="1:20" x14ac:dyDescent="0.35">
      <c r="A5495" t="s">
        <v>10923</v>
      </c>
      <c r="B5495" s="5" t="s">
        <v>28799</v>
      </c>
      <c r="C5495" s="6">
        <v>60370</v>
      </c>
      <c r="D5495" t="s">
        <v>22</v>
      </c>
      <c r="E5495">
        <v>60370</v>
      </c>
      <c r="F5495" s="5" t="s">
        <v>58</v>
      </c>
      <c r="G5495" s="5" t="s">
        <v>24</v>
      </c>
      <c r="H5495" s="5" t="s">
        <v>101</v>
      </c>
      <c r="I5495" t="s">
        <v>44</v>
      </c>
      <c r="J5495" t="s">
        <v>101</v>
      </c>
      <c r="K5495">
        <v>50</v>
      </c>
      <c r="L5495" s="5" t="s">
        <v>10924</v>
      </c>
      <c r="M5495" s="5" t="s">
        <v>54</v>
      </c>
      <c r="N5495">
        <v>0</v>
      </c>
      <c r="O5495" t="s">
        <v>71</v>
      </c>
      <c r="P5495" s="1">
        <v>45315</v>
      </c>
      <c r="Q5495" s="1">
        <v>45358</v>
      </c>
      <c r="R5495">
        <v>1727</v>
      </c>
      <c r="S5495" s="4">
        <v>9.5</v>
      </c>
      <c r="T5495" t="s">
        <v>153</v>
      </c>
    </row>
    <row r="5496" spans="1:20" x14ac:dyDescent="0.35">
      <c r="A5496" t="s">
        <v>10925</v>
      </c>
      <c r="B5496" s="5" t="s">
        <v>28801</v>
      </c>
      <c r="C5496" s="6">
        <v>296283</v>
      </c>
      <c r="D5496" t="s">
        <v>33</v>
      </c>
      <c r="E5496">
        <v>32591130</v>
      </c>
      <c r="F5496" s="5" t="s">
        <v>23</v>
      </c>
      <c r="G5496" s="5" t="s">
        <v>42</v>
      </c>
      <c r="H5496" s="5" t="s">
        <v>34</v>
      </c>
      <c r="I5496" t="s">
        <v>35</v>
      </c>
      <c r="J5496" t="s">
        <v>1090</v>
      </c>
      <c r="K5496">
        <v>50</v>
      </c>
      <c r="L5496" s="5" t="s">
        <v>10926</v>
      </c>
      <c r="M5496" s="5" t="s">
        <v>54</v>
      </c>
      <c r="N5496">
        <v>13</v>
      </c>
      <c r="O5496" t="s">
        <v>147</v>
      </c>
      <c r="P5496" s="1">
        <v>45499</v>
      </c>
      <c r="Q5496" s="1">
        <v>45526</v>
      </c>
      <c r="R5496">
        <v>947</v>
      </c>
      <c r="S5496" s="4">
        <v>7.8</v>
      </c>
      <c r="T5496" t="s">
        <v>136</v>
      </c>
    </row>
    <row r="5497" spans="1:20" x14ac:dyDescent="0.35">
      <c r="A5497" t="s">
        <v>10927</v>
      </c>
      <c r="B5497" s="5" t="s">
        <v>217</v>
      </c>
      <c r="C5497" s="6">
        <v>89935</v>
      </c>
      <c r="D5497" t="s">
        <v>33</v>
      </c>
      <c r="E5497">
        <v>9892850</v>
      </c>
      <c r="F5497" s="5" t="s">
        <v>58</v>
      </c>
      <c r="G5497" s="5" t="s">
        <v>42</v>
      </c>
      <c r="H5497" s="5" t="s">
        <v>34</v>
      </c>
      <c r="I5497" t="s">
        <v>35</v>
      </c>
      <c r="J5497" t="s">
        <v>121</v>
      </c>
      <c r="K5497">
        <v>100</v>
      </c>
      <c r="L5497" s="5" t="s">
        <v>10928</v>
      </c>
      <c r="M5497" s="5" t="s">
        <v>70</v>
      </c>
      <c r="N5497">
        <v>0</v>
      </c>
      <c r="O5497" t="s">
        <v>88</v>
      </c>
      <c r="P5497" s="1">
        <v>45577</v>
      </c>
      <c r="Q5497" s="1">
        <v>45600</v>
      </c>
      <c r="R5497">
        <v>2250</v>
      </c>
      <c r="S5497" s="4">
        <v>8.6999999999999993</v>
      </c>
      <c r="T5497" t="s">
        <v>153</v>
      </c>
    </row>
    <row r="5498" spans="1:20" x14ac:dyDescent="0.35">
      <c r="A5498" t="s">
        <v>10929</v>
      </c>
      <c r="B5498" s="5" t="s">
        <v>174</v>
      </c>
      <c r="C5498" s="6">
        <v>94666</v>
      </c>
      <c r="D5498" t="s">
        <v>120</v>
      </c>
      <c r="E5498">
        <v>85199</v>
      </c>
      <c r="F5498" s="5" t="s">
        <v>58</v>
      </c>
      <c r="G5498" s="5" t="s">
        <v>42</v>
      </c>
      <c r="H5498" s="5" t="s">
        <v>121</v>
      </c>
      <c r="I5498" t="s">
        <v>35</v>
      </c>
      <c r="J5498" t="s">
        <v>121</v>
      </c>
      <c r="K5498">
        <v>50</v>
      </c>
      <c r="L5498" s="5" t="s">
        <v>10930</v>
      </c>
      <c r="M5498" s="5" t="s">
        <v>54</v>
      </c>
      <c r="N5498">
        <v>0</v>
      </c>
      <c r="O5498" t="s">
        <v>147</v>
      </c>
      <c r="P5498" s="1">
        <v>45410</v>
      </c>
      <c r="Q5498" s="1">
        <v>45436</v>
      </c>
      <c r="R5498">
        <v>1878</v>
      </c>
      <c r="S5498" s="4">
        <v>6.1</v>
      </c>
      <c r="T5498" t="s">
        <v>136</v>
      </c>
    </row>
    <row r="5499" spans="1:20" x14ac:dyDescent="0.35">
      <c r="A5499" t="s">
        <v>10931</v>
      </c>
      <c r="B5499" s="5" t="s">
        <v>91</v>
      </c>
      <c r="C5499" s="6">
        <v>86209</v>
      </c>
      <c r="D5499" t="s">
        <v>22</v>
      </c>
      <c r="E5499">
        <v>86209</v>
      </c>
      <c r="F5499" s="5" t="s">
        <v>58</v>
      </c>
      <c r="G5499" s="5" t="s">
        <v>42</v>
      </c>
      <c r="H5499" s="5" t="s">
        <v>101</v>
      </c>
      <c r="I5499" t="s">
        <v>26</v>
      </c>
      <c r="J5499" t="s">
        <v>101</v>
      </c>
      <c r="K5499">
        <v>0</v>
      </c>
      <c r="L5499" s="5" t="s">
        <v>10932</v>
      </c>
      <c r="M5499" s="5" t="s">
        <v>37</v>
      </c>
      <c r="N5499">
        <v>0</v>
      </c>
      <c r="O5499" t="s">
        <v>141</v>
      </c>
      <c r="P5499" s="1">
        <v>45669</v>
      </c>
      <c r="Q5499" s="1">
        <v>45717</v>
      </c>
      <c r="R5499">
        <v>1116</v>
      </c>
      <c r="S5499" s="4">
        <v>8</v>
      </c>
      <c r="T5499" t="s">
        <v>277</v>
      </c>
    </row>
    <row r="5500" spans="1:20" x14ac:dyDescent="0.35">
      <c r="A5500" t="s">
        <v>10933</v>
      </c>
      <c r="B5500" s="5" t="s">
        <v>91</v>
      </c>
      <c r="C5500" s="6">
        <v>81814</v>
      </c>
      <c r="D5500" t="s">
        <v>92</v>
      </c>
      <c r="E5500">
        <v>61361</v>
      </c>
      <c r="F5500" s="5" t="s">
        <v>58</v>
      </c>
      <c r="G5500" s="5" t="s">
        <v>59</v>
      </c>
      <c r="H5500" s="5" t="s">
        <v>93</v>
      </c>
      <c r="I5500" t="s">
        <v>26</v>
      </c>
      <c r="J5500" t="s">
        <v>93</v>
      </c>
      <c r="K5500">
        <v>0</v>
      </c>
      <c r="L5500" s="5" t="s">
        <v>10934</v>
      </c>
      <c r="M5500" s="5" t="s">
        <v>28</v>
      </c>
      <c r="N5500">
        <v>1</v>
      </c>
      <c r="O5500" t="s">
        <v>141</v>
      </c>
      <c r="P5500" s="1">
        <v>45618</v>
      </c>
      <c r="Q5500" s="1">
        <v>45632</v>
      </c>
      <c r="R5500">
        <v>1079</v>
      </c>
      <c r="S5500" s="4">
        <v>8.5</v>
      </c>
      <c r="T5500" t="s">
        <v>118</v>
      </c>
    </row>
    <row r="5501" spans="1:20" x14ac:dyDescent="0.35">
      <c r="A5501" t="s">
        <v>10935</v>
      </c>
      <c r="B5501" s="5" t="s">
        <v>40</v>
      </c>
      <c r="C5501" s="6">
        <v>122880</v>
      </c>
      <c r="D5501" t="s">
        <v>41</v>
      </c>
      <c r="E5501">
        <v>104448</v>
      </c>
      <c r="F5501" s="5" t="s">
        <v>66</v>
      </c>
      <c r="G5501" s="5" t="s">
        <v>59</v>
      </c>
      <c r="H5501" s="5" t="s">
        <v>151</v>
      </c>
      <c r="I5501" t="s">
        <v>44</v>
      </c>
      <c r="J5501" t="s">
        <v>34</v>
      </c>
      <c r="K5501">
        <v>50</v>
      </c>
      <c r="L5501" s="5" t="s">
        <v>10936</v>
      </c>
      <c r="M5501" s="5" t="s">
        <v>54</v>
      </c>
      <c r="N5501">
        <v>5</v>
      </c>
      <c r="O5501" t="s">
        <v>29</v>
      </c>
      <c r="P5501" s="1">
        <v>45353</v>
      </c>
      <c r="Q5501" s="1">
        <v>45420</v>
      </c>
      <c r="R5501">
        <v>907</v>
      </c>
      <c r="S5501" s="4">
        <v>5.3</v>
      </c>
      <c r="T5501" t="s">
        <v>210</v>
      </c>
    </row>
    <row r="5502" spans="1:20" x14ac:dyDescent="0.35">
      <c r="A5502" t="s">
        <v>10937</v>
      </c>
      <c r="B5502" s="5" t="s">
        <v>174</v>
      </c>
      <c r="C5502" s="6">
        <v>161377</v>
      </c>
      <c r="D5502" t="s">
        <v>120</v>
      </c>
      <c r="E5502">
        <v>145239</v>
      </c>
      <c r="F5502" s="5" t="s">
        <v>66</v>
      </c>
      <c r="G5502" s="5" t="s">
        <v>24</v>
      </c>
      <c r="H5502" s="5" t="s">
        <v>121</v>
      </c>
      <c r="I5502" t="s">
        <v>26</v>
      </c>
      <c r="J5502" t="s">
        <v>121</v>
      </c>
      <c r="K5502">
        <v>0</v>
      </c>
      <c r="L5502" s="5" t="s">
        <v>10938</v>
      </c>
      <c r="M5502" s="5" t="s">
        <v>28</v>
      </c>
      <c r="N5502">
        <v>5</v>
      </c>
      <c r="O5502" t="s">
        <v>88</v>
      </c>
      <c r="P5502" s="1">
        <v>45708</v>
      </c>
      <c r="Q5502" s="1">
        <v>45747</v>
      </c>
      <c r="R5502">
        <v>900</v>
      </c>
      <c r="S5502" s="4">
        <v>9.9</v>
      </c>
      <c r="T5502" t="s">
        <v>47</v>
      </c>
    </row>
    <row r="5503" spans="1:20" x14ac:dyDescent="0.35">
      <c r="A5503" t="s">
        <v>10939</v>
      </c>
      <c r="B5503" s="5" t="s">
        <v>73</v>
      </c>
      <c r="C5503" s="6">
        <v>64242</v>
      </c>
      <c r="D5503" t="s">
        <v>33</v>
      </c>
      <c r="E5503">
        <v>7066620</v>
      </c>
      <c r="F5503" s="5" t="s">
        <v>58</v>
      </c>
      <c r="G5503" s="5" t="s">
        <v>51</v>
      </c>
      <c r="H5503" s="5" t="s">
        <v>34</v>
      </c>
      <c r="I5503" t="s">
        <v>44</v>
      </c>
      <c r="J5503" t="s">
        <v>34</v>
      </c>
      <c r="K5503">
        <v>0</v>
      </c>
      <c r="L5503" s="5" t="s">
        <v>9245</v>
      </c>
      <c r="M5503" s="5" t="s">
        <v>37</v>
      </c>
      <c r="N5503">
        <v>1</v>
      </c>
      <c r="O5503" t="s">
        <v>141</v>
      </c>
      <c r="P5503" s="1">
        <v>45560</v>
      </c>
      <c r="Q5503" s="1">
        <v>45610</v>
      </c>
      <c r="R5503">
        <v>526</v>
      </c>
      <c r="S5503" s="4">
        <v>6</v>
      </c>
      <c r="T5503" t="s">
        <v>95</v>
      </c>
    </row>
    <row r="5504" spans="1:20" x14ac:dyDescent="0.35">
      <c r="A5504" t="s">
        <v>10940</v>
      </c>
      <c r="B5504" s="5" t="s">
        <v>57</v>
      </c>
      <c r="C5504" s="6">
        <v>142995</v>
      </c>
      <c r="D5504" t="s">
        <v>41</v>
      </c>
      <c r="E5504">
        <v>121546</v>
      </c>
      <c r="F5504" s="5" t="s">
        <v>66</v>
      </c>
      <c r="G5504" s="5" t="s">
        <v>42</v>
      </c>
      <c r="H5504" s="5" t="s">
        <v>126</v>
      </c>
      <c r="I5504" t="s">
        <v>26</v>
      </c>
      <c r="J5504" t="s">
        <v>915</v>
      </c>
      <c r="K5504">
        <v>50</v>
      </c>
      <c r="L5504" s="5" t="s">
        <v>10941</v>
      </c>
      <c r="M5504" s="5" t="s">
        <v>37</v>
      </c>
      <c r="N5504">
        <v>5</v>
      </c>
      <c r="O5504" t="s">
        <v>88</v>
      </c>
      <c r="P5504" s="1">
        <v>45530</v>
      </c>
      <c r="Q5504" s="1">
        <v>45570</v>
      </c>
      <c r="R5504">
        <v>1795</v>
      </c>
      <c r="S5504" s="4">
        <v>7.9</v>
      </c>
      <c r="T5504" t="s">
        <v>108</v>
      </c>
    </row>
    <row r="5505" spans="1:20" x14ac:dyDescent="0.35">
      <c r="A5505" t="s">
        <v>10942</v>
      </c>
      <c r="B5505" s="5" t="s">
        <v>179</v>
      </c>
      <c r="C5505" s="6">
        <v>108977</v>
      </c>
      <c r="D5505" t="s">
        <v>74</v>
      </c>
      <c r="E5505">
        <v>136221</v>
      </c>
      <c r="F5505" s="5" t="s">
        <v>66</v>
      </c>
      <c r="G5505" s="5" t="s">
        <v>24</v>
      </c>
      <c r="H5505" s="5" t="s">
        <v>75</v>
      </c>
      <c r="I5505" t="s">
        <v>44</v>
      </c>
      <c r="J5505" t="s">
        <v>426</v>
      </c>
      <c r="K5505">
        <v>50</v>
      </c>
      <c r="L5505" s="5" t="s">
        <v>10943</v>
      </c>
      <c r="M5505" s="5" t="s">
        <v>54</v>
      </c>
      <c r="N5505">
        <v>7</v>
      </c>
      <c r="O5505" t="s">
        <v>131</v>
      </c>
      <c r="P5505" s="1">
        <v>45764</v>
      </c>
      <c r="Q5505" s="1">
        <v>45833</v>
      </c>
      <c r="R5505">
        <v>1497</v>
      </c>
      <c r="S5505" s="4">
        <v>5.4</v>
      </c>
      <c r="T5505" t="s">
        <v>118</v>
      </c>
    </row>
    <row r="5506" spans="1:20" x14ac:dyDescent="0.35">
      <c r="A5506" t="s">
        <v>10944</v>
      </c>
      <c r="B5506" s="5" t="s">
        <v>100</v>
      </c>
      <c r="C5506" s="6">
        <v>32809</v>
      </c>
      <c r="D5506" t="s">
        <v>22</v>
      </c>
      <c r="E5506">
        <v>32809</v>
      </c>
      <c r="F5506" s="5" t="s">
        <v>58</v>
      </c>
      <c r="G5506" s="5" t="s">
        <v>24</v>
      </c>
      <c r="H5506" s="5" t="s">
        <v>157</v>
      </c>
      <c r="I5506" t="s">
        <v>26</v>
      </c>
      <c r="J5506" t="s">
        <v>157</v>
      </c>
      <c r="K5506">
        <v>50</v>
      </c>
      <c r="L5506" s="5" t="s">
        <v>10945</v>
      </c>
      <c r="M5506" s="5" t="s">
        <v>37</v>
      </c>
      <c r="N5506">
        <v>1</v>
      </c>
      <c r="O5506" t="s">
        <v>29</v>
      </c>
      <c r="P5506" s="1">
        <v>45679</v>
      </c>
      <c r="Q5506" s="1">
        <v>45724</v>
      </c>
      <c r="R5506">
        <v>1052</v>
      </c>
      <c r="S5506" s="4">
        <v>5.0999999999999996</v>
      </c>
      <c r="T5506" t="s">
        <v>103</v>
      </c>
    </row>
    <row r="5507" spans="1:20" x14ac:dyDescent="0.35">
      <c r="A5507" t="s">
        <v>10946</v>
      </c>
      <c r="B5507" s="5" t="s">
        <v>49</v>
      </c>
      <c r="C5507" s="6">
        <v>236299</v>
      </c>
      <c r="D5507" t="s">
        <v>92</v>
      </c>
      <c r="E5507">
        <v>177224</v>
      </c>
      <c r="F5507" s="5" t="s">
        <v>23</v>
      </c>
      <c r="G5507" s="5" t="s">
        <v>24</v>
      </c>
      <c r="H5507" s="5" t="s">
        <v>93</v>
      </c>
      <c r="I5507" t="s">
        <v>35</v>
      </c>
      <c r="J5507" t="s">
        <v>93</v>
      </c>
      <c r="K5507">
        <v>0</v>
      </c>
      <c r="L5507" s="5" t="s">
        <v>10947</v>
      </c>
      <c r="M5507" s="5" t="s">
        <v>37</v>
      </c>
      <c r="N5507">
        <v>13</v>
      </c>
      <c r="O5507" t="s">
        <v>46</v>
      </c>
      <c r="P5507" s="1">
        <v>45432</v>
      </c>
      <c r="Q5507" s="1">
        <v>45501</v>
      </c>
      <c r="R5507">
        <v>1337</v>
      </c>
      <c r="S5507" s="4">
        <v>9.6</v>
      </c>
      <c r="T5507" t="s">
        <v>153</v>
      </c>
    </row>
    <row r="5508" spans="1:20" x14ac:dyDescent="0.35">
      <c r="A5508" t="s">
        <v>10948</v>
      </c>
      <c r="B5508" s="5" t="s">
        <v>91</v>
      </c>
      <c r="C5508" s="6">
        <v>133957</v>
      </c>
      <c r="D5508" t="s">
        <v>22</v>
      </c>
      <c r="E5508">
        <v>133957</v>
      </c>
      <c r="F5508" s="5" t="s">
        <v>50</v>
      </c>
      <c r="G5508" s="5" t="s">
        <v>42</v>
      </c>
      <c r="H5508" s="5" t="s">
        <v>68</v>
      </c>
      <c r="I5508" t="s">
        <v>26</v>
      </c>
      <c r="J5508" t="s">
        <v>68</v>
      </c>
      <c r="K5508">
        <v>100</v>
      </c>
      <c r="L5508" s="5" t="s">
        <v>10949</v>
      </c>
      <c r="M5508" s="5" t="s">
        <v>37</v>
      </c>
      <c r="N5508">
        <v>3</v>
      </c>
      <c r="O5508" t="s">
        <v>29</v>
      </c>
      <c r="P5508" s="1">
        <v>45411</v>
      </c>
      <c r="Q5508" s="1">
        <v>45441</v>
      </c>
      <c r="R5508">
        <v>1599</v>
      </c>
      <c r="S5508" s="4">
        <v>8.3000000000000007</v>
      </c>
      <c r="T5508" t="s">
        <v>79</v>
      </c>
    </row>
    <row r="5509" spans="1:20" x14ac:dyDescent="0.35">
      <c r="A5509" t="s">
        <v>10950</v>
      </c>
      <c r="B5509" s="5" t="s">
        <v>21</v>
      </c>
      <c r="C5509" s="6">
        <v>62909</v>
      </c>
      <c r="D5509" t="s">
        <v>92</v>
      </c>
      <c r="E5509">
        <v>47182</v>
      </c>
      <c r="F5509" s="5" t="s">
        <v>58</v>
      </c>
      <c r="G5509" s="5" t="s">
        <v>24</v>
      </c>
      <c r="H5509" s="5" t="s">
        <v>93</v>
      </c>
      <c r="I5509" t="s">
        <v>35</v>
      </c>
      <c r="J5509" t="s">
        <v>93</v>
      </c>
      <c r="K5509">
        <v>0</v>
      </c>
      <c r="L5509" s="5" t="s">
        <v>10951</v>
      </c>
      <c r="M5509" s="5" t="s">
        <v>37</v>
      </c>
      <c r="N5509">
        <v>0</v>
      </c>
      <c r="O5509" t="s">
        <v>71</v>
      </c>
      <c r="P5509" s="1">
        <v>45676</v>
      </c>
      <c r="Q5509" s="1">
        <v>45723</v>
      </c>
      <c r="R5509">
        <v>928</v>
      </c>
      <c r="S5509" s="4">
        <v>8.6999999999999993</v>
      </c>
      <c r="T5509" t="s">
        <v>103</v>
      </c>
    </row>
    <row r="5510" spans="1:20" x14ac:dyDescent="0.35">
      <c r="A5510" t="s">
        <v>10952</v>
      </c>
      <c r="B5510" s="5" t="s">
        <v>91</v>
      </c>
      <c r="C5510" s="6">
        <v>147022</v>
      </c>
      <c r="D5510" t="s">
        <v>65</v>
      </c>
      <c r="E5510">
        <v>191129</v>
      </c>
      <c r="F5510" s="5" t="s">
        <v>23</v>
      </c>
      <c r="G5510" s="5" t="s">
        <v>42</v>
      </c>
      <c r="H5510" s="5" t="s">
        <v>67</v>
      </c>
      <c r="I5510" t="s">
        <v>44</v>
      </c>
      <c r="J5510" t="s">
        <v>67</v>
      </c>
      <c r="K5510">
        <v>100</v>
      </c>
      <c r="L5510" s="5" t="s">
        <v>10953</v>
      </c>
      <c r="M5510" s="5" t="s">
        <v>54</v>
      </c>
      <c r="N5510">
        <v>15</v>
      </c>
      <c r="O5510" t="s">
        <v>172</v>
      </c>
      <c r="P5510" s="1">
        <v>45629</v>
      </c>
      <c r="Q5510" s="1">
        <v>45659</v>
      </c>
      <c r="R5510">
        <v>679</v>
      </c>
      <c r="S5510" s="4">
        <v>8.9</v>
      </c>
      <c r="T5510" t="s">
        <v>136</v>
      </c>
    </row>
    <row r="5511" spans="1:20" x14ac:dyDescent="0.35">
      <c r="A5511" t="s">
        <v>10954</v>
      </c>
      <c r="B5511" s="5" t="s">
        <v>91</v>
      </c>
      <c r="C5511" s="6">
        <v>144913</v>
      </c>
      <c r="D5511" t="s">
        <v>41</v>
      </c>
      <c r="E5511">
        <v>123176</v>
      </c>
      <c r="F5511" s="5" t="s">
        <v>66</v>
      </c>
      <c r="G5511" s="5" t="s">
        <v>51</v>
      </c>
      <c r="H5511" s="5" t="s">
        <v>60</v>
      </c>
      <c r="I5511" t="s">
        <v>35</v>
      </c>
      <c r="J5511" t="s">
        <v>60</v>
      </c>
      <c r="K5511">
        <v>50</v>
      </c>
      <c r="L5511" s="5" t="s">
        <v>10955</v>
      </c>
      <c r="M5511" s="5" t="s">
        <v>28</v>
      </c>
      <c r="N5511">
        <v>8</v>
      </c>
      <c r="O5511" t="s">
        <v>71</v>
      </c>
      <c r="P5511" s="1">
        <v>45766</v>
      </c>
      <c r="Q5511" s="1">
        <v>45813</v>
      </c>
      <c r="R5511">
        <v>578</v>
      </c>
      <c r="S5511" s="4">
        <v>8.9</v>
      </c>
      <c r="T5511" t="s">
        <v>55</v>
      </c>
    </row>
    <row r="5512" spans="1:20" x14ac:dyDescent="0.35">
      <c r="A5512" t="s">
        <v>10956</v>
      </c>
      <c r="B5512" s="5" t="s">
        <v>162</v>
      </c>
      <c r="C5512" s="6">
        <v>45877</v>
      </c>
      <c r="D5512" t="s">
        <v>22</v>
      </c>
      <c r="E5512">
        <v>45877</v>
      </c>
      <c r="F5512" s="5" t="s">
        <v>66</v>
      </c>
      <c r="G5512" s="5" t="s">
        <v>59</v>
      </c>
      <c r="H5512" s="5" t="s">
        <v>116</v>
      </c>
      <c r="I5512" t="s">
        <v>26</v>
      </c>
      <c r="J5512" t="s">
        <v>116</v>
      </c>
      <c r="K5512">
        <v>0</v>
      </c>
      <c r="L5512" s="5" t="s">
        <v>10957</v>
      </c>
      <c r="M5512" s="5" t="s">
        <v>54</v>
      </c>
      <c r="N5512">
        <v>7</v>
      </c>
      <c r="O5512" t="s">
        <v>46</v>
      </c>
      <c r="P5512" s="1">
        <v>45532</v>
      </c>
      <c r="Q5512" s="1">
        <v>45564</v>
      </c>
      <c r="R5512">
        <v>1780</v>
      </c>
      <c r="S5512" s="4">
        <v>9.6999999999999993</v>
      </c>
      <c r="T5512" t="s">
        <v>243</v>
      </c>
    </row>
    <row r="5513" spans="1:20" x14ac:dyDescent="0.35">
      <c r="A5513" t="s">
        <v>10958</v>
      </c>
      <c r="B5513" s="5" t="s">
        <v>105</v>
      </c>
      <c r="C5513" s="6">
        <v>33228</v>
      </c>
      <c r="D5513" t="s">
        <v>22</v>
      </c>
      <c r="E5513">
        <v>33228</v>
      </c>
      <c r="F5513" s="5" t="s">
        <v>58</v>
      </c>
      <c r="G5513" s="5" t="s">
        <v>59</v>
      </c>
      <c r="H5513" s="5" t="s">
        <v>157</v>
      </c>
      <c r="I5513" t="s">
        <v>44</v>
      </c>
      <c r="J5513" t="s">
        <v>157</v>
      </c>
      <c r="K5513">
        <v>100</v>
      </c>
      <c r="L5513" s="5" t="s">
        <v>10959</v>
      </c>
      <c r="M5513" s="5" t="s">
        <v>28</v>
      </c>
      <c r="N5513">
        <v>1</v>
      </c>
      <c r="O5513" t="s">
        <v>147</v>
      </c>
      <c r="P5513" s="1">
        <v>45452</v>
      </c>
      <c r="Q5513" s="1">
        <v>45476</v>
      </c>
      <c r="R5513">
        <v>642</v>
      </c>
      <c r="S5513" s="4">
        <v>6.8</v>
      </c>
      <c r="T5513" t="s">
        <v>38</v>
      </c>
    </row>
    <row r="5514" spans="1:20" x14ac:dyDescent="0.35">
      <c r="A5514" t="s">
        <v>10960</v>
      </c>
      <c r="B5514" s="5" t="s">
        <v>28800</v>
      </c>
      <c r="C5514" s="6">
        <v>87357</v>
      </c>
      <c r="D5514" t="s">
        <v>22</v>
      </c>
      <c r="E5514">
        <v>87357</v>
      </c>
      <c r="F5514" s="5" t="s">
        <v>50</v>
      </c>
      <c r="G5514" s="5" t="s">
        <v>51</v>
      </c>
      <c r="H5514" s="5" t="s">
        <v>165</v>
      </c>
      <c r="I5514" t="s">
        <v>26</v>
      </c>
      <c r="J5514" t="s">
        <v>165</v>
      </c>
      <c r="K5514">
        <v>0</v>
      </c>
      <c r="L5514" s="5" t="s">
        <v>10961</v>
      </c>
      <c r="M5514" s="5" t="s">
        <v>37</v>
      </c>
      <c r="N5514">
        <v>2</v>
      </c>
      <c r="O5514" t="s">
        <v>167</v>
      </c>
      <c r="P5514" s="1">
        <v>45498</v>
      </c>
      <c r="Q5514" s="1">
        <v>45544</v>
      </c>
      <c r="R5514">
        <v>1707</v>
      </c>
      <c r="S5514" s="4">
        <v>7.2</v>
      </c>
      <c r="T5514" t="s">
        <v>30</v>
      </c>
    </row>
    <row r="5515" spans="1:20" x14ac:dyDescent="0.35">
      <c r="A5515" t="s">
        <v>10962</v>
      </c>
      <c r="B5515" s="5" t="s">
        <v>28799</v>
      </c>
      <c r="C5515" s="6">
        <v>57116</v>
      </c>
      <c r="D5515" t="s">
        <v>22</v>
      </c>
      <c r="E5515">
        <v>57116</v>
      </c>
      <c r="F5515" s="5" t="s">
        <v>58</v>
      </c>
      <c r="G5515" s="5" t="s">
        <v>59</v>
      </c>
      <c r="H5515" s="5" t="s">
        <v>52</v>
      </c>
      <c r="I5515" t="s">
        <v>26</v>
      </c>
      <c r="J5515" t="s">
        <v>52</v>
      </c>
      <c r="K5515">
        <v>100</v>
      </c>
      <c r="L5515" s="5" t="s">
        <v>10963</v>
      </c>
      <c r="M5515" s="5" t="s">
        <v>54</v>
      </c>
      <c r="N5515">
        <v>0</v>
      </c>
      <c r="O5515" t="s">
        <v>141</v>
      </c>
      <c r="P5515" s="1">
        <v>45459</v>
      </c>
      <c r="Q5515" s="1">
        <v>45527</v>
      </c>
      <c r="R5515">
        <v>2471</v>
      </c>
      <c r="S5515" s="4">
        <v>8.4</v>
      </c>
      <c r="T5515" t="s">
        <v>210</v>
      </c>
    </row>
    <row r="5516" spans="1:20" x14ac:dyDescent="0.35">
      <c r="A5516" t="s">
        <v>10964</v>
      </c>
      <c r="B5516" s="5" t="s">
        <v>91</v>
      </c>
      <c r="C5516" s="6">
        <v>67628</v>
      </c>
      <c r="D5516" t="s">
        <v>92</v>
      </c>
      <c r="E5516">
        <v>50721</v>
      </c>
      <c r="F5516" s="5" t="s">
        <v>58</v>
      </c>
      <c r="G5516" s="5" t="s">
        <v>42</v>
      </c>
      <c r="H5516" s="5" t="s">
        <v>93</v>
      </c>
      <c r="I5516" t="s">
        <v>35</v>
      </c>
      <c r="J5516" t="s">
        <v>299</v>
      </c>
      <c r="K5516">
        <v>0</v>
      </c>
      <c r="L5516" s="5" t="s">
        <v>10965</v>
      </c>
      <c r="M5516" s="5" t="s">
        <v>54</v>
      </c>
      <c r="N5516">
        <v>1</v>
      </c>
      <c r="O5516" t="s">
        <v>29</v>
      </c>
      <c r="P5516" s="1">
        <v>45404</v>
      </c>
      <c r="Q5516" s="1">
        <v>45448</v>
      </c>
      <c r="R5516">
        <v>1168</v>
      </c>
      <c r="S5516" s="4">
        <v>6.2</v>
      </c>
      <c r="T5516" t="s">
        <v>210</v>
      </c>
    </row>
    <row r="5517" spans="1:20" x14ac:dyDescent="0.35">
      <c r="A5517" t="s">
        <v>10966</v>
      </c>
      <c r="B5517" s="5" t="s">
        <v>162</v>
      </c>
      <c r="C5517" s="6">
        <v>51699</v>
      </c>
      <c r="D5517" t="s">
        <v>33</v>
      </c>
      <c r="E5517">
        <v>5686890</v>
      </c>
      <c r="F5517" s="5" t="s">
        <v>58</v>
      </c>
      <c r="G5517" s="5" t="s">
        <v>24</v>
      </c>
      <c r="H5517" s="5" t="s">
        <v>34</v>
      </c>
      <c r="I5517" t="s">
        <v>44</v>
      </c>
      <c r="J5517" t="s">
        <v>34</v>
      </c>
      <c r="K5517">
        <v>0</v>
      </c>
      <c r="L5517" s="5" t="s">
        <v>10967</v>
      </c>
      <c r="M5517" s="5" t="s">
        <v>70</v>
      </c>
      <c r="N5517">
        <v>0</v>
      </c>
      <c r="O5517" t="s">
        <v>29</v>
      </c>
      <c r="P5517" s="1">
        <v>45656</v>
      </c>
      <c r="Q5517" s="1">
        <v>45722</v>
      </c>
      <c r="R5517">
        <v>1456</v>
      </c>
      <c r="S5517" s="4">
        <v>6.5</v>
      </c>
      <c r="T5517" t="s">
        <v>38</v>
      </c>
    </row>
    <row r="5518" spans="1:20" x14ac:dyDescent="0.35">
      <c r="A5518" t="s">
        <v>10968</v>
      </c>
      <c r="B5518" s="5" t="s">
        <v>28802</v>
      </c>
      <c r="C5518" s="6">
        <v>158696</v>
      </c>
      <c r="D5518" t="s">
        <v>22</v>
      </c>
      <c r="E5518">
        <v>158696</v>
      </c>
      <c r="F5518" s="5" t="s">
        <v>23</v>
      </c>
      <c r="G5518" s="5" t="s">
        <v>24</v>
      </c>
      <c r="H5518" s="5" t="s">
        <v>25</v>
      </c>
      <c r="I5518" t="s">
        <v>44</v>
      </c>
      <c r="J5518" t="s">
        <v>67</v>
      </c>
      <c r="K5518">
        <v>0</v>
      </c>
      <c r="L5518" s="5" t="s">
        <v>10969</v>
      </c>
      <c r="M5518" s="5" t="s">
        <v>54</v>
      </c>
      <c r="N5518">
        <v>16</v>
      </c>
      <c r="O5518" t="s">
        <v>46</v>
      </c>
      <c r="P5518" s="1">
        <v>45520</v>
      </c>
      <c r="Q5518" s="1">
        <v>45563</v>
      </c>
      <c r="R5518">
        <v>1409</v>
      </c>
      <c r="S5518" s="4">
        <v>6.4</v>
      </c>
      <c r="T5518" t="s">
        <v>118</v>
      </c>
    </row>
    <row r="5519" spans="1:20" x14ac:dyDescent="0.35">
      <c r="A5519" t="s">
        <v>10970</v>
      </c>
      <c r="B5519" s="5" t="s">
        <v>162</v>
      </c>
      <c r="C5519" s="6">
        <v>181010</v>
      </c>
      <c r="D5519" t="s">
        <v>41</v>
      </c>
      <c r="E5519">
        <v>153859</v>
      </c>
      <c r="F5519" s="5" t="s">
        <v>23</v>
      </c>
      <c r="G5519" s="5" t="s">
        <v>42</v>
      </c>
      <c r="H5519" s="5" t="s">
        <v>151</v>
      </c>
      <c r="I5519" t="s">
        <v>35</v>
      </c>
      <c r="J5519" t="s">
        <v>151</v>
      </c>
      <c r="K5519">
        <v>50</v>
      </c>
      <c r="L5519" s="5" t="s">
        <v>10971</v>
      </c>
      <c r="M5519" s="5" t="s">
        <v>37</v>
      </c>
      <c r="N5519">
        <v>18</v>
      </c>
      <c r="O5519" t="s">
        <v>167</v>
      </c>
      <c r="P5519" s="1">
        <v>45670</v>
      </c>
      <c r="Q5519" s="1">
        <v>45688</v>
      </c>
      <c r="R5519">
        <v>1209</v>
      </c>
      <c r="S5519" s="4">
        <v>9.6</v>
      </c>
      <c r="T5519" t="s">
        <v>95</v>
      </c>
    </row>
    <row r="5520" spans="1:20" x14ac:dyDescent="0.35">
      <c r="A5520" t="s">
        <v>10972</v>
      </c>
      <c r="B5520" s="5" t="s">
        <v>145</v>
      </c>
      <c r="C5520" s="6">
        <v>143355</v>
      </c>
      <c r="D5520" t="s">
        <v>22</v>
      </c>
      <c r="E5520">
        <v>143355</v>
      </c>
      <c r="F5520" s="5" t="s">
        <v>66</v>
      </c>
      <c r="G5520" s="5" t="s">
        <v>51</v>
      </c>
      <c r="H5520" s="5" t="s">
        <v>129</v>
      </c>
      <c r="I5520" t="s">
        <v>26</v>
      </c>
      <c r="J5520" t="s">
        <v>101</v>
      </c>
      <c r="K5520">
        <v>100</v>
      </c>
      <c r="L5520" s="5" t="s">
        <v>10973</v>
      </c>
      <c r="M5520" s="5" t="s">
        <v>37</v>
      </c>
      <c r="N5520">
        <v>8</v>
      </c>
      <c r="O5520" t="s">
        <v>172</v>
      </c>
      <c r="P5520" s="1">
        <v>45718</v>
      </c>
      <c r="Q5520" s="1">
        <v>45756</v>
      </c>
      <c r="R5520">
        <v>973</v>
      </c>
      <c r="S5520" s="4">
        <v>8.8000000000000007</v>
      </c>
      <c r="T5520" t="s">
        <v>79</v>
      </c>
    </row>
    <row r="5521" spans="1:20" x14ac:dyDescent="0.35">
      <c r="A5521" t="s">
        <v>10974</v>
      </c>
      <c r="B5521" s="5" t="s">
        <v>21</v>
      </c>
      <c r="C5521" s="6">
        <v>94621</v>
      </c>
      <c r="D5521" t="s">
        <v>22</v>
      </c>
      <c r="E5521">
        <v>94621</v>
      </c>
      <c r="F5521" s="5" t="s">
        <v>50</v>
      </c>
      <c r="G5521" s="5" t="s">
        <v>42</v>
      </c>
      <c r="H5521" s="5" t="s">
        <v>191</v>
      </c>
      <c r="I5521" t="s">
        <v>26</v>
      </c>
      <c r="J5521" t="s">
        <v>480</v>
      </c>
      <c r="K5521">
        <v>100</v>
      </c>
      <c r="L5521" s="5" t="s">
        <v>10975</v>
      </c>
      <c r="M5521" s="5" t="s">
        <v>70</v>
      </c>
      <c r="N5521">
        <v>2</v>
      </c>
      <c r="O5521" t="s">
        <v>85</v>
      </c>
      <c r="P5521" s="1">
        <v>45560</v>
      </c>
      <c r="Q5521" s="1">
        <v>45613</v>
      </c>
      <c r="R5521">
        <v>1804</v>
      </c>
      <c r="S5521" s="4">
        <v>6.1</v>
      </c>
      <c r="T5521" t="s">
        <v>103</v>
      </c>
    </row>
    <row r="5522" spans="1:20" x14ac:dyDescent="0.35">
      <c r="A5522" t="s">
        <v>10976</v>
      </c>
      <c r="B5522" s="5" t="s">
        <v>40</v>
      </c>
      <c r="C5522" s="6">
        <v>50440</v>
      </c>
      <c r="D5522" t="s">
        <v>22</v>
      </c>
      <c r="E5522">
        <v>50440</v>
      </c>
      <c r="F5522" s="5" t="s">
        <v>66</v>
      </c>
      <c r="G5522" s="5" t="s">
        <v>59</v>
      </c>
      <c r="H5522" s="5" t="s">
        <v>157</v>
      </c>
      <c r="I5522" t="s">
        <v>26</v>
      </c>
      <c r="J5522" t="s">
        <v>157</v>
      </c>
      <c r="K5522">
        <v>100</v>
      </c>
      <c r="L5522" s="5" t="s">
        <v>10977</v>
      </c>
      <c r="M5522" s="5" t="s">
        <v>28</v>
      </c>
      <c r="N5522">
        <v>6</v>
      </c>
      <c r="O5522" t="s">
        <v>141</v>
      </c>
      <c r="P5522" s="1">
        <v>45589</v>
      </c>
      <c r="Q5522" s="1">
        <v>45613</v>
      </c>
      <c r="R5522">
        <v>1306</v>
      </c>
      <c r="S5522" s="4">
        <v>6.9</v>
      </c>
      <c r="T5522" t="s">
        <v>95</v>
      </c>
    </row>
    <row r="5523" spans="1:20" x14ac:dyDescent="0.35">
      <c r="A5523" t="s">
        <v>10978</v>
      </c>
      <c r="B5523" s="5" t="s">
        <v>179</v>
      </c>
      <c r="C5523" s="6">
        <v>39850</v>
      </c>
      <c r="D5523" t="s">
        <v>22</v>
      </c>
      <c r="E5523">
        <v>39850</v>
      </c>
      <c r="F5523" s="5" t="s">
        <v>50</v>
      </c>
      <c r="G5523" s="5" t="s">
        <v>42</v>
      </c>
      <c r="H5523" s="5" t="s">
        <v>157</v>
      </c>
      <c r="I5523" t="s">
        <v>35</v>
      </c>
      <c r="J5523" t="s">
        <v>157</v>
      </c>
      <c r="K5523">
        <v>50</v>
      </c>
      <c r="L5523" s="5" t="s">
        <v>10979</v>
      </c>
      <c r="M5523" s="5" t="s">
        <v>70</v>
      </c>
      <c r="N5523">
        <v>4</v>
      </c>
      <c r="O5523" t="s">
        <v>135</v>
      </c>
      <c r="P5523" s="1">
        <v>45489</v>
      </c>
      <c r="Q5523" s="1">
        <v>45534</v>
      </c>
      <c r="R5523">
        <v>1706</v>
      </c>
      <c r="S5523" s="4">
        <v>6.3</v>
      </c>
      <c r="T5523" t="s">
        <v>136</v>
      </c>
    </row>
    <row r="5524" spans="1:20" x14ac:dyDescent="0.35">
      <c r="A5524" t="s">
        <v>10980</v>
      </c>
      <c r="B5524" s="5" t="s">
        <v>174</v>
      </c>
      <c r="C5524" s="6">
        <v>129312</v>
      </c>
      <c r="D5524" t="s">
        <v>22</v>
      </c>
      <c r="E5524">
        <v>129312</v>
      </c>
      <c r="F5524" s="5" t="s">
        <v>66</v>
      </c>
      <c r="G5524" s="5" t="s">
        <v>42</v>
      </c>
      <c r="H5524" s="5" t="s">
        <v>52</v>
      </c>
      <c r="I5524" t="s">
        <v>26</v>
      </c>
      <c r="J5524" t="s">
        <v>52</v>
      </c>
      <c r="K5524">
        <v>100</v>
      </c>
      <c r="L5524" s="5" t="s">
        <v>10981</v>
      </c>
      <c r="M5524" s="5" t="s">
        <v>54</v>
      </c>
      <c r="N5524">
        <v>9</v>
      </c>
      <c r="O5524" t="s">
        <v>141</v>
      </c>
      <c r="P5524" s="1">
        <v>45633</v>
      </c>
      <c r="Q5524" s="1">
        <v>45699</v>
      </c>
      <c r="R5524">
        <v>2388</v>
      </c>
      <c r="S5524" s="4">
        <v>6.2</v>
      </c>
      <c r="T5524" t="s">
        <v>95</v>
      </c>
    </row>
    <row r="5525" spans="1:20" x14ac:dyDescent="0.35">
      <c r="A5525" t="s">
        <v>10982</v>
      </c>
      <c r="B5525" s="5" t="s">
        <v>145</v>
      </c>
      <c r="C5525" s="6">
        <v>262770</v>
      </c>
      <c r="D5525" t="s">
        <v>41</v>
      </c>
      <c r="E5525">
        <v>223355</v>
      </c>
      <c r="F5525" s="5" t="s">
        <v>23</v>
      </c>
      <c r="G5525" s="5" t="s">
        <v>59</v>
      </c>
      <c r="H5525" s="5" t="s">
        <v>60</v>
      </c>
      <c r="I5525" t="s">
        <v>35</v>
      </c>
      <c r="J5525" t="s">
        <v>299</v>
      </c>
      <c r="K5525">
        <v>100</v>
      </c>
      <c r="L5525" s="5" t="s">
        <v>10983</v>
      </c>
      <c r="M5525" s="5" t="s">
        <v>37</v>
      </c>
      <c r="N5525">
        <v>11</v>
      </c>
      <c r="O5525" t="s">
        <v>141</v>
      </c>
      <c r="P5525" s="1">
        <v>45679</v>
      </c>
      <c r="Q5525" s="1">
        <v>45747</v>
      </c>
      <c r="R5525">
        <v>942</v>
      </c>
      <c r="S5525" s="4">
        <v>9.9</v>
      </c>
      <c r="T5525" t="s">
        <v>55</v>
      </c>
    </row>
    <row r="5526" spans="1:20" x14ac:dyDescent="0.35">
      <c r="A5526" t="s">
        <v>10984</v>
      </c>
      <c r="B5526" s="5" t="s">
        <v>105</v>
      </c>
      <c r="C5526" s="6">
        <v>95183</v>
      </c>
      <c r="D5526" t="s">
        <v>33</v>
      </c>
      <c r="E5526">
        <v>10470130</v>
      </c>
      <c r="F5526" s="5" t="s">
        <v>50</v>
      </c>
      <c r="G5526" s="5" t="s">
        <v>59</v>
      </c>
      <c r="H5526" s="5" t="s">
        <v>34</v>
      </c>
      <c r="I5526" t="s">
        <v>44</v>
      </c>
      <c r="J5526" t="s">
        <v>34</v>
      </c>
      <c r="K5526">
        <v>100</v>
      </c>
      <c r="L5526" s="5" t="s">
        <v>10985</v>
      </c>
      <c r="M5526" s="5" t="s">
        <v>28</v>
      </c>
      <c r="N5526">
        <v>3</v>
      </c>
      <c r="O5526" t="s">
        <v>85</v>
      </c>
      <c r="P5526" s="1">
        <v>45496</v>
      </c>
      <c r="Q5526" s="1">
        <v>45536</v>
      </c>
      <c r="R5526">
        <v>1428</v>
      </c>
      <c r="S5526" s="4">
        <v>9.6</v>
      </c>
      <c r="T5526" t="s">
        <v>210</v>
      </c>
    </row>
    <row r="5527" spans="1:20" x14ac:dyDescent="0.35">
      <c r="A5527" t="s">
        <v>10986</v>
      </c>
      <c r="B5527" s="5" t="s">
        <v>174</v>
      </c>
      <c r="C5527" s="6">
        <v>40242</v>
      </c>
      <c r="D5527" t="s">
        <v>22</v>
      </c>
      <c r="E5527">
        <v>40242</v>
      </c>
      <c r="F5527" s="5" t="s">
        <v>50</v>
      </c>
      <c r="G5527" s="5" t="s">
        <v>24</v>
      </c>
      <c r="H5527" s="5" t="s">
        <v>116</v>
      </c>
      <c r="I5527" t="s">
        <v>35</v>
      </c>
      <c r="J5527" t="s">
        <v>116</v>
      </c>
      <c r="K5527">
        <v>0</v>
      </c>
      <c r="L5527" s="5" t="s">
        <v>10987</v>
      </c>
      <c r="M5527" s="5" t="s">
        <v>54</v>
      </c>
      <c r="N5527">
        <v>2</v>
      </c>
      <c r="O5527" t="s">
        <v>107</v>
      </c>
      <c r="P5527" s="1">
        <v>45475</v>
      </c>
      <c r="Q5527" s="1">
        <v>45497</v>
      </c>
      <c r="R5527">
        <v>1322</v>
      </c>
      <c r="S5527" s="4">
        <v>6.8</v>
      </c>
      <c r="T5527" t="s">
        <v>108</v>
      </c>
    </row>
    <row r="5528" spans="1:20" x14ac:dyDescent="0.35">
      <c r="A5528" t="s">
        <v>10988</v>
      </c>
      <c r="B5528" s="5" t="s">
        <v>28800</v>
      </c>
      <c r="C5528" s="6">
        <v>164259</v>
      </c>
      <c r="D5528" t="s">
        <v>33</v>
      </c>
      <c r="E5528">
        <v>18068490</v>
      </c>
      <c r="F5528" s="5" t="s">
        <v>23</v>
      </c>
      <c r="G5528" s="5" t="s">
        <v>59</v>
      </c>
      <c r="H5528" s="5" t="s">
        <v>34</v>
      </c>
      <c r="I5528" t="s">
        <v>44</v>
      </c>
      <c r="J5528" t="s">
        <v>359</v>
      </c>
      <c r="K5528">
        <v>100</v>
      </c>
      <c r="L5528" s="5" t="s">
        <v>10989</v>
      </c>
      <c r="M5528" s="5" t="s">
        <v>28</v>
      </c>
      <c r="N5528">
        <v>19</v>
      </c>
      <c r="O5528" t="s">
        <v>78</v>
      </c>
      <c r="P5528" s="1">
        <v>45601</v>
      </c>
      <c r="Q5528" s="1">
        <v>45623</v>
      </c>
      <c r="R5528">
        <v>2246</v>
      </c>
      <c r="S5528" s="4">
        <v>8.8000000000000007</v>
      </c>
      <c r="T5528" t="s">
        <v>63</v>
      </c>
    </row>
    <row r="5529" spans="1:20" x14ac:dyDescent="0.35">
      <c r="A5529" t="s">
        <v>10990</v>
      </c>
      <c r="B5529" s="5" t="s">
        <v>91</v>
      </c>
      <c r="C5529" s="6">
        <v>102309</v>
      </c>
      <c r="D5529" t="s">
        <v>22</v>
      </c>
      <c r="E5529">
        <v>102309</v>
      </c>
      <c r="F5529" s="5" t="s">
        <v>66</v>
      </c>
      <c r="G5529" s="5" t="s">
        <v>59</v>
      </c>
      <c r="H5529" s="5" t="s">
        <v>52</v>
      </c>
      <c r="I5529" t="s">
        <v>26</v>
      </c>
      <c r="J5529" t="s">
        <v>52</v>
      </c>
      <c r="K5529">
        <v>100</v>
      </c>
      <c r="L5529" s="5" t="s">
        <v>10991</v>
      </c>
      <c r="M5529" s="5" t="s">
        <v>70</v>
      </c>
      <c r="N5529">
        <v>8</v>
      </c>
      <c r="O5529" t="s">
        <v>131</v>
      </c>
      <c r="P5529" s="1">
        <v>45355</v>
      </c>
      <c r="Q5529" s="1">
        <v>45423</v>
      </c>
      <c r="R5529">
        <v>939</v>
      </c>
      <c r="S5529" s="4">
        <v>7.1</v>
      </c>
      <c r="T5529" t="s">
        <v>118</v>
      </c>
    </row>
    <row r="5530" spans="1:20" x14ac:dyDescent="0.35">
      <c r="A5530" t="s">
        <v>10992</v>
      </c>
      <c r="B5530" s="5" t="s">
        <v>32</v>
      </c>
      <c r="C5530" s="6">
        <v>53973</v>
      </c>
      <c r="D5530" t="s">
        <v>22</v>
      </c>
      <c r="E5530">
        <v>53973</v>
      </c>
      <c r="F5530" s="5" t="s">
        <v>58</v>
      </c>
      <c r="G5530" s="5" t="s">
        <v>51</v>
      </c>
      <c r="H5530" s="5" t="s">
        <v>129</v>
      </c>
      <c r="I5530" t="s">
        <v>44</v>
      </c>
      <c r="J5530" t="s">
        <v>354</v>
      </c>
      <c r="K5530">
        <v>0</v>
      </c>
      <c r="L5530" s="5" t="s">
        <v>9633</v>
      </c>
      <c r="M5530" s="5" t="s">
        <v>54</v>
      </c>
      <c r="N5530">
        <v>0</v>
      </c>
      <c r="O5530" t="s">
        <v>71</v>
      </c>
      <c r="P5530" s="1">
        <v>45691</v>
      </c>
      <c r="Q5530" s="1">
        <v>45721</v>
      </c>
      <c r="R5530">
        <v>611</v>
      </c>
      <c r="S5530" s="4">
        <v>7.2</v>
      </c>
      <c r="T5530" t="s">
        <v>55</v>
      </c>
    </row>
    <row r="5531" spans="1:20" x14ac:dyDescent="0.35">
      <c r="A5531" t="s">
        <v>10993</v>
      </c>
      <c r="B5531" s="5" t="s">
        <v>28799</v>
      </c>
      <c r="C5531" s="6">
        <v>54973</v>
      </c>
      <c r="D5531" t="s">
        <v>22</v>
      </c>
      <c r="E5531">
        <v>54973</v>
      </c>
      <c r="F5531" s="5" t="s">
        <v>66</v>
      </c>
      <c r="G5531" s="5" t="s">
        <v>59</v>
      </c>
      <c r="H5531" s="5" t="s">
        <v>116</v>
      </c>
      <c r="I5531" t="s">
        <v>35</v>
      </c>
      <c r="J5531" t="s">
        <v>116</v>
      </c>
      <c r="K5531">
        <v>0</v>
      </c>
      <c r="L5531" s="5" t="s">
        <v>10994</v>
      </c>
      <c r="M5531" s="5" t="s">
        <v>54</v>
      </c>
      <c r="N5531">
        <v>7</v>
      </c>
      <c r="O5531" t="s">
        <v>46</v>
      </c>
      <c r="P5531" s="1">
        <v>45608</v>
      </c>
      <c r="Q5531" s="1">
        <v>45634</v>
      </c>
      <c r="R5531">
        <v>1043</v>
      </c>
      <c r="S5531" s="4">
        <v>9.6</v>
      </c>
      <c r="T5531" t="s">
        <v>277</v>
      </c>
    </row>
    <row r="5532" spans="1:20" x14ac:dyDescent="0.35">
      <c r="A5532" t="s">
        <v>10995</v>
      </c>
      <c r="B5532" s="5" t="s">
        <v>217</v>
      </c>
      <c r="C5532" s="6">
        <v>187522</v>
      </c>
      <c r="D5532" t="s">
        <v>22</v>
      </c>
      <c r="E5532">
        <v>187522</v>
      </c>
      <c r="F5532" s="5" t="s">
        <v>23</v>
      </c>
      <c r="G5532" s="5" t="s">
        <v>42</v>
      </c>
      <c r="H5532" s="5" t="s">
        <v>52</v>
      </c>
      <c r="I5532" t="s">
        <v>44</v>
      </c>
      <c r="J5532" t="s">
        <v>52</v>
      </c>
      <c r="K5532">
        <v>0</v>
      </c>
      <c r="L5532" s="5" t="s">
        <v>10996</v>
      </c>
      <c r="M5532" s="5" t="s">
        <v>37</v>
      </c>
      <c r="N5532">
        <v>10</v>
      </c>
      <c r="O5532" t="s">
        <v>147</v>
      </c>
      <c r="P5532" s="1">
        <v>45623</v>
      </c>
      <c r="Q5532" s="1">
        <v>45657</v>
      </c>
      <c r="R5532">
        <v>1802</v>
      </c>
      <c r="S5532" s="4">
        <v>7.4</v>
      </c>
      <c r="T5532" t="s">
        <v>153</v>
      </c>
    </row>
    <row r="5533" spans="1:20" x14ac:dyDescent="0.35">
      <c r="A5533" t="s">
        <v>10997</v>
      </c>
      <c r="B5533" s="5" t="s">
        <v>217</v>
      </c>
      <c r="C5533" s="6">
        <v>57683</v>
      </c>
      <c r="D5533" t="s">
        <v>41</v>
      </c>
      <c r="E5533">
        <v>49031</v>
      </c>
      <c r="F5533" s="5" t="s">
        <v>58</v>
      </c>
      <c r="G5533" s="5" t="s">
        <v>42</v>
      </c>
      <c r="H5533" s="5" t="s">
        <v>151</v>
      </c>
      <c r="I5533" t="s">
        <v>44</v>
      </c>
      <c r="J5533" t="s">
        <v>151</v>
      </c>
      <c r="K5533">
        <v>0</v>
      </c>
      <c r="L5533" s="5" t="s">
        <v>10998</v>
      </c>
      <c r="M5533" s="5" t="s">
        <v>37</v>
      </c>
      <c r="N5533">
        <v>0</v>
      </c>
      <c r="O5533" t="s">
        <v>62</v>
      </c>
      <c r="P5533" s="1">
        <v>45386</v>
      </c>
      <c r="Q5533" s="1">
        <v>45412</v>
      </c>
      <c r="R5533">
        <v>1641</v>
      </c>
      <c r="S5533" s="4">
        <v>5.4</v>
      </c>
      <c r="T5533" t="s">
        <v>38</v>
      </c>
    </row>
    <row r="5534" spans="1:20" x14ac:dyDescent="0.35">
      <c r="A5534" t="s">
        <v>10999</v>
      </c>
      <c r="B5534" s="5" t="s">
        <v>28802</v>
      </c>
      <c r="C5534" s="6">
        <v>78473</v>
      </c>
      <c r="D5534" t="s">
        <v>22</v>
      </c>
      <c r="E5534">
        <v>78473</v>
      </c>
      <c r="F5534" s="5" t="s">
        <v>50</v>
      </c>
      <c r="G5534" s="5" t="s">
        <v>51</v>
      </c>
      <c r="H5534" s="5" t="s">
        <v>165</v>
      </c>
      <c r="I5534" t="s">
        <v>35</v>
      </c>
      <c r="J5534" t="s">
        <v>165</v>
      </c>
      <c r="K5534">
        <v>50</v>
      </c>
      <c r="L5534" s="5" t="s">
        <v>11000</v>
      </c>
      <c r="M5534" s="5" t="s">
        <v>37</v>
      </c>
      <c r="N5534">
        <v>3</v>
      </c>
      <c r="O5534" t="s">
        <v>46</v>
      </c>
      <c r="P5534" s="1">
        <v>45504</v>
      </c>
      <c r="Q5534" s="1">
        <v>45568</v>
      </c>
      <c r="R5534">
        <v>1798</v>
      </c>
      <c r="S5534" s="4">
        <v>5.2</v>
      </c>
      <c r="T5534" t="s">
        <v>89</v>
      </c>
    </row>
    <row r="5535" spans="1:20" x14ac:dyDescent="0.35">
      <c r="A5535" t="s">
        <v>11001</v>
      </c>
      <c r="B5535" s="5" t="s">
        <v>49</v>
      </c>
      <c r="C5535" s="6">
        <v>55008</v>
      </c>
      <c r="D5535" t="s">
        <v>65</v>
      </c>
      <c r="E5535">
        <v>71510</v>
      </c>
      <c r="F5535" s="5" t="s">
        <v>58</v>
      </c>
      <c r="G5535" s="5" t="s">
        <v>42</v>
      </c>
      <c r="H5535" s="5" t="s">
        <v>67</v>
      </c>
      <c r="I5535" t="s">
        <v>44</v>
      </c>
      <c r="J5535" t="s">
        <v>291</v>
      </c>
      <c r="K5535">
        <v>100</v>
      </c>
      <c r="L5535" s="5" t="s">
        <v>11002</v>
      </c>
      <c r="M5535" s="5" t="s">
        <v>37</v>
      </c>
      <c r="N5535">
        <v>1</v>
      </c>
      <c r="O5535" t="s">
        <v>71</v>
      </c>
      <c r="P5535" s="1">
        <v>45642</v>
      </c>
      <c r="Q5535" s="1">
        <v>45708</v>
      </c>
      <c r="R5535">
        <v>1194</v>
      </c>
      <c r="S5535" s="4">
        <v>9.6</v>
      </c>
      <c r="T5535" t="s">
        <v>30</v>
      </c>
    </row>
    <row r="5536" spans="1:20" x14ac:dyDescent="0.35">
      <c r="A5536" t="s">
        <v>11003</v>
      </c>
      <c r="B5536" s="5" t="s">
        <v>49</v>
      </c>
      <c r="C5536" s="6">
        <v>76394</v>
      </c>
      <c r="D5536" t="s">
        <v>22</v>
      </c>
      <c r="E5536">
        <v>76394</v>
      </c>
      <c r="F5536" s="5" t="s">
        <v>58</v>
      </c>
      <c r="G5536" s="5" t="s">
        <v>51</v>
      </c>
      <c r="H5536" s="5" t="s">
        <v>68</v>
      </c>
      <c r="I5536" t="s">
        <v>44</v>
      </c>
      <c r="J5536" t="s">
        <v>68</v>
      </c>
      <c r="K5536">
        <v>100</v>
      </c>
      <c r="L5536" s="5" t="s">
        <v>11004</v>
      </c>
      <c r="M5536" s="5" t="s">
        <v>54</v>
      </c>
      <c r="N5536">
        <v>0</v>
      </c>
      <c r="O5536" t="s">
        <v>88</v>
      </c>
      <c r="P5536" s="1">
        <v>45307</v>
      </c>
      <c r="Q5536" s="1">
        <v>45355</v>
      </c>
      <c r="R5536">
        <v>2400</v>
      </c>
      <c r="S5536" s="4">
        <v>8.1999999999999993</v>
      </c>
      <c r="T5536" t="s">
        <v>210</v>
      </c>
    </row>
    <row r="5537" spans="1:20" x14ac:dyDescent="0.35">
      <c r="A5537" t="s">
        <v>11005</v>
      </c>
      <c r="B5537" s="5" t="s">
        <v>28802</v>
      </c>
      <c r="C5537" s="6">
        <v>102251</v>
      </c>
      <c r="D5537" t="s">
        <v>22</v>
      </c>
      <c r="E5537">
        <v>102251</v>
      </c>
      <c r="F5537" s="5" t="s">
        <v>66</v>
      </c>
      <c r="G5537" s="5" t="s">
        <v>42</v>
      </c>
      <c r="H5537" s="5" t="s">
        <v>52</v>
      </c>
      <c r="I5537" t="s">
        <v>26</v>
      </c>
      <c r="J5537" t="s">
        <v>60</v>
      </c>
      <c r="K5537">
        <v>100</v>
      </c>
      <c r="L5537" s="5" t="s">
        <v>11006</v>
      </c>
      <c r="M5537" s="5" t="s">
        <v>28</v>
      </c>
      <c r="N5537">
        <v>6</v>
      </c>
      <c r="O5537" t="s">
        <v>88</v>
      </c>
      <c r="P5537" s="1">
        <v>45664</v>
      </c>
      <c r="Q5537" s="1">
        <v>45696</v>
      </c>
      <c r="R5537">
        <v>1801</v>
      </c>
      <c r="S5537" s="4">
        <v>6.7</v>
      </c>
      <c r="T5537" t="s">
        <v>47</v>
      </c>
    </row>
    <row r="5538" spans="1:20" x14ac:dyDescent="0.35">
      <c r="A5538" t="s">
        <v>11007</v>
      </c>
      <c r="B5538" s="5" t="s">
        <v>32</v>
      </c>
      <c r="C5538" s="6">
        <v>225096</v>
      </c>
      <c r="D5538" t="s">
        <v>22</v>
      </c>
      <c r="E5538">
        <v>225096</v>
      </c>
      <c r="F5538" s="5" t="s">
        <v>23</v>
      </c>
      <c r="G5538" s="5" t="s">
        <v>59</v>
      </c>
      <c r="H5538" s="5" t="s">
        <v>129</v>
      </c>
      <c r="I5538" t="s">
        <v>35</v>
      </c>
      <c r="J5538" t="s">
        <v>129</v>
      </c>
      <c r="K5538">
        <v>50</v>
      </c>
      <c r="L5538" s="5" t="s">
        <v>11008</v>
      </c>
      <c r="M5538" s="5" t="s">
        <v>70</v>
      </c>
      <c r="N5538">
        <v>15</v>
      </c>
      <c r="O5538" t="s">
        <v>131</v>
      </c>
      <c r="P5538" s="1">
        <v>45413</v>
      </c>
      <c r="Q5538" s="1">
        <v>45474</v>
      </c>
      <c r="R5538">
        <v>726</v>
      </c>
      <c r="S5538" s="4">
        <v>5.7</v>
      </c>
      <c r="T5538" t="s">
        <v>95</v>
      </c>
    </row>
    <row r="5539" spans="1:20" x14ac:dyDescent="0.35">
      <c r="A5539" t="s">
        <v>11009</v>
      </c>
      <c r="B5539" s="5" t="s">
        <v>105</v>
      </c>
      <c r="C5539" s="6">
        <v>204843</v>
      </c>
      <c r="D5539" t="s">
        <v>120</v>
      </c>
      <c r="E5539">
        <v>184359</v>
      </c>
      <c r="F5539" s="5" t="s">
        <v>66</v>
      </c>
      <c r="G5539" s="5" t="s">
        <v>24</v>
      </c>
      <c r="H5539" s="5" t="s">
        <v>121</v>
      </c>
      <c r="I5539" t="s">
        <v>35</v>
      </c>
      <c r="J5539" t="s">
        <v>629</v>
      </c>
      <c r="K5539">
        <v>100</v>
      </c>
      <c r="L5539" s="5" t="s">
        <v>11010</v>
      </c>
      <c r="M5539" s="5" t="s">
        <v>54</v>
      </c>
      <c r="N5539">
        <v>6</v>
      </c>
      <c r="O5539" t="s">
        <v>62</v>
      </c>
      <c r="P5539" s="1">
        <v>45663</v>
      </c>
      <c r="Q5539" s="1">
        <v>45702</v>
      </c>
      <c r="R5539">
        <v>1120</v>
      </c>
      <c r="S5539" s="4">
        <v>7.8</v>
      </c>
      <c r="T5539" t="s">
        <v>30</v>
      </c>
    </row>
    <row r="5540" spans="1:20" x14ac:dyDescent="0.35">
      <c r="A5540" t="s">
        <v>11011</v>
      </c>
      <c r="B5540" s="5" t="s">
        <v>105</v>
      </c>
      <c r="C5540" s="6">
        <v>138580</v>
      </c>
      <c r="D5540" t="s">
        <v>22</v>
      </c>
      <c r="E5540">
        <v>138580</v>
      </c>
      <c r="F5540" s="5" t="s">
        <v>66</v>
      </c>
      <c r="G5540" s="5" t="s">
        <v>42</v>
      </c>
      <c r="H5540" s="5" t="s">
        <v>68</v>
      </c>
      <c r="I5540" t="s">
        <v>26</v>
      </c>
      <c r="J5540" t="s">
        <v>68</v>
      </c>
      <c r="K5540">
        <v>50</v>
      </c>
      <c r="L5540" s="5" t="s">
        <v>11012</v>
      </c>
      <c r="M5540" s="5" t="s">
        <v>70</v>
      </c>
      <c r="N5540">
        <v>6</v>
      </c>
      <c r="O5540" t="s">
        <v>131</v>
      </c>
      <c r="P5540" s="1">
        <v>45513</v>
      </c>
      <c r="Q5540" s="1">
        <v>45576</v>
      </c>
      <c r="R5540">
        <v>944</v>
      </c>
      <c r="S5540" s="4">
        <v>6.5</v>
      </c>
      <c r="T5540" t="s">
        <v>95</v>
      </c>
    </row>
    <row r="5541" spans="1:20" x14ac:dyDescent="0.35">
      <c r="A5541" t="s">
        <v>11013</v>
      </c>
      <c r="B5541" s="5" t="s">
        <v>32</v>
      </c>
      <c r="C5541" s="6">
        <v>85499</v>
      </c>
      <c r="D5541" t="s">
        <v>41</v>
      </c>
      <c r="E5541">
        <v>72674</v>
      </c>
      <c r="F5541" s="5" t="s">
        <v>58</v>
      </c>
      <c r="G5541" s="5" t="s">
        <v>51</v>
      </c>
      <c r="H5541" s="5" t="s">
        <v>126</v>
      </c>
      <c r="I5541" t="s">
        <v>35</v>
      </c>
      <c r="J5541" t="s">
        <v>126</v>
      </c>
      <c r="K5541">
        <v>50</v>
      </c>
      <c r="L5541" s="5" t="s">
        <v>11014</v>
      </c>
      <c r="M5541" s="5" t="s">
        <v>28</v>
      </c>
      <c r="N5541">
        <v>1</v>
      </c>
      <c r="O5541" t="s">
        <v>62</v>
      </c>
      <c r="P5541" s="1">
        <v>45353</v>
      </c>
      <c r="Q5541" s="1">
        <v>45378</v>
      </c>
      <c r="R5541">
        <v>767</v>
      </c>
      <c r="S5541" s="4">
        <v>5.8</v>
      </c>
      <c r="T5541" t="s">
        <v>243</v>
      </c>
    </row>
    <row r="5542" spans="1:20" x14ac:dyDescent="0.35">
      <c r="A5542" t="s">
        <v>11015</v>
      </c>
      <c r="B5542" s="5" t="s">
        <v>28800</v>
      </c>
      <c r="C5542" s="6">
        <v>83346</v>
      </c>
      <c r="D5542" t="s">
        <v>65</v>
      </c>
      <c r="E5542">
        <v>108350</v>
      </c>
      <c r="F5542" s="5" t="s">
        <v>58</v>
      </c>
      <c r="G5542" s="5" t="s">
        <v>42</v>
      </c>
      <c r="H5542" s="5" t="s">
        <v>67</v>
      </c>
      <c r="I5542" t="s">
        <v>26</v>
      </c>
      <c r="J5542" t="s">
        <v>67</v>
      </c>
      <c r="K5542">
        <v>100</v>
      </c>
      <c r="L5542" s="5" t="s">
        <v>11016</v>
      </c>
      <c r="M5542" s="5" t="s">
        <v>70</v>
      </c>
      <c r="N5542">
        <v>0</v>
      </c>
      <c r="O5542" t="s">
        <v>62</v>
      </c>
      <c r="P5542" s="1">
        <v>45392</v>
      </c>
      <c r="Q5542" s="1">
        <v>45435</v>
      </c>
      <c r="R5542">
        <v>723</v>
      </c>
      <c r="S5542" s="4">
        <v>9.1</v>
      </c>
      <c r="T5542" t="s">
        <v>95</v>
      </c>
    </row>
    <row r="5543" spans="1:20" x14ac:dyDescent="0.35">
      <c r="A5543" t="s">
        <v>11017</v>
      </c>
      <c r="B5543" s="5" t="s">
        <v>217</v>
      </c>
      <c r="C5543" s="6">
        <v>115766</v>
      </c>
      <c r="D5543" t="s">
        <v>22</v>
      </c>
      <c r="E5543">
        <v>115766</v>
      </c>
      <c r="F5543" s="5" t="s">
        <v>50</v>
      </c>
      <c r="G5543" s="5" t="s">
        <v>24</v>
      </c>
      <c r="H5543" s="5" t="s">
        <v>68</v>
      </c>
      <c r="I5543" t="s">
        <v>44</v>
      </c>
      <c r="J5543" t="s">
        <v>68</v>
      </c>
      <c r="K5543">
        <v>50</v>
      </c>
      <c r="L5543" s="5" t="s">
        <v>11018</v>
      </c>
      <c r="M5543" s="5" t="s">
        <v>54</v>
      </c>
      <c r="N5543">
        <v>2</v>
      </c>
      <c r="O5543" t="s">
        <v>85</v>
      </c>
      <c r="P5543" s="1">
        <v>45515</v>
      </c>
      <c r="Q5543" s="1">
        <v>45582</v>
      </c>
      <c r="R5543">
        <v>1493</v>
      </c>
      <c r="S5543" s="4">
        <v>7.2</v>
      </c>
      <c r="T5543" t="s">
        <v>89</v>
      </c>
    </row>
    <row r="5544" spans="1:20" x14ac:dyDescent="0.35">
      <c r="A5544" t="s">
        <v>11019</v>
      </c>
      <c r="B5544" s="5" t="s">
        <v>174</v>
      </c>
      <c r="C5544" s="6">
        <v>205113</v>
      </c>
      <c r="D5544" t="s">
        <v>22</v>
      </c>
      <c r="E5544">
        <v>205113</v>
      </c>
      <c r="F5544" s="5" t="s">
        <v>66</v>
      </c>
      <c r="G5544" s="5" t="s">
        <v>42</v>
      </c>
      <c r="H5544" s="5" t="s">
        <v>97</v>
      </c>
      <c r="I5544" t="s">
        <v>35</v>
      </c>
      <c r="J5544" t="s">
        <v>97</v>
      </c>
      <c r="K5544">
        <v>50</v>
      </c>
      <c r="L5544" s="5" t="s">
        <v>11020</v>
      </c>
      <c r="M5544" s="5" t="s">
        <v>54</v>
      </c>
      <c r="N5544">
        <v>7</v>
      </c>
      <c r="O5544" t="s">
        <v>78</v>
      </c>
      <c r="P5544" s="1">
        <v>45734</v>
      </c>
      <c r="Q5544" s="1">
        <v>45764</v>
      </c>
      <c r="R5544">
        <v>1640</v>
      </c>
      <c r="S5544" s="4">
        <v>7.7</v>
      </c>
      <c r="T5544" t="s">
        <v>79</v>
      </c>
    </row>
    <row r="5545" spans="1:20" x14ac:dyDescent="0.35">
      <c r="A5545" t="s">
        <v>11021</v>
      </c>
      <c r="B5545" s="5" t="s">
        <v>28801</v>
      </c>
      <c r="C5545" s="6">
        <v>160912</v>
      </c>
      <c r="D5545" t="s">
        <v>22</v>
      </c>
      <c r="E5545">
        <v>160912</v>
      </c>
      <c r="F5545" s="5" t="s">
        <v>66</v>
      </c>
      <c r="G5545" s="5" t="s">
        <v>59</v>
      </c>
      <c r="H5545" s="5" t="s">
        <v>25</v>
      </c>
      <c r="I5545" t="s">
        <v>35</v>
      </c>
      <c r="J5545" t="s">
        <v>25</v>
      </c>
      <c r="K5545">
        <v>100</v>
      </c>
      <c r="L5545" s="5" t="s">
        <v>11022</v>
      </c>
      <c r="M5545" s="5" t="s">
        <v>54</v>
      </c>
      <c r="N5545">
        <v>6</v>
      </c>
      <c r="O5545" t="s">
        <v>62</v>
      </c>
      <c r="P5545" s="1">
        <v>45349</v>
      </c>
      <c r="Q5545" s="1">
        <v>45404</v>
      </c>
      <c r="R5545">
        <v>856</v>
      </c>
      <c r="S5545" s="4">
        <v>6</v>
      </c>
      <c r="T5545" t="s">
        <v>118</v>
      </c>
    </row>
    <row r="5546" spans="1:20" x14ac:dyDescent="0.35">
      <c r="A5546" t="s">
        <v>11023</v>
      </c>
      <c r="B5546" s="5" t="s">
        <v>28802</v>
      </c>
      <c r="C5546" s="6">
        <v>142229</v>
      </c>
      <c r="D5546" t="s">
        <v>22</v>
      </c>
      <c r="E5546">
        <v>142229</v>
      </c>
      <c r="F5546" s="5" t="s">
        <v>66</v>
      </c>
      <c r="G5546" s="5" t="s">
        <v>24</v>
      </c>
      <c r="H5546" s="5" t="s">
        <v>52</v>
      </c>
      <c r="I5546" t="s">
        <v>35</v>
      </c>
      <c r="J5546" t="s">
        <v>52</v>
      </c>
      <c r="K5546">
        <v>50</v>
      </c>
      <c r="L5546" s="5" t="s">
        <v>11024</v>
      </c>
      <c r="M5546" s="5" t="s">
        <v>37</v>
      </c>
      <c r="N5546">
        <v>6</v>
      </c>
      <c r="O5546" t="s">
        <v>141</v>
      </c>
      <c r="P5546" s="1">
        <v>45329</v>
      </c>
      <c r="Q5546" s="1">
        <v>45370</v>
      </c>
      <c r="R5546">
        <v>1243</v>
      </c>
      <c r="S5546" s="4">
        <v>6</v>
      </c>
      <c r="T5546" t="s">
        <v>118</v>
      </c>
    </row>
    <row r="5547" spans="1:20" x14ac:dyDescent="0.35">
      <c r="A5547" t="s">
        <v>11025</v>
      </c>
      <c r="B5547" s="5" t="s">
        <v>100</v>
      </c>
      <c r="C5547" s="6">
        <v>79913</v>
      </c>
      <c r="D5547" t="s">
        <v>22</v>
      </c>
      <c r="E5547">
        <v>79913</v>
      </c>
      <c r="F5547" s="5" t="s">
        <v>50</v>
      </c>
      <c r="G5547" s="5" t="s">
        <v>59</v>
      </c>
      <c r="H5547" s="5" t="s">
        <v>52</v>
      </c>
      <c r="I5547" t="s">
        <v>44</v>
      </c>
      <c r="J5547" t="s">
        <v>52</v>
      </c>
      <c r="K5547">
        <v>0</v>
      </c>
      <c r="L5547" s="5" t="s">
        <v>11026</v>
      </c>
      <c r="M5547" s="5" t="s">
        <v>37</v>
      </c>
      <c r="N5547">
        <v>2</v>
      </c>
      <c r="O5547" t="s">
        <v>78</v>
      </c>
      <c r="P5547" s="1">
        <v>45403</v>
      </c>
      <c r="Q5547" s="1">
        <v>45433</v>
      </c>
      <c r="R5547">
        <v>1381</v>
      </c>
      <c r="S5547" s="4">
        <v>5.6</v>
      </c>
      <c r="T5547" t="s">
        <v>277</v>
      </c>
    </row>
    <row r="5548" spans="1:20" x14ac:dyDescent="0.35">
      <c r="A5548" t="s">
        <v>11027</v>
      </c>
      <c r="B5548" s="5" t="s">
        <v>21</v>
      </c>
      <c r="C5548" s="6">
        <v>105268</v>
      </c>
      <c r="D5548" t="s">
        <v>22</v>
      </c>
      <c r="E5548">
        <v>105268</v>
      </c>
      <c r="F5548" s="5" t="s">
        <v>50</v>
      </c>
      <c r="G5548" s="5" t="s">
        <v>42</v>
      </c>
      <c r="H5548" s="5" t="s">
        <v>97</v>
      </c>
      <c r="I5548" t="s">
        <v>26</v>
      </c>
      <c r="J5548" t="s">
        <v>97</v>
      </c>
      <c r="K5548">
        <v>100</v>
      </c>
      <c r="L5548" s="5" t="s">
        <v>11028</v>
      </c>
      <c r="M5548" s="5" t="s">
        <v>70</v>
      </c>
      <c r="N5548">
        <v>3</v>
      </c>
      <c r="O5548" t="s">
        <v>107</v>
      </c>
      <c r="P5548" s="1">
        <v>45590</v>
      </c>
      <c r="Q5548" s="1">
        <v>45637</v>
      </c>
      <c r="R5548">
        <v>1041</v>
      </c>
      <c r="S5548" s="4">
        <v>6.4</v>
      </c>
      <c r="T5548" t="s">
        <v>136</v>
      </c>
    </row>
    <row r="5549" spans="1:20" x14ac:dyDescent="0.35">
      <c r="A5549" t="s">
        <v>11029</v>
      </c>
      <c r="B5549" s="5" t="s">
        <v>28802</v>
      </c>
      <c r="C5549" s="6">
        <v>222239</v>
      </c>
      <c r="D5549" t="s">
        <v>65</v>
      </c>
      <c r="E5549">
        <v>288911</v>
      </c>
      <c r="F5549" s="5" t="s">
        <v>23</v>
      </c>
      <c r="G5549" s="5" t="s">
        <v>42</v>
      </c>
      <c r="H5549" s="5" t="s">
        <v>67</v>
      </c>
      <c r="I5549" t="s">
        <v>44</v>
      </c>
      <c r="J5549" t="s">
        <v>67</v>
      </c>
      <c r="K5549">
        <v>100</v>
      </c>
      <c r="L5549" s="5" t="s">
        <v>11030</v>
      </c>
      <c r="M5549" s="5" t="s">
        <v>70</v>
      </c>
      <c r="N5549">
        <v>11</v>
      </c>
      <c r="O5549" t="s">
        <v>71</v>
      </c>
      <c r="P5549" s="1">
        <v>45710</v>
      </c>
      <c r="Q5549" s="1">
        <v>45724</v>
      </c>
      <c r="R5549">
        <v>1199</v>
      </c>
      <c r="S5549" s="4">
        <v>9.6</v>
      </c>
      <c r="T5549" t="s">
        <v>79</v>
      </c>
    </row>
    <row r="5550" spans="1:20" x14ac:dyDescent="0.35">
      <c r="A5550" t="s">
        <v>11031</v>
      </c>
      <c r="B5550" s="5" t="s">
        <v>49</v>
      </c>
      <c r="C5550" s="6">
        <v>95349</v>
      </c>
      <c r="D5550" t="s">
        <v>22</v>
      </c>
      <c r="E5550">
        <v>95349</v>
      </c>
      <c r="F5550" s="5" t="s">
        <v>50</v>
      </c>
      <c r="G5550" s="5" t="s">
        <v>24</v>
      </c>
      <c r="H5550" s="5" t="s">
        <v>25</v>
      </c>
      <c r="I5550" t="s">
        <v>44</v>
      </c>
      <c r="J5550" t="s">
        <v>25</v>
      </c>
      <c r="K5550">
        <v>100</v>
      </c>
      <c r="L5550" s="5" t="s">
        <v>11032</v>
      </c>
      <c r="M5550" s="5" t="s">
        <v>70</v>
      </c>
      <c r="N5550">
        <v>3</v>
      </c>
      <c r="O5550" t="s">
        <v>107</v>
      </c>
      <c r="P5550" s="1">
        <v>45420</v>
      </c>
      <c r="Q5550" s="1">
        <v>45461</v>
      </c>
      <c r="R5550">
        <v>913</v>
      </c>
      <c r="S5550" s="4">
        <v>7.2</v>
      </c>
      <c r="T5550" t="s">
        <v>79</v>
      </c>
    </row>
    <row r="5551" spans="1:20" x14ac:dyDescent="0.35">
      <c r="A5551" t="s">
        <v>11033</v>
      </c>
      <c r="B5551" s="5" t="s">
        <v>91</v>
      </c>
      <c r="C5551" s="6">
        <v>276306</v>
      </c>
      <c r="D5551" t="s">
        <v>22</v>
      </c>
      <c r="E5551">
        <v>276306</v>
      </c>
      <c r="F5551" s="5" t="s">
        <v>23</v>
      </c>
      <c r="G5551" s="5" t="s">
        <v>42</v>
      </c>
      <c r="H5551" s="5" t="s">
        <v>101</v>
      </c>
      <c r="I5551" t="s">
        <v>35</v>
      </c>
      <c r="J5551" t="s">
        <v>101</v>
      </c>
      <c r="K5551">
        <v>0</v>
      </c>
      <c r="L5551" s="5" t="s">
        <v>11034</v>
      </c>
      <c r="M5551" s="5" t="s">
        <v>28</v>
      </c>
      <c r="N5551">
        <v>13</v>
      </c>
      <c r="O5551" t="s">
        <v>88</v>
      </c>
      <c r="P5551" s="1">
        <v>45494</v>
      </c>
      <c r="Q5551" s="1">
        <v>45543</v>
      </c>
      <c r="R5551">
        <v>880</v>
      </c>
      <c r="S5551" s="4">
        <v>7.6</v>
      </c>
      <c r="T5551" t="s">
        <v>89</v>
      </c>
    </row>
    <row r="5552" spans="1:20" x14ac:dyDescent="0.35">
      <c r="A5552" t="s">
        <v>11035</v>
      </c>
      <c r="B5552" s="5" t="s">
        <v>32</v>
      </c>
      <c r="C5552" s="6">
        <v>86349</v>
      </c>
      <c r="D5552" t="s">
        <v>22</v>
      </c>
      <c r="E5552">
        <v>86349</v>
      </c>
      <c r="F5552" s="5" t="s">
        <v>50</v>
      </c>
      <c r="G5552" s="5" t="s">
        <v>51</v>
      </c>
      <c r="H5552" s="5" t="s">
        <v>52</v>
      </c>
      <c r="I5552" t="s">
        <v>44</v>
      </c>
      <c r="J5552" t="s">
        <v>52</v>
      </c>
      <c r="K5552">
        <v>100</v>
      </c>
      <c r="L5552" s="5" t="s">
        <v>11036</v>
      </c>
      <c r="M5552" s="5" t="s">
        <v>70</v>
      </c>
      <c r="N5552">
        <v>2</v>
      </c>
      <c r="O5552" t="s">
        <v>29</v>
      </c>
      <c r="P5552" s="1">
        <v>45467</v>
      </c>
      <c r="Q5552" s="1">
        <v>45517</v>
      </c>
      <c r="R5552">
        <v>744</v>
      </c>
      <c r="S5552" s="4">
        <v>6.4</v>
      </c>
      <c r="T5552" t="s">
        <v>108</v>
      </c>
    </row>
    <row r="5553" spans="1:20" x14ac:dyDescent="0.35">
      <c r="A5553" t="s">
        <v>11037</v>
      </c>
      <c r="B5553" s="5" t="s">
        <v>28799</v>
      </c>
      <c r="C5553" s="6">
        <v>200534</v>
      </c>
      <c r="D5553" t="s">
        <v>22</v>
      </c>
      <c r="E5553">
        <v>200534</v>
      </c>
      <c r="F5553" s="5" t="s">
        <v>23</v>
      </c>
      <c r="G5553" s="5" t="s">
        <v>59</v>
      </c>
      <c r="H5553" s="5" t="s">
        <v>101</v>
      </c>
      <c r="I5553" t="s">
        <v>44</v>
      </c>
      <c r="J5553" t="s">
        <v>192</v>
      </c>
      <c r="K5553">
        <v>50</v>
      </c>
      <c r="L5553" s="5" t="s">
        <v>11038</v>
      </c>
      <c r="M5553" s="5" t="s">
        <v>37</v>
      </c>
      <c r="N5553">
        <v>15</v>
      </c>
      <c r="O5553" t="s">
        <v>172</v>
      </c>
      <c r="P5553" s="1">
        <v>45495</v>
      </c>
      <c r="Q5553" s="1">
        <v>45536</v>
      </c>
      <c r="R5553">
        <v>1411</v>
      </c>
      <c r="S5553" s="4">
        <v>7.1</v>
      </c>
      <c r="T5553" t="s">
        <v>108</v>
      </c>
    </row>
    <row r="5554" spans="1:20" x14ac:dyDescent="0.35">
      <c r="A5554" t="s">
        <v>11039</v>
      </c>
      <c r="B5554" s="5" t="s">
        <v>145</v>
      </c>
      <c r="C5554" s="6">
        <v>130848</v>
      </c>
      <c r="D5554" t="s">
        <v>92</v>
      </c>
      <c r="E5554">
        <v>98136</v>
      </c>
      <c r="F5554" s="5" t="s">
        <v>66</v>
      </c>
      <c r="G5554" s="5" t="s">
        <v>24</v>
      </c>
      <c r="H5554" s="5" t="s">
        <v>93</v>
      </c>
      <c r="I5554" t="s">
        <v>26</v>
      </c>
      <c r="J5554" t="s">
        <v>93</v>
      </c>
      <c r="K5554">
        <v>50</v>
      </c>
      <c r="L5554" s="5" t="s">
        <v>11040</v>
      </c>
      <c r="M5554" s="5" t="s">
        <v>28</v>
      </c>
      <c r="N5554">
        <v>7</v>
      </c>
      <c r="O5554" t="s">
        <v>29</v>
      </c>
      <c r="P5554" s="1">
        <v>45614</v>
      </c>
      <c r="Q5554" s="1">
        <v>45676</v>
      </c>
      <c r="R5554">
        <v>506</v>
      </c>
      <c r="S5554" s="4">
        <v>8.6</v>
      </c>
      <c r="T5554" t="s">
        <v>136</v>
      </c>
    </row>
    <row r="5555" spans="1:20" x14ac:dyDescent="0.35">
      <c r="A5555" t="s">
        <v>11041</v>
      </c>
      <c r="B5555" s="5" t="s">
        <v>145</v>
      </c>
      <c r="C5555" s="6">
        <v>137574</v>
      </c>
      <c r="D5555" t="s">
        <v>22</v>
      </c>
      <c r="E5555">
        <v>137574</v>
      </c>
      <c r="F5555" s="5" t="s">
        <v>66</v>
      </c>
      <c r="G5555" s="5" t="s">
        <v>51</v>
      </c>
      <c r="H5555" s="5" t="s">
        <v>97</v>
      </c>
      <c r="I5555" t="s">
        <v>26</v>
      </c>
      <c r="J5555" t="s">
        <v>97</v>
      </c>
      <c r="K5555">
        <v>100</v>
      </c>
      <c r="L5555" s="5" t="s">
        <v>11042</v>
      </c>
      <c r="M5555" s="5" t="s">
        <v>70</v>
      </c>
      <c r="N5555">
        <v>9</v>
      </c>
      <c r="O5555" t="s">
        <v>78</v>
      </c>
      <c r="P5555" s="1">
        <v>45327</v>
      </c>
      <c r="Q5555" s="1">
        <v>45376</v>
      </c>
      <c r="R5555">
        <v>2456</v>
      </c>
      <c r="S5555" s="4">
        <v>6</v>
      </c>
      <c r="T5555" t="s">
        <v>79</v>
      </c>
    </row>
    <row r="5556" spans="1:20" x14ac:dyDescent="0.35">
      <c r="A5556" t="s">
        <v>11043</v>
      </c>
      <c r="B5556" s="5" t="s">
        <v>28802</v>
      </c>
      <c r="C5556" s="6">
        <v>64547</v>
      </c>
      <c r="D5556" t="s">
        <v>41</v>
      </c>
      <c r="E5556">
        <v>54865</v>
      </c>
      <c r="F5556" s="5" t="s">
        <v>50</v>
      </c>
      <c r="G5556" s="5" t="s">
        <v>24</v>
      </c>
      <c r="H5556" s="5" t="s">
        <v>60</v>
      </c>
      <c r="I5556" t="s">
        <v>44</v>
      </c>
      <c r="J5556" t="s">
        <v>60</v>
      </c>
      <c r="K5556">
        <v>100</v>
      </c>
      <c r="L5556" s="5" t="s">
        <v>11044</v>
      </c>
      <c r="M5556" s="5" t="s">
        <v>37</v>
      </c>
      <c r="N5556">
        <v>4</v>
      </c>
      <c r="O5556" t="s">
        <v>141</v>
      </c>
      <c r="P5556" s="1">
        <v>45571</v>
      </c>
      <c r="Q5556" s="1">
        <v>45604</v>
      </c>
      <c r="R5556">
        <v>1689</v>
      </c>
      <c r="S5556" s="4">
        <v>5.6</v>
      </c>
      <c r="T5556" t="s">
        <v>38</v>
      </c>
    </row>
    <row r="5557" spans="1:20" x14ac:dyDescent="0.35">
      <c r="A5557" t="s">
        <v>11045</v>
      </c>
      <c r="B5557" s="5" t="s">
        <v>162</v>
      </c>
      <c r="C5557" s="6">
        <v>220582</v>
      </c>
      <c r="D5557" t="s">
        <v>120</v>
      </c>
      <c r="E5557">
        <v>198524</v>
      </c>
      <c r="F5557" s="5" t="s">
        <v>66</v>
      </c>
      <c r="G5557" s="5" t="s">
        <v>51</v>
      </c>
      <c r="H5557" s="5" t="s">
        <v>121</v>
      </c>
      <c r="I5557" t="s">
        <v>35</v>
      </c>
      <c r="J5557" t="s">
        <v>121</v>
      </c>
      <c r="K5557">
        <v>50</v>
      </c>
      <c r="L5557" s="5" t="s">
        <v>11046</v>
      </c>
      <c r="M5557" s="5" t="s">
        <v>70</v>
      </c>
      <c r="N5557">
        <v>9</v>
      </c>
      <c r="O5557" t="s">
        <v>131</v>
      </c>
      <c r="P5557" s="1">
        <v>45776</v>
      </c>
      <c r="Q5557" s="1">
        <v>45807</v>
      </c>
      <c r="R5557">
        <v>1189</v>
      </c>
      <c r="S5557" s="4">
        <v>7.7</v>
      </c>
      <c r="T5557" t="s">
        <v>108</v>
      </c>
    </row>
    <row r="5558" spans="1:20" x14ac:dyDescent="0.35">
      <c r="A5558" t="s">
        <v>11047</v>
      </c>
      <c r="B5558" s="5" t="s">
        <v>91</v>
      </c>
      <c r="C5558" s="6">
        <v>68236</v>
      </c>
      <c r="D5558" t="s">
        <v>41</v>
      </c>
      <c r="E5558">
        <v>58001</v>
      </c>
      <c r="F5558" s="5" t="s">
        <v>58</v>
      </c>
      <c r="G5558" s="5" t="s">
        <v>42</v>
      </c>
      <c r="H5558" s="5" t="s">
        <v>60</v>
      </c>
      <c r="I5558" t="s">
        <v>26</v>
      </c>
      <c r="J5558" t="s">
        <v>60</v>
      </c>
      <c r="K5558">
        <v>100</v>
      </c>
      <c r="L5558" s="5" t="s">
        <v>11048</v>
      </c>
      <c r="M5558" s="5" t="s">
        <v>28</v>
      </c>
      <c r="N5558">
        <v>1</v>
      </c>
      <c r="O5558" t="s">
        <v>172</v>
      </c>
      <c r="P5558" s="1">
        <v>45355</v>
      </c>
      <c r="Q5558" s="1">
        <v>45407</v>
      </c>
      <c r="R5558">
        <v>2050</v>
      </c>
      <c r="S5558" s="4">
        <v>8.6999999999999993</v>
      </c>
      <c r="T5558" t="s">
        <v>95</v>
      </c>
    </row>
    <row r="5559" spans="1:20" x14ac:dyDescent="0.35">
      <c r="A5559" t="s">
        <v>11049</v>
      </c>
      <c r="B5559" s="5" t="s">
        <v>91</v>
      </c>
      <c r="C5559" s="6">
        <v>102411</v>
      </c>
      <c r="D5559" t="s">
        <v>120</v>
      </c>
      <c r="E5559">
        <v>92170</v>
      </c>
      <c r="F5559" s="5" t="s">
        <v>50</v>
      </c>
      <c r="G5559" s="5" t="s">
        <v>59</v>
      </c>
      <c r="H5559" s="5" t="s">
        <v>121</v>
      </c>
      <c r="I5559" t="s">
        <v>44</v>
      </c>
      <c r="J5559" t="s">
        <v>121</v>
      </c>
      <c r="K5559">
        <v>0</v>
      </c>
      <c r="L5559" s="5" t="s">
        <v>11050</v>
      </c>
      <c r="M5559" s="5" t="s">
        <v>37</v>
      </c>
      <c r="N5559">
        <v>3</v>
      </c>
      <c r="O5559" t="s">
        <v>141</v>
      </c>
      <c r="P5559" s="1">
        <v>45371</v>
      </c>
      <c r="Q5559" s="1">
        <v>45392</v>
      </c>
      <c r="R5559">
        <v>2337</v>
      </c>
      <c r="S5559" s="4">
        <v>8.1</v>
      </c>
      <c r="T5559" t="s">
        <v>136</v>
      </c>
    </row>
    <row r="5560" spans="1:20" x14ac:dyDescent="0.35">
      <c r="A5560" t="s">
        <v>11051</v>
      </c>
      <c r="B5560" s="5" t="s">
        <v>174</v>
      </c>
      <c r="C5560" s="6">
        <v>98866</v>
      </c>
      <c r="D5560" t="s">
        <v>33</v>
      </c>
      <c r="E5560">
        <v>10875260</v>
      </c>
      <c r="F5560" s="5" t="s">
        <v>50</v>
      </c>
      <c r="G5560" s="5" t="s">
        <v>51</v>
      </c>
      <c r="H5560" s="5" t="s">
        <v>34</v>
      </c>
      <c r="I5560" t="s">
        <v>44</v>
      </c>
      <c r="J5560" t="s">
        <v>34</v>
      </c>
      <c r="K5560">
        <v>50</v>
      </c>
      <c r="L5560" s="5" t="s">
        <v>11052</v>
      </c>
      <c r="M5560" s="5" t="s">
        <v>70</v>
      </c>
      <c r="N5560">
        <v>3</v>
      </c>
      <c r="O5560" t="s">
        <v>141</v>
      </c>
      <c r="P5560" s="1">
        <v>45770</v>
      </c>
      <c r="Q5560" s="1">
        <v>45797</v>
      </c>
      <c r="R5560">
        <v>1232</v>
      </c>
      <c r="S5560" s="4">
        <v>8.6999999999999993</v>
      </c>
      <c r="T5560" t="s">
        <v>95</v>
      </c>
    </row>
    <row r="5561" spans="1:20" x14ac:dyDescent="0.35">
      <c r="A5561" t="s">
        <v>11053</v>
      </c>
      <c r="B5561" s="5" t="s">
        <v>28802</v>
      </c>
      <c r="C5561" s="6">
        <v>71678</v>
      </c>
      <c r="D5561" t="s">
        <v>22</v>
      </c>
      <c r="E5561">
        <v>71678</v>
      </c>
      <c r="F5561" s="5" t="s">
        <v>58</v>
      </c>
      <c r="G5561" s="5" t="s">
        <v>42</v>
      </c>
      <c r="H5561" s="5" t="s">
        <v>68</v>
      </c>
      <c r="I5561" t="s">
        <v>44</v>
      </c>
      <c r="J5561" t="s">
        <v>68</v>
      </c>
      <c r="K5561">
        <v>50</v>
      </c>
      <c r="L5561" s="5" t="s">
        <v>11054</v>
      </c>
      <c r="M5561" s="5" t="s">
        <v>37</v>
      </c>
      <c r="N5561">
        <v>0</v>
      </c>
      <c r="O5561" t="s">
        <v>131</v>
      </c>
      <c r="P5561" s="1">
        <v>45709</v>
      </c>
      <c r="Q5561" s="1">
        <v>45739</v>
      </c>
      <c r="R5561">
        <v>2418</v>
      </c>
      <c r="S5561" s="4">
        <v>8.1999999999999993</v>
      </c>
      <c r="T5561" t="s">
        <v>95</v>
      </c>
    </row>
    <row r="5562" spans="1:20" x14ac:dyDescent="0.35">
      <c r="A5562" t="s">
        <v>11055</v>
      </c>
      <c r="B5562" s="5" t="s">
        <v>105</v>
      </c>
      <c r="C5562" s="6">
        <v>38368</v>
      </c>
      <c r="D5562" t="s">
        <v>22</v>
      </c>
      <c r="E5562">
        <v>38368</v>
      </c>
      <c r="F5562" s="5" t="s">
        <v>50</v>
      </c>
      <c r="G5562" s="5" t="s">
        <v>24</v>
      </c>
      <c r="H5562" s="5" t="s">
        <v>116</v>
      </c>
      <c r="I5562" t="s">
        <v>35</v>
      </c>
      <c r="J5562" t="s">
        <v>247</v>
      </c>
      <c r="K5562">
        <v>50</v>
      </c>
      <c r="L5562" s="5" t="s">
        <v>11056</v>
      </c>
      <c r="M5562" s="5" t="s">
        <v>70</v>
      </c>
      <c r="N5562">
        <v>4</v>
      </c>
      <c r="O5562" t="s">
        <v>62</v>
      </c>
      <c r="P5562" s="1">
        <v>45338</v>
      </c>
      <c r="Q5562" s="1">
        <v>45404</v>
      </c>
      <c r="R5562">
        <v>1578</v>
      </c>
      <c r="S5562" s="4">
        <v>9.6999999999999993</v>
      </c>
      <c r="T5562" t="s">
        <v>89</v>
      </c>
    </row>
    <row r="5563" spans="1:20" x14ac:dyDescent="0.35">
      <c r="A5563" t="s">
        <v>11057</v>
      </c>
      <c r="B5563" s="5" t="s">
        <v>179</v>
      </c>
      <c r="C5563" s="6">
        <v>53056</v>
      </c>
      <c r="D5563" t="s">
        <v>41</v>
      </c>
      <c r="E5563">
        <v>45098</v>
      </c>
      <c r="F5563" s="5" t="s">
        <v>58</v>
      </c>
      <c r="G5563" s="5" t="s">
        <v>24</v>
      </c>
      <c r="H5563" s="5" t="s">
        <v>43</v>
      </c>
      <c r="I5563" t="s">
        <v>26</v>
      </c>
      <c r="J5563" t="s">
        <v>43</v>
      </c>
      <c r="K5563">
        <v>100</v>
      </c>
      <c r="L5563" s="5" t="s">
        <v>11058</v>
      </c>
      <c r="M5563" s="5" t="s">
        <v>28</v>
      </c>
      <c r="N5563">
        <v>0</v>
      </c>
      <c r="O5563" t="s">
        <v>46</v>
      </c>
      <c r="P5563" s="1">
        <v>45653</v>
      </c>
      <c r="Q5563" s="1">
        <v>45693</v>
      </c>
      <c r="R5563">
        <v>1918</v>
      </c>
      <c r="S5563" s="4">
        <v>6.2</v>
      </c>
      <c r="T5563" t="s">
        <v>118</v>
      </c>
    </row>
    <row r="5564" spans="1:20" x14ac:dyDescent="0.35">
      <c r="A5564" t="s">
        <v>11059</v>
      </c>
      <c r="B5564" s="5" t="s">
        <v>28802</v>
      </c>
      <c r="C5564" s="6">
        <v>77960</v>
      </c>
      <c r="D5564" t="s">
        <v>22</v>
      </c>
      <c r="E5564">
        <v>77960</v>
      </c>
      <c r="F5564" s="5" t="s">
        <v>50</v>
      </c>
      <c r="G5564" s="5" t="s">
        <v>59</v>
      </c>
      <c r="H5564" s="5" t="s">
        <v>52</v>
      </c>
      <c r="I5564" t="s">
        <v>44</v>
      </c>
      <c r="J5564" t="s">
        <v>116</v>
      </c>
      <c r="K5564">
        <v>50</v>
      </c>
      <c r="L5564" s="5" t="s">
        <v>1580</v>
      </c>
      <c r="M5564" s="5" t="s">
        <v>54</v>
      </c>
      <c r="N5564">
        <v>3</v>
      </c>
      <c r="O5564" t="s">
        <v>147</v>
      </c>
      <c r="P5564" s="1">
        <v>45529</v>
      </c>
      <c r="Q5564" s="1">
        <v>45565</v>
      </c>
      <c r="R5564">
        <v>2354</v>
      </c>
      <c r="S5564" s="4">
        <v>5.9</v>
      </c>
      <c r="T5564" t="s">
        <v>89</v>
      </c>
    </row>
    <row r="5565" spans="1:20" x14ac:dyDescent="0.35">
      <c r="A5565" t="s">
        <v>11060</v>
      </c>
      <c r="B5565" s="5" t="s">
        <v>49</v>
      </c>
      <c r="C5565" s="6">
        <v>137750</v>
      </c>
      <c r="D5565" t="s">
        <v>22</v>
      </c>
      <c r="E5565">
        <v>137750</v>
      </c>
      <c r="F5565" s="5" t="s">
        <v>23</v>
      </c>
      <c r="G5565" s="5" t="s">
        <v>51</v>
      </c>
      <c r="H5565" s="5" t="s">
        <v>191</v>
      </c>
      <c r="I5565" t="s">
        <v>44</v>
      </c>
      <c r="J5565" t="s">
        <v>191</v>
      </c>
      <c r="K5565">
        <v>50</v>
      </c>
      <c r="L5565" s="5" t="s">
        <v>11061</v>
      </c>
      <c r="M5565" s="5" t="s">
        <v>37</v>
      </c>
      <c r="N5565">
        <v>15</v>
      </c>
      <c r="O5565" t="s">
        <v>29</v>
      </c>
      <c r="P5565" s="1">
        <v>45639</v>
      </c>
      <c r="Q5565" s="1">
        <v>45664</v>
      </c>
      <c r="R5565">
        <v>686</v>
      </c>
      <c r="S5565" s="4">
        <v>9.3000000000000007</v>
      </c>
      <c r="T5565" t="s">
        <v>79</v>
      </c>
    </row>
    <row r="5566" spans="1:20" x14ac:dyDescent="0.35">
      <c r="A5566" t="s">
        <v>11062</v>
      </c>
      <c r="B5566" s="5" t="s">
        <v>100</v>
      </c>
      <c r="C5566" s="6">
        <v>70399</v>
      </c>
      <c r="D5566" t="s">
        <v>22</v>
      </c>
      <c r="E5566">
        <v>70399</v>
      </c>
      <c r="F5566" s="5" t="s">
        <v>58</v>
      </c>
      <c r="G5566" s="5" t="s">
        <v>24</v>
      </c>
      <c r="H5566" s="5" t="s">
        <v>52</v>
      </c>
      <c r="I5566" t="s">
        <v>35</v>
      </c>
      <c r="J5566" t="s">
        <v>67</v>
      </c>
      <c r="K5566">
        <v>0</v>
      </c>
      <c r="L5566" s="5" t="s">
        <v>11063</v>
      </c>
      <c r="M5566" s="5" t="s">
        <v>70</v>
      </c>
      <c r="N5566">
        <v>0</v>
      </c>
      <c r="O5566" t="s">
        <v>147</v>
      </c>
      <c r="P5566" s="1">
        <v>45449</v>
      </c>
      <c r="Q5566" s="1">
        <v>45475</v>
      </c>
      <c r="R5566">
        <v>885</v>
      </c>
      <c r="S5566" s="4">
        <v>5.8</v>
      </c>
      <c r="T5566" t="s">
        <v>30</v>
      </c>
    </row>
    <row r="5567" spans="1:20" x14ac:dyDescent="0.35">
      <c r="A5567" t="s">
        <v>11064</v>
      </c>
      <c r="B5567" s="5" t="s">
        <v>21</v>
      </c>
      <c r="C5567" s="6">
        <v>81497</v>
      </c>
      <c r="D5567" t="s">
        <v>22</v>
      </c>
      <c r="E5567">
        <v>81497</v>
      </c>
      <c r="F5567" s="5" t="s">
        <v>23</v>
      </c>
      <c r="G5567" s="5" t="s">
        <v>42</v>
      </c>
      <c r="H5567" s="5" t="s">
        <v>157</v>
      </c>
      <c r="I5567" t="s">
        <v>35</v>
      </c>
      <c r="J5567" t="s">
        <v>157</v>
      </c>
      <c r="K5567">
        <v>50</v>
      </c>
      <c r="L5567" s="5" t="s">
        <v>11065</v>
      </c>
      <c r="M5567" s="5" t="s">
        <v>37</v>
      </c>
      <c r="N5567">
        <v>16</v>
      </c>
      <c r="O5567" t="s">
        <v>78</v>
      </c>
      <c r="P5567" s="1">
        <v>45460</v>
      </c>
      <c r="Q5567" s="1">
        <v>45508</v>
      </c>
      <c r="R5567">
        <v>897</v>
      </c>
      <c r="S5567" s="4">
        <v>8.5</v>
      </c>
      <c r="T5567" t="s">
        <v>153</v>
      </c>
    </row>
    <row r="5568" spans="1:20" x14ac:dyDescent="0.35">
      <c r="A5568" t="s">
        <v>11066</v>
      </c>
      <c r="B5568" s="5" t="s">
        <v>179</v>
      </c>
      <c r="C5568" s="6">
        <v>97979</v>
      </c>
      <c r="D5568" t="s">
        <v>22</v>
      </c>
      <c r="E5568">
        <v>97979</v>
      </c>
      <c r="F5568" s="5" t="s">
        <v>66</v>
      </c>
      <c r="G5568" s="5" t="s">
        <v>24</v>
      </c>
      <c r="H5568" s="5" t="s">
        <v>165</v>
      </c>
      <c r="I5568" t="s">
        <v>35</v>
      </c>
      <c r="J5568" t="s">
        <v>165</v>
      </c>
      <c r="K5568">
        <v>50</v>
      </c>
      <c r="L5568" s="5" t="s">
        <v>11067</v>
      </c>
      <c r="M5568" s="5" t="s">
        <v>70</v>
      </c>
      <c r="N5568">
        <v>5</v>
      </c>
      <c r="O5568" t="s">
        <v>131</v>
      </c>
      <c r="P5568" s="1">
        <v>45362</v>
      </c>
      <c r="Q5568" s="1">
        <v>45416</v>
      </c>
      <c r="R5568">
        <v>1745</v>
      </c>
      <c r="S5568" s="4">
        <v>5.0999999999999996</v>
      </c>
      <c r="T5568" t="s">
        <v>38</v>
      </c>
    </row>
    <row r="5569" spans="1:20" x14ac:dyDescent="0.35">
      <c r="A5569" t="s">
        <v>11068</v>
      </c>
      <c r="B5569" s="5" t="s">
        <v>91</v>
      </c>
      <c r="C5569" s="6">
        <v>74733</v>
      </c>
      <c r="D5569" t="s">
        <v>120</v>
      </c>
      <c r="E5569">
        <v>67260</v>
      </c>
      <c r="F5569" s="5" t="s">
        <v>58</v>
      </c>
      <c r="G5569" s="5" t="s">
        <v>59</v>
      </c>
      <c r="H5569" s="5" t="s">
        <v>121</v>
      </c>
      <c r="I5569" t="s">
        <v>26</v>
      </c>
      <c r="J5569" t="s">
        <v>121</v>
      </c>
      <c r="K5569">
        <v>0</v>
      </c>
      <c r="L5569" s="5" t="s">
        <v>11069</v>
      </c>
      <c r="M5569" s="5" t="s">
        <v>37</v>
      </c>
      <c r="N5569">
        <v>0</v>
      </c>
      <c r="O5569" t="s">
        <v>167</v>
      </c>
      <c r="P5569" s="1">
        <v>45754</v>
      </c>
      <c r="Q5569" s="1">
        <v>45809</v>
      </c>
      <c r="R5569">
        <v>2308</v>
      </c>
      <c r="S5569" s="4">
        <v>9.4</v>
      </c>
      <c r="T5569" t="s">
        <v>136</v>
      </c>
    </row>
    <row r="5570" spans="1:20" x14ac:dyDescent="0.35">
      <c r="A5570" t="s">
        <v>11070</v>
      </c>
      <c r="B5570" s="5" t="s">
        <v>73</v>
      </c>
      <c r="C5570" s="6">
        <v>34474</v>
      </c>
      <c r="D5570" t="s">
        <v>22</v>
      </c>
      <c r="E5570">
        <v>34474</v>
      </c>
      <c r="F5570" s="5" t="s">
        <v>50</v>
      </c>
      <c r="G5570" s="5" t="s">
        <v>51</v>
      </c>
      <c r="H5570" s="5" t="s">
        <v>116</v>
      </c>
      <c r="I5570" t="s">
        <v>44</v>
      </c>
      <c r="J5570" t="s">
        <v>116</v>
      </c>
      <c r="K5570">
        <v>100</v>
      </c>
      <c r="L5570" s="5" t="s">
        <v>11071</v>
      </c>
      <c r="M5570" s="5" t="s">
        <v>28</v>
      </c>
      <c r="N5570">
        <v>3</v>
      </c>
      <c r="O5570" t="s">
        <v>131</v>
      </c>
      <c r="P5570" s="1">
        <v>45672</v>
      </c>
      <c r="Q5570" s="1">
        <v>45693</v>
      </c>
      <c r="R5570">
        <v>2489</v>
      </c>
      <c r="S5570" s="4">
        <v>7.9</v>
      </c>
      <c r="T5570" t="s">
        <v>47</v>
      </c>
    </row>
    <row r="5571" spans="1:20" x14ac:dyDescent="0.35">
      <c r="A5571" t="s">
        <v>11072</v>
      </c>
      <c r="B5571" s="5" t="s">
        <v>28800</v>
      </c>
      <c r="C5571" s="6">
        <v>138565</v>
      </c>
      <c r="D5571" t="s">
        <v>41</v>
      </c>
      <c r="E5571">
        <v>117780</v>
      </c>
      <c r="F5571" s="5" t="s">
        <v>23</v>
      </c>
      <c r="G5571" s="5" t="s">
        <v>42</v>
      </c>
      <c r="H5571" s="5" t="s">
        <v>60</v>
      </c>
      <c r="I5571" t="s">
        <v>44</v>
      </c>
      <c r="J5571" t="s">
        <v>83</v>
      </c>
      <c r="K5571">
        <v>0</v>
      </c>
      <c r="L5571" s="5" t="s">
        <v>11073</v>
      </c>
      <c r="M5571" s="5" t="s">
        <v>37</v>
      </c>
      <c r="N5571">
        <v>11</v>
      </c>
      <c r="O5571" t="s">
        <v>147</v>
      </c>
      <c r="P5571" s="1">
        <v>45419</v>
      </c>
      <c r="Q5571" s="1">
        <v>45451</v>
      </c>
      <c r="R5571">
        <v>2445</v>
      </c>
      <c r="S5571" s="4">
        <v>7.8</v>
      </c>
      <c r="T5571" t="s">
        <v>277</v>
      </c>
    </row>
    <row r="5572" spans="1:20" x14ac:dyDescent="0.35">
      <c r="A5572" t="s">
        <v>11074</v>
      </c>
      <c r="B5572" s="5" t="s">
        <v>32</v>
      </c>
      <c r="C5572" s="6">
        <v>91979</v>
      </c>
      <c r="D5572" t="s">
        <v>22</v>
      </c>
      <c r="E5572">
        <v>91979</v>
      </c>
      <c r="F5572" s="5" t="s">
        <v>50</v>
      </c>
      <c r="G5572" s="5" t="s">
        <v>51</v>
      </c>
      <c r="H5572" s="5" t="s">
        <v>52</v>
      </c>
      <c r="I5572" t="s">
        <v>26</v>
      </c>
      <c r="J5572" t="s">
        <v>52</v>
      </c>
      <c r="K5572">
        <v>100</v>
      </c>
      <c r="L5572" s="5" t="s">
        <v>11075</v>
      </c>
      <c r="M5572" s="5" t="s">
        <v>70</v>
      </c>
      <c r="N5572">
        <v>4</v>
      </c>
      <c r="O5572" t="s">
        <v>46</v>
      </c>
      <c r="P5572" s="1">
        <v>45322</v>
      </c>
      <c r="Q5572" s="1">
        <v>45368</v>
      </c>
      <c r="R5572">
        <v>1365</v>
      </c>
      <c r="S5572" s="4">
        <v>6.3</v>
      </c>
      <c r="T5572" t="s">
        <v>118</v>
      </c>
    </row>
    <row r="5573" spans="1:20" x14ac:dyDescent="0.35">
      <c r="A5573" t="s">
        <v>11076</v>
      </c>
      <c r="B5573" s="5" t="s">
        <v>28799</v>
      </c>
      <c r="C5573" s="6">
        <v>156226</v>
      </c>
      <c r="D5573" t="s">
        <v>120</v>
      </c>
      <c r="E5573">
        <v>140603</v>
      </c>
      <c r="F5573" s="5" t="s">
        <v>50</v>
      </c>
      <c r="G5573" s="5" t="s">
        <v>51</v>
      </c>
      <c r="H5573" s="5" t="s">
        <v>121</v>
      </c>
      <c r="I5573" t="s">
        <v>35</v>
      </c>
      <c r="J5573" t="s">
        <v>299</v>
      </c>
      <c r="K5573">
        <v>50</v>
      </c>
      <c r="L5573" s="5" t="s">
        <v>11077</v>
      </c>
      <c r="M5573" s="5" t="s">
        <v>54</v>
      </c>
      <c r="N5573">
        <v>3</v>
      </c>
      <c r="O5573" t="s">
        <v>135</v>
      </c>
      <c r="P5573" s="1">
        <v>45487</v>
      </c>
      <c r="Q5573" s="1">
        <v>45550</v>
      </c>
      <c r="R5573">
        <v>563</v>
      </c>
      <c r="S5573" s="4">
        <v>7.9</v>
      </c>
      <c r="T5573" t="s">
        <v>89</v>
      </c>
    </row>
    <row r="5574" spans="1:20" x14ac:dyDescent="0.35">
      <c r="A5574" t="s">
        <v>11078</v>
      </c>
      <c r="B5574" s="5" t="s">
        <v>57</v>
      </c>
      <c r="C5574" s="6">
        <v>220616</v>
      </c>
      <c r="D5574" t="s">
        <v>65</v>
      </c>
      <c r="E5574">
        <v>286801</v>
      </c>
      <c r="F5574" s="5" t="s">
        <v>23</v>
      </c>
      <c r="G5574" s="5" t="s">
        <v>51</v>
      </c>
      <c r="H5574" s="5" t="s">
        <v>67</v>
      </c>
      <c r="I5574" t="s">
        <v>44</v>
      </c>
      <c r="J5574" t="s">
        <v>101</v>
      </c>
      <c r="K5574">
        <v>0</v>
      </c>
      <c r="L5574" s="5" t="s">
        <v>11079</v>
      </c>
      <c r="M5574" s="5" t="s">
        <v>70</v>
      </c>
      <c r="N5574">
        <v>18</v>
      </c>
      <c r="O5574" t="s">
        <v>85</v>
      </c>
      <c r="P5574" s="1">
        <v>45385</v>
      </c>
      <c r="Q5574" s="1">
        <v>45434</v>
      </c>
      <c r="R5574">
        <v>793</v>
      </c>
      <c r="S5574" s="4">
        <v>6.6</v>
      </c>
      <c r="T5574" t="s">
        <v>136</v>
      </c>
    </row>
    <row r="5575" spans="1:20" x14ac:dyDescent="0.35">
      <c r="A5575" t="s">
        <v>11080</v>
      </c>
      <c r="B5575" s="5" t="s">
        <v>40</v>
      </c>
      <c r="C5575" s="6">
        <v>125635</v>
      </c>
      <c r="D5575" t="s">
        <v>120</v>
      </c>
      <c r="E5575">
        <v>113072</v>
      </c>
      <c r="F5575" s="5" t="s">
        <v>50</v>
      </c>
      <c r="G5575" s="5" t="s">
        <v>51</v>
      </c>
      <c r="H5575" s="5" t="s">
        <v>121</v>
      </c>
      <c r="I5575" t="s">
        <v>44</v>
      </c>
      <c r="J5575" t="s">
        <v>121</v>
      </c>
      <c r="K5575">
        <v>100</v>
      </c>
      <c r="L5575" s="5" t="s">
        <v>11081</v>
      </c>
      <c r="M5575" s="5" t="s">
        <v>70</v>
      </c>
      <c r="N5575">
        <v>2</v>
      </c>
      <c r="O5575" t="s">
        <v>71</v>
      </c>
      <c r="P5575" s="1">
        <v>45406</v>
      </c>
      <c r="Q5575" s="1">
        <v>45468</v>
      </c>
      <c r="R5575">
        <v>569</v>
      </c>
      <c r="S5575" s="4">
        <v>8.4</v>
      </c>
      <c r="T5575" t="s">
        <v>30</v>
      </c>
    </row>
    <row r="5576" spans="1:20" x14ac:dyDescent="0.35">
      <c r="A5576" t="s">
        <v>11082</v>
      </c>
      <c r="B5576" s="5" t="s">
        <v>21</v>
      </c>
      <c r="C5576" s="6">
        <v>141071</v>
      </c>
      <c r="D5576" t="s">
        <v>41</v>
      </c>
      <c r="E5576">
        <v>119910</v>
      </c>
      <c r="F5576" s="5" t="s">
        <v>66</v>
      </c>
      <c r="G5576" s="5" t="s">
        <v>51</v>
      </c>
      <c r="H5576" s="5" t="s">
        <v>60</v>
      </c>
      <c r="I5576" t="s">
        <v>35</v>
      </c>
      <c r="J5576" t="s">
        <v>151</v>
      </c>
      <c r="K5576">
        <v>0</v>
      </c>
      <c r="L5576" s="5" t="s">
        <v>11083</v>
      </c>
      <c r="M5576" s="5" t="s">
        <v>54</v>
      </c>
      <c r="N5576">
        <v>5</v>
      </c>
      <c r="O5576" t="s">
        <v>131</v>
      </c>
      <c r="P5576" s="1">
        <v>45482</v>
      </c>
      <c r="Q5576" s="1">
        <v>45520</v>
      </c>
      <c r="R5576">
        <v>1177</v>
      </c>
      <c r="S5576" s="4">
        <v>9.1</v>
      </c>
      <c r="T5576" t="s">
        <v>63</v>
      </c>
    </row>
    <row r="5577" spans="1:20" x14ac:dyDescent="0.35">
      <c r="A5577" t="s">
        <v>11084</v>
      </c>
      <c r="B5577" s="5" t="s">
        <v>217</v>
      </c>
      <c r="C5577" s="6">
        <v>77457</v>
      </c>
      <c r="D5577" t="s">
        <v>22</v>
      </c>
      <c r="E5577">
        <v>77457</v>
      </c>
      <c r="F5577" s="5" t="s">
        <v>58</v>
      </c>
      <c r="G5577" s="5" t="s">
        <v>42</v>
      </c>
      <c r="H5577" s="5" t="s">
        <v>129</v>
      </c>
      <c r="I5577" t="s">
        <v>26</v>
      </c>
      <c r="J5577" t="s">
        <v>60</v>
      </c>
      <c r="K5577">
        <v>0</v>
      </c>
      <c r="L5577" s="5" t="s">
        <v>3499</v>
      </c>
      <c r="M5577" s="5" t="s">
        <v>37</v>
      </c>
      <c r="N5577">
        <v>1</v>
      </c>
      <c r="O5577" t="s">
        <v>141</v>
      </c>
      <c r="P5577" s="1">
        <v>45714</v>
      </c>
      <c r="Q5577" s="1">
        <v>45742</v>
      </c>
      <c r="R5577">
        <v>1430</v>
      </c>
      <c r="S5577" s="4">
        <v>6.1</v>
      </c>
      <c r="T5577" t="s">
        <v>103</v>
      </c>
    </row>
    <row r="5578" spans="1:20" x14ac:dyDescent="0.35">
      <c r="A5578" t="s">
        <v>11085</v>
      </c>
      <c r="B5578" s="5" t="s">
        <v>49</v>
      </c>
      <c r="C5578" s="6">
        <v>81274</v>
      </c>
      <c r="D5578" t="s">
        <v>41</v>
      </c>
      <c r="E5578">
        <v>69083</v>
      </c>
      <c r="F5578" s="5" t="s">
        <v>50</v>
      </c>
      <c r="G5578" s="5" t="s">
        <v>51</v>
      </c>
      <c r="H5578" s="5" t="s">
        <v>151</v>
      </c>
      <c r="I5578" t="s">
        <v>35</v>
      </c>
      <c r="J5578" t="s">
        <v>151</v>
      </c>
      <c r="K5578">
        <v>100</v>
      </c>
      <c r="L5578" s="5" t="s">
        <v>11086</v>
      </c>
      <c r="M5578" s="5" t="s">
        <v>28</v>
      </c>
      <c r="N5578">
        <v>4</v>
      </c>
      <c r="O5578" t="s">
        <v>135</v>
      </c>
      <c r="P5578" s="1">
        <v>45376</v>
      </c>
      <c r="Q5578" s="1">
        <v>45404</v>
      </c>
      <c r="R5578">
        <v>1457</v>
      </c>
      <c r="S5578" s="4">
        <v>6.7</v>
      </c>
      <c r="T5578" t="s">
        <v>136</v>
      </c>
    </row>
    <row r="5579" spans="1:20" x14ac:dyDescent="0.35">
      <c r="A5579" t="s">
        <v>11087</v>
      </c>
      <c r="B5579" s="5" t="s">
        <v>57</v>
      </c>
      <c r="C5579" s="6">
        <v>123555</v>
      </c>
      <c r="D5579" t="s">
        <v>22</v>
      </c>
      <c r="E5579">
        <v>123555</v>
      </c>
      <c r="F5579" s="5" t="s">
        <v>66</v>
      </c>
      <c r="G5579" s="5" t="s">
        <v>59</v>
      </c>
      <c r="H5579" s="5" t="s">
        <v>129</v>
      </c>
      <c r="I5579" t="s">
        <v>44</v>
      </c>
      <c r="J5579" t="s">
        <v>129</v>
      </c>
      <c r="K5579">
        <v>50</v>
      </c>
      <c r="L5579" s="5" t="s">
        <v>11088</v>
      </c>
      <c r="M5579" s="5" t="s">
        <v>37</v>
      </c>
      <c r="N5579">
        <v>7</v>
      </c>
      <c r="O5579" t="s">
        <v>62</v>
      </c>
      <c r="P5579" s="1">
        <v>45471</v>
      </c>
      <c r="Q5579" s="1">
        <v>45533</v>
      </c>
      <c r="R5579">
        <v>2138</v>
      </c>
      <c r="S5579" s="4">
        <v>6.9</v>
      </c>
      <c r="T5579" t="s">
        <v>95</v>
      </c>
    </row>
    <row r="5580" spans="1:20" x14ac:dyDescent="0.35">
      <c r="A5580" t="s">
        <v>11089</v>
      </c>
      <c r="B5580" s="5" t="s">
        <v>28799</v>
      </c>
      <c r="C5580" s="6">
        <v>107981</v>
      </c>
      <c r="D5580" t="s">
        <v>22</v>
      </c>
      <c r="E5580">
        <v>107981</v>
      </c>
      <c r="F5580" s="5" t="s">
        <v>66</v>
      </c>
      <c r="G5580" s="5" t="s">
        <v>24</v>
      </c>
      <c r="H5580" s="5" t="s">
        <v>52</v>
      </c>
      <c r="I5580" t="s">
        <v>26</v>
      </c>
      <c r="J5580" t="s">
        <v>52</v>
      </c>
      <c r="K5580">
        <v>100</v>
      </c>
      <c r="L5580" s="5" t="s">
        <v>11090</v>
      </c>
      <c r="M5580" s="5" t="s">
        <v>70</v>
      </c>
      <c r="N5580">
        <v>9</v>
      </c>
      <c r="O5580" t="s">
        <v>62</v>
      </c>
      <c r="P5580" s="1">
        <v>45556</v>
      </c>
      <c r="Q5580" s="1">
        <v>45593</v>
      </c>
      <c r="R5580">
        <v>910</v>
      </c>
      <c r="S5580" s="4">
        <v>5.2</v>
      </c>
      <c r="T5580" t="s">
        <v>79</v>
      </c>
    </row>
    <row r="5581" spans="1:20" x14ac:dyDescent="0.35">
      <c r="A5581" t="s">
        <v>11091</v>
      </c>
      <c r="B5581" s="5" t="s">
        <v>28802</v>
      </c>
      <c r="C5581" s="6">
        <v>91339</v>
      </c>
      <c r="D5581" t="s">
        <v>22</v>
      </c>
      <c r="E5581">
        <v>91339</v>
      </c>
      <c r="F5581" s="5" t="s">
        <v>58</v>
      </c>
      <c r="G5581" s="5" t="s">
        <v>24</v>
      </c>
      <c r="H5581" s="5" t="s">
        <v>25</v>
      </c>
      <c r="I5581" t="s">
        <v>35</v>
      </c>
      <c r="J5581" t="s">
        <v>192</v>
      </c>
      <c r="K5581">
        <v>50</v>
      </c>
      <c r="L5581" s="5" t="s">
        <v>11092</v>
      </c>
      <c r="M5581" s="5" t="s">
        <v>37</v>
      </c>
      <c r="N5581">
        <v>0</v>
      </c>
      <c r="O5581" t="s">
        <v>62</v>
      </c>
      <c r="P5581" s="1">
        <v>45682</v>
      </c>
      <c r="Q5581" s="1">
        <v>45751</v>
      </c>
      <c r="R5581">
        <v>1507</v>
      </c>
      <c r="S5581" s="4">
        <v>7.5</v>
      </c>
      <c r="T5581" t="s">
        <v>89</v>
      </c>
    </row>
    <row r="5582" spans="1:20" x14ac:dyDescent="0.35">
      <c r="A5582" t="s">
        <v>11093</v>
      </c>
      <c r="B5582" s="5" t="s">
        <v>105</v>
      </c>
      <c r="C5582" s="6">
        <v>137460</v>
      </c>
      <c r="D5582" t="s">
        <v>120</v>
      </c>
      <c r="E5582">
        <v>123714</v>
      </c>
      <c r="F5582" s="5" t="s">
        <v>50</v>
      </c>
      <c r="G5582" s="5" t="s">
        <v>42</v>
      </c>
      <c r="H5582" s="5" t="s">
        <v>121</v>
      </c>
      <c r="I5582" t="s">
        <v>35</v>
      </c>
      <c r="J5582" t="s">
        <v>121</v>
      </c>
      <c r="K5582">
        <v>50</v>
      </c>
      <c r="L5582" s="5" t="s">
        <v>11094</v>
      </c>
      <c r="M5582" s="5" t="s">
        <v>70</v>
      </c>
      <c r="N5582">
        <v>3</v>
      </c>
      <c r="O5582" t="s">
        <v>112</v>
      </c>
      <c r="P5582" s="1">
        <v>45766</v>
      </c>
      <c r="Q5582" s="1">
        <v>45802</v>
      </c>
      <c r="R5582">
        <v>1966</v>
      </c>
      <c r="S5582" s="4">
        <v>7.9</v>
      </c>
      <c r="T5582" t="s">
        <v>136</v>
      </c>
    </row>
    <row r="5583" spans="1:20" x14ac:dyDescent="0.35">
      <c r="A5583" t="s">
        <v>11095</v>
      </c>
      <c r="B5583" s="5" t="s">
        <v>21</v>
      </c>
      <c r="C5583" s="6">
        <v>104465</v>
      </c>
      <c r="D5583" t="s">
        <v>22</v>
      </c>
      <c r="E5583">
        <v>104465</v>
      </c>
      <c r="F5583" s="5" t="s">
        <v>50</v>
      </c>
      <c r="G5583" s="5" t="s">
        <v>24</v>
      </c>
      <c r="H5583" s="5" t="s">
        <v>68</v>
      </c>
      <c r="I5583" t="s">
        <v>26</v>
      </c>
      <c r="J5583" t="s">
        <v>126</v>
      </c>
      <c r="K5583">
        <v>0</v>
      </c>
      <c r="L5583" s="5" t="s">
        <v>11096</v>
      </c>
      <c r="M5583" s="5" t="s">
        <v>37</v>
      </c>
      <c r="N5583">
        <v>2</v>
      </c>
      <c r="O5583" t="s">
        <v>62</v>
      </c>
      <c r="P5583" s="1">
        <v>45568</v>
      </c>
      <c r="Q5583" s="1">
        <v>45608</v>
      </c>
      <c r="R5583">
        <v>820</v>
      </c>
      <c r="S5583" s="4">
        <v>7.7</v>
      </c>
      <c r="T5583" t="s">
        <v>108</v>
      </c>
    </row>
    <row r="5584" spans="1:20" x14ac:dyDescent="0.35">
      <c r="A5584" t="s">
        <v>11097</v>
      </c>
      <c r="B5584" s="5" t="s">
        <v>57</v>
      </c>
      <c r="C5584" s="6">
        <v>77385</v>
      </c>
      <c r="D5584" t="s">
        <v>22</v>
      </c>
      <c r="E5584">
        <v>77385</v>
      </c>
      <c r="F5584" s="5" t="s">
        <v>50</v>
      </c>
      <c r="G5584" s="5" t="s">
        <v>51</v>
      </c>
      <c r="H5584" s="5" t="s">
        <v>25</v>
      </c>
      <c r="I5584" t="s">
        <v>44</v>
      </c>
      <c r="J5584" t="s">
        <v>491</v>
      </c>
      <c r="K5584">
        <v>100</v>
      </c>
      <c r="L5584" s="5" t="s">
        <v>11098</v>
      </c>
      <c r="M5584" s="5" t="s">
        <v>28</v>
      </c>
      <c r="N5584">
        <v>3</v>
      </c>
      <c r="O5584" t="s">
        <v>29</v>
      </c>
      <c r="P5584" s="1">
        <v>45351</v>
      </c>
      <c r="Q5584" s="1">
        <v>45402</v>
      </c>
      <c r="R5584">
        <v>1137</v>
      </c>
      <c r="S5584" s="4">
        <v>7.6</v>
      </c>
      <c r="T5584" t="s">
        <v>63</v>
      </c>
    </row>
    <row r="5585" spans="1:20" x14ac:dyDescent="0.35">
      <c r="A5585" t="s">
        <v>11099</v>
      </c>
      <c r="B5585" s="5" t="s">
        <v>91</v>
      </c>
      <c r="C5585" s="6">
        <v>26283</v>
      </c>
      <c r="D5585" t="s">
        <v>22</v>
      </c>
      <c r="E5585">
        <v>26283</v>
      </c>
      <c r="F5585" s="5" t="s">
        <v>58</v>
      </c>
      <c r="G5585" s="5" t="s">
        <v>59</v>
      </c>
      <c r="H5585" s="5" t="s">
        <v>157</v>
      </c>
      <c r="I5585" t="s">
        <v>44</v>
      </c>
      <c r="J5585" t="s">
        <v>359</v>
      </c>
      <c r="K5585">
        <v>50</v>
      </c>
      <c r="L5585" s="5" t="s">
        <v>11100</v>
      </c>
      <c r="M5585" s="5" t="s">
        <v>54</v>
      </c>
      <c r="N5585">
        <v>0</v>
      </c>
      <c r="O5585" t="s">
        <v>135</v>
      </c>
      <c r="P5585" s="1">
        <v>45747</v>
      </c>
      <c r="Q5585" s="1">
        <v>45787</v>
      </c>
      <c r="R5585">
        <v>714</v>
      </c>
      <c r="S5585" s="4">
        <v>8.6</v>
      </c>
      <c r="T5585" t="s">
        <v>118</v>
      </c>
    </row>
    <row r="5586" spans="1:20" x14ac:dyDescent="0.35">
      <c r="A5586" t="s">
        <v>11101</v>
      </c>
      <c r="B5586" s="5" t="s">
        <v>21</v>
      </c>
      <c r="C5586" s="6">
        <v>132539</v>
      </c>
      <c r="D5586" t="s">
        <v>22</v>
      </c>
      <c r="E5586">
        <v>132539</v>
      </c>
      <c r="F5586" s="5" t="s">
        <v>66</v>
      </c>
      <c r="G5586" s="5" t="s">
        <v>24</v>
      </c>
      <c r="H5586" s="5" t="s">
        <v>97</v>
      </c>
      <c r="I5586" t="s">
        <v>26</v>
      </c>
      <c r="J5586" t="s">
        <v>97</v>
      </c>
      <c r="K5586">
        <v>100</v>
      </c>
      <c r="L5586" s="5" t="s">
        <v>11102</v>
      </c>
      <c r="M5586" s="5" t="s">
        <v>70</v>
      </c>
      <c r="N5586">
        <v>6</v>
      </c>
      <c r="O5586" t="s">
        <v>147</v>
      </c>
      <c r="P5586" s="1">
        <v>45600</v>
      </c>
      <c r="Q5586" s="1">
        <v>45631</v>
      </c>
      <c r="R5586">
        <v>2172</v>
      </c>
      <c r="S5586" s="4">
        <v>10</v>
      </c>
      <c r="T5586" t="s">
        <v>95</v>
      </c>
    </row>
    <row r="5587" spans="1:20" x14ac:dyDescent="0.35">
      <c r="A5587" t="s">
        <v>11103</v>
      </c>
      <c r="B5587" s="5" t="s">
        <v>28799</v>
      </c>
      <c r="C5587" s="6">
        <v>59940</v>
      </c>
      <c r="D5587" t="s">
        <v>41</v>
      </c>
      <c r="E5587">
        <v>50949</v>
      </c>
      <c r="F5587" s="5" t="s">
        <v>58</v>
      </c>
      <c r="G5587" s="5" t="s">
        <v>42</v>
      </c>
      <c r="H5587" s="5" t="s">
        <v>126</v>
      </c>
      <c r="I5587" t="s">
        <v>26</v>
      </c>
      <c r="J5587" t="s">
        <v>491</v>
      </c>
      <c r="K5587">
        <v>100</v>
      </c>
      <c r="L5587" s="5" t="s">
        <v>11104</v>
      </c>
      <c r="M5587" s="5" t="s">
        <v>37</v>
      </c>
      <c r="N5587">
        <v>0</v>
      </c>
      <c r="O5587" t="s">
        <v>62</v>
      </c>
      <c r="P5587" s="1">
        <v>45676</v>
      </c>
      <c r="Q5587" s="1">
        <v>45741</v>
      </c>
      <c r="R5587">
        <v>953</v>
      </c>
      <c r="S5587" s="4">
        <v>6.9</v>
      </c>
      <c r="T5587" t="s">
        <v>79</v>
      </c>
    </row>
    <row r="5588" spans="1:20" x14ac:dyDescent="0.35">
      <c r="A5588" t="s">
        <v>11105</v>
      </c>
      <c r="B5588" s="5" t="s">
        <v>217</v>
      </c>
      <c r="C5588" s="6">
        <v>308476</v>
      </c>
      <c r="D5588" t="s">
        <v>22</v>
      </c>
      <c r="E5588">
        <v>308476</v>
      </c>
      <c r="F5588" s="5" t="s">
        <v>23</v>
      </c>
      <c r="G5588" s="5" t="s">
        <v>51</v>
      </c>
      <c r="H5588" s="5" t="s">
        <v>97</v>
      </c>
      <c r="I5588" t="s">
        <v>26</v>
      </c>
      <c r="J5588" t="s">
        <v>915</v>
      </c>
      <c r="K5588">
        <v>100</v>
      </c>
      <c r="L5588" s="5" t="s">
        <v>11106</v>
      </c>
      <c r="M5588" s="5" t="s">
        <v>37</v>
      </c>
      <c r="N5588">
        <v>13</v>
      </c>
      <c r="O5588" t="s">
        <v>131</v>
      </c>
      <c r="P5588" s="1">
        <v>45426</v>
      </c>
      <c r="Q5588" s="1">
        <v>45452</v>
      </c>
      <c r="R5588">
        <v>807</v>
      </c>
      <c r="S5588" s="4">
        <v>6.4</v>
      </c>
      <c r="T5588" t="s">
        <v>153</v>
      </c>
    </row>
    <row r="5589" spans="1:20" x14ac:dyDescent="0.35">
      <c r="A5589" t="s">
        <v>11107</v>
      </c>
      <c r="B5589" s="5" t="s">
        <v>91</v>
      </c>
      <c r="C5589" s="6">
        <v>117756</v>
      </c>
      <c r="D5589" t="s">
        <v>92</v>
      </c>
      <c r="E5589">
        <v>88317</v>
      </c>
      <c r="F5589" s="5" t="s">
        <v>66</v>
      </c>
      <c r="G5589" s="5" t="s">
        <v>59</v>
      </c>
      <c r="H5589" s="5" t="s">
        <v>93</v>
      </c>
      <c r="I5589" t="s">
        <v>26</v>
      </c>
      <c r="J5589" t="s">
        <v>93</v>
      </c>
      <c r="K5589">
        <v>0</v>
      </c>
      <c r="L5589" s="5" t="s">
        <v>11108</v>
      </c>
      <c r="M5589" s="5" t="s">
        <v>70</v>
      </c>
      <c r="N5589">
        <v>7</v>
      </c>
      <c r="O5589" t="s">
        <v>141</v>
      </c>
      <c r="P5589" s="1">
        <v>45632</v>
      </c>
      <c r="Q5589" s="1">
        <v>45685</v>
      </c>
      <c r="R5589">
        <v>1370</v>
      </c>
      <c r="S5589" s="4">
        <v>7.8</v>
      </c>
      <c r="T5589" t="s">
        <v>30</v>
      </c>
    </row>
    <row r="5590" spans="1:20" x14ac:dyDescent="0.35">
      <c r="A5590" t="s">
        <v>11109</v>
      </c>
      <c r="B5590" s="5" t="s">
        <v>57</v>
      </c>
      <c r="C5590" s="6">
        <v>95582</v>
      </c>
      <c r="D5590" t="s">
        <v>22</v>
      </c>
      <c r="E5590">
        <v>95582</v>
      </c>
      <c r="F5590" s="5" t="s">
        <v>58</v>
      </c>
      <c r="G5590" s="5" t="s">
        <v>24</v>
      </c>
      <c r="H5590" s="5" t="s">
        <v>68</v>
      </c>
      <c r="I5590" t="s">
        <v>26</v>
      </c>
      <c r="J5590" t="s">
        <v>68</v>
      </c>
      <c r="K5590">
        <v>50</v>
      </c>
      <c r="L5590" s="5" t="s">
        <v>8627</v>
      </c>
      <c r="M5590" s="5" t="s">
        <v>70</v>
      </c>
      <c r="N5590">
        <v>0</v>
      </c>
      <c r="O5590" t="s">
        <v>131</v>
      </c>
      <c r="P5590" s="1">
        <v>45670</v>
      </c>
      <c r="Q5590" s="1">
        <v>45727</v>
      </c>
      <c r="R5590">
        <v>1148</v>
      </c>
      <c r="S5590" s="4">
        <v>5</v>
      </c>
      <c r="T5590" t="s">
        <v>95</v>
      </c>
    </row>
    <row r="5591" spans="1:20" x14ac:dyDescent="0.35">
      <c r="A5591" t="s">
        <v>11110</v>
      </c>
      <c r="B5591" s="5" t="s">
        <v>100</v>
      </c>
      <c r="C5591" s="6">
        <v>152384</v>
      </c>
      <c r="D5591" t="s">
        <v>22</v>
      </c>
      <c r="E5591">
        <v>152384</v>
      </c>
      <c r="F5591" s="5" t="s">
        <v>50</v>
      </c>
      <c r="G5591" s="5" t="s">
        <v>42</v>
      </c>
      <c r="H5591" s="5" t="s">
        <v>68</v>
      </c>
      <c r="I5591" t="s">
        <v>35</v>
      </c>
      <c r="J5591" t="s">
        <v>68</v>
      </c>
      <c r="K5591">
        <v>0</v>
      </c>
      <c r="L5591" s="5" t="s">
        <v>11111</v>
      </c>
      <c r="M5591" s="5" t="s">
        <v>28</v>
      </c>
      <c r="N5591">
        <v>4</v>
      </c>
      <c r="O5591" t="s">
        <v>135</v>
      </c>
      <c r="P5591" s="1">
        <v>45527</v>
      </c>
      <c r="Q5591" s="1">
        <v>45565</v>
      </c>
      <c r="R5591">
        <v>2279</v>
      </c>
      <c r="S5591" s="4">
        <v>7.3</v>
      </c>
      <c r="T5591" t="s">
        <v>103</v>
      </c>
    </row>
    <row r="5592" spans="1:20" x14ac:dyDescent="0.35">
      <c r="A5592" t="s">
        <v>11112</v>
      </c>
      <c r="B5592" s="5" t="s">
        <v>40</v>
      </c>
      <c r="C5592" s="6">
        <v>149481</v>
      </c>
      <c r="D5592" t="s">
        <v>22</v>
      </c>
      <c r="E5592">
        <v>149481</v>
      </c>
      <c r="F5592" s="5" t="s">
        <v>66</v>
      </c>
      <c r="G5592" s="5" t="s">
        <v>42</v>
      </c>
      <c r="H5592" s="5" t="s">
        <v>97</v>
      </c>
      <c r="I5592" t="s">
        <v>44</v>
      </c>
      <c r="J5592" t="s">
        <v>410</v>
      </c>
      <c r="K5592">
        <v>0</v>
      </c>
      <c r="L5592" s="5" t="s">
        <v>11113</v>
      </c>
      <c r="M5592" s="5" t="s">
        <v>70</v>
      </c>
      <c r="N5592">
        <v>7</v>
      </c>
      <c r="O5592" t="s">
        <v>46</v>
      </c>
      <c r="P5592" s="1">
        <v>45443</v>
      </c>
      <c r="Q5592" s="1">
        <v>45514</v>
      </c>
      <c r="R5592">
        <v>1674</v>
      </c>
      <c r="S5592" s="4">
        <v>5.9</v>
      </c>
      <c r="T5592" t="s">
        <v>89</v>
      </c>
    </row>
    <row r="5593" spans="1:20" x14ac:dyDescent="0.35">
      <c r="A5593" t="s">
        <v>11114</v>
      </c>
      <c r="B5593" s="5" t="s">
        <v>57</v>
      </c>
      <c r="C5593" s="6">
        <v>133014</v>
      </c>
      <c r="D5593" t="s">
        <v>120</v>
      </c>
      <c r="E5593">
        <v>119713</v>
      </c>
      <c r="F5593" s="5" t="s">
        <v>50</v>
      </c>
      <c r="G5593" s="5" t="s">
        <v>59</v>
      </c>
      <c r="H5593" s="5" t="s">
        <v>121</v>
      </c>
      <c r="I5593" t="s">
        <v>26</v>
      </c>
      <c r="J5593" t="s">
        <v>121</v>
      </c>
      <c r="K5593">
        <v>0</v>
      </c>
      <c r="L5593" s="5" t="s">
        <v>11115</v>
      </c>
      <c r="M5593" s="5" t="s">
        <v>37</v>
      </c>
      <c r="N5593">
        <v>4</v>
      </c>
      <c r="O5593" t="s">
        <v>147</v>
      </c>
      <c r="P5593" s="1">
        <v>45406</v>
      </c>
      <c r="Q5593" s="1">
        <v>45432</v>
      </c>
      <c r="R5593">
        <v>1451</v>
      </c>
      <c r="S5593" s="4">
        <v>6.1</v>
      </c>
      <c r="T5593" t="s">
        <v>108</v>
      </c>
    </row>
    <row r="5594" spans="1:20" x14ac:dyDescent="0.35">
      <c r="A5594" t="s">
        <v>11116</v>
      </c>
      <c r="B5594" s="5" t="s">
        <v>49</v>
      </c>
      <c r="C5594" s="6">
        <v>80242</v>
      </c>
      <c r="D5594" t="s">
        <v>65</v>
      </c>
      <c r="E5594">
        <v>104315</v>
      </c>
      <c r="F5594" s="5" t="s">
        <v>50</v>
      </c>
      <c r="G5594" s="5" t="s">
        <v>59</v>
      </c>
      <c r="H5594" s="5" t="s">
        <v>67</v>
      </c>
      <c r="I5594" t="s">
        <v>26</v>
      </c>
      <c r="J5594" t="s">
        <v>67</v>
      </c>
      <c r="K5594">
        <v>100</v>
      </c>
      <c r="L5594" s="5" t="s">
        <v>11117</v>
      </c>
      <c r="M5594" s="5" t="s">
        <v>70</v>
      </c>
      <c r="N5594">
        <v>3</v>
      </c>
      <c r="O5594" t="s">
        <v>141</v>
      </c>
      <c r="P5594" s="1">
        <v>45394</v>
      </c>
      <c r="Q5594" s="1">
        <v>45444</v>
      </c>
      <c r="R5594">
        <v>956</v>
      </c>
      <c r="S5594" s="4">
        <v>7</v>
      </c>
      <c r="T5594" t="s">
        <v>153</v>
      </c>
    </row>
    <row r="5595" spans="1:20" x14ac:dyDescent="0.35">
      <c r="A5595" t="s">
        <v>11118</v>
      </c>
      <c r="B5595" s="5" t="s">
        <v>28799</v>
      </c>
      <c r="C5595" s="6">
        <v>71080</v>
      </c>
      <c r="D5595" t="s">
        <v>22</v>
      </c>
      <c r="E5595">
        <v>71080</v>
      </c>
      <c r="F5595" s="5" t="s">
        <v>58</v>
      </c>
      <c r="G5595" s="5" t="s">
        <v>51</v>
      </c>
      <c r="H5595" s="5" t="s">
        <v>101</v>
      </c>
      <c r="I5595" t="s">
        <v>26</v>
      </c>
      <c r="J5595" t="s">
        <v>101</v>
      </c>
      <c r="K5595">
        <v>100</v>
      </c>
      <c r="L5595" s="5" t="s">
        <v>11119</v>
      </c>
      <c r="M5595" s="5" t="s">
        <v>37</v>
      </c>
      <c r="N5595">
        <v>1</v>
      </c>
      <c r="O5595" t="s">
        <v>135</v>
      </c>
      <c r="P5595" s="1">
        <v>45355</v>
      </c>
      <c r="Q5595" s="1">
        <v>45400</v>
      </c>
      <c r="R5595">
        <v>895</v>
      </c>
      <c r="S5595" s="4">
        <v>8.4</v>
      </c>
      <c r="T5595" t="s">
        <v>136</v>
      </c>
    </row>
    <row r="5596" spans="1:20" x14ac:dyDescent="0.35">
      <c r="A5596" t="s">
        <v>11120</v>
      </c>
      <c r="B5596" s="5" t="s">
        <v>57</v>
      </c>
      <c r="C5596" s="6">
        <v>158297</v>
      </c>
      <c r="D5596" t="s">
        <v>22</v>
      </c>
      <c r="E5596">
        <v>158297</v>
      </c>
      <c r="F5596" s="5" t="s">
        <v>23</v>
      </c>
      <c r="G5596" s="5" t="s">
        <v>59</v>
      </c>
      <c r="H5596" s="5" t="s">
        <v>25</v>
      </c>
      <c r="I5596" t="s">
        <v>26</v>
      </c>
      <c r="J5596" t="s">
        <v>25</v>
      </c>
      <c r="K5596">
        <v>100</v>
      </c>
      <c r="L5596" s="5" t="s">
        <v>11121</v>
      </c>
      <c r="M5596" s="5" t="s">
        <v>54</v>
      </c>
      <c r="N5596">
        <v>16</v>
      </c>
      <c r="O5596" t="s">
        <v>62</v>
      </c>
      <c r="P5596" s="1">
        <v>45396</v>
      </c>
      <c r="Q5596" s="1">
        <v>45451</v>
      </c>
      <c r="R5596">
        <v>1393</v>
      </c>
      <c r="S5596" s="4">
        <v>6.1</v>
      </c>
      <c r="T5596" t="s">
        <v>89</v>
      </c>
    </row>
    <row r="5597" spans="1:20" x14ac:dyDescent="0.35">
      <c r="A5597" t="s">
        <v>11122</v>
      </c>
      <c r="B5597" s="5" t="s">
        <v>49</v>
      </c>
      <c r="C5597" s="6">
        <v>64920</v>
      </c>
      <c r="D5597" t="s">
        <v>81</v>
      </c>
      <c r="E5597">
        <v>87642</v>
      </c>
      <c r="F5597" s="5" t="s">
        <v>58</v>
      </c>
      <c r="G5597" s="5" t="s">
        <v>51</v>
      </c>
      <c r="H5597" s="5" t="s">
        <v>82</v>
      </c>
      <c r="I5597" t="s">
        <v>26</v>
      </c>
      <c r="J5597" t="s">
        <v>82</v>
      </c>
      <c r="K5597">
        <v>50</v>
      </c>
      <c r="L5597" s="5" t="s">
        <v>11123</v>
      </c>
      <c r="M5597" s="5" t="s">
        <v>37</v>
      </c>
      <c r="N5597">
        <v>1</v>
      </c>
      <c r="O5597" t="s">
        <v>167</v>
      </c>
      <c r="P5597" s="1">
        <v>45346</v>
      </c>
      <c r="Q5597" s="1">
        <v>45384</v>
      </c>
      <c r="R5597">
        <v>1085</v>
      </c>
      <c r="S5597" s="4">
        <v>8.3000000000000007</v>
      </c>
      <c r="T5597" t="s">
        <v>95</v>
      </c>
    </row>
    <row r="5598" spans="1:20" x14ac:dyDescent="0.35">
      <c r="A5598" t="s">
        <v>11124</v>
      </c>
      <c r="B5598" s="5" t="s">
        <v>28802</v>
      </c>
      <c r="C5598" s="6">
        <v>82287</v>
      </c>
      <c r="D5598" t="s">
        <v>22</v>
      </c>
      <c r="E5598">
        <v>82287</v>
      </c>
      <c r="F5598" s="5" t="s">
        <v>66</v>
      </c>
      <c r="G5598" s="5" t="s">
        <v>59</v>
      </c>
      <c r="H5598" s="5" t="s">
        <v>165</v>
      </c>
      <c r="I5598" t="s">
        <v>44</v>
      </c>
      <c r="J5598" t="s">
        <v>165</v>
      </c>
      <c r="K5598">
        <v>0</v>
      </c>
      <c r="L5598" s="5" t="s">
        <v>10483</v>
      </c>
      <c r="M5598" s="5" t="s">
        <v>70</v>
      </c>
      <c r="N5598">
        <v>5</v>
      </c>
      <c r="O5598" t="s">
        <v>135</v>
      </c>
      <c r="P5598" s="1">
        <v>45527</v>
      </c>
      <c r="Q5598" s="1">
        <v>45555</v>
      </c>
      <c r="R5598">
        <v>1089</v>
      </c>
      <c r="S5598" s="4">
        <v>9.3000000000000007</v>
      </c>
      <c r="T5598" t="s">
        <v>89</v>
      </c>
    </row>
    <row r="5599" spans="1:20" x14ac:dyDescent="0.35">
      <c r="A5599" t="s">
        <v>11125</v>
      </c>
      <c r="B5599" s="5" t="s">
        <v>174</v>
      </c>
      <c r="C5599" s="6">
        <v>108508</v>
      </c>
      <c r="D5599" t="s">
        <v>22</v>
      </c>
      <c r="E5599">
        <v>108508</v>
      </c>
      <c r="F5599" s="5" t="s">
        <v>50</v>
      </c>
      <c r="G5599" s="5" t="s">
        <v>59</v>
      </c>
      <c r="H5599" s="5" t="s">
        <v>52</v>
      </c>
      <c r="I5599" t="s">
        <v>35</v>
      </c>
      <c r="J5599" t="s">
        <v>52</v>
      </c>
      <c r="K5599">
        <v>50</v>
      </c>
      <c r="L5599" s="5" t="s">
        <v>11126</v>
      </c>
      <c r="M5599" s="5" t="s">
        <v>54</v>
      </c>
      <c r="N5599">
        <v>2</v>
      </c>
      <c r="O5599" t="s">
        <v>135</v>
      </c>
      <c r="P5599" s="1">
        <v>45751</v>
      </c>
      <c r="Q5599" s="1">
        <v>45817</v>
      </c>
      <c r="R5599">
        <v>929</v>
      </c>
      <c r="S5599" s="4">
        <v>9.3000000000000007</v>
      </c>
      <c r="T5599" t="s">
        <v>95</v>
      </c>
    </row>
    <row r="5600" spans="1:20" x14ac:dyDescent="0.35">
      <c r="A5600" t="s">
        <v>11127</v>
      </c>
      <c r="B5600" s="5" t="s">
        <v>174</v>
      </c>
      <c r="C5600" s="6">
        <v>86007</v>
      </c>
      <c r="D5600" t="s">
        <v>81</v>
      </c>
      <c r="E5600">
        <v>116109</v>
      </c>
      <c r="F5600" s="5" t="s">
        <v>50</v>
      </c>
      <c r="G5600" s="5" t="s">
        <v>24</v>
      </c>
      <c r="H5600" s="5" t="s">
        <v>82</v>
      </c>
      <c r="I5600" t="s">
        <v>26</v>
      </c>
      <c r="J5600" t="s">
        <v>82</v>
      </c>
      <c r="K5600">
        <v>50</v>
      </c>
      <c r="L5600" s="5" t="s">
        <v>11128</v>
      </c>
      <c r="M5600" s="5" t="s">
        <v>28</v>
      </c>
      <c r="N5600">
        <v>3</v>
      </c>
      <c r="O5600" t="s">
        <v>147</v>
      </c>
      <c r="P5600" s="1">
        <v>45498</v>
      </c>
      <c r="Q5600" s="1">
        <v>45552</v>
      </c>
      <c r="R5600">
        <v>992</v>
      </c>
      <c r="S5600" s="4">
        <v>9.4</v>
      </c>
      <c r="T5600" t="s">
        <v>95</v>
      </c>
    </row>
    <row r="5601" spans="1:20" x14ac:dyDescent="0.35">
      <c r="A5601" t="s">
        <v>11129</v>
      </c>
      <c r="B5601" s="5" t="s">
        <v>105</v>
      </c>
      <c r="C5601" s="6">
        <v>157752</v>
      </c>
      <c r="D5601" t="s">
        <v>22</v>
      </c>
      <c r="E5601">
        <v>157752</v>
      </c>
      <c r="F5601" s="5" t="s">
        <v>66</v>
      </c>
      <c r="G5601" s="5" t="s">
        <v>42</v>
      </c>
      <c r="H5601" s="5" t="s">
        <v>97</v>
      </c>
      <c r="I5601" t="s">
        <v>26</v>
      </c>
      <c r="J5601" t="s">
        <v>97</v>
      </c>
      <c r="K5601">
        <v>50</v>
      </c>
      <c r="L5601" s="5" t="s">
        <v>11130</v>
      </c>
      <c r="M5601" s="5" t="s">
        <v>70</v>
      </c>
      <c r="N5601">
        <v>9</v>
      </c>
      <c r="O5601" t="s">
        <v>141</v>
      </c>
      <c r="P5601" s="1">
        <v>45513</v>
      </c>
      <c r="Q5601" s="1">
        <v>45575</v>
      </c>
      <c r="R5601">
        <v>1080</v>
      </c>
      <c r="S5601" s="4">
        <v>5.6</v>
      </c>
      <c r="T5601" t="s">
        <v>243</v>
      </c>
    </row>
    <row r="5602" spans="1:20" x14ac:dyDescent="0.35">
      <c r="A5602" t="s">
        <v>11131</v>
      </c>
      <c r="B5602" s="5" t="s">
        <v>179</v>
      </c>
      <c r="C5602" s="6">
        <v>91594</v>
      </c>
      <c r="D5602" t="s">
        <v>22</v>
      </c>
      <c r="E5602">
        <v>91594</v>
      </c>
      <c r="F5602" s="5" t="s">
        <v>50</v>
      </c>
      <c r="G5602" s="5" t="s">
        <v>51</v>
      </c>
      <c r="H5602" s="5" t="s">
        <v>52</v>
      </c>
      <c r="I5602" t="s">
        <v>26</v>
      </c>
      <c r="J5602" t="s">
        <v>186</v>
      </c>
      <c r="K5602">
        <v>0</v>
      </c>
      <c r="L5602" s="5" t="s">
        <v>7365</v>
      </c>
      <c r="M5602" s="5" t="s">
        <v>37</v>
      </c>
      <c r="N5602">
        <v>3</v>
      </c>
      <c r="O5602" t="s">
        <v>62</v>
      </c>
      <c r="P5602" s="1">
        <v>45422</v>
      </c>
      <c r="Q5602" s="1">
        <v>45454</v>
      </c>
      <c r="R5602">
        <v>1794</v>
      </c>
      <c r="S5602" s="4">
        <v>6.4</v>
      </c>
      <c r="T5602" t="s">
        <v>118</v>
      </c>
    </row>
    <row r="5603" spans="1:20" x14ac:dyDescent="0.35">
      <c r="A5603" t="s">
        <v>11132</v>
      </c>
      <c r="B5603" s="5" t="s">
        <v>179</v>
      </c>
      <c r="C5603" s="6">
        <v>74217</v>
      </c>
      <c r="D5603" t="s">
        <v>22</v>
      </c>
      <c r="E5603">
        <v>74217</v>
      </c>
      <c r="F5603" s="5" t="s">
        <v>50</v>
      </c>
      <c r="G5603" s="5" t="s">
        <v>51</v>
      </c>
      <c r="H5603" s="5" t="s">
        <v>52</v>
      </c>
      <c r="I5603" t="s">
        <v>26</v>
      </c>
      <c r="J5603" t="s">
        <v>116</v>
      </c>
      <c r="K5603">
        <v>50</v>
      </c>
      <c r="L5603" s="5" t="s">
        <v>11133</v>
      </c>
      <c r="M5603" s="5" t="s">
        <v>54</v>
      </c>
      <c r="N5603">
        <v>2</v>
      </c>
      <c r="O5603" t="s">
        <v>172</v>
      </c>
      <c r="P5603" s="1">
        <v>45344</v>
      </c>
      <c r="Q5603" s="1">
        <v>45391</v>
      </c>
      <c r="R5603">
        <v>683</v>
      </c>
      <c r="S5603" s="4">
        <v>5.6</v>
      </c>
      <c r="T5603" t="s">
        <v>30</v>
      </c>
    </row>
    <row r="5604" spans="1:20" x14ac:dyDescent="0.35">
      <c r="A5604" t="s">
        <v>11134</v>
      </c>
      <c r="B5604" s="5" t="s">
        <v>28802</v>
      </c>
      <c r="C5604" s="6">
        <v>284154</v>
      </c>
      <c r="D5604" t="s">
        <v>92</v>
      </c>
      <c r="E5604">
        <v>213116</v>
      </c>
      <c r="F5604" s="5" t="s">
        <v>23</v>
      </c>
      <c r="G5604" s="5" t="s">
        <v>42</v>
      </c>
      <c r="H5604" s="5" t="s">
        <v>93</v>
      </c>
      <c r="I5604" t="s">
        <v>35</v>
      </c>
      <c r="J5604" t="s">
        <v>93</v>
      </c>
      <c r="K5604">
        <v>50</v>
      </c>
      <c r="L5604" s="5" t="s">
        <v>11135</v>
      </c>
      <c r="M5604" s="5" t="s">
        <v>37</v>
      </c>
      <c r="N5604">
        <v>15</v>
      </c>
      <c r="O5604" t="s">
        <v>85</v>
      </c>
      <c r="P5604" s="1">
        <v>45625</v>
      </c>
      <c r="Q5604" s="1">
        <v>45685</v>
      </c>
      <c r="R5604">
        <v>725</v>
      </c>
      <c r="S5604" s="4">
        <v>6.4</v>
      </c>
      <c r="T5604" t="s">
        <v>79</v>
      </c>
    </row>
    <row r="5605" spans="1:20" x14ac:dyDescent="0.35">
      <c r="A5605" t="s">
        <v>11136</v>
      </c>
      <c r="B5605" s="5" t="s">
        <v>28801</v>
      </c>
      <c r="C5605" s="6">
        <v>163958</v>
      </c>
      <c r="D5605" t="s">
        <v>22</v>
      </c>
      <c r="E5605">
        <v>163958</v>
      </c>
      <c r="F5605" s="5" t="s">
        <v>23</v>
      </c>
      <c r="G5605" s="5" t="s">
        <v>59</v>
      </c>
      <c r="H5605" s="5" t="s">
        <v>165</v>
      </c>
      <c r="I5605" t="s">
        <v>35</v>
      </c>
      <c r="J5605" t="s">
        <v>165</v>
      </c>
      <c r="K5605">
        <v>50</v>
      </c>
      <c r="L5605" s="5" t="s">
        <v>11137</v>
      </c>
      <c r="M5605" s="5" t="s">
        <v>54</v>
      </c>
      <c r="N5605">
        <v>13</v>
      </c>
      <c r="O5605" t="s">
        <v>172</v>
      </c>
      <c r="P5605" s="1">
        <v>45599</v>
      </c>
      <c r="Q5605" s="1">
        <v>45619</v>
      </c>
      <c r="R5605">
        <v>596</v>
      </c>
      <c r="S5605" s="4">
        <v>8</v>
      </c>
      <c r="T5605" t="s">
        <v>30</v>
      </c>
    </row>
    <row r="5606" spans="1:20" x14ac:dyDescent="0.35">
      <c r="A5606" t="s">
        <v>11138</v>
      </c>
      <c r="B5606" s="5" t="s">
        <v>145</v>
      </c>
      <c r="C5606" s="6">
        <v>62034</v>
      </c>
      <c r="D5606" t="s">
        <v>74</v>
      </c>
      <c r="E5606">
        <v>77543</v>
      </c>
      <c r="F5606" s="5" t="s">
        <v>58</v>
      </c>
      <c r="G5606" s="5" t="s">
        <v>24</v>
      </c>
      <c r="H5606" s="5" t="s">
        <v>75</v>
      </c>
      <c r="I5606" t="s">
        <v>44</v>
      </c>
      <c r="J5606" t="s">
        <v>75</v>
      </c>
      <c r="K5606">
        <v>0</v>
      </c>
      <c r="L5606" s="5" t="s">
        <v>11139</v>
      </c>
      <c r="M5606" s="5" t="s">
        <v>28</v>
      </c>
      <c r="N5606">
        <v>1</v>
      </c>
      <c r="O5606" t="s">
        <v>141</v>
      </c>
      <c r="P5606" s="1">
        <v>45684</v>
      </c>
      <c r="Q5606" s="1">
        <v>45706</v>
      </c>
      <c r="R5606">
        <v>1422</v>
      </c>
      <c r="S5606" s="4">
        <v>9.4</v>
      </c>
      <c r="T5606" t="s">
        <v>63</v>
      </c>
    </row>
    <row r="5607" spans="1:20" x14ac:dyDescent="0.35">
      <c r="A5607" t="s">
        <v>11140</v>
      </c>
      <c r="B5607" s="5" t="s">
        <v>28801</v>
      </c>
      <c r="C5607" s="6">
        <v>166512</v>
      </c>
      <c r="D5607" t="s">
        <v>74</v>
      </c>
      <c r="E5607">
        <v>208140</v>
      </c>
      <c r="F5607" s="5" t="s">
        <v>23</v>
      </c>
      <c r="G5607" s="5" t="s">
        <v>59</v>
      </c>
      <c r="H5607" s="5" t="s">
        <v>75</v>
      </c>
      <c r="I5607" t="s">
        <v>44</v>
      </c>
      <c r="J5607" t="s">
        <v>129</v>
      </c>
      <c r="K5607">
        <v>0</v>
      </c>
      <c r="L5607" s="5" t="s">
        <v>10348</v>
      </c>
      <c r="M5607" s="5" t="s">
        <v>70</v>
      </c>
      <c r="N5607">
        <v>10</v>
      </c>
      <c r="O5607" t="s">
        <v>85</v>
      </c>
      <c r="P5607" s="1">
        <v>45341</v>
      </c>
      <c r="Q5607" s="1">
        <v>45406</v>
      </c>
      <c r="R5607">
        <v>624</v>
      </c>
      <c r="S5607" s="4">
        <v>8.8000000000000007</v>
      </c>
      <c r="T5607" t="s">
        <v>153</v>
      </c>
    </row>
    <row r="5608" spans="1:20" x14ac:dyDescent="0.35">
      <c r="A5608" t="s">
        <v>11141</v>
      </c>
      <c r="B5608" s="5" t="s">
        <v>28799</v>
      </c>
      <c r="C5608" s="6">
        <v>209138</v>
      </c>
      <c r="D5608" t="s">
        <v>22</v>
      </c>
      <c r="E5608">
        <v>209138</v>
      </c>
      <c r="F5608" s="5" t="s">
        <v>23</v>
      </c>
      <c r="G5608" s="5" t="s">
        <v>24</v>
      </c>
      <c r="H5608" s="5" t="s">
        <v>129</v>
      </c>
      <c r="I5608" t="s">
        <v>35</v>
      </c>
      <c r="J5608" t="s">
        <v>129</v>
      </c>
      <c r="K5608">
        <v>100</v>
      </c>
      <c r="L5608" s="5" t="s">
        <v>11142</v>
      </c>
      <c r="M5608" s="5" t="s">
        <v>28</v>
      </c>
      <c r="N5608">
        <v>10</v>
      </c>
      <c r="O5608" t="s">
        <v>107</v>
      </c>
      <c r="P5608" s="1">
        <v>45643</v>
      </c>
      <c r="Q5608" s="1">
        <v>45693</v>
      </c>
      <c r="R5608">
        <v>790</v>
      </c>
      <c r="S5608" s="4">
        <v>8.5</v>
      </c>
      <c r="T5608" t="s">
        <v>89</v>
      </c>
    </row>
    <row r="5609" spans="1:20" x14ac:dyDescent="0.35">
      <c r="A5609" t="s">
        <v>11143</v>
      </c>
      <c r="B5609" s="5" t="s">
        <v>28799</v>
      </c>
      <c r="C5609" s="6">
        <v>149550</v>
      </c>
      <c r="D5609" t="s">
        <v>22</v>
      </c>
      <c r="E5609">
        <v>149550</v>
      </c>
      <c r="F5609" s="5" t="s">
        <v>66</v>
      </c>
      <c r="G5609" s="5" t="s">
        <v>24</v>
      </c>
      <c r="H5609" s="5" t="s">
        <v>101</v>
      </c>
      <c r="I5609" t="s">
        <v>44</v>
      </c>
      <c r="J5609" t="s">
        <v>101</v>
      </c>
      <c r="K5609">
        <v>100</v>
      </c>
      <c r="L5609" s="5" t="s">
        <v>7444</v>
      </c>
      <c r="M5609" s="5" t="s">
        <v>54</v>
      </c>
      <c r="N5609">
        <v>7</v>
      </c>
      <c r="O5609" t="s">
        <v>71</v>
      </c>
      <c r="P5609" s="1">
        <v>45517</v>
      </c>
      <c r="Q5609" s="1">
        <v>45537</v>
      </c>
      <c r="R5609">
        <v>2025</v>
      </c>
      <c r="S5609" s="4">
        <v>6.8</v>
      </c>
      <c r="T5609" t="s">
        <v>103</v>
      </c>
    </row>
    <row r="5610" spans="1:20" x14ac:dyDescent="0.35">
      <c r="A5610" t="s">
        <v>11144</v>
      </c>
      <c r="B5610" s="5" t="s">
        <v>145</v>
      </c>
      <c r="C5610" s="6">
        <v>162213</v>
      </c>
      <c r="D5610" t="s">
        <v>41</v>
      </c>
      <c r="E5610">
        <v>137881</v>
      </c>
      <c r="F5610" s="5" t="s">
        <v>23</v>
      </c>
      <c r="G5610" s="5" t="s">
        <v>59</v>
      </c>
      <c r="H5610" s="5" t="s">
        <v>43</v>
      </c>
      <c r="I5610" t="s">
        <v>26</v>
      </c>
      <c r="J5610" t="s">
        <v>43</v>
      </c>
      <c r="K5610">
        <v>50</v>
      </c>
      <c r="L5610" s="5" t="s">
        <v>11145</v>
      </c>
      <c r="M5610" s="5" t="s">
        <v>37</v>
      </c>
      <c r="N5610">
        <v>14</v>
      </c>
      <c r="O5610" t="s">
        <v>88</v>
      </c>
      <c r="P5610" s="1">
        <v>45457</v>
      </c>
      <c r="Q5610" s="1">
        <v>45505</v>
      </c>
      <c r="R5610">
        <v>979</v>
      </c>
      <c r="S5610" s="4">
        <v>6</v>
      </c>
      <c r="T5610" t="s">
        <v>210</v>
      </c>
    </row>
    <row r="5611" spans="1:20" x14ac:dyDescent="0.35">
      <c r="A5611" t="s">
        <v>11146</v>
      </c>
      <c r="B5611" s="5" t="s">
        <v>57</v>
      </c>
      <c r="C5611" s="6">
        <v>179531</v>
      </c>
      <c r="D5611" t="s">
        <v>22</v>
      </c>
      <c r="E5611">
        <v>179531</v>
      </c>
      <c r="F5611" s="5" t="s">
        <v>23</v>
      </c>
      <c r="G5611" s="5" t="s">
        <v>42</v>
      </c>
      <c r="H5611" s="5" t="s">
        <v>68</v>
      </c>
      <c r="I5611" t="s">
        <v>26</v>
      </c>
      <c r="J5611" t="s">
        <v>1449</v>
      </c>
      <c r="K5611">
        <v>50</v>
      </c>
      <c r="L5611" s="5" t="s">
        <v>11147</v>
      </c>
      <c r="M5611" s="5" t="s">
        <v>37</v>
      </c>
      <c r="N5611">
        <v>14</v>
      </c>
      <c r="O5611" t="s">
        <v>172</v>
      </c>
      <c r="P5611" s="1">
        <v>45452</v>
      </c>
      <c r="Q5611" s="1">
        <v>45519</v>
      </c>
      <c r="R5611">
        <v>1650</v>
      </c>
      <c r="S5611" s="4">
        <v>7.2</v>
      </c>
      <c r="T5611" t="s">
        <v>243</v>
      </c>
    </row>
    <row r="5612" spans="1:20" x14ac:dyDescent="0.35">
      <c r="A5612" t="s">
        <v>11148</v>
      </c>
      <c r="B5612" s="5" t="s">
        <v>174</v>
      </c>
      <c r="C5612" s="6">
        <v>206536</v>
      </c>
      <c r="D5612" t="s">
        <v>22</v>
      </c>
      <c r="E5612">
        <v>206536</v>
      </c>
      <c r="F5612" s="5" t="s">
        <v>23</v>
      </c>
      <c r="G5612" s="5" t="s">
        <v>51</v>
      </c>
      <c r="H5612" s="5" t="s">
        <v>165</v>
      </c>
      <c r="I5612" t="s">
        <v>26</v>
      </c>
      <c r="J5612" t="s">
        <v>165</v>
      </c>
      <c r="K5612">
        <v>50</v>
      </c>
      <c r="L5612" s="5" t="s">
        <v>11149</v>
      </c>
      <c r="M5612" s="5" t="s">
        <v>54</v>
      </c>
      <c r="N5612">
        <v>12</v>
      </c>
      <c r="O5612" t="s">
        <v>112</v>
      </c>
      <c r="P5612" s="1">
        <v>45312</v>
      </c>
      <c r="Q5612" s="1">
        <v>45332</v>
      </c>
      <c r="R5612">
        <v>1380</v>
      </c>
      <c r="S5612" s="4">
        <v>5.6</v>
      </c>
      <c r="T5612" t="s">
        <v>89</v>
      </c>
    </row>
    <row r="5613" spans="1:20" x14ac:dyDescent="0.35">
      <c r="A5613" t="s">
        <v>11150</v>
      </c>
      <c r="B5613" s="5" t="s">
        <v>162</v>
      </c>
      <c r="C5613" s="6">
        <v>33744</v>
      </c>
      <c r="D5613" t="s">
        <v>22</v>
      </c>
      <c r="E5613">
        <v>33744</v>
      </c>
      <c r="F5613" s="5" t="s">
        <v>66</v>
      </c>
      <c r="G5613" s="5" t="s">
        <v>59</v>
      </c>
      <c r="H5613" s="5" t="s">
        <v>116</v>
      </c>
      <c r="I5613" t="s">
        <v>44</v>
      </c>
      <c r="J5613" t="s">
        <v>116</v>
      </c>
      <c r="K5613">
        <v>100</v>
      </c>
      <c r="L5613" s="5" t="s">
        <v>3150</v>
      </c>
      <c r="M5613" s="5" t="s">
        <v>28</v>
      </c>
      <c r="N5613">
        <v>7</v>
      </c>
      <c r="O5613" t="s">
        <v>172</v>
      </c>
      <c r="P5613" s="1">
        <v>45642</v>
      </c>
      <c r="Q5613" s="1">
        <v>45714</v>
      </c>
      <c r="R5613">
        <v>1221</v>
      </c>
      <c r="S5613" s="4">
        <v>5.4</v>
      </c>
      <c r="T5613" t="s">
        <v>243</v>
      </c>
    </row>
    <row r="5614" spans="1:20" x14ac:dyDescent="0.35">
      <c r="A5614" t="s">
        <v>11151</v>
      </c>
      <c r="B5614" s="5" t="s">
        <v>73</v>
      </c>
      <c r="C5614" s="6">
        <v>60562</v>
      </c>
      <c r="D5614" t="s">
        <v>22</v>
      </c>
      <c r="E5614">
        <v>60562</v>
      </c>
      <c r="F5614" s="5" t="s">
        <v>58</v>
      </c>
      <c r="G5614" s="5" t="s">
        <v>24</v>
      </c>
      <c r="H5614" s="5" t="s">
        <v>191</v>
      </c>
      <c r="I5614" t="s">
        <v>35</v>
      </c>
      <c r="J5614" t="s">
        <v>60</v>
      </c>
      <c r="K5614">
        <v>0</v>
      </c>
      <c r="L5614" s="5" t="s">
        <v>11152</v>
      </c>
      <c r="M5614" s="5" t="s">
        <v>54</v>
      </c>
      <c r="N5614">
        <v>1</v>
      </c>
      <c r="O5614" t="s">
        <v>112</v>
      </c>
      <c r="P5614" s="1">
        <v>45664</v>
      </c>
      <c r="Q5614" s="1">
        <v>45695</v>
      </c>
      <c r="R5614">
        <v>1322</v>
      </c>
      <c r="S5614" s="4">
        <v>7.6</v>
      </c>
      <c r="T5614" t="s">
        <v>63</v>
      </c>
    </row>
    <row r="5615" spans="1:20" x14ac:dyDescent="0.35">
      <c r="A5615" t="s">
        <v>11153</v>
      </c>
      <c r="B5615" s="5" t="s">
        <v>28801</v>
      </c>
      <c r="C5615" s="6">
        <v>55911</v>
      </c>
      <c r="D5615" t="s">
        <v>81</v>
      </c>
      <c r="E5615">
        <v>75480</v>
      </c>
      <c r="F5615" s="5" t="s">
        <v>58</v>
      </c>
      <c r="G5615" s="5" t="s">
        <v>51</v>
      </c>
      <c r="H5615" s="5" t="s">
        <v>82</v>
      </c>
      <c r="I5615" t="s">
        <v>26</v>
      </c>
      <c r="J5615" t="s">
        <v>82</v>
      </c>
      <c r="K5615">
        <v>0</v>
      </c>
      <c r="L5615" s="5" t="s">
        <v>11154</v>
      </c>
      <c r="M5615" s="5" t="s">
        <v>54</v>
      </c>
      <c r="N5615">
        <v>0</v>
      </c>
      <c r="O5615" t="s">
        <v>172</v>
      </c>
      <c r="P5615" s="1">
        <v>45350</v>
      </c>
      <c r="Q5615" s="1">
        <v>45377</v>
      </c>
      <c r="R5615">
        <v>1136</v>
      </c>
      <c r="S5615" s="4">
        <v>5.0999999999999996</v>
      </c>
      <c r="T5615" t="s">
        <v>136</v>
      </c>
    </row>
    <row r="5616" spans="1:20" x14ac:dyDescent="0.35">
      <c r="A5616" t="s">
        <v>11155</v>
      </c>
      <c r="B5616" s="5" t="s">
        <v>179</v>
      </c>
      <c r="C5616" s="6">
        <v>95326</v>
      </c>
      <c r="D5616" t="s">
        <v>22</v>
      </c>
      <c r="E5616">
        <v>95326</v>
      </c>
      <c r="F5616" s="5" t="s">
        <v>50</v>
      </c>
      <c r="G5616" s="5" t="s">
        <v>51</v>
      </c>
      <c r="H5616" s="5" t="s">
        <v>165</v>
      </c>
      <c r="I5616" t="s">
        <v>35</v>
      </c>
      <c r="J5616" t="s">
        <v>165</v>
      </c>
      <c r="K5616">
        <v>50</v>
      </c>
      <c r="L5616" s="5" t="s">
        <v>11156</v>
      </c>
      <c r="M5616" s="5" t="s">
        <v>28</v>
      </c>
      <c r="N5616">
        <v>4</v>
      </c>
      <c r="O5616" t="s">
        <v>167</v>
      </c>
      <c r="P5616" s="1">
        <v>45625</v>
      </c>
      <c r="Q5616" s="1">
        <v>45686</v>
      </c>
      <c r="R5616">
        <v>953</v>
      </c>
      <c r="S5616" s="4">
        <v>7</v>
      </c>
      <c r="T5616" t="s">
        <v>79</v>
      </c>
    </row>
    <row r="5617" spans="1:20" x14ac:dyDescent="0.35">
      <c r="A5617" t="s">
        <v>11157</v>
      </c>
      <c r="B5617" s="5" t="s">
        <v>91</v>
      </c>
      <c r="C5617" s="6">
        <v>185388</v>
      </c>
      <c r="D5617" t="s">
        <v>33</v>
      </c>
      <c r="E5617">
        <v>20392680</v>
      </c>
      <c r="F5617" s="5" t="s">
        <v>23</v>
      </c>
      <c r="G5617" s="5" t="s">
        <v>42</v>
      </c>
      <c r="H5617" s="5" t="s">
        <v>34</v>
      </c>
      <c r="I5617" t="s">
        <v>35</v>
      </c>
      <c r="J5617" t="s">
        <v>34</v>
      </c>
      <c r="K5617">
        <v>0</v>
      </c>
      <c r="L5617" s="5" t="s">
        <v>11158</v>
      </c>
      <c r="M5617" s="5" t="s">
        <v>54</v>
      </c>
      <c r="N5617">
        <v>17</v>
      </c>
      <c r="O5617" t="s">
        <v>172</v>
      </c>
      <c r="P5617" s="1">
        <v>45501</v>
      </c>
      <c r="Q5617" s="1">
        <v>45561</v>
      </c>
      <c r="R5617">
        <v>2466</v>
      </c>
      <c r="S5617" s="4">
        <v>9.1999999999999993</v>
      </c>
      <c r="T5617" t="s">
        <v>118</v>
      </c>
    </row>
    <row r="5618" spans="1:20" x14ac:dyDescent="0.35">
      <c r="A5618" t="s">
        <v>11159</v>
      </c>
      <c r="B5618" s="5" t="s">
        <v>28802</v>
      </c>
      <c r="C5618" s="6">
        <v>150527</v>
      </c>
      <c r="D5618" t="s">
        <v>41</v>
      </c>
      <c r="E5618">
        <v>127948</v>
      </c>
      <c r="F5618" s="5" t="s">
        <v>66</v>
      </c>
      <c r="G5618" s="5" t="s">
        <v>42</v>
      </c>
      <c r="H5618" s="5" t="s">
        <v>126</v>
      </c>
      <c r="I5618" t="s">
        <v>26</v>
      </c>
      <c r="J5618" t="s">
        <v>121</v>
      </c>
      <c r="K5618">
        <v>100</v>
      </c>
      <c r="L5618" s="5" t="s">
        <v>11160</v>
      </c>
      <c r="M5618" s="5" t="s">
        <v>54</v>
      </c>
      <c r="N5618">
        <v>7</v>
      </c>
      <c r="O5618" t="s">
        <v>112</v>
      </c>
      <c r="P5618" s="1">
        <v>45646</v>
      </c>
      <c r="Q5618" s="1">
        <v>45698</v>
      </c>
      <c r="R5618">
        <v>545</v>
      </c>
      <c r="S5618" s="4">
        <v>5.5</v>
      </c>
      <c r="T5618" t="s">
        <v>47</v>
      </c>
    </row>
    <row r="5619" spans="1:20" x14ac:dyDescent="0.35">
      <c r="A5619" t="s">
        <v>11161</v>
      </c>
      <c r="B5619" s="5" t="s">
        <v>145</v>
      </c>
      <c r="C5619" s="6">
        <v>119633</v>
      </c>
      <c r="D5619" t="s">
        <v>22</v>
      </c>
      <c r="E5619">
        <v>119633</v>
      </c>
      <c r="F5619" s="5" t="s">
        <v>23</v>
      </c>
      <c r="G5619" s="5" t="s">
        <v>51</v>
      </c>
      <c r="H5619" s="5" t="s">
        <v>157</v>
      </c>
      <c r="I5619" t="s">
        <v>26</v>
      </c>
      <c r="J5619" t="s">
        <v>157</v>
      </c>
      <c r="K5619">
        <v>100</v>
      </c>
      <c r="L5619" s="5" t="s">
        <v>11162</v>
      </c>
      <c r="M5619" s="5" t="s">
        <v>70</v>
      </c>
      <c r="N5619">
        <v>11</v>
      </c>
      <c r="O5619" t="s">
        <v>62</v>
      </c>
      <c r="P5619" s="1">
        <v>45495</v>
      </c>
      <c r="Q5619" s="1">
        <v>45524</v>
      </c>
      <c r="R5619">
        <v>2109</v>
      </c>
      <c r="S5619" s="4">
        <v>7</v>
      </c>
      <c r="T5619" t="s">
        <v>30</v>
      </c>
    </row>
    <row r="5620" spans="1:20" x14ac:dyDescent="0.35">
      <c r="A5620" t="s">
        <v>11163</v>
      </c>
      <c r="B5620" s="5" t="s">
        <v>21</v>
      </c>
      <c r="C5620" s="6">
        <v>227078</v>
      </c>
      <c r="D5620" t="s">
        <v>22</v>
      </c>
      <c r="E5620">
        <v>227078</v>
      </c>
      <c r="F5620" s="5" t="s">
        <v>66</v>
      </c>
      <c r="G5620" s="5" t="s">
        <v>51</v>
      </c>
      <c r="H5620" s="5" t="s">
        <v>68</v>
      </c>
      <c r="I5620" t="s">
        <v>35</v>
      </c>
      <c r="J5620" t="s">
        <v>68</v>
      </c>
      <c r="K5620">
        <v>50</v>
      </c>
      <c r="L5620" s="5" t="s">
        <v>11164</v>
      </c>
      <c r="M5620" s="5" t="s">
        <v>28</v>
      </c>
      <c r="N5620">
        <v>6</v>
      </c>
      <c r="O5620" t="s">
        <v>112</v>
      </c>
      <c r="P5620" s="1">
        <v>45464</v>
      </c>
      <c r="Q5620" s="1">
        <v>45484</v>
      </c>
      <c r="R5620">
        <v>1035</v>
      </c>
      <c r="S5620" s="4">
        <v>8</v>
      </c>
      <c r="T5620" t="s">
        <v>38</v>
      </c>
    </row>
    <row r="5621" spans="1:20" x14ac:dyDescent="0.35">
      <c r="A5621" t="s">
        <v>11165</v>
      </c>
      <c r="B5621" s="5" t="s">
        <v>28799</v>
      </c>
      <c r="C5621" s="6">
        <v>195528</v>
      </c>
      <c r="D5621" t="s">
        <v>22</v>
      </c>
      <c r="E5621">
        <v>195528</v>
      </c>
      <c r="F5621" s="5" t="s">
        <v>66</v>
      </c>
      <c r="G5621" s="5" t="s">
        <v>51</v>
      </c>
      <c r="H5621" s="5" t="s">
        <v>97</v>
      </c>
      <c r="I5621" t="s">
        <v>26</v>
      </c>
      <c r="J5621" t="s">
        <v>133</v>
      </c>
      <c r="K5621">
        <v>0</v>
      </c>
      <c r="L5621" s="5" t="s">
        <v>11166</v>
      </c>
      <c r="M5621" s="5" t="s">
        <v>28</v>
      </c>
      <c r="N5621">
        <v>7</v>
      </c>
      <c r="O5621" t="s">
        <v>147</v>
      </c>
      <c r="P5621" s="1">
        <v>45562</v>
      </c>
      <c r="Q5621" s="1">
        <v>45587</v>
      </c>
      <c r="R5621">
        <v>532</v>
      </c>
      <c r="S5621" s="4">
        <v>8</v>
      </c>
      <c r="T5621" t="s">
        <v>30</v>
      </c>
    </row>
    <row r="5622" spans="1:20" x14ac:dyDescent="0.35">
      <c r="A5622" t="s">
        <v>11167</v>
      </c>
      <c r="B5622" s="5" t="s">
        <v>21</v>
      </c>
      <c r="C5622" s="6">
        <v>123024</v>
      </c>
      <c r="D5622" t="s">
        <v>74</v>
      </c>
      <c r="E5622">
        <v>153780</v>
      </c>
      <c r="F5622" s="5" t="s">
        <v>66</v>
      </c>
      <c r="G5622" s="5" t="s">
        <v>51</v>
      </c>
      <c r="H5622" s="5" t="s">
        <v>75</v>
      </c>
      <c r="I5622" t="s">
        <v>26</v>
      </c>
      <c r="J5622" t="s">
        <v>75</v>
      </c>
      <c r="K5622">
        <v>100</v>
      </c>
      <c r="L5622" s="5" t="s">
        <v>11168</v>
      </c>
      <c r="M5622" s="5" t="s">
        <v>70</v>
      </c>
      <c r="N5622">
        <v>7</v>
      </c>
      <c r="O5622" t="s">
        <v>62</v>
      </c>
      <c r="P5622" s="1">
        <v>45647</v>
      </c>
      <c r="Q5622" s="1">
        <v>45708</v>
      </c>
      <c r="R5622">
        <v>1417</v>
      </c>
      <c r="S5622" s="4">
        <v>5</v>
      </c>
      <c r="T5622" t="s">
        <v>210</v>
      </c>
    </row>
    <row r="5623" spans="1:20" x14ac:dyDescent="0.35">
      <c r="A5623" t="s">
        <v>11169</v>
      </c>
      <c r="B5623" s="5" t="s">
        <v>28802</v>
      </c>
      <c r="C5623" s="6">
        <v>151053</v>
      </c>
      <c r="D5623" t="s">
        <v>22</v>
      </c>
      <c r="E5623">
        <v>151053</v>
      </c>
      <c r="F5623" s="5" t="s">
        <v>50</v>
      </c>
      <c r="G5623" s="5" t="s">
        <v>59</v>
      </c>
      <c r="H5623" s="5" t="s">
        <v>97</v>
      </c>
      <c r="I5623" t="s">
        <v>35</v>
      </c>
      <c r="J5623" t="s">
        <v>299</v>
      </c>
      <c r="K5623">
        <v>50</v>
      </c>
      <c r="L5623" s="5" t="s">
        <v>11170</v>
      </c>
      <c r="M5623" s="5" t="s">
        <v>54</v>
      </c>
      <c r="N5623">
        <v>2</v>
      </c>
      <c r="O5623" t="s">
        <v>71</v>
      </c>
      <c r="P5623" s="1">
        <v>45456</v>
      </c>
      <c r="Q5623" s="1">
        <v>45482</v>
      </c>
      <c r="R5623">
        <v>628</v>
      </c>
      <c r="S5623" s="4">
        <v>8.1</v>
      </c>
      <c r="T5623" t="s">
        <v>89</v>
      </c>
    </row>
    <row r="5624" spans="1:20" x14ac:dyDescent="0.35">
      <c r="A5624" t="s">
        <v>11171</v>
      </c>
      <c r="B5624" s="5" t="s">
        <v>28802</v>
      </c>
      <c r="C5624" s="6">
        <v>116626</v>
      </c>
      <c r="D5624" t="s">
        <v>33</v>
      </c>
      <c r="E5624">
        <v>12828860</v>
      </c>
      <c r="F5624" s="5" t="s">
        <v>66</v>
      </c>
      <c r="G5624" s="5" t="s">
        <v>24</v>
      </c>
      <c r="H5624" s="5" t="s">
        <v>34</v>
      </c>
      <c r="I5624" t="s">
        <v>44</v>
      </c>
      <c r="J5624" t="s">
        <v>34</v>
      </c>
      <c r="K5624">
        <v>50</v>
      </c>
      <c r="L5624" s="5" t="s">
        <v>11172</v>
      </c>
      <c r="M5624" s="5" t="s">
        <v>54</v>
      </c>
      <c r="N5624">
        <v>7</v>
      </c>
      <c r="O5624" t="s">
        <v>107</v>
      </c>
      <c r="P5624" s="1">
        <v>45602</v>
      </c>
      <c r="Q5624" s="1">
        <v>45656</v>
      </c>
      <c r="R5624">
        <v>791</v>
      </c>
      <c r="S5624" s="4">
        <v>7.1</v>
      </c>
      <c r="T5624" t="s">
        <v>63</v>
      </c>
    </row>
    <row r="5625" spans="1:20" x14ac:dyDescent="0.35">
      <c r="A5625" t="s">
        <v>11173</v>
      </c>
      <c r="B5625" s="5" t="s">
        <v>145</v>
      </c>
      <c r="C5625" s="6">
        <v>97656</v>
      </c>
      <c r="D5625" t="s">
        <v>41</v>
      </c>
      <c r="E5625">
        <v>83008</v>
      </c>
      <c r="F5625" s="5" t="s">
        <v>50</v>
      </c>
      <c r="G5625" s="5" t="s">
        <v>51</v>
      </c>
      <c r="H5625" s="5" t="s">
        <v>151</v>
      </c>
      <c r="I5625" t="s">
        <v>26</v>
      </c>
      <c r="J5625" t="s">
        <v>151</v>
      </c>
      <c r="K5625">
        <v>100</v>
      </c>
      <c r="L5625" s="5" t="s">
        <v>11174</v>
      </c>
      <c r="M5625" s="5" t="s">
        <v>54</v>
      </c>
      <c r="N5625">
        <v>4</v>
      </c>
      <c r="O5625" t="s">
        <v>167</v>
      </c>
      <c r="P5625" s="1">
        <v>45708</v>
      </c>
      <c r="Q5625" s="1">
        <v>45729</v>
      </c>
      <c r="R5625">
        <v>2400</v>
      </c>
      <c r="S5625" s="4">
        <v>8</v>
      </c>
      <c r="T5625" t="s">
        <v>277</v>
      </c>
    </row>
    <row r="5626" spans="1:20" x14ac:dyDescent="0.35">
      <c r="A5626" t="s">
        <v>11175</v>
      </c>
      <c r="B5626" s="5" t="s">
        <v>28802</v>
      </c>
      <c r="C5626" s="6">
        <v>94494</v>
      </c>
      <c r="D5626" t="s">
        <v>41</v>
      </c>
      <c r="E5626">
        <v>80320</v>
      </c>
      <c r="F5626" s="5" t="s">
        <v>58</v>
      </c>
      <c r="G5626" s="5" t="s">
        <v>24</v>
      </c>
      <c r="H5626" s="5" t="s">
        <v>126</v>
      </c>
      <c r="I5626" t="s">
        <v>35</v>
      </c>
      <c r="J5626" t="s">
        <v>126</v>
      </c>
      <c r="K5626">
        <v>100</v>
      </c>
      <c r="L5626" s="5" t="s">
        <v>11176</v>
      </c>
      <c r="M5626" s="5" t="s">
        <v>54</v>
      </c>
      <c r="N5626">
        <v>1</v>
      </c>
      <c r="O5626" t="s">
        <v>85</v>
      </c>
      <c r="P5626" s="1">
        <v>45771</v>
      </c>
      <c r="Q5626" s="1">
        <v>45790</v>
      </c>
      <c r="R5626">
        <v>1566</v>
      </c>
      <c r="S5626" s="4">
        <v>9.9</v>
      </c>
      <c r="T5626" t="s">
        <v>95</v>
      </c>
    </row>
    <row r="5627" spans="1:20" x14ac:dyDescent="0.35">
      <c r="A5627" t="s">
        <v>11177</v>
      </c>
      <c r="B5627" s="5" t="s">
        <v>145</v>
      </c>
      <c r="C5627" s="6">
        <v>43321</v>
      </c>
      <c r="D5627" t="s">
        <v>22</v>
      </c>
      <c r="E5627">
        <v>43321</v>
      </c>
      <c r="F5627" s="5" t="s">
        <v>66</v>
      </c>
      <c r="G5627" s="5" t="s">
        <v>24</v>
      </c>
      <c r="H5627" s="5" t="s">
        <v>116</v>
      </c>
      <c r="I5627" t="s">
        <v>35</v>
      </c>
      <c r="J5627" t="s">
        <v>116</v>
      </c>
      <c r="K5627">
        <v>100</v>
      </c>
      <c r="L5627" s="5" t="s">
        <v>10918</v>
      </c>
      <c r="M5627" s="5" t="s">
        <v>70</v>
      </c>
      <c r="N5627">
        <v>9</v>
      </c>
      <c r="O5627" t="s">
        <v>107</v>
      </c>
      <c r="P5627" s="1">
        <v>45541</v>
      </c>
      <c r="Q5627" s="1">
        <v>45569</v>
      </c>
      <c r="R5627">
        <v>1763</v>
      </c>
      <c r="S5627" s="4">
        <v>8.8000000000000007</v>
      </c>
      <c r="T5627" t="s">
        <v>89</v>
      </c>
    </row>
    <row r="5628" spans="1:20" x14ac:dyDescent="0.35">
      <c r="A5628" t="s">
        <v>11178</v>
      </c>
      <c r="B5628" s="5" t="s">
        <v>28801</v>
      </c>
      <c r="C5628" s="6">
        <v>58243</v>
      </c>
      <c r="D5628" t="s">
        <v>41</v>
      </c>
      <c r="E5628">
        <v>49507</v>
      </c>
      <c r="F5628" s="5" t="s">
        <v>58</v>
      </c>
      <c r="G5628" s="5" t="s">
        <v>51</v>
      </c>
      <c r="H5628" s="5" t="s">
        <v>43</v>
      </c>
      <c r="I5628" t="s">
        <v>44</v>
      </c>
      <c r="J5628" t="s">
        <v>212</v>
      </c>
      <c r="K5628">
        <v>100</v>
      </c>
      <c r="L5628" s="5" t="s">
        <v>11179</v>
      </c>
      <c r="M5628" s="5" t="s">
        <v>54</v>
      </c>
      <c r="N5628">
        <v>0</v>
      </c>
      <c r="O5628" t="s">
        <v>135</v>
      </c>
      <c r="P5628" s="1">
        <v>45598</v>
      </c>
      <c r="Q5628" s="1">
        <v>45642</v>
      </c>
      <c r="R5628">
        <v>535</v>
      </c>
      <c r="S5628" s="4">
        <v>8.6</v>
      </c>
      <c r="T5628" t="s">
        <v>30</v>
      </c>
    </row>
    <row r="5629" spans="1:20" x14ac:dyDescent="0.35">
      <c r="A5629" t="s">
        <v>11180</v>
      </c>
      <c r="B5629" s="5" t="s">
        <v>91</v>
      </c>
      <c r="C5629" s="6">
        <v>106076</v>
      </c>
      <c r="D5629" t="s">
        <v>22</v>
      </c>
      <c r="E5629">
        <v>106076</v>
      </c>
      <c r="F5629" s="5" t="s">
        <v>66</v>
      </c>
      <c r="G5629" s="5" t="s">
        <v>59</v>
      </c>
      <c r="H5629" s="5" t="s">
        <v>191</v>
      </c>
      <c r="I5629" t="s">
        <v>26</v>
      </c>
      <c r="J5629" t="s">
        <v>212</v>
      </c>
      <c r="K5629">
        <v>0</v>
      </c>
      <c r="L5629" s="5" t="s">
        <v>11181</v>
      </c>
      <c r="M5629" s="5" t="s">
        <v>28</v>
      </c>
      <c r="N5629">
        <v>6</v>
      </c>
      <c r="O5629" t="s">
        <v>88</v>
      </c>
      <c r="P5629" s="1">
        <v>45510</v>
      </c>
      <c r="Q5629" s="1">
        <v>45579</v>
      </c>
      <c r="R5629">
        <v>830</v>
      </c>
      <c r="S5629" s="4">
        <v>7.9</v>
      </c>
      <c r="T5629" t="s">
        <v>95</v>
      </c>
    </row>
    <row r="5630" spans="1:20" x14ac:dyDescent="0.35">
      <c r="A5630" t="s">
        <v>11182</v>
      </c>
      <c r="B5630" s="5" t="s">
        <v>32</v>
      </c>
      <c r="C5630" s="6">
        <v>124280</v>
      </c>
      <c r="D5630" t="s">
        <v>22</v>
      </c>
      <c r="E5630">
        <v>124280</v>
      </c>
      <c r="F5630" s="5" t="s">
        <v>66</v>
      </c>
      <c r="G5630" s="5" t="s">
        <v>42</v>
      </c>
      <c r="H5630" s="5" t="s">
        <v>191</v>
      </c>
      <c r="I5630" t="s">
        <v>26</v>
      </c>
      <c r="J5630" t="s">
        <v>212</v>
      </c>
      <c r="K5630">
        <v>100</v>
      </c>
      <c r="L5630" s="5" t="s">
        <v>11183</v>
      </c>
      <c r="M5630" s="5" t="s">
        <v>28</v>
      </c>
      <c r="N5630">
        <v>7</v>
      </c>
      <c r="O5630" t="s">
        <v>46</v>
      </c>
      <c r="P5630" s="1">
        <v>45505</v>
      </c>
      <c r="Q5630" s="1">
        <v>45520</v>
      </c>
      <c r="R5630">
        <v>1666</v>
      </c>
      <c r="S5630" s="4">
        <v>9.3000000000000007</v>
      </c>
      <c r="T5630" t="s">
        <v>103</v>
      </c>
    </row>
    <row r="5631" spans="1:20" x14ac:dyDescent="0.35">
      <c r="A5631" t="s">
        <v>11184</v>
      </c>
      <c r="B5631" s="5" t="s">
        <v>57</v>
      </c>
      <c r="C5631" s="6">
        <v>237713</v>
      </c>
      <c r="D5631" t="s">
        <v>92</v>
      </c>
      <c r="E5631">
        <v>178285</v>
      </c>
      <c r="F5631" s="5" t="s">
        <v>23</v>
      </c>
      <c r="G5631" s="5" t="s">
        <v>59</v>
      </c>
      <c r="H5631" s="5" t="s">
        <v>93</v>
      </c>
      <c r="I5631" t="s">
        <v>26</v>
      </c>
      <c r="J5631" t="s">
        <v>97</v>
      </c>
      <c r="K5631">
        <v>50</v>
      </c>
      <c r="L5631" s="5" t="s">
        <v>11185</v>
      </c>
      <c r="M5631" s="5" t="s">
        <v>37</v>
      </c>
      <c r="N5631">
        <v>18</v>
      </c>
      <c r="O5631" t="s">
        <v>131</v>
      </c>
      <c r="P5631" s="1">
        <v>45693</v>
      </c>
      <c r="Q5631" s="1">
        <v>45720</v>
      </c>
      <c r="R5631">
        <v>861</v>
      </c>
      <c r="S5631" s="4">
        <v>7.6</v>
      </c>
      <c r="T5631" t="s">
        <v>108</v>
      </c>
    </row>
    <row r="5632" spans="1:20" x14ac:dyDescent="0.35">
      <c r="A5632" t="s">
        <v>11186</v>
      </c>
      <c r="B5632" s="5" t="s">
        <v>28799</v>
      </c>
      <c r="C5632" s="6">
        <v>133896</v>
      </c>
      <c r="D5632" t="s">
        <v>22</v>
      </c>
      <c r="E5632">
        <v>133896</v>
      </c>
      <c r="F5632" s="5" t="s">
        <v>66</v>
      </c>
      <c r="G5632" s="5" t="s">
        <v>51</v>
      </c>
      <c r="H5632" s="5" t="s">
        <v>25</v>
      </c>
      <c r="I5632" t="s">
        <v>44</v>
      </c>
      <c r="J5632" t="s">
        <v>25</v>
      </c>
      <c r="K5632">
        <v>50</v>
      </c>
      <c r="L5632" s="5" t="s">
        <v>11187</v>
      </c>
      <c r="M5632" s="5" t="s">
        <v>54</v>
      </c>
      <c r="N5632">
        <v>5</v>
      </c>
      <c r="O5632" t="s">
        <v>71</v>
      </c>
      <c r="P5632" s="1">
        <v>45616</v>
      </c>
      <c r="Q5632" s="1">
        <v>45642</v>
      </c>
      <c r="R5632">
        <v>2374</v>
      </c>
      <c r="S5632" s="4">
        <v>5.0999999999999996</v>
      </c>
      <c r="T5632" t="s">
        <v>243</v>
      </c>
    </row>
    <row r="5633" spans="1:20" x14ac:dyDescent="0.35">
      <c r="A5633" t="s">
        <v>11188</v>
      </c>
      <c r="B5633" s="5" t="s">
        <v>28801</v>
      </c>
      <c r="C5633" s="6">
        <v>116023</v>
      </c>
      <c r="D5633" t="s">
        <v>33</v>
      </c>
      <c r="E5633">
        <v>12762530</v>
      </c>
      <c r="F5633" s="5" t="s">
        <v>66</v>
      </c>
      <c r="G5633" s="5" t="s">
        <v>24</v>
      </c>
      <c r="H5633" s="5" t="s">
        <v>34</v>
      </c>
      <c r="I5633" t="s">
        <v>26</v>
      </c>
      <c r="J5633" t="s">
        <v>34</v>
      </c>
      <c r="K5633">
        <v>0</v>
      </c>
      <c r="L5633" s="5" t="s">
        <v>11189</v>
      </c>
      <c r="M5633" s="5" t="s">
        <v>28</v>
      </c>
      <c r="N5633">
        <v>7</v>
      </c>
      <c r="O5633" t="s">
        <v>62</v>
      </c>
      <c r="P5633" s="1">
        <v>45605</v>
      </c>
      <c r="Q5633" s="1">
        <v>45672</v>
      </c>
      <c r="R5633">
        <v>2298</v>
      </c>
      <c r="S5633" s="4">
        <v>5.3</v>
      </c>
      <c r="T5633" t="s">
        <v>55</v>
      </c>
    </row>
    <row r="5634" spans="1:20" x14ac:dyDescent="0.35">
      <c r="A5634" t="s">
        <v>11190</v>
      </c>
      <c r="B5634" s="5" t="s">
        <v>49</v>
      </c>
      <c r="C5634" s="6">
        <v>96751</v>
      </c>
      <c r="D5634" t="s">
        <v>22</v>
      </c>
      <c r="E5634">
        <v>96751</v>
      </c>
      <c r="F5634" s="5" t="s">
        <v>50</v>
      </c>
      <c r="G5634" s="5" t="s">
        <v>42</v>
      </c>
      <c r="H5634" s="5" t="s">
        <v>101</v>
      </c>
      <c r="I5634" t="s">
        <v>44</v>
      </c>
      <c r="J5634" t="s">
        <v>410</v>
      </c>
      <c r="K5634">
        <v>50</v>
      </c>
      <c r="L5634" s="5" t="s">
        <v>5320</v>
      </c>
      <c r="M5634" s="5" t="s">
        <v>37</v>
      </c>
      <c r="N5634">
        <v>4</v>
      </c>
      <c r="O5634" t="s">
        <v>135</v>
      </c>
      <c r="P5634" s="1">
        <v>45695</v>
      </c>
      <c r="Q5634" s="1">
        <v>45720</v>
      </c>
      <c r="R5634">
        <v>1001</v>
      </c>
      <c r="S5634" s="4">
        <v>9</v>
      </c>
      <c r="T5634" t="s">
        <v>277</v>
      </c>
    </row>
    <row r="5635" spans="1:20" x14ac:dyDescent="0.35">
      <c r="A5635" t="s">
        <v>11191</v>
      </c>
      <c r="B5635" s="5" t="s">
        <v>49</v>
      </c>
      <c r="C5635" s="6">
        <v>134644</v>
      </c>
      <c r="D5635" t="s">
        <v>41</v>
      </c>
      <c r="E5635">
        <v>114447</v>
      </c>
      <c r="F5635" s="5" t="s">
        <v>66</v>
      </c>
      <c r="G5635" s="5" t="s">
        <v>24</v>
      </c>
      <c r="H5635" s="5" t="s">
        <v>151</v>
      </c>
      <c r="I5635" t="s">
        <v>35</v>
      </c>
      <c r="J5635" t="s">
        <v>629</v>
      </c>
      <c r="K5635">
        <v>50</v>
      </c>
      <c r="L5635" s="5" t="s">
        <v>11192</v>
      </c>
      <c r="M5635" s="5" t="s">
        <v>54</v>
      </c>
      <c r="N5635">
        <v>8</v>
      </c>
      <c r="O5635" t="s">
        <v>147</v>
      </c>
      <c r="P5635" s="1">
        <v>45772</v>
      </c>
      <c r="Q5635" s="1">
        <v>45830</v>
      </c>
      <c r="R5635">
        <v>1118</v>
      </c>
      <c r="S5635" s="4">
        <v>6.3</v>
      </c>
      <c r="T5635" t="s">
        <v>63</v>
      </c>
    </row>
    <row r="5636" spans="1:20" x14ac:dyDescent="0.35">
      <c r="A5636" t="s">
        <v>11193</v>
      </c>
      <c r="B5636" s="5" t="s">
        <v>105</v>
      </c>
      <c r="C5636" s="6">
        <v>102778</v>
      </c>
      <c r="D5636" t="s">
        <v>33</v>
      </c>
      <c r="E5636">
        <v>11305580</v>
      </c>
      <c r="F5636" s="5" t="s">
        <v>50</v>
      </c>
      <c r="G5636" s="5" t="s">
        <v>59</v>
      </c>
      <c r="H5636" s="5" t="s">
        <v>34</v>
      </c>
      <c r="I5636" t="s">
        <v>26</v>
      </c>
      <c r="J5636" t="s">
        <v>423</v>
      </c>
      <c r="K5636">
        <v>50</v>
      </c>
      <c r="L5636" s="5" t="s">
        <v>11194</v>
      </c>
      <c r="M5636" s="5" t="s">
        <v>37</v>
      </c>
      <c r="N5636">
        <v>2</v>
      </c>
      <c r="O5636" t="s">
        <v>112</v>
      </c>
      <c r="P5636" s="1">
        <v>45664</v>
      </c>
      <c r="Q5636" s="1">
        <v>45684</v>
      </c>
      <c r="R5636">
        <v>1080</v>
      </c>
      <c r="S5636" s="4">
        <v>6.1</v>
      </c>
      <c r="T5636" t="s">
        <v>79</v>
      </c>
    </row>
    <row r="5637" spans="1:20" x14ac:dyDescent="0.35">
      <c r="A5637" t="s">
        <v>11195</v>
      </c>
      <c r="B5637" s="5" t="s">
        <v>28799</v>
      </c>
      <c r="C5637" s="6">
        <v>103788</v>
      </c>
      <c r="D5637" t="s">
        <v>22</v>
      </c>
      <c r="E5637">
        <v>103788</v>
      </c>
      <c r="F5637" s="5" t="s">
        <v>58</v>
      </c>
      <c r="G5637" s="5" t="s">
        <v>59</v>
      </c>
      <c r="H5637" s="5" t="s">
        <v>68</v>
      </c>
      <c r="I5637" t="s">
        <v>26</v>
      </c>
      <c r="J5637" t="s">
        <v>68</v>
      </c>
      <c r="K5637">
        <v>100</v>
      </c>
      <c r="L5637" s="5" t="s">
        <v>11196</v>
      </c>
      <c r="M5637" s="5" t="s">
        <v>54</v>
      </c>
      <c r="N5637">
        <v>1</v>
      </c>
      <c r="O5637" t="s">
        <v>29</v>
      </c>
      <c r="P5637" s="1">
        <v>45482</v>
      </c>
      <c r="Q5637" s="1">
        <v>45552</v>
      </c>
      <c r="R5637">
        <v>2278</v>
      </c>
      <c r="S5637" s="4">
        <v>9.6999999999999993</v>
      </c>
      <c r="T5637" t="s">
        <v>47</v>
      </c>
    </row>
    <row r="5638" spans="1:20" x14ac:dyDescent="0.35">
      <c r="A5638" t="s">
        <v>11197</v>
      </c>
      <c r="B5638" s="5" t="s">
        <v>28800</v>
      </c>
      <c r="C5638" s="6">
        <v>43133</v>
      </c>
      <c r="D5638" t="s">
        <v>22</v>
      </c>
      <c r="E5638">
        <v>43133</v>
      </c>
      <c r="F5638" s="5" t="s">
        <v>58</v>
      </c>
      <c r="G5638" s="5" t="s">
        <v>42</v>
      </c>
      <c r="H5638" s="5" t="s">
        <v>157</v>
      </c>
      <c r="I5638" t="s">
        <v>35</v>
      </c>
      <c r="J5638" t="s">
        <v>157</v>
      </c>
      <c r="K5638">
        <v>100</v>
      </c>
      <c r="L5638" s="5" t="s">
        <v>11198</v>
      </c>
      <c r="M5638" s="5" t="s">
        <v>28</v>
      </c>
      <c r="N5638">
        <v>1</v>
      </c>
      <c r="O5638" t="s">
        <v>78</v>
      </c>
      <c r="P5638" s="1">
        <v>45718</v>
      </c>
      <c r="Q5638" s="1">
        <v>45781</v>
      </c>
      <c r="R5638">
        <v>1800</v>
      </c>
      <c r="S5638" s="4">
        <v>9.8000000000000007</v>
      </c>
      <c r="T5638" t="s">
        <v>47</v>
      </c>
    </row>
    <row r="5639" spans="1:20" x14ac:dyDescent="0.35">
      <c r="A5639" t="s">
        <v>11199</v>
      </c>
      <c r="B5639" s="5" t="s">
        <v>28802</v>
      </c>
      <c r="C5639" s="6">
        <v>186168</v>
      </c>
      <c r="D5639" t="s">
        <v>41</v>
      </c>
      <c r="E5639">
        <v>158243</v>
      </c>
      <c r="F5639" s="5" t="s">
        <v>23</v>
      </c>
      <c r="G5639" s="5" t="s">
        <v>24</v>
      </c>
      <c r="H5639" s="5" t="s">
        <v>43</v>
      </c>
      <c r="I5639" t="s">
        <v>44</v>
      </c>
      <c r="J5639" t="s">
        <v>43</v>
      </c>
      <c r="K5639">
        <v>100</v>
      </c>
      <c r="L5639" s="5" t="s">
        <v>3256</v>
      </c>
      <c r="M5639" s="5" t="s">
        <v>70</v>
      </c>
      <c r="N5639">
        <v>10</v>
      </c>
      <c r="O5639" t="s">
        <v>112</v>
      </c>
      <c r="P5639" s="1">
        <v>45474</v>
      </c>
      <c r="Q5639" s="1">
        <v>45530</v>
      </c>
      <c r="R5639">
        <v>655</v>
      </c>
      <c r="S5639" s="4">
        <v>7</v>
      </c>
      <c r="T5639" t="s">
        <v>243</v>
      </c>
    </row>
    <row r="5640" spans="1:20" x14ac:dyDescent="0.35">
      <c r="A5640" t="s">
        <v>11200</v>
      </c>
      <c r="B5640" s="5" t="s">
        <v>162</v>
      </c>
      <c r="C5640" s="6">
        <v>269018</v>
      </c>
      <c r="D5640" t="s">
        <v>92</v>
      </c>
      <c r="E5640">
        <v>201764</v>
      </c>
      <c r="F5640" s="5" t="s">
        <v>23</v>
      </c>
      <c r="G5640" s="5" t="s">
        <v>59</v>
      </c>
      <c r="H5640" s="5" t="s">
        <v>93</v>
      </c>
      <c r="I5640" t="s">
        <v>26</v>
      </c>
      <c r="J5640" t="s">
        <v>93</v>
      </c>
      <c r="K5640">
        <v>0</v>
      </c>
      <c r="L5640" s="5" t="s">
        <v>11201</v>
      </c>
      <c r="M5640" s="5" t="s">
        <v>28</v>
      </c>
      <c r="N5640">
        <v>18</v>
      </c>
      <c r="O5640" t="s">
        <v>141</v>
      </c>
      <c r="P5640" s="1">
        <v>45512</v>
      </c>
      <c r="Q5640" s="1">
        <v>45537</v>
      </c>
      <c r="R5640">
        <v>2032</v>
      </c>
      <c r="S5640" s="4">
        <v>9</v>
      </c>
      <c r="T5640" t="s">
        <v>89</v>
      </c>
    </row>
    <row r="5641" spans="1:20" x14ac:dyDescent="0.35">
      <c r="A5641" t="s">
        <v>11202</v>
      </c>
      <c r="B5641" s="5" t="s">
        <v>28801</v>
      </c>
      <c r="C5641" s="6">
        <v>168038</v>
      </c>
      <c r="D5641" t="s">
        <v>22</v>
      </c>
      <c r="E5641">
        <v>168038</v>
      </c>
      <c r="F5641" s="5" t="s">
        <v>66</v>
      </c>
      <c r="G5641" s="5" t="s">
        <v>51</v>
      </c>
      <c r="H5641" s="5" t="s">
        <v>97</v>
      </c>
      <c r="I5641" t="s">
        <v>35</v>
      </c>
      <c r="J5641" t="s">
        <v>97</v>
      </c>
      <c r="K5641">
        <v>100</v>
      </c>
      <c r="L5641" s="5" t="s">
        <v>11203</v>
      </c>
      <c r="M5641" s="5" t="s">
        <v>54</v>
      </c>
      <c r="N5641">
        <v>6</v>
      </c>
      <c r="O5641" t="s">
        <v>147</v>
      </c>
      <c r="P5641" s="1">
        <v>45528</v>
      </c>
      <c r="Q5641" s="1">
        <v>45599</v>
      </c>
      <c r="R5641">
        <v>797</v>
      </c>
      <c r="S5641" s="4">
        <v>9.9</v>
      </c>
      <c r="T5641" t="s">
        <v>210</v>
      </c>
    </row>
    <row r="5642" spans="1:20" x14ac:dyDescent="0.35">
      <c r="A5642" t="s">
        <v>11204</v>
      </c>
      <c r="B5642" s="5" t="s">
        <v>91</v>
      </c>
      <c r="C5642" s="6">
        <v>63639</v>
      </c>
      <c r="D5642" t="s">
        <v>22</v>
      </c>
      <c r="E5642">
        <v>63639</v>
      </c>
      <c r="F5642" s="5" t="s">
        <v>58</v>
      </c>
      <c r="G5642" s="5" t="s">
        <v>51</v>
      </c>
      <c r="H5642" s="5" t="s">
        <v>165</v>
      </c>
      <c r="I5642" t="s">
        <v>26</v>
      </c>
      <c r="J5642" t="s">
        <v>165</v>
      </c>
      <c r="K5642">
        <v>100</v>
      </c>
      <c r="L5642" s="5" t="s">
        <v>11205</v>
      </c>
      <c r="M5642" s="5" t="s">
        <v>28</v>
      </c>
      <c r="N5642">
        <v>0</v>
      </c>
      <c r="O5642" t="s">
        <v>172</v>
      </c>
      <c r="P5642" s="1">
        <v>45512</v>
      </c>
      <c r="Q5642" s="1">
        <v>45558</v>
      </c>
      <c r="R5642">
        <v>816</v>
      </c>
      <c r="S5642" s="4">
        <v>9.5</v>
      </c>
      <c r="T5642" t="s">
        <v>243</v>
      </c>
    </row>
    <row r="5643" spans="1:20" x14ac:dyDescent="0.35">
      <c r="A5643" t="s">
        <v>11206</v>
      </c>
      <c r="B5643" s="5" t="s">
        <v>162</v>
      </c>
      <c r="C5643" s="6">
        <v>204416</v>
      </c>
      <c r="D5643" t="s">
        <v>22</v>
      </c>
      <c r="E5643">
        <v>204416</v>
      </c>
      <c r="F5643" s="5" t="s">
        <v>23</v>
      </c>
      <c r="G5643" s="5" t="s">
        <v>24</v>
      </c>
      <c r="H5643" s="5" t="s">
        <v>191</v>
      </c>
      <c r="I5643" t="s">
        <v>35</v>
      </c>
      <c r="J5643" t="s">
        <v>75</v>
      </c>
      <c r="K5643">
        <v>50</v>
      </c>
      <c r="L5643" s="5" t="s">
        <v>11207</v>
      </c>
      <c r="M5643" s="5" t="s">
        <v>37</v>
      </c>
      <c r="N5643">
        <v>16</v>
      </c>
      <c r="O5643" t="s">
        <v>85</v>
      </c>
      <c r="P5643" s="1">
        <v>45324</v>
      </c>
      <c r="Q5643" s="1">
        <v>45368</v>
      </c>
      <c r="R5643">
        <v>1641</v>
      </c>
      <c r="S5643" s="4">
        <v>6.1</v>
      </c>
      <c r="T5643" t="s">
        <v>89</v>
      </c>
    </row>
    <row r="5644" spans="1:20" x14ac:dyDescent="0.35">
      <c r="A5644" t="s">
        <v>11208</v>
      </c>
      <c r="B5644" s="5" t="s">
        <v>28802</v>
      </c>
      <c r="C5644" s="6">
        <v>28315</v>
      </c>
      <c r="D5644" t="s">
        <v>22</v>
      </c>
      <c r="E5644">
        <v>28315</v>
      </c>
      <c r="F5644" s="5" t="s">
        <v>50</v>
      </c>
      <c r="G5644" s="5" t="s">
        <v>42</v>
      </c>
      <c r="H5644" s="5" t="s">
        <v>116</v>
      </c>
      <c r="I5644" t="s">
        <v>44</v>
      </c>
      <c r="J5644" t="s">
        <v>116</v>
      </c>
      <c r="K5644">
        <v>0</v>
      </c>
      <c r="L5644" s="5" t="s">
        <v>11209</v>
      </c>
      <c r="M5644" s="5" t="s">
        <v>37</v>
      </c>
      <c r="N5644">
        <v>3</v>
      </c>
      <c r="O5644" t="s">
        <v>29</v>
      </c>
      <c r="P5644" s="1">
        <v>45596</v>
      </c>
      <c r="Q5644" s="1">
        <v>45635</v>
      </c>
      <c r="R5644">
        <v>2250</v>
      </c>
      <c r="S5644" s="4">
        <v>6.6</v>
      </c>
      <c r="T5644" t="s">
        <v>243</v>
      </c>
    </row>
    <row r="5645" spans="1:20" x14ac:dyDescent="0.35">
      <c r="A5645" t="s">
        <v>11210</v>
      </c>
      <c r="B5645" s="5" t="s">
        <v>179</v>
      </c>
      <c r="C5645" s="6">
        <v>69096</v>
      </c>
      <c r="D5645" t="s">
        <v>22</v>
      </c>
      <c r="E5645">
        <v>69096</v>
      </c>
      <c r="F5645" s="5" t="s">
        <v>58</v>
      </c>
      <c r="G5645" s="5" t="s">
        <v>51</v>
      </c>
      <c r="H5645" s="5" t="s">
        <v>101</v>
      </c>
      <c r="I5645" t="s">
        <v>35</v>
      </c>
      <c r="J5645" t="s">
        <v>101</v>
      </c>
      <c r="K5645">
        <v>100</v>
      </c>
      <c r="L5645" s="5" t="s">
        <v>11211</v>
      </c>
      <c r="M5645" s="5" t="s">
        <v>37</v>
      </c>
      <c r="N5645">
        <v>0</v>
      </c>
      <c r="O5645" t="s">
        <v>85</v>
      </c>
      <c r="P5645" s="1">
        <v>45474</v>
      </c>
      <c r="Q5645" s="1">
        <v>45501</v>
      </c>
      <c r="R5645">
        <v>804</v>
      </c>
      <c r="S5645" s="4">
        <v>5.5</v>
      </c>
      <c r="T5645" t="s">
        <v>210</v>
      </c>
    </row>
    <row r="5646" spans="1:20" x14ac:dyDescent="0.35">
      <c r="A5646" t="s">
        <v>11212</v>
      </c>
      <c r="B5646" s="5" t="s">
        <v>174</v>
      </c>
      <c r="C5646" s="6">
        <v>72148</v>
      </c>
      <c r="D5646" t="s">
        <v>22</v>
      </c>
      <c r="E5646">
        <v>72148</v>
      </c>
      <c r="F5646" s="5" t="s">
        <v>50</v>
      </c>
      <c r="G5646" s="5" t="s">
        <v>51</v>
      </c>
      <c r="H5646" s="5" t="s">
        <v>165</v>
      </c>
      <c r="I5646" t="s">
        <v>35</v>
      </c>
      <c r="J5646" t="s">
        <v>165</v>
      </c>
      <c r="K5646">
        <v>100</v>
      </c>
      <c r="L5646" s="5" t="s">
        <v>11213</v>
      </c>
      <c r="M5646" s="5" t="s">
        <v>28</v>
      </c>
      <c r="N5646">
        <v>2</v>
      </c>
      <c r="O5646" t="s">
        <v>131</v>
      </c>
      <c r="P5646" s="1">
        <v>45759</v>
      </c>
      <c r="Q5646" s="1">
        <v>45779</v>
      </c>
      <c r="R5646">
        <v>1906</v>
      </c>
      <c r="S5646" s="4">
        <v>7.6</v>
      </c>
      <c r="T5646" t="s">
        <v>38</v>
      </c>
    </row>
    <row r="5647" spans="1:20" x14ac:dyDescent="0.35">
      <c r="A5647" t="s">
        <v>11214</v>
      </c>
      <c r="B5647" s="5" t="s">
        <v>28802</v>
      </c>
      <c r="C5647" s="6">
        <v>155411</v>
      </c>
      <c r="D5647" t="s">
        <v>22</v>
      </c>
      <c r="E5647">
        <v>155411</v>
      </c>
      <c r="F5647" s="5" t="s">
        <v>66</v>
      </c>
      <c r="G5647" s="5" t="s">
        <v>24</v>
      </c>
      <c r="H5647" s="5" t="s">
        <v>68</v>
      </c>
      <c r="I5647" t="s">
        <v>26</v>
      </c>
      <c r="J5647" t="s">
        <v>68</v>
      </c>
      <c r="K5647">
        <v>100</v>
      </c>
      <c r="L5647" s="5" t="s">
        <v>11215</v>
      </c>
      <c r="M5647" s="5" t="s">
        <v>37</v>
      </c>
      <c r="N5647">
        <v>9</v>
      </c>
      <c r="O5647" t="s">
        <v>78</v>
      </c>
      <c r="P5647" s="1">
        <v>45764</v>
      </c>
      <c r="Q5647" s="1">
        <v>45831</v>
      </c>
      <c r="R5647">
        <v>835</v>
      </c>
      <c r="S5647" s="4">
        <v>5.2</v>
      </c>
      <c r="T5647" t="s">
        <v>30</v>
      </c>
    </row>
    <row r="5648" spans="1:20" x14ac:dyDescent="0.35">
      <c r="A5648" t="s">
        <v>11216</v>
      </c>
      <c r="B5648" s="5" t="s">
        <v>179</v>
      </c>
      <c r="C5648" s="6">
        <v>119240</v>
      </c>
      <c r="D5648" t="s">
        <v>22</v>
      </c>
      <c r="E5648">
        <v>119240</v>
      </c>
      <c r="F5648" s="5" t="s">
        <v>50</v>
      </c>
      <c r="G5648" s="5" t="s">
        <v>51</v>
      </c>
      <c r="H5648" s="5" t="s">
        <v>129</v>
      </c>
      <c r="I5648" t="s">
        <v>35</v>
      </c>
      <c r="J5648" t="s">
        <v>410</v>
      </c>
      <c r="K5648">
        <v>0</v>
      </c>
      <c r="L5648" s="5" t="s">
        <v>11217</v>
      </c>
      <c r="M5648" s="5" t="s">
        <v>70</v>
      </c>
      <c r="N5648">
        <v>4</v>
      </c>
      <c r="O5648" t="s">
        <v>71</v>
      </c>
      <c r="P5648" s="1">
        <v>45307</v>
      </c>
      <c r="Q5648" s="1">
        <v>45333</v>
      </c>
      <c r="R5648">
        <v>674</v>
      </c>
      <c r="S5648" s="4">
        <v>6</v>
      </c>
      <c r="T5648" t="s">
        <v>210</v>
      </c>
    </row>
    <row r="5649" spans="1:20" x14ac:dyDescent="0.35">
      <c r="A5649" t="s">
        <v>11218</v>
      </c>
      <c r="B5649" s="5" t="s">
        <v>179</v>
      </c>
      <c r="C5649" s="6">
        <v>57600</v>
      </c>
      <c r="D5649" t="s">
        <v>22</v>
      </c>
      <c r="E5649">
        <v>57600</v>
      </c>
      <c r="F5649" s="5" t="s">
        <v>23</v>
      </c>
      <c r="G5649" s="5" t="s">
        <v>42</v>
      </c>
      <c r="H5649" s="5" t="s">
        <v>116</v>
      </c>
      <c r="I5649" t="s">
        <v>44</v>
      </c>
      <c r="J5649" t="s">
        <v>83</v>
      </c>
      <c r="K5649">
        <v>100</v>
      </c>
      <c r="L5649" s="5" t="s">
        <v>11219</v>
      </c>
      <c r="M5649" s="5" t="s">
        <v>70</v>
      </c>
      <c r="N5649">
        <v>10</v>
      </c>
      <c r="O5649" t="s">
        <v>141</v>
      </c>
      <c r="P5649" s="1">
        <v>45675</v>
      </c>
      <c r="Q5649" s="1">
        <v>45707</v>
      </c>
      <c r="R5649">
        <v>1769</v>
      </c>
      <c r="S5649" s="4">
        <v>9.1</v>
      </c>
      <c r="T5649" t="s">
        <v>95</v>
      </c>
    </row>
    <row r="5650" spans="1:20" x14ac:dyDescent="0.35">
      <c r="A5650" t="s">
        <v>11220</v>
      </c>
      <c r="B5650" s="5" t="s">
        <v>49</v>
      </c>
      <c r="C5650" s="6">
        <v>53542</v>
      </c>
      <c r="D5650" t="s">
        <v>22</v>
      </c>
      <c r="E5650">
        <v>53542</v>
      </c>
      <c r="F5650" s="5" t="s">
        <v>58</v>
      </c>
      <c r="G5650" s="5" t="s">
        <v>42</v>
      </c>
      <c r="H5650" s="5" t="s">
        <v>129</v>
      </c>
      <c r="I5650" t="s">
        <v>44</v>
      </c>
      <c r="J5650" t="s">
        <v>129</v>
      </c>
      <c r="K5650">
        <v>50</v>
      </c>
      <c r="L5650" s="5" t="s">
        <v>11221</v>
      </c>
      <c r="M5650" s="5" t="s">
        <v>54</v>
      </c>
      <c r="N5650">
        <v>0</v>
      </c>
      <c r="O5650" t="s">
        <v>85</v>
      </c>
      <c r="P5650" s="1">
        <v>45740</v>
      </c>
      <c r="Q5650" s="1">
        <v>45766</v>
      </c>
      <c r="R5650">
        <v>2480</v>
      </c>
      <c r="S5650" s="4">
        <v>8.8000000000000007</v>
      </c>
      <c r="T5650" t="s">
        <v>210</v>
      </c>
    </row>
    <row r="5651" spans="1:20" x14ac:dyDescent="0.35">
      <c r="A5651" t="s">
        <v>11222</v>
      </c>
      <c r="B5651" s="5" t="s">
        <v>73</v>
      </c>
      <c r="C5651" s="6">
        <v>151442</v>
      </c>
      <c r="D5651" t="s">
        <v>22</v>
      </c>
      <c r="E5651">
        <v>151442</v>
      </c>
      <c r="F5651" s="5" t="s">
        <v>23</v>
      </c>
      <c r="G5651" s="5" t="s">
        <v>24</v>
      </c>
      <c r="H5651" s="5" t="s">
        <v>52</v>
      </c>
      <c r="I5651" t="s">
        <v>35</v>
      </c>
      <c r="J5651" t="s">
        <v>426</v>
      </c>
      <c r="K5651">
        <v>0</v>
      </c>
      <c r="L5651" s="5" t="s">
        <v>11223</v>
      </c>
      <c r="M5651" s="5" t="s">
        <v>54</v>
      </c>
      <c r="N5651">
        <v>15</v>
      </c>
      <c r="O5651" t="s">
        <v>71</v>
      </c>
      <c r="P5651" s="1">
        <v>45643</v>
      </c>
      <c r="Q5651" s="1">
        <v>45713</v>
      </c>
      <c r="R5651">
        <v>2014</v>
      </c>
      <c r="S5651" s="4">
        <v>9.9</v>
      </c>
      <c r="T5651" t="s">
        <v>55</v>
      </c>
    </row>
    <row r="5652" spans="1:20" x14ac:dyDescent="0.35">
      <c r="A5652" t="s">
        <v>11224</v>
      </c>
      <c r="B5652" s="5" t="s">
        <v>174</v>
      </c>
      <c r="C5652" s="6">
        <v>113037</v>
      </c>
      <c r="D5652" t="s">
        <v>22</v>
      </c>
      <c r="E5652">
        <v>113037</v>
      </c>
      <c r="F5652" s="5" t="s">
        <v>66</v>
      </c>
      <c r="G5652" s="5" t="s">
        <v>42</v>
      </c>
      <c r="H5652" s="5" t="s">
        <v>165</v>
      </c>
      <c r="I5652" t="s">
        <v>44</v>
      </c>
      <c r="J5652" t="s">
        <v>83</v>
      </c>
      <c r="K5652">
        <v>100</v>
      </c>
      <c r="L5652" s="5" t="s">
        <v>6318</v>
      </c>
      <c r="M5652" s="5" t="s">
        <v>28</v>
      </c>
      <c r="N5652">
        <v>5</v>
      </c>
      <c r="O5652" t="s">
        <v>107</v>
      </c>
      <c r="P5652" s="1">
        <v>45317</v>
      </c>
      <c r="Q5652" s="1">
        <v>45356</v>
      </c>
      <c r="R5652">
        <v>1389</v>
      </c>
      <c r="S5652" s="4">
        <v>7</v>
      </c>
      <c r="T5652" t="s">
        <v>210</v>
      </c>
    </row>
    <row r="5653" spans="1:20" x14ac:dyDescent="0.35">
      <c r="A5653" t="s">
        <v>11225</v>
      </c>
      <c r="B5653" s="5" t="s">
        <v>73</v>
      </c>
      <c r="C5653" s="6">
        <v>63321</v>
      </c>
      <c r="D5653" t="s">
        <v>81</v>
      </c>
      <c r="E5653">
        <v>85483</v>
      </c>
      <c r="F5653" s="5" t="s">
        <v>58</v>
      </c>
      <c r="G5653" s="5" t="s">
        <v>24</v>
      </c>
      <c r="H5653" s="5" t="s">
        <v>82</v>
      </c>
      <c r="I5653" t="s">
        <v>26</v>
      </c>
      <c r="J5653" t="s">
        <v>82</v>
      </c>
      <c r="K5653">
        <v>50</v>
      </c>
      <c r="L5653" s="5" t="s">
        <v>11226</v>
      </c>
      <c r="M5653" s="5" t="s">
        <v>54</v>
      </c>
      <c r="N5653">
        <v>0</v>
      </c>
      <c r="O5653" t="s">
        <v>135</v>
      </c>
      <c r="P5653" s="1">
        <v>45378</v>
      </c>
      <c r="Q5653" s="1">
        <v>45431</v>
      </c>
      <c r="R5653">
        <v>2054</v>
      </c>
      <c r="S5653" s="4">
        <v>6.5</v>
      </c>
      <c r="T5653" t="s">
        <v>38</v>
      </c>
    </row>
    <row r="5654" spans="1:20" x14ac:dyDescent="0.35">
      <c r="A5654" t="s">
        <v>11227</v>
      </c>
      <c r="B5654" s="5" t="s">
        <v>32</v>
      </c>
      <c r="C5654" s="6">
        <v>216696</v>
      </c>
      <c r="D5654" t="s">
        <v>41</v>
      </c>
      <c r="E5654">
        <v>184192</v>
      </c>
      <c r="F5654" s="5" t="s">
        <v>23</v>
      </c>
      <c r="G5654" s="5" t="s">
        <v>24</v>
      </c>
      <c r="H5654" s="5" t="s">
        <v>126</v>
      </c>
      <c r="I5654" t="s">
        <v>35</v>
      </c>
      <c r="J5654" t="s">
        <v>133</v>
      </c>
      <c r="K5654">
        <v>100</v>
      </c>
      <c r="L5654" s="5" t="s">
        <v>11228</v>
      </c>
      <c r="M5654" s="5" t="s">
        <v>28</v>
      </c>
      <c r="N5654">
        <v>10</v>
      </c>
      <c r="O5654" t="s">
        <v>135</v>
      </c>
      <c r="P5654" s="1">
        <v>45393</v>
      </c>
      <c r="Q5654" s="1">
        <v>45420</v>
      </c>
      <c r="R5654">
        <v>2464</v>
      </c>
      <c r="S5654" s="4">
        <v>5.3</v>
      </c>
      <c r="T5654" t="s">
        <v>108</v>
      </c>
    </row>
    <row r="5655" spans="1:20" x14ac:dyDescent="0.35">
      <c r="A5655" t="s">
        <v>11229</v>
      </c>
      <c r="B5655" s="5" t="s">
        <v>73</v>
      </c>
      <c r="C5655" s="6">
        <v>68832</v>
      </c>
      <c r="D5655" t="s">
        <v>74</v>
      </c>
      <c r="E5655">
        <v>86040</v>
      </c>
      <c r="F5655" s="5" t="s">
        <v>50</v>
      </c>
      <c r="G5655" s="5" t="s">
        <v>42</v>
      </c>
      <c r="H5655" s="5" t="s">
        <v>75</v>
      </c>
      <c r="I5655" t="s">
        <v>44</v>
      </c>
      <c r="J5655" t="s">
        <v>75</v>
      </c>
      <c r="K5655">
        <v>0</v>
      </c>
      <c r="L5655" s="5" t="s">
        <v>11230</v>
      </c>
      <c r="M5655" s="5" t="s">
        <v>37</v>
      </c>
      <c r="N5655">
        <v>3</v>
      </c>
      <c r="O5655" t="s">
        <v>107</v>
      </c>
      <c r="P5655" s="1">
        <v>45304</v>
      </c>
      <c r="Q5655" s="1">
        <v>45320</v>
      </c>
      <c r="R5655">
        <v>2000</v>
      </c>
      <c r="S5655" s="4">
        <v>8.1</v>
      </c>
      <c r="T5655" t="s">
        <v>118</v>
      </c>
    </row>
    <row r="5656" spans="1:20" x14ac:dyDescent="0.35">
      <c r="A5656" t="s">
        <v>11231</v>
      </c>
      <c r="B5656" s="5" t="s">
        <v>28799</v>
      </c>
      <c r="C5656" s="6">
        <v>125853</v>
      </c>
      <c r="D5656" t="s">
        <v>33</v>
      </c>
      <c r="E5656">
        <v>13843830</v>
      </c>
      <c r="F5656" s="5" t="s">
        <v>66</v>
      </c>
      <c r="G5656" s="5" t="s">
        <v>42</v>
      </c>
      <c r="H5656" s="5" t="s">
        <v>34</v>
      </c>
      <c r="I5656" t="s">
        <v>35</v>
      </c>
      <c r="J5656" t="s">
        <v>34</v>
      </c>
      <c r="K5656">
        <v>50</v>
      </c>
      <c r="L5656" s="5" t="s">
        <v>11232</v>
      </c>
      <c r="M5656" s="5" t="s">
        <v>37</v>
      </c>
      <c r="N5656">
        <v>7</v>
      </c>
      <c r="O5656" t="s">
        <v>62</v>
      </c>
      <c r="P5656" s="1">
        <v>45460</v>
      </c>
      <c r="Q5656" s="1">
        <v>45521</v>
      </c>
      <c r="R5656">
        <v>645</v>
      </c>
      <c r="S5656" s="4">
        <v>5.4</v>
      </c>
      <c r="T5656" t="s">
        <v>153</v>
      </c>
    </row>
    <row r="5657" spans="1:20" x14ac:dyDescent="0.35">
      <c r="A5657" t="s">
        <v>11233</v>
      </c>
      <c r="B5657" s="5" t="s">
        <v>28802</v>
      </c>
      <c r="C5657" s="6">
        <v>90307</v>
      </c>
      <c r="D5657" t="s">
        <v>22</v>
      </c>
      <c r="E5657">
        <v>90307</v>
      </c>
      <c r="F5657" s="5" t="s">
        <v>50</v>
      </c>
      <c r="G5657" s="5" t="s">
        <v>51</v>
      </c>
      <c r="H5657" s="5" t="s">
        <v>165</v>
      </c>
      <c r="I5657" t="s">
        <v>35</v>
      </c>
      <c r="J5657" t="s">
        <v>165</v>
      </c>
      <c r="K5657">
        <v>100</v>
      </c>
      <c r="L5657" s="5" t="s">
        <v>11234</v>
      </c>
      <c r="M5657" s="5" t="s">
        <v>54</v>
      </c>
      <c r="N5657">
        <v>2</v>
      </c>
      <c r="O5657" t="s">
        <v>107</v>
      </c>
      <c r="P5657" s="1">
        <v>45357</v>
      </c>
      <c r="Q5657" s="1">
        <v>45427</v>
      </c>
      <c r="R5657">
        <v>1785</v>
      </c>
      <c r="S5657" s="4">
        <v>8.1999999999999993</v>
      </c>
      <c r="T5657" t="s">
        <v>277</v>
      </c>
    </row>
    <row r="5658" spans="1:20" x14ac:dyDescent="0.35">
      <c r="A5658" t="s">
        <v>11235</v>
      </c>
      <c r="B5658" s="5" t="s">
        <v>28801</v>
      </c>
      <c r="C5658" s="6">
        <v>208536</v>
      </c>
      <c r="D5658" t="s">
        <v>22</v>
      </c>
      <c r="E5658">
        <v>208536</v>
      </c>
      <c r="F5658" s="5" t="s">
        <v>23</v>
      </c>
      <c r="G5658" s="5" t="s">
        <v>42</v>
      </c>
      <c r="H5658" s="5" t="s">
        <v>68</v>
      </c>
      <c r="I5658" t="s">
        <v>35</v>
      </c>
      <c r="J5658" t="s">
        <v>68</v>
      </c>
      <c r="K5658">
        <v>0</v>
      </c>
      <c r="L5658" s="5" t="s">
        <v>10023</v>
      </c>
      <c r="M5658" s="5" t="s">
        <v>37</v>
      </c>
      <c r="N5658">
        <v>11</v>
      </c>
      <c r="O5658" t="s">
        <v>85</v>
      </c>
      <c r="P5658" s="1">
        <v>45626</v>
      </c>
      <c r="Q5658" s="1">
        <v>45684</v>
      </c>
      <c r="R5658">
        <v>1876</v>
      </c>
      <c r="S5658" s="4">
        <v>9.1</v>
      </c>
      <c r="T5658" t="s">
        <v>118</v>
      </c>
    </row>
    <row r="5659" spans="1:20" x14ac:dyDescent="0.35">
      <c r="A5659" t="s">
        <v>11236</v>
      </c>
      <c r="B5659" s="5" t="s">
        <v>40</v>
      </c>
      <c r="C5659" s="6">
        <v>79479</v>
      </c>
      <c r="D5659" t="s">
        <v>22</v>
      </c>
      <c r="E5659">
        <v>79479</v>
      </c>
      <c r="F5659" s="5" t="s">
        <v>66</v>
      </c>
      <c r="G5659" s="5" t="s">
        <v>24</v>
      </c>
      <c r="H5659" s="5" t="s">
        <v>157</v>
      </c>
      <c r="I5659" t="s">
        <v>35</v>
      </c>
      <c r="J5659" t="s">
        <v>52</v>
      </c>
      <c r="K5659">
        <v>50</v>
      </c>
      <c r="L5659" s="5" t="s">
        <v>11237</v>
      </c>
      <c r="M5659" s="5" t="s">
        <v>70</v>
      </c>
      <c r="N5659">
        <v>9</v>
      </c>
      <c r="O5659" t="s">
        <v>131</v>
      </c>
      <c r="P5659" s="1">
        <v>45334</v>
      </c>
      <c r="Q5659" s="1">
        <v>45376</v>
      </c>
      <c r="R5659">
        <v>861</v>
      </c>
      <c r="S5659" s="4">
        <v>6</v>
      </c>
      <c r="T5659" t="s">
        <v>243</v>
      </c>
    </row>
    <row r="5660" spans="1:20" x14ac:dyDescent="0.35">
      <c r="A5660" t="s">
        <v>11238</v>
      </c>
      <c r="B5660" s="5" t="s">
        <v>28799</v>
      </c>
      <c r="C5660" s="6">
        <v>145587</v>
      </c>
      <c r="D5660" t="s">
        <v>33</v>
      </c>
      <c r="E5660">
        <v>16014570</v>
      </c>
      <c r="F5660" s="5" t="s">
        <v>66</v>
      </c>
      <c r="G5660" s="5" t="s">
        <v>51</v>
      </c>
      <c r="H5660" s="5" t="s">
        <v>34</v>
      </c>
      <c r="I5660" t="s">
        <v>44</v>
      </c>
      <c r="J5660" t="s">
        <v>34</v>
      </c>
      <c r="K5660">
        <v>50</v>
      </c>
      <c r="L5660" s="5" t="s">
        <v>11239</v>
      </c>
      <c r="M5660" s="5" t="s">
        <v>37</v>
      </c>
      <c r="N5660">
        <v>7</v>
      </c>
      <c r="O5660" t="s">
        <v>167</v>
      </c>
      <c r="P5660" s="1">
        <v>45723</v>
      </c>
      <c r="Q5660" s="1">
        <v>45738</v>
      </c>
      <c r="R5660">
        <v>1397</v>
      </c>
      <c r="S5660" s="4">
        <v>9.9</v>
      </c>
      <c r="T5660" t="s">
        <v>108</v>
      </c>
    </row>
    <row r="5661" spans="1:20" x14ac:dyDescent="0.35">
      <c r="A5661" t="s">
        <v>11240</v>
      </c>
      <c r="B5661" s="5" t="s">
        <v>57</v>
      </c>
      <c r="C5661" s="6">
        <v>237771</v>
      </c>
      <c r="D5661" t="s">
        <v>22</v>
      </c>
      <c r="E5661">
        <v>237771</v>
      </c>
      <c r="F5661" s="5" t="s">
        <v>23</v>
      </c>
      <c r="G5661" s="5" t="s">
        <v>24</v>
      </c>
      <c r="H5661" s="5" t="s">
        <v>165</v>
      </c>
      <c r="I5661" t="s">
        <v>35</v>
      </c>
      <c r="J5661" t="s">
        <v>165</v>
      </c>
      <c r="K5661">
        <v>50</v>
      </c>
      <c r="L5661" s="5" t="s">
        <v>11241</v>
      </c>
      <c r="M5661" s="5" t="s">
        <v>37</v>
      </c>
      <c r="N5661">
        <v>15</v>
      </c>
      <c r="O5661" t="s">
        <v>131</v>
      </c>
      <c r="P5661" s="1">
        <v>45694</v>
      </c>
      <c r="Q5661" s="1">
        <v>45767</v>
      </c>
      <c r="R5661">
        <v>1107</v>
      </c>
      <c r="S5661" s="4">
        <v>5.9</v>
      </c>
      <c r="T5661" t="s">
        <v>47</v>
      </c>
    </row>
    <row r="5662" spans="1:20" x14ac:dyDescent="0.35">
      <c r="A5662" t="s">
        <v>11242</v>
      </c>
      <c r="B5662" s="5" t="s">
        <v>162</v>
      </c>
      <c r="C5662" s="6">
        <v>131882</v>
      </c>
      <c r="D5662" t="s">
        <v>120</v>
      </c>
      <c r="E5662">
        <v>118694</v>
      </c>
      <c r="F5662" s="5" t="s">
        <v>50</v>
      </c>
      <c r="G5662" s="5" t="s">
        <v>42</v>
      </c>
      <c r="H5662" s="5" t="s">
        <v>121</v>
      </c>
      <c r="I5662" t="s">
        <v>26</v>
      </c>
      <c r="J5662" t="s">
        <v>121</v>
      </c>
      <c r="K5662">
        <v>50</v>
      </c>
      <c r="L5662" s="5" t="s">
        <v>11243</v>
      </c>
      <c r="M5662" s="5" t="s">
        <v>28</v>
      </c>
      <c r="N5662">
        <v>4</v>
      </c>
      <c r="O5662" t="s">
        <v>71</v>
      </c>
      <c r="P5662" s="1">
        <v>45403</v>
      </c>
      <c r="Q5662" s="1">
        <v>45425</v>
      </c>
      <c r="R5662">
        <v>1742</v>
      </c>
      <c r="S5662" s="4">
        <v>7.2</v>
      </c>
      <c r="T5662" t="s">
        <v>118</v>
      </c>
    </row>
    <row r="5663" spans="1:20" x14ac:dyDescent="0.35">
      <c r="A5663" t="s">
        <v>11244</v>
      </c>
      <c r="B5663" s="5" t="s">
        <v>105</v>
      </c>
      <c r="C5663" s="6">
        <v>194531</v>
      </c>
      <c r="D5663" t="s">
        <v>22</v>
      </c>
      <c r="E5663">
        <v>194531</v>
      </c>
      <c r="F5663" s="5" t="s">
        <v>66</v>
      </c>
      <c r="G5663" s="5" t="s">
        <v>24</v>
      </c>
      <c r="H5663" s="5" t="s">
        <v>97</v>
      </c>
      <c r="I5663" t="s">
        <v>35</v>
      </c>
      <c r="J5663" t="s">
        <v>165</v>
      </c>
      <c r="K5663">
        <v>100</v>
      </c>
      <c r="L5663" s="5" t="s">
        <v>11245</v>
      </c>
      <c r="M5663" s="5" t="s">
        <v>28</v>
      </c>
      <c r="N5663">
        <v>5</v>
      </c>
      <c r="O5663" t="s">
        <v>62</v>
      </c>
      <c r="P5663" s="1">
        <v>45482</v>
      </c>
      <c r="Q5663" s="1">
        <v>45516</v>
      </c>
      <c r="R5663">
        <v>2058</v>
      </c>
      <c r="S5663" s="4">
        <v>8.9</v>
      </c>
      <c r="T5663" t="s">
        <v>210</v>
      </c>
    </row>
    <row r="5664" spans="1:20" x14ac:dyDescent="0.35">
      <c r="A5664" t="s">
        <v>11246</v>
      </c>
      <c r="B5664" s="5" t="s">
        <v>57</v>
      </c>
      <c r="C5664" s="6">
        <v>170274</v>
      </c>
      <c r="D5664" t="s">
        <v>120</v>
      </c>
      <c r="E5664">
        <v>153247</v>
      </c>
      <c r="F5664" s="5" t="s">
        <v>50</v>
      </c>
      <c r="G5664" s="5" t="s">
        <v>51</v>
      </c>
      <c r="H5664" s="5" t="s">
        <v>121</v>
      </c>
      <c r="I5664" t="s">
        <v>35</v>
      </c>
      <c r="J5664" t="s">
        <v>121</v>
      </c>
      <c r="K5664">
        <v>0</v>
      </c>
      <c r="L5664" s="5" t="s">
        <v>11247</v>
      </c>
      <c r="M5664" s="5" t="s">
        <v>54</v>
      </c>
      <c r="N5664">
        <v>3</v>
      </c>
      <c r="O5664" t="s">
        <v>85</v>
      </c>
      <c r="P5664" s="1">
        <v>45410</v>
      </c>
      <c r="Q5664" s="1">
        <v>45434</v>
      </c>
      <c r="R5664">
        <v>1146</v>
      </c>
      <c r="S5664" s="4">
        <v>9.6999999999999993</v>
      </c>
      <c r="T5664" t="s">
        <v>89</v>
      </c>
    </row>
    <row r="5665" spans="1:20" x14ac:dyDescent="0.35">
      <c r="A5665" t="s">
        <v>11248</v>
      </c>
      <c r="B5665" s="5" t="s">
        <v>28802</v>
      </c>
      <c r="C5665" s="6">
        <v>238256</v>
      </c>
      <c r="D5665" t="s">
        <v>92</v>
      </c>
      <c r="E5665">
        <v>178692</v>
      </c>
      <c r="F5665" s="5" t="s">
        <v>23</v>
      </c>
      <c r="G5665" s="5" t="s">
        <v>42</v>
      </c>
      <c r="H5665" s="5" t="s">
        <v>93</v>
      </c>
      <c r="I5665" t="s">
        <v>26</v>
      </c>
      <c r="J5665" t="s">
        <v>93</v>
      </c>
      <c r="K5665">
        <v>0</v>
      </c>
      <c r="L5665" s="5" t="s">
        <v>11249</v>
      </c>
      <c r="M5665" s="5" t="s">
        <v>70</v>
      </c>
      <c r="N5665">
        <v>18</v>
      </c>
      <c r="O5665" t="s">
        <v>112</v>
      </c>
      <c r="P5665" s="1">
        <v>45319</v>
      </c>
      <c r="Q5665" s="1">
        <v>45354</v>
      </c>
      <c r="R5665">
        <v>1005</v>
      </c>
      <c r="S5665" s="4">
        <v>7.2</v>
      </c>
      <c r="T5665" t="s">
        <v>103</v>
      </c>
    </row>
    <row r="5666" spans="1:20" x14ac:dyDescent="0.35">
      <c r="A5666" t="s">
        <v>11250</v>
      </c>
      <c r="B5666" s="5" t="s">
        <v>217</v>
      </c>
      <c r="C5666" s="6">
        <v>98574</v>
      </c>
      <c r="D5666" t="s">
        <v>22</v>
      </c>
      <c r="E5666">
        <v>98574</v>
      </c>
      <c r="F5666" s="5" t="s">
        <v>50</v>
      </c>
      <c r="G5666" s="5" t="s">
        <v>51</v>
      </c>
      <c r="H5666" s="5" t="s">
        <v>101</v>
      </c>
      <c r="I5666" t="s">
        <v>44</v>
      </c>
      <c r="J5666" t="s">
        <v>101</v>
      </c>
      <c r="K5666">
        <v>50</v>
      </c>
      <c r="L5666" s="5" t="s">
        <v>4818</v>
      </c>
      <c r="M5666" s="5" t="s">
        <v>54</v>
      </c>
      <c r="N5666">
        <v>4</v>
      </c>
      <c r="O5666" t="s">
        <v>62</v>
      </c>
      <c r="P5666" s="1">
        <v>45746</v>
      </c>
      <c r="Q5666" s="1">
        <v>45789</v>
      </c>
      <c r="R5666">
        <v>916</v>
      </c>
      <c r="S5666" s="4">
        <v>9.1</v>
      </c>
      <c r="T5666" t="s">
        <v>103</v>
      </c>
    </row>
    <row r="5667" spans="1:20" x14ac:dyDescent="0.35">
      <c r="A5667" t="s">
        <v>11251</v>
      </c>
      <c r="B5667" s="5" t="s">
        <v>32</v>
      </c>
      <c r="C5667" s="6">
        <v>84725</v>
      </c>
      <c r="D5667" t="s">
        <v>41</v>
      </c>
      <c r="E5667">
        <v>72016</v>
      </c>
      <c r="F5667" s="5" t="s">
        <v>50</v>
      </c>
      <c r="G5667" s="5" t="s">
        <v>24</v>
      </c>
      <c r="H5667" s="5" t="s">
        <v>43</v>
      </c>
      <c r="I5667" t="s">
        <v>35</v>
      </c>
      <c r="J5667" t="s">
        <v>43</v>
      </c>
      <c r="K5667">
        <v>50</v>
      </c>
      <c r="L5667" s="5" t="s">
        <v>11252</v>
      </c>
      <c r="M5667" s="5" t="s">
        <v>70</v>
      </c>
      <c r="N5667">
        <v>3</v>
      </c>
      <c r="O5667" t="s">
        <v>135</v>
      </c>
      <c r="P5667" s="1">
        <v>45457</v>
      </c>
      <c r="Q5667" s="1">
        <v>45500</v>
      </c>
      <c r="R5667">
        <v>1296</v>
      </c>
      <c r="S5667" s="4">
        <v>6.4</v>
      </c>
      <c r="T5667" t="s">
        <v>47</v>
      </c>
    </row>
    <row r="5668" spans="1:20" x14ac:dyDescent="0.35">
      <c r="A5668" t="s">
        <v>11253</v>
      </c>
      <c r="B5668" s="5" t="s">
        <v>73</v>
      </c>
      <c r="C5668" s="6">
        <v>237420</v>
      </c>
      <c r="D5668" t="s">
        <v>22</v>
      </c>
      <c r="E5668">
        <v>237420</v>
      </c>
      <c r="F5668" s="5" t="s">
        <v>23</v>
      </c>
      <c r="G5668" s="5" t="s">
        <v>51</v>
      </c>
      <c r="H5668" s="5" t="s">
        <v>101</v>
      </c>
      <c r="I5668" t="s">
        <v>35</v>
      </c>
      <c r="J5668" t="s">
        <v>101</v>
      </c>
      <c r="K5668">
        <v>50</v>
      </c>
      <c r="L5668" s="5" t="s">
        <v>11254</v>
      </c>
      <c r="M5668" s="5" t="s">
        <v>28</v>
      </c>
      <c r="N5668">
        <v>17</v>
      </c>
      <c r="O5668" t="s">
        <v>135</v>
      </c>
      <c r="P5668" s="1">
        <v>45767</v>
      </c>
      <c r="Q5668" s="1">
        <v>45812</v>
      </c>
      <c r="R5668">
        <v>2368</v>
      </c>
      <c r="S5668" s="4">
        <v>7.6</v>
      </c>
      <c r="T5668" t="s">
        <v>89</v>
      </c>
    </row>
    <row r="5669" spans="1:20" x14ac:dyDescent="0.35">
      <c r="A5669" t="s">
        <v>11255</v>
      </c>
      <c r="B5669" s="5" t="s">
        <v>28802</v>
      </c>
      <c r="C5669" s="6">
        <v>94852</v>
      </c>
      <c r="D5669" t="s">
        <v>65</v>
      </c>
      <c r="E5669">
        <v>123308</v>
      </c>
      <c r="F5669" s="5" t="s">
        <v>50</v>
      </c>
      <c r="G5669" s="5" t="s">
        <v>42</v>
      </c>
      <c r="H5669" s="5" t="s">
        <v>67</v>
      </c>
      <c r="I5669" t="s">
        <v>26</v>
      </c>
      <c r="J5669" t="s">
        <v>67</v>
      </c>
      <c r="K5669">
        <v>0</v>
      </c>
      <c r="L5669" s="5" t="s">
        <v>11256</v>
      </c>
      <c r="M5669" s="5" t="s">
        <v>54</v>
      </c>
      <c r="N5669">
        <v>3</v>
      </c>
      <c r="O5669" t="s">
        <v>147</v>
      </c>
      <c r="P5669" s="1">
        <v>45651</v>
      </c>
      <c r="Q5669" s="1">
        <v>45669</v>
      </c>
      <c r="R5669">
        <v>1503</v>
      </c>
      <c r="S5669" s="4">
        <v>9.1</v>
      </c>
      <c r="T5669" t="s">
        <v>30</v>
      </c>
    </row>
    <row r="5670" spans="1:20" x14ac:dyDescent="0.35">
      <c r="A5670" t="s">
        <v>11257</v>
      </c>
      <c r="B5670" s="5" t="s">
        <v>217</v>
      </c>
      <c r="C5670" s="6">
        <v>53187</v>
      </c>
      <c r="D5670" t="s">
        <v>41</v>
      </c>
      <c r="E5670">
        <v>45209</v>
      </c>
      <c r="F5670" s="5" t="s">
        <v>58</v>
      </c>
      <c r="G5670" s="5" t="s">
        <v>24</v>
      </c>
      <c r="H5670" s="5" t="s">
        <v>151</v>
      </c>
      <c r="I5670" t="s">
        <v>26</v>
      </c>
      <c r="J5670" t="s">
        <v>151</v>
      </c>
      <c r="K5670">
        <v>0</v>
      </c>
      <c r="L5670" s="5" t="s">
        <v>11258</v>
      </c>
      <c r="M5670" s="5" t="s">
        <v>37</v>
      </c>
      <c r="N5670">
        <v>1</v>
      </c>
      <c r="O5670" t="s">
        <v>88</v>
      </c>
      <c r="P5670" s="1">
        <v>45567</v>
      </c>
      <c r="Q5670" s="1">
        <v>45598</v>
      </c>
      <c r="R5670">
        <v>2170</v>
      </c>
      <c r="S5670" s="4">
        <v>8.4</v>
      </c>
      <c r="T5670" t="s">
        <v>55</v>
      </c>
    </row>
    <row r="5671" spans="1:20" x14ac:dyDescent="0.35">
      <c r="A5671" t="s">
        <v>11259</v>
      </c>
      <c r="B5671" s="5" t="s">
        <v>32</v>
      </c>
      <c r="C5671" s="6">
        <v>85325</v>
      </c>
      <c r="D5671" t="s">
        <v>22</v>
      </c>
      <c r="E5671">
        <v>85325</v>
      </c>
      <c r="F5671" s="5" t="s">
        <v>58</v>
      </c>
      <c r="G5671" s="5" t="s">
        <v>59</v>
      </c>
      <c r="H5671" s="5" t="s">
        <v>68</v>
      </c>
      <c r="I5671" t="s">
        <v>35</v>
      </c>
      <c r="J5671" t="s">
        <v>68</v>
      </c>
      <c r="K5671">
        <v>100</v>
      </c>
      <c r="L5671" s="5" t="s">
        <v>11260</v>
      </c>
      <c r="M5671" s="5" t="s">
        <v>37</v>
      </c>
      <c r="N5671">
        <v>0</v>
      </c>
      <c r="O5671" t="s">
        <v>29</v>
      </c>
      <c r="P5671" s="1">
        <v>45581</v>
      </c>
      <c r="Q5671" s="1">
        <v>45620</v>
      </c>
      <c r="R5671">
        <v>2270</v>
      </c>
      <c r="S5671" s="4">
        <v>9.4</v>
      </c>
      <c r="T5671" t="s">
        <v>108</v>
      </c>
    </row>
    <row r="5672" spans="1:20" x14ac:dyDescent="0.35">
      <c r="A5672" t="s">
        <v>11261</v>
      </c>
      <c r="B5672" s="5" t="s">
        <v>174</v>
      </c>
      <c r="C5672" s="6">
        <v>84861</v>
      </c>
      <c r="D5672" t="s">
        <v>41</v>
      </c>
      <c r="E5672">
        <v>72132</v>
      </c>
      <c r="F5672" s="5" t="s">
        <v>50</v>
      </c>
      <c r="G5672" s="5" t="s">
        <v>24</v>
      </c>
      <c r="H5672" s="5" t="s">
        <v>60</v>
      </c>
      <c r="I5672" t="s">
        <v>26</v>
      </c>
      <c r="J5672" t="s">
        <v>60</v>
      </c>
      <c r="K5672">
        <v>100</v>
      </c>
      <c r="L5672" s="5" t="s">
        <v>11262</v>
      </c>
      <c r="M5672" s="5" t="s">
        <v>28</v>
      </c>
      <c r="N5672">
        <v>3</v>
      </c>
      <c r="O5672" t="s">
        <v>71</v>
      </c>
      <c r="P5672" s="1">
        <v>45714</v>
      </c>
      <c r="Q5672" s="1">
        <v>45776</v>
      </c>
      <c r="R5672">
        <v>1644</v>
      </c>
      <c r="S5672" s="4">
        <v>8.6999999999999993</v>
      </c>
      <c r="T5672" t="s">
        <v>108</v>
      </c>
    </row>
    <row r="5673" spans="1:20" x14ac:dyDescent="0.35">
      <c r="A5673" t="s">
        <v>11263</v>
      </c>
      <c r="B5673" s="5" t="s">
        <v>91</v>
      </c>
      <c r="C5673" s="6">
        <v>110677</v>
      </c>
      <c r="D5673" t="s">
        <v>41</v>
      </c>
      <c r="E5673">
        <v>94075</v>
      </c>
      <c r="F5673" s="5" t="s">
        <v>50</v>
      </c>
      <c r="G5673" s="5" t="s">
        <v>42</v>
      </c>
      <c r="H5673" s="5" t="s">
        <v>126</v>
      </c>
      <c r="I5673" t="s">
        <v>26</v>
      </c>
      <c r="J5673" t="s">
        <v>126</v>
      </c>
      <c r="K5673">
        <v>0</v>
      </c>
      <c r="L5673" s="5" t="s">
        <v>11264</v>
      </c>
      <c r="M5673" s="5" t="s">
        <v>70</v>
      </c>
      <c r="N5673">
        <v>4</v>
      </c>
      <c r="O5673" t="s">
        <v>85</v>
      </c>
      <c r="P5673" s="1">
        <v>45473</v>
      </c>
      <c r="Q5673" s="1">
        <v>45520</v>
      </c>
      <c r="R5673">
        <v>500</v>
      </c>
      <c r="S5673" s="4">
        <v>7.2</v>
      </c>
      <c r="T5673" t="s">
        <v>277</v>
      </c>
    </row>
    <row r="5674" spans="1:20" x14ac:dyDescent="0.35">
      <c r="A5674" t="s">
        <v>11265</v>
      </c>
      <c r="B5674" s="5" t="s">
        <v>91</v>
      </c>
      <c r="C5674" s="6">
        <v>55583</v>
      </c>
      <c r="D5674" t="s">
        <v>41</v>
      </c>
      <c r="E5674">
        <v>47246</v>
      </c>
      <c r="F5674" s="5" t="s">
        <v>58</v>
      </c>
      <c r="G5674" s="5" t="s">
        <v>51</v>
      </c>
      <c r="H5674" s="5" t="s">
        <v>60</v>
      </c>
      <c r="I5674" t="s">
        <v>44</v>
      </c>
      <c r="J5674" t="s">
        <v>60</v>
      </c>
      <c r="K5674">
        <v>0</v>
      </c>
      <c r="L5674" s="5" t="s">
        <v>11266</v>
      </c>
      <c r="M5674" s="5" t="s">
        <v>54</v>
      </c>
      <c r="N5674">
        <v>0</v>
      </c>
      <c r="O5674" t="s">
        <v>112</v>
      </c>
      <c r="P5674" s="1">
        <v>45401</v>
      </c>
      <c r="Q5674" s="1">
        <v>45426</v>
      </c>
      <c r="R5674">
        <v>602</v>
      </c>
      <c r="S5674" s="4">
        <v>8.8000000000000007</v>
      </c>
      <c r="T5674" t="s">
        <v>38</v>
      </c>
    </row>
    <row r="5675" spans="1:20" x14ac:dyDescent="0.35">
      <c r="A5675" t="s">
        <v>11267</v>
      </c>
      <c r="B5675" s="5" t="s">
        <v>100</v>
      </c>
      <c r="C5675" s="6">
        <v>103137</v>
      </c>
      <c r="D5675" t="s">
        <v>65</v>
      </c>
      <c r="E5675">
        <v>134078</v>
      </c>
      <c r="F5675" s="5" t="s">
        <v>50</v>
      </c>
      <c r="G5675" s="5" t="s">
        <v>42</v>
      </c>
      <c r="H5675" s="5" t="s">
        <v>67</v>
      </c>
      <c r="I5675" t="s">
        <v>44</v>
      </c>
      <c r="J5675" t="s">
        <v>93</v>
      </c>
      <c r="K5675">
        <v>100</v>
      </c>
      <c r="L5675" s="5" t="s">
        <v>11268</v>
      </c>
      <c r="M5675" s="5" t="s">
        <v>54</v>
      </c>
      <c r="N5675">
        <v>3</v>
      </c>
      <c r="O5675" t="s">
        <v>78</v>
      </c>
      <c r="P5675" s="1">
        <v>45734</v>
      </c>
      <c r="Q5675" s="1">
        <v>45767</v>
      </c>
      <c r="R5675">
        <v>546</v>
      </c>
      <c r="S5675" s="4">
        <v>7.8</v>
      </c>
      <c r="T5675" t="s">
        <v>79</v>
      </c>
    </row>
    <row r="5676" spans="1:20" x14ac:dyDescent="0.35">
      <c r="A5676" t="s">
        <v>11269</v>
      </c>
      <c r="B5676" s="5" t="s">
        <v>179</v>
      </c>
      <c r="C5676" s="6">
        <v>94118</v>
      </c>
      <c r="D5676" t="s">
        <v>65</v>
      </c>
      <c r="E5676">
        <v>122353</v>
      </c>
      <c r="F5676" s="5" t="s">
        <v>50</v>
      </c>
      <c r="G5676" s="5" t="s">
        <v>59</v>
      </c>
      <c r="H5676" s="5" t="s">
        <v>67</v>
      </c>
      <c r="I5676" t="s">
        <v>26</v>
      </c>
      <c r="J5676" t="s">
        <v>67</v>
      </c>
      <c r="K5676">
        <v>100</v>
      </c>
      <c r="L5676" s="5" t="s">
        <v>11270</v>
      </c>
      <c r="M5676" s="5" t="s">
        <v>37</v>
      </c>
      <c r="N5676">
        <v>4</v>
      </c>
      <c r="O5676" t="s">
        <v>141</v>
      </c>
      <c r="P5676" s="1">
        <v>45435</v>
      </c>
      <c r="Q5676" s="1">
        <v>45456</v>
      </c>
      <c r="R5676">
        <v>1065</v>
      </c>
      <c r="S5676" s="4">
        <v>6.1</v>
      </c>
      <c r="T5676" t="s">
        <v>153</v>
      </c>
    </row>
    <row r="5677" spans="1:20" x14ac:dyDescent="0.35">
      <c r="A5677" t="s">
        <v>11271</v>
      </c>
      <c r="B5677" s="5" t="s">
        <v>28799</v>
      </c>
      <c r="C5677" s="6">
        <v>263320</v>
      </c>
      <c r="D5677" t="s">
        <v>22</v>
      </c>
      <c r="E5677">
        <v>263320</v>
      </c>
      <c r="F5677" s="5" t="s">
        <v>23</v>
      </c>
      <c r="G5677" s="5" t="s">
        <v>51</v>
      </c>
      <c r="H5677" s="5" t="s">
        <v>129</v>
      </c>
      <c r="I5677" t="s">
        <v>35</v>
      </c>
      <c r="J5677" t="s">
        <v>129</v>
      </c>
      <c r="K5677">
        <v>100</v>
      </c>
      <c r="L5677" s="5" t="s">
        <v>11272</v>
      </c>
      <c r="M5677" s="5" t="s">
        <v>37</v>
      </c>
      <c r="N5677">
        <v>12</v>
      </c>
      <c r="O5677" t="s">
        <v>107</v>
      </c>
      <c r="P5677" s="1">
        <v>45727</v>
      </c>
      <c r="Q5677" s="1">
        <v>45798</v>
      </c>
      <c r="R5677">
        <v>1510</v>
      </c>
      <c r="S5677" s="4">
        <v>8.9</v>
      </c>
      <c r="T5677" t="s">
        <v>118</v>
      </c>
    </row>
    <row r="5678" spans="1:20" x14ac:dyDescent="0.35">
      <c r="A5678" t="s">
        <v>11273</v>
      </c>
      <c r="B5678" s="5" t="s">
        <v>105</v>
      </c>
      <c r="C5678" s="6">
        <v>81751</v>
      </c>
      <c r="D5678" t="s">
        <v>22</v>
      </c>
      <c r="E5678">
        <v>81751</v>
      </c>
      <c r="F5678" s="5" t="s">
        <v>23</v>
      </c>
      <c r="G5678" s="5" t="s">
        <v>59</v>
      </c>
      <c r="H5678" s="5" t="s">
        <v>157</v>
      </c>
      <c r="I5678" t="s">
        <v>44</v>
      </c>
      <c r="J5678" t="s">
        <v>410</v>
      </c>
      <c r="K5678">
        <v>50</v>
      </c>
      <c r="L5678" s="5" t="s">
        <v>11274</v>
      </c>
      <c r="M5678" s="5" t="s">
        <v>54</v>
      </c>
      <c r="N5678">
        <v>19</v>
      </c>
      <c r="O5678" t="s">
        <v>141</v>
      </c>
      <c r="P5678" s="1">
        <v>45307</v>
      </c>
      <c r="Q5678" s="1">
        <v>45371</v>
      </c>
      <c r="R5678">
        <v>2349</v>
      </c>
      <c r="S5678" s="4">
        <v>9.8000000000000007</v>
      </c>
      <c r="T5678" t="s">
        <v>95</v>
      </c>
    </row>
    <row r="5679" spans="1:20" x14ac:dyDescent="0.35">
      <c r="A5679" t="s">
        <v>11275</v>
      </c>
      <c r="B5679" s="5" t="s">
        <v>28799</v>
      </c>
      <c r="C5679" s="6">
        <v>69515</v>
      </c>
      <c r="D5679" t="s">
        <v>22</v>
      </c>
      <c r="E5679">
        <v>69515</v>
      </c>
      <c r="F5679" s="5" t="s">
        <v>58</v>
      </c>
      <c r="G5679" s="5" t="s">
        <v>24</v>
      </c>
      <c r="H5679" s="5" t="s">
        <v>191</v>
      </c>
      <c r="I5679" t="s">
        <v>26</v>
      </c>
      <c r="J5679" t="s">
        <v>34</v>
      </c>
      <c r="K5679">
        <v>100</v>
      </c>
      <c r="L5679" s="5" t="s">
        <v>11276</v>
      </c>
      <c r="M5679" s="5" t="s">
        <v>70</v>
      </c>
      <c r="N5679">
        <v>1</v>
      </c>
      <c r="O5679" t="s">
        <v>88</v>
      </c>
      <c r="P5679" s="1">
        <v>45426</v>
      </c>
      <c r="Q5679" s="1">
        <v>45446</v>
      </c>
      <c r="R5679">
        <v>1662</v>
      </c>
      <c r="S5679" s="4">
        <v>6</v>
      </c>
      <c r="T5679" t="s">
        <v>30</v>
      </c>
    </row>
    <row r="5680" spans="1:20" x14ac:dyDescent="0.35">
      <c r="A5680" t="s">
        <v>11277</v>
      </c>
      <c r="B5680" s="5" t="s">
        <v>73</v>
      </c>
      <c r="C5680" s="6">
        <v>102539</v>
      </c>
      <c r="D5680" t="s">
        <v>22</v>
      </c>
      <c r="E5680">
        <v>102539</v>
      </c>
      <c r="F5680" s="5" t="s">
        <v>66</v>
      </c>
      <c r="G5680" s="5" t="s">
        <v>24</v>
      </c>
      <c r="H5680" s="5" t="s">
        <v>129</v>
      </c>
      <c r="I5680" t="s">
        <v>26</v>
      </c>
      <c r="J5680" t="s">
        <v>1211</v>
      </c>
      <c r="K5680">
        <v>50</v>
      </c>
      <c r="L5680" s="5" t="s">
        <v>11278</v>
      </c>
      <c r="M5680" s="5" t="s">
        <v>28</v>
      </c>
      <c r="N5680">
        <v>7</v>
      </c>
      <c r="O5680" t="s">
        <v>71</v>
      </c>
      <c r="P5680" s="1">
        <v>45472</v>
      </c>
      <c r="Q5680" s="1">
        <v>45530</v>
      </c>
      <c r="R5680">
        <v>1816</v>
      </c>
      <c r="S5680" s="4">
        <v>9.1</v>
      </c>
      <c r="T5680" t="s">
        <v>136</v>
      </c>
    </row>
    <row r="5681" spans="1:20" x14ac:dyDescent="0.35">
      <c r="A5681" t="s">
        <v>11279</v>
      </c>
      <c r="B5681" s="5" t="s">
        <v>73</v>
      </c>
      <c r="C5681" s="6">
        <v>83366</v>
      </c>
      <c r="D5681" t="s">
        <v>41</v>
      </c>
      <c r="E5681">
        <v>70861</v>
      </c>
      <c r="F5681" s="5" t="s">
        <v>50</v>
      </c>
      <c r="G5681" s="5" t="s">
        <v>24</v>
      </c>
      <c r="H5681" s="5" t="s">
        <v>43</v>
      </c>
      <c r="I5681" t="s">
        <v>26</v>
      </c>
      <c r="J5681" t="s">
        <v>43</v>
      </c>
      <c r="K5681">
        <v>50</v>
      </c>
      <c r="L5681" s="5" t="s">
        <v>11280</v>
      </c>
      <c r="M5681" s="5" t="s">
        <v>28</v>
      </c>
      <c r="N5681">
        <v>3</v>
      </c>
      <c r="O5681" t="s">
        <v>107</v>
      </c>
      <c r="P5681" s="1">
        <v>45624</v>
      </c>
      <c r="Q5681" s="1">
        <v>45685</v>
      </c>
      <c r="R5681">
        <v>1453</v>
      </c>
      <c r="S5681" s="4">
        <v>5.0999999999999996</v>
      </c>
      <c r="T5681" t="s">
        <v>277</v>
      </c>
    </row>
    <row r="5682" spans="1:20" x14ac:dyDescent="0.35">
      <c r="A5682" t="s">
        <v>11281</v>
      </c>
      <c r="B5682" s="5" t="s">
        <v>174</v>
      </c>
      <c r="C5682" s="6">
        <v>103994</v>
      </c>
      <c r="D5682" t="s">
        <v>33</v>
      </c>
      <c r="E5682">
        <v>11439340</v>
      </c>
      <c r="F5682" s="5" t="s">
        <v>50</v>
      </c>
      <c r="G5682" s="5" t="s">
        <v>42</v>
      </c>
      <c r="H5682" s="5" t="s">
        <v>34</v>
      </c>
      <c r="I5682" t="s">
        <v>44</v>
      </c>
      <c r="J5682" t="s">
        <v>34</v>
      </c>
      <c r="K5682">
        <v>50</v>
      </c>
      <c r="L5682" s="5" t="s">
        <v>11282</v>
      </c>
      <c r="M5682" s="5" t="s">
        <v>37</v>
      </c>
      <c r="N5682">
        <v>3</v>
      </c>
      <c r="O5682" t="s">
        <v>135</v>
      </c>
      <c r="P5682" s="1">
        <v>45750</v>
      </c>
      <c r="Q5682" s="1">
        <v>45804</v>
      </c>
      <c r="R5682">
        <v>1046</v>
      </c>
      <c r="S5682" s="4">
        <v>7.6</v>
      </c>
      <c r="T5682" t="s">
        <v>30</v>
      </c>
    </row>
    <row r="5683" spans="1:20" x14ac:dyDescent="0.35">
      <c r="A5683" t="s">
        <v>11283</v>
      </c>
      <c r="B5683" s="5" t="s">
        <v>162</v>
      </c>
      <c r="C5683" s="6">
        <v>63790</v>
      </c>
      <c r="D5683" t="s">
        <v>22</v>
      </c>
      <c r="E5683">
        <v>63790</v>
      </c>
      <c r="F5683" s="5" t="s">
        <v>58</v>
      </c>
      <c r="G5683" s="5" t="s">
        <v>24</v>
      </c>
      <c r="H5683" s="5" t="s">
        <v>129</v>
      </c>
      <c r="I5683" t="s">
        <v>26</v>
      </c>
      <c r="J5683" t="s">
        <v>129</v>
      </c>
      <c r="K5683">
        <v>0</v>
      </c>
      <c r="L5683" s="5" t="s">
        <v>11284</v>
      </c>
      <c r="M5683" s="5" t="s">
        <v>28</v>
      </c>
      <c r="N5683">
        <v>1</v>
      </c>
      <c r="O5683" t="s">
        <v>71</v>
      </c>
      <c r="P5683" s="1">
        <v>45426</v>
      </c>
      <c r="Q5683" s="1">
        <v>45484</v>
      </c>
      <c r="R5683">
        <v>1573</v>
      </c>
      <c r="S5683" s="4">
        <v>8</v>
      </c>
      <c r="T5683" t="s">
        <v>243</v>
      </c>
    </row>
    <row r="5684" spans="1:20" x14ac:dyDescent="0.35">
      <c r="A5684" t="s">
        <v>11285</v>
      </c>
      <c r="B5684" s="5" t="s">
        <v>49</v>
      </c>
      <c r="C5684" s="6">
        <v>223100</v>
      </c>
      <c r="D5684" t="s">
        <v>41</v>
      </c>
      <c r="E5684">
        <v>189635</v>
      </c>
      <c r="F5684" s="5" t="s">
        <v>23</v>
      </c>
      <c r="G5684" s="5" t="s">
        <v>24</v>
      </c>
      <c r="H5684" s="5" t="s">
        <v>126</v>
      </c>
      <c r="I5684" t="s">
        <v>44</v>
      </c>
      <c r="J5684" t="s">
        <v>354</v>
      </c>
      <c r="K5684">
        <v>100</v>
      </c>
      <c r="L5684" s="5" t="s">
        <v>11286</v>
      </c>
      <c r="M5684" s="5" t="s">
        <v>28</v>
      </c>
      <c r="N5684">
        <v>12</v>
      </c>
      <c r="O5684" t="s">
        <v>62</v>
      </c>
      <c r="P5684" s="1">
        <v>45558</v>
      </c>
      <c r="Q5684" s="1">
        <v>45614</v>
      </c>
      <c r="R5684">
        <v>698</v>
      </c>
      <c r="S5684" s="4">
        <v>6.7</v>
      </c>
      <c r="T5684" t="s">
        <v>118</v>
      </c>
    </row>
    <row r="5685" spans="1:20" x14ac:dyDescent="0.35">
      <c r="A5685" t="s">
        <v>11287</v>
      </c>
      <c r="B5685" s="5" t="s">
        <v>57</v>
      </c>
      <c r="C5685" s="6">
        <v>60827</v>
      </c>
      <c r="D5685" t="s">
        <v>22</v>
      </c>
      <c r="E5685">
        <v>60827</v>
      </c>
      <c r="F5685" s="5" t="s">
        <v>58</v>
      </c>
      <c r="G5685" s="5" t="s">
        <v>59</v>
      </c>
      <c r="H5685" s="5" t="s">
        <v>25</v>
      </c>
      <c r="I5685" t="s">
        <v>44</v>
      </c>
      <c r="J5685" t="s">
        <v>25</v>
      </c>
      <c r="K5685">
        <v>100</v>
      </c>
      <c r="L5685" s="5" t="s">
        <v>11288</v>
      </c>
      <c r="M5685" s="5" t="s">
        <v>28</v>
      </c>
      <c r="N5685">
        <v>0</v>
      </c>
      <c r="O5685" t="s">
        <v>172</v>
      </c>
      <c r="P5685" s="1">
        <v>45355</v>
      </c>
      <c r="Q5685" s="1">
        <v>45372</v>
      </c>
      <c r="R5685">
        <v>1247</v>
      </c>
      <c r="S5685" s="4">
        <v>7.5</v>
      </c>
      <c r="T5685" t="s">
        <v>79</v>
      </c>
    </row>
    <row r="5686" spans="1:20" x14ac:dyDescent="0.35">
      <c r="A5686" t="s">
        <v>11289</v>
      </c>
      <c r="B5686" s="5" t="s">
        <v>28802</v>
      </c>
      <c r="C5686" s="6">
        <v>77717</v>
      </c>
      <c r="D5686" t="s">
        <v>22</v>
      </c>
      <c r="E5686">
        <v>77717</v>
      </c>
      <c r="F5686" s="5" t="s">
        <v>50</v>
      </c>
      <c r="G5686" s="5" t="s">
        <v>59</v>
      </c>
      <c r="H5686" s="5" t="s">
        <v>101</v>
      </c>
      <c r="I5686" t="s">
        <v>44</v>
      </c>
      <c r="J5686" t="s">
        <v>940</v>
      </c>
      <c r="K5686">
        <v>0</v>
      </c>
      <c r="L5686" s="5" t="s">
        <v>11290</v>
      </c>
      <c r="M5686" s="5" t="s">
        <v>70</v>
      </c>
      <c r="N5686">
        <v>3</v>
      </c>
      <c r="O5686" t="s">
        <v>29</v>
      </c>
      <c r="P5686" s="1">
        <v>45359</v>
      </c>
      <c r="Q5686" s="1">
        <v>45425</v>
      </c>
      <c r="R5686">
        <v>1519</v>
      </c>
      <c r="S5686" s="4">
        <v>9.4</v>
      </c>
      <c r="T5686" t="s">
        <v>103</v>
      </c>
    </row>
    <row r="5687" spans="1:20" x14ac:dyDescent="0.35">
      <c r="A5687" t="s">
        <v>11291</v>
      </c>
      <c r="B5687" s="5" t="s">
        <v>91</v>
      </c>
      <c r="C5687" s="6">
        <v>97963</v>
      </c>
      <c r="D5687" t="s">
        <v>22</v>
      </c>
      <c r="E5687">
        <v>97963</v>
      </c>
      <c r="F5687" s="5" t="s">
        <v>50</v>
      </c>
      <c r="G5687" s="5" t="s">
        <v>42</v>
      </c>
      <c r="H5687" s="5" t="s">
        <v>165</v>
      </c>
      <c r="I5687" t="s">
        <v>35</v>
      </c>
      <c r="J5687" t="s">
        <v>423</v>
      </c>
      <c r="K5687">
        <v>100</v>
      </c>
      <c r="L5687" s="5" t="s">
        <v>11292</v>
      </c>
      <c r="M5687" s="5" t="s">
        <v>28</v>
      </c>
      <c r="N5687">
        <v>3</v>
      </c>
      <c r="O5687" t="s">
        <v>135</v>
      </c>
      <c r="P5687" s="1">
        <v>45639</v>
      </c>
      <c r="Q5687" s="1">
        <v>45662</v>
      </c>
      <c r="R5687">
        <v>2218</v>
      </c>
      <c r="S5687" s="4">
        <v>5.8</v>
      </c>
      <c r="T5687" t="s">
        <v>55</v>
      </c>
    </row>
    <row r="5688" spans="1:20" x14ac:dyDescent="0.35">
      <c r="A5688" t="s">
        <v>11293</v>
      </c>
      <c r="B5688" s="5" t="s">
        <v>40</v>
      </c>
      <c r="C5688" s="6">
        <v>214315</v>
      </c>
      <c r="D5688" t="s">
        <v>22</v>
      </c>
      <c r="E5688">
        <v>214315</v>
      </c>
      <c r="F5688" s="5" t="s">
        <v>23</v>
      </c>
      <c r="G5688" s="5" t="s">
        <v>24</v>
      </c>
      <c r="H5688" s="5" t="s">
        <v>101</v>
      </c>
      <c r="I5688" t="s">
        <v>26</v>
      </c>
      <c r="J5688" t="s">
        <v>101</v>
      </c>
      <c r="K5688">
        <v>0</v>
      </c>
      <c r="L5688" s="5" t="s">
        <v>11294</v>
      </c>
      <c r="M5688" s="5" t="s">
        <v>28</v>
      </c>
      <c r="N5688">
        <v>18</v>
      </c>
      <c r="O5688" t="s">
        <v>147</v>
      </c>
      <c r="P5688" s="1">
        <v>45604</v>
      </c>
      <c r="Q5688" s="1">
        <v>45651</v>
      </c>
      <c r="R5688">
        <v>1940</v>
      </c>
      <c r="S5688" s="4">
        <v>6.2</v>
      </c>
      <c r="T5688" t="s">
        <v>47</v>
      </c>
    </row>
    <row r="5689" spans="1:20" x14ac:dyDescent="0.35">
      <c r="A5689" t="s">
        <v>11295</v>
      </c>
      <c r="B5689" s="5" t="s">
        <v>179</v>
      </c>
      <c r="C5689" s="6">
        <v>71291</v>
      </c>
      <c r="D5689" t="s">
        <v>22</v>
      </c>
      <c r="E5689">
        <v>71291</v>
      </c>
      <c r="F5689" s="5" t="s">
        <v>58</v>
      </c>
      <c r="G5689" s="5" t="s">
        <v>51</v>
      </c>
      <c r="H5689" s="5" t="s">
        <v>97</v>
      </c>
      <c r="I5689" t="s">
        <v>26</v>
      </c>
      <c r="J5689" t="s">
        <v>97</v>
      </c>
      <c r="K5689">
        <v>100</v>
      </c>
      <c r="L5689" s="5" t="s">
        <v>11296</v>
      </c>
      <c r="M5689" s="5" t="s">
        <v>70</v>
      </c>
      <c r="N5689">
        <v>0</v>
      </c>
      <c r="O5689" t="s">
        <v>85</v>
      </c>
      <c r="P5689" s="1">
        <v>45500</v>
      </c>
      <c r="Q5689" s="1">
        <v>45535</v>
      </c>
      <c r="R5689">
        <v>1540</v>
      </c>
      <c r="S5689" s="4">
        <v>9.6</v>
      </c>
      <c r="T5689" t="s">
        <v>47</v>
      </c>
    </row>
    <row r="5690" spans="1:20" x14ac:dyDescent="0.35">
      <c r="A5690" t="s">
        <v>11297</v>
      </c>
      <c r="B5690" s="5" t="s">
        <v>21</v>
      </c>
      <c r="C5690" s="6">
        <v>87518</v>
      </c>
      <c r="D5690" t="s">
        <v>22</v>
      </c>
      <c r="E5690">
        <v>87518</v>
      </c>
      <c r="F5690" s="5" t="s">
        <v>58</v>
      </c>
      <c r="G5690" s="5" t="s">
        <v>42</v>
      </c>
      <c r="H5690" s="5" t="s">
        <v>101</v>
      </c>
      <c r="I5690" t="s">
        <v>35</v>
      </c>
      <c r="J5690" t="s">
        <v>83</v>
      </c>
      <c r="K5690">
        <v>0</v>
      </c>
      <c r="L5690" s="5" t="s">
        <v>11298</v>
      </c>
      <c r="M5690" s="5" t="s">
        <v>37</v>
      </c>
      <c r="N5690">
        <v>1</v>
      </c>
      <c r="O5690" t="s">
        <v>112</v>
      </c>
      <c r="P5690" s="1">
        <v>45639</v>
      </c>
      <c r="Q5690" s="1">
        <v>45661</v>
      </c>
      <c r="R5690">
        <v>906</v>
      </c>
      <c r="S5690" s="4">
        <v>5.9</v>
      </c>
      <c r="T5690" t="s">
        <v>79</v>
      </c>
    </row>
    <row r="5691" spans="1:20" x14ac:dyDescent="0.35">
      <c r="A5691" t="s">
        <v>11299</v>
      </c>
      <c r="B5691" s="5" t="s">
        <v>28800</v>
      </c>
      <c r="C5691" s="6">
        <v>149558</v>
      </c>
      <c r="D5691" t="s">
        <v>22</v>
      </c>
      <c r="E5691">
        <v>149558</v>
      </c>
      <c r="F5691" s="5" t="s">
        <v>66</v>
      </c>
      <c r="G5691" s="5" t="s">
        <v>51</v>
      </c>
      <c r="H5691" s="5" t="s">
        <v>101</v>
      </c>
      <c r="I5691" t="s">
        <v>44</v>
      </c>
      <c r="J5691" t="s">
        <v>101</v>
      </c>
      <c r="K5691">
        <v>0</v>
      </c>
      <c r="L5691" s="5" t="s">
        <v>11300</v>
      </c>
      <c r="M5691" s="5" t="s">
        <v>37</v>
      </c>
      <c r="N5691">
        <v>5</v>
      </c>
      <c r="O5691" t="s">
        <v>147</v>
      </c>
      <c r="P5691" s="1">
        <v>45500</v>
      </c>
      <c r="Q5691" s="1">
        <v>45547</v>
      </c>
      <c r="R5691">
        <v>2478</v>
      </c>
      <c r="S5691" s="4">
        <v>7.1</v>
      </c>
      <c r="T5691" t="s">
        <v>79</v>
      </c>
    </row>
    <row r="5692" spans="1:20" x14ac:dyDescent="0.35">
      <c r="A5692" t="s">
        <v>11301</v>
      </c>
      <c r="B5692" s="5" t="s">
        <v>73</v>
      </c>
      <c r="C5692" s="6">
        <v>107945</v>
      </c>
      <c r="D5692" t="s">
        <v>81</v>
      </c>
      <c r="E5692">
        <v>145726</v>
      </c>
      <c r="F5692" s="5" t="s">
        <v>50</v>
      </c>
      <c r="G5692" s="5" t="s">
        <v>59</v>
      </c>
      <c r="H5692" s="5" t="s">
        <v>82</v>
      </c>
      <c r="I5692" t="s">
        <v>26</v>
      </c>
      <c r="J5692" t="s">
        <v>82</v>
      </c>
      <c r="K5692">
        <v>0</v>
      </c>
      <c r="L5692" s="5" t="s">
        <v>11302</v>
      </c>
      <c r="M5692" s="5" t="s">
        <v>54</v>
      </c>
      <c r="N5692">
        <v>2</v>
      </c>
      <c r="O5692" t="s">
        <v>172</v>
      </c>
      <c r="P5692" s="1">
        <v>45407</v>
      </c>
      <c r="Q5692" s="1">
        <v>45475</v>
      </c>
      <c r="R5692">
        <v>2267</v>
      </c>
      <c r="S5692" s="4">
        <v>5.8</v>
      </c>
      <c r="T5692" t="s">
        <v>108</v>
      </c>
    </row>
    <row r="5693" spans="1:20" x14ac:dyDescent="0.35">
      <c r="A5693" t="s">
        <v>11303</v>
      </c>
      <c r="B5693" s="5" t="s">
        <v>91</v>
      </c>
      <c r="C5693" s="6">
        <v>63957</v>
      </c>
      <c r="D5693" t="s">
        <v>22</v>
      </c>
      <c r="E5693">
        <v>63957</v>
      </c>
      <c r="F5693" s="5" t="s">
        <v>23</v>
      </c>
      <c r="G5693" s="5" t="s">
        <v>59</v>
      </c>
      <c r="H5693" s="5" t="s">
        <v>157</v>
      </c>
      <c r="I5693" t="s">
        <v>44</v>
      </c>
      <c r="J5693" t="s">
        <v>82</v>
      </c>
      <c r="K5693">
        <v>50</v>
      </c>
      <c r="L5693" s="5" t="s">
        <v>11304</v>
      </c>
      <c r="M5693" s="5" t="s">
        <v>54</v>
      </c>
      <c r="N5693">
        <v>12</v>
      </c>
      <c r="O5693" t="s">
        <v>131</v>
      </c>
      <c r="P5693" s="1">
        <v>45323</v>
      </c>
      <c r="Q5693" s="1">
        <v>45375</v>
      </c>
      <c r="R5693">
        <v>2482</v>
      </c>
      <c r="S5693" s="4">
        <v>9.6</v>
      </c>
      <c r="T5693" t="s">
        <v>108</v>
      </c>
    </row>
    <row r="5694" spans="1:20" x14ac:dyDescent="0.35">
      <c r="A5694" t="s">
        <v>11305</v>
      </c>
      <c r="B5694" s="5" t="s">
        <v>28802</v>
      </c>
      <c r="C5694" s="6">
        <v>93563</v>
      </c>
      <c r="D5694" t="s">
        <v>41</v>
      </c>
      <c r="E5694">
        <v>79529</v>
      </c>
      <c r="F5694" s="5" t="s">
        <v>50</v>
      </c>
      <c r="G5694" s="5" t="s">
        <v>42</v>
      </c>
      <c r="H5694" s="5" t="s">
        <v>43</v>
      </c>
      <c r="I5694" t="s">
        <v>44</v>
      </c>
      <c r="J5694" t="s">
        <v>43</v>
      </c>
      <c r="K5694">
        <v>0</v>
      </c>
      <c r="L5694" s="5" t="s">
        <v>11306</v>
      </c>
      <c r="M5694" s="5" t="s">
        <v>28</v>
      </c>
      <c r="N5694">
        <v>3</v>
      </c>
      <c r="O5694" t="s">
        <v>147</v>
      </c>
      <c r="P5694" s="1">
        <v>45467</v>
      </c>
      <c r="Q5694" s="1">
        <v>45528</v>
      </c>
      <c r="R5694">
        <v>953</v>
      </c>
      <c r="S5694" s="4">
        <v>9</v>
      </c>
      <c r="T5694" t="s">
        <v>38</v>
      </c>
    </row>
    <row r="5695" spans="1:20" x14ac:dyDescent="0.35">
      <c r="A5695" t="s">
        <v>11307</v>
      </c>
      <c r="B5695" s="5" t="s">
        <v>28802</v>
      </c>
      <c r="C5695" s="6">
        <v>161134</v>
      </c>
      <c r="D5695" t="s">
        <v>41</v>
      </c>
      <c r="E5695">
        <v>136964</v>
      </c>
      <c r="F5695" s="5" t="s">
        <v>66</v>
      </c>
      <c r="G5695" s="5" t="s">
        <v>59</v>
      </c>
      <c r="H5695" s="5" t="s">
        <v>60</v>
      </c>
      <c r="I5695" t="s">
        <v>35</v>
      </c>
      <c r="J5695" t="s">
        <v>60</v>
      </c>
      <c r="K5695">
        <v>100</v>
      </c>
      <c r="L5695" s="5" t="s">
        <v>11308</v>
      </c>
      <c r="M5695" s="5" t="s">
        <v>54</v>
      </c>
      <c r="N5695">
        <v>6</v>
      </c>
      <c r="O5695" t="s">
        <v>141</v>
      </c>
      <c r="P5695" s="1">
        <v>45508</v>
      </c>
      <c r="Q5695" s="1">
        <v>45536</v>
      </c>
      <c r="R5695">
        <v>2303</v>
      </c>
      <c r="S5695" s="4">
        <v>5.8</v>
      </c>
      <c r="T5695" t="s">
        <v>103</v>
      </c>
    </row>
    <row r="5696" spans="1:20" x14ac:dyDescent="0.35">
      <c r="A5696" t="s">
        <v>11309</v>
      </c>
      <c r="B5696" s="5" t="s">
        <v>105</v>
      </c>
      <c r="C5696" s="6">
        <v>212931</v>
      </c>
      <c r="D5696" t="s">
        <v>74</v>
      </c>
      <c r="E5696">
        <v>266164</v>
      </c>
      <c r="F5696" s="5" t="s">
        <v>23</v>
      </c>
      <c r="G5696" s="5" t="s">
        <v>59</v>
      </c>
      <c r="H5696" s="5" t="s">
        <v>75</v>
      </c>
      <c r="I5696" t="s">
        <v>44</v>
      </c>
      <c r="J5696" t="s">
        <v>1211</v>
      </c>
      <c r="K5696">
        <v>0</v>
      </c>
      <c r="L5696" s="5" t="s">
        <v>11310</v>
      </c>
      <c r="M5696" s="5" t="s">
        <v>70</v>
      </c>
      <c r="N5696">
        <v>12</v>
      </c>
      <c r="O5696" t="s">
        <v>71</v>
      </c>
      <c r="P5696" s="1">
        <v>45395</v>
      </c>
      <c r="Q5696" s="1">
        <v>45430</v>
      </c>
      <c r="R5696">
        <v>1452</v>
      </c>
      <c r="S5696" s="4">
        <v>6.8</v>
      </c>
      <c r="T5696" t="s">
        <v>30</v>
      </c>
    </row>
    <row r="5697" spans="1:20" x14ac:dyDescent="0.35">
      <c r="A5697" t="s">
        <v>11311</v>
      </c>
      <c r="B5697" s="5" t="s">
        <v>28799</v>
      </c>
      <c r="C5697" s="6">
        <v>119167</v>
      </c>
      <c r="D5697" t="s">
        <v>22</v>
      </c>
      <c r="E5697">
        <v>119167</v>
      </c>
      <c r="F5697" s="5" t="s">
        <v>50</v>
      </c>
      <c r="G5697" s="5" t="s">
        <v>42</v>
      </c>
      <c r="H5697" s="5" t="s">
        <v>97</v>
      </c>
      <c r="I5697" t="s">
        <v>26</v>
      </c>
      <c r="J5697" t="s">
        <v>97</v>
      </c>
      <c r="K5697">
        <v>100</v>
      </c>
      <c r="L5697" s="5" t="s">
        <v>11312</v>
      </c>
      <c r="M5697" s="5" t="s">
        <v>70</v>
      </c>
      <c r="N5697">
        <v>2</v>
      </c>
      <c r="O5697" t="s">
        <v>46</v>
      </c>
      <c r="P5697" s="1">
        <v>45409</v>
      </c>
      <c r="Q5697" s="1">
        <v>45455</v>
      </c>
      <c r="R5697">
        <v>1621</v>
      </c>
      <c r="S5697" s="4">
        <v>9.3000000000000007</v>
      </c>
      <c r="T5697" t="s">
        <v>89</v>
      </c>
    </row>
    <row r="5698" spans="1:20" x14ac:dyDescent="0.35">
      <c r="A5698" t="s">
        <v>11313</v>
      </c>
      <c r="B5698" s="5" t="s">
        <v>32</v>
      </c>
      <c r="C5698" s="6">
        <v>102382</v>
      </c>
      <c r="D5698" t="s">
        <v>22</v>
      </c>
      <c r="E5698">
        <v>102382</v>
      </c>
      <c r="F5698" s="5" t="s">
        <v>58</v>
      </c>
      <c r="G5698" s="5" t="s">
        <v>59</v>
      </c>
      <c r="H5698" s="5" t="s">
        <v>97</v>
      </c>
      <c r="I5698" t="s">
        <v>26</v>
      </c>
      <c r="J5698" t="s">
        <v>97</v>
      </c>
      <c r="K5698">
        <v>100</v>
      </c>
      <c r="L5698" s="5" t="s">
        <v>11314</v>
      </c>
      <c r="M5698" s="5" t="s">
        <v>54</v>
      </c>
      <c r="N5698">
        <v>1</v>
      </c>
      <c r="O5698" t="s">
        <v>88</v>
      </c>
      <c r="P5698" s="1">
        <v>45709</v>
      </c>
      <c r="Q5698" s="1">
        <v>45779</v>
      </c>
      <c r="R5698">
        <v>1096</v>
      </c>
      <c r="S5698" s="4">
        <v>5.2</v>
      </c>
      <c r="T5698" t="s">
        <v>118</v>
      </c>
    </row>
    <row r="5699" spans="1:20" x14ac:dyDescent="0.35">
      <c r="A5699" t="s">
        <v>11315</v>
      </c>
      <c r="B5699" s="5" t="s">
        <v>162</v>
      </c>
      <c r="C5699" s="6">
        <v>69931</v>
      </c>
      <c r="D5699" t="s">
        <v>22</v>
      </c>
      <c r="E5699">
        <v>69931</v>
      </c>
      <c r="F5699" s="5" t="s">
        <v>50</v>
      </c>
      <c r="G5699" s="5" t="s">
        <v>24</v>
      </c>
      <c r="H5699" s="5" t="s">
        <v>52</v>
      </c>
      <c r="I5699" t="s">
        <v>44</v>
      </c>
      <c r="J5699" t="s">
        <v>52</v>
      </c>
      <c r="K5699">
        <v>100</v>
      </c>
      <c r="L5699" s="5" t="s">
        <v>11316</v>
      </c>
      <c r="M5699" s="5" t="s">
        <v>54</v>
      </c>
      <c r="N5699">
        <v>4</v>
      </c>
      <c r="O5699" t="s">
        <v>29</v>
      </c>
      <c r="P5699" s="1">
        <v>45741</v>
      </c>
      <c r="Q5699" s="1">
        <v>45800</v>
      </c>
      <c r="R5699">
        <v>1511</v>
      </c>
      <c r="S5699" s="4">
        <v>5.2</v>
      </c>
      <c r="T5699" t="s">
        <v>118</v>
      </c>
    </row>
    <row r="5700" spans="1:20" x14ac:dyDescent="0.35">
      <c r="A5700" t="s">
        <v>11317</v>
      </c>
      <c r="B5700" s="5" t="s">
        <v>179</v>
      </c>
      <c r="C5700" s="6">
        <v>61743</v>
      </c>
      <c r="D5700" t="s">
        <v>65</v>
      </c>
      <c r="E5700">
        <v>80266</v>
      </c>
      <c r="F5700" s="5" t="s">
        <v>58</v>
      </c>
      <c r="G5700" s="5" t="s">
        <v>42</v>
      </c>
      <c r="H5700" s="5" t="s">
        <v>67</v>
      </c>
      <c r="I5700" t="s">
        <v>26</v>
      </c>
      <c r="J5700" t="s">
        <v>67</v>
      </c>
      <c r="K5700">
        <v>50</v>
      </c>
      <c r="L5700" s="5" t="s">
        <v>11318</v>
      </c>
      <c r="M5700" s="5" t="s">
        <v>54</v>
      </c>
      <c r="N5700">
        <v>1</v>
      </c>
      <c r="O5700" t="s">
        <v>71</v>
      </c>
      <c r="P5700" s="1">
        <v>45624</v>
      </c>
      <c r="Q5700" s="1">
        <v>45660</v>
      </c>
      <c r="R5700">
        <v>1091</v>
      </c>
      <c r="S5700" s="4">
        <v>10</v>
      </c>
      <c r="T5700" t="s">
        <v>118</v>
      </c>
    </row>
    <row r="5701" spans="1:20" x14ac:dyDescent="0.35">
      <c r="A5701" t="s">
        <v>11319</v>
      </c>
      <c r="B5701" s="5" t="s">
        <v>28799</v>
      </c>
      <c r="C5701" s="6">
        <v>70132</v>
      </c>
      <c r="D5701" t="s">
        <v>81</v>
      </c>
      <c r="E5701">
        <v>94678</v>
      </c>
      <c r="F5701" s="5" t="s">
        <v>50</v>
      </c>
      <c r="G5701" s="5" t="s">
        <v>59</v>
      </c>
      <c r="H5701" s="5" t="s">
        <v>82</v>
      </c>
      <c r="I5701" t="s">
        <v>44</v>
      </c>
      <c r="J5701" t="s">
        <v>82</v>
      </c>
      <c r="K5701">
        <v>50</v>
      </c>
      <c r="L5701" s="5" t="s">
        <v>11320</v>
      </c>
      <c r="M5701" s="5" t="s">
        <v>28</v>
      </c>
      <c r="N5701">
        <v>4</v>
      </c>
      <c r="O5701" t="s">
        <v>29</v>
      </c>
      <c r="P5701" s="1">
        <v>45303</v>
      </c>
      <c r="Q5701" s="1">
        <v>45345</v>
      </c>
      <c r="R5701">
        <v>2242</v>
      </c>
      <c r="S5701" s="4">
        <v>5.7</v>
      </c>
      <c r="T5701" t="s">
        <v>277</v>
      </c>
    </row>
    <row r="5702" spans="1:20" x14ac:dyDescent="0.35">
      <c r="A5702" t="s">
        <v>11321</v>
      </c>
      <c r="B5702" s="5" t="s">
        <v>57</v>
      </c>
      <c r="C5702" s="6">
        <v>96886</v>
      </c>
      <c r="D5702" t="s">
        <v>33</v>
      </c>
      <c r="E5702">
        <v>10657460</v>
      </c>
      <c r="F5702" s="5" t="s">
        <v>50</v>
      </c>
      <c r="G5702" s="5" t="s">
        <v>59</v>
      </c>
      <c r="H5702" s="5" t="s">
        <v>34</v>
      </c>
      <c r="I5702" t="s">
        <v>44</v>
      </c>
      <c r="J5702" t="s">
        <v>34</v>
      </c>
      <c r="K5702">
        <v>0</v>
      </c>
      <c r="L5702" s="5" t="s">
        <v>11322</v>
      </c>
      <c r="M5702" s="5" t="s">
        <v>70</v>
      </c>
      <c r="N5702">
        <v>3</v>
      </c>
      <c r="O5702" t="s">
        <v>85</v>
      </c>
      <c r="P5702" s="1">
        <v>45364</v>
      </c>
      <c r="Q5702" s="1">
        <v>45434</v>
      </c>
      <c r="R5702">
        <v>1366</v>
      </c>
      <c r="S5702" s="4">
        <v>8.6999999999999993</v>
      </c>
      <c r="T5702" t="s">
        <v>153</v>
      </c>
    </row>
    <row r="5703" spans="1:20" x14ac:dyDescent="0.35">
      <c r="A5703" t="s">
        <v>11323</v>
      </c>
      <c r="B5703" s="5" t="s">
        <v>28802</v>
      </c>
      <c r="C5703" s="6">
        <v>200782</v>
      </c>
      <c r="D5703" t="s">
        <v>41</v>
      </c>
      <c r="E5703">
        <v>170665</v>
      </c>
      <c r="F5703" s="5" t="s">
        <v>23</v>
      </c>
      <c r="G5703" s="5" t="s">
        <v>24</v>
      </c>
      <c r="H5703" s="5" t="s">
        <v>126</v>
      </c>
      <c r="I5703" t="s">
        <v>26</v>
      </c>
      <c r="J5703" t="s">
        <v>121</v>
      </c>
      <c r="K5703">
        <v>50</v>
      </c>
      <c r="L5703" s="5" t="s">
        <v>11324</v>
      </c>
      <c r="M5703" s="5" t="s">
        <v>54</v>
      </c>
      <c r="N5703">
        <v>15</v>
      </c>
      <c r="O5703" t="s">
        <v>85</v>
      </c>
      <c r="P5703" s="1">
        <v>45723</v>
      </c>
      <c r="Q5703" s="1">
        <v>45790</v>
      </c>
      <c r="R5703">
        <v>840</v>
      </c>
      <c r="S5703" s="4">
        <v>5.2</v>
      </c>
      <c r="T5703" t="s">
        <v>277</v>
      </c>
    </row>
    <row r="5704" spans="1:20" x14ac:dyDescent="0.35">
      <c r="A5704" t="s">
        <v>11325</v>
      </c>
      <c r="B5704" s="5" t="s">
        <v>174</v>
      </c>
      <c r="C5704" s="6">
        <v>23579</v>
      </c>
      <c r="D5704" t="s">
        <v>22</v>
      </c>
      <c r="E5704">
        <v>23579</v>
      </c>
      <c r="F5704" s="5" t="s">
        <v>58</v>
      </c>
      <c r="G5704" s="5" t="s">
        <v>51</v>
      </c>
      <c r="H5704" s="5" t="s">
        <v>116</v>
      </c>
      <c r="I5704" t="s">
        <v>35</v>
      </c>
      <c r="J5704" t="s">
        <v>116</v>
      </c>
      <c r="K5704">
        <v>50</v>
      </c>
      <c r="L5704" s="5" t="s">
        <v>11326</v>
      </c>
      <c r="M5704" s="5" t="s">
        <v>28</v>
      </c>
      <c r="N5704">
        <v>0</v>
      </c>
      <c r="O5704" t="s">
        <v>29</v>
      </c>
      <c r="P5704" s="1">
        <v>45692</v>
      </c>
      <c r="Q5704" s="1">
        <v>45719</v>
      </c>
      <c r="R5704">
        <v>1565</v>
      </c>
      <c r="S5704" s="4">
        <v>9.1999999999999993</v>
      </c>
      <c r="T5704" t="s">
        <v>38</v>
      </c>
    </row>
    <row r="5705" spans="1:20" x14ac:dyDescent="0.35">
      <c r="A5705" t="s">
        <v>11327</v>
      </c>
      <c r="B5705" s="5" t="s">
        <v>217</v>
      </c>
      <c r="C5705" s="6">
        <v>55614</v>
      </c>
      <c r="D5705" t="s">
        <v>81</v>
      </c>
      <c r="E5705">
        <v>75079</v>
      </c>
      <c r="F5705" s="5" t="s">
        <v>58</v>
      </c>
      <c r="G5705" s="5" t="s">
        <v>24</v>
      </c>
      <c r="H5705" s="5" t="s">
        <v>82</v>
      </c>
      <c r="I5705" t="s">
        <v>26</v>
      </c>
      <c r="J5705" t="s">
        <v>82</v>
      </c>
      <c r="K5705">
        <v>0</v>
      </c>
      <c r="L5705" s="5" t="s">
        <v>11328</v>
      </c>
      <c r="M5705" s="5" t="s">
        <v>37</v>
      </c>
      <c r="N5705">
        <v>1</v>
      </c>
      <c r="O5705" t="s">
        <v>85</v>
      </c>
      <c r="P5705" s="1">
        <v>45642</v>
      </c>
      <c r="Q5705" s="1">
        <v>45706</v>
      </c>
      <c r="R5705">
        <v>2492</v>
      </c>
      <c r="S5705" s="4">
        <v>8</v>
      </c>
      <c r="T5705" t="s">
        <v>243</v>
      </c>
    </row>
    <row r="5706" spans="1:20" x14ac:dyDescent="0.35">
      <c r="A5706" t="s">
        <v>11329</v>
      </c>
      <c r="B5706" s="5" t="s">
        <v>28799</v>
      </c>
      <c r="C5706" s="6">
        <v>150781</v>
      </c>
      <c r="D5706" t="s">
        <v>41</v>
      </c>
      <c r="E5706">
        <v>128164</v>
      </c>
      <c r="F5706" s="5" t="s">
        <v>66</v>
      </c>
      <c r="G5706" s="5" t="s">
        <v>51</v>
      </c>
      <c r="H5706" s="5" t="s">
        <v>43</v>
      </c>
      <c r="I5706" t="s">
        <v>26</v>
      </c>
      <c r="J5706" t="s">
        <v>1192</v>
      </c>
      <c r="K5706">
        <v>100</v>
      </c>
      <c r="L5706" s="5" t="s">
        <v>11330</v>
      </c>
      <c r="M5706" s="5" t="s">
        <v>70</v>
      </c>
      <c r="N5706">
        <v>5</v>
      </c>
      <c r="O5706" t="s">
        <v>167</v>
      </c>
      <c r="P5706" s="1">
        <v>45495</v>
      </c>
      <c r="Q5706" s="1">
        <v>45537</v>
      </c>
      <c r="R5706">
        <v>1421</v>
      </c>
      <c r="S5706" s="4">
        <v>5.3</v>
      </c>
      <c r="T5706" t="s">
        <v>55</v>
      </c>
    </row>
    <row r="5707" spans="1:20" x14ac:dyDescent="0.35">
      <c r="A5707" t="s">
        <v>11331</v>
      </c>
      <c r="B5707" s="5" t="s">
        <v>162</v>
      </c>
      <c r="C5707" s="6">
        <v>131468</v>
      </c>
      <c r="D5707" t="s">
        <v>41</v>
      </c>
      <c r="E5707">
        <v>111748</v>
      </c>
      <c r="F5707" s="5" t="s">
        <v>66</v>
      </c>
      <c r="G5707" s="5" t="s">
        <v>42</v>
      </c>
      <c r="H5707" s="5" t="s">
        <v>151</v>
      </c>
      <c r="I5707" t="s">
        <v>35</v>
      </c>
      <c r="J5707" t="s">
        <v>192</v>
      </c>
      <c r="K5707">
        <v>0</v>
      </c>
      <c r="L5707" s="5" t="s">
        <v>11332</v>
      </c>
      <c r="M5707" s="5" t="s">
        <v>70</v>
      </c>
      <c r="N5707">
        <v>8</v>
      </c>
      <c r="O5707" t="s">
        <v>71</v>
      </c>
      <c r="P5707" s="1">
        <v>45653</v>
      </c>
      <c r="Q5707" s="1">
        <v>45688</v>
      </c>
      <c r="R5707">
        <v>2220</v>
      </c>
      <c r="S5707" s="4">
        <v>8.5</v>
      </c>
      <c r="T5707" t="s">
        <v>63</v>
      </c>
    </row>
    <row r="5708" spans="1:20" x14ac:dyDescent="0.35">
      <c r="A5708" t="s">
        <v>11333</v>
      </c>
      <c r="B5708" s="5" t="s">
        <v>100</v>
      </c>
      <c r="C5708" s="6">
        <v>72393</v>
      </c>
      <c r="D5708" t="s">
        <v>41</v>
      </c>
      <c r="E5708">
        <v>61534</v>
      </c>
      <c r="F5708" s="5" t="s">
        <v>58</v>
      </c>
      <c r="G5708" s="5" t="s">
        <v>59</v>
      </c>
      <c r="H5708" s="5" t="s">
        <v>60</v>
      </c>
      <c r="I5708" t="s">
        <v>26</v>
      </c>
      <c r="J5708" t="s">
        <v>60</v>
      </c>
      <c r="K5708">
        <v>0</v>
      </c>
      <c r="L5708" s="5" t="s">
        <v>11334</v>
      </c>
      <c r="M5708" s="5" t="s">
        <v>37</v>
      </c>
      <c r="N5708">
        <v>1</v>
      </c>
      <c r="O5708" t="s">
        <v>135</v>
      </c>
      <c r="P5708" s="1">
        <v>45332</v>
      </c>
      <c r="Q5708" s="1">
        <v>45373</v>
      </c>
      <c r="R5708">
        <v>2211</v>
      </c>
      <c r="S5708" s="4">
        <v>9.4</v>
      </c>
      <c r="T5708" t="s">
        <v>38</v>
      </c>
    </row>
    <row r="5709" spans="1:20" x14ac:dyDescent="0.35">
      <c r="A5709" t="s">
        <v>11335</v>
      </c>
      <c r="B5709" s="5" t="s">
        <v>217</v>
      </c>
      <c r="C5709" s="6">
        <v>139017</v>
      </c>
      <c r="D5709" t="s">
        <v>22</v>
      </c>
      <c r="E5709">
        <v>139017</v>
      </c>
      <c r="F5709" s="5" t="s">
        <v>66</v>
      </c>
      <c r="G5709" s="5" t="s">
        <v>24</v>
      </c>
      <c r="H5709" s="5" t="s">
        <v>25</v>
      </c>
      <c r="I5709" t="s">
        <v>35</v>
      </c>
      <c r="J5709" t="s">
        <v>25</v>
      </c>
      <c r="K5709">
        <v>100</v>
      </c>
      <c r="L5709" s="5" t="s">
        <v>11336</v>
      </c>
      <c r="M5709" s="5" t="s">
        <v>28</v>
      </c>
      <c r="N5709">
        <v>5</v>
      </c>
      <c r="O5709" t="s">
        <v>172</v>
      </c>
      <c r="P5709" s="1">
        <v>45715</v>
      </c>
      <c r="Q5709" s="1">
        <v>45779</v>
      </c>
      <c r="R5709">
        <v>1808</v>
      </c>
      <c r="S5709" s="4">
        <v>9.8000000000000007</v>
      </c>
      <c r="T5709" t="s">
        <v>108</v>
      </c>
    </row>
    <row r="5710" spans="1:20" x14ac:dyDescent="0.35">
      <c r="A5710" t="s">
        <v>11337</v>
      </c>
      <c r="B5710" s="5" t="s">
        <v>105</v>
      </c>
      <c r="C5710" s="6">
        <v>112229</v>
      </c>
      <c r="D5710" t="s">
        <v>22</v>
      </c>
      <c r="E5710">
        <v>112229</v>
      </c>
      <c r="F5710" s="5" t="s">
        <v>50</v>
      </c>
      <c r="G5710" s="5" t="s">
        <v>51</v>
      </c>
      <c r="H5710" s="5" t="s">
        <v>97</v>
      </c>
      <c r="I5710" t="s">
        <v>44</v>
      </c>
      <c r="J5710" t="s">
        <v>97</v>
      </c>
      <c r="K5710">
        <v>50</v>
      </c>
      <c r="L5710" s="5" t="s">
        <v>11338</v>
      </c>
      <c r="M5710" s="5" t="s">
        <v>37</v>
      </c>
      <c r="N5710">
        <v>4</v>
      </c>
      <c r="O5710" t="s">
        <v>71</v>
      </c>
      <c r="P5710" s="1">
        <v>45354</v>
      </c>
      <c r="Q5710" s="1">
        <v>45425</v>
      </c>
      <c r="R5710">
        <v>702</v>
      </c>
      <c r="S5710" s="4">
        <v>8.6</v>
      </c>
      <c r="T5710" t="s">
        <v>277</v>
      </c>
    </row>
    <row r="5711" spans="1:20" x14ac:dyDescent="0.35">
      <c r="A5711" t="s">
        <v>11339</v>
      </c>
      <c r="B5711" s="5" t="s">
        <v>145</v>
      </c>
      <c r="C5711" s="6">
        <v>88643</v>
      </c>
      <c r="D5711" t="s">
        <v>22</v>
      </c>
      <c r="E5711">
        <v>88643</v>
      </c>
      <c r="F5711" s="5" t="s">
        <v>50</v>
      </c>
      <c r="G5711" s="5" t="s">
        <v>51</v>
      </c>
      <c r="H5711" s="5" t="s">
        <v>165</v>
      </c>
      <c r="I5711" t="s">
        <v>26</v>
      </c>
      <c r="J5711" t="s">
        <v>165</v>
      </c>
      <c r="K5711">
        <v>100</v>
      </c>
      <c r="L5711" s="5" t="s">
        <v>11340</v>
      </c>
      <c r="M5711" s="5" t="s">
        <v>28</v>
      </c>
      <c r="N5711">
        <v>4</v>
      </c>
      <c r="O5711" t="s">
        <v>172</v>
      </c>
      <c r="P5711" s="1">
        <v>45646</v>
      </c>
      <c r="Q5711" s="1">
        <v>45673</v>
      </c>
      <c r="R5711">
        <v>2308</v>
      </c>
      <c r="S5711" s="4">
        <v>7.5</v>
      </c>
      <c r="T5711" t="s">
        <v>55</v>
      </c>
    </row>
    <row r="5712" spans="1:20" x14ac:dyDescent="0.35">
      <c r="A5712" t="s">
        <v>11341</v>
      </c>
      <c r="B5712" s="5" t="s">
        <v>32</v>
      </c>
      <c r="C5712" s="6">
        <v>119522</v>
      </c>
      <c r="D5712" t="s">
        <v>22</v>
      </c>
      <c r="E5712">
        <v>119522</v>
      </c>
      <c r="F5712" s="5" t="s">
        <v>50</v>
      </c>
      <c r="G5712" s="5" t="s">
        <v>42</v>
      </c>
      <c r="H5712" s="5" t="s">
        <v>97</v>
      </c>
      <c r="I5712" t="s">
        <v>44</v>
      </c>
      <c r="J5712" t="s">
        <v>101</v>
      </c>
      <c r="K5712">
        <v>0</v>
      </c>
      <c r="L5712" s="5" t="s">
        <v>11342</v>
      </c>
      <c r="M5712" s="5" t="s">
        <v>28</v>
      </c>
      <c r="N5712">
        <v>4</v>
      </c>
      <c r="O5712" t="s">
        <v>62</v>
      </c>
      <c r="P5712" s="1">
        <v>45666</v>
      </c>
      <c r="Q5712" s="1">
        <v>45724</v>
      </c>
      <c r="R5712">
        <v>1799</v>
      </c>
      <c r="S5712" s="4">
        <v>5.9</v>
      </c>
      <c r="T5712" t="s">
        <v>118</v>
      </c>
    </row>
    <row r="5713" spans="1:20" x14ac:dyDescent="0.35">
      <c r="A5713" t="s">
        <v>11343</v>
      </c>
      <c r="B5713" s="5" t="s">
        <v>217</v>
      </c>
      <c r="C5713" s="6">
        <v>146464</v>
      </c>
      <c r="D5713" t="s">
        <v>41</v>
      </c>
      <c r="E5713">
        <v>124494</v>
      </c>
      <c r="F5713" s="5" t="s">
        <v>66</v>
      </c>
      <c r="G5713" s="5" t="s">
        <v>42</v>
      </c>
      <c r="H5713" s="5" t="s">
        <v>126</v>
      </c>
      <c r="I5713" t="s">
        <v>26</v>
      </c>
      <c r="J5713" t="s">
        <v>97</v>
      </c>
      <c r="K5713">
        <v>100</v>
      </c>
      <c r="L5713" s="5" t="s">
        <v>11344</v>
      </c>
      <c r="M5713" s="5" t="s">
        <v>54</v>
      </c>
      <c r="N5713">
        <v>6</v>
      </c>
      <c r="O5713" t="s">
        <v>141</v>
      </c>
      <c r="P5713" s="1">
        <v>45436</v>
      </c>
      <c r="Q5713" s="1">
        <v>45494</v>
      </c>
      <c r="R5713">
        <v>2415</v>
      </c>
      <c r="S5713" s="4">
        <v>9.5</v>
      </c>
      <c r="T5713" t="s">
        <v>38</v>
      </c>
    </row>
    <row r="5714" spans="1:20" x14ac:dyDescent="0.35">
      <c r="A5714" t="s">
        <v>11345</v>
      </c>
      <c r="B5714" s="5" t="s">
        <v>21</v>
      </c>
      <c r="C5714" s="6">
        <v>98192</v>
      </c>
      <c r="D5714" t="s">
        <v>74</v>
      </c>
      <c r="E5714">
        <v>122740</v>
      </c>
      <c r="F5714" s="5" t="s">
        <v>66</v>
      </c>
      <c r="G5714" s="5" t="s">
        <v>42</v>
      </c>
      <c r="H5714" s="5" t="s">
        <v>75</v>
      </c>
      <c r="I5714" t="s">
        <v>44</v>
      </c>
      <c r="J5714" t="s">
        <v>75</v>
      </c>
      <c r="K5714">
        <v>100</v>
      </c>
      <c r="L5714" s="5" t="s">
        <v>11346</v>
      </c>
      <c r="M5714" s="5" t="s">
        <v>54</v>
      </c>
      <c r="N5714">
        <v>6</v>
      </c>
      <c r="O5714" t="s">
        <v>107</v>
      </c>
      <c r="P5714" s="1">
        <v>45498</v>
      </c>
      <c r="Q5714" s="1">
        <v>45515</v>
      </c>
      <c r="R5714">
        <v>1143</v>
      </c>
      <c r="S5714" s="4">
        <v>9.1</v>
      </c>
      <c r="T5714" t="s">
        <v>38</v>
      </c>
    </row>
    <row r="5715" spans="1:20" x14ac:dyDescent="0.35">
      <c r="A5715" t="s">
        <v>11347</v>
      </c>
      <c r="B5715" s="5" t="s">
        <v>91</v>
      </c>
      <c r="C5715" s="6">
        <v>80479</v>
      </c>
      <c r="D5715" t="s">
        <v>22</v>
      </c>
      <c r="E5715">
        <v>80479</v>
      </c>
      <c r="F5715" s="5" t="s">
        <v>58</v>
      </c>
      <c r="G5715" s="5" t="s">
        <v>59</v>
      </c>
      <c r="H5715" s="5" t="s">
        <v>68</v>
      </c>
      <c r="I5715" t="s">
        <v>35</v>
      </c>
      <c r="J5715" t="s">
        <v>68</v>
      </c>
      <c r="K5715">
        <v>100</v>
      </c>
      <c r="L5715" s="5" t="s">
        <v>11348</v>
      </c>
      <c r="M5715" s="5" t="s">
        <v>28</v>
      </c>
      <c r="N5715">
        <v>1</v>
      </c>
      <c r="O5715" t="s">
        <v>112</v>
      </c>
      <c r="P5715" s="1">
        <v>45773</v>
      </c>
      <c r="Q5715" s="1">
        <v>45840</v>
      </c>
      <c r="R5715">
        <v>1630</v>
      </c>
      <c r="S5715" s="4">
        <v>8.6999999999999993</v>
      </c>
      <c r="T5715" t="s">
        <v>153</v>
      </c>
    </row>
    <row r="5716" spans="1:20" x14ac:dyDescent="0.35">
      <c r="A5716" t="s">
        <v>11349</v>
      </c>
      <c r="B5716" s="5" t="s">
        <v>40</v>
      </c>
      <c r="C5716" s="6">
        <v>152265</v>
      </c>
      <c r="D5716" t="s">
        <v>41</v>
      </c>
      <c r="E5716">
        <v>129425</v>
      </c>
      <c r="F5716" s="5" t="s">
        <v>23</v>
      </c>
      <c r="G5716" s="5" t="s">
        <v>59</v>
      </c>
      <c r="H5716" s="5" t="s">
        <v>126</v>
      </c>
      <c r="I5716" t="s">
        <v>44</v>
      </c>
      <c r="J5716" t="s">
        <v>126</v>
      </c>
      <c r="K5716">
        <v>50</v>
      </c>
      <c r="L5716" s="5" t="s">
        <v>11350</v>
      </c>
      <c r="M5716" s="5" t="s">
        <v>70</v>
      </c>
      <c r="N5716">
        <v>12</v>
      </c>
      <c r="O5716" t="s">
        <v>147</v>
      </c>
      <c r="P5716" s="1">
        <v>45763</v>
      </c>
      <c r="Q5716" s="1">
        <v>45802</v>
      </c>
      <c r="R5716">
        <v>1049</v>
      </c>
      <c r="S5716" s="4">
        <v>9.6999999999999993</v>
      </c>
      <c r="T5716" t="s">
        <v>79</v>
      </c>
    </row>
    <row r="5717" spans="1:20" x14ac:dyDescent="0.35">
      <c r="A5717" t="s">
        <v>11351</v>
      </c>
      <c r="B5717" s="5" t="s">
        <v>28801</v>
      </c>
      <c r="C5717" s="6">
        <v>77835</v>
      </c>
      <c r="D5717" t="s">
        <v>22</v>
      </c>
      <c r="E5717">
        <v>77835</v>
      </c>
      <c r="F5717" s="5" t="s">
        <v>58</v>
      </c>
      <c r="G5717" s="5" t="s">
        <v>59</v>
      </c>
      <c r="H5717" s="5" t="s">
        <v>68</v>
      </c>
      <c r="I5717" t="s">
        <v>44</v>
      </c>
      <c r="J5717" t="s">
        <v>68</v>
      </c>
      <c r="K5717">
        <v>0</v>
      </c>
      <c r="L5717" s="5" t="s">
        <v>11352</v>
      </c>
      <c r="M5717" s="5" t="s">
        <v>54</v>
      </c>
      <c r="N5717">
        <v>1</v>
      </c>
      <c r="O5717" t="s">
        <v>71</v>
      </c>
      <c r="P5717" s="1">
        <v>45301</v>
      </c>
      <c r="Q5717" s="1">
        <v>45362</v>
      </c>
      <c r="R5717">
        <v>1316</v>
      </c>
      <c r="S5717" s="4">
        <v>5.8</v>
      </c>
      <c r="T5717" t="s">
        <v>47</v>
      </c>
    </row>
    <row r="5718" spans="1:20" x14ac:dyDescent="0.35">
      <c r="A5718" t="s">
        <v>11353</v>
      </c>
      <c r="B5718" s="5" t="s">
        <v>28802</v>
      </c>
      <c r="C5718" s="6">
        <v>63922</v>
      </c>
      <c r="D5718" t="s">
        <v>33</v>
      </c>
      <c r="E5718">
        <v>7031420</v>
      </c>
      <c r="F5718" s="5" t="s">
        <v>58</v>
      </c>
      <c r="G5718" s="5" t="s">
        <v>59</v>
      </c>
      <c r="H5718" s="5" t="s">
        <v>34</v>
      </c>
      <c r="I5718" t="s">
        <v>35</v>
      </c>
      <c r="J5718" t="s">
        <v>34</v>
      </c>
      <c r="K5718">
        <v>50</v>
      </c>
      <c r="L5718" s="5" t="s">
        <v>11354</v>
      </c>
      <c r="M5718" s="5" t="s">
        <v>70</v>
      </c>
      <c r="N5718">
        <v>1</v>
      </c>
      <c r="O5718" t="s">
        <v>135</v>
      </c>
      <c r="P5718" s="1">
        <v>45768</v>
      </c>
      <c r="Q5718" s="1">
        <v>45789</v>
      </c>
      <c r="R5718">
        <v>1569</v>
      </c>
      <c r="S5718" s="4">
        <v>8.6999999999999993</v>
      </c>
      <c r="T5718" t="s">
        <v>79</v>
      </c>
    </row>
    <row r="5719" spans="1:20" x14ac:dyDescent="0.35">
      <c r="A5719" t="s">
        <v>11355</v>
      </c>
      <c r="B5719" s="5" t="s">
        <v>217</v>
      </c>
      <c r="C5719" s="6">
        <v>257100</v>
      </c>
      <c r="D5719" t="s">
        <v>33</v>
      </c>
      <c r="E5719">
        <v>28281000</v>
      </c>
      <c r="F5719" s="5" t="s">
        <v>23</v>
      </c>
      <c r="G5719" s="5" t="s">
        <v>51</v>
      </c>
      <c r="H5719" s="5" t="s">
        <v>34</v>
      </c>
      <c r="I5719" t="s">
        <v>35</v>
      </c>
      <c r="J5719" t="s">
        <v>52</v>
      </c>
      <c r="K5719">
        <v>0</v>
      </c>
      <c r="L5719" s="5" t="s">
        <v>11356</v>
      </c>
      <c r="M5719" s="5" t="s">
        <v>28</v>
      </c>
      <c r="N5719">
        <v>15</v>
      </c>
      <c r="O5719" t="s">
        <v>46</v>
      </c>
      <c r="P5719" s="1">
        <v>45692</v>
      </c>
      <c r="Q5719" s="1">
        <v>45759</v>
      </c>
      <c r="R5719">
        <v>876</v>
      </c>
      <c r="S5719" s="4">
        <v>9.3000000000000007</v>
      </c>
      <c r="T5719" t="s">
        <v>95</v>
      </c>
    </row>
    <row r="5720" spans="1:20" x14ac:dyDescent="0.35">
      <c r="A5720" t="s">
        <v>11357</v>
      </c>
      <c r="B5720" s="5" t="s">
        <v>100</v>
      </c>
      <c r="C5720" s="6">
        <v>88350</v>
      </c>
      <c r="D5720" t="s">
        <v>22</v>
      </c>
      <c r="E5720">
        <v>88350</v>
      </c>
      <c r="F5720" s="5" t="s">
        <v>50</v>
      </c>
      <c r="G5720" s="5" t="s">
        <v>59</v>
      </c>
      <c r="H5720" s="5" t="s">
        <v>52</v>
      </c>
      <c r="I5720" t="s">
        <v>35</v>
      </c>
      <c r="J5720" t="s">
        <v>157</v>
      </c>
      <c r="K5720">
        <v>50</v>
      </c>
      <c r="L5720" s="5" t="s">
        <v>11358</v>
      </c>
      <c r="M5720" s="5" t="s">
        <v>28</v>
      </c>
      <c r="N5720">
        <v>4</v>
      </c>
      <c r="O5720" t="s">
        <v>29</v>
      </c>
      <c r="P5720" s="1">
        <v>45477</v>
      </c>
      <c r="Q5720" s="1">
        <v>45524</v>
      </c>
      <c r="R5720">
        <v>986</v>
      </c>
      <c r="S5720" s="4">
        <v>7.7</v>
      </c>
      <c r="T5720" t="s">
        <v>136</v>
      </c>
    </row>
    <row r="5721" spans="1:20" x14ac:dyDescent="0.35">
      <c r="A5721" t="s">
        <v>11359</v>
      </c>
      <c r="B5721" s="5" t="s">
        <v>162</v>
      </c>
      <c r="C5721" s="6">
        <v>99465</v>
      </c>
      <c r="D5721" t="s">
        <v>22</v>
      </c>
      <c r="E5721">
        <v>99465</v>
      </c>
      <c r="F5721" s="5" t="s">
        <v>50</v>
      </c>
      <c r="G5721" s="5" t="s">
        <v>51</v>
      </c>
      <c r="H5721" s="5" t="s">
        <v>97</v>
      </c>
      <c r="I5721" t="s">
        <v>44</v>
      </c>
      <c r="J5721" t="s">
        <v>60</v>
      </c>
      <c r="K5721">
        <v>50</v>
      </c>
      <c r="L5721" s="5" t="s">
        <v>11360</v>
      </c>
      <c r="M5721" s="5" t="s">
        <v>37</v>
      </c>
      <c r="N5721">
        <v>4</v>
      </c>
      <c r="O5721" t="s">
        <v>88</v>
      </c>
      <c r="P5721" s="1">
        <v>45747</v>
      </c>
      <c r="Q5721" s="1">
        <v>45786</v>
      </c>
      <c r="R5721">
        <v>1730</v>
      </c>
      <c r="S5721" s="4">
        <v>5.3</v>
      </c>
      <c r="T5721" t="s">
        <v>243</v>
      </c>
    </row>
    <row r="5722" spans="1:20" x14ac:dyDescent="0.35">
      <c r="A5722" t="s">
        <v>11361</v>
      </c>
      <c r="B5722" s="5" t="s">
        <v>217</v>
      </c>
      <c r="C5722" s="6">
        <v>179088</v>
      </c>
      <c r="D5722" t="s">
        <v>22</v>
      </c>
      <c r="E5722">
        <v>179088</v>
      </c>
      <c r="F5722" s="5" t="s">
        <v>23</v>
      </c>
      <c r="G5722" s="5" t="s">
        <v>42</v>
      </c>
      <c r="H5722" s="5" t="s">
        <v>68</v>
      </c>
      <c r="I5722" t="s">
        <v>44</v>
      </c>
      <c r="J5722" t="s">
        <v>768</v>
      </c>
      <c r="K5722">
        <v>50</v>
      </c>
      <c r="L5722" s="5" t="s">
        <v>11362</v>
      </c>
      <c r="M5722" s="5" t="s">
        <v>37</v>
      </c>
      <c r="N5722">
        <v>14</v>
      </c>
      <c r="O5722" t="s">
        <v>147</v>
      </c>
      <c r="P5722" s="1">
        <v>45484</v>
      </c>
      <c r="Q5722" s="1">
        <v>45499</v>
      </c>
      <c r="R5722">
        <v>1923</v>
      </c>
      <c r="S5722" s="4">
        <v>8.1</v>
      </c>
      <c r="T5722" t="s">
        <v>118</v>
      </c>
    </row>
    <row r="5723" spans="1:20" x14ac:dyDescent="0.35">
      <c r="A5723" t="s">
        <v>11363</v>
      </c>
      <c r="B5723" s="5" t="s">
        <v>40</v>
      </c>
      <c r="C5723" s="6">
        <v>159540</v>
      </c>
      <c r="D5723" t="s">
        <v>22</v>
      </c>
      <c r="E5723">
        <v>159540</v>
      </c>
      <c r="F5723" s="5" t="s">
        <v>66</v>
      </c>
      <c r="G5723" s="5" t="s">
        <v>59</v>
      </c>
      <c r="H5723" s="5" t="s">
        <v>97</v>
      </c>
      <c r="I5723" t="s">
        <v>35</v>
      </c>
      <c r="J5723" t="s">
        <v>97</v>
      </c>
      <c r="K5723">
        <v>100</v>
      </c>
      <c r="L5723" s="5" t="s">
        <v>11364</v>
      </c>
      <c r="M5723" s="5" t="s">
        <v>28</v>
      </c>
      <c r="N5723">
        <v>6</v>
      </c>
      <c r="O5723" t="s">
        <v>135</v>
      </c>
      <c r="P5723" s="1">
        <v>45571</v>
      </c>
      <c r="Q5723" s="1">
        <v>45612</v>
      </c>
      <c r="R5723">
        <v>1350</v>
      </c>
      <c r="S5723" s="4">
        <v>9</v>
      </c>
      <c r="T5723" t="s">
        <v>79</v>
      </c>
    </row>
    <row r="5724" spans="1:20" x14ac:dyDescent="0.35">
      <c r="A5724" t="s">
        <v>11365</v>
      </c>
      <c r="B5724" s="5" t="s">
        <v>100</v>
      </c>
      <c r="C5724" s="6">
        <v>37477</v>
      </c>
      <c r="D5724" t="s">
        <v>22</v>
      </c>
      <c r="E5724">
        <v>37477</v>
      </c>
      <c r="F5724" s="5" t="s">
        <v>50</v>
      </c>
      <c r="G5724" s="5" t="s">
        <v>59</v>
      </c>
      <c r="H5724" s="5" t="s">
        <v>116</v>
      </c>
      <c r="I5724" t="s">
        <v>26</v>
      </c>
      <c r="J5724" t="s">
        <v>116</v>
      </c>
      <c r="K5724">
        <v>50</v>
      </c>
      <c r="L5724" s="5" t="s">
        <v>11366</v>
      </c>
      <c r="M5724" s="5" t="s">
        <v>54</v>
      </c>
      <c r="N5724">
        <v>2</v>
      </c>
      <c r="O5724" t="s">
        <v>46</v>
      </c>
      <c r="P5724" s="1">
        <v>45436</v>
      </c>
      <c r="Q5724" s="1">
        <v>45499</v>
      </c>
      <c r="R5724">
        <v>2369</v>
      </c>
      <c r="S5724" s="4">
        <v>9.3000000000000007</v>
      </c>
      <c r="T5724" t="s">
        <v>118</v>
      </c>
    </row>
    <row r="5725" spans="1:20" x14ac:dyDescent="0.35">
      <c r="A5725" t="s">
        <v>11367</v>
      </c>
      <c r="B5725" s="5" t="s">
        <v>28802</v>
      </c>
      <c r="C5725" s="6">
        <v>133739</v>
      </c>
      <c r="D5725" t="s">
        <v>65</v>
      </c>
      <c r="E5725">
        <v>173861</v>
      </c>
      <c r="F5725" s="5" t="s">
        <v>50</v>
      </c>
      <c r="G5725" s="5" t="s">
        <v>24</v>
      </c>
      <c r="H5725" s="5" t="s">
        <v>67</v>
      </c>
      <c r="I5725" t="s">
        <v>35</v>
      </c>
      <c r="J5725" t="s">
        <v>467</v>
      </c>
      <c r="K5725">
        <v>0</v>
      </c>
      <c r="L5725" s="5" t="s">
        <v>415</v>
      </c>
      <c r="M5725" s="5" t="s">
        <v>28</v>
      </c>
      <c r="N5725">
        <v>4</v>
      </c>
      <c r="O5725" t="s">
        <v>131</v>
      </c>
      <c r="P5725" s="1">
        <v>45696</v>
      </c>
      <c r="Q5725" s="1">
        <v>45716</v>
      </c>
      <c r="R5725">
        <v>865</v>
      </c>
      <c r="S5725" s="4">
        <v>7.1</v>
      </c>
      <c r="T5725" t="s">
        <v>63</v>
      </c>
    </row>
    <row r="5726" spans="1:20" x14ac:dyDescent="0.35">
      <c r="A5726" t="s">
        <v>11368</v>
      </c>
      <c r="B5726" s="5" t="s">
        <v>28802</v>
      </c>
      <c r="C5726" s="6">
        <v>373674</v>
      </c>
      <c r="D5726" t="s">
        <v>120</v>
      </c>
      <c r="E5726">
        <v>336307</v>
      </c>
      <c r="F5726" s="5" t="s">
        <v>23</v>
      </c>
      <c r="G5726" s="5" t="s">
        <v>59</v>
      </c>
      <c r="H5726" s="5" t="s">
        <v>121</v>
      </c>
      <c r="I5726" t="s">
        <v>35</v>
      </c>
      <c r="J5726" t="s">
        <v>121</v>
      </c>
      <c r="K5726">
        <v>50</v>
      </c>
      <c r="L5726" s="5" t="s">
        <v>11369</v>
      </c>
      <c r="M5726" s="5" t="s">
        <v>28</v>
      </c>
      <c r="N5726">
        <v>16</v>
      </c>
      <c r="O5726" t="s">
        <v>46</v>
      </c>
      <c r="P5726" s="1">
        <v>45401</v>
      </c>
      <c r="Q5726" s="1">
        <v>45433</v>
      </c>
      <c r="R5726">
        <v>626</v>
      </c>
      <c r="S5726" s="4">
        <v>9.6</v>
      </c>
      <c r="T5726" t="s">
        <v>38</v>
      </c>
    </row>
    <row r="5727" spans="1:20" x14ac:dyDescent="0.35">
      <c r="A5727" t="s">
        <v>11370</v>
      </c>
      <c r="B5727" s="5" t="s">
        <v>32</v>
      </c>
      <c r="C5727" s="6">
        <v>57593</v>
      </c>
      <c r="D5727" t="s">
        <v>22</v>
      </c>
      <c r="E5727">
        <v>57593</v>
      </c>
      <c r="F5727" s="5" t="s">
        <v>50</v>
      </c>
      <c r="G5727" s="5" t="s">
        <v>24</v>
      </c>
      <c r="H5727" s="5" t="s">
        <v>165</v>
      </c>
      <c r="I5727" t="s">
        <v>44</v>
      </c>
      <c r="J5727" t="s">
        <v>157</v>
      </c>
      <c r="K5727">
        <v>100</v>
      </c>
      <c r="L5727" s="5" t="s">
        <v>11371</v>
      </c>
      <c r="M5727" s="5" t="s">
        <v>28</v>
      </c>
      <c r="N5727">
        <v>3</v>
      </c>
      <c r="O5727" t="s">
        <v>167</v>
      </c>
      <c r="P5727" s="1">
        <v>45597</v>
      </c>
      <c r="Q5727" s="1">
        <v>45641</v>
      </c>
      <c r="R5727">
        <v>1985</v>
      </c>
      <c r="S5727" s="4">
        <v>8.3000000000000007</v>
      </c>
      <c r="T5727" t="s">
        <v>30</v>
      </c>
    </row>
    <row r="5728" spans="1:20" x14ac:dyDescent="0.35">
      <c r="A5728" t="s">
        <v>11372</v>
      </c>
      <c r="B5728" s="5" t="s">
        <v>28800</v>
      </c>
      <c r="C5728" s="6">
        <v>62998</v>
      </c>
      <c r="D5728" t="s">
        <v>22</v>
      </c>
      <c r="E5728">
        <v>62998</v>
      </c>
      <c r="F5728" s="5" t="s">
        <v>66</v>
      </c>
      <c r="G5728" s="5" t="s">
        <v>59</v>
      </c>
      <c r="H5728" s="5" t="s">
        <v>157</v>
      </c>
      <c r="I5728" t="s">
        <v>44</v>
      </c>
      <c r="J5728" t="s">
        <v>157</v>
      </c>
      <c r="K5728">
        <v>0</v>
      </c>
      <c r="L5728" s="5" t="s">
        <v>11373</v>
      </c>
      <c r="M5728" s="5" t="s">
        <v>37</v>
      </c>
      <c r="N5728">
        <v>7</v>
      </c>
      <c r="O5728" t="s">
        <v>141</v>
      </c>
      <c r="P5728" s="1">
        <v>45627</v>
      </c>
      <c r="Q5728" s="1">
        <v>45689</v>
      </c>
      <c r="R5728">
        <v>1256</v>
      </c>
      <c r="S5728" s="4">
        <v>7.4</v>
      </c>
      <c r="T5728" t="s">
        <v>103</v>
      </c>
    </row>
    <row r="5729" spans="1:20" x14ac:dyDescent="0.35">
      <c r="A5729" t="s">
        <v>11374</v>
      </c>
      <c r="B5729" s="5" t="s">
        <v>28802</v>
      </c>
      <c r="C5729" s="6">
        <v>99028</v>
      </c>
      <c r="D5729" t="s">
        <v>65</v>
      </c>
      <c r="E5729">
        <v>128736</v>
      </c>
      <c r="F5729" s="5" t="s">
        <v>66</v>
      </c>
      <c r="G5729" s="5" t="s">
        <v>42</v>
      </c>
      <c r="H5729" s="5" t="s">
        <v>67</v>
      </c>
      <c r="I5729" t="s">
        <v>44</v>
      </c>
      <c r="J5729" t="s">
        <v>67</v>
      </c>
      <c r="K5729">
        <v>100</v>
      </c>
      <c r="L5729" s="5" t="s">
        <v>11375</v>
      </c>
      <c r="M5729" s="5" t="s">
        <v>54</v>
      </c>
      <c r="N5729">
        <v>5</v>
      </c>
      <c r="O5729" t="s">
        <v>167</v>
      </c>
      <c r="P5729" s="1">
        <v>45652</v>
      </c>
      <c r="Q5729" s="1">
        <v>45686</v>
      </c>
      <c r="R5729">
        <v>1673</v>
      </c>
      <c r="S5729" s="4">
        <v>9.8000000000000007</v>
      </c>
      <c r="T5729" t="s">
        <v>63</v>
      </c>
    </row>
    <row r="5730" spans="1:20" x14ac:dyDescent="0.35">
      <c r="A5730" t="s">
        <v>11376</v>
      </c>
      <c r="B5730" s="5" t="s">
        <v>174</v>
      </c>
      <c r="C5730" s="6">
        <v>283076</v>
      </c>
      <c r="D5730" t="s">
        <v>22</v>
      </c>
      <c r="E5730">
        <v>283076</v>
      </c>
      <c r="F5730" s="5" t="s">
        <v>23</v>
      </c>
      <c r="G5730" s="5" t="s">
        <v>42</v>
      </c>
      <c r="H5730" s="5" t="s">
        <v>68</v>
      </c>
      <c r="I5730" t="s">
        <v>44</v>
      </c>
      <c r="J5730" t="s">
        <v>68</v>
      </c>
      <c r="K5730">
        <v>50</v>
      </c>
      <c r="L5730" s="5" t="s">
        <v>7376</v>
      </c>
      <c r="M5730" s="5" t="s">
        <v>70</v>
      </c>
      <c r="N5730">
        <v>15</v>
      </c>
      <c r="O5730" t="s">
        <v>62</v>
      </c>
      <c r="P5730" s="1">
        <v>45310</v>
      </c>
      <c r="Q5730" s="1">
        <v>45327</v>
      </c>
      <c r="R5730">
        <v>1350</v>
      </c>
      <c r="S5730" s="4">
        <v>7.5</v>
      </c>
      <c r="T5730" t="s">
        <v>38</v>
      </c>
    </row>
    <row r="5731" spans="1:20" x14ac:dyDescent="0.35">
      <c r="A5731" t="s">
        <v>11377</v>
      </c>
      <c r="B5731" s="5" t="s">
        <v>21</v>
      </c>
      <c r="C5731" s="6">
        <v>77013</v>
      </c>
      <c r="D5731" t="s">
        <v>22</v>
      </c>
      <c r="E5731">
        <v>77013</v>
      </c>
      <c r="F5731" s="5" t="s">
        <v>50</v>
      </c>
      <c r="G5731" s="5" t="s">
        <v>51</v>
      </c>
      <c r="H5731" s="5" t="s">
        <v>165</v>
      </c>
      <c r="I5731" t="s">
        <v>35</v>
      </c>
      <c r="J5731" t="s">
        <v>165</v>
      </c>
      <c r="K5731">
        <v>0</v>
      </c>
      <c r="L5731" s="5" t="s">
        <v>11378</v>
      </c>
      <c r="M5731" s="5" t="s">
        <v>70</v>
      </c>
      <c r="N5731">
        <v>2</v>
      </c>
      <c r="O5731" t="s">
        <v>167</v>
      </c>
      <c r="P5731" s="1">
        <v>45577</v>
      </c>
      <c r="Q5731" s="1">
        <v>45612</v>
      </c>
      <c r="R5731">
        <v>916</v>
      </c>
      <c r="S5731" s="4">
        <v>7.2</v>
      </c>
      <c r="T5731" t="s">
        <v>30</v>
      </c>
    </row>
    <row r="5732" spans="1:20" x14ac:dyDescent="0.35">
      <c r="A5732" t="s">
        <v>11379</v>
      </c>
      <c r="B5732" s="5" t="s">
        <v>49</v>
      </c>
      <c r="C5732" s="6">
        <v>88457</v>
      </c>
      <c r="D5732" t="s">
        <v>22</v>
      </c>
      <c r="E5732">
        <v>88457</v>
      </c>
      <c r="F5732" s="5" t="s">
        <v>50</v>
      </c>
      <c r="G5732" s="5" t="s">
        <v>59</v>
      </c>
      <c r="H5732" s="5" t="s">
        <v>165</v>
      </c>
      <c r="I5732" t="s">
        <v>35</v>
      </c>
      <c r="J5732" t="s">
        <v>165</v>
      </c>
      <c r="K5732">
        <v>100</v>
      </c>
      <c r="L5732" s="5" t="s">
        <v>11380</v>
      </c>
      <c r="M5732" s="5" t="s">
        <v>70</v>
      </c>
      <c r="N5732">
        <v>4</v>
      </c>
      <c r="O5732" t="s">
        <v>112</v>
      </c>
      <c r="P5732" s="1">
        <v>45536</v>
      </c>
      <c r="Q5732" s="1">
        <v>45554</v>
      </c>
      <c r="R5732">
        <v>2182</v>
      </c>
      <c r="S5732" s="4">
        <v>5.6</v>
      </c>
      <c r="T5732" t="s">
        <v>55</v>
      </c>
    </row>
    <row r="5733" spans="1:20" x14ac:dyDescent="0.35">
      <c r="A5733" t="s">
        <v>11381</v>
      </c>
      <c r="B5733" s="5" t="s">
        <v>28800</v>
      </c>
      <c r="C5733" s="6">
        <v>99330</v>
      </c>
      <c r="D5733" t="s">
        <v>22</v>
      </c>
      <c r="E5733">
        <v>99330</v>
      </c>
      <c r="F5733" s="5" t="s">
        <v>50</v>
      </c>
      <c r="G5733" s="5" t="s">
        <v>42</v>
      </c>
      <c r="H5733" s="5" t="s">
        <v>165</v>
      </c>
      <c r="I5733" t="s">
        <v>35</v>
      </c>
      <c r="J5733" t="s">
        <v>165</v>
      </c>
      <c r="K5733">
        <v>0</v>
      </c>
      <c r="L5733" s="5" t="s">
        <v>11382</v>
      </c>
      <c r="M5733" s="5" t="s">
        <v>37</v>
      </c>
      <c r="N5733">
        <v>4</v>
      </c>
      <c r="O5733" t="s">
        <v>88</v>
      </c>
      <c r="P5733" s="1">
        <v>45586</v>
      </c>
      <c r="Q5733" s="1">
        <v>45623</v>
      </c>
      <c r="R5733">
        <v>2415</v>
      </c>
      <c r="S5733" s="4">
        <v>9.3000000000000007</v>
      </c>
      <c r="T5733" t="s">
        <v>79</v>
      </c>
    </row>
    <row r="5734" spans="1:20" x14ac:dyDescent="0.35">
      <c r="A5734" t="s">
        <v>11383</v>
      </c>
      <c r="B5734" s="5" t="s">
        <v>21</v>
      </c>
      <c r="C5734" s="6">
        <v>65665</v>
      </c>
      <c r="D5734" t="s">
        <v>22</v>
      </c>
      <c r="E5734">
        <v>65665</v>
      </c>
      <c r="F5734" s="5" t="s">
        <v>58</v>
      </c>
      <c r="G5734" s="5" t="s">
        <v>42</v>
      </c>
      <c r="H5734" s="5" t="s">
        <v>191</v>
      </c>
      <c r="I5734" t="s">
        <v>44</v>
      </c>
      <c r="J5734" t="s">
        <v>191</v>
      </c>
      <c r="K5734">
        <v>0</v>
      </c>
      <c r="L5734" s="5" t="s">
        <v>413</v>
      </c>
      <c r="M5734" s="5" t="s">
        <v>54</v>
      </c>
      <c r="N5734">
        <v>1</v>
      </c>
      <c r="O5734" t="s">
        <v>88</v>
      </c>
      <c r="P5734" s="1">
        <v>45594</v>
      </c>
      <c r="Q5734" s="1">
        <v>45649</v>
      </c>
      <c r="R5734">
        <v>1506</v>
      </c>
      <c r="S5734" s="4">
        <v>7.6</v>
      </c>
      <c r="T5734" t="s">
        <v>108</v>
      </c>
    </row>
    <row r="5735" spans="1:20" x14ac:dyDescent="0.35">
      <c r="A5735" t="s">
        <v>11384</v>
      </c>
      <c r="B5735" s="5" t="s">
        <v>28802</v>
      </c>
      <c r="C5735" s="6">
        <v>92187</v>
      </c>
      <c r="D5735" t="s">
        <v>22</v>
      </c>
      <c r="E5735">
        <v>92187</v>
      </c>
      <c r="F5735" s="5" t="s">
        <v>50</v>
      </c>
      <c r="G5735" s="5" t="s">
        <v>59</v>
      </c>
      <c r="H5735" s="5" t="s">
        <v>191</v>
      </c>
      <c r="I5735" t="s">
        <v>26</v>
      </c>
      <c r="J5735" t="s">
        <v>191</v>
      </c>
      <c r="K5735">
        <v>0</v>
      </c>
      <c r="L5735" s="5" t="s">
        <v>11385</v>
      </c>
      <c r="M5735" s="5" t="s">
        <v>54</v>
      </c>
      <c r="N5735">
        <v>3</v>
      </c>
      <c r="O5735" t="s">
        <v>172</v>
      </c>
      <c r="P5735" s="1">
        <v>45342</v>
      </c>
      <c r="Q5735" s="1">
        <v>45405</v>
      </c>
      <c r="R5735">
        <v>1555</v>
      </c>
      <c r="S5735" s="4">
        <v>5.9</v>
      </c>
      <c r="T5735" t="s">
        <v>210</v>
      </c>
    </row>
    <row r="5736" spans="1:20" x14ac:dyDescent="0.35">
      <c r="A5736" t="s">
        <v>11386</v>
      </c>
      <c r="B5736" s="5" t="s">
        <v>145</v>
      </c>
      <c r="C5736" s="6">
        <v>72655</v>
      </c>
      <c r="D5736" t="s">
        <v>22</v>
      </c>
      <c r="E5736">
        <v>72655</v>
      </c>
      <c r="F5736" s="5" t="s">
        <v>50</v>
      </c>
      <c r="G5736" s="5" t="s">
        <v>59</v>
      </c>
      <c r="H5736" s="5" t="s">
        <v>191</v>
      </c>
      <c r="I5736" t="s">
        <v>26</v>
      </c>
      <c r="J5736" t="s">
        <v>191</v>
      </c>
      <c r="K5736">
        <v>100</v>
      </c>
      <c r="L5736" s="5" t="s">
        <v>11387</v>
      </c>
      <c r="M5736" s="5" t="s">
        <v>28</v>
      </c>
      <c r="N5736">
        <v>3</v>
      </c>
      <c r="O5736" t="s">
        <v>172</v>
      </c>
      <c r="P5736" s="1">
        <v>45598</v>
      </c>
      <c r="Q5736" s="1">
        <v>45648</v>
      </c>
      <c r="R5736">
        <v>1742</v>
      </c>
      <c r="S5736" s="4">
        <v>6.7</v>
      </c>
      <c r="T5736" t="s">
        <v>95</v>
      </c>
    </row>
    <row r="5737" spans="1:20" x14ac:dyDescent="0.35">
      <c r="A5737" t="s">
        <v>11388</v>
      </c>
      <c r="B5737" s="5" t="s">
        <v>145</v>
      </c>
      <c r="C5737" s="6">
        <v>117047</v>
      </c>
      <c r="D5737" t="s">
        <v>74</v>
      </c>
      <c r="E5737">
        <v>146309</v>
      </c>
      <c r="F5737" s="5" t="s">
        <v>66</v>
      </c>
      <c r="G5737" s="5" t="s">
        <v>51</v>
      </c>
      <c r="H5737" s="5" t="s">
        <v>75</v>
      </c>
      <c r="I5737" t="s">
        <v>26</v>
      </c>
      <c r="J5737" t="s">
        <v>75</v>
      </c>
      <c r="K5737">
        <v>100</v>
      </c>
      <c r="L5737" s="5" t="s">
        <v>11389</v>
      </c>
      <c r="M5737" s="5" t="s">
        <v>37</v>
      </c>
      <c r="N5737">
        <v>6</v>
      </c>
      <c r="O5737" t="s">
        <v>112</v>
      </c>
      <c r="P5737" s="1">
        <v>45476</v>
      </c>
      <c r="Q5737" s="1">
        <v>45541</v>
      </c>
      <c r="R5737">
        <v>2314</v>
      </c>
      <c r="S5737" s="4">
        <v>9</v>
      </c>
      <c r="T5737" t="s">
        <v>30</v>
      </c>
    </row>
    <row r="5738" spans="1:20" x14ac:dyDescent="0.35">
      <c r="A5738" t="s">
        <v>11390</v>
      </c>
      <c r="B5738" s="5" t="s">
        <v>174</v>
      </c>
      <c r="C5738" s="6">
        <v>66295</v>
      </c>
      <c r="D5738" t="s">
        <v>22</v>
      </c>
      <c r="E5738">
        <v>66295</v>
      </c>
      <c r="F5738" s="5" t="s">
        <v>58</v>
      </c>
      <c r="G5738" s="5" t="s">
        <v>59</v>
      </c>
      <c r="H5738" s="5" t="s">
        <v>191</v>
      </c>
      <c r="I5738" t="s">
        <v>35</v>
      </c>
      <c r="J5738" t="s">
        <v>191</v>
      </c>
      <c r="K5738">
        <v>50</v>
      </c>
      <c r="L5738" s="5" t="s">
        <v>11391</v>
      </c>
      <c r="M5738" s="5" t="s">
        <v>70</v>
      </c>
      <c r="N5738">
        <v>1</v>
      </c>
      <c r="O5738" t="s">
        <v>147</v>
      </c>
      <c r="P5738" s="1">
        <v>45700</v>
      </c>
      <c r="Q5738" s="1">
        <v>45757</v>
      </c>
      <c r="R5738">
        <v>1387</v>
      </c>
      <c r="S5738" s="4">
        <v>5.2</v>
      </c>
      <c r="T5738" t="s">
        <v>136</v>
      </c>
    </row>
    <row r="5739" spans="1:20" x14ac:dyDescent="0.35">
      <c r="A5739" t="s">
        <v>11392</v>
      </c>
      <c r="B5739" s="5" t="s">
        <v>162</v>
      </c>
      <c r="C5739" s="6">
        <v>159977</v>
      </c>
      <c r="D5739" t="s">
        <v>22</v>
      </c>
      <c r="E5739">
        <v>159977</v>
      </c>
      <c r="F5739" s="5" t="s">
        <v>66</v>
      </c>
      <c r="G5739" s="5" t="s">
        <v>42</v>
      </c>
      <c r="H5739" s="5" t="s">
        <v>101</v>
      </c>
      <c r="I5739" t="s">
        <v>35</v>
      </c>
      <c r="J5739" t="s">
        <v>101</v>
      </c>
      <c r="K5739">
        <v>100</v>
      </c>
      <c r="L5739" s="5" t="s">
        <v>11393</v>
      </c>
      <c r="M5739" s="5" t="s">
        <v>28</v>
      </c>
      <c r="N5739">
        <v>9</v>
      </c>
      <c r="O5739" t="s">
        <v>62</v>
      </c>
      <c r="P5739" s="1">
        <v>45760</v>
      </c>
      <c r="Q5739" s="1">
        <v>45821</v>
      </c>
      <c r="R5739">
        <v>1434</v>
      </c>
      <c r="S5739" s="4">
        <v>9</v>
      </c>
      <c r="T5739" t="s">
        <v>55</v>
      </c>
    </row>
    <row r="5740" spans="1:20" x14ac:dyDescent="0.35">
      <c r="A5740" t="s">
        <v>11394</v>
      </c>
      <c r="B5740" s="5" t="s">
        <v>145</v>
      </c>
      <c r="C5740" s="6">
        <v>213245</v>
      </c>
      <c r="D5740" t="s">
        <v>41</v>
      </c>
      <c r="E5740">
        <v>181258</v>
      </c>
      <c r="F5740" s="5" t="s">
        <v>23</v>
      </c>
      <c r="G5740" s="5" t="s">
        <v>42</v>
      </c>
      <c r="H5740" s="5" t="s">
        <v>126</v>
      </c>
      <c r="I5740" t="s">
        <v>44</v>
      </c>
      <c r="J5740" t="s">
        <v>126</v>
      </c>
      <c r="K5740">
        <v>100</v>
      </c>
      <c r="L5740" s="5" t="s">
        <v>2423</v>
      </c>
      <c r="M5740" s="5" t="s">
        <v>37</v>
      </c>
      <c r="N5740">
        <v>17</v>
      </c>
      <c r="O5740" t="s">
        <v>62</v>
      </c>
      <c r="P5740" s="1">
        <v>45737</v>
      </c>
      <c r="Q5740" s="1">
        <v>45769</v>
      </c>
      <c r="R5740">
        <v>1998</v>
      </c>
      <c r="S5740" s="4">
        <v>9</v>
      </c>
      <c r="T5740" t="s">
        <v>95</v>
      </c>
    </row>
    <row r="5741" spans="1:20" x14ac:dyDescent="0.35">
      <c r="A5741" t="s">
        <v>11395</v>
      </c>
      <c r="B5741" s="5" t="s">
        <v>32</v>
      </c>
      <c r="C5741" s="6">
        <v>119945</v>
      </c>
      <c r="D5741" t="s">
        <v>41</v>
      </c>
      <c r="E5741">
        <v>101953</v>
      </c>
      <c r="F5741" s="5" t="s">
        <v>23</v>
      </c>
      <c r="G5741" s="5" t="s">
        <v>42</v>
      </c>
      <c r="H5741" s="5" t="s">
        <v>151</v>
      </c>
      <c r="I5741" t="s">
        <v>44</v>
      </c>
      <c r="J5741" t="s">
        <v>101</v>
      </c>
      <c r="K5741">
        <v>50</v>
      </c>
      <c r="L5741" s="5" t="s">
        <v>11396</v>
      </c>
      <c r="M5741" s="5" t="s">
        <v>54</v>
      </c>
      <c r="N5741">
        <v>10</v>
      </c>
      <c r="O5741" t="s">
        <v>29</v>
      </c>
      <c r="P5741" s="1">
        <v>45335</v>
      </c>
      <c r="Q5741" s="1">
        <v>45362</v>
      </c>
      <c r="R5741">
        <v>1193</v>
      </c>
      <c r="S5741" s="4">
        <v>6.3</v>
      </c>
      <c r="T5741" t="s">
        <v>243</v>
      </c>
    </row>
    <row r="5742" spans="1:20" x14ac:dyDescent="0.35">
      <c r="A5742" t="s">
        <v>11397</v>
      </c>
      <c r="B5742" s="5" t="s">
        <v>57</v>
      </c>
      <c r="C5742" s="6">
        <v>216153</v>
      </c>
      <c r="D5742" t="s">
        <v>22</v>
      </c>
      <c r="E5742">
        <v>216153</v>
      </c>
      <c r="F5742" s="5" t="s">
        <v>23</v>
      </c>
      <c r="G5742" s="5" t="s">
        <v>24</v>
      </c>
      <c r="H5742" s="5" t="s">
        <v>52</v>
      </c>
      <c r="I5742" t="s">
        <v>35</v>
      </c>
      <c r="J5742" t="s">
        <v>1192</v>
      </c>
      <c r="K5742">
        <v>100</v>
      </c>
      <c r="L5742" s="5" t="s">
        <v>11398</v>
      </c>
      <c r="M5742" s="5" t="s">
        <v>70</v>
      </c>
      <c r="N5742">
        <v>10</v>
      </c>
      <c r="O5742" t="s">
        <v>167</v>
      </c>
      <c r="P5742" s="1">
        <v>45476</v>
      </c>
      <c r="Q5742" s="1">
        <v>45495</v>
      </c>
      <c r="R5742">
        <v>2438</v>
      </c>
      <c r="S5742" s="4">
        <v>8.4</v>
      </c>
      <c r="T5742" t="s">
        <v>210</v>
      </c>
    </row>
    <row r="5743" spans="1:20" x14ac:dyDescent="0.35">
      <c r="A5743" t="s">
        <v>11399</v>
      </c>
      <c r="B5743" s="5" t="s">
        <v>174</v>
      </c>
      <c r="C5743" s="6">
        <v>40020</v>
      </c>
      <c r="D5743" t="s">
        <v>22</v>
      </c>
      <c r="E5743">
        <v>40020</v>
      </c>
      <c r="F5743" s="5" t="s">
        <v>50</v>
      </c>
      <c r="G5743" s="5" t="s">
        <v>59</v>
      </c>
      <c r="H5743" s="5" t="s">
        <v>116</v>
      </c>
      <c r="I5743" t="s">
        <v>35</v>
      </c>
      <c r="J5743" t="s">
        <v>116</v>
      </c>
      <c r="K5743">
        <v>50</v>
      </c>
      <c r="L5743" s="5" t="s">
        <v>11400</v>
      </c>
      <c r="M5743" s="5" t="s">
        <v>70</v>
      </c>
      <c r="N5743">
        <v>4</v>
      </c>
      <c r="O5743" t="s">
        <v>112</v>
      </c>
      <c r="P5743" s="1">
        <v>45730</v>
      </c>
      <c r="Q5743" s="1">
        <v>45803</v>
      </c>
      <c r="R5743">
        <v>666</v>
      </c>
      <c r="S5743" s="4">
        <v>5.6</v>
      </c>
      <c r="T5743" t="s">
        <v>136</v>
      </c>
    </row>
    <row r="5744" spans="1:20" x14ac:dyDescent="0.35">
      <c r="A5744" t="s">
        <v>11401</v>
      </c>
      <c r="B5744" s="5" t="s">
        <v>28802</v>
      </c>
      <c r="C5744" s="6">
        <v>92086</v>
      </c>
      <c r="D5744" t="s">
        <v>74</v>
      </c>
      <c r="E5744">
        <v>115108</v>
      </c>
      <c r="F5744" s="5" t="s">
        <v>50</v>
      </c>
      <c r="G5744" s="5" t="s">
        <v>42</v>
      </c>
      <c r="H5744" s="5" t="s">
        <v>75</v>
      </c>
      <c r="I5744" t="s">
        <v>35</v>
      </c>
      <c r="J5744" t="s">
        <v>121</v>
      </c>
      <c r="K5744">
        <v>0</v>
      </c>
      <c r="L5744" s="5" t="s">
        <v>11402</v>
      </c>
      <c r="M5744" s="5" t="s">
        <v>54</v>
      </c>
      <c r="N5744">
        <v>2</v>
      </c>
      <c r="O5744" t="s">
        <v>85</v>
      </c>
      <c r="P5744" s="1">
        <v>45410</v>
      </c>
      <c r="Q5744" s="1">
        <v>45466</v>
      </c>
      <c r="R5744">
        <v>1486</v>
      </c>
      <c r="S5744" s="4">
        <v>8.5</v>
      </c>
      <c r="T5744" t="s">
        <v>118</v>
      </c>
    </row>
    <row r="5745" spans="1:20" x14ac:dyDescent="0.35">
      <c r="A5745" t="s">
        <v>11403</v>
      </c>
      <c r="B5745" s="5" t="s">
        <v>28799</v>
      </c>
      <c r="C5745" s="6">
        <v>200654</v>
      </c>
      <c r="D5745" t="s">
        <v>92</v>
      </c>
      <c r="E5745">
        <v>150491</v>
      </c>
      <c r="F5745" s="5" t="s">
        <v>23</v>
      </c>
      <c r="G5745" s="5" t="s">
        <v>59</v>
      </c>
      <c r="H5745" s="5" t="s">
        <v>93</v>
      </c>
      <c r="I5745" t="s">
        <v>26</v>
      </c>
      <c r="J5745" t="s">
        <v>192</v>
      </c>
      <c r="K5745">
        <v>100</v>
      </c>
      <c r="L5745" s="5" t="s">
        <v>11404</v>
      </c>
      <c r="M5745" s="5" t="s">
        <v>70</v>
      </c>
      <c r="N5745">
        <v>19</v>
      </c>
      <c r="O5745" t="s">
        <v>85</v>
      </c>
      <c r="P5745" s="1">
        <v>45639</v>
      </c>
      <c r="Q5745" s="1">
        <v>45692</v>
      </c>
      <c r="R5745">
        <v>1872</v>
      </c>
      <c r="S5745" s="4">
        <v>9.6999999999999993</v>
      </c>
      <c r="T5745" t="s">
        <v>30</v>
      </c>
    </row>
    <row r="5746" spans="1:20" x14ac:dyDescent="0.35">
      <c r="A5746" t="s">
        <v>11405</v>
      </c>
      <c r="B5746" s="5" t="s">
        <v>49</v>
      </c>
      <c r="C5746" s="6">
        <v>68829</v>
      </c>
      <c r="D5746" t="s">
        <v>22</v>
      </c>
      <c r="E5746">
        <v>68829</v>
      </c>
      <c r="F5746" s="5" t="s">
        <v>58</v>
      </c>
      <c r="G5746" s="5" t="s">
        <v>42</v>
      </c>
      <c r="H5746" s="5" t="s">
        <v>101</v>
      </c>
      <c r="I5746" t="s">
        <v>44</v>
      </c>
      <c r="J5746" t="s">
        <v>101</v>
      </c>
      <c r="K5746">
        <v>100</v>
      </c>
      <c r="L5746" s="5" t="s">
        <v>11406</v>
      </c>
      <c r="M5746" s="5" t="s">
        <v>54</v>
      </c>
      <c r="N5746">
        <v>1</v>
      </c>
      <c r="O5746" t="s">
        <v>78</v>
      </c>
      <c r="P5746" s="1">
        <v>45592</v>
      </c>
      <c r="Q5746" s="1">
        <v>45630</v>
      </c>
      <c r="R5746">
        <v>1492</v>
      </c>
      <c r="S5746" s="4">
        <v>9.3000000000000007</v>
      </c>
      <c r="T5746" t="s">
        <v>55</v>
      </c>
    </row>
    <row r="5747" spans="1:20" x14ac:dyDescent="0.35">
      <c r="A5747" t="s">
        <v>11407</v>
      </c>
      <c r="B5747" s="5" t="s">
        <v>32</v>
      </c>
      <c r="C5747" s="6">
        <v>197686</v>
      </c>
      <c r="D5747" t="s">
        <v>22</v>
      </c>
      <c r="E5747">
        <v>197686</v>
      </c>
      <c r="F5747" s="5" t="s">
        <v>23</v>
      </c>
      <c r="G5747" s="5" t="s">
        <v>42</v>
      </c>
      <c r="H5747" s="5" t="s">
        <v>68</v>
      </c>
      <c r="I5747" t="s">
        <v>26</v>
      </c>
      <c r="J5747" t="s">
        <v>68</v>
      </c>
      <c r="K5747">
        <v>50</v>
      </c>
      <c r="L5747" s="5" t="s">
        <v>11408</v>
      </c>
      <c r="M5747" s="5" t="s">
        <v>54</v>
      </c>
      <c r="N5747">
        <v>17</v>
      </c>
      <c r="O5747" t="s">
        <v>135</v>
      </c>
      <c r="P5747" s="1">
        <v>45354</v>
      </c>
      <c r="Q5747" s="1">
        <v>45406</v>
      </c>
      <c r="R5747">
        <v>2251</v>
      </c>
      <c r="S5747" s="4">
        <v>5.2</v>
      </c>
      <c r="T5747" t="s">
        <v>63</v>
      </c>
    </row>
    <row r="5748" spans="1:20" x14ac:dyDescent="0.35">
      <c r="A5748" t="s">
        <v>11409</v>
      </c>
      <c r="B5748" s="5" t="s">
        <v>28799</v>
      </c>
      <c r="C5748" s="6">
        <v>165557</v>
      </c>
      <c r="D5748" t="s">
        <v>22</v>
      </c>
      <c r="E5748">
        <v>165557</v>
      </c>
      <c r="F5748" s="5" t="s">
        <v>23</v>
      </c>
      <c r="G5748" s="5" t="s">
        <v>24</v>
      </c>
      <c r="H5748" s="5" t="s">
        <v>52</v>
      </c>
      <c r="I5748" t="s">
        <v>26</v>
      </c>
      <c r="J5748" t="s">
        <v>52</v>
      </c>
      <c r="K5748">
        <v>0</v>
      </c>
      <c r="L5748" s="5" t="s">
        <v>11410</v>
      </c>
      <c r="M5748" s="5" t="s">
        <v>28</v>
      </c>
      <c r="N5748">
        <v>12</v>
      </c>
      <c r="O5748" t="s">
        <v>167</v>
      </c>
      <c r="P5748" s="1">
        <v>45735</v>
      </c>
      <c r="Q5748" s="1">
        <v>45807</v>
      </c>
      <c r="R5748">
        <v>1803</v>
      </c>
      <c r="S5748" s="4">
        <v>5.4</v>
      </c>
      <c r="T5748" t="s">
        <v>210</v>
      </c>
    </row>
    <row r="5749" spans="1:20" x14ac:dyDescent="0.35">
      <c r="A5749" t="s">
        <v>11411</v>
      </c>
      <c r="B5749" s="5" t="s">
        <v>28802</v>
      </c>
      <c r="C5749" s="6">
        <v>66906</v>
      </c>
      <c r="D5749" t="s">
        <v>22</v>
      </c>
      <c r="E5749">
        <v>66906</v>
      </c>
      <c r="F5749" s="5" t="s">
        <v>58</v>
      </c>
      <c r="G5749" s="5" t="s">
        <v>42</v>
      </c>
      <c r="H5749" s="5" t="s">
        <v>129</v>
      </c>
      <c r="I5749" t="s">
        <v>44</v>
      </c>
      <c r="J5749" t="s">
        <v>133</v>
      </c>
      <c r="K5749">
        <v>100</v>
      </c>
      <c r="L5749" s="5" t="s">
        <v>11412</v>
      </c>
      <c r="M5749" s="5" t="s">
        <v>28</v>
      </c>
      <c r="N5749">
        <v>0</v>
      </c>
      <c r="O5749" t="s">
        <v>172</v>
      </c>
      <c r="P5749" s="1">
        <v>45639</v>
      </c>
      <c r="Q5749" s="1">
        <v>45707</v>
      </c>
      <c r="R5749">
        <v>1384</v>
      </c>
      <c r="S5749" s="4">
        <v>8.8000000000000007</v>
      </c>
      <c r="T5749" t="s">
        <v>30</v>
      </c>
    </row>
    <row r="5750" spans="1:20" x14ac:dyDescent="0.35">
      <c r="A5750" t="s">
        <v>11413</v>
      </c>
      <c r="B5750" s="5" t="s">
        <v>28801</v>
      </c>
      <c r="C5750" s="6">
        <v>59768</v>
      </c>
      <c r="D5750" t="s">
        <v>22</v>
      </c>
      <c r="E5750">
        <v>59768</v>
      </c>
      <c r="F5750" s="5" t="s">
        <v>23</v>
      </c>
      <c r="G5750" s="5" t="s">
        <v>59</v>
      </c>
      <c r="H5750" s="5" t="s">
        <v>157</v>
      </c>
      <c r="I5750" t="s">
        <v>44</v>
      </c>
      <c r="J5750" t="s">
        <v>157</v>
      </c>
      <c r="K5750">
        <v>100</v>
      </c>
      <c r="L5750" s="5" t="s">
        <v>11414</v>
      </c>
      <c r="M5750" s="5" t="s">
        <v>54</v>
      </c>
      <c r="N5750">
        <v>16</v>
      </c>
      <c r="O5750" t="s">
        <v>85</v>
      </c>
      <c r="P5750" s="1">
        <v>45484</v>
      </c>
      <c r="Q5750" s="1">
        <v>45531</v>
      </c>
      <c r="R5750">
        <v>793</v>
      </c>
      <c r="S5750" s="4">
        <v>8.3000000000000007</v>
      </c>
      <c r="T5750" t="s">
        <v>55</v>
      </c>
    </row>
    <row r="5751" spans="1:20" x14ac:dyDescent="0.35">
      <c r="A5751" t="s">
        <v>11415</v>
      </c>
      <c r="B5751" s="5" t="s">
        <v>28802</v>
      </c>
      <c r="C5751" s="6">
        <v>139169</v>
      </c>
      <c r="D5751" t="s">
        <v>92</v>
      </c>
      <c r="E5751">
        <v>104377</v>
      </c>
      <c r="F5751" s="5" t="s">
        <v>66</v>
      </c>
      <c r="G5751" s="5" t="s">
        <v>59</v>
      </c>
      <c r="H5751" s="5" t="s">
        <v>93</v>
      </c>
      <c r="I5751" t="s">
        <v>26</v>
      </c>
      <c r="J5751" t="s">
        <v>93</v>
      </c>
      <c r="K5751">
        <v>0</v>
      </c>
      <c r="L5751" s="5" t="s">
        <v>11416</v>
      </c>
      <c r="M5751" s="5" t="s">
        <v>28</v>
      </c>
      <c r="N5751">
        <v>7</v>
      </c>
      <c r="O5751" t="s">
        <v>29</v>
      </c>
      <c r="P5751" s="1">
        <v>45526</v>
      </c>
      <c r="Q5751" s="1">
        <v>45545</v>
      </c>
      <c r="R5751">
        <v>1739</v>
      </c>
      <c r="S5751" s="4">
        <v>10</v>
      </c>
      <c r="T5751" t="s">
        <v>153</v>
      </c>
    </row>
    <row r="5752" spans="1:20" x14ac:dyDescent="0.35">
      <c r="A5752" t="s">
        <v>11417</v>
      </c>
      <c r="B5752" s="5" t="s">
        <v>217</v>
      </c>
      <c r="C5752" s="6">
        <v>177662</v>
      </c>
      <c r="D5752" t="s">
        <v>33</v>
      </c>
      <c r="E5752">
        <v>19542820</v>
      </c>
      <c r="F5752" s="5" t="s">
        <v>23</v>
      </c>
      <c r="G5752" s="5" t="s">
        <v>51</v>
      </c>
      <c r="H5752" s="5" t="s">
        <v>34</v>
      </c>
      <c r="I5752" t="s">
        <v>35</v>
      </c>
      <c r="J5752" t="s">
        <v>34</v>
      </c>
      <c r="K5752">
        <v>50</v>
      </c>
      <c r="L5752" s="5" t="s">
        <v>11418</v>
      </c>
      <c r="M5752" s="5" t="s">
        <v>54</v>
      </c>
      <c r="N5752">
        <v>14</v>
      </c>
      <c r="O5752" t="s">
        <v>29</v>
      </c>
      <c r="P5752" s="1">
        <v>45701</v>
      </c>
      <c r="Q5752" s="1">
        <v>45730</v>
      </c>
      <c r="R5752">
        <v>1326</v>
      </c>
      <c r="S5752" s="4">
        <v>8.3000000000000007</v>
      </c>
      <c r="T5752" t="s">
        <v>103</v>
      </c>
    </row>
    <row r="5753" spans="1:20" x14ac:dyDescent="0.35">
      <c r="A5753" t="s">
        <v>11419</v>
      </c>
      <c r="B5753" s="5" t="s">
        <v>145</v>
      </c>
      <c r="C5753" s="6">
        <v>81894</v>
      </c>
      <c r="D5753" t="s">
        <v>33</v>
      </c>
      <c r="E5753">
        <v>9008340</v>
      </c>
      <c r="F5753" s="5" t="s">
        <v>50</v>
      </c>
      <c r="G5753" s="5" t="s">
        <v>51</v>
      </c>
      <c r="H5753" s="5" t="s">
        <v>34</v>
      </c>
      <c r="I5753" t="s">
        <v>44</v>
      </c>
      <c r="J5753" t="s">
        <v>522</v>
      </c>
      <c r="K5753">
        <v>0</v>
      </c>
      <c r="L5753" s="5" t="s">
        <v>5362</v>
      </c>
      <c r="M5753" s="5" t="s">
        <v>54</v>
      </c>
      <c r="N5753">
        <v>2</v>
      </c>
      <c r="O5753" t="s">
        <v>172</v>
      </c>
      <c r="P5753" s="1">
        <v>45656</v>
      </c>
      <c r="Q5753" s="1">
        <v>45681</v>
      </c>
      <c r="R5753">
        <v>808</v>
      </c>
      <c r="S5753" s="4">
        <v>9.1999999999999993</v>
      </c>
      <c r="T5753" t="s">
        <v>79</v>
      </c>
    </row>
    <row r="5754" spans="1:20" x14ac:dyDescent="0.35">
      <c r="A5754" t="s">
        <v>11420</v>
      </c>
      <c r="B5754" s="5" t="s">
        <v>49</v>
      </c>
      <c r="C5754" s="6">
        <v>213516</v>
      </c>
      <c r="D5754" t="s">
        <v>22</v>
      </c>
      <c r="E5754">
        <v>213516</v>
      </c>
      <c r="F5754" s="5" t="s">
        <v>23</v>
      </c>
      <c r="G5754" s="5" t="s">
        <v>24</v>
      </c>
      <c r="H5754" s="5" t="s">
        <v>191</v>
      </c>
      <c r="I5754" t="s">
        <v>35</v>
      </c>
      <c r="J5754" t="s">
        <v>34</v>
      </c>
      <c r="K5754">
        <v>50</v>
      </c>
      <c r="L5754" s="5" t="s">
        <v>11421</v>
      </c>
      <c r="M5754" s="5" t="s">
        <v>28</v>
      </c>
      <c r="N5754">
        <v>10</v>
      </c>
      <c r="O5754" t="s">
        <v>46</v>
      </c>
      <c r="P5754" s="1">
        <v>45629</v>
      </c>
      <c r="Q5754" s="1">
        <v>45699</v>
      </c>
      <c r="R5754">
        <v>907</v>
      </c>
      <c r="S5754" s="4">
        <v>7.4</v>
      </c>
      <c r="T5754" t="s">
        <v>243</v>
      </c>
    </row>
    <row r="5755" spans="1:20" x14ac:dyDescent="0.35">
      <c r="A5755" t="s">
        <v>11422</v>
      </c>
      <c r="B5755" s="5" t="s">
        <v>100</v>
      </c>
      <c r="C5755" s="6">
        <v>231165</v>
      </c>
      <c r="D5755" t="s">
        <v>41</v>
      </c>
      <c r="E5755">
        <v>196490</v>
      </c>
      <c r="F5755" s="5" t="s">
        <v>23</v>
      </c>
      <c r="G5755" s="5" t="s">
        <v>51</v>
      </c>
      <c r="H5755" s="5" t="s">
        <v>151</v>
      </c>
      <c r="I5755" t="s">
        <v>26</v>
      </c>
      <c r="J5755" t="s">
        <v>25</v>
      </c>
      <c r="K5755">
        <v>0</v>
      </c>
      <c r="L5755" s="5" t="s">
        <v>11423</v>
      </c>
      <c r="M5755" s="5" t="s">
        <v>70</v>
      </c>
      <c r="N5755">
        <v>17</v>
      </c>
      <c r="O5755" t="s">
        <v>135</v>
      </c>
      <c r="P5755" s="1">
        <v>45691</v>
      </c>
      <c r="Q5755" s="1">
        <v>45717</v>
      </c>
      <c r="R5755">
        <v>1994</v>
      </c>
      <c r="S5755" s="4">
        <v>9.8000000000000007</v>
      </c>
      <c r="T5755" t="s">
        <v>103</v>
      </c>
    </row>
    <row r="5756" spans="1:20" x14ac:dyDescent="0.35">
      <c r="A5756" t="s">
        <v>11424</v>
      </c>
      <c r="B5756" s="5" t="s">
        <v>162</v>
      </c>
      <c r="C5756" s="6">
        <v>110726</v>
      </c>
      <c r="D5756" t="s">
        <v>81</v>
      </c>
      <c r="E5756">
        <v>149480</v>
      </c>
      <c r="F5756" s="5" t="s">
        <v>66</v>
      </c>
      <c r="G5756" s="5" t="s">
        <v>24</v>
      </c>
      <c r="H5756" s="5" t="s">
        <v>82</v>
      </c>
      <c r="I5756" t="s">
        <v>44</v>
      </c>
      <c r="J5756" t="s">
        <v>313</v>
      </c>
      <c r="K5756">
        <v>50</v>
      </c>
      <c r="L5756" s="5" t="s">
        <v>11425</v>
      </c>
      <c r="M5756" s="5" t="s">
        <v>54</v>
      </c>
      <c r="N5756">
        <v>8</v>
      </c>
      <c r="O5756" t="s">
        <v>29</v>
      </c>
      <c r="P5756" s="1">
        <v>45409</v>
      </c>
      <c r="Q5756" s="1">
        <v>45426</v>
      </c>
      <c r="R5756">
        <v>2129</v>
      </c>
      <c r="S5756" s="4">
        <v>5.0999999999999996</v>
      </c>
      <c r="T5756" t="s">
        <v>136</v>
      </c>
    </row>
    <row r="5757" spans="1:20" x14ac:dyDescent="0.35">
      <c r="A5757" t="s">
        <v>11426</v>
      </c>
      <c r="B5757" s="5" t="s">
        <v>28802</v>
      </c>
      <c r="C5757" s="6">
        <v>83571</v>
      </c>
      <c r="D5757" t="s">
        <v>22</v>
      </c>
      <c r="E5757">
        <v>83571</v>
      </c>
      <c r="F5757" s="5" t="s">
        <v>23</v>
      </c>
      <c r="G5757" s="5" t="s">
        <v>24</v>
      </c>
      <c r="H5757" s="5" t="s">
        <v>157</v>
      </c>
      <c r="I5757" t="s">
        <v>35</v>
      </c>
      <c r="J5757" t="s">
        <v>157</v>
      </c>
      <c r="K5757">
        <v>50</v>
      </c>
      <c r="L5757" s="5" t="s">
        <v>11427</v>
      </c>
      <c r="M5757" s="5" t="s">
        <v>70</v>
      </c>
      <c r="N5757">
        <v>18</v>
      </c>
      <c r="O5757" t="s">
        <v>62</v>
      </c>
      <c r="P5757" s="1">
        <v>45347</v>
      </c>
      <c r="Q5757" s="1">
        <v>45395</v>
      </c>
      <c r="R5757">
        <v>2311</v>
      </c>
      <c r="S5757" s="4">
        <v>8</v>
      </c>
      <c r="T5757" t="s">
        <v>118</v>
      </c>
    </row>
    <row r="5758" spans="1:20" x14ac:dyDescent="0.35">
      <c r="A5758" t="s">
        <v>11428</v>
      </c>
      <c r="B5758" s="5" t="s">
        <v>217</v>
      </c>
      <c r="C5758" s="6">
        <v>232736</v>
      </c>
      <c r="D5758" t="s">
        <v>22</v>
      </c>
      <c r="E5758">
        <v>232736</v>
      </c>
      <c r="F5758" s="5" t="s">
        <v>23</v>
      </c>
      <c r="G5758" s="5" t="s">
        <v>59</v>
      </c>
      <c r="H5758" s="5" t="s">
        <v>97</v>
      </c>
      <c r="I5758" t="s">
        <v>26</v>
      </c>
      <c r="J5758" t="s">
        <v>97</v>
      </c>
      <c r="K5758">
        <v>0</v>
      </c>
      <c r="L5758" s="5" t="s">
        <v>11429</v>
      </c>
      <c r="M5758" s="5" t="s">
        <v>70</v>
      </c>
      <c r="N5758">
        <v>17</v>
      </c>
      <c r="O5758" t="s">
        <v>112</v>
      </c>
      <c r="P5758" s="1">
        <v>45571</v>
      </c>
      <c r="Q5758" s="1">
        <v>45634</v>
      </c>
      <c r="R5758">
        <v>577</v>
      </c>
      <c r="S5758" s="4">
        <v>6.9</v>
      </c>
      <c r="T5758" t="s">
        <v>136</v>
      </c>
    </row>
    <row r="5759" spans="1:20" x14ac:dyDescent="0.35">
      <c r="A5759" t="s">
        <v>11430</v>
      </c>
      <c r="B5759" s="5" t="s">
        <v>57</v>
      </c>
      <c r="C5759" s="6">
        <v>127623</v>
      </c>
      <c r="D5759" t="s">
        <v>81</v>
      </c>
      <c r="E5759">
        <v>172291</v>
      </c>
      <c r="F5759" s="5" t="s">
        <v>66</v>
      </c>
      <c r="G5759" s="5" t="s">
        <v>42</v>
      </c>
      <c r="H5759" s="5" t="s">
        <v>82</v>
      </c>
      <c r="I5759" t="s">
        <v>44</v>
      </c>
      <c r="J5759" t="s">
        <v>82</v>
      </c>
      <c r="K5759">
        <v>50</v>
      </c>
      <c r="L5759" s="5" t="s">
        <v>11431</v>
      </c>
      <c r="M5759" s="5" t="s">
        <v>37</v>
      </c>
      <c r="N5759">
        <v>7</v>
      </c>
      <c r="O5759" t="s">
        <v>29</v>
      </c>
      <c r="P5759" s="1">
        <v>45556</v>
      </c>
      <c r="Q5759" s="1">
        <v>45601</v>
      </c>
      <c r="R5759">
        <v>2226</v>
      </c>
      <c r="S5759" s="4">
        <v>6.7</v>
      </c>
      <c r="T5759" t="s">
        <v>30</v>
      </c>
    </row>
    <row r="5760" spans="1:20" x14ac:dyDescent="0.35">
      <c r="A5760" t="s">
        <v>11432</v>
      </c>
      <c r="B5760" s="5" t="s">
        <v>49</v>
      </c>
      <c r="C5760" s="6">
        <v>120233</v>
      </c>
      <c r="D5760" t="s">
        <v>22</v>
      </c>
      <c r="E5760">
        <v>120233</v>
      </c>
      <c r="F5760" s="5" t="s">
        <v>50</v>
      </c>
      <c r="G5760" s="5" t="s">
        <v>42</v>
      </c>
      <c r="H5760" s="5" t="s">
        <v>101</v>
      </c>
      <c r="I5760" t="s">
        <v>26</v>
      </c>
      <c r="J5760" t="s">
        <v>101</v>
      </c>
      <c r="K5760">
        <v>100</v>
      </c>
      <c r="L5760" s="5" t="s">
        <v>11433</v>
      </c>
      <c r="M5760" s="5" t="s">
        <v>37</v>
      </c>
      <c r="N5760">
        <v>4</v>
      </c>
      <c r="O5760" t="s">
        <v>85</v>
      </c>
      <c r="P5760" s="1">
        <v>45682</v>
      </c>
      <c r="Q5760" s="1">
        <v>45720</v>
      </c>
      <c r="R5760">
        <v>2398</v>
      </c>
      <c r="S5760" s="4">
        <v>8.8000000000000007</v>
      </c>
      <c r="T5760" t="s">
        <v>136</v>
      </c>
    </row>
    <row r="5761" spans="1:20" x14ac:dyDescent="0.35">
      <c r="A5761" t="s">
        <v>11434</v>
      </c>
      <c r="B5761" s="5" t="s">
        <v>217</v>
      </c>
      <c r="C5761" s="6">
        <v>138054</v>
      </c>
      <c r="D5761" t="s">
        <v>74</v>
      </c>
      <c r="E5761">
        <v>172568</v>
      </c>
      <c r="F5761" s="5" t="s">
        <v>23</v>
      </c>
      <c r="G5761" s="5" t="s">
        <v>51</v>
      </c>
      <c r="H5761" s="5" t="s">
        <v>75</v>
      </c>
      <c r="I5761" t="s">
        <v>26</v>
      </c>
      <c r="J5761" t="s">
        <v>75</v>
      </c>
      <c r="K5761">
        <v>0</v>
      </c>
      <c r="L5761" s="5" t="s">
        <v>11435</v>
      </c>
      <c r="M5761" s="5" t="s">
        <v>70</v>
      </c>
      <c r="N5761">
        <v>11</v>
      </c>
      <c r="O5761" t="s">
        <v>172</v>
      </c>
      <c r="P5761" s="1">
        <v>45606</v>
      </c>
      <c r="Q5761" s="1">
        <v>45634</v>
      </c>
      <c r="R5761">
        <v>2103</v>
      </c>
      <c r="S5761" s="4">
        <v>10</v>
      </c>
      <c r="T5761" t="s">
        <v>103</v>
      </c>
    </row>
    <row r="5762" spans="1:20" x14ac:dyDescent="0.35">
      <c r="A5762" t="s">
        <v>11436</v>
      </c>
      <c r="B5762" s="5" t="s">
        <v>162</v>
      </c>
      <c r="C5762" s="6">
        <v>217066</v>
      </c>
      <c r="D5762" t="s">
        <v>22</v>
      </c>
      <c r="E5762">
        <v>217066</v>
      </c>
      <c r="F5762" s="5" t="s">
        <v>23</v>
      </c>
      <c r="G5762" s="5" t="s">
        <v>51</v>
      </c>
      <c r="H5762" s="5" t="s">
        <v>101</v>
      </c>
      <c r="I5762" t="s">
        <v>26</v>
      </c>
      <c r="J5762" t="s">
        <v>915</v>
      </c>
      <c r="K5762">
        <v>100</v>
      </c>
      <c r="L5762" s="5" t="s">
        <v>11437</v>
      </c>
      <c r="M5762" s="5" t="s">
        <v>54</v>
      </c>
      <c r="N5762">
        <v>14</v>
      </c>
      <c r="O5762" t="s">
        <v>78</v>
      </c>
      <c r="P5762" s="1">
        <v>45666</v>
      </c>
      <c r="Q5762" s="1">
        <v>45711</v>
      </c>
      <c r="R5762">
        <v>1157</v>
      </c>
      <c r="S5762" s="4">
        <v>8.5</v>
      </c>
      <c r="T5762" t="s">
        <v>243</v>
      </c>
    </row>
    <row r="5763" spans="1:20" x14ac:dyDescent="0.35">
      <c r="A5763" t="s">
        <v>11438</v>
      </c>
      <c r="B5763" s="5" t="s">
        <v>174</v>
      </c>
      <c r="C5763" s="6">
        <v>210737</v>
      </c>
      <c r="D5763" t="s">
        <v>22</v>
      </c>
      <c r="E5763">
        <v>210737</v>
      </c>
      <c r="F5763" s="5" t="s">
        <v>23</v>
      </c>
      <c r="G5763" s="5" t="s">
        <v>42</v>
      </c>
      <c r="H5763" s="5" t="s">
        <v>191</v>
      </c>
      <c r="I5763" t="s">
        <v>44</v>
      </c>
      <c r="J5763" t="s">
        <v>25</v>
      </c>
      <c r="K5763">
        <v>50</v>
      </c>
      <c r="L5763" s="5" t="s">
        <v>11439</v>
      </c>
      <c r="M5763" s="5" t="s">
        <v>54</v>
      </c>
      <c r="N5763">
        <v>10</v>
      </c>
      <c r="O5763" t="s">
        <v>88</v>
      </c>
      <c r="P5763" s="1">
        <v>45313</v>
      </c>
      <c r="Q5763" s="1">
        <v>45385</v>
      </c>
      <c r="R5763">
        <v>2498</v>
      </c>
      <c r="S5763" s="4">
        <v>8</v>
      </c>
      <c r="T5763" t="s">
        <v>103</v>
      </c>
    </row>
    <row r="5764" spans="1:20" x14ac:dyDescent="0.35">
      <c r="A5764" t="s">
        <v>11440</v>
      </c>
      <c r="B5764" s="5" t="s">
        <v>28802</v>
      </c>
      <c r="C5764" s="6">
        <v>69613</v>
      </c>
      <c r="D5764" t="s">
        <v>65</v>
      </c>
      <c r="E5764">
        <v>90497</v>
      </c>
      <c r="F5764" s="5" t="s">
        <v>58</v>
      </c>
      <c r="G5764" s="5" t="s">
        <v>24</v>
      </c>
      <c r="H5764" s="5" t="s">
        <v>67</v>
      </c>
      <c r="I5764" t="s">
        <v>35</v>
      </c>
      <c r="J5764" t="s">
        <v>67</v>
      </c>
      <c r="K5764">
        <v>50</v>
      </c>
      <c r="L5764" s="5" t="s">
        <v>11441</v>
      </c>
      <c r="M5764" s="5" t="s">
        <v>70</v>
      </c>
      <c r="N5764">
        <v>1</v>
      </c>
      <c r="O5764" t="s">
        <v>46</v>
      </c>
      <c r="P5764" s="1">
        <v>45373</v>
      </c>
      <c r="Q5764" s="1">
        <v>45428</v>
      </c>
      <c r="R5764">
        <v>1729</v>
      </c>
      <c r="S5764" s="4">
        <v>8.4</v>
      </c>
      <c r="T5764" t="s">
        <v>243</v>
      </c>
    </row>
    <row r="5765" spans="1:20" x14ac:dyDescent="0.35">
      <c r="A5765" t="s">
        <v>11442</v>
      </c>
      <c r="B5765" s="5" t="s">
        <v>28799</v>
      </c>
      <c r="C5765" s="6">
        <v>93437</v>
      </c>
      <c r="D5765" t="s">
        <v>22</v>
      </c>
      <c r="E5765">
        <v>93437</v>
      </c>
      <c r="F5765" s="5" t="s">
        <v>50</v>
      </c>
      <c r="G5765" s="5" t="s">
        <v>51</v>
      </c>
      <c r="H5765" s="5" t="s">
        <v>52</v>
      </c>
      <c r="I5765" t="s">
        <v>26</v>
      </c>
      <c r="J5765" t="s">
        <v>52</v>
      </c>
      <c r="K5765">
        <v>50</v>
      </c>
      <c r="L5765" s="5" t="s">
        <v>11443</v>
      </c>
      <c r="M5765" s="5" t="s">
        <v>54</v>
      </c>
      <c r="N5765">
        <v>3</v>
      </c>
      <c r="O5765" t="s">
        <v>112</v>
      </c>
      <c r="P5765" s="1">
        <v>45660</v>
      </c>
      <c r="Q5765" s="1">
        <v>45712</v>
      </c>
      <c r="R5765">
        <v>1095</v>
      </c>
      <c r="S5765" s="4">
        <v>9.6</v>
      </c>
      <c r="T5765" t="s">
        <v>153</v>
      </c>
    </row>
    <row r="5766" spans="1:20" x14ac:dyDescent="0.35">
      <c r="A5766" t="s">
        <v>11444</v>
      </c>
      <c r="B5766" s="5" t="s">
        <v>28802</v>
      </c>
      <c r="C5766" s="6">
        <v>111139</v>
      </c>
      <c r="D5766" t="s">
        <v>120</v>
      </c>
      <c r="E5766">
        <v>100025</v>
      </c>
      <c r="F5766" s="5" t="s">
        <v>50</v>
      </c>
      <c r="G5766" s="5" t="s">
        <v>59</v>
      </c>
      <c r="H5766" s="5" t="s">
        <v>121</v>
      </c>
      <c r="I5766" t="s">
        <v>26</v>
      </c>
      <c r="J5766" t="s">
        <v>294</v>
      </c>
      <c r="K5766">
        <v>100</v>
      </c>
      <c r="L5766" s="5" t="s">
        <v>11445</v>
      </c>
      <c r="M5766" s="5" t="s">
        <v>37</v>
      </c>
      <c r="N5766">
        <v>2</v>
      </c>
      <c r="O5766" t="s">
        <v>167</v>
      </c>
      <c r="P5766" s="1">
        <v>45319</v>
      </c>
      <c r="Q5766" s="1">
        <v>45365</v>
      </c>
      <c r="R5766">
        <v>690</v>
      </c>
      <c r="S5766" s="4">
        <v>7.8</v>
      </c>
      <c r="T5766" t="s">
        <v>30</v>
      </c>
    </row>
    <row r="5767" spans="1:20" x14ac:dyDescent="0.35">
      <c r="A5767" t="s">
        <v>11446</v>
      </c>
      <c r="B5767" s="5" t="s">
        <v>28802</v>
      </c>
      <c r="C5767" s="6">
        <v>91789</v>
      </c>
      <c r="D5767" t="s">
        <v>41</v>
      </c>
      <c r="E5767">
        <v>78021</v>
      </c>
      <c r="F5767" s="5" t="s">
        <v>66</v>
      </c>
      <c r="G5767" s="5" t="s">
        <v>42</v>
      </c>
      <c r="H5767" s="5" t="s">
        <v>60</v>
      </c>
      <c r="I5767" t="s">
        <v>44</v>
      </c>
      <c r="J5767" t="s">
        <v>110</v>
      </c>
      <c r="K5767">
        <v>50</v>
      </c>
      <c r="L5767" s="5" t="s">
        <v>11447</v>
      </c>
      <c r="M5767" s="5" t="s">
        <v>54</v>
      </c>
      <c r="N5767">
        <v>6</v>
      </c>
      <c r="O5767" t="s">
        <v>172</v>
      </c>
      <c r="P5767" s="1">
        <v>45474</v>
      </c>
      <c r="Q5767" s="1">
        <v>45494</v>
      </c>
      <c r="R5767">
        <v>2003</v>
      </c>
      <c r="S5767" s="4">
        <v>7.1</v>
      </c>
      <c r="T5767" t="s">
        <v>30</v>
      </c>
    </row>
    <row r="5768" spans="1:20" x14ac:dyDescent="0.35">
      <c r="A5768" t="s">
        <v>11448</v>
      </c>
      <c r="B5768" s="5" t="s">
        <v>100</v>
      </c>
      <c r="C5768" s="6">
        <v>103244</v>
      </c>
      <c r="D5768" t="s">
        <v>81</v>
      </c>
      <c r="E5768">
        <v>139379</v>
      </c>
      <c r="F5768" s="5" t="s">
        <v>66</v>
      </c>
      <c r="G5768" s="5" t="s">
        <v>42</v>
      </c>
      <c r="H5768" s="5" t="s">
        <v>82</v>
      </c>
      <c r="I5768" t="s">
        <v>26</v>
      </c>
      <c r="J5768" t="s">
        <v>82</v>
      </c>
      <c r="K5768">
        <v>50</v>
      </c>
      <c r="L5768" s="5" t="s">
        <v>702</v>
      </c>
      <c r="M5768" s="5" t="s">
        <v>37</v>
      </c>
      <c r="N5768">
        <v>5</v>
      </c>
      <c r="O5768" t="s">
        <v>62</v>
      </c>
      <c r="P5768" s="1">
        <v>45494</v>
      </c>
      <c r="Q5768" s="1">
        <v>45512</v>
      </c>
      <c r="R5768">
        <v>601</v>
      </c>
      <c r="S5768" s="4">
        <v>6.1</v>
      </c>
      <c r="T5768" t="s">
        <v>153</v>
      </c>
    </row>
    <row r="5769" spans="1:20" x14ac:dyDescent="0.35">
      <c r="A5769" t="s">
        <v>11449</v>
      </c>
      <c r="B5769" s="5" t="s">
        <v>174</v>
      </c>
      <c r="C5769" s="6">
        <v>134116</v>
      </c>
      <c r="D5769" t="s">
        <v>22</v>
      </c>
      <c r="E5769">
        <v>134116</v>
      </c>
      <c r="F5769" s="5" t="s">
        <v>66</v>
      </c>
      <c r="G5769" s="5" t="s">
        <v>42</v>
      </c>
      <c r="H5769" s="5" t="s">
        <v>165</v>
      </c>
      <c r="I5769" t="s">
        <v>35</v>
      </c>
      <c r="J5769" t="s">
        <v>165</v>
      </c>
      <c r="K5769">
        <v>50</v>
      </c>
      <c r="L5769" s="5" t="s">
        <v>11450</v>
      </c>
      <c r="M5769" s="5" t="s">
        <v>28</v>
      </c>
      <c r="N5769">
        <v>9</v>
      </c>
      <c r="O5769" t="s">
        <v>167</v>
      </c>
      <c r="P5769" s="1">
        <v>45500</v>
      </c>
      <c r="Q5769" s="1">
        <v>45557</v>
      </c>
      <c r="R5769">
        <v>2148</v>
      </c>
      <c r="S5769" s="4">
        <v>9.4</v>
      </c>
      <c r="T5769" t="s">
        <v>108</v>
      </c>
    </row>
    <row r="5770" spans="1:20" x14ac:dyDescent="0.35">
      <c r="A5770" t="s">
        <v>11451</v>
      </c>
      <c r="B5770" s="5" t="s">
        <v>91</v>
      </c>
      <c r="C5770" s="6">
        <v>97581</v>
      </c>
      <c r="D5770" t="s">
        <v>22</v>
      </c>
      <c r="E5770">
        <v>97581</v>
      </c>
      <c r="F5770" s="5" t="s">
        <v>23</v>
      </c>
      <c r="G5770" s="5" t="s">
        <v>59</v>
      </c>
      <c r="H5770" s="5" t="s">
        <v>157</v>
      </c>
      <c r="I5770" t="s">
        <v>26</v>
      </c>
      <c r="J5770" t="s">
        <v>157</v>
      </c>
      <c r="K5770">
        <v>50</v>
      </c>
      <c r="L5770" s="5" t="s">
        <v>11452</v>
      </c>
      <c r="M5770" s="5" t="s">
        <v>28</v>
      </c>
      <c r="N5770">
        <v>10</v>
      </c>
      <c r="O5770" t="s">
        <v>167</v>
      </c>
      <c r="P5770" s="1">
        <v>45461</v>
      </c>
      <c r="Q5770" s="1">
        <v>45485</v>
      </c>
      <c r="R5770">
        <v>1179</v>
      </c>
      <c r="S5770" s="4">
        <v>8.8000000000000007</v>
      </c>
      <c r="T5770" t="s">
        <v>136</v>
      </c>
    </row>
    <row r="5771" spans="1:20" x14ac:dyDescent="0.35">
      <c r="A5771" t="s">
        <v>11453</v>
      </c>
      <c r="B5771" s="5" t="s">
        <v>179</v>
      </c>
      <c r="C5771" s="6">
        <v>62705</v>
      </c>
      <c r="D5771" t="s">
        <v>22</v>
      </c>
      <c r="E5771">
        <v>62705</v>
      </c>
      <c r="F5771" s="5" t="s">
        <v>66</v>
      </c>
      <c r="G5771" s="5" t="s">
        <v>59</v>
      </c>
      <c r="H5771" s="5" t="s">
        <v>157</v>
      </c>
      <c r="I5771" t="s">
        <v>26</v>
      </c>
      <c r="J5771" t="s">
        <v>157</v>
      </c>
      <c r="K5771">
        <v>100</v>
      </c>
      <c r="L5771" s="5" t="s">
        <v>11454</v>
      </c>
      <c r="M5771" s="5" t="s">
        <v>28</v>
      </c>
      <c r="N5771">
        <v>8</v>
      </c>
      <c r="O5771" t="s">
        <v>147</v>
      </c>
      <c r="P5771" s="1">
        <v>45423</v>
      </c>
      <c r="Q5771" s="1">
        <v>45450</v>
      </c>
      <c r="R5771">
        <v>1072</v>
      </c>
      <c r="S5771" s="4">
        <v>6.8</v>
      </c>
      <c r="T5771" t="s">
        <v>108</v>
      </c>
    </row>
    <row r="5772" spans="1:20" x14ac:dyDescent="0.35">
      <c r="A5772" t="s">
        <v>11455</v>
      </c>
      <c r="B5772" s="5" t="s">
        <v>105</v>
      </c>
      <c r="C5772" s="6">
        <v>101330</v>
      </c>
      <c r="D5772" t="s">
        <v>41</v>
      </c>
      <c r="E5772">
        <v>86131</v>
      </c>
      <c r="F5772" s="5" t="s">
        <v>50</v>
      </c>
      <c r="G5772" s="5" t="s">
        <v>42</v>
      </c>
      <c r="H5772" s="5" t="s">
        <v>126</v>
      </c>
      <c r="I5772" t="s">
        <v>26</v>
      </c>
      <c r="J5772" t="s">
        <v>126</v>
      </c>
      <c r="K5772">
        <v>100</v>
      </c>
      <c r="L5772" s="5" t="s">
        <v>11456</v>
      </c>
      <c r="M5772" s="5" t="s">
        <v>37</v>
      </c>
      <c r="N5772">
        <v>2</v>
      </c>
      <c r="O5772" t="s">
        <v>167</v>
      </c>
      <c r="P5772" s="1">
        <v>45633</v>
      </c>
      <c r="Q5772" s="1">
        <v>45689</v>
      </c>
      <c r="R5772">
        <v>2469</v>
      </c>
      <c r="S5772" s="4">
        <v>8.4</v>
      </c>
      <c r="T5772" t="s">
        <v>243</v>
      </c>
    </row>
    <row r="5773" spans="1:20" x14ac:dyDescent="0.35">
      <c r="A5773" t="s">
        <v>11457</v>
      </c>
      <c r="B5773" s="5" t="s">
        <v>100</v>
      </c>
      <c r="C5773" s="6">
        <v>96335</v>
      </c>
      <c r="D5773" t="s">
        <v>22</v>
      </c>
      <c r="E5773">
        <v>96335</v>
      </c>
      <c r="F5773" s="5" t="s">
        <v>50</v>
      </c>
      <c r="G5773" s="5" t="s">
        <v>59</v>
      </c>
      <c r="H5773" s="5" t="s">
        <v>68</v>
      </c>
      <c r="I5773" t="s">
        <v>26</v>
      </c>
      <c r="J5773" t="s">
        <v>68</v>
      </c>
      <c r="K5773">
        <v>0</v>
      </c>
      <c r="L5773" s="5" t="s">
        <v>11458</v>
      </c>
      <c r="M5773" s="5" t="s">
        <v>28</v>
      </c>
      <c r="N5773">
        <v>4</v>
      </c>
      <c r="O5773" t="s">
        <v>78</v>
      </c>
      <c r="P5773" s="1">
        <v>45459</v>
      </c>
      <c r="Q5773" s="1">
        <v>45522</v>
      </c>
      <c r="R5773">
        <v>1862</v>
      </c>
      <c r="S5773" s="4">
        <v>6.3</v>
      </c>
      <c r="T5773" t="s">
        <v>277</v>
      </c>
    </row>
    <row r="5774" spans="1:20" x14ac:dyDescent="0.35">
      <c r="A5774" t="s">
        <v>11459</v>
      </c>
      <c r="B5774" s="5" t="s">
        <v>28802</v>
      </c>
      <c r="C5774" s="6">
        <v>139068</v>
      </c>
      <c r="D5774" t="s">
        <v>22</v>
      </c>
      <c r="E5774">
        <v>139068</v>
      </c>
      <c r="F5774" s="5" t="s">
        <v>50</v>
      </c>
      <c r="G5774" s="5" t="s">
        <v>42</v>
      </c>
      <c r="H5774" s="5" t="s">
        <v>68</v>
      </c>
      <c r="I5774" t="s">
        <v>35</v>
      </c>
      <c r="J5774" t="s">
        <v>68</v>
      </c>
      <c r="K5774">
        <v>50</v>
      </c>
      <c r="L5774" s="5" t="s">
        <v>11460</v>
      </c>
      <c r="M5774" s="5" t="s">
        <v>70</v>
      </c>
      <c r="N5774">
        <v>4</v>
      </c>
      <c r="O5774" t="s">
        <v>107</v>
      </c>
      <c r="P5774" s="1">
        <v>45575</v>
      </c>
      <c r="Q5774" s="1">
        <v>45590</v>
      </c>
      <c r="R5774">
        <v>1147</v>
      </c>
      <c r="S5774" s="4">
        <v>9.1</v>
      </c>
      <c r="T5774" t="s">
        <v>243</v>
      </c>
    </row>
    <row r="5775" spans="1:20" x14ac:dyDescent="0.35">
      <c r="A5775" t="s">
        <v>11461</v>
      </c>
      <c r="B5775" s="5" t="s">
        <v>28802</v>
      </c>
      <c r="C5775" s="6">
        <v>70157</v>
      </c>
      <c r="D5775" t="s">
        <v>22</v>
      </c>
      <c r="E5775">
        <v>70157</v>
      </c>
      <c r="F5775" s="5" t="s">
        <v>58</v>
      </c>
      <c r="G5775" s="5" t="s">
        <v>51</v>
      </c>
      <c r="H5775" s="5" t="s">
        <v>101</v>
      </c>
      <c r="I5775" t="s">
        <v>44</v>
      </c>
      <c r="J5775" t="s">
        <v>83</v>
      </c>
      <c r="K5775">
        <v>100</v>
      </c>
      <c r="L5775" s="5" t="s">
        <v>11462</v>
      </c>
      <c r="M5775" s="5" t="s">
        <v>54</v>
      </c>
      <c r="N5775">
        <v>0</v>
      </c>
      <c r="O5775" t="s">
        <v>147</v>
      </c>
      <c r="P5775" s="1">
        <v>45535</v>
      </c>
      <c r="Q5775" s="1">
        <v>45608</v>
      </c>
      <c r="R5775">
        <v>623</v>
      </c>
      <c r="S5775" s="4">
        <v>9.1999999999999993</v>
      </c>
      <c r="T5775" t="s">
        <v>243</v>
      </c>
    </row>
    <row r="5776" spans="1:20" x14ac:dyDescent="0.35">
      <c r="A5776" t="s">
        <v>11463</v>
      </c>
      <c r="B5776" s="5" t="s">
        <v>162</v>
      </c>
      <c r="C5776" s="6">
        <v>74222</v>
      </c>
      <c r="D5776" t="s">
        <v>41</v>
      </c>
      <c r="E5776">
        <v>63089</v>
      </c>
      <c r="F5776" s="5" t="s">
        <v>50</v>
      </c>
      <c r="G5776" s="5" t="s">
        <v>42</v>
      </c>
      <c r="H5776" s="5" t="s">
        <v>43</v>
      </c>
      <c r="I5776" t="s">
        <v>26</v>
      </c>
      <c r="J5776" t="s">
        <v>129</v>
      </c>
      <c r="K5776">
        <v>50</v>
      </c>
      <c r="L5776" s="5" t="s">
        <v>11464</v>
      </c>
      <c r="M5776" s="5" t="s">
        <v>28</v>
      </c>
      <c r="N5776">
        <v>3</v>
      </c>
      <c r="O5776" t="s">
        <v>85</v>
      </c>
      <c r="P5776" s="1">
        <v>45378</v>
      </c>
      <c r="Q5776" s="1">
        <v>45402</v>
      </c>
      <c r="R5776">
        <v>1609</v>
      </c>
      <c r="S5776" s="4">
        <v>8.5</v>
      </c>
      <c r="T5776" t="s">
        <v>47</v>
      </c>
    </row>
    <row r="5777" spans="1:20" x14ac:dyDescent="0.35">
      <c r="A5777" t="s">
        <v>11465</v>
      </c>
      <c r="B5777" s="5" t="s">
        <v>179</v>
      </c>
      <c r="C5777" s="6">
        <v>53889</v>
      </c>
      <c r="D5777" t="s">
        <v>22</v>
      </c>
      <c r="E5777">
        <v>53889</v>
      </c>
      <c r="F5777" s="5" t="s">
        <v>66</v>
      </c>
      <c r="G5777" s="5" t="s">
        <v>42</v>
      </c>
      <c r="H5777" s="5" t="s">
        <v>116</v>
      </c>
      <c r="I5777" t="s">
        <v>26</v>
      </c>
      <c r="J5777" t="s">
        <v>116</v>
      </c>
      <c r="K5777">
        <v>50</v>
      </c>
      <c r="L5777" s="5" t="s">
        <v>11466</v>
      </c>
      <c r="M5777" s="5" t="s">
        <v>54</v>
      </c>
      <c r="N5777">
        <v>9</v>
      </c>
      <c r="O5777" t="s">
        <v>172</v>
      </c>
      <c r="P5777" s="1">
        <v>45639</v>
      </c>
      <c r="Q5777" s="1">
        <v>45694</v>
      </c>
      <c r="R5777">
        <v>1295</v>
      </c>
      <c r="S5777" s="4">
        <v>7.1</v>
      </c>
      <c r="T5777" t="s">
        <v>30</v>
      </c>
    </row>
    <row r="5778" spans="1:20" x14ac:dyDescent="0.35">
      <c r="A5778" t="s">
        <v>11467</v>
      </c>
      <c r="B5778" s="5" t="s">
        <v>73</v>
      </c>
      <c r="C5778" s="6">
        <v>59745</v>
      </c>
      <c r="D5778" t="s">
        <v>81</v>
      </c>
      <c r="E5778">
        <v>80656</v>
      </c>
      <c r="F5778" s="5" t="s">
        <v>58</v>
      </c>
      <c r="G5778" s="5" t="s">
        <v>24</v>
      </c>
      <c r="H5778" s="5" t="s">
        <v>82</v>
      </c>
      <c r="I5778" t="s">
        <v>44</v>
      </c>
      <c r="J5778" t="s">
        <v>82</v>
      </c>
      <c r="K5778">
        <v>0</v>
      </c>
      <c r="L5778" s="5" t="s">
        <v>11468</v>
      </c>
      <c r="M5778" s="5" t="s">
        <v>54</v>
      </c>
      <c r="N5778">
        <v>1</v>
      </c>
      <c r="O5778" t="s">
        <v>141</v>
      </c>
      <c r="P5778" s="1">
        <v>45678</v>
      </c>
      <c r="Q5778" s="1">
        <v>45720</v>
      </c>
      <c r="R5778">
        <v>2003</v>
      </c>
      <c r="S5778" s="4">
        <v>6.5</v>
      </c>
      <c r="T5778" t="s">
        <v>210</v>
      </c>
    </row>
    <row r="5779" spans="1:20" x14ac:dyDescent="0.35">
      <c r="A5779" t="s">
        <v>11469</v>
      </c>
      <c r="B5779" s="5" t="s">
        <v>91</v>
      </c>
      <c r="C5779" s="6">
        <v>93809</v>
      </c>
      <c r="D5779" t="s">
        <v>22</v>
      </c>
      <c r="E5779">
        <v>93809</v>
      </c>
      <c r="F5779" s="5" t="s">
        <v>50</v>
      </c>
      <c r="G5779" s="5" t="s">
        <v>42</v>
      </c>
      <c r="H5779" s="5" t="s">
        <v>97</v>
      </c>
      <c r="I5779" t="s">
        <v>26</v>
      </c>
      <c r="J5779" t="s">
        <v>97</v>
      </c>
      <c r="K5779">
        <v>0</v>
      </c>
      <c r="L5779" s="5" t="s">
        <v>11470</v>
      </c>
      <c r="M5779" s="5" t="s">
        <v>37</v>
      </c>
      <c r="N5779">
        <v>4</v>
      </c>
      <c r="O5779" t="s">
        <v>88</v>
      </c>
      <c r="P5779" s="1">
        <v>45542</v>
      </c>
      <c r="Q5779" s="1">
        <v>45575</v>
      </c>
      <c r="R5779">
        <v>500</v>
      </c>
      <c r="S5779" s="4">
        <v>8.1999999999999993</v>
      </c>
      <c r="T5779" t="s">
        <v>118</v>
      </c>
    </row>
    <row r="5780" spans="1:20" x14ac:dyDescent="0.35">
      <c r="A5780" t="s">
        <v>11471</v>
      </c>
      <c r="B5780" s="5" t="s">
        <v>28802</v>
      </c>
      <c r="C5780" s="6">
        <v>56388</v>
      </c>
      <c r="D5780" t="s">
        <v>41</v>
      </c>
      <c r="E5780">
        <v>47930</v>
      </c>
      <c r="F5780" s="5" t="s">
        <v>58</v>
      </c>
      <c r="G5780" s="5" t="s">
        <v>51</v>
      </c>
      <c r="H5780" s="5" t="s">
        <v>151</v>
      </c>
      <c r="I5780" t="s">
        <v>35</v>
      </c>
      <c r="J5780" t="s">
        <v>165</v>
      </c>
      <c r="K5780">
        <v>100</v>
      </c>
      <c r="L5780" s="5" t="s">
        <v>11472</v>
      </c>
      <c r="M5780" s="5" t="s">
        <v>28</v>
      </c>
      <c r="N5780">
        <v>1</v>
      </c>
      <c r="O5780" t="s">
        <v>141</v>
      </c>
      <c r="P5780" s="1">
        <v>45432</v>
      </c>
      <c r="Q5780" s="1">
        <v>45489</v>
      </c>
      <c r="R5780">
        <v>733</v>
      </c>
      <c r="S5780" s="4">
        <v>8.8000000000000007</v>
      </c>
      <c r="T5780" t="s">
        <v>210</v>
      </c>
    </row>
    <row r="5781" spans="1:20" x14ac:dyDescent="0.35">
      <c r="A5781" t="s">
        <v>11473</v>
      </c>
      <c r="B5781" s="5" t="s">
        <v>28800</v>
      </c>
      <c r="C5781" s="6">
        <v>73376</v>
      </c>
      <c r="D5781" t="s">
        <v>22</v>
      </c>
      <c r="E5781">
        <v>73376</v>
      </c>
      <c r="F5781" s="5" t="s">
        <v>23</v>
      </c>
      <c r="G5781" s="5" t="s">
        <v>59</v>
      </c>
      <c r="H5781" s="5" t="s">
        <v>157</v>
      </c>
      <c r="I5781" t="s">
        <v>44</v>
      </c>
      <c r="J5781" t="s">
        <v>157</v>
      </c>
      <c r="K5781">
        <v>0</v>
      </c>
      <c r="L5781" s="5" t="s">
        <v>11474</v>
      </c>
      <c r="M5781" s="5" t="s">
        <v>54</v>
      </c>
      <c r="N5781">
        <v>16</v>
      </c>
      <c r="O5781" t="s">
        <v>135</v>
      </c>
      <c r="P5781" s="1">
        <v>45461</v>
      </c>
      <c r="Q5781" s="1">
        <v>45475</v>
      </c>
      <c r="R5781">
        <v>1032</v>
      </c>
      <c r="S5781" s="4">
        <v>5.5</v>
      </c>
      <c r="T5781" t="s">
        <v>277</v>
      </c>
    </row>
    <row r="5782" spans="1:20" x14ac:dyDescent="0.35">
      <c r="A5782" t="s">
        <v>11475</v>
      </c>
      <c r="B5782" s="5" t="s">
        <v>217</v>
      </c>
      <c r="C5782" s="6">
        <v>246014</v>
      </c>
      <c r="D5782" t="s">
        <v>22</v>
      </c>
      <c r="E5782">
        <v>246014</v>
      </c>
      <c r="F5782" s="5" t="s">
        <v>23</v>
      </c>
      <c r="G5782" s="5" t="s">
        <v>24</v>
      </c>
      <c r="H5782" s="5" t="s">
        <v>52</v>
      </c>
      <c r="I5782" t="s">
        <v>35</v>
      </c>
      <c r="J5782" t="s">
        <v>52</v>
      </c>
      <c r="K5782">
        <v>0</v>
      </c>
      <c r="L5782" s="5" t="s">
        <v>11476</v>
      </c>
      <c r="M5782" s="5" t="s">
        <v>37</v>
      </c>
      <c r="N5782">
        <v>11</v>
      </c>
      <c r="O5782" t="s">
        <v>131</v>
      </c>
      <c r="P5782" s="1">
        <v>45360</v>
      </c>
      <c r="Q5782" s="1">
        <v>45393</v>
      </c>
      <c r="R5782">
        <v>1900</v>
      </c>
      <c r="S5782" s="4">
        <v>8.6999999999999993</v>
      </c>
      <c r="T5782" t="s">
        <v>89</v>
      </c>
    </row>
    <row r="5783" spans="1:20" x14ac:dyDescent="0.35">
      <c r="A5783" t="s">
        <v>11477</v>
      </c>
      <c r="B5783" s="5" t="s">
        <v>40</v>
      </c>
      <c r="C5783" s="6">
        <v>75181</v>
      </c>
      <c r="D5783" t="s">
        <v>74</v>
      </c>
      <c r="E5783">
        <v>93976</v>
      </c>
      <c r="F5783" s="5" t="s">
        <v>50</v>
      </c>
      <c r="G5783" s="5" t="s">
        <v>59</v>
      </c>
      <c r="H5783" s="5" t="s">
        <v>75</v>
      </c>
      <c r="I5783" t="s">
        <v>26</v>
      </c>
      <c r="J5783" t="s">
        <v>75</v>
      </c>
      <c r="K5783">
        <v>100</v>
      </c>
      <c r="L5783" s="5" t="s">
        <v>11478</v>
      </c>
      <c r="M5783" s="5" t="s">
        <v>70</v>
      </c>
      <c r="N5783">
        <v>4</v>
      </c>
      <c r="O5783" t="s">
        <v>62</v>
      </c>
      <c r="P5783" s="1">
        <v>45632</v>
      </c>
      <c r="Q5783" s="1">
        <v>45694</v>
      </c>
      <c r="R5783">
        <v>936</v>
      </c>
      <c r="S5783" s="4">
        <v>9.9</v>
      </c>
      <c r="T5783" t="s">
        <v>38</v>
      </c>
    </row>
    <row r="5784" spans="1:20" x14ac:dyDescent="0.35">
      <c r="A5784" t="s">
        <v>11479</v>
      </c>
      <c r="B5784" s="5" t="s">
        <v>28802</v>
      </c>
      <c r="C5784" s="6">
        <v>175703</v>
      </c>
      <c r="D5784" t="s">
        <v>22</v>
      </c>
      <c r="E5784">
        <v>175703</v>
      </c>
      <c r="F5784" s="5" t="s">
        <v>23</v>
      </c>
      <c r="G5784" s="5" t="s">
        <v>24</v>
      </c>
      <c r="H5784" s="5" t="s">
        <v>191</v>
      </c>
      <c r="I5784" t="s">
        <v>26</v>
      </c>
      <c r="J5784" t="s">
        <v>354</v>
      </c>
      <c r="K5784">
        <v>0</v>
      </c>
      <c r="L5784" s="5" t="s">
        <v>11480</v>
      </c>
      <c r="M5784" s="5" t="s">
        <v>37</v>
      </c>
      <c r="N5784">
        <v>16</v>
      </c>
      <c r="O5784" t="s">
        <v>167</v>
      </c>
      <c r="P5784" s="1">
        <v>45491</v>
      </c>
      <c r="Q5784" s="1">
        <v>45539</v>
      </c>
      <c r="R5784">
        <v>1971</v>
      </c>
      <c r="S5784" s="4">
        <v>8.4</v>
      </c>
      <c r="T5784" t="s">
        <v>30</v>
      </c>
    </row>
    <row r="5785" spans="1:20" x14ac:dyDescent="0.35">
      <c r="A5785" t="s">
        <v>11481</v>
      </c>
      <c r="B5785" s="5" t="s">
        <v>100</v>
      </c>
      <c r="C5785" s="6">
        <v>120364</v>
      </c>
      <c r="D5785" t="s">
        <v>74</v>
      </c>
      <c r="E5785">
        <v>150455</v>
      </c>
      <c r="F5785" s="5" t="s">
        <v>66</v>
      </c>
      <c r="G5785" s="5" t="s">
        <v>59</v>
      </c>
      <c r="H5785" s="5" t="s">
        <v>75</v>
      </c>
      <c r="I5785" t="s">
        <v>26</v>
      </c>
      <c r="J5785" t="s">
        <v>291</v>
      </c>
      <c r="K5785">
        <v>100</v>
      </c>
      <c r="L5785" s="5" t="s">
        <v>11482</v>
      </c>
      <c r="M5785" s="5" t="s">
        <v>54</v>
      </c>
      <c r="N5785">
        <v>7</v>
      </c>
      <c r="O5785" t="s">
        <v>71</v>
      </c>
      <c r="P5785" s="1">
        <v>45527</v>
      </c>
      <c r="Q5785" s="1">
        <v>45589</v>
      </c>
      <c r="R5785">
        <v>635</v>
      </c>
      <c r="S5785" s="4">
        <v>5.7</v>
      </c>
      <c r="T5785" t="s">
        <v>95</v>
      </c>
    </row>
    <row r="5786" spans="1:20" x14ac:dyDescent="0.35">
      <c r="A5786" t="s">
        <v>11483</v>
      </c>
      <c r="B5786" s="5" t="s">
        <v>49</v>
      </c>
      <c r="C5786" s="6">
        <v>76445</v>
      </c>
      <c r="D5786" t="s">
        <v>22</v>
      </c>
      <c r="E5786">
        <v>76445</v>
      </c>
      <c r="F5786" s="5" t="s">
        <v>50</v>
      </c>
      <c r="G5786" s="5" t="s">
        <v>59</v>
      </c>
      <c r="H5786" s="5" t="s">
        <v>25</v>
      </c>
      <c r="I5786" t="s">
        <v>44</v>
      </c>
      <c r="J5786" t="s">
        <v>25</v>
      </c>
      <c r="K5786">
        <v>0</v>
      </c>
      <c r="L5786" s="5" t="s">
        <v>11484</v>
      </c>
      <c r="M5786" s="5" t="s">
        <v>37</v>
      </c>
      <c r="N5786">
        <v>2</v>
      </c>
      <c r="O5786" t="s">
        <v>88</v>
      </c>
      <c r="P5786" s="1">
        <v>45473</v>
      </c>
      <c r="Q5786" s="1">
        <v>45528</v>
      </c>
      <c r="R5786">
        <v>787</v>
      </c>
      <c r="S5786" s="4">
        <v>9.1999999999999993</v>
      </c>
      <c r="T5786" t="s">
        <v>277</v>
      </c>
    </row>
    <row r="5787" spans="1:20" x14ac:dyDescent="0.35">
      <c r="A5787" t="s">
        <v>11485</v>
      </c>
      <c r="B5787" s="5" t="s">
        <v>28801</v>
      </c>
      <c r="C5787" s="6">
        <v>93159</v>
      </c>
      <c r="D5787" t="s">
        <v>120</v>
      </c>
      <c r="E5787">
        <v>83843</v>
      </c>
      <c r="F5787" s="5" t="s">
        <v>58</v>
      </c>
      <c r="G5787" s="5" t="s">
        <v>24</v>
      </c>
      <c r="H5787" s="5" t="s">
        <v>121</v>
      </c>
      <c r="I5787" t="s">
        <v>26</v>
      </c>
      <c r="J5787" t="s">
        <v>121</v>
      </c>
      <c r="K5787">
        <v>50</v>
      </c>
      <c r="L5787" s="5" t="s">
        <v>11486</v>
      </c>
      <c r="M5787" s="5" t="s">
        <v>54</v>
      </c>
      <c r="N5787">
        <v>0</v>
      </c>
      <c r="O5787" t="s">
        <v>88</v>
      </c>
      <c r="P5787" s="1">
        <v>45585</v>
      </c>
      <c r="Q5787" s="1">
        <v>45646</v>
      </c>
      <c r="R5787">
        <v>1154</v>
      </c>
      <c r="S5787" s="4">
        <v>8.3000000000000007</v>
      </c>
      <c r="T5787" t="s">
        <v>63</v>
      </c>
    </row>
    <row r="5788" spans="1:20" x14ac:dyDescent="0.35">
      <c r="A5788" t="s">
        <v>11487</v>
      </c>
      <c r="B5788" s="5" t="s">
        <v>28800</v>
      </c>
      <c r="C5788" s="6">
        <v>157430</v>
      </c>
      <c r="D5788" t="s">
        <v>41</v>
      </c>
      <c r="E5788">
        <v>133816</v>
      </c>
      <c r="F5788" s="5" t="s">
        <v>66</v>
      </c>
      <c r="G5788" s="5" t="s">
        <v>59</v>
      </c>
      <c r="H5788" s="5" t="s">
        <v>43</v>
      </c>
      <c r="I5788" t="s">
        <v>35</v>
      </c>
      <c r="J5788" t="s">
        <v>304</v>
      </c>
      <c r="K5788">
        <v>0</v>
      </c>
      <c r="L5788" s="5" t="s">
        <v>11488</v>
      </c>
      <c r="M5788" s="5" t="s">
        <v>54</v>
      </c>
      <c r="N5788">
        <v>5</v>
      </c>
      <c r="O5788" t="s">
        <v>141</v>
      </c>
      <c r="P5788" s="1">
        <v>45488</v>
      </c>
      <c r="Q5788" s="1">
        <v>45544</v>
      </c>
      <c r="R5788">
        <v>1632</v>
      </c>
      <c r="S5788" s="4">
        <v>9.9</v>
      </c>
      <c r="T5788" t="s">
        <v>118</v>
      </c>
    </row>
    <row r="5789" spans="1:20" x14ac:dyDescent="0.35">
      <c r="A5789" t="s">
        <v>11489</v>
      </c>
      <c r="B5789" s="5" t="s">
        <v>217</v>
      </c>
      <c r="C5789" s="6">
        <v>97775</v>
      </c>
      <c r="D5789" t="s">
        <v>41</v>
      </c>
      <c r="E5789">
        <v>83109</v>
      </c>
      <c r="F5789" s="5" t="s">
        <v>50</v>
      </c>
      <c r="G5789" s="5" t="s">
        <v>51</v>
      </c>
      <c r="H5789" s="5" t="s">
        <v>43</v>
      </c>
      <c r="I5789" t="s">
        <v>35</v>
      </c>
      <c r="J5789" t="s">
        <v>43</v>
      </c>
      <c r="K5789">
        <v>100</v>
      </c>
      <c r="L5789" s="5" t="s">
        <v>11490</v>
      </c>
      <c r="M5789" s="5" t="s">
        <v>28</v>
      </c>
      <c r="N5789">
        <v>2</v>
      </c>
      <c r="O5789" t="s">
        <v>131</v>
      </c>
      <c r="P5789" s="1">
        <v>45662</v>
      </c>
      <c r="Q5789" s="1">
        <v>45733</v>
      </c>
      <c r="R5789">
        <v>1419</v>
      </c>
      <c r="S5789" s="4">
        <v>8.1999999999999993</v>
      </c>
      <c r="T5789" t="s">
        <v>47</v>
      </c>
    </row>
    <row r="5790" spans="1:20" x14ac:dyDescent="0.35">
      <c r="A5790" t="s">
        <v>11491</v>
      </c>
      <c r="B5790" s="5" t="s">
        <v>217</v>
      </c>
      <c r="C5790" s="6">
        <v>59315</v>
      </c>
      <c r="D5790" t="s">
        <v>22</v>
      </c>
      <c r="E5790">
        <v>59315</v>
      </c>
      <c r="F5790" s="5" t="s">
        <v>58</v>
      </c>
      <c r="G5790" s="5" t="s">
        <v>59</v>
      </c>
      <c r="H5790" s="5" t="s">
        <v>25</v>
      </c>
      <c r="I5790" t="s">
        <v>44</v>
      </c>
      <c r="J5790" t="s">
        <v>354</v>
      </c>
      <c r="K5790">
        <v>50</v>
      </c>
      <c r="L5790" s="5" t="s">
        <v>11492</v>
      </c>
      <c r="M5790" s="5" t="s">
        <v>37</v>
      </c>
      <c r="N5790">
        <v>0</v>
      </c>
      <c r="O5790" t="s">
        <v>131</v>
      </c>
      <c r="P5790" s="1">
        <v>45436</v>
      </c>
      <c r="Q5790" s="1">
        <v>45505</v>
      </c>
      <c r="R5790">
        <v>2125</v>
      </c>
      <c r="S5790" s="4">
        <v>9.9</v>
      </c>
      <c r="T5790" t="s">
        <v>136</v>
      </c>
    </row>
    <row r="5791" spans="1:20" x14ac:dyDescent="0.35">
      <c r="A5791" t="s">
        <v>11493</v>
      </c>
      <c r="B5791" s="5" t="s">
        <v>28799</v>
      </c>
      <c r="C5791" s="6">
        <v>135321</v>
      </c>
      <c r="D5791" t="s">
        <v>41</v>
      </c>
      <c r="E5791">
        <v>115023</v>
      </c>
      <c r="F5791" s="5" t="s">
        <v>66</v>
      </c>
      <c r="G5791" s="5" t="s">
        <v>59</v>
      </c>
      <c r="H5791" s="5" t="s">
        <v>60</v>
      </c>
      <c r="I5791" t="s">
        <v>35</v>
      </c>
      <c r="J5791" t="s">
        <v>60</v>
      </c>
      <c r="K5791">
        <v>50</v>
      </c>
      <c r="L5791" s="5" t="s">
        <v>11494</v>
      </c>
      <c r="M5791" s="5" t="s">
        <v>37</v>
      </c>
      <c r="N5791">
        <v>8</v>
      </c>
      <c r="O5791" t="s">
        <v>29</v>
      </c>
      <c r="P5791" s="1">
        <v>45399</v>
      </c>
      <c r="Q5791" s="1">
        <v>45444</v>
      </c>
      <c r="R5791">
        <v>1089</v>
      </c>
      <c r="S5791" s="4">
        <v>8.6</v>
      </c>
      <c r="T5791" t="s">
        <v>210</v>
      </c>
    </row>
    <row r="5792" spans="1:20" x14ac:dyDescent="0.35">
      <c r="A5792" t="s">
        <v>11495</v>
      </c>
      <c r="B5792" s="5" t="s">
        <v>28801</v>
      </c>
      <c r="C5792" s="6">
        <v>54243</v>
      </c>
      <c r="D5792" t="s">
        <v>65</v>
      </c>
      <c r="E5792">
        <v>70516</v>
      </c>
      <c r="F5792" s="5" t="s">
        <v>58</v>
      </c>
      <c r="G5792" s="5" t="s">
        <v>24</v>
      </c>
      <c r="H5792" s="5" t="s">
        <v>67</v>
      </c>
      <c r="I5792" t="s">
        <v>44</v>
      </c>
      <c r="J5792" t="s">
        <v>294</v>
      </c>
      <c r="K5792">
        <v>100</v>
      </c>
      <c r="L5792" s="5" t="s">
        <v>11496</v>
      </c>
      <c r="M5792" s="5" t="s">
        <v>37</v>
      </c>
      <c r="N5792">
        <v>0</v>
      </c>
      <c r="O5792" t="s">
        <v>107</v>
      </c>
      <c r="P5792" s="1">
        <v>45308</v>
      </c>
      <c r="Q5792" s="1">
        <v>45333</v>
      </c>
      <c r="R5792">
        <v>1715</v>
      </c>
      <c r="S5792" s="4">
        <v>9</v>
      </c>
      <c r="T5792" t="s">
        <v>243</v>
      </c>
    </row>
    <row r="5793" spans="1:20" x14ac:dyDescent="0.35">
      <c r="A5793" t="s">
        <v>11497</v>
      </c>
      <c r="B5793" s="5" t="s">
        <v>28802</v>
      </c>
      <c r="C5793" s="6">
        <v>66510</v>
      </c>
      <c r="D5793" t="s">
        <v>65</v>
      </c>
      <c r="E5793">
        <v>86463</v>
      </c>
      <c r="F5793" s="5" t="s">
        <v>58</v>
      </c>
      <c r="G5793" s="5" t="s">
        <v>24</v>
      </c>
      <c r="H5793" s="5" t="s">
        <v>67</v>
      </c>
      <c r="I5793" t="s">
        <v>35</v>
      </c>
      <c r="J5793" t="s">
        <v>67</v>
      </c>
      <c r="K5793">
        <v>0</v>
      </c>
      <c r="L5793" s="5" t="s">
        <v>11498</v>
      </c>
      <c r="M5793" s="5" t="s">
        <v>37</v>
      </c>
      <c r="N5793">
        <v>0</v>
      </c>
      <c r="O5793" t="s">
        <v>88</v>
      </c>
      <c r="P5793" s="1">
        <v>45698</v>
      </c>
      <c r="Q5793" s="1">
        <v>45763</v>
      </c>
      <c r="R5793">
        <v>890</v>
      </c>
      <c r="S5793" s="4">
        <v>8.8000000000000007</v>
      </c>
      <c r="T5793" t="s">
        <v>108</v>
      </c>
    </row>
    <row r="5794" spans="1:20" x14ac:dyDescent="0.35">
      <c r="A5794" t="s">
        <v>11499</v>
      </c>
      <c r="B5794" s="5" t="s">
        <v>40</v>
      </c>
      <c r="C5794" s="6">
        <v>290571</v>
      </c>
      <c r="D5794" t="s">
        <v>22</v>
      </c>
      <c r="E5794">
        <v>290571</v>
      </c>
      <c r="F5794" s="5" t="s">
        <v>23</v>
      </c>
      <c r="G5794" s="5" t="s">
        <v>42</v>
      </c>
      <c r="H5794" s="5" t="s">
        <v>68</v>
      </c>
      <c r="I5794" t="s">
        <v>26</v>
      </c>
      <c r="J5794" t="s">
        <v>68</v>
      </c>
      <c r="K5794">
        <v>50</v>
      </c>
      <c r="L5794" s="5" t="s">
        <v>11500</v>
      </c>
      <c r="M5794" s="5" t="s">
        <v>37</v>
      </c>
      <c r="N5794">
        <v>11</v>
      </c>
      <c r="O5794" t="s">
        <v>112</v>
      </c>
      <c r="P5794" s="1">
        <v>45499</v>
      </c>
      <c r="Q5794" s="1">
        <v>45516</v>
      </c>
      <c r="R5794">
        <v>1050</v>
      </c>
      <c r="S5794" s="4">
        <v>5.6</v>
      </c>
      <c r="T5794" t="s">
        <v>55</v>
      </c>
    </row>
    <row r="5795" spans="1:20" x14ac:dyDescent="0.35">
      <c r="A5795" t="s">
        <v>11501</v>
      </c>
      <c r="B5795" s="5" t="s">
        <v>28800</v>
      </c>
      <c r="C5795" s="6">
        <v>174210</v>
      </c>
      <c r="D5795" t="s">
        <v>22</v>
      </c>
      <c r="E5795">
        <v>174210</v>
      </c>
      <c r="F5795" s="5" t="s">
        <v>66</v>
      </c>
      <c r="G5795" s="5" t="s">
        <v>42</v>
      </c>
      <c r="H5795" s="5" t="s">
        <v>101</v>
      </c>
      <c r="I5795" t="s">
        <v>35</v>
      </c>
      <c r="J5795" t="s">
        <v>101</v>
      </c>
      <c r="K5795">
        <v>50</v>
      </c>
      <c r="L5795" s="5" t="s">
        <v>11502</v>
      </c>
      <c r="M5795" s="5" t="s">
        <v>28</v>
      </c>
      <c r="N5795">
        <v>6</v>
      </c>
      <c r="O5795" t="s">
        <v>107</v>
      </c>
      <c r="P5795" s="1">
        <v>45605</v>
      </c>
      <c r="Q5795" s="1">
        <v>45643</v>
      </c>
      <c r="R5795">
        <v>718</v>
      </c>
      <c r="S5795" s="4">
        <v>5.2</v>
      </c>
      <c r="T5795" t="s">
        <v>89</v>
      </c>
    </row>
    <row r="5796" spans="1:20" x14ac:dyDescent="0.35">
      <c r="A5796" t="s">
        <v>11503</v>
      </c>
      <c r="B5796" s="5" t="s">
        <v>179</v>
      </c>
      <c r="C5796" s="6">
        <v>187877</v>
      </c>
      <c r="D5796" t="s">
        <v>22</v>
      </c>
      <c r="E5796">
        <v>187877</v>
      </c>
      <c r="F5796" s="5" t="s">
        <v>66</v>
      </c>
      <c r="G5796" s="5" t="s">
        <v>51</v>
      </c>
      <c r="H5796" s="5" t="s">
        <v>101</v>
      </c>
      <c r="I5796" t="s">
        <v>35</v>
      </c>
      <c r="J5796" t="s">
        <v>1449</v>
      </c>
      <c r="K5796">
        <v>100</v>
      </c>
      <c r="L5796" s="5" t="s">
        <v>11504</v>
      </c>
      <c r="M5796" s="5" t="s">
        <v>54</v>
      </c>
      <c r="N5796">
        <v>8</v>
      </c>
      <c r="O5796" t="s">
        <v>71</v>
      </c>
      <c r="P5796" s="1">
        <v>45466</v>
      </c>
      <c r="Q5796" s="1">
        <v>45502</v>
      </c>
      <c r="R5796">
        <v>1005</v>
      </c>
      <c r="S5796" s="4">
        <v>7.8</v>
      </c>
      <c r="T5796" t="s">
        <v>55</v>
      </c>
    </row>
    <row r="5797" spans="1:20" x14ac:dyDescent="0.35">
      <c r="A5797" t="s">
        <v>11505</v>
      </c>
      <c r="B5797" s="5" t="s">
        <v>28799</v>
      </c>
      <c r="C5797" s="6">
        <v>238675</v>
      </c>
      <c r="D5797" t="s">
        <v>41</v>
      </c>
      <c r="E5797">
        <v>202874</v>
      </c>
      <c r="F5797" s="5" t="s">
        <v>23</v>
      </c>
      <c r="G5797" s="5" t="s">
        <v>42</v>
      </c>
      <c r="H5797" s="5" t="s">
        <v>126</v>
      </c>
      <c r="I5797" t="s">
        <v>26</v>
      </c>
      <c r="J5797" t="s">
        <v>126</v>
      </c>
      <c r="K5797">
        <v>100</v>
      </c>
      <c r="L5797" s="5" t="s">
        <v>11506</v>
      </c>
      <c r="M5797" s="5" t="s">
        <v>54</v>
      </c>
      <c r="N5797">
        <v>12</v>
      </c>
      <c r="O5797" t="s">
        <v>135</v>
      </c>
      <c r="P5797" s="1">
        <v>45666</v>
      </c>
      <c r="Q5797" s="1">
        <v>45714</v>
      </c>
      <c r="R5797">
        <v>1576</v>
      </c>
      <c r="S5797" s="4">
        <v>7.2</v>
      </c>
      <c r="T5797" t="s">
        <v>243</v>
      </c>
    </row>
    <row r="5798" spans="1:20" x14ac:dyDescent="0.35">
      <c r="A5798" t="s">
        <v>11507</v>
      </c>
      <c r="B5798" s="5" t="s">
        <v>28800</v>
      </c>
      <c r="C5798" s="6">
        <v>115479</v>
      </c>
      <c r="D5798" t="s">
        <v>41</v>
      </c>
      <c r="E5798">
        <v>98157</v>
      </c>
      <c r="F5798" s="5" t="s">
        <v>66</v>
      </c>
      <c r="G5798" s="5" t="s">
        <v>42</v>
      </c>
      <c r="H5798" s="5" t="s">
        <v>60</v>
      </c>
      <c r="I5798" t="s">
        <v>35</v>
      </c>
      <c r="J5798" t="s">
        <v>60</v>
      </c>
      <c r="K5798">
        <v>100</v>
      </c>
      <c r="L5798" s="5" t="s">
        <v>11508</v>
      </c>
      <c r="M5798" s="5" t="s">
        <v>28</v>
      </c>
      <c r="N5798">
        <v>8</v>
      </c>
      <c r="O5798" t="s">
        <v>88</v>
      </c>
      <c r="P5798" s="1">
        <v>45658</v>
      </c>
      <c r="Q5798" s="1">
        <v>45676</v>
      </c>
      <c r="R5798">
        <v>883</v>
      </c>
      <c r="S5798" s="4">
        <v>8.1</v>
      </c>
      <c r="T5798" t="s">
        <v>243</v>
      </c>
    </row>
    <row r="5799" spans="1:20" x14ac:dyDescent="0.35">
      <c r="A5799" t="s">
        <v>11509</v>
      </c>
      <c r="B5799" s="5" t="s">
        <v>73</v>
      </c>
      <c r="C5799" s="6">
        <v>89054</v>
      </c>
      <c r="D5799" t="s">
        <v>22</v>
      </c>
      <c r="E5799">
        <v>89054</v>
      </c>
      <c r="F5799" s="5" t="s">
        <v>50</v>
      </c>
      <c r="G5799" s="5" t="s">
        <v>42</v>
      </c>
      <c r="H5799" s="5" t="s">
        <v>101</v>
      </c>
      <c r="I5799" t="s">
        <v>44</v>
      </c>
      <c r="J5799" t="s">
        <v>101</v>
      </c>
      <c r="K5799">
        <v>0</v>
      </c>
      <c r="L5799" s="5" t="s">
        <v>4713</v>
      </c>
      <c r="M5799" s="5" t="s">
        <v>28</v>
      </c>
      <c r="N5799">
        <v>3</v>
      </c>
      <c r="O5799" t="s">
        <v>112</v>
      </c>
      <c r="P5799" s="1">
        <v>45587</v>
      </c>
      <c r="Q5799" s="1">
        <v>45619</v>
      </c>
      <c r="R5799">
        <v>1689</v>
      </c>
      <c r="S5799" s="4">
        <v>9.1999999999999993</v>
      </c>
      <c r="T5799" t="s">
        <v>79</v>
      </c>
    </row>
    <row r="5800" spans="1:20" x14ac:dyDescent="0.35">
      <c r="A5800" t="s">
        <v>11510</v>
      </c>
      <c r="B5800" s="5" t="s">
        <v>100</v>
      </c>
      <c r="C5800" s="6">
        <v>161406</v>
      </c>
      <c r="D5800" t="s">
        <v>22</v>
      </c>
      <c r="E5800">
        <v>161406</v>
      </c>
      <c r="F5800" s="5" t="s">
        <v>66</v>
      </c>
      <c r="G5800" s="5" t="s">
        <v>42</v>
      </c>
      <c r="H5800" s="5" t="s">
        <v>191</v>
      </c>
      <c r="I5800" t="s">
        <v>35</v>
      </c>
      <c r="J5800" t="s">
        <v>191</v>
      </c>
      <c r="K5800">
        <v>0</v>
      </c>
      <c r="L5800" s="5" t="s">
        <v>11511</v>
      </c>
      <c r="M5800" s="5" t="s">
        <v>70</v>
      </c>
      <c r="N5800">
        <v>5</v>
      </c>
      <c r="O5800" t="s">
        <v>62</v>
      </c>
      <c r="P5800" s="1">
        <v>45381</v>
      </c>
      <c r="Q5800" s="1">
        <v>45447</v>
      </c>
      <c r="R5800">
        <v>911</v>
      </c>
      <c r="S5800" s="4">
        <v>6.6</v>
      </c>
      <c r="T5800" t="s">
        <v>63</v>
      </c>
    </row>
    <row r="5801" spans="1:20" x14ac:dyDescent="0.35">
      <c r="A5801" t="s">
        <v>11512</v>
      </c>
      <c r="B5801" s="5" t="s">
        <v>28802</v>
      </c>
      <c r="C5801" s="6">
        <v>64215</v>
      </c>
      <c r="D5801" t="s">
        <v>92</v>
      </c>
      <c r="E5801">
        <v>48161</v>
      </c>
      <c r="F5801" s="5" t="s">
        <v>58</v>
      </c>
      <c r="G5801" s="5" t="s">
        <v>42</v>
      </c>
      <c r="H5801" s="5" t="s">
        <v>93</v>
      </c>
      <c r="I5801" t="s">
        <v>44</v>
      </c>
      <c r="J5801" t="s">
        <v>93</v>
      </c>
      <c r="K5801">
        <v>50</v>
      </c>
      <c r="L5801" s="5" t="s">
        <v>11513</v>
      </c>
      <c r="M5801" s="5" t="s">
        <v>37</v>
      </c>
      <c r="N5801">
        <v>0</v>
      </c>
      <c r="O5801" t="s">
        <v>46</v>
      </c>
      <c r="P5801" s="1">
        <v>45381</v>
      </c>
      <c r="Q5801" s="1">
        <v>45438</v>
      </c>
      <c r="R5801">
        <v>1193</v>
      </c>
      <c r="S5801" s="4">
        <v>5.7</v>
      </c>
      <c r="T5801" t="s">
        <v>153</v>
      </c>
    </row>
    <row r="5802" spans="1:20" x14ac:dyDescent="0.35">
      <c r="A5802" t="s">
        <v>11514</v>
      </c>
      <c r="B5802" s="5" t="s">
        <v>179</v>
      </c>
      <c r="C5802" s="6">
        <v>64511</v>
      </c>
      <c r="D5802" t="s">
        <v>22</v>
      </c>
      <c r="E5802">
        <v>64511</v>
      </c>
      <c r="F5802" s="5" t="s">
        <v>50</v>
      </c>
      <c r="G5802" s="5" t="s">
        <v>51</v>
      </c>
      <c r="H5802" s="5" t="s">
        <v>165</v>
      </c>
      <c r="I5802" t="s">
        <v>26</v>
      </c>
      <c r="J5802" t="s">
        <v>83</v>
      </c>
      <c r="K5802">
        <v>100</v>
      </c>
      <c r="L5802" s="5" t="s">
        <v>2895</v>
      </c>
      <c r="M5802" s="5" t="s">
        <v>28</v>
      </c>
      <c r="N5802">
        <v>4</v>
      </c>
      <c r="O5802" t="s">
        <v>141</v>
      </c>
      <c r="P5802" s="1">
        <v>45341</v>
      </c>
      <c r="Q5802" s="1">
        <v>45412</v>
      </c>
      <c r="R5802">
        <v>1416</v>
      </c>
      <c r="S5802" s="4">
        <v>8.6</v>
      </c>
      <c r="T5802" t="s">
        <v>277</v>
      </c>
    </row>
    <row r="5803" spans="1:20" x14ac:dyDescent="0.35">
      <c r="A5803" t="s">
        <v>11515</v>
      </c>
      <c r="B5803" s="5" t="s">
        <v>179</v>
      </c>
      <c r="C5803" s="6">
        <v>126060</v>
      </c>
      <c r="D5803" t="s">
        <v>22</v>
      </c>
      <c r="E5803">
        <v>126060</v>
      </c>
      <c r="F5803" s="5" t="s">
        <v>23</v>
      </c>
      <c r="G5803" s="5" t="s">
        <v>42</v>
      </c>
      <c r="H5803" s="5" t="s">
        <v>157</v>
      </c>
      <c r="I5803" t="s">
        <v>35</v>
      </c>
      <c r="J5803" t="s">
        <v>157</v>
      </c>
      <c r="K5803">
        <v>50</v>
      </c>
      <c r="L5803" s="5" t="s">
        <v>11516</v>
      </c>
      <c r="M5803" s="5" t="s">
        <v>28</v>
      </c>
      <c r="N5803">
        <v>18</v>
      </c>
      <c r="O5803" t="s">
        <v>141</v>
      </c>
      <c r="P5803" s="1">
        <v>45470</v>
      </c>
      <c r="Q5803" s="1">
        <v>45539</v>
      </c>
      <c r="R5803">
        <v>2144</v>
      </c>
      <c r="S5803" s="4">
        <v>6.8</v>
      </c>
      <c r="T5803" t="s">
        <v>243</v>
      </c>
    </row>
    <row r="5804" spans="1:20" x14ac:dyDescent="0.35">
      <c r="A5804" t="s">
        <v>11517</v>
      </c>
      <c r="B5804" s="5" t="s">
        <v>179</v>
      </c>
      <c r="C5804" s="6">
        <v>54920</v>
      </c>
      <c r="D5804" t="s">
        <v>22</v>
      </c>
      <c r="E5804">
        <v>54920</v>
      </c>
      <c r="F5804" s="5" t="s">
        <v>58</v>
      </c>
      <c r="G5804" s="5" t="s">
        <v>42</v>
      </c>
      <c r="H5804" s="5" t="s">
        <v>165</v>
      </c>
      <c r="I5804" t="s">
        <v>44</v>
      </c>
      <c r="J5804" t="s">
        <v>68</v>
      </c>
      <c r="K5804">
        <v>0</v>
      </c>
      <c r="L5804" s="5" t="s">
        <v>11518</v>
      </c>
      <c r="M5804" s="5" t="s">
        <v>54</v>
      </c>
      <c r="N5804">
        <v>1</v>
      </c>
      <c r="O5804" t="s">
        <v>141</v>
      </c>
      <c r="P5804" s="1">
        <v>45379</v>
      </c>
      <c r="Q5804" s="1">
        <v>45404</v>
      </c>
      <c r="R5804">
        <v>510</v>
      </c>
      <c r="S5804" s="4">
        <v>9</v>
      </c>
      <c r="T5804" t="s">
        <v>95</v>
      </c>
    </row>
    <row r="5805" spans="1:20" x14ac:dyDescent="0.35">
      <c r="A5805" t="s">
        <v>11519</v>
      </c>
      <c r="B5805" s="5" t="s">
        <v>28802</v>
      </c>
      <c r="C5805" s="6">
        <v>266720</v>
      </c>
      <c r="D5805" t="s">
        <v>92</v>
      </c>
      <c r="E5805">
        <v>200040</v>
      </c>
      <c r="F5805" s="5" t="s">
        <v>23</v>
      </c>
      <c r="G5805" s="5" t="s">
        <v>42</v>
      </c>
      <c r="H5805" s="5" t="s">
        <v>93</v>
      </c>
      <c r="I5805" t="s">
        <v>26</v>
      </c>
      <c r="J5805" t="s">
        <v>186</v>
      </c>
      <c r="K5805">
        <v>0</v>
      </c>
      <c r="L5805" s="5" t="s">
        <v>11520</v>
      </c>
      <c r="M5805" s="5" t="s">
        <v>37</v>
      </c>
      <c r="N5805">
        <v>16</v>
      </c>
      <c r="O5805" t="s">
        <v>107</v>
      </c>
      <c r="P5805" s="1">
        <v>45390</v>
      </c>
      <c r="Q5805" s="1">
        <v>45431</v>
      </c>
      <c r="R5805">
        <v>1513</v>
      </c>
      <c r="S5805" s="4">
        <v>7.1</v>
      </c>
      <c r="T5805" t="s">
        <v>95</v>
      </c>
    </row>
    <row r="5806" spans="1:20" x14ac:dyDescent="0.35">
      <c r="A5806" t="s">
        <v>11521</v>
      </c>
      <c r="B5806" s="5" t="s">
        <v>105</v>
      </c>
      <c r="C5806" s="6">
        <v>54944</v>
      </c>
      <c r="D5806" t="s">
        <v>81</v>
      </c>
      <c r="E5806">
        <v>74174</v>
      </c>
      <c r="F5806" s="5" t="s">
        <v>58</v>
      </c>
      <c r="G5806" s="5" t="s">
        <v>51</v>
      </c>
      <c r="H5806" s="5" t="s">
        <v>82</v>
      </c>
      <c r="I5806" t="s">
        <v>26</v>
      </c>
      <c r="J5806" t="s">
        <v>82</v>
      </c>
      <c r="K5806">
        <v>50</v>
      </c>
      <c r="L5806" s="5" t="s">
        <v>11522</v>
      </c>
      <c r="M5806" s="5" t="s">
        <v>37</v>
      </c>
      <c r="N5806">
        <v>1</v>
      </c>
      <c r="O5806" t="s">
        <v>172</v>
      </c>
      <c r="P5806" s="1">
        <v>45332</v>
      </c>
      <c r="Q5806" s="1">
        <v>45359</v>
      </c>
      <c r="R5806">
        <v>708</v>
      </c>
      <c r="S5806" s="4">
        <v>6.3</v>
      </c>
      <c r="T5806" t="s">
        <v>95</v>
      </c>
    </row>
    <row r="5807" spans="1:20" x14ac:dyDescent="0.35">
      <c r="A5807" t="s">
        <v>11523</v>
      </c>
      <c r="B5807" s="5" t="s">
        <v>28799</v>
      </c>
      <c r="C5807" s="6">
        <v>152987</v>
      </c>
      <c r="D5807" t="s">
        <v>22</v>
      </c>
      <c r="E5807">
        <v>152987</v>
      </c>
      <c r="F5807" s="5" t="s">
        <v>66</v>
      </c>
      <c r="G5807" s="5" t="s">
        <v>51</v>
      </c>
      <c r="H5807" s="5" t="s">
        <v>68</v>
      </c>
      <c r="I5807" t="s">
        <v>44</v>
      </c>
      <c r="J5807" t="s">
        <v>68</v>
      </c>
      <c r="K5807">
        <v>100</v>
      </c>
      <c r="L5807" s="5" t="s">
        <v>11524</v>
      </c>
      <c r="M5807" s="5" t="s">
        <v>28</v>
      </c>
      <c r="N5807">
        <v>6</v>
      </c>
      <c r="O5807" t="s">
        <v>88</v>
      </c>
      <c r="P5807" s="1">
        <v>45360</v>
      </c>
      <c r="Q5807" s="1">
        <v>45392</v>
      </c>
      <c r="R5807">
        <v>1687</v>
      </c>
      <c r="S5807" s="4">
        <v>8.5</v>
      </c>
      <c r="T5807" t="s">
        <v>47</v>
      </c>
    </row>
    <row r="5808" spans="1:20" x14ac:dyDescent="0.35">
      <c r="A5808" t="s">
        <v>11525</v>
      </c>
      <c r="B5808" s="5" t="s">
        <v>73</v>
      </c>
      <c r="C5808" s="6">
        <v>158814</v>
      </c>
      <c r="D5808" t="s">
        <v>120</v>
      </c>
      <c r="E5808">
        <v>142933</v>
      </c>
      <c r="F5808" s="5" t="s">
        <v>66</v>
      </c>
      <c r="G5808" s="5" t="s">
        <v>42</v>
      </c>
      <c r="H5808" s="5" t="s">
        <v>121</v>
      </c>
      <c r="I5808" t="s">
        <v>26</v>
      </c>
      <c r="J5808" t="s">
        <v>121</v>
      </c>
      <c r="K5808">
        <v>50</v>
      </c>
      <c r="L5808" s="5" t="s">
        <v>11526</v>
      </c>
      <c r="M5808" s="5" t="s">
        <v>37</v>
      </c>
      <c r="N5808">
        <v>8</v>
      </c>
      <c r="O5808" t="s">
        <v>167</v>
      </c>
      <c r="P5808" s="1">
        <v>45653</v>
      </c>
      <c r="Q5808" s="1">
        <v>45726</v>
      </c>
      <c r="R5808">
        <v>1650</v>
      </c>
      <c r="S5808" s="4">
        <v>9.6999999999999993</v>
      </c>
      <c r="T5808" t="s">
        <v>63</v>
      </c>
    </row>
    <row r="5809" spans="1:20" x14ac:dyDescent="0.35">
      <c r="A5809" t="s">
        <v>11527</v>
      </c>
      <c r="B5809" s="5" t="s">
        <v>28801</v>
      </c>
      <c r="C5809" s="6">
        <v>92910</v>
      </c>
      <c r="D5809" t="s">
        <v>22</v>
      </c>
      <c r="E5809">
        <v>92910</v>
      </c>
      <c r="F5809" s="5" t="s">
        <v>23</v>
      </c>
      <c r="G5809" s="5" t="s">
        <v>42</v>
      </c>
      <c r="H5809" s="5" t="s">
        <v>157</v>
      </c>
      <c r="I5809" t="s">
        <v>44</v>
      </c>
      <c r="J5809" t="s">
        <v>116</v>
      </c>
      <c r="K5809">
        <v>100</v>
      </c>
      <c r="L5809" s="5" t="s">
        <v>11528</v>
      </c>
      <c r="M5809" s="5" t="s">
        <v>37</v>
      </c>
      <c r="N5809">
        <v>15</v>
      </c>
      <c r="O5809" t="s">
        <v>85</v>
      </c>
      <c r="P5809" s="1">
        <v>45370</v>
      </c>
      <c r="Q5809" s="1">
        <v>45408</v>
      </c>
      <c r="R5809">
        <v>1516</v>
      </c>
      <c r="S5809" s="4">
        <v>8.9</v>
      </c>
      <c r="T5809" t="s">
        <v>103</v>
      </c>
    </row>
    <row r="5810" spans="1:20" x14ac:dyDescent="0.35">
      <c r="A5810" t="s">
        <v>11529</v>
      </c>
      <c r="B5810" s="5" t="s">
        <v>179</v>
      </c>
      <c r="C5810" s="6">
        <v>209901</v>
      </c>
      <c r="D5810" t="s">
        <v>22</v>
      </c>
      <c r="E5810">
        <v>209901</v>
      </c>
      <c r="F5810" s="5" t="s">
        <v>23</v>
      </c>
      <c r="G5810" s="5" t="s">
        <v>42</v>
      </c>
      <c r="H5810" s="5" t="s">
        <v>97</v>
      </c>
      <c r="I5810" t="s">
        <v>35</v>
      </c>
      <c r="J5810" t="s">
        <v>97</v>
      </c>
      <c r="K5810">
        <v>50</v>
      </c>
      <c r="L5810" s="5" t="s">
        <v>11530</v>
      </c>
      <c r="M5810" s="5" t="s">
        <v>28</v>
      </c>
      <c r="N5810">
        <v>13</v>
      </c>
      <c r="O5810" t="s">
        <v>172</v>
      </c>
      <c r="P5810" s="1">
        <v>45296</v>
      </c>
      <c r="Q5810" s="1">
        <v>45349</v>
      </c>
      <c r="R5810">
        <v>761</v>
      </c>
      <c r="S5810" s="4">
        <v>6.8</v>
      </c>
      <c r="T5810" t="s">
        <v>210</v>
      </c>
    </row>
    <row r="5811" spans="1:20" x14ac:dyDescent="0.35">
      <c r="A5811" t="s">
        <v>11531</v>
      </c>
      <c r="B5811" s="5" t="s">
        <v>49</v>
      </c>
      <c r="C5811" s="6">
        <v>82999</v>
      </c>
      <c r="D5811" t="s">
        <v>81</v>
      </c>
      <c r="E5811">
        <v>112049</v>
      </c>
      <c r="F5811" s="5" t="s">
        <v>58</v>
      </c>
      <c r="G5811" s="5" t="s">
        <v>51</v>
      </c>
      <c r="H5811" s="5" t="s">
        <v>82</v>
      </c>
      <c r="I5811" t="s">
        <v>35</v>
      </c>
      <c r="J5811" t="s">
        <v>82</v>
      </c>
      <c r="K5811">
        <v>0</v>
      </c>
      <c r="L5811" s="5" t="s">
        <v>11532</v>
      </c>
      <c r="M5811" s="5" t="s">
        <v>70</v>
      </c>
      <c r="N5811">
        <v>0</v>
      </c>
      <c r="O5811" t="s">
        <v>107</v>
      </c>
      <c r="P5811" s="1">
        <v>45440</v>
      </c>
      <c r="Q5811" s="1">
        <v>45466</v>
      </c>
      <c r="R5811">
        <v>2391</v>
      </c>
      <c r="S5811" s="4">
        <v>9.1</v>
      </c>
      <c r="T5811" t="s">
        <v>30</v>
      </c>
    </row>
    <row r="5812" spans="1:20" x14ac:dyDescent="0.35">
      <c r="A5812" t="s">
        <v>11533</v>
      </c>
      <c r="B5812" s="5" t="s">
        <v>49</v>
      </c>
      <c r="C5812" s="6">
        <v>28848</v>
      </c>
      <c r="D5812" t="s">
        <v>22</v>
      </c>
      <c r="E5812">
        <v>28848</v>
      </c>
      <c r="F5812" s="5" t="s">
        <v>58</v>
      </c>
      <c r="G5812" s="5" t="s">
        <v>42</v>
      </c>
      <c r="H5812" s="5" t="s">
        <v>157</v>
      </c>
      <c r="I5812" t="s">
        <v>35</v>
      </c>
      <c r="J5812" t="s">
        <v>915</v>
      </c>
      <c r="K5812">
        <v>50</v>
      </c>
      <c r="L5812" s="5" t="s">
        <v>11534</v>
      </c>
      <c r="M5812" s="5" t="s">
        <v>37</v>
      </c>
      <c r="N5812">
        <v>1</v>
      </c>
      <c r="O5812" t="s">
        <v>135</v>
      </c>
      <c r="P5812" s="1">
        <v>45364</v>
      </c>
      <c r="Q5812" s="1">
        <v>45433</v>
      </c>
      <c r="R5812">
        <v>2267</v>
      </c>
      <c r="S5812" s="4">
        <v>6.6</v>
      </c>
      <c r="T5812" t="s">
        <v>108</v>
      </c>
    </row>
    <row r="5813" spans="1:20" x14ac:dyDescent="0.35">
      <c r="A5813" t="s">
        <v>11535</v>
      </c>
      <c r="B5813" s="5" t="s">
        <v>49</v>
      </c>
      <c r="C5813" s="6">
        <v>65556</v>
      </c>
      <c r="D5813" t="s">
        <v>81</v>
      </c>
      <c r="E5813">
        <v>88501</v>
      </c>
      <c r="F5813" s="5" t="s">
        <v>58</v>
      </c>
      <c r="G5813" s="5" t="s">
        <v>24</v>
      </c>
      <c r="H5813" s="5" t="s">
        <v>82</v>
      </c>
      <c r="I5813" t="s">
        <v>26</v>
      </c>
      <c r="J5813" t="s">
        <v>1449</v>
      </c>
      <c r="K5813">
        <v>100</v>
      </c>
      <c r="L5813" s="5" t="s">
        <v>11536</v>
      </c>
      <c r="M5813" s="5" t="s">
        <v>70</v>
      </c>
      <c r="N5813">
        <v>1</v>
      </c>
      <c r="O5813" t="s">
        <v>78</v>
      </c>
      <c r="P5813" s="1">
        <v>45362</v>
      </c>
      <c r="Q5813" s="1">
        <v>45400</v>
      </c>
      <c r="R5813">
        <v>1984</v>
      </c>
      <c r="S5813" s="4">
        <v>7.5</v>
      </c>
      <c r="T5813" t="s">
        <v>89</v>
      </c>
    </row>
    <row r="5814" spans="1:20" x14ac:dyDescent="0.35">
      <c r="A5814" t="s">
        <v>11537</v>
      </c>
      <c r="B5814" s="5" t="s">
        <v>179</v>
      </c>
      <c r="C5814" s="6">
        <v>130176</v>
      </c>
      <c r="D5814" t="s">
        <v>22</v>
      </c>
      <c r="E5814">
        <v>130176</v>
      </c>
      <c r="F5814" s="5" t="s">
        <v>66</v>
      </c>
      <c r="G5814" s="5" t="s">
        <v>24</v>
      </c>
      <c r="H5814" s="5" t="s">
        <v>101</v>
      </c>
      <c r="I5814" t="s">
        <v>26</v>
      </c>
      <c r="J5814" t="s">
        <v>101</v>
      </c>
      <c r="K5814">
        <v>0</v>
      </c>
      <c r="L5814" s="5" t="s">
        <v>11538</v>
      </c>
      <c r="M5814" s="5" t="s">
        <v>28</v>
      </c>
      <c r="N5814">
        <v>6</v>
      </c>
      <c r="O5814" t="s">
        <v>88</v>
      </c>
      <c r="P5814" s="1">
        <v>45688</v>
      </c>
      <c r="Q5814" s="1">
        <v>45724</v>
      </c>
      <c r="R5814">
        <v>789</v>
      </c>
      <c r="S5814" s="4">
        <v>6.5</v>
      </c>
      <c r="T5814" t="s">
        <v>118</v>
      </c>
    </row>
    <row r="5815" spans="1:20" x14ac:dyDescent="0.35">
      <c r="A5815" t="s">
        <v>11539</v>
      </c>
      <c r="B5815" s="5" t="s">
        <v>105</v>
      </c>
      <c r="C5815" s="6">
        <v>101126</v>
      </c>
      <c r="D5815" t="s">
        <v>22</v>
      </c>
      <c r="E5815">
        <v>101126</v>
      </c>
      <c r="F5815" s="5" t="s">
        <v>66</v>
      </c>
      <c r="G5815" s="5" t="s">
        <v>59</v>
      </c>
      <c r="H5815" s="5" t="s">
        <v>52</v>
      </c>
      <c r="I5815" t="s">
        <v>26</v>
      </c>
      <c r="J5815" t="s">
        <v>299</v>
      </c>
      <c r="K5815">
        <v>0</v>
      </c>
      <c r="L5815" s="5" t="s">
        <v>11540</v>
      </c>
      <c r="M5815" s="5" t="s">
        <v>28</v>
      </c>
      <c r="N5815">
        <v>9</v>
      </c>
      <c r="O5815" t="s">
        <v>46</v>
      </c>
      <c r="P5815" s="1">
        <v>45686</v>
      </c>
      <c r="Q5815" s="1">
        <v>45758</v>
      </c>
      <c r="R5815">
        <v>2420</v>
      </c>
      <c r="S5815" s="4">
        <v>8.1999999999999993</v>
      </c>
      <c r="T5815" t="s">
        <v>153</v>
      </c>
    </row>
    <row r="5816" spans="1:20" x14ac:dyDescent="0.35">
      <c r="A5816" t="s">
        <v>11541</v>
      </c>
      <c r="B5816" s="5" t="s">
        <v>217</v>
      </c>
      <c r="C5816" s="6">
        <v>116327</v>
      </c>
      <c r="D5816" t="s">
        <v>22</v>
      </c>
      <c r="E5816">
        <v>116327</v>
      </c>
      <c r="F5816" s="5" t="s">
        <v>66</v>
      </c>
      <c r="G5816" s="5" t="s">
        <v>42</v>
      </c>
      <c r="H5816" s="5" t="s">
        <v>101</v>
      </c>
      <c r="I5816" t="s">
        <v>44</v>
      </c>
      <c r="J5816" t="s">
        <v>101</v>
      </c>
      <c r="K5816">
        <v>100</v>
      </c>
      <c r="L5816" s="5" t="s">
        <v>11542</v>
      </c>
      <c r="M5816" s="5" t="s">
        <v>37</v>
      </c>
      <c r="N5816">
        <v>7</v>
      </c>
      <c r="O5816" t="s">
        <v>107</v>
      </c>
      <c r="P5816" s="1">
        <v>45354</v>
      </c>
      <c r="Q5816" s="1">
        <v>45382</v>
      </c>
      <c r="R5816">
        <v>1709</v>
      </c>
      <c r="S5816" s="4">
        <v>7.6</v>
      </c>
      <c r="T5816" t="s">
        <v>38</v>
      </c>
    </row>
    <row r="5817" spans="1:20" x14ac:dyDescent="0.35">
      <c r="A5817" t="s">
        <v>11543</v>
      </c>
      <c r="B5817" s="5" t="s">
        <v>73</v>
      </c>
      <c r="C5817" s="6">
        <v>70463</v>
      </c>
      <c r="D5817" t="s">
        <v>41</v>
      </c>
      <c r="E5817">
        <v>59894</v>
      </c>
      <c r="F5817" s="5" t="s">
        <v>50</v>
      </c>
      <c r="G5817" s="5" t="s">
        <v>24</v>
      </c>
      <c r="H5817" s="5" t="s">
        <v>151</v>
      </c>
      <c r="I5817" t="s">
        <v>26</v>
      </c>
      <c r="J5817" t="s">
        <v>34</v>
      </c>
      <c r="K5817">
        <v>100</v>
      </c>
      <c r="L5817" s="5" t="s">
        <v>11544</v>
      </c>
      <c r="M5817" s="5" t="s">
        <v>37</v>
      </c>
      <c r="N5817">
        <v>3</v>
      </c>
      <c r="O5817" t="s">
        <v>112</v>
      </c>
      <c r="P5817" s="1">
        <v>45500</v>
      </c>
      <c r="Q5817" s="1">
        <v>45527</v>
      </c>
      <c r="R5817">
        <v>1950</v>
      </c>
      <c r="S5817" s="4">
        <v>8.1999999999999993</v>
      </c>
      <c r="T5817" t="s">
        <v>108</v>
      </c>
    </row>
    <row r="5818" spans="1:20" x14ac:dyDescent="0.35">
      <c r="A5818" t="s">
        <v>11545</v>
      </c>
      <c r="B5818" s="5" t="s">
        <v>91</v>
      </c>
      <c r="C5818" s="6">
        <v>66266</v>
      </c>
      <c r="D5818" t="s">
        <v>74</v>
      </c>
      <c r="E5818">
        <v>82833</v>
      </c>
      <c r="F5818" s="5" t="s">
        <v>58</v>
      </c>
      <c r="G5818" s="5" t="s">
        <v>42</v>
      </c>
      <c r="H5818" s="5" t="s">
        <v>75</v>
      </c>
      <c r="I5818" t="s">
        <v>26</v>
      </c>
      <c r="J5818" t="s">
        <v>75</v>
      </c>
      <c r="K5818">
        <v>0</v>
      </c>
      <c r="L5818" s="5" t="s">
        <v>11546</v>
      </c>
      <c r="M5818" s="5" t="s">
        <v>37</v>
      </c>
      <c r="N5818">
        <v>1</v>
      </c>
      <c r="O5818" t="s">
        <v>107</v>
      </c>
      <c r="P5818" s="1">
        <v>45642</v>
      </c>
      <c r="Q5818" s="1">
        <v>45666</v>
      </c>
      <c r="R5818">
        <v>986</v>
      </c>
      <c r="S5818" s="4">
        <v>8.1999999999999993</v>
      </c>
      <c r="T5818" t="s">
        <v>47</v>
      </c>
    </row>
    <row r="5819" spans="1:20" x14ac:dyDescent="0.35">
      <c r="A5819" t="s">
        <v>11547</v>
      </c>
      <c r="B5819" s="5" t="s">
        <v>32</v>
      </c>
      <c r="C5819" s="6">
        <v>61462</v>
      </c>
      <c r="D5819" t="s">
        <v>41</v>
      </c>
      <c r="E5819">
        <v>52243</v>
      </c>
      <c r="F5819" s="5" t="s">
        <v>58</v>
      </c>
      <c r="G5819" s="5" t="s">
        <v>42</v>
      </c>
      <c r="H5819" s="5" t="s">
        <v>151</v>
      </c>
      <c r="I5819" t="s">
        <v>35</v>
      </c>
      <c r="J5819" t="s">
        <v>151</v>
      </c>
      <c r="K5819">
        <v>100</v>
      </c>
      <c r="L5819" s="5" t="s">
        <v>11548</v>
      </c>
      <c r="M5819" s="5" t="s">
        <v>28</v>
      </c>
      <c r="N5819">
        <v>1</v>
      </c>
      <c r="O5819" t="s">
        <v>172</v>
      </c>
      <c r="P5819" s="1">
        <v>45529</v>
      </c>
      <c r="Q5819" s="1">
        <v>45579</v>
      </c>
      <c r="R5819">
        <v>1730</v>
      </c>
      <c r="S5819" s="4">
        <v>8.1999999999999993</v>
      </c>
      <c r="T5819" t="s">
        <v>277</v>
      </c>
    </row>
    <row r="5820" spans="1:20" x14ac:dyDescent="0.35">
      <c r="A5820" t="s">
        <v>11549</v>
      </c>
      <c r="B5820" s="5" t="s">
        <v>145</v>
      </c>
      <c r="C5820" s="6">
        <v>169366</v>
      </c>
      <c r="D5820" t="s">
        <v>22</v>
      </c>
      <c r="E5820">
        <v>169366</v>
      </c>
      <c r="F5820" s="5" t="s">
        <v>23</v>
      </c>
      <c r="G5820" s="5" t="s">
        <v>24</v>
      </c>
      <c r="H5820" s="5" t="s">
        <v>25</v>
      </c>
      <c r="I5820" t="s">
        <v>44</v>
      </c>
      <c r="J5820" t="s">
        <v>629</v>
      </c>
      <c r="K5820">
        <v>50</v>
      </c>
      <c r="L5820" s="5" t="s">
        <v>11550</v>
      </c>
      <c r="M5820" s="5" t="s">
        <v>28</v>
      </c>
      <c r="N5820">
        <v>18</v>
      </c>
      <c r="O5820" t="s">
        <v>46</v>
      </c>
      <c r="P5820" s="1">
        <v>45641</v>
      </c>
      <c r="Q5820" s="1">
        <v>45689</v>
      </c>
      <c r="R5820">
        <v>1988</v>
      </c>
      <c r="S5820" s="4">
        <v>9.5</v>
      </c>
      <c r="T5820" t="s">
        <v>47</v>
      </c>
    </row>
    <row r="5821" spans="1:20" x14ac:dyDescent="0.35">
      <c r="A5821" t="s">
        <v>11551</v>
      </c>
      <c r="B5821" s="5" t="s">
        <v>49</v>
      </c>
      <c r="C5821" s="6">
        <v>128994</v>
      </c>
      <c r="D5821" t="s">
        <v>33</v>
      </c>
      <c r="E5821">
        <v>14189340</v>
      </c>
      <c r="F5821" s="5" t="s">
        <v>66</v>
      </c>
      <c r="G5821" s="5" t="s">
        <v>51</v>
      </c>
      <c r="H5821" s="5" t="s">
        <v>34</v>
      </c>
      <c r="I5821" t="s">
        <v>35</v>
      </c>
      <c r="J5821" t="s">
        <v>34</v>
      </c>
      <c r="K5821">
        <v>100</v>
      </c>
      <c r="L5821" s="5" t="s">
        <v>11552</v>
      </c>
      <c r="M5821" s="5" t="s">
        <v>28</v>
      </c>
      <c r="N5821">
        <v>9</v>
      </c>
      <c r="O5821" t="s">
        <v>71</v>
      </c>
      <c r="P5821" s="1">
        <v>45554</v>
      </c>
      <c r="Q5821" s="1">
        <v>45595</v>
      </c>
      <c r="R5821">
        <v>1049</v>
      </c>
      <c r="S5821" s="4">
        <v>7.5</v>
      </c>
      <c r="T5821" t="s">
        <v>243</v>
      </c>
    </row>
    <row r="5822" spans="1:20" x14ac:dyDescent="0.35">
      <c r="A5822" t="s">
        <v>11553</v>
      </c>
      <c r="B5822" s="5" t="s">
        <v>91</v>
      </c>
      <c r="C5822" s="6">
        <v>93837</v>
      </c>
      <c r="D5822" t="s">
        <v>22</v>
      </c>
      <c r="E5822">
        <v>93837</v>
      </c>
      <c r="F5822" s="5" t="s">
        <v>58</v>
      </c>
      <c r="G5822" s="5" t="s">
        <v>59</v>
      </c>
      <c r="H5822" s="5" t="s">
        <v>68</v>
      </c>
      <c r="I5822" t="s">
        <v>26</v>
      </c>
      <c r="J5822" t="s">
        <v>68</v>
      </c>
      <c r="K5822">
        <v>50</v>
      </c>
      <c r="L5822" s="5" t="s">
        <v>11554</v>
      </c>
      <c r="M5822" s="5" t="s">
        <v>54</v>
      </c>
      <c r="N5822">
        <v>0</v>
      </c>
      <c r="O5822" t="s">
        <v>29</v>
      </c>
      <c r="P5822" s="1">
        <v>45704</v>
      </c>
      <c r="Q5822" s="1">
        <v>45758</v>
      </c>
      <c r="R5822">
        <v>1859</v>
      </c>
      <c r="S5822" s="4">
        <v>8.1</v>
      </c>
      <c r="T5822" t="s">
        <v>63</v>
      </c>
    </row>
    <row r="5823" spans="1:20" x14ac:dyDescent="0.35">
      <c r="A5823" t="s">
        <v>11555</v>
      </c>
      <c r="B5823" s="5" t="s">
        <v>57</v>
      </c>
      <c r="C5823" s="6">
        <v>199989</v>
      </c>
      <c r="D5823" t="s">
        <v>81</v>
      </c>
      <c r="E5823">
        <v>269985</v>
      </c>
      <c r="F5823" s="5" t="s">
        <v>23</v>
      </c>
      <c r="G5823" s="5" t="s">
        <v>51</v>
      </c>
      <c r="H5823" s="5" t="s">
        <v>82</v>
      </c>
      <c r="I5823" t="s">
        <v>26</v>
      </c>
      <c r="J5823" t="s">
        <v>82</v>
      </c>
      <c r="K5823">
        <v>50</v>
      </c>
      <c r="L5823" s="5" t="s">
        <v>11556</v>
      </c>
      <c r="M5823" s="5" t="s">
        <v>70</v>
      </c>
      <c r="N5823">
        <v>11</v>
      </c>
      <c r="O5823" t="s">
        <v>71</v>
      </c>
      <c r="P5823" s="1">
        <v>45585</v>
      </c>
      <c r="Q5823" s="1">
        <v>45652</v>
      </c>
      <c r="R5823">
        <v>1214</v>
      </c>
      <c r="S5823" s="4">
        <v>9.6999999999999993</v>
      </c>
      <c r="T5823" t="s">
        <v>277</v>
      </c>
    </row>
    <row r="5824" spans="1:20" x14ac:dyDescent="0.35">
      <c r="A5824" t="s">
        <v>11557</v>
      </c>
      <c r="B5824" s="5" t="s">
        <v>28802</v>
      </c>
      <c r="C5824" s="6">
        <v>120387</v>
      </c>
      <c r="D5824" t="s">
        <v>41</v>
      </c>
      <c r="E5824">
        <v>102329</v>
      </c>
      <c r="F5824" s="5" t="s">
        <v>66</v>
      </c>
      <c r="G5824" s="5" t="s">
        <v>51</v>
      </c>
      <c r="H5824" s="5" t="s">
        <v>60</v>
      </c>
      <c r="I5824" t="s">
        <v>26</v>
      </c>
      <c r="J5824" t="s">
        <v>60</v>
      </c>
      <c r="K5824">
        <v>0</v>
      </c>
      <c r="L5824" s="5" t="s">
        <v>11558</v>
      </c>
      <c r="M5824" s="5" t="s">
        <v>28</v>
      </c>
      <c r="N5824">
        <v>8</v>
      </c>
      <c r="O5824" t="s">
        <v>62</v>
      </c>
      <c r="P5824" s="1">
        <v>45674</v>
      </c>
      <c r="Q5824" s="1">
        <v>45738</v>
      </c>
      <c r="R5824">
        <v>2031</v>
      </c>
      <c r="S5824" s="4">
        <v>6.2</v>
      </c>
      <c r="T5824" t="s">
        <v>243</v>
      </c>
    </row>
    <row r="5825" spans="1:20" x14ac:dyDescent="0.35">
      <c r="A5825" t="s">
        <v>11559</v>
      </c>
      <c r="B5825" s="5" t="s">
        <v>73</v>
      </c>
      <c r="C5825" s="6">
        <v>73237</v>
      </c>
      <c r="D5825" t="s">
        <v>41</v>
      </c>
      <c r="E5825">
        <v>62251</v>
      </c>
      <c r="F5825" s="5" t="s">
        <v>58</v>
      </c>
      <c r="G5825" s="5" t="s">
        <v>42</v>
      </c>
      <c r="H5825" s="5" t="s">
        <v>126</v>
      </c>
      <c r="I5825" t="s">
        <v>26</v>
      </c>
      <c r="J5825" t="s">
        <v>126</v>
      </c>
      <c r="K5825">
        <v>100</v>
      </c>
      <c r="L5825" s="5" t="s">
        <v>11560</v>
      </c>
      <c r="M5825" s="5" t="s">
        <v>54</v>
      </c>
      <c r="N5825">
        <v>1</v>
      </c>
      <c r="O5825" t="s">
        <v>135</v>
      </c>
      <c r="P5825" s="1">
        <v>45357</v>
      </c>
      <c r="Q5825" s="1">
        <v>45392</v>
      </c>
      <c r="R5825">
        <v>898</v>
      </c>
      <c r="S5825" s="4">
        <v>7.5</v>
      </c>
      <c r="T5825" t="s">
        <v>118</v>
      </c>
    </row>
    <row r="5826" spans="1:20" x14ac:dyDescent="0.35">
      <c r="A5826" t="s">
        <v>11561</v>
      </c>
      <c r="B5826" s="5" t="s">
        <v>57</v>
      </c>
      <c r="C5826" s="6">
        <v>201799</v>
      </c>
      <c r="D5826" t="s">
        <v>41</v>
      </c>
      <c r="E5826">
        <v>171529</v>
      </c>
      <c r="F5826" s="5" t="s">
        <v>23</v>
      </c>
      <c r="G5826" s="5" t="s">
        <v>42</v>
      </c>
      <c r="H5826" s="5" t="s">
        <v>43</v>
      </c>
      <c r="I5826" t="s">
        <v>26</v>
      </c>
      <c r="J5826" t="s">
        <v>43</v>
      </c>
      <c r="K5826">
        <v>0</v>
      </c>
      <c r="L5826" s="5" t="s">
        <v>11562</v>
      </c>
      <c r="M5826" s="5" t="s">
        <v>37</v>
      </c>
      <c r="N5826">
        <v>19</v>
      </c>
      <c r="O5826" t="s">
        <v>78</v>
      </c>
      <c r="P5826" s="1">
        <v>45501</v>
      </c>
      <c r="Q5826" s="1">
        <v>45518</v>
      </c>
      <c r="R5826">
        <v>1838</v>
      </c>
      <c r="S5826" s="4">
        <v>9.6999999999999993</v>
      </c>
      <c r="T5826" t="s">
        <v>79</v>
      </c>
    </row>
    <row r="5827" spans="1:20" x14ac:dyDescent="0.35">
      <c r="A5827" t="s">
        <v>11563</v>
      </c>
      <c r="B5827" s="5" t="s">
        <v>100</v>
      </c>
      <c r="C5827" s="6">
        <v>134094</v>
      </c>
      <c r="D5827" t="s">
        <v>22</v>
      </c>
      <c r="E5827">
        <v>134094</v>
      </c>
      <c r="F5827" s="5" t="s">
        <v>23</v>
      </c>
      <c r="G5827" s="5" t="s">
        <v>51</v>
      </c>
      <c r="H5827" s="5" t="s">
        <v>165</v>
      </c>
      <c r="I5827" t="s">
        <v>44</v>
      </c>
      <c r="J5827" t="s">
        <v>165</v>
      </c>
      <c r="K5827">
        <v>100</v>
      </c>
      <c r="L5827" s="5" t="s">
        <v>11564</v>
      </c>
      <c r="M5827" s="5" t="s">
        <v>37</v>
      </c>
      <c r="N5827">
        <v>15</v>
      </c>
      <c r="O5827" t="s">
        <v>131</v>
      </c>
      <c r="P5827" s="1">
        <v>45299</v>
      </c>
      <c r="Q5827" s="1">
        <v>45338</v>
      </c>
      <c r="R5827">
        <v>1396</v>
      </c>
      <c r="S5827" s="4">
        <v>5.3</v>
      </c>
      <c r="T5827" t="s">
        <v>243</v>
      </c>
    </row>
    <row r="5828" spans="1:20" x14ac:dyDescent="0.35">
      <c r="A5828" t="s">
        <v>11565</v>
      </c>
      <c r="B5828" s="5" t="s">
        <v>91</v>
      </c>
      <c r="C5828" s="6">
        <v>93152</v>
      </c>
      <c r="D5828" t="s">
        <v>120</v>
      </c>
      <c r="E5828">
        <v>83837</v>
      </c>
      <c r="F5828" s="5" t="s">
        <v>50</v>
      </c>
      <c r="G5828" s="5" t="s">
        <v>42</v>
      </c>
      <c r="H5828" s="5" t="s">
        <v>121</v>
      </c>
      <c r="I5828" t="s">
        <v>44</v>
      </c>
      <c r="J5828" t="s">
        <v>68</v>
      </c>
      <c r="K5828">
        <v>0</v>
      </c>
      <c r="L5828" s="5" t="s">
        <v>11566</v>
      </c>
      <c r="M5828" s="5" t="s">
        <v>28</v>
      </c>
      <c r="N5828">
        <v>4</v>
      </c>
      <c r="O5828" t="s">
        <v>62</v>
      </c>
      <c r="P5828" s="1">
        <v>45534</v>
      </c>
      <c r="Q5828" s="1">
        <v>45550</v>
      </c>
      <c r="R5828">
        <v>1329</v>
      </c>
      <c r="S5828" s="4">
        <v>7.2</v>
      </c>
      <c r="T5828" t="s">
        <v>55</v>
      </c>
    </row>
    <row r="5829" spans="1:20" x14ac:dyDescent="0.35">
      <c r="A5829" t="s">
        <v>11567</v>
      </c>
      <c r="B5829" s="5" t="s">
        <v>73</v>
      </c>
      <c r="C5829" s="6">
        <v>50681</v>
      </c>
      <c r="D5829" t="s">
        <v>74</v>
      </c>
      <c r="E5829">
        <v>63351</v>
      </c>
      <c r="F5829" s="5" t="s">
        <v>58</v>
      </c>
      <c r="G5829" s="5" t="s">
        <v>51</v>
      </c>
      <c r="H5829" s="5" t="s">
        <v>75</v>
      </c>
      <c r="I5829" t="s">
        <v>44</v>
      </c>
      <c r="J5829" t="s">
        <v>75</v>
      </c>
      <c r="K5829">
        <v>50</v>
      </c>
      <c r="L5829" s="5" t="s">
        <v>11568</v>
      </c>
      <c r="M5829" s="5" t="s">
        <v>54</v>
      </c>
      <c r="N5829">
        <v>0</v>
      </c>
      <c r="O5829" t="s">
        <v>131</v>
      </c>
      <c r="P5829" s="1">
        <v>45369</v>
      </c>
      <c r="Q5829" s="1">
        <v>45399</v>
      </c>
      <c r="R5829">
        <v>640</v>
      </c>
      <c r="S5829" s="4">
        <v>6.9</v>
      </c>
      <c r="T5829" t="s">
        <v>210</v>
      </c>
    </row>
    <row r="5830" spans="1:20" x14ac:dyDescent="0.35">
      <c r="A5830" t="s">
        <v>11569</v>
      </c>
      <c r="B5830" s="5" t="s">
        <v>179</v>
      </c>
      <c r="C5830" s="6">
        <v>153066</v>
      </c>
      <c r="D5830" t="s">
        <v>41</v>
      </c>
      <c r="E5830">
        <v>130106</v>
      </c>
      <c r="F5830" s="5" t="s">
        <v>66</v>
      </c>
      <c r="G5830" s="5" t="s">
        <v>42</v>
      </c>
      <c r="H5830" s="5" t="s">
        <v>126</v>
      </c>
      <c r="I5830" t="s">
        <v>35</v>
      </c>
      <c r="J5830" t="s">
        <v>126</v>
      </c>
      <c r="K5830">
        <v>0</v>
      </c>
      <c r="L5830" s="5" t="s">
        <v>11570</v>
      </c>
      <c r="M5830" s="5" t="s">
        <v>28</v>
      </c>
      <c r="N5830">
        <v>7</v>
      </c>
      <c r="O5830" t="s">
        <v>131</v>
      </c>
      <c r="P5830" s="1">
        <v>45694</v>
      </c>
      <c r="Q5830" s="1">
        <v>45753</v>
      </c>
      <c r="R5830">
        <v>2226</v>
      </c>
      <c r="S5830" s="4">
        <v>7.4</v>
      </c>
      <c r="T5830" t="s">
        <v>210</v>
      </c>
    </row>
    <row r="5831" spans="1:20" x14ac:dyDescent="0.35">
      <c r="A5831" t="s">
        <v>11571</v>
      </c>
      <c r="B5831" s="5" t="s">
        <v>21</v>
      </c>
      <c r="C5831" s="6">
        <v>113891</v>
      </c>
      <c r="D5831" t="s">
        <v>22</v>
      </c>
      <c r="E5831">
        <v>113891</v>
      </c>
      <c r="F5831" s="5" t="s">
        <v>50</v>
      </c>
      <c r="G5831" s="5" t="s">
        <v>59</v>
      </c>
      <c r="H5831" s="5" t="s">
        <v>68</v>
      </c>
      <c r="I5831" t="s">
        <v>35</v>
      </c>
      <c r="J5831" t="s">
        <v>43</v>
      </c>
      <c r="K5831">
        <v>0</v>
      </c>
      <c r="L5831" s="5" t="s">
        <v>11572</v>
      </c>
      <c r="M5831" s="5" t="s">
        <v>70</v>
      </c>
      <c r="N5831">
        <v>4</v>
      </c>
      <c r="O5831" t="s">
        <v>112</v>
      </c>
      <c r="P5831" s="1">
        <v>45321</v>
      </c>
      <c r="Q5831" s="1">
        <v>45366</v>
      </c>
      <c r="R5831">
        <v>1612</v>
      </c>
      <c r="S5831" s="4">
        <v>9.8000000000000007</v>
      </c>
      <c r="T5831" t="s">
        <v>277</v>
      </c>
    </row>
    <row r="5832" spans="1:20" x14ac:dyDescent="0.35">
      <c r="A5832" t="s">
        <v>11573</v>
      </c>
      <c r="B5832" s="5" t="s">
        <v>91</v>
      </c>
      <c r="C5832" s="6">
        <v>182667</v>
      </c>
      <c r="D5832" t="s">
        <v>74</v>
      </c>
      <c r="E5832">
        <v>228334</v>
      </c>
      <c r="F5832" s="5" t="s">
        <v>23</v>
      </c>
      <c r="G5832" s="5" t="s">
        <v>51</v>
      </c>
      <c r="H5832" s="5" t="s">
        <v>75</v>
      </c>
      <c r="I5832" t="s">
        <v>44</v>
      </c>
      <c r="J5832" t="s">
        <v>75</v>
      </c>
      <c r="K5832">
        <v>50</v>
      </c>
      <c r="L5832" s="5" t="s">
        <v>11574</v>
      </c>
      <c r="M5832" s="5" t="s">
        <v>54</v>
      </c>
      <c r="N5832">
        <v>19</v>
      </c>
      <c r="O5832" t="s">
        <v>131</v>
      </c>
      <c r="P5832" s="1">
        <v>45328</v>
      </c>
      <c r="Q5832" s="1">
        <v>45378</v>
      </c>
      <c r="R5832">
        <v>693</v>
      </c>
      <c r="S5832" s="4">
        <v>8.4</v>
      </c>
      <c r="T5832" t="s">
        <v>95</v>
      </c>
    </row>
    <row r="5833" spans="1:20" x14ac:dyDescent="0.35">
      <c r="A5833" t="s">
        <v>11575</v>
      </c>
      <c r="B5833" s="5" t="s">
        <v>100</v>
      </c>
      <c r="C5833" s="6">
        <v>85673</v>
      </c>
      <c r="D5833" t="s">
        <v>22</v>
      </c>
      <c r="E5833">
        <v>85673</v>
      </c>
      <c r="F5833" s="5" t="s">
        <v>66</v>
      </c>
      <c r="G5833" s="5" t="s">
        <v>42</v>
      </c>
      <c r="H5833" s="5" t="s">
        <v>165</v>
      </c>
      <c r="I5833" t="s">
        <v>26</v>
      </c>
      <c r="J5833" t="s">
        <v>52</v>
      </c>
      <c r="K5833">
        <v>0</v>
      </c>
      <c r="L5833" s="5" t="s">
        <v>11310</v>
      </c>
      <c r="M5833" s="5" t="s">
        <v>70</v>
      </c>
      <c r="N5833">
        <v>9</v>
      </c>
      <c r="O5833" t="s">
        <v>135</v>
      </c>
      <c r="P5833" s="1">
        <v>45580</v>
      </c>
      <c r="Q5833" s="1">
        <v>45618</v>
      </c>
      <c r="R5833">
        <v>2316</v>
      </c>
      <c r="S5833" s="4">
        <v>8.3000000000000007</v>
      </c>
      <c r="T5833" t="s">
        <v>210</v>
      </c>
    </row>
    <row r="5834" spans="1:20" x14ac:dyDescent="0.35">
      <c r="A5834" t="s">
        <v>11576</v>
      </c>
      <c r="B5834" s="5" t="s">
        <v>145</v>
      </c>
      <c r="C5834" s="6">
        <v>141382</v>
      </c>
      <c r="D5834" t="s">
        <v>22</v>
      </c>
      <c r="E5834">
        <v>141382</v>
      </c>
      <c r="F5834" s="5" t="s">
        <v>50</v>
      </c>
      <c r="G5834" s="5" t="s">
        <v>24</v>
      </c>
      <c r="H5834" s="5" t="s">
        <v>68</v>
      </c>
      <c r="I5834" t="s">
        <v>26</v>
      </c>
      <c r="J5834" t="s">
        <v>165</v>
      </c>
      <c r="K5834">
        <v>50</v>
      </c>
      <c r="L5834" s="5" t="s">
        <v>11577</v>
      </c>
      <c r="M5834" s="5" t="s">
        <v>37</v>
      </c>
      <c r="N5834">
        <v>4</v>
      </c>
      <c r="O5834" t="s">
        <v>112</v>
      </c>
      <c r="P5834" s="1">
        <v>45672</v>
      </c>
      <c r="Q5834" s="1">
        <v>45711</v>
      </c>
      <c r="R5834">
        <v>1098</v>
      </c>
      <c r="S5834" s="4">
        <v>6.7</v>
      </c>
      <c r="T5834" t="s">
        <v>95</v>
      </c>
    </row>
    <row r="5835" spans="1:20" x14ac:dyDescent="0.35">
      <c r="A5835" t="s">
        <v>11578</v>
      </c>
      <c r="B5835" s="5" t="s">
        <v>28802</v>
      </c>
      <c r="C5835" s="6">
        <v>104303</v>
      </c>
      <c r="D5835" t="s">
        <v>74</v>
      </c>
      <c r="E5835">
        <v>130379</v>
      </c>
      <c r="F5835" s="5" t="s">
        <v>66</v>
      </c>
      <c r="G5835" s="5" t="s">
        <v>51</v>
      </c>
      <c r="H5835" s="5" t="s">
        <v>75</v>
      </c>
      <c r="I5835" t="s">
        <v>44</v>
      </c>
      <c r="J5835" t="s">
        <v>75</v>
      </c>
      <c r="K5835">
        <v>100</v>
      </c>
      <c r="L5835" s="5" t="s">
        <v>11579</v>
      </c>
      <c r="M5835" s="5" t="s">
        <v>28</v>
      </c>
      <c r="N5835">
        <v>5</v>
      </c>
      <c r="O5835" t="s">
        <v>78</v>
      </c>
      <c r="P5835" s="1">
        <v>45517</v>
      </c>
      <c r="Q5835" s="1">
        <v>45549</v>
      </c>
      <c r="R5835">
        <v>2000</v>
      </c>
      <c r="S5835" s="4">
        <v>7</v>
      </c>
      <c r="T5835" t="s">
        <v>243</v>
      </c>
    </row>
    <row r="5836" spans="1:20" x14ac:dyDescent="0.35">
      <c r="A5836" t="s">
        <v>11580</v>
      </c>
      <c r="B5836" s="5" t="s">
        <v>73</v>
      </c>
      <c r="C5836" s="6">
        <v>105290</v>
      </c>
      <c r="D5836" t="s">
        <v>41</v>
      </c>
      <c r="E5836">
        <v>89497</v>
      </c>
      <c r="F5836" s="5" t="s">
        <v>66</v>
      </c>
      <c r="G5836" s="5" t="s">
        <v>42</v>
      </c>
      <c r="H5836" s="5" t="s">
        <v>126</v>
      </c>
      <c r="I5836" t="s">
        <v>44</v>
      </c>
      <c r="J5836" t="s">
        <v>126</v>
      </c>
      <c r="K5836">
        <v>0</v>
      </c>
      <c r="L5836" s="5" t="s">
        <v>11581</v>
      </c>
      <c r="M5836" s="5" t="s">
        <v>54</v>
      </c>
      <c r="N5836">
        <v>6</v>
      </c>
      <c r="O5836" t="s">
        <v>71</v>
      </c>
      <c r="P5836" s="1">
        <v>45544</v>
      </c>
      <c r="Q5836" s="1">
        <v>45581</v>
      </c>
      <c r="R5836">
        <v>2185</v>
      </c>
      <c r="S5836" s="4">
        <v>8.6999999999999993</v>
      </c>
      <c r="T5836" t="s">
        <v>30</v>
      </c>
    </row>
    <row r="5837" spans="1:20" x14ac:dyDescent="0.35">
      <c r="A5837" t="s">
        <v>11582</v>
      </c>
      <c r="B5837" s="5" t="s">
        <v>145</v>
      </c>
      <c r="C5837" s="6">
        <v>110705</v>
      </c>
      <c r="D5837" t="s">
        <v>41</v>
      </c>
      <c r="E5837">
        <v>94099</v>
      </c>
      <c r="F5837" s="5" t="s">
        <v>50</v>
      </c>
      <c r="G5837" s="5" t="s">
        <v>59</v>
      </c>
      <c r="H5837" s="5" t="s">
        <v>126</v>
      </c>
      <c r="I5837" t="s">
        <v>35</v>
      </c>
      <c r="J5837" t="s">
        <v>93</v>
      </c>
      <c r="K5837">
        <v>50</v>
      </c>
      <c r="L5837" s="5" t="s">
        <v>11583</v>
      </c>
      <c r="M5837" s="5" t="s">
        <v>70</v>
      </c>
      <c r="N5837">
        <v>2</v>
      </c>
      <c r="O5837" t="s">
        <v>46</v>
      </c>
      <c r="P5837" s="1">
        <v>45430</v>
      </c>
      <c r="Q5837" s="1">
        <v>45493</v>
      </c>
      <c r="R5837">
        <v>1968</v>
      </c>
      <c r="S5837" s="4">
        <v>9.5</v>
      </c>
      <c r="T5837" t="s">
        <v>277</v>
      </c>
    </row>
    <row r="5838" spans="1:20" x14ac:dyDescent="0.35">
      <c r="A5838" t="s">
        <v>11584</v>
      </c>
      <c r="B5838" s="5" t="s">
        <v>179</v>
      </c>
      <c r="C5838" s="6">
        <v>98458</v>
      </c>
      <c r="D5838" t="s">
        <v>22</v>
      </c>
      <c r="E5838">
        <v>98458</v>
      </c>
      <c r="F5838" s="5" t="s">
        <v>66</v>
      </c>
      <c r="G5838" s="5" t="s">
        <v>59</v>
      </c>
      <c r="H5838" s="5" t="s">
        <v>165</v>
      </c>
      <c r="I5838" t="s">
        <v>44</v>
      </c>
      <c r="J5838" t="s">
        <v>165</v>
      </c>
      <c r="K5838">
        <v>0</v>
      </c>
      <c r="L5838" s="5" t="s">
        <v>11585</v>
      </c>
      <c r="M5838" s="5" t="s">
        <v>28</v>
      </c>
      <c r="N5838">
        <v>5</v>
      </c>
      <c r="O5838" t="s">
        <v>141</v>
      </c>
      <c r="P5838" s="1">
        <v>45525</v>
      </c>
      <c r="Q5838" s="1">
        <v>45580</v>
      </c>
      <c r="R5838">
        <v>2455</v>
      </c>
      <c r="S5838" s="4">
        <v>6</v>
      </c>
      <c r="T5838" t="s">
        <v>79</v>
      </c>
    </row>
    <row r="5839" spans="1:20" x14ac:dyDescent="0.35">
      <c r="A5839" t="s">
        <v>11586</v>
      </c>
      <c r="B5839" s="5" t="s">
        <v>49</v>
      </c>
      <c r="C5839" s="6">
        <v>80189</v>
      </c>
      <c r="D5839" t="s">
        <v>120</v>
      </c>
      <c r="E5839">
        <v>72170</v>
      </c>
      <c r="F5839" s="5" t="s">
        <v>58</v>
      </c>
      <c r="G5839" s="5" t="s">
        <v>42</v>
      </c>
      <c r="H5839" s="5" t="s">
        <v>121</v>
      </c>
      <c r="I5839" t="s">
        <v>26</v>
      </c>
      <c r="J5839" t="s">
        <v>121</v>
      </c>
      <c r="K5839">
        <v>100</v>
      </c>
      <c r="L5839" s="5" t="s">
        <v>11587</v>
      </c>
      <c r="M5839" s="5" t="s">
        <v>28</v>
      </c>
      <c r="N5839">
        <v>0</v>
      </c>
      <c r="O5839" t="s">
        <v>46</v>
      </c>
      <c r="P5839" s="1">
        <v>45532</v>
      </c>
      <c r="Q5839" s="1">
        <v>45576</v>
      </c>
      <c r="R5839">
        <v>2452</v>
      </c>
      <c r="S5839" s="4">
        <v>6.4</v>
      </c>
      <c r="T5839" t="s">
        <v>63</v>
      </c>
    </row>
    <row r="5840" spans="1:20" x14ac:dyDescent="0.35">
      <c r="A5840" t="s">
        <v>11588</v>
      </c>
      <c r="B5840" s="5" t="s">
        <v>73</v>
      </c>
      <c r="C5840" s="6">
        <v>152024</v>
      </c>
      <c r="D5840" t="s">
        <v>41</v>
      </c>
      <c r="E5840">
        <v>129220</v>
      </c>
      <c r="F5840" s="5" t="s">
        <v>23</v>
      </c>
      <c r="G5840" s="5" t="s">
        <v>59</v>
      </c>
      <c r="H5840" s="5" t="s">
        <v>60</v>
      </c>
      <c r="I5840" t="s">
        <v>35</v>
      </c>
      <c r="J5840" t="s">
        <v>354</v>
      </c>
      <c r="K5840">
        <v>0</v>
      </c>
      <c r="L5840" s="5" t="s">
        <v>11589</v>
      </c>
      <c r="M5840" s="5" t="s">
        <v>37</v>
      </c>
      <c r="N5840">
        <v>12</v>
      </c>
      <c r="O5840" t="s">
        <v>62</v>
      </c>
      <c r="P5840" s="1">
        <v>45308</v>
      </c>
      <c r="Q5840" s="1">
        <v>45364</v>
      </c>
      <c r="R5840">
        <v>2051</v>
      </c>
      <c r="S5840" s="4">
        <v>6.3</v>
      </c>
      <c r="T5840" t="s">
        <v>243</v>
      </c>
    </row>
    <row r="5841" spans="1:20" x14ac:dyDescent="0.35">
      <c r="A5841" t="s">
        <v>11590</v>
      </c>
      <c r="B5841" s="5" t="s">
        <v>49</v>
      </c>
      <c r="C5841" s="6">
        <v>144136</v>
      </c>
      <c r="D5841" t="s">
        <v>22</v>
      </c>
      <c r="E5841">
        <v>144136</v>
      </c>
      <c r="F5841" s="5" t="s">
        <v>23</v>
      </c>
      <c r="G5841" s="5" t="s">
        <v>24</v>
      </c>
      <c r="H5841" s="5" t="s">
        <v>25</v>
      </c>
      <c r="I5841" t="s">
        <v>44</v>
      </c>
      <c r="J5841" t="s">
        <v>1090</v>
      </c>
      <c r="K5841">
        <v>0</v>
      </c>
      <c r="L5841" s="5" t="s">
        <v>11591</v>
      </c>
      <c r="M5841" s="5" t="s">
        <v>70</v>
      </c>
      <c r="N5841">
        <v>15</v>
      </c>
      <c r="O5841" t="s">
        <v>147</v>
      </c>
      <c r="P5841" s="1">
        <v>45582</v>
      </c>
      <c r="Q5841" s="1">
        <v>45621</v>
      </c>
      <c r="R5841">
        <v>756</v>
      </c>
      <c r="S5841" s="4">
        <v>9.6999999999999993</v>
      </c>
      <c r="T5841" t="s">
        <v>89</v>
      </c>
    </row>
    <row r="5842" spans="1:20" x14ac:dyDescent="0.35">
      <c r="A5842" t="s">
        <v>11592</v>
      </c>
      <c r="B5842" s="5" t="s">
        <v>32</v>
      </c>
      <c r="C5842" s="6">
        <v>68248</v>
      </c>
      <c r="D5842" t="s">
        <v>22</v>
      </c>
      <c r="E5842">
        <v>68248</v>
      </c>
      <c r="F5842" s="5" t="s">
        <v>58</v>
      </c>
      <c r="G5842" s="5" t="s">
        <v>59</v>
      </c>
      <c r="H5842" s="5" t="s">
        <v>129</v>
      </c>
      <c r="I5842" t="s">
        <v>26</v>
      </c>
      <c r="J5842" t="s">
        <v>129</v>
      </c>
      <c r="K5842">
        <v>100</v>
      </c>
      <c r="L5842" s="5" t="s">
        <v>11593</v>
      </c>
      <c r="M5842" s="5" t="s">
        <v>37</v>
      </c>
      <c r="N5842">
        <v>0</v>
      </c>
      <c r="O5842" t="s">
        <v>71</v>
      </c>
      <c r="P5842" s="1">
        <v>45712</v>
      </c>
      <c r="Q5842" s="1">
        <v>45756</v>
      </c>
      <c r="R5842">
        <v>1649</v>
      </c>
      <c r="S5842" s="4">
        <v>6.8</v>
      </c>
      <c r="T5842" t="s">
        <v>243</v>
      </c>
    </row>
    <row r="5843" spans="1:20" x14ac:dyDescent="0.35">
      <c r="A5843" t="s">
        <v>11594</v>
      </c>
      <c r="B5843" s="5" t="s">
        <v>179</v>
      </c>
      <c r="C5843" s="6">
        <v>162400</v>
      </c>
      <c r="D5843" t="s">
        <v>74</v>
      </c>
      <c r="E5843">
        <v>203000</v>
      </c>
      <c r="F5843" s="5" t="s">
        <v>23</v>
      </c>
      <c r="G5843" s="5" t="s">
        <v>42</v>
      </c>
      <c r="H5843" s="5" t="s">
        <v>75</v>
      </c>
      <c r="I5843" t="s">
        <v>26</v>
      </c>
      <c r="J5843" t="s">
        <v>75</v>
      </c>
      <c r="K5843">
        <v>0</v>
      </c>
      <c r="L5843" s="5" t="s">
        <v>11595</v>
      </c>
      <c r="M5843" s="5" t="s">
        <v>54</v>
      </c>
      <c r="N5843">
        <v>18</v>
      </c>
      <c r="O5843" t="s">
        <v>131</v>
      </c>
      <c r="P5843" s="1">
        <v>45448</v>
      </c>
      <c r="Q5843" s="1">
        <v>45497</v>
      </c>
      <c r="R5843">
        <v>1538</v>
      </c>
      <c r="S5843" s="4">
        <v>7.5</v>
      </c>
      <c r="T5843" t="s">
        <v>38</v>
      </c>
    </row>
    <row r="5844" spans="1:20" x14ac:dyDescent="0.35">
      <c r="A5844" t="s">
        <v>11596</v>
      </c>
      <c r="B5844" s="5" t="s">
        <v>49</v>
      </c>
      <c r="C5844" s="6">
        <v>271814</v>
      </c>
      <c r="D5844" t="s">
        <v>41</v>
      </c>
      <c r="E5844">
        <v>231042</v>
      </c>
      <c r="F5844" s="5" t="s">
        <v>23</v>
      </c>
      <c r="G5844" s="5" t="s">
        <v>42</v>
      </c>
      <c r="H5844" s="5" t="s">
        <v>151</v>
      </c>
      <c r="I5844" t="s">
        <v>35</v>
      </c>
      <c r="J5844" t="s">
        <v>151</v>
      </c>
      <c r="K5844">
        <v>0</v>
      </c>
      <c r="L5844" s="5" t="s">
        <v>11597</v>
      </c>
      <c r="M5844" s="5" t="s">
        <v>37</v>
      </c>
      <c r="N5844">
        <v>12</v>
      </c>
      <c r="O5844" t="s">
        <v>135</v>
      </c>
      <c r="P5844" s="1">
        <v>45626</v>
      </c>
      <c r="Q5844" s="1">
        <v>45688</v>
      </c>
      <c r="R5844">
        <v>1677</v>
      </c>
      <c r="S5844" s="4">
        <v>5.9</v>
      </c>
      <c r="T5844" t="s">
        <v>136</v>
      </c>
    </row>
    <row r="5845" spans="1:20" x14ac:dyDescent="0.35">
      <c r="A5845" t="s">
        <v>11598</v>
      </c>
      <c r="B5845" s="5" t="s">
        <v>179</v>
      </c>
      <c r="C5845" s="6">
        <v>145196</v>
      </c>
      <c r="D5845" t="s">
        <v>22</v>
      </c>
      <c r="E5845">
        <v>145196</v>
      </c>
      <c r="F5845" s="5" t="s">
        <v>66</v>
      </c>
      <c r="G5845" s="5" t="s">
        <v>24</v>
      </c>
      <c r="H5845" s="5" t="s">
        <v>191</v>
      </c>
      <c r="I5845" t="s">
        <v>35</v>
      </c>
      <c r="J5845" t="s">
        <v>191</v>
      </c>
      <c r="K5845">
        <v>50</v>
      </c>
      <c r="L5845" s="5" t="s">
        <v>11599</v>
      </c>
      <c r="M5845" s="5" t="s">
        <v>37</v>
      </c>
      <c r="N5845">
        <v>7</v>
      </c>
      <c r="O5845" t="s">
        <v>107</v>
      </c>
      <c r="P5845" s="1">
        <v>45408</v>
      </c>
      <c r="Q5845" s="1">
        <v>45447</v>
      </c>
      <c r="R5845">
        <v>1164</v>
      </c>
      <c r="S5845" s="4">
        <v>6.3</v>
      </c>
      <c r="T5845" t="s">
        <v>118</v>
      </c>
    </row>
    <row r="5846" spans="1:20" x14ac:dyDescent="0.35">
      <c r="A5846" t="s">
        <v>11600</v>
      </c>
      <c r="B5846" s="5" t="s">
        <v>28800</v>
      </c>
      <c r="C5846" s="6">
        <v>204480</v>
      </c>
      <c r="D5846" t="s">
        <v>41</v>
      </c>
      <c r="E5846">
        <v>173808</v>
      </c>
      <c r="F5846" s="5" t="s">
        <v>23</v>
      </c>
      <c r="G5846" s="5" t="s">
        <v>59</v>
      </c>
      <c r="H5846" s="5" t="s">
        <v>126</v>
      </c>
      <c r="I5846" t="s">
        <v>44</v>
      </c>
      <c r="J5846" t="s">
        <v>247</v>
      </c>
      <c r="K5846">
        <v>100</v>
      </c>
      <c r="L5846" s="5" t="s">
        <v>8637</v>
      </c>
      <c r="M5846" s="5" t="s">
        <v>70</v>
      </c>
      <c r="N5846">
        <v>16</v>
      </c>
      <c r="O5846" t="s">
        <v>78</v>
      </c>
      <c r="P5846" s="1">
        <v>45512</v>
      </c>
      <c r="Q5846" s="1">
        <v>45545</v>
      </c>
      <c r="R5846">
        <v>858</v>
      </c>
      <c r="S5846" s="4">
        <v>9.8000000000000007</v>
      </c>
      <c r="T5846" t="s">
        <v>277</v>
      </c>
    </row>
    <row r="5847" spans="1:20" x14ac:dyDescent="0.35">
      <c r="A5847" t="s">
        <v>11601</v>
      </c>
      <c r="B5847" s="5" t="s">
        <v>32</v>
      </c>
      <c r="C5847" s="6">
        <v>60712</v>
      </c>
      <c r="D5847" t="s">
        <v>41</v>
      </c>
      <c r="E5847">
        <v>51605</v>
      </c>
      <c r="F5847" s="5" t="s">
        <v>58</v>
      </c>
      <c r="G5847" s="5" t="s">
        <v>42</v>
      </c>
      <c r="H5847" s="5" t="s">
        <v>60</v>
      </c>
      <c r="I5847" t="s">
        <v>26</v>
      </c>
      <c r="J5847" t="s">
        <v>60</v>
      </c>
      <c r="K5847">
        <v>50</v>
      </c>
      <c r="L5847" s="5" t="s">
        <v>8059</v>
      </c>
      <c r="M5847" s="5" t="s">
        <v>70</v>
      </c>
      <c r="N5847">
        <v>1</v>
      </c>
      <c r="O5847" t="s">
        <v>88</v>
      </c>
      <c r="P5847" s="1">
        <v>45411</v>
      </c>
      <c r="Q5847" s="1">
        <v>45473</v>
      </c>
      <c r="R5847">
        <v>579</v>
      </c>
      <c r="S5847" s="4">
        <v>6.3</v>
      </c>
      <c r="T5847" t="s">
        <v>118</v>
      </c>
    </row>
    <row r="5848" spans="1:20" x14ac:dyDescent="0.35">
      <c r="A5848" t="s">
        <v>11602</v>
      </c>
      <c r="B5848" s="5" t="s">
        <v>28802</v>
      </c>
      <c r="C5848" s="6">
        <v>142958</v>
      </c>
      <c r="D5848" t="s">
        <v>74</v>
      </c>
      <c r="E5848">
        <v>178698</v>
      </c>
      <c r="F5848" s="5" t="s">
        <v>66</v>
      </c>
      <c r="G5848" s="5" t="s">
        <v>42</v>
      </c>
      <c r="H5848" s="5" t="s">
        <v>75</v>
      </c>
      <c r="I5848" t="s">
        <v>35</v>
      </c>
      <c r="J5848" t="s">
        <v>1449</v>
      </c>
      <c r="K5848">
        <v>50</v>
      </c>
      <c r="L5848" s="5" t="s">
        <v>11603</v>
      </c>
      <c r="M5848" s="5" t="s">
        <v>70</v>
      </c>
      <c r="N5848">
        <v>8</v>
      </c>
      <c r="O5848" t="s">
        <v>131</v>
      </c>
      <c r="P5848" s="1">
        <v>45534</v>
      </c>
      <c r="Q5848" s="1">
        <v>45579</v>
      </c>
      <c r="R5848">
        <v>649</v>
      </c>
      <c r="S5848" s="4">
        <v>5.9</v>
      </c>
      <c r="T5848" t="s">
        <v>118</v>
      </c>
    </row>
    <row r="5849" spans="1:20" x14ac:dyDescent="0.35">
      <c r="A5849" t="s">
        <v>11604</v>
      </c>
      <c r="B5849" s="5" t="s">
        <v>100</v>
      </c>
      <c r="C5849" s="6">
        <v>73847</v>
      </c>
      <c r="D5849" t="s">
        <v>22</v>
      </c>
      <c r="E5849">
        <v>73847</v>
      </c>
      <c r="F5849" s="5" t="s">
        <v>50</v>
      </c>
      <c r="G5849" s="5" t="s">
        <v>51</v>
      </c>
      <c r="H5849" s="5" t="s">
        <v>129</v>
      </c>
      <c r="I5849" t="s">
        <v>44</v>
      </c>
      <c r="J5849" t="s">
        <v>129</v>
      </c>
      <c r="K5849">
        <v>50</v>
      </c>
      <c r="L5849" s="5" t="s">
        <v>11605</v>
      </c>
      <c r="M5849" s="5" t="s">
        <v>70</v>
      </c>
      <c r="N5849">
        <v>3</v>
      </c>
      <c r="O5849" t="s">
        <v>135</v>
      </c>
      <c r="P5849" s="1">
        <v>45308</v>
      </c>
      <c r="Q5849" s="1">
        <v>45329</v>
      </c>
      <c r="R5849">
        <v>834</v>
      </c>
      <c r="S5849" s="4">
        <v>5.7</v>
      </c>
      <c r="T5849" t="s">
        <v>79</v>
      </c>
    </row>
    <row r="5850" spans="1:20" x14ac:dyDescent="0.35">
      <c r="A5850" t="s">
        <v>11606</v>
      </c>
      <c r="B5850" s="5" t="s">
        <v>100</v>
      </c>
      <c r="C5850" s="6">
        <v>44043</v>
      </c>
      <c r="D5850" t="s">
        <v>22</v>
      </c>
      <c r="E5850">
        <v>44043</v>
      </c>
      <c r="F5850" s="5" t="s">
        <v>50</v>
      </c>
      <c r="G5850" s="5" t="s">
        <v>24</v>
      </c>
      <c r="H5850" s="5" t="s">
        <v>116</v>
      </c>
      <c r="I5850" t="s">
        <v>35</v>
      </c>
      <c r="J5850" t="s">
        <v>116</v>
      </c>
      <c r="K5850">
        <v>50</v>
      </c>
      <c r="L5850" s="5" t="s">
        <v>11607</v>
      </c>
      <c r="M5850" s="5" t="s">
        <v>37</v>
      </c>
      <c r="N5850">
        <v>3</v>
      </c>
      <c r="O5850" t="s">
        <v>29</v>
      </c>
      <c r="P5850" s="1">
        <v>45462</v>
      </c>
      <c r="Q5850" s="1">
        <v>45477</v>
      </c>
      <c r="R5850">
        <v>1303</v>
      </c>
      <c r="S5850" s="4">
        <v>5.9</v>
      </c>
      <c r="T5850" t="s">
        <v>136</v>
      </c>
    </row>
    <row r="5851" spans="1:20" x14ac:dyDescent="0.35">
      <c r="A5851" t="s">
        <v>11608</v>
      </c>
      <c r="B5851" s="5" t="s">
        <v>28799</v>
      </c>
      <c r="C5851" s="6">
        <v>230859</v>
      </c>
      <c r="D5851" t="s">
        <v>120</v>
      </c>
      <c r="E5851">
        <v>207773</v>
      </c>
      <c r="F5851" s="5" t="s">
        <v>66</v>
      </c>
      <c r="G5851" s="5" t="s">
        <v>42</v>
      </c>
      <c r="H5851" s="5" t="s">
        <v>121</v>
      </c>
      <c r="I5851" t="s">
        <v>35</v>
      </c>
      <c r="J5851" t="s">
        <v>121</v>
      </c>
      <c r="K5851">
        <v>50</v>
      </c>
      <c r="L5851" s="5" t="s">
        <v>2185</v>
      </c>
      <c r="M5851" s="5" t="s">
        <v>54</v>
      </c>
      <c r="N5851">
        <v>5</v>
      </c>
      <c r="O5851" t="s">
        <v>167</v>
      </c>
      <c r="P5851" s="1">
        <v>45770</v>
      </c>
      <c r="Q5851" s="1">
        <v>45810</v>
      </c>
      <c r="R5851">
        <v>2335</v>
      </c>
      <c r="S5851" s="4">
        <v>7.8</v>
      </c>
      <c r="T5851" t="s">
        <v>243</v>
      </c>
    </row>
    <row r="5852" spans="1:20" x14ac:dyDescent="0.35">
      <c r="A5852" t="s">
        <v>11609</v>
      </c>
      <c r="B5852" s="5" t="s">
        <v>105</v>
      </c>
      <c r="C5852" s="6">
        <v>31387</v>
      </c>
      <c r="D5852" t="s">
        <v>22</v>
      </c>
      <c r="E5852">
        <v>31387</v>
      </c>
      <c r="F5852" s="5" t="s">
        <v>50</v>
      </c>
      <c r="G5852" s="5" t="s">
        <v>59</v>
      </c>
      <c r="H5852" s="5" t="s">
        <v>116</v>
      </c>
      <c r="I5852" t="s">
        <v>26</v>
      </c>
      <c r="J5852" t="s">
        <v>116</v>
      </c>
      <c r="K5852">
        <v>0</v>
      </c>
      <c r="L5852" s="5" t="s">
        <v>11610</v>
      </c>
      <c r="M5852" s="5" t="s">
        <v>70</v>
      </c>
      <c r="N5852">
        <v>3</v>
      </c>
      <c r="O5852" t="s">
        <v>88</v>
      </c>
      <c r="P5852" s="1">
        <v>45718</v>
      </c>
      <c r="Q5852" s="1">
        <v>45744</v>
      </c>
      <c r="R5852">
        <v>1711</v>
      </c>
      <c r="S5852" s="4">
        <v>5.0999999999999996</v>
      </c>
      <c r="T5852" t="s">
        <v>47</v>
      </c>
    </row>
    <row r="5853" spans="1:20" x14ac:dyDescent="0.35">
      <c r="A5853" t="s">
        <v>11611</v>
      </c>
      <c r="B5853" s="5" t="s">
        <v>73</v>
      </c>
      <c r="C5853" s="6">
        <v>69067</v>
      </c>
      <c r="D5853" t="s">
        <v>74</v>
      </c>
      <c r="E5853">
        <v>86334</v>
      </c>
      <c r="F5853" s="5" t="s">
        <v>58</v>
      </c>
      <c r="G5853" s="5" t="s">
        <v>24</v>
      </c>
      <c r="H5853" s="5" t="s">
        <v>75</v>
      </c>
      <c r="I5853" t="s">
        <v>26</v>
      </c>
      <c r="J5853" t="s">
        <v>191</v>
      </c>
      <c r="K5853">
        <v>100</v>
      </c>
      <c r="L5853" s="5" t="s">
        <v>11612</v>
      </c>
      <c r="M5853" s="5" t="s">
        <v>70</v>
      </c>
      <c r="N5853">
        <v>0</v>
      </c>
      <c r="O5853" t="s">
        <v>78</v>
      </c>
      <c r="P5853" s="1">
        <v>45414</v>
      </c>
      <c r="Q5853" s="1">
        <v>45475</v>
      </c>
      <c r="R5853">
        <v>1204</v>
      </c>
      <c r="S5853" s="4">
        <v>8.1999999999999993</v>
      </c>
      <c r="T5853" t="s">
        <v>118</v>
      </c>
    </row>
    <row r="5854" spans="1:20" x14ac:dyDescent="0.35">
      <c r="A5854" t="s">
        <v>11613</v>
      </c>
      <c r="B5854" s="5" t="s">
        <v>105</v>
      </c>
      <c r="C5854" s="6">
        <v>131432</v>
      </c>
      <c r="D5854" t="s">
        <v>22</v>
      </c>
      <c r="E5854">
        <v>131432</v>
      </c>
      <c r="F5854" s="5" t="s">
        <v>66</v>
      </c>
      <c r="G5854" s="5" t="s">
        <v>59</v>
      </c>
      <c r="H5854" s="5" t="s">
        <v>25</v>
      </c>
      <c r="I5854" t="s">
        <v>44</v>
      </c>
      <c r="J5854" t="s">
        <v>75</v>
      </c>
      <c r="K5854">
        <v>100</v>
      </c>
      <c r="L5854" s="5" t="s">
        <v>11614</v>
      </c>
      <c r="M5854" s="5" t="s">
        <v>70</v>
      </c>
      <c r="N5854">
        <v>9</v>
      </c>
      <c r="O5854" t="s">
        <v>78</v>
      </c>
      <c r="P5854" s="1">
        <v>45584</v>
      </c>
      <c r="Q5854" s="1">
        <v>45638</v>
      </c>
      <c r="R5854">
        <v>2263</v>
      </c>
      <c r="S5854" s="4">
        <v>6.5</v>
      </c>
      <c r="T5854" t="s">
        <v>108</v>
      </c>
    </row>
    <row r="5855" spans="1:20" x14ac:dyDescent="0.35">
      <c r="A5855" t="s">
        <v>11615</v>
      </c>
      <c r="B5855" s="5" t="s">
        <v>73</v>
      </c>
      <c r="C5855" s="6">
        <v>83942</v>
      </c>
      <c r="D5855" t="s">
        <v>22</v>
      </c>
      <c r="E5855">
        <v>83942</v>
      </c>
      <c r="F5855" s="5" t="s">
        <v>50</v>
      </c>
      <c r="G5855" s="5" t="s">
        <v>42</v>
      </c>
      <c r="H5855" s="5" t="s">
        <v>129</v>
      </c>
      <c r="I5855" t="s">
        <v>26</v>
      </c>
      <c r="J5855" t="s">
        <v>129</v>
      </c>
      <c r="K5855">
        <v>0</v>
      </c>
      <c r="L5855" s="5" t="s">
        <v>11616</v>
      </c>
      <c r="M5855" s="5" t="s">
        <v>70</v>
      </c>
      <c r="N5855">
        <v>4</v>
      </c>
      <c r="O5855" t="s">
        <v>46</v>
      </c>
      <c r="P5855" s="1">
        <v>45625</v>
      </c>
      <c r="Q5855" s="1">
        <v>45662</v>
      </c>
      <c r="R5855">
        <v>1333</v>
      </c>
      <c r="S5855" s="4">
        <v>9.9</v>
      </c>
      <c r="T5855" t="s">
        <v>63</v>
      </c>
    </row>
    <row r="5856" spans="1:20" x14ac:dyDescent="0.35">
      <c r="A5856" t="s">
        <v>11617</v>
      </c>
      <c r="B5856" s="5" t="s">
        <v>162</v>
      </c>
      <c r="C5856" s="6">
        <v>261743</v>
      </c>
      <c r="D5856" t="s">
        <v>33</v>
      </c>
      <c r="E5856">
        <v>28791730</v>
      </c>
      <c r="F5856" s="5" t="s">
        <v>23</v>
      </c>
      <c r="G5856" s="5" t="s">
        <v>42</v>
      </c>
      <c r="H5856" s="5" t="s">
        <v>34</v>
      </c>
      <c r="I5856" t="s">
        <v>26</v>
      </c>
      <c r="J5856" t="s">
        <v>34</v>
      </c>
      <c r="K5856">
        <v>0</v>
      </c>
      <c r="L5856" s="5" t="s">
        <v>11618</v>
      </c>
      <c r="M5856" s="5" t="s">
        <v>37</v>
      </c>
      <c r="N5856">
        <v>14</v>
      </c>
      <c r="O5856" t="s">
        <v>29</v>
      </c>
      <c r="P5856" s="1">
        <v>45521</v>
      </c>
      <c r="Q5856" s="1">
        <v>45549</v>
      </c>
      <c r="R5856">
        <v>1461</v>
      </c>
      <c r="S5856" s="4">
        <v>6.8</v>
      </c>
      <c r="T5856" t="s">
        <v>103</v>
      </c>
    </row>
    <row r="5857" spans="1:20" x14ac:dyDescent="0.35">
      <c r="A5857" t="s">
        <v>11619</v>
      </c>
      <c r="B5857" s="5" t="s">
        <v>179</v>
      </c>
      <c r="C5857" s="6">
        <v>81198</v>
      </c>
      <c r="D5857" t="s">
        <v>22</v>
      </c>
      <c r="E5857">
        <v>81198</v>
      </c>
      <c r="F5857" s="5" t="s">
        <v>58</v>
      </c>
      <c r="G5857" s="5" t="s">
        <v>51</v>
      </c>
      <c r="H5857" s="5" t="s">
        <v>52</v>
      </c>
      <c r="I5857" t="s">
        <v>35</v>
      </c>
      <c r="J5857" t="s">
        <v>52</v>
      </c>
      <c r="K5857">
        <v>100</v>
      </c>
      <c r="L5857" s="5" t="s">
        <v>11620</v>
      </c>
      <c r="M5857" s="5" t="s">
        <v>54</v>
      </c>
      <c r="N5857">
        <v>0</v>
      </c>
      <c r="O5857" t="s">
        <v>147</v>
      </c>
      <c r="P5857" s="1">
        <v>45531</v>
      </c>
      <c r="Q5857" s="1">
        <v>45550</v>
      </c>
      <c r="R5857">
        <v>1880</v>
      </c>
      <c r="S5857" s="4">
        <v>10</v>
      </c>
      <c r="T5857" t="s">
        <v>210</v>
      </c>
    </row>
    <row r="5858" spans="1:20" x14ac:dyDescent="0.35">
      <c r="A5858" t="s">
        <v>11621</v>
      </c>
      <c r="B5858" s="5" t="s">
        <v>73</v>
      </c>
      <c r="C5858" s="6">
        <v>99681</v>
      </c>
      <c r="D5858" t="s">
        <v>33</v>
      </c>
      <c r="E5858">
        <v>10964910</v>
      </c>
      <c r="F5858" s="5" t="s">
        <v>50</v>
      </c>
      <c r="G5858" s="5" t="s">
        <v>24</v>
      </c>
      <c r="H5858" s="5" t="s">
        <v>34</v>
      </c>
      <c r="I5858" t="s">
        <v>26</v>
      </c>
      <c r="J5858" t="s">
        <v>34</v>
      </c>
      <c r="K5858">
        <v>100</v>
      </c>
      <c r="L5858" s="5" t="s">
        <v>11622</v>
      </c>
      <c r="M5858" s="5" t="s">
        <v>54</v>
      </c>
      <c r="N5858">
        <v>2</v>
      </c>
      <c r="O5858" t="s">
        <v>85</v>
      </c>
      <c r="P5858" s="1">
        <v>45566</v>
      </c>
      <c r="Q5858" s="1">
        <v>45622</v>
      </c>
      <c r="R5858">
        <v>2486</v>
      </c>
      <c r="S5858" s="4">
        <v>5.6</v>
      </c>
      <c r="T5858" t="s">
        <v>153</v>
      </c>
    </row>
    <row r="5859" spans="1:20" x14ac:dyDescent="0.35">
      <c r="A5859" t="s">
        <v>11623</v>
      </c>
      <c r="B5859" s="5" t="s">
        <v>105</v>
      </c>
      <c r="C5859" s="6">
        <v>116363</v>
      </c>
      <c r="D5859" t="s">
        <v>41</v>
      </c>
      <c r="E5859">
        <v>98909</v>
      </c>
      <c r="F5859" s="5" t="s">
        <v>50</v>
      </c>
      <c r="G5859" s="5" t="s">
        <v>42</v>
      </c>
      <c r="H5859" s="5" t="s">
        <v>126</v>
      </c>
      <c r="I5859" t="s">
        <v>35</v>
      </c>
      <c r="J5859" t="s">
        <v>126</v>
      </c>
      <c r="K5859">
        <v>100</v>
      </c>
      <c r="L5859" s="5" t="s">
        <v>2965</v>
      </c>
      <c r="M5859" s="5" t="s">
        <v>37</v>
      </c>
      <c r="N5859">
        <v>4</v>
      </c>
      <c r="O5859" t="s">
        <v>46</v>
      </c>
      <c r="P5859" s="1">
        <v>45714</v>
      </c>
      <c r="Q5859" s="1">
        <v>45768</v>
      </c>
      <c r="R5859">
        <v>1595</v>
      </c>
      <c r="S5859" s="4">
        <v>6.8</v>
      </c>
      <c r="T5859" t="s">
        <v>103</v>
      </c>
    </row>
    <row r="5860" spans="1:20" x14ac:dyDescent="0.35">
      <c r="A5860" t="s">
        <v>11624</v>
      </c>
      <c r="B5860" s="5" t="s">
        <v>28802</v>
      </c>
      <c r="C5860" s="6">
        <v>167056</v>
      </c>
      <c r="D5860" t="s">
        <v>22</v>
      </c>
      <c r="E5860">
        <v>167056</v>
      </c>
      <c r="F5860" s="5" t="s">
        <v>66</v>
      </c>
      <c r="G5860" s="5" t="s">
        <v>42</v>
      </c>
      <c r="H5860" s="5" t="s">
        <v>97</v>
      </c>
      <c r="I5860" t="s">
        <v>44</v>
      </c>
      <c r="J5860" t="s">
        <v>97</v>
      </c>
      <c r="K5860">
        <v>100</v>
      </c>
      <c r="L5860" s="5" t="s">
        <v>11625</v>
      </c>
      <c r="M5860" s="5" t="s">
        <v>70</v>
      </c>
      <c r="N5860">
        <v>5</v>
      </c>
      <c r="O5860" t="s">
        <v>85</v>
      </c>
      <c r="P5860" s="1">
        <v>45376</v>
      </c>
      <c r="Q5860" s="1">
        <v>45393</v>
      </c>
      <c r="R5860">
        <v>2492</v>
      </c>
      <c r="S5860" s="4">
        <v>9.8000000000000007</v>
      </c>
      <c r="T5860" t="s">
        <v>103</v>
      </c>
    </row>
    <row r="5861" spans="1:20" x14ac:dyDescent="0.35">
      <c r="A5861" t="s">
        <v>11626</v>
      </c>
      <c r="B5861" s="5" t="s">
        <v>28802</v>
      </c>
      <c r="C5861" s="6">
        <v>44476</v>
      </c>
      <c r="D5861" t="s">
        <v>41</v>
      </c>
      <c r="E5861">
        <v>37805</v>
      </c>
      <c r="F5861" s="5" t="s">
        <v>58</v>
      </c>
      <c r="G5861" s="5" t="s">
        <v>59</v>
      </c>
      <c r="H5861" s="5" t="s">
        <v>151</v>
      </c>
      <c r="I5861" t="s">
        <v>44</v>
      </c>
      <c r="J5861" t="s">
        <v>151</v>
      </c>
      <c r="K5861">
        <v>50</v>
      </c>
      <c r="L5861" s="5" t="s">
        <v>11627</v>
      </c>
      <c r="M5861" s="5" t="s">
        <v>37</v>
      </c>
      <c r="N5861">
        <v>1</v>
      </c>
      <c r="O5861" t="s">
        <v>88</v>
      </c>
      <c r="P5861" s="1">
        <v>45673</v>
      </c>
      <c r="Q5861" s="1">
        <v>45720</v>
      </c>
      <c r="R5861">
        <v>1671</v>
      </c>
      <c r="S5861" s="4">
        <v>8.9</v>
      </c>
      <c r="T5861" t="s">
        <v>47</v>
      </c>
    </row>
    <row r="5862" spans="1:20" x14ac:dyDescent="0.35">
      <c r="A5862" t="s">
        <v>11628</v>
      </c>
      <c r="B5862" s="5" t="s">
        <v>21</v>
      </c>
      <c r="C5862" s="6">
        <v>85390</v>
      </c>
      <c r="D5862" t="s">
        <v>81</v>
      </c>
      <c r="E5862">
        <v>115277</v>
      </c>
      <c r="F5862" s="5" t="s">
        <v>58</v>
      </c>
      <c r="G5862" s="5" t="s">
        <v>24</v>
      </c>
      <c r="H5862" s="5" t="s">
        <v>82</v>
      </c>
      <c r="I5862" t="s">
        <v>35</v>
      </c>
      <c r="J5862" t="s">
        <v>82</v>
      </c>
      <c r="K5862">
        <v>0</v>
      </c>
      <c r="L5862" s="5" t="s">
        <v>11629</v>
      </c>
      <c r="M5862" s="5" t="s">
        <v>70</v>
      </c>
      <c r="N5862">
        <v>0</v>
      </c>
      <c r="O5862" t="s">
        <v>85</v>
      </c>
      <c r="P5862" s="1">
        <v>45410</v>
      </c>
      <c r="Q5862" s="1">
        <v>45436</v>
      </c>
      <c r="R5862">
        <v>1172</v>
      </c>
      <c r="S5862" s="4">
        <v>5</v>
      </c>
      <c r="T5862" t="s">
        <v>47</v>
      </c>
    </row>
    <row r="5863" spans="1:20" x14ac:dyDescent="0.35">
      <c r="A5863" t="s">
        <v>11630</v>
      </c>
      <c r="B5863" s="5" t="s">
        <v>217</v>
      </c>
      <c r="C5863" s="6">
        <v>151511</v>
      </c>
      <c r="D5863" t="s">
        <v>120</v>
      </c>
      <c r="E5863">
        <v>136360</v>
      </c>
      <c r="F5863" s="5" t="s">
        <v>66</v>
      </c>
      <c r="G5863" s="5" t="s">
        <v>24</v>
      </c>
      <c r="H5863" s="5" t="s">
        <v>121</v>
      </c>
      <c r="I5863" t="s">
        <v>26</v>
      </c>
      <c r="J5863" t="s">
        <v>121</v>
      </c>
      <c r="K5863">
        <v>0</v>
      </c>
      <c r="L5863" s="5" t="s">
        <v>11631</v>
      </c>
      <c r="M5863" s="5" t="s">
        <v>37</v>
      </c>
      <c r="N5863">
        <v>5</v>
      </c>
      <c r="O5863" t="s">
        <v>172</v>
      </c>
      <c r="P5863" s="1">
        <v>45405</v>
      </c>
      <c r="Q5863" s="1">
        <v>45467</v>
      </c>
      <c r="R5863">
        <v>2354</v>
      </c>
      <c r="S5863" s="4">
        <v>9.9</v>
      </c>
      <c r="T5863" t="s">
        <v>63</v>
      </c>
    </row>
    <row r="5864" spans="1:20" x14ac:dyDescent="0.35">
      <c r="A5864" t="s">
        <v>11632</v>
      </c>
      <c r="B5864" s="5" t="s">
        <v>28799</v>
      </c>
      <c r="C5864" s="6">
        <v>112471</v>
      </c>
      <c r="D5864" t="s">
        <v>33</v>
      </c>
      <c r="E5864">
        <v>12371810</v>
      </c>
      <c r="F5864" s="5" t="s">
        <v>50</v>
      </c>
      <c r="G5864" s="5" t="s">
        <v>59</v>
      </c>
      <c r="H5864" s="5" t="s">
        <v>34</v>
      </c>
      <c r="I5864" t="s">
        <v>35</v>
      </c>
      <c r="J5864" t="s">
        <v>1192</v>
      </c>
      <c r="K5864">
        <v>100</v>
      </c>
      <c r="L5864" s="5" t="s">
        <v>11633</v>
      </c>
      <c r="M5864" s="5" t="s">
        <v>28</v>
      </c>
      <c r="N5864">
        <v>4</v>
      </c>
      <c r="O5864" t="s">
        <v>112</v>
      </c>
      <c r="P5864" s="1">
        <v>45746</v>
      </c>
      <c r="Q5864" s="1">
        <v>45761</v>
      </c>
      <c r="R5864">
        <v>809</v>
      </c>
      <c r="S5864" s="4">
        <v>5.0999999999999996</v>
      </c>
      <c r="T5864" t="s">
        <v>89</v>
      </c>
    </row>
    <row r="5865" spans="1:20" x14ac:dyDescent="0.35">
      <c r="A5865" t="s">
        <v>11634</v>
      </c>
      <c r="B5865" s="5" t="s">
        <v>145</v>
      </c>
      <c r="C5865" s="6">
        <v>172627</v>
      </c>
      <c r="D5865" t="s">
        <v>120</v>
      </c>
      <c r="E5865">
        <v>155364</v>
      </c>
      <c r="F5865" s="5" t="s">
        <v>66</v>
      </c>
      <c r="G5865" s="5" t="s">
        <v>42</v>
      </c>
      <c r="H5865" s="5" t="s">
        <v>121</v>
      </c>
      <c r="I5865" t="s">
        <v>26</v>
      </c>
      <c r="J5865" t="s">
        <v>121</v>
      </c>
      <c r="K5865">
        <v>0</v>
      </c>
      <c r="L5865" s="5" t="s">
        <v>11635</v>
      </c>
      <c r="M5865" s="5" t="s">
        <v>28</v>
      </c>
      <c r="N5865">
        <v>8</v>
      </c>
      <c r="O5865" t="s">
        <v>107</v>
      </c>
      <c r="P5865" s="1">
        <v>45636</v>
      </c>
      <c r="Q5865" s="1">
        <v>45653</v>
      </c>
      <c r="R5865">
        <v>1336</v>
      </c>
      <c r="S5865" s="4">
        <v>6</v>
      </c>
      <c r="T5865" t="s">
        <v>95</v>
      </c>
    </row>
    <row r="5866" spans="1:20" x14ac:dyDescent="0.35">
      <c r="A5866" t="s">
        <v>11636</v>
      </c>
      <c r="B5866" s="5" t="s">
        <v>217</v>
      </c>
      <c r="C5866" s="6">
        <v>233363</v>
      </c>
      <c r="D5866" t="s">
        <v>22</v>
      </c>
      <c r="E5866">
        <v>233363</v>
      </c>
      <c r="F5866" s="5" t="s">
        <v>23</v>
      </c>
      <c r="G5866" s="5" t="s">
        <v>59</v>
      </c>
      <c r="H5866" s="5" t="s">
        <v>52</v>
      </c>
      <c r="I5866" t="s">
        <v>35</v>
      </c>
      <c r="J5866" t="s">
        <v>52</v>
      </c>
      <c r="K5866">
        <v>0</v>
      </c>
      <c r="L5866" s="5" t="s">
        <v>11637</v>
      </c>
      <c r="M5866" s="5" t="s">
        <v>70</v>
      </c>
      <c r="N5866">
        <v>10</v>
      </c>
      <c r="O5866" t="s">
        <v>167</v>
      </c>
      <c r="P5866" s="1">
        <v>45390</v>
      </c>
      <c r="Q5866" s="1">
        <v>45430</v>
      </c>
      <c r="R5866">
        <v>2008</v>
      </c>
      <c r="S5866" s="4">
        <v>6.6</v>
      </c>
      <c r="T5866" t="s">
        <v>55</v>
      </c>
    </row>
    <row r="5867" spans="1:20" x14ac:dyDescent="0.35">
      <c r="A5867" t="s">
        <v>11638</v>
      </c>
      <c r="B5867" s="5" t="s">
        <v>28800</v>
      </c>
      <c r="C5867" s="6">
        <v>116985</v>
      </c>
      <c r="D5867" t="s">
        <v>41</v>
      </c>
      <c r="E5867">
        <v>99437</v>
      </c>
      <c r="F5867" s="5" t="s">
        <v>66</v>
      </c>
      <c r="G5867" s="5" t="s">
        <v>24</v>
      </c>
      <c r="H5867" s="5" t="s">
        <v>151</v>
      </c>
      <c r="I5867" t="s">
        <v>44</v>
      </c>
      <c r="J5867" t="s">
        <v>93</v>
      </c>
      <c r="K5867">
        <v>100</v>
      </c>
      <c r="L5867" s="5" t="s">
        <v>11639</v>
      </c>
      <c r="M5867" s="5" t="s">
        <v>37</v>
      </c>
      <c r="N5867">
        <v>5</v>
      </c>
      <c r="O5867" t="s">
        <v>62</v>
      </c>
      <c r="P5867" s="1">
        <v>45668</v>
      </c>
      <c r="Q5867" s="1">
        <v>45707</v>
      </c>
      <c r="R5867">
        <v>2373</v>
      </c>
      <c r="S5867" s="4">
        <v>7.7</v>
      </c>
      <c r="T5867" t="s">
        <v>243</v>
      </c>
    </row>
    <row r="5868" spans="1:20" x14ac:dyDescent="0.35">
      <c r="A5868" t="s">
        <v>11640</v>
      </c>
      <c r="B5868" s="5" t="s">
        <v>49</v>
      </c>
      <c r="C5868" s="6">
        <v>184253</v>
      </c>
      <c r="D5868" t="s">
        <v>92</v>
      </c>
      <c r="E5868">
        <v>138190</v>
      </c>
      <c r="F5868" s="5" t="s">
        <v>66</v>
      </c>
      <c r="G5868" s="5" t="s">
        <v>24</v>
      </c>
      <c r="H5868" s="5" t="s">
        <v>93</v>
      </c>
      <c r="I5868" t="s">
        <v>35</v>
      </c>
      <c r="J5868" t="s">
        <v>93</v>
      </c>
      <c r="K5868">
        <v>50</v>
      </c>
      <c r="L5868" s="5" t="s">
        <v>11641</v>
      </c>
      <c r="M5868" s="5" t="s">
        <v>37</v>
      </c>
      <c r="N5868">
        <v>6</v>
      </c>
      <c r="O5868" t="s">
        <v>62</v>
      </c>
      <c r="P5868" s="1">
        <v>45413</v>
      </c>
      <c r="Q5868" s="1">
        <v>45478</v>
      </c>
      <c r="R5868">
        <v>2168</v>
      </c>
      <c r="S5868" s="4">
        <v>7.1</v>
      </c>
      <c r="T5868" t="s">
        <v>38</v>
      </c>
    </row>
    <row r="5869" spans="1:20" x14ac:dyDescent="0.35">
      <c r="A5869" t="s">
        <v>11642</v>
      </c>
      <c r="B5869" s="5" t="s">
        <v>162</v>
      </c>
      <c r="C5869" s="6">
        <v>118246</v>
      </c>
      <c r="D5869" t="s">
        <v>22</v>
      </c>
      <c r="E5869">
        <v>118246</v>
      </c>
      <c r="F5869" s="5" t="s">
        <v>50</v>
      </c>
      <c r="G5869" s="5" t="s">
        <v>51</v>
      </c>
      <c r="H5869" s="5" t="s">
        <v>68</v>
      </c>
      <c r="I5869" t="s">
        <v>44</v>
      </c>
      <c r="J5869" t="s">
        <v>25</v>
      </c>
      <c r="K5869">
        <v>50</v>
      </c>
      <c r="L5869" s="5" t="s">
        <v>342</v>
      </c>
      <c r="M5869" s="5" t="s">
        <v>54</v>
      </c>
      <c r="N5869">
        <v>4</v>
      </c>
      <c r="O5869" t="s">
        <v>131</v>
      </c>
      <c r="P5869" s="1">
        <v>45485</v>
      </c>
      <c r="Q5869" s="1">
        <v>45508</v>
      </c>
      <c r="R5869">
        <v>1005</v>
      </c>
      <c r="S5869" s="4">
        <v>7.9</v>
      </c>
      <c r="T5869" t="s">
        <v>103</v>
      </c>
    </row>
    <row r="5870" spans="1:20" x14ac:dyDescent="0.35">
      <c r="A5870" t="s">
        <v>11643</v>
      </c>
      <c r="B5870" s="5" t="s">
        <v>28801</v>
      </c>
      <c r="C5870" s="6">
        <v>173631</v>
      </c>
      <c r="D5870" t="s">
        <v>120</v>
      </c>
      <c r="E5870">
        <v>156268</v>
      </c>
      <c r="F5870" s="5" t="s">
        <v>66</v>
      </c>
      <c r="G5870" s="5" t="s">
        <v>59</v>
      </c>
      <c r="H5870" s="5" t="s">
        <v>121</v>
      </c>
      <c r="I5870" t="s">
        <v>35</v>
      </c>
      <c r="J5870" t="s">
        <v>151</v>
      </c>
      <c r="K5870">
        <v>100</v>
      </c>
      <c r="L5870" s="5" t="s">
        <v>11644</v>
      </c>
      <c r="M5870" s="5" t="s">
        <v>37</v>
      </c>
      <c r="N5870">
        <v>5</v>
      </c>
      <c r="O5870" t="s">
        <v>141</v>
      </c>
      <c r="P5870" s="1">
        <v>45688</v>
      </c>
      <c r="Q5870" s="1">
        <v>45735</v>
      </c>
      <c r="R5870">
        <v>1567</v>
      </c>
      <c r="S5870" s="4">
        <v>9.5</v>
      </c>
      <c r="T5870" t="s">
        <v>277</v>
      </c>
    </row>
    <row r="5871" spans="1:20" x14ac:dyDescent="0.35">
      <c r="A5871" t="s">
        <v>11645</v>
      </c>
      <c r="B5871" s="5" t="s">
        <v>49</v>
      </c>
      <c r="C5871" s="6">
        <v>105596</v>
      </c>
      <c r="D5871" t="s">
        <v>22</v>
      </c>
      <c r="E5871">
        <v>105596</v>
      </c>
      <c r="F5871" s="5" t="s">
        <v>50</v>
      </c>
      <c r="G5871" s="5" t="s">
        <v>24</v>
      </c>
      <c r="H5871" s="5" t="s">
        <v>52</v>
      </c>
      <c r="I5871" t="s">
        <v>35</v>
      </c>
      <c r="J5871" t="s">
        <v>52</v>
      </c>
      <c r="K5871">
        <v>0</v>
      </c>
      <c r="L5871" s="5" t="s">
        <v>11646</v>
      </c>
      <c r="M5871" s="5" t="s">
        <v>28</v>
      </c>
      <c r="N5871">
        <v>2</v>
      </c>
      <c r="O5871" t="s">
        <v>46</v>
      </c>
      <c r="P5871" s="1">
        <v>45652</v>
      </c>
      <c r="Q5871" s="1">
        <v>45670</v>
      </c>
      <c r="R5871">
        <v>2408</v>
      </c>
      <c r="S5871" s="4">
        <v>9.6</v>
      </c>
      <c r="T5871" t="s">
        <v>108</v>
      </c>
    </row>
    <row r="5872" spans="1:20" x14ac:dyDescent="0.35">
      <c r="A5872" t="s">
        <v>11647</v>
      </c>
      <c r="B5872" s="5" t="s">
        <v>28799</v>
      </c>
      <c r="C5872" s="6">
        <v>239497</v>
      </c>
      <c r="D5872" t="s">
        <v>22</v>
      </c>
      <c r="E5872">
        <v>239497</v>
      </c>
      <c r="F5872" s="5" t="s">
        <v>23</v>
      </c>
      <c r="G5872" s="5" t="s">
        <v>42</v>
      </c>
      <c r="H5872" s="5" t="s">
        <v>52</v>
      </c>
      <c r="I5872" t="s">
        <v>35</v>
      </c>
      <c r="J5872" t="s">
        <v>52</v>
      </c>
      <c r="K5872">
        <v>0</v>
      </c>
      <c r="L5872" s="5" t="s">
        <v>2149</v>
      </c>
      <c r="M5872" s="5" t="s">
        <v>54</v>
      </c>
      <c r="N5872">
        <v>18</v>
      </c>
      <c r="O5872" t="s">
        <v>147</v>
      </c>
      <c r="P5872" s="1">
        <v>45394</v>
      </c>
      <c r="Q5872" s="1">
        <v>45415</v>
      </c>
      <c r="R5872">
        <v>1848</v>
      </c>
      <c r="S5872" s="4">
        <v>7.6</v>
      </c>
      <c r="T5872" t="s">
        <v>118</v>
      </c>
    </row>
    <row r="5873" spans="1:20" x14ac:dyDescent="0.35">
      <c r="A5873" t="s">
        <v>11648</v>
      </c>
      <c r="B5873" s="5" t="s">
        <v>28802</v>
      </c>
      <c r="C5873" s="6">
        <v>60880</v>
      </c>
      <c r="D5873" t="s">
        <v>22</v>
      </c>
      <c r="E5873">
        <v>60880</v>
      </c>
      <c r="F5873" s="5" t="s">
        <v>58</v>
      </c>
      <c r="G5873" s="5" t="s">
        <v>59</v>
      </c>
      <c r="H5873" s="5" t="s">
        <v>165</v>
      </c>
      <c r="I5873" t="s">
        <v>26</v>
      </c>
      <c r="J5873" t="s">
        <v>940</v>
      </c>
      <c r="K5873">
        <v>50</v>
      </c>
      <c r="L5873" s="5" t="s">
        <v>11649</v>
      </c>
      <c r="M5873" s="5" t="s">
        <v>70</v>
      </c>
      <c r="N5873">
        <v>0</v>
      </c>
      <c r="O5873" t="s">
        <v>78</v>
      </c>
      <c r="P5873" s="1">
        <v>45336</v>
      </c>
      <c r="Q5873" s="1">
        <v>45390</v>
      </c>
      <c r="R5873">
        <v>1842</v>
      </c>
      <c r="S5873" s="4">
        <v>6.6</v>
      </c>
      <c r="T5873" t="s">
        <v>210</v>
      </c>
    </row>
    <row r="5874" spans="1:20" x14ac:dyDescent="0.35">
      <c r="A5874" t="s">
        <v>11650</v>
      </c>
      <c r="B5874" s="5" t="s">
        <v>28800</v>
      </c>
      <c r="C5874" s="6">
        <v>192915</v>
      </c>
      <c r="D5874" t="s">
        <v>120</v>
      </c>
      <c r="E5874">
        <v>173624</v>
      </c>
      <c r="F5874" s="5" t="s">
        <v>23</v>
      </c>
      <c r="G5874" s="5" t="s">
        <v>59</v>
      </c>
      <c r="H5874" s="5" t="s">
        <v>121</v>
      </c>
      <c r="I5874" t="s">
        <v>44</v>
      </c>
      <c r="J5874" t="s">
        <v>121</v>
      </c>
      <c r="K5874">
        <v>50</v>
      </c>
      <c r="L5874" s="5" t="s">
        <v>11651</v>
      </c>
      <c r="M5874" s="5" t="s">
        <v>28</v>
      </c>
      <c r="N5874">
        <v>14</v>
      </c>
      <c r="O5874" t="s">
        <v>88</v>
      </c>
      <c r="P5874" s="1">
        <v>45510</v>
      </c>
      <c r="Q5874" s="1">
        <v>45540</v>
      </c>
      <c r="R5874">
        <v>1358</v>
      </c>
      <c r="S5874" s="4">
        <v>9.1</v>
      </c>
      <c r="T5874" t="s">
        <v>89</v>
      </c>
    </row>
    <row r="5875" spans="1:20" x14ac:dyDescent="0.35">
      <c r="A5875" t="s">
        <v>11652</v>
      </c>
      <c r="B5875" s="5" t="s">
        <v>217</v>
      </c>
      <c r="C5875" s="6">
        <v>62398</v>
      </c>
      <c r="D5875" t="s">
        <v>22</v>
      </c>
      <c r="E5875">
        <v>62398</v>
      </c>
      <c r="F5875" s="5" t="s">
        <v>50</v>
      </c>
      <c r="G5875" s="5" t="s">
        <v>59</v>
      </c>
      <c r="H5875" s="5" t="s">
        <v>191</v>
      </c>
      <c r="I5875" t="s">
        <v>44</v>
      </c>
      <c r="J5875" t="s">
        <v>191</v>
      </c>
      <c r="K5875">
        <v>0</v>
      </c>
      <c r="L5875" s="5" t="s">
        <v>6074</v>
      </c>
      <c r="M5875" s="5" t="s">
        <v>37</v>
      </c>
      <c r="N5875">
        <v>2</v>
      </c>
      <c r="O5875" t="s">
        <v>78</v>
      </c>
      <c r="P5875" s="1">
        <v>45734</v>
      </c>
      <c r="Q5875" s="1">
        <v>45755</v>
      </c>
      <c r="R5875">
        <v>1025</v>
      </c>
      <c r="S5875" s="4">
        <v>9.1999999999999993</v>
      </c>
      <c r="T5875" t="s">
        <v>118</v>
      </c>
    </row>
    <row r="5876" spans="1:20" x14ac:dyDescent="0.35">
      <c r="A5876" t="s">
        <v>11653</v>
      </c>
      <c r="B5876" s="5" t="s">
        <v>28800</v>
      </c>
      <c r="C5876" s="6">
        <v>87874</v>
      </c>
      <c r="D5876" t="s">
        <v>22</v>
      </c>
      <c r="E5876">
        <v>87874</v>
      </c>
      <c r="F5876" s="5" t="s">
        <v>50</v>
      </c>
      <c r="G5876" s="5" t="s">
        <v>42</v>
      </c>
      <c r="H5876" s="5" t="s">
        <v>25</v>
      </c>
      <c r="I5876" t="s">
        <v>44</v>
      </c>
      <c r="J5876" t="s">
        <v>25</v>
      </c>
      <c r="K5876">
        <v>0</v>
      </c>
      <c r="L5876" s="5" t="s">
        <v>11654</v>
      </c>
      <c r="M5876" s="5" t="s">
        <v>37</v>
      </c>
      <c r="N5876">
        <v>2</v>
      </c>
      <c r="O5876" t="s">
        <v>112</v>
      </c>
      <c r="P5876" s="1">
        <v>45335</v>
      </c>
      <c r="Q5876" s="1">
        <v>45366</v>
      </c>
      <c r="R5876">
        <v>2305</v>
      </c>
      <c r="S5876" s="4">
        <v>7.8</v>
      </c>
      <c r="T5876" t="s">
        <v>153</v>
      </c>
    </row>
    <row r="5877" spans="1:20" x14ac:dyDescent="0.35">
      <c r="A5877" t="s">
        <v>11655</v>
      </c>
      <c r="B5877" s="5" t="s">
        <v>49</v>
      </c>
      <c r="C5877" s="6">
        <v>76770</v>
      </c>
      <c r="D5877" t="s">
        <v>92</v>
      </c>
      <c r="E5877">
        <v>57578</v>
      </c>
      <c r="F5877" s="5" t="s">
        <v>58</v>
      </c>
      <c r="G5877" s="5" t="s">
        <v>51</v>
      </c>
      <c r="H5877" s="5" t="s">
        <v>93</v>
      </c>
      <c r="I5877" t="s">
        <v>35</v>
      </c>
      <c r="J5877" t="s">
        <v>93</v>
      </c>
      <c r="K5877">
        <v>0</v>
      </c>
      <c r="L5877" s="5" t="s">
        <v>9840</v>
      </c>
      <c r="M5877" s="5" t="s">
        <v>54</v>
      </c>
      <c r="N5877">
        <v>0</v>
      </c>
      <c r="O5877" t="s">
        <v>112</v>
      </c>
      <c r="P5877" s="1">
        <v>45372</v>
      </c>
      <c r="Q5877" s="1">
        <v>45432</v>
      </c>
      <c r="R5877">
        <v>669</v>
      </c>
      <c r="S5877" s="4">
        <v>9.3000000000000007</v>
      </c>
      <c r="T5877" t="s">
        <v>55</v>
      </c>
    </row>
    <row r="5878" spans="1:20" x14ac:dyDescent="0.35">
      <c r="A5878" t="s">
        <v>11656</v>
      </c>
      <c r="B5878" s="5" t="s">
        <v>28801</v>
      </c>
      <c r="C5878" s="6">
        <v>134200</v>
      </c>
      <c r="D5878" t="s">
        <v>41</v>
      </c>
      <c r="E5878">
        <v>114070</v>
      </c>
      <c r="F5878" s="5" t="s">
        <v>66</v>
      </c>
      <c r="G5878" s="5" t="s">
        <v>42</v>
      </c>
      <c r="H5878" s="5" t="s">
        <v>60</v>
      </c>
      <c r="I5878" t="s">
        <v>26</v>
      </c>
      <c r="J5878" t="s">
        <v>60</v>
      </c>
      <c r="K5878">
        <v>0</v>
      </c>
      <c r="L5878" s="5" t="s">
        <v>11657</v>
      </c>
      <c r="M5878" s="5" t="s">
        <v>54</v>
      </c>
      <c r="N5878">
        <v>5</v>
      </c>
      <c r="O5878" t="s">
        <v>141</v>
      </c>
      <c r="P5878" s="1">
        <v>45397</v>
      </c>
      <c r="Q5878" s="1">
        <v>45431</v>
      </c>
      <c r="R5878">
        <v>1184</v>
      </c>
      <c r="S5878" s="4">
        <v>8.1999999999999993</v>
      </c>
      <c r="T5878" t="s">
        <v>38</v>
      </c>
    </row>
    <row r="5879" spans="1:20" x14ac:dyDescent="0.35">
      <c r="A5879" t="s">
        <v>11658</v>
      </c>
      <c r="B5879" s="5" t="s">
        <v>91</v>
      </c>
      <c r="C5879" s="6">
        <v>120552</v>
      </c>
      <c r="D5879" t="s">
        <v>41</v>
      </c>
      <c r="E5879">
        <v>102469</v>
      </c>
      <c r="F5879" s="5" t="s">
        <v>66</v>
      </c>
      <c r="G5879" s="5" t="s">
        <v>42</v>
      </c>
      <c r="H5879" s="5" t="s">
        <v>126</v>
      </c>
      <c r="I5879" t="s">
        <v>44</v>
      </c>
      <c r="J5879" t="s">
        <v>126</v>
      </c>
      <c r="K5879">
        <v>100</v>
      </c>
      <c r="L5879" s="5" t="s">
        <v>11659</v>
      </c>
      <c r="M5879" s="5" t="s">
        <v>28</v>
      </c>
      <c r="N5879">
        <v>7</v>
      </c>
      <c r="O5879" t="s">
        <v>85</v>
      </c>
      <c r="P5879" s="1">
        <v>45423</v>
      </c>
      <c r="Q5879" s="1">
        <v>45446</v>
      </c>
      <c r="R5879">
        <v>2434</v>
      </c>
      <c r="S5879" s="4">
        <v>6.5</v>
      </c>
      <c r="T5879" t="s">
        <v>210</v>
      </c>
    </row>
    <row r="5880" spans="1:20" x14ac:dyDescent="0.35">
      <c r="A5880" t="s">
        <v>11660</v>
      </c>
      <c r="B5880" s="5" t="s">
        <v>162</v>
      </c>
      <c r="C5880" s="6">
        <v>52784</v>
      </c>
      <c r="D5880" t="s">
        <v>22</v>
      </c>
      <c r="E5880">
        <v>52784</v>
      </c>
      <c r="F5880" s="5" t="s">
        <v>58</v>
      </c>
      <c r="G5880" s="5" t="s">
        <v>51</v>
      </c>
      <c r="H5880" s="5" t="s">
        <v>25</v>
      </c>
      <c r="I5880" t="s">
        <v>44</v>
      </c>
      <c r="J5880" t="s">
        <v>25</v>
      </c>
      <c r="K5880">
        <v>100</v>
      </c>
      <c r="L5880" s="5" t="s">
        <v>11661</v>
      </c>
      <c r="M5880" s="5" t="s">
        <v>28</v>
      </c>
      <c r="N5880">
        <v>1</v>
      </c>
      <c r="O5880" t="s">
        <v>78</v>
      </c>
      <c r="P5880" s="1">
        <v>45504</v>
      </c>
      <c r="Q5880" s="1">
        <v>45558</v>
      </c>
      <c r="R5880">
        <v>1275</v>
      </c>
      <c r="S5880" s="4">
        <v>7.3</v>
      </c>
      <c r="T5880" t="s">
        <v>136</v>
      </c>
    </row>
    <row r="5881" spans="1:20" x14ac:dyDescent="0.35">
      <c r="A5881" t="s">
        <v>11662</v>
      </c>
      <c r="B5881" s="5" t="s">
        <v>28799</v>
      </c>
      <c r="C5881" s="6">
        <v>70428</v>
      </c>
      <c r="D5881" t="s">
        <v>22</v>
      </c>
      <c r="E5881">
        <v>70428</v>
      </c>
      <c r="F5881" s="5" t="s">
        <v>58</v>
      </c>
      <c r="G5881" s="5" t="s">
        <v>24</v>
      </c>
      <c r="H5881" s="5" t="s">
        <v>191</v>
      </c>
      <c r="I5881" t="s">
        <v>35</v>
      </c>
      <c r="J5881" t="s">
        <v>191</v>
      </c>
      <c r="K5881">
        <v>0</v>
      </c>
      <c r="L5881" s="5" t="s">
        <v>11663</v>
      </c>
      <c r="M5881" s="5" t="s">
        <v>54</v>
      </c>
      <c r="N5881">
        <v>1</v>
      </c>
      <c r="O5881" t="s">
        <v>88</v>
      </c>
      <c r="P5881" s="1">
        <v>45407</v>
      </c>
      <c r="Q5881" s="1">
        <v>45426</v>
      </c>
      <c r="R5881">
        <v>1514</v>
      </c>
      <c r="S5881" s="4">
        <v>8.1</v>
      </c>
      <c r="T5881" t="s">
        <v>63</v>
      </c>
    </row>
    <row r="5882" spans="1:20" x14ac:dyDescent="0.35">
      <c r="A5882" t="s">
        <v>11664</v>
      </c>
      <c r="B5882" s="5" t="s">
        <v>179</v>
      </c>
      <c r="C5882" s="6">
        <v>80363</v>
      </c>
      <c r="D5882" t="s">
        <v>33</v>
      </c>
      <c r="E5882">
        <v>8839930</v>
      </c>
      <c r="F5882" s="5" t="s">
        <v>50</v>
      </c>
      <c r="G5882" s="5" t="s">
        <v>42</v>
      </c>
      <c r="H5882" s="5" t="s">
        <v>34</v>
      </c>
      <c r="I5882" t="s">
        <v>26</v>
      </c>
      <c r="J5882" t="s">
        <v>60</v>
      </c>
      <c r="K5882">
        <v>100</v>
      </c>
      <c r="L5882" s="5" t="s">
        <v>11665</v>
      </c>
      <c r="M5882" s="5" t="s">
        <v>28</v>
      </c>
      <c r="N5882">
        <v>3</v>
      </c>
      <c r="O5882" t="s">
        <v>29</v>
      </c>
      <c r="P5882" s="1">
        <v>45386</v>
      </c>
      <c r="Q5882" s="1">
        <v>45427</v>
      </c>
      <c r="R5882">
        <v>1293</v>
      </c>
      <c r="S5882" s="4">
        <v>5.9</v>
      </c>
      <c r="T5882" t="s">
        <v>95</v>
      </c>
    </row>
    <row r="5883" spans="1:20" x14ac:dyDescent="0.35">
      <c r="A5883" t="s">
        <v>11666</v>
      </c>
      <c r="B5883" s="5" t="s">
        <v>91</v>
      </c>
      <c r="C5883" s="6">
        <v>168502</v>
      </c>
      <c r="D5883" t="s">
        <v>74</v>
      </c>
      <c r="E5883">
        <v>210628</v>
      </c>
      <c r="F5883" s="5" t="s">
        <v>23</v>
      </c>
      <c r="G5883" s="5" t="s">
        <v>42</v>
      </c>
      <c r="H5883" s="5" t="s">
        <v>75</v>
      </c>
      <c r="I5883" t="s">
        <v>35</v>
      </c>
      <c r="J5883" t="s">
        <v>480</v>
      </c>
      <c r="K5883">
        <v>0</v>
      </c>
      <c r="L5883" s="5" t="s">
        <v>11667</v>
      </c>
      <c r="M5883" s="5" t="s">
        <v>70</v>
      </c>
      <c r="N5883">
        <v>16</v>
      </c>
      <c r="O5883" t="s">
        <v>131</v>
      </c>
      <c r="P5883" s="1">
        <v>45521</v>
      </c>
      <c r="Q5883" s="1">
        <v>45558</v>
      </c>
      <c r="R5883">
        <v>1036</v>
      </c>
      <c r="S5883" s="4">
        <v>9.5</v>
      </c>
      <c r="T5883" t="s">
        <v>108</v>
      </c>
    </row>
    <row r="5884" spans="1:20" x14ac:dyDescent="0.35">
      <c r="A5884" t="s">
        <v>11668</v>
      </c>
      <c r="B5884" s="5" t="s">
        <v>217</v>
      </c>
      <c r="C5884" s="6">
        <v>95415</v>
      </c>
      <c r="D5884" t="s">
        <v>22</v>
      </c>
      <c r="E5884">
        <v>95415</v>
      </c>
      <c r="F5884" s="5" t="s">
        <v>50</v>
      </c>
      <c r="G5884" s="5" t="s">
        <v>59</v>
      </c>
      <c r="H5884" s="5" t="s">
        <v>101</v>
      </c>
      <c r="I5884" t="s">
        <v>44</v>
      </c>
      <c r="J5884" t="s">
        <v>101</v>
      </c>
      <c r="K5884">
        <v>50</v>
      </c>
      <c r="L5884" s="5" t="s">
        <v>11669</v>
      </c>
      <c r="M5884" s="5" t="s">
        <v>28</v>
      </c>
      <c r="N5884">
        <v>2</v>
      </c>
      <c r="O5884" t="s">
        <v>71</v>
      </c>
      <c r="P5884" s="1">
        <v>45510</v>
      </c>
      <c r="Q5884" s="1">
        <v>45561</v>
      </c>
      <c r="R5884">
        <v>1802</v>
      </c>
      <c r="S5884" s="4">
        <v>9.8000000000000007</v>
      </c>
      <c r="T5884" t="s">
        <v>30</v>
      </c>
    </row>
    <row r="5885" spans="1:20" x14ac:dyDescent="0.35">
      <c r="A5885" t="s">
        <v>11670</v>
      </c>
      <c r="B5885" s="5" t="s">
        <v>105</v>
      </c>
      <c r="C5885" s="6">
        <v>57820</v>
      </c>
      <c r="D5885" t="s">
        <v>92</v>
      </c>
      <c r="E5885">
        <v>43365</v>
      </c>
      <c r="F5885" s="5" t="s">
        <v>58</v>
      </c>
      <c r="G5885" s="5" t="s">
        <v>51</v>
      </c>
      <c r="H5885" s="5" t="s">
        <v>93</v>
      </c>
      <c r="I5885" t="s">
        <v>44</v>
      </c>
      <c r="J5885" t="s">
        <v>93</v>
      </c>
      <c r="K5885">
        <v>100</v>
      </c>
      <c r="L5885" s="5" t="s">
        <v>11671</v>
      </c>
      <c r="M5885" s="5" t="s">
        <v>37</v>
      </c>
      <c r="N5885">
        <v>1</v>
      </c>
      <c r="O5885" t="s">
        <v>135</v>
      </c>
      <c r="P5885" s="1">
        <v>45309</v>
      </c>
      <c r="Q5885" s="1">
        <v>45325</v>
      </c>
      <c r="R5885">
        <v>1681</v>
      </c>
      <c r="S5885" s="4">
        <v>9.1999999999999993</v>
      </c>
      <c r="T5885" t="s">
        <v>108</v>
      </c>
    </row>
    <row r="5886" spans="1:20" x14ac:dyDescent="0.35">
      <c r="A5886" t="s">
        <v>11672</v>
      </c>
      <c r="B5886" s="5" t="s">
        <v>73</v>
      </c>
      <c r="C5886" s="6">
        <v>274165</v>
      </c>
      <c r="D5886" t="s">
        <v>33</v>
      </c>
      <c r="E5886">
        <v>30158150</v>
      </c>
      <c r="F5886" s="5" t="s">
        <v>23</v>
      </c>
      <c r="G5886" s="5" t="s">
        <v>59</v>
      </c>
      <c r="H5886" s="5" t="s">
        <v>34</v>
      </c>
      <c r="I5886" t="s">
        <v>35</v>
      </c>
      <c r="J5886" t="s">
        <v>915</v>
      </c>
      <c r="K5886">
        <v>100</v>
      </c>
      <c r="L5886" s="5" t="s">
        <v>11673</v>
      </c>
      <c r="M5886" s="5" t="s">
        <v>70</v>
      </c>
      <c r="N5886">
        <v>16</v>
      </c>
      <c r="O5886" t="s">
        <v>46</v>
      </c>
      <c r="P5886" s="1">
        <v>45687</v>
      </c>
      <c r="Q5886" s="1">
        <v>45732</v>
      </c>
      <c r="R5886">
        <v>2388</v>
      </c>
      <c r="S5886" s="4">
        <v>7.6</v>
      </c>
      <c r="T5886" t="s">
        <v>153</v>
      </c>
    </row>
    <row r="5887" spans="1:20" x14ac:dyDescent="0.35">
      <c r="A5887" t="s">
        <v>11674</v>
      </c>
      <c r="B5887" s="5" t="s">
        <v>145</v>
      </c>
      <c r="C5887" s="6">
        <v>242363</v>
      </c>
      <c r="D5887" t="s">
        <v>22</v>
      </c>
      <c r="E5887">
        <v>242363</v>
      </c>
      <c r="F5887" s="5" t="s">
        <v>23</v>
      </c>
      <c r="G5887" s="5" t="s">
        <v>51</v>
      </c>
      <c r="H5887" s="5" t="s">
        <v>191</v>
      </c>
      <c r="I5887" t="s">
        <v>35</v>
      </c>
      <c r="J5887" t="s">
        <v>191</v>
      </c>
      <c r="K5887">
        <v>50</v>
      </c>
      <c r="L5887" s="5" t="s">
        <v>11675</v>
      </c>
      <c r="M5887" s="5" t="s">
        <v>37</v>
      </c>
      <c r="N5887">
        <v>16</v>
      </c>
      <c r="O5887" t="s">
        <v>172</v>
      </c>
      <c r="P5887" s="1">
        <v>45568</v>
      </c>
      <c r="Q5887" s="1">
        <v>45589</v>
      </c>
      <c r="R5887">
        <v>934</v>
      </c>
      <c r="S5887" s="4">
        <v>8.1</v>
      </c>
      <c r="T5887" t="s">
        <v>153</v>
      </c>
    </row>
    <row r="5888" spans="1:20" x14ac:dyDescent="0.35">
      <c r="A5888" t="s">
        <v>11676</v>
      </c>
      <c r="B5888" s="5" t="s">
        <v>73</v>
      </c>
      <c r="C5888" s="6">
        <v>182784</v>
      </c>
      <c r="D5888" t="s">
        <v>65</v>
      </c>
      <c r="E5888">
        <v>237619</v>
      </c>
      <c r="F5888" s="5" t="s">
        <v>23</v>
      </c>
      <c r="G5888" s="5" t="s">
        <v>42</v>
      </c>
      <c r="H5888" s="5" t="s">
        <v>67</v>
      </c>
      <c r="I5888" t="s">
        <v>35</v>
      </c>
      <c r="J5888" t="s">
        <v>1449</v>
      </c>
      <c r="K5888">
        <v>0</v>
      </c>
      <c r="L5888" s="5" t="s">
        <v>11677</v>
      </c>
      <c r="M5888" s="5" t="s">
        <v>37</v>
      </c>
      <c r="N5888">
        <v>18</v>
      </c>
      <c r="O5888" t="s">
        <v>147</v>
      </c>
      <c r="P5888" s="1">
        <v>45294</v>
      </c>
      <c r="Q5888" s="1">
        <v>45349</v>
      </c>
      <c r="R5888">
        <v>972</v>
      </c>
      <c r="S5888" s="4">
        <v>5.2</v>
      </c>
      <c r="T5888" t="s">
        <v>63</v>
      </c>
    </row>
    <row r="5889" spans="1:20" x14ac:dyDescent="0.35">
      <c r="A5889" t="s">
        <v>11678</v>
      </c>
      <c r="B5889" s="5" t="s">
        <v>28802</v>
      </c>
      <c r="C5889" s="6">
        <v>76429</v>
      </c>
      <c r="D5889" t="s">
        <v>65</v>
      </c>
      <c r="E5889">
        <v>99358</v>
      </c>
      <c r="F5889" s="5" t="s">
        <v>50</v>
      </c>
      <c r="G5889" s="5" t="s">
        <v>42</v>
      </c>
      <c r="H5889" s="5" t="s">
        <v>67</v>
      </c>
      <c r="I5889" t="s">
        <v>44</v>
      </c>
      <c r="J5889" t="s">
        <v>67</v>
      </c>
      <c r="K5889">
        <v>100</v>
      </c>
      <c r="L5889" s="5" t="s">
        <v>11679</v>
      </c>
      <c r="M5889" s="5" t="s">
        <v>28</v>
      </c>
      <c r="N5889">
        <v>3</v>
      </c>
      <c r="O5889" t="s">
        <v>131</v>
      </c>
      <c r="P5889" s="1">
        <v>45423</v>
      </c>
      <c r="Q5889" s="1">
        <v>45485</v>
      </c>
      <c r="R5889">
        <v>1395</v>
      </c>
      <c r="S5889" s="4">
        <v>8.9</v>
      </c>
      <c r="T5889" t="s">
        <v>47</v>
      </c>
    </row>
    <row r="5890" spans="1:20" x14ac:dyDescent="0.35">
      <c r="A5890" t="s">
        <v>11680</v>
      </c>
      <c r="B5890" s="5" t="s">
        <v>28799</v>
      </c>
      <c r="C5890" s="6">
        <v>66004</v>
      </c>
      <c r="D5890" t="s">
        <v>22</v>
      </c>
      <c r="E5890">
        <v>66004</v>
      </c>
      <c r="F5890" s="5" t="s">
        <v>66</v>
      </c>
      <c r="G5890" s="5" t="s">
        <v>51</v>
      </c>
      <c r="H5890" s="5" t="s">
        <v>157</v>
      </c>
      <c r="I5890" t="s">
        <v>35</v>
      </c>
      <c r="J5890" t="s">
        <v>157</v>
      </c>
      <c r="K5890">
        <v>50</v>
      </c>
      <c r="L5890" s="5" t="s">
        <v>11681</v>
      </c>
      <c r="M5890" s="5" t="s">
        <v>37</v>
      </c>
      <c r="N5890">
        <v>7</v>
      </c>
      <c r="O5890" t="s">
        <v>147</v>
      </c>
      <c r="P5890" s="1">
        <v>45312</v>
      </c>
      <c r="Q5890" s="1">
        <v>45341</v>
      </c>
      <c r="R5890">
        <v>503</v>
      </c>
      <c r="S5890" s="4">
        <v>6.2</v>
      </c>
      <c r="T5890" t="s">
        <v>103</v>
      </c>
    </row>
    <row r="5891" spans="1:20" x14ac:dyDescent="0.35">
      <c r="A5891" t="s">
        <v>11682</v>
      </c>
      <c r="B5891" s="5" t="s">
        <v>105</v>
      </c>
      <c r="C5891" s="6">
        <v>151148</v>
      </c>
      <c r="D5891" t="s">
        <v>92</v>
      </c>
      <c r="E5891">
        <v>113361</v>
      </c>
      <c r="F5891" s="5" t="s">
        <v>66</v>
      </c>
      <c r="G5891" s="5" t="s">
        <v>24</v>
      </c>
      <c r="H5891" s="5" t="s">
        <v>93</v>
      </c>
      <c r="I5891" t="s">
        <v>26</v>
      </c>
      <c r="J5891" t="s">
        <v>93</v>
      </c>
      <c r="K5891">
        <v>0</v>
      </c>
      <c r="L5891" s="5" t="s">
        <v>11683</v>
      </c>
      <c r="M5891" s="5" t="s">
        <v>37</v>
      </c>
      <c r="N5891">
        <v>7</v>
      </c>
      <c r="O5891" t="s">
        <v>172</v>
      </c>
      <c r="P5891" s="1">
        <v>45586</v>
      </c>
      <c r="Q5891" s="1">
        <v>45656</v>
      </c>
      <c r="R5891">
        <v>1588</v>
      </c>
      <c r="S5891" s="4">
        <v>9.1</v>
      </c>
      <c r="T5891" t="s">
        <v>118</v>
      </c>
    </row>
    <row r="5892" spans="1:20" x14ac:dyDescent="0.35">
      <c r="A5892" t="s">
        <v>11684</v>
      </c>
      <c r="B5892" s="5" t="s">
        <v>40</v>
      </c>
      <c r="C5892" s="6">
        <v>168460</v>
      </c>
      <c r="D5892" t="s">
        <v>22</v>
      </c>
      <c r="E5892">
        <v>168460</v>
      </c>
      <c r="F5892" s="5" t="s">
        <v>23</v>
      </c>
      <c r="G5892" s="5" t="s">
        <v>59</v>
      </c>
      <c r="H5892" s="5" t="s">
        <v>165</v>
      </c>
      <c r="I5892" t="s">
        <v>44</v>
      </c>
      <c r="J5892" t="s">
        <v>133</v>
      </c>
      <c r="K5892">
        <v>100</v>
      </c>
      <c r="L5892" s="5" t="s">
        <v>11685</v>
      </c>
      <c r="M5892" s="5" t="s">
        <v>37</v>
      </c>
      <c r="N5892">
        <v>14</v>
      </c>
      <c r="O5892" t="s">
        <v>141</v>
      </c>
      <c r="P5892" s="1">
        <v>45658</v>
      </c>
      <c r="Q5892" s="1">
        <v>45721</v>
      </c>
      <c r="R5892">
        <v>1317</v>
      </c>
      <c r="S5892" s="4">
        <v>8.4</v>
      </c>
      <c r="T5892" t="s">
        <v>210</v>
      </c>
    </row>
    <row r="5893" spans="1:20" x14ac:dyDescent="0.35">
      <c r="A5893" t="s">
        <v>11686</v>
      </c>
      <c r="B5893" s="5" t="s">
        <v>28802</v>
      </c>
      <c r="C5893" s="6">
        <v>124855</v>
      </c>
      <c r="D5893" t="s">
        <v>22</v>
      </c>
      <c r="E5893">
        <v>124855</v>
      </c>
      <c r="F5893" s="5" t="s">
        <v>23</v>
      </c>
      <c r="G5893" s="5" t="s">
        <v>59</v>
      </c>
      <c r="H5893" s="5" t="s">
        <v>191</v>
      </c>
      <c r="I5893" t="s">
        <v>44</v>
      </c>
      <c r="J5893" t="s">
        <v>191</v>
      </c>
      <c r="K5893">
        <v>0</v>
      </c>
      <c r="L5893" s="5" t="s">
        <v>11687</v>
      </c>
      <c r="M5893" s="5" t="s">
        <v>70</v>
      </c>
      <c r="N5893">
        <v>16</v>
      </c>
      <c r="O5893" t="s">
        <v>131</v>
      </c>
      <c r="P5893" s="1">
        <v>45489</v>
      </c>
      <c r="Q5893" s="1">
        <v>45556</v>
      </c>
      <c r="R5893">
        <v>879</v>
      </c>
      <c r="S5893" s="4">
        <v>6</v>
      </c>
      <c r="T5893" t="s">
        <v>103</v>
      </c>
    </row>
    <row r="5894" spans="1:20" x14ac:dyDescent="0.35">
      <c r="A5894" t="s">
        <v>11688</v>
      </c>
      <c r="B5894" s="5" t="s">
        <v>179</v>
      </c>
      <c r="C5894" s="6">
        <v>154883</v>
      </c>
      <c r="D5894" t="s">
        <v>120</v>
      </c>
      <c r="E5894">
        <v>139395</v>
      </c>
      <c r="F5894" s="5" t="s">
        <v>50</v>
      </c>
      <c r="G5894" s="5" t="s">
        <v>59</v>
      </c>
      <c r="H5894" s="5" t="s">
        <v>121</v>
      </c>
      <c r="I5894" t="s">
        <v>26</v>
      </c>
      <c r="J5894" t="s">
        <v>121</v>
      </c>
      <c r="K5894">
        <v>50</v>
      </c>
      <c r="L5894" s="5" t="s">
        <v>11689</v>
      </c>
      <c r="M5894" s="5" t="s">
        <v>54</v>
      </c>
      <c r="N5894">
        <v>4</v>
      </c>
      <c r="O5894" t="s">
        <v>147</v>
      </c>
      <c r="P5894" s="1">
        <v>45590</v>
      </c>
      <c r="Q5894" s="1">
        <v>45662</v>
      </c>
      <c r="R5894">
        <v>1623</v>
      </c>
      <c r="S5894" s="4">
        <v>6.2</v>
      </c>
      <c r="T5894" t="s">
        <v>277</v>
      </c>
    </row>
    <row r="5895" spans="1:20" x14ac:dyDescent="0.35">
      <c r="A5895" t="s">
        <v>11690</v>
      </c>
      <c r="B5895" s="5" t="s">
        <v>57</v>
      </c>
      <c r="C5895" s="6">
        <v>241392</v>
      </c>
      <c r="D5895" t="s">
        <v>41</v>
      </c>
      <c r="E5895">
        <v>205183</v>
      </c>
      <c r="F5895" s="5" t="s">
        <v>23</v>
      </c>
      <c r="G5895" s="5" t="s">
        <v>24</v>
      </c>
      <c r="H5895" s="5" t="s">
        <v>151</v>
      </c>
      <c r="I5895" t="s">
        <v>35</v>
      </c>
      <c r="J5895" t="s">
        <v>151</v>
      </c>
      <c r="K5895">
        <v>50</v>
      </c>
      <c r="L5895" s="5" t="s">
        <v>11691</v>
      </c>
      <c r="M5895" s="5" t="s">
        <v>28</v>
      </c>
      <c r="N5895">
        <v>18</v>
      </c>
      <c r="O5895" t="s">
        <v>78</v>
      </c>
      <c r="P5895" s="1">
        <v>45668</v>
      </c>
      <c r="Q5895" s="1">
        <v>45683</v>
      </c>
      <c r="R5895">
        <v>2393</v>
      </c>
      <c r="S5895" s="4">
        <v>7.9</v>
      </c>
      <c r="T5895" t="s">
        <v>63</v>
      </c>
    </row>
    <row r="5896" spans="1:20" x14ac:dyDescent="0.35">
      <c r="A5896" t="s">
        <v>11692</v>
      </c>
      <c r="B5896" s="5" t="s">
        <v>162</v>
      </c>
      <c r="C5896" s="6">
        <v>147818</v>
      </c>
      <c r="D5896" t="s">
        <v>41</v>
      </c>
      <c r="E5896">
        <v>125645</v>
      </c>
      <c r="F5896" s="5" t="s">
        <v>23</v>
      </c>
      <c r="G5896" s="5" t="s">
        <v>42</v>
      </c>
      <c r="H5896" s="5" t="s">
        <v>60</v>
      </c>
      <c r="I5896" t="s">
        <v>44</v>
      </c>
      <c r="J5896" t="s">
        <v>294</v>
      </c>
      <c r="K5896">
        <v>50</v>
      </c>
      <c r="L5896" s="5" t="s">
        <v>11693</v>
      </c>
      <c r="M5896" s="5" t="s">
        <v>37</v>
      </c>
      <c r="N5896">
        <v>16</v>
      </c>
      <c r="O5896" t="s">
        <v>29</v>
      </c>
      <c r="P5896" s="1">
        <v>45423</v>
      </c>
      <c r="Q5896" s="1">
        <v>45469</v>
      </c>
      <c r="R5896">
        <v>921</v>
      </c>
      <c r="S5896" s="4">
        <v>5.9</v>
      </c>
      <c r="T5896" t="s">
        <v>47</v>
      </c>
    </row>
    <row r="5897" spans="1:20" x14ac:dyDescent="0.35">
      <c r="A5897" t="s">
        <v>11694</v>
      </c>
      <c r="B5897" s="5" t="s">
        <v>49</v>
      </c>
      <c r="C5897" s="6">
        <v>89182</v>
      </c>
      <c r="D5897" t="s">
        <v>22</v>
      </c>
      <c r="E5897">
        <v>89182</v>
      </c>
      <c r="F5897" s="5" t="s">
        <v>58</v>
      </c>
      <c r="G5897" s="5" t="s">
        <v>42</v>
      </c>
      <c r="H5897" s="5" t="s">
        <v>129</v>
      </c>
      <c r="I5897" t="s">
        <v>35</v>
      </c>
      <c r="J5897" t="s">
        <v>129</v>
      </c>
      <c r="K5897">
        <v>50</v>
      </c>
      <c r="L5897" s="5" t="s">
        <v>11695</v>
      </c>
      <c r="M5897" s="5" t="s">
        <v>54</v>
      </c>
      <c r="N5897">
        <v>0</v>
      </c>
      <c r="O5897" t="s">
        <v>147</v>
      </c>
      <c r="P5897" s="1">
        <v>45695</v>
      </c>
      <c r="Q5897" s="1">
        <v>45741</v>
      </c>
      <c r="R5897">
        <v>575</v>
      </c>
      <c r="S5897" s="4">
        <v>6.5</v>
      </c>
      <c r="T5897" t="s">
        <v>55</v>
      </c>
    </row>
    <row r="5898" spans="1:20" x14ac:dyDescent="0.35">
      <c r="A5898" t="s">
        <v>11696</v>
      </c>
      <c r="B5898" s="5" t="s">
        <v>57</v>
      </c>
      <c r="C5898" s="6">
        <v>48483</v>
      </c>
      <c r="D5898" t="s">
        <v>22</v>
      </c>
      <c r="E5898">
        <v>48483</v>
      </c>
      <c r="F5898" s="5" t="s">
        <v>58</v>
      </c>
      <c r="G5898" s="5" t="s">
        <v>59</v>
      </c>
      <c r="H5898" s="5" t="s">
        <v>165</v>
      </c>
      <c r="I5898" t="s">
        <v>44</v>
      </c>
      <c r="J5898" t="s">
        <v>165</v>
      </c>
      <c r="K5898">
        <v>50</v>
      </c>
      <c r="L5898" s="5" t="s">
        <v>11697</v>
      </c>
      <c r="M5898" s="5" t="s">
        <v>54</v>
      </c>
      <c r="N5898">
        <v>1</v>
      </c>
      <c r="O5898" t="s">
        <v>46</v>
      </c>
      <c r="P5898" s="1">
        <v>45723</v>
      </c>
      <c r="Q5898" s="1">
        <v>45749</v>
      </c>
      <c r="R5898">
        <v>1954</v>
      </c>
      <c r="S5898" s="4">
        <v>6.1</v>
      </c>
      <c r="T5898" t="s">
        <v>63</v>
      </c>
    </row>
    <row r="5899" spans="1:20" x14ac:dyDescent="0.35">
      <c r="A5899" t="s">
        <v>11698</v>
      </c>
      <c r="B5899" s="5" t="s">
        <v>91</v>
      </c>
      <c r="C5899" s="6">
        <v>39290</v>
      </c>
      <c r="D5899" t="s">
        <v>22</v>
      </c>
      <c r="E5899">
        <v>39290</v>
      </c>
      <c r="F5899" s="5" t="s">
        <v>50</v>
      </c>
      <c r="G5899" s="5" t="s">
        <v>42</v>
      </c>
      <c r="H5899" s="5" t="s">
        <v>157</v>
      </c>
      <c r="I5899" t="s">
        <v>26</v>
      </c>
      <c r="J5899" t="s">
        <v>133</v>
      </c>
      <c r="K5899">
        <v>100</v>
      </c>
      <c r="L5899" s="5" t="s">
        <v>11699</v>
      </c>
      <c r="M5899" s="5" t="s">
        <v>70</v>
      </c>
      <c r="N5899">
        <v>4</v>
      </c>
      <c r="O5899" t="s">
        <v>62</v>
      </c>
      <c r="P5899" s="1">
        <v>45696</v>
      </c>
      <c r="Q5899" s="1">
        <v>45723</v>
      </c>
      <c r="R5899">
        <v>2097</v>
      </c>
      <c r="S5899" s="4">
        <v>9.5</v>
      </c>
      <c r="T5899" t="s">
        <v>89</v>
      </c>
    </row>
    <row r="5900" spans="1:20" x14ac:dyDescent="0.35">
      <c r="A5900" t="s">
        <v>11700</v>
      </c>
      <c r="B5900" s="5" t="s">
        <v>174</v>
      </c>
      <c r="C5900" s="6">
        <v>60878</v>
      </c>
      <c r="D5900" t="s">
        <v>41</v>
      </c>
      <c r="E5900">
        <v>51746</v>
      </c>
      <c r="F5900" s="5" t="s">
        <v>58</v>
      </c>
      <c r="G5900" s="5" t="s">
        <v>59</v>
      </c>
      <c r="H5900" s="5" t="s">
        <v>151</v>
      </c>
      <c r="I5900" t="s">
        <v>35</v>
      </c>
      <c r="J5900" t="s">
        <v>151</v>
      </c>
      <c r="K5900">
        <v>50</v>
      </c>
      <c r="L5900" s="5" t="s">
        <v>11701</v>
      </c>
      <c r="M5900" s="5" t="s">
        <v>37</v>
      </c>
      <c r="N5900">
        <v>1</v>
      </c>
      <c r="O5900" t="s">
        <v>135</v>
      </c>
      <c r="P5900" s="1">
        <v>45553</v>
      </c>
      <c r="Q5900" s="1">
        <v>45597</v>
      </c>
      <c r="R5900">
        <v>639</v>
      </c>
      <c r="S5900" s="4">
        <v>7.1</v>
      </c>
      <c r="T5900" t="s">
        <v>108</v>
      </c>
    </row>
    <row r="5901" spans="1:20" x14ac:dyDescent="0.35">
      <c r="A5901" t="s">
        <v>11702</v>
      </c>
      <c r="B5901" s="5" t="s">
        <v>49</v>
      </c>
      <c r="C5901" s="6">
        <v>232706</v>
      </c>
      <c r="D5901" t="s">
        <v>33</v>
      </c>
      <c r="E5901">
        <v>25597660</v>
      </c>
      <c r="F5901" s="5" t="s">
        <v>23</v>
      </c>
      <c r="G5901" s="5" t="s">
        <v>24</v>
      </c>
      <c r="H5901" s="5" t="s">
        <v>34</v>
      </c>
      <c r="I5901" t="s">
        <v>44</v>
      </c>
      <c r="J5901" t="s">
        <v>34</v>
      </c>
      <c r="K5901">
        <v>50</v>
      </c>
      <c r="L5901" s="5" t="s">
        <v>11703</v>
      </c>
      <c r="M5901" s="5" t="s">
        <v>54</v>
      </c>
      <c r="N5901">
        <v>14</v>
      </c>
      <c r="O5901" t="s">
        <v>141</v>
      </c>
      <c r="P5901" s="1">
        <v>45466</v>
      </c>
      <c r="Q5901" s="1">
        <v>45509</v>
      </c>
      <c r="R5901">
        <v>1494</v>
      </c>
      <c r="S5901" s="4">
        <v>6.7</v>
      </c>
      <c r="T5901" t="s">
        <v>47</v>
      </c>
    </row>
    <row r="5902" spans="1:20" x14ac:dyDescent="0.35">
      <c r="A5902" t="s">
        <v>11704</v>
      </c>
      <c r="B5902" s="5" t="s">
        <v>28802</v>
      </c>
      <c r="C5902" s="6">
        <v>52076</v>
      </c>
      <c r="D5902" t="s">
        <v>41</v>
      </c>
      <c r="E5902">
        <v>44265</v>
      </c>
      <c r="F5902" s="5" t="s">
        <v>58</v>
      </c>
      <c r="G5902" s="5" t="s">
        <v>24</v>
      </c>
      <c r="H5902" s="5" t="s">
        <v>151</v>
      </c>
      <c r="I5902" t="s">
        <v>26</v>
      </c>
      <c r="J5902" t="s">
        <v>129</v>
      </c>
      <c r="K5902">
        <v>50</v>
      </c>
      <c r="L5902" s="5" t="s">
        <v>11705</v>
      </c>
      <c r="M5902" s="5" t="s">
        <v>37</v>
      </c>
      <c r="N5902">
        <v>0</v>
      </c>
      <c r="O5902" t="s">
        <v>71</v>
      </c>
      <c r="P5902" s="1">
        <v>45554</v>
      </c>
      <c r="Q5902" s="1">
        <v>45572</v>
      </c>
      <c r="R5902">
        <v>971</v>
      </c>
      <c r="S5902" s="4">
        <v>8.6999999999999993</v>
      </c>
      <c r="T5902" t="s">
        <v>153</v>
      </c>
    </row>
    <row r="5903" spans="1:20" x14ac:dyDescent="0.35">
      <c r="A5903" t="s">
        <v>11706</v>
      </c>
      <c r="B5903" s="5" t="s">
        <v>40</v>
      </c>
      <c r="C5903" s="6">
        <v>198461</v>
      </c>
      <c r="D5903" t="s">
        <v>74</v>
      </c>
      <c r="E5903">
        <v>248076</v>
      </c>
      <c r="F5903" s="5" t="s">
        <v>23</v>
      </c>
      <c r="G5903" s="5" t="s">
        <v>24</v>
      </c>
      <c r="H5903" s="5" t="s">
        <v>75</v>
      </c>
      <c r="I5903" t="s">
        <v>26</v>
      </c>
      <c r="J5903" t="s">
        <v>75</v>
      </c>
      <c r="K5903">
        <v>50</v>
      </c>
      <c r="L5903" s="5" t="s">
        <v>11707</v>
      </c>
      <c r="M5903" s="5" t="s">
        <v>28</v>
      </c>
      <c r="N5903">
        <v>11</v>
      </c>
      <c r="O5903" t="s">
        <v>62</v>
      </c>
      <c r="P5903" s="1">
        <v>45398</v>
      </c>
      <c r="Q5903" s="1">
        <v>45456</v>
      </c>
      <c r="R5903">
        <v>580</v>
      </c>
      <c r="S5903" s="4">
        <v>5.6</v>
      </c>
      <c r="T5903" t="s">
        <v>118</v>
      </c>
    </row>
    <row r="5904" spans="1:20" x14ac:dyDescent="0.35">
      <c r="A5904" t="s">
        <v>11708</v>
      </c>
      <c r="B5904" s="5" t="s">
        <v>49</v>
      </c>
      <c r="C5904" s="6">
        <v>37606</v>
      </c>
      <c r="D5904" t="s">
        <v>22</v>
      </c>
      <c r="E5904">
        <v>37606</v>
      </c>
      <c r="F5904" s="5" t="s">
        <v>58</v>
      </c>
      <c r="G5904" s="5" t="s">
        <v>24</v>
      </c>
      <c r="H5904" s="5" t="s">
        <v>157</v>
      </c>
      <c r="I5904" t="s">
        <v>35</v>
      </c>
      <c r="J5904" t="s">
        <v>157</v>
      </c>
      <c r="K5904">
        <v>100</v>
      </c>
      <c r="L5904" s="5" t="s">
        <v>11709</v>
      </c>
      <c r="M5904" s="5" t="s">
        <v>54</v>
      </c>
      <c r="N5904">
        <v>0</v>
      </c>
      <c r="O5904" t="s">
        <v>107</v>
      </c>
      <c r="P5904" s="1">
        <v>45385</v>
      </c>
      <c r="Q5904" s="1">
        <v>45438</v>
      </c>
      <c r="R5904">
        <v>1982</v>
      </c>
      <c r="S5904" s="4">
        <v>7.8</v>
      </c>
      <c r="T5904" t="s">
        <v>277</v>
      </c>
    </row>
    <row r="5905" spans="1:20" x14ac:dyDescent="0.35">
      <c r="A5905" t="s">
        <v>11710</v>
      </c>
      <c r="B5905" s="5" t="s">
        <v>73</v>
      </c>
      <c r="C5905" s="6">
        <v>238598</v>
      </c>
      <c r="D5905" t="s">
        <v>41</v>
      </c>
      <c r="E5905">
        <v>202808</v>
      </c>
      <c r="F5905" s="5" t="s">
        <v>23</v>
      </c>
      <c r="G5905" s="5" t="s">
        <v>59</v>
      </c>
      <c r="H5905" s="5" t="s">
        <v>60</v>
      </c>
      <c r="I5905" t="s">
        <v>35</v>
      </c>
      <c r="J5905" t="s">
        <v>60</v>
      </c>
      <c r="K5905">
        <v>100</v>
      </c>
      <c r="L5905" s="5" t="s">
        <v>8035</v>
      </c>
      <c r="M5905" s="5" t="s">
        <v>70</v>
      </c>
      <c r="N5905">
        <v>13</v>
      </c>
      <c r="O5905" t="s">
        <v>167</v>
      </c>
      <c r="P5905" s="1">
        <v>45762</v>
      </c>
      <c r="Q5905" s="1">
        <v>45789</v>
      </c>
      <c r="R5905">
        <v>567</v>
      </c>
      <c r="S5905" s="4">
        <v>9</v>
      </c>
      <c r="T5905" t="s">
        <v>30</v>
      </c>
    </row>
    <row r="5906" spans="1:20" x14ac:dyDescent="0.35">
      <c r="A5906" t="s">
        <v>11711</v>
      </c>
      <c r="B5906" s="5" t="s">
        <v>28802</v>
      </c>
      <c r="C5906" s="6">
        <v>117613</v>
      </c>
      <c r="D5906" t="s">
        <v>41</v>
      </c>
      <c r="E5906">
        <v>99971</v>
      </c>
      <c r="F5906" s="5" t="s">
        <v>50</v>
      </c>
      <c r="G5906" s="5" t="s">
        <v>51</v>
      </c>
      <c r="H5906" s="5" t="s">
        <v>60</v>
      </c>
      <c r="I5906" t="s">
        <v>35</v>
      </c>
      <c r="J5906" t="s">
        <v>60</v>
      </c>
      <c r="K5906">
        <v>100</v>
      </c>
      <c r="L5906" s="5" t="s">
        <v>11712</v>
      </c>
      <c r="M5906" s="5" t="s">
        <v>70</v>
      </c>
      <c r="N5906">
        <v>4</v>
      </c>
      <c r="O5906" t="s">
        <v>135</v>
      </c>
      <c r="P5906" s="1">
        <v>45621</v>
      </c>
      <c r="Q5906" s="1">
        <v>45651</v>
      </c>
      <c r="R5906">
        <v>1812</v>
      </c>
      <c r="S5906" s="4">
        <v>8.4</v>
      </c>
      <c r="T5906" t="s">
        <v>47</v>
      </c>
    </row>
    <row r="5907" spans="1:20" x14ac:dyDescent="0.35">
      <c r="A5907" t="s">
        <v>11713</v>
      </c>
      <c r="B5907" s="5" t="s">
        <v>28799</v>
      </c>
      <c r="C5907" s="6">
        <v>296254</v>
      </c>
      <c r="D5907" t="s">
        <v>22</v>
      </c>
      <c r="E5907">
        <v>296254</v>
      </c>
      <c r="F5907" s="5" t="s">
        <v>23</v>
      </c>
      <c r="G5907" s="5" t="s">
        <v>59</v>
      </c>
      <c r="H5907" s="5" t="s">
        <v>68</v>
      </c>
      <c r="I5907" t="s">
        <v>44</v>
      </c>
      <c r="J5907" t="s">
        <v>68</v>
      </c>
      <c r="K5907">
        <v>0</v>
      </c>
      <c r="L5907" s="5" t="s">
        <v>11714</v>
      </c>
      <c r="M5907" s="5" t="s">
        <v>37</v>
      </c>
      <c r="N5907">
        <v>14</v>
      </c>
      <c r="O5907" t="s">
        <v>85</v>
      </c>
      <c r="P5907" s="1">
        <v>45552</v>
      </c>
      <c r="Q5907" s="1">
        <v>45600</v>
      </c>
      <c r="R5907">
        <v>2170</v>
      </c>
      <c r="S5907" s="4">
        <v>6.2</v>
      </c>
      <c r="T5907" t="s">
        <v>47</v>
      </c>
    </row>
    <row r="5908" spans="1:20" x14ac:dyDescent="0.35">
      <c r="A5908" t="s">
        <v>11715</v>
      </c>
      <c r="B5908" s="5" t="s">
        <v>28799</v>
      </c>
      <c r="C5908" s="6">
        <v>118508</v>
      </c>
      <c r="D5908" t="s">
        <v>41</v>
      </c>
      <c r="E5908">
        <v>100732</v>
      </c>
      <c r="F5908" s="5" t="s">
        <v>66</v>
      </c>
      <c r="G5908" s="5" t="s">
        <v>51</v>
      </c>
      <c r="H5908" s="5" t="s">
        <v>126</v>
      </c>
      <c r="I5908" t="s">
        <v>44</v>
      </c>
      <c r="J5908" t="s">
        <v>126</v>
      </c>
      <c r="K5908">
        <v>50</v>
      </c>
      <c r="L5908" s="5" t="s">
        <v>11716</v>
      </c>
      <c r="M5908" s="5" t="s">
        <v>28</v>
      </c>
      <c r="N5908">
        <v>7</v>
      </c>
      <c r="O5908" t="s">
        <v>88</v>
      </c>
      <c r="P5908" s="1">
        <v>45737</v>
      </c>
      <c r="Q5908" s="1">
        <v>45798</v>
      </c>
      <c r="R5908">
        <v>1770</v>
      </c>
      <c r="S5908" s="4">
        <v>9.9</v>
      </c>
      <c r="T5908" t="s">
        <v>277</v>
      </c>
    </row>
    <row r="5909" spans="1:20" x14ac:dyDescent="0.35">
      <c r="A5909" t="s">
        <v>11717</v>
      </c>
      <c r="B5909" s="5" t="s">
        <v>28802</v>
      </c>
      <c r="C5909" s="6">
        <v>90559</v>
      </c>
      <c r="D5909" t="s">
        <v>41</v>
      </c>
      <c r="E5909">
        <v>76975</v>
      </c>
      <c r="F5909" s="5" t="s">
        <v>50</v>
      </c>
      <c r="G5909" s="5" t="s">
        <v>59</v>
      </c>
      <c r="H5909" s="5" t="s">
        <v>43</v>
      </c>
      <c r="I5909" t="s">
        <v>26</v>
      </c>
      <c r="J5909" t="s">
        <v>43</v>
      </c>
      <c r="K5909">
        <v>50</v>
      </c>
      <c r="L5909" s="5" t="s">
        <v>11718</v>
      </c>
      <c r="M5909" s="5" t="s">
        <v>37</v>
      </c>
      <c r="N5909">
        <v>3</v>
      </c>
      <c r="O5909" t="s">
        <v>107</v>
      </c>
      <c r="P5909" s="1">
        <v>45609</v>
      </c>
      <c r="Q5909" s="1">
        <v>45649</v>
      </c>
      <c r="R5909">
        <v>1180</v>
      </c>
      <c r="S5909" s="4">
        <v>6.2</v>
      </c>
      <c r="T5909" t="s">
        <v>103</v>
      </c>
    </row>
    <row r="5910" spans="1:20" x14ac:dyDescent="0.35">
      <c r="A5910" t="s">
        <v>11719</v>
      </c>
      <c r="B5910" s="5" t="s">
        <v>217</v>
      </c>
      <c r="C5910" s="6">
        <v>194311</v>
      </c>
      <c r="D5910" t="s">
        <v>33</v>
      </c>
      <c r="E5910">
        <v>21374210</v>
      </c>
      <c r="F5910" s="5" t="s">
        <v>23</v>
      </c>
      <c r="G5910" s="5" t="s">
        <v>42</v>
      </c>
      <c r="H5910" s="5" t="s">
        <v>34</v>
      </c>
      <c r="I5910" t="s">
        <v>26</v>
      </c>
      <c r="J5910" t="s">
        <v>34</v>
      </c>
      <c r="K5910">
        <v>0</v>
      </c>
      <c r="L5910" s="5" t="s">
        <v>11720</v>
      </c>
      <c r="M5910" s="5" t="s">
        <v>28</v>
      </c>
      <c r="N5910">
        <v>11</v>
      </c>
      <c r="O5910" t="s">
        <v>167</v>
      </c>
      <c r="P5910" s="1">
        <v>45707</v>
      </c>
      <c r="Q5910" s="1">
        <v>45778</v>
      </c>
      <c r="R5910">
        <v>953</v>
      </c>
      <c r="S5910" s="4">
        <v>7.7</v>
      </c>
      <c r="T5910" t="s">
        <v>63</v>
      </c>
    </row>
    <row r="5911" spans="1:20" x14ac:dyDescent="0.35">
      <c r="A5911" t="s">
        <v>11721</v>
      </c>
      <c r="B5911" s="5" t="s">
        <v>57</v>
      </c>
      <c r="C5911" s="6">
        <v>96127</v>
      </c>
      <c r="D5911" t="s">
        <v>22</v>
      </c>
      <c r="E5911">
        <v>96127</v>
      </c>
      <c r="F5911" s="5" t="s">
        <v>50</v>
      </c>
      <c r="G5911" s="5" t="s">
        <v>51</v>
      </c>
      <c r="H5911" s="5" t="s">
        <v>129</v>
      </c>
      <c r="I5911" t="s">
        <v>44</v>
      </c>
      <c r="J5911" t="s">
        <v>129</v>
      </c>
      <c r="K5911">
        <v>0</v>
      </c>
      <c r="L5911" s="5" t="s">
        <v>11722</v>
      </c>
      <c r="M5911" s="5" t="s">
        <v>70</v>
      </c>
      <c r="N5911">
        <v>3</v>
      </c>
      <c r="O5911" t="s">
        <v>147</v>
      </c>
      <c r="P5911" s="1">
        <v>45659</v>
      </c>
      <c r="Q5911" s="1">
        <v>45706</v>
      </c>
      <c r="R5911">
        <v>1209</v>
      </c>
      <c r="S5911" s="4">
        <v>7.8</v>
      </c>
      <c r="T5911" t="s">
        <v>63</v>
      </c>
    </row>
    <row r="5912" spans="1:20" x14ac:dyDescent="0.35">
      <c r="A5912" t="s">
        <v>11723</v>
      </c>
      <c r="B5912" s="5" t="s">
        <v>28802</v>
      </c>
      <c r="C5912" s="6">
        <v>237774</v>
      </c>
      <c r="D5912" t="s">
        <v>81</v>
      </c>
      <c r="E5912">
        <v>320995</v>
      </c>
      <c r="F5912" s="5" t="s">
        <v>23</v>
      </c>
      <c r="G5912" s="5" t="s">
        <v>59</v>
      </c>
      <c r="H5912" s="5" t="s">
        <v>82</v>
      </c>
      <c r="I5912" t="s">
        <v>35</v>
      </c>
      <c r="J5912" t="s">
        <v>82</v>
      </c>
      <c r="K5912">
        <v>100</v>
      </c>
      <c r="L5912" s="5" t="s">
        <v>11724</v>
      </c>
      <c r="M5912" s="5" t="s">
        <v>37</v>
      </c>
      <c r="N5912">
        <v>19</v>
      </c>
      <c r="O5912" t="s">
        <v>62</v>
      </c>
      <c r="P5912" s="1">
        <v>45680</v>
      </c>
      <c r="Q5912" s="1">
        <v>45702</v>
      </c>
      <c r="R5912">
        <v>2373</v>
      </c>
      <c r="S5912" s="4">
        <v>7.3</v>
      </c>
      <c r="T5912" t="s">
        <v>30</v>
      </c>
    </row>
    <row r="5913" spans="1:20" x14ac:dyDescent="0.35">
      <c r="A5913" t="s">
        <v>11725</v>
      </c>
      <c r="B5913" s="5" t="s">
        <v>28799</v>
      </c>
      <c r="C5913" s="6">
        <v>114455</v>
      </c>
      <c r="D5913" t="s">
        <v>33</v>
      </c>
      <c r="E5913">
        <v>12590050</v>
      </c>
      <c r="F5913" s="5" t="s">
        <v>66</v>
      </c>
      <c r="G5913" s="5" t="s">
        <v>24</v>
      </c>
      <c r="H5913" s="5" t="s">
        <v>34</v>
      </c>
      <c r="I5913" t="s">
        <v>44</v>
      </c>
      <c r="J5913" t="s">
        <v>467</v>
      </c>
      <c r="K5913">
        <v>50</v>
      </c>
      <c r="L5913" s="5" t="s">
        <v>11726</v>
      </c>
      <c r="M5913" s="5" t="s">
        <v>28</v>
      </c>
      <c r="N5913">
        <v>5</v>
      </c>
      <c r="O5913" t="s">
        <v>78</v>
      </c>
      <c r="P5913" s="1">
        <v>45396</v>
      </c>
      <c r="Q5913" s="1">
        <v>45462</v>
      </c>
      <c r="R5913">
        <v>1943</v>
      </c>
      <c r="S5913" s="4">
        <v>9</v>
      </c>
      <c r="T5913" t="s">
        <v>47</v>
      </c>
    </row>
    <row r="5914" spans="1:20" x14ac:dyDescent="0.35">
      <c r="A5914" t="s">
        <v>11727</v>
      </c>
      <c r="B5914" s="5" t="s">
        <v>162</v>
      </c>
      <c r="C5914" s="6">
        <v>70786</v>
      </c>
      <c r="D5914" t="s">
        <v>120</v>
      </c>
      <c r="E5914">
        <v>63707</v>
      </c>
      <c r="F5914" s="5" t="s">
        <v>58</v>
      </c>
      <c r="G5914" s="5" t="s">
        <v>42</v>
      </c>
      <c r="H5914" s="5" t="s">
        <v>121</v>
      </c>
      <c r="I5914" t="s">
        <v>44</v>
      </c>
      <c r="J5914" t="s">
        <v>121</v>
      </c>
      <c r="K5914">
        <v>0</v>
      </c>
      <c r="L5914" s="5" t="s">
        <v>11728</v>
      </c>
      <c r="M5914" s="5" t="s">
        <v>54</v>
      </c>
      <c r="N5914">
        <v>0</v>
      </c>
      <c r="O5914" t="s">
        <v>62</v>
      </c>
      <c r="P5914" s="1">
        <v>45736</v>
      </c>
      <c r="Q5914" s="1">
        <v>45766</v>
      </c>
      <c r="R5914">
        <v>699</v>
      </c>
      <c r="S5914" s="4">
        <v>5.4</v>
      </c>
      <c r="T5914" t="s">
        <v>108</v>
      </c>
    </row>
    <row r="5915" spans="1:20" x14ac:dyDescent="0.35">
      <c r="A5915" t="s">
        <v>11729</v>
      </c>
      <c r="B5915" s="5" t="s">
        <v>28801</v>
      </c>
      <c r="C5915" s="6">
        <v>38502</v>
      </c>
      <c r="D5915" t="s">
        <v>22</v>
      </c>
      <c r="E5915">
        <v>38502</v>
      </c>
      <c r="F5915" s="5" t="s">
        <v>50</v>
      </c>
      <c r="G5915" s="5" t="s">
        <v>51</v>
      </c>
      <c r="H5915" s="5" t="s">
        <v>157</v>
      </c>
      <c r="I5915" t="s">
        <v>26</v>
      </c>
      <c r="J5915" t="s">
        <v>157</v>
      </c>
      <c r="K5915">
        <v>50</v>
      </c>
      <c r="L5915" s="5" t="s">
        <v>11730</v>
      </c>
      <c r="M5915" s="5" t="s">
        <v>28</v>
      </c>
      <c r="N5915">
        <v>3</v>
      </c>
      <c r="O5915" t="s">
        <v>172</v>
      </c>
      <c r="P5915" s="1">
        <v>45492</v>
      </c>
      <c r="Q5915" s="1">
        <v>45546</v>
      </c>
      <c r="R5915">
        <v>776</v>
      </c>
      <c r="S5915" s="4">
        <v>9.1</v>
      </c>
      <c r="T5915" t="s">
        <v>136</v>
      </c>
    </row>
    <row r="5916" spans="1:20" x14ac:dyDescent="0.35">
      <c r="A5916" t="s">
        <v>11731</v>
      </c>
      <c r="B5916" s="5" t="s">
        <v>28802</v>
      </c>
      <c r="C5916" s="6">
        <v>75059</v>
      </c>
      <c r="D5916" t="s">
        <v>22</v>
      </c>
      <c r="E5916">
        <v>75059</v>
      </c>
      <c r="F5916" s="5" t="s">
        <v>50</v>
      </c>
      <c r="G5916" s="5" t="s">
        <v>42</v>
      </c>
      <c r="H5916" s="5" t="s">
        <v>165</v>
      </c>
      <c r="I5916" t="s">
        <v>44</v>
      </c>
      <c r="J5916" t="s">
        <v>165</v>
      </c>
      <c r="K5916">
        <v>50</v>
      </c>
      <c r="L5916" s="5" t="s">
        <v>11732</v>
      </c>
      <c r="M5916" s="5" t="s">
        <v>54</v>
      </c>
      <c r="N5916">
        <v>3</v>
      </c>
      <c r="O5916" t="s">
        <v>131</v>
      </c>
      <c r="P5916" s="1">
        <v>45579</v>
      </c>
      <c r="Q5916" s="1">
        <v>45642</v>
      </c>
      <c r="R5916">
        <v>988</v>
      </c>
      <c r="S5916" s="4">
        <v>5.0999999999999996</v>
      </c>
      <c r="T5916" t="s">
        <v>47</v>
      </c>
    </row>
    <row r="5917" spans="1:20" x14ac:dyDescent="0.35">
      <c r="A5917" t="s">
        <v>11733</v>
      </c>
      <c r="B5917" s="5" t="s">
        <v>28802</v>
      </c>
      <c r="C5917" s="6">
        <v>22820</v>
      </c>
      <c r="D5917" t="s">
        <v>22</v>
      </c>
      <c r="E5917">
        <v>22820</v>
      </c>
      <c r="F5917" s="5" t="s">
        <v>58</v>
      </c>
      <c r="G5917" s="5" t="s">
        <v>51</v>
      </c>
      <c r="H5917" s="5" t="s">
        <v>116</v>
      </c>
      <c r="I5917" t="s">
        <v>26</v>
      </c>
      <c r="J5917" t="s">
        <v>116</v>
      </c>
      <c r="K5917">
        <v>100</v>
      </c>
      <c r="L5917" s="5" t="s">
        <v>11734</v>
      </c>
      <c r="M5917" s="5" t="s">
        <v>28</v>
      </c>
      <c r="N5917">
        <v>1</v>
      </c>
      <c r="O5917" t="s">
        <v>85</v>
      </c>
      <c r="P5917" s="1">
        <v>45308</v>
      </c>
      <c r="Q5917" s="1">
        <v>45366</v>
      </c>
      <c r="R5917">
        <v>2336</v>
      </c>
      <c r="S5917" s="4">
        <v>7.6</v>
      </c>
      <c r="T5917" t="s">
        <v>108</v>
      </c>
    </row>
    <row r="5918" spans="1:20" x14ac:dyDescent="0.35">
      <c r="A5918" t="s">
        <v>11735</v>
      </c>
      <c r="B5918" s="5" t="s">
        <v>217</v>
      </c>
      <c r="C5918" s="6">
        <v>88433</v>
      </c>
      <c r="D5918" t="s">
        <v>22</v>
      </c>
      <c r="E5918">
        <v>88433</v>
      </c>
      <c r="F5918" s="5" t="s">
        <v>50</v>
      </c>
      <c r="G5918" s="5" t="s">
        <v>51</v>
      </c>
      <c r="H5918" s="5" t="s">
        <v>191</v>
      </c>
      <c r="I5918" t="s">
        <v>44</v>
      </c>
      <c r="J5918" t="s">
        <v>191</v>
      </c>
      <c r="K5918">
        <v>0</v>
      </c>
      <c r="L5918" s="5" t="s">
        <v>11736</v>
      </c>
      <c r="M5918" s="5" t="s">
        <v>54</v>
      </c>
      <c r="N5918">
        <v>4</v>
      </c>
      <c r="O5918" t="s">
        <v>78</v>
      </c>
      <c r="P5918" s="1">
        <v>45626</v>
      </c>
      <c r="Q5918" s="1">
        <v>45672</v>
      </c>
      <c r="R5918">
        <v>1395</v>
      </c>
      <c r="S5918" s="4">
        <v>5.4</v>
      </c>
      <c r="T5918" t="s">
        <v>30</v>
      </c>
    </row>
    <row r="5919" spans="1:20" x14ac:dyDescent="0.35">
      <c r="A5919" t="s">
        <v>11737</v>
      </c>
      <c r="B5919" s="5" t="s">
        <v>28799</v>
      </c>
      <c r="C5919" s="6">
        <v>202400</v>
      </c>
      <c r="D5919" t="s">
        <v>81</v>
      </c>
      <c r="E5919">
        <v>273240</v>
      </c>
      <c r="F5919" s="5" t="s">
        <v>23</v>
      </c>
      <c r="G5919" s="5" t="s">
        <v>24</v>
      </c>
      <c r="H5919" s="5" t="s">
        <v>82</v>
      </c>
      <c r="I5919" t="s">
        <v>44</v>
      </c>
      <c r="J5919" t="s">
        <v>82</v>
      </c>
      <c r="K5919">
        <v>50</v>
      </c>
      <c r="L5919" s="5" t="s">
        <v>11738</v>
      </c>
      <c r="M5919" s="5" t="s">
        <v>70</v>
      </c>
      <c r="N5919">
        <v>14</v>
      </c>
      <c r="O5919" t="s">
        <v>107</v>
      </c>
      <c r="P5919" s="1">
        <v>45632</v>
      </c>
      <c r="Q5919" s="1">
        <v>45660</v>
      </c>
      <c r="R5919">
        <v>636</v>
      </c>
      <c r="S5919" s="4">
        <v>6</v>
      </c>
      <c r="T5919" t="s">
        <v>30</v>
      </c>
    </row>
    <row r="5920" spans="1:20" x14ac:dyDescent="0.35">
      <c r="A5920" t="s">
        <v>11739</v>
      </c>
      <c r="B5920" s="5" t="s">
        <v>145</v>
      </c>
      <c r="C5920" s="6">
        <v>158886</v>
      </c>
      <c r="D5920" t="s">
        <v>41</v>
      </c>
      <c r="E5920">
        <v>135053</v>
      </c>
      <c r="F5920" s="5" t="s">
        <v>23</v>
      </c>
      <c r="G5920" s="5" t="s">
        <v>59</v>
      </c>
      <c r="H5920" s="5" t="s">
        <v>60</v>
      </c>
      <c r="I5920" t="s">
        <v>44</v>
      </c>
      <c r="J5920" t="s">
        <v>426</v>
      </c>
      <c r="K5920">
        <v>50</v>
      </c>
      <c r="L5920" s="5" t="s">
        <v>11740</v>
      </c>
      <c r="M5920" s="5" t="s">
        <v>37</v>
      </c>
      <c r="N5920">
        <v>15</v>
      </c>
      <c r="O5920" t="s">
        <v>78</v>
      </c>
      <c r="P5920" s="1">
        <v>45604</v>
      </c>
      <c r="Q5920" s="1">
        <v>45673</v>
      </c>
      <c r="R5920">
        <v>1540</v>
      </c>
      <c r="S5920" s="4">
        <v>9</v>
      </c>
      <c r="T5920" t="s">
        <v>108</v>
      </c>
    </row>
    <row r="5921" spans="1:20" x14ac:dyDescent="0.35">
      <c r="A5921" t="s">
        <v>11741</v>
      </c>
      <c r="B5921" s="5" t="s">
        <v>162</v>
      </c>
      <c r="C5921" s="6">
        <v>101963</v>
      </c>
      <c r="D5921" t="s">
        <v>41</v>
      </c>
      <c r="E5921">
        <v>86669</v>
      </c>
      <c r="F5921" s="5" t="s">
        <v>50</v>
      </c>
      <c r="G5921" s="5" t="s">
        <v>42</v>
      </c>
      <c r="H5921" s="5" t="s">
        <v>126</v>
      </c>
      <c r="I5921" t="s">
        <v>35</v>
      </c>
      <c r="J5921" t="s">
        <v>126</v>
      </c>
      <c r="K5921">
        <v>50</v>
      </c>
      <c r="L5921" s="5" t="s">
        <v>11742</v>
      </c>
      <c r="M5921" s="5" t="s">
        <v>70</v>
      </c>
      <c r="N5921">
        <v>2</v>
      </c>
      <c r="O5921" t="s">
        <v>131</v>
      </c>
      <c r="P5921" s="1">
        <v>45767</v>
      </c>
      <c r="Q5921" s="1">
        <v>45793</v>
      </c>
      <c r="R5921">
        <v>1011</v>
      </c>
      <c r="S5921" s="4">
        <v>5.9</v>
      </c>
      <c r="T5921" t="s">
        <v>63</v>
      </c>
    </row>
    <row r="5922" spans="1:20" x14ac:dyDescent="0.35">
      <c r="A5922" t="s">
        <v>11743</v>
      </c>
      <c r="B5922" s="5" t="s">
        <v>73</v>
      </c>
      <c r="C5922" s="6">
        <v>86650</v>
      </c>
      <c r="D5922" t="s">
        <v>22</v>
      </c>
      <c r="E5922">
        <v>86650</v>
      </c>
      <c r="F5922" s="5" t="s">
        <v>50</v>
      </c>
      <c r="G5922" s="5" t="s">
        <v>59</v>
      </c>
      <c r="H5922" s="5" t="s">
        <v>52</v>
      </c>
      <c r="I5922" t="s">
        <v>26</v>
      </c>
      <c r="J5922" t="s">
        <v>52</v>
      </c>
      <c r="K5922">
        <v>50</v>
      </c>
      <c r="L5922" s="5" t="s">
        <v>11744</v>
      </c>
      <c r="M5922" s="5" t="s">
        <v>54</v>
      </c>
      <c r="N5922">
        <v>4</v>
      </c>
      <c r="O5922" t="s">
        <v>172</v>
      </c>
      <c r="P5922" s="1">
        <v>45526</v>
      </c>
      <c r="Q5922" s="1">
        <v>45596</v>
      </c>
      <c r="R5922">
        <v>1975</v>
      </c>
      <c r="S5922" s="4">
        <v>8.3000000000000007</v>
      </c>
      <c r="T5922" t="s">
        <v>210</v>
      </c>
    </row>
    <row r="5923" spans="1:20" x14ac:dyDescent="0.35">
      <c r="A5923" t="s">
        <v>11745</v>
      </c>
      <c r="B5923" s="5" t="s">
        <v>28801</v>
      </c>
      <c r="C5923" s="6">
        <v>263809</v>
      </c>
      <c r="D5923" t="s">
        <v>81</v>
      </c>
      <c r="E5923">
        <v>356142</v>
      </c>
      <c r="F5923" s="5" t="s">
        <v>23</v>
      </c>
      <c r="G5923" s="5" t="s">
        <v>59</v>
      </c>
      <c r="H5923" s="5" t="s">
        <v>82</v>
      </c>
      <c r="I5923" t="s">
        <v>35</v>
      </c>
      <c r="J5923" t="s">
        <v>247</v>
      </c>
      <c r="K5923">
        <v>50</v>
      </c>
      <c r="L5923" s="5" t="s">
        <v>7689</v>
      </c>
      <c r="M5923" s="5" t="s">
        <v>70</v>
      </c>
      <c r="N5923">
        <v>13</v>
      </c>
      <c r="O5923" t="s">
        <v>78</v>
      </c>
      <c r="P5923" s="1">
        <v>45775</v>
      </c>
      <c r="Q5923" s="1">
        <v>45823</v>
      </c>
      <c r="R5923">
        <v>512</v>
      </c>
      <c r="S5923" s="4">
        <v>7.1</v>
      </c>
      <c r="T5923" t="s">
        <v>243</v>
      </c>
    </row>
    <row r="5924" spans="1:20" x14ac:dyDescent="0.35">
      <c r="A5924" t="s">
        <v>11746</v>
      </c>
      <c r="B5924" s="5" t="s">
        <v>28802</v>
      </c>
      <c r="C5924" s="6">
        <v>92448</v>
      </c>
      <c r="D5924" t="s">
        <v>22</v>
      </c>
      <c r="E5924">
        <v>92448</v>
      </c>
      <c r="F5924" s="5" t="s">
        <v>50</v>
      </c>
      <c r="G5924" s="5" t="s">
        <v>42</v>
      </c>
      <c r="H5924" s="5" t="s">
        <v>101</v>
      </c>
      <c r="I5924" t="s">
        <v>26</v>
      </c>
      <c r="J5924" t="s">
        <v>101</v>
      </c>
      <c r="K5924">
        <v>0</v>
      </c>
      <c r="L5924" s="5" t="s">
        <v>11747</v>
      </c>
      <c r="M5924" s="5" t="s">
        <v>37</v>
      </c>
      <c r="N5924">
        <v>4</v>
      </c>
      <c r="O5924" t="s">
        <v>78</v>
      </c>
      <c r="P5924" s="1">
        <v>45388</v>
      </c>
      <c r="Q5924" s="1">
        <v>45403</v>
      </c>
      <c r="R5924">
        <v>501</v>
      </c>
      <c r="S5924" s="4">
        <v>6.8</v>
      </c>
      <c r="T5924" t="s">
        <v>103</v>
      </c>
    </row>
    <row r="5925" spans="1:20" x14ac:dyDescent="0.35">
      <c r="A5925" t="s">
        <v>11748</v>
      </c>
      <c r="B5925" s="5" t="s">
        <v>91</v>
      </c>
      <c r="C5925" s="6">
        <v>209496</v>
      </c>
      <c r="D5925" t="s">
        <v>33</v>
      </c>
      <c r="E5925">
        <v>23044560</v>
      </c>
      <c r="F5925" s="5" t="s">
        <v>23</v>
      </c>
      <c r="G5925" s="5" t="s">
        <v>51</v>
      </c>
      <c r="H5925" s="5" t="s">
        <v>34</v>
      </c>
      <c r="I5925" t="s">
        <v>44</v>
      </c>
      <c r="J5925" t="s">
        <v>34</v>
      </c>
      <c r="K5925">
        <v>100</v>
      </c>
      <c r="L5925" s="5" t="s">
        <v>11749</v>
      </c>
      <c r="M5925" s="5" t="s">
        <v>70</v>
      </c>
      <c r="N5925">
        <v>18</v>
      </c>
      <c r="O5925" t="s">
        <v>88</v>
      </c>
      <c r="P5925" s="1">
        <v>45695</v>
      </c>
      <c r="Q5925" s="1">
        <v>45713</v>
      </c>
      <c r="R5925">
        <v>1382</v>
      </c>
      <c r="S5925" s="4">
        <v>7.2</v>
      </c>
      <c r="T5925" t="s">
        <v>108</v>
      </c>
    </row>
    <row r="5926" spans="1:20" x14ac:dyDescent="0.35">
      <c r="A5926" t="s">
        <v>11750</v>
      </c>
      <c r="B5926" s="5" t="s">
        <v>57</v>
      </c>
      <c r="C5926" s="6">
        <v>72371</v>
      </c>
      <c r="D5926" t="s">
        <v>81</v>
      </c>
      <c r="E5926">
        <v>97701</v>
      </c>
      <c r="F5926" s="5" t="s">
        <v>50</v>
      </c>
      <c r="G5926" s="5" t="s">
        <v>42</v>
      </c>
      <c r="H5926" s="5" t="s">
        <v>82</v>
      </c>
      <c r="I5926" t="s">
        <v>26</v>
      </c>
      <c r="J5926" t="s">
        <v>82</v>
      </c>
      <c r="K5926">
        <v>0</v>
      </c>
      <c r="L5926" s="5" t="s">
        <v>11751</v>
      </c>
      <c r="M5926" s="5" t="s">
        <v>70</v>
      </c>
      <c r="N5926">
        <v>4</v>
      </c>
      <c r="O5926" t="s">
        <v>107</v>
      </c>
      <c r="P5926" s="1">
        <v>45629</v>
      </c>
      <c r="Q5926" s="1">
        <v>45669</v>
      </c>
      <c r="R5926">
        <v>899</v>
      </c>
      <c r="S5926" s="4">
        <v>6.9</v>
      </c>
      <c r="T5926" t="s">
        <v>153</v>
      </c>
    </row>
    <row r="5927" spans="1:20" x14ac:dyDescent="0.35">
      <c r="A5927" t="s">
        <v>11752</v>
      </c>
      <c r="B5927" s="5" t="s">
        <v>73</v>
      </c>
      <c r="C5927" s="6">
        <v>21755</v>
      </c>
      <c r="D5927" t="s">
        <v>22</v>
      </c>
      <c r="E5927">
        <v>21755</v>
      </c>
      <c r="F5927" s="5" t="s">
        <v>58</v>
      </c>
      <c r="G5927" s="5" t="s">
        <v>51</v>
      </c>
      <c r="H5927" s="5" t="s">
        <v>116</v>
      </c>
      <c r="I5927" t="s">
        <v>44</v>
      </c>
      <c r="J5927" t="s">
        <v>116</v>
      </c>
      <c r="K5927">
        <v>0</v>
      </c>
      <c r="L5927" s="5" t="s">
        <v>11753</v>
      </c>
      <c r="M5927" s="5" t="s">
        <v>28</v>
      </c>
      <c r="N5927">
        <v>0</v>
      </c>
      <c r="O5927" t="s">
        <v>62</v>
      </c>
      <c r="P5927" s="1">
        <v>45623</v>
      </c>
      <c r="Q5927" s="1">
        <v>45678</v>
      </c>
      <c r="R5927">
        <v>1420</v>
      </c>
      <c r="S5927" s="4">
        <v>8.1</v>
      </c>
      <c r="T5927" t="s">
        <v>108</v>
      </c>
    </row>
    <row r="5928" spans="1:20" x14ac:dyDescent="0.35">
      <c r="A5928" t="s">
        <v>11754</v>
      </c>
      <c r="B5928" s="5" t="s">
        <v>40</v>
      </c>
      <c r="C5928" s="6">
        <v>92976</v>
      </c>
      <c r="D5928" t="s">
        <v>22</v>
      </c>
      <c r="E5928">
        <v>92976</v>
      </c>
      <c r="F5928" s="5" t="s">
        <v>50</v>
      </c>
      <c r="G5928" s="5" t="s">
        <v>24</v>
      </c>
      <c r="H5928" s="5" t="s">
        <v>25</v>
      </c>
      <c r="I5928" t="s">
        <v>26</v>
      </c>
      <c r="J5928" t="s">
        <v>25</v>
      </c>
      <c r="K5928">
        <v>0</v>
      </c>
      <c r="L5928" s="5" t="s">
        <v>11755</v>
      </c>
      <c r="M5928" s="5" t="s">
        <v>54</v>
      </c>
      <c r="N5928">
        <v>3</v>
      </c>
      <c r="O5928" t="s">
        <v>46</v>
      </c>
      <c r="P5928" s="1">
        <v>45717</v>
      </c>
      <c r="Q5928" s="1">
        <v>45763</v>
      </c>
      <c r="R5928">
        <v>900</v>
      </c>
      <c r="S5928" s="4">
        <v>8.9</v>
      </c>
      <c r="T5928" t="s">
        <v>243</v>
      </c>
    </row>
    <row r="5929" spans="1:20" x14ac:dyDescent="0.35">
      <c r="A5929" t="s">
        <v>11756</v>
      </c>
      <c r="B5929" s="5" t="s">
        <v>91</v>
      </c>
      <c r="C5929" s="6">
        <v>148362</v>
      </c>
      <c r="D5929" t="s">
        <v>81</v>
      </c>
      <c r="E5929">
        <v>200289</v>
      </c>
      <c r="F5929" s="5" t="s">
        <v>66</v>
      </c>
      <c r="G5929" s="5" t="s">
        <v>42</v>
      </c>
      <c r="H5929" s="5" t="s">
        <v>82</v>
      </c>
      <c r="I5929" t="s">
        <v>35</v>
      </c>
      <c r="J5929" t="s">
        <v>110</v>
      </c>
      <c r="K5929">
        <v>100</v>
      </c>
      <c r="L5929" s="5" t="s">
        <v>11757</v>
      </c>
      <c r="M5929" s="5" t="s">
        <v>37</v>
      </c>
      <c r="N5929">
        <v>6</v>
      </c>
      <c r="O5929" t="s">
        <v>167</v>
      </c>
      <c r="P5929" s="1">
        <v>45653</v>
      </c>
      <c r="Q5929" s="1">
        <v>45682</v>
      </c>
      <c r="R5929">
        <v>841</v>
      </c>
      <c r="S5929" s="4">
        <v>6.3</v>
      </c>
      <c r="T5929" t="s">
        <v>89</v>
      </c>
    </row>
    <row r="5930" spans="1:20" x14ac:dyDescent="0.35">
      <c r="A5930" t="s">
        <v>11758</v>
      </c>
      <c r="B5930" s="5" t="s">
        <v>174</v>
      </c>
      <c r="C5930" s="6">
        <v>50796</v>
      </c>
      <c r="D5930" t="s">
        <v>81</v>
      </c>
      <c r="E5930">
        <v>68575</v>
      </c>
      <c r="F5930" s="5" t="s">
        <v>58</v>
      </c>
      <c r="G5930" s="5" t="s">
        <v>51</v>
      </c>
      <c r="H5930" s="5" t="s">
        <v>82</v>
      </c>
      <c r="I5930" t="s">
        <v>44</v>
      </c>
      <c r="J5930" t="s">
        <v>82</v>
      </c>
      <c r="K5930">
        <v>100</v>
      </c>
      <c r="L5930" s="5" t="s">
        <v>11759</v>
      </c>
      <c r="M5930" s="5" t="s">
        <v>54</v>
      </c>
      <c r="N5930">
        <v>0</v>
      </c>
      <c r="O5930" t="s">
        <v>29</v>
      </c>
      <c r="P5930" s="1">
        <v>45775</v>
      </c>
      <c r="Q5930" s="1">
        <v>45820</v>
      </c>
      <c r="R5930">
        <v>1502</v>
      </c>
      <c r="S5930" s="4">
        <v>7</v>
      </c>
      <c r="T5930" t="s">
        <v>277</v>
      </c>
    </row>
    <row r="5931" spans="1:20" x14ac:dyDescent="0.35">
      <c r="A5931" t="s">
        <v>11760</v>
      </c>
      <c r="B5931" s="5" t="s">
        <v>179</v>
      </c>
      <c r="C5931" s="6">
        <v>123224</v>
      </c>
      <c r="D5931" t="s">
        <v>81</v>
      </c>
      <c r="E5931">
        <v>166352</v>
      </c>
      <c r="F5931" s="5" t="s">
        <v>66</v>
      </c>
      <c r="G5931" s="5" t="s">
        <v>42</v>
      </c>
      <c r="H5931" s="5" t="s">
        <v>82</v>
      </c>
      <c r="I5931" t="s">
        <v>35</v>
      </c>
      <c r="J5931" t="s">
        <v>82</v>
      </c>
      <c r="K5931">
        <v>100</v>
      </c>
      <c r="L5931" s="5" t="s">
        <v>11761</v>
      </c>
      <c r="M5931" s="5" t="s">
        <v>54</v>
      </c>
      <c r="N5931">
        <v>5</v>
      </c>
      <c r="O5931" t="s">
        <v>62</v>
      </c>
      <c r="P5931" s="1">
        <v>45634</v>
      </c>
      <c r="Q5931" s="1">
        <v>45662</v>
      </c>
      <c r="R5931">
        <v>2333</v>
      </c>
      <c r="S5931" s="4">
        <v>8.8000000000000007</v>
      </c>
      <c r="T5931" t="s">
        <v>118</v>
      </c>
    </row>
    <row r="5932" spans="1:20" x14ac:dyDescent="0.35">
      <c r="A5932" t="s">
        <v>11762</v>
      </c>
      <c r="B5932" s="5" t="s">
        <v>105</v>
      </c>
      <c r="C5932" s="6">
        <v>230556</v>
      </c>
      <c r="D5932" t="s">
        <v>33</v>
      </c>
      <c r="E5932">
        <v>25361160</v>
      </c>
      <c r="F5932" s="5" t="s">
        <v>23</v>
      </c>
      <c r="G5932" s="5" t="s">
        <v>59</v>
      </c>
      <c r="H5932" s="5" t="s">
        <v>34</v>
      </c>
      <c r="I5932" t="s">
        <v>26</v>
      </c>
      <c r="J5932" t="s">
        <v>34</v>
      </c>
      <c r="K5932">
        <v>100</v>
      </c>
      <c r="L5932" s="5" t="s">
        <v>11763</v>
      </c>
      <c r="M5932" s="5" t="s">
        <v>54</v>
      </c>
      <c r="N5932">
        <v>18</v>
      </c>
      <c r="O5932" t="s">
        <v>107</v>
      </c>
      <c r="P5932" s="1">
        <v>45696</v>
      </c>
      <c r="Q5932" s="1">
        <v>45741</v>
      </c>
      <c r="R5932">
        <v>2163</v>
      </c>
      <c r="S5932" s="4">
        <v>7.1</v>
      </c>
      <c r="T5932" t="s">
        <v>108</v>
      </c>
    </row>
    <row r="5933" spans="1:20" x14ac:dyDescent="0.35">
      <c r="A5933" t="s">
        <v>11764</v>
      </c>
      <c r="B5933" s="5" t="s">
        <v>28802</v>
      </c>
      <c r="C5933" s="6">
        <v>148164</v>
      </c>
      <c r="D5933" t="s">
        <v>22</v>
      </c>
      <c r="E5933">
        <v>148164</v>
      </c>
      <c r="F5933" s="5" t="s">
        <v>66</v>
      </c>
      <c r="G5933" s="5" t="s">
        <v>42</v>
      </c>
      <c r="H5933" s="5" t="s">
        <v>97</v>
      </c>
      <c r="I5933" t="s">
        <v>26</v>
      </c>
      <c r="J5933" t="s">
        <v>97</v>
      </c>
      <c r="K5933">
        <v>100</v>
      </c>
      <c r="L5933" s="5" t="s">
        <v>11765</v>
      </c>
      <c r="M5933" s="5" t="s">
        <v>28</v>
      </c>
      <c r="N5933">
        <v>6</v>
      </c>
      <c r="O5933" t="s">
        <v>167</v>
      </c>
      <c r="P5933" s="1">
        <v>45714</v>
      </c>
      <c r="Q5933" s="1">
        <v>45747</v>
      </c>
      <c r="R5933">
        <v>606</v>
      </c>
      <c r="S5933" s="4">
        <v>8</v>
      </c>
      <c r="T5933" t="s">
        <v>63</v>
      </c>
    </row>
    <row r="5934" spans="1:20" x14ac:dyDescent="0.35">
      <c r="A5934" t="s">
        <v>11766</v>
      </c>
      <c r="B5934" s="5" t="s">
        <v>28802</v>
      </c>
      <c r="C5934" s="6">
        <v>80479</v>
      </c>
      <c r="D5934" t="s">
        <v>22</v>
      </c>
      <c r="E5934">
        <v>80479</v>
      </c>
      <c r="F5934" s="5" t="s">
        <v>50</v>
      </c>
      <c r="G5934" s="5" t="s">
        <v>51</v>
      </c>
      <c r="H5934" s="5" t="s">
        <v>52</v>
      </c>
      <c r="I5934" t="s">
        <v>44</v>
      </c>
      <c r="J5934" t="s">
        <v>76</v>
      </c>
      <c r="K5934">
        <v>0</v>
      </c>
      <c r="L5934" s="5" t="s">
        <v>11767</v>
      </c>
      <c r="M5934" s="5" t="s">
        <v>70</v>
      </c>
      <c r="N5934">
        <v>4</v>
      </c>
      <c r="O5934" t="s">
        <v>135</v>
      </c>
      <c r="P5934" s="1">
        <v>45443</v>
      </c>
      <c r="Q5934" s="1">
        <v>45485</v>
      </c>
      <c r="R5934">
        <v>2043</v>
      </c>
      <c r="S5934" s="4">
        <v>6.1</v>
      </c>
      <c r="T5934" t="s">
        <v>103</v>
      </c>
    </row>
    <row r="5935" spans="1:20" x14ac:dyDescent="0.35">
      <c r="A5935" t="s">
        <v>11768</v>
      </c>
      <c r="B5935" s="5" t="s">
        <v>91</v>
      </c>
      <c r="C5935" s="6">
        <v>109612</v>
      </c>
      <c r="D5935" t="s">
        <v>22</v>
      </c>
      <c r="E5935">
        <v>109612</v>
      </c>
      <c r="F5935" s="5" t="s">
        <v>66</v>
      </c>
      <c r="G5935" s="5" t="s">
        <v>24</v>
      </c>
      <c r="H5935" s="5" t="s">
        <v>25</v>
      </c>
      <c r="I5935" t="s">
        <v>26</v>
      </c>
      <c r="J5935" t="s">
        <v>133</v>
      </c>
      <c r="K5935">
        <v>50</v>
      </c>
      <c r="L5935" s="5" t="s">
        <v>11769</v>
      </c>
      <c r="M5935" s="5" t="s">
        <v>37</v>
      </c>
      <c r="N5935">
        <v>6</v>
      </c>
      <c r="O5935" t="s">
        <v>29</v>
      </c>
      <c r="P5935" s="1">
        <v>45470</v>
      </c>
      <c r="Q5935" s="1">
        <v>45517</v>
      </c>
      <c r="R5935">
        <v>1783</v>
      </c>
      <c r="S5935" s="4">
        <v>10</v>
      </c>
      <c r="T5935" t="s">
        <v>136</v>
      </c>
    </row>
    <row r="5936" spans="1:20" x14ac:dyDescent="0.35">
      <c r="A5936" t="s">
        <v>11770</v>
      </c>
      <c r="B5936" s="5" t="s">
        <v>28802</v>
      </c>
      <c r="C5936" s="6">
        <v>194931</v>
      </c>
      <c r="D5936" t="s">
        <v>33</v>
      </c>
      <c r="E5936">
        <v>21442410</v>
      </c>
      <c r="F5936" s="5" t="s">
        <v>23</v>
      </c>
      <c r="G5936" s="5" t="s">
        <v>59</v>
      </c>
      <c r="H5936" s="5" t="s">
        <v>34</v>
      </c>
      <c r="I5936" t="s">
        <v>26</v>
      </c>
      <c r="J5936" t="s">
        <v>34</v>
      </c>
      <c r="K5936">
        <v>0</v>
      </c>
      <c r="L5936" s="5" t="s">
        <v>3554</v>
      </c>
      <c r="M5936" s="5" t="s">
        <v>70</v>
      </c>
      <c r="N5936">
        <v>10</v>
      </c>
      <c r="O5936" t="s">
        <v>147</v>
      </c>
      <c r="P5936" s="1">
        <v>45480</v>
      </c>
      <c r="Q5936" s="1">
        <v>45548</v>
      </c>
      <c r="R5936">
        <v>799</v>
      </c>
      <c r="S5936" s="4">
        <v>5.7</v>
      </c>
      <c r="T5936" t="s">
        <v>47</v>
      </c>
    </row>
    <row r="5937" spans="1:20" x14ac:dyDescent="0.35">
      <c r="A5937" t="s">
        <v>11771</v>
      </c>
      <c r="B5937" s="5" t="s">
        <v>32</v>
      </c>
      <c r="C5937" s="6">
        <v>111273</v>
      </c>
      <c r="D5937" t="s">
        <v>65</v>
      </c>
      <c r="E5937">
        <v>144655</v>
      </c>
      <c r="F5937" s="5" t="s">
        <v>66</v>
      </c>
      <c r="G5937" s="5" t="s">
        <v>51</v>
      </c>
      <c r="H5937" s="5" t="s">
        <v>67</v>
      </c>
      <c r="I5937" t="s">
        <v>26</v>
      </c>
      <c r="J5937" t="s">
        <v>67</v>
      </c>
      <c r="K5937">
        <v>50</v>
      </c>
      <c r="L5937" s="5" t="s">
        <v>11772</v>
      </c>
      <c r="M5937" s="5" t="s">
        <v>28</v>
      </c>
      <c r="N5937">
        <v>5</v>
      </c>
      <c r="O5937" t="s">
        <v>112</v>
      </c>
      <c r="P5937" s="1">
        <v>45577</v>
      </c>
      <c r="Q5937" s="1">
        <v>45615</v>
      </c>
      <c r="R5937">
        <v>893</v>
      </c>
      <c r="S5937" s="4">
        <v>6.7</v>
      </c>
      <c r="T5937" t="s">
        <v>38</v>
      </c>
    </row>
    <row r="5938" spans="1:20" x14ac:dyDescent="0.35">
      <c r="A5938" t="s">
        <v>11773</v>
      </c>
      <c r="B5938" s="5" t="s">
        <v>49</v>
      </c>
      <c r="C5938" s="6">
        <v>52668</v>
      </c>
      <c r="D5938" t="s">
        <v>41</v>
      </c>
      <c r="E5938">
        <v>44768</v>
      </c>
      <c r="F5938" s="5" t="s">
        <v>58</v>
      </c>
      <c r="G5938" s="5" t="s">
        <v>59</v>
      </c>
      <c r="H5938" s="5" t="s">
        <v>151</v>
      </c>
      <c r="I5938" t="s">
        <v>44</v>
      </c>
      <c r="J5938" t="s">
        <v>82</v>
      </c>
      <c r="K5938">
        <v>100</v>
      </c>
      <c r="L5938" s="5" t="s">
        <v>11774</v>
      </c>
      <c r="M5938" s="5" t="s">
        <v>28</v>
      </c>
      <c r="N5938">
        <v>0</v>
      </c>
      <c r="O5938" t="s">
        <v>131</v>
      </c>
      <c r="P5938" s="1">
        <v>45705</v>
      </c>
      <c r="Q5938" s="1">
        <v>45733</v>
      </c>
      <c r="R5938">
        <v>2461</v>
      </c>
      <c r="S5938" s="4">
        <v>7.1</v>
      </c>
      <c r="T5938" t="s">
        <v>243</v>
      </c>
    </row>
    <row r="5939" spans="1:20" x14ac:dyDescent="0.35">
      <c r="A5939" t="s">
        <v>11775</v>
      </c>
      <c r="B5939" s="5" t="s">
        <v>162</v>
      </c>
      <c r="C5939" s="6">
        <v>190969</v>
      </c>
      <c r="D5939" t="s">
        <v>41</v>
      </c>
      <c r="E5939">
        <v>162324</v>
      </c>
      <c r="F5939" s="5" t="s">
        <v>23</v>
      </c>
      <c r="G5939" s="5" t="s">
        <v>51</v>
      </c>
      <c r="H5939" s="5" t="s">
        <v>126</v>
      </c>
      <c r="I5939" t="s">
        <v>44</v>
      </c>
      <c r="J5939" t="s">
        <v>75</v>
      </c>
      <c r="K5939">
        <v>0</v>
      </c>
      <c r="L5939" s="5" t="s">
        <v>11776</v>
      </c>
      <c r="M5939" s="5" t="s">
        <v>70</v>
      </c>
      <c r="N5939">
        <v>14</v>
      </c>
      <c r="O5939" t="s">
        <v>147</v>
      </c>
      <c r="P5939" s="1">
        <v>45335</v>
      </c>
      <c r="Q5939" s="1">
        <v>45382</v>
      </c>
      <c r="R5939">
        <v>1311</v>
      </c>
      <c r="S5939" s="4">
        <v>6.6</v>
      </c>
      <c r="T5939" t="s">
        <v>63</v>
      </c>
    </row>
    <row r="5940" spans="1:20" x14ac:dyDescent="0.35">
      <c r="A5940" t="s">
        <v>11777</v>
      </c>
      <c r="B5940" s="5" t="s">
        <v>28802</v>
      </c>
      <c r="C5940" s="6">
        <v>211110</v>
      </c>
      <c r="D5940" t="s">
        <v>120</v>
      </c>
      <c r="E5940">
        <v>189999</v>
      </c>
      <c r="F5940" s="5" t="s">
        <v>23</v>
      </c>
      <c r="G5940" s="5" t="s">
        <v>59</v>
      </c>
      <c r="H5940" s="5" t="s">
        <v>121</v>
      </c>
      <c r="I5940" t="s">
        <v>44</v>
      </c>
      <c r="J5940" t="s">
        <v>121</v>
      </c>
      <c r="K5940">
        <v>100</v>
      </c>
      <c r="L5940" s="5" t="s">
        <v>11778</v>
      </c>
      <c r="M5940" s="5" t="s">
        <v>28</v>
      </c>
      <c r="N5940">
        <v>14</v>
      </c>
      <c r="O5940" t="s">
        <v>135</v>
      </c>
      <c r="P5940" s="1">
        <v>45720</v>
      </c>
      <c r="Q5940" s="1">
        <v>45786</v>
      </c>
      <c r="R5940">
        <v>1747</v>
      </c>
      <c r="S5940" s="4">
        <v>8.1</v>
      </c>
      <c r="T5940" t="s">
        <v>38</v>
      </c>
    </row>
    <row r="5941" spans="1:20" x14ac:dyDescent="0.35">
      <c r="A5941" t="s">
        <v>11779</v>
      </c>
      <c r="B5941" s="5" t="s">
        <v>21</v>
      </c>
      <c r="C5941" s="6">
        <v>99999</v>
      </c>
      <c r="D5941" t="s">
        <v>120</v>
      </c>
      <c r="E5941">
        <v>89999</v>
      </c>
      <c r="F5941" s="5" t="s">
        <v>58</v>
      </c>
      <c r="G5941" s="5" t="s">
        <v>51</v>
      </c>
      <c r="H5941" s="5" t="s">
        <v>121</v>
      </c>
      <c r="I5941" t="s">
        <v>44</v>
      </c>
      <c r="J5941" t="s">
        <v>121</v>
      </c>
      <c r="K5941">
        <v>50</v>
      </c>
      <c r="L5941" s="5" t="s">
        <v>11780</v>
      </c>
      <c r="M5941" s="5" t="s">
        <v>28</v>
      </c>
      <c r="N5941">
        <v>0</v>
      </c>
      <c r="O5941" t="s">
        <v>141</v>
      </c>
      <c r="P5941" s="1">
        <v>45758</v>
      </c>
      <c r="Q5941" s="1">
        <v>45790</v>
      </c>
      <c r="R5941">
        <v>788</v>
      </c>
      <c r="S5941" s="4">
        <v>9.6</v>
      </c>
      <c r="T5941" t="s">
        <v>136</v>
      </c>
    </row>
    <row r="5942" spans="1:20" x14ac:dyDescent="0.35">
      <c r="A5942" t="s">
        <v>11781</v>
      </c>
      <c r="B5942" s="5" t="s">
        <v>28801</v>
      </c>
      <c r="C5942" s="6">
        <v>108942</v>
      </c>
      <c r="D5942" t="s">
        <v>22</v>
      </c>
      <c r="E5942">
        <v>108942</v>
      </c>
      <c r="F5942" s="5" t="s">
        <v>50</v>
      </c>
      <c r="G5942" s="5" t="s">
        <v>42</v>
      </c>
      <c r="H5942" s="5" t="s">
        <v>68</v>
      </c>
      <c r="I5942" t="s">
        <v>35</v>
      </c>
      <c r="J5942" t="s">
        <v>68</v>
      </c>
      <c r="K5942">
        <v>50</v>
      </c>
      <c r="L5942" s="5" t="s">
        <v>11782</v>
      </c>
      <c r="M5942" s="5" t="s">
        <v>37</v>
      </c>
      <c r="N5942">
        <v>4</v>
      </c>
      <c r="O5942" t="s">
        <v>88</v>
      </c>
      <c r="P5942" s="1">
        <v>45635</v>
      </c>
      <c r="Q5942" s="1">
        <v>45673</v>
      </c>
      <c r="R5942">
        <v>926</v>
      </c>
      <c r="S5942" s="4">
        <v>7.4</v>
      </c>
      <c r="T5942" t="s">
        <v>136</v>
      </c>
    </row>
    <row r="5943" spans="1:20" x14ac:dyDescent="0.35">
      <c r="A5943" t="s">
        <v>11783</v>
      </c>
      <c r="B5943" s="5" t="s">
        <v>145</v>
      </c>
      <c r="C5943" s="6">
        <v>131962</v>
      </c>
      <c r="D5943" t="s">
        <v>81</v>
      </c>
      <c r="E5943">
        <v>178149</v>
      </c>
      <c r="F5943" s="5" t="s">
        <v>66</v>
      </c>
      <c r="G5943" s="5" t="s">
        <v>42</v>
      </c>
      <c r="H5943" s="5" t="s">
        <v>82</v>
      </c>
      <c r="I5943" t="s">
        <v>44</v>
      </c>
      <c r="J5943" t="s">
        <v>82</v>
      </c>
      <c r="K5943">
        <v>50</v>
      </c>
      <c r="L5943" s="5" t="s">
        <v>11784</v>
      </c>
      <c r="M5943" s="5" t="s">
        <v>28</v>
      </c>
      <c r="N5943">
        <v>9</v>
      </c>
      <c r="O5943" t="s">
        <v>78</v>
      </c>
      <c r="P5943" s="1">
        <v>45365</v>
      </c>
      <c r="Q5943" s="1">
        <v>45402</v>
      </c>
      <c r="R5943">
        <v>550</v>
      </c>
      <c r="S5943" s="4">
        <v>7.8</v>
      </c>
      <c r="T5943" t="s">
        <v>118</v>
      </c>
    </row>
    <row r="5944" spans="1:20" x14ac:dyDescent="0.35">
      <c r="A5944" t="s">
        <v>11785</v>
      </c>
      <c r="B5944" s="5" t="s">
        <v>49</v>
      </c>
      <c r="C5944" s="6">
        <v>76651</v>
      </c>
      <c r="D5944" t="s">
        <v>41</v>
      </c>
      <c r="E5944">
        <v>65153</v>
      </c>
      <c r="F5944" s="5" t="s">
        <v>50</v>
      </c>
      <c r="G5944" s="5" t="s">
        <v>51</v>
      </c>
      <c r="H5944" s="5" t="s">
        <v>151</v>
      </c>
      <c r="I5944" t="s">
        <v>44</v>
      </c>
      <c r="J5944" t="s">
        <v>151</v>
      </c>
      <c r="K5944">
        <v>100</v>
      </c>
      <c r="L5944" s="5" t="s">
        <v>11786</v>
      </c>
      <c r="M5944" s="5" t="s">
        <v>28</v>
      </c>
      <c r="N5944">
        <v>2</v>
      </c>
      <c r="O5944" t="s">
        <v>85</v>
      </c>
      <c r="P5944" s="1">
        <v>45572</v>
      </c>
      <c r="Q5944" s="1">
        <v>45624</v>
      </c>
      <c r="R5944">
        <v>2276</v>
      </c>
      <c r="S5944" s="4">
        <v>9.3000000000000007</v>
      </c>
      <c r="T5944" t="s">
        <v>89</v>
      </c>
    </row>
    <row r="5945" spans="1:20" x14ac:dyDescent="0.35">
      <c r="A5945" t="s">
        <v>11787</v>
      </c>
      <c r="B5945" s="5" t="s">
        <v>100</v>
      </c>
      <c r="C5945" s="6">
        <v>98325</v>
      </c>
      <c r="D5945" t="s">
        <v>22</v>
      </c>
      <c r="E5945">
        <v>98325</v>
      </c>
      <c r="F5945" s="5" t="s">
        <v>58</v>
      </c>
      <c r="G5945" s="5" t="s">
        <v>24</v>
      </c>
      <c r="H5945" s="5" t="s">
        <v>68</v>
      </c>
      <c r="I5945" t="s">
        <v>35</v>
      </c>
      <c r="J5945" t="s">
        <v>25</v>
      </c>
      <c r="K5945">
        <v>0</v>
      </c>
      <c r="L5945" s="5" t="s">
        <v>11788</v>
      </c>
      <c r="M5945" s="5" t="s">
        <v>70</v>
      </c>
      <c r="N5945">
        <v>1</v>
      </c>
      <c r="O5945" t="s">
        <v>147</v>
      </c>
      <c r="P5945" s="1">
        <v>45345</v>
      </c>
      <c r="Q5945" s="1">
        <v>45361</v>
      </c>
      <c r="R5945">
        <v>534</v>
      </c>
      <c r="S5945" s="4">
        <v>5.5</v>
      </c>
      <c r="T5945" t="s">
        <v>47</v>
      </c>
    </row>
    <row r="5946" spans="1:20" x14ac:dyDescent="0.35">
      <c r="A5946" t="s">
        <v>11789</v>
      </c>
      <c r="B5946" s="5" t="s">
        <v>57</v>
      </c>
      <c r="C5946" s="6">
        <v>62079</v>
      </c>
      <c r="D5946" t="s">
        <v>22</v>
      </c>
      <c r="E5946">
        <v>62079</v>
      </c>
      <c r="F5946" s="5" t="s">
        <v>66</v>
      </c>
      <c r="G5946" s="5" t="s">
        <v>51</v>
      </c>
      <c r="H5946" s="5" t="s">
        <v>157</v>
      </c>
      <c r="I5946" t="s">
        <v>26</v>
      </c>
      <c r="J5946" t="s">
        <v>157</v>
      </c>
      <c r="K5946">
        <v>100</v>
      </c>
      <c r="L5946" s="5" t="s">
        <v>11790</v>
      </c>
      <c r="M5946" s="5" t="s">
        <v>70</v>
      </c>
      <c r="N5946">
        <v>8</v>
      </c>
      <c r="O5946" t="s">
        <v>112</v>
      </c>
      <c r="P5946" s="1">
        <v>45379</v>
      </c>
      <c r="Q5946" s="1">
        <v>45405</v>
      </c>
      <c r="R5946">
        <v>1221</v>
      </c>
      <c r="S5946" s="4">
        <v>8.8000000000000007</v>
      </c>
      <c r="T5946" t="s">
        <v>63</v>
      </c>
    </row>
    <row r="5947" spans="1:20" x14ac:dyDescent="0.35">
      <c r="A5947" t="s">
        <v>11791</v>
      </c>
      <c r="B5947" s="5" t="s">
        <v>145</v>
      </c>
      <c r="C5947" s="6">
        <v>95740</v>
      </c>
      <c r="D5947" t="s">
        <v>22</v>
      </c>
      <c r="E5947">
        <v>95740</v>
      </c>
      <c r="F5947" s="5" t="s">
        <v>58</v>
      </c>
      <c r="G5947" s="5" t="s">
        <v>42</v>
      </c>
      <c r="H5947" s="5" t="s">
        <v>97</v>
      </c>
      <c r="I5947" t="s">
        <v>35</v>
      </c>
      <c r="J5947" t="s">
        <v>97</v>
      </c>
      <c r="K5947">
        <v>0</v>
      </c>
      <c r="L5947" s="5" t="s">
        <v>11792</v>
      </c>
      <c r="M5947" s="5" t="s">
        <v>37</v>
      </c>
      <c r="N5947">
        <v>1</v>
      </c>
      <c r="O5947" t="s">
        <v>78</v>
      </c>
      <c r="P5947" s="1">
        <v>45677</v>
      </c>
      <c r="Q5947" s="1">
        <v>45737</v>
      </c>
      <c r="R5947">
        <v>1209</v>
      </c>
      <c r="S5947" s="4">
        <v>6.5</v>
      </c>
      <c r="T5947" t="s">
        <v>153</v>
      </c>
    </row>
    <row r="5948" spans="1:20" x14ac:dyDescent="0.35">
      <c r="A5948" t="s">
        <v>11793</v>
      </c>
      <c r="B5948" s="5" t="s">
        <v>28799</v>
      </c>
      <c r="C5948" s="6">
        <v>105725</v>
      </c>
      <c r="D5948" t="s">
        <v>22</v>
      </c>
      <c r="E5948">
        <v>105725</v>
      </c>
      <c r="F5948" s="5" t="s">
        <v>66</v>
      </c>
      <c r="G5948" s="5" t="s">
        <v>42</v>
      </c>
      <c r="H5948" s="5" t="s">
        <v>52</v>
      </c>
      <c r="I5948" t="s">
        <v>44</v>
      </c>
      <c r="J5948" t="s">
        <v>68</v>
      </c>
      <c r="K5948">
        <v>100</v>
      </c>
      <c r="L5948" s="5" t="s">
        <v>11794</v>
      </c>
      <c r="M5948" s="5" t="s">
        <v>54</v>
      </c>
      <c r="N5948">
        <v>6</v>
      </c>
      <c r="O5948" t="s">
        <v>107</v>
      </c>
      <c r="P5948" s="1">
        <v>45704</v>
      </c>
      <c r="Q5948" s="1">
        <v>45727</v>
      </c>
      <c r="R5948">
        <v>615</v>
      </c>
      <c r="S5948" s="4">
        <v>10</v>
      </c>
      <c r="T5948" t="s">
        <v>63</v>
      </c>
    </row>
    <row r="5949" spans="1:20" x14ac:dyDescent="0.35">
      <c r="A5949" t="s">
        <v>11795</v>
      </c>
      <c r="B5949" s="5" t="s">
        <v>57</v>
      </c>
      <c r="C5949" s="6">
        <v>187160</v>
      </c>
      <c r="D5949" t="s">
        <v>120</v>
      </c>
      <c r="E5949">
        <v>168444</v>
      </c>
      <c r="F5949" s="5" t="s">
        <v>66</v>
      </c>
      <c r="G5949" s="5" t="s">
        <v>24</v>
      </c>
      <c r="H5949" s="5" t="s">
        <v>121</v>
      </c>
      <c r="I5949" t="s">
        <v>26</v>
      </c>
      <c r="J5949" t="s">
        <v>25</v>
      </c>
      <c r="K5949">
        <v>0</v>
      </c>
      <c r="L5949" s="5" t="s">
        <v>163</v>
      </c>
      <c r="M5949" s="5" t="s">
        <v>54</v>
      </c>
      <c r="N5949">
        <v>9</v>
      </c>
      <c r="O5949" t="s">
        <v>78</v>
      </c>
      <c r="P5949" s="1">
        <v>45370</v>
      </c>
      <c r="Q5949" s="1">
        <v>45384</v>
      </c>
      <c r="R5949">
        <v>2451</v>
      </c>
      <c r="S5949" s="4">
        <v>8.5</v>
      </c>
      <c r="T5949" t="s">
        <v>108</v>
      </c>
    </row>
    <row r="5950" spans="1:20" x14ac:dyDescent="0.35">
      <c r="A5950" t="s">
        <v>11796</v>
      </c>
      <c r="B5950" s="5" t="s">
        <v>105</v>
      </c>
      <c r="C5950" s="6">
        <v>222856</v>
      </c>
      <c r="D5950" t="s">
        <v>22</v>
      </c>
      <c r="E5950">
        <v>222856</v>
      </c>
      <c r="F5950" s="5" t="s">
        <v>23</v>
      </c>
      <c r="G5950" s="5" t="s">
        <v>42</v>
      </c>
      <c r="H5950" s="5" t="s">
        <v>129</v>
      </c>
      <c r="I5950" t="s">
        <v>26</v>
      </c>
      <c r="J5950" t="s">
        <v>129</v>
      </c>
      <c r="K5950">
        <v>0</v>
      </c>
      <c r="L5950" s="5" t="s">
        <v>11797</v>
      </c>
      <c r="M5950" s="5" t="s">
        <v>37</v>
      </c>
      <c r="N5950">
        <v>14</v>
      </c>
      <c r="O5950" t="s">
        <v>88</v>
      </c>
      <c r="P5950" s="1">
        <v>45748</v>
      </c>
      <c r="Q5950" s="1">
        <v>45790</v>
      </c>
      <c r="R5950">
        <v>1792</v>
      </c>
      <c r="S5950" s="4">
        <v>8.4</v>
      </c>
      <c r="T5950" t="s">
        <v>79</v>
      </c>
    </row>
    <row r="5951" spans="1:20" x14ac:dyDescent="0.35">
      <c r="A5951" t="s">
        <v>11798</v>
      </c>
      <c r="B5951" s="5" t="s">
        <v>32</v>
      </c>
      <c r="C5951" s="6">
        <v>73259</v>
      </c>
      <c r="D5951" t="s">
        <v>22</v>
      </c>
      <c r="E5951">
        <v>73259</v>
      </c>
      <c r="F5951" s="5" t="s">
        <v>50</v>
      </c>
      <c r="G5951" s="5" t="s">
        <v>59</v>
      </c>
      <c r="H5951" s="5" t="s">
        <v>165</v>
      </c>
      <c r="I5951" t="s">
        <v>44</v>
      </c>
      <c r="J5951" t="s">
        <v>165</v>
      </c>
      <c r="K5951">
        <v>0</v>
      </c>
      <c r="L5951" s="5" t="s">
        <v>11799</v>
      </c>
      <c r="M5951" s="5" t="s">
        <v>70</v>
      </c>
      <c r="N5951">
        <v>2</v>
      </c>
      <c r="O5951" t="s">
        <v>62</v>
      </c>
      <c r="P5951" s="1">
        <v>45398</v>
      </c>
      <c r="Q5951" s="1">
        <v>45471</v>
      </c>
      <c r="R5951">
        <v>1797</v>
      </c>
      <c r="S5951" s="4">
        <v>5.5</v>
      </c>
      <c r="T5951" t="s">
        <v>89</v>
      </c>
    </row>
    <row r="5952" spans="1:20" x14ac:dyDescent="0.35">
      <c r="A5952" t="s">
        <v>11800</v>
      </c>
      <c r="B5952" s="5" t="s">
        <v>40</v>
      </c>
      <c r="C5952" s="6">
        <v>117240</v>
      </c>
      <c r="D5952" t="s">
        <v>22</v>
      </c>
      <c r="E5952">
        <v>117240</v>
      </c>
      <c r="F5952" s="5" t="s">
        <v>66</v>
      </c>
      <c r="G5952" s="5" t="s">
        <v>24</v>
      </c>
      <c r="H5952" s="5" t="s">
        <v>129</v>
      </c>
      <c r="I5952" t="s">
        <v>44</v>
      </c>
      <c r="J5952" t="s">
        <v>129</v>
      </c>
      <c r="K5952">
        <v>50</v>
      </c>
      <c r="L5952" s="5" t="s">
        <v>11801</v>
      </c>
      <c r="M5952" s="5" t="s">
        <v>28</v>
      </c>
      <c r="N5952">
        <v>7</v>
      </c>
      <c r="O5952" t="s">
        <v>71</v>
      </c>
      <c r="P5952" s="1">
        <v>45554</v>
      </c>
      <c r="Q5952" s="1">
        <v>45609</v>
      </c>
      <c r="R5952">
        <v>2169</v>
      </c>
      <c r="S5952" s="4">
        <v>6</v>
      </c>
      <c r="T5952" t="s">
        <v>243</v>
      </c>
    </row>
    <row r="5953" spans="1:20" x14ac:dyDescent="0.35">
      <c r="A5953" t="s">
        <v>11802</v>
      </c>
      <c r="B5953" s="5" t="s">
        <v>28799</v>
      </c>
      <c r="C5953" s="6">
        <v>124299</v>
      </c>
      <c r="D5953" t="s">
        <v>22</v>
      </c>
      <c r="E5953">
        <v>124299</v>
      </c>
      <c r="F5953" s="5" t="s">
        <v>66</v>
      </c>
      <c r="G5953" s="5" t="s">
        <v>59</v>
      </c>
      <c r="H5953" s="5" t="s">
        <v>52</v>
      </c>
      <c r="I5953" t="s">
        <v>26</v>
      </c>
      <c r="J5953" t="s">
        <v>52</v>
      </c>
      <c r="K5953">
        <v>50</v>
      </c>
      <c r="L5953" s="5" t="s">
        <v>11803</v>
      </c>
      <c r="M5953" s="5" t="s">
        <v>54</v>
      </c>
      <c r="N5953">
        <v>8</v>
      </c>
      <c r="O5953" t="s">
        <v>62</v>
      </c>
      <c r="P5953" s="1">
        <v>45398</v>
      </c>
      <c r="Q5953" s="1">
        <v>45416</v>
      </c>
      <c r="R5953">
        <v>2498</v>
      </c>
      <c r="S5953" s="4">
        <v>7</v>
      </c>
      <c r="T5953" t="s">
        <v>108</v>
      </c>
    </row>
    <row r="5954" spans="1:20" x14ac:dyDescent="0.35">
      <c r="A5954" t="s">
        <v>11804</v>
      </c>
      <c r="B5954" s="5" t="s">
        <v>57</v>
      </c>
      <c r="C5954" s="6">
        <v>67930</v>
      </c>
      <c r="D5954" t="s">
        <v>41</v>
      </c>
      <c r="E5954">
        <v>57741</v>
      </c>
      <c r="F5954" s="5" t="s">
        <v>58</v>
      </c>
      <c r="G5954" s="5" t="s">
        <v>24</v>
      </c>
      <c r="H5954" s="5" t="s">
        <v>126</v>
      </c>
      <c r="I5954" t="s">
        <v>44</v>
      </c>
      <c r="J5954" t="s">
        <v>126</v>
      </c>
      <c r="K5954">
        <v>50</v>
      </c>
      <c r="L5954" s="5" t="s">
        <v>11805</v>
      </c>
      <c r="M5954" s="5" t="s">
        <v>70</v>
      </c>
      <c r="N5954">
        <v>0</v>
      </c>
      <c r="O5954" t="s">
        <v>147</v>
      </c>
      <c r="P5954" s="1">
        <v>45615</v>
      </c>
      <c r="Q5954" s="1">
        <v>45638</v>
      </c>
      <c r="R5954">
        <v>663</v>
      </c>
      <c r="S5954" s="4">
        <v>6.2</v>
      </c>
      <c r="T5954" t="s">
        <v>103</v>
      </c>
    </row>
    <row r="5955" spans="1:20" x14ac:dyDescent="0.35">
      <c r="A5955" t="s">
        <v>11806</v>
      </c>
      <c r="B5955" s="5" t="s">
        <v>217</v>
      </c>
      <c r="C5955" s="6">
        <v>85388</v>
      </c>
      <c r="D5955" t="s">
        <v>41</v>
      </c>
      <c r="E5955">
        <v>72580</v>
      </c>
      <c r="F5955" s="5" t="s">
        <v>58</v>
      </c>
      <c r="G5955" s="5" t="s">
        <v>59</v>
      </c>
      <c r="H5955" s="5" t="s">
        <v>43</v>
      </c>
      <c r="I5955" t="s">
        <v>35</v>
      </c>
      <c r="J5955" t="s">
        <v>43</v>
      </c>
      <c r="K5955">
        <v>100</v>
      </c>
      <c r="L5955" s="5" t="s">
        <v>11807</v>
      </c>
      <c r="M5955" s="5" t="s">
        <v>37</v>
      </c>
      <c r="N5955">
        <v>1</v>
      </c>
      <c r="O5955" t="s">
        <v>62</v>
      </c>
      <c r="P5955" s="1">
        <v>45367</v>
      </c>
      <c r="Q5955" s="1">
        <v>45399</v>
      </c>
      <c r="R5955">
        <v>610</v>
      </c>
      <c r="S5955" s="4">
        <v>7.8</v>
      </c>
      <c r="T5955" t="s">
        <v>63</v>
      </c>
    </row>
    <row r="5956" spans="1:20" x14ac:dyDescent="0.35">
      <c r="A5956" t="s">
        <v>11808</v>
      </c>
      <c r="B5956" s="5" t="s">
        <v>28800</v>
      </c>
      <c r="C5956" s="6">
        <v>42537</v>
      </c>
      <c r="D5956" t="s">
        <v>22</v>
      </c>
      <c r="E5956">
        <v>42537</v>
      </c>
      <c r="F5956" s="5" t="s">
        <v>58</v>
      </c>
      <c r="G5956" s="5" t="s">
        <v>42</v>
      </c>
      <c r="H5956" s="5" t="s">
        <v>165</v>
      </c>
      <c r="I5956" t="s">
        <v>44</v>
      </c>
      <c r="J5956" t="s">
        <v>165</v>
      </c>
      <c r="K5956">
        <v>50</v>
      </c>
      <c r="L5956" s="5" t="s">
        <v>11809</v>
      </c>
      <c r="M5956" s="5" t="s">
        <v>37</v>
      </c>
      <c r="N5956">
        <v>1</v>
      </c>
      <c r="O5956" t="s">
        <v>172</v>
      </c>
      <c r="P5956" s="1">
        <v>45710</v>
      </c>
      <c r="Q5956" s="1">
        <v>45772</v>
      </c>
      <c r="R5956">
        <v>2004</v>
      </c>
      <c r="S5956" s="4">
        <v>6.3</v>
      </c>
      <c r="T5956" t="s">
        <v>136</v>
      </c>
    </row>
    <row r="5957" spans="1:20" x14ac:dyDescent="0.35">
      <c r="A5957" t="s">
        <v>11810</v>
      </c>
      <c r="B5957" s="5" t="s">
        <v>28801</v>
      </c>
      <c r="C5957" s="6">
        <v>109665</v>
      </c>
      <c r="D5957" t="s">
        <v>74</v>
      </c>
      <c r="E5957">
        <v>137081</v>
      </c>
      <c r="F5957" s="5" t="s">
        <v>66</v>
      </c>
      <c r="G5957" s="5" t="s">
        <v>59</v>
      </c>
      <c r="H5957" s="5" t="s">
        <v>75</v>
      </c>
      <c r="I5957" t="s">
        <v>26</v>
      </c>
      <c r="J5957" t="s">
        <v>75</v>
      </c>
      <c r="K5957">
        <v>100</v>
      </c>
      <c r="L5957" s="5" t="s">
        <v>11811</v>
      </c>
      <c r="M5957" s="5" t="s">
        <v>54</v>
      </c>
      <c r="N5957">
        <v>9</v>
      </c>
      <c r="O5957" t="s">
        <v>141</v>
      </c>
      <c r="P5957" s="1">
        <v>45568</v>
      </c>
      <c r="Q5957" s="1">
        <v>45628</v>
      </c>
      <c r="R5957">
        <v>2250</v>
      </c>
      <c r="S5957" s="4">
        <v>7.3</v>
      </c>
      <c r="T5957" t="s">
        <v>136</v>
      </c>
    </row>
    <row r="5958" spans="1:20" x14ac:dyDescent="0.35">
      <c r="A5958" t="s">
        <v>11812</v>
      </c>
      <c r="B5958" s="5" t="s">
        <v>21</v>
      </c>
      <c r="C5958" s="6">
        <v>78478</v>
      </c>
      <c r="D5958" t="s">
        <v>22</v>
      </c>
      <c r="E5958">
        <v>78478</v>
      </c>
      <c r="F5958" s="5" t="s">
        <v>58</v>
      </c>
      <c r="G5958" s="5" t="s">
        <v>59</v>
      </c>
      <c r="H5958" s="5" t="s">
        <v>68</v>
      </c>
      <c r="I5958" t="s">
        <v>26</v>
      </c>
      <c r="J5958" t="s">
        <v>157</v>
      </c>
      <c r="K5958">
        <v>50</v>
      </c>
      <c r="L5958" s="5" t="s">
        <v>11813</v>
      </c>
      <c r="M5958" s="5" t="s">
        <v>28</v>
      </c>
      <c r="N5958">
        <v>1</v>
      </c>
      <c r="O5958" t="s">
        <v>46</v>
      </c>
      <c r="P5958" s="1">
        <v>45471</v>
      </c>
      <c r="Q5958" s="1">
        <v>45520</v>
      </c>
      <c r="R5958">
        <v>1775</v>
      </c>
      <c r="S5958" s="4">
        <v>6</v>
      </c>
      <c r="T5958" t="s">
        <v>89</v>
      </c>
    </row>
    <row r="5959" spans="1:20" x14ac:dyDescent="0.35">
      <c r="A5959" t="s">
        <v>11814</v>
      </c>
      <c r="B5959" s="5" t="s">
        <v>105</v>
      </c>
      <c r="C5959" s="6">
        <v>127696</v>
      </c>
      <c r="D5959" t="s">
        <v>22</v>
      </c>
      <c r="E5959">
        <v>127696</v>
      </c>
      <c r="F5959" s="5" t="s">
        <v>66</v>
      </c>
      <c r="G5959" s="5" t="s">
        <v>59</v>
      </c>
      <c r="H5959" s="5" t="s">
        <v>52</v>
      </c>
      <c r="I5959" t="s">
        <v>35</v>
      </c>
      <c r="J5959" t="s">
        <v>52</v>
      </c>
      <c r="K5959">
        <v>0</v>
      </c>
      <c r="L5959" s="5" t="s">
        <v>11815</v>
      </c>
      <c r="M5959" s="5" t="s">
        <v>70</v>
      </c>
      <c r="N5959">
        <v>5</v>
      </c>
      <c r="O5959" t="s">
        <v>78</v>
      </c>
      <c r="P5959" s="1">
        <v>45518</v>
      </c>
      <c r="Q5959" s="1">
        <v>45561</v>
      </c>
      <c r="R5959">
        <v>610</v>
      </c>
      <c r="S5959" s="4">
        <v>9.3000000000000007</v>
      </c>
      <c r="T5959" t="s">
        <v>136</v>
      </c>
    </row>
    <row r="5960" spans="1:20" x14ac:dyDescent="0.35">
      <c r="A5960" t="s">
        <v>11816</v>
      </c>
      <c r="B5960" s="5" t="s">
        <v>28799</v>
      </c>
      <c r="C5960" s="6">
        <v>75623</v>
      </c>
      <c r="D5960" t="s">
        <v>22</v>
      </c>
      <c r="E5960">
        <v>75623</v>
      </c>
      <c r="F5960" s="5" t="s">
        <v>50</v>
      </c>
      <c r="G5960" s="5" t="s">
        <v>24</v>
      </c>
      <c r="H5960" s="5" t="s">
        <v>165</v>
      </c>
      <c r="I5960" t="s">
        <v>44</v>
      </c>
      <c r="J5960" t="s">
        <v>165</v>
      </c>
      <c r="K5960">
        <v>0</v>
      </c>
      <c r="L5960" s="5" t="s">
        <v>11817</v>
      </c>
      <c r="M5960" s="5" t="s">
        <v>54</v>
      </c>
      <c r="N5960">
        <v>3</v>
      </c>
      <c r="O5960" t="s">
        <v>29</v>
      </c>
      <c r="P5960" s="1">
        <v>45354</v>
      </c>
      <c r="Q5960" s="1">
        <v>45404</v>
      </c>
      <c r="R5960">
        <v>2215</v>
      </c>
      <c r="S5960" s="4">
        <v>9.3000000000000007</v>
      </c>
      <c r="T5960" t="s">
        <v>55</v>
      </c>
    </row>
    <row r="5961" spans="1:20" x14ac:dyDescent="0.35">
      <c r="A5961" t="s">
        <v>11818</v>
      </c>
      <c r="B5961" s="5" t="s">
        <v>100</v>
      </c>
      <c r="C5961" s="6">
        <v>221113</v>
      </c>
      <c r="D5961" t="s">
        <v>81</v>
      </c>
      <c r="E5961">
        <v>298503</v>
      </c>
      <c r="F5961" s="5" t="s">
        <v>23</v>
      </c>
      <c r="G5961" s="5" t="s">
        <v>59</v>
      </c>
      <c r="H5961" s="5" t="s">
        <v>82</v>
      </c>
      <c r="I5961" t="s">
        <v>35</v>
      </c>
      <c r="J5961" t="s">
        <v>82</v>
      </c>
      <c r="K5961">
        <v>0</v>
      </c>
      <c r="L5961" s="5" t="s">
        <v>11819</v>
      </c>
      <c r="M5961" s="5" t="s">
        <v>70</v>
      </c>
      <c r="N5961">
        <v>19</v>
      </c>
      <c r="O5961" t="s">
        <v>78</v>
      </c>
      <c r="P5961" s="1">
        <v>45599</v>
      </c>
      <c r="Q5961" s="1">
        <v>45650</v>
      </c>
      <c r="R5961">
        <v>1616</v>
      </c>
      <c r="S5961" s="4">
        <v>5.9</v>
      </c>
      <c r="T5961" t="s">
        <v>30</v>
      </c>
    </row>
    <row r="5962" spans="1:20" x14ac:dyDescent="0.35">
      <c r="A5962" t="s">
        <v>11820</v>
      </c>
      <c r="B5962" s="5" t="s">
        <v>100</v>
      </c>
      <c r="C5962" s="6">
        <v>171238</v>
      </c>
      <c r="D5962" t="s">
        <v>74</v>
      </c>
      <c r="E5962">
        <v>214048</v>
      </c>
      <c r="F5962" s="5" t="s">
        <v>23</v>
      </c>
      <c r="G5962" s="5" t="s">
        <v>42</v>
      </c>
      <c r="H5962" s="5" t="s">
        <v>75</v>
      </c>
      <c r="I5962" t="s">
        <v>35</v>
      </c>
      <c r="J5962" t="s">
        <v>75</v>
      </c>
      <c r="K5962">
        <v>50</v>
      </c>
      <c r="L5962" s="5" t="s">
        <v>11821</v>
      </c>
      <c r="M5962" s="5" t="s">
        <v>37</v>
      </c>
      <c r="N5962">
        <v>14</v>
      </c>
      <c r="O5962" t="s">
        <v>46</v>
      </c>
      <c r="P5962" s="1">
        <v>45693</v>
      </c>
      <c r="Q5962" s="1">
        <v>45755</v>
      </c>
      <c r="R5962">
        <v>1948</v>
      </c>
      <c r="S5962" s="4">
        <v>9.9</v>
      </c>
      <c r="T5962" t="s">
        <v>277</v>
      </c>
    </row>
    <row r="5963" spans="1:20" x14ac:dyDescent="0.35">
      <c r="A5963" t="s">
        <v>11822</v>
      </c>
      <c r="B5963" s="5" t="s">
        <v>57</v>
      </c>
      <c r="C5963" s="6">
        <v>201912</v>
      </c>
      <c r="D5963" t="s">
        <v>22</v>
      </c>
      <c r="E5963">
        <v>201912</v>
      </c>
      <c r="F5963" s="5" t="s">
        <v>23</v>
      </c>
      <c r="G5963" s="5" t="s">
        <v>59</v>
      </c>
      <c r="H5963" s="5" t="s">
        <v>191</v>
      </c>
      <c r="I5963" t="s">
        <v>35</v>
      </c>
      <c r="J5963" t="s">
        <v>191</v>
      </c>
      <c r="K5963">
        <v>100</v>
      </c>
      <c r="L5963" s="5" t="s">
        <v>11823</v>
      </c>
      <c r="M5963" s="5" t="s">
        <v>54</v>
      </c>
      <c r="N5963">
        <v>18</v>
      </c>
      <c r="O5963" t="s">
        <v>135</v>
      </c>
      <c r="P5963" s="1">
        <v>45727</v>
      </c>
      <c r="Q5963" s="1">
        <v>45750</v>
      </c>
      <c r="R5963">
        <v>1298</v>
      </c>
      <c r="S5963" s="4">
        <v>5.7</v>
      </c>
      <c r="T5963" t="s">
        <v>89</v>
      </c>
    </row>
    <row r="5964" spans="1:20" x14ac:dyDescent="0.35">
      <c r="A5964" t="s">
        <v>11824</v>
      </c>
      <c r="B5964" s="5" t="s">
        <v>28802</v>
      </c>
      <c r="C5964" s="6">
        <v>205861</v>
      </c>
      <c r="D5964" t="s">
        <v>22</v>
      </c>
      <c r="E5964">
        <v>205861</v>
      </c>
      <c r="F5964" s="5" t="s">
        <v>23</v>
      </c>
      <c r="G5964" s="5" t="s">
        <v>59</v>
      </c>
      <c r="H5964" s="5" t="s">
        <v>25</v>
      </c>
      <c r="I5964" t="s">
        <v>44</v>
      </c>
      <c r="J5964" t="s">
        <v>25</v>
      </c>
      <c r="K5964">
        <v>0</v>
      </c>
      <c r="L5964" s="5" t="s">
        <v>11825</v>
      </c>
      <c r="M5964" s="5" t="s">
        <v>37</v>
      </c>
      <c r="N5964">
        <v>15</v>
      </c>
      <c r="O5964" t="s">
        <v>147</v>
      </c>
      <c r="P5964" s="1">
        <v>45763</v>
      </c>
      <c r="Q5964" s="1">
        <v>45810</v>
      </c>
      <c r="R5964">
        <v>1682</v>
      </c>
      <c r="S5964" s="4">
        <v>7</v>
      </c>
      <c r="T5964" t="s">
        <v>38</v>
      </c>
    </row>
    <row r="5965" spans="1:20" x14ac:dyDescent="0.35">
      <c r="A5965" t="s">
        <v>11826</v>
      </c>
      <c r="B5965" s="5" t="s">
        <v>100</v>
      </c>
      <c r="C5965" s="6">
        <v>302543</v>
      </c>
      <c r="D5965" t="s">
        <v>22</v>
      </c>
      <c r="E5965">
        <v>302543</v>
      </c>
      <c r="F5965" s="5" t="s">
        <v>23</v>
      </c>
      <c r="G5965" s="5" t="s">
        <v>24</v>
      </c>
      <c r="H5965" s="5" t="s">
        <v>68</v>
      </c>
      <c r="I5965" t="s">
        <v>35</v>
      </c>
      <c r="J5965" t="s">
        <v>68</v>
      </c>
      <c r="K5965">
        <v>0</v>
      </c>
      <c r="L5965" s="5" t="s">
        <v>4900</v>
      </c>
      <c r="M5965" s="5" t="s">
        <v>54</v>
      </c>
      <c r="N5965">
        <v>12</v>
      </c>
      <c r="O5965" t="s">
        <v>46</v>
      </c>
      <c r="P5965" s="1">
        <v>45408</v>
      </c>
      <c r="Q5965" s="1">
        <v>45443</v>
      </c>
      <c r="R5965">
        <v>582</v>
      </c>
      <c r="S5965" s="4">
        <v>8.1</v>
      </c>
      <c r="T5965" t="s">
        <v>103</v>
      </c>
    </row>
    <row r="5966" spans="1:20" x14ac:dyDescent="0.35">
      <c r="A5966" t="s">
        <v>11827</v>
      </c>
      <c r="B5966" s="5" t="s">
        <v>145</v>
      </c>
      <c r="C5966" s="6">
        <v>115521</v>
      </c>
      <c r="D5966" t="s">
        <v>41</v>
      </c>
      <c r="E5966">
        <v>98193</v>
      </c>
      <c r="F5966" s="5" t="s">
        <v>50</v>
      </c>
      <c r="G5966" s="5" t="s">
        <v>24</v>
      </c>
      <c r="H5966" s="5" t="s">
        <v>151</v>
      </c>
      <c r="I5966" t="s">
        <v>35</v>
      </c>
      <c r="J5966" t="s">
        <v>151</v>
      </c>
      <c r="K5966">
        <v>0</v>
      </c>
      <c r="L5966" s="5" t="s">
        <v>11828</v>
      </c>
      <c r="M5966" s="5" t="s">
        <v>54</v>
      </c>
      <c r="N5966">
        <v>4</v>
      </c>
      <c r="O5966" t="s">
        <v>107</v>
      </c>
      <c r="P5966" s="1">
        <v>45423</v>
      </c>
      <c r="Q5966" s="1">
        <v>45486</v>
      </c>
      <c r="R5966">
        <v>2101</v>
      </c>
      <c r="S5966" s="4">
        <v>9.5</v>
      </c>
      <c r="T5966" t="s">
        <v>55</v>
      </c>
    </row>
    <row r="5967" spans="1:20" x14ac:dyDescent="0.35">
      <c r="A5967" t="s">
        <v>11829</v>
      </c>
      <c r="B5967" s="5" t="s">
        <v>40</v>
      </c>
      <c r="C5967" s="6">
        <v>50057</v>
      </c>
      <c r="D5967" t="s">
        <v>22</v>
      </c>
      <c r="E5967">
        <v>50057</v>
      </c>
      <c r="F5967" s="5" t="s">
        <v>66</v>
      </c>
      <c r="G5967" s="5" t="s">
        <v>24</v>
      </c>
      <c r="H5967" s="5" t="s">
        <v>157</v>
      </c>
      <c r="I5967" t="s">
        <v>26</v>
      </c>
      <c r="J5967" t="s">
        <v>157</v>
      </c>
      <c r="K5967">
        <v>100</v>
      </c>
      <c r="L5967" s="5" t="s">
        <v>11830</v>
      </c>
      <c r="M5967" s="5" t="s">
        <v>37</v>
      </c>
      <c r="N5967">
        <v>9</v>
      </c>
      <c r="O5967" t="s">
        <v>167</v>
      </c>
      <c r="P5967" s="1">
        <v>45356</v>
      </c>
      <c r="Q5967" s="1">
        <v>45424</v>
      </c>
      <c r="R5967">
        <v>722</v>
      </c>
      <c r="S5967" s="4">
        <v>9.3000000000000007</v>
      </c>
      <c r="T5967" t="s">
        <v>38</v>
      </c>
    </row>
    <row r="5968" spans="1:20" x14ac:dyDescent="0.35">
      <c r="A5968" t="s">
        <v>11831</v>
      </c>
      <c r="B5968" s="5" t="s">
        <v>49</v>
      </c>
      <c r="C5968" s="6">
        <v>139280</v>
      </c>
      <c r="D5968" t="s">
        <v>41</v>
      </c>
      <c r="E5968">
        <v>118388</v>
      </c>
      <c r="F5968" s="5" t="s">
        <v>66</v>
      </c>
      <c r="G5968" s="5" t="s">
        <v>42</v>
      </c>
      <c r="H5968" s="5" t="s">
        <v>151</v>
      </c>
      <c r="I5968" t="s">
        <v>26</v>
      </c>
      <c r="J5968" t="s">
        <v>151</v>
      </c>
      <c r="K5968">
        <v>0</v>
      </c>
      <c r="L5968" s="5" t="s">
        <v>11832</v>
      </c>
      <c r="M5968" s="5" t="s">
        <v>28</v>
      </c>
      <c r="N5968">
        <v>9</v>
      </c>
      <c r="O5968" t="s">
        <v>141</v>
      </c>
      <c r="P5968" s="1">
        <v>45479</v>
      </c>
      <c r="Q5968" s="1">
        <v>45516</v>
      </c>
      <c r="R5968">
        <v>2434</v>
      </c>
      <c r="S5968" s="4">
        <v>6.5</v>
      </c>
      <c r="T5968" t="s">
        <v>136</v>
      </c>
    </row>
    <row r="5969" spans="1:20" x14ac:dyDescent="0.35">
      <c r="A5969" t="s">
        <v>11833</v>
      </c>
      <c r="B5969" s="5" t="s">
        <v>28802</v>
      </c>
      <c r="C5969" s="6">
        <v>80202</v>
      </c>
      <c r="D5969" t="s">
        <v>22</v>
      </c>
      <c r="E5969">
        <v>80202</v>
      </c>
      <c r="F5969" s="5" t="s">
        <v>58</v>
      </c>
      <c r="G5969" s="5" t="s">
        <v>42</v>
      </c>
      <c r="H5969" s="5" t="s">
        <v>97</v>
      </c>
      <c r="I5969" t="s">
        <v>44</v>
      </c>
      <c r="J5969" t="s">
        <v>97</v>
      </c>
      <c r="K5969">
        <v>0</v>
      </c>
      <c r="L5969" s="5" t="s">
        <v>11834</v>
      </c>
      <c r="M5969" s="5" t="s">
        <v>54</v>
      </c>
      <c r="N5969">
        <v>1</v>
      </c>
      <c r="O5969" t="s">
        <v>88</v>
      </c>
      <c r="P5969" s="1">
        <v>45306</v>
      </c>
      <c r="Q5969" s="1">
        <v>45370</v>
      </c>
      <c r="R5969">
        <v>1892</v>
      </c>
      <c r="S5969" s="4">
        <v>8.1999999999999993</v>
      </c>
      <c r="T5969" t="s">
        <v>30</v>
      </c>
    </row>
    <row r="5970" spans="1:20" x14ac:dyDescent="0.35">
      <c r="A5970" t="s">
        <v>11835</v>
      </c>
      <c r="B5970" s="5" t="s">
        <v>49</v>
      </c>
      <c r="C5970" s="6">
        <v>115152</v>
      </c>
      <c r="D5970" t="s">
        <v>22</v>
      </c>
      <c r="E5970">
        <v>115152</v>
      </c>
      <c r="F5970" s="5" t="s">
        <v>66</v>
      </c>
      <c r="G5970" s="5" t="s">
        <v>24</v>
      </c>
      <c r="H5970" s="5" t="s">
        <v>129</v>
      </c>
      <c r="I5970" t="s">
        <v>44</v>
      </c>
      <c r="J5970" t="s">
        <v>129</v>
      </c>
      <c r="K5970">
        <v>100</v>
      </c>
      <c r="L5970" s="5" t="s">
        <v>11836</v>
      </c>
      <c r="M5970" s="5" t="s">
        <v>28</v>
      </c>
      <c r="N5970">
        <v>7</v>
      </c>
      <c r="O5970" t="s">
        <v>147</v>
      </c>
      <c r="P5970" s="1">
        <v>45306</v>
      </c>
      <c r="Q5970" s="1">
        <v>45351</v>
      </c>
      <c r="R5970">
        <v>1179</v>
      </c>
      <c r="S5970" s="4">
        <v>7.3</v>
      </c>
      <c r="T5970" t="s">
        <v>79</v>
      </c>
    </row>
    <row r="5971" spans="1:20" x14ac:dyDescent="0.35">
      <c r="A5971" t="s">
        <v>11837</v>
      </c>
      <c r="B5971" s="5" t="s">
        <v>100</v>
      </c>
      <c r="C5971" s="6">
        <v>104936</v>
      </c>
      <c r="D5971" t="s">
        <v>65</v>
      </c>
      <c r="E5971">
        <v>136417</v>
      </c>
      <c r="F5971" s="5" t="s">
        <v>50</v>
      </c>
      <c r="G5971" s="5" t="s">
        <v>51</v>
      </c>
      <c r="H5971" s="5" t="s">
        <v>67</v>
      </c>
      <c r="I5971" t="s">
        <v>26</v>
      </c>
      <c r="J5971" t="s">
        <v>67</v>
      </c>
      <c r="K5971">
        <v>50</v>
      </c>
      <c r="L5971" s="5" t="s">
        <v>11838</v>
      </c>
      <c r="M5971" s="5" t="s">
        <v>28</v>
      </c>
      <c r="N5971">
        <v>3</v>
      </c>
      <c r="O5971" t="s">
        <v>46</v>
      </c>
      <c r="P5971" s="1">
        <v>45603</v>
      </c>
      <c r="Q5971" s="1">
        <v>45662</v>
      </c>
      <c r="R5971">
        <v>1188</v>
      </c>
      <c r="S5971" s="4">
        <v>6.7</v>
      </c>
      <c r="T5971" t="s">
        <v>153</v>
      </c>
    </row>
    <row r="5972" spans="1:20" x14ac:dyDescent="0.35">
      <c r="A5972" t="s">
        <v>11839</v>
      </c>
      <c r="B5972" s="5" t="s">
        <v>57</v>
      </c>
      <c r="C5972" s="6">
        <v>292055</v>
      </c>
      <c r="D5972" t="s">
        <v>22</v>
      </c>
      <c r="E5972">
        <v>292055</v>
      </c>
      <c r="F5972" s="5" t="s">
        <v>23</v>
      </c>
      <c r="G5972" s="5" t="s">
        <v>24</v>
      </c>
      <c r="H5972" s="5" t="s">
        <v>68</v>
      </c>
      <c r="I5972" t="s">
        <v>35</v>
      </c>
      <c r="J5972" t="s">
        <v>68</v>
      </c>
      <c r="K5972">
        <v>100</v>
      </c>
      <c r="L5972" s="5" t="s">
        <v>11840</v>
      </c>
      <c r="M5972" s="5" t="s">
        <v>70</v>
      </c>
      <c r="N5972">
        <v>10</v>
      </c>
      <c r="O5972" t="s">
        <v>147</v>
      </c>
      <c r="P5972" s="1">
        <v>45677</v>
      </c>
      <c r="Q5972" s="1">
        <v>45696</v>
      </c>
      <c r="R5972">
        <v>1589</v>
      </c>
      <c r="S5972" s="4">
        <v>9.8000000000000007</v>
      </c>
      <c r="T5972" t="s">
        <v>243</v>
      </c>
    </row>
    <row r="5973" spans="1:20" x14ac:dyDescent="0.35">
      <c r="A5973" t="s">
        <v>11841</v>
      </c>
      <c r="B5973" s="5" t="s">
        <v>145</v>
      </c>
      <c r="C5973" s="6">
        <v>129611</v>
      </c>
      <c r="D5973" t="s">
        <v>22</v>
      </c>
      <c r="E5973">
        <v>129611</v>
      </c>
      <c r="F5973" s="5" t="s">
        <v>66</v>
      </c>
      <c r="G5973" s="5" t="s">
        <v>24</v>
      </c>
      <c r="H5973" s="5" t="s">
        <v>25</v>
      </c>
      <c r="I5973" t="s">
        <v>44</v>
      </c>
      <c r="J5973" t="s">
        <v>25</v>
      </c>
      <c r="K5973">
        <v>100</v>
      </c>
      <c r="L5973" s="5" t="s">
        <v>11842</v>
      </c>
      <c r="M5973" s="5" t="s">
        <v>37</v>
      </c>
      <c r="N5973">
        <v>8</v>
      </c>
      <c r="O5973" t="s">
        <v>141</v>
      </c>
      <c r="P5973" s="1">
        <v>45353</v>
      </c>
      <c r="Q5973" s="1">
        <v>45405</v>
      </c>
      <c r="R5973">
        <v>1529</v>
      </c>
      <c r="S5973" s="4">
        <v>8.9</v>
      </c>
      <c r="T5973" t="s">
        <v>108</v>
      </c>
    </row>
    <row r="5974" spans="1:20" x14ac:dyDescent="0.35">
      <c r="A5974" t="s">
        <v>11843</v>
      </c>
      <c r="B5974" s="5" t="s">
        <v>49</v>
      </c>
      <c r="C5974" s="6">
        <v>56599</v>
      </c>
      <c r="D5974" t="s">
        <v>22</v>
      </c>
      <c r="E5974">
        <v>56599</v>
      </c>
      <c r="F5974" s="5" t="s">
        <v>66</v>
      </c>
      <c r="G5974" s="5" t="s">
        <v>42</v>
      </c>
      <c r="H5974" s="5" t="s">
        <v>157</v>
      </c>
      <c r="I5974" t="s">
        <v>35</v>
      </c>
      <c r="J5974" t="s">
        <v>157</v>
      </c>
      <c r="K5974">
        <v>100</v>
      </c>
      <c r="L5974" s="5" t="s">
        <v>11844</v>
      </c>
      <c r="M5974" s="5" t="s">
        <v>37</v>
      </c>
      <c r="N5974">
        <v>9</v>
      </c>
      <c r="O5974" t="s">
        <v>131</v>
      </c>
      <c r="P5974" s="1">
        <v>45619</v>
      </c>
      <c r="Q5974" s="1">
        <v>45639</v>
      </c>
      <c r="R5974">
        <v>2269</v>
      </c>
      <c r="S5974" s="4">
        <v>7.7</v>
      </c>
      <c r="T5974" t="s">
        <v>118</v>
      </c>
    </row>
    <row r="5975" spans="1:20" x14ac:dyDescent="0.35">
      <c r="A5975" t="s">
        <v>11845</v>
      </c>
      <c r="B5975" s="5" t="s">
        <v>28801</v>
      </c>
      <c r="C5975" s="6">
        <v>66137</v>
      </c>
      <c r="D5975" t="s">
        <v>74</v>
      </c>
      <c r="E5975">
        <v>82671</v>
      </c>
      <c r="F5975" s="5" t="s">
        <v>50</v>
      </c>
      <c r="G5975" s="5" t="s">
        <v>51</v>
      </c>
      <c r="H5975" s="5" t="s">
        <v>75</v>
      </c>
      <c r="I5975" t="s">
        <v>44</v>
      </c>
      <c r="J5975" t="s">
        <v>304</v>
      </c>
      <c r="K5975">
        <v>0</v>
      </c>
      <c r="L5975" s="5" t="s">
        <v>11846</v>
      </c>
      <c r="M5975" s="5" t="s">
        <v>54</v>
      </c>
      <c r="N5975">
        <v>3</v>
      </c>
      <c r="O5975" t="s">
        <v>141</v>
      </c>
      <c r="P5975" s="1">
        <v>45345</v>
      </c>
      <c r="Q5975" s="1">
        <v>45410</v>
      </c>
      <c r="R5975">
        <v>508</v>
      </c>
      <c r="S5975" s="4">
        <v>5.8</v>
      </c>
      <c r="T5975" t="s">
        <v>95</v>
      </c>
    </row>
    <row r="5976" spans="1:20" x14ac:dyDescent="0.35">
      <c r="A5976" t="s">
        <v>11847</v>
      </c>
      <c r="B5976" s="5" t="s">
        <v>162</v>
      </c>
      <c r="C5976" s="6">
        <v>83658</v>
      </c>
      <c r="D5976" t="s">
        <v>74</v>
      </c>
      <c r="E5976">
        <v>104573</v>
      </c>
      <c r="F5976" s="5" t="s">
        <v>50</v>
      </c>
      <c r="G5976" s="5" t="s">
        <v>59</v>
      </c>
      <c r="H5976" s="5" t="s">
        <v>75</v>
      </c>
      <c r="I5976" t="s">
        <v>35</v>
      </c>
      <c r="J5976" t="s">
        <v>75</v>
      </c>
      <c r="K5976">
        <v>0</v>
      </c>
      <c r="L5976" s="5" t="s">
        <v>11848</v>
      </c>
      <c r="M5976" s="5" t="s">
        <v>54</v>
      </c>
      <c r="N5976">
        <v>2</v>
      </c>
      <c r="O5976" t="s">
        <v>78</v>
      </c>
      <c r="P5976" s="1">
        <v>45768</v>
      </c>
      <c r="Q5976" s="1">
        <v>45800</v>
      </c>
      <c r="R5976">
        <v>1619</v>
      </c>
      <c r="S5976" s="4">
        <v>6.4</v>
      </c>
      <c r="T5976" t="s">
        <v>108</v>
      </c>
    </row>
    <row r="5977" spans="1:20" x14ac:dyDescent="0.35">
      <c r="A5977" t="s">
        <v>11849</v>
      </c>
      <c r="B5977" s="5" t="s">
        <v>179</v>
      </c>
      <c r="C5977" s="6">
        <v>197361</v>
      </c>
      <c r="D5977" t="s">
        <v>22</v>
      </c>
      <c r="E5977">
        <v>197361</v>
      </c>
      <c r="F5977" s="5" t="s">
        <v>66</v>
      </c>
      <c r="G5977" s="5" t="s">
        <v>51</v>
      </c>
      <c r="H5977" s="5" t="s">
        <v>97</v>
      </c>
      <c r="I5977" t="s">
        <v>35</v>
      </c>
      <c r="J5977" t="s">
        <v>97</v>
      </c>
      <c r="K5977">
        <v>100</v>
      </c>
      <c r="L5977" s="5" t="s">
        <v>11850</v>
      </c>
      <c r="M5977" s="5" t="s">
        <v>54</v>
      </c>
      <c r="N5977">
        <v>7</v>
      </c>
      <c r="O5977" t="s">
        <v>62</v>
      </c>
      <c r="P5977" s="1">
        <v>45326</v>
      </c>
      <c r="Q5977" s="1">
        <v>45377</v>
      </c>
      <c r="R5977">
        <v>1427</v>
      </c>
      <c r="S5977" s="4">
        <v>8.1999999999999993</v>
      </c>
      <c r="T5977" t="s">
        <v>30</v>
      </c>
    </row>
    <row r="5978" spans="1:20" x14ac:dyDescent="0.35">
      <c r="A5978" t="s">
        <v>11851</v>
      </c>
      <c r="B5978" s="5" t="s">
        <v>28802</v>
      </c>
      <c r="C5978" s="6">
        <v>283431</v>
      </c>
      <c r="D5978" t="s">
        <v>41</v>
      </c>
      <c r="E5978">
        <v>240916</v>
      </c>
      <c r="F5978" s="5" t="s">
        <v>23</v>
      </c>
      <c r="G5978" s="5" t="s">
        <v>24</v>
      </c>
      <c r="H5978" s="5" t="s">
        <v>43</v>
      </c>
      <c r="I5978" t="s">
        <v>35</v>
      </c>
      <c r="J5978" t="s">
        <v>43</v>
      </c>
      <c r="K5978">
        <v>100</v>
      </c>
      <c r="L5978" s="5" t="s">
        <v>11852</v>
      </c>
      <c r="M5978" s="5" t="s">
        <v>28</v>
      </c>
      <c r="N5978">
        <v>19</v>
      </c>
      <c r="O5978" t="s">
        <v>71</v>
      </c>
      <c r="P5978" s="1">
        <v>45294</v>
      </c>
      <c r="Q5978" s="1">
        <v>45351</v>
      </c>
      <c r="R5978">
        <v>2104</v>
      </c>
      <c r="S5978" s="4">
        <v>5</v>
      </c>
      <c r="T5978" t="s">
        <v>103</v>
      </c>
    </row>
    <row r="5979" spans="1:20" x14ac:dyDescent="0.35">
      <c r="A5979" t="s">
        <v>11853</v>
      </c>
      <c r="B5979" s="5" t="s">
        <v>32</v>
      </c>
      <c r="C5979" s="6">
        <v>83530</v>
      </c>
      <c r="D5979" t="s">
        <v>33</v>
      </c>
      <c r="E5979">
        <v>9188300</v>
      </c>
      <c r="F5979" s="5" t="s">
        <v>58</v>
      </c>
      <c r="G5979" s="5" t="s">
        <v>59</v>
      </c>
      <c r="H5979" s="5" t="s">
        <v>34</v>
      </c>
      <c r="I5979" t="s">
        <v>35</v>
      </c>
      <c r="J5979" t="s">
        <v>34</v>
      </c>
      <c r="K5979">
        <v>0</v>
      </c>
      <c r="L5979" s="5" t="s">
        <v>11854</v>
      </c>
      <c r="M5979" s="5" t="s">
        <v>37</v>
      </c>
      <c r="N5979">
        <v>1</v>
      </c>
      <c r="O5979" t="s">
        <v>62</v>
      </c>
      <c r="P5979" s="1">
        <v>45293</v>
      </c>
      <c r="Q5979" s="1">
        <v>45323</v>
      </c>
      <c r="R5979">
        <v>629</v>
      </c>
      <c r="S5979" s="4">
        <v>8</v>
      </c>
      <c r="T5979" t="s">
        <v>118</v>
      </c>
    </row>
    <row r="5980" spans="1:20" x14ac:dyDescent="0.35">
      <c r="A5980" t="s">
        <v>11855</v>
      </c>
      <c r="B5980" s="5" t="s">
        <v>217</v>
      </c>
      <c r="C5980" s="6">
        <v>197715</v>
      </c>
      <c r="D5980" t="s">
        <v>41</v>
      </c>
      <c r="E5980">
        <v>168058</v>
      </c>
      <c r="F5980" s="5" t="s">
        <v>23</v>
      </c>
      <c r="G5980" s="5" t="s">
        <v>51</v>
      </c>
      <c r="H5980" s="5" t="s">
        <v>60</v>
      </c>
      <c r="I5980" t="s">
        <v>26</v>
      </c>
      <c r="J5980" t="s">
        <v>60</v>
      </c>
      <c r="K5980">
        <v>0</v>
      </c>
      <c r="L5980" s="5" t="s">
        <v>11856</v>
      </c>
      <c r="M5980" s="5" t="s">
        <v>28</v>
      </c>
      <c r="N5980">
        <v>10</v>
      </c>
      <c r="O5980" t="s">
        <v>135</v>
      </c>
      <c r="P5980" s="1">
        <v>45721</v>
      </c>
      <c r="Q5980" s="1">
        <v>45769</v>
      </c>
      <c r="R5980">
        <v>2465</v>
      </c>
      <c r="S5980" s="4">
        <v>8.4</v>
      </c>
      <c r="T5980" t="s">
        <v>95</v>
      </c>
    </row>
    <row r="5981" spans="1:20" x14ac:dyDescent="0.35">
      <c r="A5981" t="s">
        <v>11857</v>
      </c>
      <c r="B5981" s="5" t="s">
        <v>217</v>
      </c>
      <c r="C5981" s="6">
        <v>88355</v>
      </c>
      <c r="D5981" t="s">
        <v>41</v>
      </c>
      <c r="E5981">
        <v>75102</v>
      </c>
      <c r="F5981" s="5" t="s">
        <v>50</v>
      </c>
      <c r="G5981" s="5" t="s">
        <v>51</v>
      </c>
      <c r="H5981" s="5" t="s">
        <v>126</v>
      </c>
      <c r="I5981" t="s">
        <v>44</v>
      </c>
      <c r="J5981" t="s">
        <v>291</v>
      </c>
      <c r="K5981">
        <v>100</v>
      </c>
      <c r="L5981" s="5" t="s">
        <v>11858</v>
      </c>
      <c r="M5981" s="5" t="s">
        <v>70</v>
      </c>
      <c r="N5981">
        <v>3</v>
      </c>
      <c r="O5981" t="s">
        <v>141</v>
      </c>
      <c r="P5981" s="1">
        <v>45623</v>
      </c>
      <c r="Q5981" s="1">
        <v>45652</v>
      </c>
      <c r="R5981">
        <v>2128</v>
      </c>
      <c r="S5981" s="4">
        <v>7.7</v>
      </c>
      <c r="T5981" t="s">
        <v>108</v>
      </c>
    </row>
    <row r="5982" spans="1:20" x14ac:dyDescent="0.35">
      <c r="A5982" t="s">
        <v>11859</v>
      </c>
      <c r="B5982" s="5" t="s">
        <v>174</v>
      </c>
      <c r="C5982" s="6">
        <v>30619</v>
      </c>
      <c r="D5982" t="s">
        <v>22</v>
      </c>
      <c r="E5982">
        <v>30619</v>
      </c>
      <c r="F5982" s="5" t="s">
        <v>58</v>
      </c>
      <c r="G5982" s="5" t="s">
        <v>24</v>
      </c>
      <c r="H5982" s="5" t="s">
        <v>116</v>
      </c>
      <c r="I5982" t="s">
        <v>35</v>
      </c>
      <c r="J5982" t="s">
        <v>116</v>
      </c>
      <c r="K5982">
        <v>50</v>
      </c>
      <c r="L5982" s="5" t="s">
        <v>11860</v>
      </c>
      <c r="M5982" s="5" t="s">
        <v>70</v>
      </c>
      <c r="N5982">
        <v>1</v>
      </c>
      <c r="O5982" t="s">
        <v>62</v>
      </c>
      <c r="P5982" s="1">
        <v>45378</v>
      </c>
      <c r="Q5982" s="1">
        <v>45414</v>
      </c>
      <c r="R5982">
        <v>1811</v>
      </c>
      <c r="S5982" s="4">
        <v>9.9</v>
      </c>
      <c r="T5982" t="s">
        <v>38</v>
      </c>
    </row>
    <row r="5983" spans="1:20" x14ac:dyDescent="0.35">
      <c r="A5983" t="s">
        <v>11861</v>
      </c>
      <c r="B5983" s="5" t="s">
        <v>217</v>
      </c>
      <c r="C5983" s="6">
        <v>206289</v>
      </c>
      <c r="D5983" t="s">
        <v>41</v>
      </c>
      <c r="E5983">
        <v>175346</v>
      </c>
      <c r="F5983" s="5" t="s">
        <v>23</v>
      </c>
      <c r="G5983" s="5" t="s">
        <v>51</v>
      </c>
      <c r="H5983" s="5" t="s">
        <v>151</v>
      </c>
      <c r="I5983" t="s">
        <v>44</v>
      </c>
      <c r="J5983" t="s">
        <v>126</v>
      </c>
      <c r="K5983">
        <v>0</v>
      </c>
      <c r="L5983" s="5" t="s">
        <v>11862</v>
      </c>
      <c r="M5983" s="5" t="s">
        <v>28</v>
      </c>
      <c r="N5983">
        <v>14</v>
      </c>
      <c r="O5983" t="s">
        <v>131</v>
      </c>
      <c r="P5983" s="1">
        <v>45538</v>
      </c>
      <c r="Q5983" s="1">
        <v>45568</v>
      </c>
      <c r="R5983">
        <v>1611</v>
      </c>
      <c r="S5983" s="4">
        <v>8.5</v>
      </c>
      <c r="T5983" t="s">
        <v>108</v>
      </c>
    </row>
    <row r="5984" spans="1:20" x14ac:dyDescent="0.35">
      <c r="A5984" t="s">
        <v>11863</v>
      </c>
      <c r="B5984" s="5" t="s">
        <v>32</v>
      </c>
      <c r="C5984" s="6">
        <v>27137</v>
      </c>
      <c r="D5984" t="s">
        <v>22</v>
      </c>
      <c r="E5984">
        <v>27137</v>
      </c>
      <c r="F5984" s="5" t="s">
        <v>58</v>
      </c>
      <c r="G5984" s="5" t="s">
        <v>42</v>
      </c>
      <c r="H5984" s="5" t="s">
        <v>157</v>
      </c>
      <c r="I5984" t="s">
        <v>26</v>
      </c>
      <c r="J5984" t="s">
        <v>467</v>
      </c>
      <c r="K5984">
        <v>100</v>
      </c>
      <c r="L5984" s="5" t="s">
        <v>11864</v>
      </c>
      <c r="M5984" s="5" t="s">
        <v>70</v>
      </c>
      <c r="N5984">
        <v>0</v>
      </c>
      <c r="O5984" t="s">
        <v>135</v>
      </c>
      <c r="P5984" s="1">
        <v>45671</v>
      </c>
      <c r="Q5984" s="1">
        <v>45727</v>
      </c>
      <c r="R5984">
        <v>1238</v>
      </c>
      <c r="S5984" s="4">
        <v>5.4</v>
      </c>
      <c r="T5984" t="s">
        <v>63</v>
      </c>
    </row>
    <row r="5985" spans="1:20" x14ac:dyDescent="0.35">
      <c r="A5985" t="s">
        <v>11865</v>
      </c>
      <c r="B5985" s="5" t="s">
        <v>40</v>
      </c>
      <c r="C5985" s="6">
        <v>107037</v>
      </c>
      <c r="D5985" t="s">
        <v>74</v>
      </c>
      <c r="E5985">
        <v>133796</v>
      </c>
      <c r="F5985" s="5" t="s">
        <v>66</v>
      </c>
      <c r="G5985" s="5" t="s">
        <v>51</v>
      </c>
      <c r="H5985" s="5" t="s">
        <v>75</v>
      </c>
      <c r="I5985" t="s">
        <v>26</v>
      </c>
      <c r="J5985" t="s">
        <v>75</v>
      </c>
      <c r="K5985">
        <v>0</v>
      </c>
      <c r="L5985" s="5" t="s">
        <v>11866</v>
      </c>
      <c r="M5985" s="5" t="s">
        <v>37</v>
      </c>
      <c r="N5985">
        <v>5</v>
      </c>
      <c r="O5985" t="s">
        <v>167</v>
      </c>
      <c r="P5985" s="1">
        <v>45777</v>
      </c>
      <c r="Q5985" s="1">
        <v>45812</v>
      </c>
      <c r="R5985">
        <v>2340</v>
      </c>
      <c r="S5985" s="4">
        <v>6.8</v>
      </c>
      <c r="T5985" t="s">
        <v>136</v>
      </c>
    </row>
    <row r="5986" spans="1:20" x14ac:dyDescent="0.35">
      <c r="A5986" t="s">
        <v>11867</v>
      </c>
      <c r="B5986" s="5" t="s">
        <v>217</v>
      </c>
      <c r="C5986" s="6">
        <v>134388</v>
      </c>
      <c r="D5986" t="s">
        <v>22</v>
      </c>
      <c r="E5986">
        <v>134388</v>
      </c>
      <c r="F5986" s="5" t="s">
        <v>66</v>
      </c>
      <c r="G5986" s="5" t="s">
        <v>51</v>
      </c>
      <c r="H5986" s="5" t="s">
        <v>165</v>
      </c>
      <c r="I5986" t="s">
        <v>35</v>
      </c>
      <c r="J5986" t="s">
        <v>423</v>
      </c>
      <c r="K5986">
        <v>50</v>
      </c>
      <c r="L5986" s="5" t="s">
        <v>11868</v>
      </c>
      <c r="M5986" s="5" t="s">
        <v>28</v>
      </c>
      <c r="N5986">
        <v>6</v>
      </c>
      <c r="O5986" t="s">
        <v>172</v>
      </c>
      <c r="P5986" s="1">
        <v>45469</v>
      </c>
      <c r="Q5986" s="1">
        <v>45531</v>
      </c>
      <c r="R5986">
        <v>1415</v>
      </c>
      <c r="S5986" s="4">
        <v>6.3</v>
      </c>
      <c r="T5986" t="s">
        <v>55</v>
      </c>
    </row>
    <row r="5987" spans="1:20" x14ac:dyDescent="0.35">
      <c r="A5987" t="s">
        <v>11869</v>
      </c>
      <c r="B5987" s="5" t="s">
        <v>174</v>
      </c>
      <c r="C5987" s="6">
        <v>154970</v>
      </c>
      <c r="D5987" t="s">
        <v>41</v>
      </c>
      <c r="E5987">
        <v>131725</v>
      </c>
      <c r="F5987" s="5" t="s">
        <v>66</v>
      </c>
      <c r="G5987" s="5" t="s">
        <v>24</v>
      </c>
      <c r="H5987" s="5" t="s">
        <v>126</v>
      </c>
      <c r="I5987" t="s">
        <v>26</v>
      </c>
      <c r="J5987" t="s">
        <v>126</v>
      </c>
      <c r="K5987">
        <v>0</v>
      </c>
      <c r="L5987" s="5" t="s">
        <v>11870</v>
      </c>
      <c r="M5987" s="5" t="s">
        <v>28</v>
      </c>
      <c r="N5987">
        <v>6</v>
      </c>
      <c r="O5987" t="s">
        <v>112</v>
      </c>
      <c r="P5987" s="1">
        <v>45339</v>
      </c>
      <c r="Q5987" s="1">
        <v>45376</v>
      </c>
      <c r="R5987">
        <v>1795</v>
      </c>
      <c r="S5987" s="4">
        <v>5.9</v>
      </c>
      <c r="T5987" t="s">
        <v>38</v>
      </c>
    </row>
    <row r="5988" spans="1:20" x14ac:dyDescent="0.35">
      <c r="A5988" t="s">
        <v>11871</v>
      </c>
      <c r="B5988" s="5" t="s">
        <v>179</v>
      </c>
      <c r="C5988" s="6">
        <v>127560</v>
      </c>
      <c r="D5988" t="s">
        <v>22</v>
      </c>
      <c r="E5988">
        <v>127560</v>
      </c>
      <c r="F5988" s="5" t="s">
        <v>50</v>
      </c>
      <c r="G5988" s="5" t="s">
        <v>42</v>
      </c>
      <c r="H5988" s="5" t="s">
        <v>101</v>
      </c>
      <c r="I5988" t="s">
        <v>35</v>
      </c>
      <c r="J5988" t="s">
        <v>101</v>
      </c>
      <c r="K5988">
        <v>0</v>
      </c>
      <c r="L5988" s="5" t="s">
        <v>9551</v>
      </c>
      <c r="M5988" s="5" t="s">
        <v>37</v>
      </c>
      <c r="N5988">
        <v>4</v>
      </c>
      <c r="O5988" t="s">
        <v>112</v>
      </c>
      <c r="P5988" s="1">
        <v>45323</v>
      </c>
      <c r="Q5988" s="1">
        <v>45348</v>
      </c>
      <c r="R5988">
        <v>727</v>
      </c>
      <c r="S5988" s="4">
        <v>6.2</v>
      </c>
      <c r="T5988" t="s">
        <v>277</v>
      </c>
    </row>
    <row r="5989" spans="1:20" x14ac:dyDescent="0.35">
      <c r="A5989" t="s">
        <v>11872</v>
      </c>
      <c r="B5989" s="5" t="s">
        <v>32</v>
      </c>
      <c r="C5989" s="6">
        <v>71171</v>
      </c>
      <c r="D5989" t="s">
        <v>81</v>
      </c>
      <c r="E5989">
        <v>96081</v>
      </c>
      <c r="F5989" s="5" t="s">
        <v>58</v>
      </c>
      <c r="G5989" s="5" t="s">
        <v>59</v>
      </c>
      <c r="H5989" s="5" t="s">
        <v>82</v>
      </c>
      <c r="I5989" t="s">
        <v>44</v>
      </c>
      <c r="J5989" t="s">
        <v>110</v>
      </c>
      <c r="K5989">
        <v>100</v>
      </c>
      <c r="L5989" s="5" t="s">
        <v>11873</v>
      </c>
      <c r="M5989" s="5" t="s">
        <v>54</v>
      </c>
      <c r="N5989">
        <v>0</v>
      </c>
      <c r="O5989" t="s">
        <v>62</v>
      </c>
      <c r="P5989" s="1">
        <v>45524</v>
      </c>
      <c r="Q5989" s="1">
        <v>45552</v>
      </c>
      <c r="R5989">
        <v>608</v>
      </c>
      <c r="S5989" s="4">
        <v>8.1</v>
      </c>
      <c r="T5989" t="s">
        <v>136</v>
      </c>
    </row>
    <row r="5990" spans="1:20" x14ac:dyDescent="0.35">
      <c r="A5990" t="s">
        <v>11874</v>
      </c>
      <c r="B5990" s="5" t="s">
        <v>145</v>
      </c>
      <c r="C5990" s="6">
        <v>249331</v>
      </c>
      <c r="D5990" t="s">
        <v>22</v>
      </c>
      <c r="E5990">
        <v>249331</v>
      </c>
      <c r="F5990" s="5" t="s">
        <v>23</v>
      </c>
      <c r="G5990" s="5" t="s">
        <v>51</v>
      </c>
      <c r="H5990" s="5" t="s">
        <v>101</v>
      </c>
      <c r="I5990" t="s">
        <v>26</v>
      </c>
      <c r="J5990" t="s">
        <v>101</v>
      </c>
      <c r="K5990">
        <v>0</v>
      </c>
      <c r="L5990" s="5" t="s">
        <v>11875</v>
      </c>
      <c r="M5990" s="5" t="s">
        <v>37</v>
      </c>
      <c r="N5990">
        <v>12</v>
      </c>
      <c r="O5990" t="s">
        <v>107</v>
      </c>
      <c r="P5990" s="1">
        <v>45342</v>
      </c>
      <c r="Q5990" s="1">
        <v>45395</v>
      </c>
      <c r="R5990">
        <v>1618</v>
      </c>
      <c r="S5990" s="4">
        <v>8.6999999999999993</v>
      </c>
      <c r="T5990" t="s">
        <v>89</v>
      </c>
    </row>
    <row r="5991" spans="1:20" x14ac:dyDescent="0.35">
      <c r="A5991" t="s">
        <v>11876</v>
      </c>
      <c r="B5991" s="5" t="s">
        <v>28802</v>
      </c>
      <c r="C5991" s="6">
        <v>130515</v>
      </c>
      <c r="D5991" t="s">
        <v>65</v>
      </c>
      <c r="E5991">
        <v>169670</v>
      </c>
      <c r="F5991" s="5" t="s">
        <v>66</v>
      </c>
      <c r="G5991" s="5" t="s">
        <v>24</v>
      </c>
      <c r="H5991" s="5" t="s">
        <v>67</v>
      </c>
      <c r="I5991" t="s">
        <v>44</v>
      </c>
      <c r="J5991" t="s">
        <v>67</v>
      </c>
      <c r="K5991">
        <v>0</v>
      </c>
      <c r="L5991" s="5" t="s">
        <v>11877</v>
      </c>
      <c r="M5991" s="5" t="s">
        <v>28</v>
      </c>
      <c r="N5991">
        <v>6</v>
      </c>
      <c r="O5991" t="s">
        <v>172</v>
      </c>
      <c r="P5991" s="1">
        <v>45748</v>
      </c>
      <c r="Q5991" s="1">
        <v>45793</v>
      </c>
      <c r="R5991">
        <v>2354</v>
      </c>
      <c r="S5991" s="4">
        <v>7</v>
      </c>
      <c r="T5991" t="s">
        <v>30</v>
      </c>
    </row>
    <row r="5992" spans="1:20" x14ac:dyDescent="0.35">
      <c r="A5992" t="s">
        <v>11878</v>
      </c>
      <c r="B5992" s="5" t="s">
        <v>145</v>
      </c>
      <c r="C5992" s="6">
        <v>57678</v>
      </c>
      <c r="D5992" t="s">
        <v>41</v>
      </c>
      <c r="E5992">
        <v>49026</v>
      </c>
      <c r="F5992" s="5" t="s">
        <v>58</v>
      </c>
      <c r="G5992" s="5" t="s">
        <v>59</v>
      </c>
      <c r="H5992" s="5" t="s">
        <v>151</v>
      </c>
      <c r="I5992" t="s">
        <v>26</v>
      </c>
      <c r="J5992" t="s">
        <v>151</v>
      </c>
      <c r="K5992">
        <v>0</v>
      </c>
      <c r="L5992" s="5" t="s">
        <v>11879</v>
      </c>
      <c r="M5992" s="5" t="s">
        <v>37</v>
      </c>
      <c r="N5992">
        <v>1</v>
      </c>
      <c r="O5992" t="s">
        <v>88</v>
      </c>
      <c r="P5992" s="1">
        <v>45437</v>
      </c>
      <c r="Q5992" s="1">
        <v>45478</v>
      </c>
      <c r="R5992">
        <v>1904</v>
      </c>
      <c r="S5992" s="4">
        <v>7.2</v>
      </c>
      <c r="T5992" t="s">
        <v>38</v>
      </c>
    </row>
    <row r="5993" spans="1:20" x14ac:dyDescent="0.35">
      <c r="A5993" t="s">
        <v>11880</v>
      </c>
      <c r="B5993" s="5" t="s">
        <v>28799</v>
      </c>
      <c r="C5993" s="6">
        <v>269938</v>
      </c>
      <c r="D5993" t="s">
        <v>22</v>
      </c>
      <c r="E5993">
        <v>269938</v>
      </c>
      <c r="F5993" s="5" t="s">
        <v>23</v>
      </c>
      <c r="G5993" s="5" t="s">
        <v>51</v>
      </c>
      <c r="H5993" s="5" t="s">
        <v>97</v>
      </c>
      <c r="I5993" t="s">
        <v>44</v>
      </c>
      <c r="J5993" t="s">
        <v>97</v>
      </c>
      <c r="K5993">
        <v>50</v>
      </c>
      <c r="L5993" s="5" t="s">
        <v>805</v>
      </c>
      <c r="M5993" s="5" t="s">
        <v>70</v>
      </c>
      <c r="N5993">
        <v>16</v>
      </c>
      <c r="O5993" t="s">
        <v>29</v>
      </c>
      <c r="P5993" s="1">
        <v>45330</v>
      </c>
      <c r="Q5993" s="1">
        <v>45350</v>
      </c>
      <c r="R5993">
        <v>789</v>
      </c>
      <c r="S5993" s="4">
        <v>9.6</v>
      </c>
      <c r="T5993" t="s">
        <v>243</v>
      </c>
    </row>
    <row r="5994" spans="1:20" x14ac:dyDescent="0.35">
      <c r="A5994" t="s">
        <v>11881</v>
      </c>
      <c r="B5994" s="5" t="s">
        <v>49</v>
      </c>
      <c r="C5994" s="6">
        <v>63932</v>
      </c>
      <c r="D5994" t="s">
        <v>22</v>
      </c>
      <c r="E5994">
        <v>63932</v>
      </c>
      <c r="F5994" s="5" t="s">
        <v>66</v>
      </c>
      <c r="G5994" s="5" t="s">
        <v>51</v>
      </c>
      <c r="H5994" s="5" t="s">
        <v>157</v>
      </c>
      <c r="I5994" t="s">
        <v>44</v>
      </c>
      <c r="J5994" t="s">
        <v>157</v>
      </c>
      <c r="K5994">
        <v>0</v>
      </c>
      <c r="L5994" s="5" t="s">
        <v>11882</v>
      </c>
      <c r="M5994" s="5" t="s">
        <v>28</v>
      </c>
      <c r="N5994">
        <v>5</v>
      </c>
      <c r="O5994" t="s">
        <v>88</v>
      </c>
      <c r="P5994" s="1">
        <v>45548</v>
      </c>
      <c r="Q5994" s="1">
        <v>45610</v>
      </c>
      <c r="R5994">
        <v>753</v>
      </c>
      <c r="S5994" s="4">
        <v>9.6</v>
      </c>
      <c r="T5994" t="s">
        <v>210</v>
      </c>
    </row>
    <row r="5995" spans="1:20" x14ac:dyDescent="0.35">
      <c r="A5995" t="s">
        <v>11883</v>
      </c>
      <c r="B5995" s="5" t="s">
        <v>105</v>
      </c>
      <c r="C5995" s="6">
        <v>151633</v>
      </c>
      <c r="D5995" t="s">
        <v>22</v>
      </c>
      <c r="E5995">
        <v>151633</v>
      </c>
      <c r="F5995" s="5" t="s">
        <v>23</v>
      </c>
      <c r="G5995" s="5" t="s">
        <v>24</v>
      </c>
      <c r="H5995" s="5" t="s">
        <v>25</v>
      </c>
      <c r="I5995" t="s">
        <v>44</v>
      </c>
      <c r="J5995" t="s">
        <v>299</v>
      </c>
      <c r="K5995">
        <v>0</v>
      </c>
      <c r="L5995" s="5" t="s">
        <v>11884</v>
      </c>
      <c r="M5995" s="5" t="s">
        <v>54</v>
      </c>
      <c r="N5995">
        <v>14</v>
      </c>
      <c r="O5995" t="s">
        <v>107</v>
      </c>
      <c r="P5995" s="1">
        <v>45375</v>
      </c>
      <c r="Q5995" s="1">
        <v>45408</v>
      </c>
      <c r="R5995">
        <v>1334</v>
      </c>
      <c r="S5995" s="4">
        <v>6.4</v>
      </c>
      <c r="T5995" t="s">
        <v>63</v>
      </c>
    </row>
    <row r="5996" spans="1:20" x14ac:dyDescent="0.35">
      <c r="A5996" t="s">
        <v>11885</v>
      </c>
      <c r="B5996" s="5" t="s">
        <v>28802</v>
      </c>
      <c r="C5996" s="6">
        <v>149659</v>
      </c>
      <c r="D5996" t="s">
        <v>41</v>
      </c>
      <c r="E5996">
        <v>127210</v>
      </c>
      <c r="F5996" s="5" t="s">
        <v>23</v>
      </c>
      <c r="G5996" s="5" t="s">
        <v>59</v>
      </c>
      <c r="H5996" s="5" t="s">
        <v>151</v>
      </c>
      <c r="I5996" t="s">
        <v>35</v>
      </c>
      <c r="J5996" t="s">
        <v>76</v>
      </c>
      <c r="K5996">
        <v>100</v>
      </c>
      <c r="L5996" s="5" t="s">
        <v>11886</v>
      </c>
      <c r="M5996" s="5" t="s">
        <v>70</v>
      </c>
      <c r="N5996">
        <v>14</v>
      </c>
      <c r="O5996" t="s">
        <v>135</v>
      </c>
      <c r="P5996" s="1">
        <v>45567</v>
      </c>
      <c r="Q5996" s="1">
        <v>45629</v>
      </c>
      <c r="R5996">
        <v>809</v>
      </c>
      <c r="S5996" s="4">
        <v>9.1</v>
      </c>
      <c r="T5996" t="s">
        <v>38</v>
      </c>
    </row>
    <row r="5997" spans="1:20" x14ac:dyDescent="0.35">
      <c r="A5997" t="s">
        <v>11887</v>
      </c>
      <c r="B5997" s="5" t="s">
        <v>28802</v>
      </c>
      <c r="C5997" s="6">
        <v>63919</v>
      </c>
      <c r="D5997" t="s">
        <v>22</v>
      </c>
      <c r="E5997">
        <v>63919</v>
      </c>
      <c r="F5997" s="5" t="s">
        <v>23</v>
      </c>
      <c r="G5997" s="5" t="s">
        <v>51</v>
      </c>
      <c r="H5997" s="5" t="s">
        <v>157</v>
      </c>
      <c r="I5997" t="s">
        <v>44</v>
      </c>
      <c r="J5997" t="s">
        <v>192</v>
      </c>
      <c r="K5997">
        <v>50</v>
      </c>
      <c r="L5997" s="5" t="s">
        <v>11888</v>
      </c>
      <c r="M5997" s="5" t="s">
        <v>54</v>
      </c>
      <c r="N5997">
        <v>17</v>
      </c>
      <c r="O5997" t="s">
        <v>85</v>
      </c>
      <c r="P5997" s="1">
        <v>45748</v>
      </c>
      <c r="Q5997" s="1">
        <v>45807</v>
      </c>
      <c r="R5997">
        <v>860</v>
      </c>
      <c r="S5997" s="4">
        <v>5.8</v>
      </c>
      <c r="T5997" t="s">
        <v>243</v>
      </c>
    </row>
    <row r="5998" spans="1:20" x14ac:dyDescent="0.35">
      <c r="A5998" t="s">
        <v>11889</v>
      </c>
      <c r="B5998" s="5" t="s">
        <v>32</v>
      </c>
      <c r="C5998" s="6">
        <v>189843</v>
      </c>
      <c r="D5998" t="s">
        <v>22</v>
      </c>
      <c r="E5998">
        <v>189843</v>
      </c>
      <c r="F5998" s="5" t="s">
        <v>23</v>
      </c>
      <c r="G5998" s="5" t="s">
        <v>24</v>
      </c>
      <c r="H5998" s="5" t="s">
        <v>97</v>
      </c>
      <c r="I5998" t="s">
        <v>44</v>
      </c>
      <c r="J5998" t="s">
        <v>25</v>
      </c>
      <c r="K5998">
        <v>100</v>
      </c>
      <c r="L5998" s="5" t="s">
        <v>11890</v>
      </c>
      <c r="M5998" s="5" t="s">
        <v>28</v>
      </c>
      <c r="N5998">
        <v>11</v>
      </c>
      <c r="O5998" t="s">
        <v>167</v>
      </c>
      <c r="P5998" s="1">
        <v>45322</v>
      </c>
      <c r="Q5998" s="1">
        <v>45372</v>
      </c>
      <c r="R5998">
        <v>2054</v>
      </c>
      <c r="S5998" s="4">
        <v>8.8000000000000007</v>
      </c>
      <c r="T5998" t="s">
        <v>79</v>
      </c>
    </row>
    <row r="5999" spans="1:20" x14ac:dyDescent="0.35">
      <c r="A5999" t="s">
        <v>11891</v>
      </c>
      <c r="B5999" s="5" t="s">
        <v>217</v>
      </c>
      <c r="C5999" s="6">
        <v>72310</v>
      </c>
      <c r="D5999" t="s">
        <v>41</v>
      </c>
      <c r="E5999">
        <v>61464</v>
      </c>
      <c r="F5999" s="5" t="s">
        <v>50</v>
      </c>
      <c r="G5999" s="5" t="s">
        <v>24</v>
      </c>
      <c r="H5999" s="5" t="s">
        <v>43</v>
      </c>
      <c r="I5999" t="s">
        <v>26</v>
      </c>
      <c r="J5999" t="s">
        <v>299</v>
      </c>
      <c r="K5999">
        <v>0</v>
      </c>
      <c r="L5999" s="5" t="s">
        <v>11892</v>
      </c>
      <c r="M5999" s="5" t="s">
        <v>28</v>
      </c>
      <c r="N5999">
        <v>4</v>
      </c>
      <c r="O5999" t="s">
        <v>147</v>
      </c>
      <c r="P5999" s="1">
        <v>45406</v>
      </c>
      <c r="Q5999" s="1">
        <v>45459</v>
      </c>
      <c r="R5999">
        <v>1435</v>
      </c>
      <c r="S5999" s="4">
        <v>8.1999999999999993</v>
      </c>
      <c r="T5999" t="s">
        <v>277</v>
      </c>
    </row>
    <row r="6000" spans="1:20" x14ac:dyDescent="0.35">
      <c r="A6000" t="s">
        <v>11893</v>
      </c>
      <c r="B6000" s="5" t="s">
        <v>49</v>
      </c>
      <c r="C6000" s="6">
        <v>90085</v>
      </c>
      <c r="D6000" t="s">
        <v>92</v>
      </c>
      <c r="E6000">
        <v>67564</v>
      </c>
      <c r="F6000" s="5" t="s">
        <v>50</v>
      </c>
      <c r="G6000" s="5" t="s">
        <v>42</v>
      </c>
      <c r="H6000" s="5" t="s">
        <v>93</v>
      </c>
      <c r="I6000" t="s">
        <v>26</v>
      </c>
      <c r="J6000" t="s">
        <v>93</v>
      </c>
      <c r="K6000">
        <v>50</v>
      </c>
      <c r="L6000" s="5" t="s">
        <v>11894</v>
      </c>
      <c r="M6000" s="5" t="s">
        <v>28</v>
      </c>
      <c r="N6000">
        <v>3</v>
      </c>
      <c r="O6000" t="s">
        <v>88</v>
      </c>
      <c r="P6000" s="1">
        <v>45357</v>
      </c>
      <c r="Q6000" s="1">
        <v>45405</v>
      </c>
      <c r="R6000">
        <v>2417</v>
      </c>
      <c r="S6000" s="4">
        <v>5.2</v>
      </c>
      <c r="T6000" t="s">
        <v>55</v>
      </c>
    </row>
    <row r="6001" spans="1:20" x14ac:dyDescent="0.35">
      <c r="A6001" t="s">
        <v>11895</v>
      </c>
      <c r="B6001" s="5" t="s">
        <v>32</v>
      </c>
      <c r="C6001" s="6">
        <v>84107</v>
      </c>
      <c r="D6001" t="s">
        <v>22</v>
      </c>
      <c r="E6001">
        <v>84107</v>
      </c>
      <c r="F6001" s="5" t="s">
        <v>50</v>
      </c>
      <c r="G6001" s="5" t="s">
        <v>42</v>
      </c>
      <c r="H6001" s="5" t="s">
        <v>191</v>
      </c>
      <c r="I6001" t="s">
        <v>26</v>
      </c>
      <c r="J6001" t="s">
        <v>191</v>
      </c>
      <c r="K6001">
        <v>0</v>
      </c>
      <c r="L6001" s="5" t="s">
        <v>11896</v>
      </c>
      <c r="M6001" s="5" t="s">
        <v>70</v>
      </c>
      <c r="N6001">
        <v>3</v>
      </c>
      <c r="O6001" t="s">
        <v>167</v>
      </c>
      <c r="P6001" s="1">
        <v>45433</v>
      </c>
      <c r="Q6001" s="1">
        <v>45473</v>
      </c>
      <c r="R6001">
        <v>1588</v>
      </c>
      <c r="S6001" s="4">
        <v>5.3</v>
      </c>
      <c r="T6001" t="s">
        <v>136</v>
      </c>
    </row>
    <row r="6002" spans="1:20" x14ac:dyDescent="0.35">
      <c r="A6002" t="s">
        <v>11897</v>
      </c>
      <c r="B6002" s="5" t="s">
        <v>28802</v>
      </c>
      <c r="C6002" s="6">
        <v>99493</v>
      </c>
      <c r="D6002" t="s">
        <v>22</v>
      </c>
      <c r="E6002">
        <v>99493</v>
      </c>
      <c r="F6002" s="5" t="s">
        <v>50</v>
      </c>
      <c r="G6002" s="5" t="s">
        <v>42</v>
      </c>
      <c r="H6002" s="5" t="s">
        <v>101</v>
      </c>
      <c r="I6002" t="s">
        <v>26</v>
      </c>
      <c r="J6002" t="s">
        <v>101</v>
      </c>
      <c r="K6002">
        <v>0</v>
      </c>
      <c r="L6002" s="5" t="s">
        <v>11898</v>
      </c>
      <c r="M6002" s="5" t="s">
        <v>54</v>
      </c>
      <c r="N6002">
        <v>3</v>
      </c>
      <c r="O6002" t="s">
        <v>172</v>
      </c>
      <c r="P6002" s="1">
        <v>45759</v>
      </c>
      <c r="Q6002" s="1">
        <v>45810</v>
      </c>
      <c r="R6002">
        <v>1258</v>
      </c>
      <c r="S6002" s="4">
        <v>6.7</v>
      </c>
      <c r="T6002" t="s">
        <v>243</v>
      </c>
    </row>
    <row r="6003" spans="1:20" x14ac:dyDescent="0.35">
      <c r="A6003" t="s">
        <v>11899</v>
      </c>
      <c r="B6003" s="5" t="s">
        <v>49</v>
      </c>
      <c r="C6003" s="6">
        <v>76756</v>
      </c>
      <c r="D6003" t="s">
        <v>41</v>
      </c>
      <c r="E6003">
        <v>65243</v>
      </c>
      <c r="F6003" s="5" t="s">
        <v>50</v>
      </c>
      <c r="G6003" s="5" t="s">
        <v>24</v>
      </c>
      <c r="H6003" s="5" t="s">
        <v>126</v>
      </c>
      <c r="I6003" t="s">
        <v>44</v>
      </c>
      <c r="J6003" t="s">
        <v>126</v>
      </c>
      <c r="K6003">
        <v>0</v>
      </c>
      <c r="L6003" s="5" t="s">
        <v>11900</v>
      </c>
      <c r="M6003" s="5" t="s">
        <v>37</v>
      </c>
      <c r="N6003">
        <v>4</v>
      </c>
      <c r="O6003" t="s">
        <v>147</v>
      </c>
      <c r="P6003" s="1">
        <v>45674</v>
      </c>
      <c r="Q6003" s="1">
        <v>45732</v>
      </c>
      <c r="R6003">
        <v>1000</v>
      </c>
      <c r="S6003" s="4">
        <v>5.4</v>
      </c>
      <c r="T6003" t="s">
        <v>108</v>
      </c>
    </row>
    <row r="6004" spans="1:20" x14ac:dyDescent="0.35">
      <c r="A6004" t="s">
        <v>11901</v>
      </c>
      <c r="B6004" s="5" t="s">
        <v>57</v>
      </c>
      <c r="C6004" s="6">
        <v>74296</v>
      </c>
      <c r="D6004" t="s">
        <v>92</v>
      </c>
      <c r="E6004">
        <v>55722</v>
      </c>
      <c r="F6004" s="5" t="s">
        <v>58</v>
      </c>
      <c r="G6004" s="5" t="s">
        <v>59</v>
      </c>
      <c r="H6004" s="5" t="s">
        <v>93</v>
      </c>
      <c r="I6004" t="s">
        <v>35</v>
      </c>
      <c r="J6004" t="s">
        <v>93</v>
      </c>
      <c r="K6004">
        <v>0</v>
      </c>
      <c r="L6004" s="5" t="s">
        <v>11902</v>
      </c>
      <c r="M6004" s="5" t="s">
        <v>70</v>
      </c>
      <c r="N6004">
        <v>1</v>
      </c>
      <c r="O6004" t="s">
        <v>46</v>
      </c>
      <c r="P6004" s="1">
        <v>45725</v>
      </c>
      <c r="Q6004" s="1">
        <v>45793</v>
      </c>
      <c r="R6004">
        <v>2465</v>
      </c>
      <c r="S6004" s="4">
        <v>6.7</v>
      </c>
      <c r="T6004" t="s">
        <v>38</v>
      </c>
    </row>
    <row r="6005" spans="1:20" x14ac:dyDescent="0.35">
      <c r="A6005" t="s">
        <v>11903</v>
      </c>
      <c r="B6005" s="5" t="s">
        <v>91</v>
      </c>
      <c r="C6005" s="6">
        <v>139465</v>
      </c>
      <c r="D6005" t="s">
        <v>33</v>
      </c>
      <c r="E6005">
        <v>15341150</v>
      </c>
      <c r="F6005" s="5" t="s">
        <v>66</v>
      </c>
      <c r="G6005" s="5" t="s">
        <v>59</v>
      </c>
      <c r="H6005" s="5" t="s">
        <v>34</v>
      </c>
      <c r="I6005" t="s">
        <v>35</v>
      </c>
      <c r="J6005" t="s">
        <v>34</v>
      </c>
      <c r="K6005">
        <v>100</v>
      </c>
      <c r="L6005" s="5" t="s">
        <v>11904</v>
      </c>
      <c r="M6005" s="5" t="s">
        <v>54</v>
      </c>
      <c r="N6005">
        <v>5</v>
      </c>
      <c r="O6005" t="s">
        <v>112</v>
      </c>
      <c r="P6005" s="1">
        <v>45749</v>
      </c>
      <c r="Q6005" s="1">
        <v>45805</v>
      </c>
      <c r="R6005">
        <v>1680</v>
      </c>
      <c r="S6005" s="4">
        <v>5.3</v>
      </c>
      <c r="T6005" t="s">
        <v>136</v>
      </c>
    </row>
    <row r="6006" spans="1:20" x14ac:dyDescent="0.35">
      <c r="A6006" t="s">
        <v>11905</v>
      </c>
      <c r="B6006" s="5" t="s">
        <v>100</v>
      </c>
      <c r="C6006" s="6">
        <v>124464</v>
      </c>
      <c r="D6006" t="s">
        <v>81</v>
      </c>
      <c r="E6006">
        <v>168026</v>
      </c>
      <c r="F6006" s="5" t="s">
        <v>50</v>
      </c>
      <c r="G6006" s="5" t="s">
        <v>42</v>
      </c>
      <c r="H6006" s="5" t="s">
        <v>82</v>
      </c>
      <c r="I6006" t="s">
        <v>35</v>
      </c>
      <c r="J6006" t="s">
        <v>467</v>
      </c>
      <c r="K6006">
        <v>100</v>
      </c>
      <c r="L6006" s="5" t="s">
        <v>11906</v>
      </c>
      <c r="M6006" s="5" t="s">
        <v>37</v>
      </c>
      <c r="N6006">
        <v>3</v>
      </c>
      <c r="O6006" t="s">
        <v>167</v>
      </c>
      <c r="P6006" s="1">
        <v>45585</v>
      </c>
      <c r="Q6006" s="1">
        <v>45640</v>
      </c>
      <c r="R6006">
        <v>2113</v>
      </c>
      <c r="S6006" s="4">
        <v>8.1999999999999993</v>
      </c>
      <c r="T6006" t="s">
        <v>63</v>
      </c>
    </row>
    <row r="6007" spans="1:20" x14ac:dyDescent="0.35">
      <c r="A6007" t="s">
        <v>11907</v>
      </c>
      <c r="B6007" s="5" t="s">
        <v>217</v>
      </c>
      <c r="C6007" s="6">
        <v>169364</v>
      </c>
      <c r="D6007" t="s">
        <v>65</v>
      </c>
      <c r="E6007">
        <v>220173</v>
      </c>
      <c r="F6007" s="5" t="s">
        <v>66</v>
      </c>
      <c r="G6007" s="5" t="s">
        <v>51</v>
      </c>
      <c r="H6007" s="5" t="s">
        <v>67</v>
      </c>
      <c r="I6007" t="s">
        <v>35</v>
      </c>
      <c r="J6007" t="s">
        <v>313</v>
      </c>
      <c r="K6007">
        <v>0</v>
      </c>
      <c r="L6007" s="5" t="s">
        <v>11908</v>
      </c>
      <c r="M6007" s="5" t="s">
        <v>70</v>
      </c>
      <c r="N6007">
        <v>7</v>
      </c>
      <c r="O6007" t="s">
        <v>85</v>
      </c>
      <c r="P6007" s="1">
        <v>45604</v>
      </c>
      <c r="Q6007" s="1">
        <v>45670</v>
      </c>
      <c r="R6007">
        <v>2464</v>
      </c>
      <c r="S6007" s="4">
        <v>6</v>
      </c>
      <c r="T6007" t="s">
        <v>30</v>
      </c>
    </row>
    <row r="6008" spans="1:20" x14ac:dyDescent="0.35">
      <c r="A6008" t="s">
        <v>11909</v>
      </c>
      <c r="B6008" s="5" t="s">
        <v>145</v>
      </c>
      <c r="C6008" s="6">
        <v>104092</v>
      </c>
      <c r="D6008" t="s">
        <v>41</v>
      </c>
      <c r="E6008">
        <v>88478</v>
      </c>
      <c r="F6008" s="5" t="s">
        <v>50</v>
      </c>
      <c r="G6008" s="5" t="s">
        <v>51</v>
      </c>
      <c r="H6008" s="5" t="s">
        <v>60</v>
      </c>
      <c r="I6008" t="s">
        <v>35</v>
      </c>
      <c r="J6008" t="s">
        <v>60</v>
      </c>
      <c r="K6008">
        <v>50</v>
      </c>
      <c r="L6008" s="5" t="s">
        <v>11910</v>
      </c>
      <c r="M6008" s="5" t="s">
        <v>54</v>
      </c>
      <c r="N6008">
        <v>2</v>
      </c>
      <c r="O6008" t="s">
        <v>167</v>
      </c>
      <c r="P6008" s="1">
        <v>45677</v>
      </c>
      <c r="Q6008" s="1">
        <v>45734</v>
      </c>
      <c r="R6008">
        <v>1428</v>
      </c>
      <c r="S6008" s="4">
        <v>8.3000000000000007</v>
      </c>
      <c r="T6008" t="s">
        <v>243</v>
      </c>
    </row>
    <row r="6009" spans="1:20" x14ac:dyDescent="0.35">
      <c r="A6009" t="s">
        <v>11911</v>
      </c>
      <c r="B6009" s="5" t="s">
        <v>28802</v>
      </c>
      <c r="C6009" s="6">
        <v>236270</v>
      </c>
      <c r="D6009" t="s">
        <v>65</v>
      </c>
      <c r="E6009">
        <v>307151</v>
      </c>
      <c r="F6009" s="5" t="s">
        <v>23</v>
      </c>
      <c r="G6009" s="5" t="s">
        <v>51</v>
      </c>
      <c r="H6009" s="5" t="s">
        <v>67</v>
      </c>
      <c r="I6009" t="s">
        <v>26</v>
      </c>
      <c r="J6009" t="s">
        <v>67</v>
      </c>
      <c r="K6009">
        <v>50</v>
      </c>
      <c r="L6009" s="5" t="s">
        <v>218</v>
      </c>
      <c r="M6009" s="5" t="s">
        <v>28</v>
      </c>
      <c r="N6009">
        <v>14</v>
      </c>
      <c r="O6009" t="s">
        <v>112</v>
      </c>
      <c r="P6009" s="1">
        <v>45293</v>
      </c>
      <c r="Q6009" s="1">
        <v>45364</v>
      </c>
      <c r="R6009">
        <v>1176</v>
      </c>
      <c r="S6009" s="4">
        <v>6.9</v>
      </c>
      <c r="T6009" t="s">
        <v>95</v>
      </c>
    </row>
    <row r="6010" spans="1:20" x14ac:dyDescent="0.35">
      <c r="A6010" t="s">
        <v>11912</v>
      </c>
      <c r="B6010" s="5" t="s">
        <v>28800</v>
      </c>
      <c r="C6010" s="6">
        <v>127297</v>
      </c>
      <c r="D6010" t="s">
        <v>41</v>
      </c>
      <c r="E6010">
        <v>108202</v>
      </c>
      <c r="F6010" s="5" t="s">
        <v>66</v>
      </c>
      <c r="G6010" s="5" t="s">
        <v>59</v>
      </c>
      <c r="H6010" s="5" t="s">
        <v>43</v>
      </c>
      <c r="I6010" t="s">
        <v>35</v>
      </c>
      <c r="J6010" t="s">
        <v>43</v>
      </c>
      <c r="K6010">
        <v>50</v>
      </c>
      <c r="L6010" s="5" t="s">
        <v>11913</v>
      </c>
      <c r="M6010" s="5" t="s">
        <v>37</v>
      </c>
      <c r="N6010">
        <v>8</v>
      </c>
      <c r="O6010" t="s">
        <v>112</v>
      </c>
      <c r="P6010" s="1">
        <v>45591</v>
      </c>
      <c r="Q6010" s="1">
        <v>45647</v>
      </c>
      <c r="R6010">
        <v>1450</v>
      </c>
      <c r="S6010" s="4">
        <v>8.5</v>
      </c>
      <c r="T6010" t="s">
        <v>30</v>
      </c>
    </row>
    <row r="6011" spans="1:20" x14ac:dyDescent="0.35">
      <c r="A6011" t="s">
        <v>11914</v>
      </c>
      <c r="B6011" s="5" t="s">
        <v>28802</v>
      </c>
      <c r="C6011" s="6">
        <v>59837</v>
      </c>
      <c r="D6011" t="s">
        <v>22</v>
      </c>
      <c r="E6011">
        <v>59837</v>
      </c>
      <c r="F6011" s="5" t="s">
        <v>66</v>
      </c>
      <c r="G6011" s="5" t="s">
        <v>42</v>
      </c>
      <c r="H6011" s="5" t="s">
        <v>157</v>
      </c>
      <c r="I6011" t="s">
        <v>44</v>
      </c>
      <c r="J6011" t="s">
        <v>157</v>
      </c>
      <c r="K6011">
        <v>50</v>
      </c>
      <c r="L6011" s="5" t="s">
        <v>11915</v>
      </c>
      <c r="M6011" s="5" t="s">
        <v>54</v>
      </c>
      <c r="N6011">
        <v>8</v>
      </c>
      <c r="O6011" t="s">
        <v>112</v>
      </c>
      <c r="P6011" s="1">
        <v>45627</v>
      </c>
      <c r="Q6011" s="1">
        <v>45683</v>
      </c>
      <c r="R6011">
        <v>1409</v>
      </c>
      <c r="S6011" s="4">
        <v>7.7</v>
      </c>
      <c r="T6011" t="s">
        <v>136</v>
      </c>
    </row>
    <row r="6012" spans="1:20" x14ac:dyDescent="0.35">
      <c r="A6012" t="s">
        <v>11916</v>
      </c>
      <c r="B6012" s="5" t="s">
        <v>32</v>
      </c>
      <c r="C6012" s="6">
        <v>101553</v>
      </c>
      <c r="D6012" t="s">
        <v>41</v>
      </c>
      <c r="E6012">
        <v>86320</v>
      </c>
      <c r="F6012" s="5" t="s">
        <v>50</v>
      </c>
      <c r="G6012" s="5" t="s">
        <v>24</v>
      </c>
      <c r="H6012" s="5" t="s">
        <v>151</v>
      </c>
      <c r="I6012" t="s">
        <v>26</v>
      </c>
      <c r="J6012" t="s">
        <v>151</v>
      </c>
      <c r="K6012">
        <v>50</v>
      </c>
      <c r="L6012" s="5" t="s">
        <v>11917</v>
      </c>
      <c r="M6012" s="5" t="s">
        <v>54</v>
      </c>
      <c r="N6012">
        <v>2</v>
      </c>
      <c r="O6012" t="s">
        <v>107</v>
      </c>
      <c r="P6012" s="1">
        <v>45402</v>
      </c>
      <c r="Q6012" s="1">
        <v>45438</v>
      </c>
      <c r="R6012">
        <v>1360</v>
      </c>
      <c r="S6012" s="4">
        <v>8.4</v>
      </c>
      <c r="T6012" t="s">
        <v>47</v>
      </c>
    </row>
    <row r="6013" spans="1:20" x14ac:dyDescent="0.35">
      <c r="A6013" t="s">
        <v>11918</v>
      </c>
      <c r="B6013" s="5" t="s">
        <v>174</v>
      </c>
      <c r="C6013" s="6">
        <v>308290</v>
      </c>
      <c r="D6013" t="s">
        <v>22</v>
      </c>
      <c r="E6013">
        <v>308290</v>
      </c>
      <c r="F6013" s="5" t="s">
        <v>23</v>
      </c>
      <c r="G6013" s="5" t="s">
        <v>24</v>
      </c>
      <c r="H6013" s="5" t="s">
        <v>101</v>
      </c>
      <c r="I6013" t="s">
        <v>35</v>
      </c>
      <c r="J6013" t="s">
        <v>67</v>
      </c>
      <c r="K6013">
        <v>50</v>
      </c>
      <c r="L6013" s="5" t="s">
        <v>11919</v>
      </c>
      <c r="M6013" s="5" t="s">
        <v>70</v>
      </c>
      <c r="N6013">
        <v>17</v>
      </c>
      <c r="O6013" t="s">
        <v>85</v>
      </c>
      <c r="P6013" s="1">
        <v>45708</v>
      </c>
      <c r="Q6013" s="1">
        <v>45742</v>
      </c>
      <c r="R6013">
        <v>2200</v>
      </c>
      <c r="S6013" s="4">
        <v>8.4</v>
      </c>
      <c r="T6013" t="s">
        <v>210</v>
      </c>
    </row>
    <row r="6014" spans="1:20" x14ac:dyDescent="0.35">
      <c r="A6014" t="s">
        <v>11920</v>
      </c>
      <c r="B6014" s="5" t="s">
        <v>100</v>
      </c>
      <c r="C6014" s="6">
        <v>151359</v>
      </c>
      <c r="D6014" t="s">
        <v>22</v>
      </c>
      <c r="E6014">
        <v>151359</v>
      </c>
      <c r="F6014" s="5" t="s">
        <v>66</v>
      </c>
      <c r="G6014" s="5" t="s">
        <v>24</v>
      </c>
      <c r="H6014" s="5" t="s">
        <v>25</v>
      </c>
      <c r="I6014" t="s">
        <v>35</v>
      </c>
      <c r="J6014" t="s">
        <v>25</v>
      </c>
      <c r="K6014">
        <v>50</v>
      </c>
      <c r="L6014" s="5" t="s">
        <v>11921</v>
      </c>
      <c r="M6014" s="5" t="s">
        <v>37</v>
      </c>
      <c r="N6014">
        <v>5</v>
      </c>
      <c r="O6014" t="s">
        <v>167</v>
      </c>
      <c r="P6014" s="1">
        <v>45580</v>
      </c>
      <c r="Q6014" s="1">
        <v>45644</v>
      </c>
      <c r="R6014">
        <v>1006</v>
      </c>
      <c r="S6014" s="4">
        <v>8.4</v>
      </c>
      <c r="T6014" t="s">
        <v>136</v>
      </c>
    </row>
    <row r="6015" spans="1:20" x14ac:dyDescent="0.35">
      <c r="A6015" t="s">
        <v>11922</v>
      </c>
      <c r="B6015" s="5" t="s">
        <v>28802</v>
      </c>
      <c r="C6015" s="6">
        <v>130025</v>
      </c>
      <c r="D6015" t="s">
        <v>41</v>
      </c>
      <c r="E6015">
        <v>110521</v>
      </c>
      <c r="F6015" s="5" t="s">
        <v>66</v>
      </c>
      <c r="G6015" s="5" t="s">
        <v>59</v>
      </c>
      <c r="H6015" s="5" t="s">
        <v>43</v>
      </c>
      <c r="I6015" t="s">
        <v>35</v>
      </c>
      <c r="J6015" t="s">
        <v>43</v>
      </c>
      <c r="K6015">
        <v>0</v>
      </c>
      <c r="L6015" s="5" t="s">
        <v>11923</v>
      </c>
      <c r="M6015" s="5" t="s">
        <v>70</v>
      </c>
      <c r="N6015">
        <v>7</v>
      </c>
      <c r="O6015" t="s">
        <v>147</v>
      </c>
      <c r="P6015" s="1">
        <v>45346</v>
      </c>
      <c r="Q6015" s="1">
        <v>45360</v>
      </c>
      <c r="R6015">
        <v>841</v>
      </c>
      <c r="S6015" s="4">
        <v>6.9</v>
      </c>
      <c r="T6015" t="s">
        <v>153</v>
      </c>
    </row>
    <row r="6016" spans="1:20" x14ac:dyDescent="0.35">
      <c r="A6016" t="s">
        <v>11924</v>
      </c>
      <c r="B6016" s="5" t="s">
        <v>145</v>
      </c>
      <c r="C6016" s="6">
        <v>257725</v>
      </c>
      <c r="D6016" t="s">
        <v>22</v>
      </c>
      <c r="E6016">
        <v>257725</v>
      </c>
      <c r="F6016" s="5" t="s">
        <v>23</v>
      </c>
      <c r="G6016" s="5" t="s">
        <v>51</v>
      </c>
      <c r="H6016" s="5" t="s">
        <v>25</v>
      </c>
      <c r="I6016" t="s">
        <v>35</v>
      </c>
      <c r="J6016" t="s">
        <v>25</v>
      </c>
      <c r="K6016">
        <v>50</v>
      </c>
      <c r="L6016" s="5" t="s">
        <v>11925</v>
      </c>
      <c r="M6016" s="5" t="s">
        <v>28</v>
      </c>
      <c r="N6016">
        <v>14</v>
      </c>
      <c r="O6016" t="s">
        <v>167</v>
      </c>
      <c r="P6016" s="1">
        <v>45633</v>
      </c>
      <c r="Q6016" s="1">
        <v>45679</v>
      </c>
      <c r="R6016">
        <v>666</v>
      </c>
      <c r="S6016" s="4">
        <v>5.9</v>
      </c>
      <c r="T6016" t="s">
        <v>210</v>
      </c>
    </row>
    <row r="6017" spans="1:20" x14ac:dyDescent="0.35">
      <c r="A6017" t="s">
        <v>11926</v>
      </c>
      <c r="B6017" s="5" t="s">
        <v>21</v>
      </c>
      <c r="C6017" s="6">
        <v>71138</v>
      </c>
      <c r="D6017" t="s">
        <v>22</v>
      </c>
      <c r="E6017">
        <v>71138</v>
      </c>
      <c r="F6017" s="5" t="s">
        <v>58</v>
      </c>
      <c r="G6017" s="5" t="s">
        <v>59</v>
      </c>
      <c r="H6017" s="5" t="s">
        <v>68</v>
      </c>
      <c r="I6017" t="s">
        <v>26</v>
      </c>
      <c r="J6017" t="s">
        <v>68</v>
      </c>
      <c r="K6017">
        <v>50</v>
      </c>
      <c r="L6017" s="5" t="s">
        <v>11927</v>
      </c>
      <c r="M6017" s="5" t="s">
        <v>37</v>
      </c>
      <c r="N6017">
        <v>0</v>
      </c>
      <c r="O6017" t="s">
        <v>46</v>
      </c>
      <c r="P6017" s="1">
        <v>45358</v>
      </c>
      <c r="Q6017" s="1">
        <v>45395</v>
      </c>
      <c r="R6017">
        <v>2470</v>
      </c>
      <c r="S6017" s="4">
        <v>7.2</v>
      </c>
      <c r="T6017" t="s">
        <v>79</v>
      </c>
    </row>
    <row r="6018" spans="1:20" x14ac:dyDescent="0.35">
      <c r="A6018" t="s">
        <v>11928</v>
      </c>
      <c r="B6018" s="5" t="s">
        <v>28799</v>
      </c>
      <c r="C6018" s="6">
        <v>148695</v>
      </c>
      <c r="D6018" t="s">
        <v>22</v>
      </c>
      <c r="E6018">
        <v>148695</v>
      </c>
      <c r="F6018" s="5" t="s">
        <v>66</v>
      </c>
      <c r="G6018" s="5" t="s">
        <v>42</v>
      </c>
      <c r="H6018" s="5" t="s">
        <v>97</v>
      </c>
      <c r="I6018" t="s">
        <v>44</v>
      </c>
      <c r="J6018" t="s">
        <v>97</v>
      </c>
      <c r="K6018">
        <v>50</v>
      </c>
      <c r="L6018" s="5" t="s">
        <v>11929</v>
      </c>
      <c r="M6018" s="5" t="s">
        <v>28</v>
      </c>
      <c r="N6018">
        <v>8</v>
      </c>
      <c r="O6018" t="s">
        <v>135</v>
      </c>
      <c r="P6018" s="1">
        <v>45363</v>
      </c>
      <c r="Q6018" s="1">
        <v>45432</v>
      </c>
      <c r="R6018">
        <v>705</v>
      </c>
      <c r="S6018" s="4">
        <v>7.3</v>
      </c>
      <c r="T6018" t="s">
        <v>47</v>
      </c>
    </row>
    <row r="6019" spans="1:20" x14ac:dyDescent="0.35">
      <c r="A6019" t="s">
        <v>11930</v>
      </c>
      <c r="B6019" s="5" t="s">
        <v>28802</v>
      </c>
      <c r="C6019" s="6">
        <v>141557</v>
      </c>
      <c r="D6019" t="s">
        <v>22</v>
      </c>
      <c r="E6019">
        <v>141557</v>
      </c>
      <c r="F6019" s="5" t="s">
        <v>66</v>
      </c>
      <c r="G6019" s="5" t="s">
        <v>51</v>
      </c>
      <c r="H6019" s="5" t="s">
        <v>101</v>
      </c>
      <c r="I6019" t="s">
        <v>44</v>
      </c>
      <c r="J6019" t="s">
        <v>101</v>
      </c>
      <c r="K6019">
        <v>50</v>
      </c>
      <c r="L6019" s="5" t="s">
        <v>11931</v>
      </c>
      <c r="M6019" s="5" t="s">
        <v>28</v>
      </c>
      <c r="N6019">
        <v>8</v>
      </c>
      <c r="O6019" t="s">
        <v>46</v>
      </c>
      <c r="P6019" s="1">
        <v>45404</v>
      </c>
      <c r="Q6019" s="1">
        <v>45421</v>
      </c>
      <c r="R6019">
        <v>1135</v>
      </c>
      <c r="S6019" s="4">
        <v>6.6</v>
      </c>
      <c r="T6019" t="s">
        <v>277</v>
      </c>
    </row>
    <row r="6020" spans="1:20" x14ac:dyDescent="0.35">
      <c r="A6020" t="s">
        <v>11932</v>
      </c>
      <c r="B6020" s="5" t="s">
        <v>174</v>
      </c>
      <c r="C6020" s="6">
        <v>38669</v>
      </c>
      <c r="D6020" t="s">
        <v>22</v>
      </c>
      <c r="E6020">
        <v>38669</v>
      </c>
      <c r="F6020" s="5" t="s">
        <v>66</v>
      </c>
      <c r="G6020" s="5" t="s">
        <v>42</v>
      </c>
      <c r="H6020" s="5" t="s">
        <v>116</v>
      </c>
      <c r="I6020" t="s">
        <v>44</v>
      </c>
      <c r="J6020" t="s">
        <v>93</v>
      </c>
      <c r="K6020">
        <v>0</v>
      </c>
      <c r="L6020" s="5" t="s">
        <v>11933</v>
      </c>
      <c r="M6020" s="5" t="s">
        <v>37</v>
      </c>
      <c r="N6020">
        <v>6</v>
      </c>
      <c r="O6020" t="s">
        <v>172</v>
      </c>
      <c r="P6020" s="1">
        <v>45405</v>
      </c>
      <c r="Q6020" s="1">
        <v>45428</v>
      </c>
      <c r="R6020">
        <v>2029</v>
      </c>
      <c r="S6020" s="4">
        <v>5.5</v>
      </c>
      <c r="T6020" t="s">
        <v>95</v>
      </c>
    </row>
    <row r="6021" spans="1:20" x14ac:dyDescent="0.35">
      <c r="A6021" t="s">
        <v>11934</v>
      </c>
      <c r="B6021" s="5" t="s">
        <v>145</v>
      </c>
      <c r="C6021" s="6">
        <v>68663</v>
      </c>
      <c r="D6021" t="s">
        <v>22</v>
      </c>
      <c r="E6021">
        <v>68663</v>
      </c>
      <c r="F6021" s="5" t="s">
        <v>50</v>
      </c>
      <c r="G6021" s="5" t="s">
        <v>24</v>
      </c>
      <c r="H6021" s="5" t="s">
        <v>191</v>
      </c>
      <c r="I6021" t="s">
        <v>26</v>
      </c>
      <c r="J6021" t="s">
        <v>294</v>
      </c>
      <c r="K6021">
        <v>0</v>
      </c>
      <c r="L6021" s="5" t="s">
        <v>11935</v>
      </c>
      <c r="M6021" s="5" t="s">
        <v>70</v>
      </c>
      <c r="N6021">
        <v>4</v>
      </c>
      <c r="O6021" t="s">
        <v>62</v>
      </c>
      <c r="P6021" s="1">
        <v>45763</v>
      </c>
      <c r="Q6021" s="1">
        <v>45805</v>
      </c>
      <c r="R6021">
        <v>676</v>
      </c>
      <c r="S6021" s="4">
        <v>6.5</v>
      </c>
      <c r="T6021" t="s">
        <v>277</v>
      </c>
    </row>
    <row r="6022" spans="1:20" x14ac:dyDescent="0.35">
      <c r="A6022" t="s">
        <v>11936</v>
      </c>
      <c r="B6022" s="5" t="s">
        <v>162</v>
      </c>
      <c r="C6022" s="6">
        <v>44333</v>
      </c>
      <c r="D6022" t="s">
        <v>22</v>
      </c>
      <c r="E6022">
        <v>44333</v>
      </c>
      <c r="F6022" s="5" t="s">
        <v>50</v>
      </c>
      <c r="G6022" s="5" t="s">
        <v>51</v>
      </c>
      <c r="H6022" s="5" t="s">
        <v>116</v>
      </c>
      <c r="I6022" t="s">
        <v>35</v>
      </c>
      <c r="J6022" t="s">
        <v>75</v>
      </c>
      <c r="K6022">
        <v>50</v>
      </c>
      <c r="L6022" s="5" t="s">
        <v>4844</v>
      </c>
      <c r="M6022" s="5" t="s">
        <v>70</v>
      </c>
      <c r="N6022">
        <v>3</v>
      </c>
      <c r="O6022" t="s">
        <v>85</v>
      </c>
      <c r="P6022" s="1">
        <v>45694</v>
      </c>
      <c r="Q6022" s="1">
        <v>45715</v>
      </c>
      <c r="R6022">
        <v>566</v>
      </c>
      <c r="S6022" s="4">
        <v>9.1999999999999993</v>
      </c>
      <c r="T6022" t="s">
        <v>38</v>
      </c>
    </row>
    <row r="6023" spans="1:20" x14ac:dyDescent="0.35">
      <c r="A6023" t="s">
        <v>11937</v>
      </c>
      <c r="B6023" s="5" t="s">
        <v>28802</v>
      </c>
      <c r="C6023" s="6">
        <v>142509</v>
      </c>
      <c r="D6023" t="s">
        <v>22</v>
      </c>
      <c r="E6023">
        <v>142509</v>
      </c>
      <c r="F6023" s="5" t="s">
        <v>66</v>
      </c>
      <c r="G6023" s="5" t="s">
        <v>42</v>
      </c>
      <c r="H6023" s="5" t="s">
        <v>97</v>
      </c>
      <c r="I6023" t="s">
        <v>44</v>
      </c>
      <c r="J6023" t="s">
        <v>97</v>
      </c>
      <c r="K6023">
        <v>100</v>
      </c>
      <c r="L6023" s="5" t="s">
        <v>11938</v>
      </c>
      <c r="M6023" s="5" t="s">
        <v>28</v>
      </c>
      <c r="N6023">
        <v>5</v>
      </c>
      <c r="O6023" t="s">
        <v>107</v>
      </c>
      <c r="P6023" s="1">
        <v>45527</v>
      </c>
      <c r="Q6023" s="1">
        <v>45595</v>
      </c>
      <c r="R6023">
        <v>1296</v>
      </c>
      <c r="S6023" s="4">
        <v>6.9</v>
      </c>
      <c r="T6023" t="s">
        <v>38</v>
      </c>
    </row>
    <row r="6024" spans="1:20" x14ac:dyDescent="0.35">
      <c r="A6024" t="s">
        <v>11939</v>
      </c>
      <c r="B6024" s="5" t="s">
        <v>57</v>
      </c>
      <c r="C6024" s="6">
        <v>55014</v>
      </c>
      <c r="D6024" t="s">
        <v>22</v>
      </c>
      <c r="E6024">
        <v>55014</v>
      </c>
      <c r="F6024" s="5" t="s">
        <v>50</v>
      </c>
      <c r="G6024" s="5" t="s">
        <v>42</v>
      </c>
      <c r="H6024" s="5" t="s">
        <v>157</v>
      </c>
      <c r="I6024" t="s">
        <v>35</v>
      </c>
      <c r="J6024" t="s">
        <v>129</v>
      </c>
      <c r="K6024">
        <v>0</v>
      </c>
      <c r="L6024" s="5" t="s">
        <v>11940</v>
      </c>
      <c r="M6024" s="5" t="s">
        <v>54</v>
      </c>
      <c r="N6024">
        <v>2</v>
      </c>
      <c r="O6024" t="s">
        <v>112</v>
      </c>
      <c r="P6024" s="1">
        <v>45517</v>
      </c>
      <c r="Q6024" s="1">
        <v>45567</v>
      </c>
      <c r="R6024">
        <v>2362</v>
      </c>
      <c r="S6024" s="4">
        <v>9.8000000000000007</v>
      </c>
      <c r="T6024" t="s">
        <v>108</v>
      </c>
    </row>
    <row r="6025" spans="1:20" x14ac:dyDescent="0.35">
      <c r="A6025" t="s">
        <v>11941</v>
      </c>
      <c r="B6025" s="5" t="s">
        <v>73</v>
      </c>
      <c r="C6025" s="6">
        <v>195813</v>
      </c>
      <c r="D6025" t="s">
        <v>33</v>
      </c>
      <c r="E6025">
        <v>21539430</v>
      </c>
      <c r="F6025" s="5" t="s">
        <v>23</v>
      </c>
      <c r="G6025" s="5" t="s">
        <v>51</v>
      </c>
      <c r="H6025" s="5" t="s">
        <v>34</v>
      </c>
      <c r="I6025" t="s">
        <v>26</v>
      </c>
      <c r="J6025" t="s">
        <v>522</v>
      </c>
      <c r="K6025">
        <v>100</v>
      </c>
      <c r="L6025" s="5" t="s">
        <v>11942</v>
      </c>
      <c r="M6025" s="5" t="s">
        <v>28</v>
      </c>
      <c r="N6025">
        <v>14</v>
      </c>
      <c r="O6025" t="s">
        <v>46</v>
      </c>
      <c r="P6025" s="1">
        <v>45296</v>
      </c>
      <c r="Q6025" s="1">
        <v>45320</v>
      </c>
      <c r="R6025">
        <v>2233</v>
      </c>
      <c r="S6025" s="4">
        <v>8.1999999999999993</v>
      </c>
      <c r="T6025" t="s">
        <v>79</v>
      </c>
    </row>
    <row r="6026" spans="1:20" x14ac:dyDescent="0.35">
      <c r="A6026" t="s">
        <v>11943</v>
      </c>
      <c r="B6026" s="5" t="s">
        <v>21</v>
      </c>
      <c r="C6026" s="6">
        <v>43954</v>
      </c>
      <c r="D6026" t="s">
        <v>22</v>
      </c>
      <c r="E6026">
        <v>43954</v>
      </c>
      <c r="F6026" s="5" t="s">
        <v>66</v>
      </c>
      <c r="G6026" s="5" t="s">
        <v>51</v>
      </c>
      <c r="H6026" s="5" t="s">
        <v>157</v>
      </c>
      <c r="I6026" t="s">
        <v>44</v>
      </c>
      <c r="J6026" t="s">
        <v>768</v>
      </c>
      <c r="K6026">
        <v>100</v>
      </c>
      <c r="L6026" s="5" t="s">
        <v>11944</v>
      </c>
      <c r="M6026" s="5" t="s">
        <v>54</v>
      </c>
      <c r="N6026">
        <v>6</v>
      </c>
      <c r="O6026" t="s">
        <v>135</v>
      </c>
      <c r="P6026" s="1">
        <v>45380</v>
      </c>
      <c r="Q6026" s="1">
        <v>45446</v>
      </c>
      <c r="R6026">
        <v>1318</v>
      </c>
      <c r="S6026" s="4">
        <v>7.5</v>
      </c>
      <c r="T6026" t="s">
        <v>103</v>
      </c>
    </row>
    <row r="6027" spans="1:20" x14ac:dyDescent="0.35">
      <c r="A6027" t="s">
        <v>11945</v>
      </c>
      <c r="B6027" s="5" t="s">
        <v>179</v>
      </c>
      <c r="C6027" s="6">
        <v>99890</v>
      </c>
      <c r="D6027" t="s">
        <v>74</v>
      </c>
      <c r="E6027">
        <v>124863</v>
      </c>
      <c r="F6027" s="5" t="s">
        <v>50</v>
      </c>
      <c r="G6027" s="5" t="s">
        <v>51</v>
      </c>
      <c r="H6027" s="5" t="s">
        <v>75</v>
      </c>
      <c r="I6027" t="s">
        <v>35</v>
      </c>
      <c r="J6027" t="s">
        <v>75</v>
      </c>
      <c r="K6027">
        <v>50</v>
      </c>
      <c r="L6027" s="5" t="s">
        <v>11946</v>
      </c>
      <c r="M6027" s="5" t="s">
        <v>54</v>
      </c>
      <c r="N6027">
        <v>3</v>
      </c>
      <c r="O6027" t="s">
        <v>147</v>
      </c>
      <c r="P6027" s="1">
        <v>45578</v>
      </c>
      <c r="Q6027" s="1">
        <v>45619</v>
      </c>
      <c r="R6027">
        <v>1008</v>
      </c>
      <c r="S6027" s="4">
        <v>6.3</v>
      </c>
      <c r="T6027" t="s">
        <v>243</v>
      </c>
    </row>
    <row r="6028" spans="1:20" x14ac:dyDescent="0.35">
      <c r="A6028" t="s">
        <v>11947</v>
      </c>
      <c r="B6028" s="5" t="s">
        <v>162</v>
      </c>
      <c r="C6028" s="6">
        <v>178380</v>
      </c>
      <c r="D6028" t="s">
        <v>33</v>
      </c>
      <c r="E6028">
        <v>19621800</v>
      </c>
      <c r="F6028" s="5" t="s">
        <v>66</v>
      </c>
      <c r="G6028" s="5" t="s">
        <v>42</v>
      </c>
      <c r="H6028" s="5" t="s">
        <v>34</v>
      </c>
      <c r="I6028" t="s">
        <v>35</v>
      </c>
      <c r="J6028" t="s">
        <v>34</v>
      </c>
      <c r="K6028">
        <v>0</v>
      </c>
      <c r="L6028" s="5" t="s">
        <v>11948</v>
      </c>
      <c r="M6028" s="5" t="s">
        <v>37</v>
      </c>
      <c r="N6028">
        <v>8</v>
      </c>
      <c r="O6028" t="s">
        <v>147</v>
      </c>
      <c r="P6028" s="1">
        <v>45742</v>
      </c>
      <c r="Q6028" s="1">
        <v>45769</v>
      </c>
      <c r="R6028">
        <v>1368</v>
      </c>
      <c r="S6028" s="4">
        <v>6.1</v>
      </c>
      <c r="T6028" t="s">
        <v>136</v>
      </c>
    </row>
    <row r="6029" spans="1:20" x14ac:dyDescent="0.35">
      <c r="A6029" t="s">
        <v>11949</v>
      </c>
      <c r="B6029" s="5" t="s">
        <v>105</v>
      </c>
      <c r="C6029" s="6">
        <v>121764</v>
      </c>
      <c r="D6029" t="s">
        <v>22</v>
      </c>
      <c r="E6029">
        <v>121764</v>
      </c>
      <c r="F6029" s="5" t="s">
        <v>66</v>
      </c>
      <c r="G6029" s="5" t="s">
        <v>59</v>
      </c>
      <c r="H6029" s="5" t="s">
        <v>52</v>
      </c>
      <c r="I6029" t="s">
        <v>44</v>
      </c>
      <c r="J6029" t="s">
        <v>480</v>
      </c>
      <c r="K6029">
        <v>100</v>
      </c>
      <c r="L6029" s="5" t="s">
        <v>11950</v>
      </c>
      <c r="M6029" s="5" t="s">
        <v>70</v>
      </c>
      <c r="N6029">
        <v>8</v>
      </c>
      <c r="O6029" t="s">
        <v>147</v>
      </c>
      <c r="P6029" s="1">
        <v>45643</v>
      </c>
      <c r="Q6029" s="1">
        <v>45662</v>
      </c>
      <c r="R6029">
        <v>2150</v>
      </c>
      <c r="S6029" s="4">
        <v>5.6</v>
      </c>
      <c r="T6029" t="s">
        <v>79</v>
      </c>
    </row>
    <row r="6030" spans="1:20" x14ac:dyDescent="0.35">
      <c r="A6030" t="s">
        <v>11951</v>
      </c>
      <c r="B6030" s="5" t="s">
        <v>28802</v>
      </c>
      <c r="C6030" s="6">
        <v>148778</v>
      </c>
      <c r="D6030" t="s">
        <v>33</v>
      </c>
      <c r="E6030">
        <v>16365580</v>
      </c>
      <c r="F6030" s="5" t="s">
        <v>23</v>
      </c>
      <c r="G6030" s="5" t="s">
        <v>59</v>
      </c>
      <c r="H6030" s="5" t="s">
        <v>34</v>
      </c>
      <c r="I6030" t="s">
        <v>26</v>
      </c>
      <c r="J6030" t="s">
        <v>34</v>
      </c>
      <c r="K6030">
        <v>100</v>
      </c>
      <c r="L6030" s="5" t="s">
        <v>11952</v>
      </c>
      <c r="M6030" s="5" t="s">
        <v>28</v>
      </c>
      <c r="N6030">
        <v>15</v>
      </c>
      <c r="O6030" t="s">
        <v>147</v>
      </c>
      <c r="P6030" s="1">
        <v>45379</v>
      </c>
      <c r="Q6030" s="1">
        <v>45419</v>
      </c>
      <c r="R6030">
        <v>966</v>
      </c>
      <c r="S6030" s="4">
        <v>5.3</v>
      </c>
      <c r="T6030" t="s">
        <v>277</v>
      </c>
    </row>
    <row r="6031" spans="1:20" x14ac:dyDescent="0.35">
      <c r="A6031" t="s">
        <v>11953</v>
      </c>
      <c r="B6031" s="5" t="s">
        <v>145</v>
      </c>
      <c r="C6031" s="6">
        <v>139963</v>
      </c>
      <c r="D6031" t="s">
        <v>120</v>
      </c>
      <c r="E6031">
        <v>125967</v>
      </c>
      <c r="F6031" s="5" t="s">
        <v>66</v>
      </c>
      <c r="G6031" s="5" t="s">
        <v>24</v>
      </c>
      <c r="H6031" s="5" t="s">
        <v>121</v>
      </c>
      <c r="I6031" t="s">
        <v>44</v>
      </c>
      <c r="J6031" t="s">
        <v>291</v>
      </c>
      <c r="K6031">
        <v>100</v>
      </c>
      <c r="L6031" s="5" t="s">
        <v>11954</v>
      </c>
      <c r="M6031" s="5" t="s">
        <v>70</v>
      </c>
      <c r="N6031">
        <v>9</v>
      </c>
      <c r="O6031" t="s">
        <v>141</v>
      </c>
      <c r="P6031" s="1">
        <v>45535</v>
      </c>
      <c r="Q6031" s="1">
        <v>45580</v>
      </c>
      <c r="R6031">
        <v>1961</v>
      </c>
      <c r="S6031" s="4">
        <v>7.4</v>
      </c>
      <c r="T6031" t="s">
        <v>79</v>
      </c>
    </row>
    <row r="6032" spans="1:20" x14ac:dyDescent="0.35">
      <c r="A6032" t="s">
        <v>11955</v>
      </c>
      <c r="B6032" s="5" t="s">
        <v>100</v>
      </c>
      <c r="C6032" s="6">
        <v>75640</v>
      </c>
      <c r="D6032" t="s">
        <v>92</v>
      </c>
      <c r="E6032">
        <v>56730</v>
      </c>
      <c r="F6032" s="5" t="s">
        <v>58</v>
      </c>
      <c r="G6032" s="5" t="s">
        <v>24</v>
      </c>
      <c r="H6032" s="5" t="s">
        <v>93</v>
      </c>
      <c r="I6032" t="s">
        <v>44</v>
      </c>
      <c r="J6032" t="s">
        <v>93</v>
      </c>
      <c r="K6032">
        <v>50</v>
      </c>
      <c r="L6032" s="5" t="s">
        <v>11956</v>
      </c>
      <c r="M6032" s="5" t="s">
        <v>54</v>
      </c>
      <c r="N6032">
        <v>1</v>
      </c>
      <c r="O6032" t="s">
        <v>62</v>
      </c>
      <c r="P6032" s="1">
        <v>45545</v>
      </c>
      <c r="Q6032" s="1">
        <v>45609</v>
      </c>
      <c r="R6032">
        <v>2183</v>
      </c>
      <c r="S6032" s="4">
        <v>8</v>
      </c>
      <c r="T6032" t="s">
        <v>38</v>
      </c>
    </row>
    <row r="6033" spans="1:20" x14ac:dyDescent="0.35">
      <c r="A6033" t="s">
        <v>11957</v>
      </c>
      <c r="B6033" s="5" t="s">
        <v>28802</v>
      </c>
      <c r="C6033" s="6">
        <v>78384</v>
      </c>
      <c r="D6033" t="s">
        <v>22</v>
      </c>
      <c r="E6033">
        <v>78384</v>
      </c>
      <c r="F6033" s="5" t="s">
        <v>50</v>
      </c>
      <c r="G6033" s="5" t="s">
        <v>51</v>
      </c>
      <c r="H6033" s="5" t="s">
        <v>129</v>
      </c>
      <c r="I6033" t="s">
        <v>26</v>
      </c>
      <c r="J6033" t="s">
        <v>129</v>
      </c>
      <c r="K6033">
        <v>50</v>
      </c>
      <c r="L6033" s="5" t="s">
        <v>11958</v>
      </c>
      <c r="M6033" s="5" t="s">
        <v>28</v>
      </c>
      <c r="N6033">
        <v>3</v>
      </c>
      <c r="O6033" t="s">
        <v>29</v>
      </c>
      <c r="P6033" s="1">
        <v>45412</v>
      </c>
      <c r="Q6033" s="1">
        <v>45444</v>
      </c>
      <c r="R6033">
        <v>712</v>
      </c>
      <c r="S6033" s="4">
        <v>6.2</v>
      </c>
      <c r="T6033" t="s">
        <v>89</v>
      </c>
    </row>
    <row r="6034" spans="1:20" x14ac:dyDescent="0.35">
      <c r="A6034" t="s">
        <v>11959</v>
      </c>
      <c r="B6034" s="5" t="s">
        <v>28802</v>
      </c>
      <c r="C6034" s="6">
        <v>50999</v>
      </c>
      <c r="D6034" t="s">
        <v>22</v>
      </c>
      <c r="E6034">
        <v>50999</v>
      </c>
      <c r="F6034" s="5" t="s">
        <v>50</v>
      </c>
      <c r="G6034" s="5" t="s">
        <v>51</v>
      </c>
      <c r="H6034" s="5" t="s">
        <v>157</v>
      </c>
      <c r="I6034" t="s">
        <v>35</v>
      </c>
      <c r="J6034" t="s">
        <v>157</v>
      </c>
      <c r="K6034">
        <v>100</v>
      </c>
      <c r="L6034" s="5" t="s">
        <v>11960</v>
      </c>
      <c r="M6034" s="5" t="s">
        <v>54</v>
      </c>
      <c r="N6034">
        <v>3</v>
      </c>
      <c r="O6034" t="s">
        <v>172</v>
      </c>
      <c r="P6034" s="1">
        <v>45499</v>
      </c>
      <c r="Q6034" s="1">
        <v>45526</v>
      </c>
      <c r="R6034">
        <v>1225</v>
      </c>
      <c r="S6034" s="4">
        <v>5.9</v>
      </c>
      <c r="T6034" t="s">
        <v>95</v>
      </c>
    </row>
    <row r="6035" spans="1:20" x14ac:dyDescent="0.35">
      <c r="A6035" t="s">
        <v>11961</v>
      </c>
      <c r="B6035" s="5" t="s">
        <v>28802</v>
      </c>
      <c r="C6035" s="6">
        <v>61119</v>
      </c>
      <c r="D6035" t="s">
        <v>41</v>
      </c>
      <c r="E6035">
        <v>51951</v>
      </c>
      <c r="F6035" s="5" t="s">
        <v>58</v>
      </c>
      <c r="G6035" s="5" t="s">
        <v>51</v>
      </c>
      <c r="H6035" s="5" t="s">
        <v>43</v>
      </c>
      <c r="I6035" t="s">
        <v>35</v>
      </c>
      <c r="J6035" t="s">
        <v>480</v>
      </c>
      <c r="K6035">
        <v>50</v>
      </c>
      <c r="L6035" s="5" t="s">
        <v>11962</v>
      </c>
      <c r="M6035" s="5" t="s">
        <v>54</v>
      </c>
      <c r="N6035">
        <v>0</v>
      </c>
      <c r="O6035" t="s">
        <v>147</v>
      </c>
      <c r="P6035" s="1">
        <v>45736</v>
      </c>
      <c r="Q6035" s="1">
        <v>45758</v>
      </c>
      <c r="R6035">
        <v>1428</v>
      </c>
      <c r="S6035" s="4">
        <v>8.5</v>
      </c>
      <c r="T6035" t="s">
        <v>136</v>
      </c>
    </row>
    <row r="6036" spans="1:20" x14ac:dyDescent="0.35">
      <c r="A6036" t="s">
        <v>11963</v>
      </c>
      <c r="B6036" s="5" t="s">
        <v>28802</v>
      </c>
      <c r="C6036" s="6">
        <v>99511</v>
      </c>
      <c r="D6036" t="s">
        <v>65</v>
      </c>
      <c r="E6036">
        <v>129364</v>
      </c>
      <c r="F6036" s="5" t="s">
        <v>50</v>
      </c>
      <c r="G6036" s="5" t="s">
        <v>59</v>
      </c>
      <c r="H6036" s="5" t="s">
        <v>67</v>
      </c>
      <c r="I6036" t="s">
        <v>35</v>
      </c>
      <c r="J6036" t="s">
        <v>1449</v>
      </c>
      <c r="K6036">
        <v>100</v>
      </c>
      <c r="L6036" s="5" t="s">
        <v>11964</v>
      </c>
      <c r="M6036" s="5" t="s">
        <v>37</v>
      </c>
      <c r="N6036">
        <v>4</v>
      </c>
      <c r="O6036" t="s">
        <v>62</v>
      </c>
      <c r="P6036" s="1">
        <v>45401</v>
      </c>
      <c r="Q6036" s="1">
        <v>45449</v>
      </c>
      <c r="R6036">
        <v>2368</v>
      </c>
      <c r="S6036" s="4">
        <v>6.8</v>
      </c>
      <c r="T6036" t="s">
        <v>136</v>
      </c>
    </row>
    <row r="6037" spans="1:20" x14ac:dyDescent="0.35">
      <c r="A6037" t="s">
        <v>11965</v>
      </c>
      <c r="B6037" s="5" t="s">
        <v>100</v>
      </c>
      <c r="C6037" s="6">
        <v>208119</v>
      </c>
      <c r="D6037" t="s">
        <v>41</v>
      </c>
      <c r="E6037">
        <v>176901</v>
      </c>
      <c r="F6037" s="5" t="s">
        <v>23</v>
      </c>
      <c r="G6037" s="5" t="s">
        <v>24</v>
      </c>
      <c r="H6037" s="5" t="s">
        <v>43</v>
      </c>
      <c r="I6037" t="s">
        <v>44</v>
      </c>
      <c r="J6037" t="s">
        <v>43</v>
      </c>
      <c r="K6037">
        <v>0</v>
      </c>
      <c r="L6037" s="5" t="s">
        <v>11966</v>
      </c>
      <c r="M6037" s="5" t="s">
        <v>28</v>
      </c>
      <c r="N6037">
        <v>12</v>
      </c>
      <c r="O6037" t="s">
        <v>71</v>
      </c>
      <c r="P6037" s="1">
        <v>45425</v>
      </c>
      <c r="Q6037" s="1">
        <v>45467</v>
      </c>
      <c r="R6037">
        <v>2228</v>
      </c>
      <c r="S6037" s="4">
        <v>7</v>
      </c>
      <c r="T6037" t="s">
        <v>118</v>
      </c>
    </row>
    <row r="6038" spans="1:20" x14ac:dyDescent="0.35">
      <c r="A6038" t="s">
        <v>11967</v>
      </c>
      <c r="B6038" s="5" t="s">
        <v>217</v>
      </c>
      <c r="C6038" s="6">
        <v>64737</v>
      </c>
      <c r="D6038" t="s">
        <v>22</v>
      </c>
      <c r="E6038">
        <v>64737</v>
      </c>
      <c r="F6038" s="5" t="s">
        <v>58</v>
      </c>
      <c r="G6038" s="5" t="s">
        <v>51</v>
      </c>
      <c r="H6038" s="5" t="s">
        <v>165</v>
      </c>
      <c r="I6038" t="s">
        <v>35</v>
      </c>
      <c r="J6038" t="s">
        <v>1090</v>
      </c>
      <c r="K6038">
        <v>0</v>
      </c>
      <c r="L6038" s="5" t="s">
        <v>11968</v>
      </c>
      <c r="M6038" s="5" t="s">
        <v>28</v>
      </c>
      <c r="N6038">
        <v>1</v>
      </c>
      <c r="O6038" t="s">
        <v>141</v>
      </c>
      <c r="P6038" s="1">
        <v>45543</v>
      </c>
      <c r="Q6038" s="1">
        <v>45559</v>
      </c>
      <c r="R6038">
        <v>1189</v>
      </c>
      <c r="S6038" s="4">
        <v>6.3</v>
      </c>
      <c r="T6038" t="s">
        <v>103</v>
      </c>
    </row>
    <row r="6039" spans="1:20" x14ac:dyDescent="0.35">
      <c r="A6039" t="s">
        <v>11969</v>
      </c>
      <c r="B6039" s="5" t="s">
        <v>100</v>
      </c>
      <c r="C6039" s="6">
        <v>85166</v>
      </c>
      <c r="D6039" t="s">
        <v>22</v>
      </c>
      <c r="E6039">
        <v>85166</v>
      </c>
      <c r="F6039" s="5" t="s">
        <v>23</v>
      </c>
      <c r="G6039" s="5" t="s">
        <v>24</v>
      </c>
      <c r="H6039" s="5" t="s">
        <v>157</v>
      </c>
      <c r="I6039" t="s">
        <v>35</v>
      </c>
      <c r="J6039" t="s">
        <v>157</v>
      </c>
      <c r="K6039">
        <v>0</v>
      </c>
      <c r="L6039" s="5" t="s">
        <v>11970</v>
      </c>
      <c r="M6039" s="5" t="s">
        <v>54</v>
      </c>
      <c r="N6039">
        <v>12</v>
      </c>
      <c r="O6039" t="s">
        <v>141</v>
      </c>
      <c r="P6039" s="1">
        <v>45367</v>
      </c>
      <c r="Q6039" s="1">
        <v>45416</v>
      </c>
      <c r="R6039">
        <v>1675</v>
      </c>
      <c r="S6039" s="4">
        <v>6.2</v>
      </c>
      <c r="T6039" t="s">
        <v>47</v>
      </c>
    </row>
    <row r="6040" spans="1:20" x14ac:dyDescent="0.35">
      <c r="A6040" t="s">
        <v>11971</v>
      </c>
      <c r="B6040" s="5" t="s">
        <v>162</v>
      </c>
      <c r="C6040" s="6">
        <v>132470</v>
      </c>
      <c r="D6040" t="s">
        <v>41</v>
      </c>
      <c r="E6040">
        <v>112600</v>
      </c>
      <c r="F6040" s="5" t="s">
        <v>50</v>
      </c>
      <c r="G6040" s="5" t="s">
        <v>59</v>
      </c>
      <c r="H6040" s="5" t="s">
        <v>126</v>
      </c>
      <c r="I6040" t="s">
        <v>35</v>
      </c>
      <c r="J6040" t="s">
        <v>110</v>
      </c>
      <c r="K6040">
        <v>100</v>
      </c>
      <c r="L6040" s="5" t="s">
        <v>11972</v>
      </c>
      <c r="M6040" s="5" t="s">
        <v>37</v>
      </c>
      <c r="N6040">
        <v>2</v>
      </c>
      <c r="O6040" t="s">
        <v>85</v>
      </c>
      <c r="P6040" s="1">
        <v>45580</v>
      </c>
      <c r="Q6040" s="1">
        <v>45653</v>
      </c>
      <c r="R6040">
        <v>1763</v>
      </c>
      <c r="S6040" s="4">
        <v>7</v>
      </c>
      <c r="T6040" t="s">
        <v>63</v>
      </c>
    </row>
    <row r="6041" spans="1:20" x14ac:dyDescent="0.35">
      <c r="A6041" t="s">
        <v>11973</v>
      </c>
      <c r="B6041" s="5" t="s">
        <v>28799</v>
      </c>
      <c r="C6041" s="6">
        <v>27118</v>
      </c>
      <c r="D6041" t="s">
        <v>22</v>
      </c>
      <c r="E6041">
        <v>27118</v>
      </c>
      <c r="F6041" s="5" t="s">
        <v>58</v>
      </c>
      <c r="G6041" s="5" t="s">
        <v>51</v>
      </c>
      <c r="H6041" s="5" t="s">
        <v>157</v>
      </c>
      <c r="I6041" t="s">
        <v>44</v>
      </c>
      <c r="J6041" t="s">
        <v>157</v>
      </c>
      <c r="K6041">
        <v>0</v>
      </c>
      <c r="L6041" s="5" t="s">
        <v>11974</v>
      </c>
      <c r="M6041" s="5" t="s">
        <v>54</v>
      </c>
      <c r="N6041">
        <v>1</v>
      </c>
      <c r="O6041" t="s">
        <v>85</v>
      </c>
      <c r="P6041" s="1">
        <v>45463</v>
      </c>
      <c r="Q6041" s="1">
        <v>45523</v>
      </c>
      <c r="R6041">
        <v>2259</v>
      </c>
      <c r="S6041" s="4">
        <v>8.4</v>
      </c>
      <c r="T6041" t="s">
        <v>136</v>
      </c>
    </row>
    <row r="6042" spans="1:20" x14ac:dyDescent="0.35">
      <c r="A6042" t="s">
        <v>11975</v>
      </c>
      <c r="B6042" s="5" t="s">
        <v>32</v>
      </c>
      <c r="C6042" s="6">
        <v>189995</v>
      </c>
      <c r="D6042" t="s">
        <v>41</v>
      </c>
      <c r="E6042">
        <v>161496</v>
      </c>
      <c r="F6042" s="5" t="s">
        <v>23</v>
      </c>
      <c r="G6042" s="5" t="s">
        <v>51</v>
      </c>
      <c r="H6042" s="5" t="s">
        <v>43</v>
      </c>
      <c r="I6042" t="s">
        <v>44</v>
      </c>
      <c r="J6042" t="s">
        <v>97</v>
      </c>
      <c r="K6042">
        <v>100</v>
      </c>
      <c r="L6042" s="5" t="s">
        <v>11976</v>
      </c>
      <c r="M6042" s="5" t="s">
        <v>54</v>
      </c>
      <c r="N6042">
        <v>13</v>
      </c>
      <c r="O6042" t="s">
        <v>62</v>
      </c>
      <c r="P6042" s="1">
        <v>45713</v>
      </c>
      <c r="Q6042" s="1">
        <v>45729</v>
      </c>
      <c r="R6042">
        <v>2204</v>
      </c>
      <c r="S6042" s="4">
        <v>9</v>
      </c>
      <c r="T6042" t="s">
        <v>103</v>
      </c>
    </row>
    <row r="6043" spans="1:20" x14ac:dyDescent="0.35">
      <c r="A6043" t="s">
        <v>11977</v>
      </c>
      <c r="B6043" s="5" t="s">
        <v>217</v>
      </c>
      <c r="C6043" s="6">
        <v>182291</v>
      </c>
      <c r="D6043" t="s">
        <v>74</v>
      </c>
      <c r="E6043">
        <v>227864</v>
      </c>
      <c r="F6043" s="5" t="s">
        <v>23</v>
      </c>
      <c r="G6043" s="5" t="s">
        <v>51</v>
      </c>
      <c r="H6043" s="5" t="s">
        <v>75</v>
      </c>
      <c r="I6043" t="s">
        <v>26</v>
      </c>
      <c r="J6043" t="s">
        <v>522</v>
      </c>
      <c r="K6043">
        <v>50</v>
      </c>
      <c r="L6043" s="5" t="s">
        <v>11978</v>
      </c>
      <c r="M6043" s="5" t="s">
        <v>54</v>
      </c>
      <c r="N6043">
        <v>15</v>
      </c>
      <c r="O6043" t="s">
        <v>147</v>
      </c>
      <c r="P6043" s="1">
        <v>45772</v>
      </c>
      <c r="Q6043" s="1">
        <v>45814</v>
      </c>
      <c r="R6043">
        <v>1075</v>
      </c>
      <c r="S6043" s="4">
        <v>6.7</v>
      </c>
      <c r="T6043" t="s">
        <v>89</v>
      </c>
    </row>
    <row r="6044" spans="1:20" x14ac:dyDescent="0.35">
      <c r="A6044" t="s">
        <v>11979</v>
      </c>
      <c r="B6044" s="5" t="s">
        <v>162</v>
      </c>
      <c r="C6044" s="6">
        <v>58125</v>
      </c>
      <c r="D6044" t="s">
        <v>81</v>
      </c>
      <c r="E6044">
        <v>78469</v>
      </c>
      <c r="F6044" s="5" t="s">
        <v>58</v>
      </c>
      <c r="G6044" s="5" t="s">
        <v>51</v>
      </c>
      <c r="H6044" s="5" t="s">
        <v>82</v>
      </c>
      <c r="I6044" t="s">
        <v>26</v>
      </c>
      <c r="J6044" t="s">
        <v>133</v>
      </c>
      <c r="K6044">
        <v>100</v>
      </c>
      <c r="L6044" s="5" t="s">
        <v>11980</v>
      </c>
      <c r="M6044" s="5" t="s">
        <v>28</v>
      </c>
      <c r="N6044">
        <v>0</v>
      </c>
      <c r="O6044" t="s">
        <v>71</v>
      </c>
      <c r="P6044" s="1">
        <v>45497</v>
      </c>
      <c r="Q6044" s="1">
        <v>45533</v>
      </c>
      <c r="R6044">
        <v>751</v>
      </c>
      <c r="S6044" s="4">
        <v>7.1</v>
      </c>
      <c r="T6044" t="s">
        <v>89</v>
      </c>
    </row>
    <row r="6045" spans="1:20" x14ac:dyDescent="0.35">
      <c r="A6045" t="s">
        <v>11981</v>
      </c>
      <c r="B6045" s="5" t="s">
        <v>100</v>
      </c>
      <c r="C6045" s="6">
        <v>304701</v>
      </c>
      <c r="D6045" t="s">
        <v>120</v>
      </c>
      <c r="E6045">
        <v>274231</v>
      </c>
      <c r="F6045" s="5" t="s">
        <v>23</v>
      </c>
      <c r="G6045" s="5" t="s">
        <v>24</v>
      </c>
      <c r="H6045" s="5" t="s">
        <v>121</v>
      </c>
      <c r="I6045" t="s">
        <v>26</v>
      </c>
      <c r="J6045" t="s">
        <v>121</v>
      </c>
      <c r="K6045">
        <v>100</v>
      </c>
      <c r="L6045" s="5" t="s">
        <v>11982</v>
      </c>
      <c r="M6045" s="5" t="s">
        <v>28</v>
      </c>
      <c r="N6045">
        <v>15</v>
      </c>
      <c r="O6045" t="s">
        <v>135</v>
      </c>
      <c r="P6045" s="1">
        <v>45512</v>
      </c>
      <c r="Q6045" s="1">
        <v>45579</v>
      </c>
      <c r="R6045">
        <v>990</v>
      </c>
      <c r="S6045" s="4">
        <v>7.1</v>
      </c>
      <c r="T6045" t="s">
        <v>277</v>
      </c>
    </row>
    <row r="6046" spans="1:20" x14ac:dyDescent="0.35">
      <c r="A6046" t="s">
        <v>11983</v>
      </c>
      <c r="B6046" s="5" t="s">
        <v>91</v>
      </c>
      <c r="C6046" s="6">
        <v>28807</v>
      </c>
      <c r="D6046" t="s">
        <v>22</v>
      </c>
      <c r="E6046">
        <v>28807</v>
      </c>
      <c r="F6046" s="5" t="s">
        <v>58</v>
      </c>
      <c r="G6046" s="5" t="s">
        <v>24</v>
      </c>
      <c r="H6046" s="5" t="s">
        <v>116</v>
      </c>
      <c r="I6046" t="s">
        <v>35</v>
      </c>
      <c r="J6046" t="s">
        <v>116</v>
      </c>
      <c r="K6046">
        <v>50</v>
      </c>
      <c r="L6046" s="5" t="s">
        <v>11984</v>
      </c>
      <c r="M6046" s="5" t="s">
        <v>70</v>
      </c>
      <c r="N6046">
        <v>0</v>
      </c>
      <c r="O6046" t="s">
        <v>167</v>
      </c>
      <c r="P6046" s="1">
        <v>45388</v>
      </c>
      <c r="Q6046" s="1">
        <v>45452</v>
      </c>
      <c r="R6046">
        <v>2227</v>
      </c>
      <c r="S6046" s="4">
        <v>8.6</v>
      </c>
      <c r="T6046" t="s">
        <v>243</v>
      </c>
    </row>
    <row r="6047" spans="1:20" x14ac:dyDescent="0.35">
      <c r="A6047" t="s">
        <v>11985</v>
      </c>
      <c r="B6047" s="5" t="s">
        <v>28802</v>
      </c>
      <c r="C6047" s="6">
        <v>119295</v>
      </c>
      <c r="D6047" t="s">
        <v>120</v>
      </c>
      <c r="E6047">
        <v>107366</v>
      </c>
      <c r="F6047" s="5" t="s">
        <v>50</v>
      </c>
      <c r="G6047" s="5" t="s">
        <v>59</v>
      </c>
      <c r="H6047" s="5" t="s">
        <v>121</v>
      </c>
      <c r="I6047" t="s">
        <v>44</v>
      </c>
      <c r="J6047" t="s">
        <v>121</v>
      </c>
      <c r="K6047">
        <v>100</v>
      </c>
      <c r="L6047" s="5" t="s">
        <v>11986</v>
      </c>
      <c r="M6047" s="5" t="s">
        <v>70</v>
      </c>
      <c r="N6047">
        <v>4</v>
      </c>
      <c r="O6047" t="s">
        <v>88</v>
      </c>
      <c r="P6047" s="1">
        <v>45646</v>
      </c>
      <c r="Q6047" s="1">
        <v>45662</v>
      </c>
      <c r="R6047">
        <v>1352</v>
      </c>
      <c r="S6047" s="4">
        <v>6.2</v>
      </c>
      <c r="T6047" t="s">
        <v>136</v>
      </c>
    </row>
    <row r="6048" spans="1:20" x14ac:dyDescent="0.35">
      <c r="A6048" t="s">
        <v>11987</v>
      </c>
      <c r="B6048" s="5" t="s">
        <v>40</v>
      </c>
      <c r="C6048" s="6">
        <v>75061</v>
      </c>
      <c r="D6048" t="s">
        <v>41</v>
      </c>
      <c r="E6048">
        <v>63802</v>
      </c>
      <c r="F6048" s="5" t="s">
        <v>50</v>
      </c>
      <c r="G6048" s="5" t="s">
        <v>42</v>
      </c>
      <c r="H6048" s="5" t="s">
        <v>43</v>
      </c>
      <c r="I6048" t="s">
        <v>44</v>
      </c>
      <c r="J6048" t="s">
        <v>43</v>
      </c>
      <c r="K6048">
        <v>100</v>
      </c>
      <c r="L6048" s="5" t="s">
        <v>11988</v>
      </c>
      <c r="M6048" s="5" t="s">
        <v>70</v>
      </c>
      <c r="N6048">
        <v>4</v>
      </c>
      <c r="O6048" t="s">
        <v>78</v>
      </c>
      <c r="P6048" s="1">
        <v>45741</v>
      </c>
      <c r="Q6048" s="1">
        <v>45808</v>
      </c>
      <c r="R6048">
        <v>2222</v>
      </c>
      <c r="S6048" s="4">
        <v>7.7</v>
      </c>
      <c r="T6048" t="s">
        <v>95</v>
      </c>
    </row>
    <row r="6049" spans="1:20" x14ac:dyDescent="0.35">
      <c r="A6049" t="s">
        <v>11989</v>
      </c>
      <c r="B6049" s="5" t="s">
        <v>105</v>
      </c>
      <c r="C6049" s="6">
        <v>134979</v>
      </c>
      <c r="D6049" t="s">
        <v>41</v>
      </c>
      <c r="E6049">
        <v>114732</v>
      </c>
      <c r="F6049" s="5" t="s">
        <v>66</v>
      </c>
      <c r="G6049" s="5" t="s">
        <v>51</v>
      </c>
      <c r="H6049" s="5" t="s">
        <v>151</v>
      </c>
      <c r="I6049" t="s">
        <v>26</v>
      </c>
      <c r="J6049" t="s">
        <v>126</v>
      </c>
      <c r="K6049">
        <v>50</v>
      </c>
      <c r="L6049" s="5" t="s">
        <v>11990</v>
      </c>
      <c r="M6049" s="5" t="s">
        <v>70</v>
      </c>
      <c r="N6049">
        <v>7</v>
      </c>
      <c r="O6049" t="s">
        <v>88</v>
      </c>
      <c r="P6049" s="1">
        <v>45454</v>
      </c>
      <c r="Q6049" s="1">
        <v>45511</v>
      </c>
      <c r="R6049">
        <v>1909</v>
      </c>
      <c r="S6049" s="4">
        <v>8.4</v>
      </c>
      <c r="T6049" t="s">
        <v>95</v>
      </c>
    </row>
    <row r="6050" spans="1:20" x14ac:dyDescent="0.35">
      <c r="A6050" t="s">
        <v>11991</v>
      </c>
      <c r="B6050" s="5" t="s">
        <v>49</v>
      </c>
      <c r="C6050" s="6">
        <v>138134</v>
      </c>
      <c r="D6050" t="s">
        <v>92</v>
      </c>
      <c r="E6050">
        <v>103601</v>
      </c>
      <c r="F6050" s="5" t="s">
        <v>66</v>
      </c>
      <c r="G6050" s="5" t="s">
        <v>51</v>
      </c>
      <c r="H6050" s="5" t="s">
        <v>93</v>
      </c>
      <c r="I6050" t="s">
        <v>44</v>
      </c>
      <c r="J6050" t="s">
        <v>93</v>
      </c>
      <c r="K6050">
        <v>50</v>
      </c>
      <c r="L6050" s="5" t="s">
        <v>9397</v>
      </c>
      <c r="M6050" s="5" t="s">
        <v>70</v>
      </c>
      <c r="N6050">
        <v>6</v>
      </c>
      <c r="O6050" t="s">
        <v>141</v>
      </c>
      <c r="P6050" s="1">
        <v>45323</v>
      </c>
      <c r="Q6050" s="1">
        <v>45350</v>
      </c>
      <c r="R6050">
        <v>507</v>
      </c>
      <c r="S6050" s="4">
        <v>5.4</v>
      </c>
      <c r="T6050" t="s">
        <v>210</v>
      </c>
    </row>
    <row r="6051" spans="1:20" x14ac:dyDescent="0.35">
      <c r="A6051" t="s">
        <v>11992</v>
      </c>
      <c r="B6051" s="5" t="s">
        <v>32</v>
      </c>
      <c r="C6051" s="6">
        <v>71317</v>
      </c>
      <c r="D6051" t="s">
        <v>22</v>
      </c>
      <c r="E6051">
        <v>71317</v>
      </c>
      <c r="F6051" s="5" t="s">
        <v>58</v>
      </c>
      <c r="G6051" s="5" t="s">
        <v>24</v>
      </c>
      <c r="H6051" s="5" t="s">
        <v>129</v>
      </c>
      <c r="I6051" t="s">
        <v>26</v>
      </c>
      <c r="J6051" t="s">
        <v>129</v>
      </c>
      <c r="K6051">
        <v>100</v>
      </c>
      <c r="L6051" s="5" t="s">
        <v>11993</v>
      </c>
      <c r="M6051" s="5" t="s">
        <v>28</v>
      </c>
      <c r="N6051">
        <v>1</v>
      </c>
      <c r="O6051" t="s">
        <v>131</v>
      </c>
      <c r="P6051" s="1">
        <v>45767</v>
      </c>
      <c r="Q6051" s="1">
        <v>45828</v>
      </c>
      <c r="R6051">
        <v>2132</v>
      </c>
      <c r="S6051" s="4">
        <v>9.6</v>
      </c>
      <c r="T6051" t="s">
        <v>79</v>
      </c>
    </row>
    <row r="6052" spans="1:20" x14ac:dyDescent="0.35">
      <c r="A6052" t="s">
        <v>11994</v>
      </c>
      <c r="B6052" s="5" t="s">
        <v>57</v>
      </c>
      <c r="C6052" s="6">
        <v>238482</v>
      </c>
      <c r="D6052" t="s">
        <v>33</v>
      </c>
      <c r="E6052">
        <v>26233020</v>
      </c>
      <c r="F6052" s="5" t="s">
        <v>23</v>
      </c>
      <c r="G6052" s="5" t="s">
        <v>51</v>
      </c>
      <c r="H6052" s="5" t="s">
        <v>34</v>
      </c>
      <c r="I6052" t="s">
        <v>44</v>
      </c>
      <c r="J6052" t="s">
        <v>34</v>
      </c>
      <c r="K6052">
        <v>100</v>
      </c>
      <c r="L6052" s="5" t="s">
        <v>11995</v>
      </c>
      <c r="M6052" s="5" t="s">
        <v>70</v>
      </c>
      <c r="N6052">
        <v>17</v>
      </c>
      <c r="O6052" t="s">
        <v>172</v>
      </c>
      <c r="P6052" s="1">
        <v>45328</v>
      </c>
      <c r="Q6052" s="1">
        <v>45352</v>
      </c>
      <c r="R6052">
        <v>1858</v>
      </c>
      <c r="S6052" s="4">
        <v>8.4</v>
      </c>
      <c r="T6052" t="s">
        <v>153</v>
      </c>
    </row>
    <row r="6053" spans="1:20" x14ac:dyDescent="0.35">
      <c r="A6053" t="s">
        <v>11996</v>
      </c>
      <c r="B6053" s="5" t="s">
        <v>49</v>
      </c>
      <c r="C6053" s="6">
        <v>217112</v>
      </c>
      <c r="D6053" t="s">
        <v>41</v>
      </c>
      <c r="E6053">
        <v>184545</v>
      </c>
      <c r="F6053" s="5" t="s">
        <v>23</v>
      </c>
      <c r="G6053" s="5" t="s">
        <v>24</v>
      </c>
      <c r="H6053" s="5" t="s">
        <v>60</v>
      </c>
      <c r="I6053" t="s">
        <v>35</v>
      </c>
      <c r="J6053" t="s">
        <v>60</v>
      </c>
      <c r="K6053">
        <v>100</v>
      </c>
      <c r="L6053" s="5" t="s">
        <v>11997</v>
      </c>
      <c r="M6053" s="5" t="s">
        <v>37</v>
      </c>
      <c r="N6053">
        <v>17</v>
      </c>
      <c r="O6053" t="s">
        <v>167</v>
      </c>
      <c r="P6053" s="1">
        <v>45668</v>
      </c>
      <c r="Q6053" s="1">
        <v>45697</v>
      </c>
      <c r="R6053">
        <v>2235</v>
      </c>
      <c r="S6053" s="4">
        <v>7.7</v>
      </c>
      <c r="T6053" t="s">
        <v>118</v>
      </c>
    </row>
    <row r="6054" spans="1:20" x14ac:dyDescent="0.35">
      <c r="A6054" t="s">
        <v>11998</v>
      </c>
      <c r="B6054" s="5" t="s">
        <v>28802</v>
      </c>
      <c r="C6054" s="6">
        <v>91189</v>
      </c>
      <c r="D6054" t="s">
        <v>81</v>
      </c>
      <c r="E6054">
        <v>123105</v>
      </c>
      <c r="F6054" s="5" t="s">
        <v>50</v>
      </c>
      <c r="G6054" s="5" t="s">
        <v>59</v>
      </c>
      <c r="H6054" s="5" t="s">
        <v>82</v>
      </c>
      <c r="I6054" t="s">
        <v>44</v>
      </c>
      <c r="J6054" t="s">
        <v>82</v>
      </c>
      <c r="K6054">
        <v>50</v>
      </c>
      <c r="L6054" s="5" t="s">
        <v>11999</v>
      </c>
      <c r="M6054" s="5" t="s">
        <v>70</v>
      </c>
      <c r="N6054">
        <v>4</v>
      </c>
      <c r="O6054" t="s">
        <v>88</v>
      </c>
      <c r="P6054" s="1">
        <v>45735</v>
      </c>
      <c r="Q6054" s="1">
        <v>45801</v>
      </c>
      <c r="R6054">
        <v>1179</v>
      </c>
      <c r="S6054" s="4">
        <v>6</v>
      </c>
      <c r="T6054" t="s">
        <v>277</v>
      </c>
    </row>
    <row r="6055" spans="1:20" x14ac:dyDescent="0.35">
      <c r="A6055" t="s">
        <v>12000</v>
      </c>
      <c r="B6055" s="5" t="s">
        <v>28801</v>
      </c>
      <c r="C6055" s="6">
        <v>31432</v>
      </c>
      <c r="D6055" t="s">
        <v>22</v>
      </c>
      <c r="E6055">
        <v>31432</v>
      </c>
      <c r="F6055" s="5" t="s">
        <v>50</v>
      </c>
      <c r="G6055" s="5" t="s">
        <v>24</v>
      </c>
      <c r="H6055" s="5" t="s">
        <v>116</v>
      </c>
      <c r="I6055" t="s">
        <v>26</v>
      </c>
      <c r="J6055" t="s">
        <v>116</v>
      </c>
      <c r="K6055">
        <v>0</v>
      </c>
      <c r="L6055" s="5" t="s">
        <v>12001</v>
      </c>
      <c r="M6055" s="5" t="s">
        <v>54</v>
      </c>
      <c r="N6055">
        <v>2</v>
      </c>
      <c r="O6055" t="s">
        <v>62</v>
      </c>
      <c r="P6055" s="1">
        <v>45730</v>
      </c>
      <c r="Q6055" s="1">
        <v>45756</v>
      </c>
      <c r="R6055">
        <v>1250</v>
      </c>
      <c r="S6055" s="4">
        <v>7.7</v>
      </c>
      <c r="T6055" t="s">
        <v>153</v>
      </c>
    </row>
    <row r="6056" spans="1:20" x14ac:dyDescent="0.35">
      <c r="A6056" t="s">
        <v>12002</v>
      </c>
      <c r="B6056" s="5" t="s">
        <v>28801</v>
      </c>
      <c r="C6056" s="6">
        <v>203827</v>
      </c>
      <c r="D6056" t="s">
        <v>41</v>
      </c>
      <c r="E6056">
        <v>173253</v>
      </c>
      <c r="F6056" s="5" t="s">
        <v>23</v>
      </c>
      <c r="G6056" s="5" t="s">
        <v>51</v>
      </c>
      <c r="H6056" s="5" t="s">
        <v>151</v>
      </c>
      <c r="I6056" t="s">
        <v>35</v>
      </c>
      <c r="J6056" t="s">
        <v>151</v>
      </c>
      <c r="K6056">
        <v>100</v>
      </c>
      <c r="L6056" s="5" t="s">
        <v>12003</v>
      </c>
      <c r="M6056" s="5" t="s">
        <v>28</v>
      </c>
      <c r="N6056">
        <v>19</v>
      </c>
      <c r="O6056" t="s">
        <v>62</v>
      </c>
      <c r="P6056" s="1">
        <v>45486</v>
      </c>
      <c r="Q6056" s="1">
        <v>45544</v>
      </c>
      <c r="R6056">
        <v>2138</v>
      </c>
      <c r="S6056" s="4">
        <v>7.5</v>
      </c>
      <c r="T6056" t="s">
        <v>118</v>
      </c>
    </row>
    <row r="6057" spans="1:20" x14ac:dyDescent="0.35">
      <c r="A6057" t="s">
        <v>12004</v>
      </c>
      <c r="B6057" s="5" t="s">
        <v>40</v>
      </c>
      <c r="C6057" s="6">
        <v>78958</v>
      </c>
      <c r="D6057" t="s">
        <v>41</v>
      </c>
      <c r="E6057">
        <v>67114</v>
      </c>
      <c r="F6057" s="5" t="s">
        <v>50</v>
      </c>
      <c r="G6057" s="5" t="s">
        <v>42</v>
      </c>
      <c r="H6057" s="5" t="s">
        <v>60</v>
      </c>
      <c r="I6057" t="s">
        <v>26</v>
      </c>
      <c r="J6057" t="s">
        <v>915</v>
      </c>
      <c r="K6057">
        <v>50</v>
      </c>
      <c r="L6057" s="5" t="s">
        <v>12005</v>
      </c>
      <c r="M6057" s="5" t="s">
        <v>70</v>
      </c>
      <c r="N6057">
        <v>3</v>
      </c>
      <c r="O6057" t="s">
        <v>131</v>
      </c>
      <c r="P6057" s="1">
        <v>45481</v>
      </c>
      <c r="Q6057" s="1">
        <v>45521</v>
      </c>
      <c r="R6057">
        <v>2012</v>
      </c>
      <c r="S6057" s="4">
        <v>8.5</v>
      </c>
      <c r="T6057" t="s">
        <v>30</v>
      </c>
    </row>
    <row r="6058" spans="1:20" x14ac:dyDescent="0.35">
      <c r="A6058" t="s">
        <v>12006</v>
      </c>
      <c r="B6058" s="5" t="s">
        <v>57</v>
      </c>
      <c r="C6058" s="6">
        <v>100020</v>
      </c>
      <c r="D6058" t="s">
        <v>81</v>
      </c>
      <c r="E6058">
        <v>135027</v>
      </c>
      <c r="F6058" s="5" t="s">
        <v>66</v>
      </c>
      <c r="G6058" s="5" t="s">
        <v>59</v>
      </c>
      <c r="H6058" s="5" t="s">
        <v>82</v>
      </c>
      <c r="I6058" t="s">
        <v>44</v>
      </c>
      <c r="J6058" t="s">
        <v>82</v>
      </c>
      <c r="K6058">
        <v>50</v>
      </c>
      <c r="L6058" s="5" t="s">
        <v>12007</v>
      </c>
      <c r="M6058" s="5" t="s">
        <v>54</v>
      </c>
      <c r="N6058">
        <v>9</v>
      </c>
      <c r="O6058" t="s">
        <v>62</v>
      </c>
      <c r="P6058" s="1">
        <v>45519</v>
      </c>
      <c r="Q6058" s="1">
        <v>45544</v>
      </c>
      <c r="R6058">
        <v>1515</v>
      </c>
      <c r="S6058" s="4">
        <v>8.6999999999999993</v>
      </c>
      <c r="T6058" t="s">
        <v>63</v>
      </c>
    </row>
    <row r="6059" spans="1:20" x14ac:dyDescent="0.35">
      <c r="A6059" t="s">
        <v>12008</v>
      </c>
      <c r="B6059" s="5" t="s">
        <v>73</v>
      </c>
      <c r="C6059" s="6">
        <v>168504</v>
      </c>
      <c r="D6059" t="s">
        <v>22</v>
      </c>
      <c r="E6059">
        <v>168504</v>
      </c>
      <c r="F6059" s="5" t="s">
        <v>23</v>
      </c>
      <c r="G6059" s="5" t="s">
        <v>59</v>
      </c>
      <c r="H6059" s="5" t="s">
        <v>191</v>
      </c>
      <c r="I6059" t="s">
        <v>35</v>
      </c>
      <c r="J6059" t="s">
        <v>191</v>
      </c>
      <c r="K6059">
        <v>100</v>
      </c>
      <c r="L6059" s="5" t="s">
        <v>12009</v>
      </c>
      <c r="M6059" s="5" t="s">
        <v>37</v>
      </c>
      <c r="N6059">
        <v>17</v>
      </c>
      <c r="O6059" t="s">
        <v>88</v>
      </c>
      <c r="P6059" s="1">
        <v>45580</v>
      </c>
      <c r="Q6059" s="1">
        <v>45603</v>
      </c>
      <c r="R6059">
        <v>1388</v>
      </c>
      <c r="S6059" s="4">
        <v>9.3000000000000007</v>
      </c>
      <c r="T6059" t="s">
        <v>103</v>
      </c>
    </row>
    <row r="6060" spans="1:20" x14ac:dyDescent="0.35">
      <c r="A6060" t="s">
        <v>12010</v>
      </c>
      <c r="B6060" s="5" t="s">
        <v>100</v>
      </c>
      <c r="C6060" s="6">
        <v>59253</v>
      </c>
      <c r="D6060" t="s">
        <v>22</v>
      </c>
      <c r="E6060">
        <v>59253</v>
      </c>
      <c r="F6060" s="5" t="s">
        <v>58</v>
      </c>
      <c r="G6060" s="5" t="s">
        <v>42</v>
      </c>
      <c r="H6060" s="5" t="s">
        <v>52</v>
      </c>
      <c r="I6060" t="s">
        <v>44</v>
      </c>
      <c r="J6060" t="s">
        <v>1211</v>
      </c>
      <c r="K6060">
        <v>100</v>
      </c>
      <c r="L6060" s="5" t="s">
        <v>12011</v>
      </c>
      <c r="M6060" s="5" t="s">
        <v>37</v>
      </c>
      <c r="N6060">
        <v>1</v>
      </c>
      <c r="O6060" t="s">
        <v>62</v>
      </c>
      <c r="P6060" s="1">
        <v>45384</v>
      </c>
      <c r="Q6060" s="1">
        <v>45454</v>
      </c>
      <c r="R6060">
        <v>2238</v>
      </c>
      <c r="S6060" s="4">
        <v>6.6</v>
      </c>
      <c r="T6060" t="s">
        <v>89</v>
      </c>
    </row>
    <row r="6061" spans="1:20" x14ac:dyDescent="0.35">
      <c r="A6061" t="s">
        <v>12012</v>
      </c>
      <c r="B6061" s="5" t="s">
        <v>49</v>
      </c>
      <c r="C6061" s="6">
        <v>74984</v>
      </c>
      <c r="D6061" t="s">
        <v>22</v>
      </c>
      <c r="E6061">
        <v>74984</v>
      </c>
      <c r="F6061" s="5" t="s">
        <v>23</v>
      </c>
      <c r="G6061" s="5" t="s">
        <v>59</v>
      </c>
      <c r="H6061" s="5" t="s">
        <v>157</v>
      </c>
      <c r="I6061" t="s">
        <v>44</v>
      </c>
      <c r="J6061" t="s">
        <v>522</v>
      </c>
      <c r="K6061">
        <v>50</v>
      </c>
      <c r="L6061" s="5" t="s">
        <v>12013</v>
      </c>
      <c r="M6061" s="5" t="s">
        <v>54</v>
      </c>
      <c r="N6061">
        <v>15</v>
      </c>
      <c r="O6061" t="s">
        <v>131</v>
      </c>
      <c r="P6061" s="1">
        <v>45487</v>
      </c>
      <c r="Q6061" s="1">
        <v>45558</v>
      </c>
      <c r="R6061">
        <v>1980</v>
      </c>
      <c r="S6061" s="4">
        <v>8.3000000000000007</v>
      </c>
      <c r="T6061" t="s">
        <v>38</v>
      </c>
    </row>
    <row r="6062" spans="1:20" x14ac:dyDescent="0.35">
      <c r="A6062" t="s">
        <v>12014</v>
      </c>
      <c r="B6062" s="5" t="s">
        <v>57</v>
      </c>
      <c r="C6062" s="6">
        <v>236625</v>
      </c>
      <c r="D6062" t="s">
        <v>22</v>
      </c>
      <c r="E6062">
        <v>236625</v>
      </c>
      <c r="F6062" s="5" t="s">
        <v>23</v>
      </c>
      <c r="G6062" s="5" t="s">
        <v>42</v>
      </c>
      <c r="H6062" s="5" t="s">
        <v>52</v>
      </c>
      <c r="I6062" t="s">
        <v>26</v>
      </c>
      <c r="J6062" t="s">
        <v>291</v>
      </c>
      <c r="K6062">
        <v>100</v>
      </c>
      <c r="L6062" s="5" t="s">
        <v>12015</v>
      </c>
      <c r="M6062" s="5" t="s">
        <v>70</v>
      </c>
      <c r="N6062">
        <v>15</v>
      </c>
      <c r="O6062" t="s">
        <v>135</v>
      </c>
      <c r="P6062" s="1">
        <v>45542</v>
      </c>
      <c r="Q6062" s="1">
        <v>45605</v>
      </c>
      <c r="R6062">
        <v>1087</v>
      </c>
      <c r="S6062" s="4">
        <v>6.7</v>
      </c>
      <c r="T6062" t="s">
        <v>136</v>
      </c>
    </row>
    <row r="6063" spans="1:20" x14ac:dyDescent="0.35">
      <c r="A6063" t="s">
        <v>12016</v>
      </c>
      <c r="B6063" s="5" t="s">
        <v>28799</v>
      </c>
      <c r="C6063" s="6">
        <v>111066</v>
      </c>
      <c r="D6063" t="s">
        <v>22</v>
      </c>
      <c r="E6063">
        <v>111066</v>
      </c>
      <c r="F6063" s="5" t="s">
        <v>66</v>
      </c>
      <c r="G6063" s="5" t="s">
        <v>59</v>
      </c>
      <c r="H6063" s="5" t="s">
        <v>101</v>
      </c>
      <c r="I6063" t="s">
        <v>44</v>
      </c>
      <c r="J6063" t="s">
        <v>101</v>
      </c>
      <c r="K6063">
        <v>0</v>
      </c>
      <c r="L6063" s="5" t="s">
        <v>12017</v>
      </c>
      <c r="M6063" s="5" t="s">
        <v>70</v>
      </c>
      <c r="N6063">
        <v>6</v>
      </c>
      <c r="O6063" t="s">
        <v>46</v>
      </c>
      <c r="P6063" s="1">
        <v>45744</v>
      </c>
      <c r="Q6063" s="1">
        <v>45806</v>
      </c>
      <c r="R6063">
        <v>2442</v>
      </c>
      <c r="S6063" s="4">
        <v>7.6</v>
      </c>
      <c r="T6063" t="s">
        <v>38</v>
      </c>
    </row>
    <row r="6064" spans="1:20" x14ac:dyDescent="0.35">
      <c r="A6064" t="s">
        <v>12018</v>
      </c>
      <c r="B6064" s="5" t="s">
        <v>28802</v>
      </c>
      <c r="C6064" s="6">
        <v>123116</v>
      </c>
      <c r="D6064" t="s">
        <v>22</v>
      </c>
      <c r="E6064">
        <v>123116</v>
      </c>
      <c r="F6064" s="5" t="s">
        <v>50</v>
      </c>
      <c r="G6064" s="5" t="s">
        <v>24</v>
      </c>
      <c r="H6064" s="5" t="s">
        <v>97</v>
      </c>
      <c r="I6064" t="s">
        <v>26</v>
      </c>
      <c r="J6064" t="s">
        <v>97</v>
      </c>
      <c r="K6064">
        <v>100</v>
      </c>
      <c r="L6064" s="5" t="s">
        <v>12019</v>
      </c>
      <c r="M6064" s="5" t="s">
        <v>70</v>
      </c>
      <c r="N6064">
        <v>4</v>
      </c>
      <c r="O6064" t="s">
        <v>112</v>
      </c>
      <c r="P6064" s="1">
        <v>45325</v>
      </c>
      <c r="Q6064" s="1">
        <v>45348</v>
      </c>
      <c r="R6064">
        <v>694</v>
      </c>
      <c r="S6064" s="4">
        <v>5.7</v>
      </c>
      <c r="T6064" t="s">
        <v>63</v>
      </c>
    </row>
    <row r="6065" spans="1:20" x14ac:dyDescent="0.35">
      <c r="A6065" t="s">
        <v>12020</v>
      </c>
      <c r="B6065" s="5" t="s">
        <v>28801</v>
      </c>
      <c r="C6065" s="6">
        <v>72971</v>
      </c>
      <c r="D6065" t="s">
        <v>41</v>
      </c>
      <c r="E6065">
        <v>62025</v>
      </c>
      <c r="F6065" s="5" t="s">
        <v>58</v>
      </c>
      <c r="G6065" s="5" t="s">
        <v>42</v>
      </c>
      <c r="H6065" s="5" t="s">
        <v>126</v>
      </c>
      <c r="I6065" t="s">
        <v>44</v>
      </c>
      <c r="J6065" t="s">
        <v>52</v>
      </c>
      <c r="K6065">
        <v>50</v>
      </c>
      <c r="L6065" s="5" t="s">
        <v>12021</v>
      </c>
      <c r="M6065" s="5" t="s">
        <v>37</v>
      </c>
      <c r="N6065">
        <v>1</v>
      </c>
      <c r="O6065" t="s">
        <v>78</v>
      </c>
      <c r="P6065" s="1">
        <v>45606</v>
      </c>
      <c r="Q6065" s="1">
        <v>45624</v>
      </c>
      <c r="R6065">
        <v>1884</v>
      </c>
      <c r="S6065" s="4">
        <v>9</v>
      </c>
      <c r="T6065" t="s">
        <v>79</v>
      </c>
    </row>
    <row r="6066" spans="1:20" x14ac:dyDescent="0.35">
      <c r="A6066" t="s">
        <v>12022</v>
      </c>
      <c r="B6066" s="5" t="s">
        <v>32</v>
      </c>
      <c r="C6066" s="6">
        <v>73070</v>
      </c>
      <c r="D6066" t="s">
        <v>74</v>
      </c>
      <c r="E6066">
        <v>91338</v>
      </c>
      <c r="F6066" s="5" t="s">
        <v>58</v>
      </c>
      <c r="G6066" s="5" t="s">
        <v>51</v>
      </c>
      <c r="H6066" s="5" t="s">
        <v>75</v>
      </c>
      <c r="I6066" t="s">
        <v>35</v>
      </c>
      <c r="J6066" t="s">
        <v>75</v>
      </c>
      <c r="K6066">
        <v>100</v>
      </c>
      <c r="L6066" s="5" t="s">
        <v>3313</v>
      </c>
      <c r="M6066" s="5" t="s">
        <v>37</v>
      </c>
      <c r="N6066">
        <v>0</v>
      </c>
      <c r="O6066" t="s">
        <v>167</v>
      </c>
      <c r="P6066" s="1">
        <v>45357</v>
      </c>
      <c r="Q6066" s="1">
        <v>45430</v>
      </c>
      <c r="R6066">
        <v>1253</v>
      </c>
      <c r="S6066" s="4">
        <v>6.3</v>
      </c>
      <c r="T6066" t="s">
        <v>63</v>
      </c>
    </row>
    <row r="6067" spans="1:20" x14ac:dyDescent="0.35">
      <c r="A6067" t="s">
        <v>12023</v>
      </c>
      <c r="B6067" s="5" t="s">
        <v>40</v>
      </c>
      <c r="C6067" s="6">
        <v>73301</v>
      </c>
      <c r="D6067" t="s">
        <v>22</v>
      </c>
      <c r="E6067">
        <v>73301</v>
      </c>
      <c r="F6067" s="5" t="s">
        <v>58</v>
      </c>
      <c r="G6067" s="5" t="s">
        <v>42</v>
      </c>
      <c r="H6067" s="5" t="s">
        <v>191</v>
      </c>
      <c r="I6067" t="s">
        <v>26</v>
      </c>
      <c r="J6067" t="s">
        <v>915</v>
      </c>
      <c r="K6067">
        <v>50</v>
      </c>
      <c r="L6067" s="5" t="s">
        <v>10432</v>
      </c>
      <c r="M6067" s="5" t="s">
        <v>54</v>
      </c>
      <c r="N6067">
        <v>0</v>
      </c>
      <c r="O6067" t="s">
        <v>172</v>
      </c>
      <c r="P6067" s="1">
        <v>45633</v>
      </c>
      <c r="Q6067" s="1">
        <v>45673</v>
      </c>
      <c r="R6067">
        <v>1946</v>
      </c>
      <c r="S6067" s="4">
        <v>9.1</v>
      </c>
      <c r="T6067" t="s">
        <v>79</v>
      </c>
    </row>
    <row r="6068" spans="1:20" x14ac:dyDescent="0.35">
      <c r="A6068" t="s">
        <v>12024</v>
      </c>
      <c r="B6068" s="5" t="s">
        <v>28802</v>
      </c>
      <c r="C6068" s="6">
        <v>46090</v>
      </c>
      <c r="D6068" t="s">
        <v>22</v>
      </c>
      <c r="E6068">
        <v>46090</v>
      </c>
      <c r="F6068" s="5" t="s">
        <v>50</v>
      </c>
      <c r="G6068" s="5" t="s">
        <v>59</v>
      </c>
      <c r="H6068" s="5" t="s">
        <v>157</v>
      </c>
      <c r="I6068" t="s">
        <v>35</v>
      </c>
      <c r="J6068" t="s">
        <v>157</v>
      </c>
      <c r="K6068">
        <v>50</v>
      </c>
      <c r="L6068" s="5" t="s">
        <v>12025</v>
      </c>
      <c r="M6068" s="5" t="s">
        <v>54</v>
      </c>
      <c r="N6068">
        <v>3</v>
      </c>
      <c r="O6068" t="s">
        <v>147</v>
      </c>
      <c r="P6068" s="1">
        <v>45538</v>
      </c>
      <c r="Q6068" s="1">
        <v>45578</v>
      </c>
      <c r="R6068">
        <v>2485</v>
      </c>
      <c r="S6068" s="4">
        <v>8.4</v>
      </c>
      <c r="T6068" t="s">
        <v>277</v>
      </c>
    </row>
    <row r="6069" spans="1:20" x14ac:dyDescent="0.35">
      <c r="A6069" t="s">
        <v>12026</v>
      </c>
      <c r="B6069" s="5" t="s">
        <v>105</v>
      </c>
      <c r="C6069" s="6">
        <v>268531</v>
      </c>
      <c r="D6069" t="s">
        <v>22</v>
      </c>
      <c r="E6069">
        <v>268531</v>
      </c>
      <c r="F6069" s="5" t="s">
        <v>23</v>
      </c>
      <c r="G6069" s="5" t="s">
        <v>59</v>
      </c>
      <c r="H6069" s="5" t="s">
        <v>25</v>
      </c>
      <c r="I6069" t="s">
        <v>35</v>
      </c>
      <c r="J6069" t="s">
        <v>25</v>
      </c>
      <c r="K6069">
        <v>50</v>
      </c>
      <c r="L6069" s="5" t="s">
        <v>12027</v>
      </c>
      <c r="M6069" s="5" t="s">
        <v>54</v>
      </c>
      <c r="N6069">
        <v>11</v>
      </c>
      <c r="O6069" t="s">
        <v>147</v>
      </c>
      <c r="P6069" s="1">
        <v>45701</v>
      </c>
      <c r="Q6069" s="1">
        <v>45767</v>
      </c>
      <c r="R6069">
        <v>1051</v>
      </c>
      <c r="S6069" s="4">
        <v>5.8</v>
      </c>
      <c r="T6069" t="s">
        <v>108</v>
      </c>
    </row>
    <row r="6070" spans="1:20" x14ac:dyDescent="0.35">
      <c r="A6070" t="s">
        <v>12028</v>
      </c>
      <c r="B6070" s="5" t="s">
        <v>57</v>
      </c>
      <c r="C6070" s="6">
        <v>116014</v>
      </c>
      <c r="D6070" t="s">
        <v>120</v>
      </c>
      <c r="E6070">
        <v>104413</v>
      </c>
      <c r="F6070" s="5" t="s">
        <v>50</v>
      </c>
      <c r="G6070" s="5" t="s">
        <v>24</v>
      </c>
      <c r="H6070" s="5" t="s">
        <v>121</v>
      </c>
      <c r="I6070" t="s">
        <v>26</v>
      </c>
      <c r="J6070" t="s">
        <v>121</v>
      </c>
      <c r="K6070">
        <v>100</v>
      </c>
      <c r="L6070" s="5" t="s">
        <v>12029</v>
      </c>
      <c r="M6070" s="5" t="s">
        <v>54</v>
      </c>
      <c r="N6070">
        <v>3</v>
      </c>
      <c r="O6070" t="s">
        <v>172</v>
      </c>
      <c r="P6070" s="1">
        <v>45518</v>
      </c>
      <c r="Q6070" s="1">
        <v>45572</v>
      </c>
      <c r="R6070">
        <v>1865</v>
      </c>
      <c r="S6070" s="4">
        <v>6.8</v>
      </c>
      <c r="T6070" t="s">
        <v>38</v>
      </c>
    </row>
    <row r="6071" spans="1:20" x14ac:dyDescent="0.35">
      <c r="A6071" t="s">
        <v>12030</v>
      </c>
      <c r="B6071" s="5" t="s">
        <v>174</v>
      </c>
      <c r="C6071" s="6">
        <v>112161</v>
      </c>
      <c r="D6071" t="s">
        <v>22</v>
      </c>
      <c r="E6071">
        <v>112161</v>
      </c>
      <c r="F6071" s="5" t="s">
        <v>50</v>
      </c>
      <c r="G6071" s="5" t="s">
        <v>59</v>
      </c>
      <c r="H6071" s="5" t="s">
        <v>25</v>
      </c>
      <c r="I6071" t="s">
        <v>35</v>
      </c>
      <c r="J6071" t="s">
        <v>25</v>
      </c>
      <c r="K6071">
        <v>0</v>
      </c>
      <c r="L6071" s="5" t="s">
        <v>12031</v>
      </c>
      <c r="M6071" s="5" t="s">
        <v>37</v>
      </c>
      <c r="N6071">
        <v>2</v>
      </c>
      <c r="O6071" t="s">
        <v>78</v>
      </c>
      <c r="P6071" s="1">
        <v>45385</v>
      </c>
      <c r="Q6071" s="1">
        <v>45428</v>
      </c>
      <c r="R6071">
        <v>2499</v>
      </c>
      <c r="S6071" s="4">
        <v>9.1</v>
      </c>
      <c r="T6071" t="s">
        <v>118</v>
      </c>
    </row>
    <row r="6072" spans="1:20" x14ac:dyDescent="0.35">
      <c r="A6072" t="s">
        <v>12032</v>
      </c>
      <c r="B6072" s="5" t="s">
        <v>162</v>
      </c>
      <c r="C6072" s="6">
        <v>62287</v>
      </c>
      <c r="D6072" t="s">
        <v>22</v>
      </c>
      <c r="E6072">
        <v>62287</v>
      </c>
      <c r="F6072" s="5" t="s">
        <v>23</v>
      </c>
      <c r="G6072" s="5" t="s">
        <v>59</v>
      </c>
      <c r="H6072" s="5" t="s">
        <v>116</v>
      </c>
      <c r="I6072" t="s">
        <v>35</v>
      </c>
      <c r="J6072" t="s">
        <v>192</v>
      </c>
      <c r="K6072">
        <v>100</v>
      </c>
      <c r="L6072" s="5" t="s">
        <v>12033</v>
      </c>
      <c r="M6072" s="5" t="s">
        <v>28</v>
      </c>
      <c r="N6072">
        <v>17</v>
      </c>
      <c r="O6072" t="s">
        <v>46</v>
      </c>
      <c r="P6072" s="1">
        <v>45485</v>
      </c>
      <c r="Q6072" s="1">
        <v>45514</v>
      </c>
      <c r="R6072">
        <v>2286</v>
      </c>
      <c r="S6072" s="4">
        <v>6.4</v>
      </c>
      <c r="T6072" t="s">
        <v>47</v>
      </c>
    </row>
    <row r="6073" spans="1:20" x14ac:dyDescent="0.35">
      <c r="A6073" t="s">
        <v>12034</v>
      </c>
      <c r="B6073" s="5" t="s">
        <v>217</v>
      </c>
      <c r="C6073" s="6">
        <v>71300</v>
      </c>
      <c r="D6073" t="s">
        <v>22</v>
      </c>
      <c r="E6073">
        <v>71300</v>
      </c>
      <c r="F6073" s="5" t="s">
        <v>58</v>
      </c>
      <c r="G6073" s="5" t="s">
        <v>51</v>
      </c>
      <c r="H6073" s="5" t="s">
        <v>191</v>
      </c>
      <c r="I6073" t="s">
        <v>26</v>
      </c>
      <c r="J6073" t="s">
        <v>191</v>
      </c>
      <c r="K6073">
        <v>50</v>
      </c>
      <c r="L6073" s="5" t="s">
        <v>10836</v>
      </c>
      <c r="M6073" s="5" t="s">
        <v>37</v>
      </c>
      <c r="N6073">
        <v>0</v>
      </c>
      <c r="O6073" t="s">
        <v>85</v>
      </c>
      <c r="P6073" s="1">
        <v>45584</v>
      </c>
      <c r="Q6073" s="1">
        <v>45622</v>
      </c>
      <c r="R6073">
        <v>2200</v>
      </c>
      <c r="S6073" s="4">
        <v>6.2</v>
      </c>
      <c r="T6073" t="s">
        <v>153</v>
      </c>
    </row>
    <row r="6074" spans="1:20" x14ac:dyDescent="0.35">
      <c r="A6074" t="s">
        <v>12035</v>
      </c>
      <c r="B6074" s="5" t="s">
        <v>91</v>
      </c>
      <c r="C6074" s="6">
        <v>65583</v>
      </c>
      <c r="D6074" t="s">
        <v>22</v>
      </c>
      <c r="E6074">
        <v>65583</v>
      </c>
      <c r="F6074" s="5" t="s">
        <v>50</v>
      </c>
      <c r="G6074" s="5" t="s">
        <v>24</v>
      </c>
      <c r="H6074" s="5" t="s">
        <v>52</v>
      </c>
      <c r="I6074" t="s">
        <v>44</v>
      </c>
      <c r="J6074" t="s">
        <v>467</v>
      </c>
      <c r="K6074">
        <v>0</v>
      </c>
      <c r="L6074" s="5" t="s">
        <v>6120</v>
      </c>
      <c r="M6074" s="5" t="s">
        <v>28</v>
      </c>
      <c r="N6074">
        <v>2</v>
      </c>
      <c r="O6074" t="s">
        <v>147</v>
      </c>
      <c r="P6074" s="1">
        <v>45709</v>
      </c>
      <c r="Q6074" s="1">
        <v>45761</v>
      </c>
      <c r="R6074">
        <v>733</v>
      </c>
      <c r="S6074" s="4">
        <v>8.9</v>
      </c>
      <c r="T6074" t="s">
        <v>153</v>
      </c>
    </row>
    <row r="6075" spans="1:20" x14ac:dyDescent="0.35">
      <c r="A6075" t="s">
        <v>12036</v>
      </c>
      <c r="B6075" s="5" t="s">
        <v>179</v>
      </c>
      <c r="C6075" s="6">
        <v>175971</v>
      </c>
      <c r="D6075" t="s">
        <v>41</v>
      </c>
      <c r="E6075">
        <v>149575</v>
      </c>
      <c r="F6075" s="5" t="s">
        <v>23</v>
      </c>
      <c r="G6075" s="5" t="s">
        <v>24</v>
      </c>
      <c r="H6075" s="5" t="s">
        <v>151</v>
      </c>
      <c r="I6075" t="s">
        <v>44</v>
      </c>
      <c r="J6075" t="s">
        <v>151</v>
      </c>
      <c r="K6075">
        <v>100</v>
      </c>
      <c r="L6075" s="5" t="s">
        <v>12037</v>
      </c>
      <c r="M6075" s="5" t="s">
        <v>37</v>
      </c>
      <c r="N6075">
        <v>11</v>
      </c>
      <c r="O6075" t="s">
        <v>167</v>
      </c>
      <c r="P6075" s="1">
        <v>45737</v>
      </c>
      <c r="Q6075" s="1">
        <v>45800</v>
      </c>
      <c r="R6075">
        <v>1930</v>
      </c>
      <c r="S6075" s="4">
        <v>9.4</v>
      </c>
      <c r="T6075" t="s">
        <v>95</v>
      </c>
    </row>
    <row r="6076" spans="1:20" x14ac:dyDescent="0.35">
      <c r="A6076" t="s">
        <v>12038</v>
      </c>
      <c r="B6076" s="5" t="s">
        <v>57</v>
      </c>
      <c r="C6076" s="6">
        <v>29541</v>
      </c>
      <c r="D6076" t="s">
        <v>22</v>
      </c>
      <c r="E6076">
        <v>29541</v>
      </c>
      <c r="F6076" s="5" t="s">
        <v>50</v>
      </c>
      <c r="G6076" s="5" t="s">
        <v>24</v>
      </c>
      <c r="H6076" s="5" t="s">
        <v>116</v>
      </c>
      <c r="I6076" t="s">
        <v>26</v>
      </c>
      <c r="J6076" t="s">
        <v>116</v>
      </c>
      <c r="K6076">
        <v>0</v>
      </c>
      <c r="L6076" s="5" t="s">
        <v>12039</v>
      </c>
      <c r="M6076" s="5" t="s">
        <v>70</v>
      </c>
      <c r="N6076">
        <v>3</v>
      </c>
      <c r="O6076" t="s">
        <v>78</v>
      </c>
      <c r="P6076" s="1">
        <v>45749</v>
      </c>
      <c r="Q6076" s="1">
        <v>45767</v>
      </c>
      <c r="R6076">
        <v>1449</v>
      </c>
      <c r="S6076" s="4">
        <v>6.3</v>
      </c>
      <c r="T6076" t="s">
        <v>63</v>
      </c>
    </row>
    <row r="6077" spans="1:20" x14ac:dyDescent="0.35">
      <c r="A6077" t="s">
        <v>12040</v>
      </c>
      <c r="B6077" s="5" t="s">
        <v>49</v>
      </c>
      <c r="C6077" s="6">
        <v>76318</v>
      </c>
      <c r="D6077" t="s">
        <v>22</v>
      </c>
      <c r="E6077">
        <v>76318</v>
      </c>
      <c r="F6077" s="5" t="s">
        <v>50</v>
      </c>
      <c r="G6077" s="5" t="s">
        <v>24</v>
      </c>
      <c r="H6077" s="5" t="s">
        <v>165</v>
      </c>
      <c r="I6077" t="s">
        <v>26</v>
      </c>
      <c r="J6077" t="s">
        <v>68</v>
      </c>
      <c r="K6077">
        <v>0</v>
      </c>
      <c r="L6077" s="5" t="s">
        <v>12041</v>
      </c>
      <c r="M6077" s="5" t="s">
        <v>70</v>
      </c>
      <c r="N6077">
        <v>2</v>
      </c>
      <c r="O6077" t="s">
        <v>71</v>
      </c>
      <c r="P6077" s="1">
        <v>45696</v>
      </c>
      <c r="Q6077" s="1">
        <v>45723</v>
      </c>
      <c r="R6077">
        <v>1449</v>
      </c>
      <c r="S6077" s="4">
        <v>7.9</v>
      </c>
      <c r="T6077" t="s">
        <v>95</v>
      </c>
    </row>
    <row r="6078" spans="1:20" x14ac:dyDescent="0.35">
      <c r="A6078" t="s">
        <v>12042</v>
      </c>
      <c r="B6078" s="5" t="s">
        <v>73</v>
      </c>
      <c r="C6078" s="6">
        <v>257587</v>
      </c>
      <c r="D6078" t="s">
        <v>22</v>
      </c>
      <c r="E6078">
        <v>257587</v>
      </c>
      <c r="F6078" s="5" t="s">
        <v>23</v>
      </c>
      <c r="G6078" s="5" t="s">
        <v>24</v>
      </c>
      <c r="H6078" s="5" t="s">
        <v>97</v>
      </c>
      <c r="I6078" t="s">
        <v>44</v>
      </c>
      <c r="J6078" t="s">
        <v>97</v>
      </c>
      <c r="K6078">
        <v>50</v>
      </c>
      <c r="L6078" s="5" t="s">
        <v>12043</v>
      </c>
      <c r="M6078" s="5" t="s">
        <v>37</v>
      </c>
      <c r="N6078">
        <v>11</v>
      </c>
      <c r="O6078" t="s">
        <v>112</v>
      </c>
      <c r="P6078" s="1">
        <v>45327</v>
      </c>
      <c r="Q6078" s="1">
        <v>45360</v>
      </c>
      <c r="R6078">
        <v>1770</v>
      </c>
      <c r="S6078" s="4">
        <v>5.0999999999999996</v>
      </c>
      <c r="T6078" t="s">
        <v>210</v>
      </c>
    </row>
    <row r="6079" spans="1:20" x14ac:dyDescent="0.35">
      <c r="A6079" t="s">
        <v>12044</v>
      </c>
      <c r="B6079" s="5" t="s">
        <v>179</v>
      </c>
      <c r="C6079" s="6">
        <v>188465</v>
      </c>
      <c r="D6079" t="s">
        <v>41</v>
      </c>
      <c r="E6079">
        <v>160195</v>
      </c>
      <c r="F6079" s="5" t="s">
        <v>23</v>
      </c>
      <c r="G6079" s="5" t="s">
        <v>42</v>
      </c>
      <c r="H6079" s="5" t="s">
        <v>151</v>
      </c>
      <c r="I6079" t="s">
        <v>44</v>
      </c>
      <c r="J6079" t="s">
        <v>151</v>
      </c>
      <c r="K6079">
        <v>50</v>
      </c>
      <c r="L6079" s="5" t="s">
        <v>9385</v>
      </c>
      <c r="M6079" s="5" t="s">
        <v>54</v>
      </c>
      <c r="N6079">
        <v>12</v>
      </c>
      <c r="O6079" t="s">
        <v>112</v>
      </c>
      <c r="P6079" s="1">
        <v>45328</v>
      </c>
      <c r="Q6079" s="1">
        <v>45370</v>
      </c>
      <c r="R6079">
        <v>1220</v>
      </c>
      <c r="S6079" s="4">
        <v>8.6999999999999993</v>
      </c>
      <c r="T6079" t="s">
        <v>38</v>
      </c>
    </row>
    <row r="6080" spans="1:20" x14ac:dyDescent="0.35">
      <c r="A6080" t="s">
        <v>12045</v>
      </c>
      <c r="B6080" s="5" t="s">
        <v>57</v>
      </c>
      <c r="C6080" s="6">
        <v>106976</v>
      </c>
      <c r="D6080" t="s">
        <v>22</v>
      </c>
      <c r="E6080">
        <v>106976</v>
      </c>
      <c r="F6080" s="5" t="s">
        <v>50</v>
      </c>
      <c r="G6080" s="5" t="s">
        <v>42</v>
      </c>
      <c r="H6080" s="5" t="s">
        <v>129</v>
      </c>
      <c r="I6080" t="s">
        <v>35</v>
      </c>
      <c r="J6080" t="s">
        <v>129</v>
      </c>
      <c r="K6080">
        <v>50</v>
      </c>
      <c r="L6080" s="5" t="s">
        <v>12046</v>
      </c>
      <c r="M6080" s="5" t="s">
        <v>54</v>
      </c>
      <c r="N6080">
        <v>4</v>
      </c>
      <c r="O6080" t="s">
        <v>85</v>
      </c>
      <c r="P6080" s="1">
        <v>45626</v>
      </c>
      <c r="Q6080" s="1">
        <v>45669</v>
      </c>
      <c r="R6080">
        <v>1164</v>
      </c>
      <c r="S6080" s="4">
        <v>8.6999999999999993</v>
      </c>
      <c r="T6080" t="s">
        <v>79</v>
      </c>
    </row>
    <row r="6081" spans="1:20" x14ac:dyDescent="0.35">
      <c r="A6081" t="s">
        <v>12047</v>
      </c>
      <c r="B6081" s="5" t="s">
        <v>179</v>
      </c>
      <c r="C6081" s="6">
        <v>142983</v>
      </c>
      <c r="D6081" t="s">
        <v>41</v>
      </c>
      <c r="E6081">
        <v>121536</v>
      </c>
      <c r="F6081" s="5" t="s">
        <v>23</v>
      </c>
      <c r="G6081" s="5" t="s">
        <v>42</v>
      </c>
      <c r="H6081" s="5" t="s">
        <v>43</v>
      </c>
      <c r="I6081" t="s">
        <v>26</v>
      </c>
      <c r="J6081" t="s">
        <v>43</v>
      </c>
      <c r="K6081">
        <v>50</v>
      </c>
      <c r="L6081" s="5" t="s">
        <v>12048</v>
      </c>
      <c r="M6081" s="5" t="s">
        <v>70</v>
      </c>
      <c r="N6081">
        <v>13</v>
      </c>
      <c r="O6081" t="s">
        <v>71</v>
      </c>
      <c r="P6081" s="1">
        <v>45463</v>
      </c>
      <c r="Q6081" s="1">
        <v>45520</v>
      </c>
      <c r="R6081">
        <v>1906</v>
      </c>
      <c r="S6081" s="4">
        <v>6.4</v>
      </c>
      <c r="T6081" t="s">
        <v>118</v>
      </c>
    </row>
    <row r="6082" spans="1:20" x14ac:dyDescent="0.35">
      <c r="A6082" t="s">
        <v>12049</v>
      </c>
      <c r="B6082" s="5" t="s">
        <v>28802</v>
      </c>
      <c r="C6082" s="6">
        <v>61577</v>
      </c>
      <c r="D6082" t="s">
        <v>22</v>
      </c>
      <c r="E6082">
        <v>61577</v>
      </c>
      <c r="F6082" s="5" t="s">
        <v>58</v>
      </c>
      <c r="G6082" s="5" t="s">
        <v>42</v>
      </c>
      <c r="H6082" s="5" t="s">
        <v>25</v>
      </c>
      <c r="I6082" t="s">
        <v>44</v>
      </c>
      <c r="J6082" t="s">
        <v>191</v>
      </c>
      <c r="K6082">
        <v>100</v>
      </c>
      <c r="L6082" s="5" t="s">
        <v>12050</v>
      </c>
      <c r="M6082" s="5" t="s">
        <v>54</v>
      </c>
      <c r="N6082">
        <v>0</v>
      </c>
      <c r="O6082" t="s">
        <v>62</v>
      </c>
      <c r="P6082" s="1">
        <v>45760</v>
      </c>
      <c r="Q6082" s="1">
        <v>45782</v>
      </c>
      <c r="R6082">
        <v>2097</v>
      </c>
      <c r="S6082" s="4">
        <v>5.8</v>
      </c>
      <c r="T6082" t="s">
        <v>108</v>
      </c>
    </row>
    <row r="6083" spans="1:20" x14ac:dyDescent="0.35">
      <c r="A6083" t="s">
        <v>12051</v>
      </c>
      <c r="B6083" s="5" t="s">
        <v>91</v>
      </c>
      <c r="C6083" s="6">
        <v>89159</v>
      </c>
      <c r="D6083" t="s">
        <v>81</v>
      </c>
      <c r="E6083">
        <v>120365</v>
      </c>
      <c r="F6083" s="5" t="s">
        <v>50</v>
      </c>
      <c r="G6083" s="5" t="s">
        <v>51</v>
      </c>
      <c r="H6083" s="5" t="s">
        <v>82</v>
      </c>
      <c r="I6083" t="s">
        <v>44</v>
      </c>
      <c r="J6083" t="s">
        <v>82</v>
      </c>
      <c r="K6083">
        <v>0</v>
      </c>
      <c r="L6083" s="5" t="s">
        <v>12052</v>
      </c>
      <c r="M6083" s="5" t="s">
        <v>54</v>
      </c>
      <c r="N6083">
        <v>2</v>
      </c>
      <c r="O6083" t="s">
        <v>88</v>
      </c>
      <c r="P6083" s="1">
        <v>45347</v>
      </c>
      <c r="Q6083" s="1">
        <v>45387</v>
      </c>
      <c r="R6083">
        <v>2019</v>
      </c>
      <c r="S6083" s="4">
        <v>7.9</v>
      </c>
      <c r="T6083" t="s">
        <v>243</v>
      </c>
    </row>
    <row r="6084" spans="1:20" x14ac:dyDescent="0.35">
      <c r="A6084" t="s">
        <v>12053</v>
      </c>
      <c r="B6084" s="5" t="s">
        <v>28802</v>
      </c>
      <c r="C6084" s="6">
        <v>98446</v>
      </c>
      <c r="D6084" t="s">
        <v>22</v>
      </c>
      <c r="E6084">
        <v>98446</v>
      </c>
      <c r="F6084" s="5" t="s">
        <v>58</v>
      </c>
      <c r="G6084" s="5" t="s">
        <v>59</v>
      </c>
      <c r="H6084" s="5" t="s">
        <v>97</v>
      </c>
      <c r="I6084" t="s">
        <v>26</v>
      </c>
      <c r="J6084" t="s">
        <v>97</v>
      </c>
      <c r="K6084">
        <v>100</v>
      </c>
      <c r="L6084" s="5" t="s">
        <v>12054</v>
      </c>
      <c r="M6084" s="5" t="s">
        <v>28</v>
      </c>
      <c r="N6084">
        <v>0</v>
      </c>
      <c r="O6084" t="s">
        <v>71</v>
      </c>
      <c r="P6084" s="1">
        <v>45486</v>
      </c>
      <c r="Q6084" s="1">
        <v>45557</v>
      </c>
      <c r="R6084">
        <v>2393</v>
      </c>
      <c r="S6084" s="4">
        <v>6.7</v>
      </c>
      <c r="T6084" t="s">
        <v>89</v>
      </c>
    </row>
    <row r="6085" spans="1:20" x14ac:dyDescent="0.35">
      <c r="A6085" t="s">
        <v>12055</v>
      </c>
      <c r="B6085" s="5" t="s">
        <v>91</v>
      </c>
      <c r="C6085" s="6">
        <v>50109</v>
      </c>
      <c r="D6085" t="s">
        <v>92</v>
      </c>
      <c r="E6085">
        <v>37582</v>
      </c>
      <c r="F6085" s="5" t="s">
        <v>58</v>
      </c>
      <c r="G6085" s="5" t="s">
        <v>51</v>
      </c>
      <c r="H6085" s="5" t="s">
        <v>93</v>
      </c>
      <c r="I6085" t="s">
        <v>44</v>
      </c>
      <c r="J6085" t="s">
        <v>93</v>
      </c>
      <c r="K6085">
        <v>50</v>
      </c>
      <c r="L6085" s="5" t="s">
        <v>12056</v>
      </c>
      <c r="M6085" s="5" t="s">
        <v>37</v>
      </c>
      <c r="N6085">
        <v>1</v>
      </c>
      <c r="O6085" t="s">
        <v>112</v>
      </c>
      <c r="P6085" s="1">
        <v>45661</v>
      </c>
      <c r="Q6085" s="1">
        <v>45706</v>
      </c>
      <c r="R6085">
        <v>2307</v>
      </c>
      <c r="S6085" s="4">
        <v>5.3</v>
      </c>
      <c r="T6085" t="s">
        <v>55</v>
      </c>
    </row>
    <row r="6086" spans="1:20" x14ac:dyDescent="0.35">
      <c r="A6086" t="s">
        <v>12057</v>
      </c>
      <c r="B6086" s="5" t="s">
        <v>28800</v>
      </c>
      <c r="C6086" s="6">
        <v>78378</v>
      </c>
      <c r="D6086" t="s">
        <v>22</v>
      </c>
      <c r="E6086">
        <v>78378</v>
      </c>
      <c r="F6086" s="5" t="s">
        <v>50</v>
      </c>
      <c r="G6086" s="5" t="s">
        <v>51</v>
      </c>
      <c r="H6086" s="5" t="s">
        <v>165</v>
      </c>
      <c r="I6086" t="s">
        <v>44</v>
      </c>
      <c r="J6086" t="s">
        <v>165</v>
      </c>
      <c r="K6086">
        <v>0</v>
      </c>
      <c r="L6086" s="5" t="s">
        <v>12058</v>
      </c>
      <c r="M6086" s="5" t="s">
        <v>70</v>
      </c>
      <c r="N6086">
        <v>4</v>
      </c>
      <c r="O6086" t="s">
        <v>147</v>
      </c>
      <c r="P6086" s="1">
        <v>45468</v>
      </c>
      <c r="Q6086" s="1">
        <v>45541</v>
      </c>
      <c r="R6086">
        <v>1328</v>
      </c>
      <c r="S6086" s="4">
        <v>9.3000000000000007</v>
      </c>
      <c r="T6086" t="s">
        <v>89</v>
      </c>
    </row>
    <row r="6087" spans="1:20" x14ac:dyDescent="0.35">
      <c r="A6087" t="s">
        <v>12059</v>
      </c>
      <c r="B6087" s="5" t="s">
        <v>100</v>
      </c>
      <c r="C6087" s="6">
        <v>72771</v>
      </c>
      <c r="D6087" t="s">
        <v>74</v>
      </c>
      <c r="E6087">
        <v>90964</v>
      </c>
      <c r="F6087" s="5" t="s">
        <v>50</v>
      </c>
      <c r="G6087" s="5" t="s">
        <v>42</v>
      </c>
      <c r="H6087" s="5" t="s">
        <v>75</v>
      </c>
      <c r="I6087" t="s">
        <v>44</v>
      </c>
      <c r="J6087" t="s">
        <v>75</v>
      </c>
      <c r="K6087">
        <v>50</v>
      </c>
      <c r="L6087" s="5" t="s">
        <v>5964</v>
      </c>
      <c r="M6087" s="5" t="s">
        <v>28</v>
      </c>
      <c r="N6087">
        <v>4</v>
      </c>
      <c r="O6087" t="s">
        <v>46</v>
      </c>
      <c r="P6087" s="1">
        <v>45740</v>
      </c>
      <c r="Q6087" s="1">
        <v>45812</v>
      </c>
      <c r="R6087">
        <v>2063</v>
      </c>
      <c r="S6087" s="4">
        <v>6.6</v>
      </c>
      <c r="T6087" t="s">
        <v>153</v>
      </c>
    </row>
    <row r="6088" spans="1:20" x14ac:dyDescent="0.35">
      <c r="A6088" t="s">
        <v>12060</v>
      </c>
      <c r="B6088" s="5" t="s">
        <v>40</v>
      </c>
      <c r="C6088" s="6">
        <v>269658</v>
      </c>
      <c r="D6088" t="s">
        <v>22</v>
      </c>
      <c r="E6088">
        <v>269658</v>
      </c>
      <c r="F6088" s="5" t="s">
        <v>23</v>
      </c>
      <c r="G6088" s="5" t="s">
        <v>42</v>
      </c>
      <c r="H6088" s="5" t="s">
        <v>52</v>
      </c>
      <c r="I6088" t="s">
        <v>35</v>
      </c>
      <c r="J6088" t="s">
        <v>52</v>
      </c>
      <c r="K6088">
        <v>0</v>
      </c>
      <c r="L6088" s="5" t="s">
        <v>12061</v>
      </c>
      <c r="M6088" s="5" t="s">
        <v>37</v>
      </c>
      <c r="N6088">
        <v>18</v>
      </c>
      <c r="O6088" t="s">
        <v>85</v>
      </c>
      <c r="P6088" s="1">
        <v>45549</v>
      </c>
      <c r="Q6088" s="1">
        <v>45590</v>
      </c>
      <c r="R6088">
        <v>2037</v>
      </c>
      <c r="S6088" s="4">
        <v>5.7</v>
      </c>
      <c r="T6088" t="s">
        <v>55</v>
      </c>
    </row>
    <row r="6089" spans="1:20" x14ac:dyDescent="0.35">
      <c r="A6089" t="s">
        <v>12062</v>
      </c>
      <c r="B6089" s="5" t="s">
        <v>145</v>
      </c>
      <c r="C6089" s="6">
        <v>94499</v>
      </c>
      <c r="D6089" t="s">
        <v>74</v>
      </c>
      <c r="E6089">
        <v>118124</v>
      </c>
      <c r="F6089" s="5" t="s">
        <v>66</v>
      </c>
      <c r="G6089" s="5" t="s">
        <v>24</v>
      </c>
      <c r="H6089" s="5" t="s">
        <v>75</v>
      </c>
      <c r="I6089" t="s">
        <v>44</v>
      </c>
      <c r="J6089" t="s">
        <v>93</v>
      </c>
      <c r="K6089">
        <v>50</v>
      </c>
      <c r="L6089" s="5" t="s">
        <v>12063</v>
      </c>
      <c r="M6089" s="5" t="s">
        <v>54</v>
      </c>
      <c r="N6089">
        <v>6</v>
      </c>
      <c r="O6089" t="s">
        <v>147</v>
      </c>
      <c r="P6089" s="1">
        <v>45469</v>
      </c>
      <c r="Q6089" s="1">
        <v>45525</v>
      </c>
      <c r="R6089">
        <v>2299</v>
      </c>
      <c r="S6089" s="4">
        <v>8.1999999999999993</v>
      </c>
      <c r="T6089" t="s">
        <v>30</v>
      </c>
    </row>
    <row r="6090" spans="1:20" x14ac:dyDescent="0.35">
      <c r="A6090" t="s">
        <v>12064</v>
      </c>
      <c r="B6090" s="5" t="s">
        <v>179</v>
      </c>
      <c r="C6090" s="6">
        <v>98191</v>
      </c>
      <c r="D6090" t="s">
        <v>41</v>
      </c>
      <c r="E6090">
        <v>83462</v>
      </c>
      <c r="F6090" s="5" t="s">
        <v>50</v>
      </c>
      <c r="G6090" s="5" t="s">
        <v>59</v>
      </c>
      <c r="H6090" s="5" t="s">
        <v>60</v>
      </c>
      <c r="I6090" t="s">
        <v>26</v>
      </c>
      <c r="J6090" t="s">
        <v>60</v>
      </c>
      <c r="K6090">
        <v>0</v>
      </c>
      <c r="L6090" s="5" t="s">
        <v>12065</v>
      </c>
      <c r="M6090" s="5" t="s">
        <v>70</v>
      </c>
      <c r="N6090">
        <v>2</v>
      </c>
      <c r="O6090" t="s">
        <v>78</v>
      </c>
      <c r="P6090" s="1">
        <v>45588</v>
      </c>
      <c r="Q6090" s="1">
        <v>45606</v>
      </c>
      <c r="R6090">
        <v>1994</v>
      </c>
      <c r="S6090" s="4">
        <v>6.3</v>
      </c>
      <c r="T6090" t="s">
        <v>210</v>
      </c>
    </row>
    <row r="6091" spans="1:20" x14ac:dyDescent="0.35">
      <c r="A6091" t="s">
        <v>12066</v>
      </c>
      <c r="B6091" s="5" t="s">
        <v>28801</v>
      </c>
      <c r="C6091" s="6">
        <v>52424</v>
      </c>
      <c r="D6091" t="s">
        <v>41</v>
      </c>
      <c r="E6091">
        <v>44560</v>
      </c>
      <c r="F6091" s="5" t="s">
        <v>58</v>
      </c>
      <c r="G6091" s="5" t="s">
        <v>51</v>
      </c>
      <c r="H6091" s="5" t="s">
        <v>60</v>
      </c>
      <c r="I6091" t="s">
        <v>26</v>
      </c>
      <c r="J6091" t="s">
        <v>83</v>
      </c>
      <c r="K6091">
        <v>50</v>
      </c>
      <c r="L6091" s="5" t="s">
        <v>12067</v>
      </c>
      <c r="M6091" s="5" t="s">
        <v>37</v>
      </c>
      <c r="N6091">
        <v>1</v>
      </c>
      <c r="O6091" t="s">
        <v>78</v>
      </c>
      <c r="P6091" s="1">
        <v>45350</v>
      </c>
      <c r="Q6091" s="1">
        <v>45420</v>
      </c>
      <c r="R6091">
        <v>1715</v>
      </c>
      <c r="S6091" s="4">
        <v>8.9</v>
      </c>
      <c r="T6091" t="s">
        <v>95</v>
      </c>
    </row>
    <row r="6092" spans="1:20" x14ac:dyDescent="0.35">
      <c r="A6092" t="s">
        <v>12068</v>
      </c>
      <c r="B6092" s="5" t="s">
        <v>73</v>
      </c>
      <c r="C6092" s="6">
        <v>58246</v>
      </c>
      <c r="D6092" t="s">
        <v>41</v>
      </c>
      <c r="E6092">
        <v>49509</v>
      </c>
      <c r="F6092" s="5" t="s">
        <v>58</v>
      </c>
      <c r="G6092" s="5" t="s">
        <v>24</v>
      </c>
      <c r="H6092" s="5" t="s">
        <v>43</v>
      </c>
      <c r="I6092" t="s">
        <v>26</v>
      </c>
      <c r="J6092" t="s">
        <v>110</v>
      </c>
      <c r="K6092">
        <v>0</v>
      </c>
      <c r="L6092" s="5" t="s">
        <v>12069</v>
      </c>
      <c r="M6092" s="5" t="s">
        <v>70</v>
      </c>
      <c r="N6092">
        <v>1</v>
      </c>
      <c r="O6092" t="s">
        <v>29</v>
      </c>
      <c r="P6092" s="1">
        <v>45541</v>
      </c>
      <c r="Q6092" s="1">
        <v>45608</v>
      </c>
      <c r="R6092">
        <v>859</v>
      </c>
      <c r="S6092" s="4">
        <v>8.6999999999999993</v>
      </c>
      <c r="T6092" t="s">
        <v>47</v>
      </c>
    </row>
    <row r="6093" spans="1:20" x14ac:dyDescent="0.35">
      <c r="A6093" t="s">
        <v>12070</v>
      </c>
      <c r="B6093" s="5" t="s">
        <v>32</v>
      </c>
      <c r="C6093" s="6">
        <v>267949</v>
      </c>
      <c r="D6093" t="s">
        <v>81</v>
      </c>
      <c r="E6093">
        <v>361731</v>
      </c>
      <c r="F6093" s="5" t="s">
        <v>23</v>
      </c>
      <c r="G6093" s="5" t="s">
        <v>42</v>
      </c>
      <c r="H6093" s="5" t="s">
        <v>82</v>
      </c>
      <c r="I6093" t="s">
        <v>35</v>
      </c>
      <c r="J6093" t="s">
        <v>82</v>
      </c>
      <c r="K6093">
        <v>50</v>
      </c>
      <c r="L6093" s="5" t="s">
        <v>12071</v>
      </c>
      <c r="M6093" s="5" t="s">
        <v>37</v>
      </c>
      <c r="N6093">
        <v>10</v>
      </c>
      <c r="O6093" t="s">
        <v>107</v>
      </c>
      <c r="P6093" s="1">
        <v>45363</v>
      </c>
      <c r="Q6093" s="1">
        <v>45412</v>
      </c>
      <c r="R6093">
        <v>707</v>
      </c>
      <c r="S6093" s="4">
        <v>9.6999999999999993</v>
      </c>
      <c r="T6093" t="s">
        <v>103</v>
      </c>
    </row>
    <row r="6094" spans="1:20" x14ac:dyDescent="0.35">
      <c r="A6094" t="s">
        <v>12072</v>
      </c>
      <c r="B6094" s="5" t="s">
        <v>91</v>
      </c>
      <c r="C6094" s="6">
        <v>70389</v>
      </c>
      <c r="D6094" t="s">
        <v>22</v>
      </c>
      <c r="E6094">
        <v>70389</v>
      </c>
      <c r="F6094" s="5" t="s">
        <v>58</v>
      </c>
      <c r="G6094" s="5" t="s">
        <v>59</v>
      </c>
      <c r="H6094" s="5" t="s">
        <v>25</v>
      </c>
      <c r="I6094" t="s">
        <v>44</v>
      </c>
      <c r="J6094" t="s">
        <v>354</v>
      </c>
      <c r="K6094">
        <v>100</v>
      </c>
      <c r="L6094" s="5" t="s">
        <v>12073</v>
      </c>
      <c r="M6094" s="5" t="s">
        <v>70</v>
      </c>
      <c r="N6094">
        <v>0</v>
      </c>
      <c r="O6094" t="s">
        <v>147</v>
      </c>
      <c r="P6094" s="1">
        <v>45715</v>
      </c>
      <c r="Q6094" s="1">
        <v>45759</v>
      </c>
      <c r="R6094">
        <v>861</v>
      </c>
      <c r="S6094" s="4">
        <v>6.6</v>
      </c>
      <c r="T6094" t="s">
        <v>38</v>
      </c>
    </row>
    <row r="6095" spans="1:20" x14ac:dyDescent="0.35">
      <c r="A6095" t="s">
        <v>12074</v>
      </c>
      <c r="B6095" s="5" t="s">
        <v>49</v>
      </c>
      <c r="C6095" s="6">
        <v>189799</v>
      </c>
      <c r="D6095" t="s">
        <v>22</v>
      </c>
      <c r="E6095">
        <v>189799</v>
      </c>
      <c r="F6095" s="5" t="s">
        <v>23</v>
      </c>
      <c r="G6095" s="5" t="s">
        <v>51</v>
      </c>
      <c r="H6095" s="5" t="s">
        <v>97</v>
      </c>
      <c r="I6095" t="s">
        <v>26</v>
      </c>
      <c r="J6095" t="s">
        <v>97</v>
      </c>
      <c r="K6095">
        <v>100</v>
      </c>
      <c r="L6095" s="5" t="s">
        <v>12075</v>
      </c>
      <c r="M6095" s="5" t="s">
        <v>37</v>
      </c>
      <c r="N6095">
        <v>17</v>
      </c>
      <c r="O6095" t="s">
        <v>135</v>
      </c>
      <c r="P6095" s="1">
        <v>45520</v>
      </c>
      <c r="Q6095" s="1">
        <v>45581</v>
      </c>
      <c r="R6095">
        <v>1028</v>
      </c>
      <c r="S6095" s="4">
        <v>8.6</v>
      </c>
      <c r="T6095" t="s">
        <v>103</v>
      </c>
    </row>
    <row r="6096" spans="1:20" x14ac:dyDescent="0.35">
      <c r="A6096" t="s">
        <v>12076</v>
      </c>
      <c r="B6096" s="5" t="s">
        <v>100</v>
      </c>
      <c r="C6096" s="6">
        <v>71097</v>
      </c>
      <c r="D6096" t="s">
        <v>22</v>
      </c>
      <c r="E6096">
        <v>71097</v>
      </c>
      <c r="F6096" s="5" t="s">
        <v>58</v>
      </c>
      <c r="G6096" s="5" t="s">
        <v>42</v>
      </c>
      <c r="H6096" s="5" t="s">
        <v>165</v>
      </c>
      <c r="I6096" t="s">
        <v>35</v>
      </c>
      <c r="J6096" t="s">
        <v>165</v>
      </c>
      <c r="K6096">
        <v>0</v>
      </c>
      <c r="L6096" s="5" t="s">
        <v>12077</v>
      </c>
      <c r="M6096" s="5" t="s">
        <v>70</v>
      </c>
      <c r="N6096">
        <v>0</v>
      </c>
      <c r="O6096" t="s">
        <v>147</v>
      </c>
      <c r="P6096" s="1">
        <v>45749</v>
      </c>
      <c r="Q6096" s="1">
        <v>45821</v>
      </c>
      <c r="R6096">
        <v>1765</v>
      </c>
      <c r="S6096" s="4">
        <v>8.6</v>
      </c>
      <c r="T6096" t="s">
        <v>55</v>
      </c>
    </row>
    <row r="6097" spans="1:20" x14ac:dyDescent="0.35">
      <c r="A6097" t="s">
        <v>12078</v>
      </c>
      <c r="B6097" s="5" t="s">
        <v>145</v>
      </c>
      <c r="C6097" s="6">
        <v>129008</v>
      </c>
      <c r="D6097" t="s">
        <v>92</v>
      </c>
      <c r="E6097">
        <v>96756</v>
      </c>
      <c r="F6097" s="5" t="s">
        <v>50</v>
      </c>
      <c r="G6097" s="5" t="s">
        <v>42</v>
      </c>
      <c r="H6097" s="5" t="s">
        <v>93</v>
      </c>
      <c r="I6097" t="s">
        <v>35</v>
      </c>
      <c r="J6097" t="s">
        <v>93</v>
      </c>
      <c r="K6097">
        <v>0</v>
      </c>
      <c r="L6097" s="5" t="s">
        <v>12079</v>
      </c>
      <c r="M6097" s="5" t="s">
        <v>70</v>
      </c>
      <c r="N6097">
        <v>4</v>
      </c>
      <c r="O6097" t="s">
        <v>88</v>
      </c>
      <c r="P6097" s="1">
        <v>45762</v>
      </c>
      <c r="Q6097" s="1">
        <v>45807</v>
      </c>
      <c r="R6097">
        <v>1561</v>
      </c>
      <c r="S6097" s="4">
        <v>10</v>
      </c>
      <c r="T6097" t="s">
        <v>243</v>
      </c>
    </row>
    <row r="6098" spans="1:20" x14ac:dyDescent="0.35">
      <c r="A6098" t="s">
        <v>12080</v>
      </c>
      <c r="B6098" s="5" t="s">
        <v>57</v>
      </c>
      <c r="C6098" s="6">
        <v>75236</v>
      </c>
      <c r="D6098" t="s">
        <v>41</v>
      </c>
      <c r="E6098">
        <v>63951</v>
      </c>
      <c r="F6098" s="5" t="s">
        <v>50</v>
      </c>
      <c r="G6098" s="5" t="s">
        <v>51</v>
      </c>
      <c r="H6098" s="5" t="s">
        <v>126</v>
      </c>
      <c r="I6098" t="s">
        <v>44</v>
      </c>
      <c r="J6098" t="s">
        <v>126</v>
      </c>
      <c r="K6098">
        <v>0</v>
      </c>
      <c r="L6098" s="5" t="s">
        <v>12081</v>
      </c>
      <c r="M6098" s="5" t="s">
        <v>28</v>
      </c>
      <c r="N6098">
        <v>3</v>
      </c>
      <c r="O6098" t="s">
        <v>85</v>
      </c>
      <c r="P6098" s="1">
        <v>45508</v>
      </c>
      <c r="Q6098" s="1">
        <v>45534</v>
      </c>
      <c r="R6098">
        <v>664</v>
      </c>
      <c r="S6098" s="4">
        <v>9.1999999999999993</v>
      </c>
      <c r="T6098" t="s">
        <v>103</v>
      </c>
    </row>
    <row r="6099" spans="1:20" x14ac:dyDescent="0.35">
      <c r="A6099" t="s">
        <v>12082</v>
      </c>
      <c r="B6099" s="5" t="s">
        <v>179</v>
      </c>
      <c r="C6099" s="6">
        <v>169125</v>
      </c>
      <c r="D6099" t="s">
        <v>22</v>
      </c>
      <c r="E6099">
        <v>169125</v>
      </c>
      <c r="F6099" s="5" t="s">
        <v>23</v>
      </c>
      <c r="G6099" s="5" t="s">
        <v>42</v>
      </c>
      <c r="H6099" s="5" t="s">
        <v>97</v>
      </c>
      <c r="I6099" t="s">
        <v>44</v>
      </c>
      <c r="J6099" t="s">
        <v>97</v>
      </c>
      <c r="K6099">
        <v>0</v>
      </c>
      <c r="L6099" s="5" t="s">
        <v>12083</v>
      </c>
      <c r="M6099" s="5" t="s">
        <v>37</v>
      </c>
      <c r="N6099">
        <v>11</v>
      </c>
      <c r="O6099" t="s">
        <v>131</v>
      </c>
      <c r="P6099" s="1">
        <v>45701</v>
      </c>
      <c r="Q6099" s="1">
        <v>45757</v>
      </c>
      <c r="R6099">
        <v>2098</v>
      </c>
      <c r="S6099" s="4">
        <v>8.5</v>
      </c>
      <c r="T6099" t="s">
        <v>136</v>
      </c>
    </row>
    <row r="6100" spans="1:20" x14ac:dyDescent="0.35">
      <c r="A6100" t="s">
        <v>12084</v>
      </c>
      <c r="B6100" s="5" t="s">
        <v>28801</v>
      </c>
      <c r="C6100" s="6">
        <v>109880</v>
      </c>
      <c r="D6100" t="s">
        <v>22</v>
      </c>
      <c r="E6100">
        <v>109880</v>
      </c>
      <c r="F6100" s="5" t="s">
        <v>66</v>
      </c>
      <c r="G6100" s="5" t="s">
        <v>42</v>
      </c>
      <c r="H6100" s="5" t="s">
        <v>191</v>
      </c>
      <c r="I6100" t="s">
        <v>26</v>
      </c>
      <c r="J6100" t="s">
        <v>191</v>
      </c>
      <c r="K6100">
        <v>100</v>
      </c>
      <c r="L6100" s="5" t="s">
        <v>12085</v>
      </c>
      <c r="M6100" s="5" t="s">
        <v>37</v>
      </c>
      <c r="N6100">
        <v>9</v>
      </c>
      <c r="O6100" t="s">
        <v>78</v>
      </c>
      <c r="P6100" s="1">
        <v>45576</v>
      </c>
      <c r="Q6100" s="1">
        <v>45603</v>
      </c>
      <c r="R6100">
        <v>804</v>
      </c>
      <c r="S6100" s="4">
        <v>9.5</v>
      </c>
      <c r="T6100" t="s">
        <v>210</v>
      </c>
    </row>
    <row r="6101" spans="1:20" x14ac:dyDescent="0.35">
      <c r="A6101" t="s">
        <v>12086</v>
      </c>
      <c r="B6101" s="5" t="s">
        <v>217</v>
      </c>
      <c r="C6101" s="6">
        <v>122068</v>
      </c>
      <c r="D6101" t="s">
        <v>22</v>
      </c>
      <c r="E6101">
        <v>122068</v>
      </c>
      <c r="F6101" s="5" t="s">
        <v>50</v>
      </c>
      <c r="G6101" s="5" t="s">
        <v>24</v>
      </c>
      <c r="H6101" s="5" t="s">
        <v>101</v>
      </c>
      <c r="I6101" t="s">
        <v>35</v>
      </c>
      <c r="J6101" t="s">
        <v>101</v>
      </c>
      <c r="K6101">
        <v>100</v>
      </c>
      <c r="L6101" s="5" t="s">
        <v>2776</v>
      </c>
      <c r="M6101" s="5" t="s">
        <v>54</v>
      </c>
      <c r="N6101">
        <v>3</v>
      </c>
      <c r="O6101" t="s">
        <v>85</v>
      </c>
      <c r="P6101" s="1">
        <v>45389</v>
      </c>
      <c r="Q6101" s="1">
        <v>45408</v>
      </c>
      <c r="R6101">
        <v>1213</v>
      </c>
      <c r="S6101" s="4">
        <v>7.9</v>
      </c>
      <c r="T6101" t="s">
        <v>55</v>
      </c>
    </row>
    <row r="6102" spans="1:20" x14ac:dyDescent="0.35">
      <c r="A6102" t="s">
        <v>12087</v>
      </c>
      <c r="B6102" s="5" t="s">
        <v>162</v>
      </c>
      <c r="C6102" s="6">
        <v>62513</v>
      </c>
      <c r="D6102" t="s">
        <v>22</v>
      </c>
      <c r="E6102">
        <v>62513</v>
      </c>
      <c r="F6102" s="5" t="s">
        <v>66</v>
      </c>
      <c r="G6102" s="5" t="s">
        <v>51</v>
      </c>
      <c r="H6102" s="5" t="s">
        <v>157</v>
      </c>
      <c r="I6102" t="s">
        <v>44</v>
      </c>
      <c r="J6102" t="s">
        <v>768</v>
      </c>
      <c r="K6102">
        <v>0</v>
      </c>
      <c r="L6102" s="5" t="s">
        <v>12088</v>
      </c>
      <c r="M6102" s="5" t="s">
        <v>28</v>
      </c>
      <c r="N6102">
        <v>8</v>
      </c>
      <c r="O6102" t="s">
        <v>85</v>
      </c>
      <c r="P6102" s="1">
        <v>45716</v>
      </c>
      <c r="Q6102" s="1">
        <v>45756</v>
      </c>
      <c r="R6102">
        <v>1022</v>
      </c>
      <c r="S6102" s="4">
        <v>8.5</v>
      </c>
      <c r="T6102" t="s">
        <v>136</v>
      </c>
    </row>
    <row r="6103" spans="1:20" x14ac:dyDescent="0.35">
      <c r="A6103" t="s">
        <v>12089</v>
      </c>
      <c r="B6103" s="5" t="s">
        <v>28801</v>
      </c>
      <c r="C6103" s="6">
        <v>67497</v>
      </c>
      <c r="D6103" t="s">
        <v>22</v>
      </c>
      <c r="E6103">
        <v>67497</v>
      </c>
      <c r="F6103" s="5" t="s">
        <v>58</v>
      </c>
      <c r="G6103" s="5" t="s">
        <v>42</v>
      </c>
      <c r="H6103" s="5" t="s">
        <v>97</v>
      </c>
      <c r="I6103" t="s">
        <v>26</v>
      </c>
      <c r="J6103" t="s">
        <v>97</v>
      </c>
      <c r="K6103">
        <v>100</v>
      </c>
      <c r="L6103" s="5" t="s">
        <v>12090</v>
      </c>
      <c r="M6103" s="5" t="s">
        <v>70</v>
      </c>
      <c r="N6103">
        <v>1</v>
      </c>
      <c r="O6103" t="s">
        <v>135</v>
      </c>
      <c r="P6103" s="1">
        <v>45478</v>
      </c>
      <c r="Q6103" s="1">
        <v>45538</v>
      </c>
      <c r="R6103">
        <v>1542</v>
      </c>
      <c r="S6103" s="4">
        <v>8</v>
      </c>
      <c r="T6103" t="s">
        <v>277</v>
      </c>
    </row>
    <row r="6104" spans="1:20" x14ac:dyDescent="0.35">
      <c r="A6104" t="s">
        <v>12091</v>
      </c>
      <c r="B6104" s="5" t="s">
        <v>57</v>
      </c>
      <c r="C6104" s="6">
        <v>68328</v>
      </c>
      <c r="D6104" t="s">
        <v>22</v>
      </c>
      <c r="E6104">
        <v>68328</v>
      </c>
      <c r="F6104" s="5" t="s">
        <v>66</v>
      </c>
      <c r="G6104" s="5" t="s">
        <v>51</v>
      </c>
      <c r="H6104" s="5" t="s">
        <v>157</v>
      </c>
      <c r="I6104" t="s">
        <v>26</v>
      </c>
      <c r="J6104" t="s">
        <v>157</v>
      </c>
      <c r="K6104">
        <v>50</v>
      </c>
      <c r="L6104" s="5" t="s">
        <v>12092</v>
      </c>
      <c r="M6104" s="5" t="s">
        <v>28</v>
      </c>
      <c r="N6104">
        <v>9</v>
      </c>
      <c r="O6104" t="s">
        <v>107</v>
      </c>
      <c r="P6104" s="1">
        <v>45328</v>
      </c>
      <c r="Q6104" s="1">
        <v>45364</v>
      </c>
      <c r="R6104">
        <v>630</v>
      </c>
      <c r="S6104" s="4">
        <v>6.4</v>
      </c>
      <c r="T6104" t="s">
        <v>95</v>
      </c>
    </row>
    <row r="6105" spans="1:20" x14ac:dyDescent="0.35">
      <c r="A6105" t="s">
        <v>12093</v>
      </c>
      <c r="B6105" s="5" t="s">
        <v>28802</v>
      </c>
      <c r="C6105" s="6">
        <v>73887</v>
      </c>
      <c r="D6105" t="s">
        <v>74</v>
      </c>
      <c r="E6105">
        <v>92359</v>
      </c>
      <c r="F6105" s="5" t="s">
        <v>58</v>
      </c>
      <c r="G6105" s="5" t="s">
        <v>24</v>
      </c>
      <c r="H6105" s="5" t="s">
        <v>75</v>
      </c>
      <c r="I6105" t="s">
        <v>26</v>
      </c>
      <c r="J6105" t="s">
        <v>75</v>
      </c>
      <c r="K6105">
        <v>0</v>
      </c>
      <c r="L6105" s="5" t="s">
        <v>12094</v>
      </c>
      <c r="M6105" s="5" t="s">
        <v>37</v>
      </c>
      <c r="N6105">
        <v>0</v>
      </c>
      <c r="O6105" t="s">
        <v>112</v>
      </c>
      <c r="P6105" s="1">
        <v>45381</v>
      </c>
      <c r="Q6105" s="1">
        <v>45446</v>
      </c>
      <c r="R6105">
        <v>2057</v>
      </c>
      <c r="S6105" s="4">
        <v>6.9</v>
      </c>
      <c r="T6105" t="s">
        <v>89</v>
      </c>
    </row>
    <row r="6106" spans="1:20" x14ac:dyDescent="0.35">
      <c r="A6106" t="s">
        <v>12095</v>
      </c>
      <c r="B6106" s="5" t="s">
        <v>100</v>
      </c>
      <c r="C6106" s="6">
        <v>85387</v>
      </c>
      <c r="D6106" t="s">
        <v>41</v>
      </c>
      <c r="E6106">
        <v>72579</v>
      </c>
      <c r="F6106" s="5" t="s">
        <v>50</v>
      </c>
      <c r="G6106" s="5" t="s">
        <v>24</v>
      </c>
      <c r="H6106" s="5" t="s">
        <v>60</v>
      </c>
      <c r="I6106" t="s">
        <v>26</v>
      </c>
      <c r="J6106" t="s">
        <v>60</v>
      </c>
      <c r="K6106">
        <v>50</v>
      </c>
      <c r="L6106" s="5" t="s">
        <v>12096</v>
      </c>
      <c r="M6106" s="5" t="s">
        <v>70</v>
      </c>
      <c r="N6106">
        <v>4</v>
      </c>
      <c r="O6106" t="s">
        <v>71</v>
      </c>
      <c r="P6106" s="1">
        <v>45349</v>
      </c>
      <c r="Q6106" s="1">
        <v>45378</v>
      </c>
      <c r="R6106">
        <v>541</v>
      </c>
      <c r="S6106" s="4">
        <v>7.3</v>
      </c>
      <c r="T6106" t="s">
        <v>277</v>
      </c>
    </row>
    <row r="6107" spans="1:20" x14ac:dyDescent="0.35">
      <c r="A6107" t="s">
        <v>12097</v>
      </c>
      <c r="B6107" s="5" t="s">
        <v>40</v>
      </c>
      <c r="C6107" s="6">
        <v>81892</v>
      </c>
      <c r="D6107" t="s">
        <v>33</v>
      </c>
      <c r="E6107">
        <v>9008120</v>
      </c>
      <c r="F6107" s="5" t="s">
        <v>50</v>
      </c>
      <c r="G6107" s="5" t="s">
        <v>59</v>
      </c>
      <c r="H6107" s="5" t="s">
        <v>34</v>
      </c>
      <c r="I6107" t="s">
        <v>44</v>
      </c>
      <c r="J6107" t="s">
        <v>34</v>
      </c>
      <c r="K6107">
        <v>0</v>
      </c>
      <c r="L6107" s="5" t="s">
        <v>7679</v>
      </c>
      <c r="M6107" s="5" t="s">
        <v>54</v>
      </c>
      <c r="N6107">
        <v>3</v>
      </c>
      <c r="O6107" t="s">
        <v>85</v>
      </c>
      <c r="P6107" s="1">
        <v>45473</v>
      </c>
      <c r="Q6107" s="1">
        <v>45501</v>
      </c>
      <c r="R6107">
        <v>1150</v>
      </c>
      <c r="S6107" s="4">
        <v>7.3</v>
      </c>
      <c r="T6107" t="s">
        <v>95</v>
      </c>
    </row>
    <row r="6108" spans="1:20" x14ac:dyDescent="0.35">
      <c r="A6108" t="s">
        <v>12098</v>
      </c>
      <c r="B6108" s="5" t="s">
        <v>179</v>
      </c>
      <c r="C6108" s="6">
        <v>125416</v>
      </c>
      <c r="D6108" t="s">
        <v>65</v>
      </c>
      <c r="E6108">
        <v>163041</v>
      </c>
      <c r="F6108" s="5" t="s">
        <v>66</v>
      </c>
      <c r="G6108" s="5" t="s">
        <v>51</v>
      </c>
      <c r="H6108" s="5" t="s">
        <v>67</v>
      </c>
      <c r="I6108" t="s">
        <v>44</v>
      </c>
      <c r="J6108" t="s">
        <v>165</v>
      </c>
      <c r="K6108">
        <v>0</v>
      </c>
      <c r="L6108" s="5" t="s">
        <v>12099</v>
      </c>
      <c r="M6108" s="5" t="s">
        <v>54</v>
      </c>
      <c r="N6108">
        <v>9</v>
      </c>
      <c r="O6108" t="s">
        <v>135</v>
      </c>
      <c r="P6108" s="1">
        <v>45588</v>
      </c>
      <c r="Q6108" s="1">
        <v>45631</v>
      </c>
      <c r="R6108">
        <v>1037</v>
      </c>
      <c r="S6108" s="4">
        <v>5.6</v>
      </c>
      <c r="T6108" t="s">
        <v>243</v>
      </c>
    </row>
    <row r="6109" spans="1:20" x14ac:dyDescent="0.35">
      <c r="A6109" t="s">
        <v>12100</v>
      </c>
      <c r="B6109" s="5" t="s">
        <v>28802</v>
      </c>
      <c r="C6109" s="6">
        <v>362104</v>
      </c>
      <c r="D6109" t="s">
        <v>22</v>
      </c>
      <c r="E6109">
        <v>362104</v>
      </c>
      <c r="F6109" s="5" t="s">
        <v>23</v>
      </c>
      <c r="G6109" s="5" t="s">
        <v>51</v>
      </c>
      <c r="H6109" s="5" t="s">
        <v>68</v>
      </c>
      <c r="I6109" t="s">
        <v>35</v>
      </c>
      <c r="J6109" t="s">
        <v>68</v>
      </c>
      <c r="K6109">
        <v>0</v>
      </c>
      <c r="L6109" s="5" t="s">
        <v>12101</v>
      </c>
      <c r="M6109" s="5" t="s">
        <v>37</v>
      </c>
      <c r="N6109">
        <v>14</v>
      </c>
      <c r="O6109" t="s">
        <v>62</v>
      </c>
      <c r="P6109" s="1">
        <v>45435</v>
      </c>
      <c r="Q6109" s="1">
        <v>45497</v>
      </c>
      <c r="R6109">
        <v>2245</v>
      </c>
      <c r="S6109" s="4">
        <v>8.5</v>
      </c>
      <c r="T6109" t="s">
        <v>243</v>
      </c>
    </row>
    <row r="6110" spans="1:20" x14ac:dyDescent="0.35">
      <c r="A6110" t="s">
        <v>12102</v>
      </c>
      <c r="B6110" s="5" t="s">
        <v>91</v>
      </c>
      <c r="C6110" s="6">
        <v>109467</v>
      </c>
      <c r="D6110" t="s">
        <v>41</v>
      </c>
      <c r="E6110">
        <v>93047</v>
      </c>
      <c r="F6110" s="5" t="s">
        <v>66</v>
      </c>
      <c r="G6110" s="5" t="s">
        <v>59</v>
      </c>
      <c r="H6110" s="5" t="s">
        <v>60</v>
      </c>
      <c r="I6110" t="s">
        <v>44</v>
      </c>
      <c r="J6110" t="s">
        <v>60</v>
      </c>
      <c r="K6110">
        <v>0</v>
      </c>
      <c r="L6110" s="5" t="s">
        <v>12103</v>
      </c>
      <c r="M6110" s="5" t="s">
        <v>37</v>
      </c>
      <c r="N6110">
        <v>5</v>
      </c>
      <c r="O6110" t="s">
        <v>88</v>
      </c>
      <c r="P6110" s="1">
        <v>45664</v>
      </c>
      <c r="Q6110" s="1">
        <v>45728</v>
      </c>
      <c r="R6110">
        <v>1615</v>
      </c>
      <c r="S6110" s="4">
        <v>8.1999999999999993</v>
      </c>
      <c r="T6110" t="s">
        <v>136</v>
      </c>
    </row>
    <row r="6111" spans="1:20" x14ac:dyDescent="0.35">
      <c r="A6111" t="s">
        <v>12104</v>
      </c>
      <c r="B6111" s="5" t="s">
        <v>28801</v>
      </c>
      <c r="C6111" s="6">
        <v>74992</v>
      </c>
      <c r="D6111" t="s">
        <v>22</v>
      </c>
      <c r="E6111">
        <v>74992</v>
      </c>
      <c r="F6111" s="5" t="s">
        <v>50</v>
      </c>
      <c r="G6111" s="5" t="s">
        <v>59</v>
      </c>
      <c r="H6111" s="5" t="s">
        <v>191</v>
      </c>
      <c r="I6111" t="s">
        <v>44</v>
      </c>
      <c r="J6111" t="s">
        <v>97</v>
      </c>
      <c r="K6111">
        <v>100</v>
      </c>
      <c r="L6111" s="5" t="s">
        <v>12105</v>
      </c>
      <c r="M6111" s="5" t="s">
        <v>37</v>
      </c>
      <c r="N6111">
        <v>2</v>
      </c>
      <c r="O6111" t="s">
        <v>131</v>
      </c>
      <c r="P6111" s="1">
        <v>45574</v>
      </c>
      <c r="Q6111" s="1">
        <v>45641</v>
      </c>
      <c r="R6111">
        <v>1285</v>
      </c>
      <c r="S6111" s="4">
        <v>7.3</v>
      </c>
      <c r="T6111" t="s">
        <v>103</v>
      </c>
    </row>
    <row r="6112" spans="1:20" x14ac:dyDescent="0.35">
      <c r="A6112" t="s">
        <v>12106</v>
      </c>
      <c r="B6112" s="5" t="s">
        <v>28802</v>
      </c>
      <c r="C6112" s="6">
        <v>83813</v>
      </c>
      <c r="D6112" t="s">
        <v>22</v>
      </c>
      <c r="E6112">
        <v>83813</v>
      </c>
      <c r="F6112" s="5" t="s">
        <v>23</v>
      </c>
      <c r="G6112" s="5" t="s">
        <v>42</v>
      </c>
      <c r="H6112" s="5" t="s">
        <v>157</v>
      </c>
      <c r="I6112" t="s">
        <v>44</v>
      </c>
      <c r="J6112" t="s">
        <v>157</v>
      </c>
      <c r="K6112">
        <v>50</v>
      </c>
      <c r="L6112" s="5" t="s">
        <v>12107</v>
      </c>
      <c r="M6112" s="5" t="s">
        <v>37</v>
      </c>
      <c r="N6112">
        <v>15</v>
      </c>
      <c r="O6112" t="s">
        <v>131</v>
      </c>
      <c r="P6112" s="1">
        <v>45314</v>
      </c>
      <c r="Q6112" s="1">
        <v>45358</v>
      </c>
      <c r="R6112">
        <v>1797</v>
      </c>
      <c r="S6112" s="4">
        <v>6.7</v>
      </c>
      <c r="T6112" t="s">
        <v>47</v>
      </c>
    </row>
    <row r="6113" spans="1:20" x14ac:dyDescent="0.35">
      <c r="A6113" t="s">
        <v>12108</v>
      </c>
      <c r="B6113" s="5" t="s">
        <v>21</v>
      </c>
      <c r="C6113" s="6">
        <v>98188</v>
      </c>
      <c r="D6113" t="s">
        <v>120</v>
      </c>
      <c r="E6113">
        <v>88369</v>
      </c>
      <c r="F6113" s="5" t="s">
        <v>58</v>
      </c>
      <c r="G6113" s="5" t="s">
        <v>59</v>
      </c>
      <c r="H6113" s="5" t="s">
        <v>121</v>
      </c>
      <c r="I6113" t="s">
        <v>44</v>
      </c>
      <c r="J6113" t="s">
        <v>121</v>
      </c>
      <c r="K6113">
        <v>100</v>
      </c>
      <c r="L6113" s="5" t="s">
        <v>12109</v>
      </c>
      <c r="M6113" s="5" t="s">
        <v>70</v>
      </c>
      <c r="N6113">
        <v>0</v>
      </c>
      <c r="O6113" t="s">
        <v>78</v>
      </c>
      <c r="P6113" s="1">
        <v>45428</v>
      </c>
      <c r="Q6113" s="1">
        <v>45454</v>
      </c>
      <c r="R6113">
        <v>1249</v>
      </c>
      <c r="S6113" s="4">
        <v>8.6999999999999993</v>
      </c>
      <c r="T6113" t="s">
        <v>63</v>
      </c>
    </row>
    <row r="6114" spans="1:20" x14ac:dyDescent="0.35">
      <c r="A6114" t="s">
        <v>12110</v>
      </c>
      <c r="B6114" s="5" t="s">
        <v>28802</v>
      </c>
      <c r="C6114" s="6">
        <v>120407</v>
      </c>
      <c r="D6114" t="s">
        <v>22</v>
      </c>
      <c r="E6114">
        <v>120407</v>
      </c>
      <c r="F6114" s="5" t="s">
        <v>23</v>
      </c>
      <c r="G6114" s="5" t="s">
        <v>59</v>
      </c>
      <c r="H6114" s="5" t="s">
        <v>52</v>
      </c>
      <c r="I6114" t="s">
        <v>44</v>
      </c>
      <c r="J6114" t="s">
        <v>304</v>
      </c>
      <c r="K6114">
        <v>0</v>
      </c>
      <c r="L6114" s="5" t="s">
        <v>12111</v>
      </c>
      <c r="M6114" s="5" t="s">
        <v>54</v>
      </c>
      <c r="N6114">
        <v>17</v>
      </c>
      <c r="O6114" t="s">
        <v>131</v>
      </c>
      <c r="P6114" s="1">
        <v>45613</v>
      </c>
      <c r="Q6114" s="1">
        <v>45657</v>
      </c>
      <c r="R6114">
        <v>763</v>
      </c>
      <c r="S6114" s="4">
        <v>8.5</v>
      </c>
      <c r="T6114" t="s">
        <v>243</v>
      </c>
    </row>
    <row r="6115" spans="1:20" x14ac:dyDescent="0.35">
      <c r="A6115" t="s">
        <v>12112</v>
      </c>
      <c r="B6115" s="5" t="s">
        <v>100</v>
      </c>
      <c r="C6115" s="6">
        <v>187126</v>
      </c>
      <c r="D6115" t="s">
        <v>41</v>
      </c>
      <c r="E6115">
        <v>159057</v>
      </c>
      <c r="F6115" s="5" t="s">
        <v>23</v>
      </c>
      <c r="G6115" s="5" t="s">
        <v>24</v>
      </c>
      <c r="H6115" s="5" t="s">
        <v>60</v>
      </c>
      <c r="I6115" t="s">
        <v>26</v>
      </c>
      <c r="J6115" t="s">
        <v>60</v>
      </c>
      <c r="K6115">
        <v>0</v>
      </c>
      <c r="L6115" s="5" t="s">
        <v>12113</v>
      </c>
      <c r="M6115" s="5" t="s">
        <v>37</v>
      </c>
      <c r="N6115">
        <v>18</v>
      </c>
      <c r="O6115" t="s">
        <v>135</v>
      </c>
      <c r="P6115" s="1">
        <v>45406</v>
      </c>
      <c r="Q6115" s="1">
        <v>45466</v>
      </c>
      <c r="R6115">
        <v>2499</v>
      </c>
      <c r="S6115" s="4">
        <v>8.6</v>
      </c>
      <c r="T6115" t="s">
        <v>79</v>
      </c>
    </row>
    <row r="6116" spans="1:20" x14ac:dyDescent="0.35">
      <c r="A6116" t="s">
        <v>12114</v>
      </c>
      <c r="B6116" s="5" t="s">
        <v>179</v>
      </c>
      <c r="C6116" s="6">
        <v>55832</v>
      </c>
      <c r="D6116" t="s">
        <v>22</v>
      </c>
      <c r="E6116">
        <v>55832</v>
      </c>
      <c r="F6116" s="5" t="s">
        <v>66</v>
      </c>
      <c r="G6116" s="5" t="s">
        <v>59</v>
      </c>
      <c r="H6116" s="5" t="s">
        <v>157</v>
      </c>
      <c r="I6116" t="s">
        <v>26</v>
      </c>
      <c r="J6116" t="s">
        <v>157</v>
      </c>
      <c r="K6116">
        <v>100</v>
      </c>
      <c r="L6116" s="5" t="s">
        <v>12115</v>
      </c>
      <c r="M6116" s="5" t="s">
        <v>54</v>
      </c>
      <c r="N6116">
        <v>9</v>
      </c>
      <c r="O6116" t="s">
        <v>147</v>
      </c>
      <c r="P6116" s="1">
        <v>45743</v>
      </c>
      <c r="Q6116" s="1">
        <v>45806</v>
      </c>
      <c r="R6116">
        <v>1242</v>
      </c>
      <c r="S6116" s="4">
        <v>5.5</v>
      </c>
      <c r="T6116" t="s">
        <v>55</v>
      </c>
    </row>
    <row r="6117" spans="1:20" x14ac:dyDescent="0.35">
      <c r="A6117" t="s">
        <v>12116</v>
      </c>
      <c r="B6117" s="5" t="s">
        <v>21</v>
      </c>
      <c r="C6117" s="6">
        <v>99693</v>
      </c>
      <c r="D6117" t="s">
        <v>22</v>
      </c>
      <c r="E6117">
        <v>99693</v>
      </c>
      <c r="F6117" s="5" t="s">
        <v>50</v>
      </c>
      <c r="G6117" s="5" t="s">
        <v>51</v>
      </c>
      <c r="H6117" s="5" t="s">
        <v>68</v>
      </c>
      <c r="I6117" t="s">
        <v>44</v>
      </c>
      <c r="J6117" t="s">
        <v>97</v>
      </c>
      <c r="K6117">
        <v>100</v>
      </c>
      <c r="L6117" s="5" t="s">
        <v>12117</v>
      </c>
      <c r="M6117" s="5" t="s">
        <v>37</v>
      </c>
      <c r="N6117">
        <v>2</v>
      </c>
      <c r="O6117" t="s">
        <v>46</v>
      </c>
      <c r="P6117" s="1">
        <v>45357</v>
      </c>
      <c r="Q6117" s="1">
        <v>45409</v>
      </c>
      <c r="R6117">
        <v>580</v>
      </c>
      <c r="S6117" s="4">
        <v>6.6</v>
      </c>
      <c r="T6117" t="s">
        <v>210</v>
      </c>
    </row>
    <row r="6118" spans="1:20" x14ac:dyDescent="0.35">
      <c r="A6118" t="s">
        <v>12118</v>
      </c>
      <c r="B6118" s="5" t="s">
        <v>105</v>
      </c>
      <c r="C6118" s="6">
        <v>111940</v>
      </c>
      <c r="D6118" t="s">
        <v>81</v>
      </c>
      <c r="E6118">
        <v>151119</v>
      </c>
      <c r="F6118" s="5" t="s">
        <v>66</v>
      </c>
      <c r="G6118" s="5" t="s">
        <v>24</v>
      </c>
      <c r="H6118" s="5" t="s">
        <v>82</v>
      </c>
      <c r="I6118" t="s">
        <v>26</v>
      </c>
      <c r="J6118" t="s">
        <v>165</v>
      </c>
      <c r="K6118">
        <v>100</v>
      </c>
      <c r="L6118" s="5" t="s">
        <v>12119</v>
      </c>
      <c r="M6118" s="5" t="s">
        <v>37</v>
      </c>
      <c r="N6118">
        <v>8</v>
      </c>
      <c r="O6118" t="s">
        <v>135</v>
      </c>
      <c r="P6118" s="1">
        <v>45417</v>
      </c>
      <c r="Q6118" s="1">
        <v>45458</v>
      </c>
      <c r="R6118">
        <v>601</v>
      </c>
      <c r="S6118" s="4">
        <v>9.9</v>
      </c>
      <c r="T6118" t="s">
        <v>136</v>
      </c>
    </row>
    <row r="6119" spans="1:20" x14ac:dyDescent="0.35">
      <c r="A6119" t="s">
        <v>12120</v>
      </c>
      <c r="B6119" s="5" t="s">
        <v>73</v>
      </c>
      <c r="C6119" s="6">
        <v>350058</v>
      </c>
      <c r="D6119" t="s">
        <v>22</v>
      </c>
      <c r="E6119">
        <v>350058</v>
      </c>
      <c r="F6119" s="5" t="s">
        <v>23</v>
      </c>
      <c r="G6119" s="5" t="s">
        <v>42</v>
      </c>
      <c r="H6119" s="5" t="s">
        <v>68</v>
      </c>
      <c r="I6119" t="s">
        <v>35</v>
      </c>
      <c r="J6119" t="s">
        <v>212</v>
      </c>
      <c r="K6119">
        <v>50</v>
      </c>
      <c r="L6119" s="5" t="s">
        <v>12121</v>
      </c>
      <c r="M6119" s="5" t="s">
        <v>54</v>
      </c>
      <c r="N6119">
        <v>19</v>
      </c>
      <c r="O6119" t="s">
        <v>112</v>
      </c>
      <c r="P6119" s="1">
        <v>45341</v>
      </c>
      <c r="Q6119" s="1">
        <v>45384</v>
      </c>
      <c r="R6119">
        <v>2435</v>
      </c>
      <c r="S6119" s="4">
        <v>8.6</v>
      </c>
      <c r="T6119" t="s">
        <v>118</v>
      </c>
    </row>
    <row r="6120" spans="1:20" x14ac:dyDescent="0.35">
      <c r="A6120" t="s">
        <v>12122</v>
      </c>
      <c r="B6120" s="5" t="s">
        <v>28799</v>
      </c>
      <c r="C6120" s="6">
        <v>118196</v>
      </c>
      <c r="D6120" t="s">
        <v>41</v>
      </c>
      <c r="E6120">
        <v>100467</v>
      </c>
      <c r="F6120" s="5" t="s">
        <v>66</v>
      </c>
      <c r="G6120" s="5" t="s">
        <v>24</v>
      </c>
      <c r="H6120" s="5" t="s">
        <v>43</v>
      </c>
      <c r="I6120" t="s">
        <v>44</v>
      </c>
      <c r="J6120" t="s">
        <v>43</v>
      </c>
      <c r="K6120">
        <v>0</v>
      </c>
      <c r="L6120" s="5" t="s">
        <v>12123</v>
      </c>
      <c r="M6120" s="5" t="s">
        <v>37</v>
      </c>
      <c r="N6120">
        <v>7</v>
      </c>
      <c r="O6120" t="s">
        <v>71</v>
      </c>
      <c r="P6120" s="1">
        <v>45488</v>
      </c>
      <c r="Q6120" s="1">
        <v>45560</v>
      </c>
      <c r="R6120">
        <v>960</v>
      </c>
      <c r="S6120" s="4">
        <v>7.6</v>
      </c>
      <c r="T6120" t="s">
        <v>63</v>
      </c>
    </row>
    <row r="6121" spans="1:20" x14ac:dyDescent="0.35">
      <c r="A6121" t="s">
        <v>12124</v>
      </c>
      <c r="B6121" s="5" t="s">
        <v>174</v>
      </c>
      <c r="C6121" s="6">
        <v>149669</v>
      </c>
      <c r="D6121" t="s">
        <v>22</v>
      </c>
      <c r="E6121">
        <v>149669</v>
      </c>
      <c r="F6121" s="5" t="s">
        <v>23</v>
      </c>
      <c r="G6121" s="5" t="s">
        <v>59</v>
      </c>
      <c r="H6121" s="5" t="s">
        <v>165</v>
      </c>
      <c r="I6121" t="s">
        <v>35</v>
      </c>
      <c r="J6121" t="s">
        <v>165</v>
      </c>
      <c r="K6121">
        <v>0</v>
      </c>
      <c r="L6121" s="5" t="s">
        <v>12125</v>
      </c>
      <c r="M6121" s="5" t="s">
        <v>28</v>
      </c>
      <c r="N6121">
        <v>18</v>
      </c>
      <c r="O6121" t="s">
        <v>88</v>
      </c>
      <c r="P6121" s="1">
        <v>45671</v>
      </c>
      <c r="Q6121" s="1">
        <v>45715</v>
      </c>
      <c r="R6121">
        <v>1730</v>
      </c>
      <c r="S6121" s="4">
        <v>7.8</v>
      </c>
      <c r="T6121" t="s">
        <v>153</v>
      </c>
    </row>
    <row r="6122" spans="1:20" x14ac:dyDescent="0.35">
      <c r="A6122" t="s">
        <v>12126</v>
      </c>
      <c r="B6122" s="5" t="s">
        <v>28802</v>
      </c>
      <c r="C6122" s="6">
        <v>207625</v>
      </c>
      <c r="D6122" t="s">
        <v>120</v>
      </c>
      <c r="E6122">
        <v>186863</v>
      </c>
      <c r="F6122" s="5" t="s">
        <v>23</v>
      </c>
      <c r="G6122" s="5" t="s">
        <v>24</v>
      </c>
      <c r="H6122" s="5" t="s">
        <v>121</v>
      </c>
      <c r="I6122" t="s">
        <v>44</v>
      </c>
      <c r="J6122" t="s">
        <v>121</v>
      </c>
      <c r="K6122">
        <v>0</v>
      </c>
      <c r="L6122" s="5" t="s">
        <v>12127</v>
      </c>
      <c r="M6122" s="5" t="s">
        <v>70</v>
      </c>
      <c r="N6122">
        <v>10</v>
      </c>
      <c r="O6122" t="s">
        <v>29</v>
      </c>
      <c r="P6122" s="1">
        <v>45746</v>
      </c>
      <c r="Q6122" s="1">
        <v>45779</v>
      </c>
      <c r="R6122">
        <v>2116</v>
      </c>
      <c r="S6122" s="4">
        <v>8.4</v>
      </c>
      <c r="T6122" t="s">
        <v>95</v>
      </c>
    </row>
    <row r="6123" spans="1:20" x14ac:dyDescent="0.35">
      <c r="A6123" t="s">
        <v>12128</v>
      </c>
      <c r="B6123" s="5" t="s">
        <v>162</v>
      </c>
      <c r="C6123" s="6">
        <v>179611</v>
      </c>
      <c r="D6123" t="s">
        <v>120</v>
      </c>
      <c r="E6123">
        <v>161650</v>
      </c>
      <c r="F6123" s="5" t="s">
        <v>66</v>
      </c>
      <c r="G6123" s="5" t="s">
        <v>24</v>
      </c>
      <c r="H6123" s="5" t="s">
        <v>121</v>
      </c>
      <c r="I6123" t="s">
        <v>26</v>
      </c>
      <c r="J6123" t="s">
        <v>121</v>
      </c>
      <c r="K6123">
        <v>100</v>
      </c>
      <c r="L6123" s="5" t="s">
        <v>12129</v>
      </c>
      <c r="M6123" s="5" t="s">
        <v>28</v>
      </c>
      <c r="N6123">
        <v>5</v>
      </c>
      <c r="O6123" t="s">
        <v>147</v>
      </c>
      <c r="P6123" s="1">
        <v>45724</v>
      </c>
      <c r="Q6123" s="1">
        <v>45754</v>
      </c>
      <c r="R6123">
        <v>1131</v>
      </c>
      <c r="S6123" s="4">
        <v>8.8000000000000007</v>
      </c>
      <c r="T6123" t="s">
        <v>30</v>
      </c>
    </row>
    <row r="6124" spans="1:20" x14ac:dyDescent="0.35">
      <c r="A6124" t="s">
        <v>12130</v>
      </c>
      <c r="B6124" s="5" t="s">
        <v>100</v>
      </c>
      <c r="C6124" s="6">
        <v>72594</v>
      </c>
      <c r="D6124" t="s">
        <v>22</v>
      </c>
      <c r="E6124">
        <v>72594</v>
      </c>
      <c r="F6124" s="5" t="s">
        <v>50</v>
      </c>
      <c r="G6124" s="5" t="s">
        <v>59</v>
      </c>
      <c r="H6124" s="5" t="s">
        <v>191</v>
      </c>
      <c r="I6124" t="s">
        <v>44</v>
      </c>
      <c r="J6124" t="s">
        <v>191</v>
      </c>
      <c r="K6124">
        <v>100</v>
      </c>
      <c r="L6124" s="5" t="s">
        <v>12131</v>
      </c>
      <c r="M6124" s="5" t="s">
        <v>37</v>
      </c>
      <c r="N6124">
        <v>4</v>
      </c>
      <c r="O6124" t="s">
        <v>131</v>
      </c>
      <c r="P6124" s="1">
        <v>45383</v>
      </c>
      <c r="Q6124" s="1">
        <v>45442</v>
      </c>
      <c r="R6124">
        <v>1372</v>
      </c>
      <c r="S6124" s="4">
        <v>7.6</v>
      </c>
      <c r="T6124" t="s">
        <v>30</v>
      </c>
    </row>
    <row r="6125" spans="1:20" x14ac:dyDescent="0.35">
      <c r="A6125" t="s">
        <v>12132</v>
      </c>
      <c r="B6125" s="5" t="s">
        <v>40</v>
      </c>
      <c r="C6125" s="6">
        <v>74990</v>
      </c>
      <c r="D6125" t="s">
        <v>22</v>
      </c>
      <c r="E6125">
        <v>74990</v>
      </c>
      <c r="F6125" s="5" t="s">
        <v>50</v>
      </c>
      <c r="G6125" s="5" t="s">
        <v>51</v>
      </c>
      <c r="H6125" s="5" t="s">
        <v>129</v>
      </c>
      <c r="I6125" t="s">
        <v>44</v>
      </c>
      <c r="J6125" t="s">
        <v>129</v>
      </c>
      <c r="K6125">
        <v>100</v>
      </c>
      <c r="L6125" s="5" t="s">
        <v>12133</v>
      </c>
      <c r="M6125" s="5" t="s">
        <v>28</v>
      </c>
      <c r="N6125">
        <v>4</v>
      </c>
      <c r="O6125" t="s">
        <v>29</v>
      </c>
      <c r="P6125" s="1">
        <v>45663</v>
      </c>
      <c r="Q6125" s="1">
        <v>45735</v>
      </c>
      <c r="R6125">
        <v>1208</v>
      </c>
      <c r="S6125" s="4">
        <v>8.6</v>
      </c>
      <c r="T6125" t="s">
        <v>277</v>
      </c>
    </row>
    <row r="6126" spans="1:20" x14ac:dyDescent="0.35">
      <c r="A6126" t="s">
        <v>12134</v>
      </c>
      <c r="B6126" s="5" t="s">
        <v>105</v>
      </c>
      <c r="C6126" s="6">
        <v>128233</v>
      </c>
      <c r="D6126" t="s">
        <v>22</v>
      </c>
      <c r="E6126">
        <v>128233</v>
      </c>
      <c r="F6126" s="5" t="s">
        <v>66</v>
      </c>
      <c r="G6126" s="5" t="s">
        <v>24</v>
      </c>
      <c r="H6126" s="5" t="s">
        <v>101</v>
      </c>
      <c r="I6126" t="s">
        <v>44</v>
      </c>
      <c r="J6126" t="s">
        <v>1211</v>
      </c>
      <c r="K6126">
        <v>100</v>
      </c>
      <c r="L6126" s="5" t="s">
        <v>12135</v>
      </c>
      <c r="M6126" s="5" t="s">
        <v>37</v>
      </c>
      <c r="N6126">
        <v>9</v>
      </c>
      <c r="O6126" t="s">
        <v>46</v>
      </c>
      <c r="P6126" s="1">
        <v>45643</v>
      </c>
      <c r="Q6126" s="1">
        <v>45683</v>
      </c>
      <c r="R6126">
        <v>505</v>
      </c>
      <c r="S6126" s="4">
        <v>9.1</v>
      </c>
      <c r="T6126" t="s">
        <v>89</v>
      </c>
    </row>
    <row r="6127" spans="1:20" x14ac:dyDescent="0.35">
      <c r="A6127" t="s">
        <v>12136</v>
      </c>
      <c r="B6127" s="5" t="s">
        <v>162</v>
      </c>
      <c r="C6127" s="6">
        <v>211020</v>
      </c>
      <c r="D6127" t="s">
        <v>22</v>
      </c>
      <c r="E6127">
        <v>211020</v>
      </c>
      <c r="F6127" s="5" t="s">
        <v>23</v>
      </c>
      <c r="G6127" s="5" t="s">
        <v>59</v>
      </c>
      <c r="H6127" s="5" t="s">
        <v>97</v>
      </c>
      <c r="I6127" t="s">
        <v>44</v>
      </c>
      <c r="J6127" t="s">
        <v>97</v>
      </c>
      <c r="K6127">
        <v>100</v>
      </c>
      <c r="L6127" s="5" t="s">
        <v>9658</v>
      </c>
      <c r="M6127" s="5" t="s">
        <v>37</v>
      </c>
      <c r="N6127">
        <v>19</v>
      </c>
      <c r="O6127" t="s">
        <v>71</v>
      </c>
      <c r="P6127" s="1">
        <v>45521</v>
      </c>
      <c r="Q6127" s="1">
        <v>45573</v>
      </c>
      <c r="R6127">
        <v>717</v>
      </c>
      <c r="S6127" s="4">
        <v>8.6</v>
      </c>
      <c r="T6127" t="s">
        <v>47</v>
      </c>
    </row>
    <row r="6128" spans="1:20" x14ac:dyDescent="0.35">
      <c r="A6128" t="s">
        <v>12137</v>
      </c>
      <c r="B6128" s="5" t="s">
        <v>40</v>
      </c>
      <c r="C6128" s="6">
        <v>81260</v>
      </c>
      <c r="D6128" t="s">
        <v>22</v>
      </c>
      <c r="E6128">
        <v>81260</v>
      </c>
      <c r="F6128" s="5" t="s">
        <v>50</v>
      </c>
      <c r="G6128" s="5" t="s">
        <v>51</v>
      </c>
      <c r="H6128" s="5" t="s">
        <v>25</v>
      </c>
      <c r="I6128" t="s">
        <v>44</v>
      </c>
      <c r="J6128" t="s">
        <v>25</v>
      </c>
      <c r="K6128">
        <v>100</v>
      </c>
      <c r="L6128" s="5" t="s">
        <v>12138</v>
      </c>
      <c r="M6128" s="5" t="s">
        <v>70</v>
      </c>
      <c r="N6128">
        <v>4</v>
      </c>
      <c r="O6128" t="s">
        <v>78</v>
      </c>
      <c r="P6128" s="1">
        <v>45703</v>
      </c>
      <c r="Q6128" s="1">
        <v>45721</v>
      </c>
      <c r="R6128">
        <v>733</v>
      </c>
      <c r="S6128" s="4">
        <v>9.9</v>
      </c>
      <c r="T6128" t="s">
        <v>89</v>
      </c>
    </row>
    <row r="6129" spans="1:20" x14ac:dyDescent="0.35">
      <c r="A6129" t="s">
        <v>12139</v>
      </c>
      <c r="B6129" s="5" t="s">
        <v>174</v>
      </c>
      <c r="C6129" s="6">
        <v>119633</v>
      </c>
      <c r="D6129" t="s">
        <v>41</v>
      </c>
      <c r="E6129">
        <v>101688</v>
      </c>
      <c r="F6129" s="5" t="s">
        <v>66</v>
      </c>
      <c r="G6129" s="5" t="s">
        <v>24</v>
      </c>
      <c r="H6129" s="5" t="s">
        <v>60</v>
      </c>
      <c r="I6129" t="s">
        <v>26</v>
      </c>
      <c r="J6129" t="s">
        <v>354</v>
      </c>
      <c r="K6129">
        <v>50</v>
      </c>
      <c r="L6129" s="5" t="s">
        <v>12140</v>
      </c>
      <c r="M6129" s="5" t="s">
        <v>37</v>
      </c>
      <c r="N6129">
        <v>7</v>
      </c>
      <c r="O6129" t="s">
        <v>88</v>
      </c>
      <c r="P6129" s="1">
        <v>45309</v>
      </c>
      <c r="Q6129" s="1">
        <v>45371</v>
      </c>
      <c r="R6129">
        <v>1998</v>
      </c>
      <c r="S6129" s="4">
        <v>7.5</v>
      </c>
      <c r="T6129" t="s">
        <v>55</v>
      </c>
    </row>
    <row r="6130" spans="1:20" x14ac:dyDescent="0.35">
      <c r="A6130" t="s">
        <v>12141</v>
      </c>
      <c r="B6130" s="5" t="s">
        <v>91</v>
      </c>
      <c r="C6130" s="6">
        <v>73814</v>
      </c>
      <c r="D6130" t="s">
        <v>22</v>
      </c>
      <c r="E6130">
        <v>73814</v>
      </c>
      <c r="F6130" s="5" t="s">
        <v>50</v>
      </c>
      <c r="G6130" s="5" t="s">
        <v>24</v>
      </c>
      <c r="H6130" s="5" t="s">
        <v>52</v>
      </c>
      <c r="I6130" t="s">
        <v>26</v>
      </c>
      <c r="J6130" t="s">
        <v>52</v>
      </c>
      <c r="K6130">
        <v>100</v>
      </c>
      <c r="L6130" s="5" t="s">
        <v>12142</v>
      </c>
      <c r="M6130" s="5" t="s">
        <v>54</v>
      </c>
      <c r="N6130">
        <v>4</v>
      </c>
      <c r="O6130" t="s">
        <v>71</v>
      </c>
      <c r="P6130" s="1">
        <v>45341</v>
      </c>
      <c r="Q6130" s="1">
        <v>45402</v>
      </c>
      <c r="R6130">
        <v>1409</v>
      </c>
      <c r="S6130" s="4">
        <v>8.1</v>
      </c>
      <c r="T6130" t="s">
        <v>89</v>
      </c>
    </row>
    <row r="6131" spans="1:20" x14ac:dyDescent="0.35">
      <c r="A6131" t="s">
        <v>12143</v>
      </c>
      <c r="B6131" s="5" t="s">
        <v>162</v>
      </c>
      <c r="C6131" s="6">
        <v>288274</v>
      </c>
      <c r="D6131" t="s">
        <v>41</v>
      </c>
      <c r="E6131">
        <v>245033</v>
      </c>
      <c r="F6131" s="5" t="s">
        <v>23</v>
      </c>
      <c r="G6131" s="5" t="s">
        <v>59</v>
      </c>
      <c r="H6131" s="5" t="s">
        <v>43</v>
      </c>
      <c r="I6131" t="s">
        <v>35</v>
      </c>
      <c r="J6131" t="s">
        <v>410</v>
      </c>
      <c r="K6131">
        <v>0</v>
      </c>
      <c r="L6131" s="5" t="s">
        <v>12144</v>
      </c>
      <c r="M6131" s="5" t="s">
        <v>28</v>
      </c>
      <c r="N6131">
        <v>13</v>
      </c>
      <c r="O6131" t="s">
        <v>46</v>
      </c>
      <c r="P6131" s="1">
        <v>45564</v>
      </c>
      <c r="Q6131" s="1">
        <v>45626</v>
      </c>
      <c r="R6131">
        <v>1683</v>
      </c>
      <c r="S6131" s="4">
        <v>9.6999999999999993</v>
      </c>
      <c r="T6131" t="s">
        <v>38</v>
      </c>
    </row>
    <row r="6132" spans="1:20" x14ac:dyDescent="0.35">
      <c r="A6132" t="s">
        <v>12145</v>
      </c>
      <c r="B6132" s="5" t="s">
        <v>28802</v>
      </c>
      <c r="C6132" s="6">
        <v>194644</v>
      </c>
      <c r="D6132" t="s">
        <v>22</v>
      </c>
      <c r="E6132">
        <v>194644</v>
      </c>
      <c r="F6132" s="5" t="s">
        <v>23</v>
      </c>
      <c r="G6132" s="5" t="s">
        <v>24</v>
      </c>
      <c r="H6132" s="5" t="s">
        <v>101</v>
      </c>
      <c r="I6132" t="s">
        <v>26</v>
      </c>
      <c r="J6132" t="s">
        <v>101</v>
      </c>
      <c r="K6132">
        <v>100</v>
      </c>
      <c r="L6132" s="5" t="s">
        <v>12146</v>
      </c>
      <c r="M6132" s="5" t="s">
        <v>70</v>
      </c>
      <c r="N6132">
        <v>19</v>
      </c>
      <c r="O6132" t="s">
        <v>135</v>
      </c>
      <c r="P6132" s="1">
        <v>45409</v>
      </c>
      <c r="Q6132" s="1">
        <v>45463</v>
      </c>
      <c r="R6132">
        <v>585</v>
      </c>
      <c r="S6132" s="4">
        <v>9.8000000000000007</v>
      </c>
      <c r="T6132" t="s">
        <v>136</v>
      </c>
    </row>
    <row r="6133" spans="1:20" x14ac:dyDescent="0.35">
      <c r="A6133" t="s">
        <v>12147</v>
      </c>
      <c r="B6133" s="5" t="s">
        <v>28801</v>
      </c>
      <c r="C6133" s="6">
        <v>116370</v>
      </c>
      <c r="D6133" t="s">
        <v>33</v>
      </c>
      <c r="E6133">
        <v>12800700</v>
      </c>
      <c r="F6133" s="5" t="s">
        <v>50</v>
      </c>
      <c r="G6133" s="5" t="s">
        <v>51</v>
      </c>
      <c r="H6133" s="5" t="s">
        <v>34</v>
      </c>
      <c r="I6133" t="s">
        <v>26</v>
      </c>
      <c r="J6133" t="s">
        <v>34</v>
      </c>
      <c r="K6133">
        <v>100</v>
      </c>
      <c r="L6133" s="5" t="s">
        <v>12148</v>
      </c>
      <c r="M6133" s="5" t="s">
        <v>70</v>
      </c>
      <c r="N6133">
        <v>4</v>
      </c>
      <c r="O6133" t="s">
        <v>78</v>
      </c>
      <c r="P6133" s="1">
        <v>45754</v>
      </c>
      <c r="Q6133" s="1">
        <v>45804</v>
      </c>
      <c r="R6133">
        <v>1512</v>
      </c>
      <c r="S6133" s="4">
        <v>9.3000000000000007</v>
      </c>
      <c r="T6133" t="s">
        <v>79</v>
      </c>
    </row>
    <row r="6134" spans="1:20" x14ac:dyDescent="0.35">
      <c r="A6134" t="s">
        <v>12149</v>
      </c>
      <c r="B6134" s="5" t="s">
        <v>57</v>
      </c>
      <c r="C6134" s="6">
        <v>58648</v>
      </c>
      <c r="D6134" t="s">
        <v>22</v>
      </c>
      <c r="E6134">
        <v>58648</v>
      </c>
      <c r="F6134" s="5" t="s">
        <v>58</v>
      </c>
      <c r="G6134" s="5" t="s">
        <v>59</v>
      </c>
      <c r="H6134" s="5" t="s">
        <v>25</v>
      </c>
      <c r="I6134" t="s">
        <v>44</v>
      </c>
      <c r="J6134" t="s">
        <v>25</v>
      </c>
      <c r="K6134">
        <v>0</v>
      </c>
      <c r="L6134" s="5" t="s">
        <v>12150</v>
      </c>
      <c r="M6134" s="5" t="s">
        <v>54</v>
      </c>
      <c r="N6134">
        <v>0</v>
      </c>
      <c r="O6134" t="s">
        <v>167</v>
      </c>
      <c r="P6134" s="1">
        <v>45549</v>
      </c>
      <c r="Q6134" s="1">
        <v>45596</v>
      </c>
      <c r="R6134">
        <v>2333</v>
      </c>
      <c r="S6134" s="4">
        <v>7.3</v>
      </c>
      <c r="T6134" t="s">
        <v>210</v>
      </c>
    </row>
    <row r="6135" spans="1:20" x14ac:dyDescent="0.35">
      <c r="A6135" t="s">
        <v>12151</v>
      </c>
      <c r="B6135" s="5" t="s">
        <v>32</v>
      </c>
      <c r="C6135" s="6">
        <v>94136</v>
      </c>
      <c r="D6135" t="s">
        <v>41</v>
      </c>
      <c r="E6135">
        <v>80016</v>
      </c>
      <c r="F6135" s="5" t="s">
        <v>50</v>
      </c>
      <c r="G6135" s="5" t="s">
        <v>59</v>
      </c>
      <c r="H6135" s="5" t="s">
        <v>60</v>
      </c>
      <c r="I6135" t="s">
        <v>35</v>
      </c>
      <c r="J6135" t="s">
        <v>60</v>
      </c>
      <c r="K6135">
        <v>0</v>
      </c>
      <c r="L6135" s="5" t="s">
        <v>12152</v>
      </c>
      <c r="M6135" s="5" t="s">
        <v>28</v>
      </c>
      <c r="N6135">
        <v>2</v>
      </c>
      <c r="O6135" t="s">
        <v>71</v>
      </c>
      <c r="P6135" s="1">
        <v>45521</v>
      </c>
      <c r="Q6135" s="1">
        <v>45567</v>
      </c>
      <c r="R6135">
        <v>1740</v>
      </c>
      <c r="S6135" s="4">
        <v>5.9</v>
      </c>
      <c r="T6135" t="s">
        <v>136</v>
      </c>
    </row>
    <row r="6136" spans="1:20" x14ac:dyDescent="0.35">
      <c r="A6136" t="s">
        <v>12153</v>
      </c>
      <c r="B6136" s="5" t="s">
        <v>145</v>
      </c>
      <c r="C6136" s="6">
        <v>60881</v>
      </c>
      <c r="D6136" t="s">
        <v>33</v>
      </c>
      <c r="E6136">
        <v>6696910</v>
      </c>
      <c r="F6136" s="5" t="s">
        <v>58</v>
      </c>
      <c r="G6136" s="5" t="s">
        <v>59</v>
      </c>
      <c r="H6136" s="5" t="s">
        <v>34</v>
      </c>
      <c r="I6136" t="s">
        <v>44</v>
      </c>
      <c r="J6136" t="s">
        <v>34</v>
      </c>
      <c r="K6136">
        <v>50</v>
      </c>
      <c r="L6136" s="5" t="s">
        <v>12154</v>
      </c>
      <c r="M6136" s="5" t="s">
        <v>28</v>
      </c>
      <c r="N6136">
        <v>1</v>
      </c>
      <c r="O6136" t="s">
        <v>167</v>
      </c>
      <c r="P6136" s="1">
        <v>45425</v>
      </c>
      <c r="Q6136" s="1">
        <v>45481</v>
      </c>
      <c r="R6136">
        <v>2420</v>
      </c>
      <c r="S6136" s="4">
        <v>9.3000000000000007</v>
      </c>
      <c r="T6136" t="s">
        <v>63</v>
      </c>
    </row>
    <row r="6137" spans="1:20" x14ac:dyDescent="0.35">
      <c r="A6137" t="s">
        <v>12155</v>
      </c>
      <c r="B6137" s="5" t="s">
        <v>217</v>
      </c>
      <c r="C6137" s="6">
        <v>134266</v>
      </c>
      <c r="D6137" t="s">
        <v>22</v>
      </c>
      <c r="E6137">
        <v>134266</v>
      </c>
      <c r="F6137" s="5" t="s">
        <v>66</v>
      </c>
      <c r="G6137" s="5" t="s">
        <v>42</v>
      </c>
      <c r="H6137" s="5" t="s">
        <v>101</v>
      </c>
      <c r="I6137" t="s">
        <v>44</v>
      </c>
      <c r="J6137" t="s">
        <v>101</v>
      </c>
      <c r="K6137">
        <v>0</v>
      </c>
      <c r="L6137" s="5" t="s">
        <v>12156</v>
      </c>
      <c r="M6137" s="5" t="s">
        <v>54</v>
      </c>
      <c r="N6137">
        <v>6</v>
      </c>
      <c r="O6137" t="s">
        <v>147</v>
      </c>
      <c r="P6137" s="1">
        <v>45404</v>
      </c>
      <c r="Q6137" s="1">
        <v>45421</v>
      </c>
      <c r="R6137">
        <v>2340</v>
      </c>
      <c r="S6137" s="4">
        <v>9.1999999999999993</v>
      </c>
      <c r="T6137" t="s">
        <v>63</v>
      </c>
    </row>
    <row r="6138" spans="1:20" x14ac:dyDescent="0.35">
      <c r="A6138" t="s">
        <v>12157</v>
      </c>
      <c r="B6138" s="5" t="s">
        <v>32</v>
      </c>
      <c r="C6138" s="6">
        <v>61969</v>
      </c>
      <c r="D6138" t="s">
        <v>22</v>
      </c>
      <c r="E6138">
        <v>61969</v>
      </c>
      <c r="F6138" s="5" t="s">
        <v>66</v>
      </c>
      <c r="G6138" s="5" t="s">
        <v>24</v>
      </c>
      <c r="H6138" s="5" t="s">
        <v>157</v>
      </c>
      <c r="I6138" t="s">
        <v>44</v>
      </c>
      <c r="J6138" t="s">
        <v>157</v>
      </c>
      <c r="K6138">
        <v>50</v>
      </c>
      <c r="L6138" s="5" t="s">
        <v>12158</v>
      </c>
      <c r="M6138" s="5" t="s">
        <v>70</v>
      </c>
      <c r="N6138">
        <v>7</v>
      </c>
      <c r="O6138" t="s">
        <v>135</v>
      </c>
      <c r="P6138" s="1">
        <v>45509</v>
      </c>
      <c r="Q6138" s="1">
        <v>45549</v>
      </c>
      <c r="R6138">
        <v>903</v>
      </c>
      <c r="S6138" s="4">
        <v>7</v>
      </c>
      <c r="T6138" t="s">
        <v>243</v>
      </c>
    </row>
    <row r="6139" spans="1:20" x14ac:dyDescent="0.35">
      <c r="A6139" t="s">
        <v>12159</v>
      </c>
      <c r="B6139" s="5" t="s">
        <v>91</v>
      </c>
      <c r="C6139" s="6">
        <v>122843</v>
      </c>
      <c r="D6139" t="s">
        <v>74</v>
      </c>
      <c r="E6139">
        <v>153554</v>
      </c>
      <c r="F6139" s="5" t="s">
        <v>66</v>
      </c>
      <c r="G6139" s="5" t="s">
        <v>59</v>
      </c>
      <c r="H6139" s="5" t="s">
        <v>75</v>
      </c>
      <c r="I6139" t="s">
        <v>44</v>
      </c>
      <c r="J6139" t="s">
        <v>75</v>
      </c>
      <c r="K6139">
        <v>0</v>
      </c>
      <c r="L6139" s="5" t="s">
        <v>12160</v>
      </c>
      <c r="M6139" s="5" t="s">
        <v>37</v>
      </c>
      <c r="N6139">
        <v>9</v>
      </c>
      <c r="O6139" t="s">
        <v>112</v>
      </c>
      <c r="P6139" s="1">
        <v>45664</v>
      </c>
      <c r="Q6139" s="1">
        <v>45702</v>
      </c>
      <c r="R6139">
        <v>1013</v>
      </c>
      <c r="S6139" s="4">
        <v>5.8</v>
      </c>
      <c r="T6139" t="s">
        <v>47</v>
      </c>
    </row>
    <row r="6140" spans="1:20" x14ac:dyDescent="0.35">
      <c r="A6140" t="s">
        <v>12161</v>
      </c>
      <c r="B6140" s="5" t="s">
        <v>162</v>
      </c>
      <c r="C6140" s="6">
        <v>127779</v>
      </c>
      <c r="D6140" t="s">
        <v>22</v>
      </c>
      <c r="E6140">
        <v>127779</v>
      </c>
      <c r="F6140" s="5" t="s">
        <v>66</v>
      </c>
      <c r="G6140" s="5" t="s">
        <v>42</v>
      </c>
      <c r="H6140" s="5" t="s">
        <v>52</v>
      </c>
      <c r="I6140" t="s">
        <v>35</v>
      </c>
      <c r="J6140" t="s">
        <v>52</v>
      </c>
      <c r="K6140">
        <v>50</v>
      </c>
      <c r="L6140" s="5" t="s">
        <v>603</v>
      </c>
      <c r="M6140" s="5" t="s">
        <v>37</v>
      </c>
      <c r="N6140">
        <v>8</v>
      </c>
      <c r="O6140" t="s">
        <v>85</v>
      </c>
      <c r="P6140" s="1">
        <v>45722</v>
      </c>
      <c r="Q6140" s="1">
        <v>45774</v>
      </c>
      <c r="R6140">
        <v>2111</v>
      </c>
      <c r="S6140" s="4">
        <v>5.8</v>
      </c>
      <c r="T6140" t="s">
        <v>103</v>
      </c>
    </row>
    <row r="6141" spans="1:20" x14ac:dyDescent="0.35">
      <c r="A6141" t="s">
        <v>12162</v>
      </c>
      <c r="B6141" s="5" t="s">
        <v>28802</v>
      </c>
      <c r="C6141" s="6">
        <v>27705</v>
      </c>
      <c r="D6141" t="s">
        <v>22</v>
      </c>
      <c r="E6141">
        <v>27705</v>
      </c>
      <c r="F6141" s="5" t="s">
        <v>50</v>
      </c>
      <c r="G6141" s="5" t="s">
        <v>59</v>
      </c>
      <c r="H6141" s="5" t="s">
        <v>116</v>
      </c>
      <c r="I6141" t="s">
        <v>26</v>
      </c>
      <c r="J6141" t="s">
        <v>491</v>
      </c>
      <c r="K6141">
        <v>50</v>
      </c>
      <c r="L6141" s="5" t="s">
        <v>12163</v>
      </c>
      <c r="M6141" s="5" t="s">
        <v>70</v>
      </c>
      <c r="N6141">
        <v>2</v>
      </c>
      <c r="O6141" t="s">
        <v>167</v>
      </c>
      <c r="P6141" s="1">
        <v>45343</v>
      </c>
      <c r="Q6141" s="1">
        <v>45394</v>
      </c>
      <c r="R6141">
        <v>1650</v>
      </c>
      <c r="S6141" s="4">
        <v>6.3</v>
      </c>
      <c r="T6141" t="s">
        <v>277</v>
      </c>
    </row>
    <row r="6142" spans="1:20" x14ac:dyDescent="0.35">
      <c r="A6142" t="s">
        <v>12164</v>
      </c>
      <c r="B6142" s="5" t="s">
        <v>28802</v>
      </c>
      <c r="C6142" s="6">
        <v>31007</v>
      </c>
      <c r="D6142" t="s">
        <v>22</v>
      </c>
      <c r="E6142">
        <v>31007</v>
      </c>
      <c r="F6142" s="5" t="s">
        <v>50</v>
      </c>
      <c r="G6142" s="5" t="s">
        <v>24</v>
      </c>
      <c r="H6142" s="5" t="s">
        <v>116</v>
      </c>
      <c r="I6142" t="s">
        <v>44</v>
      </c>
      <c r="J6142" t="s">
        <v>116</v>
      </c>
      <c r="K6142">
        <v>50</v>
      </c>
      <c r="L6142" s="5" t="s">
        <v>12165</v>
      </c>
      <c r="M6142" s="5" t="s">
        <v>37</v>
      </c>
      <c r="N6142">
        <v>3</v>
      </c>
      <c r="O6142" t="s">
        <v>62</v>
      </c>
      <c r="P6142" s="1">
        <v>45770</v>
      </c>
      <c r="Q6142" s="1">
        <v>45807</v>
      </c>
      <c r="R6142">
        <v>1414</v>
      </c>
      <c r="S6142" s="4">
        <v>9.3000000000000007</v>
      </c>
      <c r="T6142" t="s">
        <v>55</v>
      </c>
    </row>
    <row r="6143" spans="1:20" x14ac:dyDescent="0.35">
      <c r="A6143" t="s">
        <v>12166</v>
      </c>
      <c r="B6143" s="5" t="s">
        <v>32</v>
      </c>
      <c r="C6143" s="6">
        <v>159103</v>
      </c>
      <c r="D6143" t="s">
        <v>22</v>
      </c>
      <c r="E6143">
        <v>159103</v>
      </c>
      <c r="F6143" s="5" t="s">
        <v>66</v>
      </c>
      <c r="G6143" s="5" t="s">
        <v>42</v>
      </c>
      <c r="H6143" s="5" t="s">
        <v>97</v>
      </c>
      <c r="I6143" t="s">
        <v>35</v>
      </c>
      <c r="J6143" t="s">
        <v>157</v>
      </c>
      <c r="K6143">
        <v>0</v>
      </c>
      <c r="L6143" s="5" t="s">
        <v>12167</v>
      </c>
      <c r="M6143" s="5" t="s">
        <v>54</v>
      </c>
      <c r="N6143">
        <v>9</v>
      </c>
      <c r="O6143" t="s">
        <v>172</v>
      </c>
      <c r="P6143" s="1">
        <v>45529</v>
      </c>
      <c r="Q6143" s="1">
        <v>45548</v>
      </c>
      <c r="R6143">
        <v>1683</v>
      </c>
      <c r="S6143" s="4">
        <v>6.3</v>
      </c>
      <c r="T6143" t="s">
        <v>47</v>
      </c>
    </row>
    <row r="6144" spans="1:20" x14ac:dyDescent="0.35">
      <c r="A6144" t="s">
        <v>12168</v>
      </c>
      <c r="B6144" s="5" t="s">
        <v>162</v>
      </c>
      <c r="C6144" s="6">
        <v>81172</v>
      </c>
      <c r="D6144" t="s">
        <v>22</v>
      </c>
      <c r="E6144">
        <v>81172</v>
      </c>
      <c r="F6144" s="5" t="s">
        <v>50</v>
      </c>
      <c r="G6144" s="5" t="s">
        <v>59</v>
      </c>
      <c r="H6144" s="5" t="s">
        <v>129</v>
      </c>
      <c r="I6144" t="s">
        <v>26</v>
      </c>
      <c r="J6144" t="s">
        <v>129</v>
      </c>
      <c r="K6144">
        <v>50</v>
      </c>
      <c r="L6144" s="5" t="s">
        <v>12169</v>
      </c>
      <c r="M6144" s="5" t="s">
        <v>28</v>
      </c>
      <c r="N6144">
        <v>3</v>
      </c>
      <c r="O6144" t="s">
        <v>85</v>
      </c>
      <c r="P6144" s="1">
        <v>45436</v>
      </c>
      <c r="Q6144" s="1">
        <v>45483</v>
      </c>
      <c r="R6144">
        <v>710</v>
      </c>
      <c r="S6144" s="4">
        <v>8</v>
      </c>
      <c r="T6144" t="s">
        <v>30</v>
      </c>
    </row>
    <row r="6145" spans="1:20" x14ac:dyDescent="0.35">
      <c r="A6145" t="s">
        <v>12170</v>
      </c>
      <c r="B6145" s="5" t="s">
        <v>100</v>
      </c>
      <c r="C6145" s="6">
        <v>38128</v>
      </c>
      <c r="D6145" t="s">
        <v>22</v>
      </c>
      <c r="E6145">
        <v>38128</v>
      </c>
      <c r="F6145" s="5" t="s">
        <v>58</v>
      </c>
      <c r="G6145" s="5" t="s">
        <v>24</v>
      </c>
      <c r="H6145" s="5" t="s">
        <v>157</v>
      </c>
      <c r="I6145" t="s">
        <v>35</v>
      </c>
      <c r="J6145" t="s">
        <v>75</v>
      </c>
      <c r="K6145">
        <v>100</v>
      </c>
      <c r="L6145" s="5" t="s">
        <v>12171</v>
      </c>
      <c r="M6145" s="5" t="s">
        <v>28</v>
      </c>
      <c r="N6145">
        <v>0</v>
      </c>
      <c r="O6145" t="s">
        <v>147</v>
      </c>
      <c r="P6145" s="1">
        <v>45391</v>
      </c>
      <c r="Q6145" s="1">
        <v>45462</v>
      </c>
      <c r="R6145">
        <v>1299</v>
      </c>
      <c r="S6145" s="4">
        <v>6</v>
      </c>
      <c r="T6145" t="s">
        <v>79</v>
      </c>
    </row>
    <row r="6146" spans="1:20" x14ac:dyDescent="0.35">
      <c r="A6146" t="s">
        <v>12172</v>
      </c>
      <c r="B6146" s="5" t="s">
        <v>40</v>
      </c>
      <c r="C6146" s="6">
        <v>128255</v>
      </c>
      <c r="D6146" t="s">
        <v>41</v>
      </c>
      <c r="E6146">
        <v>109017</v>
      </c>
      <c r="F6146" s="5" t="s">
        <v>66</v>
      </c>
      <c r="G6146" s="5" t="s">
        <v>59</v>
      </c>
      <c r="H6146" s="5" t="s">
        <v>43</v>
      </c>
      <c r="I6146" t="s">
        <v>44</v>
      </c>
      <c r="J6146" t="s">
        <v>116</v>
      </c>
      <c r="K6146">
        <v>100</v>
      </c>
      <c r="L6146" s="5" t="s">
        <v>12173</v>
      </c>
      <c r="M6146" s="5" t="s">
        <v>28</v>
      </c>
      <c r="N6146">
        <v>6</v>
      </c>
      <c r="O6146" t="s">
        <v>78</v>
      </c>
      <c r="P6146" s="1">
        <v>45367</v>
      </c>
      <c r="Q6146" s="1">
        <v>45409</v>
      </c>
      <c r="R6146">
        <v>1216</v>
      </c>
      <c r="S6146" s="4">
        <v>7.4</v>
      </c>
      <c r="T6146" t="s">
        <v>30</v>
      </c>
    </row>
    <row r="6147" spans="1:20" x14ac:dyDescent="0.35">
      <c r="A6147" t="s">
        <v>12174</v>
      </c>
      <c r="B6147" s="5" t="s">
        <v>145</v>
      </c>
      <c r="C6147" s="6">
        <v>101526</v>
      </c>
      <c r="D6147" t="s">
        <v>22</v>
      </c>
      <c r="E6147">
        <v>101526</v>
      </c>
      <c r="F6147" s="5" t="s">
        <v>66</v>
      </c>
      <c r="G6147" s="5" t="s">
        <v>59</v>
      </c>
      <c r="H6147" s="5" t="s">
        <v>52</v>
      </c>
      <c r="I6147" t="s">
        <v>44</v>
      </c>
      <c r="J6147" t="s">
        <v>52</v>
      </c>
      <c r="K6147">
        <v>0</v>
      </c>
      <c r="L6147" s="5" t="s">
        <v>12175</v>
      </c>
      <c r="M6147" s="5" t="s">
        <v>70</v>
      </c>
      <c r="N6147">
        <v>7</v>
      </c>
      <c r="O6147" t="s">
        <v>147</v>
      </c>
      <c r="P6147" s="1">
        <v>45563</v>
      </c>
      <c r="Q6147" s="1">
        <v>45585</v>
      </c>
      <c r="R6147">
        <v>1406</v>
      </c>
      <c r="S6147" s="4">
        <v>5.7</v>
      </c>
      <c r="T6147" t="s">
        <v>243</v>
      </c>
    </row>
    <row r="6148" spans="1:20" x14ac:dyDescent="0.35">
      <c r="A6148" t="s">
        <v>12176</v>
      </c>
      <c r="B6148" s="5" t="s">
        <v>57</v>
      </c>
      <c r="C6148" s="6">
        <v>46864</v>
      </c>
      <c r="D6148" t="s">
        <v>81</v>
      </c>
      <c r="E6148">
        <v>63266</v>
      </c>
      <c r="F6148" s="5" t="s">
        <v>58</v>
      </c>
      <c r="G6148" s="5" t="s">
        <v>51</v>
      </c>
      <c r="H6148" s="5" t="s">
        <v>82</v>
      </c>
      <c r="I6148" t="s">
        <v>44</v>
      </c>
      <c r="J6148" t="s">
        <v>82</v>
      </c>
      <c r="K6148">
        <v>100</v>
      </c>
      <c r="L6148" s="5" t="s">
        <v>12177</v>
      </c>
      <c r="M6148" s="5" t="s">
        <v>54</v>
      </c>
      <c r="N6148">
        <v>1</v>
      </c>
      <c r="O6148" t="s">
        <v>107</v>
      </c>
      <c r="P6148" s="1">
        <v>45600</v>
      </c>
      <c r="Q6148" s="1">
        <v>45656</v>
      </c>
      <c r="R6148">
        <v>540</v>
      </c>
      <c r="S6148" s="4">
        <v>6.2</v>
      </c>
      <c r="T6148" t="s">
        <v>210</v>
      </c>
    </row>
    <row r="6149" spans="1:20" x14ac:dyDescent="0.35">
      <c r="A6149" t="s">
        <v>12178</v>
      </c>
      <c r="B6149" s="5" t="s">
        <v>179</v>
      </c>
      <c r="C6149" s="6">
        <v>115707</v>
      </c>
      <c r="D6149" t="s">
        <v>120</v>
      </c>
      <c r="E6149">
        <v>104136</v>
      </c>
      <c r="F6149" s="5" t="s">
        <v>50</v>
      </c>
      <c r="G6149" s="5" t="s">
        <v>42</v>
      </c>
      <c r="H6149" s="5" t="s">
        <v>121</v>
      </c>
      <c r="I6149" t="s">
        <v>26</v>
      </c>
      <c r="J6149" t="s">
        <v>480</v>
      </c>
      <c r="K6149">
        <v>50</v>
      </c>
      <c r="L6149" s="5" t="s">
        <v>12179</v>
      </c>
      <c r="M6149" s="5" t="s">
        <v>70</v>
      </c>
      <c r="N6149">
        <v>3</v>
      </c>
      <c r="O6149" t="s">
        <v>147</v>
      </c>
      <c r="P6149" s="1">
        <v>45389</v>
      </c>
      <c r="Q6149" s="1">
        <v>45426</v>
      </c>
      <c r="R6149">
        <v>1458</v>
      </c>
      <c r="S6149" s="4">
        <v>6.7</v>
      </c>
      <c r="T6149" t="s">
        <v>95</v>
      </c>
    </row>
    <row r="6150" spans="1:20" x14ac:dyDescent="0.35">
      <c r="A6150" t="s">
        <v>12180</v>
      </c>
      <c r="B6150" s="5" t="s">
        <v>40</v>
      </c>
      <c r="C6150" s="6">
        <v>94886</v>
      </c>
      <c r="D6150" t="s">
        <v>22</v>
      </c>
      <c r="E6150">
        <v>94886</v>
      </c>
      <c r="F6150" s="5" t="s">
        <v>50</v>
      </c>
      <c r="G6150" s="5" t="s">
        <v>59</v>
      </c>
      <c r="H6150" s="5" t="s">
        <v>25</v>
      </c>
      <c r="I6150" t="s">
        <v>35</v>
      </c>
      <c r="J6150" t="s">
        <v>68</v>
      </c>
      <c r="K6150">
        <v>100</v>
      </c>
      <c r="L6150" s="5" t="s">
        <v>12181</v>
      </c>
      <c r="M6150" s="5" t="s">
        <v>37</v>
      </c>
      <c r="N6150">
        <v>2</v>
      </c>
      <c r="O6150" t="s">
        <v>46</v>
      </c>
      <c r="P6150" s="1">
        <v>45307</v>
      </c>
      <c r="Q6150" s="1">
        <v>45322</v>
      </c>
      <c r="R6150">
        <v>1256</v>
      </c>
      <c r="S6150" s="4">
        <v>6.2</v>
      </c>
      <c r="T6150" t="s">
        <v>136</v>
      </c>
    </row>
    <row r="6151" spans="1:20" x14ac:dyDescent="0.35">
      <c r="A6151" t="s">
        <v>12182</v>
      </c>
      <c r="B6151" s="5" t="s">
        <v>28802</v>
      </c>
      <c r="C6151" s="6">
        <v>66330</v>
      </c>
      <c r="D6151" t="s">
        <v>22</v>
      </c>
      <c r="E6151">
        <v>66330</v>
      </c>
      <c r="F6151" s="5" t="s">
        <v>58</v>
      </c>
      <c r="G6151" s="5" t="s">
        <v>51</v>
      </c>
      <c r="H6151" s="5" t="s">
        <v>129</v>
      </c>
      <c r="I6151" t="s">
        <v>26</v>
      </c>
      <c r="J6151" t="s">
        <v>68</v>
      </c>
      <c r="K6151">
        <v>50</v>
      </c>
      <c r="L6151" s="5" t="s">
        <v>12183</v>
      </c>
      <c r="M6151" s="5" t="s">
        <v>70</v>
      </c>
      <c r="N6151">
        <v>1</v>
      </c>
      <c r="O6151" t="s">
        <v>141</v>
      </c>
      <c r="P6151" s="1">
        <v>45307</v>
      </c>
      <c r="Q6151" s="1">
        <v>45345</v>
      </c>
      <c r="R6151">
        <v>1111</v>
      </c>
      <c r="S6151" s="4">
        <v>8</v>
      </c>
      <c r="T6151" t="s">
        <v>47</v>
      </c>
    </row>
    <row r="6152" spans="1:20" x14ac:dyDescent="0.35">
      <c r="A6152" t="s">
        <v>12184</v>
      </c>
      <c r="B6152" s="5" t="s">
        <v>28800</v>
      </c>
      <c r="C6152" s="6">
        <v>66467</v>
      </c>
      <c r="D6152" t="s">
        <v>41</v>
      </c>
      <c r="E6152">
        <v>56497</v>
      </c>
      <c r="F6152" s="5" t="s">
        <v>50</v>
      </c>
      <c r="G6152" s="5" t="s">
        <v>24</v>
      </c>
      <c r="H6152" s="5" t="s">
        <v>151</v>
      </c>
      <c r="I6152" t="s">
        <v>44</v>
      </c>
      <c r="J6152" t="s">
        <v>151</v>
      </c>
      <c r="K6152">
        <v>50</v>
      </c>
      <c r="L6152" s="5" t="s">
        <v>12185</v>
      </c>
      <c r="M6152" s="5" t="s">
        <v>37</v>
      </c>
      <c r="N6152">
        <v>2</v>
      </c>
      <c r="O6152" t="s">
        <v>131</v>
      </c>
      <c r="P6152" s="1">
        <v>45653</v>
      </c>
      <c r="Q6152" s="1">
        <v>45703</v>
      </c>
      <c r="R6152">
        <v>1854</v>
      </c>
      <c r="S6152" s="4">
        <v>5.5</v>
      </c>
      <c r="T6152" t="s">
        <v>136</v>
      </c>
    </row>
    <row r="6153" spans="1:20" x14ac:dyDescent="0.35">
      <c r="A6153" t="s">
        <v>12186</v>
      </c>
      <c r="B6153" s="5" t="s">
        <v>21</v>
      </c>
      <c r="C6153" s="6">
        <v>112672</v>
      </c>
      <c r="D6153" t="s">
        <v>65</v>
      </c>
      <c r="E6153">
        <v>146474</v>
      </c>
      <c r="F6153" s="5" t="s">
        <v>50</v>
      </c>
      <c r="G6153" s="5" t="s">
        <v>59</v>
      </c>
      <c r="H6153" s="5" t="s">
        <v>67</v>
      </c>
      <c r="I6153" t="s">
        <v>35</v>
      </c>
      <c r="J6153" t="s">
        <v>67</v>
      </c>
      <c r="K6153">
        <v>100</v>
      </c>
      <c r="L6153" s="5" t="s">
        <v>12187</v>
      </c>
      <c r="M6153" s="5" t="s">
        <v>28</v>
      </c>
      <c r="N6153">
        <v>2</v>
      </c>
      <c r="O6153" t="s">
        <v>131</v>
      </c>
      <c r="P6153" s="1">
        <v>45572</v>
      </c>
      <c r="Q6153" s="1">
        <v>45624</v>
      </c>
      <c r="R6153">
        <v>1006</v>
      </c>
      <c r="S6153" s="4">
        <v>9.8000000000000007</v>
      </c>
      <c r="T6153" t="s">
        <v>277</v>
      </c>
    </row>
    <row r="6154" spans="1:20" x14ac:dyDescent="0.35">
      <c r="A6154" t="s">
        <v>12188</v>
      </c>
      <c r="B6154" s="5" t="s">
        <v>100</v>
      </c>
      <c r="C6154" s="6">
        <v>92337</v>
      </c>
      <c r="D6154" t="s">
        <v>41</v>
      </c>
      <c r="E6154">
        <v>78486</v>
      </c>
      <c r="F6154" s="5" t="s">
        <v>50</v>
      </c>
      <c r="G6154" s="5" t="s">
        <v>59</v>
      </c>
      <c r="H6154" s="5" t="s">
        <v>126</v>
      </c>
      <c r="I6154" t="s">
        <v>26</v>
      </c>
      <c r="J6154" t="s">
        <v>126</v>
      </c>
      <c r="K6154">
        <v>50</v>
      </c>
      <c r="L6154" s="5" t="s">
        <v>12189</v>
      </c>
      <c r="M6154" s="5" t="s">
        <v>37</v>
      </c>
      <c r="N6154">
        <v>2</v>
      </c>
      <c r="O6154" t="s">
        <v>78</v>
      </c>
      <c r="P6154" s="1">
        <v>45384</v>
      </c>
      <c r="Q6154" s="1">
        <v>45427</v>
      </c>
      <c r="R6154">
        <v>1553</v>
      </c>
      <c r="S6154" s="4">
        <v>7.1</v>
      </c>
      <c r="T6154" t="s">
        <v>210</v>
      </c>
    </row>
    <row r="6155" spans="1:20" x14ac:dyDescent="0.35">
      <c r="A6155" t="s">
        <v>12190</v>
      </c>
      <c r="B6155" s="5" t="s">
        <v>145</v>
      </c>
      <c r="C6155" s="6">
        <v>77521</v>
      </c>
      <c r="D6155" t="s">
        <v>41</v>
      </c>
      <c r="E6155">
        <v>65893</v>
      </c>
      <c r="F6155" s="5" t="s">
        <v>58</v>
      </c>
      <c r="G6155" s="5" t="s">
        <v>51</v>
      </c>
      <c r="H6155" s="5" t="s">
        <v>43</v>
      </c>
      <c r="I6155" t="s">
        <v>35</v>
      </c>
      <c r="J6155" t="s">
        <v>34</v>
      </c>
      <c r="K6155">
        <v>100</v>
      </c>
      <c r="L6155" s="5" t="s">
        <v>12191</v>
      </c>
      <c r="M6155" s="5" t="s">
        <v>28</v>
      </c>
      <c r="N6155">
        <v>0</v>
      </c>
      <c r="O6155" t="s">
        <v>107</v>
      </c>
      <c r="P6155" s="1">
        <v>45294</v>
      </c>
      <c r="Q6155" s="1">
        <v>45366</v>
      </c>
      <c r="R6155">
        <v>573</v>
      </c>
      <c r="S6155" s="4">
        <v>7.7</v>
      </c>
      <c r="T6155" t="s">
        <v>277</v>
      </c>
    </row>
    <row r="6156" spans="1:20" x14ac:dyDescent="0.35">
      <c r="A6156" t="s">
        <v>12192</v>
      </c>
      <c r="B6156" s="5" t="s">
        <v>28802</v>
      </c>
      <c r="C6156" s="6">
        <v>323583</v>
      </c>
      <c r="D6156" t="s">
        <v>120</v>
      </c>
      <c r="E6156">
        <v>291225</v>
      </c>
      <c r="F6156" s="5" t="s">
        <v>23</v>
      </c>
      <c r="G6156" s="5" t="s">
        <v>51</v>
      </c>
      <c r="H6156" s="5" t="s">
        <v>121</v>
      </c>
      <c r="I6156" t="s">
        <v>35</v>
      </c>
      <c r="J6156" t="s">
        <v>423</v>
      </c>
      <c r="K6156">
        <v>0</v>
      </c>
      <c r="L6156" s="5" t="s">
        <v>12193</v>
      </c>
      <c r="M6156" s="5" t="s">
        <v>70</v>
      </c>
      <c r="N6156">
        <v>13</v>
      </c>
      <c r="O6156" t="s">
        <v>172</v>
      </c>
      <c r="P6156" s="1">
        <v>45432</v>
      </c>
      <c r="Q6156" s="1">
        <v>45502</v>
      </c>
      <c r="R6156">
        <v>1566</v>
      </c>
      <c r="S6156" s="4">
        <v>8.6999999999999993</v>
      </c>
      <c r="T6156" t="s">
        <v>38</v>
      </c>
    </row>
    <row r="6157" spans="1:20" x14ac:dyDescent="0.35">
      <c r="A6157" t="s">
        <v>12194</v>
      </c>
      <c r="B6157" s="5" t="s">
        <v>145</v>
      </c>
      <c r="C6157" s="6">
        <v>123796</v>
      </c>
      <c r="D6157" t="s">
        <v>92</v>
      </c>
      <c r="E6157">
        <v>92847</v>
      </c>
      <c r="F6157" s="5" t="s">
        <v>50</v>
      </c>
      <c r="G6157" s="5" t="s">
        <v>51</v>
      </c>
      <c r="H6157" s="5" t="s">
        <v>93</v>
      </c>
      <c r="I6157" t="s">
        <v>35</v>
      </c>
      <c r="J6157" t="s">
        <v>915</v>
      </c>
      <c r="K6157">
        <v>0</v>
      </c>
      <c r="L6157" s="5" t="s">
        <v>12195</v>
      </c>
      <c r="M6157" s="5" t="s">
        <v>54</v>
      </c>
      <c r="N6157">
        <v>4</v>
      </c>
      <c r="O6157" t="s">
        <v>147</v>
      </c>
      <c r="P6157" s="1">
        <v>45601</v>
      </c>
      <c r="Q6157" s="1">
        <v>45653</v>
      </c>
      <c r="R6157">
        <v>2211</v>
      </c>
      <c r="S6157" s="4">
        <v>6.3</v>
      </c>
      <c r="T6157" t="s">
        <v>63</v>
      </c>
    </row>
    <row r="6158" spans="1:20" x14ac:dyDescent="0.35">
      <c r="A6158" t="s">
        <v>12196</v>
      </c>
      <c r="B6158" s="5" t="s">
        <v>40</v>
      </c>
      <c r="C6158" s="6">
        <v>191974</v>
      </c>
      <c r="D6158" t="s">
        <v>22</v>
      </c>
      <c r="E6158">
        <v>191974</v>
      </c>
      <c r="F6158" s="5" t="s">
        <v>23</v>
      </c>
      <c r="G6158" s="5" t="s">
        <v>59</v>
      </c>
      <c r="H6158" s="5" t="s">
        <v>101</v>
      </c>
      <c r="I6158" t="s">
        <v>35</v>
      </c>
      <c r="J6158" t="s">
        <v>101</v>
      </c>
      <c r="K6158">
        <v>100</v>
      </c>
      <c r="L6158" s="5" t="s">
        <v>12197</v>
      </c>
      <c r="M6158" s="5" t="s">
        <v>28</v>
      </c>
      <c r="N6158">
        <v>15</v>
      </c>
      <c r="O6158" t="s">
        <v>29</v>
      </c>
      <c r="P6158" s="1">
        <v>45455</v>
      </c>
      <c r="Q6158" s="1">
        <v>45518</v>
      </c>
      <c r="R6158">
        <v>2068</v>
      </c>
      <c r="S6158" s="4">
        <v>8.1999999999999993</v>
      </c>
      <c r="T6158" t="s">
        <v>136</v>
      </c>
    </row>
    <row r="6159" spans="1:20" x14ac:dyDescent="0.35">
      <c r="A6159" t="s">
        <v>12198</v>
      </c>
      <c r="B6159" s="5" t="s">
        <v>91</v>
      </c>
      <c r="C6159" s="6">
        <v>92459</v>
      </c>
      <c r="D6159" t="s">
        <v>22</v>
      </c>
      <c r="E6159">
        <v>92459</v>
      </c>
      <c r="F6159" s="5" t="s">
        <v>50</v>
      </c>
      <c r="G6159" s="5" t="s">
        <v>42</v>
      </c>
      <c r="H6159" s="5" t="s">
        <v>25</v>
      </c>
      <c r="I6159" t="s">
        <v>35</v>
      </c>
      <c r="J6159" t="s">
        <v>25</v>
      </c>
      <c r="K6159">
        <v>0</v>
      </c>
      <c r="L6159" s="5" t="s">
        <v>12199</v>
      </c>
      <c r="M6159" s="5" t="s">
        <v>37</v>
      </c>
      <c r="N6159">
        <v>3</v>
      </c>
      <c r="O6159" t="s">
        <v>135</v>
      </c>
      <c r="P6159" s="1">
        <v>45354</v>
      </c>
      <c r="Q6159" s="1">
        <v>45424</v>
      </c>
      <c r="R6159">
        <v>1148</v>
      </c>
      <c r="S6159" s="4">
        <v>5.0999999999999996</v>
      </c>
      <c r="T6159" t="s">
        <v>55</v>
      </c>
    </row>
    <row r="6160" spans="1:20" x14ac:dyDescent="0.35">
      <c r="A6160" t="s">
        <v>12200</v>
      </c>
      <c r="B6160" s="5" t="s">
        <v>100</v>
      </c>
      <c r="C6160" s="6">
        <v>99147</v>
      </c>
      <c r="D6160" t="s">
        <v>41</v>
      </c>
      <c r="E6160">
        <v>84275</v>
      </c>
      <c r="F6160" s="5" t="s">
        <v>50</v>
      </c>
      <c r="G6160" s="5" t="s">
        <v>59</v>
      </c>
      <c r="H6160" s="5" t="s">
        <v>43</v>
      </c>
      <c r="I6160" t="s">
        <v>44</v>
      </c>
      <c r="J6160" t="s">
        <v>43</v>
      </c>
      <c r="K6160">
        <v>50</v>
      </c>
      <c r="L6160" s="5" t="s">
        <v>12201</v>
      </c>
      <c r="M6160" s="5" t="s">
        <v>28</v>
      </c>
      <c r="N6160">
        <v>2</v>
      </c>
      <c r="O6160" t="s">
        <v>78</v>
      </c>
      <c r="P6160" s="1">
        <v>45720</v>
      </c>
      <c r="Q6160" s="1">
        <v>45755</v>
      </c>
      <c r="R6160">
        <v>1132</v>
      </c>
      <c r="S6160" s="4">
        <v>7.1</v>
      </c>
      <c r="T6160" t="s">
        <v>103</v>
      </c>
    </row>
    <row r="6161" spans="1:20" x14ac:dyDescent="0.35">
      <c r="A6161" t="s">
        <v>12202</v>
      </c>
      <c r="B6161" s="5" t="s">
        <v>105</v>
      </c>
      <c r="C6161" s="6">
        <v>86412</v>
      </c>
      <c r="D6161" t="s">
        <v>120</v>
      </c>
      <c r="E6161">
        <v>77771</v>
      </c>
      <c r="F6161" s="5" t="s">
        <v>58</v>
      </c>
      <c r="G6161" s="5" t="s">
        <v>42</v>
      </c>
      <c r="H6161" s="5" t="s">
        <v>121</v>
      </c>
      <c r="I6161" t="s">
        <v>35</v>
      </c>
      <c r="J6161" t="s">
        <v>522</v>
      </c>
      <c r="K6161">
        <v>0</v>
      </c>
      <c r="L6161" s="5" t="s">
        <v>12203</v>
      </c>
      <c r="M6161" s="5" t="s">
        <v>70</v>
      </c>
      <c r="N6161">
        <v>0</v>
      </c>
      <c r="O6161" t="s">
        <v>141</v>
      </c>
      <c r="P6161" s="1">
        <v>45729</v>
      </c>
      <c r="Q6161" s="1">
        <v>45753</v>
      </c>
      <c r="R6161">
        <v>2437</v>
      </c>
      <c r="S6161" s="4">
        <v>5.2</v>
      </c>
      <c r="T6161" t="s">
        <v>243</v>
      </c>
    </row>
    <row r="6162" spans="1:20" x14ac:dyDescent="0.35">
      <c r="A6162" t="s">
        <v>12204</v>
      </c>
      <c r="B6162" s="5" t="s">
        <v>91</v>
      </c>
      <c r="C6162" s="6">
        <v>208435</v>
      </c>
      <c r="D6162" t="s">
        <v>22</v>
      </c>
      <c r="E6162">
        <v>208435</v>
      </c>
      <c r="F6162" s="5" t="s">
        <v>23</v>
      </c>
      <c r="G6162" s="5" t="s">
        <v>51</v>
      </c>
      <c r="H6162" s="5" t="s">
        <v>52</v>
      </c>
      <c r="I6162" t="s">
        <v>44</v>
      </c>
      <c r="J6162" t="s">
        <v>294</v>
      </c>
      <c r="K6162">
        <v>100</v>
      </c>
      <c r="L6162" s="5" t="s">
        <v>12205</v>
      </c>
      <c r="M6162" s="5" t="s">
        <v>70</v>
      </c>
      <c r="N6162">
        <v>19</v>
      </c>
      <c r="O6162" t="s">
        <v>135</v>
      </c>
      <c r="P6162" s="1">
        <v>45660</v>
      </c>
      <c r="Q6162" s="1">
        <v>45706</v>
      </c>
      <c r="R6162">
        <v>2064</v>
      </c>
      <c r="S6162" s="4">
        <v>5.0999999999999996</v>
      </c>
      <c r="T6162" t="s">
        <v>243</v>
      </c>
    </row>
    <row r="6163" spans="1:20" x14ac:dyDescent="0.35">
      <c r="A6163" t="s">
        <v>12206</v>
      </c>
      <c r="B6163" s="5" t="s">
        <v>32</v>
      </c>
      <c r="C6163" s="6">
        <v>126593</v>
      </c>
      <c r="D6163" t="s">
        <v>120</v>
      </c>
      <c r="E6163">
        <v>113934</v>
      </c>
      <c r="F6163" s="5" t="s">
        <v>50</v>
      </c>
      <c r="G6163" s="5" t="s">
        <v>59</v>
      </c>
      <c r="H6163" s="5" t="s">
        <v>121</v>
      </c>
      <c r="I6163" t="s">
        <v>26</v>
      </c>
      <c r="J6163" t="s">
        <v>121</v>
      </c>
      <c r="K6163">
        <v>0</v>
      </c>
      <c r="L6163" s="5" t="s">
        <v>11794</v>
      </c>
      <c r="M6163" s="5" t="s">
        <v>54</v>
      </c>
      <c r="N6163">
        <v>3</v>
      </c>
      <c r="O6163" t="s">
        <v>131</v>
      </c>
      <c r="P6163" s="1">
        <v>45647</v>
      </c>
      <c r="Q6163" s="1">
        <v>45669</v>
      </c>
      <c r="R6163">
        <v>1142</v>
      </c>
      <c r="S6163" s="4">
        <v>7</v>
      </c>
      <c r="T6163" t="s">
        <v>136</v>
      </c>
    </row>
    <row r="6164" spans="1:20" x14ac:dyDescent="0.35">
      <c r="A6164" t="s">
        <v>12207</v>
      </c>
      <c r="B6164" s="5" t="s">
        <v>145</v>
      </c>
      <c r="C6164" s="6">
        <v>141683</v>
      </c>
      <c r="D6164" t="s">
        <v>22</v>
      </c>
      <c r="E6164">
        <v>141683</v>
      </c>
      <c r="F6164" s="5" t="s">
        <v>66</v>
      </c>
      <c r="G6164" s="5" t="s">
        <v>51</v>
      </c>
      <c r="H6164" s="5" t="s">
        <v>97</v>
      </c>
      <c r="I6164" t="s">
        <v>44</v>
      </c>
      <c r="J6164" t="s">
        <v>97</v>
      </c>
      <c r="K6164">
        <v>100</v>
      </c>
      <c r="L6164" s="5" t="s">
        <v>12208</v>
      </c>
      <c r="M6164" s="5" t="s">
        <v>28</v>
      </c>
      <c r="N6164">
        <v>7</v>
      </c>
      <c r="O6164" t="s">
        <v>62</v>
      </c>
      <c r="P6164" s="1">
        <v>45343</v>
      </c>
      <c r="Q6164" s="1">
        <v>45397</v>
      </c>
      <c r="R6164">
        <v>961</v>
      </c>
      <c r="S6164" s="4">
        <v>8.5</v>
      </c>
      <c r="T6164" t="s">
        <v>79</v>
      </c>
    </row>
    <row r="6165" spans="1:20" x14ac:dyDescent="0.35">
      <c r="A6165" t="s">
        <v>12209</v>
      </c>
      <c r="B6165" s="5" t="s">
        <v>40</v>
      </c>
      <c r="C6165" s="6">
        <v>72525</v>
      </c>
      <c r="D6165" t="s">
        <v>22</v>
      </c>
      <c r="E6165">
        <v>72525</v>
      </c>
      <c r="F6165" s="5" t="s">
        <v>58</v>
      </c>
      <c r="G6165" s="5" t="s">
        <v>24</v>
      </c>
      <c r="H6165" s="5" t="s">
        <v>68</v>
      </c>
      <c r="I6165" t="s">
        <v>26</v>
      </c>
      <c r="J6165" t="s">
        <v>151</v>
      </c>
      <c r="K6165">
        <v>50</v>
      </c>
      <c r="L6165" s="5" t="s">
        <v>12210</v>
      </c>
      <c r="M6165" s="5" t="s">
        <v>54</v>
      </c>
      <c r="N6165">
        <v>1</v>
      </c>
      <c r="O6165" t="s">
        <v>147</v>
      </c>
      <c r="P6165" s="1">
        <v>45393</v>
      </c>
      <c r="Q6165" s="1">
        <v>45450</v>
      </c>
      <c r="R6165">
        <v>2328</v>
      </c>
      <c r="S6165" s="4">
        <v>5.4</v>
      </c>
      <c r="T6165" t="s">
        <v>108</v>
      </c>
    </row>
    <row r="6166" spans="1:20" x14ac:dyDescent="0.35">
      <c r="A6166" t="s">
        <v>12211</v>
      </c>
      <c r="B6166" s="5" t="s">
        <v>32</v>
      </c>
      <c r="C6166" s="6">
        <v>210148</v>
      </c>
      <c r="D6166" t="s">
        <v>41</v>
      </c>
      <c r="E6166">
        <v>178626</v>
      </c>
      <c r="F6166" s="5" t="s">
        <v>23</v>
      </c>
      <c r="G6166" s="5" t="s">
        <v>51</v>
      </c>
      <c r="H6166" s="5" t="s">
        <v>126</v>
      </c>
      <c r="I6166" t="s">
        <v>44</v>
      </c>
      <c r="J6166" t="s">
        <v>126</v>
      </c>
      <c r="K6166">
        <v>50</v>
      </c>
      <c r="L6166" s="5" t="s">
        <v>12212</v>
      </c>
      <c r="M6166" s="5" t="s">
        <v>28</v>
      </c>
      <c r="N6166">
        <v>16</v>
      </c>
      <c r="O6166" t="s">
        <v>71</v>
      </c>
      <c r="P6166" s="1">
        <v>45626</v>
      </c>
      <c r="Q6166" s="1">
        <v>45661</v>
      </c>
      <c r="R6166">
        <v>1851</v>
      </c>
      <c r="S6166" s="4">
        <v>7.5</v>
      </c>
      <c r="T6166" t="s">
        <v>243</v>
      </c>
    </row>
    <row r="6167" spans="1:20" x14ac:dyDescent="0.35">
      <c r="A6167" t="s">
        <v>12213</v>
      </c>
      <c r="B6167" s="5" t="s">
        <v>40</v>
      </c>
      <c r="C6167" s="6">
        <v>100933</v>
      </c>
      <c r="D6167" t="s">
        <v>22</v>
      </c>
      <c r="E6167">
        <v>100933</v>
      </c>
      <c r="F6167" s="5" t="s">
        <v>23</v>
      </c>
      <c r="G6167" s="5" t="s">
        <v>42</v>
      </c>
      <c r="H6167" s="5" t="s">
        <v>116</v>
      </c>
      <c r="I6167" t="s">
        <v>35</v>
      </c>
      <c r="J6167" t="s">
        <v>116</v>
      </c>
      <c r="K6167">
        <v>50</v>
      </c>
      <c r="L6167" s="5" t="s">
        <v>12214</v>
      </c>
      <c r="M6167" s="5" t="s">
        <v>70</v>
      </c>
      <c r="N6167">
        <v>18</v>
      </c>
      <c r="O6167" t="s">
        <v>88</v>
      </c>
      <c r="P6167" s="1">
        <v>45386</v>
      </c>
      <c r="Q6167" s="1">
        <v>45433</v>
      </c>
      <c r="R6167">
        <v>1702</v>
      </c>
      <c r="S6167" s="4">
        <v>8</v>
      </c>
      <c r="T6167" t="s">
        <v>79</v>
      </c>
    </row>
    <row r="6168" spans="1:20" x14ac:dyDescent="0.35">
      <c r="A6168" t="s">
        <v>12215</v>
      </c>
      <c r="B6168" s="5" t="s">
        <v>28799</v>
      </c>
      <c r="C6168" s="6">
        <v>133499</v>
      </c>
      <c r="D6168" t="s">
        <v>22</v>
      </c>
      <c r="E6168">
        <v>133499</v>
      </c>
      <c r="F6168" s="5" t="s">
        <v>66</v>
      </c>
      <c r="G6168" s="5" t="s">
        <v>59</v>
      </c>
      <c r="H6168" s="5" t="s">
        <v>97</v>
      </c>
      <c r="I6168" t="s">
        <v>26</v>
      </c>
      <c r="J6168" t="s">
        <v>97</v>
      </c>
      <c r="K6168">
        <v>100</v>
      </c>
      <c r="L6168" s="5" t="s">
        <v>12216</v>
      </c>
      <c r="M6168" s="5" t="s">
        <v>54</v>
      </c>
      <c r="N6168">
        <v>6</v>
      </c>
      <c r="O6168" t="s">
        <v>172</v>
      </c>
      <c r="P6168" s="1">
        <v>45623</v>
      </c>
      <c r="Q6168" s="1">
        <v>45655</v>
      </c>
      <c r="R6168">
        <v>1819</v>
      </c>
      <c r="S6168" s="4">
        <v>9.1999999999999993</v>
      </c>
      <c r="T6168" t="s">
        <v>243</v>
      </c>
    </row>
    <row r="6169" spans="1:20" x14ac:dyDescent="0.35">
      <c r="A6169" t="s">
        <v>12217</v>
      </c>
      <c r="B6169" s="5" t="s">
        <v>49</v>
      </c>
      <c r="C6169" s="6">
        <v>143384</v>
      </c>
      <c r="D6169" t="s">
        <v>22</v>
      </c>
      <c r="E6169">
        <v>143384</v>
      </c>
      <c r="F6169" s="5" t="s">
        <v>23</v>
      </c>
      <c r="G6169" s="5" t="s">
        <v>24</v>
      </c>
      <c r="H6169" s="5" t="s">
        <v>165</v>
      </c>
      <c r="I6169" t="s">
        <v>44</v>
      </c>
      <c r="J6169" t="s">
        <v>165</v>
      </c>
      <c r="K6169">
        <v>0</v>
      </c>
      <c r="L6169" s="5" t="s">
        <v>12218</v>
      </c>
      <c r="M6169" s="5" t="s">
        <v>54</v>
      </c>
      <c r="N6169">
        <v>19</v>
      </c>
      <c r="O6169" t="s">
        <v>71</v>
      </c>
      <c r="P6169" s="1">
        <v>45306</v>
      </c>
      <c r="Q6169" s="1">
        <v>45345</v>
      </c>
      <c r="R6169">
        <v>1599</v>
      </c>
      <c r="S6169" s="4">
        <v>9.1</v>
      </c>
      <c r="T6169" t="s">
        <v>55</v>
      </c>
    </row>
    <row r="6170" spans="1:20" x14ac:dyDescent="0.35">
      <c r="A6170" t="s">
        <v>12219</v>
      </c>
      <c r="B6170" s="5" t="s">
        <v>32</v>
      </c>
      <c r="C6170" s="6">
        <v>83098</v>
      </c>
      <c r="D6170" t="s">
        <v>22</v>
      </c>
      <c r="E6170">
        <v>83098</v>
      </c>
      <c r="F6170" s="5" t="s">
        <v>58</v>
      </c>
      <c r="G6170" s="5" t="s">
        <v>51</v>
      </c>
      <c r="H6170" s="5" t="s">
        <v>97</v>
      </c>
      <c r="I6170" t="s">
        <v>44</v>
      </c>
      <c r="J6170" t="s">
        <v>97</v>
      </c>
      <c r="K6170">
        <v>50</v>
      </c>
      <c r="L6170" s="5" t="s">
        <v>12220</v>
      </c>
      <c r="M6170" s="5" t="s">
        <v>28</v>
      </c>
      <c r="N6170">
        <v>0</v>
      </c>
      <c r="O6170" t="s">
        <v>107</v>
      </c>
      <c r="P6170" s="1">
        <v>45343</v>
      </c>
      <c r="Q6170" s="1">
        <v>45363</v>
      </c>
      <c r="R6170">
        <v>1501</v>
      </c>
      <c r="S6170" s="4">
        <v>6.1</v>
      </c>
      <c r="T6170" t="s">
        <v>95</v>
      </c>
    </row>
    <row r="6171" spans="1:20" x14ac:dyDescent="0.35">
      <c r="A6171" t="s">
        <v>12221</v>
      </c>
      <c r="B6171" s="5" t="s">
        <v>145</v>
      </c>
      <c r="C6171" s="6">
        <v>58485</v>
      </c>
      <c r="D6171" t="s">
        <v>22</v>
      </c>
      <c r="E6171">
        <v>58485</v>
      </c>
      <c r="F6171" s="5" t="s">
        <v>58</v>
      </c>
      <c r="G6171" s="5" t="s">
        <v>42</v>
      </c>
      <c r="H6171" s="5" t="s">
        <v>165</v>
      </c>
      <c r="I6171" t="s">
        <v>44</v>
      </c>
      <c r="J6171" t="s">
        <v>165</v>
      </c>
      <c r="K6171">
        <v>50</v>
      </c>
      <c r="L6171" s="5" t="s">
        <v>3489</v>
      </c>
      <c r="M6171" s="5" t="s">
        <v>70</v>
      </c>
      <c r="N6171">
        <v>1</v>
      </c>
      <c r="O6171" t="s">
        <v>88</v>
      </c>
      <c r="P6171" s="1">
        <v>45537</v>
      </c>
      <c r="Q6171" s="1">
        <v>45582</v>
      </c>
      <c r="R6171">
        <v>2191</v>
      </c>
      <c r="S6171" s="4">
        <v>7.2</v>
      </c>
      <c r="T6171" t="s">
        <v>63</v>
      </c>
    </row>
    <row r="6172" spans="1:20" x14ac:dyDescent="0.35">
      <c r="A6172" t="s">
        <v>12222</v>
      </c>
      <c r="B6172" s="5" t="s">
        <v>28802</v>
      </c>
      <c r="C6172" s="6">
        <v>43970</v>
      </c>
      <c r="D6172" t="s">
        <v>22</v>
      </c>
      <c r="E6172">
        <v>43970</v>
      </c>
      <c r="F6172" s="5" t="s">
        <v>50</v>
      </c>
      <c r="G6172" s="5" t="s">
        <v>24</v>
      </c>
      <c r="H6172" s="5" t="s">
        <v>157</v>
      </c>
      <c r="I6172" t="s">
        <v>26</v>
      </c>
      <c r="J6172" t="s">
        <v>192</v>
      </c>
      <c r="K6172">
        <v>0</v>
      </c>
      <c r="L6172" s="5" t="s">
        <v>12223</v>
      </c>
      <c r="M6172" s="5" t="s">
        <v>54</v>
      </c>
      <c r="N6172">
        <v>4</v>
      </c>
      <c r="O6172" t="s">
        <v>85</v>
      </c>
      <c r="P6172" s="1">
        <v>45686</v>
      </c>
      <c r="Q6172" s="1">
        <v>45718</v>
      </c>
      <c r="R6172">
        <v>780</v>
      </c>
      <c r="S6172" s="4">
        <v>7.5</v>
      </c>
      <c r="T6172" t="s">
        <v>79</v>
      </c>
    </row>
    <row r="6173" spans="1:20" x14ac:dyDescent="0.35">
      <c r="A6173" t="s">
        <v>12224</v>
      </c>
      <c r="B6173" s="5" t="s">
        <v>32</v>
      </c>
      <c r="C6173" s="6">
        <v>410273</v>
      </c>
      <c r="D6173" t="s">
        <v>120</v>
      </c>
      <c r="E6173">
        <v>369246</v>
      </c>
      <c r="F6173" s="5" t="s">
        <v>23</v>
      </c>
      <c r="G6173" s="5" t="s">
        <v>59</v>
      </c>
      <c r="H6173" s="5" t="s">
        <v>121</v>
      </c>
      <c r="I6173" t="s">
        <v>35</v>
      </c>
      <c r="J6173" t="s">
        <v>121</v>
      </c>
      <c r="K6173">
        <v>50</v>
      </c>
      <c r="L6173" s="5" t="s">
        <v>3959</v>
      </c>
      <c r="M6173" s="5" t="s">
        <v>54</v>
      </c>
      <c r="N6173">
        <v>19</v>
      </c>
      <c r="O6173" t="s">
        <v>131</v>
      </c>
      <c r="P6173" s="1">
        <v>45352</v>
      </c>
      <c r="Q6173" s="1">
        <v>45379</v>
      </c>
      <c r="R6173">
        <v>1739</v>
      </c>
      <c r="S6173" s="4">
        <v>7</v>
      </c>
      <c r="T6173" t="s">
        <v>103</v>
      </c>
    </row>
    <row r="6174" spans="1:20" x14ac:dyDescent="0.35">
      <c r="A6174" t="s">
        <v>12225</v>
      </c>
      <c r="B6174" s="5" t="s">
        <v>105</v>
      </c>
      <c r="C6174" s="6">
        <v>76227</v>
      </c>
      <c r="D6174" t="s">
        <v>65</v>
      </c>
      <c r="E6174">
        <v>99095</v>
      </c>
      <c r="F6174" s="5" t="s">
        <v>58</v>
      </c>
      <c r="G6174" s="5" t="s">
        <v>42</v>
      </c>
      <c r="H6174" s="5" t="s">
        <v>67</v>
      </c>
      <c r="I6174" t="s">
        <v>35</v>
      </c>
      <c r="J6174" t="s">
        <v>75</v>
      </c>
      <c r="K6174">
        <v>50</v>
      </c>
      <c r="L6174" s="5" t="s">
        <v>12226</v>
      </c>
      <c r="M6174" s="5" t="s">
        <v>37</v>
      </c>
      <c r="N6174">
        <v>0</v>
      </c>
      <c r="O6174" t="s">
        <v>141</v>
      </c>
      <c r="P6174" s="1">
        <v>45484</v>
      </c>
      <c r="Q6174" s="1">
        <v>45547</v>
      </c>
      <c r="R6174">
        <v>1081</v>
      </c>
      <c r="S6174" s="4">
        <v>6.2</v>
      </c>
      <c r="T6174" t="s">
        <v>118</v>
      </c>
    </row>
    <row r="6175" spans="1:20" x14ac:dyDescent="0.35">
      <c r="A6175" t="s">
        <v>12227</v>
      </c>
      <c r="B6175" s="5" t="s">
        <v>100</v>
      </c>
      <c r="C6175" s="6">
        <v>121236</v>
      </c>
      <c r="D6175" t="s">
        <v>74</v>
      </c>
      <c r="E6175">
        <v>151545</v>
      </c>
      <c r="F6175" s="5" t="s">
        <v>66</v>
      </c>
      <c r="G6175" s="5" t="s">
        <v>51</v>
      </c>
      <c r="H6175" s="5" t="s">
        <v>75</v>
      </c>
      <c r="I6175" t="s">
        <v>26</v>
      </c>
      <c r="J6175" t="s">
        <v>75</v>
      </c>
      <c r="K6175">
        <v>0</v>
      </c>
      <c r="L6175" s="5" t="s">
        <v>12228</v>
      </c>
      <c r="M6175" s="5" t="s">
        <v>37</v>
      </c>
      <c r="N6175">
        <v>7</v>
      </c>
      <c r="O6175" t="s">
        <v>135</v>
      </c>
      <c r="P6175" s="1">
        <v>45332</v>
      </c>
      <c r="Q6175" s="1">
        <v>45401</v>
      </c>
      <c r="R6175">
        <v>526</v>
      </c>
      <c r="S6175" s="4">
        <v>6.8</v>
      </c>
      <c r="T6175" t="s">
        <v>55</v>
      </c>
    </row>
    <row r="6176" spans="1:20" x14ac:dyDescent="0.35">
      <c r="A6176" t="s">
        <v>12229</v>
      </c>
      <c r="B6176" s="5" t="s">
        <v>49</v>
      </c>
      <c r="C6176" s="6">
        <v>82912</v>
      </c>
      <c r="D6176" t="s">
        <v>81</v>
      </c>
      <c r="E6176">
        <v>111931</v>
      </c>
      <c r="F6176" s="5" t="s">
        <v>58</v>
      </c>
      <c r="G6176" s="5" t="s">
        <v>42</v>
      </c>
      <c r="H6176" s="5" t="s">
        <v>82</v>
      </c>
      <c r="I6176" t="s">
        <v>35</v>
      </c>
      <c r="J6176" t="s">
        <v>82</v>
      </c>
      <c r="K6176">
        <v>50</v>
      </c>
      <c r="L6176" s="5" t="s">
        <v>12230</v>
      </c>
      <c r="M6176" s="5" t="s">
        <v>70</v>
      </c>
      <c r="N6176">
        <v>1</v>
      </c>
      <c r="O6176" t="s">
        <v>85</v>
      </c>
      <c r="P6176" s="1">
        <v>45762</v>
      </c>
      <c r="Q6176" s="1">
        <v>45805</v>
      </c>
      <c r="R6176">
        <v>1620</v>
      </c>
      <c r="S6176" s="4">
        <v>8.3000000000000007</v>
      </c>
      <c r="T6176" t="s">
        <v>95</v>
      </c>
    </row>
    <row r="6177" spans="1:20" x14ac:dyDescent="0.35">
      <c r="A6177" t="s">
        <v>12231</v>
      </c>
      <c r="B6177" s="5" t="s">
        <v>179</v>
      </c>
      <c r="C6177" s="6">
        <v>227232</v>
      </c>
      <c r="D6177" t="s">
        <v>81</v>
      </c>
      <c r="E6177">
        <v>306763</v>
      </c>
      <c r="F6177" s="5" t="s">
        <v>23</v>
      </c>
      <c r="G6177" s="5" t="s">
        <v>51</v>
      </c>
      <c r="H6177" s="5" t="s">
        <v>82</v>
      </c>
      <c r="I6177" t="s">
        <v>35</v>
      </c>
      <c r="J6177" t="s">
        <v>82</v>
      </c>
      <c r="K6177">
        <v>100</v>
      </c>
      <c r="L6177" s="5" t="s">
        <v>12232</v>
      </c>
      <c r="M6177" s="5" t="s">
        <v>28</v>
      </c>
      <c r="N6177">
        <v>14</v>
      </c>
      <c r="O6177" t="s">
        <v>62</v>
      </c>
      <c r="P6177" s="1">
        <v>45495</v>
      </c>
      <c r="Q6177" s="1">
        <v>45556</v>
      </c>
      <c r="R6177">
        <v>1893</v>
      </c>
      <c r="S6177" s="4">
        <v>6</v>
      </c>
      <c r="T6177" t="s">
        <v>38</v>
      </c>
    </row>
    <row r="6178" spans="1:20" x14ac:dyDescent="0.35">
      <c r="A6178" t="s">
        <v>12233</v>
      </c>
      <c r="B6178" s="5" t="s">
        <v>162</v>
      </c>
      <c r="C6178" s="6">
        <v>46804</v>
      </c>
      <c r="D6178" t="s">
        <v>22</v>
      </c>
      <c r="E6178">
        <v>46804</v>
      </c>
      <c r="F6178" s="5" t="s">
        <v>66</v>
      </c>
      <c r="G6178" s="5" t="s">
        <v>51</v>
      </c>
      <c r="H6178" s="5" t="s">
        <v>116</v>
      </c>
      <c r="I6178" t="s">
        <v>44</v>
      </c>
      <c r="J6178" t="s">
        <v>304</v>
      </c>
      <c r="K6178">
        <v>0</v>
      </c>
      <c r="L6178" s="5" t="s">
        <v>12234</v>
      </c>
      <c r="M6178" s="5" t="s">
        <v>70</v>
      </c>
      <c r="N6178">
        <v>7</v>
      </c>
      <c r="O6178" t="s">
        <v>141</v>
      </c>
      <c r="P6178" s="1">
        <v>45445</v>
      </c>
      <c r="Q6178" s="1">
        <v>45493</v>
      </c>
      <c r="R6178">
        <v>2125</v>
      </c>
      <c r="S6178" s="4">
        <v>6.9</v>
      </c>
      <c r="T6178" t="s">
        <v>277</v>
      </c>
    </row>
    <row r="6179" spans="1:20" x14ac:dyDescent="0.35">
      <c r="A6179" t="s">
        <v>12235</v>
      </c>
      <c r="B6179" s="5" t="s">
        <v>91</v>
      </c>
      <c r="C6179" s="6">
        <v>269514</v>
      </c>
      <c r="D6179" t="s">
        <v>22</v>
      </c>
      <c r="E6179">
        <v>269514</v>
      </c>
      <c r="F6179" s="5" t="s">
        <v>23</v>
      </c>
      <c r="G6179" s="5" t="s">
        <v>24</v>
      </c>
      <c r="H6179" s="5" t="s">
        <v>97</v>
      </c>
      <c r="I6179" t="s">
        <v>35</v>
      </c>
      <c r="J6179" t="s">
        <v>97</v>
      </c>
      <c r="K6179">
        <v>50</v>
      </c>
      <c r="L6179" s="5" t="s">
        <v>12236</v>
      </c>
      <c r="M6179" s="5" t="s">
        <v>54</v>
      </c>
      <c r="N6179">
        <v>16</v>
      </c>
      <c r="O6179" t="s">
        <v>46</v>
      </c>
      <c r="P6179" s="1">
        <v>45494</v>
      </c>
      <c r="Q6179" s="1">
        <v>45536</v>
      </c>
      <c r="R6179">
        <v>1570</v>
      </c>
      <c r="S6179" s="4">
        <v>9.6999999999999993</v>
      </c>
      <c r="T6179" t="s">
        <v>38</v>
      </c>
    </row>
    <row r="6180" spans="1:20" x14ac:dyDescent="0.35">
      <c r="A6180" t="s">
        <v>12237</v>
      </c>
      <c r="B6180" s="5" t="s">
        <v>217</v>
      </c>
      <c r="C6180" s="6">
        <v>37274</v>
      </c>
      <c r="D6180" t="s">
        <v>22</v>
      </c>
      <c r="E6180">
        <v>37274</v>
      </c>
      <c r="F6180" s="5" t="s">
        <v>66</v>
      </c>
      <c r="G6180" s="5" t="s">
        <v>42</v>
      </c>
      <c r="H6180" s="5" t="s">
        <v>116</v>
      </c>
      <c r="I6180" t="s">
        <v>44</v>
      </c>
      <c r="J6180" t="s">
        <v>116</v>
      </c>
      <c r="K6180">
        <v>100</v>
      </c>
      <c r="L6180" s="5" t="s">
        <v>12238</v>
      </c>
      <c r="M6180" s="5" t="s">
        <v>54</v>
      </c>
      <c r="N6180">
        <v>7</v>
      </c>
      <c r="O6180" t="s">
        <v>71</v>
      </c>
      <c r="P6180" s="1">
        <v>45320</v>
      </c>
      <c r="Q6180" s="1">
        <v>45357</v>
      </c>
      <c r="R6180">
        <v>1576</v>
      </c>
      <c r="S6180" s="4">
        <v>8</v>
      </c>
      <c r="T6180" t="s">
        <v>30</v>
      </c>
    </row>
    <row r="6181" spans="1:20" x14ac:dyDescent="0.35">
      <c r="A6181" t="s">
        <v>12239</v>
      </c>
      <c r="B6181" s="5" t="s">
        <v>100</v>
      </c>
      <c r="C6181" s="6">
        <v>27007</v>
      </c>
      <c r="D6181" t="s">
        <v>22</v>
      </c>
      <c r="E6181">
        <v>27007</v>
      </c>
      <c r="F6181" s="5" t="s">
        <v>58</v>
      </c>
      <c r="G6181" s="5" t="s">
        <v>42</v>
      </c>
      <c r="H6181" s="5" t="s">
        <v>157</v>
      </c>
      <c r="I6181" t="s">
        <v>26</v>
      </c>
      <c r="J6181" t="s">
        <v>157</v>
      </c>
      <c r="K6181">
        <v>50</v>
      </c>
      <c r="L6181" s="5" t="s">
        <v>12240</v>
      </c>
      <c r="M6181" s="5" t="s">
        <v>54</v>
      </c>
      <c r="N6181">
        <v>1</v>
      </c>
      <c r="O6181" t="s">
        <v>62</v>
      </c>
      <c r="P6181" s="1">
        <v>45632</v>
      </c>
      <c r="Q6181" s="1">
        <v>45651</v>
      </c>
      <c r="R6181">
        <v>587</v>
      </c>
      <c r="S6181" s="4">
        <v>7.2</v>
      </c>
      <c r="T6181" t="s">
        <v>30</v>
      </c>
    </row>
    <row r="6182" spans="1:20" x14ac:dyDescent="0.35">
      <c r="A6182" t="s">
        <v>12241</v>
      </c>
      <c r="B6182" s="5" t="s">
        <v>28802</v>
      </c>
      <c r="C6182" s="6">
        <v>80678</v>
      </c>
      <c r="D6182" t="s">
        <v>22</v>
      </c>
      <c r="E6182">
        <v>80678</v>
      </c>
      <c r="F6182" s="5" t="s">
        <v>23</v>
      </c>
      <c r="G6182" s="5" t="s">
        <v>24</v>
      </c>
      <c r="H6182" s="5" t="s">
        <v>116</v>
      </c>
      <c r="I6182" t="s">
        <v>44</v>
      </c>
      <c r="J6182" t="s">
        <v>116</v>
      </c>
      <c r="K6182">
        <v>100</v>
      </c>
      <c r="L6182" s="5" t="s">
        <v>12242</v>
      </c>
      <c r="M6182" s="5" t="s">
        <v>54</v>
      </c>
      <c r="N6182">
        <v>14</v>
      </c>
      <c r="O6182" t="s">
        <v>78</v>
      </c>
      <c r="P6182" s="1">
        <v>45326</v>
      </c>
      <c r="Q6182" s="1">
        <v>45393</v>
      </c>
      <c r="R6182">
        <v>1900</v>
      </c>
      <c r="S6182" s="4">
        <v>8.5</v>
      </c>
      <c r="T6182" t="s">
        <v>79</v>
      </c>
    </row>
    <row r="6183" spans="1:20" x14ac:dyDescent="0.35">
      <c r="A6183" t="s">
        <v>12243</v>
      </c>
      <c r="B6183" s="5" t="s">
        <v>40</v>
      </c>
      <c r="C6183" s="6">
        <v>270264</v>
      </c>
      <c r="D6183" t="s">
        <v>120</v>
      </c>
      <c r="E6183">
        <v>243238</v>
      </c>
      <c r="F6183" s="5" t="s">
        <v>23</v>
      </c>
      <c r="G6183" s="5" t="s">
        <v>42</v>
      </c>
      <c r="H6183" s="5" t="s">
        <v>121</v>
      </c>
      <c r="I6183" t="s">
        <v>26</v>
      </c>
      <c r="J6183" t="s">
        <v>121</v>
      </c>
      <c r="K6183">
        <v>0</v>
      </c>
      <c r="L6183" s="5" t="s">
        <v>12244</v>
      </c>
      <c r="M6183" s="5" t="s">
        <v>54</v>
      </c>
      <c r="N6183">
        <v>14</v>
      </c>
      <c r="O6183" t="s">
        <v>167</v>
      </c>
      <c r="P6183" s="1">
        <v>45593</v>
      </c>
      <c r="Q6183" s="1">
        <v>45630</v>
      </c>
      <c r="R6183">
        <v>578</v>
      </c>
      <c r="S6183" s="4">
        <v>9.9</v>
      </c>
      <c r="T6183" t="s">
        <v>30</v>
      </c>
    </row>
    <row r="6184" spans="1:20" x14ac:dyDescent="0.35">
      <c r="A6184" t="s">
        <v>12245</v>
      </c>
      <c r="B6184" s="5" t="s">
        <v>28799</v>
      </c>
      <c r="C6184" s="6">
        <v>63878</v>
      </c>
      <c r="D6184" t="s">
        <v>41</v>
      </c>
      <c r="E6184">
        <v>54296</v>
      </c>
      <c r="F6184" s="5" t="s">
        <v>50</v>
      </c>
      <c r="G6184" s="5" t="s">
        <v>51</v>
      </c>
      <c r="H6184" s="5" t="s">
        <v>60</v>
      </c>
      <c r="I6184" t="s">
        <v>44</v>
      </c>
      <c r="J6184" t="s">
        <v>60</v>
      </c>
      <c r="K6184">
        <v>50</v>
      </c>
      <c r="L6184" s="5" t="s">
        <v>12246</v>
      </c>
      <c r="M6184" s="5" t="s">
        <v>54</v>
      </c>
      <c r="N6184">
        <v>3</v>
      </c>
      <c r="O6184" t="s">
        <v>167</v>
      </c>
      <c r="P6184" s="1">
        <v>45768</v>
      </c>
      <c r="Q6184" s="1">
        <v>45793</v>
      </c>
      <c r="R6184">
        <v>2333</v>
      </c>
      <c r="S6184" s="4">
        <v>6</v>
      </c>
      <c r="T6184" t="s">
        <v>89</v>
      </c>
    </row>
    <row r="6185" spans="1:20" x14ac:dyDescent="0.35">
      <c r="A6185" t="s">
        <v>12247</v>
      </c>
      <c r="B6185" s="5" t="s">
        <v>28802</v>
      </c>
      <c r="C6185" s="6">
        <v>280852</v>
      </c>
      <c r="D6185" t="s">
        <v>120</v>
      </c>
      <c r="E6185">
        <v>252767</v>
      </c>
      <c r="F6185" s="5" t="s">
        <v>23</v>
      </c>
      <c r="G6185" s="5" t="s">
        <v>42</v>
      </c>
      <c r="H6185" s="5" t="s">
        <v>121</v>
      </c>
      <c r="I6185" t="s">
        <v>35</v>
      </c>
      <c r="J6185" t="s">
        <v>121</v>
      </c>
      <c r="K6185">
        <v>0</v>
      </c>
      <c r="L6185" s="5" t="s">
        <v>12248</v>
      </c>
      <c r="M6185" s="5" t="s">
        <v>70</v>
      </c>
      <c r="N6185">
        <v>15</v>
      </c>
      <c r="O6185" t="s">
        <v>29</v>
      </c>
      <c r="P6185" s="1">
        <v>45716</v>
      </c>
      <c r="Q6185" s="1">
        <v>45781</v>
      </c>
      <c r="R6185">
        <v>562</v>
      </c>
      <c r="S6185" s="4">
        <v>9.8000000000000007</v>
      </c>
      <c r="T6185" t="s">
        <v>277</v>
      </c>
    </row>
    <row r="6186" spans="1:20" x14ac:dyDescent="0.35">
      <c r="A6186" t="s">
        <v>12249</v>
      </c>
      <c r="B6186" s="5" t="s">
        <v>32</v>
      </c>
      <c r="C6186" s="6">
        <v>103833</v>
      </c>
      <c r="D6186" t="s">
        <v>22</v>
      </c>
      <c r="E6186">
        <v>103833</v>
      </c>
      <c r="F6186" s="5" t="s">
        <v>50</v>
      </c>
      <c r="G6186" s="5" t="s">
        <v>51</v>
      </c>
      <c r="H6186" s="5" t="s">
        <v>129</v>
      </c>
      <c r="I6186" t="s">
        <v>26</v>
      </c>
      <c r="J6186" t="s">
        <v>129</v>
      </c>
      <c r="K6186">
        <v>0</v>
      </c>
      <c r="L6186" s="5" t="s">
        <v>12250</v>
      </c>
      <c r="M6186" s="5" t="s">
        <v>28</v>
      </c>
      <c r="N6186">
        <v>3</v>
      </c>
      <c r="O6186" t="s">
        <v>172</v>
      </c>
      <c r="P6186" s="1">
        <v>45430</v>
      </c>
      <c r="Q6186" s="1">
        <v>45479</v>
      </c>
      <c r="R6186">
        <v>1743</v>
      </c>
      <c r="S6186" s="4">
        <v>7.9</v>
      </c>
      <c r="T6186" t="s">
        <v>136</v>
      </c>
    </row>
    <row r="6187" spans="1:20" x14ac:dyDescent="0.35">
      <c r="A6187" t="s">
        <v>12251</v>
      </c>
      <c r="B6187" s="5" t="s">
        <v>28799</v>
      </c>
      <c r="C6187" s="6">
        <v>200183</v>
      </c>
      <c r="D6187" t="s">
        <v>81</v>
      </c>
      <c r="E6187">
        <v>270247</v>
      </c>
      <c r="F6187" s="5" t="s">
        <v>23</v>
      </c>
      <c r="G6187" s="5" t="s">
        <v>24</v>
      </c>
      <c r="H6187" s="5" t="s">
        <v>82</v>
      </c>
      <c r="I6187" t="s">
        <v>44</v>
      </c>
      <c r="J6187" t="s">
        <v>82</v>
      </c>
      <c r="K6187">
        <v>50</v>
      </c>
      <c r="L6187" s="5" t="s">
        <v>12252</v>
      </c>
      <c r="M6187" s="5" t="s">
        <v>54</v>
      </c>
      <c r="N6187">
        <v>10</v>
      </c>
      <c r="O6187" t="s">
        <v>167</v>
      </c>
      <c r="P6187" s="1">
        <v>45449</v>
      </c>
      <c r="Q6187" s="1">
        <v>45476</v>
      </c>
      <c r="R6187">
        <v>1737</v>
      </c>
      <c r="S6187" s="4">
        <v>6.9</v>
      </c>
      <c r="T6187" t="s">
        <v>243</v>
      </c>
    </row>
    <row r="6188" spans="1:20" x14ac:dyDescent="0.35">
      <c r="A6188" t="s">
        <v>12253</v>
      </c>
      <c r="B6188" s="5" t="s">
        <v>28800</v>
      </c>
      <c r="C6188" s="6">
        <v>76963</v>
      </c>
      <c r="D6188" t="s">
        <v>22</v>
      </c>
      <c r="E6188">
        <v>76963</v>
      </c>
      <c r="F6188" s="5" t="s">
        <v>23</v>
      </c>
      <c r="G6188" s="5" t="s">
        <v>24</v>
      </c>
      <c r="H6188" s="5" t="s">
        <v>116</v>
      </c>
      <c r="I6188" t="s">
        <v>26</v>
      </c>
      <c r="J6188" t="s">
        <v>116</v>
      </c>
      <c r="K6188">
        <v>100</v>
      </c>
      <c r="L6188" s="5" t="s">
        <v>12254</v>
      </c>
      <c r="M6188" s="5" t="s">
        <v>54</v>
      </c>
      <c r="N6188">
        <v>15</v>
      </c>
      <c r="O6188" t="s">
        <v>78</v>
      </c>
      <c r="P6188" s="1">
        <v>45748</v>
      </c>
      <c r="Q6188" s="1">
        <v>45800</v>
      </c>
      <c r="R6188">
        <v>2228</v>
      </c>
      <c r="S6188" s="4">
        <v>6.1</v>
      </c>
      <c r="T6188" t="s">
        <v>30</v>
      </c>
    </row>
    <row r="6189" spans="1:20" x14ac:dyDescent="0.35">
      <c r="A6189" t="s">
        <v>12255</v>
      </c>
      <c r="B6189" s="5" t="s">
        <v>217</v>
      </c>
      <c r="C6189" s="6">
        <v>119389</v>
      </c>
      <c r="D6189" t="s">
        <v>22</v>
      </c>
      <c r="E6189">
        <v>119389</v>
      </c>
      <c r="F6189" s="5" t="s">
        <v>66</v>
      </c>
      <c r="G6189" s="5" t="s">
        <v>24</v>
      </c>
      <c r="H6189" s="5" t="s">
        <v>25</v>
      </c>
      <c r="I6189" t="s">
        <v>26</v>
      </c>
      <c r="J6189" t="s">
        <v>25</v>
      </c>
      <c r="K6189">
        <v>100</v>
      </c>
      <c r="L6189" s="5" t="s">
        <v>12256</v>
      </c>
      <c r="M6189" s="5" t="s">
        <v>70</v>
      </c>
      <c r="N6189">
        <v>7</v>
      </c>
      <c r="O6189" t="s">
        <v>112</v>
      </c>
      <c r="P6189" s="1">
        <v>45388</v>
      </c>
      <c r="Q6189" s="1">
        <v>45447</v>
      </c>
      <c r="R6189">
        <v>1618</v>
      </c>
      <c r="S6189" s="4">
        <v>6.8</v>
      </c>
      <c r="T6189" t="s">
        <v>79</v>
      </c>
    </row>
    <row r="6190" spans="1:20" x14ac:dyDescent="0.35">
      <c r="A6190" t="s">
        <v>12257</v>
      </c>
      <c r="B6190" s="5" t="s">
        <v>28800</v>
      </c>
      <c r="C6190" s="6">
        <v>187897</v>
      </c>
      <c r="D6190" t="s">
        <v>41</v>
      </c>
      <c r="E6190">
        <v>159712</v>
      </c>
      <c r="F6190" s="5" t="s">
        <v>23</v>
      </c>
      <c r="G6190" s="5" t="s">
        <v>51</v>
      </c>
      <c r="H6190" s="5" t="s">
        <v>60</v>
      </c>
      <c r="I6190" t="s">
        <v>26</v>
      </c>
      <c r="J6190" t="s">
        <v>60</v>
      </c>
      <c r="K6190">
        <v>50</v>
      </c>
      <c r="L6190" s="5" t="s">
        <v>12258</v>
      </c>
      <c r="M6190" s="5" t="s">
        <v>28</v>
      </c>
      <c r="N6190">
        <v>18</v>
      </c>
      <c r="O6190" t="s">
        <v>172</v>
      </c>
      <c r="P6190" s="1">
        <v>45384</v>
      </c>
      <c r="Q6190" s="1">
        <v>45450</v>
      </c>
      <c r="R6190">
        <v>2109</v>
      </c>
      <c r="S6190" s="4">
        <v>5.5</v>
      </c>
      <c r="T6190" t="s">
        <v>30</v>
      </c>
    </row>
    <row r="6191" spans="1:20" x14ac:dyDescent="0.35">
      <c r="A6191" t="s">
        <v>12259</v>
      </c>
      <c r="B6191" s="5" t="s">
        <v>28802</v>
      </c>
      <c r="C6191" s="6">
        <v>82319</v>
      </c>
      <c r="D6191" t="s">
        <v>81</v>
      </c>
      <c r="E6191">
        <v>111131</v>
      </c>
      <c r="F6191" s="5" t="s">
        <v>50</v>
      </c>
      <c r="G6191" s="5" t="s">
        <v>51</v>
      </c>
      <c r="H6191" s="5" t="s">
        <v>82</v>
      </c>
      <c r="I6191" t="s">
        <v>26</v>
      </c>
      <c r="J6191" t="s">
        <v>97</v>
      </c>
      <c r="K6191">
        <v>0</v>
      </c>
      <c r="L6191" s="5" t="s">
        <v>12260</v>
      </c>
      <c r="M6191" s="5" t="s">
        <v>54</v>
      </c>
      <c r="N6191">
        <v>4</v>
      </c>
      <c r="O6191" t="s">
        <v>172</v>
      </c>
      <c r="P6191" s="1">
        <v>45757</v>
      </c>
      <c r="Q6191" s="1">
        <v>45809</v>
      </c>
      <c r="R6191">
        <v>2081</v>
      </c>
      <c r="S6191" s="4">
        <v>9.6</v>
      </c>
      <c r="T6191" t="s">
        <v>118</v>
      </c>
    </row>
    <row r="6192" spans="1:20" x14ac:dyDescent="0.35">
      <c r="A6192" t="s">
        <v>12261</v>
      </c>
      <c r="B6192" s="5" t="s">
        <v>49</v>
      </c>
      <c r="C6192" s="6">
        <v>145319</v>
      </c>
      <c r="D6192" t="s">
        <v>22</v>
      </c>
      <c r="E6192">
        <v>145319</v>
      </c>
      <c r="F6192" s="5" t="s">
        <v>66</v>
      </c>
      <c r="G6192" s="5" t="s">
        <v>59</v>
      </c>
      <c r="H6192" s="5" t="s">
        <v>68</v>
      </c>
      <c r="I6192" t="s">
        <v>26</v>
      </c>
      <c r="J6192" t="s">
        <v>68</v>
      </c>
      <c r="K6192">
        <v>100</v>
      </c>
      <c r="L6192" s="5" t="s">
        <v>12262</v>
      </c>
      <c r="M6192" s="5" t="s">
        <v>37</v>
      </c>
      <c r="N6192">
        <v>7</v>
      </c>
      <c r="O6192" t="s">
        <v>71</v>
      </c>
      <c r="P6192" s="1">
        <v>45417</v>
      </c>
      <c r="Q6192" s="1">
        <v>45439</v>
      </c>
      <c r="R6192">
        <v>549</v>
      </c>
      <c r="S6192" s="4">
        <v>7.3</v>
      </c>
      <c r="T6192" t="s">
        <v>47</v>
      </c>
    </row>
    <row r="6193" spans="1:20" x14ac:dyDescent="0.35">
      <c r="A6193" t="s">
        <v>12263</v>
      </c>
      <c r="B6193" s="5" t="s">
        <v>100</v>
      </c>
      <c r="C6193" s="6">
        <v>159987</v>
      </c>
      <c r="D6193" t="s">
        <v>41</v>
      </c>
      <c r="E6193">
        <v>135989</v>
      </c>
      <c r="F6193" s="5" t="s">
        <v>23</v>
      </c>
      <c r="G6193" s="5" t="s">
        <v>59</v>
      </c>
      <c r="H6193" s="5" t="s">
        <v>43</v>
      </c>
      <c r="I6193" t="s">
        <v>26</v>
      </c>
      <c r="J6193" t="s">
        <v>43</v>
      </c>
      <c r="K6193">
        <v>100</v>
      </c>
      <c r="L6193" s="5" t="s">
        <v>8495</v>
      </c>
      <c r="M6193" s="5" t="s">
        <v>54</v>
      </c>
      <c r="N6193">
        <v>15</v>
      </c>
      <c r="O6193" t="s">
        <v>147</v>
      </c>
      <c r="P6193" s="1">
        <v>45618</v>
      </c>
      <c r="Q6193" s="1">
        <v>45663</v>
      </c>
      <c r="R6193">
        <v>1827</v>
      </c>
      <c r="S6193" s="4">
        <v>8.1</v>
      </c>
      <c r="T6193" t="s">
        <v>89</v>
      </c>
    </row>
    <row r="6194" spans="1:20" x14ac:dyDescent="0.35">
      <c r="A6194" t="s">
        <v>12264</v>
      </c>
      <c r="B6194" s="5" t="s">
        <v>162</v>
      </c>
      <c r="C6194" s="6">
        <v>68999</v>
      </c>
      <c r="D6194" t="s">
        <v>22</v>
      </c>
      <c r="E6194">
        <v>68999</v>
      </c>
      <c r="F6194" s="5" t="s">
        <v>58</v>
      </c>
      <c r="G6194" s="5" t="s">
        <v>59</v>
      </c>
      <c r="H6194" s="5" t="s">
        <v>101</v>
      </c>
      <c r="I6194" t="s">
        <v>44</v>
      </c>
      <c r="J6194" t="s">
        <v>467</v>
      </c>
      <c r="K6194">
        <v>50</v>
      </c>
      <c r="L6194" s="5" t="s">
        <v>12265</v>
      </c>
      <c r="M6194" s="5" t="s">
        <v>37</v>
      </c>
      <c r="N6194">
        <v>0</v>
      </c>
      <c r="O6194" t="s">
        <v>135</v>
      </c>
      <c r="P6194" s="1">
        <v>45627</v>
      </c>
      <c r="Q6194" s="1">
        <v>45698</v>
      </c>
      <c r="R6194">
        <v>2474</v>
      </c>
      <c r="S6194" s="4">
        <v>7.9</v>
      </c>
      <c r="T6194" t="s">
        <v>118</v>
      </c>
    </row>
    <row r="6195" spans="1:20" x14ac:dyDescent="0.35">
      <c r="A6195" t="s">
        <v>12266</v>
      </c>
      <c r="B6195" s="5" t="s">
        <v>40</v>
      </c>
      <c r="C6195" s="6">
        <v>96411</v>
      </c>
      <c r="D6195" t="s">
        <v>33</v>
      </c>
      <c r="E6195">
        <v>10605210</v>
      </c>
      <c r="F6195" s="5" t="s">
        <v>50</v>
      </c>
      <c r="G6195" s="5" t="s">
        <v>59</v>
      </c>
      <c r="H6195" s="5" t="s">
        <v>34</v>
      </c>
      <c r="I6195" t="s">
        <v>26</v>
      </c>
      <c r="J6195" t="s">
        <v>34</v>
      </c>
      <c r="K6195">
        <v>100</v>
      </c>
      <c r="L6195" s="5" t="s">
        <v>12267</v>
      </c>
      <c r="M6195" s="5" t="s">
        <v>70</v>
      </c>
      <c r="N6195">
        <v>2</v>
      </c>
      <c r="O6195" t="s">
        <v>131</v>
      </c>
      <c r="P6195" s="1">
        <v>45364</v>
      </c>
      <c r="Q6195" s="1">
        <v>45436</v>
      </c>
      <c r="R6195">
        <v>1125</v>
      </c>
      <c r="S6195" s="4">
        <v>7.2</v>
      </c>
      <c r="T6195" t="s">
        <v>63</v>
      </c>
    </row>
    <row r="6196" spans="1:20" x14ac:dyDescent="0.35">
      <c r="A6196" t="s">
        <v>12268</v>
      </c>
      <c r="B6196" s="5" t="s">
        <v>57</v>
      </c>
      <c r="C6196" s="6">
        <v>262229</v>
      </c>
      <c r="D6196" t="s">
        <v>22</v>
      </c>
      <c r="E6196">
        <v>262229</v>
      </c>
      <c r="F6196" s="5" t="s">
        <v>23</v>
      </c>
      <c r="G6196" s="5" t="s">
        <v>24</v>
      </c>
      <c r="H6196" s="5" t="s">
        <v>25</v>
      </c>
      <c r="I6196" t="s">
        <v>35</v>
      </c>
      <c r="J6196" t="s">
        <v>25</v>
      </c>
      <c r="K6196">
        <v>50</v>
      </c>
      <c r="L6196" s="5" t="s">
        <v>12269</v>
      </c>
      <c r="M6196" s="5" t="s">
        <v>54</v>
      </c>
      <c r="N6196">
        <v>17</v>
      </c>
      <c r="O6196" t="s">
        <v>112</v>
      </c>
      <c r="P6196" s="1">
        <v>45560</v>
      </c>
      <c r="Q6196" s="1">
        <v>45631</v>
      </c>
      <c r="R6196">
        <v>1786</v>
      </c>
      <c r="S6196" s="4">
        <v>6</v>
      </c>
      <c r="T6196" t="s">
        <v>63</v>
      </c>
    </row>
    <row r="6197" spans="1:20" x14ac:dyDescent="0.35">
      <c r="A6197" t="s">
        <v>12270</v>
      </c>
      <c r="B6197" s="5" t="s">
        <v>174</v>
      </c>
      <c r="C6197" s="6">
        <v>77309</v>
      </c>
      <c r="D6197" t="s">
        <v>22</v>
      </c>
      <c r="E6197">
        <v>77309</v>
      </c>
      <c r="F6197" s="5" t="s">
        <v>50</v>
      </c>
      <c r="G6197" s="5" t="s">
        <v>42</v>
      </c>
      <c r="H6197" s="5" t="s">
        <v>191</v>
      </c>
      <c r="I6197" t="s">
        <v>26</v>
      </c>
      <c r="J6197" t="s">
        <v>191</v>
      </c>
      <c r="K6197">
        <v>100</v>
      </c>
      <c r="L6197" s="5" t="s">
        <v>12271</v>
      </c>
      <c r="M6197" s="5" t="s">
        <v>28</v>
      </c>
      <c r="N6197">
        <v>2</v>
      </c>
      <c r="O6197" t="s">
        <v>46</v>
      </c>
      <c r="P6197" s="1">
        <v>45606</v>
      </c>
      <c r="Q6197" s="1">
        <v>45676</v>
      </c>
      <c r="R6197">
        <v>823</v>
      </c>
      <c r="S6197" s="4">
        <v>6.1</v>
      </c>
      <c r="T6197" t="s">
        <v>38</v>
      </c>
    </row>
    <row r="6198" spans="1:20" x14ac:dyDescent="0.35">
      <c r="A6198" t="s">
        <v>12272</v>
      </c>
      <c r="B6198" s="5" t="s">
        <v>57</v>
      </c>
      <c r="C6198" s="6">
        <v>327821</v>
      </c>
      <c r="D6198" t="s">
        <v>22</v>
      </c>
      <c r="E6198">
        <v>327821</v>
      </c>
      <c r="F6198" s="5" t="s">
        <v>23</v>
      </c>
      <c r="G6198" s="5" t="s">
        <v>24</v>
      </c>
      <c r="H6198" s="5" t="s">
        <v>97</v>
      </c>
      <c r="I6198" t="s">
        <v>35</v>
      </c>
      <c r="J6198" t="s">
        <v>97</v>
      </c>
      <c r="K6198">
        <v>0</v>
      </c>
      <c r="L6198" s="5" t="s">
        <v>12273</v>
      </c>
      <c r="M6198" s="5" t="s">
        <v>54</v>
      </c>
      <c r="N6198">
        <v>13</v>
      </c>
      <c r="O6198" t="s">
        <v>78</v>
      </c>
      <c r="P6198" s="1">
        <v>45299</v>
      </c>
      <c r="Q6198" s="1">
        <v>45339</v>
      </c>
      <c r="R6198">
        <v>2292</v>
      </c>
      <c r="S6198" s="4">
        <v>6.7</v>
      </c>
      <c r="T6198" t="s">
        <v>153</v>
      </c>
    </row>
    <row r="6199" spans="1:20" x14ac:dyDescent="0.35">
      <c r="A6199" t="s">
        <v>12274</v>
      </c>
      <c r="B6199" s="5" t="s">
        <v>217</v>
      </c>
      <c r="C6199" s="6">
        <v>97172</v>
      </c>
      <c r="D6199" t="s">
        <v>92</v>
      </c>
      <c r="E6199">
        <v>72879</v>
      </c>
      <c r="F6199" s="5" t="s">
        <v>58</v>
      </c>
      <c r="G6199" s="5" t="s">
        <v>24</v>
      </c>
      <c r="H6199" s="5" t="s">
        <v>93</v>
      </c>
      <c r="I6199" t="s">
        <v>35</v>
      </c>
      <c r="J6199" t="s">
        <v>93</v>
      </c>
      <c r="K6199">
        <v>100</v>
      </c>
      <c r="L6199" s="5" t="s">
        <v>12275</v>
      </c>
      <c r="M6199" s="5" t="s">
        <v>54</v>
      </c>
      <c r="N6199">
        <v>0</v>
      </c>
      <c r="O6199" t="s">
        <v>167</v>
      </c>
      <c r="P6199" s="1">
        <v>45336</v>
      </c>
      <c r="Q6199" s="1">
        <v>45384</v>
      </c>
      <c r="R6199">
        <v>819</v>
      </c>
      <c r="S6199" s="4">
        <v>7.2</v>
      </c>
      <c r="T6199" t="s">
        <v>95</v>
      </c>
    </row>
    <row r="6200" spans="1:20" x14ac:dyDescent="0.35">
      <c r="A6200" t="s">
        <v>12276</v>
      </c>
      <c r="B6200" s="5" t="s">
        <v>179</v>
      </c>
      <c r="C6200" s="6">
        <v>58968</v>
      </c>
      <c r="D6200" t="s">
        <v>41</v>
      </c>
      <c r="E6200">
        <v>50123</v>
      </c>
      <c r="F6200" s="5" t="s">
        <v>58</v>
      </c>
      <c r="G6200" s="5" t="s">
        <v>24</v>
      </c>
      <c r="H6200" s="5" t="s">
        <v>43</v>
      </c>
      <c r="I6200" t="s">
        <v>35</v>
      </c>
      <c r="J6200" t="s">
        <v>43</v>
      </c>
      <c r="K6200">
        <v>50</v>
      </c>
      <c r="L6200" s="5" t="s">
        <v>12277</v>
      </c>
      <c r="M6200" s="5" t="s">
        <v>28</v>
      </c>
      <c r="N6200">
        <v>0</v>
      </c>
      <c r="O6200" t="s">
        <v>107</v>
      </c>
      <c r="P6200" s="1">
        <v>45482</v>
      </c>
      <c r="Q6200" s="1">
        <v>45513</v>
      </c>
      <c r="R6200">
        <v>2302</v>
      </c>
      <c r="S6200" s="4">
        <v>6.4</v>
      </c>
      <c r="T6200" t="s">
        <v>89</v>
      </c>
    </row>
    <row r="6201" spans="1:20" x14ac:dyDescent="0.35">
      <c r="A6201" t="s">
        <v>12278</v>
      </c>
      <c r="B6201" s="5" t="s">
        <v>28800</v>
      </c>
      <c r="C6201" s="6">
        <v>209608</v>
      </c>
      <c r="D6201" t="s">
        <v>81</v>
      </c>
      <c r="E6201">
        <v>282971</v>
      </c>
      <c r="F6201" s="5" t="s">
        <v>23</v>
      </c>
      <c r="G6201" s="5" t="s">
        <v>51</v>
      </c>
      <c r="H6201" s="5" t="s">
        <v>82</v>
      </c>
      <c r="I6201" t="s">
        <v>26</v>
      </c>
      <c r="J6201" t="s">
        <v>82</v>
      </c>
      <c r="K6201">
        <v>0</v>
      </c>
      <c r="L6201" s="5" t="s">
        <v>12279</v>
      </c>
      <c r="M6201" s="5" t="s">
        <v>70</v>
      </c>
      <c r="N6201">
        <v>18</v>
      </c>
      <c r="O6201" t="s">
        <v>46</v>
      </c>
      <c r="P6201" s="1">
        <v>45720</v>
      </c>
      <c r="Q6201" s="1">
        <v>45775</v>
      </c>
      <c r="R6201">
        <v>1596</v>
      </c>
      <c r="S6201" s="4">
        <v>5.5</v>
      </c>
      <c r="T6201" t="s">
        <v>277</v>
      </c>
    </row>
    <row r="6202" spans="1:20" x14ac:dyDescent="0.35">
      <c r="A6202" t="s">
        <v>12280</v>
      </c>
      <c r="B6202" s="5" t="s">
        <v>32</v>
      </c>
      <c r="C6202" s="6">
        <v>47165</v>
      </c>
      <c r="D6202" t="s">
        <v>41</v>
      </c>
      <c r="E6202">
        <v>40090</v>
      </c>
      <c r="F6202" s="5" t="s">
        <v>58</v>
      </c>
      <c r="G6202" s="5" t="s">
        <v>24</v>
      </c>
      <c r="H6202" s="5" t="s">
        <v>151</v>
      </c>
      <c r="I6202" t="s">
        <v>44</v>
      </c>
      <c r="J6202" t="s">
        <v>151</v>
      </c>
      <c r="K6202">
        <v>0</v>
      </c>
      <c r="L6202" s="5" t="s">
        <v>12281</v>
      </c>
      <c r="M6202" s="5" t="s">
        <v>37</v>
      </c>
      <c r="N6202">
        <v>0</v>
      </c>
      <c r="O6202" t="s">
        <v>62</v>
      </c>
      <c r="P6202" s="1">
        <v>45700</v>
      </c>
      <c r="Q6202" s="1">
        <v>45746</v>
      </c>
      <c r="R6202">
        <v>1483</v>
      </c>
      <c r="S6202" s="4">
        <v>6.5</v>
      </c>
      <c r="T6202" t="s">
        <v>210</v>
      </c>
    </row>
    <row r="6203" spans="1:20" x14ac:dyDescent="0.35">
      <c r="A6203" t="s">
        <v>12282</v>
      </c>
      <c r="B6203" s="5" t="s">
        <v>40</v>
      </c>
      <c r="C6203" s="6">
        <v>95552</v>
      </c>
      <c r="D6203" t="s">
        <v>22</v>
      </c>
      <c r="E6203">
        <v>95552</v>
      </c>
      <c r="F6203" s="5" t="s">
        <v>58</v>
      </c>
      <c r="G6203" s="5" t="s">
        <v>59</v>
      </c>
      <c r="H6203" s="5" t="s">
        <v>101</v>
      </c>
      <c r="I6203" t="s">
        <v>35</v>
      </c>
      <c r="J6203" t="s">
        <v>101</v>
      </c>
      <c r="K6203">
        <v>0</v>
      </c>
      <c r="L6203" s="5" t="s">
        <v>12283</v>
      </c>
      <c r="M6203" s="5" t="s">
        <v>70</v>
      </c>
      <c r="N6203">
        <v>1</v>
      </c>
      <c r="O6203" t="s">
        <v>147</v>
      </c>
      <c r="P6203" s="1">
        <v>45565</v>
      </c>
      <c r="Q6203" s="1">
        <v>45626</v>
      </c>
      <c r="R6203">
        <v>1965</v>
      </c>
      <c r="S6203" s="4">
        <v>5.8</v>
      </c>
      <c r="T6203" t="s">
        <v>38</v>
      </c>
    </row>
    <row r="6204" spans="1:20" x14ac:dyDescent="0.35">
      <c r="A6204" t="s">
        <v>12284</v>
      </c>
      <c r="B6204" s="5" t="s">
        <v>217</v>
      </c>
      <c r="C6204" s="6">
        <v>140834</v>
      </c>
      <c r="D6204" t="s">
        <v>41</v>
      </c>
      <c r="E6204">
        <v>119709</v>
      </c>
      <c r="F6204" s="5" t="s">
        <v>66</v>
      </c>
      <c r="G6204" s="5" t="s">
        <v>24</v>
      </c>
      <c r="H6204" s="5" t="s">
        <v>60</v>
      </c>
      <c r="I6204" t="s">
        <v>26</v>
      </c>
      <c r="J6204" t="s">
        <v>60</v>
      </c>
      <c r="K6204">
        <v>0</v>
      </c>
      <c r="L6204" s="5" t="s">
        <v>12285</v>
      </c>
      <c r="M6204" s="5" t="s">
        <v>54</v>
      </c>
      <c r="N6204">
        <v>5</v>
      </c>
      <c r="O6204" t="s">
        <v>62</v>
      </c>
      <c r="P6204" s="1">
        <v>45312</v>
      </c>
      <c r="Q6204" s="1">
        <v>45352</v>
      </c>
      <c r="R6204">
        <v>727</v>
      </c>
      <c r="S6204" s="4">
        <v>9.9</v>
      </c>
      <c r="T6204" t="s">
        <v>30</v>
      </c>
    </row>
    <row r="6205" spans="1:20" x14ac:dyDescent="0.35">
      <c r="A6205" t="s">
        <v>12286</v>
      </c>
      <c r="B6205" s="5" t="s">
        <v>217</v>
      </c>
      <c r="C6205" s="6">
        <v>50964</v>
      </c>
      <c r="D6205" t="s">
        <v>22</v>
      </c>
      <c r="E6205">
        <v>50964</v>
      </c>
      <c r="F6205" s="5" t="s">
        <v>58</v>
      </c>
      <c r="G6205" s="5" t="s">
        <v>42</v>
      </c>
      <c r="H6205" s="5" t="s">
        <v>52</v>
      </c>
      <c r="I6205" t="s">
        <v>26</v>
      </c>
      <c r="J6205" t="s">
        <v>191</v>
      </c>
      <c r="K6205">
        <v>100</v>
      </c>
      <c r="L6205" s="5" t="s">
        <v>12287</v>
      </c>
      <c r="M6205" s="5" t="s">
        <v>28</v>
      </c>
      <c r="N6205">
        <v>0</v>
      </c>
      <c r="O6205" t="s">
        <v>85</v>
      </c>
      <c r="P6205" s="1">
        <v>45365</v>
      </c>
      <c r="Q6205" s="1">
        <v>45382</v>
      </c>
      <c r="R6205">
        <v>1190</v>
      </c>
      <c r="S6205" s="4">
        <v>7.1</v>
      </c>
      <c r="T6205" t="s">
        <v>55</v>
      </c>
    </row>
    <row r="6206" spans="1:20" x14ac:dyDescent="0.35">
      <c r="A6206" t="s">
        <v>12288</v>
      </c>
      <c r="B6206" s="5" t="s">
        <v>28800</v>
      </c>
      <c r="C6206" s="6">
        <v>141955</v>
      </c>
      <c r="D6206" t="s">
        <v>22</v>
      </c>
      <c r="E6206">
        <v>141955</v>
      </c>
      <c r="F6206" s="5" t="s">
        <v>23</v>
      </c>
      <c r="G6206" s="5" t="s">
        <v>59</v>
      </c>
      <c r="H6206" s="5" t="s">
        <v>191</v>
      </c>
      <c r="I6206" t="s">
        <v>26</v>
      </c>
      <c r="J6206" t="s">
        <v>191</v>
      </c>
      <c r="K6206">
        <v>0</v>
      </c>
      <c r="L6206" s="5" t="s">
        <v>12289</v>
      </c>
      <c r="M6206" s="5" t="s">
        <v>54</v>
      </c>
      <c r="N6206">
        <v>12</v>
      </c>
      <c r="O6206" t="s">
        <v>88</v>
      </c>
      <c r="P6206" s="1">
        <v>45606</v>
      </c>
      <c r="Q6206" s="1">
        <v>45668</v>
      </c>
      <c r="R6206">
        <v>1814</v>
      </c>
      <c r="S6206" s="4">
        <v>6.9</v>
      </c>
      <c r="T6206" t="s">
        <v>89</v>
      </c>
    </row>
    <row r="6207" spans="1:20" x14ac:dyDescent="0.35">
      <c r="A6207" t="s">
        <v>12290</v>
      </c>
      <c r="B6207" s="5" t="s">
        <v>28802</v>
      </c>
      <c r="C6207" s="6">
        <v>79587</v>
      </c>
      <c r="D6207" t="s">
        <v>22</v>
      </c>
      <c r="E6207">
        <v>79587</v>
      </c>
      <c r="F6207" s="5" t="s">
        <v>50</v>
      </c>
      <c r="G6207" s="5" t="s">
        <v>59</v>
      </c>
      <c r="H6207" s="5" t="s">
        <v>191</v>
      </c>
      <c r="I6207" t="s">
        <v>26</v>
      </c>
      <c r="J6207" t="s">
        <v>191</v>
      </c>
      <c r="K6207">
        <v>50</v>
      </c>
      <c r="L6207" s="5" t="s">
        <v>3742</v>
      </c>
      <c r="M6207" s="5" t="s">
        <v>28</v>
      </c>
      <c r="N6207">
        <v>4</v>
      </c>
      <c r="O6207" t="s">
        <v>29</v>
      </c>
      <c r="P6207" s="1">
        <v>45382</v>
      </c>
      <c r="Q6207" s="1">
        <v>45446</v>
      </c>
      <c r="R6207">
        <v>1811</v>
      </c>
      <c r="S6207" s="4">
        <v>8.9</v>
      </c>
      <c r="T6207" t="s">
        <v>89</v>
      </c>
    </row>
    <row r="6208" spans="1:20" x14ac:dyDescent="0.35">
      <c r="A6208" t="s">
        <v>12291</v>
      </c>
      <c r="B6208" s="5" t="s">
        <v>40</v>
      </c>
      <c r="C6208" s="6">
        <v>114995</v>
      </c>
      <c r="D6208" t="s">
        <v>22</v>
      </c>
      <c r="E6208">
        <v>114995</v>
      </c>
      <c r="F6208" s="5" t="s">
        <v>23</v>
      </c>
      <c r="G6208" s="5" t="s">
        <v>24</v>
      </c>
      <c r="H6208" s="5" t="s">
        <v>157</v>
      </c>
      <c r="I6208" t="s">
        <v>35</v>
      </c>
      <c r="J6208" t="s">
        <v>157</v>
      </c>
      <c r="K6208">
        <v>100</v>
      </c>
      <c r="L6208" s="5" t="s">
        <v>12292</v>
      </c>
      <c r="M6208" s="5" t="s">
        <v>37</v>
      </c>
      <c r="N6208">
        <v>17</v>
      </c>
      <c r="O6208" t="s">
        <v>85</v>
      </c>
      <c r="P6208" s="1">
        <v>45703</v>
      </c>
      <c r="Q6208" s="1">
        <v>45770</v>
      </c>
      <c r="R6208">
        <v>566</v>
      </c>
      <c r="S6208" s="4">
        <v>6.2</v>
      </c>
      <c r="T6208" t="s">
        <v>89</v>
      </c>
    </row>
    <row r="6209" spans="1:20" x14ac:dyDescent="0.35">
      <c r="A6209" t="s">
        <v>12293</v>
      </c>
      <c r="B6209" s="5" t="s">
        <v>145</v>
      </c>
      <c r="C6209" s="6">
        <v>65857</v>
      </c>
      <c r="D6209" t="s">
        <v>22</v>
      </c>
      <c r="E6209">
        <v>65857</v>
      </c>
      <c r="F6209" s="5" t="s">
        <v>58</v>
      </c>
      <c r="G6209" s="5" t="s">
        <v>24</v>
      </c>
      <c r="H6209" s="5" t="s">
        <v>191</v>
      </c>
      <c r="I6209" t="s">
        <v>44</v>
      </c>
      <c r="J6209" t="s">
        <v>212</v>
      </c>
      <c r="K6209">
        <v>0</v>
      </c>
      <c r="L6209" s="5" t="s">
        <v>12294</v>
      </c>
      <c r="M6209" s="5" t="s">
        <v>54</v>
      </c>
      <c r="N6209">
        <v>0</v>
      </c>
      <c r="O6209" t="s">
        <v>147</v>
      </c>
      <c r="P6209" s="1">
        <v>45767</v>
      </c>
      <c r="Q6209" s="1">
        <v>45816</v>
      </c>
      <c r="R6209">
        <v>1998</v>
      </c>
      <c r="S6209" s="4">
        <v>9.3000000000000007</v>
      </c>
      <c r="T6209" t="s">
        <v>118</v>
      </c>
    </row>
    <row r="6210" spans="1:20" x14ac:dyDescent="0.35">
      <c r="A6210" t="s">
        <v>12295</v>
      </c>
      <c r="B6210" s="5" t="s">
        <v>73</v>
      </c>
      <c r="C6210" s="6">
        <v>58926</v>
      </c>
      <c r="D6210" t="s">
        <v>22</v>
      </c>
      <c r="E6210">
        <v>58926</v>
      </c>
      <c r="F6210" s="5" t="s">
        <v>58</v>
      </c>
      <c r="G6210" s="5" t="s">
        <v>59</v>
      </c>
      <c r="H6210" s="5" t="s">
        <v>129</v>
      </c>
      <c r="I6210" t="s">
        <v>26</v>
      </c>
      <c r="J6210" t="s">
        <v>291</v>
      </c>
      <c r="K6210">
        <v>100</v>
      </c>
      <c r="L6210" s="5" t="s">
        <v>12296</v>
      </c>
      <c r="M6210" s="5" t="s">
        <v>28</v>
      </c>
      <c r="N6210">
        <v>1</v>
      </c>
      <c r="O6210" t="s">
        <v>172</v>
      </c>
      <c r="P6210" s="1">
        <v>45761</v>
      </c>
      <c r="Q6210" s="1">
        <v>45789</v>
      </c>
      <c r="R6210">
        <v>597</v>
      </c>
      <c r="S6210" s="4">
        <v>9.8000000000000007</v>
      </c>
      <c r="T6210" t="s">
        <v>108</v>
      </c>
    </row>
    <row r="6211" spans="1:20" x14ac:dyDescent="0.35">
      <c r="A6211" t="s">
        <v>12297</v>
      </c>
      <c r="B6211" s="5" t="s">
        <v>28801</v>
      </c>
      <c r="C6211" s="6">
        <v>275093</v>
      </c>
      <c r="D6211" t="s">
        <v>22</v>
      </c>
      <c r="E6211">
        <v>275093</v>
      </c>
      <c r="F6211" s="5" t="s">
        <v>23</v>
      </c>
      <c r="G6211" s="5" t="s">
        <v>51</v>
      </c>
      <c r="H6211" s="5" t="s">
        <v>97</v>
      </c>
      <c r="I6211" t="s">
        <v>44</v>
      </c>
      <c r="J6211" t="s">
        <v>97</v>
      </c>
      <c r="K6211">
        <v>100</v>
      </c>
      <c r="L6211" s="5" t="s">
        <v>8157</v>
      </c>
      <c r="M6211" s="5" t="s">
        <v>70</v>
      </c>
      <c r="N6211">
        <v>16</v>
      </c>
      <c r="O6211" t="s">
        <v>88</v>
      </c>
      <c r="P6211" s="1">
        <v>45384</v>
      </c>
      <c r="Q6211" s="1">
        <v>45454</v>
      </c>
      <c r="R6211">
        <v>2078</v>
      </c>
      <c r="S6211" s="4">
        <v>8.6999999999999993</v>
      </c>
      <c r="T6211" t="s">
        <v>136</v>
      </c>
    </row>
    <row r="6212" spans="1:20" x14ac:dyDescent="0.35">
      <c r="A6212" t="s">
        <v>12298</v>
      </c>
      <c r="B6212" s="5" t="s">
        <v>91</v>
      </c>
      <c r="C6212" s="6">
        <v>220073</v>
      </c>
      <c r="D6212" t="s">
        <v>41</v>
      </c>
      <c r="E6212">
        <v>187062</v>
      </c>
      <c r="F6212" s="5" t="s">
        <v>23</v>
      </c>
      <c r="G6212" s="5" t="s">
        <v>51</v>
      </c>
      <c r="H6212" s="5" t="s">
        <v>126</v>
      </c>
      <c r="I6212" t="s">
        <v>35</v>
      </c>
      <c r="J6212" t="s">
        <v>126</v>
      </c>
      <c r="K6212">
        <v>50</v>
      </c>
      <c r="L6212" s="5" t="s">
        <v>12299</v>
      </c>
      <c r="M6212" s="5" t="s">
        <v>37</v>
      </c>
      <c r="N6212">
        <v>18</v>
      </c>
      <c r="O6212" t="s">
        <v>135</v>
      </c>
      <c r="P6212" s="1">
        <v>45619</v>
      </c>
      <c r="Q6212" s="1">
        <v>45659</v>
      </c>
      <c r="R6212">
        <v>1489</v>
      </c>
      <c r="S6212" s="4">
        <v>5.0999999999999996</v>
      </c>
      <c r="T6212" t="s">
        <v>38</v>
      </c>
    </row>
    <row r="6213" spans="1:20" x14ac:dyDescent="0.35">
      <c r="A6213" t="s">
        <v>12300</v>
      </c>
      <c r="B6213" s="5" t="s">
        <v>57</v>
      </c>
      <c r="C6213" s="6">
        <v>58905</v>
      </c>
      <c r="D6213" t="s">
        <v>92</v>
      </c>
      <c r="E6213">
        <v>44179</v>
      </c>
      <c r="F6213" s="5" t="s">
        <v>58</v>
      </c>
      <c r="G6213" s="5" t="s">
        <v>59</v>
      </c>
      <c r="H6213" s="5" t="s">
        <v>93</v>
      </c>
      <c r="I6213" t="s">
        <v>44</v>
      </c>
      <c r="J6213" t="s">
        <v>1211</v>
      </c>
      <c r="K6213">
        <v>50</v>
      </c>
      <c r="L6213" s="5" t="s">
        <v>12301</v>
      </c>
      <c r="M6213" s="5" t="s">
        <v>28</v>
      </c>
      <c r="N6213">
        <v>1</v>
      </c>
      <c r="O6213" t="s">
        <v>62</v>
      </c>
      <c r="P6213" s="1">
        <v>45449</v>
      </c>
      <c r="Q6213" s="1">
        <v>45504</v>
      </c>
      <c r="R6213">
        <v>1625</v>
      </c>
      <c r="S6213" s="4">
        <v>7.1</v>
      </c>
      <c r="T6213" t="s">
        <v>118</v>
      </c>
    </row>
    <row r="6214" spans="1:20" x14ac:dyDescent="0.35">
      <c r="A6214" t="s">
        <v>12302</v>
      </c>
      <c r="B6214" s="5" t="s">
        <v>105</v>
      </c>
      <c r="C6214" s="6">
        <v>264666</v>
      </c>
      <c r="D6214" t="s">
        <v>22</v>
      </c>
      <c r="E6214">
        <v>264666</v>
      </c>
      <c r="F6214" s="5" t="s">
        <v>23</v>
      </c>
      <c r="G6214" s="5" t="s">
        <v>42</v>
      </c>
      <c r="H6214" s="5" t="s">
        <v>68</v>
      </c>
      <c r="I6214" t="s">
        <v>26</v>
      </c>
      <c r="J6214" t="s">
        <v>68</v>
      </c>
      <c r="K6214">
        <v>100</v>
      </c>
      <c r="L6214" s="5" t="s">
        <v>12303</v>
      </c>
      <c r="M6214" s="5" t="s">
        <v>54</v>
      </c>
      <c r="N6214">
        <v>11</v>
      </c>
      <c r="O6214" t="s">
        <v>112</v>
      </c>
      <c r="P6214" s="1">
        <v>45671</v>
      </c>
      <c r="Q6214" s="1">
        <v>45715</v>
      </c>
      <c r="R6214">
        <v>1025</v>
      </c>
      <c r="S6214" s="4">
        <v>6.9</v>
      </c>
      <c r="T6214" t="s">
        <v>95</v>
      </c>
    </row>
    <row r="6215" spans="1:20" x14ac:dyDescent="0.35">
      <c r="A6215" t="s">
        <v>12304</v>
      </c>
      <c r="B6215" s="5" t="s">
        <v>174</v>
      </c>
      <c r="C6215" s="6">
        <v>149181</v>
      </c>
      <c r="D6215" t="s">
        <v>41</v>
      </c>
      <c r="E6215">
        <v>126804</v>
      </c>
      <c r="F6215" s="5" t="s">
        <v>23</v>
      </c>
      <c r="G6215" s="5" t="s">
        <v>24</v>
      </c>
      <c r="H6215" s="5" t="s">
        <v>151</v>
      </c>
      <c r="I6215" t="s">
        <v>26</v>
      </c>
      <c r="J6215" t="s">
        <v>151</v>
      </c>
      <c r="K6215">
        <v>50</v>
      </c>
      <c r="L6215" s="5" t="s">
        <v>12305</v>
      </c>
      <c r="M6215" s="5" t="s">
        <v>70</v>
      </c>
      <c r="N6215">
        <v>17</v>
      </c>
      <c r="O6215" t="s">
        <v>112</v>
      </c>
      <c r="P6215" s="1">
        <v>45497</v>
      </c>
      <c r="Q6215" s="1">
        <v>45533</v>
      </c>
      <c r="R6215">
        <v>985</v>
      </c>
      <c r="S6215" s="4">
        <v>9.9</v>
      </c>
      <c r="T6215" t="s">
        <v>153</v>
      </c>
    </row>
    <row r="6216" spans="1:20" x14ac:dyDescent="0.35">
      <c r="A6216" t="s">
        <v>12306</v>
      </c>
      <c r="B6216" s="5" t="s">
        <v>145</v>
      </c>
      <c r="C6216" s="6">
        <v>92326</v>
      </c>
      <c r="D6216" t="s">
        <v>22</v>
      </c>
      <c r="E6216">
        <v>92326</v>
      </c>
      <c r="F6216" s="5" t="s">
        <v>58</v>
      </c>
      <c r="G6216" s="5" t="s">
        <v>51</v>
      </c>
      <c r="H6216" s="5" t="s">
        <v>25</v>
      </c>
      <c r="I6216" t="s">
        <v>35</v>
      </c>
      <c r="J6216" t="s">
        <v>25</v>
      </c>
      <c r="K6216">
        <v>0</v>
      </c>
      <c r="L6216" s="5" t="s">
        <v>12307</v>
      </c>
      <c r="M6216" s="5" t="s">
        <v>28</v>
      </c>
      <c r="N6216">
        <v>1</v>
      </c>
      <c r="O6216" t="s">
        <v>78</v>
      </c>
      <c r="P6216" s="1">
        <v>45318</v>
      </c>
      <c r="Q6216" s="1">
        <v>45386</v>
      </c>
      <c r="R6216">
        <v>2411</v>
      </c>
      <c r="S6216" s="4">
        <v>5.3</v>
      </c>
      <c r="T6216" t="s">
        <v>108</v>
      </c>
    </row>
    <row r="6217" spans="1:20" x14ac:dyDescent="0.35">
      <c r="A6217" t="s">
        <v>12308</v>
      </c>
      <c r="B6217" s="5" t="s">
        <v>179</v>
      </c>
      <c r="C6217" s="6">
        <v>103737</v>
      </c>
      <c r="D6217" t="s">
        <v>22</v>
      </c>
      <c r="E6217">
        <v>103737</v>
      </c>
      <c r="F6217" s="5" t="s">
        <v>50</v>
      </c>
      <c r="G6217" s="5" t="s">
        <v>59</v>
      </c>
      <c r="H6217" s="5" t="s">
        <v>101</v>
      </c>
      <c r="I6217" t="s">
        <v>44</v>
      </c>
      <c r="J6217" t="s">
        <v>101</v>
      </c>
      <c r="K6217">
        <v>0</v>
      </c>
      <c r="L6217" s="5" t="s">
        <v>12309</v>
      </c>
      <c r="M6217" s="5" t="s">
        <v>37</v>
      </c>
      <c r="N6217">
        <v>4</v>
      </c>
      <c r="O6217" t="s">
        <v>46</v>
      </c>
      <c r="P6217" s="1">
        <v>45586</v>
      </c>
      <c r="Q6217" s="1">
        <v>45607</v>
      </c>
      <c r="R6217">
        <v>1472</v>
      </c>
      <c r="S6217" s="4">
        <v>8.1</v>
      </c>
      <c r="T6217" t="s">
        <v>30</v>
      </c>
    </row>
    <row r="6218" spans="1:20" x14ac:dyDescent="0.35">
      <c r="A6218" t="s">
        <v>12310</v>
      </c>
      <c r="B6218" s="5" t="s">
        <v>73</v>
      </c>
      <c r="C6218" s="6">
        <v>105787</v>
      </c>
      <c r="D6218" t="s">
        <v>41</v>
      </c>
      <c r="E6218">
        <v>89919</v>
      </c>
      <c r="F6218" s="5" t="s">
        <v>66</v>
      </c>
      <c r="G6218" s="5" t="s">
        <v>24</v>
      </c>
      <c r="H6218" s="5" t="s">
        <v>60</v>
      </c>
      <c r="I6218" t="s">
        <v>26</v>
      </c>
      <c r="J6218" t="s">
        <v>60</v>
      </c>
      <c r="K6218">
        <v>100</v>
      </c>
      <c r="L6218" s="5" t="s">
        <v>12311</v>
      </c>
      <c r="M6218" s="5" t="s">
        <v>37</v>
      </c>
      <c r="N6218">
        <v>9</v>
      </c>
      <c r="O6218" t="s">
        <v>112</v>
      </c>
      <c r="P6218" s="1">
        <v>45592</v>
      </c>
      <c r="Q6218" s="1">
        <v>45660</v>
      </c>
      <c r="R6218">
        <v>1053</v>
      </c>
      <c r="S6218" s="4">
        <v>5.4</v>
      </c>
      <c r="T6218" t="s">
        <v>277</v>
      </c>
    </row>
    <row r="6219" spans="1:20" x14ac:dyDescent="0.35">
      <c r="A6219" t="s">
        <v>12312</v>
      </c>
      <c r="B6219" s="5" t="s">
        <v>40</v>
      </c>
      <c r="C6219" s="6">
        <v>121968</v>
      </c>
      <c r="D6219" t="s">
        <v>22</v>
      </c>
      <c r="E6219">
        <v>121968</v>
      </c>
      <c r="F6219" s="5" t="s">
        <v>50</v>
      </c>
      <c r="G6219" s="5" t="s">
        <v>51</v>
      </c>
      <c r="H6219" s="5" t="s">
        <v>97</v>
      </c>
      <c r="I6219" t="s">
        <v>26</v>
      </c>
      <c r="J6219" t="s">
        <v>97</v>
      </c>
      <c r="K6219">
        <v>50</v>
      </c>
      <c r="L6219" s="5" t="s">
        <v>12313</v>
      </c>
      <c r="M6219" s="5" t="s">
        <v>28</v>
      </c>
      <c r="N6219">
        <v>4</v>
      </c>
      <c r="O6219" t="s">
        <v>167</v>
      </c>
      <c r="P6219" s="1">
        <v>45738</v>
      </c>
      <c r="Q6219" s="1">
        <v>45811</v>
      </c>
      <c r="R6219">
        <v>2484</v>
      </c>
      <c r="S6219" s="4">
        <v>7.9</v>
      </c>
      <c r="T6219" t="s">
        <v>38</v>
      </c>
    </row>
    <row r="6220" spans="1:20" x14ac:dyDescent="0.35">
      <c r="A6220" t="s">
        <v>12314</v>
      </c>
      <c r="B6220" s="5" t="s">
        <v>49</v>
      </c>
      <c r="C6220" s="6">
        <v>308831</v>
      </c>
      <c r="D6220" t="s">
        <v>120</v>
      </c>
      <c r="E6220">
        <v>277948</v>
      </c>
      <c r="F6220" s="5" t="s">
        <v>23</v>
      </c>
      <c r="G6220" s="5" t="s">
        <v>51</v>
      </c>
      <c r="H6220" s="5" t="s">
        <v>121</v>
      </c>
      <c r="I6220" t="s">
        <v>44</v>
      </c>
      <c r="J6220" t="s">
        <v>121</v>
      </c>
      <c r="K6220">
        <v>50</v>
      </c>
      <c r="L6220" s="5" t="s">
        <v>12315</v>
      </c>
      <c r="M6220" s="5" t="s">
        <v>54</v>
      </c>
      <c r="N6220">
        <v>17</v>
      </c>
      <c r="O6220" t="s">
        <v>88</v>
      </c>
      <c r="P6220" s="1">
        <v>45660</v>
      </c>
      <c r="Q6220" s="1">
        <v>45713</v>
      </c>
      <c r="R6220">
        <v>1901</v>
      </c>
      <c r="S6220" s="4">
        <v>8.6</v>
      </c>
      <c r="T6220" t="s">
        <v>136</v>
      </c>
    </row>
    <row r="6221" spans="1:20" x14ac:dyDescent="0.35">
      <c r="A6221" t="s">
        <v>12316</v>
      </c>
      <c r="B6221" s="5" t="s">
        <v>28799</v>
      </c>
      <c r="C6221" s="6">
        <v>52330</v>
      </c>
      <c r="D6221" t="s">
        <v>22</v>
      </c>
      <c r="E6221">
        <v>52330</v>
      </c>
      <c r="F6221" s="5" t="s">
        <v>58</v>
      </c>
      <c r="G6221" s="5" t="s">
        <v>24</v>
      </c>
      <c r="H6221" s="5" t="s">
        <v>25</v>
      </c>
      <c r="I6221" t="s">
        <v>26</v>
      </c>
      <c r="J6221" t="s">
        <v>25</v>
      </c>
      <c r="K6221">
        <v>0</v>
      </c>
      <c r="L6221" s="5" t="s">
        <v>12317</v>
      </c>
      <c r="M6221" s="5" t="s">
        <v>28</v>
      </c>
      <c r="N6221">
        <v>1</v>
      </c>
      <c r="O6221" t="s">
        <v>78</v>
      </c>
      <c r="P6221" s="1">
        <v>45472</v>
      </c>
      <c r="Q6221" s="1">
        <v>45531</v>
      </c>
      <c r="R6221">
        <v>623</v>
      </c>
      <c r="S6221" s="4">
        <v>9.9</v>
      </c>
      <c r="T6221" t="s">
        <v>38</v>
      </c>
    </row>
    <row r="6222" spans="1:20" x14ac:dyDescent="0.35">
      <c r="A6222" t="s">
        <v>12318</v>
      </c>
      <c r="B6222" s="5" t="s">
        <v>217</v>
      </c>
      <c r="C6222" s="6">
        <v>105139</v>
      </c>
      <c r="D6222" t="s">
        <v>41</v>
      </c>
      <c r="E6222">
        <v>89368</v>
      </c>
      <c r="F6222" s="5" t="s">
        <v>50</v>
      </c>
      <c r="G6222" s="5" t="s">
        <v>24</v>
      </c>
      <c r="H6222" s="5" t="s">
        <v>43</v>
      </c>
      <c r="I6222" t="s">
        <v>26</v>
      </c>
      <c r="J6222" t="s">
        <v>43</v>
      </c>
      <c r="K6222">
        <v>0</v>
      </c>
      <c r="L6222" s="5" t="s">
        <v>12319</v>
      </c>
      <c r="M6222" s="5" t="s">
        <v>37</v>
      </c>
      <c r="N6222">
        <v>2</v>
      </c>
      <c r="O6222" t="s">
        <v>46</v>
      </c>
      <c r="P6222" s="1">
        <v>45300</v>
      </c>
      <c r="Q6222" s="1">
        <v>45365</v>
      </c>
      <c r="R6222">
        <v>806</v>
      </c>
      <c r="S6222" s="4">
        <v>5.2</v>
      </c>
      <c r="T6222" t="s">
        <v>118</v>
      </c>
    </row>
    <row r="6223" spans="1:20" x14ac:dyDescent="0.35">
      <c r="A6223" t="s">
        <v>12320</v>
      </c>
      <c r="B6223" s="5" t="s">
        <v>73</v>
      </c>
      <c r="C6223" s="6">
        <v>57833</v>
      </c>
      <c r="D6223" t="s">
        <v>22</v>
      </c>
      <c r="E6223">
        <v>57833</v>
      </c>
      <c r="F6223" s="5" t="s">
        <v>50</v>
      </c>
      <c r="G6223" s="5" t="s">
        <v>59</v>
      </c>
      <c r="H6223" s="5" t="s">
        <v>157</v>
      </c>
      <c r="I6223" t="s">
        <v>35</v>
      </c>
      <c r="J6223" t="s">
        <v>1192</v>
      </c>
      <c r="K6223">
        <v>100</v>
      </c>
      <c r="L6223" s="5" t="s">
        <v>12321</v>
      </c>
      <c r="M6223" s="5" t="s">
        <v>54</v>
      </c>
      <c r="N6223">
        <v>3</v>
      </c>
      <c r="O6223" t="s">
        <v>112</v>
      </c>
      <c r="P6223" s="1">
        <v>45348</v>
      </c>
      <c r="Q6223" s="1">
        <v>45374</v>
      </c>
      <c r="R6223">
        <v>1963</v>
      </c>
      <c r="S6223" s="4">
        <v>6.2</v>
      </c>
      <c r="T6223" t="s">
        <v>47</v>
      </c>
    </row>
    <row r="6224" spans="1:20" x14ac:dyDescent="0.35">
      <c r="A6224" t="s">
        <v>12322</v>
      </c>
      <c r="B6224" s="5" t="s">
        <v>145</v>
      </c>
      <c r="C6224" s="6">
        <v>136814</v>
      </c>
      <c r="D6224" t="s">
        <v>120</v>
      </c>
      <c r="E6224">
        <v>123133</v>
      </c>
      <c r="F6224" s="5" t="s">
        <v>50</v>
      </c>
      <c r="G6224" s="5" t="s">
        <v>59</v>
      </c>
      <c r="H6224" s="5" t="s">
        <v>121</v>
      </c>
      <c r="I6224" t="s">
        <v>26</v>
      </c>
      <c r="J6224" t="s">
        <v>121</v>
      </c>
      <c r="K6224">
        <v>50</v>
      </c>
      <c r="L6224" s="5" t="s">
        <v>12323</v>
      </c>
      <c r="M6224" s="5" t="s">
        <v>54</v>
      </c>
      <c r="N6224">
        <v>3</v>
      </c>
      <c r="O6224" t="s">
        <v>172</v>
      </c>
      <c r="P6224" s="1">
        <v>45384</v>
      </c>
      <c r="Q6224" s="1">
        <v>45414</v>
      </c>
      <c r="R6224">
        <v>1076</v>
      </c>
      <c r="S6224" s="4">
        <v>9.1</v>
      </c>
      <c r="T6224" t="s">
        <v>79</v>
      </c>
    </row>
    <row r="6225" spans="1:20" x14ac:dyDescent="0.35">
      <c r="A6225" t="s">
        <v>12324</v>
      </c>
      <c r="B6225" s="5" t="s">
        <v>28802</v>
      </c>
      <c r="C6225" s="6">
        <v>158438</v>
      </c>
      <c r="D6225" t="s">
        <v>22</v>
      </c>
      <c r="E6225">
        <v>158438</v>
      </c>
      <c r="F6225" s="5" t="s">
        <v>23</v>
      </c>
      <c r="G6225" s="5" t="s">
        <v>51</v>
      </c>
      <c r="H6225" s="5" t="s">
        <v>165</v>
      </c>
      <c r="I6225" t="s">
        <v>26</v>
      </c>
      <c r="J6225" t="s">
        <v>212</v>
      </c>
      <c r="K6225">
        <v>100</v>
      </c>
      <c r="L6225" s="5" t="s">
        <v>12325</v>
      </c>
      <c r="M6225" s="5" t="s">
        <v>70</v>
      </c>
      <c r="N6225">
        <v>15</v>
      </c>
      <c r="O6225" t="s">
        <v>167</v>
      </c>
      <c r="P6225" s="1">
        <v>45732</v>
      </c>
      <c r="Q6225" s="1">
        <v>45795</v>
      </c>
      <c r="R6225">
        <v>2329</v>
      </c>
      <c r="S6225" s="4">
        <v>5.3</v>
      </c>
      <c r="T6225" t="s">
        <v>79</v>
      </c>
    </row>
    <row r="6226" spans="1:20" x14ac:dyDescent="0.35">
      <c r="A6226" t="s">
        <v>12326</v>
      </c>
      <c r="B6226" s="5" t="s">
        <v>217</v>
      </c>
      <c r="C6226" s="6">
        <v>45309</v>
      </c>
      <c r="D6226" t="s">
        <v>22</v>
      </c>
      <c r="E6226">
        <v>45309</v>
      </c>
      <c r="F6226" s="5" t="s">
        <v>58</v>
      </c>
      <c r="G6226" s="5" t="s">
        <v>24</v>
      </c>
      <c r="H6226" s="5" t="s">
        <v>165</v>
      </c>
      <c r="I6226" t="s">
        <v>26</v>
      </c>
      <c r="J6226" t="s">
        <v>165</v>
      </c>
      <c r="K6226">
        <v>50</v>
      </c>
      <c r="L6226" s="5" t="s">
        <v>12327</v>
      </c>
      <c r="M6226" s="5" t="s">
        <v>70</v>
      </c>
      <c r="N6226">
        <v>0</v>
      </c>
      <c r="O6226" t="s">
        <v>62</v>
      </c>
      <c r="P6226" s="1">
        <v>45369</v>
      </c>
      <c r="Q6226" s="1">
        <v>45390</v>
      </c>
      <c r="R6226">
        <v>1552</v>
      </c>
      <c r="S6226" s="4">
        <v>6.5</v>
      </c>
      <c r="T6226" t="s">
        <v>38</v>
      </c>
    </row>
    <row r="6227" spans="1:20" x14ac:dyDescent="0.35">
      <c r="A6227" t="s">
        <v>12328</v>
      </c>
      <c r="B6227" s="5" t="s">
        <v>28801</v>
      </c>
      <c r="C6227" s="6">
        <v>45432</v>
      </c>
      <c r="D6227" t="s">
        <v>22</v>
      </c>
      <c r="E6227">
        <v>45432</v>
      </c>
      <c r="F6227" s="5" t="s">
        <v>58</v>
      </c>
      <c r="G6227" s="5" t="s">
        <v>42</v>
      </c>
      <c r="H6227" s="5" t="s">
        <v>191</v>
      </c>
      <c r="I6227" t="s">
        <v>44</v>
      </c>
      <c r="J6227" t="s">
        <v>191</v>
      </c>
      <c r="K6227">
        <v>100</v>
      </c>
      <c r="L6227" s="5" t="s">
        <v>12329</v>
      </c>
      <c r="M6227" s="5" t="s">
        <v>70</v>
      </c>
      <c r="N6227">
        <v>1</v>
      </c>
      <c r="O6227" t="s">
        <v>172</v>
      </c>
      <c r="P6227" s="1">
        <v>45470</v>
      </c>
      <c r="Q6227" s="1">
        <v>45526</v>
      </c>
      <c r="R6227">
        <v>555</v>
      </c>
      <c r="S6227" s="4">
        <v>6.4</v>
      </c>
      <c r="T6227" t="s">
        <v>95</v>
      </c>
    </row>
    <row r="6228" spans="1:20" x14ac:dyDescent="0.35">
      <c r="A6228" t="s">
        <v>12330</v>
      </c>
      <c r="B6228" s="5" t="s">
        <v>28799</v>
      </c>
      <c r="C6228" s="6">
        <v>109543</v>
      </c>
      <c r="D6228" t="s">
        <v>120</v>
      </c>
      <c r="E6228">
        <v>98589</v>
      </c>
      <c r="F6228" s="5" t="s">
        <v>58</v>
      </c>
      <c r="G6228" s="5" t="s">
        <v>51</v>
      </c>
      <c r="H6228" s="5" t="s">
        <v>121</v>
      </c>
      <c r="I6228" t="s">
        <v>35</v>
      </c>
      <c r="J6228" t="s">
        <v>313</v>
      </c>
      <c r="K6228">
        <v>100</v>
      </c>
      <c r="L6228" s="5" t="s">
        <v>12331</v>
      </c>
      <c r="M6228" s="5" t="s">
        <v>54</v>
      </c>
      <c r="N6228">
        <v>0</v>
      </c>
      <c r="O6228" t="s">
        <v>112</v>
      </c>
      <c r="P6228" s="1">
        <v>45441</v>
      </c>
      <c r="Q6228" s="1">
        <v>45475</v>
      </c>
      <c r="R6228">
        <v>1108</v>
      </c>
      <c r="S6228" s="4">
        <v>7.6</v>
      </c>
      <c r="T6228" t="s">
        <v>55</v>
      </c>
    </row>
    <row r="6229" spans="1:20" x14ac:dyDescent="0.35">
      <c r="A6229" t="s">
        <v>12332</v>
      </c>
      <c r="B6229" s="5" t="s">
        <v>32</v>
      </c>
      <c r="C6229" s="6">
        <v>174342</v>
      </c>
      <c r="D6229" t="s">
        <v>22</v>
      </c>
      <c r="E6229">
        <v>174342</v>
      </c>
      <c r="F6229" s="5" t="s">
        <v>23</v>
      </c>
      <c r="G6229" s="5" t="s">
        <v>59</v>
      </c>
      <c r="H6229" s="5" t="s">
        <v>191</v>
      </c>
      <c r="I6229" t="s">
        <v>26</v>
      </c>
      <c r="J6229" t="s">
        <v>940</v>
      </c>
      <c r="K6229">
        <v>100</v>
      </c>
      <c r="L6229" s="5" t="s">
        <v>12333</v>
      </c>
      <c r="M6229" s="5" t="s">
        <v>37</v>
      </c>
      <c r="N6229">
        <v>13</v>
      </c>
      <c r="O6229" t="s">
        <v>172</v>
      </c>
      <c r="P6229" s="1">
        <v>45426</v>
      </c>
      <c r="Q6229" s="1">
        <v>45489</v>
      </c>
      <c r="R6229">
        <v>1145</v>
      </c>
      <c r="S6229" s="4">
        <v>6.4</v>
      </c>
      <c r="T6229" t="s">
        <v>108</v>
      </c>
    </row>
    <row r="6230" spans="1:20" x14ac:dyDescent="0.35">
      <c r="A6230" t="s">
        <v>12334</v>
      </c>
      <c r="B6230" s="5" t="s">
        <v>32</v>
      </c>
      <c r="C6230" s="6">
        <v>52826</v>
      </c>
      <c r="D6230" t="s">
        <v>41</v>
      </c>
      <c r="E6230">
        <v>44902</v>
      </c>
      <c r="F6230" s="5" t="s">
        <v>58</v>
      </c>
      <c r="G6230" s="5" t="s">
        <v>24</v>
      </c>
      <c r="H6230" s="5" t="s">
        <v>43</v>
      </c>
      <c r="I6230" t="s">
        <v>26</v>
      </c>
      <c r="J6230" t="s">
        <v>304</v>
      </c>
      <c r="K6230">
        <v>0</v>
      </c>
      <c r="L6230" s="5" t="s">
        <v>12335</v>
      </c>
      <c r="M6230" s="5" t="s">
        <v>28</v>
      </c>
      <c r="N6230">
        <v>1</v>
      </c>
      <c r="O6230" t="s">
        <v>62</v>
      </c>
      <c r="P6230" s="1">
        <v>45394</v>
      </c>
      <c r="Q6230" s="1">
        <v>45421</v>
      </c>
      <c r="R6230">
        <v>1680</v>
      </c>
      <c r="S6230" s="4">
        <v>8.6999999999999993</v>
      </c>
      <c r="T6230" t="s">
        <v>118</v>
      </c>
    </row>
    <row r="6231" spans="1:20" x14ac:dyDescent="0.35">
      <c r="A6231" t="s">
        <v>12336</v>
      </c>
      <c r="B6231" s="5" t="s">
        <v>28802</v>
      </c>
      <c r="C6231" s="6">
        <v>43403</v>
      </c>
      <c r="D6231" t="s">
        <v>22</v>
      </c>
      <c r="E6231">
        <v>43403</v>
      </c>
      <c r="F6231" s="5" t="s">
        <v>50</v>
      </c>
      <c r="G6231" s="5" t="s">
        <v>59</v>
      </c>
      <c r="H6231" s="5" t="s">
        <v>157</v>
      </c>
      <c r="I6231" t="s">
        <v>44</v>
      </c>
      <c r="J6231" t="s">
        <v>157</v>
      </c>
      <c r="K6231">
        <v>0</v>
      </c>
      <c r="L6231" s="5" t="s">
        <v>12337</v>
      </c>
      <c r="M6231" s="5" t="s">
        <v>37</v>
      </c>
      <c r="N6231">
        <v>3</v>
      </c>
      <c r="O6231" t="s">
        <v>71</v>
      </c>
      <c r="P6231" s="1">
        <v>45311</v>
      </c>
      <c r="Q6231" s="1">
        <v>45355</v>
      </c>
      <c r="R6231">
        <v>2127</v>
      </c>
      <c r="S6231" s="4">
        <v>5.5</v>
      </c>
      <c r="T6231" t="s">
        <v>55</v>
      </c>
    </row>
    <row r="6232" spans="1:20" x14ac:dyDescent="0.35">
      <c r="A6232" t="s">
        <v>12338</v>
      </c>
      <c r="B6232" s="5" t="s">
        <v>162</v>
      </c>
      <c r="C6232" s="6">
        <v>58657</v>
      </c>
      <c r="D6232" t="s">
        <v>81</v>
      </c>
      <c r="E6232">
        <v>79187</v>
      </c>
      <c r="F6232" s="5" t="s">
        <v>58</v>
      </c>
      <c r="G6232" s="5" t="s">
        <v>59</v>
      </c>
      <c r="H6232" s="5" t="s">
        <v>82</v>
      </c>
      <c r="I6232" t="s">
        <v>35</v>
      </c>
      <c r="J6232" t="s">
        <v>82</v>
      </c>
      <c r="K6232">
        <v>50</v>
      </c>
      <c r="L6232" s="5" t="s">
        <v>12339</v>
      </c>
      <c r="M6232" s="5" t="s">
        <v>28</v>
      </c>
      <c r="N6232">
        <v>1</v>
      </c>
      <c r="O6232" t="s">
        <v>62</v>
      </c>
      <c r="P6232" s="1">
        <v>45361</v>
      </c>
      <c r="Q6232" s="1">
        <v>45417</v>
      </c>
      <c r="R6232">
        <v>2476</v>
      </c>
      <c r="S6232" s="4">
        <v>6.8</v>
      </c>
      <c r="T6232" t="s">
        <v>47</v>
      </c>
    </row>
    <row r="6233" spans="1:20" x14ac:dyDescent="0.35">
      <c r="A6233" t="s">
        <v>12340</v>
      </c>
      <c r="B6233" s="5" t="s">
        <v>145</v>
      </c>
      <c r="C6233" s="6">
        <v>334601</v>
      </c>
      <c r="D6233" t="s">
        <v>120</v>
      </c>
      <c r="E6233">
        <v>301141</v>
      </c>
      <c r="F6233" s="5" t="s">
        <v>23</v>
      </c>
      <c r="G6233" s="5" t="s">
        <v>42</v>
      </c>
      <c r="H6233" s="5" t="s">
        <v>121</v>
      </c>
      <c r="I6233" t="s">
        <v>35</v>
      </c>
      <c r="J6233" t="s">
        <v>410</v>
      </c>
      <c r="K6233">
        <v>0</v>
      </c>
      <c r="L6233" s="5" t="s">
        <v>12341</v>
      </c>
      <c r="M6233" s="5" t="s">
        <v>70</v>
      </c>
      <c r="N6233">
        <v>14</v>
      </c>
      <c r="O6233" t="s">
        <v>78</v>
      </c>
      <c r="P6233" s="1">
        <v>45505</v>
      </c>
      <c r="Q6233" s="1">
        <v>45556</v>
      </c>
      <c r="R6233">
        <v>1260</v>
      </c>
      <c r="S6233" s="4">
        <v>7.9</v>
      </c>
      <c r="T6233" t="s">
        <v>118</v>
      </c>
    </row>
    <row r="6234" spans="1:20" x14ac:dyDescent="0.35">
      <c r="A6234" t="s">
        <v>12342</v>
      </c>
      <c r="B6234" s="5" t="s">
        <v>49</v>
      </c>
      <c r="C6234" s="6">
        <v>91169</v>
      </c>
      <c r="D6234" t="s">
        <v>81</v>
      </c>
      <c r="E6234">
        <v>123078</v>
      </c>
      <c r="F6234" s="5" t="s">
        <v>50</v>
      </c>
      <c r="G6234" s="5" t="s">
        <v>51</v>
      </c>
      <c r="H6234" s="5" t="s">
        <v>82</v>
      </c>
      <c r="I6234" t="s">
        <v>26</v>
      </c>
      <c r="J6234" t="s">
        <v>82</v>
      </c>
      <c r="K6234">
        <v>50</v>
      </c>
      <c r="L6234" s="5" t="s">
        <v>12343</v>
      </c>
      <c r="M6234" s="5" t="s">
        <v>70</v>
      </c>
      <c r="N6234">
        <v>2</v>
      </c>
      <c r="O6234" t="s">
        <v>78</v>
      </c>
      <c r="P6234" s="1">
        <v>45450</v>
      </c>
      <c r="Q6234" s="1">
        <v>45467</v>
      </c>
      <c r="R6234">
        <v>1508</v>
      </c>
      <c r="S6234" s="4">
        <v>6.8</v>
      </c>
      <c r="T6234" t="s">
        <v>95</v>
      </c>
    </row>
    <row r="6235" spans="1:20" x14ac:dyDescent="0.35">
      <c r="A6235" t="s">
        <v>12344</v>
      </c>
      <c r="B6235" s="5" t="s">
        <v>91</v>
      </c>
      <c r="C6235" s="6">
        <v>89246</v>
      </c>
      <c r="D6235" t="s">
        <v>41</v>
      </c>
      <c r="E6235">
        <v>75859</v>
      </c>
      <c r="F6235" s="5" t="s">
        <v>50</v>
      </c>
      <c r="G6235" s="5" t="s">
        <v>42</v>
      </c>
      <c r="H6235" s="5" t="s">
        <v>60</v>
      </c>
      <c r="I6235" t="s">
        <v>44</v>
      </c>
      <c r="J6235" t="s">
        <v>60</v>
      </c>
      <c r="K6235">
        <v>0</v>
      </c>
      <c r="L6235" s="5" t="s">
        <v>12345</v>
      </c>
      <c r="M6235" s="5" t="s">
        <v>28</v>
      </c>
      <c r="N6235">
        <v>3</v>
      </c>
      <c r="O6235" t="s">
        <v>135</v>
      </c>
      <c r="P6235" s="1">
        <v>45484</v>
      </c>
      <c r="Q6235" s="1">
        <v>45546</v>
      </c>
      <c r="R6235">
        <v>817</v>
      </c>
      <c r="S6235" s="4">
        <v>7.5</v>
      </c>
      <c r="T6235" t="s">
        <v>243</v>
      </c>
    </row>
    <row r="6236" spans="1:20" x14ac:dyDescent="0.35">
      <c r="A6236" t="s">
        <v>12346</v>
      </c>
      <c r="B6236" s="5" t="s">
        <v>73</v>
      </c>
      <c r="C6236" s="6">
        <v>70820</v>
      </c>
      <c r="D6236" t="s">
        <v>81</v>
      </c>
      <c r="E6236">
        <v>95607</v>
      </c>
      <c r="F6236" s="5" t="s">
        <v>58</v>
      </c>
      <c r="G6236" s="5" t="s">
        <v>42</v>
      </c>
      <c r="H6236" s="5" t="s">
        <v>82</v>
      </c>
      <c r="I6236" t="s">
        <v>35</v>
      </c>
      <c r="J6236" t="s">
        <v>82</v>
      </c>
      <c r="K6236">
        <v>100</v>
      </c>
      <c r="L6236" s="5" t="s">
        <v>12347</v>
      </c>
      <c r="M6236" s="5" t="s">
        <v>70</v>
      </c>
      <c r="N6236">
        <v>1</v>
      </c>
      <c r="O6236" t="s">
        <v>29</v>
      </c>
      <c r="P6236" s="1">
        <v>45528</v>
      </c>
      <c r="Q6236" s="1">
        <v>45595</v>
      </c>
      <c r="R6236">
        <v>2272</v>
      </c>
      <c r="S6236" s="4">
        <v>9.1</v>
      </c>
      <c r="T6236" t="s">
        <v>55</v>
      </c>
    </row>
    <row r="6237" spans="1:20" x14ac:dyDescent="0.35">
      <c r="A6237" t="s">
        <v>12348</v>
      </c>
      <c r="B6237" s="5" t="s">
        <v>40</v>
      </c>
      <c r="C6237" s="6">
        <v>127145</v>
      </c>
      <c r="D6237" t="s">
        <v>65</v>
      </c>
      <c r="E6237">
        <v>165289</v>
      </c>
      <c r="F6237" s="5" t="s">
        <v>66</v>
      </c>
      <c r="G6237" s="5" t="s">
        <v>42</v>
      </c>
      <c r="H6237" s="5" t="s">
        <v>67</v>
      </c>
      <c r="I6237" t="s">
        <v>35</v>
      </c>
      <c r="J6237" t="s">
        <v>67</v>
      </c>
      <c r="K6237">
        <v>50</v>
      </c>
      <c r="L6237" s="5" t="s">
        <v>12349</v>
      </c>
      <c r="M6237" s="5" t="s">
        <v>54</v>
      </c>
      <c r="N6237">
        <v>7</v>
      </c>
      <c r="O6237" t="s">
        <v>167</v>
      </c>
      <c r="P6237" s="1">
        <v>45776</v>
      </c>
      <c r="Q6237" s="1">
        <v>45822</v>
      </c>
      <c r="R6237">
        <v>1599</v>
      </c>
      <c r="S6237" s="4">
        <v>6.3</v>
      </c>
      <c r="T6237" t="s">
        <v>153</v>
      </c>
    </row>
    <row r="6238" spans="1:20" x14ac:dyDescent="0.35">
      <c r="A6238" t="s">
        <v>12350</v>
      </c>
      <c r="B6238" s="5" t="s">
        <v>49</v>
      </c>
      <c r="C6238" s="6">
        <v>74447</v>
      </c>
      <c r="D6238" t="s">
        <v>92</v>
      </c>
      <c r="E6238">
        <v>55835</v>
      </c>
      <c r="F6238" s="5" t="s">
        <v>58</v>
      </c>
      <c r="G6238" s="5" t="s">
        <v>42</v>
      </c>
      <c r="H6238" s="5" t="s">
        <v>93</v>
      </c>
      <c r="I6238" t="s">
        <v>44</v>
      </c>
      <c r="J6238" t="s">
        <v>93</v>
      </c>
      <c r="K6238">
        <v>100</v>
      </c>
      <c r="L6238" s="5" t="s">
        <v>12351</v>
      </c>
      <c r="M6238" s="5" t="s">
        <v>37</v>
      </c>
      <c r="N6238">
        <v>1</v>
      </c>
      <c r="O6238" t="s">
        <v>71</v>
      </c>
      <c r="P6238" s="1">
        <v>45312</v>
      </c>
      <c r="Q6238" s="1">
        <v>45334</v>
      </c>
      <c r="R6238">
        <v>1024</v>
      </c>
      <c r="S6238" s="4">
        <v>9.1999999999999993</v>
      </c>
      <c r="T6238" t="s">
        <v>89</v>
      </c>
    </row>
    <row r="6239" spans="1:20" x14ac:dyDescent="0.35">
      <c r="A6239" t="s">
        <v>12352</v>
      </c>
      <c r="B6239" s="5" t="s">
        <v>28799</v>
      </c>
      <c r="C6239" s="6">
        <v>85168</v>
      </c>
      <c r="D6239" t="s">
        <v>92</v>
      </c>
      <c r="E6239">
        <v>63876</v>
      </c>
      <c r="F6239" s="5" t="s">
        <v>50</v>
      </c>
      <c r="G6239" s="5" t="s">
        <v>59</v>
      </c>
      <c r="H6239" s="5" t="s">
        <v>93</v>
      </c>
      <c r="I6239" t="s">
        <v>26</v>
      </c>
      <c r="J6239" t="s">
        <v>151</v>
      </c>
      <c r="K6239">
        <v>100</v>
      </c>
      <c r="L6239" s="5" t="s">
        <v>12353</v>
      </c>
      <c r="M6239" s="5" t="s">
        <v>54</v>
      </c>
      <c r="N6239">
        <v>3</v>
      </c>
      <c r="O6239" t="s">
        <v>135</v>
      </c>
      <c r="P6239" s="1">
        <v>45508</v>
      </c>
      <c r="Q6239" s="1">
        <v>45563</v>
      </c>
      <c r="R6239">
        <v>2129</v>
      </c>
      <c r="S6239" s="4">
        <v>6.1</v>
      </c>
      <c r="T6239" t="s">
        <v>277</v>
      </c>
    </row>
    <row r="6240" spans="1:20" x14ac:dyDescent="0.35">
      <c r="A6240" t="s">
        <v>12354</v>
      </c>
      <c r="B6240" s="5" t="s">
        <v>73</v>
      </c>
      <c r="C6240" s="6">
        <v>333929</v>
      </c>
      <c r="D6240" t="s">
        <v>120</v>
      </c>
      <c r="E6240">
        <v>300536</v>
      </c>
      <c r="F6240" s="5" t="s">
        <v>23</v>
      </c>
      <c r="G6240" s="5" t="s">
        <v>42</v>
      </c>
      <c r="H6240" s="5" t="s">
        <v>121</v>
      </c>
      <c r="I6240" t="s">
        <v>35</v>
      </c>
      <c r="J6240" t="s">
        <v>121</v>
      </c>
      <c r="K6240">
        <v>100</v>
      </c>
      <c r="L6240" s="5" t="s">
        <v>12355</v>
      </c>
      <c r="M6240" s="5" t="s">
        <v>54</v>
      </c>
      <c r="N6240">
        <v>14</v>
      </c>
      <c r="O6240" t="s">
        <v>29</v>
      </c>
      <c r="P6240" s="1">
        <v>45382</v>
      </c>
      <c r="Q6240" s="1">
        <v>45446</v>
      </c>
      <c r="R6240">
        <v>1031</v>
      </c>
      <c r="S6240" s="4">
        <v>9.5</v>
      </c>
      <c r="T6240" t="s">
        <v>210</v>
      </c>
    </row>
    <row r="6241" spans="1:20" x14ac:dyDescent="0.35">
      <c r="A6241" t="s">
        <v>12356</v>
      </c>
      <c r="B6241" s="5" t="s">
        <v>100</v>
      </c>
      <c r="C6241" s="6">
        <v>119472</v>
      </c>
      <c r="D6241" t="s">
        <v>41</v>
      </c>
      <c r="E6241">
        <v>101551</v>
      </c>
      <c r="F6241" s="5" t="s">
        <v>66</v>
      </c>
      <c r="G6241" s="5" t="s">
        <v>59</v>
      </c>
      <c r="H6241" s="5" t="s">
        <v>151</v>
      </c>
      <c r="I6241" t="s">
        <v>26</v>
      </c>
      <c r="J6241" t="s">
        <v>97</v>
      </c>
      <c r="K6241">
        <v>100</v>
      </c>
      <c r="L6241" s="5" t="s">
        <v>12357</v>
      </c>
      <c r="M6241" s="5" t="s">
        <v>70</v>
      </c>
      <c r="N6241">
        <v>7</v>
      </c>
      <c r="O6241" t="s">
        <v>167</v>
      </c>
      <c r="P6241" s="1">
        <v>45368</v>
      </c>
      <c r="Q6241" s="1">
        <v>45428</v>
      </c>
      <c r="R6241">
        <v>914</v>
      </c>
      <c r="S6241" s="4">
        <v>8.1999999999999993</v>
      </c>
      <c r="T6241" t="s">
        <v>136</v>
      </c>
    </row>
    <row r="6242" spans="1:20" x14ac:dyDescent="0.35">
      <c r="A6242" t="s">
        <v>12358</v>
      </c>
      <c r="B6242" s="5" t="s">
        <v>91</v>
      </c>
      <c r="C6242" s="6">
        <v>185566</v>
      </c>
      <c r="D6242" t="s">
        <v>22</v>
      </c>
      <c r="E6242">
        <v>185566</v>
      </c>
      <c r="F6242" s="5" t="s">
        <v>23</v>
      </c>
      <c r="G6242" s="5" t="s">
        <v>42</v>
      </c>
      <c r="H6242" s="5" t="s">
        <v>101</v>
      </c>
      <c r="I6242" t="s">
        <v>26</v>
      </c>
      <c r="J6242" t="s">
        <v>129</v>
      </c>
      <c r="K6242">
        <v>100</v>
      </c>
      <c r="L6242" s="5" t="s">
        <v>12359</v>
      </c>
      <c r="M6242" s="5" t="s">
        <v>28</v>
      </c>
      <c r="N6242">
        <v>13</v>
      </c>
      <c r="O6242" t="s">
        <v>141</v>
      </c>
      <c r="P6242" s="1">
        <v>45300</v>
      </c>
      <c r="Q6242" s="1">
        <v>45369</v>
      </c>
      <c r="R6242">
        <v>669</v>
      </c>
      <c r="S6242" s="4">
        <v>5.0999999999999996</v>
      </c>
      <c r="T6242" t="s">
        <v>79</v>
      </c>
    </row>
    <row r="6243" spans="1:20" x14ac:dyDescent="0.35">
      <c r="A6243" t="s">
        <v>12360</v>
      </c>
      <c r="B6243" s="5" t="s">
        <v>100</v>
      </c>
      <c r="C6243" s="6">
        <v>98638</v>
      </c>
      <c r="D6243" t="s">
        <v>81</v>
      </c>
      <c r="E6243">
        <v>133161</v>
      </c>
      <c r="F6243" s="5" t="s">
        <v>66</v>
      </c>
      <c r="G6243" s="5" t="s">
        <v>42</v>
      </c>
      <c r="H6243" s="5" t="s">
        <v>82</v>
      </c>
      <c r="I6243" t="s">
        <v>44</v>
      </c>
      <c r="J6243" t="s">
        <v>299</v>
      </c>
      <c r="K6243">
        <v>50</v>
      </c>
      <c r="L6243" s="5" t="s">
        <v>12361</v>
      </c>
      <c r="M6243" s="5" t="s">
        <v>28</v>
      </c>
      <c r="N6243">
        <v>7</v>
      </c>
      <c r="O6243" t="s">
        <v>112</v>
      </c>
      <c r="P6243" s="1">
        <v>45572</v>
      </c>
      <c r="Q6243" s="1">
        <v>45608</v>
      </c>
      <c r="R6243">
        <v>1188</v>
      </c>
      <c r="S6243" s="4">
        <v>5.6</v>
      </c>
      <c r="T6243" t="s">
        <v>136</v>
      </c>
    </row>
    <row r="6244" spans="1:20" x14ac:dyDescent="0.35">
      <c r="A6244" t="s">
        <v>12362</v>
      </c>
      <c r="B6244" s="5" t="s">
        <v>91</v>
      </c>
      <c r="C6244" s="6">
        <v>96950</v>
      </c>
      <c r="D6244" t="s">
        <v>41</v>
      </c>
      <c r="E6244">
        <v>82408</v>
      </c>
      <c r="F6244" s="5" t="s">
        <v>50</v>
      </c>
      <c r="G6244" s="5" t="s">
        <v>24</v>
      </c>
      <c r="H6244" s="5" t="s">
        <v>126</v>
      </c>
      <c r="I6244" t="s">
        <v>35</v>
      </c>
      <c r="J6244" t="s">
        <v>126</v>
      </c>
      <c r="K6244">
        <v>50</v>
      </c>
      <c r="L6244" s="5" t="s">
        <v>12363</v>
      </c>
      <c r="M6244" s="5" t="s">
        <v>70</v>
      </c>
      <c r="N6244">
        <v>2</v>
      </c>
      <c r="O6244" t="s">
        <v>46</v>
      </c>
      <c r="P6244" s="1">
        <v>45465</v>
      </c>
      <c r="Q6244" s="1">
        <v>45502</v>
      </c>
      <c r="R6244">
        <v>2329</v>
      </c>
      <c r="S6244" s="4">
        <v>7.2</v>
      </c>
      <c r="T6244" t="s">
        <v>103</v>
      </c>
    </row>
    <row r="6245" spans="1:20" x14ac:dyDescent="0.35">
      <c r="A6245" t="s">
        <v>12364</v>
      </c>
      <c r="B6245" s="5" t="s">
        <v>28799</v>
      </c>
      <c r="C6245" s="6">
        <v>55210</v>
      </c>
      <c r="D6245" t="s">
        <v>92</v>
      </c>
      <c r="E6245">
        <v>41408</v>
      </c>
      <c r="F6245" s="5" t="s">
        <v>58</v>
      </c>
      <c r="G6245" s="5" t="s">
        <v>59</v>
      </c>
      <c r="H6245" s="5" t="s">
        <v>93</v>
      </c>
      <c r="I6245" t="s">
        <v>26</v>
      </c>
      <c r="J6245" t="s">
        <v>93</v>
      </c>
      <c r="K6245">
        <v>50</v>
      </c>
      <c r="L6245" s="5" t="s">
        <v>12365</v>
      </c>
      <c r="M6245" s="5" t="s">
        <v>28</v>
      </c>
      <c r="N6245">
        <v>0</v>
      </c>
      <c r="O6245" t="s">
        <v>112</v>
      </c>
      <c r="P6245" s="1">
        <v>45405</v>
      </c>
      <c r="Q6245" s="1">
        <v>45474</v>
      </c>
      <c r="R6245">
        <v>2059</v>
      </c>
      <c r="S6245" s="4">
        <v>6.1</v>
      </c>
      <c r="T6245" t="s">
        <v>108</v>
      </c>
    </row>
    <row r="6246" spans="1:20" x14ac:dyDescent="0.35">
      <c r="A6246" t="s">
        <v>12366</v>
      </c>
      <c r="B6246" s="5" t="s">
        <v>57</v>
      </c>
      <c r="C6246" s="6">
        <v>231279</v>
      </c>
      <c r="D6246" t="s">
        <v>22</v>
      </c>
      <c r="E6246">
        <v>231279</v>
      </c>
      <c r="F6246" s="5" t="s">
        <v>23</v>
      </c>
      <c r="G6246" s="5" t="s">
        <v>51</v>
      </c>
      <c r="H6246" s="5" t="s">
        <v>165</v>
      </c>
      <c r="I6246" t="s">
        <v>35</v>
      </c>
      <c r="J6246" t="s">
        <v>165</v>
      </c>
      <c r="K6246">
        <v>0</v>
      </c>
      <c r="L6246" s="5" t="s">
        <v>12367</v>
      </c>
      <c r="M6246" s="5" t="s">
        <v>37</v>
      </c>
      <c r="N6246">
        <v>19</v>
      </c>
      <c r="O6246" t="s">
        <v>85</v>
      </c>
      <c r="P6246" s="1">
        <v>45572</v>
      </c>
      <c r="Q6246" s="1">
        <v>45632</v>
      </c>
      <c r="R6246">
        <v>2187</v>
      </c>
      <c r="S6246" s="4">
        <v>8.6999999999999993</v>
      </c>
      <c r="T6246" t="s">
        <v>277</v>
      </c>
    </row>
    <row r="6247" spans="1:20" x14ac:dyDescent="0.35">
      <c r="A6247" t="s">
        <v>12368</v>
      </c>
      <c r="B6247" s="5" t="s">
        <v>145</v>
      </c>
      <c r="C6247" s="6">
        <v>125808</v>
      </c>
      <c r="D6247" t="s">
        <v>22</v>
      </c>
      <c r="E6247">
        <v>125808</v>
      </c>
      <c r="F6247" s="5" t="s">
        <v>50</v>
      </c>
      <c r="G6247" s="5" t="s">
        <v>59</v>
      </c>
      <c r="H6247" s="5" t="s">
        <v>97</v>
      </c>
      <c r="I6247" t="s">
        <v>35</v>
      </c>
      <c r="J6247" t="s">
        <v>97</v>
      </c>
      <c r="K6247">
        <v>100</v>
      </c>
      <c r="L6247" s="5" t="s">
        <v>3493</v>
      </c>
      <c r="M6247" s="5" t="s">
        <v>54</v>
      </c>
      <c r="N6247">
        <v>4</v>
      </c>
      <c r="O6247" t="s">
        <v>131</v>
      </c>
      <c r="P6247" s="1">
        <v>45376</v>
      </c>
      <c r="Q6247" s="1">
        <v>45428</v>
      </c>
      <c r="R6247">
        <v>532</v>
      </c>
      <c r="S6247" s="4">
        <v>6.3</v>
      </c>
      <c r="T6247" t="s">
        <v>63</v>
      </c>
    </row>
    <row r="6248" spans="1:20" x14ac:dyDescent="0.35">
      <c r="A6248" t="s">
        <v>12369</v>
      </c>
      <c r="B6248" s="5" t="s">
        <v>32</v>
      </c>
      <c r="C6248" s="6">
        <v>201000</v>
      </c>
      <c r="D6248" t="s">
        <v>65</v>
      </c>
      <c r="E6248">
        <v>261300</v>
      </c>
      <c r="F6248" s="5" t="s">
        <v>23</v>
      </c>
      <c r="G6248" s="5" t="s">
        <v>42</v>
      </c>
      <c r="H6248" s="5" t="s">
        <v>67</v>
      </c>
      <c r="I6248" t="s">
        <v>26</v>
      </c>
      <c r="J6248" t="s">
        <v>67</v>
      </c>
      <c r="K6248">
        <v>100</v>
      </c>
      <c r="L6248" s="5" t="s">
        <v>12370</v>
      </c>
      <c r="M6248" s="5" t="s">
        <v>37</v>
      </c>
      <c r="N6248">
        <v>10</v>
      </c>
      <c r="O6248" t="s">
        <v>131</v>
      </c>
      <c r="P6248" s="1">
        <v>45455</v>
      </c>
      <c r="Q6248" s="1">
        <v>45517</v>
      </c>
      <c r="R6248">
        <v>598</v>
      </c>
      <c r="S6248" s="4">
        <v>5.9</v>
      </c>
      <c r="T6248" t="s">
        <v>118</v>
      </c>
    </row>
    <row r="6249" spans="1:20" x14ac:dyDescent="0.35">
      <c r="A6249" t="s">
        <v>12371</v>
      </c>
      <c r="B6249" s="5" t="s">
        <v>28800</v>
      </c>
      <c r="C6249" s="6">
        <v>235015</v>
      </c>
      <c r="D6249" t="s">
        <v>65</v>
      </c>
      <c r="E6249">
        <v>305520</v>
      </c>
      <c r="F6249" s="5" t="s">
        <v>23</v>
      </c>
      <c r="G6249" s="5" t="s">
        <v>42</v>
      </c>
      <c r="H6249" s="5" t="s">
        <v>67</v>
      </c>
      <c r="I6249" t="s">
        <v>44</v>
      </c>
      <c r="J6249" t="s">
        <v>67</v>
      </c>
      <c r="K6249">
        <v>0</v>
      </c>
      <c r="L6249" s="5" t="s">
        <v>12372</v>
      </c>
      <c r="M6249" s="5" t="s">
        <v>54</v>
      </c>
      <c r="N6249">
        <v>10</v>
      </c>
      <c r="O6249" t="s">
        <v>62</v>
      </c>
      <c r="P6249" s="1">
        <v>45583</v>
      </c>
      <c r="Q6249" s="1">
        <v>45632</v>
      </c>
      <c r="R6249">
        <v>1281</v>
      </c>
      <c r="S6249" s="4">
        <v>8.8000000000000007</v>
      </c>
      <c r="T6249" t="s">
        <v>103</v>
      </c>
    </row>
    <row r="6250" spans="1:20" x14ac:dyDescent="0.35">
      <c r="A6250" t="s">
        <v>12373</v>
      </c>
      <c r="B6250" s="5" t="s">
        <v>28802</v>
      </c>
      <c r="C6250" s="6">
        <v>104461</v>
      </c>
      <c r="D6250" t="s">
        <v>81</v>
      </c>
      <c r="E6250">
        <v>141022</v>
      </c>
      <c r="F6250" s="5" t="s">
        <v>66</v>
      </c>
      <c r="G6250" s="5" t="s">
        <v>24</v>
      </c>
      <c r="H6250" s="5" t="s">
        <v>82</v>
      </c>
      <c r="I6250" t="s">
        <v>44</v>
      </c>
      <c r="J6250" t="s">
        <v>82</v>
      </c>
      <c r="K6250">
        <v>100</v>
      </c>
      <c r="L6250" s="5" t="s">
        <v>12374</v>
      </c>
      <c r="M6250" s="5" t="s">
        <v>37</v>
      </c>
      <c r="N6250">
        <v>7</v>
      </c>
      <c r="O6250" t="s">
        <v>141</v>
      </c>
      <c r="P6250" s="1">
        <v>45590</v>
      </c>
      <c r="Q6250" s="1">
        <v>45650</v>
      </c>
      <c r="R6250">
        <v>949</v>
      </c>
      <c r="S6250" s="4">
        <v>6.9</v>
      </c>
      <c r="T6250" t="s">
        <v>30</v>
      </c>
    </row>
    <row r="6251" spans="1:20" x14ac:dyDescent="0.35">
      <c r="A6251" t="s">
        <v>12375</v>
      </c>
      <c r="B6251" s="5" t="s">
        <v>73</v>
      </c>
      <c r="C6251" s="6">
        <v>120951</v>
      </c>
      <c r="D6251" t="s">
        <v>22</v>
      </c>
      <c r="E6251">
        <v>120951</v>
      </c>
      <c r="F6251" s="5" t="s">
        <v>50</v>
      </c>
      <c r="G6251" s="5" t="s">
        <v>59</v>
      </c>
      <c r="H6251" s="5" t="s">
        <v>25</v>
      </c>
      <c r="I6251" t="s">
        <v>35</v>
      </c>
      <c r="J6251" t="s">
        <v>25</v>
      </c>
      <c r="K6251">
        <v>100</v>
      </c>
      <c r="L6251" s="5" t="s">
        <v>12376</v>
      </c>
      <c r="M6251" s="5" t="s">
        <v>28</v>
      </c>
      <c r="N6251">
        <v>4</v>
      </c>
      <c r="O6251" t="s">
        <v>131</v>
      </c>
      <c r="P6251" s="1">
        <v>45415</v>
      </c>
      <c r="Q6251" s="1">
        <v>45463</v>
      </c>
      <c r="R6251">
        <v>1048</v>
      </c>
      <c r="S6251" s="4">
        <v>5.2</v>
      </c>
      <c r="T6251" t="s">
        <v>95</v>
      </c>
    </row>
    <row r="6252" spans="1:20" x14ac:dyDescent="0.35">
      <c r="A6252" t="s">
        <v>12377</v>
      </c>
      <c r="B6252" s="5" t="s">
        <v>100</v>
      </c>
      <c r="C6252" s="6">
        <v>94126</v>
      </c>
      <c r="D6252" t="s">
        <v>22</v>
      </c>
      <c r="E6252">
        <v>94126</v>
      </c>
      <c r="F6252" s="5" t="s">
        <v>50</v>
      </c>
      <c r="G6252" s="5" t="s">
        <v>42</v>
      </c>
      <c r="H6252" s="5" t="s">
        <v>129</v>
      </c>
      <c r="I6252" t="s">
        <v>44</v>
      </c>
      <c r="J6252" t="s">
        <v>129</v>
      </c>
      <c r="K6252">
        <v>100</v>
      </c>
      <c r="L6252" s="5" t="s">
        <v>12378</v>
      </c>
      <c r="M6252" s="5" t="s">
        <v>37</v>
      </c>
      <c r="N6252">
        <v>4</v>
      </c>
      <c r="O6252" t="s">
        <v>46</v>
      </c>
      <c r="P6252" s="1">
        <v>45565</v>
      </c>
      <c r="Q6252" s="1">
        <v>45615</v>
      </c>
      <c r="R6252">
        <v>1008</v>
      </c>
      <c r="S6252" s="4">
        <v>5.6</v>
      </c>
      <c r="T6252" t="s">
        <v>277</v>
      </c>
    </row>
    <row r="6253" spans="1:20" x14ac:dyDescent="0.35">
      <c r="A6253" t="s">
        <v>12379</v>
      </c>
      <c r="B6253" s="5" t="s">
        <v>28800</v>
      </c>
      <c r="C6253" s="6">
        <v>188011</v>
      </c>
      <c r="D6253" t="s">
        <v>22</v>
      </c>
      <c r="E6253">
        <v>188011</v>
      </c>
      <c r="F6253" s="5" t="s">
        <v>23</v>
      </c>
      <c r="G6253" s="5" t="s">
        <v>51</v>
      </c>
      <c r="H6253" s="5" t="s">
        <v>52</v>
      </c>
      <c r="I6253" t="s">
        <v>44</v>
      </c>
      <c r="J6253" t="s">
        <v>52</v>
      </c>
      <c r="K6253">
        <v>100</v>
      </c>
      <c r="L6253" s="5" t="s">
        <v>12380</v>
      </c>
      <c r="M6253" s="5" t="s">
        <v>37</v>
      </c>
      <c r="N6253">
        <v>16</v>
      </c>
      <c r="O6253" t="s">
        <v>167</v>
      </c>
      <c r="P6253" s="1">
        <v>45669</v>
      </c>
      <c r="Q6253" s="1">
        <v>45724</v>
      </c>
      <c r="R6253">
        <v>2175</v>
      </c>
      <c r="S6253" s="4">
        <v>6.1</v>
      </c>
      <c r="T6253" t="s">
        <v>277</v>
      </c>
    </row>
    <row r="6254" spans="1:20" x14ac:dyDescent="0.35">
      <c r="A6254" t="s">
        <v>12381</v>
      </c>
      <c r="B6254" s="5" t="s">
        <v>217</v>
      </c>
      <c r="C6254" s="6">
        <v>143061</v>
      </c>
      <c r="D6254" t="s">
        <v>22</v>
      </c>
      <c r="E6254">
        <v>143061</v>
      </c>
      <c r="F6254" s="5" t="s">
        <v>66</v>
      </c>
      <c r="G6254" s="5" t="s">
        <v>24</v>
      </c>
      <c r="H6254" s="5" t="s">
        <v>68</v>
      </c>
      <c r="I6254" t="s">
        <v>26</v>
      </c>
      <c r="J6254" t="s">
        <v>157</v>
      </c>
      <c r="K6254">
        <v>0</v>
      </c>
      <c r="L6254" s="5" t="s">
        <v>12382</v>
      </c>
      <c r="M6254" s="5" t="s">
        <v>54</v>
      </c>
      <c r="N6254">
        <v>9</v>
      </c>
      <c r="O6254" t="s">
        <v>71</v>
      </c>
      <c r="P6254" s="1">
        <v>45648</v>
      </c>
      <c r="Q6254" s="1">
        <v>45693</v>
      </c>
      <c r="R6254">
        <v>1284</v>
      </c>
      <c r="S6254" s="4">
        <v>7.8</v>
      </c>
      <c r="T6254" t="s">
        <v>79</v>
      </c>
    </row>
    <row r="6255" spans="1:20" x14ac:dyDescent="0.35">
      <c r="A6255" t="s">
        <v>12383</v>
      </c>
      <c r="B6255" s="5" t="s">
        <v>217</v>
      </c>
      <c r="C6255" s="6">
        <v>206350</v>
      </c>
      <c r="D6255" t="s">
        <v>41</v>
      </c>
      <c r="E6255">
        <v>175398</v>
      </c>
      <c r="F6255" s="5" t="s">
        <v>23</v>
      </c>
      <c r="G6255" s="5" t="s">
        <v>42</v>
      </c>
      <c r="H6255" s="5" t="s">
        <v>60</v>
      </c>
      <c r="I6255" t="s">
        <v>44</v>
      </c>
      <c r="J6255" t="s">
        <v>60</v>
      </c>
      <c r="K6255">
        <v>0</v>
      </c>
      <c r="L6255" s="5" t="s">
        <v>12384</v>
      </c>
      <c r="M6255" s="5" t="s">
        <v>70</v>
      </c>
      <c r="N6255">
        <v>16</v>
      </c>
      <c r="O6255" t="s">
        <v>78</v>
      </c>
      <c r="P6255" s="1">
        <v>45760</v>
      </c>
      <c r="Q6255" s="1">
        <v>45798</v>
      </c>
      <c r="R6255">
        <v>919</v>
      </c>
      <c r="S6255" s="4">
        <v>6.7</v>
      </c>
      <c r="T6255" t="s">
        <v>210</v>
      </c>
    </row>
    <row r="6256" spans="1:20" x14ac:dyDescent="0.35">
      <c r="A6256" t="s">
        <v>12385</v>
      </c>
      <c r="B6256" s="5" t="s">
        <v>174</v>
      </c>
      <c r="C6256" s="6">
        <v>60881</v>
      </c>
      <c r="D6256" t="s">
        <v>81</v>
      </c>
      <c r="E6256">
        <v>82189</v>
      </c>
      <c r="F6256" s="5" t="s">
        <v>58</v>
      </c>
      <c r="G6256" s="5" t="s">
        <v>42</v>
      </c>
      <c r="H6256" s="5" t="s">
        <v>82</v>
      </c>
      <c r="I6256" t="s">
        <v>44</v>
      </c>
      <c r="J6256" t="s">
        <v>82</v>
      </c>
      <c r="K6256">
        <v>0</v>
      </c>
      <c r="L6256" s="5" t="s">
        <v>12386</v>
      </c>
      <c r="M6256" s="5" t="s">
        <v>37</v>
      </c>
      <c r="N6256">
        <v>0</v>
      </c>
      <c r="O6256" t="s">
        <v>85</v>
      </c>
      <c r="P6256" s="1">
        <v>45377</v>
      </c>
      <c r="Q6256" s="1">
        <v>45414</v>
      </c>
      <c r="R6256">
        <v>672</v>
      </c>
      <c r="S6256" s="4">
        <v>10</v>
      </c>
      <c r="T6256" t="s">
        <v>210</v>
      </c>
    </row>
    <row r="6257" spans="1:20" x14ac:dyDescent="0.35">
      <c r="A6257" t="s">
        <v>12387</v>
      </c>
      <c r="B6257" s="5" t="s">
        <v>174</v>
      </c>
      <c r="C6257" s="6">
        <v>103178</v>
      </c>
      <c r="D6257" t="s">
        <v>41</v>
      </c>
      <c r="E6257">
        <v>87701</v>
      </c>
      <c r="F6257" s="5" t="s">
        <v>50</v>
      </c>
      <c r="G6257" s="5" t="s">
        <v>59</v>
      </c>
      <c r="H6257" s="5" t="s">
        <v>151</v>
      </c>
      <c r="I6257" t="s">
        <v>35</v>
      </c>
      <c r="J6257" t="s">
        <v>151</v>
      </c>
      <c r="K6257">
        <v>0</v>
      </c>
      <c r="L6257" s="5" t="s">
        <v>12388</v>
      </c>
      <c r="M6257" s="5" t="s">
        <v>37</v>
      </c>
      <c r="N6257">
        <v>3</v>
      </c>
      <c r="O6257" t="s">
        <v>62</v>
      </c>
      <c r="P6257" s="1">
        <v>45755</v>
      </c>
      <c r="Q6257" s="1">
        <v>45805</v>
      </c>
      <c r="R6257">
        <v>687</v>
      </c>
      <c r="S6257" s="4">
        <v>6.4</v>
      </c>
      <c r="T6257" t="s">
        <v>89</v>
      </c>
    </row>
    <row r="6258" spans="1:20" x14ac:dyDescent="0.35">
      <c r="A6258" t="s">
        <v>12389</v>
      </c>
      <c r="B6258" s="5" t="s">
        <v>28801</v>
      </c>
      <c r="C6258" s="6">
        <v>81446</v>
      </c>
      <c r="D6258" t="s">
        <v>65</v>
      </c>
      <c r="E6258">
        <v>105880</v>
      </c>
      <c r="F6258" s="5" t="s">
        <v>50</v>
      </c>
      <c r="G6258" s="5" t="s">
        <v>51</v>
      </c>
      <c r="H6258" s="5" t="s">
        <v>67</v>
      </c>
      <c r="I6258" t="s">
        <v>44</v>
      </c>
      <c r="J6258" t="s">
        <v>67</v>
      </c>
      <c r="K6258">
        <v>100</v>
      </c>
      <c r="L6258" s="5" t="s">
        <v>12390</v>
      </c>
      <c r="M6258" s="5" t="s">
        <v>37</v>
      </c>
      <c r="N6258">
        <v>2</v>
      </c>
      <c r="O6258" t="s">
        <v>112</v>
      </c>
      <c r="P6258" s="1">
        <v>45685</v>
      </c>
      <c r="Q6258" s="1">
        <v>45744</v>
      </c>
      <c r="R6258">
        <v>801</v>
      </c>
      <c r="S6258" s="4">
        <v>5.3</v>
      </c>
      <c r="T6258" t="s">
        <v>30</v>
      </c>
    </row>
    <row r="6259" spans="1:20" x14ac:dyDescent="0.35">
      <c r="A6259" t="s">
        <v>12391</v>
      </c>
      <c r="B6259" s="5" t="s">
        <v>145</v>
      </c>
      <c r="C6259" s="6">
        <v>304317</v>
      </c>
      <c r="D6259" t="s">
        <v>92</v>
      </c>
      <c r="E6259">
        <v>228238</v>
      </c>
      <c r="F6259" s="5" t="s">
        <v>23</v>
      </c>
      <c r="G6259" s="5" t="s">
        <v>59</v>
      </c>
      <c r="H6259" s="5" t="s">
        <v>93</v>
      </c>
      <c r="I6259" t="s">
        <v>35</v>
      </c>
      <c r="J6259" t="s">
        <v>97</v>
      </c>
      <c r="K6259">
        <v>100</v>
      </c>
      <c r="L6259" s="5" t="s">
        <v>12392</v>
      </c>
      <c r="M6259" s="5" t="s">
        <v>54</v>
      </c>
      <c r="N6259">
        <v>13</v>
      </c>
      <c r="O6259" t="s">
        <v>29</v>
      </c>
      <c r="P6259" s="1">
        <v>45454</v>
      </c>
      <c r="Q6259" s="1">
        <v>45483</v>
      </c>
      <c r="R6259">
        <v>1876</v>
      </c>
      <c r="S6259" s="4">
        <v>9.3000000000000007</v>
      </c>
      <c r="T6259" t="s">
        <v>55</v>
      </c>
    </row>
    <row r="6260" spans="1:20" x14ac:dyDescent="0.35">
      <c r="A6260" t="s">
        <v>12393</v>
      </c>
      <c r="B6260" s="5" t="s">
        <v>217</v>
      </c>
      <c r="C6260" s="6">
        <v>37648</v>
      </c>
      <c r="D6260" t="s">
        <v>22</v>
      </c>
      <c r="E6260">
        <v>37648</v>
      </c>
      <c r="F6260" s="5" t="s">
        <v>66</v>
      </c>
      <c r="G6260" s="5" t="s">
        <v>51</v>
      </c>
      <c r="H6260" s="5" t="s">
        <v>116</v>
      </c>
      <c r="I6260" t="s">
        <v>44</v>
      </c>
      <c r="J6260" t="s">
        <v>116</v>
      </c>
      <c r="K6260">
        <v>50</v>
      </c>
      <c r="L6260" s="5" t="s">
        <v>12394</v>
      </c>
      <c r="M6260" s="5" t="s">
        <v>37</v>
      </c>
      <c r="N6260">
        <v>5</v>
      </c>
      <c r="O6260" t="s">
        <v>71</v>
      </c>
      <c r="P6260" s="1">
        <v>45564</v>
      </c>
      <c r="Q6260" s="1">
        <v>45628</v>
      </c>
      <c r="R6260">
        <v>1398</v>
      </c>
      <c r="S6260" s="4">
        <v>5.8</v>
      </c>
      <c r="T6260" t="s">
        <v>47</v>
      </c>
    </row>
    <row r="6261" spans="1:20" x14ac:dyDescent="0.35">
      <c r="A6261" t="s">
        <v>12395</v>
      </c>
      <c r="B6261" s="5" t="s">
        <v>28802</v>
      </c>
      <c r="C6261" s="6">
        <v>88718</v>
      </c>
      <c r="D6261" t="s">
        <v>92</v>
      </c>
      <c r="E6261">
        <v>66539</v>
      </c>
      <c r="F6261" s="5" t="s">
        <v>58</v>
      </c>
      <c r="G6261" s="5" t="s">
        <v>42</v>
      </c>
      <c r="H6261" s="5" t="s">
        <v>93</v>
      </c>
      <c r="I6261" t="s">
        <v>35</v>
      </c>
      <c r="J6261" t="s">
        <v>93</v>
      </c>
      <c r="K6261">
        <v>50</v>
      </c>
      <c r="L6261" s="5" t="s">
        <v>12396</v>
      </c>
      <c r="M6261" s="5" t="s">
        <v>28</v>
      </c>
      <c r="N6261">
        <v>1</v>
      </c>
      <c r="O6261" t="s">
        <v>85</v>
      </c>
      <c r="P6261" s="1">
        <v>45325</v>
      </c>
      <c r="Q6261" s="1">
        <v>45339</v>
      </c>
      <c r="R6261">
        <v>946</v>
      </c>
      <c r="S6261" s="4">
        <v>9.1</v>
      </c>
      <c r="T6261" t="s">
        <v>210</v>
      </c>
    </row>
    <row r="6262" spans="1:20" x14ac:dyDescent="0.35">
      <c r="A6262" t="s">
        <v>12397</v>
      </c>
      <c r="B6262" s="5" t="s">
        <v>73</v>
      </c>
      <c r="C6262" s="6">
        <v>36001</v>
      </c>
      <c r="D6262" t="s">
        <v>22</v>
      </c>
      <c r="E6262">
        <v>36001</v>
      </c>
      <c r="F6262" s="5" t="s">
        <v>50</v>
      </c>
      <c r="G6262" s="5" t="s">
        <v>51</v>
      </c>
      <c r="H6262" s="5" t="s">
        <v>157</v>
      </c>
      <c r="I6262" t="s">
        <v>26</v>
      </c>
      <c r="J6262" t="s">
        <v>915</v>
      </c>
      <c r="K6262">
        <v>100</v>
      </c>
      <c r="L6262" s="5" t="s">
        <v>12398</v>
      </c>
      <c r="M6262" s="5" t="s">
        <v>54</v>
      </c>
      <c r="N6262">
        <v>4</v>
      </c>
      <c r="O6262" t="s">
        <v>62</v>
      </c>
      <c r="P6262" s="1">
        <v>45317</v>
      </c>
      <c r="Q6262" s="1">
        <v>45373</v>
      </c>
      <c r="R6262">
        <v>986</v>
      </c>
      <c r="S6262" s="4">
        <v>5.3</v>
      </c>
      <c r="T6262" t="s">
        <v>63</v>
      </c>
    </row>
    <row r="6263" spans="1:20" x14ac:dyDescent="0.35">
      <c r="A6263" t="s">
        <v>12399</v>
      </c>
      <c r="B6263" s="5" t="s">
        <v>145</v>
      </c>
      <c r="C6263" s="6">
        <v>78519</v>
      </c>
      <c r="D6263" t="s">
        <v>74</v>
      </c>
      <c r="E6263">
        <v>98149</v>
      </c>
      <c r="F6263" s="5" t="s">
        <v>50</v>
      </c>
      <c r="G6263" s="5" t="s">
        <v>42</v>
      </c>
      <c r="H6263" s="5" t="s">
        <v>75</v>
      </c>
      <c r="I6263" t="s">
        <v>35</v>
      </c>
      <c r="J6263" t="s">
        <v>75</v>
      </c>
      <c r="K6263">
        <v>0</v>
      </c>
      <c r="L6263" s="5" t="s">
        <v>12400</v>
      </c>
      <c r="M6263" s="5" t="s">
        <v>28</v>
      </c>
      <c r="N6263">
        <v>2</v>
      </c>
      <c r="O6263" t="s">
        <v>29</v>
      </c>
      <c r="P6263" s="1">
        <v>45565</v>
      </c>
      <c r="Q6263" s="1">
        <v>45585</v>
      </c>
      <c r="R6263">
        <v>870</v>
      </c>
      <c r="S6263" s="4">
        <v>7.7</v>
      </c>
      <c r="T6263" t="s">
        <v>79</v>
      </c>
    </row>
    <row r="6264" spans="1:20" x14ac:dyDescent="0.35">
      <c r="A6264" t="s">
        <v>12401</v>
      </c>
      <c r="B6264" s="5" t="s">
        <v>28799</v>
      </c>
      <c r="C6264" s="6">
        <v>109953</v>
      </c>
      <c r="D6264" t="s">
        <v>120</v>
      </c>
      <c r="E6264">
        <v>98958</v>
      </c>
      <c r="F6264" s="5" t="s">
        <v>50</v>
      </c>
      <c r="G6264" s="5" t="s">
        <v>59</v>
      </c>
      <c r="H6264" s="5" t="s">
        <v>121</v>
      </c>
      <c r="I6264" t="s">
        <v>26</v>
      </c>
      <c r="J6264" t="s">
        <v>121</v>
      </c>
      <c r="K6264">
        <v>0</v>
      </c>
      <c r="L6264" s="5" t="s">
        <v>12402</v>
      </c>
      <c r="M6264" s="5" t="s">
        <v>70</v>
      </c>
      <c r="N6264">
        <v>4</v>
      </c>
      <c r="O6264" t="s">
        <v>85</v>
      </c>
      <c r="P6264" s="1">
        <v>45679</v>
      </c>
      <c r="Q6264" s="1">
        <v>45727</v>
      </c>
      <c r="R6264">
        <v>852</v>
      </c>
      <c r="S6264" s="4">
        <v>6.5</v>
      </c>
      <c r="T6264" t="s">
        <v>243</v>
      </c>
    </row>
    <row r="6265" spans="1:20" x14ac:dyDescent="0.35">
      <c r="A6265" t="s">
        <v>12403</v>
      </c>
      <c r="B6265" s="5" t="s">
        <v>32</v>
      </c>
      <c r="C6265" s="6">
        <v>105406</v>
      </c>
      <c r="D6265" t="s">
        <v>81</v>
      </c>
      <c r="E6265">
        <v>142298</v>
      </c>
      <c r="F6265" s="5" t="s">
        <v>66</v>
      </c>
      <c r="G6265" s="5" t="s">
        <v>42</v>
      </c>
      <c r="H6265" s="5" t="s">
        <v>82</v>
      </c>
      <c r="I6265" t="s">
        <v>44</v>
      </c>
      <c r="J6265" t="s">
        <v>82</v>
      </c>
      <c r="K6265">
        <v>100</v>
      </c>
      <c r="L6265" s="5" t="s">
        <v>12404</v>
      </c>
      <c r="M6265" s="5" t="s">
        <v>70</v>
      </c>
      <c r="N6265">
        <v>7</v>
      </c>
      <c r="O6265" t="s">
        <v>107</v>
      </c>
      <c r="P6265" s="1">
        <v>45310</v>
      </c>
      <c r="Q6265" s="1">
        <v>45378</v>
      </c>
      <c r="R6265">
        <v>2213</v>
      </c>
      <c r="S6265" s="4">
        <v>7.6</v>
      </c>
      <c r="T6265" t="s">
        <v>47</v>
      </c>
    </row>
    <row r="6266" spans="1:20" x14ac:dyDescent="0.35">
      <c r="A6266" t="s">
        <v>12405</v>
      </c>
      <c r="B6266" s="5" t="s">
        <v>162</v>
      </c>
      <c r="C6266" s="6">
        <v>70408</v>
      </c>
      <c r="D6266" t="s">
        <v>22</v>
      </c>
      <c r="E6266">
        <v>70408</v>
      </c>
      <c r="F6266" s="5" t="s">
        <v>58</v>
      </c>
      <c r="G6266" s="5" t="s">
        <v>59</v>
      </c>
      <c r="H6266" s="5" t="s">
        <v>191</v>
      </c>
      <c r="I6266" t="s">
        <v>35</v>
      </c>
      <c r="J6266" t="s">
        <v>165</v>
      </c>
      <c r="K6266">
        <v>0</v>
      </c>
      <c r="L6266" s="5" t="s">
        <v>12406</v>
      </c>
      <c r="M6266" s="5" t="s">
        <v>37</v>
      </c>
      <c r="N6266">
        <v>0</v>
      </c>
      <c r="O6266" t="s">
        <v>78</v>
      </c>
      <c r="P6266" s="1">
        <v>45470</v>
      </c>
      <c r="Q6266" s="1">
        <v>45485</v>
      </c>
      <c r="R6266">
        <v>562</v>
      </c>
      <c r="S6266" s="4">
        <v>8.6999999999999993</v>
      </c>
      <c r="T6266" t="s">
        <v>79</v>
      </c>
    </row>
    <row r="6267" spans="1:20" x14ac:dyDescent="0.35">
      <c r="A6267" t="s">
        <v>12407</v>
      </c>
      <c r="B6267" s="5" t="s">
        <v>28802</v>
      </c>
      <c r="C6267" s="6">
        <v>220323</v>
      </c>
      <c r="D6267" t="s">
        <v>22</v>
      </c>
      <c r="E6267">
        <v>220323</v>
      </c>
      <c r="F6267" s="5" t="s">
        <v>23</v>
      </c>
      <c r="G6267" s="5" t="s">
        <v>24</v>
      </c>
      <c r="H6267" s="5" t="s">
        <v>25</v>
      </c>
      <c r="I6267" t="s">
        <v>44</v>
      </c>
      <c r="J6267" t="s">
        <v>25</v>
      </c>
      <c r="K6267">
        <v>0</v>
      </c>
      <c r="L6267" s="5" t="s">
        <v>12408</v>
      </c>
      <c r="M6267" s="5" t="s">
        <v>28</v>
      </c>
      <c r="N6267">
        <v>13</v>
      </c>
      <c r="O6267" t="s">
        <v>29</v>
      </c>
      <c r="P6267" s="1">
        <v>45773</v>
      </c>
      <c r="Q6267" s="1">
        <v>45809</v>
      </c>
      <c r="R6267">
        <v>1088</v>
      </c>
      <c r="S6267" s="4">
        <v>8.3000000000000007</v>
      </c>
      <c r="T6267" t="s">
        <v>136</v>
      </c>
    </row>
    <row r="6268" spans="1:20" x14ac:dyDescent="0.35">
      <c r="A6268" t="s">
        <v>12409</v>
      </c>
      <c r="B6268" s="5" t="s">
        <v>28802</v>
      </c>
      <c r="C6268" s="6">
        <v>163354</v>
      </c>
      <c r="D6268" t="s">
        <v>41</v>
      </c>
      <c r="E6268">
        <v>138851</v>
      </c>
      <c r="F6268" s="5" t="s">
        <v>23</v>
      </c>
      <c r="G6268" s="5" t="s">
        <v>24</v>
      </c>
      <c r="H6268" s="5" t="s">
        <v>60</v>
      </c>
      <c r="I6268" t="s">
        <v>26</v>
      </c>
      <c r="J6268" t="s">
        <v>60</v>
      </c>
      <c r="K6268">
        <v>0</v>
      </c>
      <c r="L6268" s="5" t="s">
        <v>12410</v>
      </c>
      <c r="M6268" s="5" t="s">
        <v>28</v>
      </c>
      <c r="N6268">
        <v>10</v>
      </c>
      <c r="O6268" t="s">
        <v>107</v>
      </c>
      <c r="P6268" s="1">
        <v>45641</v>
      </c>
      <c r="Q6268" s="1">
        <v>45655</v>
      </c>
      <c r="R6268">
        <v>814</v>
      </c>
      <c r="S6268" s="4">
        <v>8.1999999999999993</v>
      </c>
      <c r="T6268" t="s">
        <v>79</v>
      </c>
    </row>
    <row r="6269" spans="1:20" x14ac:dyDescent="0.35">
      <c r="A6269" t="s">
        <v>12411</v>
      </c>
      <c r="B6269" s="5" t="s">
        <v>179</v>
      </c>
      <c r="C6269" s="6">
        <v>89007</v>
      </c>
      <c r="D6269" t="s">
        <v>65</v>
      </c>
      <c r="E6269">
        <v>115709</v>
      </c>
      <c r="F6269" s="5" t="s">
        <v>50</v>
      </c>
      <c r="G6269" s="5" t="s">
        <v>42</v>
      </c>
      <c r="H6269" s="5" t="s">
        <v>67</v>
      </c>
      <c r="I6269" t="s">
        <v>35</v>
      </c>
      <c r="J6269" t="s">
        <v>67</v>
      </c>
      <c r="K6269">
        <v>100</v>
      </c>
      <c r="L6269" s="5" t="s">
        <v>12412</v>
      </c>
      <c r="M6269" s="5" t="s">
        <v>70</v>
      </c>
      <c r="N6269">
        <v>4</v>
      </c>
      <c r="O6269" t="s">
        <v>62</v>
      </c>
      <c r="P6269" s="1">
        <v>45295</v>
      </c>
      <c r="Q6269" s="1">
        <v>45319</v>
      </c>
      <c r="R6269">
        <v>837</v>
      </c>
      <c r="S6269" s="4">
        <v>8.8000000000000007</v>
      </c>
      <c r="T6269" t="s">
        <v>47</v>
      </c>
    </row>
    <row r="6270" spans="1:20" x14ac:dyDescent="0.35">
      <c r="A6270" t="s">
        <v>12413</v>
      </c>
      <c r="B6270" s="5" t="s">
        <v>49</v>
      </c>
      <c r="C6270" s="6">
        <v>89914</v>
      </c>
      <c r="D6270" t="s">
        <v>81</v>
      </c>
      <c r="E6270">
        <v>121384</v>
      </c>
      <c r="F6270" s="5" t="s">
        <v>58</v>
      </c>
      <c r="G6270" s="5" t="s">
        <v>59</v>
      </c>
      <c r="H6270" s="5" t="s">
        <v>82</v>
      </c>
      <c r="I6270" t="s">
        <v>35</v>
      </c>
      <c r="J6270" t="s">
        <v>82</v>
      </c>
      <c r="K6270">
        <v>50</v>
      </c>
      <c r="L6270" s="5" t="s">
        <v>12148</v>
      </c>
      <c r="M6270" s="5" t="s">
        <v>28</v>
      </c>
      <c r="N6270">
        <v>1</v>
      </c>
      <c r="O6270" t="s">
        <v>71</v>
      </c>
      <c r="P6270" s="1">
        <v>45642</v>
      </c>
      <c r="Q6270" s="1">
        <v>45705</v>
      </c>
      <c r="R6270">
        <v>1937</v>
      </c>
      <c r="S6270" s="4">
        <v>5.5</v>
      </c>
      <c r="T6270" t="s">
        <v>103</v>
      </c>
    </row>
    <row r="6271" spans="1:20" x14ac:dyDescent="0.35">
      <c r="A6271" t="s">
        <v>12414</v>
      </c>
      <c r="B6271" s="5" t="s">
        <v>217</v>
      </c>
      <c r="C6271" s="6">
        <v>117917</v>
      </c>
      <c r="D6271" t="s">
        <v>22</v>
      </c>
      <c r="E6271">
        <v>117917</v>
      </c>
      <c r="F6271" s="5" t="s">
        <v>66</v>
      </c>
      <c r="G6271" s="5" t="s">
        <v>51</v>
      </c>
      <c r="H6271" s="5" t="s">
        <v>191</v>
      </c>
      <c r="I6271" t="s">
        <v>26</v>
      </c>
      <c r="J6271" t="s">
        <v>191</v>
      </c>
      <c r="K6271">
        <v>0</v>
      </c>
      <c r="L6271" s="5" t="s">
        <v>12415</v>
      </c>
      <c r="M6271" s="5" t="s">
        <v>70</v>
      </c>
      <c r="N6271">
        <v>8</v>
      </c>
      <c r="O6271" t="s">
        <v>85</v>
      </c>
      <c r="P6271" s="1">
        <v>45495</v>
      </c>
      <c r="Q6271" s="1">
        <v>45541</v>
      </c>
      <c r="R6271">
        <v>701</v>
      </c>
      <c r="S6271" s="4">
        <v>9.3000000000000007</v>
      </c>
      <c r="T6271" t="s">
        <v>55</v>
      </c>
    </row>
    <row r="6272" spans="1:20" x14ac:dyDescent="0.35">
      <c r="A6272" t="s">
        <v>12416</v>
      </c>
      <c r="B6272" s="5" t="s">
        <v>162</v>
      </c>
      <c r="C6272" s="6">
        <v>86279</v>
      </c>
      <c r="D6272" t="s">
        <v>81</v>
      </c>
      <c r="E6272">
        <v>116477</v>
      </c>
      <c r="F6272" s="5" t="s">
        <v>50</v>
      </c>
      <c r="G6272" s="5" t="s">
        <v>59</v>
      </c>
      <c r="H6272" s="5" t="s">
        <v>82</v>
      </c>
      <c r="I6272" t="s">
        <v>44</v>
      </c>
      <c r="J6272" t="s">
        <v>82</v>
      </c>
      <c r="K6272">
        <v>0</v>
      </c>
      <c r="L6272" s="5" t="s">
        <v>12417</v>
      </c>
      <c r="M6272" s="5" t="s">
        <v>37</v>
      </c>
      <c r="N6272">
        <v>3</v>
      </c>
      <c r="O6272" t="s">
        <v>78</v>
      </c>
      <c r="P6272" s="1">
        <v>45682</v>
      </c>
      <c r="Q6272" s="1">
        <v>45723</v>
      </c>
      <c r="R6272">
        <v>828</v>
      </c>
      <c r="S6272" s="4">
        <v>6.5</v>
      </c>
      <c r="T6272" t="s">
        <v>79</v>
      </c>
    </row>
    <row r="6273" spans="1:20" x14ac:dyDescent="0.35">
      <c r="A6273" t="s">
        <v>12418</v>
      </c>
      <c r="B6273" s="5" t="s">
        <v>49</v>
      </c>
      <c r="C6273" s="6">
        <v>232296</v>
      </c>
      <c r="D6273" t="s">
        <v>22</v>
      </c>
      <c r="E6273">
        <v>232296</v>
      </c>
      <c r="F6273" s="5" t="s">
        <v>23</v>
      </c>
      <c r="G6273" s="5" t="s">
        <v>42</v>
      </c>
      <c r="H6273" s="5" t="s">
        <v>97</v>
      </c>
      <c r="I6273" t="s">
        <v>44</v>
      </c>
      <c r="J6273" t="s">
        <v>97</v>
      </c>
      <c r="K6273">
        <v>0</v>
      </c>
      <c r="L6273" s="5" t="s">
        <v>12419</v>
      </c>
      <c r="M6273" s="5" t="s">
        <v>28</v>
      </c>
      <c r="N6273">
        <v>15</v>
      </c>
      <c r="O6273" t="s">
        <v>172</v>
      </c>
      <c r="P6273" s="1">
        <v>45443</v>
      </c>
      <c r="Q6273" s="1">
        <v>45482</v>
      </c>
      <c r="R6273">
        <v>2320</v>
      </c>
      <c r="S6273" s="4">
        <v>5.7</v>
      </c>
      <c r="T6273" t="s">
        <v>79</v>
      </c>
    </row>
    <row r="6274" spans="1:20" x14ac:dyDescent="0.35">
      <c r="A6274" t="s">
        <v>12420</v>
      </c>
      <c r="B6274" s="5" t="s">
        <v>105</v>
      </c>
      <c r="C6274" s="6">
        <v>84539</v>
      </c>
      <c r="D6274" t="s">
        <v>22</v>
      </c>
      <c r="E6274">
        <v>84539</v>
      </c>
      <c r="F6274" s="5" t="s">
        <v>50</v>
      </c>
      <c r="G6274" s="5" t="s">
        <v>24</v>
      </c>
      <c r="H6274" s="5" t="s">
        <v>191</v>
      </c>
      <c r="I6274" t="s">
        <v>44</v>
      </c>
      <c r="J6274" t="s">
        <v>191</v>
      </c>
      <c r="K6274">
        <v>0</v>
      </c>
      <c r="L6274" s="5" t="s">
        <v>12421</v>
      </c>
      <c r="M6274" s="5" t="s">
        <v>28</v>
      </c>
      <c r="N6274">
        <v>3</v>
      </c>
      <c r="O6274" t="s">
        <v>85</v>
      </c>
      <c r="P6274" s="1">
        <v>45426</v>
      </c>
      <c r="Q6274" s="1">
        <v>45484</v>
      </c>
      <c r="R6274">
        <v>1864</v>
      </c>
      <c r="S6274" s="4">
        <v>5.8</v>
      </c>
      <c r="T6274" t="s">
        <v>30</v>
      </c>
    </row>
    <row r="6275" spans="1:20" x14ac:dyDescent="0.35">
      <c r="A6275" t="s">
        <v>12422</v>
      </c>
      <c r="B6275" s="5" t="s">
        <v>179</v>
      </c>
      <c r="C6275" s="6">
        <v>191852</v>
      </c>
      <c r="D6275" t="s">
        <v>120</v>
      </c>
      <c r="E6275">
        <v>172667</v>
      </c>
      <c r="F6275" s="5" t="s">
        <v>66</v>
      </c>
      <c r="G6275" s="5" t="s">
        <v>59</v>
      </c>
      <c r="H6275" s="5" t="s">
        <v>121</v>
      </c>
      <c r="I6275" t="s">
        <v>44</v>
      </c>
      <c r="J6275" t="s">
        <v>121</v>
      </c>
      <c r="K6275">
        <v>50</v>
      </c>
      <c r="L6275" s="5" t="s">
        <v>12423</v>
      </c>
      <c r="M6275" s="5" t="s">
        <v>28</v>
      </c>
      <c r="N6275">
        <v>7</v>
      </c>
      <c r="O6275" t="s">
        <v>88</v>
      </c>
      <c r="P6275" s="1">
        <v>45576</v>
      </c>
      <c r="Q6275" s="1">
        <v>45612</v>
      </c>
      <c r="R6275">
        <v>1459</v>
      </c>
      <c r="S6275" s="4">
        <v>9.6</v>
      </c>
      <c r="T6275" t="s">
        <v>55</v>
      </c>
    </row>
    <row r="6276" spans="1:20" x14ac:dyDescent="0.35">
      <c r="A6276" t="s">
        <v>12424</v>
      </c>
      <c r="B6276" s="5" t="s">
        <v>32</v>
      </c>
      <c r="C6276" s="6">
        <v>271790</v>
      </c>
      <c r="D6276" t="s">
        <v>22</v>
      </c>
      <c r="E6276">
        <v>271790</v>
      </c>
      <c r="F6276" s="5" t="s">
        <v>23</v>
      </c>
      <c r="G6276" s="5" t="s">
        <v>42</v>
      </c>
      <c r="H6276" s="5" t="s">
        <v>97</v>
      </c>
      <c r="I6276" t="s">
        <v>44</v>
      </c>
      <c r="J6276" t="s">
        <v>97</v>
      </c>
      <c r="K6276">
        <v>50</v>
      </c>
      <c r="L6276" s="5" t="s">
        <v>12425</v>
      </c>
      <c r="M6276" s="5" t="s">
        <v>70</v>
      </c>
      <c r="N6276">
        <v>16</v>
      </c>
      <c r="O6276" t="s">
        <v>62</v>
      </c>
      <c r="P6276" s="1">
        <v>45641</v>
      </c>
      <c r="Q6276" s="1">
        <v>45713</v>
      </c>
      <c r="R6276">
        <v>609</v>
      </c>
      <c r="S6276" s="4">
        <v>6.1</v>
      </c>
      <c r="T6276" t="s">
        <v>38</v>
      </c>
    </row>
    <row r="6277" spans="1:20" x14ac:dyDescent="0.35">
      <c r="A6277" t="s">
        <v>12426</v>
      </c>
      <c r="B6277" s="5" t="s">
        <v>32</v>
      </c>
      <c r="C6277" s="6">
        <v>69511</v>
      </c>
      <c r="D6277" t="s">
        <v>22</v>
      </c>
      <c r="E6277">
        <v>69511</v>
      </c>
      <c r="F6277" s="5" t="s">
        <v>58</v>
      </c>
      <c r="G6277" s="5" t="s">
        <v>42</v>
      </c>
      <c r="H6277" s="5" t="s">
        <v>129</v>
      </c>
      <c r="I6277" t="s">
        <v>26</v>
      </c>
      <c r="J6277" t="s">
        <v>129</v>
      </c>
      <c r="K6277">
        <v>50</v>
      </c>
      <c r="L6277" s="5" t="s">
        <v>12427</v>
      </c>
      <c r="M6277" s="5" t="s">
        <v>54</v>
      </c>
      <c r="N6277">
        <v>1</v>
      </c>
      <c r="O6277" t="s">
        <v>62</v>
      </c>
      <c r="P6277" s="1">
        <v>45353</v>
      </c>
      <c r="Q6277" s="1">
        <v>45375</v>
      </c>
      <c r="R6277">
        <v>2017</v>
      </c>
      <c r="S6277" s="4">
        <v>6.3</v>
      </c>
      <c r="T6277" t="s">
        <v>79</v>
      </c>
    </row>
    <row r="6278" spans="1:20" x14ac:dyDescent="0.35">
      <c r="A6278" t="s">
        <v>12428</v>
      </c>
      <c r="B6278" s="5" t="s">
        <v>28802</v>
      </c>
      <c r="C6278" s="6">
        <v>92982</v>
      </c>
      <c r="D6278" t="s">
        <v>22</v>
      </c>
      <c r="E6278">
        <v>92982</v>
      </c>
      <c r="F6278" s="5" t="s">
        <v>58</v>
      </c>
      <c r="G6278" s="5" t="s">
        <v>24</v>
      </c>
      <c r="H6278" s="5" t="s">
        <v>97</v>
      </c>
      <c r="I6278" t="s">
        <v>26</v>
      </c>
      <c r="J6278" t="s">
        <v>97</v>
      </c>
      <c r="K6278">
        <v>0</v>
      </c>
      <c r="L6278" s="5" t="s">
        <v>2678</v>
      </c>
      <c r="M6278" s="5" t="s">
        <v>54</v>
      </c>
      <c r="N6278">
        <v>1</v>
      </c>
      <c r="O6278" t="s">
        <v>172</v>
      </c>
      <c r="P6278" s="1">
        <v>45734</v>
      </c>
      <c r="Q6278" s="1">
        <v>45749</v>
      </c>
      <c r="R6278">
        <v>2141</v>
      </c>
      <c r="S6278" s="4">
        <v>7.1</v>
      </c>
      <c r="T6278" t="s">
        <v>277</v>
      </c>
    </row>
    <row r="6279" spans="1:20" x14ac:dyDescent="0.35">
      <c r="A6279" t="s">
        <v>12429</v>
      </c>
      <c r="B6279" s="5" t="s">
        <v>28800</v>
      </c>
      <c r="C6279" s="6">
        <v>123526</v>
      </c>
      <c r="D6279" t="s">
        <v>41</v>
      </c>
      <c r="E6279">
        <v>104997</v>
      </c>
      <c r="F6279" s="5" t="s">
        <v>23</v>
      </c>
      <c r="G6279" s="5" t="s">
        <v>51</v>
      </c>
      <c r="H6279" s="5" t="s">
        <v>43</v>
      </c>
      <c r="I6279" t="s">
        <v>44</v>
      </c>
      <c r="J6279" t="s">
        <v>43</v>
      </c>
      <c r="K6279">
        <v>0</v>
      </c>
      <c r="L6279" s="5" t="s">
        <v>12430</v>
      </c>
      <c r="M6279" s="5" t="s">
        <v>54</v>
      </c>
      <c r="N6279">
        <v>10</v>
      </c>
      <c r="O6279" t="s">
        <v>46</v>
      </c>
      <c r="P6279" s="1">
        <v>45354</v>
      </c>
      <c r="Q6279" s="1">
        <v>45413</v>
      </c>
      <c r="R6279">
        <v>856</v>
      </c>
      <c r="S6279" s="4">
        <v>5.5</v>
      </c>
      <c r="T6279" t="s">
        <v>210</v>
      </c>
    </row>
    <row r="6280" spans="1:20" x14ac:dyDescent="0.35">
      <c r="A6280" t="s">
        <v>12431</v>
      </c>
      <c r="B6280" s="5" t="s">
        <v>73</v>
      </c>
      <c r="C6280" s="6">
        <v>184103</v>
      </c>
      <c r="D6280" t="s">
        <v>65</v>
      </c>
      <c r="E6280">
        <v>239334</v>
      </c>
      <c r="F6280" s="5" t="s">
        <v>66</v>
      </c>
      <c r="G6280" s="5" t="s">
        <v>24</v>
      </c>
      <c r="H6280" s="5" t="s">
        <v>67</v>
      </c>
      <c r="I6280" t="s">
        <v>35</v>
      </c>
      <c r="J6280" t="s">
        <v>67</v>
      </c>
      <c r="K6280">
        <v>100</v>
      </c>
      <c r="L6280" s="5" t="s">
        <v>12432</v>
      </c>
      <c r="M6280" s="5" t="s">
        <v>70</v>
      </c>
      <c r="N6280">
        <v>5</v>
      </c>
      <c r="O6280" t="s">
        <v>78</v>
      </c>
      <c r="P6280" s="1">
        <v>45518</v>
      </c>
      <c r="Q6280" s="1">
        <v>45560</v>
      </c>
      <c r="R6280">
        <v>2427</v>
      </c>
      <c r="S6280" s="4">
        <v>7.2</v>
      </c>
      <c r="T6280" t="s">
        <v>38</v>
      </c>
    </row>
    <row r="6281" spans="1:20" x14ac:dyDescent="0.35">
      <c r="A6281" t="s">
        <v>12433</v>
      </c>
      <c r="B6281" s="5" t="s">
        <v>28802</v>
      </c>
      <c r="C6281" s="6">
        <v>58966</v>
      </c>
      <c r="D6281" t="s">
        <v>22</v>
      </c>
      <c r="E6281">
        <v>58966</v>
      </c>
      <c r="F6281" s="5" t="s">
        <v>50</v>
      </c>
      <c r="G6281" s="5" t="s">
        <v>51</v>
      </c>
      <c r="H6281" s="5" t="s">
        <v>157</v>
      </c>
      <c r="I6281" t="s">
        <v>35</v>
      </c>
      <c r="J6281" t="s">
        <v>313</v>
      </c>
      <c r="K6281">
        <v>50</v>
      </c>
      <c r="L6281" s="5" t="s">
        <v>12434</v>
      </c>
      <c r="M6281" s="5" t="s">
        <v>28</v>
      </c>
      <c r="N6281">
        <v>2</v>
      </c>
      <c r="O6281" t="s">
        <v>71</v>
      </c>
      <c r="P6281" s="1">
        <v>45334</v>
      </c>
      <c r="Q6281" s="1">
        <v>45396</v>
      </c>
      <c r="R6281">
        <v>2263</v>
      </c>
      <c r="S6281" s="4">
        <v>8.1</v>
      </c>
      <c r="T6281" t="s">
        <v>55</v>
      </c>
    </row>
    <row r="6282" spans="1:20" x14ac:dyDescent="0.35">
      <c r="A6282" t="s">
        <v>12435</v>
      </c>
      <c r="B6282" s="5" t="s">
        <v>57</v>
      </c>
      <c r="C6282" s="6">
        <v>118203</v>
      </c>
      <c r="D6282" t="s">
        <v>22</v>
      </c>
      <c r="E6282">
        <v>118203</v>
      </c>
      <c r="F6282" s="5" t="s">
        <v>66</v>
      </c>
      <c r="G6282" s="5" t="s">
        <v>24</v>
      </c>
      <c r="H6282" s="5" t="s">
        <v>129</v>
      </c>
      <c r="I6282" t="s">
        <v>26</v>
      </c>
      <c r="J6282" t="s">
        <v>129</v>
      </c>
      <c r="K6282">
        <v>50</v>
      </c>
      <c r="L6282" s="5" t="s">
        <v>12436</v>
      </c>
      <c r="M6282" s="5" t="s">
        <v>54</v>
      </c>
      <c r="N6282">
        <v>6</v>
      </c>
      <c r="O6282" t="s">
        <v>62</v>
      </c>
      <c r="P6282" s="1">
        <v>45338</v>
      </c>
      <c r="Q6282" s="1">
        <v>45382</v>
      </c>
      <c r="R6282">
        <v>1541</v>
      </c>
      <c r="S6282" s="4">
        <v>9.4</v>
      </c>
      <c r="T6282" t="s">
        <v>30</v>
      </c>
    </row>
    <row r="6283" spans="1:20" x14ac:dyDescent="0.35">
      <c r="A6283" t="s">
        <v>12437</v>
      </c>
      <c r="B6283" s="5" t="s">
        <v>28800</v>
      </c>
      <c r="C6283" s="6">
        <v>307747</v>
      </c>
      <c r="D6283" t="s">
        <v>22</v>
      </c>
      <c r="E6283">
        <v>307747</v>
      </c>
      <c r="F6283" s="5" t="s">
        <v>23</v>
      </c>
      <c r="G6283" s="5" t="s">
        <v>24</v>
      </c>
      <c r="H6283" s="5" t="s">
        <v>68</v>
      </c>
      <c r="I6283" t="s">
        <v>35</v>
      </c>
      <c r="J6283" t="s">
        <v>68</v>
      </c>
      <c r="K6283">
        <v>0</v>
      </c>
      <c r="L6283" s="5" t="s">
        <v>12438</v>
      </c>
      <c r="M6283" s="5" t="s">
        <v>54</v>
      </c>
      <c r="N6283">
        <v>11</v>
      </c>
      <c r="O6283" t="s">
        <v>29</v>
      </c>
      <c r="P6283" s="1">
        <v>45649</v>
      </c>
      <c r="Q6283" s="1">
        <v>45692</v>
      </c>
      <c r="R6283">
        <v>1840</v>
      </c>
      <c r="S6283" s="4">
        <v>7.3</v>
      </c>
      <c r="T6283" t="s">
        <v>63</v>
      </c>
    </row>
    <row r="6284" spans="1:20" x14ac:dyDescent="0.35">
      <c r="A6284" t="s">
        <v>12439</v>
      </c>
      <c r="B6284" s="5" t="s">
        <v>49</v>
      </c>
      <c r="C6284" s="6">
        <v>180858</v>
      </c>
      <c r="D6284" t="s">
        <v>33</v>
      </c>
      <c r="E6284">
        <v>19894380</v>
      </c>
      <c r="F6284" s="5" t="s">
        <v>23</v>
      </c>
      <c r="G6284" s="5" t="s">
        <v>24</v>
      </c>
      <c r="H6284" s="5" t="s">
        <v>34</v>
      </c>
      <c r="I6284" t="s">
        <v>35</v>
      </c>
      <c r="J6284" t="s">
        <v>34</v>
      </c>
      <c r="K6284">
        <v>100</v>
      </c>
      <c r="L6284" s="5" t="s">
        <v>12440</v>
      </c>
      <c r="M6284" s="5" t="s">
        <v>28</v>
      </c>
      <c r="N6284">
        <v>14</v>
      </c>
      <c r="O6284" t="s">
        <v>112</v>
      </c>
      <c r="P6284" s="1">
        <v>45535</v>
      </c>
      <c r="Q6284" s="1">
        <v>45561</v>
      </c>
      <c r="R6284">
        <v>1599</v>
      </c>
      <c r="S6284" s="4">
        <v>6</v>
      </c>
      <c r="T6284" t="s">
        <v>103</v>
      </c>
    </row>
    <row r="6285" spans="1:20" x14ac:dyDescent="0.35">
      <c r="A6285" t="s">
        <v>12441</v>
      </c>
      <c r="B6285" s="5" t="s">
        <v>217</v>
      </c>
      <c r="C6285" s="6">
        <v>93668</v>
      </c>
      <c r="D6285" t="s">
        <v>65</v>
      </c>
      <c r="E6285">
        <v>121768</v>
      </c>
      <c r="F6285" s="5" t="s">
        <v>58</v>
      </c>
      <c r="G6285" s="5" t="s">
        <v>51</v>
      </c>
      <c r="H6285" s="5" t="s">
        <v>67</v>
      </c>
      <c r="I6285" t="s">
        <v>35</v>
      </c>
      <c r="J6285" t="s">
        <v>67</v>
      </c>
      <c r="K6285">
        <v>0</v>
      </c>
      <c r="L6285" s="5" t="s">
        <v>12442</v>
      </c>
      <c r="M6285" s="5" t="s">
        <v>54</v>
      </c>
      <c r="N6285">
        <v>0</v>
      </c>
      <c r="O6285" t="s">
        <v>147</v>
      </c>
      <c r="P6285" s="1">
        <v>45737</v>
      </c>
      <c r="Q6285" s="1">
        <v>45769</v>
      </c>
      <c r="R6285">
        <v>1615</v>
      </c>
      <c r="S6285" s="4">
        <v>5.8</v>
      </c>
      <c r="T6285" t="s">
        <v>79</v>
      </c>
    </row>
    <row r="6286" spans="1:20" x14ac:dyDescent="0.35">
      <c r="A6286" t="s">
        <v>12443</v>
      </c>
      <c r="B6286" s="5" t="s">
        <v>49</v>
      </c>
      <c r="C6286" s="6">
        <v>74686</v>
      </c>
      <c r="D6286" t="s">
        <v>22</v>
      </c>
      <c r="E6286">
        <v>74686</v>
      </c>
      <c r="F6286" s="5" t="s">
        <v>50</v>
      </c>
      <c r="G6286" s="5" t="s">
        <v>51</v>
      </c>
      <c r="H6286" s="5" t="s">
        <v>129</v>
      </c>
      <c r="I6286" t="s">
        <v>44</v>
      </c>
      <c r="J6286" t="s">
        <v>129</v>
      </c>
      <c r="K6286">
        <v>50</v>
      </c>
      <c r="L6286" s="5" t="s">
        <v>12444</v>
      </c>
      <c r="M6286" s="5" t="s">
        <v>70</v>
      </c>
      <c r="N6286">
        <v>4</v>
      </c>
      <c r="O6286" t="s">
        <v>88</v>
      </c>
      <c r="P6286" s="1">
        <v>45311</v>
      </c>
      <c r="Q6286" s="1">
        <v>45370</v>
      </c>
      <c r="R6286">
        <v>2252</v>
      </c>
      <c r="S6286" s="4">
        <v>8.6999999999999993</v>
      </c>
      <c r="T6286" t="s">
        <v>277</v>
      </c>
    </row>
    <row r="6287" spans="1:20" x14ac:dyDescent="0.35">
      <c r="A6287" t="s">
        <v>12445</v>
      </c>
      <c r="B6287" s="5" t="s">
        <v>145</v>
      </c>
      <c r="C6287" s="6">
        <v>116392</v>
      </c>
      <c r="D6287" t="s">
        <v>22</v>
      </c>
      <c r="E6287">
        <v>116392</v>
      </c>
      <c r="F6287" s="5" t="s">
        <v>66</v>
      </c>
      <c r="G6287" s="5" t="s">
        <v>51</v>
      </c>
      <c r="H6287" s="5" t="s">
        <v>165</v>
      </c>
      <c r="I6287" t="s">
        <v>26</v>
      </c>
      <c r="J6287" t="s">
        <v>165</v>
      </c>
      <c r="K6287">
        <v>50</v>
      </c>
      <c r="L6287" s="5" t="s">
        <v>12446</v>
      </c>
      <c r="M6287" s="5" t="s">
        <v>54</v>
      </c>
      <c r="N6287">
        <v>6</v>
      </c>
      <c r="O6287" t="s">
        <v>147</v>
      </c>
      <c r="P6287" s="1">
        <v>45682</v>
      </c>
      <c r="Q6287" s="1">
        <v>45744</v>
      </c>
      <c r="R6287">
        <v>1578</v>
      </c>
      <c r="S6287" s="4">
        <v>7.9</v>
      </c>
      <c r="T6287" t="s">
        <v>89</v>
      </c>
    </row>
    <row r="6288" spans="1:20" x14ac:dyDescent="0.35">
      <c r="A6288" t="s">
        <v>12447</v>
      </c>
      <c r="B6288" s="5" t="s">
        <v>28802</v>
      </c>
      <c r="C6288" s="6">
        <v>76585</v>
      </c>
      <c r="D6288" t="s">
        <v>92</v>
      </c>
      <c r="E6288">
        <v>57439</v>
      </c>
      <c r="F6288" s="5" t="s">
        <v>58</v>
      </c>
      <c r="G6288" s="5" t="s">
        <v>42</v>
      </c>
      <c r="H6288" s="5" t="s">
        <v>93</v>
      </c>
      <c r="I6288" t="s">
        <v>26</v>
      </c>
      <c r="J6288" t="s">
        <v>467</v>
      </c>
      <c r="K6288">
        <v>100</v>
      </c>
      <c r="L6288" s="5" t="s">
        <v>12448</v>
      </c>
      <c r="M6288" s="5" t="s">
        <v>37</v>
      </c>
      <c r="N6288">
        <v>1</v>
      </c>
      <c r="O6288" t="s">
        <v>167</v>
      </c>
      <c r="P6288" s="1">
        <v>45721</v>
      </c>
      <c r="Q6288" s="1">
        <v>45763</v>
      </c>
      <c r="R6288">
        <v>911</v>
      </c>
      <c r="S6288" s="4">
        <v>9.1</v>
      </c>
      <c r="T6288" t="s">
        <v>136</v>
      </c>
    </row>
    <row r="6289" spans="1:20" x14ac:dyDescent="0.35">
      <c r="A6289" t="s">
        <v>12449</v>
      </c>
      <c r="B6289" s="5" t="s">
        <v>49</v>
      </c>
      <c r="C6289" s="6">
        <v>178074</v>
      </c>
      <c r="D6289" t="s">
        <v>74</v>
      </c>
      <c r="E6289">
        <v>222593</v>
      </c>
      <c r="F6289" s="5" t="s">
        <v>23</v>
      </c>
      <c r="G6289" s="5" t="s">
        <v>51</v>
      </c>
      <c r="H6289" s="5" t="s">
        <v>75</v>
      </c>
      <c r="I6289" t="s">
        <v>44</v>
      </c>
      <c r="J6289" t="s">
        <v>75</v>
      </c>
      <c r="K6289">
        <v>0</v>
      </c>
      <c r="L6289" s="5" t="s">
        <v>12450</v>
      </c>
      <c r="M6289" s="5" t="s">
        <v>70</v>
      </c>
      <c r="N6289">
        <v>19</v>
      </c>
      <c r="O6289" t="s">
        <v>78</v>
      </c>
      <c r="P6289" s="1">
        <v>45686</v>
      </c>
      <c r="Q6289" s="1">
        <v>45700</v>
      </c>
      <c r="R6289">
        <v>1184</v>
      </c>
      <c r="S6289" s="4">
        <v>6.6</v>
      </c>
      <c r="T6289" t="s">
        <v>210</v>
      </c>
    </row>
    <row r="6290" spans="1:20" x14ac:dyDescent="0.35">
      <c r="A6290" t="s">
        <v>12451</v>
      </c>
      <c r="B6290" s="5" t="s">
        <v>73</v>
      </c>
      <c r="C6290" s="6">
        <v>28737</v>
      </c>
      <c r="D6290" t="s">
        <v>22</v>
      </c>
      <c r="E6290">
        <v>28737</v>
      </c>
      <c r="F6290" s="5" t="s">
        <v>58</v>
      </c>
      <c r="G6290" s="5" t="s">
        <v>24</v>
      </c>
      <c r="H6290" s="5" t="s">
        <v>157</v>
      </c>
      <c r="I6290" t="s">
        <v>26</v>
      </c>
      <c r="J6290" t="s">
        <v>157</v>
      </c>
      <c r="K6290">
        <v>100</v>
      </c>
      <c r="L6290" s="5" t="s">
        <v>3811</v>
      </c>
      <c r="M6290" s="5" t="s">
        <v>54</v>
      </c>
      <c r="N6290">
        <v>1</v>
      </c>
      <c r="O6290" t="s">
        <v>147</v>
      </c>
      <c r="P6290" s="1">
        <v>45750</v>
      </c>
      <c r="Q6290" s="1">
        <v>45822</v>
      </c>
      <c r="R6290">
        <v>1804</v>
      </c>
      <c r="S6290" s="4">
        <v>5.0999999999999996</v>
      </c>
      <c r="T6290" t="s">
        <v>79</v>
      </c>
    </row>
    <row r="6291" spans="1:20" x14ac:dyDescent="0.35">
      <c r="A6291" t="s">
        <v>12452</v>
      </c>
      <c r="B6291" s="5" t="s">
        <v>28802</v>
      </c>
      <c r="C6291" s="6">
        <v>175508</v>
      </c>
      <c r="D6291" t="s">
        <v>22</v>
      </c>
      <c r="E6291">
        <v>175508</v>
      </c>
      <c r="F6291" s="5" t="s">
        <v>23</v>
      </c>
      <c r="G6291" s="5" t="s">
        <v>42</v>
      </c>
      <c r="H6291" s="5" t="s">
        <v>129</v>
      </c>
      <c r="I6291" t="s">
        <v>44</v>
      </c>
      <c r="J6291" t="s">
        <v>68</v>
      </c>
      <c r="K6291">
        <v>100</v>
      </c>
      <c r="L6291" s="5" t="s">
        <v>12453</v>
      </c>
      <c r="M6291" s="5" t="s">
        <v>54</v>
      </c>
      <c r="N6291">
        <v>19</v>
      </c>
      <c r="O6291" t="s">
        <v>62</v>
      </c>
      <c r="P6291" s="1">
        <v>45718</v>
      </c>
      <c r="Q6291" s="1">
        <v>45776</v>
      </c>
      <c r="R6291">
        <v>2085</v>
      </c>
      <c r="S6291" s="4">
        <v>6</v>
      </c>
      <c r="T6291" t="s">
        <v>89</v>
      </c>
    </row>
    <row r="6292" spans="1:20" x14ac:dyDescent="0.35">
      <c r="A6292" t="s">
        <v>12454</v>
      </c>
      <c r="B6292" s="5" t="s">
        <v>28799</v>
      </c>
      <c r="C6292" s="6">
        <v>52615</v>
      </c>
      <c r="D6292" t="s">
        <v>22</v>
      </c>
      <c r="E6292">
        <v>52615</v>
      </c>
      <c r="F6292" s="5" t="s">
        <v>58</v>
      </c>
      <c r="G6292" s="5" t="s">
        <v>51</v>
      </c>
      <c r="H6292" s="5" t="s">
        <v>165</v>
      </c>
      <c r="I6292" t="s">
        <v>26</v>
      </c>
      <c r="J6292" t="s">
        <v>165</v>
      </c>
      <c r="K6292">
        <v>50</v>
      </c>
      <c r="L6292" s="5" t="s">
        <v>12455</v>
      </c>
      <c r="M6292" s="5" t="s">
        <v>28</v>
      </c>
      <c r="N6292">
        <v>1</v>
      </c>
      <c r="O6292" t="s">
        <v>62</v>
      </c>
      <c r="P6292" s="1">
        <v>45483</v>
      </c>
      <c r="Q6292" s="1">
        <v>45506</v>
      </c>
      <c r="R6292">
        <v>1516</v>
      </c>
      <c r="S6292" s="4">
        <v>7.9</v>
      </c>
      <c r="T6292" t="s">
        <v>89</v>
      </c>
    </row>
    <row r="6293" spans="1:20" x14ac:dyDescent="0.35">
      <c r="A6293" t="s">
        <v>12456</v>
      </c>
      <c r="B6293" s="5" t="s">
        <v>145</v>
      </c>
      <c r="C6293" s="6">
        <v>177787</v>
      </c>
      <c r="D6293" t="s">
        <v>22</v>
      </c>
      <c r="E6293">
        <v>177787</v>
      </c>
      <c r="F6293" s="5" t="s">
        <v>66</v>
      </c>
      <c r="G6293" s="5" t="s">
        <v>24</v>
      </c>
      <c r="H6293" s="5" t="s">
        <v>68</v>
      </c>
      <c r="I6293" t="s">
        <v>26</v>
      </c>
      <c r="J6293" t="s">
        <v>68</v>
      </c>
      <c r="K6293">
        <v>100</v>
      </c>
      <c r="L6293" s="5" t="s">
        <v>12457</v>
      </c>
      <c r="M6293" s="5" t="s">
        <v>70</v>
      </c>
      <c r="N6293">
        <v>7</v>
      </c>
      <c r="O6293" t="s">
        <v>62</v>
      </c>
      <c r="P6293" s="1">
        <v>45664</v>
      </c>
      <c r="Q6293" s="1">
        <v>45733</v>
      </c>
      <c r="R6293">
        <v>1543</v>
      </c>
      <c r="S6293" s="4">
        <v>7.3</v>
      </c>
      <c r="T6293" t="s">
        <v>210</v>
      </c>
    </row>
    <row r="6294" spans="1:20" x14ac:dyDescent="0.35">
      <c r="A6294" t="s">
        <v>12458</v>
      </c>
      <c r="B6294" s="5" t="s">
        <v>57</v>
      </c>
      <c r="C6294" s="6">
        <v>67831</v>
      </c>
      <c r="D6294" t="s">
        <v>41</v>
      </c>
      <c r="E6294">
        <v>57656</v>
      </c>
      <c r="F6294" s="5" t="s">
        <v>58</v>
      </c>
      <c r="G6294" s="5" t="s">
        <v>51</v>
      </c>
      <c r="H6294" s="5" t="s">
        <v>60</v>
      </c>
      <c r="I6294" t="s">
        <v>44</v>
      </c>
      <c r="J6294" t="s">
        <v>60</v>
      </c>
      <c r="K6294">
        <v>100</v>
      </c>
      <c r="L6294" s="5" t="s">
        <v>12459</v>
      </c>
      <c r="M6294" s="5" t="s">
        <v>70</v>
      </c>
      <c r="N6294">
        <v>0</v>
      </c>
      <c r="O6294" t="s">
        <v>141</v>
      </c>
      <c r="P6294" s="1">
        <v>45296</v>
      </c>
      <c r="Q6294" s="1">
        <v>45325</v>
      </c>
      <c r="R6294">
        <v>673</v>
      </c>
      <c r="S6294" s="4">
        <v>5.5</v>
      </c>
      <c r="T6294" t="s">
        <v>108</v>
      </c>
    </row>
    <row r="6295" spans="1:20" x14ac:dyDescent="0.35">
      <c r="A6295" t="s">
        <v>12460</v>
      </c>
      <c r="B6295" s="5" t="s">
        <v>40</v>
      </c>
      <c r="C6295" s="6">
        <v>79450</v>
      </c>
      <c r="D6295" t="s">
        <v>22</v>
      </c>
      <c r="E6295">
        <v>79450</v>
      </c>
      <c r="F6295" s="5" t="s">
        <v>58</v>
      </c>
      <c r="G6295" s="5" t="s">
        <v>24</v>
      </c>
      <c r="H6295" s="5" t="s">
        <v>25</v>
      </c>
      <c r="I6295" t="s">
        <v>35</v>
      </c>
      <c r="J6295" t="s">
        <v>52</v>
      </c>
      <c r="K6295">
        <v>100</v>
      </c>
      <c r="L6295" s="5" t="s">
        <v>12461</v>
      </c>
      <c r="M6295" s="5" t="s">
        <v>70</v>
      </c>
      <c r="N6295">
        <v>1</v>
      </c>
      <c r="O6295" t="s">
        <v>167</v>
      </c>
      <c r="P6295" s="1">
        <v>45370</v>
      </c>
      <c r="Q6295" s="1">
        <v>45433</v>
      </c>
      <c r="R6295">
        <v>873</v>
      </c>
      <c r="S6295" s="4">
        <v>8.6</v>
      </c>
      <c r="T6295" t="s">
        <v>277</v>
      </c>
    </row>
    <row r="6296" spans="1:20" x14ac:dyDescent="0.35">
      <c r="A6296" t="s">
        <v>12462</v>
      </c>
      <c r="B6296" s="5" t="s">
        <v>28802</v>
      </c>
      <c r="C6296" s="6">
        <v>61213</v>
      </c>
      <c r="D6296" t="s">
        <v>22</v>
      </c>
      <c r="E6296">
        <v>61213</v>
      </c>
      <c r="F6296" s="5" t="s">
        <v>58</v>
      </c>
      <c r="G6296" s="5" t="s">
        <v>24</v>
      </c>
      <c r="H6296" s="5" t="s">
        <v>165</v>
      </c>
      <c r="I6296" t="s">
        <v>35</v>
      </c>
      <c r="J6296" t="s">
        <v>165</v>
      </c>
      <c r="K6296">
        <v>50</v>
      </c>
      <c r="L6296" s="5" t="s">
        <v>12463</v>
      </c>
      <c r="M6296" s="5" t="s">
        <v>37</v>
      </c>
      <c r="N6296">
        <v>0</v>
      </c>
      <c r="O6296" t="s">
        <v>85</v>
      </c>
      <c r="P6296" s="1">
        <v>45612</v>
      </c>
      <c r="Q6296" s="1">
        <v>45671</v>
      </c>
      <c r="R6296">
        <v>842</v>
      </c>
      <c r="S6296" s="4">
        <v>8.1999999999999993</v>
      </c>
      <c r="T6296" t="s">
        <v>136</v>
      </c>
    </row>
    <row r="6297" spans="1:20" x14ac:dyDescent="0.35">
      <c r="A6297" t="s">
        <v>12464</v>
      </c>
      <c r="B6297" s="5" t="s">
        <v>145</v>
      </c>
      <c r="C6297" s="6">
        <v>142856</v>
      </c>
      <c r="D6297" t="s">
        <v>22</v>
      </c>
      <c r="E6297">
        <v>142856</v>
      </c>
      <c r="F6297" s="5" t="s">
        <v>66</v>
      </c>
      <c r="G6297" s="5" t="s">
        <v>51</v>
      </c>
      <c r="H6297" s="5" t="s">
        <v>101</v>
      </c>
      <c r="I6297" t="s">
        <v>26</v>
      </c>
      <c r="J6297" t="s">
        <v>101</v>
      </c>
      <c r="K6297">
        <v>50</v>
      </c>
      <c r="L6297" s="5" t="s">
        <v>12465</v>
      </c>
      <c r="M6297" s="5" t="s">
        <v>28</v>
      </c>
      <c r="N6297">
        <v>6</v>
      </c>
      <c r="O6297" t="s">
        <v>88</v>
      </c>
      <c r="P6297" s="1">
        <v>45551</v>
      </c>
      <c r="Q6297" s="1">
        <v>45620</v>
      </c>
      <c r="R6297">
        <v>1332</v>
      </c>
      <c r="S6297" s="4">
        <v>6.9</v>
      </c>
      <c r="T6297" t="s">
        <v>118</v>
      </c>
    </row>
    <row r="6298" spans="1:20" x14ac:dyDescent="0.35">
      <c r="A6298" t="s">
        <v>12466</v>
      </c>
      <c r="B6298" s="5" t="s">
        <v>28802</v>
      </c>
      <c r="C6298" s="6">
        <v>49252</v>
      </c>
      <c r="D6298" t="s">
        <v>74</v>
      </c>
      <c r="E6298">
        <v>61565</v>
      </c>
      <c r="F6298" s="5" t="s">
        <v>58</v>
      </c>
      <c r="G6298" s="5" t="s">
        <v>59</v>
      </c>
      <c r="H6298" s="5" t="s">
        <v>75</v>
      </c>
      <c r="I6298" t="s">
        <v>44</v>
      </c>
      <c r="J6298" t="s">
        <v>75</v>
      </c>
      <c r="K6298">
        <v>50</v>
      </c>
      <c r="L6298" s="5" t="s">
        <v>12467</v>
      </c>
      <c r="M6298" s="5" t="s">
        <v>70</v>
      </c>
      <c r="N6298">
        <v>0</v>
      </c>
      <c r="O6298" t="s">
        <v>62</v>
      </c>
      <c r="P6298" s="1">
        <v>45646</v>
      </c>
      <c r="Q6298" s="1">
        <v>45681</v>
      </c>
      <c r="R6298">
        <v>2021</v>
      </c>
      <c r="S6298" s="4">
        <v>8.6999999999999993</v>
      </c>
      <c r="T6298" t="s">
        <v>136</v>
      </c>
    </row>
    <row r="6299" spans="1:20" x14ac:dyDescent="0.35">
      <c r="A6299" t="s">
        <v>12468</v>
      </c>
      <c r="B6299" s="5" t="s">
        <v>145</v>
      </c>
      <c r="C6299" s="6">
        <v>102093</v>
      </c>
      <c r="D6299" t="s">
        <v>22</v>
      </c>
      <c r="E6299">
        <v>102093</v>
      </c>
      <c r="F6299" s="5" t="s">
        <v>23</v>
      </c>
      <c r="G6299" s="5" t="s">
        <v>24</v>
      </c>
      <c r="H6299" s="5" t="s">
        <v>157</v>
      </c>
      <c r="I6299" t="s">
        <v>44</v>
      </c>
      <c r="J6299" t="s">
        <v>126</v>
      </c>
      <c r="K6299">
        <v>0</v>
      </c>
      <c r="L6299" s="5" t="s">
        <v>12469</v>
      </c>
      <c r="M6299" s="5" t="s">
        <v>28</v>
      </c>
      <c r="N6299">
        <v>13</v>
      </c>
      <c r="O6299" t="s">
        <v>85</v>
      </c>
      <c r="P6299" s="1">
        <v>45346</v>
      </c>
      <c r="Q6299" s="1">
        <v>45389</v>
      </c>
      <c r="R6299">
        <v>902</v>
      </c>
      <c r="S6299" s="4">
        <v>7.4</v>
      </c>
      <c r="T6299" t="s">
        <v>79</v>
      </c>
    </row>
    <row r="6300" spans="1:20" x14ac:dyDescent="0.35">
      <c r="A6300" t="s">
        <v>12470</v>
      </c>
      <c r="B6300" s="5" t="s">
        <v>21</v>
      </c>
      <c r="C6300" s="6">
        <v>152000</v>
      </c>
      <c r="D6300" t="s">
        <v>22</v>
      </c>
      <c r="E6300">
        <v>152000</v>
      </c>
      <c r="F6300" s="5" t="s">
        <v>66</v>
      </c>
      <c r="G6300" s="5" t="s">
        <v>24</v>
      </c>
      <c r="H6300" s="5" t="s">
        <v>101</v>
      </c>
      <c r="I6300" t="s">
        <v>44</v>
      </c>
      <c r="J6300" t="s">
        <v>101</v>
      </c>
      <c r="K6300">
        <v>100</v>
      </c>
      <c r="L6300" s="5" t="s">
        <v>12471</v>
      </c>
      <c r="M6300" s="5" t="s">
        <v>54</v>
      </c>
      <c r="N6300">
        <v>8</v>
      </c>
      <c r="O6300" t="s">
        <v>167</v>
      </c>
      <c r="P6300" s="1">
        <v>45667</v>
      </c>
      <c r="Q6300" s="1">
        <v>45708</v>
      </c>
      <c r="R6300">
        <v>839</v>
      </c>
      <c r="S6300" s="4">
        <v>7.6</v>
      </c>
      <c r="T6300" t="s">
        <v>79</v>
      </c>
    </row>
    <row r="6301" spans="1:20" x14ac:dyDescent="0.35">
      <c r="A6301" t="s">
        <v>12472</v>
      </c>
      <c r="B6301" s="5" t="s">
        <v>28802</v>
      </c>
      <c r="C6301" s="6">
        <v>145423</v>
      </c>
      <c r="D6301" t="s">
        <v>81</v>
      </c>
      <c r="E6301">
        <v>196321</v>
      </c>
      <c r="F6301" s="5" t="s">
        <v>66</v>
      </c>
      <c r="G6301" s="5" t="s">
        <v>59</v>
      </c>
      <c r="H6301" s="5" t="s">
        <v>82</v>
      </c>
      <c r="I6301" t="s">
        <v>35</v>
      </c>
      <c r="J6301" t="s">
        <v>82</v>
      </c>
      <c r="K6301">
        <v>100</v>
      </c>
      <c r="L6301" s="5" t="s">
        <v>12473</v>
      </c>
      <c r="M6301" s="5" t="s">
        <v>54</v>
      </c>
      <c r="N6301">
        <v>7</v>
      </c>
      <c r="O6301" t="s">
        <v>172</v>
      </c>
      <c r="P6301" s="1">
        <v>45467</v>
      </c>
      <c r="Q6301" s="1">
        <v>45526</v>
      </c>
      <c r="R6301">
        <v>1828</v>
      </c>
      <c r="S6301" s="4">
        <v>8.8000000000000007</v>
      </c>
      <c r="T6301" t="s">
        <v>95</v>
      </c>
    </row>
    <row r="6302" spans="1:20" x14ac:dyDescent="0.35">
      <c r="A6302" t="s">
        <v>12474</v>
      </c>
      <c r="B6302" s="5" t="s">
        <v>28802</v>
      </c>
      <c r="C6302" s="6">
        <v>65475</v>
      </c>
      <c r="D6302" t="s">
        <v>22</v>
      </c>
      <c r="E6302">
        <v>65475</v>
      </c>
      <c r="F6302" s="5" t="s">
        <v>66</v>
      </c>
      <c r="G6302" s="5" t="s">
        <v>59</v>
      </c>
      <c r="H6302" s="5" t="s">
        <v>157</v>
      </c>
      <c r="I6302" t="s">
        <v>26</v>
      </c>
      <c r="J6302" t="s">
        <v>157</v>
      </c>
      <c r="K6302">
        <v>0</v>
      </c>
      <c r="L6302" s="5" t="s">
        <v>12475</v>
      </c>
      <c r="M6302" s="5" t="s">
        <v>54</v>
      </c>
      <c r="N6302">
        <v>7</v>
      </c>
      <c r="O6302" t="s">
        <v>71</v>
      </c>
      <c r="P6302" s="1">
        <v>45656</v>
      </c>
      <c r="Q6302" s="1">
        <v>45720</v>
      </c>
      <c r="R6302">
        <v>2327</v>
      </c>
      <c r="S6302" s="4">
        <v>9.9</v>
      </c>
      <c r="T6302" t="s">
        <v>136</v>
      </c>
    </row>
    <row r="6303" spans="1:20" x14ac:dyDescent="0.35">
      <c r="A6303" t="s">
        <v>12476</v>
      </c>
      <c r="B6303" s="5" t="s">
        <v>145</v>
      </c>
      <c r="C6303" s="6">
        <v>240444</v>
      </c>
      <c r="D6303" t="s">
        <v>92</v>
      </c>
      <c r="E6303">
        <v>180333</v>
      </c>
      <c r="F6303" s="5" t="s">
        <v>23</v>
      </c>
      <c r="G6303" s="5" t="s">
        <v>42</v>
      </c>
      <c r="H6303" s="5" t="s">
        <v>93</v>
      </c>
      <c r="I6303" t="s">
        <v>26</v>
      </c>
      <c r="J6303" t="s">
        <v>93</v>
      </c>
      <c r="K6303">
        <v>0</v>
      </c>
      <c r="L6303" s="5" t="s">
        <v>12477</v>
      </c>
      <c r="M6303" s="5" t="s">
        <v>54</v>
      </c>
      <c r="N6303">
        <v>19</v>
      </c>
      <c r="O6303" t="s">
        <v>131</v>
      </c>
      <c r="P6303" s="1">
        <v>45547</v>
      </c>
      <c r="Q6303" s="1">
        <v>45598</v>
      </c>
      <c r="R6303">
        <v>2186</v>
      </c>
      <c r="S6303" s="4">
        <v>6</v>
      </c>
      <c r="T6303" t="s">
        <v>79</v>
      </c>
    </row>
    <row r="6304" spans="1:20" x14ac:dyDescent="0.35">
      <c r="A6304" t="s">
        <v>12478</v>
      </c>
      <c r="B6304" s="5" t="s">
        <v>179</v>
      </c>
      <c r="C6304" s="6">
        <v>82512</v>
      </c>
      <c r="D6304" t="s">
        <v>41</v>
      </c>
      <c r="E6304">
        <v>70135</v>
      </c>
      <c r="F6304" s="5" t="s">
        <v>58</v>
      </c>
      <c r="G6304" s="5" t="s">
        <v>59</v>
      </c>
      <c r="H6304" s="5" t="s">
        <v>43</v>
      </c>
      <c r="I6304" t="s">
        <v>35</v>
      </c>
      <c r="J6304" t="s">
        <v>43</v>
      </c>
      <c r="K6304">
        <v>50</v>
      </c>
      <c r="L6304" s="5" t="s">
        <v>12479</v>
      </c>
      <c r="M6304" s="5" t="s">
        <v>70</v>
      </c>
      <c r="N6304">
        <v>1</v>
      </c>
      <c r="O6304" t="s">
        <v>85</v>
      </c>
      <c r="P6304" s="1">
        <v>45724</v>
      </c>
      <c r="Q6304" s="1">
        <v>45748</v>
      </c>
      <c r="R6304">
        <v>609</v>
      </c>
      <c r="S6304" s="4">
        <v>9.9</v>
      </c>
      <c r="T6304" t="s">
        <v>95</v>
      </c>
    </row>
    <row r="6305" spans="1:20" x14ac:dyDescent="0.35">
      <c r="A6305" t="s">
        <v>12480</v>
      </c>
      <c r="B6305" s="5" t="s">
        <v>28801</v>
      </c>
      <c r="C6305" s="6">
        <v>130547</v>
      </c>
      <c r="D6305" t="s">
        <v>33</v>
      </c>
      <c r="E6305">
        <v>14360170</v>
      </c>
      <c r="F6305" s="5" t="s">
        <v>50</v>
      </c>
      <c r="G6305" s="5" t="s">
        <v>42</v>
      </c>
      <c r="H6305" s="5" t="s">
        <v>34</v>
      </c>
      <c r="I6305" t="s">
        <v>35</v>
      </c>
      <c r="J6305" t="s">
        <v>34</v>
      </c>
      <c r="K6305">
        <v>100</v>
      </c>
      <c r="L6305" s="5" t="s">
        <v>12481</v>
      </c>
      <c r="M6305" s="5" t="s">
        <v>54</v>
      </c>
      <c r="N6305">
        <v>2</v>
      </c>
      <c r="O6305" t="s">
        <v>147</v>
      </c>
      <c r="P6305" s="1">
        <v>45691</v>
      </c>
      <c r="Q6305" s="1">
        <v>45718</v>
      </c>
      <c r="R6305">
        <v>1276</v>
      </c>
      <c r="S6305" s="4">
        <v>6.2</v>
      </c>
      <c r="T6305" t="s">
        <v>30</v>
      </c>
    </row>
    <row r="6306" spans="1:20" x14ac:dyDescent="0.35">
      <c r="A6306" t="s">
        <v>12482</v>
      </c>
      <c r="B6306" s="5" t="s">
        <v>40</v>
      </c>
      <c r="C6306" s="6">
        <v>88285</v>
      </c>
      <c r="D6306" t="s">
        <v>41</v>
      </c>
      <c r="E6306">
        <v>75042</v>
      </c>
      <c r="F6306" s="5" t="s">
        <v>58</v>
      </c>
      <c r="G6306" s="5" t="s">
        <v>51</v>
      </c>
      <c r="H6306" s="5" t="s">
        <v>43</v>
      </c>
      <c r="I6306" t="s">
        <v>35</v>
      </c>
      <c r="J6306" t="s">
        <v>43</v>
      </c>
      <c r="K6306">
        <v>50</v>
      </c>
      <c r="L6306" s="5" t="s">
        <v>12483</v>
      </c>
      <c r="M6306" s="5" t="s">
        <v>54</v>
      </c>
      <c r="N6306">
        <v>0</v>
      </c>
      <c r="O6306" t="s">
        <v>131</v>
      </c>
      <c r="P6306" s="1">
        <v>45633</v>
      </c>
      <c r="Q6306" s="1">
        <v>45702</v>
      </c>
      <c r="R6306">
        <v>2151</v>
      </c>
      <c r="S6306" s="4">
        <v>5</v>
      </c>
      <c r="T6306" t="s">
        <v>38</v>
      </c>
    </row>
    <row r="6307" spans="1:20" x14ac:dyDescent="0.35">
      <c r="A6307" t="s">
        <v>12484</v>
      </c>
      <c r="B6307" s="5" t="s">
        <v>28801</v>
      </c>
      <c r="C6307" s="6">
        <v>127722</v>
      </c>
      <c r="D6307" t="s">
        <v>22</v>
      </c>
      <c r="E6307">
        <v>127722</v>
      </c>
      <c r="F6307" s="5" t="s">
        <v>23</v>
      </c>
      <c r="G6307" s="5" t="s">
        <v>24</v>
      </c>
      <c r="H6307" s="5" t="s">
        <v>165</v>
      </c>
      <c r="I6307" t="s">
        <v>44</v>
      </c>
      <c r="J6307" t="s">
        <v>165</v>
      </c>
      <c r="K6307">
        <v>50</v>
      </c>
      <c r="L6307" s="5" t="s">
        <v>12485</v>
      </c>
      <c r="M6307" s="5" t="s">
        <v>28</v>
      </c>
      <c r="N6307">
        <v>16</v>
      </c>
      <c r="O6307" t="s">
        <v>29</v>
      </c>
      <c r="P6307" s="1">
        <v>45475</v>
      </c>
      <c r="Q6307" s="1">
        <v>45508</v>
      </c>
      <c r="R6307">
        <v>2126</v>
      </c>
      <c r="S6307" s="4">
        <v>5.6</v>
      </c>
      <c r="T6307" t="s">
        <v>47</v>
      </c>
    </row>
    <row r="6308" spans="1:20" x14ac:dyDescent="0.35">
      <c r="A6308" t="s">
        <v>12486</v>
      </c>
      <c r="B6308" s="5" t="s">
        <v>73</v>
      </c>
      <c r="C6308" s="6">
        <v>267077</v>
      </c>
      <c r="D6308" t="s">
        <v>22</v>
      </c>
      <c r="E6308">
        <v>267077</v>
      </c>
      <c r="F6308" s="5" t="s">
        <v>23</v>
      </c>
      <c r="G6308" s="5" t="s">
        <v>24</v>
      </c>
      <c r="H6308" s="5" t="s">
        <v>68</v>
      </c>
      <c r="I6308" t="s">
        <v>26</v>
      </c>
      <c r="J6308" t="s">
        <v>68</v>
      </c>
      <c r="K6308">
        <v>50</v>
      </c>
      <c r="L6308" s="5" t="s">
        <v>12487</v>
      </c>
      <c r="M6308" s="5" t="s">
        <v>37</v>
      </c>
      <c r="N6308">
        <v>18</v>
      </c>
      <c r="O6308" t="s">
        <v>107</v>
      </c>
      <c r="P6308" s="1">
        <v>45748</v>
      </c>
      <c r="Q6308" s="1">
        <v>45791</v>
      </c>
      <c r="R6308">
        <v>766</v>
      </c>
      <c r="S6308" s="4">
        <v>8.4</v>
      </c>
      <c r="T6308" t="s">
        <v>95</v>
      </c>
    </row>
    <row r="6309" spans="1:20" x14ac:dyDescent="0.35">
      <c r="A6309" t="s">
        <v>12488</v>
      </c>
      <c r="B6309" s="5" t="s">
        <v>145</v>
      </c>
      <c r="C6309" s="6">
        <v>178106</v>
      </c>
      <c r="D6309" t="s">
        <v>41</v>
      </c>
      <c r="E6309">
        <v>151390</v>
      </c>
      <c r="F6309" s="5" t="s">
        <v>23</v>
      </c>
      <c r="G6309" s="5" t="s">
        <v>42</v>
      </c>
      <c r="H6309" s="5" t="s">
        <v>43</v>
      </c>
      <c r="I6309" t="s">
        <v>35</v>
      </c>
      <c r="J6309" t="s">
        <v>43</v>
      </c>
      <c r="K6309">
        <v>0</v>
      </c>
      <c r="L6309" s="5" t="s">
        <v>12489</v>
      </c>
      <c r="M6309" s="5" t="s">
        <v>28</v>
      </c>
      <c r="N6309">
        <v>19</v>
      </c>
      <c r="O6309" t="s">
        <v>135</v>
      </c>
      <c r="P6309" s="1">
        <v>45745</v>
      </c>
      <c r="Q6309" s="1">
        <v>45770</v>
      </c>
      <c r="R6309">
        <v>814</v>
      </c>
      <c r="S6309" s="4">
        <v>5.2</v>
      </c>
      <c r="T6309" t="s">
        <v>108</v>
      </c>
    </row>
    <row r="6310" spans="1:20" x14ac:dyDescent="0.35">
      <c r="A6310" t="s">
        <v>12490</v>
      </c>
      <c r="B6310" s="5" t="s">
        <v>105</v>
      </c>
      <c r="C6310" s="6">
        <v>160177</v>
      </c>
      <c r="D6310" t="s">
        <v>22</v>
      </c>
      <c r="E6310">
        <v>160177</v>
      </c>
      <c r="F6310" s="5" t="s">
        <v>66</v>
      </c>
      <c r="G6310" s="5" t="s">
        <v>42</v>
      </c>
      <c r="H6310" s="5" t="s">
        <v>97</v>
      </c>
      <c r="I6310" t="s">
        <v>35</v>
      </c>
      <c r="J6310" t="s">
        <v>191</v>
      </c>
      <c r="K6310">
        <v>100</v>
      </c>
      <c r="L6310" s="5" t="s">
        <v>12491</v>
      </c>
      <c r="M6310" s="5" t="s">
        <v>70</v>
      </c>
      <c r="N6310">
        <v>7</v>
      </c>
      <c r="O6310" t="s">
        <v>172</v>
      </c>
      <c r="P6310" s="1">
        <v>45532</v>
      </c>
      <c r="Q6310" s="1">
        <v>45563</v>
      </c>
      <c r="R6310">
        <v>1921</v>
      </c>
      <c r="S6310" s="4">
        <v>6</v>
      </c>
      <c r="T6310" t="s">
        <v>153</v>
      </c>
    </row>
    <row r="6311" spans="1:20" x14ac:dyDescent="0.35">
      <c r="A6311" t="s">
        <v>12492</v>
      </c>
      <c r="B6311" s="5" t="s">
        <v>40</v>
      </c>
      <c r="C6311" s="6">
        <v>123876</v>
      </c>
      <c r="D6311" t="s">
        <v>22</v>
      </c>
      <c r="E6311">
        <v>123876</v>
      </c>
      <c r="F6311" s="5" t="s">
        <v>66</v>
      </c>
      <c r="G6311" s="5" t="s">
        <v>59</v>
      </c>
      <c r="H6311" s="5" t="s">
        <v>191</v>
      </c>
      <c r="I6311" t="s">
        <v>44</v>
      </c>
      <c r="J6311" t="s">
        <v>191</v>
      </c>
      <c r="K6311">
        <v>0</v>
      </c>
      <c r="L6311" s="5" t="s">
        <v>12493</v>
      </c>
      <c r="M6311" s="5" t="s">
        <v>54</v>
      </c>
      <c r="N6311">
        <v>9</v>
      </c>
      <c r="O6311" t="s">
        <v>29</v>
      </c>
      <c r="P6311" s="1">
        <v>45381</v>
      </c>
      <c r="Q6311" s="1">
        <v>45440</v>
      </c>
      <c r="R6311">
        <v>1307</v>
      </c>
      <c r="S6311" s="4">
        <v>8.5</v>
      </c>
      <c r="T6311" t="s">
        <v>63</v>
      </c>
    </row>
    <row r="6312" spans="1:20" x14ac:dyDescent="0.35">
      <c r="A6312" t="s">
        <v>12494</v>
      </c>
      <c r="B6312" s="5" t="s">
        <v>28800</v>
      </c>
      <c r="C6312" s="6">
        <v>51598</v>
      </c>
      <c r="D6312" t="s">
        <v>22</v>
      </c>
      <c r="E6312">
        <v>51598</v>
      </c>
      <c r="F6312" s="5" t="s">
        <v>58</v>
      </c>
      <c r="G6312" s="5" t="s">
        <v>24</v>
      </c>
      <c r="H6312" s="5" t="s">
        <v>52</v>
      </c>
      <c r="I6312" t="s">
        <v>26</v>
      </c>
      <c r="J6312" t="s">
        <v>52</v>
      </c>
      <c r="K6312">
        <v>0</v>
      </c>
      <c r="L6312" s="5" t="s">
        <v>12495</v>
      </c>
      <c r="M6312" s="5" t="s">
        <v>28</v>
      </c>
      <c r="N6312">
        <v>0</v>
      </c>
      <c r="O6312" t="s">
        <v>107</v>
      </c>
      <c r="P6312" s="1">
        <v>45426</v>
      </c>
      <c r="Q6312" s="1">
        <v>45486</v>
      </c>
      <c r="R6312">
        <v>2313</v>
      </c>
      <c r="S6312" s="4">
        <v>9.1</v>
      </c>
      <c r="T6312" t="s">
        <v>38</v>
      </c>
    </row>
    <row r="6313" spans="1:20" x14ac:dyDescent="0.35">
      <c r="A6313" t="s">
        <v>12496</v>
      </c>
      <c r="B6313" s="5" t="s">
        <v>100</v>
      </c>
      <c r="C6313" s="6">
        <v>127577</v>
      </c>
      <c r="D6313" t="s">
        <v>22</v>
      </c>
      <c r="E6313">
        <v>127577</v>
      </c>
      <c r="F6313" s="5" t="s">
        <v>66</v>
      </c>
      <c r="G6313" s="5" t="s">
        <v>51</v>
      </c>
      <c r="H6313" s="5" t="s">
        <v>191</v>
      </c>
      <c r="I6313" t="s">
        <v>44</v>
      </c>
      <c r="J6313" t="s">
        <v>191</v>
      </c>
      <c r="K6313">
        <v>50</v>
      </c>
      <c r="L6313" s="5" t="s">
        <v>12497</v>
      </c>
      <c r="M6313" s="5" t="s">
        <v>28</v>
      </c>
      <c r="N6313">
        <v>6</v>
      </c>
      <c r="O6313" t="s">
        <v>71</v>
      </c>
      <c r="P6313" s="1">
        <v>45533</v>
      </c>
      <c r="Q6313" s="1">
        <v>45555</v>
      </c>
      <c r="R6313">
        <v>2494</v>
      </c>
      <c r="S6313" s="4">
        <v>9.5</v>
      </c>
      <c r="T6313" t="s">
        <v>277</v>
      </c>
    </row>
    <row r="6314" spans="1:20" x14ac:dyDescent="0.35">
      <c r="A6314" t="s">
        <v>12498</v>
      </c>
      <c r="B6314" s="5" t="s">
        <v>28800</v>
      </c>
      <c r="C6314" s="6">
        <v>64037</v>
      </c>
      <c r="D6314" t="s">
        <v>92</v>
      </c>
      <c r="E6314">
        <v>48028</v>
      </c>
      <c r="F6314" s="5" t="s">
        <v>58</v>
      </c>
      <c r="G6314" s="5" t="s">
        <v>42</v>
      </c>
      <c r="H6314" s="5" t="s">
        <v>93</v>
      </c>
      <c r="I6314" t="s">
        <v>26</v>
      </c>
      <c r="J6314" t="s">
        <v>93</v>
      </c>
      <c r="K6314">
        <v>100</v>
      </c>
      <c r="L6314" s="5" t="s">
        <v>1854</v>
      </c>
      <c r="M6314" s="5" t="s">
        <v>28</v>
      </c>
      <c r="N6314">
        <v>1</v>
      </c>
      <c r="O6314" t="s">
        <v>78</v>
      </c>
      <c r="P6314" s="1">
        <v>45372</v>
      </c>
      <c r="Q6314" s="1">
        <v>45428</v>
      </c>
      <c r="R6314">
        <v>1649</v>
      </c>
      <c r="S6314" s="4">
        <v>5.9</v>
      </c>
      <c r="T6314" t="s">
        <v>95</v>
      </c>
    </row>
    <row r="6315" spans="1:20" x14ac:dyDescent="0.35">
      <c r="A6315" t="s">
        <v>12499</v>
      </c>
      <c r="B6315" s="5" t="s">
        <v>73</v>
      </c>
      <c r="C6315" s="6">
        <v>27121</v>
      </c>
      <c r="D6315" t="s">
        <v>22</v>
      </c>
      <c r="E6315">
        <v>27121</v>
      </c>
      <c r="F6315" s="5" t="s">
        <v>58</v>
      </c>
      <c r="G6315" s="5" t="s">
        <v>42</v>
      </c>
      <c r="H6315" s="5" t="s">
        <v>116</v>
      </c>
      <c r="I6315" t="s">
        <v>35</v>
      </c>
      <c r="J6315" t="s">
        <v>116</v>
      </c>
      <c r="K6315">
        <v>50</v>
      </c>
      <c r="L6315" s="5" t="s">
        <v>12500</v>
      </c>
      <c r="M6315" s="5" t="s">
        <v>37</v>
      </c>
      <c r="N6315">
        <v>1</v>
      </c>
      <c r="O6315" t="s">
        <v>167</v>
      </c>
      <c r="P6315" s="1">
        <v>45556</v>
      </c>
      <c r="Q6315" s="1">
        <v>45582</v>
      </c>
      <c r="R6315">
        <v>2379</v>
      </c>
      <c r="S6315" s="4">
        <v>7.9</v>
      </c>
      <c r="T6315" t="s">
        <v>79</v>
      </c>
    </row>
    <row r="6316" spans="1:20" x14ac:dyDescent="0.35">
      <c r="A6316" t="s">
        <v>12501</v>
      </c>
      <c r="B6316" s="5" t="s">
        <v>28801</v>
      </c>
      <c r="C6316" s="6">
        <v>177989</v>
      </c>
      <c r="D6316" t="s">
        <v>22</v>
      </c>
      <c r="E6316">
        <v>177989</v>
      </c>
      <c r="F6316" s="5" t="s">
        <v>66</v>
      </c>
      <c r="G6316" s="5" t="s">
        <v>42</v>
      </c>
      <c r="H6316" s="5" t="s">
        <v>101</v>
      </c>
      <c r="I6316" t="s">
        <v>35</v>
      </c>
      <c r="J6316" t="s">
        <v>101</v>
      </c>
      <c r="K6316">
        <v>100</v>
      </c>
      <c r="L6316" s="5" t="s">
        <v>12502</v>
      </c>
      <c r="M6316" s="5" t="s">
        <v>70</v>
      </c>
      <c r="N6316">
        <v>6</v>
      </c>
      <c r="O6316" t="s">
        <v>112</v>
      </c>
      <c r="P6316" s="1">
        <v>45577</v>
      </c>
      <c r="Q6316" s="1">
        <v>45603</v>
      </c>
      <c r="R6316">
        <v>522</v>
      </c>
      <c r="S6316" s="4">
        <v>7.8</v>
      </c>
      <c r="T6316" t="s">
        <v>210</v>
      </c>
    </row>
    <row r="6317" spans="1:20" x14ac:dyDescent="0.35">
      <c r="A6317" t="s">
        <v>12503</v>
      </c>
      <c r="B6317" s="5" t="s">
        <v>28801</v>
      </c>
      <c r="C6317" s="6">
        <v>84799</v>
      </c>
      <c r="D6317" t="s">
        <v>22</v>
      </c>
      <c r="E6317">
        <v>84799</v>
      </c>
      <c r="F6317" s="5" t="s">
        <v>58</v>
      </c>
      <c r="G6317" s="5" t="s">
        <v>51</v>
      </c>
      <c r="H6317" s="5" t="s">
        <v>101</v>
      </c>
      <c r="I6317" t="s">
        <v>44</v>
      </c>
      <c r="J6317" t="s">
        <v>101</v>
      </c>
      <c r="K6317">
        <v>100</v>
      </c>
      <c r="L6317" s="5" t="s">
        <v>12504</v>
      </c>
      <c r="M6317" s="5" t="s">
        <v>37</v>
      </c>
      <c r="N6317">
        <v>0</v>
      </c>
      <c r="O6317" t="s">
        <v>71</v>
      </c>
      <c r="P6317" s="1">
        <v>45638</v>
      </c>
      <c r="Q6317" s="1">
        <v>45702</v>
      </c>
      <c r="R6317">
        <v>809</v>
      </c>
      <c r="S6317" s="4">
        <v>6.8</v>
      </c>
      <c r="T6317" t="s">
        <v>55</v>
      </c>
    </row>
    <row r="6318" spans="1:20" x14ac:dyDescent="0.35">
      <c r="A6318" t="s">
        <v>12505</v>
      </c>
      <c r="B6318" s="5" t="s">
        <v>145</v>
      </c>
      <c r="C6318" s="6">
        <v>130027</v>
      </c>
      <c r="D6318" t="s">
        <v>22</v>
      </c>
      <c r="E6318">
        <v>130027</v>
      </c>
      <c r="F6318" s="5" t="s">
        <v>66</v>
      </c>
      <c r="G6318" s="5" t="s">
        <v>24</v>
      </c>
      <c r="H6318" s="5" t="s">
        <v>191</v>
      </c>
      <c r="I6318" t="s">
        <v>35</v>
      </c>
      <c r="J6318" t="s">
        <v>191</v>
      </c>
      <c r="K6318">
        <v>50</v>
      </c>
      <c r="L6318" s="5" t="s">
        <v>12506</v>
      </c>
      <c r="M6318" s="5" t="s">
        <v>54</v>
      </c>
      <c r="N6318">
        <v>8</v>
      </c>
      <c r="O6318" t="s">
        <v>141</v>
      </c>
      <c r="P6318" s="1">
        <v>45400</v>
      </c>
      <c r="Q6318" s="1">
        <v>45414</v>
      </c>
      <c r="R6318">
        <v>627</v>
      </c>
      <c r="S6318" s="4">
        <v>6.5</v>
      </c>
      <c r="T6318" t="s">
        <v>153</v>
      </c>
    </row>
    <row r="6319" spans="1:20" x14ac:dyDescent="0.35">
      <c r="A6319" t="s">
        <v>12507</v>
      </c>
      <c r="B6319" s="5" t="s">
        <v>40</v>
      </c>
      <c r="C6319" s="6">
        <v>116389</v>
      </c>
      <c r="D6319" t="s">
        <v>74</v>
      </c>
      <c r="E6319">
        <v>145486</v>
      </c>
      <c r="F6319" s="5" t="s">
        <v>66</v>
      </c>
      <c r="G6319" s="5" t="s">
        <v>24</v>
      </c>
      <c r="H6319" s="5" t="s">
        <v>75</v>
      </c>
      <c r="I6319" t="s">
        <v>44</v>
      </c>
      <c r="J6319" t="s">
        <v>75</v>
      </c>
      <c r="K6319">
        <v>0</v>
      </c>
      <c r="L6319" s="5" t="s">
        <v>4298</v>
      </c>
      <c r="M6319" s="5" t="s">
        <v>70</v>
      </c>
      <c r="N6319">
        <v>5</v>
      </c>
      <c r="O6319" t="s">
        <v>46</v>
      </c>
      <c r="P6319" s="1">
        <v>45316</v>
      </c>
      <c r="Q6319" s="1">
        <v>45378</v>
      </c>
      <c r="R6319">
        <v>583</v>
      </c>
      <c r="S6319" s="4">
        <v>9.1999999999999993</v>
      </c>
      <c r="T6319" t="s">
        <v>103</v>
      </c>
    </row>
    <row r="6320" spans="1:20" x14ac:dyDescent="0.35">
      <c r="A6320" t="s">
        <v>12508</v>
      </c>
      <c r="B6320" s="5" t="s">
        <v>28799</v>
      </c>
      <c r="C6320" s="6">
        <v>16795</v>
      </c>
      <c r="D6320" t="s">
        <v>22</v>
      </c>
      <c r="E6320">
        <v>16795</v>
      </c>
      <c r="F6320" s="5" t="s">
        <v>58</v>
      </c>
      <c r="G6320" s="5" t="s">
        <v>51</v>
      </c>
      <c r="H6320" s="5" t="s">
        <v>116</v>
      </c>
      <c r="I6320" t="s">
        <v>44</v>
      </c>
      <c r="J6320" t="s">
        <v>116</v>
      </c>
      <c r="K6320">
        <v>100</v>
      </c>
      <c r="L6320" s="5" t="s">
        <v>12509</v>
      </c>
      <c r="M6320" s="5" t="s">
        <v>37</v>
      </c>
      <c r="N6320">
        <v>0</v>
      </c>
      <c r="O6320" t="s">
        <v>141</v>
      </c>
      <c r="P6320" s="1">
        <v>45774</v>
      </c>
      <c r="Q6320" s="1">
        <v>45820</v>
      </c>
      <c r="R6320">
        <v>1009</v>
      </c>
      <c r="S6320" s="4">
        <v>5.0999999999999996</v>
      </c>
      <c r="T6320" t="s">
        <v>243</v>
      </c>
    </row>
    <row r="6321" spans="1:20" x14ac:dyDescent="0.35">
      <c r="A6321" t="s">
        <v>12510</v>
      </c>
      <c r="B6321" s="5" t="s">
        <v>28802</v>
      </c>
      <c r="C6321" s="6">
        <v>79356</v>
      </c>
      <c r="D6321" t="s">
        <v>33</v>
      </c>
      <c r="E6321">
        <v>8729160</v>
      </c>
      <c r="F6321" s="5" t="s">
        <v>50</v>
      </c>
      <c r="G6321" s="5" t="s">
        <v>51</v>
      </c>
      <c r="H6321" s="5" t="s">
        <v>34</v>
      </c>
      <c r="I6321" t="s">
        <v>44</v>
      </c>
      <c r="J6321" t="s">
        <v>34</v>
      </c>
      <c r="K6321">
        <v>50</v>
      </c>
      <c r="L6321" s="5" t="s">
        <v>12511</v>
      </c>
      <c r="M6321" s="5" t="s">
        <v>28</v>
      </c>
      <c r="N6321">
        <v>4</v>
      </c>
      <c r="O6321" t="s">
        <v>141</v>
      </c>
      <c r="P6321" s="1">
        <v>45419</v>
      </c>
      <c r="Q6321" s="1">
        <v>45445</v>
      </c>
      <c r="R6321">
        <v>1580</v>
      </c>
      <c r="S6321" s="4">
        <v>7.1</v>
      </c>
      <c r="T6321" t="s">
        <v>243</v>
      </c>
    </row>
    <row r="6322" spans="1:20" x14ac:dyDescent="0.35">
      <c r="A6322" t="s">
        <v>12512</v>
      </c>
      <c r="B6322" s="5" t="s">
        <v>28802</v>
      </c>
      <c r="C6322" s="6">
        <v>71342</v>
      </c>
      <c r="D6322" t="s">
        <v>65</v>
      </c>
      <c r="E6322">
        <v>92745</v>
      </c>
      <c r="F6322" s="5" t="s">
        <v>58</v>
      </c>
      <c r="G6322" s="5" t="s">
        <v>24</v>
      </c>
      <c r="H6322" s="5" t="s">
        <v>67</v>
      </c>
      <c r="I6322" t="s">
        <v>35</v>
      </c>
      <c r="J6322" t="s">
        <v>110</v>
      </c>
      <c r="K6322">
        <v>50</v>
      </c>
      <c r="L6322" s="5" t="s">
        <v>12513</v>
      </c>
      <c r="M6322" s="5" t="s">
        <v>37</v>
      </c>
      <c r="N6322">
        <v>0</v>
      </c>
      <c r="O6322" t="s">
        <v>46</v>
      </c>
      <c r="P6322" s="1">
        <v>45431</v>
      </c>
      <c r="Q6322" s="1">
        <v>45488</v>
      </c>
      <c r="R6322">
        <v>1611</v>
      </c>
      <c r="S6322" s="4">
        <v>9.4</v>
      </c>
      <c r="T6322" t="s">
        <v>277</v>
      </c>
    </row>
    <row r="6323" spans="1:20" x14ac:dyDescent="0.35">
      <c r="A6323" t="s">
        <v>12514</v>
      </c>
      <c r="B6323" s="5" t="s">
        <v>40</v>
      </c>
      <c r="C6323" s="6">
        <v>66947</v>
      </c>
      <c r="D6323" t="s">
        <v>92</v>
      </c>
      <c r="E6323">
        <v>50210</v>
      </c>
      <c r="F6323" s="5" t="s">
        <v>58</v>
      </c>
      <c r="G6323" s="5" t="s">
        <v>59</v>
      </c>
      <c r="H6323" s="5" t="s">
        <v>93</v>
      </c>
      <c r="I6323" t="s">
        <v>26</v>
      </c>
      <c r="J6323" t="s">
        <v>93</v>
      </c>
      <c r="K6323">
        <v>0</v>
      </c>
      <c r="L6323" s="5" t="s">
        <v>12515</v>
      </c>
      <c r="M6323" s="5" t="s">
        <v>37</v>
      </c>
      <c r="N6323">
        <v>0</v>
      </c>
      <c r="O6323" t="s">
        <v>85</v>
      </c>
      <c r="P6323" s="1">
        <v>45346</v>
      </c>
      <c r="Q6323" s="1">
        <v>45385</v>
      </c>
      <c r="R6323">
        <v>1935</v>
      </c>
      <c r="S6323" s="4">
        <v>8.6999999999999993</v>
      </c>
      <c r="T6323" t="s">
        <v>108</v>
      </c>
    </row>
    <row r="6324" spans="1:20" x14ac:dyDescent="0.35">
      <c r="A6324" t="s">
        <v>12516</v>
      </c>
      <c r="B6324" s="5" t="s">
        <v>91</v>
      </c>
      <c r="C6324" s="6">
        <v>66042</v>
      </c>
      <c r="D6324" t="s">
        <v>22</v>
      </c>
      <c r="E6324">
        <v>66042</v>
      </c>
      <c r="F6324" s="5" t="s">
        <v>58</v>
      </c>
      <c r="G6324" s="5" t="s">
        <v>59</v>
      </c>
      <c r="H6324" s="5" t="s">
        <v>191</v>
      </c>
      <c r="I6324" t="s">
        <v>44</v>
      </c>
      <c r="J6324" t="s">
        <v>191</v>
      </c>
      <c r="K6324">
        <v>0</v>
      </c>
      <c r="L6324" s="5" t="s">
        <v>12517</v>
      </c>
      <c r="M6324" s="5" t="s">
        <v>37</v>
      </c>
      <c r="N6324">
        <v>1</v>
      </c>
      <c r="O6324" t="s">
        <v>112</v>
      </c>
      <c r="P6324" s="1">
        <v>45753</v>
      </c>
      <c r="Q6324" s="1">
        <v>45786</v>
      </c>
      <c r="R6324">
        <v>521</v>
      </c>
      <c r="S6324" s="4">
        <v>9.6</v>
      </c>
      <c r="T6324" t="s">
        <v>89</v>
      </c>
    </row>
    <row r="6325" spans="1:20" x14ac:dyDescent="0.35">
      <c r="A6325" t="s">
        <v>12518</v>
      </c>
      <c r="B6325" s="5" t="s">
        <v>28801</v>
      </c>
      <c r="C6325" s="6">
        <v>232173</v>
      </c>
      <c r="D6325" t="s">
        <v>120</v>
      </c>
      <c r="E6325">
        <v>208956</v>
      </c>
      <c r="F6325" s="5" t="s">
        <v>23</v>
      </c>
      <c r="G6325" s="5" t="s">
        <v>59</v>
      </c>
      <c r="H6325" s="5" t="s">
        <v>121</v>
      </c>
      <c r="I6325" t="s">
        <v>44</v>
      </c>
      <c r="J6325" t="s">
        <v>121</v>
      </c>
      <c r="K6325">
        <v>0</v>
      </c>
      <c r="L6325" s="5" t="s">
        <v>12519</v>
      </c>
      <c r="M6325" s="5" t="s">
        <v>37</v>
      </c>
      <c r="N6325">
        <v>18</v>
      </c>
      <c r="O6325" t="s">
        <v>71</v>
      </c>
      <c r="P6325" s="1">
        <v>45382</v>
      </c>
      <c r="Q6325" s="1">
        <v>45420</v>
      </c>
      <c r="R6325">
        <v>2066</v>
      </c>
      <c r="S6325" s="4">
        <v>8.1</v>
      </c>
      <c r="T6325" t="s">
        <v>30</v>
      </c>
    </row>
    <row r="6326" spans="1:20" x14ac:dyDescent="0.35">
      <c r="A6326" t="s">
        <v>12520</v>
      </c>
      <c r="B6326" s="5" t="s">
        <v>21</v>
      </c>
      <c r="C6326" s="6">
        <v>108812</v>
      </c>
      <c r="D6326" t="s">
        <v>92</v>
      </c>
      <c r="E6326">
        <v>81609</v>
      </c>
      <c r="F6326" s="5" t="s">
        <v>66</v>
      </c>
      <c r="G6326" s="5" t="s">
        <v>59</v>
      </c>
      <c r="H6326" s="5" t="s">
        <v>93</v>
      </c>
      <c r="I6326" t="s">
        <v>44</v>
      </c>
      <c r="J6326" t="s">
        <v>522</v>
      </c>
      <c r="K6326">
        <v>100</v>
      </c>
      <c r="L6326" s="5" t="s">
        <v>12521</v>
      </c>
      <c r="M6326" s="5" t="s">
        <v>28</v>
      </c>
      <c r="N6326">
        <v>5</v>
      </c>
      <c r="O6326" t="s">
        <v>71</v>
      </c>
      <c r="P6326" s="1">
        <v>45662</v>
      </c>
      <c r="Q6326" s="1">
        <v>45683</v>
      </c>
      <c r="R6326">
        <v>654</v>
      </c>
      <c r="S6326" s="4">
        <v>6.5</v>
      </c>
      <c r="T6326" t="s">
        <v>277</v>
      </c>
    </row>
    <row r="6327" spans="1:20" x14ac:dyDescent="0.35">
      <c r="A6327" t="s">
        <v>12522</v>
      </c>
      <c r="B6327" s="5" t="s">
        <v>28802</v>
      </c>
      <c r="C6327" s="6">
        <v>96625</v>
      </c>
      <c r="D6327" t="s">
        <v>22</v>
      </c>
      <c r="E6327">
        <v>96625</v>
      </c>
      <c r="F6327" s="5" t="s">
        <v>50</v>
      </c>
      <c r="G6327" s="5" t="s">
        <v>24</v>
      </c>
      <c r="H6327" s="5" t="s">
        <v>129</v>
      </c>
      <c r="I6327" t="s">
        <v>44</v>
      </c>
      <c r="J6327" t="s">
        <v>68</v>
      </c>
      <c r="K6327">
        <v>0</v>
      </c>
      <c r="L6327" s="5" t="s">
        <v>12523</v>
      </c>
      <c r="M6327" s="5" t="s">
        <v>70</v>
      </c>
      <c r="N6327">
        <v>2</v>
      </c>
      <c r="O6327" t="s">
        <v>85</v>
      </c>
      <c r="P6327" s="1">
        <v>45473</v>
      </c>
      <c r="Q6327" s="1">
        <v>45501</v>
      </c>
      <c r="R6327">
        <v>777</v>
      </c>
      <c r="S6327" s="4">
        <v>7.6</v>
      </c>
      <c r="T6327" t="s">
        <v>47</v>
      </c>
    </row>
    <row r="6328" spans="1:20" x14ac:dyDescent="0.35">
      <c r="A6328" t="s">
        <v>12524</v>
      </c>
      <c r="B6328" s="5" t="s">
        <v>21</v>
      </c>
      <c r="C6328" s="6">
        <v>256663</v>
      </c>
      <c r="D6328" t="s">
        <v>65</v>
      </c>
      <c r="E6328">
        <v>333662</v>
      </c>
      <c r="F6328" s="5" t="s">
        <v>23</v>
      </c>
      <c r="G6328" s="5" t="s">
        <v>51</v>
      </c>
      <c r="H6328" s="5" t="s">
        <v>67</v>
      </c>
      <c r="I6328" t="s">
        <v>26</v>
      </c>
      <c r="J6328" t="s">
        <v>67</v>
      </c>
      <c r="K6328">
        <v>0</v>
      </c>
      <c r="L6328" s="5" t="s">
        <v>10011</v>
      </c>
      <c r="M6328" s="5" t="s">
        <v>70</v>
      </c>
      <c r="N6328">
        <v>14</v>
      </c>
      <c r="O6328" t="s">
        <v>46</v>
      </c>
      <c r="P6328" s="1">
        <v>45492</v>
      </c>
      <c r="Q6328" s="1">
        <v>45538</v>
      </c>
      <c r="R6328">
        <v>1871</v>
      </c>
      <c r="S6328" s="4">
        <v>9.5</v>
      </c>
      <c r="T6328" t="s">
        <v>108</v>
      </c>
    </row>
    <row r="6329" spans="1:20" x14ac:dyDescent="0.35">
      <c r="A6329" t="s">
        <v>12525</v>
      </c>
      <c r="B6329" s="5" t="s">
        <v>28800</v>
      </c>
      <c r="C6329" s="6">
        <v>92568</v>
      </c>
      <c r="D6329" t="s">
        <v>22</v>
      </c>
      <c r="E6329">
        <v>92568</v>
      </c>
      <c r="F6329" s="5" t="s">
        <v>50</v>
      </c>
      <c r="G6329" s="5" t="s">
        <v>42</v>
      </c>
      <c r="H6329" s="5" t="s">
        <v>129</v>
      </c>
      <c r="I6329" t="s">
        <v>44</v>
      </c>
      <c r="J6329" t="s">
        <v>129</v>
      </c>
      <c r="K6329">
        <v>0</v>
      </c>
      <c r="L6329" s="5" t="s">
        <v>12526</v>
      </c>
      <c r="M6329" s="5" t="s">
        <v>70</v>
      </c>
      <c r="N6329">
        <v>3</v>
      </c>
      <c r="O6329" t="s">
        <v>172</v>
      </c>
      <c r="P6329" s="1">
        <v>45381</v>
      </c>
      <c r="Q6329" s="1">
        <v>45440</v>
      </c>
      <c r="R6329">
        <v>2342</v>
      </c>
      <c r="S6329" s="4">
        <v>9.9</v>
      </c>
      <c r="T6329" t="s">
        <v>63</v>
      </c>
    </row>
    <row r="6330" spans="1:20" x14ac:dyDescent="0.35">
      <c r="A6330" t="s">
        <v>12527</v>
      </c>
      <c r="B6330" s="5" t="s">
        <v>49</v>
      </c>
      <c r="C6330" s="6">
        <v>85546</v>
      </c>
      <c r="D6330" t="s">
        <v>41</v>
      </c>
      <c r="E6330">
        <v>72714</v>
      </c>
      <c r="F6330" s="5" t="s">
        <v>50</v>
      </c>
      <c r="G6330" s="5" t="s">
        <v>42</v>
      </c>
      <c r="H6330" s="5" t="s">
        <v>60</v>
      </c>
      <c r="I6330" t="s">
        <v>26</v>
      </c>
      <c r="J6330" t="s">
        <v>126</v>
      </c>
      <c r="K6330">
        <v>50</v>
      </c>
      <c r="L6330" s="5" t="s">
        <v>12528</v>
      </c>
      <c r="M6330" s="5" t="s">
        <v>28</v>
      </c>
      <c r="N6330">
        <v>3</v>
      </c>
      <c r="O6330" t="s">
        <v>141</v>
      </c>
      <c r="P6330" s="1">
        <v>45757</v>
      </c>
      <c r="Q6330" s="1">
        <v>45794</v>
      </c>
      <c r="R6330">
        <v>1014</v>
      </c>
      <c r="S6330" s="4">
        <v>9.9</v>
      </c>
      <c r="T6330" t="s">
        <v>153</v>
      </c>
    </row>
    <row r="6331" spans="1:20" x14ac:dyDescent="0.35">
      <c r="A6331" t="s">
        <v>12529</v>
      </c>
      <c r="B6331" s="5" t="s">
        <v>40</v>
      </c>
      <c r="C6331" s="6">
        <v>185667</v>
      </c>
      <c r="D6331" t="s">
        <v>22</v>
      </c>
      <c r="E6331">
        <v>185667</v>
      </c>
      <c r="F6331" s="5" t="s">
        <v>23</v>
      </c>
      <c r="G6331" s="5" t="s">
        <v>24</v>
      </c>
      <c r="H6331" s="5" t="s">
        <v>129</v>
      </c>
      <c r="I6331" t="s">
        <v>35</v>
      </c>
      <c r="J6331" t="s">
        <v>129</v>
      </c>
      <c r="K6331">
        <v>0</v>
      </c>
      <c r="L6331" s="5" t="s">
        <v>12530</v>
      </c>
      <c r="M6331" s="5" t="s">
        <v>70</v>
      </c>
      <c r="N6331">
        <v>15</v>
      </c>
      <c r="O6331" t="s">
        <v>29</v>
      </c>
      <c r="P6331" s="1">
        <v>45723</v>
      </c>
      <c r="Q6331" s="1">
        <v>45737</v>
      </c>
      <c r="R6331">
        <v>1512</v>
      </c>
      <c r="S6331" s="4">
        <v>9.8000000000000007</v>
      </c>
      <c r="T6331" t="s">
        <v>153</v>
      </c>
    </row>
    <row r="6332" spans="1:20" x14ac:dyDescent="0.35">
      <c r="A6332" t="s">
        <v>12531</v>
      </c>
      <c r="B6332" s="5" t="s">
        <v>28802</v>
      </c>
      <c r="C6332" s="6">
        <v>94718</v>
      </c>
      <c r="D6332" t="s">
        <v>22</v>
      </c>
      <c r="E6332">
        <v>94718</v>
      </c>
      <c r="F6332" s="5" t="s">
        <v>66</v>
      </c>
      <c r="G6332" s="5" t="s">
        <v>42</v>
      </c>
      <c r="H6332" s="5" t="s">
        <v>191</v>
      </c>
      <c r="I6332" t="s">
        <v>44</v>
      </c>
      <c r="J6332" t="s">
        <v>191</v>
      </c>
      <c r="K6332">
        <v>0</v>
      </c>
      <c r="L6332" s="5" t="s">
        <v>12532</v>
      </c>
      <c r="M6332" s="5" t="s">
        <v>28</v>
      </c>
      <c r="N6332">
        <v>9</v>
      </c>
      <c r="O6332" t="s">
        <v>88</v>
      </c>
      <c r="P6332" s="1">
        <v>45356</v>
      </c>
      <c r="Q6332" s="1">
        <v>45373</v>
      </c>
      <c r="R6332">
        <v>860</v>
      </c>
      <c r="S6332" s="4">
        <v>6.4</v>
      </c>
      <c r="T6332" t="s">
        <v>243</v>
      </c>
    </row>
    <row r="6333" spans="1:20" x14ac:dyDescent="0.35">
      <c r="A6333" t="s">
        <v>12533</v>
      </c>
      <c r="B6333" s="5" t="s">
        <v>28802</v>
      </c>
      <c r="C6333" s="6">
        <v>153864</v>
      </c>
      <c r="D6333" t="s">
        <v>81</v>
      </c>
      <c r="E6333">
        <v>207716</v>
      </c>
      <c r="F6333" s="5" t="s">
        <v>66</v>
      </c>
      <c r="G6333" s="5" t="s">
        <v>42</v>
      </c>
      <c r="H6333" s="5" t="s">
        <v>82</v>
      </c>
      <c r="I6333" t="s">
        <v>35</v>
      </c>
      <c r="J6333" t="s">
        <v>82</v>
      </c>
      <c r="K6333">
        <v>100</v>
      </c>
      <c r="L6333" s="5" t="s">
        <v>12534</v>
      </c>
      <c r="M6333" s="5" t="s">
        <v>37</v>
      </c>
      <c r="N6333">
        <v>5</v>
      </c>
      <c r="O6333" t="s">
        <v>135</v>
      </c>
      <c r="P6333" s="1">
        <v>45368</v>
      </c>
      <c r="Q6333" s="1">
        <v>45411</v>
      </c>
      <c r="R6333">
        <v>986</v>
      </c>
      <c r="S6333" s="4">
        <v>5.0999999999999996</v>
      </c>
      <c r="T6333" t="s">
        <v>30</v>
      </c>
    </row>
    <row r="6334" spans="1:20" x14ac:dyDescent="0.35">
      <c r="A6334" t="s">
        <v>12535</v>
      </c>
      <c r="B6334" s="5" t="s">
        <v>49</v>
      </c>
      <c r="C6334" s="6">
        <v>49125</v>
      </c>
      <c r="D6334" t="s">
        <v>65</v>
      </c>
      <c r="E6334">
        <v>63863</v>
      </c>
      <c r="F6334" s="5" t="s">
        <v>58</v>
      </c>
      <c r="G6334" s="5" t="s">
        <v>51</v>
      </c>
      <c r="H6334" s="5" t="s">
        <v>67</v>
      </c>
      <c r="I6334" t="s">
        <v>44</v>
      </c>
      <c r="J6334" t="s">
        <v>67</v>
      </c>
      <c r="K6334">
        <v>100</v>
      </c>
      <c r="L6334" s="5" t="s">
        <v>7985</v>
      </c>
      <c r="M6334" s="5" t="s">
        <v>70</v>
      </c>
      <c r="N6334">
        <v>1</v>
      </c>
      <c r="O6334" t="s">
        <v>135</v>
      </c>
      <c r="P6334" s="1">
        <v>45708</v>
      </c>
      <c r="Q6334" s="1">
        <v>45751</v>
      </c>
      <c r="R6334">
        <v>1236</v>
      </c>
      <c r="S6334" s="4">
        <v>8</v>
      </c>
      <c r="T6334" t="s">
        <v>30</v>
      </c>
    </row>
    <row r="6335" spans="1:20" x14ac:dyDescent="0.35">
      <c r="A6335" t="s">
        <v>12536</v>
      </c>
      <c r="B6335" s="5" t="s">
        <v>28801</v>
      </c>
      <c r="C6335" s="6">
        <v>79549</v>
      </c>
      <c r="D6335" t="s">
        <v>65</v>
      </c>
      <c r="E6335">
        <v>103414</v>
      </c>
      <c r="F6335" s="5" t="s">
        <v>58</v>
      </c>
      <c r="G6335" s="5" t="s">
        <v>24</v>
      </c>
      <c r="H6335" s="5" t="s">
        <v>67</v>
      </c>
      <c r="I6335" t="s">
        <v>26</v>
      </c>
      <c r="J6335" t="s">
        <v>67</v>
      </c>
      <c r="K6335">
        <v>100</v>
      </c>
      <c r="L6335" s="5" t="s">
        <v>12537</v>
      </c>
      <c r="M6335" s="5" t="s">
        <v>70</v>
      </c>
      <c r="N6335">
        <v>1</v>
      </c>
      <c r="O6335" t="s">
        <v>29</v>
      </c>
      <c r="P6335" s="1">
        <v>45507</v>
      </c>
      <c r="Q6335" s="1">
        <v>45523</v>
      </c>
      <c r="R6335">
        <v>1979</v>
      </c>
      <c r="S6335" s="4">
        <v>8</v>
      </c>
      <c r="T6335" t="s">
        <v>55</v>
      </c>
    </row>
    <row r="6336" spans="1:20" x14ac:dyDescent="0.35">
      <c r="A6336" t="s">
        <v>12538</v>
      </c>
      <c r="B6336" s="5" t="s">
        <v>28802</v>
      </c>
      <c r="C6336" s="6">
        <v>95354</v>
      </c>
      <c r="D6336" t="s">
        <v>22</v>
      </c>
      <c r="E6336">
        <v>95354</v>
      </c>
      <c r="F6336" s="5" t="s">
        <v>50</v>
      </c>
      <c r="G6336" s="5" t="s">
        <v>51</v>
      </c>
      <c r="H6336" s="5" t="s">
        <v>25</v>
      </c>
      <c r="I6336" t="s">
        <v>44</v>
      </c>
      <c r="J6336" t="s">
        <v>25</v>
      </c>
      <c r="K6336">
        <v>0</v>
      </c>
      <c r="L6336" s="5" t="s">
        <v>12539</v>
      </c>
      <c r="M6336" s="5" t="s">
        <v>28</v>
      </c>
      <c r="N6336">
        <v>3</v>
      </c>
      <c r="O6336" t="s">
        <v>172</v>
      </c>
      <c r="P6336" s="1">
        <v>45461</v>
      </c>
      <c r="Q6336" s="1">
        <v>45486</v>
      </c>
      <c r="R6336">
        <v>2489</v>
      </c>
      <c r="S6336" s="4">
        <v>9.8000000000000007</v>
      </c>
      <c r="T6336" t="s">
        <v>95</v>
      </c>
    </row>
    <row r="6337" spans="1:20" x14ac:dyDescent="0.35">
      <c r="A6337" t="s">
        <v>12540</v>
      </c>
      <c r="B6337" s="5" t="s">
        <v>28802</v>
      </c>
      <c r="C6337" s="6">
        <v>91154</v>
      </c>
      <c r="D6337" t="s">
        <v>120</v>
      </c>
      <c r="E6337">
        <v>82039</v>
      </c>
      <c r="F6337" s="5" t="s">
        <v>58</v>
      </c>
      <c r="G6337" s="5" t="s">
        <v>51</v>
      </c>
      <c r="H6337" s="5" t="s">
        <v>121</v>
      </c>
      <c r="I6337" t="s">
        <v>35</v>
      </c>
      <c r="J6337" t="s">
        <v>121</v>
      </c>
      <c r="K6337">
        <v>100</v>
      </c>
      <c r="L6337" s="5" t="s">
        <v>12541</v>
      </c>
      <c r="M6337" s="5" t="s">
        <v>70</v>
      </c>
      <c r="N6337">
        <v>1</v>
      </c>
      <c r="O6337" t="s">
        <v>62</v>
      </c>
      <c r="P6337" s="1">
        <v>45431</v>
      </c>
      <c r="Q6337" s="1">
        <v>45460</v>
      </c>
      <c r="R6337">
        <v>1997</v>
      </c>
      <c r="S6337" s="4">
        <v>7.1</v>
      </c>
      <c r="T6337" t="s">
        <v>108</v>
      </c>
    </row>
    <row r="6338" spans="1:20" x14ac:dyDescent="0.35">
      <c r="A6338" t="s">
        <v>12542</v>
      </c>
      <c r="B6338" s="5" t="s">
        <v>162</v>
      </c>
      <c r="C6338" s="6">
        <v>76991</v>
      </c>
      <c r="D6338" t="s">
        <v>92</v>
      </c>
      <c r="E6338">
        <v>57743</v>
      </c>
      <c r="F6338" s="5" t="s">
        <v>58</v>
      </c>
      <c r="G6338" s="5" t="s">
        <v>24</v>
      </c>
      <c r="H6338" s="5" t="s">
        <v>93</v>
      </c>
      <c r="I6338" t="s">
        <v>26</v>
      </c>
      <c r="J6338" t="s">
        <v>93</v>
      </c>
      <c r="K6338">
        <v>50</v>
      </c>
      <c r="L6338" s="5" t="s">
        <v>12543</v>
      </c>
      <c r="M6338" s="5" t="s">
        <v>54</v>
      </c>
      <c r="N6338">
        <v>1</v>
      </c>
      <c r="O6338" t="s">
        <v>71</v>
      </c>
      <c r="P6338" s="1">
        <v>45343</v>
      </c>
      <c r="Q6338" s="1">
        <v>45364</v>
      </c>
      <c r="R6338">
        <v>2053</v>
      </c>
      <c r="S6338" s="4">
        <v>9</v>
      </c>
      <c r="T6338" t="s">
        <v>103</v>
      </c>
    </row>
    <row r="6339" spans="1:20" x14ac:dyDescent="0.35">
      <c r="A6339" t="s">
        <v>12544</v>
      </c>
      <c r="B6339" s="5" t="s">
        <v>28801</v>
      </c>
      <c r="C6339" s="6">
        <v>64003</v>
      </c>
      <c r="D6339" t="s">
        <v>22</v>
      </c>
      <c r="E6339">
        <v>64003</v>
      </c>
      <c r="F6339" s="5" t="s">
        <v>58</v>
      </c>
      <c r="G6339" s="5" t="s">
        <v>51</v>
      </c>
      <c r="H6339" s="5" t="s">
        <v>191</v>
      </c>
      <c r="I6339" t="s">
        <v>26</v>
      </c>
      <c r="J6339" t="s">
        <v>191</v>
      </c>
      <c r="K6339">
        <v>100</v>
      </c>
      <c r="L6339" s="5" t="s">
        <v>12545</v>
      </c>
      <c r="M6339" s="5" t="s">
        <v>37</v>
      </c>
      <c r="N6339">
        <v>1</v>
      </c>
      <c r="O6339" t="s">
        <v>135</v>
      </c>
      <c r="P6339" s="1">
        <v>45645</v>
      </c>
      <c r="Q6339" s="1">
        <v>45679</v>
      </c>
      <c r="R6339">
        <v>1438</v>
      </c>
      <c r="S6339" s="4">
        <v>9.1</v>
      </c>
      <c r="T6339" t="s">
        <v>136</v>
      </c>
    </row>
    <row r="6340" spans="1:20" x14ac:dyDescent="0.35">
      <c r="A6340" t="s">
        <v>12546</v>
      </c>
      <c r="B6340" s="5" t="s">
        <v>28799</v>
      </c>
      <c r="C6340" s="6">
        <v>107493</v>
      </c>
      <c r="D6340" t="s">
        <v>41</v>
      </c>
      <c r="E6340">
        <v>91369</v>
      </c>
      <c r="F6340" s="5" t="s">
        <v>50</v>
      </c>
      <c r="G6340" s="5" t="s">
        <v>59</v>
      </c>
      <c r="H6340" s="5" t="s">
        <v>126</v>
      </c>
      <c r="I6340" t="s">
        <v>26</v>
      </c>
      <c r="J6340" t="s">
        <v>126</v>
      </c>
      <c r="K6340">
        <v>100</v>
      </c>
      <c r="L6340" s="5" t="s">
        <v>1802</v>
      </c>
      <c r="M6340" s="5" t="s">
        <v>70</v>
      </c>
      <c r="N6340">
        <v>2</v>
      </c>
      <c r="O6340" t="s">
        <v>78</v>
      </c>
      <c r="P6340" s="1">
        <v>45392</v>
      </c>
      <c r="Q6340" s="1">
        <v>45436</v>
      </c>
      <c r="R6340">
        <v>1960</v>
      </c>
      <c r="S6340" s="4">
        <v>9.6</v>
      </c>
      <c r="T6340" t="s">
        <v>103</v>
      </c>
    </row>
    <row r="6341" spans="1:20" x14ac:dyDescent="0.35">
      <c r="A6341" t="s">
        <v>12547</v>
      </c>
      <c r="B6341" s="5" t="s">
        <v>28800</v>
      </c>
      <c r="C6341" s="6">
        <v>54975</v>
      </c>
      <c r="D6341" t="s">
        <v>33</v>
      </c>
      <c r="E6341">
        <v>6047250</v>
      </c>
      <c r="F6341" s="5" t="s">
        <v>58</v>
      </c>
      <c r="G6341" s="5" t="s">
        <v>42</v>
      </c>
      <c r="H6341" s="5" t="s">
        <v>34</v>
      </c>
      <c r="I6341" t="s">
        <v>44</v>
      </c>
      <c r="J6341" t="s">
        <v>34</v>
      </c>
      <c r="K6341">
        <v>0</v>
      </c>
      <c r="L6341" s="5" t="s">
        <v>12548</v>
      </c>
      <c r="M6341" s="5" t="s">
        <v>54</v>
      </c>
      <c r="N6341">
        <v>1</v>
      </c>
      <c r="O6341" t="s">
        <v>141</v>
      </c>
      <c r="P6341" s="1">
        <v>45760</v>
      </c>
      <c r="Q6341" s="1">
        <v>45801</v>
      </c>
      <c r="R6341">
        <v>702</v>
      </c>
      <c r="S6341" s="4">
        <v>7.9</v>
      </c>
      <c r="T6341" t="s">
        <v>153</v>
      </c>
    </row>
    <row r="6342" spans="1:20" x14ac:dyDescent="0.35">
      <c r="A6342" t="s">
        <v>12549</v>
      </c>
      <c r="B6342" s="5" t="s">
        <v>28802</v>
      </c>
      <c r="C6342" s="6">
        <v>157422</v>
      </c>
      <c r="D6342" t="s">
        <v>22</v>
      </c>
      <c r="E6342">
        <v>157422</v>
      </c>
      <c r="F6342" s="5" t="s">
        <v>66</v>
      </c>
      <c r="G6342" s="5" t="s">
        <v>24</v>
      </c>
      <c r="H6342" s="5" t="s">
        <v>68</v>
      </c>
      <c r="I6342" t="s">
        <v>35</v>
      </c>
      <c r="J6342" t="s">
        <v>68</v>
      </c>
      <c r="K6342">
        <v>50</v>
      </c>
      <c r="L6342" s="5" t="s">
        <v>12550</v>
      </c>
      <c r="M6342" s="5" t="s">
        <v>70</v>
      </c>
      <c r="N6342">
        <v>8</v>
      </c>
      <c r="O6342" t="s">
        <v>107</v>
      </c>
      <c r="P6342" s="1">
        <v>45581</v>
      </c>
      <c r="Q6342" s="1">
        <v>45635</v>
      </c>
      <c r="R6342">
        <v>616</v>
      </c>
      <c r="S6342" s="4">
        <v>5.9</v>
      </c>
      <c r="T6342" t="s">
        <v>277</v>
      </c>
    </row>
    <row r="6343" spans="1:20" x14ac:dyDescent="0.35">
      <c r="A6343" t="s">
        <v>12551</v>
      </c>
      <c r="B6343" s="5" t="s">
        <v>49</v>
      </c>
      <c r="C6343" s="6">
        <v>289891</v>
      </c>
      <c r="D6343" t="s">
        <v>22</v>
      </c>
      <c r="E6343">
        <v>289891</v>
      </c>
      <c r="F6343" s="5" t="s">
        <v>23</v>
      </c>
      <c r="G6343" s="5" t="s">
        <v>51</v>
      </c>
      <c r="H6343" s="5" t="s">
        <v>68</v>
      </c>
      <c r="I6343" t="s">
        <v>35</v>
      </c>
      <c r="J6343" t="s">
        <v>52</v>
      </c>
      <c r="K6343">
        <v>100</v>
      </c>
      <c r="L6343" s="5" t="s">
        <v>12552</v>
      </c>
      <c r="M6343" s="5" t="s">
        <v>28</v>
      </c>
      <c r="N6343">
        <v>11</v>
      </c>
      <c r="O6343" t="s">
        <v>62</v>
      </c>
      <c r="P6343" s="1">
        <v>45505</v>
      </c>
      <c r="Q6343" s="1">
        <v>45544</v>
      </c>
      <c r="R6343">
        <v>1979</v>
      </c>
      <c r="S6343" s="4">
        <v>9.5</v>
      </c>
      <c r="T6343" t="s">
        <v>103</v>
      </c>
    </row>
    <row r="6344" spans="1:20" x14ac:dyDescent="0.35">
      <c r="A6344" t="s">
        <v>12553</v>
      </c>
      <c r="B6344" s="5" t="s">
        <v>28802</v>
      </c>
      <c r="C6344" s="6">
        <v>111548</v>
      </c>
      <c r="D6344" t="s">
        <v>120</v>
      </c>
      <c r="E6344">
        <v>100393</v>
      </c>
      <c r="F6344" s="5" t="s">
        <v>58</v>
      </c>
      <c r="G6344" s="5" t="s">
        <v>24</v>
      </c>
      <c r="H6344" s="5" t="s">
        <v>121</v>
      </c>
      <c r="I6344" t="s">
        <v>26</v>
      </c>
      <c r="J6344" t="s">
        <v>82</v>
      </c>
      <c r="K6344">
        <v>100</v>
      </c>
      <c r="L6344" s="5" t="s">
        <v>12554</v>
      </c>
      <c r="M6344" s="5" t="s">
        <v>54</v>
      </c>
      <c r="N6344">
        <v>0</v>
      </c>
      <c r="O6344" t="s">
        <v>78</v>
      </c>
      <c r="P6344" s="1">
        <v>45511</v>
      </c>
      <c r="Q6344" s="1">
        <v>45549</v>
      </c>
      <c r="R6344">
        <v>1085</v>
      </c>
      <c r="S6344" s="4">
        <v>8.1999999999999993</v>
      </c>
      <c r="T6344" t="s">
        <v>79</v>
      </c>
    </row>
    <row r="6345" spans="1:20" x14ac:dyDescent="0.35">
      <c r="A6345" t="s">
        <v>12555</v>
      </c>
      <c r="B6345" s="5" t="s">
        <v>49</v>
      </c>
      <c r="C6345" s="6">
        <v>89985</v>
      </c>
      <c r="D6345" t="s">
        <v>41</v>
      </c>
      <c r="E6345">
        <v>76487</v>
      </c>
      <c r="F6345" s="5" t="s">
        <v>50</v>
      </c>
      <c r="G6345" s="5" t="s">
        <v>24</v>
      </c>
      <c r="H6345" s="5" t="s">
        <v>151</v>
      </c>
      <c r="I6345" t="s">
        <v>35</v>
      </c>
      <c r="J6345" t="s">
        <v>151</v>
      </c>
      <c r="K6345">
        <v>50</v>
      </c>
      <c r="L6345" s="5" t="s">
        <v>12556</v>
      </c>
      <c r="M6345" s="5" t="s">
        <v>37</v>
      </c>
      <c r="N6345">
        <v>4</v>
      </c>
      <c r="O6345" t="s">
        <v>141</v>
      </c>
      <c r="P6345" s="1">
        <v>45401</v>
      </c>
      <c r="Q6345" s="1">
        <v>45456</v>
      </c>
      <c r="R6345">
        <v>2089</v>
      </c>
      <c r="S6345" s="4">
        <v>8.6</v>
      </c>
      <c r="T6345" t="s">
        <v>30</v>
      </c>
    </row>
    <row r="6346" spans="1:20" x14ac:dyDescent="0.35">
      <c r="A6346" t="s">
        <v>12557</v>
      </c>
      <c r="B6346" s="5" t="s">
        <v>40</v>
      </c>
      <c r="C6346" s="6">
        <v>67846</v>
      </c>
      <c r="D6346" t="s">
        <v>22</v>
      </c>
      <c r="E6346">
        <v>67846</v>
      </c>
      <c r="F6346" s="5" t="s">
        <v>58</v>
      </c>
      <c r="G6346" s="5" t="s">
        <v>51</v>
      </c>
      <c r="H6346" s="5" t="s">
        <v>52</v>
      </c>
      <c r="I6346" t="s">
        <v>44</v>
      </c>
      <c r="J6346" t="s">
        <v>52</v>
      </c>
      <c r="K6346">
        <v>100</v>
      </c>
      <c r="L6346" s="5" t="s">
        <v>12558</v>
      </c>
      <c r="M6346" s="5" t="s">
        <v>37</v>
      </c>
      <c r="N6346">
        <v>1</v>
      </c>
      <c r="O6346" t="s">
        <v>112</v>
      </c>
      <c r="P6346" s="1">
        <v>45403</v>
      </c>
      <c r="Q6346" s="1">
        <v>45462</v>
      </c>
      <c r="R6346">
        <v>2207</v>
      </c>
      <c r="S6346" s="4">
        <v>5.6</v>
      </c>
      <c r="T6346" t="s">
        <v>243</v>
      </c>
    </row>
    <row r="6347" spans="1:20" x14ac:dyDescent="0.35">
      <c r="A6347" t="s">
        <v>12559</v>
      </c>
      <c r="B6347" s="5" t="s">
        <v>179</v>
      </c>
      <c r="C6347" s="6">
        <v>54041</v>
      </c>
      <c r="D6347" t="s">
        <v>41</v>
      </c>
      <c r="E6347">
        <v>45935</v>
      </c>
      <c r="F6347" s="5" t="s">
        <v>58</v>
      </c>
      <c r="G6347" s="5" t="s">
        <v>24</v>
      </c>
      <c r="H6347" s="5" t="s">
        <v>151</v>
      </c>
      <c r="I6347" t="s">
        <v>44</v>
      </c>
      <c r="J6347" t="s">
        <v>151</v>
      </c>
      <c r="K6347">
        <v>0</v>
      </c>
      <c r="L6347" s="5" t="s">
        <v>12560</v>
      </c>
      <c r="M6347" s="5" t="s">
        <v>54</v>
      </c>
      <c r="N6347">
        <v>1</v>
      </c>
      <c r="O6347" t="s">
        <v>29</v>
      </c>
      <c r="P6347" s="1">
        <v>45624</v>
      </c>
      <c r="Q6347" s="1">
        <v>45650</v>
      </c>
      <c r="R6347">
        <v>919</v>
      </c>
      <c r="S6347" s="4">
        <v>7</v>
      </c>
      <c r="T6347" t="s">
        <v>136</v>
      </c>
    </row>
    <row r="6348" spans="1:20" x14ac:dyDescent="0.35">
      <c r="A6348" t="s">
        <v>12561</v>
      </c>
      <c r="B6348" s="5" t="s">
        <v>179</v>
      </c>
      <c r="C6348" s="6">
        <v>72359</v>
      </c>
      <c r="D6348" t="s">
        <v>22</v>
      </c>
      <c r="E6348">
        <v>72359</v>
      </c>
      <c r="F6348" s="5" t="s">
        <v>66</v>
      </c>
      <c r="G6348" s="5" t="s">
        <v>24</v>
      </c>
      <c r="H6348" s="5" t="s">
        <v>157</v>
      </c>
      <c r="I6348" t="s">
        <v>35</v>
      </c>
      <c r="J6348" t="s">
        <v>157</v>
      </c>
      <c r="K6348">
        <v>0</v>
      </c>
      <c r="L6348" s="5" t="s">
        <v>12562</v>
      </c>
      <c r="M6348" s="5" t="s">
        <v>54</v>
      </c>
      <c r="N6348">
        <v>7</v>
      </c>
      <c r="O6348" t="s">
        <v>88</v>
      </c>
      <c r="P6348" s="1">
        <v>45729</v>
      </c>
      <c r="Q6348" s="1">
        <v>45784</v>
      </c>
      <c r="R6348">
        <v>1032</v>
      </c>
      <c r="S6348" s="4">
        <v>6.8</v>
      </c>
      <c r="T6348" t="s">
        <v>55</v>
      </c>
    </row>
    <row r="6349" spans="1:20" x14ac:dyDescent="0.35">
      <c r="A6349" t="s">
        <v>12563</v>
      </c>
      <c r="B6349" s="5" t="s">
        <v>217</v>
      </c>
      <c r="C6349" s="6">
        <v>123879</v>
      </c>
      <c r="D6349" t="s">
        <v>22</v>
      </c>
      <c r="E6349">
        <v>123879</v>
      </c>
      <c r="F6349" s="5" t="s">
        <v>66</v>
      </c>
      <c r="G6349" s="5" t="s">
        <v>24</v>
      </c>
      <c r="H6349" s="5" t="s">
        <v>52</v>
      </c>
      <c r="I6349" t="s">
        <v>44</v>
      </c>
      <c r="J6349" t="s">
        <v>151</v>
      </c>
      <c r="K6349">
        <v>0</v>
      </c>
      <c r="L6349" s="5" t="s">
        <v>6877</v>
      </c>
      <c r="M6349" s="5" t="s">
        <v>28</v>
      </c>
      <c r="N6349">
        <v>8</v>
      </c>
      <c r="O6349" t="s">
        <v>147</v>
      </c>
      <c r="P6349" s="1">
        <v>45777</v>
      </c>
      <c r="Q6349" s="1">
        <v>45840</v>
      </c>
      <c r="R6349">
        <v>828</v>
      </c>
      <c r="S6349" s="4">
        <v>7.2</v>
      </c>
      <c r="T6349" t="s">
        <v>118</v>
      </c>
    </row>
    <row r="6350" spans="1:20" x14ac:dyDescent="0.35">
      <c r="A6350" t="s">
        <v>12564</v>
      </c>
      <c r="B6350" s="5" t="s">
        <v>28799</v>
      </c>
      <c r="C6350" s="6">
        <v>166701</v>
      </c>
      <c r="D6350" t="s">
        <v>22</v>
      </c>
      <c r="E6350">
        <v>166701</v>
      </c>
      <c r="F6350" s="5" t="s">
        <v>66</v>
      </c>
      <c r="G6350" s="5" t="s">
        <v>51</v>
      </c>
      <c r="H6350" s="5" t="s">
        <v>129</v>
      </c>
      <c r="I6350" t="s">
        <v>35</v>
      </c>
      <c r="J6350" t="s">
        <v>247</v>
      </c>
      <c r="K6350">
        <v>100</v>
      </c>
      <c r="L6350" s="5" t="s">
        <v>12565</v>
      </c>
      <c r="M6350" s="5" t="s">
        <v>28</v>
      </c>
      <c r="N6350">
        <v>8</v>
      </c>
      <c r="O6350" t="s">
        <v>29</v>
      </c>
      <c r="P6350" s="1">
        <v>45637</v>
      </c>
      <c r="Q6350" s="1">
        <v>45656</v>
      </c>
      <c r="R6350">
        <v>2134</v>
      </c>
      <c r="S6350" s="4">
        <v>5.5</v>
      </c>
      <c r="T6350" t="s">
        <v>47</v>
      </c>
    </row>
    <row r="6351" spans="1:20" x14ac:dyDescent="0.35">
      <c r="A6351" t="s">
        <v>12566</v>
      </c>
      <c r="B6351" s="5" t="s">
        <v>28799</v>
      </c>
      <c r="C6351" s="6">
        <v>129156</v>
      </c>
      <c r="D6351" t="s">
        <v>74</v>
      </c>
      <c r="E6351">
        <v>161445</v>
      </c>
      <c r="F6351" s="5" t="s">
        <v>66</v>
      </c>
      <c r="G6351" s="5" t="s">
        <v>24</v>
      </c>
      <c r="H6351" s="5" t="s">
        <v>75</v>
      </c>
      <c r="I6351" t="s">
        <v>44</v>
      </c>
      <c r="J6351" t="s">
        <v>1192</v>
      </c>
      <c r="K6351">
        <v>50</v>
      </c>
      <c r="L6351" s="5" t="s">
        <v>12567</v>
      </c>
      <c r="M6351" s="5" t="s">
        <v>37</v>
      </c>
      <c r="N6351">
        <v>8</v>
      </c>
      <c r="O6351" t="s">
        <v>131</v>
      </c>
      <c r="P6351" s="1">
        <v>45333</v>
      </c>
      <c r="Q6351" s="1">
        <v>45367</v>
      </c>
      <c r="R6351">
        <v>1419</v>
      </c>
      <c r="S6351" s="4">
        <v>8.9</v>
      </c>
      <c r="T6351" t="s">
        <v>38</v>
      </c>
    </row>
    <row r="6352" spans="1:20" x14ac:dyDescent="0.35">
      <c r="A6352" t="s">
        <v>12568</v>
      </c>
      <c r="B6352" s="5" t="s">
        <v>217</v>
      </c>
      <c r="C6352" s="6">
        <v>120933</v>
      </c>
      <c r="D6352" t="s">
        <v>22</v>
      </c>
      <c r="E6352">
        <v>120933</v>
      </c>
      <c r="F6352" s="5" t="s">
        <v>50</v>
      </c>
      <c r="G6352" s="5" t="s">
        <v>51</v>
      </c>
      <c r="H6352" s="5" t="s">
        <v>97</v>
      </c>
      <c r="I6352" t="s">
        <v>26</v>
      </c>
      <c r="J6352" t="s">
        <v>97</v>
      </c>
      <c r="K6352">
        <v>50</v>
      </c>
      <c r="L6352" s="5" t="s">
        <v>12569</v>
      </c>
      <c r="M6352" s="5" t="s">
        <v>37</v>
      </c>
      <c r="N6352">
        <v>4</v>
      </c>
      <c r="O6352" t="s">
        <v>147</v>
      </c>
      <c r="P6352" s="1">
        <v>45739</v>
      </c>
      <c r="Q6352" s="1">
        <v>45786</v>
      </c>
      <c r="R6352">
        <v>1949</v>
      </c>
      <c r="S6352" s="4">
        <v>5.5</v>
      </c>
      <c r="T6352" t="s">
        <v>63</v>
      </c>
    </row>
    <row r="6353" spans="1:20" x14ac:dyDescent="0.35">
      <c r="A6353" t="s">
        <v>12570</v>
      </c>
      <c r="B6353" s="5" t="s">
        <v>49</v>
      </c>
      <c r="C6353" s="6">
        <v>81946</v>
      </c>
      <c r="D6353" t="s">
        <v>22</v>
      </c>
      <c r="E6353">
        <v>81946</v>
      </c>
      <c r="F6353" s="5" t="s">
        <v>58</v>
      </c>
      <c r="G6353" s="5" t="s">
        <v>24</v>
      </c>
      <c r="H6353" s="5" t="s">
        <v>52</v>
      </c>
      <c r="I6353" t="s">
        <v>35</v>
      </c>
      <c r="J6353" t="s">
        <v>410</v>
      </c>
      <c r="K6353">
        <v>100</v>
      </c>
      <c r="L6353" s="5" t="s">
        <v>12571</v>
      </c>
      <c r="M6353" s="5" t="s">
        <v>54</v>
      </c>
      <c r="N6353">
        <v>0</v>
      </c>
      <c r="O6353" t="s">
        <v>147</v>
      </c>
      <c r="P6353" s="1">
        <v>45455</v>
      </c>
      <c r="Q6353" s="1">
        <v>45522</v>
      </c>
      <c r="R6353">
        <v>814</v>
      </c>
      <c r="S6353" s="4">
        <v>8.1</v>
      </c>
      <c r="T6353" t="s">
        <v>79</v>
      </c>
    </row>
    <row r="6354" spans="1:20" x14ac:dyDescent="0.35">
      <c r="A6354" t="s">
        <v>12572</v>
      </c>
      <c r="B6354" s="5" t="s">
        <v>91</v>
      </c>
      <c r="C6354" s="6">
        <v>70100</v>
      </c>
      <c r="D6354" t="s">
        <v>22</v>
      </c>
      <c r="E6354">
        <v>70100</v>
      </c>
      <c r="F6354" s="5" t="s">
        <v>58</v>
      </c>
      <c r="G6354" s="5" t="s">
        <v>59</v>
      </c>
      <c r="H6354" s="5" t="s">
        <v>25</v>
      </c>
      <c r="I6354" t="s">
        <v>35</v>
      </c>
      <c r="J6354" t="s">
        <v>25</v>
      </c>
      <c r="K6354">
        <v>100</v>
      </c>
      <c r="L6354" s="5" t="s">
        <v>12573</v>
      </c>
      <c r="M6354" s="5" t="s">
        <v>70</v>
      </c>
      <c r="N6354">
        <v>1</v>
      </c>
      <c r="O6354" t="s">
        <v>107</v>
      </c>
      <c r="P6354" s="1">
        <v>45532</v>
      </c>
      <c r="Q6354" s="1">
        <v>45572</v>
      </c>
      <c r="R6354">
        <v>1311</v>
      </c>
      <c r="S6354" s="4">
        <v>6.1</v>
      </c>
      <c r="T6354" t="s">
        <v>277</v>
      </c>
    </row>
    <row r="6355" spans="1:20" x14ac:dyDescent="0.35">
      <c r="A6355" t="s">
        <v>12574</v>
      </c>
      <c r="B6355" s="5" t="s">
        <v>91</v>
      </c>
      <c r="C6355" s="6">
        <v>159640</v>
      </c>
      <c r="D6355" t="s">
        <v>120</v>
      </c>
      <c r="E6355">
        <v>143676</v>
      </c>
      <c r="F6355" s="5" t="s">
        <v>50</v>
      </c>
      <c r="G6355" s="5" t="s">
        <v>42</v>
      </c>
      <c r="H6355" s="5" t="s">
        <v>121</v>
      </c>
      <c r="I6355" t="s">
        <v>35</v>
      </c>
      <c r="J6355" t="s">
        <v>940</v>
      </c>
      <c r="K6355">
        <v>50</v>
      </c>
      <c r="L6355" s="5" t="s">
        <v>12575</v>
      </c>
      <c r="M6355" s="5" t="s">
        <v>28</v>
      </c>
      <c r="N6355">
        <v>3</v>
      </c>
      <c r="O6355" t="s">
        <v>88</v>
      </c>
      <c r="P6355" s="1">
        <v>45383</v>
      </c>
      <c r="Q6355" s="1">
        <v>45422</v>
      </c>
      <c r="R6355">
        <v>915</v>
      </c>
      <c r="S6355" s="4">
        <v>8.4</v>
      </c>
      <c r="T6355" t="s">
        <v>243</v>
      </c>
    </row>
    <row r="6356" spans="1:20" x14ac:dyDescent="0.35">
      <c r="A6356" t="s">
        <v>12576</v>
      </c>
      <c r="B6356" s="5" t="s">
        <v>28802</v>
      </c>
      <c r="C6356" s="6">
        <v>137323</v>
      </c>
      <c r="D6356" t="s">
        <v>22</v>
      </c>
      <c r="E6356">
        <v>137323</v>
      </c>
      <c r="F6356" s="5" t="s">
        <v>66</v>
      </c>
      <c r="G6356" s="5" t="s">
        <v>42</v>
      </c>
      <c r="H6356" s="5" t="s">
        <v>101</v>
      </c>
      <c r="I6356" t="s">
        <v>44</v>
      </c>
      <c r="J6356" t="s">
        <v>101</v>
      </c>
      <c r="K6356">
        <v>100</v>
      </c>
      <c r="L6356" s="5" t="s">
        <v>12577</v>
      </c>
      <c r="M6356" s="5" t="s">
        <v>37</v>
      </c>
      <c r="N6356">
        <v>5</v>
      </c>
      <c r="O6356" t="s">
        <v>147</v>
      </c>
      <c r="P6356" s="1">
        <v>45673</v>
      </c>
      <c r="Q6356" s="1">
        <v>45726</v>
      </c>
      <c r="R6356">
        <v>2296</v>
      </c>
      <c r="S6356" s="4">
        <v>5.5</v>
      </c>
      <c r="T6356" t="s">
        <v>89</v>
      </c>
    </row>
    <row r="6357" spans="1:20" x14ac:dyDescent="0.35">
      <c r="A6357" t="s">
        <v>12578</v>
      </c>
      <c r="B6357" s="5" t="s">
        <v>162</v>
      </c>
      <c r="C6357" s="6">
        <v>173170</v>
      </c>
      <c r="D6357" t="s">
        <v>22</v>
      </c>
      <c r="E6357">
        <v>173170</v>
      </c>
      <c r="F6357" s="5" t="s">
        <v>66</v>
      </c>
      <c r="G6357" s="5" t="s">
        <v>51</v>
      </c>
      <c r="H6357" s="5" t="s">
        <v>68</v>
      </c>
      <c r="I6357" t="s">
        <v>44</v>
      </c>
      <c r="J6357" t="s">
        <v>43</v>
      </c>
      <c r="K6357">
        <v>100</v>
      </c>
      <c r="L6357" s="5" t="s">
        <v>12579</v>
      </c>
      <c r="M6357" s="5" t="s">
        <v>70</v>
      </c>
      <c r="N6357">
        <v>6</v>
      </c>
      <c r="O6357" t="s">
        <v>85</v>
      </c>
      <c r="P6357" s="1">
        <v>45334</v>
      </c>
      <c r="Q6357" s="1">
        <v>45402</v>
      </c>
      <c r="R6357">
        <v>501</v>
      </c>
      <c r="S6357" s="4">
        <v>8.8000000000000007</v>
      </c>
      <c r="T6357" t="s">
        <v>89</v>
      </c>
    </row>
    <row r="6358" spans="1:20" x14ac:dyDescent="0.35">
      <c r="A6358" t="s">
        <v>12580</v>
      </c>
      <c r="B6358" s="5" t="s">
        <v>40</v>
      </c>
      <c r="C6358" s="6">
        <v>72402</v>
      </c>
      <c r="D6358" t="s">
        <v>65</v>
      </c>
      <c r="E6358">
        <v>94123</v>
      </c>
      <c r="F6358" s="5" t="s">
        <v>58</v>
      </c>
      <c r="G6358" s="5" t="s">
        <v>42</v>
      </c>
      <c r="H6358" s="5" t="s">
        <v>67</v>
      </c>
      <c r="I6358" t="s">
        <v>26</v>
      </c>
      <c r="J6358" t="s">
        <v>133</v>
      </c>
      <c r="K6358">
        <v>0</v>
      </c>
      <c r="L6358" s="5" t="s">
        <v>12581</v>
      </c>
      <c r="M6358" s="5" t="s">
        <v>37</v>
      </c>
      <c r="N6358">
        <v>0</v>
      </c>
      <c r="O6358" t="s">
        <v>107</v>
      </c>
      <c r="P6358" s="1">
        <v>45653</v>
      </c>
      <c r="Q6358" s="1">
        <v>45724</v>
      </c>
      <c r="R6358">
        <v>1616</v>
      </c>
      <c r="S6358" s="4">
        <v>6.4</v>
      </c>
      <c r="T6358" t="s">
        <v>89</v>
      </c>
    </row>
    <row r="6359" spans="1:20" x14ac:dyDescent="0.35">
      <c r="A6359" t="s">
        <v>12582</v>
      </c>
      <c r="B6359" s="5" t="s">
        <v>28801</v>
      </c>
      <c r="C6359" s="6">
        <v>138464</v>
      </c>
      <c r="D6359" t="s">
        <v>74</v>
      </c>
      <c r="E6359">
        <v>173080</v>
      </c>
      <c r="F6359" s="5" t="s">
        <v>66</v>
      </c>
      <c r="G6359" s="5" t="s">
        <v>51</v>
      </c>
      <c r="H6359" s="5" t="s">
        <v>75</v>
      </c>
      <c r="I6359" t="s">
        <v>35</v>
      </c>
      <c r="J6359" t="s">
        <v>75</v>
      </c>
      <c r="K6359">
        <v>100</v>
      </c>
      <c r="L6359" s="5" t="s">
        <v>12583</v>
      </c>
      <c r="M6359" s="5" t="s">
        <v>54</v>
      </c>
      <c r="N6359">
        <v>8</v>
      </c>
      <c r="O6359" t="s">
        <v>46</v>
      </c>
      <c r="P6359" s="1">
        <v>45749</v>
      </c>
      <c r="Q6359" s="1">
        <v>45805</v>
      </c>
      <c r="R6359">
        <v>2151</v>
      </c>
      <c r="S6359" s="4">
        <v>8.1999999999999993</v>
      </c>
      <c r="T6359" t="s">
        <v>103</v>
      </c>
    </row>
    <row r="6360" spans="1:20" x14ac:dyDescent="0.35">
      <c r="A6360" t="s">
        <v>12584</v>
      </c>
      <c r="B6360" s="5" t="s">
        <v>28802</v>
      </c>
      <c r="C6360" s="6">
        <v>132681</v>
      </c>
      <c r="D6360" t="s">
        <v>22</v>
      </c>
      <c r="E6360">
        <v>132681</v>
      </c>
      <c r="F6360" s="5" t="s">
        <v>66</v>
      </c>
      <c r="G6360" s="5" t="s">
        <v>51</v>
      </c>
      <c r="H6360" s="5" t="s">
        <v>191</v>
      </c>
      <c r="I6360" t="s">
        <v>26</v>
      </c>
      <c r="J6360" t="s">
        <v>34</v>
      </c>
      <c r="K6360">
        <v>100</v>
      </c>
      <c r="L6360" s="5" t="s">
        <v>12585</v>
      </c>
      <c r="M6360" s="5" t="s">
        <v>28</v>
      </c>
      <c r="N6360">
        <v>6</v>
      </c>
      <c r="O6360" t="s">
        <v>78</v>
      </c>
      <c r="P6360" s="1">
        <v>45437</v>
      </c>
      <c r="Q6360" s="1">
        <v>45462</v>
      </c>
      <c r="R6360">
        <v>1871</v>
      </c>
      <c r="S6360" s="4">
        <v>9.8000000000000007</v>
      </c>
      <c r="T6360" t="s">
        <v>55</v>
      </c>
    </row>
    <row r="6361" spans="1:20" x14ac:dyDescent="0.35">
      <c r="A6361" t="s">
        <v>12586</v>
      </c>
      <c r="B6361" s="5" t="s">
        <v>40</v>
      </c>
      <c r="C6361" s="6">
        <v>255255</v>
      </c>
      <c r="D6361" t="s">
        <v>22</v>
      </c>
      <c r="E6361">
        <v>255255</v>
      </c>
      <c r="F6361" s="5" t="s">
        <v>23</v>
      </c>
      <c r="G6361" s="5" t="s">
        <v>51</v>
      </c>
      <c r="H6361" s="5" t="s">
        <v>97</v>
      </c>
      <c r="I6361" t="s">
        <v>26</v>
      </c>
      <c r="J6361" t="s">
        <v>1192</v>
      </c>
      <c r="K6361">
        <v>100</v>
      </c>
      <c r="L6361" s="5" t="s">
        <v>12587</v>
      </c>
      <c r="M6361" s="5" t="s">
        <v>37</v>
      </c>
      <c r="N6361">
        <v>16</v>
      </c>
      <c r="O6361" t="s">
        <v>147</v>
      </c>
      <c r="P6361" s="1">
        <v>45728</v>
      </c>
      <c r="Q6361" s="1">
        <v>45780</v>
      </c>
      <c r="R6361">
        <v>1099</v>
      </c>
      <c r="S6361" s="4">
        <v>6.1</v>
      </c>
      <c r="T6361" t="s">
        <v>108</v>
      </c>
    </row>
    <row r="6362" spans="1:20" x14ac:dyDescent="0.35">
      <c r="A6362" t="s">
        <v>12588</v>
      </c>
      <c r="B6362" s="5" t="s">
        <v>21</v>
      </c>
      <c r="C6362" s="6">
        <v>65881</v>
      </c>
      <c r="D6362" t="s">
        <v>41</v>
      </c>
      <c r="E6362">
        <v>55999</v>
      </c>
      <c r="F6362" s="5" t="s">
        <v>58</v>
      </c>
      <c r="G6362" s="5" t="s">
        <v>59</v>
      </c>
      <c r="H6362" s="5" t="s">
        <v>126</v>
      </c>
      <c r="I6362" t="s">
        <v>35</v>
      </c>
      <c r="J6362" t="s">
        <v>126</v>
      </c>
      <c r="K6362">
        <v>100</v>
      </c>
      <c r="L6362" s="5" t="s">
        <v>12589</v>
      </c>
      <c r="M6362" s="5" t="s">
        <v>54</v>
      </c>
      <c r="N6362">
        <v>1</v>
      </c>
      <c r="O6362" t="s">
        <v>147</v>
      </c>
      <c r="P6362" s="1">
        <v>45665</v>
      </c>
      <c r="Q6362" s="1">
        <v>45721</v>
      </c>
      <c r="R6362">
        <v>704</v>
      </c>
      <c r="S6362" s="4">
        <v>5.0999999999999996</v>
      </c>
      <c r="T6362" t="s">
        <v>63</v>
      </c>
    </row>
    <row r="6363" spans="1:20" x14ac:dyDescent="0.35">
      <c r="A6363" t="s">
        <v>12590</v>
      </c>
      <c r="B6363" s="5" t="s">
        <v>174</v>
      </c>
      <c r="C6363" s="6">
        <v>100927</v>
      </c>
      <c r="D6363" t="s">
        <v>22</v>
      </c>
      <c r="E6363">
        <v>100927</v>
      </c>
      <c r="F6363" s="5" t="s">
        <v>66</v>
      </c>
      <c r="G6363" s="5" t="s">
        <v>59</v>
      </c>
      <c r="H6363" s="5" t="s">
        <v>191</v>
      </c>
      <c r="I6363" t="s">
        <v>26</v>
      </c>
      <c r="J6363" t="s">
        <v>191</v>
      </c>
      <c r="K6363">
        <v>100</v>
      </c>
      <c r="L6363" s="5" t="s">
        <v>12591</v>
      </c>
      <c r="M6363" s="5" t="s">
        <v>37</v>
      </c>
      <c r="N6363">
        <v>6</v>
      </c>
      <c r="O6363" t="s">
        <v>107</v>
      </c>
      <c r="P6363" s="1">
        <v>45507</v>
      </c>
      <c r="Q6363" s="1">
        <v>45525</v>
      </c>
      <c r="R6363">
        <v>1875</v>
      </c>
      <c r="S6363" s="4">
        <v>7.6</v>
      </c>
      <c r="T6363" t="s">
        <v>30</v>
      </c>
    </row>
    <row r="6364" spans="1:20" x14ac:dyDescent="0.35">
      <c r="A6364" t="s">
        <v>12592</v>
      </c>
      <c r="B6364" s="5" t="s">
        <v>145</v>
      </c>
      <c r="C6364" s="6">
        <v>158295</v>
      </c>
      <c r="D6364" t="s">
        <v>22</v>
      </c>
      <c r="E6364">
        <v>158295</v>
      </c>
      <c r="F6364" s="5" t="s">
        <v>23</v>
      </c>
      <c r="G6364" s="5" t="s">
        <v>51</v>
      </c>
      <c r="H6364" s="5" t="s">
        <v>129</v>
      </c>
      <c r="I6364" t="s">
        <v>26</v>
      </c>
      <c r="J6364" t="s">
        <v>52</v>
      </c>
      <c r="K6364">
        <v>0</v>
      </c>
      <c r="L6364" s="5" t="s">
        <v>12593</v>
      </c>
      <c r="M6364" s="5" t="s">
        <v>28</v>
      </c>
      <c r="N6364">
        <v>18</v>
      </c>
      <c r="O6364" t="s">
        <v>107</v>
      </c>
      <c r="P6364" s="1">
        <v>45409</v>
      </c>
      <c r="Q6364" s="1">
        <v>45430</v>
      </c>
      <c r="R6364">
        <v>1494</v>
      </c>
      <c r="S6364" s="4">
        <v>9.9</v>
      </c>
      <c r="T6364" t="s">
        <v>89</v>
      </c>
    </row>
    <row r="6365" spans="1:20" x14ac:dyDescent="0.35">
      <c r="A6365" t="s">
        <v>12594</v>
      </c>
      <c r="B6365" s="5" t="s">
        <v>217</v>
      </c>
      <c r="C6365" s="6">
        <v>62963</v>
      </c>
      <c r="D6365" t="s">
        <v>92</v>
      </c>
      <c r="E6365">
        <v>47222</v>
      </c>
      <c r="F6365" s="5" t="s">
        <v>58</v>
      </c>
      <c r="G6365" s="5" t="s">
        <v>51</v>
      </c>
      <c r="H6365" s="5" t="s">
        <v>93</v>
      </c>
      <c r="I6365" t="s">
        <v>26</v>
      </c>
      <c r="J6365" t="s">
        <v>93</v>
      </c>
      <c r="K6365">
        <v>50</v>
      </c>
      <c r="L6365" s="5" t="s">
        <v>12595</v>
      </c>
      <c r="M6365" s="5" t="s">
        <v>70</v>
      </c>
      <c r="N6365">
        <v>0</v>
      </c>
      <c r="O6365" t="s">
        <v>107</v>
      </c>
      <c r="P6365" s="1">
        <v>45328</v>
      </c>
      <c r="Q6365" s="1">
        <v>45396</v>
      </c>
      <c r="R6365">
        <v>535</v>
      </c>
      <c r="S6365" s="4">
        <v>6.2</v>
      </c>
      <c r="T6365" t="s">
        <v>136</v>
      </c>
    </row>
    <row r="6366" spans="1:20" x14ac:dyDescent="0.35">
      <c r="A6366" t="s">
        <v>12596</v>
      </c>
      <c r="B6366" s="5" t="s">
        <v>28800</v>
      </c>
      <c r="C6366" s="6">
        <v>100228</v>
      </c>
      <c r="D6366" t="s">
        <v>22</v>
      </c>
      <c r="E6366">
        <v>100228</v>
      </c>
      <c r="F6366" s="5" t="s">
        <v>50</v>
      </c>
      <c r="G6366" s="5" t="s">
        <v>59</v>
      </c>
      <c r="H6366" s="5" t="s">
        <v>191</v>
      </c>
      <c r="I6366" t="s">
        <v>35</v>
      </c>
      <c r="J6366" t="s">
        <v>191</v>
      </c>
      <c r="K6366">
        <v>100</v>
      </c>
      <c r="L6366" s="5" t="s">
        <v>12597</v>
      </c>
      <c r="M6366" s="5" t="s">
        <v>37</v>
      </c>
      <c r="N6366">
        <v>2</v>
      </c>
      <c r="O6366" t="s">
        <v>85</v>
      </c>
      <c r="P6366" s="1">
        <v>45650</v>
      </c>
      <c r="Q6366" s="1">
        <v>45669</v>
      </c>
      <c r="R6366">
        <v>1774</v>
      </c>
      <c r="S6366" s="4">
        <v>5.4</v>
      </c>
      <c r="T6366" t="s">
        <v>47</v>
      </c>
    </row>
    <row r="6367" spans="1:20" x14ac:dyDescent="0.35">
      <c r="A6367" t="s">
        <v>12598</v>
      </c>
      <c r="B6367" s="5" t="s">
        <v>49</v>
      </c>
      <c r="C6367" s="6">
        <v>74437</v>
      </c>
      <c r="D6367" t="s">
        <v>41</v>
      </c>
      <c r="E6367">
        <v>63271</v>
      </c>
      <c r="F6367" s="5" t="s">
        <v>58</v>
      </c>
      <c r="G6367" s="5" t="s">
        <v>24</v>
      </c>
      <c r="H6367" s="5" t="s">
        <v>60</v>
      </c>
      <c r="I6367" t="s">
        <v>26</v>
      </c>
      <c r="J6367" t="s">
        <v>491</v>
      </c>
      <c r="K6367">
        <v>0</v>
      </c>
      <c r="L6367" s="5" t="s">
        <v>12599</v>
      </c>
      <c r="M6367" s="5" t="s">
        <v>37</v>
      </c>
      <c r="N6367">
        <v>1</v>
      </c>
      <c r="O6367" t="s">
        <v>135</v>
      </c>
      <c r="P6367" s="1">
        <v>45503</v>
      </c>
      <c r="Q6367" s="1">
        <v>45548</v>
      </c>
      <c r="R6367">
        <v>1328</v>
      </c>
      <c r="S6367" s="4">
        <v>6.8</v>
      </c>
      <c r="T6367" t="s">
        <v>55</v>
      </c>
    </row>
    <row r="6368" spans="1:20" x14ac:dyDescent="0.35">
      <c r="A6368" t="s">
        <v>12600</v>
      </c>
      <c r="B6368" s="5" t="s">
        <v>49</v>
      </c>
      <c r="C6368" s="6">
        <v>82236</v>
      </c>
      <c r="D6368" t="s">
        <v>22</v>
      </c>
      <c r="E6368">
        <v>82236</v>
      </c>
      <c r="F6368" s="5" t="s">
        <v>23</v>
      </c>
      <c r="G6368" s="5" t="s">
        <v>42</v>
      </c>
      <c r="H6368" s="5" t="s">
        <v>157</v>
      </c>
      <c r="I6368" t="s">
        <v>26</v>
      </c>
      <c r="J6368" t="s">
        <v>157</v>
      </c>
      <c r="K6368">
        <v>50</v>
      </c>
      <c r="L6368" s="5" t="s">
        <v>12601</v>
      </c>
      <c r="M6368" s="5" t="s">
        <v>28</v>
      </c>
      <c r="N6368">
        <v>16</v>
      </c>
      <c r="O6368" t="s">
        <v>112</v>
      </c>
      <c r="P6368" s="1">
        <v>45525</v>
      </c>
      <c r="Q6368" s="1">
        <v>45575</v>
      </c>
      <c r="R6368">
        <v>2143</v>
      </c>
      <c r="S6368" s="4">
        <v>5.8</v>
      </c>
      <c r="T6368" t="s">
        <v>243</v>
      </c>
    </row>
    <row r="6369" spans="1:20" x14ac:dyDescent="0.35">
      <c r="A6369" t="s">
        <v>12602</v>
      </c>
      <c r="B6369" s="5" t="s">
        <v>174</v>
      </c>
      <c r="C6369" s="6">
        <v>161597</v>
      </c>
      <c r="D6369" t="s">
        <v>41</v>
      </c>
      <c r="E6369">
        <v>137357</v>
      </c>
      <c r="F6369" s="5" t="s">
        <v>23</v>
      </c>
      <c r="G6369" s="5" t="s">
        <v>59</v>
      </c>
      <c r="H6369" s="5" t="s">
        <v>43</v>
      </c>
      <c r="I6369" t="s">
        <v>35</v>
      </c>
      <c r="J6369" t="s">
        <v>291</v>
      </c>
      <c r="K6369">
        <v>100</v>
      </c>
      <c r="L6369" s="5" t="s">
        <v>12603</v>
      </c>
      <c r="M6369" s="5" t="s">
        <v>70</v>
      </c>
      <c r="N6369">
        <v>10</v>
      </c>
      <c r="O6369" t="s">
        <v>71</v>
      </c>
      <c r="P6369" s="1">
        <v>45537</v>
      </c>
      <c r="Q6369" s="1">
        <v>45581</v>
      </c>
      <c r="R6369">
        <v>1862</v>
      </c>
      <c r="S6369" s="4">
        <v>5.3</v>
      </c>
      <c r="T6369" t="s">
        <v>210</v>
      </c>
    </row>
    <row r="6370" spans="1:20" x14ac:dyDescent="0.35">
      <c r="A6370" t="s">
        <v>12604</v>
      </c>
      <c r="B6370" s="5" t="s">
        <v>28802</v>
      </c>
      <c r="C6370" s="6">
        <v>158726</v>
      </c>
      <c r="D6370" t="s">
        <v>22</v>
      </c>
      <c r="E6370">
        <v>158726</v>
      </c>
      <c r="F6370" s="5" t="s">
        <v>23</v>
      </c>
      <c r="G6370" s="5" t="s">
        <v>59</v>
      </c>
      <c r="H6370" s="5" t="s">
        <v>101</v>
      </c>
      <c r="I6370" t="s">
        <v>44</v>
      </c>
      <c r="J6370" t="s">
        <v>101</v>
      </c>
      <c r="K6370">
        <v>0</v>
      </c>
      <c r="L6370" s="5" t="s">
        <v>12605</v>
      </c>
      <c r="M6370" s="5" t="s">
        <v>28</v>
      </c>
      <c r="N6370">
        <v>19</v>
      </c>
      <c r="O6370" t="s">
        <v>135</v>
      </c>
      <c r="P6370" s="1">
        <v>45467</v>
      </c>
      <c r="Q6370" s="1">
        <v>45524</v>
      </c>
      <c r="R6370">
        <v>1436</v>
      </c>
      <c r="S6370" s="4">
        <v>7.4</v>
      </c>
      <c r="T6370" t="s">
        <v>108</v>
      </c>
    </row>
    <row r="6371" spans="1:20" x14ac:dyDescent="0.35">
      <c r="A6371" t="s">
        <v>12606</v>
      </c>
      <c r="B6371" s="5" t="s">
        <v>57</v>
      </c>
      <c r="C6371" s="6">
        <v>42660</v>
      </c>
      <c r="D6371" t="s">
        <v>22</v>
      </c>
      <c r="E6371">
        <v>42660</v>
      </c>
      <c r="F6371" s="5" t="s">
        <v>66</v>
      </c>
      <c r="G6371" s="5" t="s">
        <v>59</v>
      </c>
      <c r="H6371" s="5" t="s">
        <v>116</v>
      </c>
      <c r="I6371" t="s">
        <v>26</v>
      </c>
      <c r="J6371" t="s">
        <v>116</v>
      </c>
      <c r="K6371">
        <v>0</v>
      </c>
      <c r="L6371" s="5" t="s">
        <v>12607</v>
      </c>
      <c r="M6371" s="5" t="s">
        <v>70</v>
      </c>
      <c r="N6371">
        <v>6</v>
      </c>
      <c r="O6371" t="s">
        <v>85</v>
      </c>
      <c r="P6371" s="1">
        <v>45525</v>
      </c>
      <c r="Q6371" s="1">
        <v>45549</v>
      </c>
      <c r="R6371">
        <v>1864</v>
      </c>
      <c r="S6371" s="4">
        <v>5.6</v>
      </c>
      <c r="T6371" t="s">
        <v>55</v>
      </c>
    </row>
    <row r="6372" spans="1:20" x14ac:dyDescent="0.35">
      <c r="A6372" t="s">
        <v>12608</v>
      </c>
      <c r="B6372" s="5" t="s">
        <v>32</v>
      </c>
      <c r="C6372" s="6">
        <v>201912</v>
      </c>
      <c r="D6372" t="s">
        <v>120</v>
      </c>
      <c r="E6372">
        <v>181721</v>
      </c>
      <c r="F6372" s="5" t="s">
        <v>23</v>
      </c>
      <c r="G6372" s="5" t="s">
        <v>51</v>
      </c>
      <c r="H6372" s="5" t="s">
        <v>121</v>
      </c>
      <c r="I6372" t="s">
        <v>44</v>
      </c>
      <c r="J6372" t="s">
        <v>121</v>
      </c>
      <c r="K6372">
        <v>100</v>
      </c>
      <c r="L6372" s="5" t="s">
        <v>12609</v>
      </c>
      <c r="M6372" s="5" t="s">
        <v>54</v>
      </c>
      <c r="N6372">
        <v>14</v>
      </c>
      <c r="O6372" t="s">
        <v>112</v>
      </c>
      <c r="P6372" s="1">
        <v>45584</v>
      </c>
      <c r="Q6372" s="1">
        <v>45619</v>
      </c>
      <c r="R6372">
        <v>755</v>
      </c>
      <c r="S6372" s="4">
        <v>7.7</v>
      </c>
      <c r="T6372" t="s">
        <v>118</v>
      </c>
    </row>
    <row r="6373" spans="1:20" x14ac:dyDescent="0.35">
      <c r="A6373" t="s">
        <v>12610</v>
      </c>
      <c r="B6373" s="5" t="s">
        <v>28802</v>
      </c>
      <c r="C6373" s="6">
        <v>16975</v>
      </c>
      <c r="D6373" t="s">
        <v>22</v>
      </c>
      <c r="E6373">
        <v>16975</v>
      </c>
      <c r="F6373" s="5" t="s">
        <v>58</v>
      </c>
      <c r="G6373" s="5" t="s">
        <v>51</v>
      </c>
      <c r="H6373" s="5" t="s">
        <v>116</v>
      </c>
      <c r="I6373" t="s">
        <v>44</v>
      </c>
      <c r="J6373" t="s">
        <v>116</v>
      </c>
      <c r="K6373">
        <v>50</v>
      </c>
      <c r="L6373" s="5" t="s">
        <v>12611</v>
      </c>
      <c r="M6373" s="5" t="s">
        <v>37</v>
      </c>
      <c r="N6373">
        <v>1</v>
      </c>
      <c r="O6373" t="s">
        <v>107</v>
      </c>
      <c r="P6373" s="1">
        <v>45389</v>
      </c>
      <c r="Q6373" s="1">
        <v>45439</v>
      </c>
      <c r="R6373">
        <v>1613</v>
      </c>
      <c r="S6373" s="4">
        <v>8.3000000000000007</v>
      </c>
      <c r="T6373" t="s">
        <v>47</v>
      </c>
    </row>
    <row r="6374" spans="1:20" x14ac:dyDescent="0.35">
      <c r="A6374" t="s">
        <v>12612</v>
      </c>
      <c r="B6374" s="5" t="s">
        <v>174</v>
      </c>
      <c r="C6374" s="6">
        <v>65768</v>
      </c>
      <c r="D6374" t="s">
        <v>22</v>
      </c>
      <c r="E6374">
        <v>65768</v>
      </c>
      <c r="F6374" s="5" t="s">
        <v>58</v>
      </c>
      <c r="G6374" s="5" t="s">
        <v>59</v>
      </c>
      <c r="H6374" s="5" t="s">
        <v>101</v>
      </c>
      <c r="I6374" t="s">
        <v>26</v>
      </c>
      <c r="J6374" t="s">
        <v>294</v>
      </c>
      <c r="K6374">
        <v>0</v>
      </c>
      <c r="L6374" s="5" t="s">
        <v>12613</v>
      </c>
      <c r="M6374" s="5" t="s">
        <v>37</v>
      </c>
      <c r="N6374">
        <v>1</v>
      </c>
      <c r="O6374" t="s">
        <v>131</v>
      </c>
      <c r="P6374" s="1">
        <v>45448</v>
      </c>
      <c r="Q6374" s="1">
        <v>45478</v>
      </c>
      <c r="R6374">
        <v>589</v>
      </c>
      <c r="S6374" s="4">
        <v>5.9</v>
      </c>
      <c r="T6374" t="s">
        <v>79</v>
      </c>
    </row>
    <row r="6375" spans="1:20" x14ac:dyDescent="0.35">
      <c r="A6375" t="s">
        <v>12614</v>
      </c>
      <c r="B6375" s="5" t="s">
        <v>91</v>
      </c>
      <c r="C6375" s="6">
        <v>31201</v>
      </c>
      <c r="D6375" t="s">
        <v>22</v>
      </c>
      <c r="E6375">
        <v>31201</v>
      </c>
      <c r="F6375" s="5" t="s">
        <v>50</v>
      </c>
      <c r="G6375" s="5" t="s">
        <v>51</v>
      </c>
      <c r="H6375" s="5" t="s">
        <v>116</v>
      </c>
      <c r="I6375" t="s">
        <v>26</v>
      </c>
      <c r="J6375" t="s">
        <v>116</v>
      </c>
      <c r="K6375">
        <v>0</v>
      </c>
      <c r="L6375" s="5" t="s">
        <v>12615</v>
      </c>
      <c r="M6375" s="5" t="s">
        <v>37</v>
      </c>
      <c r="N6375">
        <v>4</v>
      </c>
      <c r="O6375" t="s">
        <v>167</v>
      </c>
      <c r="P6375" s="1">
        <v>45309</v>
      </c>
      <c r="Q6375" s="1">
        <v>45334</v>
      </c>
      <c r="R6375">
        <v>1186</v>
      </c>
      <c r="S6375" s="4">
        <v>6.2</v>
      </c>
      <c r="T6375" t="s">
        <v>63</v>
      </c>
    </row>
    <row r="6376" spans="1:20" x14ac:dyDescent="0.35">
      <c r="A6376" t="s">
        <v>12616</v>
      </c>
      <c r="B6376" s="5" t="s">
        <v>28802</v>
      </c>
      <c r="C6376" s="6">
        <v>99393</v>
      </c>
      <c r="D6376" t="s">
        <v>41</v>
      </c>
      <c r="E6376">
        <v>84484</v>
      </c>
      <c r="F6376" s="5" t="s">
        <v>50</v>
      </c>
      <c r="G6376" s="5" t="s">
        <v>51</v>
      </c>
      <c r="H6376" s="5" t="s">
        <v>60</v>
      </c>
      <c r="I6376" t="s">
        <v>35</v>
      </c>
      <c r="J6376" t="s">
        <v>157</v>
      </c>
      <c r="K6376">
        <v>50</v>
      </c>
      <c r="L6376" s="5" t="s">
        <v>12617</v>
      </c>
      <c r="M6376" s="5" t="s">
        <v>70</v>
      </c>
      <c r="N6376">
        <v>2</v>
      </c>
      <c r="O6376" t="s">
        <v>85</v>
      </c>
      <c r="P6376" s="1">
        <v>45517</v>
      </c>
      <c r="Q6376" s="1">
        <v>45555</v>
      </c>
      <c r="R6376">
        <v>523</v>
      </c>
      <c r="S6376" s="4">
        <v>8.9</v>
      </c>
      <c r="T6376" t="s">
        <v>95</v>
      </c>
    </row>
    <row r="6377" spans="1:20" x14ac:dyDescent="0.35">
      <c r="A6377" t="s">
        <v>12618</v>
      </c>
      <c r="B6377" s="5" t="s">
        <v>174</v>
      </c>
      <c r="C6377" s="6">
        <v>184065</v>
      </c>
      <c r="D6377" t="s">
        <v>41</v>
      </c>
      <c r="E6377">
        <v>156455</v>
      </c>
      <c r="F6377" s="5" t="s">
        <v>23</v>
      </c>
      <c r="G6377" s="5" t="s">
        <v>59</v>
      </c>
      <c r="H6377" s="5" t="s">
        <v>43</v>
      </c>
      <c r="I6377" t="s">
        <v>35</v>
      </c>
      <c r="J6377" t="s">
        <v>43</v>
      </c>
      <c r="K6377">
        <v>50</v>
      </c>
      <c r="L6377" s="5" t="s">
        <v>12619</v>
      </c>
      <c r="M6377" s="5" t="s">
        <v>54</v>
      </c>
      <c r="N6377">
        <v>12</v>
      </c>
      <c r="O6377" t="s">
        <v>78</v>
      </c>
      <c r="P6377" s="1">
        <v>45750</v>
      </c>
      <c r="Q6377" s="1">
        <v>45790</v>
      </c>
      <c r="R6377">
        <v>703</v>
      </c>
      <c r="S6377" s="4">
        <v>6.7</v>
      </c>
      <c r="T6377" t="s">
        <v>30</v>
      </c>
    </row>
    <row r="6378" spans="1:20" x14ac:dyDescent="0.35">
      <c r="A6378" t="s">
        <v>12620</v>
      </c>
      <c r="B6378" s="5" t="s">
        <v>162</v>
      </c>
      <c r="C6378" s="6">
        <v>173893</v>
      </c>
      <c r="D6378" t="s">
        <v>22</v>
      </c>
      <c r="E6378">
        <v>173893</v>
      </c>
      <c r="F6378" s="5" t="s">
        <v>66</v>
      </c>
      <c r="G6378" s="5" t="s">
        <v>42</v>
      </c>
      <c r="H6378" s="5" t="s">
        <v>68</v>
      </c>
      <c r="I6378" t="s">
        <v>26</v>
      </c>
      <c r="J6378" t="s">
        <v>68</v>
      </c>
      <c r="K6378">
        <v>0</v>
      </c>
      <c r="L6378" s="5" t="s">
        <v>7742</v>
      </c>
      <c r="M6378" s="5" t="s">
        <v>70</v>
      </c>
      <c r="N6378">
        <v>6</v>
      </c>
      <c r="O6378" t="s">
        <v>78</v>
      </c>
      <c r="P6378" s="1">
        <v>45439</v>
      </c>
      <c r="Q6378" s="1">
        <v>45507</v>
      </c>
      <c r="R6378">
        <v>1454</v>
      </c>
      <c r="S6378" s="4">
        <v>5.5</v>
      </c>
      <c r="T6378" t="s">
        <v>38</v>
      </c>
    </row>
    <row r="6379" spans="1:20" x14ac:dyDescent="0.35">
      <c r="A6379" t="s">
        <v>12621</v>
      </c>
      <c r="B6379" s="5" t="s">
        <v>217</v>
      </c>
      <c r="C6379" s="6">
        <v>112570</v>
      </c>
      <c r="D6379" t="s">
        <v>22</v>
      </c>
      <c r="E6379">
        <v>112570</v>
      </c>
      <c r="F6379" s="5" t="s">
        <v>66</v>
      </c>
      <c r="G6379" s="5" t="s">
        <v>51</v>
      </c>
      <c r="H6379" s="5" t="s">
        <v>165</v>
      </c>
      <c r="I6379" t="s">
        <v>44</v>
      </c>
      <c r="J6379" t="s">
        <v>768</v>
      </c>
      <c r="K6379">
        <v>50</v>
      </c>
      <c r="L6379" s="5" t="s">
        <v>12622</v>
      </c>
      <c r="M6379" s="5" t="s">
        <v>54</v>
      </c>
      <c r="N6379">
        <v>6</v>
      </c>
      <c r="O6379" t="s">
        <v>71</v>
      </c>
      <c r="P6379" s="1">
        <v>45686</v>
      </c>
      <c r="Q6379" s="1">
        <v>45708</v>
      </c>
      <c r="R6379">
        <v>1131</v>
      </c>
      <c r="S6379" s="4">
        <v>8.1</v>
      </c>
      <c r="T6379" t="s">
        <v>30</v>
      </c>
    </row>
    <row r="6380" spans="1:20" x14ac:dyDescent="0.35">
      <c r="A6380" t="s">
        <v>12623</v>
      </c>
      <c r="B6380" s="5" t="s">
        <v>28799</v>
      </c>
      <c r="C6380" s="6">
        <v>86672</v>
      </c>
      <c r="D6380" t="s">
        <v>22</v>
      </c>
      <c r="E6380">
        <v>86672</v>
      </c>
      <c r="F6380" s="5" t="s">
        <v>50</v>
      </c>
      <c r="G6380" s="5" t="s">
        <v>42</v>
      </c>
      <c r="H6380" s="5" t="s">
        <v>52</v>
      </c>
      <c r="I6380" t="s">
        <v>26</v>
      </c>
      <c r="J6380" t="s">
        <v>52</v>
      </c>
      <c r="K6380">
        <v>50</v>
      </c>
      <c r="L6380" s="5" t="s">
        <v>12624</v>
      </c>
      <c r="M6380" s="5" t="s">
        <v>37</v>
      </c>
      <c r="N6380">
        <v>2</v>
      </c>
      <c r="O6380" t="s">
        <v>46</v>
      </c>
      <c r="P6380" s="1">
        <v>45532</v>
      </c>
      <c r="Q6380" s="1">
        <v>45592</v>
      </c>
      <c r="R6380">
        <v>849</v>
      </c>
      <c r="S6380" s="4">
        <v>7.3</v>
      </c>
      <c r="T6380" t="s">
        <v>153</v>
      </c>
    </row>
    <row r="6381" spans="1:20" x14ac:dyDescent="0.35">
      <c r="A6381" t="s">
        <v>12625</v>
      </c>
      <c r="B6381" s="5" t="s">
        <v>21</v>
      </c>
      <c r="C6381" s="6">
        <v>225977</v>
      </c>
      <c r="D6381" t="s">
        <v>22</v>
      </c>
      <c r="E6381">
        <v>225977</v>
      </c>
      <c r="F6381" s="5" t="s">
        <v>66</v>
      </c>
      <c r="G6381" s="5" t="s">
        <v>51</v>
      </c>
      <c r="H6381" s="5" t="s">
        <v>68</v>
      </c>
      <c r="I6381" t="s">
        <v>35</v>
      </c>
      <c r="J6381" t="s">
        <v>133</v>
      </c>
      <c r="K6381">
        <v>50</v>
      </c>
      <c r="L6381" s="5" t="s">
        <v>12626</v>
      </c>
      <c r="M6381" s="5" t="s">
        <v>54</v>
      </c>
      <c r="N6381">
        <v>9</v>
      </c>
      <c r="O6381" t="s">
        <v>85</v>
      </c>
      <c r="P6381" s="1">
        <v>45617</v>
      </c>
      <c r="Q6381" s="1">
        <v>45631</v>
      </c>
      <c r="R6381">
        <v>1561</v>
      </c>
      <c r="S6381" s="4">
        <v>5.2</v>
      </c>
      <c r="T6381" t="s">
        <v>277</v>
      </c>
    </row>
    <row r="6382" spans="1:20" x14ac:dyDescent="0.35">
      <c r="A6382" t="s">
        <v>12627</v>
      </c>
      <c r="B6382" s="5" t="s">
        <v>73</v>
      </c>
      <c r="C6382" s="6">
        <v>65278</v>
      </c>
      <c r="D6382" t="s">
        <v>81</v>
      </c>
      <c r="E6382">
        <v>88125</v>
      </c>
      <c r="F6382" s="5" t="s">
        <v>50</v>
      </c>
      <c r="G6382" s="5" t="s">
        <v>42</v>
      </c>
      <c r="H6382" s="5" t="s">
        <v>82</v>
      </c>
      <c r="I6382" t="s">
        <v>44</v>
      </c>
      <c r="J6382" t="s">
        <v>151</v>
      </c>
      <c r="K6382">
        <v>100</v>
      </c>
      <c r="L6382" s="5" t="s">
        <v>12628</v>
      </c>
      <c r="M6382" s="5" t="s">
        <v>70</v>
      </c>
      <c r="N6382">
        <v>4</v>
      </c>
      <c r="O6382" t="s">
        <v>141</v>
      </c>
      <c r="P6382" s="1">
        <v>45342</v>
      </c>
      <c r="Q6382" s="1">
        <v>45360</v>
      </c>
      <c r="R6382">
        <v>1960</v>
      </c>
      <c r="S6382" s="4">
        <v>5.2</v>
      </c>
      <c r="T6382" t="s">
        <v>118</v>
      </c>
    </row>
    <row r="6383" spans="1:20" x14ac:dyDescent="0.35">
      <c r="A6383" t="s">
        <v>12629</v>
      </c>
      <c r="B6383" s="5" t="s">
        <v>57</v>
      </c>
      <c r="C6383" s="6">
        <v>103808</v>
      </c>
      <c r="D6383" t="s">
        <v>41</v>
      </c>
      <c r="E6383">
        <v>88237</v>
      </c>
      <c r="F6383" s="5" t="s">
        <v>66</v>
      </c>
      <c r="G6383" s="5" t="s">
        <v>42</v>
      </c>
      <c r="H6383" s="5" t="s">
        <v>151</v>
      </c>
      <c r="I6383" t="s">
        <v>44</v>
      </c>
      <c r="J6383" t="s">
        <v>68</v>
      </c>
      <c r="K6383">
        <v>100</v>
      </c>
      <c r="L6383" s="5" t="s">
        <v>10546</v>
      </c>
      <c r="M6383" s="5" t="s">
        <v>54</v>
      </c>
      <c r="N6383">
        <v>7</v>
      </c>
      <c r="O6383" t="s">
        <v>131</v>
      </c>
      <c r="P6383" s="1">
        <v>45464</v>
      </c>
      <c r="Q6383" s="1">
        <v>45481</v>
      </c>
      <c r="R6383">
        <v>2354</v>
      </c>
      <c r="S6383" s="4">
        <v>8.6</v>
      </c>
      <c r="T6383" t="s">
        <v>30</v>
      </c>
    </row>
    <row r="6384" spans="1:20" x14ac:dyDescent="0.35">
      <c r="A6384" t="s">
        <v>12630</v>
      </c>
      <c r="B6384" s="5" t="s">
        <v>174</v>
      </c>
      <c r="C6384" s="6">
        <v>202963</v>
      </c>
      <c r="D6384" t="s">
        <v>74</v>
      </c>
      <c r="E6384">
        <v>253704</v>
      </c>
      <c r="F6384" s="5" t="s">
        <v>23</v>
      </c>
      <c r="G6384" s="5" t="s">
        <v>51</v>
      </c>
      <c r="H6384" s="5" t="s">
        <v>75</v>
      </c>
      <c r="I6384" t="s">
        <v>26</v>
      </c>
      <c r="J6384" t="s">
        <v>75</v>
      </c>
      <c r="K6384">
        <v>50</v>
      </c>
      <c r="L6384" s="5" t="s">
        <v>12631</v>
      </c>
      <c r="M6384" s="5" t="s">
        <v>37</v>
      </c>
      <c r="N6384">
        <v>11</v>
      </c>
      <c r="O6384" t="s">
        <v>71</v>
      </c>
      <c r="P6384" s="1">
        <v>45353</v>
      </c>
      <c r="Q6384" s="1">
        <v>45394</v>
      </c>
      <c r="R6384">
        <v>568</v>
      </c>
      <c r="S6384" s="4">
        <v>5.6</v>
      </c>
      <c r="T6384" t="s">
        <v>136</v>
      </c>
    </row>
    <row r="6385" spans="1:20" x14ac:dyDescent="0.35">
      <c r="A6385" t="s">
        <v>12632</v>
      </c>
      <c r="B6385" s="5" t="s">
        <v>145</v>
      </c>
      <c r="C6385" s="6">
        <v>85463</v>
      </c>
      <c r="D6385" t="s">
        <v>22</v>
      </c>
      <c r="E6385">
        <v>85463</v>
      </c>
      <c r="F6385" s="5" t="s">
        <v>23</v>
      </c>
      <c r="G6385" s="5" t="s">
        <v>59</v>
      </c>
      <c r="H6385" s="5" t="s">
        <v>157</v>
      </c>
      <c r="I6385" t="s">
        <v>44</v>
      </c>
      <c r="J6385" t="s">
        <v>157</v>
      </c>
      <c r="K6385">
        <v>100</v>
      </c>
      <c r="L6385" s="5" t="s">
        <v>12633</v>
      </c>
      <c r="M6385" s="5" t="s">
        <v>28</v>
      </c>
      <c r="N6385">
        <v>15</v>
      </c>
      <c r="O6385" t="s">
        <v>112</v>
      </c>
      <c r="P6385" s="1">
        <v>45526</v>
      </c>
      <c r="Q6385" s="1">
        <v>45580</v>
      </c>
      <c r="R6385">
        <v>1703</v>
      </c>
      <c r="S6385" s="4">
        <v>7.8</v>
      </c>
      <c r="T6385" t="s">
        <v>30</v>
      </c>
    </row>
    <row r="6386" spans="1:20" x14ac:dyDescent="0.35">
      <c r="A6386" t="s">
        <v>12634</v>
      </c>
      <c r="B6386" s="5" t="s">
        <v>73</v>
      </c>
      <c r="C6386" s="6">
        <v>104466</v>
      </c>
      <c r="D6386" t="s">
        <v>22</v>
      </c>
      <c r="E6386">
        <v>104466</v>
      </c>
      <c r="F6386" s="5" t="s">
        <v>58</v>
      </c>
      <c r="G6386" s="5" t="s">
        <v>59</v>
      </c>
      <c r="H6386" s="5" t="s">
        <v>68</v>
      </c>
      <c r="I6386" t="s">
        <v>35</v>
      </c>
      <c r="J6386" t="s">
        <v>68</v>
      </c>
      <c r="K6386">
        <v>100</v>
      </c>
      <c r="L6386" s="5" t="s">
        <v>12635</v>
      </c>
      <c r="M6386" s="5" t="s">
        <v>54</v>
      </c>
      <c r="N6386">
        <v>1</v>
      </c>
      <c r="O6386" t="s">
        <v>112</v>
      </c>
      <c r="P6386" s="1">
        <v>45679</v>
      </c>
      <c r="Q6386" s="1">
        <v>45720</v>
      </c>
      <c r="R6386">
        <v>1730</v>
      </c>
      <c r="S6386" s="4">
        <v>6.4</v>
      </c>
      <c r="T6386" t="s">
        <v>243</v>
      </c>
    </row>
    <row r="6387" spans="1:20" x14ac:dyDescent="0.35">
      <c r="A6387" t="s">
        <v>12636</v>
      </c>
      <c r="B6387" s="5" t="s">
        <v>91</v>
      </c>
      <c r="C6387" s="6">
        <v>63202</v>
      </c>
      <c r="D6387" t="s">
        <v>22</v>
      </c>
      <c r="E6387">
        <v>63202</v>
      </c>
      <c r="F6387" s="5" t="s">
        <v>50</v>
      </c>
      <c r="G6387" s="5" t="s">
        <v>51</v>
      </c>
      <c r="H6387" s="5" t="s">
        <v>165</v>
      </c>
      <c r="I6387" t="s">
        <v>26</v>
      </c>
      <c r="J6387" t="s">
        <v>76</v>
      </c>
      <c r="K6387">
        <v>50</v>
      </c>
      <c r="L6387" s="5" t="s">
        <v>12637</v>
      </c>
      <c r="M6387" s="5" t="s">
        <v>37</v>
      </c>
      <c r="N6387">
        <v>3</v>
      </c>
      <c r="O6387" t="s">
        <v>107</v>
      </c>
      <c r="P6387" s="1">
        <v>45724</v>
      </c>
      <c r="Q6387" s="1">
        <v>45757</v>
      </c>
      <c r="R6387">
        <v>2044</v>
      </c>
      <c r="S6387" s="4">
        <v>6.1</v>
      </c>
      <c r="T6387" t="s">
        <v>136</v>
      </c>
    </row>
    <row r="6388" spans="1:20" x14ac:dyDescent="0.35">
      <c r="A6388" t="s">
        <v>12638</v>
      </c>
      <c r="B6388" s="5" t="s">
        <v>32</v>
      </c>
      <c r="C6388" s="6">
        <v>120132</v>
      </c>
      <c r="D6388" t="s">
        <v>22</v>
      </c>
      <c r="E6388">
        <v>120132</v>
      </c>
      <c r="F6388" s="5" t="s">
        <v>66</v>
      </c>
      <c r="G6388" s="5" t="s">
        <v>24</v>
      </c>
      <c r="H6388" s="5" t="s">
        <v>68</v>
      </c>
      <c r="I6388" t="s">
        <v>44</v>
      </c>
      <c r="J6388" t="s">
        <v>68</v>
      </c>
      <c r="K6388">
        <v>0</v>
      </c>
      <c r="L6388" s="5" t="s">
        <v>12639</v>
      </c>
      <c r="M6388" s="5" t="s">
        <v>37</v>
      </c>
      <c r="N6388">
        <v>5</v>
      </c>
      <c r="O6388" t="s">
        <v>131</v>
      </c>
      <c r="P6388" s="1">
        <v>45376</v>
      </c>
      <c r="Q6388" s="1">
        <v>45421</v>
      </c>
      <c r="R6388">
        <v>1500</v>
      </c>
      <c r="S6388" s="4">
        <v>5</v>
      </c>
      <c r="T6388" t="s">
        <v>108</v>
      </c>
    </row>
    <row r="6389" spans="1:20" x14ac:dyDescent="0.35">
      <c r="A6389" t="s">
        <v>12640</v>
      </c>
      <c r="B6389" s="5" t="s">
        <v>57</v>
      </c>
      <c r="C6389" s="6">
        <v>83672</v>
      </c>
      <c r="D6389" t="s">
        <v>120</v>
      </c>
      <c r="E6389">
        <v>75305</v>
      </c>
      <c r="F6389" s="5" t="s">
        <v>58</v>
      </c>
      <c r="G6389" s="5" t="s">
        <v>42</v>
      </c>
      <c r="H6389" s="5" t="s">
        <v>121</v>
      </c>
      <c r="I6389" t="s">
        <v>44</v>
      </c>
      <c r="J6389" t="s">
        <v>116</v>
      </c>
      <c r="K6389">
        <v>100</v>
      </c>
      <c r="L6389" s="5" t="s">
        <v>12641</v>
      </c>
      <c r="M6389" s="5" t="s">
        <v>37</v>
      </c>
      <c r="N6389">
        <v>1</v>
      </c>
      <c r="O6389" t="s">
        <v>46</v>
      </c>
      <c r="P6389" s="1">
        <v>45637</v>
      </c>
      <c r="Q6389" s="1">
        <v>45651</v>
      </c>
      <c r="R6389">
        <v>2484</v>
      </c>
      <c r="S6389" s="4">
        <v>6</v>
      </c>
      <c r="T6389" t="s">
        <v>95</v>
      </c>
    </row>
    <row r="6390" spans="1:20" x14ac:dyDescent="0.35">
      <c r="A6390" t="s">
        <v>12642</v>
      </c>
      <c r="B6390" s="5" t="s">
        <v>174</v>
      </c>
      <c r="C6390" s="6">
        <v>74974</v>
      </c>
      <c r="D6390" t="s">
        <v>22</v>
      </c>
      <c r="E6390">
        <v>74974</v>
      </c>
      <c r="F6390" s="5" t="s">
        <v>58</v>
      </c>
      <c r="G6390" s="5" t="s">
        <v>59</v>
      </c>
      <c r="H6390" s="5" t="s">
        <v>68</v>
      </c>
      <c r="I6390" t="s">
        <v>44</v>
      </c>
      <c r="J6390" t="s">
        <v>68</v>
      </c>
      <c r="K6390">
        <v>0</v>
      </c>
      <c r="L6390" s="5" t="s">
        <v>12643</v>
      </c>
      <c r="M6390" s="5" t="s">
        <v>54</v>
      </c>
      <c r="N6390">
        <v>1</v>
      </c>
      <c r="O6390" t="s">
        <v>112</v>
      </c>
      <c r="P6390" s="1">
        <v>45371</v>
      </c>
      <c r="Q6390" s="1">
        <v>45439</v>
      </c>
      <c r="R6390">
        <v>899</v>
      </c>
      <c r="S6390" s="4">
        <v>8</v>
      </c>
      <c r="T6390" t="s">
        <v>95</v>
      </c>
    </row>
    <row r="6391" spans="1:20" x14ac:dyDescent="0.35">
      <c r="A6391" t="s">
        <v>12644</v>
      </c>
      <c r="B6391" s="5" t="s">
        <v>28802</v>
      </c>
      <c r="C6391" s="6">
        <v>70564</v>
      </c>
      <c r="D6391" t="s">
        <v>22</v>
      </c>
      <c r="E6391">
        <v>70564</v>
      </c>
      <c r="F6391" s="5" t="s">
        <v>58</v>
      </c>
      <c r="G6391" s="5" t="s">
        <v>42</v>
      </c>
      <c r="H6391" s="5" t="s">
        <v>25</v>
      </c>
      <c r="I6391" t="s">
        <v>44</v>
      </c>
      <c r="J6391" t="s">
        <v>25</v>
      </c>
      <c r="K6391">
        <v>50</v>
      </c>
      <c r="L6391" s="5" t="s">
        <v>12645</v>
      </c>
      <c r="M6391" s="5" t="s">
        <v>70</v>
      </c>
      <c r="N6391">
        <v>0</v>
      </c>
      <c r="O6391" t="s">
        <v>88</v>
      </c>
      <c r="P6391" s="1">
        <v>45348</v>
      </c>
      <c r="Q6391" s="1">
        <v>45420</v>
      </c>
      <c r="R6391">
        <v>2322</v>
      </c>
      <c r="S6391" s="4">
        <v>8.4</v>
      </c>
      <c r="T6391" t="s">
        <v>136</v>
      </c>
    </row>
    <row r="6392" spans="1:20" x14ac:dyDescent="0.35">
      <c r="A6392" t="s">
        <v>12646</v>
      </c>
      <c r="B6392" s="5" t="s">
        <v>73</v>
      </c>
      <c r="C6392" s="6">
        <v>181975</v>
      </c>
      <c r="D6392" t="s">
        <v>65</v>
      </c>
      <c r="E6392">
        <v>236568</v>
      </c>
      <c r="F6392" s="5" t="s">
        <v>66</v>
      </c>
      <c r="G6392" s="5" t="s">
        <v>51</v>
      </c>
      <c r="H6392" s="5" t="s">
        <v>67</v>
      </c>
      <c r="I6392" t="s">
        <v>35</v>
      </c>
      <c r="J6392" t="s">
        <v>165</v>
      </c>
      <c r="K6392">
        <v>0</v>
      </c>
      <c r="L6392" s="5" t="s">
        <v>12647</v>
      </c>
      <c r="M6392" s="5" t="s">
        <v>70</v>
      </c>
      <c r="N6392">
        <v>6</v>
      </c>
      <c r="O6392" t="s">
        <v>29</v>
      </c>
      <c r="P6392" s="1">
        <v>45412</v>
      </c>
      <c r="Q6392" s="1">
        <v>45473</v>
      </c>
      <c r="R6392">
        <v>2186</v>
      </c>
      <c r="S6392" s="4">
        <v>5.0999999999999996</v>
      </c>
      <c r="T6392" t="s">
        <v>277</v>
      </c>
    </row>
    <row r="6393" spans="1:20" x14ac:dyDescent="0.35">
      <c r="A6393" t="s">
        <v>12648</v>
      </c>
      <c r="B6393" s="5" t="s">
        <v>21</v>
      </c>
      <c r="C6393" s="6">
        <v>125178</v>
      </c>
      <c r="D6393" t="s">
        <v>120</v>
      </c>
      <c r="E6393">
        <v>112660</v>
      </c>
      <c r="F6393" s="5" t="s">
        <v>58</v>
      </c>
      <c r="G6393" s="5" t="s">
        <v>42</v>
      </c>
      <c r="H6393" s="5" t="s">
        <v>121</v>
      </c>
      <c r="I6393" t="s">
        <v>35</v>
      </c>
      <c r="J6393" t="s">
        <v>121</v>
      </c>
      <c r="K6393">
        <v>100</v>
      </c>
      <c r="L6393" s="5" t="s">
        <v>12649</v>
      </c>
      <c r="M6393" s="5" t="s">
        <v>37</v>
      </c>
      <c r="N6393">
        <v>1</v>
      </c>
      <c r="O6393" t="s">
        <v>88</v>
      </c>
      <c r="P6393" s="1">
        <v>45726</v>
      </c>
      <c r="Q6393" s="1">
        <v>45781</v>
      </c>
      <c r="R6393">
        <v>1828</v>
      </c>
      <c r="S6393" s="4">
        <v>8</v>
      </c>
      <c r="T6393" t="s">
        <v>210</v>
      </c>
    </row>
    <row r="6394" spans="1:20" x14ac:dyDescent="0.35">
      <c r="A6394" t="s">
        <v>12650</v>
      </c>
      <c r="B6394" s="5" t="s">
        <v>28801</v>
      </c>
      <c r="C6394" s="6">
        <v>118802</v>
      </c>
      <c r="D6394" t="s">
        <v>22</v>
      </c>
      <c r="E6394">
        <v>118802</v>
      </c>
      <c r="F6394" s="5" t="s">
        <v>23</v>
      </c>
      <c r="G6394" s="5" t="s">
        <v>59</v>
      </c>
      <c r="H6394" s="5" t="s">
        <v>165</v>
      </c>
      <c r="I6394" t="s">
        <v>26</v>
      </c>
      <c r="J6394" t="s">
        <v>313</v>
      </c>
      <c r="K6394">
        <v>0</v>
      </c>
      <c r="L6394" s="5" t="s">
        <v>12651</v>
      </c>
      <c r="M6394" s="5" t="s">
        <v>54</v>
      </c>
      <c r="N6394">
        <v>10</v>
      </c>
      <c r="O6394" t="s">
        <v>131</v>
      </c>
      <c r="P6394" s="1">
        <v>45533</v>
      </c>
      <c r="Q6394" s="1">
        <v>45582</v>
      </c>
      <c r="R6394">
        <v>2036</v>
      </c>
      <c r="S6394" s="4">
        <v>8.6</v>
      </c>
      <c r="T6394" t="s">
        <v>55</v>
      </c>
    </row>
    <row r="6395" spans="1:20" x14ac:dyDescent="0.35">
      <c r="A6395" t="s">
        <v>12652</v>
      </c>
      <c r="B6395" s="5" t="s">
        <v>179</v>
      </c>
      <c r="C6395" s="6">
        <v>96565</v>
      </c>
      <c r="D6395" t="s">
        <v>22</v>
      </c>
      <c r="E6395">
        <v>96565</v>
      </c>
      <c r="F6395" s="5" t="s">
        <v>66</v>
      </c>
      <c r="G6395" s="5" t="s">
        <v>51</v>
      </c>
      <c r="H6395" s="5" t="s">
        <v>129</v>
      </c>
      <c r="I6395" t="s">
        <v>44</v>
      </c>
      <c r="J6395" t="s">
        <v>129</v>
      </c>
      <c r="K6395">
        <v>50</v>
      </c>
      <c r="L6395" s="5" t="s">
        <v>12653</v>
      </c>
      <c r="M6395" s="5" t="s">
        <v>70</v>
      </c>
      <c r="N6395">
        <v>9</v>
      </c>
      <c r="O6395" t="s">
        <v>112</v>
      </c>
      <c r="P6395" s="1">
        <v>45740</v>
      </c>
      <c r="Q6395" s="1">
        <v>45795</v>
      </c>
      <c r="R6395">
        <v>1179</v>
      </c>
      <c r="S6395" s="4">
        <v>6.5</v>
      </c>
      <c r="T6395" t="s">
        <v>55</v>
      </c>
    </row>
    <row r="6396" spans="1:20" x14ac:dyDescent="0.35">
      <c r="A6396" t="s">
        <v>12654</v>
      </c>
      <c r="B6396" s="5" t="s">
        <v>217</v>
      </c>
      <c r="C6396" s="6">
        <v>31256</v>
      </c>
      <c r="D6396" t="s">
        <v>22</v>
      </c>
      <c r="E6396">
        <v>31256</v>
      </c>
      <c r="F6396" s="5" t="s">
        <v>58</v>
      </c>
      <c r="G6396" s="5" t="s">
        <v>51</v>
      </c>
      <c r="H6396" s="5" t="s">
        <v>157</v>
      </c>
      <c r="I6396" t="s">
        <v>44</v>
      </c>
      <c r="J6396" t="s">
        <v>67</v>
      </c>
      <c r="K6396">
        <v>0</v>
      </c>
      <c r="L6396" s="5" t="s">
        <v>12655</v>
      </c>
      <c r="M6396" s="5" t="s">
        <v>54</v>
      </c>
      <c r="N6396">
        <v>1</v>
      </c>
      <c r="O6396" t="s">
        <v>135</v>
      </c>
      <c r="P6396" s="1">
        <v>45765</v>
      </c>
      <c r="Q6396" s="1">
        <v>45814</v>
      </c>
      <c r="R6396">
        <v>1804</v>
      </c>
      <c r="S6396" s="4">
        <v>5.5</v>
      </c>
      <c r="T6396" t="s">
        <v>153</v>
      </c>
    </row>
    <row r="6397" spans="1:20" x14ac:dyDescent="0.35">
      <c r="A6397" t="s">
        <v>12656</v>
      </c>
      <c r="B6397" s="5" t="s">
        <v>40</v>
      </c>
      <c r="C6397" s="6">
        <v>75314</v>
      </c>
      <c r="D6397" t="s">
        <v>22</v>
      </c>
      <c r="E6397">
        <v>75314</v>
      </c>
      <c r="F6397" s="5" t="s">
        <v>58</v>
      </c>
      <c r="G6397" s="5" t="s">
        <v>51</v>
      </c>
      <c r="H6397" s="5" t="s">
        <v>52</v>
      </c>
      <c r="I6397" t="s">
        <v>26</v>
      </c>
      <c r="J6397" t="s">
        <v>52</v>
      </c>
      <c r="K6397">
        <v>50</v>
      </c>
      <c r="L6397" s="5" t="s">
        <v>12657</v>
      </c>
      <c r="M6397" s="5" t="s">
        <v>54</v>
      </c>
      <c r="N6397">
        <v>1</v>
      </c>
      <c r="O6397" t="s">
        <v>147</v>
      </c>
      <c r="P6397" s="1">
        <v>45594</v>
      </c>
      <c r="Q6397" s="1">
        <v>45608</v>
      </c>
      <c r="R6397">
        <v>1581</v>
      </c>
      <c r="S6397" s="4">
        <v>7.3</v>
      </c>
      <c r="T6397" t="s">
        <v>210</v>
      </c>
    </row>
    <row r="6398" spans="1:20" x14ac:dyDescent="0.35">
      <c r="A6398" t="s">
        <v>12658</v>
      </c>
      <c r="B6398" s="5" t="s">
        <v>28802</v>
      </c>
      <c r="C6398" s="6">
        <v>51533</v>
      </c>
      <c r="D6398" t="s">
        <v>22</v>
      </c>
      <c r="E6398">
        <v>51533</v>
      </c>
      <c r="F6398" s="5" t="s">
        <v>58</v>
      </c>
      <c r="G6398" s="5" t="s">
        <v>59</v>
      </c>
      <c r="H6398" s="5" t="s">
        <v>25</v>
      </c>
      <c r="I6398" t="s">
        <v>26</v>
      </c>
      <c r="J6398" t="s">
        <v>1192</v>
      </c>
      <c r="K6398">
        <v>0</v>
      </c>
      <c r="L6398" s="5" t="s">
        <v>12659</v>
      </c>
      <c r="M6398" s="5" t="s">
        <v>28</v>
      </c>
      <c r="N6398">
        <v>1</v>
      </c>
      <c r="O6398" t="s">
        <v>62</v>
      </c>
      <c r="P6398" s="1">
        <v>45655</v>
      </c>
      <c r="Q6398" s="1">
        <v>45670</v>
      </c>
      <c r="R6398">
        <v>2031</v>
      </c>
      <c r="S6398" s="4">
        <v>10</v>
      </c>
      <c r="T6398" t="s">
        <v>38</v>
      </c>
    </row>
    <row r="6399" spans="1:20" x14ac:dyDescent="0.35">
      <c r="A6399" t="s">
        <v>12660</v>
      </c>
      <c r="B6399" s="5" t="s">
        <v>40</v>
      </c>
      <c r="C6399" s="6">
        <v>121829</v>
      </c>
      <c r="D6399" t="s">
        <v>22</v>
      </c>
      <c r="E6399">
        <v>121829</v>
      </c>
      <c r="F6399" s="5" t="s">
        <v>50</v>
      </c>
      <c r="G6399" s="5" t="s">
        <v>42</v>
      </c>
      <c r="H6399" s="5" t="s">
        <v>129</v>
      </c>
      <c r="I6399" t="s">
        <v>35</v>
      </c>
      <c r="J6399" t="s">
        <v>129</v>
      </c>
      <c r="K6399">
        <v>0</v>
      </c>
      <c r="L6399" s="5" t="s">
        <v>12661</v>
      </c>
      <c r="M6399" s="5" t="s">
        <v>28</v>
      </c>
      <c r="N6399">
        <v>2</v>
      </c>
      <c r="O6399" t="s">
        <v>46</v>
      </c>
      <c r="P6399" s="1">
        <v>45483</v>
      </c>
      <c r="Q6399" s="1">
        <v>45505</v>
      </c>
      <c r="R6399">
        <v>2140</v>
      </c>
      <c r="S6399" s="4">
        <v>6.7</v>
      </c>
      <c r="T6399" t="s">
        <v>153</v>
      </c>
    </row>
    <row r="6400" spans="1:20" x14ac:dyDescent="0.35">
      <c r="A6400" t="s">
        <v>12662</v>
      </c>
      <c r="B6400" s="5" t="s">
        <v>28802</v>
      </c>
      <c r="C6400" s="6">
        <v>138335</v>
      </c>
      <c r="D6400" t="s">
        <v>41</v>
      </c>
      <c r="E6400">
        <v>117585</v>
      </c>
      <c r="F6400" s="5" t="s">
        <v>23</v>
      </c>
      <c r="G6400" s="5" t="s">
        <v>24</v>
      </c>
      <c r="H6400" s="5" t="s">
        <v>43</v>
      </c>
      <c r="I6400" t="s">
        <v>26</v>
      </c>
      <c r="J6400" t="s">
        <v>43</v>
      </c>
      <c r="K6400">
        <v>100</v>
      </c>
      <c r="L6400" s="5" t="s">
        <v>12663</v>
      </c>
      <c r="M6400" s="5" t="s">
        <v>28</v>
      </c>
      <c r="N6400">
        <v>19</v>
      </c>
      <c r="O6400" t="s">
        <v>29</v>
      </c>
      <c r="P6400" s="1">
        <v>45768</v>
      </c>
      <c r="Q6400" s="1">
        <v>45790</v>
      </c>
      <c r="R6400">
        <v>808</v>
      </c>
      <c r="S6400" s="4">
        <v>6.3</v>
      </c>
      <c r="T6400" t="s">
        <v>47</v>
      </c>
    </row>
    <row r="6401" spans="1:20" x14ac:dyDescent="0.35">
      <c r="A6401" t="s">
        <v>12664</v>
      </c>
      <c r="B6401" s="5" t="s">
        <v>40</v>
      </c>
      <c r="C6401" s="6">
        <v>143264</v>
      </c>
      <c r="D6401" t="s">
        <v>41</v>
      </c>
      <c r="E6401">
        <v>121774</v>
      </c>
      <c r="F6401" s="5" t="s">
        <v>66</v>
      </c>
      <c r="G6401" s="5" t="s">
        <v>42</v>
      </c>
      <c r="H6401" s="5" t="s">
        <v>126</v>
      </c>
      <c r="I6401" t="s">
        <v>26</v>
      </c>
      <c r="J6401" t="s">
        <v>126</v>
      </c>
      <c r="K6401">
        <v>50</v>
      </c>
      <c r="L6401" s="5" t="s">
        <v>12665</v>
      </c>
      <c r="M6401" s="5" t="s">
        <v>37</v>
      </c>
      <c r="N6401">
        <v>9</v>
      </c>
      <c r="O6401" t="s">
        <v>112</v>
      </c>
      <c r="P6401" s="1">
        <v>45327</v>
      </c>
      <c r="Q6401" s="1">
        <v>45372</v>
      </c>
      <c r="R6401">
        <v>1023</v>
      </c>
      <c r="S6401" s="4">
        <v>9.1999999999999993</v>
      </c>
      <c r="T6401" t="s">
        <v>108</v>
      </c>
    </row>
    <row r="6402" spans="1:20" x14ac:dyDescent="0.35">
      <c r="A6402" t="s">
        <v>12666</v>
      </c>
      <c r="B6402" s="5" t="s">
        <v>105</v>
      </c>
      <c r="C6402" s="6">
        <v>121815</v>
      </c>
      <c r="D6402" t="s">
        <v>41</v>
      </c>
      <c r="E6402">
        <v>103543</v>
      </c>
      <c r="F6402" s="5" t="s">
        <v>66</v>
      </c>
      <c r="G6402" s="5" t="s">
        <v>42</v>
      </c>
      <c r="H6402" s="5" t="s">
        <v>43</v>
      </c>
      <c r="I6402" t="s">
        <v>35</v>
      </c>
      <c r="J6402" t="s">
        <v>43</v>
      </c>
      <c r="K6402">
        <v>50</v>
      </c>
      <c r="L6402" s="5" t="s">
        <v>12667</v>
      </c>
      <c r="M6402" s="5" t="s">
        <v>28</v>
      </c>
      <c r="N6402">
        <v>7</v>
      </c>
      <c r="O6402" t="s">
        <v>172</v>
      </c>
      <c r="P6402" s="1">
        <v>45576</v>
      </c>
      <c r="Q6402" s="1">
        <v>45639</v>
      </c>
      <c r="R6402">
        <v>1914</v>
      </c>
      <c r="S6402" s="4">
        <v>9.1</v>
      </c>
      <c r="T6402" t="s">
        <v>277</v>
      </c>
    </row>
    <row r="6403" spans="1:20" x14ac:dyDescent="0.35">
      <c r="A6403" t="s">
        <v>12668</v>
      </c>
      <c r="B6403" s="5" t="s">
        <v>73</v>
      </c>
      <c r="C6403" s="6">
        <v>49981</v>
      </c>
      <c r="D6403" t="s">
        <v>22</v>
      </c>
      <c r="E6403">
        <v>49981</v>
      </c>
      <c r="F6403" s="5" t="s">
        <v>58</v>
      </c>
      <c r="G6403" s="5" t="s">
        <v>24</v>
      </c>
      <c r="H6403" s="5" t="s">
        <v>52</v>
      </c>
      <c r="I6403" t="s">
        <v>44</v>
      </c>
      <c r="J6403" t="s">
        <v>354</v>
      </c>
      <c r="K6403">
        <v>0</v>
      </c>
      <c r="L6403" s="5" t="s">
        <v>12669</v>
      </c>
      <c r="M6403" s="5" t="s">
        <v>54</v>
      </c>
      <c r="N6403">
        <v>1</v>
      </c>
      <c r="O6403" t="s">
        <v>135</v>
      </c>
      <c r="P6403" s="1">
        <v>45638</v>
      </c>
      <c r="Q6403" s="1">
        <v>45705</v>
      </c>
      <c r="R6403">
        <v>1018</v>
      </c>
      <c r="S6403" s="4">
        <v>9.1999999999999993</v>
      </c>
      <c r="T6403" t="s">
        <v>89</v>
      </c>
    </row>
    <row r="6404" spans="1:20" x14ac:dyDescent="0.35">
      <c r="A6404" t="s">
        <v>12670</v>
      </c>
      <c r="B6404" s="5" t="s">
        <v>162</v>
      </c>
      <c r="C6404" s="6">
        <v>150416</v>
      </c>
      <c r="D6404" t="s">
        <v>41</v>
      </c>
      <c r="E6404">
        <v>127854</v>
      </c>
      <c r="F6404" s="5" t="s">
        <v>23</v>
      </c>
      <c r="G6404" s="5" t="s">
        <v>51</v>
      </c>
      <c r="H6404" s="5" t="s">
        <v>43</v>
      </c>
      <c r="I6404" t="s">
        <v>26</v>
      </c>
      <c r="J6404" t="s">
        <v>43</v>
      </c>
      <c r="K6404">
        <v>100</v>
      </c>
      <c r="L6404" s="5" t="s">
        <v>12671</v>
      </c>
      <c r="M6404" s="5" t="s">
        <v>54</v>
      </c>
      <c r="N6404">
        <v>13</v>
      </c>
      <c r="O6404" t="s">
        <v>107</v>
      </c>
      <c r="P6404" s="1">
        <v>45414</v>
      </c>
      <c r="Q6404" s="1">
        <v>45476</v>
      </c>
      <c r="R6404">
        <v>2420</v>
      </c>
      <c r="S6404" s="4">
        <v>5.3</v>
      </c>
      <c r="T6404" t="s">
        <v>47</v>
      </c>
    </row>
    <row r="6405" spans="1:20" x14ac:dyDescent="0.35">
      <c r="A6405" t="s">
        <v>12672</v>
      </c>
      <c r="B6405" s="5" t="s">
        <v>28801</v>
      </c>
      <c r="C6405" s="6">
        <v>121297</v>
      </c>
      <c r="D6405" t="s">
        <v>120</v>
      </c>
      <c r="E6405">
        <v>109167</v>
      </c>
      <c r="F6405" s="5" t="s">
        <v>58</v>
      </c>
      <c r="G6405" s="5" t="s">
        <v>24</v>
      </c>
      <c r="H6405" s="5" t="s">
        <v>121</v>
      </c>
      <c r="I6405" t="s">
        <v>35</v>
      </c>
      <c r="J6405" t="s">
        <v>121</v>
      </c>
      <c r="K6405">
        <v>0</v>
      </c>
      <c r="L6405" s="5" t="s">
        <v>12673</v>
      </c>
      <c r="M6405" s="5" t="s">
        <v>54</v>
      </c>
      <c r="N6405">
        <v>0</v>
      </c>
      <c r="O6405" t="s">
        <v>85</v>
      </c>
      <c r="P6405" s="1">
        <v>45449</v>
      </c>
      <c r="Q6405" s="1">
        <v>45470</v>
      </c>
      <c r="R6405">
        <v>2283</v>
      </c>
      <c r="S6405" s="4">
        <v>6.8</v>
      </c>
      <c r="T6405" t="s">
        <v>79</v>
      </c>
    </row>
    <row r="6406" spans="1:20" x14ac:dyDescent="0.35">
      <c r="A6406" t="s">
        <v>12674</v>
      </c>
      <c r="B6406" s="5" t="s">
        <v>100</v>
      </c>
      <c r="C6406" s="6">
        <v>213889</v>
      </c>
      <c r="D6406" t="s">
        <v>81</v>
      </c>
      <c r="E6406">
        <v>288750</v>
      </c>
      <c r="F6406" s="5" t="s">
        <v>23</v>
      </c>
      <c r="G6406" s="5" t="s">
        <v>51</v>
      </c>
      <c r="H6406" s="5" t="s">
        <v>82</v>
      </c>
      <c r="I6406" t="s">
        <v>44</v>
      </c>
      <c r="J6406" t="s">
        <v>82</v>
      </c>
      <c r="K6406">
        <v>50</v>
      </c>
      <c r="L6406" s="5" t="s">
        <v>12675</v>
      </c>
      <c r="M6406" s="5" t="s">
        <v>28</v>
      </c>
      <c r="N6406">
        <v>11</v>
      </c>
      <c r="O6406" t="s">
        <v>71</v>
      </c>
      <c r="P6406" s="1">
        <v>45412</v>
      </c>
      <c r="Q6406" s="1">
        <v>45458</v>
      </c>
      <c r="R6406">
        <v>2273</v>
      </c>
      <c r="S6406" s="4">
        <v>7.6</v>
      </c>
      <c r="T6406" t="s">
        <v>243</v>
      </c>
    </row>
    <row r="6407" spans="1:20" x14ac:dyDescent="0.35">
      <c r="A6407" t="s">
        <v>12676</v>
      </c>
      <c r="B6407" s="5" t="s">
        <v>100</v>
      </c>
      <c r="C6407" s="6">
        <v>130442</v>
      </c>
      <c r="D6407" t="s">
        <v>22</v>
      </c>
      <c r="E6407">
        <v>130442</v>
      </c>
      <c r="F6407" s="5" t="s">
        <v>50</v>
      </c>
      <c r="G6407" s="5" t="s">
        <v>42</v>
      </c>
      <c r="H6407" s="5" t="s">
        <v>101</v>
      </c>
      <c r="I6407" t="s">
        <v>35</v>
      </c>
      <c r="J6407" t="s">
        <v>101</v>
      </c>
      <c r="K6407">
        <v>50</v>
      </c>
      <c r="L6407" s="5" t="s">
        <v>12677</v>
      </c>
      <c r="M6407" s="5" t="s">
        <v>54</v>
      </c>
      <c r="N6407">
        <v>2</v>
      </c>
      <c r="O6407" t="s">
        <v>78</v>
      </c>
      <c r="P6407" s="1">
        <v>45370</v>
      </c>
      <c r="Q6407" s="1">
        <v>45422</v>
      </c>
      <c r="R6407">
        <v>1768</v>
      </c>
      <c r="S6407" s="4">
        <v>5.4</v>
      </c>
      <c r="T6407" t="s">
        <v>243</v>
      </c>
    </row>
    <row r="6408" spans="1:20" x14ac:dyDescent="0.35">
      <c r="A6408" t="s">
        <v>12678</v>
      </c>
      <c r="B6408" s="5" t="s">
        <v>49</v>
      </c>
      <c r="C6408" s="6">
        <v>206439</v>
      </c>
      <c r="D6408" t="s">
        <v>74</v>
      </c>
      <c r="E6408">
        <v>258049</v>
      </c>
      <c r="F6408" s="5" t="s">
        <v>23</v>
      </c>
      <c r="G6408" s="5" t="s">
        <v>59</v>
      </c>
      <c r="H6408" s="5" t="s">
        <v>75</v>
      </c>
      <c r="I6408" t="s">
        <v>44</v>
      </c>
      <c r="J6408" t="s">
        <v>75</v>
      </c>
      <c r="K6408">
        <v>0</v>
      </c>
      <c r="L6408" s="5" t="s">
        <v>9034</v>
      </c>
      <c r="M6408" s="5" t="s">
        <v>70</v>
      </c>
      <c r="N6408">
        <v>10</v>
      </c>
      <c r="O6408" t="s">
        <v>88</v>
      </c>
      <c r="P6408" s="1">
        <v>45309</v>
      </c>
      <c r="Q6408" s="1">
        <v>45325</v>
      </c>
      <c r="R6408">
        <v>1229</v>
      </c>
      <c r="S6408" s="4">
        <v>8.1999999999999993</v>
      </c>
      <c r="T6408" t="s">
        <v>79</v>
      </c>
    </row>
    <row r="6409" spans="1:20" x14ac:dyDescent="0.35">
      <c r="A6409" t="s">
        <v>12679</v>
      </c>
      <c r="B6409" s="5" t="s">
        <v>174</v>
      </c>
      <c r="C6409" s="6">
        <v>34594</v>
      </c>
      <c r="D6409" t="s">
        <v>22</v>
      </c>
      <c r="E6409">
        <v>34594</v>
      </c>
      <c r="F6409" s="5" t="s">
        <v>58</v>
      </c>
      <c r="G6409" s="5" t="s">
        <v>24</v>
      </c>
      <c r="H6409" s="5" t="s">
        <v>157</v>
      </c>
      <c r="I6409" t="s">
        <v>35</v>
      </c>
      <c r="J6409" t="s">
        <v>157</v>
      </c>
      <c r="K6409">
        <v>100</v>
      </c>
      <c r="L6409" s="5" t="s">
        <v>12680</v>
      </c>
      <c r="M6409" s="5" t="s">
        <v>28</v>
      </c>
      <c r="N6409">
        <v>0</v>
      </c>
      <c r="O6409" t="s">
        <v>46</v>
      </c>
      <c r="P6409" s="1">
        <v>45767</v>
      </c>
      <c r="Q6409" s="1">
        <v>45832</v>
      </c>
      <c r="R6409">
        <v>624</v>
      </c>
      <c r="S6409" s="4">
        <v>7</v>
      </c>
      <c r="T6409" t="s">
        <v>79</v>
      </c>
    </row>
    <row r="6410" spans="1:20" x14ac:dyDescent="0.35">
      <c r="A6410" t="s">
        <v>12681</v>
      </c>
      <c r="B6410" s="5" t="s">
        <v>100</v>
      </c>
      <c r="C6410" s="6">
        <v>162384</v>
      </c>
      <c r="D6410" t="s">
        <v>22</v>
      </c>
      <c r="E6410">
        <v>162384</v>
      </c>
      <c r="F6410" s="5" t="s">
        <v>66</v>
      </c>
      <c r="G6410" s="5" t="s">
        <v>24</v>
      </c>
      <c r="H6410" s="5" t="s">
        <v>191</v>
      </c>
      <c r="I6410" t="s">
        <v>35</v>
      </c>
      <c r="J6410" t="s">
        <v>423</v>
      </c>
      <c r="K6410">
        <v>100</v>
      </c>
      <c r="L6410" s="5" t="s">
        <v>12682</v>
      </c>
      <c r="M6410" s="5" t="s">
        <v>54</v>
      </c>
      <c r="N6410">
        <v>6</v>
      </c>
      <c r="O6410" t="s">
        <v>46</v>
      </c>
      <c r="P6410" s="1">
        <v>45636</v>
      </c>
      <c r="Q6410" s="1">
        <v>45707</v>
      </c>
      <c r="R6410">
        <v>2298</v>
      </c>
      <c r="S6410" s="4">
        <v>7.3</v>
      </c>
      <c r="T6410" t="s">
        <v>63</v>
      </c>
    </row>
    <row r="6411" spans="1:20" x14ac:dyDescent="0.35">
      <c r="A6411" t="s">
        <v>12683</v>
      </c>
      <c r="B6411" s="5" t="s">
        <v>174</v>
      </c>
      <c r="C6411" s="6">
        <v>102488</v>
      </c>
      <c r="D6411" t="s">
        <v>74</v>
      </c>
      <c r="E6411">
        <v>128110</v>
      </c>
      <c r="F6411" s="5" t="s">
        <v>66</v>
      </c>
      <c r="G6411" s="5" t="s">
        <v>59</v>
      </c>
      <c r="H6411" s="5" t="s">
        <v>75</v>
      </c>
      <c r="I6411" t="s">
        <v>26</v>
      </c>
      <c r="J6411" t="s">
        <v>75</v>
      </c>
      <c r="K6411">
        <v>50</v>
      </c>
      <c r="L6411" s="5" t="s">
        <v>12684</v>
      </c>
      <c r="M6411" s="5" t="s">
        <v>28</v>
      </c>
      <c r="N6411">
        <v>5</v>
      </c>
      <c r="O6411" t="s">
        <v>85</v>
      </c>
      <c r="P6411" s="1">
        <v>45578</v>
      </c>
      <c r="Q6411" s="1">
        <v>45609</v>
      </c>
      <c r="R6411">
        <v>680</v>
      </c>
      <c r="S6411" s="4">
        <v>8.6999999999999993</v>
      </c>
      <c r="T6411" t="s">
        <v>30</v>
      </c>
    </row>
    <row r="6412" spans="1:20" x14ac:dyDescent="0.35">
      <c r="A6412" t="s">
        <v>12685</v>
      </c>
      <c r="B6412" s="5" t="s">
        <v>145</v>
      </c>
      <c r="C6412" s="6">
        <v>156199</v>
      </c>
      <c r="D6412" t="s">
        <v>22</v>
      </c>
      <c r="E6412">
        <v>156199</v>
      </c>
      <c r="F6412" s="5" t="s">
        <v>23</v>
      </c>
      <c r="G6412" s="5" t="s">
        <v>51</v>
      </c>
      <c r="H6412" s="5" t="s">
        <v>52</v>
      </c>
      <c r="I6412" t="s">
        <v>44</v>
      </c>
      <c r="J6412" t="s">
        <v>52</v>
      </c>
      <c r="K6412">
        <v>50</v>
      </c>
      <c r="L6412" s="5" t="s">
        <v>12686</v>
      </c>
      <c r="M6412" s="5" t="s">
        <v>54</v>
      </c>
      <c r="N6412">
        <v>17</v>
      </c>
      <c r="O6412" t="s">
        <v>46</v>
      </c>
      <c r="P6412" s="1">
        <v>45637</v>
      </c>
      <c r="Q6412" s="1">
        <v>45699</v>
      </c>
      <c r="R6412">
        <v>2456</v>
      </c>
      <c r="S6412" s="4">
        <v>7.6</v>
      </c>
      <c r="T6412" t="s">
        <v>79</v>
      </c>
    </row>
    <row r="6413" spans="1:20" x14ac:dyDescent="0.35">
      <c r="A6413" t="s">
        <v>12687</v>
      </c>
      <c r="B6413" s="5" t="s">
        <v>28801</v>
      </c>
      <c r="C6413" s="6">
        <v>150000</v>
      </c>
      <c r="D6413" t="s">
        <v>22</v>
      </c>
      <c r="E6413">
        <v>150000</v>
      </c>
      <c r="F6413" s="5" t="s">
        <v>23</v>
      </c>
      <c r="G6413" s="5" t="s">
        <v>59</v>
      </c>
      <c r="H6413" s="5" t="s">
        <v>165</v>
      </c>
      <c r="I6413" t="s">
        <v>35</v>
      </c>
      <c r="J6413" t="s">
        <v>165</v>
      </c>
      <c r="K6413">
        <v>100</v>
      </c>
      <c r="L6413" s="5" t="s">
        <v>1701</v>
      </c>
      <c r="M6413" s="5" t="s">
        <v>28</v>
      </c>
      <c r="N6413">
        <v>16</v>
      </c>
      <c r="O6413" t="s">
        <v>88</v>
      </c>
      <c r="P6413" s="1">
        <v>45748</v>
      </c>
      <c r="Q6413" s="1">
        <v>45770</v>
      </c>
      <c r="R6413">
        <v>939</v>
      </c>
      <c r="S6413" s="4">
        <v>9.9</v>
      </c>
      <c r="T6413" t="s">
        <v>108</v>
      </c>
    </row>
    <row r="6414" spans="1:20" x14ac:dyDescent="0.35">
      <c r="A6414" t="s">
        <v>12688</v>
      </c>
      <c r="B6414" s="5" t="s">
        <v>21</v>
      </c>
      <c r="C6414" s="6">
        <v>111963</v>
      </c>
      <c r="D6414" t="s">
        <v>74</v>
      </c>
      <c r="E6414">
        <v>139954</v>
      </c>
      <c r="F6414" s="5" t="s">
        <v>66</v>
      </c>
      <c r="G6414" s="5" t="s">
        <v>59</v>
      </c>
      <c r="H6414" s="5" t="s">
        <v>75</v>
      </c>
      <c r="I6414" t="s">
        <v>35</v>
      </c>
      <c r="J6414" t="s">
        <v>75</v>
      </c>
      <c r="K6414">
        <v>100</v>
      </c>
      <c r="L6414" s="5" t="s">
        <v>12689</v>
      </c>
      <c r="M6414" s="5" t="s">
        <v>70</v>
      </c>
      <c r="N6414">
        <v>5</v>
      </c>
      <c r="O6414" t="s">
        <v>62</v>
      </c>
      <c r="P6414" s="1">
        <v>45550</v>
      </c>
      <c r="Q6414" s="1">
        <v>45573</v>
      </c>
      <c r="R6414">
        <v>638</v>
      </c>
      <c r="S6414" s="4">
        <v>6.8</v>
      </c>
      <c r="T6414" t="s">
        <v>38</v>
      </c>
    </row>
    <row r="6415" spans="1:20" x14ac:dyDescent="0.35">
      <c r="A6415" t="s">
        <v>12690</v>
      </c>
      <c r="B6415" s="5" t="s">
        <v>40</v>
      </c>
      <c r="C6415" s="6">
        <v>67558</v>
      </c>
      <c r="D6415" t="s">
        <v>22</v>
      </c>
      <c r="E6415">
        <v>67558</v>
      </c>
      <c r="F6415" s="5" t="s">
        <v>50</v>
      </c>
      <c r="G6415" s="5" t="s">
        <v>51</v>
      </c>
      <c r="H6415" s="5" t="s">
        <v>25</v>
      </c>
      <c r="I6415" t="s">
        <v>44</v>
      </c>
      <c r="J6415" t="s">
        <v>25</v>
      </c>
      <c r="K6415">
        <v>50</v>
      </c>
      <c r="L6415" s="5" t="s">
        <v>12691</v>
      </c>
      <c r="M6415" s="5" t="s">
        <v>37</v>
      </c>
      <c r="N6415">
        <v>3</v>
      </c>
      <c r="O6415" t="s">
        <v>131</v>
      </c>
      <c r="P6415" s="1">
        <v>45323</v>
      </c>
      <c r="Q6415" s="1">
        <v>45349</v>
      </c>
      <c r="R6415">
        <v>2198</v>
      </c>
      <c r="S6415" s="4">
        <v>5.2</v>
      </c>
      <c r="T6415" t="s">
        <v>153</v>
      </c>
    </row>
    <row r="6416" spans="1:20" x14ac:dyDescent="0.35">
      <c r="A6416" t="s">
        <v>12692</v>
      </c>
      <c r="B6416" s="5" t="s">
        <v>21</v>
      </c>
      <c r="C6416" s="6">
        <v>75401</v>
      </c>
      <c r="D6416" t="s">
        <v>41</v>
      </c>
      <c r="E6416">
        <v>64091</v>
      </c>
      <c r="F6416" s="5" t="s">
        <v>50</v>
      </c>
      <c r="G6416" s="5" t="s">
        <v>51</v>
      </c>
      <c r="H6416" s="5" t="s">
        <v>60</v>
      </c>
      <c r="I6416" t="s">
        <v>26</v>
      </c>
      <c r="J6416" t="s">
        <v>60</v>
      </c>
      <c r="K6416">
        <v>100</v>
      </c>
      <c r="L6416" s="5" t="s">
        <v>12693</v>
      </c>
      <c r="M6416" s="5" t="s">
        <v>37</v>
      </c>
      <c r="N6416">
        <v>3</v>
      </c>
      <c r="O6416" t="s">
        <v>46</v>
      </c>
      <c r="P6416" s="1">
        <v>45297</v>
      </c>
      <c r="Q6416" s="1">
        <v>45316</v>
      </c>
      <c r="R6416">
        <v>2376</v>
      </c>
      <c r="S6416" s="4">
        <v>5.6</v>
      </c>
      <c r="T6416" t="s">
        <v>79</v>
      </c>
    </row>
    <row r="6417" spans="1:20" x14ac:dyDescent="0.35">
      <c r="A6417" t="s">
        <v>12694</v>
      </c>
      <c r="B6417" s="5" t="s">
        <v>28802</v>
      </c>
      <c r="C6417" s="6">
        <v>77098</v>
      </c>
      <c r="D6417" t="s">
        <v>120</v>
      </c>
      <c r="E6417">
        <v>69388</v>
      </c>
      <c r="F6417" s="5" t="s">
        <v>58</v>
      </c>
      <c r="G6417" s="5" t="s">
        <v>51</v>
      </c>
      <c r="H6417" s="5" t="s">
        <v>121</v>
      </c>
      <c r="I6417" t="s">
        <v>26</v>
      </c>
      <c r="J6417" t="s">
        <v>121</v>
      </c>
      <c r="K6417">
        <v>50</v>
      </c>
      <c r="L6417" s="5" t="s">
        <v>12695</v>
      </c>
      <c r="M6417" s="5" t="s">
        <v>70</v>
      </c>
      <c r="N6417">
        <v>1</v>
      </c>
      <c r="O6417" t="s">
        <v>112</v>
      </c>
      <c r="P6417" s="1">
        <v>45332</v>
      </c>
      <c r="Q6417" s="1">
        <v>45401</v>
      </c>
      <c r="R6417">
        <v>1408</v>
      </c>
      <c r="S6417" s="4">
        <v>5.9</v>
      </c>
      <c r="T6417" t="s">
        <v>153</v>
      </c>
    </row>
    <row r="6418" spans="1:20" x14ac:dyDescent="0.35">
      <c r="A6418" t="s">
        <v>12696</v>
      </c>
      <c r="B6418" s="5" t="s">
        <v>40</v>
      </c>
      <c r="C6418" s="6">
        <v>129667</v>
      </c>
      <c r="D6418" t="s">
        <v>92</v>
      </c>
      <c r="E6418">
        <v>97250</v>
      </c>
      <c r="F6418" s="5" t="s">
        <v>50</v>
      </c>
      <c r="G6418" s="5" t="s">
        <v>24</v>
      </c>
      <c r="H6418" s="5" t="s">
        <v>93</v>
      </c>
      <c r="I6418" t="s">
        <v>35</v>
      </c>
      <c r="J6418" t="s">
        <v>93</v>
      </c>
      <c r="K6418">
        <v>100</v>
      </c>
      <c r="L6418" s="5" t="s">
        <v>12697</v>
      </c>
      <c r="M6418" s="5" t="s">
        <v>28</v>
      </c>
      <c r="N6418">
        <v>4</v>
      </c>
      <c r="O6418" t="s">
        <v>107</v>
      </c>
      <c r="P6418" s="1">
        <v>45390</v>
      </c>
      <c r="Q6418" s="1">
        <v>45429</v>
      </c>
      <c r="R6418">
        <v>1925</v>
      </c>
      <c r="S6418" s="4">
        <v>9.1999999999999993</v>
      </c>
      <c r="T6418" t="s">
        <v>79</v>
      </c>
    </row>
    <row r="6419" spans="1:20" x14ac:dyDescent="0.35">
      <c r="A6419" t="s">
        <v>12698</v>
      </c>
      <c r="B6419" s="5" t="s">
        <v>57</v>
      </c>
      <c r="C6419" s="6">
        <v>62417</v>
      </c>
      <c r="D6419" t="s">
        <v>41</v>
      </c>
      <c r="E6419">
        <v>53054</v>
      </c>
      <c r="F6419" s="5" t="s">
        <v>58</v>
      </c>
      <c r="G6419" s="5" t="s">
        <v>51</v>
      </c>
      <c r="H6419" s="5" t="s">
        <v>126</v>
      </c>
      <c r="I6419" t="s">
        <v>26</v>
      </c>
      <c r="J6419" t="s">
        <v>126</v>
      </c>
      <c r="K6419">
        <v>100</v>
      </c>
      <c r="L6419" s="5" t="s">
        <v>12699</v>
      </c>
      <c r="M6419" s="5" t="s">
        <v>54</v>
      </c>
      <c r="N6419">
        <v>0</v>
      </c>
      <c r="O6419" t="s">
        <v>88</v>
      </c>
      <c r="P6419" s="1">
        <v>45495</v>
      </c>
      <c r="Q6419" s="1">
        <v>45515</v>
      </c>
      <c r="R6419">
        <v>1830</v>
      </c>
      <c r="S6419" s="4">
        <v>6.3</v>
      </c>
      <c r="T6419" t="s">
        <v>103</v>
      </c>
    </row>
    <row r="6420" spans="1:20" x14ac:dyDescent="0.35">
      <c r="A6420" t="s">
        <v>12700</v>
      </c>
      <c r="B6420" s="5" t="s">
        <v>73</v>
      </c>
      <c r="C6420" s="6">
        <v>161660</v>
      </c>
      <c r="D6420" t="s">
        <v>33</v>
      </c>
      <c r="E6420">
        <v>17782600</v>
      </c>
      <c r="F6420" s="5" t="s">
        <v>66</v>
      </c>
      <c r="G6420" s="5" t="s">
        <v>24</v>
      </c>
      <c r="H6420" s="5" t="s">
        <v>34</v>
      </c>
      <c r="I6420" t="s">
        <v>26</v>
      </c>
      <c r="J6420" t="s">
        <v>768</v>
      </c>
      <c r="K6420">
        <v>0</v>
      </c>
      <c r="L6420" s="5" t="s">
        <v>12701</v>
      </c>
      <c r="M6420" s="5" t="s">
        <v>54</v>
      </c>
      <c r="N6420">
        <v>6</v>
      </c>
      <c r="O6420" t="s">
        <v>141</v>
      </c>
      <c r="P6420" s="1">
        <v>45416</v>
      </c>
      <c r="Q6420" s="1">
        <v>45430</v>
      </c>
      <c r="R6420">
        <v>1197</v>
      </c>
      <c r="S6420" s="4">
        <v>6.1</v>
      </c>
      <c r="T6420" t="s">
        <v>63</v>
      </c>
    </row>
    <row r="6421" spans="1:20" x14ac:dyDescent="0.35">
      <c r="A6421" t="s">
        <v>12702</v>
      </c>
      <c r="B6421" s="5" t="s">
        <v>49</v>
      </c>
      <c r="C6421" s="6">
        <v>85425</v>
      </c>
      <c r="D6421" t="s">
        <v>81</v>
      </c>
      <c r="E6421">
        <v>115324</v>
      </c>
      <c r="F6421" s="5" t="s">
        <v>50</v>
      </c>
      <c r="G6421" s="5" t="s">
        <v>24</v>
      </c>
      <c r="H6421" s="5" t="s">
        <v>82</v>
      </c>
      <c r="I6421" t="s">
        <v>44</v>
      </c>
      <c r="J6421" t="s">
        <v>82</v>
      </c>
      <c r="K6421">
        <v>0</v>
      </c>
      <c r="L6421" s="5" t="s">
        <v>12703</v>
      </c>
      <c r="M6421" s="5" t="s">
        <v>28</v>
      </c>
      <c r="N6421">
        <v>4</v>
      </c>
      <c r="O6421" t="s">
        <v>85</v>
      </c>
      <c r="P6421" s="1">
        <v>45516</v>
      </c>
      <c r="Q6421" s="1">
        <v>45572</v>
      </c>
      <c r="R6421">
        <v>1642</v>
      </c>
      <c r="S6421" s="4">
        <v>8.8000000000000007</v>
      </c>
      <c r="T6421" t="s">
        <v>95</v>
      </c>
    </row>
    <row r="6422" spans="1:20" x14ac:dyDescent="0.35">
      <c r="A6422" t="s">
        <v>12704</v>
      </c>
      <c r="B6422" s="5" t="s">
        <v>28799</v>
      </c>
      <c r="C6422" s="6">
        <v>269941</v>
      </c>
      <c r="D6422" t="s">
        <v>120</v>
      </c>
      <c r="E6422">
        <v>242947</v>
      </c>
      <c r="F6422" s="5" t="s">
        <v>23</v>
      </c>
      <c r="G6422" s="5" t="s">
        <v>24</v>
      </c>
      <c r="H6422" s="5" t="s">
        <v>121</v>
      </c>
      <c r="I6422" t="s">
        <v>44</v>
      </c>
      <c r="J6422" t="s">
        <v>121</v>
      </c>
      <c r="K6422">
        <v>0</v>
      </c>
      <c r="L6422" s="5" t="s">
        <v>12705</v>
      </c>
      <c r="M6422" s="5" t="s">
        <v>54</v>
      </c>
      <c r="N6422">
        <v>17</v>
      </c>
      <c r="O6422" t="s">
        <v>62</v>
      </c>
      <c r="P6422" s="1">
        <v>45297</v>
      </c>
      <c r="Q6422" s="1">
        <v>45363</v>
      </c>
      <c r="R6422">
        <v>2138</v>
      </c>
      <c r="S6422" s="4">
        <v>7.5</v>
      </c>
      <c r="T6422" t="s">
        <v>63</v>
      </c>
    </row>
    <row r="6423" spans="1:20" x14ac:dyDescent="0.35">
      <c r="A6423" t="s">
        <v>12706</v>
      </c>
      <c r="B6423" s="5" t="s">
        <v>174</v>
      </c>
      <c r="C6423" s="6">
        <v>349432</v>
      </c>
      <c r="D6423" t="s">
        <v>22</v>
      </c>
      <c r="E6423">
        <v>349432</v>
      </c>
      <c r="F6423" s="5" t="s">
        <v>23</v>
      </c>
      <c r="G6423" s="5" t="s">
        <v>59</v>
      </c>
      <c r="H6423" s="5" t="s">
        <v>97</v>
      </c>
      <c r="I6423" t="s">
        <v>35</v>
      </c>
      <c r="J6423" t="s">
        <v>97</v>
      </c>
      <c r="K6423">
        <v>0</v>
      </c>
      <c r="L6423" s="5" t="s">
        <v>12707</v>
      </c>
      <c r="M6423" s="5" t="s">
        <v>28</v>
      </c>
      <c r="N6423">
        <v>17</v>
      </c>
      <c r="O6423" t="s">
        <v>135</v>
      </c>
      <c r="P6423" s="1">
        <v>45582</v>
      </c>
      <c r="Q6423" s="1">
        <v>45639</v>
      </c>
      <c r="R6423">
        <v>1557</v>
      </c>
      <c r="S6423" s="4">
        <v>9.9</v>
      </c>
      <c r="T6423" t="s">
        <v>47</v>
      </c>
    </row>
    <row r="6424" spans="1:20" x14ac:dyDescent="0.35">
      <c r="A6424" t="s">
        <v>12708</v>
      </c>
      <c r="B6424" s="5" t="s">
        <v>179</v>
      </c>
      <c r="C6424" s="6">
        <v>52126</v>
      </c>
      <c r="D6424" t="s">
        <v>22</v>
      </c>
      <c r="E6424">
        <v>52126</v>
      </c>
      <c r="F6424" s="5" t="s">
        <v>66</v>
      </c>
      <c r="G6424" s="5" t="s">
        <v>42</v>
      </c>
      <c r="H6424" s="5" t="s">
        <v>157</v>
      </c>
      <c r="I6424" t="s">
        <v>44</v>
      </c>
      <c r="J6424" t="s">
        <v>629</v>
      </c>
      <c r="K6424">
        <v>100</v>
      </c>
      <c r="L6424" s="5" t="s">
        <v>12709</v>
      </c>
      <c r="M6424" s="5" t="s">
        <v>70</v>
      </c>
      <c r="N6424">
        <v>9</v>
      </c>
      <c r="O6424" t="s">
        <v>88</v>
      </c>
      <c r="P6424" s="1">
        <v>45553</v>
      </c>
      <c r="Q6424" s="1">
        <v>45598</v>
      </c>
      <c r="R6424">
        <v>1709</v>
      </c>
      <c r="S6424" s="4">
        <v>8</v>
      </c>
      <c r="T6424" t="s">
        <v>118</v>
      </c>
    </row>
    <row r="6425" spans="1:20" x14ac:dyDescent="0.35">
      <c r="A6425" t="s">
        <v>12710</v>
      </c>
      <c r="B6425" s="5" t="s">
        <v>28799</v>
      </c>
      <c r="C6425" s="6">
        <v>166822</v>
      </c>
      <c r="D6425" t="s">
        <v>41</v>
      </c>
      <c r="E6425">
        <v>141799</v>
      </c>
      <c r="F6425" s="5" t="s">
        <v>23</v>
      </c>
      <c r="G6425" s="5" t="s">
        <v>24</v>
      </c>
      <c r="H6425" s="5" t="s">
        <v>43</v>
      </c>
      <c r="I6425" t="s">
        <v>26</v>
      </c>
      <c r="J6425" t="s">
        <v>43</v>
      </c>
      <c r="K6425">
        <v>0</v>
      </c>
      <c r="L6425" s="5" t="s">
        <v>12711</v>
      </c>
      <c r="M6425" s="5" t="s">
        <v>54</v>
      </c>
      <c r="N6425">
        <v>11</v>
      </c>
      <c r="O6425" t="s">
        <v>85</v>
      </c>
      <c r="P6425" s="1">
        <v>45680</v>
      </c>
      <c r="Q6425" s="1">
        <v>45705</v>
      </c>
      <c r="R6425">
        <v>2222</v>
      </c>
      <c r="S6425" s="4">
        <v>5.9</v>
      </c>
      <c r="T6425" t="s">
        <v>277</v>
      </c>
    </row>
    <row r="6426" spans="1:20" x14ac:dyDescent="0.35">
      <c r="A6426" t="s">
        <v>12712</v>
      </c>
      <c r="B6426" s="5" t="s">
        <v>57</v>
      </c>
      <c r="C6426" s="6">
        <v>136925</v>
      </c>
      <c r="D6426" t="s">
        <v>81</v>
      </c>
      <c r="E6426">
        <v>184849</v>
      </c>
      <c r="F6426" s="5" t="s">
        <v>23</v>
      </c>
      <c r="G6426" s="5" t="s">
        <v>42</v>
      </c>
      <c r="H6426" s="5" t="s">
        <v>82</v>
      </c>
      <c r="I6426" t="s">
        <v>44</v>
      </c>
      <c r="J6426" t="s">
        <v>82</v>
      </c>
      <c r="K6426">
        <v>100</v>
      </c>
      <c r="L6426" s="5" t="s">
        <v>12713</v>
      </c>
      <c r="M6426" s="5" t="s">
        <v>28</v>
      </c>
      <c r="N6426">
        <v>17</v>
      </c>
      <c r="O6426" t="s">
        <v>112</v>
      </c>
      <c r="P6426" s="1">
        <v>45543</v>
      </c>
      <c r="Q6426" s="1">
        <v>45565</v>
      </c>
      <c r="R6426">
        <v>2197</v>
      </c>
      <c r="S6426" s="4">
        <v>7.5</v>
      </c>
      <c r="T6426" t="s">
        <v>63</v>
      </c>
    </row>
    <row r="6427" spans="1:20" x14ac:dyDescent="0.35">
      <c r="A6427" t="s">
        <v>12714</v>
      </c>
      <c r="B6427" s="5" t="s">
        <v>100</v>
      </c>
      <c r="C6427" s="6">
        <v>98877</v>
      </c>
      <c r="D6427" t="s">
        <v>74</v>
      </c>
      <c r="E6427">
        <v>123596</v>
      </c>
      <c r="F6427" s="5" t="s">
        <v>50</v>
      </c>
      <c r="G6427" s="5" t="s">
        <v>59</v>
      </c>
      <c r="H6427" s="5" t="s">
        <v>75</v>
      </c>
      <c r="I6427" t="s">
        <v>35</v>
      </c>
      <c r="J6427" t="s">
        <v>75</v>
      </c>
      <c r="K6427">
        <v>100</v>
      </c>
      <c r="L6427" s="5" t="s">
        <v>12715</v>
      </c>
      <c r="M6427" s="5" t="s">
        <v>70</v>
      </c>
      <c r="N6427">
        <v>2</v>
      </c>
      <c r="O6427" t="s">
        <v>135</v>
      </c>
      <c r="P6427" s="1">
        <v>45297</v>
      </c>
      <c r="Q6427" s="1">
        <v>45369</v>
      </c>
      <c r="R6427">
        <v>871</v>
      </c>
      <c r="S6427" s="4">
        <v>5.4</v>
      </c>
      <c r="T6427" t="s">
        <v>277</v>
      </c>
    </row>
    <row r="6428" spans="1:20" x14ac:dyDescent="0.35">
      <c r="A6428" t="s">
        <v>12716</v>
      </c>
      <c r="B6428" s="5" t="s">
        <v>100</v>
      </c>
      <c r="C6428" s="6">
        <v>168236</v>
      </c>
      <c r="D6428" t="s">
        <v>41</v>
      </c>
      <c r="E6428">
        <v>143001</v>
      </c>
      <c r="F6428" s="5" t="s">
        <v>23</v>
      </c>
      <c r="G6428" s="5" t="s">
        <v>59</v>
      </c>
      <c r="H6428" s="5" t="s">
        <v>60</v>
      </c>
      <c r="I6428" t="s">
        <v>26</v>
      </c>
      <c r="J6428" t="s">
        <v>60</v>
      </c>
      <c r="K6428">
        <v>100</v>
      </c>
      <c r="L6428" s="5" t="s">
        <v>12717</v>
      </c>
      <c r="M6428" s="5" t="s">
        <v>37</v>
      </c>
      <c r="N6428">
        <v>18</v>
      </c>
      <c r="O6428" t="s">
        <v>107</v>
      </c>
      <c r="P6428" s="1">
        <v>45390</v>
      </c>
      <c r="Q6428" s="1">
        <v>45427</v>
      </c>
      <c r="R6428">
        <v>1463</v>
      </c>
      <c r="S6428" s="4">
        <v>7.3</v>
      </c>
      <c r="T6428" t="s">
        <v>63</v>
      </c>
    </row>
    <row r="6429" spans="1:20" x14ac:dyDescent="0.35">
      <c r="A6429" t="s">
        <v>12718</v>
      </c>
      <c r="B6429" s="5" t="s">
        <v>91</v>
      </c>
      <c r="C6429" s="6">
        <v>102521</v>
      </c>
      <c r="D6429" t="s">
        <v>74</v>
      </c>
      <c r="E6429">
        <v>128151</v>
      </c>
      <c r="F6429" s="5" t="s">
        <v>50</v>
      </c>
      <c r="G6429" s="5" t="s">
        <v>24</v>
      </c>
      <c r="H6429" s="5" t="s">
        <v>75</v>
      </c>
      <c r="I6429" t="s">
        <v>35</v>
      </c>
      <c r="J6429" t="s">
        <v>75</v>
      </c>
      <c r="K6429">
        <v>100</v>
      </c>
      <c r="L6429" s="5" t="s">
        <v>12719</v>
      </c>
      <c r="M6429" s="5" t="s">
        <v>37</v>
      </c>
      <c r="N6429">
        <v>3</v>
      </c>
      <c r="O6429" t="s">
        <v>78</v>
      </c>
      <c r="P6429" s="1">
        <v>45406</v>
      </c>
      <c r="Q6429" s="1">
        <v>45462</v>
      </c>
      <c r="R6429">
        <v>697</v>
      </c>
      <c r="S6429" s="4">
        <v>6.9</v>
      </c>
      <c r="T6429" t="s">
        <v>103</v>
      </c>
    </row>
    <row r="6430" spans="1:20" x14ac:dyDescent="0.35">
      <c r="A6430" t="s">
        <v>12720</v>
      </c>
      <c r="B6430" s="5" t="s">
        <v>57</v>
      </c>
      <c r="C6430" s="6">
        <v>106928</v>
      </c>
      <c r="D6430" t="s">
        <v>22</v>
      </c>
      <c r="E6430">
        <v>106928</v>
      </c>
      <c r="F6430" s="5" t="s">
        <v>50</v>
      </c>
      <c r="G6430" s="5" t="s">
        <v>24</v>
      </c>
      <c r="H6430" s="5" t="s">
        <v>68</v>
      </c>
      <c r="I6430" t="s">
        <v>26</v>
      </c>
      <c r="J6430" t="s">
        <v>83</v>
      </c>
      <c r="K6430">
        <v>0</v>
      </c>
      <c r="L6430" s="5" t="s">
        <v>12721</v>
      </c>
      <c r="M6430" s="5" t="s">
        <v>28</v>
      </c>
      <c r="N6430">
        <v>4</v>
      </c>
      <c r="O6430" t="s">
        <v>141</v>
      </c>
      <c r="P6430" s="1">
        <v>45606</v>
      </c>
      <c r="Q6430" s="1">
        <v>45675</v>
      </c>
      <c r="R6430">
        <v>829</v>
      </c>
      <c r="S6430" s="4">
        <v>7.9</v>
      </c>
      <c r="T6430" t="s">
        <v>95</v>
      </c>
    </row>
    <row r="6431" spans="1:20" x14ac:dyDescent="0.35">
      <c r="A6431" t="s">
        <v>12722</v>
      </c>
      <c r="B6431" s="5" t="s">
        <v>21</v>
      </c>
      <c r="C6431" s="6">
        <v>76026</v>
      </c>
      <c r="D6431" t="s">
        <v>92</v>
      </c>
      <c r="E6431">
        <v>57020</v>
      </c>
      <c r="F6431" s="5" t="s">
        <v>58</v>
      </c>
      <c r="G6431" s="5" t="s">
        <v>51</v>
      </c>
      <c r="H6431" s="5" t="s">
        <v>93</v>
      </c>
      <c r="I6431" t="s">
        <v>44</v>
      </c>
      <c r="J6431" t="s">
        <v>93</v>
      </c>
      <c r="K6431">
        <v>100</v>
      </c>
      <c r="L6431" s="5" t="s">
        <v>8682</v>
      </c>
      <c r="M6431" s="5" t="s">
        <v>54</v>
      </c>
      <c r="N6431">
        <v>0</v>
      </c>
      <c r="O6431" t="s">
        <v>112</v>
      </c>
      <c r="P6431" s="1">
        <v>45328</v>
      </c>
      <c r="Q6431" s="1">
        <v>45365</v>
      </c>
      <c r="R6431">
        <v>2063</v>
      </c>
      <c r="S6431" s="4">
        <v>8.1999999999999993</v>
      </c>
      <c r="T6431" t="s">
        <v>243</v>
      </c>
    </row>
    <row r="6432" spans="1:20" x14ac:dyDescent="0.35">
      <c r="A6432" t="s">
        <v>12723</v>
      </c>
      <c r="B6432" s="5" t="s">
        <v>162</v>
      </c>
      <c r="C6432" s="6">
        <v>88213</v>
      </c>
      <c r="D6432" t="s">
        <v>22</v>
      </c>
      <c r="E6432">
        <v>88213</v>
      </c>
      <c r="F6432" s="5" t="s">
        <v>58</v>
      </c>
      <c r="G6432" s="5" t="s">
        <v>59</v>
      </c>
      <c r="H6432" s="5" t="s">
        <v>25</v>
      </c>
      <c r="I6432" t="s">
        <v>35</v>
      </c>
      <c r="J6432" t="s">
        <v>25</v>
      </c>
      <c r="K6432">
        <v>100</v>
      </c>
      <c r="L6432" s="5" t="s">
        <v>12724</v>
      </c>
      <c r="M6432" s="5" t="s">
        <v>54</v>
      </c>
      <c r="N6432">
        <v>1</v>
      </c>
      <c r="O6432" t="s">
        <v>135</v>
      </c>
      <c r="P6432" s="1">
        <v>45415</v>
      </c>
      <c r="Q6432" s="1">
        <v>45431</v>
      </c>
      <c r="R6432">
        <v>1771</v>
      </c>
      <c r="S6432" s="4">
        <v>8.6999999999999993</v>
      </c>
      <c r="T6432" t="s">
        <v>47</v>
      </c>
    </row>
    <row r="6433" spans="1:20" x14ac:dyDescent="0.35">
      <c r="A6433" t="s">
        <v>12725</v>
      </c>
      <c r="B6433" s="5" t="s">
        <v>28802</v>
      </c>
      <c r="C6433" s="6">
        <v>82027</v>
      </c>
      <c r="D6433" t="s">
        <v>22</v>
      </c>
      <c r="E6433">
        <v>82027</v>
      </c>
      <c r="F6433" s="5" t="s">
        <v>58</v>
      </c>
      <c r="G6433" s="5" t="s">
        <v>51</v>
      </c>
      <c r="H6433" s="5" t="s">
        <v>25</v>
      </c>
      <c r="I6433" t="s">
        <v>35</v>
      </c>
      <c r="J6433" t="s">
        <v>768</v>
      </c>
      <c r="K6433">
        <v>0</v>
      </c>
      <c r="L6433" s="5" t="s">
        <v>12726</v>
      </c>
      <c r="M6433" s="5" t="s">
        <v>28</v>
      </c>
      <c r="N6433">
        <v>0</v>
      </c>
      <c r="O6433" t="s">
        <v>147</v>
      </c>
      <c r="P6433" s="1">
        <v>45667</v>
      </c>
      <c r="Q6433" s="1">
        <v>45682</v>
      </c>
      <c r="R6433">
        <v>2035</v>
      </c>
      <c r="S6433" s="4">
        <v>6.7</v>
      </c>
      <c r="T6433" t="s">
        <v>63</v>
      </c>
    </row>
    <row r="6434" spans="1:20" x14ac:dyDescent="0.35">
      <c r="A6434" t="s">
        <v>12727</v>
      </c>
      <c r="B6434" s="5" t="s">
        <v>57</v>
      </c>
      <c r="C6434" s="6">
        <v>109435</v>
      </c>
      <c r="D6434" t="s">
        <v>22</v>
      </c>
      <c r="E6434">
        <v>109435</v>
      </c>
      <c r="F6434" s="5" t="s">
        <v>58</v>
      </c>
      <c r="G6434" s="5" t="s">
        <v>59</v>
      </c>
      <c r="H6434" s="5" t="s">
        <v>97</v>
      </c>
      <c r="I6434" t="s">
        <v>35</v>
      </c>
      <c r="J6434" t="s">
        <v>97</v>
      </c>
      <c r="K6434">
        <v>100</v>
      </c>
      <c r="L6434" s="5" t="s">
        <v>12728</v>
      </c>
      <c r="M6434" s="5" t="s">
        <v>54</v>
      </c>
      <c r="N6434">
        <v>1</v>
      </c>
      <c r="O6434" t="s">
        <v>141</v>
      </c>
      <c r="P6434" s="1">
        <v>45301</v>
      </c>
      <c r="Q6434" s="1">
        <v>45352</v>
      </c>
      <c r="R6434">
        <v>545</v>
      </c>
      <c r="S6434" s="4">
        <v>8.5</v>
      </c>
      <c r="T6434" t="s">
        <v>55</v>
      </c>
    </row>
    <row r="6435" spans="1:20" x14ac:dyDescent="0.35">
      <c r="A6435" t="s">
        <v>12729</v>
      </c>
      <c r="B6435" s="5" t="s">
        <v>179</v>
      </c>
      <c r="C6435" s="6">
        <v>123502</v>
      </c>
      <c r="D6435" t="s">
        <v>81</v>
      </c>
      <c r="E6435">
        <v>166728</v>
      </c>
      <c r="F6435" s="5" t="s">
        <v>50</v>
      </c>
      <c r="G6435" s="5" t="s">
        <v>51</v>
      </c>
      <c r="H6435" s="5" t="s">
        <v>82</v>
      </c>
      <c r="I6435" t="s">
        <v>35</v>
      </c>
      <c r="J6435" t="s">
        <v>25</v>
      </c>
      <c r="K6435">
        <v>100</v>
      </c>
      <c r="L6435" s="5" t="s">
        <v>12730</v>
      </c>
      <c r="M6435" s="5" t="s">
        <v>28</v>
      </c>
      <c r="N6435">
        <v>2</v>
      </c>
      <c r="O6435" t="s">
        <v>131</v>
      </c>
      <c r="P6435" s="1">
        <v>45502</v>
      </c>
      <c r="Q6435" s="1">
        <v>45531</v>
      </c>
      <c r="R6435">
        <v>1793</v>
      </c>
      <c r="S6435" s="4">
        <v>8</v>
      </c>
      <c r="T6435" t="s">
        <v>89</v>
      </c>
    </row>
    <row r="6436" spans="1:20" x14ac:dyDescent="0.35">
      <c r="A6436" t="s">
        <v>12731</v>
      </c>
      <c r="B6436" s="5" t="s">
        <v>179</v>
      </c>
      <c r="C6436" s="6">
        <v>80462</v>
      </c>
      <c r="D6436" t="s">
        <v>22</v>
      </c>
      <c r="E6436">
        <v>80462</v>
      </c>
      <c r="F6436" s="5" t="s">
        <v>58</v>
      </c>
      <c r="G6436" s="5" t="s">
        <v>24</v>
      </c>
      <c r="H6436" s="5" t="s">
        <v>101</v>
      </c>
      <c r="I6436" t="s">
        <v>44</v>
      </c>
      <c r="J6436" t="s">
        <v>629</v>
      </c>
      <c r="K6436">
        <v>100</v>
      </c>
      <c r="L6436" s="5" t="s">
        <v>12732</v>
      </c>
      <c r="M6436" s="5" t="s">
        <v>28</v>
      </c>
      <c r="N6436">
        <v>1</v>
      </c>
      <c r="O6436" t="s">
        <v>85</v>
      </c>
      <c r="P6436" s="1">
        <v>45650</v>
      </c>
      <c r="Q6436" s="1">
        <v>45681</v>
      </c>
      <c r="R6436">
        <v>1904</v>
      </c>
      <c r="S6436" s="4">
        <v>7.9</v>
      </c>
      <c r="T6436" t="s">
        <v>103</v>
      </c>
    </row>
    <row r="6437" spans="1:20" x14ac:dyDescent="0.35">
      <c r="A6437" t="s">
        <v>12733</v>
      </c>
      <c r="B6437" s="5" t="s">
        <v>91</v>
      </c>
      <c r="C6437" s="6">
        <v>109229</v>
      </c>
      <c r="D6437" t="s">
        <v>22</v>
      </c>
      <c r="E6437">
        <v>109229</v>
      </c>
      <c r="F6437" s="5" t="s">
        <v>50</v>
      </c>
      <c r="G6437" s="5" t="s">
        <v>24</v>
      </c>
      <c r="H6437" s="5" t="s">
        <v>129</v>
      </c>
      <c r="I6437" t="s">
        <v>26</v>
      </c>
      <c r="J6437" t="s">
        <v>129</v>
      </c>
      <c r="K6437">
        <v>50</v>
      </c>
      <c r="L6437" s="5" t="s">
        <v>12734</v>
      </c>
      <c r="M6437" s="5" t="s">
        <v>54</v>
      </c>
      <c r="N6437">
        <v>4</v>
      </c>
      <c r="O6437" t="s">
        <v>107</v>
      </c>
      <c r="P6437" s="1">
        <v>45391</v>
      </c>
      <c r="Q6437" s="1">
        <v>45414</v>
      </c>
      <c r="R6437">
        <v>2303</v>
      </c>
      <c r="S6437" s="4">
        <v>9.1999999999999993</v>
      </c>
      <c r="T6437" t="s">
        <v>63</v>
      </c>
    </row>
    <row r="6438" spans="1:20" x14ac:dyDescent="0.35">
      <c r="A6438" t="s">
        <v>12735</v>
      </c>
      <c r="B6438" s="5" t="s">
        <v>73</v>
      </c>
      <c r="C6438" s="6">
        <v>159957</v>
      </c>
      <c r="D6438" t="s">
        <v>41</v>
      </c>
      <c r="E6438">
        <v>135963</v>
      </c>
      <c r="F6438" s="5" t="s">
        <v>66</v>
      </c>
      <c r="G6438" s="5" t="s">
        <v>51</v>
      </c>
      <c r="H6438" s="5" t="s">
        <v>126</v>
      </c>
      <c r="I6438" t="s">
        <v>35</v>
      </c>
      <c r="J6438" t="s">
        <v>126</v>
      </c>
      <c r="K6438">
        <v>50</v>
      </c>
      <c r="L6438" s="5" t="s">
        <v>12736</v>
      </c>
      <c r="M6438" s="5" t="s">
        <v>28</v>
      </c>
      <c r="N6438">
        <v>9</v>
      </c>
      <c r="O6438" t="s">
        <v>85</v>
      </c>
      <c r="P6438" s="1">
        <v>45490</v>
      </c>
      <c r="Q6438" s="1">
        <v>45541</v>
      </c>
      <c r="R6438">
        <v>1452</v>
      </c>
      <c r="S6438" s="4">
        <v>5.2</v>
      </c>
      <c r="T6438" t="s">
        <v>38</v>
      </c>
    </row>
    <row r="6439" spans="1:20" x14ac:dyDescent="0.35">
      <c r="A6439" t="s">
        <v>12737</v>
      </c>
      <c r="B6439" s="5" t="s">
        <v>32</v>
      </c>
      <c r="C6439" s="6">
        <v>65788</v>
      </c>
      <c r="D6439" t="s">
        <v>22</v>
      </c>
      <c r="E6439">
        <v>65788</v>
      </c>
      <c r="F6439" s="5" t="s">
        <v>50</v>
      </c>
      <c r="G6439" s="5" t="s">
        <v>42</v>
      </c>
      <c r="H6439" s="5" t="s">
        <v>25</v>
      </c>
      <c r="I6439" t="s">
        <v>44</v>
      </c>
      <c r="J6439" t="s">
        <v>291</v>
      </c>
      <c r="K6439">
        <v>0</v>
      </c>
      <c r="L6439" s="5" t="s">
        <v>12738</v>
      </c>
      <c r="M6439" s="5" t="s">
        <v>54</v>
      </c>
      <c r="N6439">
        <v>2</v>
      </c>
      <c r="O6439" t="s">
        <v>167</v>
      </c>
      <c r="P6439" s="1">
        <v>45582</v>
      </c>
      <c r="Q6439" s="1">
        <v>45646</v>
      </c>
      <c r="R6439">
        <v>1066</v>
      </c>
      <c r="S6439" s="4">
        <v>9</v>
      </c>
      <c r="T6439" t="s">
        <v>118</v>
      </c>
    </row>
    <row r="6440" spans="1:20" x14ac:dyDescent="0.35">
      <c r="A6440" t="s">
        <v>12739</v>
      </c>
      <c r="B6440" s="5" t="s">
        <v>28801</v>
      </c>
      <c r="C6440" s="6">
        <v>100348</v>
      </c>
      <c r="D6440" t="s">
        <v>22</v>
      </c>
      <c r="E6440">
        <v>100348</v>
      </c>
      <c r="F6440" s="5" t="s">
        <v>50</v>
      </c>
      <c r="G6440" s="5" t="s">
        <v>59</v>
      </c>
      <c r="H6440" s="5" t="s">
        <v>129</v>
      </c>
      <c r="I6440" t="s">
        <v>35</v>
      </c>
      <c r="J6440" t="s">
        <v>129</v>
      </c>
      <c r="K6440">
        <v>100</v>
      </c>
      <c r="L6440" s="5" t="s">
        <v>12740</v>
      </c>
      <c r="M6440" s="5" t="s">
        <v>37</v>
      </c>
      <c r="N6440">
        <v>2</v>
      </c>
      <c r="O6440" t="s">
        <v>167</v>
      </c>
      <c r="P6440" s="1">
        <v>45475</v>
      </c>
      <c r="Q6440" s="1">
        <v>45542</v>
      </c>
      <c r="R6440">
        <v>2267</v>
      </c>
      <c r="S6440" s="4">
        <v>8</v>
      </c>
      <c r="T6440" t="s">
        <v>277</v>
      </c>
    </row>
    <row r="6441" spans="1:20" x14ac:dyDescent="0.35">
      <c r="A6441" t="s">
        <v>12741</v>
      </c>
      <c r="B6441" s="5" t="s">
        <v>49</v>
      </c>
      <c r="C6441" s="6">
        <v>47408</v>
      </c>
      <c r="D6441" t="s">
        <v>22</v>
      </c>
      <c r="E6441">
        <v>47408</v>
      </c>
      <c r="F6441" s="5" t="s">
        <v>66</v>
      </c>
      <c r="G6441" s="5" t="s">
        <v>59</v>
      </c>
      <c r="H6441" s="5" t="s">
        <v>157</v>
      </c>
      <c r="I6441" t="s">
        <v>44</v>
      </c>
      <c r="J6441" t="s">
        <v>157</v>
      </c>
      <c r="K6441">
        <v>50</v>
      </c>
      <c r="L6441" s="5" t="s">
        <v>12742</v>
      </c>
      <c r="M6441" s="5" t="s">
        <v>70</v>
      </c>
      <c r="N6441">
        <v>6</v>
      </c>
      <c r="O6441" t="s">
        <v>78</v>
      </c>
      <c r="P6441" s="1">
        <v>45457</v>
      </c>
      <c r="Q6441" s="1">
        <v>45530</v>
      </c>
      <c r="R6441">
        <v>2076</v>
      </c>
      <c r="S6441" s="4">
        <v>6.8</v>
      </c>
      <c r="T6441" t="s">
        <v>103</v>
      </c>
    </row>
    <row r="6442" spans="1:20" x14ac:dyDescent="0.35">
      <c r="A6442" t="s">
        <v>12743</v>
      </c>
      <c r="B6442" s="5" t="s">
        <v>145</v>
      </c>
      <c r="C6442" s="6">
        <v>104139</v>
      </c>
      <c r="D6442" t="s">
        <v>22</v>
      </c>
      <c r="E6442">
        <v>104139</v>
      </c>
      <c r="F6442" s="5" t="s">
        <v>66</v>
      </c>
      <c r="G6442" s="5" t="s">
        <v>59</v>
      </c>
      <c r="H6442" s="5" t="s">
        <v>52</v>
      </c>
      <c r="I6442" t="s">
        <v>26</v>
      </c>
      <c r="J6442" t="s">
        <v>768</v>
      </c>
      <c r="K6442">
        <v>100</v>
      </c>
      <c r="L6442" s="5" t="s">
        <v>12744</v>
      </c>
      <c r="M6442" s="5" t="s">
        <v>28</v>
      </c>
      <c r="N6442">
        <v>7</v>
      </c>
      <c r="O6442" t="s">
        <v>135</v>
      </c>
      <c r="P6442" s="1">
        <v>45594</v>
      </c>
      <c r="Q6442" s="1">
        <v>45648</v>
      </c>
      <c r="R6442">
        <v>2233</v>
      </c>
      <c r="S6442" s="4">
        <v>9.6</v>
      </c>
      <c r="T6442" t="s">
        <v>108</v>
      </c>
    </row>
    <row r="6443" spans="1:20" x14ac:dyDescent="0.35">
      <c r="A6443" t="s">
        <v>12745</v>
      </c>
      <c r="B6443" s="5" t="s">
        <v>28799</v>
      </c>
      <c r="C6443" s="6">
        <v>88730</v>
      </c>
      <c r="D6443" t="s">
        <v>33</v>
      </c>
      <c r="E6443">
        <v>9760300</v>
      </c>
      <c r="F6443" s="5" t="s">
        <v>58</v>
      </c>
      <c r="G6443" s="5" t="s">
        <v>51</v>
      </c>
      <c r="H6443" s="5" t="s">
        <v>34</v>
      </c>
      <c r="I6443" t="s">
        <v>35</v>
      </c>
      <c r="J6443" t="s">
        <v>34</v>
      </c>
      <c r="K6443">
        <v>0</v>
      </c>
      <c r="L6443" s="5" t="s">
        <v>12746</v>
      </c>
      <c r="M6443" s="5" t="s">
        <v>54</v>
      </c>
      <c r="N6443">
        <v>1</v>
      </c>
      <c r="O6443" t="s">
        <v>147</v>
      </c>
      <c r="P6443" s="1">
        <v>45435</v>
      </c>
      <c r="Q6443" s="1">
        <v>45473</v>
      </c>
      <c r="R6443">
        <v>888</v>
      </c>
      <c r="S6443" s="4">
        <v>7.2</v>
      </c>
      <c r="T6443" t="s">
        <v>89</v>
      </c>
    </row>
    <row r="6444" spans="1:20" x14ac:dyDescent="0.35">
      <c r="A6444" t="s">
        <v>12747</v>
      </c>
      <c r="B6444" s="5" t="s">
        <v>28799</v>
      </c>
      <c r="C6444" s="6">
        <v>352205</v>
      </c>
      <c r="D6444" t="s">
        <v>22</v>
      </c>
      <c r="E6444">
        <v>352205</v>
      </c>
      <c r="F6444" s="5" t="s">
        <v>23</v>
      </c>
      <c r="G6444" s="5" t="s">
        <v>59</v>
      </c>
      <c r="H6444" s="5" t="s">
        <v>97</v>
      </c>
      <c r="I6444" t="s">
        <v>35</v>
      </c>
      <c r="J6444" t="s">
        <v>97</v>
      </c>
      <c r="K6444">
        <v>100</v>
      </c>
      <c r="L6444" s="5" t="s">
        <v>12748</v>
      </c>
      <c r="M6444" s="5" t="s">
        <v>37</v>
      </c>
      <c r="N6444">
        <v>16</v>
      </c>
      <c r="O6444" t="s">
        <v>147</v>
      </c>
      <c r="P6444" s="1">
        <v>45592</v>
      </c>
      <c r="Q6444" s="1">
        <v>45624</v>
      </c>
      <c r="R6444">
        <v>1380</v>
      </c>
      <c r="S6444" s="4">
        <v>6.6</v>
      </c>
      <c r="T6444" t="s">
        <v>136</v>
      </c>
    </row>
    <row r="6445" spans="1:20" x14ac:dyDescent="0.35">
      <c r="A6445" t="s">
        <v>12749</v>
      </c>
      <c r="B6445" s="5" t="s">
        <v>28802</v>
      </c>
      <c r="C6445" s="6">
        <v>98921</v>
      </c>
      <c r="D6445" t="s">
        <v>41</v>
      </c>
      <c r="E6445">
        <v>84083</v>
      </c>
      <c r="F6445" s="5" t="s">
        <v>50</v>
      </c>
      <c r="G6445" s="5" t="s">
        <v>59</v>
      </c>
      <c r="H6445" s="5" t="s">
        <v>151</v>
      </c>
      <c r="I6445" t="s">
        <v>35</v>
      </c>
      <c r="J6445" t="s">
        <v>151</v>
      </c>
      <c r="K6445">
        <v>0</v>
      </c>
      <c r="L6445" s="5" t="s">
        <v>12750</v>
      </c>
      <c r="M6445" s="5" t="s">
        <v>54</v>
      </c>
      <c r="N6445">
        <v>2</v>
      </c>
      <c r="O6445" t="s">
        <v>62</v>
      </c>
      <c r="P6445" s="1">
        <v>45621</v>
      </c>
      <c r="Q6445" s="1">
        <v>45685</v>
      </c>
      <c r="R6445">
        <v>2210</v>
      </c>
      <c r="S6445" s="4">
        <v>6.2</v>
      </c>
      <c r="T6445" t="s">
        <v>95</v>
      </c>
    </row>
    <row r="6446" spans="1:20" x14ac:dyDescent="0.35">
      <c r="A6446" t="s">
        <v>12751</v>
      </c>
      <c r="B6446" s="5" t="s">
        <v>57</v>
      </c>
      <c r="C6446" s="6">
        <v>183596</v>
      </c>
      <c r="D6446" t="s">
        <v>41</v>
      </c>
      <c r="E6446">
        <v>156057</v>
      </c>
      <c r="F6446" s="5" t="s">
        <v>23</v>
      </c>
      <c r="G6446" s="5" t="s">
        <v>42</v>
      </c>
      <c r="H6446" s="5" t="s">
        <v>126</v>
      </c>
      <c r="I6446" t="s">
        <v>44</v>
      </c>
      <c r="J6446" t="s">
        <v>126</v>
      </c>
      <c r="K6446">
        <v>100</v>
      </c>
      <c r="L6446" s="5" t="s">
        <v>12752</v>
      </c>
      <c r="M6446" s="5" t="s">
        <v>37</v>
      </c>
      <c r="N6446">
        <v>19</v>
      </c>
      <c r="O6446" t="s">
        <v>135</v>
      </c>
      <c r="P6446" s="1">
        <v>45292</v>
      </c>
      <c r="Q6446" s="1">
        <v>45362</v>
      </c>
      <c r="R6446">
        <v>1209</v>
      </c>
      <c r="S6446" s="4">
        <v>8.8000000000000007</v>
      </c>
      <c r="T6446" t="s">
        <v>89</v>
      </c>
    </row>
    <row r="6447" spans="1:20" x14ac:dyDescent="0.35">
      <c r="A6447" t="s">
        <v>12753</v>
      </c>
      <c r="B6447" s="5" t="s">
        <v>28802</v>
      </c>
      <c r="C6447" s="6">
        <v>80147</v>
      </c>
      <c r="D6447" t="s">
        <v>22</v>
      </c>
      <c r="E6447">
        <v>80147</v>
      </c>
      <c r="F6447" s="5" t="s">
        <v>50</v>
      </c>
      <c r="G6447" s="5" t="s">
        <v>42</v>
      </c>
      <c r="H6447" s="5" t="s">
        <v>25</v>
      </c>
      <c r="I6447" t="s">
        <v>26</v>
      </c>
      <c r="J6447" t="s">
        <v>97</v>
      </c>
      <c r="K6447">
        <v>50</v>
      </c>
      <c r="L6447" s="5" t="s">
        <v>12754</v>
      </c>
      <c r="M6447" s="5" t="s">
        <v>54</v>
      </c>
      <c r="N6447">
        <v>2</v>
      </c>
      <c r="O6447" t="s">
        <v>46</v>
      </c>
      <c r="P6447" s="1">
        <v>45379</v>
      </c>
      <c r="Q6447" s="1">
        <v>45409</v>
      </c>
      <c r="R6447">
        <v>2364</v>
      </c>
      <c r="S6447" s="4">
        <v>6.9</v>
      </c>
      <c r="T6447" t="s">
        <v>38</v>
      </c>
    </row>
    <row r="6448" spans="1:20" x14ac:dyDescent="0.35">
      <c r="A6448" t="s">
        <v>12755</v>
      </c>
      <c r="B6448" s="5" t="s">
        <v>32</v>
      </c>
      <c r="C6448" s="6">
        <v>38802</v>
      </c>
      <c r="D6448" t="s">
        <v>22</v>
      </c>
      <c r="E6448">
        <v>38802</v>
      </c>
      <c r="F6448" s="5" t="s">
        <v>58</v>
      </c>
      <c r="G6448" s="5" t="s">
        <v>51</v>
      </c>
      <c r="H6448" s="5" t="s">
        <v>165</v>
      </c>
      <c r="I6448" t="s">
        <v>44</v>
      </c>
      <c r="J6448" t="s">
        <v>165</v>
      </c>
      <c r="K6448">
        <v>50</v>
      </c>
      <c r="L6448" s="5" t="s">
        <v>12756</v>
      </c>
      <c r="M6448" s="5" t="s">
        <v>70</v>
      </c>
      <c r="N6448">
        <v>0</v>
      </c>
      <c r="O6448" t="s">
        <v>172</v>
      </c>
      <c r="P6448" s="1">
        <v>45654</v>
      </c>
      <c r="Q6448" s="1">
        <v>45702</v>
      </c>
      <c r="R6448">
        <v>1953</v>
      </c>
      <c r="S6448" s="4">
        <v>9.4</v>
      </c>
      <c r="T6448" t="s">
        <v>47</v>
      </c>
    </row>
    <row r="6449" spans="1:20" x14ac:dyDescent="0.35">
      <c r="A6449" t="s">
        <v>12757</v>
      </c>
      <c r="B6449" s="5" t="s">
        <v>57</v>
      </c>
      <c r="C6449" s="6">
        <v>42256</v>
      </c>
      <c r="D6449" t="s">
        <v>22</v>
      </c>
      <c r="E6449">
        <v>42256</v>
      </c>
      <c r="F6449" s="5" t="s">
        <v>58</v>
      </c>
      <c r="G6449" s="5" t="s">
        <v>59</v>
      </c>
      <c r="H6449" s="5" t="s">
        <v>165</v>
      </c>
      <c r="I6449" t="s">
        <v>26</v>
      </c>
      <c r="J6449" t="s">
        <v>165</v>
      </c>
      <c r="K6449">
        <v>50</v>
      </c>
      <c r="L6449" s="5" t="s">
        <v>12758</v>
      </c>
      <c r="M6449" s="5" t="s">
        <v>37</v>
      </c>
      <c r="N6449">
        <v>1</v>
      </c>
      <c r="O6449" t="s">
        <v>46</v>
      </c>
      <c r="P6449" s="1">
        <v>45386</v>
      </c>
      <c r="Q6449" s="1">
        <v>45434</v>
      </c>
      <c r="R6449">
        <v>2290</v>
      </c>
      <c r="S6449" s="4">
        <v>7.2</v>
      </c>
      <c r="T6449" t="s">
        <v>89</v>
      </c>
    </row>
    <row r="6450" spans="1:20" x14ac:dyDescent="0.35">
      <c r="A6450" t="s">
        <v>12759</v>
      </c>
      <c r="B6450" s="5" t="s">
        <v>28800</v>
      </c>
      <c r="C6450" s="6">
        <v>295649</v>
      </c>
      <c r="D6450" t="s">
        <v>33</v>
      </c>
      <c r="E6450">
        <v>32521390</v>
      </c>
      <c r="F6450" s="5" t="s">
        <v>23</v>
      </c>
      <c r="G6450" s="5" t="s">
        <v>51</v>
      </c>
      <c r="H6450" s="5" t="s">
        <v>34</v>
      </c>
      <c r="I6450" t="s">
        <v>35</v>
      </c>
      <c r="J6450" t="s">
        <v>34</v>
      </c>
      <c r="K6450">
        <v>100</v>
      </c>
      <c r="L6450" s="5" t="s">
        <v>12760</v>
      </c>
      <c r="M6450" s="5" t="s">
        <v>28</v>
      </c>
      <c r="N6450">
        <v>10</v>
      </c>
      <c r="O6450" t="s">
        <v>71</v>
      </c>
      <c r="P6450" s="1">
        <v>45610</v>
      </c>
      <c r="Q6450" s="1">
        <v>45669</v>
      </c>
      <c r="R6450">
        <v>2439</v>
      </c>
      <c r="S6450" s="4">
        <v>7.2</v>
      </c>
      <c r="T6450" t="s">
        <v>38</v>
      </c>
    </row>
    <row r="6451" spans="1:20" x14ac:dyDescent="0.35">
      <c r="A6451" t="s">
        <v>12761</v>
      </c>
      <c r="B6451" s="5" t="s">
        <v>32</v>
      </c>
      <c r="C6451" s="6">
        <v>139693</v>
      </c>
      <c r="D6451" t="s">
        <v>92</v>
      </c>
      <c r="E6451">
        <v>104770</v>
      </c>
      <c r="F6451" s="5" t="s">
        <v>66</v>
      </c>
      <c r="G6451" s="5" t="s">
        <v>24</v>
      </c>
      <c r="H6451" s="5" t="s">
        <v>93</v>
      </c>
      <c r="I6451" t="s">
        <v>44</v>
      </c>
      <c r="J6451" t="s">
        <v>93</v>
      </c>
      <c r="K6451">
        <v>0</v>
      </c>
      <c r="L6451" s="5" t="s">
        <v>12762</v>
      </c>
      <c r="M6451" s="5" t="s">
        <v>70</v>
      </c>
      <c r="N6451">
        <v>5</v>
      </c>
      <c r="O6451" t="s">
        <v>147</v>
      </c>
      <c r="P6451" s="1">
        <v>45740</v>
      </c>
      <c r="Q6451" s="1">
        <v>45769</v>
      </c>
      <c r="R6451">
        <v>1262</v>
      </c>
      <c r="S6451" s="4">
        <v>5</v>
      </c>
      <c r="T6451" t="s">
        <v>79</v>
      </c>
    </row>
    <row r="6452" spans="1:20" x14ac:dyDescent="0.35">
      <c r="A6452" t="s">
        <v>12763</v>
      </c>
      <c r="B6452" s="5" t="s">
        <v>100</v>
      </c>
      <c r="C6452" s="6">
        <v>252118</v>
      </c>
      <c r="D6452" t="s">
        <v>22</v>
      </c>
      <c r="E6452">
        <v>252118</v>
      </c>
      <c r="F6452" s="5" t="s">
        <v>23</v>
      </c>
      <c r="G6452" s="5" t="s">
        <v>59</v>
      </c>
      <c r="H6452" s="5" t="s">
        <v>68</v>
      </c>
      <c r="I6452" t="s">
        <v>44</v>
      </c>
      <c r="J6452" t="s">
        <v>68</v>
      </c>
      <c r="K6452">
        <v>50</v>
      </c>
      <c r="L6452" s="5" t="s">
        <v>12764</v>
      </c>
      <c r="M6452" s="5" t="s">
        <v>28</v>
      </c>
      <c r="N6452">
        <v>12</v>
      </c>
      <c r="O6452" t="s">
        <v>46</v>
      </c>
      <c r="P6452" s="1">
        <v>45628</v>
      </c>
      <c r="Q6452" s="1">
        <v>45691</v>
      </c>
      <c r="R6452">
        <v>1914</v>
      </c>
      <c r="S6452" s="4">
        <v>5.3</v>
      </c>
      <c r="T6452" t="s">
        <v>89</v>
      </c>
    </row>
    <row r="6453" spans="1:20" x14ac:dyDescent="0.35">
      <c r="A6453" t="s">
        <v>12765</v>
      </c>
      <c r="B6453" s="5" t="s">
        <v>28802</v>
      </c>
      <c r="C6453" s="6">
        <v>96310</v>
      </c>
      <c r="D6453" t="s">
        <v>22</v>
      </c>
      <c r="E6453">
        <v>96310</v>
      </c>
      <c r="F6453" s="5" t="s">
        <v>50</v>
      </c>
      <c r="G6453" s="5" t="s">
        <v>51</v>
      </c>
      <c r="H6453" s="5" t="s">
        <v>165</v>
      </c>
      <c r="I6453" t="s">
        <v>35</v>
      </c>
      <c r="J6453" t="s">
        <v>165</v>
      </c>
      <c r="K6453">
        <v>100</v>
      </c>
      <c r="L6453" s="5" t="s">
        <v>2044</v>
      </c>
      <c r="M6453" s="5" t="s">
        <v>70</v>
      </c>
      <c r="N6453">
        <v>3</v>
      </c>
      <c r="O6453" t="s">
        <v>141</v>
      </c>
      <c r="P6453" s="1">
        <v>45565</v>
      </c>
      <c r="Q6453" s="1">
        <v>45580</v>
      </c>
      <c r="R6453">
        <v>880</v>
      </c>
      <c r="S6453" s="4">
        <v>7.3</v>
      </c>
      <c r="T6453" t="s">
        <v>63</v>
      </c>
    </row>
    <row r="6454" spans="1:20" x14ac:dyDescent="0.35">
      <c r="A6454" t="s">
        <v>12766</v>
      </c>
      <c r="B6454" s="5" t="s">
        <v>28800</v>
      </c>
      <c r="C6454" s="6">
        <v>97905</v>
      </c>
      <c r="D6454" t="s">
        <v>22</v>
      </c>
      <c r="E6454">
        <v>97905</v>
      </c>
      <c r="F6454" s="5" t="s">
        <v>23</v>
      </c>
      <c r="G6454" s="5" t="s">
        <v>51</v>
      </c>
      <c r="H6454" s="5" t="s">
        <v>157</v>
      </c>
      <c r="I6454" t="s">
        <v>26</v>
      </c>
      <c r="J6454" t="s">
        <v>101</v>
      </c>
      <c r="K6454">
        <v>50</v>
      </c>
      <c r="L6454" s="5" t="s">
        <v>12767</v>
      </c>
      <c r="M6454" s="5" t="s">
        <v>37</v>
      </c>
      <c r="N6454">
        <v>11</v>
      </c>
      <c r="O6454" t="s">
        <v>85</v>
      </c>
      <c r="P6454" s="1">
        <v>45512</v>
      </c>
      <c r="Q6454" s="1">
        <v>45550</v>
      </c>
      <c r="R6454">
        <v>1148</v>
      </c>
      <c r="S6454" s="4">
        <v>8.1</v>
      </c>
      <c r="T6454" t="s">
        <v>210</v>
      </c>
    </row>
    <row r="6455" spans="1:20" x14ac:dyDescent="0.35">
      <c r="A6455" t="s">
        <v>12768</v>
      </c>
      <c r="B6455" s="5" t="s">
        <v>28799</v>
      </c>
      <c r="C6455" s="6">
        <v>74082</v>
      </c>
      <c r="D6455" t="s">
        <v>92</v>
      </c>
      <c r="E6455">
        <v>55562</v>
      </c>
      <c r="F6455" s="5" t="s">
        <v>58</v>
      </c>
      <c r="G6455" s="5" t="s">
        <v>24</v>
      </c>
      <c r="H6455" s="5" t="s">
        <v>93</v>
      </c>
      <c r="I6455" t="s">
        <v>35</v>
      </c>
      <c r="J6455" t="s">
        <v>93</v>
      </c>
      <c r="K6455">
        <v>50</v>
      </c>
      <c r="L6455" s="5" t="s">
        <v>12769</v>
      </c>
      <c r="M6455" s="5" t="s">
        <v>70</v>
      </c>
      <c r="N6455">
        <v>0</v>
      </c>
      <c r="O6455" t="s">
        <v>46</v>
      </c>
      <c r="P6455" s="1">
        <v>45531</v>
      </c>
      <c r="Q6455" s="1">
        <v>45566</v>
      </c>
      <c r="R6455">
        <v>1197</v>
      </c>
      <c r="S6455" s="4">
        <v>9.4</v>
      </c>
      <c r="T6455" t="s">
        <v>38</v>
      </c>
    </row>
    <row r="6456" spans="1:20" x14ac:dyDescent="0.35">
      <c r="A6456" t="s">
        <v>12770</v>
      </c>
      <c r="B6456" s="5" t="s">
        <v>145</v>
      </c>
      <c r="C6456" s="6">
        <v>189768</v>
      </c>
      <c r="D6456" t="s">
        <v>120</v>
      </c>
      <c r="E6456">
        <v>170791</v>
      </c>
      <c r="F6456" s="5" t="s">
        <v>66</v>
      </c>
      <c r="G6456" s="5" t="s">
        <v>51</v>
      </c>
      <c r="H6456" s="5" t="s">
        <v>121</v>
      </c>
      <c r="I6456" t="s">
        <v>44</v>
      </c>
      <c r="J6456" t="s">
        <v>121</v>
      </c>
      <c r="K6456">
        <v>100</v>
      </c>
      <c r="L6456" s="5" t="s">
        <v>7384</v>
      </c>
      <c r="M6456" s="5" t="s">
        <v>28</v>
      </c>
      <c r="N6456">
        <v>5</v>
      </c>
      <c r="O6456" t="s">
        <v>85</v>
      </c>
      <c r="P6456" s="1">
        <v>45310</v>
      </c>
      <c r="Q6456" s="1">
        <v>45374</v>
      </c>
      <c r="R6456">
        <v>1493</v>
      </c>
      <c r="S6456" s="4">
        <v>9.4</v>
      </c>
      <c r="T6456" t="s">
        <v>79</v>
      </c>
    </row>
    <row r="6457" spans="1:20" x14ac:dyDescent="0.35">
      <c r="A6457" t="s">
        <v>12771</v>
      </c>
      <c r="B6457" s="5" t="s">
        <v>28801</v>
      </c>
      <c r="C6457" s="6">
        <v>66570</v>
      </c>
      <c r="D6457" t="s">
        <v>22</v>
      </c>
      <c r="E6457">
        <v>66570</v>
      </c>
      <c r="F6457" s="5" t="s">
        <v>58</v>
      </c>
      <c r="G6457" s="5" t="s">
        <v>42</v>
      </c>
      <c r="H6457" s="5" t="s">
        <v>25</v>
      </c>
      <c r="I6457" t="s">
        <v>44</v>
      </c>
      <c r="J6457" t="s">
        <v>299</v>
      </c>
      <c r="K6457">
        <v>50</v>
      </c>
      <c r="L6457" s="5" t="s">
        <v>12772</v>
      </c>
      <c r="M6457" s="5" t="s">
        <v>70</v>
      </c>
      <c r="N6457">
        <v>1</v>
      </c>
      <c r="O6457" t="s">
        <v>107</v>
      </c>
      <c r="P6457" s="1">
        <v>45480</v>
      </c>
      <c r="Q6457" s="1">
        <v>45543</v>
      </c>
      <c r="R6457">
        <v>1957</v>
      </c>
      <c r="S6457" s="4">
        <v>5.9</v>
      </c>
      <c r="T6457" t="s">
        <v>277</v>
      </c>
    </row>
    <row r="6458" spans="1:20" x14ac:dyDescent="0.35">
      <c r="A6458" t="s">
        <v>12773</v>
      </c>
      <c r="B6458" s="5" t="s">
        <v>28800</v>
      </c>
      <c r="C6458" s="6">
        <v>326160</v>
      </c>
      <c r="D6458" t="s">
        <v>120</v>
      </c>
      <c r="E6458">
        <v>293544</v>
      </c>
      <c r="F6458" s="5" t="s">
        <v>23</v>
      </c>
      <c r="G6458" s="5" t="s">
        <v>51</v>
      </c>
      <c r="H6458" s="5" t="s">
        <v>121</v>
      </c>
      <c r="I6458" t="s">
        <v>26</v>
      </c>
      <c r="J6458" t="s">
        <v>410</v>
      </c>
      <c r="K6458">
        <v>100</v>
      </c>
      <c r="L6458" s="5" t="s">
        <v>12195</v>
      </c>
      <c r="M6458" s="5" t="s">
        <v>28</v>
      </c>
      <c r="N6458">
        <v>16</v>
      </c>
      <c r="O6458" t="s">
        <v>78</v>
      </c>
      <c r="P6458" s="1">
        <v>45661</v>
      </c>
      <c r="Q6458" s="1">
        <v>45718</v>
      </c>
      <c r="R6458">
        <v>902</v>
      </c>
      <c r="S6458" s="4">
        <v>5.9</v>
      </c>
      <c r="T6458" t="s">
        <v>55</v>
      </c>
    </row>
    <row r="6459" spans="1:20" x14ac:dyDescent="0.35">
      <c r="A6459" t="s">
        <v>12774</v>
      </c>
      <c r="B6459" s="5" t="s">
        <v>28802</v>
      </c>
      <c r="C6459" s="6">
        <v>78922</v>
      </c>
      <c r="D6459" t="s">
        <v>33</v>
      </c>
      <c r="E6459">
        <v>8681420</v>
      </c>
      <c r="F6459" s="5" t="s">
        <v>58</v>
      </c>
      <c r="G6459" s="5" t="s">
        <v>59</v>
      </c>
      <c r="H6459" s="5" t="s">
        <v>34</v>
      </c>
      <c r="I6459" t="s">
        <v>26</v>
      </c>
      <c r="J6459" t="s">
        <v>34</v>
      </c>
      <c r="K6459">
        <v>50</v>
      </c>
      <c r="L6459" s="5" t="s">
        <v>12775</v>
      </c>
      <c r="M6459" s="5" t="s">
        <v>28</v>
      </c>
      <c r="N6459">
        <v>0</v>
      </c>
      <c r="O6459" t="s">
        <v>167</v>
      </c>
      <c r="P6459" s="1">
        <v>45580</v>
      </c>
      <c r="Q6459" s="1">
        <v>45653</v>
      </c>
      <c r="R6459">
        <v>1123</v>
      </c>
      <c r="S6459" s="4">
        <v>5.8</v>
      </c>
      <c r="T6459" t="s">
        <v>47</v>
      </c>
    </row>
    <row r="6460" spans="1:20" x14ac:dyDescent="0.35">
      <c r="A6460" t="s">
        <v>12776</v>
      </c>
      <c r="B6460" s="5" t="s">
        <v>174</v>
      </c>
      <c r="C6460" s="6">
        <v>49976</v>
      </c>
      <c r="D6460" t="s">
        <v>22</v>
      </c>
      <c r="E6460">
        <v>49976</v>
      </c>
      <c r="F6460" s="5" t="s">
        <v>50</v>
      </c>
      <c r="G6460" s="5" t="s">
        <v>24</v>
      </c>
      <c r="H6460" s="5" t="s">
        <v>157</v>
      </c>
      <c r="I6460" t="s">
        <v>26</v>
      </c>
      <c r="J6460" t="s">
        <v>157</v>
      </c>
      <c r="K6460">
        <v>100</v>
      </c>
      <c r="L6460" s="5" t="s">
        <v>12777</v>
      </c>
      <c r="M6460" s="5" t="s">
        <v>37</v>
      </c>
      <c r="N6460">
        <v>2</v>
      </c>
      <c r="O6460" t="s">
        <v>88</v>
      </c>
      <c r="P6460" s="1">
        <v>45650</v>
      </c>
      <c r="Q6460" s="1">
        <v>45691</v>
      </c>
      <c r="R6460">
        <v>2010</v>
      </c>
      <c r="S6460" s="4">
        <v>8.6</v>
      </c>
      <c r="T6460" t="s">
        <v>47</v>
      </c>
    </row>
    <row r="6461" spans="1:20" x14ac:dyDescent="0.35">
      <c r="A6461" t="s">
        <v>12778</v>
      </c>
      <c r="B6461" s="5" t="s">
        <v>28800</v>
      </c>
      <c r="C6461" s="6">
        <v>64771</v>
      </c>
      <c r="D6461" t="s">
        <v>22</v>
      </c>
      <c r="E6461">
        <v>64771</v>
      </c>
      <c r="F6461" s="5" t="s">
        <v>23</v>
      </c>
      <c r="G6461" s="5" t="s">
        <v>42</v>
      </c>
      <c r="H6461" s="5" t="s">
        <v>157</v>
      </c>
      <c r="I6461" t="s">
        <v>26</v>
      </c>
      <c r="J6461" t="s">
        <v>157</v>
      </c>
      <c r="K6461">
        <v>50</v>
      </c>
      <c r="L6461" s="5" t="s">
        <v>12779</v>
      </c>
      <c r="M6461" s="5" t="s">
        <v>54</v>
      </c>
      <c r="N6461">
        <v>10</v>
      </c>
      <c r="O6461" t="s">
        <v>88</v>
      </c>
      <c r="P6461" s="1">
        <v>45750</v>
      </c>
      <c r="Q6461" s="1">
        <v>45779</v>
      </c>
      <c r="R6461">
        <v>2118</v>
      </c>
      <c r="S6461" s="4">
        <v>9.9</v>
      </c>
      <c r="T6461" t="s">
        <v>136</v>
      </c>
    </row>
    <row r="6462" spans="1:20" x14ac:dyDescent="0.35">
      <c r="A6462" t="s">
        <v>12780</v>
      </c>
      <c r="B6462" s="5" t="s">
        <v>21</v>
      </c>
      <c r="C6462" s="6">
        <v>77752</v>
      </c>
      <c r="D6462" t="s">
        <v>41</v>
      </c>
      <c r="E6462">
        <v>66089</v>
      </c>
      <c r="F6462" s="5" t="s">
        <v>58</v>
      </c>
      <c r="G6462" s="5" t="s">
        <v>42</v>
      </c>
      <c r="H6462" s="5" t="s">
        <v>126</v>
      </c>
      <c r="I6462" t="s">
        <v>26</v>
      </c>
      <c r="J6462" t="s">
        <v>126</v>
      </c>
      <c r="K6462">
        <v>0</v>
      </c>
      <c r="L6462" s="5" t="s">
        <v>12781</v>
      </c>
      <c r="M6462" s="5" t="s">
        <v>70</v>
      </c>
      <c r="N6462">
        <v>1</v>
      </c>
      <c r="O6462" t="s">
        <v>29</v>
      </c>
      <c r="P6462" s="1">
        <v>45306</v>
      </c>
      <c r="Q6462" s="1">
        <v>45356</v>
      </c>
      <c r="R6462">
        <v>818</v>
      </c>
      <c r="S6462" s="4">
        <v>8.1</v>
      </c>
      <c r="T6462" t="s">
        <v>30</v>
      </c>
    </row>
    <row r="6463" spans="1:20" x14ac:dyDescent="0.35">
      <c r="A6463" t="s">
        <v>12782</v>
      </c>
      <c r="B6463" s="5" t="s">
        <v>73</v>
      </c>
      <c r="C6463" s="6">
        <v>101180</v>
      </c>
      <c r="D6463" t="s">
        <v>81</v>
      </c>
      <c r="E6463">
        <v>136593</v>
      </c>
      <c r="F6463" s="5" t="s">
        <v>66</v>
      </c>
      <c r="G6463" s="5" t="s">
        <v>42</v>
      </c>
      <c r="H6463" s="5" t="s">
        <v>82</v>
      </c>
      <c r="I6463" t="s">
        <v>44</v>
      </c>
      <c r="J6463" t="s">
        <v>116</v>
      </c>
      <c r="K6463">
        <v>100</v>
      </c>
      <c r="L6463" s="5" t="s">
        <v>12783</v>
      </c>
      <c r="M6463" s="5" t="s">
        <v>28</v>
      </c>
      <c r="N6463">
        <v>5</v>
      </c>
      <c r="O6463" t="s">
        <v>107</v>
      </c>
      <c r="P6463" s="1">
        <v>45406</v>
      </c>
      <c r="Q6463" s="1">
        <v>45425</v>
      </c>
      <c r="R6463">
        <v>1032</v>
      </c>
      <c r="S6463" s="4">
        <v>8.6</v>
      </c>
      <c r="T6463" t="s">
        <v>153</v>
      </c>
    </row>
    <row r="6464" spans="1:20" x14ac:dyDescent="0.35">
      <c r="A6464" t="s">
        <v>12784</v>
      </c>
      <c r="B6464" s="5" t="s">
        <v>49</v>
      </c>
      <c r="C6464" s="6">
        <v>207576</v>
      </c>
      <c r="D6464" t="s">
        <v>41</v>
      </c>
      <c r="E6464">
        <v>176440</v>
      </c>
      <c r="F6464" s="5" t="s">
        <v>23</v>
      </c>
      <c r="G6464" s="5" t="s">
        <v>51</v>
      </c>
      <c r="H6464" s="5" t="s">
        <v>60</v>
      </c>
      <c r="I6464" t="s">
        <v>35</v>
      </c>
      <c r="J6464" t="s">
        <v>60</v>
      </c>
      <c r="K6464">
        <v>50</v>
      </c>
      <c r="L6464" s="5" t="s">
        <v>12785</v>
      </c>
      <c r="M6464" s="5" t="s">
        <v>28</v>
      </c>
      <c r="N6464">
        <v>10</v>
      </c>
      <c r="O6464" t="s">
        <v>172</v>
      </c>
      <c r="P6464" s="1">
        <v>45777</v>
      </c>
      <c r="Q6464" s="1">
        <v>45798</v>
      </c>
      <c r="R6464">
        <v>716</v>
      </c>
      <c r="S6464" s="4">
        <v>8.1999999999999993</v>
      </c>
      <c r="T6464" t="s">
        <v>63</v>
      </c>
    </row>
    <row r="6465" spans="1:20" x14ac:dyDescent="0.35">
      <c r="A6465" t="s">
        <v>12786</v>
      </c>
      <c r="B6465" s="5" t="s">
        <v>28801</v>
      </c>
      <c r="C6465" s="6">
        <v>30028</v>
      </c>
      <c r="D6465" t="s">
        <v>22</v>
      </c>
      <c r="E6465">
        <v>30028</v>
      </c>
      <c r="F6465" s="5" t="s">
        <v>50</v>
      </c>
      <c r="G6465" s="5" t="s">
        <v>51</v>
      </c>
      <c r="H6465" s="5" t="s">
        <v>116</v>
      </c>
      <c r="I6465" t="s">
        <v>35</v>
      </c>
      <c r="J6465" t="s">
        <v>116</v>
      </c>
      <c r="K6465">
        <v>50</v>
      </c>
      <c r="L6465" s="5" t="s">
        <v>12787</v>
      </c>
      <c r="M6465" s="5" t="s">
        <v>37</v>
      </c>
      <c r="N6465">
        <v>4</v>
      </c>
      <c r="O6465" t="s">
        <v>147</v>
      </c>
      <c r="P6465" s="1">
        <v>45306</v>
      </c>
      <c r="Q6465" s="1">
        <v>45355</v>
      </c>
      <c r="R6465">
        <v>1402</v>
      </c>
      <c r="S6465" s="4">
        <v>9.1999999999999993</v>
      </c>
      <c r="T6465" t="s">
        <v>210</v>
      </c>
    </row>
    <row r="6466" spans="1:20" x14ac:dyDescent="0.35">
      <c r="A6466" t="s">
        <v>12788</v>
      </c>
      <c r="B6466" s="5" t="s">
        <v>57</v>
      </c>
      <c r="C6466" s="6">
        <v>243505</v>
      </c>
      <c r="D6466" t="s">
        <v>74</v>
      </c>
      <c r="E6466">
        <v>304381</v>
      </c>
      <c r="F6466" s="5" t="s">
        <v>23</v>
      </c>
      <c r="G6466" s="5" t="s">
        <v>59</v>
      </c>
      <c r="H6466" s="5" t="s">
        <v>75</v>
      </c>
      <c r="I6466" t="s">
        <v>35</v>
      </c>
      <c r="J6466" t="s">
        <v>75</v>
      </c>
      <c r="K6466">
        <v>50</v>
      </c>
      <c r="L6466" s="5" t="s">
        <v>12789</v>
      </c>
      <c r="M6466" s="5" t="s">
        <v>37</v>
      </c>
      <c r="N6466">
        <v>12</v>
      </c>
      <c r="O6466" t="s">
        <v>62</v>
      </c>
      <c r="P6466" s="1">
        <v>45502</v>
      </c>
      <c r="Q6466" s="1">
        <v>45547</v>
      </c>
      <c r="R6466">
        <v>2274</v>
      </c>
      <c r="S6466" s="4">
        <v>5.4</v>
      </c>
      <c r="T6466" t="s">
        <v>30</v>
      </c>
    </row>
    <row r="6467" spans="1:20" x14ac:dyDescent="0.35">
      <c r="A6467" t="s">
        <v>12790</v>
      </c>
      <c r="B6467" s="5" t="s">
        <v>57</v>
      </c>
      <c r="C6467" s="6">
        <v>51214</v>
      </c>
      <c r="D6467" t="s">
        <v>22</v>
      </c>
      <c r="E6467">
        <v>51214</v>
      </c>
      <c r="F6467" s="5" t="s">
        <v>58</v>
      </c>
      <c r="G6467" s="5" t="s">
        <v>59</v>
      </c>
      <c r="H6467" s="5" t="s">
        <v>52</v>
      </c>
      <c r="I6467" t="s">
        <v>44</v>
      </c>
      <c r="J6467" t="s">
        <v>52</v>
      </c>
      <c r="K6467">
        <v>0</v>
      </c>
      <c r="L6467" s="5" t="s">
        <v>12791</v>
      </c>
      <c r="M6467" s="5" t="s">
        <v>70</v>
      </c>
      <c r="N6467">
        <v>1</v>
      </c>
      <c r="O6467" t="s">
        <v>167</v>
      </c>
      <c r="P6467" s="1">
        <v>45465</v>
      </c>
      <c r="Q6467" s="1">
        <v>45479</v>
      </c>
      <c r="R6467">
        <v>802</v>
      </c>
      <c r="S6467" s="4">
        <v>7.3</v>
      </c>
      <c r="T6467" t="s">
        <v>47</v>
      </c>
    </row>
    <row r="6468" spans="1:20" x14ac:dyDescent="0.35">
      <c r="A6468" t="s">
        <v>12792</v>
      </c>
      <c r="B6468" s="5" t="s">
        <v>21</v>
      </c>
      <c r="C6468" s="6">
        <v>76863</v>
      </c>
      <c r="D6468" t="s">
        <v>120</v>
      </c>
      <c r="E6468">
        <v>69177</v>
      </c>
      <c r="F6468" s="5" t="s">
        <v>58</v>
      </c>
      <c r="G6468" s="5" t="s">
        <v>42</v>
      </c>
      <c r="H6468" s="5" t="s">
        <v>121</v>
      </c>
      <c r="I6468" t="s">
        <v>26</v>
      </c>
      <c r="J6468" t="s">
        <v>121</v>
      </c>
      <c r="K6468">
        <v>0</v>
      </c>
      <c r="L6468" s="5" t="s">
        <v>12793</v>
      </c>
      <c r="M6468" s="5" t="s">
        <v>28</v>
      </c>
      <c r="N6468">
        <v>0</v>
      </c>
      <c r="O6468" t="s">
        <v>135</v>
      </c>
      <c r="P6468" s="1">
        <v>45327</v>
      </c>
      <c r="Q6468" s="1">
        <v>45375</v>
      </c>
      <c r="R6468">
        <v>1557</v>
      </c>
      <c r="S6468" s="4">
        <v>7.6</v>
      </c>
      <c r="T6468" t="s">
        <v>118</v>
      </c>
    </row>
    <row r="6469" spans="1:20" x14ac:dyDescent="0.35">
      <c r="A6469" t="s">
        <v>12794</v>
      </c>
      <c r="B6469" s="5" t="s">
        <v>91</v>
      </c>
      <c r="C6469" s="6">
        <v>179636</v>
      </c>
      <c r="D6469" t="s">
        <v>22</v>
      </c>
      <c r="E6469">
        <v>179636</v>
      </c>
      <c r="F6469" s="5" t="s">
        <v>66</v>
      </c>
      <c r="G6469" s="5" t="s">
        <v>51</v>
      </c>
      <c r="H6469" s="5" t="s">
        <v>101</v>
      </c>
      <c r="I6469" t="s">
        <v>35</v>
      </c>
      <c r="J6469" t="s">
        <v>101</v>
      </c>
      <c r="K6469">
        <v>0</v>
      </c>
      <c r="L6469" s="5" t="s">
        <v>12795</v>
      </c>
      <c r="M6469" s="5" t="s">
        <v>70</v>
      </c>
      <c r="N6469">
        <v>8</v>
      </c>
      <c r="O6469" t="s">
        <v>85</v>
      </c>
      <c r="P6469" s="1">
        <v>45642</v>
      </c>
      <c r="Q6469" s="1">
        <v>45686</v>
      </c>
      <c r="R6469">
        <v>2432</v>
      </c>
      <c r="S6469" s="4">
        <v>6.7</v>
      </c>
      <c r="T6469" t="s">
        <v>118</v>
      </c>
    </row>
    <row r="6470" spans="1:20" x14ac:dyDescent="0.35">
      <c r="A6470" t="s">
        <v>12796</v>
      </c>
      <c r="B6470" s="5" t="s">
        <v>57</v>
      </c>
      <c r="C6470" s="6">
        <v>30950</v>
      </c>
      <c r="D6470" t="s">
        <v>22</v>
      </c>
      <c r="E6470">
        <v>30950</v>
      </c>
      <c r="F6470" s="5" t="s">
        <v>50</v>
      </c>
      <c r="G6470" s="5" t="s">
        <v>24</v>
      </c>
      <c r="H6470" s="5" t="s">
        <v>116</v>
      </c>
      <c r="I6470" t="s">
        <v>35</v>
      </c>
      <c r="J6470" t="s">
        <v>60</v>
      </c>
      <c r="K6470">
        <v>50</v>
      </c>
      <c r="L6470" s="5" t="s">
        <v>12797</v>
      </c>
      <c r="M6470" s="5" t="s">
        <v>54</v>
      </c>
      <c r="N6470">
        <v>3</v>
      </c>
      <c r="O6470" t="s">
        <v>85</v>
      </c>
      <c r="P6470" s="1">
        <v>45330</v>
      </c>
      <c r="Q6470" s="1">
        <v>45366</v>
      </c>
      <c r="R6470">
        <v>1262</v>
      </c>
      <c r="S6470" s="4">
        <v>9.1</v>
      </c>
      <c r="T6470" t="s">
        <v>79</v>
      </c>
    </row>
    <row r="6471" spans="1:20" x14ac:dyDescent="0.35">
      <c r="A6471" t="s">
        <v>12798</v>
      </c>
      <c r="B6471" s="5" t="s">
        <v>105</v>
      </c>
      <c r="C6471" s="6">
        <v>148429</v>
      </c>
      <c r="D6471" t="s">
        <v>22</v>
      </c>
      <c r="E6471">
        <v>148429</v>
      </c>
      <c r="F6471" s="5" t="s">
        <v>66</v>
      </c>
      <c r="G6471" s="5" t="s">
        <v>42</v>
      </c>
      <c r="H6471" s="5" t="s">
        <v>52</v>
      </c>
      <c r="I6471" t="s">
        <v>35</v>
      </c>
      <c r="J6471" t="s">
        <v>480</v>
      </c>
      <c r="K6471">
        <v>100</v>
      </c>
      <c r="L6471" s="5" t="s">
        <v>12799</v>
      </c>
      <c r="M6471" s="5" t="s">
        <v>28</v>
      </c>
      <c r="N6471">
        <v>5</v>
      </c>
      <c r="O6471" t="s">
        <v>172</v>
      </c>
      <c r="P6471" s="1">
        <v>45520</v>
      </c>
      <c r="Q6471" s="1">
        <v>45548</v>
      </c>
      <c r="R6471">
        <v>717</v>
      </c>
      <c r="S6471" s="4">
        <v>8.9</v>
      </c>
      <c r="T6471" t="s">
        <v>30</v>
      </c>
    </row>
    <row r="6472" spans="1:20" x14ac:dyDescent="0.35">
      <c r="A6472" t="s">
        <v>12800</v>
      </c>
      <c r="B6472" s="5" t="s">
        <v>162</v>
      </c>
      <c r="C6472" s="6">
        <v>49035</v>
      </c>
      <c r="D6472" t="s">
        <v>41</v>
      </c>
      <c r="E6472">
        <v>41680</v>
      </c>
      <c r="F6472" s="5" t="s">
        <v>58</v>
      </c>
      <c r="G6472" s="5" t="s">
        <v>51</v>
      </c>
      <c r="H6472" s="5" t="s">
        <v>151</v>
      </c>
      <c r="I6472" t="s">
        <v>44</v>
      </c>
      <c r="J6472" t="s">
        <v>126</v>
      </c>
      <c r="K6472">
        <v>100</v>
      </c>
      <c r="L6472" s="5" t="s">
        <v>12801</v>
      </c>
      <c r="M6472" s="5" t="s">
        <v>70</v>
      </c>
      <c r="N6472">
        <v>1</v>
      </c>
      <c r="O6472" t="s">
        <v>88</v>
      </c>
      <c r="P6472" s="1">
        <v>45616</v>
      </c>
      <c r="Q6472" s="1">
        <v>45654</v>
      </c>
      <c r="R6472">
        <v>1457</v>
      </c>
      <c r="S6472" s="4">
        <v>8.6</v>
      </c>
      <c r="T6472" t="s">
        <v>103</v>
      </c>
    </row>
    <row r="6473" spans="1:20" x14ac:dyDescent="0.35">
      <c r="A6473" t="s">
        <v>12802</v>
      </c>
      <c r="B6473" s="5" t="s">
        <v>162</v>
      </c>
      <c r="C6473" s="6">
        <v>75189</v>
      </c>
      <c r="D6473" t="s">
        <v>65</v>
      </c>
      <c r="E6473">
        <v>97746</v>
      </c>
      <c r="F6473" s="5" t="s">
        <v>58</v>
      </c>
      <c r="G6473" s="5" t="s">
        <v>42</v>
      </c>
      <c r="H6473" s="5" t="s">
        <v>67</v>
      </c>
      <c r="I6473" t="s">
        <v>26</v>
      </c>
      <c r="J6473" t="s">
        <v>68</v>
      </c>
      <c r="K6473">
        <v>0</v>
      </c>
      <c r="L6473" s="5" t="s">
        <v>12803</v>
      </c>
      <c r="M6473" s="5" t="s">
        <v>70</v>
      </c>
      <c r="N6473">
        <v>0</v>
      </c>
      <c r="O6473" t="s">
        <v>29</v>
      </c>
      <c r="P6473" s="1">
        <v>45628</v>
      </c>
      <c r="Q6473" s="1">
        <v>45661</v>
      </c>
      <c r="R6473">
        <v>598</v>
      </c>
      <c r="S6473" s="4">
        <v>5.7</v>
      </c>
      <c r="T6473" t="s">
        <v>95</v>
      </c>
    </row>
    <row r="6474" spans="1:20" x14ac:dyDescent="0.35">
      <c r="A6474" t="s">
        <v>12804</v>
      </c>
      <c r="B6474" s="5" t="s">
        <v>57</v>
      </c>
      <c r="C6474" s="6">
        <v>71967</v>
      </c>
      <c r="D6474" t="s">
        <v>92</v>
      </c>
      <c r="E6474">
        <v>53975</v>
      </c>
      <c r="F6474" s="5" t="s">
        <v>58</v>
      </c>
      <c r="G6474" s="5" t="s">
        <v>24</v>
      </c>
      <c r="H6474" s="5" t="s">
        <v>93</v>
      </c>
      <c r="I6474" t="s">
        <v>35</v>
      </c>
      <c r="J6474" t="s">
        <v>93</v>
      </c>
      <c r="K6474">
        <v>0</v>
      </c>
      <c r="L6474" s="5" t="s">
        <v>12805</v>
      </c>
      <c r="M6474" s="5" t="s">
        <v>28</v>
      </c>
      <c r="N6474">
        <v>0</v>
      </c>
      <c r="O6474" t="s">
        <v>78</v>
      </c>
      <c r="P6474" s="1">
        <v>45430</v>
      </c>
      <c r="Q6474" s="1">
        <v>45483</v>
      </c>
      <c r="R6474">
        <v>1985</v>
      </c>
      <c r="S6474" s="4">
        <v>8.9</v>
      </c>
      <c r="T6474" t="s">
        <v>63</v>
      </c>
    </row>
    <row r="6475" spans="1:20" x14ac:dyDescent="0.35">
      <c r="A6475" t="s">
        <v>12806</v>
      </c>
      <c r="B6475" s="5" t="s">
        <v>217</v>
      </c>
      <c r="C6475" s="6">
        <v>190712</v>
      </c>
      <c r="D6475" t="s">
        <v>74</v>
      </c>
      <c r="E6475">
        <v>238390</v>
      </c>
      <c r="F6475" s="5" t="s">
        <v>23</v>
      </c>
      <c r="G6475" s="5" t="s">
        <v>42</v>
      </c>
      <c r="H6475" s="5" t="s">
        <v>75</v>
      </c>
      <c r="I6475" t="s">
        <v>44</v>
      </c>
      <c r="J6475" t="s">
        <v>75</v>
      </c>
      <c r="K6475">
        <v>50</v>
      </c>
      <c r="L6475" s="5" t="s">
        <v>12807</v>
      </c>
      <c r="M6475" s="5" t="s">
        <v>70</v>
      </c>
      <c r="N6475">
        <v>12</v>
      </c>
      <c r="O6475" t="s">
        <v>147</v>
      </c>
      <c r="P6475" s="1">
        <v>45647</v>
      </c>
      <c r="Q6475" s="1">
        <v>45667</v>
      </c>
      <c r="R6475">
        <v>1967</v>
      </c>
      <c r="S6475" s="4">
        <v>9.3000000000000007</v>
      </c>
      <c r="T6475" t="s">
        <v>89</v>
      </c>
    </row>
    <row r="6476" spans="1:20" x14ac:dyDescent="0.35">
      <c r="A6476" t="s">
        <v>12808</v>
      </c>
      <c r="B6476" s="5" t="s">
        <v>217</v>
      </c>
      <c r="C6476" s="6">
        <v>297771</v>
      </c>
      <c r="D6476" t="s">
        <v>92</v>
      </c>
      <c r="E6476">
        <v>223328</v>
      </c>
      <c r="F6476" s="5" t="s">
        <v>23</v>
      </c>
      <c r="G6476" s="5" t="s">
        <v>51</v>
      </c>
      <c r="H6476" s="5" t="s">
        <v>93</v>
      </c>
      <c r="I6476" t="s">
        <v>35</v>
      </c>
      <c r="J6476" t="s">
        <v>93</v>
      </c>
      <c r="K6476">
        <v>50</v>
      </c>
      <c r="L6476" s="5" t="s">
        <v>12809</v>
      </c>
      <c r="M6476" s="5" t="s">
        <v>54</v>
      </c>
      <c r="N6476">
        <v>14</v>
      </c>
      <c r="O6476" t="s">
        <v>78</v>
      </c>
      <c r="P6476" s="1">
        <v>45712</v>
      </c>
      <c r="Q6476" s="1">
        <v>45737</v>
      </c>
      <c r="R6476">
        <v>1502</v>
      </c>
      <c r="S6476" s="4">
        <v>5.7</v>
      </c>
      <c r="T6476" t="s">
        <v>153</v>
      </c>
    </row>
    <row r="6477" spans="1:20" x14ac:dyDescent="0.35">
      <c r="A6477" t="s">
        <v>12810</v>
      </c>
      <c r="B6477" s="5" t="s">
        <v>162</v>
      </c>
      <c r="C6477" s="6">
        <v>156829</v>
      </c>
      <c r="D6477" t="s">
        <v>22</v>
      </c>
      <c r="E6477">
        <v>156829</v>
      </c>
      <c r="F6477" s="5" t="s">
        <v>23</v>
      </c>
      <c r="G6477" s="5" t="s">
        <v>59</v>
      </c>
      <c r="H6477" s="5" t="s">
        <v>165</v>
      </c>
      <c r="I6477" t="s">
        <v>44</v>
      </c>
      <c r="J6477" t="s">
        <v>165</v>
      </c>
      <c r="K6477">
        <v>0</v>
      </c>
      <c r="L6477" s="5" t="s">
        <v>12811</v>
      </c>
      <c r="M6477" s="5" t="s">
        <v>28</v>
      </c>
      <c r="N6477">
        <v>13</v>
      </c>
      <c r="O6477" t="s">
        <v>85</v>
      </c>
      <c r="P6477" s="1">
        <v>45766</v>
      </c>
      <c r="Q6477" s="1">
        <v>45794</v>
      </c>
      <c r="R6477">
        <v>762</v>
      </c>
      <c r="S6477" s="4">
        <v>7.6</v>
      </c>
      <c r="T6477" t="s">
        <v>79</v>
      </c>
    </row>
    <row r="6478" spans="1:20" x14ac:dyDescent="0.35">
      <c r="A6478" t="s">
        <v>12812</v>
      </c>
      <c r="B6478" s="5" t="s">
        <v>145</v>
      </c>
      <c r="C6478" s="6">
        <v>143894</v>
      </c>
      <c r="D6478" t="s">
        <v>41</v>
      </c>
      <c r="E6478">
        <v>122310</v>
      </c>
      <c r="F6478" s="5" t="s">
        <v>23</v>
      </c>
      <c r="G6478" s="5" t="s">
        <v>42</v>
      </c>
      <c r="H6478" s="5" t="s">
        <v>60</v>
      </c>
      <c r="I6478" t="s">
        <v>26</v>
      </c>
      <c r="J6478" t="s">
        <v>410</v>
      </c>
      <c r="K6478">
        <v>0</v>
      </c>
      <c r="L6478" s="5" t="s">
        <v>12813</v>
      </c>
      <c r="M6478" s="5" t="s">
        <v>54</v>
      </c>
      <c r="N6478">
        <v>18</v>
      </c>
      <c r="O6478" t="s">
        <v>46</v>
      </c>
      <c r="P6478" s="1">
        <v>45768</v>
      </c>
      <c r="Q6478" s="1">
        <v>45789</v>
      </c>
      <c r="R6478">
        <v>1614</v>
      </c>
      <c r="S6478" s="4">
        <v>7.7</v>
      </c>
      <c r="T6478" t="s">
        <v>118</v>
      </c>
    </row>
    <row r="6479" spans="1:20" x14ac:dyDescent="0.35">
      <c r="A6479" t="s">
        <v>12814</v>
      </c>
      <c r="B6479" s="5" t="s">
        <v>28801</v>
      </c>
      <c r="C6479" s="6">
        <v>150682</v>
      </c>
      <c r="D6479" t="s">
        <v>120</v>
      </c>
      <c r="E6479">
        <v>135614</v>
      </c>
      <c r="F6479" s="5" t="s">
        <v>50</v>
      </c>
      <c r="G6479" s="5" t="s">
        <v>42</v>
      </c>
      <c r="H6479" s="5" t="s">
        <v>121</v>
      </c>
      <c r="I6479" t="s">
        <v>26</v>
      </c>
      <c r="J6479" t="s">
        <v>121</v>
      </c>
      <c r="K6479">
        <v>100</v>
      </c>
      <c r="L6479" s="5" t="s">
        <v>12815</v>
      </c>
      <c r="M6479" s="5" t="s">
        <v>70</v>
      </c>
      <c r="N6479">
        <v>3</v>
      </c>
      <c r="O6479" t="s">
        <v>131</v>
      </c>
      <c r="P6479" s="1">
        <v>45306</v>
      </c>
      <c r="Q6479" s="1">
        <v>45335</v>
      </c>
      <c r="R6479">
        <v>1957</v>
      </c>
      <c r="S6479" s="4">
        <v>6.2</v>
      </c>
      <c r="T6479" t="s">
        <v>243</v>
      </c>
    </row>
    <row r="6480" spans="1:20" x14ac:dyDescent="0.35">
      <c r="A6480" t="s">
        <v>12816</v>
      </c>
      <c r="B6480" s="5" t="s">
        <v>28799</v>
      </c>
      <c r="C6480" s="6">
        <v>72926</v>
      </c>
      <c r="D6480" t="s">
        <v>22</v>
      </c>
      <c r="E6480">
        <v>72926</v>
      </c>
      <c r="F6480" s="5" t="s">
        <v>58</v>
      </c>
      <c r="G6480" s="5" t="s">
        <v>42</v>
      </c>
      <c r="H6480" s="5" t="s">
        <v>101</v>
      </c>
      <c r="I6480" t="s">
        <v>26</v>
      </c>
      <c r="J6480" t="s">
        <v>101</v>
      </c>
      <c r="K6480">
        <v>0</v>
      </c>
      <c r="L6480" s="5" t="s">
        <v>12817</v>
      </c>
      <c r="M6480" s="5" t="s">
        <v>54</v>
      </c>
      <c r="N6480">
        <v>1</v>
      </c>
      <c r="O6480" t="s">
        <v>85</v>
      </c>
      <c r="P6480" s="1">
        <v>45530</v>
      </c>
      <c r="Q6480" s="1">
        <v>45558</v>
      </c>
      <c r="R6480">
        <v>2383</v>
      </c>
      <c r="S6480" s="4">
        <v>9.6999999999999993</v>
      </c>
      <c r="T6480" t="s">
        <v>153</v>
      </c>
    </row>
    <row r="6481" spans="1:20" x14ac:dyDescent="0.35">
      <c r="A6481" t="s">
        <v>12818</v>
      </c>
      <c r="B6481" s="5" t="s">
        <v>162</v>
      </c>
      <c r="C6481" s="6">
        <v>50034</v>
      </c>
      <c r="D6481" t="s">
        <v>22</v>
      </c>
      <c r="E6481">
        <v>50034</v>
      </c>
      <c r="F6481" s="5" t="s">
        <v>50</v>
      </c>
      <c r="G6481" s="5" t="s">
        <v>51</v>
      </c>
      <c r="H6481" s="5" t="s">
        <v>157</v>
      </c>
      <c r="I6481" t="s">
        <v>26</v>
      </c>
      <c r="J6481" t="s">
        <v>157</v>
      </c>
      <c r="K6481">
        <v>50</v>
      </c>
      <c r="L6481" s="5" t="s">
        <v>12819</v>
      </c>
      <c r="M6481" s="5" t="s">
        <v>28</v>
      </c>
      <c r="N6481">
        <v>3</v>
      </c>
      <c r="O6481" t="s">
        <v>112</v>
      </c>
      <c r="P6481" s="1">
        <v>45761</v>
      </c>
      <c r="Q6481" s="1">
        <v>45801</v>
      </c>
      <c r="R6481">
        <v>1718</v>
      </c>
      <c r="S6481" s="4">
        <v>9.8000000000000007</v>
      </c>
      <c r="T6481" t="s">
        <v>89</v>
      </c>
    </row>
    <row r="6482" spans="1:20" x14ac:dyDescent="0.35">
      <c r="A6482" t="s">
        <v>12820</v>
      </c>
      <c r="B6482" s="5" t="s">
        <v>91</v>
      </c>
      <c r="C6482" s="6">
        <v>227301</v>
      </c>
      <c r="D6482" t="s">
        <v>22</v>
      </c>
      <c r="E6482">
        <v>227301</v>
      </c>
      <c r="F6482" s="5" t="s">
        <v>23</v>
      </c>
      <c r="G6482" s="5" t="s">
        <v>51</v>
      </c>
      <c r="H6482" s="5" t="s">
        <v>25</v>
      </c>
      <c r="I6482" t="s">
        <v>26</v>
      </c>
      <c r="J6482" t="s">
        <v>25</v>
      </c>
      <c r="K6482">
        <v>0</v>
      </c>
      <c r="L6482" s="5" t="s">
        <v>12821</v>
      </c>
      <c r="M6482" s="5" t="s">
        <v>37</v>
      </c>
      <c r="N6482">
        <v>12</v>
      </c>
      <c r="O6482" t="s">
        <v>172</v>
      </c>
      <c r="P6482" s="1">
        <v>45367</v>
      </c>
      <c r="Q6482" s="1">
        <v>45419</v>
      </c>
      <c r="R6482">
        <v>1933</v>
      </c>
      <c r="S6482" s="4">
        <v>9.1999999999999993</v>
      </c>
      <c r="T6482" t="s">
        <v>153</v>
      </c>
    </row>
    <row r="6483" spans="1:20" x14ac:dyDescent="0.35">
      <c r="A6483" t="s">
        <v>12822</v>
      </c>
      <c r="B6483" s="5" t="s">
        <v>40</v>
      </c>
      <c r="C6483" s="6">
        <v>177520</v>
      </c>
      <c r="D6483" t="s">
        <v>92</v>
      </c>
      <c r="E6483">
        <v>133140</v>
      </c>
      <c r="F6483" s="5" t="s">
        <v>66</v>
      </c>
      <c r="G6483" s="5" t="s">
        <v>51</v>
      </c>
      <c r="H6483" s="5" t="s">
        <v>93</v>
      </c>
      <c r="I6483" t="s">
        <v>35</v>
      </c>
      <c r="J6483" t="s">
        <v>291</v>
      </c>
      <c r="K6483">
        <v>0</v>
      </c>
      <c r="L6483" s="5" t="s">
        <v>1507</v>
      </c>
      <c r="M6483" s="5" t="s">
        <v>28</v>
      </c>
      <c r="N6483">
        <v>7</v>
      </c>
      <c r="O6483" t="s">
        <v>167</v>
      </c>
      <c r="P6483" s="1">
        <v>45629</v>
      </c>
      <c r="Q6483" s="1">
        <v>45667</v>
      </c>
      <c r="R6483">
        <v>1975</v>
      </c>
      <c r="S6483" s="4">
        <v>8.3000000000000007</v>
      </c>
      <c r="T6483" t="s">
        <v>103</v>
      </c>
    </row>
    <row r="6484" spans="1:20" x14ac:dyDescent="0.35">
      <c r="A6484" t="s">
        <v>12823</v>
      </c>
      <c r="B6484" s="5" t="s">
        <v>28799</v>
      </c>
      <c r="C6484" s="6">
        <v>290219</v>
      </c>
      <c r="D6484" t="s">
        <v>120</v>
      </c>
      <c r="E6484">
        <v>261197</v>
      </c>
      <c r="F6484" s="5" t="s">
        <v>23</v>
      </c>
      <c r="G6484" s="5" t="s">
        <v>59</v>
      </c>
      <c r="H6484" s="5" t="s">
        <v>121</v>
      </c>
      <c r="I6484" t="s">
        <v>26</v>
      </c>
      <c r="J6484" t="s">
        <v>121</v>
      </c>
      <c r="K6484">
        <v>100</v>
      </c>
      <c r="L6484" s="5" t="s">
        <v>12824</v>
      </c>
      <c r="M6484" s="5" t="s">
        <v>28</v>
      </c>
      <c r="N6484">
        <v>19</v>
      </c>
      <c r="O6484" t="s">
        <v>62</v>
      </c>
      <c r="P6484" s="1">
        <v>45495</v>
      </c>
      <c r="Q6484" s="1">
        <v>45557</v>
      </c>
      <c r="R6484">
        <v>513</v>
      </c>
      <c r="S6484" s="4">
        <v>5.8</v>
      </c>
      <c r="T6484" t="s">
        <v>89</v>
      </c>
    </row>
    <row r="6485" spans="1:20" x14ac:dyDescent="0.35">
      <c r="A6485" t="s">
        <v>12825</v>
      </c>
      <c r="B6485" s="5" t="s">
        <v>28802</v>
      </c>
      <c r="C6485" s="6">
        <v>178653</v>
      </c>
      <c r="D6485" t="s">
        <v>41</v>
      </c>
      <c r="E6485">
        <v>151855</v>
      </c>
      <c r="F6485" s="5" t="s">
        <v>23</v>
      </c>
      <c r="G6485" s="5" t="s">
        <v>42</v>
      </c>
      <c r="H6485" s="5" t="s">
        <v>151</v>
      </c>
      <c r="I6485" t="s">
        <v>35</v>
      </c>
      <c r="J6485" t="s">
        <v>43</v>
      </c>
      <c r="K6485">
        <v>0</v>
      </c>
      <c r="L6485" s="5" t="s">
        <v>12826</v>
      </c>
      <c r="M6485" s="5" t="s">
        <v>70</v>
      </c>
      <c r="N6485">
        <v>18</v>
      </c>
      <c r="O6485" t="s">
        <v>112</v>
      </c>
      <c r="P6485" s="1">
        <v>45677</v>
      </c>
      <c r="Q6485" s="1">
        <v>45702</v>
      </c>
      <c r="R6485">
        <v>1825</v>
      </c>
      <c r="S6485" s="4">
        <v>7.3</v>
      </c>
      <c r="T6485" t="s">
        <v>108</v>
      </c>
    </row>
    <row r="6486" spans="1:20" x14ac:dyDescent="0.35">
      <c r="A6486" t="s">
        <v>12827</v>
      </c>
      <c r="B6486" s="5" t="s">
        <v>28799</v>
      </c>
      <c r="C6486" s="6">
        <v>122006</v>
      </c>
      <c r="D6486" t="s">
        <v>41</v>
      </c>
      <c r="E6486">
        <v>103705</v>
      </c>
      <c r="F6486" s="5" t="s">
        <v>66</v>
      </c>
      <c r="G6486" s="5" t="s">
        <v>42</v>
      </c>
      <c r="H6486" s="5" t="s">
        <v>43</v>
      </c>
      <c r="I6486" t="s">
        <v>26</v>
      </c>
      <c r="J6486" t="s">
        <v>43</v>
      </c>
      <c r="K6486">
        <v>0</v>
      </c>
      <c r="L6486" s="5" t="s">
        <v>12828</v>
      </c>
      <c r="M6486" s="5" t="s">
        <v>28</v>
      </c>
      <c r="N6486">
        <v>8</v>
      </c>
      <c r="O6486" t="s">
        <v>62</v>
      </c>
      <c r="P6486" s="1">
        <v>45695</v>
      </c>
      <c r="Q6486" s="1">
        <v>45756</v>
      </c>
      <c r="R6486">
        <v>1514</v>
      </c>
      <c r="S6486" s="4">
        <v>9.6</v>
      </c>
      <c r="T6486" t="s">
        <v>136</v>
      </c>
    </row>
    <row r="6487" spans="1:20" x14ac:dyDescent="0.35">
      <c r="A6487" t="s">
        <v>12829</v>
      </c>
      <c r="B6487" s="5" t="s">
        <v>57</v>
      </c>
      <c r="C6487" s="6">
        <v>168307</v>
      </c>
      <c r="D6487" t="s">
        <v>92</v>
      </c>
      <c r="E6487">
        <v>126230</v>
      </c>
      <c r="F6487" s="5" t="s">
        <v>23</v>
      </c>
      <c r="G6487" s="5" t="s">
        <v>59</v>
      </c>
      <c r="H6487" s="5" t="s">
        <v>93</v>
      </c>
      <c r="I6487" t="s">
        <v>26</v>
      </c>
      <c r="J6487" t="s">
        <v>93</v>
      </c>
      <c r="K6487">
        <v>100</v>
      </c>
      <c r="L6487" s="5" t="s">
        <v>4589</v>
      </c>
      <c r="M6487" s="5" t="s">
        <v>70</v>
      </c>
      <c r="N6487">
        <v>12</v>
      </c>
      <c r="O6487" t="s">
        <v>62</v>
      </c>
      <c r="P6487" s="1">
        <v>45627</v>
      </c>
      <c r="Q6487" s="1">
        <v>45656</v>
      </c>
      <c r="R6487">
        <v>1505</v>
      </c>
      <c r="S6487" s="4">
        <v>9.9</v>
      </c>
      <c r="T6487" t="s">
        <v>95</v>
      </c>
    </row>
    <row r="6488" spans="1:20" x14ac:dyDescent="0.35">
      <c r="A6488" t="s">
        <v>12830</v>
      </c>
      <c r="B6488" s="5" t="s">
        <v>105</v>
      </c>
      <c r="C6488" s="6">
        <v>124629</v>
      </c>
      <c r="D6488" t="s">
        <v>22</v>
      </c>
      <c r="E6488">
        <v>124629</v>
      </c>
      <c r="F6488" s="5" t="s">
        <v>23</v>
      </c>
      <c r="G6488" s="5" t="s">
        <v>59</v>
      </c>
      <c r="H6488" s="5" t="s">
        <v>165</v>
      </c>
      <c r="I6488" t="s">
        <v>26</v>
      </c>
      <c r="J6488" t="s">
        <v>165</v>
      </c>
      <c r="K6488">
        <v>50</v>
      </c>
      <c r="L6488" s="5" t="s">
        <v>12831</v>
      </c>
      <c r="M6488" s="5" t="s">
        <v>54</v>
      </c>
      <c r="N6488">
        <v>19</v>
      </c>
      <c r="O6488" t="s">
        <v>141</v>
      </c>
      <c r="P6488" s="1">
        <v>45628</v>
      </c>
      <c r="Q6488" s="1">
        <v>45700</v>
      </c>
      <c r="R6488">
        <v>1102</v>
      </c>
      <c r="S6488" s="4">
        <v>8.1</v>
      </c>
      <c r="T6488" t="s">
        <v>243</v>
      </c>
    </row>
    <row r="6489" spans="1:20" x14ac:dyDescent="0.35">
      <c r="A6489" t="s">
        <v>12832</v>
      </c>
      <c r="B6489" s="5" t="s">
        <v>40</v>
      </c>
      <c r="C6489" s="6">
        <v>137796</v>
      </c>
      <c r="D6489" t="s">
        <v>41</v>
      </c>
      <c r="E6489">
        <v>117127</v>
      </c>
      <c r="F6489" s="5" t="s">
        <v>23</v>
      </c>
      <c r="G6489" s="5" t="s">
        <v>42</v>
      </c>
      <c r="H6489" s="5" t="s">
        <v>151</v>
      </c>
      <c r="I6489" t="s">
        <v>44</v>
      </c>
      <c r="J6489" t="s">
        <v>151</v>
      </c>
      <c r="K6489">
        <v>0</v>
      </c>
      <c r="L6489" s="5" t="s">
        <v>12833</v>
      </c>
      <c r="M6489" s="5" t="s">
        <v>54</v>
      </c>
      <c r="N6489">
        <v>13</v>
      </c>
      <c r="O6489" t="s">
        <v>88</v>
      </c>
      <c r="P6489" s="1">
        <v>45508</v>
      </c>
      <c r="Q6489" s="1">
        <v>45532</v>
      </c>
      <c r="R6489">
        <v>1582</v>
      </c>
      <c r="S6489" s="4">
        <v>6.4</v>
      </c>
      <c r="T6489" t="s">
        <v>95</v>
      </c>
    </row>
    <row r="6490" spans="1:20" x14ac:dyDescent="0.35">
      <c r="A6490" t="s">
        <v>12834</v>
      </c>
      <c r="B6490" s="5" t="s">
        <v>162</v>
      </c>
      <c r="C6490" s="6">
        <v>81533</v>
      </c>
      <c r="D6490" t="s">
        <v>41</v>
      </c>
      <c r="E6490">
        <v>69303</v>
      </c>
      <c r="F6490" s="5" t="s">
        <v>58</v>
      </c>
      <c r="G6490" s="5" t="s">
        <v>42</v>
      </c>
      <c r="H6490" s="5" t="s">
        <v>60</v>
      </c>
      <c r="I6490" t="s">
        <v>35</v>
      </c>
      <c r="J6490" t="s">
        <v>60</v>
      </c>
      <c r="K6490">
        <v>0</v>
      </c>
      <c r="L6490" s="5" t="s">
        <v>12835</v>
      </c>
      <c r="M6490" s="5" t="s">
        <v>37</v>
      </c>
      <c r="N6490">
        <v>1</v>
      </c>
      <c r="O6490" t="s">
        <v>107</v>
      </c>
      <c r="P6490" s="1">
        <v>45755</v>
      </c>
      <c r="Q6490" s="1">
        <v>45798</v>
      </c>
      <c r="R6490">
        <v>1781</v>
      </c>
      <c r="S6490" s="4">
        <v>5.6</v>
      </c>
      <c r="T6490" t="s">
        <v>153</v>
      </c>
    </row>
    <row r="6491" spans="1:20" x14ac:dyDescent="0.35">
      <c r="A6491" t="s">
        <v>12836</v>
      </c>
      <c r="B6491" s="5" t="s">
        <v>105</v>
      </c>
      <c r="C6491" s="6">
        <v>86860</v>
      </c>
      <c r="D6491" t="s">
        <v>22</v>
      </c>
      <c r="E6491">
        <v>86860</v>
      </c>
      <c r="F6491" s="5" t="s">
        <v>23</v>
      </c>
      <c r="G6491" s="5" t="s">
        <v>42</v>
      </c>
      <c r="H6491" s="5" t="s">
        <v>157</v>
      </c>
      <c r="I6491" t="s">
        <v>44</v>
      </c>
      <c r="J6491" t="s">
        <v>313</v>
      </c>
      <c r="K6491">
        <v>50</v>
      </c>
      <c r="L6491" s="5" t="s">
        <v>12837</v>
      </c>
      <c r="M6491" s="5" t="s">
        <v>70</v>
      </c>
      <c r="N6491">
        <v>18</v>
      </c>
      <c r="O6491" t="s">
        <v>85</v>
      </c>
      <c r="P6491" s="1">
        <v>45537</v>
      </c>
      <c r="Q6491" s="1">
        <v>45582</v>
      </c>
      <c r="R6491">
        <v>1805</v>
      </c>
      <c r="S6491" s="4">
        <v>7.6</v>
      </c>
      <c r="T6491" t="s">
        <v>79</v>
      </c>
    </row>
    <row r="6492" spans="1:20" x14ac:dyDescent="0.35">
      <c r="A6492" t="s">
        <v>12838</v>
      </c>
      <c r="B6492" s="5" t="s">
        <v>40</v>
      </c>
      <c r="C6492" s="6">
        <v>81781</v>
      </c>
      <c r="D6492" t="s">
        <v>41</v>
      </c>
      <c r="E6492">
        <v>69514</v>
      </c>
      <c r="F6492" s="5" t="s">
        <v>58</v>
      </c>
      <c r="G6492" s="5" t="s">
        <v>51</v>
      </c>
      <c r="H6492" s="5" t="s">
        <v>126</v>
      </c>
      <c r="I6492" t="s">
        <v>35</v>
      </c>
      <c r="J6492" t="s">
        <v>126</v>
      </c>
      <c r="K6492">
        <v>100</v>
      </c>
      <c r="L6492" s="5" t="s">
        <v>12839</v>
      </c>
      <c r="M6492" s="5" t="s">
        <v>54</v>
      </c>
      <c r="N6492">
        <v>1</v>
      </c>
      <c r="O6492" t="s">
        <v>107</v>
      </c>
      <c r="P6492" s="1">
        <v>45672</v>
      </c>
      <c r="Q6492" s="1">
        <v>45720</v>
      </c>
      <c r="R6492">
        <v>2388</v>
      </c>
      <c r="S6492" s="4">
        <v>5.5</v>
      </c>
      <c r="T6492" t="s">
        <v>118</v>
      </c>
    </row>
    <row r="6493" spans="1:20" x14ac:dyDescent="0.35">
      <c r="A6493" t="s">
        <v>12840</v>
      </c>
      <c r="B6493" s="5" t="s">
        <v>28799</v>
      </c>
      <c r="C6493" s="6">
        <v>140704</v>
      </c>
      <c r="D6493" t="s">
        <v>22</v>
      </c>
      <c r="E6493">
        <v>140704</v>
      </c>
      <c r="F6493" s="5" t="s">
        <v>66</v>
      </c>
      <c r="G6493" s="5" t="s">
        <v>51</v>
      </c>
      <c r="H6493" s="5" t="s">
        <v>52</v>
      </c>
      <c r="I6493" t="s">
        <v>26</v>
      </c>
      <c r="J6493" t="s">
        <v>52</v>
      </c>
      <c r="K6493">
        <v>0</v>
      </c>
      <c r="L6493" s="5" t="s">
        <v>12841</v>
      </c>
      <c r="M6493" s="5" t="s">
        <v>37</v>
      </c>
      <c r="N6493">
        <v>8</v>
      </c>
      <c r="O6493" t="s">
        <v>167</v>
      </c>
      <c r="P6493" s="1">
        <v>45327</v>
      </c>
      <c r="Q6493" s="1">
        <v>45375</v>
      </c>
      <c r="R6493">
        <v>1057</v>
      </c>
      <c r="S6493" s="4">
        <v>5.0999999999999996</v>
      </c>
      <c r="T6493" t="s">
        <v>55</v>
      </c>
    </row>
    <row r="6494" spans="1:20" x14ac:dyDescent="0.35">
      <c r="A6494" t="s">
        <v>12842</v>
      </c>
      <c r="B6494" s="5" t="s">
        <v>162</v>
      </c>
      <c r="C6494" s="6">
        <v>61576</v>
      </c>
      <c r="D6494" t="s">
        <v>41</v>
      </c>
      <c r="E6494">
        <v>52340</v>
      </c>
      <c r="F6494" s="5" t="s">
        <v>58</v>
      </c>
      <c r="G6494" s="5" t="s">
        <v>51</v>
      </c>
      <c r="H6494" s="5" t="s">
        <v>43</v>
      </c>
      <c r="I6494" t="s">
        <v>44</v>
      </c>
      <c r="J6494" t="s">
        <v>43</v>
      </c>
      <c r="K6494">
        <v>50</v>
      </c>
      <c r="L6494" s="5" t="s">
        <v>12843</v>
      </c>
      <c r="M6494" s="5" t="s">
        <v>54</v>
      </c>
      <c r="N6494">
        <v>0</v>
      </c>
      <c r="O6494" t="s">
        <v>85</v>
      </c>
      <c r="P6494" s="1">
        <v>45384</v>
      </c>
      <c r="Q6494" s="1">
        <v>45407</v>
      </c>
      <c r="R6494">
        <v>698</v>
      </c>
      <c r="S6494" s="4">
        <v>9.1</v>
      </c>
      <c r="T6494" t="s">
        <v>38</v>
      </c>
    </row>
    <row r="6495" spans="1:20" x14ac:dyDescent="0.35">
      <c r="A6495" t="s">
        <v>12844</v>
      </c>
      <c r="B6495" s="5" t="s">
        <v>28802</v>
      </c>
      <c r="C6495" s="6">
        <v>29955</v>
      </c>
      <c r="D6495" t="s">
        <v>22</v>
      </c>
      <c r="E6495">
        <v>29955</v>
      </c>
      <c r="F6495" s="5" t="s">
        <v>58</v>
      </c>
      <c r="G6495" s="5" t="s">
        <v>42</v>
      </c>
      <c r="H6495" s="5" t="s">
        <v>157</v>
      </c>
      <c r="I6495" t="s">
        <v>26</v>
      </c>
      <c r="J6495" t="s">
        <v>126</v>
      </c>
      <c r="K6495">
        <v>50</v>
      </c>
      <c r="L6495" s="5" t="s">
        <v>12845</v>
      </c>
      <c r="M6495" s="5" t="s">
        <v>28</v>
      </c>
      <c r="N6495">
        <v>0</v>
      </c>
      <c r="O6495" t="s">
        <v>29</v>
      </c>
      <c r="P6495" s="1">
        <v>45716</v>
      </c>
      <c r="Q6495" s="1">
        <v>45742</v>
      </c>
      <c r="R6495">
        <v>1800</v>
      </c>
      <c r="S6495" s="4">
        <v>8.1</v>
      </c>
      <c r="T6495" t="s">
        <v>89</v>
      </c>
    </row>
    <row r="6496" spans="1:20" x14ac:dyDescent="0.35">
      <c r="A6496" t="s">
        <v>12846</v>
      </c>
      <c r="B6496" s="5" t="s">
        <v>49</v>
      </c>
      <c r="C6496" s="6">
        <v>107488</v>
      </c>
      <c r="D6496" t="s">
        <v>41</v>
      </c>
      <c r="E6496">
        <v>91365</v>
      </c>
      <c r="F6496" s="5" t="s">
        <v>66</v>
      </c>
      <c r="G6496" s="5" t="s">
        <v>24</v>
      </c>
      <c r="H6496" s="5" t="s">
        <v>126</v>
      </c>
      <c r="I6496" t="s">
        <v>44</v>
      </c>
      <c r="J6496" t="s">
        <v>522</v>
      </c>
      <c r="K6496">
        <v>0</v>
      </c>
      <c r="L6496" s="5" t="s">
        <v>12847</v>
      </c>
      <c r="M6496" s="5" t="s">
        <v>28</v>
      </c>
      <c r="N6496">
        <v>6</v>
      </c>
      <c r="O6496" t="s">
        <v>29</v>
      </c>
      <c r="P6496" s="1">
        <v>45378</v>
      </c>
      <c r="Q6496" s="1">
        <v>45402</v>
      </c>
      <c r="R6496">
        <v>503</v>
      </c>
      <c r="S6496" s="4">
        <v>9.8000000000000007</v>
      </c>
      <c r="T6496" t="s">
        <v>108</v>
      </c>
    </row>
    <row r="6497" spans="1:20" x14ac:dyDescent="0.35">
      <c r="A6497" t="s">
        <v>12848</v>
      </c>
      <c r="B6497" s="5" t="s">
        <v>162</v>
      </c>
      <c r="C6497" s="6">
        <v>18247</v>
      </c>
      <c r="D6497" t="s">
        <v>22</v>
      </c>
      <c r="E6497">
        <v>18247</v>
      </c>
      <c r="F6497" s="5" t="s">
        <v>58</v>
      </c>
      <c r="G6497" s="5" t="s">
        <v>24</v>
      </c>
      <c r="H6497" s="5" t="s">
        <v>116</v>
      </c>
      <c r="I6497" t="s">
        <v>44</v>
      </c>
      <c r="J6497" t="s">
        <v>116</v>
      </c>
      <c r="K6497">
        <v>0</v>
      </c>
      <c r="L6497" s="5" t="s">
        <v>12849</v>
      </c>
      <c r="M6497" s="5" t="s">
        <v>70</v>
      </c>
      <c r="N6497">
        <v>1</v>
      </c>
      <c r="O6497" t="s">
        <v>78</v>
      </c>
      <c r="P6497" s="1">
        <v>45574</v>
      </c>
      <c r="Q6497" s="1">
        <v>45595</v>
      </c>
      <c r="R6497">
        <v>1178</v>
      </c>
      <c r="S6497" s="4">
        <v>7.9</v>
      </c>
      <c r="T6497" t="s">
        <v>243</v>
      </c>
    </row>
    <row r="6498" spans="1:20" x14ac:dyDescent="0.35">
      <c r="A6498" t="s">
        <v>12850</v>
      </c>
      <c r="B6498" s="5" t="s">
        <v>91</v>
      </c>
      <c r="C6498" s="6">
        <v>141464</v>
      </c>
      <c r="D6498" t="s">
        <v>22</v>
      </c>
      <c r="E6498">
        <v>141464</v>
      </c>
      <c r="F6498" s="5" t="s">
        <v>50</v>
      </c>
      <c r="G6498" s="5" t="s">
        <v>59</v>
      </c>
      <c r="H6498" s="5" t="s">
        <v>68</v>
      </c>
      <c r="I6498" t="s">
        <v>26</v>
      </c>
      <c r="J6498" t="s">
        <v>68</v>
      </c>
      <c r="K6498">
        <v>100</v>
      </c>
      <c r="L6498" s="5" t="s">
        <v>12585</v>
      </c>
      <c r="M6498" s="5" t="s">
        <v>54</v>
      </c>
      <c r="N6498">
        <v>2</v>
      </c>
      <c r="O6498" t="s">
        <v>141</v>
      </c>
      <c r="P6498" s="1">
        <v>45325</v>
      </c>
      <c r="Q6498" s="1">
        <v>45362</v>
      </c>
      <c r="R6498">
        <v>1296</v>
      </c>
      <c r="S6498" s="4">
        <v>6.7</v>
      </c>
      <c r="T6498" t="s">
        <v>79</v>
      </c>
    </row>
    <row r="6499" spans="1:20" x14ac:dyDescent="0.35">
      <c r="A6499" t="s">
        <v>12851</v>
      </c>
      <c r="B6499" s="5" t="s">
        <v>28799</v>
      </c>
      <c r="C6499" s="6">
        <v>41759</v>
      </c>
      <c r="D6499" t="s">
        <v>22</v>
      </c>
      <c r="E6499">
        <v>41759</v>
      </c>
      <c r="F6499" s="5" t="s">
        <v>66</v>
      </c>
      <c r="G6499" s="5" t="s">
        <v>51</v>
      </c>
      <c r="H6499" s="5" t="s">
        <v>116</v>
      </c>
      <c r="I6499" t="s">
        <v>44</v>
      </c>
      <c r="J6499" t="s">
        <v>116</v>
      </c>
      <c r="K6499">
        <v>100</v>
      </c>
      <c r="L6499" s="5" t="s">
        <v>12852</v>
      </c>
      <c r="M6499" s="5" t="s">
        <v>70</v>
      </c>
      <c r="N6499">
        <v>6</v>
      </c>
      <c r="O6499" t="s">
        <v>78</v>
      </c>
      <c r="P6499" s="1">
        <v>45317</v>
      </c>
      <c r="Q6499" s="1">
        <v>45356</v>
      </c>
      <c r="R6499">
        <v>1858</v>
      </c>
      <c r="S6499" s="4">
        <v>7.6</v>
      </c>
      <c r="T6499" t="s">
        <v>38</v>
      </c>
    </row>
    <row r="6500" spans="1:20" x14ac:dyDescent="0.35">
      <c r="A6500" t="s">
        <v>12853</v>
      </c>
      <c r="B6500" s="5" t="s">
        <v>174</v>
      </c>
      <c r="C6500" s="6">
        <v>55004</v>
      </c>
      <c r="D6500" t="s">
        <v>33</v>
      </c>
      <c r="E6500">
        <v>6050440</v>
      </c>
      <c r="F6500" s="5" t="s">
        <v>58</v>
      </c>
      <c r="G6500" s="5" t="s">
        <v>24</v>
      </c>
      <c r="H6500" s="5" t="s">
        <v>34</v>
      </c>
      <c r="I6500" t="s">
        <v>26</v>
      </c>
      <c r="J6500" t="s">
        <v>34</v>
      </c>
      <c r="K6500">
        <v>100</v>
      </c>
      <c r="L6500" s="5" t="s">
        <v>12854</v>
      </c>
      <c r="M6500" s="5" t="s">
        <v>28</v>
      </c>
      <c r="N6500">
        <v>1</v>
      </c>
      <c r="O6500" t="s">
        <v>78</v>
      </c>
      <c r="P6500" s="1">
        <v>45336</v>
      </c>
      <c r="Q6500" s="1">
        <v>45371</v>
      </c>
      <c r="R6500">
        <v>2454</v>
      </c>
      <c r="S6500" s="4">
        <v>7</v>
      </c>
      <c r="T6500" t="s">
        <v>95</v>
      </c>
    </row>
    <row r="6501" spans="1:20" x14ac:dyDescent="0.35">
      <c r="A6501" t="s">
        <v>12855</v>
      </c>
      <c r="B6501" s="5" t="s">
        <v>73</v>
      </c>
      <c r="C6501" s="6">
        <v>43128</v>
      </c>
      <c r="D6501" t="s">
        <v>22</v>
      </c>
      <c r="E6501">
        <v>43128</v>
      </c>
      <c r="F6501" s="5" t="s">
        <v>50</v>
      </c>
      <c r="G6501" s="5" t="s">
        <v>42</v>
      </c>
      <c r="H6501" s="5" t="s">
        <v>157</v>
      </c>
      <c r="I6501" t="s">
        <v>26</v>
      </c>
      <c r="J6501" t="s">
        <v>157</v>
      </c>
      <c r="K6501">
        <v>100</v>
      </c>
      <c r="L6501" s="5" t="s">
        <v>12856</v>
      </c>
      <c r="M6501" s="5" t="s">
        <v>54</v>
      </c>
      <c r="N6501">
        <v>4</v>
      </c>
      <c r="O6501" t="s">
        <v>29</v>
      </c>
      <c r="P6501" s="1">
        <v>45313</v>
      </c>
      <c r="Q6501" s="1">
        <v>45342</v>
      </c>
      <c r="R6501">
        <v>871</v>
      </c>
      <c r="S6501" s="4">
        <v>7.8</v>
      </c>
      <c r="T6501" t="s">
        <v>103</v>
      </c>
    </row>
    <row r="6502" spans="1:20" x14ac:dyDescent="0.35">
      <c r="A6502" t="s">
        <v>12857</v>
      </c>
      <c r="B6502" s="5" t="s">
        <v>73</v>
      </c>
      <c r="C6502" s="6">
        <v>82614</v>
      </c>
      <c r="D6502" t="s">
        <v>41</v>
      </c>
      <c r="E6502">
        <v>70222</v>
      </c>
      <c r="F6502" s="5" t="s">
        <v>58</v>
      </c>
      <c r="G6502" s="5" t="s">
        <v>42</v>
      </c>
      <c r="H6502" s="5" t="s">
        <v>43</v>
      </c>
      <c r="I6502" t="s">
        <v>35</v>
      </c>
      <c r="J6502" t="s">
        <v>83</v>
      </c>
      <c r="K6502">
        <v>100</v>
      </c>
      <c r="L6502" s="5" t="s">
        <v>12858</v>
      </c>
      <c r="M6502" s="5" t="s">
        <v>37</v>
      </c>
      <c r="N6502">
        <v>1</v>
      </c>
      <c r="O6502" t="s">
        <v>141</v>
      </c>
      <c r="P6502" s="1">
        <v>45368</v>
      </c>
      <c r="Q6502" s="1">
        <v>45438</v>
      </c>
      <c r="R6502">
        <v>2454</v>
      </c>
      <c r="S6502" s="4">
        <v>7.5</v>
      </c>
      <c r="T6502" t="s">
        <v>210</v>
      </c>
    </row>
    <row r="6503" spans="1:20" x14ac:dyDescent="0.35">
      <c r="A6503" t="s">
        <v>12859</v>
      </c>
      <c r="B6503" s="5" t="s">
        <v>28802</v>
      </c>
      <c r="C6503" s="6">
        <v>306002</v>
      </c>
      <c r="D6503" t="s">
        <v>41</v>
      </c>
      <c r="E6503">
        <v>260102</v>
      </c>
      <c r="F6503" s="5" t="s">
        <v>23</v>
      </c>
      <c r="G6503" s="5" t="s">
        <v>24</v>
      </c>
      <c r="H6503" s="5" t="s">
        <v>126</v>
      </c>
      <c r="I6503" t="s">
        <v>35</v>
      </c>
      <c r="J6503" t="s">
        <v>126</v>
      </c>
      <c r="K6503">
        <v>100</v>
      </c>
      <c r="L6503" s="5" t="s">
        <v>12860</v>
      </c>
      <c r="M6503" s="5" t="s">
        <v>28</v>
      </c>
      <c r="N6503">
        <v>17</v>
      </c>
      <c r="O6503" t="s">
        <v>46</v>
      </c>
      <c r="P6503" s="1">
        <v>45643</v>
      </c>
      <c r="Q6503" s="1">
        <v>45696</v>
      </c>
      <c r="R6503">
        <v>1412</v>
      </c>
      <c r="S6503" s="4">
        <v>9.1999999999999993</v>
      </c>
      <c r="T6503" t="s">
        <v>38</v>
      </c>
    </row>
    <row r="6504" spans="1:20" x14ac:dyDescent="0.35">
      <c r="A6504" t="s">
        <v>12861</v>
      </c>
      <c r="B6504" s="5" t="s">
        <v>100</v>
      </c>
      <c r="C6504" s="6">
        <v>129451</v>
      </c>
      <c r="D6504" t="s">
        <v>22</v>
      </c>
      <c r="E6504">
        <v>129451</v>
      </c>
      <c r="F6504" s="5" t="s">
        <v>66</v>
      </c>
      <c r="G6504" s="5" t="s">
        <v>24</v>
      </c>
      <c r="H6504" s="5" t="s">
        <v>129</v>
      </c>
      <c r="I6504" t="s">
        <v>44</v>
      </c>
      <c r="J6504" t="s">
        <v>151</v>
      </c>
      <c r="K6504">
        <v>50</v>
      </c>
      <c r="L6504" s="5" t="s">
        <v>12862</v>
      </c>
      <c r="M6504" s="5" t="s">
        <v>37</v>
      </c>
      <c r="N6504">
        <v>8</v>
      </c>
      <c r="O6504" t="s">
        <v>46</v>
      </c>
      <c r="P6504" s="1">
        <v>45580</v>
      </c>
      <c r="Q6504" s="1">
        <v>45601</v>
      </c>
      <c r="R6504">
        <v>1411</v>
      </c>
      <c r="S6504" s="4">
        <v>10</v>
      </c>
      <c r="T6504" t="s">
        <v>55</v>
      </c>
    </row>
    <row r="6505" spans="1:20" x14ac:dyDescent="0.35">
      <c r="A6505" t="s">
        <v>12863</v>
      </c>
      <c r="B6505" s="5" t="s">
        <v>28802</v>
      </c>
      <c r="C6505" s="6">
        <v>192815</v>
      </c>
      <c r="D6505" t="s">
        <v>120</v>
      </c>
      <c r="E6505">
        <v>173534</v>
      </c>
      <c r="F6505" s="5" t="s">
        <v>23</v>
      </c>
      <c r="G6505" s="5" t="s">
        <v>51</v>
      </c>
      <c r="H6505" s="5" t="s">
        <v>121</v>
      </c>
      <c r="I6505" t="s">
        <v>26</v>
      </c>
      <c r="J6505" t="s">
        <v>121</v>
      </c>
      <c r="K6505">
        <v>50</v>
      </c>
      <c r="L6505" s="5" t="s">
        <v>4335</v>
      </c>
      <c r="M6505" s="5" t="s">
        <v>70</v>
      </c>
      <c r="N6505">
        <v>11</v>
      </c>
      <c r="O6505" t="s">
        <v>167</v>
      </c>
      <c r="P6505" s="1">
        <v>45293</v>
      </c>
      <c r="Q6505" s="1">
        <v>45320</v>
      </c>
      <c r="R6505">
        <v>2257</v>
      </c>
      <c r="S6505" s="4">
        <v>8.8000000000000007</v>
      </c>
      <c r="T6505" t="s">
        <v>108</v>
      </c>
    </row>
    <row r="6506" spans="1:20" x14ac:dyDescent="0.35">
      <c r="A6506" t="s">
        <v>12864</v>
      </c>
      <c r="B6506" s="5" t="s">
        <v>28802</v>
      </c>
      <c r="C6506" s="6">
        <v>133972</v>
      </c>
      <c r="D6506" t="s">
        <v>22</v>
      </c>
      <c r="E6506">
        <v>133972</v>
      </c>
      <c r="F6506" s="5" t="s">
        <v>23</v>
      </c>
      <c r="G6506" s="5" t="s">
        <v>59</v>
      </c>
      <c r="H6506" s="5" t="s">
        <v>191</v>
      </c>
      <c r="I6506" t="s">
        <v>26</v>
      </c>
      <c r="J6506" t="s">
        <v>67</v>
      </c>
      <c r="K6506">
        <v>0</v>
      </c>
      <c r="L6506" s="5" t="s">
        <v>12865</v>
      </c>
      <c r="M6506" s="5" t="s">
        <v>37</v>
      </c>
      <c r="N6506">
        <v>12</v>
      </c>
      <c r="O6506" t="s">
        <v>112</v>
      </c>
      <c r="P6506" s="1">
        <v>45426</v>
      </c>
      <c r="Q6506" s="1">
        <v>45455</v>
      </c>
      <c r="R6506">
        <v>1654</v>
      </c>
      <c r="S6506" s="4">
        <v>6.5</v>
      </c>
      <c r="T6506" t="s">
        <v>277</v>
      </c>
    </row>
    <row r="6507" spans="1:20" x14ac:dyDescent="0.35">
      <c r="A6507" t="s">
        <v>12866</v>
      </c>
      <c r="B6507" s="5" t="s">
        <v>21</v>
      </c>
      <c r="C6507" s="6">
        <v>77616</v>
      </c>
      <c r="D6507" t="s">
        <v>22</v>
      </c>
      <c r="E6507">
        <v>77616</v>
      </c>
      <c r="F6507" s="5" t="s">
        <v>50</v>
      </c>
      <c r="G6507" s="5" t="s">
        <v>51</v>
      </c>
      <c r="H6507" s="5" t="s">
        <v>165</v>
      </c>
      <c r="I6507" t="s">
        <v>44</v>
      </c>
      <c r="J6507" t="s">
        <v>165</v>
      </c>
      <c r="K6507">
        <v>50</v>
      </c>
      <c r="L6507" s="5" t="s">
        <v>12867</v>
      </c>
      <c r="M6507" s="5" t="s">
        <v>70</v>
      </c>
      <c r="N6507">
        <v>4</v>
      </c>
      <c r="O6507" t="s">
        <v>71</v>
      </c>
      <c r="P6507" s="1">
        <v>45754</v>
      </c>
      <c r="Q6507" s="1">
        <v>45820</v>
      </c>
      <c r="R6507">
        <v>665</v>
      </c>
      <c r="S6507" s="4">
        <v>5.5</v>
      </c>
      <c r="T6507" t="s">
        <v>103</v>
      </c>
    </row>
    <row r="6508" spans="1:20" x14ac:dyDescent="0.35">
      <c r="A6508" t="s">
        <v>12868</v>
      </c>
      <c r="B6508" s="5" t="s">
        <v>105</v>
      </c>
      <c r="C6508" s="6">
        <v>47133</v>
      </c>
      <c r="D6508" t="s">
        <v>22</v>
      </c>
      <c r="E6508">
        <v>47133</v>
      </c>
      <c r="F6508" s="5" t="s">
        <v>58</v>
      </c>
      <c r="G6508" s="5" t="s">
        <v>59</v>
      </c>
      <c r="H6508" s="5" t="s">
        <v>25</v>
      </c>
      <c r="I6508" t="s">
        <v>44</v>
      </c>
      <c r="J6508" t="s">
        <v>25</v>
      </c>
      <c r="K6508">
        <v>0</v>
      </c>
      <c r="L6508" s="5" t="s">
        <v>12869</v>
      </c>
      <c r="M6508" s="5" t="s">
        <v>28</v>
      </c>
      <c r="N6508">
        <v>1</v>
      </c>
      <c r="O6508" t="s">
        <v>135</v>
      </c>
      <c r="P6508" s="1">
        <v>45730</v>
      </c>
      <c r="Q6508" s="1">
        <v>45750</v>
      </c>
      <c r="R6508">
        <v>533</v>
      </c>
      <c r="S6508" s="4">
        <v>5.0999999999999996</v>
      </c>
      <c r="T6508" t="s">
        <v>55</v>
      </c>
    </row>
    <row r="6509" spans="1:20" x14ac:dyDescent="0.35">
      <c r="A6509" t="s">
        <v>12870</v>
      </c>
      <c r="B6509" s="5" t="s">
        <v>28802</v>
      </c>
      <c r="C6509" s="6">
        <v>70801</v>
      </c>
      <c r="D6509" t="s">
        <v>22</v>
      </c>
      <c r="E6509">
        <v>70801</v>
      </c>
      <c r="F6509" s="5" t="s">
        <v>50</v>
      </c>
      <c r="G6509" s="5" t="s">
        <v>42</v>
      </c>
      <c r="H6509" s="5" t="s">
        <v>165</v>
      </c>
      <c r="I6509" t="s">
        <v>44</v>
      </c>
      <c r="J6509" t="s">
        <v>165</v>
      </c>
      <c r="K6509">
        <v>100</v>
      </c>
      <c r="L6509" s="5" t="s">
        <v>12871</v>
      </c>
      <c r="M6509" s="5" t="s">
        <v>28</v>
      </c>
      <c r="N6509">
        <v>3</v>
      </c>
      <c r="O6509" t="s">
        <v>167</v>
      </c>
      <c r="P6509" s="1">
        <v>45491</v>
      </c>
      <c r="Q6509" s="1">
        <v>45514</v>
      </c>
      <c r="R6509">
        <v>1335</v>
      </c>
      <c r="S6509" s="4">
        <v>6.1</v>
      </c>
      <c r="T6509" t="s">
        <v>95</v>
      </c>
    </row>
    <row r="6510" spans="1:20" x14ac:dyDescent="0.35">
      <c r="A6510" t="s">
        <v>12872</v>
      </c>
      <c r="B6510" s="5" t="s">
        <v>162</v>
      </c>
      <c r="C6510" s="6">
        <v>120997</v>
      </c>
      <c r="D6510" t="s">
        <v>22</v>
      </c>
      <c r="E6510">
        <v>120997</v>
      </c>
      <c r="F6510" s="5" t="s">
        <v>66</v>
      </c>
      <c r="G6510" s="5" t="s">
        <v>51</v>
      </c>
      <c r="H6510" s="5" t="s">
        <v>52</v>
      </c>
      <c r="I6510" t="s">
        <v>26</v>
      </c>
      <c r="J6510" t="s">
        <v>52</v>
      </c>
      <c r="K6510">
        <v>50</v>
      </c>
      <c r="L6510" s="5" t="s">
        <v>12873</v>
      </c>
      <c r="M6510" s="5" t="s">
        <v>28</v>
      </c>
      <c r="N6510">
        <v>9</v>
      </c>
      <c r="O6510" t="s">
        <v>46</v>
      </c>
      <c r="P6510" s="1">
        <v>45415</v>
      </c>
      <c r="Q6510" s="1">
        <v>45479</v>
      </c>
      <c r="R6510">
        <v>2203</v>
      </c>
      <c r="S6510" s="4">
        <v>6.7</v>
      </c>
      <c r="T6510" t="s">
        <v>277</v>
      </c>
    </row>
    <row r="6511" spans="1:20" x14ac:dyDescent="0.35">
      <c r="A6511" t="s">
        <v>12874</v>
      </c>
      <c r="B6511" s="5" t="s">
        <v>28799</v>
      </c>
      <c r="C6511" s="6">
        <v>263003</v>
      </c>
      <c r="D6511" t="s">
        <v>41</v>
      </c>
      <c r="E6511">
        <v>223553</v>
      </c>
      <c r="F6511" s="5" t="s">
        <v>23</v>
      </c>
      <c r="G6511" s="5" t="s">
        <v>51</v>
      </c>
      <c r="H6511" s="5" t="s">
        <v>151</v>
      </c>
      <c r="I6511" t="s">
        <v>35</v>
      </c>
      <c r="J6511" t="s">
        <v>151</v>
      </c>
      <c r="K6511">
        <v>100</v>
      </c>
      <c r="L6511" s="5" t="s">
        <v>12875</v>
      </c>
      <c r="M6511" s="5" t="s">
        <v>37</v>
      </c>
      <c r="N6511">
        <v>15</v>
      </c>
      <c r="O6511" t="s">
        <v>141</v>
      </c>
      <c r="P6511" s="1">
        <v>45323</v>
      </c>
      <c r="Q6511" s="1">
        <v>45369</v>
      </c>
      <c r="R6511">
        <v>851</v>
      </c>
      <c r="S6511" s="4">
        <v>6.6</v>
      </c>
      <c r="T6511" t="s">
        <v>136</v>
      </c>
    </row>
    <row r="6512" spans="1:20" x14ac:dyDescent="0.35">
      <c r="A6512" t="s">
        <v>12876</v>
      </c>
      <c r="B6512" s="5" t="s">
        <v>73</v>
      </c>
      <c r="C6512" s="6">
        <v>48759</v>
      </c>
      <c r="D6512" t="s">
        <v>92</v>
      </c>
      <c r="E6512">
        <v>36569</v>
      </c>
      <c r="F6512" s="5" t="s">
        <v>58</v>
      </c>
      <c r="G6512" s="5" t="s">
        <v>24</v>
      </c>
      <c r="H6512" s="5" t="s">
        <v>93</v>
      </c>
      <c r="I6512" t="s">
        <v>44</v>
      </c>
      <c r="J6512" t="s">
        <v>82</v>
      </c>
      <c r="K6512">
        <v>50</v>
      </c>
      <c r="L6512" s="5" t="s">
        <v>12877</v>
      </c>
      <c r="M6512" s="5" t="s">
        <v>54</v>
      </c>
      <c r="N6512">
        <v>0</v>
      </c>
      <c r="O6512" t="s">
        <v>29</v>
      </c>
      <c r="P6512" s="1">
        <v>45534</v>
      </c>
      <c r="Q6512" s="1">
        <v>45569</v>
      </c>
      <c r="R6512">
        <v>1794</v>
      </c>
      <c r="S6512" s="4">
        <v>7.8</v>
      </c>
      <c r="T6512" t="s">
        <v>55</v>
      </c>
    </row>
    <row r="6513" spans="1:20" x14ac:dyDescent="0.35">
      <c r="A6513" t="s">
        <v>12878</v>
      </c>
      <c r="B6513" s="5" t="s">
        <v>91</v>
      </c>
      <c r="C6513" s="6">
        <v>195629</v>
      </c>
      <c r="D6513" t="s">
        <v>92</v>
      </c>
      <c r="E6513">
        <v>146722</v>
      </c>
      <c r="F6513" s="5" t="s">
        <v>23</v>
      </c>
      <c r="G6513" s="5" t="s">
        <v>42</v>
      </c>
      <c r="H6513" s="5" t="s">
        <v>93</v>
      </c>
      <c r="I6513" t="s">
        <v>44</v>
      </c>
      <c r="J6513" t="s">
        <v>93</v>
      </c>
      <c r="K6513">
        <v>100</v>
      </c>
      <c r="L6513" s="5" t="s">
        <v>1865</v>
      </c>
      <c r="M6513" s="5" t="s">
        <v>28</v>
      </c>
      <c r="N6513">
        <v>17</v>
      </c>
      <c r="O6513" t="s">
        <v>135</v>
      </c>
      <c r="P6513" s="1">
        <v>45656</v>
      </c>
      <c r="Q6513" s="1">
        <v>45709</v>
      </c>
      <c r="R6513">
        <v>1765</v>
      </c>
      <c r="S6513" s="4">
        <v>8</v>
      </c>
      <c r="T6513" t="s">
        <v>243</v>
      </c>
    </row>
    <row r="6514" spans="1:20" x14ac:dyDescent="0.35">
      <c r="A6514" t="s">
        <v>12879</v>
      </c>
      <c r="B6514" s="5" t="s">
        <v>28802</v>
      </c>
      <c r="C6514" s="6">
        <v>161173</v>
      </c>
      <c r="D6514" t="s">
        <v>22</v>
      </c>
      <c r="E6514">
        <v>161173</v>
      </c>
      <c r="F6514" s="5" t="s">
        <v>66</v>
      </c>
      <c r="G6514" s="5" t="s">
        <v>24</v>
      </c>
      <c r="H6514" s="5" t="s">
        <v>68</v>
      </c>
      <c r="I6514" t="s">
        <v>35</v>
      </c>
      <c r="J6514" t="s">
        <v>68</v>
      </c>
      <c r="K6514">
        <v>0</v>
      </c>
      <c r="L6514" s="5" t="s">
        <v>12880</v>
      </c>
      <c r="M6514" s="5" t="s">
        <v>37</v>
      </c>
      <c r="N6514">
        <v>9</v>
      </c>
      <c r="O6514" t="s">
        <v>78</v>
      </c>
      <c r="P6514" s="1">
        <v>45566</v>
      </c>
      <c r="Q6514" s="1">
        <v>45605</v>
      </c>
      <c r="R6514">
        <v>968</v>
      </c>
      <c r="S6514" s="4">
        <v>9.3000000000000007</v>
      </c>
      <c r="T6514" t="s">
        <v>277</v>
      </c>
    </row>
    <row r="6515" spans="1:20" x14ac:dyDescent="0.35">
      <c r="A6515" t="s">
        <v>12881</v>
      </c>
      <c r="B6515" s="5" t="s">
        <v>73</v>
      </c>
      <c r="C6515" s="6">
        <v>94896</v>
      </c>
      <c r="D6515" t="s">
        <v>22</v>
      </c>
      <c r="E6515">
        <v>94896</v>
      </c>
      <c r="F6515" s="5" t="s">
        <v>66</v>
      </c>
      <c r="G6515" s="5" t="s">
        <v>42</v>
      </c>
      <c r="H6515" s="5" t="s">
        <v>165</v>
      </c>
      <c r="I6515" t="s">
        <v>44</v>
      </c>
      <c r="J6515" t="s">
        <v>165</v>
      </c>
      <c r="K6515">
        <v>100</v>
      </c>
      <c r="L6515" s="5" t="s">
        <v>12882</v>
      </c>
      <c r="M6515" s="5" t="s">
        <v>28</v>
      </c>
      <c r="N6515">
        <v>7</v>
      </c>
      <c r="O6515" t="s">
        <v>62</v>
      </c>
      <c r="P6515" s="1">
        <v>45327</v>
      </c>
      <c r="Q6515" s="1">
        <v>45357</v>
      </c>
      <c r="R6515">
        <v>1668</v>
      </c>
      <c r="S6515" s="4">
        <v>5.9</v>
      </c>
      <c r="T6515" t="s">
        <v>55</v>
      </c>
    </row>
    <row r="6516" spans="1:20" x14ac:dyDescent="0.35">
      <c r="A6516" t="s">
        <v>12883</v>
      </c>
      <c r="B6516" s="5" t="s">
        <v>28802</v>
      </c>
      <c r="C6516" s="6">
        <v>47417</v>
      </c>
      <c r="D6516" t="s">
        <v>22</v>
      </c>
      <c r="E6516">
        <v>47417</v>
      </c>
      <c r="F6516" s="5" t="s">
        <v>58</v>
      </c>
      <c r="G6516" s="5" t="s">
        <v>51</v>
      </c>
      <c r="H6516" s="5" t="s">
        <v>191</v>
      </c>
      <c r="I6516" t="s">
        <v>44</v>
      </c>
      <c r="J6516" t="s">
        <v>191</v>
      </c>
      <c r="K6516">
        <v>0</v>
      </c>
      <c r="L6516" s="5" t="s">
        <v>12884</v>
      </c>
      <c r="M6516" s="5" t="s">
        <v>37</v>
      </c>
      <c r="N6516">
        <v>1</v>
      </c>
      <c r="O6516" t="s">
        <v>167</v>
      </c>
      <c r="P6516" s="1">
        <v>45702</v>
      </c>
      <c r="Q6516" s="1">
        <v>45743</v>
      </c>
      <c r="R6516">
        <v>1934</v>
      </c>
      <c r="S6516" s="4">
        <v>6.2</v>
      </c>
      <c r="T6516" t="s">
        <v>79</v>
      </c>
    </row>
    <row r="6517" spans="1:20" x14ac:dyDescent="0.35">
      <c r="A6517" t="s">
        <v>12885</v>
      </c>
      <c r="B6517" s="5" t="s">
        <v>100</v>
      </c>
      <c r="C6517" s="6">
        <v>90359</v>
      </c>
      <c r="D6517" t="s">
        <v>81</v>
      </c>
      <c r="E6517">
        <v>121985</v>
      </c>
      <c r="F6517" s="5" t="s">
        <v>50</v>
      </c>
      <c r="G6517" s="5" t="s">
        <v>51</v>
      </c>
      <c r="H6517" s="5" t="s">
        <v>82</v>
      </c>
      <c r="I6517" t="s">
        <v>44</v>
      </c>
      <c r="J6517" t="s">
        <v>82</v>
      </c>
      <c r="K6517">
        <v>50</v>
      </c>
      <c r="L6517" s="5" t="s">
        <v>12886</v>
      </c>
      <c r="M6517" s="5" t="s">
        <v>70</v>
      </c>
      <c r="N6517">
        <v>3</v>
      </c>
      <c r="O6517" t="s">
        <v>88</v>
      </c>
      <c r="P6517" s="1">
        <v>45650</v>
      </c>
      <c r="Q6517" s="1">
        <v>45693</v>
      </c>
      <c r="R6517">
        <v>1562</v>
      </c>
      <c r="S6517" s="4">
        <v>8.3000000000000007</v>
      </c>
      <c r="T6517" t="s">
        <v>63</v>
      </c>
    </row>
    <row r="6518" spans="1:20" x14ac:dyDescent="0.35">
      <c r="A6518" t="s">
        <v>12887</v>
      </c>
      <c r="B6518" s="5" t="s">
        <v>28802</v>
      </c>
      <c r="C6518" s="6">
        <v>123662</v>
      </c>
      <c r="D6518" t="s">
        <v>92</v>
      </c>
      <c r="E6518">
        <v>92747</v>
      </c>
      <c r="F6518" s="5" t="s">
        <v>50</v>
      </c>
      <c r="G6518" s="5" t="s">
        <v>51</v>
      </c>
      <c r="H6518" s="5" t="s">
        <v>93</v>
      </c>
      <c r="I6518" t="s">
        <v>35</v>
      </c>
      <c r="J6518" t="s">
        <v>157</v>
      </c>
      <c r="K6518">
        <v>50</v>
      </c>
      <c r="L6518" s="5" t="s">
        <v>12888</v>
      </c>
      <c r="M6518" s="5" t="s">
        <v>70</v>
      </c>
      <c r="N6518">
        <v>2</v>
      </c>
      <c r="O6518" t="s">
        <v>135</v>
      </c>
      <c r="P6518" s="1">
        <v>45475</v>
      </c>
      <c r="Q6518" s="1">
        <v>45494</v>
      </c>
      <c r="R6518">
        <v>2185</v>
      </c>
      <c r="S6518" s="4">
        <v>9</v>
      </c>
      <c r="T6518" t="s">
        <v>118</v>
      </c>
    </row>
    <row r="6519" spans="1:20" x14ac:dyDescent="0.35">
      <c r="A6519" t="s">
        <v>12889</v>
      </c>
      <c r="B6519" s="5" t="s">
        <v>28800</v>
      </c>
      <c r="C6519" s="6">
        <v>146667</v>
      </c>
      <c r="D6519" t="s">
        <v>81</v>
      </c>
      <c r="E6519">
        <v>198000</v>
      </c>
      <c r="F6519" s="5" t="s">
        <v>66</v>
      </c>
      <c r="G6519" s="5" t="s">
        <v>24</v>
      </c>
      <c r="H6519" s="5" t="s">
        <v>82</v>
      </c>
      <c r="I6519" t="s">
        <v>26</v>
      </c>
      <c r="J6519" t="s">
        <v>82</v>
      </c>
      <c r="K6519">
        <v>50</v>
      </c>
      <c r="L6519" s="5" t="s">
        <v>6627</v>
      </c>
      <c r="M6519" s="5" t="s">
        <v>37</v>
      </c>
      <c r="N6519">
        <v>5</v>
      </c>
      <c r="O6519" t="s">
        <v>167</v>
      </c>
      <c r="P6519" s="1">
        <v>45379</v>
      </c>
      <c r="Q6519" s="1">
        <v>45400</v>
      </c>
      <c r="R6519">
        <v>2204</v>
      </c>
      <c r="S6519" s="4">
        <v>6.1</v>
      </c>
      <c r="T6519" t="s">
        <v>277</v>
      </c>
    </row>
    <row r="6520" spans="1:20" x14ac:dyDescent="0.35">
      <c r="A6520" t="s">
        <v>12890</v>
      </c>
      <c r="B6520" s="5" t="s">
        <v>21</v>
      </c>
      <c r="C6520" s="6">
        <v>66452</v>
      </c>
      <c r="D6520" t="s">
        <v>41</v>
      </c>
      <c r="E6520">
        <v>56484</v>
      </c>
      <c r="F6520" s="5" t="s">
        <v>58</v>
      </c>
      <c r="G6520" s="5" t="s">
        <v>59</v>
      </c>
      <c r="H6520" s="5" t="s">
        <v>43</v>
      </c>
      <c r="I6520" t="s">
        <v>44</v>
      </c>
      <c r="J6520" t="s">
        <v>43</v>
      </c>
      <c r="K6520">
        <v>50</v>
      </c>
      <c r="L6520" s="5" t="s">
        <v>12891</v>
      </c>
      <c r="M6520" s="5" t="s">
        <v>28</v>
      </c>
      <c r="N6520">
        <v>0</v>
      </c>
      <c r="O6520" t="s">
        <v>88</v>
      </c>
      <c r="P6520" s="1">
        <v>45630</v>
      </c>
      <c r="Q6520" s="1">
        <v>45666</v>
      </c>
      <c r="R6520">
        <v>1711</v>
      </c>
      <c r="S6520" s="4">
        <v>8</v>
      </c>
      <c r="T6520" t="s">
        <v>243</v>
      </c>
    </row>
    <row r="6521" spans="1:20" x14ac:dyDescent="0.35">
      <c r="A6521" t="s">
        <v>12892</v>
      </c>
      <c r="B6521" s="5" t="s">
        <v>105</v>
      </c>
      <c r="C6521" s="6">
        <v>50813</v>
      </c>
      <c r="D6521" t="s">
        <v>92</v>
      </c>
      <c r="E6521">
        <v>38110</v>
      </c>
      <c r="F6521" s="5" t="s">
        <v>58</v>
      </c>
      <c r="G6521" s="5" t="s">
        <v>42</v>
      </c>
      <c r="H6521" s="5" t="s">
        <v>93</v>
      </c>
      <c r="I6521" t="s">
        <v>44</v>
      </c>
      <c r="J6521" t="s">
        <v>93</v>
      </c>
      <c r="K6521">
        <v>0</v>
      </c>
      <c r="L6521" s="5" t="s">
        <v>12893</v>
      </c>
      <c r="M6521" s="5" t="s">
        <v>28</v>
      </c>
      <c r="N6521">
        <v>1</v>
      </c>
      <c r="O6521" t="s">
        <v>112</v>
      </c>
      <c r="P6521" s="1">
        <v>45637</v>
      </c>
      <c r="Q6521" s="1">
        <v>45687</v>
      </c>
      <c r="R6521">
        <v>880</v>
      </c>
      <c r="S6521" s="4">
        <v>6.1</v>
      </c>
      <c r="T6521" t="s">
        <v>95</v>
      </c>
    </row>
    <row r="6522" spans="1:20" x14ac:dyDescent="0.35">
      <c r="A6522" t="s">
        <v>12894</v>
      </c>
      <c r="B6522" s="5" t="s">
        <v>28802</v>
      </c>
      <c r="C6522" s="6">
        <v>226711</v>
      </c>
      <c r="D6522" t="s">
        <v>22</v>
      </c>
      <c r="E6522">
        <v>226711</v>
      </c>
      <c r="F6522" s="5" t="s">
        <v>23</v>
      </c>
      <c r="G6522" s="5" t="s">
        <v>24</v>
      </c>
      <c r="H6522" s="5" t="s">
        <v>25</v>
      </c>
      <c r="I6522" t="s">
        <v>35</v>
      </c>
      <c r="J6522" t="s">
        <v>25</v>
      </c>
      <c r="K6522">
        <v>50</v>
      </c>
      <c r="L6522" s="5" t="s">
        <v>12895</v>
      </c>
      <c r="M6522" s="5" t="s">
        <v>70</v>
      </c>
      <c r="N6522">
        <v>17</v>
      </c>
      <c r="O6522" t="s">
        <v>85</v>
      </c>
      <c r="P6522" s="1">
        <v>45743</v>
      </c>
      <c r="Q6522" s="1">
        <v>45761</v>
      </c>
      <c r="R6522">
        <v>1098</v>
      </c>
      <c r="S6522" s="4">
        <v>6.8</v>
      </c>
      <c r="T6522" t="s">
        <v>95</v>
      </c>
    </row>
    <row r="6523" spans="1:20" x14ac:dyDescent="0.35">
      <c r="A6523" t="s">
        <v>12896</v>
      </c>
      <c r="B6523" s="5" t="s">
        <v>162</v>
      </c>
      <c r="C6523" s="6">
        <v>145967</v>
      </c>
      <c r="D6523" t="s">
        <v>41</v>
      </c>
      <c r="E6523">
        <v>124072</v>
      </c>
      <c r="F6523" s="5" t="s">
        <v>23</v>
      </c>
      <c r="G6523" s="5" t="s">
        <v>51</v>
      </c>
      <c r="H6523" s="5" t="s">
        <v>126</v>
      </c>
      <c r="I6523" t="s">
        <v>44</v>
      </c>
      <c r="J6523" t="s">
        <v>126</v>
      </c>
      <c r="K6523">
        <v>0</v>
      </c>
      <c r="L6523" s="5" t="s">
        <v>12897</v>
      </c>
      <c r="M6523" s="5" t="s">
        <v>54</v>
      </c>
      <c r="N6523">
        <v>15</v>
      </c>
      <c r="O6523" t="s">
        <v>131</v>
      </c>
      <c r="P6523" s="1">
        <v>45692</v>
      </c>
      <c r="Q6523" s="1">
        <v>45712</v>
      </c>
      <c r="R6523">
        <v>913</v>
      </c>
      <c r="S6523" s="4">
        <v>5.0999999999999996</v>
      </c>
      <c r="T6523" t="s">
        <v>118</v>
      </c>
    </row>
    <row r="6524" spans="1:20" x14ac:dyDescent="0.35">
      <c r="A6524" t="s">
        <v>12898</v>
      </c>
      <c r="B6524" s="5" t="s">
        <v>91</v>
      </c>
      <c r="C6524" s="6">
        <v>214976</v>
      </c>
      <c r="D6524" t="s">
        <v>22</v>
      </c>
      <c r="E6524">
        <v>214976</v>
      </c>
      <c r="F6524" s="5" t="s">
        <v>23</v>
      </c>
      <c r="G6524" s="5" t="s">
        <v>42</v>
      </c>
      <c r="H6524" s="5" t="s">
        <v>25</v>
      </c>
      <c r="I6524" t="s">
        <v>44</v>
      </c>
      <c r="J6524" t="s">
        <v>25</v>
      </c>
      <c r="K6524">
        <v>0</v>
      </c>
      <c r="L6524" s="5" t="s">
        <v>12899</v>
      </c>
      <c r="M6524" s="5" t="s">
        <v>70</v>
      </c>
      <c r="N6524">
        <v>11</v>
      </c>
      <c r="O6524" t="s">
        <v>172</v>
      </c>
      <c r="P6524" s="1">
        <v>45398</v>
      </c>
      <c r="Q6524" s="1">
        <v>45444</v>
      </c>
      <c r="R6524">
        <v>2129</v>
      </c>
      <c r="S6524" s="4">
        <v>7</v>
      </c>
      <c r="T6524" t="s">
        <v>55</v>
      </c>
    </row>
    <row r="6525" spans="1:20" x14ac:dyDescent="0.35">
      <c r="A6525" t="s">
        <v>12900</v>
      </c>
      <c r="B6525" s="5" t="s">
        <v>162</v>
      </c>
      <c r="C6525" s="6">
        <v>60294</v>
      </c>
      <c r="D6525" t="s">
        <v>22</v>
      </c>
      <c r="E6525">
        <v>60294</v>
      </c>
      <c r="F6525" s="5" t="s">
        <v>50</v>
      </c>
      <c r="G6525" s="5" t="s">
        <v>42</v>
      </c>
      <c r="H6525" s="5" t="s">
        <v>165</v>
      </c>
      <c r="I6525" t="s">
        <v>44</v>
      </c>
      <c r="J6525" t="s">
        <v>165</v>
      </c>
      <c r="K6525">
        <v>100</v>
      </c>
      <c r="L6525" s="5" t="s">
        <v>5684</v>
      </c>
      <c r="M6525" s="5" t="s">
        <v>28</v>
      </c>
      <c r="N6525">
        <v>4</v>
      </c>
      <c r="O6525" t="s">
        <v>29</v>
      </c>
      <c r="P6525" s="1">
        <v>45377</v>
      </c>
      <c r="Q6525" s="1">
        <v>45440</v>
      </c>
      <c r="R6525">
        <v>1820</v>
      </c>
      <c r="S6525" s="4">
        <v>7.8</v>
      </c>
      <c r="T6525" t="s">
        <v>243</v>
      </c>
    </row>
    <row r="6526" spans="1:20" x14ac:dyDescent="0.35">
      <c r="A6526" t="s">
        <v>12901</v>
      </c>
      <c r="B6526" s="5" t="s">
        <v>217</v>
      </c>
      <c r="C6526" s="6">
        <v>100722</v>
      </c>
      <c r="D6526" t="s">
        <v>22</v>
      </c>
      <c r="E6526">
        <v>100722</v>
      </c>
      <c r="F6526" s="5" t="s">
        <v>50</v>
      </c>
      <c r="G6526" s="5" t="s">
        <v>42</v>
      </c>
      <c r="H6526" s="5" t="s">
        <v>68</v>
      </c>
      <c r="I6526" t="s">
        <v>44</v>
      </c>
      <c r="J6526" t="s">
        <v>354</v>
      </c>
      <c r="K6526">
        <v>100</v>
      </c>
      <c r="L6526" s="5" t="s">
        <v>12902</v>
      </c>
      <c r="M6526" s="5" t="s">
        <v>70</v>
      </c>
      <c r="N6526">
        <v>3</v>
      </c>
      <c r="O6526" t="s">
        <v>141</v>
      </c>
      <c r="P6526" s="1">
        <v>45524</v>
      </c>
      <c r="Q6526" s="1">
        <v>45582</v>
      </c>
      <c r="R6526">
        <v>1877</v>
      </c>
      <c r="S6526" s="4">
        <v>6.2</v>
      </c>
      <c r="T6526" t="s">
        <v>277</v>
      </c>
    </row>
    <row r="6527" spans="1:20" x14ac:dyDescent="0.35">
      <c r="A6527" t="s">
        <v>12903</v>
      </c>
      <c r="B6527" s="5" t="s">
        <v>91</v>
      </c>
      <c r="C6527" s="6">
        <v>100577</v>
      </c>
      <c r="D6527" t="s">
        <v>41</v>
      </c>
      <c r="E6527">
        <v>85490</v>
      </c>
      <c r="F6527" s="5" t="s">
        <v>50</v>
      </c>
      <c r="G6527" s="5" t="s">
        <v>51</v>
      </c>
      <c r="H6527" s="5" t="s">
        <v>126</v>
      </c>
      <c r="I6527" t="s">
        <v>44</v>
      </c>
      <c r="J6527" t="s">
        <v>126</v>
      </c>
      <c r="K6527">
        <v>50</v>
      </c>
      <c r="L6527" s="5" t="s">
        <v>12904</v>
      </c>
      <c r="M6527" s="5" t="s">
        <v>37</v>
      </c>
      <c r="N6527">
        <v>3</v>
      </c>
      <c r="O6527" t="s">
        <v>46</v>
      </c>
      <c r="P6527" s="1">
        <v>45394</v>
      </c>
      <c r="Q6527" s="1">
        <v>45448</v>
      </c>
      <c r="R6527">
        <v>717</v>
      </c>
      <c r="S6527" s="4">
        <v>7.7</v>
      </c>
      <c r="T6527" t="s">
        <v>153</v>
      </c>
    </row>
    <row r="6528" spans="1:20" x14ac:dyDescent="0.35">
      <c r="A6528" t="s">
        <v>12905</v>
      </c>
      <c r="B6528" s="5" t="s">
        <v>179</v>
      </c>
      <c r="C6528" s="6">
        <v>117696</v>
      </c>
      <c r="D6528" t="s">
        <v>22</v>
      </c>
      <c r="E6528">
        <v>117696</v>
      </c>
      <c r="F6528" s="5" t="s">
        <v>50</v>
      </c>
      <c r="G6528" s="5" t="s">
        <v>51</v>
      </c>
      <c r="H6528" s="5" t="s">
        <v>101</v>
      </c>
      <c r="I6528" t="s">
        <v>26</v>
      </c>
      <c r="J6528" t="s">
        <v>101</v>
      </c>
      <c r="K6528">
        <v>0</v>
      </c>
      <c r="L6528" s="5" t="s">
        <v>12906</v>
      </c>
      <c r="M6528" s="5" t="s">
        <v>28</v>
      </c>
      <c r="N6528">
        <v>3</v>
      </c>
      <c r="O6528" t="s">
        <v>135</v>
      </c>
      <c r="P6528" s="1">
        <v>45656</v>
      </c>
      <c r="Q6528" s="1">
        <v>45699</v>
      </c>
      <c r="R6528">
        <v>1640</v>
      </c>
      <c r="S6528" s="4">
        <v>5.8</v>
      </c>
      <c r="T6528" t="s">
        <v>103</v>
      </c>
    </row>
    <row r="6529" spans="1:20" x14ac:dyDescent="0.35">
      <c r="A6529" t="s">
        <v>12907</v>
      </c>
      <c r="B6529" s="5" t="s">
        <v>32</v>
      </c>
      <c r="C6529" s="6">
        <v>184939</v>
      </c>
      <c r="D6529" t="s">
        <v>22</v>
      </c>
      <c r="E6529">
        <v>184939</v>
      </c>
      <c r="F6529" s="5" t="s">
        <v>23</v>
      </c>
      <c r="G6529" s="5" t="s">
        <v>24</v>
      </c>
      <c r="H6529" s="5" t="s">
        <v>52</v>
      </c>
      <c r="I6529" t="s">
        <v>35</v>
      </c>
      <c r="J6529" t="s">
        <v>52</v>
      </c>
      <c r="K6529">
        <v>50</v>
      </c>
      <c r="L6529" s="5" t="s">
        <v>12908</v>
      </c>
      <c r="M6529" s="5" t="s">
        <v>70</v>
      </c>
      <c r="N6529">
        <v>19</v>
      </c>
      <c r="O6529" t="s">
        <v>78</v>
      </c>
      <c r="P6529" s="1">
        <v>45358</v>
      </c>
      <c r="Q6529" s="1">
        <v>45400</v>
      </c>
      <c r="R6529">
        <v>1259</v>
      </c>
      <c r="S6529" s="4">
        <v>7.7</v>
      </c>
      <c r="T6529" t="s">
        <v>108</v>
      </c>
    </row>
    <row r="6530" spans="1:20" x14ac:dyDescent="0.35">
      <c r="A6530" t="s">
        <v>12909</v>
      </c>
      <c r="B6530" s="5" t="s">
        <v>28801</v>
      </c>
      <c r="C6530" s="6">
        <v>279576</v>
      </c>
      <c r="D6530" t="s">
        <v>22</v>
      </c>
      <c r="E6530">
        <v>279576</v>
      </c>
      <c r="F6530" s="5" t="s">
        <v>23</v>
      </c>
      <c r="G6530" s="5" t="s">
        <v>24</v>
      </c>
      <c r="H6530" s="5" t="s">
        <v>68</v>
      </c>
      <c r="I6530" t="s">
        <v>44</v>
      </c>
      <c r="J6530" t="s">
        <v>126</v>
      </c>
      <c r="K6530">
        <v>50</v>
      </c>
      <c r="L6530" s="5" t="s">
        <v>12910</v>
      </c>
      <c r="M6530" s="5" t="s">
        <v>37</v>
      </c>
      <c r="N6530">
        <v>13</v>
      </c>
      <c r="O6530" t="s">
        <v>46</v>
      </c>
      <c r="P6530" s="1">
        <v>45363</v>
      </c>
      <c r="Q6530" s="1">
        <v>45415</v>
      </c>
      <c r="R6530">
        <v>2005</v>
      </c>
      <c r="S6530" s="4">
        <v>6</v>
      </c>
      <c r="T6530" t="s">
        <v>210</v>
      </c>
    </row>
    <row r="6531" spans="1:20" x14ac:dyDescent="0.35">
      <c r="A6531" t="s">
        <v>12911</v>
      </c>
      <c r="B6531" s="5" t="s">
        <v>174</v>
      </c>
      <c r="C6531" s="6">
        <v>223224</v>
      </c>
      <c r="D6531" t="s">
        <v>22</v>
      </c>
      <c r="E6531">
        <v>223224</v>
      </c>
      <c r="F6531" s="5" t="s">
        <v>66</v>
      </c>
      <c r="G6531" s="5" t="s">
        <v>24</v>
      </c>
      <c r="H6531" s="5" t="s">
        <v>68</v>
      </c>
      <c r="I6531" t="s">
        <v>35</v>
      </c>
      <c r="J6531" t="s">
        <v>68</v>
      </c>
      <c r="K6531">
        <v>0</v>
      </c>
      <c r="L6531" s="5" t="s">
        <v>12912</v>
      </c>
      <c r="M6531" s="5" t="s">
        <v>37</v>
      </c>
      <c r="N6531">
        <v>6</v>
      </c>
      <c r="O6531" t="s">
        <v>88</v>
      </c>
      <c r="P6531" s="1">
        <v>45477</v>
      </c>
      <c r="Q6531" s="1">
        <v>45544</v>
      </c>
      <c r="R6531">
        <v>2433</v>
      </c>
      <c r="S6531" s="4">
        <v>8.4</v>
      </c>
      <c r="T6531" t="s">
        <v>38</v>
      </c>
    </row>
    <row r="6532" spans="1:20" x14ac:dyDescent="0.35">
      <c r="A6532" t="s">
        <v>12913</v>
      </c>
      <c r="B6532" s="5" t="s">
        <v>57</v>
      </c>
      <c r="C6532" s="6">
        <v>154533</v>
      </c>
      <c r="D6532" t="s">
        <v>22</v>
      </c>
      <c r="E6532">
        <v>154533</v>
      </c>
      <c r="F6532" s="5" t="s">
        <v>23</v>
      </c>
      <c r="G6532" s="5" t="s">
        <v>51</v>
      </c>
      <c r="H6532" s="5" t="s">
        <v>165</v>
      </c>
      <c r="I6532" t="s">
        <v>26</v>
      </c>
      <c r="J6532" t="s">
        <v>165</v>
      </c>
      <c r="K6532">
        <v>100</v>
      </c>
      <c r="L6532" s="5" t="s">
        <v>12914</v>
      </c>
      <c r="M6532" s="5" t="s">
        <v>37</v>
      </c>
      <c r="N6532">
        <v>18</v>
      </c>
      <c r="O6532" t="s">
        <v>78</v>
      </c>
      <c r="P6532" s="1">
        <v>45622</v>
      </c>
      <c r="Q6532" s="1">
        <v>45684</v>
      </c>
      <c r="R6532">
        <v>2073</v>
      </c>
      <c r="S6532" s="4">
        <v>5</v>
      </c>
      <c r="T6532" t="s">
        <v>79</v>
      </c>
    </row>
    <row r="6533" spans="1:20" x14ac:dyDescent="0.35">
      <c r="A6533" t="s">
        <v>12915</v>
      </c>
      <c r="B6533" s="5" t="s">
        <v>28802</v>
      </c>
      <c r="C6533" s="6">
        <v>175373</v>
      </c>
      <c r="D6533" t="s">
        <v>65</v>
      </c>
      <c r="E6533">
        <v>227985</v>
      </c>
      <c r="F6533" s="5" t="s">
        <v>23</v>
      </c>
      <c r="G6533" s="5" t="s">
        <v>51</v>
      </c>
      <c r="H6533" s="5" t="s">
        <v>67</v>
      </c>
      <c r="I6533" t="s">
        <v>26</v>
      </c>
      <c r="J6533" t="s">
        <v>67</v>
      </c>
      <c r="K6533">
        <v>0</v>
      </c>
      <c r="L6533" s="5" t="s">
        <v>12916</v>
      </c>
      <c r="M6533" s="5" t="s">
        <v>70</v>
      </c>
      <c r="N6533">
        <v>11</v>
      </c>
      <c r="O6533" t="s">
        <v>112</v>
      </c>
      <c r="P6533" s="1">
        <v>45625</v>
      </c>
      <c r="Q6533" s="1">
        <v>45643</v>
      </c>
      <c r="R6533">
        <v>1476</v>
      </c>
      <c r="S6533" s="4">
        <v>7</v>
      </c>
      <c r="T6533" t="s">
        <v>47</v>
      </c>
    </row>
    <row r="6534" spans="1:20" x14ac:dyDescent="0.35">
      <c r="A6534" t="s">
        <v>12917</v>
      </c>
      <c r="B6534" s="5" t="s">
        <v>174</v>
      </c>
      <c r="C6534" s="6">
        <v>71134</v>
      </c>
      <c r="D6534" t="s">
        <v>22</v>
      </c>
      <c r="E6534">
        <v>71134</v>
      </c>
      <c r="F6534" s="5" t="s">
        <v>66</v>
      </c>
      <c r="G6534" s="5" t="s">
        <v>42</v>
      </c>
      <c r="H6534" s="5" t="s">
        <v>157</v>
      </c>
      <c r="I6534" t="s">
        <v>26</v>
      </c>
      <c r="J6534" t="s">
        <v>157</v>
      </c>
      <c r="K6534">
        <v>0</v>
      </c>
      <c r="L6534" s="5" t="s">
        <v>12918</v>
      </c>
      <c r="M6534" s="5" t="s">
        <v>37</v>
      </c>
      <c r="N6534">
        <v>7</v>
      </c>
      <c r="O6534" t="s">
        <v>141</v>
      </c>
      <c r="P6534" s="1">
        <v>45472</v>
      </c>
      <c r="Q6534" s="1">
        <v>45521</v>
      </c>
      <c r="R6534">
        <v>727</v>
      </c>
      <c r="S6534" s="4">
        <v>7.5</v>
      </c>
      <c r="T6534" t="s">
        <v>118</v>
      </c>
    </row>
    <row r="6535" spans="1:20" x14ac:dyDescent="0.35">
      <c r="A6535" t="s">
        <v>12919</v>
      </c>
      <c r="B6535" s="5" t="s">
        <v>28799</v>
      </c>
      <c r="C6535" s="6">
        <v>61514</v>
      </c>
      <c r="D6535" t="s">
        <v>41</v>
      </c>
      <c r="E6535">
        <v>52287</v>
      </c>
      <c r="F6535" s="5" t="s">
        <v>58</v>
      </c>
      <c r="G6535" s="5" t="s">
        <v>51</v>
      </c>
      <c r="H6535" s="5" t="s">
        <v>126</v>
      </c>
      <c r="I6535" t="s">
        <v>44</v>
      </c>
      <c r="J6535" t="s">
        <v>126</v>
      </c>
      <c r="K6535">
        <v>100</v>
      </c>
      <c r="L6535" s="5" t="s">
        <v>12920</v>
      </c>
      <c r="M6535" s="5" t="s">
        <v>54</v>
      </c>
      <c r="N6535">
        <v>0</v>
      </c>
      <c r="O6535" t="s">
        <v>107</v>
      </c>
      <c r="P6535" s="1">
        <v>45580</v>
      </c>
      <c r="Q6535" s="1">
        <v>45618</v>
      </c>
      <c r="R6535">
        <v>1193</v>
      </c>
      <c r="S6535" s="4">
        <v>7.5</v>
      </c>
      <c r="T6535" t="s">
        <v>118</v>
      </c>
    </row>
    <row r="6536" spans="1:20" x14ac:dyDescent="0.35">
      <c r="A6536" t="s">
        <v>12921</v>
      </c>
      <c r="B6536" s="5" t="s">
        <v>28802</v>
      </c>
      <c r="C6536" s="6">
        <v>95381</v>
      </c>
      <c r="D6536" t="s">
        <v>22</v>
      </c>
      <c r="E6536">
        <v>95381</v>
      </c>
      <c r="F6536" s="5" t="s">
        <v>50</v>
      </c>
      <c r="G6536" s="5" t="s">
        <v>24</v>
      </c>
      <c r="H6536" s="5" t="s">
        <v>25</v>
      </c>
      <c r="I6536" t="s">
        <v>44</v>
      </c>
      <c r="J6536" t="s">
        <v>25</v>
      </c>
      <c r="K6536">
        <v>50</v>
      </c>
      <c r="L6536" s="5" t="s">
        <v>1476</v>
      </c>
      <c r="M6536" s="5" t="s">
        <v>28</v>
      </c>
      <c r="N6536">
        <v>4</v>
      </c>
      <c r="O6536" t="s">
        <v>62</v>
      </c>
      <c r="P6536" s="1">
        <v>45712</v>
      </c>
      <c r="Q6536" s="1">
        <v>45730</v>
      </c>
      <c r="R6536">
        <v>1983</v>
      </c>
      <c r="S6536" s="4">
        <v>9</v>
      </c>
      <c r="T6536" t="s">
        <v>136</v>
      </c>
    </row>
    <row r="6537" spans="1:20" x14ac:dyDescent="0.35">
      <c r="A6537" t="s">
        <v>12922</v>
      </c>
      <c r="B6537" s="5" t="s">
        <v>28800</v>
      </c>
      <c r="C6537" s="6">
        <v>190339</v>
      </c>
      <c r="D6537" t="s">
        <v>22</v>
      </c>
      <c r="E6537">
        <v>190339</v>
      </c>
      <c r="F6537" s="5" t="s">
        <v>23</v>
      </c>
      <c r="G6537" s="5" t="s">
        <v>24</v>
      </c>
      <c r="H6537" s="5" t="s">
        <v>68</v>
      </c>
      <c r="I6537" t="s">
        <v>44</v>
      </c>
      <c r="J6537" t="s">
        <v>68</v>
      </c>
      <c r="K6537">
        <v>50</v>
      </c>
      <c r="L6537" s="5" t="s">
        <v>12923</v>
      </c>
      <c r="M6537" s="5" t="s">
        <v>37</v>
      </c>
      <c r="N6537">
        <v>15</v>
      </c>
      <c r="O6537" t="s">
        <v>29</v>
      </c>
      <c r="P6537" s="1">
        <v>45436</v>
      </c>
      <c r="Q6537" s="1">
        <v>45485</v>
      </c>
      <c r="R6537">
        <v>2438</v>
      </c>
      <c r="S6537" s="4">
        <v>9</v>
      </c>
      <c r="T6537" t="s">
        <v>210</v>
      </c>
    </row>
    <row r="6538" spans="1:20" x14ac:dyDescent="0.35">
      <c r="A6538" t="s">
        <v>12924</v>
      </c>
      <c r="B6538" s="5" t="s">
        <v>28802</v>
      </c>
      <c r="C6538" s="6">
        <v>228266</v>
      </c>
      <c r="D6538" t="s">
        <v>92</v>
      </c>
      <c r="E6538">
        <v>171200</v>
      </c>
      <c r="F6538" s="5" t="s">
        <v>23</v>
      </c>
      <c r="G6538" s="5" t="s">
        <v>51</v>
      </c>
      <c r="H6538" s="5" t="s">
        <v>93</v>
      </c>
      <c r="I6538" t="s">
        <v>26</v>
      </c>
      <c r="J6538" t="s">
        <v>151</v>
      </c>
      <c r="K6538">
        <v>0</v>
      </c>
      <c r="L6538" s="5" t="s">
        <v>12925</v>
      </c>
      <c r="M6538" s="5" t="s">
        <v>70</v>
      </c>
      <c r="N6538">
        <v>15</v>
      </c>
      <c r="O6538" t="s">
        <v>131</v>
      </c>
      <c r="P6538" s="1">
        <v>45383</v>
      </c>
      <c r="Q6538" s="1">
        <v>45415</v>
      </c>
      <c r="R6538">
        <v>2081</v>
      </c>
      <c r="S6538" s="4">
        <v>7.6</v>
      </c>
      <c r="T6538" t="s">
        <v>210</v>
      </c>
    </row>
    <row r="6539" spans="1:20" x14ac:dyDescent="0.35">
      <c r="A6539" t="s">
        <v>12926</v>
      </c>
      <c r="B6539" s="5" t="s">
        <v>162</v>
      </c>
      <c r="C6539" s="6">
        <v>201526</v>
      </c>
      <c r="D6539" t="s">
        <v>22</v>
      </c>
      <c r="E6539">
        <v>201526</v>
      </c>
      <c r="F6539" s="5" t="s">
        <v>66</v>
      </c>
      <c r="G6539" s="5" t="s">
        <v>24</v>
      </c>
      <c r="H6539" s="5" t="s">
        <v>101</v>
      </c>
      <c r="I6539" t="s">
        <v>35</v>
      </c>
      <c r="J6539" t="s">
        <v>354</v>
      </c>
      <c r="K6539">
        <v>50</v>
      </c>
      <c r="L6539" s="5" t="s">
        <v>12927</v>
      </c>
      <c r="M6539" s="5" t="s">
        <v>28</v>
      </c>
      <c r="N6539">
        <v>5</v>
      </c>
      <c r="O6539" t="s">
        <v>112</v>
      </c>
      <c r="P6539" s="1">
        <v>45584</v>
      </c>
      <c r="Q6539" s="1">
        <v>45617</v>
      </c>
      <c r="R6539">
        <v>2490</v>
      </c>
      <c r="S6539" s="4">
        <v>7.2</v>
      </c>
      <c r="T6539" t="s">
        <v>79</v>
      </c>
    </row>
    <row r="6540" spans="1:20" x14ac:dyDescent="0.35">
      <c r="A6540" t="s">
        <v>12928</v>
      </c>
      <c r="B6540" s="5" t="s">
        <v>40</v>
      </c>
      <c r="C6540" s="6">
        <v>165854</v>
      </c>
      <c r="D6540" t="s">
        <v>22</v>
      </c>
      <c r="E6540">
        <v>165854</v>
      </c>
      <c r="F6540" s="5" t="s">
        <v>23</v>
      </c>
      <c r="G6540" s="5" t="s">
        <v>51</v>
      </c>
      <c r="H6540" s="5" t="s">
        <v>97</v>
      </c>
      <c r="I6540" t="s">
        <v>44</v>
      </c>
      <c r="J6540" t="s">
        <v>97</v>
      </c>
      <c r="K6540">
        <v>0</v>
      </c>
      <c r="L6540" s="5" t="s">
        <v>12929</v>
      </c>
      <c r="M6540" s="5" t="s">
        <v>54</v>
      </c>
      <c r="N6540">
        <v>18</v>
      </c>
      <c r="O6540" t="s">
        <v>141</v>
      </c>
      <c r="P6540" s="1">
        <v>45578</v>
      </c>
      <c r="Q6540" s="1">
        <v>45618</v>
      </c>
      <c r="R6540">
        <v>2073</v>
      </c>
      <c r="S6540" s="4">
        <v>8</v>
      </c>
      <c r="T6540" t="s">
        <v>63</v>
      </c>
    </row>
    <row r="6541" spans="1:20" x14ac:dyDescent="0.35">
      <c r="A6541" t="s">
        <v>12930</v>
      </c>
      <c r="B6541" s="5" t="s">
        <v>32</v>
      </c>
      <c r="C6541" s="6">
        <v>50399</v>
      </c>
      <c r="D6541" t="s">
        <v>22</v>
      </c>
      <c r="E6541">
        <v>50399</v>
      </c>
      <c r="F6541" s="5" t="s">
        <v>50</v>
      </c>
      <c r="G6541" s="5" t="s">
        <v>59</v>
      </c>
      <c r="H6541" s="5" t="s">
        <v>157</v>
      </c>
      <c r="I6541" t="s">
        <v>26</v>
      </c>
      <c r="J6541" t="s">
        <v>426</v>
      </c>
      <c r="K6541">
        <v>50</v>
      </c>
      <c r="L6541" s="5" t="s">
        <v>12615</v>
      </c>
      <c r="M6541" s="5" t="s">
        <v>70</v>
      </c>
      <c r="N6541">
        <v>4</v>
      </c>
      <c r="O6541" t="s">
        <v>135</v>
      </c>
      <c r="P6541" s="1">
        <v>45381</v>
      </c>
      <c r="Q6541" s="1">
        <v>45433</v>
      </c>
      <c r="R6541">
        <v>2432</v>
      </c>
      <c r="S6541" s="4">
        <v>7.6</v>
      </c>
      <c r="T6541" t="s">
        <v>30</v>
      </c>
    </row>
    <row r="6542" spans="1:20" x14ac:dyDescent="0.35">
      <c r="A6542" t="s">
        <v>12931</v>
      </c>
      <c r="B6542" s="5" t="s">
        <v>28802</v>
      </c>
      <c r="C6542" s="6">
        <v>146895</v>
      </c>
      <c r="D6542" t="s">
        <v>22</v>
      </c>
      <c r="E6542">
        <v>146895</v>
      </c>
      <c r="F6542" s="5" t="s">
        <v>66</v>
      </c>
      <c r="G6542" s="5" t="s">
        <v>51</v>
      </c>
      <c r="H6542" s="5" t="s">
        <v>129</v>
      </c>
      <c r="I6542" t="s">
        <v>26</v>
      </c>
      <c r="J6542" t="s">
        <v>129</v>
      </c>
      <c r="K6542">
        <v>0</v>
      </c>
      <c r="L6542" s="5" t="s">
        <v>12932</v>
      </c>
      <c r="M6542" s="5" t="s">
        <v>54</v>
      </c>
      <c r="N6542">
        <v>5</v>
      </c>
      <c r="O6542" t="s">
        <v>29</v>
      </c>
      <c r="P6542" s="1">
        <v>45354</v>
      </c>
      <c r="Q6542" s="1">
        <v>45407</v>
      </c>
      <c r="R6542">
        <v>1660</v>
      </c>
      <c r="S6542" s="4">
        <v>6.8</v>
      </c>
      <c r="T6542" t="s">
        <v>55</v>
      </c>
    </row>
    <row r="6543" spans="1:20" x14ac:dyDescent="0.35">
      <c r="A6543" t="s">
        <v>12933</v>
      </c>
      <c r="B6543" s="5" t="s">
        <v>91</v>
      </c>
      <c r="C6543" s="6">
        <v>141242</v>
      </c>
      <c r="D6543" t="s">
        <v>22</v>
      </c>
      <c r="E6543">
        <v>141242</v>
      </c>
      <c r="F6543" s="5" t="s">
        <v>23</v>
      </c>
      <c r="G6543" s="5" t="s">
        <v>51</v>
      </c>
      <c r="H6543" s="5" t="s">
        <v>129</v>
      </c>
      <c r="I6543" t="s">
        <v>26</v>
      </c>
      <c r="J6543" t="s">
        <v>129</v>
      </c>
      <c r="K6543">
        <v>0</v>
      </c>
      <c r="L6543" s="5" t="s">
        <v>12934</v>
      </c>
      <c r="M6543" s="5" t="s">
        <v>28</v>
      </c>
      <c r="N6543">
        <v>19</v>
      </c>
      <c r="O6543" t="s">
        <v>62</v>
      </c>
      <c r="P6543" s="1">
        <v>45746</v>
      </c>
      <c r="Q6543" s="1">
        <v>45764</v>
      </c>
      <c r="R6543">
        <v>1744</v>
      </c>
      <c r="S6543" s="4">
        <v>7.6</v>
      </c>
      <c r="T6543" t="s">
        <v>210</v>
      </c>
    </row>
    <row r="6544" spans="1:20" x14ac:dyDescent="0.35">
      <c r="A6544" t="s">
        <v>12935</v>
      </c>
      <c r="B6544" s="5" t="s">
        <v>28802</v>
      </c>
      <c r="C6544" s="6">
        <v>227276</v>
      </c>
      <c r="D6544" t="s">
        <v>92</v>
      </c>
      <c r="E6544">
        <v>170457</v>
      </c>
      <c r="F6544" s="5" t="s">
        <v>23</v>
      </c>
      <c r="G6544" s="5" t="s">
        <v>59</v>
      </c>
      <c r="H6544" s="5" t="s">
        <v>93</v>
      </c>
      <c r="I6544" t="s">
        <v>26</v>
      </c>
      <c r="J6544" t="s">
        <v>93</v>
      </c>
      <c r="K6544">
        <v>0</v>
      </c>
      <c r="L6544" s="5" t="s">
        <v>12936</v>
      </c>
      <c r="M6544" s="5" t="s">
        <v>70</v>
      </c>
      <c r="N6544">
        <v>19</v>
      </c>
      <c r="O6544" t="s">
        <v>147</v>
      </c>
      <c r="P6544" s="1">
        <v>45659</v>
      </c>
      <c r="Q6544" s="1">
        <v>45687</v>
      </c>
      <c r="R6544">
        <v>640</v>
      </c>
      <c r="S6544" s="4">
        <v>8.4</v>
      </c>
      <c r="T6544" t="s">
        <v>243</v>
      </c>
    </row>
    <row r="6545" spans="1:20" x14ac:dyDescent="0.35">
      <c r="A6545" t="s">
        <v>12937</v>
      </c>
      <c r="B6545" s="5" t="s">
        <v>28801</v>
      </c>
      <c r="C6545" s="6">
        <v>91381</v>
      </c>
      <c r="D6545" t="s">
        <v>41</v>
      </c>
      <c r="E6545">
        <v>77674</v>
      </c>
      <c r="F6545" s="5" t="s">
        <v>50</v>
      </c>
      <c r="G6545" s="5" t="s">
        <v>24</v>
      </c>
      <c r="H6545" s="5" t="s">
        <v>126</v>
      </c>
      <c r="I6545" t="s">
        <v>44</v>
      </c>
      <c r="J6545" t="s">
        <v>126</v>
      </c>
      <c r="K6545">
        <v>50</v>
      </c>
      <c r="L6545" s="5" t="s">
        <v>12938</v>
      </c>
      <c r="M6545" s="5" t="s">
        <v>70</v>
      </c>
      <c r="N6545">
        <v>3</v>
      </c>
      <c r="O6545" t="s">
        <v>78</v>
      </c>
      <c r="P6545" s="1">
        <v>45747</v>
      </c>
      <c r="Q6545" s="1">
        <v>45812</v>
      </c>
      <c r="R6545">
        <v>1247</v>
      </c>
      <c r="S6545" s="4">
        <v>7.4</v>
      </c>
      <c r="T6545" t="s">
        <v>79</v>
      </c>
    </row>
    <row r="6546" spans="1:20" x14ac:dyDescent="0.35">
      <c r="A6546" t="s">
        <v>12939</v>
      </c>
      <c r="B6546" s="5" t="s">
        <v>174</v>
      </c>
      <c r="C6546" s="6">
        <v>127378</v>
      </c>
      <c r="D6546" t="s">
        <v>22</v>
      </c>
      <c r="E6546">
        <v>127378</v>
      </c>
      <c r="F6546" s="5" t="s">
        <v>66</v>
      </c>
      <c r="G6546" s="5" t="s">
        <v>24</v>
      </c>
      <c r="H6546" s="5" t="s">
        <v>191</v>
      </c>
      <c r="I6546" t="s">
        <v>26</v>
      </c>
      <c r="J6546" t="s">
        <v>191</v>
      </c>
      <c r="K6546">
        <v>100</v>
      </c>
      <c r="L6546" s="5" t="s">
        <v>12940</v>
      </c>
      <c r="M6546" s="5" t="s">
        <v>28</v>
      </c>
      <c r="N6546">
        <v>6</v>
      </c>
      <c r="O6546" t="s">
        <v>167</v>
      </c>
      <c r="P6546" s="1">
        <v>45563</v>
      </c>
      <c r="Q6546" s="1">
        <v>45589</v>
      </c>
      <c r="R6546">
        <v>2487</v>
      </c>
      <c r="S6546" s="4">
        <v>8.6</v>
      </c>
      <c r="T6546" t="s">
        <v>103</v>
      </c>
    </row>
    <row r="6547" spans="1:20" x14ac:dyDescent="0.35">
      <c r="A6547" t="s">
        <v>12941</v>
      </c>
      <c r="B6547" s="5" t="s">
        <v>105</v>
      </c>
      <c r="C6547" s="6">
        <v>67976</v>
      </c>
      <c r="D6547" t="s">
        <v>22</v>
      </c>
      <c r="E6547">
        <v>67976</v>
      </c>
      <c r="F6547" s="5" t="s">
        <v>58</v>
      </c>
      <c r="G6547" s="5" t="s">
        <v>51</v>
      </c>
      <c r="H6547" s="5" t="s">
        <v>191</v>
      </c>
      <c r="I6547" t="s">
        <v>44</v>
      </c>
      <c r="J6547" t="s">
        <v>186</v>
      </c>
      <c r="K6547">
        <v>0</v>
      </c>
      <c r="L6547" s="5" t="s">
        <v>2163</v>
      </c>
      <c r="M6547" s="5" t="s">
        <v>54</v>
      </c>
      <c r="N6547">
        <v>1</v>
      </c>
      <c r="O6547" t="s">
        <v>46</v>
      </c>
      <c r="P6547" s="1">
        <v>45482</v>
      </c>
      <c r="Q6547" s="1">
        <v>45510</v>
      </c>
      <c r="R6547">
        <v>1680</v>
      </c>
      <c r="S6547" s="4">
        <v>6.5</v>
      </c>
      <c r="T6547" t="s">
        <v>153</v>
      </c>
    </row>
    <row r="6548" spans="1:20" x14ac:dyDescent="0.35">
      <c r="A6548" t="s">
        <v>12942</v>
      </c>
      <c r="B6548" s="5" t="s">
        <v>162</v>
      </c>
      <c r="C6548" s="6">
        <v>213311</v>
      </c>
      <c r="D6548" t="s">
        <v>120</v>
      </c>
      <c r="E6548">
        <v>191980</v>
      </c>
      <c r="F6548" s="5" t="s">
        <v>66</v>
      </c>
      <c r="G6548" s="5" t="s">
        <v>59</v>
      </c>
      <c r="H6548" s="5" t="s">
        <v>121</v>
      </c>
      <c r="I6548" t="s">
        <v>26</v>
      </c>
      <c r="J6548" t="s">
        <v>121</v>
      </c>
      <c r="K6548">
        <v>100</v>
      </c>
      <c r="L6548" s="5" t="s">
        <v>12943</v>
      </c>
      <c r="M6548" s="5" t="s">
        <v>28</v>
      </c>
      <c r="N6548">
        <v>9</v>
      </c>
      <c r="O6548" t="s">
        <v>172</v>
      </c>
      <c r="P6548" s="1">
        <v>45762</v>
      </c>
      <c r="Q6548" s="1">
        <v>45789</v>
      </c>
      <c r="R6548">
        <v>2384</v>
      </c>
      <c r="S6548" s="4">
        <v>8.4</v>
      </c>
      <c r="T6548" t="s">
        <v>95</v>
      </c>
    </row>
    <row r="6549" spans="1:20" x14ac:dyDescent="0.35">
      <c r="A6549" t="s">
        <v>12944</v>
      </c>
      <c r="B6549" s="5" t="s">
        <v>91</v>
      </c>
      <c r="C6549" s="6">
        <v>68136</v>
      </c>
      <c r="D6549" t="s">
        <v>41</v>
      </c>
      <c r="E6549">
        <v>57916</v>
      </c>
      <c r="F6549" s="5" t="s">
        <v>58</v>
      </c>
      <c r="G6549" s="5" t="s">
        <v>42</v>
      </c>
      <c r="H6549" s="5" t="s">
        <v>60</v>
      </c>
      <c r="I6549" t="s">
        <v>44</v>
      </c>
      <c r="J6549" t="s">
        <v>1192</v>
      </c>
      <c r="K6549">
        <v>100</v>
      </c>
      <c r="L6549" s="5" t="s">
        <v>12945</v>
      </c>
      <c r="M6549" s="5" t="s">
        <v>70</v>
      </c>
      <c r="N6549">
        <v>0</v>
      </c>
      <c r="O6549" t="s">
        <v>78</v>
      </c>
      <c r="P6549" s="1">
        <v>45383</v>
      </c>
      <c r="Q6549" s="1">
        <v>45451</v>
      </c>
      <c r="R6549">
        <v>976</v>
      </c>
      <c r="S6549" s="4">
        <v>6.7</v>
      </c>
      <c r="T6549" t="s">
        <v>108</v>
      </c>
    </row>
    <row r="6550" spans="1:20" x14ac:dyDescent="0.35">
      <c r="A6550" t="s">
        <v>12946</v>
      </c>
      <c r="B6550" s="5" t="s">
        <v>57</v>
      </c>
      <c r="C6550" s="6">
        <v>137648</v>
      </c>
      <c r="D6550" t="s">
        <v>22</v>
      </c>
      <c r="E6550">
        <v>137648</v>
      </c>
      <c r="F6550" s="5" t="s">
        <v>50</v>
      </c>
      <c r="G6550" s="5" t="s">
        <v>42</v>
      </c>
      <c r="H6550" s="5" t="s">
        <v>68</v>
      </c>
      <c r="I6550" t="s">
        <v>35</v>
      </c>
      <c r="J6550" t="s">
        <v>68</v>
      </c>
      <c r="K6550">
        <v>100</v>
      </c>
      <c r="L6550" s="5" t="s">
        <v>12947</v>
      </c>
      <c r="M6550" s="5" t="s">
        <v>70</v>
      </c>
      <c r="N6550">
        <v>2</v>
      </c>
      <c r="O6550" t="s">
        <v>62</v>
      </c>
      <c r="P6550" s="1">
        <v>45738</v>
      </c>
      <c r="Q6550" s="1">
        <v>45784</v>
      </c>
      <c r="R6550">
        <v>1030</v>
      </c>
      <c r="S6550" s="4">
        <v>6.4</v>
      </c>
      <c r="T6550" t="s">
        <v>136</v>
      </c>
    </row>
    <row r="6551" spans="1:20" x14ac:dyDescent="0.35">
      <c r="A6551" t="s">
        <v>12948</v>
      </c>
      <c r="B6551" s="5" t="s">
        <v>28801</v>
      </c>
      <c r="C6551" s="6">
        <v>176624</v>
      </c>
      <c r="D6551" t="s">
        <v>22</v>
      </c>
      <c r="E6551">
        <v>176624</v>
      </c>
      <c r="F6551" s="5" t="s">
        <v>23</v>
      </c>
      <c r="G6551" s="5" t="s">
        <v>59</v>
      </c>
      <c r="H6551" s="5" t="s">
        <v>25</v>
      </c>
      <c r="I6551" t="s">
        <v>44</v>
      </c>
      <c r="J6551" t="s">
        <v>25</v>
      </c>
      <c r="K6551">
        <v>0</v>
      </c>
      <c r="L6551" s="5" t="s">
        <v>12949</v>
      </c>
      <c r="M6551" s="5" t="s">
        <v>70</v>
      </c>
      <c r="N6551">
        <v>18</v>
      </c>
      <c r="O6551" t="s">
        <v>29</v>
      </c>
      <c r="P6551" s="1">
        <v>45324</v>
      </c>
      <c r="Q6551" s="1">
        <v>45370</v>
      </c>
      <c r="R6551">
        <v>1038</v>
      </c>
      <c r="S6551" s="4">
        <v>7.1</v>
      </c>
      <c r="T6551" t="s">
        <v>30</v>
      </c>
    </row>
    <row r="6552" spans="1:20" x14ac:dyDescent="0.35">
      <c r="A6552" t="s">
        <v>12950</v>
      </c>
      <c r="B6552" s="5" t="s">
        <v>57</v>
      </c>
      <c r="C6552" s="6">
        <v>117861</v>
      </c>
      <c r="D6552" t="s">
        <v>22</v>
      </c>
      <c r="E6552">
        <v>117861</v>
      </c>
      <c r="F6552" s="5" t="s">
        <v>23</v>
      </c>
      <c r="G6552" s="5" t="s">
        <v>51</v>
      </c>
      <c r="H6552" s="5" t="s">
        <v>52</v>
      </c>
      <c r="I6552" t="s">
        <v>44</v>
      </c>
      <c r="J6552" t="s">
        <v>52</v>
      </c>
      <c r="K6552">
        <v>0</v>
      </c>
      <c r="L6552" s="5" t="s">
        <v>5334</v>
      </c>
      <c r="M6552" s="5" t="s">
        <v>37</v>
      </c>
      <c r="N6552">
        <v>19</v>
      </c>
      <c r="O6552" t="s">
        <v>135</v>
      </c>
      <c r="P6552" s="1">
        <v>45643</v>
      </c>
      <c r="Q6552" s="1">
        <v>45678</v>
      </c>
      <c r="R6552">
        <v>823</v>
      </c>
      <c r="S6552" s="4">
        <v>7.2</v>
      </c>
      <c r="T6552" t="s">
        <v>95</v>
      </c>
    </row>
    <row r="6553" spans="1:20" x14ac:dyDescent="0.35">
      <c r="A6553" t="s">
        <v>12951</v>
      </c>
      <c r="B6553" s="5" t="s">
        <v>49</v>
      </c>
      <c r="C6553" s="6">
        <v>95983</v>
      </c>
      <c r="D6553" t="s">
        <v>22</v>
      </c>
      <c r="E6553">
        <v>95983</v>
      </c>
      <c r="F6553" s="5" t="s">
        <v>50</v>
      </c>
      <c r="G6553" s="5" t="s">
        <v>51</v>
      </c>
      <c r="H6553" s="5" t="s">
        <v>191</v>
      </c>
      <c r="I6553" t="s">
        <v>35</v>
      </c>
      <c r="J6553" t="s">
        <v>191</v>
      </c>
      <c r="K6553">
        <v>100</v>
      </c>
      <c r="L6553" s="5" t="s">
        <v>12952</v>
      </c>
      <c r="M6553" s="5" t="s">
        <v>28</v>
      </c>
      <c r="N6553">
        <v>3</v>
      </c>
      <c r="O6553" t="s">
        <v>147</v>
      </c>
      <c r="P6553" s="1">
        <v>45754</v>
      </c>
      <c r="Q6553" s="1">
        <v>45774</v>
      </c>
      <c r="R6553">
        <v>678</v>
      </c>
      <c r="S6553" s="4">
        <v>5.9</v>
      </c>
      <c r="T6553" t="s">
        <v>136</v>
      </c>
    </row>
    <row r="6554" spans="1:20" x14ac:dyDescent="0.35">
      <c r="A6554" t="s">
        <v>12953</v>
      </c>
      <c r="B6554" s="5" t="s">
        <v>32</v>
      </c>
      <c r="C6554" s="6">
        <v>127320</v>
      </c>
      <c r="D6554" t="s">
        <v>41</v>
      </c>
      <c r="E6554">
        <v>108222</v>
      </c>
      <c r="F6554" s="5" t="s">
        <v>66</v>
      </c>
      <c r="G6554" s="5" t="s">
        <v>42</v>
      </c>
      <c r="H6554" s="5" t="s">
        <v>126</v>
      </c>
      <c r="I6554" t="s">
        <v>35</v>
      </c>
      <c r="J6554" t="s">
        <v>126</v>
      </c>
      <c r="K6554">
        <v>100</v>
      </c>
      <c r="L6554" s="5" t="s">
        <v>12954</v>
      </c>
      <c r="M6554" s="5" t="s">
        <v>54</v>
      </c>
      <c r="N6554">
        <v>8</v>
      </c>
      <c r="O6554" t="s">
        <v>112</v>
      </c>
      <c r="P6554" s="1">
        <v>45465</v>
      </c>
      <c r="Q6554" s="1">
        <v>45528</v>
      </c>
      <c r="R6554">
        <v>980</v>
      </c>
      <c r="S6554" s="4">
        <v>6.6</v>
      </c>
      <c r="T6554" t="s">
        <v>136</v>
      </c>
    </row>
    <row r="6555" spans="1:20" x14ac:dyDescent="0.35">
      <c r="A6555" t="s">
        <v>12955</v>
      </c>
      <c r="B6555" s="5" t="s">
        <v>174</v>
      </c>
      <c r="C6555" s="6">
        <v>156695</v>
      </c>
      <c r="D6555" t="s">
        <v>41</v>
      </c>
      <c r="E6555">
        <v>133191</v>
      </c>
      <c r="F6555" s="5" t="s">
        <v>23</v>
      </c>
      <c r="G6555" s="5" t="s">
        <v>59</v>
      </c>
      <c r="H6555" s="5" t="s">
        <v>151</v>
      </c>
      <c r="I6555" t="s">
        <v>26</v>
      </c>
      <c r="J6555" t="s">
        <v>34</v>
      </c>
      <c r="K6555">
        <v>100</v>
      </c>
      <c r="L6555" s="5" t="s">
        <v>12956</v>
      </c>
      <c r="M6555" s="5" t="s">
        <v>28</v>
      </c>
      <c r="N6555">
        <v>17</v>
      </c>
      <c r="O6555" t="s">
        <v>107</v>
      </c>
      <c r="P6555" s="1">
        <v>45540</v>
      </c>
      <c r="Q6555" s="1">
        <v>45570</v>
      </c>
      <c r="R6555">
        <v>1229</v>
      </c>
      <c r="S6555" s="4">
        <v>6.2</v>
      </c>
      <c r="T6555" t="s">
        <v>95</v>
      </c>
    </row>
    <row r="6556" spans="1:20" x14ac:dyDescent="0.35">
      <c r="A6556" t="s">
        <v>12957</v>
      </c>
      <c r="B6556" s="5" t="s">
        <v>145</v>
      </c>
      <c r="C6556" s="6">
        <v>70934</v>
      </c>
      <c r="D6556" t="s">
        <v>22</v>
      </c>
      <c r="E6556">
        <v>70934</v>
      </c>
      <c r="F6556" s="5" t="s">
        <v>58</v>
      </c>
      <c r="G6556" s="5" t="s">
        <v>24</v>
      </c>
      <c r="H6556" s="5" t="s">
        <v>101</v>
      </c>
      <c r="I6556" t="s">
        <v>44</v>
      </c>
      <c r="J6556" t="s">
        <v>101</v>
      </c>
      <c r="K6556">
        <v>50</v>
      </c>
      <c r="L6556" s="5" t="s">
        <v>12958</v>
      </c>
      <c r="M6556" s="5" t="s">
        <v>37</v>
      </c>
      <c r="N6556">
        <v>0</v>
      </c>
      <c r="O6556" t="s">
        <v>147</v>
      </c>
      <c r="P6556" s="1">
        <v>45549</v>
      </c>
      <c r="Q6556" s="1">
        <v>45572</v>
      </c>
      <c r="R6556">
        <v>2413</v>
      </c>
      <c r="S6556" s="4">
        <v>8.1999999999999993</v>
      </c>
      <c r="T6556" t="s">
        <v>153</v>
      </c>
    </row>
    <row r="6557" spans="1:20" x14ac:dyDescent="0.35">
      <c r="A6557" t="s">
        <v>12959</v>
      </c>
      <c r="B6557" s="5" t="s">
        <v>28802</v>
      </c>
      <c r="C6557" s="6">
        <v>160766</v>
      </c>
      <c r="D6557" t="s">
        <v>22</v>
      </c>
      <c r="E6557">
        <v>160766</v>
      </c>
      <c r="F6557" s="5" t="s">
        <v>23</v>
      </c>
      <c r="G6557" s="5" t="s">
        <v>51</v>
      </c>
      <c r="H6557" s="5" t="s">
        <v>191</v>
      </c>
      <c r="I6557" t="s">
        <v>35</v>
      </c>
      <c r="J6557" t="s">
        <v>191</v>
      </c>
      <c r="K6557">
        <v>50</v>
      </c>
      <c r="L6557" s="5" t="s">
        <v>12960</v>
      </c>
      <c r="M6557" s="5" t="s">
        <v>54</v>
      </c>
      <c r="N6557">
        <v>19</v>
      </c>
      <c r="O6557" t="s">
        <v>29</v>
      </c>
      <c r="P6557" s="1">
        <v>45511</v>
      </c>
      <c r="Q6557" s="1">
        <v>45562</v>
      </c>
      <c r="R6557">
        <v>2169</v>
      </c>
      <c r="S6557" s="4">
        <v>9.9</v>
      </c>
      <c r="T6557" t="s">
        <v>79</v>
      </c>
    </row>
    <row r="6558" spans="1:20" x14ac:dyDescent="0.35">
      <c r="A6558" t="s">
        <v>12961</v>
      </c>
      <c r="B6558" s="5" t="s">
        <v>179</v>
      </c>
      <c r="C6558" s="6">
        <v>112463</v>
      </c>
      <c r="D6558" t="s">
        <v>22</v>
      </c>
      <c r="E6558">
        <v>112463</v>
      </c>
      <c r="F6558" s="5" t="s">
        <v>66</v>
      </c>
      <c r="G6558" s="5" t="s">
        <v>24</v>
      </c>
      <c r="H6558" s="5" t="s">
        <v>52</v>
      </c>
      <c r="I6558" t="s">
        <v>26</v>
      </c>
      <c r="J6558" t="s">
        <v>52</v>
      </c>
      <c r="K6558">
        <v>0</v>
      </c>
      <c r="L6558" s="5" t="s">
        <v>12962</v>
      </c>
      <c r="M6558" s="5" t="s">
        <v>37</v>
      </c>
      <c r="N6558">
        <v>8</v>
      </c>
      <c r="O6558" t="s">
        <v>62</v>
      </c>
      <c r="P6558" s="1">
        <v>45381</v>
      </c>
      <c r="Q6558" s="1">
        <v>45425</v>
      </c>
      <c r="R6558">
        <v>1069</v>
      </c>
      <c r="S6558" s="4">
        <v>7.4</v>
      </c>
      <c r="T6558" t="s">
        <v>118</v>
      </c>
    </row>
    <row r="6559" spans="1:20" x14ac:dyDescent="0.35">
      <c r="A6559" t="s">
        <v>12963</v>
      </c>
      <c r="B6559" s="5" t="s">
        <v>217</v>
      </c>
      <c r="C6559" s="6">
        <v>143144</v>
      </c>
      <c r="D6559" t="s">
        <v>22</v>
      </c>
      <c r="E6559">
        <v>143144</v>
      </c>
      <c r="F6559" s="5" t="s">
        <v>66</v>
      </c>
      <c r="G6559" s="5" t="s">
        <v>24</v>
      </c>
      <c r="H6559" s="5" t="s">
        <v>25</v>
      </c>
      <c r="I6559" t="s">
        <v>26</v>
      </c>
      <c r="J6559" t="s">
        <v>25</v>
      </c>
      <c r="K6559">
        <v>100</v>
      </c>
      <c r="L6559" s="5" t="s">
        <v>12964</v>
      </c>
      <c r="M6559" s="5" t="s">
        <v>70</v>
      </c>
      <c r="N6559">
        <v>6</v>
      </c>
      <c r="O6559" t="s">
        <v>62</v>
      </c>
      <c r="P6559" s="1">
        <v>45670</v>
      </c>
      <c r="Q6559" s="1">
        <v>45706</v>
      </c>
      <c r="R6559">
        <v>892</v>
      </c>
      <c r="S6559" s="4">
        <v>9.5</v>
      </c>
      <c r="T6559" t="s">
        <v>89</v>
      </c>
    </row>
    <row r="6560" spans="1:20" x14ac:dyDescent="0.35">
      <c r="A6560" t="s">
        <v>12965</v>
      </c>
      <c r="B6560" s="5" t="s">
        <v>105</v>
      </c>
      <c r="C6560" s="6">
        <v>38842</v>
      </c>
      <c r="D6560" t="s">
        <v>22</v>
      </c>
      <c r="E6560">
        <v>38842</v>
      </c>
      <c r="F6560" s="5" t="s">
        <v>50</v>
      </c>
      <c r="G6560" s="5" t="s">
        <v>51</v>
      </c>
      <c r="H6560" s="5" t="s">
        <v>157</v>
      </c>
      <c r="I6560" t="s">
        <v>26</v>
      </c>
      <c r="J6560" t="s">
        <v>157</v>
      </c>
      <c r="K6560">
        <v>50</v>
      </c>
      <c r="L6560" s="5" t="s">
        <v>12966</v>
      </c>
      <c r="M6560" s="5" t="s">
        <v>28</v>
      </c>
      <c r="N6560">
        <v>3</v>
      </c>
      <c r="O6560" t="s">
        <v>71</v>
      </c>
      <c r="P6560" s="1">
        <v>45494</v>
      </c>
      <c r="Q6560" s="1">
        <v>45525</v>
      </c>
      <c r="R6560">
        <v>2083</v>
      </c>
      <c r="S6560" s="4">
        <v>9</v>
      </c>
      <c r="T6560" t="s">
        <v>243</v>
      </c>
    </row>
    <row r="6561" spans="1:20" x14ac:dyDescent="0.35">
      <c r="A6561" t="s">
        <v>12967</v>
      </c>
      <c r="B6561" s="5" t="s">
        <v>91</v>
      </c>
      <c r="C6561" s="6">
        <v>64116</v>
      </c>
      <c r="D6561" t="s">
        <v>92</v>
      </c>
      <c r="E6561">
        <v>48087</v>
      </c>
      <c r="F6561" s="5" t="s">
        <v>58</v>
      </c>
      <c r="G6561" s="5" t="s">
        <v>51</v>
      </c>
      <c r="H6561" s="5" t="s">
        <v>93</v>
      </c>
      <c r="I6561" t="s">
        <v>26</v>
      </c>
      <c r="J6561" t="s">
        <v>93</v>
      </c>
      <c r="K6561">
        <v>0</v>
      </c>
      <c r="L6561" s="5" t="s">
        <v>12968</v>
      </c>
      <c r="M6561" s="5" t="s">
        <v>70</v>
      </c>
      <c r="N6561">
        <v>0</v>
      </c>
      <c r="O6561" t="s">
        <v>147</v>
      </c>
      <c r="P6561" s="1">
        <v>45482</v>
      </c>
      <c r="Q6561" s="1">
        <v>45516</v>
      </c>
      <c r="R6561">
        <v>2386</v>
      </c>
      <c r="S6561" s="4">
        <v>5.8</v>
      </c>
      <c r="T6561" t="s">
        <v>55</v>
      </c>
    </row>
    <row r="6562" spans="1:20" x14ac:dyDescent="0.35">
      <c r="A6562" t="s">
        <v>12969</v>
      </c>
      <c r="B6562" s="5" t="s">
        <v>28801</v>
      </c>
      <c r="C6562" s="6">
        <v>88010</v>
      </c>
      <c r="D6562" t="s">
        <v>22</v>
      </c>
      <c r="E6562">
        <v>88010</v>
      </c>
      <c r="F6562" s="5" t="s">
        <v>50</v>
      </c>
      <c r="G6562" s="5" t="s">
        <v>42</v>
      </c>
      <c r="H6562" s="5" t="s">
        <v>165</v>
      </c>
      <c r="I6562" t="s">
        <v>35</v>
      </c>
      <c r="J6562" t="s">
        <v>165</v>
      </c>
      <c r="K6562">
        <v>0</v>
      </c>
      <c r="L6562" s="5" t="s">
        <v>12970</v>
      </c>
      <c r="M6562" s="5" t="s">
        <v>28</v>
      </c>
      <c r="N6562">
        <v>2</v>
      </c>
      <c r="O6562" t="s">
        <v>85</v>
      </c>
      <c r="P6562" s="1">
        <v>45485</v>
      </c>
      <c r="Q6562" s="1">
        <v>45500</v>
      </c>
      <c r="R6562">
        <v>2443</v>
      </c>
      <c r="S6562" s="4">
        <v>7</v>
      </c>
      <c r="T6562" t="s">
        <v>210</v>
      </c>
    </row>
    <row r="6563" spans="1:20" x14ac:dyDescent="0.35">
      <c r="A6563" t="s">
        <v>12971</v>
      </c>
      <c r="B6563" s="5" t="s">
        <v>32</v>
      </c>
      <c r="C6563" s="6">
        <v>95648</v>
      </c>
      <c r="D6563" t="s">
        <v>22</v>
      </c>
      <c r="E6563">
        <v>95648</v>
      </c>
      <c r="F6563" s="5" t="s">
        <v>50</v>
      </c>
      <c r="G6563" s="5" t="s">
        <v>59</v>
      </c>
      <c r="H6563" s="5" t="s">
        <v>68</v>
      </c>
      <c r="I6563" t="s">
        <v>44</v>
      </c>
      <c r="J6563" t="s">
        <v>68</v>
      </c>
      <c r="K6563">
        <v>0</v>
      </c>
      <c r="L6563" s="5" t="s">
        <v>12972</v>
      </c>
      <c r="M6563" s="5" t="s">
        <v>70</v>
      </c>
      <c r="N6563">
        <v>4</v>
      </c>
      <c r="O6563" t="s">
        <v>112</v>
      </c>
      <c r="P6563" s="1">
        <v>45600</v>
      </c>
      <c r="Q6563" s="1">
        <v>45671</v>
      </c>
      <c r="R6563">
        <v>2231</v>
      </c>
      <c r="S6563" s="4">
        <v>5.3</v>
      </c>
      <c r="T6563" t="s">
        <v>79</v>
      </c>
    </row>
    <row r="6564" spans="1:20" x14ac:dyDescent="0.35">
      <c r="A6564" t="s">
        <v>12973</v>
      </c>
      <c r="B6564" s="5" t="s">
        <v>100</v>
      </c>
      <c r="C6564" s="6">
        <v>97522</v>
      </c>
      <c r="D6564" t="s">
        <v>65</v>
      </c>
      <c r="E6564">
        <v>126779</v>
      </c>
      <c r="F6564" s="5" t="s">
        <v>58</v>
      </c>
      <c r="G6564" s="5" t="s">
        <v>59</v>
      </c>
      <c r="H6564" s="5" t="s">
        <v>67</v>
      </c>
      <c r="I6564" t="s">
        <v>35</v>
      </c>
      <c r="J6564" t="s">
        <v>67</v>
      </c>
      <c r="K6564">
        <v>50</v>
      </c>
      <c r="L6564" s="5" t="s">
        <v>12974</v>
      </c>
      <c r="M6564" s="5" t="s">
        <v>70</v>
      </c>
      <c r="N6564">
        <v>1</v>
      </c>
      <c r="O6564" t="s">
        <v>147</v>
      </c>
      <c r="P6564" s="1">
        <v>45571</v>
      </c>
      <c r="Q6564" s="1">
        <v>45596</v>
      </c>
      <c r="R6564">
        <v>1772</v>
      </c>
      <c r="S6564" s="4">
        <v>6.6</v>
      </c>
      <c r="T6564" t="s">
        <v>95</v>
      </c>
    </row>
    <row r="6565" spans="1:20" x14ac:dyDescent="0.35">
      <c r="A6565" t="s">
        <v>12975</v>
      </c>
      <c r="B6565" s="5" t="s">
        <v>174</v>
      </c>
      <c r="C6565" s="6">
        <v>31058</v>
      </c>
      <c r="D6565" t="s">
        <v>22</v>
      </c>
      <c r="E6565">
        <v>31058</v>
      </c>
      <c r="F6565" s="5" t="s">
        <v>58</v>
      </c>
      <c r="G6565" s="5" t="s">
        <v>42</v>
      </c>
      <c r="H6565" s="5" t="s">
        <v>157</v>
      </c>
      <c r="I6565" t="s">
        <v>26</v>
      </c>
      <c r="J6565" t="s">
        <v>157</v>
      </c>
      <c r="K6565">
        <v>0</v>
      </c>
      <c r="L6565" s="5" t="s">
        <v>10706</v>
      </c>
      <c r="M6565" s="5" t="s">
        <v>37</v>
      </c>
      <c r="N6565">
        <v>0</v>
      </c>
      <c r="O6565" t="s">
        <v>147</v>
      </c>
      <c r="P6565" s="1">
        <v>45450</v>
      </c>
      <c r="Q6565" s="1">
        <v>45491</v>
      </c>
      <c r="R6565">
        <v>605</v>
      </c>
      <c r="S6565" s="4">
        <v>9.6</v>
      </c>
      <c r="T6565" t="s">
        <v>63</v>
      </c>
    </row>
    <row r="6566" spans="1:20" x14ac:dyDescent="0.35">
      <c r="A6566" t="s">
        <v>12976</v>
      </c>
      <c r="B6566" s="5" t="s">
        <v>28802</v>
      </c>
      <c r="C6566" s="6">
        <v>278889</v>
      </c>
      <c r="D6566" t="s">
        <v>120</v>
      </c>
      <c r="E6566">
        <v>251000</v>
      </c>
      <c r="F6566" s="5" t="s">
        <v>23</v>
      </c>
      <c r="G6566" s="5" t="s">
        <v>42</v>
      </c>
      <c r="H6566" s="5" t="s">
        <v>121</v>
      </c>
      <c r="I6566" t="s">
        <v>26</v>
      </c>
      <c r="J6566" t="s">
        <v>121</v>
      </c>
      <c r="K6566">
        <v>50</v>
      </c>
      <c r="L6566" s="5" t="s">
        <v>12977</v>
      </c>
      <c r="M6566" s="5" t="s">
        <v>28</v>
      </c>
      <c r="N6566">
        <v>10</v>
      </c>
      <c r="O6566" t="s">
        <v>29</v>
      </c>
      <c r="P6566" s="1">
        <v>45685</v>
      </c>
      <c r="Q6566" s="1">
        <v>45732</v>
      </c>
      <c r="R6566">
        <v>724</v>
      </c>
      <c r="S6566" s="4">
        <v>5.2</v>
      </c>
      <c r="T6566" t="s">
        <v>95</v>
      </c>
    </row>
    <row r="6567" spans="1:20" x14ac:dyDescent="0.35">
      <c r="A6567" t="s">
        <v>12978</v>
      </c>
      <c r="B6567" s="5" t="s">
        <v>21</v>
      </c>
      <c r="C6567" s="6">
        <v>83674</v>
      </c>
      <c r="D6567" t="s">
        <v>65</v>
      </c>
      <c r="E6567">
        <v>108776</v>
      </c>
      <c r="F6567" s="5" t="s">
        <v>58</v>
      </c>
      <c r="G6567" s="5" t="s">
        <v>42</v>
      </c>
      <c r="H6567" s="5" t="s">
        <v>67</v>
      </c>
      <c r="I6567" t="s">
        <v>35</v>
      </c>
      <c r="J6567" t="s">
        <v>67</v>
      </c>
      <c r="K6567">
        <v>100</v>
      </c>
      <c r="L6567" s="5" t="s">
        <v>12979</v>
      </c>
      <c r="M6567" s="5" t="s">
        <v>37</v>
      </c>
      <c r="N6567">
        <v>0</v>
      </c>
      <c r="O6567" t="s">
        <v>88</v>
      </c>
      <c r="P6567" s="1">
        <v>45598</v>
      </c>
      <c r="Q6567" s="1">
        <v>45616</v>
      </c>
      <c r="R6567">
        <v>1581</v>
      </c>
      <c r="S6567" s="4">
        <v>6.9</v>
      </c>
      <c r="T6567" t="s">
        <v>38</v>
      </c>
    </row>
    <row r="6568" spans="1:20" x14ac:dyDescent="0.35">
      <c r="A6568" t="s">
        <v>12980</v>
      </c>
      <c r="B6568" s="5" t="s">
        <v>162</v>
      </c>
      <c r="C6568" s="6">
        <v>59348</v>
      </c>
      <c r="D6568" t="s">
        <v>33</v>
      </c>
      <c r="E6568">
        <v>6528280</v>
      </c>
      <c r="F6568" s="5" t="s">
        <v>58</v>
      </c>
      <c r="G6568" s="5" t="s">
        <v>42</v>
      </c>
      <c r="H6568" s="5" t="s">
        <v>34</v>
      </c>
      <c r="I6568" t="s">
        <v>26</v>
      </c>
      <c r="J6568" t="s">
        <v>34</v>
      </c>
      <c r="K6568">
        <v>0</v>
      </c>
      <c r="L6568" s="5" t="s">
        <v>12981</v>
      </c>
      <c r="M6568" s="5" t="s">
        <v>37</v>
      </c>
      <c r="N6568">
        <v>0</v>
      </c>
      <c r="O6568" t="s">
        <v>107</v>
      </c>
      <c r="P6568" s="1">
        <v>45653</v>
      </c>
      <c r="Q6568" s="1">
        <v>45693</v>
      </c>
      <c r="R6568">
        <v>2315</v>
      </c>
      <c r="S6568" s="4">
        <v>7.8</v>
      </c>
      <c r="T6568" t="s">
        <v>277</v>
      </c>
    </row>
    <row r="6569" spans="1:20" x14ac:dyDescent="0.35">
      <c r="A6569" t="s">
        <v>12982</v>
      </c>
      <c r="B6569" s="5" t="s">
        <v>57</v>
      </c>
      <c r="C6569" s="6">
        <v>178661</v>
      </c>
      <c r="D6569" t="s">
        <v>120</v>
      </c>
      <c r="E6569">
        <v>160795</v>
      </c>
      <c r="F6569" s="5" t="s">
        <v>23</v>
      </c>
      <c r="G6569" s="5" t="s">
        <v>51</v>
      </c>
      <c r="H6569" s="5" t="s">
        <v>121</v>
      </c>
      <c r="I6569" t="s">
        <v>44</v>
      </c>
      <c r="J6569" t="s">
        <v>126</v>
      </c>
      <c r="K6569">
        <v>100</v>
      </c>
      <c r="L6569" s="5" t="s">
        <v>12983</v>
      </c>
      <c r="M6569" s="5" t="s">
        <v>28</v>
      </c>
      <c r="N6569">
        <v>18</v>
      </c>
      <c r="O6569" t="s">
        <v>107</v>
      </c>
      <c r="P6569" s="1">
        <v>45484</v>
      </c>
      <c r="Q6569" s="1">
        <v>45554</v>
      </c>
      <c r="R6569">
        <v>1704</v>
      </c>
      <c r="S6569" s="4">
        <v>7.8</v>
      </c>
      <c r="T6569" t="s">
        <v>118</v>
      </c>
    </row>
    <row r="6570" spans="1:20" x14ac:dyDescent="0.35">
      <c r="A6570" t="s">
        <v>12984</v>
      </c>
      <c r="B6570" s="5" t="s">
        <v>162</v>
      </c>
      <c r="C6570" s="6">
        <v>150401</v>
      </c>
      <c r="D6570" t="s">
        <v>81</v>
      </c>
      <c r="E6570">
        <v>203041</v>
      </c>
      <c r="F6570" s="5" t="s">
        <v>23</v>
      </c>
      <c r="G6570" s="5" t="s">
        <v>24</v>
      </c>
      <c r="H6570" s="5" t="s">
        <v>82</v>
      </c>
      <c r="I6570" t="s">
        <v>26</v>
      </c>
      <c r="J6570" t="s">
        <v>304</v>
      </c>
      <c r="K6570">
        <v>0</v>
      </c>
      <c r="L6570" s="5" t="s">
        <v>12985</v>
      </c>
      <c r="M6570" s="5" t="s">
        <v>70</v>
      </c>
      <c r="N6570">
        <v>13</v>
      </c>
      <c r="O6570" t="s">
        <v>29</v>
      </c>
      <c r="P6570" s="1">
        <v>45422</v>
      </c>
      <c r="Q6570" s="1">
        <v>45484</v>
      </c>
      <c r="R6570">
        <v>1135</v>
      </c>
      <c r="S6570" s="4">
        <v>6.6</v>
      </c>
      <c r="T6570" t="s">
        <v>63</v>
      </c>
    </row>
    <row r="6571" spans="1:20" x14ac:dyDescent="0.35">
      <c r="A6571" t="s">
        <v>12986</v>
      </c>
      <c r="B6571" s="5" t="s">
        <v>28802</v>
      </c>
      <c r="C6571" s="6">
        <v>62718</v>
      </c>
      <c r="D6571" t="s">
        <v>41</v>
      </c>
      <c r="E6571">
        <v>53310</v>
      </c>
      <c r="F6571" s="5" t="s">
        <v>58</v>
      </c>
      <c r="G6571" s="5" t="s">
        <v>51</v>
      </c>
      <c r="H6571" s="5" t="s">
        <v>151</v>
      </c>
      <c r="I6571" t="s">
        <v>35</v>
      </c>
      <c r="J6571" t="s">
        <v>151</v>
      </c>
      <c r="K6571">
        <v>50</v>
      </c>
      <c r="L6571" s="5" t="s">
        <v>12987</v>
      </c>
      <c r="M6571" s="5" t="s">
        <v>28</v>
      </c>
      <c r="N6571">
        <v>1</v>
      </c>
      <c r="O6571" t="s">
        <v>85</v>
      </c>
      <c r="P6571" s="1">
        <v>45759</v>
      </c>
      <c r="Q6571" s="1">
        <v>45818</v>
      </c>
      <c r="R6571">
        <v>896</v>
      </c>
      <c r="S6571" s="4">
        <v>7</v>
      </c>
      <c r="T6571" t="s">
        <v>55</v>
      </c>
    </row>
    <row r="6572" spans="1:20" x14ac:dyDescent="0.35">
      <c r="A6572" t="s">
        <v>12988</v>
      </c>
      <c r="B6572" s="5" t="s">
        <v>100</v>
      </c>
      <c r="C6572" s="6">
        <v>68205</v>
      </c>
      <c r="D6572" t="s">
        <v>41</v>
      </c>
      <c r="E6572">
        <v>57974</v>
      </c>
      <c r="F6572" s="5" t="s">
        <v>58</v>
      </c>
      <c r="G6572" s="5" t="s">
        <v>24</v>
      </c>
      <c r="H6572" s="5" t="s">
        <v>151</v>
      </c>
      <c r="I6572" t="s">
        <v>35</v>
      </c>
      <c r="J6572" t="s">
        <v>67</v>
      </c>
      <c r="K6572">
        <v>0</v>
      </c>
      <c r="L6572" s="5" t="s">
        <v>12989</v>
      </c>
      <c r="M6572" s="5" t="s">
        <v>70</v>
      </c>
      <c r="N6572">
        <v>1</v>
      </c>
      <c r="O6572" t="s">
        <v>107</v>
      </c>
      <c r="P6572" s="1">
        <v>45438</v>
      </c>
      <c r="Q6572" s="1">
        <v>45505</v>
      </c>
      <c r="R6572">
        <v>2360</v>
      </c>
      <c r="S6572" s="4">
        <v>7.1</v>
      </c>
      <c r="T6572" t="s">
        <v>95</v>
      </c>
    </row>
    <row r="6573" spans="1:20" x14ac:dyDescent="0.35">
      <c r="A6573" t="s">
        <v>12990</v>
      </c>
      <c r="B6573" s="5" t="s">
        <v>174</v>
      </c>
      <c r="C6573" s="6">
        <v>58067</v>
      </c>
      <c r="D6573" t="s">
        <v>22</v>
      </c>
      <c r="E6573">
        <v>58067</v>
      </c>
      <c r="F6573" s="5" t="s">
        <v>58</v>
      </c>
      <c r="G6573" s="5" t="s">
        <v>42</v>
      </c>
      <c r="H6573" s="5" t="s">
        <v>191</v>
      </c>
      <c r="I6573" t="s">
        <v>35</v>
      </c>
      <c r="J6573" t="s">
        <v>191</v>
      </c>
      <c r="K6573">
        <v>50</v>
      </c>
      <c r="L6573" s="5" t="s">
        <v>12991</v>
      </c>
      <c r="M6573" s="5" t="s">
        <v>54</v>
      </c>
      <c r="N6573">
        <v>1</v>
      </c>
      <c r="O6573" t="s">
        <v>167</v>
      </c>
      <c r="P6573" s="1">
        <v>45377</v>
      </c>
      <c r="Q6573" s="1">
        <v>45410</v>
      </c>
      <c r="R6573">
        <v>833</v>
      </c>
      <c r="S6573" s="4">
        <v>5.3</v>
      </c>
      <c r="T6573" t="s">
        <v>38</v>
      </c>
    </row>
    <row r="6574" spans="1:20" x14ac:dyDescent="0.35">
      <c r="A6574" t="s">
        <v>12992</v>
      </c>
      <c r="B6574" s="5" t="s">
        <v>28799</v>
      </c>
      <c r="C6574" s="6">
        <v>94059</v>
      </c>
      <c r="D6574" t="s">
        <v>65</v>
      </c>
      <c r="E6574">
        <v>122277</v>
      </c>
      <c r="F6574" s="5" t="s">
        <v>50</v>
      </c>
      <c r="G6574" s="5" t="s">
        <v>42</v>
      </c>
      <c r="H6574" s="5" t="s">
        <v>67</v>
      </c>
      <c r="I6574" t="s">
        <v>44</v>
      </c>
      <c r="J6574" t="s">
        <v>67</v>
      </c>
      <c r="K6574">
        <v>50</v>
      </c>
      <c r="L6574" s="5" t="s">
        <v>12993</v>
      </c>
      <c r="M6574" s="5" t="s">
        <v>28</v>
      </c>
      <c r="N6574">
        <v>4</v>
      </c>
      <c r="O6574" t="s">
        <v>107</v>
      </c>
      <c r="P6574" s="1">
        <v>45470</v>
      </c>
      <c r="Q6574" s="1">
        <v>45529</v>
      </c>
      <c r="R6574">
        <v>1033</v>
      </c>
      <c r="S6574" s="4">
        <v>9.1999999999999993</v>
      </c>
      <c r="T6574" t="s">
        <v>79</v>
      </c>
    </row>
    <row r="6575" spans="1:20" x14ac:dyDescent="0.35">
      <c r="A6575" t="s">
        <v>12994</v>
      </c>
      <c r="B6575" s="5" t="s">
        <v>28800</v>
      </c>
      <c r="C6575" s="6">
        <v>124056</v>
      </c>
      <c r="D6575" t="s">
        <v>22</v>
      </c>
      <c r="E6575">
        <v>124056</v>
      </c>
      <c r="F6575" s="5" t="s">
        <v>66</v>
      </c>
      <c r="G6575" s="5" t="s">
        <v>51</v>
      </c>
      <c r="H6575" s="5" t="s">
        <v>97</v>
      </c>
      <c r="I6575" t="s">
        <v>44</v>
      </c>
      <c r="J6575" t="s">
        <v>97</v>
      </c>
      <c r="K6575">
        <v>100</v>
      </c>
      <c r="L6575" s="5" t="s">
        <v>12995</v>
      </c>
      <c r="M6575" s="5" t="s">
        <v>70</v>
      </c>
      <c r="N6575">
        <v>5</v>
      </c>
      <c r="O6575" t="s">
        <v>71</v>
      </c>
      <c r="P6575" s="1">
        <v>45557</v>
      </c>
      <c r="Q6575" s="1">
        <v>45571</v>
      </c>
      <c r="R6575">
        <v>1381</v>
      </c>
      <c r="S6575" s="4">
        <v>9.8000000000000007</v>
      </c>
      <c r="T6575" t="s">
        <v>55</v>
      </c>
    </row>
    <row r="6576" spans="1:20" x14ac:dyDescent="0.35">
      <c r="A6576" t="s">
        <v>12996</v>
      </c>
      <c r="B6576" s="5" t="s">
        <v>105</v>
      </c>
      <c r="C6576" s="6">
        <v>103972</v>
      </c>
      <c r="D6576" t="s">
        <v>22</v>
      </c>
      <c r="E6576">
        <v>103972</v>
      </c>
      <c r="F6576" s="5" t="s">
        <v>58</v>
      </c>
      <c r="G6576" s="5" t="s">
        <v>59</v>
      </c>
      <c r="H6576" s="5" t="s">
        <v>97</v>
      </c>
      <c r="I6576" t="s">
        <v>35</v>
      </c>
      <c r="J6576" t="s">
        <v>97</v>
      </c>
      <c r="K6576">
        <v>100</v>
      </c>
      <c r="L6576" s="5" t="s">
        <v>12997</v>
      </c>
      <c r="M6576" s="5" t="s">
        <v>28</v>
      </c>
      <c r="N6576">
        <v>1</v>
      </c>
      <c r="O6576" t="s">
        <v>112</v>
      </c>
      <c r="P6576" s="1">
        <v>45294</v>
      </c>
      <c r="Q6576" s="1">
        <v>45352</v>
      </c>
      <c r="R6576">
        <v>2122</v>
      </c>
      <c r="S6576" s="4">
        <v>8.4</v>
      </c>
      <c r="T6576" t="s">
        <v>118</v>
      </c>
    </row>
    <row r="6577" spans="1:20" x14ac:dyDescent="0.35">
      <c r="A6577" t="s">
        <v>12998</v>
      </c>
      <c r="B6577" s="5" t="s">
        <v>28802</v>
      </c>
      <c r="C6577" s="6">
        <v>120733</v>
      </c>
      <c r="D6577" t="s">
        <v>65</v>
      </c>
      <c r="E6577">
        <v>156953</v>
      </c>
      <c r="F6577" s="5" t="s">
        <v>66</v>
      </c>
      <c r="G6577" s="5" t="s">
        <v>51</v>
      </c>
      <c r="H6577" s="5" t="s">
        <v>67</v>
      </c>
      <c r="I6577" t="s">
        <v>26</v>
      </c>
      <c r="J6577" t="s">
        <v>67</v>
      </c>
      <c r="K6577">
        <v>50</v>
      </c>
      <c r="L6577" s="5" t="s">
        <v>771</v>
      </c>
      <c r="M6577" s="5" t="s">
        <v>37</v>
      </c>
      <c r="N6577">
        <v>8</v>
      </c>
      <c r="O6577" t="s">
        <v>46</v>
      </c>
      <c r="P6577" s="1">
        <v>45767</v>
      </c>
      <c r="Q6577" s="1">
        <v>45787</v>
      </c>
      <c r="R6577">
        <v>2362</v>
      </c>
      <c r="S6577" s="4">
        <v>6</v>
      </c>
      <c r="T6577" t="s">
        <v>63</v>
      </c>
    </row>
    <row r="6578" spans="1:20" x14ac:dyDescent="0.35">
      <c r="A6578" t="s">
        <v>12999</v>
      </c>
      <c r="B6578" s="5" t="s">
        <v>179</v>
      </c>
      <c r="C6578" s="6">
        <v>49939</v>
      </c>
      <c r="D6578" t="s">
        <v>33</v>
      </c>
      <c r="E6578">
        <v>5493290</v>
      </c>
      <c r="F6578" s="5" t="s">
        <v>58</v>
      </c>
      <c r="G6578" s="5" t="s">
        <v>24</v>
      </c>
      <c r="H6578" s="5" t="s">
        <v>34</v>
      </c>
      <c r="I6578" t="s">
        <v>44</v>
      </c>
      <c r="J6578" t="s">
        <v>76</v>
      </c>
      <c r="K6578">
        <v>50</v>
      </c>
      <c r="L6578" s="5" t="s">
        <v>13000</v>
      </c>
      <c r="M6578" s="5" t="s">
        <v>70</v>
      </c>
      <c r="N6578">
        <v>0</v>
      </c>
      <c r="O6578" t="s">
        <v>78</v>
      </c>
      <c r="P6578" s="1">
        <v>45517</v>
      </c>
      <c r="Q6578" s="1">
        <v>45587</v>
      </c>
      <c r="R6578">
        <v>1862</v>
      </c>
      <c r="S6578" s="4">
        <v>6.5</v>
      </c>
      <c r="T6578" t="s">
        <v>118</v>
      </c>
    </row>
    <row r="6579" spans="1:20" x14ac:dyDescent="0.35">
      <c r="A6579" t="s">
        <v>13001</v>
      </c>
      <c r="B6579" s="5" t="s">
        <v>91</v>
      </c>
      <c r="C6579" s="6">
        <v>131946</v>
      </c>
      <c r="D6579" t="s">
        <v>22</v>
      </c>
      <c r="E6579">
        <v>131946</v>
      </c>
      <c r="F6579" s="5" t="s">
        <v>23</v>
      </c>
      <c r="G6579" s="5" t="s">
        <v>24</v>
      </c>
      <c r="H6579" s="5" t="s">
        <v>52</v>
      </c>
      <c r="I6579" t="s">
        <v>26</v>
      </c>
      <c r="J6579" t="s">
        <v>1192</v>
      </c>
      <c r="K6579">
        <v>0</v>
      </c>
      <c r="L6579" s="5" t="s">
        <v>13002</v>
      </c>
      <c r="M6579" s="5" t="s">
        <v>70</v>
      </c>
      <c r="N6579">
        <v>17</v>
      </c>
      <c r="O6579" t="s">
        <v>71</v>
      </c>
      <c r="P6579" s="1">
        <v>45321</v>
      </c>
      <c r="Q6579" s="1">
        <v>45361</v>
      </c>
      <c r="R6579">
        <v>1122</v>
      </c>
      <c r="S6579" s="4">
        <v>8.4</v>
      </c>
      <c r="T6579" t="s">
        <v>38</v>
      </c>
    </row>
    <row r="6580" spans="1:20" x14ac:dyDescent="0.35">
      <c r="A6580" t="s">
        <v>13003</v>
      </c>
      <c r="B6580" s="5" t="s">
        <v>105</v>
      </c>
      <c r="C6580" s="6">
        <v>74473</v>
      </c>
      <c r="D6580" t="s">
        <v>120</v>
      </c>
      <c r="E6580">
        <v>67026</v>
      </c>
      <c r="F6580" s="5" t="s">
        <v>58</v>
      </c>
      <c r="G6580" s="5" t="s">
        <v>42</v>
      </c>
      <c r="H6580" s="5" t="s">
        <v>121</v>
      </c>
      <c r="I6580" t="s">
        <v>44</v>
      </c>
      <c r="J6580" t="s">
        <v>467</v>
      </c>
      <c r="K6580">
        <v>0</v>
      </c>
      <c r="L6580" s="5" t="s">
        <v>13004</v>
      </c>
      <c r="M6580" s="5" t="s">
        <v>54</v>
      </c>
      <c r="N6580">
        <v>1</v>
      </c>
      <c r="O6580" t="s">
        <v>78</v>
      </c>
      <c r="P6580" s="1">
        <v>45462</v>
      </c>
      <c r="Q6580" s="1">
        <v>45522</v>
      </c>
      <c r="R6580">
        <v>1120</v>
      </c>
      <c r="S6580" s="4">
        <v>6</v>
      </c>
      <c r="T6580" t="s">
        <v>277</v>
      </c>
    </row>
    <row r="6581" spans="1:20" x14ac:dyDescent="0.35">
      <c r="A6581" t="s">
        <v>13005</v>
      </c>
      <c r="B6581" s="5" t="s">
        <v>145</v>
      </c>
      <c r="C6581" s="6">
        <v>42235</v>
      </c>
      <c r="D6581" t="s">
        <v>22</v>
      </c>
      <c r="E6581">
        <v>42235</v>
      </c>
      <c r="F6581" s="5" t="s">
        <v>58</v>
      </c>
      <c r="G6581" s="5" t="s">
        <v>59</v>
      </c>
      <c r="H6581" s="5" t="s">
        <v>165</v>
      </c>
      <c r="I6581" t="s">
        <v>26</v>
      </c>
      <c r="J6581" t="s">
        <v>165</v>
      </c>
      <c r="K6581">
        <v>0</v>
      </c>
      <c r="L6581" s="5" t="s">
        <v>13006</v>
      </c>
      <c r="M6581" s="5" t="s">
        <v>28</v>
      </c>
      <c r="N6581">
        <v>0</v>
      </c>
      <c r="O6581" t="s">
        <v>88</v>
      </c>
      <c r="P6581" s="1">
        <v>45332</v>
      </c>
      <c r="Q6581" s="1">
        <v>45351</v>
      </c>
      <c r="R6581">
        <v>623</v>
      </c>
      <c r="S6581" s="4">
        <v>7.1</v>
      </c>
      <c r="T6581" t="s">
        <v>95</v>
      </c>
    </row>
    <row r="6582" spans="1:20" x14ac:dyDescent="0.35">
      <c r="A6582" t="s">
        <v>13007</v>
      </c>
      <c r="B6582" s="5" t="s">
        <v>28801</v>
      </c>
      <c r="C6582" s="6">
        <v>100391</v>
      </c>
      <c r="D6582" t="s">
        <v>22</v>
      </c>
      <c r="E6582">
        <v>100391</v>
      </c>
      <c r="F6582" s="5" t="s">
        <v>23</v>
      </c>
      <c r="G6582" s="5" t="s">
        <v>24</v>
      </c>
      <c r="H6582" s="5" t="s">
        <v>157</v>
      </c>
      <c r="I6582" t="s">
        <v>44</v>
      </c>
      <c r="J6582" t="s">
        <v>157</v>
      </c>
      <c r="K6582">
        <v>100</v>
      </c>
      <c r="L6582" s="5" t="s">
        <v>13008</v>
      </c>
      <c r="M6582" s="5" t="s">
        <v>70</v>
      </c>
      <c r="N6582">
        <v>16</v>
      </c>
      <c r="O6582" t="s">
        <v>167</v>
      </c>
      <c r="P6582" s="1">
        <v>45628</v>
      </c>
      <c r="Q6582" s="1">
        <v>45693</v>
      </c>
      <c r="R6582">
        <v>2094</v>
      </c>
      <c r="S6582" s="4">
        <v>5.7</v>
      </c>
      <c r="T6582" t="s">
        <v>108</v>
      </c>
    </row>
    <row r="6583" spans="1:20" x14ac:dyDescent="0.35">
      <c r="A6583" t="s">
        <v>13009</v>
      </c>
      <c r="B6583" s="5" t="s">
        <v>174</v>
      </c>
      <c r="C6583" s="6">
        <v>224884</v>
      </c>
      <c r="D6583" t="s">
        <v>22</v>
      </c>
      <c r="E6583">
        <v>224884</v>
      </c>
      <c r="F6583" s="5" t="s">
        <v>23</v>
      </c>
      <c r="G6583" s="5" t="s">
        <v>42</v>
      </c>
      <c r="H6583" s="5" t="s">
        <v>129</v>
      </c>
      <c r="I6583" t="s">
        <v>35</v>
      </c>
      <c r="J6583" t="s">
        <v>426</v>
      </c>
      <c r="K6583">
        <v>50</v>
      </c>
      <c r="L6583" s="5" t="s">
        <v>740</v>
      </c>
      <c r="M6583" s="5" t="s">
        <v>70</v>
      </c>
      <c r="N6583">
        <v>17</v>
      </c>
      <c r="O6583" t="s">
        <v>172</v>
      </c>
      <c r="P6583" s="1">
        <v>45745</v>
      </c>
      <c r="Q6583" s="1">
        <v>45759</v>
      </c>
      <c r="R6583">
        <v>2203</v>
      </c>
      <c r="S6583" s="4">
        <v>7.8</v>
      </c>
      <c r="T6583" t="s">
        <v>63</v>
      </c>
    </row>
    <row r="6584" spans="1:20" x14ac:dyDescent="0.35">
      <c r="A6584" t="s">
        <v>13010</v>
      </c>
      <c r="B6584" s="5" t="s">
        <v>162</v>
      </c>
      <c r="C6584" s="6">
        <v>138421</v>
      </c>
      <c r="D6584" t="s">
        <v>22</v>
      </c>
      <c r="E6584">
        <v>138421</v>
      </c>
      <c r="F6584" s="5" t="s">
        <v>66</v>
      </c>
      <c r="G6584" s="5" t="s">
        <v>24</v>
      </c>
      <c r="H6584" s="5" t="s">
        <v>52</v>
      </c>
      <c r="I6584" t="s">
        <v>35</v>
      </c>
      <c r="J6584" t="s">
        <v>121</v>
      </c>
      <c r="K6584">
        <v>0</v>
      </c>
      <c r="L6584" s="5" t="s">
        <v>13011</v>
      </c>
      <c r="M6584" s="5" t="s">
        <v>37</v>
      </c>
      <c r="N6584">
        <v>8</v>
      </c>
      <c r="O6584" t="s">
        <v>172</v>
      </c>
      <c r="P6584" s="1">
        <v>45422</v>
      </c>
      <c r="Q6584" s="1">
        <v>45441</v>
      </c>
      <c r="R6584">
        <v>1120</v>
      </c>
      <c r="S6584" s="4">
        <v>8.3000000000000007</v>
      </c>
      <c r="T6584" t="s">
        <v>153</v>
      </c>
    </row>
    <row r="6585" spans="1:20" x14ac:dyDescent="0.35">
      <c r="A6585" t="s">
        <v>13012</v>
      </c>
      <c r="B6585" s="5" t="s">
        <v>174</v>
      </c>
      <c r="C6585" s="6">
        <v>73596</v>
      </c>
      <c r="D6585" t="s">
        <v>41</v>
      </c>
      <c r="E6585">
        <v>62557</v>
      </c>
      <c r="F6585" s="5" t="s">
        <v>50</v>
      </c>
      <c r="G6585" s="5" t="s">
        <v>24</v>
      </c>
      <c r="H6585" s="5" t="s">
        <v>43</v>
      </c>
      <c r="I6585" t="s">
        <v>44</v>
      </c>
      <c r="J6585" t="s">
        <v>43</v>
      </c>
      <c r="K6585">
        <v>50</v>
      </c>
      <c r="L6585" s="5" t="s">
        <v>13013</v>
      </c>
      <c r="M6585" s="5" t="s">
        <v>37</v>
      </c>
      <c r="N6585">
        <v>3</v>
      </c>
      <c r="O6585" t="s">
        <v>135</v>
      </c>
      <c r="P6585" s="1">
        <v>45329</v>
      </c>
      <c r="Q6585" s="1">
        <v>45353</v>
      </c>
      <c r="R6585">
        <v>783</v>
      </c>
      <c r="S6585" s="4">
        <v>6.4</v>
      </c>
      <c r="T6585" t="s">
        <v>108</v>
      </c>
    </row>
    <row r="6586" spans="1:20" x14ac:dyDescent="0.35">
      <c r="A6586" t="s">
        <v>13014</v>
      </c>
      <c r="B6586" s="5" t="s">
        <v>28799</v>
      </c>
      <c r="C6586" s="6">
        <v>118358</v>
      </c>
      <c r="D6586" t="s">
        <v>22</v>
      </c>
      <c r="E6586">
        <v>118358</v>
      </c>
      <c r="F6586" s="5" t="s">
        <v>50</v>
      </c>
      <c r="G6586" s="5" t="s">
        <v>42</v>
      </c>
      <c r="H6586" s="5" t="s">
        <v>129</v>
      </c>
      <c r="I6586" t="s">
        <v>35</v>
      </c>
      <c r="J6586" t="s">
        <v>129</v>
      </c>
      <c r="K6586">
        <v>50</v>
      </c>
      <c r="L6586" s="5" t="s">
        <v>9784</v>
      </c>
      <c r="M6586" s="5" t="s">
        <v>28</v>
      </c>
      <c r="N6586">
        <v>4</v>
      </c>
      <c r="O6586" t="s">
        <v>62</v>
      </c>
      <c r="P6586" s="1">
        <v>45774</v>
      </c>
      <c r="Q6586" s="1">
        <v>45837</v>
      </c>
      <c r="R6586">
        <v>1805</v>
      </c>
      <c r="S6586" s="4">
        <v>9.6</v>
      </c>
      <c r="T6586" t="s">
        <v>108</v>
      </c>
    </row>
    <row r="6587" spans="1:20" x14ac:dyDescent="0.35">
      <c r="A6587" t="s">
        <v>13015</v>
      </c>
      <c r="B6587" s="5" t="s">
        <v>179</v>
      </c>
      <c r="C6587" s="6">
        <v>60553</v>
      </c>
      <c r="D6587" t="s">
        <v>22</v>
      </c>
      <c r="E6587">
        <v>60553</v>
      </c>
      <c r="F6587" s="5" t="s">
        <v>66</v>
      </c>
      <c r="G6587" s="5" t="s">
        <v>42</v>
      </c>
      <c r="H6587" s="5" t="s">
        <v>157</v>
      </c>
      <c r="I6587" t="s">
        <v>35</v>
      </c>
      <c r="J6587" t="s">
        <v>60</v>
      </c>
      <c r="K6587">
        <v>50</v>
      </c>
      <c r="L6587" s="5" t="s">
        <v>13016</v>
      </c>
      <c r="M6587" s="5" t="s">
        <v>54</v>
      </c>
      <c r="N6587">
        <v>5</v>
      </c>
      <c r="O6587" t="s">
        <v>135</v>
      </c>
      <c r="P6587" s="1">
        <v>45570</v>
      </c>
      <c r="Q6587" s="1">
        <v>45627</v>
      </c>
      <c r="R6587">
        <v>688</v>
      </c>
      <c r="S6587" s="4">
        <v>6.9</v>
      </c>
      <c r="T6587" t="s">
        <v>118</v>
      </c>
    </row>
    <row r="6588" spans="1:20" x14ac:dyDescent="0.35">
      <c r="A6588" t="s">
        <v>13017</v>
      </c>
      <c r="B6588" s="5" t="s">
        <v>105</v>
      </c>
      <c r="C6588" s="6">
        <v>151705</v>
      </c>
      <c r="D6588" t="s">
        <v>41</v>
      </c>
      <c r="E6588">
        <v>128949</v>
      </c>
      <c r="F6588" s="5" t="s">
        <v>66</v>
      </c>
      <c r="G6588" s="5" t="s">
        <v>51</v>
      </c>
      <c r="H6588" s="5" t="s">
        <v>126</v>
      </c>
      <c r="I6588" t="s">
        <v>35</v>
      </c>
      <c r="J6588" t="s">
        <v>423</v>
      </c>
      <c r="K6588">
        <v>0</v>
      </c>
      <c r="L6588" s="5" t="s">
        <v>13018</v>
      </c>
      <c r="M6588" s="5" t="s">
        <v>37</v>
      </c>
      <c r="N6588">
        <v>9</v>
      </c>
      <c r="O6588" t="s">
        <v>107</v>
      </c>
      <c r="P6588" s="1">
        <v>45453</v>
      </c>
      <c r="Q6588" s="1">
        <v>45525</v>
      </c>
      <c r="R6588">
        <v>1911</v>
      </c>
      <c r="S6588" s="4">
        <v>9.3000000000000007</v>
      </c>
      <c r="T6588" t="s">
        <v>277</v>
      </c>
    </row>
    <row r="6589" spans="1:20" x14ac:dyDescent="0.35">
      <c r="A6589" t="s">
        <v>13019</v>
      </c>
      <c r="B6589" s="5" t="s">
        <v>162</v>
      </c>
      <c r="C6589" s="6">
        <v>119879</v>
      </c>
      <c r="D6589" t="s">
        <v>41</v>
      </c>
      <c r="E6589">
        <v>101897</v>
      </c>
      <c r="F6589" s="5" t="s">
        <v>50</v>
      </c>
      <c r="G6589" s="5" t="s">
        <v>59</v>
      </c>
      <c r="H6589" s="5" t="s">
        <v>43</v>
      </c>
      <c r="I6589" t="s">
        <v>35</v>
      </c>
      <c r="J6589" t="s">
        <v>43</v>
      </c>
      <c r="K6589">
        <v>50</v>
      </c>
      <c r="L6589" s="5" t="s">
        <v>13020</v>
      </c>
      <c r="M6589" s="5" t="s">
        <v>70</v>
      </c>
      <c r="N6589">
        <v>4</v>
      </c>
      <c r="O6589" t="s">
        <v>172</v>
      </c>
      <c r="P6589" s="1">
        <v>45458</v>
      </c>
      <c r="Q6589" s="1">
        <v>45502</v>
      </c>
      <c r="R6589">
        <v>1659</v>
      </c>
      <c r="S6589" s="4">
        <v>7.1</v>
      </c>
      <c r="T6589" t="s">
        <v>108</v>
      </c>
    </row>
    <row r="6590" spans="1:20" x14ac:dyDescent="0.35">
      <c r="A6590" t="s">
        <v>13021</v>
      </c>
      <c r="B6590" s="5" t="s">
        <v>32</v>
      </c>
      <c r="C6590" s="6">
        <v>79545</v>
      </c>
      <c r="D6590" t="s">
        <v>41</v>
      </c>
      <c r="E6590">
        <v>67613</v>
      </c>
      <c r="F6590" s="5" t="s">
        <v>50</v>
      </c>
      <c r="G6590" s="5" t="s">
        <v>51</v>
      </c>
      <c r="H6590" s="5" t="s">
        <v>60</v>
      </c>
      <c r="I6590" t="s">
        <v>35</v>
      </c>
      <c r="J6590" t="s">
        <v>60</v>
      </c>
      <c r="K6590">
        <v>100</v>
      </c>
      <c r="L6590" s="5" t="s">
        <v>13022</v>
      </c>
      <c r="M6590" s="5" t="s">
        <v>54</v>
      </c>
      <c r="N6590">
        <v>3</v>
      </c>
      <c r="O6590" t="s">
        <v>85</v>
      </c>
      <c r="P6590" s="1">
        <v>45741</v>
      </c>
      <c r="Q6590" s="1">
        <v>45783</v>
      </c>
      <c r="R6590">
        <v>2147</v>
      </c>
      <c r="S6590" s="4">
        <v>9.1999999999999993</v>
      </c>
      <c r="T6590" t="s">
        <v>47</v>
      </c>
    </row>
    <row r="6591" spans="1:20" x14ac:dyDescent="0.35">
      <c r="A6591" t="s">
        <v>13023</v>
      </c>
      <c r="B6591" s="5" t="s">
        <v>174</v>
      </c>
      <c r="C6591" s="6">
        <v>59043</v>
      </c>
      <c r="D6591" t="s">
        <v>22</v>
      </c>
      <c r="E6591">
        <v>59043</v>
      </c>
      <c r="F6591" s="5" t="s">
        <v>58</v>
      </c>
      <c r="G6591" s="5" t="s">
        <v>59</v>
      </c>
      <c r="H6591" s="5" t="s">
        <v>52</v>
      </c>
      <c r="I6591" t="s">
        <v>35</v>
      </c>
      <c r="J6591" t="s">
        <v>915</v>
      </c>
      <c r="K6591">
        <v>50</v>
      </c>
      <c r="L6591" s="5" t="s">
        <v>13024</v>
      </c>
      <c r="M6591" s="5" t="s">
        <v>54</v>
      </c>
      <c r="N6591">
        <v>1</v>
      </c>
      <c r="O6591" t="s">
        <v>141</v>
      </c>
      <c r="P6591" s="1">
        <v>45444</v>
      </c>
      <c r="Q6591" s="1">
        <v>45467</v>
      </c>
      <c r="R6591">
        <v>2127</v>
      </c>
      <c r="S6591" s="4">
        <v>7</v>
      </c>
      <c r="T6591" t="s">
        <v>79</v>
      </c>
    </row>
    <row r="6592" spans="1:20" x14ac:dyDescent="0.35">
      <c r="A6592" t="s">
        <v>13025</v>
      </c>
      <c r="B6592" s="5" t="s">
        <v>145</v>
      </c>
      <c r="C6592" s="6">
        <v>103365</v>
      </c>
      <c r="D6592" t="s">
        <v>92</v>
      </c>
      <c r="E6592">
        <v>77524</v>
      </c>
      <c r="F6592" s="5" t="s">
        <v>50</v>
      </c>
      <c r="G6592" s="5" t="s">
        <v>24</v>
      </c>
      <c r="H6592" s="5" t="s">
        <v>93</v>
      </c>
      <c r="I6592" t="s">
        <v>26</v>
      </c>
      <c r="J6592" t="s">
        <v>93</v>
      </c>
      <c r="K6592">
        <v>50</v>
      </c>
      <c r="L6592" s="5" t="s">
        <v>13026</v>
      </c>
      <c r="M6592" s="5" t="s">
        <v>70</v>
      </c>
      <c r="N6592">
        <v>3</v>
      </c>
      <c r="O6592" t="s">
        <v>172</v>
      </c>
      <c r="P6592" s="1">
        <v>45424</v>
      </c>
      <c r="Q6592" s="1">
        <v>45485</v>
      </c>
      <c r="R6592">
        <v>2256</v>
      </c>
      <c r="S6592" s="4">
        <v>9</v>
      </c>
      <c r="T6592" t="s">
        <v>210</v>
      </c>
    </row>
    <row r="6593" spans="1:20" x14ac:dyDescent="0.35">
      <c r="A6593" t="s">
        <v>13027</v>
      </c>
      <c r="B6593" s="5" t="s">
        <v>28801</v>
      </c>
      <c r="C6593" s="6">
        <v>94572</v>
      </c>
      <c r="D6593" t="s">
        <v>41</v>
      </c>
      <c r="E6593">
        <v>80386</v>
      </c>
      <c r="F6593" s="5" t="s">
        <v>50</v>
      </c>
      <c r="G6593" s="5" t="s">
        <v>42</v>
      </c>
      <c r="H6593" s="5" t="s">
        <v>126</v>
      </c>
      <c r="I6593" t="s">
        <v>26</v>
      </c>
      <c r="J6593" t="s">
        <v>126</v>
      </c>
      <c r="K6593">
        <v>0</v>
      </c>
      <c r="L6593" s="5" t="s">
        <v>13028</v>
      </c>
      <c r="M6593" s="5" t="s">
        <v>70</v>
      </c>
      <c r="N6593">
        <v>3</v>
      </c>
      <c r="O6593" t="s">
        <v>107</v>
      </c>
      <c r="P6593" s="1">
        <v>45740</v>
      </c>
      <c r="Q6593" s="1">
        <v>45754</v>
      </c>
      <c r="R6593">
        <v>2391</v>
      </c>
      <c r="S6593" s="4">
        <v>6.5</v>
      </c>
      <c r="T6593" t="s">
        <v>89</v>
      </c>
    </row>
    <row r="6594" spans="1:20" x14ac:dyDescent="0.35">
      <c r="A6594" t="s">
        <v>13029</v>
      </c>
      <c r="B6594" s="5" t="s">
        <v>28801</v>
      </c>
      <c r="C6594" s="6">
        <v>95620</v>
      </c>
      <c r="D6594" t="s">
        <v>120</v>
      </c>
      <c r="E6594">
        <v>86058</v>
      </c>
      <c r="F6594" s="5" t="s">
        <v>50</v>
      </c>
      <c r="G6594" s="5" t="s">
        <v>42</v>
      </c>
      <c r="H6594" s="5" t="s">
        <v>121</v>
      </c>
      <c r="I6594" t="s">
        <v>44</v>
      </c>
      <c r="J6594" t="s">
        <v>480</v>
      </c>
      <c r="K6594">
        <v>100</v>
      </c>
      <c r="L6594" s="5" t="s">
        <v>11915</v>
      </c>
      <c r="M6594" s="5" t="s">
        <v>70</v>
      </c>
      <c r="N6594">
        <v>3</v>
      </c>
      <c r="O6594" t="s">
        <v>135</v>
      </c>
      <c r="P6594" s="1">
        <v>45543</v>
      </c>
      <c r="Q6594" s="1">
        <v>45576</v>
      </c>
      <c r="R6594">
        <v>814</v>
      </c>
      <c r="S6594" s="4">
        <v>6.6</v>
      </c>
      <c r="T6594" t="s">
        <v>47</v>
      </c>
    </row>
    <row r="6595" spans="1:20" x14ac:dyDescent="0.35">
      <c r="A6595" t="s">
        <v>13030</v>
      </c>
      <c r="B6595" s="5" t="s">
        <v>73</v>
      </c>
      <c r="C6595" s="6">
        <v>333608</v>
      </c>
      <c r="D6595" t="s">
        <v>22</v>
      </c>
      <c r="E6595">
        <v>333608</v>
      </c>
      <c r="F6595" s="5" t="s">
        <v>23</v>
      </c>
      <c r="G6595" s="5" t="s">
        <v>51</v>
      </c>
      <c r="H6595" s="5" t="s">
        <v>101</v>
      </c>
      <c r="I6595" t="s">
        <v>35</v>
      </c>
      <c r="J6595" t="s">
        <v>101</v>
      </c>
      <c r="K6595">
        <v>50</v>
      </c>
      <c r="L6595" s="5" t="s">
        <v>13031</v>
      </c>
      <c r="M6595" s="5" t="s">
        <v>28</v>
      </c>
      <c r="N6595">
        <v>13</v>
      </c>
      <c r="O6595" t="s">
        <v>167</v>
      </c>
      <c r="P6595" s="1">
        <v>45345</v>
      </c>
      <c r="Q6595" s="1">
        <v>45368</v>
      </c>
      <c r="R6595">
        <v>677</v>
      </c>
      <c r="S6595" s="4">
        <v>6.6</v>
      </c>
      <c r="T6595" t="s">
        <v>118</v>
      </c>
    </row>
    <row r="6596" spans="1:20" x14ac:dyDescent="0.35">
      <c r="A6596" t="s">
        <v>13032</v>
      </c>
      <c r="B6596" s="5" t="s">
        <v>174</v>
      </c>
      <c r="C6596" s="6">
        <v>125818</v>
      </c>
      <c r="D6596" t="s">
        <v>22</v>
      </c>
      <c r="E6596">
        <v>125818</v>
      </c>
      <c r="F6596" s="5" t="s">
        <v>66</v>
      </c>
      <c r="G6596" s="5" t="s">
        <v>59</v>
      </c>
      <c r="H6596" s="5" t="s">
        <v>68</v>
      </c>
      <c r="I6596" t="s">
        <v>44</v>
      </c>
      <c r="J6596" t="s">
        <v>68</v>
      </c>
      <c r="K6596">
        <v>50</v>
      </c>
      <c r="L6596" s="5" t="s">
        <v>13033</v>
      </c>
      <c r="M6596" s="5" t="s">
        <v>70</v>
      </c>
      <c r="N6596">
        <v>6</v>
      </c>
      <c r="O6596" t="s">
        <v>107</v>
      </c>
      <c r="P6596" s="1">
        <v>45751</v>
      </c>
      <c r="Q6596" s="1">
        <v>45791</v>
      </c>
      <c r="R6596">
        <v>2303</v>
      </c>
      <c r="S6596" s="4">
        <v>7.8</v>
      </c>
      <c r="T6596" t="s">
        <v>47</v>
      </c>
    </row>
    <row r="6597" spans="1:20" x14ac:dyDescent="0.35">
      <c r="A6597" t="s">
        <v>13034</v>
      </c>
      <c r="B6597" s="5" t="s">
        <v>57</v>
      </c>
      <c r="C6597" s="6">
        <v>79536</v>
      </c>
      <c r="D6597" t="s">
        <v>22</v>
      </c>
      <c r="E6597">
        <v>79536</v>
      </c>
      <c r="F6597" s="5" t="s">
        <v>50</v>
      </c>
      <c r="G6597" s="5" t="s">
        <v>42</v>
      </c>
      <c r="H6597" s="5" t="s">
        <v>101</v>
      </c>
      <c r="I6597" t="s">
        <v>44</v>
      </c>
      <c r="J6597" t="s">
        <v>101</v>
      </c>
      <c r="K6597">
        <v>50</v>
      </c>
      <c r="L6597" s="5" t="s">
        <v>13035</v>
      </c>
      <c r="M6597" s="5" t="s">
        <v>54</v>
      </c>
      <c r="N6597">
        <v>4</v>
      </c>
      <c r="O6597" t="s">
        <v>107</v>
      </c>
      <c r="P6597" s="1">
        <v>45730</v>
      </c>
      <c r="Q6597" s="1">
        <v>45795</v>
      </c>
      <c r="R6597">
        <v>2441</v>
      </c>
      <c r="S6597" s="4">
        <v>7.3</v>
      </c>
      <c r="T6597" t="s">
        <v>118</v>
      </c>
    </row>
    <row r="6598" spans="1:20" x14ac:dyDescent="0.35">
      <c r="A6598" t="s">
        <v>13036</v>
      </c>
      <c r="B6598" s="5" t="s">
        <v>28800</v>
      </c>
      <c r="C6598" s="6">
        <v>112134</v>
      </c>
      <c r="D6598" t="s">
        <v>22</v>
      </c>
      <c r="E6598">
        <v>112134</v>
      </c>
      <c r="F6598" s="5" t="s">
        <v>50</v>
      </c>
      <c r="G6598" s="5" t="s">
        <v>42</v>
      </c>
      <c r="H6598" s="5" t="s">
        <v>97</v>
      </c>
      <c r="I6598" t="s">
        <v>26</v>
      </c>
      <c r="J6598" t="s">
        <v>97</v>
      </c>
      <c r="K6598">
        <v>0</v>
      </c>
      <c r="L6598" s="5" t="s">
        <v>13037</v>
      </c>
      <c r="M6598" s="5" t="s">
        <v>28</v>
      </c>
      <c r="N6598">
        <v>3</v>
      </c>
      <c r="O6598" t="s">
        <v>85</v>
      </c>
      <c r="P6598" s="1">
        <v>45656</v>
      </c>
      <c r="Q6598" s="1">
        <v>45706</v>
      </c>
      <c r="R6598">
        <v>1804</v>
      </c>
      <c r="S6598" s="4">
        <v>7.7</v>
      </c>
      <c r="T6598" t="s">
        <v>38</v>
      </c>
    </row>
    <row r="6599" spans="1:20" x14ac:dyDescent="0.35">
      <c r="A6599" t="s">
        <v>13038</v>
      </c>
      <c r="B6599" s="5" t="s">
        <v>57</v>
      </c>
      <c r="C6599" s="6">
        <v>286727</v>
      </c>
      <c r="D6599" t="s">
        <v>22</v>
      </c>
      <c r="E6599">
        <v>286727</v>
      </c>
      <c r="F6599" s="5" t="s">
        <v>23</v>
      </c>
      <c r="G6599" s="5" t="s">
        <v>51</v>
      </c>
      <c r="H6599" s="5" t="s">
        <v>129</v>
      </c>
      <c r="I6599" t="s">
        <v>35</v>
      </c>
      <c r="J6599" t="s">
        <v>129</v>
      </c>
      <c r="K6599">
        <v>100</v>
      </c>
      <c r="L6599" s="5" t="s">
        <v>13039</v>
      </c>
      <c r="M6599" s="5" t="s">
        <v>54</v>
      </c>
      <c r="N6599">
        <v>11</v>
      </c>
      <c r="O6599" t="s">
        <v>71</v>
      </c>
      <c r="P6599" s="1">
        <v>45627</v>
      </c>
      <c r="Q6599" s="1">
        <v>45664</v>
      </c>
      <c r="R6599">
        <v>2222</v>
      </c>
      <c r="S6599" s="4">
        <v>5.2</v>
      </c>
      <c r="T6599" t="s">
        <v>30</v>
      </c>
    </row>
    <row r="6600" spans="1:20" x14ac:dyDescent="0.35">
      <c r="A6600" t="s">
        <v>13040</v>
      </c>
      <c r="B6600" s="5" t="s">
        <v>28799</v>
      </c>
      <c r="C6600" s="6">
        <v>86549</v>
      </c>
      <c r="D6600" t="s">
        <v>41</v>
      </c>
      <c r="E6600">
        <v>73567</v>
      </c>
      <c r="F6600" s="5" t="s">
        <v>58</v>
      </c>
      <c r="G6600" s="5" t="s">
        <v>24</v>
      </c>
      <c r="H6600" s="5" t="s">
        <v>126</v>
      </c>
      <c r="I6600" t="s">
        <v>35</v>
      </c>
      <c r="J6600" t="s">
        <v>126</v>
      </c>
      <c r="K6600">
        <v>100</v>
      </c>
      <c r="L6600" s="5" t="s">
        <v>13041</v>
      </c>
      <c r="M6600" s="5" t="s">
        <v>54</v>
      </c>
      <c r="N6600">
        <v>0</v>
      </c>
      <c r="O6600" t="s">
        <v>167</v>
      </c>
      <c r="P6600" s="1">
        <v>45378</v>
      </c>
      <c r="Q6600" s="1">
        <v>45430</v>
      </c>
      <c r="R6600">
        <v>1317</v>
      </c>
      <c r="S6600" s="4">
        <v>8.5</v>
      </c>
      <c r="T6600" t="s">
        <v>136</v>
      </c>
    </row>
    <row r="6601" spans="1:20" x14ac:dyDescent="0.35">
      <c r="A6601" t="s">
        <v>13042</v>
      </c>
      <c r="B6601" s="5" t="s">
        <v>49</v>
      </c>
      <c r="C6601" s="6">
        <v>137974</v>
      </c>
      <c r="D6601" t="s">
        <v>22</v>
      </c>
      <c r="E6601">
        <v>137974</v>
      </c>
      <c r="F6601" s="5" t="s">
        <v>50</v>
      </c>
      <c r="G6601" s="5" t="s">
        <v>24</v>
      </c>
      <c r="H6601" s="5" t="s">
        <v>68</v>
      </c>
      <c r="I6601" t="s">
        <v>26</v>
      </c>
      <c r="J6601" t="s">
        <v>68</v>
      </c>
      <c r="K6601">
        <v>0</v>
      </c>
      <c r="L6601" s="5" t="s">
        <v>13043</v>
      </c>
      <c r="M6601" s="5" t="s">
        <v>54</v>
      </c>
      <c r="N6601">
        <v>2</v>
      </c>
      <c r="O6601" t="s">
        <v>172</v>
      </c>
      <c r="P6601" s="1">
        <v>45580</v>
      </c>
      <c r="Q6601" s="1">
        <v>45594</v>
      </c>
      <c r="R6601">
        <v>1016</v>
      </c>
      <c r="S6601" s="4">
        <v>5.2</v>
      </c>
      <c r="T6601" t="s">
        <v>277</v>
      </c>
    </row>
    <row r="6602" spans="1:20" x14ac:dyDescent="0.35">
      <c r="A6602" t="s">
        <v>13044</v>
      </c>
      <c r="B6602" s="5" t="s">
        <v>105</v>
      </c>
      <c r="C6602" s="6">
        <v>48191</v>
      </c>
      <c r="D6602" t="s">
        <v>22</v>
      </c>
      <c r="E6602">
        <v>48191</v>
      </c>
      <c r="F6602" s="5" t="s">
        <v>58</v>
      </c>
      <c r="G6602" s="5" t="s">
        <v>59</v>
      </c>
      <c r="H6602" s="5" t="s">
        <v>191</v>
      </c>
      <c r="I6602" t="s">
        <v>44</v>
      </c>
      <c r="J6602" t="s">
        <v>191</v>
      </c>
      <c r="K6602">
        <v>50</v>
      </c>
      <c r="L6602" s="5" t="s">
        <v>13045</v>
      </c>
      <c r="M6602" s="5" t="s">
        <v>37</v>
      </c>
      <c r="N6602">
        <v>0</v>
      </c>
      <c r="O6602" t="s">
        <v>88</v>
      </c>
      <c r="P6602" s="1">
        <v>45370</v>
      </c>
      <c r="Q6602" s="1">
        <v>45418</v>
      </c>
      <c r="R6602">
        <v>1811</v>
      </c>
      <c r="S6602" s="4">
        <v>6.9</v>
      </c>
      <c r="T6602" t="s">
        <v>95</v>
      </c>
    </row>
    <row r="6603" spans="1:20" x14ac:dyDescent="0.35">
      <c r="A6603" t="s">
        <v>13046</v>
      </c>
      <c r="B6603" s="5" t="s">
        <v>57</v>
      </c>
      <c r="C6603" s="6">
        <v>137089</v>
      </c>
      <c r="D6603" t="s">
        <v>41</v>
      </c>
      <c r="E6603">
        <v>116526</v>
      </c>
      <c r="F6603" s="5" t="s">
        <v>23</v>
      </c>
      <c r="G6603" s="5" t="s">
        <v>42</v>
      </c>
      <c r="H6603" s="5" t="s">
        <v>43</v>
      </c>
      <c r="I6603" t="s">
        <v>44</v>
      </c>
      <c r="J6603" t="s">
        <v>43</v>
      </c>
      <c r="K6603">
        <v>50</v>
      </c>
      <c r="L6603" s="5" t="s">
        <v>13047</v>
      </c>
      <c r="M6603" s="5" t="s">
        <v>70</v>
      </c>
      <c r="N6603">
        <v>10</v>
      </c>
      <c r="O6603" t="s">
        <v>172</v>
      </c>
      <c r="P6603" s="1">
        <v>45693</v>
      </c>
      <c r="Q6603" s="1">
        <v>45754</v>
      </c>
      <c r="R6603">
        <v>523</v>
      </c>
      <c r="S6603" s="4">
        <v>9.5</v>
      </c>
      <c r="T6603" t="s">
        <v>118</v>
      </c>
    </row>
    <row r="6604" spans="1:20" x14ac:dyDescent="0.35">
      <c r="A6604" t="s">
        <v>13048</v>
      </c>
      <c r="B6604" s="5" t="s">
        <v>145</v>
      </c>
      <c r="C6604" s="6">
        <v>146050</v>
      </c>
      <c r="D6604" t="s">
        <v>33</v>
      </c>
      <c r="E6604">
        <v>16065500</v>
      </c>
      <c r="F6604" s="5" t="s">
        <v>23</v>
      </c>
      <c r="G6604" s="5" t="s">
        <v>42</v>
      </c>
      <c r="H6604" s="5" t="s">
        <v>34</v>
      </c>
      <c r="I6604" t="s">
        <v>44</v>
      </c>
      <c r="J6604" t="s">
        <v>34</v>
      </c>
      <c r="K6604">
        <v>50</v>
      </c>
      <c r="L6604" s="5" t="s">
        <v>13049</v>
      </c>
      <c r="M6604" s="5" t="s">
        <v>70</v>
      </c>
      <c r="N6604">
        <v>16</v>
      </c>
      <c r="O6604" t="s">
        <v>78</v>
      </c>
      <c r="P6604" s="1">
        <v>45698</v>
      </c>
      <c r="Q6604" s="1">
        <v>45767</v>
      </c>
      <c r="R6604">
        <v>1060</v>
      </c>
      <c r="S6604" s="4">
        <v>8.9</v>
      </c>
      <c r="T6604" t="s">
        <v>153</v>
      </c>
    </row>
    <row r="6605" spans="1:20" x14ac:dyDescent="0.35">
      <c r="A6605" t="s">
        <v>13050</v>
      </c>
      <c r="B6605" s="5" t="s">
        <v>28800</v>
      </c>
      <c r="C6605" s="6">
        <v>83076</v>
      </c>
      <c r="D6605" t="s">
        <v>41</v>
      </c>
      <c r="E6605">
        <v>70615</v>
      </c>
      <c r="F6605" s="5" t="s">
        <v>58</v>
      </c>
      <c r="G6605" s="5" t="s">
        <v>42</v>
      </c>
      <c r="H6605" s="5" t="s">
        <v>151</v>
      </c>
      <c r="I6605" t="s">
        <v>35</v>
      </c>
      <c r="J6605" t="s">
        <v>915</v>
      </c>
      <c r="K6605">
        <v>0</v>
      </c>
      <c r="L6605" s="5" t="s">
        <v>10811</v>
      </c>
      <c r="M6605" s="5" t="s">
        <v>28</v>
      </c>
      <c r="N6605">
        <v>0</v>
      </c>
      <c r="O6605" t="s">
        <v>88</v>
      </c>
      <c r="P6605" s="1">
        <v>45429</v>
      </c>
      <c r="Q6605" s="1">
        <v>45466</v>
      </c>
      <c r="R6605">
        <v>1739</v>
      </c>
      <c r="S6605" s="4">
        <v>9.8000000000000007</v>
      </c>
      <c r="T6605" t="s">
        <v>136</v>
      </c>
    </row>
    <row r="6606" spans="1:20" x14ac:dyDescent="0.35">
      <c r="A6606" t="s">
        <v>13051</v>
      </c>
      <c r="B6606" s="5" t="s">
        <v>21</v>
      </c>
      <c r="C6606" s="6">
        <v>184817</v>
      </c>
      <c r="D6606" t="s">
        <v>65</v>
      </c>
      <c r="E6606">
        <v>240262</v>
      </c>
      <c r="F6606" s="5" t="s">
        <v>23</v>
      </c>
      <c r="G6606" s="5" t="s">
        <v>42</v>
      </c>
      <c r="H6606" s="5" t="s">
        <v>67</v>
      </c>
      <c r="I6606" t="s">
        <v>44</v>
      </c>
      <c r="J6606" t="s">
        <v>67</v>
      </c>
      <c r="K6606">
        <v>0</v>
      </c>
      <c r="L6606" s="5" t="s">
        <v>13052</v>
      </c>
      <c r="M6606" s="5" t="s">
        <v>28</v>
      </c>
      <c r="N6606">
        <v>11</v>
      </c>
      <c r="O6606" t="s">
        <v>135</v>
      </c>
      <c r="P6606" s="1">
        <v>45528</v>
      </c>
      <c r="Q6606" s="1">
        <v>45578</v>
      </c>
      <c r="R6606">
        <v>1726</v>
      </c>
      <c r="S6606" s="4">
        <v>7.4</v>
      </c>
      <c r="T6606" t="s">
        <v>89</v>
      </c>
    </row>
    <row r="6607" spans="1:20" x14ac:dyDescent="0.35">
      <c r="A6607" t="s">
        <v>13053</v>
      </c>
      <c r="B6607" s="5" t="s">
        <v>32</v>
      </c>
      <c r="C6607" s="6">
        <v>76584</v>
      </c>
      <c r="D6607" t="s">
        <v>41</v>
      </c>
      <c r="E6607">
        <v>65096</v>
      </c>
      <c r="F6607" s="5" t="s">
        <v>50</v>
      </c>
      <c r="G6607" s="5" t="s">
        <v>42</v>
      </c>
      <c r="H6607" s="5" t="s">
        <v>151</v>
      </c>
      <c r="I6607" t="s">
        <v>26</v>
      </c>
      <c r="J6607" t="s">
        <v>76</v>
      </c>
      <c r="K6607">
        <v>50</v>
      </c>
      <c r="L6607" s="5" t="s">
        <v>13054</v>
      </c>
      <c r="M6607" s="5" t="s">
        <v>28</v>
      </c>
      <c r="N6607">
        <v>4</v>
      </c>
      <c r="O6607" t="s">
        <v>172</v>
      </c>
      <c r="P6607" s="1">
        <v>45692</v>
      </c>
      <c r="Q6607" s="1">
        <v>45749</v>
      </c>
      <c r="R6607">
        <v>1410</v>
      </c>
      <c r="S6607" s="4">
        <v>5.8</v>
      </c>
      <c r="T6607" t="s">
        <v>108</v>
      </c>
    </row>
    <row r="6608" spans="1:20" x14ac:dyDescent="0.35">
      <c r="A6608" t="s">
        <v>13055</v>
      </c>
      <c r="B6608" s="5" t="s">
        <v>217</v>
      </c>
      <c r="C6608" s="6">
        <v>79065</v>
      </c>
      <c r="D6608" t="s">
        <v>22</v>
      </c>
      <c r="E6608">
        <v>79065</v>
      </c>
      <c r="F6608" s="5" t="s">
        <v>58</v>
      </c>
      <c r="G6608" s="5" t="s">
        <v>24</v>
      </c>
      <c r="H6608" s="5" t="s">
        <v>25</v>
      </c>
      <c r="I6608" t="s">
        <v>35</v>
      </c>
      <c r="J6608" t="s">
        <v>25</v>
      </c>
      <c r="K6608">
        <v>100</v>
      </c>
      <c r="L6608" s="5" t="s">
        <v>3943</v>
      </c>
      <c r="M6608" s="5" t="s">
        <v>28</v>
      </c>
      <c r="N6608">
        <v>0</v>
      </c>
      <c r="O6608" t="s">
        <v>62</v>
      </c>
      <c r="P6608" s="1">
        <v>45496</v>
      </c>
      <c r="Q6608" s="1">
        <v>45565</v>
      </c>
      <c r="R6608">
        <v>2099</v>
      </c>
      <c r="S6608" s="4">
        <v>9.3000000000000007</v>
      </c>
      <c r="T6608" t="s">
        <v>153</v>
      </c>
    </row>
    <row r="6609" spans="1:20" x14ac:dyDescent="0.35">
      <c r="A6609" t="s">
        <v>13056</v>
      </c>
      <c r="B6609" s="5" t="s">
        <v>21</v>
      </c>
      <c r="C6609" s="6">
        <v>118313</v>
      </c>
      <c r="D6609" t="s">
        <v>41</v>
      </c>
      <c r="E6609">
        <v>100566</v>
      </c>
      <c r="F6609" s="5" t="s">
        <v>50</v>
      </c>
      <c r="G6609" s="5" t="s">
        <v>24</v>
      </c>
      <c r="H6609" s="5" t="s">
        <v>60</v>
      </c>
      <c r="I6609" t="s">
        <v>35</v>
      </c>
      <c r="J6609" t="s">
        <v>60</v>
      </c>
      <c r="K6609">
        <v>100</v>
      </c>
      <c r="L6609" s="5" t="s">
        <v>13057</v>
      </c>
      <c r="M6609" s="5" t="s">
        <v>37</v>
      </c>
      <c r="N6609">
        <v>3</v>
      </c>
      <c r="O6609" t="s">
        <v>112</v>
      </c>
      <c r="P6609" s="1">
        <v>45602</v>
      </c>
      <c r="Q6609" s="1">
        <v>45647</v>
      </c>
      <c r="R6609">
        <v>554</v>
      </c>
      <c r="S6609" s="4">
        <v>5</v>
      </c>
      <c r="T6609" t="s">
        <v>89</v>
      </c>
    </row>
    <row r="6610" spans="1:20" x14ac:dyDescent="0.35">
      <c r="A6610" t="s">
        <v>13058</v>
      </c>
      <c r="B6610" s="5" t="s">
        <v>21</v>
      </c>
      <c r="C6610" s="6">
        <v>177046</v>
      </c>
      <c r="D6610" t="s">
        <v>22</v>
      </c>
      <c r="E6610">
        <v>177046</v>
      </c>
      <c r="F6610" s="5" t="s">
        <v>23</v>
      </c>
      <c r="G6610" s="5" t="s">
        <v>59</v>
      </c>
      <c r="H6610" s="5" t="s">
        <v>191</v>
      </c>
      <c r="I6610" t="s">
        <v>26</v>
      </c>
      <c r="J6610" t="s">
        <v>191</v>
      </c>
      <c r="K6610">
        <v>100</v>
      </c>
      <c r="L6610" s="5" t="s">
        <v>13059</v>
      </c>
      <c r="M6610" s="5" t="s">
        <v>37</v>
      </c>
      <c r="N6610">
        <v>17</v>
      </c>
      <c r="O6610" t="s">
        <v>135</v>
      </c>
      <c r="P6610" s="1">
        <v>45575</v>
      </c>
      <c r="Q6610" s="1">
        <v>45608</v>
      </c>
      <c r="R6610">
        <v>2366</v>
      </c>
      <c r="S6610" s="4">
        <v>5.8</v>
      </c>
      <c r="T6610" t="s">
        <v>153</v>
      </c>
    </row>
    <row r="6611" spans="1:20" x14ac:dyDescent="0.35">
      <c r="A6611" t="s">
        <v>13060</v>
      </c>
      <c r="B6611" s="5" t="s">
        <v>28800</v>
      </c>
      <c r="C6611" s="6">
        <v>38680</v>
      </c>
      <c r="D6611" t="s">
        <v>22</v>
      </c>
      <c r="E6611">
        <v>38680</v>
      </c>
      <c r="F6611" s="5" t="s">
        <v>50</v>
      </c>
      <c r="G6611" s="5" t="s">
        <v>51</v>
      </c>
      <c r="H6611" s="5" t="s">
        <v>157</v>
      </c>
      <c r="I6611" t="s">
        <v>44</v>
      </c>
      <c r="J6611" t="s">
        <v>157</v>
      </c>
      <c r="K6611">
        <v>100</v>
      </c>
      <c r="L6611" s="5" t="s">
        <v>13061</v>
      </c>
      <c r="M6611" s="5" t="s">
        <v>28</v>
      </c>
      <c r="N6611">
        <v>2</v>
      </c>
      <c r="O6611" t="s">
        <v>141</v>
      </c>
      <c r="P6611" s="1">
        <v>45577</v>
      </c>
      <c r="Q6611" s="1">
        <v>45631</v>
      </c>
      <c r="R6611">
        <v>2445</v>
      </c>
      <c r="S6611" s="4">
        <v>5.7</v>
      </c>
      <c r="T6611" t="s">
        <v>103</v>
      </c>
    </row>
    <row r="6612" spans="1:20" x14ac:dyDescent="0.35">
      <c r="A6612" t="s">
        <v>13062</v>
      </c>
      <c r="B6612" s="5" t="s">
        <v>28802</v>
      </c>
      <c r="C6612" s="6">
        <v>161186</v>
      </c>
      <c r="D6612" t="s">
        <v>41</v>
      </c>
      <c r="E6612">
        <v>137008</v>
      </c>
      <c r="F6612" s="5" t="s">
        <v>66</v>
      </c>
      <c r="G6612" s="5" t="s">
        <v>51</v>
      </c>
      <c r="H6612" s="5" t="s">
        <v>126</v>
      </c>
      <c r="I6612" t="s">
        <v>26</v>
      </c>
      <c r="J6612" t="s">
        <v>25</v>
      </c>
      <c r="K6612">
        <v>100</v>
      </c>
      <c r="L6612" s="5" t="s">
        <v>13063</v>
      </c>
      <c r="M6612" s="5" t="s">
        <v>28</v>
      </c>
      <c r="N6612">
        <v>7</v>
      </c>
      <c r="O6612" t="s">
        <v>112</v>
      </c>
      <c r="P6612" s="1">
        <v>45557</v>
      </c>
      <c r="Q6612" s="1">
        <v>45597</v>
      </c>
      <c r="R6612">
        <v>1454</v>
      </c>
      <c r="S6612" s="4">
        <v>8.9</v>
      </c>
      <c r="T6612" t="s">
        <v>118</v>
      </c>
    </row>
    <row r="6613" spans="1:20" x14ac:dyDescent="0.35">
      <c r="A6613" t="s">
        <v>13064</v>
      </c>
      <c r="B6613" s="5" t="s">
        <v>21</v>
      </c>
      <c r="C6613" s="6">
        <v>121651</v>
      </c>
      <c r="D6613" t="s">
        <v>41</v>
      </c>
      <c r="E6613">
        <v>103403</v>
      </c>
      <c r="F6613" s="5" t="s">
        <v>66</v>
      </c>
      <c r="G6613" s="5" t="s">
        <v>51</v>
      </c>
      <c r="H6613" s="5" t="s">
        <v>126</v>
      </c>
      <c r="I6613" t="s">
        <v>26</v>
      </c>
      <c r="J6613" t="s">
        <v>126</v>
      </c>
      <c r="K6613">
        <v>100</v>
      </c>
      <c r="L6613" s="5" t="s">
        <v>13065</v>
      </c>
      <c r="M6613" s="5" t="s">
        <v>37</v>
      </c>
      <c r="N6613">
        <v>9</v>
      </c>
      <c r="O6613" t="s">
        <v>29</v>
      </c>
      <c r="P6613" s="1">
        <v>45482</v>
      </c>
      <c r="Q6613" s="1">
        <v>45502</v>
      </c>
      <c r="R6613">
        <v>1405</v>
      </c>
      <c r="S6613" s="4">
        <v>6.6</v>
      </c>
      <c r="T6613" t="s">
        <v>108</v>
      </c>
    </row>
    <row r="6614" spans="1:20" x14ac:dyDescent="0.35">
      <c r="A6614" t="s">
        <v>13066</v>
      </c>
      <c r="B6614" s="5" t="s">
        <v>179</v>
      </c>
      <c r="C6614" s="6">
        <v>134960</v>
      </c>
      <c r="D6614" t="s">
        <v>33</v>
      </c>
      <c r="E6614">
        <v>14845600</v>
      </c>
      <c r="F6614" s="5" t="s">
        <v>66</v>
      </c>
      <c r="G6614" s="5" t="s">
        <v>24</v>
      </c>
      <c r="H6614" s="5" t="s">
        <v>34</v>
      </c>
      <c r="I6614" t="s">
        <v>44</v>
      </c>
      <c r="J6614" t="s">
        <v>34</v>
      </c>
      <c r="K6614">
        <v>50</v>
      </c>
      <c r="L6614" s="5" t="s">
        <v>13067</v>
      </c>
      <c r="M6614" s="5" t="s">
        <v>54</v>
      </c>
      <c r="N6614">
        <v>6</v>
      </c>
      <c r="O6614" t="s">
        <v>135</v>
      </c>
      <c r="P6614" s="1">
        <v>45465</v>
      </c>
      <c r="Q6614" s="1">
        <v>45500</v>
      </c>
      <c r="R6614">
        <v>657</v>
      </c>
      <c r="S6614" s="4">
        <v>6.7</v>
      </c>
      <c r="T6614" t="s">
        <v>63</v>
      </c>
    </row>
    <row r="6615" spans="1:20" x14ac:dyDescent="0.35">
      <c r="A6615" t="s">
        <v>13068</v>
      </c>
      <c r="B6615" s="5" t="s">
        <v>28802</v>
      </c>
      <c r="C6615" s="6">
        <v>52748</v>
      </c>
      <c r="D6615" t="s">
        <v>22</v>
      </c>
      <c r="E6615">
        <v>52748</v>
      </c>
      <c r="F6615" s="5" t="s">
        <v>58</v>
      </c>
      <c r="G6615" s="5" t="s">
        <v>42</v>
      </c>
      <c r="H6615" s="5" t="s">
        <v>191</v>
      </c>
      <c r="I6615" t="s">
        <v>26</v>
      </c>
      <c r="J6615" t="s">
        <v>191</v>
      </c>
      <c r="K6615">
        <v>0</v>
      </c>
      <c r="L6615" s="5" t="s">
        <v>13069</v>
      </c>
      <c r="M6615" s="5" t="s">
        <v>70</v>
      </c>
      <c r="N6615">
        <v>1</v>
      </c>
      <c r="O6615" t="s">
        <v>172</v>
      </c>
      <c r="P6615" s="1">
        <v>45718</v>
      </c>
      <c r="Q6615" s="1">
        <v>45785</v>
      </c>
      <c r="R6615">
        <v>1280</v>
      </c>
      <c r="S6615" s="4">
        <v>9.5</v>
      </c>
      <c r="T6615" t="s">
        <v>55</v>
      </c>
    </row>
    <row r="6616" spans="1:20" x14ac:dyDescent="0.35">
      <c r="A6616" t="s">
        <v>13070</v>
      </c>
      <c r="B6616" s="5" t="s">
        <v>28801</v>
      </c>
      <c r="C6616" s="6">
        <v>77009</v>
      </c>
      <c r="D6616" t="s">
        <v>74</v>
      </c>
      <c r="E6616">
        <v>96261</v>
      </c>
      <c r="F6616" s="5" t="s">
        <v>50</v>
      </c>
      <c r="G6616" s="5" t="s">
        <v>24</v>
      </c>
      <c r="H6616" s="5" t="s">
        <v>75</v>
      </c>
      <c r="I6616" t="s">
        <v>26</v>
      </c>
      <c r="J6616" t="s">
        <v>75</v>
      </c>
      <c r="K6616">
        <v>100</v>
      </c>
      <c r="L6616" s="5" t="s">
        <v>13071</v>
      </c>
      <c r="M6616" s="5" t="s">
        <v>37</v>
      </c>
      <c r="N6616">
        <v>2</v>
      </c>
      <c r="O6616" t="s">
        <v>147</v>
      </c>
      <c r="P6616" s="1">
        <v>45352</v>
      </c>
      <c r="Q6616" s="1">
        <v>45388</v>
      </c>
      <c r="R6616">
        <v>2072</v>
      </c>
      <c r="S6616" s="4">
        <v>9</v>
      </c>
      <c r="T6616" t="s">
        <v>210</v>
      </c>
    </row>
    <row r="6617" spans="1:20" x14ac:dyDescent="0.35">
      <c r="A6617" t="s">
        <v>13072</v>
      </c>
      <c r="B6617" s="5" t="s">
        <v>174</v>
      </c>
      <c r="C6617" s="6">
        <v>101929</v>
      </c>
      <c r="D6617" t="s">
        <v>65</v>
      </c>
      <c r="E6617">
        <v>132508</v>
      </c>
      <c r="F6617" s="5" t="s">
        <v>66</v>
      </c>
      <c r="G6617" s="5" t="s">
        <v>59</v>
      </c>
      <c r="H6617" s="5" t="s">
        <v>67</v>
      </c>
      <c r="I6617" t="s">
        <v>44</v>
      </c>
      <c r="J6617" t="s">
        <v>192</v>
      </c>
      <c r="K6617">
        <v>50</v>
      </c>
      <c r="L6617" s="5" t="s">
        <v>13073</v>
      </c>
      <c r="M6617" s="5" t="s">
        <v>70</v>
      </c>
      <c r="N6617">
        <v>5</v>
      </c>
      <c r="O6617" t="s">
        <v>172</v>
      </c>
      <c r="P6617" s="1">
        <v>45344</v>
      </c>
      <c r="Q6617" s="1">
        <v>45373</v>
      </c>
      <c r="R6617">
        <v>1996</v>
      </c>
      <c r="S6617" s="4">
        <v>9.1999999999999993</v>
      </c>
      <c r="T6617" t="s">
        <v>210</v>
      </c>
    </row>
    <row r="6618" spans="1:20" x14ac:dyDescent="0.35">
      <c r="A6618" t="s">
        <v>13074</v>
      </c>
      <c r="B6618" s="5" t="s">
        <v>28801</v>
      </c>
      <c r="C6618" s="6">
        <v>118002</v>
      </c>
      <c r="D6618" t="s">
        <v>41</v>
      </c>
      <c r="E6618">
        <v>100302</v>
      </c>
      <c r="F6618" s="5" t="s">
        <v>66</v>
      </c>
      <c r="G6618" s="5" t="s">
        <v>24</v>
      </c>
      <c r="H6618" s="5" t="s">
        <v>60</v>
      </c>
      <c r="I6618" t="s">
        <v>35</v>
      </c>
      <c r="J6618" t="s">
        <v>294</v>
      </c>
      <c r="K6618">
        <v>0</v>
      </c>
      <c r="L6618" s="5" t="s">
        <v>13075</v>
      </c>
      <c r="M6618" s="5" t="s">
        <v>70</v>
      </c>
      <c r="N6618">
        <v>6</v>
      </c>
      <c r="O6618" t="s">
        <v>141</v>
      </c>
      <c r="P6618" s="1">
        <v>45554</v>
      </c>
      <c r="Q6618" s="1">
        <v>45609</v>
      </c>
      <c r="R6618">
        <v>1549</v>
      </c>
      <c r="S6618" s="4">
        <v>9.6999999999999993</v>
      </c>
      <c r="T6618" t="s">
        <v>63</v>
      </c>
    </row>
    <row r="6619" spans="1:20" x14ac:dyDescent="0.35">
      <c r="A6619" t="s">
        <v>13076</v>
      </c>
      <c r="B6619" s="5" t="s">
        <v>91</v>
      </c>
      <c r="C6619" s="6">
        <v>138903</v>
      </c>
      <c r="D6619" t="s">
        <v>65</v>
      </c>
      <c r="E6619">
        <v>180574</v>
      </c>
      <c r="F6619" s="5" t="s">
        <v>23</v>
      </c>
      <c r="G6619" s="5" t="s">
        <v>24</v>
      </c>
      <c r="H6619" s="5" t="s">
        <v>67</v>
      </c>
      <c r="I6619" t="s">
        <v>44</v>
      </c>
      <c r="J6619" t="s">
        <v>67</v>
      </c>
      <c r="K6619">
        <v>100</v>
      </c>
      <c r="L6619" s="5" t="s">
        <v>13077</v>
      </c>
      <c r="M6619" s="5" t="s">
        <v>28</v>
      </c>
      <c r="N6619">
        <v>11</v>
      </c>
      <c r="O6619" t="s">
        <v>135</v>
      </c>
      <c r="P6619" s="1">
        <v>45364</v>
      </c>
      <c r="Q6619" s="1">
        <v>45404</v>
      </c>
      <c r="R6619">
        <v>2245</v>
      </c>
      <c r="S6619" s="4">
        <v>9.3000000000000007</v>
      </c>
      <c r="T6619" t="s">
        <v>89</v>
      </c>
    </row>
    <row r="6620" spans="1:20" x14ac:dyDescent="0.35">
      <c r="A6620" t="s">
        <v>13078</v>
      </c>
      <c r="B6620" s="5" t="s">
        <v>28802</v>
      </c>
      <c r="C6620" s="6">
        <v>279851</v>
      </c>
      <c r="D6620" t="s">
        <v>33</v>
      </c>
      <c r="E6620">
        <v>30783610</v>
      </c>
      <c r="F6620" s="5" t="s">
        <v>23</v>
      </c>
      <c r="G6620" s="5" t="s">
        <v>24</v>
      </c>
      <c r="H6620" s="5" t="s">
        <v>34</v>
      </c>
      <c r="I6620" t="s">
        <v>35</v>
      </c>
      <c r="J6620" t="s">
        <v>34</v>
      </c>
      <c r="K6620">
        <v>50</v>
      </c>
      <c r="L6620" s="5" t="s">
        <v>13079</v>
      </c>
      <c r="M6620" s="5" t="s">
        <v>28</v>
      </c>
      <c r="N6620">
        <v>10</v>
      </c>
      <c r="O6620" t="s">
        <v>46</v>
      </c>
      <c r="P6620" s="1">
        <v>45323</v>
      </c>
      <c r="Q6620" s="1">
        <v>45356</v>
      </c>
      <c r="R6620">
        <v>2260</v>
      </c>
      <c r="S6620" s="4">
        <v>8.4</v>
      </c>
      <c r="T6620" t="s">
        <v>79</v>
      </c>
    </row>
    <row r="6621" spans="1:20" x14ac:dyDescent="0.35">
      <c r="A6621" t="s">
        <v>13080</v>
      </c>
      <c r="B6621" s="5" t="s">
        <v>105</v>
      </c>
      <c r="C6621" s="6">
        <v>168724</v>
      </c>
      <c r="D6621" t="s">
        <v>41</v>
      </c>
      <c r="E6621">
        <v>143415</v>
      </c>
      <c r="F6621" s="5" t="s">
        <v>23</v>
      </c>
      <c r="G6621" s="5" t="s">
        <v>24</v>
      </c>
      <c r="H6621" s="5" t="s">
        <v>151</v>
      </c>
      <c r="I6621" t="s">
        <v>35</v>
      </c>
      <c r="J6621" t="s">
        <v>151</v>
      </c>
      <c r="K6621">
        <v>0</v>
      </c>
      <c r="L6621" s="5" t="s">
        <v>13081</v>
      </c>
      <c r="M6621" s="5" t="s">
        <v>54</v>
      </c>
      <c r="N6621">
        <v>18</v>
      </c>
      <c r="O6621" t="s">
        <v>141</v>
      </c>
      <c r="P6621" s="1">
        <v>45550</v>
      </c>
      <c r="Q6621" s="1">
        <v>45603</v>
      </c>
      <c r="R6621">
        <v>942</v>
      </c>
      <c r="S6621" s="4">
        <v>7</v>
      </c>
      <c r="T6621" t="s">
        <v>95</v>
      </c>
    </row>
    <row r="6622" spans="1:20" x14ac:dyDescent="0.35">
      <c r="A6622" t="s">
        <v>13082</v>
      </c>
      <c r="B6622" s="5" t="s">
        <v>28801</v>
      </c>
      <c r="C6622" s="6">
        <v>305904</v>
      </c>
      <c r="D6622" t="s">
        <v>65</v>
      </c>
      <c r="E6622">
        <v>397675</v>
      </c>
      <c r="F6622" s="5" t="s">
        <v>23</v>
      </c>
      <c r="G6622" s="5" t="s">
        <v>24</v>
      </c>
      <c r="H6622" s="5" t="s">
        <v>67</v>
      </c>
      <c r="I6622" t="s">
        <v>35</v>
      </c>
      <c r="J6622" t="s">
        <v>82</v>
      </c>
      <c r="K6622">
        <v>100</v>
      </c>
      <c r="L6622" s="5" t="s">
        <v>13083</v>
      </c>
      <c r="M6622" s="5" t="s">
        <v>70</v>
      </c>
      <c r="N6622">
        <v>10</v>
      </c>
      <c r="O6622" t="s">
        <v>78</v>
      </c>
      <c r="P6622" s="1">
        <v>45306</v>
      </c>
      <c r="Q6622" s="1">
        <v>45378</v>
      </c>
      <c r="R6622">
        <v>1819</v>
      </c>
      <c r="S6622" s="4">
        <v>8.8000000000000007</v>
      </c>
      <c r="T6622" t="s">
        <v>136</v>
      </c>
    </row>
    <row r="6623" spans="1:20" x14ac:dyDescent="0.35">
      <c r="A6623" t="s">
        <v>13084</v>
      </c>
      <c r="B6623" s="5" t="s">
        <v>57</v>
      </c>
      <c r="C6623" s="6">
        <v>27196</v>
      </c>
      <c r="D6623" t="s">
        <v>22</v>
      </c>
      <c r="E6623">
        <v>27196</v>
      </c>
      <c r="F6623" s="5" t="s">
        <v>58</v>
      </c>
      <c r="G6623" s="5" t="s">
        <v>59</v>
      </c>
      <c r="H6623" s="5" t="s">
        <v>157</v>
      </c>
      <c r="I6623" t="s">
        <v>26</v>
      </c>
      <c r="J6623" t="s">
        <v>157</v>
      </c>
      <c r="K6623">
        <v>100</v>
      </c>
      <c r="L6623" s="5" t="s">
        <v>13085</v>
      </c>
      <c r="M6623" s="5" t="s">
        <v>28</v>
      </c>
      <c r="N6623">
        <v>1</v>
      </c>
      <c r="O6623" t="s">
        <v>107</v>
      </c>
      <c r="P6623" s="1">
        <v>45769</v>
      </c>
      <c r="Q6623" s="1">
        <v>45785</v>
      </c>
      <c r="R6623">
        <v>503</v>
      </c>
      <c r="S6623" s="4">
        <v>8.6999999999999993</v>
      </c>
      <c r="T6623" t="s">
        <v>79</v>
      </c>
    </row>
    <row r="6624" spans="1:20" x14ac:dyDescent="0.35">
      <c r="A6624" t="s">
        <v>13086</v>
      </c>
      <c r="B6624" s="5" t="s">
        <v>91</v>
      </c>
      <c r="C6624" s="6">
        <v>108913</v>
      </c>
      <c r="D6624" t="s">
        <v>22</v>
      </c>
      <c r="E6624">
        <v>108913</v>
      </c>
      <c r="F6624" s="5" t="s">
        <v>66</v>
      </c>
      <c r="G6624" s="5" t="s">
        <v>42</v>
      </c>
      <c r="H6624" s="5" t="s">
        <v>165</v>
      </c>
      <c r="I6624" t="s">
        <v>26</v>
      </c>
      <c r="J6624" t="s">
        <v>291</v>
      </c>
      <c r="K6624">
        <v>100</v>
      </c>
      <c r="L6624" s="5" t="s">
        <v>13087</v>
      </c>
      <c r="M6624" s="5" t="s">
        <v>37</v>
      </c>
      <c r="N6624">
        <v>5</v>
      </c>
      <c r="O6624" t="s">
        <v>141</v>
      </c>
      <c r="P6624" s="1">
        <v>45375</v>
      </c>
      <c r="Q6624" s="1">
        <v>45406</v>
      </c>
      <c r="R6624">
        <v>1058</v>
      </c>
      <c r="S6624" s="4">
        <v>6.2</v>
      </c>
      <c r="T6624" t="s">
        <v>108</v>
      </c>
    </row>
    <row r="6625" spans="1:20" x14ac:dyDescent="0.35">
      <c r="A6625" t="s">
        <v>13088</v>
      </c>
      <c r="B6625" s="5" t="s">
        <v>49</v>
      </c>
      <c r="C6625" s="6">
        <v>133154</v>
      </c>
      <c r="D6625" t="s">
        <v>74</v>
      </c>
      <c r="E6625">
        <v>166443</v>
      </c>
      <c r="F6625" s="5" t="s">
        <v>23</v>
      </c>
      <c r="G6625" s="5" t="s">
        <v>24</v>
      </c>
      <c r="H6625" s="5" t="s">
        <v>75</v>
      </c>
      <c r="I6625" t="s">
        <v>26</v>
      </c>
      <c r="J6625" t="s">
        <v>313</v>
      </c>
      <c r="K6625">
        <v>50</v>
      </c>
      <c r="L6625" s="5" t="s">
        <v>8770</v>
      </c>
      <c r="M6625" s="5" t="s">
        <v>28</v>
      </c>
      <c r="N6625">
        <v>10</v>
      </c>
      <c r="O6625" t="s">
        <v>147</v>
      </c>
      <c r="P6625" s="1">
        <v>45645</v>
      </c>
      <c r="Q6625" s="1">
        <v>45677</v>
      </c>
      <c r="R6625">
        <v>968</v>
      </c>
      <c r="S6625" s="4">
        <v>5.7</v>
      </c>
      <c r="T6625" t="s">
        <v>108</v>
      </c>
    </row>
    <row r="6626" spans="1:20" x14ac:dyDescent="0.35">
      <c r="A6626" t="s">
        <v>13089</v>
      </c>
      <c r="B6626" s="5" t="s">
        <v>28802</v>
      </c>
      <c r="C6626" s="6">
        <v>253346</v>
      </c>
      <c r="D6626" t="s">
        <v>65</v>
      </c>
      <c r="E6626">
        <v>329350</v>
      </c>
      <c r="F6626" s="5" t="s">
        <v>23</v>
      </c>
      <c r="G6626" s="5" t="s">
        <v>24</v>
      </c>
      <c r="H6626" s="5" t="s">
        <v>67</v>
      </c>
      <c r="I6626" t="s">
        <v>35</v>
      </c>
      <c r="J6626" t="s">
        <v>313</v>
      </c>
      <c r="K6626">
        <v>50</v>
      </c>
      <c r="L6626" s="5" t="s">
        <v>13090</v>
      </c>
      <c r="M6626" s="5" t="s">
        <v>70</v>
      </c>
      <c r="N6626">
        <v>17</v>
      </c>
      <c r="O6626" t="s">
        <v>78</v>
      </c>
      <c r="P6626" s="1">
        <v>45698</v>
      </c>
      <c r="Q6626" s="1">
        <v>45763</v>
      </c>
      <c r="R6626">
        <v>1851</v>
      </c>
      <c r="S6626" s="4">
        <v>10</v>
      </c>
      <c r="T6626" t="s">
        <v>55</v>
      </c>
    </row>
    <row r="6627" spans="1:20" x14ac:dyDescent="0.35">
      <c r="A6627" t="s">
        <v>13091</v>
      </c>
      <c r="B6627" s="5" t="s">
        <v>179</v>
      </c>
      <c r="C6627" s="6">
        <v>257998</v>
      </c>
      <c r="D6627" t="s">
        <v>33</v>
      </c>
      <c r="E6627">
        <v>28379780</v>
      </c>
      <c r="F6627" s="5" t="s">
        <v>23</v>
      </c>
      <c r="G6627" s="5" t="s">
        <v>42</v>
      </c>
      <c r="H6627" s="5" t="s">
        <v>34</v>
      </c>
      <c r="I6627" t="s">
        <v>26</v>
      </c>
      <c r="J6627" t="s">
        <v>1192</v>
      </c>
      <c r="K6627">
        <v>100</v>
      </c>
      <c r="L6627" s="5" t="s">
        <v>13092</v>
      </c>
      <c r="M6627" s="5" t="s">
        <v>54</v>
      </c>
      <c r="N6627">
        <v>18</v>
      </c>
      <c r="O6627" t="s">
        <v>172</v>
      </c>
      <c r="P6627" s="1">
        <v>45648</v>
      </c>
      <c r="Q6627" s="1">
        <v>45711</v>
      </c>
      <c r="R6627">
        <v>1851</v>
      </c>
      <c r="S6627" s="4">
        <v>6.8</v>
      </c>
      <c r="T6627" t="s">
        <v>118</v>
      </c>
    </row>
    <row r="6628" spans="1:20" x14ac:dyDescent="0.35">
      <c r="A6628" t="s">
        <v>13093</v>
      </c>
      <c r="B6628" s="5" t="s">
        <v>28802</v>
      </c>
      <c r="C6628" s="6">
        <v>118724</v>
      </c>
      <c r="D6628" t="s">
        <v>22</v>
      </c>
      <c r="E6628">
        <v>118724</v>
      </c>
      <c r="F6628" s="5" t="s">
        <v>66</v>
      </c>
      <c r="G6628" s="5" t="s">
        <v>51</v>
      </c>
      <c r="H6628" s="5" t="s">
        <v>165</v>
      </c>
      <c r="I6628" t="s">
        <v>26</v>
      </c>
      <c r="J6628" t="s">
        <v>165</v>
      </c>
      <c r="K6628">
        <v>0</v>
      </c>
      <c r="L6628" s="5" t="s">
        <v>13094</v>
      </c>
      <c r="M6628" s="5" t="s">
        <v>37</v>
      </c>
      <c r="N6628">
        <v>6</v>
      </c>
      <c r="O6628" t="s">
        <v>62</v>
      </c>
      <c r="P6628" s="1">
        <v>45726</v>
      </c>
      <c r="Q6628" s="1">
        <v>45741</v>
      </c>
      <c r="R6628">
        <v>1941</v>
      </c>
      <c r="S6628" s="4">
        <v>8</v>
      </c>
      <c r="T6628" t="s">
        <v>55</v>
      </c>
    </row>
    <row r="6629" spans="1:20" x14ac:dyDescent="0.35">
      <c r="A6629" t="s">
        <v>13095</v>
      </c>
      <c r="B6629" s="5" t="s">
        <v>21</v>
      </c>
      <c r="C6629" s="6">
        <v>88590</v>
      </c>
      <c r="D6629" t="s">
        <v>92</v>
      </c>
      <c r="E6629">
        <v>66443</v>
      </c>
      <c r="F6629" s="5" t="s">
        <v>58</v>
      </c>
      <c r="G6629" s="5" t="s">
        <v>24</v>
      </c>
      <c r="H6629" s="5" t="s">
        <v>93</v>
      </c>
      <c r="I6629" t="s">
        <v>35</v>
      </c>
      <c r="J6629" t="s">
        <v>93</v>
      </c>
      <c r="K6629">
        <v>100</v>
      </c>
      <c r="L6629" s="5" t="s">
        <v>13096</v>
      </c>
      <c r="M6629" s="5" t="s">
        <v>54</v>
      </c>
      <c r="N6629">
        <v>0</v>
      </c>
      <c r="O6629" t="s">
        <v>29</v>
      </c>
      <c r="P6629" s="1">
        <v>45517</v>
      </c>
      <c r="Q6629" s="1">
        <v>45581</v>
      </c>
      <c r="R6629">
        <v>881</v>
      </c>
      <c r="S6629" s="4">
        <v>8.5</v>
      </c>
      <c r="T6629" t="s">
        <v>79</v>
      </c>
    </row>
    <row r="6630" spans="1:20" x14ac:dyDescent="0.35">
      <c r="A6630" t="s">
        <v>13097</v>
      </c>
      <c r="B6630" s="5" t="s">
        <v>21</v>
      </c>
      <c r="C6630" s="6">
        <v>45950</v>
      </c>
      <c r="D6630" t="s">
        <v>41</v>
      </c>
      <c r="E6630">
        <v>39058</v>
      </c>
      <c r="F6630" s="5" t="s">
        <v>58</v>
      </c>
      <c r="G6630" s="5" t="s">
        <v>59</v>
      </c>
      <c r="H6630" s="5" t="s">
        <v>43</v>
      </c>
      <c r="I6630" t="s">
        <v>44</v>
      </c>
      <c r="J6630" t="s">
        <v>43</v>
      </c>
      <c r="K6630">
        <v>100</v>
      </c>
      <c r="L6630" s="5" t="s">
        <v>13098</v>
      </c>
      <c r="M6630" s="5" t="s">
        <v>70</v>
      </c>
      <c r="N6630">
        <v>0</v>
      </c>
      <c r="O6630" t="s">
        <v>172</v>
      </c>
      <c r="P6630" s="1">
        <v>45532</v>
      </c>
      <c r="Q6630" s="1">
        <v>45600</v>
      </c>
      <c r="R6630">
        <v>1012</v>
      </c>
      <c r="S6630" s="4">
        <v>9.8000000000000007</v>
      </c>
      <c r="T6630" t="s">
        <v>108</v>
      </c>
    </row>
    <row r="6631" spans="1:20" x14ac:dyDescent="0.35">
      <c r="A6631" t="s">
        <v>13099</v>
      </c>
      <c r="B6631" s="5" t="s">
        <v>73</v>
      </c>
      <c r="C6631" s="6">
        <v>202145</v>
      </c>
      <c r="D6631" t="s">
        <v>65</v>
      </c>
      <c r="E6631">
        <v>262789</v>
      </c>
      <c r="F6631" s="5" t="s">
        <v>23</v>
      </c>
      <c r="G6631" s="5" t="s">
        <v>42</v>
      </c>
      <c r="H6631" s="5" t="s">
        <v>67</v>
      </c>
      <c r="I6631" t="s">
        <v>26</v>
      </c>
      <c r="J6631" t="s">
        <v>67</v>
      </c>
      <c r="K6631">
        <v>50</v>
      </c>
      <c r="L6631" s="5" t="s">
        <v>13100</v>
      </c>
      <c r="M6631" s="5" t="s">
        <v>28</v>
      </c>
      <c r="N6631">
        <v>18</v>
      </c>
      <c r="O6631" t="s">
        <v>167</v>
      </c>
      <c r="P6631" s="1">
        <v>45720</v>
      </c>
      <c r="Q6631" s="1">
        <v>45751</v>
      </c>
      <c r="R6631">
        <v>1103</v>
      </c>
      <c r="S6631" s="4">
        <v>9.6999999999999993</v>
      </c>
      <c r="T6631" t="s">
        <v>103</v>
      </c>
    </row>
    <row r="6632" spans="1:20" x14ac:dyDescent="0.35">
      <c r="A6632" t="s">
        <v>13101</v>
      </c>
      <c r="B6632" s="5" t="s">
        <v>145</v>
      </c>
      <c r="C6632" s="6">
        <v>354485</v>
      </c>
      <c r="D6632" t="s">
        <v>120</v>
      </c>
      <c r="E6632">
        <v>319037</v>
      </c>
      <c r="F6632" s="5" t="s">
        <v>23</v>
      </c>
      <c r="G6632" s="5" t="s">
        <v>51</v>
      </c>
      <c r="H6632" s="5" t="s">
        <v>121</v>
      </c>
      <c r="I6632" t="s">
        <v>26</v>
      </c>
      <c r="J6632" t="s">
        <v>52</v>
      </c>
      <c r="K6632">
        <v>50</v>
      </c>
      <c r="L6632" s="5" t="s">
        <v>13102</v>
      </c>
      <c r="M6632" s="5" t="s">
        <v>28</v>
      </c>
      <c r="N6632">
        <v>12</v>
      </c>
      <c r="O6632" t="s">
        <v>62</v>
      </c>
      <c r="P6632" s="1">
        <v>45393</v>
      </c>
      <c r="Q6632" s="1">
        <v>45427</v>
      </c>
      <c r="R6632">
        <v>1424</v>
      </c>
      <c r="S6632" s="4">
        <v>5.4</v>
      </c>
      <c r="T6632" t="s">
        <v>47</v>
      </c>
    </row>
    <row r="6633" spans="1:20" x14ac:dyDescent="0.35">
      <c r="A6633" t="s">
        <v>13103</v>
      </c>
      <c r="B6633" s="5" t="s">
        <v>28802</v>
      </c>
      <c r="C6633" s="6">
        <v>145381</v>
      </c>
      <c r="D6633" t="s">
        <v>41</v>
      </c>
      <c r="E6633">
        <v>123574</v>
      </c>
      <c r="F6633" s="5" t="s">
        <v>66</v>
      </c>
      <c r="G6633" s="5" t="s">
        <v>59</v>
      </c>
      <c r="H6633" s="5" t="s">
        <v>126</v>
      </c>
      <c r="I6633" t="s">
        <v>26</v>
      </c>
      <c r="J6633" t="s">
        <v>126</v>
      </c>
      <c r="K6633">
        <v>100</v>
      </c>
      <c r="L6633" s="5" t="s">
        <v>13104</v>
      </c>
      <c r="M6633" s="5" t="s">
        <v>37</v>
      </c>
      <c r="N6633">
        <v>6</v>
      </c>
      <c r="O6633" t="s">
        <v>71</v>
      </c>
      <c r="P6633" s="1">
        <v>45503</v>
      </c>
      <c r="Q6633" s="1">
        <v>45543</v>
      </c>
      <c r="R6633">
        <v>2076</v>
      </c>
      <c r="S6633" s="4">
        <v>6.1</v>
      </c>
      <c r="T6633" t="s">
        <v>95</v>
      </c>
    </row>
    <row r="6634" spans="1:20" x14ac:dyDescent="0.35">
      <c r="A6634" t="s">
        <v>13105</v>
      </c>
      <c r="B6634" s="5" t="s">
        <v>28802</v>
      </c>
      <c r="C6634" s="6">
        <v>80273</v>
      </c>
      <c r="D6634" t="s">
        <v>22</v>
      </c>
      <c r="E6634">
        <v>80273</v>
      </c>
      <c r="F6634" s="5" t="s">
        <v>66</v>
      </c>
      <c r="G6634" s="5" t="s">
        <v>42</v>
      </c>
      <c r="H6634" s="5" t="s">
        <v>157</v>
      </c>
      <c r="I6634" t="s">
        <v>35</v>
      </c>
      <c r="J6634" t="s">
        <v>157</v>
      </c>
      <c r="K6634">
        <v>50</v>
      </c>
      <c r="L6634" s="5" t="s">
        <v>13106</v>
      </c>
      <c r="M6634" s="5" t="s">
        <v>28</v>
      </c>
      <c r="N6634">
        <v>7</v>
      </c>
      <c r="O6634" t="s">
        <v>135</v>
      </c>
      <c r="P6634" s="1">
        <v>45547</v>
      </c>
      <c r="Q6634" s="1">
        <v>45586</v>
      </c>
      <c r="R6634">
        <v>1925</v>
      </c>
      <c r="S6634" s="4">
        <v>8.6999999999999993</v>
      </c>
      <c r="T6634" t="s">
        <v>243</v>
      </c>
    </row>
    <row r="6635" spans="1:20" x14ac:dyDescent="0.35">
      <c r="A6635" t="s">
        <v>13107</v>
      </c>
      <c r="B6635" s="5" t="s">
        <v>49</v>
      </c>
      <c r="C6635" s="6">
        <v>93627</v>
      </c>
      <c r="D6635" t="s">
        <v>74</v>
      </c>
      <c r="E6635">
        <v>117034</v>
      </c>
      <c r="F6635" s="5" t="s">
        <v>50</v>
      </c>
      <c r="G6635" s="5" t="s">
        <v>42</v>
      </c>
      <c r="H6635" s="5" t="s">
        <v>75</v>
      </c>
      <c r="I6635" t="s">
        <v>35</v>
      </c>
      <c r="J6635" t="s">
        <v>126</v>
      </c>
      <c r="K6635">
        <v>50</v>
      </c>
      <c r="L6635" s="5" t="s">
        <v>13108</v>
      </c>
      <c r="M6635" s="5" t="s">
        <v>54</v>
      </c>
      <c r="N6635">
        <v>2</v>
      </c>
      <c r="O6635" t="s">
        <v>167</v>
      </c>
      <c r="P6635" s="1">
        <v>45372</v>
      </c>
      <c r="Q6635" s="1">
        <v>45443</v>
      </c>
      <c r="R6635">
        <v>2091</v>
      </c>
      <c r="S6635" s="4">
        <v>8.6999999999999993</v>
      </c>
      <c r="T6635" t="s">
        <v>95</v>
      </c>
    </row>
    <row r="6636" spans="1:20" x14ac:dyDescent="0.35">
      <c r="A6636" t="s">
        <v>13109</v>
      </c>
      <c r="B6636" s="5" t="s">
        <v>28800</v>
      </c>
      <c r="C6636" s="6">
        <v>101958</v>
      </c>
      <c r="D6636" t="s">
        <v>41</v>
      </c>
      <c r="E6636">
        <v>86664</v>
      </c>
      <c r="F6636" s="5" t="s">
        <v>50</v>
      </c>
      <c r="G6636" s="5" t="s">
        <v>24</v>
      </c>
      <c r="H6636" s="5" t="s">
        <v>43</v>
      </c>
      <c r="I6636" t="s">
        <v>35</v>
      </c>
      <c r="J6636" t="s">
        <v>43</v>
      </c>
      <c r="K6636">
        <v>50</v>
      </c>
      <c r="L6636" s="5" t="s">
        <v>13110</v>
      </c>
      <c r="M6636" s="5" t="s">
        <v>28</v>
      </c>
      <c r="N6636">
        <v>4</v>
      </c>
      <c r="O6636" t="s">
        <v>141</v>
      </c>
      <c r="P6636" s="1">
        <v>45344</v>
      </c>
      <c r="Q6636" s="1">
        <v>45368</v>
      </c>
      <c r="R6636">
        <v>1416</v>
      </c>
      <c r="S6636" s="4">
        <v>7.1</v>
      </c>
      <c r="T6636" t="s">
        <v>210</v>
      </c>
    </row>
    <row r="6637" spans="1:20" x14ac:dyDescent="0.35">
      <c r="A6637" t="s">
        <v>13111</v>
      </c>
      <c r="B6637" s="5" t="s">
        <v>91</v>
      </c>
      <c r="C6637" s="6">
        <v>310491</v>
      </c>
      <c r="D6637" t="s">
        <v>41</v>
      </c>
      <c r="E6637">
        <v>263917</v>
      </c>
      <c r="F6637" s="5" t="s">
        <v>23</v>
      </c>
      <c r="G6637" s="5" t="s">
        <v>24</v>
      </c>
      <c r="H6637" s="5" t="s">
        <v>126</v>
      </c>
      <c r="I6637" t="s">
        <v>35</v>
      </c>
      <c r="J6637" t="s">
        <v>126</v>
      </c>
      <c r="K6637">
        <v>50</v>
      </c>
      <c r="L6637" s="5" t="s">
        <v>13112</v>
      </c>
      <c r="M6637" s="5" t="s">
        <v>28</v>
      </c>
      <c r="N6637">
        <v>14</v>
      </c>
      <c r="O6637" t="s">
        <v>131</v>
      </c>
      <c r="P6637" s="1">
        <v>45425</v>
      </c>
      <c r="Q6637" s="1">
        <v>45468</v>
      </c>
      <c r="R6637">
        <v>2239</v>
      </c>
      <c r="S6637" s="4">
        <v>7.4</v>
      </c>
      <c r="T6637" t="s">
        <v>38</v>
      </c>
    </row>
    <row r="6638" spans="1:20" x14ac:dyDescent="0.35">
      <c r="A6638" t="s">
        <v>13113</v>
      </c>
      <c r="B6638" s="5" t="s">
        <v>28800</v>
      </c>
      <c r="C6638" s="6">
        <v>92455</v>
      </c>
      <c r="D6638" t="s">
        <v>92</v>
      </c>
      <c r="E6638">
        <v>69341</v>
      </c>
      <c r="F6638" s="5" t="s">
        <v>58</v>
      </c>
      <c r="G6638" s="5" t="s">
        <v>24</v>
      </c>
      <c r="H6638" s="5" t="s">
        <v>93</v>
      </c>
      <c r="I6638" t="s">
        <v>35</v>
      </c>
      <c r="J6638" t="s">
        <v>359</v>
      </c>
      <c r="K6638">
        <v>50</v>
      </c>
      <c r="L6638" s="5" t="s">
        <v>13114</v>
      </c>
      <c r="M6638" s="5" t="s">
        <v>28</v>
      </c>
      <c r="N6638">
        <v>1</v>
      </c>
      <c r="O6638" t="s">
        <v>172</v>
      </c>
      <c r="P6638" s="1">
        <v>45756</v>
      </c>
      <c r="Q6638" s="1">
        <v>45773</v>
      </c>
      <c r="R6638">
        <v>1369</v>
      </c>
      <c r="S6638" s="4">
        <v>7.4</v>
      </c>
      <c r="T6638" t="s">
        <v>153</v>
      </c>
    </row>
    <row r="6639" spans="1:20" x14ac:dyDescent="0.35">
      <c r="A6639" t="s">
        <v>13115</v>
      </c>
      <c r="B6639" s="5" t="s">
        <v>40</v>
      </c>
      <c r="C6639" s="6">
        <v>106939</v>
      </c>
      <c r="D6639" t="s">
        <v>22</v>
      </c>
      <c r="E6639">
        <v>106939</v>
      </c>
      <c r="F6639" s="5" t="s">
        <v>23</v>
      </c>
      <c r="G6639" s="5" t="s">
        <v>24</v>
      </c>
      <c r="H6639" s="5" t="s">
        <v>157</v>
      </c>
      <c r="I6639" t="s">
        <v>26</v>
      </c>
      <c r="J6639" t="s">
        <v>157</v>
      </c>
      <c r="K6639">
        <v>50</v>
      </c>
      <c r="L6639" s="5" t="s">
        <v>13116</v>
      </c>
      <c r="M6639" s="5" t="s">
        <v>70</v>
      </c>
      <c r="N6639">
        <v>11</v>
      </c>
      <c r="O6639" t="s">
        <v>172</v>
      </c>
      <c r="P6639" s="1">
        <v>45549</v>
      </c>
      <c r="Q6639" s="1">
        <v>45614</v>
      </c>
      <c r="R6639">
        <v>1333</v>
      </c>
      <c r="S6639" s="4">
        <v>9.9</v>
      </c>
      <c r="T6639" t="s">
        <v>277</v>
      </c>
    </row>
    <row r="6640" spans="1:20" x14ac:dyDescent="0.35">
      <c r="A6640" t="s">
        <v>13117</v>
      </c>
      <c r="B6640" s="5" t="s">
        <v>28799</v>
      </c>
      <c r="C6640" s="6">
        <v>194351</v>
      </c>
      <c r="D6640" t="s">
        <v>41</v>
      </c>
      <c r="E6640">
        <v>165198</v>
      </c>
      <c r="F6640" s="5" t="s">
        <v>23</v>
      </c>
      <c r="G6640" s="5" t="s">
        <v>59</v>
      </c>
      <c r="H6640" s="5" t="s">
        <v>151</v>
      </c>
      <c r="I6640" t="s">
        <v>26</v>
      </c>
      <c r="J6640" t="s">
        <v>151</v>
      </c>
      <c r="K6640">
        <v>100</v>
      </c>
      <c r="L6640" s="5" t="s">
        <v>13118</v>
      </c>
      <c r="M6640" s="5" t="s">
        <v>37</v>
      </c>
      <c r="N6640">
        <v>16</v>
      </c>
      <c r="O6640" t="s">
        <v>46</v>
      </c>
      <c r="P6640" s="1">
        <v>45660</v>
      </c>
      <c r="Q6640" s="1">
        <v>45723</v>
      </c>
      <c r="R6640">
        <v>1968</v>
      </c>
      <c r="S6640" s="4">
        <v>7.8</v>
      </c>
      <c r="T6640" t="s">
        <v>153</v>
      </c>
    </row>
    <row r="6641" spans="1:20" x14ac:dyDescent="0.35">
      <c r="A6641" t="s">
        <v>13119</v>
      </c>
      <c r="B6641" s="5" t="s">
        <v>91</v>
      </c>
      <c r="C6641" s="6">
        <v>110209</v>
      </c>
      <c r="D6641" t="s">
        <v>22</v>
      </c>
      <c r="E6641">
        <v>110209</v>
      </c>
      <c r="F6641" s="5" t="s">
        <v>23</v>
      </c>
      <c r="G6641" s="5" t="s">
        <v>24</v>
      </c>
      <c r="H6641" s="5" t="s">
        <v>157</v>
      </c>
      <c r="I6641" t="s">
        <v>35</v>
      </c>
      <c r="J6641" t="s">
        <v>157</v>
      </c>
      <c r="K6641">
        <v>100</v>
      </c>
      <c r="L6641" s="5" t="s">
        <v>10723</v>
      </c>
      <c r="M6641" s="5" t="s">
        <v>28</v>
      </c>
      <c r="N6641">
        <v>15</v>
      </c>
      <c r="O6641" t="s">
        <v>131</v>
      </c>
      <c r="P6641" s="1">
        <v>45741</v>
      </c>
      <c r="Q6641" s="1">
        <v>45809</v>
      </c>
      <c r="R6641">
        <v>951</v>
      </c>
      <c r="S6641" s="4">
        <v>9.1</v>
      </c>
      <c r="T6641" t="s">
        <v>153</v>
      </c>
    </row>
    <row r="6642" spans="1:20" x14ac:dyDescent="0.35">
      <c r="A6642" t="s">
        <v>13120</v>
      </c>
      <c r="B6642" s="5" t="s">
        <v>40</v>
      </c>
      <c r="C6642" s="6">
        <v>274986</v>
      </c>
      <c r="D6642" t="s">
        <v>22</v>
      </c>
      <c r="E6642">
        <v>274986</v>
      </c>
      <c r="F6642" s="5" t="s">
        <v>23</v>
      </c>
      <c r="G6642" s="5" t="s">
        <v>59</v>
      </c>
      <c r="H6642" s="5" t="s">
        <v>52</v>
      </c>
      <c r="I6642" t="s">
        <v>35</v>
      </c>
      <c r="J6642" t="s">
        <v>52</v>
      </c>
      <c r="K6642">
        <v>50</v>
      </c>
      <c r="L6642" s="5" t="s">
        <v>13121</v>
      </c>
      <c r="M6642" s="5" t="s">
        <v>28</v>
      </c>
      <c r="N6642">
        <v>10</v>
      </c>
      <c r="O6642" t="s">
        <v>147</v>
      </c>
      <c r="P6642" s="1">
        <v>45322</v>
      </c>
      <c r="Q6642" s="1">
        <v>45345</v>
      </c>
      <c r="R6642">
        <v>1539</v>
      </c>
      <c r="S6642" s="4">
        <v>6.5</v>
      </c>
      <c r="T6642" t="s">
        <v>277</v>
      </c>
    </row>
    <row r="6643" spans="1:20" x14ac:dyDescent="0.35">
      <c r="A6643" t="s">
        <v>13122</v>
      </c>
      <c r="B6643" s="5" t="s">
        <v>100</v>
      </c>
      <c r="C6643" s="6">
        <v>292272</v>
      </c>
      <c r="D6643" t="s">
        <v>81</v>
      </c>
      <c r="E6643">
        <v>394567</v>
      </c>
      <c r="F6643" s="5" t="s">
        <v>23</v>
      </c>
      <c r="G6643" s="5" t="s">
        <v>42</v>
      </c>
      <c r="H6643" s="5" t="s">
        <v>82</v>
      </c>
      <c r="I6643" t="s">
        <v>35</v>
      </c>
      <c r="J6643" t="s">
        <v>192</v>
      </c>
      <c r="K6643">
        <v>0</v>
      </c>
      <c r="L6643" s="5" t="s">
        <v>13123</v>
      </c>
      <c r="M6643" s="5" t="s">
        <v>28</v>
      </c>
      <c r="N6643">
        <v>17</v>
      </c>
      <c r="O6643" t="s">
        <v>71</v>
      </c>
      <c r="P6643" s="1">
        <v>45711</v>
      </c>
      <c r="Q6643" s="1">
        <v>45758</v>
      </c>
      <c r="R6643">
        <v>1628</v>
      </c>
      <c r="S6643" s="4">
        <v>7.1</v>
      </c>
      <c r="T6643" t="s">
        <v>103</v>
      </c>
    </row>
    <row r="6644" spans="1:20" x14ac:dyDescent="0.35">
      <c r="A6644" t="s">
        <v>13124</v>
      </c>
      <c r="B6644" s="5" t="s">
        <v>162</v>
      </c>
      <c r="C6644" s="6">
        <v>70159</v>
      </c>
      <c r="D6644" t="s">
        <v>22</v>
      </c>
      <c r="E6644">
        <v>70159</v>
      </c>
      <c r="F6644" s="5" t="s">
        <v>58</v>
      </c>
      <c r="G6644" s="5" t="s">
        <v>24</v>
      </c>
      <c r="H6644" s="5" t="s">
        <v>52</v>
      </c>
      <c r="I6644" t="s">
        <v>26</v>
      </c>
      <c r="J6644" t="s">
        <v>52</v>
      </c>
      <c r="K6644">
        <v>0</v>
      </c>
      <c r="L6644" s="5" t="s">
        <v>13125</v>
      </c>
      <c r="M6644" s="5" t="s">
        <v>54</v>
      </c>
      <c r="N6644">
        <v>1</v>
      </c>
      <c r="O6644" t="s">
        <v>131</v>
      </c>
      <c r="P6644" s="1">
        <v>45378</v>
      </c>
      <c r="Q6644" s="1">
        <v>45417</v>
      </c>
      <c r="R6644">
        <v>1064</v>
      </c>
      <c r="S6644" s="4">
        <v>8.9</v>
      </c>
      <c r="T6644" t="s">
        <v>63</v>
      </c>
    </row>
    <row r="6645" spans="1:20" x14ac:dyDescent="0.35">
      <c r="A6645" t="s">
        <v>13126</v>
      </c>
      <c r="B6645" s="5" t="s">
        <v>217</v>
      </c>
      <c r="C6645" s="6">
        <v>57113</v>
      </c>
      <c r="D6645" t="s">
        <v>22</v>
      </c>
      <c r="E6645">
        <v>57113</v>
      </c>
      <c r="F6645" s="5" t="s">
        <v>58</v>
      </c>
      <c r="G6645" s="5" t="s">
        <v>24</v>
      </c>
      <c r="H6645" s="5" t="s">
        <v>129</v>
      </c>
      <c r="I6645" t="s">
        <v>26</v>
      </c>
      <c r="J6645" t="s">
        <v>186</v>
      </c>
      <c r="K6645">
        <v>0</v>
      </c>
      <c r="L6645" s="5" t="s">
        <v>13127</v>
      </c>
      <c r="M6645" s="5" t="s">
        <v>28</v>
      </c>
      <c r="N6645">
        <v>0</v>
      </c>
      <c r="O6645" t="s">
        <v>62</v>
      </c>
      <c r="P6645" s="1">
        <v>45641</v>
      </c>
      <c r="Q6645" s="1">
        <v>45696</v>
      </c>
      <c r="R6645">
        <v>1510</v>
      </c>
      <c r="S6645" s="4">
        <v>8.6</v>
      </c>
      <c r="T6645" t="s">
        <v>55</v>
      </c>
    </row>
    <row r="6646" spans="1:20" x14ac:dyDescent="0.35">
      <c r="A6646" t="s">
        <v>13128</v>
      </c>
      <c r="B6646" s="5" t="s">
        <v>91</v>
      </c>
      <c r="C6646" s="6">
        <v>67207</v>
      </c>
      <c r="D6646" t="s">
        <v>22</v>
      </c>
      <c r="E6646">
        <v>67207</v>
      </c>
      <c r="F6646" s="5" t="s">
        <v>58</v>
      </c>
      <c r="G6646" s="5" t="s">
        <v>42</v>
      </c>
      <c r="H6646" s="5" t="s">
        <v>191</v>
      </c>
      <c r="I6646" t="s">
        <v>35</v>
      </c>
      <c r="J6646" t="s">
        <v>191</v>
      </c>
      <c r="K6646">
        <v>0</v>
      </c>
      <c r="L6646" s="5" t="s">
        <v>13129</v>
      </c>
      <c r="M6646" s="5" t="s">
        <v>28</v>
      </c>
      <c r="N6646">
        <v>1</v>
      </c>
      <c r="O6646" t="s">
        <v>46</v>
      </c>
      <c r="P6646" s="1">
        <v>45353</v>
      </c>
      <c r="Q6646" s="1">
        <v>45409</v>
      </c>
      <c r="R6646">
        <v>1753</v>
      </c>
      <c r="S6646" s="4">
        <v>5.3</v>
      </c>
      <c r="T6646" t="s">
        <v>136</v>
      </c>
    </row>
    <row r="6647" spans="1:20" x14ac:dyDescent="0.35">
      <c r="A6647" t="s">
        <v>13130</v>
      </c>
      <c r="B6647" s="5" t="s">
        <v>28799</v>
      </c>
      <c r="C6647" s="6">
        <v>62513</v>
      </c>
      <c r="D6647" t="s">
        <v>22</v>
      </c>
      <c r="E6647">
        <v>62513</v>
      </c>
      <c r="F6647" s="5" t="s">
        <v>58</v>
      </c>
      <c r="G6647" s="5" t="s">
        <v>59</v>
      </c>
      <c r="H6647" s="5" t="s">
        <v>191</v>
      </c>
      <c r="I6647" t="s">
        <v>26</v>
      </c>
      <c r="J6647" t="s">
        <v>191</v>
      </c>
      <c r="K6647">
        <v>50</v>
      </c>
      <c r="L6647" s="5" t="s">
        <v>13131</v>
      </c>
      <c r="M6647" s="5" t="s">
        <v>54</v>
      </c>
      <c r="N6647">
        <v>0</v>
      </c>
      <c r="O6647" t="s">
        <v>131</v>
      </c>
      <c r="P6647" s="1">
        <v>45775</v>
      </c>
      <c r="Q6647" s="1">
        <v>45792</v>
      </c>
      <c r="R6647">
        <v>935</v>
      </c>
      <c r="S6647" s="4">
        <v>7.3</v>
      </c>
      <c r="T6647" t="s">
        <v>118</v>
      </c>
    </row>
    <row r="6648" spans="1:20" x14ac:dyDescent="0.35">
      <c r="A6648" t="s">
        <v>13132</v>
      </c>
      <c r="B6648" s="5" t="s">
        <v>28801</v>
      </c>
      <c r="C6648" s="6">
        <v>120652</v>
      </c>
      <c r="D6648" t="s">
        <v>22</v>
      </c>
      <c r="E6648">
        <v>120652</v>
      </c>
      <c r="F6648" s="5" t="s">
        <v>50</v>
      </c>
      <c r="G6648" s="5" t="s">
        <v>24</v>
      </c>
      <c r="H6648" s="5" t="s">
        <v>68</v>
      </c>
      <c r="I6648" t="s">
        <v>35</v>
      </c>
      <c r="J6648" t="s">
        <v>129</v>
      </c>
      <c r="K6648">
        <v>50</v>
      </c>
      <c r="L6648" s="5" t="s">
        <v>13133</v>
      </c>
      <c r="M6648" s="5" t="s">
        <v>28</v>
      </c>
      <c r="N6648">
        <v>3</v>
      </c>
      <c r="O6648" t="s">
        <v>147</v>
      </c>
      <c r="P6648" s="1">
        <v>45542</v>
      </c>
      <c r="Q6648" s="1">
        <v>45611</v>
      </c>
      <c r="R6648">
        <v>2101</v>
      </c>
      <c r="S6648" s="4">
        <v>8.4</v>
      </c>
      <c r="T6648" t="s">
        <v>103</v>
      </c>
    </row>
    <row r="6649" spans="1:20" x14ac:dyDescent="0.35">
      <c r="A6649" t="s">
        <v>13134</v>
      </c>
      <c r="B6649" s="5" t="s">
        <v>28802</v>
      </c>
      <c r="C6649" s="6">
        <v>28595</v>
      </c>
      <c r="D6649" t="s">
        <v>22</v>
      </c>
      <c r="E6649">
        <v>28595</v>
      </c>
      <c r="F6649" s="5" t="s">
        <v>58</v>
      </c>
      <c r="G6649" s="5" t="s">
        <v>42</v>
      </c>
      <c r="H6649" s="5" t="s">
        <v>116</v>
      </c>
      <c r="I6649" t="s">
        <v>35</v>
      </c>
      <c r="J6649" t="s">
        <v>116</v>
      </c>
      <c r="K6649">
        <v>50</v>
      </c>
      <c r="L6649" s="5" t="s">
        <v>13135</v>
      </c>
      <c r="M6649" s="5" t="s">
        <v>70</v>
      </c>
      <c r="N6649">
        <v>1</v>
      </c>
      <c r="O6649" t="s">
        <v>78</v>
      </c>
      <c r="P6649" s="1">
        <v>45342</v>
      </c>
      <c r="Q6649" s="1">
        <v>45372</v>
      </c>
      <c r="R6649">
        <v>588</v>
      </c>
      <c r="S6649" s="4">
        <v>8.6999999999999993</v>
      </c>
      <c r="T6649" t="s">
        <v>243</v>
      </c>
    </row>
    <row r="6650" spans="1:20" x14ac:dyDescent="0.35">
      <c r="A6650" t="s">
        <v>13136</v>
      </c>
      <c r="B6650" s="5" t="s">
        <v>179</v>
      </c>
      <c r="C6650" s="6">
        <v>32487</v>
      </c>
      <c r="D6650" t="s">
        <v>22</v>
      </c>
      <c r="E6650">
        <v>32487</v>
      </c>
      <c r="F6650" s="5" t="s">
        <v>50</v>
      </c>
      <c r="G6650" s="5" t="s">
        <v>59</v>
      </c>
      <c r="H6650" s="5" t="s">
        <v>116</v>
      </c>
      <c r="I6650" t="s">
        <v>35</v>
      </c>
      <c r="J6650" t="s">
        <v>116</v>
      </c>
      <c r="K6650">
        <v>50</v>
      </c>
      <c r="L6650" s="5" t="s">
        <v>13137</v>
      </c>
      <c r="M6650" s="5" t="s">
        <v>28</v>
      </c>
      <c r="N6650">
        <v>2</v>
      </c>
      <c r="O6650" t="s">
        <v>78</v>
      </c>
      <c r="P6650" s="1">
        <v>45484</v>
      </c>
      <c r="Q6650" s="1">
        <v>45530</v>
      </c>
      <c r="R6650">
        <v>2166</v>
      </c>
      <c r="S6650" s="4">
        <v>6.5</v>
      </c>
      <c r="T6650" t="s">
        <v>30</v>
      </c>
    </row>
    <row r="6651" spans="1:20" x14ac:dyDescent="0.35">
      <c r="A6651" t="s">
        <v>13138</v>
      </c>
      <c r="B6651" s="5" t="s">
        <v>145</v>
      </c>
      <c r="C6651" s="6">
        <v>124352</v>
      </c>
      <c r="D6651" t="s">
        <v>65</v>
      </c>
      <c r="E6651">
        <v>161658</v>
      </c>
      <c r="F6651" s="5" t="s">
        <v>50</v>
      </c>
      <c r="G6651" s="5" t="s">
        <v>59</v>
      </c>
      <c r="H6651" s="5" t="s">
        <v>67</v>
      </c>
      <c r="I6651" t="s">
        <v>35</v>
      </c>
      <c r="J6651" t="s">
        <v>480</v>
      </c>
      <c r="K6651">
        <v>100</v>
      </c>
      <c r="L6651" s="5" t="s">
        <v>13139</v>
      </c>
      <c r="M6651" s="5" t="s">
        <v>28</v>
      </c>
      <c r="N6651">
        <v>2</v>
      </c>
      <c r="O6651" t="s">
        <v>131</v>
      </c>
      <c r="P6651" s="1">
        <v>45362</v>
      </c>
      <c r="Q6651" s="1">
        <v>45393</v>
      </c>
      <c r="R6651">
        <v>1805</v>
      </c>
      <c r="S6651" s="4">
        <v>6.1</v>
      </c>
      <c r="T6651" t="s">
        <v>108</v>
      </c>
    </row>
    <row r="6652" spans="1:20" x14ac:dyDescent="0.35">
      <c r="A6652" t="s">
        <v>13140</v>
      </c>
      <c r="B6652" s="5" t="s">
        <v>28802</v>
      </c>
      <c r="C6652" s="6">
        <v>106533</v>
      </c>
      <c r="D6652" t="s">
        <v>22</v>
      </c>
      <c r="E6652">
        <v>106533</v>
      </c>
      <c r="F6652" s="5" t="s">
        <v>50</v>
      </c>
      <c r="G6652" s="5" t="s">
        <v>59</v>
      </c>
      <c r="H6652" s="5" t="s">
        <v>129</v>
      </c>
      <c r="I6652" t="s">
        <v>26</v>
      </c>
      <c r="J6652" t="s">
        <v>294</v>
      </c>
      <c r="K6652">
        <v>0</v>
      </c>
      <c r="L6652" s="5" t="s">
        <v>13141</v>
      </c>
      <c r="M6652" s="5" t="s">
        <v>28</v>
      </c>
      <c r="N6652">
        <v>2</v>
      </c>
      <c r="O6652" t="s">
        <v>107</v>
      </c>
      <c r="P6652" s="1">
        <v>45311</v>
      </c>
      <c r="Q6652" s="1">
        <v>45363</v>
      </c>
      <c r="R6652">
        <v>870</v>
      </c>
      <c r="S6652" s="4">
        <v>8.6</v>
      </c>
      <c r="T6652" t="s">
        <v>63</v>
      </c>
    </row>
    <row r="6653" spans="1:20" x14ac:dyDescent="0.35">
      <c r="A6653" t="s">
        <v>13142</v>
      </c>
      <c r="B6653" s="5" t="s">
        <v>57</v>
      </c>
      <c r="C6653" s="6">
        <v>207708</v>
      </c>
      <c r="D6653" t="s">
        <v>41</v>
      </c>
      <c r="E6653">
        <v>176552</v>
      </c>
      <c r="F6653" s="5" t="s">
        <v>23</v>
      </c>
      <c r="G6653" s="5" t="s">
        <v>24</v>
      </c>
      <c r="H6653" s="5" t="s">
        <v>151</v>
      </c>
      <c r="I6653" t="s">
        <v>35</v>
      </c>
      <c r="J6653" t="s">
        <v>151</v>
      </c>
      <c r="K6653">
        <v>50</v>
      </c>
      <c r="L6653" s="5" t="s">
        <v>13143</v>
      </c>
      <c r="M6653" s="5" t="s">
        <v>37</v>
      </c>
      <c r="N6653">
        <v>15</v>
      </c>
      <c r="O6653" t="s">
        <v>112</v>
      </c>
      <c r="P6653" s="1">
        <v>45391</v>
      </c>
      <c r="Q6653" s="1">
        <v>45413</v>
      </c>
      <c r="R6653">
        <v>2248</v>
      </c>
      <c r="S6653" s="4">
        <v>6.6</v>
      </c>
      <c r="T6653" t="s">
        <v>108</v>
      </c>
    </row>
    <row r="6654" spans="1:20" x14ac:dyDescent="0.35">
      <c r="A6654" t="s">
        <v>13144</v>
      </c>
      <c r="B6654" s="5" t="s">
        <v>91</v>
      </c>
      <c r="C6654" s="6">
        <v>66074</v>
      </c>
      <c r="D6654" t="s">
        <v>41</v>
      </c>
      <c r="E6654">
        <v>56163</v>
      </c>
      <c r="F6654" s="5" t="s">
        <v>58</v>
      </c>
      <c r="G6654" s="5" t="s">
        <v>51</v>
      </c>
      <c r="H6654" s="5" t="s">
        <v>126</v>
      </c>
      <c r="I6654" t="s">
        <v>35</v>
      </c>
      <c r="J6654" t="s">
        <v>126</v>
      </c>
      <c r="K6654">
        <v>100</v>
      </c>
      <c r="L6654" s="5" t="s">
        <v>13145</v>
      </c>
      <c r="M6654" s="5" t="s">
        <v>54</v>
      </c>
      <c r="N6654">
        <v>0</v>
      </c>
      <c r="O6654" t="s">
        <v>167</v>
      </c>
      <c r="P6654" s="1">
        <v>45307</v>
      </c>
      <c r="Q6654" s="1">
        <v>45321</v>
      </c>
      <c r="R6654">
        <v>2044</v>
      </c>
      <c r="S6654" s="4">
        <v>7.4</v>
      </c>
      <c r="T6654" t="s">
        <v>47</v>
      </c>
    </row>
    <row r="6655" spans="1:20" x14ac:dyDescent="0.35">
      <c r="A6655" t="s">
        <v>13146</v>
      </c>
      <c r="B6655" s="5" t="s">
        <v>32</v>
      </c>
      <c r="C6655" s="6">
        <v>73696</v>
      </c>
      <c r="D6655" t="s">
        <v>22</v>
      </c>
      <c r="E6655">
        <v>73696</v>
      </c>
      <c r="F6655" s="5" t="s">
        <v>58</v>
      </c>
      <c r="G6655" s="5" t="s">
        <v>59</v>
      </c>
      <c r="H6655" s="5" t="s">
        <v>129</v>
      </c>
      <c r="I6655" t="s">
        <v>26</v>
      </c>
      <c r="J6655" t="s">
        <v>129</v>
      </c>
      <c r="K6655">
        <v>0</v>
      </c>
      <c r="L6655" s="5" t="s">
        <v>13147</v>
      </c>
      <c r="M6655" s="5" t="s">
        <v>54</v>
      </c>
      <c r="N6655">
        <v>0</v>
      </c>
      <c r="O6655" t="s">
        <v>167</v>
      </c>
      <c r="P6655" s="1">
        <v>45677</v>
      </c>
      <c r="Q6655" s="1">
        <v>45713</v>
      </c>
      <c r="R6655">
        <v>1925</v>
      </c>
      <c r="S6655" s="4">
        <v>6.8</v>
      </c>
      <c r="T6655" t="s">
        <v>63</v>
      </c>
    </row>
    <row r="6656" spans="1:20" x14ac:dyDescent="0.35">
      <c r="A6656" t="s">
        <v>13148</v>
      </c>
      <c r="B6656" s="5" t="s">
        <v>28799</v>
      </c>
      <c r="C6656" s="6">
        <v>88897</v>
      </c>
      <c r="D6656" t="s">
        <v>92</v>
      </c>
      <c r="E6656">
        <v>66673</v>
      </c>
      <c r="F6656" s="5" t="s">
        <v>58</v>
      </c>
      <c r="G6656" s="5" t="s">
        <v>24</v>
      </c>
      <c r="H6656" s="5" t="s">
        <v>93</v>
      </c>
      <c r="I6656" t="s">
        <v>35</v>
      </c>
      <c r="J6656" t="s">
        <v>93</v>
      </c>
      <c r="K6656">
        <v>100</v>
      </c>
      <c r="L6656" s="5" t="s">
        <v>13149</v>
      </c>
      <c r="M6656" s="5" t="s">
        <v>70</v>
      </c>
      <c r="N6656">
        <v>1</v>
      </c>
      <c r="O6656" t="s">
        <v>78</v>
      </c>
      <c r="P6656" s="1">
        <v>45722</v>
      </c>
      <c r="Q6656" s="1">
        <v>45741</v>
      </c>
      <c r="R6656">
        <v>1828</v>
      </c>
      <c r="S6656" s="4">
        <v>7.3</v>
      </c>
      <c r="T6656" t="s">
        <v>103</v>
      </c>
    </row>
    <row r="6657" spans="1:20" x14ac:dyDescent="0.35">
      <c r="A6657" t="s">
        <v>13150</v>
      </c>
      <c r="B6657" s="5" t="s">
        <v>162</v>
      </c>
      <c r="C6657" s="6">
        <v>155437</v>
      </c>
      <c r="D6657" t="s">
        <v>22</v>
      </c>
      <c r="E6657">
        <v>155437</v>
      </c>
      <c r="F6657" s="5" t="s">
        <v>23</v>
      </c>
      <c r="G6657" s="5" t="s">
        <v>51</v>
      </c>
      <c r="H6657" s="5" t="s">
        <v>52</v>
      </c>
      <c r="I6657" t="s">
        <v>26</v>
      </c>
      <c r="J6657" t="s">
        <v>522</v>
      </c>
      <c r="K6657">
        <v>50</v>
      </c>
      <c r="L6657" s="5" t="s">
        <v>13151</v>
      </c>
      <c r="M6657" s="5" t="s">
        <v>28</v>
      </c>
      <c r="N6657">
        <v>15</v>
      </c>
      <c r="O6657" t="s">
        <v>172</v>
      </c>
      <c r="P6657" s="1">
        <v>45434</v>
      </c>
      <c r="Q6657" s="1">
        <v>45459</v>
      </c>
      <c r="R6657">
        <v>1408</v>
      </c>
      <c r="S6657" s="4">
        <v>8.5</v>
      </c>
      <c r="T6657" t="s">
        <v>210</v>
      </c>
    </row>
    <row r="6658" spans="1:20" x14ac:dyDescent="0.35">
      <c r="A6658" t="s">
        <v>13152</v>
      </c>
      <c r="B6658" s="5" t="s">
        <v>28801</v>
      </c>
      <c r="C6658" s="6">
        <v>64451</v>
      </c>
      <c r="D6658" t="s">
        <v>22</v>
      </c>
      <c r="E6658">
        <v>64451</v>
      </c>
      <c r="F6658" s="5" t="s">
        <v>50</v>
      </c>
      <c r="G6658" s="5" t="s">
        <v>24</v>
      </c>
      <c r="H6658" s="5" t="s">
        <v>52</v>
      </c>
      <c r="I6658" t="s">
        <v>44</v>
      </c>
      <c r="J6658" t="s">
        <v>52</v>
      </c>
      <c r="K6658">
        <v>100</v>
      </c>
      <c r="L6658" s="5" t="s">
        <v>13153</v>
      </c>
      <c r="M6658" s="5" t="s">
        <v>37</v>
      </c>
      <c r="N6658">
        <v>3</v>
      </c>
      <c r="O6658" t="s">
        <v>141</v>
      </c>
      <c r="P6658" s="1">
        <v>45540</v>
      </c>
      <c r="Q6658" s="1">
        <v>45570</v>
      </c>
      <c r="R6658">
        <v>843</v>
      </c>
      <c r="S6658" s="4">
        <v>7.6</v>
      </c>
      <c r="T6658" t="s">
        <v>108</v>
      </c>
    </row>
    <row r="6659" spans="1:20" x14ac:dyDescent="0.35">
      <c r="A6659" t="s">
        <v>13154</v>
      </c>
      <c r="B6659" s="5" t="s">
        <v>162</v>
      </c>
      <c r="C6659" s="6">
        <v>105020</v>
      </c>
      <c r="D6659" t="s">
        <v>22</v>
      </c>
      <c r="E6659">
        <v>105020</v>
      </c>
      <c r="F6659" s="5" t="s">
        <v>66</v>
      </c>
      <c r="G6659" s="5" t="s">
        <v>24</v>
      </c>
      <c r="H6659" s="5" t="s">
        <v>165</v>
      </c>
      <c r="I6659" t="s">
        <v>26</v>
      </c>
      <c r="J6659" t="s">
        <v>165</v>
      </c>
      <c r="K6659">
        <v>100</v>
      </c>
      <c r="L6659" s="5" t="s">
        <v>13155</v>
      </c>
      <c r="M6659" s="5" t="s">
        <v>37</v>
      </c>
      <c r="N6659">
        <v>7</v>
      </c>
      <c r="O6659" t="s">
        <v>62</v>
      </c>
      <c r="P6659" s="1">
        <v>45410</v>
      </c>
      <c r="Q6659" s="1">
        <v>45474</v>
      </c>
      <c r="R6659">
        <v>2434</v>
      </c>
      <c r="S6659" s="4">
        <v>5.0999999999999996</v>
      </c>
      <c r="T6659" t="s">
        <v>63</v>
      </c>
    </row>
    <row r="6660" spans="1:20" x14ac:dyDescent="0.35">
      <c r="A6660" t="s">
        <v>13156</v>
      </c>
      <c r="B6660" s="5" t="s">
        <v>28802</v>
      </c>
      <c r="C6660" s="6">
        <v>116832</v>
      </c>
      <c r="D6660" t="s">
        <v>22</v>
      </c>
      <c r="E6660">
        <v>116832</v>
      </c>
      <c r="F6660" s="5" t="s">
        <v>66</v>
      </c>
      <c r="G6660" s="5" t="s">
        <v>51</v>
      </c>
      <c r="H6660" s="5" t="s">
        <v>52</v>
      </c>
      <c r="I6660" t="s">
        <v>44</v>
      </c>
      <c r="J6660" t="s">
        <v>52</v>
      </c>
      <c r="K6660">
        <v>100</v>
      </c>
      <c r="L6660" s="5" t="s">
        <v>13157</v>
      </c>
      <c r="M6660" s="5" t="s">
        <v>70</v>
      </c>
      <c r="N6660">
        <v>9</v>
      </c>
      <c r="O6660" t="s">
        <v>112</v>
      </c>
      <c r="P6660" s="1">
        <v>45617</v>
      </c>
      <c r="Q6660" s="1">
        <v>45653</v>
      </c>
      <c r="R6660">
        <v>885</v>
      </c>
      <c r="S6660" s="4">
        <v>8.6999999999999993</v>
      </c>
      <c r="T6660" t="s">
        <v>103</v>
      </c>
    </row>
    <row r="6661" spans="1:20" x14ac:dyDescent="0.35">
      <c r="A6661" t="s">
        <v>13158</v>
      </c>
      <c r="B6661" s="5" t="s">
        <v>28802</v>
      </c>
      <c r="C6661" s="6">
        <v>59624</v>
      </c>
      <c r="D6661" t="s">
        <v>22</v>
      </c>
      <c r="E6661">
        <v>59624</v>
      </c>
      <c r="F6661" s="5" t="s">
        <v>66</v>
      </c>
      <c r="G6661" s="5" t="s">
        <v>24</v>
      </c>
      <c r="H6661" s="5" t="s">
        <v>116</v>
      </c>
      <c r="I6661" t="s">
        <v>35</v>
      </c>
      <c r="J6661" t="s">
        <v>426</v>
      </c>
      <c r="K6661">
        <v>0</v>
      </c>
      <c r="L6661" s="5" t="s">
        <v>13159</v>
      </c>
      <c r="M6661" s="5" t="s">
        <v>28</v>
      </c>
      <c r="N6661">
        <v>9</v>
      </c>
      <c r="O6661" t="s">
        <v>141</v>
      </c>
      <c r="P6661" s="1">
        <v>45652</v>
      </c>
      <c r="Q6661" s="1">
        <v>45696</v>
      </c>
      <c r="R6661">
        <v>597</v>
      </c>
      <c r="S6661" s="4">
        <v>5.3</v>
      </c>
      <c r="T6661" t="s">
        <v>89</v>
      </c>
    </row>
    <row r="6662" spans="1:20" x14ac:dyDescent="0.35">
      <c r="A6662" t="s">
        <v>13160</v>
      </c>
      <c r="B6662" s="5" t="s">
        <v>28800</v>
      </c>
      <c r="C6662" s="6">
        <v>200837</v>
      </c>
      <c r="D6662" t="s">
        <v>41</v>
      </c>
      <c r="E6662">
        <v>170711</v>
      </c>
      <c r="F6662" s="5" t="s">
        <v>23</v>
      </c>
      <c r="G6662" s="5" t="s">
        <v>42</v>
      </c>
      <c r="H6662" s="5" t="s">
        <v>43</v>
      </c>
      <c r="I6662" t="s">
        <v>44</v>
      </c>
      <c r="J6662" t="s">
        <v>83</v>
      </c>
      <c r="K6662">
        <v>0</v>
      </c>
      <c r="L6662" s="5" t="s">
        <v>8447</v>
      </c>
      <c r="M6662" s="5" t="s">
        <v>70</v>
      </c>
      <c r="N6662">
        <v>19</v>
      </c>
      <c r="O6662" t="s">
        <v>107</v>
      </c>
      <c r="P6662" s="1">
        <v>45399</v>
      </c>
      <c r="Q6662" s="1">
        <v>45429</v>
      </c>
      <c r="R6662">
        <v>629</v>
      </c>
      <c r="S6662" s="4">
        <v>9.9</v>
      </c>
      <c r="T6662" t="s">
        <v>30</v>
      </c>
    </row>
    <row r="6663" spans="1:20" x14ac:dyDescent="0.35">
      <c r="A6663" t="s">
        <v>13161</v>
      </c>
      <c r="B6663" s="5" t="s">
        <v>174</v>
      </c>
      <c r="C6663" s="6">
        <v>353742</v>
      </c>
      <c r="D6663" t="s">
        <v>22</v>
      </c>
      <c r="E6663">
        <v>353742</v>
      </c>
      <c r="F6663" s="5" t="s">
        <v>23</v>
      </c>
      <c r="G6663" s="5" t="s">
        <v>42</v>
      </c>
      <c r="H6663" s="5" t="s">
        <v>97</v>
      </c>
      <c r="I6663" t="s">
        <v>35</v>
      </c>
      <c r="J6663" t="s">
        <v>97</v>
      </c>
      <c r="K6663">
        <v>100</v>
      </c>
      <c r="L6663" s="5" t="s">
        <v>13162</v>
      </c>
      <c r="M6663" s="5" t="s">
        <v>28</v>
      </c>
      <c r="N6663">
        <v>16</v>
      </c>
      <c r="O6663" t="s">
        <v>85</v>
      </c>
      <c r="P6663" s="1">
        <v>45389</v>
      </c>
      <c r="Q6663" s="1">
        <v>45434</v>
      </c>
      <c r="R6663">
        <v>1671</v>
      </c>
      <c r="S6663" s="4">
        <v>7.4</v>
      </c>
      <c r="T6663" t="s">
        <v>79</v>
      </c>
    </row>
    <row r="6664" spans="1:20" x14ac:dyDescent="0.35">
      <c r="A6664" t="s">
        <v>13163</v>
      </c>
      <c r="B6664" s="5" t="s">
        <v>28800</v>
      </c>
      <c r="C6664" s="6">
        <v>118225</v>
      </c>
      <c r="D6664" t="s">
        <v>92</v>
      </c>
      <c r="E6664">
        <v>88669</v>
      </c>
      <c r="F6664" s="5" t="s">
        <v>66</v>
      </c>
      <c r="G6664" s="5" t="s">
        <v>24</v>
      </c>
      <c r="H6664" s="5" t="s">
        <v>93</v>
      </c>
      <c r="I6664" t="s">
        <v>26</v>
      </c>
      <c r="J6664" t="s">
        <v>67</v>
      </c>
      <c r="K6664">
        <v>0</v>
      </c>
      <c r="L6664" s="5" t="s">
        <v>13164</v>
      </c>
      <c r="M6664" s="5" t="s">
        <v>70</v>
      </c>
      <c r="N6664">
        <v>9</v>
      </c>
      <c r="O6664" t="s">
        <v>29</v>
      </c>
      <c r="P6664" s="1">
        <v>45742</v>
      </c>
      <c r="Q6664" s="1">
        <v>45802</v>
      </c>
      <c r="R6664">
        <v>2351</v>
      </c>
      <c r="S6664" s="4">
        <v>8.5</v>
      </c>
      <c r="T6664" t="s">
        <v>79</v>
      </c>
    </row>
    <row r="6665" spans="1:20" x14ac:dyDescent="0.35">
      <c r="A6665" t="s">
        <v>13165</v>
      </c>
      <c r="B6665" s="5" t="s">
        <v>145</v>
      </c>
      <c r="C6665" s="6">
        <v>47080</v>
      </c>
      <c r="D6665" t="s">
        <v>22</v>
      </c>
      <c r="E6665">
        <v>47080</v>
      </c>
      <c r="F6665" s="5" t="s">
        <v>50</v>
      </c>
      <c r="G6665" s="5" t="s">
        <v>51</v>
      </c>
      <c r="H6665" s="5" t="s">
        <v>157</v>
      </c>
      <c r="I6665" t="s">
        <v>26</v>
      </c>
      <c r="J6665" t="s">
        <v>157</v>
      </c>
      <c r="K6665">
        <v>100</v>
      </c>
      <c r="L6665" s="5" t="s">
        <v>13166</v>
      </c>
      <c r="M6665" s="5" t="s">
        <v>37</v>
      </c>
      <c r="N6665">
        <v>4</v>
      </c>
      <c r="O6665" t="s">
        <v>147</v>
      </c>
      <c r="P6665" s="1">
        <v>45342</v>
      </c>
      <c r="Q6665" s="1">
        <v>45360</v>
      </c>
      <c r="R6665">
        <v>2184</v>
      </c>
      <c r="S6665" s="4">
        <v>6.6</v>
      </c>
      <c r="T6665" t="s">
        <v>30</v>
      </c>
    </row>
    <row r="6666" spans="1:20" x14ac:dyDescent="0.35">
      <c r="A6666" t="s">
        <v>13167</v>
      </c>
      <c r="B6666" s="5" t="s">
        <v>162</v>
      </c>
      <c r="C6666" s="6">
        <v>51135</v>
      </c>
      <c r="D6666" t="s">
        <v>22</v>
      </c>
      <c r="E6666">
        <v>51135</v>
      </c>
      <c r="F6666" s="5" t="s">
        <v>66</v>
      </c>
      <c r="G6666" s="5" t="s">
        <v>42</v>
      </c>
      <c r="H6666" s="5" t="s">
        <v>116</v>
      </c>
      <c r="I6666" t="s">
        <v>35</v>
      </c>
      <c r="J6666" t="s">
        <v>294</v>
      </c>
      <c r="K6666">
        <v>0</v>
      </c>
      <c r="L6666" s="5" t="s">
        <v>13168</v>
      </c>
      <c r="M6666" s="5" t="s">
        <v>28</v>
      </c>
      <c r="N6666">
        <v>7</v>
      </c>
      <c r="O6666" t="s">
        <v>167</v>
      </c>
      <c r="P6666" s="1">
        <v>45649</v>
      </c>
      <c r="Q6666" s="1">
        <v>45669</v>
      </c>
      <c r="R6666">
        <v>1475</v>
      </c>
      <c r="S6666" s="4">
        <v>8.4</v>
      </c>
      <c r="T6666" t="s">
        <v>118</v>
      </c>
    </row>
    <row r="6667" spans="1:20" x14ac:dyDescent="0.35">
      <c r="A6667" t="s">
        <v>13169</v>
      </c>
      <c r="B6667" s="5" t="s">
        <v>28802</v>
      </c>
      <c r="C6667" s="6">
        <v>155505</v>
      </c>
      <c r="D6667" t="s">
        <v>22</v>
      </c>
      <c r="E6667">
        <v>155505</v>
      </c>
      <c r="F6667" s="5" t="s">
        <v>66</v>
      </c>
      <c r="G6667" s="5" t="s">
        <v>42</v>
      </c>
      <c r="H6667" s="5" t="s">
        <v>191</v>
      </c>
      <c r="I6667" t="s">
        <v>35</v>
      </c>
      <c r="J6667" t="s">
        <v>191</v>
      </c>
      <c r="K6667">
        <v>50</v>
      </c>
      <c r="L6667" s="5" t="s">
        <v>12509</v>
      </c>
      <c r="M6667" s="5" t="s">
        <v>54</v>
      </c>
      <c r="N6667">
        <v>6</v>
      </c>
      <c r="O6667" t="s">
        <v>141</v>
      </c>
      <c r="P6667" s="1">
        <v>45732</v>
      </c>
      <c r="Q6667" s="1">
        <v>45777</v>
      </c>
      <c r="R6667">
        <v>2108</v>
      </c>
      <c r="S6667" s="4">
        <v>6.8</v>
      </c>
      <c r="T6667" t="s">
        <v>153</v>
      </c>
    </row>
    <row r="6668" spans="1:20" x14ac:dyDescent="0.35">
      <c r="A6668" t="s">
        <v>13170</v>
      </c>
      <c r="B6668" s="5" t="s">
        <v>57</v>
      </c>
      <c r="C6668" s="6">
        <v>69674</v>
      </c>
      <c r="D6668" t="s">
        <v>33</v>
      </c>
      <c r="E6668">
        <v>7664140</v>
      </c>
      <c r="F6668" s="5" t="s">
        <v>50</v>
      </c>
      <c r="G6668" s="5" t="s">
        <v>42</v>
      </c>
      <c r="H6668" s="5" t="s">
        <v>34</v>
      </c>
      <c r="I6668" t="s">
        <v>44</v>
      </c>
      <c r="J6668" t="s">
        <v>34</v>
      </c>
      <c r="K6668">
        <v>100</v>
      </c>
      <c r="L6668" s="5" t="s">
        <v>13171</v>
      </c>
      <c r="M6668" s="5" t="s">
        <v>37</v>
      </c>
      <c r="N6668">
        <v>2</v>
      </c>
      <c r="O6668" t="s">
        <v>85</v>
      </c>
      <c r="P6668" s="1">
        <v>45550</v>
      </c>
      <c r="Q6668" s="1">
        <v>45570</v>
      </c>
      <c r="R6668">
        <v>2064</v>
      </c>
      <c r="S6668" s="4">
        <v>7</v>
      </c>
      <c r="T6668" t="s">
        <v>79</v>
      </c>
    </row>
    <row r="6669" spans="1:20" x14ac:dyDescent="0.35">
      <c r="A6669" t="s">
        <v>13172</v>
      </c>
      <c r="B6669" s="5" t="s">
        <v>49</v>
      </c>
      <c r="C6669" s="6">
        <v>124927</v>
      </c>
      <c r="D6669" t="s">
        <v>33</v>
      </c>
      <c r="E6669">
        <v>13741970</v>
      </c>
      <c r="F6669" s="5" t="s">
        <v>66</v>
      </c>
      <c r="G6669" s="5" t="s">
        <v>42</v>
      </c>
      <c r="H6669" s="5" t="s">
        <v>34</v>
      </c>
      <c r="I6669" t="s">
        <v>35</v>
      </c>
      <c r="J6669" t="s">
        <v>629</v>
      </c>
      <c r="K6669">
        <v>0</v>
      </c>
      <c r="L6669" s="5" t="s">
        <v>13173</v>
      </c>
      <c r="M6669" s="5" t="s">
        <v>54</v>
      </c>
      <c r="N6669">
        <v>5</v>
      </c>
      <c r="O6669" t="s">
        <v>172</v>
      </c>
      <c r="P6669" s="1">
        <v>45384</v>
      </c>
      <c r="Q6669" s="1">
        <v>45399</v>
      </c>
      <c r="R6669">
        <v>1126</v>
      </c>
      <c r="S6669" s="4">
        <v>7.8</v>
      </c>
      <c r="T6669" t="s">
        <v>89</v>
      </c>
    </row>
    <row r="6670" spans="1:20" x14ac:dyDescent="0.35">
      <c r="A6670" t="s">
        <v>13174</v>
      </c>
      <c r="B6670" s="5" t="s">
        <v>28802</v>
      </c>
      <c r="C6670" s="6">
        <v>112130</v>
      </c>
      <c r="D6670" t="s">
        <v>22</v>
      </c>
      <c r="E6670">
        <v>112130</v>
      </c>
      <c r="F6670" s="5" t="s">
        <v>50</v>
      </c>
      <c r="G6670" s="5" t="s">
        <v>24</v>
      </c>
      <c r="H6670" s="5" t="s">
        <v>101</v>
      </c>
      <c r="I6670" t="s">
        <v>35</v>
      </c>
      <c r="J6670" t="s">
        <v>101</v>
      </c>
      <c r="K6670">
        <v>50</v>
      </c>
      <c r="L6670" s="5" t="s">
        <v>13175</v>
      </c>
      <c r="M6670" s="5" t="s">
        <v>37</v>
      </c>
      <c r="N6670">
        <v>3</v>
      </c>
      <c r="O6670" t="s">
        <v>78</v>
      </c>
      <c r="P6670" s="1">
        <v>45444</v>
      </c>
      <c r="Q6670" s="1">
        <v>45505</v>
      </c>
      <c r="R6670">
        <v>2120</v>
      </c>
      <c r="S6670" s="4">
        <v>9</v>
      </c>
      <c r="T6670" t="s">
        <v>55</v>
      </c>
    </row>
    <row r="6671" spans="1:20" x14ac:dyDescent="0.35">
      <c r="A6671" t="s">
        <v>13176</v>
      </c>
      <c r="B6671" s="5" t="s">
        <v>28801</v>
      </c>
      <c r="C6671" s="6">
        <v>104109</v>
      </c>
      <c r="D6671" t="s">
        <v>22</v>
      </c>
      <c r="E6671">
        <v>104109</v>
      </c>
      <c r="F6671" s="5" t="s">
        <v>23</v>
      </c>
      <c r="G6671" s="5" t="s">
        <v>42</v>
      </c>
      <c r="H6671" s="5" t="s">
        <v>157</v>
      </c>
      <c r="I6671" t="s">
        <v>35</v>
      </c>
      <c r="J6671" t="s">
        <v>157</v>
      </c>
      <c r="K6671">
        <v>100</v>
      </c>
      <c r="L6671" s="5" t="s">
        <v>13177</v>
      </c>
      <c r="M6671" s="5" t="s">
        <v>54</v>
      </c>
      <c r="N6671">
        <v>13</v>
      </c>
      <c r="O6671" t="s">
        <v>71</v>
      </c>
      <c r="P6671" s="1">
        <v>45685</v>
      </c>
      <c r="Q6671" s="1">
        <v>45734</v>
      </c>
      <c r="R6671">
        <v>759</v>
      </c>
      <c r="S6671" s="4">
        <v>6.5</v>
      </c>
      <c r="T6671" t="s">
        <v>243</v>
      </c>
    </row>
    <row r="6672" spans="1:20" x14ac:dyDescent="0.35">
      <c r="A6672" t="s">
        <v>13178</v>
      </c>
      <c r="B6672" s="5" t="s">
        <v>28802</v>
      </c>
      <c r="C6672" s="6">
        <v>47100</v>
      </c>
      <c r="D6672" t="s">
        <v>41</v>
      </c>
      <c r="E6672">
        <v>40035</v>
      </c>
      <c r="F6672" s="5" t="s">
        <v>58</v>
      </c>
      <c r="G6672" s="5" t="s">
        <v>59</v>
      </c>
      <c r="H6672" s="5" t="s">
        <v>151</v>
      </c>
      <c r="I6672" t="s">
        <v>44</v>
      </c>
      <c r="J6672" t="s">
        <v>1211</v>
      </c>
      <c r="K6672">
        <v>0</v>
      </c>
      <c r="L6672" s="5" t="s">
        <v>13179</v>
      </c>
      <c r="M6672" s="5" t="s">
        <v>70</v>
      </c>
      <c r="N6672">
        <v>0</v>
      </c>
      <c r="O6672" t="s">
        <v>147</v>
      </c>
      <c r="P6672" s="1">
        <v>45748</v>
      </c>
      <c r="Q6672" s="1">
        <v>45772</v>
      </c>
      <c r="R6672">
        <v>2189</v>
      </c>
      <c r="S6672" s="4">
        <v>8.6</v>
      </c>
      <c r="T6672" t="s">
        <v>89</v>
      </c>
    </row>
    <row r="6673" spans="1:20" x14ac:dyDescent="0.35">
      <c r="A6673" t="s">
        <v>13180</v>
      </c>
      <c r="B6673" s="5" t="s">
        <v>28802</v>
      </c>
      <c r="C6673" s="6">
        <v>176096</v>
      </c>
      <c r="D6673" t="s">
        <v>22</v>
      </c>
      <c r="E6673">
        <v>176096</v>
      </c>
      <c r="F6673" s="5" t="s">
        <v>23</v>
      </c>
      <c r="G6673" s="5" t="s">
        <v>42</v>
      </c>
      <c r="H6673" s="5" t="s">
        <v>25</v>
      </c>
      <c r="I6673" t="s">
        <v>35</v>
      </c>
      <c r="J6673" t="s">
        <v>25</v>
      </c>
      <c r="K6673">
        <v>0</v>
      </c>
      <c r="L6673" s="5" t="s">
        <v>13181</v>
      </c>
      <c r="M6673" s="5" t="s">
        <v>37</v>
      </c>
      <c r="N6673">
        <v>10</v>
      </c>
      <c r="O6673" t="s">
        <v>131</v>
      </c>
      <c r="P6673" s="1">
        <v>45517</v>
      </c>
      <c r="Q6673" s="1">
        <v>45573</v>
      </c>
      <c r="R6673">
        <v>2428</v>
      </c>
      <c r="S6673" s="4">
        <v>9.4</v>
      </c>
      <c r="T6673" t="s">
        <v>95</v>
      </c>
    </row>
    <row r="6674" spans="1:20" x14ac:dyDescent="0.35">
      <c r="A6674" t="s">
        <v>13182</v>
      </c>
      <c r="B6674" s="5" t="s">
        <v>57</v>
      </c>
      <c r="C6674" s="6">
        <v>52718</v>
      </c>
      <c r="D6674" t="s">
        <v>41</v>
      </c>
      <c r="E6674">
        <v>44810</v>
      </c>
      <c r="F6674" s="5" t="s">
        <v>58</v>
      </c>
      <c r="G6674" s="5" t="s">
        <v>42</v>
      </c>
      <c r="H6674" s="5" t="s">
        <v>60</v>
      </c>
      <c r="I6674" t="s">
        <v>44</v>
      </c>
      <c r="J6674" t="s">
        <v>60</v>
      </c>
      <c r="K6674">
        <v>0</v>
      </c>
      <c r="L6674" s="5" t="s">
        <v>13183</v>
      </c>
      <c r="M6674" s="5" t="s">
        <v>28</v>
      </c>
      <c r="N6674">
        <v>1</v>
      </c>
      <c r="O6674" t="s">
        <v>172</v>
      </c>
      <c r="P6674" s="1">
        <v>45711</v>
      </c>
      <c r="Q6674" s="1">
        <v>45744</v>
      </c>
      <c r="R6674">
        <v>1176</v>
      </c>
      <c r="S6674" s="4">
        <v>6.6</v>
      </c>
      <c r="T6674" t="s">
        <v>38</v>
      </c>
    </row>
    <row r="6675" spans="1:20" x14ac:dyDescent="0.35">
      <c r="A6675" t="s">
        <v>13184</v>
      </c>
      <c r="B6675" s="5" t="s">
        <v>100</v>
      </c>
      <c r="C6675" s="6">
        <v>103610</v>
      </c>
      <c r="D6675" t="s">
        <v>22</v>
      </c>
      <c r="E6675">
        <v>103610</v>
      </c>
      <c r="F6675" s="5" t="s">
        <v>58</v>
      </c>
      <c r="G6675" s="5" t="s">
        <v>59</v>
      </c>
      <c r="H6675" s="5" t="s">
        <v>68</v>
      </c>
      <c r="I6675" t="s">
        <v>35</v>
      </c>
      <c r="J6675" t="s">
        <v>68</v>
      </c>
      <c r="K6675">
        <v>100</v>
      </c>
      <c r="L6675" s="5" t="s">
        <v>13185</v>
      </c>
      <c r="M6675" s="5" t="s">
        <v>28</v>
      </c>
      <c r="N6675">
        <v>1</v>
      </c>
      <c r="O6675" t="s">
        <v>85</v>
      </c>
      <c r="P6675" s="1">
        <v>45707</v>
      </c>
      <c r="Q6675" s="1">
        <v>45727</v>
      </c>
      <c r="R6675">
        <v>1742</v>
      </c>
      <c r="S6675" s="4">
        <v>9.3000000000000007</v>
      </c>
      <c r="T6675" t="s">
        <v>108</v>
      </c>
    </row>
    <row r="6676" spans="1:20" x14ac:dyDescent="0.35">
      <c r="A6676" t="s">
        <v>13186</v>
      </c>
      <c r="B6676" s="5" t="s">
        <v>57</v>
      </c>
      <c r="C6676" s="6">
        <v>121009</v>
      </c>
      <c r="D6676" t="s">
        <v>22</v>
      </c>
      <c r="E6676">
        <v>121009</v>
      </c>
      <c r="F6676" s="5" t="s">
        <v>50</v>
      </c>
      <c r="G6676" s="5" t="s">
        <v>59</v>
      </c>
      <c r="H6676" s="5" t="s">
        <v>97</v>
      </c>
      <c r="I6676" t="s">
        <v>35</v>
      </c>
      <c r="J6676" t="s">
        <v>97</v>
      </c>
      <c r="K6676">
        <v>0</v>
      </c>
      <c r="L6676" s="5" t="s">
        <v>13187</v>
      </c>
      <c r="M6676" s="5" t="s">
        <v>70</v>
      </c>
      <c r="N6676">
        <v>2</v>
      </c>
      <c r="O6676" t="s">
        <v>107</v>
      </c>
      <c r="P6676" s="1">
        <v>45692</v>
      </c>
      <c r="Q6676" s="1">
        <v>45765</v>
      </c>
      <c r="R6676">
        <v>2066</v>
      </c>
      <c r="S6676" s="4">
        <v>8.3000000000000007</v>
      </c>
      <c r="T6676" t="s">
        <v>103</v>
      </c>
    </row>
    <row r="6677" spans="1:20" x14ac:dyDescent="0.35">
      <c r="A6677" t="s">
        <v>13188</v>
      </c>
      <c r="B6677" s="5" t="s">
        <v>28802</v>
      </c>
      <c r="C6677" s="6">
        <v>41556</v>
      </c>
      <c r="D6677" t="s">
        <v>22</v>
      </c>
      <c r="E6677">
        <v>41556</v>
      </c>
      <c r="F6677" s="5" t="s">
        <v>50</v>
      </c>
      <c r="G6677" s="5" t="s">
        <v>59</v>
      </c>
      <c r="H6677" s="5" t="s">
        <v>116</v>
      </c>
      <c r="I6677" t="s">
        <v>35</v>
      </c>
      <c r="J6677" t="s">
        <v>116</v>
      </c>
      <c r="K6677">
        <v>50</v>
      </c>
      <c r="L6677" s="5" t="s">
        <v>13189</v>
      </c>
      <c r="M6677" s="5" t="s">
        <v>37</v>
      </c>
      <c r="N6677">
        <v>4</v>
      </c>
      <c r="O6677" t="s">
        <v>172</v>
      </c>
      <c r="P6677" s="1">
        <v>45685</v>
      </c>
      <c r="Q6677" s="1">
        <v>45746</v>
      </c>
      <c r="R6677">
        <v>1688</v>
      </c>
      <c r="S6677" s="4">
        <v>8.6</v>
      </c>
      <c r="T6677" t="s">
        <v>153</v>
      </c>
    </row>
    <row r="6678" spans="1:20" x14ac:dyDescent="0.35">
      <c r="A6678" t="s">
        <v>13190</v>
      </c>
      <c r="B6678" s="5" t="s">
        <v>73</v>
      </c>
      <c r="C6678" s="6">
        <v>185304</v>
      </c>
      <c r="D6678" t="s">
        <v>92</v>
      </c>
      <c r="E6678">
        <v>138978</v>
      </c>
      <c r="F6678" s="5" t="s">
        <v>23</v>
      </c>
      <c r="G6678" s="5" t="s">
        <v>59</v>
      </c>
      <c r="H6678" s="5" t="s">
        <v>93</v>
      </c>
      <c r="I6678" t="s">
        <v>35</v>
      </c>
      <c r="J6678" t="s">
        <v>294</v>
      </c>
      <c r="K6678">
        <v>0</v>
      </c>
      <c r="L6678" s="5" t="s">
        <v>13191</v>
      </c>
      <c r="M6678" s="5" t="s">
        <v>54</v>
      </c>
      <c r="N6678">
        <v>16</v>
      </c>
      <c r="O6678" t="s">
        <v>46</v>
      </c>
      <c r="P6678" s="1">
        <v>45588</v>
      </c>
      <c r="Q6678" s="1">
        <v>45653</v>
      </c>
      <c r="R6678">
        <v>1002</v>
      </c>
      <c r="S6678" s="4">
        <v>6.6</v>
      </c>
      <c r="T6678" t="s">
        <v>108</v>
      </c>
    </row>
    <row r="6679" spans="1:20" x14ac:dyDescent="0.35">
      <c r="A6679" t="s">
        <v>13192</v>
      </c>
      <c r="B6679" s="5" t="s">
        <v>40</v>
      </c>
      <c r="C6679" s="6">
        <v>53652</v>
      </c>
      <c r="D6679" t="s">
        <v>22</v>
      </c>
      <c r="E6679">
        <v>53652</v>
      </c>
      <c r="F6679" s="5" t="s">
        <v>58</v>
      </c>
      <c r="G6679" s="5" t="s">
        <v>42</v>
      </c>
      <c r="H6679" s="5" t="s">
        <v>191</v>
      </c>
      <c r="I6679" t="s">
        <v>44</v>
      </c>
      <c r="J6679" t="s">
        <v>191</v>
      </c>
      <c r="K6679">
        <v>0</v>
      </c>
      <c r="L6679" s="5" t="s">
        <v>13193</v>
      </c>
      <c r="M6679" s="5" t="s">
        <v>37</v>
      </c>
      <c r="N6679">
        <v>0</v>
      </c>
      <c r="O6679" t="s">
        <v>62</v>
      </c>
      <c r="P6679" s="1">
        <v>45301</v>
      </c>
      <c r="Q6679" s="1">
        <v>45357</v>
      </c>
      <c r="R6679">
        <v>1224</v>
      </c>
      <c r="S6679" s="4">
        <v>5.8</v>
      </c>
      <c r="T6679" t="s">
        <v>103</v>
      </c>
    </row>
    <row r="6680" spans="1:20" x14ac:dyDescent="0.35">
      <c r="A6680" t="s">
        <v>13194</v>
      </c>
      <c r="B6680" s="5" t="s">
        <v>145</v>
      </c>
      <c r="C6680" s="6">
        <v>92383</v>
      </c>
      <c r="D6680" t="s">
        <v>22</v>
      </c>
      <c r="E6680">
        <v>92383</v>
      </c>
      <c r="F6680" s="5" t="s">
        <v>58</v>
      </c>
      <c r="G6680" s="5" t="s">
        <v>59</v>
      </c>
      <c r="H6680" s="5" t="s">
        <v>97</v>
      </c>
      <c r="I6680" t="s">
        <v>35</v>
      </c>
      <c r="J6680" t="s">
        <v>97</v>
      </c>
      <c r="K6680">
        <v>0</v>
      </c>
      <c r="L6680" s="5" t="s">
        <v>10544</v>
      </c>
      <c r="M6680" s="5" t="s">
        <v>70</v>
      </c>
      <c r="N6680">
        <v>1</v>
      </c>
      <c r="O6680" t="s">
        <v>46</v>
      </c>
      <c r="P6680" s="1">
        <v>45453</v>
      </c>
      <c r="Q6680" s="1">
        <v>45484</v>
      </c>
      <c r="R6680">
        <v>1190</v>
      </c>
      <c r="S6680" s="4">
        <v>5.7</v>
      </c>
      <c r="T6680" t="s">
        <v>153</v>
      </c>
    </row>
    <row r="6681" spans="1:20" x14ac:dyDescent="0.35">
      <c r="A6681" t="s">
        <v>13195</v>
      </c>
      <c r="B6681" s="5" t="s">
        <v>57</v>
      </c>
      <c r="C6681" s="6">
        <v>63352</v>
      </c>
      <c r="D6681" t="s">
        <v>41</v>
      </c>
      <c r="E6681">
        <v>53849</v>
      </c>
      <c r="F6681" s="5" t="s">
        <v>58</v>
      </c>
      <c r="G6681" s="5" t="s">
        <v>59</v>
      </c>
      <c r="H6681" s="5" t="s">
        <v>151</v>
      </c>
      <c r="I6681" t="s">
        <v>44</v>
      </c>
      <c r="J6681" t="s">
        <v>629</v>
      </c>
      <c r="K6681">
        <v>0</v>
      </c>
      <c r="L6681" s="5" t="s">
        <v>13196</v>
      </c>
      <c r="M6681" s="5" t="s">
        <v>37</v>
      </c>
      <c r="N6681">
        <v>1</v>
      </c>
      <c r="O6681" t="s">
        <v>141</v>
      </c>
      <c r="P6681" s="1">
        <v>45647</v>
      </c>
      <c r="Q6681" s="1">
        <v>45696</v>
      </c>
      <c r="R6681">
        <v>1985</v>
      </c>
      <c r="S6681" s="4">
        <v>9.5</v>
      </c>
      <c r="T6681" t="s">
        <v>47</v>
      </c>
    </row>
    <row r="6682" spans="1:20" x14ac:dyDescent="0.35">
      <c r="A6682" t="s">
        <v>13197</v>
      </c>
      <c r="B6682" s="5" t="s">
        <v>174</v>
      </c>
      <c r="C6682" s="6">
        <v>177446</v>
      </c>
      <c r="D6682" t="s">
        <v>41</v>
      </c>
      <c r="E6682">
        <v>150829</v>
      </c>
      <c r="F6682" s="5" t="s">
        <v>23</v>
      </c>
      <c r="G6682" s="5" t="s">
        <v>24</v>
      </c>
      <c r="H6682" s="5" t="s">
        <v>126</v>
      </c>
      <c r="I6682" t="s">
        <v>35</v>
      </c>
      <c r="J6682" t="s">
        <v>157</v>
      </c>
      <c r="K6682">
        <v>50</v>
      </c>
      <c r="L6682" s="5" t="s">
        <v>13198</v>
      </c>
      <c r="M6682" s="5" t="s">
        <v>28</v>
      </c>
      <c r="N6682">
        <v>14</v>
      </c>
      <c r="O6682" t="s">
        <v>131</v>
      </c>
      <c r="P6682" s="1">
        <v>45526</v>
      </c>
      <c r="Q6682" s="1">
        <v>45589</v>
      </c>
      <c r="R6682">
        <v>1232</v>
      </c>
      <c r="S6682" s="4">
        <v>5.4</v>
      </c>
      <c r="T6682" t="s">
        <v>118</v>
      </c>
    </row>
    <row r="6683" spans="1:20" x14ac:dyDescent="0.35">
      <c r="A6683" t="s">
        <v>13199</v>
      </c>
      <c r="B6683" s="5" t="s">
        <v>217</v>
      </c>
      <c r="C6683" s="6">
        <v>141780</v>
      </c>
      <c r="D6683" t="s">
        <v>22</v>
      </c>
      <c r="E6683">
        <v>141780</v>
      </c>
      <c r="F6683" s="5" t="s">
        <v>66</v>
      </c>
      <c r="G6683" s="5" t="s">
        <v>24</v>
      </c>
      <c r="H6683" s="5" t="s">
        <v>52</v>
      </c>
      <c r="I6683" t="s">
        <v>26</v>
      </c>
      <c r="J6683" t="s">
        <v>52</v>
      </c>
      <c r="K6683">
        <v>50</v>
      </c>
      <c r="L6683" s="5" t="s">
        <v>13200</v>
      </c>
      <c r="M6683" s="5" t="s">
        <v>28</v>
      </c>
      <c r="N6683">
        <v>8</v>
      </c>
      <c r="O6683" t="s">
        <v>46</v>
      </c>
      <c r="P6683" s="1">
        <v>45546</v>
      </c>
      <c r="Q6683" s="1">
        <v>45602</v>
      </c>
      <c r="R6683">
        <v>1148</v>
      </c>
      <c r="S6683" s="4">
        <v>5.2</v>
      </c>
      <c r="T6683" t="s">
        <v>95</v>
      </c>
    </row>
    <row r="6684" spans="1:20" x14ac:dyDescent="0.35">
      <c r="A6684" t="s">
        <v>13201</v>
      </c>
      <c r="B6684" s="5" t="s">
        <v>21</v>
      </c>
      <c r="C6684" s="6">
        <v>106379</v>
      </c>
      <c r="D6684" t="s">
        <v>22</v>
      </c>
      <c r="E6684">
        <v>106379</v>
      </c>
      <c r="F6684" s="5" t="s">
        <v>23</v>
      </c>
      <c r="G6684" s="5" t="s">
        <v>42</v>
      </c>
      <c r="H6684" s="5" t="s">
        <v>165</v>
      </c>
      <c r="I6684" t="s">
        <v>44</v>
      </c>
      <c r="J6684" t="s">
        <v>165</v>
      </c>
      <c r="K6684">
        <v>0</v>
      </c>
      <c r="L6684" s="5" t="s">
        <v>13202</v>
      </c>
      <c r="M6684" s="5" t="s">
        <v>70</v>
      </c>
      <c r="N6684">
        <v>19</v>
      </c>
      <c r="O6684" t="s">
        <v>71</v>
      </c>
      <c r="P6684" s="1">
        <v>45303</v>
      </c>
      <c r="Q6684" s="1">
        <v>45374</v>
      </c>
      <c r="R6684">
        <v>1018</v>
      </c>
      <c r="S6684" s="4">
        <v>6</v>
      </c>
      <c r="T6684" t="s">
        <v>63</v>
      </c>
    </row>
    <row r="6685" spans="1:20" x14ac:dyDescent="0.35">
      <c r="A6685" t="s">
        <v>13203</v>
      </c>
      <c r="B6685" s="5" t="s">
        <v>28802</v>
      </c>
      <c r="C6685" s="6">
        <v>126231</v>
      </c>
      <c r="D6685" t="s">
        <v>41</v>
      </c>
      <c r="E6685">
        <v>107296</v>
      </c>
      <c r="F6685" s="5" t="s">
        <v>50</v>
      </c>
      <c r="G6685" s="5" t="s">
        <v>24</v>
      </c>
      <c r="H6685" s="5" t="s">
        <v>126</v>
      </c>
      <c r="I6685" t="s">
        <v>35</v>
      </c>
      <c r="J6685" t="s">
        <v>126</v>
      </c>
      <c r="K6685">
        <v>0</v>
      </c>
      <c r="L6685" s="5" t="s">
        <v>13204</v>
      </c>
      <c r="M6685" s="5" t="s">
        <v>37</v>
      </c>
      <c r="N6685">
        <v>2</v>
      </c>
      <c r="O6685" t="s">
        <v>85</v>
      </c>
      <c r="P6685" s="1">
        <v>45461</v>
      </c>
      <c r="Q6685" s="1">
        <v>45498</v>
      </c>
      <c r="R6685">
        <v>2285</v>
      </c>
      <c r="S6685" s="4">
        <v>7.4</v>
      </c>
      <c r="T6685" t="s">
        <v>38</v>
      </c>
    </row>
    <row r="6686" spans="1:20" x14ac:dyDescent="0.35">
      <c r="A6686" t="s">
        <v>13205</v>
      </c>
      <c r="B6686" s="5" t="s">
        <v>217</v>
      </c>
      <c r="C6686" s="6">
        <v>98327</v>
      </c>
      <c r="D6686" t="s">
        <v>120</v>
      </c>
      <c r="E6686">
        <v>88494</v>
      </c>
      <c r="F6686" s="5" t="s">
        <v>58</v>
      </c>
      <c r="G6686" s="5" t="s">
        <v>42</v>
      </c>
      <c r="H6686" s="5" t="s">
        <v>121</v>
      </c>
      <c r="I6686" t="s">
        <v>26</v>
      </c>
      <c r="J6686" t="s">
        <v>121</v>
      </c>
      <c r="K6686">
        <v>0</v>
      </c>
      <c r="L6686" s="5" t="s">
        <v>13206</v>
      </c>
      <c r="M6686" s="5" t="s">
        <v>28</v>
      </c>
      <c r="N6686">
        <v>0</v>
      </c>
      <c r="O6686" t="s">
        <v>85</v>
      </c>
      <c r="P6686" s="1">
        <v>45486</v>
      </c>
      <c r="Q6686" s="1">
        <v>45517</v>
      </c>
      <c r="R6686">
        <v>641</v>
      </c>
      <c r="S6686" s="4">
        <v>5.0999999999999996</v>
      </c>
      <c r="T6686" t="s">
        <v>103</v>
      </c>
    </row>
    <row r="6687" spans="1:20" x14ac:dyDescent="0.35">
      <c r="A6687" t="s">
        <v>13207</v>
      </c>
      <c r="B6687" s="5" t="s">
        <v>57</v>
      </c>
      <c r="C6687" s="6">
        <v>48433</v>
      </c>
      <c r="D6687" t="s">
        <v>41</v>
      </c>
      <c r="E6687">
        <v>41168</v>
      </c>
      <c r="F6687" s="5" t="s">
        <v>58</v>
      </c>
      <c r="G6687" s="5" t="s">
        <v>24</v>
      </c>
      <c r="H6687" s="5" t="s">
        <v>60</v>
      </c>
      <c r="I6687" t="s">
        <v>44</v>
      </c>
      <c r="J6687" t="s">
        <v>60</v>
      </c>
      <c r="K6687">
        <v>0</v>
      </c>
      <c r="L6687" s="5" t="s">
        <v>13208</v>
      </c>
      <c r="M6687" s="5" t="s">
        <v>54</v>
      </c>
      <c r="N6687">
        <v>0</v>
      </c>
      <c r="O6687" t="s">
        <v>131</v>
      </c>
      <c r="P6687" s="1">
        <v>45727</v>
      </c>
      <c r="Q6687" s="1">
        <v>45748</v>
      </c>
      <c r="R6687">
        <v>995</v>
      </c>
      <c r="S6687" s="4">
        <v>5.0999999999999996</v>
      </c>
      <c r="T6687" t="s">
        <v>243</v>
      </c>
    </row>
    <row r="6688" spans="1:20" x14ac:dyDescent="0.35">
      <c r="A6688" t="s">
        <v>13209</v>
      </c>
      <c r="B6688" s="5" t="s">
        <v>217</v>
      </c>
      <c r="C6688" s="6">
        <v>98587</v>
      </c>
      <c r="D6688" t="s">
        <v>22</v>
      </c>
      <c r="E6688">
        <v>98587</v>
      </c>
      <c r="F6688" s="5" t="s">
        <v>50</v>
      </c>
      <c r="G6688" s="5" t="s">
        <v>59</v>
      </c>
      <c r="H6688" s="5" t="s">
        <v>25</v>
      </c>
      <c r="I6688" t="s">
        <v>26</v>
      </c>
      <c r="J6688" t="s">
        <v>1449</v>
      </c>
      <c r="K6688">
        <v>0</v>
      </c>
      <c r="L6688" s="5" t="s">
        <v>13210</v>
      </c>
      <c r="M6688" s="5" t="s">
        <v>28</v>
      </c>
      <c r="N6688">
        <v>2</v>
      </c>
      <c r="O6688" t="s">
        <v>107</v>
      </c>
      <c r="P6688" s="1">
        <v>45411</v>
      </c>
      <c r="Q6688" s="1">
        <v>45483</v>
      </c>
      <c r="R6688">
        <v>1796</v>
      </c>
      <c r="S6688" s="4">
        <v>6.9</v>
      </c>
      <c r="T6688" t="s">
        <v>47</v>
      </c>
    </row>
    <row r="6689" spans="1:20" x14ac:dyDescent="0.35">
      <c r="A6689" t="s">
        <v>13211</v>
      </c>
      <c r="B6689" s="5" t="s">
        <v>73</v>
      </c>
      <c r="C6689" s="6">
        <v>126335</v>
      </c>
      <c r="D6689" t="s">
        <v>65</v>
      </c>
      <c r="E6689">
        <v>164236</v>
      </c>
      <c r="F6689" s="5" t="s">
        <v>50</v>
      </c>
      <c r="G6689" s="5" t="s">
        <v>51</v>
      </c>
      <c r="H6689" s="5" t="s">
        <v>67</v>
      </c>
      <c r="I6689" t="s">
        <v>35</v>
      </c>
      <c r="J6689" t="s">
        <v>313</v>
      </c>
      <c r="K6689">
        <v>100</v>
      </c>
      <c r="L6689" s="5" t="s">
        <v>13212</v>
      </c>
      <c r="M6689" s="5" t="s">
        <v>70</v>
      </c>
      <c r="N6689">
        <v>4</v>
      </c>
      <c r="O6689" t="s">
        <v>78</v>
      </c>
      <c r="P6689" s="1">
        <v>45414</v>
      </c>
      <c r="Q6689" s="1">
        <v>45458</v>
      </c>
      <c r="R6689">
        <v>1252</v>
      </c>
      <c r="S6689" s="4">
        <v>5.6</v>
      </c>
      <c r="T6689" t="s">
        <v>103</v>
      </c>
    </row>
    <row r="6690" spans="1:20" x14ac:dyDescent="0.35">
      <c r="A6690" t="s">
        <v>13213</v>
      </c>
      <c r="B6690" s="5" t="s">
        <v>105</v>
      </c>
      <c r="C6690" s="6">
        <v>155034</v>
      </c>
      <c r="D6690" t="s">
        <v>22</v>
      </c>
      <c r="E6690">
        <v>155034</v>
      </c>
      <c r="F6690" s="5" t="s">
        <v>66</v>
      </c>
      <c r="G6690" s="5" t="s">
        <v>59</v>
      </c>
      <c r="H6690" s="5" t="s">
        <v>25</v>
      </c>
      <c r="I6690" t="s">
        <v>35</v>
      </c>
      <c r="J6690" t="s">
        <v>110</v>
      </c>
      <c r="K6690">
        <v>100</v>
      </c>
      <c r="L6690" s="5" t="s">
        <v>13214</v>
      </c>
      <c r="M6690" s="5" t="s">
        <v>28</v>
      </c>
      <c r="N6690">
        <v>6</v>
      </c>
      <c r="O6690" t="s">
        <v>46</v>
      </c>
      <c r="P6690" s="1">
        <v>45697</v>
      </c>
      <c r="Q6690" s="1">
        <v>45723</v>
      </c>
      <c r="R6690">
        <v>1045</v>
      </c>
      <c r="S6690" s="4">
        <v>5.5</v>
      </c>
      <c r="T6690" t="s">
        <v>108</v>
      </c>
    </row>
    <row r="6691" spans="1:20" x14ac:dyDescent="0.35">
      <c r="A6691" t="s">
        <v>13215</v>
      </c>
      <c r="B6691" s="5" t="s">
        <v>28800</v>
      </c>
      <c r="C6691" s="6">
        <v>68806</v>
      </c>
      <c r="D6691" t="s">
        <v>22</v>
      </c>
      <c r="E6691">
        <v>68806</v>
      </c>
      <c r="F6691" s="5" t="s">
        <v>58</v>
      </c>
      <c r="G6691" s="5" t="s">
        <v>59</v>
      </c>
      <c r="H6691" s="5" t="s">
        <v>97</v>
      </c>
      <c r="I6691" t="s">
        <v>44</v>
      </c>
      <c r="J6691" t="s">
        <v>97</v>
      </c>
      <c r="K6691">
        <v>50</v>
      </c>
      <c r="L6691" s="5" t="s">
        <v>13216</v>
      </c>
      <c r="M6691" s="5" t="s">
        <v>54</v>
      </c>
      <c r="N6691">
        <v>0</v>
      </c>
      <c r="O6691" t="s">
        <v>131</v>
      </c>
      <c r="P6691" s="1">
        <v>45301</v>
      </c>
      <c r="Q6691" s="1">
        <v>45346</v>
      </c>
      <c r="R6691">
        <v>1873</v>
      </c>
      <c r="S6691" s="4">
        <v>8.9</v>
      </c>
      <c r="T6691" t="s">
        <v>63</v>
      </c>
    </row>
    <row r="6692" spans="1:20" x14ac:dyDescent="0.35">
      <c r="A6692" t="s">
        <v>13217</v>
      </c>
      <c r="B6692" s="5" t="s">
        <v>57</v>
      </c>
      <c r="C6692" s="6">
        <v>161126</v>
      </c>
      <c r="D6692" t="s">
        <v>41</v>
      </c>
      <c r="E6692">
        <v>136957</v>
      </c>
      <c r="F6692" s="5" t="s">
        <v>23</v>
      </c>
      <c r="G6692" s="5" t="s">
        <v>59</v>
      </c>
      <c r="H6692" s="5" t="s">
        <v>43</v>
      </c>
      <c r="I6692" t="s">
        <v>35</v>
      </c>
      <c r="J6692" t="s">
        <v>82</v>
      </c>
      <c r="K6692">
        <v>0</v>
      </c>
      <c r="L6692" s="5" t="s">
        <v>13218</v>
      </c>
      <c r="M6692" s="5" t="s">
        <v>54</v>
      </c>
      <c r="N6692">
        <v>16</v>
      </c>
      <c r="O6692" t="s">
        <v>172</v>
      </c>
      <c r="P6692" s="1">
        <v>45700</v>
      </c>
      <c r="Q6692" s="1">
        <v>45748</v>
      </c>
      <c r="R6692">
        <v>1563</v>
      </c>
      <c r="S6692" s="4">
        <v>9.9</v>
      </c>
      <c r="T6692" t="s">
        <v>55</v>
      </c>
    </row>
    <row r="6693" spans="1:20" x14ac:dyDescent="0.35">
      <c r="A6693" t="s">
        <v>13219</v>
      </c>
      <c r="B6693" s="5" t="s">
        <v>105</v>
      </c>
      <c r="C6693" s="6">
        <v>61977</v>
      </c>
      <c r="D6693" t="s">
        <v>22</v>
      </c>
      <c r="E6693">
        <v>61977</v>
      </c>
      <c r="F6693" s="5" t="s">
        <v>58</v>
      </c>
      <c r="G6693" s="5" t="s">
        <v>24</v>
      </c>
      <c r="H6693" s="5" t="s">
        <v>165</v>
      </c>
      <c r="I6693" t="s">
        <v>26</v>
      </c>
      <c r="J6693" t="s">
        <v>126</v>
      </c>
      <c r="K6693">
        <v>0</v>
      </c>
      <c r="L6693" s="5" t="s">
        <v>13220</v>
      </c>
      <c r="M6693" s="5" t="s">
        <v>70</v>
      </c>
      <c r="N6693">
        <v>1</v>
      </c>
      <c r="O6693" t="s">
        <v>78</v>
      </c>
      <c r="P6693" s="1">
        <v>45691</v>
      </c>
      <c r="Q6693" s="1">
        <v>45759</v>
      </c>
      <c r="R6693">
        <v>535</v>
      </c>
      <c r="S6693" s="4">
        <v>8.1</v>
      </c>
      <c r="T6693" t="s">
        <v>38</v>
      </c>
    </row>
    <row r="6694" spans="1:20" x14ac:dyDescent="0.35">
      <c r="A6694" t="s">
        <v>13221</v>
      </c>
      <c r="B6694" s="5" t="s">
        <v>57</v>
      </c>
      <c r="C6694" s="6">
        <v>92188</v>
      </c>
      <c r="D6694" t="s">
        <v>81</v>
      </c>
      <c r="E6694">
        <v>124454</v>
      </c>
      <c r="F6694" s="5" t="s">
        <v>66</v>
      </c>
      <c r="G6694" s="5" t="s">
        <v>59</v>
      </c>
      <c r="H6694" s="5" t="s">
        <v>82</v>
      </c>
      <c r="I6694" t="s">
        <v>44</v>
      </c>
      <c r="J6694" t="s">
        <v>82</v>
      </c>
      <c r="K6694">
        <v>100</v>
      </c>
      <c r="L6694" s="5" t="s">
        <v>13222</v>
      </c>
      <c r="M6694" s="5" t="s">
        <v>54</v>
      </c>
      <c r="N6694">
        <v>9</v>
      </c>
      <c r="O6694" t="s">
        <v>141</v>
      </c>
      <c r="P6694" s="1">
        <v>45775</v>
      </c>
      <c r="Q6694" s="1">
        <v>45801</v>
      </c>
      <c r="R6694">
        <v>2170</v>
      </c>
      <c r="S6694" s="4">
        <v>5.3</v>
      </c>
      <c r="T6694" t="s">
        <v>103</v>
      </c>
    </row>
    <row r="6695" spans="1:20" x14ac:dyDescent="0.35">
      <c r="A6695" t="s">
        <v>13223</v>
      </c>
      <c r="B6695" s="5" t="s">
        <v>174</v>
      </c>
      <c r="C6695" s="6">
        <v>34860</v>
      </c>
      <c r="D6695" t="s">
        <v>22</v>
      </c>
      <c r="E6695">
        <v>34860</v>
      </c>
      <c r="F6695" s="5" t="s">
        <v>66</v>
      </c>
      <c r="G6695" s="5" t="s">
        <v>59</v>
      </c>
      <c r="H6695" s="5" t="s">
        <v>116</v>
      </c>
      <c r="I6695" t="s">
        <v>44</v>
      </c>
      <c r="J6695" t="s">
        <v>304</v>
      </c>
      <c r="K6695">
        <v>100</v>
      </c>
      <c r="L6695" s="5" t="s">
        <v>13224</v>
      </c>
      <c r="M6695" s="5" t="s">
        <v>28</v>
      </c>
      <c r="N6695">
        <v>7</v>
      </c>
      <c r="O6695" t="s">
        <v>88</v>
      </c>
      <c r="P6695" s="1">
        <v>45727</v>
      </c>
      <c r="Q6695" s="1">
        <v>45779</v>
      </c>
      <c r="R6695">
        <v>2487</v>
      </c>
      <c r="S6695" s="4">
        <v>7.3</v>
      </c>
      <c r="T6695" t="s">
        <v>103</v>
      </c>
    </row>
    <row r="6696" spans="1:20" x14ac:dyDescent="0.35">
      <c r="A6696" t="s">
        <v>13225</v>
      </c>
      <c r="B6696" s="5" t="s">
        <v>21</v>
      </c>
      <c r="C6696" s="6">
        <v>65877</v>
      </c>
      <c r="D6696" t="s">
        <v>22</v>
      </c>
      <c r="E6696">
        <v>65877</v>
      </c>
      <c r="F6696" s="5" t="s">
        <v>58</v>
      </c>
      <c r="G6696" s="5" t="s">
        <v>59</v>
      </c>
      <c r="H6696" s="5" t="s">
        <v>52</v>
      </c>
      <c r="I6696" t="s">
        <v>26</v>
      </c>
      <c r="J6696" t="s">
        <v>52</v>
      </c>
      <c r="K6696">
        <v>0</v>
      </c>
      <c r="L6696" s="5" t="s">
        <v>13226</v>
      </c>
      <c r="M6696" s="5" t="s">
        <v>37</v>
      </c>
      <c r="N6696">
        <v>0</v>
      </c>
      <c r="O6696" t="s">
        <v>88</v>
      </c>
      <c r="P6696" s="1">
        <v>45379</v>
      </c>
      <c r="Q6696" s="1">
        <v>45435</v>
      </c>
      <c r="R6696">
        <v>1899</v>
      </c>
      <c r="S6696" s="4">
        <v>7.2</v>
      </c>
      <c r="T6696" t="s">
        <v>153</v>
      </c>
    </row>
    <row r="6697" spans="1:20" x14ac:dyDescent="0.35">
      <c r="A6697" t="s">
        <v>13227</v>
      </c>
      <c r="B6697" s="5" t="s">
        <v>174</v>
      </c>
      <c r="C6697" s="6">
        <v>126854</v>
      </c>
      <c r="D6697" t="s">
        <v>81</v>
      </c>
      <c r="E6697">
        <v>171253</v>
      </c>
      <c r="F6697" s="5" t="s">
        <v>66</v>
      </c>
      <c r="G6697" s="5" t="s">
        <v>42</v>
      </c>
      <c r="H6697" s="5" t="s">
        <v>82</v>
      </c>
      <c r="I6697" t="s">
        <v>44</v>
      </c>
      <c r="J6697" t="s">
        <v>82</v>
      </c>
      <c r="K6697">
        <v>100</v>
      </c>
      <c r="L6697" s="5" t="s">
        <v>13228</v>
      </c>
      <c r="M6697" s="5" t="s">
        <v>70</v>
      </c>
      <c r="N6697">
        <v>9</v>
      </c>
      <c r="O6697" t="s">
        <v>167</v>
      </c>
      <c r="P6697" s="1">
        <v>45537</v>
      </c>
      <c r="Q6697" s="1">
        <v>45580</v>
      </c>
      <c r="R6697">
        <v>1528</v>
      </c>
      <c r="S6697" s="4">
        <v>6.9</v>
      </c>
      <c r="T6697" t="s">
        <v>243</v>
      </c>
    </row>
    <row r="6698" spans="1:20" x14ac:dyDescent="0.35">
      <c r="A6698" t="s">
        <v>13229</v>
      </c>
      <c r="B6698" s="5" t="s">
        <v>28800</v>
      </c>
      <c r="C6698" s="6">
        <v>242745</v>
      </c>
      <c r="D6698" t="s">
        <v>22</v>
      </c>
      <c r="E6698">
        <v>242745</v>
      </c>
      <c r="F6698" s="5" t="s">
        <v>23</v>
      </c>
      <c r="G6698" s="5" t="s">
        <v>59</v>
      </c>
      <c r="H6698" s="5" t="s">
        <v>191</v>
      </c>
      <c r="I6698" t="s">
        <v>35</v>
      </c>
      <c r="J6698" t="s">
        <v>191</v>
      </c>
      <c r="K6698">
        <v>0</v>
      </c>
      <c r="L6698" s="5" t="s">
        <v>13230</v>
      </c>
      <c r="M6698" s="5" t="s">
        <v>70</v>
      </c>
      <c r="N6698">
        <v>18</v>
      </c>
      <c r="O6698" t="s">
        <v>147</v>
      </c>
      <c r="P6698" s="1">
        <v>45371</v>
      </c>
      <c r="Q6698" s="1">
        <v>45396</v>
      </c>
      <c r="R6698">
        <v>1897</v>
      </c>
      <c r="S6698" s="4">
        <v>5.4</v>
      </c>
      <c r="T6698" t="s">
        <v>108</v>
      </c>
    </row>
    <row r="6699" spans="1:20" x14ac:dyDescent="0.35">
      <c r="A6699" t="s">
        <v>13231</v>
      </c>
      <c r="B6699" s="5" t="s">
        <v>28802</v>
      </c>
      <c r="C6699" s="6">
        <v>91867</v>
      </c>
      <c r="D6699" t="s">
        <v>22</v>
      </c>
      <c r="E6699">
        <v>91867</v>
      </c>
      <c r="F6699" s="5" t="s">
        <v>23</v>
      </c>
      <c r="G6699" s="5" t="s">
        <v>42</v>
      </c>
      <c r="H6699" s="5" t="s">
        <v>157</v>
      </c>
      <c r="I6699" t="s">
        <v>35</v>
      </c>
      <c r="J6699" t="s">
        <v>129</v>
      </c>
      <c r="K6699">
        <v>0</v>
      </c>
      <c r="L6699" s="5" t="s">
        <v>13232</v>
      </c>
      <c r="M6699" s="5" t="s">
        <v>70</v>
      </c>
      <c r="N6699">
        <v>17</v>
      </c>
      <c r="O6699" t="s">
        <v>147</v>
      </c>
      <c r="P6699" s="1">
        <v>45372</v>
      </c>
      <c r="Q6699" s="1">
        <v>45422</v>
      </c>
      <c r="R6699">
        <v>1486</v>
      </c>
      <c r="S6699" s="4">
        <v>8.6999999999999993</v>
      </c>
      <c r="T6699" t="s">
        <v>47</v>
      </c>
    </row>
    <row r="6700" spans="1:20" x14ac:dyDescent="0.35">
      <c r="A6700" t="s">
        <v>13233</v>
      </c>
      <c r="B6700" s="5" t="s">
        <v>49</v>
      </c>
      <c r="C6700" s="6">
        <v>134543</v>
      </c>
      <c r="D6700" t="s">
        <v>22</v>
      </c>
      <c r="E6700">
        <v>134543</v>
      </c>
      <c r="F6700" s="5" t="s">
        <v>23</v>
      </c>
      <c r="G6700" s="5" t="s">
        <v>24</v>
      </c>
      <c r="H6700" s="5" t="s">
        <v>191</v>
      </c>
      <c r="I6700" t="s">
        <v>44</v>
      </c>
      <c r="J6700" t="s">
        <v>191</v>
      </c>
      <c r="K6700">
        <v>50</v>
      </c>
      <c r="L6700" s="5" t="s">
        <v>13234</v>
      </c>
      <c r="M6700" s="5" t="s">
        <v>70</v>
      </c>
      <c r="N6700">
        <v>14</v>
      </c>
      <c r="O6700" t="s">
        <v>131</v>
      </c>
      <c r="P6700" s="1">
        <v>45426</v>
      </c>
      <c r="Q6700" s="1">
        <v>45493</v>
      </c>
      <c r="R6700">
        <v>2330</v>
      </c>
      <c r="S6700" s="4">
        <v>8.1999999999999993</v>
      </c>
      <c r="T6700" t="s">
        <v>210</v>
      </c>
    </row>
    <row r="6701" spans="1:20" x14ac:dyDescent="0.35">
      <c r="A6701" t="s">
        <v>13235</v>
      </c>
      <c r="B6701" s="5" t="s">
        <v>28799</v>
      </c>
      <c r="C6701" s="6">
        <v>193446</v>
      </c>
      <c r="D6701" t="s">
        <v>22</v>
      </c>
      <c r="E6701">
        <v>193446</v>
      </c>
      <c r="F6701" s="5" t="s">
        <v>23</v>
      </c>
      <c r="G6701" s="5" t="s">
        <v>24</v>
      </c>
      <c r="H6701" s="5" t="s">
        <v>25</v>
      </c>
      <c r="I6701" t="s">
        <v>44</v>
      </c>
      <c r="J6701" t="s">
        <v>25</v>
      </c>
      <c r="K6701">
        <v>100</v>
      </c>
      <c r="L6701" s="5" t="s">
        <v>13236</v>
      </c>
      <c r="M6701" s="5" t="s">
        <v>70</v>
      </c>
      <c r="N6701">
        <v>13</v>
      </c>
      <c r="O6701" t="s">
        <v>88</v>
      </c>
      <c r="P6701" s="1">
        <v>45391</v>
      </c>
      <c r="Q6701" s="1">
        <v>45449</v>
      </c>
      <c r="R6701">
        <v>1027</v>
      </c>
      <c r="S6701" s="4">
        <v>6.2</v>
      </c>
      <c r="T6701" t="s">
        <v>79</v>
      </c>
    </row>
    <row r="6702" spans="1:20" x14ac:dyDescent="0.35">
      <c r="A6702" t="s">
        <v>13237</v>
      </c>
      <c r="B6702" s="5" t="s">
        <v>91</v>
      </c>
      <c r="C6702" s="6">
        <v>60381</v>
      </c>
      <c r="D6702" t="s">
        <v>22</v>
      </c>
      <c r="E6702">
        <v>60381</v>
      </c>
      <c r="F6702" s="5" t="s">
        <v>66</v>
      </c>
      <c r="G6702" s="5" t="s">
        <v>42</v>
      </c>
      <c r="H6702" s="5" t="s">
        <v>157</v>
      </c>
      <c r="I6702" t="s">
        <v>44</v>
      </c>
      <c r="J6702" t="s">
        <v>157</v>
      </c>
      <c r="K6702">
        <v>100</v>
      </c>
      <c r="L6702" s="5" t="s">
        <v>13238</v>
      </c>
      <c r="M6702" s="5" t="s">
        <v>70</v>
      </c>
      <c r="N6702">
        <v>5</v>
      </c>
      <c r="O6702" t="s">
        <v>71</v>
      </c>
      <c r="P6702" s="1">
        <v>45453</v>
      </c>
      <c r="Q6702" s="1">
        <v>45483</v>
      </c>
      <c r="R6702">
        <v>2340</v>
      </c>
      <c r="S6702" s="4">
        <v>9</v>
      </c>
      <c r="T6702" t="s">
        <v>89</v>
      </c>
    </row>
    <row r="6703" spans="1:20" x14ac:dyDescent="0.35">
      <c r="A6703" t="s">
        <v>13239</v>
      </c>
      <c r="B6703" s="5" t="s">
        <v>40</v>
      </c>
      <c r="C6703" s="6">
        <v>163915</v>
      </c>
      <c r="D6703" t="s">
        <v>81</v>
      </c>
      <c r="E6703">
        <v>221285</v>
      </c>
      <c r="F6703" s="5" t="s">
        <v>66</v>
      </c>
      <c r="G6703" s="5" t="s">
        <v>42</v>
      </c>
      <c r="H6703" s="5" t="s">
        <v>82</v>
      </c>
      <c r="I6703" t="s">
        <v>35</v>
      </c>
      <c r="J6703" t="s">
        <v>82</v>
      </c>
      <c r="K6703">
        <v>50</v>
      </c>
      <c r="L6703" s="5" t="s">
        <v>13240</v>
      </c>
      <c r="M6703" s="5" t="s">
        <v>54</v>
      </c>
      <c r="N6703">
        <v>8</v>
      </c>
      <c r="O6703" t="s">
        <v>141</v>
      </c>
      <c r="P6703" s="1">
        <v>45553</v>
      </c>
      <c r="Q6703" s="1">
        <v>45616</v>
      </c>
      <c r="R6703">
        <v>1260</v>
      </c>
      <c r="S6703" s="4">
        <v>9.1</v>
      </c>
      <c r="T6703" t="s">
        <v>63</v>
      </c>
    </row>
    <row r="6704" spans="1:20" x14ac:dyDescent="0.35">
      <c r="A6704" t="s">
        <v>13241</v>
      </c>
      <c r="B6704" s="5" t="s">
        <v>28802</v>
      </c>
      <c r="C6704" s="6">
        <v>68470</v>
      </c>
      <c r="D6704" t="s">
        <v>41</v>
      </c>
      <c r="E6704">
        <v>58200</v>
      </c>
      <c r="F6704" s="5" t="s">
        <v>50</v>
      </c>
      <c r="G6704" s="5" t="s">
        <v>59</v>
      </c>
      <c r="H6704" s="5" t="s">
        <v>60</v>
      </c>
      <c r="I6704" t="s">
        <v>44</v>
      </c>
      <c r="J6704" t="s">
        <v>60</v>
      </c>
      <c r="K6704">
        <v>100</v>
      </c>
      <c r="L6704" s="5" t="s">
        <v>13242</v>
      </c>
      <c r="M6704" s="5" t="s">
        <v>54</v>
      </c>
      <c r="N6704">
        <v>4</v>
      </c>
      <c r="O6704" t="s">
        <v>147</v>
      </c>
      <c r="P6704" s="1">
        <v>45371</v>
      </c>
      <c r="Q6704" s="1">
        <v>45434</v>
      </c>
      <c r="R6704">
        <v>2278</v>
      </c>
      <c r="S6704" s="4">
        <v>7</v>
      </c>
      <c r="T6704" t="s">
        <v>136</v>
      </c>
    </row>
    <row r="6705" spans="1:20" x14ac:dyDescent="0.35">
      <c r="A6705" t="s">
        <v>13243</v>
      </c>
      <c r="B6705" s="5" t="s">
        <v>28799</v>
      </c>
      <c r="C6705" s="6">
        <v>161796</v>
      </c>
      <c r="D6705" t="s">
        <v>22</v>
      </c>
      <c r="E6705">
        <v>161796</v>
      </c>
      <c r="F6705" s="5" t="s">
        <v>23</v>
      </c>
      <c r="G6705" s="5" t="s">
        <v>51</v>
      </c>
      <c r="H6705" s="5" t="s">
        <v>68</v>
      </c>
      <c r="I6705" t="s">
        <v>44</v>
      </c>
      <c r="J6705" t="s">
        <v>121</v>
      </c>
      <c r="K6705">
        <v>0</v>
      </c>
      <c r="L6705" s="5" t="s">
        <v>13244</v>
      </c>
      <c r="M6705" s="5" t="s">
        <v>37</v>
      </c>
      <c r="N6705">
        <v>13</v>
      </c>
      <c r="O6705" t="s">
        <v>135</v>
      </c>
      <c r="P6705" s="1">
        <v>45566</v>
      </c>
      <c r="Q6705" s="1">
        <v>45624</v>
      </c>
      <c r="R6705">
        <v>529</v>
      </c>
      <c r="S6705" s="4">
        <v>5.0999999999999996</v>
      </c>
      <c r="T6705" t="s">
        <v>47</v>
      </c>
    </row>
    <row r="6706" spans="1:20" x14ac:dyDescent="0.35">
      <c r="A6706" t="s">
        <v>13245</v>
      </c>
      <c r="B6706" s="5" t="s">
        <v>40</v>
      </c>
      <c r="C6706" s="6">
        <v>179771</v>
      </c>
      <c r="D6706" t="s">
        <v>22</v>
      </c>
      <c r="E6706">
        <v>179771</v>
      </c>
      <c r="F6706" s="5" t="s">
        <v>23</v>
      </c>
      <c r="G6706" s="5" t="s">
        <v>51</v>
      </c>
      <c r="H6706" s="5" t="s">
        <v>25</v>
      </c>
      <c r="I6706" t="s">
        <v>44</v>
      </c>
      <c r="J6706" t="s">
        <v>165</v>
      </c>
      <c r="K6706">
        <v>0</v>
      </c>
      <c r="L6706" s="5" t="s">
        <v>13112</v>
      </c>
      <c r="M6706" s="5" t="s">
        <v>70</v>
      </c>
      <c r="N6706">
        <v>12</v>
      </c>
      <c r="O6706" t="s">
        <v>112</v>
      </c>
      <c r="P6706" s="1">
        <v>45385</v>
      </c>
      <c r="Q6706" s="1">
        <v>45424</v>
      </c>
      <c r="R6706">
        <v>508</v>
      </c>
      <c r="S6706" s="4">
        <v>7.4</v>
      </c>
      <c r="T6706" t="s">
        <v>108</v>
      </c>
    </row>
    <row r="6707" spans="1:20" x14ac:dyDescent="0.35">
      <c r="A6707" t="s">
        <v>13246</v>
      </c>
      <c r="B6707" s="5" t="s">
        <v>28801</v>
      </c>
      <c r="C6707" s="6">
        <v>93524</v>
      </c>
      <c r="D6707" t="s">
        <v>22</v>
      </c>
      <c r="E6707">
        <v>93524</v>
      </c>
      <c r="F6707" s="5" t="s">
        <v>58</v>
      </c>
      <c r="G6707" s="5" t="s">
        <v>59</v>
      </c>
      <c r="H6707" s="5" t="s">
        <v>68</v>
      </c>
      <c r="I6707" t="s">
        <v>26</v>
      </c>
      <c r="J6707" t="s">
        <v>68</v>
      </c>
      <c r="K6707">
        <v>100</v>
      </c>
      <c r="L6707" s="5" t="s">
        <v>13247</v>
      </c>
      <c r="M6707" s="5" t="s">
        <v>37</v>
      </c>
      <c r="N6707">
        <v>0</v>
      </c>
      <c r="O6707" t="s">
        <v>167</v>
      </c>
      <c r="P6707" s="1">
        <v>45360</v>
      </c>
      <c r="Q6707" s="1">
        <v>45405</v>
      </c>
      <c r="R6707">
        <v>1533</v>
      </c>
      <c r="S6707" s="4">
        <v>7.2</v>
      </c>
      <c r="T6707" t="s">
        <v>95</v>
      </c>
    </row>
    <row r="6708" spans="1:20" x14ac:dyDescent="0.35">
      <c r="A6708" t="s">
        <v>13248</v>
      </c>
      <c r="B6708" s="5" t="s">
        <v>28802</v>
      </c>
      <c r="C6708" s="6">
        <v>165207</v>
      </c>
      <c r="D6708" t="s">
        <v>22</v>
      </c>
      <c r="E6708">
        <v>165207</v>
      </c>
      <c r="F6708" s="5" t="s">
        <v>66</v>
      </c>
      <c r="G6708" s="5" t="s">
        <v>51</v>
      </c>
      <c r="H6708" s="5" t="s">
        <v>97</v>
      </c>
      <c r="I6708" t="s">
        <v>44</v>
      </c>
      <c r="J6708" t="s">
        <v>43</v>
      </c>
      <c r="K6708">
        <v>100</v>
      </c>
      <c r="L6708" s="5" t="s">
        <v>13249</v>
      </c>
      <c r="M6708" s="5" t="s">
        <v>70</v>
      </c>
      <c r="N6708">
        <v>5</v>
      </c>
      <c r="O6708" t="s">
        <v>46</v>
      </c>
      <c r="P6708" s="1">
        <v>45726</v>
      </c>
      <c r="Q6708" s="1">
        <v>45754</v>
      </c>
      <c r="R6708">
        <v>946</v>
      </c>
      <c r="S6708" s="4">
        <v>6.8</v>
      </c>
      <c r="T6708" t="s">
        <v>30</v>
      </c>
    </row>
    <row r="6709" spans="1:20" x14ac:dyDescent="0.35">
      <c r="A6709" t="s">
        <v>13250</v>
      </c>
      <c r="B6709" s="5" t="s">
        <v>174</v>
      </c>
      <c r="C6709" s="6">
        <v>63790</v>
      </c>
      <c r="D6709" t="s">
        <v>92</v>
      </c>
      <c r="E6709">
        <v>47843</v>
      </c>
      <c r="F6709" s="5" t="s">
        <v>58</v>
      </c>
      <c r="G6709" s="5" t="s">
        <v>24</v>
      </c>
      <c r="H6709" s="5" t="s">
        <v>93</v>
      </c>
      <c r="I6709" t="s">
        <v>26</v>
      </c>
      <c r="J6709" t="s">
        <v>93</v>
      </c>
      <c r="K6709">
        <v>50</v>
      </c>
      <c r="L6709" s="5" t="s">
        <v>13251</v>
      </c>
      <c r="M6709" s="5" t="s">
        <v>28</v>
      </c>
      <c r="N6709">
        <v>1</v>
      </c>
      <c r="O6709" t="s">
        <v>88</v>
      </c>
      <c r="P6709" s="1">
        <v>45694</v>
      </c>
      <c r="Q6709" s="1">
        <v>45744</v>
      </c>
      <c r="R6709">
        <v>644</v>
      </c>
      <c r="S6709" s="4">
        <v>8.1</v>
      </c>
      <c r="T6709" t="s">
        <v>108</v>
      </c>
    </row>
    <row r="6710" spans="1:20" x14ac:dyDescent="0.35">
      <c r="A6710" t="s">
        <v>13252</v>
      </c>
      <c r="B6710" s="5" t="s">
        <v>179</v>
      </c>
      <c r="C6710" s="6">
        <v>166660</v>
      </c>
      <c r="D6710" t="s">
        <v>22</v>
      </c>
      <c r="E6710">
        <v>166660</v>
      </c>
      <c r="F6710" s="5" t="s">
        <v>23</v>
      </c>
      <c r="G6710" s="5" t="s">
        <v>42</v>
      </c>
      <c r="H6710" s="5" t="s">
        <v>52</v>
      </c>
      <c r="I6710" t="s">
        <v>44</v>
      </c>
      <c r="J6710" t="s">
        <v>52</v>
      </c>
      <c r="K6710">
        <v>50</v>
      </c>
      <c r="L6710" s="5" t="s">
        <v>13253</v>
      </c>
      <c r="M6710" s="5" t="s">
        <v>54</v>
      </c>
      <c r="N6710">
        <v>11</v>
      </c>
      <c r="O6710" t="s">
        <v>88</v>
      </c>
      <c r="P6710" s="1">
        <v>45671</v>
      </c>
      <c r="Q6710" s="1">
        <v>45709</v>
      </c>
      <c r="R6710">
        <v>715</v>
      </c>
      <c r="S6710" s="4">
        <v>9.6999999999999993</v>
      </c>
      <c r="T6710" t="s">
        <v>277</v>
      </c>
    </row>
    <row r="6711" spans="1:20" x14ac:dyDescent="0.35">
      <c r="A6711" t="s">
        <v>13254</v>
      </c>
      <c r="B6711" s="5" t="s">
        <v>28799</v>
      </c>
      <c r="C6711" s="6">
        <v>65921</v>
      </c>
      <c r="D6711" t="s">
        <v>22</v>
      </c>
      <c r="E6711">
        <v>65921</v>
      </c>
      <c r="F6711" s="5" t="s">
        <v>50</v>
      </c>
      <c r="G6711" s="5" t="s">
        <v>24</v>
      </c>
      <c r="H6711" s="5" t="s">
        <v>52</v>
      </c>
      <c r="I6711" t="s">
        <v>44</v>
      </c>
      <c r="J6711" t="s">
        <v>52</v>
      </c>
      <c r="K6711">
        <v>0</v>
      </c>
      <c r="L6711" s="5" t="s">
        <v>13255</v>
      </c>
      <c r="M6711" s="5" t="s">
        <v>70</v>
      </c>
      <c r="N6711">
        <v>4</v>
      </c>
      <c r="O6711" t="s">
        <v>167</v>
      </c>
      <c r="P6711" s="1">
        <v>45679</v>
      </c>
      <c r="Q6711" s="1">
        <v>45735</v>
      </c>
      <c r="R6711">
        <v>905</v>
      </c>
      <c r="S6711" s="4">
        <v>6.7</v>
      </c>
      <c r="T6711" t="s">
        <v>89</v>
      </c>
    </row>
    <row r="6712" spans="1:20" x14ac:dyDescent="0.35">
      <c r="A6712" t="s">
        <v>13256</v>
      </c>
      <c r="B6712" s="5" t="s">
        <v>28799</v>
      </c>
      <c r="C6712" s="6">
        <v>126851</v>
      </c>
      <c r="D6712" t="s">
        <v>41</v>
      </c>
      <c r="E6712">
        <v>107823</v>
      </c>
      <c r="F6712" s="5" t="s">
        <v>66</v>
      </c>
      <c r="G6712" s="5" t="s">
        <v>51</v>
      </c>
      <c r="H6712" s="5" t="s">
        <v>151</v>
      </c>
      <c r="I6712" t="s">
        <v>35</v>
      </c>
      <c r="J6712" t="s">
        <v>151</v>
      </c>
      <c r="K6712">
        <v>100</v>
      </c>
      <c r="L6712" s="5" t="s">
        <v>13257</v>
      </c>
      <c r="M6712" s="5" t="s">
        <v>54</v>
      </c>
      <c r="N6712">
        <v>7</v>
      </c>
      <c r="O6712" t="s">
        <v>85</v>
      </c>
      <c r="P6712" s="1">
        <v>45577</v>
      </c>
      <c r="Q6712" s="1">
        <v>45602</v>
      </c>
      <c r="R6712">
        <v>2223</v>
      </c>
      <c r="S6712" s="4">
        <v>9.8000000000000007</v>
      </c>
      <c r="T6712" t="s">
        <v>136</v>
      </c>
    </row>
    <row r="6713" spans="1:20" x14ac:dyDescent="0.35">
      <c r="A6713" t="s">
        <v>13258</v>
      </c>
      <c r="B6713" s="5" t="s">
        <v>28800</v>
      </c>
      <c r="C6713" s="6">
        <v>90333</v>
      </c>
      <c r="D6713" t="s">
        <v>22</v>
      </c>
      <c r="E6713">
        <v>90333</v>
      </c>
      <c r="F6713" s="5" t="s">
        <v>66</v>
      </c>
      <c r="G6713" s="5" t="s">
        <v>59</v>
      </c>
      <c r="H6713" s="5" t="s">
        <v>191</v>
      </c>
      <c r="I6713" t="s">
        <v>44</v>
      </c>
      <c r="J6713" t="s">
        <v>1192</v>
      </c>
      <c r="K6713">
        <v>100</v>
      </c>
      <c r="L6713" s="5" t="s">
        <v>13259</v>
      </c>
      <c r="M6713" s="5" t="s">
        <v>70</v>
      </c>
      <c r="N6713">
        <v>9</v>
      </c>
      <c r="O6713" t="s">
        <v>141</v>
      </c>
      <c r="P6713" s="1">
        <v>45572</v>
      </c>
      <c r="Q6713" s="1">
        <v>45601</v>
      </c>
      <c r="R6713">
        <v>2265</v>
      </c>
      <c r="S6713" s="4">
        <v>8.1</v>
      </c>
      <c r="T6713" t="s">
        <v>277</v>
      </c>
    </row>
    <row r="6714" spans="1:20" x14ac:dyDescent="0.35">
      <c r="A6714" t="s">
        <v>13260</v>
      </c>
      <c r="B6714" s="5" t="s">
        <v>73</v>
      </c>
      <c r="C6714" s="6">
        <v>70882</v>
      </c>
      <c r="D6714" t="s">
        <v>74</v>
      </c>
      <c r="E6714">
        <v>88603</v>
      </c>
      <c r="F6714" s="5" t="s">
        <v>58</v>
      </c>
      <c r="G6714" s="5" t="s">
        <v>51</v>
      </c>
      <c r="H6714" s="5" t="s">
        <v>75</v>
      </c>
      <c r="I6714" t="s">
        <v>26</v>
      </c>
      <c r="J6714" t="s">
        <v>75</v>
      </c>
      <c r="K6714">
        <v>0</v>
      </c>
      <c r="L6714" s="5" t="s">
        <v>13261</v>
      </c>
      <c r="M6714" s="5" t="s">
        <v>54</v>
      </c>
      <c r="N6714">
        <v>1</v>
      </c>
      <c r="O6714" t="s">
        <v>147</v>
      </c>
      <c r="P6714" s="1">
        <v>45630</v>
      </c>
      <c r="Q6714" s="1">
        <v>45697</v>
      </c>
      <c r="R6714">
        <v>598</v>
      </c>
      <c r="S6714" s="4">
        <v>7.2</v>
      </c>
      <c r="T6714" t="s">
        <v>89</v>
      </c>
    </row>
    <row r="6715" spans="1:20" x14ac:dyDescent="0.35">
      <c r="A6715" t="s">
        <v>13262</v>
      </c>
      <c r="B6715" s="5" t="s">
        <v>162</v>
      </c>
      <c r="C6715" s="6">
        <v>196013</v>
      </c>
      <c r="D6715" t="s">
        <v>41</v>
      </c>
      <c r="E6715">
        <v>166611</v>
      </c>
      <c r="F6715" s="5" t="s">
        <v>23</v>
      </c>
      <c r="G6715" s="5" t="s">
        <v>51</v>
      </c>
      <c r="H6715" s="5" t="s">
        <v>151</v>
      </c>
      <c r="I6715" t="s">
        <v>26</v>
      </c>
      <c r="J6715" t="s">
        <v>151</v>
      </c>
      <c r="K6715">
        <v>100</v>
      </c>
      <c r="L6715" s="5" t="s">
        <v>795</v>
      </c>
      <c r="M6715" s="5" t="s">
        <v>28</v>
      </c>
      <c r="N6715">
        <v>13</v>
      </c>
      <c r="O6715" t="s">
        <v>88</v>
      </c>
      <c r="P6715" s="1">
        <v>45465</v>
      </c>
      <c r="Q6715" s="1">
        <v>45513</v>
      </c>
      <c r="R6715">
        <v>1413</v>
      </c>
      <c r="S6715" s="4">
        <v>8.6</v>
      </c>
      <c r="T6715" t="s">
        <v>30</v>
      </c>
    </row>
    <row r="6716" spans="1:20" x14ac:dyDescent="0.35">
      <c r="A6716" t="s">
        <v>13263</v>
      </c>
      <c r="B6716" s="5" t="s">
        <v>28801</v>
      </c>
      <c r="C6716" s="6">
        <v>81980</v>
      </c>
      <c r="D6716" t="s">
        <v>41</v>
      </c>
      <c r="E6716">
        <v>69683</v>
      </c>
      <c r="F6716" s="5" t="s">
        <v>58</v>
      </c>
      <c r="G6716" s="5" t="s">
        <v>51</v>
      </c>
      <c r="H6716" s="5" t="s">
        <v>151</v>
      </c>
      <c r="I6716" t="s">
        <v>35</v>
      </c>
      <c r="J6716" t="s">
        <v>426</v>
      </c>
      <c r="K6716">
        <v>50</v>
      </c>
      <c r="L6716" s="5" t="s">
        <v>13264</v>
      </c>
      <c r="M6716" s="5" t="s">
        <v>54</v>
      </c>
      <c r="N6716">
        <v>1</v>
      </c>
      <c r="O6716" t="s">
        <v>147</v>
      </c>
      <c r="P6716" s="1">
        <v>45623</v>
      </c>
      <c r="Q6716" s="1">
        <v>45640</v>
      </c>
      <c r="R6716">
        <v>1918</v>
      </c>
      <c r="S6716" s="4">
        <v>8.3000000000000007</v>
      </c>
      <c r="T6716" t="s">
        <v>55</v>
      </c>
    </row>
    <row r="6717" spans="1:20" x14ac:dyDescent="0.35">
      <c r="A6717" t="s">
        <v>13265</v>
      </c>
      <c r="B6717" s="5" t="s">
        <v>40</v>
      </c>
      <c r="C6717" s="6">
        <v>58677</v>
      </c>
      <c r="D6717" t="s">
        <v>41</v>
      </c>
      <c r="E6717">
        <v>49875</v>
      </c>
      <c r="F6717" s="5" t="s">
        <v>58</v>
      </c>
      <c r="G6717" s="5" t="s">
        <v>24</v>
      </c>
      <c r="H6717" s="5" t="s">
        <v>43</v>
      </c>
      <c r="I6717" t="s">
        <v>44</v>
      </c>
      <c r="J6717" t="s">
        <v>43</v>
      </c>
      <c r="K6717">
        <v>100</v>
      </c>
      <c r="L6717" s="5" t="s">
        <v>13266</v>
      </c>
      <c r="M6717" s="5" t="s">
        <v>28</v>
      </c>
      <c r="N6717">
        <v>1</v>
      </c>
      <c r="O6717" t="s">
        <v>107</v>
      </c>
      <c r="P6717" s="1">
        <v>45484</v>
      </c>
      <c r="Q6717" s="1">
        <v>45544</v>
      </c>
      <c r="R6717">
        <v>2173</v>
      </c>
      <c r="S6717" s="4">
        <v>9.9</v>
      </c>
      <c r="T6717" t="s">
        <v>79</v>
      </c>
    </row>
    <row r="6718" spans="1:20" x14ac:dyDescent="0.35">
      <c r="A6718" t="s">
        <v>13267</v>
      </c>
      <c r="B6718" s="5" t="s">
        <v>32</v>
      </c>
      <c r="C6718" s="6">
        <v>73309</v>
      </c>
      <c r="D6718" t="s">
        <v>41</v>
      </c>
      <c r="E6718">
        <v>62313</v>
      </c>
      <c r="F6718" s="5" t="s">
        <v>58</v>
      </c>
      <c r="G6718" s="5" t="s">
        <v>42</v>
      </c>
      <c r="H6718" s="5" t="s">
        <v>60</v>
      </c>
      <c r="I6718" t="s">
        <v>26</v>
      </c>
      <c r="J6718" t="s">
        <v>60</v>
      </c>
      <c r="K6718">
        <v>100</v>
      </c>
      <c r="L6718" s="5" t="s">
        <v>13268</v>
      </c>
      <c r="M6718" s="5" t="s">
        <v>28</v>
      </c>
      <c r="N6718">
        <v>0</v>
      </c>
      <c r="O6718" t="s">
        <v>107</v>
      </c>
      <c r="P6718" s="1">
        <v>45340</v>
      </c>
      <c r="Q6718" s="1">
        <v>45395</v>
      </c>
      <c r="R6718">
        <v>1884</v>
      </c>
      <c r="S6718" s="4">
        <v>6.2</v>
      </c>
      <c r="T6718" t="s">
        <v>243</v>
      </c>
    </row>
    <row r="6719" spans="1:20" x14ac:dyDescent="0.35">
      <c r="A6719" t="s">
        <v>13269</v>
      </c>
      <c r="B6719" s="5" t="s">
        <v>100</v>
      </c>
      <c r="C6719" s="6">
        <v>201876</v>
      </c>
      <c r="D6719" t="s">
        <v>120</v>
      </c>
      <c r="E6719">
        <v>181688</v>
      </c>
      <c r="F6719" s="5" t="s">
        <v>66</v>
      </c>
      <c r="G6719" s="5" t="s">
        <v>59</v>
      </c>
      <c r="H6719" s="5" t="s">
        <v>121</v>
      </c>
      <c r="I6719" t="s">
        <v>26</v>
      </c>
      <c r="J6719" t="s">
        <v>121</v>
      </c>
      <c r="K6719">
        <v>0</v>
      </c>
      <c r="L6719" s="5" t="s">
        <v>13270</v>
      </c>
      <c r="M6719" s="5" t="s">
        <v>54</v>
      </c>
      <c r="N6719">
        <v>7</v>
      </c>
      <c r="O6719" t="s">
        <v>147</v>
      </c>
      <c r="P6719" s="1">
        <v>45696</v>
      </c>
      <c r="Q6719" s="1">
        <v>45766</v>
      </c>
      <c r="R6719">
        <v>2072</v>
      </c>
      <c r="S6719" s="4">
        <v>9.8000000000000007</v>
      </c>
      <c r="T6719" t="s">
        <v>243</v>
      </c>
    </row>
    <row r="6720" spans="1:20" x14ac:dyDescent="0.35">
      <c r="A6720" t="s">
        <v>13271</v>
      </c>
      <c r="B6720" s="5" t="s">
        <v>49</v>
      </c>
      <c r="C6720" s="6">
        <v>65018</v>
      </c>
      <c r="D6720" t="s">
        <v>22</v>
      </c>
      <c r="E6720">
        <v>65018</v>
      </c>
      <c r="F6720" s="5" t="s">
        <v>58</v>
      </c>
      <c r="G6720" s="5" t="s">
        <v>42</v>
      </c>
      <c r="H6720" s="5" t="s">
        <v>129</v>
      </c>
      <c r="I6720" t="s">
        <v>44</v>
      </c>
      <c r="J6720" t="s">
        <v>129</v>
      </c>
      <c r="K6720">
        <v>100</v>
      </c>
      <c r="L6720" s="5" t="s">
        <v>13272</v>
      </c>
      <c r="M6720" s="5" t="s">
        <v>28</v>
      </c>
      <c r="N6720">
        <v>0</v>
      </c>
      <c r="O6720" t="s">
        <v>85</v>
      </c>
      <c r="P6720" s="1">
        <v>45587</v>
      </c>
      <c r="Q6720" s="1">
        <v>45611</v>
      </c>
      <c r="R6720">
        <v>2365</v>
      </c>
      <c r="S6720" s="4">
        <v>9</v>
      </c>
      <c r="T6720" t="s">
        <v>95</v>
      </c>
    </row>
    <row r="6721" spans="1:20" x14ac:dyDescent="0.35">
      <c r="A6721" t="s">
        <v>13273</v>
      </c>
      <c r="B6721" s="5" t="s">
        <v>57</v>
      </c>
      <c r="C6721" s="6">
        <v>161696</v>
      </c>
      <c r="D6721" t="s">
        <v>92</v>
      </c>
      <c r="E6721">
        <v>121272</v>
      </c>
      <c r="F6721" s="5" t="s">
        <v>66</v>
      </c>
      <c r="G6721" s="5" t="s">
        <v>59</v>
      </c>
      <c r="H6721" s="5" t="s">
        <v>93</v>
      </c>
      <c r="I6721" t="s">
        <v>35</v>
      </c>
      <c r="J6721" t="s">
        <v>93</v>
      </c>
      <c r="K6721">
        <v>50</v>
      </c>
      <c r="L6721" s="5" t="s">
        <v>13274</v>
      </c>
      <c r="M6721" s="5" t="s">
        <v>70</v>
      </c>
      <c r="N6721">
        <v>6</v>
      </c>
      <c r="O6721" t="s">
        <v>172</v>
      </c>
      <c r="P6721" s="1">
        <v>45426</v>
      </c>
      <c r="Q6721" s="1">
        <v>45452</v>
      </c>
      <c r="R6721">
        <v>1123</v>
      </c>
      <c r="S6721" s="4">
        <v>5.0999999999999996</v>
      </c>
      <c r="T6721" t="s">
        <v>55</v>
      </c>
    </row>
    <row r="6722" spans="1:20" x14ac:dyDescent="0.35">
      <c r="A6722" t="s">
        <v>13275</v>
      </c>
      <c r="B6722" s="5" t="s">
        <v>32</v>
      </c>
      <c r="C6722" s="6">
        <v>59865</v>
      </c>
      <c r="D6722" t="s">
        <v>22</v>
      </c>
      <c r="E6722">
        <v>59865</v>
      </c>
      <c r="F6722" s="5" t="s">
        <v>66</v>
      </c>
      <c r="G6722" s="5" t="s">
        <v>42</v>
      </c>
      <c r="H6722" s="5" t="s">
        <v>157</v>
      </c>
      <c r="I6722" t="s">
        <v>44</v>
      </c>
      <c r="J6722" t="s">
        <v>157</v>
      </c>
      <c r="K6722">
        <v>0</v>
      </c>
      <c r="L6722" s="5" t="s">
        <v>13276</v>
      </c>
      <c r="M6722" s="5" t="s">
        <v>37</v>
      </c>
      <c r="N6722">
        <v>7</v>
      </c>
      <c r="O6722" t="s">
        <v>112</v>
      </c>
      <c r="P6722" s="1">
        <v>45616</v>
      </c>
      <c r="Q6722" s="1">
        <v>45683</v>
      </c>
      <c r="R6722">
        <v>1696</v>
      </c>
      <c r="S6722" s="4">
        <v>7</v>
      </c>
      <c r="T6722" t="s">
        <v>63</v>
      </c>
    </row>
    <row r="6723" spans="1:20" x14ac:dyDescent="0.35">
      <c r="A6723" t="s">
        <v>13277</v>
      </c>
      <c r="B6723" s="5" t="s">
        <v>105</v>
      </c>
      <c r="C6723" s="6">
        <v>73349</v>
      </c>
      <c r="D6723" t="s">
        <v>92</v>
      </c>
      <c r="E6723">
        <v>55012</v>
      </c>
      <c r="F6723" s="5" t="s">
        <v>50</v>
      </c>
      <c r="G6723" s="5" t="s">
        <v>24</v>
      </c>
      <c r="H6723" s="5" t="s">
        <v>93</v>
      </c>
      <c r="I6723" t="s">
        <v>44</v>
      </c>
      <c r="J6723" t="s">
        <v>93</v>
      </c>
      <c r="K6723">
        <v>50</v>
      </c>
      <c r="L6723" s="5" t="s">
        <v>13278</v>
      </c>
      <c r="M6723" s="5" t="s">
        <v>70</v>
      </c>
      <c r="N6723">
        <v>3</v>
      </c>
      <c r="O6723" t="s">
        <v>167</v>
      </c>
      <c r="P6723" s="1">
        <v>45585</v>
      </c>
      <c r="Q6723" s="1">
        <v>45642</v>
      </c>
      <c r="R6723">
        <v>1212</v>
      </c>
      <c r="S6723" s="4">
        <v>9.6999999999999993</v>
      </c>
      <c r="T6723" t="s">
        <v>118</v>
      </c>
    </row>
    <row r="6724" spans="1:20" x14ac:dyDescent="0.35">
      <c r="A6724" t="s">
        <v>13279</v>
      </c>
      <c r="B6724" s="5" t="s">
        <v>73</v>
      </c>
      <c r="C6724" s="6">
        <v>62324</v>
      </c>
      <c r="D6724" t="s">
        <v>74</v>
      </c>
      <c r="E6724">
        <v>77905</v>
      </c>
      <c r="F6724" s="5" t="s">
        <v>58</v>
      </c>
      <c r="G6724" s="5" t="s">
        <v>51</v>
      </c>
      <c r="H6724" s="5" t="s">
        <v>75</v>
      </c>
      <c r="I6724" t="s">
        <v>44</v>
      </c>
      <c r="J6724" t="s">
        <v>75</v>
      </c>
      <c r="K6724">
        <v>100</v>
      </c>
      <c r="L6724" s="5" t="s">
        <v>13280</v>
      </c>
      <c r="M6724" s="5" t="s">
        <v>54</v>
      </c>
      <c r="N6724">
        <v>1</v>
      </c>
      <c r="O6724" t="s">
        <v>135</v>
      </c>
      <c r="P6724" s="1">
        <v>45318</v>
      </c>
      <c r="Q6724" s="1">
        <v>45342</v>
      </c>
      <c r="R6724">
        <v>1034</v>
      </c>
      <c r="S6724" s="4">
        <v>7.5</v>
      </c>
      <c r="T6724" t="s">
        <v>108</v>
      </c>
    </row>
    <row r="6725" spans="1:20" x14ac:dyDescent="0.35">
      <c r="A6725" t="s">
        <v>13281</v>
      </c>
      <c r="B6725" s="5" t="s">
        <v>28801</v>
      </c>
      <c r="C6725" s="6">
        <v>125505</v>
      </c>
      <c r="D6725" t="s">
        <v>22</v>
      </c>
      <c r="E6725">
        <v>125505</v>
      </c>
      <c r="F6725" s="5" t="s">
        <v>50</v>
      </c>
      <c r="G6725" s="5" t="s">
        <v>51</v>
      </c>
      <c r="H6725" s="5" t="s">
        <v>97</v>
      </c>
      <c r="I6725" t="s">
        <v>26</v>
      </c>
      <c r="J6725" t="s">
        <v>97</v>
      </c>
      <c r="K6725">
        <v>50</v>
      </c>
      <c r="L6725" s="5" t="s">
        <v>13282</v>
      </c>
      <c r="M6725" s="5" t="s">
        <v>37</v>
      </c>
      <c r="N6725">
        <v>2</v>
      </c>
      <c r="O6725" t="s">
        <v>88</v>
      </c>
      <c r="P6725" s="1">
        <v>45556</v>
      </c>
      <c r="Q6725" s="1">
        <v>45606</v>
      </c>
      <c r="R6725">
        <v>1131</v>
      </c>
      <c r="S6725" s="4">
        <v>7.5</v>
      </c>
      <c r="T6725" t="s">
        <v>47</v>
      </c>
    </row>
    <row r="6726" spans="1:20" x14ac:dyDescent="0.35">
      <c r="A6726" t="s">
        <v>13283</v>
      </c>
      <c r="B6726" s="5" t="s">
        <v>21</v>
      </c>
      <c r="C6726" s="6">
        <v>124940</v>
      </c>
      <c r="D6726" t="s">
        <v>22</v>
      </c>
      <c r="E6726">
        <v>124940</v>
      </c>
      <c r="F6726" s="5" t="s">
        <v>50</v>
      </c>
      <c r="G6726" s="5" t="s">
        <v>42</v>
      </c>
      <c r="H6726" s="5" t="s">
        <v>129</v>
      </c>
      <c r="I6726" t="s">
        <v>35</v>
      </c>
      <c r="J6726" t="s">
        <v>129</v>
      </c>
      <c r="K6726">
        <v>100</v>
      </c>
      <c r="L6726" s="5" t="s">
        <v>13284</v>
      </c>
      <c r="M6726" s="5" t="s">
        <v>28</v>
      </c>
      <c r="N6726">
        <v>4</v>
      </c>
      <c r="O6726" t="s">
        <v>71</v>
      </c>
      <c r="P6726" s="1">
        <v>45753</v>
      </c>
      <c r="Q6726" s="1">
        <v>45806</v>
      </c>
      <c r="R6726">
        <v>1172</v>
      </c>
      <c r="S6726" s="4">
        <v>8.8000000000000007</v>
      </c>
      <c r="T6726" t="s">
        <v>108</v>
      </c>
    </row>
    <row r="6727" spans="1:20" x14ac:dyDescent="0.35">
      <c r="A6727" t="s">
        <v>13285</v>
      </c>
      <c r="B6727" s="5" t="s">
        <v>91</v>
      </c>
      <c r="C6727" s="6">
        <v>62978</v>
      </c>
      <c r="D6727" t="s">
        <v>41</v>
      </c>
      <c r="E6727">
        <v>53531</v>
      </c>
      <c r="F6727" s="5" t="s">
        <v>58</v>
      </c>
      <c r="G6727" s="5" t="s">
        <v>42</v>
      </c>
      <c r="H6727" s="5" t="s">
        <v>43</v>
      </c>
      <c r="I6727" t="s">
        <v>44</v>
      </c>
      <c r="J6727" t="s">
        <v>43</v>
      </c>
      <c r="K6727">
        <v>100</v>
      </c>
      <c r="L6727" s="5" t="s">
        <v>13286</v>
      </c>
      <c r="M6727" s="5" t="s">
        <v>54</v>
      </c>
      <c r="N6727">
        <v>1</v>
      </c>
      <c r="O6727" t="s">
        <v>135</v>
      </c>
      <c r="P6727" s="1">
        <v>45585</v>
      </c>
      <c r="Q6727" s="1">
        <v>45644</v>
      </c>
      <c r="R6727">
        <v>889</v>
      </c>
      <c r="S6727" s="4">
        <v>8.9</v>
      </c>
      <c r="T6727" t="s">
        <v>108</v>
      </c>
    </row>
    <row r="6728" spans="1:20" x14ac:dyDescent="0.35">
      <c r="A6728" t="s">
        <v>13287</v>
      </c>
      <c r="B6728" s="5" t="s">
        <v>32</v>
      </c>
      <c r="C6728" s="6">
        <v>146869</v>
      </c>
      <c r="D6728" t="s">
        <v>74</v>
      </c>
      <c r="E6728">
        <v>183586</v>
      </c>
      <c r="F6728" s="5" t="s">
        <v>23</v>
      </c>
      <c r="G6728" s="5" t="s">
        <v>51</v>
      </c>
      <c r="H6728" s="5" t="s">
        <v>75</v>
      </c>
      <c r="I6728" t="s">
        <v>44</v>
      </c>
      <c r="J6728" t="s">
        <v>410</v>
      </c>
      <c r="K6728">
        <v>50</v>
      </c>
      <c r="L6728" s="5" t="s">
        <v>13288</v>
      </c>
      <c r="M6728" s="5" t="s">
        <v>70</v>
      </c>
      <c r="N6728">
        <v>18</v>
      </c>
      <c r="O6728" t="s">
        <v>112</v>
      </c>
      <c r="P6728" s="1">
        <v>45424</v>
      </c>
      <c r="Q6728" s="1">
        <v>45487</v>
      </c>
      <c r="R6728">
        <v>595</v>
      </c>
      <c r="S6728" s="4">
        <v>6.9</v>
      </c>
      <c r="T6728" t="s">
        <v>47</v>
      </c>
    </row>
    <row r="6729" spans="1:20" x14ac:dyDescent="0.35">
      <c r="A6729" t="s">
        <v>13289</v>
      </c>
      <c r="B6729" s="5" t="s">
        <v>57</v>
      </c>
      <c r="C6729" s="6">
        <v>216474</v>
      </c>
      <c r="D6729" t="s">
        <v>81</v>
      </c>
      <c r="E6729">
        <v>292240</v>
      </c>
      <c r="F6729" s="5" t="s">
        <v>23</v>
      </c>
      <c r="G6729" s="5" t="s">
        <v>59</v>
      </c>
      <c r="H6729" s="5" t="s">
        <v>82</v>
      </c>
      <c r="I6729" t="s">
        <v>26</v>
      </c>
      <c r="J6729" t="s">
        <v>116</v>
      </c>
      <c r="K6729">
        <v>100</v>
      </c>
      <c r="L6729" s="5" t="s">
        <v>13290</v>
      </c>
      <c r="M6729" s="5" t="s">
        <v>37</v>
      </c>
      <c r="N6729">
        <v>10</v>
      </c>
      <c r="O6729" t="s">
        <v>147</v>
      </c>
      <c r="P6729" s="1">
        <v>45527</v>
      </c>
      <c r="Q6729" s="1">
        <v>45546</v>
      </c>
      <c r="R6729">
        <v>1460</v>
      </c>
      <c r="S6729" s="4">
        <v>7.9</v>
      </c>
      <c r="T6729" t="s">
        <v>55</v>
      </c>
    </row>
    <row r="6730" spans="1:20" x14ac:dyDescent="0.35">
      <c r="A6730" t="s">
        <v>13291</v>
      </c>
      <c r="B6730" s="5" t="s">
        <v>28800</v>
      </c>
      <c r="C6730" s="6">
        <v>91542</v>
      </c>
      <c r="D6730" t="s">
        <v>92</v>
      </c>
      <c r="E6730">
        <v>68657</v>
      </c>
      <c r="F6730" s="5" t="s">
        <v>50</v>
      </c>
      <c r="G6730" s="5" t="s">
        <v>51</v>
      </c>
      <c r="H6730" s="5" t="s">
        <v>93</v>
      </c>
      <c r="I6730" t="s">
        <v>44</v>
      </c>
      <c r="J6730" t="s">
        <v>915</v>
      </c>
      <c r="K6730">
        <v>50</v>
      </c>
      <c r="L6730" s="5" t="s">
        <v>648</v>
      </c>
      <c r="M6730" s="5" t="s">
        <v>54</v>
      </c>
      <c r="N6730">
        <v>3</v>
      </c>
      <c r="O6730" t="s">
        <v>85</v>
      </c>
      <c r="P6730" s="1">
        <v>45521</v>
      </c>
      <c r="Q6730" s="1">
        <v>45540</v>
      </c>
      <c r="R6730">
        <v>2001</v>
      </c>
      <c r="S6730" s="4">
        <v>6.9</v>
      </c>
      <c r="T6730" t="s">
        <v>47</v>
      </c>
    </row>
    <row r="6731" spans="1:20" x14ac:dyDescent="0.35">
      <c r="A6731" t="s">
        <v>13292</v>
      </c>
      <c r="B6731" s="5" t="s">
        <v>28802</v>
      </c>
      <c r="C6731" s="6">
        <v>104890</v>
      </c>
      <c r="D6731" t="s">
        <v>74</v>
      </c>
      <c r="E6731">
        <v>131113</v>
      </c>
      <c r="F6731" s="5" t="s">
        <v>50</v>
      </c>
      <c r="G6731" s="5" t="s">
        <v>51</v>
      </c>
      <c r="H6731" s="5" t="s">
        <v>75</v>
      </c>
      <c r="I6731" t="s">
        <v>35</v>
      </c>
      <c r="J6731" t="s">
        <v>75</v>
      </c>
      <c r="K6731">
        <v>0</v>
      </c>
      <c r="L6731" s="5" t="s">
        <v>13293</v>
      </c>
      <c r="M6731" s="5" t="s">
        <v>28</v>
      </c>
      <c r="N6731">
        <v>4</v>
      </c>
      <c r="O6731" t="s">
        <v>46</v>
      </c>
      <c r="P6731" s="1">
        <v>45411</v>
      </c>
      <c r="Q6731" s="1">
        <v>45481</v>
      </c>
      <c r="R6731">
        <v>1658</v>
      </c>
      <c r="S6731" s="4">
        <v>5.3</v>
      </c>
      <c r="T6731" t="s">
        <v>89</v>
      </c>
    </row>
    <row r="6732" spans="1:20" x14ac:dyDescent="0.35">
      <c r="A6732" t="s">
        <v>13294</v>
      </c>
      <c r="B6732" s="5" t="s">
        <v>28799</v>
      </c>
      <c r="C6732" s="6">
        <v>74588</v>
      </c>
      <c r="D6732" t="s">
        <v>41</v>
      </c>
      <c r="E6732">
        <v>63400</v>
      </c>
      <c r="F6732" s="5" t="s">
        <v>50</v>
      </c>
      <c r="G6732" s="5" t="s">
        <v>51</v>
      </c>
      <c r="H6732" s="5" t="s">
        <v>60</v>
      </c>
      <c r="I6732" t="s">
        <v>44</v>
      </c>
      <c r="J6732" t="s">
        <v>60</v>
      </c>
      <c r="K6732">
        <v>100</v>
      </c>
      <c r="L6732" s="5" t="s">
        <v>13295</v>
      </c>
      <c r="M6732" s="5" t="s">
        <v>37</v>
      </c>
      <c r="N6732">
        <v>4</v>
      </c>
      <c r="O6732" t="s">
        <v>62</v>
      </c>
      <c r="P6732" s="1">
        <v>45551</v>
      </c>
      <c r="Q6732" s="1">
        <v>45600</v>
      </c>
      <c r="R6732">
        <v>1680</v>
      </c>
      <c r="S6732" s="4">
        <v>5.4</v>
      </c>
      <c r="T6732" t="s">
        <v>153</v>
      </c>
    </row>
    <row r="6733" spans="1:20" x14ac:dyDescent="0.35">
      <c r="A6733" t="s">
        <v>13296</v>
      </c>
      <c r="B6733" s="5" t="s">
        <v>21</v>
      </c>
      <c r="C6733" s="6">
        <v>142343</v>
      </c>
      <c r="D6733" t="s">
        <v>41</v>
      </c>
      <c r="E6733">
        <v>120992</v>
      </c>
      <c r="F6733" s="5" t="s">
        <v>23</v>
      </c>
      <c r="G6733" s="5" t="s">
        <v>24</v>
      </c>
      <c r="H6733" s="5" t="s">
        <v>43</v>
      </c>
      <c r="I6733" t="s">
        <v>44</v>
      </c>
      <c r="J6733" t="s">
        <v>43</v>
      </c>
      <c r="K6733">
        <v>50</v>
      </c>
      <c r="L6733" s="5" t="s">
        <v>13297</v>
      </c>
      <c r="M6733" s="5" t="s">
        <v>54</v>
      </c>
      <c r="N6733">
        <v>19</v>
      </c>
      <c r="O6733" t="s">
        <v>147</v>
      </c>
      <c r="P6733" s="1">
        <v>45525</v>
      </c>
      <c r="Q6733" s="1">
        <v>45553</v>
      </c>
      <c r="R6733">
        <v>1251</v>
      </c>
      <c r="S6733" s="4">
        <v>9.5</v>
      </c>
      <c r="T6733" t="s">
        <v>277</v>
      </c>
    </row>
    <row r="6734" spans="1:20" x14ac:dyDescent="0.35">
      <c r="A6734" t="s">
        <v>13298</v>
      </c>
      <c r="B6734" s="5" t="s">
        <v>100</v>
      </c>
      <c r="C6734" s="6">
        <v>161000</v>
      </c>
      <c r="D6734" t="s">
        <v>92</v>
      </c>
      <c r="E6734">
        <v>120750</v>
      </c>
      <c r="F6734" s="5" t="s">
        <v>23</v>
      </c>
      <c r="G6734" s="5" t="s">
        <v>42</v>
      </c>
      <c r="H6734" s="5" t="s">
        <v>93</v>
      </c>
      <c r="I6734" t="s">
        <v>44</v>
      </c>
      <c r="J6734" t="s">
        <v>93</v>
      </c>
      <c r="K6734">
        <v>50</v>
      </c>
      <c r="L6734" s="5" t="s">
        <v>13299</v>
      </c>
      <c r="M6734" s="5" t="s">
        <v>37</v>
      </c>
      <c r="N6734">
        <v>13</v>
      </c>
      <c r="O6734" t="s">
        <v>88</v>
      </c>
      <c r="P6734" s="1">
        <v>45543</v>
      </c>
      <c r="Q6734" s="1">
        <v>45578</v>
      </c>
      <c r="R6734">
        <v>1604</v>
      </c>
      <c r="S6734" s="4">
        <v>8</v>
      </c>
      <c r="T6734" t="s">
        <v>95</v>
      </c>
    </row>
    <row r="6735" spans="1:20" x14ac:dyDescent="0.35">
      <c r="A6735" t="s">
        <v>13300</v>
      </c>
      <c r="B6735" s="5" t="s">
        <v>179</v>
      </c>
      <c r="C6735" s="6">
        <v>214330</v>
      </c>
      <c r="D6735" t="s">
        <v>81</v>
      </c>
      <c r="E6735">
        <v>289346</v>
      </c>
      <c r="F6735" s="5" t="s">
        <v>23</v>
      </c>
      <c r="G6735" s="5" t="s">
        <v>59</v>
      </c>
      <c r="H6735" s="5" t="s">
        <v>82</v>
      </c>
      <c r="I6735" t="s">
        <v>44</v>
      </c>
      <c r="J6735" t="s">
        <v>491</v>
      </c>
      <c r="K6735">
        <v>50</v>
      </c>
      <c r="L6735" s="5" t="s">
        <v>12281</v>
      </c>
      <c r="M6735" s="5" t="s">
        <v>37</v>
      </c>
      <c r="N6735">
        <v>16</v>
      </c>
      <c r="O6735" t="s">
        <v>131</v>
      </c>
      <c r="P6735" s="1">
        <v>45386</v>
      </c>
      <c r="Q6735" s="1">
        <v>45421</v>
      </c>
      <c r="R6735">
        <v>2467</v>
      </c>
      <c r="S6735" s="4">
        <v>6.7</v>
      </c>
      <c r="T6735" t="s">
        <v>38</v>
      </c>
    </row>
    <row r="6736" spans="1:20" x14ac:dyDescent="0.35">
      <c r="A6736" t="s">
        <v>13301</v>
      </c>
      <c r="B6736" s="5" t="s">
        <v>100</v>
      </c>
      <c r="C6736" s="6">
        <v>103678</v>
      </c>
      <c r="D6736" t="s">
        <v>41</v>
      </c>
      <c r="E6736">
        <v>88126</v>
      </c>
      <c r="F6736" s="5" t="s">
        <v>66</v>
      </c>
      <c r="G6736" s="5" t="s">
        <v>42</v>
      </c>
      <c r="H6736" s="5" t="s">
        <v>60</v>
      </c>
      <c r="I6736" t="s">
        <v>26</v>
      </c>
      <c r="J6736" t="s">
        <v>97</v>
      </c>
      <c r="K6736">
        <v>100</v>
      </c>
      <c r="L6736" s="5" t="s">
        <v>13302</v>
      </c>
      <c r="M6736" s="5" t="s">
        <v>37</v>
      </c>
      <c r="N6736">
        <v>9</v>
      </c>
      <c r="O6736" t="s">
        <v>135</v>
      </c>
      <c r="P6736" s="1">
        <v>45468</v>
      </c>
      <c r="Q6736" s="1">
        <v>45537</v>
      </c>
      <c r="R6736">
        <v>514</v>
      </c>
      <c r="S6736" s="4">
        <v>5.5</v>
      </c>
      <c r="T6736" t="s">
        <v>118</v>
      </c>
    </row>
    <row r="6737" spans="1:20" x14ac:dyDescent="0.35">
      <c r="A6737" t="s">
        <v>13303</v>
      </c>
      <c r="B6737" s="5" t="s">
        <v>105</v>
      </c>
      <c r="C6737" s="6">
        <v>54303</v>
      </c>
      <c r="D6737" t="s">
        <v>22</v>
      </c>
      <c r="E6737">
        <v>54303</v>
      </c>
      <c r="F6737" s="5" t="s">
        <v>58</v>
      </c>
      <c r="G6737" s="5" t="s">
        <v>51</v>
      </c>
      <c r="H6737" s="5" t="s">
        <v>165</v>
      </c>
      <c r="I6737" t="s">
        <v>26</v>
      </c>
      <c r="J6737" t="s">
        <v>191</v>
      </c>
      <c r="K6737">
        <v>100</v>
      </c>
      <c r="L6737" s="5" t="s">
        <v>13304</v>
      </c>
      <c r="M6737" s="5" t="s">
        <v>54</v>
      </c>
      <c r="N6737">
        <v>0</v>
      </c>
      <c r="O6737" t="s">
        <v>167</v>
      </c>
      <c r="P6737" s="1">
        <v>45315</v>
      </c>
      <c r="Q6737" s="1">
        <v>45378</v>
      </c>
      <c r="R6737">
        <v>1109</v>
      </c>
      <c r="S6737" s="4">
        <v>6.8</v>
      </c>
      <c r="T6737" t="s">
        <v>63</v>
      </c>
    </row>
    <row r="6738" spans="1:20" x14ac:dyDescent="0.35">
      <c r="A6738" t="s">
        <v>13305</v>
      </c>
      <c r="B6738" s="5" t="s">
        <v>217</v>
      </c>
      <c r="C6738" s="6">
        <v>56474</v>
      </c>
      <c r="D6738" t="s">
        <v>22</v>
      </c>
      <c r="E6738">
        <v>56474</v>
      </c>
      <c r="F6738" s="5" t="s">
        <v>58</v>
      </c>
      <c r="G6738" s="5" t="s">
        <v>42</v>
      </c>
      <c r="H6738" s="5" t="s">
        <v>25</v>
      </c>
      <c r="I6738" t="s">
        <v>26</v>
      </c>
      <c r="J6738" t="s">
        <v>25</v>
      </c>
      <c r="K6738">
        <v>50</v>
      </c>
      <c r="L6738" s="5" t="s">
        <v>13306</v>
      </c>
      <c r="M6738" s="5" t="s">
        <v>28</v>
      </c>
      <c r="N6738">
        <v>0</v>
      </c>
      <c r="O6738" t="s">
        <v>71</v>
      </c>
      <c r="P6738" s="1">
        <v>45435</v>
      </c>
      <c r="Q6738" s="1">
        <v>45506</v>
      </c>
      <c r="R6738">
        <v>1477</v>
      </c>
      <c r="S6738" s="4">
        <v>6</v>
      </c>
      <c r="T6738" t="s">
        <v>136</v>
      </c>
    </row>
    <row r="6739" spans="1:20" x14ac:dyDescent="0.35">
      <c r="A6739" t="s">
        <v>13307</v>
      </c>
      <c r="B6739" s="5" t="s">
        <v>217</v>
      </c>
      <c r="C6739" s="6">
        <v>300349</v>
      </c>
      <c r="D6739" t="s">
        <v>92</v>
      </c>
      <c r="E6739">
        <v>225262</v>
      </c>
      <c r="F6739" s="5" t="s">
        <v>23</v>
      </c>
      <c r="G6739" s="5" t="s">
        <v>24</v>
      </c>
      <c r="H6739" s="5" t="s">
        <v>93</v>
      </c>
      <c r="I6739" t="s">
        <v>35</v>
      </c>
      <c r="J6739" t="s">
        <v>93</v>
      </c>
      <c r="K6739">
        <v>0</v>
      </c>
      <c r="L6739" s="5" t="s">
        <v>13308</v>
      </c>
      <c r="M6739" s="5" t="s">
        <v>37</v>
      </c>
      <c r="N6739">
        <v>18</v>
      </c>
      <c r="O6739" t="s">
        <v>147</v>
      </c>
      <c r="P6739" s="1">
        <v>45434</v>
      </c>
      <c r="Q6739" s="1">
        <v>45484</v>
      </c>
      <c r="R6739">
        <v>827</v>
      </c>
      <c r="S6739" s="4">
        <v>7.5</v>
      </c>
      <c r="T6739" t="s">
        <v>38</v>
      </c>
    </row>
    <row r="6740" spans="1:20" x14ac:dyDescent="0.35">
      <c r="A6740" t="s">
        <v>13309</v>
      </c>
      <c r="B6740" s="5" t="s">
        <v>73</v>
      </c>
      <c r="C6740" s="6">
        <v>44528</v>
      </c>
      <c r="D6740" t="s">
        <v>41</v>
      </c>
      <c r="E6740">
        <v>37849</v>
      </c>
      <c r="F6740" s="5" t="s">
        <v>58</v>
      </c>
      <c r="G6740" s="5" t="s">
        <v>59</v>
      </c>
      <c r="H6740" s="5" t="s">
        <v>60</v>
      </c>
      <c r="I6740" t="s">
        <v>44</v>
      </c>
      <c r="J6740" t="s">
        <v>60</v>
      </c>
      <c r="K6740">
        <v>100</v>
      </c>
      <c r="L6740" s="5" t="s">
        <v>13310</v>
      </c>
      <c r="M6740" s="5" t="s">
        <v>70</v>
      </c>
      <c r="N6740">
        <v>1</v>
      </c>
      <c r="O6740" t="s">
        <v>62</v>
      </c>
      <c r="P6740" s="1">
        <v>45383</v>
      </c>
      <c r="Q6740" s="1">
        <v>45419</v>
      </c>
      <c r="R6740">
        <v>1942</v>
      </c>
      <c r="S6740" s="4">
        <v>5.5</v>
      </c>
      <c r="T6740" t="s">
        <v>95</v>
      </c>
    </row>
    <row r="6741" spans="1:20" x14ac:dyDescent="0.35">
      <c r="A6741" t="s">
        <v>13311</v>
      </c>
      <c r="B6741" s="5" t="s">
        <v>28800</v>
      </c>
      <c r="C6741" s="6">
        <v>118343</v>
      </c>
      <c r="D6741" t="s">
        <v>22</v>
      </c>
      <c r="E6741">
        <v>118343</v>
      </c>
      <c r="F6741" s="5" t="s">
        <v>66</v>
      </c>
      <c r="G6741" s="5" t="s">
        <v>59</v>
      </c>
      <c r="H6741" s="5" t="s">
        <v>191</v>
      </c>
      <c r="I6741" t="s">
        <v>26</v>
      </c>
      <c r="J6741" t="s">
        <v>191</v>
      </c>
      <c r="K6741">
        <v>100</v>
      </c>
      <c r="L6741" s="5" t="s">
        <v>13312</v>
      </c>
      <c r="M6741" s="5" t="s">
        <v>54</v>
      </c>
      <c r="N6741">
        <v>6</v>
      </c>
      <c r="O6741" t="s">
        <v>112</v>
      </c>
      <c r="P6741" s="1">
        <v>45503</v>
      </c>
      <c r="Q6741" s="1">
        <v>45538</v>
      </c>
      <c r="R6741">
        <v>1236</v>
      </c>
      <c r="S6741" s="4">
        <v>8.3000000000000007</v>
      </c>
      <c r="T6741" t="s">
        <v>63</v>
      </c>
    </row>
    <row r="6742" spans="1:20" x14ac:dyDescent="0.35">
      <c r="A6742" t="s">
        <v>13313</v>
      </c>
      <c r="B6742" s="5" t="s">
        <v>28802</v>
      </c>
      <c r="C6742" s="6">
        <v>125950</v>
      </c>
      <c r="D6742" t="s">
        <v>22</v>
      </c>
      <c r="E6742">
        <v>125950</v>
      </c>
      <c r="F6742" s="5" t="s">
        <v>50</v>
      </c>
      <c r="G6742" s="5" t="s">
        <v>59</v>
      </c>
      <c r="H6742" s="5" t="s">
        <v>97</v>
      </c>
      <c r="I6742" t="s">
        <v>35</v>
      </c>
      <c r="J6742" t="s">
        <v>76</v>
      </c>
      <c r="K6742">
        <v>50</v>
      </c>
      <c r="L6742" s="5" t="s">
        <v>13314</v>
      </c>
      <c r="M6742" s="5" t="s">
        <v>37</v>
      </c>
      <c r="N6742">
        <v>4</v>
      </c>
      <c r="O6742" t="s">
        <v>71</v>
      </c>
      <c r="P6742" s="1">
        <v>45687</v>
      </c>
      <c r="Q6742" s="1">
        <v>45717</v>
      </c>
      <c r="R6742">
        <v>1563</v>
      </c>
      <c r="S6742" s="4">
        <v>6</v>
      </c>
      <c r="T6742" t="s">
        <v>136</v>
      </c>
    </row>
    <row r="6743" spans="1:20" x14ac:dyDescent="0.35">
      <c r="A6743" t="s">
        <v>13315</v>
      </c>
      <c r="B6743" s="5" t="s">
        <v>28802</v>
      </c>
      <c r="C6743" s="6">
        <v>61502</v>
      </c>
      <c r="D6743" t="s">
        <v>22</v>
      </c>
      <c r="E6743">
        <v>61502</v>
      </c>
      <c r="F6743" s="5" t="s">
        <v>58</v>
      </c>
      <c r="G6743" s="5" t="s">
        <v>42</v>
      </c>
      <c r="H6743" s="5" t="s">
        <v>191</v>
      </c>
      <c r="I6743" t="s">
        <v>26</v>
      </c>
      <c r="J6743" t="s">
        <v>151</v>
      </c>
      <c r="K6743">
        <v>50</v>
      </c>
      <c r="L6743" s="5" t="s">
        <v>13316</v>
      </c>
      <c r="M6743" s="5" t="s">
        <v>70</v>
      </c>
      <c r="N6743">
        <v>1</v>
      </c>
      <c r="O6743" t="s">
        <v>147</v>
      </c>
      <c r="P6743" s="1">
        <v>45658</v>
      </c>
      <c r="Q6743" s="1">
        <v>45685</v>
      </c>
      <c r="R6743">
        <v>2019</v>
      </c>
      <c r="S6743" s="4">
        <v>9.1</v>
      </c>
      <c r="T6743" t="s">
        <v>47</v>
      </c>
    </row>
    <row r="6744" spans="1:20" x14ac:dyDescent="0.35">
      <c r="A6744" t="s">
        <v>13317</v>
      </c>
      <c r="B6744" s="5" t="s">
        <v>32</v>
      </c>
      <c r="C6744" s="6">
        <v>44859</v>
      </c>
      <c r="D6744" t="s">
        <v>41</v>
      </c>
      <c r="E6744">
        <v>38130</v>
      </c>
      <c r="F6744" s="5" t="s">
        <v>58</v>
      </c>
      <c r="G6744" s="5" t="s">
        <v>42</v>
      </c>
      <c r="H6744" s="5" t="s">
        <v>60</v>
      </c>
      <c r="I6744" t="s">
        <v>44</v>
      </c>
      <c r="J6744" t="s">
        <v>60</v>
      </c>
      <c r="K6744">
        <v>0</v>
      </c>
      <c r="L6744" s="5" t="s">
        <v>13318</v>
      </c>
      <c r="M6744" s="5" t="s">
        <v>54</v>
      </c>
      <c r="N6744">
        <v>1</v>
      </c>
      <c r="O6744" t="s">
        <v>112</v>
      </c>
      <c r="P6744" s="1">
        <v>45617</v>
      </c>
      <c r="Q6744" s="1">
        <v>45657</v>
      </c>
      <c r="R6744">
        <v>1364</v>
      </c>
      <c r="S6744" s="4">
        <v>5.3</v>
      </c>
      <c r="T6744" t="s">
        <v>63</v>
      </c>
    </row>
    <row r="6745" spans="1:20" x14ac:dyDescent="0.35">
      <c r="A6745" t="s">
        <v>13319</v>
      </c>
      <c r="B6745" s="5" t="s">
        <v>179</v>
      </c>
      <c r="C6745" s="6">
        <v>119175</v>
      </c>
      <c r="D6745" t="s">
        <v>33</v>
      </c>
      <c r="E6745">
        <v>13109250</v>
      </c>
      <c r="F6745" s="5" t="s">
        <v>50</v>
      </c>
      <c r="G6745" s="5" t="s">
        <v>42</v>
      </c>
      <c r="H6745" s="5" t="s">
        <v>34</v>
      </c>
      <c r="I6745" t="s">
        <v>35</v>
      </c>
      <c r="J6745" t="s">
        <v>34</v>
      </c>
      <c r="K6745">
        <v>100</v>
      </c>
      <c r="L6745" s="5" t="s">
        <v>13320</v>
      </c>
      <c r="M6745" s="5" t="s">
        <v>37</v>
      </c>
      <c r="N6745">
        <v>4</v>
      </c>
      <c r="O6745" t="s">
        <v>46</v>
      </c>
      <c r="P6745" s="1">
        <v>45768</v>
      </c>
      <c r="Q6745" s="1">
        <v>45835</v>
      </c>
      <c r="R6745">
        <v>1528</v>
      </c>
      <c r="S6745" s="4">
        <v>6.9</v>
      </c>
      <c r="T6745" t="s">
        <v>243</v>
      </c>
    </row>
    <row r="6746" spans="1:20" x14ac:dyDescent="0.35">
      <c r="A6746" t="s">
        <v>13321</v>
      </c>
      <c r="B6746" s="5" t="s">
        <v>28802</v>
      </c>
      <c r="C6746" s="6">
        <v>90723</v>
      </c>
      <c r="D6746" t="s">
        <v>22</v>
      </c>
      <c r="E6746">
        <v>90723</v>
      </c>
      <c r="F6746" s="5" t="s">
        <v>50</v>
      </c>
      <c r="G6746" s="5" t="s">
        <v>24</v>
      </c>
      <c r="H6746" s="5" t="s">
        <v>101</v>
      </c>
      <c r="I6746" t="s">
        <v>26</v>
      </c>
      <c r="J6746" t="s">
        <v>101</v>
      </c>
      <c r="K6746">
        <v>0</v>
      </c>
      <c r="L6746" s="5" t="s">
        <v>4525</v>
      </c>
      <c r="M6746" s="5" t="s">
        <v>70</v>
      </c>
      <c r="N6746">
        <v>3</v>
      </c>
      <c r="O6746" t="s">
        <v>88</v>
      </c>
      <c r="P6746" s="1">
        <v>45496</v>
      </c>
      <c r="Q6746" s="1">
        <v>45566</v>
      </c>
      <c r="R6746">
        <v>1136</v>
      </c>
      <c r="S6746" s="4">
        <v>5.5</v>
      </c>
      <c r="T6746" t="s">
        <v>47</v>
      </c>
    </row>
    <row r="6747" spans="1:20" x14ac:dyDescent="0.35">
      <c r="A6747" t="s">
        <v>13322</v>
      </c>
      <c r="B6747" s="5" t="s">
        <v>57</v>
      </c>
      <c r="C6747" s="6">
        <v>239693</v>
      </c>
      <c r="D6747" t="s">
        <v>41</v>
      </c>
      <c r="E6747">
        <v>203739</v>
      </c>
      <c r="F6747" s="5" t="s">
        <v>23</v>
      </c>
      <c r="G6747" s="5" t="s">
        <v>42</v>
      </c>
      <c r="H6747" s="5" t="s">
        <v>60</v>
      </c>
      <c r="I6747" t="s">
        <v>35</v>
      </c>
      <c r="J6747" t="s">
        <v>157</v>
      </c>
      <c r="K6747">
        <v>100</v>
      </c>
      <c r="L6747" s="5" t="s">
        <v>13323</v>
      </c>
      <c r="M6747" s="5" t="s">
        <v>54</v>
      </c>
      <c r="N6747">
        <v>11</v>
      </c>
      <c r="O6747" t="s">
        <v>112</v>
      </c>
      <c r="P6747" s="1">
        <v>45694</v>
      </c>
      <c r="Q6747" s="1">
        <v>45717</v>
      </c>
      <c r="R6747">
        <v>2160</v>
      </c>
      <c r="S6747" s="4">
        <v>5.9</v>
      </c>
      <c r="T6747" t="s">
        <v>95</v>
      </c>
    </row>
    <row r="6748" spans="1:20" x14ac:dyDescent="0.35">
      <c r="A6748" t="s">
        <v>13324</v>
      </c>
      <c r="B6748" s="5" t="s">
        <v>179</v>
      </c>
      <c r="C6748" s="6">
        <v>89947</v>
      </c>
      <c r="D6748" t="s">
        <v>120</v>
      </c>
      <c r="E6748">
        <v>80952</v>
      </c>
      <c r="F6748" s="5" t="s">
        <v>58</v>
      </c>
      <c r="G6748" s="5" t="s">
        <v>59</v>
      </c>
      <c r="H6748" s="5" t="s">
        <v>121</v>
      </c>
      <c r="I6748" t="s">
        <v>35</v>
      </c>
      <c r="J6748" t="s">
        <v>82</v>
      </c>
      <c r="K6748">
        <v>0</v>
      </c>
      <c r="L6748" s="5" t="s">
        <v>13325</v>
      </c>
      <c r="M6748" s="5" t="s">
        <v>37</v>
      </c>
      <c r="N6748">
        <v>0</v>
      </c>
      <c r="O6748" t="s">
        <v>135</v>
      </c>
      <c r="P6748" s="1">
        <v>45352</v>
      </c>
      <c r="Q6748" s="1">
        <v>45414</v>
      </c>
      <c r="R6748">
        <v>1832</v>
      </c>
      <c r="S6748" s="4">
        <v>5.7</v>
      </c>
      <c r="T6748" t="s">
        <v>89</v>
      </c>
    </row>
    <row r="6749" spans="1:20" x14ac:dyDescent="0.35">
      <c r="A6749" t="s">
        <v>13326</v>
      </c>
      <c r="B6749" s="5" t="s">
        <v>28802</v>
      </c>
      <c r="C6749" s="6">
        <v>78388</v>
      </c>
      <c r="D6749" t="s">
        <v>22</v>
      </c>
      <c r="E6749">
        <v>78388</v>
      </c>
      <c r="F6749" s="5" t="s">
        <v>50</v>
      </c>
      <c r="G6749" s="5" t="s">
        <v>42</v>
      </c>
      <c r="H6749" s="5" t="s">
        <v>52</v>
      </c>
      <c r="I6749" t="s">
        <v>44</v>
      </c>
      <c r="J6749" t="s">
        <v>52</v>
      </c>
      <c r="K6749">
        <v>50</v>
      </c>
      <c r="L6749" s="5" t="s">
        <v>13327</v>
      </c>
      <c r="M6749" s="5" t="s">
        <v>28</v>
      </c>
      <c r="N6749">
        <v>3</v>
      </c>
      <c r="O6749" t="s">
        <v>85</v>
      </c>
      <c r="P6749" s="1">
        <v>45527</v>
      </c>
      <c r="Q6749" s="1">
        <v>45576</v>
      </c>
      <c r="R6749">
        <v>1416</v>
      </c>
      <c r="S6749" s="4">
        <v>9</v>
      </c>
      <c r="T6749" t="s">
        <v>30</v>
      </c>
    </row>
    <row r="6750" spans="1:20" x14ac:dyDescent="0.35">
      <c r="A6750" t="s">
        <v>13328</v>
      </c>
      <c r="B6750" s="5" t="s">
        <v>100</v>
      </c>
      <c r="C6750" s="6">
        <v>205050</v>
      </c>
      <c r="D6750" t="s">
        <v>22</v>
      </c>
      <c r="E6750">
        <v>205050</v>
      </c>
      <c r="F6750" s="5" t="s">
        <v>66</v>
      </c>
      <c r="G6750" s="5" t="s">
        <v>51</v>
      </c>
      <c r="H6750" s="5" t="s">
        <v>101</v>
      </c>
      <c r="I6750" t="s">
        <v>35</v>
      </c>
      <c r="J6750" t="s">
        <v>101</v>
      </c>
      <c r="K6750">
        <v>100</v>
      </c>
      <c r="L6750" s="5" t="s">
        <v>13329</v>
      </c>
      <c r="M6750" s="5" t="s">
        <v>37</v>
      </c>
      <c r="N6750">
        <v>7</v>
      </c>
      <c r="O6750" t="s">
        <v>167</v>
      </c>
      <c r="P6750" s="1">
        <v>45350</v>
      </c>
      <c r="Q6750" s="1">
        <v>45404</v>
      </c>
      <c r="R6750">
        <v>2190</v>
      </c>
      <c r="S6750" s="4">
        <v>5.3</v>
      </c>
      <c r="T6750" t="s">
        <v>108</v>
      </c>
    </row>
    <row r="6751" spans="1:20" x14ac:dyDescent="0.35">
      <c r="A6751" t="s">
        <v>13330</v>
      </c>
      <c r="B6751" s="5" t="s">
        <v>21</v>
      </c>
      <c r="C6751" s="6">
        <v>91998</v>
      </c>
      <c r="D6751" t="s">
        <v>41</v>
      </c>
      <c r="E6751">
        <v>78198</v>
      </c>
      <c r="F6751" s="5" t="s">
        <v>50</v>
      </c>
      <c r="G6751" s="5" t="s">
        <v>51</v>
      </c>
      <c r="H6751" s="5" t="s">
        <v>126</v>
      </c>
      <c r="I6751" t="s">
        <v>26</v>
      </c>
      <c r="J6751" t="s">
        <v>126</v>
      </c>
      <c r="K6751">
        <v>0</v>
      </c>
      <c r="L6751" s="5" t="s">
        <v>9101</v>
      </c>
      <c r="M6751" s="5" t="s">
        <v>54</v>
      </c>
      <c r="N6751">
        <v>4</v>
      </c>
      <c r="O6751" t="s">
        <v>131</v>
      </c>
      <c r="P6751" s="1">
        <v>45376</v>
      </c>
      <c r="Q6751" s="1">
        <v>45432</v>
      </c>
      <c r="R6751">
        <v>1349</v>
      </c>
      <c r="S6751" s="4">
        <v>5.6</v>
      </c>
      <c r="T6751" t="s">
        <v>38</v>
      </c>
    </row>
    <row r="6752" spans="1:20" x14ac:dyDescent="0.35">
      <c r="A6752" t="s">
        <v>13331</v>
      </c>
      <c r="B6752" s="5" t="s">
        <v>40</v>
      </c>
      <c r="C6752" s="6">
        <v>226755</v>
      </c>
      <c r="D6752" t="s">
        <v>22</v>
      </c>
      <c r="E6752">
        <v>226755</v>
      </c>
      <c r="F6752" s="5" t="s">
        <v>23</v>
      </c>
      <c r="G6752" s="5" t="s">
        <v>24</v>
      </c>
      <c r="H6752" s="5" t="s">
        <v>52</v>
      </c>
      <c r="I6752" t="s">
        <v>35</v>
      </c>
      <c r="J6752" t="s">
        <v>52</v>
      </c>
      <c r="K6752">
        <v>0</v>
      </c>
      <c r="L6752" s="5" t="s">
        <v>13332</v>
      </c>
      <c r="M6752" s="5" t="s">
        <v>70</v>
      </c>
      <c r="N6752">
        <v>13</v>
      </c>
      <c r="O6752" t="s">
        <v>78</v>
      </c>
      <c r="P6752" s="1">
        <v>45653</v>
      </c>
      <c r="Q6752" s="1">
        <v>45716</v>
      </c>
      <c r="R6752">
        <v>564</v>
      </c>
      <c r="S6752" s="4">
        <v>6.4</v>
      </c>
      <c r="T6752" t="s">
        <v>243</v>
      </c>
    </row>
    <row r="6753" spans="1:20" x14ac:dyDescent="0.35">
      <c r="A6753" t="s">
        <v>13333</v>
      </c>
      <c r="B6753" s="5" t="s">
        <v>217</v>
      </c>
      <c r="C6753" s="6">
        <v>123422</v>
      </c>
      <c r="D6753" t="s">
        <v>22</v>
      </c>
      <c r="E6753">
        <v>123422</v>
      </c>
      <c r="F6753" s="5" t="s">
        <v>50</v>
      </c>
      <c r="G6753" s="5" t="s">
        <v>59</v>
      </c>
      <c r="H6753" s="5" t="s">
        <v>97</v>
      </c>
      <c r="I6753" t="s">
        <v>44</v>
      </c>
      <c r="J6753" t="s">
        <v>97</v>
      </c>
      <c r="K6753">
        <v>100</v>
      </c>
      <c r="L6753" s="5" t="s">
        <v>13334</v>
      </c>
      <c r="M6753" s="5" t="s">
        <v>28</v>
      </c>
      <c r="N6753">
        <v>4</v>
      </c>
      <c r="O6753" t="s">
        <v>107</v>
      </c>
      <c r="P6753" s="1">
        <v>45612</v>
      </c>
      <c r="Q6753" s="1">
        <v>45638</v>
      </c>
      <c r="R6753">
        <v>2296</v>
      </c>
      <c r="S6753" s="4">
        <v>6.2</v>
      </c>
      <c r="T6753" t="s">
        <v>38</v>
      </c>
    </row>
    <row r="6754" spans="1:20" x14ac:dyDescent="0.35">
      <c r="A6754" t="s">
        <v>13335</v>
      </c>
      <c r="B6754" s="5" t="s">
        <v>40</v>
      </c>
      <c r="C6754" s="6">
        <v>206557</v>
      </c>
      <c r="D6754" t="s">
        <v>22</v>
      </c>
      <c r="E6754">
        <v>206557</v>
      </c>
      <c r="F6754" s="5" t="s">
        <v>66</v>
      </c>
      <c r="G6754" s="5" t="s">
        <v>59</v>
      </c>
      <c r="H6754" s="5" t="s">
        <v>68</v>
      </c>
      <c r="I6754" t="s">
        <v>35</v>
      </c>
      <c r="J6754" t="s">
        <v>68</v>
      </c>
      <c r="K6754">
        <v>0</v>
      </c>
      <c r="L6754" s="5" t="s">
        <v>13336</v>
      </c>
      <c r="M6754" s="5" t="s">
        <v>54</v>
      </c>
      <c r="N6754">
        <v>9</v>
      </c>
      <c r="O6754" t="s">
        <v>46</v>
      </c>
      <c r="P6754" s="1">
        <v>45706</v>
      </c>
      <c r="Q6754" s="1">
        <v>45741</v>
      </c>
      <c r="R6754">
        <v>2426</v>
      </c>
      <c r="S6754" s="4">
        <v>6.9</v>
      </c>
      <c r="T6754" t="s">
        <v>30</v>
      </c>
    </row>
    <row r="6755" spans="1:20" x14ac:dyDescent="0.35">
      <c r="A6755" t="s">
        <v>13337</v>
      </c>
      <c r="B6755" s="5" t="s">
        <v>49</v>
      </c>
      <c r="C6755" s="6">
        <v>97955</v>
      </c>
      <c r="D6755" t="s">
        <v>22</v>
      </c>
      <c r="E6755">
        <v>97955</v>
      </c>
      <c r="F6755" s="5" t="s">
        <v>58</v>
      </c>
      <c r="G6755" s="5" t="s">
        <v>24</v>
      </c>
      <c r="H6755" s="5" t="s">
        <v>97</v>
      </c>
      <c r="I6755" t="s">
        <v>35</v>
      </c>
      <c r="J6755" t="s">
        <v>423</v>
      </c>
      <c r="K6755">
        <v>100</v>
      </c>
      <c r="L6755" s="5" t="s">
        <v>13338</v>
      </c>
      <c r="M6755" s="5" t="s">
        <v>28</v>
      </c>
      <c r="N6755">
        <v>1</v>
      </c>
      <c r="O6755" t="s">
        <v>85</v>
      </c>
      <c r="P6755" s="1">
        <v>45478</v>
      </c>
      <c r="Q6755" s="1">
        <v>45536</v>
      </c>
      <c r="R6755">
        <v>2218</v>
      </c>
      <c r="S6755" s="4">
        <v>9.6999999999999993</v>
      </c>
      <c r="T6755" t="s">
        <v>136</v>
      </c>
    </row>
    <row r="6756" spans="1:20" x14ac:dyDescent="0.35">
      <c r="A6756" t="s">
        <v>13339</v>
      </c>
      <c r="B6756" s="5" t="s">
        <v>57</v>
      </c>
      <c r="C6756" s="6">
        <v>113968</v>
      </c>
      <c r="D6756" t="s">
        <v>81</v>
      </c>
      <c r="E6756">
        <v>153857</v>
      </c>
      <c r="F6756" s="5" t="s">
        <v>66</v>
      </c>
      <c r="G6756" s="5" t="s">
        <v>42</v>
      </c>
      <c r="H6756" s="5" t="s">
        <v>82</v>
      </c>
      <c r="I6756" t="s">
        <v>26</v>
      </c>
      <c r="J6756" t="s">
        <v>82</v>
      </c>
      <c r="K6756">
        <v>0</v>
      </c>
      <c r="L6756" s="5" t="s">
        <v>13340</v>
      </c>
      <c r="M6756" s="5" t="s">
        <v>37</v>
      </c>
      <c r="N6756">
        <v>9</v>
      </c>
      <c r="O6756" t="s">
        <v>107</v>
      </c>
      <c r="P6756" s="1">
        <v>45455</v>
      </c>
      <c r="Q6756" s="1">
        <v>45490</v>
      </c>
      <c r="R6756">
        <v>1975</v>
      </c>
      <c r="S6756" s="4">
        <v>5.5</v>
      </c>
      <c r="T6756" t="s">
        <v>118</v>
      </c>
    </row>
    <row r="6757" spans="1:20" x14ac:dyDescent="0.35">
      <c r="A6757" t="s">
        <v>13341</v>
      </c>
      <c r="B6757" s="5" t="s">
        <v>179</v>
      </c>
      <c r="C6757" s="6">
        <v>73215</v>
      </c>
      <c r="D6757" t="s">
        <v>74</v>
      </c>
      <c r="E6757">
        <v>91519</v>
      </c>
      <c r="F6757" s="5" t="s">
        <v>58</v>
      </c>
      <c r="G6757" s="5" t="s">
        <v>24</v>
      </c>
      <c r="H6757" s="5" t="s">
        <v>75</v>
      </c>
      <c r="I6757" t="s">
        <v>26</v>
      </c>
      <c r="J6757" t="s">
        <v>75</v>
      </c>
      <c r="K6757">
        <v>0</v>
      </c>
      <c r="L6757" s="5" t="s">
        <v>700</v>
      </c>
      <c r="M6757" s="5" t="s">
        <v>70</v>
      </c>
      <c r="N6757">
        <v>0</v>
      </c>
      <c r="O6757" t="s">
        <v>131</v>
      </c>
      <c r="P6757" s="1">
        <v>45471</v>
      </c>
      <c r="Q6757" s="1">
        <v>45541</v>
      </c>
      <c r="R6757">
        <v>1660</v>
      </c>
      <c r="S6757" s="4">
        <v>7.5</v>
      </c>
      <c r="T6757" t="s">
        <v>103</v>
      </c>
    </row>
    <row r="6758" spans="1:20" x14ac:dyDescent="0.35">
      <c r="A6758" t="s">
        <v>13342</v>
      </c>
      <c r="B6758" s="5" t="s">
        <v>174</v>
      </c>
      <c r="C6758" s="6">
        <v>79628</v>
      </c>
      <c r="D6758" t="s">
        <v>74</v>
      </c>
      <c r="E6758">
        <v>99535</v>
      </c>
      <c r="F6758" s="5" t="s">
        <v>58</v>
      </c>
      <c r="G6758" s="5" t="s">
        <v>59</v>
      </c>
      <c r="H6758" s="5" t="s">
        <v>75</v>
      </c>
      <c r="I6758" t="s">
        <v>35</v>
      </c>
      <c r="J6758" t="s">
        <v>34</v>
      </c>
      <c r="K6758">
        <v>50</v>
      </c>
      <c r="L6758" s="5" t="s">
        <v>13343</v>
      </c>
      <c r="M6758" s="5" t="s">
        <v>37</v>
      </c>
      <c r="N6758">
        <v>0</v>
      </c>
      <c r="O6758" t="s">
        <v>71</v>
      </c>
      <c r="P6758" s="1">
        <v>45445</v>
      </c>
      <c r="Q6758" s="1">
        <v>45469</v>
      </c>
      <c r="R6758">
        <v>913</v>
      </c>
      <c r="S6758" s="4">
        <v>9.9</v>
      </c>
      <c r="T6758" t="s">
        <v>89</v>
      </c>
    </row>
    <row r="6759" spans="1:20" x14ac:dyDescent="0.35">
      <c r="A6759" t="s">
        <v>13344</v>
      </c>
      <c r="B6759" s="5" t="s">
        <v>40</v>
      </c>
      <c r="C6759" s="6">
        <v>177463</v>
      </c>
      <c r="D6759" t="s">
        <v>22</v>
      </c>
      <c r="E6759">
        <v>177463</v>
      </c>
      <c r="F6759" s="5" t="s">
        <v>66</v>
      </c>
      <c r="G6759" s="5" t="s">
        <v>42</v>
      </c>
      <c r="H6759" s="5" t="s">
        <v>68</v>
      </c>
      <c r="I6759" t="s">
        <v>35</v>
      </c>
      <c r="J6759" t="s">
        <v>68</v>
      </c>
      <c r="K6759">
        <v>50</v>
      </c>
      <c r="L6759" s="5" t="s">
        <v>13345</v>
      </c>
      <c r="M6759" s="5" t="s">
        <v>54</v>
      </c>
      <c r="N6759">
        <v>7</v>
      </c>
      <c r="O6759" t="s">
        <v>71</v>
      </c>
      <c r="P6759" s="1">
        <v>45712</v>
      </c>
      <c r="Q6759" s="1">
        <v>45760</v>
      </c>
      <c r="R6759">
        <v>849</v>
      </c>
      <c r="S6759" s="4">
        <v>5.5</v>
      </c>
      <c r="T6759" t="s">
        <v>153</v>
      </c>
    </row>
    <row r="6760" spans="1:20" x14ac:dyDescent="0.35">
      <c r="A6760" t="s">
        <v>13346</v>
      </c>
      <c r="B6760" s="5" t="s">
        <v>28802</v>
      </c>
      <c r="C6760" s="6">
        <v>126055</v>
      </c>
      <c r="D6760" t="s">
        <v>65</v>
      </c>
      <c r="E6760">
        <v>163872</v>
      </c>
      <c r="F6760" s="5" t="s">
        <v>66</v>
      </c>
      <c r="G6760" s="5" t="s">
        <v>24</v>
      </c>
      <c r="H6760" s="5" t="s">
        <v>67</v>
      </c>
      <c r="I6760" t="s">
        <v>35</v>
      </c>
      <c r="J6760" t="s">
        <v>192</v>
      </c>
      <c r="K6760">
        <v>50</v>
      </c>
      <c r="L6760" s="5" t="s">
        <v>13347</v>
      </c>
      <c r="M6760" s="5" t="s">
        <v>54</v>
      </c>
      <c r="N6760">
        <v>5</v>
      </c>
      <c r="O6760" t="s">
        <v>131</v>
      </c>
      <c r="P6760" s="1">
        <v>45599</v>
      </c>
      <c r="Q6760" s="1">
        <v>45652</v>
      </c>
      <c r="R6760">
        <v>1623</v>
      </c>
      <c r="S6760" s="4">
        <v>6.6</v>
      </c>
      <c r="T6760" t="s">
        <v>79</v>
      </c>
    </row>
    <row r="6761" spans="1:20" x14ac:dyDescent="0.35">
      <c r="A6761" t="s">
        <v>13348</v>
      </c>
      <c r="B6761" s="5" t="s">
        <v>73</v>
      </c>
      <c r="C6761" s="6">
        <v>41096</v>
      </c>
      <c r="D6761" t="s">
        <v>22</v>
      </c>
      <c r="E6761">
        <v>41096</v>
      </c>
      <c r="F6761" s="5" t="s">
        <v>66</v>
      </c>
      <c r="G6761" s="5" t="s">
        <v>24</v>
      </c>
      <c r="H6761" s="5" t="s">
        <v>116</v>
      </c>
      <c r="I6761" t="s">
        <v>26</v>
      </c>
      <c r="J6761" t="s">
        <v>34</v>
      </c>
      <c r="K6761">
        <v>0</v>
      </c>
      <c r="L6761" s="5" t="s">
        <v>13349</v>
      </c>
      <c r="M6761" s="5" t="s">
        <v>28</v>
      </c>
      <c r="N6761">
        <v>7</v>
      </c>
      <c r="O6761" t="s">
        <v>141</v>
      </c>
      <c r="P6761" s="1">
        <v>45426</v>
      </c>
      <c r="Q6761" s="1">
        <v>45486</v>
      </c>
      <c r="R6761">
        <v>629</v>
      </c>
      <c r="S6761" s="4">
        <v>8.5</v>
      </c>
      <c r="T6761" t="s">
        <v>103</v>
      </c>
    </row>
    <row r="6762" spans="1:20" x14ac:dyDescent="0.35">
      <c r="A6762" t="s">
        <v>13350</v>
      </c>
      <c r="B6762" s="5" t="s">
        <v>105</v>
      </c>
      <c r="C6762" s="6">
        <v>141579</v>
      </c>
      <c r="D6762" t="s">
        <v>81</v>
      </c>
      <c r="E6762">
        <v>191132</v>
      </c>
      <c r="F6762" s="5" t="s">
        <v>23</v>
      </c>
      <c r="G6762" s="5" t="s">
        <v>51</v>
      </c>
      <c r="H6762" s="5" t="s">
        <v>82</v>
      </c>
      <c r="I6762" t="s">
        <v>44</v>
      </c>
      <c r="J6762" t="s">
        <v>82</v>
      </c>
      <c r="K6762">
        <v>100</v>
      </c>
      <c r="L6762" s="5" t="s">
        <v>13351</v>
      </c>
      <c r="M6762" s="5" t="s">
        <v>70</v>
      </c>
      <c r="N6762">
        <v>10</v>
      </c>
      <c r="O6762" t="s">
        <v>135</v>
      </c>
      <c r="P6762" s="1">
        <v>45501</v>
      </c>
      <c r="Q6762" s="1">
        <v>45574</v>
      </c>
      <c r="R6762">
        <v>608</v>
      </c>
      <c r="S6762" s="4">
        <v>7.9</v>
      </c>
      <c r="T6762" t="s">
        <v>63</v>
      </c>
    </row>
    <row r="6763" spans="1:20" x14ac:dyDescent="0.35">
      <c r="A6763" t="s">
        <v>13352</v>
      </c>
      <c r="B6763" s="5" t="s">
        <v>105</v>
      </c>
      <c r="C6763" s="6">
        <v>117805</v>
      </c>
      <c r="D6763" t="s">
        <v>74</v>
      </c>
      <c r="E6763">
        <v>147256</v>
      </c>
      <c r="F6763" s="5" t="s">
        <v>23</v>
      </c>
      <c r="G6763" s="5" t="s">
        <v>24</v>
      </c>
      <c r="H6763" s="5" t="s">
        <v>75</v>
      </c>
      <c r="I6763" t="s">
        <v>44</v>
      </c>
      <c r="J6763" t="s">
        <v>191</v>
      </c>
      <c r="K6763">
        <v>50</v>
      </c>
      <c r="L6763" s="5" t="s">
        <v>13353</v>
      </c>
      <c r="M6763" s="5" t="s">
        <v>28</v>
      </c>
      <c r="N6763">
        <v>17</v>
      </c>
      <c r="O6763" t="s">
        <v>147</v>
      </c>
      <c r="P6763" s="1">
        <v>45394</v>
      </c>
      <c r="Q6763" s="1">
        <v>45451</v>
      </c>
      <c r="R6763">
        <v>1141</v>
      </c>
      <c r="S6763" s="4">
        <v>8.5</v>
      </c>
      <c r="T6763" t="s">
        <v>63</v>
      </c>
    </row>
    <row r="6764" spans="1:20" x14ac:dyDescent="0.35">
      <c r="A6764" t="s">
        <v>13354</v>
      </c>
      <c r="B6764" s="5" t="s">
        <v>145</v>
      </c>
      <c r="C6764" s="6">
        <v>76368</v>
      </c>
      <c r="D6764" t="s">
        <v>22</v>
      </c>
      <c r="E6764">
        <v>76368</v>
      </c>
      <c r="F6764" s="5" t="s">
        <v>66</v>
      </c>
      <c r="G6764" s="5" t="s">
        <v>59</v>
      </c>
      <c r="H6764" s="5" t="s">
        <v>157</v>
      </c>
      <c r="I6764" t="s">
        <v>35</v>
      </c>
      <c r="J6764" t="s">
        <v>291</v>
      </c>
      <c r="K6764">
        <v>50</v>
      </c>
      <c r="L6764" s="5" t="s">
        <v>13355</v>
      </c>
      <c r="M6764" s="5" t="s">
        <v>37</v>
      </c>
      <c r="N6764">
        <v>6</v>
      </c>
      <c r="O6764" t="s">
        <v>112</v>
      </c>
      <c r="P6764" s="1">
        <v>45479</v>
      </c>
      <c r="Q6764" s="1">
        <v>45546</v>
      </c>
      <c r="R6764">
        <v>2307</v>
      </c>
      <c r="S6764" s="4">
        <v>9.9</v>
      </c>
      <c r="T6764" t="s">
        <v>30</v>
      </c>
    </row>
    <row r="6765" spans="1:20" x14ac:dyDescent="0.35">
      <c r="A6765" t="s">
        <v>13356</v>
      </c>
      <c r="B6765" s="5" t="s">
        <v>217</v>
      </c>
      <c r="C6765" s="6">
        <v>66318</v>
      </c>
      <c r="D6765" t="s">
        <v>22</v>
      </c>
      <c r="E6765">
        <v>66318</v>
      </c>
      <c r="F6765" s="5" t="s">
        <v>58</v>
      </c>
      <c r="G6765" s="5" t="s">
        <v>51</v>
      </c>
      <c r="H6765" s="5" t="s">
        <v>165</v>
      </c>
      <c r="I6765" t="s">
        <v>26</v>
      </c>
      <c r="J6765" t="s">
        <v>52</v>
      </c>
      <c r="K6765">
        <v>0</v>
      </c>
      <c r="L6765" s="5" t="s">
        <v>13357</v>
      </c>
      <c r="M6765" s="5" t="s">
        <v>28</v>
      </c>
      <c r="N6765">
        <v>1</v>
      </c>
      <c r="O6765" t="s">
        <v>71</v>
      </c>
      <c r="P6765" s="1">
        <v>45563</v>
      </c>
      <c r="Q6765" s="1">
        <v>45633</v>
      </c>
      <c r="R6765">
        <v>548</v>
      </c>
      <c r="S6765" s="4">
        <v>5.5</v>
      </c>
      <c r="T6765" t="s">
        <v>136</v>
      </c>
    </row>
    <row r="6766" spans="1:20" x14ac:dyDescent="0.35">
      <c r="A6766" t="s">
        <v>13358</v>
      </c>
      <c r="B6766" s="5" t="s">
        <v>28802</v>
      </c>
      <c r="C6766" s="6">
        <v>170692</v>
      </c>
      <c r="D6766" t="s">
        <v>22</v>
      </c>
      <c r="E6766">
        <v>170692</v>
      </c>
      <c r="F6766" s="5" t="s">
        <v>23</v>
      </c>
      <c r="G6766" s="5" t="s">
        <v>42</v>
      </c>
      <c r="H6766" s="5" t="s">
        <v>129</v>
      </c>
      <c r="I6766" t="s">
        <v>44</v>
      </c>
      <c r="J6766" t="s">
        <v>129</v>
      </c>
      <c r="K6766">
        <v>0</v>
      </c>
      <c r="L6766" s="5" t="s">
        <v>13359</v>
      </c>
      <c r="M6766" s="5" t="s">
        <v>54</v>
      </c>
      <c r="N6766">
        <v>15</v>
      </c>
      <c r="O6766" t="s">
        <v>29</v>
      </c>
      <c r="P6766" s="1">
        <v>45427</v>
      </c>
      <c r="Q6766" s="1">
        <v>45489</v>
      </c>
      <c r="R6766">
        <v>706</v>
      </c>
      <c r="S6766" s="4">
        <v>6.8</v>
      </c>
      <c r="T6766" t="s">
        <v>103</v>
      </c>
    </row>
    <row r="6767" spans="1:20" x14ac:dyDescent="0.35">
      <c r="A6767" t="s">
        <v>13360</v>
      </c>
      <c r="B6767" s="5" t="s">
        <v>49</v>
      </c>
      <c r="C6767" s="6">
        <v>289060</v>
      </c>
      <c r="D6767" t="s">
        <v>65</v>
      </c>
      <c r="E6767">
        <v>375778</v>
      </c>
      <c r="F6767" s="5" t="s">
        <v>23</v>
      </c>
      <c r="G6767" s="5" t="s">
        <v>51</v>
      </c>
      <c r="H6767" s="5" t="s">
        <v>67</v>
      </c>
      <c r="I6767" t="s">
        <v>35</v>
      </c>
      <c r="J6767" t="s">
        <v>67</v>
      </c>
      <c r="K6767">
        <v>0</v>
      </c>
      <c r="L6767" s="5" t="s">
        <v>13361</v>
      </c>
      <c r="M6767" s="5" t="s">
        <v>70</v>
      </c>
      <c r="N6767">
        <v>15</v>
      </c>
      <c r="O6767" t="s">
        <v>141</v>
      </c>
      <c r="P6767" s="1">
        <v>45410</v>
      </c>
      <c r="Q6767" s="1">
        <v>45460</v>
      </c>
      <c r="R6767">
        <v>2412</v>
      </c>
      <c r="S6767" s="4">
        <v>8.6</v>
      </c>
      <c r="T6767" t="s">
        <v>89</v>
      </c>
    </row>
    <row r="6768" spans="1:20" x14ac:dyDescent="0.35">
      <c r="A6768" t="s">
        <v>13362</v>
      </c>
      <c r="B6768" s="5" t="s">
        <v>174</v>
      </c>
      <c r="C6768" s="6">
        <v>120746</v>
      </c>
      <c r="D6768" t="s">
        <v>22</v>
      </c>
      <c r="E6768">
        <v>120746</v>
      </c>
      <c r="F6768" s="5" t="s">
        <v>66</v>
      </c>
      <c r="G6768" s="5" t="s">
        <v>42</v>
      </c>
      <c r="H6768" s="5" t="s">
        <v>25</v>
      </c>
      <c r="I6768" t="s">
        <v>44</v>
      </c>
      <c r="J6768" t="s">
        <v>25</v>
      </c>
      <c r="K6768">
        <v>0</v>
      </c>
      <c r="L6768" s="5" t="s">
        <v>13363</v>
      </c>
      <c r="M6768" s="5" t="s">
        <v>28</v>
      </c>
      <c r="N6768">
        <v>9</v>
      </c>
      <c r="O6768" t="s">
        <v>71</v>
      </c>
      <c r="P6768" s="1">
        <v>45647</v>
      </c>
      <c r="Q6768" s="1">
        <v>45663</v>
      </c>
      <c r="R6768">
        <v>2167</v>
      </c>
      <c r="S6768" s="4">
        <v>5.5</v>
      </c>
      <c r="T6768" t="s">
        <v>103</v>
      </c>
    </row>
    <row r="6769" spans="1:20" x14ac:dyDescent="0.35">
      <c r="A6769" t="s">
        <v>13364</v>
      </c>
      <c r="B6769" s="5" t="s">
        <v>105</v>
      </c>
      <c r="C6769" s="6">
        <v>97475</v>
      </c>
      <c r="D6769" t="s">
        <v>33</v>
      </c>
      <c r="E6769">
        <v>10722250</v>
      </c>
      <c r="F6769" s="5" t="s">
        <v>50</v>
      </c>
      <c r="G6769" s="5" t="s">
        <v>59</v>
      </c>
      <c r="H6769" s="5" t="s">
        <v>34</v>
      </c>
      <c r="I6769" t="s">
        <v>44</v>
      </c>
      <c r="J6769" t="s">
        <v>34</v>
      </c>
      <c r="K6769">
        <v>0</v>
      </c>
      <c r="L6769" s="5" t="s">
        <v>13365</v>
      </c>
      <c r="M6769" s="5" t="s">
        <v>37</v>
      </c>
      <c r="N6769">
        <v>4</v>
      </c>
      <c r="O6769" t="s">
        <v>62</v>
      </c>
      <c r="P6769" s="1">
        <v>45659</v>
      </c>
      <c r="Q6769" s="1">
        <v>45727</v>
      </c>
      <c r="R6769">
        <v>627</v>
      </c>
      <c r="S6769" s="4">
        <v>6.8</v>
      </c>
      <c r="T6769" t="s">
        <v>89</v>
      </c>
    </row>
    <row r="6770" spans="1:20" x14ac:dyDescent="0.35">
      <c r="A6770" t="s">
        <v>13366</v>
      </c>
      <c r="B6770" s="5" t="s">
        <v>49</v>
      </c>
      <c r="C6770" s="6">
        <v>228776</v>
      </c>
      <c r="D6770" t="s">
        <v>22</v>
      </c>
      <c r="E6770">
        <v>228776</v>
      </c>
      <c r="F6770" s="5" t="s">
        <v>23</v>
      </c>
      <c r="G6770" s="5" t="s">
        <v>51</v>
      </c>
      <c r="H6770" s="5" t="s">
        <v>191</v>
      </c>
      <c r="I6770" t="s">
        <v>26</v>
      </c>
      <c r="J6770" t="s">
        <v>191</v>
      </c>
      <c r="K6770">
        <v>100</v>
      </c>
      <c r="L6770" s="5" t="s">
        <v>13367</v>
      </c>
      <c r="M6770" s="5" t="s">
        <v>37</v>
      </c>
      <c r="N6770">
        <v>18</v>
      </c>
      <c r="O6770" t="s">
        <v>172</v>
      </c>
      <c r="P6770" s="1">
        <v>45397</v>
      </c>
      <c r="Q6770" s="1">
        <v>45465</v>
      </c>
      <c r="R6770">
        <v>1406</v>
      </c>
      <c r="S6770" s="4">
        <v>5.0999999999999996</v>
      </c>
      <c r="T6770" t="s">
        <v>277</v>
      </c>
    </row>
    <row r="6771" spans="1:20" x14ac:dyDescent="0.35">
      <c r="A6771" t="s">
        <v>13368</v>
      </c>
      <c r="B6771" s="5" t="s">
        <v>162</v>
      </c>
      <c r="C6771" s="6">
        <v>224210</v>
      </c>
      <c r="D6771" t="s">
        <v>74</v>
      </c>
      <c r="E6771">
        <v>280263</v>
      </c>
      <c r="F6771" s="5" t="s">
        <v>23</v>
      </c>
      <c r="G6771" s="5" t="s">
        <v>51</v>
      </c>
      <c r="H6771" s="5" t="s">
        <v>75</v>
      </c>
      <c r="I6771" t="s">
        <v>26</v>
      </c>
      <c r="J6771" t="s">
        <v>75</v>
      </c>
      <c r="K6771">
        <v>100</v>
      </c>
      <c r="L6771" s="5" t="s">
        <v>13369</v>
      </c>
      <c r="M6771" s="5" t="s">
        <v>54</v>
      </c>
      <c r="N6771">
        <v>10</v>
      </c>
      <c r="O6771" t="s">
        <v>172</v>
      </c>
      <c r="P6771" s="1">
        <v>45486</v>
      </c>
      <c r="Q6771" s="1">
        <v>45537</v>
      </c>
      <c r="R6771">
        <v>1369</v>
      </c>
      <c r="S6771" s="4">
        <v>8.1999999999999993</v>
      </c>
      <c r="T6771" t="s">
        <v>47</v>
      </c>
    </row>
    <row r="6772" spans="1:20" x14ac:dyDescent="0.35">
      <c r="A6772" t="s">
        <v>13370</v>
      </c>
      <c r="B6772" s="5" t="s">
        <v>32</v>
      </c>
      <c r="C6772" s="6">
        <v>71016</v>
      </c>
      <c r="D6772" t="s">
        <v>22</v>
      </c>
      <c r="E6772">
        <v>71016</v>
      </c>
      <c r="F6772" s="5" t="s">
        <v>58</v>
      </c>
      <c r="G6772" s="5" t="s">
        <v>42</v>
      </c>
      <c r="H6772" s="5" t="s">
        <v>52</v>
      </c>
      <c r="I6772" t="s">
        <v>35</v>
      </c>
      <c r="J6772" t="s">
        <v>52</v>
      </c>
      <c r="K6772">
        <v>50</v>
      </c>
      <c r="L6772" s="5" t="s">
        <v>11982</v>
      </c>
      <c r="M6772" s="5" t="s">
        <v>70</v>
      </c>
      <c r="N6772">
        <v>0</v>
      </c>
      <c r="O6772" t="s">
        <v>135</v>
      </c>
      <c r="P6772" s="1">
        <v>45530</v>
      </c>
      <c r="Q6772" s="1">
        <v>45591</v>
      </c>
      <c r="R6772">
        <v>2128</v>
      </c>
      <c r="S6772" s="4">
        <v>5.4</v>
      </c>
      <c r="T6772" t="s">
        <v>89</v>
      </c>
    </row>
    <row r="6773" spans="1:20" x14ac:dyDescent="0.35">
      <c r="A6773" t="s">
        <v>13371</v>
      </c>
      <c r="B6773" s="5" t="s">
        <v>28799</v>
      </c>
      <c r="C6773" s="6">
        <v>157055</v>
      </c>
      <c r="D6773" t="s">
        <v>22</v>
      </c>
      <c r="E6773">
        <v>157055</v>
      </c>
      <c r="F6773" s="5" t="s">
        <v>50</v>
      </c>
      <c r="G6773" s="5" t="s">
        <v>59</v>
      </c>
      <c r="H6773" s="5" t="s">
        <v>68</v>
      </c>
      <c r="I6773" t="s">
        <v>35</v>
      </c>
      <c r="J6773" t="s">
        <v>1449</v>
      </c>
      <c r="K6773">
        <v>50</v>
      </c>
      <c r="L6773" s="5" t="s">
        <v>13372</v>
      </c>
      <c r="M6773" s="5" t="s">
        <v>70</v>
      </c>
      <c r="N6773">
        <v>4</v>
      </c>
      <c r="O6773" t="s">
        <v>135</v>
      </c>
      <c r="P6773" s="1">
        <v>45335</v>
      </c>
      <c r="Q6773" s="1">
        <v>45358</v>
      </c>
      <c r="R6773">
        <v>679</v>
      </c>
      <c r="S6773" s="4">
        <v>6.4</v>
      </c>
      <c r="T6773" t="s">
        <v>277</v>
      </c>
    </row>
    <row r="6774" spans="1:20" x14ac:dyDescent="0.35">
      <c r="A6774" t="s">
        <v>13373</v>
      </c>
      <c r="B6774" s="5" t="s">
        <v>162</v>
      </c>
      <c r="C6774" s="6">
        <v>78910</v>
      </c>
      <c r="D6774" t="s">
        <v>22</v>
      </c>
      <c r="E6774">
        <v>78910</v>
      </c>
      <c r="F6774" s="5" t="s">
        <v>50</v>
      </c>
      <c r="G6774" s="5" t="s">
        <v>51</v>
      </c>
      <c r="H6774" s="5" t="s">
        <v>191</v>
      </c>
      <c r="I6774" t="s">
        <v>44</v>
      </c>
      <c r="J6774" t="s">
        <v>1449</v>
      </c>
      <c r="K6774">
        <v>0</v>
      </c>
      <c r="L6774" s="5" t="s">
        <v>13374</v>
      </c>
      <c r="M6774" s="5" t="s">
        <v>28</v>
      </c>
      <c r="N6774">
        <v>4</v>
      </c>
      <c r="O6774" t="s">
        <v>107</v>
      </c>
      <c r="P6774" s="1">
        <v>45714</v>
      </c>
      <c r="Q6774" s="1">
        <v>45766</v>
      </c>
      <c r="R6774">
        <v>913</v>
      </c>
      <c r="S6774" s="4">
        <v>5.8</v>
      </c>
      <c r="T6774" t="s">
        <v>89</v>
      </c>
    </row>
    <row r="6775" spans="1:20" x14ac:dyDescent="0.35">
      <c r="A6775" t="s">
        <v>13375</v>
      </c>
      <c r="B6775" s="5" t="s">
        <v>28799</v>
      </c>
      <c r="C6775" s="6">
        <v>133220</v>
      </c>
      <c r="D6775" t="s">
        <v>22</v>
      </c>
      <c r="E6775">
        <v>133220</v>
      </c>
      <c r="F6775" s="5" t="s">
        <v>23</v>
      </c>
      <c r="G6775" s="5" t="s">
        <v>59</v>
      </c>
      <c r="H6775" s="5" t="s">
        <v>52</v>
      </c>
      <c r="I6775" t="s">
        <v>44</v>
      </c>
      <c r="J6775" t="s">
        <v>313</v>
      </c>
      <c r="K6775">
        <v>50</v>
      </c>
      <c r="L6775" s="5" t="s">
        <v>13376</v>
      </c>
      <c r="M6775" s="5" t="s">
        <v>54</v>
      </c>
      <c r="N6775">
        <v>10</v>
      </c>
      <c r="O6775" t="s">
        <v>88</v>
      </c>
      <c r="P6775" s="1">
        <v>45338</v>
      </c>
      <c r="Q6775" s="1">
        <v>45379</v>
      </c>
      <c r="R6775">
        <v>960</v>
      </c>
      <c r="S6775" s="4">
        <v>5.0999999999999996</v>
      </c>
      <c r="T6775" t="s">
        <v>47</v>
      </c>
    </row>
    <row r="6776" spans="1:20" x14ac:dyDescent="0.35">
      <c r="A6776" t="s">
        <v>13377</v>
      </c>
      <c r="B6776" s="5" t="s">
        <v>91</v>
      </c>
      <c r="C6776" s="6">
        <v>102537</v>
      </c>
      <c r="D6776" t="s">
        <v>41</v>
      </c>
      <c r="E6776">
        <v>87156</v>
      </c>
      <c r="F6776" s="5" t="s">
        <v>50</v>
      </c>
      <c r="G6776" s="5" t="s">
        <v>51</v>
      </c>
      <c r="H6776" s="5" t="s">
        <v>60</v>
      </c>
      <c r="I6776" t="s">
        <v>26</v>
      </c>
      <c r="J6776" t="s">
        <v>60</v>
      </c>
      <c r="K6776">
        <v>100</v>
      </c>
      <c r="L6776" s="5" t="s">
        <v>13378</v>
      </c>
      <c r="M6776" s="5" t="s">
        <v>37</v>
      </c>
      <c r="N6776">
        <v>3</v>
      </c>
      <c r="O6776" t="s">
        <v>78</v>
      </c>
      <c r="P6776" s="1">
        <v>45715</v>
      </c>
      <c r="Q6776" s="1">
        <v>45772</v>
      </c>
      <c r="R6776">
        <v>2295</v>
      </c>
      <c r="S6776" s="4">
        <v>7.7</v>
      </c>
      <c r="T6776" t="s">
        <v>55</v>
      </c>
    </row>
    <row r="6777" spans="1:20" x14ac:dyDescent="0.35">
      <c r="A6777" t="s">
        <v>13379</v>
      </c>
      <c r="B6777" s="5" t="s">
        <v>179</v>
      </c>
      <c r="C6777" s="6">
        <v>95026</v>
      </c>
      <c r="D6777" t="s">
        <v>22</v>
      </c>
      <c r="E6777">
        <v>95026</v>
      </c>
      <c r="F6777" s="5" t="s">
        <v>58</v>
      </c>
      <c r="G6777" s="5" t="s">
        <v>59</v>
      </c>
      <c r="H6777" s="5" t="s">
        <v>101</v>
      </c>
      <c r="I6777" t="s">
        <v>35</v>
      </c>
      <c r="J6777" t="s">
        <v>1449</v>
      </c>
      <c r="K6777">
        <v>50</v>
      </c>
      <c r="L6777" s="5" t="s">
        <v>12831</v>
      </c>
      <c r="M6777" s="5" t="s">
        <v>70</v>
      </c>
      <c r="N6777">
        <v>0</v>
      </c>
      <c r="O6777" t="s">
        <v>141</v>
      </c>
      <c r="P6777" s="1">
        <v>45445</v>
      </c>
      <c r="Q6777" s="1">
        <v>45487</v>
      </c>
      <c r="R6777">
        <v>968</v>
      </c>
      <c r="S6777" s="4">
        <v>8.4</v>
      </c>
      <c r="T6777" t="s">
        <v>136</v>
      </c>
    </row>
    <row r="6778" spans="1:20" x14ac:dyDescent="0.35">
      <c r="A6778" t="s">
        <v>13380</v>
      </c>
      <c r="B6778" s="5" t="s">
        <v>28802</v>
      </c>
      <c r="C6778" s="6">
        <v>163095</v>
      </c>
      <c r="D6778" t="s">
        <v>22</v>
      </c>
      <c r="E6778">
        <v>163095</v>
      </c>
      <c r="F6778" s="5" t="s">
        <v>23</v>
      </c>
      <c r="G6778" s="5" t="s">
        <v>59</v>
      </c>
      <c r="H6778" s="5" t="s">
        <v>52</v>
      </c>
      <c r="I6778" t="s">
        <v>35</v>
      </c>
      <c r="J6778" t="s">
        <v>52</v>
      </c>
      <c r="K6778">
        <v>50</v>
      </c>
      <c r="L6778" s="5" t="s">
        <v>13381</v>
      </c>
      <c r="M6778" s="5" t="s">
        <v>37</v>
      </c>
      <c r="N6778">
        <v>17</v>
      </c>
      <c r="O6778" t="s">
        <v>167</v>
      </c>
      <c r="P6778" s="1">
        <v>45337</v>
      </c>
      <c r="Q6778" s="1">
        <v>45352</v>
      </c>
      <c r="R6778">
        <v>1932</v>
      </c>
      <c r="S6778" s="4">
        <v>8</v>
      </c>
      <c r="T6778" t="s">
        <v>243</v>
      </c>
    </row>
    <row r="6779" spans="1:20" x14ac:dyDescent="0.35">
      <c r="A6779" t="s">
        <v>13382</v>
      </c>
      <c r="B6779" s="5" t="s">
        <v>21</v>
      </c>
      <c r="C6779" s="6">
        <v>86115</v>
      </c>
      <c r="D6779" t="s">
        <v>33</v>
      </c>
      <c r="E6779">
        <v>9472650</v>
      </c>
      <c r="F6779" s="5" t="s">
        <v>50</v>
      </c>
      <c r="G6779" s="5" t="s">
        <v>59</v>
      </c>
      <c r="H6779" s="5" t="s">
        <v>34</v>
      </c>
      <c r="I6779" t="s">
        <v>44</v>
      </c>
      <c r="J6779" t="s">
        <v>34</v>
      </c>
      <c r="K6779">
        <v>50</v>
      </c>
      <c r="L6779" s="5" t="s">
        <v>13383</v>
      </c>
      <c r="M6779" s="5" t="s">
        <v>28</v>
      </c>
      <c r="N6779">
        <v>2</v>
      </c>
      <c r="O6779" t="s">
        <v>131</v>
      </c>
      <c r="P6779" s="1">
        <v>45580</v>
      </c>
      <c r="Q6779" s="1">
        <v>45599</v>
      </c>
      <c r="R6779">
        <v>2194</v>
      </c>
      <c r="S6779" s="4">
        <v>6.4</v>
      </c>
      <c r="T6779" t="s">
        <v>38</v>
      </c>
    </row>
    <row r="6780" spans="1:20" x14ac:dyDescent="0.35">
      <c r="A6780" t="s">
        <v>13384</v>
      </c>
      <c r="B6780" s="5" t="s">
        <v>57</v>
      </c>
      <c r="C6780" s="6">
        <v>81518</v>
      </c>
      <c r="D6780" t="s">
        <v>41</v>
      </c>
      <c r="E6780">
        <v>69290</v>
      </c>
      <c r="F6780" s="5" t="s">
        <v>50</v>
      </c>
      <c r="G6780" s="5" t="s">
        <v>24</v>
      </c>
      <c r="H6780" s="5" t="s">
        <v>60</v>
      </c>
      <c r="I6780" t="s">
        <v>44</v>
      </c>
      <c r="J6780" t="s">
        <v>60</v>
      </c>
      <c r="K6780">
        <v>50</v>
      </c>
      <c r="L6780" s="5" t="s">
        <v>13385</v>
      </c>
      <c r="M6780" s="5" t="s">
        <v>54</v>
      </c>
      <c r="N6780">
        <v>2</v>
      </c>
      <c r="O6780" t="s">
        <v>62</v>
      </c>
      <c r="P6780" s="1">
        <v>45377</v>
      </c>
      <c r="Q6780" s="1">
        <v>45405</v>
      </c>
      <c r="R6780">
        <v>724</v>
      </c>
      <c r="S6780" s="4">
        <v>5.6</v>
      </c>
      <c r="T6780" t="s">
        <v>108</v>
      </c>
    </row>
    <row r="6781" spans="1:20" x14ac:dyDescent="0.35">
      <c r="A6781" t="s">
        <v>13386</v>
      </c>
      <c r="B6781" s="5" t="s">
        <v>32</v>
      </c>
      <c r="C6781" s="6">
        <v>112582</v>
      </c>
      <c r="D6781" t="s">
        <v>41</v>
      </c>
      <c r="E6781">
        <v>95695</v>
      </c>
      <c r="F6781" s="5" t="s">
        <v>66</v>
      </c>
      <c r="G6781" s="5" t="s">
        <v>24</v>
      </c>
      <c r="H6781" s="5" t="s">
        <v>151</v>
      </c>
      <c r="I6781" t="s">
        <v>44</v>
      </c>
      <c r="J6781" t="s">
        <v>151</v>
      </c>
      <c r="K6781">
        <v>100</v>
      </c>
      <c r="L6781" s="5" t="s">
        <v>13387</v>
      </c>
      <c r="M6781" s="5" t="s">
        <v>54</v>
      </c>
      <c r="N6781">
        <v>5</v>
      </c>
      <c r="O6781" t="s">
        <v>147</v>
      </c>
      <c r="P6781" s="1">
        <v>45668</v>
      </c>
      <c r="Q6781" s="1">
        <v>45725</v>
      </c>
      <c r="R6781">
        <v>569</v>
      </c>
      <c r="S6781" s="4">
        <v>5.7</v>
      </c>
      <c r="T6781" t="s">
        <v>277</v>
      </c>
    </row>
    <row r="6782" spans="1:20" x14ac:dyDescent="0.35">
      <c r="A6782" t="s">
        <v>13388</v>
      </c>
      <c r="B6782" s="5" t="s">
        <v>40</v>
      </c>
      <c r="C6782" s="6">
        <v>179222</v>
      </c>
      <c r="D6782" t="s">
        <v>22</v>
      </c>
      <c r="E6782">
        <v>179222</v>
      </c>
      <c r="F6782" s="5" t="s">
        <v>66</v>
      </c>
      <c r="G6782" s="5" t="s">
        <v>24</v>
      </c>
      <c r="H6782" s="5" t="s">
        <v>68</v>
      </c>
      <c r="I6782" t="s">
        <v>35</v>
      </c>
      <c r="J6782" t="s">
        <v>133</v>
      </c>
      <c r="K6782">
        <v>100</v>
      </c>
      <c r="L6782" s="5" t="s">
        <v>13389</v>
      </c>
      <c r="M6782" s="5" t="s">
        <v>54</v>
      </c>
      <c r="N6782">
        <v>8</v>
      </c>
      <c r="O6782" t="s">
        <v>167</v>
      </c>
      <c r="P6782" s="1">
        <v>45358</v>
      </c>
      <c r="Q6782" s="1">
        <v>45414</v>
      </c>
      <c r="R6782">
        <v>619</v>
      </c>
      <c r="S6782" s="4">
        <v>7.4</v>
      </c>
      <c r="T6782" t="s">
        <v>243</v>
      </c>
    </row>
    <row r="6783" spans="1:20" x14ac:dyDescent="0.35">
      <c r="A6783" t="s">
        <v>13390</v>
      </c>
      <c r="B6783" s="5" t="s">
        <v>28802</v>
      </c>
      <c r="C6783" s="6">
        <v>267085</v>
      </c>
      <c r="D6783" t="s">
        <v>120</v>
      </c>
      <c r="E6783">
        <v>240377</v>
      </c>
      <c r="F6783" s="5" t="s">
        <v>23</v>
      </c>
      <c r="G6783" s="5" t="s">
        <v>51</v>
      </c>
      <c r="H6783" s="5" t="s">
        <v>121</v>
      </c>
      <c r="I6783" t="s">
        <v>35</v>
      </c>
      <c r="J6783" t="s">
        <v>133</v>
      </c>
      <c r="K6783">
        <v>0</v>
      </c>
      <c r="L6783" s="5" t="s">
        <v>13391</v>
      </c>
      <c r="M6783" s="5" t="s">
        <v>54</v>
      </c>
      <c r="N6783">
        <v>14</v>
      </c>
      <c r="O6783" t="s">
        <v>29</v>
      </c>
      <c r="P6783" s="1">
        <v>45614</v>
      </c>
      <c r="Q6783" s="1">
        <v>45663</v>
      </c>
      <c r="R6783">
        <v>591</v>
      </c>
      <c r="S6783" s="4">
        <v>6.7</v>
      </c>
      <c r="T6783" t="s">
        <v>95</v>
      </c>
    </row>
    <row r="6784" spans="1:20" x14ac:dyDescent="0.35">
      <c r="A6784" t="s">
        <v>13392</v>
      </c>
      <c r="B6784" s="5" t="s">
        <v>162</v>
      </c>
      <c r="C6784" s="6">
        <v>72647</v>
      </c>
      <c r="D6784" t="s">
        <v>22</v>
      </c>
      <c r="E6784">
        <v>72647</v>
      </c>
      <c r="F6784" s="5" t="s">
        <v>58</v>
      </c>
      <c r="G6784" s="5" t="s">
        <v>51</v>
      </c>
      <c r="H6784" s="5" t="s">
        <v>165</v>
      </c>
      <c r="I6784" t="s">
        <v>35</v>
      </c>
      <c r="J6784" t="s">
        <v>313</v>
      </c>
      <c r="K6784">
        <v>50</v>
      </c>
      <c r="L6784" s="5" t="s">
        <v>13393</v>
      </c>
      <c r="M6784" s="5" t="s">
        <v>37</v>
      </c>
      <c r="N6784">
        <v>0</v>
      </c>
      <c r="O6784" t="s">
        <v>172</v>
      </c>
      <c r="P6784" s="1">
        <v>45476</v>
      </c>
      <c r="Q6784" s="1">
        <v>45494</v>
      </c>
      <c r="R6784">
        <v>2440</v>
      </c>
      <c r="S6784" s="4">
        <v>8</v>
      </c>
      <c r="T6784" t="s">
        <v>243</v>
      </c>
    </row>
    <row r="6785" spans="1:20" x14ac:dyDescent="0.35">
      <c r="A6785" t="s">
        <v>13394</v>
      </c>
      <c r="B6785" s="5" t="s">
        <v>105</v>
      </c>
      <c r="C6785" s="6">
        <v>157364</v>
      </c>
      <c r="D6785" t="s">
        <v>65</v>
      </c>
      <c r="E6785">
        <v>204573</v>
      </c>
      <c r="F6785" s="5" t="s">
        <v>23</v>
      </c>
      <c r="G6785" s="5" t="s">
        <v>42</v>
      </c>
      <c r="H6785" s="5" t="s">
        <v>67</v>
      </c>
      <c r="I6785" t="s">
        <v>26</v>
      </c>
      <c r="J6785" t="s">
        <v>67</v>
      </c>
      <c r="K6785">
        <v>0</v>
      </c>
      <c r="L6785" s="5" t="s">
        <v>13395</v>
      </c>
      <c r="M6785" s="5" t="s">
        <v>37</v>
      </c>
      <c r="N6785">
        <v>18</v>
      </c>
      <c r="O6785" t="s">
        <v>62</v>
      </c>
      <c r="P6785" s="1">
        <v>45314</v>
      </c>
      <c r="Q6785" s="1">
        <v>45367</v>
      </c>
      <c r="R6785">
        <v>2250</v>
      </c>
      <c r="S6785" s="4">
        <v>9.9</v>
      </c>
      <c r="T6785" t="s">
        <v>153</v>
      </c>
    </row>
    <row r="6786" spans="1:20" x14ac:dyDescent="0.35">
      <c r="A6786" t="s">
        <v>13396</v>
      </c>
      <c r="B6786" s="5" t="s">
        <v>28802</v>
      </c>
      <c r="C6786" s="6">
        <v>147887</v>
      </c>
      <c r="D6786" t="s">
        <v>92</v>
      </c>
      <c r="E6786">
        <v>110915</v>
      </c>
      <c r="F6786" s="5" t="s">
        <v>66</v>
      </c>
      <c r="G6786" s="5" t="s">
        <v>24</v>
      </c>
      <c r="H6786" s="5" t="s">
        <v>93</v>
      </c>
      <c r="I6786" t="s">
        <v>35</v>
      </c>
      <c r="J6786" t="s">
        <v>426</v>
      </c>
      <c r="K6786">
        <v>100</v>
      </c>
      <c r="L6786" s="5" t="s">
        <v>13397</v>
      </c>
      <c r="M6786" s="5" t="s">
        <v>37</v>
      </c>
      <c r="N6786">
        <v>7</v>
      </c>
      <c r="O6786" t="s">
        <v>131</v>
      </c>
      <c r="P6786" s="1">
        <v>45557</v>
      </c>
      <c r="Q6786" s="1">
        <v>45622</v>
      </c>
      <c r="R6786">
        <v>1467</v>
      </c>
      <c r="S6786" s="4">
        <v>9.6</v>
      </c>
      <c r="T6786" t="s">
        <v>63</v>
      </c>
    </row>
    <row r="6787" spans="1:20" x14ac:dyDescent="0.35">
      <c r="A6787" t="s">
        <v>13398</v>
      </c>
      <c r="B6787" s="5" t="s">
        <v>162</v>
      </c>
      <c r="C6787" s="6">
        <v>93908</v>
      </c>
      <c r="D6787" t="s">
        <v>33</v>
      </c>
      <c r="E6787">
        <v>10329880</v>
      </c>
      <c r="F6787" s="5" t="s">
        <v>50</v>
      </c>
      <c r="G6787" s="5" t="s">
        <v>24</v>
      </c>
      <c r="H6787" s="5" t="s">
        <v>34</v>
      </c>
      <c r="I6787" t="s">
        <v>35</v>
      </c>
      <c r="J6787" t="s">
        <v>34</v>
      </c>
      <c r="K6787">
        <v>0</v>
      </c>
      <c r="L6787" s="5" t="s">
        <v>13399</v>
      </c>
      <c r="M6787" s="5" t="s">
        <v>37</v>
      </c>
      <c r="N6787">
        <v>4</v>
      </c>
      <c r="O6787" t="s">
        <v>71</v>
      </c>
      <c r="P6787" s="1">
        <v>45744</v>
      </c>
      <c r="Q6787" s="1">
        <v>45804</v>
      </c>
      <c r="R6787">
        <v>1495</v>
      </c>
      <c r="S6787" s="4">
        <v>6.4</v>
      </c>
      <c r="T6787" t="s">
        <v>89</v>
      </c>
    </row>
    <row r="6788" spans="1:20" x14ac:dyDescent="0.35">
      <c r="A6788" t="s">
        <v>13400</v>
      </c>
      <c r="B6788" s="5" t="s">
        <v>21</v>
      </c>
      <c r="C6788" s="6">
        <v>221005</v>
      </c>
      <c r="D6788" t="s">
        <v>22</v>
      </c>
      <c r="E6788">
        <v>221005</v>
      </c>
      <c r="F6788" s="5" t="s">
        <v>66</v>
      </c>
      <c r="G6788" s="5" t="s">
        <v>51</v>
      </c>
      <c r="H6788" s="5" t="s">
        <v>68</v>
      </c>
      <c r="I6788" t="s">
        <v>35</v>
      </c>
      <c r="J6788" t="s">
        <v>1211</v>
      </c>
      <c r="K6788">
        <v>0</v>
      </c>
      <c r="L6788" s="5" t="s">
        <v>13401</v>
      </c>
      <c r="M6788" s="5" t="s">
        <v>28</v>
      </c>
      <c r="N6788">
        <v>9</v>
      </c>
      <c r="O6788" t="s">
        <v>135</v>
      </c>
      <c r="P6788" s="1">
        <v>45484</v>
      </c>
      <c r="Q6788" s="1">
        <v>45510</v>
      </c>
      <c r="R6788">
        <v>1072</v>
      </c>
      <c r="S6788" s="4">
        <v>6.3</v>
      </c>
      <c r="T6788" t="s">
        <v>136</v>
      </c>
    </row>
    <row r="6789" spans="1:20" x14ac:dyDescent="0.35">
      <c r="A6789" t="s">
        <v>13402</v>
      </c>
      <c r="B6789" s="5" t="s">
        <v>73</v>
      </c>
      <c r="C6789" s="6">
        <v>188472</v>
      </c>
      <c r="D6789" t="s">
        <v>22</v>
      </c>
      <c r="E6789">
        <v>188472</v>
      </c>
      <c r="F6789" s="5" t="s">
        <v>66</v>
      </c>
      <c r="G6789" s="5" t="s">
        <v>51</v>
      </c>
      <c r="H6789" s="5" t="s">
        <v>97</v>
      </c>
      <c r="I6789" t="s">
        <v>26</v>
      </c>
      <c r="J6789" t="s">
        <v>97</v>
      </c>
      <c r="K6789">
        <v>0</v>
      </c>
      <c r="L6789" s="5" t="s">
        <v>13403</v>
      </c>
      <c r="M6789" s="5" t="s">
        <v>54</v>
      </c>
      <c r="N6789">
        <v>8</v>
      </c>
      <c r="O6789" t="s">
        <v>62</v>
      </c>
      <c r="P6789" s="1">
        <v>45398</v>
      </c>
      <c r="Q6789" s="1">
        <v>45456</v>
      </c>
      <c r="R6789">
        <v>769</v>
      </c>
      <c r="S6789" s="4">
        <v>8</v>
      </c>
      <c r="T6789" t="s">
        <v>89</v>
      </c>
    </row>
    <row r="6790" spans="1:20" x14ac:dyDescent="0.35">
      <c r="A6790" t="s">
        <v>13404</v>
      </c>
      <c r="B6790" s="5" t="s">
        <v>28802</v>
      </c>
      <c r="C6790" s="6">
        <v>134644</v>
      </c>
      <c r="D6790" t="s">
        <v>22</v>
      </c>
      <c r="E6790">
        <v>134644</v>
      </c>
      <c r="F6790" s="5" t="s">
        <v>66</v>
      </c>
      <c r="G6790" s="5" t="s">
        <v>51</v>
      </c>
      <c r="H6790" s="5" t="s">
        <v>165</v>
      </c>
      <c r="I6790" t="s">
        <v>35</v>
      </c>
      <c r="J6790" t="s">
        <v>165</v>
      </c>
      <c r="K6790">
        <v>100</v>
      </c>
      <c r="L6790" s="5" t="s">
        <v>13405</v>
      </c>
      <c r="M6790" s="5" t="s">
        <v>54</v>
      </c>
      <c r="N6790">
        <v>9</v>
      </c>
      <c r="O6790" t="s">
        <v>141</v>
      </c>
      <c r="P6790" s="1">
        <v>45587</v>
      </c>
      <c r="Q6790" s="1">
        <v>45641</v>
      </c>
      <c r="R6790">
        <v>1688</v>
      </c>
      <c r="S6790" s="4">
        <v>7.9</v>
      </c>
      <c r="T6790" t="s">
        <v>89</v>
      </c>
    </row>
    <row r="6791" spans="1:20" x14ac:dyDescent="0.35">
      <c r="A6791" t="s">
        <v>13406</v>
      </c>
      <c r="B6791" s="5" t="s">
        <v>145</v>
      </c>
      <c r="C6791" s="6">
        <v>158617</v>
      </c>
      <c r="D6791" t="s">
        <v>81</v>
      </c>
      <c r="E6791">
        <v>214133</v>
      </c>
      <c r="F6791" s="5" t="s">
        <v>23</v>
      </c>
      <c r="G6791" s="5" t="s">
        <v>42</v>
      </c>
      <c r="H6791" s="5" t="s">
        <v>82</v>
      </c>
      <c r="I6791" t="s">
        <v>35</v>
      </c>
      <c r="J6791" t="s">
        <v>82</v>
      </c>
      <c r="K6791">
        <v>50</v>
      </c>
      <c r="L6791" s="5" t="s">
        <v>6088</v>
      </c>
      <c r="M6791" s="5" t="s">
        <v>37</v>
      </c>
      <c r="N6791">
        <v>11</v>
      </c>
      <c r="O6791" t="s">
        <v>112</v>
      </c>
      <c r="P6791" s="1">
        <v>45459</v>
      </c>
      <c r="Q6791" s="1">
        <v>45515</v>
      </c>
      <c r="R6791">
        <v>2165</v>
      </c>
      <c r="S6791" s="4">
        <v>8.6</v>
      </c>
      <c r="T6791" t="s">
        <v>47</v>
      </c>
    </row>
    <row r="6792" spans="1:20" x14ac:dyDescent="0.35">
      <c r="A6792" t="s">
        <v>13407</v>
      </c>
      <c r="B6792" s="5" t="s">
        <v>145</v>
      </c>
      <c r="C6792" s="6">
        <v>80635</v>
      </c>
      <c r="D6792" t="s">
        <v>22</v>
      </c>
      <c r="E6792">
        <v>80635</v>
      </c>
      <c r="F6792" s="5" t="s">
        <v>50</v>
      </c>
      <c r="G6792" s="5" t="s">
        <v>59</v>
      </c>
      <c r="H6792" s="5" t="s">
        <v>191</v>
      </c>
      <c r="I6792" t="s">
        <v>35</v>
      </c>
      <c r="J6792" t="s">
        <v>75</v>
      </c>
      <c r="K6792">
        <v>50</v>
      </c>
      <c r="L6792" s="5" t="s">
        <v>13408</v>
      </c>
      <c r="M6792" s="5" t="s">
        <v>54</v>
      </c>
      <c r="N6792">
        <v>3</v>
      </c>
      <c r="O6792" t="s">
        <v>85</v>
      </c>
      <c r="P6792" s="1">
        <v>45652</v>
      </c>
      <c r="Q6792" s="1">
        <v>45680</v>
      </c>
      <c r="R6792">
        <v>2490</v>
      </c>
      <c r="S6792" s="4">
        <v>9.8000000000000007</v>
      </c>
      <c r="T6792" t="s">
        <v>118</v>
      </c>
    </row>
    <row r="6793" spans="1:20" x14ac:dyDescent="0.35">
      <c r="A6793" t="s">
        <v>13409</v>
      </c>
      <c r="B6793" s="5" t="s">
        <v>28800</v>
      </c>
      <c r="C6793" s="6">
        <v>186187</v>
      </c>
      <c r="D6793" t="s">
        <v>65</v>
      </c>
      <c r="E6793">
        <v>242043</v>
      </c>
      <c r="F6793" s="5" t="s">
        <v>23</v>
      </c>
      <c r="G6793" s="5" t="s">
        <v>24</v>
      </c>
      <c r="H6793" s="5" t="s">
        <v>67</v>
      </c>
      <c r="I6793" t="s">
        <v>26</v>
      </c>
      <c r="J6793" t="s">
        <v>67</v>
      </c>
      <c r="K6793">
        <v>50</v>
      </c>
      <c r="L6793" s="5" t="s">
        <v>13410</v>
      </c>
      <c r="M6793" s="5" t="s">
        <v>28</v>
      </c>
      <c r="N6793">
        <v>18</v>
      </c>
      <c r="O6793" t="s">
        <v>71</v>
      </c>
      <c r="P6793" s="1">
        <v>45714</v>
      </c>
      <c r="Q6793" s="1">
        <v>45752</v>
      </c>
      <c r="R6793">
        <v>1822</v>
      </c>
      <c r="S6793" s="4">
        <v>5.2</v>
      </c>
      <c r="T6793" t="s">
        <v>103</v>
      </c>
    </row>
    <row r="6794" spans="1:20" x14ac:dyDescent="0.35">
      <c r="A6794" t="s">
        <v>13411</v>
      </c>
      <c r="B6794" s="5" t="s">
        <v>49</v>
      </c>
      <c r="C6794" s="6">
        <v>101105</v>
      </c>
      <c r="D6794" t="s">
        <v>41</v>
      </c>
      <c r="E6794">
        <v>85939</v>
      </c>
      <c r="F6794" s="5" t="s">
        <v>50</v>
      </c>
      <c r="G6794" s="5" t="s">
        <v>59</v>
      </c>
      <c r="H6794" s="5" t="s">
        <v>126</v>
      </c>
      <c r="I6794" t="s">
        <v>44</v>
      </c>
      <c r="J6794" t="s">
        <v>126</v>
      </c>
      <c r="K6794">
        <v>50</v>
      </c>
      <c r="L6794" s="5" t="s">
        <v>443</v>
      </c>
      <c r="M6794" s="5" t="s">
        <v>37</v>
      </c>
      <c r="N6794">
        <v>4</v>
      </c>
      <c r="O6794" t="s">
        <v>141</v>
      </c>
      <c r="P6794" s="1">
        <v>45310</v>
      </c>
      <c r="Q6794" s="1">
        <v>45376</v>
      </c>
      <c r="R6794">
        <v>888</v>
      </c>
      <c r="S6794" s="4">
        <v>9.6999999999999993</v>
      </c>
      <c r="T6794" t="s">
        <v>103</v>
      </c>
    </row>
    <row r="6795" spans="1:20" x14ac:dyDescent="0.35">
      <c r="A6795" t="s">
        <v>13412</v>
      </c>
      <c r="B6795" s="5" t="s">
        <v>21</v>
      </c>
      <c r="C6795" s="6">
        <v>178163</v>
      </c>
      <c r="D6795" t="s">
        <v>22</v>
      </c>
      <c r="E6795">
        <v>178163</v>
      </c>
      <c r="F6795" s="5" t="s">
        <v>23</v>
      </c>
      <c r="G6795" s="5" t="s">
        <v>59</v>
      </c>
      <c r="H6795" s="5" t="s">
        <v>129</v>
      </c>
      <c r="I6795" t="s">
        <v>35</v>
      </c>
      <c r="J6795" t="s">
        <v>129</v>
      </c>
      <c r="K6795">
        <v>0</v>
      </c>
      <c r="L6795" s="5" t="s">
        <v>967</v>
      </c>
      <c r="M6795" s="5" t="s">
        <v>54</v>
      </c>
      <c r="N6795">
        <v>15</v>
      </c>
      <c r="O6795" t="s">
        <v>172</v>
      </c>
      <c r="P6795" s="1">
        <v>45447</v>
      </c>
      <c r="Q6795" s="1">
        <v>45511</v>
      </c>
      <c r="R6795">
        <v>979</v>
      </c>
      <c r="S6795" s="4">
        <v>8.8000000000000007</v>
      </c>
      <c r="T6795" t="s">
        <v>38</v>
      </c>
    </row>
    <row r="6796" spans="1:20" x14ac:dyDescent="0.35">
      <c r="A6796" t="s">
        <v>13413</v>
      </c>
      <c r="B6796" s="5" t="s">
        <v>145</v>
      </c>
      <c r="C6796" s="6">
        <v>63735</v>
      </c>
      <c r="D6796" t="s">
        <v>41</v>
      </c>
      <c r="E6796">
        <v>54175</v>
      </c>
      <c r="F6796" s="5" t="s">
        <v>58</v>
      </c>
      <c r="G6796" s="5" t="s">
        <v>24</v>
      </c>
      <c r="H6796" s="5" t="s">
        <v>60</v>
      </c>
      <c r="I6796" t="s">
        <v>35</v>
      </c>
      <c r="J6796" t="s">
        <v>60</v>
      </c>
      <c r="K6796">
        <v>0</v>
      </c>
      <c r="L6796" s="5" t="s">
        <v>13414</v>
      </c>
      <c r="M6796" s="5" t="s">
        <v>70</v>
      </c>
      <c r="N6796">
        <v>0</v>
      </c>
      <c r="O6796" t="s">
        <v>112</v>
      </c>
      <c r="P6796" s="1">
        <v>45416</v>
      </c>
      <c r="Q6796" s="1">
        <v>45455</v>
      </c>
      <c r="R6796">
        <v>2161</v>
      </c>
      <c r="S6796" s="4">
        <v>9.4</v>
      </c>
      <c r="T6796" t="s">
        <v>108</v>
      </c>
    </row>
    <row r="6797" spans="1:20" x14ac:dyDescent="0.35">
      <c r="A6797" t="s">
        <v>13415</v>
      </c>
      <c r="B6797" s="5" t="s">
        <v>73</v>
      </c>
      <c r="C6797" s="6">
        <v>148327</v>
      </c>
      <c r="D6797" t="s">
        <v>120</v>
      </c>
      <c r="E6797">
        <v>133494</v>
      </c>
      <c r="F6797" s="5" t="s">
        <v>50</v>
      </c>
      <c r="G6797" s="5" t="s">
        <v>51</v>
      </c>
      <c r="H6797" s="5" t="s">
        <v>121</v>
      </c>
      <c r="I6797" t="s">
        <v>26</v>
      </c>
      <c r="J6797" t="s">
        <v>75</v>
      </c>
      <c r="K6797">
        <v>0</v>
      </c>
      <c r="L6797" s="5" t="s">
        <v>13416</v>
      </c>
      <c r="M6797" s="5" t="s">
        <v>70</v>
      </c>
      <c r="N6797">
        <v>3</v>
      </c>
      <c r="O6797" t="s">
        <v>135</v>
      </c>
      <c r="P6797" s="1">
        <v>45374</v>
      </c>
      <c r="Q6797" s="1">
        <v>45389</v>
      </c>
      <c r="R6797">
        <v>1743</v>
      </c>
      <c r="S6797" s="4">
        <v>8.6999999999999993</v>
      </c>
      <c r="T6797" t="s">
        <v>243</v>
      </c>
    </row>
    <row r="6798" spans="1:20" x14ac:dyDescent="0.35">
      <c r="A6798" t="s">
        <v>13417</v>
      </c>
      <c r="B6798" s="5" t="s">
        <v>49</v>
      </c>
      <c r="C6798" s="6">
        <v>70092</v>
      </c>
      <c r="D6798" t="s">
        <v>22</v>
      </c>
      <c r="E6798">
        <v>70092</v>
      </c>
      <c r="F6798" s="5" t="s">
        <v>50</v>
      </c>
      <c r="G6798" s="5" t="s">
        <v>24</v>
      </c>
      <c r="H6798" s="5" t="s">
        <v>52</v>
      </c>
      <c r="I6798" t="s">
        <v>44</v>
      </c>
      <c r="J6798" t="s">
        <v>426</v>
      </c>
      <c r="K6798">
        <v>100</v>
      </c>
      <c r="L6798" s="5" t="s">
        <v>13000</v>
      </c>
      <c r="M6798" s="5" t="s">
        <v>37</v>
      </c>
      <c r="N6798">
        <v>2</v>
      </c>
      <c r="O6798" t="s">
        <v>71</v>
      </c>
      <c r="P6798" s="1">
        <v>45680</v>
      </c>
      <c r="Q6798" s="1">
        <v>45719</v>
      </c>
      <c r="R6798">
        <v>899</v>
      </c>
      <c r="S6798" s="4">
        <v>5.8</v>
      </c>
      <c r="T6798" t="s">
        <v>55</v>
      </c>
    </row>
    <row r="6799" spans="1:20" x14ac:dyDescent="0.35">
      <c r="A6799" t="s">
        <v>13418</v>
      </c>
      <c r="B6799" s="5" t="s">
        <v>28802</v>
      </c>
      <c r="C6799" s="6">
        <v>168805</v>
      </c>
      <c r="D6799" t="s">
        <v>22</v>
      </c>
      <c r="E6799">
        <v>168805</v>
      </c>
      <c r="F6799" s="5" t="s">
        <v>66</v>
      </c>
      <c r="G6799" s="5" t="s">
        <v>24</v>
      </c>
      <c r="H6799" s="5" t="s">
        <v>25</v>
      </c>
      <c r="I6799" t="s">
        <v>35</v>
      </c>
      <c r="J6799" t="s">
        <v>25</v>
      </c>
      <c r="K6799">
        <v>50</v>
      </c>
      <c r="L6799" s="5" t="s">
        <v>3985</v>
      </c>
      <c r="M6799" s="5" t="s">
        <v>37</v>
      </c>
      <c r="N6799">
        <v>5</v>
      </c>
      <c r="O6799" t="s">
        <v>135</v>
      </c>
      <c r="P6799" s="1">
        <v>45419</v>
      </c>
      <c r="Q6799" s="1">
        <v>45451</v>
      </c>
      <c r="R6799">
        <v>1562</v>
      </c>
      <c r="S6799" s="4">
        <v>10</v>
      </c>
      <c r="T6799" t="s">
        <v>243</v>
      </c>
    </row>
    <row r="6800" spans="1:20" x14ac:dyDescent="0.35">
      <c r="A6800" t="s">
        <v>13419</v>
      </c>
      <c r="B6800" s="5" t="s">
        <v>28799</v>
      </c>
      <c r="C6800" s="6">
        <v>167702</v>
      </c>
      <c r="D6800" t="s">
        <v>74</v>
      </c>
      <c r="E6800">
        <v>209628</v>
      </c>
      <c r="F6800" s="5" t="s">
        <v>23</v>
      </c>
      <c r="G6800" s="5" t="s">
        <v>24</v>
      </c>
      <c r="H6800" s="5" t="s">
        <v>75</v>
      </c>
      <c r="I6800" t="s">
        <v>44</v>
      </c>
      <c r="J6800" t="s">
        <v>43</v>
      </c>
      <c r="K6800">
        <v>50</v>
      </c>
      <c r="L6800" s="5" t="s">
        <v>13420</v>
      </c>
      <c r="M6800" s="5" t="s">
        <v>28</v>
      </c>
      <c r="N6800">
        <v>16</v>
      </c>
      <c r="O6800" t="s">
        <v>78</v>
      </c>
      <c r="P6800" s="1">
        <v>45469</v>
      </c>
      <c r="Q6800" s="1">
        <v>45515</v>
      </c>
      <c r="R6800">
        <v>1409</v>
      </c>
      <c r="S6800" s="4">
        <v>9.6</v>
      </c>
      <c r="T6800" t="s">
        <v>30</v>
      </c>
    </row>
    <row r="6801" spans="1:20" x14ac:dyDescent="0.35">
      <c r="A6801" t="s">
        <v>13421</v>
      </c>
      <c r="B6801" s="5" t="s">
        <v>57</v>
      </c>
      <c r="C6801" s="6">
        <v>77196</v>
      </c>
      <c r="D6801" t="s">
        <v>41</v>
      </c>
      <c r="E6801">
        <v>65617</v>
      </c>
      <c r="F6801" s="5" t="s">
        <v>50</v>
      </c>
      <c r="G6801" s="5" t="s">
        <v>51</v>
      </c>
      <c r="H6801" s="5" t="s">
        <v>126</v>
      </c>
      <c r="I6801" t="s">
        <v>44</v>
      </c>
      <c r="J6801" t="s">
        <v>126</v>
      </c>
      <c r="K6801">
        <v>50</v>
      </c>
      <c r="L6801" s="5" t="s">
        <v>13422</v>
      </c>
      <c r="M6801" s="5" t="s">
        <v>70</v>
      </c>
      <c r="N6801">
        <v>3</v>
      </c>
      <c r="O6801" t="s">
        <v>135</v>
      </c>
      <c r="P6801" s="1">
        <v>45674</v>
      </c>
      <c r="Q6801" s="1">
        <v>45693</v>
      </c>
      <c r="R6801">
        <v>566</v>
      </c>
      <c r="S6801" s="4">
        <v>9.6999999999999993</v>
      </c>
      <c r="T6801" t="s">
        <v>47</v>
      </c>
    </row>
    <row r="6802" spans="1:20" x14ac:dyDescent="0.35">
      <c r="A6802" t="s">
        <v>13423</v>
      </c>
      <c r="B6802" s="5" t="s">
        <v>28799</v>
      </c>
      <c r="C6802" s="6">
        <v>60668</v>
      </c>
      <c r="D6802" t="s">
        <v>41</v>
      </c>
      <c r="E6802">
        <v>51568</v>
      </c>
      <c r="F6802" s="5" t="s">
        <v>58</v>
      </c>
      <c r="G6802" s="5" t="s">
        <v>51</v>
      </c>
      <c r="H6802" s="5" t="s">
        <v>151</v>
      </c>
      <c r="I6802" t="s">
        <v>26</v>
      </c>
      <c r="J6802" t="s">
        <v>151</v>
      </c>
      <c r="K6802">
        <v>0</v>
      </c>
      <c r="L6802" s="5" t="s">
        <v>13424</v>
      </c>
      <c r="M6802" s="5" t="s">
        <v>37</v>
      </c>
      <c r="N6802">
        <v>0</v>
      </c>
      <c r="O6802" t="s">
        <v>107</v>
      </c>
      <c r="P6802" s="1">
        <v>45476</v>
      </c>
      <c r="Q6802" s="1">
        <v>45495</v>
      </c>
      <c r="R6802">
        <v>934</v>
      </c>
      <c r="S6802" s="4">
        <v>8.5</v>
      </c>
      <c r="T6802" t="s">
        <v>108</v>
      </c>
    </row>
    <row r="6803" spans="1:20" x14ac:dyDescent="0.35">
      <c r="A6803" t="s">
        <v>13425</v>
      </c>
      <c r="B6803" s="5" t="s">
        <v>28800</v>
      </c>
      <c r="C6803" s="6">
        <v>238168</v>
      </c>
      <c r="D6803" t="s">
        <v>81</v>
      </c>
      <c r="E6803">
        <v>321527</v>
      </c>
      <c r="F6803" s="5" t="s">
        <v>23</v>
      </c>
      <c r="G6803" s="5" t="s">
        <v>51</v>
      </c>
      <c r="H6803" s="5" t="s">
        <v>82</v>
      </c>
      <c r="I6803" t="s">
        <v>35</v>
      </c>
      <c r="J6803" t="s">
        <v>82</v>
      </c>
      <c r="K6803">
        <v>0</v>
      </c>
      <c r="L6803" s="5" t="s">
        <v>13426</v>
      </c>
      <c r="M6803" s="5" t="s">
        <v>70</v>
      </c>
      <c r="N6803">
        <v>14</v>
      </c>
      <c r="O6803" t="s">
        <v>135</v>
      </c>
      <c r="P6803" s="1">
        <v>45387</v>
      </c>
      <c r="Q6803" s="1">
        <v>45419</v>
      </c>
      <c r="R6803">
        <v>1426</v>
      </c>
      <c r="S6803" s="4">
        <v>7.2</v>
      </c>
      <c r="T6803" t="s">
        <v>55</v>
      </c>
    </row>
    <row r="6804" spans="1:20" x14ac:dyDescent="0.35">
      <c r="A6804" t="s">
        <v>13427</v>
      </c>
      <c r="B6804" s="5" t="s">
        <v>105</v>
      </c>
      <c r="C6804" s="6">
        <v>80987</v>
      </c>
      <c r="D6804" t="s">
        <v>65</v>
      </c>
      <c r="E6804">
        <v>105283</v>
      </c>
      <c r="F6804" s="5" t="s">
        <v>50</v>
      </c>
      <c r="G6804" s="5" t="s">
        <v>24</v>
      </c>
      <c r="H6804" s="5" t="s">
        <v>67</v>
      </c>
      <c r="I6804" t="s">
        <v>44</v>
      </c>
      <c r="J6804" t="s">
        <v>67</v>
      </c>
      <c r="K6804">
        <v>0</v>
      </c>
      <c r="L6804" s="5" t="s">
        <v>13428</v>
      </c>
      <c r="M6804" s="5" t="s">
        <v>37</v>
      </c>
      <c r="N6804">
        <v>4</v>
      </c>
      <c r="O6804" t="s">
        <v>172</v>
      </c>
      <c r="P6804" s="1">
        <v>45634</v>
      </c>
      <c r="Q6804" s="1">
        <v>45699</v>
      </c>
      <c r="R6804">
        <v>1153</v>
      </c>
      <c r="S6804" s="4">
        <v>8.3000000000000007</v>
      </c>
      <c r="T6804" t="s">
        <v>108</v>
      </c>
    </row>
    <row r="6805" spans="1:20" x14ac:dyDescent="0.35">
      <c r="A6805" t="s">
        <v>13429</v>
      </c>
      <c r="B6805" s="5" t="s">
        <v>179</v>
      </c>
      <c r="C6805" s="6">
        <v>58908</v>
      </c>
      <c r="D6805" t="s">
        <v>22</v>
      </c>
      <c r="E6805">
        <v>58908</v>
      </c>
      <c r="F6805" s="5" t="s">
        <v>58</v>
      </c>
      <c r="G6805" s="5" t="s">
        <v>51</v>
      </c>
      <c r="H6805" s="5" t="s">
        <v>101</v>
      </c>
      <c r="I6805" t="s">
        <v>44</v>
      </c>
      <c r="J6805" t="s">
        <v>186</v>
      </c>
      <c r="K6805">
        <v>100</v>
      </c>
      <c r="L6805" s="5" t="s">
        <v>9149</v>
      </c>
      <c r="M6805" s="5" t="s">
        <v>37</v>
      </c>
      <c r="N6805">
        <v>1</v>
      </c>
      <c r="O6805" t="s">
        <v>78</v>
      </c>
      <c r="P6805" s="1">
        <v>45328</v>
      </c>
      <c r="Q6805" s="1">
        <v>45390</v>
      </c>
      <c r="R6805">
        <v>1768</v>
      </c>
      <c r="S6805" s="4">
        <v>5.7</v>
      </c>
      <c r="T6805" t="s">
        <v>243</v>
      </c>
    </row>
    <row r="6806" spans="1:20" x14ac:dyDescent="0.35">
      <c r="A6806" t="s">
        <v>13430</v>
      </c>
      <c r="B6806" s="5" t="s">
        <v>91</v>
      </c>
      <c r="C6806" s="6">
        <v>56978</v>
      </c>
      <c r="D6806" t="s">
        <v>92</v>
      </c>
      <c r="E6806">
        <v>42734</v>
      </c>
      <c r="F6806" s="5" t="s">
        <v>58</v>
      </c>
      <c r="G6806" s="5" t="s">
        <v>24</v>
      </c>
      <c r="H6806" s="5" t="s">
        <v>93</v>
      </c>
      <c r="I6806" t="s">
        <v>44</v>
      </c>
      <c r="J6806" t="s">
        <v>93</v>
      </c>
      <c r="K6806">
        <v>0</v>
      </c>
      <c r="L6806" s="5" t="s">
        <v>13431</v>
      </c>
      <c r="M6806" s="5" t="s">
        <v>54</v>
      </c>
      <c r="N6806">
        <v>1</v>
      </c>
      <c r="O6806" t="s">
        <v>172</v>
      </c>
      <c r="P6806" s="1">
        <v>45673</v>
      </c>
      <c r="Q6806" s="1">
        <v>45708</v>
      </c>
      <c r="R6806">
        <v>1809</v>
      </c>
      <c r="S6806" s="4">
        <v>6.3</v>
      </c>
      <c r="T6806" t="s">
        <v>243</v>
      </c>
    </row>
    <row r="6807" spans="1:20" x14ac:dyDescent="0.35">
      <c r="A6807" t="s">
        <v>13432</v>
      </c>
      <c r="B6807" s="5" t="s">
        <v>179</v>
      </c>
      <c r="C6807" s="6">
        <v>149583</v>
      </c>
      <c r="D6807" t="s">
        <v>22</v>
      </c>
      <c r="E6807">
        <v>149583</v>
      </c>
      <c r="F6807" s="5" t="s">
        <v>23</v>
      </c>
      <c r="G6807" s="5" t="s">
        <v>24</v>
      </c>
      <c r="H6807" s="5" t="s">
        <v>191</v>
      </c>
      <c r="I6807" t="s">
        <v>26</v>
      </c>
      <c r="J6807" t="s">
        <v>191</v>
      </c>
      <c r="K6807">
        <v>50</v>
      </c>
      <c r="L6807" s="5" t="s">
        <v>10410</v>
      </c>
      <c r="M6807" s="5" t="s">
        <v>70</v>
      </c>
      <c r="N6807">
        <v>12</v>
      </c>
      <c r="O6807" t="s">
        <v>172</v>
      </c>
      <c r="P6807" s="1">
        <v>45520</v>
      </c>
      <c r="Q6807" s="1">
        <v>45592</v>
      </c>
      <c r="R6807">
        <v>1499</v>
      </c>
      <c r="S6807" s="4">
        <v>9.5</v>
      </c>
      <c r="T6807" t="s">
        <v>277</v>
      </c>
    </row>
    <row r="6808" spans="1:20" x14ac:dyDescent="0.35">
      <c r="A6808" t="s">
        <v>13433</v>
      </c>
      <c r="B6808" s="5" t="s">
        <v>57</v>
      </c>
      <c r="C6808" s="6">
        <v>275970</v>
      </c>
      <c r="D6808" t="s">
        <v>22</v>
      </c>
      <c r="E6808">
        <v>275970</v>
      </c>
      <c r="F6808" s="5" t="s">
        <v>23</v>
      </c>
      <c r="G6808" s="5" t="s">
        <v>42</v>
      </c>
      <c r="H6808" s="5" t="s">
        <v>129</v>
      </c>
      <c r="I6808" t="s">
        <v>35</v>
      </c>
      <c r="J6808" t="s">
        <v>129</v>
      </c>
      <c r="K6808">
        <v>50</v>
      </c>
      <c r="L6808" s="5" t="s">
        <v>11243</v>
      </c>
      <c r="M6808" s="5" t="s">
        <v>37</v>
      </c>
      <c r="N6808">
        <v>16</v>
      </c>
      <c r="O6808" t="s">
        <v>141</v>
      </c>
      <c r="P6808" s="1">
        <v>45706</v>
      </c>
      <c r="Q6808" s="1">
        <v>45773</v>
      </c>
      <c r="R6808">
        <v>2306</v>
      </c>
      <c r="S6808" s="4">
        <v>5.3</v>
      </c>
      <c r="T6808" t="s">
        <v>108</v>
      </c>
    </row>
    <row r="6809" spans="1:20" x14ac:dyDescent="0.35">
      <c r="A6809" t="s">
        <v>13434</v>
      </c>
      <c r="B6809" s="5" t="s">
        <v>32</v>
      </c>
      <c r="C6809" s="6">
        <v>154006</v>
      </c>
      <c r="D6809" t="s">
        <v>41</v>
      </c>
      <c r="E6809">
        <v>130905</v>
      </c>
      <c r="F6809" s="5" t="s">
        <v>23</v>
      </c>
      <c r="G6809" s="5" t="s">
        <v>42</v>
      </c>
      <c r="H6809" s="5" t="s">
        <v>43</v>
      </c>
      <c r="I6809" t="s">
        <v>26</v>
      </c>
      <c r="J6809" t="s">
        <v>43</v>
      </c>
      <c r="K6809">
        <v>100</v>
      </c>
      <c r="L6809" s="5" t="s">
        <v>13435</v>
      </c>
      <c r="M6809" s="5" t="s">
        <v>54</v>
      </c>
      <c r="N6809">
        <v>12</v>
      </c>
      <c r="O6809" t="s">
        <v>135</v>
      </c>
      <c r="P6809" s="1">
        <v>45499</v>
      </c>
      <c r="Q6809" s="1">
        <v>45521</v>
      </c>
      <c r="R6809">
        <v>1303</v>
      </c>
      <c r="S6809" s="4">
        <v>7.7</v>
      </c>
      <c r="T6809" t="s">
        <v>63</v>
      </c>
    </row>
    <row r="6810" spans="1:20" x14ac:dyDescent="0.35">
      <c r="A6810" t="s">
        <v>13436</v>
      </c>
      <c r="B6810" s="5" t="s">
        <v>105</v>
      </c>
      <c r="C6810" s="6">
        <v>131751</v>
      </c>
      <c r="D6810" t="s">
        <v>33</v>
      </c>
      <c r="E6810">
        <v>14492610</v>
      </c>
      <c r="F6810" s="5" t="s">
        <v>50</v>
      </c>
      <c r="G6810" s="5" t="s">
        <v>59</v>
      </c>
      <c r="H6810" s="5" t="s">
        <v>34</v>
      </c>
      <c r="I6810" t="s">
        <v>35</v>
      </c>
      <c r="J6810" t="s">
        <v>34</v>
      </c>
      <c r="K6810">
        <v>0</v>
      </c>
      <c r="L6810" s="5" t="s">
        <v>13437</v>
      </c>
      <c r="M6810" s="5" t="s">
        <v>70</v>
      </c>
      <c r="N6810">
        <v>4</v>
      </c>
      <c r="O6810" t="s">
        <v>46</v>
      </c>
      <c r="P6810" s="1">
        <v>45608</v>
      </c>
      <c r="Q6810" s="1">
        <v>45655</v>
      </c>
      <c r="R6810">
        <v>2127</v>
      </c>
      <c r="S6810" s="4">
        <v>6.3</v>
      </c>
      <c r="T6810" t="s">
        <v>153</v>
      </c>
    </row>
    <row r="6811" spans="1:20" x14ac:dyDescent="0.35">
      <c r="A6811" t="s">
        <v>13438</v>
      </c>
      <c r="B6811" s="5" t="s">
        <v>57</v>
      </c>
      <c r="C6811" s="6">
        <v>163158</v>
      </c>
      <c r="D6811" t="s">
        <v>33</v>
      </c>
      <c r="E6811">
        <v>17947380</v>
      </c>
      <c r="F6811" s="5" t="s">
        <v>66</v>
      </c>
      <c r="G6811" s="5" t="s">
        <v>51</v>
      </c>
      <c r="H6811" s="5" t="s">
        <v>34</v>
      </c>
      <c r="I6811" t="s">
        <v>35</v>
      </c>
      <c r="J6811" t="s">
        <v>940</v>
      </c>
      <c r="K6811">
        <v>50</v>
      </c>
      <c r="L6811" s="5" t="s">
        <v>13439</v>
      </c>
      <c r="M6811" s="5" t="s">
        <v>70</v>
      </c>
      <c r="N6811">
        <v>7</v>
      </c>
      <c r="O6811" t="s">
        <v>29</v>
      </c>
      <c r="P6811" s="1">
        <v>45318</v>
      </c>
      <c r="Q6811" s="1">
        <v>45359</v>
      </c>
      <c r="R6811">
        <v>885</v>
      </c>
      <c r="S6811" s="4">
        <v>6.8</v>
      </c>
      <c r="T6811" t="s">
        <v>277</v>
      </c>
    </row>
    <row r="6812" spans="1:20" x14ac:dyDescent="0.35">
      <c r="A6812" t="s">
        <v>13440</v>
      </c>
      <c r="B6812" s="5" t="s">
        <v>105</v>
      </c>
      <c r="C6812" s="6">
        <v>52986</v>
      </c>
      <c r="D6812" t="s">
        <v>22</v>
      </c>
      <c r="E6812">
        <v>52986</v>
      </c>
      <c r="F6812" s="5" t="s">
        <v>58</v>
      </c>
      <c r="G6812" s="5" t="s">
        <v>24</v>
      </c>
      <c r="H6812" s="5" t="s">
        <v>25</v>
      </c>
      <c r="I6812" t="s">
        <v>26</v>
      </c>
      <c r="J6812" t="s">
        <v>354</v>
      </c>
      <c r="K6812">
        <v>0</v>
      </c>
      <c r="L6812" s="5" t="s">
        <v>13191</v>
      </c>
      <c r="M6812" s="5" t="s">
        <v>28</v>
      </c>
      <c r="N6812">
        <v>1</v>
      </c>
      <c r="O6812" t="s">
        <v>141</v>
      </c>
      <c r="P6812" s="1">
        <v>45543</v>
      </c>
      <c r="Q6812" s="1">
        <v>45567</v>
      </c>
      <c r="R6812">
        <v>1605</v>
      </c>
      <c r="S6812" s="4">
        <v>5.5</v>
      </c>
      <c r="T6812" t="s">
        <v>277</v>
      </c>
    </row>
    <row r="6813" spans="1:20" x14ac:dyDescent="0.35">
      <c r="A6813" t="s">
        <v>13441</v>
      </c>
      <c r="B6813" s="5" t="s">
        <v>217</v>
      </c>
      <c r="C6813" s="6">
        <v>326359</v>
      </c>
      <c r="D6813" t="s">
        <v>120</v>
      </c>
      <c r="E6813">
        <v>293723</v>
      </c>
      <c r="F6813" s="5" t="s">
        <v>23</v>
      </c>
      <c r="G6813" s="5" t="s">
        <v>24</v>
      </c>
      <c r="H6813" s="5" t="s">
        <v>121</v>
      </c>
      <c r="I6813" t="s">
        <v>35</v>
      </c>
      <c r="J6813" t="s">
        <v>121</v>
      </c>
      <c r="K6813">
        <v>0</v>
      </c>
      <c r="L6813" s="5" t="s">
        <v>13442</v>
      </c>
      <c r="M6813" s="5" t="s">
        <v>37</v>
      </c>
      <c r="N6813">
        <v>11</v>
      </c>
      <c r="O6813" t="s">
        <v>88</v>
      </c>
      <c r="P6813" s="1">
        <v>45439</v>
      </c>
      <c r="Q6813" s="1">
        <v>45499</v>
      </c>
      <c r="R6813">
        <v>904</v>
      </c>
      <c r="S6813" s="4">
        <v>6.1</v>
      </c>
      <c r="T6813" t="s">
        <v>55</v>
      </c>
    </row>
    <row r="6814" spans="1:20" x14ac:dyDescent="0.35">
      <c r="A6814" t="s">
        <v>13443</v>
      </c>
      <c r="B6814" s="5" t="s">
        <v>217</v>
      </c>
      <c r="C6814" s="6">
        <v>78523</v>
      </c>
      <c r="D6814" t="s">
        <v>22</v>
      </c>
      <c r="E6814">
        <v>78523</v>
      </c>
      <c r="F6814" s="5" t="s">
        <v>58</v>
      </c>
      <c r="G6814" s="5" t="s">
        <v>59</v>
      </c>
      <c r="H6814" s="5" t="s">
        <v>191</v>
      </c>
      <c r="I6814" t="s">
        <v>35</v>
      </c>
      <c r="J6814" t="s">
        <v>101</v>
      </c>
      <c r="K6814">
        <v>100</v>
      </c>
      <c r="L6814" s="5" t="s">
        <v>13444</v>
      </c>
      <c r="M6814" s="5" t="s">
        <v>28</v>
      </c>
      <c r="N6814">
        <v>1</v>
      </c>
      <c r="O6814" t="s">
        <v>71</v>
      </c>
      <c r="P6814" s="1">
        <v>45578</v>
      </c>
      <c r="Q6814" s="1">
        <v>45620</v>
      </c>
      <c r="R6814">
        <v>1039</v>
      </c>
      <c r="S6814" s="4">
        <v>5.8</v>
      </c>
      <c r="T6814" t="s">
        <v>79</v>
      </c>
    </row>
    <row r="6815" spans="1:20" x14ac:dyDescent="0.35">
      <c r="A6815" t="s">
        <v>13445</v>
      </c>
      <c r="B6815" s="5" t="s">
        <v>217</v>
      </c>
      <c r="C6815" s="6">
        <v>104203</v>
      </c>
      <c r="D6815" t="s">
        <v>65</v>
      </c>
      <c r="E6815">
        <v>135464</v>
      </c>
      <c r="F6815" s="5" t="s">
        <v>50</v>
      </c>
      <c r="G6815" s="5" t="s">
        <v>51</v>
      </c>
      <c r="H6815" s="5" t="s">
        <v>67</v>
      </c>
      <c r="I6815" t="s">
        <v>26</v>
      </c>
      <c r="J6815" t="s">
        <v>67</v>
      </c>
      <c r="K6815">
        <v>100</v>
      </c>
      <c r="L6815" s="5" t="s">
        <v>13446</v>
      </c>
      <c r="M6815" s="5" t="s">
        <v>37</v>
      </c>
      <c r="N6815">
        <v>4</v>
      </c>
      <c r="O6815" t="s">
        <v>88</v>
      </c>
      <c r="P6815" s="1">
        <v>45370</v>
      </c>
      <c r="Q6815" s="1">
        <v>45413</v>
      </c>
      <c r="R6815">
        <v>937</v>
      </c>
      <c r="S6815" s="4">
        <v>8</v>
      </c>
      <c r="T6815" t="s">
        <v>79</v>
      </c>
    </row>
    <row r="6816" spans="1:20" x14ac:dyDescent="0.35">
      <c r="A6816" t="s">
        <v>13447</v>
      </c>
      <c r="B6816" s="5" t="s">
        <v>40</v>
      </c>
      <c r="C6816" s="6">
        <v>39561</v>
      </c>
      <c r="D6816" t="s">
        <v>22</v>
      </c>
      <c r="E6816">
        <v>39561</v>
      </c>
      <c r="F6816" s="5" t="s">
        <v>66</v>
      </c>
      <c r="G6816" s="5" t="s">
        <v>24</v>
      </c>
      <c r="H6816" s="5" t="s">
        <v>116</v>
      </c>
      <c r="I6816" t="s">
        <v>44</v>
      </c>
      <c r="J6816" t="s">
        <v>116</v>
      </c>
      <c r="K6816">
        <v>100</v>
      </c>
      <c r="L6816" s="5" t="s">
        <v>10737</v>
      </c>
      <c r="M6816" s="5" t="s">
        <v>54</v>
      </c>
      <c r="N6816">
        <v>9</v>
      </c>
      <c r="O6816" t="s">
        <v>46</v>
      </c>
      <c r="P6816" s="1">
        <v>45508</v>
      </c>
      <c r="Q6816" s="1">
        <v>45553</v>
      </c>
      <c r="R6816">
        <v>1448</v>
      </c>
      <c r="S6816" s="4">
        <v>7.4</v>
      </c>
      <c r="T6816" t="s">
        <v>118</v>
      </c>
    </row>
    <row r="6817" spans="1:20" x14ac:dyDescent="0.35">
      <c r="A6817" t="s">
        <v>13448</v>
      </c>
      <c r="B6817" s="5" t="s">
        <v>28802</v>
      </c>
      <c r="C6817" s="6">
        <v>80731</v>
      </c>
      <c r="D6817" t="s">
        <v>41</v>
      </c>
      <c r="E6817">
        <v>68621</v>
      </c>
      <c r="F6817" s="5" t="s">
        <v>58</v>
      </c>
      <c r="G6817" s="5" t="s">
        <v>24</v>
      </c>
      <c r="H6817" s="5" t="s">
        <v>151</v>
      </c>
      <c r="I6817" t="s">
        <v>35</v>
      </c>
      <c r="J6817" t="s">
        <v>151</v>
      </c>
      <c r="K6817">
        <v>100</v>
      </c>
      <c r="L6817" s="5" t="s">
        <v>13449</v>
      </c>
      <c r="M6817" s="5" t="s">
        <v>37</v>
      </c>
      <c r="N6817">
        <v>0</v>
      </c>
      <c r="O6817" t="s">
        <v>131</v>
      </c>
      <c r="P6817" s="1">
        <v>45329</v>
      </c>
      <c r="Q6817" s="1">
        <v>45401</v>
      </c>
      <c r="R6817">
        <v>2243</v>
      </c>
      <c r="S6817" s="4">
        <v>9.4</v>
      </c>
      <c r="T6817" t="s">
        <v>63</v>
      </c>
    </row>
    <row r="6818" spans="1:20" x14ac:dyDescent="0.35">
      <c r="A6818" t="s">
        <v>13450</v>
      </c>
      <c r="B6818" s="5" t="s">
        <v>28802</v>
      </c>
      <c r="C6818" s="6">
        <v>138085</v>
      </c>
      <c r="D6818" t="s">
        <v>41</v>
      </c>
      <c r="E6818">
        <v>117372</v>
      </c>
      <c r="F6818" s="5" t="s">
        <v>23</v>
      </c>
      <c r="G6818" s="5" t="s">
        <v>59</v>
      </c>
      <c r="H6818" s="5" t="s">
        <v>151</v>
      </c>
      <c r="I6818" t="s">
        <v>26</v>
      </c>
      <c r="J6818" t="s">
        <v>151</v>
      </c>
      <c r="K6818">
        <v>100</v>
      </c>
      <c r="L6818" s="5" t="s">
        <v>13451</v>
      </c>
      <c r="M6818" s="5" t="s">
        <v>28</v>
      </c>
      <c r="N6818">
        <v>14</v>
      </c>
      <c r="O6818" t="s">
        <v>29</v>
      </c>
      <c r="P6818" s="1">
        <v>45514</v>
      </c>
      <c r="Q6818" s="1">
        <v>45565</v>
      </c>
      <c r="R6818">
        <v>875</v>
      </c>
      <c r="S6818" s="4">
        <v>5.5</v>
      </c>
      <c r="T6818" t="s">
        <v>63</v>
      </c>
    </row>
    <row r="6819" spans="1:20" x14ac:dyDescent="0.35">
      <c r="A6819" t="s">
        <v>13452</v>
      </c>
      <c r="B6819" s="5" t="s">
        <v>145</v>
      </c>
      <c r="C6819" s="6">
        <v>77251</v>
      </c>
      <c r="D6819" t="s">
        <v>92</v>
      </c>
      <c r="E6819">
        <v>57938</v>
      </c>
      <c r="F6819" s="5" t="s">
        <v>58</v>
      </c>
      <c r="G6819" s="5" t="s">
        <v>24</v>
      </c>
      <c r="H6819" s="5" t="s">
        <v>93</v>
      </c>
      <c r="I6819" t="s">
        <v>26</v>
      </c>
      <c r="J6819" t="s">
        <v>93</v>
      </c>
      <c r="K6819">
        <v>50</v>
      </c>
      <c r="L6819" s="5" t="s">
        <v>13453</v>
      </c>
      <c r="M6819" s="5" t="s">
        <v>70</v>
      </c>
      <c r="N6819">
        <v>0</v>
      </c>
      <c r="O6819" t="s">
        <v>62</v>
      </c>
      <c r="P6819" s="1">
        <v>45414</v>
      </c>
      <c r="Q6819" s="1">
        <v>45451</v>
      </c>
      <c r="R6819">
        <v>1189</v>
      </c>
      <c r="S6819" s="4">
        <v>7.5</v>
      </c>
      <c r="T6819" t="s">
        <v>153</v>
      </c>
    </row>
    <row r="6820" spans="1:20" x14ac:dyDescent="0.35">
      <c r="A6820" t="s">
        <v>13454</v>
      </c>
      <c r="B6820" s="5" t="s">
        <v>40</v>
      </c>
      <c r="C6820" s="6">
        <v>82330</v>
      </c>
      <c r="D6820" t="s">
        <v>33</v>
      </c>
      <c r="E6820">
        <v>9056300</v>
      </c>
      <c r="F6820" s="5" t="s">
        <v>58</v>
      </c>
      <c r="G6820" s="5" t="s">
        <v>42</v>
      </c>
      <c r="H6820" s="5" t="s">
        <v>34</v>
      </c>
      <c r="I6820" t="s">
        <v>35</v>
      </c>
      <c r="J6820" t="s">
        <v>629</v>
      </c>
      <c r="K6820">
        <v>0</v>
      </c>
      <c r="L6820" s="5" t="s">
        <v>13455</v>
      </c>
      <c r="M6820" s="5" t="s">
        <v>54</v>
      </c>
      <c r="N6820">
        <v>0</v>
      </c>
      <c r="O6820" t="s">
        <v>147</v>
      </c>
      <c r="P6820" s="1">
        <v>45606</v>
      </c>
      <c r="Q6820" s="1">
        <v>45663</v>
      </c>
      <c r="R6820">
        <v>988</v>
      </c>
      <c r="S6820" s="4">
        <v>7.9</v>
      </c>
      <c r="T6820" t="s">
        <v>136</v>
      </c>
    </row>
    <row r="6821" spans="1:20" x14ac:dyDescent="0.35">
      <c r="A6821" t="s">
        <v>13456</v>
      </c>
      <c r="B6821" s="5" t="s">
        <v>40</v>
      </c>
      <c r="C6821" s="6">
        <v>78143</v>
      </c>
      <c r="D6821" t="s">
        <v>41</v>
      </c>
      <c r="E6821">
        <v>66422</v>
      </c>
      <c r="F6821" s="5" t="s">
        <v>58</v>
      </c>
      <c r="G6821" s="5" t="s">
        <v>59</v>
      </c>
      <c r="H6821" s="5" t="s">
        <v>126</v>
      </c>
      <c r="I6821" t="s">
        <v>35</v>
      </c>
      <c r="J6821" t="s">
        <v>116</v>
      </c>
      <c r="K6821">
        <v>0</v>
      </c>
      <c r="L6821" s="5" t="s">
        <v>13457</v>
      </c>
      <c r="M6821" s="5" t="s">
        <v>54</v>
      </c>
      <c r="N6821">
        <v>0</v>
      </c>
      <c r="O6821" t="s">
        <v>85</v>
      </c>
      <c r="P6821" s="1">
        <v>45296</v>
      </c>
      <c r="Q6821" s="1">
        <v>45363</v>
      </c>
      <c r="R6821">
        <v>1227</v>
      </c>
      <c r="S6821" s="4">
        <v>7.5</v>
      </c>
      <c r="T6821" t="s">
        <v>243</v>
      </c>
    </row>
    <row r="6822" spans="1:20" x14ac:dyDescent="0.35">
      <c r="A6822" t="s">
        <v>13458</v>
      </c>
      <c r="B6822" s="5" t="s">
        <v>49</v>
      </c>
      <c r="C6822" s="6">
        <v>143711</v>
      </c>
      <c r="D6822" t="s">
        <v>22</v>
      </c>
      <c r="E6822">
        <v>143711</v>
      </c>
      <c r="F6822" s="5" t="s">
        <v>66</v>
      </c>
      <c r="G6822" s="5" t="s">
        <v>24</v>
      </c>
      <c r="H6822" s="5" t="s">
        <v>191</v>
      </c>
      <c r="I6822" t="s">
        <v>26</v>
      </c>
      <c r="J6822" t="s">
        <v>191</v>
      </c>
      <c r="K6822">
        <v>100</v>
      </c>
      <c r="L6822" s="5" t="s">
        <v>13459</v>
      </c>
      <c r="M6822" s="5" t="s">
        <v>37</v>
      </c>
      <c r="N6822">
        <v>8</v>
      </c>
      <c r="O6822" t="s">
        <v>62</v>
      </c>
      <c r="P6822" s="1">
        <v>45738</v>
      </c>
      <c r="Q6822" s="1">
        <v>45785</v>
      </c>
      <c r="R6822">
        <v>1997</v>
      </c>
      <c r="S6822" s="4">
        <v>7.8</v>
      </c>
      <c r="T6822" t="s">
        <v>136</v>
      </c>
    </row>
    <row r="6823" spans="1:20" x14ac:dyDescent="0.35">
      <c r="A6823" t="s">
        <v>13460</v>
      </c>
      <c r="B6823" s="5" t="s">
        <v>179</v>
      </c>
      <c r="C6823" s="6">
        <v>33586</v>
      </c>
      <c r="D6823" t="s">
        <v>22</v>
      </c>
      <c r="E6823">
        <v>33586</v>
      </c>
      <c r="F6823" s="5" t="s">
        <v>58</v>
      </c>
      <c r="G6823" s="5" t="s">
        <v>51</v>
      </c>
      <c r="H6823" s="5" t="s">
        <v>157</v>
      </c>
      <c r="I6823" t="s">
        <v>44</v>
      </c>
      <c r="J6823" t="s">
        <v>157</v>
      </c>
      <c r="K6823">
        <v>0</v>
      </c>
      <c r="L6823" s="5" t="s">
        <v>13461</v>
      </c>
      <c r="M6823" s="5" t="s">
        <v>37</v>
      </c>
      <c r="N6823">
        <v>0</v>
      </c>
      <c r="O6823" t="s">
        <v>167</v>
      </c>
      <c r="P6823" s="1">
        <v>45439</v>
      </c>
      <c r="Q6823" s="1">
        <v>45496</v>
      </c>
      <c r="R6823">
        <v>942</v>
      </c>
      <c r="S6823" s="4">
        <v>7.2</v>
      </c>
      <c r="T6823" t="s">
        <v>243</v>
      </c>
    </row>
    <row r="6824" spans="1:20" x14ac:dyDescent="0.35">
      <c r="A6824" t="s">
        <v>13462</v>
      </c>
      <c r="B6824" s="5" t="s">
        <v>28802</v>
      </c>
      <c r="C6824" s="6">
        <v>22293</v>
      </c>
      <c r="D6824" t="s">
        <v>22</v>
      </c>
      <c r="E6824">
        <v>22293</v>
      </c>
      <c r="F6824" s="5" t="s">
        <v>58</v>
      </c>
      <c r="G6824" s="5" t="s">
        <v>51</v>
      </c>
      <c r="H6824" s="5" t="s">
        <v>116</v>
      </c>
      <c r="I6824" t="s">
        <v>35</v>
      </c>
      <c r="J6824" t="s">
        <v>116</v>
      </c>
      <c r="K6824">
        <v>50</v>
      </c>
      <c r="L6824" s="5" t="s">
        <v>7620</v>
      </c>
      <c r="M6824" s="5" t="s">
        <v>54</v>
      </c>
      <c r="N6824">
        <v>1</v>
      </c>
      <c r="O6824" t="s">
        <v>78</v>
      </c>
      <c r="P6824" s="1">
        <v>45487</v>
      </c>
      <c r="Q6824" s="1">
        <v>45557</v>
      </c>
      <c r="R6824">
        <v>753</v>
      </c>
      <c r="S6824" s="4">
        <v>8.4</v>
      </c>
      <c r="T6824" t="s">
        <v>95</v>
      </c>
    </row>
    <row r="6825" spans="1:20" x14ac:dyDescent="0.35">
      <c r="A6825" t="s">
        <v>13463</v>
      </c>
      <c r="B6825" s="5" t="s">
        <v>145</v>
      </c>
      <c r="C6825" s="6">
        <v>98076</v>
      </c>
      <c r="D6825" t="s">
        <v>33</v>
      </c>
      <c r="E6825">
        <v>10788360</v>
      </c>
      <c r="F6825" s="5" t="s">
        <v>50</v>
      </c>
      <c r="G6825" s="5" t="s">
        <v>42</v>
      </c>
      <c r="H6825" s="5" t="s">
        <v>34</v>
      </c>
      <c r="I6825" t="s">
        <v>35</v>
      </c>
      <c r="J6825" t="s">
        <v>34</v>
      </c>
      <c r="K6825">
        <v>0</v>
      </c>
      <c r="L6825" s="5" t="s">
        <v>13464</v>
      </c>
      <c r="M6825" s="5" t="s">
        <v>70</v>
      </c>
      <c r="N6825">
        <v>4</v>
      </c>
      <c r="O6825" t="s">
        <v>147</v>
      </c>
      <c r="P6825" s="1">
        <v>45769</v>
      </c>
      <c r="Q6825" s="1">
        <v>45835</v>
      </c>
      <c r="R6825">
        <v>1933</v>
      </c>
      <c r="S6825" s="4">
        <v>7.9</v>
      </c>
      <c r="T6825" t="s">
        <v>38</v>
      </c>
    </row>
    <row r="6826" spans="1:20" x14ac:dyDescent="0.35">
      <c r="A6826" t="s">
        <v>13465</v>
      </c>
      <c r="B6826" s="5" t="s">
        <v>91</v>
      </c>
      <c r="C6826" s="6">
        <v>98006</v>
      </c>
      <c r="D6826" t="s">
        <v>41</v>
      </c>
      <c r="E6826">
        <v>83305</v>
      </c>
      <c r="F6826" s="5" t="s">
        <v>66</v>
      </c>
      <c r="G6826" s="5" t="s">
        <v>51</v>
      </c>
      <c r="H6826" s="5" t="s">
        <v>126</v>
      </c>
      <c r="I6826" t="s">
        <v>44</v>
      </c>
      <c r="J6826" t="s">
        <v>126</v>
      </c>
      <c r="K6826">
        <v>100</v>
      </c>
      <c r="L6826" s="5" t="s">
        <v>13466</v>
      </c>
      <c r="M6826" s="5" t="s">
        <v>37</v>
      </c>
      <c r="N6826">
        <v>5</v>
      </c>
      <c r="O6826" t="s">
        <v>85</v>
      </c>
      <c r="P6826" s="1">
        <v>45375</v>
      </c>
      <c r="Q6826" s="1">
        <v>45396</v>
      </c>
      <c r="R6826">
        <v>1977</v>
      </c>
      <c r="S6826" s="4">
        <v>8.6</v>
      </c>
      <c r="T6826" t="s">
        <v>108</v>
      </c>
    </row>
    <row r="6827" spans="1:20" x14ac:dyDescent="0.35">
      <c r="A6827" t="s">
        <v>13467</v>
      </c>
      <c r="B6827" s="5" t="s">
        <v>21</v>
      </c>
      <c r="C6827" s="6">
        <v>66357</v>
      </c>
      <c r="D6827" t="s">
        <v>22</v>
      </c>
      <c r="E6827">
        <v>66357</v>
      </c>
      <c r="F6827" s="5" t="s">
        <v>58</v>
      </c>
      <c r="G6827" s="5" t="s">
        <v>51</v>
      </c>
      <c r="H6827" s="5" t="s">
        <v>165</v>
      </c>
      <c r="I6827" t="s">
        <v>26</v>
      </c>
      <c r="J6827" t="s">
        <v>1211</v>
      </c>
      <c r="K6827">
        <v>100</v>
      </c>
      <c r="L6827" s="5" t="s">
        <v>13000</v>
      </c>
      <c r="M6827" s="5" t="s">
        <v>28</v>
      </c>
      <c r="N6827">
        <v>1</v>
      </c>
      <c r="O6827" t="s">
        <v>78</v>
      </c>
      <c r="P6827" s="1">
        <v>45535</v>
      </c>
      <c r="Q6827" s="1">
        <v>45551</v>
      </c>
      <c r="R6827">
        <v>2478</v>
      </c>
      <c r="S6827" s="4">
        <v>8.6999999999999993</v>
      </c>
      <c r="T6827" t="s">
        <v>95</v>
      </c>
    </row>
    <row r="6828" spans="1:20" x14ac:dyDescent="0.35">
      <c r="A6828" t="s">
        <v>13468</v>
      </c>
      <c r="B6828" s="5" t="s">
        <v>28802</v>
      </c>
      <c r="C6828" s="6">
        <v>193061</v>
      </c>
      <c r="D6828" t="s">
        <v>120</v>
      </c>
      <c r="E6828">
        <v>173755</v>
      </c>
      <c r="F6828" s="5" t="s">
        <v>66</v>
      </c>
      <c r="G6828" s="5" t="s">
        <v>24</v>
      </c>
      <c r="H6828" s="5" t="s">
        <v>121</v>
      </c>
      <c r="I6828" t="s">
        <v>35</v>
      </c>
      <c r="J6828" t="s">
        <v>768</v>
      </c>
      <c r="K6828">
        <v>50</v>
      </c>
      <c r="L6828" s="5" t="s">
        <v>13469</v>
      </c>
      <c r="M6828" s="5" t="s">
        <v>70</v>
      </c>
      <c r="N6828">
        <v>5</v>
      </c>
      <c r="O6828" t="s">
        <v>62</v>
      </c>
      <c r="P6828" s="1">
        <v>45522</v>
      </c>
      <c r="Q6828" s="1">
        <v>45581</v>
      </c>
      <c r="R6828">
        <v>1911</v>
      </c>
      <c r="S6828" s="4">
        <v>5.8</v>
      </c>
      <c r="T6828" t="s">
        <v>108</v>
      </c>
    </row>
    <row r="6829" spans="1:20" x14ac:dyDescent="0.35">
      <c r="A6829" t="s">
        <v>13470</v>
      </c>
      <c r="B6829" s="5" t="s">
        <v>28801</v>
      </c>
      <c r="C6829" s="6">
        <v>220816</v>
      </c>
      <c r="D6829" t="s">
        <v>22</v>
      </c>
      <c r="E6829">
        <v>220816</v>
      </c>
      <c r="F6829" s="5" t="s">
        <v>23</v>
      </c>
      <c r="G6829" s="5" t="s">
        <v>42</v>
      </c>
      <c r="H6829" s="5" t="s">
        <v>25</v>
      </c>
      <c r="I6829" t="s">
        <v>26</v>
      </c>
      <c r="J6829" t="s">
        <v>25</v>
      </c>
      <c r="K6829">
        <v>100</v>
      </c>
      <c r="L6829" s="5" t="s">
        <v>13471</v>
      </c>
      <c r="M6829" s="5" t="s">
        <v>54</v>
      </c>
      <c r="N6829">
        <v>16</v>
      </c>
      <c r="O6829" t="s">
        <v>29</v>
      </c>
      <c r="P6829" s="1">
        <v>45568</v>
      </c>
      <c r="Q6829" s="1">
        <v>45599</v>
      </c>
      <c r="R6829">
        <v>610</v>
      </c>
      <c r="S6829" s="4">
        <v>5.9</v>
      </c>
      <c r="T6829" t="s">
        <v>118</v>
      </c>
    </row>
    <row r="6830" spans="1:20" x14ac:dyDescent="0.35">
      <c r="A6830" t="s">
        <v>13472</v>
      </c>
      <c r="B6830" s="5" t="s">
        <v>28801</v>
      </c>
      <c r="C6830" s="6">
        <v>130692</v>
      </c>
      <c r="D6830" t="s">
        <v>22</v>
      </c>
      <c r="E6830">
        <v>130692</v>
      </c>
      <c r="F6830" s="5" t="s">
        <v>66</v>
      </c>
      <c r="G6830" s="5" t="s">
        <v>51</v>
      </c>
      <c r="H6830" s="5" t="s">
        <v>25</v>
      </c>
      <c r="I6830" t="s">
        <v>35</v>
      </c>
      <c r="J6830" t="s">
        <v>25</v>
      </c>
      <c r="K6830">
        <v>0</v>
      </c>
      <c r="L6830" s="5" t="s">
        <v>13473</v>
      </c>
      <c r="M6830" s="5" t="s">
        <v>70</v>
      </c>
      <c r="N6830">
        <v>9</v>
      </c>
      <c r="O6830" t="s">
        <v>62</v>
      </c>
      <c r="P6830" s="1">
        <v>45654</v>
      </c>
      <c r="Q6830" s="1">
        <v>45724</v>
      </c>
      <c r="R6830">
        <v>1297</v>
      </c>
      <c r="S6830" s="4">
        <v>9.6999999999999993</v>
      </c>
      <c r="T6830" t="s">
        <v>243</v>
      </c>
    </row>
    <row r="6831" spans="1:20" x14ac:dyDescent="0.35">
      <c r="A6831" t="s">
        <v>13474</v>
      </c>
      <c r="B6831" s="5" t="s">
        <v>28800</v>
      </c>
      <c r="C6831" s="6">
        <v>207792</v>
      </c>
      <c r="D6831" t="s">
        <v>120</v>
      </c>
      <c r="E6831">
        <v>187013</v>
      </c>
      <c r="F6831" s="5" t="s">
        <v>66</v>
      </c>
      <c r="G6831" s="5" t="s">
        <v>51</v>
      </c>
      <c r="H6831" s="5" t="s">
        <v>121</v>
      </c>
      <c r="I6831" t="s">
        <v>26</v>
      </c>
      <c r="J6831" t="s">
        <v>121</v>
      </c>
      <c r="K6831">
        <v>50</v>
      </c>
      <c r="L6831" s="5" t="s">
        <v>13475</v>
      </c>
      <c r="M6831" s="5" t="s">
        <v>28</v>
      </c>
      <c r="N6831">
        <v>9</v>
      </c>
      <c r="O6831" t="s">
        <v>78</v>
      </c>
      <c r="P6831" s="1">
        <v>45460</v>
      </c>
      <c r="Q6831" s="1">
        <v>45514</v>
      </c>
      <c r="R6831">
        <v>1818</v>
      </c>
      <c r="S6831" s="4">
        <v>6.8</v>
      </c>
      <c r="T6831" t="s">
        <v>63</v>
      </c>
    </row>
    <row r="6832" spans="1:20" x14ac:dyDescent="0.35">
      <c r="A6832" t="s">
        <v>13476</v>
      </c>
      <c r="B6832" s="5" t="s">
        <v>21</v>
      </c>
      <c r="C6832" s="6">
        <v>65685</v>
      </c>
      <c r="D6832" t="s">
        <v>22</v>
      </c>
      <c r="E6832">
        <v>65685</v>
      </c>
      <c r="F6832" s="5" t="s">
        <v>58</v>
      </c>
      <c r="G6832" s="5" t="s">
        <v>24</v>
      </c>
      <c r="H6832" s="5" t="s">
        <v>101</v>
      </c>
      <c r="I6832" t="s">
        <v>44</v>
      </c>
      <c r="J6832" t="s">
        <v>101</v>
      </c>
      <c r="K6832">
        <v>100</v>
      </c>
      <c r="L6832" s="5" t="s">
        <v>13477</v>
      </c>
      <c r="M6832" s="5" t="s">
        <v>70</v>
      </c>
      <c r="N6832">
        <v>1</v>
      </c>
      <c r="O6832" t="s">
        <v>85</v>
      </c>
      <c r="P6832" s="1">
        <v>45292</v>
      </c>
      <c r="Q6832" s="1">
        <v>45361</v>
      </c>
      <c r="R6832">
        <v>1366</v>
      </c>
      <c r="S6832" s="4">
        <v>9.1999999999999993</v>
      </c>
      <c r="T6832" t="s">
        <v>136</v>
      </c>
    </row>
    <row r="6833" spans="1:20" x14ac:dyDescent="0.35">
      <c r="A6833" t="s">
        <v>13478</v>
      </c>
      <c r="B6833" s="5" t="s">
        <v>28802</v>
      </c>
      <c r="C6833" s="6">
        <v>125757</v>
      </c>
      <c r="D6833" t="s">
        <v>41</v>
      </c>
      <c r="E6833">
        <v>106893</v>
      </c>
      <c r="F6833" s="5" t="s">
        <v>66</v>
      </c>
      <c r="G6833" s="5" t="s">
        <v>42</v>
      </c>
      <c r="H6833" s="5" t="s">
        <v>43</v>
      </c>
      <c r="I6833" t="s">
        <v>35</v>
      </c>
      <c r="J6833" t="s">
        <v>43</v>
      </c>
      <c r="K6833">
        <v>0</v>
      </c>
      <c r="L6833" s="5" t="s">
        <v>13479</v>
      </c>
      <c r="M6833" s="5" t="s">
        <v>28</v>
      </c>
      <c r="N6833">
        <v>6</v>
      </c>
      <c r="O6833" t="s">
        <v>141</v>
      </c>
      <c r="P6833" s="1">
        <v>45718</v>
      </c>
      <c r="Q6833" s="1">
        <v>45771</v>
      </c>
      <c r="R6833">
        <v>1445</v>
      </c>
      <c r="S6833" s="4">
        <v>6.4</v>
      </c>
      <c r="T6833" t="s">
        <v>47</v>
      </c>
    </row>
    <row r="6834" spans="1:20" x14ac:dyDescent="0.35">
      <c r="A6834" t="s">
        <v>13480</v>
      </c>
      <c r="B6834" s="5" t="s">
        <v>32</v>
      </c>
      <c r="C6834" s="6">
        <v>85426</v>
      </c>
      <c r="D6834" t="s">
        <v>41</v>
      </c>
      <c r="E6834">
        <v>72612</v>
      </c>
      <c r="F6834" s="5" t="s">
        <v>58</v>
      </c>
      <c r="G6834" s="5" t="s">
        <v>42</v>
      </c>
      <c r="H6834" s="5" t="s">
        <v>126</v>
      </c>
      <c r="I6834" t="s">
        <v>35</v>
      </c>
      <c r="J6834" t="s">
        <v>126</v>
      </c>
      <c r="K6834">
        <v>50</v>
      </c>
      <c r="L6834" s="5" t="s">
        <v>13481</v>
      </c>
      <c r="M6834" s="5" t="s">
        <v>54</v>
      </c>
      <c r="N6834">
        <v>0</v>
      </c>
      <c r="O6834" t="s">
        <v>141</v>
      </c>
      <c r="P6834" s="1">
        <v>45373</v>
      </c>
      <c r="Q6834" s="1">
        <v>45398</v>
      </c>
      <c r="R6834">
        <v>551</v>
      </c>
      <c r="S6834" s="4">
        <v>8.8000000000000007</v>
      </c>
      <c r="T6834" t="s">
        <v>108</v>
      </c>
    </row>
    <row r="6835" spans="1:20" x14ac:dyDescent="0.35">
      <c r="A6835" t="s">
        <v>13482</v>
      </c>
      <c r="B6835" s="5" t="s">
        <v>162</v>
      </c>
      <c r="C6835" s="6">
        <v>25694</v>
      </c>
      <c r="D6835" t="s">
        <v>22</v>
      </c>
      <c r="E6835">
        <v>25694</v>
      </c>
      <c r="F6835" s="5" t="s">
        <v>58</v>
      </c>
      <c r="G6835" s="5" t="s">
        <v>59</v>
      </c>
      <c r="H6835" s="5" t="s">
        <v>116</v>
      </c>
      <c r="I6835" t="s">
        <v>35</v>
      </c>
      <c r="J6835" t="s">
        <v>116</v>
      </c>
      <c r="K6835">
        <v>100</v>
      </c>
      <c r="L6835" s="5" t="s">
        <v>13483</v>
      </c>
      <c r="M6835" s="5" t="s">
        <v>37</v>
      </c>
      <c r="N6835">
        <v>1</v>
      </c>
      <c r="O6835" t="s">
        <v>71</v>
      </c>
      <c r="P6835" s="1">
        <v>45698</v>
      </c>
      <c r="Q6835" s="1">
        <v>45746</v>
      </c>
      <c r="R6835">
        <v>2280</v>
      </c>
      <c r="S6835" s="4">
        <v>8.3000000000000007</v>
      </c>
      <c r="T6835" t="s">
        <v>243</v>
      </c>
    </row>
    <row r="6836" spans="1:20" x14ac:dyDescent="0.35">
      <c r="A6836" t="s">
        <v>13484</v>
      </c>
      <c r="B6836" s="5" t="s">
        <v>100</v>
      </c>
      <c r="C6836" s="6">
        <v>175415</v>
      </c>
      <c r="D6836" t="s">
        <v>120</v>
      </c>
      <c r="E6836">
        <v>157874</v>
      </c>
      <c r="F6836" s="5" t="s">
        <v>66</v>
      </c>
      <c r="G6836" s="5" t="s">
        <v>24</v>
      </c>
      <c r="H6836" s="5" t="s">
        <v>121</v>
      </c>
      <c r="I6836" t="s">
        <v>26</v>
      </c>
      <c r="J6836" t="s">
        <v>121</v>
      </c>
      <c r="K6836">
        <v>50</v>
      </c>
      <c r="L6836" s="5" t="s">
        <v>13485</v>
      </c>
      <c r="M6836" s="5" t="s">
        <v>54</v>
      </c>
      <c r="N6836">
        <v>8</v>
      </c>
      <c r="O6836" t="s">
        <v>107</v>
      </c>
      <c r="P6836" s="1">
        <v>45706</v>
      </c>
      <c r="Q6836" s="1">
        <v>45725</v>
      </c>
      <c r="R6836">
        <v>1460</v>
      </c>
      <c r="S6836" s="4">
        <v>8.6</v>
      </c>
      <c r="T6836" t="s">
        <v>136</v>
      </c>
    </row>
    <row r="6837" spans="1:20" x14ac:dyDescent="0.35">
      <c r="A6837" t="s">
        <v>13486</v>
      </c>
      <c r="B6837" s="5" t="s">
        <v>28799</v>
      </c>
      <c r="C6837" s="6">
        <v>123361</v>
      </c>
      <c r="D6837" t="s">
        <v>22</v>
      </c>
      <c r="E6837">
        <v>123361</v>
      </c>
      <c r="F6837" s="5" t="s">
        <v>66</v>
      </c>
      <c r="G6837" s="5" t="s">
        <v>24</v>
      </c>
      <c r="H6837" s="5" t="s">
        <v>25</v>
      </c>
      <c r="I6837" t="s">
        <v>44</v>
      </c>
      <c r="J6837" t="s">
        <v>313</v>
      </c>
      <c r="K6837">
        <v>50</v>
      </c>
      <c r="L6837" s="5" t="s">
        <v>13487</v>
      </c>
      <c r="M6837" s="5" t="s">
        <v>70</v>
      </c>
      <c r="N6837">
        <v>5</v>
      </c>
      <c r="O6837" t="s">
        <v>85</v>
      </c>
      <c r="P6837" s="1">
        <v>45580</v>
      </c>
      <c r="Q6837" s="1">
        <v>45595</v>
      </c>
      <c r="R6837">
        <v>1859</v>
      </c>
      <c r="S6837" s="4">
        <v>6.3</v>
      </c>
      <c r="T6837" t="s">
        <v>47</v>
      </c>
    </row>
    <row r="6838" spans="1:20" x14ac:dyDescent="0.35">
      <c r="A6838" t="s">
        <v>13488</v>
      </c>
      <c r="B6838" s="5" t="s">
        <v>57</v>
      </c>
      <c r="C6838" s="6">
        <v>158738</v>
      </c>
      <c r="D6838" t="s">
        <v>33</v>
      </c>
      <c r="E6838">
        <v>17461180</v>
      </c>
      <c r="F6838" s="5" t="s">
        <v>23</v>
      </c>
      <c r="G6838" s="5" t="s">
        <v>59</v>
      </c>
      <c r="H6838" s="5" t="s">
        <v>34</v>
      </c>
      <c r="I6838" t="s">
        <v>44</v>
      </c>
      <c r="J6838" t="s">
        <v>34</v>
      </c>
      <c r="K6838">
        <v>50</v>
      </c>
      <c r="L6838" s="5" t="s">
        <v>13489</v>
      </c>
      <c r="M6838" s="5" t="s">
        <v>54</v>
      </c>
      <c r="N6838">
        <v>14</v>
      </c>
      <c r="O6838" t="s">
        <v>147</v>
      </c>
      <c r="P6838" s="1">
        <v>45386</v>
      </c>
      <c r="Q6838" s="1">
        <v>45425</v>
      </c>
      <c r="R6838">
        <v>1906</v>
      </c>
      <c r="S6838" s="4">
        <v>6</v>
      </c>
      <c r="T6838" t="s">
        <v>277</v>
      </c>
    </row>
    <row r="6839" spans="1:20" x14ac:dyDescent="0.35">
      <c r="A6839" t="s">
        <v>13490</v>
      </c>
      <c r="B6839" s="5" t="s">
        <v>28802</v>
      </c>
      <c r="C6839" s="6">
        <v>83310</v>
      </c>
      <c r="D6839" t="s">
        <v>41</v>
      </c>
      <c r="E6839">
        <v>70814</v>
      </c>
      <c r="F6839" s="5" t="s">
        <v>58</v>
      </c>
      <c r="G6839" s="5" t="s">
        <v>24</v>
      </c>
      <c r="H6839" s="5" t="s">
        <v>126</v>
      </c>
      <c r="I6839" t="s">
        <v>35</v>
      </c>
      <c r="J6839" t="s">
        <v>126</v>
      </c>
      <c r="K6839">
        <v>50</v>
      </c>
      <c r="L6839" s="5" t="s">
        <v>13491</v>
      </c>
      <c r="M6839" s="5" t="s">
        <v>70</v>
      </c>
      <c r="N6839">
        <v>0</v>
      </c>
      <c r="O6839" t="s">
        <v>78</v>
      </c>
      <c r="P6839" s="1">
        <v>45692</v>
      </c>
      <c r="Q6839" s="1">
        <v>45742</v>
      </c>
      <c r="R6839">
        <v>1650</v>
      </c>
      <c r="S6839" s="4">
        <v>10</v>
      </c>
      <c r="T6839" t="s">
        <v>95</v>
      </c>
    </row>
    <row r="6840" spans="1:20" x14ac:dyDescent="0.35">
      <c r="A6840" t="s">
        <v>13492</v>
      </c>
      <c r="B6840" s="5" t="s">
        <v>28802</v>
      </c>
      <c r="C6840" s="6">
        <v>90940</v>
      </c>
      <c r="D6840" t="s">
        <v>41</v>
      </c>
      <c r="E6840">
        <v>77299</v>
      </c>
      <c r="F6840" s="5" t="s">
        <v>50</v>
      </c>
      <c r="G6840" s="5" t="s">
        <v>59</v>
      </c>
      <c r="H6840" s="5" t="s">
        <v>43</v>
      </c>
      <c r="I6840" t="s">
        <v>35</v>
      </c>
      <c r="J6840" t="s">
        <v>43</v>
      </c>
      <c r="K6840">
        <v>0</v>
      </c>
      <c r="L6840" s="5" t="s">
        <v>199</v>
      </c>
      <c r="M6840" s="5" t="s">
        <v>54</v>
      </c>
      <c r="N6840">
        <v>3</v>
      </c>
      <c r="O6840" t="s">
        <v>62</v>
      </c>
      <c r="P6840" s="1">
        <v>45449</v>
      </c>
      <c r="Q6840" s="1">
        <v>45476</v>
      </c>
      <c r="R6840">
        <v>2371</v>
      </c>
      <c r="S6840" s="4">
        <v>7</v>
      </c>
      <c r="T6840" t="s">
        <v>136</v>
      </c>
    </row>
    <row r="6841" spans="1:20" x14ac:dyDescent="0.35">
      <c r="A6841" t="s">
        <v>13493</v>
      </c>
      <c r="B6841" s="5" t="s">
        <v>105</v>
      </c>
      <c r="C6841" s="6">
        <v>78709</v>
      </c>
      <c r="D6841" t="s">
        <v>22</v>
      </c>
      <c r="E6841">
        <v>78709</v>
      </c>
      <c r="F6841" s="5" t="s">
        <v>58</v>
      </c>
      <c r="G6841" s="5" t="s">
        <v>51</v>
      </c>
      <c r="H6841" s="5" t="s">
        <v>52</v>
      </c>
      <c r="I6841" t="s">
        <v>35</v>
      </c>
      <c r="J6841" t="s">
        <v>52</v>
      </c>
      <c r="K6841">
        <v>50</v>
      </c>
      <c r="L6841" s="5" t="s">
        <v>13494</v>
      </c>
      <c r="M6841" s="5" t="s">
        <v>70</v>
      </c>
      <c r="N6841">
        <v>1</v>
      </c>
      <c r="O6841" t="s">
        <v>46</v>
      </c>
      <c r="P6841" s="1">
        <v>45573</v>
      </c>
      <c r="Q6841" s="1">
        <v>45593</v>
      </c>
      <c r="R6841">
        <v>505</v>
      </c>
      <c r="S6841" s="4">
        <v>8</v>
      </c>
      <c r="T6841" t="s">
        <v>118</v>
      </c>
    </row>
    <row r="6842" spans="1:20" x14ac:dyDescent="0.35">
      <c r="A6842" t="s">
        <v>13495</v>
      </c>
      <c r="B6842" s="5" t="s">
        <v>105</v>
      </c>
      <c r="C6842" s="6">
        <v>23429</v>
      </c>
      <c r="D6842" t="s">
        <v>22</v>
      </c>
      <c r="E6842">
        <v>23429</v>
      </c>
      <c r="F6842" s="5" t="s">
        <v>50</v>
      </c>
      <c r="G6842" s="5" t="s">
        <v>42</v>
      </c>
      <c r="H6842" s="5" t="s">
        <v>116</v>
      </c>
      <c r="I6842" t="s">
        <v>44</v>
      </c>
      <c r="J6842" t="s">
        <v>116</v>
      </c>
      <c r="K6842">
        <v>50</v>
      </c>
      <c r="L6842" s="5" t="s">
        <v>13496</v>
      </c>
      <c r="M6842" s="5" t="s">
        <v>37</v>
      </c>
      <c r="N6842">
        <v>3</v>
      </c>
      <c r="O6842" t="s">
        <v>147</v>
      </c>
      <c r="P6842" s="1">
        <v>45683</v>
      </c>
      <c r="Q6842" s="1">
        <v>45734</v>
      </c>
      <c r="R6842">
        <v>2362</v>
      </c>
      <c r="S6842" s="4">
        <v>9</v>
      </c>
      <c r="T6842" t="s">
        <v>108</v>
      </c>
    </row>
    <row r="6843" spans="1:20" x14ac:dyDescent="0.35">
      <c r="A6843" t="s">
        <v>13497</v>
      </c>
      <c r="B6843" s="5" t="s">
        <v>21</v>
      </c>
      <c r="C6843" s="6">
        <v>56096</v>
      </c>
      <c r="D6843" t="s">
        <v>22</v>
      </c>
      <c r="E6843">
        <v>56096</v>
      </c>
      <c r="F6843" s="5" t="s">
        <v>66</v>
      </c>
      <c r="G6843" s="5" t="s">
        <v>24</v>
      </c>
      <c r="H6843" s="5" t="s">
        <v>157</v>
      </c>
      <c r="I6843" t="s">
        <v>35</v>
      </c>
      <c r="J6843" t="s">
        <v>60</v>
      </c>
      <c r="K6843">
        <v>50</v>
      </c>
      <c r="L6843" s="5" t="s">
        <v>13498</v>
      </c>
      <c r="M6843" s="5" t="s">
        <v>37</v>
      </c>
      <c r="N6843">
        <v>5</v>
      </c>
      <c r="O6843" t="s">
        <v>147</v>
      </c>
      <c r="P6843" s="1">
        <v>45432</v>
      </c>
      <c r="Q6843" s="1">
        <v>45450</v>
      </c>
      <c r="R6843">
        <v>1141</v>
      </c>
      <c r="S6843" s="4">
        <v>6.5</v>
      </c>
      <c r="T6843" t="s">
        <v>243</v>
      </c>
    </row>
    <row r="6844" spans="1:20" x14ac:dyDescent="0.35">
      <c r="A6844" t="s">
        <v>13499</v>
      </c>
      <c r="B6844" s="5" t="s">
        <v>28800</v>
      </c>
      <c r="C6844" s="6">
        <v>79608</v>
      </c>
      <c r="D6844" t="s">
        <v>22</v>
      </c>
      <c r="E6844">
        <v>79608</v>
      </c>
      <c r="F6844" s="5" t="s">
        <v>50</v>
      </c>
      <c r="G6844" s="5" t="s">
        <v>51</v>
      </c>
      <c r="H6844" s="5" t="s">
        <v>165</v>
      </c>
      <c r="I6844" t="s">
        <v>44</v>
      </c>
      <c r="J6844" t="s">
        <v>165</v>
      </c>
      <c r="K6844">
        <v>100</v>
      </c>
      <c r="L6844" s="5" t="s">
        <v>13500</v>
      </c>
      <c r="M6844" s="5" t="s">
        <v>28</v>
      </c>
      <c r="N6844">
        <v>2</v>
      </c>
      <c r="O6844" t="s">
        <v>62</v>
      </c>
      <c r="P6844" s="1">
        <v>45393</v>
      </c>
      <c r="Q6844" s="1">
        <v>45440</v>
      </c>
      <c r="R6844">
        <v>1325</v>
      </c>
      <c r="S6844" s="4">
        <v>8</v>
      </c>
      <c r="T6844" t="s">
        <v>136</v>
      </c>
    </row>
    <row r="6845" spans="1:20" x14ac:dyDescent="0.35">
      <c r="A6845" t="s">
        <v>13501</v>
      </c>
      <c r="B6845" s="5" t="s">
        <v>145</v>
      </c>
      <c r="C6845" s="6">
        <v>62288</v>
      </c>
      <c r="D6845" t="s">
        <v>22</v>
      </c>
      <c r="E6845">
        <v>62288</v>
      </c>
      <c r="F6845" s="5" t="s">
        <v>58</v>
      </c>
      <c r="G6845" s="5" t="s">
        <v>51</v>
      </c>
      <c r="H6845" s="5" t="s">
        <v>52</v>
      </c>
      <c r="I6845" t="s">
        <v>26</v>
      </c>
      <c r="J6845" t="s">
        <v>52</v>
      </c>
      <c r="K6845">
        <v>100</v>
      </c>
      <c r="L6845" s="5" t="s">
        <v>13502</v>
      </c>
      <c r="M6845" s="5" t="s">
        <v>37</v>
      </c>
      <c r="N6845">
        <v>1</v>
      </c>
      <c r="O6845" t="s">
        <v>88</v>
      </c>
      <c r="P6845" s="1">
        <v>45662</v>
      </c>
      <c r="Q6845" s="1">
        <v>45686</v>
      </c>
      <c r="R6845">
        <v>1712</v>
      </c>
      <c r="S6845" s="4">
        <v>7.1</v>
      </c>
      <c r="T6845" t="s">
        <v>47</v>
      </c>
    </row>
    <row r="6846" spans="1:20" x14ac:dyDescent="0.35">
      <c r="A6846" t="s">
        <v>13503</v>
      </c>
      <c r="B6846" s="5" t="s">
        <v>217</v>
      </c>
      <c r="C6846" s="6">
        <v>231007</v>
      </c>
      <c r="D6846" t="s">
        <v>81</v>
      </c>
      <c r="E6846">
        <v>311859</v>
      </c>
      <c r="F6846" s="5" t="s">
        <v>23</v>
      </c>
      <c r="G6846" s="5" t="s">
        <v>51</v>
      </c>
      <c r="H6846" s="5" t="s">
        <v>82</v>
      </c>
      <c r="I6846" t="s">
        <v>35</v>
      </c>
      <c r="J6846" t="s">
        <v>82</v>
      </c>
      <c r="K6846">
        <v>0</v>
      </c>
      <c r="L6846" s="5" t="s">
        <v>13504</v>
      </c>
      <c r="M6846" s="5" t="s">
        <v>37</v>
      </c>
      <c r="N6846">
        <v>15</v>
      </c>
      <c r="O6846" t="s">
        <v>46</v>
      </c>
      <c r="P6846" s="1">
        <v>45377</v>
      </c>
      <c r="Q6846" s="1">
        <v>45416</v>
      </c>
      <c r="R6846">
        <v>1826</v>
      </c>
      <c r="S6846" s="4">
        <v>8.5</v>
      </c>
      <c r="T6846" t="s">
        <v>277</v>
      </c>
    </row>
    <row r="6847" spans="1:20" x14ac:dyDescent="0.35">
      <c r="A6847" t="s">
        <v>13505</v>
      </c>
      <c r="B6847" s="5" t="s">
        <v>105</v>
      </c>
      <c r="C6847" s="6">
        <v>100308</v>
      </c>
      <c r="D6847" t="s">
        <v>22</v>
      </c>
      <c r="E6847">
        <v>100308</v>
      </c>
      <c r="F6847" s="5" t="s">
        <v>58</v>
      </c>
      <c r="G6847" s="5" t="s">
        <v>59</v>
      </c>
      <c r="H6847" s="5" t="s">
        <v>101</v>
      </c>
      <c r="I6847" t="s">
        <v>35</v>
      </c>
      <c r="J6847" t="s">
        <v>82</v>
      </c>
      <c r="K6847">
        <v>100</v>
      </c>
      <c r="L6847" s="5" t="s">
        <v>13506</v>
      </c>
      <c r="M6847" s="5" t="s">
        <v>70</v>
      </c>
      <c r="N6847">
        <v>0</v>
      </c>
      <c r="O6847" t="s">
        <v>135</v>
      </c>
      <c r="P6847" s="1">
        <v>45369</v>
      </c>
      <c r="Q6847" s="1">
        <v>45387</v>
      </c>
      <c r="R6847">
        <v>2263</v>
      </c>
      <c r="S6847" s="4">
        <v>9.1999999999999993</v>
      </c>
      <c r="T6847" t="s">
        <v>30</v>
      </c>
    </row>
    <row r="6848" spans="1:20" x14ac:dyDescent="0.35">
      <c r="A6848" t="s">
        <v>13507</v>
      </c>
      <c r="B6848" s="5" t="s">
        <v>73</v>
      </c>
      <c r="C6848" s="6">
        <v>106652</v>
      </c>
      <c r="D6848" t="s">
        <v>41</v>
      </c>
      <c r="E6848">
        <v>90654</v>
      </c>
      <c r="F6848" s="5" t="s">
        <v>50</v>
      </c>
      <c r="G6848" s="5" t="s">
        <v>24</v>
      </c>
      <c r="H6848" s="5" t="s">
        <v>151</v>
      </c>
      <c r="I6848" t="s">
        <v>35</v>
      </c>
      <c r="J6848" t="s">
        <v>151</v>
      </c>
      <c r="K6848">
        <v>100</v>
      </c>
      <c r="L6848" s="5" t="s">
        <v>13508</v>
      </c>
      <c r="M6848" s="5" t="s">
        <v>54</v>
      </c>
      <c r="N6848">
        <v>4</v>
      </c>
      <c r="O6848" t="s">
        <v>29</v>
      </c>
      <c r="P6848" s="1">
        <v>45681</v>
      </c>
      <c r="Q6848" s="1">
        <v>45720</v>
      </c>
      <c r="R6848">
        <v>897</v>
      </c>
      <c r="S6848" s="4">
        <v>9.5</v>
      </c>
      <c r="T6848" t="s">
        <v>55</v>
      </c>
    </row>
    <row r="6849" spans="1:20" x14ac:dyDescent="0.35">
      <c r="A6849" t="s">
        <v>13509</v>
      </c>
      <c r="B6849" s="5" t="s">
        <v>28802</v>
      </c>
      <c r="C6849" s="6">
        <v>75358</v>
      </c>
      <c r="D6849" t="s">
        <v>22</v>
      </c>
      <c r="E6849">
        <v>75358</v>
      </c>
      <c r="F6849" s="5" t="s">
        <v>50</v>
      </c>
      <c r="G6849" s="5" t="s">
        <v>51</v>
      </c>
      <c r="H6849" s="5" t="s">
        <v>165</v>
      </c>
      <c r="I6849" t="s">
        <v>26</v>
      </c>
      <c r="J6849" t="s">
        <v>165</v>
      </c>
      <c r="K6849">
        <v>100</v>
      </c>
      <c r="L6849" s="5" t="s">
        <v>13510</v>
      </c>
      <c r="M6849" s="5" t="s">
        <v>54</v>
      </c>
      <c r="N6849">
        <v>4</v>
      </c>
      <c r="O6849" t="s">
        <v>167</v>
      </c>
      <c r="P6849" s="1">
        <v>45495</v>
      </c>
      <c r="Q6849" s="1">
        <v>45565</v>
      </c>
      <c r="R6849">
        <v>2175</v>
      </c>
      <c r="S6849" s="4">
        <v>7.9</v>
      </c>
      <c r="T6849" t="s">
        <v>108</v>
      </c>
    </row>
    <row r="6850" spans="1:20" x14ac:dyDescent="0.35">
      <c r="A6850" t="s">
        <v>13511</v>
      </c>
      <c r="B6850" s="5" t="s">
        <v>145</v>
      </c>
      <c r="C6850" s="6">
        <v>20791</v>
      </c>
      <c r="D6850" t="s">
        <v>22</v>
      </c>
      <c r="E6850">
        <v>20791</v>
      </c>
      <c r="F6850" s="5" t="s">
        <v>58</v>
      </c>
      <c r="G6850" s="5" t="s">
        <v>51</v>
      </c>
      <c r="H6850" s="5" t="s">
        <v>116</v>
      </c>
      <c r="I6850" t="s">
        <v>44</v>
      </c>
      <c r="J6850" t="s">
        <v>116</v>
      </c>
      <c r="K6850">
        <v>0</v>
      </c>
      <c r="L6850" s="5" t="s">
        <v>13512</v>
      </c>
      <c r="M6850" s="5" t="s">
        <v>37</v>
      </c>
      <c r="N6850">
        <v>0</v>
      </c>
      <c r="O6850" t="s">
        <v>46</v>
      </c>
      <c r="P6850" s="1">
        <v>45710</v>
      </c>
      <c r="Q6850" s="1">
        <v>45767</v>
      </c>
      <c r="R6850">
        <v>946</v>
      </c>
      <c r="S6850" s="4">
        <v>6.2</v>
      </c>
      <c r="T6850" t="s">
        <v>108</v>
      </c>
    </row>
    <row r="6851" spans="1:20" x14ac:dyDescent="0.35">
      <c r="A6851" t="s">
        <v>13513</v>
      </c>
      <c r="B6851" s="5" t="s">
        <v>105</v>
      </c>
      <c r="C6851" s="6">
        <v>97537</v>
      </c>
      <c r="D6851" t="s">
        <v>41</v>
      </c>
      <c r="E6851">
        <v>82906</v>
      </c>
      <c r="F6851" s="5" t="s">
        <v>66</v>
      </c>
      <c r="G6851" s="5" t="s">
        <v>51</v>
      </c>
      <c r="H6851" s="5" t="s">
        <v>43</v>
      </c>
      <c r="I6851" t="s">
        <v>44</v>
      </c>
      <c r="J6851" t="s">
        <v>43</v>
      </c>
      <c r="K6851">
        <v>100</v>
      </c>
      <c r="L6851" s="5" t="s">
        <v>13514</v>
      </c>
      <c r="M6851" s="5" t="s">
        <v>28</v>
      </c>
      <c r="N6851">
        <v>6</v>
      </c>
      <c r="O6851" t="s">
        <v>78</v>
      </c>
      <c r="P6851" s="1">
        <v>45605</v>
      </c>
      <c r="Q6851" s="1">
        <v>45668</v>
      </c>
      <c r="R6851">
        <v>704</v>
      </c>
      <c r="S6851" s="4">
        <v>5.2</v>
      </c>
      <c r="T6851" t="s">
        <v>38</v>
      </c>
    </row>
    <row r="6852" spans="1:20" x14ac:dyDescent="0.35">
      <c r="A6852" t="s">
        <v>13515</v>
      </c>
      <c r="B6852" s="5" t="s">
        <v>179</v>
      </c>
      <c r="C6852" s="6">
        <v>137228</v>
      </c>
      <c r="D6852" t="s">
        <v>81</v>
      </c>
      <c r="E6852">
        <v>185258</v>
      </c>
      <c r="F6852" s="5" t="s">
        <v>66</v>
      </c>
      <c r="G6852" s="5" t="s">
        <v>42</v>
      </c>
      <c r="H6852" s="5" t="s">
        <v>82</v>
      </c>
      <c r="I6852" t="s">
        <v>44</v>
      </c>
      <c r="J6852" t="s">
        <v>82</v>
      </c>
      <c r="K6852">
        <v>0</v>
      </c>
      <c r="L6852" s="5" t="s">
        <v>13516</v>
      </c>
      <c r="M6852" s="5" t="s">
        <v>70</v>
      </c>
      <c r="N6852">
        <v>7</v>
      </c>
      <c r="O6852" t="s">
        <v>112</v>
      </c>
      <c r="P6852" s="1">
        <v>45380</v>
      </c>
      <c r="Q6852" s="1">
        <v>45426</v>
      </c>
      <c r="R6852">
        <v>2399</v>
      </c>
      <c r="S6852" s="4">
        <v>8.3000000000000007</v>
      </c>
      <c r="T6852" t="s">
        <v>95</v>
      </c>
    </row>
    <row r="6853" spans="1:20" x14ac:dyDescent="0.35">
      <c r="A6853" t="s">
        <v>13517</v>
      </c>
      <c r="B6853" s="5" t="s">
        <v>73</v>
      </c>
      <c r="C6853" s="6">
        <v>130679</v>
      </c>
      <c r="D6853" t="s">
        <v>81</v>
      </c>
      <c r="E6853">
        <v>176417</v>
      </c>
      <c r="F6853" s="5" t="s">
        <v>23</v>
      </c>
      <c r="G6853" s="5" t="s">
        <v>51</v>
      </c>
      <c r="H6853" s="5" t="s">
        <v>82</v>
      </c>
      <c r="I6853" t="s">
        <v>44</v>
      </c>
      <c r="J6853" t="s">
        <v>60</v>
      </c>
      <c r="K6853">
        <v>100</v>
      </c>
      <c r="L6853" s="5" t="s">
        <v>2272</v>
      </c>
      <c r="M6853" s="5" t="s">
        <v>54</v>
      </c>
      <c r="N6853">
        <v>19</v>
      </c>
      <c r="O6853" t="s">
        <v>107</v>
      </c>
      <c r="P6853" s="1">
        <v>45415</v>
      </c>
      <c r="Q6853" s="1">
        <v>45479</v>
      </c>
      <c r="R6853">
        <v>2270</v>
      </c>
      <c r="S6853" s="4">
        <v>7.7</v>
      </c>
      <c r="T6853" t="s">
        <v>38</v>
      </c>
    </row>
    <row r="6854" spans="1:20" x14ac:dyDescent="0.35">
      <c r="A6854" t="s">
        <v>13518</v>
      </c>
      <c r="B6854" s="5" t="s">
        <v>28802</v>
      </c>
      <c r="C6854" s="6">
        <v>212506</v>
      </c>
      <c r="D6854" t="s">
        <v>41</v>
      </c>
      <c r="E6854">
        <v>180630</v>
      </c>
      <c r="F6854" s="5" t="s">
        <v>23</v>
      </c>
      <c r="G6854" s="5" t="s">
        <v>42</v>
      </c>
      <c r="H6854" s="5" t="s">
        <v>43</v>
      </c>
      <c r="I6854" t="s">
        <v>26</v>
      </c>
      <c r="J6854" t="s">
        <v>410</v>
      </c>
      <c r="K6854">
        <v>50</v>
      </c>
      <c r="L6854" s="5" t="s">
        <v>13519</v>
      </c>
      <c r="M6854" s="5" t="s">
        <v>37</v>
      </c>
      <c r="N6854">
        <v>11</v>
      </c>
      <c r="O6854" t="s">
        <v>147</v>
      </c>
      <c r="P6854" s="1">
        <v>45422</v>
      </c>
      <c r="Q6854" s="1">
        <v>45486</v>
      </c>
      <c r="R6854">
        <v>2220</v>
      </c>
      <c r="S6854" s="4">
        <v>5.3</v>
      </c>
      <c r="T6854" t="s">
        <v>47</v>
      </c>
    </row>
    <row r="6855" spans="1:20" x14ac:dyDescent="0.35">
      <c r="A6855" t="s">
        <v>13520</v>
      </c>
      <c r="B6855" s="5" t="s">
        <v>28802</v>
      </c>
      <c r="C6855" s="6">
        <v>107510</v>
      </c>
      <c r="D6855" t="s">
        <v>120</v>
      </c>
      <c r="E6855">
        <v>96759</v>
      </c>
      <c r="F6855" s="5" t="s">
        <v>58</v>
      </c>
      <c r="G6855" s="5" t="s">
        <v>24</v>
      </c>
      <c r="H6855" s="5" t="s">
        <v>121</v>
      </c>
      <c r="I6855" t="s">
        <v>26</v>
      </c>
      <c r="J6855" t="s">
        <v>768</v>
      </c>
      <c r="K6855">
        <v>0</v>
      </c>
      <c r="L6855" s="5" t="s">
        <v>13521</v>
      </c>
      <c r="M6855" s="5" t="s">
        <v>54</v>
      </c>
      <c r="N6855">
        <v>0</v>
      </c>
      <c r="O6855" t="s">
        <v>135</v>
      </c>
      <c r="P6855" s="1">
        <v>45632</v>
      </c>
      <c r="Q6855" s="1">
        <v>45646</v>
      </c>
      <c r="R6855">
        <v>1845</v>
      </c>
      <c r="S6855" s="4">
        <v>9.5</v>
      </c>
      <c r="T6855" t="s">
        <v>243</v>
      </c>
    </row>
    <row r="6856" spans="1:20" x14ac:dyDescent="0.35">
      <c r="A6856" t="s">
        <v>13522</v>
      </c>
      <c r="B6856" s="5" t="s">
        <v>179</v>
      </c>
      <c r="C6856" s="6">
        <v>75716</v>
      </c>
      <c r="D6856" t="s">
        <v>41</v>
      </c>
      <c r="E6856">
        <v>64359</v>
      </c>
      <c r="F6856" s="5" t="s">
        <v>58</v>
      </c>
      <c r="G6856" s="5" t="s">
        <v>51</v>
      </c>
      <c r="H6856" s="5" t="s">
        <v>60</v>
      </c>
      <c r="I6856" t="s">
        <v>35</v>
      </c>
      <c r="J6856" t="s">
        <v>410</v>
      </c>
      <c r="K6856">
        <v>100</v>
      </c>
      <c r="L6856" s="5" t="s">
        <v>13112</v>
      </c>
      <c r="M6856" s="5" t="s">
        <v>28</v>
      </c>
      <c r="N6856">
        <v>0</v>
      </c>
      <c r="O6856" t="s">
        <v>88</v>
      </c>
      <c r="P6856" s="1">
        <v>45412</v>
      </c>
      <c r="Q6856" s="1">
        <v>45451</v>
      </c>
      <c r="R6856">
        <v>2217</v>
      </c>
      <c r="S6856" s="4">
        <v>5</v>
      </c>
      <c r="T6856" t="s">
        <v>108</v>
      </c>
    </row>
    <row r="6857" spans="1:20" x14ac:dyDescent="0.35">
      <c r="A6857" t="s">
        <v>13523</v>
      </c>
      <c r="B6857" s="5" t="s">
        <v>28801</v>
      </c>
      <c r="C6857" s="6">
        <v>86830</v>
      </c>
      <c r="D6857" t="s">
        <v>41</v>
      </c>
      <c r="E6857">
        <v>73806</v>
      </c>
      <c r="F6857" s="5" t="s">
        <v>66</v>
      </c>
      <c r="G6857" s="5" t="s">
        <v>42</v>
      </c>
      <c r="H6857" s="5" t="s">
        <v>60</v>
      </c>
      <c r="I6857" t="s">
        <v>44</v>
      </c>
      <c r="J6857" t="s">
        <v>60</v>
      </c>
      <c r="K6857">
        <v>100</v>
      </c>
      <c r="L6857" s="5" t="s">
        <v>13524</v>
      </c>
      <c r="M6857" s="5" t="s">
        <v>70</v>
      </c>
      <c r="N6857">
        <v>6</v>
      </c>
      <c r="O6857" t="s">
        <v>46</v>
      </c>
      <c r="P6857" s="1">
        <v>45487</v>
      </c>
      <c r="Q6857" s="1">
        <v>45522</v>
      </c>
      <c r="R6857">
        <v>1611</v>
      </c>
      <c r="S6857" s="4">
        <v>5.3</v>
      </c>
      <c r="T6857" t="s">
        <v>55</v>
      </c>
    </row>
    <row r="6858" spans="1:20" x14ac:dyDescent="0.35">
      <c r="A6858" t="s">
        <v>13525</v>
      </c>
      <c r="B6858" s="5" t="s">
        <v>28802</v>
      </c>
      <c r="C6858" s="6">
        <v>148673</v>
      </c>
      <c r="D6858" t="s">
        <v>22</v>
      </c>
      <c r="E6858">
        <v>148673</v>
      </c>
      <c r="F6858" s="5" t="s">
        <v>66</v>
      </c>
      <c r="G6858" s="5" t="s">
        <v>51</v>
      </c>
      <c r="H6858" s="5" t="s">
        <v>68</v>
      </c>
      <c r="I6858" t="s">
        <v>44</v>
      </c>
      <c r="J6858" t="s">
        <v>186</v>
      </c>
      <c r="K6858">
        <v>100</v>
      </c>
      <c r="L6858" s="5" t="s">
        <v>13526</v>
      </c>
      <c r="M6858" s="5" t="s">
        <v>37</v>
      </c>
      <c r="N6858">
        <v>6</v>
      </c>
      <c r="O6858" t="s">
        <v>46</v>
      </c>
      <c r="P6858" s="1">
        <v>45476</v>
      </c>
      <c r="Q6858" s="1">
        <v>45492</v>
      </c>
      <c r="R6858">
        <v>1209</v>
      </c>
      <c r="S6858" s="4">
        <v>7.6</v>
      </c>
      <c r="T6858" t="s">
        <v>55</v>
      </c>
    </row>
    <row r="6859" spans="1:20" x14ac:dyDescent="0.35">
      <c r="A6859" t="s">
        <v>13527</v>
      </c>
      <c r="B6859" s="5" t="s">
        <v>174</v>
      </c>
      <c r="C6859" s="6">
        <v>128336</v>
      </c>
      <c r="D6859" t="s">
        <v>22</v>
      </c>
      <c r="E6859">
        <v>128336</v>
      </c>
      <c r="F6859" s="5" t="s">
        <v>23</v>
      </c>
      <c r="G6859" s="5" t="s">
        <v>59</v>
      </c>
      <c r="H6859" s="5" t="s">
        <v>191</v>
      </c>
      <c r="I6859" t="s">
        <v>26</v>
      </c>
      <c r="J6859" t="s">
        <v>191</v>
      </c>
      <c r="K6859">
        <v>0</v>
      </c>
      <c r="L6859" s="5" t="s">
        <v>13528</v>
      </c>
      <c r="M6859" s="5" t="s">
        <v>28</v>
      </c>
      <c r="N6859">
        <v>18</v>
      </c>
      <c r="O6859" t="s">
        <v>78</v>
      </c>
      <c r="P6859" s="1">
        <v>45299</v>
      </c>
      <c r="Q6859" s="1">
        <v>45330</v>
      </c>
      <c r="R6859">
        <v>1804</v>
      </c>
      <c r="S6859" s="4">
        <v>5.6</v>
      </c>
      <c r="T6859" t="s">
        <v>210</v>
      </c>
    </row>
    <row r="6860" spans="1:20" x14ac:dyDescent="0.35">
      <c r="A6860" t="s">
        <v>13529</v>
      </c>
      <c r="B6860" s="5" t="s">
        <v>21</v>
      </c>
      <c r="C6860" s="6">
        <v>281503</v>
      </c>
      <c r="D6860" t="s">
        <v>22</v>
      </c>
      <c r="E6860">
        <v>281503</v>
      </c>
      <c r="F6860" s="5" t="s">
        <v>23</v>
      </c>
      <c r="G6860" s="5" t="s">
        <v>42</v>
      </c>
      <c r="H6860" s="5" t="s">
        <v>101</v>
      </c>
      <c r="I6860" t="s">
        <v>26</v>
      </c>
      <c r="J6860" t="s">
        <v>101</v>
      </c>
      <c r="K6860">
        <v>0</v>
      </c>
      <c r="L6860" s="5" t="s">
        <v>13530</v>
      </c>
      <c r="M6860" s="5" t="s">
        <v>54</v>
      </c>
      <c r="N6860">
        <v>11</v>
      </c>
      <c r="O6860" t="s">
        <v>78</v>
      </c>
      <c r="P6860" s="1">
        <v>45613</v>
      </c>
      <c r="Q6860" s="1">
        <v>45628</v>
      </c>
      <c r="R6860">
        <v>1099</v>
      </c>
      <c r="S6860" s="4">
        <v>6.8</v>
      </c>
      <c r="T6860" t="s">
        <v>153</v>
      </c>
    </row>
    <row r="6861" spans="1:20" x14ac:dyDescent="0.35">
      <c r="A6861" t="s">
        <v>13531</v>
      </c>
      <c r="B6861" s="5" t="s">
        <v>57</v>
      </c>
      <c r="C6861" s="6">
        <v>59139</v>
      </c>
      <c r="D6861" t="s">
        <v>41</v>
      </c>
      <c r="E6861">
        <v>50268</v>
      </c>
      <c r="F6861" s="5" t="s">
        <v>58</v>
      </c>
      <c r="G6861" s="5" t="s">
        <v>42</v>
      </c>
      <c r="H6861" s="5" t="s">
        <v>151</v>
      </c>
      <c r="I6861" t="s">
        <v>44</v>
      </c>
      <c r="J6861" t="s">
        <v>151</v>
      </c>
      <c r="K6861">
        <v>50</v>
      </c>
      <c r="L6861" s="5" t="s">
        <v>13532</v>
      </c>
      <c r="M6861" s="5" t="s">
        <v>28</v>
      </c>
      <c r="N6861">
        <v>1</v>
      </c>
      <c r="O6861" t="s">
        <v>62</v>
      </c>
      <c r="P6861" s="1">
        <v>45575</v>
      </c>
      <c r="Q6861" s="1">
        <v>45621</v>
      </c>
      <c r="R6861">
        <v>685</v>
      </c>
      <c r="S6861" s="4">
        <v>7.9</v>
      </c>
      <c r="T6861" t="s">
        <v>243</v>
      </c>
    </row>
    <row r="6862" spans="1:20" x14ac:dyDescent="0.35">
      <c r="A6862" t="s">
        <v>13533</v>
      </c>
      <c r="B6862" s="5" t="s">
        <v>40</v>
      </c>
      <c r="C6862" s="6">
        <v>76076</v>
      </c>
      <c r="D6862" t="s">
        <v>81</v>
      </c>
      <c r="E6862">
        <v>102703</v>
      </c>
      <c r="F6862" s="5" t="s">
        <v>58</v>
      </c>
      <c r="G6862" s="5" t="s">
        <v>24</v>
      </c>
      <c r="H6862" s="5" t="s">
        <v>82</v>
      </c>
      <c r="I6862" t="s">
        <v>35</v>
      </c>
      <c r="J6862" t="s">
        <v>82</v>
      </c>
      <c r="K6862">
        <v>0</v>
      </c>
      <c r="L6862" s="5" t="s">
        <v>13534</v>
      </c>
      <c r="M6862" s="5" t="s">
        <v>70</v>
      </c>
      <c r="N6862">
        <v>1</v>
      </c>
      <c r="O6862" t="s">
        <v>135</v>
      </c>
      <c r="P6862" s="1">
        <v>45673</v>
      </c>
      <c r="Q6862" s="1">
        <v>45699</v>
      </c>
      <c r="R6862">
        <v>544</v>
      </c>
      <c r="S6862" s="4">
        <v>8.6</v>
      </c>
      <c r="T6862" t="s">
        <v>89</v>
      </c>
    </row>
    <row r="6863" spans="1:20" x14ac:dyDescent="0.35">
      <c r="A6863" t="s">
        <v>13535</v>
      </c>
      <c r="B6863" s="5" t="s">
        <v>100</v>
      </c>
      <c r="C6863" s="6">
        <v>116557</v>
      </c>
      <c r="D6863" t="s">
        <v>22</v>
      </c>
      <c r="E6863">
        <v>116557</v>
      </c>
      <c r="F6863" s="5" t="s">
        <v>66</v>
      </c>
      <c r="G6863" s="5" t="s">
        <v>59</v>
      </c>
      <c r="H6863" s="5" t="s">
        <v>165</v>
      </c>
      <c r="I6863" t="s">
        <v>26</v>
      </c>
      <c r="J6863" t="s">
        <v>165</v>
      </c>
      <c r="K6863">
        <v>50</v>
      </c>
      <c r="L6863" s="5" t="s">
        <v>4713</v>
      </c>
      <c r="M6863" s="5" t="s">
        <v>70</v>
      </c>
      <c r="N6863">
        <v>7</v>
      </c>
      <c r="O6863" t="s">
        <v>135</v>
      </c>
      <c r="P6863" s="1">
        <v>45622</v>
      </c>
      <c r="Q6863" s="1">
        <v>45675</v>
      </c>
      <c r="R6863">
        <v>1024</v>
      </c>
      <c r="S6863" s="4">
        <v>9.1</v>
      </c>
      <c r="T6863" t="s">
        <v>89</v>
      </c>
    </row>
    <row r="6864" spans="1:20" x14ac:dyDescent="0.35">
      <c r="A6864" t="s">
        <v>13536</v>
      </c>
      <c r="B6864" s="5" t="s">
        <v>28802</v>
      </c>
      <c r="C6864" s="6">
        <v>153326</v>
      </c>
      <c r="D6864" t="s">
        <v>22</v>
      </c>
      <c r="E6864">
        <v>153326</v>
      </c>
      <c r="F6864" s="5" t="s">
        <v>66</v>
      </c>
      <c r="G6864" s="5" t="s">
        <v>42</v>
      </c>
      <c r="H6864" s="5" t="s">
        <v>191</v>
      </c>
      <c r="I6864" t="s">
        <v>35</v>
      </c>
      <c r="J6864" t="s">
        <v>191</v>
      </c>
      <c r="K6864">
        <v>0</v>
      </c>
      <c r="L6864" s="5" t="s">
        <v>13537</v>
      </c>
      <c r="M6864" s="5" t="s">
        <v>28</v>
      </c>
      <c r="N6864">
        <v>9</v>
      </c>
      <c r="O6864" t="s">
        <v>46</v>
      </c>
      <c r="P6864" s="1">
        <v>45412</v>
      </c>
      <c r="Q6864" s="1">
        <v>45468</v>
      </c>
      <c r="R6864">
        <v>1225</v>
      </c>
      <c r="S6864" s="4">
        <v>5.5</v>
      </c>
      <c r="T6864" t="s">
        <v>55</v>
      </c>
    </row>
    <row r="6865" spans="1:20" x14ac:dyDescent="0.35">
      <c r="A6865" t="s">
        <v>13538</v>
      </c>
      <c r="B6865" s="5" t="s">
        <v>105</v>
      </c>
      <c r="C6865" s="6">
        <v>145710</v>
      </c>
      <c r="D6865" t="s">
        <v>120</v>
      </c>
      <c r="E6865">
        <v>131139</v>
      </c>
      <c r="F6865" s="5" t="s">
        <v>66</v>
      </c>
      <c r="G6865" s="5" t="s">
        <v>59</v>
      </c>
      <c r="H6865" s="5" t="s">
        <v>121</v>
      </c>
      <c r="I6865" t="s">
        <v>44</v>
      </c>
      <c r="J6865" t="s">
        <v>52</v>
      </c>
      <c r="K6865">
        <v>100</v>
      </c>
      <c r="L6865" s="5" t="s">
        <v>13539</v>
      </c>
      <c r="M6865" s="5" t="s">
        <v>37</v>
      </c>
      <c r="N6865">
        <v>7</v>
      </c>
      <c r="O6865" t="s">
        <v>85</v>
      </c>
      <c r="P6865" s="1">
        <v>45602</v>
      </c>
      <c r="Q6865" s="1">
        <v>45626</v>
      </c>
      <c r="R6865">
        <v>1025</v>
      </c>
      <c r="S6865" s="4">
        <v>6.8</v>
      </c>
      <c r="T6865" t="s">
        <v>38</v>
      </c>
    </row>
    <row r="6866" spans="1:20" x14ac:dyDescent="0.35">
      <c r="A6866" t="s">
        <v>13540</v>
      </c>
      <c r="B6866" s="5" t="s">
        <v>28801</v>
      </c>
      <c r="C6866" s="6">
        <v>208806</v>
      </c>
      <c r="D6866" t="s">
        <v>41</v>
      </c>
      <c r="E6866">
        <v>177485</v>
      </c>
      <c r="F6866" s="5" t="s">
        <v>23</v>
      </c>
      <c r="G6866" s="5" t="s">
        <v>59</v>
      </c>
      <c r="H6866" s="5" t="s">
        <v>126</v>
      </c>
      <c r="I6866" t="s">
        <v>35</v>
      </c>
      <c r="J6866" t="s">
        <v>76</v>
      </c>
      <c r="K6866">
        <v>100</v>
      </c>
      <c r="L6866" s="5" t="s">
        <v>1041</v>
      </c>
      <c r="M6866" s="5" t="s">
        <v>28</v>
      </c>
      <c r="N6866">
        <v>15</v>
      </c>
      <c r="O6866" t="s">
        <v>131</v>
      </c>
      <c r="P6866" s="1">
        <v>45538</v>
      </c>
      <c r="Q6866" s="1">
        <v>45574</v>
      </c>
      <c r="R6866">
        <v>833</v>
      </c>
      <c r="S6866" s="4">
        <v>8.3000000000000007</v>
      </c>
      <c r="T6866" t="s">
        <v>277</v>
      </c>
    </row>
    <row r="6867" spans="1:20" x14ac:dyDescent="0.35">
      <c r="A6867" t="s">
        <v>13541</v>
      </c>
      <c r="B6867" s="5" t="s">
        <v>57</v>
      </c>
      <c r="C6867" s="6">
        <v>59495</v>
      </c>
      <c r="D6867" t="s">
        <v>22</v>
      </c>
      <c r="E6867">
        <v>59495</v>
      </c>
      <c r="F6867" s="5" t="s">
        <v>58</v>
      </c>
      <c r="G6867" s="5" t="s">
        <v>51</v>
      </c>
      <c r="H6867" s="5" t="s">
        <v>68</v>
      </c>
      <c r="I6867" t="s">
        <v>44</v>
      </c>
      <c r="J6867" t="s">
        <v>68</v>
      </c>
      <c r="K6867">
        <v>100</v>
      </c>
      <c r="L6867" s="5" t="s">
        <v>13542</v>
      </c>
      <c r="M6867" s="5" t="s">
        <v>54</v>
      </c>
      <c r="N6867">
        <v>1</v>
      </c>
      <c r="O6867" t="s">
        <v>85</v>
      </c>
      <c r="P6867" s="1">
        <v>45470</v>
      </c>
      <c r="Q6867" s="1">
        <v>45520</v>
      </c>
      <c r="R6867">
        <v>2122</v>
      </c>
      <c r="S6867" s="4">
        <v>8.6999999999999993</v>
      </c>
      <c r="T6867" t="s">
        <v>210</v>
      </c>
    </row>
    <row r="6868" spans="1:20" x14ac:dyDescent="0.35">
      <c r="A6868" t="s">
        <v>13543</v>
      </c>
      <c r="B6868" s="5" t="s">
        <v>28802</v>
      </c>
      <c r="C6868" s="6">
        <v>161310</v>
      </c>
      <c r="D6868" t="s">
        <v>81</v>
      </c>
      <c r="E6868">
        <v>217769</v>
      </c>
      <c r="F6868" s="5" t="s">
        <v>23</v>
      </c>
      <c r="G6868" s="5" t="s">
        <v>24</v>
      </c>
      <c r="H6868" s="5" t="s">
        <v>82</v>
      </c>
      <c r="I6868" t="s">
        <v>26</v>
      </c>
      <c r="J6868" t="s">
        <v>82</v>
      </c>
      <c r="K6868">
        <v>50</v>
      </c>
      <c r="L6868" s="5" t="s">
        <v>13544</v>
      </c>
      <c r="M6868" s="5" t="s">
        <v>54</v>
      </c>
      <c r="N6868">
        <v>12</v>
      </c>
      <c r="O6868" t="s">
        <v>71</v>
      </c>
      <c r="P6868" s="1">
        <v>45635</v>
      </c>
      <c r="Q6868" s="1">
        <v>45662</v>
      </c>
      <c r="R6868">
        <v>2010</v>
      </c>
      <c r="S6868" s="4">
        <v>8.5</v>
      </c>
      <c r="T6868" t="s">
        <v>47</v>
      </c>
    </row>
    <row r="6869" spans="1:20" x14ac:dyDescent="0.35">
      <c r="A6869" t="s">
        <v>13545</v>
      </c>
      <c r="B6869" s="5" t="s">
        <v>28802</v>
      </c>
      <c r="C6869" s="6">
        <v>63732</v>
      </c>
      <c r="D6869" t="s">
        <v>41</v>
      </c>
      <c r="E6869">
        <v>54172</v>
      </c>
      <c r="F6869" s="5" t="s">
        <v>58</v>
      </c>
      <c r="G6869" s="5" t="s">
        <v>59</v>
      </c>
      <c r="H6869" s="5" t="s">
        <v>151</v>
      </c>
      <c r="I6869" t="s">
        <v>26</v>
      </c>
      <c r="J6869" t="s">
        <v>157</v>
      </c>
      <c r="K6869">
        <v>100</v>
      </c>
      <c r="L6869" s="5" t="s">
        <v>13546</v>
      </c>
      <c r="M6869" s="5" t="s">
        <v>54</v>
      </c>
      <c r="N6869">
        <v>1</v>
      </c>
      <c r="O6869" t="s">
        <v>172</v>
      </c>
      <c r="P6869" s="1">
        <v>45735</v>
      </c>
      <c r="Q6869" s="1">
        <v>45755</v>
      </c>
      <c r="R6869">
        <v>2143</v>
      </c>
      <c r="S6869" s="4">
        <v>8.1999999999999993</v>
      </c>
      <c r="T6869" t="s">
        <v>89</v>
      </c>
    </row>
    <row r="6870" spans="1:20" x14ac:dyDescent="0.35">
      <c r="A6870" t="s">
        <v>13547</v>
      </c>
      <c r="B6870" s="5" t="s">
        <v>174</v>
      </c>
      <c r="C6870" s="6">
        <v>144081</v>
      </c>
      <c r="D6870" t="s">
        <v>22</v>
      </c>
      <c r="E6870">
        <v>144081</v>
      </c>
      <c r="F6870" s="5" t="s">
        <v>66</v>
      </c>
      <c r="G6870" s="5" t="s">
        <v>24</v>
      </c>
      <c r="H6870" s="5" t="s">
        <v>25</v>
      </c>
      <c r="I6870" t="s">
        <v>26</v>
      </c>
      <c r="J6870" t="s">
        <v>25</v>
      </c>
      <c r="K6870">
        <v>0</v>
      </c>
      <c r="L6870" s="5" t="s">
        <v>736</v>
      </c>
      <c r="M6870" s="5" t="s">
        <v>70</v>
      </c>
      <c r="N6870">
        <v>6</v>
      </c>
      <c r="O6870" t="s">
        <v>107</v>
      </c>
      <c r="P6870" s="1">
        <v>45580</v>
      </c>
      <c r="Q6870" s="1">
        <v>45608</v>
      </c>
      <c r="R6870">
        <v>1553</v>
      </c>
      <c r="S6870" s="4">
        <v>8.1999999999999993</v>
      </c>
      <c r="T6870" t="s">
        <v>38</v>
      </c>
    </row>
    <row r="6871" spans="1:20" x14ac:dyDescent="0.35">
      <c r="A6871" t="s">
        <v>13548</v>
      </c>
      <c r="B6871" s="5" t="s">
        <v>49</v>
      </c>
      <c r="C6871" s="6">
        <v>81528</v>
      </c>
      <c r="D6871" t="s">
        <v>22</v>
      </c>
      <c r="E6871">
        <v>81528</v>
      </c>
      <c r="F6871" s="5" t="s">
        <v>50</v>
      </c>
      <c r="G6871" s="5" t="s">
        <v>59</v>
      </c>
      <c r="H6871" s="5" t="s">
        <v>165</v>
      </c>
      <c r="I6871" t="s">
        <v>35</v>
      </c>
      <c r="J6871" t="s">
        <v>165</v>
      </c>
      <c r="K6871">
        <v>50</v>
      </c>
      <c r="L6871" s="5" t="s">
        <v>13549</v>
      </c>
      <c r="M6871" s="5" t="s">
        <v>54</v>
      </c>
      <c r="N6871">
        <v>4</v>
      </c>
      <c r="O6871" t="s">
        <v>107</v>
      </c>
      <c r="P6871" s="1">
        <v>45377</v>
      </c>
      <c r="Q6871" s="1">
        <v>45410</v>
      </c>
      <c r="R6871">
        <v>605</v>
      </c>
      <c r="S6871" s="4">
        <v>6.9</v>
      </c>
      <c r="T6871" t="s">
        <v>89</v>
      </c>
    </row>
    <row r="6872" spans="1:20" x14ac:dyDescent="0.35">
      <c r="A6872" t="s">
        <v>13550</v>
      </c>
      <c r="B6872" s="5" t="s">
        <v>28800</v>
      </c>
      <c r="C6872" s="6">
        <v>23844</v>
      </c>
      <c r="D6872" t="s">
        <v>22</v>
      </c>
      <c r="E6872">
        <v>23844</v>
      </c>
      <c r="F6872" s="5" t="s">
        <v>58</v>
      </c>
      <c r="G6872" s="5" t="s">
        <v>51</v>
      </c>
      <c r="H6872" s="5" t="s">
        <v>116</v>
      </c>
      <c r="I6872" t="s">
        <v>35</v>
      </c>
      <c r="J6872" t="s">
        <v>116</v>
      </c>
      <c r="K6872">
        <v>0</v>
      </c>
      <c r="L6872" s="5" t="s">
        <v>13551</v>
      </c>
      <c r="M6872" s="5" t="s">
        <v>37</v>
      </c>
      <c r="N6872">
        <v>1</v>
      </c>
      <c r="O6872" t="s">
        <v>46</v>
      </c>
      <c r="P6872" s="1">
        <v>45527</v>
      </c>
      <c r="Q6872" s="1">
        <v>45560</v>
      </c>
      <c r="R6872">
        <v>2315</v>
      </c>
      <c r="S6872" s="4">
        <v>6.8</v>
      </c>
      <c r="T6872" t="s">
        <v>103</v>
      </c>
    </row>
    <row r="6873" spans="1:20" x14ac:dyDescent="0.35">
      <c r="A6873" t="s">
        <v>13552</v>
      </c>
      <c r="B6873" s="5" t="s">
        <v>100</v>
      </c>
      <c r="C6873" s="6">
        <v>46652</v>
      </c>
      <c r="D6873" t="s">
        <v>22</v>
      </c>
      <c r="E6873">
        <v>46652</v>
      </c>
      <c r="F6873" s="5" t="s">
        <v>50</v>
      </c>
      <c r="G6873" s="5" t="s">
        <v>42</v>
      </c>
      <c r="H6873" s="5" t="s">
        <v>157</v>
      </c>
      <c r="I6873" t="s">
        <v>26</v>
      </c>
      <c r="J6873" t="s">
        <v>157</v>
      </c>
      <c r="K6873">
        <v>100</v>
      </c>
      <c r="L6873" s="5" t="s">
        <v>13553</v>
      </c>
      <c r="M6873" s="5" t="s">
        <v>54</v>
      </c>
      <c r="N6873">
        <v>2</v>
      </c>
      <c r="O6873" t="s">
        <v>88</v>
      </c>
      <c r="P6873" s="1">
        <v>45464</v>
      </c>
      <c r="Q6873" s="1">
        <v>45532</v>
      </c>
      <c r="R6873">
        <v>632</v>
      </c>
      <c r="S6873" s="4">
        <v>6.8</v>
      </c>
      <c r="T6873" t="s">
        <v>47</v>
      </c>
    </row>
    <row r="6874" spans="1:20" x14ac:dyDescent="0.35">
      <c r="A6874" t="s">
        <v>13554</v>
      </c>
      <c r="B6874" s="5" t="s">
        <v>57</v>
      </c>
      <c r="C6874" s="6">
        <v>63871</v>
      </c>
      <c r="D6874" t="s">
        <v>22</v>
      </c>
      <c r="E6874">
        <v>63871</v>
      </c>
      <c r="F6874" s="5" t="s">
        <v>50</v>
      </c>
      <c r="G6874" s="5" t="s">
        <v>42</v>
      </c>
      <c r="H6874" s="5" t="s">
        <v>52</v>
      </c>
      <c r="I6874" t="s">
        <v>44</v>
      </c>
      <c r="J6874" t="s">
        <v>52</v>
      </c>
      <c r="K6874">
        <v>100</v>
      </c>
      <c r="L6874" s="5" t="s">
        <v>13555</v>
      </c>
      <c r="M6874" s="5" t="s">
        <v>70</v>
      </c>
      <c r="N6874">
        <v>3</v>
      </c>
      <c r="O6874" t="s">
        <v>62</v>
      </c>
      <c r="P6874" s="1">
        <v>45729</v>
      </c>
      <c r="Q6874" s="1">
        <v>45786</v>
      </c>
      <c r="R6874">
        <v>2415</v>
      </c>
      <c r="S6874" s="4">
        <v>7.8</v>
      </c>
      <c r="T6874" t="s">
        <v>79</v>
      </c>
    </row>
    <row r="6875" spans="1:20" x14ac:dyDescent="0.35">
      <c r="A6875" t="s">
        <v>13556</v>
      </c>
      <c r="B6875" s="5" t="s">
        <v>32</v>
      </c>
      <c r="C6875" s="6">
        <v>86503</v>
      </c>
      <c r="D6875" t="s">
        <v>22</v>
      </c>
      <c r="E6875">
        <v>86503</v>
      </c>
      <c r="F6875" s="5" t="s">
        <v>50</v>
      </c>
      <c r="G6875" s="5" t="s">
        <v>24</v>
      </c>
      <c r="H6875" s="5" t="s">
        <v>129</v>
      </c>
      <c r="I6875" t="s">
        <v>26</v>
      </c>
      <c r="J6875" t="s">
        <v>129</v>
      </c>
      <c r="K6875">
        <v>0</v>
      </c>
      <c r="L6875" s="5" t="s">
        <v>13557</v>
      </c>
      <c r="M6875" s="5" t="s">
        <v>70</v>
      </c>
      <c r="N6875">
        <v>2</v>
      </c>
      <c r="O6875" t="s">
        <v>29</v>
      </c>
      <c r="P6875" s="1">
        <v>45673</v>
      </c>
      <c r="Q6875" s="1">
        <v>45695</v>
      </c>
      <c r="R6875">
        <v>1848</v>
      </c>
      <c r="S6875" s="4">
        <v>6</v>
      </c>
      <c r="T6875" t="s">
        <v>103</v>
      </c>
    </row>
    <row r="6876" spans="1:20" x14ac:dyDescent="0.35">
      <c r="A6876" t="s">
        <v>13558</v>
      </c>
      <c r="B6876" s="5" t="s">
        <v>40</v>
      </c>
      <c r="C6876" s="6">
        <v>68882</v>
      </c>
      <c r="D6876" t="s">
        <v>81</v>
      </c>
      <c r="E6876">
        <v>92991</v>
      </c>
      <c r="F6876" s="5" t="s">
        <v>58</v>
      </c>
      <c r="G6876" s="5" t="s">
        <v>42</v>
      </c>
      <c r="H6876" s="5" t="s">
        <v>82</v>
      </c>
      <c r="I6876" t="s">
        <v>26</v>
      </c>
      <c r="J6876" t="s">
        <v>82</v>
      </c>
      <c r="K6876">
        <v>100</v>
      </c>
      <c r="L6876" s="5" t="s">
        <v>13559</v>
      </c>
      <c r="M6876" s="5" t="s">
        <v>28</v>
      </c>
      <c r="N6876">
        <v>0</v>
      </c>
      <c r="O6876" t="s">
        <v>29</v>
      </c>
      <c r="P6876" s="1">
        <v>45534</v>
      </c>
      <c r="Q6876" s="1">
        <v>45576</v>
      </c>
      <c r="R6876">
        <v>2401</v>
      </c>
      <c r="S6876" s="4">
        <v>5.3</v>
      </c>
      <c r="T6876" t="s">
        <v>153</v>
      </c>
    </row>
    <row r="6877" spans="1:20" x14ac:dyDescent="0.35">
      <c r="A6877" t="s">
        <v>13560</v>
      </c>
      <c r="B6877" s="5" t="s">
        <v>145</v>
      </c>
      <c r="C6877" s="6">
        <v>120496</v>
      </c>
      <c r="D6877" t="s">
        <v>41</v>
      </c>
      <c r="E6877">
        <v>102422</v>
      </c>
      <c r="F6877" s="5" t="s">
        <v>66</v>
      </c>
      <c r="G6877" s="5" t="s">
        <v>59</v>
      </c>
      <c r="H6877" s="5" t="s">
        <v>43</v>
      </c>
      <c r="I6877" t="s">
        <v>44</v>
      </c>
      <c r="J6877" t="s">
        <v>43</v>
      </c>
      <c r="K6877">
        <v>0</v>
      </c>
      <c r="L6877" s="5" t="s">
        <v>13561</v>
      </c>
      <c r="M6877" s="5" t="s">
        <v>70</v>
      </c>
      <c r="N6877">
        <v>6</v>
      </c>
      <c r="O6877" t="s">
        <v>46</v>
      </c>
      <c r="P6877" s="1">
        <v>45657</v>
      </c>
      <c r="Q6877" s="1">
        <v>45683</v>
      </c>
      <c r="R6877">
        <v>2097</v>
      </c>
      <c r="S6877" s="4">
        <v>7</v>
      </c>
      <c r="T6877" t="s">
        <v>103</v>
      </c>
    </row>
    <row r="6878" spans="1:20" x14ac:dyDescent="0.35">
      <c r="A6878" t="s">
        <v>13562</v>
      </c>
      <c r="B6878" s="5" t="s">
        <v>21</v>
      </c>
      <c r="C6878" s="6">
        <v>67737</v>
      </c>
      <c r="D6878" t="s">
        <v>41</v>
      </c>
      <c r="E6878">
        <v>57576</v>
      </c>
      <c r="F6878" s="5" t="s">
        <v>58</v>
      </c>
      <c r="G6878" s="5" t="s">
        <v>51</v>
      </c>
      <c r="H6878" s="5" t="s">
        <v>43</v>
      </c>
      <c r="I6878" t="s">
        <v>44</v>
      </c>
      <c r="J6878" t="s">
        <v>97</v>
      </c>
      <c r="K6878">
        <v>50</v>
      </c>
      <c r="L6878" s="5" t="s">
        <v>13563</v>
      </c>
      <c r="M6878" s="5" t="s">
        <v>37</v>
      </c>
      <c r="N6878">
        <v>0</v>
      </c>
      <c r="O6878" t="s">
        <v>85</v>
      </c>
      <c r="P6878" s="1">
        <v>45322</v>
      </c>
      <c r="Q6878" s="1">
        <v>45381</v>
      </c>
      <c r="R6878">
        <v>1686</v>
      </c>
      <c r="S6878" s="4">
        <v>7.3</v>
      </c>
      <c r="T6878" t="s">
        <v>38</v>
      </c>
    </row>
    <row r="6879" spans="1:20" x14ac:dyDescent="0.35">
      <c r="A6879" t="s">
        <v>13564</v>
      </c>
      <c r="B6879" s="5" t="s">
        <v>32</v>
      </c>
      <c r="C6879" s="6">
        <v>58637</v>
      </c>
      <c r="D6879" t="s">
        <v>41</v>
      </c>
      <c r="E6879">
        <v>49841</v>
      </c>
      <c r="F6879" s="5" t="s">
        <v>58</v>
      </c>
      <c r="G6879" s="5" t="s">
        <v>51</v>
      </c>
      <c r="H6879" s="5" t="s">
        <v>126</v>
      </c>
      <c r="I6879" t="s">
        <v>44</v>
      </c>
      <c r="J6879" t="s">
        <v>354</v>
      </c>
      <c r="K6879">
        <v>50</v>
      </c>
      <c r="L6879" s="5" t="s">
        <v>13565</v>
      </c>
      <c r="M6879" s="5" t="s">
        <v>70</v>
      </c>
      <c r="N6879">
        <v>1</v>
      </c>
      <c r="O6879" t="s">
        <v>71</v>
      </c>
      <c r="P6879" s="1">
        <v>45472</v>
      </c>
      <c r="Q6879" s="1">
        <v>45539</v>
      </c>
      <c r="R6879">
        <v>540</v>
      </c>
      <c r="S6879" s="4">
        <v>10</v>
      </c>
      <c r="T6879" t="s">
        <v>136</v>
      </c>
    </row>
    <row r="6880" spans="1:20" x14ac:dyDescent="0.35">
      <c r="A6880" t="s">
        <v>13566</v>
      </c>
      <c r="B6880" s="5" t="s">
        <v>162</v>
      </c>
      <c r="C6880" s="6">
        <v>130820</v>
      </c>
      <c r="D6880" t="s">
        <v>41</v>
      </c>
      <c r="E6880">
        <v>111197</v>
      </c>
      <c r="F6880" s="5" t="s">
        <v>66</v>
      </c>
      <c r="G6880" s="5" t="s">
        <v>51</v>
      </c>
      <c r="H6880" s="5" t="s">
        <v>151</v>
      </c>
      <c r="I6880" t="s">
        <v>26</v>
      </c>
      <c r="J6880" t="s">
        <v>25</v>
      </c>
      <c r="K6880">
        <v>0</v>
      </c>
      <c r="L6880" s="5" t="s">
        <v>13567</v>
      </c>
      <c r="M6880" s="5" t="s">
        <v>28</v>
      </c>
      <c r="N6880">
        <v>7</v>
      </c>
      <c r="O6880" t="s">
        <v>112</v>
      </c>
      <c r="P6880" s="1">
        <v>45467</v>
      </c>
      <c r="Q6880" s="1">
        <v>45526</v>
      </c>
      <c r="R6880">
        <v>913</v>
      </c>
      <c r="S6880" s="4">
        <v>9.1</v>
      </c>
      <c r="T6880" t="s">
        <v>277</v>
      </c>
    </row>
    <row r="6881" spans="1:20" x14ac:dyDescent="0.35">
      <c r="A6881" t="s">
        <v>13568</v>
      </c>
      <c r="B6881" s="5" t="s">
        <v>100</v>
      </c>
      <c r="C6881" s="6">
        <v>101122</v>
      </c>
      <c r="D6881" t="s">
        <v>22</v>
      </c>
      <c r="E6881">
        <v>101122</v>
      </c>
      <c r="F6881" s="5" t="s">
        <v>50</v>
      </c>
      <c r="G6881" s="5" t="s">
        <v>42</v>
      </c>
      <c r="H6881" s="5" t="s">
        <v>25</v>
      </c>
      <c r="I6881" t="s">
        <v>26</v>
      </c>
      <c r="J6881" t="s">
        <v>25</v>
      </c>
      <c r="K6881">
        <v>0</v>
      </c>
      <c r="L6881" s="5" t="s">
        <v>13569</v>
      </c>
      <c r="M6881" s="5" t="s">
        <v>54</v>
      </c>
      <c r="N6881">
        <v>3</v>
      </c>
      <c r="O6881" t="s">
        <v>46</v>
      </c>
      <c r="P6881" s="1">
        <v>45616</v>
      </c>
      <c r="Q6881" s="1">
        <v>45668</v>
      </c>
      <c r="R6881">
        <v>1832</v>
      </c>
      <c r="S6881" s="4">
        <v>7</v>
      </c>
      <c r="T6881" t="s">
        <v>95</v>
      </c>
    </row>
    <row r="6882" spans="1:20" x14ac:dyDescent="0.35">
      <c r="A6882" t="s">
        <v>13570</v>
      </c>
      <c r="B6882" s="5" t="s">
        <v>28802</v>
      </c>
      <c r="C6882" s="6">
        <v>130892</v>
      </c>
      <c r="D6882" t="s">
        <v>22</v>
      </c>
      <c r="E6882">
        <v>130892</v>
      </c>
      <c r="F6882" s="5" t="s">
        <v>66</v>
      </c>
      <c r="G6882" s="5" t="s">
        <v>24</v>
      </c>
      <c r="H6882" s="5" t="s">
        <v>52</v>
      </c>
      <c r="I6882" t="s">
        <v>35</v>
      </c>
      <c r="J6882" t="s">
        <v>52</v>
      </c>
      <c r="K6882">
        <v>0</v>
      </c>
      <c r="L6882" s="5" t="s">
        <v>13571</v>
      </c>
      <c r="M6882" s="5" t="s">
        <v>54</v>
      </c>
      <c r="N6882">
        <v>6</v>
      </c>
      <c r="O6882" t="s">
        <v>141</v>
      </c>
      <c r="P6882" s="1">
        <v>45480</v>
      </c>
      <c r="Q6882" s="1">
        <v>45533</v>
      </c>
      <c r="R6882">
        <v>2367</v>
      </c>
      <c r="S6882" s="4">
        <v>5.0999999999999996</v>
      </c>
      <c r="T6882" t="s">
        <v>210</v>
      </c>
    </row>
    <row r="6883" spans="1:20" x14ac:dyDescent="0.35">
      <c r="A6883" t="s">
        <v>13572</v>
      </c>
      <c r="B6883" s="5" t="s">
        <v>28799</v>
      </c>
      <c r="C6883" s="6">
        <v>26937</v>
      </c>
      <c r="D6883" t="s">
        <v>22</v>
      </c>
      <c r="E6883">
        <v>26937</v>
      </c>
      <c r="F6883" s="5" t="s">
        <v>58</v>
      </c>
      <c r="G6883" s="5" t="s">
        <v>42</v>
      </c>
      <c r="H6883" s="5" t="s">
        <v>116</v>
      </c>
      <c r="I6883" t="s">
        <v>35</v>
      </c>
      <c r="J6883" t="s">
        <v>291</v>
      </c>
      <c r="K6883">
        <v>0</v>
      </c>
      <c r="L6883" s="5" t="s">
        <v>13573</v>
      </c>
      <c r="M6883" s="5" t="s">
        <v>28</v>
      </c>
      <c r="N6883">
        <v>1</v>
      </c>
      <c r="O6883" t="s">
        <v>88</v>
      </c>
      <c r="P6883" s="1">
        <v>45777</v>
      </c>
      <c r="Q6883" s="1">
        <v>45802</v>
      </c>
      <c r="R6883">
        <v>1341</v>
      </c>
      <c r="S6883" s="4">
        <v>9.1</v>
      </c>
      <c r="T6883" t="s">
        <v>210</v>
      </c>
    </row>
    <row r="6884" spans="1:20" x14ac:dyDescent="0.35">
      <c r="A6884" t="s">
        <v>13574</v>
      </c>
      <c r="B6884" s="5" t="s">
        <v>28802</v>
      </c>
      <c r="C6884" s="6">
        <v>90590</v>
      </c>
      <c r="D6884" t="s">
        <v>92</v>
      </c>
      <c r="E6884">
        <v>67943</v>
      </c>
      <c r="F6884" s="5" t="s">
        <v>50</v>
      </c>
      <c r="G6884" s="5" t="s">
        <v>59</v>
      </c>
      <c r="H6884" s="5" t="s">
        <v>93</v>
      </c>
      <c r="I6884" t="s">
        <v>44</v>
      </c>
      <c r="J6884" t="s">
        <v>93</v>
      </c>
      <c r="K6884">
        <v>100</v>
      </c>
      <c r="L6884" s="5" t="s">
        <v>13575</v>
      </c>
      <c r="M6884" s="5" t="s">
        <v>70</v>
      </c>
      <c r="N6884">
        <v>3</v>
      </c>
      <c r="O6884" t="s">
        <v>141</v>
      </c>
      <c r="P6884" s="1">
        <v>45439</v>
      </c>
      <c r="Q6884" s="1">
        <v>45507</v>
      </c>
      <c r="R6884">
        <v>1264</v>
      </c>
      <c r="S6884" s="4">
        <v>6.8</v>
      </c>
      <c r="T6884" t="s">
        <v>47</v>
      </c>
    </row>
    <row r="6885" spans="1:20" x14ac:dyDescent="0.35">
      <c r="A6885" t="s">
        <v>13576</v>
      </c>
      <c r="B6885" s="5" t="s">
        <v>73</v>
      </c>
      <c r="C6885" s="6">
        <v>121858</v>
      </c>
      <c r="D6885" t="s">
        <v>22</v>
      </c>
      <c r="E6885">
        <v>121858</v>
      </c>
      <c r="F6885" s="5" t="s">
        <v>66</v>
      </c>
      <c r="G6885" s="5" t="s">
        <v>59</v>
      </c>
      <c r="H6885" s="5" t="s">
        <v>25</v>
      </c>
      <c r="I6885" t="s">
        <v>44</v>
      </c>
      <c r="J6885" t="s">
        <v>25</v>
      </c>
      <c r="K6885">
        <v>50</v>
      </c>
      <c r="L6885" s="5" t="s">
        <v>13577</v>
      </c>
      <c r="M6885" s="5" t="s">
        <v>28</v>
      </c>
      <c r="N6885">
        <v>7</v>
      </c>
      <c r="O6885" t="s">
        <v>172</v>
      </c>
      <c r="P6885" s="1">
        <v>45331</v>
      </c>
      <c r="Q6885" s="1">
        <v>45345</v>
      </c>
      <c r="R6885">
        <v>1435</v>
      </c>
      <c r="S6885" s="4">
        <v>6.9</v>
      </c>
      <c r="T6885" t="s">
        <v>55</v>
      </c>
    </row>
    <row r="6886" spans="1:20" x14ac:dyDescent="0.35">
      <c r="A6886" t="s">
        <v>13578</v>
      </c>
      <c r="B6886" s="5" t="s">
        <v>28802</v>
      </c>
      <c r="C6886" s="6">
        <v>102740</v>
      </c>
      <c r="D6886" t="s">
        <v>41</v>
      </c>
      <c r="E6886">
        <v>87329</v>
      </c>
      <c r="F6886" s="5" t="s">
        <v>66</v>
      </c>
      <c r="G6886" s="5" t="s">
        <v>42</v>
      </c>
      <c r="H6886" s="5" t="s">
        <v>126</v>
      </c>
      <c r="I6886" t="s">
        <v>44</v>
      </c>
      <c r="J6886" t="s">
        <v>126</v>
      </c>
      <c r="K6886">
        <v>100</v>
      </c>
      <c r="L6886" s="5" t="s">
        <v>13579</v>
      </c>
      <c r="M6886" s="5" t="s">
        <v>37</v>
      </c>
      <c r="N6886">
        <v>8</v>
      </c>
      <c r="O6886" t="s">
        <v>46</v>
      </c>
      <c r="P6886" s="1">
        <v>45441</v>
      </c>
      <c r="Q6886" s="1">
        <v>45496</v>
      </c>
      <c r="R6886">
        <v>1550</v>
      </c>
      <c r="S6886" s="4">
        <v>8.3000000000000007</v>
      </c>
      <c r="T6886" t="s">
        <v>89</v>
      </c>
    </row>
    <row r="6887" spans="1:20" x14ac:dyDescent="0.35">
      <c r="A6887" t="s">
        <v>13580</v>
      </c>
      <c r="B6887" s="5" t="s">
        <v>21</v>
      </c>
      <c r="C6887" s="6">
        <v>250788</v>
      </c>
      <c r="D6887" t="s">
        <v>22</v>
      </c>
      <c r="E6887">
        <v>250788</v>
      </c>
      <c r="F6887" s="5" t="s">
        <v>23</v>
      </c>
      <c r="G6887" s="5" t="s">
        <v>51</v>
      </c>
      <c r="H6887" s="5" t="s">
        <v>97</v>
      </c>
      <c r="I6887" t="s">
        <v>44</v>
      </c>
      <c r="J6887" t="s">
        <v>101</v>
      </c>
      <c r="K6887">
        <v>0</v>
      </c>
      <c r="L6887" s="5" t="s">
        <v>13581</v>
      </c>
      <c r="M6887" s="5" t="s">
        <v>37</v>
      </c>
      <c r="N6887">
        <v>11</v>
      </c>
      <c r="O6887" t="s">
        <v>85</v>
      </c>
      <c r="P6887" s="1">
        <v>45376</v>
      </c>
      <c r="Q6887" s="1">
        <v>45438</v>
      </c>
      <c r="R6887">
        <v>626</v>
      </c>
      <c r="S6887" s="4">
        <v>6.3</v>
      </c>
      <c r="T6887" t="s">
        <v>95</v>
      </c>
    </row>
    <row r="6888" spans="1:20" x14ac:dyDescent="0.35">
      <c r="A6888" t="s">
        <v>13582</v>
      </c>
      <c r="B6888" s="5" t="s">
        <v>28802</v>
      </c>
      <c r="C6888" s="6">
        <v>45176</v>
      </c>
      <c r="D6888" t="s">
        <v>22</v>
      </c>
      <c r="E6888">
        <v>45176</v>
      </c>
      <c r="F6888" s="5" t="s">
        <v>66</v>
      </c>
      <c r="G6888" s="5" t="s">
        <v>51</v>
      </c>
      <c r="H6888" s="5" t="s">
        <v>116</v>
      </c>
      <c r="I6888" t="s">
        <v>44</v>
      </c>
      <c r="J6888" t="s">
        <v>93</v>
      </c>
      <c r="K6888">
        <v>0</v>
      </c>
      <c r="L6888" s="5" t="s">
        <v>13583</v>
      </c>
      <c r="M6888" s="5" t="s">
        <v>54</v>
      </c>
      <c r="N6888">
        <v>6</v>
      </c>
      <c r="O6888" t="s">
        <v>78</v>
      </c>
      <c r="P6888" s="1">
        <v>45297</v>
      </c>
      <c r="Q6888" s="1">
        <v>45316</v>
      </c>
      <c r="R6888">
        <v>1783</v>
      </c>
      <c r="S6888" s="4">
        <v>8.5</v>
      </c>
      <c r="T6888" t="s">
        <v>95</v>
      </c>
    </row>
    <row r="6889" spans="1:20" x14ac:dyDescent="0.35">
      <c r="A6889" t="s">
        <v>13584</v>
      </c>
      <c r="B6889" s="5" t="s">
        <v>162</v>
      </c>
      <c r="C6889" s="6">
        <v>107442</v>
      </c>
      <c r="D6889" t="s">
        <v>22</v>
      </c>
      <c r="E6889">
        <v>107442</v>
      </c>
      <c r="F6889" s="5" t="s">
        <v>66</v>
      </c>
      <c r="G6889" s="5" t="s">
        <v>59</v>
      </c>
      <c r="H6889" s="5" t="s">
        <v>165</v>
      </c>
      <c r="I6889" t="s">
        <v>26</v>
      </c>
      <c r="J6889" t="s">
        <v>165</v>
      </c>
      <c r="K6889">
        <v>0</v>
      </c>
      <c r="L6889" s="5" t="s">
        <v>13585</v>
      </c>
      <c r="M6889" s="5" t="s">
        <v>28</v>
      </c>
      <c r="N6889">
        <v>7</v>
      </c>
      <c r="O6889" t="s">
        <v>107</v>
      </c>
      <c r="P6889" s="1">
        <v>45404</v>
      </c>
      <c r="Q6889" s="1">
        <v>45471</v>
      </c>
      <c r="R6889">
        <v>1030</v>
      </c>
      <c r="S6889" s="4">
        <v>5.7</v>
      </c>
      <c r="T6889" t="s">
        <v>63</v>
      </c>
    </row>
    <row r="6890" spans="1:20" x14ac:dyDescent="0.35">
      <c r="A6890" t="s">
        <v>13586</v>
      </c>
      <c r="B6890" s="5" t="s">
        <v>49</v>
      </c>
      <c r="C6890" s="6">
        <v>193572</v>
      </c>
      <c r="D6890" t="s">
        <v>41</v>
      </c>
      <c r="E6890">
        <v>164536</v>
      </c>
      <c r="F6890" s="5" t="s">
        <v>23</v>
      </c>
      <c r="G6890" s="5" t="s">
        <v>59</v>
      </c>
      <c r="H6890" s="5" t="s">
        <v>151</v>
      </c>
      <c r="I6890" t="s">
        <v>26</v>
      </c>
      <c r="J6890" t="s">
        <v>67</v>
      </c>
      <c r="K6890">
        <v>0</v>
      </c>
      <c r="L6890" s="5" t="s">
        <v>13587</v>
      </c>
      <c r="M6890" s="5" t="s">
        <v>28</v>
      </c>
      <c r="N6890">
        <v>11</v>
      </c>
      <c r="O6890" t="s">
        <v>112</v>
      </c>
      <c r="P6890" s="1">
        <v>45639</v>
      </c>
      <c r="Q6890" s="1">
        <v>45659</v>
      </c>
      <c r="R6890">
        <v>1285</v>
      </c>
      <c r="S6890" s="4">
        <v>6</v>
      </c>
      <c r="T6890" t="s">
        <v>153</v>
      </c>
    </row>
    <row r="6891" spans="1:20" x14ac:dyDescent="0.35">
      <c r="A6891" t="s">
        <v>13588</v>
      </c>
      <c r="B6891" s="5" t="s">
        <v>73</v>
      </c>
      <c r="C6891" s="6">
        <v>93956</v>
      </c>
      <c r="D6891" t="s">
        <v>22</v>
      </c>
      <c r="E6891">
        <v>93956</v>
      </c>
      <c r="F6891" s="5" t="s">
        <v>23</v>
      </c>
      <c r="G6891" s="5" t="s">
        <v>24</v>
      </c>
      <c r="H6891" s="5" t="s">
        <v>116</v>
      </c>
      <c r="I6891" t="s">
        <v>35</v>
      </c>
      <c r="J6891" t="s">
        <v>116</v>
      </c>
      <c r="K6891">
        <v>0</v>
      </c>
      <c r="L6891" s="5" t="s">
        <v>13589</v>
      </c>
      <c r="M6891" s="5" t="s">
        <v>70</v>
      </c>
      <c r="N6891">
        <v>16</v>
      </c>
      <c r="O6891" t="s">
        <v>46</v>
      </c>
      <c r="P6891" s="1">
        <v>45369</v>
      </c>
      <c r="Q6891" s="1">
        <v>45389</v>
      </c>
      <c r="R6891">
        <v>1868</v>
      </c>
      <c r="S6891" s="4">
        <v>9.9</v>
      </c>
      <c r="T6891" t="s">
        <v>89</v>
      </c>
    </row>
    <row r="6892" spans="1:20" x14ac:dyDescent="0.35">
      <c r="A6892" t="s">
        <v>13590</v>
      </c>
      <c r="B6892" s="5" t="s">
        <v>179</v>
      </c>
      <c r="C6892" s="6">
        <v>77210</v>
      </c>
      <c r="D6892" t="s">
        <v>41</v>
      </c>
      <c r="E6892">
        <v>65629</v>
      </c>
      <c r="F6892" s="5" t="s">
        <v>58</v>
      </c>
      <c r="G6892" s="5" t="s">
        <v>59</v>
      </c>
      <c r="H6892" s="5" t="s">
        <v>126</v>
      </c>
      <c r="I6892" t="s">
        <v>26</v>
      </c>
      <c r="J6892" t="s">
        <v>126</v>
      </c>
      <c r="K6892">
        <v>0</v>
      </c>
      <c r="L6892" s="5" t="s">
        <v>13591</v>
      </c>
      <c r="M6892" s="5" t="s">
        <v>28</v>
      </c>
      <c r="N6892">
        <v>1</v>
      </c>
      <c r="O6892" t="s">
        <v>71</v>
      </c>
      <c r="P6892" s="1">
        <v>45525</v>
      </c>
      <c r="Q6892" s="1">
        <v>45569</v>
      </c>
      <c r="R6892">
        <v>1539</v>
      </c>
      <c r="S6892" s="4">
        <v>6.8</v>
      </c>
      <c r="T6892" t="s">
        <v>243</v>
      </c>
    </row>
    <row r="6893" spans="1:20" x14ac:dyDescent="0.35">
      <c r="A6893" t="s">
        <v>13592</v>
      </c>
      <c r="B6893" s="5" t="s">
        <v>73</v>
      </c>
      <c r="C6893" s="6">
        <v>59058</v>
      </c>
      <c r="D6893" t="s">
        <v>22</v>
      </c>
      <c r="E6893">
        <v>59058</v>
      </c>
      <c r="F6893" s="5" t="s">
        <v>23</v>
      </c>
      <c r="G6893" s="5" t="s">
        <v>42</v>
      </c>
      <c r="H6893" s="5" t="s">
        <v>116</v>
      </c>
      <c r="I6893" t="s">
        <v>35</v>
      </c>
      <c r="J6893" t="s">
        <v>212</v>
      </c>
      <c r="K6893">
        <v>50</v>
      </c>
      <c r="L6893" s="5" t="s">
        <v>13593</v>
      </c>
      <c r="M6893" s="5" t="s">
        <v>37</v>
      </c>
      <c r="N6893">
        <v>12</v>
      </c>
      <c r="O6893" t="s">
        <v>78</v>
      </c>
      <c r="P6893" s="1">
        <v>45463</v>
      </c>
      <c r="Q6893" s="1">
        <v>45534</v>
      </c>
      <c r="R6893">
        <v>1756</v>
      </c>
      <c r="S6893" s="4">
        <v>9.9</v>
      </c>
      <c r="T6893" t="s">
        <v>95</v>
      </c>
    </row>
    <row r="6894" spans="1:20" x14ac:dyDescent="0.35">
      <c r="A6894" t="s">
        <v>13594</v>
      </c>
      <c r="B6894" s="5" t="s">
        <v>28800</v>
      </c>
      <c r="C6894" s="6">
        <v>285291</v>
      </c>
      <c r="D6894" t="s">
        <v>120</v>
      </c>
      <c r="E6894">
        <v>256762</v>
      </c>
      <c r="F6894" s="5" t="s">
        <v>23</v>
      </c>
      <c r="G6894" s="5" t="s">
        <v>59</v>
      </c>
      <c r="H6894" s="5" t="s">
        <v>121</v>
      </c>
      <c r="I6894" t="s">
        <v>26</v>
      </c>
      <c r="J6894" t="s">
        <v>121</v>
      </c>
      <c r="K6894">
        <v>50</v>
      </c>
      <c r="L6894" s="5" t="s">
        <v>13595</v>
      </c>
      <c r="M6894" s="5" t="s">
        <v>37</v>
      </c>
      <c r="N6894">
        <v>12</v>
      </c>
      <c r="O6894" t="s">
        <v>71</v>
      </c>
      <c r="P6894" s="1">
        <v>45368</v>
      </c>
      <c r="Q6894" s="1">
        <v>45407</v>
      </c>
      <c r="R6894">
        <v>2134</v>
      </c>
      <c r="S6894" s="4">
        <v>8.6</v>
      </c>
      <c r="T6894" t="s">
        <v>277</v>
      </c>
    </row>
    <row r="6895" spans="1:20" x14ac:dyDescent="0.35">
      <c r="A6895" t="s">
        <v>13596</v>
      </c>
      <c r="B6895" s="5" t="s">
        <v>174</v>
      </c>
      <c r="C6895" s="6">
        <v>92251</v>
      </c>
      <c r="D6895" t="s">
        <v>22</v>
      </c>
      <c r="E6895">
        <v>92251</v>
      </c>
      <c r="F6895" s="5" t="s">
        <v>50</v>
      </c>
      <c r="G6895" s="5" t="s">
        <v>59</v>
      </c>
      <c r="H6895" s="5" t="s">
        <v>25</v>
      </c>
      <c r="I6895" t="s">
        <v>44</v>
      </c>
      <c r="J6895" t="s">
        <v>25</v>
      </c>
      <c r="K6895">
        <v>100</v>
      </c>
      <c r="L6895" s="5" t="s">
        <v>13597</v>
      </c>
      <c r="M6895" s="5" t="s">
        <v>54</v>
      </c>
      <c r="N6895">
        <v>3</v>
      </c>
      <c r="O6895" t="s">
        <v>88</v>
      </c>
      <c r="P6895" s="1">
        <v>45560</v>
      </c>
      <c r="Q6895" s="1">
        <v>45622</v>
      </c>
      <c r="R6895">
        <v>1721</v>
      </c>
      <c r="S6895" s="4">
        <v>5.4</v>
      </c>
      <c r="T6895" t="s">
        <v>108</v>
      </c>
    </row>
    <row r="6896" spans="1:20" x14ac:dyDescent="0.35">
      <c r="A6896" t="s">
        <v>13598</v>
      </c>
      <c r="B6896" s="5" t="s">
        <v>91</v>
      </c>
      <c r="C6896" s="6">
        <v>138851</v>
      </c>
      <c r="D6896" t="s">
        <v>74</v>
      </c>
      <c r="E6896">
        <v>173564</v>
      </c>
      <c r="F6896" s="5" t="s">
        <v>66</v>
      </c>
      <c r="G6896" s="5" t="s">
        <v>24</v>
      </c>
      <c r="H6896" s="5" t="s">
        <v>75</v>
      </c>
      <c r="I6896" t="s">
        <v>35</v>
      </c>
      <c r="J6896" t="s">
        <v>75</v>
      </c>
      <c r="K6896">
        <v>50</v>
      </c>
      <c r="L6896" s="5" t="s">
        <v>13599</v>
      </c>
      <c r="M6896" s="5" t="s">
        <v>70</v>
      </c>
      <c r="N6896">
        <v>7</v>
      </c>
      <c r="O6896" t="s">
        <v>172</v>
      </c>
      <c r="P6896" s="1">
        <v>45518</v>
      </c>
      <c r="Q6896" s="1">
        <v>45568</v>
      </c>
      <c r="R6896">
        <v>2484</v>
      </c>
      <c r="S6896" s="4">
        <v>5.7</v>
      </c>
      <c r="T6896" t="s">
        <v>38</v>
      </c>
    </row>
    <row r="6897" spans="1:20" x14ac:dyDescent="0.35">
      <c r="A6897" t="s">
        <v>13600</v>
      </c>
      <c r="B6897" s="5" t="s">
        <v>100</v>
      </c>
      <c r="C6897" s="6">
        <v>208953</v>
      </c>
      <c r="D6897" t="s">
        <v>41</v>
      </c>
      <c r="E6897">
        <v>177610</v>
      </c>
      <c r="F6897" s="5" t="s">
        <v>23</v>
      </c>
      <c r="G6897" s="5" t="s">
        <v>59</v>
      </c>
      <c r="H6897" s="5" t="s">
        <v>126</v>
      </c>
      <c r="I6897" t="s">
        <v>44</v>
      </c>
      <c r="J6897" t="s">
        <v>126</v>
      </c>
      <c r="K6897">
        <v>0</v>
      </c>
      <c r="L6897" s="5" t="s">
        <v>13601</v>
      </c>
      <c r="M6897" s="5" t="s">
        <v>54</v>
      </c>
      <c r="N6897">
        <v>12</v>
      </c>
      <c r="O6897" t="s">
        <v>88</v>
      </c>
      <c r="P6897" s="1">
        <v>45338</v>
      </c>
      <c r="Q6897" s="1">
        <v>45379</v>
      </c>
      <c r="R6897">
        <v>2051</v>
      </c>
      <c r="S6897" s="4">
        <v>9.4</v>
      </c>
      <c r="T6897" t="s">
        <v>47</v>
      </c>
    </row>
    <row r="6898" spans="1:20" x14ac:dyDescent="0.35">
      <c r="A6898" t="s">
        <v>13602</v>
      </c>
      <c r="B6898" s="5" t="s">
        <v>217</v>
      </c>
      <c r="C6898" s="6">
        <v>187224</v>
      </c>
      <c r="D6898" t="s">
        <v>120</v>
      </c>
      <c r="E6898">
        <v>168502</v>
      </c>
      <c r="F6898" s="5" t="s">
        <v>66</v>
      </c>
      <c r="G6898" s="5" t="s">
        <v>59</v>
      </c>
      <c r="H6898" s="5" t="s">
        <v>121</v>
      </c>
      <c r="I6898" t="s">
        <v>26</v>
      </c>
      <c r="J6898" t="s">
        <v>121</v>
      </c>
      <c r="K6898">
        <v>100</v>
      </c>
      <c r="L6898" s="5" t="s">
        <v>13603</v>
      </c>
      <c r="M6898" s="5" t="s">
        <v>37</v>
      </c>
      <c r="N6898">
        <v>8</v>
      </c>
      <c r="O6898" t="s">
        <v>112</v>
      </c>
      <c r="P6898" s="1">
        <v>45703</v>
      </c>
      <c r="Q6898" s="1">
        <v>45761</v>
      </c>
      <c r="R6898">
        <v>1158</v>
      </c>
      <c r="S6898" s="4">
        <v>9.9</v>
      </c>
      <c r="T6898" t="s">
        <v>103</v>
      </c>
    </row>
    <row r="6899" spans="1:20" x14ac:dyDescent="0.35">
      <c r="A6899" t="s">
        <v>13604</v>
      </c>
      <c r="B6899" s="5" t="s">
        <v>105</v>
      </c>
      <c r="C6899" s="6">
        <v>266395</v>
      </c>
      <c r="D6899" t="s">
        <v>22</v>
      </c>
      <c r="E6899">
        <v>266395</v>
      </c>
      <c r="F6899" s="5" t="s">
        <v>23</v>
      </c>
      <c r="G6899" s="5" t="s">
        <v>24</v>
      </c>
      <c r="H6899" s="5" t="s">
        <v>25</v>
      </c>
      <c r="I6899" t="s">
        <v>35</v>
      </c>
      <c r="J6899" t="s">
        <v>25</v>
      </c>
      <c r="K6899">
        <v>0</v>
      </c>
      <c r="L6899" s="5" t="s">
        <v>13605</v>
      </c>
      <c r="M6899" s="5" t="s">
        <v>37</v>
      </c>
      <c r="N6899">
        <v>12</v>
      </c>
      <c r="O6899" t="s">
        <v>46</v>
      </c>
      <c r="P6899" s="1">
        <v>45356</v>
      </c>
      <c r="Q6899" s="1">
        <v>45387</v>
      </c>
      <c r="R6899">
        <v>936</v>
      </c>
      <c r="S6899" s="4">
        <v>8.4</v>
      </c>
      <c r="T6899" t="s">
        <v>210</v>
      </c>
    </row>
    <row r="6900" spans="1:20" x14ac:dyDescent="0.35">
      <c r="A6900" t="s">
        <v>13606</v>
      </c>
      <c r="B6900" s="5" t="s">
        <v>162</v>
      </c>
      <c r="C6900" s="6">
        <v>88761</v>
      </c>
      <c r="D6900" t="s">
        <v>22</v>
      </c>
      <c r="E6900">
        <v>88761</v>
      </c>
      <c r="F6900" s="5" t="s">
        <v>50</v>
      </c>
      <c r="G6900" s="5" t="s">
        <v>59</v>
      </c>
      <c r="H6900" s="5" t="s">
        <v>25</v>
      </c>
      <c r="I6900" t="s">
        <v>44</v>
      </c>
      <c r="J6900" t="s">
        <v>629</v>
      </c>
      <c r="K6900">
        <v>0</v>
      </c>
      <c r="L6900" s="5" t="s">
        <v>13607</v>
      </c>
      <c r="M6900" s="5" t="s">
        <v>70</v>
      </c>
      <c r="N6900">
        <v>2</v>
      </c>
      <c r="O6900" t="s">
        <v>147</v>
      </c>
      <c r="P6900" s="1">
        <v>45297</v>
      </c>
      <c r="Q6900" s="1">
        <v>45319</v>
      </c>
      <c r="R6900">
        <v>2134</v>
      </c>
      <c r="S6900" s="4">
        <v>7.1</v>
      </c>
      <c r="T6900" t="s">
        <v>118</v>
      </c>
    </row>
    <row r="6901" spans="1:20" x14ac:dyDescent="0.35">
      <c r="A6901" t="s">
        <v>13608</v>
      </c>
      <c r="B6901" s="5" t="s">
        <v>91</v>
      </c>
      <c r="C6901" s="6">
        <v>81928</v>
      </c>
      <c r="D6901" t="s">
        <v>22</v>
      </c>
      <c r="E6901">
        <v>81928</v>
      </c>
      <c r="F6901" s="5" t="s">
        <v>23</v>
      </c>
      <c r="G6901" s="5" t="s">
        <v>42</v>
      </c>
      <c r="H6901" s="5" t="s">
        <v>157</v>
      </c>
      <c r="I6901" t="s">
        <v>26</v>
      </c>
      <c r="J6901" t="s">
        <v>157</v>
      </c>
      <c r="K6901">
        <v>50</v>
      </c>
      <c r="L6901" s="5" t="s">
        <v>13609</v>
      </c>
      <c r="M6901" s="5" t="s">
        <v>37</v>
      </c>
      <c r="N6901">
        <v>10</v>
      </c>
      <c r="O6901" t="s">
        <v>88</v>
      </c>
      <c r="P6901" s="1">
        <v>45509</v>
      </c>
      <c r="Q6901" s="1">
        <v>45529</v>
      </c>
      <c r="R6901">
        <v>1453</v>
      </c>
      <c r="S6901" s="4">
        <v>9.6</v>
      </c>
      <c r="T6901" t="s">
        <v>136</v>
      </c>
    </row>
    <row r="6902" spans="1:20" x14ac:dyDescent="0.35">
      <c r="A6902" t="s">
        <v>13610</v>
      </c>
      <c r="B6902" s="5" t="s">
        <v>28800</v>
      </c>
      <c r="C6902" s="6">
        <v>127931</v>
      </c>
      <c r="D6902" t="s">
        <v>65</v>
      </c>
      <c r="E6902">
        <v>166310</v>
      </c>
      <c r="F6902" s="5" t="s">
        <v>66</v>
      </c>
      <c r="G6902" s="5" t="s">
        <v>42</v>
      </c>
      <c r="H6902" s="5" t="s">
        <v>67</v>
      </c>
      <c r="I6902" t="s">
        <v>35</v>
      </c>
      <c r="J6902" t="s">
        <v>67</v>
      </c>
      <c r="K6902">
        <v>50</v>
      </c>
      <c r="L6902" s="5" t="s">
        <v>13611</v>
      </c>
      <c r="M6902" s="5" t="s">
        <v>70</v>
      </c>
      <c r="N6902">
        <v>7</v>
      </c>
      <c r="O6902" t="s">
        <v>62</v>
      </c>
      <c r="P6902" s="1">
        <v>45496</v>
      </c>
      <c r="Q6902" s="1">
        <v>45567</v>
      </c>
      <c r="R6902">
        <v>1159</v>
      </c>
      <c r="S6902" s="4">
        <v>6.3</v>
      </c>
      <c r="T6902" t="s">
        <v>118</v>
      </c>
    </row>
    <row r="6903" spans="1:20" x14ac:dyDescent="0.35">
      <c r="A6903" t="s">
        <v>13612</v>
      </c>
      <c r="B6903" s="5" t="s">
        <v>174</v>
      </c>
      <c r="C6903" s="6">
        <v>107379</v>
      </c>
      <c r="D6903" t="s">
        <v>120</v>
      </c>
      <c r="E6903">
        <v>96641</v>
      </c>
      <c r="F6903" s="5" t="s">
        <v>58</v>
      </c>
      <c r="G6903" s="5" t="s">
        <v>59</v>
      </c>
      <c r="H6903" s="5" t="s">
        <v>121</v>
      </c>
      <c r="I6903" t="s">
        <v>35</v>
      </c>
      <c r="J6903" t="s">
        <v>121</v>
      </c>
      <c r="K6903">
        <v>0</v>
      </c>
      <c r="L6903" s="5" t="s">
        <v>13613</v>
      </c>
      <c r="M6903" s="5" t="s">
        <v>28</v>
      </c>
      <c r="N6903">
        <v>0</v>
      </c>
      <c r="O6903" t="s">
        <v>141</v>
      </c>
      <c r="P6903" s="1">
        <v>45564</v>
      </c>
      <c r="Q6903" s="1">
        <v>45619</v>
      </c>
      <c r="R6903">
        <v>890</v>
      </c>
      <c r="S6903" s="4">
        <v>8.1999999999999993</v>
      </c>
      <c r="T6903" t="s">
        <v>210</v>
      </c>
    </row>
    <row r="6904" spans="1:20" x14ac:dyDescent="0.35">
      <c r="A6904" t="s">
        <v>13614</v>
      </c>
      <c r="B6904" s="5" t="s">
        <v>105</v>
      </c>
      <c r="C6904" s="6">
        <v>82295</v>
      </c>
      <c r="D6904" t="s">
        <v>22</v>
      </c>
      <c r="E6904">
        <v>82295</v>
      </c>
      <c r="F6904" s="5" t="s">
        <v>66</v>
      </c>
      <c r="G6904" s="5" t="s">
        <v>24</v>
      </c>
      <c r="H6904" s="5" t="s">
        <v>157</v>
      </c>
      <c r="I6904" t="s">
        <v>35</v>
      </c>
      <c r="J6904" t="s">
        <v>157</v>
      </c>
      <c r="K6904">
        <v>0</v>
      </c>
      <c r="L6904" s="5" t="s">
        <v>13615</v>
      </c>
      <c r="M6904" s="5" t="s">
        <v>28</v>
      </c>
      <c r="N6904">
        <v>9</v>
      </c>
      <c r="O6904" t="s">
        <v>172</v>
      </c>
      <c r="P6904" s="1">
        <v>45625</v>
      </c>
      <c r="Q6904" s="1">
        <v>45698</v>
      </c>
      <c r="R6904">
        <v>1560</v>
      </c>
      <c r="S6904" s="4">
        <v>8.6</v>
      </c>
      <c r="T6904" t="s">
        <v>136</v>
      </c>
    </row>
    <row r="6905" spans="1:20" x14ac:dyDescent="0.35">
      <c r="A6905" t="s">
        <v>13616</v>
      </c>
      <c r="B6905" s="5" t="s">
        <v>28799</v>
      </c>
      <c r="C6905" s="6">
        <v>91254</v>
      </c>
      <c r="D6905" t="s">
        <v>41</v>
      </c>
      <c r="E6905">
        <v>77566</v>
      </c>
      <c r="F6905" s="5" t="s">
        <v>50</v>
      </c>
      <c r="G6905" s="5" t="s">
        <v>51</v>
      </c>
      <c r="H6905" s="5" t="s">
        <v>126</v>
      </c>
      <c r="I6905" t="s">
        <v>26</v>
      </c>
      <c r="J6905" t="s">
        <v>126</v>
      </c>
      <c r="K6905">
        <v>100</v>
      </c>
      <c r="L6905" s="5" t="s">
        <v>13617</v>
      </c>
      <c r="M6905" s="5" t="s">
        <v>54</v>
      </c>
      <c r="N6905">
        <v>3</v>
      </c>
      <c r="O6905" t="s">
        <v>85</v>
      </c>
      <c r="P6905" s="1">
        <v>45350</v>
      </c>
      <c r="Q6905" s="1">
        <v>45410</v>
      </c>
      <c r="R6905">
        <v>1098</v>
      </c>
      <c r="S6905" s="4">
        <v>6.6</v>
      </c>
      <c r="T6905" t="s">
        <v>210</v>
      </c>
    </row>
    <row r="6906" spans="1:20" x14ac:dyDescent="0.35">
      <c r="A6906" t="s">
        <v>13618</v>
      </c>
      <c r="B6906" s="5" t="s">
        <v>40</v>
      </c>
      <c r="C6906" s="6">
        <v>139532</v>
      </c>
      <c r="D6906" t="s">
        <v>22</v>
      </c>
      <c r="E6906">
        <v>139532</v>
      </c>
      <c r="F6906" s="5" t="s">
        <v>50</v>
      </c>
      <c r="G6906" s="5" t="s">
        <v>42</v>
      </c>
      <c r="H6906" s="5" t="s">
        <v>97</v>
      </c>
      <c r="I6906" t="s">
        <v>35</v>
      </c>
      <c r="J6906" t="s">
        <v>304</v>
      </c>
      <c r="K6906">
        <v>100</v>
      </c>
      <c r="L6906" s="5" t="s">
        <v>13619</v>
      </c>
      <c r="M6906" s="5" t="s">
        <v>28</v>
      </c>
      <c r="N6906">
        <v>2</v>
      </c>
      <c r="O6906" t="s">
        <v>107</v>
      </c>
      <c r="P6906" s="1">
        <v>45770</v>
      </c>
      <c r="Q6906" s="1">
        <v>45796</v>
      </c>
      <c r="R6906">
        <v>1554</v>
      </c>
      <c r="S6906" s="4">
        <v>7.5</v>
      </c>
      <c r="T6906" t="s">
        <v>118</v>
      </c>
    </row>
    <row r="6907" spans="1:20" x14ac:dyDescent="0.35">
      <c r="A6907" t="s">
        <v>13620</v>
      </c>
      <c r="B6907" s="5" t="s">
        <v>21</v>
      </c>
      <c r="C6907" s="6">
        <v>105160</v>
      </c>
      <c r="D6907" t="s">
        <v>33</v>
      </c>
      <c r="E6907">
        <v>11567600</v>
      </c>
      <c r="F6907" s="5" t="s">
        <v>50</v>
      </c>
      <c r="G6907" s="5" t="s">
        <v>59</v>
      </c>
      <c r="H6907" s="5" t="s">
        <v>34</v>
      </c>
      <c r="I6907" t="s">
        <v>35</v>
      </c>
      <c r="J6907" t="s">
        <v>34</v>
      </c>
      <c r="K6907">
        <v>50</v>
      </c>
      <c r="L6907" s="5" t="s">
        <v>13621</v>
      </c>
      <c r="M6907" s="5" t="s">
        <v>70</v>
      </c>
      <c r="N6907">
        <v>2</v>
      </c>
      <c r="O6907" t="s">
        <v>135</v>
      </c>
      <c r="P6907" s="1">
        <v>45367</v>
      </c>
      <c r="Q6907" s="1">
        <v>45423</v>
      </c>
      <c r="R6907">
        <v>2229</v>
      </c>
      <c r="S6907" s="4">
        <v>5.2</v>
      </c>
      <c r="T6907" t="s">
        <v>55</v>
      </c>
    </row>
    <row r="6908" spans="1:20" x14ac:dyDescent="0.35">
      <c r="A6908" t="s">
        <v>13622</v>
      </c>
      <c r="B6908" s="5" t="s">
        <v>28802</v>
      </c>
      <c r="C6908" s="6">
        <v>123788</v>
      </c>
      <c r="D6908" t="s">
        <v>33</v>
      </c>
      <c r="E6908">
        <v>13616680</v>
      </c>
      <c r="F6908" s="5" t="s">
        <v>50</v>
      </c>
      <c r="G6908" s="5" t="s">
        <v>59</v>
      </c>
      <c r="H6908" s="5" t="s">
        <v>34</v>
      </c>
      <c r="I6908" t="s">
        <v>35</v>
      </c>
      <c r="J6908" t="s">
        <v>34</v>
      </c>
      <c r="K6908">
        <v>100</v>
      </c>
      <c r="L6908" s="5" t="s">
        <v>13623</v>
      </c>
      <c r="M6908" s="5" t="s">
        <v>70</v>
      </c>
      <c r="N6908">
        <v>3</v>
      </c>
      <c r="O6908" t="s">
        <v>141</v>
      </c>
      <c r="P6908" s="1">
        <v>45674</v>
      </c>
      <c r="Q6908" s="1">
        <v>45689</v>
      </c>
      <c r="R6908">
        <v>651</v>
      </c>
      <c r="S6908" s="4">
        <v>8.1999999999999993</v>
      </c>
      <c r="T6908" t="s">
        <v>30</v>
      </c>
    </row>
    <row r="6909" spans="1:20" x14ac:dyDescent="0.35">
      <c r="A6909" t="s">
        <v>13624</v>
      </c>
      <c r="B6909" s="5" t="s">
        <v>28802</v>
      </c>
      <c r="C6909" s="6">
        <v>108313</v>
      </c>
      <c r="D6909" t="s">
        <v>41</v>
      </c>
      <c r="E6909">
        <v>92066</v>
      </c>
      <c r="F6909" s="5" t="s">
        <v>50</v>
      </c>
      <c r="G6909" s="5" t="s">
        <v>51</v>
      </c>
      <c r="H6909" s="5" t="s">
        <v>126</v>
      </c>
      <c r="I6909" t="s">
        <v>35</v>
      </c>
      <c r="J6909" t="s">
        <v>126</v>
      </c>
      <c r="K6909">
        <v>0</v>
      </c>
      <c r="L6909" s="5" t="s">
        <v>13625</v>
      </c>
      <c r="M6909" s="5" t="s">
        <v>37</v>
      </c>
      <c r="N6909">
        <v>2</v>
      </c>
      <c r="O6909" t="s">
        <v>172</v>
      </c>
      <c r="P6909" s="1">
        <v>45678</v>
      </c>
      <c r="Q6909" s="1">
        <v>45715</v>
      </c>
      <c r="R6909">
        <v>2052</v>
      </c>
      <c r="S6909" s="4">
        <v>5.7</v>
      </c>
      <c r="T6909" t="s">
        <v>118</v>
      </c>
    </row>
    <row r="6910" spans="1:20" x14ac:dyDescent="0.35">
      <c r="A6910" t="s">
        <v>13626</v>
      </c>
      <c r="B6910" s="5" t="s">
        <v>57</v>
      </c>
      <c r="C6910" s="6">
        <v>105151</v>
      </c>
      <c r="D6910" t="s">
        <v>22</v>
      </c>
      <c r="E6910">
        <v>105151</v>
      </c>
      <c r="F6910" s="5" t="s">
        <v>66</v>
      </c>
      <c r="G6910" s="5" t="s">
        <v>42</v>
      </c>
      <c r="H6910" s="5" t="s">
        <v>129</v>
      </c>
      <c r="I6910" t="s">
        <v>26</v>
      </c>
      <c r="J6910" t="s">
        <v>129</v>
      </c>
      <c r="K6910">
        <v>50</v>
      </c>
      <c r="L6910" s="5" t="s">
        <v>13627</v>
      </c>
      <c r="M6910" s="5" t="s">
        <v>37</v>
      </c>
      <c r="N6910">
        <v>9</v>
      </c>
      <c r="O6910" t="s">
        <v>88</v>
      </c>
      <c r="P6910" s="1">
        <v>45544</v>
      </c>
      <c r="Q6910" s="1">
        <v>45576</v>
      </c>
      <c r="R6910">
        <v>1671</v>
      </c>
      <c r="S6910" s="4">
        <v>6.4</v>
      </c>
      <c r="T6910" t="s">
        <v>136</v>
      </c>
    </row>
    <row r="6911" spans="1:20" x14ac:dyDescent="0.35">
      <c r="A6911" t="s">
        <v>13628</v>
      </c>
      <c r="B6911" s="5" t="s">
        <v>105</v>
      </c>
      <c r="C6911" s="6">
        <v>55680</v>
      </c>
      <c r="D6911" t="s">
        <v>22</v>
      </c>
      <c r="E6911">
        <v>55680</v>
      </c>
      <c r="F6911" s="5" t="s">
        <v>23</v>
      </c>
      <c r="G6911" s="5" t="s">
        <v>24</v>
      </c>
      <c r="H6911" s="5" t="s">
        <v>116</v>
      </c>
      <c r="I6911" t="s">
        <v>26</v>
      </c>
      <c r="J6911" t="s">
        <v>116</v>
      </c>
      <c r="K6911">
        <v>50</v>
      </c>
      <c r="L6911" s="5" t="s">
        <v>13629</v>
      </c>
      <c r="M6911" s="5" t="s">
        <v>70</v>
      </c>
      <c r="N6911">
        <v>12</v>
      </c>
      <c r="O6911" t="s">
        <v>172</v>
      </c>
      <c r="P6911" s="1">
        <v>45534</v>
      </c>
      <c r="Q6911" s="1">
        <v>45552</v>
      </c>
      <c r="R6911">
        <v>1329</v>
      </c>
      <c r="S6911" s="4">
        <v>7.2</v>
      </c>
      <c r="T6911" t="s">
        <v>89</v>
      </c>
    </row>
    <row r="6912" spans="1:20" x14ac:dyDescent="0.35">
      <c r="A6912" t="s">
        <v>13630</v>
      </c>
      <c r="B6912" s="5" t="s">
        <v>73</v>
      </c>
      <c r="C6912" s="6">
        <v>141286</v>
      </c>
      <c r="D6912" t="s">
        <v>33</v>
      </c>
      <c r="E6912">
        <v>15541460</v>
      </c>
      <c r="F6912" s="5" t="s">
        <v>66</v>
      </c>
      <c r="G6912" s="5" t="s">
        <v>51</v>
      </c>
      <c r="H6912" s="5" t="s">
        <v>34</v>
      </c>
      <c r="I6912" t="s">
        <v>44</v>
      </c>
      <c r="J6912" t="s">
        <v>34</v>
      </c>
      <c r="K6912">
        <v>100</v>
      </c>
      <c r="L6912" s="5" t="s">
        <v>13631</v>
      </c>
      <c r="M6912" s="5" t="s">
        <v>37</v>
      </c>
      <c r="N6912">
        <v>6</v>
      </c>
      <c r="O6912" t="s">
        <v>131</v>
      </c>
      <c r="P6912" s="1">
        <v>45453</v>
      </c>
      <c r="Q6912" s="1">
        <v>45511</v>
      </c>
      <c r="R6912">
        <v>1364</v>
      </c>
      <c r="S6912" s="4">
        <v>9.3000000000000007</v>
      </c>
      <c r="T6912" t="s">
        <v>30</v>
      </c>
    </row>
    <row r="6913" spans="1:20" x14ac:dyDescent="0.35">
      <c r="A6913" t="s">
        <v>13632</v>
      </c>
      <c r="B6913" s="5" t="s">
        <v>91</v>
      </c>
      <c r="C6913" s="6">
        <v>87004</v>
      </c>
      <c r="D6913" t="s">
        <v>74</v>
      </c>
      <c r="E6913">
        <v>108755</v>
      </c>
      <c r="F6913" s="5" t="s">
        <v>66</v>
      </c>
      <c r="G6913" s="5" t="s">
        <v>24</v>
      </c>
      <c r="H6913" s="5" t="s">
        <v>75</v>
      </c>
      <c r="I6913" t="s">
        <v>44</v>
      </c>
      <c r="J6913" t="s">
        <v>68</v>
      </c>
      <c r="K6913">
        <v>0</v>
      </c>
      <c r="L6913" s="5" t="s">
        <v>12351</v>
      </c>
      <c r="M6913" s="5" t="s">
        <v>70</v>
      </c>
      <c r="N6913">
        <v>8</v>
      </c>
      <c r="O6913" t="s">
        <v>167</v>
      </c>
      <c r="P6913" s="1">
        <v>45537</v>
      </c>
      <c r="Q6913" s="1">
        <v>45598</v>
      </c>
      <c r="R6913">
        <v>581</v>
      </c>
      <c r="S6913" s="4">
        <v>7.4</v>
      </c>
      <c r="T6913" t="s">
        <v>63</v>
      </c>
    </row>
    <row r="6914" spans="1:20" x14ac:dyDescent="0.35">
      <c r="A6914" t="s">
        <v>13633</v>
      </c>
      <c r="B6914" s="5" t="s">
        <v>174</v>
      </c>
      <c r="C6914" s="6">
        <v>101540</v>
      </c>
      <c r="D6914" t="s">
        <v>22</v>
      </c>
      <c r="E6914">
        <v>101540</v>
      </c>
      <c r="F6914" s="5" t="s">
        <v>50</v>
      </c>
      <c r="G6914" s="5" t="s">
        <v>51</v>
      </c>
      <c r="H6914" s="5" t="s">
        <v>25</v>
      </c>
      <c r="I6914" t="s">
        <v>26</v>
      </c>
      <c r="J6914" t="s">
        <v>116</v>
      </c>
      <c r="K6914">
        <v>0</v>
      </c>
      <c r="L6914" s="5" t="s">
        <v>13634</v>
      </c>
      <c r="M6914" s="5" t="s">
        <v>70</v>
      </c>
      <c r="N6914">
        <v>3</v>
      </c>
      <c r="O6914" t="s">
        <v>78</v>
      </c>
      <c r="P6914" s="1">
        <v>45651</v>
      </c>
      <c r="Q6914" s="1">
        <v>45694</v>
      </c>
      <c r="R6914">
        <v>1662</v>
      </c>
      <c r="S6914" s="4">
        <v>5.5</v>
      </c>
      <c r="T6914" t="s">
        <v>108</v>
      </c>
    </row>
    <row r="6915" spans="1:20" x14ac:dyDescent="0.35">
      <c r="A6915" t="s">
        <v>13635</v>
      </c>
      <c r="B6915" s="5" t="s">
        <v>28802</v>
      </c>
      <c r="C6915" s="6">
        <v>176009</v>
      </c>
      <c r="D6915" t="s">
        <v>22</v>
      </c>
      <c r="E6915">
        <v>176009</v>
      </c>
      <c r="F6915" s="5" t="s">
        <v>66</v>
      </c>
      <c r="G6915" s="5" t="s">
        <v>24</v>
      </c>
      <c r="H6915" s="5" t="s">
        <v>68</v>
      </c>
      <c r="I6915" t="s">
        <v>35</v>
      </c>
      <c r="J6915" t="s">
        <v>68</v>
      </c>
      <c r="K6915">
        <v>50</v>
      </c>
      <c r="L6915" s="5" t="s">
        <v>13636</v>
      </c>
      <c r="M6915" s="5" t="s">
        <v>28</v>
      </c>
      <c r="N6915">
        <v>6</v>
      </c>
      <c r="O6915" t="s">
        <v>131</v>
      </c>
      <c r="P6915" s="1">
        <v>45445</v>
      </c>
      <c r="Q6915" s="1">
        <v>45497</v>
      </c>
      <c r="R6915">
        <v>2272</v>
      </c>
      <c r="S6915" s="4">
        <v>6.3</v>
      </c>
      <c r="T6915" t="s">
        <v>108</v>
      </c>
    </row>
    <row r="6916" spans="1:20" x14ac:dyDescent="0.35">
      <c r="A6916" t="s">
        <v>13637</v>
      </c>
      <c r="B6916" s="5" t="s">
        <v>100</v>
      </c>
      <c r="C6916" s="6">
        <v>85561</v>
      </c>
      <c r="D6916" t="s">
        <v>92</v>
      </c>
      <c r="E6916">
        <v>64171</v>
      </c>
      <c r="F6916" s="5" t="s">
        <v>58</v>
      </c>
      <c r="G6916" s="5" t="s">
        <v>24</v>
      </c>
      <c r="H6916" s="5" t="s">
        <v>93</v>
      </c>
      <c r="I6916" t="s">
        <v>35</v>
      </c>
      <c r="J6916" t="s">
        <v>121</v>
      </c>
      <c r="K6916">
        <v>50</v>
      </c>
      <c r="L6916" s="5" t="s">
        <v>1431</v>
      </c>
      <c r="M6916" s="5" t="s">
        <v>37</v>
      </c>
      <c r="N6916">
        <v>0</v>
      </c>
      <c r="O6916" t="s">
        <v>112</v>
      </c>
      <c r="P6916" s="1">
        <v>45644</v>
      </c>
      <c r="Q6916" s="1">
        <v>45661</v>
      </c>
      <c r="R6916">
        <v>826</v>
      </c>
      <c r="S6916" s="4">
        <v>9.1999999999999993</v>
      </c>
      <c r="T6916" t="s">
        <v>210</v>
      </c>
    </row>
    <row r="6917" spans="1:20" x14ac:dyDescent="0.35">
      <c r="A6917" t="s">
        <v>13638</v>
      </c>
      <c r="B6917" s="5" t="s">
        <v>100</v>
      </c>
      <c r="C6917" s="6">
        <v>102426</v>
      </c>
      <c r="D6917" t="s">
        <v>22</v>
      </c>
      <c r="E6917">
        <v>102426</v>
      </c>
      <c r="F6917" s="5" t="s">
        <v>50</v>
      </c>
      <c r="G6917" s="5" t="s">
        <v>42</v>
      </c>
      <c r="H6917" s="5" t="s">
        <v>129</v>
      </c>
      <c r="I6917" t="s">
        <v>35</v>
      </c>
      <c r="J6917" t="s">
        <v>129</v>
      </c>
      <c r="K6917">
        <v>50</v>
      </c>
      <c r="L6917" s="5" t="s">
        <v>13639</v>
      </c>
      <c r="M6917" s="5" t="s">
        <v>70</v>
      </c>
      <c r="N6917">
        <v>3</v>
      </c>
      <c r="O6917" t="s">
        <v>46</v>
      </c>
      <c r="P6917" s="1">
        <v>45578</v>
      </c>
      <c r="Q6917" s="1">
        <v>45634</v>
      </c>
      <c r="R6917">
        <v>1346</v>
      </c>
      <c r="S6917" s="4">
        <v>8.4</v>
      </c>
      <c r="T6917" t="s">
        <v>79</v>
      </c>
    </row>
    <row r="6918" spans="1:20" x14ac:dyDescent="0.35">
      <c r="A6918" t="s">
        <v>13640</v>
      </c>
      <c r="B6918" s="5" t="s">
        <v>174</v>
      </c>
      <c r="C6918" s="6">
        <v>103962</v>
      </c>
      <c r="D6918" t="s">
        <v>22</v>
      </c>
      <c r="E6918">
        <v>103962</v>
      </c>
      <c r="F6918" s="5" t="s">
        <v>58</v>
      </c>
      <c r="G6918" s="5" t="s">
        <v>59</v>
      </c>
      <c r="H6918" s="5" t="s">
        <v>68</v>
      </c>
      <c r="I6918" t="s">
        <v>35</v>
      </c>
      <c r="J6918" t="s">
        <v>68</v>
      </c>
      <c r="K6918">
        <v>0</v>
      </c>
      <c r="L6918" s="5" t="s">
        <v>13641</v>
      </c>
      <c r="M6918" s="5" t="s">
        <v>28</v>
      </c>
      <c r="N6918">
        <v>1</v>
      </c>
      <c r="O6918" t="s">
        <v>167</v>
      </c>
      <c r="P6918" s="1">
        <v>45429</v>
      </c>
      <c r="Q6918" s="1">
        <v>45463</v>
      </c>
      <c r="R6918">
        <v>1235</v>
      </c>
      <c r="S6918" s="4">
        <v>9.3000000000000007</v>
      </c>
      <c r="T6918" t="s">
        <v>55</v>
      </c>
    </row>
    <row r="6919" spans="1:20" x14ac:dyDescent="0.35">
      <c r="A6919" t="s">
        <v>13642</v>
      </c>
      <c r="B6919" s="5" t="s">
        <v>32</v>
      </c>
      <c r="C6919" s="6">
        <v>81801</v>
      </c>
      <c r="D6919" t="s">
        <v>22</v>
      </c>
      <c r="E6919">
        <v>81801</v>
      </c>
      <c r="F6919" s="5" t="s">
        <v>50</v>
      </c>
      <c r="G6919" s="5" t="s">
        <v>42</v>
      </c>
      <c r="H6919" s="5" t="s">
        <v>191</v>
      </c>
      <c r="I6919" t="s">
        <v>26</v>
      </c>
      <c r="J6919" t="s">
        <v>191</v>
      </c>
      <c r="K6919">
        <v>50</v>
      </c>
      <c r="L6919" s="5" t="s">
        <v>13643</v>
      </c>
      <c r="M6919" s="5" t="s">
        <v>54</v>
      </c>
      <c r="N6919">
        <v>4</v>
      </c>
      <c r="O6919" t="s">
        <v>141</v>
      </c>
      <c r="P6919" s="1">
        <v>45599</v>
      </c>
      <c r="Q6919" s="1">
        <v>45663</v>
      </c>
      <c r="R6919">
        <v>1081</v>
      </c>
      <c r="S6919" s="4">
        <v>6.7</v>
      </c>
      <c r="T6919" t="s">
        <v>79</v>
      </c>
    </row>
    <row r="6920" spans="1:20" x14ac:dyDescent="0.35">
      <c r="A6920" t="s">
        <v>13644</v>
      </c>
      <c r="B6920" s="5" t="s">
        <v>100</v>
      </c>
      <c r="C6920" s="6">
        <v>141646</v>
      </c>
      <c r="D6920" t="s">
        <v>22</v>
      </c>
      <c r="E6920">
        <v>141646</v>
      </c>
      <c r="F6920" s="5" t="s">
        <v>66</v>
      </c>
      <c r="G6920" s="5" t="s">
        <v>51</v>
      </c>
      <c r="H6920" s="5" t="s">
        <v>129</v>
      </c>
      <c r="I6920" t="s">
        <v>35</v>
      </c>
      <c r="J6920" t="s">
        <v>129</v>
      </c>
      <c r="K6920">
        <v>0</v>
      </c>
      <c r="L6920" s="5" t="s">
        <v>13645</v>
      </c>
      <c r="M6920" s="5" t="s">
        <v>28</v>
      </c>
      <c r="N6920">
        <v>5</v>
      </c>
      <c r="O6920" t="s">
        <v>46</v>
      </c>
      <c r="P6920" s="1">
        <v>45525</v>
      </c>
      <c r="Q6920" s="1">
        <v>45576</v>
      </c>
      <c r="R6920">
        <v>1664</v>
      </c>
      <c r="S6920" s="4">
        <v>5.9</v>
      </c>
      <c r="T6920" t="s">
        <v>277</v>
      </c>
    </row>
    <row r="6921" spans="1:20" x14ac:dyDescent="0.35">
      <c r="A6921" t="s">
        <v>13646</v>
      </c>
      <c r="B6921" s="5" t="s">
        <v>91</v>
      </c>
      <c r="C6921" s="6">
        <v>197459</v>
      </c>
      <c r="D6921" t="s">
        <v>22</v>
      </c>
      <c r="E6921">
        <v>197459</v>
      </c>
      <c r="F6921" s="5" t="s">
        <v>23</v>
      </c>
      <c r="G6921" s="5" t="s">
        <v>42</v>
      </c>
      <c r="H6921" s="5" t="s">
        <v>191</v>
      </c>
      <c r="I6921" t="s">
        <v>35</v>
      </c>
      <c r="J6921" t="s">
        <v>191</v>
      </c>
      <c r="K6921">
        <v>50</v>
      </c>
      <c r="L6921" s="5" t="s">
        <v>13647</v>
      </c>
      <c r="M6921" s="5" t="s">
        <v>70</v>
      </c>
      <c r="N6921">
        <v>12</v>
      </c>
      <c r="O6921" t="s">
        <v>112</v>
      </c>
      <c r="P6921" s="1">
        <v>45719</v>
      </c>
      <c r="Q6921" s="1">
        <v>45739</v>
      </c>
      <c r="R6921">
        <v>1470</v>
      </c>
      <c r="S6921" s="4">
        <v>6.1</v>
      </c>
      <c r="T6921" t="s">
        <v>47</v>
      </c>
    </row>
    <row r="6922" spans="1:20" x14ac:dyDescent="0.35">
      <c r="A6922" t="s">
        <v>13648</v>
      </c>
      <c r="B6922" s="5" t="s">
        <v>100</v>
      </c>
      <c r="C6922" s="6">
        <v>86119</v>
      </c>
      <c r="D6922" t="s">
        <v>41</v>
      </c>
      <c r="E6922">
        <v>73201</v>
      </c>
      <c r="F6922" s="5" t="s">
        <v>50</v>
      </c>
      <c r="G6922" s="5" t="s">
        <v>42</v>
      </c>
      <c r="H6922" s="5" t="s">
        <v>151</v>
      </c>
      <c r="I6922" t="s">
        <v>35</v>
      </c>
      <c r="J6922" t="s">
        <v>304</v>
      </c>
      <c r="K6922">
        <v>0</v>
      </c>
      <c r="L6922" s="5" t="s">
        <v>13649</v>
      </c>
      <c r="M6922" s="5" t="s">
        <v>54</v>
      </c>
      <c r="N6922">
        <v>2</v>
      </c>
      <c r="O6922" t="s">
        <v>112</v>
      </c>
      <c r="P6922" s="1">
        <v>45632</v>
      </c>
      <c r="Q6922" s="1">
        <v>45657</v>
      </c>
      <c r="R6922">
        <v>665</v>
      </c>
      <c r="S6922" s="4">
        <v>9.6</v>
      </c>
      <c r="T6922" t="s">
        <v>210</v>
      </c>
    </row>
    <row r="6923" spans="1:20" x14ac:dyDescent="0.35">
      <c r="A6923" t="s">
        <v>13650</v>
      </c>
      <c r="B6923" s="5" t="s">
        <v>179</v>
      </c>
      <c r="C6923" s="6">
        <v>54196</v>
      </c>
      <c r="D6923" t="s">
        <v>41</v>
      </c>
      <c r="E6923">
        <v>46067</v>
      </c>
      <c r="F6923" s="5" t="s">
        <v>58</v>
      </c>
      <c r="G6923" s="5" t="s">
        <v>42</v>
      </c>
      <c r="H6923" s="5" t="s">
        <v>43</v>
      </c>
      <c r="I6923" t="s">
        <v>44</v>
      </c>
      <c r="J6923" t="s">
        <v>43</v>
      </c>
      <c r="K6923">
        <v>50</v>
      </c>
      <c r="L6923" s="5" t="s">
        <v>13651</v>
      </c>
      <c r="M6923" s="5" t="s">
        <v>70</v>
      </c>
      <c r="N6923">
        <v>1</v>
      </c>
      <c r="O6923" t="s">
        <v>141</v>
      </c>
      <c r="P6923" s="1">
        <v>45667</v>
      </c>
      <c r="Q6923" s="1">
        <v>45715</v>
      </c>
      <c r="R6923">
        <v>1458</v>
      </c>
      <c r="S6923" s="4">
        <v>6.9</v>
      </c>
      <c r="T6923" t="s">
        <v>89</v>
      </c>
    </row>
    <row r="6924" spans="1:20" x14ac:dyDescent="0.35">
      <c r="A6924" t="s">
        <v>13652</v>
      </c>
      <c r="B6924" s="5" t="s">
        <v>91</v>
      </c>
      <c r="C6924" s="6">
        <v>83714</v>
      </c>
      <c r="D6924" t="s">
        <v>22</v>
      </c>
      <c r="E6924">
        <v>83714</v>
      </c>
      <c r="F6924" s="5" t="s">
        <v>58</v>
      </c>
      <c r="G6924" s="5" t="s">
        <v>51</v>
      </c>
      <c r="H6924" s="5" t="s">
        <v>97</v>
      </c>
      <c r="I6924" t="s">
        <v>26</v>
      </c>
      <c r="J6924" t="s">
        <v>60</v>
      </c>
      <c r="K6924">
        <v>100</v>
      </c>
      <c r="L6924" s="5" t="s">
        <v>13653</v>
      </c>
      <c r="M6924" s="5" t="s">
        <v>54</v>
      </c>
      <c r="N6924">
        <v>1</v>
      </c>
      <c r="O6924" t="s">
        <v>62</v>
      </c>
      <c r="P6924" s="1">
        <v>45536</v>
      </c>
      <c r="Q6924" s="1">
        <v>45560</v>
      </c>
      <c r="R6924">
        <v>1593</v>
      </c>
      <c r="S6924" s="4">
        <v>7</v>
      </c>
      <c r="T6924" t="s">
        <v>153</v>
      </c>
    </row>
    <row r="6925" spans="1:20" x14ac:dyDescent="0.35">
      <c r="A6925" t="s">
        <v>13654</v>
      </c>
      <c r="B6925" s="5" t="s">
        <v>100</v>
      </c>
      <c r="C6925" s="6">
        <v>156483</v>
      </c>
      <c r="D6925" t="s">
        <v>92</v>
      </c>
      <c r="E6925">
        <v>117362</v>
      </c>
      <c r="F6925" s="5" t="s">
        <v>66</v>
      </c>
      <c r="G6925" s="5" t="s">
        <v>42</v>
      </c>
      <c r="H6925" s="5" t="s">
        <v>93</v>
      </c>
      <c r="I6925" t="s">
        <v>26</v>
      </c>
      <c r="J6925" t="s">
        <v>93</v>
      </c>
      <c r="K6925">
        <v>50</v>
      </c>
      <c r="L6925" s="5" t="s">
        <v>13655</v>
      </c>
      <c r="M6925" s="5" t="s">
        <v>70</v>
      </c>
      <c r="N6925">
        <v>7</v>
      </c>
      <c r="O6925" t="s">
        <v>71</v>
      </c>
      <c r="P6925" s="1">
        <v>45575</v>
      </c>
      <c r="Q6925" s="1">
        <v>45595</v>
      </c>
      <c r="R6925">
        <v>1052</v>
      </c>
      <c r="S6925" s="4">
        <v>7.2</v>
      </c>
      <c r="T6925" t="s">
        <v>30</v>
      </c>
    </row>
    <row r="6926" spans="1:20" x14ac:dyDescent="0.35">
      <c r="A6926" t="s">
        <v>13656</v>
      </c>
      <c r="B6926" s="5" t="s">
        <v>28802</v>
      </c>
      <c r="C6926" s="6">
        <v>147145</v>
      </c>
      <c r="D6926" t="s">
        <v>22</v>
      </c>
      <c r="E6926">
        <v>147145</v>
      </c>
      <c r="F6926" s="5" t="s">
        <v>66</v>
      </c>
      <c r="G6926" s="5" t="s">
        <v>59</v>
      </c>
      <c r="H6926" s="5" t="s">
        <v>68</v>
      </c>
      <c r="I6926" t="s">
        <v>44</v>
      </c>
      <c r="J6926" t="s">
        <v>68</v>
      </c>
      <c r="K6926">
        <v>0</v>
      </c>
      <c r="L6926" s="5" t="s">
        <v>13657</v>
      </c>
      <c r="M6926" s="5" t="s">
        <v>54</v>
      </c>
      <c r="N6926">
        <v>8</v>
      </c>
      <c r="O6926" t="s">
        <v>29</v>
      </c>
      <c r="P6926" s="1">
        <v>45656</v>
      </c>
      <c r="Q6926" s="1">
        <v>45716</v>
      </c>
      <c r="R6926">
        <v>2183</v>
      </c>
      <c r="S6926" s="4">
        <v>5.0999999999999996</v>
      </c>
      <c r="T6926" t="s">
        <v>210</v>
      </c>
    </row>
    <row r="6927" spans="1:20" x14ac:dyDescent="0.35">
      <c r="A6927" t="s">
        <v>13658</v>
      </c>
      <c r="B6927" s="5" t="s">
        <v>217</v>
      </c>
      <c r="C6927" s="6">
        <v>278709</v>
      </c>
      <c r="D6927" t="s">
        <v>41</v>
      </c>
      <c r="E6927">
        <v>236903</v>
      </c>
      <c r="F6927" s="5" t="s">
        <v>23</v>
      </c>
      <c r="G6927" s="5" t="s">
        <v>51</v>
      </c>
      <c r="H6927" s="5" t="s">
        <v>126</v>
      </c>
      <c r="I6927" t="s">
        <v>35</v>
      </c>
      <c r="J6927" t="s">
        <v>629</v>
      </c>
      <c r="K6927">
        <v>50</v>
      </c>
      <c r="L6927" s="5" t="s">
        <v>13659</v>
      </c>
      <c r="M6927" s="5" t="s">
        <v>28</v>
      </c>
      <c r="N6927">
        <v>18</v>
      </c>
      <c r="O6927" t="s">
        <v>29</v>
      </c>
      <c r="P6927" s="1">
        <v>45681</v>
      </c>
      <c r="Q6927" s="1">
        <v>45742</v>
      </c>
      <c r="R6927">
        <v>2323</v>
      </c>
      <c r="S6927" s="4">
        <v>6.1</v>
      </c>
      <c r="T6927" t="s">
        <v>38</v>
      </c>
    </row>
    <row r="6928" spans="1:20" x14ac:dyDescent="0.35">
      <c r="A6928" t="s">
        <v>13660</v>
      </c>
      <c r="B6928" s="5" t="s">
        <v>49</v>
      </c>
      <c r="C6928" s="6">
        <v>163345</v>
      </c>
      <c r="D6928" t="s">
        <v>41</v>
      </c>
      <c r="E6928">
        <v>138843</v>
      </c>
      <c r="F6928" s="5" t="s">
        <v>23</v>
      </c>
      <c r="G6928" s="5" t="s">
        <v>24</v>
      </c>
      <c r="H6928" s="5" t="s">
        <v>151</v>
      </c>
      <c r="I6928" t="s">
        <v>44</v>
      </c>
      <c r="J6928" t="s">
        <v>151</v>
      </c>
      <c r="K6928">
        <v>100</v>
      </c>
      <c r="L6928" s="5" t="s">
        <v>12548</v>
      </c>
      <c r="M6928" s="5" t="s">
        <v>37</v>
      </c>
      <c r="N6928">
        <v>14</v>
      </c>
      <c r="O6928" t="s">
        <v>46</v>
      </c>
      <c r="P6928" s="1">
        <v>45496</v>
      </c>
      <c r="Q6928" s="1">
        <v>45528</v>
      </c>
      <c r="R6928">
        <v>2230</v>
      </c>
      <c r="S6928" s="4">
        <v>9.1999999999999993</v>
      </c>
      <c r="T6928" t="s">
        <v>38</v>
      </c>
    </row>
    <row r="6929" spans="1:20" x14ac:dyDescent="0.35">
      <c r="A6929" t="s">
        <v>13661</v>
      </c>
      <c r="B6929" s="5" t="s">
        <v>28799</v>
      </c>
      <c r="C6929" s="6">
        <v>97503</v>
      </c>
      <c r="D6929" t="s">
        <v>81</v>
      </c>
      <c r="E6929">
        <v>131629</v>
      </c>
      <c r="F6929" s="5" t="s">
        <v>66</v>
      </c>
      <c r="G6929" s="5" t="s">
        <v>42</v>
      </c>
      <c r="H6929" s="5" t="s">
        <v>82</v>
      </c>
      <c r="I6929" t="s">
        <v>44</v>
      </c>
      <c r="J6929" t="s">
        <v>82</v>
      </c>
      <c r="K6929">
        <v>50</v>
      </c>
      <c r="L6929" s="5" t="s">
        <v>13662</v>
      </c>
      <c r="M6929" s="5" t="s">
        <v>37</v>
      </c>
      <c r="N6929">
        <v>6</v>
      </c>
      <c r="O6929" t="s">
        <v>172</v>
      </c>
      <c r="P6929" s="1">
        <v>45658</v>
      </c>
      <c r="Q6929" s="1">
        <v>45677</v>
      </c>
      <c r="R6929">
        <v>2440</v>
      </c>
      <c r="S6929" s="4">
        <v>5.6</v>
      </c>
      <c r="T6929" t="s">
        <v>47</v>
      </c>
    </row>
    <row r="6930" spans="1:20" x14ac:dyDescent="0.35">
      <c r="A6930" t="s">
        <v>13663</v>
      </c>
      <c r="B6930" s="5" t="s">
        <v>28800</v>
      </c>
      <c r="C6930" s="6">
        <v>173549</v>
      </c>
      <c r="D6930" t="s">
        <v>120</v>
      </c>
      <c r="E6930">
        <v>156194</v>
      </c>
      <c r="F6930" s="5" t="s">
        <v>66</v>
      </c>
      <c r="G6930" s="5" t="s">
        <v>51</v>
      </c>
      <c r="H6930" s="5" t="s">
        <v>121</v>
      </c>
      <c r="I6930" t="s">
        <v>35</v>
      </c>
      <c r="J6930" t="s">
        <v>43</v>
      </c>
      <c r="K6930">
        <v>50</v>
      </c>
      <c r="L6930" s="5" t="s">
        <v>13664</v>
      </c>
      <c r="M6930" s="5" t="s">
        <v>37</v>
      </c>
      <c r="N6930">
        <v>9</v>
      </c>
      <c r="O6930" t="s">
        <v>85</v>
      </c>
      <c r="P6930" s="1">
        <v>45677</v>
      </c>
      <c r="Q6930" s="1">
        <v>45719</v>
      </c>
      <c r="R6930">
        <v>2076</v>
      </c>
      <c r="S6930" s="4">
        <v>8.6</v>
      </c>
      <c r="T6930" t="s">
        <v>63</v>
      </c>
    </row>
    <row r="6931" spans="1:20" x14ac:dyDescent="0.35">
      <c r="A6931" t="s">
        <v>13665</v>
      </c>
      <c r="B6931" s="5" t="s">
        <v>28799</v>
      </c>
      <c r="C6931" s="6">
        <v>229619</v>
      </c>
      <c r="D6931" t="s">
        <v>92</v>
      </c>
      <c r="E6931">
        <v>172214</v>
      </c>
      <c r="F6931" s="5" t="s">
        <v>23</v>
      </c>
      <c r="G6931" s="5" t="s">
        <v>59</v>
      </c>
      <c r="H6931" s="5" t="s">
        <v>93</v>
      </c>
      <c r="I6931" t="s">
        <v>44</v>
      </c>
      <c r="J6931" t="s">
        <v>93</v>
      </c>
      <c r="K6931">
        <v>100</v>
      </c>
      <c r="L6931" s="5" t="s">
        <v>13666</v>
      </c>
      <c r="M6931" s="5" t="s">
        <v>28</v>
      </c>
      <c r="N6931">
        <v>18</v>
      </c>
      <c r="O6931" t="s">
        <v>88</v>
      </c>
      <c r="P6931" s="1">
        <v>45676</v>
      </c>
      <c r="Q6931" s="1">
        <v>45695</v>
      </c>
      <c r="R6931">
        <v>1585</v>
      </c>
      <c r="S6931" s="4">
        <v>9.6999999999999993</v>
      </c>
      <c r="T6931" t="s">
        <v>95</v>
      </c>
    </row>
    <row r="6932" spans="1:20" x14ac:dyDescent="0.35">
      <c r="A6932" t="s">
        <v>13667</v>
      </c>
      <c r="B6932" s="5" t="s">
        <v>49</v>
      </c>
      <c r="C6932" s="6">
        <v>197390</v>
      </c>
      <c r="D6932" t="s">
        <v>22</v>
      </c>
      <c r="E6932">
        <v>197390</v>
      </c>
      <c r="F6932" s="5" t="s">
        <v>66</v>
      </c>
      <c r="G6932" s="5" t="s">
        <v>24</v>
      </c>
      <c r="H6932" s="5" t="s">
        <v>97</v>
      </c>
      <c r="I6932" t="s">
        <v>26</v>
      </c>
      <c r="J6932" t="s">
        <v>97</v>
      </c>
      <c r="K6932">
        <v>0</v>
      </c>
      <c r="L6932" s="5" t="s">
        <v>13668</v>
      </c>
      <c r="M6932" s="5" t="s">
        <v>70</v>
      </c>
      <c r="N6932">
        <v>5</v>
      </c>
      <c r="O6932" t="s">
        <v>88</v>
      </c>
      <c r="P6932" s="1">
        <v>45585</v>
      </c>
      <c r="Q6932" s="1">
        <v>45647</v>
      </c>
      <c r="R6932">
        <v>1655</v>
      </c>
      <c r="S6932" s="4">
        <v>9.9</v>
      </c>
      <c r="T6932" t="s">
        <v>277</v>
      </c>
    </row>
    <row r="6933" spans="1:20" x14ac:dyDescent="0.35">
      <c r="A6933" t="s">
        <v>13669</v>
      </c>
      <c r="B6933" s="5" t="s">
        <v>49</v>
      </c>
      <c r="C6933" s="6">
        <v>53391</v>
      </c>
      <c r="D6933" t="s">
        <v>41</v>
      </c>
      <c r="E6933">
        <v>45382</v>
      </c>
      <c r="F6933" s="5" t="s">
        <v>58</v>
      </c>
      <c r="G6933" s="5" t="s">
        <v>51</v>
      </c>
      <c r="H6933" s="5" t="s">
        <v>151</v>
      </c>
      <c r="I6933" t="s">
        <v>44</v>
      </c>
      <c r="J6933" t="s">
        <v>768</v>
      </c>
      <c r="K6933">
        <v>50</v>
      </c>
      <c r="L6933" s="5" t="s">
        <v>13670</v>
      </c>
      <c r="M6933" s="5" t="s">
        <v>37</v>
      </c>
      <c r="N6933">
        <v>0</v>
      </c>
      <c r="O6933" t="s">
        <v>88</v>
      </c>
      <c r="P6933" s="1">
        <v>45613</v>
      </c>
      <c r="Q6933" s="1">
        <v>45644</v>
      </c>
      <c r="R6933">
        <v>2141</v>
      </c>
      <c r="S6933" s="4">
        <v>6.9</v>
      </c>
      <c r="T6933" t="s">
        <v>210</v>
      </c>
    </row>
    <row r="6934" spans="1:20" x14ac:dyDescent="0.35">
      <c r="A6934" t="s">
        <v>13671</v>
      </c>
      <c r="B6934" s="5" t="s">
        <v>28801</v>
      </c>
      <c r="C6934" s="6">
        <v>70421</v>
      </c>
      <c r="D6934" t="s">
        <v>41</v>
      </c>
      <c r="E6934">
        <v>59858</v>
      </c>
      <c r="F6934" s="5" t="s">
        <v>50</v>
      </c>
      <c r="G6934" s="5" t="s">
        <v>51</v>
      </c>
      <c r="H6934" s="5" t="s">
        <v>60</v>
      </c>
      <c r="I6934" t="s">
        <v>44</v>
      </c>
      <c r="J6934" t="s">
        <v>359</v>
      </c>
      <c r="K6934">
        <v>0</v>
      </c>
      <c r="L6934" s="5" t="s">
        <v>10063</v>
      </c>
      <c r="M6934" s="5" t="s">
        <v>28</v>
      </c>
      <c r="N6934">
        <v>3</v>
      </c>
      <c r="O6934" t="s">
        <v>135</v>
      </c>
      <c r="P6934" s="1">
        <v>45651</v>
      </c>
      <c r="Q6934" s="1">
        <v>45692</v>
      </c>
      <c r="R6934">
        <v>2200</v>
      </c>
      <c r="S6934" s="4">
        <v>7.2</v>
      </c>
      <c r="T6934" t="s">
        <v>277</v>
      </c>
    </row>
    <row r="6935" spans="1:20" x14ac:dyDescent="0.35">
      <c r="A6935" t="s">
        <v>13672</v>
      </c>
      <c r="B6935" s="5" t="s">
        <v>91</v>
      </c>
      <c r="C6935" s="6">
        <v>82065</v>
      </c>
      <c r="D6935" t="s">
        <v>22</v>
      </c>
      <c r="E6935">
        <v>82065</v>
      </c>
      <c r="F6935" s="5" t="s">
        <v>58</v>
      </c>
      <c r="G6935" s="5" t="s">
        <v>24</v>
      </c>
      <c r="H6935" s="5" t="s">
        <v>25</v>
      </c>
      <c r="I6935" t="s">
        <v>35</v>
      </c>
      <c r="J6935" t="s">
        <v>768</v>
      </c>
      <c r="K6935">
        <v>0</v>
      </c>
      <c r="L6935" s="5" t="s">
        <v>13673</v>
      </c>
      <c r="M6935" s="5" t="s">
        <v>37</v>
      </c>
      <c r="N6935">
        <v>1</v>
      </c>
      <c r="O6935" t="s">
        <v>46</v>
      </c>
      <c r="P6935" s="1">
        <v>45709</v>
      </c>
      <c r="Q6935" s="1">
        <v>45770</v>
      </c>
      <c r="R6935">
        <v>1455</v>
      </c>
      <c r="S6935" s="4">
        <v>9.8000000000000007</v>
      </c>
      <c r="T6935" t="s">
        <v>89</v>
      </c>
    </row>
    <row r="6936" spans="1:20" x14ac:dyDescent="0.35">
      <c r="A6936" t="s">
        <v>13674</v>
      </c>
      <c r="B6936" s="5" t="s">
        <v>217</v>
      </c>
      <c r="C6936" s="6">
        <v>114605</v>
      </c>
      <c r="D6936" t="s">
        <v>22</v>
      </c>
      <c r="E6936">
        <v>114605</v>
      </c>
      <c r="F6936" s="5" t="s">
        <v>66</v>
      </c>
      <c r="G6936" s="5" t="s">
        <v>51</v>
      </c>
      <c r="H6936" s="5" t="s">
        <v>191</v>
      </c>
      <c r="I6936" t="s">
        <v>35</v>
      </c>
      <c r="J6936" t="s">
        <v>191</v>
      </c>
      <c r="K6936">
        <v>0</v>
      </c>
      <c r="L6936" s="5" t="s">
        <v>13675</v>
      </c>
      <c r="M6936" s="5" t="s">
        <v>70</v>
      </c>
      <c r="N6936">
        <v>6</v>
      </c>
      <c r="O6936" t="s">
        <v>78</v>
      </c>
      <c r="P6936" s="1">
        <v>45470</v>
      </c>
      <c r="Q6936" s="1">
        <v>45528</v>
      </c>
      <c r="R6936">
        <v>1238</v>
      </c>
      <c r="S6936" s="4">
        <v>5.2</v>
      </c>
      <c r="T6936" t="s">
        <v>95</v>
      </c>
    </row>
    <row r="6937" spans="1:20" x14ac:dyDescent="0.35">
      <c r="A6937" t="s">
        <v>13676</v>
      </c>
      <c r="B6937" s="5" t="s">
        <v>28802</v>
      </c>
      <c r="C6937" s="6">
        <v>209622</v>
      </c>
      <c r="D6937" t="s">
        <v>74</v>
      </c>
      <c r="E6937">
        <v>262028</v>
      </c>
      <c r="F6937" s="5" t="s">
        <v>23</v>
      </c>
      <c r="G6937" s="5" t="s">
        <v>24</v>
      </c>
      <c r="H6937" s="5" t="s">
        <v>75</v>
      </c>
      <c r="I6937" t="s">
        <v>26</v>
      </c>
      <c r="J6937" t="s">
        <v>129</v>
      </c>
      <c r="K6937">
        <v>0</v>
      </c>
      <c r="L6937" s="5" t="s">
        <v>13677</v>
      </c>
      <c r="M6937" s="5" t="s">
        <v>70</v>
      </c>
      <c r="N6937">
        <v>17</v>
      </c>
      <c r="O6937" t="s">
        <v>172</v>
      </c>
      <c r="P6937" s="1">
        <v>45452</v>
      </c>
      <c r="Q6937" s="1">
        <v>45483</v>
      </c>
      <c r="R6937">
        <v>1344</v>
      </c>
      <c r="S6937" s="4">
        <v>6.2</v>
      </c>
      <c r="T6937" t="s">
        <v>136</v>
      </c>
    </row>
    <row r="6938" spans="1:20" x14ac:dyDescent="0.35">
      <c r="A6938" t="s">
        <v>13678</v>
      </c>
      <c r="B6938" s="5" t="s">
        <v>49</v>
      </c>
      <c r="C6938" s="6">
        <v>159369</v>
      </c>
      <c r="D6938" t="s">
        <v>22</v>
      </c>
      <c r="E6938">
        <v>159369</v>
      </c>
      <c r="F6938" s="5" t="s">
        <v>50</v>
      </c>
      <c r="G6938" s="5" t="s">
        <v>24</v>
      </c>
      <c r="H6938" s="5" t="s">
        <v>97</v>
      </c>
      <c r="I6938" t="s">
        <v>35</v>
      </c>
      <c r="J6938" t="s">
        <v>97</v>
      </c>
      <c r="K6938">
        <v>0</v>
      </c>
      <c r="L6938" s="5" t="s">
        <v>13679</v>
      </c>
      <c r="M6938" s="5" t="s">
        <v>37</v>
      </c>
      <c r="N6938">
        <v>2</v>
      </c>
      <c r="O6938" t="s">
        <v>131</v>
      </c>
      <c r="P6938" s="1">
        <v>45369</v>
      </c>
      <c r="Q6938" s="1">
        <v>45422</v>
      </c>
      <c r="R6938">
        <v>1590</v>
      </c>
      <c r="S6938" s="4">
        <v>7.7</v>
      </c>
      <c r="T6938" t="s">
        <v>55</v>
      </c>
    </row>
    <row r="6939" spans="1:20" x14ac:dyDescent="0.35">
      <c r="A6939" t="s">
        <v>13680</v>
      </c>
      <c r="B6939" s="5" t="s">
        <v>32</v>
      </c>
      <c r="C6939" s="6">
        <v>287596</v>
      </c>
      <c r="D6939" t="s">
        <v>22</v>
      </c>
      <c r="E6939">
        <v>287596</v>
      </c>
      <c r="F6939" s="5" t="s">
        <v>23</v>
      </c>
      <c r="G6939" s="5" t="s">
        <v>59</v>
      </c>
      <c r="H6939" s="5" t="s">
        <v>25</v>
      </c>
      <c r="I6939" t="s">
        <v>35</v>
      </c>
      <c r="J6939" t="s">
        <v>25</v>
      </c>
      <c r="K6939">
        <v>0</v>
      </c>
      <c r="L6939" s="5" t="s">
        <v>13681</v>
      </c>
      <c r="M6939" s="5" t="s">
        <v>28</v>
      </c>
      <c r="N6939">
        <v>11</v>
      </c>
      <c r="O6939" t="s">
        <v>135</v>
      </c>
      <c r="P6939" s="1">
        <v>45292</v>
      </c>
      <c r="Q6939" s="1">
        <v>45340</v>
      </c>
      <c r="R6939">
        <v>714</v>
      </c>
      <c r="S6939" s="4">
        <v>9.1</v>
      </c>
      <c r="T6939" t="s">
        <v>277</v>
      </c>
    </row>
    <row r="6940" spans="1:20" x14ac:dyDescent="0.35">
      <c r="A6940" t="s">
        <v>13682</v>
      </c>
      <c r="B6940" s="5" t="s">
        <v>28799</v>
      </c>
      <c r="C6940" s="6">
        <v>145099</v>
      </c>
      <c r="D6940" t="s">
        <v>41</v>
      </c>
      <c r="E6940">
        <v>123334</v>
      </c>
      <c r="F6940" s="5" t="s">
        <v>66</v>
      </c>
      <c r="G6940" s="5" t="s">
        <v>24</v>
      </c>
      <c r="H6940" s="5" t="s">
        <v>43</v>
      </c>
      <c r="I6940" t="s">
        <v>35</v>
      </c>
      <c r="J6940" t="s">
        <v>43</v>
      </c>
      <c r="K6940">
        <v>100</v>
      </c>
      <c r="L6940" s="5" t="s">
        <v>13683</v>
      </c>
      <c r="M6940" s="5" t="s">
        <v>28</v>
      </c>
      <c r="N6940">
        <v>5</v>
      </c>
      <c r="O6940" t="s">
        <v>88</v>
      </c>
      <c r="P6940" s="1">
        <v>45411</v>
      </c>
      <c r="Q6940" s="1">
        <v>45471</v>
      </c>
      <c r="R6940">
        <v>1557</v>
      </c>
      <c r="S6940" s="4">
        <v>6.3</v>
      </c>
      <c r="T6940" t="s">
        <v>118</v>
      </c>
    </row>
    <row r="6941" spans="1:20" x14ac:dyDescent="0.35">
      <c r="A6941" t="s">
        <v>13684</v>
      </c>
      <c r="B6941" s="5" t="s">
        <v>145</v>
      </c>
      <c r="C6941" s="6">
        <v>265723</v>
      </c>
      <c r="D6941" t="s">
        <v>41</v>
      </c>
      <c r="E6941">
        <v>225865</v>
      </c>
      <c r="F6941" s="5" t="s">
        <v>23</v>
      </c>
      <c r="G6941" s="5" t="s">
        <v>24</v>
      </c>
      <c r="H6941" s="5" t="s">
        <v>43</v>
      </c>
      <c r="I6941" t="s">
        <v>35</v>
      </c>
      <c r="J6941" t="s">
        <v>43</v>
      </c>
      <c r="K6941">
        <v>0</v>
      </c>
      <c r="L6941" s="5" t="s">
        <v>13685</v>
      </c>
      <c r="M6941" s="5" t="s">
        <v>70</v>
      </c>
      <c r="N6941">
        <v>16</v>
      </c>
      <c r="O6941" t="s">
        <v>141</v>
      </c>
      <c r="P6941" s="1">
        <v>45777</v>
      </c>
      <c r="Q6941" s="1">
        <v>45833</v>
      </c>
      <c r="R6941">
        <v>645</v>
      </c>
      <c r="S6941" s="4">
        <v>5.8</v>
      </c>
      <c r="T6941" t="s">
        <v>63</v>
      </c>
    </row>
    <row r="6942" spans="1:20" x14ac:dyDescent="0.35">
      <c r="A6942" t="s">
        <v>13686</v>
      </c>
      <c r="B6942" s="5" t="s">
        <v>21</v>
      </c>
      <c r="C6942" s="6">
        <v>146927</v>
      </c>
      <c r="D6942" t="s">
        <v>41</v>
      </c>
      <c r="E6942">
        <v>124888</v>
      </c>
      <c r="F6942" s="5" t="s">
        <v>66</v>
      </c>
      <c r="G6942" s="5" t="s">
        <v>24</v>
      </c>
      <c r="H6942" s="5" t="s">
        <v>43</v>
      </c>
      <c r="I6942" t="s">
        <v>35</v>
      </c>
      <c r="J6942" t="s">
        <v>43</v>
      </c>
      <c r="K6942">
        <v>0</v>
      </c>
      <c r="L6942" s="5" t="s">
        <v>13687</v>
      </c>
      <c r="M6942" s="5" t="s">
        <v>37</v>
      </c>
      <c r="N6942">
        <v>5</v>
      </c>
      <c r="O6942" t="s">
        <v>112</v>
      </c>
      <c r="P6942" s="1">
        <v>45305</v>
      </c>
      <c r="Q6942" s="1">
        <v>45367</v>
      </c>
      <c r="R6942">
        <v>927</v>
      </c>
      <c r="S6942" s="4">
        <v>7.7</v>
      </c>
      <c r="T6942" t="s">
        <v>63</v>
      </c>
    </row>
    <row r="6943" spans="1:20" x14ac:dyDescent="0.35">
      <c r="A6943" t="s">
        <v>13688</v>
      </c>
      <c r="B6943" s="5" t="s">
        <v>28802</v>
      </c>
      <c r="C6943" s="6">
        <v>55638</v>
      </c>
      <c r="D6943" t="s">
        <v>22</v>
      </c>
      <c r="E6943">
        <v>55638</v>
      </c>
      <c r="F6943" s="5" t="s">
        <v>50</v>
      </c>
      <c r="G6943" s="5" t="s">
        <v>42</v>
      </c>
      <c r="H6943" s="5" t="s">
        <v>157</v>
      </c>
      <c r="I6943" t="s">
        <v>35</v>
      </c>
      <c r="J6943" t="s">
        <v>157</v>
      </c>
      <c r="K6943">
        <v>50</v>
      </c>
      <c r="L6943" s="5" t="s">
        <v>13689</v>
      </c>
      <c r="M6943" s="5" t="s">
        <v>28</v>
      </c>
      <c r="N6943">
        <v>2</v>
      </c>
      <c r="O6943" t="s">
        <v>29</v>
      </c>
      <c r="P6943" s="1">
        <v>45666</v>
      </c>
      <c r="Q6943" s="1">
        <v>45734</v>
      </c>
      <c r="R6943">
        <v>2069</v>
      </c>
      <c r="S6943" s="4">
        <v>7.5</v>
      </c>
      <c r="T6943" t="s">
        <v>210</v>
      </c>
    </row>
    <row r="6944" spans="1:20" x14ac:dyDescent="0.35">
      <c r="A6944" t="s">
        <v>13690</v>
      </c>
      <c r="B6944" s="5" t="s">
        <v>32</v>
      </c>
      <c r="C6944" s="6">
        <v>147236</v>
      </c>
      <c r="D6944" t="s">
        <v>22</v>
      </c>
      <c r="E6944">
        <v>147236</v>
      </c>
      <c r="F6944" s="5" t="s">
        <v>66</v>
      </c>
      <c r="G6944" s="5" t="s">
        <v>59</v>
      </c>
      <c r="H6944" s="5" t="s">
        <v>68</v>
      </c>
      <c r="I6944" t="s">
        <v>26</v>
      </c>
      <c r="J6944" t="s">
        <v>68</v>
      </c>
      <c r="K6944">
        <v>100</v>
      </c>
      <c r="L6944" s="5" t="s">
        <v>8354</v>
      </c>
      <c r="M6944" s="5" t="s">
        <v>37</v>
      </c>
      <c r="N6944">
        <v>8</v>
      </c>
      <c r="O6944" t="s">
        <v>46</v>
      </c>
      <c r="P6944" s="1">
        <v>45599</v>
      </c>
      <c r="Q6944" s="1">
        <v>45649</v>
      </c>
      <c r="R6944">
        <v>1031</v>
      </c>
      <c r="S6944" s="4">
        <v>8.6</v>
      </c>
      <c r="T6944" t="s">
        <v>63</v>
      </c>
    </row>
    <row r="6945" spans="1:20" x14ac:dyDescent="0.35">
      <c r="A6945" t="s">
        <v>13691</v>
      </c>
      <c r="B6945" s="5" t="s">
        <v>28802</v>
      </c>
      <c r="C6945" s="6">
        <v>195009</v>
      </c>
      <c r="D6945" t="s">
        <v>41</v>
      </c>
      <c r="E6945">
        <v>165758</v>
      </c>
      <c r="F6945" s="5" t="s">
        <v>23</v>
      </c>
      <c r="G6945" s="5" t="s">
        <v>51</v>
      </c>
      <c r="H6945" s="5" t="s">
        <v>60</v>
      </c>
      <c r="I6945" t="s">
        <v>44</v>
      </c>
      <c r="J6945" t="s">
        <v>1211</v>
      </c>
      <c r="K6945">
        <v>100</v>
      </c>
      <c r="L6945" s="5" t="s">
        <v>13692</v>
      </c>
      <c r="M6945" s="5" t="s">
        <v>54</v>
      </c>
      <c r="N6945">
        <v>18</v>
      </c>
      <c r="O6945" t="s">
        <v>135</v>
      </c>
      <c r="P6945" s="1">
        <v>45713</v>
      </c>
      <c r="Q6945" s="1">
        <v>45784</v>
      </c>
      <c r="R6945">
        <v>2121</v>
      </c>
      <c r="S6945" s="4">
        <v>5.3</v>
      </c>
      <c r="T6945" t="s">
        <v>63</v>
      </c>
    </row>
    <row r="6946" spans="1:20" x14ac:dyDescent="0.35">
      <c r="A6946" t="s">
        <v>13693</v>
      </c>
      <c r="B6946" s="5" t="s">
        <v>73</v>
      </c>
      <c r="C6946" s="6">
        <v>75991</v>
      </c>
      <c r="D6946" t="s">
        <v>41</v>
      </c>
      <c r="E6946">
        <v>64592</v>
      </c>
      <c r="F6946" s="5" t="s">
        <v>58</v>
      </c>
      <c r="G6946" s="5" t="s">
        <v>51</v>
      </c>
      <c r="H6946" s="5" t="s">
        <v>60</v>
      </c>
      <c r="I6946" t="s">
        <v>35</v>
      </c>
      <c r="J6946" t="s">
        <v>60</v>
      </c>
      <c r="K6946">
        <v>50</v>
      </c>
      <c r="L6946" s="5" t="s">
        <v>13694</v>
      </c>
      <c r="M6946" s="5" t="s">
        <v>37</v>
      </c>
      <c r="N6946">
        <v>1</v>
      </c>
      <c r="O6946" t="s">
        <v>29</v>
      </c>
      <c r="P6946" s="1">
        <v>45330</v>
      </c>
      <c r="Q6946" s="1">
        <v>45364</v>
      </c>
      <c r="R6946">
        <v>550</v>
      </c>
      <c r="S6946" s="4">
        <v>8.8000000000000007</v>
      </c>
      <c r="T6946" t="s">
        <v>118</v>
      </c>
    </row>
    <row r="6947" spans="1:20" x14ac:dyDescent="0.35">
      <c r="A6947" t="s">
        <v>13695</v>
      </c>
      <c r="B6947" s="5" t="s">
        <v>28802</v>
      </c>
      <c r="C6947" s="6">
        <v>188727</v>
      </c>
      <c r="D6947" t="s">
        <v>22</v>
      </c>
      <c r="E6947">
        <v>188727</v>
      </c>
      <c r="F6947" s="5" t="s">
        <v>23</v>
      </c>
      <c r="G6947" s="5" t="s">
        <v>42</v>
      </c>
      <c r="H6947" s="5" t="s">
        <v>129</v>
      </c>
      <c r="I6947" t="s">
        <v>26</v>
      </c>
      <c r="J6947" t="s">
        <v>129</v>
      </c>
      <c r="K6947">
        <v>0</v>
      </c>
      <c r="L6947" s="5" t="s">
        <v>13696</v>
      </c>
      <c r="M6947" s="5" t="s">
        <v>37</v>
      </c>
      <c r="N6947">
        <v>12</v>
      </c>
      <c r="O6947" t="s">
        <v>107</v>
      </c>
      <c r="P6947" s="1">
        <v>45680</v>
      </c>
      <c r="Q6947" s="1">
        <v>45744</v>
      </c>
      <c r="R6947">
        <v>1066</v>
      </c>
      <c r="S6947" s="4">
        <v>8.6</v>
      </c>
      <c r="T6947" t="s">
        <v>108</v>
      </c>
    </row>
    <row r="6948" spans="1:20" x14ac:dyDescent="0.35">
      <c r="A6948" t="s">
        <v>13697</v>
      </c>
      <c r="B6948" s="5" t="s">
        <v>28800</v>
      </c>
      <c r="C6948" s="6">
        <v>122620</v>
      </c>
      <c r="D6948" t="s">
        <v>22</v>
      </c>
      <c r="E6948">
        <v>122620</v>
      </c>
      <c r="F6948" s="5" t="s">
        <v>50</v>
      </c>
      <c r="G6948" s="5" t="s">
        <v>59</v>
      </c>
      <c r="H6948" s="5" t="s">
        <v>97</v>
      </c>
      <c r="I6948" t="s">
        <v>35</v>
      </c>
      <c r="J6948" t="s">
        <v>97</v>
      </c>
      <c r="K6948">
        <v>0</v>
      </c>
      <c r="L6948" s="5" t="s">
        <v>13698</v>
      </c>
      <c r="M6948" s="5" t="s">
        <v>70</v>
      </c>
      <c r="N6948">
        <v>3</v>
      </c>
      <c r="O6948" t="s">
        <v>85</v>
      </c>
      <c r="P6948" s="1">
        <v>45354</v>
      </c>
      <c r="Q6948" s="1">
        <v>45422</v>
      </c>
      <c r="R6948">
        <v>1623</v>
      </c>
      <c r="S6948" s="4">
        <v>8.8000000000000007</v>
      </c>
      <c r="T6948" t="s">
        <v>118</v>
      </c>
    </row>
    <row r="6949" spans="1:20" x14ac:dyDescent="0.35">
      <c r="A6949" t="s">
        <v>13699</v>
      </c>
      <c r="B6949" s="5" t="s">
        <v>49</v>
      </c>
      <c r="C6949" s="6">
        <v>169343</v>
      </c>
      <c r="D6949" t="s">
        <v>22</v>
      </c>
      <c r="E6949">
        <v>169343</v>
      </c>
      <c r="F6949" s="5" t="s">
        <v>66</v>
      </c>
      <c r="G6949" s="5" t="s">
        <v>42</v>
      </c>
      <c r="H6949" s="5" t="s">
        <v>129</v>
      </c>
      <c r="I6949" t="s">
        <v>35</v>
      </c>
      <c r="J6949" t="s">
        <v>186</v>
      </c>
      <c r="K6949">
        <v>0</v>
      </c>
      <c r="L6949" s="5" t="s">
        <v>3156</v>
      </c>
      <c r="M6949" s="5" t="s">
        <v>37</v>
      </c>
      <c r="N6949">
        <v>8</v>
      </c>
      <c r="O6949" t="s">
        <v>78</v>
      </c>
      <c r="P6949" s="1">
        <v>45301</v>
      </c>
      <c r="Q6949" s="1">
        <v>45356</v>
      </c>
      <c r="R6949">
        <v>630</v>
      </c>
      <c r="S6949" s="4">
        <v>7.5</v>
      </c>
      <c r="T6949" t="s">
        <v>153</v>
      </c>
    </row>
    <row r="6950" spans="1:20" x14ac:dyDescent="0.35">
      <c r="A6950" t="s">
        <v>13700</v>
      </c>
      <c r="B6950" s="5" t="s">
        <v>28802</v>
      </c>
      <c r="C6950" s="6">
        <v>76731</v>
      </c>
      <c r="D6950" t="s">
        <v>74</v>
      </c>
      <c r="E6950">
        <v>95914</v>
      </c>
      <c r="F6950" s="5" t="s">
        <v>58</v>
      </c>
      <c r="G6950" s="5" t="s">
        <v>59</v>
      </c>
      <c r="H6950" s="5" t="s">
        <v>75</v>
      </c>
      <c r="I6950" t="s">
        <v>35</v>
      </c>
      <c r="J6950" t="s">
        <v>75</v>
      </c>
      <c r="K6950">
        <v>100</v>
      </c>
      <c r="L6950" s="5" t="s">
        <v>13701</v>
      </c>
      <c r="M6950" s="5" t="s">
        <v>28</v>
      </c>
      <c r="N6950">
        <v>0</v>
      </c>
      <c r="O6950" t="s">
        <v>141</v>
      </c>
      <c r="P6950" s="1">
        <v>45363</v>
      </c>
      <c r="Q6950" s="1">
        <v>45401</v>
      </c>
      <c r="R6950">
        <v>1818</v>
      </c>
      <c r="S6950" s="4">
        <v>8.1</v>
      </c>
      <c r="T6950" t="s">
        <v>103</v>
      </c>
    </row>
    <row r="6951" spans="1:20" x14ac:dyDescent="0.35">
      <c r="A6951" t="s">
        <v>13702</v>
      </c>
      <c r="B6951" s="5" t="s">
        <v>28800</v>
      </c>
      <c r="C6951" s="6">
        <v>257911</v>
      </c>
      <c r="D6951" t="s">
        <v>22</v>
      </c>
      <c r="E6951">
        <v>257911</v>
      </c>
      <c r="F6951" s="5" t="s">
        <v>23</v>
      </c>
      <c r="G6951" s="5" t="s">
        <v>51</v>
      </c>
      <c r="H6951" s="5" t="s">
        <v>129</v>
      </c>
      <c r="I6951" t="s">
        <v>35</v>
      </c>
      <c r="J6951" t="s">
        <v>940</v>
      </c>
      <c r="K6951">
        <v>100</v>
      </c>
      <c r="L6951" s="5" t="s">
        <v>13703</v>
      </c>
      <c r="M6951" s="5" t="s">
        <v>37</v>
      </c>
      <c r="N6951">
        <v>10</v>
      </c>
      <c r="O6951" t="s">
        <v>141</v>
      </c>
      <c r="P6951" s="1">
        <v>45324</v>
      </c>
      <c r="Q6951" s="1">
        <v>45341</v>
      </c>
      <c r="R6951">
        <v>1181</v>
      </c>
      <c r="S6951" s="4">
        <v>9.6999999999999993</v>
      </c>
      <c r="T6951" t="s">
        <v>210</v>
      </c>
    </row>
    <row r="6952" spans="1:20" x14ac:dyDescent="0.35">
      <c r="A6952" t="s">
        <v>13704</v>
      </c>
      <c r="B6952" s="5" t="s">
        <v>32</v>
      </c>
      <c r="C6952" s="6">
        <v>163774</v>
      </c>
      <c r="D6952" t="s">
        <v>81</v>
      </c>
      <c r="E6952">
        <v>221095</v>
      </c>
      <c r="F6952" s="5" t="s">
        <v>23</v>
      </c>
      <c r="G6952" s="5" t="s">
        <v>59</v>
      </c>
      <c r="H6952" s="5" t="s">
        <v>82</v>
      </c>
      <c r="I6952" t="s">
        <v>44</v>
      </c>
      <c r="J6952" t="s">
        <v>82</v>
      </c>
      <c r="K6952">
        <v>50</v>
      </c>
      <c r="L6952" s="5" t="s">
        <v>13705</v>
      </c>
      <c r="M6952" s="5" t="s">
        <v>28</v>
      </c>
      <c r="N6952">
        <v>18</v>
      </c>
      <c r="O6952" t="s">
        <v>29</v>
      </c>
      <c r="P6952" s="1">
        <v>45487</v>
      </c>
      <c r="Q6952" s="1">
        <v>45533</v>
      </c>
      <c r="R6952">
        <v>1817</v>
      </c>
      <c r="S6952" s="4">
        <v>7.5</v>
      </c>
      <c r="T6952" t="s">
        <v>55</v>
      </c>
    </row>
    <row r="6953" spans="1:20" x14ac:dyDescent="0.35">
      <c r="A6953" t="s">
        <v>13706</v>
      </c>
      <c r="B6953" s="5" t="s">
        <v>49</v>
      </c>
      <c r="C6953" s="6">
        <v>31330</v>
      </c>
      <c r="D6953" t="s">
        <v>22</v>
      </c>
      <c r="E6953">
        <v>31330</v>
      </c>
      <c r="F6953" s="5" t="s">
        <v>58</v>
      </c>
      <c r="G6953" s="5" t="s">
        <v>51</v>
      </c>
      <c r="H6953" s="5" t="s">
        <v>157</v>
      </c>
      <c r="I6953" t="s">
        <v>26</v>
      </c>
      <c r="J6953" t="s">
        <v>157</v>
      </c>
      <c r="K6953">
        <v>0</v>
      </c>
      <c r="L6953" s="5" t="s">
        <v>4089</v>
      </c>
      <c r="M6953" s="5" t="s">
        <v>70</v>
      </c>
      <c r="N6953">
        <v>1</v>
      </c>
      <c r="O6953" t="s">
        <v>131</v>
      </c>
      <c r="P6953" s="1">
        <v>45560</v>
      </c>
      <c r="Q6953" s="1">
        <v>45583</v>
      </c>
      <c r="R6953">
        <v>2401</v>
      </c>
      <c r="S6953" s="4">
        <v>10</v>
      </c>
      <c r="T6953" t="s">
        <v>30</v>
      </c>
    </row>
    <row r="6954" spans="1:20" x14ac:dyDescent="0.35">
      <c r="A6954" t="s">
        <v>13707</v>
      </c>
      <c r="B6954" s="5" t="s">
        <v>21</v>
      </c>
      <c r="C6954" s="6">
        <v>145202</v>
      </c>
      <c r="D6954" t="s">
        <v>22</v>
      </c>
      <c r="E6954">
        <v>145202</v>
      </c>
      <c r="F6954" s="5" t="s">
        <v>66</v>
      </c>
      <c r="G6954" s="5" t="s">
        <v>59</v>
      </c>
      <c r="H6954" s="5" t="s">
        <v>191</v>
      </c>
      <c r="I6954" t="s">
        <v>35</v>
      </c>
      <c r="J6954" t="s">
        <v>76</v>
      </c>
      <c r="K6954">
        <v>0</v>
      </c>
      <c r="L6954" s="5" t="s">
        <v>11452</v>
      </c>
      <c r="M6954" s="5" t="s">
        <v>37</v>
      </c>
      <c r="N6954">
        <v>6</v>
      </c>
      <c r="O6954" t="s">
        <v>78</v>
      </c>
      <c r="P6954" s="1">
        <v>45768</v>
      </c>
      <c r="Q6954" s="1">
        <v>45828</v>
      </c>
      <c r="R6954">
        <v>728</v>
      </c>
      <c r="S6954" s="4">
        <v>5</v>
      </c>
      <c r="T6954" t="s">
        <v>108</v>
      </c>
    </row>
    <row r="6955" spans="1:20" x14ac:dyDescent="0.35">
      <c r="A6955" t="s">
        <v>13708</v>
      </c>
      <c r="B6955" s="5" t="s">
        <v>57</v>
      </c>
      <c r="C6955" s="6">
        <v>89064</v>
      </c>
      <c r="D6955" t="s">
        <v>65</v>
      </c>
      <c r="E6955">
        <v>115783</v>
      </c>
      <c r="F6955" s="5" t="s">
        <v>58</v>
      </c>
      <c r="G6955" s="5" t="s">
        <v>24</v>
      </c>
      <c r="H6955" s="5" t="s">
        <v>67</v>
      </c>
      <c r="I6955" t="s">
        <v>35</v>
      </c>
      <c r="J6955" t="s">
        <v>67</v>
      </c>
      <c r="K6955">
        <v>100</v>
      </c>
      <c r="L6955" s="5" t="s">
        <v>13709</v>
      </c>
      <c r="M6955" s="5" t="s">
        <v>37</v>
      </c>
      <c r="N6955">
        <v>0</v>
      </c>
      <c r="O6955" t="s">
        <v>167</v>
      </c>
      <c r="P6955" s="1">
        <v>45760</v>
      </c>
      <c r="Q6955" s="1">
        <v>45798</v>
      </c>
      <c r="R6955">
        <v>1888</v>
      </c>
      <c r="S6955" s="4">
        <v>7.8</v>
      </c>
      <c r="T6955" t="s">
        <v>243</v>
      </c>
    </row>
    <row r="6956" spans="1:20" x14ac:dyDescent="0.35">
      <c r="A6956" t="s">
        <v>13710</v>
      </c>
      <c r="B6956" s="5" t="s">
        <v>174</v>
      </c>
      <c r="C6956" s="6">
        <v>132621</v>
      </c>
      <c r="D6956" t="s">
        <v>22</v>
      </c>
      <c r="E6956">
        <v>132621</v>
      </c>
      <c r="F6956" s="5" t="s">
        <v>66</v>
      </c>
      <c r="G6956" s="5" t="s">
        <v>24</v>
      </c>
      <c r="H6956" s="5" t="s">
        <v>52</v>
      </c>
      <c r="I6956" t="s">
        <v>35</v>
      </c>
      <c r="J6956" t="s">
        <v>52</v>
      </c>
      <c r="K6956">
        <v>50</v>
      </c>
      <c r="L6956" s="5" t="s">
        <v>13711</v>
      </c>
      <c r="M6956" s="5" t="s">
        <v>70</v>
      </c>
      <c r="N6956">
        <v>7</v>
      </c>
      <c r="O6956" t="s">
        <v>131</v>
      </c>
      <c r="P6956" s="1">
        <v>45691</v>
      </c>
      <c r="Q6956" s="1">
        <v>45727</v>
      </c>
      <c r="R6956">
        <v>1598</v>
      </c>
      <c r="S6956" s="4">
        <v>7.3</v>
      </c>
      <c r="T6956" t="s">
        <v>47</v>
      </c>
    </row>
    <row r="6957" spans="1:20" x14ac:dyDescent="0.35">
      <c r="A6957" t="s">
        <v>13712</v>
      </c>
      <c r="B6957" s="5" t="s">
        <v>217</v>
      </c>
      <c r="C6957" s="6">
        <v>84808</v>
      </c>
      <c r="D6957" t="s">
        <v>22</v>
      </c>
      <c r="E6957">
        <v>84808</v>
      </c>
      <c r="F6957" s="5" t="s">
        <v>58</v>
      </c>
      <c r="G6957" s="5" t="s">
        <v>42</v>
      </c>
      <c r="H6957" s="5" t="s">
        <v>25</v>
      </c>
      <c r="I6957" t="s">
        <v>35</v>
      </c>
      <c r="J6957" t="s">
        <v>25</v>
      </c>
      <c r="K6957">
        <v>100</v>
      </c>
      <c r="L6957" s="5" t="s">
        <v>13713</v>
      </c>
      <c r="M6957" s="5" t="s">
        <v>37</v>
      </c>
      <c r="N6957">
        <v>0</v>
      </c>
      <c r="O6957" t="s">
        <v>88</v>
      </c>
      <c r="P6957" s="1">
        <v>45295</v>
      </c>
      <c r="Q6957" s="1">
        <v>45315</v>
      </c>
      <c r="R6957">
        <v>2408</v>
      </c>
      <c r="S6957" s="4">
        <v>8.6999999999999993</v>
      </c>
      <c r="T6957" t="s">
        <v>103</v>
      </c>
    </row>
    <row r="6958" spans="1:20" x14ac:dyDescent="0.35">
      <c r="A6958" t="s">
        <v>13714</v>
      </c>
      <c r="B6958" s="5" t="s">
        <v>73</v>
      </c>
      <c r="C6958" s="6">
        <v>59952</v>
      </c>
      <c r="D6958" t="s">
        <v>22</v>
      </c>
      <c r="E6958">
        <v>59952</v>
      </c>
      <c r="F6958" s="5" t="s">
        <v>58</v>
      </c>
      <c r="G6958" s="5" t="s">
        <v>59</v>
      </c>
      <c r="H6958" s="5" t="s">
        <v>68</v>
      </c>
      <c r="I6958" t="s">
        <v>44</v>
      </c>
      <c r="J6958" t="s">
        <v>68</v>
      </c>
      <c r="K6958">
        <v>100</v>
      </c>
      <c r="L6958" s="5" t="s">
        <v>13715</v>
      </c>
      <c r="M6958" s="5" t="s">
        <v>28</v>
      </c>
      <c r="N6958">
        <v>1</v>
      </c>
      <c r="O6958" t="s">
        <v>147</v>
      </c>
      <c r="P6958" s="1">
        <v>45688</v>
      </c>
      <c r="Q6958" s="1">
        <v>45760</v>
      </c>
      <c r="R6958">
        <v>1048</v>
      </c>
      <c r="S6958" s="4">
        <v>5.0999999999999996</v>
      </c>
      <c r="T6958" t="s">
        <v>89</v>
      </c>
    </row>
    <row r="6959" spans="1:20" x14ac:dyDescent="0.35">
      <c r="A6959" t="s">
        <v>13716</v>
      </c>
      <c r="B6959" s="5" t="s">
        <v>100</v>
      </c>
      <c r="C6959" s="6">
        <v>100845</v>
      </c>
      <c r="D6959" t="s">
        <v>22</v>
      </c>
      <c r="E6959">
        <v>100845</v>
      </c>
      <c r="F6959" s="5" t="s">
        <v>50</v>
      </c>
      <c r="G6959" s="5" t="s">
        <v>59</v>
      </c>
      <c r="H6959" s="5" t="s">
        <v>52</v>
      </c>
      <c r="I6959" t="s">
        <v>26</v>
      </c>
      <c r="J6959" t="s">
        <v>43</v>
      </c>
      <c r="K6959">
        <v>0</v>
      </c>
      <c r="L6959" s="5" t="s">
        <v>13717</v>
      </c>
      <c r="M6959" s="5" t="s">
        <v>70</v>
      </c>
      <c r="N6959">
        <v>2</v>
      </c>
      <c r="O6959" t="s">
        <v>147</v>
      </c>
      <c r="P6959" s="1">
        <v>45621</v>
      </c>
      <c r="Q6959" s="1">
        <v>45657</v>
      </c>
      <c r="R6959">
        <v>1984</v>
      </c>
      <c r="S6959" s="4">
        <v>9.4</v>
      </c>
      <c r="T6959" t="s">
        <v>30</v>
      </c>
    </row>
    <row r="6960" spans="1:20" x14ac:dyDescent="0.35">
      <c r="A6960" t="s">
        <v>13718</v>
      </c>
      <c r="B6960" s="5" t="s">
        <v>91</v>
      </c>
      <c r="C6960" s="6">
        <v>98597</v>
      </c>
      <c r="D6960" t="s">
        <v>41</v>
      </c>
      <c r="E6960">
        <v>83807</v>
      </c>
      <c r="F6960" s="5" t="s">
        <v>50</v>
      </c>
      <c r="G6960" s="5" t="s">
        <v>42</v>
      </c>
      <c r="H6960" s="5" t="s">
        <v>126</v>
      </c>
      <c r="I6960" t="s">
        <v>26</v>
      </c>
      <c r="J6960" t="s">
        <v>34</v>
      </c>
      <c r="K6960">
        <v>100</v>
      </c>
      <c r="L6960" s="5" t="s">
        <v>13719</v>
      </c>
      <c r="M6960" s="5" t="s">
        <v>37</v>
      </c>
      <c r="N6960">
        <v>3</v>
      </c>
      <c r="O6960" t="s">
        <v>167</v>
      </c>
      <c r="P6960" s="1">
        <v>45650</v>
      </c>
      <c r="Q6960" s="1">
        <v>45670</v>
      </c>
      <c r="R6960">
        <v>1549</v>
      </c>
      <c r="S6960" s="4">
        <v>8.5</v>
      </c>
      <c r="T6960" t="s">
        <v>153</v>
      </c>
    </row>
    <row r="6961" spans="1:20" x14ac:dyDescent="0.35">
      <c r="A6961" t="s">
        <v>13720</v>
      </c>
      <c r="B6961" s="5" t="s">
        <v>40</v>
      </c>
      <c r="C6961" s="6">
        <v>142965</v>
      </c>
      <c r="D6961" t="s">
        <v>41</v>
      </c>
      <c r="E6961">
        <v>121520</v>
      </c>
      <c r="F6961" s="5" t="s">
        <v>66</v>
      </c>
      <c r="G6961" s="5" t="s">
        <v>59</v>
      </c>
      <c r="H6961" s="5" t="s">
        <v>43</v>
      </c>
      <c r="I6961" t="s">
        <v>26</v>
      </c>
      <c r="J6961" t="s">
        <v>1192</v>
      </c>
      <c r="K6961">
        <v>0</v>
      </c>
      <c r="L6961" s="5" t="s">
        <v>13721</v>
      </c>
      <c r="M6961" s="5" t="s">
        <v>54</v>
      </c>
      <c r="N6961">
        <v>5</v>
      </c>
      <c r="O6961" t="s">
        <v>46</v>
      </c>
      <c r="P6961" s="1">
        <v>45467</v>
      </c>
      <c r="Q6961" s="1">
        <v>45517</v>
      </c>
      <c r="R6961">
        <v>2341</v>
      </c>
      <c r="S6961" s="4">
        <v>6.4</v>
      </c>
      <c r="T6961" t="s">
        <v>30</v>
      </c>
    </row>
    <row r="6962" spans="1:20" x14ac:dyDescent="0.35">
      <c r="A6962" t="s">
        <v>13722</v>
      </c>
      <c r="B6962" s="5" t="s">
        <v>28800</v>
      </c>
      <c r="C6962" s="6">
        <v>84811</v>
      </c>
      <c r="D6962" t="s">
        <v>92</v>
      </c>
      <c r="E6962">
        <v>63608</v>
      </c>
      <c r="F6962" s="5" t="s">
        <v>58</v>
      </c>
      <c r="G6962" s="5" t="s">
        <v>24</v>
      </c>
      <c r="H6962" s="5" t="s">
        <v>93</v>
      </c>
      <c r="I6962" t="s">
        <v>35</v>
      </c>
      <c r="J6962" t="s">
        <v>93</v>
      </c>
      <c r="K6962">
        <v>100</v>
      </c>
      <c r="L6962" s="5" t="s">
        <v>13723</v>
      </c>
      <c r="M6962" s="5" t="s">
        <v>54</v>
      </c>
      <c r="N6962">
        <v>1</v>
      </c>
      <c r="O6962" t="s">
        <v>167</v>
      </c>
      <c r="P6962" s="1">
        <v>45514</v>
      </c>
      <c r="Q6962" s="1">
        <v>45546</v>
      </c>
      <c r="R6962">
        <v>1114</v>
      </c>
      <c r="S6962" s="4">
        <v>6.6</v>
      </c>
      <c r="T6962" t="s">
        <v>136</v>
      </c>
    </row>
    <row r="6963" spans="1:20" x14ac:dyDescent="0.35">
      <c r="A6963" t="s">
        <v>13724</v>
      </c>
      <c r="B6963" s="5" t="s">
        <v>28801</v>
      </c>
      <c r="C6963" s="6">
        <v>150732</v>
      </c>
      <c r="D6963" t="s">
        <v>22</v>
      </c>
      <c r="E6963">
        <v>150732</v>
      </c>
      <c r="F6963" s="5" t="s">
        <v>66</v>
      </c>
      <c r="G6963" s="5" t="s">
        <v>42</v>
      </c>
      <c r="H6963" s="5" t="s">
        <v>97</v>
      </c>
      <c r="I6963" t="s">
        <v>26</v>
      </c>
      <c r="J6963" t="s">
        <v>304</v>
      </c>
      <c r="K6963">
        <v>100</v>
      </c>
      <c r="L6963" s="5" t="s">
        <v>13725</v>
      </c>
      <c r="M6963" s="5" t="s">
        <v>28</v>
      </c>
      <c r="N6963">
        <v>5</v>
      </c>
      <c r="O6963" t="s">
        <v>46</v>
      </c>
      <c r="P6963" s="1">
        <v>45680</v>
      </c>
      <c r="Q6963" s="1">
        <v>45708</v>
      </c>
      <c r="R6963">
        <v>1915</v>
      </c>
      <c r="S6963" s="4">
        <v>6.6</v>
      </c>
      <c r="T6963" t="s">
        <v>38</v>
      </c>
    </row>
    <row r="6964" spans="1:20" x14ac:dyDescent="0.35">
      <c r="A6964" t="s">
        <v>13726</v>
      </c>
      <c r="B6964" s="5" t="s">
        <v>28802</v>
      </c>
      <c r="C6964" s="6">
        <v>146631</v>
      </c>
      <c r="D6964" t="s">
        <v>81</v>
      </c>
      <c r="E6964">
        <v>197952</v>
      </c>
      <c r="F6964" s="5" t="s">
        <v>66</v>
      </c>
      <c r="G6964" s="5" t="s">
        <v>59</v>
      </c>
      <c r="H6964" s="5" t="s">
        <v>82</v>
      </c>
      <c r="I6964" t="s">
        <v>26</v>
      </c>
      <c r="J6964" t="s">
        <v>82</v>
      </c>
      <c r="K6964">
        <v>50</v>
      </c>
      <c r="L6964" s="5" t="s">
        <v>13727</v>
      </c>
      <c r="M6964" s="5" t="s">
        <v>70</v>
      </c>
      <c r="N6964">
        <v>8</v>
      </c>
      <c r="O6964" t="s">
        <v>78</v>
      </c>
      <c r="P6964" s="1">
        <v>45314</v>
      </c>
      <c r="Q6964" s="1">
        <v>45352</v>
      </c>
      <c r="R6964">
        <v>1304</v>
      </c>
      <c r="S6964" s="4">
        <v>5.2</v>
      </c>
      <c r="T6964" t="s">
        <v>277</v>
      </c>
    </row>
    <row r="6965" spans="1:20" x14ac:dyDescent="0.35">
      <c r="A6965" t="s">
        <v>13728</v>
      </c>
      <c r="B6965" s="5" t="s">
        <v>73</v>
      </c>
      <c r="C6965" s="6">
        <v>87006</v>
      </c>
      <c r="D6965" t="s">
        <v>74</v>
      </c>
      <c r="E6965">
        <v>108758</v>
      </c>
      <c r="F6965" s="5" t="s">
        <v>58</v>
      </c>
      <c r="G6965" s="5" t="s">
        <v>59</v>
      </c>
      <c r="H6965" s="5" t="s">
        <v>75</v>
      </c>
      <c r="I6965" t="s">
        <v>35</v>
      </c>
      <c r="J6965" t="s">
        <v>75</v>
      </c>
      <c r="K6965">
        <v>100</v>
      </c>
      <c r="L6965" s="5" t="s">
        <v>13729</v>
      </c>
      <c r="M6965" s="5" t="s">
        <v>54</v>
      </c>
      <c r="N6965">
        <v>1</v>
      </c>
      <c r="O6965" t="s">
        <v>131</v>
      </c>
      <c r="P6965" s="1">
        <v>45616</v>
      </c>
      <c r="Q6965" s="1">
        <v>45660</v>
      </c>
      <c r="R6965">
        <v>1023</v>
      </c>
      <c r="S6965" s="4">
        <v>7.8</v>
      </c>
      <c r="T6965" t="s">
        <v>55</v>
      </c>
    </row>
    <row r="6966" spans="1:20" x14ac:dyDescent="0.35">
      <c r="A6966" t="s">
        <v>13730</v>
      </c>
      <c r="B6966" s="5" t="s">
        <v>145</v>
      </c>
      <c r="C6966" s="6">
        <v>93917</v>
      </c>
      <c r="D6966" t="s">
        <v>81</v>
      </c>
      <c r="E6966">
        <v>126788</v>
      </c>
      <c r="F6966" s="5" t="s">
        <v>66</v>
      </c>
      <c r="G6966" s="5" t="s">
        <v>42</v>
      </c>
      <c r="H6966" s="5" t="s">
        <v>82</v>
      </c>
      <c r="I6966" t="s">
        <v>44</v>
      </c>
      <c r="J6966" t="s">
        <v>60</v>
      </c>
      <c r="K6966">
        <v>100</v>
      </c>
      <c r="L6966" s="5" t="s">
        <v>1881</v>
      </c>
      <c r="M6966" s="5" t="s">
        <v>70</v>
      </c>
      <c r="N6966">
        <v>5</v>
      </c>
      <c r="O6966" t="s">
        <v>172</v>
      </c>
      <c r="P6966" s="1">
        <v>45460</v>
      </c>
      <c r="Q6966" s="1">
        <v>45480</v>
      </c>
      <c r="R6966">
        <v>1248</v>
      </c>
      <c r="S6966" s="4">
        <v>9.6999999999999993</v>
      </c>
      <c r="T6966" t="s">
        <v>210</v>
      </c>
    </row>
    <row r="6967" spans="1:20" x14ac:dyDescent="0.35">
      <c r="A6967" t="s">
        <v>13731</v>
      </c>
      <c r="B6967" s="5" t="s">
        <v>174</v>
      </c>
      <c r="C6967" s="6">
        <v>168686</v>
      </c>
      <c r="D6967" t="s">
        <v>41</v>
      </c>
      <c r="E6967">
        <v>143383</v>
      </c>
      <c r="F6967" s="5" t="s">
        <v>23</v>
      </c>
      <c r="G6967" s="5" t="s">
        <v>51</v>
      </c>
      <c r="H6967" s="5" t="s">
        <v>126</v>
      </c>
      <c r="I6967" t="s">
        <v>44</v>
      </c>
      <c r="J6967" t="s">
        <v>126</v>
      </c>
      <c r="K6967">
        <v>50</v>
      </c>
      <c r="L6967" s="5" t="s">
        <v>13732</v>
      </c>
      <c r="M6967" s="5" t="s">
        <v>37</v>
      </c>
      <c r="N6967">
        <v>12</v>
      </c>
      <c r="O6967" t="s">
        <v>141</v>
      </c>
      <c r="P6967" s="1">
        <v>45666</v>
      </c>
      <c r="Q6967" s="1">
        <v>45689</v>
      </c>
      <c r="R6967">
        <v>2404</v>
      </c>
      <c r="S6967" s="4">
        <v>7.4</v>
      </c>
      <c r="T6967" t="s">
        <v>79</v>
      </c>
    </row>
    <row r="6968" spans="1:20" x14ac:dyDescent="0.35">
      <c r="A6968" t="s">
        <v>13733</v>
      </c>
      <c r="B6968" s="5" t="s">
        <v>28802</v>
      </c>
      <c r="C6968" s="6">
        <v>128330</v>
      </c>
      <c r="D6968" t="s">
        <v>92</v>
      </c>
      <c r="E6968">
        <v>96248</v>
      </c>
      <c r="F6968" s="5" t="s">
        <v>66</v>
      </c>
      <c r="G6968" s="5" t="s">
        <v>24</v>
      </c>
      <c r="H6968" s="5" t="s">
        <v>93</v>
      </c>
      <c r="I6968" t="s">
        <v>44</v>
      </c>
      <c r="J6968" t="s">
        <v>480</v>
      </c>
      <c r="K6968">
        <v>50</v>
      </c>
      <c r="L6968" s="5" t="s">
        <v>13734</v>
      </c>
      <c r="M6968" s="5" t="s">
        <v>28</v>
      </c>
      <c r="N6968">
        <v>6</v>
      </c>
      <c r="O6968" t="s">
        <v>78</v>
      </c>
      <c r="P6968" s="1">
        <v>45716</v>
      </c>
      <c r="Q6968" s="1">
        <v>45782</v>
      </c>
      <c r="R6968">
        <v>1920</v>
      </c>
      <c r="S6968" s="4">
        <v>6.8</v>
      </c>
      <c r="T6968" t="s">
        <v>30</v>
      </c>
    </row>
    <row r="6969" spans="1:20" x14ac:dyDescent="0.35">
      <c r="A6969" t="s">
        <v>13735</v>
      </c>
      <c r="B6969" s="5" t="s">
        <v>40</v>
      </c>
      <c r="C6969" s="6">
        <v>111839</v>
      </c>
      <c r="D6969" t="s">
        <v>65</v>
      </c>
      <c r="E6969">
        <v>145391</v>
      </c>
      <c r="F6969" s="5" t="s">
        <v>66</v>
      </c>
      <c r="G6969" s="5" t="s">
        <v>24</v>
      </c>
      <c r="H6969" s="5" t="s">
        <v>67</v>
      </c>
      <c r="I6969" t="s">
        <v>44</v>
      </c>
      <c r="J6969" t="s">
        <v>67</v>
      </c>
      <c r="K6969">
        <v>50</v>
      </c>
      <c r="L6969" s="5" t="s">
        <v>13736</v>
      </c>
      <c r="M6969" s="5" t="s">
        <v>54</v>
      </c>
      <c r="N6969">
        <v>9</v>
      </c>
      <c r="O6969" t="s">
        <v>167</v>
      </c>
      <c r="P6969" s="1">
        <v>45353</v>
      </c>
      <c r="Q6969" s="1">
        <v>45372</v>
      </c>
      <c r="R6969">
        <v>2328</v>
      </c>
      <c r="S6969" s="4">
        <v>7.3</v>
      </c>
      <c r="T6969" t="s">
        <v>118</v>
      </c>
    </row>
    <row r="6970" spans="1:20" x14ac:dyDescent="0.35">
      <c r="A6970" t="s">
        <v>13737</v>
      </c>
      <c r="B6970" s="5" t="s">
        <v>28801</v>
      </c>
      <c r="C6970" s="6">
        <v>187884</v>
      </c>
      <c r="D6970" t="s">
        <v>22</v>
      </c>
      <c r="E6970">
        <v>187884</v>
      </c>
      <c r="F6970" s="5" t="s">
        <v>23</v>
      </c>
      <c r="G6970" s="5" t="s">
        <v>24</v>
      </c>
      <c r="H6970" s="5" t="s">
        <v>165</v>
      </c>
      <c r="I6970" t="s">
        <v>35</v>
      </c>
      <c r="J6970" t="s">
        <v>212</v>
      </c>
      <c r="K6970">
        <v>50</v>
      </c>
      <c r="L6970" s="5" t="s">
        <v>5340</v>
      </c>
      <c r="M6970" s="5" t="s">
        <v>70</v>
      </c>
      <c r="N6970">
        <v>18</v>
      </c>
      <c r="O6970" t="s">
        <v>85</v>
      </c>
      <c r="P6970" s="1">
        <v>45688</v>
      </c>
      <c r="Q6970" s="1">
        <v>45725</v>
      </c>
      <c r="R6970">
        <v>675</v>
      </c>
      <c r="S6970" s="4">
        <v>9</v>
      </c>
      <c r="T6970" t="s">
        <v>79</v>
      </c>
    </row>
    <row r="6971" spans="1:20" x14ac:dyDescent="0.35">
      <c r="A6971" t="s">
        <v>13738</v>
      </c>
      <c r="B6971" s="5" t="s">
        <v>162</v>
      </c>
      <c r="C6971" s="6">
        <v>50117</v>
      </c>
      <c r="D6971" t="s">
        <v>22</v>
      </c>
      <c r="E6971">
        <v>50117</v>
      </c>
      <c r="F6971" s="5" t="s">
        <v>50</v>
      </c>
      <c r="G6971" s="5" t="s">
        <v>59</v>
      </c>
      <c r="H6971" s="5" t="s">
        <v>157</v>
      </c>
      <c r="I6971" t="s">
        <v>26</v>
      </c>
      <c r="J6971" t="s">
        <v>157</v>
      </c>
      <c r="K6971">
        <v>0</v>
      </c>
      <c r="L6971" s="5" t="s">
        <v>13739</v>
      </c>
      <c r="M6971" s="5" t="s">
        <v>37</v>
      </c>
      <c r="N6971">
        <v>4</v>
      </c>
      <c r="O6971" t="s">
        <v>85</v>
      </c>
      <c r="P6971" s="1">
        <v>45431</v>
      </c>
      <c r="Q6971" s="1">
        <v>45488</v>
      </c>
      <c r="R6971">
        <v>1362</v>
      </c>
      <c r="S6971" s="4">
        <v>6.3</v>
      </c>
      <c r="T6971" t="s">
        <v>63</v>
      </c>
    </row>
    <row r="6972" spans="1:20" x14ac:dyDescent="0.35">
      <c r="A6972" t="s">
        <v>13740</v>
      </c>
      <c r="B6972" s="5" t="s">
        <v>21</v>
      </c>
      <c r="C6972" s="6">
        <v>355672</v>
      </c>
      <c r="D6972" t="s">
        <v>120</v>
      </c>
      <c r="E6972">
        <v>320105</v>
      </c>
      <c r="F6972" s="5" t="s">
        <v>23</v>
      </c>
      <c r="G6972" s="5" t="s">
        <v>42</v>
      </c>
      <c r="H6972" s="5" t="s">
        <v>121</v>
      </c>
      <c r="I6972" t="s">
        <v>35</v>
      </c>
      <c r="J6972" t="s">
        <v>299</v>
      </c>
      <c r="K6972">
        <v>0</v>
      </c>
      <c r="L6972" s="5" t="s">
        <v>13741</v>
      </c>
      <c r="M6972" s="5" t="s">
        <v>70</v>
      </c>
      <c r="N6972">
        <v>16</v>
      </c>
      <c r="O6972" t="s">
        <v>46</v>
      </c>
      <c r="P6972" s="1">
        <v>45772</v>
      </c>
      <c r="Q6972" s="1">
        <v>45804</v>
      </c>
      <c r="R6972">
        <v>776</v>
      </c>
      <c r="S6972" s="4">
        <v>8.1999999999999993</v>
      </c>
      <c r="T6972" t="s">
        <v>103</v>
      </c>
    </row>
    <row r="6973" spans="1:20" x14ac:dyDescent="0.35">
      <c r="A6973" t="s">
        <v>13742</v>
      </c>
      <c r="B6973" s="5" t="s">
        <v>100</v>
      </c>
      <c r="C6973" s="6">
        <v>114352</v>
      </c>
      <c r="D6973" t="s">
        <v>81</v>
      </c>
      <c r="E6973">
        <v>154375</v>
      </c>
      <c r="F6973" s="5" t="s">
        <v>50</v>
      </c>
      <c r="G6973" s="5" t="s">
        <v>24</v>
      </c>
      <c r="H6973" s="5" t="s">
        <v>82</v>
      </c>
      <c r="I6973" t="s">
        <v>35</v>
      </c>
      <c r="J6973" t="s">
        <v>82</v>
      </c>
      <c r="K6973">
        <v>0</v>
      </c>
      <c r="L6973" s="5" t="s">
        <v>13743</v>
      </c>
      <c r="M6973" s="5" t="s">
        <v>70</v>
      </c>
      <c r="N6973">
        <v>4</v>
      </c>
      <c r="O6973" t="s">
        <v>78</v>
      </c>
      <c r="P6973" s="1">
        <v>45680</v>
      </c>
      <c r="Q6973" s="1">
        <v>45728</v>
      </c>
      <c r="R6973">
        <v>2361</v>
      </c>
      <c r="S6973" s="4">
        <v>9.8000000000000007</v>
      </c>
      <c r="T6973" t="s">
        <v>47</v>
      </c>
    </row>
    <row r="6974" spans="1:20" x14ac:dyDescent="0.35">
      <c r="A6974" t="s">
        <v>13744</v>
      </c>
      <c r="B6974" s="5" t="s">
        <v>40</v>
      </c>
      <c r="C6974" s="6">
        <v>167395</v>
      </c>
      <c r="D6974" t="s">
        <v>22</v>
      </c>
      <c r="E6974">
        <v>167395</v>
      </c>
      <c r="F6974" s="5" t="s">
        <v>23</v>
      </c>
      <c r="G6974" s="5" t="s">
        <v>42</v>
      </c>
      <c r="H6974" s="5" t="s">
        <v>101</v>
      </c>
      <c r="I6974" t="s">
        <v>26</v>
      </c>
      <c r="J6974" t="s">
        <v>101</v>
      </c>
      <c r="K6974">
        <v>0</v>
      </c>
      <c r="L6974" s="5" t="s">
        <v>13745</v>
      </c>
      <c r="M6974" s="5" t="s">
        <v>37</v>
      </c>
      <c r="N6974">
        <v>17</v>
      </c>
      <c r="O6974" t="s">
        <v>167</v>
      </c>
      <c r="P6974" s="1">
        <v>45340</v>
      </c>
      <c r="Q6974" s="1">
        <v>45385</v>
      </c>
      <c r="R6974">
        <v>683</v>
      </c>
      <c r="S6974" s="4">
        <v>8.9</v>
      </c>
      <c r="T6974" t="s">
        <v>38</v>
      </c>
    </row>
    <row r="6975" spans="1:20" x14ac:dyDescent="0.35">
      <c r="A6975" t="s">
        <v>13746</v>
      </c>
      <c r="B6975" s="5" t="s">
        <v>179</v>
      </c>
      <c r="C6975" s="6">
        <v>172621</v>
      </c>
      <c r="D6975" t="s">
        <v>33</v>
      </c>
      <c r="E6975">
        <v>18988310</v>
      </c>
      <c r="F6975" s="5" t="s">
        <v>66</v>
      </c>
      <c r="G6975" s="5" t="s">
        <v>24</v>
      </c>
      <c r="H6975" s="5" t="s">
        <v>34</v>
      </c>
      <c r="I6975" t="s">
        <v>35</v>
      </c>
      <c r="J6975" t="s">
        <v>34</v>
      </c>
      <c r="K6975">
        <v>100</v>
      </c>
      <c r="L6975" s="5" t="s">
        <v>13747</v>
      </c>
      <c r="M6975" s="5" t="s">
        <v>28</v>
      </c>
      <c r="N6975">
        <v>6</v>
      </c>
      <c r="O6975" t="s">
        <v>135</v>
      </c>
      <c r="P6975" s="1">
        <v>45777</v>
      </c>
      <c r="Q6975" s="1">
        <v>45816</v>
      </c>
      <c r="R6975">
        <v>813</v>
      </c>
      <c r="S6975" s="4">
        <v>9.6999999999999993</v>
      </c>
      <c r="T6975" t="s">
        <v>243</v>
      </c>
    </row>
    <row r="6976" spans="1:20" x14ac:dyDescent="0.35">
      <c r="A6976" t="s">
        <v>13748</v>
      </c>
      <c r="B6976" s="5" t="s">
        <v>28802</v>
      </c>
      <c r="C6976" s="6">
        <v>64356</v>
      </c>
      <c r="D6976" t="s">
        <v>22</v>
      </c>
      <c r="E6976">
        <v>64356</v>
      </c>
      <c r="F6976" s="5" t="s">
        <v>50</v>
      </c>
      <c r="G6976" s="5" t="s">
        <v>42</v>
      </c>
      <c r="H6976" s="5" t="s">
        <v>52</v>
      </c>
      <c r="I6976" t="s">
        <v>44</v>
      </c>
      <c r="J6976" t="s">
        <v>52</v>
      </c>
      <c r="K6976">
        <v>100</v>
      </c>
      <c r="L6976" s="5" t="s">
        <v>13749</v>
      </c>
      <c r="M6976" s="5" t="s">
        <v>70</v>
      </c>
      <c r="N6976">
        <v>2</v>
      </c>
      <c r="O6976" t="s">
        <v>62</v>
      </c>
      <c r="P6976" s="1">
        <v>45605</v>
      </c>
      <c r="Q6976" s="1">
        <v>45671</v>
      </c>
      <c r="R6976">
        <v>1866</v>
      </c>
      <c r="S6976" s="4">
        <v>6.1</v>
      </c>
      <c r="T6976" t="s">
        <v>103</v>
      </c>
    </row>
    <row r="6977" spans="1:20" x14ac:dyDescent="0.35">
      <c r="A6977" t="s">
        <v>13750</v>
      </c>
      <c r="B6977" s="5" t="s">
        <v>21</v>
      </c>
      <c r="C6977" s="6">
        <v>54970</v>
      </c>
      <c r="D6977" t="s">
        <v>22</v>
      </c>
      <c r="E6977">
        <v>54970</v>
      </c>
      <c r="F6977" s="5" t="s">
        <v>23</v>
      </c>
      <c r="G6977" s="5" t="s">
        <v>24</v>
      </c>
      <c r="H6977" s="5" t="s">
        <v>116</v>
      </c>
      <c r="I6977" t="s">
        <v>26</v>
      </c>
      <c r="J6977" t="s">
        <v>110</v>
      </c>
      <c r="K6977">
        <v>50</v>
      </c>
      <c r="L6977" s="5" t="s">
        <v>13751</v>
      </c>
      <c r="M6977" s="5" t="s">
        <v>54</v>
      </c>
      <c r="N6977">
        <v>13</v>
      </c>
      <c r="O6977" t="s">
        <v>29</v>
      </c>
      <c r="P6977" s="1">
        <v>45537</v>
      </c>
      <c r="Q6977" s="1">
        <v>45569</v>
      </c>
      <c r="R6977">
        <v>821</v>
      </c>
      <c r="S6977" s="4">
        <v>7.6</v>
      </c>
      <c r="T6977" t="s">
        <v>108</v>
      </c>
    </row>
    <row r="6978" spans="1:20" x14ac:dyDescent="0.35">
      <c r="A6978" t="s">
        <v>13752</v>
      </c>
      <c r="B6978" s="5" t="s">
        <v>100</v>
      </c>
      <c r="C6978" s="6">
        <v>101375</v>
      </c>
      <c r="D6978" t="s">
        <v>120</v>
      </c>
      <c r="E6978">
        <v>91238</v>
      </c>
      <c r="F6978" s="5" t="s">
        <v>58</v>
      </c>
      <c r="G6978" s="5" t="s">
        <v>42</v>
      </c>
      <c r="H6978" s="5" t="s">
        <v>121</v>
      </c>
      <c r="I6978" t="s">
        <v>35</v>
      </c>
      <c r="J6978" t="s">
        <v>121</v>
      </c>
      <c r="K6978">
        <v>100</v>
      </c>
      <c r="L6978" s="5" t="s">
        <v>13753</v>
      </c>
      <c r="M6978" s="5" t="s">
        <v>28</v>
      </c>
      <c r="N6978">
        <v>1</v>
      </c>
      <c r="O6978" t="s">
        <v>88</v>
      </c>
      <c r="P6978" s="1">
        <v>45697</v>
      </c>
      <c r="Q6978" s="1">
        <v>45716</v>
      </c>
      <c r="R6978">
        <v>1818</v>
      </c>
      <c r="S6978" s="4">
        <v>7.6</v>
      </c>
      <c r="T6978" t="s">
        <v>243</v>
      </c>
    </row>
    <row r="6979" spans="1:20" x14ac:dyDescent="0.35">
      <c r="A6979" t="s">
        <v>13754</v>
      </c>
      <c r="B6979" s="5" t="s">
        <v>49</v>
      </c>
      <c r="C6979" s="6">
        <v>162080</v>
      </c>
      <c r="D6979" t="s">
        <v>22</v>
      </c>
      <c r="E6979">
        <v>162080</v>
      </c>
      <c r="F6979" s="5" t="s">
        <v>23</v>
      </c>
      <c r="G6979" s="5" t="s">
        <v>42</v>
      </c>
      <c r="H6979" s="5" t="s">
        <v>52</v>
      </c>
      <c r="I6979" t="s">
        <v>44</v>
      </c>
      <c r="J6979" t="s">
        <v>52</v>
      </c>
      <c r="K6979">
        <v>50</v>
      </c>
      <c r="L6979" s="5" t="s">
        <v>13755</v>
      </c>
      <c r="M6979" s="5" t="s">
        <v>54</v>
      </c>
      <c r="N6979">
        <v>11</v>
      </c>
      <c r="O6979" t="s">
        <v>107</v>
      </c>
      <c r="P6979" s="1">
        <v>45658</v>
      </c>
      <c r="Q6979" s="1">
        <v>45718</v>
      </c>
      <c r="R6979">
        <v>688</v>
      </c>
      <c r="S6979" s="4">
        <v>9.3000000000000007</v>
      </c>
      <c r="T6979" t="s">
        <v>89</v>
      </c>
    </row>
    <row r="6980" spans="1:20" x14ac:dyDescent="0.35">
      <c r="A6980" t="s">
        <v>13756</v>
      </c>
      <c r="B6980" s="5" t="s">
        <v>28799</v>
      </c>
      <c r="C6980" s="6">
        <v>81146</v>
      </c>
      <c r="D6980" t="s">
        <v>22</v>
      </c>
      <c r="E6980">
        <v>81146</v>
      </c>
      <c r="F6980" s="5" t="s">
        <v>66</v>
      </c>
      <c r="G6980" s="5" t="s">
        <v>59</v>
      </c>
      <c r="H6980" s="5" t="s">
        <v>165</v>
      </c>
      <c r="I6980" t="s">
        <v>44</v>
      </c>
      <c r="J6980" t="s">
        <v>165</v>
      </c>
      <c r="K6980">
        <v>100</v>
      </c>
      <c r="L6980" s="5" t="s">
        <v>13757</v>
      </c>
      <c r="M6980" s="5" t="s">
        <v>28</v>
      </c>
      <c r="N6980">
        <v>5</v>
      </c>
      <c r="O6980" t="s">
        <v>172</v>
      </c>
      <c r="P6980" s="1">
        <v>45443</v>
      </c>
      <c r="Q6980" s="1">
        <v>45472</v>
      </c>
      <c r="R6980">
        <v>540</v>
      </c>
      <c r="S6980" s="4">
        <v>8.6</v>
      </c>
      <c r="T6980" t="s">
        <v>47</v>
      </c>
    </row>
    <row r="6981" spans="1:20" x14ac:dyDescent="0.35">
      <c r="A6981" t="s">
        <v>13758</v>
      </c>
      <c r="B6981" s="5" t="s">
        <v>179</v>
      </c>
      <c r="C6981" s="6">
        <v>144815</v>
      </c>
      <c r="D6981" t="s">
        <v>22</v>
      </c>
      <c r="E6981">
        <v>144815</v>
      </c>
      <c r="F6981" s="5" t="s">
        <v>66</v>
      </c>
      <c r="G6981" s="5" t="s">
        <v>24</v>
      </c>
      <c r="H6981" s="5" t="s">
        <v>101</v>
      </c>
      <c r="I6981" t="s">
        <v>44</v>
      </c>
      <c r="J6981" t="s">
        <v>101</v>
      </c>
      <c r="K6981">
        <v>50</v>
      </c>
      <c r="L6981" s="5" t="s">
        <v>7231</v>
      </c>
      <c r="M6981" s="5" t="s">
        <v>54</v>
      </c>
      <c r="N6981">
        <v>8</v>
      </c>
      <c r="O6981" t="s">
        <v>29</v>
      </c>
      <c r="P6981" s="1">
        <v>45690</v>
      </c>
      <c r="Q6981" s="1">
        <v>45711</v>
      </c>
      <c r="R6981">
        <v>1685</v>
      </c>
      <c r="S6981" s="4">
        <v>7.9</v>
      </c>
      <c r="T6981" t="s">
        <v>153</v>
      </c>
    </row>
    <row r="6982" spans="1:20" x14ac:dyDescent="0.35">
      <c r="A6982" t="s">
        <v>13759</v>
      </c>
      <c r="B6982" s="5" t="s">
        <v>145</v>
      </c>
      <c r="C6982" s="6">
        <v>145112</v>
      </c>
      <c r="D6982" t="s">
        <v>22</v>
      </c>
      <c r="E6982">
        <v>145112</v>
      </c>
      <c r="F6982" s="5" t="s">
        <v>66</v>
      </c>
      <c r="G6982" s="5" t="s">
        <v>59</v>
      </c>
      <c r="H6982" s="5" t="s">
        <v>129</v>
      </c>
      <c r="I6982" t="s">
        <v>26</v>
      </c>
      <c r="J6982" t="s">
        <v>129</v>
      </c>
      <c r="K6982">
        <v>100</v>
      </c>
      <c r="L6982" s="5" t="s">
        <v>13760</v>
      </c>
      <c r="M6982" s="5" t="s">
        <v>54</v>
      </c>
      <c r="N6982">
        <v>9</v>
      </c>
      <c r="O6982" t="s">
        <v>29</v>
      </c>
      <c r="P6982" s="1">
        <v>45649</v>
      </c>
      <c r="Q6982" s="1">
        <v>45697</v>
      </c>
      <c r="R6982">
        <v>1411</v>
      </c>
      <c r="S6982" s="4">
        <v>5.7</v>
      </c>
      <c r="T6982" t="s">
        <v>277</v>
      </c>
    </row>
    <row r="6983" spans="1:20" x14ac:dyDescent="0.35">
      <c r="A6983" t="s">
        <v>13761</v>
      </c>
      <c r="B6983" s="5" t="s">
        <v>105</v>
      </c>
      <c r="C6983" s="6">
        <v>66759</v>
      </c>
      <c r="D6983" t="s">
        <v>22</v>
      </c>
      <c r="E6983">
        <v>66759</v>
      </c>
      <c r="F6983" s="5" t="s">
        <v>23</v>
      </c>
      <c r="G6983" s="5" t="s">
        <v>51</v>
      </c>
      <c r="H6983" s="5" t="s">
        <v>157</v>
      </c>
      <c r="I6983" t="s">
        <v>44</v>
      </c>
      <c r="J6983" t="s">
        <v>157</v>
      </c>
      <c r="K6983">
        <v>100</v>
      </c>
      <c r="L6983" s="5" t="s">
        <v>13762</v>
      </c>
      <c r="M6983" s="5" t="s">
        <v>54</v>
      </c>
      <c r="N6983">
        <v>12</v>
      </c>
      <c r="O6983" t="s">
        <v>62</v>
      </c>
      <c r="P6983" s="1">
        <v>45625</v>
      </c>
      <c r="Q6983" s="1">
        <v>45688</v>
      </c>
      <c r="R6983">
        <v>1327</v>
      </c>
      <c r="S6983" s="4">
        <v>9.9</v>
      </c>
      <c r="T6983" t="s">
        <v>63</v>
      </c>
    </row>
    <row r="6984" spans="1:20" x14ac:dyDescent="0.35">
      <c r="A6984" t="s">
        <v>13763</v>
      </c>
      <c r="B6984" s="5" t="s">
        <v>91</v>
      </c>
      <c r="C6984" s="6">
        <v>163174</v>
      </c>
      <c r="D6984" t="s">
        <v>41</v>
      </c>
      <c r="E6984">
        <v>138698</v>
      </c>
      <c r="F6984" s="5" t="s">
        <v>23</v>
      </c>
      <c r="G6984" s="5" t="s">
        <v>24</v>
      </c>
      <c r="H6984" s="5" t="s">
        <v>43</v>
      </c>
      <c r="I6984" t="s">
        <v>44</v>
      </c>
      <c r="J6984" t="s">
        <v>93</v>
      </c>
      <c r="K6984">
        <v>100</v>
      </c>
      <c r="L6984" s="5" t="s">
        <v>13764</v>
      </c>
      <c r="M6984" s="5" t="s">
        <v>54</v>
      </c>
      <c r="N6984">
        <v>11</v>
      </c>
      <c r="O6984" t="s">
        <v>135</v>
      </c>
      <c r="P6984" s="1">
        <v>45416</v>
      </c>
      <c r="Q6984" s="1">
        <v>45434</v>
      </c>
      <c r="R6984">
        <v>2045</v>
      </c>
      <c r="S6984" s="4">
        <v>5.0999999999999996</v>
      </c>
      <c r="T6984" t="s">
        <v>79</v>
      </c>
    </row>
    <row r="6985" spans="1:20" x14ac:dyDescent="0.35">
      <c r="A6985" t="s">
        <v>13765</v>
      </c>
      <c r="B6985" s="5" t="s">
        <v>100</v>
      </c>
      <c r="C6985" s="6">
        <v>112919</v>
      </c>
      <c r="D6985" t="s">
        <v>120</v>
      </c>
      <c r="E6985">
        <v>101627</v>
      </c>
      <c r="F6985" s="5" t="s">
        <v>58</v>
      </c>
      <c r="G6985" s="5" t="s">
        <v>42</v>
      </c>
      <c r="H6985" s="5" t="s">
        <v>121</v>
      </c>
      <c r="I6985" t="s">
        <v>35</v>
      </c>
      <c r="J6985" t="s">
        <v>121</v>
      </c>
      <c r="K6985">
        <v>100</v>
      </c>
      <c r="L6985" s="5" t="s">
        <v>5546</v>
      </c>
      <c r="M6985" s="5" t="s">
        <v>70</v>
      </c>
      <c r="N6985">
        <v>1</v>
      </c>
      <c r="O6985" t="s">
        <v>29</v>
      </c>
      <c r="P6985" s="1">
        <v>45747</v>
      </c>
      <c r="Q6985" s="1">
        <v>45818</v>
      </c>
      <c r="R6985">
        <v>625</v>
      </c>
      <c r="S6985" s="4">
        <v>6.7</v>
      </c>
      <c r="T6985" t="s">
        <v>118</v>
      </c>
    </row>
    <row r="6986" spans="1:20" x14ac:dyDescent="0.35">
      <c r="A6986" t="s">
        <v>13766</v>
      </c>
      <c r="B6986" s="5" t="s">
        <v>105</v>
      </c>
      <c r="C6986" s="6">
        <v>113118</v>
      </c>
      <c r="D6986" t="s">
        <v>65</v>
      </c>
      <c r="E6986">
        <v>147053</v>
      </c>
      <c r="F6986" s="5" t="s">
        <v>50</v>
      </c>
      <c r="G6986" s="5" t="s">
        <v>24</v>
      </c>
      <c r="H6986" s="5" t="s">
        <v>67</v>
      </c>
      <c r="I6986" t="s">
        <v>26</v>
      </c>
      <c r="J6986" t="s">
        <v>34</v>
      </c>
      <c r="K6986">
        <v>50</v>
      </c>
      <c r="L6986" s="5" t="s">
        <v>13767</v>
      </c>
      <c r="M6986" s="5" t="s">
        <v>28</v>
      </c>
      <c r="N6986">
        <v>4</v>
      </c>
      <c r="O6986" t="s">
        <v>172</v>
      </c>
      <c r="P6986" s="1">
        <v>45342</v>
      </c>
      <c r="Q6986" s="1">
        <v>45378</v>
      </c>
      <c r="R6986">
        <v>1777</v>
      </c>
      <c r="S6986" s="4">
        <v>8.6</v>
      </c>
      <c r="T6986" t="s">
        <v>103</v>
      </c>
    </row>
    <row r="6987" spans="1:20" x14ac:dyDescent="0.35">
      <c r="A6987" t="s">
        <v>13768</v>
      </c>
      <c r="B6987" s="5" t="s">
        <v>57</v>
      </c>
      <c r="C6987" s="6">
        <v>64270</v>
      </c>
      <c r="D6987" t="s">
        <v>22</v>
      </c>
      <c r="E6987">
        <v>64270</v>
      </c>
      <c r="F6987" s="5" t="s">
        <v>58</v>
      </c>
      <c r="G6987" s="5" t="s">
        <v>51</v>
      </c>
      <c r="H6987" s="5" t="s">
        <v>25</v>
      </c>
      <c r="I6987" t="s">
        <v>35</v>
      </c>
      <c r="J6987" t="s">
        <v>25</v>
      </c>
      <c r="K6987">
        <v>0</v>
      </c>
      <c r="L6987" s="5" t="s">
        <v>13769</v>
      </c>
      <c r="M6987" s="5" t="s">
        <v>28</v>
      </c>
      <c r="N6987">
        <v>0</v>
      </c>
      <c r="O6987" t="s">
        <v>112</v>
      </c>
      <c r="P6987" s="1">
        <v>45492</v>
      </c>
      <c r="Q6987" s="1">
        <v>45531</v>
      </c>
      <c r="R6987">
        <v>598</v>
      </c>
      <c r="S6987" s="4">
        <v>9.1999999999999993</v>
      </c>
      <c r="T6987" t="s">
        <v>79</v>
      </c>
    </row>
    <row r="6988" spans="1:20" x14ac:dyDescent="0.35">
      <c r="A6988" t="s">
        <v>13770</v>
      </c>
      <c r="B6988" s="5" t="s">
        <v>100</v>
      </c>
      <c r="C6988" s="6">
        <v>167528</v>
      </c>
      <c r="D6988" t="s">
        <v>22</v>
      </c>
      <c r="E6988">
        <v>167528</v>
      </c>
      <c r="F6988" s="5" t="s">
        <v>66</v>
      </c>
      <c r="G6988" s="5" t="s">
        <v>42</v>
      </c>
      <c r="H6988" s="5" t="s">
        <v>97</v>
      </c>
      <c r="I6988" t="s">
        <v>26</v>
      </c>
      <c r="J6988" t="s">
        <v>97</v>
      </c>
      <c r="K6988">
        <v>50</v>
      </c>
      <c r="L6988" s="5" t="s">
        <v>13771</v>
      </c>
      <c r="M6988" s="5" t="s">
        <v>70</v>
      </c>
      <c r="N6988">
        <v>5</v>
      </c>
      <c r="O6988" t="s">
        <v>167</v>
      </c>
      <c r="P6988" s="1">
        <v>45556</v>
      </c>
      <c r="Q6988" s="1">
        <v>45576</v>
      </c>
      <c r="R6988">
        <v>1659</v>
      </c>
      <c r="S6988" s="4">
        <v>5.8</v>
      </c>
      <c r="T6988" t="s">
        <v>210</v>
      </c>
    </row>
    <row r="6989" spans="1:20" x14ac:dyDescent="0.35">
      <c r="A6989" t="s">
        <v>13772</v>
      </c>
      <c r="B6989" s="5" t="s">
        <v>145</v>
      </c>
      <c r="C6989" s="6">
        <v>82676</v>
      </c>
      <c r="D6989" t="s">
        <v>74</v>
      </c>
      <c r="E6989">
        <v>103345</v>
      </c>
      <c r="F6989" s="5" t="s">
        <v>50</v>
      </c>
      <c r="G6989" s="5" t="s">
        <v>51</v>
      </c>
      <c r="H6989" s="5" t="s">
        <v>75</v>
      </c>
      <c r="I6989" t="s">
        <v>44</v>
      </c>
      <c r="J6989" t="s">
        <v>25</v>
      </c>
      <c r="K6989">
        <v>100</v>
      </c>
      <c r="L6989" s="5" t="s">
        <v>13773</v>
      </c>
      <c r="M6989" s="5" t="s">
        <v>70</v>
      </c>
      <c r="N6989">
        <v>4</v>
      </c>
      <c r="O6989" t="s">
        <v>71</v>
      </c>
      <c r="P6989" s="1">
        <v>45345</v>
      </c>
      <c r="Q6989" s="1">
        <v>45372</v>
      </c>
      <c r="R6989">
        <v>1707</v>
      </c>
      <c r="S6989" s="4">
        <v>6.4</v>
      </c>
      <c r="T6989" t="s">
        <v>38</v>
      </c>
    </row>
    <row r="6990" spans="1:20" x14ac:dyDescent="0.35">
      <c r="A6990" t="s">
        <v>13774</v>
      </c>
      <c r="B6990" s="5" t="s">
        <v>49</v>
      </c>
      <c r="C6990" s="6">
        <v>148614</v>
      </c>
      <c r="D6990" t="s">
        <v>41</v>
      </c>
      <c r="E6990">
        <v>126322</v>
      </c>
      <c r="F6990" s="5" t="s">
        <v>66</v>
      </c>
      <c r="G6990" s="5" t="s">
        <v>42</v>
      </c>
      <c r="H6990" s="5" t="s">
        <v>151</v>
      </c>
      <c r="I6990" t="s">
        <v>35</v>
      </c>
      <c r="J6990" t="s">
        <v>151</v>
      </c>
      <c r="K6990">
        <v>50</v>
      </c>
      <c r="L6990" s="5" t="s">
        <v>13775</v>
      </c>
      <c r="M6990" s="5" t="s">
        <v>28</v>
      </c>
      <c r="N6990">
        <v>9</v>
      </c>
      <c r="O6990" t="s">
        <v>78</v>
      </c>
      <c r="P6990" s="1">
        <v>45387</v>
      </c>
      <c r="Q6990" s="1">
        <v>45436</v>
      </c>
      <c r="R6990">
        <v>1048</v>
      </c>
      <c r="S6990" s="4">
        <v>7.8</v>
      </c>
      <c r="T6990" t="s">
        <v>108</v>
      </c>
    </row>
    <row r="6991" spans="1:20" x14ac:dyDescent="0.35">
      <c r="A6991" t="s">
        <v>13776</v>
      </c>
      <c r="B6991" s="5" t="s">
        <v>91</v>
      </c>
      <c r="C6991" s="6">
        <v>75332</v>
      </c>
      <c r="D6991" t="s">
        <v>22</v>
      </c>
      <c r="E6991">
        <v>75332</v>
      </c>
      <c r="F6991" s="5" t="s">
        <v>50</v>
      </c>
      <c r="G6991" s="5" t="s">
        <v>42</v>
      </c>
      <c r="H6991" s="5" t="s">
        <v>52</v>
      </c>
      <c r="I6991" t="s">
        <v>26</v>
      </c>
      <c r="J6991" t="s">
        <v>82</v>
      </c>
      <c r="K6991">
        <v>100</v>
      </c>
      <c r="L6991" s="5" t="s">
        <v>13777</v>
      </c>
      <c r="M6991" s="5" t="s">
        <v>28</v>
      </c>
      <c r="N6991">
        <v>3</v>
      </c>
      <c r="O6991" t="s">
        <v>135</v>
      </c>
      <c r="P6991" s="1">
        <v>45635</v>
      </c>
      <c r="Q6991" s="1">
        <v>45675</v>
      </c>
      <c r="R6991">
        <v>2177</v>
      </c>
      <c r="S6991" s="4">
        <v>5.7</v>
      </c>
      <c r="T6991" t="s">
        <v>47</v>
      </c>
    </row>
    <row r="6992" spans="1:20" x14ac:dyDescent="0.35">
      <c r="A6992" t="s">
        <v>13778</v>
      </c>
      <c r="B6992" s="5" t="s">
        <v>32</v>
      </c>
      <c r="C6992" s="6">
        <v>170124</v>
      </c>
      <c r="D6992" t="s">
        <v>120</v>
      </c>
      <c r="E6992">
        <v>153112</v>
      </c>
      <c r="F6992" s="5" t="s">
        <v>50</v>
      </c>
      <c r="G6992" s="5" t="s">
        <v>24</v>
      </c>
      <c r="H6992" s="5" t="s">
        <v>121</v>
      </c>
      <c r="I6992" t="s">
        <v>35</v>
      </c>
      <c r="J6992" t="s">
        <v>121</v>
      </c>
      <c r="K6992">
        <v>0</v>
      </c>
      <c r="L6992" s="5" t="s">
        <v>13779</v>
      </c>
      <c r="M6992" s="5" t="s">
        <v>54</v>
      </c>
      <c r="N6992">
        <v>4</v>
      </c>
      <c r="O6992" t="s">
        <v>85</v>
      </c>
      <c r="P6992" s="1">
        <v>45673</v>
      </c>
      <c r="Q6992" s="1">
        <v>45741</v>
      </c>
      <c r="R6992">
        <v>2424</v>
      </c>
      <c r="S6992" s="4">
        <v>6.5</v>
      </c>
      <c r="T6992" t="s">
        <v>89</v>
      </c>
    </row>
    <row r="6993" spans="1:20" x14ac:dyDescent="0.35">
      <c r="A6993" t="s">
        <v>13780</v>
      </c>
      <c r="B6993" s="5" t="s">
        <v>105</v>
      </c>
      <c r="C6993" s="6">
        <v>103653</v>
      </c>
      <c r="D6993" t="s">
        <v>22</v>
      </c>
      <c r="E6993">
        <v>103653</v>
      </c>
      <c r="F6993" s="5" t="s">
        <v>50</v>
      </c>
      <c r="G6993" s="5" t="s">
        <v>59</v>
      </c>
      <c r="H6993" s="5" t="s">
        <v>191</v>
      </c>
      <c r="I6993" t="s">
        <v>26</v>
      </c>
      <c r="J6993" t="s">
        <v>191</v>
      </c>
      <c r="K6993">
        <v>0</v>
      </c>
      <c r="L6993" s="5" t="s">
        <v>13781</v>
      </c>
      <c r="M6993" s="5" t="s">
        <v>54</v>
      </c>
      <c r="N6993">
        <v>2</v>
      </c>
      <c r="O6993" t="s">
        <v>46</v>
      </c>
      <c r="P6993" s="1">
        <v>45526</v>
      </c>
      <c r="Q6993" s="1">
        <v>45561</v>
      </c>
      <c r="R6993">
        <v>1801</v>
      </c>
      <c r="S6993" s="4">
        <v>6.7</v>
      </c>
      <c r="T6993" t="s">
        <v>153</v>
      </c>
    </row>
    <row r="6994" spans="1:20" x14ac:dyDescent="0.35">
      <c r="A6994" t="s">
        <v>13782</v>
      </c>
      <c r="B6994" s="5" t="s">
        <v>28802</v>
      </c>
      <c r="C6994" s="6">
        <v>30142</v>
      </c>
      <c r="D6994" t="s">
        <v>22</v>
      </c>
      <c r="E6994">
        <v>30142</v>
      </c>
      <c r="F6994" s="5" t="s">
        <v>50</v>
      </c>
      <c r="G6994" s="5" t="s">
        <v>51</v>
      </c>
      <c r="H6994" s="5" t="s">
        <v>116</v>
      </c>
      <c r="I6994" t="s">
        <v>35</v>
      </c>
      <c r="J6994" t="s">
        <v>116</v>
      </c>
      <c r="K6994">
        <v>0</v>
      </c>
      <c r="L6994" s="5" t="s">
        <v>13783</v>
      </c>
      <c r="M6994" s="5" t="s">
        <v>28</v>
      </c>
      <c r="N6994">
        <v>4</v>
      </c>
      <c r="O6994" t="s">
        <v>107</v>
      </c>
      <c r="P6994" s="1">
        <v>45684</v>
      </c>
      <c r="Q6994" s="1">
        <v>45719</v>
      </c>
      <c r="R6994">
        <v>1476</v>
      </c>
      <c r="S6994" s="4">
        <v>7.8</v>
      </c>
      <c r="T6994" t="s">
        <v>277</v>
      </c>
    </row>
    <row r="6995" spans="1:20" x14ac:dyDescent="0.35">
      <c r="A6995" t="s">
        <v>13784</v>
      </c>
      <c r="B6995" s="5" t="s">
        <v>28800</v>
      </c>
      <c r="C6995" s="6">
        <v>54940</v>
      </c>
      <c r="D6995" t="s">
        <v>22</v>
      </c>
      <c r="E6995">
        <v>54940</v>
      </c>
      <c r="F6995" s="5" t="s">
        <v>58</v>
      </c>
      <c r="G6995" s="5" t="s">
        <v>42</v>
      </c>
      <c r="H6995" s="5" t="s">
        <v>165</v>
      </c>
      <c r="I6995" t="s">
        <v>26</v>
      </c>
      <c r="J6995" t="s">
        <v>629</v>
      </c>
      <c r="K6995">
        <v>100</v>
      </c>
      <c r="L6995" s="5" t="s">
        <v>13785</v>
      </c>
      <c r="M6995" s="5" t="s">
        <v>70</v>
      </c>
      <c r="N6995">
        <v>1</v>
      </c>
      <c r="O6995" t="s">
        <v>88</v>
      </c>
      <c r="P6995" s="1">
        <v>45541</v>
      </c>
      <c r="Q6995" s="1">
        <v>45565</v>
      </c>
      <c r="R6995">
        <v>2122</v>
      </c>
      <c r="S6995" s="4">
        <v>9.9</v>
      </c>
      <c r="T6995" t="s">
        <v>103</v>
      </c>
    </row>
    <row r="6996" spans="1:20" x14ac:dyDescent="0.35">
      <c r="A6996" t="s">
        <v>13786</v>
      </c>
      <c r="B6996" s="5" t="s">
        <v>105</v>
      </c>
      <c r="C6996" s="6">
        <v>84125</v>
      </c>
      <c r="D6996" t="s">
        <v>22</v>
      </c>
      <c r="E6996">
        <v>84125</v>
      </c>
      <c r="F6996" s="5" t="s">
        <v>50</v>
      </c>
      <c r="G6996" s="5" t="s">
        <v>51</v>
      </c>
      <c r="H6996" s="5" t="s">
        <v>101</v>
      </c>
      <c r="I6996" t="s">
        <v>44</v>
      </c>
      <c r="J6996" t="s">
        <v>101</v>
      </c>
      <c r="K6996">
        <v>0</v>
      </c>
      <c r="L6996" s="5" t="s">
        <v>13787</v>
      </c>
      <c r="M6996" s="5" t="s">
        <v>70</v>
      </c>
      <c r="N6996">
        <v>3</v>
      </c>
      <c r="O6996" t="s">
        <v>147</v>
      </c>
      <c r="P6996" s="1">
        <v>45436</v>
      </c>
      <c r="Q6996" s="1">
        <v>45466</v>
      </c>
      <c r="R6996">
        <v>1222</v>
      </c>
      <c r="S6996" s="4">
        <v>7.4</v>
      </c>
      <c r="T6996" t="s">
        <v>38</v>
      </c>
    </row>
    <row r="6997" spans="1:20" x14ac:dyDescent="0.35">
      <c r="A6997" t="s">
        <v>13788</v>
      </c>
      <c r="B6997" s="5" t="s">
        <v>217</v>
      </c>
      <c r="C6997" s="6">
        <v>221441</v>
      </c>
      <c r="D6997" t="s">
        <v>41</v>
      </c>
      <c r="E6997">
        <v>188225</v>
      </c>
      <c r="F6997" s="5" t="s">
        <v>23</v>
      </c>
      <c r="G6997" s="5" t="s">
        <v>59</v>
      </c>
      <c r="H6997" s="5" t="s">
        <v>60</v>
      </c>
      <c r="I6997" t="s">
        <v>35</v>
      </c>
      <c r="J6997" t="s">
        <v>1192</v>
      </c>
      <c r="K6997">
        <v>100</v>
      </c>
      <c r="L6997" s="5" t="s">
        <v>13789</v>
      </c>
      <c r="M6997" s="5" t="s">
        <v>37</v>
      </c>
      <c r="N6997">
        <v>19</v>
      </c>
      <c r="O6997" t="s">
        <v>147</v>
      </c>
      <c r="P6997" s="1">
        <v>45598</v>
      </c>
      <c r="Q6997" s="1">
        <v>45668</v>
      </c>
      <c r="R6997">
        <v>1718</v>
      </c>
      <c r="S6997" s="4">
        <v>5.9</v>
      </c>
      <c r="T6997" t="s">
        <v>153</v>
      </c>
    </row>
    <row r="6998" spans="1:20" x14ac:dyDescent="0.35">
      <c r="A6998" t="s">
        <v>13790</v>
      </c>
      <c r="B6998" s="5" t="s">
        <v>28801</v>
      </c>
      <c r="C6998" s="6">
        <v>64993</v>
      </c>
      <c r="D6998" t="s">
        <v>41</v>
      </c>
      <c r="E6998">
        <v>55244</v>
      </c>
      <c r="F6998" s="5" t="s">
        <v>58</v>
      </c>
      <c r="G6998" s="5" t="s">
        <v>59</v>
      </c>
      <c r="H6998" s="5" t="s">
        <v>126</v>
      </c>
      <c r="I6998" t="s">
        <v>44</v>
      </c>
      <c r="J6998" t="s">
        <v>186</v>
      </c>
      <c r="K6998">
        <v>0</v>
      </c>
      <c r="L6998" s="5" t="s">
        <v>13791</v>
      </c>
      <c r="M6998" s="5" t="s">
        <v>37</v>
      </c>
      <c r="N6998">
        <v>0</v>
      </c>
      <c r="O6998" t="s">
        <v>147</v>
      </c>
      <c r="P6998" s="1">
        <v>45314</v>
      </c>
      <c r="Q6998" s="1">
        <v>45375</v>
      </c>
      <c r="R6998">
        <v>2180</v>
      </c>
      <c r="S6998" s="4">
        <v>5.8</v>
      </c>
      <c r="T6998" t="s">
        <v>153</v>
      </c>
    </row>
    <row r="6999" spans="1:20" x14ac:dyDescent="0.35">
      <c r="A6999" t="s">
        <v>13792</v>
      </c>
      <c r="B6999" s="5" t="s">
        <v>28802</v>
      </c>
      <c r="C6999" s="6">
        <v>114387</v>
      </c>
      <c r="D6999" t="s">
        <v>74</v>
      </c>
      <c r="E6999">
        <v>142984</v>
      </c>
      <c r="F6999" s="5" t="s">
        <v>50</v>
      </c>
      <c r="G6999" s="5" t="s">
        <v>51</v>
      </c>
      <c r="H6999" s="5" t="s">
        <v>75</v>
      </c>
      <c r="I6999" t="s">
        <v>35</v>
      </c>
      <c r="J6999" t="s">
        <v>75</v>
      </c>
      <c r="K6999">
        <v>100</v>
      </c>
      <c r="L6999" s="5" t="s">
        <v>13793</v>
      </c>
      <c r="M6999" s="5" t="s">
        <v>28</v>
      </c>
      <c r="N6999">
        <v>2</v>
      </c>
      <c r="O6999" t="s">
        <v>167</v>
      </c>
      <c r="P6999" s="1">
        <v>45539</v>
      </c>
      <c r="Q6999" s="1">
        <v>45586</v>
      </c>
      <c r="R6999">
        <v>2379</v>
      </c>
      <c r="S6999" s="4">
        <v>5.8</v>
      </c>
      <c r="T6999" t="s">
        <v>47</v>
      </c>
    </row>
    <row r="7000" spans="1:20" x14ac:dyDescent="0.35">
      <c r="A7000" t="s">
        <v>13794</v>
      </c>
      <c r="B7000" s="5" t="s">
        <v>174</v>
      </c>
      <c r="C7000" s="6">
        <v>87162</v>
      </c>
      <c r="D7000" t="s">
        <v>65</v>
      </c>
      <c r="E7000">
        <v>113311</v>
      </c>
      <c r="F7000" s="5" t="s">
        <v>58</v>
      </c>
      <c r="G7000" s="5" t="s">
        <v>24</v>
      </c>
      <c r="H7000" s="5" t="s">
        <v>67</v>
      </c>
      <c r="I7000" t="s">
        <v>35</v>
      </c>
      <c r="J7000" t="s">
        <v>192</v>
      </c>
      <c r="K7000">
        <v>50</v>
      </c>
      <c r="L7000" s="5" t="s">
        <v>13795</v>
      </c>
      <c r="M7000" s="5" t="s">
        <v>70</v>
      </c>
      <c r="N7000">
        <v>1</v>
      </c>
      <c r="O7000" t="s">
        <v>78</v>
      </c>
      <c r="P7000" s="1">
        <v>45508</v>
      </c>
      <c r="Q7000" s="1">
        <v>45545</v>
      </c>
      <c r="R7000">
        <v>2232</v>
      </c>
      <c r="S7000" s="4">
        <v>8.4</v>
      </c>
      <c r="T7000" t="s">
        <v>108</v>
      </c>
    </row>
    <row r="7001" spans="1:20" x14ac:dyDescent="0.35">
      <c r="A7001" t="s">
        <v>13796</v>
      </c>
      <c r="B7001" s="5" t="s">
        <v>32</v>
      </c>
      <c r="C7001" s="6">
        <v>117970</v>
      </c>
      <c r="D7001" t="s">
        <v>22</v>
      </c>
      <c r="E7001">
        <v>117970</v>
      </c>
      <c r="F7001" s="5" t="s">
        <v>50</v>
      </c>
      <c r="G7001" s="5" t="s">
        <v>51</v>
      </c>
      <c r="H7001" s="5" t="s">
        <v>101</v>
      </c>
      <c r="I7001" t="s">
        <v>35</v>
      </c>
      <c r="J7001" t="s">
        <v>299</v>
      </c>
      <c r="K7001">
        <v>100</v>
      </c>
      <c r="L7001" s="5" t="s">
        <v>12461</v>
      </c>
      <c r="M7001" s="5" t="s">
        <v>37</v>
      </c>
      <c r="N7001">
        <v>2</v>
      </c>
      <c r="O7001" t="s">
        <v>62</v>
      </c>
      <c r="P7001" s="1">
        <v>45378</v>
      </c>
      <c r="Q7001" s="1">
        <v>45409</v>
      </c>
      <c r="R7001">
        <v>2075</v>
      </c>
      <c r="S7001" s="4">
        <v>5.6</v>
      </c>
      <c r="T7001" t="s">
        <v>79</v>
      </c>
    </row>
    <row r="7002" spans="1:20" x14ac:dyDescent="0.35">
      <c r="A7002" t="s">
        <v>13797</v>
      </c>
      <c r="B7002" s="5" t="s">
        <v>28802</v>
      </c>
      <c r="C7002" s="6">
        <v>111336</v>
      </c>
      <c r="D7002" t="s">
        <v>22</v>
      </c>
      <c r="E7002">
        <v>111336</v>
      </c>
      <c r="F7002" s="5" t="s">
        <v>66</v>
      </c>
      <c r="G7002" s="5" t="s">
        <v>42</v>
      </c>
      <c r="H7002" s="5" t="s">
        <v>129</v>
      </c>
      <c r="I7002" t="s">
        <v>44</v>
      </c>
      <c r="J7002" t="s">
        <v>129</v>
      </c>
      <c r="K7002">
        <v>0</v>
      </c>
      <c r="L7002" s="5" t="s">
        <v>13798</v>
      </c>
      <c r="M7002" s="5" t="s">
        <v>54</v>
      </c>
      <c r="N7002">
        <v>7</v>
      </c>
      <c r="O7002" t="s">
        <v>107</v>
      </c>
      <c r="P7002" s="1">
        <v>45365</v>
      </c>
      <c r="Q7002" s="1">
        <v>45414</v>
      </c>
      <c r="R7002">
        <v>1486</v>
      </c>
      <c r="S7002" s="4">
        <v>5.5</v>
      </c>
      <c r="T7002" t="s">
        <v>243</v>
      </c>
    </row>
    <row r="7003" spans="1:20" x14ac:dyDescent="0.35">
      <c r="A7003" t="s">
        <v>13799</v>
      </c>
      <c r="B7003" s="5" t="s">
        <v>28800</v>
      </c>
      <c r="C7003" s="6">
        <v>86134</v>
      </c>
      <c r="D7003" t="s">
        <v>92</v>
      </c>
      <c r="E7003">
        <v>64601</v>
      </c>
      <c r="F7003" s="5" t="s">
        <v>50</v>
      </c>
      <c r="G7003" s="5" t="s">
        <v>51</v>
      </c>
      <c r="H7003" s="5" t="s">
        <v>93</v>
      </c>
      <c r="I7003" t="s">
        <v>44</v>
      </c>
      <c r="J7003" t="s">
        <v>93</v>
      </c>
      <c r="K7003">
        <v>0</v>
      </c>
      <c r="L7003" s="5" t="s">
        <v>13800</v>
      </c>
      <c r="M7003" s="5" t="s">
        <v>28</v>
      </c>
      <c r="N7003">
        <v>4</v>
      </c>
      <c r="O7003" t="s">
        <v>135</v>
      </c>
      <c r="P7003" s="1">
        <v>45596</v>
      </c>
      <c r="Q7003" s="1">
        <v>45622</v>
      </c>
      <c r="R7003">
        <v>2104</v>
      </c>
      <c r="S7003" s="4">
        <v>6.7</v>
      </c>
      <c r="T7003" t="s">
        <v>136</v>
      </c>
    </row>
    <row r="7004" spans="1:20" x14ac:dyDescent="0.35">
      <c r="A7004" t="s">
        <v>13801</v>
      </c>
      <c r="B7004" s="5" t="s">
        <v>40</v>
      </c>
      <c r="C7004" s="6">
        <v>159132</v>
      </c>
      <c r="D7004" t="s">
        <v>22</v>
      </c>
      <c r="E7004">
        <v>159132</v>
      </c>
      <c r="F7004" s="5" t="s">
        <v>23</v>
      </c>
      <c r="G7004" s="5" t="s">
        <v>42</v>
      </c>
      <c r="H7004" s="5" t="s">
        <v>52</v>
      </c>
      <c r="I7004" t="s">
        <v>26</v>
      </c>
      <c r="J7004" t="s">
        <v>52</v>
      </c>
      <c r="K7004">
        <v>50</v>
      </c>
      <c r="L7004" s="5" t="s">
        <v>10412</v>
      </c>
      <c r="M7004" s="5" t="s">
        <v>54</v>
      </c>
      <c r="N7004">
        <v>18</v>
      </c>
      <c r="O7004" t="s">
        <v>172</v>
      </c>
      <c r="P7004" s="1">
        <v>45535</v>
      </c>
      <c r="Q7004" s="1">
        <v>45569</v>
      </c>
      <c r="R7004">
        <v>1832</v>
      </c>
      <c r="S7004" s="4">
        <v>9</v>
      </c>
      <c r="T7004" t="s">
        <v>89</v>
      </c>
    </row>
    <row r="7005" spans="1:20" x14ac:dyDescent="0.35">
      <c r="A7005" t="s">
        <v>13802</v>
      </c>
      <c r="B7005" s="5" t="s">
        <v>179</v>
      </c>
      <c r="C7005" s="6">
        <v>88313</v>
      </c>
      <c r="D7005" t="s">
        <v>22</v>
      </c>
      <c r="E7005">
        <v>88313</v>
      </c>
      <c r="F7005" s="5" t="s">
        <v>58</v>
      </c>
      <c r="G7005" s="5" t="s">
        <v>42</v>
      </c>
      <c r="H7005" s="5" t="s">
        <v>101</v>
      </c>
      <c r="I7005" t="s">
        <v>26</v>
      </c>
      <c r="J7005" t="s">
        <v>101</v>
      </c>
      <c r="K7005">
        <v>0</v>
      </c>
      <c r="L7005" s="5" t="s">
        <v>13803</v>
      </c>
      <c r="M7005" s="5" t="s">
        <v>28</v>
      </c>
      <c r="N7005">
        <v>1</v>
      </c>
      <c r="O7005" t="s">
        <v>107</v>
      </c>
      <c r="P7005" s="1">
        <v>45636</v>
      </c>
      <c r="Q7005" s="1">
        <v>45700</v>
      </c>
      <c r="R7005">
        <v>2142</v>
      </c>
      <c r="S7005" s="4">
        <v>7.1</v>
      </c>
      <c r="T7005" t="s">
        <v>95</v>
      </c>
    </row>
    <row r="7006" spans="1:20" x14ac:dyDescent="0.35">
      <c r="A7006" t="s">
        <v>13804</v>
      </c>
      <c r="B7006" s="5" t="s">
        <v>28799</v>
      </c>
      <c r="C7006" s="6">
        <v>147619</v>
      </c>
      <c r="D7006" t="s">
        <v>22</v>
      </c>
      <c r="E7006">
        <v>147619</v>
      </c>
      <c r="F7006" s="5" t="s">
        <v>23</v>
      </c>
      <c r="G7006" s="5" t="s">
        <v>51</v>
      </c>
      <c r="H7006" s="5" t="s">
        <v>101</v>
      </c>
      <c r="I7006" t="s">
        <v>44</v>
      </c>
      <c r="J7006" t="s">
        <v>101</v>
      </c>
      <c r="K7006">
        <v>0</v>
      </c>
      <c r="L7006" s="5" t="s">
        <v>13805</v>
      </c>
      <c r="M7006" s="5" t="s">
        <v>28</v>
      </c>
      <c r="N7006">
        <v>17</v>
      </c>
      <c r="O7006" t="s">
        <v>131</v>
      </c>
      <c r="P7006" s="1">
        <v>45472</v>
      </c>
      <c r="Q7006" s="1">
        <v>45488</v>
      </c>
      <c r="R7006">
        <v>1756</v>
      </c>
      <c r="S7006" s="4">
        <v>5.6</v>
      </c>
      <c r="T7006" t="s">
        <v>47</v>
      </c>
    </row>
    <row r="7007" spans="1:20" x14ac:dyDescent="0.35">
      <c r="A7007" t="s">
        <v>13806</v>
      </c>
      <c r="B7007" s="5" t="s">
        <v>91</v>
      </c>
      <c r="C7007" s="6">
        <v>41968</v>
      </c>
      <c r="D7007" t="s">
        <v>22</v>
      </c>
      <c r="E7007">
        <v>41968</v>
      </c>
      <c r="F7007" s="5" t="s">
        <v>50</v>
      </c>
      <c r="G7007" s="5" t="s">
        <v>42</v>
      </c>
      <c r="H7007" s="5" t="s">
        <v>116</v>
      </c>
      <c r="I7007" t="s">
        <v>35</v>
      </c>
      <c r="J7007" t="s">
        <v>116</v>
      </c>
      <c r="K7007">
        <v>50</v>
      </c>
      <c r="L7007" s="5" t="s">
        <v>13807</v>
      </c>
      <c r="M7007" s="5" t="s">
        <v>54</v>
      </c>
      <c r="N7007">
        <v>4</v>
      </c>
      <c r="O7007" t="s">
        <v>147</v>
      </c>
      <c r="P7007" s="1">
        <v>45729</v>
      </c>
      <c r="Q7007" s="1">
        <v>45787</v>
      </c>
      <c r="R7007">
        <v>2229</v>
      </c>
      <c r="S7007" s="4">
        <v>9.9</v>
      </c>
      <c r="T7007" t="s">
        <v>136</v>
      </c>
    </row>
    <row r="7008" spans="1:20" x14ac:dyDescent="0.35">
      <c r="A7008" t="s">
        <v>13808</v>
      </c>
      <c r="B7008" s="5" t="s">
        <v>21</v>
      </c>
      <c r="C7008" s="6">
        <v>68997</v>
      </c>
      <c r="D7008" t="s">
        <v>22</v>
      </c>
      <c r="E7008">
        <v>68997</v>
      </c>
      <c r="F7008" s="5" t="s">
        <v>58</v>
      </c>
      <c r="G7008" s="5" t="s">
        <v>42</v>
      </c>
      <c r="H7008" s="5" t="s">
        <v>165</v>
      </c>
      <c r="I7008" t="s">
        <v>35</v>
      </c>
      <c r="J7008" t="s">
        <v>1211</v>
      </c>
      <c r="K7008">
        <v>50</v>
      </c>
      <c r="L7008" s="5" t="s">
        <v>13809</v>
      </c>
      <c r="M7008" s="5" t="s">
        <v>37</v>
      </c>
      <c r="N7008">
        <v>1</v>
      </c>
      <c r="O7008" t="s">
        <v>172</v>
      </c>
      <c r="P7008" s="1">
        <v>45508</v>
      </c>
      <c r="Q7008" s="1">
        <v>45572</v>
      </c>
      <c r="R7008">
        <v>2237</v>
      </c>
      <c r="S7008" s="4">
        <v>6.6</v>
      </c>
      <c r="T7008" t="s">
        <v>63</v>
      </c>
    </row>
    <row r="7009" spans="1:20" x14ac:dyDescent="0.35">
      <c r="A7009" t="s">
        <v>13810</v>
      </c>
      <c r="B7009" s="5" t="s">
        <v>21</v>
      </c>
      <c r="C7009" s="6">
        <v>81660</v>
      </c>
      <c r="D7009" t="s">
        <v>22</v>
      </c>
      <c r="E7009">
        <v>81660</v>
      </c>
      <c r="F7009" s="5" t="s">
        <v>58</v>
      </c>
      <c r="G7009" s="5" t="s">
        <v>51</v>
      </c>
      <c r="H7009" s="5" t="s">
        <v>191</v>
      </c>
      <c r="I7009" t="s">
        <v>35</v>
      </c>
      <c r="J7009" t="s">
        <v>191</v>
      </c>
      <c r="K7009">
        <v>50</v>
      </c>
      <c r="L7009" s="5" t="s">
        <v>13811</v>
      </c>
      <c r="M7009" s="5" t="s">
        <v>70</v>
      </c>
      <c r="N7009">
        <v>0</v>
      </c>
      <c r="O7009" t="s">
        <v>88</v>
      </c>
      <c r="P7009" s="1">
        <v>45366</v>
      </c>
      <c r="Q7009" s="1">
        <v>45381</v>
      </c>
      <c r="R7009">
        <v>2337</v>
      </c>
      <c r="S7009" s="4">
        <v>5.7</v>
      </c>
      <c r="T7009" t="s">
        <v>153</v>
      </c>
    </row>
    <row r="7010" spans="1:20" x14ac:dyDescent="0.35">
      <c r="A7010" t="s">
        <v>13812</v>
      </c>
      <c r="B7010" s="5" t="s">
        <v>179</v>
      </c>
      <c r="C7010" s="6">
        <v>151107</v>
      </c>
      <c r="D7010" t="s">
        <v>92</v>
      </c>
      <c r="E7010">
        <v>113330</v>
      </c>
      <c r="F7010" s="5" t="s">
        <v>66</v>
      </c>
      <c r="G7010" s="5" t="s">
        <v>42</v>
      </c>
      <c r="H7010" s="5" t="s">
        <v>93</v>
      </c>
      <c r="I7010" t="s">
        <v>26</v>
      </c>
      <c r="J7010" t="s">
        <v>93</v>
      </c>
      <c r="K7010">
        <v>100</v>
      </c>
      <c r="L7010" s="5" t="s">
        <v>13813</v>
      </c>
      <c r="M7010" s="5" t="s">
        <v>70</v>
      </c>
      <c r="N7010">
        <v>7</v>
      </c>
      <c r="O7010" t="s">
        <v>88</v>
      </c>
      <c r="P7010" s="1">
        <v>45480</v>
      </c>
      <c r="Q7010" s="1">
        <v>45553</v>
      </c>
      <c r="R7010">
        <v>1900</v>
      </c>
      <c r="S7010" s="4">
        <v>5.9</v>
      </c>
      <c r="T7010" t="s">
        <v>243</v>
      </c>
    </row>
    <row r="7011" spans="1:20" x14ac:dyDescent="0.35">
      <c r="A7011" t="s">
        <v>13814</v>
      </c>
      <c r="B7011" s="5" t="s">
        <v>100</v>
      </c>
      <c r="C7011" s="6">
        <v>54435</v>
      </c>
      <c r="D7011" t="s">
        <v>22</v>
      </c>
      <c r="E7011">
        <v>54435</v>
      </c>
      <c r="F7011" s="5" t="s">
        <v>58</v>
      </c>
      <c r="G7011" s="5" t="s">
        <v>59</v>
      </c>
      <c r="H7011" s="5" t="s">
        <v>25</v>
      </c>
      <c r="I7011" t="s">
        <v>26</v>
      </c>
      <c r="J7011" t="s">
        <v>1090</v>
      </c>
      <c r="K7011">
        <v>50</v>
      </c>
      <c r="L7011" s="5" t="s">
        <v>13815</v>
      </c>
      <c r="M7011" s="5" t="s">
        <v>54</v>
      </c>
      <c r="N7011">
        <v>0</v>
      </c>
      <c r="O7011" t="s">
        <v>112</v>
      </c>
      <c r="P7011" s="1">
        <v>45682</v>
      </c>
      <c r="Q7011" s="1">
        <v>45736</v>
      </c>
      <c r="R7011">
        <v>1222</v>
      </c>
      <c r="S7011" s="4">
        <v>8.1999999999999993</v>
      </c>
      <c r="T7011" t="s">
        <v>38</v>
      </c>
    </row>
    <row r="7012" spans="1:20" x14ac:dyDescent="0.35">
      <c r="A7012" t="s">
        <v>13816</v>
      </c>
      <c r="B7012" s="5" t="s">
        <v>217</v>
      </c>
      <c r="C7012" s="6">
        <v>295862</v>
      </c>
      <c r="D7012" t="s">
        <v>41</v>
      </c>
      <c r="E7012">
        <v>251483</v>
      </c>
      <c r="F7012" s="5" t="s">
        <v>23</v>
      </c>
      <c r="G7012" s="5" t="s">
        <v>59</v>
      </c>
      <c r="H7012" s="5" t="s">
        <v>126</v>
      </c>
      <c r="I7012" t="s">
        <v>35</v>
      </c>
      <c r="J7012" t="s">
        <v>126</v>
      </c>
      <c r="K7012">
        <v>0</v>
      </c>
      <c r="L7012" s="5" t="s">
        <v>13817</v>
      </c>
      <c r="M7012" s="5" t="s">
        <v>54</v>
      </c>
      <c r="N7012">
        <v>16</v>
      </c>
      <c r="O7012" t="s">
        <v>71</v>
      </c>
      <c r="P7012" s="1">
        <v>45389</v>
      </c>
      <c r="Q7012" s="1">
        <v>45430</v>
      </c>
      <c r="R7012">
        <v>1139</v>
      </c>
      <c r="S7012" s="4">
        <v>8</v>
      </c>
      <c r="T7012" t="s">
        <v>30</v>
      </c>
    </row>
    <row r="7013" spans="1:20" x14ac:dyDescent="0.35">
      <c r="A7013" t="s">
        <v>13818</v>
      </c>
      <c r="B7013" s="5" t="s">
        <v>28799</v>
      </c>
      <c r="C7013" s="6">
        <v>110402</v>
      </c>
      <c r="D7013" t="s">
        <v>41</v>
      </c>
      <c r="E7013">
        <v>93842</v>
      </c>
      <c r="F7013" s="5" t="s">
        <v>66</v>
      </c>
      <c r="G7013" s="5" t="s">
        <v>51</v>
      </c>
      <c r="H7013" s="5" t="s">
        <v>60</v>
      </c>
      <c r="I7013" t="s">
        <v>26</v>
      </c>
      <c r="J7013" t="s">
        <v>60</v>
      </c>
      <c r="K7013">
        <v>100</v>
      </c>
      <c r="L7013" s="5" t="s">
        <v>773</v>
      </c>
      <c r="M7013" s="5" t="s">
        <v>70</v>
      </c>
      <c r="N7013">
        <v>9</v>
      </c>
      <c r="O7013" t="s">
        <v>135</v>
      </c>
      <c r="P7013" s="1">
        <v>45467</v>
      </c>
      <c r="Q7013" s="1">
        <v>45502</v>
      </c>
      <c r="R7013">
        <v>2427</v>
      </c>
      <c r="S7013" s="4">
        <v>7.1</v>
      </c>
      <c r="T7013" t="s">
        <v>243</v>
      </c>
    </row>
    <row r="7014" spans="1:20" x14ac:dyDescent="0.35">
      <c r="A7014" t="s">
        <v>13819</v>
      </c>
      <c r="B7014" s="5" t="s">
        <v>21</v>
      </c>
      <c r="C7014" s="6">
        <v>97747</v>
      </c>
      <c r="D7014" t="s">
        <v>74</v>
      </c>
      <c r="E7014">
        <v>122184</v>
      </c>
      <c r="F7014" s="5" t="s">
        <v>50</v>
      </c>
      <c r="G7014" s="5" t="s">
        <v>24</v>
      </c>
      <c r="H7014" s="5" t="s">
        <v>75</v>
      </c>
      <c r="I7014" t="s">
        <v>26</v>
      </c>
      <c r="J7014" t="s">
        <v>52</v>
      </c>
      <c r="K7014">
        <v>0</v>
      </c>
      <c r="L7014" s="5" t="s">
        <v>13820</v>
      </c>
      <c r="M7014" s="5" t="s">
        <v>54</v>
      </c>
      <c r="N7014">
        <v>4</v>
      </c>
      <c r="O7014" t="s">
        <v>172</v>
      </c>
      <c r="P7014" s="1">
        <v>45494</v>
      </c>
      <c r="Q7014" s="1">
        <v>45547</v>
      </c>
      <c r="R7014">
        <v>1776</v>
      </c>
      <c r="S7014" s="4">
        <v>9.6999999999999993</v>
      </c>
      <c r="T7014" t="s">
        <v>55</v>
      </c>
    </row>
    <row r="7015" spans="1:20" x14ac:dyDescent="0.35">
      <c r="A7015" t="s">
        <v>13821</v>
      </c>
      <c r="B7015" s="5" t="s">
        <v>73</v>
      </c>
      <c r="C7015" s="6">
        <v>57591</v>
      </c>
      <c r="D7015" t="s">
        <v>41</v>
      </c>
      <c r="E7015">
        <v>48952</v>
      </c>
      <c r="F7015" s="5" t="s">
        <v>58</v>
      </c>
      <c r="G7015" s="5" t="s">
        <v>51</v>
      </c>
      <c r="H7015" s="5" t="s">
        <v>126</v>
      </c>
      <c r="I7015" t="s">
        <v>26</v>
      </c>
      <c r="J7015" t="s">
        <v>126</v>
      </c>
      <c r="K7015">
        <v>100</v>
      </c>
      <c r="L7015" s="5" t="s">
        <v>13822</v>
      </c>
      <c r="M7015" s="5" t="s">
        <v>28</v>
      </c>
      <c r="N7015">
        <v>1</v>
      </c>
      <c r="O7015" t="s">
        <v>167</v>
      </c>
      <c r="P7015" s="1">
        <v>45596</v>
      </c>
      <c r="Q7015" s="1">
        <v>45663</v>
      </c>
      <c r="R7015">
        <v>1101</v>
      </c>
      <c r="S7015" s="4">
        <v>9.9</v>
      </c>
      <c r="T7015" t="s">
        <v>103</v>
      </c>
    </row>
    <row r="7016" spans="1:20" x14ac:dyDescent="0.35">
      <c r="A7016" t="s">
        <v>13823</v>
      </c>
      <c r="B7016" s="5" t="s">
        <v>179</v>
      </c>
      <c r="C7016" s="6">
        <v>202829</v>
      </c>
      <c r="D7016" t="s">
        <v>22</v>
      </c>
      <c r="E7016">
        <v>202829</v>
      </c>
      <c r="F7016" s="5" t="s">
        <v>23</v>
      </c>
      <c r="G7016" s="5" t="s">
        <v>59</v>
      </c>
      <c r="H7016" s="5" t="s">
        <v>52</v>
      </c>
      <c r="I7016" t="s">
        <v>44</v>
      </c>
      <c r="J7016" t="s">
        <v>52</v>
      </c>
      <c r="K7016">
        <v>100</v>
      </c>
      <c r="L7016" s="5" t="s">
        <v>13824</v>
      </c>
      <c r="M7016" s="5" t="s">
        <v>28</v>
      </c>
      <c r="N7016">
        <v>11</v>
      </c>
      <c r="O7016" t="s">
        <v>62</v>
      </c>
      <c r="P7016" s="1">
        <v>45329</v>
      </c>
      <c r="Q7016" s="1">
        <v>45363</v>
      </c>
      <c r="R7016">
        <v>840</v>
      </c>
      <c r="S7016" s="4">
        <v>6.5</v>
      </c>
      <c r="T7016" t="s">
        <v>103</v>
      </c>
    </row>
    <row r="7017" spans="1:20" x14ac:dyDescent="0.35">
      <c r="A7017" t="s">
        <v>13825</v>
      </c>
      <c r="B7017" s="5" t="s">
        <v>179</v>
      </c>
      <c r="C7017" s="6">
        <v>49667</v>
      </c>
      <c r="D7017" t="s">
        <v>74</v>
      </c>
      <c r="E7017">
        <v>62084</v>
      </c>
      <c r="F7017" s="5" t="s">
        <v>58</v>
      </c>
      <c r="G7017" s="5" t="s">
        <v>59</v>
      </c>
      <c r="H7017" s="5" t="s">
        <v>75</v>
      </c>
      <c r="I7017" t="s">
        <v>26</v>
      </c>
      <c r="J7017" t="s">
        <v>75</v>
      </c>
      <c r="K7017">
        <v>0</v>
      </c>
      <c r="L7017" s="5" t="s">
        <v>13826</v>
      </c>
      <c r="M7017" s="5" t="s">
        <v>37</v>
      </c>
      <c r="N7017">
        <v>0</v>
      </c>
      <c r="O7017" t="s">
        <v>131</v>
      </c>
      <c r="P7017" s="1">
        <v>45569</v>
      </c>
      <c r="Q7017" s="1">
        <v>45607</v>
      </c>
      <c r="R7017">
        <v>1038</v>
      </c>
      <c r="S7017" s="4">
        <v>6.7</v>
      </c>
      <c r="T7017" t="s">
        <v>89</v>
      </c>
    </row>
    <row r="7018" spans="1:20" x14ac:dyDescent="0.35">
      <c r="A7018" t="s">
        <v>13827</v>
      </c>
      <c r="B7018" s="5" t="s">
        <v>105</v>
      </c>
      <c r="C7018" s="6">
        <v>107663</v>
      </c>
      <c r="D7018" t="s">
        <v>120</v>
      </c>
      <c r="E7018">
        <v>96897</v>
      </c>
      <c r="F7018" s="5" t="s">
        <v>58</v>
      </c>
      <c r="G7018" s="5" t="s">
        <v>24</v>
      </c>
      <c r="H7018" s="5" t="s">
        <v>121</v>
      </c>
      <c r="I7018" t="s">
        <v>35</v>
      </c>
      <c r="J7018" t="s">
        <v>121</v>
      </c>
      <c r="K7018">
        <v>50</v>
      </c>
      <c r="L7018" s="5" t="s">
        <v>3742</v>
      </c>
      <c r="M7018" s="5" t="s">
        <v>37</v>
      </c>
      <c r="N7018">
        <v>0</v>
      </c>
      <c r="O7018" t="s">
        <v>167</v>
      </c>
      <c r="P7018" s="1">
        <v>45714</v>
      </c>
      <c r="Q7018" s="1">
        <v>45761</v>
      </c>
      <c r="R7018">
        <v>1016</v>
      </c>
      <c r="S7018" s="4">
        <v>6.2</v>
      </c>
      <c r="T7018" t="s">
        <v>136</v>
      </c>
    </row>
    <row r="7019" spans="1:20" x14ac:dyDescent="0.35">
      <c r="A7019" t="s">
        <v>13828</v>
      </c>
      <c r="B7019" s="5" t="s">
        <v>40</v>
      </c>
      <c r="C7019" s="6">
        <v>114200</v>
      </c>
      <c r="D7019" t="s">
        <v>22</v>
      </c>
      <c r="E7019">
        <v>114200</v>
      </c>
      <c r="F7019" s="5" t="s">
        <v>66</v>
      </c>
      <c r="G7019" s="5" t="s">
        <v>42</v>
      </c>
      <c r="H7019" s="5" t="s">
        <v>191</v>
      </c>
      <c r="I7019" t="s">
        <v>44</v>
      </c>
      <c r="J7019" t="s">
        <v>67</v>
      </c>
      <c r="K7019">
        <v>100</v>
      </c>
      <c r="L7019" s="5" t="s">
        <v>13829</v>
      </c>
      <c r="M7019" s="5" t="s">
        <v>28</v>
      </c>
      <c r="N7019">
        <v>6</v>
      </c>
      <c r="O7019" t="s">
        <v>167</v>
      </c>
      <c r="P7019" s="1">
        <v>45429</v>
      </c>
      <c r="Q7019" s="1">
        <v>45454</v>
      </c>
      <c r="R7019">
        <v>2297</v>
      </c>
      <c r="S7019" s="4">
        <v>6.9</v>
      </c>
      <c r="T7019" t="s">
        <v>38</v>
      </c>
    </row>
    <row r="7020" spans="1:20" x14ac:dyDescent="0.35">
      <c r="A7020" t="s">
        <v>13830</v>
      </c>
      <c r="B7020" s="5" t="s">
        <v>217</v>
      </c>
      <c r="C7020" s="6">
        <v>195219</v>
      </c>
      <c r="D7020" t="s">
        <v>92</v>
      </c>
      <c r="E7020">
        <v>146414</v>
      </c>
      <c r="F7020" s="5" t="s">
        <v>23</v>
      </c>
      <c r="G7020" s="5" t="s">
        <v>42</v>
      </c>
      <c r="H7020" s="5" t="s">
        <v>93</v>
      </c>
      <c r="I7020" t="s">
        <v>35</v>
      </c>
      <c r="J7020" t="s">
        <v>93</v>
      </c>
      <c r="K7020">
        <v>50</v>
      </c>
      <c r="L7020" s="5" t="s">
        <v>13831</v>
      </c>
      <c r="M7020" s="5" t="s">
        <v>28</v>
      </c>
      <c r="N7020">
        <v>11</v>
      </c>
      <c r="O7020" t="s">
        <v>85</v>
      </c>
      <c r="P7020" s="1">
        <v>45517</v>
      </c>
      <c r="Q7020" s="1">
        <v>45533</v>
      </c>
      <c r="R7020">
        <v>1251</v>
      </c>
      <c r="S7020" s="4">
        <v>9.3000000000000007</v>
      </c>
      <c r="T7020" t="s">
        <v>47</v>
      </c>
    </row>
    <row r="7021" spans="1:20" x14ac:dyDescent="0.35">
      <c r="A7021" t="s">
        <v>13832</v>
      </c>
      <c r="B7021" s="5" t="s">
        <v>105</v>
      </c>
      <c r="C7021" s="6">
        <v>174084</v>
      </c>
      <c r="D7021" t="s">
        <v>33</v>
      </c>
      <c r="E7021">
        <v>19149240</v>
      </c>
      <c r="F7021" s="5" t="s">
        <v>23</v>
      </c>
      <c r="G7021" s="5" t="s">
        <v>42</v>
      </c>
      <c r="H7021" s="5" t="s">
        <v>34</v>
      </c>
      <c r="I7021" t="s">
        <v>26</v>
      </c>
      <c r="J7021" t="s">
        <v>34</v>
      </c>
      <c r="K7021">
        <v>100</v>
      </c>
      <c r="L7021" s="5" t="s">
        <v>13833</v>
      </c>
      <c r="M7021" s="5" t="s">
        <v>70</v>
      </c>
      <c r="N7021">
        <v>10</v>
      </c>
      <c r="O7021" t="s">
        <v>29</v>
      </c>
      <c r="P7021" s="1">
        <v>45480</v>
      </c>
      <c r="Q7021" s="1">
        <v>45508</v>
      </c>
      <c r="R7021">
        <v>877</v>
      </c>
      <c r="S7021" s="4">
        <v>5.5</v>
      </c>
      <c r="T7021" t="s">
        <v>118</v>
      </c>
    </row>
    <row r="7022" spans="1:20" x14ac:dyDescent="0.35">
      <c r="A7022" t="s">
        <v>13834</v>
      </c>
      <c r="B7022" s="5" t="s">
        <v>49</v>
      </c>
      <c r="C7022" s="6">
        <v>86465</v>
      </c>
      <c r="D7022" t="s">
        <v>41</v>
      </c>
      <c r="E7022">
        <v>73495</v>
      </c>
      <c r="F7022" s="5" t="s">
        <v>58</v>
      </c>
      <c r="G7022" s="5" t="s">
        <v>42</v>
      </c>
      <c r="H7022" s="5" t="s">
        <v>151</v>
      </c>
      <c r="I7022" t="s">
        <v>35</v>
      </c>
      <c r="J7022" t="s">
        <v>151</v>
      </c>
      <c r="K7022">
        <v>100</v>
      </c>
      <c r="L7022" s="5" t="s">
        <v>13835</v>
      </c>
      <c r="M7022" s="5" t="s">
        <v>54</v>
      </c>
      <c r="N7022">
        <v>1</v>
      </c>
      <c r="O7022" t="s">
        <v>135</v>
      </c>
      <c r="P7022" s="1">
        <v>45676</v>
      </c>
      <c r="Q7022" s="1">
        <v>45732</v>
      </c>
      <c r="R7022">
        <v>1607</v>
      </c>
      <c r="S7022" s="4">
        <v>9.6</v>
      </c>
      <c r="T7022" t="s">
        <v>210</v>
      </c>
    </row>
    <row r="7023" spans="1:20" x14ac:dyDescent="0.35">
      <c r="A7023" t="s">
        <v>13836</v>
      </c>
      <c r="B7023" s="5" t="s">
        <v>32</v>
      </c>
      <c r="C7023" s="6">
        <v>112857</v>
      </c>
      <c r="D7023" t="s">
        <v>22</v>
      </c>
      <c r="E7023">
        <v>112857</v>
      </c>
      <c r="F7023" s="5" t="s">
        <v>50</v>
      </c>
      <c r="G7023" s="5" t="s">
        <v>51</v>
      </c>
      <c r="H7023" s="5" t="s">
        <v>101</v>
      </c>
      <c r="I7023" t="s">
        <v>26</v>
      </c>
      <c r="J7023" t="s">
        <v>101</v>
      </c>
      <c r="K7023">
        <v>50</v>
      </c>
      <c r="L7023" s="5" t="s">
        <v>13837</v>
      </c>
      <c r="M7023" s="5" t="s">
        <v>70</v>
      </c>
      <c r="N7023">
        <v>3</v>
      </c>
      <c r="O7023" t="s">
        <v>107</v>
      </c>
      <c r="P7023" s="1">
        <v>45519</v>
      </c>
      <c r="Q7023" s="1">
        <v>45571</v>
      </c>
      <c r="R7023">
        <v>1126</v>
      </c>
      <c r="S7023" s="4">
        <v>8.6999999999999993</v>
      </c>
      <c r="T7023" t="s">
        <v>30</v>
      </c>
    </row>
    <row r="7024" spans="1:20" x14ac:dyDescent="0.35">
      <c r="A7024" t="s">
        <v>13838</v>
      </c>
      <c r="B7024" s="5" t="s">
        <v>57</v>
      </c>
      <c r="C7024" s="6">
        <v>122484</v>
      </c>
      <c r="D7024" t="s">
        <v>41</v>
      </c>
      <c r="E7024">
        <v>104111</v>
      </c>
      <c r="F7024" s="5" t="s">
        <v>50</v>
      </c>
      <c r="G7024" s="5" t="s">
        <v>42</v>
      </c>
      <c r="H7024" s="5" t="s">
        <v>126</v>
      </c>
      <c r="I7024" t="s">
        <v>35</v>
      </c>
      <c r="J7024" t="s">
        <v>410</v>
      </c>
      <c r="K7024">
        <v>50</v>
      </c>
      <c r="L7024" s="5" t="s">
        <v>13839</v>
      </c>
      <c r="M7024" s="5" t="s">
        <v>28</v>
      </c>
      <c r="N7024">
        <v>2</v>
      </c>
      <c r="O7024" t="s">
        <v>29</v>
      </c>
      <c r="P7024" s="1">
        <v>45523</v>
      </c>
      <c r="Q7024" s="1">
        <v>45592</v>
      </c>
      <c r="R7024">
        <v>814</v>
      </c>
      <c r="S7024" s="4">
        <v>5.7</v>
      </c>
      <c r="T7024" t="s">
        <v>103</v>
      </c>
    </row>
    <row r="7025" spans="1:20" x14ac:dyDescent="0.35">
      <c r="A7025" t="s">
        <v>13840</v>
      </c>
      <c r="B7025" s="5" t="s">
        <v>217</v>
      </c>
      <c r="C7025" s="6">
        <v>165700</v>
      </c>
      <c r="D7025" t="s">
        <v>22</v>
      </c>
      <c r="E7025">
        <v>165700</v>
      </c>
      <c r="F7025" s="5" t="s">
        <v>66</v>
      </c>
      <c r="G7025" s="5" t="s">
        <v>42</v>
      </c>
      <c r="H7025" s="5" t="s">
        <v>101</v>
      </c>
      <c r="I7025" t="s">
        <v>26</v>
      </c>
      <c r="J7025" t="s">
        <v>101</v>
      </c>
      <c r="K7025">
        <v>0</v>
      </c>
      <c r="L7025" s="5" t="s">
        <v>13841</v>
      </c>
      <c r="M7025" s="5" t="s">
        <v>28</v>
      </c>
      <c r="N7025">
        <v>7</v>
      </c>
      <c r="O7025" t="s">
        <v>78</v>
      </c>
      <c r="P7025" s="1">
        <v>45654</v>
      </c>
      <c r="Q7025" s="1">
        <v>45709</v>
      </c>
      <c r="R7025">
        <v>656</v>
      </c>
      <c r="S7025" s="4">
        <v>7.1</v>
      </c>
      <c r="T7025" t="s">
        <v>118</v>
      </c>
    </row>
    <row r="7026" spans="1:20" x14ac:dyDescent="0.35">
      <c r="A7026" t="s">
        <v>13842</v>
      </c>
      <c r="B7026" s="5" t="s">
        <v>105</v>
      </c>
      <c r="C7026" s="6">
        <v>168066</v>
      </c>
      <c r="D7026" t="s">
        <v>22</v>
      </c>
      <c r="E7026">
        <v>168066</v>
      </c>
      <c r="F7026" s="5" t="s">
        <v>66</v>
      </c>
      <c r="G7026" s="5" t="s">
        <v>24</v>
      </c>
      <c r="H7026" s="5" t="s">
        <v>97</v>
      </c>
      <c r="I7026" t="s">
        <v>44</v>
      </c>
      <c r="J7026" t="s">
        <v>97</v>
      </c>
      <c r="K7026">
        <v>50</v>
      </c>
      <c r="L7026" s="5" t="s">
        <v>13843</v>
      </c>
      <c r="M7026" s="5" t="s">
        <v>70</v>
      </c>
      <c r="N7026">
        <v>6</v>
      </c>
      <c r="O7026" t="s">
        <v>71</v>
      </c>
      <c r="P7026" s="1">
        <v>45594</v>
      </c>
      <c r="Q7026" s="1">
        <v>45654</v>
      </c>
      <c r="R7026">
        <v>1679</v>
      </c>
      <c r="S7026" s="4">
        <v>7.2</v>
      </c>
      <c r="T7026" t="s">
        <v>108</v>
      </c>
    </row>
    <row r="7027" spans="1:20" x14ac:dyDescent="0.35">
      <c r="A7027" t="s">
        <v>13844</v>
      </c>
      <c r="B7027" s="5" t="s">
        <v>28801</v>
      </c>
      <c r="C7027" s="6">
        <v>76293</v>
      </c>
      <c r="D7027" t="s">
        <v>65</v>
      </c>
      <c r="E7027">
        <v>99181</v>
      </c>
      <c r="F7027" s="5" t="s">
        <v>58</v>
      </c>
      <c r="G7027" s="5" t="s">
        <v>24</v>
      </c>
      <c r="H7027" s="5" t="s">
        <v>67</v>
      </c>
      <c r="I7027" t="s">
        <v>44</v>
      </c>
      <c r="J7027" t="s">
        <v>67</v>
      </c>
      <c r="K7027">
        <v>0</v>
      </c>
      <c r="L7027" s="5" t="s">
        <v>13845</v>
      </c>
      <c r="M7027" s="5" t="s">
        <v>28</v>
      </c>
      <c r="N7027">
        <v>1</v>
      </c>
      <c r="O7027" t="s">
        <v>172</v>
      </c>
      <c r="P7027" s="1">
        <v>45358</v>
      </c>
      <c r="Q7027" s="1">
        <v>45379</v>
      </c>
      <c r="R7027">
        <v>567</v>
      </c>
      <c r="S7027" s="4">
        <v>7.6</v>
      </c>
      <c r="T7027" t="s">
        <v>30</v>
      </c>
    </row>
    <row r="7028" spans="1:20" x14ac:dyDescent="0.35">
      <c r="A7028" t="s">
        <v>13846</v>
      </c>
      <c r="B7028" s="5" t="s">
        <v>105</v>
      </c>
      <c r="C7028" s="6">
        <v>52755</v>
      </c>
      <c r="D7028" t="s">
        <v>81</v>
      </c>
      <c r="E7028">
        <v>71219</v>
      </c>
      <c r="F7028" s="5" t="s">
        <v>58</v>
      </c>
      <c r="G7028" s="5" t="s">
        <v>51</v>
      </c>
      <c r="H7028" s="5" t="s">
        <v>82</v>
      </c>
      <c r="I7028" t="s">
        <v>44</v>
      </c>
      <c r="J7028" t="s">
        <v>1192</v>
      </c>
      <c r="K7028">
        <v>50</v>
      </c>
      <c r="L7028" s="5" t="s">
        <v>13847</v>
      </c>
      <c r="M7028" s="5" t="s">
        <v>70</v>
      </c>
      <c r="N7028">
        <v>1</v>
      </c>
      <c r="O7028" t="s">
        <v>107</v>
      </c>
      <c r="P7028" s="1">
        <v>45610</v>
      </c>
      <c r="Q7028" s="1">
        <v>45667</v>
      </c>
      <c r="R7028">
        <v>2140</v>
      </c>
      <c r="S7028" s="4">
        <v>7.9</v>
      </c>
      <c r="T7028" t="s">
        <v>89</v>
      </c>
    </row>
    <row r="7029" spans="1:20" x14ac:dyDescent="0.35">
      <c r="A7029" t="s">
        <v>13848</v>
      </c>
      <c r="B7029" s="5" t="s">
        <v>217</v>
      </c>
      <c r="C7029" s="6">
        <v>194324</v>
      </c>
      <c r="D7029" t="s">
        <v>65</v>
      </c>
      <c r="E7029">
        <v>252621</v>
      </c>
      <c r="F7029" s="5" t="s">
        <v>23</v>
      </c>
      <c r="G7029" s="5" t="s">
        <v>42</v>
      </c>
      <c r="H7029" s="5" t="s">
        <v>67</v>
      </c>
      <c r="I7029" t="s">
        <v>44</v>
      </c>
      <c r="J7029" t="s">
        <v>67</v>
      </c>
      <c r="K7029">
        <v>100</v>
      </c>
      <c r="L7029" s="5" t="s">
        <v>13849</v>
      </c>
      <c r="M7029" s="5" t="s">
        <v>70</v>
      </c>
      <c r="N7029">
        <v>12</v>
      </c>
      <c r="O7029" t="s">
        <v>62</v>
      </c>
      <c r="P7029" s="1">
        <v>45634</v>
      </c>
      <c r="Q7029" s="1">
        <v>45676</v>
      </c>
      <c r="R7029">
        <v>1413</v>
      </c>
      <c r="S7029" s="4">
        <v>5.9</v>
      </c>
      <c r="T7029" t="s">
        <v>103</v>
      </c>
    </row>
    <row r="7030" spans="1:20" x14ac:dyDescent="0.35">
      <c r="A7030" t="s">
        <v>13850</v>
      </c>
      <c r="B7030" s="5" t="s">
        <v>100</v>
      </c>
      <c r="C7030" s="6">
        <v>118307</v>
      </c>
      <c r="D7030" t="s">
        <v>74</v>
      </c>
      <c r="E7030">
        <v>147884</v>
      </c>
      <c r="F7030" s="5" t="s">
        <v>66</v>
      </c>
      <c r="G7030" s="5" t="s">
        <v>59</v>
      </c>
      <c r="H7030" s="5" t="s">
        <v>75</v>
      </c>
      <c r="I7030" t="s">
        <v>26</v>
      </c>
      <c r="J7030" t="s">
        <v>75</v>
      </c>
      <c r="K7030">
        <v>100</v>
      </c>
      <c r="L7030" s="5" t="s">
        <v>3263</v>
      </c>
      <c r="M7030" s="5" t="s">
        <v>37</v>
      </c>
      <c r="N7030">
        <v>9</v>
      </c>
      <c r="O7030" t="s">
        <v>172</v>
      </c>
      <c r="P7030" s="1">
        <v>45385</v>
      </c>
      <c r="Q7030" s="1">
        <v>45452</v>
      </c>
      <c r="R7030">
        <v>977</v>
      </c>
      <c r="S7030" s="4">
        <v>7.9</v>
      </c>
      <c r="T7030" t="s">
        <v>55</v>
      </c>
    </row>
    <row r="7031" spans="1:20" x14ac:dyDescent="0.35">
      <c r="A7031" t="s">
        <v>13851</v>
      </c>
      <c r="B7031" s="5" t="s">
        <v>145</v>
      </c>
      <c r="C7031" s="6">
        <v>96881</v>
      </c>
      <c r="D7031" t="s">
        <v>81</v>
      </c>
      <c r="E7031">
        <v>130789</v>
      </c>
      <c r="F7031" s="5" t="s">
        <v>50</v>
      </c>
      <c r="G7031" s="5" t="s">
        <v>24</v>
      </c>
      <c r="H7031" s="5" t="s">
        <v>82</v>
      </c>
      <c r="I7031" t="s">
        <v>26</v>
      </c>
      <c r="J7031" t="s">
        <v>1090</v>
      </c>
      <c r="K7031">
        <v>0</v>
      </c>
      <c r="L7031" s="5" t="s">
        <v>3906</v>
      </c>
      <c r="M7031" s="5" t="s">
        <v>70</v>
      </c>
      <c r="N7031">
        <v>4</v>
      </c>
      <c r="O7031" t="s">
        <v>85</v>
      </c>
      <c r="P7031" s="1">
        <v>45755</v>
      </c>
      <c r="Q7031" s="1">
        <v>45813</v>
      </c>
      <c r="R7031">
        <v>628</v>
      </c>
      <c r="S7031" s="4">
        <v>8.5</v>
      </c>
      <c r="T7031" t="s">
        <v>210</v>
      </c>
    </row>
    <row r="7032" spans="1:20" x14ac:dyDescent="0.35">
      <c r="A7032" t="s">
        <v>13852</v>
      </c>
      <c r="B7032" s="5" t="s">
        <v>179</v>
      </c>
      <c r="C7032" s="6">
        <v>57804</v>
      </c>
      <c r="D7032" t="s">
        <v>22</v>
      </c>
      <c r="E7032">
        <v>57804</v>
      </c>
      <c r="F7032" s="5" t="s">
        <v>66</v>
      </c>
      <c r="G7032" s="5" t="s">
        <v>59</v>
      </c>
      <c r="H7032" s="5" t="s">
        <v>157</v>
      </c>
      <c r="I7032" t="s">
        <v>26</v>
      </c>
      <c r="J7032" t="s">
        <v>157</v>
      </c>
      <c r="K7032">
        <v>50</v>
      </c>
      <c r="L7032" s="5" t="s">
        <v>13853</v>
      </c>
      <c r="M7032" s="5" t="s">
        <v>37</v>
      </c>
      <c r="N7032">
        <v>5</v>
      </c>
      <c r="O7032" t="s">
        <v>88</v>
      </c>
      <c r="P7032" s="1">
        <v>45363</v>
      </c>
      <c r="Q7032" s="1">
        <v>45391</v>
      </c>
      <c r="R7032">
        <v>1288</v>
      </c>
      <c r="S7032" s="4">
        <v>6.5</v>
      </c>
      <c r="T7032" t="s">
        <v>38</v>
      </c>
    </row>
    <row r="7033" spans="1:20" x14ac:dyDescent="0.35">
      <c r="A7033" t="s">
        <v>13854</v>
      </c>
      <c r="B7033" s="5" t="s">
        <v>179</v>
      </c>
      <c r="C7033" s="6">
        <v>51971</v>
      </c>
      <c r="D7033" t="s">
        <v>22</v>
      </c>
      <c r="E7033">
        <v>51971</v>
      </c>
      <c r="F7033" s="5" t="s">
        <v>58</v>
      </c>
      <c r="G7033" s="5" t="s">
        <v>24</v>
      </c>
      <c r="H7033" s="5" t="s">
        <v>129</v>
      </c>
      <c r="I7033" t="s">
        <v>44</v>
      </c>
      <c r="J7033" t="s">
        <v>129</v>
      </c>
      <c r="K7033">
        <v>100</v>
      </c>
      <c r="L7033" s="5" t="s">
        <v>13855</v>
      </c>
      <c r="M7033" s="5" t="s">
        <v>70</v>
      </c>
      <c r="N7033">
        <v>0</v>
      </c>
      <c r="O7033" t="s">
        <v>88</v>
      </c>
      <c r="P7033" s="1">
        <v>45775</v>
      </c>
      <c r="Q7033" s="1">
        <v>45811</v>
      </c>
      <c r="R7033">
        <v>1884</v>
      </c>
      <c r="S7033" s="4">
        <v>5.3</v>
      </c>
      <c r="T7033" t="s">
        <v>118</v>
      </c>
    </row>
    <row r="7034" spans="1:20" x14ac:dyDescent="0.35">
      <c r="A7034" t="s">
        <v>13856</v>
      </c>
      <c r="B7034" s="5" t="s">
        <v>28800</v>
      </c>
      <c r="C7034" s="6">
        <v>175177</v>
      </c>
      <c r="D7034" t="s">
        <v>65</v>
      </c>
      <c r="E7034">
        <v>227730</v>
      </c>
      <c r="F7034" s="5" t="s">
        <v>66</v>
      </c>
      <c r="G7034" s="5" t="s">
        <v>24</v>
      </c>
      <c r="H7034" s="5" t="s">
        <v>67</v>
      </c>
      <c r="I7034" t="s">
        <v>35</v>
      </c>
      <c r="J7034" t="s">
        <v>67</v>
      </c>
      <c r="K7034">
        <v>50</v>
      </c>
      <c r="L7034" s="5" t="s">
        <v>13857</v>
      </c>
      <c r="M7034" s="5" t="s">
        <v>37</v>
      </c>
      <c r="N7034">
        <v>8</v>
      </c>
      <c r="O7034" t="s">
        <v>147</v>
      </c>
      <c r="P7034" s="1">
        <v>45390</v>
      </c>
      <c r="Q7034" s="1">
        <v>45434</v>
      </c>
      <c r="R7034">
        <v>1954</v>
      </c>
      <c r="S7034" s="4">
        <v>7.7</v>
      </c>
      <c r="T7034" t="s">
        <v>47</v>
      </c>
    </row>
    <row r="7035" spans="1:20" x14ac:dyDescent="0.35">
      <c r="A7035" t="s">
        <v>13858</v>
      </c>
      <c r="B7035" s="5" t="s">
        <v>100</v>
      </c>
      <c r="C7035" s="6">
        <v>119721</v>
      </c>
      <c r="D7035" t="s">
        <v>22</v>
      </c>
      <c r="E7035">
        <v>119721</v>
      </c>
      <c r="F7035" s="5" t="s">
        <v>66</v>
      </c>
      <c r="G7035" s="5" t="s">
        <v>42</v>
      </c>
      <c r="H7035" s="5" t="s">
        <v>68</v>
      </c>
      <c r="I7035" t="s">
        <v>44</v>
      </c>
      <c r="J7035" t="s">
        <v>467</v>
      </c>
      <c r="K7035">
        <v>0</v>
      </c>
      <c r="L7035" s="5" t="s">
        <v>13859</v>
      </c>
      <c r="M7035" s="5" t="s">
        <v>70</v>
      </c>
      <c r="N7035">
        <v>7</v>
      </c>
      <c r="O7035" t="s">
        <v>147</v>
      </c>
      <c r="P7035" s="1">
        <v>45410</v>
      </c>
      <c r="Q7035" s="1">
        <v>45473</v>
      </c>
      <c r="R7035">
        <v>812</v>
      </c>
      <c r="S7035" s="4">
        <v>8.4</v>
      </c>
      <c r="T7035" t="s">
        <v>108</v>
      </c>
    </row>
    <row r="7036" spans="1:20" x14ac:dyDescent="0.35">
      <c r="A7036" t="s">
        <v>13860</v>
      </c>
      <c r="B7036" s="5" t="s">
        <v>28799</v>
      </c>
      <c r="C7036" s="6">
        <v>227954</v>
      </c>
      <c r="D7036" t="s">
        <v>22</v>
      </c>
      <c r="E7036">
        <v>227954</v>
      </c>
      <c r="F7036" s="5" t="s">
        <v>23</v>
      </c>
      <c r="G7036" s="5" t="s">
        <v>59</v>
      </c>
      <c r="H7036" s="5" t="s">
        <v>191</v>
      </c>
      <c r="I7036" t="s">
        <v>35</v>
      </c>
      <c r="J7036" t="s">
        <v>191</v>
      </c>
      <c r="K7036">
        <v>0</v>
      </c>
      <c r="L7036" s="5" t="s">
        <v>13861</v>
      </c>
      <c r="M7036" s="5" t="s">
        <v>28</v>
      </c>
      <c r="N7036">
        <v>17</v>
      </c>
      <c r="O7036" t="s">
        <v>131</v>
      </c>
      <c r="P7036" s="1">
        <v>45402</v>
      </c>
      <c r="Q7036" s="1">
        <v>45465</v>
      </c>
      <c r="R7036">
        <v>859</v>
      </c>
      <c r="S7036" s="4">
        <v>8.5</v>
      </c>
      <c r="T7036" t="s">
        <v>103</v>
      </c>
    </row>
    <row r="7037" spans="1:20" x14ac:dyDescent="0.35">
      <c r="A7037" t="s">
        <v>13862</v>
      </c>
      <c r="B7037" s="5" t="s">
        <v>179</v>
      </c>
      <c r="C7037" s="6">
        <v>78211</v>
      </c>
      <c r="D7037" t="s">
        <v>22</v>
      </c>
      <c r="E7037">
        <v>78211</v>
      </c>
      <c r="F7037" s="5" t="s">
        <v>58</v>
      </c>
      <c r="G7037" s="5" t="s">
        <v>24</v>
      </c>
      <c r="H7037" s="5" t="s">
        <v>101</v>
      </c>
      <c r="I7037" t="s">
        <v>35</v>
      </c>
      <c r="J7037" t="s">
        <v>101</v>
      </c>
      <c r="K7037">
        <v>0</v>
      </c>
      <c r="L7037" s="5" t="s">
        <v>13863</v>
      </c>
      <c r="M7037" s="5" t="s">
        <v>54</v>
      </c>
      <c r="N7037">
        <v>1</v>
      </c>
      <c r="O7037" t="s">
        <v>29</v>
      </c>
      <c r="P7037" s="1">
        <v>45689</v>
      </c>
      <c r="Q7037" s="1">
        <v>45721</v>
      </c>
      <c r="R7037">
        <v>1038</v>
      </c>
      <c r="S7037" s="4">
        <v>8.4</v>
      </c>
      <c r="T7037" t="s">
        <v>38</v>
      </c>
    </row>
    <row r="7038" spans="1:20" x14ac:dyDescent="0.35">
      <c r="A7038" t="s">
        <v>13864</v>
      </c>
      <c r="B7038" s="5" t="s">
        <v>28802</v>
      </c>
      <c r="C7038" s="6">
        <v>175370</v>
      </c>
      <c r="D7038" t="s">
        <v>41</v>
      </c>
      <c r="E7038">
        <v>149065</v>
      </c>
      <c r="F7038" s="5" t="s">
        <v>66</v>
      </c>
      <c r="G7038" s="5" t="s">
        <v>51</v>
      </c>
      <c r="H7038" s="5" t="s">
        <v>126</v>
      </c>
      <c r="I7038" t="s">
        <v>35</v>
      </c>
      <c r="J7038" t="s">
        <v>126</v>
      </c>
      <c r="K7038">
        <v>0</v>
      </c>
      <c r="L7038" s="5" t="s">
        <v>13865</v>
      </c>
      <c r="M7038" s="5" t="s">
        <v>70</v>
      </c>
      <c r="N7038">
        <v>6</v>
      </c>
      <c r="O7038" t="s">
        <v>85</v>
      </c>
      <c r="P7038" s="1">
        <v>45364</v>
      </c>
      <c r="Q7038" s="1">
        <v>45435</v>
      </c>
      <c r="R7038">
        <v>1321</v>
      </c>
      <c r="S7038" s="4">
        <v>8.8000000000000007</v>
      </c>
      <c r="T7038" t="s">
        <v>277</v>
      </c>
    </row>
    <row r="7039" spans="1:20" x14ac:dyDescent="0.35">
      <c r="A7039" t="s">
        <v>13866</v>
      </c>
      <c r="B7039" s="5" t="s">
        <v>28799</v>
      </c>
      <c r="C7039" s="6">
        <v>74020</v>
      </c>
      <c r="D7039" t="s">
        <v>74</v>
      </c>
      <c r="E7039">
        <v>92525</v>
      </c>
      <c r="F7039" s="5" t="s">
        <v>50</v>
      </c>
      <c r="G7039" s="5" t="s">
        <v>24</v>
      </c>
      <c r="H7039" s="5" t="s">
        <v>75</v>
      </c>
      <c r="I7039" t="s">
        <v>44</v>
      </c>
      <c r="J7039" t="s">
        <v>75</v>
      </c>
      <c r="K7039">
        <v>50</v>
      </c>
      <c r="L7039" s="5" t="s">
        <v>13867</v>
      </c>
      <c r="M7039" s="5" t="s">
        <v>37</v>
      </c>
      <c r="N7039">
        <v>2</v>
      </c>
      <c r="O7039" t="s">
        <v>147</v>
      </c>
      <c r="P7039" s="1">
        <v>45472</v>
      </c>
      <c r="Q7039" s="1">
        <v>45531</v>
      </c>
      <c r="R7039">
        <v>932</v>
      </c>
      <c r="S7039" s="4">
        <v>5.7</v>
      </c>
      <c r="T7039" t="s">
        <v>108</v>
      </c>
    </row>
    <row r="7040" spans="1:20" x14ac:dyDescent="0.35">
      <c r="A7040" t="s">
        <v>13868</v>
      </c>
      <c r="B7040" s="5" t="s">
        <v>73</v>
      </c>
      <c r="C7040" s="6">
        <v>66966</v>
      </c>
      <c r="D7040" t="s">
        <v>92</v>
      </c>
      <c r="E7040">
        <v>50225</v>
      </c>
      <c r="F7040" s="5" t="s">
        <v>58</v>
      </c>
      <c r="G7040" s="5" t="s">
        <v>42</v>
      </c>
      <c r="H7040" s="5" t="s">
        <v>93</v>
      </c>
      <c r="I7040" t="s">
        <v>35</v>
      </c>
      <c r="J7040" t="s">
        <v>60</v>
      </c>
      <c r="K7040">
        <v>0</v>
      </c>
      <c r="L7040" s="5" t="s">
        <v>13869</v>
      </c>
      <c r="M7040" s="5" t="s">
        <v>54</v>
      </c>
      <c r="N7040">
        <v>0</v>
      </c>
      <c r="O7040" t="s">
        <v>131</v>
      </c>
      <c r="P7040" s="1">
        <v>45432</v>
      </c>
      <c r="Q7040" s="1">
        <v>45487</v>
      </c>
      <c r="R7040">
        <v>1481</v>
      </c>
      <c r="S7040" s="4">
        <v>7.2</v>
      </c>
      <c r="T7040" t="s">
        <v>63</v>
      </c>
    </row>
    <row r="7041" spans="1:20" x14ac:dyDescent="0.35">
      <c r="A7041" t="s">
        <v>13870</v>
      </c>
      <c r="B7041" s="5" t="s">
        <v>217</v>
      </c>
      <c r="C7041" s="6">
        <v>73557</v>
      </c>
      <c r="D7041" t="s">
        <v>41</v>
      </c>
      <c r="E7041">
        <v>62523</v>
      </c>
      <c r="F7041" s="5" t="s">
        <v>58</v>
      </c>
      <c r="G7041" s="5" t="s">
        <v>59</v>
      </c>
      <c r="H7041" s="5" t="s">
        <v>43</v>
      </c>
      <c r="I7041" t="s">
        <v>26</v>
      </c>
      <c r="J7041" t="s">
        <v>43</v>
      </c>
      <c r="K7041">
        <v>50</v>
      </c>
      <c r="L7041" s="5" t="s">
        <v>13871</v>
      </c>
      <c r="M7041" s="5" t="s">
        <v>28</v>
      </c>
      <c r="N7041">
        <v>0</v>
      </c>
      <c r="O7041" t="s">
        <v>46</v>
      </c>
      <c r="P7041" s="1">
        <v>45390</v>
      </c>
      <c r="Q7041" s="1">
        <v>45418</v>
      </c>
      <c r="R7041">
        <v>2105</v>
      </c>
      <c r="S7041" s="4">
        <v>7.3</v>
      </c>
      <c r="T7041" t="s">
        <v>153</v>
      </c>
    </row>
    <row r="7042" spans="1:20" x14ac:dyDescent="0.35">
      <c r="A7042" t="s">
        <v>13872</v>
      </c>
      <c r="B7042" s="5" t="s">
        <v>28802</v>
      </c>
      <c r="C7042" s="6">
        <v>73095</v>
      </c>
      <c r="D7042" t="s">
        <v>65</v>
      </c>
      <c r="E7042">
        <v>95024</v>
      </c>
      <c r="F7042" s="5" t="s">
        <v>58</v>
      </c>
      <c r="G7042" s="5" t="s">
        <v>24</v>
      </c>
      <c r="H7042" s="5" t="s">
        <v>67</v>
      </c>
      <c r="I7042" t="s">
        <v>26</v>
      </c>
      <c r="J7042" t="s">
        <v>1090</v>
      </c>
      <c r="K7042">
        <v>50</v>
      </c>
      <c r="L7042" s="5" t="s">
        <v>13873</v>
      </c>
      <c r="M7042" s="5" t="s">
        <v>37</v>
      </c>
      <c r="N7042">
        <v>1</v>
      </c>
      <c r="O7042" t="s">
        <v>112</v>
      </c>
      <c r="P7042" s="1">
        <v>45618</v>
      </c>
      <c r="Q7042" s="1">
        <v>45674</v>
      </c>
      <c r="R7042">
        <v>2409</v>
      </c>
      <c r="S7042" s="4">
        <v>8.5</v>
      </c>
      <c r="T7042" t="s">
        <v>63</v>
      </c>
    </row>
    <row r="7043" spans="1:20" x14ac:dyDescent="0.35">
      <c r="A7043" t="s">
        <v>13874</v>
      </c>
      <c r="B7043" s="5" t="s">
        <v>28802</v>
      </c>
      <c r="C7043" s="6">
        <v>57811</v>
      </c>
      <c r="D7043" t="s">
        <v>22</v>
      </c>
      <c r="E7043">
        <v>57811</v>
      </c>
      <c r="F7043" s="5" t="s">
        <v>58</v>
      </c>
      <c r="G7043" s="5" t="s">
        <v>51</v>
      </c>
      <c r="H7043" s="5" t="s">
        <v>165</v>
      </c>
      <c r="I7043" t="s">
        <v>26</v>
      </c>
      <c r="J7043" t="s">
        <v>165</v>
      </c>
      <c r="K7043">
        <v>100</v>
      </c>
      <c r="L7043" s="5" t="s">
        <v>13875</v>
      </c>
      <c r="M7043" s="5" t="s">
        <v>70</v>
      </c>
      <c r="N7043">
        <v>1</v>
      </c>
      <c r="O7043" t="s">
        <v>112</v>
      </c>
      <c r="P7043" s="1">
        <v>45658</v>
      </c>
      <c r="Q7043" s="1">
        <v>45695</v>
      </c>
      <c r="R7043">
        <v>1723</v>
      </c>
      <c r="S7043" s="4">
        <v>7.7</v>
      </c>
      <c r="T7043" t="s">
        <v>79</v>
      </c>
    </row>
    <row r="7044" spans="1:20" x14ac:dyDescent="0.35">
      <c r="A7044" t="s">
        <v>13876</v>
      </c>
      <c r="B7044" s="5" t="s">
        <v>28800</v>
      </c>
      <c r="C7044" s="6">
        <v>235424</v>
      </c>
      <c r="D7044" t="s">
        <v>41</v>
      </c>
      <c r="E7044">
        <v>200110</v>
      </c>
      <c r="F7044" s="5" t="s">
        <v>23</v>
      </c>
      <c r="G7044" s="5" t="s">
        <v>51</v>
      </c>
      <c r="H7044" s="5" t="s">
        <v>126</v>
      </c>
      <c r="I7044" t="s">
        <v>26</v>
      </c>
      <c r="J7044" t="s">
        <v>126</v>
      </c>
      <c r="K7044">
        <v>100</v>
      </c>
      <c r="L7044" s="5" t="s">
        <v>13481</v>
      </c>
      <c r="M7044" s="5" t="s">
        <v>70</v>
      </c>
      <c r="N7044">
        <v>19</v>
      </c>
      <c r="O7044" t="s">
        <v>131</v>
      </c>
      <c r="P7044" s="1">
        <v>45683</v>
      </c>
      <c r="Q7044" s="1">
        <v>45742</v>
      </c>
      <c r="R7044">
        <v>1778</v>
      </c>
      <c r="S7044" s="4">
        <v>9.9</v>
      </c>
      <c r="T7044" t="s">
        <v>243</v>
      </c>
    </row>
    <row r="7045" spans="1:20" x14ac:dyDescent="0.35">
      <c r="A7045" t="s">
        <v>13877</v>
      </c>
      <c r="B7045" s="5" t="s">
        <v>57</v>
      </c>
      <c r="C7045" s="6">
        <v>140023</v>
      </c>
      <c r="D7045" t="s">
        <v>81</v>
      </c>
      <c r="E7045">
        <v>189031</v>
      </c>
      <c r="F7045" s="5" t="s">
        <v>66</v>
      </c>
      <c r="G7045" s="5" t="s">
        <v>59</v>
      </c>
      <c r="H7045" s="5" t="s">
        <v>82</v>
      </c>
      <c r="I7045" t="s">
        <v>35</v>
      </c>
      <c r="J7045" t="s">
        <v>82</v>
      </c>
      <c r="K7045">
        <v>50</v>
      </c>
      <c r="L7045" s="5" t="s">
        <v>13878</v>
      </c>
      <c r="M7045" s="5" t="s">
        <v>54</v>
      </c>
      <c r="N7045">
        <v>5</v>
      </c>
      <c r="O7045" t="s">
        <v>85</v>
      </c>
      <c r="P7045" s="1">
        <v>45758</v>
      </c>
      <c r="Q7045" s="1">
        <v>45802</v>
      </c>
      <c r="R7045">
        <v>1371</v>
      </c>
      <c r="S7045" s="4">
        <v>5.5</v>
      </c>
      <c r="T7045" t="s">
        <v>79</v>
      </c>
    </row>
    <row r="7046" spans="1:20" x14ac:dyDescent="0.35">
      <c r="A7046" t="s">
        <v>13879</v>
      </c>
      <c r="B7046" s="5" t="s">
        <v>40</v>
      </c>
      <c r="C7046" s="6">
        <v>142826</v>
      </c>
      <c r="D7046" t="s">
        <v>22</v>
      </c>
      <c r="E7046">
        <v>142826</v>
      </c>
      <c r="F7046" s="5" t="s">
        <v>66</v>
      </c>
      <c r="G7046" s="5" t="s">
        <v>42</v>
      </c>
      <c r="H7046" s="5" t="s">
        <v>68</v>
      </c>
      <c r="I7046" t="s">
        <v>26</v>
      </c>
      <c r="J7046" t="s">
        <v>68</v>
      </c>
      <c r="K7046">
        <v>50</v>
      </c>
      <c r="L7046" s="5" t="s">
        <v>13880</v>
      </c>
      <c r="M7046" s="5" t="s">
        <v>54</v>
      </c>
      <c r="N7046">
        <v>9</v>
      </c>
      <c r="O7046" t="s">
        <v>135</v>
      </c>
      <c r="P7046" s="1">
        <v>45337</v>
      </c>
      <c r="Q7046" s="1">
        <v>45371</v>
      </c>
      <c r="R7046">
        <v>1317</v>
      </c>
      <c r="S7046" s="4">
        <v>7.4</v>
      </c>
      <c r="T7046" t="s">
        <v>103</v>
      </c>
    </row>
    <row r="7047" spans="1:20" x14ac:dyDescent="0.35">
      <c r="A7047" t="s">
        <v>13881</v>
      </c>
      <c r="B7047" s="5" t="s">
        <v>179</v>
      </c>
      <c r="C7047" s="6">
        <v>89624</v>
      </c>
      <c r="D7047" t="s">
        <v>22</v>
      </c>
      <c r="E7047">
        <v>89624</v>
      </c>
      <c r="F7047" s="5" t="s">
        <v>50</v>
      </c>
      <c r="G7047" s="5" t="s">
        <v>51</v>
      </c>
      <c r="H7047" s="5" t="s">
        <v>165</v>
      </c>
      <c r="I7047" t="s">
        <v>26</v>
      </c>
      <c r="J7047" t="s">
        <v>126</v>
      </c>
      <c r="K7047">
        <v>0</v>
      </c>
      <c r="L7047" s="5" t="s">
        <v>13882</v>
      </c>
      <c r="M7047" s="5" t="s">
        <v>37</v>
      </c>
      <c r="N7047">
        <v>3</v>
      </c>
      <c r="O7047" t="s">
        <v>29</v>
      </c>
      <c r="P7047" s="1">
        <v>45670</v>
      </c>
      <c r="Q7047" s="1">
        <v>45735</v>
      </c>
      <c r="R7047">
        <v>1805</v>
      </c>
      <c r="S7047" s="4">
        <v>5.6</v>
      </c>
      <c r="T7047" t="s">
        <v>30</v>
      </c>
    </row>
    <row r="7048" spans="1:20" x14ac:dyDescent="0.35">
      <c r="A7048" t="s">
        <v>13883</v>
      </c>
      <c r="B7048" s="5" t="s">
        <v>49</v>
      </c>
      <c r="C7048" s="6">
        <v>80501</v>
      </c>
      <c r="D7048" t="s">
        <v>22</v>
      </c>
      <c r="E7048">
        <v>80501</v>
      </c>
      <c r="F7048" s="5" t="s">
        <v>58</v>
      </c>
      <c r="G7048" s="5" t="s">
        <v>24</v>
      </c>
      <c r="H7048" s="5" t="s">
        <v>97</v>
      </c>
      <c r="I7048" t="s">
        <v>26</v>
      </c>
      <c r="J7048" t="s">
        <v>291</v>
      </c>
      <c r="K7048">
        <v>50</v>
      </c>
      <c r="L7048" s="5" t="s">
        <v>13884</v>
      </c>
      <c r="M7048" s="5" t="s">
        <v>37</v>
      </c>
      <c r="N7048">
        <v>0</v>
      </c>
      <c r="O7048" t="s">
        <v>62</v>
      </c>
      <c r="P7048" s="1">
        <v>45717</v>
      </c>
      <c r="Q7048" s="1">
        <v>45778</v>
      </c>
      <c r="R7048">
        <v>1126</v>
      </c>
      <c r="S7048" s="4">
        <v>5.3</v>
      </c>
      <c r="T7048" t="s">
        <v>103</v>
      </c>
    </row>
    <row r="7049" spans="1:20" x14ac:dyDescent="0.35">
      <c r="A7049" t="s">
        <v>13885</v>
      </c>
      <c r="B7049" s="5" t="s">
        <v>40</v>
      </c>
      <c r="C7049" s="6">
        <v>95043</v>
      </c>
      <c r="D7049" t="s">
        <v>22</v>
      </c>
      <c r="E7049">
        <v>95043</v>
      </c>
      <c r="F7049" s="5" t="s">
        <v>58</v>
      </c>
      <c r="G7049" s="5" t="s">
        <v>59</v>
      </c>
      <c r="H7049" s="5" t="s">
        <v>101</v>
      </c>
      <c r="I7049" t="s">
        <v>35</v>
      </c>
      <c r="J7049" t="s">
        <v>101</v>
      </c>
      <c r="K7049">
        <v>100</v>
      </c>
      <c r="L7049" s="5" t="s">
        <v>13886</v>
      </c>
      <c r="M7049" s="5" t="s">
        <v>28</v>
      </c>
      <c r="N7049">
        <v>0</v>
      </c>
      <c r="O7049" t="s">
        <v>62</v>
      </c>
      <c r="P7049" s="1">
        <v>45407</v>
      </c>
      <c r="Q7049" s="1">
        <v>45446</v>
      </c>
      <c r="R7049">
        <v>1627</v>
      </c>
      <c r="S7049" s="4">
        <v>6.6</v>
      </c>
      <c r="T7049" t="s">
        <v>153</v>
      </c>
    </row>
    <row r="7050" spans="1:20" x14ac:dyDescent="0.35">
      <c r="A7050" t="s">
        <v>13887</v>
      </c>
      <c r="B7050" s="5" t="s">
        <v>100</v>
      </c>
      <c r="C7050" s="6">
        <v>134255</v>
      </c>
      <c r="D7050" t="s">
        <v>65</v>
      </c>
      <c r="E7050">
        <v>174532</v>
      </c>
      <c r="F7050" s="5" t="s">
        <v>50</v>
      </c>
      <c r="G7050" s="5" t="s">
        <v>42</v>
      </c>
      <c r="H7050" s="5" t="s">
        <v>67</v>
      </c>
      <c r="I7050" t="s">
        <v>35</v>
      </c>
      <c r="J7050" t="s">
        <v>67</v>
      </c>
      <c r="K7050">
        <v>0</v>
      </c>
      <c r="L7050" s="5" t="s">
        <v>4978</v>
      </c>
      <c r="M7050" s="5" t="s">
        <v>54</v>
      </c>
      <c r="N7050">
        <v>2</v>
      </c>
      <c r="O7050" t="s">
        <v>46</v>
      </c>
      <c r="P7050" s="1">
        <v>45473</v>
      </c>
      <c r="Q7050" s="1">
        <v>45542</v>
      </c>
      <c r="R7050">
        <v>913</v>
      </c>
      <c r="S7050" s="4">
        <v>6.3</v>
      </c>
      <c r="T7050" t="s">
        <v>118</v>
      </c>
    </row>
    <row r="7051" spans="1:20" x14ac:dyDescent="0.35">
      <c r="A7051" t="s">
        <v>13888</v>
      </c>
      <c r="B7051" s="5" t="s">
        <v>28800</v>
      </c>
      <c r="C7051" s="6">
        <v>108386</v>
      </c>
      <c r="D7051" t="s">
        <v>120</v>
      </c>
      <c r="E7051">
        <v>97547</v>
      </c>
      <c r="F7051" s="5" t="s">
        <v>58</v>
      </c>
      <c r="G7051" s="5" t="s">
        <v>59</v>
      </c>
      <c r="H7051" s="5" t="s">
        <v>121</v>
      </c>
      <c r="I7051" t="s">
        <v>26</v>
      </c>
      <c r="J7051" t="s">
        <v>121</v>
      </c>
      <c r="K7051">
        <v>100</v>
      </c>
      <c r="L7051" s="5" t="s">
        <v>13889</v>
      </c>
      <c r="M7051" s="5" t="s">
        <v>54</v>
      </c>
      <c r="N7051">
        <v>0</v>
      </c>
      <c r="O7051" t="s">
        <v>29</v>
      </c>
      <c r="P7051" s="1">
        <v>45590</v>
      </c>
      <c r="Q7051" s="1">
        <v>45614</v>
      </c>
      <c r="R7051">
        <v>1501</v>
      </c>
      <c r="S7051" s="4">
        <v>5.8</v>
      </c>
      <c r="T7051" t="s">
        <v>38</v>
      </c>
    </row>
    <row r="7052" spans="1:20" x14ac:dyDescent="0.35">
      <c r="A7052" t="s">
        <v>13890</v>
      </c>
      <c r="B7052" s="5" t="s">
        <v>57</v>
      </c>
      <c r="C7052" s="6">
        <v>205581</v>
      </c>
      <c r="D7052" t="s">
        <v>22</v>
      </c>
      <c r="E7052">
        <v>205581</v>
      </c>
      <c r="F7052" s="5" t="s">
        <v>23</v>
      </c>
      <c r="G7052" s="5" t="s">
        <v>51</v>
      </c>
      <c r="H7052" s="5" t="s">
        <v>191</v>
      </c>
      <c r="I7052" t="s">
        <v>26</v>
      </c>
      <c r="J7052" t="s">
        <v>191</v>
      </c>
      <c r="K7052">
        <v>50</v>
      </c>
      <c r="L7052" s="5" t="s">
        <v>13891</v>
      </c>
      <c r="M7052" s="5" t="s">
        <v>54</v>
      </c>
      <c r="N7052">
        <v>13</v>
      </c>
      <c r="O7052" t="s">
        <v>29</v>
      </c>
      <c r="P7052" s="1">
        <v>45657</v>
      </c>
      <c r="Q7052" s="1">
        <v>45708</v>
      </c>
      <c r="R7052">
        <v>2163</v>
      </c>
      <c r="S7052" s="4">
        <v>5.2</v>
      </c>
      <c r="T7052" t="s">
        <v>38</v>
      </c>
    </row>
    <row r="7053" spans="1:20" x14ac:dyDescent="0.35">
      <c r="A7053" t="s">
        <v>13892</v>
      </c>
      <c r="B7053" s="5" t="s">
        <v>100</v>
      </c>
      <c r="C7053" s="6">
        <v>115712</v>
      </c>
      <c r="D7053" t="s">
        <v>41</v>
      </c>
      <c r="E7053">
        <v>98355</v>
      </c>
      <c r="F7053" s="5" t="s">
        <v>50</v>
      </c>
      <c r="G7053" s="5" t="s">
        <v>24</v>
      </c>
      <c r="H7053" s="5" t="s">
        <v>60</v>
      </c>
      <c r="I7053" t="s">
        <v>35</v>
      </c>
      <c r="J7053" t="s">
        <v>60</v>
      </c>
      <c r="K7053">
        <v>100</v>
      </c>
      <c r="L7053" s="5" t="s">
        <v>13893</v>
      </c>
      <c r="M7053" s="5" t="s">
        <v>54</v>
      </c>
      <c r="N7053">
        <v>2</v>
      </c>
      <c r="O7053" t="s">
        <v>135</v>
      </c>
      <c r="P7053" s="1">
        <v>45550</v>
      </c>
      <c r="Q7053" s="1">
        <v>45584</v>
      </c>
      <c r="R7053">
        <v>1798</v>
      </c>
      <c r="S7053" s="4">
        <v>8.3000000000000007</v>
      </c>
      <c r="T7053" t="s">
        <v>118</v>
      </c>
    </row>
    <row r="7054" spans="1:20" x14ac:dyDescent="0.35">
      <c r="A7054" t="s">
        <v>13894</v>
      </c>
      <c r="B7054" s="5" t="s">
        <v>28801</v>
      </c>
      <c r="C7054" s="6">
        <v>41871</v>
      </c>
      <c r="D7054" t="s">
        <v>22</v>
      </c>
      <c r="E7054">
        <v>41871</v>
      </c>
      <c r="F7054" s="5" t="s">
        <v>50</v>
      </c>
      <c r="G7054" s="5" t="s">
        <v>59</v>
      </c>
      <c r="H7054" s="5" t="s">
        <v>157</v>
      </c>
      <c r="I7054" t="s">
        <v>44</v>
      </c>
      <c r="J7054" t="s">
        <v>157</v>
      </c>
      <c r="K7054">
        <v>0</v>
      </c>
      <c r="L7054" s="5" t="s">
        <v>13895</v>
      </c>
      <c r="M7054" s="5" t="s">
        <v>37</v>
      </c>
      <c r="N7054">
        <v>4</v>
      </c>
      <c r="O7054" t="s">
        <v>141</v>
      </c>
      <c r="P7054" s="1">
        <v>45737</v>
      </c>
      <c r="Q7054" s="1">
        <v>45751</v>
      </c>
      <c r="R7054">
        <v>2356</v>
      </c>
      <c r="S7054" s="4">
        <v>6.7</v>
      </c>
      <c r="T7054" t="s">
        <v>89</v>
      </c>
    </row>
    <row r="7055" spans="1:20" x14ac:dyDescent="0.35">
      <c r="A7055" t="s">
        <v>13896</v>
      </c>
      <c r="B7055" s="5" t="s">
        <v>145</v>
      </c>
      <c r="C7055" s="6">
        <v>89638</v>
      </c>
      <c r="D7055" t="s">
        <v>74</v>
      </c>
      <c r="E7055">
        <v>112048</v>
      </c>
      <c r="F7055" s="5" t="s">
        <v>66</v>
      </c>
      <c r="G7055" s="5" t="s">
        <v>51</v>
      </c>
      <c r="H7055" s="5" t="s">
        <v>75</v>
      </c>
      <c r="I7055" t="s">
        <v>44</v>
      </c>
      <c r="J7055" t="s">
        <v>75</v>
      </c>
      <c r="K7055">
        <v>0</v>
      </c>
      <c r="L7055" s="5" t="s">
        <v>13897</v>
      </c>
      <c r="M7055" s="5" t="s">
        <v>28</v>
      </c>
      <c r="N7055">
        <v>5</v>
      </c>
      <c r="O7055" t="s">
        <v>71</v>
      </c>
      <c r="P7055" s="1">
        <v>45641</v>
      </c>
      <c r="Q7055" s="1">
        <v>45704</v>
      </c>
      <c r="R7055">
        <v>2116</v>
      </c>
      <c r="S7055" s="4">
        <v>8.6</v>
      </c>
      <c r="T7055" t="s">
        <v>243</v>
      </c>
    </row>
    <row r="7056" spans="1:20" x14ac:dyDescent="0.35">
      <c r="A7056" t="s">
        <v>13898</v>
      </c>
      <c r="B7056" s="5" t="s">
        <v>91</v>
      </c>
      <c r="C7056" s="6">
        <v>62796</v>
      </c>
      <c r="D7056" t="s">
        <v>22</v>
      </c>
      <c r="E7056">
        <v>62796</v>
      </c>
      <c r="F7056" s="5" t="s">
        <v>58</v>
      </c>
      <c r="G7056" s="5" t="s">
        <v>59</v>
      </c>
      <c r="H7056" s="5" t="s">
        <v>165</v>
      </c>
      <c r="I7056" t="s">
        <v>35</v>
      </c>
      <c r="J7056" t="s">
        <v>165</v>
      </c>
      <c r="K7056">
        <v>100</v>
      </c>
      <c r="L7056" s="5" t="s">
        <v>4080</v>
      </c>
      <c r="M7056" s="5" t="s">
        <v>28</v>
      </c>
      <c r="N7056">
        <v>0</v>
      </c>
      <c r="O7056" t="s">
        <v>29</v>
      </c>
      <c r="P7056" s="1">
        <v>45322</v>
      </c>
      <c r="Q7056" s="1">
        <v>45350</v>
      </c>
      <c r="R7056">
        <v>539</v>
      </c>
      <c r="S7056" s="4">
        <v>6.6</v>
      </c>
      <c r="T7056" t="s">
        <v>243</v>
      </c>
    </row>
    <row r="7057" spans="1:20" x14ac:dyDescent="0.35">
      <c r="A7057" t="s">
        <v>13899</v>
      </c>
      <c r="B7057" s="5" t="s">
        <v>28799</v>
      </c>
      <c r="C7057" s="6">
        <v>174278</v>
      </c>
      <c r="D7057" t="s">
        <v>33</v>
      </c>
      <c r="E7057">
        <v>19170580</v>
      </c>
      <c r="F7057" s="5" t="s">
        <v>23</v>
      </c>
      <c r="G7057" s="5" t="s">
        <v>24</v>
      </c>
      <c r="H7057" s="5" t="s">
        <v>34</v>
      </c>
      <c r="I7057" t="s">
        <v>35</v>
      </c>
      <c r="J7057" t="s">
        <v>34</v>
      </c>
      <c r="K7057">
        <v>0</v>
      </c>
      <c r="L7057" s="5" t="s">
        <v>13900</v>
      </c>
      <c r="M7057" s="5" t="s">
        <v>54</v>
      </c>
      <c r="N7057">
        <v>13</v>
      </c>
      <c r="O7057" t="s">
        <v>147</v>
      </c>
      <c r="P7057" s="1">
        <v>45512</v>
      </c>
      <c r="Q7057" s="1">
        <v>45581</v>
      </c>
      <c r="R7057">
        <v>1840</v>
      </c>
      <c r="S7057" s="4">
        <v>8.1999999999999993</v>
      </c>
      <c r="T7057" t="s">
        <v>136</v>
      </c>
    </row>
    <row r="7058" spans="1:20" x14ac:dyDescent="0.35">
      <c r="A7058" t="s">
        <v>13901</v>
      </c>
      <c r="B7058" s="5" t="s">
        <v>28799</v>
      </c>
      <c r="C7058" s="6">
        <v>236382</v>
      </c>
      <c r="D7058" t="s">
        <v>33</v>
      </c>
      <c r="E7058">
        <v>26002020</v>
      </c>
      <c r="F7058" s="5" t="s">
        <v>23</v>
      </c>
      <c r="G7058" s="5" t="s">
        <v>24</v>
      </c>
      <c r="H7058" s="5" t="s">
        <v>34</v>
      </c>
      <c r="I7058" t="s">
        <v>26</v>
      </c>
      <c r="J7058" t="s">
        <v>133</v>
      </c>
      <c r="K7058">
        <v>50</v>
      </c>
      <c r="L7058" s="5" t="s">
        <v>13902</v>
      </c>
      <c r="M7058" s="5" t="s">
        <v>54</v>
      </c>
      <c r="N7058">
        <v>15</v>
      </c>
      <c r="O7058" t="s">
        <v>71</v>
      </c>
      <c r="P7058" s="1">
        <v>45388</v>
      </c>
      <c r="Q7058" s="1">
        <v>45406</v>
      </c>
      <c r="R7058">
        <v>821</v>
      </c>
      <c r="S7058" s="4">
        <v>8.4</v>
      </c>
      <c r="T7058" t="s">
        <v>153</v>
      </c>
    </row>
    <row r="7059" spans="1:20" x14ac:dyDescent="0.35">
      <c r="A7059" t="s">
        <v>13903</v>
      </c>
      <c r="B7059" s="5" t="s">
        <v>49</v>
      </c>
      <c r="C7059" s="6">
        <v>119050</v>
      </c>
      <c r="D7059" t="s">
        <v>22</v>
      </c>
      <c r="E7059">
        <v>119050</v>
      </c>
      <c r="F7059" s="5" t="s">
        <v>23</v>
      </c>
      <c r="G7059" s="5" t="s">
        <v>51</v>
      </c>
      <c r="H7059" s="5" t="s">
        <v>52</v>
      </c>
      <c r="I7059" t="s">
        <v>44</v>
      </c>
      <c r="J7059" t="s">
        <v>52</v>
      </c>
      <c r="K7059">
        <v>50</v>
      </c>
      <c r="L7059" s="5" t="s">
        <v>13904</v>
      </c>
      <c r="M7059" s="5" t="s">
        <v>37</v>
      </c>
      <c r="N7059">
        <v>15</v>
      </c>
      <c r="O7059" t="s">
        <v>71</v>
      </c>
      <c r="P7059" s="1">
        <v>45559</v>
      </c>
      <c r="Q7059" s="1">
        <v>45602</v>
      </c>
      <c r="R7059">
        <v>850</v>
      </c>
      <c r="S7059" s="4">
        <v>7.1</v>
      </c>
      <c r="T7059" t="s">
        <v>30</v>
      </c>
    </row>
    <row r="7060" spans="1:20" x14ac:dyDescent="0.35">
      <c r="A7060" t="s">
        <v>13905</v>
      </c>
      <c r="B7060" s="5" t="s">
        <v>179</v>
      </c>
      <c r="C7060" s="6">
        <v>139306</v>
      </c>
      <c r="D7060" t="s">
        <v>65</v>
      </c>
      <c r="E7060">
        <v>181098</v>
      </c>
      <c r="F7060" s="5" t="s">
        <v>66</v>
      </c>
      <c r="G7060" s="5" t="s">
        <v>24</v>
      </c>
      <c r="H7060" s="5" t="s">
        <v>67</v>
      </c>
      <c r="I7060" t="s">
        <v>35</v>
      </c>
      <c r="J7060" t="s">
        <v>67</v>
      </c>
      <c r="K7060">
        <v>50</v>
      </c>
      <c r="L7060" s="5" t="s">
        <v>13906</v>
      </c>
      <c r="M7060" s="5" t="s">
        <v>37</v>
      </c>
      <c r="N7060">
        <v>8</v>
      </c>
      <c r="O7060" t="s">
        <v>141</v>
      </c>
      <c r="P7060" s="1">
        <v>45667</v>
      </c>
      <c r="Q7060" s="1">
        <v>45737</v>
      </c>
      <c r="R7060">
        <v>723</v>
      </c>
      <c r="S7060" s="4">
        <v>8</v>
      </c>
      <c r="T7060" t="s">
        <v>95</v>
      </c>
    </row>
    <row r="7061" spans="1:20" x14ac:dyDescent="0.35">
      <c r="A7061" t="s">
        <v>13907</v>
      </c>
      <c r="B7061" s="5" t="s">
        <v>28802</v>
      </c>
      <c r="C7061" s="6">
        <v>146203</v>
      </c>
      <c r="D7061" t="s">
        <v>22</v>
      </c>
      <c r="E7061">
        <v>146203</v>
      </c>
      <c r="F7061" s="5" t="s">
        <v>66</v>
      </c>
      <c r="G7061" s="5" t="s">
        <v>42</v>
      </c>
      <c r="H7061" s="5" t="s">
        <v>97</v>
      </c>
      <c r="I7061" t="s">
        <v>26</v>
      </c>
      <c r="J7061" t="s">
        <v>97</v>
      </c>
      <c r="K7061">
        <v>0</v>
      </c>
      <c r="L7061" s="5" t="s">
        <v>13908</v>
      </c>
      <c r="M7061" s="5" t="s">
        <v>70</v>
      </c>
      <c r="N7061">
        <v>6</v>
      </c>
      <c r="O7061" t="s">
        <v>135</v>
      </c>
      <c r="P7061" s="1">
        <v>45418</v>
      </c>
      <c r="Q7061" s="1">
        <v>45478</v>
      </c>
      <c r="R7061">
        <v>1191</v>
      </c>
      <c r="S7061" s="4">
        <v>8.1999999999999993</v>
      </c>
      <c r="T7061" t="s">
        <v>118</v>
      </c>
    </row>
    <row r="7062" spans="1:20" x14ac:dyDescent="0.35">
      <c r="A7062" t="s">
        <v>13909</v>
      </c>
      <c r="B7062" s="5" t="s">
        <v>28802</v>
      </c>
      <c r="C7062" s="6">
        <v>91867</v>
      </c>
      <c r="D7062" t="s">
        <v>41</v>
      </c>
      <c r="E7062">
        <v>78087</v>
      </c>
      <c r="F7062" s="5" t="s">
        <v>50</v>
      </c>
      <c r="G7062" s="5" t="s">
        <v>24</v>
      </c>
      <c r="H7062" s="5" t="s">
        <v>151</v>
      </c>
      <c r="I7062" t="s">
        <v>26</v>
      </c>
      <c r="J7062" t="s">
        <v>129</v>
      </c>
      <c r="K7062">
        <v>100</v>
      </c>
      <c r="L7062" s="5" t="s">
        <v>13910</v>
      </c>
      <c r="M7062" s="5" t="s">
        <v>28</v>
      </c>
      <c r="N7062">
        <v>3</v>
      </c>
      <c r="O7062" t="s">
        <v>167</v>
      </c>
      <c r="P7062" s="1">
        <v>45530</v>
      </c>
      <c r="Q7062" s="1">
        <v>45575</v>
      </c>
      <c r="R7062">
        <v>623</v>
      </c>
      <c r="S7062" s="4">
        <v>7.2</v>
      </c>
      <c r="T7062" t="s">
        <v>38</v>
      </c>
    </row>
    <row r="7063" spans="1:20" x14ac:dyDescent="0.35">
      <c r="A7063" t="s">
        <v>13911</v>
      </c>
      <c r="B7063" s="5" t="s">
        <v>217</v>
      </c>
      <c r="C7063" s="6">
        <v>139325</v>
      </c>
      <c r="D7063" t="s">
        <v>22</v>
      </c>
      <c r="E7063">
        <v>139325</v>
      </c>
      <c r="F7063" s="5" t="s">
        <v>66</v>
      </c>
      <c r="G7063" s="5" t="s">
        <v>24</v>
      </c>
      <c r="H7063" s="5" t="s">
        <v>68</v>
      </c>
      <c r="I7063" t="s">
        <v>26</v>
      </c>
      <c r="J7063" t="s">
        <v>68</v>
      </c>
      <c r="K7063">
        <v>100</v>
      </c>
      <c r="L7063" s="5" t="s">
        <v>13912</v>
      </c>
      <c r="M7063" s="5" t="s">
        <v>70</v>
      </c>
      <c r="N7063">
        <v>5</v>
      </c>
      <c r="O7063" t="s">
        <v>46</v>
      </c>
      <c r="P7063" s="1">
        <v>45533</v>
      </c>
      <c r="Q7063" s="1">
        <v>45599</v>
      </c>
      <c r="R7063">
        <v>1668</v>
      </c>
      <c r="S7063" s="4">
        <v>9.3000000000000007</v>
      </c>
      <c r="T7063" t="s">
        <v>118</v>
      </c>
    </row>
    <row r="7064" spans="1:20" x14ac:dyDescent="0.35">
      <c r="A7064" t="s">
        <v>13913</v>
      </c>
      <c r="B7064" s="5" t="s">
        <v>57</v>
      </c>
      <c r="C7064" s="6">
        <v>368470</v>
      </c>
      <c r="D7064" t="s">
        <v>22</v>
      </c>
      <c r="E7064">
        <v>368470</v>
      </c>
      <c r="F7064" s="5" t="s">
        <v>23</v>
      </c>
      <c r="G7064" s="5" t="s">
        <v>24</v>
      </c>
      <c r="H7064" s="5" t="s">
        <v>68</v>
      </c>
      <c r="I7064" t="s">
        <v>35</v>
      </c>
      <c r="J7064" t="s">
        <v>82</v>
      </c>
      <c r="K7064">
        <v>0</v>
      </c>
      <c r="L7064" s="5" t="s">
        <v>13914</v>
      </c>
      <c r="M7064" s="5" t="s">
        <v>28</v>
      </c>
      <c r="N7064">
        <v>11</v>
      </c>
      <c r="O7064" t="s">
        <v>71</v>
      </c>
      <c r="P7064" s="1">
        <v>45535</v>
      </c>
      <c r="Q7064" s="1">
        <v>45574</v>
      </c>
      <c r="R7064">
        <v>1117</v>
      </c>
      <c r="S7064" s="4">
        <v>8.5</v>
      </c>
      <c r="T7064" t="s">
        <v>277</v>
      </c>
    </row>
    <row r="7065" spans="1:20" x14ac:dyDescent="0.35">
      <c r="A7065" t="s">
        <v>13915</v>
      </c>
      <c r="B7065" s="5" t="s">
        <v>28802</v>
      </c>
      <c r="C7065" s="6">
        <v>79264</v>
      </c>
      <c r="D7065" t="s">
        <v>22</v>
      </c>
      <c r="E7065">
        <v>79264</v>
      </c>
      <c r="F7065" s="5" t="s">
        <v>50</v>
      </c>
      <c r="G7065" s="5" t="s">
        <v>51</v>
      </c>
      <c r="H7065" s="5" t="s">
        <v>165</v>
      </c>
      <c r="I7065" t="s">
        <v>26</v>
      </c>
      <c r="J7065" t="s">
        <v>43</v>
      </c>
      <c r="K7065">
        <v>50</v>
      </c>
      <c r="L7065" s="5" t="s">
        <v>13916</v>
      </c>
      <c r="M7065" s="5" t="s">
        <v>70</v>
      </c>
      <c r="N7065">
        <v>2</v>
      </c>
      <c r="O7065" t="s">
        <v>71</v>
      </c>
      <c r="P7065" s="1">
        <v>45763</v>
      </c>
      <c r="Q7065" s="1">
        <v>45810</v>
      </c>
      <c r="R7065">
        <v>1050</v>
      </c>
      <c r="S7065" s="4">
        <v>6</v>
      </c>
      <c r="T7065" t="s">
        <v>153</v>
      </c>
    </row>
    <row r="7066" spans="1:20" x14ac:dyDescent="0.35">
      <c r="A7066" t="s">
        <v>13917</v>
      </c>
      <c r="B7066" s="5" t="s">
        <v>57</v>
      </c>
      <c r="C7066" s="6">
        <v>213820</v>
      </c>
      <c r="D7066" t="s">
        <v>22</v>
      </c>
      <c r="E7066">
        <v>213820</v>
      </c>
      <c r="F7066" s="5" t="s">
        <v>23</v>
      </c>
      <c r="G7066" s="5" t="s">
        <v>42</v>
      </c>
      <c r="H7066" s="5" t="s">
        <v>52</v>
      </c>
      <c r="I7066" t="s">
        <v>35</v>
      </c>
      <c r="J7066" t="s">
        <v>25</v>
      </c>
      <c r="K7066">
        <v>0</v>
      </c>
      <c r="L7066" s="5" t="s">
        <v>13918</v>
      </c>
      <c r="M7066" s="5" t="s">
        <v>28</v>
      </c>
      <c r="N7066">
        <v>17</v>
      </c>
      <c r="O7066" t="s">
        <v>85</v>
      </c>
      <c r="P7066" s="1">
        <v>45454</v>
      </c>
      <c r="Q7066" s="1">
        <v>45478</v>
      </c>
      <c r="R7066">
        <v>1605</v>
      </c>
      <c r="S7066" s="4">
        <v>8.6</v>
      </c>
      <c r="T7066" t="s">
        <v>153</v>
      </c>
    </row>
    <row r="7067" spans="1:20" x14ac:dyDescent="0.35">
      <c r="A7067" t="s">
        <v>13919</v>
      </c>
      <c r="B7067" s="5" t="s">
        <v>73</v>
      </c>
      <c r="C7067" s="6">
        <v>91365</v>
      </c>
      <c r="D7067" t="s">
        <v>81</v>
      </c>
      <c r="E7067">
        <v>123343</v>
      </c>
      <c r="F7067" s="5" t="s">
        <v>50</v>
      </c>
      <c r="G7067" s="5" t="s">
        <v>42</v>
      </c>
      <c r="H7067" s="5" t="s">
        <v>82</v>
      </c>
      <c r="I7067" t="s">
        <v>44</v>
      </c>
      <c r="J7067" t="s">
        <v>129</v>
      </c>
      <c r="K7067">
        <v>100</v>
      </c>
      <c r="L7067" s="5" t="s">
        <v>13920</v>
      </c>
      <c r="M7067" s="5" t="s">
        <v>37</v>
      </c>
      <c r="N7067">
        <v>2</v>
      </c>
      <c r="O7067" t="s">
        <v>85</v>
      </c>
      <c r="P7067" s="1">
        <v>45570</v>
      </c>
      <c r="Q7067" s="1">
        <v>45607</v>
      </c>
      <c r="R7067">
        <v>634</v>
      </c>
      <c r="S7067" s="4">
        <v>7.6</v>
      </c>
      <c r="T7067" t="s">
        <v>118</v>
      </c>
    </row>
    <row r="7068" spans="1:20" x14ac:dyDescent="0.35">
      <c r="A7068" t="s">
        <v>13921</v>
      </c>
      <c r="B7068" s="5" t="s">
        <v>28800</v>
      </c>
      <c r="C7068" s="6">
        <v>135173</v>
      </c>
      <c r="D7068" t="s">
        <v>41</v>
      </c>
      <c r="E7068">
        <v>114897</v>
      </c>
      <c r="F7068" s="5" t="s">
        <v>66</v>
      </c>
      <c r="G7068" s="5" t="s">
        <v>24</v>
      </c>
      <c r="H7068" s="5" t="s">
        <v>43</v>
      </c>
      <c r="I7068" t="s">
        <v>35</v>
      </c>
      <c r="J7068" t="s">
        <v>43</v>
      </c>
      <c r="K7068">
        <v>100</v>
      </c>
      <c r="L7068" s="5" t="s">
        <v>13922</v>
      </c>
      <c r="M7068" s="5" t="s">
        <v>28</v>
      </c>
      <c r="N7068">
        <v>6</v>
      </c>
      <c r="O7068" t="s">
        <v>62</v>
      </c>
      <c r="P7068" s="1">
        <v>45678</v>
      </c>
      <c r="Q7068" s="1">
        <v>45743</v>
      </c>
      <c r="R7068">
        <v>1073</v>
      </c>
      <c r="S7068" s="4">
        <v>6</v>
      </c>
      <c r="T7068" t="s">
        <v>210</v>
      </c>
    </row>
    <row r="7069" spans="1:20" x14ac:dyDescent="0.35">
      <c r="A7069" t="s">
        <v>13923</v>
      </c>
      <c r="B7069" s="5" t="s">
        <v>100</v>
      </c>
      <c r="C7069" s="6">
        <v>68488</v>
      </c>
      <c r="D7069" t="s">
        <v>81</v>
      </c>
      <c r="E7069">
        <v>92459</v>
      </c>
      <c r="F7069" s="5" t="s">
        <v>58</v>
      </c>
      <c r="G7069" s="5" t="s">
        <v>59</v>
      </c>
      <c r="H7069" s="5" t="s">
        <v>82</v>
      </c>
      <c r="I7069" t="s">
        <v>44</v>
      </c>
      <c r="J7069" t="s">
        <v>82</v>
      </c>
      <c r="K7069">
        <v>50</v>
      </c>
      <c r="L7069" s="5" t="s">
        <v>13924</v>
      </c>
      <c r="M7069" s="5" t="s">
        <v>37</v>
      </c>
      <c r="N7069">
        <v>0</v>
      </c>
      <c r="O7069" t="s">
        <v>88</v>
      </c>
      <c r="P7069" s="1">
        <v>45489</v>
      </c>
      <c r="Q7069" s="1">
        <v>45539</v>
      </c>
      <c r="R7069">
        <v>1631</v>
      </c>
      <c r="S7069" s="4">
        <v>6.4</v>
      </c>
      <c r="T7069" t="s">
        <v>38</v>
      </c>
    </row>
    <row r="7070" spans="1:20" x14ac:dyDescent="0.35">
      <c r="A7070" t="s">
        <v>13925</v>
      </c>
      <c r="B7070" s="5" t="s">
        <v>28801</v>
      </c>
      <c r="C7070" s="6">
        <v>117333</v>
      </c>
      <c r="D7070" t="s">
        <v>41</v>
      </c>
      <c r="E7070">
        <v>99733</v>
      </c>
      <c r="F7070" s="5" t="s">
        <v>66</v>
      </c>
      <c r="G7070" s="5" t="s">
        <v>42</v>
      </c>
      <c r="H7070" s="5" t="s">
        <v>151</v>
      </c>
      <c r="I7070" t="s">
        <v>44</v>
      </c>
      <c r="J7070" t="s">
        <v>151</v>
      </c>
      <c r="K7070">
        <v>100</v>
      </c>
      <c r="L7070" s="5" t="s">
        <v>13926</v>
      </c>
      <c r="M7070" s="5" t="s">
        <v>28</v>
      </c>
      <c r="N7070">
        <v>9</v>
      </c>
      <c r="O7070" t="s">
        <v>29</v>
      </c>
      <c r="P7070" s="1">
        <v>45550</v>
      </c>
      <c r="Q7070" s="1">
        <v>45570</v>
      </c>
      <c r="R7070">
        <v>1294</v>
      </c>
      <c r="S7070" s="4">
        <v>5.0999999999999996</v>
      </c>
      <c r="T7070" t="s">
        <v>277</v>
      </c>
    </row>
    <row r="7071" spans="1:20" x14ac:dyDescent="0.35">
      <c r="A7071" t="s">
        <v>13927</v>
      </c>
      <c r="B7071" s="5" t="s">
        <v>100</v>
      </c>
      <c r="C7071" s="6">
        <v>99292</v>
      </c>
      <c r="D7071" t="s">
        <v>22</v>
      </c>
      <c r="E7071">
        <v>99292</v>
      </c>
      <c r="F7071" s="5" t="s">
        <v>50</v>
      </c>
      <c r="G7071" s="5" t="s">
        <v>24</v>
      </c>
      <c r="H7071" s="5" t="s">
        <v>52</v>
      </c>
      <c r="I7071" t="s">
        <v>35</v>
      </c>
      <c r="J7071" t="s">
        <v>52</v>
      </c>
      <c r="K7071">
        <v>0</v>
      </c>
      <c r="L7071" s="5" t="s">
        <v>13928</v>
      </c>
      <c r="M7071" s="5" t="s">
        <v>28</v>
      </c>
      <c r="N7071">
        <v>3</v>
      </c>
      <c r="O7071" t="s">
        <v>112</v>
      </c>
      <c r="P7071" s="1">
        <v>45486</v>
      </c>
      <c r="Q7071" s="1">
        <v>45543</v>
      </c>
      <c r="R7071">
        <v>939</v>
      </c>
      <c r="S7071" s="4">
        <v>8.4</v>
      </c>
      <c r="T7071" t="s">
        <v>38</v>
      </c>
    </row>
    <row r="7072" spans="1:20" x14ac:dyDescent="0.35">
      <c r="A7072" t="s">
        <v>13929</v>
      </c>
      <c r="B7072" s="5" t="s">
        <v>217</v>
      </c>
      <c r="C7072" s="6">
        <v>215599</v>
      </c>
      <c r="D7072" t="s">
        <v>22</v>
      </c>
      <c r="E7072">
        <v>215599</v>
      </c>
      <c r="F7072" s="5" t="s">
        <v>66</v>
      </c>
      <c r="G7072" s="5" t="s">
        <v>42</v>
      </c>
      <c r="H7072" s="5" t="s">
        <v>97</v>
      </c>
      <c r="I7072" t="s">
        <v>35</v>
      </c>
      <c r="J7072" t="s">
        <v>97</v>
      </c>
      <c r="K7072">
        <v>100</v>
      </c>
      <c r="L7072" s="5" t="s">
        <v>13930</v>
      </c>
      <c r="M7072" s="5" t="s">
        <v>28</v>
      </c>
      <c r="N7072">
        <v>8</v>
      </c>
      <c r="O7072" t="s">
        <v>29</v>
      </c>
      <c r="P7072" s="1">
        <v>45560</v>
      </c>
      <c r="Q7072" s="1">
        <v>45597</v>
      </c>
      <c r="R7072">
        <v>1492</v>
      </c>
      <c r="S7072" s="4">
        <v>7</v>
      </c>
      <c r="T7072" t="s">
        <v>30</v>
      </c>
    </row>
    <row r="7073" spans="1:20" x14ac:dyDescent="0.35">
      <c r="A7073" t="s">
        <v>13931</v>
      </c>
      <c r="B7073" s="5" t="s">
        <v>145</v>
      </c>
      <c r="C7073" s="6">
        <v>159635</v>
      </c>
      <c r="D7073" t="s">
        <v>22</v>
      </c>
      <c r="E7073">
        <v>159635</v>
      </c>
      <c r="F7073" s="5" t="s">
        <v>23</v>
      </c>
      <c r="G7073" s="5" t="s">
        <v>51</v>
      </c>
      <c r="H7073" s="5" t="s">
        <v>165</v>
      </c>
      <c r="I7073" t="s">
        <v>26</v>
      </c>
      <c r="J7073" t="s">
        <v>165</v>
      </c>
      <c r="K7073">
        <v>0</v>
      </c>
      <c r="L7073" s="5" t="s">
        <v>13932</v>
      </c>
      <c r="M7073" s="5" t="s">
        <v>54</v>
      </c>
      <c r="N7073">
        <v>10</v>
      </c>
      <c r="O7073" t="s">
        <v>141</v>
      </c>
      <c r="P7073" s="1">
        <v>45439</v>
      </c>
      <c r="Q7073" s="1">
        <v>45489</v>
      </c>
      <c r="R7073">
        <v>1395</v>
      </c>
      <c r="S7073" s="4">
        <v>9</v>
      </c>
      <c r="T7073" t="s">
        <v>108</v>
      </c>
    </row>
    <row r="7074" spans="1:20" x14ac:dyDescent="0.35">
      <c r="A7074" t="s">
        <v>13933</v>
      </c>
      <c r="B7074" s="5" t="s">
        <v>28799</v>
      </c>
      <c r="C7074" s="6">
        <v>108321</v>
      </c>
      <c r="D7074" t="s">
        <v>81</v>
      </c>
      <c r="E7074">
        <v>146233</v>
      </c>
      <c r="F7074" s="5" t="s">
        <v>50</v>
      </c>
      <c r="G7074" s="5" t="s">
        <v>51</v>
      </c>
      <c r="H7074" s="5" t="s">
        <v>82</v>
      </c>
      <c r="I7074" t="s">
        <v>35</v>
      </c>
      <c r="J7074" t="s">
        <v>629</v>
      </c>
      <c r="K7074">
        <v>0</v>
      </c>
      <c r="L7074" s="5" t="s">
        <v>13934</v>
      </c>
      <c r="M7074" s="5" t="s">
        <v>70</v>
      </c>
      <c r="N7074">
        <v>2</v>
      </c>
      <c r="O7074" t="s">
        <v>141</v>
      </c>
      <c r="P7074" s="1">
        <v>45419</v>
      </c>
      <c r="Q7074" s="1">
        <v>45453</v>
      </c>
      <c r="R7074">
        <v>1705</v>
      </c>
      <c r="S7074" s="4">
        <v>5.7</v>
      </c>
      <c r="T7074" t="s">
        <v>210</v>
      </c>
    </row>
    <row r="7075" spans="1:20" x14ac:dyDescent="0.35">
      <c r="A7075" t="s">
        <v>13935</v>
      </c>
      <c r="B7075" s="5" t="s">
        <v>49</v>
      </c>
      <c r="C7075" s="6">
        <v>76476</v>
      </c>
      <c r="D7075" t="s">
        <v>74</v>
      </c>
      <c r="E7075">
        <v>95595</v>
      </c>
      <c r="F7075" s="5" t="s">
        <v>50</v>
      </c>
      <c r="G7075" s="5" t="s">
        <v>59</v>
      </c>
      <c r="H7075" s="5" t="s">
        <v>75</v>
      </c>
      <c r="I7075" t="s">
        <v>26</v>
      </c>
      <c r="J7075" t="s">
        <v>75</v>
      </c>
      <c r="K7075">
        <v>100</v>
      </c>
      <c r="L7075" s="5" t="s">
        <v>13936</v>
      </c>
      <c r="M7075" s="5" t="s">
        <v>28</v>
      </c>
      <c r="N7075">
        <v>2</v>
      </c>
      <c r="O7075" t="s">
        <v>85</v>
      </c>
      <c r="P7075" s="1">
        <v>45685</v>
      </c>
      <c r="Q7075" s="1">
        <v>45719</v>
      </c>
      <c r="R7075">
        <v>543</v>
      </c>
      <c r="S7075" s="4">
        <v>8.9</v>
      </c>
      <c r="T7075" t="s">
        <v>79</v>
      </c>
    </row>
    <row r="7076" spans="1:20" x14ac:dyDescent="0.35">
      <c r="A7076" t="s">
        <v>13937</v>
      </c>
      <c r="B7076" s="5" t="s">
        <v>32</v>
      </c>
      <c r="C7076" s="6">
        <v>83952</v>
      </c>
      <c r="D7076" t="s">
        <v>81</v>
      </c>
      <c r="E7076">
        <v>113335</v>
      </c>
      <c r="F7076" s="5" t="s">
        <v>50</v>
      </c>
      <c r="G7076" s="5" t="s">
        <v>24</v>
      </c>
      <c r="H7076" s="5" t="s">
        <v>82</v>
      </c>
      <c r="I7076" t="s">
        <v>26</v>
      </c>
      <c r="J7076" t="s">
        <v>82</v>
      </c>
      <c r="K7076">
        <v>50</v>
      </c>
      <c r="L7076" s="5" t="s">
        <v>13938</v>
      </c>
      <c r="M7076" s="5" t="s">
        <v>28</v>
      </c>
      <c r="N7076">
        <v>2</v>
      </c>
      <c r="O7076" t="s">
        <v>141</v>
      </c>
      <c r="P7076" s="1">
        <v>45719</v>
      </c>
      <c r="Q7076" s="1">
        <v>45753</v>
      </c>
      <c r="R7076">
        <v>2076</v>
      </c>
      <c r="S7076" s="4">
        <v>6.5</v>
      </c>
      <c r="T7076" t="s">
        <v>63</v>
      </c>
    </row>
    <row r="7077" spans="1:20" x14ac:dyDescent="0.35">
      <c r="A7077" t="s">
        <v>13939</v>
      </c>
      <c r="B7077" s="5" t="s">
        <v>28802</v>
      </c>
      <c r="C7077" s="6">
        <v>235700</v>
      </c>
      <c r="D7077" t="s">
        <v>22</v>
      </c>
      <c r="E7077">
        <v>235700</v>
      </c>
      <c r="F7077" s="5" t="s">
        <v>23</v>
      </c>
      <c r="G7077" s="5" t="s">
        <v>59</v>
      </c>
      <c r="H7077" s="5" t="s">
        <v>191</v>
      </c>
      <c r="I7077" t="s">
        <v>35</v>
      </c>
      <c r="J7077" t="s">
        <v>247</v>
      </c>
      <c r="K7077">
        <v>0</v>
      </c>
      <c r="L7077" s="5" t="s">
        <v>13940</v>
      </c>
      <c r="M7077" s="5" t="s">
        <v>28</v>
      </c>
      <c r="N7077">
        <v>12</v>
      </c>
      <c r="O7077" t="s">
        <v>135</v>
      </c>
      <c r="P7077" s="1">
        <v>45403</v>
      </c>
      <c r="Q7077" s="1">
        <v>45455</v>
      </c>
      <c r="R7077">
        <v>1601</v>
      </c>
      <c r="S7077" s="4">
        <v>8.1</v>
      </c>
      <c r="T7077" t="s">
        <v>118</v>
      </c>
    </row>
    <row r="7078" spans="1:20" x14ac:dyDescent="0.35">
      <c r="A7078" t="s">
        <v>13941</v>
      </c>
      <c r="B7078" s="5" t="s">
        <v>162</v>
      </c>
      <c r="C7078" s="6">
        <v>131627</v>
      </c>
      <c r="D7078" t="s">
        <v>22</v>
      </c>
      <c r="E7078">
        <v>131627</v>
      </c>
      <c r="F7078" s="5" t="s">
        <v>66</v>
      </c>
      <c r="G7078" s="5" t="s">
        <v>59</v>
      </c>
      <c r="H7078" s="5" t="s">
        <v>101</v>
      </c>
      <c r="I7078" t="s">
        <v>26</v>
      </c>
      <c r="J7078" t="s">
        <v>101</v>
      </c>
      <c r="K7078">
        <v>100</v>
      </c>
      <c r="L7078" s="5" t="s">
        <v>13942</v>
      </c>
      <c r="M7078" s="5" t="s">
        <v>54</v>
      </c>
      <c r="N7078">
        <v>6</v>
      </c>
      <c r="O7078" t="s">
        <v>141</v>
      </c>
      <c r="P7078" s="1">
        <v>45495</v>
      </c>
      <c r="Q7078" s="1">
        <v>45534</v>
      </c>
      <c r="R7078">
        <v>758</v>
      </c>
      <c r="S7078" s="4">
        <v>7.7</v>
      </c>
      <c r="T7078" t="s">
        <v>210</v>
      </c>
    </row>
    <row r="7079" spans="1:20" x14ac:dyDescent="0.35">
      <c r="A7079" t="s">
        <v>13943</v>
      </c>
      <c r="B7079" s="5" t="s">
        <v>28802</v>
      </c>
      <c r="C7079" s="6">
        <v>178535</v>
      </c>
      <c r="D7079" t="s">
        <v>41</v>
      </c>
      <c r="E7079">
        <v>151755</v>
      </c>
      <c r="F7079" s="5" t="s">
        <v>23</v>
      </c>
      <c r="G7079" s="5" t="s">
        <v>42</v>
      </c>
      <c r="H7079" s="5" t="s">
        <v>151</v>
      </c>
      <c r="I7079" t="s">
        <v>26</v>
      </c>
      <c r="J7079" t="s">
        <v>34</v>
      </c>
      <c r="K7079">
        <v>0</v>
      </c>
      <c r="L7079" s="5" t="s">
        <v>13944</v>
      </c>
      <c r="M7079" s="5" t="s">
        <v>54</v>
      </c>
      <c r="N7079">
        <v>12</v>
      </c>
      <c r="O7079" t="s">
        <v>46</v>
      </c>
      <c r="P7079" s="1">
        <v>45609</v>
      </c>
      <c r="Q7079" s="1">
        <v>45670</v>
      </c>
      <c r="R7079">
        <v>1594</v>
      </c>
      <c r="S7079" s="4">
        <v>5.8</v>
      </c>
      <c r="T7079" t="s">
        <v>63</v>
      </c>
    </row>
    <row r="7080" spans="1:20" x14ac:dyDescent="0.35">
      <c r="A7080" t="s">
        <v>13945</v>
      </c>
      <c r="B7080" s="5" t="s">
        <v>28802</v>
      </c>
      <c r="C7080" s="6">
        <v>209551</v>
      </c>
      <c r="D7080" t="s">
        <v>22</v>
      </c>
      <c r="E7080">
        <v>209551</v>
      </c>
      <c r="F7080" s="5" t="s">
        <v>23</v>
      </c>
      <c r="G7080" s="5" t="s">
        <v>24</v>
      </c>
      <c r="H7080" s="5" t="s">
        <v>97</v>
      </c>
      <c r="I7080" t="s">
        <v>44</v>
      </c>
      <c r="J7080" t="s">
        <v>97</v>
      </c>
      <c r="K7080">
        <v>0</v>
      </c>
      <c r="L7080" s="5" t="s">
        <v>13946</v>
      </c>
      <c r="M7080" s="5" t="s">
        <v>70</v>
      </c>
      <c r="N7080">
        <v>11</v>
      </c>
      <c r="O7080" t="s">
        <v>141</v>
      </c>
      <c r="P7080" s="1">
        <v>45365</v>
      </c>
      <c r="Q7080" s="1">
        <v>45416</v>
      </c>
      <c r="R7080">
        <v>772</v>
      </c>
      <c r="S7080" s="4">
        <v>9.6</v>
      </c>
      <c r="T7080" t="s">
        <v>103</v>
      </c>
    </row>
    <row r="7081" spans="1:20" x14ac:dyDescent="0.35">
      <c r="A7081" t="s">
        <v>13947</v>
      </c>
      <c r="B7081" s="5" t="s">
        <v>28801</v>
      </c>
      <c r="C7081" s="6">
        <v>84533</v>
      </c>
      <c r="D7081" t="s">
        <v>41</v>
      </c>
      <c r="E7081">
        <v>71853</v>
      </c>
      <c r="F7081" s="5" t="s">
        <v>50</v>
      </c>
      <c r="G7081" s="5" t="s">
        <v>42</v>
      </c>
      <c r="H7081" s="5" t="s">
        <v>151</v>
      </c>
      <c r="I7081" t="s">
        <v>35</v>
      </c>
      <c r="J7081" t="s">
        <v>151</v>
      </c>
      <c r="K7081">
        <v>100</v>
      </c>
      <c r="L7081" s="5" t="s">
        <v>13948</v>
      </c>
      <c r="M7081" s="5" t="s">
        <v>28</v>
      </c>
      <c r="N7081">
        <v>4</v>
      </c>
      <c r="O7081" t="s">
        <v>112</v>
      </c>
      <c r="P7081" s="1">
        <v>45542</v>
      </c>
      <c r="Q7081" s="1">
        <v>45577</v>
      </c>
      <c r="R7081">
        <v>860</v>
      </c>
      <c r="S7081" s="4">
        <v>6.1</v>
      </c>
      <c r="T7081" t="s">
        <v>136</v>
      </c>
    </row>
    <row r="7082" spans="1:20" x14ac:dyDescent="0.35">
      <c r="A7082" t="s">
        <v>13949</v>
      </c>
      <c r="B7082" s="5" t="s">
        <v>28802</v>
      </c>
      <c r="C7082" s="6">
        <v>25457</v>
      </c>
      <c r="D7082" t="s">
        <v>22</v>
      </c>
      <c r="E7082">
        <v>25457</v>
      </c>
      <c r="F7082" s="5" t="s">
        <v>58</v>
      </c>
      <c r="G7082" s="5" t="s">
        <v>51</v>
      </c>
      <c r="H7082" s="5" t="s">
        <v>157</v>
      </c>
      <c r="I7082" t="s">
        <v>26</v>
      </c>
      <c r="J7082" t="s">
        <v>426</v>
      </c>
      <c r="K7082">
        <v>0</v>
      </c>
      <c r="L7082" s="5" t="s">
        <v>7400</v>
      </c>
      <c r="M7082" s="5" t="s">
        <v>37</v>
      </c>
      <c r="N7082">
        <v>0</v>
      </c>
      <c r="O7082" t="s">
        <v>62</v>
      </c>
      <c r="P7082" s="1">
        <v>45597</v>
      </c>
      <c r="Q7082" s="1">
        <v>45638</v>
      </c>
      <c r="R7082">
        <v>1856</v>
      </c>
      <c r="S7082" s="4">
        <v>5.6</v>
      </c>
      <c r="T7082" t="s">
        <v>89</v>
      </c>
    </row>
    <row r="7083" spans="1:20" x14ac:dyDescent="0.35">
      <c r="A7083" t="s">
        <v>13950</v>
      </c>
      <c r="B7083" s="5" t="s">
        <v>174</v>
      </c>
      <c r="C7083" s="6">
        <v>91380</v>
      </c>
      <c r="D7083" t="s">
        <v>22</v>
      </c>
      <c r="E7083">
        <v>91380</v>
      </c>
      <c r="F7083" s="5" t="s">
        <v>58</v>
      </c>
      <c r="G7083" s="5" t="s">
        <v>24</v>
      </c>
      <c r="H7083" s="5" t="s">
        <v>97</v>
      </c>
      <c r="I7083" t="s">
        <v>26</v>
      </c>
      <c r="J7083" t="s">
        <v>97</v>
      </c>
      <c r="K7083">
        <v>0</v>
      </c>
      <c r="L7083" s="5" t="s">
        <v>13951</v>
      </c>
      <c r="M7083" s="5" t="s">
        <v>28</v>
      </c>
      <c r="N7083">
        <v>0</v>
      </c>
      <c r="O7083" t="s">
        <v>147</v>
      </c>
      <c r="P7083" s="1">
        <v>45578</v>
      </c>
      <c r="Q7083" s="1">
        <v>45600</v>
      </c>
      <c r="R7083">
        <v>925</v>
      </c>
      <c r="S7083" s="4">
        <v>7.6</v>
      </c>
      <c r="T7083" t="s">
        <v>118</v>
      </c>
    </row>
    <row r="7084" spans="1:20" x14ac:dyDescent="0.35">
      <c r="A7084" t="s">
        <v>13952</v>
      </c>
      <c r="B7084" s="5" t="s">
        <v>217</v>
      </c>
      <c r="C7084" s="6">
        <v>60940</v>
      </c>
      <c r="D7084" t="s">
        <v>92</v>
      </c>
      <c r="E7084">
        <v>45705</v>
      </c>
      <c r="F7084" s="5" t="s">
        <v>58</v>
      </c>
      <c r="G7084" s="5" t="s">
        <v>59</v>
      </c>
      <c r="H7084" s="5" t="s">
        <v>93</v>
      </c>
      <c r="I7084" t="s">
        <v>44</v>
      </c>
      <c r="J7084" t="s">
        <v>93</v>
      </c>
      <c r="K7084">
        <v>50</v>
      </c>
      <c r="L7084" s="5" t="s">
        <v>13953</v>
      </c>
      <c r="M7084" s="5" t="s">
        <v>37</v>
      </c>
      <c r="N7084">
        <v>1</v>
      </c>
      <c r="O7084" t="s">
        <v>141</v>
      </c>
      <c r="P7084" s="1">
        <v>45606</v>
      </c>
      <c r="Q7084" s="1">
        <v>45677</v>
      </c>
      <c r="R7084">
        <v>867</v>
      </c>
      <c r="S7084" s="4">
        <v>7.8</v>
      </c>
      <c r="T7084" t="s">
        <v>210</v>
      </c>
    </row>
    <row r="7085" spans="1:20" x14ac:dyDescent="0.35">
      <c r="A7085" t="s">
        <v>13954</v>
      </c>
      <c r="B7085" s="5" t="s">
        <v>28800</v>
      </c>
      <c r="C7085" s="6">
        <v>86902</v>
      </c>
      <c r="D7085" t="s">
        <v>22</v>
      </c>
      <c r="E7085">
        <v>86902</v>
      </c>
      <c r="F7085" s="5" t="s">
        <v>50</v>
      </c>
      <c r="G7085" s="5" t="s">
        <v>51</v>
      </c>
      <c r="H7085" s="5" t="s">
        <v>101</v>
      </c>
      <c r="I7085" t="s">
        <v>26</v>
      </c>
      <c r="J7085" t="s">
        <v>116</v>
      </c>
      <c r="K7085">
        <v>50</v>
      </c>
      <c r="L7085" s="5" t="s">
        <v>13955</v>
      </c>
      <c r="M7085" s="5" t="s">
        <v>28</v>
      </c>
      <c r="N7085">
        <v>3</v>
      </c>
      <c r="O7085" t="s">
        <v>85</v>
      </c>
      <c r="P7085" s="1">
        <v>45416</v>
      </c>
      <c r="Q7085" s="1">
        <v>45443</v>
      </c>
      <c r="R7085">
        <v>538</v>
      </c>
      <c r="S7085" s="4">
        <v>5.8</v>
      </c>
      <c r="T7085" t="s">
        <v>210</v>
      </c>
    </row>
    <row r="7086" spans="1:20" x14ac:dyDescent="0.35">
      <c r="A7086" t="s">
        <v>13956</v>
      </c>
      <c r="B7086" s="5" t="s">
        <v>28799</v>
      </c>
      <c r="C7086" s="6">
        <v>119818</v>
      </c>
      <c r="D7086" t="s">
        <v>22</v>
      </c>
      <c r="E7086">
        <v>119818</v>
      </c>
      <c r="F7086" s="5" t="s">
        <v>50</v>
      </c>
      <c r="G7086" s="5" t="s">
        <v>24</v>
      </c>
      <c r="H7086" s="5" t="s">
        <v>101</v>
      </c>
      <c r="I7086" t="s">
        <v>26</v>
      </c>
      <c r="J7086" t="s">
        <v>157</v>
      </c>
      <c r="K7086">
        <v>50</v>
      </c>
      <c r="L7086" s="5" t="s">
        <v>13957</v>
      </c>
      <c r="M7086" s="5" t="s">
        <v>70</v>
      </c>
      <c r="N7086">
        <v>3</v>
      </c>
      <c r="O7086" t="s">
        <v>135</v>
      </c>
      <c r="P7086" s="1">
        <v>45621</v>
      </c>
      <c r="Q7086" s="1">
        <v>45656</v>
      </c>
      <c r="R7086">
        <v>1964</v>
      </c>
      <c r="S7086" s="4">
        <v>6.1</v>
      </c>
      <c r="T7086" t="s">
        <v>47</v>
      </c>
    </row>
    <row r="7087" spans="1:20" x14ac:dyDescent="0.35">
      <c r="A7087" t="s">
        <v>13958</v>
      </c>
      <c r="B7087" s="5" t="s">
        <v>179</v>
      </c>
      <c r="C7087" s="6">
        <v>35047</v>
      </c>
      <c r="D7087" t="s">
        <v>22</v>
      </c>
      <c r="E7087">
        <v>35047</v>
      </c>
      <c r="F7087" s="5" t="s">
        <v>50</v>
      </c>
      <c r="G7087" s="5" t="s">
        <v>59</v>
      </c>
      <c r="H7087" s="5" t="s">
        <v>116</v>
      </c>
      <c r="I7087" t="s">
        <v>35</v>
      </c>
      <c r="J7087" t="s">
        <v>116</v>
      </c>
      <c r="K7087">
        <v>50</v>
      </c>
      <c r="L7087" s="5" t="s">
        <v>13959</v>
      </c>
      <c r="M7087" s="5" t="s">
        <v>37</v>
      </c>
      <c r="N7087">
        <v>3</v>
      </c>
      <c r="O7087" t="s">
        <v>141</v>
      </c>
      <c r="P7087" s="1">
        <v>45427</v>
      </c>
      <c r="Q7087" s="1">
        <v>45467</v>
      </c>
      <c r="R7087">
        <v>1946</v>
      </c>
      <c r="S7087" s="4">
        <v>7.6</v>
      </c>
      <c r="T7087" t="s">
        <v>89</v>
      </c>
    </row>
    <row r="7088" spans="1:20" x14ac:dyDescent="0.35">
      <c r="A7088" t="s">
        <v>13960</v>
      </c>
      <c r="B7088" s="5" t="s">
        <v>28800</v>
      </c>
      <c r="C7088" s="6">
        <v>175805</v>
      </c>
      <c r="D7088" t="s">
        <v>92</v>
      </c>
      <c r="E7088">
        <v>131854</v>
      </c>
      <c r="F7088" s="5" t="s">
        <v>23</v>
      </c>
      <c r="G7088" s="5" t="s">
        <v>42</v>
      </c>
      <c r="H7088" s="5" t="s">
        <v>93</v>
      </c>
      <c r="I7088" t="s">
        <v>26</v>
      </c>
      <c r="J7088" t="s">
        <v>93</v>
      </c>
      <c r="K7088">
        <v>100</v>
      </c>
      <c r="L7088" s="5" t="s">
        <v>13961</v>
      </c>
      <c r="M7088" s="5" t="s">
        <v>37</v>
      </c>
      <c r="N7088">
        <v>10</v>
      </c>
      <c r="O7088" t="s">
        <v>112</v>
      </c>
      <c r="P7088" s="1">
        <v>45475</v>
      </c>
      <c r="Q7088" s="1">
        <v>45528</v>
      </c>
      <c r="R7088">
        <v>1033</v>
      </c>
      <c r="S7088" s="4">
        <v>7.7</v>
      </c>
      <c r="T7088" t="s">
        <v>95</v>
      </c>
    </row>
    <row r="7089" spans="1:20" x14ac:dyDescent="0.35">
      <c r="A7089" t="s">
        <v>13962</v>
      </c>
      <c r="B7089" s="5" t="s">
        <v>28802</v>
      </c>
      <c r="C7089" s="6">
        <v>45668</v>
      </c>
      <c r="D7089" t="s">
        <v>41</v>
      </c>
      <c r="E7089">
        <v>38818</v>
      </c>
      <c r="F7089" s="5" t="s">
        <v>58</v>
      </c>
      <c r="G7089" s="5" t="s">
        <v>24</v>
      </c>
      <c r="H7089" s="5" t="s">
        <v>60</v>
      </c>
      <c r="I7089" t="s">
        <v>44</v>
      </c>
      <c r="J7089" t="s">
        <v>60</v>
      </c>
      <c r="K7089">
        <v>100</v>
      </c>
      <c r="L7089" s="5" t="s">
        <v>10745</v>
      </c>
      <c r="M7089" s="5" t="s">
        <v>28</v>
      </c>
      <c r="N7089">
        <v>1</v>
      </c>
      <c r="O7089" t="s">
        <v>141</v>
      </c>
      <c r="P7089" s="1">
        <v>45440</v>
      </c>
      <c r="Q7089" s="1">
        <v>45463</v>
      </c>
      <c r="R7089">
        <v>1406</v>
      </c>
      <c r="S7089" s="4">
        <v>6.6</v>
      </c>
      <c r="T7089" t="s">
        <v>118</v>
      </c>
    </row>
    <row r="7090" spans="1:20" x14ac:dyDescent="0.35">
      <c r="A7090" t="s">
        <v>13963</v>
      </c>
      <c r="B7090" s="5" t="s">
        <v>28802</v>
      </c>
      <c r="C7090" s="6">
        <v>149817</v>
      </c>
      <c r="D7090" t="s">
        <v>74</v>
      </c>
      <c r="E7090">
        <v>187271</v>
      </c>
      <c r="F7090" s="5" t="s">
        <v>23</v>
      </c>
      <c r="G7090" s="5" t="s">
        <v>24</v>
      </c>
      <c r="H7090" s="5" t="s">
        <v>75</v>
      </c>
      <c r="I7090" t="s">
        <v>44</v>
      </c>
      <c r="J7090" t="s">
        <v>75</v>
      </c>
      <c r="K7090">
        <v>50</v>
      </c>
      <c r="L7090" s="5" t="s">
        <v>13964</v>
      </c>
      <c r="M7090" s="5" t="s">
        <v>37</v>
      </c>
      <c r="N7090">
        <v>18</v>
      </c>
      <c r="O7090" t="s">
        <v>62</v>
      </c>
      <c r="P7090" s="1">
        <v>45414</v>
      </c>
      <c r="Q7090" s="1">
        <v>45468</v>
      </c>
      <c r="R7090">
        <v>957</v>
      </c>
      <c r="S7090" s="4">
        <v>6.3</v>
      </c>
      <c r="T7090" t="s">
        <v>103</v>
      </c>
    </row>
    <row r="7091" spans="1:20" x14ac:dyDescent="0.35">
      <c r="A7091" t="s">
        <v>13965</v>
      </c>
      <c r="B7091" s="5" t="s">
        <v>145</v>
      </c>
      <c r="C7091" s="6">
        <v>82947</v>
      </c>
      <c r="D7091" t="s">
        <v>92</v>
      </c>
      <c r="E7091">
        <v>62210</v>
      </c>
      <c r="F7091" s="5" t="s">
        <v>58</v>
      </c>
      <c r="G7091" s="5" t="s">
        <v>59</v>
      </c>
      <c r="H7091" s="5" t="s">
        <v>93</v>
      </c>
      <c r="I7091" t="s">
        <v>26</v>
      </c>
      <c r="J7091" t="s">
        <v>186</v>
      </c>
      <c r="K7091">
        <v>50</v>
      </c>
      <c r="L7091" s="5" t="s">
        <v>13966</v>
      </c>
      <c r="M7091" s="5" t="s">
        <v>54</v>
      </c>
      <c r="N7091">
        <v>0</v>
      </c>
      <c r="O7091" t="s">
        <v>131</v>
      </c>
      <c r="P7091" s="1">
        <v>45519</v>
      </c>
      <c r="Q7091" s="1">
        <v>45550</v>
      </c>
      <c r="R7091">
        <v>2320</v>
      </c>
      <c r="S7091" s="4">
        <v>8.3000000000000007</v>
      </c>
      <c r="T7091" t="s">
        <v>243</v>
      </c>
    </row>
    <row r="7092" spans="1:20" x14ac:dyDescent="0.35">
      <c r="A7092" t="s">
        <v>13967</v>
      </c>
      <c r="B7092" s="5" t="s">
        <v>28802</v>
      </c>
      <c r="C7092" s="6">
        <v>85406</v>
      </c>
      <c r="D7092" t="s">
        <v>120</v>
      </c>
      <c r="E7092">
        <v>76865</v>
      </c>
      <c r="F7092" s="5" t="s">
        <v>58</v>
      </c>
      <c r="G7092" s="5" t="s">
        <v>42</v>
      </c>
      <c r="H7092" s="5" t="s">
        <v>121</v>
      </c>
      <c r="I7092" t="s">
        <v>44</v>
      </c>
      <c r="J7092" t="s">
        <v>1449</v>
      </c>
      <c r="K7092">
        <v>50</v>
      </c>
      <c r="L7092" s="5" t="s">
        <v>13968</v>
      </c>
      <c r="M7092" s="5" t="s">
        <v>37</v>
      </c>
      <c r="N7092">
        <v>1</v>
      </c>
      <c r="O7092" t="s">
        <v>112</v>
      </c>
      <c r="P7092" s="1">
        <v>45580</v>
      </c>
      <c r="Q7092" s="1">
        <v>45602</v>
      </c>
      <c r="R7092">
        <v>1504</v>
      </c>
      <c r="S7092" s="4">
        <v>5.9</v>
      </c>
      <c r="T7092" t="s">
        <v>30</v>
      </c>
    </row>
    <row r="7093" spans="1:20" x14ac:dyDescent="0.35">
      <c r="A7093" t="s">
        <v>13969</v>
      </c>
      <c r="B7093" s="5" t="s">
        <v>179</v>
      </c>
      <c r="C7093" s="6">
        <v>87146</v>
      </c>
      <c r="D7093" t="s">
        <v>22</v>
      </c>
      <c r="E7093">
        <v>87146</v>
      </c>
      <c r="F7093" s="5" t="s">
        <v>50</v>
      </c>
      <c r="G7093" s="5" t="s">
        <v>51</v>
      </c>
      <c r="H7093" s="5" t="s">
        <v>129</v>
      </c>
      <c r="I7093" t="s">
        <v>26</v>
      </c>
      <c r="J7093" t="s">
        <v>129</v>
      </c>
      <c r="K7093">
        <v>0</v>
      </c>
      <c r="L7093" s="5" t="s">
        <v>13970</v>
      </c>
      <c r="M7093" s="5" t="s">
        <v>54</v>
      </c>
      <c r="N7093">
        <v>3</v>
      </c>
      <c r="O7093" t="s">
        <v>112</v>
      </c>
      <c r="P7093" s="1">
        <v>45451</v>
      </c>
      <c r="Q7093" s="1">
        <v>45520</v>
      </c>
      <c r="R7093">
        <v>2101</v>
      </c>
      <c r="S7093" s="4">
        <v>6.4</v>
      </c>
      <c r="T7093" t="s">
        <v>118</v>
      </c>
    </row>
    <row r="7094" spans="1:20" x14ac:dyDescent="0.35">
      <c r="A7094" t="s">
        <v>13971</v>
      </c>
      <c r="B7094" s="5" t="s">
        <v>217</v>
      </c>
      <c r="C7094" s="6">
        <v>69088</v>
      </c>
      <c r="D7094" t="s">
        <v>81</v>
      </c>
      <c r="E7094">
        <v>93269</v>
      </c>
      <c r="F7094" s="5" t="s">
        <v>58</v>
      </c>
      <c r="G7094" s="5" t="s">
        <v>24</v>
      </c>
      <c r="H7094" s="5" t="s">
        <v>82</v>
      </c>
      <c r="I7094" t="s">
        <v>44</v>
      </c>
      <c r="J7094" t="s">
        <v>82</v>
      </c>
      <c r="K7094">
        <v>0</v>
      </c>
      <c r="L7094" s="5" t="s">
        <v>13972</v>
      </c>
      <c r="M7094" s="5" t="s">
        <v>28</v>
      </c>
      <c r="N7094">
        <v>0</v>
      </c>
      <c r="O7094" t="s">
        <v>78</v>
      </c>
      <c r="P7094" s="1">
        <v>45389</v>
      </c>
      <c r="Q7094" s="1">
        <v>45413</v>
      </c>
      <c r="R7094">
        <v>1029</v>
      </c>
      <c r="S7094" s="4">
        <v>7.1</v>
      </c>
      <c r="T7094" t="s">
        <v>136</v>
      </c>
    </row>
    <row r="7095" spans="1:20" x14ac:dyDescent="0.35">
      <c r="A7095" t="s">
        <v>13973</v>
      </c>
      <c r="B7095" s="5" t="s">
        <v>73</v>
      </c>
      <c r="C7095" s="6">
        <v>37599</v>
      </c>
      <c r="D7095" t="s">
        <v>22</v>
      </c>
      <c r="E7095">
        <v>37599</v>
      </c>
      <c r="F7095" s="5" t="s">
        <v>50</v>
      </c>
      <c r="G7095" s="5" t="s">
        <v>51</v>
      </c>
      <c r="H7095" s="5" t="s">
        <v>157</v>
      </c>
      <c r="I7095" t="s">
        <v>44</v>
      </c>
      <c r="J7095" t="s">
        <v>768</v>
      </c>
      <c r="K7095">
        <v>100</v>
      </c>
      <c r="L7095" s="5" t="s">
        <v>13974</v>
      </c>
      <c r="M7095" s="5" t="s">
        <v>54</v>
      </c>
      <c r="N7095">
        <v>3</v>
      </c>
      <c r="O7095" t="s">
        <v>88</v>
      </c>
      <c r="P7095" s="1">
        <v>45453</v>
      </c>
      <c r="Q7095" s="1">
        <v>45507</v>
      </c>
      <c r="R7095">
        <v>1308</v>
      </c>
      <c r="S7095" s="4">
        <v>7.8</v>
      </c>
      <c r="T7095" t="s">
        <v>55</v>
      </c>
    </row>
    <row r="7096" spans="1:20" x14ac:dyDescent="0.35">
      <c r="A7096" t="s">
        <v>13975</v>
      </c>
      <c r="B7096" s="5" t="s">
        <v>49</v>
      </c>
      <c r="C7096" s="6">
        <v>87778</v>
      </c>
      <c r="D7096" t="s">
        <v>22</v>
      </c>
      <c r="E7096">
        <v>87778</v>
      </c>
      <c r="F7096" s="5" t="s">
        <v>23</v>
      </c>
      <c r="G7096" s="5" t="s">
        <v>51</v>
      </c>
      <c r="H7096" s="5" t="s">
        <v>157</v>
      </c>
      <c r="I7096" t="s">
        <v>44</v>
      </c>
      <c r="J7096" t="s">
        <v>157</v>
      </c>
      <c r="K7096">
        <v>0</v>
      </c>
      <c r="L7096" s="5" t="s">
        <v>13976</v>
      </c>
      <c r="M7096" s="5" t="s">
        <v>37</v>
      </c>
      <c r="N7096">
        <v>12</v>
      </c>
      <c r="O7096" t="s">
        <v>88</v>
      </c>
      <c r="P7096" s="1">
        <v>45476</v>
      </c>
      <c r="Q7096" s="1">
        <v>45542</v>
      </c>
      <c r="R7096">
        <v>578</v>
      </c>
      <c r="S7096" s="4">
        <v>7.8</v>
      </c>
      <c r="T7096" t="s">
        <v>210</v>
      </c>
    </row>
    <row r="7097" spans="1:20" x14ac:dyDescent="0.35">
      <c r="A7097" t="s">
        <v>13977</v>
      </c>
      <c r="B7097" s="5" t="s">
        <v>28802</v>
      </c>
      <c r="C7097" s="6">
        <v>141646</v>
      </c>
      <c r="D7097" t="s">
        <v>22</v>
      </c>
      <c r="E7097">
        <v>141646</v>
      </c>
      <c r="F7097" s="5" t="s">
        <v>66</v>
      </c>
      <c r="G7097" s="5" t="s">
        <v>51</v>
      </c>
      <c r="H7097" s="5" t="s">
        <v>191</v>
      </c>
      <c r="I7097" t="s">
        <v>35</v>
      </c>
      <c r="J7097" t="s">
        <v>191</v>
      </c>
      <c r="K7097">
        <v>0</v>
      </c>
      <c r="L7097" s="5" t="s">
        <v>13978</v>
      </c>
      <c r="M7097" s="5" t="s">
        <v>70</v>
      </c>
      <c r="N7097">
        <v>8</v>
      </c>
      <c r="O7097" t="s">
        <v>107</v>
      </c>
      <c r="P7097" s="1">
        <v>45576</v>
      </c>
      <c r="Q7097" s="1">
        <v>45606</v>
      </c>
      <c r="R7097">
        <v>784</v>
      </c>
      <c r="S7097" s="4">
        <v>8</v>
      </c>
      <c r="T7097" t="s">
        <v>95</v>
      </c>
    </row>
    <row r="7098" spans="1:20" x14ac:dyDescent="0.35">
      <c r="A7098" t="s">
        <v>13979</v>
      </c>
      <c r="B7098" s="5" t="s">
        <v>32</v>
      </c>
      <c r="C7098" s="6">
        <v>64214</v>
      </c>
      <c r="D7098" t="s">
        <v>22</v>
      </c>
      <c r="E7098">
        <v>64214</v>
      </c>
      <c r="F7098" s="5" t="s">
        <v>58</v>
      </c>
      <c r="G7098" s="5" t="s">
        <v>51</v>
      </c>
      <c r="H7098" s="5" t="s">
        <v>52</v>
      </c>
      <c r="I7098" t="s">
        <v>44</v>
      </c>
      <c r="J7098" t="s">
        <v>76</v>
      </c>
      <c r="K7098">
        <v>0</v>
      </c>
      <c r="L7098" s="5" t="s">
        <v>13980</v>
      </c>
      <c r="M7098" s="5" t="s">
        <v>37</v>
      </c>
      <c r="N7098">
        <v>1</v>
      </c>
      <c r="O7098" t="s">
        <v>85</v>
      </c>
      <c r="P7098" s="1">
        <v>45698</v>
      </c>
      <c r="Q7098" s="1">
        <v>45753</v>
      </c>
      <c r="R7098">
        <v>2117</v>
      </c>
      <c r="S7098" s="4">
        <v>5.9</v>
      </c>
      <c r="T7098" t="s">
        <v>89</v>
      </c>
    </row>
    <row r="7099" spans="1:20" x14ac:dyDescent="0.35">
      <c r="A7099" t="s">
        <v>13981</v>
      </c>
      <c r="B7099" s="5" t="s">
        <v>40</v>
      </c>
      <c r="C7099" s="6">
        <v>167315</v>
      </c>
      <c r="D7099" t="s">
        <v>92</v>
      </c>
      <c r="E7099">
        <v>125486</v>
      </c>
      <c r="F7099" s="5" t="s">
        <v>23</v>
      </c>
      <c r="G7099" s="5" t="s">
        <v>24</v>
      </c>
      <c r="H7099" s="5" t="s">
        <v>93</v>
      </c>
      <c r="I7099" t="s">
        <v>26</v>
      </c>
      <c r="J7099" t="s">
        <v>93</v>
      </c>
      <c r="K7099">
        <v>50</v>
      </c>
      <c r="L7099" s="5" t="s">
        <v>13982</v>
      </c>
      <c r="M7099" s="5" t="s">
        <v>70</v>
      </c>
      <c r="N7099">
        <v>17</v>
      </c>
      <c r="O7099" t="s">
        <v>62</v>
      </c>
      <c r="P7099" s="1">
        <v>45518</v>
      </c>
      <c r="Q7099" s="1">
        <v>45584</v>
      </c>
      <c r="R7099">
        <v>1552</v>
      </c>
      <c r="S7099" s="4">
        <v>5.7</v>
      </c>
      <c r="T7099" t="s">
        <v>277</v>
      </c>
    </row>
    <row r="7100" spans="1:20" x14ac:dyDescent="0.35">
      <c r="A7100" t="s">
        <v>13983</v>
      </c>
      <c r="B7100" s="5" t="s">
        <v>73</v>
      </c>
      <c r="C7100" s="6">
        <v>48070</v>
      </c>
      <c r="D7100" t="s">
        <v>22</v>
      </c>
      <c r="E7100">
        <v>48070</v>
      </c>
      <c r="F7100" s="5" t="s">
        <v>66</v>
      </c>
      <c r="G7100" s="5" t="s">
        <v>24</v>
      </c>
      <c r="H7100" s="5" t="s">
        <v>116</v>
      </c>
      <c r="I7100" t="s">
        <v>35</v>
      </c>
      <c r="J7100" t="s">
        <v>76</v>
      </c>
      <c r="K7100">
        <v>50</v>
      </c>
      <c r="L7100" s="5" t="s">
        <v>13984</v>
      </c>
      <c r="M7100" s="5" t="s">
        <v>54</v>
      </c>
      <c r="N7100">
        <v>5</v>
      </c>
      <c r="O7100" t="s">
        <v>85</v>
      </c>
      <c r="P7100" s="1">
        <v>45578</v>
      </c>
      <c r="Q7100" s="1">
        <v>45592</v>
      </c>
      <c r="R7100">
        <v>1908</v>
      </c>
      <c r="S7100" s="4">
        <v>5.6</v>
      </c>
      <c r="T7100" t="s">
        <v>47</v>
      </c>
    </row>
    <row r="7101" spans="1:20" x14ac:dyDescent="0.35">
      <c r="A7101" t="s">
        <v>13985</v>
      </c>
      <c r="B7101" s="5" t="s">
        <v>179</v>
      </c>
      <c r="C7101" s="6">
        <v>274846</v>
      </c>
      <c r="D7101" t="s">
        <v>22</v>
      </c>
      <c r="E7101">
        <v>274846</v>
      </c>
      <c r="F7101" s="5" t="s">
        <v>23</v>
      </c>
      <c r="G7101" s="5" t="s">
        <v>24</v>
      </c>
      <c r="H7101" s="5" t="s">
        <v>68</v>
      </c>
      <c r="I7101" t="s">
        <v>26</v>
      </c>
      <c r="J7101" t="s">
        <v>68</v>
      </c>
      <c r="K7101">
        <v>0</v>
      </c>
      <c r="L7101" s="5" t="s">
        <v>706</v>
      </c>
      <c r="M7101" s="5" t="s">
        <v>70</v>
      </c>
      <c r="N7101">
        <v>11</v>
      </c>
      <c r="O7101" t="s">
        <v>147</v>
      </c>
      <c r="P7101" s="1">
        <v>45631</v>
      </c>
      <c r="Q7101" s="1">
        <v>45687</v>
      </c>
      <c r="R7101">
        <v>855</v>
      </c>
      <c r="S7101" s="4">
        <v>9.1</v>
      </c>
      <c r="T7101" t="s">
        <v>118</v>
      </c>
    </row>
    <row r="7102" spans="1:20" x14ac:dyDescent="0.35">
      <c r="A7102" t="s">
        <v>13986</v>
      </c>
      <c r="B7102" s="5" t="s">
        <v>100</v>
      </c>
      <c r="C7102" s="6">
        <v>116699</v>
      </c>
      <c r="D7102" t="s">
        <v>65</v>
      </c>
      <c r="E7102">
        <v>151709</v>
      </c>
      <c r="F7102" s="5" t="s">
        <v>50</v>
      </c>
      <c r="G7102" s="5" t="s">
        <v>59</v>
      </c>
      <c r="H7102" s="5" t="s">
        <v>67</v>
      </c>
      <c r="I7102" t="s">
        <v>26</v>
      </c>
      <c r="J7102" t="s">
        <v>629</v>
      </c>
      <c r="K7102">
        <v>100</v>
      </c>
      <c r="L7102" s="5" t="s">
        <v>13987</v>
      </c>
      <c r="M7102" s="5" t="s">
        <v>37</v>
      </c>
      <c r="N7102">
        <v>2</v>
      </c>
      <c r="O7102" t="s">
        <v>46</v>
      </c>
      <c r="P7102" s="1">
        <v>45332</v>
      </c>
      <c r="Q7102" s="1">
        <v>45396</v>
      </c>
      <c r="R7102">
        <v>1991</v>
      </c>
      <c r="S7102" s="4">
        <v>8.1999999999999993</v>
      </c>
      <c r="T7102" t="s">
        <v>38</v>
      </c>
    </row>
    <row r="7103" spans="1:20" x14ac:dyDescent="0.35">
      <c r="A7103" t="s">
        <v>13988</v>
      </c>
      <c r="B7103" s="5" t="s">
        <v>28802</v>
      </c>
      <c r="C7103" s="6">
        <v>192135</v>
      </c>
      <c r="D7103" t="s">
        <v>92</v>
      </c>
      <c r="E7103">
        <v>144101</v>
      </c>
      <c r="F7103" s="5" t="s">
        <v>23</v>
      </c>
      <c r="G7103" s="5" t="s">
        <v>42</v>
      </c>
      <c r="H7103" s="5" t="s">
        <v>93</v>
      </c>
      <c r="I7103" t="s">
        <v>26</v>
      </c>
      <c r="J7103" t="s">
        <v>93</v>
      </c>
      <c r="K7103">
        <v>0</v>
      </c>
      <c r="L7103" s="5" t="s">
        <v>13989</v>
      </c>
      <c r="M7103" s="5" t="s">
        <v>70</v>
      </c>
      <c r="N7103">
        <v>15</v>
      </c>
      <c r="O7103" t="s">
        <v>88</v>
      </c>
      <c r="P7103" s="1">
        <v>45409</v>
      </c>
      <c r="Q7103" s="1">
        <v>45432</v>
      </c>
      <c r="R7103">
        <v>1558</v>
      </c>
      <c r="S7103" s="4">
        <v>8.3000000000000007</v>
      </c>
      <c r="T7103" t="s">
        <v>136</v>
      </c>
    </row>
    <row r="7104" spans="1:20" x14ac:dyDescent="0.35">
      <c r="A7104" t="s">
        <v>13990</v>
      </c>
      <c r="B7104" s="5" t="s">
        <v>49</v>
      </c>
      <c r="C7104" s="6">
        <v>129329</v>
      </c>
      <c r="D7104" t="s">
        <v>41</v>
      </c>
      <c r="E7104">
        <v>109930</v>
      </c>
      <c r="F7104" s="5" t="s">
        <v>66</v>
      </c>
      <c r="G7104" s="5" t="s">
        <v>24</v>
      </c>
      <c r="H7104" s="5" t="s">
        <v>126</v>
      </c>
      <c r="I7104" t="s">
        <v>35</v>
      </c>
      <c r="J7104" t="s">
        <v>129</v>
      </c>
      <c r="K7104">
        <v>100</v>
      </c>
      <c r="L7104" s="5" t="s">
        <v>13991</v>
      </c>
      <c r="M7104" s="5" t="s">
        <v>37</v>
      </c>
      <c r="N7104">
        <v>5</v>
      </c>
      <c r="O7104" t="s">
        <v>112</v>
      </c>
      <c r="P7104" s="1">
        <v>45556</v>
      </c>
      <c r="Q7104" s="1">
        <v>45582</v>
      </c>
      <c r="R7104">
        <v>1464</v>
      </c>
      <c r="S7104" s="4">
        <v>7</v>
      </c>
      <c r="T7104" t="s">
        <v>55</v>
      </c>
    </row>
    <row r="7105" spans="1:20" x14ac:dyDescent="0.35">
      <c r="A7105" t="s">
        <v>13992</v>
      </c>
      <c r="B7105" s="5" t="s">
        <v>28802</v>
      </c>
      <c r="C7105" s="6">
        <v>119619</v>
      </c>
      <c r="D7105" t="s">
        <v>22</v>
      </c>
      <c r="E7105">
        <v>119619</v>
      </c>
      <c r="F7105" s="5" t="s">
        <v>66</v>
      </c>
      <c r="G7105" s="5" t="s">
        <v>51</v>
      </c>
      <c r="H7105" s="5" t="s">
        <v>68</v>
      </c>
      <c r="I7105" t="s">
        <v>44</v>
      </c>
      <c r="J7105" t="s">
        <v>1211</v>
      </c>
      <c r="K7105">
        <v>100</v>
      </c>
      <c r="L7105" s="5" t="s">
        <v>13993</v>
      </c>
      <c r="M7105" s="5" t="s">
        <v>54</v>
      </c>
      <c r="N7105">
        <v>9</v>
      </c>
      <c r="O7105" t="s">
        <v>46</v>
      </c>
      <c r="P7105" s="1">
        <v>45321</v>
      </c>
      <c r="Q7105" s="1">
        <v>45368</v>
      </c>
      <c r="R7105">
        <v>1182</v>
      </c>
      <c r="S7105" s="4">
        <v>5.4</v>
      </c>
      <c r="T7105" t="s">
        <v>210</v>
      </c>
    </row>
    <row r="7106" spans="1:20" x14ac:dyDescent="0.35">
      <c r="A7106" t="s">
        <v>13994</v>
      </c>
      <c r="B7106" s="5" t="s">
        <v>28800</v>
      </c>
      <c r="C7106" s="6">
        <v>164906</v>
      </c>
      <c r="D7106" t="s">
        <v>120</v>
      </c>
      <c r="E7106">
        <v>148415</v>
      </c>
      <c r="F7106" s="5" t="s">
        <v>66</v>
      </c>
      <c r="G7106" s="5" t="s">
        <v>51</v>
      </c>
      <c r="H7106" s="5" t="s">
        <v>121</v>
      </c>
      <c r="I7106" t="s">
        <v>26</v>
      </c>
      <c r="J7106" t="s">
        <v>121</v>
      </c>
      <c r="K7106">
        <v>50</v>
      </c>
      <c r="L7106" s="5" t="s">
        <v>13995</v>
      </c>
      <c r="M7106" s="5" t="s">
        <v>54</v>
      </c>
      <c r="N7106">
        <v>7</v>
      </c>
      <c r="O7106" t="s">
        <v>167</v>
      </c>
      <c r="P7106" s="1">
        <v>45769</v>
      </c>
      <c r="Q7106" s="1">
        <v>45818</v>
      </c>
      <c r="R7106">
        <v>1394</v>
      </c>
      <c r="S7106" s="4">
        <v>8.5</v>
      </c>
      <c r="T7106" t="s">
        <v>38</v>
      </c>
    </row>
    <row r="7107" spans="1:20" x14ac:dyDescent="0.35">
      <c r="A7107" t="s">
        <v>13996</v>
      </c>
      <c r="B7107" s="5" t="s">
        <v>174</v>
      </c>
      <c r="C7107" s="6">
        <v>93246</v>
      </c>
      <c r="D7107" t="s">
        <v>41</v>
      </c>
      <c r="E7107">
        <v>79259</v>
      </c>
      <c r="F7107" s="5" t="s">
        <v>66</v>
      </c>
      <c r="G7107" s="5" t="s">
        <v>24</v>
      </c>
      <c r="H7107" s="5" t="s">
        <v>43</v>
      </c>
      <c r="I7107" t="s">
        <v>44</v>
      </c>
      <c r="J7107" t="s">
        <v>82</v>
      </c>
      <c r="K7107">
        <v>50</v>
      </c>
      <c r="L7107" s="5" t="s">
        <v>13997</v>
      </c>
      <c r="M7107" s="5" t="s">
        <v>37</v>
      </c>
      <c r="N7107">
        <v>7</v>
      </c>
      <c r="O7107" t="s">
        <v>131</v>
      </c>
      <c r="P7107" s="1">
        <v>45643</v>
      </c>
      <c r="Q7107" s="1">
        <v>45664</v>
      </c>
      <c r="R7107">
        <v>2269</v>
      </c>
      <c r="S7107" s="4">
        <v>9.6999999999999993</v>
      </c>
      <c r="T7107" t="s">
        <v>277</v>
      </c>
    </row>
    <row r="7108" spans="1:20" x14ac:dyDescent="0.35">
      <c r="A7108" t="s">
        <v>13998</v>
      </c>
      <c r="B7108" s="5" t="s">
        <v>40</v>
      </c>
      <c r="C7108" s="6">
        <v>84575</v>
      </c>
      <c r="D7108" t="s">
        <v>22</v>
      </c>
      <c r="E7108">
        <v>84575</v>
      </c>
      <c r="F7108" s="5" t="s">
        <v>23</v>
      </c>
      <c r="G7108" s="5" t="s">
        <v>51</v>
      </c>
      <c r="H7108" s="5" t="s">
        <v>116</v>
      </c>
      <c r="I7108" t="s">
        <v>35</v>
      </c>
      <c r="J7108" t="s">
        <v>133</v>
      </c>
      <c r="K7108">
        <v>50</v>
      </c>
      <c r="L7108" s="5" t="s">
        <v>6134</v>
      </c>
      <c r="M7108" s="5" t="s">
        <v>28</v>
      </c>
      <c r="N7108">
        <v>13</v>
      </c>
      <c r="O7108" t="s">
        <v>29</v>
      </c>
      <c r="P7108" s="1">
        <v>45741</v>
      </c>
      <c r="Q7108" s="1">
        <v>45792</v>
      </c>
      <c r="R7108">
        <v>1161</v>
      </c>
      <c r="S7108" s="4">
        <v>5.0999999999999996</v>
      </c>
      <c r="T7108" t="s">
        <v>63</v>
      </c>
    </row>
    <row r="7109" spans="1:20" x14ac:dyDescent="0.35">
      <c r="A7109" t="s">
        <v>13999</v>
      </c>
      <c r="B7109" s="5" t="s">
        <v>162</v>
      </c>
      <c r="C7109" s="6">
        <v>120060</v>
      </c>
      <c r="D7109" t="s">
        <v>74</v>
      </c>
      <c r="E7109">
        <v>150075</v>
      </c>
      <c r="F7109" s="5" t="s">
        <v>66</v>
      </c>
      <c r="G7109" s="5" t="s">
        <v>51</v>
      </c>
      <c r="H7109" s="5" t="s">
        <v>75</v>
      </c>
      <c r="I7109" t="s">
        <v>26</v>
      </c>
      <c r="J7109" t="s">
        <v>75</v>
      </c>
      <c r="K7109">
        <v>0</v>
      </c>
      <c r="L7109" s="5" t="s">
        <v>14000</v>
      </c>
      <c r="M7109" s="5" t="s">
        <v>37</v>
      </c>
      <c r="N7109">
        <v>9</v>
      </c>
      <c r="O7109" t="s">
        <v>141</v>
      </c>
      <c r="P7109" s="1">
        <v>45772</v>
      </c>
      <c r="Q7109" s="1">
        <v>45845</v>
      </c>
      <c r="R7109">
        <v>907</v>
      </c>
      <c r="S7109" s="4">
        <v>6</v>
      </c>
      <c r="T7109" t="s">
        <v>55</v>
      </c>
    </row>
    <row r="7110" spans="1:20" x14ac:dyDescent="0.35">
      <c r="A7110" t="s">
        <v>14001</v>
      </c>
      <c r="B7110" s="5" t="s">
        <v>100</v>
      </c>
      <c r="C7110" s="6">
        <v>122916</v>
      </c>
      <c r="D7110" t="s">
        <v>22</v>
      </c>
      <c r="E7110">
        <v>122916</v>
      </c>
      <c r="F7110" s="5" t="s">
        <v>66</v>
      </c>
      <c r="G7110" s="5" t="s">
        <v>59</v>
      </c>
      <c r="H7110" s="5" t="s">
        <v>191</v>
      </c>
      <c r="I7110" t="s">
        <v>44</v>
      </c>
      <c r="J7110" t="s">
        <v>165</v>
      </c>
      <c r="K7110">
        <v>100</v>
      </c>
      <c r="L7110" s="5" t="s">
        <v>14002</v>
      </c>
      <c r="M7110" s="5" t="s">
        <v>37</v>
      </c>
      <c r="N7110">
        <v>5</v>
      </c>
      <c r="O7110" t="s">
        <v>172</v>
      </c>
      <c r="P7110" s="1">
        <v>45704</v>
      </c>
      <c r="Q7110" s="1">
        <v>45767</v>
      </c>
      <c r="R7110">
        <v>1429</v>
      </c>
      <c r="S7110" s="4">
        <v>6.1</v>
      </c>
      <c r="T7110" t="s">
        <v>277</v>
      </c>
    </row>
    <row r="7111" spans="1:20" x14ac:dyDescent="0.35">
      <c r="A7111" t="s">
        <v>14003</v>
      </c>
      <c r="B7111" s="5" t="s">
        <v>179</v>
      </c>
      <c r="C7111" s="6">
        <v>86361</v>
      </c>
      <c r="D7111" t="s">
        <v>65</v>
      </c>
      <c r="E7111">
        <v>112269</v>
      </c>
      <c r="F7111" s="5" t="s">
        <v>50</v>
      </c>
      <c r="G7111" s="5" t="s">
        <v>42</v>
      </c>
      <c r="H7111" s="5" t="s">
        <v>67</v>
      </c>
      <c r="I7111" t="s">
        <v>26</v>
      </c>
      <c r="J7111" t="s">
        <v>768</v>
      </c>
      <c r="K7111">
        <v>0</v>
      </c>
      <c r="L7111" s="5" t="s">
        <v>14004</v>
      </c>
      <c r="M7111" s="5" t="s">
        <v>28</v>
      </c>
      <c r="N7111">
        <v>4</v>
      </c>
      <c r="O7111" t="s">
        <v>62</v>
      </c>
      <c r="P7111" s="1">
        <v>45612</v>
      </c>
      <c r="Q7111" s="1">
        <v>45640</v>
      </c>
      <c r="R7111">
        <v>741</v>
      </c>
      <c r="S7111" s="4">
        <v>8.5</v>
      </c>
      <c r="T7111" t="s">
        <v>277</v>
      </c>
    </row>
    <row r="7112" spans="1:20" x14ac:dyDescent="0.35">
      <c r="A7112" t="s">
        <v>14005</v>
      </c>
      <c r="B7112" s="5" t="s">
        <v>57</v>
      </c>
      <c r="C7112" s="6">
        <v>114870</v>
      </c>
      <c r="D7112" t="s">
        <v>74</v>
      </c>
      <c r="E7112">
        <v>143588</v>
      </c>
      <c r="F7112" s="5" t="s">
        <v>66</v>
      </c>
      <c r="G7112" s="5" t="s">
        <v>42</v>
      </c>
      <c r="H7112" s="5" t="s">
        <v>75</v>
      </c>
      <c r="I7112" t="s">
        <v>44</v>
      </c>
      <c r="J7112" t="s">
        <v>75</v>
      </c>
      <c r="K7112">
        <v>100</v>
      </c>
      <c r="L7112" s="5" t="s">
        <v>14006</v>
      </c>
      <c r="M7112" s="5" t="s">
        <v>28</v>
      </c>
      <c r="N7112">
        <v>8</v>
      </c>
      <c r="O7112" t="s">
        <v>131</v>
      </c>
      <c r="P7112" s="1">
        <v>45758</v>
      </c>
      <c r="Q7112" s="1">
        <v>45808</v>
      </c>
      <c r="R7112">
        <v>671</v>
      </c>
      <c r="S7112" s="4">
        <v>9.5</v>
      </c>
      <c r="T7112" t="s">
        <v>55</v>
      </c>
    </row>
    <row r="7113" spans="1:20" x14ac:dyDescent="0.35">
      <c r="A7113" t="s">
        <v>14007</v>
      </c>
      <c r="B7113" s="5" t="s">
        <v>179</v>
      </c>
      <c r="C7113" s="6">
        <v>174174</v>
      </c>
      <c r="D7113" t="s">
        <v>33</v>
      </c>
      <c r="E7113">
        <v>19159140</v>
      </c>
      <c r="F7113" s="5" t="s">
        <v>23</v>
      </c>
      <c r="G7113" s="5" t="s">
        <v>51</v>
      </c>
      <c r="H7113" s="5" t="s">
        <v>34</v>
      </c>
      <c r="I7113" t="s">
        <v>35</v>
      </c>
      <c r="J7113" t="s">
        <v>83</v>
      </c>
      <c r="K7113">
        <v>100</v>
      </c>
      <c r="L7113" s="5" t="s">
        <v>3969</v>
      </c>
      <c r="M7113" s="5" t="s">
        <v>37</v>
      </c>
      <c r="N7113">
        <v>15</v>
      </c>
      <c r="O7113" t="s">
        <v>112</v>
      </c>
      <c r="P7113" s="1">
        <v>45694</v>
      </c>
      <c r="Q7113" s="1">
        <v>45737</v>
      </c>
      <c r="R7113">
        <v>1297</v>
      </c>
      <c r="S7113" s="4">
        <v>6.4</v>
      </c>
      <c r="T7113" t="s">
        <v>153</v>
      </c>
    </row>
    <row r="7114" spans="1:20" x14ac:dyDescent="0.35">
      <c r="A7114" t="s">
        <v>14008</v>
      </c>
      <c r="B7114" s="5" t="s">
        <v>57</v>
      </c>
      <c r="C7114" s="6">
        <v>174611</v>
      </c>
      <c r="D7114" t="s">
        <v>22</v>
      </c>
      <c r="E7114">
        <v>174611</v>
      </c>
      <c r="F7114" s="5" t="s">
        <v>23</v>
      </c>
      <c r="G7114" s="5" t="s">
        <v>42</v>
      </c>
      <c r="H7114" s="5" t="s">
        <v>52</v>
      </c>
      <c r="I7114" t="s">
        <v>26</v>
      </c>
      <c r="J7114" t="s">
        <v>294</v>
      </c>
      <c r="K7114">
        <v>0</v>
      </c>
      <c r="L7114" s="5" t="s">
        <v>14009</v>
      </c>
      <c r="M7114" s="5" t="s">
        <v>54</v>
      </c>
      <c r="N7114">
        <v>18</v>
      </c>
      <c r="O7114" t="s">
        <v>71</v>
      </c>
      <c r="P7114" s="1">
        <v>45760</v>
      </c>
      <c r="Q7114" s="1">
        <v>45779</v>
      </c>
      <c r="R7114">
        <v>2132</v>
      </c>
      <c r="S7114" s="4">
        <v>9.4</v>
      </c>
      <c r="T7114" t="s">
        <v>38</v>
      </c>
    </row>
    <row r="7115" spans="1:20" x14ac:dyDescent="0.35">
      <c r="A7115" t="s">
        <v>14010</v>
      </c>
      <c r="B7115" s="5" t="s">
        <v>28799</v>
      </c>
      <c r="C7115" s="6">
        <v>79305</v>
      </c>
      <c r="D7115" t="s">
        <v>22</v>
      </c>
      <c r="E7115">
        <v>79305</v>
      </c>
      <c r="F7115" s="5" t="s">
        <v>50</v>
      </c>
      <c r="G7115" s="5" t="s">
        <v>59</v>
      </c>
      <c r="H7115" s="5" t="s">
        <v>129</v>
      </c>
      <c r="I7115" t="s">
        <v>44</v>
      </c>
      <c r="J7115" t="s">
        <v>157</v>
      </c>
      <c r="K7115">
        <v>100</v>
      </c>
      <c r="L7115" s="5" t="s">
        <v>14011</v>
      </c>
      <c r="M7115" s="5" t="s">
        <v>28</v>
      </c>
      <c r="N7115">
        <v>4</v>
      </c>
      <c r="O7115" t="s">
        <v>88</v>
      </c>
      <c r="P7115" s="1">
        <v>45517</v>
      </c>
      <c r="Q7115" s="1">
        <v>45537</v>
      </c>
      <c r="R7115">
        <v>2145</v>
      </c>
      <c r="S7115" s="4">
        <v>8.8000000000000007</v>
      </c>
      <c r="T7115" t="s">
        <v>136</v>
      </c>
    </row>
    <row r="7116" spans="1:20" x14ac:dyDescent="0.35">
      <c r="A7116" t="s">
        <v>14012</v>
      </c>
      <c r="B7116" s="5" t="s">
        <v>28799</v>
      </c>
      <c r="C7116" s="6">
        <v>104456</v>
      </c>
      <c r="D7116" t="s">
        <v>22</v>
      </c>
      <c r="E7116">
        <v>104456</v>
      </c>
      <c r="F7116" s="5" t="s">
        <v>66</v>
      </c>
      <c r="G7116" s="5" t="s">
        <v>59</v>
      </c>
      <c r="H7116" s="5" t="s">
        <v>165</v>
      </c>
      <c r="I7116" t="s">
        <v>26</v>
      </c>
      <c r="J7116" t="s">
        <v>165</v>
      </c>
      <c r="K7116">
        <v>50</v>
      </c>
      <c r="L7116" s="5" t="s">
        <v>14013</v>
      </c>
      <c r="M7116" s="5" t="s">
        <v>54</v>
      </c>
      <c r="N7116">
        <v>5</v>
      </c>
      <c r="O7116" t="s">
        <v>88</v>
      </c>
      <c r="P7116" s="1">
        <v>45391</v>
      </c>
      <c r="Q7116" s="1">
        <v>45438</v>
      </c>
      <c r="R7116">
        <v>1561</v>
      </c>
      <c r="S7116" s="4">
        <v>9.1999999999999993</v>
      </c>
      <c r="T7116" t="s">
        <v>118</v>
      </c>
    </row>
    <row r="7117" spans="1:20" x14ac:dyDescent="0.35">
      <c r="A7117" t="s">
        <v>14014</v>
      </c>
      <c r="B7117" s="5" t="s">
        <v>28799</v>
      </c>
      <c r="C7117" s="6">
        <v>134807</v>
      </c>
      <c r="D7117" t="s">
        <v>22</v>
      </c>
      <c r="E7117">
        <v>134807</v>
      </c>
      <c r="F7117" s="5" t="s">
        <v>66</v>
      </c>
      <c r="G7117" s="5" t="s">
        <v>59</v>
      </c>
      <c r="H7117" s="5" t="s">
        <v>191</v>
      </c>
      <c r="I7117" t="s">
        <v>26</v>
      </c>
      <c r="J7117" t="s">
        <v>768</v>
      </c>
      <c r="K7117">
        <v>100</v>
      </c>
      <c r="L7117" s="5" t="s">
        <v>14015</v>
      </c>
      <c r="M7117" s="5" t="s">
        <v>37</v>
      </c>
      <c r="N7117">
        <v>6</v>
      </c>
      <c r="O7117" t="s">
        <v>29</v>
      </c>
      <c r="P7117" s="1">
        <v>45730</v>
      </c>
      <c r="Q7117" s="1">
        <v>45765</v>
      </c>
      <c r="R7117">
        <v>1452</v>
      </c>
      <c r="S7117" s="4">
        <v>9.1</v>
      </c>
      <c r="T7117" t="s">
        <v>30</v>
      </c>
    </row>
    <row r="7118" spans="1:20" x14ac:dyDescent="0.35">
      <c r="A7118" t="s">
        <v>14016</v>
      </c>
      <c r="B7118" s="5" t="s">
        <v>28802</v>
      </c>
      <c r="C7118" s="6">
        <v>149312</v>
      </c>
      <c r="D7118" t="s">
        <v>22</v>
      </c>
      <c r="E7118">
        <v>149312</v>
      </c>
      <c r="F7118" s="5" t="s">
        <v>50</v>
      </c>
      <c r="G7118" s="5" t="s">
        <v>59</v>
      </c>
      <c r="H7118" s="5" t="s">
        <v>97</v>
      </c>
      <c r="I7118" t="s">
        <v>35</v>
      </c>
      <c r="J7118" t="s">
        <v>97</v>
      </c>
      <c r="K7118">
        <v>100</v>
      </c>
      <c r="L7118" s="5" t="s">
        <v>14017</v>
      </c>
      <c r="M7118" s="5" t="s">
        <v>70</v>
      </c>
      <c r="N7118">
        <v>2</v>
      </c>
      <c r="O7118" t="s">
        <v>131</v>
      </c>
      <c r="P7118" s="1">
        <v>45469</v>
      </c>
      <c r="Q7118" s="1">
        <v>45486</v>
      </c>
      <c r="R7118">
        <v>549</v>
      </c>
      <c r="S7118" s="4">
        <v>9.1999999999999993</v>
      </c>
      <c r="T7118" t="s">
        <v>89</v>
      </c>
    </row>
    <row r="7119" spans="1:20" x14ac:dyDescent="0.35">
      <c r="A7119" t="s">
        <v>14018</v>
      </c>
      <c r="B7119" s="5" t="s">
        <v>28802</v>
      </c>
      <c r="C7119" s="6">
        <v>138822</v>
      </c>
      <c r="D7119" t="s">
        <v>22</v>
      </c>
      <c r="E7119">
        <v>138822</v>
      </c>
      <c r="F7119" s="5" t="s">
        <v>50</v>
      </c>
      <c r="G7119" s="5" t="s">
        <v>42</v>
      </c>
      <c r="H7119" s="5" t="s">
        <v>97</v>
      </c>
      <c r="I7119" t="s">
        <v>35</v>
      </c>
      <c r="J7119" t="s">
        <v>97</v>
      </c>
      <c r="K7119">
        <v>100</v>
      </c>
      <c r="L7119" s="5" t="s">
        <v>14019</v>
      </c>
      <c r="M7119" s="5" t="s">
        <v>70</v>
      </c>
      <c r="N7119">
        <v>4</v>
      </c>
      <c r="O7119" t="s">
        <v>107</v>
      </c>
      <c r="P7119" s="1">
        <v>45390</v>
      </c>
      <c r="Q7119" s="1">
        <v>45454</v>
      </c>
      <c r="R7119">
        <v>1428</v>
      </c>
      <c r="S7119" s="4">
        <v>6.6</v>
      </c>
      <c r="T7119" t="s">
        <v>210</v>
      </c>
    </row>
    <row r="7120" spans="1:20" x14ac:dyDescent="0.35">
      <c r="A7120" t="s">
        <v>14020</v>
      </c>
      <c r="B7120" s="5" t="s">
        <v>28802</v>
      </c>
      <c r="C7120" s="6">
        <v>87558</v>
      </c>
      <c r="D7120" t="s">
        <v>81</v>
      </c>
      <c r="E7120">
        <v>118203</v>
      </c>
      <c r="F7120" s="5" t="s">
        <v>58</v>
      </c>
      <c r="G7120" s="5" t="s">
        <v>42</v>
      </c>
      <c r="H7120" s="5" t="s">
        <v>82</v>
      </c>
      <c r="I7120" t="s">
        <v>35</v>
      </c>
      <c r="J7120" t="s">
        <v>82</v>
      </c>
      <c r="K7120">
        <v>0</v>
      </c>
      <c r="L7120" s="5" t="s">
        <v>14021</v>
      </c>
      <c r="M7120" s="5" t="s">
        <v>54</v>
      </c>
      <c r="N7120">
        <v>1</v>
      </c>
      <c r="O7120" t="s">
        <v>29</v>
      </c>
      <c r="P7120" s="1">
        <v>45454</v>
      </c>
      <c r="Q7120" s="1">
        <v>45527</v>
      </c>
      <c r="R7120">
        <v>1979</v>
      </c>
      <c r="S7120" s="4">
        <v>7.5</v>
      </c>
      <c r="T7120" t="s">
        <v>136</v>
      </c>
    </row>
    <row r="7121" spans="1:20" x14ac:dyDescent="0.35">
      <c r="A7121" t="s">
        <v>14022</v>
      </c>
      <c r="B7121" s="5" t="s">
        <v>28801</v>
      </c>
      <c r="C7121" s="6">
        <v>48577</v>
      </c>
      <c r="D7121" t="s">
        <v>41</v>
      </c>
      <c r="E7121">
        <v>41290</v>
      </c>
      <c r="F7121" s="5" t="s">
        <v>58</v>
      </c>
      <c r="G7121" s="5" t="s">
        <v>24</v>
      </c>
      <c r="H7121" s="5" t="s">
        <v>60</v>
      </c>
      <c r="I7121" t="s">
        <v>44</v>
      </c>
      <c r="J7121" t="s">
        <v>467</v>
      </c>
      <c r="K7121">
        <v>50</v>
      </c>
      <c r="L7121" s="5" t="s">
        <v>14023</v>
      </c>
      <c r="M7121" s="5" t="s">
        <v>28</v>
      </c>
      <c r="N7121">
        <v>0</v>
      </c>
      <c r="O7121" t="s">
        <v>78</v>
      </c>
      <c r="P7121" s="1">
        <v>45561</v>
      </c>
      <c r="Q7121" s="1">
        <v>45576</v>
      </c>
      <c r="R7121">
        <v>617</v>
      </c>
      <c r="S7121" s="4">
        <v>7.6</v>
      </c>
      <c r="T7121" t="s">
        <v>79</v>
      </c>
    </row>
    <row r="7122" spans="1:20" x14ac:dyDescent="0.35">
      <c r="A7122" t="s">
        <v>14024</v>
      </c>
      <c r="B7122" s="5" t="s">
        <v>91</v>
      </c>
      <c r="C7122" s="6">
        <v>247655</v>
      </c>
      <c r="D7122" t="s">
        <v>41</v>
      </c>
      <c r="E7122">
        <v>210507</v>
      </c>
      <c r="F7122" s="5" t="s">
        <v>23</v>
      </c>
      <c r="G7122" s="5" t="s">
        <v>24</v>
      </c>
      <c r="H7122" s="5" t="s">
        <v>43</v>
      </c>
      <c r="I7122" t="s">
        <v>26</v>
      </c>
      <c r="J7122" t="s">
        <v>43</v>
      </c>
      <c r="K7122">
        <v>50</v>
      </c>
      <c r="L7122" s="5" t="s">
        <v>14025</v>
      </c>
      <c r="M7122" s="5" t="s">
        <v>54</v>
      </c>
      <c r="N7122">
        <v>14</v>
      </c>
      <c r="O7122" t="s">
        <v>46</v>
      </c>
      <c r="P7122" s="1">
        <v>45501</v>
      </c>
      <c r="Q7122" s="1">
        <v>45520</v>
      </c>
      <c r="R7122">
        <v>1618</v>
      </c>
      <c r="S7122" s="4">
        <v>6.5</v>
      </c>
      <c r="T7122" t="s">
        <v>47</v>
      </c>
    </row>
    <row r="7123" spans="1:20" x14ac:dyDescent="0.35">
      <c r="A7123" t="s">
        <v>14026</v>
      </c>
      <c r="B7123" s="5" t="s">
        <v>57</v>
      </c>
      <c r="C7123" s="6">
        <v>108278</v>
      </c>
      <c r="D7123" t="s">
        <v>92</v>
      </c>
      <c r="E7123">
        <v>81209</v>
      </c>
      <c r="F7123" s="5" t="s">
        <v>50</v>
      </c>
      <c r="G7123" s="5" t="s">
        <v>24</v>
      </c>
      <c r="H7123" s="5" t="s">
        <v>93</v>
      </c>
      <c r="I7123" t="s">
        <v>26</v>
      </c>
      <c r="J7123" t="s">
        <v>93</v>
      </c>
      <c r="K7123">
        <v>50</v>
      </c>
      <c r="L7123" s="5" t="s">
        <v>14027</v>
      </c>
      <c r="M7123" s="5" t="s">
        <v>70</v>
      </c>
      <c r="N7123">
        <v>2</v>
      </c>
      <c r="O7123" t="s">
        <v>172</v>
      </c>
      <c r="P7123" s="1">
        <v>45415</v>
      </c>
      <c r="Q7123" s="1">
        <v>45462</v>
      </c>
      <c r="R7123">
        <v>799</v>
      </c>
      <c r="S7123" s="4">
        <v>9.8000000000000007</v>
      </c>
      <c r="T7123" t="s">
        <v>30</v>
      </c>
    </row>
    <row r="7124" spans="1:20" x14ac:dyDescent="0.35">
      <c r="A7124" t="s">
        <v>14028</v>
      </c>
      <c r="B7124" s="5" t="s">
        <v>217</v>
      </c>
      <c r="C7124" s="6">
        <v>78812</v>
      </c>
      <c r="D7124" t="s">
        <v>41</v>
      </c>
      <c r="E7124">
        <v>66990</v>
      </c>
      <c r="F7124" s="5" t="s">
        <v>58</v>
      </c>
      <c r="G7124" s="5" t="s">
        <v>51</v>
      </c>
      <c r="H7124" s="5" t="s">
        <v>43</v>
      </c>
      <c r="I7124" t="s">
        <v>35</v>
      </c>
      <c r="J7124" t="s">
        <v>43</v>
      </c>
      <c r="K7124">
        <v>0</v>
      </c>
      <c r="L7124" s="5" t="s">
        <v>14029</v>
      </c>
      <c r="M7124" s="5" t="s">
        <v>28</v>
      </c>
      <c r="N7124">
        <v>0</v>
      </c>
      <c r="O7124" t="s">
        <v>62</v>
      </c>
      <c r="P7124" s="1">
        <v>45738</v>
      </c>
      <c r="Q7124" s="1">
        <v>45788</v>
      </c>
      <c r="R7124">
        <v>1619</v>
      </c>
      <c r="S7124" s="4">
        <v>6.9</v>
      </c>
      <c r="T7124" t="s">
        <v>79</v>
      </c>
    </row>
    <row r="7125" spans="1:20" x14ac:dyDescent="0.35">
      <c r="A7125" t="s">
        <v>14030</v>
      </c>
      <c r="B7125" s="5" t="s">
        <v>162</v>
      </c>
      <c r="C7125" s="6">
        <v>116018</v>
      </c>
      <c r="D7125" t="s">
        <v>22</v>
      </c>
      <c r="E7125">
        <v>116018</v>
      </c>
      <c r="F7125" s="5" t="s">
        <v>50</v>
      </c>
      <c r="G7125" s="5" t="s">
        <v>24</v>
      </c>
      <c r="H7125" s="5" t="s">
        <v>25</v>
      </c>
      <c r="I7125" t="s">
        <v>35</v>
      </c>
      <c r="J7125" t="s">
        <v>25</v>
      </c>
      <c r="K7125">
        <v>0</v>
      </c>
      <c r="L7125" s="5" t="s">
        <v>14031</v>
      </c>
      <c r="M7125" s="5" t="s">
        <v>37</v>
      </c>
      <c r="N7125">
        <v>3</v>
      </c>
      <c r="O7125" t="s">
        <v>46</v>
      </c>
      <c r="P7125" s="1">
        <v>45407</v>
      </c>
      <c r="Q7125" s="1">
        <v>45468</v>
      </c>
      <c r="R7125">
        <v>2267</v>
      </c>
      <c r="S7125" s="4">
        <v>6.5</v>
      </c>
      <c r="T7125" t="s">
        <v>243</v>
      </c>
    </row>
    <row r="7126" spans="1:20" x14ac:dyDescent="0.35">
      <c r="A7126" t="s">
        <v>14032</v>
      </c>
      <c r="B7126" s="5" t="s">
        <v>28802</v>
      </c>
      <c r="C7126" s="6">
        <v>27858</v>
      </c>
      <c r="D7126" t="s">
        <v>22</v>
      </c>
      <c r="E7126">
        <v>27858</v>
      </c>
      <c r="F7126" s="5" t="s">
        <v>58</v>
      </c>
      <c r="G7126" s="5" t="s">
        <v>51</v>
      </c>
      <c r="H7126" s="5" t="s">
        <v>116</v>
      </c>
      <c r="I7126" t="s">
        <v>26</v>
      </c>
      <c r="J7126" t="s">
        <v>116</v>
      </c>
      <c r="K7126">
        <v>0</v>
      </c>
      <c r="L7126" s="5" t="s">
        <v>10289</v>
      </c>
      <c r="M7126" s="5" t="s">
        <v>70</v>
      </c>
      <c r="N7126">
        <v>1</v>
      </c>
      <c r="O7126" t="s">
        <v>78</v>
      </c>
      <c r="P7126" s="1">
        <v>45618</v>
      </c>
      <c r="Q7126" s="1">
        <v>45677</v>
      </c>
      <c r="R7126">
        <v>1457</v>
      </c>
      <c r="S7126" s="4">
        <v>7.7</v>
      </c>
      <c r="T7126" t="s">
        <v>38</v>
      </c>
    </row>
    <row r="7127" spans="1:20" x14ac:dyDescent="0.35">
      <c r="A7127" t="s">
        <v>14033</v>
      </c>
      <c r="B7127" s="5" t="s">
        <v>73</v>
      </c>
      <c r="C7127" s="6">
        <v>60002</v>
      </c>
      <c r="D7127" t="s">
        <v>33</v>
      </c>
      <c r="E7127">
        <v>6600220</v>
      </c>
      <c r="F7127" s="5" t="s">
        <v>58</v>
      </c>
      <c r="G7127" s="5" t="s">
        <v>42</v>
      </c>
      <c r="H7127" s="5" t="s">
        <v>34</v>
      </c>
      <c r="I7127" t="s">
        <v>44</v>
      </c>
      <c r="J7127" t="s">
        <v>34</v>
      </c>
      <c r="K7127">
        <v>50</v>
      </c>
      <c r="L7127" s="5" t="s">
        <v>14034</v>
      </c>
      <c r="M7127" s="5" t="s">
        <v>54</v>
      </c>
      <c r="N7127">
        <v>0</v>
      </c>
      <c r="O7127" t="s">
        <v>88</v>
      </c>
      <c r="P7127" s="1">
        <v>45747</v>
      </c>
      <c r="Q7127" s="1">
        <v>45785</v>
      </c>
      <c r="R7127">
        <v>660</v>
      </c>
      <c r="S7127" s="4">
        <v>6</v>
      </c>
      <c r="T7127" t="s">
        <v>95</v>
      </c>
    </row>
    <row r="7128" spans="1:20" x14ac:dyDescent="0.35">
      <c r="A7128" t="s">
        <v>14035</v>
      </c>
      <c r="B7128" s="5" t="s">
        <v>162</v>
      </c>
      <c r="C7128" s="6">
        <v>167636</v>
      </c>
      <c r="D7128" t="s">
        <v>120</v>
      </c>
      <c r="E7128">
        <v>150872</v>
      </c>
      <c r="F7128" s="5" t="s">
        <v>66</v>
      </c>
      <c r="G7128" s="5" t="s">
        <v>42</v>
      </c>
      <c r="H7128" s="5" t="s">
        <v>121</v>
      </c>
      <c r="I7128" t="s">
        <v>35</v>
      </c>
      <c r="J7128" t="s">
        <v>121</v>
      </c>
      <c r="K7128">
        <v>0</v>
      </c>
      <c r="L7128" s="5" t="s">
        <v>14036</v>
      </c>
      <c r="M7128" s="5" t="s">
        <v>28</v>
      </c>
      <c r="N7128">
        <v>5</v>
      </c>
      <c r="O7128" t="s">
        <v>141</v>
      </c>
      <c r="P7128" s="1">
        <v>45341</v>
      </c>
      <c r="Q7128" s="1">
        <v>45397</v>
      </c>
      <c r="R7128">
        <v>2370</v>
      </c>
      <c r="S7128" s="4">
        <v>7.1</v>
      </c>
      <c r="T7128" t="s">
        <v>38</v>
      </c>
    </row>
    <row r="7129" spans="1:20" x14ac:dyDescent="0.35">
      <c r="A7129" t="s">
        <v>14037</v>
      </c>
      <c r="B7129" s="5" t="s">
        <v>28802</v>
      </c>
      <c r="C7129" s="6">
        <v>89617</v>
      </c>
      <c r="D7129" t="s">
        <v>22</v>
      </c>
      <c r="E7129">
        <v>89617</v>
      </c>
      <c r="F7129" s="5" t="s">
        <v>50</v>
      </c>
      <c r="G7129" s="5" t="s">
        <v>24</v>
      </c>
      <c r="H7129" s="5" t="s">
        <v>68</v>
      </c>
      <c r="I7129" t="s">
        <v>44</v>
      </c>
      <c r="J7129" t="s">
        <v>68</v>
      </c>
      <c r="K7129">
        <v>0</v>
      </c>
      <c r="L7129" s="5" t="s">
        <v>14038</v>
      </c>
      <c r="M7129" s="5" t="s">
        <v>70</v>
      </c>
      <c r="N7129">
        <v>4</v>
      </c>
      <c r="O7129" t="s">
        <v>147</v>
      </c>
      <c r="P7129" s="1">
        <v>45593</v>
      </c>
      <c r="Q7129" s="1">
        <v>45650</v>
      </c>
      <c r="R7129">
        <v>2284</v>
      </c>
      <c r="S7129" s="4">
        <v>6.2</v>
      </c>
      <c r="T7129" t="s">
        <v>55</v>
      </c>
    </row>
    <row r="7130" spans="1:20" x14ac:dyDescent="0.35">
      <c r="A7130" t="s">
        <v>14039</v>
      </c>
      <c r="B7130" s="5" t="s">
        <v>73</v>
      </c>
      <c r="C7130" s="6">
        <v>133164</v>
      </c>
      <c r="D7130" t="s">
        <v>41</v>
      </c>
      <c r="E7130">
        <v>113189</v>
      </c>
      <c r="F7130" s="5" t="s">
        <v>66</v>
      </c>
      <c r="G7130" s="5" t="s">
        <v>24</v>
      </c>
      <c r="H7130" s="5" t="s">
        <v>60</v>
      </c>
      <c r="I7130" t="s">
        <v>35</v>
      </c>
      <c r="J7130" t="s">
        <v>43</v>
      </c>
      <c r="K7130">
        <v>100</v>
      </c>
      <c r="L7130" s="5" t="s">
        <v>14040</v>
      </c>
      <c r="M7130" s="5" t="s">
        <v>28</v>
      </c>
      <c r="N7130">
        <v>7</v>
      </c>
      <c r="O7130" t="s">
        <v>88</v>
      </c>
      <c r="P7130" s="1">
        <v>45725</v>
      </c>
      <c r="Q7130" s="1">
        <v>45741</v>
      </c>
      <c r="R7130">
        <v>1886</v>
      </c>
      <c r="S7130" s="4">
        <v>9.1</v>
      </c>
      <c r="T7130" t="s">
        <v>103</v>
      </c>
    </row>
    <row r="7131" spans="1:20" x14ac:dyDescent="0.35">
      <c r="A7131" t="s">
        <v>14041</v>
      </c>
      <c r="B7131" s="5" t="s">
        <v>145</v>
      </c>
      <c r="C7131" s="6">
        <v>91502</v>
      </c>
      <c r="D7131" t="s">
        <v>22</v>
      </c>
      <c r="E7131">
        <v>91502</v>
      </c>
      <c r="F7131" s="5" t="s">
        <v>50</v>
      </c>
      <c r="G7131" s="5" t="s">
        <v>24</v>
      </c>
      <c r="H7131" s="5" t="s">
        <v>52</v>
      </c>
      <c r="I7131" t="s">
        <v>26</v>
      </c>
      <c r="J7131" t="s">
        <v>52</v>
      </c>
      <c r="K7131">
        <v>0</v>
      </c>
      <c r="L7131" s="5" t="s">
        <v>14042</v>
      </c>
      <c r="M7131" s="5" t="s">
        <v>28</v>
      </c>
      <c r="N7131">
        <v>2</v>
      </c>
      <c r="O7131" t="s">
        <v>131</v>
      </c>
      <c r="P7131" s="1">
        <v>45383</v>
      </c>
      <c r="Q7131" s="1">
        <v>45448</v>
      </c>
      <c r="R7131">
        <v>2387</v>
      </c>
      <c r="S7131" s="4">
        <v>5.4</v>
      </c>
      <c r="T7131" t="s">
        <v>277</v>
      </c>
    </row>
    <row r="7132" spans="1:20" x14ac:dyDescent="0.35">
      <c r="A7132" t="s">
        <v>14043</v>
      </c>
      <c r="B7132" s="5" t="s">
        <v>162</v>
      </c>
      <c r="C7132" s="6">
        <v>127869</v>
      </c>
      <c r="D7132" t="s">
        <v>22</v>
      </c>
      <c r="E7132">
        <v>127869</v>
      </c>
      <c r="F7132" s="5" t="s">
        <v>66</v>
      </c>
      <c r="G7132" s="5" t="s">
        <v>42</v>
      </c>
      <c r="H7132" s="5" t="s">
        <v>165</v>
      </c>
      <c r="I7132" t="s">
        <v>35</v>
      </c>
      <c r="J7132" t="s">
        <v>165</v>
      </c>
      <c r="K7132">
        <v>0</v>
      </c>
      <c r="L7132" s="5" t="s">
        <v>14044</v>
      </c>
      <c r="M7132" s="5" t="s">
        <v>54</v>
      </c>
      <c r="N7132">
        <v>7</v>
      </c>
      <c r="O7132" t="s">
        <v>172</v>
      </c>
      <c r="P7132" s="1">
        <v>45706</v>
      </c>
      <c r="Q7132" s="1">
        <v>45751</v>
      </c>
      <c r="R7132">
        <v>773</v>
      </c>
      <c r="S7132" s="4">
        <v>9.6</v>
      </c>
      <c r="T7132" t="s">
        <v>118</v>
      </c>
    </row>
    <row r="7133" spans="1:20" x14ac:dyDescent="0.35">
      <c r="A7133" t="s">
        <v>14045</v>
      </c>
      <c r="B7133" s="5" t="s">
        <v>28802</v>
      </c>
      <c r="C7133" s="6">
        <v>127426</v>
      </c>
      <c r="D7133" t="s">
        <v>120</v>
      </c>
      <c r="E7133">
        <v>114683</v>
      </c>
      <c r="F7133" s="5" t="s">
        <v>58</v>
      </c>
      <c r="G7133" s="5" t="s">
        <v>51</v>
      </c>
      <c r="H7133" s="5" t="s">
        <v>121</v>
      </c>
      <c r="I7133" t="s">
        <v>35</v>
      </c>
      <c r="J7133" t="s">
        <v>121</v>
      </c>
      <c r="K7133">
        <v>50</v>
      </c>
      <c r="L7133" s="5" t="s">
        <v>14046</v>
      </c>
      <c r="M7133" s="5" t="s">
        <v>37</v>
      </c>
      <c r="N7133">
        <v>0</v>
      </c>
      <c r="O7133" t="s">
        <v>62</v>
      </c>
      <c r="P7133" s="1">
        <v>45500</v>
      </c>
      <c r="Q7133" s="1">
        <v>45567</v>
      </c>
      <c r="R7133">
        <v>1623</v>
      </c>
      <c r="S7133" s="4">
        <v>6.4</v>
      </c>
      <c r="T7133" t="s">
        <v>136</v>
      </c>
    </row>
    <row r="7134" spans="1:20" x14ac:dyDescent="0.35">
      <c r="A7134" t="s">
        <v>14047</v>
      </c>
      <c r="B7134" s="5" t="s">
        <v>174</v>
      </c>
      <c r="C7134" s="6">
        <v>210284</v>
      </c>
      <c r="D7134" t="s">
        <v>65</v>
      </c>
      <c r="E7134">
        <v>273369</v>
      </c>
      <c r="F7134" s="5" t="s">
        <v>23</v>
      </c>
      <c r="G7134" s="5" t="s">
        <v>42</v>
      </c>
      <c r="H7134" s="5" t="s">
        <v>67</v>
      </c>
      <c r="I7134" t="s">
        <v>35</v>
      </c>
      <c r="J7134" t="s">
        <v>67</v>
      </c>
      <c r="K7134">
        <v>50</v>
      </c>
      <c r="L7134" s="5" t="s">
        <v>14048</v>
      </c>
      <c r="M7134" s="5" t="s">
        <v>70</v>
      </c>
      <c r="N7134">
        <v>15</v>
      </c>
      <c r="O7134" t="s">
        <v>78</v>
      </c>
      <c r="P7134" s="1">
        <v>45458</v>
      </c>
      <c r="Q7134" s="1">
        <v>45511</v>
      </c>
      <c r="R7134">
        <v>2166</v>
      </c>
      <c r="S7134" s="4">
        <v>8.8000000000000007</v>
      </c>
      <c r="T7134" t="s">
        <v>103</v>
      </c>
    </row>
    <row r="7135" spans="1:20" x14ac:dyDescent="0.35">
      <c r="A7135" t="s">
        <v>14049</v>
      </c>
      <c r="B7135" s="5" t="s">
        <v>91</v>
      </c>
      <c r="C7135" s="6">
        <v>78163</v>
      </c>
      <c r="D7135" t="s">
        <v>22</v>
      </c>
      <c r="E7135">
        <v>78163</v>
      </c>
      <c r="F7135" s="5" t="s">
        <v>58</v>
      </c>
      <c r="G7135" s="5" t="s">
        <v>24</v>
      </c>
      <c r="H7135" s="5" t="s">
        <v>129</v>
      </c>
      <c r="I7135" t="s">
        <v>26</v>
      </c>
      <c r="J7135" t="s">
        <v>129</v>
      </c>
      <c r="K7135">
        <v>50</v>
      </c>
      <c r="L7135" s="5" t="s">
        <v>14050</v>
      </c>
      <c r="M7135" s="5" t="s">
        <v>37</v>
      </c>
      <c r="N7135">
        <v>1</v>
      </c>
      <c r="O7135" t="s">
        <v>172</v>
      </c>
      <c r="P7135" s="1">
        <v>45500</v>
      </c>
      <c r="Q7135" s="1">
        <v>45521</v>
      </c>
      <c r="R7135">
        <v>510</v>
      </c>
      <c r="S7135" s="4">
        <v>9.5</v>
      </c>
      <c r="T7135" t="s">
        <v>118</v>
      </c>
    </row>
    <row r="7136" spans="1:20" x14ac:dyDescent="0.35">
      <c r="A7136" t="s">
        <v>14051</v>
      </c>
      <c r="B7136" s="5" t="s">
        <v>28801</v>
      </c>
      <c r="C7136" s="6">
        <v>134757</v>
      </c>
      <c r="D7136" t="s">
        <v>22</v>
      </c>
      <c r="E7136">
        <v>134757</v>
      </c>
      <c r="F7136" s="5" t="s">
        <v>50</v>
      </c>
      <c r="G7136" s="5" t="s">
        <v>24</v>
      </c>
      <c r="H7136" s="5" t="s">
        <v>68</v>
      </c>
      <c r="I7136" t="s">
        <v>35</v>
      </c>
      <c r="J7136" t="s">
        <v>157</v>
      </c>
      <c r="K7136">
        <v>50</v>
      </c>
      <c r="L7136" s="5" t="s">
        <v>14052</v>
      </c>
      <c r="M7136" s="5" t="s">
        <v>28</v>
      </c>
      <c r="N7136">
        <v>4</v>
      </c>
      <c r="O7136" t="s">
        <v>172</v>
      </c>
      <c r="P7136" s="1">
        <v>45531</v>
      </c>
      <c r="Q7136" s="1">
        <v>45574</v>
      </c>
      <c r="R7136">
        <v>1181</v>
      </c>
      <c r="S7136" s="4">
        <v>8.6</v>
      </c>
      <c r="T7136" t="s">
        <v>30</v>
      </c>
    </row>
    <row r="7137" spans="1:20" x14ac:dyDescent="0.35">
      <c r="A7137" t="s">
        <v>14053</v>
      </c>
      <c r="B7137" s="5" t="s">
        <v>179</v>
      </c>
      <c r="C7137" s="6">
        <v>71562</v>
      </c>
      <c r="D7137" t="s">
        <v>74</v>
      </c>
      <c r="E7137">
        <v>89453</v>
      </c>
      <c r="F7137" s="5" t="s">
        <v>50</v>
      </c>
      <c r="G7137" s="5" t="s">
        <v>24</v>
      </c>
      <c r="H7137" s="5" t="s">
        <v>75</v>
      </c>
      <c r="I7137" t="s">
        <v>44</v>
      </c>
      <c r="J7137" t="s">
        <v>75</v>
      </c>
      <c r="K7137">
        <v>0</v>
      </c>
      <c r="L7137" s="5" t="s">
        <v>14054</v>
      </c>
      <c r="M7137" s="5" t="s">
        <v>37</v>
      </c>
      <c r="N7137">
        <v>4</v>
      </c>
      <c r="O7137" t="s">
        <v>78</v>
      </c>
      <c r="P7137" s="1">
        <v>45529</v>
      </c>
      <c r="Q7137" s="1">
        <v>45555</v>
      </c>
      <c r="R7137">
        <v>2480</v>
      </c>
      <c r="S7137" s="4">
        <v>6.7</v>
      </c>
      <c r="T7137" t="s">
        <v>95</v>
      </c>
    </row>
    <row r="7138" spans="1:20" x14ac:dyDescent="0.35">
      <c r="A7138" t="s">
        <v>14055</v>
      </c>
      <c r="B7138" s="5" t="s">
        <v>91</v>
      </c>
      <c r="C7138" s="6">
        <v>47242</v>
      </c>
      <c r="D7138" t="s">
        <v>74</v>
      </c>
      <c r="E7138">
        <v>59053</v>
      </c>
      <c r="F7138" s="5" t="s">
        <v>58</v>
      </c>
      <c r="G7138" s="5" t="s">
        <v>51</v>
      </c>
      <c r="H7138" s="5" t="s">
        <v>75</v>
      </c>
      <c r="I7138" t="s">
        <v>44</v>
      </c>
      <c r="J7138" t="s">
        <v>75</v>
      </c>
      <c r="K7138">
        <v>100</v>
      </c>
      <c r="L7138" s="5" t="s">
        <v>14056</v>
      </c>
      <c r="M7138" s="5" t="s">
        <v>70</v>
      </c>
      <c r="N7138">
        <v>1</v>
      </c>
      <c r="O7138" t="s">
        <v>46</v>
      </c>
      <c r="P7138" s="1">
        <v>45448</v>
      </c>
      <c r="Q7138" s="1">
        <v>45474</v>
      </c>
      <c r="R7138">
        <v>1580</v>
      </c>
      <c r="S7138" s="4">
        <v>5.9</v>
      </c>
      <c r="T7138" t="s">
        <v>89</v>
      </c>
    </row>
    <row r="7139" spans="1:20" x14ac:dyDescent="0.35">
      <c r="A7139" t="s">
        <v>14057</v>
      </c>
      <c r="B7139" s="5" t="s">
        <v>32</v>
      </c>
      <c r="C7139" s="6">
        <v>57033</v>
      </c>
      <c r="D7139" t="s">
        <v>22</v>
      </c>
      <c r="E7139">
        <v>57033</v>
      </c>
      <c r="F7139" s="5" t="s">
        <v>23</v>
      </c>
      <c r="G7139" s="5" t="s">
        <v>59</v>
      </c>
      <c r="H7139" s="5" t="s">
        <v>116</v>
      </c>
      <c r="I7139" t="s">
        <v>26</v>
      </c>
      <c r="J7139" t="s">
        <v>940</v>
      </c>
      <c r="K7139">
        <v>0</v>
      </c>
      <c r="L7139" s="5" t="s">
        <v>14058</v>
      </c>
      <c r="M7139" s="5" t="s">
        <v>37</v>
      </c>
      <c r="N7139">
        <v>16</v>
      </c>
      <c r="O7139" t="s">
        <v>29</v>
      </c>
      <c r="P7139" s="1">
        <v>45707</v>
      </c>
      <c r="Q7139" s="1">
        <v>45751</v>
      </c>
      <c r="R7139">
        <v>1212</v>
      </c>
      <c r="S7139" s="4">
        <v>7</v>
      </c>
      <c r="T7139" t="s">
        <v>47</v>
      </c>
    </row>
    <row r="7140" spans="1:20" x14ac:dyDescent="0.35">
      <c r="A7140" t="s">
        <v>14059</v>
      </c>
      <c r="B7140" s="5" t="s">
        <v>174</v>
      </c>
      <c r="C7140" s="6">
        <v>119717</v>
      </c>
      <c r="D7140" t="s">
        <v>22</v>
      </c>
      <c r="E7140">
        <v>119717</v>
      </c>
      <c r="F7140" s="5" t="s">
        <v>66</v>
      </c>
      <c r="G7140" s="5" t="s">
        <v>24</v>
      </c>
      <c r="H7140" s="5" t="s">
        <v>25</v>
      </c>
      <c r="I7140" t="s">
        <v>44</v>
      </c>
      <c r="J7140" t="s">
        <v>25</v>
      </c>
      <c r="K7140">
        <v>100</v>
      </c>
      <c r="L7140" s="5" t="s">
        <v>14060</v>
      </c>
      <c r="M7140" s="5" t="s">
        <v>54</v>
      </c>
      <c r="N7140">
        <v>5</v>
      </c>
      <c r="O7140" t="s">
        <v>112</v>
      </c>
      <c r="P7140" s="1">
        <v>45355</v>
      </c>
      <c r="Q7140" s="1">
        <v>45393</v>
      </c>
      <c r="R7140">
        <v>1807</v>
      </c>
      <c r="S7140" s="4">
        <v>7.8</v>
      </c>
      <c r="T7140" t="s">
        <v>277</v>
      </c>
    </row>
    <row r="7141" spans="1:20" x14ac:dyDescent="0.35">
      <c r="A7141" t="s">
        <v>14061</v>
      </c>
      <c r="B7141" s="5" t="s">
        <v>174</v>
      </c>
      <c r="C7141" s="6">
        <v>127727</v>
      </c>
      <c r="D7141" t="s">
        <v>22</v>
      </c>
      <c r="E7141">
        <v>127727</v>
      </c>
      <c r="F7141" s="5" t="s">
        <v>66</v>
      </c>
      <c r="G7141" s="5" t="s">
        <v>51</v>
      </c>
      <c r="H7141" s="5" t="s">
        <v>25</v>
      </c>
      <c r="I7141" t="s">
        <v>44</v>
      </c>
      <c r="J7141" t="s">
        <v>25</v>
      </c>
      <c r="K7141">
        <v>0</v>
      </c>
      <c r="L7141" s="5" t="s">
        <v>14062</v>
      </c>
      <c r="M7141" s="5" t="s">
        <v>28</v>
      </c>
      <c r="N7141">
        <v>9</v>
      </c>
      <c r="O7141" t="s">
        <v>29</v>
      </c>
      <c r="P7141" s="1">
        <v>45363</v>
      </c>
      <c r="Q7141" s="1">
        <v>45417</v>
      </c>
      <c r="R7141">
        <v>1142</v>
      </c>
      <c r="S7141" s="4">
        <v>5.6</v>
      </c>
      <c r="T7141" t="s">
        <v>95</v>
      </c>
    </row>
    <row r="7142" spans="1:20" x14ac:dyDescent="0.35">
      <c r="A7142" t="s">
        <v>14063</v>
      </c>
      <c r="B7142" s="5" t="s">
        <v>91</v>
      </c>
      <c r="C7142" s="6">
        <v>78754</v>
      </c>
      <c r="D7142" t="s">
        <v>22</v>
      </c>
      <c r="E7142">
        <v>78754</v>
      </c>
      <c r="F7142" s="5" t="s">
        <v>58</v>
      </c>
      <c r="G7142" s="5" t="s">
        <v>42</v>
      </c>
      <c r="H7142" s="5" t="s">
        <v>52</v>
      </c>
      <c r="I7142" t="s">
        <v>35</v>
      </c>
      <c r="J7142" t="s">
        <v>52</v>
      </c>
      <c r="K7142">
        <v>50</v>
      </c>
      <c r="L7142" s="5" t="s">
        <v>14064</v>
      </c>
      <c r="M7142" s="5" t="s">
        <v>37</v>
      </c>
      <c r="N7142">
        <v>1</v>
      </c>
      <c r="O7142" t="s">
        <v>135</v>
      </c>
      <c r="P7142" s="1">
        <v>45570</v>
      </c>
      <c r="Q7142" s="1">
        <v>45623</v>
      </c>
      <c r="R7142">
        <v>1435</v>
      </c>
      <c r="S7142" s="4">
        <v>9.9</v>
      </c>
      <c r="T7142" t="s">
        <v>63</v>
      </c>
    </row>
    <row r="7143" spans="1:20" x14ac:dyDescent="0.35">
      <c r="A7143" t="s">
        <v>14065</v>
      </c>
      <c r="B7143" s="5" t="s">
        <v>179</v>
      </c>
      <c r="C7143" s="6">
        <v>76900</v>
      </c>
      <c r="D7143" t="s">
        <v>22</v>
      </c>
      <c r="E7143">
        <v>76900</v>
      </c>
      <c r="F7143" s="5" t="s">
        <v>50</v>
      </c>
      <c r="G7143" s="5" t="s">
        <v>51</v>
      </c>
      <c r="H7143" s="5" t="s">
        <v>52</v>
      </c>
      <c r="I7143" t="s">
        <v>26</v>
      </c>
      <c r="J7143" t="s">
        <v>52</v>
      </c>
      <c r="K7143">
        <v>50</v>
      </c>
      <c r="L7143" s="5" t="s">
        <v>14066</v>
      </c>
      <c r="M7143" s="5" t="s">
        <v>37</v>
      </c>
      <c r="N7143">
        <v>3</v>
      </c>
      <c r="O7143" t="s">
        <v>88</v>
      </c>
      <c r="P7143" s="1">
        <v>45292</v>
      </c>
      <c r="Q7143" s="1">
        <v>45307</v>
      </c>
      <c r="R7143">
        <v>1848</v>
      </c>
      <c r="S7143" s="4">
        <v>9.6999999999999993</v>
      </c>
      <c r="T7143" t="s">
        <v>243</v>
      </c>
    </row>
    <row r="7144" spans="1:20" x14ac:dyDescent="0.35">
      <c r="A7144" t="s">
        <v>14067</v>
      </c>
      <c r="B7144" s="5" t="s">
        <v>217</v>
      </c>
      <c r="C7144" s="6">
        <v>140463</v>
      </c>
      <c r="D7144" t="s">
        <v>22</v>
      </c>
      <c r="E7144">
        <v>140463</v>
      </c>
      <c r="F7144" s="5" t="s">
        <v>66</v>
      </c>
      <c r="G7144" s="5" t="s">
        <v>59</v>
      </c>
      <c r="H7144" s="5" t="s">
        <v>129</v>
      </c>
      <c r="I7144" t="s">
        <v>35</v>
      </c>
      <c r="J7144" t="s">
        <v>129</v>
      </c>
      <c r="K7144">
        <v>50</v>
      </c>
      <c r="L7144" s="5" t="s">
        <v>14068</v>
      </c>
      <c r="M7144" s="5" t="s">
        <v>54</v>
      </c>
      <c r="N7144">
        <v>8</v>
      </c>
      <c r="O7144" t="s">
        <v>88</v>
      </c>
      <c r="P7144" s="1">
        <v>45383</v>
      </c>
      <c r="Q7144" s="1">
        <v>45422</v>
      </c>
      <c r="R7144">
        <v>2156</v>
      </c>
      <c r="S7144" s="4">
        <v>6.9</v>
      </c>
      <c r="T7144" t="s">
        <v>55</v>
      </c>
    </row>
    <row r="7145" spans="1:20" x14ac:dyDescent="0.35">
      <c r="A7145" t="s">
        <v>14069</v>
      </c>
      <c r="B7145" s="5" t="s">
        <v>28801</v>
      </c>
      <c r="C7145" s="6">
        <v>107972</v>
      </c>
      <c r="D7145" t="s">
        <v>81</v>
      </c>
      <c r="E7145">
        <v>145762</v>
      </c>
      <c r="F7145" s="5" t="s">
        <v>66</v>
      </c>
      <c r="G7145" s="5" t="s">
        <v>51</v>
      </c>
      <c r="H7145" s="5" t="s">
        <v>82</v>
      </c>
      <c r="I7145" t="s">
        <v>44</v>
      </c>
      <c r="J7145" t="s">
        <v>768</v>
      </c>
      <c r="K7145">
        <v>0</v>
      </c>
      <c r="L7145" s="5" t="s">
        <v>3514</v>
      </c>
      <c r="M7145" s="5" t="s">
        <v>28</v>
      </c>
      <c r="N7145">
        <v>5</v>
      </c>
      <c r="O7145" t="s">
        <v>167</v>
      </c>
      <c r="P7145" s="1">
        <v>45692</v>
      </c>
      <c r="Q7145" s="1">
        <v>45714</v>
      </c>
      <c r="R7145">
        <v>1598</v>
      </c>
      <c r="S7145" s="4">
        <v>9.4</v>
      </c>
      <c r="T7145" t="s">
        <v>103</v>
      </c>
    </row>
    <row r="7146" spans="1:20" x14ac:dyDescent="0.35">
      <c r="A7146" t="s">
        <v>14070</v>
      </c>
      <c r="B7146" s="5" t="s">
        <v>100</v>
      </c>
      <c r="C7146" s="6">
        <v>210162</v>
      </c>
      <c r="D7146" t="s">
        <v>22</v>
      </c>
      <c r="E7146">
        <v>210162</v>
      </c>
      <c r="F7146" s="5" t="s">
        <v>23</v>
      </c>
      <c r="G7146" s="5" t="s">
        <v>24</v>
      </c>
      <c r="H7146" s="5" t="s">
        <v>101</v>
      </c>
      <c r="I7146" t="s">
        <v>35</v>
      </c>
      <c r="J7146" t="s">
        <v>101</v>
      </c>
      <c r="K7146">
        <v>100</v>
      </c>
      <c r="L7146" s="5" t="s">
        <v>14071</v>
      </c>
      <c r="M7146" s="5" t="s">
        <v>28</v>
      </c>
      <c r="N7146">
        <v>12</v>
      </c>
      <c r="O7146" t="s">
        <v>172</v>
      </c>
      <c r="P7146" s="1">
        <v>45722</v>
      </c>
      <c r="Q7146" s="1">
        <v>45789</v>
      </c>
      <c r="R7146">
        <v>2178</v>
      </c>
      <c r="S7146" s="4">
        <v>9.6999999999999993</v>
      </c>
      <c r="T7146" t="s">
        <v>47</v>
      </c>
    </row>
    <row r="7147" spans="1:20" x14ac:dyDescent="0.35">
      <c r="A7147" t="s">
        <v>14072</v>
      </c>
      <c r="B7147" s="5" t="s">
        <v>174</v>
      </c>
      <c r="C7147" s="6">
        <v>199015</v>
      </c>
      <c r="D7147" t="s">
        <v>74</v>
      </c>
      <c r="E7147">
        <v>248769</v>
      </c>
      <c r="F7147" s="5" t="s">
        <v>23</v>
      </c>
      <c r="G7147" s="5" t="s">
        <v>24</v>
      </c>
      <c r="H7147" s="5" t="s">
        <v>75</v>
      </c>
      <c r="I7147" t="s">
        <v>44</v>
      </c>
      <c r="J7147" t="s">
        <v>1090</v>
      </c>
      <c r="K7147">
        <v>50</v>
      </c>
      <c r="L7147" s="5" t="s">
        <v>14073</v>
      </c>
      <c r="M7147" s="5" t="s">
        <v>70</v>
      </c>
      <c r="N7147">
        <v>13</v>
      </c>
      <c r="O7147" t="s">
        <v>167</v>
      </c>
      <c r="P7147" s="1">
        <v>45634</v>
      </c>
      <c r="Q7147" s="1">
        <v>45693</v>
      </c>
      <c r="R7147">
        <v>722</v>
      </c>
      <c r="S7147" s="4">
        <v>7.8</v>
      </c>
      <c r="T7147" t="s">
        <v>95</v>
      </c>
    </row>
    <row r="7148" spans="1:20" x14ac:dyDescent="0.35">
      <c r="A7148" t="s">
        <v>14074</v>
      </c>
      <c r="B7148" s="5" t="s">
        <v>174</v>
      </c>
      <c r="C7148" s="6">
        <v>214251</v>
      </c>
      <c r="D7148" t="s">
        <v>22</v>
      </c>
      <c r="E7148">
        <v>214251</v>
      </c>
      <c r="F7148" s="5" t="s">
        <v>23</v>
      </c>
      <c r="G7148" s="5" t="s">
        <v>24</v>
      </c>
      <c r="H7148" s="5" t="s">
        <v>129</v>
      </c>
      <c r="I7148" t="s">
        <v>26</v>
      </c>
      <c r="J7148" t="s">
        <v>133</v>
      </c>
      <c r="K7148">
        <v>0</v>
      </c>
      <c r="L7148" s="5" t="s">
        <v>14075</v>
      </c>
      <c r="M7148" s="5" t="s">
        <v>70</v>
      </c>
      <c r="N7148">
        <v>14</v>
      </c>
      <c r="O7148" t="s">
        <v>46</v>
      </c>
      <c r="P7148" s="1">
        <v>45395</v>
      </c>
      <c r="Q7148" s="1">
        <v>45438</v>
      </c>
      <c r="R7148">
        <v>838</v>
      </c>
      <c r="S7148" s="4">
        <v>6.6</v>
      </c>
      <c r="T7148" t="s">
        <v>89</v>
      </c>
    </row>
    <row r="7149" spans="1:20" x14ac:dyDescent="0.35">
      <c r="A7149" t="s">
        <v>14076</v>
      </c>
      <c r="B7149" s="5" t="s">
        <v>28802</v>
      </c>
      <c r="C7149" s="6">
        <v>200251</v>
      </c>
      <c r="D7149" t="s">
        <v>22</v>
      </c>
      <c r="E7149">
        <v>200251</v>
      </c>
      <c r="F7149" s="5" t="s">
        <v>23</v>
      </c>
      <c r="G7149" s="5" t="s">
        <v>59</v>
      </c>
      <c r="H7149" s="5" t="s">
        <v>25</v>
      </c>
      <c r="I7149" t="s">
        <v>26</v>
      </c>
      <c r="J7149" t="s">
        <v>25</v>
      </c>
      <c r="K7149">
        <v>50</v>
      </c>
      <c r="L7149" s="5" t="s">
        <v>14077</v>
      </c>
      <c r="M7149" s="5" t="s">
        <v>70</v>
      </c>
      <c r="N7149">
        <v>17</v>
      </c>
      <c r="O7149" t="s">
        <v>88</v>
      </c>
      <c r="P7149" s="1">
        <v>45689</v>
      </c>
      <c r="Q7149" s="1">
        <v>45756</v>
      </c>
      <c r="R7149">
        <v>693</v>
      </c>
      <c r="S7149" s="4">
        <v>10</v>
      </c>
      <c r="T7149" t="s">
        <v>118</v>
      </c>
    </row>
    <row r="7150" spans="1:20" x14ac:dyDescent="0.35">
      <c r="A7150" t="s">
        <v>14078</v>
      </c>
      <c r="B7150" s="5" t="s">
        <v>91</v>
      </c>
      <c r="C7150" s="6">
        <v>56919</v>
      </c>
      <c r="D7150" t="s">
        <v>81</v>
      </c>
      <c r="E7150">
        <v>76841</v>
      </c>
      <c r="F7150" s="5" t="s">
        <v>58</v>
      </c>
      <c r="G7150" s="5" t="s">
        <v>42</v>
      </c>
      <c r="H7150" s="5" t="s">
        <v>82</v>
      </c>
      <c r="I7150" t="s">
        <v>44</v>
      </c>
      <c r="J7150" t="s">
        <v>82</v>
      </c>
      <c r="K7150">
        <v>0</v>
      </c>
      <c r="L7150" s="5" t="s">
        <v>14079</v>
      </c>
      <c r="M7150" s="5" t="s">
        <v>37</v>
      </c>
      <c r="N7150">
        <v>1</v>
      </c>
      <c r="O7150" t="s">
        <v>71</v>
      </c>
      <c r="P7150" s="1">
        <v>45450</v>
      </c>
      <c r="Q7150" s="1">
        <v>45504</v>
      </c>
      <c r="R7150">
        <v>605</v>
      </c>
      <c r="S7150" s="4">
        <v>8.9</v>
      </c>
      <c r="T7150" t="s">
        <v>47</v>
      </c>
    </row>
    <row r="7151" spans="1:20" x14ac:dyDescent="0.35">
      <c r="A7151" t="s">
        <v>14080</v>
      </c>
      <c r="B7151" s="5" t="s">
        <v>145</v>
      </c>
      <c r="C7151" s="6">
        <v>52483</v>
      </c>
      <c r="D7151" t="s">
        <v>22</v>
      </c>
      <c r="E7151">
        <v>52483</v>
      </c>
      <c r="F7151" s="5" t="s">
        <v>58</v>
      </c>
      <c r="G7151" s="5" t="s">
        <v>59</v>
      </c>
      <c r="H7151" s="5" t="s">
        <v>25</v>
      </c>
      <c r="I7151" t="s">
        <v>26</v>
      </c>
      <c r="J7151" t="s">
        <v>25</v>
      </c>
      <c r="K7151">
        <v>0</v>
      </c>
      <c r="L7151" s="5" t="s">
        <v>14081</v>
      </c>
      <c r="M7151" s="5" t="s">
        <v>28</v>
      </c>
      <c r="N7151">
        <v>1</v>
      </c>
      <c r="O7151" t="s">
        <v>167</v>
      </c>
      <c r="P7151" s="1">
        <v>45717</v>
      </c>
      <c r="Q7151" s="1">
        <v>45734</v>
      </c>
      <c r="R7151">
        <v>2260</v>
      </c>
      <c r="S7151" s="4">
        <v>8.9</v>
      </c>
      <c r="T7151" t="s">
        <v>89</v>
      </c>
    </row>
    <row r="7152" spans="1:20" x14ac:dyDescent="0.35">
      <c r="A7152" t="s">
        <v>14082</v>
      </c>
      <c r="B7152" s="5" t="s">
        <v>49</v>
      </c>
      <c r="C7152" s="6">
        <v>124533</v>
      </c>
      <c r="D7152" t="s">
        <v>22</v>
      </c>
      <c r="E7152">
        <v>124533</v>
      </c>
      <c r="F7152" s="5" t="s">
        <v>66</v>
      </c>
      <c r="G7152" s="5" t="s">
        <v>42</v>
      </c>
      <c r="H7152" s="5" t="s">
        <v>101</v>
      </c>
      <c r="I7152" t="s">
        <v>44</v>
      </c>
      <c r="J7152" t="s">
        <v>480</v>
      </c>
      <c r="K7152">
        <v>0</v>
      </c>
      <c r="L7152" s="5" t="s">
        <v>6889</v>
      </c>
      <c r="M7152" s="5" t="s">
        <v>54</v>
      </c>
      <c r="N7152">
        <v>9</v>
      </c>
      <c r="O7152" t="s">
        <v>107</v>
      </c>
      <c r="P7152" s="1">
        <v>45294</v>
      </c>
      <c r="Q7152" s="1">
        <v>45310</v>
      </c>
      <c r="R7152">
        <v>1465</v>
      </c>
      <c r="S7152" s="4">
        <v>5.4</v>
      </c>
      <c r="T7152" t="s">
        <v>153</v>
      </c>
    </row>
    <row r="7153" spans="1:20" x14ac:dyDescent="0.35">
      <c r="A7153" t="s">
        <v>14083</v>
      </c>
      <c r="B7153" s="5" t="s">
        <v>217</v>
      </c>
      <c r="C7153" s="6">
        <v>122990</v>
      </c>
      <c r="D7153" t="s">
        <v>81</v>
      </c>
      <c r="E7153">
        <v>166037</v>
      </c>
      <c r="F7153" s="5" t="s">
        <v>50</v>
      </c>
      <c r="G7153" s="5" t="s">
        <v>59</v>
      </c>
      <c r="H7153" s="5" t="s">
        <v>82</v>
      </c>
      <c r="I7153" t="s">
        <v>35</v>
      </c>
      <c r="J7153" t="s">
        <v>82</v>
      </c>
      <c r="K7153">
        <v>100</v>
      </c>
      <c r="L7153" s="5" t="s">
        <v>14084</v>
      </c>
      <c r="M7153" s="5" t="s">
        <v>28</v>
      </c>
      <c r="N7153">
        <v>2</v>
      </c>
      <c r="O7153" t="s">
        <v>62</v>
      </c>
      <c r="P7153" s="1">
        <v>45689</v>
      </c>
      <c r="Q7153" s="1">
        <v>45742</v>
      </c>
      <c r="R7153">
        <v>1567</v>
      </c>
      <c r="S7153" s="4">
        <v>9.1999999999999993</v>
      </c>
      <c r="T7153" t="s">
        <v>118</v>
      </c>
    </row>
    <row r="7154" spans="1:20" x14ac:dyDescent="0.35">
      <c r="A7154" t="s">
        <v>14085</v>
      </c>
      <c r="B7154" s="5" t="s">
        <v>32</v>
      </c>
      <c r="C7154" s="6">
        <v>149199</v>
      </c>
      <c r="D7154" t="s">
        <v>22</v>
      </c>
      <c r="E7154">
        <v>149199</v>
      </c>
      <c r="F7154" s="5" t="s">
        <v>23</v>
      </c>
      <c r="G7154" s="5" t="s">
        <v>24</v>
      </c>
      <c r="H7154" s="5" t="s">
        <v>25</v>
      </c>
      <c r="I7154" t="s">
        <v>26</v>
      </c>
      <c r="J7154" t="s">
        <v>426</v>
      </c>
      <c r="K7154">
        <v>0</v>
      </c>
      <c r="L7154" s="5" t="s">
        <v>14086</v>
      </c>
      <c r="M7154" s="5" t="s">
        <v>37</v>
      </c>
      <c r="N7154">
        <v>12</v>
      </c>
      <c r="O7154" t="s">
        <v>135</v>
      </c>
      <c r="P7154" s="1">
        <v>45589</v>
      </c>
      <c r="Q7154" s="1">
        <v>45603</v>
      </c>
      <c r="R7154">
        <v>1675</v>
      </c>
      <c r="S7154" s="4">
        <v>6.6</v>
      </c>
      <c r="T7154" t="s">
        <v>136</v>
      </c>
    </row>
    <row r="7155" spans="1:20" x14ac:dyDescent="0.35">
      <c r="A7155" t="s">
        <v>14087</v>
      </c>
      <c r="B7155" s="5" t="s">
        <v>217</v>
      </c>
      <c r="C7155" s="6">
        <v>82914</v>
      </c>
      <c r="D7155" t="s">
        <v>41</v>
      </c>
      <c r="E7155">
        <v>70477</v>
      </c>
      <c r="F7155" s="5" t="s">
        <v>50</v>
      </c>
      <c r="G7155" s="5" t="s">
        <v>42</v>
      </c>
      <c r="H7155" s="5" t="s">
        <v>43</v>
      </c>
      <c r="I7155" t="s">
        <v>44</v>
      </c>
      <c r="J7155" t="s">
        <v>1449</v>
      </c>
      <c r="K7155">
        <v>100</v>
      </c>
      <c r="L7155" s="5" t="s">
        <v>14088</v>
      </c>
      <c r="M7155" s="5" t="s">
        <v>37</v>
      </c>
      <c r="N7155">
        <v>3</v>
      </c>
      <c r="O7155" t="s">
        <v>88</v>
      </c>
      <c r="P7155" s="1">
        <v>45341</v>
      </c>
      <c r="Q7155" s="1">
        <v>45390</v>
      </c>
      <c r="R7155">
        <v>1754</v>
      </c>
      <c r="S7155" s="4">
        <v>5.9</v>
      </c>
      <c r="T7155" t="s">
        <v>63</v>
      </c>
    </row>
    <row r="7156" spans="1:20" x14ac:dyDescent="0.35">
      <c r="A7156" t="s">
        <v>14089</v>
      </c>
      <c r="B7156" s="5" t="s">
        <v>21</v>
      </c>
      <c r="C7156" s="6">
        <v>73131</v>
      </c>
      <c r="D7156" t="s">
        <v>41</v>
      </c>
      <c r="E7156">
        <v>62161</v>
      </c>
      <c r="F7156" s="5" t="s">
        <v>58</v>
      </c>
      <c r="G7156" s="5" t="s">
        <v>24</v>
      </c>
      <c r="H7156" s="5" t="s">
        <v>151</v>
      </c>
      <c r="I7156" t="s">
        <v>26</v>
      </c>
      <c r="J7156" t="s">
        <v>1211</v>
      </c>
      <c r="K7156">
        <v>100</v>
      </c>
      <c r="L7156" s="5" t="s">
        <v>14090</v>
      </c>
      <c r="M7156" s="5" t="s">
        <v>37</v>
      </c>
      <c r="N7156">
        <v>1</v>
      </c>
      <c r="O7156" t="s">
        <v>46</v>
      </c>
      <c r="P7156" s="1">
        <v>45377</v>
      </c>
      <c r="Q7156" s="1">
        <v>45396</v>
      </c>
      <c r="R7156">
        <v>1533</v>
      </c>
      <c r="S7156" s="4">
        <v>5.3</v>
      </c>
      <c r="T7156" t="s">
        <v>243</v>
      </c>
    </row>
    <row r="7157" spans="1:20" x14ac:dyDescent="0.35">
      <c r="A7157" t="s">
        <v>14091</v>
      </c>
      <c r="B7157" s="5" t="s">
        <v>28801</v>
      </c>
      <c r="C7157" s="6">
        <v>84202</v>
      </c>
      <c r="D7157" t="s">
        <v>33</v>
      </c>
      <c r="E7157">
        <v>9262220</v>
      </c>
      <c r="F7157" s="5" t="s">
        <v>58</v>
      </c>
      <c r="G7157" s="5" t="s">
        <v>24</v>
      </c>
      <c r="H7157" s="5" t="s">
        <v>34</v>
      </c>
      <c r="I7157" t="s">
        <v>26</v>
      </c>
      <c r="J7157" t="s">
        <v>34</v>
      </c>
      <c r="K7157">
        <v>50</v>
      </c>
      <c r="L7157" s="5" t="s">
        <v>14092</v>
      </c>
      <c r="M7157" s="5" t="s">
        <v>37</v>
      </c>
      <c r="N7157">
        <v>0</v>
      </c>
      <c r="O7157" t="s">
        <v>141</v>
      </c>
      <c r="P7157" s="1">
        <v>45611</v>
      </c>
      <c r="Q7157" s="1">
        <v>45628</v>
      </c>
      <c r="R7157">
        <v>1057</v>
      </c>
      <c r="S7157" s="4">
        <v>8.8000000000000007</v>
      </c>
      <c r="T7157" t="s">
        <v>118</v>
      </c>
    </row>
    <row r="7158" spans="1:20" x14ac:dyDescent="0.35">
      <c r="A7158" t="s">
        <v>14093</v>
      </c>
      <c r="B7158" s="5" t="s">
        <v>179</v>
      </c>
      <c r="C7158" s="6">
        <v>196071</v>
      </c>
      <c r="D7158" t="s">
        <v>92</v>
      </c>
      <c r="E7158">
        <v>147053</v>
      </c>
      <c r="F7158" s="5" t="s">
        <v>23</v>
      </c>
      <c r="G7158" s="5" t="s">
        <v>24</v>
      </c>
      <c r="H7158" s="5" t="s">
        <v>93</v>
      </c>
      <c r="I7158" t="s">
        <v>44</v>
      </c>
      <c r="J7158" t="s">
        <v>423</v>
      </c>
      <c r="K7158">
        <v>0</v>
      </c>
      <c r="L7158" s="5" t="s">
        <v>14094</v>
      </c>
      <c r="M7158" s="5" t="s">
        <v>28</v>
      </c>
      <c r="N7158">
        <v>17</v>
      </c>
      <c r="O7158" t="s">
        <v>29</v>
      </c>
      <c r="P7158" s="1">
        <v>45462</v>
      </c>
      <c r="Q7158" s="1">
        <v>45531</v>
      </c>
      <c r="R7158">
        <v>741</v>
      </c>
      <c r="S7158" s="4">
        <v>8.1999999999999993</v>
      </c>
      <c r="T7158" t="s">
        <v>243</v>
      </c>
    </row>
    <row r="7159" spans="1:20" x14ac:dyDescent="0.35">
      <c r="A7159" t="s">
        <v>14095</v>
      </c>
      <c r="B7159" s="5" t="s">
        <v>28801</v>
      </c>
      <c r="C7159" s="6">
        <v>56307</v>
      </c>
      <c r="D7159" t="s">
        <v>22</v>
      </c>
      <c r="E7159">
        <v>56307</v>
      </c>
      <c r="F7159" s="5" t="s">
        <v>58</v>
      </c>
      <c r="G7159" s="5" t="s">
        <v>24</v>
      </c>
      <c r="H7159" s="5" t="s">
        <v>191</v>
      </c>
      <c r="I7159" t="s">
        <v>26</v>
      </c>
      <c r="J7159" t="s">
        <v>191</v>
      </c>
      <c r="K7159">
        <v>100</v>
      </c>
      <c r="L7159" s="5" t="s">
        <v>14096</v>
      </c>
      <c r="M7159" s="5" t="s">
        <v>37</v>
      </c>
      <c r="N7159">
        <v>0</v>
      </c>
      <c r="O7159" t="s">
        <v>141</v>
      </c>
      <c r="P7159" s="1">
        <v>45684</v>
      </c>
      <c r="Q7159" s="1">
        <v>45730</v>
      </c>
      <c r="R7159">
        <v>1013</v>
      </c>
      <c r="S7159" s="4">
        <v>6.1</v>
      </c>
      <c r="T7159" t="s">
        <v>243</v>
      </c>
    </row>
    <row r="7160" spans="1:20" x14ac:dyDescent="0.35">
      <c r="A7160" t="s">
        <v>14097</v>
      </c>
      <c r="B7160" s="5" t="s">
        <v>57</v>
      </c>
      <c r="C7160" s="6">
        <v>118127</v>
      </c>
      <c r="D7160" t="s">
        <v>22</v>
      </c>
      <c r="E7160">
        <v>118127</v>
      </c>
      <c r="F7160" s="5" t="s">
        <v>23</v>
      </c>
      <c r="G7160" s="5" t="s">
        <v>24</v>
      </c>
      <c r="H7160" s="5" t="s">
        <v>157</v>
      </c>
      <c r="I7160" t="s">
        <v>35</v>
      </c>
      <c r="J7160" t="s">
        <v>157</v>
      </c>
      <c r="K7160">
        <v>0</v>
      </c>
      <c r="L7160" s="5" t="s">
        <v>14098</v>
      </c>
      <c r="M7160" s="5" t="s">
        <v>54</v>
      </c>
      <c r="N7160">
        <v>10</v>
      </c>
      <c r="O7160" t="s">
        <v>135</v>
      </c>
      <c r="P7160" s="1">
        <v>45646</v>
      </c>
      <c r="Q7160" s="1">
        <v>45672</v>
      </c>
      <c r="R7160">
        <v>788</v>
      </c>
      <c r="S7160" s="4">
        <v>6.3</v>
      </c>
      <c r="T7160" t="s">
        <v>38</v>
      </c>
    </row>
    <row r="7161" spans="1:20" x14ac:dyDescent="0.35">
      <c r="A7161" t="s">
        <v>14099</v>
      </c>
      <c r="B7161" s="5" t="s">
        <v>100</v>
      </c>
      <c r="C7161" s="6">
        <v>286081</v>
      </c>
      <c r="D7161" t="s">
        <v>81</v>
      </c>
      <c r="E7161">
        <v>386209</v>
      </c>
      <c r="F7161" s="5" t="s">
        <v>23</v>
      </c>
      <c r="G7161" s="5" t="s">
        <v>42</v>
      </c>
      <c r="H7161" s="5" t="s">
        <v>82</v>
      </c>
      <c r="I7161" t="s">
        <v>35</v>
      </c>
      <c r="J7161" t="s">
        <v>82</v>
      </c>
      <c r="K7161">
        <v>0</v>
      </c>
      <c r="L7161" s="5" t="s">
        <v>14100</v>
      </c>
      <c r="M7161" s="5" t="s">
        <v>54</v>
      </c>
      <c r="N7161">
        <v>10</v>
      </c>
      <c r="O7161" t="s">
        <v>46</v>
      </c>
      <c r="P7161" s="1">
        <v>45658</v>
      </c>
      <c r="Q7161" s="1">
        <v>45710</v>
      </c>
      <c r="R7161">
        <v>1102</v>
      </c>
      <c r="S7161" s="4">
        <v>7.4</v>
      </c>
      <c r="T7161" t="s">
        <v>89</v>
      </c>
    </row>
    <row r="7162" spans="1:20" x14ac:dyDescent="0.35">
      <c r="A7162" t="s">
        <v>14101</v>
      </c>
      <c r="B7162" s="5" t="s">
        <v>174</v>
      </c>
      <c r="C7162" s="6">
        <v>38151</v>
      </c>
      <c r="D7162" t="s">
        <v>22</v>
      </c>
      <c r="E7162">
        <v>38151</v>
      </c>
      <c r="F7162" s="5" t="s">
        <v>50</v>
      </c>
      <c r="G7162" s="5" t="s">
        <v>59</v>
      </c>
      <c r="H7162" s="5" t="s">
        <v>157</v>
      </c>
      <c r="I7162" t="s">
        <v>44</v>
      </c>
      <c r="J7162" t="s">
        <v>157</v>
      </c>
      <c r="K7162">
        <v>0</v>
      </c>
      <c r="L7162" s="5" t="s">
        <v>14102</v>
      </c>
      <c r="M7162" s="5" t="s">
        <v>28</v>
      </c>
      <c r="N7162">
        <v>4</v>
      </c>
      <c r="O7162" t="s">
        <v>147</v>
      </c>
      <c r="P7162" s="1">
        <v>45574</v>
      </c>
      <c r="Q7162" s="1">
        <v>45620</v>
      </c>
      <c r="R7162">
        <v>633</v>
      </c>
      <c r="S7162" s="4">
        <v>5.2</v>
      </c>
      <c r="T7162" t="s">
        <v>38</v>
      </c>
    </row>
    <row r="7163" spans="1:20" x14ac:dyDescent="0.35">
      <c r="A7163" t="s">
        <v>14103</v>
      </c>
      <c r="B7163" s="5" t="s">
        <v>28799</v>
      </c>
      <c r="C7163" s="6">
        <v>51436</v>
      </c>
      <c r="D7163" t="s">
        <v>33</v>
      </c>
      <c r="E7163">
        <v>5657960</v>
      </c>
      <c r="F7163" s="5" t="s">
        <v>58</v>
      </c>
      <c r="G7163" s="5" t="s">
        <v>24</v>
      </c>
      <c r="H7163" s="5" t="s">
        <v>34</v>
      </c>
      <c r="I7163" t="s">
        <v>44</v>
      </c>
      <c r="J7163" t="s">
        <v>34</v>
      </c>
      <c r="K7163">
        <v>0</v>
      </c>
      <c r="L7163" s="5" t="s">
        <v>14104</v>
      </c>
      <c r="M7163" s="5" t="s">
        <v>70</v>
      </c>
      <c r="N7163">
        <v>1</v>
      </c>
      <c r="O7163" t="s">
        <v>172</v>
      </c>
      <c r="P7163" s="1">
        <v>45692</v>
      </c>
      <c r="Q7163" s="1">
        <v>45708</v>
      </c>
      <c r="R7163">
        <v>1703</v>
      </c>
      <c r="S7163" s="4">
        <v>5.6</v>
      </c>
      <c r="T7163" t="s">
        <v>153</v>
      </c>
    </row>
    <row r="7164" spans="1:20" x14ac:dyDescent="0.35">
      <c r="A7164" t="s">
        <v>14105</v>
      </c>
      <c r="B7164" s="5" t="s">
        <v>32</v>
      </c>
      <c r="C7164" s="6">
        <v>179375</v>
      </c>
      <c r="D7164" t="s">
        <v>120</v>
      </c>
      <c r="E7164">
        <v>161438</v>
      </c>
      <c r="F7164" s="5" t="s">
        <v>50</v>
      </c>
      <c r="G7164" s="5" t="s">
        <v>24</v>
      </c>
      <c r="H7164" s="5" t="s">
        <v>121</v>
      </c>
      <c r="I7164" t="s">
        <v>35</v>
      </c>
      <c r="J7164" t="s">
        <v>1211</v>
      </c>
      <c r="K7164">
        <v>0</v>
      </c>
      <c r="L7164" s="5" t="s">
        <v>14106</v>
      </c>
      <c r="M7164" s="5" t="s">
        <v>37</v>
      </c>
      <c r="N7164">
        <v>3</v>
      </c>
      <c r="O7164" t="s">
        <v>141</v>
      </c>
      <c r="P7164" s="1">
        <v>45593</v>
      </c>
      <c r="Q7164" s="1">
        <v>45633</v>
      </c>
      <c r="R7164">
        <v>501</v>
      </c>
      <c r="S7164" s="4">
        <v>9.1999999999999993</v>
      </c>
      <c r="T7164" t="s">
        <v>136</v>
      </c>
    </row>
    <row r="7165" spans="1:20" x14ac:dyDescent="0.35">
      <c r="A7165" t="s">
        <v>14107</v>
      </c>
      <c r="B7165" s="5" t="s">
        <v>28802</v>
      </c>
      <c r="C7165" s="6">
        <v>224945</v>
      </c>
      <c r="D7165" t="s">
        <v>22</v>
      </c>
      <c r="E7165">
        <v>224945</v>
      </c>
      <c r="F7165" s="5" t="s">
        <v>23</v>
      </c>
      <c r="G7165" s="5" t="s">
        <v>51</v>
      </c>
      <c r="H7165" s="5" t="s">
        <v>191</v>
      </c>
      <c r="I7165" t="s">
        <v>26</v>
      </c>
      <c r="J7165" t="s">
        <v>191</v>
      </c>
      <c r="K7165">
        <v>100</v>
      </c>
      <c r="L7165" s="5" t="s">
        <v>14108</v>
      </c>
      <c r="M7165" s="5" t="s">
        <v>54</v>
      </c>
      <c r="N7165">
        <v>16</v>
      </c>
      <c r="O7165" t="s">
        <v>131</v>
      </c>
      <c r="P7165" s="1">
        <v>45532</v>
      </c>
      <c r="Q7165" s="1">
        <v>45588</v>
      </c>
      <c r="R7165">
        <v>2317</v>
      </c>
      <c r="S7165" s="4">
        <v>9.1</v>
      </c>
      <c r="T7165" t="s">
        <v>103</v>
      </c>
    </row>
    <row r="7166" spans="1:20" x14ac:dyDescent="0.35">
      <c r="A7166" t="s">
        <v>14109</v>
      </c>
      <c r="B7166" s="5" t="s">
        <v>28802</v>
      </c>
      <c r="C7166" s="6">
        <v>199077</v>
      </c>
      <c r="D7166" t="s">
        <v>22</v>
      </c>
      <c r="E7166">
        <v>199077</v>
      </c>
      <c r="F7166" s="5" t="s">
        <v>23</v>
      </c>
      <c r="G7166" s="5" t="s">
        <v>59</v>
      </c>
      <c r="H7166" s="5" t="s">
        <v>25</v>
      </c>
      <c r="I7166" t="s">
        <v>44</v>
      </c>
      <c r="J7166" t="s">
        <v>116</v>
      </c>
      <c r="K7166">
        <v>100</v>
      </c>
      <c r="L7166" s="5" t="s">
        <v>14110</v>
      </c>
      <c r="M7166" s="5" t="s">
        <v>28</v>
      </c>
      <c r="N7166">
        <v>14</v>
      </c>
      <c r="O7166" t="s">
        <v>167</v>
      </c>
      <c r="P7166" s="1">
        <v>45610</v>
      </c>
      <c r="Q7166" s="1">
        <v>45651</v>
      </c>
      <c r="R7166">
        <v>2448</v>
      </c>
      <c r="S7166" s="4">
        <v>6.7</v>
      </c>
      <c r="T7166" t="s">
        <v>55</v>
      </c>
    </row>
    <row r="7167" spans="1:20" x14ac:dyDescent="0.35">
      <c r="A7167" t="s">
        <v>14111</v>
      </c>
      <c r="B7167" s="5" t="s">
        <v>40</v>
      </c>
      <c r="C7167" s="6">
        <v>154017</v>
      </c>
      <c r="D7167" t="s">
        <v>22</v>
      </c>
      <c r="E7167">
        <v>154017</v>
      </c>
      <c r="F7167" s="5" t="s">
        <v>66</v>
      </c>
      <c r="G7167" s="5" t="s">
        <v>24</v>
      </c>
      <c r="H7167" s="5" t="s">
        <v>101</v>
      </c>
      <c r="I7167" t="s">
        <v>35</v>
      </c>
      <c r="J7167" t="s">
        <v>101</v>
      </c>
      <c r="K7167">
        <v>50</v>
      </c>
      <c r="L7167" s="5" t="s">
        <v>14112</v>
      </c>
      <c r="M7167" s="5" t="s">
        <v>28</v>
      </c>
      <c r="N7167">
        <v>9</v>
      </c>
      <c r="O7167" t="s">
        <v>29</v>
      </c>
      <c r="P7167" s="1">
        <v>45511</v>
      </c>
      <c r="Q7167" s="1">
        <v>45546</v>
      </c>
      <c r="R7167">
        <v>1991</v>
      </c>
      <c r="S7167" s="4">
        <v>6.4</v>
      </c>
      <c r="T7167" t="s">
        <v>79</v>
      </c>
    </row>
    <row r="7168" spans="1:20" x14ac:dyDescent="0.35">
      <c r="A7168" t="s">
        <v>14113</v>
      </c>
      <c r="B7168" s="5" t="s">
        <v>40</v>
      </c>
      <c r="C7168" s="6">
        <v>187633</v>
      </c>
      <c r="D7168" t="s">
        <v>33</v>
      </c>
      <c r="E7168">
        <v>20639630</v>
      </c>
      <c r="F7168" s="5" t="s">
        <v>23</v>
      </c>
      <c r="G7168" s="5" t="s">
        <v>42</v>
      </c>
      <c r="H7168" s="5" t="s">
        <v>34</v>
      </c>
      <c r="I7168" t="s">
        <v>44</v>
      </c>
      <c r="J7168" t="s">
        <v>34</v>
      </c>
      <c r="K7168">
        <v>100</v>
      </c>
      <c r="L7168" s="5" t="s">
        <v>14114</v>
      </c>
      <c r="M7168" s="5" t="s">
        <v>37</v>
      </c>
      <c r="N7168">
        <v>17</v>
      </c>
      <c r="O7168" t="s">
        <v>85</v>
      </c>
      <c r="P7168" s="1">
        <v>45563</v>
      </c>
      <c r="Q7168" s="1">
        <v>45577</v>
      </c>
      <c r="R7168">
        <v>1306</v>
      </c>
      <c r="S7168" s="4">
        <v>8.4</v>
      </c>
      <c r="T7168" t="s">
        <v>38</v>
      </c>
    </row>
    <row r="7169" spans="1:20" x14ac:dyDescent="0.35">
      <c r="A7169" t="s">
        <v>14115</v>
      </c>
      <c r="B7169" s="5" t="s">
        <v>28802</v>
      </c>
      <c r="C7169" s="6">
        <v>113467</v>
      </c>
      <c r="D7169" t="s">
        <v>22</v>
      </c>
      <c r="E7169">
        <v>113467</v>
      </c>
      <c r="F7169" s="5" t="s">
        <v>50</v>
      </c>
      <c r="G7169" s="5" t="s">
        <v>51</v>
      </c>
      <c r="H7169" s="5" t="s">
        <v>68</v>
      </c>
      <c r="I7169" t="s">
        <v>26</v>
      </c>
      <c r="J7169" t="s">
        <v>68</v>
      </c>
      <c r="K7169">
        <v>50</v>
      </c>
      <c r="L7169" s="5" t="s">
        <v>14116</v>
      </c>
      <c r="M7169" s="5" t="s">
        <v>28</v>
      </c>
      <c r="N7169">
        <v>4</v>
      </c>
      <c r="O7169" t="s">
        <v>172</v>
      </c>
      <c r="P7169" s="1">
        <v>45338</v>
      </c>
      <c r="Q7169" s="1">
        <v>45382</v>
      </c>
      <c r="R7169">
        <v>1916</v>
      </c>
      <c r="S7169" s="4">
        <v>8.6</v>
      </c>
      <c r="T7169" t="s">
        <v>153</v>
      </c>
    </row>
    <row r="7170" spans="1:20" x14ac:dyDescent="0.35">
      <c r="A7170" t="s">
        <v>14117</v>
      </c>
      <c r="B7170" s="5" t="s">
        <v>28799</v>
      </c>
      <c r="C7170" s="6">
        <v>97170</v>
      </c>
      <c r="D7170" t="s">
        <v>22</v>
      </c>
      <c r="E7170">
        <v>97170</v>
      </c>
      <c r="F7170" s="5" t="s">
        <v>50</v>
      </c>
      <c r="G7170" s="5" t="s">
        <v>51</v>
      </c>
      <c r="H7170" s="5" t="s">
        <v>25</v>
      </c>
      <c r="I7170" t="s">
        <v>26</v>
      </c>
      <c r="J7170" t="s">
        <v>25</v>
      </c>
      <c r="K7170">
        <v>100</v>
      </c>
      <c r="L7170" s="5" t="s">
        <v>14118</v>
      </c>
      <c r="M7170" s="5" t="s">
        <v>54</v>
      </c>
      <c r="N7170">
        <v>4</v>
      </c>
      <c r="O7170" t="s">
        <v>85</v>
      </c>
      <c r="P7170" s="1">
        <v>45474</v>
      </c>
      <c r="Q7170" s="1">
        <v>45522</v>
      </c>
      <c r="R7170">
        <v>1337</v>
      </c>
      <c r="S7170" s="4">
        <v>6</v>
      </c>
      <c r="T7170" t="s">
        <v>108</v>
      </c>
    </row>
    <row r="7171" spans="1:20" x14ac:dyDescent="0.35">
      <c r="A7171" t="s">
        <v>14119</v>
      </c>
      <c r="B7171" s="5" t="s">
        <v>162</v>
      </c>
      <c r="C7171" s="6">
        <v>117600</v>
      </c>
      <c r="D7171" t="s">
        <v>22</v>
      </c>
      <c r="E7171">
        <v>117600</v>
      </c>
      <c r="F7171" s="5" t="s">
        <v>50</v>
      </c>
      <c r="G7171" s="5" t="s">
        <v>59</v>
      </c>
      <c r="H7171" s="5" t="s">
        <v>68</v>
      </c>
      <c r="I7171" t="s">
        <v>44</v>
      </c>
      <c r="J7171" t="s">
        <v>68</v>
      </c>
      <c r="K7171">
        <v>50</v>
      </c>
      <c r="L7171" s="5" t="s">
        <v>14120</v>
      </c>
      <c r="M7171" s="5" t="s">
        <v>54</v>
      </c>
      <c r="N7171">
        <v>2</v>
      </c>
      <c r="O7171" t="s">
        <v>71</v>
      </c>
      <c r="P7171" s="1">
        <v>45546</v>
      </c>
      <c r="Q7171" s="1">
        <v>45597</v>
      </c>
      <c r="R7171">
        <v>536</v>
      </c>
      <c r="S7171" s="4">
        <v>5.0999999999999996</v>
      </c>
      <c r="T7171" t="s">
        <v>136</v>
      </c>
    </row>
    <row r="7172" spans="1:20" x14ac:dyDescent="0.35">
      <c r="A7172" t="s">
        <v>14121</v>
      </c>
      <c r="B7172" s="5" t="s">
        <v>145</v>
      </c>
      <c r="C7172" s="6">
        <v>175430</v>
      </c>
      <c r="D7172" t="s">
        <v>74</v>
      </c>
      <c r="E7172">
        <v>219288</v>
      </c>
      <c r="F7172" s="5" t="s">
        <v>23</v>
      </c>
      <c r="G7172" s="5" t="s">
        <v>42</v>
      </c>
      <c r="H7172" s="5" t="s">
        <v>75</v>
      </c>
      <c r="I7172" t="s">
        <v>44</v>
      </c>
      <c r="J7172" t="s">
        <v>75</v>
      </c>
      <c r="K7172">
        <v>100</v>
      </c>
      <c r="L7172" s="5" t="s">
        <v>7895</v>
      </c>
      <c r="M7172" s="5" t="s">
        <v>70</v>
      </c>
      <c r="N7172">
        <v>13</v>
      </c>
      <c r="O7172" t="s">
        <v>62</v>
      </c>
      <c r="P7172" s="1">
        <v>45733</v>
      </c>
      <c r="Q7172" s="1">
        <v>45789</v>
      </c>
      <c r="R7172">
        <v>2082</v>
      </c>
      <c r="S7172" s="4">
        <v>9.1999999999999993</v>
      </c>
      <c r="T7172" t="s">
        <v>63</v>
      </c>
    </row>
    <row r="7173" spans="1:20" x14ac:dyDescent="0.35">
      <c r="A7173" t="s">
        <v>14122</v>
      </c>
      <c r="B7173" s="5" t="s">
        <v>28802</v>
      </c>
      <c r="C7173" s="6">
        <v>92546</v>
      </c>
      <c r="D7173" t="s">
        <v>41</v>
      </c>
      <c r="E7173">
        <v>78664</v>
      </c>
      <c r="F7173" s="5" t="s">
        <v>50</v>
      </c>
      <c r="G7173" s="5" t="s">
        <v>51</v>
      </c>
      <c r="H7173" s="5" t="s">
        <v>126</v>
      </c>
      <c r="I7173" t="s">
        <v>35</v>
      </c>
      <c r="J7173" t="s">
        <v>126</v>
      </c>
      <c r="K7173">
        <v>0</v>
      </c>
      <c r="L7173" s="5" t="s">
        <v>14123</v>
      </c>
      <c r="M7173" s="5" t="s">
        <v>54</v>
      </c>
      <c r="N7173">
        <v>4</v>
      </c>
      <c r="O7173" t="s">
        <v>29</v>
      </c>
      <c r="P7173" s="1">
        <v>45719</v>
      </c>
      <c r="Q7173" s="1">
        <v>45733</v>
      </c>
      <c r="R7173">
        <v>1865</v>
      </c>
      <c r="S7173" s="4">
        <v>5.2</v>
      </c>
      <c r="T7173" t="s">
        <v>38</v>
      </c>
    </row>
    <row r="7174" spans="1:20" x14ac:dyDescent="0.35">
      <c r="A7174" t="s">
        <v>14124</v>
      </c>
      <c r="B7174" s="5" t="s">
        <v>217</v>
      </c>
      <c r="C7174" s="6">
        <v>78042</v>
      </c>
      <c r="D7174" t="s">
        <v>22</v>
      </c>
      <c r="E7174">
        <v>78042</v>
      </c>
      <c r="F7174" s="5" t="s">
        <v>50</v>
      </c>
      <c r="G7174" s="5" t="s">
        <v>51</v>
      </c>
      <c r="H7174" s="5" t="s">
        <v>101</v>
      </c>
      <c r="I7174" t="s">
        <v>44</v>
      </c>
      <c r="J7174" t="s">
        <v>101</v>
      </c>
      <c r="K7174">
        <v>100</v>
      </c>
      <c r="L7174" s="5" t="s">
        <v>14125</v>
      </c>
      <c r="M7174" s="5" t="s">
        <v>28</v>
      </c>
      <c r="N7174">
        <v>2</v>
      </c>
      <c r="O7174" t="s">
        <v>46</v>
      </c>
      <c r="P7174" s="1">
        <v>45372</v>
      </c>
      <c r="Q7174" s="1">
        <v>45389</v>
      </c>
      <c r="R7174">
        <v>1251</v>
      </c>
      <c r="S7174" s="4">
        <v>6.2</v>
      </c>
      <c r="T7174" t="s">
        <v>89</v>
      </c>
    </row>
    <row r="7175" spans="1:20" x14ac:dyDescent="0.35">
      <c r="A7175" t="s">
        <v>14126</v>
      </c>
      <c r="B7175" s="5" t="s">
        <v>32</v>
      </c>
      <c r="C7175" s="6">
        <v>60141</v>
      </c>
      <c r="D7175" t="s">
        <v>22</v>
      </c>
      <c r="E7175">
        <v>60141</v>
      </c>
      <c r="F7175" s="5" t="s">
        <v>66</v>
      </c>
      <c r="G7175" s="5" t="s">
        <v>59</v>
      </c>
      <c r="H7175" s="5" t="s">
        <v>157</v>
      </c>
      <c r="I7175" t="s">
        <v>44</v>
      </c>
      <c r="J7175" t="s">
        <v>157</v>
      </c>
      <c r="K7175">
        <v>0</v>
      </c>
      <c r="L7175" s="5" t="s">
        <v>14127</v>
      </c>
      <c r="M7175" s="5" t="s">
        <v>54</v>
      </c>
      <c r="N7175">
        <v>5</v>
      </c>
      <c r="O7175" t="s">
        <v>131</v>
      </c>
      <c r="P7175" s="1">
        <v>45660</v>
      </c>
      <c r="Q7175" s="1">
        <v>45704</v>
      </c>
      <c r="R7175">
        <v>834</v>
      </c>
      <c r="S7175" s="4">
        <v>9.5</v>
      </c>
      <c r="T7175" t="s">
        <v>95</v>
      </c>
    </row>
    <row r="7176" spans="1:20" x14ac:dyDescent="0.35">
      <c r="A7176" t="s">
        <v>14128</v>
      </c>
      <c r="B7176" s="5" t="s">
        <v>49</v>
      </c>
      <c r="C7176" s="6">
        <v>74219</v>
      </c>
      <c r="D7176" t="s">
        <v>41</v>
      </c>
      <c r="E7176">
        <v>63086</v>
      </c>
      <c r="F7176" s="5" t="s">
        <v>50</v>
      </c>
      <c r="G7176" s="5" t="s">
        <v>59</v>
      </c>
      <c r="H7176" s="5" t="s">
        <v>60</v>
      </c>
      <c r="I7176" t="s">
        <v>26</v>
      </c>
      <c r="J7176" t="s">
        <v>60</v>
      </c>
      <c r="K7176">
        <v>100</v>
      </c>
      <c r="L7176" s="5" t="s">
        <v>14129</v>
      </c>
      <c r="M7176" s="5" t="s">
        <v>70</v>
      </c>
      <c r="N7176">
        <v>4</v>
      </c>
      <c r="O7176" t="s">
        <v>78</v>
      </c>
      <c r="P7176" s="1">
        <v>45602</v>
      </c>
      <c r="Q7176" s="1">
        <v>45660</v>
      </c>
      <c r="R7176">
        <v>577</v>
      </c>
      <c r="S7176" s="4">
        <v>5.7</v>
      </c>
      <c r="T7176" t="s">
        <v>153</v>
      </c>
    </row>
    <row r="7177" spans="1:20" x14ac:dyDescent="0.35">
      <c r="A7177" t="s">
        <v>14130</v>
      </c>
      <c r="B7177" s="5" t="s">
        <v>21</v>
      </c>
      <c r="C7177" s="6">
        <v>117670</v>
      </c>
      <c r="D7177" t="s">
        <v>22</v>
      </c>
      <c r="E7177">
        <v>117670</v>
      </c>
      <c r="F7177" s="5" t="s">
        <v>66</v>
      </c>
      <c r="G7177" s="5" t="s">
        <v>24</v>
      </c>
      <c r="H7177" s="5" t="s">
        <v>52</v>
      </c>
      <c r="I7177" t="s">
        <v>26</v>
      </c>
      <c r="J7177" t="s">
        <v>52</v>
      </c>
      <c r="K7177">
        <v>0</v>
      </c>
      <c r="L7177" s="5" t="s">
        <v>14131</v>
      </c>
      <c r="M7177" s="5" t="s">
        <v>28</v>
      </c>
      <c r="N7177">
        <v>9</v>
      </c>
      <c r="O7177" t="s">
        <v>172</v>
      </c>
      <c r="P7177" s="1">
        <v>45358</v>
      </c>
      <c r="Q7177" s="1">
        <v>45376</v>
      </c>
      <c r="R7177">
        <v>585</v>
      </c>
      <c r="S7177" s="4">
        <v>9.5</v>
      </c>
      <c r="T7177" t="s">
        <v>118</v>
      </c>
    </row>
    <row r="7178" spans="1:20" x14ac:dyDescent="0.35">
      <c r="A7178" t="s">
        <v>14132</v>
      </c>
      <c r="B7178" s="5" t="s">
        <v>28799</v>
      </c>
      <c r="C7178" s="6">
        <v>43045</v>
      </c>
      <c r="D7178" t="s">
        <v>22</v>
      </c>
      <c r="E7178">
        <v>43045</v>
      </c>
      <c r="F7178" s="5" t="s">
        <v>58</v>
      </c>
      <c r="G7178" s="5" t="s">
        <v>24</v>
      </c>
      <c r="H7178" s="5" t="s">
        <v>165</v>
      </c>
      <c r="I7178" t="s">
        <v>44</v>
      </c>
      <c r="J7178" t="s">
        <v>165</v>
      </c>
      <c r="K7178">
        <v>100</v>
      </c>
      <c r="L7178" s="5" t="s">
        <v>14133</v>
      </c>
      <c r="M7178" s="5" t="s">
        <v>28</v>
      </c>
      <c r="N7178">
        <v>0</v>
      </c>
      <c r="O7178" t="s">
        <v>112</v>
      </c>
      <c r="P7178" s="1">
        <v>45434</v>
      </c>
      <c r="Q7178" s="1">
        <v>45461</v>
      </c>
      <c r="R7178">
        <v>1964</v>
      </c>
      <c r="S7178" s="4">
        <v>5.9</v>
      </c>
      <c r="T7178" t="s">
        <v>153</v>
      </c>
    </row>
    <row r="7179" spans="1:20" x14ac:dyDescent="0.35">
      <c r="A7179" t="s">
        <v>14134</v>
      </c>
      <c r="B7179" s="5" t="s">
        <v>49</v>
      </c>
      <c r="C7179" s="6">
        <v>204977</v>
      </c>
      <c r="D7179" t="s">
        <v>22</v>
      </c>
      <c r="E7179">
        <v>204977</v>
      </c>
      <c r="F7179" s="5" t="s">
        <v>23</v>
      </c>
      <c r="G7179" s="5" t="s">
        <v>59</v>
      </c>
      <c r="H7179" s="5" t="s">
        <v>191</v>
      </c>
      <c r="I7179" t="s">
        <v>35</v>
      </c>
      <c r="J7179" t="s">
        <v>191</v>
      </c>
      <c r="K7179">
        <v>0</v>
      </c>
      <c r="L7179" s="5" t="s">
        <v>14135</v>
      </c>
      <c r="M7179" s="5" t="s">
        <v>70</v>
      </c>
      <c r="N7179">
        <v>13</v>
      </c>
      <c r="O7179" t="s">
        <v>167</v>
      </c>
      <c r="P7179" s="1">
        <v>45314</v>
      </c>
      <c r="Q7179" s="1">
        <v>45383</v>
      </c>
      <c r="R7179">
        <v>1912</v>
      </c>
      <c r="S7179" s="4">
        <v>8.8000000000000007</v>
      </c>
      <c r="T7179" t="s">
        <v>108</v>
      </c>
    </row>
    <row r="7180" spans="1:20" x14ac:dyDescent="0.35">
      <c r="A7180" t="s">
        <v>14136</v>
      </c>
      <c r="B7180" s="5" t="s">
        <v>21</v>
      </c>
      <c r="C7180" s="6">
        <v>99117</v>
      </c>
      <c r="D7180" t="s">
        <v>22</v>
      </c>
      <c r="E7180">
        <v>99117</v>
      </c>
      <c r="F7180" s="5" t="s">
        <v>50</v>
      </c>
      <c r="G7180" s="5" t="s">
        <v>24</v>
      </c>
      <c r="H7180" s="5" t="s">
        <v>25</v>
      </c>
      <c r="I7180" t="s">
        <v>44</v>
      </c>
      <c r="J7180" t="s">
        <v>25</v>
      </c>
      <c r="K7180">
        <v>50</v>
      </c>
      <c r="L7180" s="5" t="s">
        <v>14137</v>
      </c>
      <c r="M7180" s="5" t="s">
        <v>28</v>
      </c>
      <c r="N7180">
        <v>3</v>
      </c>
      <c r="O7180" t="s">
        <v>71</v>
      </c>
      <c r="P7180" s="1">
        <v>45511</v>
      </c>
      <c r="Q7180" s="1">
        <v>45534</v>
      </c>
      <c r="R7180">
        <v>1543</v>
      </c>
      <c r="S7180" s="4">
        <v>7.4</v>
      </c>
      <c r="T7180" t="s">
        <v>108</v>
      </c>
    </row>
    <row r="7181" spans="1:20" x14ac:dyDescent="0.35">
      <c r="A7181" t="s">
        <v>14138</v>
      </c>
      <c r="B7181" s="5" t="s">
        <v>28799</v>
      </c>
      <c r="C7181" s="6">
        <v>71043</v>
      </c>
      <c r="D7181" t="s">
        <v>22</v>
      </c>
      <c r="E7181">
        <v>71043</v>
      </c>
      <c r="F7181" s="5" t="s">
        <v>58</v>
      </c>
      <c r="G7181" s="5" t="s">
        <v>59</v>
      </c>
      <c r="H7181" s="5" t="s">
        <v>129</v>
      </c>
      <c r="I7181" t="s">
        <v>35</v>
      </c>
      <c r="J7181" t="s">
        <v>129</v>
      </c>
      <c r="K7181">
        <v>50</v>
      </c>
      <c r="L7181" s="5" t="s">
        <v>14139</v>
      </c>
      <c r="M7181" s="5" t="s">
        <v>28</v>
      </c>
      <c r="N7181">
        <v>1</v>
      </c>
      <c r="O7181" t="s">
        <v>112</v>
      </c>
      <c r="P7181" s="1">
        <v>45410</v>
      </c>
      <c r="Q7181" s="1">
        <v>45474</v>
      </c>
      <c r="R7181">
        <v>2161</v>
      </c>
      <c r="S7181" s="4">
        <v>9.5</v>
      </c>
      <c r="T7181" t="s">
        <v>243</v>
      </c>
    </row>
    <row r="7182" spans="1:20" x14ac:dyDescent="0.35">
      <c r="A7182" t="s">
        <v>14140</v>
      </c>
      <c r="B7182" s="5" t="s">
        <v>91</v>
      </c>
      <c r="C7182" s="6">
        <v>245455</v>
      </c>
      <c r="D7182" t="s">
        <v>65</v>
      </c>
      <c r="E7182">
        <v>319092</v>
      </c>
      <c r="F7182" s="5" t="s">
        <v>23</v>
      </c>
      <c r="G7182" s="5" t="s">
        <v>51</v>
      </c>
      <c r="H7182" s="5" t="s">
        <v>67</v>
      </c>
      <c r="I7182" t="s">
        <v>26</v>
      </c>
      <c r="J7182" t="s">
        <v>67</v>
      </c>
      <c r="K7182">
        <v>0</v>
      </c>
      <c r="L7182" s="5" t="s">
        <v>14141</v>
      </c>
      <c r="M7182" s="5" t="s">
        <v>54</v>
      </c>
      <c r="N7182">
        <v>19</v>
      </c>
      <c r="O7182" t="s">
        <v>88</v>
      </c>
      <c r="P7182" s="1">
        <v>45772</v>
      </c>
      <c r="Q7182" s="1">
        <v>45803</v>
      </c>
      <c r="R7182">
        <v>1625</v>
      </c>
      <c r="S7182" s="4">
        <v>7.6</v>
      </c>
      <c r="T7182" t="s">
        <v>153</v>
      </c>
    </row>
    <row r="7183" spans="1:20" x14ac:dyDescent="0.35">
      <c r="A7183" t="s">
        <v>14142</v>
      </c>
      <c r="B7183" s="5" t="s">
        <v>217</v>
      </c>
      <c r="C7183" s="6">
        <v>100152</v>
      </c>
      <c r="D7183" t="s">
        <v>22</v>
      </c>
      <c r="E7183">
        <v>100152</v>
      </c>
      <c r="F7183" s="5" t="s">
        <v>50</v>
      </c>
      <c r="G7183" s="5" t="s">
        <v>51</v>
      </c>
      <c r="H7183" s="5" t="s">
        <v>165</v>
      </c>
      <c r="I7183" t="s">
        <v>35</v>
      </c>
      <c r="J7183" t="s">
        <v>165</v>
      </c>
      <c r="K7183">
        <v>50</v>
      </c>
      <c r="L7183" s="5" t="s">
        <v>14143</v>
      </c>
      <c r="M7183" s="5" t="s">
        <v>37</v>
      </c>
      <c r="N7183">
        <v>2</v>
      </c>
      <c r="O7183" t="s">
        <v>88</v>
      </c>
      <c r="P7183" s="1">
        <v>45730</v>
      </c>
      <c r="Q7183" s="1">
        <v>45763</v>
      </c>
      <c r="R7183">
        <v>529</v>
      </c>
      <c r="S7183" s="4">
        <v>6.5</v>
      </c>
      <c r="T7183" t="s">
        <v>63</v>
      </c>
    </row>
    <row r="7184" spans="1:20" x14ac:dyDescent="0.35">
      <c r="A7184" t="s">
        <v>14144</v>
      </c>
      <c r="B7184" s="5" t="s">
        <v>28800</v>
      </c>
      <c r="C7184" s="6">
        <v>184471</v>
      </c>
      <c r="D7184" t="s">
        <v>41</v>
      </c>
      <c r="E7184">
        <v>156800</v>
      </c>
      <c r="F7184" s="5" t="s">
        <v>66</v>
      </c>
      <c r="G7184" s="5" t="s">
        <v>24</v>
      </c>
      <c r="H7184" s="5" t="s">
        <v>126</v>
      </c>
      <c r="I7184" t="s">
        <v>35</v>
      </c>
      <c r="J7184" t="s">
        <v>67</v>
      </c>
      <c r="K7184">
        <v>100</v>
      </c>
      <c r="L7184" s="5" t="s">
        <v>14145</v>
      </c>
      <c r="M7184" s="5" t="s">
        <v>28</v>
      </c>
      <c r="N7184">
        <v>5</v>
      </c>
      <c r="O7184" t="s">
        <v>78</v>
      </c>
      <c r="P7184" s="1">
        <v>45697</v>
      </c>
      <c r="Q7184" s="1">
        <v>45760</v>
      </c>
      <c r="R7184">
        <v>1628</v>
      </c>
      <c r="S7184" s="4">
        <v>6.2</v>
      </c>
      <c r="T7184" t="s">
        <v>153</v>
      </c>
    </row>
    <row r="7185" spans="1:20" x14ac:dyDescent="0.35">
      <c r="A7185" t="s">
        <v>14146</v>
      </c>
      <c r="B7185" s="5" t="s">
        <v>28802</v>
      </c>
      <c r="C7185" s="6">
        <v>192741</v>
      </c>
      <c r="D7185" t="s">
        <v>41</v>
      </c>
      <c r="E7185">
        <v>163830</v>
      </c>
      <c r="F7185" s="5" t="s">
        <v>23</v>
      </c>
      <c r="G7185" s="5" t="s">
        <v>51</v>
      </c>
      <c r="H7185" s="5" t="s">
        <v>151</v>
      </c>
      <c r="I7185" t="s">
        <v>35</v>
      </c>
      <c r="J7185" t="s">
        <v>116</v>
      </c>
      <c r="K7185">
        <v>100</v>
      </c>
      <c r="L7185" s="5" t="s">
        <v>14147</v>
      </c>
      <c r="M7185" s="5" t="s">
        <v>54</v>
      </c>
      <c r="N7185">
        <v>14</v>
      </c>
      <c r="O7185" t="s">
        <v>141</v>
      </c>
      <c r="P7185" s="1">
        <v>45651</v>
      </c>
      <c r="Q7185" s="1">
        <v>45678</v>
      </c>
      <c r="R7185">
        <v>893</v>
      </c>
      <c r="S7185" s="4">
        <v>6.8</v>
      </c>
      <c r="T7185" t="s">
        <v>136</v>
      </c>
    </row>
    <row r="7186" spans="1:20" x14ac:dyDescent="0.35">
      <c r="A7186" t="s">
        <v>14148</v>
      </c>
      <c r="B7186" s="5" t="s">
        <v>179</v>
      </c>
      <c r="C7186" s="6">
        <v>130456</v>
      </c>
      <c r="D7186" t="s">
        <v>22</v>
      </c>
      <c r="E7186">
        <v>130456</v>
      </c>
      <c r="F7186" s="5" t="s">
        <v>66</v>
      </c>
      <c r="G7186" s="5" t="s">
        <v>59</v>
      </c>
      <c r="H7186" s="5" t="s">
        <v>68</v>
      </c>
      <c r="I7186" t="s">
        <v>44</v>
      </c>
      <c r="J7186" t="s">
        <v>68</v>
      </c>
      <c r="K7186">
        <v>0</v>
      </c>
      <c r="L7186" s="5" t="s">
        <v>14149</v>
      </c>
      <c r="M7186" s="5" t="s">
        <v>54</v>
      </c>
      <c r="N7186">
        <v>7</v>
      </c>
      <c r="O7186" t="s">
        <v>112</v>
      </c>
      <c r="P7186" s="1">
        <v>45737</v>
      </c>
      <c r="Q7186" s="1">
        <v>45773</v>
      </c>
      <c r="R7186">
        <v>1191</v>
      </c>
      <c r="S7186" s="4">
        <v>8</v>
      </c>
      <c r="T7186" t="s">
        <v>136</v>
      </c>
    </row>
    <row r="7187" spans="1:20" x14ac:dyDescent="0.35">
      <c r="A7187" t="s">
        <v>14150</v>
      </c>
      <c r="B7187" s="5" t="s">
        <v>145</v>
      </c>
      <c r="C7187" s="6">
        <v>131122</v>
      </c>
      <c r="D7187" t="s">
        <v>22</v>
      </c>
      <c r="E7187">
        <v>131122</v>
      </c>
      <c r="F7187" s="5" t="s">
        <v>50</v>
      </c>
      <c r="G7187" s="5" t="s">
        <v>42</v>
      </c>
      <c r="H7187" s="5" t="s">
        <v>97</v>
      </c>
      <c r="I7187" t="s">
        <v>26</v>
      </c>
      <c r="J7187" t="s">
        <v>97</v>
      </c>
      <c r="K7187">
        <v>50</v>
      </c>
      <c r="L7187" s="5" t="s">
        <v>5005</v>
      </c>
      <c r="M7187" s="5" t="s">
        <v>28</v>
      </c>
      <c r="N7187">
        <v>3</v>
      </c>
      <c r="O7187" t="s">
        <v>78</v>
      </c>
      <c r="P7187" s="1">
        <v>45458</v>
      </c>
      <c r="Q7187" s="1">
        <v>45512</v>
      </c>
      <c r="R7187">
        <v>2321</v>
      </c>
      <c r="S7187" s="4">
        <v>6.7</v>
      </c>
      <c r="T7187" t="s">
        <v>30</v>
      </c>
    </row>
    <row r="7188" spans="1:20" x14ac:dyDescent="0.35">
      <c r="A7188" t="s">
        <v>14151</v>
      </c>
      <c r="B7188" s="5" t="s">
        <v>28802</v>
      </c>
      <c r="C7188" s="6">
        <v>92768</v>
      </c>
      <c r="D7188" t="s">
        <v>22</v>
      </c>
      <c r="E7188">
        <v>92768</v>
      </c>
      <c r="F7188" s="5" t="s">
        <v>50</v>
      </c>
      <c r="G7188" s="5" t="s">
        <v>59</v>
      </c>
      <c r="H7188" s="5" t="s">
        <v>129</v>
      </c>
      <c r="I7188" t="s">
        <v>44</v>
      </c>
      <c r="J7188" t="s">
        <v>129</v>
      </c>
      <c r="K7188">
        <v>0</v>
      </c>
      <c r="L7188" s="5" t="s">
        <v>14152</v>
      </c>
      <c r="M7188" s="5" t="s">
        <v>70</v>
      </c>
      <c r="N7188">
        <v>4</v>
      </c>
      <c r="O7188" t="s">
        <v>62</v>
      </c>
      <c r="P7188" s="1">
        <v>45524</v>
      </c>
      <c r="Q7188" s="1">
        <v>45584</v>
      </c>
      <c r="R7188">
        <v>774</v>
      </c>
      <c r="S7188" s="4">
        <v>9.9</v>
      </c>
      <c r="T7188" t="s">
        <v>95</v>
      </c>
    </row>
    <row r="7189" spans="1:20" x14ac:dyDescent="0.35">
      <c r="A7189" t="s">
        <v>14153</v>
      </c>
      <c r="B7189" s="5" t="s">
        <v>28802</v>
      </c>
      <c r="C7189" s="6">
        <v>117822</v>
      </c>
      <c r="D7189" t="s">
        <v>22</v>
      </c>
      <c r="E7189">
        <v>117822</v>
      </c>
      <c r="F7189" s="5" t="s">
        <v>66</v>
      </c>
      <c r="G7189" s="5" t="s">
        <v>51</v>
      </c>
      <c r="H7189" s="5" t="s">
        <v>191</v>
      </c>
      <c r="I7189" t="s">
        <v>26</v>
      </c>
      <c r="J7189" t="s">
        <v>191</v>
      </c>
      <c r="K7189">
        <v>0</v>
      </c>
      <c r="L7189" s="5" t="s">
        <v>14154</v>
      </c>
      <c r="M7189" s="5" t="s">
        <v>28</v>
      </c>
      <c r="N7189">
        <v>7</v>
      </c>
      <c r="O7189" t="s">
        <v>107</v>
      </c>
      <c r="P7189" s="1">
        <v>45479</v>
      </c>
      <c r="Q7189" s="1">
        <v>45546</v>
      </c>
      <c r="R7189">
        <v>690</v>
      </c>
      <c r="S7189" s="4">
        <v>9.3000000000000007</v>
      </c>
      <c r="T7189" t="s">
        <v>153</v>
      </c>
    </row>
    <row r="7190" spans="1:20" x14ac:dyDescent="0.35">
      <c r="A7190" t="s">
        <v>14155</v>
      </c>
      <c r="B7190" s="5" t="s">
        <v>21</v>
      </c>
      <c r="C7190" s="6">
        <v>220795</v>
      </c>
      <c r="D7190" t="s">
        <v>41</v>
      </c>
      <c r="E7190">
        <v>187676</v>
      </c>
      <c r="F7190" s="5" t="s">
        <v>23</v>
      </c>
      <c r="G7190" s="5" t="s">
        <v>42</v>
      </c>
      <c r="H7190" s="5" t="s">
        <v>151</v>
      </c>
      <c r="I7190" t="s">
        <v>35</v>
      </c>
      <c r="J7190" t="s">
        <v>151</v>
      </c>
      <c r="K7190">
        <v>100</v>
      </c>
      <c r="L7190" s="5" t="s">
        <v>7369</v>
      </c>
      <c r="M7190" s="5" t="s">
        <v>70</v>
      </c>
      <c r="N7190">
        <v>15</v>
      </c>
      <c r="O7190" t="s">
        <v>29</v>
      </c>
      <c r="P7190" s="1">
        <v>45479</v>
      </c>
      <c r="Q7190" s="1">
        <v>45508</v>
      </c>
      <c r="R7190">
        <v>1166</v>
      </c>
      <c r="S7190" s="4">
        <v>8.1</v>
      </c>
      <c r="T7190" t="s">
        <v>277</v>
      </c>
    </row>
    <row r="7191" spans="1:20" x14ac:dyDescent="0.35">
      <c r="A7191" t="s">
        <v>14156</v>
      </c>
      <c r="B7191" s="5" t="s">
        <v>162</v>
      </c>
      <c r="C7191" s="6">
        <v>71908</v>
      </c>
      <c r="D7191" t="s">
        <v>74</v>
      </c>
      <c r="E7191">
        <v>89885</v>
      </c>
      <c r="F7191" s="5" t="s">
        <v>50</v>
      </c>
      <c r="G7191" s="5" t="s">
        <v>42</v>
      </c>
      <c r="H7191" s="5" t="s">
        <v>75</v>
      </c>
      <c r="I7191" t="s">
        <v>26</v>
      </c>
      <c r="J7191" t="s">
        <v>75</v>
      </c>
      <c r="K7191">
        <v>0</v>
      </c>
      <c r="L7191" s="5" t="s">
        <v>14157</v>
      </c>
      <c r="M7191" s="5" t="s">
        <v>37</v>
      </c>
      <c r="N7191">
        <v>4</v>
      </c>
      <c r="O7191" t="s">
        <v>107</v>
      </c>
      <c r="P7191" s="1">
        <v>45462</v>
      </c>
      <c r="Q7191" s="1">
        <v>45498</v>
      </c>
      <c r="R7191">
        <v>1717</v>
      </c>
      <c r="S7191" s="4">
        <v>9</v>
      </c>
      <c r="T7191" t="s">
        <v>95</v>
      </c>
    </row>
    <row r="7192" spans="1:20" x14ac:dyDescent="0.35">
      <c r="A7192" t="s">
        <v>14158</v>
      </c>
      <c r="B7192" s="5" t="s">
        <v>73</v>
      </c>
      <c r="C7192" s="6">
        <v>217854</v>
      </c>
      <c r="D7192" t="s">
        <v>22</v>
      </c>
      <c r="E7192">
        <v>217854</v>
      </c>
      <c r="F7192" s="5" t="s">
        <v>23</v>
      </c>
      <c r="G7192" s="5" t="s">
        <v>51</v>
      </c>
      <c r="H7192" s="5" t="s">
        <v>97</v>
      </c>
      <c r="I7192" t="s">
        <v>35</v>
      </c>
      <c r="J7192" t="s">
        <v>97</v>
      </c>
      <c r="K7192">
        <v>0</v>
      </c>
      <c r="L7192" s="5" t="s">
        <v>14159</v>
      </c>
      <c r="M7192" s="5" t="s">
        <v>54</v>
      </c>
      <c r="N7192">
        <v>19</v>
      </c>
      <c r="O7192" t="s">
        <v>147</v>
      </c>
      <c r="P7192" s="1">
        <v>45436</v>
      </c>
      <c r="Q7192" s="1">
        <v>45501</v>
      </c>
      <c r="R7192">
        <v>2421</v>
      </c>
      <c r="S7192" s="4">
        <v>9.4</v>
      </c>
      <c r="T7192" t="s">
        <v>103</v>
      </c>
    </row>
    <row r="7193" spans="1:20" x14ac:dyDescent="0.35">
      <c r="A7193" t="s">
        <v>14160</v>
      </c>
      <c r="B7193" s="5" t="s">
        <v>32</v>
      </c>
      <c r="C7193" s="6">
        <v>50633</v>
      </c>
      <c r="D7193" t="s">
        <v>33</v>
      </c>
      <c r="E7193">
        <v>5569630</v>
      </c>
      <c r="F7193" s="5" t="s">
        <v>58</v>
      </c>
      <c r="G7193" s="5" t="s">
        <v>42</v>
      </c>
      <c r="H7193" s="5" t="s">
        <v>34</v>
      </c>
      <c r="I7193" t="s">
        <v>44</v>
      </c>
      <c r="J7193" t="s">
        <v>34</v>
      </c>
      <c r="K7193">
        <v>0</v>
      </c>
      <c r="L7193" s="5" t="s">
        <v>9696</v>
      </c>
      <c r="M7193" s="5" t="s">
        <v>70</v>
      </c>
      <c r="N7193">
        <v>0</v>
      </c>
      <c r="O7193" t="s">
        <v>172</v>
      </c>
      <c r="P7193" s="1">
        <v>45427</v>
      </c>
      <c r="Q7193" s="1">
        <v>45493</v>
      </c>
      <c r="R7193">
        <v>1102</v>
      </c>
      <c r="S7193" s="4">
        <v>7</v>
      </c>
      <c r="T7193" t="s">
        <v>277</v>
      </c>
    </row>
    <row r="7194" spans="1:20" x14ac:dyDescent="0.35">
      <c r="A7194" t="s">
        <v>14161</v>
      </c>
      <c r="B7194" s="5" t="s">
        <v>21</v>
      </c>
      <c r="C7194" s="6">
        <v>67836</v>
      </c>
      <c r="D7194" t="s">
        <v>74</v>
      </c>
      <c r="E7194">
        <v>84795</v>
      </c>
      <c r="F7194" s="5" t="s">
        <v>58</v>
      </c>
      <c r="G7194" s="5" t="s">
        <v>42</v>
      </c>
      <c r="H7194" s="5" t="s">
        <v>75</v>
      </c>
      <c r="I7194" t="s">
        <v>44</v>
      </c>
      <c r="J7194" t="s">
        <v>410</v>
      </c>
      <c r="K7194">
        <v>100</v>
      </c>
      <c r="L7194" s="5" t="s">
        <v>14162</v>
      </c>
      <c r="M7194" s="5" t="s">
        <v>37</v>
      </c>
      <c r="N7194">
        <v>0</v>
      </c>
      <c r="O7194" t="s">
        <v>107</v>
      </c>
      <c r="P7194" s="1">
        <v>45701</v>
      </c>
      <c r="Q7194" s="1">
        <v>45752</v>
      </c>
      <c r="R7194">
        <v>2052</v>
      </c>
      <c r="S7194" s="4">
        <v>7.7</v>
      </c>
      <c r="T7194" t="s">
        <v>108</v>
      </c>
    </row>
    <row r="7195" spans="1:20" x14ac:dyDescent="0.35">
      <c r="A7195" t="s">
        <v>14163</v>
      </c>
      <c r="B7195" s="5" t="s">
        <v>100</v>
      </c>
      <c r="C7195" s="6">
        <v>120724</v>
      </c>
      <c r="D7195" t="s">
        <v>81</v>
      </c>
      <c r="E7195">
        <v>162977</v>
      </c>
      <c r="F7195" s="5" t="s">
        <v>50</v>
      </c>
      <c r="G7195" s="5" t="s">
        <v>24</v>
      </c>
      <c r="H7195" s="5" t="s">
        <v>82</v>
      </c>
      <c r="I7195" t="s">
        <v>35</v>
      </c>
      <c r="J7195" t="s">
        <v>82</v>
      </c>
      <c r="K7195">
        <v>50</v>
      </c>
      <c r="L7195" s="5" t="s">
        <v>14164</v>
      </c>
      <c r="M7195" s="5" t="s">
        <v>54</v>
      </c>
      <c r="N7195">
        <v>2</v>
      </c>
      <c r="O7195" t="s">
        <v>88</v>
      </c>
      <c r="P7195" s="1">
        <v>45618</v>
      </c>
      <c r="Q7195" s="1">
        <v>45687</v>
      </c>
      <c r="R7195">
        <v>1133</v>
      </c>
      <c r="S7195" s="4">
        <v>6.4</v>
      </c>
      <c r="T7195" t="s">
        <v>47</v>
      </c>
    </row>
    <row r="7196" spans="1:20" x14ac:dyDescent="0.35">
      <c r="A7196" t="s">
        <v>14165</v>
      </c>
      <c r="B7196" s="5" t="s">
        <v>32</v>
      </c>
      <c r="C7196" s="6">
        <v>117611</v>
      </c>
      <c r="D7196" t="s">
        <v>22</v>
      </c>
      <c r="E7196">
        <v>117611</v>
      </c>
      <c r="F7196" s="5" t="s">
        <v>50</v>
      </c>
      <c r="G7196" s="5" t="s">
        <v>51</v>
      </c>
      <c r="H7196" s="5" t="s">
        <v>97</v>
      </c>
      <c r="I7196" t="s">
        <v>44</v>
      </c>
      <c r="J7196" t="s">
        <v>97</v>
      </c>
      <c r="K7196">
        <v>50</v>
      </c>
      <c r="L7196" s="5" t="s">
        <v>14166</v>
      </c>
      <c r="M7196" s="5" t="s">
        <v>37</v>
      </c>
      <c r="N7196">
        <v>4</v>
      </c>
      <c r="O7196" t="s">
        <v>85</v>
      </c>
      <c r="P7196" s="1">
        <v>45597</v>
      </c>
      <c r="Q7196" s="1">
        <v>45661</v>
      </c>
      <c r="R7196">
        <v>2446</v>
      </c>
      <c r="S7196" s="4">
        <v>9.4</v>
      </c>
      <c r="T7196" t="s">
        <v>108</v>
      </c>
    </row>
    <row r="7197" spans="1:20" x14ac:dyDescent="0.35">
      <c r="A7197" t="s">
        <v>14167</v>
      </c>
      <c r="B7197" s="5" t="s">
        <v>179</v>
      </c>
      <c r="C7197" s="6">
        <v>143600</v>
      </c>
      <c r="D7197" t="s">
        <v>22</v>
      </c>
      <c r="E7197">
        <v>143600</v>
      </c>
      <c r="F7197" s="5" t="s">
        <v>23</v>
      </c>
      <c r="G7197" s="5" t="s">
        <v>42</v>
      </c>
      <c r="H7197" s="5" t="s">
        <v>129</v>
      </c>
      <c r="I7197" t="s">
        <v>44</v>
      </c>
      <c r="J7197" t="s">
        <v>129</v>
      </c>
      <c r="K7197">
        <v>50</v>
      </c>
      <c r="L7197" s="5" t="s">
        <v>14168</v>
      </c>
      <c r="M7197" s="5" t="s">
        <v>70</v>
      </c>
      <c r="N7197">
        <v>12</v>
      </c>
      <c r="O7197" t="s">
        <v>46</v>
      </c>
      <c r="P7197" s="1">
        <v>45607</v>
      </c>
      <c r="Q7197" s="1">
        <v>45665</v>
      </c>
      <c r="R7197">
        <v>907</v>
      </c>
      <c r="S7197" s="4">
        <v>7.1</v>
      </c>
      <c r="T7197" t="s">
        <v>63</v>
      </c>
    </row>
    <row r="7198" spans="1:20" x14ac:dyDescent="0.35">
      <c r="A7198" t="s">
        <v>14169</v>
      </c>
      <c r="B7198" s="5" t="s">
        <v>100</v>
      </c>
      <c r="C7198" s="6">
        <v>54479</v>
      </c>
      <c r="D7198" t="s">
        <v>65</v>
      </c>
      <c r="E7198">
        <v>70823</v>
      </c>
      <c r="F7198" s="5" t="s">
        <v>58</v>
      </c>
      <c r="G7198" s="5" t="s">
        <v>51</v>
      </c>
      <c r="H7198" s="5" t="s">
        <v>67</v>
      </c>
      <c r="I7198" t="s">
        <v>26</v>
      </c>
      <c r="J7198" t="s">
        <v>67</v>
      </c>
      <c r="K7198">
        <v>50</v>
      </c>
      <c r="L7198" s="5" t="s">
        <v>14170</v>
      </c>
      <c r="M7198" s="5" t="s">
        <v>37</v>
      </c>
      <c r="N7198">
        <v>0</v>
      </c>
      <c r="O7198" t="s">
        <v>172</v>
      </c>
      <c r="P7198" s="1">
        <v>45458</v>
      </c>
      <c r="Q7198" s="1">
        <v>45491</v>
      </c>
      <c r="R7198">
        <v>1974</v>
      </c>
      <c r="S7198" s="4">
        <v>6.7</v>
      </c>
      <c r="T7198" t="s">
        <v>153</v>
      </c>
    </row>
    <row r="7199" spans="1:20" x14ac:dyDescent="0.35">
      <c r="A7199" t="s">
        <v>14171</v>
      </c>
      <c r="B7199" s="5" t="s">
        <v>28802</v>
      </c>
      <c r="C7199" s="6">
        <v>234608</v>
      </c>
      <c r="D7199" t="s">
        <v>33</v>
      </c>
      <c r="E7199">
        <v>25806880</v>
      </c>
      <c r="F7199" s="5" t="s">
        <v>23</v>
      </c>
      <c r="G7199" s="5" t="s">
        <v>51</v>
      </c>
      <c r="H7199" s="5" t="s">
        <v>34</v>
      </c>
      <c r="I7199" t="s">
        <v>44</v>
      </c>
      <c r="J7199" t="s">
        <v>34</v>
      </c>
      <c r="K7199">
        <v>50</v>
      </c>
      <c r="L7199" s="5" t="s">
        <v>14172</v>
      </c>
      <c r="M7199" s="5" t="s">
        <v>28</v>
      </c>
      <c r="N7199">
        <v>17</v>
      </c>
      <c r="O7199" t="s">
        <v>107</v>
      </c>
      <c r="P7199" s="1">
        <v>45573</v>
      </c>
      <c r="Q7199" s="1">
        <v>45642</v>
      </c>
      <c r="R7199">
        <v>558</v>
      </c>
      <c r="S7199" s="4">
        <v>8</v>
      </c>
      <c r="T7199" t="s">
        <v>55</v>
      </c>
    </row>
    <row r="7200" spans="1:20" x14ac:dyDescent="0.35">
      <c r="A7200" t="s">
        <v>14173</v>
      </c>
      <c r="B7200" s="5" t="s">
        <v>49</v>
      </c>
      <c r="C7200" s="6">
        <v>58879</v>
      </c>
      <c r="D7200" t="s">
        <v>41</v>
      </c>
      <c r="E7200">
        <v>50047</v>
      </c>
      <c r="F7200" s="5" t="s">
        <v>58</v>
      </c>
      <c r="G7200" s="5" t="s">
        <v>51</v>
      </c>
      <c r="H7200" s="5" t="s">
        <v>43</v>
      </c>
      <c r="I7200" t="s">
        <v>35</v>
      </c>
      <c r="J7200" t="s">
        <v>43</v>
      </c>
      <c r="K7200">
        <v>100</v>
      </c>
      <c r="L7200" s="5" t="s">
        <v>14174</v>
      </c>
      <c r="M7200" s="5" t="s">
        <v>70</v>
      </c>
      <c r="N7200">
        <v>0</v>
      </c>
      <c r="O7200" t="s">
        <v>88</v>
      </c>
      <c r="P7200" s="1">
        <v>45660</v>
      </c>
      <c r="Q7200" s="1">
        <v>45712</v>
      </c>
      <c r="R7200">
        <v>1177</v>
      </c>
      <c r="S7200" s="4">
        <v>7.5</v>
      </c>
      <c r="T7200" t="s">
        <v>38</v>
      </c>
    </row>
    <row r="7201" spans="1:20" x14ac:dyDescent="0.35">
      <c r="A7201" t="s">
        <v>14175</v>
      </c>
      <c r="B7201" s="5" t="s">
        <v>105</v>
      </c>
      <c r="C7201" s="6">
        <v>94161</v>
      </c>
      <c r="D7201" t="s">
        <v>22</v>
      </c>
      <c r="E7201">
        <v>94161</v>
      </c>
      <c r="F7201" s="5" t="s">
        <v>50</v>
      </c>
      <c r="G7201" s="5" t="s">
        <v>59</v>
      </c>
      <c r="H7201" s="5" t="s">
        <v>97</v>
      </c>
      <c r="I7201" t="s">
        <v>44</v>
      </c>
      <c r="J7201" t="s">
        <v>97</v>
      </c>
      <c r="K7201">
        <v>50</v>
      </c>
      <c r="L7201" s="5" t="s">
        <v>14176</v>
      </c>
      <c r="M7201" s="5" t="s">
        <v>28</v>
      </c>
      <c r="N7201">
        <v>3</v>
      </c>
      <c r="O7201" t="s">
        <v>135</v>
      </c>
      <c r="P7201" s="1">
        <v>45473</v>
      </c>
      <c r="Q7201" s="1">
        <v>45537</v>
      </c>
      <c r="R7201">
        <v>1398</v>
      </c>
      <c r="S7201" s="4">
        <v>5.2</v>
      </c>
      <c r="T7201" t="s">
        <v>108</v>
      </c>
    </row>
    <row r="7202" spans="1:20" x14ac:dyDescent="0.35">
      <c r="A7202" t="s">
        <v>14177</v>
      </c>
      <c r="B7202" s="5" t="s">
        <v>32</v>
      </c>
      <c r="C7202" s="6">
        <v>83285</v>
      </c>
      <c r="D7202" t="s">
        <v>22</v>
      </c>
      <c r="E7202">
        <v>83285</v>
      </c>
      <c r="F7202" s="5" t="s">
        <v>50</v>
      </c>
      <c r="G7202" s="5" t="s">
        <v>51</v>
      </c>
      <c r="H7202" s="5" t="s">
        <v>129</v>
      </c>
      <c r="I7202" t="s">
        <v>44</v>
      </c>
      <c r="J7202" t="s">
        <v>129</v>
      </c>
      <c r="K7202">
        <v>50</v>
      </c>
      <c r="L7202" s="5" t="s">
        <v>14178</v>
      </c>
      <c r="M7202" s="5" t="s">
        <v>70</v>
      </c>
      <c r="N7202">
        <v>3</v>
      </c>
      <c r="O7202" t="s">
        <v>167</v>
      </c>
      <c r="P7202" s="1">
        <v>45723</v>
      </c>
      <c r="Q7202" s="1">
        <v>45768</v>
      </c>
      <c r="R7202">
        <v>2452</v>
      </c>
      <c r="S7202" s="4">
        <v>8.8000000000000007</v>
      </c>
      <c r="T7202" t="s">
        <v>136</v>
      </c>
    </row>
    <row r="7203" spans="1:20" x14ac:dyDescent="0.35">
      <c r="A7203" t="s">
        <v>14179</v>
      </c>
      <c r="B7203" s="5" t="s">
        <v>28801</v>
      </c>
      <c r="C7203" s="6">
        <v>203713</v>
      </c>
      <c r="D7203" t="s">
        <v>81</v>
      </c>
      <c r="E7203">
        <v>275013</v>
      </c>
      <c r="F7203" s="5" t="s">
        <v>23</v>
      </c>
      <c r="G7203" s="5" t="s">
        <v>51</v>
      </c>
      <c r="H7203" s="5" t="s">
        <v>82</v>
      </c>
      <c r="I7203" t="s">
        <v>26</v>
      </c>
      <c r="J7203" t="s">
        <v>82</v>
      </c>
      <c r="K7203">
        <v>50</v>
      </c>
      <c r="L7203" s="5" t="s">
        <v>14180</v>
      </c>
      <c r="M7203" s="5" t="s">
        <v>54</v>
      </c>
      <c r="N7203">
        <v>14</v>
      </c>
      <c r="O7203" t="s">
        <v>29</v>
      </c>
      <c r="P7203" s="1">
        <v>45617</v>
      </c>
      <c r="Q7203" s="1">
        <v>45661</v>
      </c>
      <c r="R7203">
        <v>594</v>
      </c>
      <c r="S7203" s="4">
        <v>7.1</v>
      </c>
      <c r="T7203" t="s">
        <v>108</v>
      </c>
    </row>
    <row r="7204" spans="1:20" x14ac:dyDescent="0.35">
      <c r="A7204" t="s">
        <v>14181</v>
      </c>
      <c r="B7204" s="5" t="s">
        <v>21</v>
      </c>
      <c r="C7204" s="6">
        <v>31793</v>
      </c>
      <c r="D7204" t="s">
        <v>22</v>
      </c>
      <c r="E7204">
        <v>31793</v>
      </c>
      <c r="F7204" s="5" t="s">
        <v>50</v>
      </c>
      <c r="G7204" s="5" t="s">
        <v>24</v>
      </c>
      <c r="H7204" s="5" t="s">
        <v>157</v>
      </c>
      <c r="I7204" t="s">
        <v>44</v>
      </c>
      <c r="J7204" t="s">
        <v>157</v>
      </c>
      <c r="K7204">
        <v>100</v>
      </c>
      <c r="L7204" s="5" t="s">
        <v>14182</v>
      </c>
      <c r="M7204" s="5" t="s">
        <v>70</v>
      </c>
      <c r="N7204">
        <v>2</v>
      </c>
      <c r="O7204" t="s">
        <v>88</v>
      </c>
      <c r="P7204" s="1">
        <v>45433</v>
      </c>
      <c r="Q7204" s="1">
        <v>45467</v>
      </c>
      <c r="R7204">
        <v>718</v>
      </c>
      <c r="S7204" s="4">
        <v>5.4</v>
      </c>
      <c r="T7204" t="s">
        <v>89</v>
      </c>
    </row>
    <row r="7205" spans="1:20" x14ac:dyDescent="0.35">
      <c r="A7205" t="s">
        <v>14183</v>
      </c>
      <c r="B7205" s="5" t="s">
        <v>105</v>
      </c>
      <c r="C7205" s="6">
        <v>48887</v>
      </c>
      <c r="D7205" t="s">
        <v>22</v>
      </c>
      <c r="E7205">
        <v>48887</v>
      </c>
      <c r="F7205" s="5" t="s">
        <v>66</v>
      </c>
      <c r="G7205" s="5" t="s">
        <v>24</v>
      </c>
      <c r="H7205" s="5" t="s">
        <v>116</v>
      </c>
      <c r="I7205" t="s">
        <v>35</v>
      </c>
      <c r="J7205" t="s">
        <v>116</v>
      </c>
      <c r="K7205">
        <v>50</v>
      </c>
      <c r="L7205" s="5" t="s">
        <v>14184</v>
      </c>
      <c r="M7205" s="5" t="s">
        <v>54</v>
      </c>
      <c r="N7205">
        <v>9</v>
      </c>
      <c r="O7205" t="s">
        <v>71</v>
      </c>
      <c r="P7205" s="1">
        <v>45771</v>
      </c>
      <c r="Q7205" s="1">
        <v>45812</v>
      </c>
      <c r="R7205">
        <v>1126</v>
      </c>
      <c r="S7205" s="4">
        <v>8.1999999999999993</v>
      </c>
      <c r="T7205" t="s">
        <v>277</v>
      </c>
    </row>
    <row r="7206" spans="1:20" x14ac:dyDescent="0.35">
      <c r="A7206" t="s">
        <v>14185</v>
      </c>
      <c r="B7206" s="5" t="s">
        <v>105</v>
      </c>
      <c r="C7206" s="6">
        <v>106359</v>
      </c>
      <c r="D7206" t="s">
        <v>81</v>
      </c>
      <c r="E7206">
        <v>143585</v>
      </c>
      <c r="F7206" s="5" t="s">
        <v>50</v>
      </c>
      <c r="G7206" s="5" t="s">
        <v>59</v>
      </c>
      <c r="H7206" s="5" t="s">
        <v>82</v>
      </c>
      <c r="I7206" t="s">
        <v>35</v>
      </c>
      <c r="J7206" t="s">
        <v>82</v>
      </c>
      <c r="K7206">
        <v>50</v>
      </c>
      <c r="L7206" s="5" t="s">
        <v>14186</v>
      </c>
      <c r="M7206" s="5" t="s">
        <v>70</v>
      </c>
      <c r="N7206">
        <v>4</v>
      </c>
      <c r="O7206" t="s">
        <v>71</v>
      </c>
      <c r="P7206" s="1">
        <v>45736</v>
      </c>
      <c r="Q7206" s="1">
        <v>45796</v>
      </c>
      <c r="R7206">
        <v>905</v>
      </c>
      <c r="S7206" s="4">
        <v>5.7</v>
      </c>
      <c r="T7206" t="s">
        <v>30</v>
      </c>
    </row>
    <row r="7207" spans="1:20" x14ac:dyDescent="0.35">
      <c r="A7207" t="s">
        <v>14187</v>
      </c>
      <c r="B7207" s="5" t="s">
        <v>100</v>
      </c>
      <c r="C7207" s="6">
        <v>115364</v>
      </c>
      <c r="D7207" t="s">
        <v>22</v>
      </c>
      <c r="E7207">
        <v>115364</v>
      </c>
      <c r="F7207" s="5" t="s">
        <v>66</v>
      </c>
      <c r="G7207" s="5" t="s">
        <v>42</v>
      </c>
      <c r="H7207" s="5" t="s">
        <v>191</v>
      </c>
      <c r="I7207" t="s">
        <v>26</v>
      </c>
      <c r="J7207" t="s">
        <v>82</v>
      </c>
      <c r="K7207">
        <v>50</v>
      </c>
      <c r="L7207" s="5" t="s">
        <v>14188</v>
      </c>
      <c r="M7207" s="5" t="s">
        <v>70</v>
      </c>
      <c r="N7207">
        <v>8</v>
      </c>
      <c r="O7207" t="s">
        <v>172</v>
      </c>
      <c r="P7207" s="1">
        <v>45356</v>
      </c>
      <c r="Q7207" s="1">
        <v>45413</v>
      </c>
      <c r="R7207">
        <v>844</v>
      </c>
      <c r="S7207" s="4">
        <v>6.7</v>
      </c>
      <c r="T7207" t="s">
        <v>47</v>
      </c>
    </row>
    <row r="7208" spans="1:20" x14ac:dyDescent="0.35">
      <c r="A7208" t="s">
        <v>14189</v>
      </c>
      <c r="B7208" s="5" t="s">
        <v>28802</v>
      </c>
      <c r="C7208" s="6">
        <v>135236</v>
      </c>
      <c r="D7208" t="s">
        <v>41</v>
      </c>
      <c r="E7208">
        <v>114951</v>
      </c>
      <c r="F7208" s="5" t="s">
        <v>66</v>
      </c>
      <c r="G7208" s="5" t="s">
        <v>42</v>
      </c>
      <c r="H7208" s="5" t="s">
        <v>43</v>
      </c>
      <c r="I7208" t="s">
        <v>44</v>
      </c>
      <c r="J7208" t="s">
        <v>43</v>
      </c>
      <c r="K7208">
        <v>0</v>
      </c>
      <c r="L7208" s="5" t="s">
        <v>14190</v>
      </c>
      <c r="M7208" s="5" t="s">
        <v>37</v>
      </c>
      <c r="N7208">
        <v>5</v>
      </c>
      <c r="O7208" t="s">
        <v>131</v>
      </c>
      <c r="P7208" s="1">
        <v>45524</v>
      </c>
      <c r="Q7208" s="1">
        <v>45596</v>
      </c>
      <c r="R7208">
        <v>2100</v>
      </c>
      <c r="S7208" s="4">
        <v>7.1</v>
      </c>
      <c r="T7208" t="s">
        <v>63</v>
      </c>
    </row>
    <row r="7209" spans="1:20" x14ac:dyDescent="0.35">
      <c r="A7209" t="s">
        <v>14191</v>
      </c>
      <c r="B7209" s="5" t="s">
        <v>174</v>
      </c>
      <c r="C7209" s="6">
        <v>196882</v>
      </c>
      <c r="D7209" t="s">
        <v>41</v>
      </c>
      <c r="E7209">
        <v>167350</v>
      </c>
      <c r="F7209" s="5" t="s">
        <v>23</v>
      </c>
      <c r="G7209" s="5" t="s">
        <v>51</v>
      </c>
      <c r="H7209" s="5" t="s">
        <v>126</v>
      </c>
      <c r="I7209" t="s">
        <v>35</v>
      </c>
      <c r="J7209" t="s">
        <v>126</v>
      </c>
      <c r="K7209">
        <v>100</v>
      </c>
      <c r="L7209" s="5" t="s">
        <v>14192</v>
      </c>
      <c r="M7209" s="5" t="s">
        <v>70</v>
      </c>
      <c r="N7209">
        <v>11</v>
      </c>
      <c r="O7209" t="s">
        <v>141</v>
      </c>
      <c r="P7209" s="1">
        <v>45418</v>
      </c>
      <c r="Q7209" s="1">
        <v>45469</v>
      </c>
      <c r="R7209">
        <v>2375</v>
      </c>
      <c r="S7209" s="4">
        <v>8.3000000000000007</v>
      </c>
      <c r="T7209" t="s">
        <v>95</v>
      </c>
    </row>
    <row r="7210" spans="1:20" x14ac:dyDescent="0.35">
      <c r="A7210" t="s">
        <v>14193</v>
      </c>
      <c r="B7210" s="5" t="s">
        <v>162</v>
      </c>
      <c r="C7210" s="6">
        <v>52592</v>
      </c>
      <c r="D7210" t="s">
        <v>92</v>
      </c>
      <c r="E7210">
        <v>39444</v>
      </c>
      <c r="F7210" s="5" t="s">
        <v>58</v>
      </c>
      <c r="G7210" s="5" t="s">
        <v>59</v>
      </c>
      <c r="H7210" s="5" t="s">
        <v>93</v>
      </c>
      <c r="I7210" t="s">
        <v>44</v>
      </c>
      <c r="J7210" t="s">
        <v>93</v>
      </c>
      <c r="K7210">
        <v>0</v>
      </c>
      <c r="L7210" s="5" t="s">
        <v>14194</v>
      </c>
      <c r="M7210" s="5" t="s">
        <v>54</v>
      </c>
      <c r="N7210">
        <v>0</v>
      </c>
      <c r="O7210" t="s">
        <v>29</v>
      </c>
      <c r="P7210" s="1">
        <v>45652</v>
      </c>
      <c r="Q7210" s="1">
        <v>45690</v>
      </c>
      <c r="R7210">
        <v>1544</v>
      </c>
      <c r="S7210" s="4">
        <v>8.8000000000000007</v>
      </c>
      <c r="T7210" t="s">
        <v>153</v>
      </c>
    </row>
    <row r="7211" spans="1:20" x14ac:dyDescent="0.35">
      <c r="A7211" t="s">
        <v>14195</v>
      </c>
      <c r="B7211" s="5" t="s">
        <v>28800</v>
      </c>
      <c r="C7211" s="6">
        <v>130809</v>
      </c>
      <c r="D7211" t="s">
        <v>33</v>
      </c>
      <c r="E7211">
        <v>14388990</v>
      </c>
      <c r="F7211" s="5" t="s">
        <v>66</v>
      </c>
      <c r="G7211" s="5" t="s">
        <v>42</v>
      </c>
      <c r="H7211" s="5" t="s">
        <v>34</v>
      </c>
      <c r="I7211" t="s">
        <v>35</v>
      </c>
      <c r="J7211" t="s">
        <v>34</v>
      </c>
      <c r="K7211">
        <v>0</v>
      </c>
      <c r="L7211" s="5" t="s">
        <v>14196</v>
      </c>
      <c r="M7211" s="5" t="s">
        <v>28</v>
      </c>
      <c r="N7211">
        <v>7</v>
      </c>
      <c r="O7211" t="s">
        <v>112</v>
      </c>
      <c r="P7211" s="1">
        <v>45337</v>
      </c>
      <c r="Q7211" s="1">
        <v>45376</v>
      </c>
      <c r="R7211">
        <v>897</v>
      </c>
      <c r="S7211" s="4">
        <v>6.4</v>
      </c>
      <c r="T7211" t="s">
        <v>79</v>
      </c>
    </row>
    <row r="7212" spans="1:20" x14ac:dyDescent="0.35">
      <c r="A7212" t="s">
        <v>14197</v>
      </c>
      <c r="B7212" s="5" t="s">
        <v>40</v>
      </c>
      <c r="C7212" s="6">
        <v>83254</v>
      </c>
      <c r="D7212" t="s">
        <v>41</v>
      </c>
      <c r="E7212">
        <v>70766</v>
      </c>
      <c r="F7212" s="5" t="s">
        <v>58</v>
      </c>
      <c r="G7212" s="5" t="s">
        <v>51</v>
      </c>
      <c r="H7212" s="5" t="s">
        <v>43</v>
      </c>
      <c r="I7212" t="s">
        <v>35</v>
      </c>
      <c r="J7212" t="s">
        <v>43</v>
      </c>
      <c r="K7212">
        <v>50</v>
      </c>
      <c r="L7212" s="5" t="s">
        <v>14198</v>
      </c>
      <c r="M7212" s="5" t="s">
        <v>70</v>
      </c>
      <c r="N7212">
        <v>1</v>
      </c>
      <c r="O7212" t="s">
        <v>71</v>
      </c>
      <c r="P7212" s="1">
        <v>45292</v>
      </c>
      <c r="Q7212" s="1">
        <v>45349</v>
      </c>
      <c r="R7212">
        <v>798</v>
      </c>
      <c r="S7212" s="4">
        <v>9.4</v>
      </c>
      <c r="T7212" t="s">
        <v>118</v>
      </c>
    </row>
    <row r="7213" spans="1:20" x14ac:dyDescent="0.35">
      <c r="A7213" t="s">
        <v>14199</v>
      </c>
      <c r="B7213" s="5" t="s">
        <v>100</v>
      </c>
      <c r="C7213" s="6">
        <v>116639</v>
      </c>
      <c r="D7213" t="s">
        <v>22</v>
      </c>
      <c r="E7213">
        <v>116639</v>
      </c>
      <c r="F7213" s="5" t="s">
        <v>50</v>
      </c>
      <c r="G7213" s="5" t="s">
        <v>24</v>
      </c>
      <c r="H7213" s="5" t="s">
        <v>97</v>
      </c>
      <c r="I7213" t="s">
        <v>44</v>
      </c>
      <c r="J7213" t="s">
        <v>97</v>
      </c>
      <c r="K7213">
        <v>50</v>
      </c>
      <c r="L7213" s="5" t="s">
        <v>14200</v>
      </c>
      <c r="M7213" s="5" t="s">
        <v>28</v>
      </c>
      <c r="N7213">
        <v>3</v>
      </c>
      <c r="O7213" t="s">
        <v>167</v>
      </c>
      <c r="P7213" s="1">
        <v>45471</v>
      </c>
      <c r="Q7213" s="1">
        <v>45487</v>
      </c>
      <c r="R7213">
        <v>892</v>
      </c>
      <c r="S7213" s="4">
        <v>6</v>
      </c>
      <c r="T7213" t="s">
        <v>38</v>
      </c>
    </row>
    <row r="7214" spans="1:20" x14ac:dyDescent="0.35">
      <c r="A7214" t="s">
        <v>14201</v>
      </c>
      <c r="B7214" s="5" t="s">
        <v>40</v>
      </c>
      <c r="C7214" s="6">
        <v>188382</v>
      </c>
      <c r="D7214" t="s">
        <v>120</v>
      </c>
      <c r="E7214">
        <v>169544</v>
      </c>
      <c r="F7214" s="5" t="s">
        <v>66</v>
      </c>
      <c r="G7214" s="5" t="s">
        <v>51</v>
      </c>
      <c r="H7214" s="5" t="s">
        <v>121</v>
      </c>
      <c r="I7214" t="s">
        <v>26</v>
      </c>
      <c r="J7214" t="s">
        <v>291</v>
      </c>
      <c r="K7214">
        <v>0</v>
      </c>
      <c r="L7214" s="5" t="s">
        <v>14202</v>
      </c>
      <c r="M7214" s="5" t="s">
        <v>37</v>
      </c>
      <c r="N7214">
        <v>6</v>
      </c>
      <c r="O7214" t="s">
        <v>85</v>
      </c>
      <c r="P7214" s="1">
        <v>45445</v>
      </c>
      <c r="Q7214" s="1">
        <v>45484</v>
      </c>
      <c r="R7214">
        <v>2297</v>
      </c>
      <c r="S7214" s="4">
        <v>6.8</v>
      </c>
      <c r="T7214" t="s">
        <v>55</v>
      </c>
    </row>
    <row r="7215" spans="1:20" x14ac:dyDescent="0.35">
      <c r="A7215" t="s">
        <v>14203</v>
      </c>
      <c r="B7215" s="5" t="s">
        <v>28801</v>
      </c>
      <c r="C7215" s="6">
        <v>126123</v>
      </c>
      <c r="D7215" t="s">
        <v>65</v>
      </c>
      <c r="E7215">
        <v>163960</v>
      </c>
      <c r="F7215" s="5" t="s">
        <v>66</v>
      </c>
      <c r="G7215" s="5" t="s">
        <v>24</v>
      </c>
      <c r="H7215" s="5" t="s">
        <v>67</v>
      </c>
      <c r="I7215" t="s">
        <v>35</v>
      </c>
      <c r="J7215" t="s">
        <v>768</v>
      </c>
      <c r="K7215">
        <v>100</v>
      </c>
      <c r="L7215" s="5" t="s">
        <v>14204</v>
      </c>
      <c r="M7215" s="5" t="s">
        <v>70</v>
      </c>
      <c r="N7215">
        <v>7</v>
      </c>
      <c r="O7215" t="s">
        <v>112</v>
      </c>
      <c r="P7215" s="1">
        <v>45769</v>
      </c>
      <c r="Q7215" s="1">
        <v>45834</v>
      </c>
      <c r="R7215">
        <v>686</v>
      </c>
      <c r="S7215" s="4">
        <v>8.1</v>
      </c>
      <c r="T7215" t="s">
        <v>47</v>
      </c>
    </row>
    <row r="7216" spans="1:20" x14ac:dyDescent="0.35">
      <c r="A7216" t="s">
        <v>14205</v>
      </c>
      <c r="B7216" s="5" t="s">
        <v>28799</v>
      </c>
      <c r="C7216" s="6">
        <v>108451</v>
      </c>
      <c r="D7216" t="s">
        <v>22</v>
      </c>
      <c r="E7216">
        <v>108451</v>
      </c>
      <c r="F7216" s="5" t="s">
        <v>66</v>
      </c>
      <c r="G7216" s="5" t="s">
        <v>59</v>
      </c>
      <c r="H7216" s="5" t="s">
        <v>165</v>
      </c>
      <c r="I7216" t="s">
        <v>26</v>
      </c>
      <c r="J7216" t="s">
        <v>165</v>
      </c>
      <c r="K7216">
        <v>0</v>
      </c>
      <c r="L7216" s="5" t="s">
        <v>14206</v>
      </c>
      <c r="M7216" s="5" t="s">
        <v>54</v>
      </c>
      <c r="N7216">
        <v>6</v>
      </c>
      <c r="O7216" t="s">
        <v>71</v>
      </c>
      <c r="P7216" s="1">
        <v>45458</v>
      </c>
      <c r="Q7216" s="1">
        <v>45523</v>
      </c>
      <c r="R7216">
        <v>2311</v>
      </c>
      <c r="S7216" s="4">
        <v>6.2</v>
      </c>
      <c r="T7216" t="s">
        <v>153</v>
      </c>
    </row>
    <row r="7217" spans="1:20" x14ac:dyDescent="0.35">
      <c r="A7217" t="s">
        <v>14207</v>
      </c>
      <c r="B7217" s="5" t="s">
        <v>49</v>
      </c>
      <c r="C7217" s="6">
        <v>241452</v>
      </c>
      <c r="D7217" t="s">
        <v>41</v>
      </c>
      <c r="E7217">
        <v>205234</v>
      </c>
      <c r="F7217" s="5" t="s">
        <v>23</v>
      </c>
      <c r="G7217" s="5" t="s">
        <v>51</v>
      </c>
      <c r="H7217" s="5" t="s">
        <v>126</v>
      </c>
      <c r="I7217" t="s">
        <v>35</v>
      </c>
      <c r="J7217" t="s">
        <v>126</v>
      </c>
      <c r="K7217">
        <v>0</v>
      </c>
      <c r="L7217" s="5" t="s">
        <v>14208</v>
      </c>
      <c r="M7217" s="5" t="s">
        <v>70</v>
      </c>
      <c r="N7217">
        <v>11</v>
      </c>
      <c r="O7217" t="s">
        <v>62</v>
      </c>
      <c r="P7217" s="1">
        <v>45558</v>
      </c>
      <c r="Q7217" s="1">
        <v>45580</v>
      </c>
      <c r="R7217">
        <v>1584</v>
      </c>
      <c r="S7217" s="4">
        <v>6.5</v>
      </c>
      <c r="T7217" t="s">
        <v>63</v>
      </c>
    </row>
    <row r="7218" spans="1:20" x14ac:dyDescent="0.35">
      <c r="A7218" t="s">
        <v>14209</v>
      </c>
      <c r="B7218" s="5" t="s">
        <v>57</v>
      </c>
      <c r="C7218" s="6">
        <v>95945</v>
      </c>
      <c r="D7218" t="s">
        <v>41</v>
      </c>
      <c r="E7218">
        <v>81553</v>
      </c>
      <c r="F7218" s="5" t="s">
        <v>50</v>
      </c>
      <c r="G7218" s="5" t="s">
        <v>42</v>
      </c>
      <c r="H7218" s="5" t="s">
        <v>126</v>
      </c>
      <c r="I7218" t="s">
        <v>44</v>
      </c>
      <c r="J7218" t="s">
        <v>126</v>
      </c>
      <c r="K7218">
        <v>0</v>
      </c>
      <c r="L7218" s="5" t="s">
        <v>14210</v>
      </c>
      <c r="M7218" s="5" t="s">
        <v>70</v>
      </c>
      <c r="N7218">
        <v>2</v>
      </c>
      <c r="O7218" t="s">
        <v>85</v>
      </c>
      <c r="P7218" s="1">
        <v>45293</v>
      </c>
      <c r="Q7218" s="1">
        <v>45345</v>
      </c>
      <c r="R7218">
        <v>1803</v>
      </c>
      <c r="S7218" s="4">
        <v>10</v>
      </c>
      <c r="T7218" t="s">
        <v>103</v>
      </c>
    </row>
    <row r="7219" spans="1:20" x14ac:dyDescent="0.35">
      <c r="A7219" t="s">
        <v>14211</v>
      </c>
      <c r="B7219" s="5" t="s">
        <v>21</v>
      </c>
      <c r="C7219" s="6">
        <v>92299</v>
      </c>
      <c r="D7219" t="s">
        <v>81</v>
      </c>
      <c r="E7219">
        <v>124604</v>
      </c>
      <c r="F7219" s="5" t="s">
        <v>50</v>
      </c>
      <c r="G7219" s="5" t="s">
        <v>24</v>
      </c>
      <c r="H7219" s="5" t="s">
        <v>82</v>
      </c>
      <c r="I7219" t="s">
        <v>35</v>
      </c>
      <c r="J7219" t="s">
        <v>291</v>
      </c>
      <c r="K7219">
        <v>50</v>
      </c>
      <c r="L7219" s="5" t="s">
        <v>14212</v>
      </c>
      <c r="M7219" s="5" t="s">
        <v>28</v>
      </c>
      <c r="N7219">
        <v>3</v>
      </c>
      <c r="O7219" t="s">
        <v>62</v>
      </c>
      <c r="P7219" s="1">
        <v>45481</v>
      </c>
      <c r="Q7219" s="1">
        <v>45520</v>
      </c>
      <c r="R7219">
        <v>1353</v>
      </c>
      <c r="S7219" s="4">
        <v>7.7</v>
      </c>
      <c r="T7219" t="s">
        <v>136</v>
      </c>
    </row>
    <row r="7220" spans="1:20" x14ac:dyDescent="0.35">
      <c r="A7220" t="s">
        <v>14213</v>
      </c>
      <c r="B7220" s="5" t="s">
        <v>40</v>
      </c>
      <c r="C7220" s="6">
        <v>92328</v>
      </c>
      <c r="D7220" t="s">
        <v>22</v>
      </c>
      <c r="E7220">
        <v>92328</v>
      </c>
      <c r="F7220" s="5" t="s">
        <v>50</v>
      </c>
      <c r="G7220" s="5" t="s">
        <v>59</v>
      </c>
      <c r="H7220" s="5" t="s">
        <v>191</v>
      </c>
      <c r="I7220" t="s">
        <v>26</v>
      </c>
      <c r="J7220" t="s">
        <v>915</v>
      </c>
      <c r="K7220">
        <v>0</v>
      </c>
      <c r="L7220" s="5" t="s">
        <v>14214</v>
      </c>
      <c r="M7220" s="5" t="s">
        <v>28</v>
      </c>
      <c r="N7220">
        <v>4</v>
      </c>
      <c r="O7220" t="s">
        <v>46</v>
      </c>
      <c r="P7220" s="1">
        <v>45293</v>
      </c>
      <c r="Q7220" s="1">
        <v>45324</v>
      </c>
      <c r="R7220">
        <v>1233</v>
      </c>
      <c r="S7220" s="4">
        <v>5</v>
      </c>
      <c r="T7220" t="s">
        <v>79</v>
      </c>
    </row>
    <row r="7221" spans="1:20" x14ac:dyDescent="0.35">
      <c r="A7221" t="s">
        <v>14215</v>
      </c>
      <c r="B7221" s="5" t="s">
        <v>73</v>
      </c>
      <c r="C7221" s="6">
        <v>63650</v>
      </c>
      <c r="D7221" t="s">
        <v>22</v>
      </c>
      <c r="E7221">
        <v>63650</v>
      </c>
      <c r="F7221" s="5" t="s">
        <v>58</v>
      </c>
      <c r="G7221" s="5" t="s">
        <v>59</v>
      </c>
      <c r="H7221" s="5" t="s">
        <v>25</v>
      </c>
      <c r="I7221" t="s">
        <v>35</v>
      </c>
      <c r="J7221" t="s">
        <v>25</v>
      </c>
      <c r="K7221">
        <v>50</v>
      </c>
      <c r="L7221" s="5" t="s">
        <v>14216</v>
      </c>
      <c r="M7221" s="5" t="s">
        <v>28</v>
      </c>
      <c r="N7221">
        <v>1</v>
      </c>
      <c r="O7221" t="s">
        <v>88</v>
      </c>
      <c r="P7221" s="1">
        <v>45429</v>
      </c>
      <c r="Q7221" s="1">
        <v>45450</v>
      </c>
      <c r="R7221">
        <v>2110</v>
      </c>
      <c r="S7221" s="4">
        <v>7.3</v>
      </c>
      <c r="T7221" t="s">
        <v>47</v>
      </c>
    </row>
    <row r="7222" spans="1:20" x14ac:dyDescent="0.35">
      <c r="A7222" t="s">
        <v>14217</v>
      </c>
      <c r="B7222" s="5" t="s">
        <v>73</v>
      </c>
      <c r="C7222" s="6">
        <v>240627</v>
      </c>
      <c r="D7222" t="s">
        <v>41</v>
      </c>
      <c r="E7222">
        <v>204533</v>
      </c>
      <c r="F7222" s="5" t="s">
        <v>23</v>
      </c>
      <c r="G7222" s="5" t="s">
        <v>59</v>
      </c>
      <c r="H7222" s="5" t="s">
        <v>126</v>
      </c>
      <c r="I7222" t="s">
        <v>26</v>
      </c>
      <c r="J7222" t="s">
        <v>126</v>
      </c>
      <c r="K7222">
        <v>0</v>
      </c>
      <c r="L7222" s="5" t="s">
        <v>14218</v>
      </c>
      <c r="M7222" s="5" t="s">
        <v>54</v>
      </c>
      <c r="N7222">
        <v>18</v>
      </c>
      <c r="O7222" t="s">
        <v>167</v>
      </c>
      <c r="P7222" s="1">
        <v>45469</v>
      </c>
      <c r="Q7222" s="1">
        <v>45492</v>
      </c>
      <c r="R7222">
        <v>1850</v>
      </c>
      <c r="S7222" s="4">
        <v>5.0999999999999996</v>
      </c>
      <c r="T7222" t="s">
        <v>79</v>
      </c>
    </row>
    <row r="7223" spans="1:20" x14ac:dyDescent="0.35">
      <c r="A7223" t="s">
        <v>14219</v>
      </c>
      <c r="B7223" s="5" t="s">
        <v>162</v>
      </c>
      <c r="C7223" s="6">
        <v>113824</v>
      </c>
      <c r="D7223" t="s">
        <v>22</v>
      </c>
      <c r="E7223">
        <v>113824</v>
      </c>
      <c r="F7223" s="5" t="s">
        <v>50</v>
      </c>
      <c r="G7223" s="5" t="s">
        <v>24</v>
      </c>
      <c r="H7223" s="5" t="s">
        <v>68</v>
      </c>
      <c r="I7223" t="s">
        <v>35</v>
      </c>
      <c r="J7223" t="s">
        <v>68</v>
      </c>
      <c r="K7223">
        <v>100</v>
      </c>
      <c r="L7223" s="5" t="s">
        <v>14220</v>
      </c>
      <c r="M7223" s="5" t="s">
        <v>54</v>
      </c>
      <c r="N7223">
        <v>4</v>
      </c>
      <c r="O7223" t="s">
        <v>85</v>
      </c>
      <c r="P7223" s="1">
        <v>45614</v>
      </c>
      <c r="Q7223" s="1">
        <v>45663</v>
      </c>
      <c r="R7223">
        <v>2039</v>
      </c>
      <c r="S7223" s="4">
        <v>8.1999999999999993</v>
      </c>
      <c r="T7223" t="s">
        <v>243</v>
      </c>
    </row>
    <row r="7224" spans="1:20" x14ac:dyDescent="0.35">
      <c r="A7224" t="s">
        <v>14221</v>
      </c>
      <c r="B7224" s="5" t="s">
        <v>174</v>
      </c>
      <c r="C7224" s="6">
        <v>102248</v>
      </c>
      <c r="D7224" t="s">
        <v>120</v>
      </c>
      <c r="E7224">
        <v>92023</v>
      </c>
      <c r="F7224" s="5" t="s">
        <v>50</v>
      </c>
      <c r="G7224" s="5" t="s">
        <v>42</v>
      </c>
      <c r="H7224" s="5" t="s">
        <v>121</v>
      </c>
      <c r="I7224" t="s">
        <v>44</v>
      </c>
      <c r="J7224" t="s">
        <v>491</v>
      </c>
      <c r="K7224">
        <v>0</v>
      </c>
      <c r="L7224" s="5" t="s">
        <v>14222</v>
      </c>
      <c r="M7224" s="5" t="s">
        <v>54</v>
      </c>
      <c r="N7224">
        <v>2</v>
      </c>
      <c r="O7224" t="s">
        <v>141</v>
      </c>
      <c r="P7224" s="1">
        <v>45360</v>
      </c>
      <c r="Q7224" s="1">
        <v>45381</v>
      </c>
      <c r="R7224">
        <v>1863</v>
      </c>
      <c r="S7224" s="4">
        <v>9.9</v>
      </c>
      <c r="T7224" t="s">
        <v>210</v>
      </c>
    </row>
    <row r="7225" spans="1:20" x14ac:dyDescent="0.35">
      <c r="A7225" t="s">
        <v>14223</v>
      </c>
      <c r="B7225" s="5" t="s">
        <v>28800</v>
      </c>
      <c r="C7225" s="6">
        <v>72700</v>
      </c>
      <c r="D7225" t="s">
        <v>22</v>
      </c>
      <c r="E7225">
        <v>72700</v>
      </c>
      <c r="F7225" s="5" t="s">
        <v>50</v>
      </c>
      <c r="G7225" s="5" t="s">
        <v>24</v>
      </c>
      <c r="H7225" s="5" t="s">
        <v>165</v>
      </c>
      <c r="I7225" t="s">
        <v>44</v>
      </c>
      <c r="J7225" t="s">
        <v>165</v>
      </c>
      <c r="K7225">
        <v>100</v>
      </c>
      <c r="L7225" s="5" t="s">
        <v>14224</v>
      </c>
      <c r="M7225" s="5" t="s">
        <v>54</v>
      </c>
      <c r="N7225">
        <v>4</v>
      </c>
      <c r="O7225" t="s">
        <v>85</v>
      </c>
      <c r="P7225" s="1">
        <v>45614</v>
      </c>
      <c r="Q7225" s="1">
        <v>45630</v>
      </c>
      <c r="R7225">
        <v>1842</v>
      </c>
      <c r="S7225" s="4">
        <v>5.6</v>
      </c>
      <c r="T7225" t="s">
        <v>63</v>
      </c>
    </row>
    <row r="7226" spans="1:20" x14ac:dyDescent="0.35">
      <c r="A7226" t="s">
        <v>14225</v>
      </c>
      <c r="B7226" s="5" t="s">
        <v>28799</v>
      </c>
      <c r="C7226" s="6">
        <v>101760</v>
      </c>
      <c r="D7226" t="s">
        <v>22</v>
      </c>
      <c r="E7226">
        <v>101760</v>
      </c>
      <c r="F7226" s="5" t="s">
        <v>50</v>
      </c>
      <c r="G7226" s="5" t="s">
        <v>51</v>
      </c>
      <c r="H7226" s="5" t="s">
        <v>129</v>
      </c>
      <c r="I7226" t="s">
        <v>35</v>
      </c>
      <c r="J7226" t="s">
        <v>129</v>
      </c>
      <c r="K7226">
        <v>50</v>
      </c>
      <c r="L7226" s="5" t="s">
        <v>14226</v>
      </c>
      <c r="M7226" s="5" t="s">
        <v>28</v>
      </c>
      <c r="N7226">
        <v>3</v>
      </c>
      <c r="O7226" t="s">
        <v>167</v>
      </c>
      <c r="P7226" s="1">
        <v>45341</v>
      </c>
      <c r="Q7226" s="1">
        <v>45364</v>
      </c>
      <c r="R7226">
        <v>2062</v>
      </c>
      <c r="S7226" s="4">
        <v>6.9</v>
      </c>
      <c r="T7226" t="s">
        <v>277</v>
      </c>
    </row>
    <row r="7227" spans="1:20" x14ac:dyDescent="0.35">
      <c r="A7227" t="s">
        <v>14227</v>
      </c>
      <c r="B7227" s="5" t="s">
        <v>28800</v>
      </c>
      <c r="C7227" s="6">
        <v>75850</v>
      </c>
      <c r="D7227" t="s">
        <v>22</v>
      </c>
      <c r="E7227">
        <v>75850</v>
      </c>
      <c r="F7227" s="5" t="s">
        <v>50</v>
      </c>
      <c r="G7227" s="5" t="s">
        <v>24</v>
      </c>
      <c r="H7227" s="5" t="s">
        <v>191</v>
      </c>
      <c r="I7227" t="s">
        <v>44</v>
      </c>
      <c r="J7227" t="s">
        <v>191</v>
      </c>
      <c r="K7227">
        <v>0</v>
      </c>
      <c r="L7227" s="5" t="s">
        <v>14228</v>
      </c>
      <c r="M7227" s="5" t="s">
        <v>37</v>
      </c>
      <c r="N7227">
        <v>4</v>
      </c>
      <c r="O7227" t="s">
        <v>167</v>
      </c>
      <c r="P7227" s="1">
        <v>45415</v>
      </c>
      <c r="Q7227" s="1">
        <v>45469</v>
      </c>
      <c r="R7227">
        <v>969</v>
      </c>
      <c r="S7227" s="4">
        <v>8.4</v>
      </c>
      <c r="T7227" t="s">
        <v>38</v>
      </c>
    </row>
    <row r="7228" spans="1:20" x14ac:dyDescent="0.35">
      <c r="A7228" t="s">
        <v>14229</v>
      </c>
      <c r="B7228" s="5" t="s">
        <v>57</v>
      </c>
      <c r="C7228" s="6">
        <v>54596</v>
      </c>
      <c r="D7228" t="s">
        <v>41</v>
      </c>
      <c r="E7228">
        <v>46407</v>
      </c>
      <c r="F7228" s="5" t="s">
        <v>58</v>
      </c>
      <c r="G7228" s="5" t="s">
        <v>51</v>
      </c>
      <c r="H7228" s="5" t="s">
        <v>151</v>
      </c>
      <c r="I7228" t="s">
        <v>26</v>
      </c>
      <c r="J7228" t="s">
        <v>151</v>
      </c>
      <c r="K7228">
        <v>100</v>
      </c>
      <c r="L7228" s="5" t="s">
        <v>14230</v>
      </c>
      <c r="M7228" s="5" t="s">
        <v>37</v>
      </c>
      <c r="N7228">
        <v>1</v>
      </c>
      <c r="O7228" t="s">
        <v>71</v>
      </c>
      <c r="P7228" s="1">
        <v>45669</v>
      </c>
      <c r="Q7228" s="1">
        <v>45729</v>
      </c>
      <c r="R7228">
        <v>1823</v>
      </c>
      <c r="S7228" s="4">
        <v>9.4</v>
      </c>
      <c r="T7228" t="s">
        <v>243</v>
      </c>
    </row>
    <row r="7229" spans="1:20" x14ac:dyDescent="0.35">
      <c r="A7229" t="s">
        <v>14231</v>
      </c>
      <c r="B7229" s="5" t="s">
        <v>28802</v>
      </c>
      <c r="C7229" s="6">
        <v>133583</v>
      </c>
      <c r="D7229" t="s">
        <v>81</v>
      </c>
      <c r="E7229">
        <v>180337</v>
      </c>
      <c r="F7229" s="5" t="s">
        <v>23</v>
      </c>
      <c r="G7229" s="5" t="s">
        <v>24</v>
      </c>
      <c r="H7229" s="5" t="s">
        <v>82</v>
      </c>
      <c r="I7229" t="s">
        <v>44</v>
      </c>
      <c r="J7229" t="s">
        <v>82</v>
      </c>
      <c r="K7229">
        <v>100</v>
      </c>
      <c r="L7229" s="5" t="s">
        <v>14232</v>
      </c>
      <c r="M7229" s="5" t="s">
        <v>37</v>
      </c>
      <c r="N7229">
        <v>11</v>
      </c>
      <c r="O7229" t="s">
        <v>167</v>
      </c>
      <c r="P7229" s="1">
        <v>45569</v>
      </c>
      <c r="Q7229" s="1">
        <v>45583</v>
      </c>
      <c r="R7229">
        <v>1642</v>
      </c>
      <c r="S7229" s="4">
        <v>6.8</v>
      </c>
      <c r="T7229" t="s">
        <v>277</v>
      </c>
    </row>
    <row r="7230" spans="1:20" x14ac:dyDescent="0.35">
      <c r="A7230" t="s">
        <v>14233</v>
      </c>
      <c r="B7230" s="5" t="s">
        <v>179</v>
      </c>
      <c r="C7230" s="6">
        <v>75968</v>
      </c>
      <c r="D7230" t="s">
        <v>74</v>
      </c>
      <c r="E7230">
        <v>94960</v>
      </c>
      <c r="F7230" s="5" t="s">
        <v>50</v>
      </c>
      <c r="G7230" s="5" t="s">
        <v>51</v>
      </c>
      <c r="H7230" s="5" t="s">
        <v>75</v>
      </c>
      <c r="I7230" t="s">
        <v>26</v>
      </c>
      <c r="J7230" t="s">
        <v>75</v>
      </c>
      <c r="K7230">
        <v>100</v>
      </c>
      <c r="L7230" s="5" t="s">
        <v>14234</v>
      </c>
      <c r="M7230" s="5" t="s">
        <v>70</v>
      </c>
      <c r="N7230">
        <v>4</v>
      </c>
      <c r="O7230" t="s">
        <v>172</v>
      </c>
      <c r="P7230" s="1">
        <v>45484</v>
      </c>
      <c r="Q7230" s="1">
        <v>45521</v>
      </c>
      <c r="R7230">
        <v>1020</v>
      </c>
      <c r="S7230" s="4">
        <v>8</v>
      </c>
      <c r="T7230" t="s">
        <v>47</v>
      </c>
    </row>
    <row r="7231" spans="1:20" x14ac:dyDescent="0.35">
      <c r="A7231" t="s">
        <v>14235</v>
      </c>
      <c r="B7231" s="5" t="s">
        <v>28799</v>
      </c>
      <c r="C7231" s="6">
        <v>142238</v>
      </c>
      <c r="D7231" t="s">
        <v>81</v>
      </c>
      <c r="E7231">
        <v>192021</v>
      </c>
      <c r="F7231" s="5" t="s">
        <v>66</v>
      </c>
      <c r="G7231" s="5" t="s">
        <v>59</v>
      </c>
      <c r="H7231" s="5" t="s">
        <v>82</v>
      </c>
      <c r="I7231" t="s">
        <v>35</v>
      </c>
      <c r="J7231" t="s">
        <v>82</v>
      </c>
      <c r="K7231">
        <v>50</v>
      </c>
      <c r="L7231" s="5" t="s">
        <v>14236</v>
      </c>
      <c r="M7231" s="5" t="s">
        <v>54</v>
      </c>
      <c r="N7231">
        <v>7</v>
      </c>
      <c r="O7231" t="s">
        <v>88</v>
      </c>
      <c r="P7231" s="1">
        <v>45476</v>
      </c>
      <c r="Q7231" s="1">
        <v>45520</v>
      </c>
      <c r="R7231">
        <v>978</v>
      </c>
      <c r="S7231" s="4">
        <v>6.3</v>
      </c>
      <c r="T7231" t="s">
        <v>79</v>
      </c>
    </row>
    <row r="7232" spans="1:20" x14ac:dyDescent="0.35">
      <c r="A7232" t="s">
        <v>14237</v>
      </c>
      <c r="B7232" s="5" t="s">
        <v>91</v>
      </c>
      <c r="C7232" s="6">
        <v>211317</v>
      </c>
      <c r="D7232" t="s">
        <v>22</v>
      </c>
      <c r="E7232">
        <v>211317</v>
      </c>
      <c r="F7232" s="5" t="s">
        <v>23</v>
      </c>
      <c r="G7232" s="5" t="s">
        <v>51</v>
      </c>
      <c r="H7232" s="5" t="s">
        <v>191</v>
      </c>
      <c r="I7232" t="s">
        <v>35</v>
      </c>
      <c r="J7232" t="s">
        <v>191</v>
      </c>
      <c r="K7232">
        <v>0</v>
      </c>
      <c r="L7232" s="5" t="s">
        <v>14238</v>
      </c>
      <c r="M7232" s="5" t="s">
        <v>70</v>
      </c>
      <c r="N7232">
        <v>13</v>
      </c>
      <c r="O7232" t="s">
        <v>85</v>
      </c>
      <c r="P7232" s="1">
        <v>45675</v>
      </c>
      <c r="Q7232" s="1">
        <v>45734</v>
      </c>
      <c r="R7232">
        <v>990</v>
      </c>
      <c r="S7232" s="4">
        <v>6.7</v>
      </c>
      <c r="T7232" t="s">
        <v>108</v>
      </c>
    </row>
    <row r="7233" spans="1:20" x14ac:dyDescent="0.35">
      <c r="A7233" t="s">
        <v>14239</v>
      </c>
      <c r="B7233" s="5" t="s">
        <v>40</v>
      </c>
      <c r="C7233" s="6">
        <v>260422</v>
      </c>
      <c r="D7233" t="s">
        <v>41</v>
      </c>
      <c r="E7233">
        <v>221359</v>
      </c>
      <c r="F7233" s="5" t="s">
        <v>23</v>
      </c>
      <c r="G7233" s="5" t="s">
        <v>59</v>
      </c>
      <c r="H7233" s="5" t="s">
        <v>43</v>
      </c>
      <c r="I7233" t="s">
        <v>35</v>
      </c>
      <c r="J7233" t="s">
        <v>43</v>
      </c>
      <c r="K7233">
        <v>0</v>
      </c>
      <c r="L7233" s="5" t="s">
        <v>14240</v>
      </c>
      <c r="M7233" s="5" t="s">
        <v>54</v>
      </c>
      <c r="N7233">
        <v>15</v>
      </c>
      <c r="O7233" t="s">
        <v>131</v>
      </c>
      <c r="P7233" s="1">
        <v>45460</v>
      </c>
      <c r="Q7233" s="1">
        <v>45517</v>
      </c>
      <c r="R7233">
        <v>2056</v>
      </c>
      <c r="S7233" s="4">
        <v>9.5</v>
      </c>
      <c r="T7233" t="s">
        <v>103</v>
      </c>
    </row>
    <row r="7234" spans="1:20" x14ac:dyDescent="0.35">
      <c r="A7234" t="s">
        <v>14241</v>
      </c>
      <c r="B7234" s="5" t="s">
        <v>179</v>
      </c>
      <c r="C7234" s="6">
        <v>203781</v>
      </c>
      <c r="D7234" t="s">
        <v>74</v>
      </c>
      <c r="E7234">
        <v>254726</v>
      </c>
      <c r="F7234" s="5" t="s">
        <v>23</v>
      </c>
      <c r="G7234" s="5" t="s">
        <v>51</v>
      </c>
      <c r="H7234" s="5" t="s">
        <v>75</v>
      </c>
      <c r="I7234" t="s">
        <v>44</v>
      </c>
      <c r="J7234" t="s">
        <v>75</v>
      </c>
      <c r="K7234">
        <v>0</v>
      </c>
      <c r="L7234" s="5" t="s">
        <v>14242</v>
      </c>
      <c r="M7234" s="5" t="s">
        <v>54</v>
      </c>
      <c r="N7234">
        <v>11</v>
      </c>
      <c r="O7234" t="s">
        <v>112</v>
      </c>
      <c r="P7234" s="1">
        <v>45615</v>
      </c>
      <c r="Q7234" s="1">
        <v>45645</v>
      </c>
      <c r="R7234">
        <v>1698</v>
      </c>
      <c r="S7234" s="4">
        <v>10</v>
      </c>
      <c r="T7234" t="s">
        <v>136</v>
      </c>
    </row>
    <row r="7235" spans="1:20" x14ac:dyDescent="0.35">
      <c r="A7235" t="s">
        <v>14243</v>
      </c>
      <c r="B7235" s="5" t="s">
        <v>91</v>
      </c>
      <c r="C7235" s="6">
        <v>53311</v>
      </c>
      <c r="D7235" t="s">
        <v>22</v>
      </c>
      <c r="E7235">
        <v>53311</v>
      </c>
      <c r="F7235" s="5" t="s">
        <v>66</v>
      </c>
      <c r="G7235" s="5" t="s">
        <v>24</v>
      </c>
      <c r="H7235" s="5" t="s">
        <v>116</v>
      </c>
      <c r="I7235" t="s">
        <v>26</v>
      </c>
      <c r="J7235" t="s">
        <v>116</v>
      </c>
      <c r="K7235">
        <v>0</v>
      </c>
      <c r="L7235" s="5" t="s">
        <v>14244</v>
      </c>
      <c r="M7235" s="5" t="s">
        <v>28</v>
      </c>
      <c r="N7235">
        <v>8</v>
      </c>
      <c r="O7235" t="s">
        <v>29</v>
      </c>
      <c r="P7235" s="1">
        <v>45766</v>
      </c>
      <c r="Q7235" s="1">
        <v>45823</v>
      </c>
      <c r="R7235">
        <v>727</v>
      </c>
      <c r="S7235" s="4">
        <v>5.4</v>
      </c>
      <c r="T7235" t="s">
        <v>38</v>
      </c>
    </row>
    <row r="7236" spans="1:20" x14ac:dyDescent="0.35">
      <c r="A7236" t="s">
        <v>14245</v>
      </c>
      <c r="B7236" s="5" t="s">
        <v>28799</v>
      </c>
      <c r="C7236" s="6">
        <v>111471</v>
      </c>
      <c r="D7236" t="s">
        <v>33</v>
      </c>
      <c r="E7236">
        <v>12261810</v>
      </c>
      <c r="F7236" s="5" t="s">
        <v>66</v>
      </c>
      <c r="G7236" s="5" t="s">
        <v>51</v>
      </c>
      <c r="H7236" s="5" t="s">
        <v>34</v>
      </c>
      <c r="I7236" t="s">
        <v>44</v>
      </c>
      <c r="J7236" t="s">
        <v>34</v>
      </c>
      <c r="K7236">
        <v>100</v>
      </c>
      <c r="L7236" s="5" t="s">
        <v>14246</v>
      </c>
      <c r="M7236" s="5" t="s">
        <v>37</v>
      </c>
      <c r="N7236">
        <v>6</v>
      </c>
      <c r="O7236" t="s">
        <v>112</v>
      </c>
      <c r="P7236" s="1">
        <v>45427</v>
      </c>
      <c r="Q7236" s="1">
        <v>45494</v>
      </c>
      <c r="R7236">
        <v>597</v>
      </c>
      <c r="S7236" s="4">
        <v>7.5</v>
      </c>
      <c r="T7236" t="s">
        <v>118</v>
      </c>
    </row>
    <row r="7237" spans="1:20" x14ac:dyDescent="0.35">
      <c r="A7237" t="s">
        <v>14247</v>
      </c>
      <c r="B7237" s="5" t="s">
        <v>57</v>
      </c>
      <c r="C7237" s="6">
        <v>195168</v>
      </c>
      <c r="D7237" t="s">
        <v>41</v>
      </c>
      <c r="E7237">
        <v>165893</v>
      </c>
      <c r="F7237" s="5" t="s">
        <v>23</v>
      </c>
      <c r="G7237" s="5" t="s">
        <v>24</v>
      </c>
      <c r="H7237" s="5" t="s">
        <v>43</v>
      </c>
      <c r="I7237" t="s">
        <v>44</v>
      </c>
      <c r="J7237" t="s">
        <v>491</v>
      </c>
      <c r="K7237">
        <v>50</v>
      </c>
      <c r="L7237" s="5" t="s">
        <v>14248</v>
      </c>
      <c r="M7237" s="5" t="s">
        <v>70</v>
      </c>
      <c r="N7237">
        <v>11</v>
      </c>
      <c r="O7237" t="s">
        <v>88</v>
      </c>
      <c r="P7237" s="1">
        <v>45655</v>
      </c>
      <c r="Q7237" s="1">
        <v>45691</v>
      </c>
      <c r="R7237">
        <v>1452</v>
      </c>
      <c r="S7237" s="4">
        <v>8.1999999999999993</v>
      </c>
      <c r="T7237" t="s">
        <v>63</v>
      </c>
    </row>
    <row r="7238" spans="1:20" x14ac:dyDescent="0.35">
      <c r="A7238" t="s">
        <v>14249</v>
      </c>
      <c r="B7238" s="5" t="s">
        <v>28799</v>
      </c>
      <c r="C7238" s="6">
        <v>48863</v>
      </c>
      <c r="D7238" t="s">
        <v>22</v>
      </c>
      <c r="E7238">
        <v>48863</v>
      </c>
      <c r="F7238" s="5" t="s">
        <v>58</v>
      </c>
      <c r="G7238" s="5" t="s">
        <v>51</v>
      </c>
      <c r="H7238" s="5" t="s">
        <v>52</v>
      </c>
      <c r="I7238" t="s">
        <v>44</v>
      </c>
      <c r="J7238" t="s">
        <v>52</v>
      </c>
      <c r="K7238">
        <v>50</v>
      </c>
      <c r="L7238" s="5" t="s">
        <v>14250</v>
      </c>
      <c r="M7238" s="5" t="s">
        <v>37</v>
      </c>
      <c r="N7238">
        <v>0</v>
      </c>
      <c r="O7238" t="s">
        <v>29</v>
      </c>
      <c r="P7238" s="1">
        <v>45747</v>
      </c>
      <c r="Q7238" s="1">
        <v>45799</v>
      </c>
      <c r="R7238">
        <v>870</v>
      </c>
      <c r="S7238" s="4">
        <v>7.7</v>
      </c>
      <c r="T7238" t="s">
        <v>63</v>
      </c>
    </row>
    <row r="7239" spans="1:20" x14ac:dyDescent="0.35">
      <c r="A7239" t="s">
        <v>14251</v>
      </c>
      <c r="B7239" s="5" t="s">
        <v>73</v>
      </c>
      <c r="C7239" s="6">
        <v>272513</v>
      </c>
      <c r="D7239" t="s">
        <v>120</v>
      </c>
      <c r="E7239">
        <v>245262</v>
      </c>
      <c r="F7239" s="5" t="s">
        <v>23</v>
      </c>
      <c r="G7239" s="5" t="s">
        <v>42</v>
      </c>
      <c r="H7239" s="5" t="s">
        <v>121</v>
      </c>
      <c r="I7239" t="s">
        <v>35</v>
      </c>
      <c r="J7239" t="s">
        <v>121</v>
      </c>
      <c r="K7239">
        <v>50</v>
      </c>
      <c r="L7239" s="5" t="s">
        <v>14252</v>
      </c>
      <c r="M7239" s="5" t="s">
        <v>70</v>
      </c>
      <c r="N7239">
        <v>16</v>
      </c>
      <c r="O7239" t="s">
        <v>141</v>
      </c>
      <c r="P7239" s="1">
        <v>45584</v>
      </c>
      <c r="Q7239" s="1">
        <v>45642</v>
      </c>
      <c r="R7239">
        <v>2456</v>
      </c>
      <c r="S7239" s="4">
        <v>9.1</v>
      </c>
      <c r="T7239" t="s">
        <v>79</v>
      </c>
    </row>
    <row r="7240" spans="1:20" x14ac:dyDescent="0.35">
      <c r="A7240" t="s">
        <v>14253</v>
      </c>
      <c r="B7240" s="5" t="s">
        <v>145</v>
      </c>
      <c r="C7240" s="6">
        <v>180571</v>
      </c>
      <c r="D7240" t="s">
        <v>22</v>
      </c>
      <c r="E7240">
        <v>180571</v>
      </c>
      <c r="F7240" s="5" t="s">
        <v>23</v>
      </c>
      <c r="G7240" s="5" t="s">
        <v>42</v>
      </c>
      <c r="H7240" s="5" t="s">
        <v>25</v>
      </c>
      <c r="I7240" t="s">
        <v>35</v>
      </c>
      <c r="J7240" t="s">
        <v>522</v>
      </c>
      <c r="K7240">
        <v>0</v>
      </c>
      <c r="L7240" s="5" t="s">
        <v>14254</v>
      </c>
      <c r="M7240" s="5" t="s">
        <v>37</v>
      </c>
      <c r="N7240">
        <v>19</v>
      </c>
      <c r="O7240" t="s">
        <v>78</v>
      </c>
      <c r="P7240" s="1">
        <v>45734</v>
      </c>
      <c r="Q7240" s="1">
        <v>45803</v>
      </c>
      <c r="R7240">
        <v>642</v>
      </c>
      <c r="S7240" s="4">
        <v>7.3</v>
      </c>
      <c r="T7240" t="s">
        <v>243</v>
      </c>
    </row>
    <row r="7241" spans="1:20" x14ac:dyDescent="0.35">
      <c r="A7241" t="s">
        <v>14255</v>
      </c>
      <c r="B7241" s="5" t="s">
        <v>21</v>
      </c>
      <c r="C7241" s="6">
        <v>177014</v>
      </c>
      <c r="D7241" t="s">
        <v>22</v>
      </c>
      <c r="E7241">
        <v>177014</v>
      </c>
      <c r="F7241" s="5" t="s">
        <v>66</v>
      </c>
      <c r="G7241" s="5" t="s">
        <v>59</v>
      </c>
      <c r="H7241" s="5" t="s">
        <v>97</v>
      </c>
      <c r="I7241" t="s">
        <v>35</v>
      </c>
      <c r="J7241" t="s">
        <v>97</v>
      </c>
      <c r="K7241">
        <v>50</v>
      </c>
      <c r="L7241" s="5" t="s">
        <v>14256</v>
      </c>
      <c r="M7241" s="5" t="s">
        <v>70</v>
      </c>
      <c r="N7241">
        <v>7</v>
      </c>
      <c r="O7241" t="s">
        <v>46</v>
      </c>
      <c r="P7241" s="1">
        <v>45643</v>
      </c>
      <c r="Q7241" s="1">
        <v>45657</v>
      </c>
      <c r="R7241">
        <v>2171</v>
      </c>
      <c r="S7241" s="4">
        <v>6.1</v>
      </c>
      <c r="T7241" t="s">
        <v>118</v>
      </c>
    </row>
    <row r="7242" spans="1:20" x14ac:dyDescent="0.35">
      <c r="A7242" t="s">
        <v>14257</v>
      </c>
      <c r="B7242" s="5" t="s">
        <v>28802</v>
      </c>
      <c r="C7242" s="6">
        <v>105629</v>
      </c>
      <c r="D7242" t="s">
        <v>22</v>
      </c>
      <c r="E7242">
        <v>105629</v>
      </c>
      <c r="F7242" s="5" t="s">
        <v>58</v>
      </c>
      <c r="G7242" s="5" t="s">
        <v>51</v>
      </c>
      <c r="H7242" s="5" t="s">
        <v>101</v>
      </c>
      <c r="I7242" t="s">
        <v>35</v>
      </c>
      <c r="J7242" t="s">
        <v>52</v>
      </c>
      <c r="K7242">
        <v>50</v>
      </c>
      <c r="L7242" s="5" t="s">
        <v>14258</v>
      </c>
      <c r="M7242" s="5" t="s">
        <v>37</v>
      </c>
      <c r="N7242">
        <v>0</v>
      </c>
      <c r="O7242" t="s">
        <v>141</v>
      </c>
      <c r="P7242" s="1">
        <v>45593</v>
      </c>
      <c r="Q7242" s="1">
        <v>45615</v>
      </c>
      <c r="R7242">
        <v>1188</v>
      </c>
      <c r="S7242" s="4">
        <v>8.6</v>
      </c>
      <c r="T7242" t="s">
        <v>55</v>
      </c>
    </row>
    <row r="7243" spans="1:20" x14ac:dyDescent="0.35">
      <c r="A7243" t="s">
        <v>14259</v>
      </c>
      <c r="B7243" s="5" t="s">
        <v>217</v>
      </c>
      <c r="C7243" s="6">
        <v>201624</v>
      </c>
      <c r="D7243" t="s">
        <v>22</v>
      </c>
      <c r="E7243">
        <v>201624</v>
      </c>
      <c r="F7243" s="5" t="s">
        <v>23</v>
      </c>
      <c r="G7243" s="5" t="s">
        <v>51</v>
      </c>
      <c r="H7243" s="5" t="s">
        <v>129</v>
      </c>
      <c r="I7243" t="s">
        <v>44</v>
      </c>
      <c r="J7243" t="s">
        <v>1449</v>
      </c>
      <c r="K7243">
        <v>50</v>
      </c>
      <c r="L7243" s="5" t="s">
        <v>14260</v>
      </c>
      <c r="M7243" s="5" t="s">
        <v>37</v>
      </c>
      <c r="N7243">
        <v>11</v>
      </c>
      <c r="O7243" t="s">
        <v>71</v>
      </c>
      <c r="P7243" s="1">
        <v>45574</v>
      </c>
      <c r="Q7243" s="1">
        <v>45639</v>
      </c>
      <c r="R7243">
        <v>1376</v>
      </c>
      <c r="S7243" s="4">
        <v>7.5</v>
      </c>
      <c r="T7243" t="s">
        <v>118</v>
      </c>
    </row>
    <row r="7244" spans="1:20" x14ac:dyDescent="0.35">
      <c r="A7244" t="s">
        <v>14261</v>
      </c>
      <c r="B7244" s="5" t="s">
        <v>217</v>
      </c>
      <c r="C7244" s="6">
        <v>131783</v>
      </c>
      <c r="D7244" t="s">
        <v>41</v>
      </c>
      <c r="E7244">
        <v>112016</v>
      </c>
      <c r="F7244" s="5" t="s">
        <v>66</v>
      </c>
      <c r="G7244" s="5" t="s">
        <v>42</v>
      </c>
      <c r="H7244" s="5" t="s">
        <v>60</v>
      </c>
      <c r="I7244" t="s">
        <v>35</v>
      </c>
      <c r="J7244" t="s">
        <v>480</v>
      </c>
      <c r="K7244">
        <v>100</v>
      </c>
      <c r="L7244" s="5" t="s">
        <v>14262</v>
      </c>
      <c r="M7244" s="5" t="s">
        <v>28</v>
      </c>
      <c r="N7244">
        <v>5</v>
      </c>
      <c r="O7244" t="s">
        <v>78</v>
      </c>
      <c r="P7244" s="1">
        <v>45777</v>
      </c>
      <c r="Q7244" s="1">
        <v>45842</v>
      </c>
      <c r="R7244">
        <v>548</v>
      </c>
      <c r="S7244" s="4">
        <v>8.6</v>
      </c>
      <c r="T7244" t="s">
        <v>95</v>
      </c>
    </row>
    <row r="7245" spans="1:20" x14ac:dyDescent="0.35">
      <c r="A7245" t="s">
        <v>14263</v>
      </c>
      <c r="B7245" s="5" t="s">
        <v>217</v>
      </c>
      <c r="C7245" s="6">
        <v>75289</v>
      </c>
      <c r="D7245" t="s">
        <v>22</v>
      </c>
      <c r="E7245">
        <v>75289</v>
      </c>
      <c r="F7245" s="5" t="s">
        <v>58</v>
      </c>
      <c r="G7245" s="5" t="s">
        <v>51</v>
      </c>
      <c r="H7245" s="5" t="s">
        <v>25</v>
      </c>
      <c r="I7245" t="s">
        <v>35</v>
      </c>
      <c r="J7245" t="s">
        <v>25</v>
      </c>
      <c r="K7245">
        <v>100</v>
      </c>
      <c r="L7245" s="5" t="s">
        <v>14264</v>
      </c>
      <c r="M7245" s="5" t="s">
        <v>37</v>
      </c>
      <c r="N7245">
        <v>0</v>
      </c>
      <c r="O7245" t="s">
        <v>135</v>
      </c>
      <c r="P7245" s="1">
        <v>45353</v>
      </c>
      <c r="Q7245" s="1">
        <v>45410</v>
      </c>
      <c r="R7245">
        <v>1011</v>
      </c>
      <c r="S7245" s="4">
        <v>8.3000000000000007</v>
      </c>
      <c r="T7245" t="s">
        <v>47</v>
      </c>
    </row>
    <row r="7246" spans="1:20" x14ac:dyDescent="0.35">
      <c r="A7246" t="s">
        <v>14265</v>
      </c>
      <c r="B7246" s="5" t="s">
        <v>21</v>
      </c>
      <c r="C7246" s="6">
        <v>336868</v>
      </c>
      <c r="D7246" t="s">
        <v>22</v>
      </c>
      <c r="E7246">
        <v>336868</v>
      </c>
      <c r="F7246" s="5" t="s">
        <v>23</v>
      </c>
      <c r="G7246" s="5" t="s">
        <v>24</v>
      </c>
      <c r="H7246" s="5" t="s">
        <v>68</v>
      </c>
      <c r="I7246" t="s">
        <v>35</v>
      </c>
      <c r="J7246" t="s">
        <v>68</v>
      </c>
      <c r="K7246">
        <v>100</v>
      </c>
      <c r="L7246" s="5" t="s">
        <v>14266</v>
      </c>
      <c r="M7246" s="5" t="s">
        <v>70</v>
      </c>
      <c r="N7246">
        <v>14</v>
      </c>
      <c r="O7246" t="s">
        <v>147</v>
      </c>
      <c r="P7246" s="1">
        <v>45464</v>
      </c>
      <c r="Q7246" s="1">
        <v>45507</v>
      </c>
      <c r="R7246">
        <v>902</v>
      </c>
      <c r="S7246" s="4">
        <v>8.1</v>
      </c>
      <c r="T7246" t="s">
        <v>277</v>
      </c>
    </row>
    <row r="7247" spans="1:20" x14ac:dyDescent="0.35">
      <c r="A7247" t="s">
        <v>14267</v>
      </c>
      <c r="B7247" s="5" t="s">
        <v>28802</v>
      </c>
      <c r="C7247" s="6">
        <v>163534</v>
      </c>
      <c r="D7247" t="s">
        <v>41</v>
      </c>
      <c r="E7247">
        <v>139004</v>
      </c>
      <c r="F7247" s="5" t="s">
        <v>66</v>
      </c>
      <c r="G7247" s="5" t="s">
        <v>51</v>
      </c>
      <c r="H7247" s="5" t="s">
        <v>43</v>
      </c>
      <c r="I7247" t="s">
        <v>35</v>
      </c>
      <c r="J7247" t="s">
        <v>43</v>
      </c>
      <c r="K7247">
        <v>0</v>
      </c>
      <c r="L7247" s="5" t="s">
        <v>14268</v>
      </c>
      <c r="M7247" s="5" t="s">
        <v>70</v>
      </c>
      <c r="N7247">
        <v>7</v>
      </c>
      <c r="O7247" t="s">
        <v>85</v>
      </c>
      <c r="P7247" s="1">
        <v>45486</v>
      </c>
      <c r="Q7247" s="1">
        <v>45510</v>
      </c>
      <c r="R7247">
        <v>1179</v>
      </c>
      <c r="S7247" s="4">
        <v>6.7</v>
      </c>
      <c r="T7247" t="s">
        <v>103</v>
      </c>
    </row>
    <row r="7248" spans="1:20" x14ac:dyDescent="0.35">
      <c r="A7248" t="s">
        <v>14269</v>
      </c>
      <c r="B7248" s="5" t="s">
        <v>40</v>
      </c>
      <c r="C7248" s="6">
        <v>116592</v>
      </c>
      <c r="D7248" t="s">
        <v>22</v>
      </c>
      <c r="E7248">
        <v>116592</v>
      </c>
      <c r="F7248" s="5" t="s">
        <v>66</v>
      </c>
      <c r="G7248" s="5" t="s">
        <v>59</v>
      </c>
      <c r="H7248" s="5" t="s">
        <v>52</v>
      </c>
      <c r="I7248" t="s">
        <v>44</v>
      </c>
      <c r="J7248" t="s">
        <v>157</v>
      </c>
      <c r="K7248">
        <v>100</v>
      </c>
      <c r="L7248" s="5" t="s">
        <v>14270</v>
      </c>
      <c r="M7248" s="5" t="s">
        <v>54</v>
      </c>
      <c r="N7248">
        <v>9</v>
      </c>
      <c r="O7248" t="s">
        <v>112</v>
      </c>
      <c r="P7248" s="1">
        <v>45726</v>
      </c>
      <c r="Q7248" s="1">
        <v>45764</v>
      </c>
      <c r="R7248">
        <v>2130</v>
      </c>
      <c r="S7248" s="4">
        <v>8.6</v>
      </c>
      <c r="T7248" t="s">
        <v>38</v>
      </c>
    </row>
    <row r="7249" spans="1:20" x14ac:dyDescent="0.35">
      <c r="A7249" t="s">
        <v>14271</v>
      </c>
      <c r="B7249" s="5" t="s">
        <v>73</v>
      </c>
      <c r="C7249" s="6">
        <v>124845</v>
      </c>
      <c r="D7249" t="s">
        <v>33</v>
      </c>
      <c r="E7249">
        <v>13732950</v>
      </c>
      <c r="F7249" s="5" t="s">
        <v>66</v>
      </c>
      <c r="G7249" s="5" t="s">
        <v>51</v>
      </c>
      <c r="H7249" s="5" t="s">
        <v>34</v>
      </c>
      <c r="I7249" t="s">
        <v>35</v>
      </c>
      <c r="J7249" t="s">
        <v>1211</v>
      </c>
      <c r="K7249">
        <v>0</v>
      </c>
      <c r="L7249" s="5" t="s">
        <v>14272</v>
      </c>
      <c r="M7249" s="5" t="s">
        <v>37</v>
      </c>
      <c r="N7249">
        <v>9</v>
      </c>
      <c r="O7249" t="s">
        <v>71</v>
      </c>
      <c r="P7249" s="1">
        <v>45581</v>
      </c>
      <c r="Q7249" s="1">
        <v>45636</v>
      </c>
      <c r="R7249">
        <v>1028</v>
      </c>
      <c r="S7249" s="4">
        <v>7.3</v>
      </c>
      <c r="T7249" t="s">
        <v>103</v>
      </c>
    </row>
    <row r="7250" spans="1:20" x14ac:dyDescent="0.35">
      <c r="A7250" t="s">
        <v>14273</v>
      </c>
      <c r="B7250" s="5" t="s">
        <v>57</v>
      </c>
      <c r="C7250" s="6">
        <v>130238</v>
      </c>
      <c r="D7250" t="s">
        <v>22</v>
      </c>
      <c r="E7250">
        <v>130238</v>
      </c>
      <c r="F7250" s="5" t="s">
        <v>23</v>
      </c>
      <c r="G7250" s="5" t="s">
        <v>24</v>
      </c>
      <c r="H7250" s="5" t="s">
        <v>25</v>
      </c>
      <c r="I7250" t="s">
        <v>44</v>
      </c>
      <c r="J7250" t="s">
        <v>25</v>
      </c>
      <c r="K7250">
        <v>100</v>
      </c>
      <c r="L7250" s="5" t="s">
        <v>14274</v>
      </c>
      <c r="M7250" s="5" t="s">
        <v>70</v>
      </c>
      <c r="N7250">
        <v>10</v>
      </c>
      <c r="O7250" t="s">
        <v>85</v>
      </c>
      <c r="P7250" s="1">
        <v>45474</v>
      </c>
      <c r="Q7250" s="1">
        <v>45489</v>
      </c>
      <c r="R7250">
        <v>1080</v>
      </c>
      <c r="S7250" s="4">
        <v>8.9</v>
      </c>
      <c r="T7250" t="s">
        <v>277</v>
      </c>
    </row>
    <row r="7251" spans="1:20" x14ac:dyDescent="0.35">
      <c r="A7251" t="s">
        <v>14275</v>
      </c>
      <c r="B7251" s="5" t="s">
        <v>40</v>
      </c>
      <c r="C7251" s="6">
        <v>190431</v>
      </c>
      <c r="D7251" t="s">
        <v>74</v>
      </c>
      <c r="E7251">
        <v>238039</v>
      </c>
      <c r="F7251" s="5" t="s">
        <v>23</v>
      </c>
      <c r="G7251" s="5" t="s">
        <v>24</v>
      </c>
      <c r="H7251" s="5" t="s">
        <v>75</v>
      </c>
      <c r="I7251" t="s">
        <v>26</v>
      </c>
      <c r="J7251" t="s">
        <v>75</v>
      </c>
      <c r="K7251">
        <v>50</v>
      </c>
      <c r="L7251" s="5" t="s">
        <v>14276</v>
      </c>
      <c r="M7251" s="5" t="s">
        <v>70</v>
      </c>
      <c r="N7251">
        <v>19</v>
      </c>
      <c r="O7251" t="s">
        <v>112</v>
      </c>
      <c r="P7251" s="1">
        <v>45587</v>
      </c>
      <c r="Q7251" s="1">
        <v>45615</v>
      </c>
      <c r="R7251">
        <v>2125</v>
      </c>
      <c r="S7251" s="4">
        <v>7.1</v>
      </c>
      <c r="T7251" t="s">
        <v>47</v>
      </c>
    </row>
    <row r="7252" spans="1:20" x14ac:dyDescent="0.35">
      <c r="A7252" t="s">
        <v>14277</v>
      </c>
      <c r="B7252" s="5" t="s">
        <v>28802</v>
      </c>
      <c r="C7252" s="6">
        <v>21657</v>
      </c>
      <c r="D7252" t="s">
        <v>22</v>
      </c>
      <c r="E7252">
        <v>21657</v>
      </c>
      <c r="F7252" s="5" t="s">
        <v>58</v>
      </c>
      <c r="G7252" s="5" t="s">
        <v>42</v>
      </c>
      <c r="H7252" s="5" t="s">
        <v>116</v>
      </c>
      <c r="I7252" t="s">
        <v>35</v>
      </c>
      <c r="J7252" t="s">
        <v>116</v>
      </c>
      <c r="K7252">
        <v>50</v>
      </c>
      <c r="L7252" s="5" t="s">
        <v>14278</v>
      </c>
      <c r="M7252" s="5" t="s">
        <v>37</v>
      </c>
      <c r="N7252">
        <v>0</v>
      </c>
      <c r="O7252" t="s">
        <v>141</v>
      </c>
      <c r="P7252" s="1">
        <v>45299</v>
      </c>
      <c r="Q7252" s="1">
        <v>45326</v>
      </c>
      <c r="R7252">
        <v>790</v>
      </c>
      <c r="S7252" s="4">
        <v>5.0999999999999996</v>
      </c>
      <c r="T7252" t="s">
        <v>89</v>
      </c>
    </row>
    <row r="7253" spans="1:20" x14ac:dyDescent="0.35">
      <c r="A7253" t="s">
        <v>14279</v>
      </c>
      <c r="B7253" s="5" t="s">
        <v>40</v>
      </c>
      <c r="C7253" s="6">
        <v>120635</v>
      </c>
      <c r="D7253" t="s">
        <v>22</v>
      </c>
      <c r="E7253">
        <v>120635</v>
      </c>
      <c r="F7253" s="5" t="s">
        <v>50</v>
      </c>
      <c r="G7253" s="5" t="s">
        <v>24</v>
      </c>
      <c r="H7253" s="5" t="s">
        <v>129</v>
      </c>
      <c r="I7253" t="s">
        <v>35</v>
      </c>
      <c r="J7253" t="s">
        <v>129</v>
      </c>
      <c r="K7253">
        <v>100</v>
      </c>
      <c r="L7253" s="5" t="s">
        <v>14280</v>
      </c>
      <c r="M7253" s="5" t="s">
        <v>54</v>
      </c>
      <c r="N7253">
        <v>4</v>
      </c>
      <c r="O7253" t="s">
        <v>147</v>
      </c>
      <c r="P7253" s="1">
        <v>45714</v>
      </c>
      <c r="Q7253" s="1">
        <v>45734</v>
      </c>
      <c r="R7253">
        <v>1761</v>
      </c>
      <c r="S7253" s="4">
        <v>7</v>
      </c>
      <c r="T7253" t="s">
        <v>103</v>
      </c>
    </row>
    <row r="7254" spans="1:20" x14ac:dyDescent="0.35">
      <c r="A7254" t="s">
        <v>14281</v>
      </c>
      <c r="B7254" s="5" t="s">
        <v>28802</v>
      </c>
      <c r="C7254" s="6">
        <v>86185</v>
      </c>
      <c r="D7254" t="s">
        <v>22</v>
      </c>
      <c r="E7254">
        <v>86185</v>
      </c>
      <c r="F7254" s="5" t="s">
        <v>50</v>
      </c>
      <c r="G7254" s="5" t="s">
        <v>51</v>
      </c>
      <c r="H7254" s="5" t="s">
        <v>191</v>
      </c>
      <c r="I7254" t="s">
        <v>35</v>
      </c>
      <c r="J7254" t="s">
        <v>191</v>
      </c>
      <c r="K7254">
        <v>50</v>
      </c>
      <c r="L7254" s="5" t="s">
        <v>14282</v>
      </c>
      <c r="M7254" s="5" t="s">
        <v>37</v>
      </c>
      <c r="N7254">
        <v>4</v>
      </c>
      <c r="O7254" t="s">
        <v>88</v>
      </c>
      <c r="P7254" s="1">
        <v>45541</v>
      </c>
      <c r="Q7254" s="1">
        <v>45614</v>
      </c>
      <c r="R7254">
        <v>552</v>
      </c>
      <c r="S7254" s="4">
        <v>5.6</v>
      </c>
      <c r="T7254" t="s">
        <v>136</v>
      </c>
    </row>
    <row r="7255" spans="1:20" x14ac:dyDescent="0.35">
      <c r="A7255" t="s">
        <v>14283</v>
      </c>
      <c r="B7255" s="5" t="s">
        <v>28801</v>
      </c>
      <c r="C7255" s="6">
        <v>165333</v>
      </c>
      <c r="D7255" t="s">
        <v>74</v>
      </c>
      <c r="E7255">
        <v>206666</v>
      </c>
      <c r="F7255" s="5" t="s">
        <v>66</v>
      </c>
      <c r="G7255" s="5" t="s">
        <v>51</v>
      </c>
      <c r="H7255" s="5" t="s">
        <v>75</v>
      </c>
      <c r="I7255" t="s">
        <v>35</v>
      </c>
      <c r="J7255" t="s">
        <v>82</v>
      </c>
      <c r="K7255">
        <v>0</v>
      </c>
      <c r="L7255" s="5" t="s">
        <v>14284</v>
      </c>
      <c r="M7255" s="5" t="s">
        <v>28</v>
      </c>
      <c r="N7255">
        <v>9</v>
      </c>
      <c r="O7255" t="s">
        <v>135</v>
      </c>
      <c r="P7255" s="1">
        <v>45536</v>
      </c>
      <c r="Q7255" s="1">
        <v>45591</v>
      </c>
      <c r="R7255">
        <v>2165</v>
      </c>
      <c r="S7255" s="4">
        <v>6.6</v>
      </c>
      <c r="T7255" t="s">
        <v>108</v>
      </c>
    </row>
    <row r="7256" spans="1:20" x14ac:dyDescent="0.35">
      <c r="A7256" t="s">
        <v>14285</v>
      </c>
      <c r="B7256" s="5" t="s">
        <v>32</v>
      </c>
      <c r="C7256" s="6">
        <v>160948</v>
      </c>
      <c r="D7256" t="s">
        <v>22</v>
      </c>
      <c r="E7256">
        <v>160948</v>
      </c>
      <c r="F7256" s="5" t="s">
        <v>23</v>
      </c>
      <c r="G7256" s="5" t="s">
        <v>51</v>
      </c>
      <c r="H7256" s="5" t="s">
        <v>52</v>
      </c>
      <c r="I7256" t="s">
        <v>35</v>
      </c>
      <c r="J7256" t="s">
        <v>52</v>
      </c>
      <c r="K7256">
        <v>50</v>
      </c>
      <c r="L7256" s="5" t="s">
        <v>14286</v>
      </c>
      <c r="M7256" s="5" t="s">
        <v>70</v>
      </c>
      <c r="N7256">
        <v>15</v>
      </c>
      <c r="O7256" t="s">
        <v>62</v>
      </c>
      <c r="P7256" s="1">
        <v>45634</v>
      </c>
      <c r="Q7256" s="1">
        <v>45676</v>
      </c>
      <c r="R7256">
        <v>726</v>
      </c>
      <c r="S7256" s="4">
        <v>6.3</v>
      </c>
      <c r="T7256" t="s">
        <v>95</v>
      </c>
    </row>
    <row r="7257" spans="1:20" x14ac:dyDescent="0.35">
      <c r="A7257" t="s">
        <v>14287</v>
      </c>
      <c r="B7257" s="5" t="s">
        <v>100</v>
      </c>
      <c r="C7257" s="6">
        <v>74480</v>
      </c>
      <c r="D7257" t="s">
        <v>120</v>
      </c>
      <c r="E7257">
        <v>67032</v>
      </c>
      <c r="F7257" s="5" t="s">
        <v>58</v>
      </c>
      <c r="G7257" s="5" t="s">
        <v>42</v>
      </c>
      <c r="H7257" s="5" t="s">
        <v>121</v>
      </c>
      <c r="I7257" t="s">
        <v>26</v>
      </c>
      <c r="J7257" t="s">
        <v>121</v>
      </c>
      <c r="K7257">
        <v>50</v>
      </c>
      <c r="L7257" s="5" t="s">
        <v>14288</v>
      </c>
      <c r="M7257" s="5" t="s">
        <v>54</v>
      </c>
      <c r="N7257">
        <v>1</v>
      </c>
      <c r="O7257" t="s">
        <v>135</v>
      </c>
      <c r="P7257" s="1">
        <v>45405</v>
      </c>
      <c r="Q7257" s="1">
        <v>45473</v>
      </c>
      <c r="R7257">
        <v>1898</v>
      </c>
      <c r="S7257" s="4">
        <v>7.9</v>
      </c>
      <c r="T7257" t="s">
        <v>118</v>
      </c>
    </row>
    <row r="7258" spans="1:20" x14ac:dyDescent="0.35">
      <c r="A7258" t="s">
        <v>14289</v>
      </c>
      <c r="B7258" s="5" t="s">
        <v>21</v>
      </c>
      <c r="C7258" s="6">
        <v>64243</v>
      </c>
      <c r="D7258" t="s">
        <v>74</v>
      </c>
      <c r="E7258">
        <v>80304</v>
      </c>
      <c r="F7258" s="5" t="s">
        <v>58</v>
      </c>
      <c r="G7258" s="5" t="s">
        <v>24</v>
      </c>
      <c r="H7258" s="5" t="s">
        <v>75</v>
      </c>
      <c r="I7258" t="s">
        <v>35</v>
      </c>
      <c r="J7258" t="s">
        <v>75</v>
      </c>
      <c r="K7258">
        <v>0</v>
      </c>
      <c r="L7258" s="5" t="s">
        <v>4605</v>
      </c>
      <c r="M7258" s="5" t="s">
        <v>37</v>
      </c>
      <c r="N7258">
        <v>0</v>
      </c>
      <c r="O7258" t="s">
        <v>62</v>
      </c>
      <c r="P7258" s="1">
        <v>45591</v>
      </c>
      <c r="Q7258" s="1">
        <v>45647</v>
      </c>
      <c r="R7258">
        <v>1629</v>
      </c>
      <c r="S7258" s="4">
        <v>5.5</v>
      </c>
      <c r="T7258" t="s">
        <v>95</v>
      </c>
    </row>
    <row r="7259" spans="1:20" x14ac:dyDescent="0.35">
      <c r="A7259" t="s">
        <v>14290</v>
      </c>
      <c r="B7259" s="5" t="s">
        <v>40</v>
      </c>
      <c r="C7259" s="6">
        <v>86729</v>
      </c>
      <c r="D7259" t="s">
        <v>22</v>
      </c>
      <c r="E7259">
        <v>86729</v>
      </c>
      <c r="F7259" s="5" t="s">
        <v>50</v>
      </c>
      <c r="G7259" s="5" t="s">
        <v>42</v>
      </c>
      <c r="H7259" s="5" t="s">
        <v>25</v>
      </c>
      <c r="I7259" t="s">
        <v>44</v>
      </c>
      <c r="J7259" t="s">
        <v>121</v>
      </c>
      <c r="K7259">
        <v>100</v>
      </c>
      <c r="L7259" s="5" t="s">
        <v>14291</v>
      </c>
      <c r="M7259" s="5" t="s">
        <v>37</v>
      </c>
      <c r="N7259">
        <v>4</v>
      </c>
      <c r="O7259" t="s">
        <v>172</v>
      </c>
      <c r="P7259" s="1">
        <v>45520</v>
      </c>
      <c r="Q7259" s="1">
        <v>45566</v>
      </c>
      <c r="R7259">
        <v>1998</v>
      </c>
      <c r="S7259" s="4">
        <v>7.1</v>
      </c>
      <c r="T7259" t="s">
        <v>243</v>
      </c>
    </row>
    <row r="7260" spans="1:20" x14ac:dyDescent="0.35">
      <c r="A7260" t="s">
        <v>14292</v>
      </c>
      <c r="B7260" s="5" t="s">
        <v>162</v>
      </c>
      <c r="C7260" s="6">
        <v>72797</v>
      </c>
      <c r="D7260" t="s">
        <v>33</v>
      </c>
      <c r="E7260">
        <v>8007670</v>
      </c>
      <c r="F7260" s="5" t="s">
        <v>58</v>
      </c>
      <c r="G7260" s="5" t="s">
        <v>24</v>
      </c>
      <c r="H7260" s="5" t="s">
        <v>34</v>
      </c>
      <c r="I7260" t="s">
        <v>26</v>
      </c>
      <c r="J7260" t="s">
        <v>34</v>
      </c>
      <c r="K7260">
        <v>50</v>
      </c>
      <c r="L7260" s="5" t="s">
        <v>14293</v>
      </c>
      <c r="M7260" s="5" t="s">
        <v>70</v>
      </c>
      <c r="N7260">
        <v>1</v>
      </c>
      <c r="O7260" t="s">
        <v>85</v>
      </c>
      <c r="P7260" s="1">
        <v>45563</v>
      </c>
      <c r="Q7260" s="1">
        <v>45598</v>
      </c>
      <c r="R7260">
        <v>1471</v>
      </c>
      <c r="S7260" s="4">
        <v>8</v>
      </c>
      <c r="T7260" t="s">
        <v>95</v>
      </c>
    </row>
    <row r="7261" spans="1:20" x14ac:dyDescent="0.35">
      <c r="A7261" t="s">
        <v>14294</v>
      </c>
      <c r="B7261" s="5" t="s">
        <v>28802</v>
      </c>
      <c r="C7261" s="6">
        <v>124502</v>
      </c>
      <c r="D7261" t="s">
        <v>65</v>
      </c>
      <c r="E7261">
        <v>161853</v>
      </c>
      <c r="F7261" s="5" t="s">
        <v>66</v>
      </c>
      <c r="G7261" s="5" t="s">
        <v>24</v>
      </c>
      <c r="H7261" s="5" t="s">
        <v>67</v>
      </c>
      <c r="I7261" t="s">
        <v>44</v>
      </c>
      <c r="J7261" t="s">
        <v>67</v>
      </c>
      <c r="K7261">
        <v>100</v>
      </c>
      <c r="L7261" s="5" t="s">
        <v>14295</v>
      </c>
      <c r="M7261" s="5" t="s">
        <v>28</v>
      </c>
      <c r="N7261">
        <v>6</v>
      </c>
      <c r="O7261" t="s">
        <v>131</v>
      </c>
      <c r="P7261" s="1">
        <v>45293</v>
      </c>
      <c r="Q7261" s="1">
        <v>45319</v>
      </c>
      <c r="R7261">
        <v>619</v>
      </c>
      <c r="S7261" s="4">
        <v>9.5</v>
      </c>
      <c r="T7261" t="s">
        <v>63</v>
      </c>
    </row>
    <row r="7262" spans="1:20" x14ac:dyDescent="0.35">
      <c r="A7262" t="s">
        <v>14296</v>
      </c>
      <c r="B7262" s="5" t="s">
        <v>28801</v>
      </c>
      <c r="C7262" s="6">
        <v>271059</v>
      </c>
      <c r="D7262" t="s">
        <v>81</v>
      </c>
      <c r="E7262">
        <v>365930</v>
      </c>
      <c r="F7262" s="5" t="s">
        <v>23</v>
      </c>
      <c r="G7262" s="5" t="s">
        <v>42</v>
      </c>
      <c r="H7262" s="5" t="s">
        <v>82</v>
      </c>
      <c r="I7262" t="s">
        <v>35</v>
      </c>
      <c r="J7262" t="s">
        <v>299</v>
      </c>
      <c r="K7262">
        <v>100</v>
      </c>
      <c r="L7262" s="5" t="s">
        <v>14297</v>
      </c>
      <c r="M7262" s="5" t="s">
        <v>37</v>
      </c>
      <c r="N7262">
        <v>12</v>
      </c>
      <c r="O7262" t="s">
        <v>62</v>
      </c>
      <c r="P7262" s="1">
        <v>45676</v>
      </c>
      <c r="Q7262" s="1">
        <v>45703</v>
      </c>
      <c r="R7262">
        <v>1510</v>
      </c>
      <c r="S7262" s="4">
        <v>5.3</v>
      </c>
      <c r="T7262" t="s">
        <v>55</v>
      </c>
    </row>
    <row r="7263" spans="1:20" x14ac:dyDescent="0.35">
      <c r="A7263" t="s">
        <v>14298</v>
      </c>
      <c r="B7263" s="5" t="s">
        <v>28799</v>
      </c>
      <c r="C7263" s="6">
        <v>108790</v>
      </c>
      <c r="D7263" t="s">
        <v>41</v>
      </c>
      <c r="E7263">
        <v>92472</v>
      </c>
      <c r="F7263" s="5" t="s">
        <v>50</v>
      </c>
      <c r="G7263" s="5" t="s">
        <v>42</v>
      </c>
      <c r="H7263" s="5" t="s">
        <v>126</v>
      </c>
      <c r="I7263" t="s">
        <v>26</v>
      </c>
      <c r="J7263" t="s">
        <v>101</v>
      </c>
      <c r="K7263">
        <v>0</v>
      </c>
      <c r="L7263" s="5" t="s">
        <v>7369</v>
      </c>
      <c r="M7263" s="5" t="s">
        <v>54</v>
      </c>
      <c r="N7263">
        <v>3</v>
      </c>
      <c r="O7263" t="s">
        <v>147</v>
      </c>
      <c r="P7263" s="1">
        <v>45416</v>
      </c>
      <c r="Q7263" s="1">
        <v>45435</v>
      </c>
      <c r="R7263">
        <v>1626</v>
      </c>
      <c r="S7263" s="4">
        <v>9.1</v>
      </c>
      <c r="T7263" t="s">
        <v>118</v>
      </c>
    </row>
    <row r="7264" spans="1:20" x14ac:dyDescent="0.35">
      <c r="A7264" t="s">
        <v>14299</v>
      </c>
      <c r="B7264" s="5" t="s">
        <v>28799</v>
      </c>
      <c r="C7264" s="6">
        <v>259708</v>
      </c>
      <c r="D7264" t="s">
        <v>81</v>
      </c>
      <c r="E7264">
        <v>350606</v>
      </c>
      <c r="F7264" s="5" t="s">
        <v>23</v>
      </c>
      <c r="G7264" s="5" t="s">
        <v>24</v>
      </c>
      <c r="H7264" s="5" t="s">
        <v>82</v>
      </c>
      <c r="I7264" t="s">
        <v>35</v>
      </c>
      <c r="J7264" t="s">
        <v>82</v>
      </c>
      <c r="K7264">
        <v>0</v>
      </c>
      <c r="L7264" s="5" t="s">
        <v>8323</v>
      </c>
      <c r="M7264" s="5" t="s">
        <v>54</v>
      </c>
      <c r="N7264">
        <v>17</v>
      </c>
      <c r="O7264" t="s">
        <v>112</v>
      </c>
      <c r="P7264" s="1">
        <v>45708</v>
      </c>
      <c r="Q7264" s="1">
        <v>45733</v>
      </c>
      <c r="R7264">
        <v>2391</v>
      </c>
      <c r="S7264" s="4">
        <v>6.6</v>
      </c>
      <c r="T7264" t="s">
        <v>79</v>
      </c>
    </row>
    <row r="7265" spans="1:20" x14ac:dyDescent="0.35">
      <c r="A7265" t="s">
        <v>14300</v>
      </c>
      <c r="B7265" s="5" t="s">
        <v>145</v>
      </c>
      <c r="C7265" s="6">
        <v>83606</v>
      </c>
      <c r="D7265" t="s">
        <v>22</v>
      </c>
      <c r="E7265">
        <v>83606</v>
      </c>
      <c r="F7265" s="5" t="s">
        <v>58</v>
      </c>
      <c r="G7265" s="5" t="s">
        <v>42</v>
      </c>
      <c r="H7265" s="5" t="s">
        <v>101</v>
      </c>
      <c r="I7265" t="s">
        <v>44</v>
      </c>
      <c r="J7265" t="s">
        <v>43</v>
      </c>
      <c r="K7265">
        <v>100</v>
      </c>
      <c r="L7265" s="5" t="s">
        <v>14301</v>
      </c>
      <c r="M7265" s="5" t="s">
        <v>70</v>
      </c>
      <c r="N7265">
        <v>1</v>
      </c>
      <c r="O7265" t="s">
        <v>85</v>
      </c>
      <c r="P7265" s="1">
        <v>45738</v>
      </c>
      <c r="Q7265" s="1">
        <v>45791</v>
      </c>
      <c r="R7265">
        <v>1408</v>
      </c>
      <c r="S7265" s="4">
        <v>9.1</v>
      </c>
      <c r="T7265" t="s">
        <v>38</v>
      </c>
    </row>
    <row r="7266" spans="1:20" x14ac:dyDescent="0.35">
      <c r="A7266" t="s">
        <v>14302</v>
      </c>
      <c r="B7266" s="5" t="s">
        <v>57</v>
      </c>
      <c r="C7266" s="6">
        <v>160120</v>
      </c>
      <c r="D7266" t="s">
        <v>81</v>
      </c>
      <c r="E7266">
        <v>216162</v>
      </c>
      <c r="F7266" s="5" t="s">
        <v>66</v>
      </c>
      <c r="G7266" s="5" t="s">
        <v>59</v>
      </c>
      <c r="H7266" s="5" t="s">
        <v>82</v>
      </c>
      <c r="I7266" t="s">
        <v>35</v>
      </c>
      <c r="J7266" t="s">
        <v>82</v>
      </c>
      <c r="K7266">
        <v>50</v>
      </c>
      <c r="L7266" s="5" t="s">
        <v>14303</v>
      </c>
      <c r="M7266" s="5" t="s">
        <v>70</v>
      </c>
      <c r="N7266">
        <v>5</v>
      </c>
      <c r="O7266" t="s">
        <v>172</v>
      </c>
      <c r="P7266" s="1">
        <v>45450</v>
      </c>
      <c r="Q7266" s="1">
        <v>45489</v>
      </c>
      <c r="R7266">
        <v>1221</v>
      </c>
      <c r="S7266" s="4">
        <v>8.1999999999999993</v>
      </c>
      <c r="T7266" t="s">
        <v>38</v>
      </c>
    </row>
    <row r="7267" spans="1:20" x14ac:dyDescent="0.35">
      <c r="A7267" t="s">
        <v>14304</v>
      </c>
      <c r="B7267" s="5" t="s">
        <v>57</v>
      </c>
      <c r="C7267" s="6">
        <v>97279</v>
      </c>
      <c r="D7267" t="s">
        <v>22</v>
      </c>
      <c r="E7267">
        <v>97279</v>
      </c>
      <c r="F7267" s="5" t="s">
        <v>50</v>
      </c>
      <c r="G7267" s="5" t="s">
        <v>24</v>
      </c>
      <c r="H7267" s="5" t="s">
        <v>191</v>
      </c>
      <c r="I7267" t="s">
        <v>26</v>
      </c>
      <c r="J7267" t="s">
        <v>191</v>
      </c>
      <c r="K7267">
        <v>0</v>
      </c>
      <c r="L7267" s="5" t="s">
        <v>14305</v>
      </c>
      <c r="M7267" s="5" t="s">
        <v>70</v>
      </c>
      <c r="N7267">
        <v>2</v>
      </c>
      <c r="O7267" t="s">
        <v>78</v>
      </c>
      <c r="P7267" s="1">
        <v>45422</v>
      </c>
      <c r="Q7267" s="1">
        <v>45462</v>
      </c>
      <c r="R7267">
        <v>1144</v>
      </c>
      <c r="S7267" s="4">
        <v>6.4</v>
      </c>
      <c r="T7267" t="s">
        <v>47</v>
      </c>
    </row>
    <row r="7268" spans="1:20" x14ac:dyDescent="0.35">
      <c r="A7268" t="s">
        <v>14306</v>
      </c>
      <c r="B7268" s="5" t="s">
        <v>28802</v>
      </c>
      <c r="C7268" s="6">
        <v>120260</v>
      </c>
      <c r="D7268" t="s">
        <v>22</v>
      </c>
      <c r="E7268">
        <v>120260</v>
      </c>
      <c r="F7268" s="5" t="s">
        <v>66</v>
      </c>
      <c r="G7268" s="5" t="s">
        <v>24</v>
      </c>
      <c r="H7268" s="5" t="s">
        <v>25</v>
      </c>
      <c r="I7268" t="s">
        <v>44</v>
      </c>
      <c r="J7268" t="s">
        <v>25</v>
      </c>
      <c r="K7268">
        <v>50</v>
      </c>
      <c r="L7268" s="5" t="s">
        <v>14307</v>
      </c>
      <c r="M7268" s="5" t="s">
        <v>28</v>
      </c>
      <c r="N7268">
        <v>9</v>
      </c>
      <c r="O7268" t="s">
        <v>85</v>
      </c>
      <c r="P7268" s="1">
        <v>45358</v>
      </c>
      <c r="Q7268" s="1">
        <v>45403</v>
      </c>
      <c r="R7268">
        <v>1969</v>
      </c>
      <c r="S7268" s="4">
        <v>5.4</v>
      </c>
      <c r="T7268" t="s">
        <v>89</v>
      </c>
    </row>
    <row r="7269" spans="1:20" x14ac:dyDescent="0.35">
      <c r="A7269" t="s">
        <v>14308</v>
      </c>
      <c r="B7269" s="5" t="s">
        <v>28802</v>
      </c>
      <c r="C7269" s="6">
        <v>70585</v>
      </c>
      <c r="D7269" t="s">
        <v>81</v>
      </c>
      <c r="E7269">
        <v>95290</v>
      </c>
      <c r="F7269" s="5" t="s">
        <v>58</v>
      </c>
      <c r="G7269" s="5" t="s">
        <v>59</v>
      </c>
      <c r="H7269" s="5" t="s">
        <v>82</v>
      </c>
      <c r="I7269" t="s">
        <v>35</v>
      </c>
      <c r="J7269" t="s">
        <v>313</v>
      </c>
      <c r="K7269">
        <v>50</v>
      </c>
      <c r="L7269" s="5" t="s">
        <v>14309</v>
      </c>
      <c r="M7269" s="5" t="s">
        <v>28</v>
      </c>
      <c r="N7269">
        <v>1</v>
      </c>
      <c r="O7269" t="s">
        <v>167</v>
      </c>
      <c r="P7269" s="1">
        <v>45522</v>
      </c>
      <c r="Q7269" s="1">
        <v>45585</v>
      </c>
      <c r="R7269">
        <v>1909</v>
      </c>
      <c r="S7269" s="4">
        <v>6</v>
      </c>
      <c r="T7269" t="s">
        <v>30</v>
      </c>
    </row>
    <row r="7270" spans="1:20" x14ac:dyDescent="0.35">
      <c r="A7270" t="s">
        <v>14310</v>
      </c>
      <c r="B7270" s="5" t="s">
        <v>91</v>
      </c>
      <c r="C7270" s="6">
        <v>88166</v>
      </c>
      <c r="D7270" t="s">
        <v>81</v>
      </c>
      <c r="E7270">
        <v>119024</v>
      </c>
      <c r="F7270" s="5" t="s">
        <v>50</v>
      </c>
      <c r="G7270" s="5" t="s">
        <v>42</v>
      </c>
      <c r="H7270" s="5" t="s">
        <v>82</v>
      </c>
      <c r="I7270" t="s">
        <v>44</v>
      </c>
      <c r="J7270" t="s">
        <v>82</v>
      </c>
      <c r="K7270">
        <v>100</v>
      </c>
      <c r="L7270" s="5" t="s">
        <v>14311</v>
      </c>
      <c r="M7270" s="5" t="s">
        <v>28</v>
      </c>
      <c r="N7270">
        <v>2</v>
      </c>
      <c r="O7270" t="s">
        <v>62</v>
      </c>
      <c r="P7270" s="1">
        <v>45373</v>
      </c>
      <c r="Q7270" s="1">
        <v>45433</v>
      </c>
      <c r="R7270">
        <v>1056</v>
      </c>
      <c r="S7270" s="4">
        <v>6.5</v>
      </c>
      <c r="T7270" t="s">
        <v>210</v>
      </c>
    </row>
    <row r="7271" spans="1:20" x14ac:dyDescent="0.35">
      <c r="A7271" t="s">
        <v>14312</v>
      </c>
      <c r="B7271" s="5" t="s">
        <v>28800</v>
      </c>
      <c r="C7271" s="6">
        <v>112078</v>
      </c>
      <c r="D7271" t="s">
        <v>22</v>
      </c>
      <c r="E7271">
        <v>112078</v>
      </c>
      <c r="F7271" s="5" t="s">
        <v>50</v>
      </c>
      <c r="G7271" s="5" t="s">
        <v>24</v>
      </c>
      <c r="H7271" s="5" t="s">
        <v>101</v>
      </c>
      <c r="I7271" t="s">
        <v>44</v>
      </c>
      <c r="J7271" t="s">
        <v>34</v>
      </c>
      <c r="K7271">
        <v>50</v>
      </c>
      <c r="L7271" s="5" t="s">
        <v>14313</v>
      </c>
      <c r="M7271" s="5" t="s">
        <v>70</v>
      </c>
      <c r="N7271">
        <v>3</v>
      </c>
      <c r="O7271" t="s">
        <v>71</v>
      </c>
      <c r="P7271" s="1">
        <v>45732</v>
      </c>
      <c r="Q7271" s="1">
        <v>45772</v>
      </c>
      <c r="R7271">
        <v>2346</v>
      </c>
      <c r="S7271" s="4">
        <v>5.0999999999999996</v>
      </c>
      <c r="T7271" t="s">
        <v>55</v>
      </c>
    </row>
    <row r="7272" spans="1:20" x14ac:dyDescent="0.35">
      <c r="A7272" t="s">
        <v>14314</v>
      </c>
      <c r="B7272" s="5" t="s">
        <v>28799</v>
      </c>
      <c r="C7272" s="6">
        <v>33267</v>
      </c>
      <c r="D7272" t="s">
        <v>22</v>
      </c>
      <c r="E7272">
        <v>33267</v>
      </c>
      <c r="F7272" s="5" t="s">
        <v>50</v>
      </c>
      <c r="G7272" s="5" t="s">
        <v>42</v>
      </c>
      <c r="H7272" s="5" t="s">
        <v>157</v>
      </c>
      <c r="I7272" t="s">
        <v>44</v>
      </c>
      <c r="J7272" t="s">
        <v>157</v>
      </c>
      <c r="K7272">
        <v>50</v>
      </c>
      <c r="L7272" s="5" t="s">
        <v>11452</v>
      </c>
      <c r="M7272" s="5" t="s">
        <v>70</v>
      </c>
      <c r="N7272">
        <v>2</v>
      </c>
      <c r="O7272" t="s">
        <v>147</v>
      </c>
      <c r="P7272" s="1">
        <v>45451</v>
      </c>
      <c r="Q7272" s="1">
        <v>45500</v>
      </c>
      <c r="R7272">
        <v>773</v>
      </c>
      <c r="S7272" s="4">
        <v>6.7</v>
      </c>
      <c r="T7272" t="s">
        <v>79</v>
      </c>
    </row>
    <row r="7273" spans="1:20" x14ac:dyDescent="0.35">
      <c r="A7273" t="s">
        <v>14315</v>
      </c>
      <c r="B7273" s="5" t="s">
        <v>28800</v>
      </c>
      <c r="C7273" s="6">
        <v>118202</v>
      </c>
      <c r="D7273" t="s">
        <v>22</v>
      </c>
      <c r="E7273">
        <v>118202</v>
      </c>
      <c r="F7273" s="5" t="s">
        <v>50</v>
      </c>
      <c r="G7273" s="5" t="s">
        <v>24</v>
      </c>
      <c r="H7273" s="5" t="s">
        <v>68</v>
      </c>
      <c r="I7273" t="s">
        <v>26</v>
      </c>
      <c r="J7273" t="s">
        <v>68</v>
      </c>
      <c r="K7273">
        <v>100</v>
      </c>
      <c r="L7273" s="5" t="s">
        <v>14316</v>
      </c>
      <c r="M7273" s="5" t="s">
        <v>37</v>
      </c>
      <c r="N7273">
        <v>4</v>
      </c>
      <c r="O7273" t="s">
        <v>147</v>
      </c>
      <c r="P7273" s="1">
        <v>45345</v>
      </c>
      <c r="Q7273" s="1">
        <v>45411</v>
      </c>
      <c r="R7273">
        <v>1741</v>
      </c>
      <c r="S7273" s="4">
        <v>7</v>
      </c>
      <c r="T7273" t="s">
        <v>153</v>
      </c>
    </row>
    <row r="7274" spans="1:20" x14ac:dyDescent="0.35">
      <c r="A7274" t="s">
        <v>14317</v>
      </c>
      <c r="B7274" s="5" t="s">
        <v>28800</v>
      </c>
      <c r="C7274" s="6">
        <v>83199</v>
      </c>
      <c r="D7274" t="s">
        <v>22</v>
      </c>
      <c r="E7274">
        <v>83199</v>
      </c>
      <c r="F7274" s="5" t="s">
        <v>50</v>
      </c>
      <c r="G7274" s="5" t="s">
        <v>59</v>
      </c>
      <c r="H7274" s="5" t="s">
        <v>129</v>
      </c>
      <c r="I7274" t="s">
        <v>44</v>
      </c>
      <c r="J7274" t="s">
        <v>129</v>
      </c>
      <c r="K7274">
        <v>0</v>
      </c>
      <c r="L7274" s="5" t="s">
        <v>14318</v>
      </c>
      <c r="M7274" s="5" t="s">
        <v>54</v>
      </c>
      <c r="N7274">
        <v>4</v>
      </c>
      <c r="O7274" t="s">
        <v>46</v>
      </c>
      <c r="P7274" s="1">
        <v>45736</v>
      </c>
      <c r="Q7274" s="1">
        <v>45764</v>
      </c>
      <c r="R7274">
        <v>1720</v>
      </c>
      <c r="S7274" s="4">
        <v>7.2</v>
      </c>
      <c r="T7274" t="s">
        <v>277</v>
      </c>
    </row>
    <row r="7275" spans="1:20" x14ac:dyDescent="0.35">
      <c r="A7275" t="s">
        <v>14319</v>
      </c>
      <c r="B7275" s="5" t="s">
        <v>100</v>
      </c>
      <c r="C7275" s="6">
        <v>64159</v>
      </c>
      <c r="D7275" t="s">
        <v>74</v>
      </c>
      <c r="E7275">
        <v>80199</v>
      </c>
      <c r="F7275" s="5" t="s">
        <v>58</v>
      </c>
      <c r="G7275" s="5" t="s">
        <v>24</v>
      </c>
      <c r="H7275" s="5" t="s">
        <v>75</v>
      </c>
      <c r="I7275" t="s">
        <v>26</v>
      </c>
      <c r="J7275" t="s">
        <v>75</v>
      </c>
      <c r="K7275">
        <v>0</v>
      </c>
      <c r="L7275" s="5" t="s">
        <v>14320</v>
      </c>
      <c r="M7275" s="5" t="s">
        <v>37</v>
      </c>
      <c r="N7275">
        <v>1</v>
      </c>
      <c r="O7275" t="s">
        <v>131</v>
      </c>
      <c r="P7275" s="1">
        <v>45379</v>
      </c>
      <c r="Q7275" s="1">
        <v>45416</v>
      </c>
      <c r="R7275">
        <v>1069</v>
      </c>
      <c r="S7275" s="4">
        <v>5.8</v>
      </c>
      <c r="T7275" t="s">
        <v>108</v>
      </c>
    </row>
    <row r="7276" spans="1:20" x14ac:dyDescent="0.35">
      <c r="A7276" t="s">
        <v>14321</v>
      </c>
      <c r="B7276" s="5" t="s">
        <v>145</v>
      </c>
      <c r="C7276" s="6">
        <v>67930</v>
      </c>
      <c r="D7276" t="s">
        <v>22</v>
      </c>
      <c r="E7276">
        <v>67930</v>
      </c>
      <c r="F7276" s="5" t="s">
        <v>50</v>
      </c>
      <c r="G7276" s="5" t="s">
        <v>51</v>
      </c>
      <c r="H7276" s="5" t="s">
        <v>165</v>
      </c>
      <c r="I7276" t="s">
        <v>44</v>
      </c>
      <c r="J7276" t="s">
        <v>165</v>
      </c>
      <c r="K7276">
        <v>100</v>
      </c>
      <c r="L7276" s="5" t="s">
        <v>14322</v>
      </c>
      <c r="M7276" s="5" t="s">
        <v>70</v>
      </c>
      <c r="N7276">
        <v>4</v>
      </c>
      <c r="O7276" t="s">
        <v>141</v>
      </c>
      <c r="P7276" s="1">
        <v>45461</v>
      </c>
      <c r="Q7276" s="1">
        <v>45523</v>
      </c>
      <c r="R7276">
        <v>618</v>
      </c>
      <c r="S7276" s="4">
        <v>7.1</v>
      </c>
      <c r="T7276" t="s">
        <v>153</v>
      </c>
    </row>
    <row r="7277" spans="1:20" x14ac:dyDescent="0.35">
      <c r="A7277" t="s">
        <v>14323</v>
      </c>
      <c r="B7277" s="5" t="s">
        <v>105</v>
      </c>
      <c r="C7277" s="6">
        <v>118438</v>
      </c>
      <c r="D7277" t="s">
        <v>92</v>
      </c>
      <c r="E7277">
        <v>88829</v>
      </c>
      <c r="F7277" s="5" t="s">
        <v>66</v>
      </c>
      <c r="G7277" s="5" t="s">
        <v>59</v>
      </c>
      <c r="H7277" s="5" t="s">
        <v>93</v>
      </c>
      <c r="I7277" t="s">
        <v>26</v>
      </c>
      <c r="J7277" t="s">
        <v>93</v>
      </c>
      <c r="K7277">
        <v>50</v>
      </c>
      <c r="L7277" s="5" t="s">
        <v>14324</v>
      </c>
      <c r="M7277" s="5" t="s">
        <v>70</v>
      </c>
      <c r="N7277">
        <v>9</v>
      </c>
      <c r="O7277" t="s">
        <v>46</v>
      </c>
      <c r="P7277" s="1">
        <v>45332</v>
      </c>
      <c r="Q7277" s="1">
        <v>45385</v>
      </c>
      <c r="R7277">
        <v>1557</v>
      </c>
      <c r="S7277" s="4">
        <v>6.5</v>
      </c>
      <c r="T7277" t="s">
        <v>55</v>
      </c>
    </row>
    <row r="7278" spans="1:20" x14ac:dyDescent="0.35">
      <c r="A7278" t="s">
        <v>14325</v>
      </c>
      <c r="B7278" s="5" t="s">
        <v>28799</v>
      </c>
      <c r="C7278" s="6">
        <v>49451</v>
      </c>
      <c r="D7278" t="s">
        <v>22</v>
      </c>
      <c r="E7278">
        <v>49451</v>
      </c>
      <c r="F7278" s="5" t="s">
        <v>66</v>
      </c>
      <c r="G7278" s="5" t="s">
        <v>24</v>
      </c>
      <c r="H7278" s="5" t="s">
        <v>116</v>
      </c>
      <c r="I7278" t="s">
        <v>35</v>
      </c>
      <c r="J7278" t="s">
        <v>116</v>
      </c>
      <c r="K7278">
        <v>0</v>
      </c>
      <c r="L7278" s="5" t="s">
        <v>14326</v>
      </c>
      <c r="M7278" s="5" t="s">
        <v>70</v>
      </c>
      <c r="N7278">
        <v>5</v>
      </c>
      <c r="O7278" t="s">
        <v>147</v>
      </c>
      <c r="P7278" s="1">
        <v>45407</v>
      </c>
      <c r="Q7278" s="1">
        <v>45440</v>
      </c>
      <c r="R7278">
        <v>1974</v>
      </c>
      <c r="S7278" s="4">
        <v>7</v>
      </c>
      <c r="T7278" t="s">
        <v>103</v>
      </c>
    </row>
    <row r="7279" spans="1:20" x14ac:dyDescent="0.35">
      <c r="A7279" t="s">
        <v>14327</v>
      </c>
      <c r="B7279" s="5" t="s">
        <v>32</v>
      </c>
      <c r="C7279" s="6">
        <v>199445</v>
      </c>
      <c r="D7279" t="s">
        <v>22</v>
      </c>
      <c r="E7279">
        <v>199445</v>
      </c>
      <c r="F7279" s="5" t="s">
        <v>66</v>
      </c>
      <c r="G7279" s="5" t="s">
        <v>24</v>
      </c>
      <c r="H7279" s="5" t="s">
        <v>68</v>
      </c>
      <c r="I7279" t="s">
        <v>35</v>
      </c>
      <c r="J7279" t="s">
        <v>68</v>
      </c>
      <c r="K7279">
        <v>0</v>
      </c>
      <c r="L7279" s="5" t="s">
        <v>14328</v>
      </c>
      <c r="M7279" s="5" t="s">
        <v>54</v>
      </c>
      <c r="N7279">
        <v>5</v>
      </c>
      <c r="O7279" t="s">
        <v>112</v>
      </c>
      <c r="P7279" s="1">
        <v>45655</v>
      </c>
      <c r="Q7279" s="1">
        <v>45671</v>
      </c>
      <c r="R7279">
        <v>2056</v>
      </c>
      <c r="S7279" s="4">
        <v>7</v>
      </c>
      <c r="T7279" t="s">
        <v>210</v>
      </c>
    </row>
    <row r="7280" spans="1:20" x14ac:dyDescent="0.35">
      <c r="A7280" t="s">
        <v>14329</v>
      </c>
      <c r="B7280" s="5" t="s">
        <v>28801</v>
      </c>
      <c r="C7280" s="6">
        <v>151206</v>
      </c>
      <c r="D7280" t="s">
        <v>22</v>
      </c>
      <c r="E7280">
        <v>151206</v>
      </c>
      <c r="F7280" s="5" t="s">
        <v>23</v>
      </c>
      <c r="G7280" s="5" t="s">
        <v>42</v>
      </c>
      <c r="H7280" s="5" t="s">
        <v>25</v>
      </c>
      <c r="I7280" t="s">
        <v>44</v>
      </c>
      <c r="J7280" t="s">
        <v>25</v>
      </c>
      <c r="K7280">
        <v>100</v>
      </c>
      <c r="L7280" s="5" t="s">
        <v>14330</v>
      </c>
      <c r="M7280" s="5" t="s">
        <v>70</v>
      </c>
      <c r="N7280">
        <v>14</v>
      </c>
      <c r="O7280" t="s">
        <v>135</v>
      </c>
      <c r="P7280" s="1">
        <v>45649</v>
      </c>
      <c r="Q7280" s="1">
        <v>45703</v>
      </c>
      <c r="R7280">
        <v>1491</v>
      </c>
      <c r="S7280" s="4">
        <v>8.1999999999999993</v>
      </c>
      <c r="T7280" t="s">
        <v>118</v>
      </c>
    </row>
    <row r="7281" spans="1:20" x14ac:dyDescent="0.35">
      <c r="A7281" t="s">
        <v>14331</v>
      </c>
      <c r="B7281" s="5" t="s">
        <v>28799</v>
      </c>
      <c r="C7281" s="6">
        <v>129233</v>
      </c>
      <c r="D7281" t="s">
        <v>33</v>
      </c>
      <c r="E7281">
        <v>14215630</v>
      </c>
      <c r="F7281" s="5" t="s">
        <v>66</v>
      </c>
      <c r="G7281" s="5" t="s">
        <v>24</v>
      </c>
      <c r="H7281" s="5" t="s">
        <v>34</v>
      </c>
      <c r="I7281" t="s">
        <v>44</v>
      </c>
      <c r="J7281" t="s">
        <v>34</v>
      </c>
      <c r="K7281">
        <v>50</v>
      </c>
      <c r="L7281" s="5" t="s">
        <v>14332</v>
      </c>
      <c r="M7281" s="5" t="s">
        <v>70</v>
      </c>
      <c r="N7281">
        <v>6</v>
      </c>
      <c r="O7281" t="s">
        <v>107</v>
      </c>
      <c r="P7281" s="1">
        <v>45613</v>
      </c>
      <c r="Q7281" s="1">
        <v>45656</v>
      </c>
      <c r="R7281">
        <v>1828</v>
      </c>
      <c r="S7281" s="4">
        <v>6</v>
      </c>
      <c r="T7281" t="s">
        <v>38</v>
      </c>
    </row>
    <row r="7282" spans="1:20" x14ac:dyDescent="0.35">
      <c r="A7282" t="s">
        <v>14333</v>
      </c>
      <c r="B7282" s="5" t="s">
        <v>40</v>
      </c>
      <c r="C7282" s="6">
        <v>126854</v>
      </c>
      <c r="D7282" t="s">
        <v>41</v>
      </c>
      <c r="E7282">
        <v>107826</v>
      </c>
      <c r="F7282" s="5" t="s">
        <v>50</v>
      </c>
      <c r="G7282" s="5" t="s">
        <v>24</v>
      </c>
      <c r="H7282" s="5" t="s">
        <v>43</v>
      </c>
      <c r="I7282" t="s">
        <v>35</v>
      </c>
      <c r="J7282" t="s">
        <v>97</v>
      </c>
      <c r="K7282">
        <v>50</v>
      </c>
      <c r="L7282" s="5" t="s">
        <v>14334</v>
      </c>
      <c r="M7282" s="5" t="s">
        <v>37</v>
      </c>
      <c r="N7282">
        <v>4</v>
      </c>
      <c r="O7282" t="s">
        <v>167</v>
      </c>
      <c r="P7282" s="1">
        <v>45314</v>
      </c>
      <c r="Q7282" s="1">
        <v>45384</v>
      </c>
      <c r="R7282">
        <v>1955</v>
      </c>
      <c r="S7282" s="4">
        <v>6.9</v>
      </c>
      <c r="T7282" t="s">
        <v>118</v>
      </c>
    </row>
    <row r="7283" spans="1:20" x14ac:dyDescent="0.35">
      <c r="A7283" t="s">
        <v>14335</v>
      </c>
      <c r="B7283" s="5" t="s">
        <v>217</v>
      </c>
      <c r="C7283" s="6">
        <v>85718</v>
      </c>
      <c r="D7283" t="s">
        <v>74</v>
      </c>
      <c r="E7283">
        <v>107148</v>
      </c>
      <c r="F7283" s="5" t="s">
        <v>50</v>
      </c>
      <c r="G7283" s="5" t="s">
        <v>24</v>
      </c>
      <c r="H7283" s="5" t="s">
        <v>75</v>
      </c>
      <c r="I7283" t="s">
        <v>26</v>
      </c>
      <c r="J7283" t="s">
        <v>75</v>
      </c>
      <c r="K7283">
        <v>50</v>
      </c>
      <c r="L7283" s="5" t="s">
        <v>14336</v>
      </c>
      <c r="M7283" s="5" t="s">
        <v>37</v>
      </c>
      <c r="N7283">
        <v>3</v>
      </c>
      <c r="O7283" t="s">
        <v>46</v>
      </c>
      <c r="P7283" s="1">
        <v>45680</v>
      </c>
      <c r="Q7283" s="1">
        <v>45744</v>
      </c>
      <c r="R7283">
        <v>2152</v>
      </c>
      <c r="S7283" s="4">
        <v>5.8</v>
      </c>
      <c r="T7283" t="s">
        <v>136</v>
      </c>
    </row>
    <row r="7284" spans="1:20" x14ac:dyDescent="0.35">
      <c r="A7284" t="s">
        <v>14337</v>
      </c>
      <c r="B7284" s="5" t="s">
        <v>145</v>
      </c>
      <c r="C7284" s="6">
        <v>79085</v>
      </c>
      <c r="D7284" t="s">
        <v>22</v>
      </c>
      <c r="E7284">
        <v>79085</v>
      </c>
      <c r="F7284" s="5" t="s">
        <v>50</v>
      </c>
      <c r="G7284" s="5" t="s">
        <v>59</v>
      </c>
      <c r="H7284" s="5" t="s">
        <v>165</v>
      </c>
      <c r="I7284" t="s">
        <v>35</v>
      </c>
      <c r="J7284" t="s">
        <v>83</v>
      </c>
      <c r="K7284">
        <v>100</v>
      </c>
      <c r="L7284" s="5" t="s">
        <v>14338</v>
      </c>
      <c r="M7284" s="5" t="s">
        <v>54</v>
      </c>
      <c r="N7284">
        <v>4</v>
      </c>
      <c r="O7284" t="s">
        <v>85</v>
      </c>
      <c r="P7284" s="1">
        <v>45699</v>
      </c>
      <c r="Q7284" s="1">
        <v>45748</v>
      </c>
      <c r="R7284">
        <v>2363</v>
      </c>
      <c r="S7284" s="4">
        <v>5.5</v>
      </c>
      <c r="T7284" t="s">
        <v>153</v>
      </c>
    </row>
    <row r="7285" spans="1:20" x14ac:dyDescent="0.35">
      <c r="A7285" t="s">
        <v>14339</v>
      </c>
      <c r="B7285" s="5" t="s">
        <v>57</v>
      </c>
      <c r="C7285" s="6">
        <v>95382</v>
      </c>
      <c r="D7285" t="s">
        <v>22</v>
      </c>
      <c r="E7285">
        <v>95382</v>
      </c>
      <c r="F7285" s="5" t="s">
        <v>50</v>
      </c>
      <c r="G7285" s="5" t="s">
        <v>51</v>
      </c>
      <c r="H7285" s="5" t="s">
        <v>25</v>
      </c>
      <c r="I7285" t="s">
        <v>26</v>
      </c>
      <c r="J7285" t="s">
        <v>25</v>
      </c>
      <c r="K7285">
        <v>100</v>
      </c>
      <c r="L7285" s="5" t="s">
        <v>14340</v>
      </c>
      <c r="M7285" s="5" t="s">
        <v>37</v>
      </c>
      <c r="N7285">
        <v>2</v>
      </c>
      <c r="O7285" t="s">
        <v>131</v>
      </c>
      <c r="P7285" s="1">
        <v>45733</v>
      </c>
      <c r="Q7285" s="1">
        <v>45768</v>
      </c>
      <c r="R7285">
        <v>1788</v>
      </c>
      <c r="S7285" s="4">
        <v>8.1</v>
      </c>
      <c r="T7285" t="s">
        <v>30</v>
      </c>
    </row>
    <row r="7286" spans="1:20" x14ac:dyDescent="0.35">
      <c r="A7286" t="s">
        <v>14341</v>
      </c>
      <c r="B7286" s="5" t="s">
        <v>73</v>
      </c>
      <c r="C7286" s="6">
        <v>114244</v>
      </c>
      <c r="D7286" t="s">
        <v>92</v>
      </c>
      <c r="E7286">
        <v>85683</v>
      </c>
      <c r="F7286" s="5" t="s">
        <v>50</v>
      </c>
      <c r="G7286" s="5" t="s">
        <v>42</v>
      </c>
      <c r="H7286" s="5" t="s">
        <v>93</v>
      </c>
      <c r="I7286" t="s">
        <v>35</v>
      </c>
      <c r="J7286" t="s">
        <v>93</v>
      </c>
      <c r="K7286">
        <v>100</v>
      </c>
      <c r="L7286" s="5" t="s">
        <v>14342</v>
      </c>
      <c r="M7286" s="5" t="s">
        <v>37</v>
      </c>
      <c r="N7286">
        <v>3</v>
      </c>
      <c r="O7286" t="s">
        <v>172</v>
      </c>
      <c r="P7286" s="1">
        <v>45593</v>
      </c>
      <c r="Q7286" s="1">
        <v>45638</v>
      </c>
      <c r="R7286">
        <v>1445</v>
      </c>
      <c r="S7286" s="4">
        <v>6.4</v>
      </c>
      <c r="T7286" t="s">
        <v>95</v>
      </c>
    </row>
    <row r="7287" spans="1:20" x14ac:dyDescent="0.35">
      <c r="A7287" t="s">
        <v>14343</v>
      </c>
      <c r="B7287" s="5" t="s">
        <v>105</v>
      </c>
      <c r="C7287" s="6">
        <v>86971</v>
      </c>
      <c r="D7287" t="s">
        <v>65</v>
      </c>
      <c r="E7287">
        <v>113062</v>
      </c>
      <c r="F7287" s="5" t="s">
        <v>58</v>
      </c>
      <c r="G7287" s="5" t="s">
        <v>59</v>
      </c>
      <c r="H7287" s="5" t="s">
        <v>67</v>
      </c>
      <c r="I7287" t="s">
        <v>35</v>
      </c>
      <c r="J7287" t="s">
        <v>67</v>
      </c>
      <c r="K7287">
        <v>0</v>
      </c>
      <c r="L7287" s="5" t="s">
        <v>14344</v>
      </c>
      <c r="M7287" s="5" t="s">
        <v>28</v>
      </c>
      <c r="N7287">
        <v>1</v>
      </c>
      <c r="O7287" t="s">
        <v>78</v>
      </c>
      <c r="P7287" s="1">
        <v>45514</v>
      </c>
      <c r="Q7287" s="1">
        <v>45559</v>
      </c>
      <c r="R7287">
        <v>2324</v>
      </c>
      <c r="S7287" s="4">
        <v>5</v>
      </c>
      <c r="T7287" t="s">
        <v>79</v>
      </c>
    </row>
    <row r="7288" spans="1:20" x14ac:dyDescent="0.35">
      <c r="A7288" t="s">
        <v>14345</v>
      </c>
      <c r="B7288" s="5" t="s">
        <v>28799</v>
      </c>
      <c r="C7288" s="6">
        <v>113959</v>
      </c>
      <c r="D7288" t="s">
        <v>65</v>
      </c>
      <c r="E7288">
        <v>148147</v>
      </c>
      <c r="F7288" s="5" t="s">
        <v>66</v>
      </c>
      <c r="G7288" s="5" t="s">
        <v>24</v>
      </c>
      <c r="H7288" s="5" t="s">
        <v>67</v>
      </c>
      <c r="I7288" t="s">
        <v>26</v>
      </c>
      <c r="J7288" t="s">
        <v>294</v>
      </c>
      <c r="K7288">
        <v>50</v>
      </c>
      <c r="L7288" s="5" t="s">
        <v>14346</v>
      </c>
      <c r="M7288" s="5" t="s">
        <v>37</v>
      </c>
      <c r="N7288">
        <v>7</v>
      </c>
      <c r="O7288" t="s">
        <v>85</v>
      </c>
      <c r="P7288" s="1">
        <v>45517</v>
      </c>
      <c r="Q7288" s="1">
        <v>45573</v>
      </c>
      <c r="R7288">
        <v>1989</v>
      </c>
      <c r="S7288" s="4">
        <v>8.8000000000000007</v>
      </c>
      <c r="T7288" t="s">
        <v>243</v>
      </c>
    </row>
    <row r="7289" spans="1:20" x14ac:dyDescent="0.35">
      <c r="A7289" t="s">
        <v>14347</v>
      </c>
      <c r="B7289" s="5" t="s">
        <v>145</v>
      </c>
      <c r="C7289" s="6">
        <v>138785</v>
      </c>
      <c r="D7289" t="s">
        <v>22</v>
      </c>
      <c r="E7289">
        <v>138785</v>
      </c>
      <c r="F7289" s="5" t="s">
        <v>66</v>
      </c>
      <c r="G7289" s="5" t="s">
        <v>51</v>
      </c>
      <c r="H7289" s="5" t="s">
        <v>165</v>
      </c>
      <c r="I7289" t="s">
        <v>35</v>
      </c>
      <c r="J7289" t="s">
        <v>165</v>
      </c>
      <c r="K7289">
        <v>0</v>
      </c>
      <c r="L7289" s="5" t="s">
        <v>14348</v>
      </c>
      <c r="M7289" s="5" t="s">
        <v>70</v>
      </c>
      <c r="N7289">
        <v>9</v>
      </c>
      <c r="O7289" t="s">
        <v>167</v>
      </c>
      <c r="P7289" s="1">
        <v>45585</v>
      </c>
      <c r="Q7289" s="1">
        <v>45633</v>
      </c>
      <c r="R7289">
        <v>1829</v>
      </c>
      <c r="S7289" s="4">
        <v>7.1</v>
      </c>
      <c r="T7289" t="s">
        <v>30</v>
      </c>
    </row>
    <row r="7290" spans="1:20" x14ac:dyDescent="0.35">
      <c r="A7290" t="s">
        <v>14349</v>
      </c>
      <c r="B7290" s="5" t="s">
        <v>57</v>
      </c>
      <c r="C7290" s="6">
        <v>122279</v>
      </c>
      <c r="D7290" t="s">
        <v>92</v>
      </c>
      <c r="E7290">
        <v>91709</v>
      </c>
      <c r="F7290" s="5" t="s">
        <v>50</v>
      </c>
      <c r="G7290" s="5" t="s">
        <v>59</v>
      </c>
      <c r="H7290" s="5" t="s">
        <v>93</v>
      </c>
      <c r="I7290" t="s">
        <v>35</v>
      </c>
      <c r="J7290" t="s">
        <v>915</v>
      </c>
      <c r="K7290">
        <v>100</v>
      </c>
      <c r="L7290" s="5" t="s">
        <v>14350</v>
      </c>
      <c r="M7290" s="5" t="s">
        <v>28</v>
      </c>
      <c r="N7290">
        <v>4</v>
      </c>
      <c r="O7290" t="s">
        <v>167</v>
      </c>
      <c r="P7290" s="1">
        <v>45456</v>
      </c>
      <c r="Q7290" s="1">
        <v>45505</v>
      </c>
      <c r="R7290">
        <v>1295</v>
      </c>
      <c r="S7290" s="4">
        <v>8.6</v>
      </c>
      <c r="T7290" t="s">
        <v>89</v>
      </c>
    </row>
    <row r="7291" spans="1:20" x14ac:dyDescent="0.35">
      <c r="A7291" t="s">
        <v>14351</v>
      </c>
      <c r="B7291" s="5" t="s">
        <v>217</v>
      </c>
      <c r="C7291" s="6">
        <v>46233</v>
      </c>
      <c r="D7291" t="s">
        <v>41</v>
      </c>
      <c r="E7291">
        <v>39298</v>
      </c>
      <c r="F7291" s="5" t="s">
        <v>58</v>
      </c>
      <c r="G7291" s="5" t="s">
        <v>24</v>
      </c>
      <c r="H7291" s="5" t="s">
        <v>151</v>
      </c>
      <c r="I7291" t="s">
        <v>44</v>
      </c>
      <c r="J7291" t="s">
        <v>151</v>
      </c>
      <c r="K7291">
        <v>100</v>
      </c>
      <c r="L7291" s="5" t="s">
        <v>14352</v>
      </c>
      <c r="M7291" s="5" t="s">
        <v>37</v>
      </c>
      <c r="N7291">
        <v>0</v>
      </c>
      <c r="O7291" t="s">
        <v>131</v>
      </c>
      <c r="P7291" s="1">
        <v>45489</v>
      </c>
      <c r="Q7291" s="1">
        <v>45515</v>
      </c>
      <c r="R7291">
        <v>1131</v>
      </c>
      <c r="S7291" s="4">
        <v>7.3</v>
      </c>
      <c r="T7291" t="s">
        <v>210</v>
      </c>
    </row>
    <row r="7292" spans="1:20" x14ac:dyDescent="0.35">
      <c r="A7292" t="s">
        <v>14353</v>
      </c>
      <c r="B7292" s="5" t="s">
        <v>28800</v>
      </c>
      <c r="C7292" s="6">
        <v>298282</v>
      </c>
      <c r="D7292" t="s">
        <v>22</v>
      </c>
      <c r="E7292">
        <v>298282</v>
      </c>
      <c r="F7292" s="5" t="s">
        <v>23</v>
      </c>
      <c r="G7292" s="5" t="s">
        <v>59</v>
      </c>
      <c r="H7292" s="5" t="s">
        <v>97</v>
      </c>
      <c r="I7292" t="s">
        <v>35</v>
      </c>
      <c r="J7292" t="s">
        <v>97</v>
      </c>
      <c r="K7292">
        <v>50</v>
      </c>
      <c r="L7292" s="5" t="s">
        <v>14354</v>
      </c>
      <c r="M7292" s="5" t="s">
        <v>28</v>
      </c>
      <c r="N7292">
        <v>17</v>
      </c>
      <c r="O7292" t="s">
        <v>107</v>
      </c>
      <c r="P7292" s="1">
        <v>45321</v>
      </c>
      <c r="Q7292" s="1">
        <v>45378</v>
      </c>
      <c r="R7292">
        <v>1484</v>
      </c>
      <c r="S7292" s="4">
        <v>5.5</v>
      </c>
      <c r="T7292" t="s">
        <v>103</v>
      </c>
    </row>
    <row r="7293" spans="1:20" x14ac:dyDescent="0.35">
      <c r="A7293" t="s">
        <v>14355</v>
      </c>
      <c r="B7293" s="5" t="s">
        <v>28802</v>
      </c>
      <c r="C7293" s="6">
        <v>20587</v>
      </c>
      <c r="D7293" t="s">
        <v>22</v>
      </c>
      <c r="E7293">
        <v>20587</v>
      </c>
      <c r="F7293" s="5" t="s">
        <v>58</v>
      </c>
      <c r="G7293" s="5" t="s">
        <v>51</v>
      </c>
      <c r="H7293" s="5" t="s">
        <v>116</v>
      </c>
      <c r="I7293" t="s">
        <v>26</v>
      </c>
      <c r="J7293" t="s">
        <v>313</v>
      </c>
      <c r="K7293">
        <v>0</v>
      </c>
      <c r="L7293" s="5" t="s">
        <v>14356</v>
      </c>
      <c r="M7293" s="5" t="s">
        <v>28</v>
      </c>
      <c r="N7293">
        <v>1</v>
      </c>
      <c r="O7293" t="s">
        <v>135</v>
      </c>
      <c r="P7293" s="1">
        <v>45631</v>
      </c>
      <c r="Q7293" s="1">
        <v>45648</v>
      </c>
      <c r="R7293">
        <v>773</v>
      </c>
      <c r="S7293" s="4">
        <v>8.9</v>
      </c>
      <c r="T7293" t="s">
        <v>243</v>
      </c>
    </row>
    <row r="7294" spans="1:20" x14ac:dyDescent="0.35">
      <c r="A7294" t="s">
        <v>14357</v>
      </c>
      <c r="B7294" s="5" t="s">
        <v>21</v>
      </c>
      <c r="C7294" s="6">
        <v>85412</v>
      </c>
      <c r="D7294" t="s">
        <v>22</v>
      </c>
      <c r="E7294">
        <v>85412</v>
      </c>
      <c r="F7294" s="5" t="s">
        <v>50</v>
      </c>
      <c r="G7294" s="5" t="s">
        <v>24</v>
      </c>
      <c r="H7294" s="5" t="s">
        <v>129</v>
      </c>
      <c r="I7294" t="s">
        <v>35</v>
      </c>
      <c r="J7294" t="s">
        <v>410</v>
      </c>
      <c r="K7294">
        <v>100</v>
      </c>
      <c r="L7294" s="5" t="s">
        <v>14358</v>
      </c>
      <c r="M7294" s="5" t="s">
        <v>70</v>
      </c>
      <c r="N7294">
        <v>2</v>
      </c>
      <c r="O7294" t="s">
        <v>88</v>
      </c>
      <c r="P7294" s="1">
        <v>45744</v>
      </c>
      <c r="Q7294" s="1">
        <v>45814</v>
      </c>
      <c r="R7294">
        <v>2482</v>
      </c>
      <c r="S7294" s="4">
        <v>9.8000000000000007</v>
      </c>
      <c r="T7294" t="s">
        <v>30</v>
      </c>
    </row>
    <row r="7295" spans="1:20" x14ac:dyDescent="0.35">
      <c r="A7295" t="s">
        <v>14359</v>
      </c>
      <c r="B7295" s="5" t="s">
        <v>100</v>
      </c>
      <c r="C7295" s="6">
        <v>164904</v>
      </c>
      <c r="D7295" t="s">
        <v>41</v>
      </c>
      <c r="E7295">
        <v>140168</v>
      </c>
      <c r="F7295" s="5" t="s">
        <v>66</v>
      </c>
      <c r="G7295" s="5" t="s">
        <v>42</v>
      </c>
      <c r="H7295" s="5" t="s">
        <v>126</v>
      </c>
      <c r="I7295" t="s">
        <v>35</v>
      </c>
      <c r="J7295" t="s">
        <v>126</v>
      </c>
      <c r="K7295">
        <v>100</v>
      </c>
      <c r="L7295" s="5" t="s">
        <v>14360</v>
      </c>
      <c r="M7295" s="5" t="s">
        <v>37</v>
      </c>
      <c r="N7295">
        <v>9</v>
      </c>
      <c r="O7295" t="s">
        <v>112</v>
      </c>
      <c r="P7295" s="1">
        <v>45460</v>
      </c>
      <c r="Q7295" s="1">
        <v>45507</v>
      </c>
      <c r="R7295">
        <v>2150</v>
      </c>
      <c r="S7295" s="4">
        <v>7.8</v>
      </c>
      <c r="T7295" t="s">
        <v>89</v>
      </c>
    </row>
    <row r="7296" spans="1:20" x14ac:dyDescent="0.35">
      <c r="A7296" t="s">
        <v>14361</v>
      </c>
      <c r="B7296" s="5" t="s">
        <v>105</v>
      </c>
      <c r="C7296" s="6">
        <v>153719</v>
      </c>
      <c r="D7296" t="s">
        <v>41</v>
      </c>
      <c r="E7296">
        <v>130661</v>
      </c>
      <c r="F7296" s="5" t="s">
        <v>23</v>
      </c>
      <c r="G7296" s="5" t="s">
        <v>59</v>
      </c>
      <c r="H7296" s="5" t="s">
        <v>151</v>
      </c>
      <c r="I7296" t="s">
        <v>26</v>
      </c>
      <c r="J7296" t="s">
        <v>151</v>
      </c>
      <c r="K7296">
        <v>50</v>
      </c>
      <c r="L7296" s="5" t="s">
        <v>14362</v>
      </c>
      <c r="M7296" s="5" t="s">
        <v>28</v>
      </c>
      <c r="N7296">
        <v>10</v>
      </c>
      <c r="O7296" t="s">
        <v>112</v>
      </c>
      <c r="P7296" s="1">
        <v>45586</v>
      </c>
      <c r="Q7296" s="1">
        <v>45627</v>
      </c>
      <c r="R7296">
        <v>757</v>
      </c>
      <c r="S7296" s="4">
        <v>9</v>
      </c>
      <c r="T7296" t="s">
        <v>118</v>
      </c>
    </row>
    <row r="7297" spans="1:20" x14ac:dyDescent="0.35">
      <c r="A7297" t="s">
        <v>14363</v>
      </c>
      <c r="B7297" s="5" t="s">
        <v>174</v>
      </c>
      <c r="C7297" s="6">
        <v>128775</v>
      </c>
      <c r="D7297" t="s">
        <v>41</v>
      </c>
      <c r="E7297">
        <v>109459</v>
      </c>
      <c r="F7297" s="5" t="s">
        <v>50</v>
      </c>
      <c r="G7297" s="5" t="s">
        <v>42</v>
      </c>
      <c r="H7297" s="5" t="s">
        <v>126</v>
      </c>
      <c r="I7297" t="s">
        <v>35</v>
      </c>
      <c r="J7297" t="s">
        <v>157</v>
      </c>
      <c r="K7297">
        <v>0</v>
      </c>
      <c r="L7297" s="5" t="s">
        <v>14364</v>
      </c>
      <c r="M7297" s="5" t="s">
        <v>70</v>
      </c>
      <c r="N7297">
        <v>3</v>
      </c>
      <c r="O7297" t="s">
        <v>131</v>
      </c>
      <c r="P7297" s="1">
        <v>45664</v>
      </c>
      <c r="Q7297" s="1">
        <v>45724</v>
      </c>
      <c r="R7297">
        <v>2131</v>
      </c>
      <c r="S7297" s="4">
        <v>7.3</v>
      </c>
      <c r="T7297" t="s">
        <v>63</v>
      </c>
    </row>
    <row r="7298" spans="1:20" x14ac:dyDescent="0.35">
      <c r="A7298" t="s">
        <v>14365</v>
      </c>
      <c r="B7298" s="5" t="s">
        <v>28802</v>
      </c>
      <c r="C7298" s="6">
        <v>74122</v>
      </c>
      <c r="D7298" t="s">
        <v>41</v>
      </c>
      <c r="E7298">
        <v>63004</v>
      </c>
      <c r="F7298" s="5" t="s">
        <v>50</v>
      </c>
      <c r="G7298" s="5" t="s">
        <v>59</v>
      </c>
      <c r="H7298" s="5" t="s">
        <v>126</v>
      </c>
      <c r="I7298" t="s">
        <v>44</v>
      </c>
      <c r="J7298" t="s">
        <v>126</v>
      </c>
      <c r="K7298">
        <v>50</v>
      </c>
      <c r="L7298" s="5" t="s">
        <v>14366</v>
      </c>
      <c r="M7298" s="5" t="s">
        <v>37</v>
      </c>
      <c r="N7298">
        <v>3</v>
      </c>
      <c r="O7298" t="s">
        <v>71</v>
      </c>
      <c r="P7298" s="1">
        <v>45321</v>
      </c>
      <c r="Q7298" s="1">
        <v>45350</v>
      </c>
      <c r="R7298">
        <v>1960</v>
      </c>
      <c r="S7298" s="4">
        <v>5.7</v>
      </c>
      <c r="T7298" t="s">
        <v>38</v>
      </c>
    </row>
    <row r="7299" spans="1:20" x14ac:dyDescent="0.35">
      <c r="A7299" t="s">
        <v>14367</v>
      </c>
      <c r="B7299" s="5" t="s">
        <v>217</v>
      </c>
      <c r="C7299" s="6">
        <v>153979</v>
      </c>
      <c r="D7299" t="s">
        <v>22</v>
      </c>
      <c r="E7299">
        <v>153979</v>
      </c>
      <c r="F7299" s="5" t="s">
        <v>23</v>
      </c>
      <c r="G7299" s="5" t="s">
        <v>42</v>
      </c>
      <c r="H7299" s="5" t="s">
        <v>25</v>
      </c>
      <c r="I7299" t="s">
        <v>26</v>
      </c>
      <c r="J7299" t="s">
        <v>25</v>
      </c>
      <c r="K7299">
        <v>50</v>
      </c>
      <c r="L7299" s="5" t="s">
        <v>14098</v>
      </c>
      <c r="M7299" s="5" t="s">
        <v>54</v>
      </c>
      <c r="N7299">
        <v>14</v>
      </c>
      <c r="O7299" t="s">
        <v>46</v>
      </c>
      <c r="P7299" s="1">
        <v>45777</v>
      </c>
      <c r="Q7299" s="1">
        <v>45842</v>
      </c>
      <c r="R7299">
        <v>698</v>
      </c>
      <c r="S7299" s="4">
        <v>9.6999999999999993</v>
      </c>
      <c r="T7299" t="s">
        <v>79</v>
      </c>
    </row>
    <row r="7300" spans="1:20" x14ac:dyDescent="0.35">
      <c r="A7300" t="s">
        <v>14368</v>
      </c>
      <c r="B7300" s="5" t="s">
        <v>21</v>
      </c>
      <c r="C7300" s="6">
        <v>130397</v>
      </c>
      <c r="D7300" t="s">
        <v>120</v>
      </c>
      <c r="E7300">
        <v>117357</v>
      </c>
      <c r="F7300" s="5" t="s">
        <v>66</v>
      </c>
      <c r="G7300" s="5" t="s">
        <v>42</v>
      </c>
      <c r="H7300" s="5" t="s">
        <v>121</v>
      </c>
      <c r="I7300" t="s">
        <v>44</v>
      </c>
      <c r="J7300" t="s">
        <v>121</v>
      </c>
      <c r="K7300">
        <v>50</v>
      </c>
      <c r="L7300" s="5" t="s">
        <v>14369</v>
      </c>
      <c r="M7300" s="5" t="s">
        <v>54</v>
      </c>
      <c r="N7300">
        <v>9</v>
      </c>
      <c r="O7300" t="s">
        <v>172</v>
      </c>
      <c r="P7300" s="1">
        <v>45715</v>
      </c>
      <c r="Q7300" s="1">
        <v>45741</v>
      </c>
      <c r="R7300">
        <v>897</v>
      </c>
      <c r="S7300" s="4">
        <v>5.8</v>
      </c>
      <c r="T7300" t="s">
        <v>30</v>
      </c>
    </row>
    <row r="7301" spans="1:20" x14ac:dyDescent="0.35">
      <c r="A7301" t="s">
        <v>14370</v>
      </c>
      <c r="B7301" s="5" t="s">
        <v>179</v>
      </c>
      <c r="C7301" s="6">
        <v>79354</v>
      </c>
      <c r="D7301" t="s">
        <v>92</v>
      </c>
      <c r="E7301">
        <v>59516</v>
      </c>
      <c r="F7301" s="5" t="s">
        <v>58</v>
      </c>
      <c r="G7301" s="5" t="s">
        <v>59</v>
      </c>
      <c r="H7301" s="5" t="s">
        <v>93</v>
      </c>
      <c r="I7301" t="s">
        <v>26</v>
      </c>
      <c r="J7301" t="s">
        <v>129</v>
      </c>
      <c r="K7301">
        <v>0</v>
      </c>
      <c r="L7301" s="5" t="s">
        <v>14371</v>
      </c>
      <c r="M7301" s="5" t="s">
        <v>54</v>
      </c>
      <c r="N7301">
        <v>1</v>
      </c>
      <c r="O7301" t="s">
        <v>147</v>
      </c>
      <c r="P7301" s="1">
        <v>45710</v>
      </c>
      <c r="Q7301" s="1">
        <v>45728</v>
      </c>
      <c r="R7301">
        <v>1379</v>
      </c>
      <c r="S7301" s="4">
        <v>7.5</v>
      </c>
      <c r="T7301" t="s">
        <v>47</v>
      </c>
    </row>
    <row r="7302" spans="1:20" x14ac:dyDescent="0.35">
      <c r="A7302" t="s">
        <v>14372</v>
      </c>
      <c r="B7302" s="5" t="s">
        <v>21</v>
      </c>
      <c r="C7302" s="6">
        <v>120736</v>
      </c>
      <c r="D7302" t="s">
        <v>22</v>
      </c>
      <c r="E7302">
        <v>120736</v>
      </c>
      <c r="F7302" s="5" t="s">
        <v>50</v>
      </c>
      <c r="G7302" s="5" t="s">
        <v>51</v>
      </c>
      <c r="H7302" s="5" t="s">
        <v>129</v>
      </c>
      <c r="I7302" t="s">
        <v>35</v>
      </c>
      <c r="J7302" t="s">
        <v>191</v>
      </c>
      <c r="K7302">
        <v>0</v>
      </c>
      <c r="L7302" s="5" t="s">
        <v>14373</v>
      </c>
      <c r="M7302" s="5" t="s">
        <v>28</v>
      </c>
      <c r="N7302">
        <v>3</v>
      </c>
      <c r="O7302" t="s">
        <v>135</v>
      </c>
      <c r="P7302" s="1">
        <v>45604</v>
      </c>
      <c r="Q7302" s="1">
        <v>45659</v>
      </c>
      <c r="R7302">
        <v>2417</v>
      </c>
      <c r="S7302" s="4">
        <v>6</v>
      </c>
      <c r="T7302" t="s">
        <v>108</v>
      </c>
    </row>
    <row r="7303" spans="1:20" x14ac:dyDescent="0.35">
      <c r="A7303" t="s">
        <v>14374</v>
      </c>
      <c r="B7303" s="5" t="s">
        <v>28802</v>
      </c>
      <c r="C7303" s="6">
        <v>92591</v>
      </c>
      <c r="D7303" t="s">
        <v>22</v>
      </c>
      <c r="E7303">
        <v>92591</v>
      </c>
      <c r="F7303" s="5" t="s">
        <v>66</v>
      </c>
      <c r="G7303" s="5" t="s">
        <v>59</v>
      </c>
      <c r="H7303" s="5" t="s">
        <v>52</v>
      </c>
      <c r="I7303" t="s">
        <v>44</v>
      </c>
      <c r="J7303" t="s">
        <v>291</v>
      </c>
      <c r="K7303">
        <v>0</v>
      </c>
      <c r="L7303" s="5" t="s">
        <v>14375</v>
      </c>
      <c r="M7303" s="5" t="s">
        <v>37</v>
      </c>
      <c r="N7303">
        <v>6</v>
      </c>
      <c r="O7303" t="s">
        <v>141</v>
      </c>
      <c r="P7303" s="1">
        <v>45456</v>
      </c>
      <c r="Q7303" s="1">
        <v>45496</v>
      </c>
      <c r="R7303">
        <v>1341</v>
      </c>
      <c r="S7303" s="4">
        <v>6.6</v>
      </c>
      <c r="T7303" t="s">
        <v>210</v>
      </c>
    </row>
    <row r="7304" spans="1:20" x14ac:dyDescent="0.35">
      <c r="A7304" t="s">
        <v>14376</v>
      </c>
      <c r="B7304" s="5" t="s">
        <v>57</v>
      </c>
      <c r="C7304" s="6">
        <v>167422</v>
      </c>
      <c r="D7304" t="s">
        <v>22</v>
      </c>
      <c r="E7304">
        <v>167422</v>
      </c>
      <c r="F7304" s="5" t="s">
        <v>66</v>
      </c>
      <c r="G7304" s="5" t="s">
        <v>51</v>
      </c>
      <c r="H7304" s="5" t="s">
        <v>97</v>
      </c>
      <c r="I7304" t="s">
        <v>44</v>
      </c>
      <c r="J7304" t="s">
        <v>97</v>
      </c>
      <c r="K7304">
        <v>100</v>
      </c>
      <c r="L7304" s="5" t="s">
        <v>14377</v>
      </c>
      <c r="M7304" s="5" t="s">
        <v>70</v>
      </c>
      <c r="N7304">
        <v>7</v>
      </c>
      <c r="O7304" t="s">
        <v>78</v>
      </c>
      <c r="P7304" s="1">
        <v>45607</v>
      </c>
      <c r="Q7304" s="1">
        <v>45644</v>
      </c>
      <c r="R7304">
        <v>1682</v>
      </c>
      <c r="S7304" s="4">
        <v>5.5</v>
      </c>
      <c r="T7304" t="s">
        <v>38</v>
      </c>
    </row>
    <row r="7305" spans="1:20" x14ac:dyDescent="0.35">
      <c r="A7305" t="s">
        <v>14378</v>
      </c>
      <c r="B7305" s="5" t="s">
        <v>28802</v>
      </c>
      <c r="C7305" s="6">
        <v>43875</v>
      </c>
      <c r="D7305" t="s">
        <v>22</v>
      </c>
      <c r="E7305">
        <v>43875</v>
      </c>
      <c r="F7305" s="5" t="s">
        <v>66</v>
      </c>
      <c r="G7305" s="5" t="s">
        <v>42</v>
      </c>
      <c r="H7305" s="5" t="s">
        <v>157</v>
      </c>
      <c r="I7305" t="s">
        <v>44</v>
      </c>
      <c r="J7305" t="s">
        <v>157</v>
      </c>
      <c r="K7305">
        <v>0</v>
      </c>
      <c r="L7305" s="5" t="s">
        <v>14379</v>
      </c>
      <c r="M7305" s="5" t="s">
        <v>70</v>
      </c>
      <c r="N7305">
        <v>6</v>
      </c>
      <c r="O7305" t="s">
        <v>112</v>
      </c>
      <c r="P7305" s="1">
        <v>45621</v>
      </c>
      <c r="Q7305" s="1">
        <v>45668</v>
      </c>
      <c r="R7305">
        <v>2385</v>
      </c>
      <c r="S7305" s="4">
        <v>9.1</v>
      </c>
      <c r="T7305" t="s">
        <v>243</v>
      </c>
    </row>
    <row r="7306" spans="1:20" x14ac:dyDescent="0.35">
      <c r="A7306" t="s">
        <v>14380</v>
      </c>
      <c r="B7306" s="5" t="s">
        <v>40</v>
      </c>
      <c r="C7306" s="6">
        <v>154370</v>
      </c>
      <c r="D7306" t="s">
        <v>41</v>
      </c>
      <c r="E7306">
        <v>131215</v>
      </c>
      <c r="F7306" s="5" t="s">
        <v>66</v>
      </c>
      <c r="G7306" s="5" t="s">
        <v>24</v>
      </c>
      <c r="H7306" s="5" t="s">
        <v>151</v>
      </c>
      <c r="I7306" t="s">
        <v>35</v>
      </c>
      <c r="J7306" t="s">
        <v>151</v>
      </c>
      <c r="K7306">
        <v>0</v>
      </c>
      <c r="L7306" s="5" t="s">
        <v>14381</v>
      </c>
      <c r="M7306" s="5" t="s">
        <v>70</v>
      </c>
      <c r="N7306">
        <v>7</v>
      </c>
      <c r="O7306" t="s">
        <v>131</v>
      </c>
      <c r="P7306" s="1">
        <v>45596</v>
      </c>
      <c r="Q7306" s="1">
        <v>45633</v>
      </c>
      <c r="R7306">
        <v>1667</v>
      </c>
      <c r="S7306" s="4">
        <v>6</v>
      </c>
      <c r="T7306" t="s">
        <v>153</v>
      </c>
    </row>
    <row r="7307" spans="1:20" x14ac:dyDescent="0.35">
      <c r="A7307" t="s">
        <v>14382</v>
      </c>
      <c r="B7307" s="5" t="s">
        <v>49</v>
      </c>
      <c r="C7307" s="6">
        <v>89756</v>
      </c>
      <c r="D7307" t="s">
        <v>74</v>
      </c>
      <c r="E7307">
        <v>112195</v>
      </c>
      <c r="F7307" s="5" t="s">
        <v>50</v>
      </c>
      <c r="G7307" s="5" t="s">
        <v>24</v>
      </c>
      <c r="H7307" s="5" t="s">
        <v>75</v>
      </c>
      <c r="I7307" t="s">
        <v>44</v>
      </c>
      <c r="J7307" t="s">
        <v>75</v>
      </c>
      <c r="K7307">
        <v>0</v>
      </c>
      <c r="L7307" s="5" t="s">
        <v>14383</v>
      </c>
      <c r="M7307" s="5" t="s">
        <v>54</v>
      </c>
      <c r="N7307">
        <v>2</v>
      </c>
      <c r="O7307" t="s">
        <v>135</v>
      </c>
      <c r="P7307" s="1">
        <v>45514</v>
      </c>
      <c r="Q7307" s="1">
        <v>45554</v>
      </c>
      <c r="R7307">
        <v>2415</v>
      </c>
      <c r="S7307" s="4">
        <v>7.2</v>
      </c>
      <c r="T7307" t="s">
        <v>63</v>
      </c>
    </row>
    <row r="7308" spans="1:20" x14ac:dyDescent="0.35">
      <c r="A7308" t="s">
        <v>14384</v>
      </c>
      <c r="B7308" s="5" t="s">
        <v>162</v>
      </c>
      <c r="C7308" s="6">
        <v>58025</v>
      </c>
      <c r="D7308" t="s">
        <v>41</v>
      </c>
      <c r="E7308">
        <v>49321</v>
      </c>
      <c r="F7308" s="5" t="s">
        <v>58</v>
      </c>
      <c r="G7308" s="5" t="s">
        <v>42</v>
      </c>
      <c r="H7308" s="5" t="s">
        <v>43</v>
      </c>
      <c r="I7308" t="s">
        <v>44</v>
      </c>
      <c r="J7308" t="s">
        <v>192</v>
      </c>
      <c r="K7308">
        <v>100</v>
      </c>
      <c r="L7308" s="5" t="s">
        <v>14385</v>
      </c>
      <c r="M7308" s="5" t="s">
        <v>37</v>
      </c>
      <c r="N7308">
        <v>1</v>
      </c>
      <c r="O7308" t="s">
        <v>88</v>
      </c>
      <c r="P7308" s="1">
        <v>45573</v>
      </c>
      <c r="Q7308" s="1">
        <v>45636</v>
      </c>
      <c r="R7308">
        <v>1563</v>
      </c>
      <c r="S7308" s="4">
        <v>7.1</v>
      </c>
      <c r="T7308" t="s">
        <v>89</v>
      </c>
    </row>
    <row r="7309" spans="1:20" x14ac:dyDescent="0.35">
      <c r="A7309" t="s">
        <v>14386</v>
      </c>
      <c r="B7309" s="5" t="s">
        <v>49</v>
      </c>
      <c r="C7309" s="6">
        <v>52365</v>
      </c>
      <c r="D7309" t="s">
        <v>41</v>
      </c>
      <c r="E7309">
        <v>44510</v>
      </c>
      <c r="F7309" s="5" t="s">
        <v>58</v>
      </c>
      <c r="G7309" s="5" t="s">
        <v>24</v>
      </c>
      <c r="H7309" s="5" t="s">
        <v>126</v>
      </c>
      <c r="I7309" t="s">
        <v>44</v>
      </c>
      <c r="J7309" t="s">
        <v>126</v>
      </c>
      <c r="K7309">
        <v>0</v>
      </c>
      <c r="L7309" s="5" t="s">
        <v>14387</v>
      </c>
      <c r="M7309" s="5" t="s">
        <v>54</v>
      </c>
      <c r="N7309">
        <v>1</v>
      </c>
      <c r="O7309" t="s">
        <v>172</v>
      </c>
      <c r="P7309" s="1">
        <v>45764</v>
      </c>
      <c r="Q7309" s="1">
        <v>45780</v>
      </c>
      <c r="R7309">
        <v>1878</v>
      </c>
      <c r="S7309" s="4">
        <v>6.7</v>
      </c>
      <c r="T7309" t="s">
        <v>103</v>
      </c>
    </row>
    <row r="7310" spans="1:20" x14ac:dyDescent="0.35">
      <c r="A7310" t="s">
        <v>14388</v>
      </c>
      <c r="B7310" s="5" t="s">
        <v>28802</v>
      </c>
      <c r="C7310" s="6">
        <v>252611</v>
      </c>
      <c r="D7310" t="s">
        <v>41</v>
      </c>
      <c r="E7310">
        <v>214719</v>
      </c>
      <c r="F7310" s="5" t="s">
        <v>23</v>
      </c>
      <c r="G7310" s="5" t="s">
        <v>51</v>
      </c>
      <c r="H7310" s="5" t="s">
        <v>126</v>
      </c>
      <c r="I7310" t="s">
        <v>35</v>
      </c>
      <c r="J7310" t="s">
        <v>126</v>
      </c>
      <c r="K7310">
        <v>100</v>
      </c>
      <c r="L7310" s="5" t="s">
        <v>14389</v>
      </c>
      <c r="M7310" s="5" t="s">
        <v>28</v>
      </c>
      <c r="N7310">
        <v>18</v>
      </c>
      <c r="O7310" t="s">
        <v>147</v>
      </c>
      <c r="P7310" s="1">
        <v>45434</v>
      </c>
      <c r="Q7310" s="1">
        <v>45471</v>
      </c>
      <c r="R7310">
        <v>787</v>
      </c>
      <c r="S7310" s="4">
        <v>9.3000000000000007</v>
      </c>
      <c r="T7310" t="s">
        <v>95</v>
      </c>
    </row>
    <row r="7311" spans="1:20" x14ac:dyDescent="0.35">
      <c r="A7311" t="s">
        <v>14390</v>
      </c>
      <c r="B7311" s="5" t="s">
        <v>73</v>
      </c>
      <c r="C7311" s="6">
        <v>292045</v>
      </c>
      <c r="D7311" t="s">
        <v>33</v>
      </c>
      <c r="E7311">
        <v>32124950</v>
      </c>
      <c r="F7311" s="5" t="s">
        <v>23</v>
      </c>
      <c r="G7311" s="5" t="s">
        <v>59</v>
      </c>
      <c r="H7311" s="5" t="s">
        <v>34</v>
      </c>
      <c r="I7311" t="s">
        <v>35</v>
      </c>
      <c r="J7311" t="s">
        <v>34</v>
      </c>
      <c r="K7311">
        <v>50</v>
      </c>
      <c r="L7311" s="5" t="s">
        <v>14391</v>
      </c>
      <c r="M7311" s="5" t="s">
        <v>37</v>
      </c>
      <c r="N7311">
        <v>15</v>
      </c>
      <c r="O7311" t="s">
        <v>107</v>
      </c>
      <c r="P7311" s="1">
        <v>45643</v>
      </c>
      <c r="Q7311" s="1">
        <v>45704</v>
      </c>
      <c r="R7311">
        <v>1701</v>
      </c>
      <c r="S7311" s="4">
        <v>5.5</v>
      </c>
      <c r="T7311" t="s">
        <v>108</v>
      </c>
    </row>
    <row r="7312" spans="1:20" x14ac:dyDescent="0.35">
      <c r="A7312" t="s">
        <v>14392</v>
      </c>
      <c r="B7312" s="5" t="s">
        <v>28802</v>
      </c>
      <c r="C7312" s="6">
        <v>180417</v>
      </c>
      <c r="D7312" t="s">
        <v>65</v>
      </c>
      <c r="E7312">
        <v>234542</v>
      </c>
      <c r="F7312" s="5" t="s">
        <v>23</v>
      </c>
      <c r="G7312" s="5" t="s">
        <v>51</v>
      </c>
      <c r="H7312" s="5" t="s">
        <v>67</v>
      </c>
      <c r="I7312" t="s">
        <v>44</v>
      </c>
      <c r="J7312" t="s">
        <v>67</v>
      </c>
      <c r="K7312">
        <v>100</v>
      </c>
      <c r="L7312" s="5" t="s">
        <v>14393</v>
      </c>
      <c r="M7312" s="5" t="s">
        <v>70</v>
      </c>
      <c r="N7312">
        <v>15</v>
      </c>
      <c r="O7312" t="s">
        <v>29</v>
      </c>
      <c r="P7312" s="1">
        <v>45755</v>
      </c>
      <c r="Q7312" s="1">
        <v>45770</v>
      </c>
      <c r="R7312">
        <v>1308</v>
      </c>
      <c r="S7312" s="4">
        <v>8.1</v>
      </c>
      <c r="T7312" t="s">
        <v>89</v>
      </c>
    </row>
    <row r="7313" spans="1:20" x14ac:dyDescent="0.35">
      <c r="A7313" t="s">
        <v>14394</v>
      </c>
      <c r="B7313" s="5" t="s">
        <v>100</v>
      </c>
      <c r="C7313" s="6">
        <v>65703</v>
      </c>
      <c r="D7313" t="s">
        <v>22</v>
      </c>
      <c r="E7313">
        <v>65703</v>
      </c>
      <c r="F7313" s="5" t="s">
        <v>58</v>
      </c>
      <c r="G7313" s="5" t="s">
        <v>59</v>
      </c>
      <c r="H7313" s="5" t="s">
        <v>129</v>
      </c>
      <c r="I7313" t="s">
        <v>44</v>
      </c>
      <c r="J7313" t="s">
        <v>101</v>
      </c>
      <c r="K7313">
        <v>100</v>
      </c>
      <c r="L7313" s="5" t="s">
        <v>14395</v>
      </c>
      <c r="M7313" s="5" t="s">
        <v>54</v>
      </c>
      <c r="N7313">
        <v>1</v>
      </c>
      <c r="O7313" t="s">
        <v>78</v>
      </c>
      <c r="P7313" s="1">
        <v>45528</v>
      </c>
      <c r="Q7313" s="1">
        <v>45542</v>
      </c>
      <c r="R7313">
        <v>1472</v>
      </c>
      <c r="S7313" s="4">
        <v>9.4</v>
      </c>
      <c r="T7313" t="s">
        <v>89</v>
      </c>
    </row>
    <row r="7314" spans="1:20" x14ac:dyDescent="0.35">
      <c r="A7314" t="s">
        <v>14396</v>
      </c>
      <c r="B7314" s="5" t="s">
        <v>145</v>
      </c>
      <c r="C7314" s="6">
        <v>33627</v>
      </c>
      <c r="D7314" t="s">
        <v>22</v>
      </c>
      <c r="E7314">
        <v>33627</v>
      </c>
      <c r="F7314" s="5" t="s">
        <v>50</v>
      </c>
      <c r="G7314" s="5" t="s">
        <v>59</v>
      </c>
      <c r="H7314" s="5" t="s">
        <v>116</v>
      </c>
      <c r="I7314" t="s">
        <v>35</v>
      </c>
      <c r="J7314" t="s">
        <v>116</v>
      </c>
      <c r="K7314">
        <v>0</v>
      </c>
      <c r="L7314" s="5" t="s">
        <v>14397</v>
      </c>
      <c r="M7314" s="5" t="s">
        <v>70</v>
      </c>
      <c r="N7314">
        <v>3</v>
      </c>
      <c r="O7314" t="s">
        <v>46</v>
      </c>
      <c r="P7314" s="1">
        <v>45632</v>
      </c>
      <c r="Q7314" s="1">
        <v>45660</v>
      </c>
      <c r="R7314">
        <v>1675</v>
      </c>
      <c r="S7314" s="4">
        <v>9.1999999999999993</v>
      </c>
      <c r="T7314" t="s">
        <v>136</v>
      </c>
    </row>
    <row r="7315" spans="1:20" x14ac:dyDescent="0.35">
      <c r="A7315" t="s">
        <v>14398</v>
      </c>
      <c r="B7315" s="5" t="s">
        <v>217</v>
      </c>
      <c r="C7315" s="6">
        <v>117069</v>
      </c>
      <c r="D7315" t="s">
        <v>120</v>
      </c>
      <c r="E7315">
        <v>105362</v>
      </c>
      <c r="F7315" s="5" t="s">
        <v>50</v>
      </c>
      <c r="G7315" s="5" t="s">
        <v>24</v>
      </c>
      <c r="H7315" s="5" t="s">
        <v>121</v>
      </c>
      <c r="I7315" t="s">
        <v>26</v>
      </c>
      <c r="J7315" t="s">
        <v>1192</v>
      </c>
      <c r="K7315">
        <v>50</v>
      </c>
      <c r="L7315" s="5" t="s">
        <v>14399</v>
      </c>
      <c r="M7315" s="5" t="s">
        <v>70</v>
      </c>
      <c r="N7315">
        <v>3</v>
      </c>
      <c r="O7315" t="s">
        <v>46</v>
      </c>
      <c r="P7315" s="1">
        <v>45325</v>
      </c>
      <c r="Q7315" s="1">
        <v>45352</v>
      </c>
      <c r="R7315">
        <v>1738</v>
      </c>
      <c r="S7315" s="4">
        <v>8.6</v>
      </c>
      <c r="T7315" t="s">
        <v>118</v>
      </c>
    </row>
    <row r="7316" spans="1:20" x14ac:dyDescent="0.35">
      <c r="A7316" t="s">
        <v>14400</v>
      </c>
      <c r="B7316" s="5" t="s">
        <v>100</v>
      </c>
      <c r="C7316" s="6">
        <v>109443</v>
      </c>
      <c r="D7316" t="s">
        <v>41</v>
      </c>
      <c r="E7316">
        <v>93027</v>
      </c>
      <c r="F7316" s="5" t="s">
        <v>66</v>
      </c>
      <c r="G7316" s="5" t="s">
        <v>42</v>
      </c>
      <c r="H7316" s="5" t="s">
        <v>60</v>
      </c>
      <c r="I7316" t="s">
        <v>44</v>
      </c>
      <c r="J7316" t="s">
        <v>60</v>
      </c>
      <c r="K7316">
        <v>50</v>
      </c>
      <c r="L7316" s="5" t="s">
        <v>14401</v>
      </c>
      <c r="M7316" s="5" t="s">
        <v>54</v>
      </c>
      <c r="N7316">
        <v>8</v>
      </c>
      <c r="O7316" t="s">
        <v>112</v>
      </c>
      <c r="P7316" s="1">
        <v>45668</v>
      </c>
      <c r="Q7316" s="1">
        <v>45720</v>
      </c>
      <c r="R7316">
        <v>2280</v>
      </c>
      <c r="S7316" s="4">
        <v>8.6999999999999993</v>
      </c>
      <c r="T7316" t="s">
        <v>277</v>
      </c>
    </row>
    <row r="7317" spans="1:20" x14ac:dyDescent="0.35">
      <c r="A7317" t="s">
        <v>14402</v>
      </c>
      <c r="B7317" s="5" t="s">
        <v>28801</v>
      </c>
      <c r="C7317" s="6">
        <v>114421</v>
      </c>
      <c r="D7317" t="s">
        <v>41</v>
      </c>
      <c r="E7317">
        <v>97258</v>
      </c>
      <c r="F7317" s="5" t="s">
        <v>50</v>
      </c>
      <c r="G7317" s="5" t="s">
        <v>51</v>
      </c>
      <c r="H7317" s="5" t="s">
        <v>151</v>
      </c>
      <c r="I7317" t="s">
        <v>35</v>
      </c>
      <c r="J7317" t="s">
        <v>192</v>
      </c>
      <c r="K7317">
        <v>0</v>
      </c>
      <c r="L7317" s="5" t="s">
        <v>14403</v>
      </c>
      <c r="M7317" s="5" t="s">
        <v>70</v>
      </c>
      <c r="N7317">
        <v>3</v>
      </c>
      <c r="O7317" t="s">
        <v>172</v>
      </c>
      <c r="P7317" s="1">
        <v>45422</v>
      </c>
      <c r="Q7317" s="1">
        <v>45487</v>
      </c>
      <c r="R7317">
        <v>1941</v>
      </c>
      <c r="S7317" s="4">
        <v>5.7</v>
      </c>
      <c r="T7317" t="s">
        <v>136</v>
      </c>
    </row>
    <row r="7318" spans="1:20" x14ac:dyDescent="0.35">
      <c r="A7318" t="s">
        <v>14404</v>
      </c>
      <c r="B7318" s="5" t="s">
        <v>32</v>
      </c>
      <c r="C7318" s="6">
        <v>297806</v>
      </c>
      <c r="D7318" t="s">
        <v>22</v>
      </c>
      <c r="E7318">
        <v>297806</v>
      </c>
      <c r="F7318" s="5" t="s">
        <v>23</v>
      </c>
      <c r="G7318" s="5" t="s">
        <v>59</v>
      </c>
      <c r="H7318" s="5" t="s">
        <v>101</v>
      </c>
      <c r="I7318" t="s">
        <v>26</v>
      </c>
      <c r="J7318" t="s">
        <v>157</v>
      </c>
      <c r="K7318">
        <v>0</v>
      </c>
      <c r="L7318" s="5" t="s">
        <v>14405</v>
      </c>
      <c r="M7318" s="5" t="s">
        <v>37</v>
      </c>
      <c r="N7318">
        <v>15</v>
      </c>
      <c r="O7318" t="s">
        <v>147</v>
      </c>
      <c r="P7318" s="1">
        <v>45603</v>
      </c>
      <c r="Q7318" s="1">
        <v>45639</v>
      </c>
      <c r="R7318">
        <v>1644</v>
      </c>
      <c r="S7318" s="4">
        <v>9.3000000000000007</v>
      </c>
      <c r="T7318" t="s">
        <v>89</v>
      </c>
    </row>
    <row r="7319" spans="1:20" x14ac:dyDescent="0.35">
      <c r="A7319" t="s">
        <v>14406</v>
      </c>
      <c r="B7319" s="5" t="s">
        <v>179</v>
      </c>
      <c r="C7319" s="6">
        <v>96103</v>
      </c>
      <c r="D7319" t="s">
        <v>33</v>
      </c>
      <c r="E7319">
        <v>10571330</v>
      </c>
      <c r="F7319" s="5" t="s">
        <v>50</v>
      </c>
      <c r="G7319" s="5" t="s">
        <v>51</v>
      </c>
      <c r="H7319" s="5" t="s">
        <v>34</v>
      </c>
      <c r="I7319" t="s">
        <v>26</v>
      </c>
      <c r="J7319" t="s">
        <v>34</v>
      </c>
      <c r="K7319">
        <v>0</v>
      </c>
      <c r="L7319" s="5" t="s">
        <v>5477</v>
      </c>
      <c r="M7319" s="5" t="s">
        <v>70</v>
      </c>
      <c r="N7319">
        <v>2</v>
      </c>
      <c r="O7319" t="s">
        <v>71</v>
      </c>
      <c r="P7319" s="1">
        <v>45534</v>
      </c>
      <c r="Q7319" s="1">
        <v>45578</v>
      </c>
      <c r="R7319">
        <v>993</v>
      </c>
      <c r="S7319" s="4">
        <v>6.2</v>
      </c>
      <c r="T7319" t="s">
        <v>63</v>
      </c>
    </row>
    <row r="7320" spans="1:20" x14ac:dyDescent="0.35">
      <c r="A7320" t="s">
        <v>14407</v>
      </c>
      <c r="B7320" s="5" t="s">
        <v>73</v>
      </c>
      <c r="C7320" s="6">
        <v>104183</v>
      </c>
      <c r="D7320" t="s">
        <v>41</v>
      </c>
      <c r="E7320">
        <v>88556</v>
      </c>
      <c r="F7320" s="5" t="s">
        <v>50</v>
      </c>
      <c r="G7320" s="5" t="s">
        <v>24</v>
      </c>
      <c r="H7320" s="5" t="s">
        <v>126</v>
      </c>
      <c r="I7320" t="s">
        <v>35</v>
      </c>
      <c r="J7320" t="s">
        <v>126</v>
      </c>
      <c r="K7320">
        <v>100</v>
      </c>
      <c r="L7320" s="5" t="s">
        <v>14408</v>
      </c>
      <c r="M7320" s="5" t="s">
        <v>54</v>
      </c>
      <c r="N7320">
        <v>4</v>
      </c>
      <c r="O7320" t="s">
        <v>46</v>
      </c>
      <c r="P7320" s="1">
        <v>45442</v>
      </c>
      <c r="Q7320" s="1">
        <v>45500</v>
      </c>
      <c r="R7320">
        <v>1802</v>
      </c>
      <c r="S7320" s="4">
        <v>8.3000000000000007</v>
      </c>
      <c r="T7320" t="s">
        <v>47</v>
      </c>
    </row>
    <row r="7321" spans="1:20" x14ac:dyDescent="0.35">
      <c r="A7321" t="s">
        <v>14409</v>
      </c>
      <c r="B7321" s="5" t="s">
        <v>28802</v>
      </c>
      <c r="C7321" s="6">
        <v>203843</v>
      </c>
      <c r="D7321" t="s">
        <v>120</v>
      </c>
      <c r="E7321">
        <v>183459</v>
      </c>
      <c r="F7321" s="5" t="s">
        <v>66</v>
      </c>
      <c r="G7321" s="5" t="s">
        <v>59</v>
      </c>
      <c r="H7321" s="5" t="s">
        <v>121</v>
      </c>
      <c r="I7321" t="s">
        <v>35</v>
      </c>
      <c r="J7321" t="s">
        <v>121</v>
      </c>
      <c r="K7321">
        <v>100</v>
      </c>
      <c r="L7321" s="5" t="s">
        <v>14410</v>
      </c>
      <c r="M7321" s="5" t="s">
        <v>70</v>
      </c>
      <c r="N7321">
        <v>6</v>
      </c>
      <c r="O7321" t="s">
        <v>29</v>
      </c>
      <c r="P7321" s="1">
        <v>45747</v>
      </c>
      <c r="Q7321" s="1">
        <v>45794</v>
      </c>
      <c r="R7321">
        <v>1710</v>
      </c>
      <c r="S7321" s="4">
        <v>8.4</v>
      </c>
      <c r="T7321" t="s">
        <v>30</v>
      </c>
    </row>
    <row r="7322" spans="1:20" x14ac:dyDescent="0.35">
      <c r="A7322" t="s">
        <v>14411</v>
      </c>
      <c r="B7322" s="5" t="s">
        <v>162</v>
      </c>
      <c r="C7322" s="6">
        <v>159445</v>
      </c>
      <c r="D7322" t="s">
        <v>120</v>
      </c>
      <c r="E7322">
        <v>143501</v>
      </c>
      <c r="F7322" s="5" t="s">
        <v>66</v>
      </c>
      <c r="G7322" s="5" t="s">
        <v>42</v>
      </c>
      <c r="H7322" s="5" t="s">
        <v>121</v>
      </c>
      <c r="I7322" t="s">
        <v>44</v>
      </c>
      <c r="J7322" t="s">
        <v>121</v>
      </c>
      <c r="K7322">
        <v>0</v>
      </c>
      <c r="L7322" s="5" t="s">
        <v>14412</v>
      </c>
      <c r="M7322" s="5" t="s">
        <v>70</v>
      </c>
      <c r="N7322">
        <v>9</v>
      </c>
      <c r="O7322" t="s">
        <v>85</v>
      </c>
      <c r="P7322" s="1">
        <v>45764</v>
      </c>
      <c r="Q7322" s="1">
        <v>45829</v>
      </c>
      <c r="R7322">
        <v>823</v>
      </c>
      <c r="S7322" s="4">
        <v>7.8</v>
      </c>
      <c r="T7322" t="s">
        <v>95</v>
      </c>
    </row>
    <row r="7323" spans="1:20" x14ac:dyDescent="0.35">
      <c r="A7323" t="s">
        <v>14413</v>
      </c>
      <c r="B7323" s="5" t="s">
        <v>49</v>
      </c>
      <c r="C7323" s="6">
        <v>98252</v>
      </c>
      <c r="D7323" t="s">
        <v>22</v>
      </c>
      <c r="E7323">
        <v>98252</v>
      </c>
      <c r="F7323" s="5" t="s">
        <v>66</v>
      </c>
      <c r="G7323" s="5" t="s">
        <v>42</v>
      </c>
      <c r="H7323" s="5" t="s">
        <v>52</v>
      </c>
      <c r="I7323" t="s">
        <v>44</v>
      </c>
      <c r="J7323" t="s">
        <v>52</v>
      </c>
      <c r="K7323">
        <v>50</v>
      </c>
      <c r="L7323" s="5" t="s">
        <v>14414</v>
      </c>
      <c r="M7323" s="5" t="s">
        <v>37</v>
      </c>
      <c r="N7323">
        <v>7</v>
      </c>
      <c r="O7323" t="s">
        <v>78</v>
      </c>
      <c r="P7323" s="1">
        <v>45640</v>
      </c>
      <c r="Q7323" s="1">
        <v>45681</v>
      </c>
      <c r="R7323">
        <v>1131</v>
      </c>
      <c r="S7323" s="4">
        <v>6.2</v>
      </c>
      <c r="T7323" t="s">
        <v>63</v>
      </c>
    </row>
    <row r="7324" spans="1:20" x14ac:dyDescent="0.35">
      <c r="A7324" t="s">
        <v>14415</v>
      </c>
      <c r="B7324" s="5" t="s">
        <v>40</v>
      </c>
      <c r="C7324" s="6">
        <v>140598</v>
      </c>
      <c r="D7324" t="s">
        <v>22</v>
      </c>
      <c r="E7324">
        <v>140598</v>
      </c>
      <c r="F7324" s="5" t="s">
        <v>66</v>
      </c>
      <c r="G7324" s="5" t="s">
        <v>51</v>
      </c>
      <c r="H7324" s="5" t="s">
        <v>25</v>
      </c>
      <c r="I7324" t="s">
        <v>35</v>
      </c>
      <c r="J7324" t="s">
        <v>121</v>
      </c>
      <c r="K7324">
        <v>50</v>
      </c>
      <c r="L7324" s="5" t="s">
        <v>14416</v>
      </c>
      <c r="M7324" s="5" t="s">
        <v>54</v>
      </c>
      <c r="N7324">
        <v>5</v>
      </c>
      <c r="O7324" t="s">
        <v>135</v>
      </c>
      <c r="P7324" s="1">
        <v>45330</v>
      </c>
      <c r="Q7324" s="1">
        <v>45389</v>
      </c>
      <c r="R7324">
        <v>1530</v>
      </c>
      <c r="S7324" s="4">
        <v>6.6</v>
      </c>
      <c r="T7324" t="s">
        <v>47</v>
      </c>
    </row>
    <row r="7325" spans="1:20" x14ac:dyDescent="0.35">
      <c r="A7325" t="s">
        <v>14417</v>
      </c>
      <c r="B7325" s="5" t="s">
        <v>40</v>
      </c>
      <c r="C7325" s="6">
        <v>122530</v>
      </c>
      <c r="D7325" t="s">
        <v>22</v>
      </c>
      <c r="E7325">
        <v>122530</v>
      </c>
      <c r="F7325" s="5" t="s">
        <v>66</v>
      </c>
      <c r="G7325" s="5" t="s">
        <v>59</v>
      </c>
      <c r="H7325" s="5" t="s">
        <v>129</v>
      </c>
      <c r="I7325" t="s">
        <v>44</v>
      </c>
      <c r="J7325" t="s">
        <v>129</v>
      </c>
      <c r="K7325">
        <v>0</v>
      </c>
      <c r="L7325" s="5" t="s">
        <v>14418</v>
      </c>
      <c r="M7325" s="5" t="s">
        <v>70</v>
      </c>
      <c r="N7325">
        <v>5</v>
      </c>
      <c r="O7325" t="s">
        <v>85</v>
      </c>
      <c r="P7325" s="1">
        <v>45722</v>
      </c>
      <c r="Q7325" s="1">
        <v>45746</v>
      </c>
      <c r="R7325">
        <v>1123</v>
      </c>
      <c r="S7325" s="4">
        <v>8.1</v>
      </c>
      <c r="T7325" t="s">
        <v>63</v>
      </c>
    </row>
    <row r="7326" spans="1:20" x14ac:dyDescent="0.35">
      <c r="A7326" t="s">
        <v>14419</v>
      </c>
      <c r="B7326" s="5" t="s">
        <v>162</v>
      </c>
      <c r="C7326" s="6">
        <v>79216</v>
      </c>
      <c r="D7326" t="s">
        <v>22</v>
      </c>
      <c r="E7326">
        <v>79216</v>
      </c>
      <c r="F7326" s="5" t="s">
        <v>58</v>
      </c>
      <c r="G7326" s="5" t="s">
        <v>59</v>
      </c>
      <c r="H7326" s="5" t="s">
        <v>101</v>
      </c>
      <c r="I7326" t="s">
        <v>44</v>
      </c>
      <c r="J7326" t="s">
        <v>101</v>
      </c>
      <c r="K7326">
        <v>100</v>
      </c>
      <c r="L7326" s="5" t="s">
        <v>6564</v>
      </c>
      <c r="M7326" s="5" t="s">
        <v>28</v>
      </c>
      <c r="N7326">
        <v>0</v>
      </c>
      <c r="O7326" t="s">
        <v>88</v>
      </c>
      <c r="P7326" s="1">
        <v>45620</v>
      </c>
      <c r="Q7326" s="1">
        <v>45673</v>
      </c>
      <c r="R7326">
        <v>1296</v>
      </c>
      <c r="S7326" s="4">
        <v>5.6</v>
      </c>
      <c r="T7326" t="s">
        <v>108</v>
      </c>
    </row>
    <row r="7327" spans="1:20" x14ac:dyDescent="0.35">
      <c r="A7327" t="s">
        <v>14420</v>
      </c>
      <c r="B7327" s="5" t="s">
        <v>28801</v>
      </c>
      <c r="C7327" s="6">
        <v>208065</v>
      </c>
      <c r="D7327" t="s">
        <v>22</v>
      </c>
      <c r="E7327">
        <v>208065</v>
      </c>
      <c r="F7327" s="5" t="s">
        <v>23</v>
      </c>
      <c r="G7327" s="5" t="s">
        <v>59</v>
      </c>
      <c r="H7327" s="5" t="s">
        <v>165</v>
      </c>
      <c r="I7327" t="s">
        <v>26</v>
      </c>
      <c r="J7327" t="s">
        <v>165</v>
      </c>
      <c r="K7327">
        <v>100</v>
      </c>
      <c r="L7327" s="5" t="s">
        <v>14421</v>
      </c>
      <c r="M7327" s="5" t="s">
        <v>70</v>
      </c>
      <c r="N7327">
        <v>14</v>
      </c>
      <c r="O7327" t="s">
        <v>141</v>
      </c>
      <c r="P7327" s="1">
        <v>45694</v>
      </c>
      <c r="Q7327" s="1">
        <v>45750</v>
      </c>
      <c r="R7327">
        <v>1320</v>
      </c>
      <c r="S7327" s="4">
        <v>7.5</v>
      </c>
      <c r="T7327" t="s">
        <v>277</v>
      </c>
    </row>
    <row r="7328" spans="1:20" x14ac:dyDescent="0.35">
      <c r="A7328" t="s">
        <v>14422</v>
      </c>
      <c r="B7328" s="5" t="s">
        <v>40</v>
      </c>
      <c r="C7328" s="6">
        <v>212005</v>
      </c>
      <c r="D7328" t="s">
        <v>41</v>
      </c>
      <c r="E7328">
        <v>180204</v>
      </c>
      <c r="F7328" s="5" t="s">
        <v>23</v>
      </c>
      <c r="G7328" s="5" t="s">
        <v>24</v>
      </c>
      <c r="H7328" s="5" t="s">
        <v>43</v>
      </c>
      <c r="I7328" t="s">
        <v>26</v>
      </c>
      <c r="J7328" t="s">
        <v>43</v>
      </c>
      <c r="K7328">
        <v>0</v>
      </c>
      <c r="L7328" s="5" t="s">
        <v>14423</v>
      </c>
      <c r="M7328" s="5" t="s">
        <v>54</v>
      </c>
      <c r="N7328">
        <v>10</v>
      </c>
      <c r="O7328" t="s">
        <v>167</v>
      </c>
      <c r="P7328" s="1">
        <v>45453</v>
      </c>
      <c r="Q7328" s="1">
        <v>45489</v>
      </c>
      <c r="R7328">
        <v>1605</v>
      </c>
      <c r="S7328" s="4">
        <v>5.2</v>
      </c>
      <c r="T7328" t="s">
        <v>30</v>
      </c>
    </row>
    <row r="7329" spans="1:20" x14ac:dyDescent="0.35">
      <c r="A7329" t="s">
        <v>14424</v>
      </c>
      <c r="B7329" s="5" t="s">
        <v>49</v>
      </c>
      <c r="C7329" s="6">
        <v>142069</v>
      </c>
      <c r="D7329" t="s">
        <v>41</v>
      </c>
      <c r="E7329">
        <v>120759</v>
      </c>
      <c r="F7329" s="5" t="s">
        <v>66</v>
      </c>
      <c r="G7329" s="5" t="s">
        <v>24</v>
      </c>
      <c r="H7329" s="5" t="s">
        <v>126</v>
      </c>
      <c r="I7329" t="s">
        <v>35</v>
      </c>
      <c r="J7329" t="s">
        <v>126</v>
      </c>
      <c r="K7329">
        <v>0</v>
      </c>
      <c r="L7329" s="5" t="s">
        <v>14425</v>
      </c>
      <c r="M7329" s="5" t="s">
        <v>37</v>
      </c>
      <c r="N7329">
        <v>7</v>
      </c>
      <c r="O7329" t="s">
        <v>85</v>
      </c>
      <c r="P7329" s="1">
        <v>45619</v>
      </c>
      <c r="Q7329" s="1">
        <v>45644</v>
      </c>
      <c r="R7329">
        <v>2476</v>
      </c>
      <c r="S7329" s="4">
        <v>5.3</v>
      </c>
      <c r="T7329" t="s">
        <v>243</v>
      </c>
    </row>
    <row r="7330" spans="1:20" x14ac:dyDescent="0.35">
      <c r="A7330" t="s">
        <v>14426</v>
      </c>
      <c r="B7330" s="5" t="s">
        <v>217</v>
      </c>
      <c r="C7330" s="6">
        <v>189432</v>
      </c>
      <c r="D7330" t="s">
        <v>22</v>
      </c>
      <c r="E7330">
        <v>189432</v>
      </c>
      <c r="F7330" s="5" t="s">
        <v>23</v>
      </c>
      <c r="G7330" s="5" t="s">
        <v>24</v>
      </c>
      <c r="H7330" s="5" t="s">
        <v>191</v>
      </c>
      <c r="I7330" t="s">
        <v>44</v>
      </c>
      <c r="J7330" t="s">
        <v>1192</v>
      </c>
      <c r="K7330">
        <v>50</v>
      </c>
      <c r="L7330" s="5" t="s">
        <v>14427</v>
      </c>
      <c r="M7330" s="5" t="s">
        <v>70</v>
      </c>
      <c r="N7330">
        <v>17</v>
      </c>
      <c r="O7330" t="s">
        <v>172</v>
      </c>
      <c r="P7330" s="1">
        <v>45464</v>
      </c>
      <c r="Q7330" s="1">
        <v>45519</v>
      </c>
      <c r="R7330">
        <v>1030</v>
      </c>
      <c r="S7330" s="4">
        <v>6.3</v>
      </c>
      <c r="T7330" t="s">
        <v>79</v>
      </c>
    </row>
    <row r="7331" spans="1:20" x14ac:dyDescent="0.35">
      <c r="A7331" t="s">
        <v>14428</v>
      </c>
      <c r="B7331" s="5" t="s">
        <v>28802</v>
      </c>
      <c r="C7331" s="6">
        <v>148090</v>
      </c>
      <c r="D7331" t="s">
        <v>22</v>
      </c>
      <c r="E7331">
        <v>148090</v>
      </c>
      <c r="F7331" s="5" t="s">
        <v>23</v>
      </c>
      <c r="G7331" s="5" t="s">
        <v>24</v>
      </c>
      <c r="H7331" s="5" t="s">
        <v>101</v>
      </c>
      <c r="I7331" t="s">
        <v>44</v>
      </c>
      <c r="J7331" t="s">
        <v>101</v>
      </c>
      <c r="K7331">
        <v>100</v>
      </c>
      <c r="L7331" s="5" t="s">
        <v>14429</v>
      </c>
      <c r="M7331" s="5" t="s">
        <v>28</v>
      </c>
      <c r="N7331">
        <v>13</v>
      </c>
      <c r="O7331" t="s">
        <v>147</v>
      </c>
      <c r="P7331" s="1">
        <v>45683</v>
      </c>
      <c r="Q7331" s="1">
        <v>45750</v>
      </c>
      <c r="R7331">
        <v>1491</v>
      </c>
      <c r="S7331" s="4">
        <v>8.1</v>
      </c>
      <c r="T7331" t="s">
        <v>55</v>
      </c>
    </row>
    <row r="7332" spans="1:20" x14ac:dyDescent="0.35">
      <c r="A7332" t="s">
        <v>14430</v>
      </c>
      <c r="B7332" s="5" t="s">
        <v>179</v>
      </c>
      <c r="C7332" s="6">
        <v>90214</v>
      </c>
      <c r="D7332" t="s">
        <v>81</v>
      </c>
      <c r="E7332">
        <v>121789</v>
      </c>
      <c r="F7332" s="5" t="s">
        <v>50</v>
      </c>
      <c r="G7332" s="5" t="s">
        <v>51</v>
      </c>
      <c r="H7332" s="5" t="s">
        <v>82</v>
      </c>
      <c r="I7332" t="s">
        <v>26</v>
      </c>
      <c r="J7332" t="s">
        <v>67</v>
      </c>
      <c r="K7332">
        <v>100</v>
      </c>
      <c r="L7332" s="5" t="s">
        <v>14431</v>
      </c>
      <c r="M7332" s="5" t="s">
        <v>37</v>
      </c>
      <c r="N7332">
        <v>2</v>
      </c>
      <c r="O7332" t="s">
        <v>88</v>
      </c>
      <c r="P7332" s="1">
        <v>45689</v>
      </c>
      <c r="Q7332" s="1">
        <v>45729</v>
      </c>
      <c r="R7332">
        <v>1301</v>
      </c>
      <c r="S7332" s="4">
        <v>5.2</v>
      </c>
      <c r="T7332" t="s">
        <v>243</v>
      </c>
    </row>
    <row r="7333" spans="1:20" x14ac:dyDescent="0.35">
      <c r="A7333" t="s">
        <v>14432</v>
      </c>
      <c r="B7333" s="5" t="s">
        <v>179</v>
      </c>
      <c r="C7333" s="6">
        <v>179077</v>
      </c>
      <c r="D7333" t="s">
        <v>74</v>
      </c>
      <c r="E7333">
        <v>223846</v>
      </c>
      <c r="F7333" s="5" t="s">
        <v>23</v>
      </c>
      <c r="G7333" s="5" t="s">
        <v>59</v>
      </c>
      <c r="H7333" s="5" t="s">
        <v>75</v>
      </c>
      <c r="I7333" t="s">
        <v>26</v>
      </c>
      <c r="J7333" t="s">
        <v>151</v>
      </c>
      <c r="K7333">
        <v>100</v>
      </c>
      <c r="L7333" s="5" t="s">
        <v>14433</v>
      </c>
      <c r="M7333" s="5" t="s">
        <v>37</v>
      </c>
      <c r="N7333">
        <v>11</v>
      </c>
      <c r="O7333" t="s">
        <v>107</v>
      </c>
      <c r="P7333" s="1">
        <v>45312</v>
      </c>
      <c r="Q7333" s="1">
        <v>45340</v>
      </c>
      <c r="R7333">
        <v>1876</v>
      </c>
      <c r="S7333" s="4">
        <v>5.3</v>
      </c>
      <c r="T7333" t="s">
        <v>95</v>
      </c>
    </row>
    <row r="7334" spans="1:20" x14ac:dyDescent="0.35">
      <c r="A7334" t="s">
        <v>14434</v>
      </c>
      <c r="B7334" s="5" t="s">
        <v>217</v>
      </c>
      <c r="C7334" s="6">
        <v>49419</v>
      </c>
      <c r="D7334" t="s">
        <v>81</v>
      </c>
      <c r="E7334">
        <v>66716</v>
      </c>
      <c r="F7334" s="5" t="s">
        <v>58</v>
      </c>
      <c r="G7334" s="5" t="s">
        <v>24</v>
      </c>
      <c r="H7334" s="5" t="s">
        <v>82</v>
      </c>
      <c r="I7334" t="s">
        <v>44</v>
      </c>
      <c r="J7334" t="s">
        <v>82</v>
      </c>
      <c r="K7334">
        <v>50</v>
      </c>
      <c r="L7334" s="5" t="s">
        <v>14435</v>
      </c>
      <c r="M7334" s="5" t="s">
        <v>28</v>
      </c>
      <c r="N7334">
        <v>1</v>
      </c>
      <c r="O7334" t="s">
        <v>29</v>
      </c>
      <c r="P7334" s="1">
        <v>45747</v>
      </c>
      <c r="Q7334" s="1">
        <v>45797</v>
      </c>
      <c r="R7334">
        <v>1252</v>
      </c>
      <c r="S7334" s="4">
        <v>7.8</v>
      </c>
      <c r="T7334" t="s">
        <v>243</v>
      </c>
    </row>
    <row r="7335" spans="1:20" x14ac:dyDescent="0.35">
      <c r="A7335" t="s">
        <v>14436</v>
      </c>
      <c r="B7335" s="5" t="s">
        <v>57</v>
      </c>
      <c r="C7335" s="6">
        <v>121147</v>
      </c>
      <c r="D7335" t="s">
        <v>22</v>
      </c>
      <c r="E7335">
        <v>121147</v>
      </c>
      <c r="F7335" s="5" t="s">
        <v>66</v>
      </c>
      <c r="G7335" s="5" t="s">
        <v>51</v>
      </c>
      <c r="H7335" s="5" t="s">
        <v>25</v>
      </c>
      <c r="I7335" t="s">
        <v>44</v>
      </c>
      <c r="J7335" t="s">
        <v>25</v>
      </c>
      <c r="K7335">
        <v>50</v>
      </c>
      <c r="L7335" s="5" t="s">
        <v>14437</v>
      </c>
      <c r="M7335" s="5" t="s">
        <v>28</v>
      </c>
      <c r="N7335">
        <v>8</v>
      </c>
      <c r="O7335" t="s">
        <v>167</v>
      </c>
      <c r="P7335" s="1">
        <v>45710</v>
      </c>
      <c r="Q7335" s="1">
        <v>45744</v>
      </c>
      <c r="R7335">
        <v>1565</v>
      </c>
      <c r="S7335" s="4">
        <v>9.6</v>
      </c>
      <c r="T7335" t="s">
        <v>243</v>
      </c>
    </row>
    <row r="7336" spans="1:20" x14ac:dyDescent="0.35">
      <c r="A7336" t="s">
        <v>14438</v>
      </c>
      <c r="B7336" s="5" t="s">
        <v>28802</v>
      </c>
      <c r="C7336" s="6">
        <v>246001</v>
      </c>
      <c r="D7336" t="s">
        <v>22</v>
      </c>
      <c r="E7336">
        <v>246001</v>
      </c>
      <c r="F7336" s="5" t="s">
        <v>23</v>
      </c>
      <c r="G7336" s="5" t="s">
        <v>51</v>
      </c>
      <c r="H7336" s="5" t="s">
        <v>129</v>
      </c>
      <c r="I7336" t="s">
        <v>26</v>
      </c>
      <c r="J7336" t="s">
        <v>129</v>
      </c>
      <c r="K7336">
        <v>100</v>
      </c>
      <c r="L7336" s="5" t="s">
        <v>14439</v>
      </c>
      <c r="M7336" s="5" t="s">
        <v>28</v>
      </c>
      <c r="N7336">
        <v>17</v>
      </c>
      <c r="O7336" t="s">
        <v>71</v>
      </c>
      <c r="P7336" s="1">
        <v>45688</v>
      </c>
      <c r="Q7336" s="1">
        <v>45723</v>
      </c>
      <c r="R7336">
        <v>955</v>
      </c>
      <c r="S7336" s="4">
        <v>6.3</v>
      </c>
      <c r="T7336" t="s">
        <v>136</v>
      </c>
    </row>
    <row r="7337" spans="1:20" x14ac:dyDescent="0.35">
      <c r="A7337" t="s">
        <v>14440</v>
      </c>
      <c r="B7337" s="5" t="s">
        <v>105</v>
      </c>
      <c r="C7337" s="6">
        <v>52336</v>
      </c>
      <c r="D7337" t="s">
        <v>22</v>
      </c>
      <c r="E7337">
        <v>52336</v>
      </c>
      <c r="F7337" s="5" t="s">
        <v>58</v>
      </c>
      <c r="G7337" s="5" t="s">
        <v>24</v>
      </c>
      <c r="H7337" s="5" t="s">
        <v>191</v>
      </c>
      <c r="I7337" t="s">
        <v>26</v>
      </c>
      <c r="J7337" t="s">
        <v>191</v>
      </c>
      <c r="K7337">
        <v>0</v>
      </c>
      <c r="L7337" s="5" t="s">
        <v>14441</v>
      </c>
      <c r="M7337" s="5" t="s">
        <v>70</v>
      </c>
      <c r="N7337">
        <v>1</v>
      </c>
      <c r="O7337" t="s">
        <v>88</v>
      </c>
      <c r="P7337" s="1">
        <v>45646</v>
      </c>
      <c r="Q7337" s="1">
        <v>45689</v>
      </c>
      <c r="R7337">
        <v>1645</v>
      </c>
      <c r="S7337" s="4">
        <v>8.1</v>
      </c>
      <c r="T7337" t="s">
        <v>103</v>
      </c>
    </row>
    <row r="7338" spans="1:20" x14ac:dyDescent="0.35">
      <c r="A7338" t="s">
        <v>14442</v>
      </c>
      <c r="B7338" s="5" t="s">
        <v>145</v>
      </c>
      <c r="C7338" s="6">
        <v>43262</v>
      </c>
      <c r="D7338" t="s">
        <v>41</v>
      </c>
      <c r="E7338">
        <v>36773</v>
      </c>
      <c r="F7338" s="5" t="s">
        <v>58</v>
      </c>
      <c r="G7338" s="5" t="s">
        <v>24</v>
      </c>
      <c r="H7338" s="5" t="s">
        <v>60</v>
      </c>
      <c r="I7338" t="s">
        <v>44</v>
      </c>
      <c r="J7338" t="s">
        <v>60</v>
      </c>
      <c r="K7338">
        <v>100</v>
      </c>
      <c r="L7338" s="5" t="s">
        <v>10485</v>
      </c>
      <c r="M7338" s="5" t="s">
        <v>70</v>
      </c>
      <c r="N7338">
        <v>0</v>
      </c>
      <c r="O7338" t="s">
        <v>29</v>
      </c>
      <c r="P7338" s="1">
        <v>45610</v>
      </c>
      <c r="Q7338" s="1">
        <v>45668</v>
      </c>
      <c r="R7338">
        <v>639</v>
      </c>
      <c r="S7338" s="4">
        <v>5</v>
      </c>
      <c r="T7338" t="s">
        <v>38</v>
      </c>
    </row>
    <row r="7339" spans="1:20" x14ac:dyDescent="0.35">
      <c r="A7339" t="s">
        <v>14443</v>
      </c>
      <c r="B7339" s="5" t="s">
        <v>28802</v>
      </c>
      <c r="C7339" s="6">
        <v>107059</v>
      </c>
      <c r="D7339" t="s">
        <v>41</v>
      </c>
      <c r="E7339">
        <v>91000</v>
      </c>
      <c r="F7339" s="5" t="s">
        <v>50</v>
      </c>
      <c r="G7339" s="5" t="s">
        <v>24</v>
      </c>
      <c r="H7339" s="5" t="s">
        <v>60</v>
      </c>
      <c r="I7339" t="s">
        <v>35</v>
      </c>
      <c r="J7339" t="s">
        <v>60</v>
      </c>
      <c r="K7339">
        <v>50</v>
      </c>
      <c r="L7339" s="5" t="s">
        <v>14444</v>
      </c>
      <c r="M7339" s="5" t="s">
        <v>37</v>
      </c>
      <c r="N7339">
        <v>4</v>
      </c>
      <c r="O7339" t="s">
        <v>141</v>
      </c>
      <c r="P7339" s="1">
        <v>45416</v>
      </c>
      <c r="Q7339" s="1">
        <v>45430</v>
      </c>
      <c r="R7339">
        <v>654</v>
      </c>
      <c r="S7339" s="4">
        <v>5.4</v>
      </c>
      <c r="T7339" t="s">
        <v>103</v>
      </c>
    </row>
    <row r="7340" spans="1:20" x14ac:dyDescent="0.35">
      <c r="A7340" t="s">
        <v>14445</v>
      </c>
      <c r="B7340" s="5" t="s">
        <v>179</v>
      </c>
      <c r="C7340" s="6">
        <v>77881</v>
      </c>
      <c r="D7340" t="s">
        <v>41</v>
      </c>
      <c r="E7340">
        <v>66199</v>
      </c>
      <c r="F7340" s="5" t="s">
        <v>50</v>
      </c>
      <c r="G7340" s="5" t="s">
        <v>42</v>
      </c>
      <c r="H7340" s="5" t="s">
        <v>60</v>
      </c>
      <c r="I7340" t="s">
        <v>44</v>
      </c>
      <c r="J7340" t="s">
        <v>25</v>
      </c>
      <c r="K7340">
        <v>0</v>
      </c>
      <c r="L7340" s="5" t="s">
        <v>14446</v>
      </c>
      <c r="M7340" s="5" t="s">
        <v>37</v>
      </c>
      <c r="N7340">
        <v>3</v>
      </c>
      <c r="O7340" t="s">
        <v>85</v>
      </c>
      <c r="P7340" s="1">
        <v>45519</v>
      </c>
      <c r="Q7340" s="1">
        <v>45556</v>
      </c>
      <c r="R7340">
        <v>1815</v>
      </c>
      <c r="S7340" s="4">
        <v>5.6</v>
      </c>
      <c r="T7340" t="s">
        <v>55</v>
      </c>
    </row>
    <row r="7341" spans="1:20" x14ac:dyDescent="0.35">
      <c r="A7341" t="s">
        <v>14447</v>
      </c>
      <c r="B7341" s="5" t="s">
        <v>32</v>
      </c>
      <c r="C7341" s="6">
        <v>77351</v>
      </c>
      <c r="D7341" t="s">
        <v>74</v>
      </c>
      <c r="E7341">
        <v>96689</v>
      </c>
      <c r="F7341" s="5" t="s">
        <v>50</v>
      </c>
      <c r="G7341" s="5" t="s">
        <v>24</v>
      </c>
      <c r="H7341" s="5" t="s">
        <v>75</v>
      </c>
      <c r="I7341" t="s">
        <v>26</v>
      </c>
      <c r="J7341" t="s">
        <v>304</v>
      </c>
      <c r="K7341">
        <v>0</v>
      </c>
      <c r="L7341" s="5" t="s">
        <v>14448</v>
      </c>
      <c r="M7341" s="5" t="s">
        <v>28</v>
      </c>
      <c r="N7341">
        <v>2</v>
      </c>
      <c r="O7341" t="s">
        <v>62</v>
      </c>
      <c r="P7341" s="1">
        <v>45366</v>
      </c>
      <c r="Q7341" s="1">
        <v>45407</v>
      </c>
      <c r="R7341">
        <v>1356</v>
      </c>
      <c r="S7341" s="4">
        <v>9.1999999999999993</v>
      </c>
      <c r="T7341" t="s">
        <v>38</v>
      </c>
    </row>
    <row r="7342" spans="1:20" x14ac:dyDescent="0.35">
      <c r="A7342" t="s">
        <v>14449</v>
      </c>
      <c r="B7342" s="5" t="s">
        <v>105</v>
      </c>
      <c r="C7342" s="6">
        <v>148317</v>
      </c>
      <c r="D7342" t="s">
        <v>22</v>
      </c>
      <c r="E7342">
        <v>148317</v>
      </c>
      <c r="F7342" s="5" t="s">
        <v>23</v>
      </c>
      <c r="G7342" s="5" t="s">
        <v>59</v>
      </c>
      <c r="H7342" s="5" t="s">
        <v>101</v>
      </c>
      <c r="I7342" t="s">
        <v>44</v>
      </c>
      <c r="J7342" t="s">
        <v>157</v>
      </c>
      <c r="K7342">
        <v>0</v>
      </c>
      <c r="L7342" s="5" t="s">
        <v>14450</v>
      </c>
      <c r="M7342" s="5" t="s">
        <v>37</v>
      </c>
      <c r="N7342">
        <v>10</v>
      </c>
      <c r="O7342" t="s">
        <v>88</v>
      </c>
      <c r="P7342" s="1">
        <v>45303</v>
      </c>
      <c r="Q7342" s="1">
        <v>45326</v>
      </c>
      <c r="R7342">
        <v>1930</v>
      </c>
      <c r="S7342" s="4">
        <v>9.4</v>
      </c>
      <c r="T7342" t="s">
        <v>136</v>
      </c>
    </row>
    <row r="7343" spans="1:20" x14ac:dyDescent="0.35">
      <c r="A7343" t="s">
        <v>14451</v>
      </c>
      <c r="B7343" s="5" t="s">
        <v>28802</v>
      </c>
      <c r="C7343" s="6">
        <v>185184</v>
      </c>
      <c r="D7343" t="s">
        <v>120</v>
      </c>
      <c r="E7343">
        <v>166666</v>
      </c>
      <c r="F7343" s="5" t="s">
        <v>66</v>
      </c>
      <c r="G7343" s="5" t="s">
        <v>51</v>
      </c>
      <c r="H7343" s="5" t="s">
        <v>121</v>
      </c>
      <c r="I7343" t="s">
        <v>26</v>
      </c>
      <c r="J7343" t="s">
        <v>121</v>
      </c>
      <c r="K7343">
        <v>0</v>
      </c>
      <c r="L7343" s="5" t="s">
        <v>14452</v>
      </c>
      <c r="M7343" s="5" t="s">
        <v>54</v>
      </c>
      <c r="N7343">
        <v>9</v>
      </c>
      <c r="O7343" t="s">
        <v>112</v>
      </c>
      <c r="P7343" s="1">
        <v>45597</v>
      </c>
      <c r="Q7343" s="1">
        <v>45648</v>
      </c>
      <c r="R7343">
        <v>1638</v>
      </c>
      <c r="S7343" s="4">
        <v>6.6</v>
      </c>
      <c r="T7343" t="s">
        <v>47</v>
      </c>
    </row>
    <row r="7344" spans="1:20" x14ac:dyDescent="0.35">
      <c r="A7344" t="s">
        <v>14453</v>
      </c>
      <c r="B7344" s="5" t="s">
        <v>73</v>
      </c>
      <c r="C7344" s="6">
        <v>215064</v>
      </c>
      <c r="D7344" t="s">
        <v>41</v>
      </c>
      <c r="E7344">
        <v>182804</v>
      </c>
      <c r="F7344" s="5" t="s">
        <v>23</v>
      </c>
      <c r="G7344" s="5" t="s">
        <v>42</v>
      </c>
      <c r="H7344" s="5" t="s">
        <v>151</v>
      </c>
      <c r="I7344" t="s">
        <v>35</v>
      </c>
      <c r="J7344" t="s">
        <v>151</v>
      </c>
      <c r="K7344">
        <v>50</v>
      </c>
      <c r="L7344" s="5" t="s">
        <v>14454</v>
      </c>
      <c r="M7344" s="5" t="s">
        <v>54</v>
      </c>
      <c r="N7344">
        <v>11</v>
      </c>
      <c r="O7344" t="s">
        <v>107</v>
      </c>
      <c r="P7344" s="1">
        <v>45485</v>
      </c>
      <c r="Q7344" s="1">
        <v>45499</v>
      </c>
      <c r="R7344">
        <v>581</v>
      </c>
      <c r="S7344" s="4">
        <v>8.6999999999999993</v>
      </c>
      <c r="T7344" t="s">
        <v>243</v>
      </c>
    </row>
    <row r="7345" spans="1:20" x14ac:dyDescent="0.35">
      <c r="A7345" t="s">
        <v>14455</v>
      </c>
      <c r="B7345" s="5" t="s">
        <v>100</v>
      </c>
      <c r="C7345" s="6">
        <v>38054</v>
      </c>
      <c r="D7345" t="s">
        <v>22</v>
      </c>
      <c r="E7345">
        <v>38054</v>
      </c>
      <c r="F7345" s="5" t="s">
        <v>58</v>
      </c>
      <c r="G7345" s="5" t="s">
        <v>51</v>
      </c>
      <c r="H7345" s="5" t="s">
        <v>165</v>
      </c>
      <c r="I7345" t="s">
        <v>44</v>
      </c>
      <c r="J7345" t="s">
        <v>165</v>
      </c>
      <c r="K7345">
        <v>100</v>
      </c>
      <c r="L7345" s="5" t="s">
        <v>14456</v>
      </c>
      <c r="M7345" s="5" t="s">
        <v>28</v>
      </c>
      <c r="N7345">
        <v>0</v>
      </c>
      <c r="O7345" t="s">
        <v>88</v>
      </c>
      <c r="P7345" s="1">
        <v>45633</v>
      </c>
      <c r="Q7345" s="1">
        <v>45649</v>
      </c>
      <c r="R7345">
        <v>1966</v>
      </c>
      <c r="S7345" s="4">
        <v>7.2</v>
      </c>
      <c r="T7345" t="s">
        <v>118</v>
      </c>
    </row>
    <row r="7346" spans="1:20" x14ac:dyDescent="0.35">
      <c r="A7346" t="s">
        <v>14457</v>
      </c>
      <c r="B7346" s="5" t="s">
        <v>40</v>
      </c>
      <c r="C7346" s="6">
        <v>297668</v>
      </c>
      <c r="D7346" t="s">
        <v>65</v>
      </c>
      <c r="E7346">
        <v>386968</v>
      </c>
      <c r="F7346" s="5" t="s">
        <v>23</v>
      </c>
      <c r="G7346" s="5" t="s">
        <v>59</v>
      </c>
      <c r="H7346" s="5" t="s">
        <v>67</v>
      </c>
      <c r="I7346" t="s">
        <v>35</v>
      </c>
      <c r="J7346" t="s">
        <v>129</v>
      </c>
      <c r="K7346">
        <v>50</v>
      </c>
      <c r="L7346" s="5" t="s">
        <v>14458</v>
      </c>
      <c r="M7346" s="5" t="s">
        <v>70</v>
      </c>
      <c r="N7346">
        <v>16</v>
      </c>
      <c r="O7346" t="s">
        <v>112</v>
      </c>
      <c r="P7346" s="1">
        <v>45763</v>
      </c>
      <c r="Q7346" s="1">
        <v>45781</v>
      </c>
      <c r="R7346">
        <v>1714</v>
      </c>
      <c r="S7346" s="4">
        <v>7.5</v>
      </c>
      <c r="T7346" t="s">
        <v>277</v>
      </c>
    </row>
    <row r="7347" spans="1:20" x14ac:dyDescent="0.35">
      <c r="A7347" t="s">
        <v>14459</v>
      </c>
      <c r="B7347" s="5" t="s">
        <v>91</v>
      </c>
      <c r="C7347" s="6">
        <v>72953</v>
      </c>
      <c r="D7347" t="s">
        <v>65</v>
      </c>
      <c r="E7347">
        <v>94839</v>
      </c>
      <c r="F7347" s="5" t="s">
        <v>58</v>
      </c>
      <c r="G7347" s="5" t="s">
        <v>59</v>
      </c>
      <c r="H7347" s="5" t="s">
        <v>67</v>
      </c>
      <c r="I7347" t="s">
        <v>44</v>
      </c>
      <c r="J7347" t="s">
        <v>467</v>
      </c>
      <c r="K7347">
        <v>0</v>
      </c>
      <c r="L7347" s="5" t="s">
        <v>14460</v>
      </c>
      <c r="M7347" s="5" t="s">
        <v>37</v>
      </c>
      <c r="N7347">
        <v>1</v>
      </c>
      <c r="O7347" t="s">
        <v>85</v>
      </c>
      <c r="P7347" s="1">
        <v>45521</v>
      </c>
      <c r="Q7347" s="1">
        <v>45585</v>
      </c>
      <c r="R7347">
        <v>706</v>
      </c>
      <c r="S7347" s="4">
        <v>8.1</v>
      </c>
      <c r="T7347" t="s">
        <v>79</v>
      </c>
    </row>
    <row r="7348" spans="1:20" x14ac:dyDescent="0.35">
      <c r="A7348" t="s">
        <v>14461</v>
      </c>
      <c r="B7348" s="5" t="s">
        <v>145</v>
      </c>
      <c r="C7348" s="6">
        <v>145761</v>
      </c>
      <c r="D7348" t="s">
        <v>41</v>
      </c>
      <c r="E7348">
        <v>123897</v>
      </c>
      <c r="F7348" s="5" t="s">
        <v>66</v>
      </c>
      <c r="G7348" s="5" t="s">
        <v>59</v>
      </c>
      <c r="H7348" s="5" t="s">
        <v>126</v>
      </c>
      <c r="I7348" t="s">
        <v>35</v>
      </c>
      <c r="J7348" t="s">
        <v>126</v>
      </c>
      <c r="K7348">
        <v>50</v>
      </c>
      <c r="L7348" s="5" t="s">
        <v>14462</v>
      </c>
      <c r="M7348" s="5" t="s">
        <v>54</v>
      </c>
      <c r="N7348">
        <v>8</v>
      </c>
      <c r="O7348" t="s">
        <v>112</v>
      </c>
      <c r="P7348" s="1">
        <v>45367</v>
      </c>
      <c r="Q7348" s="1">
        <v>45383</v>
      </c>
      <c r="R7348">
        <v>756</v>
      </c>
      <c r="S7348" s="4">
        <v>5.4</v>
      </c>
      <c r="T7348" t="s">
        <v>95</v>
      </c>
    </row>
    <row r="7349" spans="1:20" x14ac:dyDescent="0.35">
      <c r="A7349" t="s">
        <v>14463</v>
      </c>
      <c r="B7349" s="5" t="s">
        <v>49</v>
      </c>
      <c r="C7349" s="6">
        <v>203224</v>
      </c>
      <c r="D7349" t="s">
        <v>22</v>
      </c>
      <c r="E7349">
        <v>203224</v>
      </c>
      <c r="F7349" s="5" t="s">
        <v>66</v>
      </c>
      <c r="G7349" s="5" t="s">
        <v>24</v>
      </c>
      <c r="H7349" s="5" t="s">
        <v>68</v>
      </c>
      <c r="I7349" t="s">
        <v>35</v>
      </c>
      <c r="J7349" t="s">
        <v>68</v>
      </c>
      <c r="K7349">
        <v>0</v>
      </c>
      <c r="L7349" s="5" t="s">
        <v>14464</v>
      </c>
      <c r="M7349" s="5" t="s">
        <v>28</v>
      </c>
      <c r="N7349">
        <v>6</v>
      </c>
      <c r="O7349" t="s">
        <v>135</v>
      </c>
      <c r="P7349" s="1">
        <v>45499</v>
      </c>
      <c r="Q7349" s="1">
        <v>45531</v>
      </c>
      <c r="R7349">
        <v>1287</v>
      </c>
      <c r="S7349" s="4">
        <v>7.6</v>
      </c>
      <c r="T7349" t="s">
        <v>89</v>
      </c>
    </row>
    <row r="7350" spans="1:20" x14ac:dyDescent="0.35">
      <c r="A7350" t="s">
        <v>14465</v>
      </c>
      <c r="B7350" s="5" t="s">
        <v>49</v>
      </c>
      <c r="C7350" s="6">
        <v>242702</v>
      </c>
      <c r="D7350" t="s">
        <v>41</v>
      </c>
      <c r="E7350">
        <v>206297</v>
      </c>
      <c r="F7350" s="5" t="s">
        <v>23</v>
      </c>
      <c r="G7350" s="5" t="s">
        <v>42</v>
      </c>
      <c r="H7350" s="5" t="s">
        <v>126</v>
      </c>
      <c r="I7350" t="s">
        <v>35</v>
      </c>
      <c r="J7350" t="s">
        <v>126</v>
      </c>
      <c r="K7350">
        <v>0</v>
      </c>
      <c r="L7350" s="5" t="s">
        <v>14466</v>
      </c>
      <c r="M7350" s="5" t="s">
        <v>28</v>
      </c>
      <c r="N7350">
        <v>14</v>
      </c>
      <c r="O7350" t="s">
        <v>62</v>
      </c>
      <c r="P7350" s="1">
        <v>45443</v>
      </c>
      <c r="Q7350" s="1">
        <v>45514</v>
      </c>
      <c r="R7350">
        <v>882</v>
      </c>
      <c r="S7350" s="4">
        <v>8.1</v>
      </c>
      <c r="T7350" t="s">
        <v>210</v>
      </c>
    </row>
    <row r="7351" spans="1:20" x14ac:dyDescent="0.35">
      <c r="A7351" t="s">
        <v>14467</v>
      </c>
      <c r="B7351" s="5" t="s">
        <v>91</v>
      </c>
      <c r="C7351" s="6">
        <v>46733</v>
      </c>
      <c r="D7351" t="s">
        <v>74</v>
      </c>
      <c r="E7351">
        <v>58416</v>
      </c>
      <c r="F7351" s="5" t="s">
        <v>58</v>
      </c>
      <c r="G7351" s="5" t="s">
        <v>59</v>
      </c>
      <c r="H7351" s="5" t="s">
        <v>75</v>
      </c>
      <c r="I7351" t="s">
        <v>44</v>
      </c>
      <c r="J7351" t="s">
        <v>75</v>
      </c>
      <c r="K7351">
        <v>0</v>
      </c>
      <c r="L7351" s="5" t="s">
        <v>14468</v>
      </c>
      <c r="M7351" s="5" t="s">
        <v>70</v>
      </c>
      <c r="N7351">
        <v>0</v>
      </c>
      <c r="O7351" t="s">
        <v>46</v>
      </c>
      <c r="P7351" s="1">
        <v>45551</v>
      </c>
      <c r="Q7351" s="1">
        <v>45603</v>
      </c>
      <c r="R7351">
        <v>698</v>
      </c>
      <c r="S7351" s="4">
        <v>9.1999999999999993</v>
      </c>
      <c r="T7351" t="s">
        <v>277</v>
      </c>
    </row>
    <row r="7352" spans="1:20" x14ac:dyDescent="0.35">
      <c r="A7352" t="s">
        <v>14469</v>
      </c>
      <c r="B7352" s="5" t="s">
        <v>28800</v>
      </c>
      <c r="C7352" s="6">
        <v>85044</v>
      </c>
      <c r="D7352" t="s">
        <v>22</v>
      </c>
      <c r="E7352">
        <v>85044</v>
      </c>
      <c r="F7352" s="5" t="s">
        <v>50</v>
      </c>
      <c r="G7352" s="5" t="s">
        <v>42</v>
      </c>
      <c r="H7352" s="5" t="s">
        <v>68</v>
      </c>
      <c r="I7352" t="s">
        <v>44</v>
      </c>
      <c r="J7352" t="s">
        <v>68</v>
      </c>
      <c r="K7352">
        <v>0</v>
      </c>
      <c r="L7352" s="5" t="s">
        <v>14470</v>
      </c>
      <c r="M7352" s="5" t="s">
        <v>70</v>
      </c>
      <c r="N7352">
        <v>2</v>
      </c>
      <c r="O7352" t="s">
        <v>29</v>
      </c>
      <c r="P7352" s="1">
        <v>45549</v>
      </c>
      <c r="Q7352" s="1">
        <v>45563</v>
      </c>
      <c r="R7352">
        <v>933</v>
      </c>
      <c r="S7352" s="4">
        <v>5.4</v>
      </c>
      <c r="T7352" t="s">
        <v>103</v>
      </c>
    </row>
    <row r="7353" spans="1:20" x14ac:dyDescent="0.35">
      <c r="A7353" t="s">
        <v>14471</v>
      </c>
      <c r="B7353" s="5" t="s">
        <v>162</v>
      </c>
      <c r="C7353" s="6">
        <v>90679</v>
      </c>
      <c r="D7353" t="s">
        <v>41</v>
      </c>
      <c r="E7353">
        <v>77077</v>
      </c>
      <c r="F7353" s="5" t="s">
        <v>50</v>
      </c>
      <c r="G7353" s="5" t="s">
        <v>24</v>
      </c>
      <c r="H7353" s="5" t="s">
        <v>60</v>
      </c>
      <c r="I7353" t="s">
        <v>35</v>
      </c>
      <c r="J7353" t="s">
        <v>25</v>
      </c>
      <c r="K7353">
        <v>0</v>
      </c>
      <c r="L7353" s="5" t="s">
        <v>14472</v>
      </c>
      <c r="M7353" s="5" t="s">
        <v>28</v>
      </c>
      <c r="N7353">
        <v>4</v>
      </c>
      <c r="O7353" t="s">
        <v>71</v>
      </c>
      <c r="P7353" s="1">
        <v>45560</v>
      </c>
      <c r="Q7353" s="1">
        <v>45601</v>
      </c>
      <c r="R7353">
        <v>2118</v>
      </c>
      <c r="S7353" s="4">
        <v>6.7</v>
      </c>
      <c r="T7353" t="s">
        <v>47</v>
      </c>
    </row>
    <row r="7354" spans="1:20" x14ac:dyDescent="0.35">
      <c r="A7354" t="s">
        <v>14473</v>
      </c>
      <c r="B7354" s="5" t="s">
        <v>145</v>
      </c>
      <c r="C7354" s="6">
        <v>81449</v>
      </c>
      <c r="D7354" t="s">
        <v>41</v>
      </c>
      <c r="E7354">
        <v>69232</v>
      </c>
      <c r="F7354" s="5" t="s">
        <v>50</v>
      </c>
      <c r="G7354" s="5" t="s">
        <v>42</v>
      </c>
      <c r="H7354" s="5" t="s">
        <v>126</v>
      </c>
      <c r="I7354" t="s">
        <v>26</v>
      </c>
      <c r="J7354" t="s">
        <v>126</v>
      </c>
      <c r="K7354">
        <v>0</v>
      </c>
      <c r="L7354" s="5" t="s">
        <v>14474</v>
      </c>
      <c r="M7354" s="5" t="s">
        <v>28</v>
      </c>
      <c r="N7354">
        <v>2</v>
      </c>
      <c r="O7354" t="s">
        <v>29</v>
      </c>
      <c r="P7354" s="1">
        <v>45552</v>
      </c>
      <c r="Q7354" s="1">
        <v>45623</v>
      </c>
      <c r="R7354">
        <v>1721</v>
      </c>
      <c r="S7354" s="4">
        <v>8.6999999999999993</v>
      </c>
      <c r="T7354" t="s">
        <v>108</v>
      </c>
    </row>
    <row r="7355" spans="1:20" x14ac:dyDescent="0.35">
      <c r="A7355" t="s">
        <v>14475</v>
      </c>
      <c r="B7355" s="5" t="s">
        <v>145</v>
      </c>
      <c r="C7355" s="6">
        <v>79173</v>
      </c>
      <c r="D7355" t="s">
        <v>41</v>
      </c>
      <c r="E7355">
        <v>67297</v>
      </c>
      <c r="F7355" s="5" t="s">
        <v>58</v>
      </c>
      <c r="G7355" s="5" t="s">
        <v>42</v>
      </c>
      <c r="H7355" s="5" t="s">
        <v>60</v>
      </c>
      <c r="I7355" t="s">
        <v>35</v>
      </c>
      <c r="J7355" t="s">
        <v>60</v>
      </c>
      <c r="K7355">
        <v>50</v>
      </c>
      <c r="L7355" s="5" t="s">
        <v>14476</v>
      </c>
      <c r="M7355" s="5" t="s">
        <v>54</v>
      </c>
      <c r="N7355">
        <v>0</v>
      </c>
      <c r="O7355" t="s">
        <v>135</v>
      </c>
      <c r="P7355" s="1">
        <v>45667</v>
      </c>
      <c r="Q7355" s="1">
        <v>45735</v>
      </c>
      <c r="R7355">
        <v>1994</v>
      </c>
      <c r="S7355" s="4">
        <v>7.1</v>
      </c>
      <c r="T7355" t="s">
        <v>47</v>
      </c>
    </row>
    <row r="7356" spans="1:20" x14ac:dyDescent="0.35">
      <c r="A7356" t="s">
        <v>14477</v>
      </c>
      <c r="B7356" s="5" t="s">
        <v>28800</v>
      </c>
      <c r="C7356" s="6">
        <v>266789</v>
      </c>
      <c r="D7356" t="s">
        <v>22</v>
      </c>
      <c r="E7356">
        <v>266789</v>
      </c>
      <c r="F7356" s="5" t="s">
        <v>23</v>
      </c>
      <c r="G7356" s="5" t="s">
        <v>51</v>
      </c>
      <c r="H7356" s="5" t="s">
        <v>97</v>
      </c>
      <c r="I7356" t="s">
        <v>26</v>
      </c>
      <c r="J7356" t="s">
        <v>97</v>
      </c>
      <c r="K7356">
        <v>100</v>
      </c>
      <c r="L7356" s="5" t="s">
        <v>14478</v>
      </c>
      <c r="M7356" s="5" t="s">
        <v>54</v>
      </c>
      <c r="N7356">
        <v>16</v>
      </c>
      <c r="O7356" t="s">
        <v>88</v>
      </c>
      <c r="P7356" s="1">
        <v>45532</v>
      </c>
      <c r="Q7356" s="1">
        <v>45588</v>
      </c>
      <c r="R7356">
        <v>693</v>
      </c>
      <c r="S7356" s="4">
        <v>9.9</v>
      </c>
      <c r="T7356" t="s">
        <v>103</v>
      </c>
    </row>
    <row r="7357" spans="1:20" x14ac:dyDescent="0.35">
      <c r="A7357" t="s">
        <v>14479</v>
      </c>
      <c r="B7357" s="5" t="s">
        <v>28800</v>
      </c>
      <c r="C7357" s="6">
        <v>170028</v>
      </c>
      <c r="D7357" t="s">
        <v>120</v>
      </c>
      <c r="E7357">
        <v>153025</v>
      </c>
      <c r="F7357" s="5" t="s">
        <v>66</v>
      </c>
      <c r="G7357" s="5" t="s">
        <v>51</v>
      </c>
      <c r="H7357" s="5" t="s">
        <v>121</v>
      </c>
      <c r="I7357" t="s">
        <v>44</v>
      </c>
      <c r="J7357" t="s">
        <v>121</v>
      </c>
      <c r="K7357">
        <v>50</v>
      </c>
      <c r="L7357" s="5" t="s">
        <v>14480</v>
      </c>
      <c r="M7357" s="5" t="s">
        <v>28</v>
      </c>
      <c r="N7357">
        <v>8</v>
      </c>
      <c r="O7357" t="s">
        <v>78</v>
      </c>
      <c r="P7357" s="1">
        <v>45575</v>
      </c>
      <c r="Q7357" s="1">
        <v>45636</v>
      </c>
      <c r="R7357">
        <v>1166</v>
      </c>
      <c r="S7357" s="4">
        <v>7.2</v>
      </c>
      <c r="T7357" t="s">
        <v>118</v>
      </c>
    </row>
    <row r="7358" spans="1:20" x14ac:dyDescent="0.35">
      <c r="A7358" t="s">
        <v>14481</v>
      </c>
      <c r="B7358" s="5" t="s">
        <v>28801</v>
      </c>
      <c r="C7358" s="6">
        <v>26042</v>
      </c>
      <c r="D7358" t="s">
        <v>22</v>
      </c>
      <c r="E7358">
        <v>26042</v>
      </c>
      <c r="F7358" s="5" t="s">
        <v>58</v>
      </c>
      <c r="G7358" s="5" t="s">
        <v>24</v>
      </c>
      <c r="H7358" s="5" t="s">
        <v>116</v>
      </c>
      <c r="I7358" t="s">
        <v>35</v>
      </c>
      <c r="J7358" t="s">
        <v>83</v>
      </c>
      <c r="K7358">
        <v>50</v>
      </c>
      <c r="L7358" s="5" t="s">
        <v>14482</v>
      </c>
      <c r="M7358" s="5" t="s">
        <v>54</v>
      </c>
      <c r="N7358">
        <v>0</v>
      </c>
      <c r="O7358" t="s">
        <v>29</v>
      </c>
      <c r="P7358" s="1">
        <v>45658</v>
      </c>
      <c r="Q7358" s="1">
        <v>45713</v>
      </c>
      <c r="R7358">
        <v>2059</v>
      </c>
      <c r="S7358" s="4">
        <v>5.7</v>
      </c>
      <c r="T7358" t="s">
        <v>55</v>
      </c>
    </row>
    <row r="7359" spans="1:20" x14ac:dyDescent="0.35">
      <c r="A7359" t="s">
        <v>14483</v>
      </c>
      <c r="B7359" s="5" t="s">
        <v>217</v>
      </c>
      <c r="C7359" s="6">
        <v>192917</v>
      </c>
      <c r="D7359" t="s">
        <v>41</v>
      </c>
      <c r="E7359">
        <v>163979</v>
      </c>
      <c r="F7359" s="5" t="s">
        <v>23</v>
      </c>
      <c r="G7359" s="5" t="s">
        <v>24</v>
      </c>
      <c r="H7359" s="5" t="s">
        <v>60</v>
      </c>
      <c r="I7359" t="s">
        <v>26</v>
      </c>
      <c r="J7359" t="s">
        <v>60</v>
      </c>
      <c r="K7359">
        <v>50</v>
      </c>
      <c r="L7359" s="5" t="s">
        <v>14484</v>
      </c>
      <c r="M7359" s="5" t="s">
        <v>37</v>
      </c>
      <c r="N7359">
        <v>15</v>
      </c>
      <c r="O7359" t="s">
        <v>85</v>
      </c>
      <c r="P7359" s="1">
        <v>45763</v>
      </c>
      <c r="Q7359" s="1">
        <v>45787</v>
      </c>
      <c r="R7359">
        <v>1803</v>
      </c>
      <c r="S7359" s="4">
        <v>9.1</v>
      </c>
      <c r="T7359" t="s">
        <v>89</v>
      </c>
    </row>
    <row r="7360" spans="1:20" x14ac:dyDescent="0.35">
      <c r="A7360" t="s">
        <v>14485</v>
      </c>
      <c r="B7360" s="5" t="s">
        <v>32</v>
      </c>
      <c r="C7360" s="6">
        <v>106638</v>
      </c>
      <c r="D7360" t="s">
        <v>22</v>
      </c>
      <c r="E7360">
        <v>106638</v>
      </c>
      <c r="F7360" s="5" t="s">
        <v>50</v>
      </c>
      <c r="G7360" s="5" t="s">
        <v>42</v>
      </c>
      <c r="H7360" s="5" t="s">
        <v>52</v>
      </c>
      <c r="I7360" t="s">
        <v>35</v>
      </c>
      <c r="J7360" t="s">
        <v>294</v>
      </c>
      <c r="K7360">
        <v>100</v>
      </c>
      <c r="L7360" s="5" t="s">
        <v>14486</v>
      </c>
      <c r="M7360" s="5" t="s">
        <v>37</v>
      </c>
      <c r="N7360">
        <v>2</v>
      </c>
      <c r="O7360" t="s">
        <v>62</v>
      </c>
      <c r="P7360" s="1">
        <v>45499</v>
      </c>
      <c r="Q7360" s="1">
        <v>45513</v>
      </c>
      <c r="R7360">
        <v>1911</v>
      </c>
      <c r="S7360" s="4">
        <v>9.4</v>
      </c>
      <c r="T7360" t="s">
        <v>89</v>
      </c>
    </row>
    <row r="7361" spans="1:20" x14ac:dyDescent="0.35">
      <c r="A7361" t="s">
        <v>14487</v>
      </c>
      <c r="B7361" s="5" t="s">
        <v>28800</v>
      </c>
      <c r="C7361" s="6">
        <v>76474</v>
      </c>
      <c r="D7361" t="s">
        <v>22</v>
      </c>
      <c r="E7361">
        <v>76474</v>
      </c>
      <c r="F7361" s="5" t="s">
        <v>23</v>
      </c>
      <c r="G7361" s="5" t="s">
        <v>51</v>
      </c>
      <c r="H7361" s="5" t="s">
        <v>116</v>
      </c>
      <c r="I7361" t="s">
        <v>26</v>
      </c>
      <c r="J7361" t="s">
        <v>116</v>
      </c>
      <c r="K7361">
        <v>50</v>
      </c>
      <c r="L7361" s="5" t="s">
        <v>14488</v>
      </c>
      <c r="M7361" s="5" t="s">
        <v>37</v>
      </c>
      <c r="N7361">
        <v>10</v>
      </c>
      <c r="O7361" t="s">
        <v>135</v>
      </c>
      <c r="P7361" s="1">
        <v>45305</v>
      </c>
      <c r="Q7361" s="1">
        <v>45349</v>
      </c>
      <c r="R7361">
        <v>585</v>
      </c>
      <c r="S7361" s="4">
        <v>7.9</v>
      </c>
      <c r="T7361" t="s">
        <v>47</v>
      </c>
    </row>
    <row r="7362" spans="1:20" x14ac:dyDescent="0.35">
      <c r="A7362" t="s">
        <v>14489</v>
      </c>
      <c r="B7362" s="5" t="s">
        <v>28802</v>
      </c>
      <c r="C7362" s="6">
        <v>177950</v>
      </c>
      <c r="D7362" t="s">
        <v>22</v>
      </c>
      <c r="E7362">
        <v>177950</v>
      </c>
      <c r="F7362" s="5" t="s">
        <v>66</v>
      </c>
      <c r="G7362" s="5" t="s">
        <v>59</v>
      </c>
      <c r="H7362" s="5" t="s">
        <v>101</v>
      </c>
      <c r="I7362" t="s">
        <v>26</v>
      </c>
      <c r="J7362" t="s">
        <v>101</v>
      </c>
      <c r="K7362">
        <v>50</v>
      </c>
      <c r="L7362" s="5" t="s">
        <v>14490</v>
      </c>
      <c r="M7362" s="5" t="s">
        <v>54</v>
      </c>
      <c r="N7362">
        <v>5</v>
      </c>
      <c r="O7362" t="s">
        <v>147</v>
      </c>
      <c r="P7362" s="1">
        <v>45600</v>
      </c>
      <c r="Q7362" s="1">
        <v>45635</v>
      </c>
      <c r="R7362">
        <v>2298</v>
      </c>
      <c r="S7362" s="4">
        <v>6.1</v>
      </c>
      <c r="T7362" t="s">
        <v>63</v>
      </c>
    </row>
    <row r="7363" spans="1:20" x14ac:dyDescent="0.35">
      <c r="A7363" t="s">
        <v>14491</v>
      </c>
      <c r="B7363" s="5" t="s">
        <v>28800</v>
      </c>
      <c r="C7363" s="6">
        <v>104483</v>
      </c>
      <c r="D7363" t="s">
        <v>120</v>
      </c>
      <c r="E7363">
        <v>94035</v>
      </c>
      <c r="F7363" s="5" t="s">
        <v>50</v>
      </c>
      <c r="G7363" s="5" t="s">
        <v>51</v>
      </c>
      <c r="H7363" s="5" t="s">
        <v>121</v>
      </c>
      <c r="I7363" t="s">
        <v>44</v>
      </c>
      <c r="J7363" t="s">
        <v>121</v>
      </c>
      <c r="K7363">
        <v>50</v>
      </c>
      <c r="L7363" s="5" t="s">
        <v>14492</v>
      </c>
      <c r="M7363" s="5" t="s">
        <v>28</v>
      </c>
      <c r="N7363">
        <v>2</v>
      </c>
      <c r="O7363" t="s">
        <v>112</v>
      </c>
      <c r="P7363" s="1">
        <v>45584</v>
      </c>
      <c r="Q7363" s="1">
        <v>45639</v>
      </c>
      <c r="R7363">
        <v>2315</v>
      </c>
      <c r="S7363" s="4">
        <v>6.7</v>
      </c>
      <c r="T7363" t="s">
        <v>210</v>
      </c>
    </row>
    <row r="7364" spans="1:20" x14ac:dyDescent="0.35">
      <c r="A7364" t="s">
        <v>14493</v>
      </c>
      <c r="B7364" s="5" t="s">
        <v>145</v>
      </c>
      <c r="C7364" s="6">
        <v>64384</v>
      </c>
      <c r="D7364" t="s">
        <v>33</v>
      </c>
      <c r="E7364">
        <v>7082240</v>
      </c>
      <c r="F7364" s="5" t="s">
        <v>58</v>
      </c>
      <c r="G7364" s="5" t="s">
        <v>51</v>
      </c>
      <c r="H7364" s="5" t="s">
        <v>34</v>
      </c>
      <c r="I7364" t="s">
        <v>35</v>
      </c>
      <c r="J7364" t="s">
        <v>522</v>
      </c>
      <c r="K7364">
        <v>0</v>
      </c>
      <c r="L7364" s="5" t="s">
        <v>14494</v>
      </c>
      <c r="M7364" s="5" t="s">
        <v>28</v>
      </c>
      <c r="N7364">
        <v>1</v>
      </c>
      <c r="O7364" t="s">
        <v>131</v>
      </c>
      <c r="P7364" s="1">
        <v>45632</v>
      </c>
      <c r="Q7364" s="1">
        <v>45646</v>
      </c>
      <c r="R7364">
        <v>1208</v>
      </c>
      <c r="S7364" s="4">
        <v>6.2</v>
      </c>
      <c r="T7364" t="s">
        <v>55</v>
      </c>
    </row>
    <row r="7365" spans="1:20" x14ac:dyDescent="0.35">
      <c r="A7365" t="s">
        <v>14495</v>
      </c>
      <c r="B7365" s="5" t="s">
        <v>73</v>
      </c>
      <c r="C7365" s="6">
        <v>50482</v>
      </c>
      <c r="D7365" t="s">
        <v>65</v>
      </c>
      <c r="E7365">
        <v>65627</v>
      </c>
      <c r="F7365" s="5" t="s">
        <v>58</v>
      </c>
      <c r="G7365" s="5" t="s">
        <v>24</v>
      </c>
      <c r="H7365" s="5" t="s">
        <v>67</v>
      </c>
      <c r="I7365" t="s">
        <v>44</v>
      </c>
      <c r="J7365" t="s">
        <v>67</v>
      </c>
      <c r="K7365">
        <v>100</v>
      </c>
      <c r="L7365" s="5" t="s">
        <v>14496</v>
      </c>
      <c r="M7365" s="5" t="s">
        <v>28</v>
      </c>
      <c r="N7365">
        <v>1</v>
      </c>
      <c r="O7365" t="s">
        <v>141</v>
      </c>
      <c r="P7365" s="1">
        <v>45557</v>
      </c>
      <c r="Q7365" s="1">
        <v>45597</v>
      </c>
      <c r="R7365">
        <v>2204</v>
      </c>
      <c r="S7365" s="4">
        <v>7.6</v>
      </c>
      <c r="T7365" t="s">
        <v>243</v>
      </c>
    </row>
    <row r="7366" spans="1:20" x14ac:dyDescent="0.35">
      <c r="A7366" t="s">
        <v>14497</v>
      </c>
      <c r="B7366" s="5" t="s">
        <v>21</v>
      </c>
      <c r="C7366" s="6">
        <v>151120</v>
      </c>
      <c r="D7366" t="s">
        <v>41</v>
      </c>
      <c r="E7366">
        <v>128452</v>
      </c>
      <c r="F7366" s="5" t="s">
        <v>66</v>
      </c>
      <c r="G7366" s="5" t="s">
        <v>51</v>
      </c>
      <c r="H7366" s="5" t="s">
        <v>43</v>
      </c>
      <c r="I7366" t="s">
        <v>35</v>
      </c>
      <c r="J7366" t="s">
        <v>43</v>
      </c>
      <c r="K7366">
        <v>50</v>
      </c>
      <c r="L7366" s="5" t="s">
        <v>14498</v>
      </c>
      <c r="M7366" s="5" t="s">
        <v>37</v>
      </c>
      <c r="N7366">
        <v>5</v>
      </c>
      <c r="O7366" t="s">
        <v>112</v>
      </c>
      <c r="P7366" s="1">
        <v>45515</v>
      </c>
      <c r="Q7366" s="1">
        <v>45561</v>
      </c>
      <c r="R7366">
        <v>1422</v>
      </c>
      <c r="S7366" s="4">
        <v>8.1</v>
      </c>
      <c r="T7366" t="s">
        <v>108</v>
      </c>
    </row>
    <row r="7367" spans="1:20" x14ac:dyDescent="0.35">
      <c r="A7367" t="s">
        <v>14499</v>
      </c>
      <c r="B7367" s="5" t="s">
        <v>28802</v>
      </c>
      <c r="C7367" s="6">
        <v>145148</v>
      </c>
      <c r="D7367" t="s">
        <v>22</v>
      </c>
      <c r="E7367">
        <v>145148</v>
      </c>
      <c r="F7367" s="5" t="s">
        <v>50</v>
      </c>
      <c r="G7367" s="5" t="s">
        <v>51</v>
      </c>
      <c r="H7367" s="5" t="s">
        <v>68</v>
      </c>
      <c r="I7367" t="s">
        <v>35</v>
      </c>
      <c r="J7367" t="s">
        <v>68</v>
      </c>
      <c r="K7367">
        <v>50</v>
      </c>
      <c r="L7367" s="5" t="s">
        <v>11749</v>
      </c>
      <c r="M7367" s="5" t="s">
        <v>28</v>
      </c>
      <c r="N7367">
        <v>3</v>
      </c>
      <c r="O7367" t="s">
        <v>147</v>
      </c>
      <c r="P7367" s="1">
        <v>45722</v>
      </c>
      <c r="Q7367" s="1">
        <v>45762</v>
      </c>
      <c r="R7367">
        <v>2298</v>
      </c>
      <c r="S7367" s="4">
        <v>8</v>
      </c>
      <c r="T7367" t="s">
        <v>243</v>
      </c>
    </row>
    <row r="7368" spans="1:20" x14ac:dyDescent="0.35">
      <c r="A7368" t="s">
        <v>14500</v>
      </c>
      <c r="B7368" s="5" t="s">
        <v>28800</v>
      </c>
      <c r="C7368" s="6">
        <v>46232</v>
      </c>
      <c r="D7368" t="s">
        <v>74</v>
      </c>
      <c r="E7368">
        <v>57790</v>
      </c>
      <c r="F7368" s="5" t="s">
        <v>58</v>
      </c>
      <c r="G7368" s="5" t="s">
        <v>24</v>
      </c>
      <c r="H7368" s="5" t="s">
        <v>75</v>
      </c>
      <c r="I7368" t="s">
        <v>44</v>
      </c>
      <c r="J7368" t="s">
        <v>75</v>
      </c>
      <c r="K7368">
        <v>100</v>
      </c>
      <c r="L7368" s="5" t="s">
        <v>14501</v>
      </c>
      <c r="M7368" s="5" t="s">
        <v>70</v>
      </c>
      <c r="N7368">
        <v>0</v>
      </c>
      <c r="O7368" t="s">
        <v>107</v>
      </c>
      <c r="P7368" s="1">
        <v>45501</v>
      </c>
      <c r="Q7368" s="1">
        <v>45536</v>
      </c>
      <c r="R7368">
        <v>1275</v>
      </c>
      <c r="S7368" s="4">
        <v>8.8000000000000007</v>
      </c>
      <c r="T7368" t="s">
        <v>47</v>
      </c>
    </row>
    <row r="7369" spans="1:20" x14ac:dyDescent="0.35">
      <c r="A7369" t="s">
        <v>14502</v>
      </c>
      <c r="B7369" s="5" t="s">
        <v>40</v>
      </c>
      <c r="C7369" s="6">
        <v>192522</v>
      </c>
      <c r="D7369" t="s">
        <v>74</v>
      </c>
      <c r="E7369">
        <v>240653</v>
      </c>
      <c r="F7369" s="5" t="s">
        <v>23</v>
      </c>
      <c r="G7369" s="5" t="s">
        <v>59</v>
      </c>
      <c r="H7369" s="5" t="s">
        <v>75</v>
      </c>
      <c r="I7369" t="s">
        <v>35</v>
      </c>
      <c r="J7369" t="s">
        <v>75</v>
      </c>
      <c r="K7369">
        <v>100</v>
      </c>
      <c r="L7369" s="5" t="s">
        <v>14503</v>
      </c>
      <c r="M7369" s="5" t="s">
        <v>70</v>
      </c>
      <c r="N7369">
        <v>10</v>
      </c>
      <c r="O7369" t="s">
        <v>62</v>
      </c>
      <c r="P7369" s="1">
        <v>45584</v>
      </c>
      <c r="Q7369" s="1">
        <v>45657</v>
      </c>
      <c r="R7369">
        <v>2175</v>
      </c>
      <c r="S7369" s="4">
        <v>8.1999999999999993</v>
      </c>
      <c r="T7369" t="s">
        <v>243</v>
      </c>
    </row>
    <row r="7370" spans="1:20" x14ac:dyDescent="0.35">
      <c r="A7370" t="s">
        <v>14504</v>
      </c>
      <c r="B7370" s="5" t="s">
        <v>28800</v>
      </c>
      <c r="C7370" s="6">
        <v>227433</v>
      </c>
      <c r="D7370" t="s">
        <v>22</v>
      </c>
      <c r="E7370">
        <v>227433</v>
      </c>
      <c r="F7370" s="5" t="s">
        <v>23</v>
      </c>
      <c r="G7370" s="5" t="s">
        <v>59</v>
      </c>
      <c r="H7370" s="5" t="s">
        <v>25</v>
      </c>
      <c r="I7370" t="s">
        <v>35</v>
      </c>
      <c r="J7370" t="s">
        <v>25</v>
      </c>
      <c r="K7370">
        <v>0</v>
      </c>
      <c r="L7370" s="5" t="s">
        <v>14505</v>
      </c>
      <c r="M7370" s="5" t="s">
        <v>28</v>
      </c>
      <c r="N7370">
        <v>18</v>
      </c>
      <c r="O7370" t="s">
        <v>88</v>
      </c>
      <c r="P7370" s="1">
        <v>45572</v>
      </c>
      <c r="Q7370" s="1">
        <v>45607</v>
      </c>
      <c r="R7370">
        <v>543</v>
      </c>
      <c r="S7370" s="4">
        <v>7.2</v>
      </c>
      <c r="T7370" t="s">
        <v>95</v>
      </c>
    </row>
    <row r="7371" spans="1:20" x14ac:dyDescent="0.35">
      <c r="A7371" t="s">
        <v>14506</v>
      </c>
      <c r="B7371" s="5" t="s">
        <v>174</v>
      </c>
      <c r="C7371" s="6">
        <v>104134</v>
      </c>
      <c r="D7371" t="s">
        <v>22</v>
      </c>
      <c r="E7371">
        <v>104134</v>
      </c>
      <c r="F7371" s="5" t="s">
        <v>66</v>
      </c>
      <c r="G7371" s="5" t="s">
        <v>24</v>
      </c>
      <c r="H7371" s="5" t="s">
        <v>52</v>
      </c>
      <c r="I7371" t="s">
        <v>26</v>
      </c>
      <c r="J7371" t="s">
        <v>52</v>
      </c>
      <c r="K7371">
        <v>0</v>
      </c>
      <c r="L7371" s="5" t="s">
        <v>14507</v>
      </c>
      <c r="M7371" s="5" t="s">
        <v>28</v>
      </c>
      <c r="N7371">
        <v>5</v>
      </c>
      <c r="O7371" t="s">
        <v>135</v>
      </c>
      <c r="P7371" s="1">
        <v>45613</v>
      </c>
      <c r="Q7371" s="1">
        <v>45646</v>
      </c>
      <c r="R7371">
        <v>1295</v>
      </c>
      <c r="S7371" s="4">
        <v>7.5</v>
      </c>
      <c r="T7371" t="s">
        <v>38</v>
      </c>
    </row>
    <row r="7372" spans="1:20" x14ac:dyDescent="0.35">
      <c r="A7372" t="s">
        <v>14508</v>
      </c>
      <c r="B7372" s="5" t="s">
        <v>49</v>
      </c>
      <c r="C7372" s="6">
        <v>193260</v>
      </c>
      <c r="D7372" t="s">
        <v>22</v>
      </c>
      <c r="E7372">
        <v>193260</v>
      </c>
      <c r="F7372" s="5" t="s">
        <v>66</v>
      </c>
      <c r="G7372" s="5" t="s">
        <v>24</v>
      </c>
      <c r="H7372" s="5" t="s">
        <v>68</v>
      </c>
      <c r="I7372" t="s">
        <v>35</v>
      </c>
      <c r="J7372" t="s">
        <v>68</v>
      </c>
      <c r="K7372">
        <v>0</v>
      </c>
      <c r="L7372" s="5" t="s">
        <v>14509</v>
      </c>
      <c r="M7372" s="5" t="s">
        <v>70</v>
      </c>
      <c r="N7372">
        <v>7</v>
      </c>
      <c r="O7372" t="s">
        <v>62</v>
      </c>
      <c r="P7372" s="1">
        <v>45444</v>
      </c>
      <c r="Q7372" s="1">
        <v>45508</v>
      </c>
      <c r="R7372">
        <v>1662</v>
      </c>
      <c r="S7372" s="4">
        <v>8.4</v>
      </c>
      <c r="T7372" t="s">
        <v>277</v>
      </c>
    </row>
    <row r="7373" spans="1:20" x14ac:dyDescent="0.35">
      <c r="A7373" t="s">
        <v>14510</v>
      </c>
      <c r="B7373" s="5" t="s">
        <v>28802</v>
      </c>
      <c r="C7373" s="6">
        <v>215088</v>
      </c>
      <c r="D7373" t="s">
        <v>41</v>
      </c>
      <c r="E7373">
        <v>182825</v>
      </c>
      <c r="F7373" s="5" t="s">
        <v>23</v>
      </c>
      <c r="G7373" s="5" t="s">
        <v>42</v>
      </c>
      <c r="H7373" s="5" t="s">
        <v>43</v>
      </c>
      <c r="I7373" t="s">
        <v>26</v>
      </c>
      <c r="J7373" t="s">
        <v>43</v>
      </c>
      <c r="K7373">
        <v>50</v>
      </c>
      <c r="L7373" s="5" t="s">
        <v>14511</v>
      </c>
      <c r="M7373" s="5" t="s">
        <v>28</v>
      </c>
      <c r="N7373">
        <v>15</v>
      </c>
      <c r="O7373" t="s">
        <v>78</v>
      </c>
      <c r="P7373" s="1">
        <v>45311</v>
      </c>
      <c r="Q7373" s="1">
        <v>45377</v>
      </c>
      <c r="R7373">
        <v>1288</v>
      </c>
      <c r="S7373" s="4">
        <v>6.2</v>
      </c>
      <c r="T7373" t="s">
        <v>103</v>
      </c>
    </row>
    <row r="7374" spans="1:20" x14ac:dyDescent="0.35">
      <c r="A7374" t="s">
        <v>14512</v>
      </c>
      <c r="B7374" s="5" t="s">
        <v>179</v>
      </c>
      <c r="C7374" s="6">
        <v>74692</v>
      </c>
      <c r="D7374" t="s">
        <v>22</v>
      </c>
      <c r="E7374">
        <v>74692</v>
      </c>
      <c r="F7374" s="5" t="s">
        <v>50</v>
      </c>
      <c r="G7374" s="5" t="s">
        <v>59</v>
      </c>
      <c r="H7374" s="5" t="s">
        <v>25</v>
      </c>
      <c r="I7374" t="s">
        <v>26</v>
      </c>
      <c r="J7374" t="s">
        <v>25</v>
      </c>
      <c r="K7374">
        <v>0</v>
      </c>
      <c r="L7374" s="5" t="s">
        <v>14513</v>
      </c>
      <c r="M7374" s="5" t="s">
        <v>28</v>
      </c>
      <c r="N7374">
        <v>4</v>
      </c>
      <c r="O7374" t="s">
        <v>71</v>
      </c>
      <c r="P7374" s="1">
        <v>45440</v>
      </c>
      <c r="Q7374" s="1">
        <v>45509</v>
      </c>
      <c r="R7374">
        <v>1682</v>
      </c>
      <c r="S7374" s="4">
        <v>7.3</v>
      </c>
      <c r="T7374" t="s">
        <v>89</v>
      </c>
    </row>
    <row r="7375" spans="1:20" x14ac:dyDescent="0.35">
      <c r="A7375" t="s">
        <v>14514</v>
      </c>
      <c r="B7375" s="5" t="s">
        <v>100</v>
      </c>
      <c r="C7375" s="6">
        <v>89378</v>
      </c>
      <c r="D7375" t="s">
        <v>41</v>
      </c>
      <c r="E7375">
        <v>75971</v>
      </c>
      <c r="F7375" s="5" t="s">
        <v>50</v>
      </c>
      <c r="G7375" s="5" t="s">
        <v>59</v>
      </c>
      <c r="H7375" s="5" t="s">
        <v>60</v>
      </c>
      <c r="I7375" t="s">
        <v>44</v>
      </c>
      <c r="J7375" t="s">
        <v>60</v>
      </c>
      <c r="K7375">
        <v>50</v>
      </c>
      <c r="L7375" s="5" t="s">
        <v>14515</v>
      </c>
      <c r="M7375" s="5" t="s">
        <v>37</v>
      </c>
      <c r="N7375">
        <v>2</v>
      </c>
      <c r="O7375" t="s">
        <v>71</v>
      </c>
      <c r="P7375" s="1">
        <v>45566</v>
      </c>
      <c r="Q7375" s="1">
        <v>45631</v>
      </c>
      <c r="R7375">
        <v>2365</v>
      </c>
      <c r="S7375" s="4">
        <v>5</v>
      </c>
      <c r="T7375" t="s">
        <v>63</v>
      </c>
    </row>
    <row r="7376" spans="1:20" x14ac:dyDescent="0.35">
      <c r="A7376" t="s">
        <v>14516</v>
      </c>
      <c r="B7376" s="5" t="s">
        <v>73</v>
      </c>
      <c r="C7376" s="6">
        <v>222964</v>
      </c>
      <c r="D7376" t="s">
        <v>22</v>
      </c>
      <c r="E7376">
        <v>222964</v>
      </c>
      <c r="F7376" s="5" t="s">
        <v>23</v>
      </c>
      <c r="G7376" s="5" t="s">
        <v>51</v>
      </c>
      <c r="H7376" s="5" t="s">
        <v>52</v>
      </c>
      <c r="I7376" t="s">
        <v>35</v>
      </c>
      <c r="J7376" t="s">
        <v>359</v>
      </c>
      <c r="K7376">
        <v>0</v>
      </c>
      <c r="L7376" s="5" t="s">
        <v>14517</v>
      </c>
      <c r="M7376" s="5" t="s">
        <v>37</v>
      </c>
      <c r="N7376">
        <v>17</v>
      </c>
      <c r="O7376" t="s">
        <v>62</v>
      </c>
      <c r="P7376" s="1">
        <v>45580</v>
      </c>
      <c r="Q7376" s="1">
        <v>45630</v>
      </c>
      <c r="R7376">
        <v>1826</v>
      </c>
      <c r="S7376" s="4">
        <v>6.1</v>
      </c>
      <c r="T7376" t="s">
        <v>103</v>
      </c>
    </row>
    <row r="7377" spans="1:20" x14ac:dyDescent="0.35">
      <c r="A7377" t="s">
        <v>14518</v>
      </c>
      <c r="B7377" s="5" t="s">
        <v>57</v>
      </c>
      <c r="C7377" s="6">
        <v>219494</v>
      </c>
      <c r="D7377" t="s">
        <v>22</v>
      </c>
      <c r="E7377">
        <v>219494</v>
      </c>
      <c r="F7377" s="5" t="s">
        <v>23</v>
      </c>
      <c r="G7377" s="5" t="s">
        <v>42</v>
      </c>
      <c r="H7377" s="5" t="s">
        <v>129</v>
      </c>
      <c r="I7377" t="s">
        <v>35</v>
      </c>
      <c r="J7377" t="s">
        <v>186</v>
      </c>
      <c r="K7377">
        <v>50</v>
      </c>
      <c r="L7377" s="5" t="s">
        <v>14519</v>
      </c>
      <c r="M7377" s="5" t="s">
        <v>28</v>
      </c>
      <c r="N7377">
        <v>17</v>
      </c>
      <c r="O7377" t="s">
        <v>29</v>
      </c>
      <c r="P7377" s="1">
        <v>45478</v>
      </c>
      <c r="Q7377" s="1">
        <v>45525</v>
      </c>
      <c r="R7377">
        <v>996</v>
      </c>
      <c r="S7377" s="4">
        <v>5.5</v>
      </c>
      <c r="T7377" t="s">
        <v>136</v>
      </c>
    </row>
    <row r="7378" spans="1:20" x14ac:dyDescent="0.35">
      <c r="A7378" t="s">
        <v>14520</v>
      </c>
      <c r="B7378" s="5" t="s">
        <v>28802</v>
      </c>
      <c r="C7378" s="6">
        <v>132643</v>
      </c>
      <c r="D7378" t="s">
        <v>41</v>
      </c>
      <c r="E7378">
        <v>112747</v>
      </c>
      <c r="F7378" s="5" t="s">
        <v>66</v>
      </c>
      <c r="G7378" s="5" t="s">
        <v>42</v>
      </c>
      <c r="H7378" s="5" t="s">
        <v>126</v>
      </c>
      <c r="I7378" t="s">
        <v>26</v>
      </c>
      <c r="J7378" t="s">
        <v>126</v>
      </c>
      <c r="K7378">
        <v>50</v>
      </c>
      <c r="L7378" s="5" t="s">
        <v>14521</v>
      </c>
      <c r="M7378" s="5" t="s">
        <v>28</v>
      </c>
      <c r="N7378">
        <v>9</v>
      </c>
      <c r="O7378" t="s">
        <v>107</v>
      </c>
      <c r="P7378" s="1">
        <v>45481</v>
      </c>
      <c r="Q7378" s="1">
        <v>45538</v>
      </c>
      <c r="R7378">
        <v>920</v>
      </c>
      <c r="S7378" s="4">
        <v>8.3000000000000007</v>
      </c>
      <c r="T7378" t="s">
        <v>79</v>
      </c>
    </row>
    <row r="7379" spans="1:20" x14ac:dyDescent="0.35">
      <c r="A7379" t="s">
        <v>14522</v>
      </c>
      <c r="B7379" s="5" t="s">
        <v>40</v>
      </c>
      <c r="C7379" s="6">
        <v>54621</v>
      </c>
      <c r="D7379" t="s">
        <v>22</v>
      </c>
      <c r="E7379">
        <v>54621</v>
      </c>
      <c r="F7379" s="5" t="s">
        <v>23</v>
      </c>
      <c r="G7379" s="5" t="s">
        <v>24</v>
      </c>
      <c r="H7379" s="5" t="s">
        <v>116</v>
      </c>
      <c r="I7379" t="s">
        <v>26</v>
      </c>
      <c r="J7379" t="s">
        <v>629</v>
      </c>
      <c r="K7379">
        <v>0</v>
      </c>
      <c r="L7379" s="5" t="s">
        <v>14523</v>
      </c>
      <c r="M7379" s="5" t="s">
        <v>28</v>
      </c>
      <c r="N7379">
        <v>18</v>
      </c>
      <c r="O7379" t="s">
        <v>141</v>
      </c>
      <c r="P7379" s="1">
        <v>45481</v>
      </c>
      <c r="Q7379" s="1">
        <v>45513</v>
      </c>
      <c r="R7379">
        <v>1912</v>
      </c>
      <c r="S7379" s="4">
        <v>5.8</v>
      </c>
      <c r="T7379" t="s">
        <v>89</v>
      </c>
    </row>
    <row r="7380" spans="1:20" x14ac:dyDescent="0.35">
      <c r="A7380" t="s">
        <v>14524</v>
      </c>
      <c r="B7380" s="5" t="s">
        <v>100</v>
      </c>
      <c r="C7380" s="6">
        <v>149274</v>
      </c>
      <c r="D7380" t="s">
        <v>92</v>
      </c>
      <c r="E7380">
        <v>111956</v>
      </c>
      <c r="F7380" s="5" t="s">
        <v>66</v>
      </c>
      <c r="G7380" s="5" t="s">
        <v>24</v>
      </c>
      <c r="H7380" s="5" t="s">
        <v>93</v>
      </c>
      <c r="I7380" t="s">
        <v>26</v>
      </c>
      <c r="J7380" t="s">
        <v>93</v>
      </c>
      <c r="K7380">
        <v>0</v>
      </c>
      <c r="L7380" s="5" t="s">
        <v>14525</v>
      </c>
      <c r="M7380" s="5" t="s">
        <v>54</v>
      </c>
      <c r="N7380">
        <v>5</v>
      </c>
      <c r="O7380" t="s">
        <v>135</v>
      </c>
      <c r="P7380" s="1">
        <v>45598</v>
      </c>
      <c r="Q7380" s="1">
        <v>45666</v>
      </c>
      <c r="R7380">
        <v>834</v>
      </c>
      <c r="S7380" s="4">
        <v>5.2</v>
      </c>
      <c r="T7380" t="s">
        <v>38</v>
      </c>
    </row>
    <row r="7381" spans="1:20" x14ac:dyDescent="0.35">
      <c r="A7381" t="s">
        <v>14526</v>
      </c>
      <c r="B7381" s="5" t="s">
        <v>28801</v>
      </c>
      <c r="C7381" s="6">
        <v>79871</v>
      </c>
      <c r="D7381" t="s">
        <v>65</v>
      </c>
      <c r="E7381">
        <v>103832</v>
      </c>
      <c r="F7381" s="5" t="s">
        <v>58</v>
      </c>
      <c r="G7381" s="5" t="s">
        <v>51</v>
      </c>
      <c r="H7381" s="5" t="s">
        <v>67</v>
      </c>
      <c r="I7381" t="s">
        <v>35</v>
      </c>
      <c r="J7381" t="s">
        <v>67</v>
      </c>
      <c r="K7381">
        <v>50</v>
      </c>
      <c r="L7381" s="5" t="s">
        <v>14527</v>
      </c>
      <c r="M7381" s="5" t="s">
        <v>54</v>
      </c>
      <c r="N7381">
        <v>0</v>
      </c>
      <c r="O7381" t="s">
        <v>167</v>
      </c>
      <c r="P7381" s="1">
        <v>45777</v>
      </c>
      <c r="Q7381" s="1">
        <v>45795</v>
      </c>
      <c r="R7381">
        <v>2489</v>
      </c>
      <c r="S7381" s="4">
        <v>5.3</v>
      </c>
      <c r="T7381" t="s">
        <v>243</v>
      </c>
    </row>
    <row r="7382" spans="1:20" x14ac:dyDescent="0.35">
      <c r="A7382" t="s">
        <v>14528</v>
      </c>
      <c r="B7382" s="5" t="s">
        <v>40</v>
      </c>
      <c r="C7382" s="6">
        <v>240902</v>
      </c>
      <c r="D7382" t="s">
        <v>22</v>
      </c>
      <c r="E7382">
        <v>240902</v>
      </c>
      <c r="F7382" s="5" t="s">
        <v>23</v>
      </c>
      <c r="G7382" s="5" t="s">
        <v>24</v>
      </c>
      <c r="H7382" s="5" t="s">
        <v>25</v>
      </c>
      <c r="I7382" t="s">
        <v>26</v>
      </c>
      <c r="J7382" t="s">
        <v>299</v>
      </c>
      <c r="K7382">
        <v>100</v>
      </c>
      <c r="L7382" s="5" t="s">
        <v>14529</v>
      </c>
      <c r="M7382" s="5" t="s">
        <v>54</v>
      </c>
      <c r="N7382">
        <v>12</v>
      </c>
      <c r="O7382" t="s">
        <v>46</v>
      </c>
      <c r="P7382" s="1">
        <v>45662</v>
      </c>
      <c r="Q7382" s="1">
        <v>45680</v>
      </c>
      <c r="R7382">
        <v>1762</v>
      </c>
      <c r="S7382" s="4">
        <v>7.9</v>
      </c>
      <c r="T7382" t="s">
        <v>95</v>
      </c>
    </row>
    <row r="7383" spans="1:20" x14ac:dyDescent="0.35">
      <c r="A7383" t="s">
        <v>14530</v>
      </c>
      <c r="B7383" s="5" t="s">
        <v>105</v>
      </c>
      <c r="C7383" s="6">
        <v>88819</v>
      </c>
      <c r="D7383" t="s">
        <v>74</v>
      </c>
      <c r="E7383">
        <v>111024</v>
      </c>
      <c r="F7383" s="5" t="s">
        <v>50</v>
      </c>
      <c r="G7383" s="5" t="s">
        <v>51</v>
      </c>
      <c r="H7383" s="5" t="s">
        <v>75</v>
      </c>
      <c r="I7383" t="s">
        <v>26</v>
      </c>
      <c r="J7383" t="s">
        <v>75</v>
      </c>
      <c r="K7383">
        <v>100</v>
      </c>
      <c r="L7383" s="5" t="s">
        <v>14531</v>
      </c>
      <c r="M7383" s="5" t="s">
        <v>54</v>
      </c>
      <c r="N7383">
        <v>3</v>
      </c>
      <c r="O7383" t="s">
        <v>78</v>
      </c>
      <c r="P7383" s="1">
        <v>45683</v>
      </c>
      <c r="Q7383" s="1">
        <v>45729</v>
      </c>
      <c r="R7383">
        <v>1594</v>
      </c>
      <c r="S7383" s="4">
        <v>8.5</v>
      </c>
      <c r="T7383" t="s">
        <v>210</v>
      </c>
    </row>
    <row r="7384" spans="1:20" x14ac:dyDescent="0.35">
      <c r="A7384" t="s">
        <v>14532</v>
      </c>
      <c r="B7384" s="5" t="s">
        <v>28801</v>
      </c>
      <c r="C7384" s="6">
        <v>245168</v>
      </c>
      <c r="D7384" t="s">
        <v>33</v>
      </c>
      <c r="E7384">
        <v>26968480</v>
      </c>
      <c r="F7384" s="5" t="s">
        <v>23</v>
      </c>
      <c r="G7384" s="5" t="s">
        <v>59</v>
      </c>
      <c r="H7384" s="5" t="s">
        <v>34</v>
      </c>
      <c r="I7384" t="s">
        <v>35</v>
      </c>
      <c r="J7384" t="s">
        <v>68</v>
      </c>
      <c r="K7384">
        <v>100</v>
      </c>
      <c r="L7384" s="5" t="s">
        <v>14533</v>
      </c>
      <c r="M7384" s="5" t="s">
        <v>54</v>
      </c>
      <c r="N7384">
        <v>11</v>
      </c>
      <c r="O7384" t="s">
        <v>107</v>
      </c>
      <c r="P7384" s="1">
        <v>45569</v>
      </c>
      <c r="Q7384" s="1">
        <v>45613</v>
      </c>
      <c r="R7384">
        <v>1753</v>
      </c>
      <c r="S7384" s="4">
        <v>7</v>
      </c>
      <c r="T7384" t="s">
        <v>103</v>
      </c>
    </row>
    <row r="7385" spans="1:20" x14ac:dyDescent="0.35">
      <c r="A7385" t="s">
        <v>14534</v>
      </c>
      <c r="B7385" s="5" t="s">
        <v>28802</v>
      </c>
      <c r="C7385" s="6">
        <v>226851</v>
      </c>
      <c r="D7385" t="s">
        <v>22</v>
      </c>
      <c r="E7385">
        <v>226851</v>
      </c>
      <c r="F7385" s="5" t="s">
        <v>23</v>
      </c>
      <c r="G7385" s="5" t="s">
        <v>51</v>
      </c>
      <c r="H7385" s="5" t="s">
        <v>52</v>
      </c>
      <c r="I7385" t="s">
        <v>35</v>
      </c>
      <c r="J7385" t="s">
        <v>52</v>
      </c>
      <c r="K7385">
        <v>50</v>
      </c>
      <c r="L7385" s="5" t="s">
        <v>14535</v>
      </c>
      <c r="M7385" s="5" t="s">
        <v>28</v>
      </c>
      <c r="N7385">
        <v>17</v>
      </c>
      <c r="O7385" t="s">
        <v>85</v>
      </c>
      <c r="P7385" s="1">
        <v>45674</v>
      </c>
      <c r="Q7385" s="1">
        <v>45731</v>
      </c>
      <c r="R7385">
        <v>1652</v>
      </c>
      <c r="S7385" s="4">
        <v>9.6</v>
      </c>
      <c r="T7385" t="s">
        <v>89</v>
      </c>
    </row>
    <row r="7386" spans="1:20" x14ac:dyDescent="0.35">
      <c r="A7386" t="s">
        <v>14536</v>
      </c>
      <c r="B7386" s="5" t="s">
        <v>28802</v>
      </c>
      <c r="C7386" s="6">
        <v>65693</v>
      </c>
      <c r="D7386" t="s">
        <v>22</v>
      </c>
      <c r="E7386">
        <v>65693</v>
      </c>
      <c r="F7386" s="5" t="s">
        <v>50</v>
      </c>
      <c r="G7386" s="5" t="s">
        <v>24</v>
      </c>
      <c r="H7386" s="5" t="s">
        <v>165</v>
      </c>
      <c r="I7386" t="s">
        <v>26</v>
      </c>
      <c r="J7386" t="s">
        <v>467</v>
      </c>
      <c r="K7386">
        <v>50</v>
      </c>
      <c r="L7386" s="5" t="s">
        <v>14537</v>
      </c>
      <c r="M7386" s="5" t="s">
        <v>37</v>
      </c>
      <c r="N7386">
        <v>2</v>
      </c>
      <c r="O7386" t="s">
        <v>135</v>
      </c>
      <c r="P7386" s="1">
        <v>45344</v>
      </c>
      <c r="Q7386" s="1">
        <v>45361</v>
      </c>
      <c r="R7386">
        <v>910</v>
      </c>
      <c r="S7386" s="4">
        <v>8.1999999999999993</v>
      </c>
      <c r="T7386" t="s">
        <v>38</v>
      </c>
    </row>
    <row r="7387" spans="1:20" x14ac:dyDescent="0.35">
      <c r="A7387" t="s">
        <v>14538</v>
      </c>
      <c r="B7387" s="5" t="s">
        <v>49</v>
      </c>
      <c r="C7387" s="6">
        <v>173491</v>
      </c>
      <c r="D7387" t="s">
        <v>41</v>
      </c>
      <c r="E7387">
        <v>147467</v>
      </c>
      <c r="F7387" s="5" t="s">
        <v>66</v>
      </c>
      <c r="G7387" s="5" t="s">
        <v>51</v>
      </c>
      <c r="H7387" s="5" t="s">
        <v>126</v>
      </c>
      <c r="I7387" t="s">
        <v>35</v>
      </c>
      <c r="J7387" t="s">
        <v>126</v>
      </c>
      <c r="K7387">
        <v>0</v>
      </c>
      <c r="L7387" s="5" t="s">
        <v>14539</v>
      </c>
      <c r="M7387" s="5" t="s">
        <v>54</v>
      </c>
      <c r="N7387">
        <v>9</v>
      </c>
      <c r="O7387" t="s">
        <v>78</v>
      </c>
      <c r="P7387" s="1">
        <v>45748</v>
      </c>
      <c r="Q7387" s="1">
        <v>45817</v>
      </c>
      <c r="R7387">
        <v>515</v>
      </c>
      <c r="S7387" s="4">
        <v>8.3000000000000007</v>
      </c>
      <c r="T7387" t="s">
        <v>79</v>
      </c>
    </row>
    <row r="7388" spans="1:20" x14ac:dyDescent="0.35">
      <c r="A7388" t="s">
        <v>14540</v>
      </c>
      <c r="B7388" s="5" t="s">
        <v>32</v>
      </c>
      <c r="C7388" s="6">
        <v>78460</v>
      </c>
      <c r="D7388" t="s">
        <v>74</v>
      </c>
      <c r="E7388">
        <v>98075</v>
      </c>
      <c r="F7388" s="5" t="s">
        <v>50</v>
      </c>
      <c r="G7388" s="5" t="s">
        <v>24</v>
      </c>
      <c r="H7388" s="5" t="s">
        <v>75</v>
      </c>
      <c r="I7388" t="s">
        <v>26</v>
      </c>
      <c r="J7388" t="s">
        <v>133</v>
      </c>
      <c r="K7388">
        <v>50</v>
      </c>
      <c r="L7388" s="5" t="s">
        <v>14541</v>
      </c>
      <c r="M7388" s="5" t="s">
        <v>37</v>
      </c>
      <c r="N7388">
        <v>3</v>
      </c>
      <c r="O7388" t="s">
        <v>46</v>
      </c>
      <c r="P7388" s="1">
        <v>45673</v>
      </c>
      <c r="Q7388" s="1">
        <v>45746</v>
      </c>
      <c r="R7388">
        <v>2303</v>
      </c>
      <c r="S7388" s="4">
        <v>5.9</v>
      </c>
      <c r="T7388" t="s">
        <v>38</v>
      </c>
    </row>
    <row r="7389" spans="1:20" x14ac:dyDescent="0.35">
      <c r="A7389" t="s">
        <v>14542</v>
      </c>
      <c r="B7389" s="5" t="s">
        <v>162</v>
      </c>
      <c r="C7389" s="6">
        <v>87156</v>
      </c>
      <c r="D7389" t="s">
        <v>22</v>
      </c>
      <c r="E7389">
        <v>87156</v>
      </c>
      <c r="F7389" s="5" t="s">
        <v>50</v>
      </c>
      <c r="G7389" s="5" t="s">
        <v>59</v>
      </c>
      <c r="H7389" s="5" t="s">
        <v>25</v>
      </c>
      <c r="I7389" t="s">
        <v>26</v>
      </c>
      <c r="J7389" t="s">
        <v>294</v>
      </c>
      <c r="K7389">
        <v>0</v>
      </c>
      <c r="L7389" s="5" t="s">
        <v>14543</v>
      </c>
      <c r="M7389" s="5" t="s">
        <v>54</v>
      </c>
      <c r="N7389">
        <v>2</v>
      </c>
      <c r="O7389" t="s">
        <v>29</v>
      </c>
      <c r="P7389" s="1">
        <v>45378</v>
      </c>
      <c r="Q7389" s="1">
        <v>45430</v>
      </c>
      <c r="R7389">
        <v>2028</v>
      </c>
      <c r="S7389" s="4">
        <v>8.5</v>
      </c>
      <c r="T7389" t="s">
        <v>79</v>
      </c>
    </row>
    <row r="7390" spans="1:20" x14ac:dyDescent="0.35">
      <c r="A7390" t="s">
        <v>14544</v>
      </c>
      <c r="B7390" s="5" t="s">
        <v>40</v>
      </c>
      <c r="C7390" s="6">
        <v>251231</v>
      </c>
      <c r="D7390" t="s">
        <v>120</v>
      </c>
      <c r="E7390">
        <v>226108</v>
      </c>
      <c r="F7390" s="5" t="s">
        <v>23</v>
      </c>
      <c r="G7390" s="5" t="s">
        <v>24</v>
      </c>
      <c r="H7390" s="5" t="s">
        <v>121</v>
      </c>
      <c r="I7390" t="s">
        <v>44</v>
      </c>
      <c r="J7390" t="s">
        <v>121</v>
      </c>
      <c r="K7390">
        <v>100</v>
      </c>
      <c r="L7390" s="5" t="s">
        <v>14545</v>
      </c>
      <c r="M7390" s="5" t="s">
        <v>54</v>
      </c>
      <c r="N7390">
        <v>17</v>
      </c>
      <c r="O7390" t="s">
        <v>147</v>
      </c>
      <c r="P7390" s="1">
        <v>45379</v>
      </c>
      <c r="Q7390" s="1">
        <v>45429</v>
      </c>
      <c r="R7390">
        <v>1025</v>
      </c>
      <c r="S7390" s="4">
        <v>8.3000000000000007</v>
      </c>
      <c r="T7390" t="s">
        <v>79</v>
      </c>
    </row>
    <row r="7391" spans="1:20" x14ac:dyDescent="0.35">
      <c r="A7391" t="s">
        <v>14546</v>
      </c>
      <c r="B7391" s="5" t="s">
        <v>40</v>
      </c>
      <c r="C7391" s="6">
        <v>75609</v>
      </c>
      <c r="D7391" t="s">
        <v>22</v>
      </c>
      <c r="E7391">
        <v>75609</v>
      </c>
      <c r="F7391" s="5" t="s">
        <v>58</v>
      </c>
      <c r="G7391" s="5" t="s">
        <v>59</v>
      </c>
      <c r="H7391" s="5" t="s">
        <v>97</v>
      </c>
      <c r="I7391" t="s">
        <v>26</v>
      </c>
      <c r="J7391" t="s">
        <v>97</v>
      </c>
      <c r="K7391">
        <v>50</v>
      </c>
      <c r="L7391" s="5" t="s">
        <v>14547</v>
      </c>
      <c r="M7391" s="5" t="s">
        <v>54</v>
      </c>
      <c r="N7391">
        <v>1</v>
      </c>
      <c r="O7391" t="s">
        <v>78</v>
      </c>
      <c r="P7391" s="1">
        <v>45767</v>
      </c>
      <c r="Q7391" s="1">
        <v>45833</v>
      </c>
      <c r="R7391">
        <v>1240</v>
      </c>
      <c r="S7391" s="4">
        <v>9.5</v>
      </c>
      <c r="T7391" t="s">
        <v>118</v>
      </c>
    </row>
    <row r="7392" spans="1:20" x14ac:dyDescent="0.35">
      <c r="A7392" t="s">
        <v>14548</v>
      </c>
      <c r="B7392" s="5" t="s">
        <v>21</v>
      </c>
      <c r="C7392" s="6">
        <v>85774</v>
      </c>
      <c r="D7392" t="s">
        <v>22</v>
      </c>
      <c r="E7392">
        <v>85774</v>
      </c>
      <c r="F7392" s="5" t="s">
        <v>50</v>
      </c>
      <c r="G7392" s="5" t="s">
        <v>42</v>
      </c>
      <c r="H7392" s="5" t="s">
        <v>25</v>
      </c>
      <c r="I7392" t="s">
        <v>26</v>
      </c>
      <c r="J7392" t="s">
        <v>1449</v>
      </c>
      <c r="K7392">
        <v>50</v>
      </c>
      <c r="L7392" s="5" t="s">
        <v>14549</v>
      </c>
      <c r="M7392" s="5" t="s">
        <v>37</v>
      </c>
      <c r="N7392">
        <v>4</v>
      </c>
      <c r="O7392" t="s">
        <v>107</v>
      </c>
      <c r="P7392" s="1">
        <v>45416</v>
      </c>
      <c r="Q7392" s="1">
        <v>45476</v>
      </c>
      <c r="R7392">
        <v>1310</v>
      </c>
      <c r="S7392" s="4">
        <v>6.9</v>
      </c>
      <c r="T7392" t="s">
        <v>210</v>
      </c>
    </row>
    <row r="7393" spans="1:20" x14ac:dyDescent="0.35">
      <c r="A7393" t="s">
        <v>14550</v>
      </c>
      <c r="B7393" s="5" t="s">
        <v>57</v>
      </c>
      <c r="C7393" s="6">
        <v>270769</v>
      </c>
      <c r="D7393" t="s">
        <v>22</v>
      </c>
      <c r="E7393">
        <v>270769</v>
      </c>
      <c r="F7393" s="5" t="s">
        <v>23</v>
      </c>
      <c r="G7393" s="5" t="s">
        <v>24</v>
      </c>
      <c r="H7393" s="5" t="s">
        <v>191</v>
      </c>
      <c r="I7393" t="s">
        <v>35</v>
      </c>
      <c r="J7393" t="s">
        <v>191</v>
      </c>
      <c r="K7393">
        <v>100</v>
      </c>
      <c r="L7393" s="5" t="s">
        <v>5819</v>
      </c>
      <c r="M7393" s="5" t="s">
        <v>54</v>
      </c>
      <c r="N7393">
        <v>14</v>
      </c>
      <c r="O7393" t="s">
        <v>78</v>
      </c>
      <c r="P7393" s="1">
        <v>45664</v>
      </c>
      <c r="Q7393" s="1">
        <v>45737</v>
      </c>
      <c r="R7393">
        <v>1665</v>
      </c>
      <c r="S7393" s="4">
        <v>9.4</v>
      </c>
      <c r="T7393" t="s">
        <v>89</v>
      </c>
    </row>
    <row r="7394" spans="1:20" x14ac:dyDescent="0.35">
      <c r="A7394" t="s">
        <v>14551</v>
      </c>
      <c r="B7394" s="5" t="s">
        <v>21</v>
      </c>
      <c r="C7394" s="6">
        <v>56999</v>
      </c>
      <c r="D7394" t="s">
        <v>22</v>
      </c>
      <c r="E7394">
        <v>56999</v>
      </c>
      <c r="F7394" s="5" t="s">
        <v>58</v>
      </c>
      <c r="G7394" s="5" t="s">
        <v>42</v>
      </c>
      <c r="H7394" s="5" t="s">
        <v>101</v>
      </c>
      <c r="I7394" t="s">
        <v>44</v>
      </c>
      <c r="J7394" t="s">
        <v>101</v>
      </c>
      <c r="K7394">
        <v>50</v>
      </c>
      <c r="L7394" s="5" t="s">
        <v>14552</v>
      </c>
      <c r="M7394" s="5" t="s">
        <v>28</v>
      </c>
      <c r="N7394">
        <v>1</v>
      </c>
      <c r="O7394" t="s">
        <v>29</v>
      </c>
      <c r="P7394" s="1">
        <v>45498</v>
      </c>
      <c r="Q7394" s="1">
        <v>45532</v>
      </c>
      <c r="R7394">
        <v>1690</v>
      </c>
      <c r="S7394" s="4">
        <v>5.6</v>
      </c>
      <c r="T7394" t="s">
        <v>210</v>
      </c>
    </row>
    <row r="7395" spans="1:20" x14ac:dyDescent="0.35">
      <c r="A7395" t="s">
        <v>14553</v>
      </c>
      <c r="B7395" s="5" t="s">
        <v>145</v>
      </c>
      <c r="C7395" s="6">
        <v>95205</v>
      </c>
      <c r="D7395" t="s">
        <v>41</v>
      </c>
      <c r="E7395">
        <v>80924</v>
      </c>
      <c r="F7395" s="5" t="s">
        <v>66</v>
      </c>
      <c r="G7395" s="5" t="s">
        <v>24</v>
      </c>
      <c r="H7395" s="5" t="s">
        <v>43</v>
      </c>
      <c r="I7395" t="s">
        <v>44</v>
      </c>
      <c r="J7395" t="s">
        <v>43</v>
      </c>
      <c r="K7395">
        <v>0</v>
      </c>
      <c r="L7395" s="5" t="s">
        <v>14554</v>
      </c>
      <c r="M7395" s="5" t="s">
        <v>28</v>
      </c>
      <c r="N7395">
        <v>5</v>
      </c>
      <c r="O7395" t="s">
        <v>141</v>
      </c>
      <c r="P7395" s="1">
        <v>45310</v>
      </c>
      <c r="Q7395" s="1">
        <v>45331</v>
      </c>
      <c r="R7395">
        <v>923</v>
      </c>
      <c r="S7395" s="4">
        <v>7.5</v>
      </c>
      <c r="T7395" t="s">
        <v>153</v>
      </c>
    </row>
    <row r="7396" spans="1:20" x14ac:dyDescent="0.35">
      <c r="A7396" t="s">
        <v>14555</v>
      </c>
      <c r="B7396" s="5" t="s">
        <v>174</v>
      </c>
      <c r="C7396" s="6">
        <v>116878</v>
      </c>
      <c r="D7396" t="s">
        <v>22</v>
      </c>
      <c r="E7396">
        <v>116878</v>
      </c>
      <c r="F7396" s="5" t="s">
        <v>66</v>
      </c>
      <c r="G7396" s="5" t="s">
        <v>51</v>
      </c>
      <c r="H7396" s="5" t="s">
        <v>165</v>
      </c>
      <c r="I7396" t="s">
        <v>35</v>
      </c>
      <c r="J7396" t="s">
        <v>165</v>
      </c>
      <c r="K7396">
        <v>100</v>
      </c>
      <c r="L7396" s="5" t="s">
        <v>14556</v>
      </c>
      <c r="M7396" s="5" t="s">
        <v>54</v>
      </c>
      <c r="N7396">
        <v>8</v>
      </c>
      <c r="O7396" t="s">
        <v>107</v>
      </c>
      <c r="P7396" s="1">
        <v>45500</v>
      </c>
      <c r="Q7396" s="1">
        <v>45568</v>
      </c>
      <c r="R7396">
        <v>1058</v>
      </c>
      <c r="S7396" s="4">
        <v>8.1999999999999993</v>
      </c>
      <c r="T7396" t="s">
        <v>89</v>
      </c>
    </row>
    <row r="7397" spans="1:20" x14ac:dyDescent="0.35">
      <c r="A7397" t="s">
        <v>14557</v>
      </c>
      <c r="B7397" s="5" t="s">
        <v>179</v>
      </c>
      <c r="C7397" s="6">
        <v>92083</v>
      </c>
      <c r="D7397" t="s">
        <v>74</v>
      </c>
      <c r="E7397">
        <v>115104</v>
      </c>
      <c r="F7397" s="5" t="s">
        <v>50</v>
      </c>
      <c r="G7397" s="5" t="s">
        <v>59</v>
      </c>
      <c r="H7397" s="5" t="s">
        <v>75</v>
      </c>
      <c r="I7397" t="s">
        <v>44</v>
      </c>
      <c r="J7397" t="s">
        <v>75</v>
      </c>
      <c r="K7397">
        <v>0</v>
      </c>
      <c r="L7397" s="5" t="s">
        <v>14558</v>
      </c>
      <c r="M7397" s="5" t="s">
        <v>37</v>
      </c>
      <c r="N7397">
        <v>3</v>
      </c>
      <c r="O7397" t="s">
        <v>62</v>
      </c>
      <c r="P7397" s="1">
        <v>45437</v>
      </c>
      <c r="Q7397" s="1">
        <v>45475</v>
      </c>
      <c r="R7397">
        <v>1467</v>
      </c>
      <c r="S7397" s="4">
        <v>7</v>
      </c>
      <c r="T7397" t="s">
        <v>277</v>
      </c>
    </row>
    <row r="7398" spans="1:20" x14ac:dyDescent="0.35">
      <c r="A7398" t="s">
        <v>14559</v>
      </c>
      <c r="B7398" s="5" t="s">
        <v>32</v>
      </c>
      <c r="C7398" s="6">
        <v>89908</v>
      </c>
      <c r="D7398" t="s">
        <v>22</v>
      </c>
      <c r="E7398">
        <v>89908</v>
      </c>
      <c r="F7398" s="5" t="s">
        <v>58</v>
      </c>
      <c r="G7398" s="5" t="s">
        <v>59</v>
      </c>
      <c r="H7398" s="5" t="s">
        <v>97</v>
      </c>
      <c r="I7398" t="s">
        <v>35</v>
      </c>
      <c r="J7398" t="s">
        <v>97</v>
      </c>
      <c r="K7398">
        <v>50</v>
      </c>
      <c r="L7398" s="5" t="s">
        <v>14560</v>
      </c>
      <c r="M7398" s="5" t="s">
        <v>37</v>
      </c>
      <c r="N7398">
        <v>1</v>
      </c>
      <c r="O7398" t="s">
        <v>147</v>
      </c>
      <c r="P7398" s="1">
        <v>45317</v>
      </c>
      <c r="Q7398" s="1">
        <v>45352</v>
      </c>
      <c r="R7398">
        <v>989</v>
      </c>
      <c r="S7398" s="4">
        <v>9.4</v>
      </c>
      <c r="T7398" t="s">
        <v>79</v>
      </c>
    </row>
    <row r="7399" spans="1:20" x14ac:dyDescent="0.35">
      <c r="A7399" t="s">
        <v>14561</v>
      </c>
      <c r="B7399" s="5" t="s">
        <v>28802</v>
      </c>
      <c r="C7399" s="6">
        <v>82155</v>
      </c>
      <c r="D7399" t="s">
        <v>41</v>
      </c>
      <c r="E7399">
        <v>69832</v>
      </c>
      <c r="F7399" s="5" t="s">
        <v>50</v>
      </c>
      <c r="G7399" s="5" t="s">
        <v>42</v>
      </c>
      <c r="H7399" s="5" t="s">
        <v>60</v>
      </c>
      <c r="I7399" t="s">
        <v>26</v>
      </c>
      <c r="J7399" t="s">
        <v>60</v>
      </c>
      <c r="K7399">
        <v>50</v>
      </c>
      <c r="L7399" s="5" t="s">
        <v>14562</v>
      </c>
      <c r="M7399" s="5" t="s">
        <v>28</v>
      </c>
      <c r="N7399">
        <v>2</v>
      </c>
      <c r="O7399" t="s">
        <v>141</v>
      </c>
      <c r="P7399" s="1">
        <v>45428</v>
      </c>
      <c r="Q7399" s="1">
        <v>45464</v>
      </c>
      <c r="R7399">
        <v>2168</v>
      </c>
      <c r="S7399" s="4">
        <v>5.9</v>
      </c>
      <c r="T7399" t="s">
        <v>153</v>
      </c>
    </row>
    <row r="7400" spans="1:20" x14ac:dyDescent="0.35">
      <c r="A7400" t="s">
        <v>14563</v>
      </c>
      <c r="B7400" s="5" t="s">
        <v>28802</v>
      </c>
      <c r="C7400" s="6">
        <v>250839</v>
      </c>
      <c r="D7400" t="s">
        <v>22</v>
      </c>
      <c r="E7400">
        <v>250839</v>
      </c>
      <c r="F7400" s="5" t="s">
        <v>23</v>
      </c>
      <c r="G7400" s="5" t="s">
        <v>59</v>
      </c>
      <c r="H7400" s="5" t="s">
        <v>52</v>
      </c>
      <c r="I7400" t="s">
        <v>35</v>
      </c>
      <c r="J7400" t="s">
        <v>52</v>
      </c>
      <c r="K7400">
        <v>100</v>
      </c>
      <c r="L7400" s="5" t="s">
        <v>14564</v>
      </c>
      <c r="M7400" s="5" t="s">
        <v>37</v>
      </c>
      <c r="N7400">
        <v>15</v>
      </c>
      <c r="O7400" t="s">
        <v>141</v>
      </c>
      <c r="P7400" s="1">
        <v>45330</v>
      </c>
      <c r="Q7400" s="1">
        <v>45376</v>
      </c>
      <c r="R7400">
        <v>1727</v>
      </c>
      <c r="S7400" s="4">
        <v>6.1</v>
      </c>
      <c r="T7400" t="s">
        <v>153</v>
      </c>
    </row>
    <row r="7401" spans="1:20" x14ac:dyDescent="0.35">
      <c r="A7401" t="s">
        <v>14565</v>
      </c>
      <c r="B7401" s="5" t="s">
        <v>179</v>
      </c>
      <c r="C7401" s="6">
        <v>141610</v>
      </c>
      <c r="D7401" t="s">
        <v>22</v>
      </c>
      <c r="E7401">
        <v>141610</v>
      </c>
      <c r="F7401" s="5" t="s">
        <v>66</v>
      </c>
      <c r="G7401" s="5" t="s">
        <v>59</v>
      </c>
      <c r="H7401" s="5" t="s">
        <v>101</v>
      </c>
      <c r="I7401" t="s">
        <v>35</v>
      </c>
      <c r="J7401" t="s">
        <v>101</v>
      </c>
      <c r="K7401">
        <v>100</v>
      </c>
      <c r="L7401" s="5" t="s">
        <v>14566</v>
      </c>
      <c r="M7401" s="5" t="s">
        <v>54</v>
      </c>
      <c r="N7401">
        <v>7</v>
      </c>
      <c r="O7401" t="s">
        <v>172</v>
      </c>
      <c r="P7401" s="1">
        <v>45695</v>
      </c>
      <c r="Q7401" s="1">
        <v>45731</v>
      </c>
      <c r="R7401">
        <v>2115</v>
      </c>
      <c r="S7401" s="4">
        <v>8.5</v>
      </c>
      <c r="T7401" t="s">
        <v>118</v>
      </c>
    </row>
    <row r="7402" spans="1:20" x14ac:dyDescent="0.35">
      <c r="A7402" t="s">
        <v>14567</v>
      </c>
      <c r="B7402" s="5" t="s">
        <v>145</v>
      </c>
      <c r="C7402" s="6">
        <v>134017</v>
      </c>
      <c r="D7402" t="s">
        <v>22</v>
      </c>
      <c r="E7402">
        <v>134017</v>
      </c>
      <c r="F7402" s="5" t="s">
        <v>66</v>
      </c>
      <c r="G7402" s="5" t="s">
        <v>59</v>
      </c>
      <c r="H7402" s="5" t="s">
        <v>97</v>
      </c>
      <c r="I7402" t="s">
        <v>44</v>
      </c>
      <c r="J7402" t="s">
        <v>97</v>
      </c>
      <c r="K7402">
        <v>0</v>
      </c>
      <c r="L7402" s="5" t="s">
        <v>14568</v>
      </c>
      <c r="M7402" s="5" t="s">
        <v>54</v>
      </c>
      <c r="N7402">
        <v>9</v>
      </c>
      <c r="O7402" t="s">
        <v>88</v>
      </c>
      <c r="P7402" s="1">
        <v>45702</v>
      </c>
      <c r="Q7402" s="1">
        <v>45747</v>
      </c>
      <c r="R7402">
        <v>1735</v>
      </c>
      <c r="S7402" s="4">
        <v>5.0999999999999996</v>
      </c>
      <c r="T7402" t="s">
        <v>63</v>
      </c>
    </row>
    <row r="7403" spans="1:20" x14ac:dyDescent="0.35">
      <c r="A7403" t="s">
        <v>14569</v>
      </c>
      <c r="B7403" s="5" t="s">
        <v>162</v>
      </c>
      <c r="C7403" s="6">
        <v>287847</v>
      </c>
      <c r="D7403" t="s">
        <v>41</v>
      </c>
      <c r="E7403">
        <v>244670</v>
      </c>
      <c r="F7403" s="5" t="s">
        <v>23</v>
      </c>
      <c r="G7403" s="5" t="s">
        <v>51</v>
      </c>
      <c r="H7403" s="5" t="s">
        <v>126</v>
      </c>
      <c r="I7403" t="s">
        <v>35</v>
      </c>
      <c r="J7403" t="s">
        <v>126</v>
      </c>
      <c r="K7403">
        <v>100</v>
      </c>
      <c r="L7403" s="5" t="s">
        <v>14570</v>
      </c>
      <c r="M7403" s="5" t="s">
        <v>70</v>
      </c>
      <c r="N7403">
        <v>19</v>
      </c>
      <c r="O7403" t="s">
        <v>172</v>
      </c>
      <c r="P7403" s="1">
        <v>45557</v>
      </c>
      <c r="Q7403" s="1">
        <v>45585</v>
      </c>
      <c r="R7403">
        <v>1149</v>
      </c>
      <c r="S7403" s="4">
        <v>5.7</v>
      </c>
      <c r="T7403" t="s">
        <v>89</v>
      </c>
    </row>
    <row r="7404" spans="1:20" x14ac:dyDescent="0.35">
      <c r="A7404" t="s">
        <v>14571</v>
      </c>
      <c r="B7404" s="5" t="s">
        <v>28802</v>
      </c>
      <c r="C7404" s="6">
        <v>72341</v>
      </c>
      <c r="D7404" t="s">
        <v>22</v>
      </c>
      <c r="E7404">
        <v>72341</v>
      </c>
      <c r="F7404" s="5" t="s">
        <v>23</v>
      </c>
      <c r="G7404" s="5" t="s">
        <v>59</v>
      </c>
      <c r="H7404" s="5" t="s">
        <v>116</v>
      </c>
      <c r="I7404" t="s">
        <v>26</v>
      </c>
      <c r="J7404" t="s">
        <v>522</v>
      </c>
      <c r="K7404">
        <v>100</v>
      </c>
      <c r="L7404" s="5" t="s">
        <v>14572</v>
      </c>
      <c r="M7404" s="5" t="s">
        <v>37</v>
      </c>
      <c r="N7404">
        <v>15</v>
      </c>
      <c r="O7404" t="s">
        <v>107</v>
      </c>
      <c r="P7404" s="1">
        <v>45515</v>
      </c>
      <c r="Q7404" s="1">
        <v>45545</v>
      </c>
      <c r="R7404">
        <v>2228</v>
      </c>
      <c r="S7404" s="4">
        <v>8</v>
      </c>
      <c r="T7404" t="s">
        <v>79</v>
      </c>
    </row>
    <row r="7405" spans="1:20" x14ac:dyDescent="0.35">
      <c r="A7405" t="s">
        <v>14573</v>
      </c>
      <c r="B7405" s="5" t="s">
        <v>145</v>
      </c>
      <c r="C7405" s="6">
        <v>196644</v>
      </c>
      <c r="D7405" t="s">
        <v>41</v>
      </c>
      <c r="E7405">
        <v>167147</v>
      </c>
      <c r="F7405" s="5" t="s">
        <v>23</v>
      </c>
      <c r="G7405" s="5" t="s">
        <v>42</v>
      </c>
      <c r="H7405" s="5" t="s">
        <v>60</v>
      </c>
      <c r="I7405" t="s">
        <v>44</v>
      </c>
      <c r="J7405" t="s">
        <v>522</v>
      </c>
      <c r="K7405">
        <v>0</v>
      </c>
      <c r="L7405" s="5" t="s">
        <v>14574</v>
      </c>
      <c r="M7405" s="5" t="s">
        <v>37</v>
      </c>
      <c r="N7405">
        <v>16</v>
      </c>
      <c r="O7405" t="s">
        <v>62</v>
      </c>
      <c r="P7405" s="1">
        <v>45484</v>
      </c>
      <c r="Q7405" s="1">
        <v>45520</v>
      </c>
      <c r="R7405">
        <v>2103</v>
      </c>
      <c r="S7405" s="4">
        <v>5.2</v>
      </c>
      <c r="T7405" t="s">
        <v>89</v>
      </c>
    </row>
    <row r="7406" spans="1:20" x14ac:dyDescent="0.35">
      <c r="A7406" t="s">
        <v>14575</v>
      </c>
      <c r="B7406" s="5" t="s">
        <v>73</v>
      </c>
      <c r="C7406" s="6">
        <v>80695</v>
      </c>
      <c r="D7406" t="s">
        <v>92</v>
      </c>
      <c r="E7406">
        <v>60521</v>
      </c>
      <c r="F7406" s="5" t="s">
        <v>50</v>
      </c>
      <c r="G7406" s="5" t="s">
        <v>59</v>
      </c>
      <c r="H7406" s="5" t="s">
        <v>93</v>
      </c>
      <c r="I7406" t="s">
        <v>26</v>
      </c>
      <c r="J7406" t="s">
        <v>93</v>
      </c>
      <c r="K7406">
        <v>100</v>
      </c>
      <c r="L7406" s="5" t="s">
        <v>14576</v>
      </c>
      <c r="M7406" s="5" t="s">
        <v>37</v>
      </c>
      <c r="N7406">
        <v>4</v>
      </c>
      <c r="O7406" t="s">
        <v>172</v>
      </c>
      <c r="P7406" s="1">
        <v>45701</v>
      </c>
      <c r="Q7406" s="1">
        <v>45721</v>
      </c>
      <c r="R7406">
        <v>1974</v>
      </c>
      <c r="S7406" s="4">
        <v>5.5</v>
      </c>
      <c r="T7406" t="s">
        <v>108</v>
      </c>
    </row>
    <row r="7407" spans="1:20" x14ac:dyDescent="0.35">
      <c r="A7407" t="s">
        <v>14577</v>
      </c>
      <c r="B7407" s="5" t="s">
        <v>57</v>
      </c>
      <c r="C7407" s="6">
        <v>112650</v>
      </c>
      <c r="D7407" t="s">
        <v>22</v>
      </c>
      <c r="E7407">
        <v>112650</v>
      </c>
      <c r="F7407" s="5" t="s">
        <v>58</v>
      </c>
      <c r="G7407" s="5" t="s">
        <v>51</v>
      </c>
      <c r="H7407" s="5" t="s">
        <v>97</v>
      </c>
      <c r="I7407" t="s">
        <v>35</v>
      </c>
      <c r="J7407" t="s">
        <v>97</v>
      </c>
      <c r="K7407">
        <v>50</v>
      </c>
      <c r="L7407" s="5" t="s">
        <v>14578</v>
      </c>
      <c r="M7407" s="5" t="s">
        <v>28</v>
      </c>
      <c r="N7407">
        <v>0</v>
      </c>
      <c r="O7407" t="s">
        <v>29</v>
      </c>
      <c r="P7407" s="1">
        <v>45363</v>
      </c>
      <c r="Q7407" s="1">
        <v>45402</v>
      </c>
      <c r="R7407">
        <v>1124</v>
      </c>
      <c r="S7407" s="4">
        <v>7</v>
      </c>
      <c r="T7407" t="s">
        <v>243</v>
      </c>
    </row>
    <row r="7408" spans="1:20" x14ac:dyDescent="0.35">
      <c r="A7408" t="s">
        <v>14579</v>
      </c>
      <c r="B7408" s="5" t="s">
        <v>28799</v>
      </c>
      <c r="C7408" s="6">
        <v>138862</v>
      </c>
      <c r="D7408" t="s">
        <v>22</v>
      </c>
      <c r="E7408">
        <v>138862</v>
      </c>
      <c r="F7408" s="5" t="s">
        <v>50</v>
      </c>
      <c r="G7408" s="5" t="s">
        <v>59</v>
      </c>
      <c r="H7408" s="5" t="s">
        <v>101</v>
      </c>
      <c r="I7408" t="s">
        <v>35</v>
      </c>
      <c r="J7408" t="s">
        <v>101</v>
      </c>
      <c r="K7408">
        <v>50</v>
      </c>
      <c r="L7408" s="5" t="s">
        <v>14580</v>
      </c>
      <c r="M7408" s="5" t="s">
        <v>28</v>
      </c>
      <c r="N7408">
        <v>3</v>
      </c>
      <c r="O7408" t="s">
        <v>29</v>
      </c>
      <c r="P7408" s="1">
        <v>45491</v>
      </c>
      <c r="Q7408" s="1">
        <v>45507</v>
      </c>
      <c r="R7408">
        <v>1894</v>
      </c>
      <c r="S7408" s="4">
        <v>6.7</v>
      </c>
      <c r="T7408" t="s">
        <v>47</v>
      </c>
    </row>
    <row r="7409" spans="1:20" x14ac:dyDescent="0.35">
      <c r="A7409" t="s">
        <v>14581</v>
      </c>
      <c r="B7409" s="5" t="s">
        <v>91</v>
      </c>
      <c r="C7409" s="6">
        <v>92680</v>
      </c>
      <c r="D7409" t="s">
        <v>120</v>
      </c>
      <c r="E7409">
        <v>83412</v>
      </c>
      <c r="F7409" s="5" t="s">
        <v>58</v>
      </c>
      <c r="G7409" s="5" t="s">
        <v>24</v>
      </c>
      <c r="H7409" s="5" t="s">
        <v>121</v>
      </c>
      <c r="I7409" t="s">
        <v>35</v>
      </c>
      <c r="J7409" t="s">
        <v>121</v>
      </c>
      <c r="K7409">
        <v>50</v>
      </c>
      <c r="L7409" s="5" t="s">
        <v>14582</v>
      </c>
      <c r="M7409" s="5" t="s">
        <v>37</v>
      </c>
      <c r="N7409">
        <v>1</v>
      </c>
      <c r="O7409" t="s">
        <v>141</v>
      </c>
      <c r="P7409" s="1">
        <v>45422</v>
      </c>
      <c r="Q7409" s="1">
        <v>45474</v>
      </c>
      <c r="R7409">
        <v>974</v>
      </c>
      <c r="S7409" s="4">
        <v>8.1</v>
      </c>
      <c r="T7409" t="s">
        <v>55</v>
      </c>
    </row>
    <row r="7410" spans="1:20" x14ac:dyDescent="0.35">
      <c r="A7410" t="s">
        <v>14583</v>
      </c>
      <c r="B7410" s="5" t="s">
        <v>28801</v>
      </c>
      <c r="C7410" s="6">
        <v>106542</v>
      </c>
      <c r="D7410" t="s">
        <v>22</v>
      </c>
      <c r="E7410">
        <v>106542</v>
      </c>
      <c r="F7410" s="5" t="s">
        <v>58</v>
      </c>
      <c r="G7410" s="5" t="s">
        <v>42</v>
      </c>
      <c r="H7410" s="5" t="s">
        <v>101</v>
      </c>
      <c r="I7410" t="s">
        <v>35</v>
      </c>
      <c r="J7410" t="s">
        <v>101</v>
      </c>
      <c r="K7410">
        <v>0</v>
      </c>
      <c r="L7410" s="5" t="s">
        <v>14584</v>
      </c>
      <c r="M7410" s="5" t="s">
        <v>37</v>
      </c>
      <c r="N7410">
        <v>0</v>
      </c>
      <c r="O7410" t="s">
        <v>112</v>
      </c>
      <c r="P7410" s="1">
        <v>45428</v>
      </c>
      <c r="Q7410" s="1">
        <v>45462</v>
      </c>
      <c r="R7410">
        <v>1892</v>
      </c>
      <c r="S7410" s="4">
        <v>5.0999999999999996</v>
      </c>
      <c r="T7410" t="s">
        <v>63</v>
      </c>
    </row>
    <row r="7411" spans="1:20" x14ac:dyDescent="0.35">
      <c r="A7411" t="s">
        <v>14585</v>
      </c>
      <c r="B7411" s="5" t="s">
        <v>91</v>
      </c>
      <c r="C7411" s="6">
        <v>57987</v>
      </c>
      <c r="D7411" t="s">
        <v>41</v>
      </c>
      <c r="E7411">
        <v>49289</v>
      </c>
      <c r="F7411" s="5" t="s">
        <v>58</v>
      </c>
      <c r="G7411" s="5" t="s">
        <v>42</v>
      </c>
      <c r="H7411" s="5" t="s">
        <v>43</v>
      </c>
      <c r="I7411" t="s">
        <v>44</v>
      </c>
      <c r="J7411" t="s">
        <v>101</v>
      </c>
      <c r="K7411">
        <v>0</v>
      </c>
      <c r="L7411" s="5" t="s">
        <v>14586</v>
      </c>
      <c r="M7411" s="5" t="s">
        <v>54</v>
      </c>
      <c r="N7411">
        <v>0</v>
      </c>
      <c r="O7411" t="s">
        <v>172</v>
      </c>
      <c r="P7411" s="1">
        <v>45762</v>
      </c>
      <c r="Q7411" s="1">
        <v>45784</v>
      </c>
      <c r="R7411">
        <v>2129</v>
      </c>
      <c r="S7411" s="4">
        <v>8.9</v>
      </c>
      <c r="T7411" t="s">
        <v>95</v>
      </c>
    </row>
    <row r="7412" spans="1:20" x14ac:dyDescent="0.35">
      <c r="A7412" t="s">
        <v>14587</v>
      </c>
      <c r="B7412" s="5" t="s">
        <v>91</v>
      </c>
      <c r="C7412" s="6">
        <v>224659</v>
      </c>
      <c r="D7412" t="s">
        <v>22</v>
      </c>
      <c r="E7412">
        <v>224659</v>
      </c>
      <c r="F7412" s="5" t="s">
        <v>23</v>
      </c>
      <c r="G7412" s="5" t="s">
        <v>24</v>
      </c>
      <c r="H7412" s="5" t="s">
        <v>52</v>
      </c>
      <c r="I7412" t="s">
        <v>35</v>
      </c>
      <c r="J7412" t="s">
        <v>83</v>
      </c>
      <c r="K7412">
        <v>50</v>
      </c>
      <c r="L7412" s="5" t="s">
        <v>14588</v>
      </c>
      <c r="M7412" s="5" t="s">
        <v>28</v>
      </c>
      <c r="N7412">
        <v>15</v>
      </c>
      <c r="O7412" t="s">
        <v>131</v>
      </c>
      <c r="P7412" s="1">
        <v>45534</v>
      </c>
      <c r="Q7412" s="1">
        <v>45549</v>
      </c>
      <c r="R7412">
        <v>585</v>
      </c>
      <c r="S7412" s="4">
        <v>6.2</v>
      </c>
      <c r="T7412" t="s">
        <v>47</v>
      </c>
    </row>
    <row r="7413" spans="1:20" x14ac:dyDescent="0.35">
      <c r="A7413" t="s">
        <v>14589</v>
      </c>
      <c r="B7413" s="5" t="s">
        <v>73</v>
      </c>
      <c r="C7413" s="6">
        <v>223546</v>
      </c>
      <c r="D7413" t="s">
        <v>120</v>
      </c>
      <c r="E7413">
        <v>201191</v>
      </c>
      <c r="F7413" s="5" t="s">
        <v>23</v>
      </c>
      <c r="G7413" s="5" t="s">
        <v>59</v>
      </c>
      <c r="H7413" s="5" t="s">
        <v>121</v>
      </c>
      <c r="I7413" t="s">
        <v>26</v>
      </c>
      <c r="J7413" t="s">
        <v>165</v>
      </c>
      <c r="K7413">
        <v>100</v>
      </c>
      <c r="L7413" s="5" t="s">
        <v>14590</v>
      </c>
      <c r="M7413" s="5" t="s">
        <v>54</v>
      </c>
      <c r="N7413">
        <v>12</v>
      </c>
      <c r="O7413" t="s">
        <v>167</v>
      </c>
      <c r="P7413" s="1">
        <v>45481</v>
      </c>
      <c r="Q7413" s="1">
        <v>45511</v>
      </c>
      <c r="R7413">
        <v>1511</v>
      </c>
      <c r="S7413" s="4">
        <v>9</v>
      </c>
      <c r="T7413" t="s">
        <v>277</v>
      </c>
    </row>
    <row r="7414" spans="1:20" x14ac:dyDescent="0.35">
      <c r="A7414" t="s">
        <v>14591</v>
      </c>
      <c r="B7414" s="5" t="s">
        <v>28802</v>
      </c>
      <c r="C7414" s="6">
        <v>151758</v>
      </c>
      <c r="D7414" t="s">
        <v>120</v>
      </c>
      <c r="E7414">
        <v>136582</v>
      </c>
      <c r="F7414" s="5" t="s">
        <v>50</v>
      </c>
      <c r="G7414" s="5" t="s">
        <v>42</v>
      </c>
      <c r="H7414" s="5" t="s">
        <v>121</v>
      </c>
      <c r="I7414" t="s">
        <v>35</v>
      </c>
      <c r="J7414" t="s">
        <v>121</v>
      </c>
      <c r="K7414">
        <v>0</v>
      </c>
      <c r="L7414" s="5" t="s">
        <v>14592</v>
      </c>
      <c r="M7414" s="5" t="s">
        <v>70</v>
      </c>
      <c r="N7414">
        <v>3</v>
      </c>
      <c r="O7414" t="s">
        <v>131</v>
      </c>
      <c r="P7414" s="1">
        <v>45391</v>
      </c>
      <c r="Q7414" s="1">
        <v>45417</v>
      </c>
      <c r="R7414">
        <v>946</v>
      </c>
      <c r="S7414" s="4">
        <v>9.4</v>
      </c>
      <c r="T7414" t="s">
        <v>47</v>
      </c>
    </row>
    <row r="7415" spans="1:20" x14ac:dyDescent="0.35">
      <c r="A7415" t="s">
        <v>14593</v>
      </c>
      <c r="B7415" s="5" t="s">
        <v>162</v>
      </c>
      <c r="C7415" s="6">
        <v>46742</v>
      </c>
      <c r="D7415" t="s">
        <v>22</v>
      </c>
      <c r="E7415">
        <v>46742</v>
      </c>
      <c r="F7415" s="5" t="s">
        <v>58</v>
      </c>
      <c r="G7415" s="5" t="s">
        <v>42</v>
      </c>
      <c r="H7415" s="5" t="s">
        <v>25</v>
      </c>
      <c r="I7415" t="s">
        <v>44</v>
      </c>
      <c r="J7415" t="s">
        <v>304</v>
      </c>
      <c r="K7415">
        <v>50</v>
      </c>
      <c r="L7415" s="5" t="s">
        <v>14594</v>
      </c>
      <c r="M7415" s="5" t="s">
        <v>70</v>
      </c>
      <c r="N7415">
        <v>1</v>
      </c>
      <c r="O7415" t="s">
        <v>167</v>
      </c>
      <c r="P7415" s="1">
        <v>45406</v>
      </c>
      <c r="Q7415" s="1">
        <v>45479</v>
      </c>
      <c r="R7415">
        <v>1123</v>
      </c>
      <c r="S7415" s="4">
        <v>6.7</v>
      </c>
      <c r="T7415" t="s">
        <v>243</v>
      </c>
    </row>
    <row r="7416" spans="1:20" x14ac:dyDescent="0.35">
      <c r="A7416" t="s">
        <v>14595</v>
      </c>
      <c r="B7416" s="5" t="s">
        <v>28801</v>
      </c>
      <c r="C7416" s="6">
        <v>159242</v>
      </c>
      <c r="D7416" t="s">
        <v>22</v>
      </c>
      <c r="E7416">
        <v>159242</v>
      </c>
      <c r="F7416" s="5" t="s">
        <v>23</v>
      </c>
      <c r="G7416" s="5" t="s">
        <v>24</v>
      </c>
      <c r="H7416" s="5" t="s">
        <v>52</v>
      </c>
      <c r="I7416" t="s">
        <v>44</v>
      </c>
      <c r="J7416" t="s">
        <v>52</v>
      </c>
      <c r="K7416">
        <v>100</v>
      </c>
      <c r="L7416" s="5" t="s">
        <v>14596</v>
      </c>
      <c r="M7416" s="5" t="s">
        <v>28</v>
      </c>
      <c r="N7416">
        <v>10</v>
      </c>
      <c r="O7416" t="s">
        <v>141</v>
      </c>
      <c r="P7416" s="1">
        <v>45657</v>
      </c>
      <c r="Q7416" s="1">
        <v>45696</v>
      </c>
      <c r="R7416">
        <v>1926</v>
      </c>
      <c r="S7416" s="4">
        <v>6.1</v>
      </c>
      <c r="T7416" t="s">
        <v>153</v>
      </c>
    </row>
    <row r="7417" spans="1:20" x14ac:dyDescent="0.35">
      <c r="A7417" t="s">
        <v>14597</v>
      </c>
      <c r="B7417" s="5" t="s">
        <v>174</v>
      </c>
      <c r="C7417" s="6">
        <v>87254</v>
      </c>
      <c r="D7417" t="s">
        <v>22</v>
      </c>
      <c r="E7417">
        <v>87254</v>
      </c>
      <c r="F7417" s="5" t="s">
        <v>58</v>
      </c>
      <c r="G7417" s="5" t="s">
        <v>59</v>
      </c>
      <c r="H7417" s="5" t="s">
        <v>68</v>
      </c>
      <c r="I7417" t="s">
        <v>44</v>
      </c>
      <c r="J7417" t="s">
        <v>629</v>
      </c>
      <c r="K7417">
        <v>0</v>
      </c>
      <c r="L7417" s="5" t="s">
        <v>14598</v>
      </c>
      <c r="M7417" s="5" t="s">
        <v>28</v>
      </c>
      <c r="N7417">
        <v>1</v>
      </c>
      <c r="O7417" t="s">
        <v>167</v>
      </c>
      <c r="P7417" s="1">
        <v>45516</v>
      </c>
      <c r="Q7417" s="1">
        <v>45573</v>
      </c>
      <c r="R7417">
        <v>992</v>
      </c>
      <c r="S7417" s="4">
        <v>6.8</v>
      </c>
      <c r="T7417" t="s">
        <v>38</v>
      </c>
    </row>
    <row r="7418" spans="1:20" x14ac:dyDescent="0.35">
      <c r="A7418" t="s">
        <v>14599</v>
      </c>
      <c r="B7418" s="5" t="s">
        <v>28802</v>
      </c>
      <c r="C7418" s="6">
        <v>62366</v>
      </c>
      <c r="D7418" t="s">
        <v>22</v>
      </c>
      <c r="E7418">
        <v>62366</v>
      </c>
      <c r="F7418" s="5" t="s">
        <v>58</v>
      </c>
      <c r="G7418" s="5" t="s">
        <v>42</v>
      </c>
      <c r="H7418" s="5" t="s">
        <v>52</v>
      </c>
      <c r="I7418" t="s">
        <v>26</v>
      </c>
      <c r="J7418" t="s">
        <v>67</v>
      </c>
      <c r="K7418">
        <v>50</v>
      </c>
      <c r="L7418" s="5" t="s">
        <v>14600</v>
      </c>
      <c r="M7418" s="5" t="s">
        <v>54</v>
      </c>
      <c r="N7418">
        <v>1</v>
      </c>
      <c r="O7418" t="s">
        <v>78</v>
      </c>
      <c r="P7418" s="1">
        <v>45343</v>
      </c>
      <c r="Q7418" s="1">
        <v>45384</v>
      </c>
      <c r="R7418">
        <v>1969</v>
      </c>
      <c r="S7418" s="4">
        <v>5.4</v>
      </c>
      <c r="T7418" t="s">
        <v>55</v>
      </c>
    </row>
    <row r="7419" spans="1:20" x14ac:dyDescent="0.35">
      <c r="A7419" t="s">
        <v>14601</v>
      </c>
      <c r="B7419" s="5" t="s">
        <v>21</v>
      </c>
      <c r="C7419" s="6">
        <v>194278</v>
      </c>
      <c r="D7419" t="s">
        <v>22</v>
      </c>
      <c r="E7419">
        <v>194278</v>
      </c>
      <c r="F7419" s="5" t="s">
        <v>66</v>
      </c>
      <c r="G7419" s="5" t="s">
        <v>51</v>
      </c>
      <c r="H7419" s="5" t="s">
        <v>68</v>
      </c>
      <c r="I7419" t="s">
        <v>35</v>
      </c>
      <c r="J7419" t="s">
        <v>191</v>
      </c>
      <c r="K7419">
        <v>50</v>
      </c>
      <c r="L7419" s="5" t="s">
        <v>14602</v>
      </c>
      <c r="M7419" s="5" t="s">
        <v>70</v>
      </c>
      <c r="N7419">
        <v>7</v>
      </c>
      <c r="O7419" t="s">
        <v>147</v>
      </c>
      <c r="P7419" s="1">
        <v>45589</v>
      </c>
      <c r="Q7419" s="1">
        <v>45635</v>
      </c>
      <c r="R7419">
        <v>809</v>
      </c>
      <c r="S7419" s="4">
        <v>8.9</v>
      </c>
      <c r="T7419" t="s">
        <v>108</v>
      </c>
    </row>
    <row r="7420" spans="1:20" x14ac:dyDescent="0.35">
      <c r="A7420" t="s">
        <v>14603</v>
      </c>
      <c r="B7420" s="5" t="s">
        <v>28799</v>
      </c>
      <c r="C7420" s="6">
        <v>107060</v>
      </c>
      <c r="D7420" t="s">
        <v>65</v>
      </c>
      <c r="E7420">
        <v>139178</v>
      </c>
      <c r="F7420" s="5" t="s">
        <v>66</v>
      </c>
      <c r="G7420" s="5" t="s">
        <v>42</v>
      </c>
      <c r="H7420" s="5" t="s">
        <v>67</v>
      </c>
      <c r="I7420" t="s">
        <v>44</v>
      </c>
      <c r="J7420" t="s">
        <v>67</v>
      </c>
      <c r="K7420">
        <v>100</v>
      </c>
      <c r="L7420" s="5" t="s">
        <v>14604</v>
      </c>
      <c r="M7420" s="5" t="s">
        <v>54</v>
      </c>
      <c r="N7420">
        <v>9</v>
      </c>
      <c r="O7420" t="s">
        <v>167</v>
      </c>
      <c r="P7420" s="1">
        <v>45688</v>
      </c>
      <c r="Q7420" s="1">
        <v>45756</v>
      </c>
      <c r="R7420">
        <v>884</v>
      </c>
      <c r="S7420" s="4">
        <v>9.5</v>
      </c>
      <c r="T7420" t="s">
        <v>103</v>
      </c>
    </row>
    <row r="7421" spans="1:20" x14ac:dyDescent="0.35">
      <c r="A7421" t="s">
        <v>14605</v>
      </c>
      <c r="B7421" s="5" t="s">
        <v>28799</v>
      </c>
      <c r="C7421" s="6">
        <v>125649</v>
      </c>
      <c r="D7421" t="s">
        <v>22</v>
      </c>
      <c r="E7421">
        <v>125649</v>
      </c>
      <c r="F7421" s="5" t="s">
        <v>66</v>
      </c>
      <c r="G7421" s="5" t="s">
        <v>51</v>
      </c>
      <c r="H7421" s="5" t="s">
        <v>129</v>
      </c>
      <c r="I7421" t="s">
        <v>35</v>
      </c>
      <c r="J7421" t="s">
        <v>129</v>
      </c>
      <c r="K7421">
        <v>50</v>
      </c>
      <c r="L7421" s="5" t="s">
        <v>14606</v>
      </c>
      <c r="M7421" s="5" t="s">
        <v>54</v>
      </c>
      <c r="N7421">
        <v>5</v>
      </c>
      <c r="O7421" t="s">
        <v>46</v>
      </c>
      <c r="P7421" s="1">
        <v>45745</v>
      </c>
      <c r="Q7421" s="1">
        <v>45814</v>
      </c>
      <c r="R7421">
        <v>1974</v>
      </c>
      <c r="S7421" s="4">
        <v>10</v>
      </c>
      <c r="T7421" t="s">
        <v>103</v>
      </c>
    </row>
    <row r="7422" spans="1:20" x14ac:dyDescent="0.35">
      <c r="A7422" t="s">
        <v>14607</v>
      </c>
      <c r="B7422" s="5" t="s">
        <v>28802</v>
      </c>
      <c r="C7422" s="6">
        <v>151908</v>
      </c>
      <c r="D7422" t="s">
        <v>22</v>
      </c>
      <c r="E7422">
        <v>151908</v>
      </c>
      <c r="F7422" s="5" t="s">
        <v>23</v>
      </c>
      <c r="G7422" s="5" t="s">
        <v>24</v>
      </c>
      <c r="H7422" s="5" t="s">
        <v>25</v>
      </c>
      <c r="I7422" t="s">
        <v>26</v>
      </c>
      <c r="J7422" t="s">
        <v>25</v>
      </c>
      <c r="K7422">
        <v>100</v>
      </c>
      <c r="L7422" s="5" t="s">
        <v>14608</v>
      </c>
      <c r="M7422" s="5" t="s">
        <v>37</v>
      </c>
      <c r="N7422">
        <v>10</v>
      </c>
      <c r="O7422" t="s">
        <v>78</v>
      </c>
      <c r="P7422" s="1">
        <v>45346</v>
      </c>
      <c r="Q7422" s="1">
        <v>45413</v>
      </c>
      <c r="R7422">
        <v>1600</v>
      </c>
      <c r="S7422" s="4">
        <v>9.1</v>
      </c>
      <c r="T7422" t="s">
        <v>103</v>
      </c>
    </row>
    <row r="7423" spans="1:20" x14ac:dyDescent="0.35">
      <c r="A7423" t="s">
        <v>14609</v>
      </c>
      <c r="B7423" s="5" t="s">
        <v>145</v>
      </c>
      <c r="C7423" s="6">
        <v>207008</v>
      </c>
      <c r="D7423" t="s">
        <v>120</v>
      </c>
      <c r="E7423">
        <v>186307</v>
      </c>
      <c r="F7423" s="5" t="s">
        <v>66</v>
      </c>
      <c r="G7423" s="5" t="s">
        <v>42</v>
      </c>
      <c r="H7423" s="5" t="s">
        <v>121</v>
      </c>
      <c r="I7423" t="s">
        <v>26</v>
      </c>
      <c r="J7423" t="s">
        <v>121</v>
      </c>
      <c r="K7423">
        <v>0</v>
      </c>
      <c r="L7423" s="5" t="s">
        <v>14610</v>
      </c>
      <c r="M7423" s="5" t="s">
        <v>54</v>
      </c>
      <c r="N7423">
        <v>7</v>
      </c>
      <c r="O7423" t="s">
        <v>167</v>
      </c>
      <c r="P7423" s="1">
        <v>45417</v>
      </c>
      <c r="Q7423" s="1">
        <v>45444</v>
      </c>
      <c r="R7423">
        <v>1235</v>
      </c>
      <c r="S7423" s="4">
        <v>9</v>
      </c>
      <c r="T7423" t="s">
        <v>210</v>
      </c>
    </row>
    <row r="7424" spans="1:20" x14ac:dyDescent="0.35">
      <c r="A7424" t="s">
        <v>14611</v>
      </c>
      <c r="B7424" s="5" t="s">
        <v>21</v>
      </c>
      <c r="C7424" s="6">
        <v>93359</v>
      </c>
      <c r="D7424" t="s">
        <v>120</v>
      </c>
      <c r="E7424">
        <v>84023</v>
      </c>
      <c r="F7424" s="5" t="s">
        <v>58</v>
      </c>
      <c r="G7424" s="5" t="s">
        <v>42</v>
      </c>
      <c r="H7424" s="5" t="s">
        <v>121</v>
      </c>
      <c r="I7424" t="s">
        <v>44</v>
      </c>
      <c r="J7424" t="s">
        <v>121</v>
      </c>
      <c r="K7424">
        <v>100</v>
      </c>
      <c r="L7424" s="5" t="s">
        <v>14612</v>
      </c>
      <c r="M7424" s="5" t="s">
        <v>37</v>
      </c>
      <c r="N7424">
        <v>1</v>
      </c>
      <c r="O7424" t="s">
        <v>107</v>
      </c>
      <c r="P7424" s="1">
        <v>45659</v>
      </c>
      <c r="Q7424" s="1">
        <v>45690</v>
      </c>
      <c r="R7424">
        <v>1179</v>
      </c>
      <c r="S7424" s="4">
        <v>9.9</v>
      </c>
      <c r="T7424" t="s">
        <v>30</v>
      </c>
    </row>
    <row r="7425" spans="1:20" x14ac:dyDescent="0.35">
      <c r="A7425" t="s">
        <v>14613</v>
      </c>
      <c r="B7425" s="5" t="s">
        <v>28802</v>
      </c>
      <c r="C7425" s="6">
        <v>102494</v>
      </c>
      <c r="D7425" t="s">
        <v>81</v>
      </c>
      <c r="E7425">
        <v>138367</v>
      </c>
      <c r="F7425" s="5" t="s">
        <v>50</v>
      </c>
      <c r="G7425" s="5" t="s">
        <v>51</v>
      </c>
      <c r="H7425" s="5" t="s">
        <v>82</v>
      </c>
      <c r="I7425" t="s">
        <v>35</v>
      </c>
      <c r="J7425" t="s">
        <v>82</v>
      </c>
      <c r="K7425">
        <v>0</v>
      </c>
      <c r="L7425" s="5" t="s">
        <v>14614</v>
      </c>
      <c r="M7425" s="5" t="s">
        <v>70</v>
      </c>
      <c r="N7425">
        <v>4</v>
      </c>
      <c r="O7425" t="s">
        <v>46</v>
      </c>
      <c r="P7425" s="1">
        <v>45491</v>
      </c>
      <c r="Q7425" s="1">
        <v>45527</v>
      </c>
      <c r="R7425">
        <v>1974</v>
      </c>
      <c r="S7425" s="4">
        <v>5.4</v>
      </c>
      <c r="T7425" t="s">
        <v>38</v>
      </c>
    </row>
    <row r="7426" spans="1:20" x14ac:dyDescent="0.35">
      <c r="A7426" t="s">
        <v>14615</v>
      </c>
      <c r="B7426" s="5" t="s">
        <v>217</v>
      </c>
      <c r="C7426" s="6">
        <v>82281</v>
      </c>
      <c r="D7426" t="s">
        <v>41</v>
      </c>
      <c r="E7426">
        <v>69939</v>
      </c>
      <c r="F7426" s="5" t="s">
        <v>50</v>
      </c>
      <c r="G7426" s="5" t="s">
        <v>51</v>
      </c>
      <c r="H7426" s="5" t="s">
        <v>60</v>
      </c>
      <c r="I7426" t="s">
        <v>26</v>
      </c>
      <c r="J7426" t="s">
        <v>60</v>
      </c>
      <c r="K7426">
        <v>50</v>
      </c>
      <c r="L7426" s="5" t="s">
        <v>14616</v>
      </c>
      <c r="M7426" s="5" t="s">
        <v>54</v>
      </c>
      <c r="N7426">
        <v>4</v>
      </c>
      <c r="O7426" t="s">
        <v>71</v>
      </c>
      <c r="P7426" s="1">
        <v>45520</v>
      </c>
      <c r="Q7426" s="1">
        <v>45553</v>
      </c>
      <c r="R7426">
        <v>828</v>
      </c>
      <c r="S7426" s="4">
        <v>6</v>
      </c>
      <c r="T7426" t="s">
        <v>243</v>
      </c>
    </row>
    <row r="7427" spans="1:20" x14ac:dyDescent="0.35">
      <c r="A7427" t="s">
        <v>14617</v>
      </c>
      <c r="B7427" s="5" t="s">
        <v>100</v>
      </c>
      <c r="C7427" s="6">
        <v>148607</v>
      </c>
      <c r="D7427" t="s">
        <v>22</v>
      </c>
      <c r="E7427">
        <v>148607</v>
      </c>
      <c r="F7427" s="5" t="s">
        <v>66</v>
      </c>
      <c r="G7427" s="5" t="s">
        <v>59</v>
      </c>
      <c r="H7427" s="5" t="s">
        <v>52</v>
      </c>
      <c r="I7427" t="s">
        <v>35</v>
      </c>
      <c r="J7427" t="s">
        <v>52</v>
      </c>
      <c r="K7427">
        <v>0</v>
      </c>
      <c r="L7427" s="5" t="s">
        <v>14618</v>
      </c>
      <c r="M7427" s="5" t="s">
        <v>37</v>
      </c>
      <c r="N7427">
        <v>9</v>
      </c>
      <c r="O7427" t="s">
        <v>62</v>
      </c>
      <c r="P7427" s="1">
        <v>45583</v>
      </c>
      <c r="Q7427" s="1">
        <v>45600</v>
      </c>
      <c r="R7427">
        <v>1627</v>
      </c>
      <c r="S7427" s="4">
        <v>8.6999999999999993</v>
      </c>
      <c r="T7427" t="s">
        <v>79</v>
      </c>
    </row>
    <row r="7428" spans="1:20" x14ac:dyDescent="0.35">
      <c r="A7428" t="s">
        <v>14619</v>
      </c>
      <c r="B7428" s="5" t="s">
        <v>179</v>
      </c>
      <c r="C7428" s="6">
        <v>97107</v>
      </c>
      <c r="D7428" t="s">
        <v>22</v>
      </c>
      <c r="E7428">
        <v>97107</v>
      </c>
      <c r="F7428" s="5" t="s">
        <v>50</v>
      </c>
      <c r="G7428" s="5" t="s">
        <v>51</v>
      </c>
      <c r="H7428" s="5" t="s">
        <v>52</v>
      </c>
      <c r="I7428" t="s">
        <v>26</v>
      </c>
      <c r="J7428" t="s">
        <v>52</v>
      </c>
      <c r="K7428">
        <v>50</v>
      </c>
      <c r="L7428" s="5" t="s">
        <v>14620</v>
      </c>
      <c r="M7428" s="5" t="s">
        <v>54</v>
      </c>
      <c r="N7428">
        <v>4</v>
      </c>
      <c r="O7428" t="s">
        <v>62</v>
      </c>
      <c r="P7428" s="1">
        <v>45680</v>
      </c>
      <c r="Q7428" s="1">
        <v>45735</v>
      </c>
      <c r="R7428">
        <v>596</v>
      </c>
      <c r="S7428" s="4">
        <v>7.2</v>
      </c>
      <c r="T7428" t="s">
        <v>136</v>
      </c>
    </row>
    <row r="7429" spans="1:20" x14ac:dyDescent="0.35">
      <c r="A7429" t="s">
        <v>14621</v>
      </c>
      <c r="B7429" s="5" t="s">
        <v>40</v>
      </c>
      <c r="C7429" s="6">
        <v>156750</v>
      </c>
      <c r="D7429" t="s">
        <v>22</v>
      </c>
      <c r="E7429">
        <v>156750</v>
      </c>
      <c r="F7429" s="5" t="s">
        <v>66</v>
      </c>
      <c r="G7429" s="5" t="s">
        <v>42</v>
      </c>
      <c r="H7429" s="5" t="s">
        <v>68</v>
      </c>
      <c r="I7429" t="s">
        <v>44</v>
      </c>
      <c r="J7429" t="s">
        <v>68</v>
      </c>
      <c r="K7429">
        <v>50</v>
      </c>
      <c r="L7429" s="5" t="s">
        <v>13127</v>
      </c>
      <c r="M7429" s="5" t="s">
        <v>54</v>
      </c>
      <c r="N7429">
        <v>6</v>
      </c>
      <c r="O7429" t="s">
        <v>78</v>
      </c>
      <c r="P7429" s="1">
        <v>45467</v>
      </c>
      <c r="Q7429" s="1">
        <v>45493</v>
      </c>
      <c r="R7429">
        <v>617</v>
      </c>
      <c r="S7429" s="4">
        <v>6.3</v>
      </c>
      <c r="T7429" t="s">
        <v>153</v>
      </c>
    </row>
    <row r="7430" spans="1:20" x14ac:dyDescent="0.35">
      <c r="A7430" t="s">
        <v>14622</v>
      </c>
      <c r="B7430" s="5" t="s">
        <v>21</v>
      </c>
      <c r="C7430" s="6">
        <v>43046</v>
      </c>
      <c r="D7430" t="s">
        <v>22</v>
      </c>
      <c r="E7430">
        <v>43046</v>
      </c>
      <c r="F7430" s="5" t="s">
        <v>50</v>
      </c>
      <c r="G7430" s="5" t="s">
        <v>42</v>
      </c>
      <c r="H7430" s="5" t="s">
        <v>157</v>
      </c>
      <c r="I7430" t="s">
        <v>26</v>
      </c>
      <c r="J7430" t="s">
        <v>940</v>
      </c>
      <c r="K7430">
        <v>100</v>
      </c>
      <c r="L7430" s="5" t="s">
        <v>14623</v>
      </c>
      <c r="M7430" s="5" t="s">
        <v>70</v>
      </c>
      <c r="N7430">
        <v>4</v>
      </c>
      <c r="O7430" t="s">
        <v>107</v>
      </c>
      <c r="P7430" s="1">
        <v>45501</v>
      </c>
      <c r="Q7430" s="1">
        <v>45539</v>
      </c>
      <c r="R7430">
        <v>532</v>
      </c>
      <c r="S7430" s="4">
        <v>7.9</v>
      </c>
      <c r="T7430" t="s">
        <v>63</v>
      </c>
    </row>
    <row r="7431" spans="1:20" x14ac:dyDescent="0.35">
      <c r="A7431" t="s">
        <v>14624</v>
      </c>
      <c r="B7431" s="5" t="s">
        <v>179</v>
      </c>
      <c r="C7431" s="6">
        <v>259249</v>
      </c>
      <c r="D7431" t="s">
        <v>74</v>
      </c>
      <c r="E7431">
        <v>324061</v>
      </c>
      <c r="F7431" s="5" t="s">
        <v>23</v>
      </c>
      <c r="G7431" s="5" t="s">
        <v>51</v>
      </c>
      <c r="H7431" s="5" t="s">
        <v>75</v>
      </c>
      <c r="I7431" t="s">
        <v>35</v>
      </c>
      <c r="J7431" t="s">
        <v>75</v>
      </c>
      <c r="K7431">
        <v>50</v>
      </c>
      <c r="L7431" s="5" t="s">
        <v>14625</v>
      </c>
      <c r="M7431" s="5" t="s">
        <v>70</v>
      </c>
      <c r="N7431">
        <v>13</v>
      </c>
      <c r="O7431" t="s">
        <v>141</v>
      </c>
      <c r="P7431" s="1">
        <v>45612</v>
      </c>
      <c r="Q7431" s="1">
        <v>45676</v>
      </c>
      <c r="R7431">
        <v>1880</v>
      </c>
      <c r="S7431" s="4">
        <v>8.9</v>
      </c>
      <c r="T7431" t="s">
        <v>136</v>
      </c>
    </row>
    <row r="7432" spans="1:20" x14ac:dyDescent="0.35">
      <c r="A7432" t="s">
        <v>14626</v>
      </c>
      <c r="B7432" s="5" t="s">
        <v>28802</v>
      </c>
      <c r="C7432" s="6">
        <v>76203</v>
      </c>
      <c r="D7432" t="s">
        <v>22</v>
      </c>
      <c r="E7432">
        <v>76203</v>
      </c>
      <c r="F7432" s="5" t="s">
        <v>50</v>
      </c>
      <c r="G7432" s="5" t="s">
        <v>59</v>
      </c>
      <c r="H7432" s="5" t="s">
        <v>25</v>
      </c>
      <c r="I7432" t="s">
        <v>44</v>
      </c>
      <c r="J7432" t="s">
        <v>25</v>
      </c>
      <c r="K7432">
        <v>0</v>
      </c>
      <c r="L7432" s="5" t="s">
        <v>14627</v>
      </c>
      <c r="M7432" s="5" t="s">
        <v>54</v>
      </c>
      <c r="N7432">
        <v>2</v>
      </c>
      <c r="O7432" t="s">
        <v>88</v>
      </c>
      <c r="P7432" s="1">
        <v>45300</v>
      </c>
      <c r="Q7432" s="1">
        <v>45371</v>
      </c>
      <c r="R7432">
        <v>2304</v>
      </c>
      <c r="S7432" s="4">
        <v>9</v>
      </c>
      <c r="T7432" t="s">
        <v>118</v>
      </c>
    </row>
    <row r="7433" spans="1:20" x14ac:dyDescent="0.35">
      <c r="A7433" t="s">
        <v>14628</v>
      </c>
      <c r="B7433" s="5" t="s">
        <v>40</v>
      </c>
      <c r="C7433" s="6">
        <v>145647</v>
      </c>
      <c r="D7433" t="s">
        <v>22</v>
      </c>
      <c r="E7433">
        <v>145647</v>
      </c>
      <c r="F7433" s="5" t="s">
        <v>66</v>
      </c>
      <c r="G7433" s="5" t="s">
        <v>24</v>
      </c>
      <c r="H7433" s="5" t="s">
        <v>97</v>
      </c>
      <c r="I7433" t="s">
        <v>26</v>
      </c>
      <c r="J7433" t="s">
        <v>299</v>
      </c>
      <c r="K7433">
        <v>100</v>
      </c>
      <c r="L7433" s="5" t="s">
        <v>14629</v>
      </c>
      <c r="M7433" s="5" t="s">
        <v>54</v>
      </c>
      <c r="N7433">
        <v>8</v>
      </c>
      <c r="O7433" t="s">
        <v>29</v>
      </c>
      <c r="P7433" s="1">
        <v>45478</v>
      </c>
      <c r="Q7433" s="1">
        <v>45544</v>
      </c>
      <c r="R7433">
        <v>1327</v>
      </c>
      <c r="S7433" s="4">
        <v>8.5</v>
      </c>
      <c r="T7433" t="s">
        <v>243</v>
      </c>
    </row>
    <row r="7434" spans="1:20" x14ac:dyDescent="0.35">
      <c r="A7434" t="s">
        <v>14630</v>
      </c>
      <c r="B7434" s="5" t="s">
        <v>162</v>
      </c>
      <c r="C7434" s="6">
        <v>61066</v>
      </c>
      <c r="D7434" t="s">
        <v>41</v>
      </c>
      <c r="E7434">
        <v>51906</v>
      </c>
      <c r="F7434" s="5" t="s">
        <v>58</v>
      </c>
      <c r="G7434" s="5" t="s">
        <v>42</v>
      </c>
      <c r="H7434" s="5" t="s">
        <v>126</v>
      </c>
      <c r="I7434" t="s">
        <v>44</v>
      </c>
      <c r="J7434" t="s">
        <v>291</v>
      </c>
      <c r="K7434">
        <v>0</v>
      </c>
      <c r="L7434" s="5" t="s">
        <v>14631</v>
      </c>
      <c r="M7434" s="5" t="s">
        <v>70</v>
      </c>
      <c r="N7434">
        <v>1</v>
      </c>
      <c r="O7434" t="s">
        <v>71</v>
      </c>
      <c r="P7434" s="1">
        <v>45366</v>
      </c>
      <c r="Q7434" s="1">
        <v>45423</v>
      </c>
      <c r="R7434">
        <v>2259</v>
      </c>
      <c r="S7434" s="4">
        <v>6.9</v>
      </c>
      <c r="T7434" t="s">
        <v>277</v>
      </c>
    </row>
    <row r="7435" spans="1:20" x14ac:dyDescent="0.35">
      <c r="A7435" t="s">
        <v>14632</v>
      </c>
      <c r="B7435" s="5" t="s">
        <v>162</v>
      </c>
      <c r="C7435" s="6">
        <v>186576</v>
      </c>
      <c r="D7435" t="s">
        <v>22</v>
      </c>
      <c r="E7435">
        <v>186576</v>
      </c>
      <c r="F7435" s="5" t="s">
        <v>66</v>
      </c>
      <c r="G7435" s="5" t="s">
        <v>42</v>
      </c>
      <c r="H7435" s="5" t="s">
        <v>68</v>
      </c>
      <c r="I7435" t="s">
        <v>26</v>
      </c>
      <c r="J7435" t="s">
        <v>68</v>
      </c>
      <c r="K7435">
        <v>100</v>
      </c>
      <c r="L7435" s="5" t="s">
        <v>14633</v>
      </c>
      <c r="M7435" s="5" t="s">
        <v>54</v>
      </c>
      <c r="N7435">
        <v>6</v>
      </c>
      <c r="O7435" t="s">
        <v>46</v>
      </c>
      <c r="P7435" s="1">
        <v>45762</v>
      </c>
      <c r="Q7435" s="1">
        <v>45812</v>
      </c>
      <c r="R7435">
        <v>1906</v>
      </c>
      <c r="S7435" s="4">
        <v>8.8000000000000007</v>
      </c>
      <c r="T7435" t="s">
        <v>30</v>
      </c>
    </row>
    <row r="7436" spans="1:20" x14ac:dyDescent="0.35">
      <c r="A7436" t="s">
        <v>14634</v>
      </c>
      <c r="B7436" s="5" t="s">
        <v>28800</v>
      </c>
      <c r="C7436" s="6">
        <v>132277</v>
      </c>
      <c r="D7436" t="s">
        <v>22</v>
      </c>
      <c r="E7436">
        <v>132277</v>
      </c>
      <c r="F7436" s="5" t="s">
        <v>66</v>
      </c>
      <c r="G7436" s="5" t="s">
        <v>42</v>
      </c>
      <c r="H7436" s="5" t="s">
        <v>129</v>
      </c>
      <c r="I7436" t="s">
        <v>35</v>
      </c>
      <c r="J7436" t="s">
        <v>129</v>
      </c>
      <c r="K7436">
        <v>0</v>
      </c>
      <c r="L7436" s="5" t="s">
        <v>14635</v>
      </c>
      <c r="M7436" s="5" t="s">
        <v>37</v>
      </c>
      <c r="N7436">
        <v>9</v>
      </c>
      <c r="O7436" t="s">
        <v>107</v>
      </c>
      <c r="P7436" s="1">
        <v>45386</v>
      </c>
      <c r="Q7436" s="1">
        <v>45417</v>
      </c>
      <c r="R7436">
        <v>820</v>
      </c>
      <c r="S7436" s="4">
        <v>8.4</v>
      </c>
      <c r="T7436" t="s">
        <v>103</v>
      </c>
    </row>
    <row r="7437" spans="1:20" x14ac:dyDescent="0.35">
      <c r="A7437" t="s">
        <v>14636</v>
      </c>
      <c r="B7437" s="5" t="s">
        <v>217</v>
      </c>
      <c r="C7437" s="6">
        <v>170334</v>
      </c>
      <c r="D7437" t="s">
        <v>22</v>
      </c>
      <c r="E7437">
        <v>170334</v>
      </c>
      <c r="F7437" s="5" t="s">
        <v>66</v>
      </c>
      <c r="G7437" s="5" t="s">
        <v>51</v>
      </c>
      <c r="H7437" s="5" t="s">
        <v>101</v>
      </c>
      <c r="I7437" t="s">
        <v>26</v>
      </c>
      <c r="J7437" t="s">
        <v>76</v>
      </c>
      <c r="K7437">
        <v>50</v>
      </c>
      <c r="L7437" s="5" t="s">
        <v>14637</v>
      </c>
      <c r="M7437" s="5" t="s">
        <v>37</v>
      </c>
      <c r="N7437">
        <v>7</v>
      </c>
      <c r="O7437" t="s">
        <v>167</v>
      </c>
      <c r="P7437" s="1">
        <v>45689</v>
      </c>
      <c r="Q7437" s="1">
        <v>45720</v>
      </c>
      <c r="R7437">
        <v>807</v>
      </c>
      <c r="S7437" s="4">
        <v>6</v>
      </c>
      <c r="T7437" t="s">
        <v>55</v>
      </c>
    </row>
    <row r="7438" spans="1:20" x14ac:dyDescent="0.35">
      <c r="A7438" t="s">
        <v>14638</v>
      </c>
      <c r="B7438" s="5" t="s">
        <v>28802</v>
      </c>
      <c r="C7438" s="6">
        <v>124463</v>
      </c>
      <c r="D7438" t="s">
        <v>22</v>
      </c>
      <c r="E7438">
        <v>124463</v>
      </c>
      <c r="F7438" s="5" t="s">
        <v>66</v>
      </c>
      <c r="G7438" s="5" t="s">
        <v>42</v>
      </c>
      <c r="H7438" s="5" t="s">
        <v>165</v>
      </c>
      <c r="I7438" t="s">
        <v>26</v>
      </c>
      <c r="J7438" t="s">
        <v>165</v>
      </c>
      <c r="K7438">
        <v>100</v>
      </c>
      <c r="L7438" s="5" t="s">
        <v>14639</v>
      </c>
      <c r="M7438" s="5" t="s">
        <v>54</v>
      </c>
      <c r="N7438">
        <v>8</v>
      </c>
      <c r="O7438" t="s">
        <v>62</v>
      </c>
      <c r="P7438" s="1">
        <v>45406</v>
      </c>
      <c r="Q7438" s="1">
        <v>45431</v>
      </c>
      <c r="R7438">
        <v>2246</v>
      </c>
      <c r="S7438" s="4">
        <v>6.2</v>
      </c>
      <c r="T7438" t="s">
        <v>55</v>
      </c>
    </row>
    <row r="7439" spans="1:20" x14ac:dyDescent="0.35">
      <c r="A7439" t="s">
        <v>14640</v>
      </c>
      <c r="B7439" s="5" t="s">
        <v>162</v>
      </c>
      <c r="C7439" s="6">
        <v>82706</v>
      </c>
      <c r="D7439" t="s">
        <v>22</v>
      </c>
      <c r="E7439">
        <v>82706</v>
      </c>
      <c r="F7439" s="5" t="s">
        <v>50</v>
      </c>
      <c r="G7439" s="5" t="s">
        <v>42</v>
      </c>
      <c r="H7439" s="5" t="s">
        <v>25</v>
      </c>
      <c r="I7439" t="s">
        <v>44</v>
      </c>
      <c r="J7439" t="s">
        <v>25</v>
      </c>
      <c r="K7439">
        <v>50</v>
      </c>
      <c r="L7439" s="5" t="s">
        <v>14641</v>
      </c>
      <c r="M7439" s="5" t="s">
        <v>54</v>
      </c>
      <c r="N7439">
        <v>4</v>
      </c>
      <c r="O7439" t="s">
        <v>112</v>
      </c>
      <c r="P7439" s="1">
        <v>45611</v>
      </c>
      <c r="Q7439" s="1">
        <v>45675</v>
      </c>
      <c r="R7439">
        <v>756</v>
      </c>
      <c r="S7439" s="4">
        <v>9</v>
      </c>
      <c r="T7439" t="s">
        <v>55</v>
      </c>
    </row>
    <row r="7440" spans="1:20" x14ac:dyDescent="0.35">
      <c r="A7440" t="s">
        <v>14642</v>
      </c>
      <c r="B7440" s="5" t="s">
        <v>28802</v>
      </c>
      <c r="C7440" s="6">
        <v>250961</v>
      </c>
      <c r="D7440" t="s">
        <v>120</v>
      </c>
      <c r="E7440">
        <v>225865</v>
      </c>
      <c r="F7440" s="5" t="s">
        <v>23</v>
      </c>
      <c r="G7440" s="5" t="s">
        <v>51</v>
      </c>
      <c r="H7440" s="5" t="s">
        <v>121</v>
      </c>
      <c r="I7440" t="s">
        <v>26</v>
      </c>
      <c r="J7440" t="s">
        <v>121</v>
      </c>
      <c r="K7440">
        <v>100</v>
      </c>
      <c r="L7440" s="5" t="s">
        <v>14643</v>
      </c>
      <c r="M7440" s="5" t="s">
        <v>37</v>
      </c>
      <c r="N7440">
        <v>13</v>
      </c>
      <c r="O7440" t="s">
        <v>141</v>
      </c>
      <c r="P7440" s="1">
        <v>45389</v>
      </c>
      <c r="Q7440" s="1">
        <v>45418</v>
      </c>
      <c r="R7440">
        <v>1666</v>
      </c>
      <c r="S7440" s="4">
        <v>9.8000000000000007</v>
      </c>
      <c r="T7440" t="s">
        <v>136</v>
      </c>
    </row>
    <row r="7441" spans="1:20" x14ac:dyDescent="0.35">
      <c r="A7441" t="s">
        <v>14644</v>
      </c>
      <c r="B7441" s="5" t="s">
        <v>73</v>
      </c>
      <c r="C7441" s="6">
        <v>77065</v>
      </c>
      <c r="D7441" t="s">
        <v>41</v>
      </c>
      <c r="E7441">
        <v>65505</v>
      </c>
      <c r="F7441" s="5" t="s">
        <v>58</v>
      </c>
      <c r="G7441" s="5" t="s">
        <v>42</v>
      </c>
      <c r="H7441" s="5" t="s">
        <v>43</v>
      </c>
      <c r="I7441" t="s">
        <v>35</v>
      </c>
      <c r="J7441" t="s">
        <v>97</v>
      </c>
      <c r="K7441">
        <v>50</v>
      </c>
      <c r="L7441" s="5" t="s">
        <v>14645</v>
      </c>
      <c r="M7441" s="5" t="s">
        <v>54</v>
      </c>
      <c r="N7441">
        <v>0</v>
      </c>
      <c r="O7441" t="s">
        <v>46</v>
      </c>
      <c r="P7441" s="1">
        <v>45775</v>
      </c>
      <c r="Q7441" s="1">
        <v>45834</v>
      </c>
      <c r="R7441">
        <v>2078</v>
      </c>
      <c r="S7441" s="4">
        <v>5.5</v>
      </c>
      <c r="T7441" t="s">
        <v>108</v>
      </c>
    </row>
    <row r="7442" spans="1:20" x14ac:dyDescent="0.35">
      <c r="A7442" t="s">
        <v>14646</v>
      </c>
      <c r="B7442" s="5" t="s">
        <v>73</v>
      </c>
      <c r="C7442" s="6">
        <v>60980</v>
      </c>
      <c r="D7442" t="s">
        <v>81</v>
      </c>
      <c r="E7442">
        <v>82323</v>
      </c>
      <c r="F7442" s="5" t="s">
        <v>58</v>
      </c>
      <c r="G7442" s="5" t="s">
        <v>51</v>
      </c>
      <c r="H7442" s="5" t="s">
        <v>82</v>
      </c>
      <c r="I7442" t="s">
        <v>26</v>
      </c>
      <c r="J7442" t="s">
        <v>68</v>
      </c>
      <c r="K7442">
        <v>100</v>
      </c>
      <c r="L7442" s="5" t="s">
        <v>14647</v>
      </c>
      <c r="M7442" s="5" t="s">
        <v>54</v>
      </c>
      <c r="N7442">
        <v>1</v>
      </c>
      <c r="O7442" t="s">
        <v>135</v>
      </c>
      <c r="P7442" s="1">
        <v>45592</v>
      </c>
      <c r="Q7442" s="1">
        <v>45626</v>
      </c>
      <c r="R7442">
        <v>1528</v>
      </c>
      <c r="S7442" s="4">
        <v>7.9</v>
      </c>
      <c r="T7442" t="s">
        <v>243</v>
      </c>
    </row>
    <row r="7443" spans="1:20" x14ac:dyDescent="0.35">
      <c r="A7443" t="s">
        <v>14648</v>
      </c>
      <c r="B7443" s="5" t="s">
        <v>105</v>
      </c>
      <c r="C7443" s="6">
        <v>122642</v>
      </c>
      <c r="D7443" t="s">
        <v>33</v>
      </c>
      <c r="E7443">
        <v>13490620</v>
      </c>
      <c r="F7443" s="5" t="s">
        <v>66</v>
      </c>
      <c r="G7443" s="5" t="s">
        <v>59</v>
      </c>
      <c r="H7443" s="5" t="s">
        <v>34</v>
      </c>
      <c r="I7443" t="s">
        <v>26</v>
      </c>
      <c r="J7443" t="s">
        <v>75</v>
      </c>
      <c r="K7443">
        <v>0</v>
      </c>
      <c r="L7443" s="5" t="s">
        <v>14649</v>
      </c>
      <c r="M7443" s="5" t="s">
        <v>28</v>
      </c>
      <c r="N7443">
        <v>6</v>
      </c>
      <c r="O7443" t="s">
        <v>46</v>
      </c>
      <c r="P7443" s="1">
        <v>45539</v>
      </c>
      <c r="Q7443" s="1">
        <v>45600</v>
      </c>
      <c r="R7443">
        <v>1486</v>
      </c>
      <c r="S7443" s="4">
        <v>8.6999999999999993</v>
      </c>
      <c r="T7443" t="s">
        <v>210</v>
      </c>
    </row>
    <row r="7444" spans="1:20" x14ac:dyDescent="0.35">
      <c r="A7444" t="s">
        <v>14650</v>
      </c>
      <c r="B7444" s="5" t="s">
        <v>28800</v>
      </c>
      <c r="C7444" s="6">
        <v>126416</v>
      </c>
      <c r="D7444" t="s">
        <v>22</v>
      </c>
      <c r="E7444">
        <v>126416</v>
      </c>
      <c r="F7444" s="5" t="s">
        <v>50</v>
      </c>
      <c r="G7444" s="5" t="s">
        <v>59</v>
      </c>
      <c r="H7444" s="5" t="s">
        <v>68</v>
      </c>
      <c r="I7444" t="s">
        <v>44</v>
      </c>
      <c r="J7444" t="s">
        <v>68</v>
      </c>
      <c r="K7444">
        <v>0</v>
      </c>
      <c r="L7444" s="5" t="s">
        <v>14651</v>
      </c>
      <c r="M7444" s="5" t="s">
        <v>70</v>
      </c>
      <c r="N7444">
        <v>2</v>
      </c>
      <c r="O7444" t="s">
        <v>167</v>
      </c>
      <c r="P7444" s="1">
        <v>45446</v>
      </c>
      <c r="Q7444" s="1">
        <v>45480</v>
      </c>
      <c r="R7444">
        <v>1354</v>
      </c>
      <c r="S7444" s="4">
        <v>7.2</v>
      </c>
      <c r="T7444" t="s">
        <v>89</v>
      </c>
    </row>
    <row r="7445" spans="1:20" x14ac:dyDescent="0.35">
      <c r="A7445" t="s">
        <v>14652</v>
      </c>
      <c r="B7445" s="5" t="s">
        <v>174</v>
      </c>
      <c r="C7445" s="6">
        <v>43069</v>
      </c>
      <c r="D7445" t="s">
        <v>22</v>
      </c>
      <c r="E7445">
        <v>43069</v>
      </c>
      <c r="F7445" s="5" t="s">
        <v>58</v>
      </c>
      <c r="G7445" s="5" t="s">
        <v>59</v>
      </c>
      <c r="H7445" s="5" t="s">
        <v>157</v>
      </c>
      <c r="I7445" t="s">
        <v>35</v>
      </c>
      <c r="J7445" t="s">
        <v>157</v>
      </c>
      <c r="K7445">
        <v>50</v>
      </c>
      <c r="L7445" s="5" t="s">
        <v>14653</v>
      </c>
      <c r="M7445" s="5" t="s">
        <v>37</v>
      </c>
      <c r="N7445">
        <v>1</v>
      </c>
      <c r="O7445" t="s">
        <v>141</v>
      </c>
      <c r="P7445" s="1">
        <v>45427</v>
      </c>
      <c r="Q7445" s="1">
        <v>45482</v>
      </c>
      <c r="R7445">
        <v>2034</v>
      </c>
      <c r="S7445" s="4">
        <v>8.9</v>
      </c>
      <c r="T7445" t="s">
        <v>108</v>
      </c>
    </row>
    <row r="7446" spans="1:20" x14ac:dyDescent="0.35">
      <c r="A7446" t="s">
        <v>14654</v>
      </c>
      <c r="B7446" s="5" t="s">
        <v>28799</v>
      </c>
      <c r="C7446" s="6">
        <v>191754</v>
      </c>
      <c r="D7446" t="s">
        <v>65</v>
      </c>
      <c r="E7446">
        <v>249280</v>
      </c>
      <c r="F7446" s="5" t="s">
        <v>23</v>
      </c>
      <c r="G7446" s="5" t="s">
        <v>51</v>
      </c>
      <c r="H7446" s="5" t="s">
        <v>67</v>
      </c>
      <c r="I7446" t="s">
        <v>35</v>
      </c>
      <c r="J7446" t="s">
        <v>67</v>
      </c>
      <c r="K7446">
        <v>0</v>
      </c>
      <c r="L7446" s="5" t="s">
        <v>14655</v>
      </c>
      <c r="M7446" s="5" t="s">
        <v>70</v>
      </c>
      <c r="N7446">
        <v>19</v>
      </c>
      <c r="O7446" t="s">
        <v>172</v>
      </c>
      <c r="P7446" s="1">
        <v>45317</v>
      </c>
      <c r="Q7446" s="1">
        <v>45364</v>
      </c>
      <c r="R7446">
        <v>1056</v>
      </c>
      <c r="S7446" s="4">
        <v>6.3</v>
      </c>
      <c r="T7446" t="s">
        <v>153</v>
      </c>
    </row>
    <row r="7447" spans="1:20" x14ac:dyDescent="0.35">
      <c r="A7447" t="s">
        <v>14656</v>
      </c>
      <c r="B7447" s="5" t="s">
        <v>105</v>
      </c>
      <c r="C7447" s="6">
        <v>89978</v>
      </c>
      <c r="D7447" t="s">
        <v>65</v>
      </c>
      <c r="E7447">
        <v>116971</v>
      </c>
      <c r="F7447" s="5" t="s">
        <v>50</v>
      </c>
      <c r="G7447" s="5" t="s">
        <v>24</v>
      </c>
      <c r="H7447" s="5" t="s">
        <v>67</v>
      </c>
      <c r="I7447" t="s">
        <v>44</v>
      </c>
      <c r="J7447" t="s">
        <v>67</v>
      </c>
      <c r="K7447">
        <v>100</v>
      </c>
      <c r="L7447" s="5" t="s">
        <v>14657</v>
      </c>
      <c r="M7447" s="5" t="s">
        <v>54</v>
      </c>
      <c r="N7447">
        <v>4</v>
      </c>
      <c r="O7447" t="s">
        <v>78</v>
      </c>
      <c r="P7447" s="1">
        <v>45735</v>
      </c>
      <c r="Q7447" s="1">
        <v>45808</v>
      </c>
      <c r="R7447">
        <v>2223</v>
      </c>
      <c r="S7447" s="4">
        <v>6.2</v>
      </c>
      <c r="T7447" t="s">
        <v>118</v>
      </c>
    </row>
    <row r="7448" spans="1:20" x14ac:dyDescent="0.35">
      <c r="A7448" t="s">
        <v>14658</v>
      </c>
      <c r="B7448" s="5" t="s">
        <v>100</v>
      </c>
      <c r="C7448" s="6">
        <v>69497</v>
      </c>
      <c r="D7448" t="s">
        <v>65</v>
      </c>
      <c r="E7448">
        <v>90346</v>
      </c>
      <c r="F7448" s="5" t="s">
        <v>58</v>
      </c>
      <c r="G7448" s="5" t="s">
        <v>42</v>
      </c>
      <c r="H7448" s="5" t="s">
        <v>67</v>
      </c>
      <c r="I7448" t="s">
        <v>26</v>
      </c>
      <c r="J7448" t="s">
        <v>67</v>
      </c>
      <c r="K7448">
        <v>0</v>
      </c>
      <c r="L7448" s="5" t="s">
        <v>14659</v>
      </c>
      <c r="M7448" s="5" t="s">
        <v>28</v>
      </c>
      <c r="N7448">
        <v>1</v>
      </c>
      <c r="O7448" t="s">
        <v>131</v>
      </c>
      <c r="P7448" s="1">
        <v>45598</v>
      </c>
      <c r="Q7448" s="1">
        <v>45653</v>
      </c>
      <c r="R7448">
        <v>2304</v>
      </c>
      <c r="S7448" s="4">
        <v>7</v>
      </c>
      <c r="T7448" t="s">
        <v>277</v>
      </c>
    </row>
    <row r="7449" spans="1:20" x14ac:dyDescent="0.35">
      <c r="A7449" t="s">
        <v>14660</v>
      </c>
      <c r="B7449" s="5" t="s">
        <v>217</v>
      </c>
      <c r="C7449" s="6">
        <v>68144</v>
      </c>
      <c r="D7449" t="s">
        <v>74</v>
      </c>
      <c r="E7449">
        <v>85180</v>
      </c>
      <c r="F7449" s="5" t="s">
        <v>58</v>
      </c>
      <c r="G7449" s="5" t="s">
        <v>42</v>
      </c>
      <c r="H7449" s="5" t="s">
        <v>75</v>
      </c>
      <c r="I7449" t="s">
        <v>35</v>
      </c>
      <c r="J7449" t="s">
        <v>76</v>
      </c>
      <c r="K7449">
        <v>100</v>
      </c>
      <c r="L7449" s="5" t="s">
        <v>14661</v>
      </c>
      <c r="M7449" s="5" t="s">
        <v>54</v>
      </c>
      <c r="N7449">
        <v>0</v>
      </c>
      <c r="O7449" t="s">
        <v>78</v>
      </c>
      <c r="P7449" s="1">
        <v>45538</v>
      </c>
      <c r="Q7449" s="1">
        <v>45605</v>
      </c>
      <c r="R7449">
        <v>1002</v>
      </c>
      <c r="S7449" s="4">
        <v>5.6</v>
      </c>
      <c r="T7449" t="s">
        <v>118</v>
      </c>
    </row>
    <row r="7450" spans="1:20" x14ac:dyDescent="0.35">
      <c r="A7450" t="s">
        <v>14662</v>
      </c>
      <c r="B7450" s="5" t="s">
        <v>28800</v>
      </c>
      <c r="C7450" s="6">
        <v>245939</v>
      </c>
      <c r="D7450" t="s">
        <v>33</v>
      </c>
      <c r="E7450">
        <v>27053290</v>
      </c>
      <c r="F7450" s="5" t="s">
        <v>23</v>
      </c>
      <c r="G7450" s="5" t="s">
        <v>51</v>
      </c>
      <c r="H7450" s="5" t="s">
        <v>34</v>
      </c>
      <c r="I7450" t="s">
        <v>35</v>
      </c>
      <c r="J7450" t="s">
        <v>34</v>
      </c>
      <c r="K7450">
        <v>50</v>
      </c>
      <c r="L7450" s="5" t="s">
        <v>14663</v>
      </c>
      <c r="M7450" s="5" t="s">
        <v>54</v>
      </c>
      <c r="N7450">
        <v>15</v>
      </c>
      <c r="O7450" t="s">
        <v>167</v>
      </c>
      <c r="P7450" s="1">
        <v>45754</v>
      </c>
      <c r="Q7450" s="1">
        <v>45827</v>
      </c>
      <c r="R7450">
        <v>1029</v>
      </c>
      <c r="S7450" s="4">
        <v>6.1</v>
      </c>
      <c r="T7450" t="s">
        <v>38</v>
      </c>
    </row>
    <row r="7451" spans="1:20" x14ac:dyDescent="0.35">
      <c r="A7451" t="s">
        <v>14664</v>
      </c>
      <c r="B7451" s="5" t="s">
        <v>49</v>
      </c>
      <c r="C7451" s="6">
        <v>143618</v>
      </c>
      <c r="D7451" t="s">
        <v>41</v>
      </c>
      <c r="E7451">
        <v>122075</v>
      </c>
      <c r="F7451" s="5" t="s">
        <v>23</v>
      </c>
      <c r="G7451" s="5" t="s">
        <v>42</v>
      </c>
      <c r="H7451" s="5" t="s">
        <v>60</v>
      </c>
      <c r="I7451" t="s">
        <v>26</v>
      </c>
      <c r="J7451" t="s">
        <v>60</v>
      </c>
      <c r="K7451">
        <v>100</v>
      </c>
      <c r="L7451" s="5" t="s">
        <v>14665</v>
      </c>
      <c r="M7451" s="5" t="s">
        <v>70</v>
      </c>
      <c r="N7451">
        <v>12</v>
      </c>
      <c r="O7451" t="s">
        <v>135</v>
      </c>
      <c r="P7451" s="1">
        <v>45302</v>
      </c>
      <c r="Q7451" s="1">
        <v>45353</v>
      </c>
      <c r="R7451">
        <v>1998</v>
      </c>
      <c r="S7451" s="4">
        <v>6.3</v>
      </c>
      <c r="T7451" t="s">
        <v>38</v>
      </c>
    </row>
    <row r="7452" spans="1:20" x14ac:dyDescent="0.35">
      <c r="A7452" t="s">
        <v>14666</v>
      </c>
      <c r="B7452" s="5" t="s">
        <v>28801</v>
      </c>
      <c r="C7452" s="6">
        <v>118901</v>
      </c>
      <c r="D7452" t="s">
        <v>41</v>
      </c>
      <c r="E7452">
        <v>101066</v>
      </c>
      <c r="F7452" s="5" t="s">
        <v>50</v>
      </c>
      <c r="G7452" s="5" t="s">
        <v>51</v>
      </c>
      <c r="H7452" s="5" t="s">
        <v>126</v>
      </c>
      <c r="I7452" t="s">
        <v>35</v>
      </c>
      <c r="J7452" t="s">
        <v>126</v>
      </c>
      <c r="K7452">
        <v>100</v>
      </c>
      <c r="L7452" s="5" t="s">
        <v>14667</v>
      </c>
      <c r="M7452" s="5" t="s">
        <v>37</v>
      </c>
      <c r="N7452">
        <v>4</v>
      </c>
      <c r="O7452" t="s">
        <v>29</v>
      </c>
      <c r="P7452" s="1">
        <v>45333</v>
      </c>
      <c r="Q7452" s="1">
        <v>45360</v>
      </c>
      <c r="R7452">
        <v>2248</v>
      </c>
      <c r="S7452" s="4">
        <v>5.5</v>
      </c>
      <c r="T7452" t="s">
        <v>243</v>
      </c>
    </row>
    <row r="7453" spans="1:20" x14ac:dyDescent="0.35">
      <c r="A7453" t="s">
        <v>14668</v>
      </c>
      <c r="B7453" s="5" t="s">
        <v>28802</v>
      </c>
      <c r="C7453" s="6">
        <v>31907</v>
      </c>
      <c r="D7453" t="s">
        <v>22</v>
      </c>
      <c r="E7453">
        <v>31907</v>
      </c>
      <c r="F7453" s="5" t="s">
        <v>50</v>
      </c>
      <c r="G7453" s="5" t="s">
        <v>24</v>
      </c>
      <c r="H7453" s="5" t="s">
        <v>116</v>
      </c>
      <c r="I7453" t="s">
        <v>44</v>
      </c>
      <c r="J7453" t="s">
        <v>116</v>
      </c>
      <c r="K7453">
        <v>0</v>
      </c>
      <c r="L7453" s="5" t="s">
        <v>14669</v>
      </c>
      <c r="M7453" s="5" t="s">
        <v>54</v>
      </c>
      <c r="N7453">
        <v>4</v>
      </c>
      <c r="O7453" t="s">
        <v>141</v>
      </c>
      <c r="P7453" s="1">
        <v>45742</v>
      </c>
      <c r="Q7453" s="1">
        <v>45802</v>
      </c>
      <c r="R7453">
        <v>2009</v>
      </c>
      <c r="S7453" s="4">
        <v>8.9</v>
      </c>
      <c r="T7453" t="s">
        <v>47</v>
      </c>
    </row>
    <row r="7454" spans="1:20" x14ac:dyDescent="0.35">
      <c r="A7454" t="s">
        <v>14670</v>
      </c>
      <c r="B7454" s="5" t="s">
        <v>162</v>
      </c>
      <c r="C7454" s="6">
        <v>165521</v>
      </c>
      <c r="D7454" t="s">
        <v>22</v>
      </c>
      <c r="E7454">
        <v>165521</v>
      </c>
      <c r="F7454" s="5" t="s">
        <v>23</v>
      </c>
      <c r="G7454" s="5" t="s">
        <v>24</v>
      </c>
      <c r="H7454" s="5" t="s">
        <v>25</v>
      </c>
      <c r="I7454" t="s">
        <v>26</v>
      </c>
      <c r="J7454" t="s">
        <v>25</v>
      </c>
      <c r="K7454">
        <v>0</v>
      </c>
      <c r="L7454" s="5" t="s">
        <v>14671</v>
      </c>
      <c r="M7454" s="5" t="s">
        <v>70</v>
      </c>
      <c r="N7454">
        <v>16</v>
      </c>
      <c r="O7454" t="s">
        <v>112</v>
      </c>
      <c r="P7454" s="1">
        <v>45339</v>
      </c>
      <c r="Q7454" s="1">
        <v>45360</v>
      </c>
      <c r="R7454">
        <v>993</v>
      </c>
      <c r="S7454" s="4">
        <v>9.5</v>
      </c>
      <c r="T7454" t="s">
        <v>136</v>
      </c>
    </row>
    <row r="7455" spans="1:20" x14ac:dyDescent="0.35">
      <c r="A7455" t="s">
        <v>14672</v>
      </c>
      <c r="B7455" s="5" t="s">
        <v>105</v>
      </c>
      <c r="C7455" s="6">
        <v>143655</v>
      </c>
      <c r="D7455" t="s">
        <v>22</v>
      </c>
      <c r="E7455">
        <v>143655</v>
      </c>
      <c r="F7455" s="5" t="s">
        <v>66</v>
      </c>
      <c r="G7455" s="5" t="s">
        <v>51</v>
      </c>
      <c r="H7455" s="5" t="s">
        <v>52</v>
      </c>
      <c r="I7455" t="s">
        <v>35</v>
      </c>
      <c r="J7455" t="s">
        <v>52</v>
      </c>
      <c r="K7455">
        <v>100</v>
      </c>
      <c r="L7455" s="5" t="s">
        <v>14673</v>
      </c>
      <c r="M7455" s="5" t="s">
        <v>28</v>
      </c>
      <c r="N7455">
        <v>7</v>
      </c>
      <c r="O7455" t="s">
        <v>147</v>
      </c>
      <c r="P7455" s="1">
        <v>45292</v>
      </c>
      <c r="Q7455" s="1">
        <v>45338</v>
      </c>
      <c r="R7455">
        <v>1009</v>
      </c>
      <c r="S7455" s="4">
        <v>5.6</v>
      </c>
      <c r="T7455" t="s">
        <v>95</v>
      </c>
    </row>
    <row r="7456" spans="1:20" x14ac:dyDescent="0.35">
      <c r="A7456" t="s">
        <v>14674</v>
      </c>
      <c r="B7456" s="5" t="s">
        <v>40</v>
      </c>
      <c r="C7456" s="6">
        <v>18305</v>
      </c>
      <c r="D7456" t="s">
        <v>22</v>
      </c>
      <c r="E7456">
        <v>18305</v>
      </c>
      <c r="F7456" s="5" t="s">
        <v>58</v>
      </c>
      <c r="G7456" s="5" t="s">
        <v>42</v>
      </c>
      <c r="H7456" s="5" t="s">
        <v>116</v>
      </c>
      <c r="I7456" t="s">
        <v>26</v>
      </c>
      <c r="J7456" t="s">
        <v>116</v>
      </c>
      <c r="K7456">
        <v>0</v>
      </c>
      <c r="L7456" s="5" t="s">
        <v>14675</v>
      </c>
      <c r="M7456" s="5" t="s">
        <v>37</v>
      </c>
      <c r="N7456">
        <v>1</v>
      </c>
      <c r="O7456" t="s">
        <v>62</v>
      </c>
      <c r="P7456" s="1">
        <v>45293</v>
      </c>
      <c r="Q7456" s="1">
        <v>45309</v>
      </c>
      <c r="R7456">
        <v>1652</v>
      </c>
      <c r="S7456" s="4">
        <v>5.8</v>
      </c>
      <c r="T7456" t="s">
        <v>108</v>
      </c>
    </row>
    <row r="7457" spans="1:20" x14ac:dyDescent="0.35">
      <c r="A7457" t="s">
        <v>14676</v>
      </c>
      <c r="B7457" s="5" t="s">
        <v>105</v>
      </c>
      <c r="C7457" s="6">
        <v>103388</v>
      </c>
      <c r="D7457" t="s">
        <v>120</v>
      </c>
      <c r="E7457">
        <v>93049</v>
      </c>
      <c r="F7457" s="5" t="s">
        <v>58</v>
      </c>
      <c r="G7457" s="5" t="s">
        <v>24</v>
      </c>
      <c r="H7457" s="5" t="s">
        <v>121</v>
      </c>
      <c r="I7457" t="s">
        <v>35</v>
      </c>
      <c r="J7457" t="s">
        <v>191</v>
      </c>
      <c r="K7457">
        <v>0</v>
      </c>
      <c r="L7457" s="5" t="s">
        <v>14677</v>
      </c>
      <c r="M7457" s="5" t="s">
        <v>28</v>
      </c>
      <c r="N7457">
        <v>0</v>
      </c>
      <c r="O7457" t="s">
        <v>131</v>
      </c>
      <c r="P7457" s="1">
        <v>45773</v>
      </c>
      <c r="Q7457" s="1">
        <v>45844</v>
      </c>
      <c r="R7457">
        <v>1717</v>
      </c>
      <c r="S7457" s="4">
        <v>5.4</v>
      </c>
      <c r="T7457" t="s">
        <v>277</v>
      </c>
    </row>
    <row r="7458" spans="1:20" x14ac:dyDescent="0.35">
      <c r="A7458" t="s">
        <v>14678</v>
      </c>
      <c r="B7458" s="5" t="s">
        <v>179</v>
      </c>
      <c r="C7458" s="6">
        <v>216271</v>
      </c>
      <c r="D7458" t="s">
        <v>22</v>
      </c>
      <c r="E7458">
        <v>216271</v>
      </c>
      <c r="F7458" s="5" t="s">
        <v>23</v>
      </c>
      <c r="G7458" s="5" t="s">
        <v>51</v>
      </c>
      <c r="H7458" s="5" t="s">
        <v>191</v>
      </c>
      <c r="I7458" t="s">
        <v>26</v>
      </c>
      <c r="J7458" t="s">
        <v>191</v>
      </c>
      <c r="K7458">
        <v>100</v>
      </c>
      <c r="L7458" s="5" t="s">
        <v>14679</v>
      </c>
      <c r="M7458" s="5" t="s">
        <v>70</v>
      </c>
      <c r="N7458">
        <v>14</v>
      </c>
      <c r="O7458" t="s">
        <v>135</v>
      </c>
      <c r="P7458" s="1">
        <v>45590</v>
      </c>
      <c r="Q7458" s="1">
        <v>45636</v>
      </c>
      <c r="R7458">
        <v>666</v>
      </c>
      <c r="S7458" s="4">
        <v>6.3</v>
      </c>
      <c r="T7458" t="s">
        <v>153</v>
      </c>
    </row>
    <row r="7459" spans="1:20" x14ac:dyDescent="0.35">
      <c r="A7459" t="s">
        <v>14680</v>
      </c>
      <c r="B7459" s="5" t="s">
        <v>179</v>
      </c>
      <c r="C7459" s="6">
        <v>54685</v>
      </c>
      <c r="D7459" t="s">
        <v>33</v>
      </c>
      <c r="E7459">
        <v>6015350</v>
      </c>
      <c r="F7459" s="5" t="s">
        <v>58</v>
      </c>
      <c r="G7459" s="5" t="s">
        <v>24</v>
      </c>
      <c r="H7459" s="5" t="s">
        <v>34</v>
      </c>
      <c r="I7459" t="s">
        <v>26</v>
      </c>
      <c r="J7459" t="s">
        <v>34</v>
      </c>
      <c r="K7459">
        <v>50</v>
      </c>
      <c r="L7459" s="5" t="s">
        <v>14681</v>
      </c>
      <c r="M7459" s="5" t="s">
        <v>70</v>
      </c>
      <c r="N7459">
        <v>0</v>
      </c>
      <c r="O7459" t="s">
        <v>147</v>
      </c>
      <c r="P7459" s="1">
        <v>45532</v>
      </c>
      <c r="Q7459" s="1">
        <v>45599</v>
      </c>
      <c r="R7459">
        <v>1196</v>
      </c>
      <c r="S7459" s="4">
        <v>6.3</v>
      </c>
      <c r="T7459" t="s">
        <v>136</v>
      </c>
    </row>
    <row r="7460" spans="1:20" x14ac:dyDescent="0.35">
      <c r="A7460" t="s">
        <v>14682</v>
      </c>
      <c r="B7460" s="5" t="s">
        <v>145</v>
      </c>
      <c r="C7460" s="6">
        <v>101910</v>
      </c>
      <c r="D7460" t="s">
        <v>22</v>
      </c>
      <c r="E7460">
        <v>101910</v>
      </c>
      <c r="F7460" s="5" t="s">
        <v>66</v>
      </c>
      <c r="G7460" s="5" t="s">
        <v>59</v>
      </c>
      <c r="H7460" s="5" t="s">
        <v>165</v>
      </c>
      <c r="I7460" t="s">
        <v>26</v>
      </c>
      <c r="J7460" t="s">
        <v>75</v>
      </c>
      <c r="K7460">
        <v>50</v>
      </c>
      <c r="L7460" s="5" t="s">
        <v>14683</v>
      </c>
      <c r="M7460" s="5" t="s">
        <v>70</v>
      </c>
      <c r="N7460">
        <v>6</v>
      </c>
      <c r="O7460" t="s">
        <v>141</v>
      </c>
      <c r="P7460" s="1">
        <v>45762</v>
      </c>
      <c r="Q7460" s="1">
        <v>45819</v>
      </c>
      <c r="R7460">
        <v>1897</v>
      </c>
      <c r="S7460" s="4">
        <v>7.4</v>
      </c>
      <c r="T7460" t="s">
        <v>243</v>
      </c>
    </row>
    <row r="7461" spans="1:20" x14ac:dyDescent="0.35">
      <c r="A7461" t="s">
        <v>14684</v>
      </c>
      <c r="B7461" s="5" t="s">
        <v>100</v>
      </c>
      <c r="C7461" s="6">
        <v>232335</v>
      </c>
      <c r="D7461" t="s">
        <v>33</v>
      </c>
      <c r="E7461">
        <v>25556850</v>
      </c>
      <c r="F7461" s="5" t="s">
        <v>23</v>
      </c>
      <c r="G7461" s="5" t="s">
        <v>51</v>
      </c>
      <c r="H7461" s="5" t="s">
        <v>34</v>
      </c>
      <c r="I7461" t="s">
        <v>26</v>
      </c>
      <c r="J7461" t="s">
        <v>34</v>
      </c>
      <c r="K7461">
        <v>100</v>
      </c>
      <c r="L7461" s="5" t="s">
        <v>14685</v>
      </c>
      <c r="M7461" s="5" t="s">
        <v>70</v>
      </c>
      <c r="N7461">
        <v>19</v>
      </c>
      <c r="O7461" t="s">
        <v>71</v>
      </c>
      <c r="P7461" s="1">
        <v>45583</v>
      </c>
      <c r="Q7461" s="1">
        <v>45637</v>
      </c>
      <c r="R7461">
        <v>606</v>
      </c>
      <c r="S7461" s="4">
        <v>9.1</v>
      </c>
      <c r="T7461" t="s">
        <v>103</v>
      </c>
    </row>
    <row r="7462" spans="1:20" x14ac:dyDescent="0.35">
      <c r="A7462" t="s">
        <v>14686</v>
      </c>
      <c r="B7462" s="5" t="s">
        <v>91</v>
      </c>
      <c r="C7462" s="6">
        <v>196676</v>
      </c>
      <c r="D7462" t="s">
        <v>92</v>
      </c>
      <c r="E7462">
        <v>147507</v>
      </c>
      <c r="F7462" s="5" t="s">
        <v>23</v>
      </c>
      <c r="G7462" s="5" t="s">
        <v>24</v>
      </c>
      <c r="H7462" s="5" t="s">
        <v>93</v>
      </c>
      <c r="I7462" t="s">
        <v>44</v>
      </c>
      <c r="J7462" t="s">
        <v>93</v>
      </c>
      <c r="K7462">
        <v>50</v>
      </c>
      <c r="L7462" s="5" t="s">
        <v>14687</v>
      </c>
      <c r="M7462" s="5" t="s">
        <v>28</v>
      </c>
      <c r="N7462">
        <v>18</v>
      </c>
      <c r="O7462" t="s">
        <v>71</v>
      </c>
      <c r="P7462" s="1">
        <v>45333</v>
      </c>
      <c r="Q7462" s="1">
        <v>45351</v>
      </c>
      <c r="R7462">
        <v>1568</v>
      </c>
      <c r="S7462" s="4">
        <v>8.1</v>
      </c>
      <c r="T7462" t="s">
        <v>79</v>
      </c>
    </row>
    <row r="7463" spans="1:20" x14ac:dyDescent="0.35">
      <c r="A7463" t="s">
        <v>14688</v>
      </c>
      <c r="B7463" s="5" t="s">
        <v>91</v>
      </c>
      <c r="C7463" s="6">
        <v>97001</v>
      </c>
      <c r="D7463" t="s">
        <v>22</v>
      </c>
      <c r="E7463">
        <v>97001</v>
      </c>
      <c r="F7463" s="5" t="s">
        <v>50</v>
      </c>
      <c r="G7463" s="5" t="s">
        <v>24</v>
      </c>
      <c r="H7463" s="5" t="s">
        <v>101</v>
      </c>
      <c r="I7463" t="s">
        <v>26</v>
      </c>
      <c r="J7463" t="s">
        <v>67</v>
      </c>
      <c r="K7463">
        <v>100</v>
      </c>
      <c r="L7463" s="5" t="s">
        <v>14689</v>
      </c>
      <c r="M7463" s="5" t="s">
        <v>28</v>
      </c>
      <c r="N7463">
        <v>2</v>
      </c>
      <c r="O7463" t="s">
        <v>112</v>
      </c>
      <c r="P7463" s="1">
        <v>45503</v>
      </c>
      <c r="Q7463" s="1">
        <v>45521</v>
      </c>
      <c r="R7463">
        <v>1730</v>
      </c>
      <c r="S7463" s="4">
        <v>8.6</v>
      </c>
      <c r="T7463" t="s">
        <v>95</v>
      </c>
    </row>
    <row r="7464" spans="1:20" x14ac:dyDescent="0.35">
      <c r="A7464" t="s">
        <v>14690</v>
      </c>
      <c r="B7464" s="5" t="s">
        <v>28801</v>
      </c>
      <c r="C7464" s="6">
        <v>141916</v>
      </c>
      <c r="D7464" t="s">
        <v>41</v>
      </c>
      <c r="E7464">
        <v>120629</v>
      </c>
      <c r="F7464" s="5" t="s">
        <v>66</v>
      </c>
      <c r="G7464" s="5" t="s">
        <v>51</v>
      </c>
      <c r="H7464" s="5" t="s">
        <v>43</v>
      </c>
      <c r="I7464" t="s">
        <v>35</v>
      </c>
      <c r="J7464" t="s">
        <v>43</v>
      </c>
      <c r="K7464">
        <v>100</v>
      </c>
      <c r="L7464" s="5" t="s">
        <v>8778</v>
      </c>
      <c r="M7464" s="5" t="s">
        <v>70</v>
      </c>
      <c r="N7464">
        <v>9</v>
      </c>
      <c r="O7464" t="s">
        <v>172</v>
      </c>
      <c r="P7464" s="1">
        <v>45585</v>
      </c>
      <c r="Q7464" s="1">
        <v>45624</v>
      </c>
      <c r="R7464">
        <v>2447</v>
      </c>
      <c r="S7464" s="4">
        <v>6.7</v>
      </c>
      <c r="T7464" t="s">
        <v>63</v>
      </c>
    </row>
    <row r="7465" spans="1:20" x14ac:dyDescent="0.35">
      <c r="A7465" t="s">
        <v>14691</v>
      </c>
      <c r="B7465" s="5" t="s">
        <v>91</v>
      </c>
      <c r="C7465" s="6">
        <v>58453</v>
      </c>
      <c r="D7465" t="s">
        <v>22</v>
      </c>
      <c r="E7465">
        <v>58453</v>
      </c>
      <c r="F7465" s="5" t="s">
        <v>58</v>
      </c>
      <c r="G7465" s="5" t="s">
        <v>59</v>
      </c>
      <c r="H7465" s="5" t="s">
        <v>101</v>
      </c>
      <c r="I7465" t="s">
        <v>44</v>
      </c>
      <c r="J7465" t="s">
        <v>212</v>
      </c>
      <c r="K7465">
        <v>0</v>
      </c>
      <c r="L7465" s="5" t="s">
        <v>14692</v>
      </c>
      <c r="M7465" s="5" t="s">
        <v>54</v>
      </c>
      <c r="N7465">
        <v>1</v>
      </c>
      <c r="O7465" t="s">
        <v>78</v>
      </c>
      <c r="P7465" s="1">
        <v>45316</v>
      </c>
      <c r="Q7465" s="1">
        <v>45330</v>
      </c>
      <c r="R7465">
        <v>524</v>
      </c>
      <c r="S7465" s="4">
        <v>9.4</v>
      </c>
      <c r="T7465" t="s">
        <v>30</v>
      </c>
    </row>
    <row r="7466" spans="1:20" x14ac:dyDescent="0.35">
      <c r="A7466" t="s">
        <v>14693</v>
      </c>
      <c r="B7466" s="5" t="s">
        <v>28802</v>
      </c>
      <c r="C7466" s="6">
        <v>65377</v>
      </c>
      <c r="D7466" t="s">
        <v>41</v>
      </c>
      <c r="E7466">
        <v>55570</v>
      </c>
      <c r="F7466" s="5" t="s">
        <v>58</v>
      </c>
      <c r="G7466" s="5" t="s">
        <v>59</v>
      </c>
      <c r="H7466" s="5" t="s">
        <v>43</v>
      </c>
      <c r="I7466" t="s">
        <v>26</v>
      </c>
      <c r="J7466" t="s">
        <v>43</v>
      </c>
      <c r="K7466">
        <v>0</v>
      </c>
      <c r="L7466" s="5" t="s">
        <v>14694</v>
      </c>
      <c r="M7466" s="5" t="s">
        <v>70</v>
      </c>
      <c r="N7466">
        <v>0</v>
      </c>
      <c r="O7466" t="s">
        <v>71</v>
      </c>
      <c r="P7466" s="1">
        <v>45399</v>
      </c>
      <c r="Q7466" s="1">
        <v>45462</v>
      </c>
      <c r="R7466">
        <v>1603</v>
      </c>
      <c r="S7466" s="4">
        <v>5.8</v>
      </c>
      <c r="T7466" t="s">
        <v>95</v>
      </c>
    </row>
    <row r="7467" spans="1:20" x14ac:dyDescent="0.35">
      <c r="A7467" t="s">
        <v>14695</v>
      </c>
      <c r="B7467" s="5" t="s">
        <v>91</v>
      </c>
      <c r="C7467" s="6">
        <v>84606</v>
      </c>
      <c r="D7467" t="s">
        <v>65</v>
      </c>
      <c r="E7467">
        <v>109988</v>
      </c>
      <c r="F7467" s="5" t="s">
        <v>50</v>
      </c>
      <c r="G7467" s="5" t="s">
        <v>51</v>
      </c>
      <c r="H7467" s="5" t="s">
        <v>67</v>
      </c>
      <c r="I7467" t="s">
        <v>44</v>
      </c>
      <c r="J7467" t="s">
        <v>67</v>
      </c>
      <c r="K7467">
        <v>100</v>
      </c>
      <c r="L7467" s="5" t="s">
        <v>14696</v>
      </c>
      <c r="M7467" s="5" t="s">
        <v>70</v>
      </c>
      <c r="N7467">
        <v>3</v>
      </c>
      <c r="O7467" t="s">
        <v>88</v>
      </c>
      <c r="P7467" s="1">
        <v>45586</v>
      </c>
      <c r="Q7467" s="1">
        <v>45604</v>
      </c>
      <c r="R7467">
        <v>2113</v>
      </c>
      <c r="S7467" s="4">
        <v>9.1</v>
      </c>
      <c r="T7467" t="s">
        <v>30</v>
      </c>
    </row>
    <row r="7468" spans="1:20" x14ac:dyDescent="0.35">
      <c r="A7468" t="s">
        <v>14697</v>
      </c>
      <c r="B7468" s="5" t="s">
        <v>145</v>
      </c>
      <c r="C7468" s="6">
        <v>61087</v>
      </c>
      <c r="D7468" t="s">
        <v>41</v>
      </c>
      <c r="E7468">
        <v>51924</v>
      </c>
      <c r="F7468" s="5" t="s">
        <v>58</v>
      </c>
      <c r="G7468" s="5" t="s">
        <v>59</v>
      </c>
      <c r="H7468" s="5" t="s">
        <v>60</v>
      </c>
      <c r="I7468" t="s">
        <v>26</v>
      </c>
      <c r="J7468" t="s">
        <v>60</v>
      </c>
      <c r="K7468">
        <v>0</v>
      </c>
      <c r="L7468" s="5" t="s">
        <v>14698</v>
      </c>
      <c r="M7468" s="5" t="s">
        <v>70</v>
      </c>
      <c r="N7468">
        <v>0</v>
      </c>
      <c r="O7468" t="s">
        <v>46</v>
      </c>
      <c r="P7468" s="1">
        <v>45773</v>
      </c>
      <c r="Q7468" s="1">
        <v>45826</v>
      </c>
      <c r="R7468">
        <v>2334</v>
      </c>
      <c r="S7468" s="4">
        <v>6.1</v>
      </c>
      <c r="T7468" t="s">
        <v>47</v>
      </c>
    </row>
    <row r="7469" spans="1:20" x14ac:dyDescent="0.35">
      <c r="A7469" t="s">
        <v>14699</v>
      </c>
      <c r="B7469" s="5" t="s">
        <v>217</v>
      </c>
      <c r="C7469" s="6">
        <v>66540</v>
      </c>
      <c r="D7469" t="s">
        <v>81</v>
      </c>
      <c r="E7469">
        <v>89829</v>
      </c>
      <c r="F7469" s="5" t="s">
        <v>58</v>
      </c>
      <c r="G7469" s="5" t="s">
        <v>51</v>
      </c>
      <c r="H7469" s="5" t="s">
        <v>82</v>
      </c>
      <c r="I7469" t="s">
        <v>26</v>
      </c>
      <c r="J7469" t="s">
        <v>157</v>
      </c>
      <c r="K7469">
        <v>0</v>
      </c>
      <c r="L7469" s="5" t="s">
        <v>14700</v>
      </c>
      <c r="M7469" s="5" t="s">
        <v>54</v>
      </c>
      <c r="N7469">
        <v>0</v>
      </c>
      <c r="O7469" t="s">
        <v>112</v>
      </c>
      <c r="P7469" s="1">
        <v>45471</v>
      </c>
      <c r="Q7469" s="1">
        <v>45518</v>
      </c>
      <c r="R7469">
        <v>2020</v>
      </c>
      <c r="S7469" s="4">
        <v>7.2</v>
      </c>
      <c r="T7469" t="s">
        <v>95</v>
      </c>
    </row>
    <row r="7470" spans="1:20" x14ac:dyDescent="0.35">
      <c r="A7470" t="s">
        <v>14701</v>
      </c>
      <c r="B7470" s="5" t="s">
        <v>28800</v>
      </c>
      <c r="C7470" s="6">
        <v>148528</v>
      </c>
      <c r="D7470" t="s">
        <v>22</v>
      </c>
      <c r="E7470">
        <v>148528</v>
      </c>
      <c r="F7470" s="5" t="s">
        <v>66</v>
      </c>
      <c r="G7470" s="5" t="s">
        <v>59</v>
      </c>
      <c r="H7470" s="5" t="s">
        <v>191</v>
      </c>
      <c r="I7470" t="s">
        <v>35</v>
      </c>
      <c r="J7470" t="s">
        <v>191</v>
      </c>
      <c r="K7470">
        <v>0</v>
      </c>
      <c r="L7470" s="5" t="s">
        <v>14702</v>
      </c>
      <c r="M7470" s="5" t="s">
        <v>70</v>
      </c>
      <c r="N7470">
        <v>9</v>
      </c>
      <c r="O7470" t="s">
        <v>107</v>
      </c>
      <c r="P7470" s="1">
        <v>45680</v>
      </c>
      <c r="Q7470" s="1">
        <v>45725</v>
      </c>
      <c r="R7470">
        <v>874</v>
      </c>
      <c r="S7470" s="4">
        <v>7.4</v>
      </c>
      <c r="T7470" t="s">
        <v>210</v>
      </c>
    </row>
    <row r="7471" spans="1:20" x14ac:dyDescent="0.35">
      <c r="A7471" t="s">
        <v>14703</v>
      </c>
      <c r="B7471" s="5" t="s">
        <v>100</v>
      </c>
      <c r="C7471" s="6">
        <v>126440</v>
      </c>
      <c r="D7471" t="s">
        <v>22</v>
      </c>
      <c r="E7471">
        <v>126440</v>
      </c>
      <c r="F7471" s="5" t="s">
        <v>23</v>
      </c>
      <c r="G7471" s="5" t="s">
        <v>59</v>
      </c>
      <c r="H7471" s="5" t="s">
        <v>165</v>
      </c>
      <c r="I7471" t="s">
        <v>44</v>
      </c>
      <c r="J7471" t="s">
        <v>165</v>
      </c>
      <c r="K7471">
        <v>100</v>
      </c>
      <c r="L7471" s="5" t="s">
        <v>14704</v>
      </c>
      <c r="M7471" s="5" t="s">
        <v>28</v>
      </c>
      <c r="N7471">
        <v>18</v>
      </c>
      <c r="O7471" t="s">
        <v>29</v>
      </c>
      <c r="P7471" s="1">
        <v>45539</v>
      </c>
      <c r="Q7471" s="1">
        <v>45558</v>
      </c>
      <c r="R7471">
        <v>764</v>
      </c>
      <c r="S7471" s="4">
        <v>5.9</v>
      </c>
      <c r="T7471" t="s">
        <v>89</v>
      </c>
    </row>
    <row r="7472" spans="1:20" x14ac:dyDescent="0.35">
      <c r="A7472" t="s">
        <v>14705</v>
      </c>
      <c r="B7472" s="5" t="s">
        <v>28802</v>
      </c>
      <c r="C7472" s="6">
        <v>117780</v>
      </c>
      <c r="D7472" t="s">
        <v>120</v>
      </c>
      <c r="E7472">
        <v>106002</v>
      </c>
      <c r="F7472" s="5" t="s">
        <v>58</v>
      </c>
      <c r="G7472" s="5" t="s">
        <v>59</v>
      </c>
      <c r="H7472" s="5" t="s">
        <v>121</v>
      </c>
      <c r="I7472" t="s">
        <v>35</v>
      </c>
      <c r="J7472" t="s">
        <v>121</v>
      </c>
      <c r="K7472">
        <v>0</v>
      </c>
      <c r="L7472" s="5" t="s">
        <v>14706</v>
      </c>
      <c r="M7472" s="5" t="s">
        <v>37</v>
      </c>
      <c r="N7472">
        <v>1</v>
      </c>
      <c r="O7472" t="s">
        <v>62</v>
      </c>
      <c r="P7472" s="1">
        <v>45775</v>
      </c>
      <c r="Q7472" s="1">
        <v>45798</v>
      </c>
      <c r="R7472">
        <v>2477</v>
      </c>
      <c r="S7472" s="4">
        <v>6.3</v>
      </c>
      <c r="T7472" t="s">
        <v>89</v>
      </c>
    </row>
    <row r="7473" spans="1:20" x14ac:dyDescent="0.35">
      <c r="A7473" t="s">
        <v>14707</v>
      </c>
      <c r="B7473" s="5" t="s">
        <v>28802</v>
      </c>
      <c r="C7473" s="6">
        <v>129661</v>
      </c>
      <c r="D7473" t="s">
        <v>22</v>
      </c>
      <c r="E7473">
        <v>129661</v>
      </c>
      <c r="F7473" s="5" t="s">
        <v>23</v>
      </c>
      <c r="G7473" s="5" t="s">
        <v>59</v>
      </c>
      <c r="H7473" s="5" t="s">
        <v>52</v>
      </c>
      <c r="I7473" t="s">
        <v>26</v>
      </c>
      <c r="J7473" t="s">
        <v>915</v>
      </c>
      <c r="K7473">
        <v>50</v>
      </c>
      <c r="L7473" s="5" t="s">
        <v>14708</v>
      </c>
      <c r="M7473" s="5" t="s">
        <v>70</v>
      </c>
      <c r="N7473">
        <v>10</v>
      </c>
      <c r="O7473" t="s">
        <v>141</v>
      </c>
      <c r="P7473" s="1">
        <v>45353</v>
      </c>
      <c r="Q7473" s="1">
        <v>45384</v>
      </c>
      <c r="R7473">
        <v>914</v>
      </c>
      <c r="S7473" s="4">
        <v>6.2</v>
      </c>
      <c r="T7473" t="s">
        <v>210</v>
      </c>
    </row>
    <row r="7474" spans="1:20" x14ac:dyDescent="0.35">
      <c r="A7474" t="s">
        <v>14709</v>
      </c>
      <c r="B7474" s="5" t="s">
        <v>57</v>
      </c>
      <c r="C7474" s="6">
        <v>46753</v>
      </c>
      <c r="D7474" t="s">
        <v>41</v>
      </c>
      <c r="E7474">
        <v>39740</v>
      </c>
      <c r="F7474" s="5" t="s">
        <v>58</v>
      </c>
      <c r="G7474" s="5" t="s">
        <v>24</v>
      </c>
      <c r="H7474" s="5" t="s">
        <v>151</v>
      </c>
      <c r="I7474" t="s">
        <v>44</v>
      </c>
      <c r="J7474" t="s">
        <v>151</v>
      </c>
      <c r="K7474">
        <v>0</v>
      </c>
      <c r="L7474" s="5" t="s">
        <v>14710</v>
      </c>
      <c r="M7474" s="5" t="s">
        <v>28</v>
      </c>
      <c r="N7474">
        <v>0</v>
      </c>
      <c r="O7474" t="s">
        <v>172</v>
      </c>
      <c r="P7474" s="1">
        <v>45437</v>
      </c>
      <c r="Q7474" s="1">
        <v>45479</v>
      </c>
      <c r="R7474">
        <v>1228</v>
      </c>
      <c r="S7474" s="4">
        <v>6.7</v>
      </c>
      <c r="T7474" t="s">
        <v>30</v>
      </c>
    </row>
    <row r="7475" spans="1:20" x14ac:dyDescent="0.35">
      <c r="A7475" t="s">
        <v>14711</v>
      </c>
      <c r="B7475" s="5" t="s">
        <v>49</v>
      </c>
      <c r="C7475" s="6">
        <v>43491</v>
      </c>
      <c r="D7475" t="s">
        <v>22</v>
      </c>
      <c r="E7475">
        <v>43491</v>
      </c>
      <c r="F7475" s="5" t="s">
        <v>23</v>
      </c>
      <c r="G7475" s="5" t="s">
        <v>51</v>
      </c>
      <c r="H7475" s="5" t="s">
        <v>116</v>
      </c>
      <c r="I7475" t="s">
        <v>44</v>
      </c>
      <c r="J7475" t="s">
        <v>83</v>
      </c>
      <c r="K7475">
        <v>0</v>
      </c>
      <c r="L7475" s="5" t="s">
        <v>3222</v>
      </c>
      <c r="M7475" s="5" t="s">
        <v>37</v>
      </c>
      <c r="N7475">
        <v>12</v>
      </c>
      <c r="O7475" t="s">
        <v>112</v>
      </c>
      <c r="P7475" s="1">
        <v>45581</v>
      </c>
      <c r="Q7475" s="1">
        <v>45641</v>
      </c>
      <c r="R7475">
        <v>1489</v>
      </c>
      <c r="S7475" s="4">
        <v>7.5</v>
      </c>
      <c r="T7475" t="s">
        <v>108</v>
      </c>
    </row>
    <row r="7476" spans="1:20" x14ac:dyDescent="0.35">
      <c r="A7476" t="s">
        <v>14712</v>
      </c>
      <c r="B7476" s="5" t="s">
        <v>28802</v>
      </c>
      <c r="C7476" s="6">
        <v>120298</v>
      </c>
      <c r="D7476" t="s">
        <v>65</v>
      </c>
      <c r="E7476">
        <v>156387</v>
      </c>
      <c r="F7476" s="5" t="s">
        <v>50</v>
      </c>
      <c r="G7476" s="5" t="s">
        <v>24</v>
      </c>
      <c r="H7476" s="5" t="s">
        <v>67</v>
      </c>
      <c r="I7476" t="s">
        <v>35</v>
      </c>
      <c r="J7476" t="s">
        <v>67</v>
      </c>
      <c r="K7476">
        <v>0</v>
      </c>
      <c r="L7476" s="5" t="s">
        <v>14713</v>
      </c>
      <c r="M7476" s="5" t="s">
        <v>54</v>
      </c>
      <c r="N7476">
        <v>3</v>
      </c>
      <c r="O7476" t="s">
        <v>78</v>
      </c>
      <c r="P7476" s="1">
        <v>45347</v>
      </c>
      <c r="Q7476" s="1">
        <v>45406</v>
      </c>
      <c r="R7476">
        <v>890</v>
      </c>
      <c r="S7476" s="4">
        <v>5.4</v>
      </c>
      <c r="T7476" t="s">
        <v>89</v>
      </c>
    </row>
    <row r="7477" spans="1:20" x14ac:dyDescent="0.35">
      <c r="A7477" t="s">
        <v>14714</v>
      </c>
      <c r="B7477" s="5" t="s">
        <v>145</v>
      </c>
      <c r="C7477" s="6">
        <v>260872</v>
      </c>
      <c r="D7477" t="s">
        <v>22</v>
      </c>
      <c r="E7477">
        <v>260872</v>
      </c>
      <c r="F7477" s="5" t="s">
        <v>23</v>
      </c>
      <c r="G7477" s="5" t="s">
        <v>59</v>
      </c>
      <c r="H7477" s="5" t="s">
        <v>68</v>
      </c>
      <c r="I7477" t="s">
        <v>44</v>
      </c>
      <c r="J7477" t="s">
        <v>68</v>
      </c>
      <c r="K7477">
        <v>0</v>
      </c>
      <c r="L7477" s="5" t="s">
        <v>14715</v>
      </c>
      <c r="M7477" s="5" t="s">
        <v>28</v>
      </c>
      <c r="N7477">
        <v>13</v>
      </c>
      <c r="O7477" t="s">
        <v>131</v>
      </c>
      <c r="P7477" s="1">
        <v>45739</v>
      </c>
      <c r="Q7477" s="1">
        <v>45767</v>
      </c>
      <c r="R7477">
        <v>1870</v>
      </c>
      <c r="S7477" s="4">
        <v>5.4</v>
      </c>
      <c r="T7477" t="s">
        <v>79</v>
      </c>
    </row>
    <row r="7478" spans="1:20" x14ac:dyDescent="0.35">
      <c r="A7478" t="s">
        <v>14716</v>
      </c>
      <c r="B7478" s="5" t="s">
        <v>57</v>
      </c>
      <c r="C7478" s="6">
        <v>71601</v>
      </c>
      <c r="D7478" t="s">
        <v>81</v>
      </c>
      <c r="E7478">
        <v>96661</v>
      </c>
      <c r="F7478" s="5" t="s">
        <v>58</v>
      </c>
      <c r="G7478" s="5" t="s">
        <v>59</v>
      </c>
      <c r="H7478" s="5" t="s">
        <v>82</v>
      </c>
      <c r="I7478" t="s">
        <v>44</v>
      </c>
      <c r="J7478" t="s">
        <v>82</v>
      </c>
      <c r="K7478">
        <v>50</v>
      </c>
      <c r="L7478" s="5" t="s">
        <v>14717</v>
      </c>
      <c r="M7478" s="5" t="s">
        <v>70</v>
      </c>
      <c r="N7478">
        <v>0</v>
      </c>
      <c r="O7478" t="s">
        <v>131</v>
      </c>
      <c r="P7478" s="1">
        <v>45772</v>
      </c>
      <c r="Q7478" s="1">
        <v>45818</v>
      </c>
      <c r="R7478">
        <v>1267</v>
      </c>
      <c r="S7478" s="4">
        <v>5.9</v>
      </c>
      <c r="T7478" t="s">
        <v>243</v>
      </c>
    </row>
    <row r="7479" spans="1:20" x14ac:dyDescent="0.35">
      <c r="A7479" t="s">
        <v>14718</v>
      </c>
      <c r="B7479" s="5" t="s">
        <v>91</v>
      </c>
      <c r="C7479" s="6">
        <v>49525</v>
      </c>
      <c r="D7479" t="s">
        <v>22</v>
      </c>
      <c r="E7479">
        <v>49525</v>
      </c>
      <c r="F7479" s="5" t="s">
        <v>23</v>
      </c>
      <c r="G7479" s="5" t="s">
        <v>51</v>
      </c>
      <c r="H7479" s="5" t="s">
        <v>116</v>
      </c>
      <c r="I7479" t="s">
        <v>26</v>
      </c>
      <c r="J7479" t="s">
        <v>291</v>
      </c>
      <c r="K7479">
        <v>50</v>
      </c>
      <c r="L7479" s="5" t="s">
        <v>14719</v>
      </c>
      <c r="M7479" s="5" t="s">
        <v>54</v>
      </c>
      <c r="N7479">
        <v>15</v>
      </c>
      <c r="O7479" t="s">
        <v>172</v>
      </c>
      <c r="P7479" s="1">
        <v>45410</v>
      </c>
      <c r="Q7479" s="1">
        <v>45432</v>
      </c>
      <c r="R7479">
        <v>1446</v>
      </c>
      <c r="S7479" s="4">
        <v>8.1999999999999993</v>
      </c>
      <c r="T7479" t="s">
        <v>79</v>
      </c>
    </row>
    <row r="7480" spans="1:20" x14ac:dyDescent="0.35">
      <c r="A7480" t="s">
        <v>14720</v>
      </c>
      <c r="B7480" s="5" t="s">
        <v>28802</v>
      </c>
      <c r="C7480" s="6">
        <v>82352</v>
      </c>
      <c r="D7480" t="s">
        <v>22</v>
      </c>
      <c r="E7480">
        <v>82352</v>
      </c>
      <c r="F7480" s="5" t="s">
        <v>58</v>
      </c>
      <c r="G7480" s="5" t="s">
        <v>51</v>
      </c>
      <c r="H7480" s="5" t="s">
        <v>129</v>
      </c>
      <c r="I7480" t="s">
        <v>35</v>
      </c>
      <c r="J7480" t="s">
        <v>129</v>
      </c>
      <c r="K7480">
        <v>50</v>
      </c>
      <c r="L7480" s="5" t="s">
        <v>14721</v>
      </c>
      <c r="M7480" s="5" t="s">
        <v>54</v>
      </c>
      <c r="N7480">
        <v>1</v>
      </c>
      <c r="O7480" t="s">
        <v>112</v>
      </c>
      <c r="P7480" s="1">
        <v>45407</v>
      </c>
      <c r="Q7480" s="1">
        <v>45442</v>
      </c>
      <c r="R7480">
        <v>1036</v>
      </c>
      <c r="S7480" s="4">
        <v>9.6</v>
      </c>
      <c r="T7480" t="s">
        <v>136</v>
      </c>
    </row>
    <row r="7481" spans="1:20" x14ac:dyDescent="0.35">
      <c r="A7481" t="s">
        <v>14722</v>
      </c>
      <c r="B7481" s="5" t="s">
        <v>28800</v>
      </c>
      <c r="C7481" s="6">
        <v>238897</v>
      </c>
      <c r="D7481" t="s">
        <v>22</v>
      </c>
      <c r="E7481">
        <v>238897</v>
      </c>
      <c r="F7481" s="5" t="s">
        <v>23</v>
      </c>
      <c r="G7481" s="5" t="s">
        <v>42</v>
      </c>
      <c r="H7481" s="5" t="s">
        <v>68</v>
      </c>
      <c r="I7481" t="s">
        <v>26</v>
      </c>
      <c r="J7481" t="s">
        <v>68</v>
      </c>
      <c r="K7481">
        <v>0</v>
      </c>
      <c r="L7481" s="5" t="s">
        <v>14723</v>
      </c>
      <c r="M7481" s="5" t="s">
        <v>37</v>
      </c>
      <c r="N7481">
        <v>12</v>
      </c>
      <c r="O7481" t="s">
        <v>29</v>
      </c>
      <c r="P7481" s="1">
        <v>45417</v>
      </c>
      <c r="Q7481" s="1">
        <v>45454</v>
      </c>
      <c r="R7481">
        <v>638</v>
      </c>
      <c r="S7481" s="4">
        <v>7.1</v>
      </c>
      <c r="T7481" t="s">
        <v>136</v>
      </c>
    </row>
    <row r="7482" spans="1:20" x14ac:dyDescent="0.35">
      <c r="A7482" t="s">
        <v>14724</v>
      </c>
      <c r="B7482" s="5" t="s">
        <v>28802</v>
      </c>
      <c r="C7482" s="6">
        <v>64610</v>
      </c>
      <c r="D7482" t="s">
        <v>22</v>
      </c>
      <c r="E7482">
        <v>64610</v>
      </c>
      <c r="F7482" s="5" t="s">
        <v>58</v>
      </c>
      <c r="G7482" s="5" t="s">
        <v>42</v>
      </c>
      <c r="H7482" s="5" t="s">
        <v>191</v>
      </c>
      <c r="I7482" t="s">
        <v>35</v>
      </c>
      <c r="J7482" t="s">
        <v>191</v>
      </c>
      <c r="K7482">
        <v>100</v>
      </c>
      <c r="L7482" s="5" t="s">
        <v>14725</v>
      </c>
      <c r="M7482" s="5" t="s">
        <v>54</v>
      </c>
      <c r="N7482">
        <v>1</v>
      </c>
      <c r="O7482" t="s">
        <v>167</v>
      </c>
      <c r="P7482" s="1">
        <v>45447</v>
      </c>
      <c r="Q7482" s="1">
        <v>45477</v>
      </c>
      <c r="R7482">
        <v>552</v>
      </c>
      <c r="S7482" s="4">
        <v>6.9</v>
      </c>
      <c r="T7482" t="s">
        <v>153</v>
      </c>
    </row>
    <row r="7483" spans="1:20" x14ac:dyDescent="0.35">
      <c r="A7483" t="s">
        <v>14726</v>
      </c>
      <c r="B7483" s="5" t="s">
        <v>105</v>
      </c>
      <c r="C7483" s="6">
        <v>121207</v>
      </c>
      <c r="D7483" t="s">
        <v>22</v>
      </c>
      <c r="E7483">
        <v>121207</v>
      </c>
      <c r="F7483" s="5" t="s">
        <v>23</v>
      </c>
      <c r="G7483" s="5" t="s">
        <v>51</v>
      </c>
      <c r="H7483" s="5" t="s">
        <v>52</v>
      </c>
      <c r="I7483" t="s">
        <v>44</v>
      </c>
      <c r="J7483" t="s">
        <v>52</v>
      </c>
      <c r="K7483">
        <v>50</v>
      </c>
      <c r="L7483" s="5" t="s">
        <v>744</v>
      </c>
      <c r="M7483" s="5" t="s">
        <v>28</v>
      </c>
      <c r="N7483">
        <v>12</v>
      </c>
      <c r="O7483" t="s">
        <v>112</v>
      </c>
      <c r="P7483" s="1">
        <v>45514</v>
      </c>
      <c r="Q7483" s="1">
        <v>45542</v>
      </c>
      <c r="R7483">
        <v>1835</v>
      </c>
      <c r="S7483" s="4">
        <v>8.6999999999999993</v>
      </c>
      <c r="T7483" t="s">
        <v>79</v>
      </c>
    </row>
    <row r="7484" spans="1:20" x14ac:dyDescent="0.35">
      <c r="A7484" t="s">
        <v>14727</v>
      </c>
      <c r="B7484" s="5" t="s">
        <v>162</v>
      </c>
      <c r="C7484" s="6">
        <v>118359</v>
      </c>
      <c r="D7484" t="s">
        <v>33</v>
      </c>
      <c r="E7484">
        <v>13019490</v>
      </c>
      <c r="F7484" s="5" t="s">
        <v>66</v>
      </c>
      <c r="G7484" s="5" t="s">
        <v>51</v>
      </c>
      <c r="H7484" s="5" t="s">
        <v>34</v>
      </c>
      <c r="I7484" t="s">
        <v>26</v>
      </c>
      <c r="J7484" t="s">
        <v>34</v>
      </c>
      <c r="K7484">
        <v>50</v>
      </c>
      <c r="L7484" s="5" t="s">
        <v>14728</v>
      </c>
      <c r="M7484" s="5" t="s">
        <v>28</v>
      </c>
      <c r="N7484">
        <v>7</v>
      </c>
      <c r="O7484" t="s">
        <v>147</v>
      </c>
      <c r="P7484" s="1">
        <v>45609</v>
      </c>
      <c r="Q7484" s="1">
        <v>45650</v>
      </c>
      <c r="R7484">
        <v>1107</v>
      </c>
      <c r="S7484" s="4">
        <v>6.4</v>
      </c>
      <c r="T7484" t="s">
        <v>243</v>
      </c>
    </row>
    <row r="7485" spans="1:20" x14ac:dyDescent="0.35">
      <c r="A7485" t="s">
        <v>14729</v>
      </c>
      <c r="B7485" s="5" t="s">
        <v>217</v>
      </c>
      <c r="C7485" s="6">
        <v>176333</v>
      </c>
      <c r="D7485" t="s">
        <v>120</v>
      </c>
      <c r="E7485">
        <v>158700</v>
      </c>
      <c r="F7485" s="5" t="s">
        <v>66</v>
      </c>
      <c r="G7485" s="5" t="s">
        <v>51</v>
      </c>
      <c r="H7485" s="5" t="s">
        <v>121</v>
      </c>
      <c r="I7485" t="s">
        <v>35</v>
      </c>
      <c r="J7485" t="s">
        <v>121</v>
      </c>
      <c r="K7485">
        <v>0</v>
      </c>
      <c r="L7485" s="5" t="s">
        <v>14730</v>
      </c>
      <c r="M7485" s="5" t="s">
        <v>37</v>
      </c>
      <c r="N7485">
        <v>8</v>
      </c>
      <c r="O7485" t="s">
        <v>131</v>
      </c>
      <c r="P7485" s="1">
        <v>45599</v>
      </c>
      <c r="Q7485" s="1">
        <v>45626</v>
      </c>
      <c r="R7485">
        <v>1123</v>
      </c>
      <c r="S7485" s="4">
        <v>5.5</v>
      </c>
      <c r="T7485" t="s">
        <v>55</v>
      </c>
    </row>
    <row r="7486" spans="1:20" x14ac:dyDescent="0.35">
      <c r="A7486" t="s">
        <v>14731</v>
      </c>
      <c r="B7486" s="5" t="s">
        <v>73</v>
      </c>
      <c r="C7486" s="6">
        <v>137799</v>
      </c>
      <c r="D7486" t="s">
        <v>22</v>
      </c>
      <c r="E7486">
        <v>137799</v>
      </c>
      <c r="F7486" s="5" t="s">
        <v>66</v>
      </c>
      <c r="G7486" s="5" t="s">
        <v>42</v>
      </c>
      <c r="H7486" s="5" t="s">
        <v>129</v>
      </c>
      <c r="I7486" t="s">
        <v>26</v>
      </c>
      <c r="J7486" t="s">
        <v>129</v>
      </c>
      <c r="K7486">
        <v>50</v>
      </c>
      <c r="L7486" s="5" t="s">
        <v>3682</v>
      </c>
      <c r="M7486" s="5" t="s">
        <v>28</v>
      </c>
      <c r="N7486">
        <v>8</v>
      </c>
      <c r="O7486" t="s">
        <v>141</v>
      </c>
      <c r="P7486" s="1">
        <v>45463</v>
      </c>
      <c r="Q7486" s="1">
        <v>45535</v>
      </c>
      <c r="R7486">
        <v>1243</v>
      </c>
      <c r="S7486" s="4">
        <v>7.2</v>
      </c>
      <c r="T7486" t="s">
        <v>47</v>
      </c>
    </row>
    <row r="7487" spans="1:20" x14ac:dyDescent="0.35">
      <c r="A7487" t="s">
        <v>14732</v>
      </c>
      <c r="B7487" s="5" t="s">
        <v>28802</v>
      </c>
      <c r="C7487" s="6">
        <v>147983</v>
      </c>
      <c r="D7487" t="s">
        <v>22</v>
      </c>
      <c r="E7487">
        <v>147983</v>
      </c>
      <c r="F7487" s="5" t="s">
        <v>23</v>
      </c>
      <c r="G7487" s="5" t="s">
        <v>42</v>
      </c>
      <c r="H7487" s="5" t="s">
        <v>25</v>
      </c>
      <c r="I7487" t="s">
        <v>44</v>
      </c>
      <c r="J7487" t="s">
        <v>467</v>
      </c>
      <c r="K7487">
        <v>50</v>
      </c>
      <c r="L7487" s="5" t="s">
        <v>14733</v>
      </c>
      <c r="M7487" s="5" t="s">
        <v>70</v>
      </c>
      <c r="N7487">
        <v>16</v>
      </c>
      <c r="O7487" t="s">
        <v>135</v>
      </c>
      <c r="P7487" s="1">
        <v>45694</v>
      </c>
      <c r="Q7487" s="1">
        <v>45748</v>
      </c>
      <c r="R7487">
        <v>1503</v>
      </c>
      <c r="S7487" s="4">
        <v>8.1</v>
      </c>
      <c r="T7487" t="s">
        <v>47</v>
      </c>
    </row>
    <row r="7488" spans="1:20" x14ac:dyDescent="0.35">
      <c r="A7488" t="s">
        <v>14734</v>
      </c>
      <c r="B7488" s="5" t="s">
        <v>28802</v>
      </c>
      <c r="C7488" s="6">
        <v>44458</v>
      </c>
      <c r="D7488" t="s">
        <v>22</v>
      </c>
      <c r="E7488">
        <v>44458</v>
      </c>
      <c r="F7488" s="5" t="s">
        <v>58</v>
      </c>
      <c r="G7488" s="5" t="s">
        <v>59</v>
      </c>
      <c r="H7488" s="5" t="s">
        <v>52</v>
      </c>
      <c r="I7488" t="s">
        <v>44</v>
      </c>
      <c r="J7488" t="s">
        <v>52</v>
      </c>
      <c r="K7488">
        <v>0</v>
      </c>
      <c r="L7488" s="5" t="s">
        <v>14735</v>
      </c>
      <c r="M7488" s="5" t="s">
        <v>37</v>
      </c>
      <c r="N7488">
        <v>0</v>
      </c>
      <c r="O7488" t="s">
        <v>107</v>
      </c>
      <c r="P7488" s="1">
        <v>45377</v>
      </c>
      <c r="Q7488" s="1">
        <v>45449</v>
      </c>
      <c r="R7488">
        <v>2344</v>
      </c>
      <c r="S7488" s="4">
        <v>5.6</v>
      </c>
      <c r="T7488" t="s">
        <v>243</v>
      </c>
    </row>
    <row r="7489" spans="1:20" x14ac:dyDescent="0.35">
      <c r="A7489" t="s">
        <v>14736</v>
      </c>
      <c r="B7489" s="5" t="s">
        <v>145</v>
      </c>
      <c r="C7489" s="6">
        <v>182046</v>
      </c>
      <c r="D7489" t="s">
        <v>41</v>
      </c>
      <c r="E7489">
        <v>154739</v>
      </c>
      <c r="F7489" s="5" t="s">
        <v>23</v>
      </c>
      <c r="G7489" s="5" t="s">
        <v>42</v>
      </c>
      <c r="H7489" s="5" t="s">
        <v>126</v>
      </c>
      <c r="I7489" t="s">
        <v>26</v>
      </c>
      <c r="J7489" t="s">
        <v>126</v>
      </c>
      <c r="K7489">
        <v>0</v>
      </c>
      <c r="L7489" s="5" t="s">
        <v>14737</v>
      </c>
      <c r="M7489" s="5" t="s">
        <v>37</v>
      </c>
      <c r="N7489">
        <v>17</v>
      </c>
      <c r="O7489" t="s">
        <v>167</v>
      </c>
      <c r="P7489" s="1">
        <v>45324</v>
      </c>
      <c r="Q7489" s="1">
        <v>45394</v>
      </c>
      <c r="R7489">
        <v>2221</v>
      </c>
      <c r="S7489" s="4">
        <v>6</v>
      </c>
      <c r="T7489" t="s">
        <v>95</v>
      </c>
    </row>
    <row r="7490" spans="1:20" x14ac:dyDescent="0.35">
      <c r="A7490" t="s">
        <v>14738</v>
      </c>
      <c r="B7490" s="5" t="s">
        <v>57</v>
      </c>
      <c r="C7490" s="6">
        <v>89818</v>
      </c>
      <c r="D7490" t="s">
        <v>65</v>
      </c>
      <c r="E7490">
        <v>116763</v>
      </c>
      <c r="F7490" s="5" t="s">
        <v>58</v>
      </c>
      <c r="G7490" s="5" t="s">
        <v>51</v>
      </c>
      <c r="H7490" s="5" t="s">
        <v>67</v>
      </c>
      <c r="I7490" t="s">
        <v>35</v>
      </c>
      <c r="J7490" t="s">
        <v>67</v>
      </c>
      <c r="K7490">
        <v>100</v>
      </c>
      <c r="L7490" s="5" t="s">
        <v>14739</v>
      </c>
      <c r="M7490" s="5" t="s">
        <v>70</v>
      </c>
      <c r="N7490">
        <v>0</v>
      </c>
      <c r="O7490" t="s">
        <v>78</v>
      </c>
      <c r="P7490" s="1">
        <v>45380</v>
      </c>
      <c r="Q7490" s="1">
        <v>45438</v>
      </c>
      <c r="R7490">
        <v>636</v>
      </c>
      <c r="S7490" s="4">
        <v>5.7</v>
      </c>
      <c r="T7490" t="s">
        <v>103</v>
      </c>
    </row>
    <row r="7491" spans="1:20" x14ac:dyDescent="0.35">
      <c r="A7491" t="s">
        <v>14740</v>
      </c>
      <c r="B7491" s="5" t="s">
        <v>217</v>
      </c>
      <c r="C7491" s="6">
        <v>154108</v>
      </c>
      <c r="D7491" t="s">
        <v>92</v>
      </c>
      <c r="E7491">
        <v>115581</v>
      </c>
      <c r="F7491" s="5" t="s">
        <v>66</v>
      </c>
      <c r="G7491" s="5" t="s">
        <v>42</v>
      </c>
      <c r="H7491" s="5" t="s">
        <v>93</v>
      </c>
      <c r="I7491" t="s">
        <v>26</v>
      </c>
      <c r="J7491" t="s">
        <v>1211</v>
      </c>
      <c r="K7491">
        <v>0</v>
      </c>
      <c r="L7491" s="5" t="s">
        <v>14741</v>
      </c>
      <c r="M7491" s="5" t="s">
        <v>54</v>
      </c>
      <c r="N7491">
        <v>8</v>
      </c>
      <c r="O7491" t="s">
        <v>172</v>
      </c>
      <c r="P7491" s="1">
        <v>45703</v>
      </c>
      <c r="Q7491" s="1">
        <v>45748</v>
      </c>
      <c r="R7491">
        <v>1863</v>
      </c>
      <c r="S7491" s="4">
        <v>9.1</v>
      </c>
      <c r="T7491" t="s">
        <v>103</v>
      </c>
    </row>
    <row r="7492" spans="1:20" x14ac:dyDescent="0.35">
      <c r="A7492" t="s">
        <v>14742</v>
      </c>
      <c r="B7492" s="5" t="s">
        <v>179</v>
      </c>
      <c r="C7492" s="6">
        <v>77976</v>
      </c>
      <c r="D7492" t="s">
        <v>22</v>
      </c>
      <c r="E7492">
        <v>77976</v>
      </c>
      <c r="F7492" s="5" t="s">
        <v>58</v>
      </c>
      <c r="G7492" s="5" t="s">
        <v>59</v>
      </c>
      <c r="H7492" s="5" t="s">
        <v>129</v>
      </c>
      <c r="I7492" t="s">
        <v>26</v>
      </c>
      <c r="J7492" t="s">
        <v>129</v>
      </c>
      <c r="K7492">
        <v>0</v>
      </c>
      <c r="L7492" s="5" t="s">
        <v>14743</v>
      </c>
      <c r="M7492" s="5" t="s">
        <v>28</v>
      </c>
      <c r="N7492">
        <v>1</v>
      </c>
      <c r="O7492" t="s">
        <v>167</v>
      </c>
      <c r="P7492" s="1">
        <v>45457</v>
      </c>
      <c r="Q7492" s="1">
        <v>45497</v>
      </c>
      <c r="R7492">
        <v>2169</v>
      </c>
      <c r="S7492" s="4">
        <v>6.7</v>
      </c>
      <c r="T7492" t="s">
        <v>79</v>
      </c>
    </row>
    <row r="7493" spans="1:20" x14ac:dyDescent="0.35">
      <c r="A7493" t="s">
        <v>14744</v>
      </c>
      <c r="B7493" s="5" t="s">
        <v>49</v>
      </c>
      <c r="C7493" s="6">
        <v>158800</v>
      </c>
      <c r="D7493" t="s">
        <v>81</v>
      </c>
      <c r="E7493">
        <v>214380</v>
      </c>
      <c r="F7493" s="5" t="s">
        <v>66</v>
      </c>
      <c r="G7493" s="5" t="s">
        <v>59</v>
      </c>
      <c r="H7493" s="5" t="s">
        <v>82</v>
      </c>
      <c r="I7493" t="s">
        <v>35</v>
      </c>
      <c r="J7493" t="s">
        <v>82</v>
      </c>
      <c r="K7493">
        <v>100</v>
      </c>
      <c r="L7493" s="5" t="s">
        <v>14745</v>
      </c>
      <c r="M7493" s="5" t="s">
        <v>28</v>
      </c>
      <c r="N7493">
        <v>5</v>
      </c>
      <c r="O7493" t="s">
        <v>71</v>
      </c>
      <c r="P7493" s="1">
        <v>45508</v>
      </c>
      <c r="Q7493" s="1">
        <v>45564</v>
      </c>
      <c r="R7493">
        <v>895</v>
      </c>
      <c r="S7493" s="4">
        <v>5.4</v>
      </c>
      <c r="T7493" t="s">
        <v>277</v>
      </c>
    </row>
    <row r="7494" spans="1:20" x14ac:dyDescent="0.35">
      <c r="A7494" t="s">
        <v>14746</v>
      </c>
      <c r="B7494" s="5" t="s">
        <v>28801</v>
      </c>
      <c r="C7494" s="6">
        <v>269552</v>
      </c>
      <c r="D7494" t="s">
        <v>120</v>
      </c>
      <c r="E7494">
        <v>242597</v>
      </c>
      <c r="F7494" s="5" t="s">
        <v>23</v>
      </c>
      <c r="G7494" s="5" t="s">
        <v>51</v>
      </c>
      <c r="H7494" s="5" t="s">
        <v>121</v>
      </c>
      <c r="I7494" t="s">
        <v>35</v>
      </c>
      <c r="J7494" t="s">
        <v>121</v>
      </c>
      <c r="K7494">
        <v>50</v>
      </c>
      <c r="L7494" s="5" t="s">
        <v>2973</v>
      </c>
      <c r="M7494" s="5" t="s">
        <v>28</v>
      </c>
      <c r="N7494">
        <v>16</v>
      </c>
      <c r="O7494" t="s">
        <v>167</v>
      </c>
      <c r="P7494" s="1">
        <v>45561</v>
      </c>
      <c r="Q7494" s="1">
        <v>45617</v>
      </c>
      <c r="R7494">
        <v>1202</v>
      </c>
      <c r="S7494" s="4">
        <v>8.9</v>
      </c>
      <c r="T7494" t="s">
        <v>38</v>
      </c>
    </row>
    <row r="7495" spans="1:20" x14ac:dyDescent="0.35">
      <c r="A7495" t="s">
        <v>14747</v>
      </c>
      <c r="B7495" s="5" t="s">
        <v>145</v>
      </c>
      <c r="C7495" s="6">
        <v>40777</v>
      </c>
      <c r="D7495" t="s">
        <v>22</v>
      </c>
      <c r="E7495">
        <v>40777</v>
      </c>
      <c r="F7495" s="5" t="s">
        <v>66</v>
      </c>
      <c r="G7495" s="5" t="s">
        <v>59</v>
      </c>
      <c r="H7495" s="5" t="s">
        <v>116</v>
      </c>
      <c r="I7495" t="s">
        <v>26</v>
      </c>
      <c r="J7495" t="s">
        <v>116</v>
      </c>
      <c r="K7495">
        <v>50</v>
      </c>
      <c r="L7495" s="5" t="s">
        <v>14748</v>
      </c>
      <c r="M7495" s="5" t="s">
        <v>28</v>
      </c>
      <c r="N7495">
        <v>6</v>
      </c>
      <c r="O7495" t="s">
        <v>107</v>
      </c>
      <c r="P7495" s="1">
        <v>45403</v>
      </c>
      <c r="Q7495" s="1">
        <v>45432</v>
      </c>
      <c r="R7495">
        <v>1471</v>
      </c>
      <c r="S7495" s="4">
        <v>9.3000000000000007</v>
      </c>
      <c r="T7495" t="s">
        <v>153</v>
      </c>
    </row>
    <row r="7496" spans="1:20" x14ac:dyDescent="0.35">
      <c r="A7496" t="s">
        <v>14749</v>
      </c>
      <c r="B7496" s="5" t="s">
        <v>21</v>
      </c>
      <c r="C7496" s="6">
        <v>40524</v>
      </c>
      <c r="D7496" t="s">
        <v>22</v>
      </c>
      <c r="E7496">
        <v>40524</v>
      </c>
      <c r="F7496" s="5" t="s">
        <v>58</v>
      </c>
      <c r="G7496" s="5" t="s">
        <v>51</v>
      </c>
      <c r="H7496" s="5" t="s">
        <v>157</v>
      </c>
      <c r="I7496" t="s">
        <v>35</v>
      </c>
      <c r="J7496" t="s">
        <v>157</v>
      </c>
      <c r="K7496">
        <v>0</v>
      </c>
      <c r="L7496" s="5" t="s">
        <v>14750</v>
      </c>
      <c r="M7496" s="5" t="s">
        <v>70</v>
      </c>
      <c r="N7496">
        <v>1</v>
      </c>
      <c r="O7496" t="s">
        <v>88</v>
      </c>
      <c r="P7496" s="1">
        <v>45311</v>
      </c>
      <c r="Q7496" s="1">
        <v>45359</v>
      </c>
      <c r="R7496">
        <v>1447</v>
      </c>
      <c r="S7496" s="4">
        <v>7.8</v>
      </c>
      <c r="T7496" t="s">
        <v>95</v>
      </c>
    </row>
    <row r="7497" spans="1:20" x14ac:dyDescent="0.35">
      <c r="A7497" t="s">
        <v>14751</v>
      </c>
      <c r="B7497" s="5" t="s">
        <v>28799</v>
      </c>
      <c r="C7497" s="6">
        <v>104604</v>
      </c>
      <c r="D7497" t="s">
        <v>22</v>
      </c>
      <c r="E7497">
        <v>104604</v>
      </c>
      <c r="F7497" s="5" t="s">
        <v>66</v>
      </c>
      <c r="G7497" s="5" t="s">
        <v>24</v>
      </c>
      <c r="H7497" s="5" t="s">
        <v>52</v>
      </c>
      <c r="I7497" t="s">
        <v>44</v>
      </c>
      <c r="J7497" t="s">
        <v>940</v>
      </c>
      <c r="K7497">
        <v>100</v>
      </c>
      <c r="L7497" s="5" t="s">
        <v>14752</v>
      </c>
      <c r="M7497" s="5" t="s">
        <v>70</v>
      </c>
      <c r="N7497">
        <v>8</v>
      </c>
      <c r="O7497" t="s">
        <v>167</v>
      </c>
      <c r="P7497" s="1">
        <v>45368</v>
      </c>
      <c r="Q7497" s="1">
        <v>45436</v>
      </c>
      <c r="R7497">
        <v>1519</v>
      </c>
      <c r="S7497" s="4">
        <v>7.1</v>
      </c>
      <c r="T7497" t="s">
        <v>136</v>
      </c>
    </row>
    <row r="7498" spans="1:20" x14ac:dyDescent="0.35">
      <c r="A7498" t="s">
        <v>14753</v>
      </c>
      <c r="B7498" s="5" t="s">
        <v>28802</v>
      </c>
      <c r="C7498" s="6">
        <v>108828</v>
      </c>
      <c r="D7498" t="s">
        <v>92</v>
      </c>
      <c r="E7498">
        <v>81621</v>
      </c>
      <c r="F7498" s="5" t="s">
        <v>66</v>
      </c>
      <c r="G7498" s="5" t="s">
        <v>51</v>
      </c>
      <c r="H7498" s="5" t="s">
        <v>93</v>
      </c>
      <c r="I7498" t="s">
        <v>44</v>
      </c>
      <c r="J7498" t="s">
        <v>410</v>
      </c>
      <c r="K7498">
        <v>50</v>
      </c>
      <c r="L7498" s="5" t="s">
        <v>14754</v>
      </c>
      <c r="M7498" s="5" t="s">
        <v>37</v>
      </c>
      <c r="N7498">
        <v>7</v>
      </c>
      <c r="O7498" t="s">
        <v>141</v>
      </c>
      <c r="P7498" s="1">
        <v>45618</v>
      </c>
      <c r="Q7498" s="1">
        <v>45640</v>
      </c>
      <c r="R7498">
        <v>2377</v>
      </c>
      <c r="S7498" s="4">
        <v>5.6</v>
      </c>
      <c r="T7498" t="s">
        <v>277</v>
      </c>
    </row>
    <row r="7499" spans="1:20" x14ac:dyDescent="0.35">
      <c r="A7499" t="s">
        <v>14755</v>
      </c>
      <c r="B7499" s="5" t="s">
        <v>28799</v>
      </c>
      <c r="C7499" s="6">
        <v>332899</v>
      </c>
      <c r="D7499" t="s">
        <v>22</v>
      </c>
      <c r="E7499">
        <v>332899</v>
      </c>
      <c r="F7499" s="5" t="s">
        <v>23</v>
      </c>
      <c r="G7499" s="5" t="s">
        <v>51</v>
      </c>
      <c r="H7499" s="5" t="s">
        <v>97</v>
      </c>
      <c r="I7499" t="s">
        <v>35</v>
      </c>
      <c r="J7499" t="s">
        <v>97</v>
      </c>
      <c r="K7499">
        <v>0</v>
      </c>
      <c r="L7499" s="5" t="s">
        <v>11671</v>
      </c>
      <c r="M7499" s="5" t="s">
        <v>54</v>
      </c>
      <c r="N7499">
        <v>10</v>
      </c>
      <c r="O7499" t="s">
        <v>107</v>
      </c>
      <c r="P7499" s="1">
        <v>45558</v>
      </c>
      <c r="Q7499" s="1">
        <v>45577</v>
      </c>
      <c r="R7499">
        <v>786</v>
      </c>
      <c r="S7499" s="4">
        <v>8.8000000000000007</v>
      </c>
      <c r="T7499" t="s">
        <v>277</v>
      </c>
    </row>
    <row r="7500" spans="1:20" x14ac:dyDescent="0.35">
      <c r="A7500" t="s">
        <v>14756</v>
      </c>
      <c r="B7500" s="5" t="s">
        <v>28799</v>
      </c>
      <c r="C7500" s="6">
        <v>282331</v>
      </c>
      <c r="D7500" t="s">
        <v>22</v>
      </c>
      <c r="E7500">
        <v>282331</v>
      </c>
      <c r="F7500" s="5" t="s">
        <v>23</v>
      </c>
      <c r="G7500" s="5" t="s">
        <v>51</v>
      </c>
      <c r="H7500" s="5" t="s">
        <v>101</v>
      </c>
      <c r="I7500" t="s">
        <v>26</v>
      </c>
      <c r="J7500" t="s">
        <v>101</v>
      </c>
      <c r="K7500">
        <v>0</v>
      </c>
      <c r="L7500" s="5" t="s">
        <v>14757</v>
      </c>
      <c r="M7500" s="5" t="s">
        <v>54</v>
      </c>
      <c r="N7500">
        <v>17</v>
      </c>
      <c r="O7500" t="s">
        <v>147</v>
      </c>
      <c r="P7500" s="1">
        <v>45536</v>
      </c>
      <c r="Q7500" s="1">
        <v>45582</v>
      </c>
      <c r="R7500">
        <v>2115</v>
      </c>
      <c r="S7500" s="4">
        <v>9.5</v>
      </c>
      <c r="T7500" t="s">
        <v>118</v>
      </c>
    </row>
    <row r="7501" spans="1:20" x14ac:dyDescent="0.35">
      <c r="A7501" t="s">
        <v>14758</v>
      </c>
      <c r="B7501" s="5" t="s">
        <v>57</v>
      </c>
      <c r="C7501" s="6">
        <v>50649</v>
      </c>
      <c r="D7501" t="s">
        <v>22</v>
      </c>
      <c r="E7501">
        <v>50649</v>
      </c>
      <c r="F7501" s="5" t="s">
        <v>50</v>
      </c>
      <c r="G7501" s="5" t="s">
        <v>59</v>
      </c>
      <c r="H7501" s="5" t="s">
        <v>157</v>
      </c>
      <c r="I7501" t="s">
        <v>35</v>
      </c>
      <c r="J7501" t="s">
        <v>157</v>
      </c>
      <c r="K7501">
        <v>0</v>
      </c>
      <c r="L7501" s="5" t="s">
        <v>14759</v>
      </c>
      <c r="M7501" s="5" t="s">
        <v>54</v>
      </c>
      <c r="N7501">
        <v>3</v>
      </c>
      <c r="O7501" t="s">
        <v>88</v>
      </c>
      <c r="P7501" s="1">
        <v>45416</v>
      </c>
      <c r="Q7501" s="1">
        <v>45478</v>
      </c>
      <c r="R7501">
        <v>754</v>
      </c>
      <c r="S7501" s="4">
        <v>7.3</v>
      </c>
      <c r="T7501" t="s">
        <v>55</v>
      </c>
    </row>
    <row r="7502" spans="1:20" x14ac:dyDescent="0.35">
      <c r="A7502" t="s">
        <v>14760</v>
      </c>
      <c r="B7502" s="5" t="s">
        <v>28799</v>
      </c>
      <c r="C7502" s="6">
        <v>74786</v>
      </c>
      <c r="D7502" t="s">
        <v>33</v>
      </c>
      <c r="E7502">
        <v>8226460</v>
      </c>
      <c r="F7502" s="5" t="s">
        <v>58</v>
      </c>
      <c r="G7502" s="5" t="s">
        <v>51</v>
      </c>
      <c r="H7502" s="5" t="s">
        <v>34</v>
      </c>
      <c r="I7502" t="s">
        <v>44</v>
      </c>
      <c r="J7502" t="s">
        <v>915</v>
      </c>
      <c r="K7502">
        <v>100</v>
      </c>
      <c r="L7502" s="5" t="s">
        <v>14761</v>
      </c>
      <c r="M7502" s="5" t="s">
        <v>28</v>
      </c>
      <c r="N7502">
        <v>1</v>
      </c>
      <c r="O7502" t="s">
        <v>141</v>
      </c>
      <c r="P7502" s="1">
        <v>45302</v>
      </c>
      <c r="Q7502" s="1">
        <v>45321</v>
      </c>
      <c r="R7502">
        <v>1792</v>
      </c>
      <c r="S7502" s="4">
        <v>8</v>
      </c>
      <c r="T7502" t="s">
        <v>55</v>
      </c>
    </row>
    <row r="7503" spans="1:20" x14ac:dyDescent="0.35">
      <c r="A7503" t="s">
        <v>14762</v>
      </c>
      <c r="B7503" s="5" t="s">
        <v>91</v>
      </c>
      <c r="C7503" s="6">
        <v>246647</v>
      </c>
      <c r="D7503" t="s">
        <v>22</v>
      </c>
      <c r="E7503">
        <v>246647</v>
      </c>
      <c r="F7503" s="5" t="s">
        <v>23</v>
      </c>
      <c r="G7503" s="5" t="s">
        <v>42</v>
      </c>
      <c r="H7503" s="5" t="s">
        <v>97</v>
      </c>
      <c r="I7503" t="s">
        <v>35</v>
      </c>
      <c r="J7503" t="s">
        <v>359</v>
      </c>
      <c r="K7503">
        <v>50</v>
      </c>
      <c r="L7503" s="5" t="s">
        <v>14763</v>
      </c>
      <c r="M7503" s="5" t="s">
        <v>37</v>
      </c>
      <c r="N7503">
        <v>11</v>
      </c>
      <c r="O7503" t="s">
        <v>107</v>
      </c>
      <c r="P7503" s="1">
        <v>45424</v>
      </c>
      <c r="Q7503" s="1">
        <v>45467</v>
      </c>
      <c r="R7503">
        <v>1926</v>
      </c>
      <c r="S7503" s="4">
        <v>8.9</v>
      </c>
      <c r="T7503" t="s">
        <v>136</v>
      </c>
    </row>
    <row r="7504" spans="1:20" x14ac:dyDescent="0.35">
      <c r="A7504" t="s">
        <v>14764</v>
      </c>
      <c r="B7504" s="5" t="s">
        <v>91</v>
      </c>
      <c r="C7504" s="6">
        <v>219909</v>
      </c>
      <c r="D7504" t="s">
        <v>22</v>
      </c>
      <c r="E7504">
        <v>219909</v>
      </c>
      <c r="F7504" s="5" t="s">
        <v>23</v>
      </c>
      <c r="G7504" s="5" t="s">
        <v>42</v>
      </c>
      <c r="H7504" s="5" t="s">
        <v>68</v>
      </c>
      <c r="I7504" t="s">
        <v>44</v>
      </c>
      <c r="J7504" t="s">
        <v>68</v>
      </c>
      <c r="K7504">
        <v>0</v>
      </c>
      <c r="L7504" s="5" t="s">
        <v>14765</v>
      </c>
      <c r="M7504" s="5" t="s">
        <v>37</v>
      </c>
      <c r="N7504">
        <v>17</v>
      </c>
      <c r="O7504" t="s">
        <v>147</v>
      </c>
      <c r="P7504" s="1">
        <v>45541</v>
      </c>
      <c r="Q7504" s="1">
        <v>45586</v>
      </c>
      <c r="R7504">
        <v>798</v>
      </c>
      <c r="S7504" s="4">
        <v>7.7</v>
      </c>
      <c r="T7504" t="s">
        <v>47</v>
      </c>
    </row>
    <row r="7505" spans="1:20" x14ac:dyDescent="0.35">
      <c r="A7505" t="s">
        <v>14766</v>
      </c>
      <c r="B7505" s="5" t="s">
        <v>28802</v>
      </c>
      <c r="C7505" s="6">
        <v>137360</v>
      </c>
      <c r="D7505" t="s">
        <v>65</v>
      </c>
      <c r="E7505">
        <v>178568</v>
      </c>
      <c r="F7505" s="5" t="s">
        <v>23</v>
      </c>
      <c r="G7505" s="5" t="s">
        <v>24</v>
      </c>
      <c r="H7505" s="5" t="s">
        <v>67</v>
      </c>
      <c r="I7505" t="s">
        <v>44</v>
      </c>
      <c r="J7505" t="s">
        <v>68</v>
      </c>
      <c r="K7505">
        <v>100</v>
      </c>
      <c r="L7505" s="5" t="s">
        <v>14767</v>
      </c>
      <c r="M7505" s="5" t="s">
        <v>70</v>
      </c>
      <c r="N7505">
        <v>13</v>
      </c>
      <c r="O7505" t="s">
        <v>147</v>
      </c>
      <c r="P7505" s="1">
        <v>45745</v>
      </c>
      <c r="Q7505" s="1">
        <v>45806</v>
      </c>
      <c r="R7505">
        <v>1811</v>
      </c>
      <c r="S7505" s="4">
        <v>9.3000000000000007</v>
      </c>
      <c r="T7505" t="s">
        <v>95</v>
      </c>
    </row>
    <row r="7506" spans="1:20" x14ac:dyDescent="0.35">
      <c r="A7506" t="s">
        <v>14768</v>
      </c>
      <c r="B7506" s="5" t="s">
        <v>174</v>
      </c>
      <c r="C7506" s="6">
        <v>80377</v>
      </c>
      <c r="D7506" t="s">
        <v>22</v>
      </c>
      <c r="E7506">
        <v>80377</v>
      </c>
      <c r="F7506" s="5" t="s">
        <v>58</v>
      </c>
      <c r="G7506" s="5" t="s">
        <v>42</v>
      </c>
      <c r="H7506" s="5" t="s">
        <v>25</v>
      </c>
      <c r="I7506" t="s">
        <v>26</v>
      </c>
      <c r="J7506" t="s">
        <v>101</v>
      </c>
      <c r="K7506">
        <v>50</v>
      </c>
      <c r="L7506" s="5" t="s">
        <v>14769</v>
      </c>
      <c r="M7506" s="5" t="s">
        <v>70</v>
      </c>
      <c r="N7506">
        <v>1</v>
      </c>
      <c r="O7506" t="s">
        <v>112</v>
      </c>
      <c r="P7506" s="1">
        <v>45427</v>
      </c>
      <c r="Q7506" s="1">
        <v>45456</v>
      </c>
      <c r="R7506">
        <v>1584</v>
      </c>
      <c r="S7506" s="4">
        <v>6</v>
      </c>
      <c r="T7506" t="s">
        <v>136</v>
      </c>
    </row>
    <row r="7507" spans="1:20" x14ac:dyDescent="0.35">
      <c r="A7507" t="s">
        <v>14770</v>
      </c>
      <c r="B7507" s="5" t="s">
        <v>28801</v>
      </c>
      <c r="C7507" s="6">
        <v>150710</v>
      </c>
      <c r="D7507" t="s">
        <v>33</v>
      </c>
      <c r="E7507">
        <v>16578100</v>
      </c>
      <c r="F7507" s="5" t="s">
        <v>66</v>
      </c>
      <c r="G7507" s="5" t="s">
        <v>24</v>
      </c>
      <c r="H7507" s="5" t="s">
        <v>34</v>
      </c>
      <c r="I7507" t="s">
        <v>35</v>
      </c>
      <c r="J7507" t="s">
        <v>34</v>
      </c>
      <c r="K7507">
        <v>100</v>
      </c>
      <c r="L7507" s="5" t="s">
        <v>14771</v>
      </c>
      <c r="M7507" s="5" t="s">
        <v>54</v>
      </c>
      <c r="N7507">
        <v>6</v>
      </c>
      <c r="O7507" t="s">
        <v>46</v>
      </c>
      <c r="P7507" s="1">
        <v>45456</v>
      </c>
      <c r="Q7507" s="1">
        <v>45518</v>
      </c>
      <c r="R7507">
        <v>2040</v>
      </c>
      <c r="S7507" s="4">
        <v>5.4</v>
      </c>
      <c r="T7507" t="s">
        <v>55</v>
      </c>
    </row>
    <row r="7508" spans="1:20" x14ac:dyDescent="0.35">
      <c r="A7508" t="s">
        <v>14772</v>
      </c>
      <c r="B7508" s="5" t="s">
        <v>32</v>
      </c>
      <c r="C7508" s="6">
        <v>165703</v>
      </c>
      <c r="D7508" t="s">
        <v>22</v>
      </c>
      <c r="E7508">
        <v>165703</v>
      </c>
      <c r="F7508" s="5" t="s">
        <v>23</v>
      </c>
      <c r="G7508" s="5" t="s">
        <v>42</v>
      </c>
      <c r="H7508" s="5" t="s">
        <v>191</v>
      </c>
      <c r="I7508" t="s">
        <v>35</v>
      </c>
      <c r="J7508" t="s">
        <v>129</v>
      </c>
      <c r="K7508">
        <v>50</v>
      </c>
      <c r="L7508" s="5" t="s">
        <v>14773</v>
      </c>
      <c r="M7508" s="5" t="s">
        <v>70</v>
      </c>
      <c r="N7508">
        <v>16</v>
      </c>
      <c r="O7508" t="s">
        <v>29</v>
      </c>
      <c r="P7508" s="1">
        <v>45745</v>
      </c>
      <c r="Q7508" s="1">
        <v>45782</v>
      </c>
      <c r="R7508">
        <v>1006</v>
      </c>
      <c r="S7508" s="4">
        <v>6</v>
      </c>
      <c r="T7508" t="s">
        <v>79</v>
      </c>
    </row>
    <row r="7509" spans="1:20" x14ac:dyDescent="0.35">
      <c r="A7509" t="s">
        <v>14774</v>
      </c>
      <c r="B7509" s="5" t="s">
        <v>28799</v>
      </c>
      <c r="C7509" s="6">
        <v>89181</v>
      </c>
      <c r="D7509" t="s">
        <v>22</v>
      </c>
      <c r="E7509">
        <v>89181</v>
      </c>
      <c r="F7509" s="5" t="s">
        <v>58</v>
      </c>
      <c r="G7509" s="5" t="s">
        <v>51</v>
      </c>
      <c r="H7509" s="5" t="s">
        <v>97</v>
      </c>
      <c r="I7509" t="s">
        <v>44</v>
      </c>
      <c r="J7509" t="s">
        <v>67</v>
      </c>
      <c r="K7509">
        <v>0</v>
      </c>
      <c r="L7509" s="5" t="s">
        <v>7943</v>
      </c>
      <c r="M7509" s="5" t="s">
        <v>54</v>
      </c>
      <c r="N7509">
        <v>0</v>
      </c>
      <c r="O7509" t="s">
        <v>135</v>
      </c>
      <c r="P7509" s="1">
        <v>45706</v>
      </c>
      <c r="Q7509" s="1">
        <v>45736</v>
      </c>
      <c r="R7509">
        <v>875</v>
      </c>
      <c r="S7509" s="4">
        <v>7.7</v>
      </c>
      <c r="T7509" t="s">
        <v>210</v>
      </c>
    </row>
    <row r="7510" spans="1:20" x14ac:dyDescent="0.35">
      <c r="A7510" t="s">
        <v>14775</v>
      </c>
      <c r="B7510" s="5" t="s">
        <v>57</v>
      </c>
      <c r="C7510" s="6">
        <v>179770</v>
      </c>
      <c r="D7510" t="s">
        <v>120</v>
      </c>
      <c r="E7510">
        <v>161793</v>
      </c>
      <c r="F7510" s="5" t="s">
        <v>66</v>
      </c>
      <c r="G7510" s="5" t="s">
        <v>51</v>
      </c>
      <c r="H7510" s="5" t="s">
        <v>121</v>
      </c>
      <c r="I7510" t="s">
        <v>44</v>
      </c>
      <c r="J7510" t="s">
        <v>121</v>
      </c>
      <c r="K7510">
        <v>0</v>
      </c>
      <c r="L7510" s="5" t="s">
        <v>14776</v>
      </c>
      <c r="M7510" s="5" t="s">
        <v>28</v>
      </c>
      <c r="N7510">
        <v>6</v>
      </c>
      <c r="O7510" t="s">
        <v>172</v>
      </c>
      <c r="P7510" s="1">
        <v>45550</v>
      </c>
      <c r="Q7510" s="1">
        <v>45582</v>
      </c>
      <c r="R7510">
        <v>2220</v>
      </c>
      <c r="S7510" s="4">
        <v>8.3000000000000007</v>
      </c>
      <c r="T7510" t="s">
        <v>89</v>
      </c>
    </row>
    <row r="7511" spans="1:20" x14ac:dyDescent="0.35">
      <c r="A7511" t="s">
        <v>14777</v>
      </c>
      <c r="B7511" s="5" t="s">
        <v>28800</v>
      </c>
      <c r="C7511" s="6">
        <v>148095</v>
      </c>
      <c r="D7511" t="s">
        <v>22</v>
      </c>
      <c r="E7511">
        <v>148095</v>
      </c>
      <c r="F7511" s="5" t="s">
        <v>66</v>
      </c>
      <c r="G7511" s="5" t="s">
        <v>51</v>
      </c>
      <c r="H7511" s="5" t="s">
        <v>25</v>
      </c>
      <c r="I7511" t="s">
        <v>26</v>
      </c>
      <c r="J7511" t="s">
        <v>25</v>
      </c>
      <c r="K7511">
        <v>0</v>
      </c>
      <c r="L7511" s="5" t="s">
        <v>14778</v>
      </c>
      <c r="M7511" s="5" t="s">
        <v>28</v>
      </c>
      <c r="N7511">
        <v>8</v>
      </c>
      <c r="O7511" t="s">
        <v>147</v>
      </c>
      <c r="P7511" s="1">
        <v>45460</v>
      </c>
      <c r="Q7511" s="1">
        <v>45520</v>
      </c>
      <c r="R7511">
        <v>784</v>
      </c>
      <c r="S7511" s="4">
        <v>9.3000000000000007</v>
      </c>
      <c r="T7511" t="s">
        <v>118</v>
      </c>
    </row>
    <row r="7512" spans="1:20" x14ac:dyDescent="0.35">
      <c r="A7512" t="s">
        <v>14779</v>
      </c>
      <c r="B7512" s="5" t="s">
        <v>28801</v>
      </c>
      <c r="C7512" s="6">
        <v>86619</v>
      </c>
      <c r="D7512" t="s">
        <v>22</v>
      </c>
      <c r="E7512">
        <v>86619</v>
      </c>
      <c r="F7512" s="5" t="s">
        <v>50</v>
      </c>
      <c r="G7512" s="5" t="s">
        <v>24</v>
      </c>
      <c r="H7512" s="5" t="s">
        <v>101</v>
      </c>
      <c r="I7512" t="s">
        <v>44</v>
      </c>
      <c r="J7512" t="s">
        <v>25</v>
      </c>
      <c r="K7512">
        <v>0</v>
      </c>
      <c r="L7512" s="5" t="s">
        <v>14780</v>
      </c>
      <c r="M7512" s="5" t="s">
        <v>37</v>
      </c>
      <c r="N7512">
        <v>4</v>
      </c>
      <c r="O7512" t="s">
        <v>88</v>
      </c>
      <c r="P7512" s="1">
        <v>45310</v>
      </c>
      <c r="Q7512" s="1">
        <v>45378</v>
      </c>
      <c r="R7512">
        <v>1171</v>
      </c>
      <c r="S7512" s="4">
        <v>7.7</v>
      </c>
      <c r="T7512" t="s">
        <v>95</v>
      </c>
    </row>
    <row r="7513" spans="1:20" x14ac:dyDescent="0.35">
      <c r="A7513" t="s">
        <v>14781</v>
      </c>
      <c r="B7513" s="5" t="s">
        <v>40</v>
      </c>
      <c r="C7513" s="6">
        <v>94298</v>
      </c>
      <c r="D7513" t="s">
        <v>22</v>
      </c>
      <c r="E7513">
        <v>94298</v>
      </c>
      <c r="F7513" s="5" t="s">
        <v>66</v>
      </c>
      <c r="G7513" s="5" t="s">
        <v>51</v>
      </c>
      <c r="H7513" s="5" t="s">
        <v>165</v>
      </c>
      <c r="I7513" t="s">
        <v>44</v>
      </c>
      <c r="J7513" t="s">
        <v>165</v>
      </c>
      <c r="K7513">
        <v>100</v>
      </c>
      <c r="L7513" s="5" t="s">
        <v>14782</v>
      </c>
      <c r="M7513" s="5" t="s">
        <v>28</v>
      </c>
      <c r="N7513">
        <v>6</v>
      </c>
      <c r="O7513" t="s">
        <v>135</v>
      </c>
      <c r="P7513" s="1">
        <v>45602</v>
      </c>
      <c r="Q7513" s="1">
        <v>45654</v>
      </c>
      <c r="R7513">
        <v>1362</v>
      </c>
      <c r="S7513" s="4">
        <v>6.9</v>
      </c>
      <c r="T7513" t="s">
        <v>118</v>
      </c>
    </row>
    <row r="7514" spans="1:20" x14ac:dyDescent="0.35">
      <c r="A7514" t="s">
        <v>14783</v>
      </c>
      <c r="B7514" s="5" t="s">
        <v>49</v>
      </c>
      <c r="C7514" s="6">
        <v>196323</v>
      </c>
      <c r="D7514" t="s">
        <v>22</v>
      </c>
      <c r="E7514">
        <v>196323</v>
      </c>
      <c r="F7514" s="5" t="s">
        <v>66</v>
      </c>
      <c r="G7514" s="5" t="s">
        <v>42</v>
      </c>
      <c r="H7514" s="5" t="s">
        <v>68</v>
      </c>
      <c r="I7514" t="s">
        <v>26</v>
      </c>
      <c r="J7514" t="s">
        <v>68</v>
      </c>
      <c r="K7514">
        <v>0</v>
      </c>
      <c r="L7514" s="5" t="s">
        <v>14784</v>
      </c>
      <c r="M7514" s="5" t="s">
        <v>70</v>
      </c>
      <c r="N7514">
        <v>8</v>
      </c>
      <c r="O7514" t="s">
        <v>46</v>
      </c>
      <c r="P7514" s="1">
        <v>45639</v>
      </c>
      <c r="Q7514" s="1">
        <v>45661</v>
      </c>
      <c r="R7514">
        <v>1981</v>
      </c>
      <c r="S7514" s="4">
        <v>6.6</v>
      </c>
      <c r="T7514" t="s">
        <v>118</v>
      </c>
    </row>
    <row r="7515" spans="1:20" x14ac:dyDescent="0.35">
      <c r="A7515" t="s">
        <v>14785</v>
      </c>
      <c r="B7515" s="5" t="s">
        <v>57</v>
      </c>
      <c r="C7515" s="6">
        <v>21114</v>
      </c>
      <c r="D7515" t="s">
        <v>22</v>
      </c>
      <c r="E7515">
        <v>21114</v>
      </c>
      <c r="F7515" s="5" t="s">
        <v>58</v>
      </c>
      <c r="G7515" s="5" t="s">
        <v>42</v>
      </c>
      <c r="H7515" s="5" t="s">
        <v>116</v>
      </c>
      <c r="I7515" t="s">
        <v>35</v>
      </c>
      <c r="J7515" t="s">
        <v>116</v>
      </c>
      <c r="K7515">
        <v>100</v>
      </c>
      <c r="L7515" s="5" t="s">
        <v>14786</v>
      </c>
      <c r="M7515" s="5" t="s">
        <v>54</v>
      </c>
      <c r="N7515">
        <v>0</v>
      </c>
      <c r="O7515" t="s">
        <v>135</v>
      </c>
      <c r="P7515" s="1">
        <v>45737</v>
      </c>
      <c r="Q7515" s="1">
        <v>45762</v>
      </c>
      <c r="R7515">
        <v>2127</v>
      </c>
      <c r="S7515" s="4">
        <v>5.5</v>
      </c>
      <c r="T7515" t="s">
        <v>108</v>
      </c>
    </row>
    <row r="7516" spans="1:20" x14ac:dyDescent="0.35">
      <c r="A7516" t="s">
        <v>14787</v>
      </c>
      <c r="B7516" s="5" t="s">
        <v>217</v>
      </c>
      <c r="C7516" s="6">
        <v>149569</v>
      </c>
      <c r="D7516" t="s">
        <v>41</v>
      </c>
      <c r="E7516">
        <v>127134</v>
      </c>
      <c r="F7516" s="5" t="s">
        <v>66</v>
      </c>
      <c r="G7516" s="5" t="s">
        <v>51</v>
      </c>
      <c r="H7516" s="5" t="s">
        <v>151</v>
      </c>
      <c r="I7516" t="s">
        <v>35</v>
      </c>
      <c r="J7516" t="s">
        <v>151</v>
      </c>
      <c r="K7516">
        <v>100</v>
      </c>
      <c r="L7516" s="5" t="s">
        <v>14788</v>
      </c>
      <c r="M7516" s="5" t="s">
        <v>37</v>
      </c>
      <c r="N7516">
        <v>5</v>
      </c>
      <c r="O7516" t="s">
        <v>167</v>
      </c>
      <c r="P7516" s="1">
        <v>45412</v>
      </c>
      <c r="Q7516" s="1">
        <v>45467</v>
      </c>
      <c r="R7516">
        <v>2372</v>
      </c>
      <c r="S7516" s="4">
        <v>8.1</v>
      </c>
      <c r="T7516" t="s">
        <v>153</v>
      </c>
    </row>
    <row r="7517" spans="1:20" x14ac:dyDescent="0.35">
      <c r="A7517" t="s">
        <v>14789</v>
      </c>
      <c r="B7517" s="5" t="s">
        <v>91</v>
      </c>
      <c r="C7517" s="6">
        <v>103038</v>
      </c>
      <c r="D7517" t="s">
        <v>22</v>
      </c>
      <c r="E7517">
        <v>103038</v>
      </c>
      <c r="F7517" s="5" t="s">
        <v>50</v>
      </c>
      <c r="G7517" s="5" t="s">
        <v>51</v>
      </c>
      <c r="H7517" s="5" t="s">
        <v>25</v>
      </c>
      <c r="I7517" t="s">
        <v>26</v>
      </c>
      <c r="J7517" t="s">
        <v>25</v>
      </c>
      <c r="K7517">
        <v>0</v>
      </c>
      <c r="L7517" s="5" t="s">
        <v>14790</v>
      </c>
      <c r="M7517" s="5" t="s">
        <v>54</v>
      </c>
      <c r="N7517">
        <v>2</v>
      </c>
      <c r="O7517" t="s">
        <v>135</v>
      </c>
      <c r="P7517" s="1">
        <v>45730</v>
      </c>
      <c r="Q7517" s="1">
        <v>45780</v>
      </c>
      <c r="R7517">
        <v>1504</v>
      </c>
      <c r="S7517" s="4">
        <v>7.8</v>
      </c>
      <c r="T7517" t="s">
        <v>210</v>
      </c>
    </row>
    <row r="7518" spans="1:20" x14ac:dyDescent="0.35">
      <c r="A7518" t="s">
        <v>14791</v>
      </c>
      <c r="B7518" s="5" t="s">
        <v>32</v>
      </c>
      <c r="C7518" s="6">
        <v>118703</v>
      </c>
      <c r="D7518" t="s">
        <v>22</v>
      </c>
      <c r="E7518">
        <v>118703</v>
      </c>
      <c r="F7518" s="5" t="s">
        <v>66</v>
      </c>
      <c r="G7518" s="5" t="s">
        <v>24</v>
      </c>
      <c r="H7518" s="5" t="s">
        <v>191</v>
      </c>
      <c r="I7518" t="s">
        <v>26</v>
      </c>
      <c r="J7518" t="s">
        <v>191</v>
      </c>
      <c r="K7518">
        <v>50</v>
      </c>
      <c r="L7518" s="5" t="s">
        <v>14792</v>
      </c>
      <c r="M7518" s="5" t="s">
        <v>28</v>
      </c>
      <c r="N7518">
        <v>5</v>
      </c>
      <c r="O7518" t="s">
        <v>78</v>
      </c>
      <c r="P7518" s="1">
        <v>45574</v>
      </c>
      <c r="Q7518" s="1">
        <v>45630</v>
      </c>
      <c r="R7518">
        <v>536</v>
      </c>
      <c r="S7518" s="4">
        <v>5.4</v>
      </c>
      <c r="T7518" t="s">
        <v>210</v>
      </c>
    </row>
    <row r="7519" spans="1:20" x14ac:dyDescent="0.35">
      <c r="A7519" t="s">
        <v>14793</v>
      </c>
      <c r="B7519" s="5" t="s">
        <v>73</v>
      </c>
      <c r="C7519" s="6">
        <v>65083</v>
      </c>
      <c r="D7519" t="s">
        <v>22</v>
      </c>
      <c r="E7519">
        <v>65083</v>
      </c>
      <c r="F7519" s="5" t="s">
        <v>58</v>
      </c>
      <c r="G7519" s="5" t="s">
        <v>51</v>
      </c>
      <c r="H7519" s="5" t="s">
        <v>165</v>
      </c>
      <c r="I7519" t="s">
        <v>35</v>
      </c>
      <c r="J7519" t="s">
        <v>83</v>
      </c>
      <c r="K7519">
        <v>50</v>
      </c>
      <c r="L7519" s="5" t="s">
        <v>14794</v>
      </c>
      <c r="M7519" s="5" t="s">
        <v>37</v>
      </c>
      <c r="N7519">
        <v>1</v>
      </c>
      <c r="O7519" t="s">
        <v>147</v>
      </c>
      <c r="P7519" s="1">
        <v>45443</v>
      </c>
      <c r="Q7519" s="1">
        <v>45494</v>
      </c>
      <c r="R7519">
        <v>2356</v>
      </c>
      <c r="S7519" s="4">
        <v>7.8</v>
      </c>
      <c r="T7519" t="s">
        <v>108</v>
      </c>
    </row>
    <row r="7520" spans="1:20" x14ac:dyDescent="0.35">
      <c r="A7520" t="s">
        <v>14795</v>
      </c>
      <c r="B7520" s="5" t="s">
        <v>174</v>
      </c>
      <c r="C7520" s="6">
        <v>143495</v>
      </c>
      <c r="D7520" t="s">
        <v>22</v>
      </c>
      <c r="E7520">
        <v>143495</v>
      </c>
      <c r="F7520" s="5" t="s">
        <v>66</v>
      </c>
      <c r="G7520" s="5" t="s">
        <v>24</v>
      </c>
      <c r="H7520" s="5" t="s">
        <v>68</v>
      </c>
      <c r="I7520" t="s">
        <v>26</v>
      </c>
      <c r="J7520" t="s">
        <v>68</v>
      </c>
      <c r="K7520">
        <v>100</v>
      </c>
      <c r="L7520" s="5" t="s">
        <v>14796</v>
      </c>
      <c r="M7520" s="5" t="s">
        <v>54</v>
      </c>
      <c r="N7520">
        <v>8</v>
      </c>
      <c r="O7520" t="s">
        <v>78</v>
      </c>
      <c r="P7520" s="1">
        <v>45657</v>
      </c>
      <c r="Q7520" s="1">
        <v>45675</v>
      </c>
      <c r="R7520">
        <v>811</v>
      </c>
      <c r="S7520" s="4">
        <v>7.4</v>
      </c>
      <c r="T7520" t="s">
        <v>108</v>
      </c>
    </row>
    <row r="7521" spans="1:20" x14ac:dyDescent="0.35">
      <c r="A7521" t="s">
        <v>14797</v>
      </c>
      <c r="B7521" s="5" t="s">
        <v>179</v>
      </c>
      <c r="C7521" s="6">
        <v>158654</v>
      </c>
      <c r="D7521" t="s">
        <v>22</v>
      </c>
      <c r="E7521">
        <v>158654</v>
      </c>
      <c r="F7521" s="5" t="s">
        <v>66</v>
      </c>
      <c r="G7521" s="5" t="s">
        <v>51</v>
      </c>
      <c r="H7521" s="5" t="s">
        <v>68</v>
      </c>
      <c r="I7521" t="s">
        <v>35</v>
      </c>
      <c r="J7521" t="s">
        <v>68</v>
      </c>
      <c r="K7521">
        <v>50</v>
      </c>
      <c r="L7521" s="5" t="s">
        <v>14798</v>
      </c>
      <c r="M7521" s="5" t="s">
        <v>37</v>
      </c>
      <c r="N7521">
        <v>7</v>
      </c>
      <c r="O7521" t="s">
        <v>78</v>
      </c>
      <c r="P7521" s="1">
        <v>45593</v>
      </c>
      <c r="Q7521" s="1">
        <v>45647</v>
      </c>
      <c r="R7521">
        <v>1527</v>
      </c>
      <c r="S7521" s="4">
        <v>6.8</v>
      </c>
      <c r="T7521" t="s">
        <v>63</v>
      </c>
    </row>
    <row r="7522" spans="1:20" x14ac:dyDescent="0.35">
      <c r="A7522" t="s">
        <v>14799</v>
      </c>
      <c r="B7522" s="5" t="s">
        <v>32</v>
      </c>
      <c r="C7522" s="6">
        <v>76071</v>
      </c>
      <c r="D7522" t="s">
        <v>41</v>
      </c>
      <c r="E7522">
        <v>64660</v>
      </c>
      <c r="F7522" s="5" t="s">
        <v>50</v>
      </c>
      <c r="G7522" s="5" t="s">
        <v>51</v>
      </c>
      <c r="H7522" s="5" t="s">
        <v>126</v>
      </c>
      <c r="I7522" t="s">
        <v>44</v>
      </c>
      <c r="J7522" t="s">
        <v>126</v>
      </c>
      <c r="K7522">
        <v>100</v>
      </c>
      <c r="L7522" s="5" t="s">
        <v>14800</v>
      </c>
      <c r="M7522" s="5" t="s">
        <v>54</v>
      </c>
      <c r="N7522">
        <v>2</v>
      </c>
      <c r="O7522" t="s">
        <v>131</v>
      </c>
      <c r="P7522" s="1">
        <v>45481</v>
      </c>
      <c r="Q7522" s="1">
        <v>45518</v>
      </c>
      <c r="R7522">
        <v>688</v>
      </c>
      <c r="S7522" s="4">
        <v>8.4</v>
      </c>
      <c r="T7522" t="s">
        <v>30</v>
      </c>
    </row>
    <row r="7523" spans="1:20" x14ac:dyDescent="0.35">
      <c r="A7523" t="s">
        <v>14801</v>
      </c>
      <c r="B7523" s="5" t="s">
        <v>174</v>
      </c>
      <c r="C7523" s="6">
        <v>70355</v>
      </c>
      <c r="D7523" t="s">
        <v>22</v>
      </c>
      <c r="E7523">
        <v>70355</v>
      </c>
      <c r="F7523" s="5" t="s">
        <v>50</v>
      </c>
      <c r="G7523" s="5" t="s">
        <v>51</v>
      </c>
      <c r="H7523" s="5" t="s">
        <v>52</v>
      </c>
      <c r="I7523" t="s">
        <v>26</v>
      </c>
      <c r="J7523" t="s">
        <v>52</v>
      </c>
      <c r="K7523">
        <v>50</v>
      </c>
      <c r="L7523" s="5" t="s">
        <v>14802</v>
      </c>
      <c r="M7523" s="5" t="s">
        <v>28</v>
      </c>
      <c r="N7523">
        <v>2</v>
      </c>
      <c r="O7523" t="s">
        <v>71</v>
      </c>
      <c r="P7523" s="1">
        <v>45498</v>
      </c>
      <c r="Q7523" s="1">
        <v>45528</v>
      </c>
      <c r="R7523">
        <v>2367</v>
      </c>
      <c r="S7523" s="4">
        <v>5.2</v>
      </c>
      <c r="T7523" t="s">
        <v>95</v>
      </c>
    </row>
    <row r="7524" spans="1:20" x14ac:dyDescent="0.35">
      <c r="A7524" t="s">
        <v>14803</v>
      </c>
      <c r="B7524" s="5" t="s">
        <v>174</v>
      </c>
      <c r="C7524" s="6">
        <v>100575</v>
      </c>
      <c r="D7524" t="s">
        <v>74</v>
      </c>
      <c r="E7524">
        <v>125719</v>
      </c>
      <c r="F7524" s="5" t="s">
        <v>50</v>
      </c>
      <c r="G7524" s="5" t="s">
        <v>42</v>
      </c>
      <c r="H7524" s="5" t="s">
        <v>75</v>
      </c>
      <c r="I7524" t="s">
        <v>26</v>
      </c>
      <c r="J7524" t="s">
        <v>75</v>
      </c>
      <c r="K7524">
        <v>100</v>
      </c>
      <c r="L7524" s="5" t="s">
        <v>14804</v>
      </c>
      <c r="M7524" s="5" t="s">
        <v>54</v>
      </c>
      <c r="N7524">
        <v>2</v>
      </c>
      <c r="O7524" t="s">
        <v>172</v>
      </c>
      <c r="P7524" s="1">
        <v>45661</v>
      </c>
      <c r="Q7524" s="1">
        <v>45681</v>
      </c>
      <c r="R7524">
        <v>1421</v>
      </c>
      <c r="S7524" s="4">
        <v>6.6</v>
      </c>
      <c r="T7524" t="s">
        <v>63</v>
      </c>
    </row>
    <row r="7525" spans="1:20" x14ac:dyDescent="0.35">
      <c r="A7525" t="s">
        <v>14805</v>
      </c>
      <c r="B7525" s="5" t="s">
        <v>28800</v>
      </c>
      <c r="C7525" s="6">
        <v>137502</v>
      </c>
      <c r="D7525" t="s">
        <v>92</v>
      </c>
      <c r="E7525">
        <v>103127</v>
      </c>
      <c r="F7525" s="5" t="s">
        <v>66</v>
      </c>
      <c r="G7525" s="5" t="s">
        <v>51</v>
      </c>
      <c r="H7525" s="5" t="s">
        <v>93</v>
      </c>
      <c r="I7525" t="s">
        <v>26</v>
      </c>
      <c r="J7525" t="s">
        <v>93</v>
      </c>
      <c r="K7525">
        <v>50</v>
      </c>
      <c r="L7525" s="5" t="s">
        <v>3742</v>
      </c>
      <c r="M7525" s="5" t="s">
        <v>54</v>
      </c>
      <c r="N7525">
        <v>9</v>
      </c>
      <c r="O7525" t="s">
        <v>172</v>
      </c>
      <c r="P7525" s="1">
        <v>45497</v>
      </c>
      <c r="Q7525" s="1">
        <v>45537</v>
      </c>
      <c r="R7525">
        <v>1538</v>
      </c>
      <c r="S7525" s="4">
        <v>5.6</v>
      </c>
      <c r="T7525" t="s">
        <v>47</v>
      </c>
    </row>
    <row r="7526" spans="1:20" x14ac:dyDescent="0.35">
      <c r="A7526" t="s">
        <v>14806</v>
      </c>
      <c r="B7526" s="5" t="s">
        <v>174</v>
      </c>
      <c r="C7526" s="6">
        <v>76419</v>
      </c>
      <c r="D7526" t="s">
        <v>81</v>
      </c>
      <c r="E7526">
        <v>103166</v>
      </c>
      <c r="F7526" s="5" t="s">
        <v>58</v>
      </c>
      <c r="G7526" s="5" t="s">
        <v>59</v>
      </c>
      <c r="H7526" s="5" t="s">
        <v>82</v>
      </c>
      <c r="I7526" t="s">
        <v>26</v>
      </c>
      <c r="J7526" t="s">
        <v>82</v>
      </c>
      <c r="K7526">
        <v>0</v>
      </c>
      <c r="L7526" s="5" t="s">
        <v>14807</v>
      </c>
      <c r="M7526" s="5" t="s">
        <v>54</v>
      </c>
      <c r="N7526">
        <v>0</v>
      </c>
      <c r="O7526" t="s">
        <v>131</v>
      </c>
      <c r="P7526" s="1">
        <v>45578</v>
      </c>
      <c r="Q7526" s="1">
        <v>45651</v>
      </c>
      <c r="R7526">
        <v>925</v>
      </c>
      <c r="S7526" s="4">
        <v>9.1999999999999993</v>
      </c>
      <c r="T7526" t="s">
        <v>243</v>
      </c>
    </row>
    <row r="7527" spans="1:20" x14ac:dyDescent="0.35">
      <c r="A7527" t="s">
        <v>14808</v>
      </c>
      <c r="B7527" s="5" t="s">
        <v>28802</v>
      </c>
      <c r="C7527" s="6">
        <v>76902</v>
      </c>
      <c r="D7527" t="s">
        <v>22</v>
      </c>
      <c r="E7527">
        <v>76902</v>
      </c>
      <c r="F7527" s="5" t="s">
        <v>50</v>
      </c>
      <c r="G7527" s="5" t="s">
        <v>24</v>
      </c>
      <c r="H7527" s="5" t="s">
        <v>52</v>
      </c>
      <c r="I7527" t="s">
        <v>26</v>
      </c>
      <c r="J7527" t="s">
        <v>52</v>
      </c>
      <c r="K7527">
        <v>50</v>
      </c>
      <c r="L7527" s="5" t="s">
        <v>14809</v>
      </c>
      <c r="M7527" s="5" t="s">
        <v>54</v>
      </c>
      <c r="N7527">
        <v>4</v>
      </c>
      <c r="O7527" t="s">
        <v>131</v>
      </c>
      <c r="P7527" s="1">
        <v>45555</v>
      </c>
      <c r="Q7527" s="1">
        <v>45588</v>
      </c>
      <c r="R7527">
        <v>2336</v>
      </c>
      <c r="S7527" s="4">
        <v>8.8000000000000007</v>
      </c>
      <c r="T7527" t="s">
        <v>79</v>
      </c>
    </row>
    <row r="7528" spans="1:20" x14ac:dyDescent="0.35">
      <c r="A7528" t="s">
        <v>14810</v>
      </c>
      <c r="B7528" s="5" t="s">
        <v>28799</v>
      </c>
      <c r="C7528" s="6">
        <v>89926</v>
      </c>
      <c r="D7528" t="s">
        <v>22</v>
      </c>
      <c r="E7528">
        <v>89926</v>
      </c>
      <c r="F7528" s="5" t="s">
        <v>58</v>
      </c>
      <c r="G7528" s="5" t="s">
        <v>42</v>
      </c>
      <c r="H7528" s="5" t="s">
        <v>97</v>
      </c>
      <c r="I7528" t="s">
        <v>44</v>
      </c>
      <c r="J7528" t="s">
        <v>157</v>
      </c>
      <c r="K7528">
        <v>50</v>
      </c>
      <c r="L7528" s="5" t="s">
        <v>14811</v>
      </c>
      <c r="M7528" s="5" t="s">
        <v>54</v>
      </c>
      <c r="N7528">
        <v>1</v>
      </c>
      <c r="O7528" t="s">
        <v>167</v>
      </c>
      <c r="P7528" s="1">
        <v>45454</v>
      </c>
      <c r="Q7528" s="1">
        <v>45496</v>
      </c>
      <c r="R7528">
        <v>1513</v>
      </c>
      <c r="S7528" s="4">
        <v>7.4</v>
      </c>
      <c r="T7528" t="s">
        <v>153</v>
      </c>
    </row>
    <row r="7529" spans="1:20" x14ac:dyDescent="0.35">
      <c r="A7529" t="s">
        <v>14812</v>
      </c>
      <c r="B7529" s="5" t="s">
        <v>28802</v>
      </c>
      <c r="C7529" s="6">
        <v>213625</v>
      </c>
      <c r="D7529" t="s">
        <v>41</v>
      </c>
      <c r="E7529">
        <v>181581</v>
      </c>
      <c r="F7529" s="5" t="s">
        <v>23</v>
      </c>
      <c r="G7529" s="5" t="s">
        <v>59</v>
      </c>
      <c r="H7529" s="5" t="s">
        <v>126</v>
      </c>
      <c r="I7529" t="s">
        <v>44</v>
      </c>
      <c r="J7529" t="s">
        <v>299</v>
      </c>
      <c r="K7529">
        <v>50</v>
      </c>
      <c r="L7529" s="5" t="s">
        <v>14813</v>
      </c>
      <c r="M7529" s="5" t="s">
        <v>70</v>
      </c>
      <c r="N7529">
        <v>14</v>
      </c>
      <c r="O7529" t="s">
        <v>172</v>
      </c>
      <c r="P7529" s="1">
        <v>45549</v>
      </c>
      <c r="Q7529" s="1">
        <v>45609</v>
      </c>
      <c r="R7529">
        <v>2394</v>
      </c>
      <c r="S7529" s="4">
        <v>9.8000000000000007</v>
      </c>
      <c r="T7529" t="s">
        <v>55</v>
      </c>
    </row>
    <row r="7530" spans="1:20" x14ac:dyDescent="0.35">
      <c r="A7530" t="s">
        <v>14814</v>
      </c>
      <c r="B7530" s="5" t="s">
        <v>28802</v>
      </c>
      <c r="C7530" s="6">
        <v>160222</v>
      </c>
      <c r="D7530" t="s">
        <v>41</v>
      </c>
      <c r="E7530">
        <v>136189</v>
      </c>
      <c r="F7530" s="5" t="s">
        <v>23</v>
      </c>
      <c r="G7530" s="5" t="s">
        <v>51</v>
      </c>
      <c r="H7530" s="5" t="s">
        <v>151</v>
      </c>
      <c r="I7530" t="s">
        <v>35</v>
      </c>
      <c r="J7530" t="s">
        <v>151</v>
      </c>
      <c r="K7530">
        <v>50</v>
      </c>
      <c r="L7530" s="5" t="s">
        <v>14815</v>
      </c>
      <c r="M7530" s="5" t="s">
        <v>54</v>
      </c>
      <c r="N7530">
        <v>14</v>
      </c>
      <c r="O7530" t="s">
        <v>29</v>
      </c>
      <c r="P7530" s="1">
        <v>45298</v>
      </c>
      <c r="Q7530" s="1">
        <v>45354</v>
      </c>
      <c r="R7530">
        <v>885</v>
      </c>
      <c r="S7530" s="4">
        <v>8.1</v>
      </c>
      <c r="T7530" t="s">
        <v>210</v>
      </c>
    </row>
    <row r="7531" spans="1:20" x14ac:dyDescent="0.35">
      <c r="A7531" t="s">
        <v>14816</v>
      </c>
      <c r="B7531" s="5" t="s">
        <v>91</v>
      </c>
      <c r="C7531" s="6">
        <v>35947</v>
      </c>
      <c r="D7531" t="s">
        <v>22</v>
      </c>
      <c r="E7531">
        <v>35947</v>
      </c>
      <c r="F7531" s="5" t="s">
        <v>50</v>
      </c>
      <c r="G7531" s="5" t="s">
        <v>51</v>
      </c>
      <c r="H7531" s="5" t="s">
        <v>116</v>
      </c>
      <c r="I7531" t="s">
        <v>26</v>
      </c>
      <c r="J7531" t="s">
        <v>491</v>
      </c>
      <c r="K7531">
        <v>50</v>
      </c>
      <c r="L7531" s="5" t="s">
        <v>14817</v>
      </c>
      <c r="M7531" s="5" t="s">
        <v>54</v>
      </c>
      <c r="N7531">
        <v>4</v>
      </c>
      <c r="O7531" t="s">
        <v>62</v>
      </c>
      <c r="P7531" s="1">
        <v>45624</v>
      </c>
      <c r="Q7531" s="1">
        <v>45644</v>
      </c>
      <c r="R7531">
        <v>2230</v>
      </c>
      <c r="S7531" s="4">
        <v>5</v>
      </c>
      <c r="T7531" t="s">
        <v>118</v>
      </c>
    </row>
    <row r="7532" spans="1:20" x14ac:dyDescent="0.35">
      <c r="A7532" t="s">
        <v>14818</v>
      </c>
      <c r="B7532" s="5" t="s">
        <v>28802</v>
      </c>
      <c r="C7532" s="6">
        <v>53653</v>
      </c>
      <c r="D7532" t="s">
        <v>65</v>
      </c>
      <c r="E7532">
        <v>69749</v>
      </c>
      <c r="F7532" s="5" t="s">
        <v>58</v>
      </c>
      <c r="G7532" s="5" t="s">
        <v>42</v>
      </c>
      <c r="H7532" s="5" t="s">
        <v>67</v>
      </c>
      <c r="I7532" t="s">
        <v>44</v>
      </c>
      <c r="J7532" t="s">
        <v>629</v>
      </c>
      <c r="K7532">
        <v>0</v>
      </c>
      <c r="L7532" s="5" t="s">
        <v>14819</v>
      </c>
      <c r="M7532" s="5" t="s">
        <v>28</v>
      </c>
      <c r="N7532">
        <v>1</v>
      </c>
      <c r="O7532" t="s">
        <v>88</v>
      </c>
      <c r="P7532" s="1">
        <v>45581</v>
      </c>
      <c r="Q7532" s="1">
        <v>45649</v>
      </c>
      <c r="R7532">
        <v>2404</v>
      </c>
      <c r="S7532" s="4">
        <v>6.5</v>
      </c>
      <c r="T7532" t="s">
        <v>103</v>
      </c>
    </row>
    <row r="7533" spans="1:20" x14ac:dyDescent="0.35">
      <c r="A7533" t="s">
        <v>14820</v>
      </c>
      <c r="B7533" s="5" t="s">
        <v>217</v>
      </c>
      <c r="C7533" s="6">
        <v>108963</v>
      </c>
      <c r="D7533" t="s">
        <v>41</v>
      </c>
      <c r="E7533">
        <v>92619</v>
      </c>
      <c r="F7533" s="5" t="s">
        <v>66</v>
      </c>
      <c r="G7533" s="5" t="s">
        <v>42</v>
      </c>
      <c r="H7533" s="5" t="s">
        <v>126</v>
      </c>
      <c r="I7533" t="s">
        <v>26</v>
      </c>
      <c r="J7533" t="s">
        <v>291</v>
      </c>
      <c r="K7533">
        <v>0</v>
      </c>
      <c r="L7533" s="5" t="s">
        <v>443</v>
      </c>
      <c r="M7533" s="5" t="s">
        <v>28</v>
      </c>
      <c r="N7533">
        <v>7</v>
      </c>
      <c r="O7533" t="s">
        <v>107</v>
      </c>
      <c r="P7533" s="1">
        <v>45677</v>
      </c>
      <c r="Q7533" s="1">
        <v>45725</v>
      </c>
      <c r="R7533">
        <v>1210</v>
      </c>
      <c r="S7533" s="4">
        <v>8.1999999999999993</v>
      </c>
      <c r="T7533" t="s">
        <v>108</v>
      </c>
    </row>
    <row r="7534" spans="1:20" x14ac:dyDescent="0.35">
      <c r="A7534" t="s">
        <v>14821</v>
      </c>
      <c r="B7534" s="5" t="s">
        <v>28801</v>
      </c>
      <c r="C7534" s="6">
        <v>77378</v>
      </c>
      <c r="D7534" t="s">
        <v>22</v>
      </c>
      <c r="E7534">
        <v>77378</v>
      </c>
      <c r="F7534" s="5" t="s">
        <v>50</v>
      </c>
      <c r="G7534" s="5" t="s">
        <v>42</v>
      </c>
      <c r="H7534" s="5" t="s">
        <v>165</v>
      </c>
      <c r="I7534" t="s">
        <v>44</v>
      </c>
      <c r="J7534" t="s">
        <v>313</v>
      </c>
      <c r="K7534">
        <v>0</v>
      </c>
      <c r="L7534" s="5" t="s">
        <v>14822</v>
      </c>
      <c r="M7534" s="5" t="s">
        <v>54</v>
      </c>
      <c r="N7534">
        <v>4</v>
      </c>
      <c r="O7534" t="s">
        <v>135</v>
      </c>
      <c r="P7534" s="1">
        <v>45459</v>
      </c>
      <c r="Q7534" s="1">
        <v>45516</v>
      </c>
      <c r="R7534">
        <v>1392</v>
      </c>
      <c r="S7534" s="4">
        <v>5.7</v>
      </c>
      <c r="T7534" t="s">
        <v>63</v>
      </c>
    </row>
    <row r="7535" spans="1:20" x14ac:dyDescent="0.35">
      <c r="A7535" t="s">
        <v>14823</v>
      </c>
      <c r="B7535" s="5" t="s">
        <v>91</v>
      </c>
      <c r="C7535" s="6">
        <v>84375</v>
      </c>
      <c r="D7535" t="s">
        <v>41</v>
      </c>
      <c r="E7535">
        <v>71719</v>
      </c>
      <c r="F7535" s="5" t="s">
        <v>50</v>
      </c>
      <c r="G7535" s="5" t="s">
        <v>42</v>
      </c>
      <c r="H7535" s="5" t="s">
        <v>43</v>
      </c>
      <c r="I7535" t="s">
        <v>44</v>
      </c>
      <c r="J7535" t="s">
        <v>43</v>
      </c>
      <c r="K7535">
        <v>0</v>
      </c>
      <c r="L7535" s="5" t="s">
        <v>14824</v>
      </c>
      <c r="M7535" s="5" t="s">
        <v>54</v>
      </c>
      <c r="N7535">
        <v>4</v>
      </c>
      <c r="O7535" t="s">
        <v>112</v>
      </c>
      <c r="P7535" s="1">
        <v>45746</v>
      </c>
      <c r="Q7535" s="1">
        <v>45784</v>
      </c>
      <c r="R7535">
        <v>2486</v>
      </c>
      <c r="S7535" s="4">
        <v>7.8</v>
      </c>
      <c r="T7535" t="s">
        <v>63</v>
      </c>
    </row>
    <row r="7536" spans="1:20" x14ac:dyDescent="0.35">
      <c r="A7536" t="s">
        <v>14825</v>
      </c>
      <c r="B7536" s="5" t="s">
        <v>28802</v>
      </c>
      <c r="C7536" s="6">
        <v>212229</v>
      </c>
      <c r="D7536" t="s">
        <v>74</v>
      </c>
      <c r="E7536">
        <v>265286</v>
      </c>
      <c r="F7536" s="5" t="s">
        <v>23</v>
      </c>
      <c r="G7536" s="5" t="s">
        <v>42</v>
      </c>
      <c r="H7536" s="5" t="s">
        <v>75</v>
      </c>
      <c r="I7536" t="s">
        <v>35</v>
      </c>
      <c r="J7536" t="s">
        <v>75</v>
      </c>
      <c r="K7536">
        <v>0</v>
      </c>
      <c r="L7536" s="5" t="s">
        <v>14826</v>
      </c>
      <c r="M7536" s="5" t="s">
        <v>37</v>
      </c>
      <c r="N7536">
        <v>18</v>
      </c>
      <c r="O7536" t="s">
        <v>147</v>
      </c>
      <c r="P7536" s="1">
        <v>45565</v>
      </c>
      <c r="Q7536" s="1">
        <v>45623</v>
      </c>
      <c r="R7536">
        <v>1563</v>
      </c>
      <c r="S7536" s="4">
        <v>8.4</v>
      </c>
      <c r="T7536" t="s">
        <v>30</v>
      </c>
    </row>
    <row r="7537" spans="1:20" x14ac:dyDescent="0.35">
      <c r="A7537" t="s">
        <v>14827</v>
      </c>
      <c r="B7537" s="5" t="s">
        <v>28800</v>
      </c>
      <c r="C7537" s="6">
        <v>122917</v>
      </c>
      <c r="D7537" t="s">
        <v>22</v>
      </c>
      <c r="E7537">
        <v>122917</v>
      </c>
      <c r="F7537" s="5" t="s">
        <v>23</v>
      </c>
      <c r="G7537" s="5" t="s">
        <v>59</v>
      </c>
      <c r="H7537" s="5" t="s">
        <v>191</v>
      </c>
      <c r="I7537" t="s">
        <v>44</v>
      </c>
      <c r="J7537" t="s">
        <v>191</v>
      </c>
      <c r="K7537">
        <v>0</v>
      </c>
      <c r="L7537" s="5" t="s">
        <v>14828</v>
      </c>
      <c r="M7537" s="5" t="s">
        <v>54</v>
      </c>
      <c r="N7537">
        <v>14</v>
      </c>
      <c r="O7537" t="s">
        <v>71</v>
      </c>
      <c r="P7537" s="1">
        <v>45443</v>
      </c>
      <c r="Q7537" s="1">
        <v>45475</v>
      </c>
      <c r="R7537">
        <v>1245</v>
      </c>
      <c r="S7537" s="4">
        <v>8</v>
      </c>
      <c r="T7537" t="s">
        <v>63</v>
      </c>
    </row>
    <row r="7538" spans="1:20" x14ac:dyDescent="0.35">
      <c r="A7538" t="s">
        <v>14829</v>
      </c>
      <c r="B7538" s="5" t="s">
        <v>28799</v>
      </c>
      <c r="C7538" s="6">
        <v>75040</v>
      </c>
      <c r="D7538" t="s">
        <v>41</v>
      </c>
      <c r="E7538">
        <v>63784</v>
      </c>
      <c r="F7538" s="5" t="s">
        <v>58</v>
      </c>
      <c r="G7538" s="5" t="s">
        <v>42</v>
      </c>
      <c r="H7538" s="5" t="s">
        <v>60</v>
      </c>
      <c r="I7538" t="s">
        <v>35</v>
      </c>
      <c r="J7538" t="s">
        <v>60</v>
      </c>
      <c r="K7538">
        <v>50</v>
      </c>
      <c r="L7538" s="5" t="s">
        <v>14830</v>
      </c>
      <c r="M7538" s="5" t="s">
        <v>37</v>
      </c>
      <c r="N7538">
        <v>0</v>
      </c>
      <c r="O7538" t="s">
        <v>71</v>
      </c>
      <c r="P7538" s="1">
        <v>45294</v>
      </c>
      <c r="Q7538" s="1">
        <v>45315</v>
      </c>
      <c r="R7538">
        <v>843</v>
      </c>
      <c r="S7538" s="4">
        <v>6.2</v>
      </c>
      <c r="T7538" t="s">
        <v>108</v>
      </c>
    </row>
    <row r="7539" spans="1:20" x14ac:dyDescent="0.35">
      <c r="A7539" t="s">
        <v>14831</v>
      </c>
      <c r="B7539" s="5" t="s">
        <v>21</v>
      </c>
      <c r="C7539" s="6">
        <v>302015</v>
      </c>
      <c r="D7539" t="s">
        <v>22</v>
      </c>
      <c r="E7539">
        <v>302015</v>
      </c>
      <c r="F7539" s="5" t="s">
        <v>23</v>
      </c>
      <c r="G7539" s="5" t="s">
        <v>42</v>
      </c>
      <c r="H7539" s="5" t="s">
        <v>97</v>
      </c>
      <c r="I7539" t="s">
        <v>26</v>
      </c>
      <c r="J7539" t="s">
        <v>522</v>
      </c>
      <c r="K7539">
        <v>50</v>
      </c>
      <c r="L7539" s="5" t="s">
        <v>14832</v>
      </c>
      <c r="M7539" s="5" t="s">
        <v>70</v>
      </c>
      <c r="N7539">
        <v>11</v>
      </c>
      <c r="O7539" t="s">
        <v>29</v>
      </c>
      <c r="P7539" s="1">
        <v>45515</v>
      </c>
      <c r="Q7539" s="1">
        <v>45544</v>
      </c>
      <c r="R7539">
        <v>1447</v>
      </c>
      <c r="S7539" s="4">
        <v>5.2</v>
      </c>
      <c r="T7539" t="s">
        <v>30</v>
      </c>
    </row>
    <row r="7540" spans="1:20" x14ac:dyDescent="0.35">
      <c r="A7540" t="s">
        <v>14833</v>
      </c>
      <c r="B7540" s="5" t="s">
        <v>21</v>
      </c>
      <c r="C7540" s="6">
        <v>100206</v>
      </c>
      <c r="D7540" t="s">
        <v>41</v>
      </c>
      <c r="E7540">
        <v>85175</v>
      </c>
      <c r="F7540" s="5" t="s">
        <v>50</v>
      </c>
      <c r="G7540" s="5" t="s">
        <v>42</v>
      </c>
      <c r="H7540" s="5" t="s">
        <v>43</v>
      </c>
      <c r="I7540" t="s">
        <v>26</v>
      </c>
      <c r="J7540" t="s">
        <v>43</v>
      </c>
      <c r="K7540">
        <v>0</v>
      </c>
      <c r="L7540" s="5" t="s">
        <v>14834</v>
      </c>
      <c r="M7540" s="5" t="s">
        <v>37</v>
      </c>
      <c r="N7540">
        <v>3</v>
      </c>
      <c r="O7540" t="s">
        <v>62</v>
      </c>
      <c r="P7540" s="1">
        <v>45375</v>
      </c>
      <c r="Q7540" s="1">
        <v>45440</v>
      </c>
      <c r="R7540">
        <v>1544</v>
      </c>
      <c r="S7540" s="4">
        <v>6.6</v>
      </c>
      <c r="T7540" t="s">
        <v>30</v>
      </c>
    </row>
    <row r="7541" spans="1:20" x14ac:dyDescent="0.35">
      <c r="A7541" t="s">
        <v>14835</v>
      </c>
      <c r="B7541" s="5" t="s">
        <v>28800</v>
      </c>
      <c r="C7541" s="6">
        <v>74112</v>
      </c>
      <c r="D7541" t="s">
        <v>74</v>
      </c>
      <c r="E7541">
        <v>92640</v>
      </c>
      <c r="F7541" s="5" t="s">
        <v>58</v>
      </c>
      <c r="G7541" s="5" t="s">
        <v>51</v>
      </c>
      <c r="H7541" s="5" t="s">
        <v>75</v>
      </c>
      <c r="I7541" t="s">
        <v>26</v>
      </c>
      <c r="J7541" t="s">
        <v>522</v>
      </c>
      <c r="K7541">
        <v>100</v>
      </c>
      <c r="L7541" s="5" t="s">
        <v>14836</v>
      </c>
      <c r="M7541" s="5" t="s">
        <v>70</v>
      </c>
      <c r="N7541">
        <v>0</v>
      </c>
      <c r="O7541" t="s">
        <v>167</v>
      </c>
      <c r="P7541" s="1">
        <v>45449</v>
      </c>
      <c r="Q7541" s="1">
        <v>45504</v>
      </c>
      <c r="R7541">
        <v>1498</v>
      </c>
      <c r="S7541" s="4">
        <v>5.6</v>
      </c>
      <c r="T7541" t="s">
        <v>277</v>
      </c>
    </row>
    <row r="7542" spans="1:20" x14ac:dyDescent="0.35">
      <c r="A7542" t="s">
        <v>14837</v>
      </c>
      <c r="B7542" s="5" t="s">
        <v>40</v>
      </c>
      <c r="C7542" s="6">
        <v>52847</v>
      </c>
      <c r="D7542" t="s">
        <v>22</v>
      </c>
      <c r="E7542">
        <v>52847</v>
      </c>
      <c r="F7542" s="5" t="s">
        <v>66</v>
      </c>
      <c r="G7542" s="5" t="s">
        <v>51</v>
      </c>
      <c r="H7542" s="5" t="s">
        <v>116</v>
      </c>
      <c r="I7542" t="s">
        <v>35</v>
      </c>
      <c r="J7542" t="s">
        <v>116</v>
      </c>
      <c r="K7542">
        <v>0</v>
      </c>
      <c r="L7542" s="5" t="s">
        <v>14838</v>
      </c>
      <c r="M7542" s="5" t="s">
        <v>28</v>
      </c>
      <c r="N7542">
        <v>9</v>
      </c>
      <c r="O7542" t="s">
        <v>85</v>
      </c>
      <c r="P7542" s="1">
        <v>45404</v>
      </c>
      <c r="Q7542" s="1">
        <v>45427</v>
      </c>
      <c r="R7542">
        <v>614</v>
      </c>
      <c r="S7542" s="4">
        <v>8.4</v>
      </c>
      <c r="T7542" t="s">
        <v>153</v>
      </c>
    </row>
    <row r="7543" spans="1:20" x14ac:dyDescent="0.35">
      <c r="A7543" t="s">
        <v>14839</v>
      </c>
      <c r="B7543" s="5" t="s">
        <v>28802</v>
      </c>
      <c r="C7543" s="6">
        <v>121952</v>
      </c>
      <c r="D7543" t="s">
        <v>41</v>
      </c>
      <c r="E7543">
        <v>103659</v>
      </c>
      <c r="F7543" s="5" t="s">
        <v>66</v>
      </c>
      <c r="G7543" s="5" t="s">
        <v>42</v>
      </c>
      <c r="H7543" s="5" t="s">
        <v>151</v>
      </c>
      <c r="I7543" t="s">
        <v>26</v>
      </c>
      <c r="J7543" t="s">
        <v>151</v>
      </c>
      <c r="K7543">
        <v>0</v>
      </c>
      <c r="L7543" s="5" t="s">
        <v>14840</v>
      </c>
      <c r="M7543" s="5" t="s">
        <v>54</v>
      </c>
      <c r="N7543">
        <v>9</v>
      </c>
      <c r="O7543" t="s">
        <v>167</v>
      </c>
      <c r="P7543" s="1">
        <v>45325</v>
      </c>
      <c r="Q7543" s="1">
        <v>45390</v>
      </c>
      <c r="R7543">
        <v>808</v>
      </c>
      <c r="S7543" s="4">
        <v>10</v>
      </c>
      <c r="T7543" t="s">
        <v>210</v>
      </c>
    </row>
    <row r="7544" spans="1:20" x14ac:dyDescent="0.35">
      <c r="A7544" t="s">
        <v>14841</v>
      </c>
      <c r="B7544" s="5" t="s">
        <v>162</v>
      </c>
      <c r="C7544" s="6">
        <v>22932</v>
      </c>
      <c r="D7544" t="s">
        <v>22</v>
      </c>
      <c r="E7544">
        <v>22932</v>
      </c>
      <c r="F7544" s="5" t="s">
        <v>58</v>
      </c>
      <c r="G7544" s="5" t="s">
        <v>59</v>
      </c>
      <c r="H7544" s="5" t="s">
        <v>116</v>
      </c>
      <c r="I7544" t="s">
        <v>26</v>
      </c>
      <c r="J7544" t="s">
        <v>116</v>
      </c>
      <c r="K7544">
        <v>0</v>
      </c>
      <c r="L7544" s="5" t="s">
        <v>9465</v>
      </c>
      <c r="M7544" s="5" t="s">
        <v>37</v>
      </c>
      <c r="N7544">
        <v>1</v>
      </c>
      <c r="O7544" t="s">
        <v>71</v>
      </c>
      <c r="P7544" s="1">
        <v>45451</v>
      </c>
      <c r="Q7544" s="1">
        <v>45516</v>
      </c>
      <c r="R7544">
        <v>1556</v>
      </c>
      <c r="S7544" s="4">
        <v>7.3</v>
      </c>
      <c r="T7544" t="s">
        <v>38</v>
      </c>
    </row>
    <row r="7545" spans="1:20" x14ac:dyDescent="0.35">
      <c r="A7545" t="s">
        <v>14842</v>
      </c>
      <c r="B7545" s="5" t="s">
        <v>57</v>
      </c>
      <c r="C7545" s="6">
        <v>185551</v>
      </c>
      <c r="D7545" t="s">
        <v>22</v>
      </c>
      <c r="E7545">
        <v>185551</v>
      </c>
      <c r="F7545" s="5" t="s">
        <v>23</v>
      </c>
      <c r="G7545" s="5" t="s">
        <v>51</v>
      </c>
      <c r="H7545" s="5" t="s">
        <v>129</v>
      </c>
      <c r="I7545" t="s">
        <v>35</v>
      </c>
      <c r="J7545" t="s">
        <v>25</v>
      </c>
      <c r="K7545">
        <v>50</v>
      </c>
      <c r="L7545" s="5" t="s">
        <v>14843</v>
      </c>
      <c r="M7545" s="5" t="s">
        <v>37</v>
      </c>
      <c r="N7545">
        <v>12</v>
      </c>
      <c r="O7545" t="s">
        <v>141</v>
      </c>
      <c r="P7545" s="1">
        <v>45364</v>
      </c>
      <c r="Q7545" s="1">
        <v>45425</v>
      </c>
      <c r="R7545">
        <v>608</v>
      </c>
      <c r="S7545" s="4">
        <v>6.6</v>
      </c>
      <c r="T7545" t="s">
        <v>47</v>
      </c>
    </row>
    <row r="7546" spans="1:20" x14ac:dyDescent="0.35">
      <c r="A7546" t="s">
        <v>14844</v>
      </c>
      <c r="B7546" s="5" t="s">
        <v>217</v>
      </c>
      <c r="C7546" s="6">
        <v>144980</v>
      </c>
      <c r="D7546" t="s">
        <v>22</v>
      </c>
      <c r="E7546">
        <v>144980</v>
      </c>
      <c r="F7546" s="5" t="s">
        <v>23</v>
      </c>
      <c r="G7546" s="5" t="s">
        <v>51</v>
      </c>
      <c r="H7546" s="5" t="s">
        <v>165</v>
      </c>
      <c r="I7546" t="s">
        <v>26</v>
      </c>
      <c r="J7546" t="s">
        <v>76</v>
      </c>
      <c r="K7546">
        <v>50</v>
      </c>
      <c r="L7546" s="5" t="s">
        <v>14845</v>
      </c>
      <c r="M7546" s="5" t="s">
        <v>54</v>
      </c>
      <c r="N7546">
        <v>12</v>
      </c>
      <c r="O7546" t="s">
        <v>172</v>
      </c>
      <c r="P7546" s="1">
        <v>45767</v>
      </c>
      <c r="Q7546" s="1">
        <v>45801</v>
      </c>
      <c r="R7546">
        <v>1125</v>
      </c>
      <c r="S7546" s="4">
        <v>8.1999999999999993</v>
      </c>
      <c r="T7546" t="s">
        <v>210</v>
      </c>
    </row>
    <row r="7547" spans="1:20" x14ac:dyDescent="0.35">
      <c r="A7547" t="s">
        <v>14846</v>
      </c>
      <c r="B7547" s="5" t="s">
        <v>217</v>
      </c>
      <c r="C7547" s="6">
        <v>137887</v>
      </c>
      <c r="D7547" t="s">
        <v>22</v>
      </c>
      <c r="E7547">
        <v>137887</v>
      </c>
      <c r="F7547" s="5" t="s">
        <v>50</v>
      </c>
      <c r="G7547" s="5" t="s">
        <v>42</v>
      </c>
      <c r="H7547" s="5" t="s">
        <v>101</v>
      </c>
      <c r="I7547" t="s">
        <v>35</v>
      </c>
      <c r="J7547" t="s">
        <v>101</v>
      </c>
      <c r="K7547">
        <v>100</v>
      </c>
      <c r="L7547" s="5" t="s">
        <v>14847</v>
      </c>
      <c r="M7547" s="5" t="s">
        <v>70</v>
      </c>
      <c r="N7547">
        <v>4</v>
      </c>
      <c r="O7547" t="s">
        <v>88</v>
      </c>
      <c r="P7547" s="1">
        <v>45391</v>
      </c>
      <c r="Q7547" s="1">
        <v>45424</v>
      </c>
      <c r="R7547">
        <v>642</v>
      </c>
      <c r="S7547" s="4">
        <v>10</v>
      </c>
      <c r="T7547" t="s">
        <v>79</v>
      </c>
    </row>
    <row r="7548" spans="1:20" x14ac:dyDescent="0.35">
      <c r="A7548" t="s">
        <v>14848</v>
      </c>
      <c r="B7548" s="5" t="s">
        <v>105</v>
      </c>
      <c r="C7548" s="6">
        <v>26422</v>
      </c>
      <c r="D7548" t="s">
        <v>22</v>
      </c>
      <c r="E7548">
        <v>26422</v>
      </c>
      <c r="F7548" s="5" t="s">
        <v>58</v>
      </c>
      <c r="G7548" s="5" t="s">
        <v>59</v>
      </c>
      <c r="H7548" s="5" t="s">
        <v>157</v>
      </c>
      <c r="I7548" t="s">
        <v>44</v>
      </c>
      <c r="J7548" t="s">
        <v>1449</v>
      </c>
      <c r="K7548">
        <v>100</v>
      </c>
      <c r="L7548" s="5" t="s">
        <v>14849</v>
      </c>
      <c r="M7548" s="5" t="s">
        <v>70</v>
      </c>
      <c r="N7548">
        <v>0</v>
      </c>
      <c r="O7548" t="s">
        <v>71</v>
      </c>
      <c r="P7548" s="1">
        <v>45671</v>
      </c>
      <c r="Q7548" s="1">
        <v>45687</v>
      </c>
      <c r="R7548">
        <v>1300</v>
      </c>
      <c r="S7548" s="4">
        <v>8.4</v>
      </c>
      <c r="T7548" t="s">
        <v>153</v>
      </c>
    </row>
    <row r="7549" spans="1:20" x14ac:dyDescent="0.35">
      <c r="A7549" t="s">
        <v>14850</v>
      </c>
      <c r="B7549" s="5" t="s">
        <v>145</v>
      </c>
      <c r="C7549" s="6">
        <v>92812</v>
      </c>
      <c r="D7549" t="s">
        <v>22</v>
      </c>
      <c r="E7549">
        <v>92812</v>
      </c>
      <c r="F7549" s="5" t="s">
        <v>58</v>
      </c>
      <c r="G7549" s="5" t="s">
        <v>51</v>
      </c>
      <c r="H7549" s="5" t="s">
        <v>101</v>
      </c>
      <c r="I7549" t="s">
        <v>26</v>
      </c>
      <c r="J7549" t="s">
        <v>101</v>
      </c>
      <c r="K7549">
        <v>100</v>
      </c>
      <c r="L7549" s="5" t="s">
        <v>14851</v>
      </c>
      <c r="M7549" s="5" t="s">
        <v>70</v>
      </c>
      <c r="N7549">
        <v>0</v>
      </c>
      <c r="O7549" t="s">
        <v>147</v>
      </c>
      <c r="P7549" s="1">
        <v>45644</v>
      </c>
      <c r="Q7549" s="1">
        <v>45708</v>
      </c>
      <c r="R7549">
        <v>1521</v>
      </c>
      <c r="S7549" s="4">
        <v>7.3</v>
      </c>
      <c r="T7549" t="s">
        <v>30</v>
      </c>
    </row>
    <row r="7550" spans="1:20" x14ac:dyDescent="0.35">
      <c r="A7550" t="s">
        <v>14852</v>
      </c>
      <c r="B7550" s="5" t="s">
        <v>28801</v>
      </c>
      <c r="C7550" s="6">
        <v>60930</v>
      </c>
      <c r="D7550" t="s">
        <v>22</v>
      </c>
      <c r="E7550">
        <v>60930</v>
      </c>
      <c r="F7550" s="5" t="s">
        <v>50</v>
      </c>
      <c r="G7550" s="5" t="s">
        <v>59</v>
      </c>
      <c r="H7550" s="5" t="s">
        <v>165</v>
      </c>
      <c r="I7550" t="s">
        <v>44</v>
      </c>
      <c r="J7550" t="s">
        <v>165</v>
      </c>
      <c r="K7550">
        <v>0</v>
      </c>
      <c r="L7550" s="5" t="s">
        <v>14853</v>
      </c>
      <c r="M7550" s="5" t="s">
        <v>37</v>
      </c>
      <c r="N7550">
        <v>3</v>
      </c>
      <c r="O7550" t="s">
        <v>112</v>
      </c>
      <c r="P7550" s="1">
        <v>45621</v>
      </c>
      <c r="Q7550" s="1">
        <v>45680</v>
      </c>
      <c r="R7550">
        <v>1040</v>
      </c>
      <c r="S7550" s="4">
        <v>7.5</v>
      </c>
      <c r="T7550" t="s">
        <v>108</v>
      </c>
    </row>
    <row r="7551" spans="1:20" x14ac:dyDescent="0.35">
      <c r="A7551" t="s">
        <v>14854</v>
      </c>
      <c r="B7551" s="5" t="s">
        <v>145</v>
      </c>
      <c r="C7551" s="6">
        <v>218956</v>
      </c>
      <c r="D7551" t="s">
        <v>22</v>
      </c>
      <c r="E7551">
        <v>218956</v>
      </c>
      <c r="F7551" s="5" t="s">
        <v>23</v>
      </c>
      <c r="G7551" s="5" t="s">
        <v>24</v>
      </c>
      <c r="H7551" s="5" t="s">
        <v>52</v>
      </c>
      <c r="I7551" t="s">
        <v>26</v>
      </c>
      <c r="J7551" t="s">
        <v>52</v>
      </c>
      <c r="K7551">
        <v>50</v>
      </c>
      <c r="L7551" s="5" t="s">
        <v>14855</v>
      </c>
      <c r="M7551" s="5" t="s">
        <v>54</v>
      </c>
      <c r="N7551">
        <v>18</v>
      </c>
      <c r="O7551" t="s">
        <v>131</v>
      </c>
      <c r="P7551" s="1">
        <v>45312</v>
      </c>
      <c r="Q7551" s="1">
        <v>45364</v>
      </c>
      <c r="R7551">
        <v>1594</v>
      </c>
      <c r="S7551" s="4">
        <v>8.8000000000000007</v>
      </c>
      <c r="T7551" t="s">
        <v>277</v>
      </c>
    </row>
    <row r="7552" spans="1:20" x14ac:dyDescent="0.35">
      <c r="A7552" t="s">
        <v>14856</v>
      </c>
      <c r="B7552" s="5" t="s">
        <v>21</v>
      </c>
      <c r="C7552" s="6">
        <v>75273</v>
      </c>
      <c r="D7552" t="s">
        <v>22</v>
      </c>
      <c r="E7552">
        <v>75273</v>
      </c>
      <c r="F7552" s="5" t="s">
        <v>50</v>
      </c>
      <c r="G7552" s="5" t="s">
        <v>42</v>
      </c>
      <c r="H7552" s="5" t="s">
        <v>191</v>
      </c>
      <c r="I7552" t="s">
        <v>26</v>
      </c>
      <c r="J7552" t="s">
        <v>191</v>
      </c>
      <c r="K7552">
        <v>50</v>
      </c>
      <c r="L7552" s="5" t="s">
        <v>14857</v>
      </c>
      <c r="M7552" s="5" t="s">
        <v>54</v>
      </c>
      <c r="N7552">
        <v>4</v>
      </c>
      <c r="O7552" t="s">
        <v>29</v>
      </c>
      <c r="P7552" s="1">
        <v>45551</v>
      </c>
      <c r="Q7552" s="1">
        <v>45583</v>
      </c>
      <c r="R7552">
        <v>801</v>
      </c>
      <c r="S7552" s="4">
        <v>6</v>
      </c>
      <c r="T7552" t="s">
        <v>243</v>
      </c>
    </row>
    <row r="7553" spans="1:20" x14ac:dyDescent="0.35">
      <c r="A7553" t="s">
        <v>14858</v>
      </c>
      <c r="B7553" s="5" t="s">
        <v>179</v>
      </c>
      <c r="C7553" s="6">
        <v>49221</v>
      </c>
      <c r="D7553" t="s">
        <v>22</v>
      </c>
      <c r="E7553">
        <v>49221</v>
      </c>
      <c r="F7553" s="5" t="s">
        <v>50</v>
      </c>
      <c r="G7553" s="5" t="s">
        <v>42</v>
      </c>
      <c r="H7553" s="5" t="s">
        <v>157</v>
      </c>
      <c r="I7553" t="s">
        <v>26</v>
      </c>
      <c r="J7553" t="s">
        <v>157</v>
      </c>
      <c r="K7553">
        <v>0</v>
      </c>
      <c r="L7553" s="5" t="s">
        <v>14859</v>
      </c>
      <c r="M7553" s="5" t="s">
        <v>28</v>
      </c>
      <c r="N7553">
        <v>2</v>
      </c>
      <c r="O7553" t="s">
        <v>135</v>
      </c>
      <c r="P7553" s="1">
        <v>45532</v>
      </c>
      <c r="Q7553" s="1">
        <v>45568</v>
      </c>
      <c r="R7553">
        <v>1967</v>
      </c>
      <c r="S7553" s="4">
        <v>5.6</v>
      </c>
      <c r="T7553" t="s">
        <v>79</v>
      </c>
    </row>
    <row r="7554" spans="1:20" x14ac:dyDescent="0.35">
      <c r="A7554" t="s">
        <v>14860</v>
      </c>
      <c r="B7554" s="5" t="s">
        <v>57</v>
      </c>
      <c r="C7554" s="6">
        <v>199243</v>
      </c>
      <c r="D7554" t="s">
        <v>41</v>
      </c>
      <c r="E7554">
        <v>169357</v>
      </c>
      <c r="F7554" s="5" t="s">
        <v>23</v>
      </c>
      <c r="G7554" s="5" t="s">
        <v>59</v>
      </c>
      <c r="H7554" s="5" t="s">
        <v>43</v>
      </c>
      <c r="I7554" t="s">
        <v>35</v>
      </c>
      <c r="J7554" t="s">
        <v>410</v>
      </c>
      <c r="K7554">
        <v>0</v>
      </c>
      <c r="L7554" s="5" t="s">
        <v>14861</v>
      </c>
      <c r="M7554" s="5" t="s">
        <v>37</v>
      </c>
      <c r="N7554">
        <v>13</v>
      </c>
      <c r="O7554" t="s">
        <v>135</v>
      </c>
      <c r="P7554" s="1">
        <v>45657</v>
      </c>
      <c r="Q7554" s="1">
        <v>45673</v>
      </c>
      <c r="R7554">
        <v>1820</v>
      </c>
      <c r="S7554" s="4">
        <v>9.5</v>
      </c>
      <c r="T7554" t="s">
        <v>63</v>
      </c>
    </row>
    <row r="7555" spans="1:20" x14ac:dyDescent="0.35">
      <c r="A7555" t="s">
        <v>14862</v>
      </c>
      <c r="B7555" s="5" t="s">
        <v>217</v>
      </c>
      <c r="C7555" s="6">
        <v>98108</v>
      </c>
      <c r="D7555" t="s">
        <v>22</v>
      </c>
      <c r="E7555">
        <v>98108</v>
      </c>
      <c r="F7555" s="5" t="s">
        <v>66</v>
      </c>
      <c r="G7555" s="5" t="s">
        <v>42</v>
      </c>
      <c r="H7555" s="5" t="s">
        <v>129</v>
      </c>
      <c r="I7555" t="s">
        <v>44</v>
      </c>
      <c r="J7555" t="s">
        <v>129</v>
      </c>
      <c r="K7555">
        <v>0</v>
      </c>
      <c r="L7555" s="5" t="s">
        <v>14863</v>
      </c>
      <c r="M7555" s="5" t="s">
        <v>54</v>
      </c>
      <c r="N7555">
        <v>8</v>
      </c>
      <c r="O7555" t="s">
        <v>112</v>
      </c>
      <c r="P7555" s="1">
        <v>45584</v>
      </c>
      <c r="Q7555" s="1">
        <v>45643</v>
      </c>
      <c r="R7555">
        <v>710</v>
      </c>
      <c r="S7555" s="4">
        <v>7.6</v>
      </c>
      <c r="T7555" t="s">
        <v>79</v>
      </c>
    </row>
    <row r="7556" spans="1:20" x14ac:dyDescent="0.35">
      <c r="A7556" t="s">
        <v>14864</v>
      </c>
      <c r="B7556" s="5" t="s">
        <v>105</v>
      </c>
      <c r="C7556" s="6">
        <v>251392</v>
      </c>
      <c r="D7556" t="s">
        <v>41</v>
      </c>
      <c r="E7556">
        <v>213683</v>
      </c>
      <c r="F7556" s="5" t="s">
        <v>23</v>
      </c>
      <c r="G7556" s="5" t="s">
        <v>59</v>
      </c>
      <c r="H7556" s="5" t="s">
        <v>60</v>
      </c>
      <c r="I7556" t="s">
        <v>35</v>
      </c>
      <c r="J7556" t="s">
        <v>60</v>
      </c>
      <c r="K7556">
        <v>0</v>
      </c>
      <c r="L7556" s="5" t="s">
        <v>6318</v>
      </c>
      <c r="M7556" s="5" t="s">
        <v>54</v>
      </c>
      <c r="N7556">
        <v>13</v>
      </c>
      <c r="O7556" t="s">
        <v>78</v>
      </c>
      <c r="P7556" s="1">
        <v>45749</v>
      </c>
      <c r="Q7556" s="1">
        <v>45809</v>
      </c>
      <c r="R7556">
        <v>1365</v>
      </c>
      <c r="S7556" s="4">
        <v>6.9</v>
      </c>
      <c r="T7556" t="s">
        <v>210</v>
      </c>
    </row>
    <row r="7557" spans="1:20" x14ac:dyDescent="0.35">
      <c r="A7557" t="s">
        <v>14865</v>
      </c>
      <c r="B7557" s="5" t="s">
        <v>32</v>
      </c>
      <c r="C7557" s="6">
        <v>102675</v>
      </c>
      <c r="D7557" t="s">
        <v>65</v>
      </c>
      <c r="E7557">
        <v>133478</v>
      </c>
      <c r="F7557" s="5" t="s">
        <v>66</v>
      </c>
      <c r="G7557" s="5" t="s">
        <v>42</v>
      </c>
      <c r="H7557" s="5" t="s">
        <v>67</v>
      </c>
      <c r="I7557" t="s">
        <v>44</v>
      </c>
      <c r="J7557" t="s">
        <v>480</v>
      </c>
      <c r="K7557">
        <v>50</v>
      </c>
      <c r="L7557" s="5" t="s">
        <v>14866</v>
      </c>
      <c r="M7557" s="5" t="s">
        <v>28</v>
      </c>
      <c r="N7557">
        <v>8</v>
      </c>
      <c r="O7557" t="s">
        <v>46</v>
      </c>
      <c r="P7557" s="1">
        <v>45442</v>
      </c>
      <c r="Q7557" s="1">
        <v>45457</v>
      </c>
      <c r="R7557">
        <v>2253</v>
      </c>
      <c r="S7557" s="4">
        <v>8.5</v>
      </c>
      <c r="T7557" t="s">
        <v>103</v>
      </c>
    </row>
    <row r="7558" spans="1:20" x14ac:dyDescent="0.35">
      <c r="A7558" t="s">
        <v>14867</v>
      </c>
      <c r="B7558" s="5" t="s">
        <v>217</v>
      </c>
      <c r="C7558" s="6">
        <v>289291</v>
      </c>
      <c r="D7558" t="s">
        <v>33</v>
      </c>
      <c r="E7558">
        <v>31822010</v>
      </c>
      <c r="F7558" s="5" t="s">
        <v>23</v>
      </c>
      <c r="G7558" s="5" t="s">
        <v>24</v>
      </c>
      <c r="H7558" s="5" t="s">
        <v>34</v>
      </c>
      <c r="I7558" t="s">
        <v>35</v>
      </c>
      <c r="J7558" t="s">
        <v>34</v>
      </c>
      <c r="K7558">
        <v>50</v>
      </c>
      <c r="L7558" s="5" t="s">
        <v>14868</v>
      </c>
      <c r="M7558" s="5" t="s">
        <v>70</v>
      </c>
      <c r="N7558">
        <v>16</v>
      </c>
      <c r="O7558" t="s">
        <v>88</v>
      </c>
      <c r="P7558" s="1">
        <v>45639</v>
      </c>
      <c r="Q7558" s="1">
        <v>45675</v>
      </c>
      <c r="R7558">
        <v>537</v>
      </c>
      <c r="S7558" s="4">
        <v>5.7</v>
      </c>
      <c r="T7558" t="s">
        <v>47</v>
      </c>
    </row>
    <row r="7559" spans="1:20" x14ac:dyDescent="0.35">
      <c r="A7559" t="s">
        <v>14869</v>
      </c>
      <c r="B7559" s="5" t="s">
        <v>73</v>
      </c>
      <c r="C7559" s="6">
        <v>58763</v>
      </c>
      <c r="D7559" t="s">
        <v>65</v>
      </c>
      <c r="E7559">
        <v>76392</v>
      </c>
      <c r="F7559" s="5" t="s">
        <v>58</v>
      </c>
      <c r="G7559" s="5" t="s">
        <v>59</v>
      </c>
      <c r="H7559" s="5" t="s">
        <v>67</v>
      </c>
      <c r="I7559" t="s">
        <v>44</v>
      </c>
      <c r="J7559" t="s">
        <v>67</v>
      </c>
      <c r="K7559">
        <v>100</v>
      </c>
      <c r="L7559" s="5" t="s">
        <v>9213</v>
      </c>
      <c r="M7559" s="5" t="s">
        <v>70</v>
      </c>
      <c r="N7559">
        <v>1</v>
      </c>
      <c r="O7559" t="s">
        <v>172</v>
      </c>
      <c r="P7559" s="1">
        <v>45617</v>
      </c>
      <c r="Q7559" s="1">
        <v>45656</v>
      </c>
      <c r="R7559">
        <v>1146</v>
      </c>
      <c r="S7559" s="4">
        <v>8.1</v>
      </c>
      <c r="T7559" t="s">
        <v>243</v>
      </c>
    </row>
    <row r="7560" spans="1:20" x14ac:dyDescent="0.35">
      <c r="A7560" t="s">
        <v>14870</v>
      </c>
      <c r="B7560" s="5" t="s">
        <v>91</v>
      </c>
      <c r="C7560" s="6">
        <v>119668</v>
      </c>
      <c r="D7560" t="s">
        <v>22</v>
      </c>
      <c r="E7560">
        <v>119668</v>
      </c>
      <c r="F7560" s="5" t="s">
        <v>66</v>
      </c>
      <c r="G7560" s="5" t="s">
        <v>24</v>
      </c>
      <c r="H7560" s="5" t="s">
        <v>191</v>
      </c>
      <c r="I7560" t="s">
        <v>26</v>
      </c>
      <c r="J7560" t="s">
        <v>304</v>
      </c>
      <c r="K7560">
        <v>0</v>
      </c>
      <c r="L7560" s="5" t="s">
        <v>14871</v>
      </c>
      <c r="M7560" s="5" t="s">
        <v>37</v>
      </c>
      <c r="N7560">
        <v>8</v>
      </c>
      <c r="O7560" t="s">
        <v>62</v>
      </c>
      <c r="P7560" s="1">
        <v>45561</v>
      </c>
      <c r="Q7560" s="1">
        <v>45608</v>
      </c>
      <c r="R7560">
        <v>986</v>
      </c>
      <c r="S7560" s="4">
        <v>6.9</v>
      </c>
      <c r="T7560" t="s">
        <v>103</v>
      </c>
    </row>
    <row r="7561" spans="1:20" x14ac:dyDescent="0.35">
      <c r="A7561" t="s">
        <v>14872</v>
      </c>
      <c r="B7561" s="5" t="s">
        <v>21</v>
      </c>
      <c r="C7561" s="6">
        <v>50856</v>
      </c>
      <c r="D7561" t="s">
        <v>81</v>
      </c>
      <c r="E7561">
        <v>68656</v>
      </c>
      <c r="F7561" s="5" t="s">
        <v>58</v>
      </c>
      <c r="G7561" s="5" t="s">
        <v>59</v>
      </c>
      <c r="H7561" s="5" t="s">
        <v>82</v>
      </c>
      <c r="I7561" t="s">
        <v>44</v>
      </c>
      <c r="J7561" t="s">
        <v>1211</v>
      </c>
      <c r="K7561">
        <v>0</v>
      </c>
      <c r="L7561" s="5" t="s">
        <v>14873</v>
      </c>
      <c r="M7561" s="5" t="s">
        <v>28</v>
      </c>
      <c r="N7561">
        <v>1</v>
      </c>
      <c r="O7561" t="s">
        <v>88</v>
      </c>
      <c r="P7561" s="1">
        <v>45607</v>
      </c>
      <c r="Q7561" s="1">
        <v>45628</v>
      </c>
      <c r="R7561">
        <v>1490</v>
      </c>
      <c r="S7561" s="4">
        <v>7.7</v>
      </c>
      <c r="T7561" t="s">
        <v>277</v>
      </c>
    </row>
    <row r="7562" spans="1:20" x14ac:dyDescent="0.35">
      <c r="A7562" t="s">
        <v>14874</v>
      </c>
      <c r="B7562" s="5" t="s">
        <v>145</v>
      </c>
      <c r="C7562" s="6">
        <v>98859</v>
      </c>
      <c r="D7562" t="s">
        <v>22</v>
      </c>
      <c r="E7562">
        <v>98859</v>
      </c>
      <c r="F7562" s="5" t="s">
        <v>50</v>
      </c>
      <c r="G7562" s="5" t="s">
        <v>59</v>
      </c>
      <c r="H7562" s="5" t="s">
        <v>68</v>
      </c>
      <c r="I7562" t="s">
        <v>44</v>
      </c>
      <c r="J7562" t="s">
        <v>68</v>
      </c>
      <c r="K7562">
        <v>50</v>
      </c>
      <c r="L7562" s="5" t="s">
        <v>14875</v>
      </c>
      <c r="M7562" s="5" t="s">
        <v>70</v>
      </c>
      <c r="N7562">
        <v>3</v>
      </c>
      <c r="O7562" t="s">
        <v>147</v>
      </c>
      <c r="P7562" s="1">
        <v>45773</v>
      </c>
      <c r="Q7562" s="1">
        <v>45846</v>
      </c>
      <c r="R7562">
        <v>932</v>
      </c>
      <c r="S7562" s="4">
        <v>7</v>
      </c>
      <c r="T7562" t="s">
        <v>118</v>
      </c>
    </row>
    <row r="7563" spans="1:20" x14ac:dyDescent="0.35">
      <c r="A7563" t="s">
        <v>14876</v>
      </c>
      <c r="B7563" s="5" t="s">
        <v>105</v>
      </c>
      <c r="C7563" s="6">
        <v>276933</v>
      </c>
      <c r="D7563" t="s">
        <v>22</v>
      </c>
      <c r="E7563">
        <v>276933</v>
      </c>
      <c r="F7563" s="5" t="s">
        <v>23</v>
      </c>
      <c r="G7563" s="5" t="s">
        <v>59</v>
      </c>
      <c r="H7563" s="5" t="s">
        <v>97</v>
      </c>
      <c r="I7563" t="s">
        <v>26</v>
      </c>
      <c r="J7563" t="s">
        <v>97</v>
      </c>
      <c r="K7563">
        <v>50</v>
      </c>
      <c r="L7563" s="5" t="s">
        <v>14877</v>
      </c>
      <c r="M7563" s="5" t="s">
        <v>54</v>
      </c>
      <c r="N7563">
        <v>14</v>
      </c>
      <c r="O7563" t="s">
        <v>172</v>
      </c>
      <c r="P7563" s="1">
        <v>45563</v>
      </c>
      <c r="Q7563" s="1">
        <v>45629</v>
      </c>
      <c r="R7563">
        <v>2353</v>
      </c>
      <c r="S7563" s="4">
        <v>9.1999999999999993</v>
      </c>
      <c r="T7563" t="s">
        <v>136</v>
      </c>
    </row>
    <row r="7564" spans="1:20" x14ac:dyDescent="0.35">
      <c r="A7564" t="s">
        <v>14878</v>
      </c>
      <c r="B7564" s="5" t="s">
        <v>28802</v>
      </c>
      <c r="C7564" s="6">
        <v>154287</v>
      </c>
      <c r="D7564" t="s">
        <v>22</v>
      </c>
      <c r="E7564">
        <v>154287</v>
      </c>
      <c r="F7564" s="5" t="s">
        <v>66</v>
      </c>
      <c r="G7564" s="5" t="s">
        <v>59</v>
      </c>
      <c r="H7564" s="5" t="s">
        <v>68</v>
      </c>
      <c r="I7564" t="s">
        <v>44</v>
      </c>
      <c r="J7564" t="s">
        <v>68</v>
      </c>
      <c r="K7564">
        <v>0</v>
      </c>
      <c r="L7564" s="5" t="s">
        <v>14879</v>
      </c>
      <c r="M7564" s="5" t="s">
        <v>54</v>
      </c>
      <c r="N7564">
        <v>7</v>
      </c>
      <c r="O7564" t="s">
        <v>78</v>
      </c>
      <c r="P7564" s="1">
        <v>45328</v>
      </c>
      <c r="Q7564" s="1">
        <v>45391</v>
      </c>
      <c r="R7564">
        <v>1675</v>
      </c>
      <c r="S7564" s="4">
        <v>5.0999999999999996</v>
      </c>
      <c r="T7564" t="s">
        <v>210</v>
      </c>
    </row>
    <row r="7565" spans="1:20" x14ac:dyDescent="0.35">
      <c r="A7565" t="s">
        <v>14880</v>
      </c>
      <c r="B7565" s="5" t="s">
        <v>28799</v>
      </c>
      <c r="C7565" s="6">
        <v>185605</v>
      </c>
      <c r="D7565" t="s">
        <v>41</v>
      </c>
      <c r="E7565">
        <v>157764</v>
      </c>
      <c r="F7565" s="5" t="s">
        <v>23</v>
      </c>
      <c r="G7565" s="5" t="s">
        <v>51</v>
      </c>
      <c r="H7565" s="5" t="s">
        <v>43</v>
      </c>
      <c r="I7565" t="s">
        <v>26</v>
      </c>
      <c r="J7565" t="s">
        <v>116</v>
      </c>
      <c r="K7565">
        <v>0</v>
      </c>
      <c r="L7565" s="5" t="s">
        <v>14881</v>
      </c>
      <c r="M7565" s="5" t="s">
        <v>70</v>
      </c>
      <c r="N7565">
        <v>11</v>
      </c>
      <c r="O7565" t="s">
        <v>112</v>
      </c>
      <c r="P7565" s="1">
        <v>45578</v>
      </c>
      <c r="Q7565" s="1">
        <v>45598</v>
      </c>
      <c r="R7565">
        <v>2420</v>
      </c>
      <c r="S7565" s="4">
        <v>7.4</v>
      </c>
      <c r="T7565" t="s">
        <v>108</v>
      </c>
    </row>
    <row r="7566" spans="1:20" x14ac:dyDescent="0.35">
      <c r="A7566" t="s">
        <v>14882</v>
      </c>
      <c r="B7566" s="5" t="s">
        <v>49</v>
      </c>
      <c r="C7566" s="6">
        <v>147217</v>
      </c>
      <c r="D7566" t="s">
        <v>81</v>
      </c>
      <c r="E7566">
        <v>198743</v>
      </c>
      <c r="F7566" s="5" t="s">
        <v>23</v>
      </c>
      <c r="G7566" s="5" t="s">
        <v>24</v>
      </c>
      <c r="H7566" s="5" t="s">
        <v>82</v>
      </c>
      <c r="I7566" t="s">
        <v>26</v>
      </c>
      <c r="J7566" t="s">
        <v>82</v>
      </c>
      <c r="K7566">
        <v>50</v>
      </c>
      <c r="L7566" s="5" t="s">
        <v>14883</v>
      </c>
      <c r="M7566" s="5" t="s">
        <v>37</v>
      </c>
      <c r="N7566">
        <v>13</v>
      </c>
      <c r="O7566" t="s">
        <v>141</v>
      </c>
      <c r="P7566" s="1">
        <v>45629</v>
      </c>
      <c r="Q7566" s="1">
        <v>45680</v>
      </c>
      <c r="R7566">
        <v>1945</v>
      </c>
      <c r="S7566" s="4">
        <v>6.1</v>
      </c>
      <c r="T7566" t="s">
        <v>55</v>
      </c>
    </row>
    <row r="7567" spans="1:20" x14ac:dyDescent="0.35">
      <c r="A7567" t="s">
        <v>14884</v>
      </c>
      <c r="B7567" s="5" t="s">
        <v>91</v>
      </c>
      <c r="C7567" s="6">
        <v>84531</v>
      </c>
      <c r="D7567" t="s">
        <v>22</v>
      </c>
      <c r="E7567">
        <v>84531</v>
      </c>
      <c r="F7567" s="5" t="s">
        <v>50</v>
      </c>
      <c r="G7567" s="5" t="s">
        <v>24</v>
      </c>
      <c r="H7567" s="5" t="s">
        <v>68</v>
      </c>
      <c r="I7567" t="s">
        <v>44</v>
      </c>
      <c r="J7567" t="s">
        <v>68</v>
      </c>
      <c r="K7567">
        <v>0</v>
      </c>
      <c r="L7567" s="5" t="s">
        <v>14885</v>
      </c>
      <c r="M7567" s="5" t="s">
        <v>70</v>
      </c>
      <c r="N7567">
        <v>2</v>
      </c>
      <c r="O7567" t="s">
        <v>107</v>
      </c>
      <c r="P7567" s="1">
        <v>45335</v>
      </c>
      <c r="Q7567" s="1">
        <v>45374</v>
      </c>
      <c r="R7567">
        <v>967</v>
      </c>
      <c r="S7567" s="4">
        <v>8.9</v>
      </c>
      <c r="T7567" t="s">
        <v>108</v>
      </c>
    </row>
    <row r="7568" spans="1:20" x14ac:dyDescent="0.35">
      <c r="A7568" t="s">
        <v>14886</v>
      </c>
      <c r="B7568" s="5" t="s">
        <v>162</v>
      </c>
      <c r="C7568" s="6">
        <v>188423</v>
      </c>
      <c r="D7568" t="s">
        <v>92</v>
      </c>
      <c r="E7568">
        <v>141317</v>
      </c>
      <c r="F7568" s="5" t="s">
        <v>23</v>
      </c>
      <c r="G7568" s="5" t="s">
        <v>42</v>
      </c>
      <c r="H7568" s="5" t="s">
        <v>93</v>
      </c>
      <c r="I7568" t="s">
        <v>44</v>
      </c>
      <c r="J7568" t="s">
        <v>93</v>
      </c>
      <c r="K7568">
        <v>100</v>
      </c>
      <c r="L7568" s="5" t="s">
        <v>14887</v>
      </c>
      <c r="M7568" s="5" t="s">
        <v>37</v>
      </c>
      <c r="N7568">
        <v>13</v>
      </c>
      <c r="O7568" t="s">
        <v>172</v>
      </c>
      <c r="P7568" s="1">
        <v>45587</v>
      </c>
      <c r="Q7568" s="1">
        <v>45619</v>
      </c>
      <c r="R7568">
        <v>2357</v>
      </c>
      <c r="S7568" s="4">
        <v>6.3</v>
      </c>
      <c r="T7568" t="s">
        <v>63</v>
      </c>
    </row>
    <row r="7569" spans="1:20" x14ac:dyDescent="0.35">
      <c r="A7569" t="s">
        <v>14888</v>
      </c>
      <c r="B7569" s="5" t="s">
        <v>91</v>
      </c>
      <c r="C7569" s="6">
        <v>93853</v>
      </c>
      <c r="D7569" t="s">
        <v>22</v>
      </c>
      <c r="E7569">
        <v>93853</v>
      </c>
      <c r="F7569" s="5" t="s">
        <v>58</v>
      </c>
      <c r="G7569" s="5" t="s">
        <v>24</v>
      </c>
      <c r="H7569" s="5" t="s">
        <v>101</v>
      </c>
      <c r="I7569" t="s">
        <v>35</v>
      </c>
      <c r="J7569" t="s">
        <v>68</v>
      </c>
      <c r="K7569">
        <v>50</v>
      </c>
      <c r="L7569" s="5" t="s">
        <v>14889</v>
      </c>
      <c r="M7569" s="5" t="s">
        <v>28</v>
      </c>
      <c r="N7569">
        <v>1</v>
      </c>
      <c r="O7569" t="s">
        <v>141</v>
      </c>
      <c r="P7569" s="1">
        <v>45679</v>
      </c>
      <c r="Q7569" s="1">
        <v>45719</v>
      </c>
      <c r="R7569">
        <v>1530</v>
      </c>
      <c r="S7569" s="4">
        <v>9.6999999999999993</v>
      </c>
      <c r="T7569" t="s">
        <v>210</v>
      </c>
    </row>
    <row r="7570" spans="1:20" x14ac:dyDescent="0.35">
      <c r="A7570" t="s">
        <v>14890</v>
      </c>
      <c r="B7570" s="5" t="s">
        <v>28801</v>
      </c>
      <c r="C7570" s="6">
        <v>173348</v>
      </c>
      <c r="D7570" t="s">
        <v>22</v>
      </c>
      <c r="E7570">
        <v>173348</v>
      </c>
      <c r="F7570" s="5" t="s">
        <v>23</v>
      </c>
      <c r="G7570" s="5" t="s">
        <v>51</v>
      </c>
      <c r="H7570" s="5" t="s">
        <v>165</v>
      </c>
      <c r="I7570" t="s">
        <v>35</v>
      </c>
      <c r="J7570" t="s">
        <v>165</v>
      </c>
      <c r="K7570">
        <v>100</v>
      </c>
      <c r="L7570" s="5" t="s">
        <v>7400</v>
      </c>
      <c r="M7570" s="5" t="s">
        <v>70</v>
      </c>
      <c r="N7570">
        <v>13</v>
      </c>
      <c r="O7570" t="s">
        <v>78</v>
      </c>
      <c r="P7570" s="1">
        <v>45711</v>
      </c>
      <c r="Q7570" s="1">
        <v>45766</v>
      </c>
      <c r="R7570">
        <v>786</v>
      </c>
      <c r="S7570" s="4">
        <v>6.3</v>
      </c>
      <c r="T7570" t="s">
        <v>30</v>
      </c>
    </row>
    <row r="7571" spans="1:20" x14ac:dyDescent="0.35">
      <c r="A7571" t="s">
        <v>14891</v>
      </c>
      <c r="B7571" s="5" t="s">
        <v>49</v>
      </c>
      <c r="C7571" s="6">
        <v>81621</v>
      </c>
      <c r="D7571" t="s">
        <v>41</v>
      </c>
      <c r="E7571">
        <v>69378</v>
      </c>
      <c r="F7571" s="5" t="s">
        <v>50</v>
      </c>
      <c r="G7571" s="5" t="s">
        <v>42</v>
      </c>
      <c r="H7571" s="5" t="s">
        <v>60</v>
      </c>
      <c r="I7571" t="s">
        <v>44</v>
      </c>
      <c r="J7571" t="s">
        <v>247</v>
      </c>
      <c r="K7571">
        <v>100</v>
      </c>
      <c r="L7571" s="5" t="s">
        <v>14892</v>
      </c>
      <c r="M7571" s="5" t="s">
        <v>54</v>
      </c>
      <c r="N7571">
        <v>4</v>
      </c>
      <c r="O7571" t="s">
        <v>71</v>
      </c>
      <c r="P7571" s="1">
        <v>45508</v>
      </c>
      <c r="Q7571" s="1">
        <v>45546</v>
      </c>
      <c r="R7571">
        <v>2069</v>
      </c>
      <c r="S7571" s="4">
        <v>7.6</v>
      </c>
      <c r="T7571" t="s">
        <v>95</v>
      </c>
    </row>
    <row r="7572" spans="1:20" x14ac:dyDescent="0.35">
      <c r="A7572" t="s">
        <v>14893</v>
      </c>
      <c r="B7572" s="5" t="s">
        <v>28800</v>
      </c>
      <c r="C7572" s="6">
        <v>171427</v>
      </c>
      <c r="D7572" t="s">
        <v>22</v>
      </c>
      <c r="E7572">
        <v>171427</v>
      </c>
      <c r="F7572" s="5" t="s">
        <v>23</v>
      </c>
      <c r="G7572" s="5" t="s">
        <v>51</v>
      </c>
      <c r="H7572" s="5" t="s">
        <v>52</v>
      </c>
      <c r="I7572" t="s">
        <v>44</v>
      </c>
      <c r="J7572" t="s">
        <v>426</v>
      </c>
      <c r="K7572">
        <v>0</v>
      </c>
      <c r="L7572" s="5" t="s">
        <v>14894</v>
      </c>
      <c r="M7572" s="5" t="s">
        <v>70</v>
      </c>
      <c r="N7572">
        <v>12</v>
      </c>
      <c r="O7572" t="s">
        <v>167</v>
      </c>
      <c r="P7572" s="1">
        <v>45511</v>
      </c>
      <c r="Q7572" s="1">
        <v>45554</v>
      </c>
      <c r="R7572">
        <v>1068</v>
      </c>
      <c r="S7572" s="4">
        <v>9.8000000000000007</v>
      </c>
      <c r="T7572" t="s">
        <v>103</v>
      </c>
    </row>
    <row r="7573" spans="1:20" x14ac:dyDescent="0.35">
      <c r="A7573" t="s">
        <v>14895</v>
      </c>
      <c r="B7573" s="5" t="s">
        <v>28802</v>
      </c>
      <c r="C7573" s="6">
        <v>124261</v>
      </c>
      <c r="D7573" t="s">
        <v>22</v>
      </c>
      <c r="E7573">
        <v>124261</v>
      </c>
      <c r="F7573" s="5" t="s">
        <v>50</v>
      </c>
      <c r="G7573" s="5" t="s">
        <v>42</v>
      </c>
      <c r="H7573" s="5" t="s">
        <v>101</v>
      </c>
      <c r="I7573" t="s">
        <v>26</v>
      </c>
      <c r="J7573" t="s">
        <v>101</v>
      </c>
      <c r="K7573">
        <v>100</v>
      </c>
      <c r="L7573" s="5" t="s">
        <v>14896</v>
      </c>
      <c r="M7573" s="5" t="s">
        <v>54</v>
      </c>
      <c r="N7573">
        <v>4</v>
      </c>
      <c r="O7573" t="s">
        <v>71</v>
      </c>
      <c r="P7573" s="1">
        <v>45718</v>
      </c>
      <c r="Q7573" s="1">
        <v>45789</v>
      </c>
      <c r="R7573">
        <v>1411</v>
      </c>
      <c r="S7573" s="4">
        <v>8.5</v>
      </c>
      <c r="T7573" t="s">
        <v>30</v>
      </c>
    </row>
    <row r="7574" spans="1:20" x14ac:dyDescent="0.35">
      <c r="A7574" t="s">
        <v>14897</v>
      </c>
      <c r="B7574" s="5" t="s">
        <v>179</v>
      </c>
      <c r="C7574" s="6">
        <v>78038</v>
      </c>
      <c r="D7574" t="s">
        <v>92</v>
      </c>
      <c r="E7574">
        <v>58529</v>
      </c>
      <c r="F7574" s="5" t="s">
        <v>50</v>
      </c>
      <c r="G7574" s="5" t="s">
        <v>42</v>
      </c>
      <c r="H7574" s="5" t="s">
        <v>93</v>
      </c>
      <c r="I7574" t="s">
        <v>26</v>
      </c>
      <c r="J7574" t="s">
        <v>93</v>
      </c>
      <c r="K7574">
        <v>100</v>
      </c>
      <c r="L7574" s="5" t="s">
        <v>14898</v>
      </c>
      <c r="M7574" s="5" t="s">
        <v>70</v>
      </c>
      <c r="N7574">
        <v>3</v>
      </c>
      <c r="O7574" t="s">
        <v>71</v>
      </c>
      <c r="P7574" s="1">
        <v>45307</v>
      </c>
      <c r="Q7574" s="1">
        <v>45341</v>
      </c>
      <c r="R7574">
        <v>1335</v>
      </c>
      <c r="S7574" s="4">
        <v>9.3000000000000007</v>
      </c>
      <c r="T7574" t="s">
        <v>79</v>
      </c>
    </row>
    <row r="7575" spans="1:20" x14ac:dyDescent="0.35">
      <c r="A7575" t="s">
        <v>14899</v>
      </c>
      <c r="B7575" s="5" t="s">
        <v>217</v>
      </c>
      <c r="C7575" s="6">
        <v>84616</v>
      </c>
      <c r="D7575" t="s">
        <v>33</v>
      </c>
      <c r="E7575">
        <v>9307760</v>
      </c>
      <c r="F7575" s="5" t="s">
        <v>50</v>
      </c>
      <c r="G7575" s="5" t="s">
        <v>51</v>
      </c>
      <c r="H7575" s="5" t="s">
        <v>34</v>
      </c>
      <c r="I7575" t="s">
        <v>44</v>
      </c>
      <c r="J7575" t="s">
        <v>34</v>
      </c>
      <c r="K7575">
        <v>50</v>
      </c>
      <c r="L7575" s="5" t="s">
        <v>2260</v>
      </c>
      <c r="M7575" s="5" t="s">
        <v>54</v>
      </c>
      <c r="N7575">
        <v>2</v>
      </c>
      <c r="O7575" t="s">
        <v>46</v>
      </c>
      <c r="P7575" s="1">
        <v>45725</v>
      </c>
      <c r="Q7575" s="1">
        <v>45742</v>
      </c>
      <c r="R7575">
        <v>757</v>
      </c>
      <c r="S7575" s="4">
        <v>6.8</v>
      </c>
      <c r="T7575" t="s">
        <v>79</v>
      </c>
    </row>
    <row r="7576" spans="1:20" x14ac:dyDescent="0.35">
      <c r="A7576" t="s">
        <v>14900</v>
      </c>
      <c r="B7576" s="5" t="s">
        <v>100</v>
      </c>
      <c r="C7576" s="6">
        <v>56130</v>
      </c>
      <c r="D7576" t="s">
        <v>22</v>
      </c>
      <c r="E7576">
        <v>56130</v>
      </c>
      <c r="F7576" s="5" t="s">
        <v>58</v>
      </c>
      <c r="G7576" s="5" t="s">
        <v>42</v>
      </c>
      <c r="H7576" s="5" t="s">
        <v>129</v>
      </c>
      <c r="I7576" t="s">
        <v>44</v>
      </c>
      <c r="J7576" t="s">
        <v>129</v>
      </c>
      <c r="K7576">
        <v>50</v>
      </c>
      <c r="L7576" s="5" t="s">
        <v>14901</v>
      </c>
      <c r="M7576" s="5" t="s">
        <v>54</v>
      </c>
      <c r="N7576">
        <v>1</v>
      </c>
      <c r="O7576" t="s">
        <v>29</v>
      </c>
      <c r="P7576" s="1">
        <v>45751</v>
      </c>
      <c r="Q7576" s="1">
        <v>45820</v>
      </c>
      <c r="R7576">
        <v>984</v>
      </c>
      <c r="S7576" s="4">
        <v>7.1</v>
      </c>
      <c r="T7576" t="s">
        <v>243</v>
      </c>
    </row>
    <row r="7577" spans="1:20" x14ac:dyDescent="0.35">
      <c r="A7577" t="s">
        <v>14902</v>
      </c>
      <c r="B7577" s="5" t="s">
        <v>105</v>
      </c>
      <c r="C7577" s="6">
        <v>180941</v>
      </c>
      <c r="D7577" t="s">
        <v>41</v>
      </c>
      <c r="E7577">
        <v>153800</v>
      </c>
      <c r="F7577" s="5" t="s">
        <v>23</v>
      </c>
      <c r="G7577" s="5" t="s">
        <v>51</v>
      </c>
      <c r="H7577" s="5" t="s">
        <v>151</v>
      </c>
      <c r="I7577" t="s">
        <v>35</v>
      </c>
      <c r="J7577" t="s">
        <v>83</v>
      </c>
      <c r="K7577">
        <v>50</v>
      </c>
      <c r="L7577" s="5" t="s">
        <v>14903</v>
      </c>
      <c r="M7577" s="5" t="s">
        <v>70</v>
      </c>
      <c r="N7577">
        <v>15</v>
      </c>
      <c r="O7577" t="s">
        <v>131</v>
      </c>
      <c r="P7577" s="1">
        <v>45648</v>
      </c>
      <c r="Q7577" s="1">
        <v>45672</v>
      </c>
      <c r="R7577">
        <v>1773</v>
      </c>
      <c r="S7577" s="4">
        <v>5.9</v>
      </c>
      <c r="T7577" t="s">
        <v>210</v>
      </c>
    </row>
    <row r="7578" spans="1:20" x14ac:dyDescent="0.35">
      <c r="A7578" t="s">
        <v>14904</v>
      </c>
      <c r="B7578" s="5" t="s">
        <v>57</v>
      </c>
      <c r="C7578" s="6">
        <v>36195</v>
      </c>
      <c r="D7578" t="s">
        <v>22</v>
      </c>
      <c r="E7578">
        <v>36195</v>
      </c>
      <c r="F7578" s="5" t="s">
        <v>50</v>
      </c>
      <c r="G7578" s="5" t="s">
        <v>24</v>
      </c>
      <c r="H7578" s="5" t="s">
        <v>116</v>
      </c>
      <c r="I7578" t="s">
        <v>26</v>
      </c>
      <c r="J7578" t="s">
        <v>491</v>
      </c>
      <c r="K7578">
        <v>0</v>
      </c>
      <c r="L7578" s="5" t="s">
        <v>14905</v>
      </c>
      <c r="M7578" s="5" t="s">
        <v>54</v>
      </c>
      <c r="N7578">
        <v>2</v>
      </c>
      <c r="O7578" t="s">
        <v>71</v>
      </c>
      <c r="P7578" s="1">
        <v>45326</v>
      </c>
      <c r="Q7578" s="1">
        <v>45344</v>
      </c>
      <c r="R7578">
        <v>1586</v>
      </c>
      <c r="S7578" s="4">
        <v>9.1999999999999993</v>
      </c>
      <c r="T7578" t="s">
        <v>47</v>
      </c>
    </row>
    <row r="7579" spans="1:20" x14ac:dyDescent="0.35">
      <c r="A7579" t="s">
        <v>14906</v>
      </c>
      <c r="B7579" s="5" t="s">
        <v>28800</v>
      </c>
      <c r="C7579" s="6">
        <v>74934</v>
      </c>
      <c r="D7579" t="s">
        <v>22</v>
      </c>
      <c r="E7579">
        <v>74934</v>
      </c>
      <c r="F7579" s="5" t="s">
        <v>58</v>
      </c>
      <c r="G7579" s="5" t="s">
        <v>59</v>
      </c>
      <c r="H7579" s="5" t="s">
        <v>97</v>
      </c>
      <c r="I7579" t="s">
        <v>26</v>
      </c>
      <c r="J7579" t="s">
        <v>97</v>
      </c>
      <c r="K7579">
        <v>100</v>
      </c>
      <c r="L7579" s="5" t="s">
        <v>14907</v>
      </c>
      <c r="M7579" s="5" t="s">
        <v>28</v>
      </c>
      <c r="N7579">
        <v>1</v>
      </c>
      <c r="O7579" t="s">
        <v>62</v>
      </c>
      <c r="P7579" s="1">
        <v>45321</v>
      </c>
      <c r="Q7579" s="1">
        <v>45338</v>
      </c>
      <c r="R7579">
        <v>2411</v>
      </c>
      <c r="S7579" s="4">
        <v>6.4</v>
      </c>
      <c r="T7579" t="s">
        <v>136</v>
      </c>
    </row>
    <row r="7580" spans="1:20" x14ac:dyDescent="0.35">
      <c r="A7580" t="s">
        <v>14908</v>
      </c>
      <c r="B7580" s="5" t="s">
        <v>174</v>
      </c>
      <c r="C7580" s="6">
        <v>92668</v>
      </c>
      <c r="D7580" t="s">
        <v>41</v>
      </c>
      <c r="E7580">
        <v>78768</v>
      </c>
      <c r="F7580" s="5" t="s">
        <v>50</v>
      </c>
      <c r="G7580" s="5" t="s">
        <v>51</v>
      </c>
      <c r="H7580" s="5" t="s">
        <v>60</v>
      </c>
      <c r="I7580" t="s">
        <v>44</v>
      </c>
      <c r="J7580" t="s">
        <v>60</v>
      </c>
      <c r="K7580">
        <v>0</v>
      </c>
      <c r="L7580" s="5" t="s">
        <v>14909</v>
      </c>
      <c r="M7580" s="5" t="s">
        <v>37</v>
      </c>
      <c r="N7580">
        <v>3</v>
      </c>
      <c r="O7580" t="s">
        <v>78</v>
      </c>
      <c r="P7580" s="1">
        <v>45415</v>
      </c>
      <c r="Q7580" s="1">
        <v>45446</v>
      </c>
      <c r="R7580">
        <v>2476</v>
      </c>
      <c r="S7580" s="4">
        <v>7.3</v>
      </c>
      <c r="T7580" t="s">
        <v>277</v>
      </c>
    </row>
    <row r="7581" spans="1:20" x14ac:dyDescent="0.35">
      <c r="A7581" t="s">
        <v>14910</v>
      </c>
      <c r="B7581" s="5" t="s">
        <v>145</v>
      </c>
      <c r="C7581" s="6">
        <v>106319</v>
      </c>
      <c r="D7581" t="s">
        <v>81</v>
      </c>
      <c r="E7581">
        <v>143531</v>
      </c>
      <c r="F7581" s="5" t="s">
        <v>50</v>
      </c>
      <c r="G7581" s="5" t="s">
        <v>24</v>
      </c>
      <c r="H7581" s="5" t="s">
        <v>82</v>
      </c>
      <c r="I7581" t="s">
        <v>26</v>
      </c>
      <c r="J7581" t="s">
        <v>82</v>
      </c>
      <c r="K7581">
        <v>0</v>
      </c>
      <c r="L7581" s="5" t="s">
        <v>14911</v>
      </c>
      <c r="M7581" s="5" t="s">
        <v>28</v>
      </c>
      <c r="N7581">
        <v>4</v>
      </c>
      <c r="O7581" t="s">
        <v>147</v>
      </c>
      <c r="P7581" s="1">
        <v>45707</v>
      </c>
      <c r="Q7581" s="1">
        <v>45772</v>
      </c>
      <c r="R7581">
        <v>655</v>
      </c>
      <c r="S7581" s="4">
        <v>5.5</v>
      </c>
      <c r="T7581" t="s">
        <v>55</v>
      </c>
    </row>
    <row r="7582" spans="1:20" x14ac:dyDescent="0.35">
      <c r="A7582" t="s">
        <v>14912</v>
      </c>
      <c r="B7582" s="5" t="s">
        <v>28799</v>
      </c>
      <c r="C7582" s="6">
        <v>119428</v>
      </c>
      <c r="D7582" t="s">
        <v>22</v>
      </c>
      <c r="E7582">
        <v>119428</v>
      </c>
      <c r="F7582" s="5" t="s">
        <v>66</v>
      </c>
      <c r="G7582" s="5" t="s">
        <v>59</v>
      </c>
      <c r="H7582" s="5" t="s">
        <v>52</v>
      </c>
      <c r="I7582" t="s">
        <v>35</v>
      </c>
      <c r="J7582" t="s">
        <v>52</v>
      </c>
      <c r="K7582">
        <v>50</v>
      </c>
      <c r="L7582" s="5" t="s">
        <v>14913</v>
      </c>
      <c r="M7582" s="5" t="s">
        <v>37</v>
      </c>
      <c r="N7582">
        <v>5</v>
      </c>
      <c r="O7582" t="s">
        <v>71</v>
      </c>
      <c r="P7582" s="1">
        <v>45301</v>
      </c>
      <c r="Q7582" s="1">
        <v>45315</v>
      </c>
      <c r="R7582">
        <v>2417</v>
      </c>
      <c r="S7582" s="4">
        <v>9.6999999999999993</v>
      </c>
      <c r="T7582" t="s">
        <v>136</v>
      </c>
    </row>
    <row r="7583" spans="1:20" x14ac:dyDescent="0.35">
      <c r="A7583" t="s">
        <v>14914</v>
      </c>
      <c r="B7583" s="5" t="s">
        <v>28802</v>
      </c>
      <c r="C7583" s="6">
        <v>148430</v>
      </c>
      <c r="D7583" t="s">
        <v>33</v>
      </c>
      <c r="E7583">
        <v>16327300</v>
      </c>
      <c r="F7583" s="5" t="s">
        <v>23</v>
      </c>
      <c r="G7583" s="5" t="s">
        <v>42</v>
      </c>
      <c r="H7583" s="5" t="s">
        <v>34</v>
      </c>
      <c r="I7583" t="s">
        <v>44</v>
      </c>
      <c r="J7583" t="s">
        <v>34</v>
      </c>
      <c r="K7583">
        <v>100</v>
      </c>
      <c r="L7583" s="5" t="s">
        <v>14915</v>
      </c>
      <c r="M7583" s="5" t="s">
        <v>54</v>
      </c>
      <c r="N7583">
        <v>18</v>
      </c>
      <c r="O7583" t="s">
        <v>46</v>
      </c>
      <c r="P7583" s="1">
        <v>45400</v>
      </c>
      <c r="Q7583" s="1">
        <v>45466</v>
      </c>
      <c r="R7583">
        <v>907</v>
      </c>
      <c r="S7583" s="4">
        <v>8.3000000000000007</v>
      </c>
      <c r="T7583" t="s">
        <v>136</v>
      </c>
    </row>
    <row r="7584" spans="1:20" x14ac:dyDescent="0.35">
      <c r="A7584" t="s">
        <v>14916</v>
      </c>
      <c r="B7584" s="5" t="s">
        <v>28801</v>
      </c>
      <c r="C7584" s="6">
        <v>97277</v>
      </c>
      <c r="D7584" t="s">
        <v>41</v>
      </c>
      <c r="E7584">
        <v>82685</v>
      </c>
      <c r="F7584" s="5" t="s">
        <v>66</v>
      </c>
      <c r="G7584" s="5" t="s">
        <v>59</v>
      </c>
      <c r="H7584" s="5" t="s">
        <v>60</v>
      </c>
      <c r="I7584" t="s">
        <v>44</v>
      </c>
      <c r="J7584" t="s">
        <v>116</v>
      </c>
      <c r="K7584">
        <v>0</v>
      </c>
      <c r="L7584" s="5" t="s">
        <v>14917</v>
      </c>
      <c r="M7584" s="5" t="s">
        <v>70</v>
      </c>
      <c r="N7584">
        <v>5</v>
      </c>
      <c r="O7584" t="s">
        <v>71</v>
      </c>
      <c r="P7584" s="1">
        <v>45495</v>
      </c>
      <c r="Q7584" s="1">
        <v>45530</v>
      </c>
      <c r="R7584">
        <v>2242</v>
      </c>
      <c r="S7584" s="4">
        <v>5.7</v>
      </c>
      <c r="T7584" t="s">
        <v>38</v>
      </c>
    </row>
    <row r="7585" spans="1:20" x14ac:dyDescent="0.35">
      <c r="A7585" t="s">
        <v>14918</v>
      </c>
      <c r="B7585" s="5" t="s">
        <v>32</v>
      </c>
      <c r="C7585" s="6">
        <v>22873</v>
      </c>
      <c r="D7585" t="s">
        <v>22</v>
      </c>
      <c r="E7585">
        <v>22873</v>
      </c>
      <c r="F7585" s="5" t="s">
        <v>58</v>
      </c>
      <c r="G7585" s="5" t="s">
        <v>24</v>
      </c>
      <c r="H7585" s="5" t="s">
        <v>116</v>
      </c>
      <c r="I7585" t="s">
        <v>44</v>
      </c>
      <c r="J7585" t="s">
        <v>116</v>
      </c>
      <c r="K7585">
        <v>0</v>
      </c>
      <c r="L7585" s="5" t="s">
        <v>14919</v>
      </c>
      <c r="M7585" s="5" t="s">
        <v>28</v>
      </c>
      <c r="N7585">
        <v>0</v>
      </c>
      <c r="O7585" t="s">
        <v>107</v>
      </c>
      <c r="P7585" s="1">
        <v>45672</v>
      </c>
      <c r="Q7585" s="1">
        <v>45696</v>
      </c>
      <c r="R7585">
        <v>1699</v>
      </c>
      <c r="S7585" s="4">
        <v>8</v>
      </c>
      <c r="T7585" t="s">
        <v>277</v>
      </c>
    </row>
    <row r="7586" spans="1:20" x14ac:dyDescent="0.35">
      <c r="A7586" t="s">
        <v>14920</v>
      </c>
      <c r="B7586" s="5" t="s">
        <v>105</v>
      </c>
      <c r="C7586" s="6">
        <v>78064</v>
      </c>
      <c r="D7586" t="s">
        <v>41</v>
      </c>
      <c r="E7586">
        <v>66354</v>
      </c>
      <c r="F7586" s="5" t="s">
        <v>50</v>
      </c>
      <c r="G7586" s="5" t="s">
        <v>24</v>
      </c>
      <c r="H7586" s="5" t="s">
        <v>43</v>
      </c>
      <c r="I7586" t="s">
        <v>26</v>
      </c>
      <c r="J7586" t="s">
        <v>43</v>
      </c>
      <c r="K7586">
        <v>100</v>
      </c>
      <c r="L7586" s="5" t="s">
        <v>771</v>
      </c>
      <c r="M7586" s="5" t="s">
        <v>70</v>
      </c>
      <c r="N7586">
        <v>4</v>
      </c>
      <c r="O7586" t="s">
        <v>71</v>
      </c>
      <c r="P7586" s="1">
        <v>45682</v>
      </c>
      <c r="Q7586" s="1">
        <v>45696</v>
      </c>
      <c r="R7586">
        <v>974</v>
      </c>
      <c r="S7586" s="4">
        <v>8.5</v>
      </c>
      <c r="T7586" t="s">
        <v>79</v>
      </c>
    </row>
    <row r="7587" spans="1:20" x14ac:dyDescent="0.35">
      <c r="A7587" t="s">
        <v>14921</v>
      </c>
      <c r="B7587" s="5" t="s">
        <v>28802</v>
      </c>
      <c r="C7587" s="6">
        <v>29207</v>
      </c>
      <c r="D7587" t="s">
        <v>22</v>
      </c>
      <c r="E7587">
        <v>29207</v>
      </c>
      <c r="F7587" s="5" t="s">
        <v>58</v>
      </c>
      <c r="G7587" s="5" t="s">
        <v>51</v>
      </c>
      <c r="H7587" s="5" t="s">
        <v>157</v>
      </c>
      <c r="I7587" t="s">
        <v>44</v>
      </c>
      <c r="J7587" t="s">
        <v>157</v>
      </c>
      <c r="K7587">
        <v>50</v>
      </c>
      <c r="L7587" s="5" t="s">
        <v>11759</v>
      </c>
      <c r="M7587" s="5" t="s">
        <v>28</v>
      </c>
      <c r="N7587">
        <v>1</v>
      </c>
      <c r="O7587" t="s">
        <v>135</v>
      </c>
      <c r="P7587" s="1">
        <v>45341</v>
      </c>
      <c r="Q7587" s="1">
        <v>45393</v>
      </c>
      <c r="R7587">
        <v>893</v>
      </c>
      <c r="S7587" s="4">
        <v>8.4</v>
      </c>
      <c r="T7587" t="s">
        <v>95</v>
      </c>
    </row>
    <row r="7588" spans="1:20" x14ac:dyDescent="0.35">
      <c r="A7588" t="s">
        <v>14922</v>
      </c>
      <c r="B7588" s="5" t="s">
        <v>145</v>
      </c>
      <c r="C7588" s="6">
        <v>171296</v>
      </c>
      <c r="D7588" t="s">
        <v>41</v>
      </c>
      <c r="E7588">
        <v>145602</v>
      </c>
      <c r="F7588" s="5" t="s">
        <v>66</v>
      </c>
      <c r="G7588" s="5" t="s">
        <v>42</v>
      </c>
      <c r="H7588" s="5" t="s">
        <v>126</v>
      </c>
      <c r="I7588" t="s">
        <v>35</v>
      </c>
      <c r="J7588" t="s">
        <v>423</v>
      </c>
      <c r="K7588">
        <v>0</v>
      </c>
      <c r="L7588" s="5" t="s">
        <v>14923</v>
      </c>
      <c r="M7588" s="5" t="s">
        <v>70</v>
      </c>
      <c r="N7588">
        <v>7</v>
      </c>
      <c r="O7588" t="s">
        <v>46</v>
      </c>
      <c r="P7588" s="1">
        <v>45587</v>
      </c>
      <c r="Q7588" s="1">
        <v>45606</v>
      </c>
      <c r="R7588">
        <v>1712</v>
      </c>
      <c r="S7588" s="4">
        <v>6.6</v>
      </c>
      <c r="T7588" t="s">
        <v>103</v>
      </c>
    </row>
    <row r="7589" spans="1:20" x14ac:dyDescent="0.35">
      <c r="A7589" t="s">
        <v>14924</v>
      </c>
      <c r="B7589" s="5" t="s">
        <v>40</v>
      </c>
      <c r="C7589" s="6">
        <v>60437</v>
      </c>
      <c r="D7589" t="s">
        <v>22</v>
      </c>
      <c r="E7589">
        <v>60437</v>
      </c>
      <c r="F7589" s="5" t="s">
        <v>58</v>
      </c>
      <c r="G7589" s="5" t="s">
        <v>42</v>
      </c>
      <c r="H7589" s="5" t="s">
        <v>191</v>
      </c>
      <c r="I7589" t="s">
        <v>35</v>
      </c>
      <c r="J7589" t="s">
        <v>191</v>
      </c>
      <c r="K7589">
        <v>100</v>
      </c>
      <c r="L7589" s="5" t="s">
        <v>14925</v>
      </c>
      <c r="M7589" s="5" t="s">
        <v>28</v>
      </c>
      <c r="N7589">
        <v>1</v>
      </c>
      <c r="O7589" t="s">
        <v>29</v>
      </c>
      <c r="P7589" s="1">
        <v>45379</v>
      </c>
      <c r="Q7589" s="1">
        <v>45400</v>
      </c>
      <c r="R7589">
        <v>975</v>
      </c>
      <c r="S7589" s="4">
        <v>8.4</v>
      </c>
      <c r="T7589" t="s">
        <v>243</v>
      </c>
    </row>
    <row r="7590" spans="1:20" x14ac:dyDescent="0.35">
      <c r="A7590" t="s">
        <v>14926</v>
      </c>
      <c r="B7590" s="5" t="s">
        <v>162</v>
      </c>
      <c r="C7590" s="6">
        <v>106204</v>
      </c>
      <c r="D7590" t="s">
        <v>65</v>
      </c>
      <c r="E7590">
        <v>138065</v>
      </c>
      <c r="F7590" s="5" t="s">
        <v>66</v>
      </c>
      <c r="G7590" s="5" t="s">
        <v>24</v>
      </c>
      <c r="H7590" s="5" t="s">
        <v>67</v>
      </c>
      <c r="I7590" t="s">
        <v>44</v>
      </c>
      <c r="J7590" t="s">
        <v>67</v>
      </c>
      <c r="K7590">
        <v>100</v>
      </c>
      <c r="L7590" s="5" t="s">
        <v>14320</v>
      </c>
      <c r="M7590" s="5" t="s">
        <v>37</v>
      </c>
      <c r="N7590">
        <v>5</v>
      </c>
      <c r="O7590" t="s">
        <v>167</v>
      </c>
      <c r="P7590" s="1">
        <v>45474</v>
      </c>
      <c r="Q7590" s="1">
        <v>45536</v>
      </c>
      <c r="R7590">
        <v>1199</v>
      </c>
      <c r="S7590" s="4">
        <v>7.2</v>
      </c>
      <c r="T7590" t="s">
        <v>63</v>
      </c>
    </row>
    <row r="7591" spans="1:20" x14ac:dyDescent="0.35">
      <c r="A7591" t="s">
        <v>14927</v>
      </c>
      <c r="B7591" s="5" t="s">
        <v>217</v>
      </c>
      <c r="C7591" s="6">
        <v>30321</v>
      </c>
      <c r="D7591" t="s">
        <v>22</v>
      </c>
      <c r="E7591">
        <v>30321</v>
      </c>
      <c r="F7591" s="5" t="s">
        <v>50</v>
      </c>
      <c r="G7591" s="5" t="s">
        <v>59</v>
      </c>
      <c r="H7591" s="5" t="s">
        <v>116</v>
      </c>
      <c r="I7591" t="s">
        <v>26</v>
      </c>
      <c r="J7591" t="s">
        <v>116</v>
      </c>
      <c r="K7591">
        <v>100</v>
      </c>
      <c r="L7591" s="5" t="s">
        <v>14928</v>
      </c>
      <c r="M7591" s="5" t="s">
        <v>37</v>
      </c>
      <c r="N7591">
        <v>4</v>
      </c>
      <c r="O7591" t="s">
        <v>85</v>
      </c>
      <c r="P7591" s="1">
        <v>45531</v>
      </c>
      <c r="Q7591" s="1">
        <v>45548</v>
      </c>
      <c r="R7591">
        <v>1329</v>
      </c>
      <c r="S7591" s="4">
        <v>9.5</v>
      </c>
      <c r="T7591" t="s">
        <v>38</v>
      </c>
    </row>
    <row r="7592" spans="1:20" x14ac:dyDescent="0.35">
      <c r="A7592" t="s">
        <v>14929</v>
      </c>
      <c r="B7592" s="5" t="s">
        <v>32</v>
      </c>
      <c r="C7592" s="6">
        <v>189953</v>
      </c>
      <c r="D7592" t="s">
        <v>41</v>
      </c>
      <c r="E7592">
        <v>161460</v>
      </c>
      <c r="F7592" s="5" t="s">
        <v>23</v>
      </c>
      <c r="G7592" s="5" t="s">
        <v>42</v>
      </c>
      <c r="H7592" s="5" t="s">
        <v>151</v>
      </c>
      <c r="I7592" t="s">
        <v>35</v>
      </c>
      <c r="J7592" t="s">
        <v>151</v>
      </c>
      <c r="K7592">
        <v>0</v>
      </c>
      <c r="L7592" s="5" t="s">
        <v>14930</v>
      </c>
      <c r="M7592" s="5" t="s">
        <v>28</v>
      </c>
      <c r="N7592">
        <v>10</v>
      </c>
      <c r="O7592" t="s">
        <v>141</v>
      </c>
      <c r="P7592" s="1">
        <v>45658</v>
      </c>
      <c r="Q7592" s="1">
        <v>45692</v>
      </c>
      <c r="R7592">
        <v>1500</v>
      </c>
      <c r="S7592" s="4">
        <v>8.9</v>
      </c>
      <c r="T7592" t="s">
        <v>210</v>
      </c>
    </row>
    <row r="7593" spans="1:20" x14ac:dyDescent="0.35">
      <c r="A7593" t="s">
        <v>14931</v>
      </c>
      <c r="B7593" s="5" t="s">
        <v>28800</v>
      </c>
      <c r="C7593" s="6">
        <v>54381</v>
      </c>
      <c r="D7593" t="s">
        <v>41</v>
      </c>
      <c r="E7593">
        <v>46224</v>
      </c>
      <c r="F7593" s="5" t="s">
        <v>58</v>
      </c>
      <c r="G7593" s="5" t="s">
        <v>42</v>
      </c>
      <c r="H7593" s="5" t="s">
        <v>43</v>
      </c>
      <c r="I7593" t="s">
        <v>44</v>
      </c>
      <c r="J7593" t="s">
        <v>43</v>
      </c>
      <c r="K7593">
        <v>0</v>
      </c>
      <c r="L7593" s="5" t="s">
        <v>14932</v>
      </c>
      <c r="M7593" s="5" t="s">
        <v>37</v>
      </c>
      <c r="N7593">
        <v>0</v>
      </c>
      <c r="O7593" t="s">
        <v>46</v>
      </c>
      <c r="P7593" s="1">
        <v>45466</v>
      </c>
      <c r="Q7593" s="1">
        <v>45534</v>
      </c>
      <c r="R7593">
        <v>942</v>
      </c>
      <c r="S7593" s="4">
        <v>5.9</v>
      </c>
      <c r="T7593" t="s">
        <v>55</v>
      </c>
    </row>
    <row r="7594" spans="1:20" x14ac:dyDescent="0.35">
      <c r="A7594" t="s">
        <v>14933</v>
      </c>
      <c r="B7594" s="5" t="s">
        <v>28800</v>
      </c>
      <c r="C7594" s="6">
        <v>88330</v>
      </c>
      <c r="D7594" t="s">
        <v>33</v>
      </c>
      <c r="E7594">
        <v>9716300</v>
      </c>
      <c r="F7594" s="5" t="s">
        <v>58</v>
      </c>
      <c r="G7594" s="5" t="s">
        <v>59</v>
      </c>
      <c r="H7594" s="5" t="s">
        <v>34</v>
      </c>
      <c r="I7594" t="s">
        <v>35</v>
      </c>
      <c r="J7594" t="s">
        <v>34</v>
      </c>
      <c r="K7594">
        <v>0</v>
      </c>
      <c r="L7594" s="5" t="s">
        <v>14934</v>
      </c>
      <c r="M7594" s="5" t="s">
        <v>28</v>
      </c>
      <c r="N7594">
        <v>0</v>
      </c>
      <c r="O7594" t="s">
        <v>112</v>
      </c>
      <c r="P7594" s="1">
        <v>45726</v>
      </c>
      <c r="Q7594" s="1">
        <v>45776</v>
      </c>
      <c r="R7594">
        <v>1145</v>
      </c>
      <c r="S7594" s="4">
        <v>8.1</v>
      </c>
      <c r="T7594" t="s">
        <v>55</v>
      </c>
    </row>
    <row r="7595" spans="1:20" x14ac:dyDescent="0.35">
      <c r="A7595" t="s">
        <v>14935</v>
      </c>
      <c r="B7595" s="5" t="s">
        <v>28799</v>
      </c>
      <c r="C7595" s="6">
        <v>154426</v>
      </c>
      <c r="D7595" t="s">
        <v>22</v>
      </c>
      <c r="E7595">
        <v>154426</v>
      </c>
      <c r="F7595" s="5" t="s">
        <v>66</v>
      </c>
      <c r="G7595" s="5" t="s">
        <v>59</v>
      </c>
      <c r="H7595" s="5" t="s">
        <v>25</v>
      </c>
      <c r="I7595" t="s">
        <v>35</v>
      </c>
      <c r="J7595" t="s">
        <v>354</v>
      </c>
      <c r="K7595">
        <v>100</v>
      </c>
      <c r="L7595" s="5" t="s">
        <v>14936</v>
      </c>
      <c r="M7595" s="5" t="s">
        <v>37</v>
      </c>
      <c r="N7595">
        <v>7</v>
      </c>
      <c r="O7595" t="s">
        <v>131</v>
      </c>
      <c r="P7595" s="1">
        <v>45338</v>
      </c>
      <c r="Q7595" s="1">
        <v>45360</v>
      </c>
      <c r="R7595">
        <v>1855</v>
      </c>
      <c r="S7595" s="4">
        <v>7.6</v>
      </c>
      <c r="T7595" t="s">
        <v>277</v>
      </c>
    </row>
    <row r="7596" spans="1:20" x14ac:dyDescent="0.35">
      <c r="A7596" t="s">
        <v>14937</v>
      </c>
      <c r="B7596" s="5" t="s">
        <v>28801</v>
      </c>
      <c r="C7596" s="6">
        <v>119526</v>
      </c>
      <c r="D7596" t="s">
        <v>41</v>
      </c>
      <c r="E7596">
        <v>101597</v>
      </c>
      <c r="F7596" s="5" t="s">
        <v>66</v>
      </c>
      <c r="G7596" s="5" t="s">
        <v>24</v>
      </c>
      <c r="H7596" s="5" t="s">
        <v>126</v>
      </c>
      <c r="I7596" t="s">
        <v>44</v>
      </c>
      <c r="J7596" t="s">
        <v>126</v>
      </c>
      <c r="K7596">
        <v>50</v>
      </c>
      <c r="L7596" s="5" t="s">
        <v>14938</v>
      </c>
      <c r="M7596" s="5" t="s">
        <v>70</v>
      </c>
      <c r="N7596">
        <v>6</v>
      </c>
      <c r="O7596" t="s">
        <v>147</v>
      </c>
      <c r="P7596" s="1">
        <v>45737</v>
      </c>
      <c r="Q7596" s="1">
        <v>45766</v>
      </c>
      <c r="R7596">
        <v>2244</v>
      </c>
      <c r="S7596" s="4">
        <v>8</v>
      </c>
      <c r="T7596" t="s">
        <v>55</v>
      </c>
    </row>
    <row r="7597" spans="1:20" x14ac:dyDescent="0.35">
      <c r="A7597" t="s">
        <v>14939</v>
      </c>
      <c r="B7597" s="5" t="s">
        <v>28802</v>
      </c>
      <c r="C7597" s="6">
        <v>137197</v>
      </c>
      <c r="D7597" t="s">
        <v>22</v>
      </c>
      <c r="E7597">
        <v>137197</v>
      </c>
      <c r="F7597" s="5" t="s">
        <v>66</v>
      </c>
      <c r="G7597" s="5" t="s">
        <v>59</v>
      </c>
      <c r="H7597" s="5" t="s">
        <v>97</v>
      </c>
      <c r="I7597" t="s">
        <v>26</v>
      </c>
      <c r="J7597" t="s">
        <v>83</v>
      </c>
      <c r="K7597">
        <v>0</v>
      </c>
      <c r="L7597" s="5" t="s">
        <v>14940</v>
      </c>
      <c r="M7597" s="5" t="s">
        <v>28</v>
      </c>
      <c r="N7597">
        <v>6</v>
      </c>
      <c r="O7597" t="s">
        <v>112</v>
      </c>
      <c r="P7597" s="1">
        <v>45651</v>
      </c>
      <c r="Q7597" s="1">
        <v>45707</v>
      </c>
      <c r="R7597">
        <v>1065</v>
      </c>
      <c r="S7597" s="4">
        <v>6.7</v>
      </c>
      <c r="T7597" t="s">
        <v>210</v>
      </c>
    </row>
    <row r="7598" spans="1:20" x14ac:dyDescent="0.35">
      <c r="A7598" t="s">
        <v>14941</v>
      </c>
      <c r="B7598" s="5" t="s">
        <v>32</v>
      </c>
      <c r="C7598" s="6">
        <v>117462</v>
      </c>
      <c r="D7598" t="s">
        <v>22</v>
      </c>
      <c r="E7598">
        <v>117462</v>
      </c>
      <c r="F7598" s="5" t="s">
        <v>66</v>
      </c>
      <c r="G7598" s="5" t="s">
        <v>42</v>
      </c>
      <c r="H7598" s="5" t="s">
        <v>191</v>
      </c>
      <c r="I7598" t="s">
        <v>26</v>
      </c>
      <c r="J7598" t="s">
        <v>359</v>
      </c>
      <c r="K7598">
        <v>50</v>
      </c>
      <c r="L7598" s="5" t="s">
        <v>14942</v>
      </c>
      <c r="M7598" s="5" t="s">
        <v>28</v>
      </c>
      <c r="N7598">
        <v>8</v>
      </c>
      <c r="O7598" t="s">
        <v>29</v>
      </c>
      <c r="P7598" s="1">
        <v>45562</v>
      </c>
      <c r="Q7598" s="1">
        <v>45589</v>
      </c>
      <c r="R7598">
        <v>2441</v>
      </c>
      <c r="S7598" s="4">
        <v>6.3</v>
      </c>
      <c r="T7598" t="s">
        <v>95</v>
      </c>
    </row>
    <row r="7599" spans="1:20" x14ac:dyDescent="0.35">
      <c r="A7599" t="s">
        <v>14943</v>
      </c>
      <c r="B7599" s="5" t="s">
        <v>174</v>
      </c>
      <c r="C7599" s="6">
        <v>163257</v>
      </c>
      <c r="D7599" t="s">
        <v>41</v>
      </c>
      <c r="E7599">
        <v>138768</v>
      </c>
      <c r="F7599" s="5" t="s">
        <v>66</v>
      </c>
      <c r="G7599" s="5" t="s">
        <v>59</v>
      </c>
      <c r="H7599" s="5" t="s">
        <v>43</v>
      </c>
      <c r="I7599" t="s">
        <v>35</v>
      </c>
      <c r="J7599" t="s">
        <v>43</v>
      </c>
      <c r="K7599">
        <v>0</v>
      </c>
      <c r="L7599" s="5" t="s">
        <v>14944</v>
      </c>
      <c r="M7599" s="5" t="s">
        <v>70</v>
      </c>
      <c r="N7599">
        <v>7</v>
      </c>
      <c r="O7599" t="s">
        <v>112</v>
      </c>
      <c r="P7599" s="1">
        <v>45614</v>
      </c>
      <c r="Q7599" s="1">
        <v>45635</v>
      </c>
      <c r="R7599">
        <v>840</v>
      </c>
      <c r="S7599" s="4">
        <v>7.3</v>
      </c>
      <c r="T7599" t="s">
        <v>136</v>
      </c>
    </row>
    <row r="7600" spans="1:20" x14ac:dyDescent="0.35">
      <c r="A7600" t="s">
        <v>14945</v>
      </c>
      <c r="B7600" s="5" t="s">
        <v>174</v>
      </c>
      <c r="C7600" s="6">
        <v>185659</v>
      </c>
      <c r="D7600" t="s">
        <v>22</v>
      </c>
      <c r="E7600">
        <v>185659</v>
      </c>
      <c r="F7600" s="5" t="s">
        <v>23</v>
      </c>
      <c r="G7600" s="5" t="s">
        <v>24</v>
      </c>
      <c r="H7600" s="5" t="s">
        <v>191</v>
      </c>
      <c r="I7600" t="s">
        <v>35</v>
      </c>
      <c r="J7600" t="s">
        <v>191</v>
      </c>
      <c r="K7600">
        <v>50</v>
      </c>
      <c r="L7600" s="5" t="s">
        <v>14946</v>
      </c>
      <c r="M7600" s="5" t="s">
        <v>54</v>
      </c>
      <c r="N7600">
        <v>10</v>
      </c>
      <c r="O7600" t="s">
        <v>131</v>
      </c>
      <c r="P7600" s="1">
        <v>45533</v>
      </c>
      <c r="Q7600" s="1">
        <v>45599</v>
      </c>
      <c r="R7600">
        <v>1965</v>
      </c>
      <c r="S7600" s="4">
        <v>7.2</v>
      </c>
      <c r="T7600" t="s">
        <v>95</v>
      </c>
    </row>
    <row r="7601" spans="1:20" x14ac:dyDescent="0.35">
      <c r="A7601" t="s">
        <v>14947</v>
      </c>
      <c r="B7601" s="5" t="s">
        <v>28802</v>
      </c>
      <c r="C7601" s="6">
        <v>266642</v>
      </c>
      <c r="D7601" t="s">
        <v>74</v>
      </c>
      <c r="E7601">
        <v>333303</v>
      </c>
      <c r="F7601" s="5" t="s">
        <v>23</v>
      </c>
      <c r="G7601" s="5" t="s">
        <v>42</v>
      </c>
      <c r="H7601" s="5" t="s">
        <v>75</v>
      </c>
      <c r="I7601" t="s">
        <v>35</v>
      </c>
      <c r="J7601" t="s">
        <v>43</v>
      </c>
      <c r="K7601">
        <v>0</v>
      </c>
      <c r="L7601" s="5" t="s">
        <v>14948</v>
      </c>
      <c r="M7601" s="5" t="s">
        <v>37</v>
      </c>
      <c r="N7601">
        <v>16</v>
      </c>
      <c r="O7601" t="s">
        <v>135</v>
      </c>
      <c r="P7601" s="1">
        <v>45763</v>
      </c>
      <c r="Q7601" s="1">
        <v>45785</v>
      </c>
      <c r="R7601">
        <v>1518</v>
      </c>
      <c r="S7601" s="4">
        <v>5.8</v>
      </c>
      <c r="T7601" t="s">
        <v>210</v>
      </c>
    </row>
    <row r="7602" spans="1:20" x14ac:dyDescent="0.35">
      <c r="A7602" t="s">
        <v>14949</v>
      </c>
      <c r="B7602" s="5" t="s">
        <v>145</v>
      </c>
      <c r="C7602" s="6">
        <v>73310</v>
      </c>
      <c r="D7602" t="s">
        <v>22</v>
      </c>
      <c r="E7602">
        <v>73310</v>
      </c>
      <c r="F7602" s="5" t="s">
        <v>58</v>
      </c>
      <c r="G7602" s="5" t="s">
        <v>59</v>
      </c>
      <c r="H7602" s="5" t="s">
        <v>68</v>
      </c>
      <c r="I7602" t="s">
        <v>44</v>
      </c>
      <c r="J7602" t="s">
        <v>629</v>
      </c>
      <c r="K7602">
        <v>0</v>
      </c>
      <c r="L7602" s="5" t="s">
        <v>14950</v>
      </c>
      <c r="M7602" s="5" t="s">
        <v>28</v>
      </c>
      <c r="N7602">
        <v>1</v>
      </c>
      <c r="O7602" t="s">
        <v>167</v>
      </c>
      <c r="P7602" s="1">
        <v>45408</v>
      </c>
      <c r="Q7602" s="1">
        <v>45443</v>
      </c>
      <c r="R7602">
        <v>530</v>
      </c>
      <c r="S7602" s="4">
        <v>10</v>
      </c>
      <c r="T7602" t="s">
        <v>103</v>
      </c>
    </row>
    <row r="7603" spans="1:20" x14ac:dyDescent="0.35">
      <c r="A7603" t="s">
        <v>14951</v>
      </c>
      <c r="B7603" s="5" t="s">
        <v>28801</v>
      </c>
      <c r="C7603" s="6">
        <v>175822</v>
      </c>
      <c r="D7603" t="s">
        <v>120</v>
      </c>
      <c r="E7603">
        <v>158240</v>
      </c>
      <c r="F7603" s="5" t="s">
        <v>50</v>
      </c>
      <c r="G7603" s="5" t="s">
        <v>59</v>
      </c>
      <c r="H7603" s="5" t="s">
        <v>121</v>
      </c>
      <c r="I7603" t="s">
        <v>35</v>
      </c>
      <c r="J7603" t="s">
        <v>291</v>
      </c>
      <c r="K7603">
        <v>100</v>
      </c>
      <c r="L7603" s="5" t="s">
        <v>14952</v>
      </c>
      <c r="M7603" s="5" t="s">
        <v>54</v>
      </c>
      <c r="N7603">
        <v>3</v>
      </c>
      <c r="O7603" t="s">
        <v>112</v>
      </c>
      <c r="P7603" s="1">
        <v>45448</v>
      </c>
      <c r="Q7603" s="1">
        <v>45486</v>
      </c>
      <c r="R7603">
        <v>1150</v>
      </c>
      <c r="S7603" s="4">
        <v>5</v>
      </c>
      <c r="T7603" t="s">
        <v>136</v>
      </c>
    </row>
    <row r="7604" spans="1:20" x14ac:dyDescent="0.35">
      <c r="A7604" t="s">
        <v>14953</v>
      </c>
      <c r="B7604" s="5" t="s">
        <v>28800</v>
      </c>
      <c r="C7604" s="6">
        <v>82893</v>
      </c>
      <c r="D7604" t="s">
        <v>22</v>
      </c>
      <c r="E7604">
        <v>82893</v>
      </c>
      <c r="F7604" s="5" t="s">
        <v>58</v>
      </c>
      <c r="G7604" s="5" t="s">
        <v>59</v>
      </c>
      <c r="H7604" s="5" t="s">
        <v>191</v>
      </c>
      <c r="I7604" t="s">
        <v>35</v>
      </c>
      <c r="J7604" t="s">
        <v>768</v>
      </c>
      <c r="K7604">
        <v>50</v>
      </c>
      <c r="L7604" s="5" t="s">
        <v>14954</v>
      </c>
      <c r="M7604" s="5" t="s">
        <v>54</v>
      </c>
      <c r="N7604">
        <v>0</v>
      </c>
      <c r="O7604" t="s">
        <v>141</v>
      </c>
      <c r="P7604" s="1">
        <v>45712</v>
      </c>
      <c r="Q7604" s="1">
        <v>45761</v>
      </c>
      <c r="R7604">
        <v>1318</v>
      </c>
      <c r="S7604" s="4">
        <v>9.8000000000000007</v>
      </c>
      <c r="T7604" t="s">
        <v>63</v>
      </c>
    </row>
    <row r="7605" spans="1:20" x14ac:dyDescent="0.35">
      <c r="A7605" t="s">
        <v>14955</v>
      </c>
      <c r="B7605" s="5" t="s">
        <v>49</v>
      </c>
      <c r="C7605" s="6">
        <v>121156</v>
      </c>
      <c r="D7605" t="s">
        <v>22</v>
      </c>
      <c r="E7605">
        <v>121156</v>
      </c>
      <c r="F7605" s="5" t="s">
        <v>66</v>
      </c>
      <c r="G7605" s="5" t="s">
        <v>24</v>
      </c>
      <c r="H7605" s="5" t="s">
        <v>52</v>
      </c>
      <c r="I7605" t="s">
        <v>26</v>
      </c>
      <c r="J7605" t="s">
        <v>101</v>
      </c>
      <c r="K7605">
        <v>100</v>
      </c>
      <c r="L7605" s="5" t="s">
        <v>14956</v>
      </c>
      <c r="M7605" s="5" t="s">
        <v>28</v>
      </c>
      <c r="N7605">
        <v>7</v>
      </c>
      <c r="O7605" t="s">
        <v>71</v>
      </c>
      <c r="P7605" s="1">
        <v>45762</v>
      </c>
      <c r="Q7605" s="1">
        <v>45778</v>
      </c>
      <c r="R7605">
        <v>1153</v>
      </c>
      <c r="S7605" s="4">
        <v>5.6</v>
      </c>
      <c r="T7605" t="s">
        <v>103</v>
      </c>
    </row>
    <row r="7606" spans="1:20" x14ac:dyDescent="0.35">
      <c r="A7606" t="s">
        <v>14957</v>
      </c>
      <c r="B7606" s="5" t="s">
        <v>91</v>
      </c>
      <c r="C7606" s="6">
        <v>85501</v>
      </c>
      <c r="D7606" t="s">
        <v>22</v>
      </c>
      <c r="E7606">
        <v>85501</v>
      </c>
      <c r="F7606" s="5" t="s">
        <v>50</v>
      </c>
      <c r="G7606" s="5" t="s">
        <v>42</v>
      </c>
      <c r="H7606" s="5" t="s">
        <v>129</v>
      </c>
      <c r="I7606" t="s">
        <v>44</v>
      </c>
      <c r="J7606" t="s">
        <v>129</v>
      </c>
      <c r="K7606">
        <v>100</v>
      </c>
      <c r="L7606" s="5" t="s">
        <v>14958</v>
      </c>
      <c r="M7606" s="5" t="s">
        <v>54</v>
      </c>
      <c r="N7606">
        <v>2</v>
      </c>
      <c r="O7606" t="s">
        <v>135</v>
      </c>
      <c r="P7606" s="1">
        <v>45413</v>
      </c>
      <c r="Q7606" s="1">
        <v>45460</v>
      </c>
      <c r="R7606">
        <v>1409</v>
      </c>
      <c r="S7606" s="4">
        <v>9.6999999999999993</v>
      </c>
      <c r="T7606" t="s">
        <v>38</v>
      </c>
    </row>
    <row r="7607" spans="1:20" x14ac:dyDescent="0.35">
      <c r="A7607" t="s">
        <v>14959</v>
      </c>
      <c r="B7607" s="5" t="s">
        <v>100</v>
      </c>
      <c r="C7607" s="6">
        <v>200592</v>
      </c>
      <c r="D7607" t="s">
        <v>22</v>
      </c>
      <c r="E7607">
        <v>200592</v>
      </c>
      <c r="F7607" s="5" t="s">
        <v>23</v>
      </c>
      <c r="G7607" s="5" t="s">
        <v>51</v>
      </c>
      <c r="H7607" s="5" t="s">
        <v>25</v>
      </c>
      <c r="I7607" t="s">
        <v>35</v>
      </c>
      <c r="J7607" t="s">
        <v>25</v>
      </c>
      <c r="K7607">
        <v>100</v>
      </c>
      <c r="L7607" s="5" t="s">
        <v>14960</v>
      </c>
      <c r="M7607" s="5" t="s">
        <v>54</v>
      </c>
      <c r="N7607">
        <v>19</v>
      </c>
      <c r="O7607" t="s">
        <v>46</v>
      </c>
      <c r="P7607" s="1">
        <v>45628</v>
      </c>
      <c r="Q7607" s="1">
        <v>45643</v>
      </c>
      <c r="R7607">
        <v>714</v>
      </c>
      <c r="S7607" s="4">
        <v>6.3</v>
      </c>
      <c r="T7607" t="s">
        <v>95</v>
      </c>
    </row>
    <row r="7608" spans="1:20" x14ac:dyDescent="0.35">
      <c r="A7608" t="s">
        <v>14961</v>
      </c>
      <c r="B7608" s="5" t="s">
        <v>174</v>
      </c>
      <c r="C7608" s="6">
        <v>157367</v>
      </c>
      <c r="D7608" t="s">
        <v>22</v>
      </c>
      <c r="E7608">
        <v>157367</v>
      </c>
      <c r="F7608" s="5" t="s">
        <v>23</v>
      </c>
      <c r="G7608" s="5" t="s">
        <v>51</v>
      </c>
      <c r="H7608" s="5" t="s">
        <v>101</v>
      </c>
      <c r="I7608" t="s">
        <v>44</v>
      </c>
      <c r="J7608" t="s">
        <v>186</v>
      </c>
      <c r="K7608">
        <v>50</v>
      </c>
      <c r="L7608" s="5" t="s">
        <v>11237</v>
      </c>
      <c r="M7608" s="5" t="s">
        <v>54</v>
      </c>
      <c r="N7608">
        <v>18</v>
      </c>
      <c r="O7608" t="s">
        <v>62</v>
      </c>
      <c r="P7608" s="1">
        <v>45666</v>
      </c>
      <c r="Q7608" s="1">
        <v>45693</v>
      </c>
      <c r="R7608">
        <v>1308</v>
      </c>
      <c r="S7608" s="4">
        <v>8.6999999999999993</v>
      </c>
      <c r="T7608" t="s">
        <v>277</v>
      </c>
    </row>
    <row r="7609" spans="1:20" x14ac:dyDescent="0.35">
      <c r="A7609" t="s">
        <v>14962</v>
      </c>
      <c r="B7609" s="5" t="s">
        <v>28802</v>
      </c>
      <c r="C7609" s="6">
        <v>96408</v>
      </c>
      <c r="D7609" t="s">
        <v>22</v>
      </c>
      <c r="E7609">
        <v>96408</v>
      </c>
      <c r="F7609" s="5" t="s">
        <v>50</v>
      </c>
      <c r="G7609" s="5" t="s">
        <v>51</v>
      </c>
      <c r="H7609" s="5" t="s">
        <v>68</v>
      </c>
      <c r="I7609" t="s">
        <v>44</v>
      </c>
      <c r="J7609" t="s">
        <v>68</v>
      </c>
      <c r="K7609">
        <v>50</v>
      </c>
      <c r="L7609" s="5" t="s">
        <v>14963</v>
      </c>
      <c r="M7609" s="5" t="s">
        <v>37</v>
      </c>
      <c r="N7609">
        <v>4</v>
      </c>
      <c r="O7609" t="s">
        <v>46</v>
      </c>
      <c r="P7609" s="1">
        <v>45374</v>
      </c>
      <c r="Q7609" s="1">
        <v>45407</v>
      </c>
      <c r="R7609">
        <v>574</v>
      </c>
      <c r="S7609" s="4">
        <v>9</v>
      </c>
      <c r="T7609" t="s">
        <v>38</v>
      </c>
    </row>
    <row r="7610" spans="1:20" x14ac:dyDescent="0.35">
      <c r="A7610" t="s">
        <v>14964</v>
      </c>
      <c r="B7610" s="5" t="s">
        <v>28802</v>
      </c>
      <c r="C7610" s="6">
        <v>41086</v>
      </c>
      <c r="D7610" t="s">
        <v>22</v>
      </c>
      <c r="E7610">
        <v>41086</v>
      </c>
      <c r="F7610" s="5" t="s">
        <v>50</v>
      </c>
      <c r="G7610" s="5" t="s">
        <v>42</v>
      </c>
      <c r="H7610" s="5" t="s">
        <v>157</v>
      </c>
      <c r="I7610" t="s">
        <v>26</v>
      </c>
      <c r="J7610" t="s">
        <v>157</v>
      </c>
      <c r="K7610">
        <v>100</v>
      </c>
      <c r="L7610" s="5" t="s">
        <v>8236</v>
      </c>
      <c r="M7610" s="5" t="s">
        <v>37</v>
      </c>
      <c r="N7610">
        <v>4</v>
      </c>
      <c r="O7610" t="s">
        <v>107</v>
      </c>
      <c r="P7610" s="1">
        <v>45675</v>
      </c>
      <c r="Q7610" s="1">
        <v>45719</v>
      </c>
      <c r="R7610">
        <v>1587</v>
      </c>
      <c r="S7610" s="4">
        <v>8.9</v>
      </c>
      <c r="T7610" t="s">
        <v>47</v>
      </c>
    </row>
    <row r="7611" spans="1:20" x14ac:dyDescent="0.35">
      <c r="A7611" t="s">
        <v>14965</v>
      </c>
      <c r="B7611" s="5" t="s">
        <v>28802</v>
      </c>
      <c r="C7611" s="6">
        <v>87699</v>
      </c>
      <c r="D7611" t="s">
        <v>41</v>
      </c>
      <c r="E7611">
        <v>74544</v>
      </c>
      <c r="F7611" s="5" t="s">
        <v>50</v>
      </c>
      <c r="G7611" s="5" t="s">
        <v>42</v>
      </c>
      <c r="H7611" s="5" t="s">
        <v>60</v>
      </c>
      <c r="I7611" t="s">
        <v>35</v>
      </c>
      <c r="J7611" t="s">
        <v>60</v>
      </c>
      <c r="K7611">
        <v>100</v>
      </c>
      <c r="L7611" s="5" t="s">
        <v>14966</v>
      </c>
      <c r="M7611" s="5" t="s">
        <v>37</v>
      </c>
      <c r="N7611">
        <v>2</v>
      </c>
      <c r="O7611" t="s">
        <v>88</v>
      </c>
      <c r="P7611" s="1">
        <v>45583</v>
      </c>
      <c r="Q7611" s="1">
        <v>45625</v>
      </c>
      <c r="R7611">
        <v>2105</v>
      </c>
      <c r="S7611" s="4">
        <v>8.6</v>
      </c>
      <c r="T7611" t="s">
        <v>118</v>
      </c>
    </row>
    <row r="7612" spans="1:20" x14ac:dyDescent="0.35">
      <c r="A7612" t="s">
        <v>14967</v>
      </c>
      <c r="B7612" s="5" t="s">
        <v>28802</v>
      </c>
      <c r="C7612" s="6">
        <v>173811</v>
      </c>
      <c r="D7612" t="s">
        <v>120</v>
      </c>
      <c r="E7612">
        <v>156430</v>
      </c>
      <c r="F7612" s="5" t="s">
        <v>66</v>
      </c>
      <c r="G7612" s="5" t="s">
        <v>24</v>
      </c>
      <c r="H7612" s="5" t="s">
        <v>121</v>
      </c>
      <c r="I7612" t="s">
        <v>44</v>
      </c>
      <c r="J7612" t="s">
        <v>121</v>
      </c>
      <c r="K7612">
        <v>0</v>
      </c>
      <c r="L7612" s="5" t="s">
        <v>14968</v>
      </c>
      <c r="M7612" s="5" t="s">
        <v>28</v>
      </c>
      <c r="N7612">
        <v>7</v>
      </c>
      <c r="O7612" t="s">
        <v>167</v>
      </c>
      <c r="P7612" s="1">
        <v>45771</v>
      </c>
      <c r="Q7612" s="1">
        <v>45798</v>
      </c>
      <c r="R7612">
        <v>1883</v>
      </c>
      <c r="S7612" s="4">
        <v>6.7</v>
      </c>
      <c r="T7612" t="s">
        <v>55</v>
      </c>
    </row>
    <row r="7613" spans="1:20" x14ac:dyDescent="0.35">
      <c r="A7613" t="s">
        <v>14969</v>
      </c>
      <c r="B7613" s="5" t="s">
        <v>28799</v>
      </c>
      <c r="C7613" s="6">
        <v>126276</v>
      </c>
      <c r="D7613" t="s">
        <v>41</v>
      </c>
      <c r="E7613">
        <v>107335</v>
      </c>
      <c r="F7613" s="5" t="s">
        <v>66</v>
      </c>
      <c r="G7613" s="5" t="s">
        <v>51</v>
      </c>
      <c r="H7613" s="5" t="s">
        <v>60</v>
      </c>
      <c r="I7613" t="s">
        <v>44</v>
      </c>
      <c r="J7613" t="s">
        <v>60</v>
      </c>
      <c r="K7613">
        <v>0</v>
      </c>
      <c r="L7613" s="5" t="s">
        <v>14970</v>
      </c>
      <c r="M7613" s="5" t="s">
        <v>70</v>
      </c>
      <c r="N7613">
        <v>5</v>
      </c>
      <c r="O7613" t="s">
        <v>88</v>
      </c>
      <c r="P7613" s="1">
        <v>45639</v>
      </c>
      <c r="Q7613" s="1">
        <v>45670</v>
      </c>
      <c r="R7613">
        <v>1695</v>
      </c>
      <c r="S7613" s="4">
        <v>5.4</v>
      </c>
      <c r="T7613" t="s">
        <v>47</v>
      </c>
    </row>
    <row r="7614" spans="1:20" x14ac:dyDescent="0.35">
      <c r="A7614" t="s">
        <v>14971</v>
      </c>
      <c r="B7614" s="5" t="s">
        <v>49</v>
      </c>
      <c r="C7614" s="6">
        <v>242933</v>
      </c>
      <c r="D7614" t="s">
        <v>41</v>
      </c>
      <c r="E7614">
        <v>206493</v>
      </c>
      <c r="F7614" s="5" t="s">
        <v>23</v>
      </c>
      <c r="G7614" s="5" t="s">
        <v>51</v>
      </c>
      <c r="H7614" s="5" t="s">
        <v>126</v>
      </c>
      <c r="I7614" t="s">
        <v>26</v>
      </c>
      <c r="J7614" t="s">
        <v>52</v>
      </c>
      <c r="K7614">
        <v>100</v>
      </c>
      <c r="L7614" s="5" t="s">
        <v>14972</v>
      </c>
      <c r="M7614" s="5" t="s">
        <v>54</v>
      </c>
      <c r="N7614">
        <v>11</v>
      </c>
      <c r="O7614" t="s">
        <v>85</v>
      </c>
      <c r="P7614" s="1">
        <v>45642</v>
      </c>
      <c r="Q7614" s="1">
        <v>45680</v>
      </c>
      <c r="R7614">
        <v>2045</v>
      </c>
      <c r="S7614" s="4">
        <v>6.3</v>
      </c>
      <c r="T7614" t="s">
        <v>79</v>
      </c>
    </row>
    <row r="7615" spans="1:20" x14ac:dyDescent="0.35">
      <c r="A7615" t="s">
        <v>14973</v>
      </c>
      <c r="B7615" s="5" t="s">
        <v>57</v>
      </c>
      <c r="C7615" s="6">
        <v>62515</v>
      </c>
      <c r="D7615" t="s">
        <v>22</v>
      </c>
      <c r="E7615">
        <v>62515</v>
      </c>
      <c r="F7615" s="5" t="s">
        <v>58</v>
      </c>
      <c r="G7615" s="5" t="s">
        <v>51</v>
      </c>
      <c r="H7615" s="5" t="s">
        <v>101</v>
      </c>
      <c r="I7615" t="s">
        <v>44</v>
      </c>
      <c r="J7615" t="s">
        <v>101</v>
      </c>
      <c r="K7615">
        <v>50</v>
      </c>
      <c r="L7615" s="5" t="s">
        <v>14974</v>
      </c>
      <c r="M7615" s="5" t="s">
        <v>70</v>
      </c>
      <c r="N7615">
        <v>1</v>
      </c>
      <c r="O7615" t="s">
        <v>147</v>
      </c>
      <c r="P7615" s="1">
        <v>45745</v>
      </c>
      <c r="Q7615" s="1">
        <v>45761</v>
      </c>
      <c r="R7615">
        <v>871</v>
      </c>
      <c r="S7615" s="4">
        <v>7.3</v>
      </c>
      <c r="T7615" t="s">
        <v>55</v>
      </c>
    </row>
    <row r="7616" spans="1:20" x14ac:dyDescent="0.35">
      <c r="A7616" t="s">
        <v>14975</v>
      </c>
      <c r="B7616" s="5" t="s">
        <v>28801</v>
      </c>
      <c r="C7616" s="6">
        <v>96579</v>
      </c>
      <c r="D7616" t="s">
        <v>22</v>
      </c>
      <c r="E7616">
        <v>96579</v>
      </c>
      <c r="F7616" s="5" t="s">
        <v>66</v>
      </c>
      <c r="G7616" s="5" t="s">
        <v>59</v>
      </c>
      <c r="H7616" s="5" t="s">
        <v>191</v>
      </c>
      <c r="I7616" t="s">
        <v>26</v>
      </c>
      <c r="J7616" t="s">
        <v>191</v>
      </c>
      <c r="K7616">
        <v>100</v>
      </c>
      <c r="L7616" s="5" t="s">
        <v>9317</v>
      </c>
      <c r="M7616" s="5" t="s">
        <v>54</v>
      </c>
      <c r="N7616">
        <v>9</v>
      </c>
      <c r="O7616" t="s">
        <v>107</v>
      </c>
      <c r="P7616" s="1">
        <v>45550</v>
      </c>
      <c r="Q7616" s="1">
        <v>45606</v>
      </c>
      <c r="R7616">
        <v>1055</v>
      </c>
      <c r="S7616" s="4">
        <v>8.3000000000000007</v>
      </c>
      <c r="T7616" t="s">
        <v>89</v>
      </c>
    </row>
    <row r="7617" spans="1:20" x14ac:dyDescent="0.35">
      <c r="A7617" t="s">
        <v>14976</v>
      </c>
      <c r="B7617" s="5" t="s">
        <v>28800</v>
      </c>
      <c r="C7617" s="6">
        <v>66417</v>
      </c>
      <c r="D7617" t="s">
        <v>22</v>
      </c>
      <c r="E7617">
        <v>66417</v>
      </c>
      <c r="F7617" s="5" t="s">
        <v>58</v>
      </c>
      <c r="G7617" s="5" t="s">
        <v>59</v>
      </c>
      <c r="H7617" s="5" t="s">
        <v>68</v>
      </c>
      <c r="I7617" t="s">
        <v>26</v>
      </c>
      <c r="J7617" t="s">
        <v>68</v>
      </c>
      <c r="K7617">
        <v>0</v>
      </c>
      <c r="L7617" s="5" t="s">
        <v>14977</v>
      </c>
      <c r="M7617" s="5" t="s">
        <v>70</v>
      </c>
      <c r="N7617">
        <v>0</v>
      </c>
      <c r="O7617" t="s">
        <v>85</v>
      </c>
      <c r="P7617" s="1">
        <v>45603</v>
      </c>
      <c r="Q7617" s="1">
        <v>45638</v>
      </c>
      <c r="R7617">
        <v>795</v>
      </c>
      <c r="S7617" s="4">
        <v>6.6</v>
      </c>
      <c r="T7617" t="s">
        <v>30</v>
      </c>
    </row>
    <row r="7618" spans="1:20" x14ac:dyDescent="0.35">
      <c r="A7618" t="s">
        <v>14978</v>
      </c>
      <c r="B7618" s="5" t="s">
        <v>28799</v>
      </c>
      <c r="C7618" s="6">
        <v>66775</v>
      </c>
      <c r="D7618" t="s">
        <v>22</v>
      </c>
      <c r="E7618">
        <v>66775</v>
      </c>
      <c r="F7618" s="5" t="s">
        <v>58</v>
      </c>
      <c r="G7618" s="5" t="s">
        <v>24</v>
      </c>
      <c r="H7618" s="5" t="s">
        <v>129</v>
      </c>
      <c r="I7618" t="s">
        <v>26</v>
      </c>
      <c r="J7618" t="s">
        <v>940</v>
      </c>
      <c r="K7618">
        <v>100</v>
      </c>
      <c r="L7618" s="5" t="s">
        <v>14979</v>
      </c>
      <c r="M7618" s="5" t="s">
        <v>70</v>
      </c>
      <c r="N7618">
        <v>0</v>
      </c>
      <c r="O7618" t="s">
        <v>131</v>
      </c>
      <c r="P7618" s="1">
        <v>45351</v>
      </c>
      <c r="Q7618" s="1">
        <v>45411</v>
      </c>
      <c r="R7618">
        <v>550</v>
      </c>
      <c r="S7618" s="4">
        <v>9.8000000000000007</v>
      </c>
      <c r="T7618" t="s">
        <v>118</v>
      </c>
    </row>
    <row r="7619" spans="1:20" x14ac:dyDescent="0.35">
      <c r="A7619" t="s">
        <v>14980</v>
      </c>
      <c r="B7619" s="5" t="s">
        <v>179</v>
      </c>
      <c r="C7619" s="6">
        <v>112618</v>
      </c>
      <c r="D7619" t="s">
        <v>65</v>
      </c>
      <c r="E7619">
        <v>146403</v>
      </c>
      <c r="F7619" s="5" t="s">
        <v>50</v>
      </c>
      <c r="G7619" s="5" t="s">
        <v>24</v>
      </c>
      <c r="H7619" s="5" t="s">
        <v>67</v>
      </c>
      <c r="I7619" t="s">
        <v>35</v>
      </c>
      <c r="J7619" t="s">
        <v>67</v>
      </c>
      <c r="K7619">
        <v>100</v>
      </c>
      <c r="L7619" s="5" t="s">
        <v>14981</v>
      </c>
      <c r="M7619" s="5" t="s">
        <v>28</v>
      </c>
      <c r="N7619">
        <v>4</v>
      </c>
      <c r="O7619" t="s">
        <v>62</v>
      </c>
      <c r="P7619" s="1">
        <v>45692</v>
      </c>
      <c r="Q7619" s="1">
        <v>45747</v>
      </c>
      <c r="R7619">
        <v>1936</v>
      </c>
      <c r="S7619" s="4">
        <v>6.3</v>
      </c>
      <c r="T7619" t="s">
        <v>277</v>
      </c>
    </row>
    <row r="7620" spans="1:20" x14ac:dyDescent="0.35">
      <c r="A7620" t="s">
        <v>14982</v>
      </c>
      <c r="B7620" s="5" t="s">
        <v>73</v>
      </c>
      <c r="C7620" s="6">
        <v>172134</v>
      </c>
      <c r="D7620" t="s">
        <v>22</v>
      </c>
      <c r="E7620">
        <v>172134</v>
      </c>
      <c r="F7620" s="5" t="s">
        <v>66</v>
      </c>
      <c r="G7620" s="5" t="s">
        <v>59</v>
      </c>
      <c r="H7620" s="5" t="s">
        <v>68</v>
      </c>
      <c r="I7620" t="s">
        <v>26</v>
      </c>
      <c r="J7620" t="s">
        <v>629</v>
      </c>
      <c r="K7620">
        <v>0</v>
      </c>
      <c r="L7620" s="5" t="s">
        <v>14983</v>
      </c>
      <c r="M7620" s="5" t="s">
        <v>70</v>
      </c>
      <c r="N7620">
        <v>9</v>
      </c>
      <c r="O7620" t="s">
        <v>62</v>
      </c>
      <c r="P7620" s="1">
        <v>45516</v>
      </c>
      <c r="Q7620" s="1">
        <v>45532</v>
      </c>
      <c r="R7620">
        <v>2319</v>
      </c>
      <c r="S7620" s="4">
        <v>6.3</v>
      </c>
      <c r="T7620" t="s">
        <v>243</v>
      </c>
    </row>
    <row r="7621" spans="1:20" x14ac:dyDescent="0.35">
      <c r="A7621" t="s">
        <v>14984</v>
      </c>
      <c r="B7621" s="5" t="s">
        <v>28802</v>
      </c>
      <c r="C7621" s="6">
        <v>89513</v>
      </c>
      <c r="D7621" t="s">
        <v>41</v>
      </c>
      <c r="E7621">
        <v>76086</v>
      </c>
      <c r="F7621" s="5" t="s">
        <v>66</v>
      </c>
      <c r="G7621" s="5" t="s">
        <v>51</v>
      </c>
      <c r="H7621" s="5" t="s">
        <v>60</v>
      </c>
      <c r="I7621" t="s">
        <v>44</v>
      </c>
      <c r="J7621" t="s">
        <v>60</v>
      </c>
      <c r="K7621">
        <v>0</v>
      </c>
      <c r="L7621" s="5" t="s">
        <v>14985</v>
      </c>
      <c r="M7621" s="5" t="s">
        <v>28</v>
      </c>
      <c r="N7621">
        <v>6</v>
      </c>
      <c r="O7621" t="s">
        <v>107</v>
      </c>
      <c r="P7621" s="1">
        <v>45512</v>
      </c>
      <c r="Q7621" s="1">
        <v>45562</v>
      </c>
      <c r="R7621">
        <v>2056</v>
      </c>
      <c r="S7621" s="4">
        <v>6.2</v>
      </c>
      <c r="T7621" t="s">
        <v>103</v>
      </c>
    </row>
    <row r="7622" spans="1:20" x14ac:dyDescent="0.35">
      <c r="A7622" t="s">
        <v>14986</v>
      </c>
      <c r="B7622" s="5" t="s">
        <v>32</v>
      </c>
      <c r="C7622" s="6">
        <v>124617</v>
      </c>
      <c r="D7622" t="s">
        <v>22</v>
      </c>
      <c r="E7622">
        <v>124617</v>
      </c>
      <c r="F7622" s="5" t="s">
        <v>66</v>
      </c>
      <c r="G7622" s="5" t="s">
        <v>51</v>
      </c>
      <c r="H7622" s="5" t="s">
        <v>97</v>
      </c>
      <c r="I7622" t="s">
        <v>44</v>
      </c>
      <c r="J7622" t="s">
        <v>97</v>
      </c>
      <c r="K7622">
        <v>100</v>
      </c>
      <c r="L7622" s="5" t="s">
        <v>14987</v>
      </c>
      <c r="M7622" s="5" t="s">
        <v>28</v>
      </c>
      <c r="N7622">
        <v>9</v>
      </c>
      <c r="O7622" t="s">
        <v>78</v>
      </c>
      <c r="P7622" s="1">
        <v>45735</v>
      </c>
      <c r="Q7622" s="1">
        <v>45750</v>
      </c>
      <c r="R7622">
        <v>1175</v>
      </c>
      <c r="S7622" s="4">
        <v>7.2</v>
      </c>
      <c r="T7622" t="s">
        <v>103</v>
      </c>
    </row>
    <row r="7623" spans="1:20" x14ac:dyDescent="0.35">
      <c r="A7623" t="s">
        <v>14988</v>
      </c>
      <c r="B7623" s="5" t="s">
        <v>217</v>
      </c>
      <c r="C7623" s="6">
        <v>211681</v>
      </c>
      <c r="D7623" t="s">
        <v>22</v>
      </c>
      <c r="E7623">
        <v>211681</v>
      </c>
      <c r="F7623" s="5" t="s">
        <v>23</v>
      </c>
      <c r="G7623" s="5" t="s">
        <v>51</v>
      </c>
      <c r="H7623" s="5" t="s">
        <v>25</v>
      </c>
      <c r="I7623" t="s">
        <v>44</v>
      </c>
      <c r="J7623" t="s">
        <v>359</v>
      </c>
      <c r="K7623">
        <v>100</v>
      </c>
      <c r="L7623" s="5" t="s">
        <v>14989</v>
      </c>
      <c r="M7623" s="5" t="s">
        <v>37</v>
      </c>
      <c r="N7623">
        <v>13</v>
      </c>
      <c r="O7623" t="s">
        <v>141</v>
      </c>
      <c r="P7623" s="1">
        <v>45468</v>
      </c>
      <c r="Q7623" s="1">
        <v>45496</v>
      </c>
      <c r="R7623">
        <v>2078</v>
      </c>
      <c r="S7623" s="4">
        <v>6.8</v>
      </c>
      <c r="T7623" t="s">
        <v>277</v>
      </c>
    </row>
    <row r="7624" spans="1:20" x14ac:dyDescent="0.35">
      <c r="A7624" t="s">
        <v>14990</v>
      </c>
      <c r="B7624" s="5" t="s">
        <v>28802</v>
      </c>
      <c r="C7624" s="6">
        <v>70756</v>
      </c>
      <c r="D7624" t="s">
        <v>22</v>
      </c>
      <c r="E7624">
        <v>70756</v>
      </c>
      <c r="F7624" s="5" t="s">
        <v>58</v>
      </c>
      <c r="G7624" s="5" t="s">
        <v>42</v>
      </c>
      <c r="H7624" s="5" t="s">
        <v>25</v>
      </c>
      <c r="I7624" t="s">
        <v>35</v>
      </c>
      <c r="J7624" t="s">
        <v>294</v>
      </c>
      <c r="K7624">
        <v>100</v>
      </c>
      <c r="L7624" s="5" t="s">
        <v>14991</v>
      </c>
      <c r="M7624" s="5" t="s">
        <v>54</v>
      </c>
      <c r="N7624">
        <v>1</v>
      </c>
      <c r="O7624" t="s">
        <v>147</v>
      </c>
      <c r="P7624" s="1">
        <v>45737</v>
      </c>
      <c r="Q7624" s="1">
        <v>45776</v>
      </c>
      <c r="R7624">
        <v>2181</v>
      </c>
      <c r="S7624" s="4">
        <v>8.6999999999999993</v>
      </c>
      <c r="T7624" t="s">
        <v>243</v>
      </c>
    </row>
    <row r="7625" spans="1:20" x14ac:dyDescent="0.35">
      <c r="A7625" t="s">
        <v>14992</v>
      </c>
      <c r="B7625" s="5" t="s">
        <v>73</v>
      </c>
      <c r="C7625" s="6">
        <v>124712</v>
      </c>
      <c r="D7625" t="s">
        <v>41</v>
      </c>
      <c r="E7625">
        <v>106005</v>
      </c>
      <c r="F7625" s="5" t="s">
        <v>66</v>
      </c>
      <c r="G7625" s="5" t="s">
        <v>24</v>
      </c>
      <c r="H7625" s="5" t="s">
        <v>43</v>
      </c>
      <c r="I7625" t="s">
        <v>44</v>
      </c>
      <c r="J7625" t="s">
        <v>43</v>
      </c>
      <c r="K7625">
        <v>100</v>
      </c>
      <c r="L7625" s="5" t="s">
        <v>14993</v>
      </c>
      <c r="M7625" s="5" t="s">
        <v>28</v>
      </c>
      <c r="N7625">
        <v>8</v>
      </c>
      <c r="O7625" t="s">
        <v>141</v>
      </c>
      <c r="P7625" s="1">
        <v>45314</v>
      </c>
      <c r="Q7625" s="1">
        <v>45358</v>
      </c>
      <c r="R7625">
        <v>2333</v>
      </c>
      <c r="S7625" s="4">
        <v>8</v>
      </c>
      <c r="T7625" t="s">
        <v>277</v>
      </c>
    </row>
    <row r="7626" spans="1:20" x14ac:dyDescent="0.35">
      <c r="A7626" t="s">
        <v>14994</v>
      </c>
      <c r="B7626" s="5" t="s">
        <v>28802</v>
      </c>
      <c r="C7626" s="6">
        <v>81724</v>
      </c>
      <c r="D7626" t="s">
        <v>22</v>
      </c>
      <c r="E7626">
        <v>81724</v>
      </c>
      <c r="F7626" s="5" t="s">
        <v>58</v>
      </c>
      <c r="G7626" s="5" t="s">
        <v>59</v>
      </c>
      <c r="H7626" s="5" t="s">
        <v>129</v>
      </c>
      <c r="I7626" t="s">
        <v>35</v>
      </c>
      <c r="J7626" t="s">
        <v>129</v>
      </c>
      <c r="K7626">
        <v>0</v>
      </c>
      <c r="L7626" s="5" t="s">
        <v>14995</v>
      </c>
      <c r="M7626" s="5" t="s">
        <v>37</v>
      </c>
      <c r="N7626">
        <v>0</v>
      </c>
      <c r="O7626" t="s">
        <v>141</v>
      </c>
      <c r="P7626" s="1">
        <v>45590</v>
      </c>
      <c r="Q7626" s="1">
        <v>45617</v>
      </c>
      <c r="R7626">
        <v>2292</v>
      </c>
      <c r="S7626" s="4">
        <v>9.4</v>
      </c>
      <c r="T7626" t="s">
        <v>30</v>
      </c>
    </row>
    <row r="7627" spans="1:20" x14ac:dyDescent="0.35">
      <c r="A7627" t="s">
        <v>14996</v>
      </c>
      <c r="B7627" s="5" t="s">
        <v>21</v>
      </c>
      <c r="C7627" s="6">
        <v>98773</v>
      </c>
      <c r="D7627" t="s">
        <v>22</v>
      </c>
      <c r="E7627">
        <v>98773</v>
      </c>
      <c r="F7627" s="5" t="s">
        <v>50</v>
      </c>
      <c r="G7627" s="5" t="s">
        <v>59</v>
      </c>
      <c r="H7627" s="5" t="s">
        <v>129</v>
      </c>
      <c r="I7627" t="s">
        <v>35</v>
      </c>
      <c r="J7627" t="s">
        <v>129</v>
      </c>
      <c r="K7627">
        <v>50</v>
      </c>
      <c r="L7627" s="5" t="s">
        <v>14997</v>
      </c>
      <c r="M7627" s="5" t="s">
        <v>37</v>
      </c>
      <c r="N7627">
        <v>4</v>
      </c>
      <c r="O7627" t="s">
        <v>29</v>
      </c>
      <c r="P7627" s="1">
        <v>45402</v>
      </c>
      <c r="Q7627" s="1">
        <v>45472</v>
      </c>
      <c r="R7627">
        <v>640</v>
      </c>
      <c r="S7627" s="4">
        <v>6.3</v>
      </c>
      <c r="T7627" t="s">
        <v>153</v>
      </c>
    </row>
    <row r="7628" spans="1:20" x14ac:dyDescent="0.35">
      <c r="A7628" t="s">
        <v>14998</v>
      </c>
      <c r="B7628" s="5" t="s">
        <v>217</v>
      </c>
      <c r="C7628" s="6">
        <v>123212</v>
      </c>
      <c r="D7628" t="s">
        <v>65</v>
      </c>
      <c r="E7628">
        <v>160176</v>
      </c>
      <c r="F7628" s="5" t="s">
        <v>66</v>
      </c>
      <c r="G7628" s="5" t="s">
        <v>24</v>
      </c>
      <c r="H7628" s="5" t="s">
        <v>67</v>
      </c>
      <c r="I7628" t="s">
        <v>44</v>
      </c>
      <c r="J7628" t="s">
        <v>67</v>
      </c>
      <c r="K7628">
        <v>0</v>
      </c>
      <c r="L7628" s="5" t="s">
        <v>14999</v>
      </c>
      <c r="M7628" s="5" t="s">
        <v>54</v>
      </c>
      <c r="N7628">
        <v>5</v>
      </c>
      <c r="O7628" t="s">
        <v>29</v>
      </c>
      <c r="P7628" s="1">
        <v>45314</v>
      </c>
      <c r="Q7628" s="1">
        <v>45354</v>
      </c>
      <c r="R7628">
        <v>1509</v>
      </c>
      <c r="S7628" s="4">
        <v>5.9</v>
      </c>
      <c r="T7628" t="s">
        <v>153</v>
      </c>
    </row>
    <row r="7629" spans="1:20" x14ac:dyDescent="0.35">
      <c r="A7629" t="s">
        <v>15000</v>
      </c>
      <c r="B7629" s="5" t="s">
        <v>73</v>
      </c>
      <c r="C7629" s="6">
        <v>158235</v>
      </c>
      <c r="D7629" t="s">
        <v>41</v>
      </c>
      <c r="E7629">
        <v>134500</v>
      </c>
      <c r="F7629" s="5" t="s">
        <v>23</v>
      </c>
      <c r="G7629" s="5" t="s">
        <v>42</v>
      </c>
      <c r="H7629" s="5" t="s">
        <v>60</v>
      </c>
      <c r="I7629" t="s">
        <v>26</v>
      </c>
      <c r="J7629" t="s">
        <v>60</v>
      </c>
      <c r="K7629">
        <v>100</v>
      </c>
      <c r="L7629" s="5" t="s">
        <v>15001</v>
      </c>
      <c r="M7629" s="5" t="s">
        <v>54</v>
      </c>
      <c r="N7629">
        <v>11</v>
      </c>
      <c r="O7629" t="s">
        <v>112</v>
      </c>
      <c r="P7629" s="1">
        <v>45751</v>
      </c>
      <c r="Q7629" s="1">
        <v>45805</v>
      </c>
      <c r="R7629">
        <v>2070</v>
      </c>
      <c r="S7629" s="4">
        <v>6.1</v>
      </c>
      <c r="T7629" t="s">
        <v>103</v>
      </c>
    </row>
    <row r="7630" spans="1:20" x14ac:dyDescent="0.35">
      <c r="A7630" t="s">
        <v>15002</v>
      </c>
      <c r="B7630" s="5" t="s">
        <v>57</v>
      </c>
      <c r="C7630" s="6">
        <v>243378</v>
      </c>
      <c r="D7630" t="s">
        <v>22</v>
      </c>
      <c r="E7630">
        <v>243378</v>
      </c>
      <c r="F7630" s="5" t="s">
        <v>23</v>
      </c>
      <c r="G7630" s="5" t="s">
        <v>51</v>
      </c>
      <c r="H7630" s="5" t="s">
        <v>52</v>
      </c>
      <c r="I7630" t="s">
        <v>35</v>
      </c>
      <c r="J7630" t="s">
        <v>34</v>
      </c>
      <c r="K7630">
        <v>50</v>
      </c>
      <c r="L7630" s="5" t="s">
        <v>15003</v>
      </c>
      <c r="M7630" s="5" t="s">
        <v>70</v>
      </c>
      <c r="N7630">
        <v>17</v>
      </c>
      <c r="O7630" t="s">
        <v>172</v>
      </c>
      <c r="P7630" s="1">
        <v>45314</v>
      </c>
      <c r="Q7630" s="1">
        <v>45366</v>
      </c>
      <c r="R7630">
        <v>1771</v>
      </c>
      <c r="S7630" s="4">
        <v>8.9</v>
      </c>
      <c r="T7630" t="s">
        <v>210</v>
      </c>
    </row>
    <row r="7631" spans="1:20" x14ac:dyDescent="0.35">
      <c r="A7631" t="s">
        <v>15004</v>
      </c>
      <c r="B7631" s="5" t="s">
        <v>40</v>
      </c>
      <c r="C7631" s="6">
        <v>72159</v>
      </c>
      <c r="D7631" t="s">
        <v>65</v>
      </c>
      <c r="E7631">
        <v>93807</v>
      </c>
      <c r="F7631" s="5" t="s">
        <v>58</v>
      </c>
      <c r="G7631" s="5" t="s">
        <v>42</v>
      </c>
      <c r="H7631" s="5" t="s">
        <v>67</v>
      </c>
      <c r="I7631" t="s">
        <v>35</v>
      </c>
      <c r="J7631" t="s">
        <v>25</v>
      </c>
      <c r="K7631">
        <v>100</v>
      </c>
      <c r="L7631" s="5" t="s">
        <v>15005</v>
      </c>
      <c r="M7631" s="5" t="s">
        <v>28</v>
      </c>
      <c r="N7631">
        <v>1</v>
      </c>
      <c r="O7631" t="s">
        <v>131</v>
      </c>
      <c r="P7631" s="1">
        <v>45773</v>
      </c>
      <c r="Q7631" s="1">
        <v>45837</v>
      </c>
      <c r="R7631">
        <v>1183</v>
      </c>
      <c r="S7631" s="4">
        <v>9</v>
      </c>
      <c r="T7631" t="s">
        <v>103</v>
      </c>
    </row>
    <row r="7632" spans="1:20" x14ac:dyDescent="0.35">
      <c r="A7632" t="s">
        <v>15006</v>
      </c>
      <c r="B7632" s="5" t="s">
        <v>49</v>
      </c>
      <c r="C7632" s="6">
        <v>117447</v>
      </c>
      <c r="D7632" t="s">
        <v>74</v>
      </c>
      <c r="E7632">
        <v>146809</v>
      </c>
      <c r="F7632" s="5" t="s">
        <v>66</v>
      </c>
      <c r="G7632" s="5" t="s">
        <v>59</v>
      </c>
      <c r="H7632" s="5" t="s">
        <v>75</v>
      </c>
      <c r="I7632" t="s">
        <v>26</v>
      </c>
      <c r="J7632" t="s">
        <v>75</v>
      </c>
      <c r="K7632">
        <v>50</v>
      </c>
      <c r="L7632" s="5" t="s">
        <v>1405</v>
      </c>
      <c r="M7632" s="5" t="s">
        <v>37</v>
      </c>
      <c r="N7632">
        <v>7</v>
      </c>
      <c r="O7632" t="s">
        <v>78</v>
      </c>
      <c r="P7632" s="1">
        <v>45713</v>
      </c>
      <c r="Q7632" s="1">
        <v>45750</v>
      </c>
      <c r="R7632">
        <v>907</v>
      </c>
      <c r="S7632" s="4">
        <v>6.4</v>
      </c>
      <c r="T7632" t="s">
        <v>118</v>
      </c>
    </row>
    <row r="7633" spans="1:20" x14ac:dyDescent="0.35">
      <c r="A7633" t="s">
        <v>15007</v>
      </c>
      <c r="B7633" s="5" t="s">
        <v>40</v>
      </c>
      <c r="C7633" s="6">
        <v>93398</v>
      </c>
      <c r="D7633" t="s">
        <v>41</v>
      </c>
      <c r="E7633">
        <v>79388</v>
      </c>
      <c r="F7633" s="5" t="s">
        <v>58</v>
      </c>
      <c r="G7633" s="5" t="s">
        <v>51</v>
      </c>
      <c r="H7633" s="5" t="s">
        <v>126</v>
      </c>
      <c r="I7633" t="s">
        <v>35</v>
      </c>
      <c r="J7633" t="s">
        <v>126</v>
      </c>
      <c r="K7633">
        <v>50</v>
      </c>
      <c r="L7633" s="5" t="s">
        <v>15008</v>
      </c>
      <c r="M7633" s="5" t="s">
        <v>54</v>
      </c>
      <c r="N7633">
        <v>0</v>
      </c>
      <c r="O7633" t="s">
        <v>107</v>
      </c>
      <c r="P7633" s="1">
        <v>45556</v>
      </c>
      <c r="Q7633" s="1">
        <v>45580</v>
      </c>
      <c r="R7633">
        <v>595</v>
      </c>
      <c r="S7633" s="4">
        <v>6.4</v>
      </c>
      <c r="T7633" t="s">
        <v>95</v>
      </c>
    </row>
    <row r="7634" spans="1:20" x14ac:dyDescent="0.35">
      <c r="A7634" t="s">
        <v>15009</v>
      </c>
      <c r="B7634" s="5" t="s">
        <v>32</v>
      </c>
      <c r="C7634" s="6">
        <v>130830</v>
      </c>
      <c r="D7634" t="s">
        <v>22</v>
      </c>
      <c r="E7634">
        <v>130830</v>
      </c>
      <c r="F7634" s="5" t="s">
        <v>66</v>
      </c>
      <c r="G7634" s="5" t="s">
        <v>51</v>
      </c>
      <c r="H7634" s="5" t="s">
        <v>25</v>
      </c>
      <c r="I7634" t="s">
        <v>35</v>
      </c>
      <c r="J7634" t="s">
        <v>1449</v>
      </c>
      <c r="K7634">
        <v>0</v>
      </c>
      <c r="L7634" s="5" t="s">
        <v>5274</v>
      </c>
      <c r="M7634" s="5" t="s">
        <v>28</v>
      </c>
      <c r="N7634">
        <v>5</v>
      </c>
      <c r="O7634" t="s">
        <v>71</v>
      </c>
      <c r="P7634" s="1">
        <v>45401</v>
      </c>
      <c r="Q7634" s="1">
        <v>45437</v>
      </c>
      <c r="R7634">
        <v>1607</v>
      </c>
      <c r="S7634" s="4">
        <v>8.3000000000000007</v>
      </c>
      <c r="T7634" t="s">
        <v>47</v>
      </c>
    </row>
    <row r="7635" spans="1:20" x14ac:dyDescent="0.35">
      <c r="A7635" t="s">
        <v>15010</v>
      </c>
      <c r="B7635" s="5" t="s">
        <v>40</v>
      </c>
      <c r="C7635" s="6">
        <v>226889</v>
      </c>
      <c r="D7635" t="s">
        <v>22</v>
      </c>
      <c r="E7635">
        <v>226889</v>
      </c>
      <c r="F7635" s="5" t="s">
        <v>23</v>
      </c>
      <c r="G7635" s="5" t="s">
        <v>24</v>
      </c>
      <c r="H7635" s="5" t="s">
        <v>101</v>
      </c>
      <c r="I7635" t="s">
        <v>44</v>
      </c>
      <c r="J7635" t="s">
        <v>25</v>
      </c>
      <c r="K7635">
        <v>50</v>
      </c>
      <c r="L7635" s="5" t="s">
        <v>15011</v>
      </c>
      <c r="M7635" s="5" t="s">
        <v>37</v>
      </c>
      <c r="N7635">
        <v>12</v>
      </c>
      <c r="O7635" t="s">
        <v>167</v>
      </c>
      <c r="P7635" s="1">
        <v>45690</v>
      </c>
      <c r="Q7635" s="1">
        <v>45727</v>
      </c>
      <c r="R7635">
        <v>792</v>
      </c>
      <c r="S7635" s="4">
        <v>9</v>
      </c>
      <c r="T7635" t="s">
        <v>55</v>
      </c>
    </row>
    <row r="7636" spans="1:20" x14ac:dyDescent="0.35">
      <c r="A7636" t="s">
        <v>15012</v>
      </c>
      <c r="B7636" s="5" t="s">
        <v>40</v>
      </c>
      <c r="C7636" s="6">
        <v>81702</v>
      </c>
      <c r="D7636" t="s">
        <v>33</v>
      </c>
      <c r="E7636">
        <v>8987220</v>
      </c>
      <c r="F7636" s="5" t="s">
        <v>58</v>
      </c>
      <c r="G7636" s="5" t="s">
        <v>59</v>
      </c>
      <c r="H7636" s="5" t="s">
        <v>34</v>
      </c>
      <c r="I7636" t="s">
        <v>26</v>
      </c>
      <c r="J7636" t="s">
        <v>34</v>
      </c>
      <c r="K7636">
        <v>50</v>
      </c>
      <c r="L7636" s="5" t="s">
        <v>12027</v>
      </c>
      <c r="M7636" s="5" t="s">
        <v>28</v>
      </c>
      <c r="N7636">
        <v>0</v>
      </c>
      <c r="O7636" t="s">
        <v>85</v>
      </c>
      <c r="P7636" s="1">
        <v>45455</v>
      </c>
      <c r="Q7636" s="1">
        <v>45493</v>
      </c>
      <c r="R7636">
        <v>504</v>
      </c>
      <c r="S7636" s="4">
        <v>5.3</v>
      </c>
      <c r="T7636" t="s">
        <v>47</v>
      </c>
    </row>
    <row r="7637" spans="1:20" x14ac:dyDescent="0.35">
      <c r="A7637" t="s">
        <v>15013</v>
      </c>
      <c r="B7637" s="5" t="s">
        <v>28799</v>
      </c>
      <c r="C7637" s="6">
        <v>111373</v>
      </c>
      <c r="D7637" t="s">
        <v>41</v>
      </c>
      <c r="E7637">
        <v>94667</v>
      </c>
      <c r="F7637" s="5" t="s">
        <v>66</v>
      </c>
      <c r="G7637" s="5" t="s">
        <v>51</v>
      </c>
      <c r="H7637" s="5" t="s">
        <v>43</v>
      </c>
      <c r="I7637" t="s">
        <v>44</v>
      </c>
      <c r="J7637" t="s">
        <v>43</v>
      </c>
      <c r="K7637">
        <v>0</v>
      </c>
      <c r="L7637" s="5" t="s">
        <v>15014</v>
      </c>
      <c r="M7637" s="5" t="s">
        <v>37</v>
      </c>
      <c r="N7637">
        <v>6</v>
      </c>
      <c r="O7637" t="s">
        <v>85</v>
      </c>
      <c r="P7637" s="1">
        <v>45662</v>
      </c>
      <c r="Q7637" s="1">
        <v>45696</v>
      </c>
      <c r="R7637">
        <v>2037</v>
      </c>
      <c r="S7637" s="4">
        <v>6.3</v>
      </c>
      <c r="T7637" t="s">
        <v>136</v>
      </c>
    </row>
    <row r="7638" spans="1:20" x14ac:dyDescent="0.35">
      <c r="A7638" t="s">
        <v>15015</v>
      </c>
      <c r="B7638" s="5" t="s">
        <v>57</v>
      </c>
      <c r="C7638" s="6">
        <v>57310</v>
      </c>
      <c r="D7638" t="s">
        <v>22</v>
      </c>
      <c r="E7638">
        <v>57310</v>
      </c>
      <c r="F7638" s="5" t="s">
        <v>50</v>
      </c>
      <c r="G7638" s="5" t="s">
        <v>51</v>
      </c>
      <c r="H7638" s="5" t="s">
        <v>165</v>
      </c>
      <c r="I7638" t="s">
        <v>44</v>
      </c>
      <c r="J7638" t="s">
        <v>121</v>
      </c>
      <c r="K7638">
        <v>50</v>
      </c>
      <c r="L7638" s="5" t="s">
        <v>15016</v>
      </c>
      <c r="M7638" s="5" t="s">
        <v>70</v>
      </c>
      <c r="N7638">
        <v>4</v>
      </c>
      <c r="O7638" t="s">
        <v>107</v>
      </c>
      <c r="P7638" s="1">
        <v>45415</v>
      </c>
      <c r="Q7638" s="1">
        <v>45470</v>
      </c>
      <c r="R7638">
        <v>1556</v>
      </c>
      <c r="S7638" s="4">
        <v>7.6</v>
      </c>
      <c r="T7638" t="s">
        <v>210</v>
      </c>
    </row>
    <row r="7639" spans="1:20" x14ac:dyDescent="0.35">
      <c r="A7639" t="s">
        <v>15017</v>
      </c>
      <c r="B7639" s="5" t="s">
        <v>105</v>
      </c>
      <c r="C7639" s="6">
        <v>43322</v>
      </c>
      <c r="D7639" t="s">
        <v>22</v>
      </c>
      <c r="E7639">
        <v>43322</v>
      </c>
      <c r="F7639" s="5" t="s">
        <v>50</v>
      </c>
      <c r="G7639" s="5" t="s">
        <v>51</v>
      </c>
      <c r="H7639" s="5" t="s">
        <v>157</v>
      </c>
      <c r="I7639" t="s">
        <v>44</v>
      </c>
      <c r="J7639" t="s">
        <v>157</v>
      </c>
      <c r="K7639">
        <v>50</v>
      </c>
      <c r="L7639" s="5" t="s">
        <v>15018</v>
      </c>
      <c r="M7639" s="5" t="s">
        <v>54</v>
      </c>
      <c r="N7639">
        <v>3</v>
      </c>
      <c r="O7639" t="s">
        <v>141</v>
      </c>
      <c r="P7639" s="1">
        <v>45598</v>
      </c>
      <c r="Q7639" s="1">
        <v>45636</v>
      </c>
      <c r="R7639">
        <v>1131</v>
      </c>
      <c r="S7639" s="4">
        <v>7.2</v>
      </c>
      <c r="T7639" t="s">
        <v>118</v>
      </c>
    </row>
    <row r="7640" spans="1:20" x14ac:dyDescent="0.35">
      <c r="A7640" t="s">
        <v>15019</v>
      </c>
      <c r="B7640" s="5" t="s">
        <v>49</v>
      </c>
      <c r="C7640" s="6">
        <v>95292</v>
      </c>
      <c r="D7640" t="s">
        <v>120</v>
      </c>
      <c r="E7640">
        <v>85763</v>
      </c>
      <c r="F7640" s="5" t="s">
        <v>58</v>
      </c>
      <c r="G7640" s="5" t="s">
        <v>24</v>
      </c>
      <c r="H7640" s="5" t="s">
        <v>121</v>
      </c>
      <c r="I7640" t="s">
        <v>35</v>
      </c>
      <c r="J7640" t="s">
        <v>121</v>
      </c>
      <c r="K7640">
        <v>100</v>
      </c>
      <c r="L7640" s="5" t="s">
        <v>15020</v>
      </c>
      <c r="M7640" s="5" t="s">
        <v>70</v>
      </c>
      <c r="N7640">
        <v>0</v>
      </c>
      <c r="O7640" t="s">
        <v>131</v>
      </c>
      <c r="P7640" s="1">
        <v>45334</v>
      </c>
      <c r="Q7640" s="1">
        <v>45376</v>
      </c>
      <c r="R7640">
        <v>1940</v>
      </c>
      <c r="S7640" s="4">
        <v>5.2</v>
      </c>
      <c r="T7640" t="s">
        <v>89</v>
      </c>
    </row>
    <row r="7641" spans="1:20" x14ac:dyDescent="0.35">
      <c r="A7641" t="s">
        <v>15021</v>
      </c>
      <c r="B7641" s="5" t="s">
        <v>217</v>
      </c>
      <c r="C7641" s="6">
        <v>174223</v>
      </c>
      <c r="D7641" t="s">
        <v>92</v>
      </c>
      <c r="E7641">
        <v>130667</v>
      </c>
      <c r="F7641" s="5" t="s">
        <v>23</v>
      </c>
      <c r="G7641" s="5" t="s">
        <v>59</v>
      </c>
      <c r="H7641" s="5" t="s">
        <v>93</v>
      </c>
      <c r="I7641" t="s">
        <v>35</v>
      </c>
      <c r="J7641" t="s">
        <v>93</v>
      </c>
      <c r="K7641">
        <v>100</v>
      </c>
      <c r="L7641" s="5" t="s">
        <v>12815</v>
      </c>
      <c r="M7641" s="5" t="s">
        <v>70</v>
      </c>
      <c r="N7641">
        <v>10</v>
      </c>
      <c r="O7641" t="s">
        <v>107</v>
      </c>
      <c r="P7641" s="1">
        <v>45438</v>
      </c>
      <c r="Q7641" s="1">
        <v>45462</v>
      </c>
      <c r="R7641">
        <v>981</v>
      </c>
      <c r="S7641" s="4">
        <v>7.2</v>
      </c>
      <c r="T7641" t="s">
        <v>95</v>
      </c>
    </row>
    <row r="7642" spans="1:20" x14ac:dyDescent="0.35">
      <c r="A7642" t="s">
        <v>15022</v>
      </c>
      <c r="B7642" s="5" t="s">
        <v>91</v>
      </c>
      <c r="C7642" s="6">
        <v>84562</v>
      </c>
      <c r="D7642" t="s">
        <v>81</v>
      </c>
      <c r="E7642">
        <v>114159</v>
      </c>
      <c r="F7642" s="5" t="s">
        <v>50</v>
      </c>
      <c r="G7642" s="5" t="s">
        <v>59</v>
      </c>
      <c r="H7642" s="5" t="s">
        <v>82</v>
      </c>
      <c r="I7642" t="s">
        <v>26</v>
      </c>
      <c r="J7642" t="s">
        <v>82</v>
      </c>
      <c r="K7642">
        <v>100</v>
      </c>
      <c r="L7642" s="5" t="s">
        <v>15023</v>
      </c>
      <c r="M7642" s="5" t="s">
        <v>70</v>
      </c>
      <c r="N7642">
        <v>3</v>
      </c>
      <c r="O7642" t="s">
        <v>71</v>
      </c>
      <c r="P7642" s="1">
        <v>45605</v>
      </c>
      <c r="Q7642" s="1">
        <v>45637</v>
      </c>
      <c r="R7642">
        <v>1796</v>
      </c>
      <c r="S7642" s="4">
        <v>5.3</v>
      </c>
      <c r="T7642" t="s">
        <v>89</v>
      </c>
    </row>
    <row r="7643" spans="1:20" x14ac:dyDescent="0.35">
      <c r="A7643" t="s">
        <v>15024</v>
      </c>
      <c r="B7643" s="5" t="s">
        <v>174</v>
      </c>
      <c r="C7643" s="6">
        <v>166804</v>
      </c>
      <c r="D7643" t="s">
        <v>81</v>
      </c>
      <c r="E7643">
        <v>225185</v>
      </c>
      <c r="F7643" s="5" t="s">
        <v>66</v>
      </c>
      <c r="G7643" s="5" t="s">
        <v>51</v>
      </c>
      <c r="H7643" s="5" t="s">
        <v>82</v>
      </c>
      <c r="I7643" t="s">
        <v>35</v>
      </c>
      <c r="J7643" t="s">
        <v>299</v>
      </c>
      <c r="K7643">
        <v>100</v>
      </c>
      <c r="L7643" s="5" t="s">
        <v>15025</v>
      </c>
      <c r="M7643" s="5" t="s">
        <v>28</v>
      </c>
      <c r="N7643">
        <v>7</v>
      </c>
      <c r="O7643" t="s">
        <v>167</v>
      </c>
      <c r="P7643" s="1">
        <v>45421</v>
      </c>
      <c r="Q7643" s="1">
        <v>45483</v>
      </c>
      <c r="R7643">
        <v>745</v>
      </c>
      <c r="S7643" s="4">
        <v>5.4</v>
      </c>
      <c r="T7643" t="s">
        <v>243</v>
      </c>
    </row>
    <row r="7644" spans="1:20" x14ac:dyDescent="0.35">
      <c r="A7644" t="s">
        <v>15026</v>
      </c>
      <c r="B7644" s="5" t="s">
        <v>73</v>
      </c>
      <c r="C7644" s="6">
        <v>32768</v>
      </c>
      <c r="D7644" t="s">
        <v>22</v>
      </c>
      <c r="E7644">
        <v>32768</v>
      </c>
      <c r="F7644" s="5" t="s">
        <v>58</v>
      </c>
      <c r="G7644" s="5" t="s">
        <v>24</v>
      </c>
      <c r="H7644" s="5" t="s">
        <v>157</v>
      </c>
      <c r="I7644" t="s">
        <v>35</v>
      </c>
      <c r="J7644" t="s">
        <v>157</v>
      </c>
      <c r="K7644">
        <v>50</v>
      </c>
      <c r="L7644" s="5" t="s">
        <v>15027</v>
      </c>
      <c r="M7644" s="5" t="s">
        <v>37</v>
      </c>
      <c r="N7644">
        <v>1</v>
      </c>
      <c r="O7644" t="s">
        <v>141</v>
      </c>
      <c r="P7644" s="1">
        <v>45777</v>
      </c>
      <c r="Q7644" s="1">
        <v>45801</v>
      </c>
      <c r="R7644">
        <v>1770</v>
      </c>
      <c r="S7644" s="4">
        <v>7.9</v>
      </c>
      <c r="T7644" t="s">
        <v>55</v>
      </c>
    </row>
    <row r="7645" spans="1:20" x14ac:dyDescent="0.35">
      <c r="A7645" t="s">
        <v>15028</v>
      </c>
      <c r="B7645" s="5" t="s">
        <v>32</v>
      </c>
      <c r="C7645" s="6">
        <v>217646</v>
      </c>
      <c r="D7645" t="s">
        <v>41</v>
      </c>
      <c r="E7645">
        <v>184999</v>
      </c>
      <c r="F7645" s="5" t="s">
        <v>23</v>
      </c>
      <c r="G7645" s="5" t="s">
        <v>24</v>
      </c>
      <c r="H7645" s="5" t="s">
        <v>126</v>
      </c>
      <c r="I7645" t="s">
        <v>44</v>
      </c>
      <c r="J7645" t="s">
        <v>629</v>
      </c>
      <c r="K7645">
        <v>50</v>
      </c>
      <c r="L7645" s="5" t="s">
        <v>15029</v>
      </c>
      <c r="M7645" s="5" t="s">
        <v>54</v>
      </c>
      <c r="N7645">
        <v>10</v>
      </c>
      <c r="O7645" t="s">
        <v>112</v>
      </c>
      <c r="P7645" s="1">
        <v>45636</v>
      </c>
      <c r="Q7645" s="1">
        <v>45672</v>
      </c>
      <c r="R7645">
        <v>2225</v>
      </c>
      <c r="S7645" s="4">
        <v>8.5</v>
      </c>
      <c r="T7645" t="s">
        <v>30</v>
      </c>
    </row>
    <row r="7646" spans="1:20" x14ac:dyDescent="0.35">
      <c r="A7646" t="s">
        <v>15030</v>
      </c>
      <c r="B7646" s="5" t="s">
        <v>49</v>
      </c>
      <c r="C7646" s="6">
        <v>144258</v>
      </c>
      <c r="D7646" t="s">
        <v>41</v>
      </c>
      <c r="E7646">
        <v>122619</v>
      </c>
      <c r="F7646" s="5" t="s">
        <v>66</v>
      </c>
      <c r="G7646" s="5" t="s">
        <v>51</v>
      </c>
      <c r="H7646" s="5" t="s">
        <v>126</v>
      </c>
      <c r="I7646" t="s">
        <v>44</v>
      </c>
      <c r="J7646" t="s">
        <v>126</v>
      </c>
      <c r="K7646">
        <v>50</v>
      </c>
      <c r="L7646" s="5" t="s">
        <v>15031</v>
      </c>
      <c r="M7646" s="5" t="s">
        <v>37</v>
      </c>
      <c r="N7646">
        <v>5</v>
      </c>
      <c r="O7646" t="s">
        <v>147</v>
      </c>
      <c r="P7646" s="1">
        <v>45682</v>
      </c>
      <c r="Q7646" s="1">
        <v>45706</v>
      </c>
      <c r="R7646">
        <v>2300</v>
      </c>
      <c r="S7646" s="4">
        <v>9.6999999999999993</v>
      </c>
      <c r="T7646" t="s">
        <v>95</v>
      </c>
    </row>
    <row r="7647" spans="1:20" x14ac:dyDescent="0.35">
      <c r="A7647" t="s">
        <v>15032</v>
      </c>
      <c r="B7647" s="5" t="s">
        <v>28802</v>
      </c>
      <c r="C7647" s="6">
        <v>104597</v>
      </c>
      <c r="D7647" t="s">
        <v>22</v>
      </c>
      <c r="E7647">
        <v>104597</v>
      </c>
      <c r="F7647" s="5" t="s">
        <v>66</v>
      </c>
      <c r="G7647" s="5" t="s">
        <v>51</v>
      </c>
      <c r="H7647" s="5" t="s">
        <v>165</v>
      </c>
      <c r="I7647" t="s">
        <v>26</v>
      </c>
      <c r="J7647" t="s">
        <v>165</v>
      </c>
      <c r="K7647">
        <v>100</v>
      </c>
      <c r="L7647" s="5" t="s">
        <v>15033</v>
      </c>
      <c r="M7647" s="5" t="s">
        <v>37</v>
      </c>
      <c r="N7647">
        <v>8</v>
      </c>
      <c r="O7647" t="s">
        <v>29</v>
      </c>
      <c r="P7647" s="1">
        <v>45470</v>
      </c>
      <c r="Q7647" s="1">
        <v>45501</v>
      </c>
      <c r="R7647">
        <v>1106</v>
      </c>
      <c r="S7647" s="4">
        <v>8.1999999999999993</v>
      </c>
      <c r="T7647" t="s">
        <v>136</v>
      </c>
    </row>
    <row r="7648" spans="1:20" x14ac:dyDescent="0.35">
      <c r="A7648" t="s">
        <v>15034</v>
      </c>
      <c r="B7648" s="5" t="s">
        <v>162</v>
      </c>
      <c r="C7648" s="6">
        <v>95849</v>
      </c>
      <c r="D7648" t="s">
        <v>22</v>
      </c>
      <c r="E7648">
        <v>95849</v>
      </c>
      <c r="F7648" s="5" t="s">
        <v>50</v>
      </c>
      <c r="G7648" s="5" t="s">
        <v>51</v>
      </c>
      <c r="H7648" s="5" t="s">
        <v>165</v>
      </c>
      <c r="I7648" t="s">
        <v>35</v>
      </c>
      <c r="J7648" t="s">
        <v>165</v>
      </c>
      <c r="K7648">
        <v>50</v>
      </c>
      <c r="L7648" s="5" t="s">
        <v>15035</v>
      </c>
      <c r="M7648" s="5" t="s">
        <v>37</v>
      </c>
      <c r="N7648">
        <v>4</v>
      </c>
      <c r="O7648" t="s">
        <v>46</v>
      </c>
      <c r="P7648" s="1">
        <v>45602</v>
      </c>
      <c r="Q7648" s="1">
        <v>45618</v>
      </c>
      <c r="R7648">
        <v>1076</v>
      </c>
      <c r="S7648" s="4">
        <v>6</v>
      </c>
      <c r="T7648" t="s">
        <v>95</v>
      </c>
    </row>
    <row r="7649" spans="1:20" x14ac:dyDescent="0.35">
      <c r="A7649" t="s">
        <v>15036</v>
      </c>
      <c r="B7649" s="5" t="s">
        <v>49</v>
      </c>
      <c r="C7649" s="6">
        <v>265185</v>
      </c>
      <c r="D7649" t="s">
        <v>41</v>
      </c>
      <c r="E7649">
        <v>225407</v>
      </c>
      <c r="F7649" s="5" t="s">
        <v>23</v>
      </c>
      <c r="G7649" s="5" t="s">
        <v>59</v>
      </c>
      <c r="H7649" s="5" t="s">
        <v>126</v>
      </c>
      <c r="I7649" t="s">
        <v>35</v>
      </c>
      <c r="J7649" t="s">
        <v>126</v>
      </c>
      <c r="K7649">
        <v>50</v>
      </c>
      <c r="L7649" s="5" t="s">
        <v>10378</v>
      </c>
      <c r="M7649" s="5" t="s">
        <v>70</v>
      </c>
      <c r="N7649">
        <v>18</v>
      </c>
      <c r="O7649" t="s">
        <v>135</v>
      </c>
      <c r="P7649" s="1">
        <v>45640</v>
      </c>
      <c r="Q7649" s="1">
        <v>45686</v>
      </c>
      <c r="R7649">
        <v>674</v>
      </c>
      <c r="S7649" s="4">
        <v>6.9</v>
      </c>
      <c r="T7649" t="s">
        <v>118</v>
      </c>
    </row>
    <row r="7650" spans="1:20" x14ac:dyDescent="0.35">
      <c r="A7650" t="s">
        <v>15037</v>
      </c>
      <c r="B7650" s="5" t="s">
        <v>162</v>
      </c>
      <c r="C7650" s="6">
        <v>63417</v>
      </c>
      <c r="D7650" t="s">
        <v>41</v>
      </c>
      <c r="E7650">
        <v>53904</v>
      </c>
      <c r="F7650" s="5" t="s">
        <v>58</v>
      </c>
      <c r="G7650" s="5" t="s">
        <v>42</v>
      </c>
      <c r="H7650" s="5" t="s">
        <v>151</v>
      </c>
      <c r="I7650" t="s">
        <v>35</v>
      </c>
      <c r="J7650" t="s">
        <v>480</v>
      </c>
      <c r="K7650">
        <v>50</v>
      </c>
      <c r="L7650" s="5" t="s">
        <v>15038</v>
      </c>
      <c r="M7650" s="5" t="s">
        <v>54</v>
      </c>
      <c r="N7650">
        <v>1</v>
      </c>
      <c r="O7650" t="s">
        <v>147</v>
      </c>
      <c r="P7650" s="1">
        <v>45574</v>
      </c>
      <c r="Q7650" s="1">
        <v>45616</v>
      </c>
      <c r="R7650">
        <v>1572</v>
      </c>
      <c r="S7650" s="4">
        <v>9.6</v>
      </c>
      <c r="T7650" t="s">
        <v>243</v>
      </c>
    </row>
    <row r="7651" spans="1:20" x14ac:dyDescent="0.35">
      <c r="A7651" t="s">
        <v>15039</v>
      </c>
      <c r="B7651" s="5" t="s">
        <v>57</v>
      </c>
      <c r="C7651" s="6">
        <v>162111</v>
      </c>
      <c r="D7651" t="s">
        <v>22</v>
      </c>
      <c r="E7651">
        <v>162111</v>
      </c>
      <c r="F7651" s="5" t="s">
        <v>66</v>
      </c>
      <c r="G7651" s="5" t="s">
        <v>24</v>
      </c>
      <c r="H7651" s="5" t="s">
        <v>129</v>
      </c>
      <c r="I7651" t="s">
        <v>35</v>
      </c>
      <c r="J7651" t="s">
        <v>354</v>
      </c>
      <c r="K7651">
        <v>50</v>
      </c>
      <c r="L7651" s="5" t="s">
        <v>15040</v>
      </c>
      <c r="M7651" s="5" t="s">
        <v>54</v>
      </c>
      <c r="N7651">
        <v>8</v>
      </c>
      <c r="O7651" t="s">
        <v>141</v>
      </c>
      <c r="P7651" s="1">
        <v>45508</v>
      </c>
      <c r="Q7651" s="1">
        <v>45571</v>
      </c>
      <c r="R7651">
        <v>1021</v>
      </c>
      <c r="S7651" s="4">
        <v>7</v>
      </c>
      <c r="T7651" t="s">
        <v>79</v>
      </c>
    </row>
    <row r="7652" spans="1:20" x14ac:dyDescent="0.35">
      <c r="A7652" t="s">
        <v>15041</v>
      </c>
      <c r="B7652" s="5" t="s">
        <v>28802</v>
      </c>
      <c r="C7652" s="6">
        <v>51830</v>
      </c>
      <c r="D7652" t="s">
        <v>22</v>
      </c>
      <c r="E7652">
        <v>51830</v>
      </c>
      <c r="F7652" s="5" t="s">
        <v>58</v>
      </c>
      <c r="G7652" s="5" t="s">
        <v>42</v>
      </c>
      <c r="H7652" s="5" t="s">
        <v>165</v>
      </c>
      <c r="I7652" t="s">
        <v>26</v>
      </c>
      <c r="J7652" t="s">
        <v>165</v>
      </c>
      <c r="K7652">
        <v>0</v>
      </c>
      <c r="L7652" s="5" t="s">
        <v>15042</v>
      </c>
      <c r="M7652" s="5" t="s">
        <v>37</v>
      </c>
      <c r="N7652">
        <v>1</v>
      </c>
      <c r="O7652" t="s">
        <v>135</v>
      </c>
      <c r="P7652" s="1">
        <v>45508</v>
      </c>
      <c r="Q7652" s="1">
        <v>45557</v>
      </c>
      <c r="R7652">
        <v>2067</v>
      </c>
      <c r="S7652" s="4">
        <v>9.1999999999999993</v>
      </c>
      <c r="T7652" t="s">
        <v>38</v>
      </c>
    </row>
    <row r="7653" spans="1:20" x14ac:dyDescent="0.35">
      <c r="A7653" t="s">
        <v>15043</v>
      </c>
      <c r="B7653" s="5" t="s">
        <v>28802</v>
      </c>
      <c r="C7653" s="6">
        <v>80660</v>
      </c>
      <c r="D7653" t="s">
        <v>22</v>
      </c>
      <c r="E7653">
        <v>80660</v>
      </c>
      <c r="F7653" s="5" t="s">
        <v>58</v>
      </c>
      <c r="G7653" s="5" t="s">
        <v>42</v>
      </c>
      <c r="H7653" s="5" t="s">
        <v>97</v>
      </c>
      <c r="I7653" t="s">
        <v>35</v>
      </c>
      <c r="J7653" t="s">
        <v>97</v>
      </c>
      <c r="K7653">
        <v>0</v>
      </c>
      <c r="L7653" s="5" t="s">
        <v>15044</v>
      </c>
      <c r="M7653" s="5" t="s">
        <v>37</v>
      </c>
      <c r="N7653">
        <v>0</v>
      </c>
      <c r="O7653" t="s">
        <v>135</v>
      </c>
      <c r="P7653" s="1">
        <v>45599</v>
      </c>
      <c r="Q7653" s="1">
        <v>45648</v>
      </c>
      <c r="R7653">
        <v>1825</v>
      </c>
      <c r="S7653" s="4">
        <v>5.3</v>
      </c>
      <c r="T7653" t="s">
        <v>55</v>
      </c>
    </row>
    <row r="7654" spans="1:20" x14ac:dyDescent="0.35">
      <c r="A7654" t="s">
        <v>15045</v>
      </c>
      <c r="B7654" s="5" t="s">
        <v>28802</v>
      </c>
      <c r="C7654" s="6">
        <v>183478</v>
      </c>
      <c r="D7654" t="s">
        <v>22</v>
      </c>
      <c r="E7654">
        <v>183478</v>
      </c>
      <c r="F7654" s="5" t="s">
        <v>66</v>
      </c>
      <c r="G7654" s="5" t="s">
        <v>59</v>
      </c>
      <c r="H7654" s="5" t="s">
        <v>97</v>
      </c>
      <c r="I7654" t="s">
        <v>26</v>
      </c>
      <c r="J7654" t="s">
        <v>1211</v>
      </c>
      <c r="K7654">
        <v>0</v>
      </c>
      <c r="L7654" s="5" t="s">
        <v>15046</v>
      </c>
      <c r="M7654" s="5" t="s">
        <v>54</v>
      </c>
      <c r="N7654">
        <v>8</v>
      </c>
      <c r="O7654" t="s">
        <v>46</v>
      </c>
      <c r="P7654" s="1">
        <v>45346</v>
      </c>
      <c r="Q7654" s="1">
        <v>45362</v>
      </c>
      <c r="R7654">
        <v>2350</v>
      </c>
      <c r="S7654" s="4">
        <v>9.6</v>
      </c>
      <c r="T7654" t="s">
        <v>103</v>
      </c>
    </row>
    <row r="7655" spans="1:20" x14ac:dyDescent="0.35">
      <c r="A7655" t="s">
        <v>15047</v>
      </c>
      <c r="B7655" s="5" t="s">
        <v>21</v>
      </c>
      <c r="C7655" s="6">
        <v>93839</v>
      </c>
      <c r="D7655" t="s">
        <v>41</v>
      </c>
      <c r="E7655">
        <v>79763</v>
      </c>
      <c r="F7655" s="5" t="s">
        <v>58</v>
      </c>
      <c r="G7655" s="5" t="s">
        <v>59</v>
      </c>
      <c r="H7655" s="5" t="s">
        <v>126</v>
      </c>
      <c r="I7655" t="s">
        <v>35</v>
      </c>
      <c r="J7655" t="s">
        <v>126</v>
      </c>
      <c r="K7655">
        <v>0</v>
      </c>
      <c r="L7655" s="5" t="s">
        <v>684</v>
      </c>
      <c r="M7655" s="5" t="s">
        <v>28</v>
      </c>
      <c r="N7655">
        <v>1</v>
      </c>
      <c r="O7655" t="s">
        <v>172</v>
      </c>
      <c r="P7655" s="1">
        <v>45313</v>
      </c>
      <c r="Q7655" s="1">
        <v>45330</v>
      </c>
      <c r="R7655">
        <v>1415</v>
      </c>
      <c r="S7655" s="4">
        <v>5.5</v>
      </c>
      <c r="T7655" t="s">
        <v>210</v>
      </c>
    </row>
    <row r="7656" spans="1:20" x14ac:dyDescent="0.35">
      <c r="A7656" t="s">
        <v>15048</v>
      </c>
      <c r="B7656" s="5" t="s">
        <v>91</v>
      </c>
      <c r="C7656" s="6">
        <v>63882</v>
      </c>
      <c r="D7656" t="s">
        <v>33</v>
      </c>
      <c r="E7656">
        <v>7027020</v>
      </c>
      <c r="F7656" s="5" t="s">
        <v>58</v>
      </c>
      <c r="G7656" s="5" t="s">
        <v>59</v>
      </c>
      <c r="H7656" s="5" t="s">
        <v>34</v>
      </c>
      <c r="I7656" t="s">
        <v>35</v>
      </c>
      <c r="J7656" t="s">
        <v>34</v>
      </c>
      <c r="K7656">
        <v>0</v>
      </c>
      <c r="L7656" s="5" t="s">
        <v>15049</v>
      </c>
      <c r="M7656" s="5" t="s">
        <v>28</v>
      </c>
      <c r="N7656">
        <v>1</v>
      </c>
      <c r="O7656" t="s">
        <v>71</v>
      </c>
      <c r="P7656" s="1">
        <v>45349</v>
      </c>
      <c r="Q7656" s="1">
        <v>45406</v>
      </c>
      <c r="R7656">
        <v>2251</v>
      </c>
      <c r="S7656" s="4">
        <v>6.2</v>
      </c>
      <c r="T7656" t="s">
        <v>95</v>
      </c>
    </row>
    <row r="7657" spans="1:20" x14ac:dyDescent="0.35">
      <c r="A7657" t="s">
        <v>15050</v>
      </c>
      <c r="B7657" s="5" t="s">
        <v>174</v>
      </c>
      <c r="C7657" s="6">
        <v>126076</v>
      </c>
      <c r="D7657" t="s">
        <v>92</v>
      </c>
      <c r="E7657">
        <v>94557</v>
      </c>
      <c r="F7657" s="5" t="s">
        <v>66</v>
      </c>
      <c r="G7657" s="5" t="s">
        <v>59</v>
      </c>
      <c r="H7657" s="5" t="s">
        <v>93</v>
      </c>
      <c r="I7657" t="s">
        <v>35</v>
      </c>
      <c r="J7657" t="s">
        <v>247</v>
      </c>
      <c r="K7657">
        <v>50</v>
      </c>
      <c r="L7657" s="5" t="s">
        <v>15051</v>
      </c>
      <c r="M7657" s="5" t="s">
        <v>70</v>
      </c>
      <c r="N7657">
        <v>6</v>
      </c>
      <c r="O7657" t="s">
        <v>62</v>
      </c>
      <c r="P7657" s="1">
        <v>45333</v>
      </c>
      <c r="Q7657" s="1">
        <v>45387</v>
      </c>
      <c r="R7657">
        <v>2026</v>
      </c>
      <c r="S7657" s="4">
        <v>9.8000000000000007</v>
      </c>
      <c r="T7657" t="s">
        <v>95</v>
      </c>
    </row>
    <row r="7658" spans="1:20" x14ac:dyDescent="0.35">
      <c r="A7658" t="s">
        <v>15052</v>
      </c>
      <c r="B7658" s="5" t="s">
        <v>105</v>
      </c>
      <c r="C7658" s="6">
        <v>91813</v>
      </c>
      <c r="D7658" t="s">
        <v>33</v>
      </c>
      <c r="E7658">
        <v>10099430</v>
      </c>
      <c r="F7658" s="5" t="s">
        <v>50</v>
      </c>
      <c r="G7658" s="5" t="s">
        <v>51</v>
      </c>
      <c r="H7658" s="5" t="s">
        <v>34</v>
      </c>
      <c r="I7658" t="s">
        <v>44</v>
      </c>
      <c r="J7658" t="s">
        <v>82</v>
      </c>
      <c r="K7658">
        <v>100</v>
      </c>
      <c r="L7658" s="5" t="s">
        <v>15053</v>
      </c>
      <c r="M7658" s="5" t="s">
        <v>70</v>
      </c>
      <c r="N7658">
        <v>3</v>
      </c>
      <c r="O7658" t="s">
        <v>131</v>
      </c>
      <c r="P7658" s="1">
        <v>45496</v>
      </c>
      <c r="Q7658" s="1">
        <v>45512</v>
      </c>
      <c r="R7658">
        <v>1170</v>
      </c>
      <c r="S7658" s="4">
        <v>7.6</v>
      </c>
      <c r="T7658" t="s">
        <v>89</v>
      </c>
    </row>
    <row r="7659" spans="1:20" x14ac:dyDescent="0.35">
      <c r="A7659" t="s">
        <v>15054</v>
      </c>
      <c r="B7659" s="5" t="s">
        <v>28802</v>
      </c>
      <c r="C7659" s="6">
        <v>44127</v>
      </c>
      <c r="D7659" t="s">
        <v>22</v>
      </c>
      <c r="E7659">
        <v>44127</v>
      </c>
      <c r="F7659" s="5" t="s">
        <v>58</v>
      </c>
      <c r="G7659" s="5" t="s">
        <v>24</v>
      </c>
      <c r="H7659" s="5" t="s">
        <v>52</v>
      </c>
      <c r="I7659" t="s">
        <v>44</v>
      </c>
      <c r="J7659" t="s">
        <v>52</v>
      </c>
      <c r="K7659">
        <v>100</v>
      </c>
      <c r="L7659" s="5" t="s">
        <v>15055</v>
      </c>
      <c r="M7659" s="5" t="s">
        <v>70</v>
      </c>
      <c r="N7659">
        <v>1</v>
      </c>
      <c r="O7659" t="s">
        <v>147</v>
      </c>
      <c r="P7659" s="1">
        <v>45421</v>
      </c>
      <c r="Q7659" s="1">
        <v>45448</v>
      </c>
      <c r="R7659">
        <v>2336</v>
      </c>
      <c r="S7659" s="4">
        <v>5</v>
      </c>
      <c r="T7659" t="s">
        <v>118</v>
      </c>
    </row>
    <row r="7660" spans="1:20" x14ac:dyDescent="0.35">
      <c r="A7660" t="s">
        <v>15056</v>
      </c>
      <c r="B7660" s="5" t="s">
        <v>28802</v>
      </c>
      <c r="C7660" s="6">
        <v>70724</v>
      </c>
      <c r="D7660" t="s">
        <v>74</v>
      </c>
      <c r="E7660">
        <v>88405</v>
      </c>
      <c r="F7660" s="5" t="s">
        <v>58</v>
      </c>
      <c r="G7660" s="5" t="s">
        <v>59</v>
      </c>
      <c r="H7660" s="5" t="s">
        <v>75</v>
      </c>
      <c r="I7660" t="s">
        <v>26</v>
      </c>
      <c r="J7660" t="s">
        <v>75</v>
      </c>
      <c r="K7660">
        <v>50</v>
      </c>
      <c r="L7660" s="5" t="s">
        <v>12455</v>
      </c>
      <c r="M7660" s="5" t="s">
        <v>28</v>
      </c>
      <c r="N7660">
        <v>0</v>
      </c>
      <c r="O7660" t="s">
        <v>46</v>
      </c>
      <c r="P7660" s="1">
        <v>45311</v>
      </c>
      <c r="Q7660" s="1">
        <v>45327</v>
      </c>
      <c r="R7660">
        <v>541</v>
      </c>
      <c r="S7660" s="4">
        <v>8</v>
      </c>
      <c r="T7660" t="s">
        <v>63</v>
      </c>
    </row>
    <row r="7661" spans="1:20" x14ac:dyDescent="0.35">
      <c r="A7661" t="s">
        <v>15057</v>
      </c>
      <c r="B7661" s="5" t="s">
        <v>174</v>
      </c>
      <c r="C7661" s="6">
        <v>306380</v>
      </c>
      <c r="D7661" t="s">
        <v>92</v>
      </c>
      <c r="E7661">
        <v>229785</v>
      </c>
      <c r="F7661" s="5" t="s">
        <v>23</v>
      </c>
      <c r="G7661" s="5" t="s">
        <v>59</v>
      </c>
      <c r="H7661" s="5" t="s">
        <v>93</v>
      </c>
      <c r="I7661" t="s">
        <v>35</v>
      </c>
      <c r="J7661" t="s">
        <v>93</v>
      </c>
      <c r="K7661">
        <v>50</v>
      </c>
      <c r="L7661" s="5" t="s">
        <v>15058</v>
      </c>
      <c r="M7661" s="5" t="s">
        <v>37</v>
      </c>
      <c r="N7661">
        <v>16</v>
      </c>
      <c r="O7661" t="s">
        <v>62</v>
      </c>
      <c r="P7661" s="1">
        <v>45459</v>
      </c>
      <c r="Q7661" s="1">
        <v>45476</v>
      </c>
      <c r="R7661">
        <v>1441</v>
      </c>
      <c r="S7661" s="4">
        <v>9.6</v>
      </c>
      <c r="T7661" t="s">
        <v>277</v>
      </c>
    </row>
    <row r="7662" spans="1:20" x14ac:dyDescent="0.35">
      <c r="A7662" t="s">
        <v>15059</v>
      </c>
      <c r="B7662" s="5" t="s">
        <v>21</v>
      </c>
      <c r="C7662" s="6">
        <v>59061</v>
      </c>
      <c r="D7662" t="s">
        <v>41</v>
      </c>
      <c r="E7662">
        <v>50202</v>
      </c>
      <c r="F7662" s="5" t="s">
        <v>58</v>
      </c>
      <c r="G7662" s="5" t="s">
        <v>24</v>
      </c>
      <c r="H7662" s="5" t="s">
        <v>43</v>
      </c>
      <c r="I7662" t="s">
        <v>44</v>
      </c>
      <c r="J7662" t="s">
        <v>43</v>
      </c>
      <c r="K7662">
        <v>100</v>
      </c>
      <c r="L7662" s="5" t="s">
        <v>15060</v>
      </c>
      <c r="M7662" s="5" t="s">
        <v>28</v>
      </c>
      <c r="N7662">
        <v>0</v>
      </c>
      <c r="O7662" t="s">
        <v>78</v>
      </c>
      <c r="P7662" s="1">
        <v>45532</v>
      </c>
      <c r="Q7662" s="1">
        <v>45577</v>
      </c>
      <c r="R7662">
        <v>2199</v>
      </c>
      <c r="S7662" s="4">
        <v>5.2</v>
      </c>
      <c r="T7662" t="s">
        <v>153</v>
      </c>
    </row>
    <row r="7663" spans="1:20" x14ac:dyDescent="0.35">
      <c r="A7663" t="s">
        <v>15061</v>
      </c>
      <c r="B7663" s="5" t="s">
        <v>21</v>
      </c>
      <c r="C7663" s="6">
        <v>127372</v>
      </c>
      <c r="D7663" t="s">
        <v>22</v>
      </c>
      <c r="E7663">
        <v>127372</v>
      </c>
      <c r="F7663" s="5" t="s">
        <v>66</v>
      </c>
      <c r="G7663" s="5" t="s">
        <v>24</v>
      </c>
      <c r="H7663" s="5" t="s">
        <v>97</v>
      </c>
      <c r="I7663" t="s">
        <v>44</v>
      </c>
      <c r="J7663" t="s">
        <v>186</v>
      </c>
      <c r="K7663">
        <v>100</v>
      </c>
      <c r="L7663" s="5" t="s">
        <v>15062</v>
      </c>
      <c r="M7663" s="5" t="s">
        <v>54</v>
      </c>
      <c r="N7663">
        <v>6</v>
      </c>
      <c r="O7663" t="s">
        <v>107</v>
      </c>
      <c r="P7663" s="1">
        <v>45749</v>
      </c>
      <c r="Q7663" s="1">
        <v>45818</v>
      </c>
      <c r="R7663">
        <v>1330</v>
      </c>
      <c r="S7663" s="4">
        <v>5.6</v>
      </c>
      <c r="T7663" t="s">
        <v>89</v>
      </c>
    </row>
    <row r="7664" spans="1:20" x14ac:dyDescent="0.35">
      <c r="A7664" t="s">
        <v>15063</v>
      </c>
      <c r="B7664" s="5" t="s">
        <v>28801</v>
      </c>
      <c r="C7664" s="6">
        <v>324728</v>
      </c>
      <c r="D7664" t="s">
        <v>120</v>
      </c>
      <c r="E7664">
        <v>292255</v>
      </c>
      <c r="F7664" s="5" t="s">
        <v>23</v>
      </c>
      <c r="G7664" s="5" t="s">
        <v>59</v>
      </c>
      <c r="H7664" s="5" t="s">
        <v>121</v>
      </c>
      <c r="I7664" t="s">
        <v>35</v>
      </c>
      <c r="J7664" t="s">
        <v>121</v>
      </c>
      <c r="K7664">
        <v>50</v>
      </c>
      <c r="L7664" s="5" t="s">
        <v>15064</v>
      </c>
      <c r="M7664" s="5" t="s">
        <v>54</v>
      </c>
      <c r="N7664">
        <v>13</v>
      </c>
      <c r="O7664" t="s">
        <v>167</v>
      </c>
      <c r="P7664" s="1">
        <v>45507</v>
      </c>
      <c r="Q7664" s="1">
        <v>45558</v>
      </c>
      <c r="R7664">
        <v>1682</v>
      </c>
      <c r="S7664" s="4">
        <v>5.2</v>
      </c>
      <c r="T7664" t="s">
        <v>210</v>
      </c>
    </row>
    <row r="7665" spans="1:20" x14ac:dyDescent="0.35">
      <c r="A7665" t="s">
        <v>15065</v>
      </c>
      <c r="B7665" s="5" t="s">
        <v>73</v>
      </c>
      <c r="C7665" s="6">
        <v>132294</v>
      </c>
      <c r="D7665" t="s">
        <v>22</v>
      </c>
      <c r="E7665">
        <v>132294</v>
      </c>
      <c r="F7665" s="5" t="s">
        <v>66</v>
      </c>
      <c r="G7665" s="5" t="s">
        <v>59</v>
      </c>
      <c r="H7665" s="5" t="s">
        <v>97</v>
      </c>
      <c r="I7665" t="s">
        <v>44</v>
      </c>
      <c r="J7665" t="s">
        <v>97</v>
      </c>
      <c r="K7665">
        <v>100</v>
      </c>
      <c r="L7665" s="5" t="s">
        <v>9101</v>
      </c>
      <c r="M7665" s="5" t="s">
        <v>70</v>
      </c>
      <c r="N7665">
        <v>7</v>
      </c>
      <c r="O7665" t="s">
        <v>172</v>
      </c>
      <c r="P7665" s="1">
        <v>45313</v>
      </c>
      <c r="Q7665" s="1">
        <v>45360</v>
      </c>
      <c r="R7665">
        <v>1383</v>
      </c>
      <c r="S7665" s="4">
        <v>7.8</v>
      </c>
      <c r="T7665" t="s">
        <v>79</v>
      </c>
    </row>
    <row r="7666" spans="1:20" x14ac:dyDescent="0.35">
      <c r="A7666" t="s">
        <v>15066</v>
      </c>
      <c r="B7666" s="5" t="s">
        <v>40</v>
      </c>
      <c r="C7666" s="6">
        <v>110217</v>
      </c>
      <c r="D7666" t="s">
        <v>41</v>
      </c>
      <c r="E7666">
        <v>93684</v>
      </c>
      <c r="F7666" s="5" t="s">
        <v>66</v>
      </c>
      <c r="G7666" s="5" t="s">
        <v>51</v>
      </c>
      <c r="H7666" s="5" t="s">
        <v>43</v>
      </c>
      <c r="I7666" t="s">
        <v>44</v>
      </c>
      <c r="J7666" t="s">
        <v>43</v>
      </c>
      <c r="K7666">
        <v>50</v>
      </c>
      <c r="L7666" s="5" t="s">
        <v>15067</v>
      </c>
      <c r="M7666" s="5" t="s">
        <v>28</v>
      </c>
      <c r="N7666">
        <v>7</v>
      </c>
      <c r="O7666" t="s">
        <v>62</v>
      </c>
      <c r="P7666" s="1">
        <v>45513</v>
      </c>
      <c r="Q7666" s="1">
        <v>45533</v>
      </c>
      <c r="R7666">
        <v>2475</v>
      </c>
      <c r="S7666" s="4">
        <v>7.2</v>
      </c>
      <c r="T7666" t="s">
        <v>210</v>
      </c>
    </row>
    <row r="7667" spans="1:20" x14ac:dyDescent="0.35">
      <c r="A7667" t="s">
        <v>15068</v>
      </c>
      <c r="B7667" s="5" t="s">
        <v>100</v>
      </c>
      <c r="C7667" s="6">
        <v>108463</v>
      </c>
      <c r="D7667" t="s">
        <v>22</v>
      </c>
      <c r="E7667">
        <v>108463</v>
      </c>
      <c r="F7667" s="5" t="s">
        <v>50</v>
      </c>
      <c r="G7667" s="5" t="s">
        <v>51</v>
      </c>
      <c r="H7667" s="5" t="s">
        <v>97</v>
      </c>
      <c r="I7667" t="s">
        <v>26</v>
      </c>
      <c r="J7667" t="s">
        <v>629</v>
      </c>
      <c r="K7667">
        <v>50</v>
      </c>
      <c r="L7667" s="5" t="s">
        <v>15069</v>
      </c>
      <c r="M7667" s="5" t="s">
        <v>54</v>
      </c>
      <c r="N7667">
        <v>4</v>
      </c>
      <c r="O7667" t="s">
        <v>85</v>
      </c>
      <c r="P7667" s="1">
        <v>45406</v>
      </c>
      <c r="Q7667" s="1">
        <v>45478</v>
      </c>
      <c r="R7667">
        <v>1652</v>
      </c>
      <c r="S7667" s="4">
        <v>8.4</v>
      </c>
      <c r="T7667" t="s">
        <v>79</v>
      </c>
    </row>
    <row r="7668" spans="1:20" x14ac:dyDescent="0.35">
      <c r="A7668" t="s">
        <v>15070</v>
      </c>
      <c r="B7668" s="5" t="s">
        <v>73</v>
      </c>
      <c r="C7668" s="6">
        <v>60083</v>
      </c>
      <c r="D7668" t="s">
        <v>22</v>
      </c>
      <c r="E7668">
        <v>60083</v>
      </c>
      <c r="F7668" s="5" t="s">
        <v>50</v>
      </c>
      <c r="G7668" s="5" t="s">
        <v>51</v>
      </c>
      <c r="H7668" s="5" t="s">
        <v>165</v>
      </c>
      <c r="I7668" t="s">
        <v>26</v>
      </c>
      <c r="J7668" t="s">
        <v>304</v>
      </c>
      <c r="K7668">
        <v>100</v>
      </c>
      <c r="L7668" s="5" t="s">
        <v>15071</v>
      </c>
      <c r="M7668" s="5" t="s">
        <v>54</v>
      </c>
      <c r="N7668">
        <v>2</v>
      </c>
      <c r="O7668" t="s">
        <v>29</v>
      </c>
      <c r="P7668" s="1">
        <v>45707</v>
      </c>
      <c r="Q7668" s="1">
        <v>45734</v>
      </c>
      <c r="R7668">
        <v>1564</v>
      </c>
      <c r="S7668" s="4">
        <v>8.1999999999999993</v>
      </c>
      <c r="T7668" t="s">
        <v>103</v>
      </c>
    </row>
    <row r="7669" spans="1:20" x14ac:dyDescent="0.35">
      <c r="A7669" t="s">
        <v>15072</v>
      </c>
      <c r="B7669" s="5" t="s">
        <v>217</v>
      </c>
      <c r="C7669" s="6">
        <v>74921</v>
      </c>
      <c r="D7669" t="s">
        <v>22</v>
      </c>
      <c r="E7669">
        <v>74921</v>
      </c>
      <c r="F7669" s="5" t="s">
        <v>23</v>
      </c>
      <c r="G7669" s="5" t="s">
        <v>42</v>
      </c>
      <c r="H7669" s="5" t="s">
        <v>116</v>
      </c>
      <c r="I7669" t="s">
        <v>35</v>
      </c>
      <c r="J7669" t="s">
        <v>116</v>
      </c>
      <c r="K7669">
        <v>0</v>
      </c>
      <c r="L7669" s="5" t="s">
        <v>15073</v>
      </c>
      <c r="M7669" s="5" t="s">
        <v>54</v>
      </c>
      <c r="N7669">
        <v>11</v>
      </c>
      <c r="O7669" t="s">
        <v>88</v>
      </c>
      <c r="P7669" s="1">
        <v>45350</v>
      </c>
      <c r="Q7669" s="1">
        <v>45377</v>
      </c>
      <c r="R7669">
        <v>1818</v>
      </c>
      <c r="S7669" s="4">
        <v>6.1</v>
      </c>
      <c r="T7669" t="s">
        <v>277</v>
      </c>
    </row>
    <row r="7670" spans="1:20" x14ac:dyDescent="0.35">
      <c r="A7670" t="s">
        <v>15074</v>
      </c>
      <c r="B7670" s="5" t="s">
        <v>73</v>
      </c>
      <c r="C7670" s="6">
        <v>229930</v>
      </c>
      <c r="D7670" t="s">
        <v>120</v>
      </c>
      <c r="E7670">
        <v>206937</v>
      </c>
      <c r="F7670" s="5" t="s">
        <v>23</v>
      </c>
      <c r="G7670" s="5" t="s">
        <v>59</v>
      </c>
      <c r="H7670" s="5" t="s">
        <v>121</v>
      </c>
      <c r="I7670" t="s">
        <v>44</v>
      </c>
      <c r="J7670" t="s">
        <v>423</v>
      </c>
      <c r="K7670">
        <v>0</v>
      </c>
      <c r="L7670" s="5" t="s">
        <v>15075</v>
      </c>
      <c r="M7670" s="5" t="s">
        <v>28</v>
      </c>
      <c r="N7670">
        <v>13</v>
      </c>
      <c r="O7670" t="s">
        <v>167</v>
      </c>
      <c r="P7670" s="1">
        <v>45424</v>
      </c>
      <c r="Q7670" s="1">
        <v>45467</v>
      </c>
      <c r="R7670">
        <v>1945</v>
      </c>
      <c r="S7670" s="4">
        <v>9.9</v>
      </c>
      <c r="T7670" t="s">
        <v>63</v>
      </c>
    </row>
    <row r="7671" spans="1:20" x14ac:dyDescent="0.35">
      <c r="A7671" t="s">
        <v>15076</v>
      </c>
      <c r="B7671" s="5" t="s">
        <v>28802</v>
      </c>
      <c r="C7671" s="6">
        <v>134348</v>
      </c>
      <c r="D7671" t="s">
        <v>74</v>
      </c>
      <c r="E7671">
        <v>167935</v>
      </c>
      <c r="F7671" s="5" t="s">
        <v>66</v>
      </c>
      <c r="G7671" s="5" t="s">
        <v>51</v>
      </c>
      <c r="H7671" s="5" t="s">
        <v>75</v>
      </c>
      <c r="I7671" t="s">
        <v>26</v>
      </c>
      <c r="J7671" t="s">
        <v>75</v>
      </c>
      <c r="K7671">
        <v>50</v>
      </c>
      <c r="L7671" s="5" t="s">
        <v>15077</v>
      </c>
      <c r="M7671" s="5" t="s">
        <v>37</v>
      </c>
      <c r="N7671">
        <v>9</v>
      </c>
      <c r="O7671" t="s">
        <v>29</v>
      </c>
      <c r="P7671" s="1">
        <v>45617</v>
      </c>
      <c r="Q7671" s="1">
        <v>45674</v>
      </c>
      <c r="R7671">
        <v>2441</v>
      </c>
      <c r="S7671" s="4">
        <v>6.7</v>
      </c>
      <c r="T7671" t="s">
        <v>136</v>
      </c>
    </row>
    <row r="7672" spans="1:20" x14ac:dyDescent="0.35">
      <c r="A7672" t="s">
        <v>15078</v>
      </c>
      <c r="B7672" s="5" t="s">
        <v>28802</v>
      </c>
      <c r="C7672" s="6">
        <v>84844</v>
      </c>
      <c r="D7672" t="s">
        <v>92</v>
      </c>
      <c r="E7672">
        <v>63633</v>
      </c>
      <c r="F7672" s="5" t="s">
        <v>50</v>
      </c>
      <c r="G7672" s="5" t="s">
        <v>59</v>
      </c>
      <c r="H7672" s="5" t="s">
        <v>93</v>
      </c>
      <c r="I7672" t="s">
        <v>44</v>
      </c>
      <c r="J7672" t="s">
        <v>93</v>
      </c>
      <c r="K7672">
        <v>50</v>
      </c>
      <c r="L7672" s="5" t="s">
        <v>15079</v>
      </c>
      <c r="M7672" s="5" t="s">
        <v>37</v>
      </c>
      <c r="N7672">
        <v>2</v>
      </c>
      <c r="O7672" t="s">
        <v>147</v>
      </c>
      <c r="P7672" s="1">
        <v>45640</v>
      </c>
      <c r="Q7672" s="1">
        <v>45670</v>
      </c>
      <c r="R7672">
        <v>1273</v>
      </c>
      <c r="S7672" s="4">
        <v>8.1</v>
      </c>
      <c r="T7672" t="s">
        <v>210</v>
      </c>
    </row>
    <row r="7673" spans="1:20" x14ac:dyDescent="0.35">
      <c r="A7673" t="s">
        <v>15080</v>
      </c>
      <c r="B7673" s="5" t="s">
        <v>49</v>
      </c>
      <c r="C7673" s="6">
        <v>75519</v>
      </c>
      <c r="D7673" t="s">
        <v>74</v>
      </c>
      <c r="E7673">
        <v>94399</v>
      </c>
      <c r="F7673" s="5" t="s">
        <v>50</v>
      </c>
      <c r="G7673" s="5" t="s">
        <v>42</v>
      </c>
      <c r="H7673" s="5" t="s">
        <v>75</v>
      </c>
      <c r="I7673" t="s">
        <v>44</v>
      </c>
      <c r="J7673" t="s">
        <v>75</v>
      </c>
      <c r="K7673">
        <v>100</v>
      </c>
      <c r="L7673" s="5" t="s">
        <v>2915</v>
      </c>
      <c r="M7673" s="5" t="s">
        <v>54</v>
      </c>
      <c r="N7673">
        <v>2</v>
      </c>
      <c r="O7673" t="s">
        <v>135</v>
      </c>
      <c r="P7673" s="1">
        <v>45519</v>
      </c>
      <c r="Q7673" s="1">
        <v>45550</v>
      </c>
      <c r="R7673">
        <v>2158</v>
      </c>
      <c r="S7673" s="4">
        <v>8.4</v>
      </c>
      <c r="T7673" t="s">
        <v>103</v>
      </c>
    </row>
    <row r="7674" spans="1:20" x14ac:dyDescent="0.35">
      <c r="A7674" t="s">
        <v>15081</v>
      </c>
      <c r="B7674" s="5" t="s">
        <v>162</v>
      </c>
      <c r="C7674" s="6">
        <v>83770</v>
      </c>
      <c r="D7674" t="s">
        <v>22</v>
      </c>
      <c r="E7674">
        <v>83770</v>
      </c>
      <c r="F7674" s="5" t="s">
        <v>50</v>
      </c>
      <c r="G7674" s="5" t="s">
        <v>59</v>
      </c>
      <c r="H7674" s="5" t="s">
        <v>52</v>
      </c>
      <c r="I7674" t="s">
        <v>26</v>
      </c>
      <c r="J7674" t="s">
        <v>121</v>
      </c>
      <c r="K7674">
        <v>100</v>
      </c>
      <c r="L7674" s="5" t="s">
        <v>15082</v>
      </c>
      <c r="M7674" s="5" t="s">
        <v>54</v>
      </c>
      <c r="N7674">
        <v>4</v>
      </c>
      <c r="O7674" t="s">
        <v>131</v>
      </c>
      <c r="P7674" s="1">
        <v>45647</v>
      </c>
      <c r="Q7674" s="1">
        <v>45668</v>
      </c>
      <c r="R7674">
        <v>1827</v>
      </c>
      <c r="S7674" s="4">
        <v>6</v>
      </c>
      <c r="T7674" t="s">
        <v>153</v>
      </c>
    </row>
    <row r="7675" spans="1:20" x14ac:dyDescent="0.35">
      <c r="A7675" t="s">
        <v>15083</v>
      </c>
      <c r="B7675" s="5" t="s">
        <v>49</v>
      </c>
      <c r="C7675" s="6">
        <v>99649</v>
      </c>
      <c r="D7675" t="s">
        <v>22</v>
      </c>
      <c r="E7675">
        <v>99649</v>
      </c>
      <c r="F7675" s="5" t="s">
        <v>58</v>
      </c>
      <c r="G7675" s="5" t="s">
        <v>24</v>
      </c>
      <c r="H7675" s="5" t="s">
        <v>101</v>
      </c>
      <c r="I7675" t="s">
        <v>35</v>
      </c>
      <c r="J7675" t="s">
        <v>768</v>
      </c>
      <c r="K7675">
        <v>100</v>
      </c>
      <c r="L7675" s="5" t="s">
        <v>15084</v>
      </c>
      <c r="M7675" s="5" t="s">
        <v>28</v>
      </c>
      <c r="N7675">
        <v>1</v>
      </c>
      <c r="O7675" t="s">
        <v>135</v>
      </c>
      <c r="P7675" s="1">
        <v>45772</v>
      </c>
      <c r="Q7675" s="1">
        <v>45791</v>
      </c>
      <c r="R7675">
        <v>1620</v>
      </c>
      <c r="S7675" s="4">
        <v>7.7</v>
      </c>
      <c r="T7675" t="s">
        <v>95</v>
      </c>
    </row>
    <row r="7676" spans="1:20" x14ac:dyDescent="0.35">
      <c r="A7676" t="s">
        <v>15085</v>
      </c>
      <c r="B7676" s="5" t="s">
        <v>40</v>
      </c>
      <c r="C7676" s="6">
        <v>288454</v>
      </c>
      <c r="D7676" t="s">
        <v>22</v>
      </c>
      <c r="E7676">
        <v>288454</v>
      </c>
      <c r="F7676" s="5" t="s">
        <v>23</v>
      </c>
      <c r="G7676" s="5" t="s">
        <v>59</v>
      </c>
      <c r="H7676" s="5" t="s">
        <v>97</v>
      </c>
      <c r="I7676" t="s">
        <v>26</v>
      </c>
      <c r="J7676" t="s">
        <v>97</v>
      </c>
      <c r="K7676">
        <v>100</v>
      </c>
      <c r="L7676" s="5" t="s">
        <v>15086</v>
      </c>
      <c r="M7676" s="5" t="s">
        <v>70</v>
      </c>
      <c r="N7676">
        <v>18</v>
      </c>
      <c r="O7676" t="s">
        <v>85</v>
      </c>
      <c r="P7676" s="1">
        <v>45470</v>
      </c>
      <c r="Q7676" s="1">
        <v>45530</v>
      </c>
      <c r="R7676">
        <v>1751</v>
      </c>
      <c r="S7676" s="4">
        <v>5.5</v>
      </c>
      <c r="T7676" t="s">
        <v>55</v>
      </c>
    </row>
    <row r="7677" spans="1:20" x14ac:dyDescent="0.35">
      <c r="A7677" t="s">
        <v>15087</v>
      </c>
      <c r="B7677" s="5" t="s">
        <v>28802</v>
      </c>
      <c r="C7677" s="6">
        <v>185909</v>
      </c>
      <c r="D7677" t="s">
        <v>41</v>
      </c>
      <c r="E7677">
        <v>158023</v>
      </c>
      <c r="F7677" s="5" t="s">
        <v>23</v>
      </c>
      <c r="G7677" s="5" t="s">
        <v>51</v>
      </c>
      <c r="H7677" s="5" t="s">
        <v>126</v>
      </c>
      <c r="I7677" t="s">
        <v>44</v>
      </c>
      <c r="J7677" t="s">
        <v>126</v>
      </c>
      <c r="K7677">
        <v>100</v>
      </c>
      <c r="L7677" s="5" t="s">
        <v>15088</v>
      </c>
      <c r="M7677" s="5" t="s">
        <v>28</v>
      </c>
      <c r="N7677">
        <v>15</v>
      </c>
      <c r="O7677" t="s">
        <v>107</v>
      </c>
      <c r="P7677" s="1">
        <v>45602</v>
      </c>
      <c r="Q7677" s="1">
        <v>45645</v>
      </c>
      <c r="R7677">
        <v>1477</v>
      </c>
      <c r="S7677" s="4">
        <v>5.7</v>
      </c>
      <c r="T7677" t="s">
        <v>277</v>
      </c>
    </row>
    <row r="7678" spans="1:20" x14ac:dyDescent="0.35">
      <c r="A7678" t="s">
        <v>15089</v>
      </c>
      <c r="B7678" s="5" t="s">
        <v>57</v>
      </c>
      <c r="C7678" s="6">
        <v>82676</v>
      </c>
      <c r="D7678" t="s">
        <v>22</v>
      </c>
      <c r="E7678">
        <v>82676</v>
      </c>
      <c r="F7678" s="5" t="s">
        <v>58</v>
      </c>
      <c r="G7678" s="5" t="s">
        <v>51</v>
      </c>
      <c r="H7678" s="5" t="s">
        <v>101</v>
      </c>
      <c r="I7678" t="s">
        <v>26</v>
      </c>
      <c r="J7678" t="s">
        <v>101</v>
      </c>
      <c r="K7678">
        <v>100</v>
      </c>
      <c r="L7678" s="5" t="s">
        <v>15090</v>
      </c>
      <c r="M7678" s="5" t="s">
        <v>28</v>
      </c>
      <c r="N7678">
        <v>0</v>
      </c>
      <c r="O7678" t="s">
        <v>46</v>
      </c>
      <c r="P7678" s="1">
        <v>45354</v>
      </c>
      <c r="Q7678" s="1">
        <v>45379</v>
      </c>
      <c r="R7678">
        <v>2443</v>
      </c>
      <c r="S7678" s="4">
        <v>6</v>
      </c>
      <c r="T7678" t="s">
        <v>55</v>
      </c>
    </row>
    <row r="7679" spans="1:20" x14ac:dyDescent="0.35">
      <c r="A7679" t="s">
        <v>15091</v>
      </c>
      <c r="B7679" s="5" t="s">
        <v>100</v>
      </c>
      <c r="C7679" s="6">
        <v>180023</v>
      </c>
      <c r="D7679" t="s">
        <v>22</v>
      </c>
      <c r="E7679">
        <v>180023</v>
      </c>
      <c r="F7679" s="5" t="s">
        <v>23</v>
      </c>
      <c r="G7679" s="5" t="s">
        <v>59</v>
      </c>
      <c r="H7679" s="5" t="s">
        <v>165</v>
      </c>
      <c r="I7679" t="s">
        <v>44</v>
      </c>
      <c r="J7679" t="s">
        <v>157</v>
      </c>
      <c r="K7679">
        <v>0</v>
      </c>
      <c r="L7679" s="5" t="s">
        <v>15092</v>
      </c>
      <c r="M7679" s="5" t="s">
        <v>28</v>
      </c>
      <c r="N7679">
        <v>11</v>
      </c>
      <c r="O7679" t="s">
        <v>141</v>
      </c>
      <c r="P7679" s="1">
        <v>45451</v>
      </c>
      <c r="Q7679" s="1">
        <v>45478</v>
      </c>
      <c r="R7679">
        <v>2224</v>
      </c>
      <c r="S7679" s="4">
        <v>10</v>
      </c>
      <c r="T7679" t="s">
        <v>47</v>
      </c>
    </row>
    <row r="7680" spans="1:20" x14ac:dyDescent="0.35">
      <c r="A7680" t="s">
        <v>15093</v>
      </c>
      <c r="B7680" s="5" t="s">
        <v>73</v>
      </c>
      <c r="C7680" s="6">
        <v>85630</v>
      </c>
      <c r="D7680" t="s">
        <v>22</v>
      </c>
      <c r="E7680">
        <v>85630</v>
      </c>
      <c r="F7680" s="5" t="s">
        <v>58</v>
      </c>
      <c r="G7680" s="5" t="s">
        <v>24</v>
      </c>
      <c r="H7680" s="5" t="s">
        <v>129</v>
      </c>
      <c r="I7680" t="s">
        <v>35</v>
      </c>
      <c r="J7680" t="s">
        <v>129</v>
      </c>
      <c r="K7680">
        <v>0</v>
      </c>
      <c r="L7680" s="5" t="s">
        <v>15094</v>
      </c>
      <c r="M7680" s="5" t="s">
        <v>37</v>
      </c>
      <c r="N7680">
        <v>0</v>
      </c>
      <c r="O7680" t="s">
        <v>147</v>
      </c>
      <c r="P7680" s="1">
        <v>45749</v>
      </c>
      <c r="Q7680" s="1">
        <v>45809</v>
      </c>
      <c r="R7680">
        <v>1688</v>
      </c>
      <c r="S7680" s="4">
        <v>9.3000000000000007</v>
      </c>
      <c r="T7680" t="s">
        <v>55</v>
      </c>
    </row>
    <row r="7681" spans="1:20" x14ac:dyDescent="0.35">
      <c r="A7681" t="s">
        <v>15095</v>
      </c>
      <c r="B7681" s="5" t="s">
        <v>28802</v>
      </c>
      <c r="C7681" s="6">
        <v>91309</v>
      </c>
      <c r="D7681" t="s">
        <v>41</v>
      </c>
      <c r="E7681">
        <v>77613</v>
      </c>
      <c r="F7681" s="5" t="s">
        <v>50</v>
      </c>
      <c r="G7681" s="5" t="s">
        <v>59</v>
      </c>
      <c r="H7681" s="5" t="s">
        <v>60</v>
      </c>
      <c r="I7681" t="s">
        <v>35</v>
      </c>
      <c r="J7681" t="s">
        <v>60</v>
      </c>
      <c r="K7681">
        <v>0</v>
      </c>
      <c r="L7681" s="5" t="s">
        <v>15096</v>
      </c>
      <c r="M7681" s="5" t="s">
        <v>28</v>
      </c>
      <c r="N7681">
        <v>4</v>
      </c>
      <c r="O7681" t="s">
        <v>131</v>
      </c>
      <c r="P7681" s="1">
        <v>45524</v>
      </c>
      <c r="Q7681" s="1">
        <v>45573</v>
      </c>
      <c r="R7681">
        <v>1703</v>
      </c>
      <c r="S7681" s="4">
        <v>7.9</v>
      </c>
      <c r="T7681" t="s">
        <v>277</v>
      </c>
    </row>
    <row r="7682" spans="1:20" x14ac:dyDescent="0.35">
      <c r="A7682" t="s">
        <v>15097</v>
      </c>
      <c r="B7682" s="5" t="s">
        <v>73</v>
      </c>
      <c r="C7682" s="6">
        <v>73734</v>
      </c>
      <c r="D7682" t="s">
        <v>41</v>
      </c>
      <c r="E7682">
        <v>62674</v>
      </c>
      <c r="F7682" s="5" t="s">
        <v>58</v>
      </c>
      <c r="G7682" s="5" t="s">
        <v>51</v>
      </c>
      <c r="H7682" s="5" t="s">
        <v>151</v>
      </c>
      <c r="I7682" t="s">
        <v>26</v>
      </c>
      <c r="J7682" t="s">
        <v>151</v>
      </c>
      <c r="K7682">
        <v>0</v>
      </c>
      <c r="L7682" s="5" t="s">
        <v>15098</v>
      </c>
      <c r="M7682" s="5" t="s">
        <v>54</v>
      </c>
      <c r="N7682">
        <v>1</v>
      </c>
      <c r="O7682" t="s">
        <v>78</v>
      </c>
      <c r="P7682" s="1">
        <v>45397</v>
      </c>
      <c r="Q7682" s="1">
        <v>45424</v>
      </c>
      <c r="R7682">
        <v>577</v>
      </c>
      <c r="S7682" s="4">
        <v>7.4</v>
      </c>
      <c r="T7682" t="s">
        <v>118</v>
      </c>
    </row>
    <row r="7683" spans="1:20" x14ac:dyDescent="0.35">
      <c r="A7683" t="s">
        <v>15099</v>
      </c>
      <c r="B7683" s="5" t="s">
        <v>28802</v>
      </c>
      <c r="C7683" s="6">
        <v>180469</v>
      </c>
      <c r="D7683" t="s">
        <v>22</v>
      </c>
      <c r="E7683">
        <v>180469</v>
      </c>
      <c r="F7683" s="5" t="s">
        <v>23</v>
      </c>
      <c r="G7683" s="5" t="s">
        <v>59</v>
      </c>
      <c r="H7683" s="5" t="s">
        <v>25</v>
      </c>
      <c r="I7683" t="s">
        <v>44</v>
      </c>
      <c r="J7683" t="s">
        <v>25</v>
      </c>
      <c r="K7683">
        <v>50</v>
      </c>
      <c r="L7683" s="5" t="s">
        <v>15100</v>
      </c>
      <c r="M7683" s="5" t="s">
        <v>54</v>
      </c>
      <c r="N7683">
        <v>17</v>
      </c>
      <c r="O7683" t="s">
        <v>88</v>
      </c>
      <c r="P7683" s="1">
        <v>45712</v>
      </c>
      <c r="Q7683" s="1">
        <v>45785</v>
      </c>
      <c r="R7683">
        <v>2313</v>
      </c>
      <c r="S7683" s="4">
        <v>5.0999999999999996</v>
      </c>
      <c r="T7683" t="s">
        <v>210</v>
      </c>
    </row>
    <row r="7684" spans="1:20" x14ac:dyDescent="0.35">
      <c r="A7684" t="s">
        <v>15101</v>
      </c>
      <c r="B7684" s="5" t="s">
        <v>28800</v>
      </c>
      <c r="C7684" s="6">
        <v>55451</v>
      </c>
      <c r="D7684" t="s">
        <v>41</v>
      </c>
      <c r="E7684">
        <v>47133</v>
      </c>
      <c r="F7684" s="5" t="s">
        <v>58</v>
      </c>
      <c r="G7684" s="5" t="s">
        <v>42</v>
      </c>
      <c r="H7684" s="5" t="s">
        <v>151</v>
      </c>
      <c r="I7684" t="s">
        <v>35</v>
      </c>
      <c r="J7684" t="s">
        <v>151</v>
      </c>
      <c r="K7684">
        <v>50</v>
      </c>
      <c r="L7684" s="5" t="s">
        <v>15102</v>
      </c>
      <c r="M7684" s="5" t="s">
        <v>70</v>
      </c>
      <c r="N7684">
        <v>1</v>
      </c>
      <c r="O7684" t="s">
        <v>62</v>
      </c>
      <c r="P7684" s="1">
        <v>45662</v>
      </c>
      <c r="Q7684" s="1">
        <v>45709</v>
      </c>
      <c r="R7684">
        <v>1493</v>
      </c>
      <c r="S7684" s="4">
        <v>9.1999999999999993</v>
      </c>
      <c r="T7684" t="s">
        <v>95</v>
      </c>
    </row>
    <row r="7685" spans="1:20" x14ac:dyDescent="0.35">
      <c r="A7685" t="s">
        <v>15103</v>
      </c>
      <c r="B7685" s="5" t="s">
        <v>100</v>
      </c>
      <c r="C7685" s="6">
        <v>113073</v>
      </c>
      <c r="D7685" t="s">
        <v>22</v>
      </c>
      <c r="E7685">
        <v>113073</v>
      </c>
      <c r="F7685" s="5" t="s">
        <v>58</v>
      </c>
      <c r="G7685" s="5" t="s">
        <v>24</v>
      </c>
      <c r="H7685" s="5" t="s">
        <v>97</v>
      </c>
      <c r="I7685" t="s">
        <v>35</v>
      </c>
      <c r="J7685" t="s">
        <v>97</v>
      </c>
      <c r="K7685">
        <v>0</v>
      </c>
      <c r="L7685" s="5" t="s">
        <v>15104</v>
      </c>
      <c r="M7685" s="5" t="s">
        <v>54</v>
      </c>
      <c r="N7685">
        <v>0</v>
      </c>
      <c r="O7685" t="s">
        <v>46</v>
      </c>
      <c r="P7685" s="1">
        <v>45624</v>
      </c>
      <c r="Q7685" s="1">
        <v>45685</v>
      </c>
      <c r="R7685">
        <v>2139</v>
      </c>
      <c r="S7685" s="4">
        <v>9.3000000000000007</v>
      </c>
      <c r="T7685" t="s">
        <v>136</v>
      </c>
    </row>
    <row r="7686" spans="1:20" x14ac:dyDescent="0.35">
      <c r="A7686" t="s">
        <v>15105</v>
      </c>
      <c r="B7686" s="5" t="s">
        <v>49</v>
      </c>
      <c r="C7686" s="6">
        <v>68363</v>
      </c>
      <c r="D7686" t="s">
        <v>41</v>
      </c>
      <c r="E7686">
        <v>58109</v>
      </c>
      <c r="F7686" s="5" t="s">
        <v>58</v>
      </c>
      <c r="G7686" s="5" t="s">
        <v>59</v>
      </c>
      <c r="H7686" s="5" t="s">
        <v>60</v>
      </c>
      <c r="I7686" t="s">
        <v>26</v>
      </c>
      <c r="J7686" t="s">
        <v>60</v>
      </c>
      <c r="K7686">
        <v>50</v>
      </c>
      <c r="L7686" s="5" t="s">
        <v>15106</v>
      </c>
      <c r="M7686" s="5" t="s">
        <v>70</v>
      </c>
      <c r="N7686">
        <v>0</v>
      </c>
      <c r="O7686" t="s">
        <v>88</v>
      </c>
      <c r="P7686" s="1">
        <v>45516</v>
      </c>
      <c r="Q7686" s="1">
        <v>45533</v>
      </c>
      <c r="R7686">
        <v>1755</v>
      </c>
      <c r="S7686" s="4">
        <v>9.5</v>
      </c>
      <c r="T7686" t="s">
        <v>63</v>
      </c>
    </row>
    <row r="7687" spans="1:20" x14ac:dyDescent="0.35">
      <c r="A7687" t="s">
        <v>15107</v>
      </c>
      <c r="B7687" s="5" t="s">
        <v>57</v>
      </c>
      <c r="C7687" s="6">
        <v>62860</v>
      </c>
      <c r="D7687" t="s">
        <v>22</v>
      </c>
      <c r="E7687">
        <v>62860</v>
      </c>
      <c r="F7687" s="5" t="s">
        <v>23</v>
      </c>
      <c r="G7687" s="5" t="s">
        <v>42</v>
      </c>
      <c r="H7687" s="5" t="s">
        <v>157</v>
      </c>
      <c r="I7687" t="s">
        <v>44</v>
      </c>
      <c r="J7687" t="s">
        <v>157</v>
      </c>
      <c r="K7687">
        <v>50</v>
      </c>
      <c r="L7687" s="5" t="s">
        <v>3381</v>
      </c>
      <c r="M7687" s="5" t="s">
        <v>28</v>
      </c>
      <c r="N7687">
        <v>16</v>
      </c>
      <c r="O7687" t="s">
        <v>141</v>
      </c>
      <c r="P7687" s="1">
        <v>45473</v>
      </c>
      <c r="Q7687" s="1">
        <v>45492</v>
      </c>
      <c r="R7687">
        <v>540</v>
      </c>
      <c r="S7687" s="4">
        <v>5.0999999999999996</v>
      </c>
      <c r="T7687" t="s">
        <v>118</v>
      </c>
    </row>
    <row r="7688" spans="1:20" x14ac:dyDescent="0.35">
      <c r="A7688" t="s">
        <v>15108</v>
      </c>
      <c r="B7688" s="5" t="s">
        <v>217</v>
      </c>
      <c r="C7688" s="6">
        <v>176108</v>
      </c>
      <c r="D7688" t="s">
        <v>22</v>
      </c>
      <c r="E7688">
        <v>176108</v>
      </c>
      <c r="F7688" s="5" t="s">
        <v>23</v>
      </c>
      <c r="G7688" s="5" t="s">
        <v>24</v>
      </c>
      <c r="H7688" s="5" t="s">
        <v>129</v>
      </c>
      <c r="I7688" t="s">
        <v>44</v>
      </c>
      <c r="J7688" t="s">
        <v>191</v>
      </c>
      <c r="K7688">
        <v>50</v>
      </c>
      <c r="L7688" s="5" t="s">
        <v>15109</v>
      </c>
      <c r="M7688" s="5" t="s">
        <v>37</v>
      </c>
      <c r="N7688">
        <v>11</v>
      </c>
      <c r="O7688" t="s">
        <v>107</v>
      </c>
      <c r="P7688" s="1">
        <v>45442</v>
      </c>
      <c r="Q7688" s="1">
        <v>45484</v>
      </c>
      <c r="R7688">
        <v>1478</v>
      </c>
      <c r="S7688" s="4">
        <v>5.2</v>
      </c>
      <c r="T7688" t="s">
        <v>30</v>
      </c>
    </row>
    <row r="7689" spans="1:20" x14ac:dyDescent="0.35">
      <c r="A7689" t="s">
        <v>15110</v>
      </c>
      <c r="B7689" s="5" t="s">
        <v>28801</v>
      </c>
      <c r="C7689" s="6">
        <v>86453</v>
      </c>
      <c r="D7689" t="s">
        <v>41</v>
      </c>
      <c r="E7689">
        <v>73485</v>
      </c>
      <c r="F7689" s="5" t="s">
        <v>50</v>
      </c>
      <c r="G7689" s="5" t="s">
        <v>59</v>
      </c>
      <c r="H7689" s="5" t="s">
        <v>60</v>
      </c>
      <c r="I7689" t="s">
        <v>35</v>
      </c>
      <c r="J7689" t="s">
        <v>60</v>
      </c>
      <c r="K7689">
        <v>0</v>
      </c>
      <c r="L7689" s="5" t="s">
        <v>15111</v>
      </c>
      <c r="M7689" s="5" t="s">
        <v>70</v>
      </c>
      <c r="N7689">
        <v>2</v>
      </c>
      <c r="O7689" t="s">
        <v>141</v>
      </c>
      <c r="P7689" s="1">
        <v>45493</v>
      </c>
      <c r="Q7689" s="1">
        <v>45559</v>
      </c>
      <c r="R7689">
        <v>1547</v>
      </c>
      <c r="S7689" s="4">
        <v>8.1999999999999993</v>
      </c>
      <c r="T7689" t="s">
        <v>63</v>
      </c>
    </row>
    <row r="7690" spans="1:20" x14ac:dyDescent="0.35">
      <c r="A7690" t="s">
        <v>15112</v>
      </c>
      <c r="B7690" s="5" t="s">
        <v>32</v>
      </c>
      <c r="C7690" s="6">
        <v>170116</v>
      </c>
      <c r="D7690" t="s">
        <v>41</v>
      </c>
      <c r="E7690">
        <v>144599</v>
      </c>
      <c r="F7690" s="5" t="s">
        <v>23</v>
      </c>
      <c r="G7690" s="5" t="s">
        <v>51</v>
      </c>
      <c r="H7690" s="5" t="s">
        <v>126</v>
      </c>
      <c r="I7690" t="s">
        <v>35</v>
      </c>
      <c r="J7690" t="s">
        <v>294</v>
      </c>
      <c r="K7690">
        <v>0</v>
      </c>
      <c r="L7690" s="5" t="s">
        <v>15113</v>
      </c>
      <c r="M7690" s="5" t="s">
        <v>54</v>
      </c>
      <c r="N7690">
        <v>17</v>
      </c>
      <c r="O7690" t="s">
        <v>88</v>
      </c>
      <c r="P7690" s="1">
        <v>45711</v>
      </c>
      <c r="Q7690" s="1">
        <v>45750</v>
      </c>
      <c r="R7690">
        <v>1237</v>
      </c>
      <c r="S7690" s="4">
        <v>5.5</v>
      </c>
      <c r="T7690" t="s">
        <v>210</v>
      </c>
    </row>
    <row r="7691" spans="1:20" x14ac:dyDescent="0.35">
      <c r="A7691" t="s">
        <v>15114</v>
      </c>
      <c r="B7691" s="5" t="s">
        <v>105</v>
      </c>
      <c r="C7691" s="6">
        <v>79589</v>
      </c>
      <c r="D7691" t="s">
        <v>41</v>
      </c>
      <c r="E7691">
        <v>67651</v>
      </c>
      <c r="F7691" s="5" t="s">
        <v>58</v>
      </c>
      <c r="G7691" s="5" t="s">
        <v>42</v>
      </c>
      <c r="H7691" s="5" t="s">
        <v>126</v>
      </c>
      <c r="I7691" t="s">
        <v>35</v>
      </c>
      <c r="J7691" t="s">
        <v>25</v>
      </c>
      <c r="K7691">
        <v>50</v>
      </c>
      <c r="L7691" s="5" t="s">
        <v>15115</v>
      </c>
      <c r="M7691" s="5" t="s">
        <v>54</v>
      </c>
      <c r="N7691">
        <v>1</v>
      </c>
      <c r="O7691" t="s">
        <v>88</v>
      </c>
      <c r="P7691" s="1">
        <v>45689</v>
      </c>
      <c r="Q7691" s="1">
        <v>45708</v>
      </c>
      <c r="R7691">
        <v>1924</v>
      </c>
      <c r="S7691" s="4">
        <v>7.6</v>
      </c>
      <c r="T7691" t="s">
        <v>38</v>
      </c>
    </row>
    <row r="7692" spans="1:20" x14ac:dyDescent="0.35">
      <c r="A7692" t="s">
        <v>15116</v>
      </c>
      <c r="B7692" s="5" t="s">
        <v>28802</v>
      </c>
      <c r="C7692" s="6">
        <v>190789</v>
      </c>
      <c r="D7692" t="s">
        <v>22</v>
      </c>
      <c r="E7692">
        <v>190789</v>
      </c>
      <c r="F7692" s="5" t="s">
        <v>23</v>
      </c>
      <c r="G7692" s="5" t="s">
        <v>24</v>
      </c>
      <c r="H7692" s="5" t="s">
        <v>52</v>
      </c>
      <c r="I7692" t="s">
        <v>44</v>
      </c>
      <c r="J7692" t="s">
        <v>52</v>
      </c>
      <c r="K7692">
        <v>50</v>
      </c>
      <c r="L7692" s="5" t="s">
        <v>15117</v>
      </c>
      <c r="M7692" s="5" t="s">
        <v>37</v>
      </c>
      <c r="N7692">
        <v>10</v>
      </c>
      <c r="O7692" t="s">
        <v>131</v>
      </c>
      <c r="P7692" s="1">
        <v>45403</v>
      </c>
      <c r="Q7692" s="1">
        <v>45455</v>
      </c>
      <c r="R7692">
        <v>659</v>
      </c>
      <c r="S7692" s="4">
        <v>9.9</v>
      </c>
      <c r="T7692" t="s">
        <v>210</v>
      </c>
    </row>
    <row r="7693" spans="1:20" x14ac:dyDescent="0.35">
      <c r="A7693" t="s">
        <v>15118</v>
      </c>
      <c r="B7693" s="5" t="s">
        <v>40</v>
      </c>
      <c r="C7693" s="6">
        <v>79062</v>
      </c>
      <c r="D7693" t="s">
        <v>22</v>
      </c>
      <c r="E7693">
        <v>79062</v>
      </c>
      <c r="F7693" s="5" t="s">
        <v>58</v>
      </c>
      <c r="G7693" s="5" t="s">
        <v>24</v>
      </c>
      <c r="H7693" s="5" t="s">
        <v>101</v>
      </c>
      <c r="I7693" t="s">
        <v>26</v>
      </c>
      <c r="J7693" t="s">
        <v>101</v>
      </c>
      <c r="K7693">
        <v>0</v>
      </c>
      <c r="L7693" s="5" t="s">
        <v>10198</v>
      </c>
      <c r="M7693" s="5" t="s">
        <v>37</v>
      </c>
      <c r="N7693">
        <v>0</v>
      </c>
      <c r="O7693" t="s">
        <v>107</v>
      </c>
      <c r="P7693" s="1">
        <v>45427</v>
      </c>
      <c r="Q7693" s="1">
        <v>45483</v>
      </c>
      <c r="R7693">
        <v>1269</v>
      </c>
      <c r="S7693" s="4">
        <v>8.6999999999999993</v>
      </c>
      <c r="T7693" t="s">
        <v>243</v>
      </c>
    </row>
    <row r="7694" spans="1:20" x14ac:dyDescent="0.35">
      <c r="A7694" t="s">
        <v>15119</v>
      </c>
      <c r="B7694" s="5" t="s">
        <v>100</v>
      </c>
      <c r="C7694" s="6">
        <v>212322</v>
      </c>
      <c r="D7694" t="s">
        <v>92</v>
      </c>
      <c r="E7694">
        <v>159242</v>
      </c>
      <c r="F7694" s="5" t="s">
        <v>23</v>
      </c>
      <c r="G7694" s="5" t="s">
        <v>51</v>
      </c>
      <c r="H7694" s="5" t="s">
        <v>93</v>
      </c>
      <c r="I7694" t="s">
        <v>26</v>
      </c>
      <c r="J7694" t="s">
        <v>93</v>
      </c>
      <c r="K7694">
        <v>0</v>
      </c>
      <c r="L7694" s="5" t="s">
        <v>15120</v>
      </c>
      <c r="M7694" s="5" t="s">
        <v>37</v>
      </c>
      <c r="N7694">
        <v>14</v>
      </c>
      <c r="O7694" t="s">
        <v>167</v>
      </c>
      <c r="P7694" s="1">
        <v>45612</v>
      </c>
      <c r="Q7694" s="1">
        <v>45676</v>
      </c>
      <c r="R7694">
        <v>651</v>
      </c>
      <c r="S7694" s="4">
        <v>8.1999999999999993</v>
      </c>
      <c r="T7694" t="s">
        <v>30</v>
      </c>
    </row>
    <row r="7695" spans="1:20" x14ac:dyDescent="0.35">
      <c r="A7695" t="s">
        <v>15121</v>
      </c>
      <c r="B7695" s="5" t="s">
        <v>91</v>
      </c>
      <c r="C7695" s="6">
        <v>126710</v>
      </c>
      <c r="D7695" t="s">
        <v>74</v>
      </c>
      <c r="E7695">
        <v>158388</v>
      </c>
      <c r="F7695" s="5" t="s">
        <v>66</v>
      </c>
      <c r="G7695" s="5" t="s">
        <v>59</v>
      </c>
      <c r="H7695" s="5" t="s">
        <v>75</v>
      </c>
      <c r="I7695" t="s">
        <v>26</v>
      </c>
      <c r="J7695" t="s">
        <v>522</v>
      </c>
      <c r="K7695">
        <v>0</v>
      </c>
      <c r="L7695" s="5" t="s">
        <v>15122</v>
      </c>
      <c r="M7695" s="5" t="s">
        <v>37</v>
      </c>
      <c r="N7695">
        <v>6</v>
      </c>
      <c r="O7695" t="s">
        <v>112</v>
      </c>
      <c r="P7695" s="1">
        <v>45371</v>
      </c>
      <c r="Q7695" s="1">
        <v>45426</v>
      </c>
      <c r="R7695">
        <v>804</v>
      </c>
      <c r="S7695" s="4">
        <v>8.1999999999999993</v>
      </c>
      <c r="T7695" t="s">
        <v>108</v>
      </c>
    </row>
    <row r="7696" spans="1:20" x14ac:dyDescent="0.35">
      <c r="A7696" t="s">
        <v>15123</v>
      </c>
      <c r="B7696" s="5" t="s">
        <v>100</v>
      </c>
      <c r="C7696" s="6">
        <v>135567</v>
      </c>
      <c r="D7696" t="s">
        <v>65</v>
      </c>
      <c r="E7696">
        <v>176237</v>
      </c>
      <c r="F7696" s="5" t="s">
        <v>66</v>
      </c>
      <c r="G7696" s="5" t="s">
        <v>59</v>
      </c>
      <c r="H7696" s="5" t="s">
        <v>67</v>
      </c>
      <c r="I7696" t="s">
        <v>44</v>
      </c>
      <c r="J7696" t="s">
        <v>67</v>
      </c>
      <c r="K7696">
        <v>100</v>
      </c>
      <c r="L7696" s="5" t="s">
        <v>15124</v>
      </c>
      <c r="M7696" s="5" t="s">
        <v>28</v>
      </c>
      <c r="N7696">
        <v>5</v>
      </c>
      <c r="O7696" t="s">
        <v>29</v>
      </c>
      <c r="P7696" s="1">
        <v>45532</v>
      </c>
      <c r="Q7696" s="1">
        <v>45557</v>
      </c>
      <c r="R7696">
        <v>1554</v>
      </c>
      <c r="S7696" s="4">
        <v>5.0999999999999996</v>
      </c>
      <c r="T7696" t="s">
        <v>79</v>
      </c>
    </row>
    <row r="7697" spans="1:20" x14ac:dyDescent="0.35">
      <c r="A7697" t="s">
        <v>15125</v>
      </c>
      <c r="B7697" s="5" t="s">
        <v>179</v>
      </c>
      <c r="C7697" s="6">
        <v>77684</v>
      </c>
      <c r="D7697" t="s">
        <v>92</v>
      </c>
      <c r="E7697">
        <v>58263</v>
      </c>
      <c r="F7697" s="5" t="s">
        <v>50</v>
      </c>
      <c r="G7697" s="5" t="s">
        <v>42</v>
      </c>
      <c r="H7697" s="5" t="s">
        <v>93</v>
      </c>
      <c r="I7697" t="s">
        <v>44</v>
      </c>
      <c r="J7697" t="s">
        <v>93</v>
      </c>
      <c r="K7697">
        <v>50</v>
      </c>
      <c r="L7697" s="5" t="s">
        <v>15126</v>
      </c>
      <c r="M7697" s="5" t="s">
        <v>28</v>
      </c>
      <c r="N7697">
        <v>2</v>
      </c>
      <c r="O7697" t="s">
        <v>62</v>
      </c>
      <c r="P7697" s="1">
        <v>45341</v>
      </c>
      <c r="Q7697" s="1">
        <v>45382</v>
      </c>
      <c r="R7697">
        <v>1848</v>
      </c>
      <c r="S7697" s="4">
        <v>6.3</v>
      </c>
      <c r="T7697" t="s">
        <v>47</v>
      </c>
    </row>
    <row r="7698" spans="1:20" x14ac:dyDescent="0.35">
      <c r="A7698" t="s">
        <v>15127</v>
      </c>
      <c r="B7698" s="5" t="s">
        <v>32</v>
      </c>
      <c r="C7698" s="6">
        <v>87101</v>
      </c>
      <c r="D7698" t="s">
        <v>120</v>
      </c>
      <c r="E7698">
        <v>78391</v>
      </c>
      <c r="F7698" s="5" t="s">
        <v>58</v>
      </c>
      <c r="G7698" s="5" t="s">
        <v>59</v>
      </c>
      <c r="H7698" s="5" t="s">
        <v>121</v>
      </c>
      <c r="I7698" t="s">
        <v>44</v>
      </c>
      <c r="J7698" t="s">
        <v>121</v>
      </c>
      <c r="K7698">
        <v>50</v>
      </c>
      <c r="L7698" s="5" t="s">
        <v>15128</v>
      </c>
      <c r="M7698" s="5" t="s">
        <v>54</v>
      </c>
      <c r="N7698">
        <v>1</v>
      </c>
      <c r="O7698" t="s">
        <v>46</v>
      </c>
      <c r="P7698" s="1">
        <v>45406</v>
      </c>
      <c r="Q7698" s="1">
        <v>45433</v>
      </c>
      <c r="R7698">
        <v>1700</v>
      </c>
      <c r="S7698" s="4">
        <v>6.2</v>
      </c>
      <c r="T7698" t="s">
        <v>47</v>
      </c>
    </row>
    <row r="7699" spans="1:20" x14ac:dyDescent="0.35">
      <c r="A7699" t="s">
        <v>15129</v>
      </c>
      <c r="B7699" s="5" t="s">
        <v>32</v>
      </c>
      <c r="C7699" s="6">
        <v>65182</v>
      </c>
      <c r="D7699" t="s">
        <v>22</v>
      </c>
      <c r="E7699">
        <v>65182</v>
      </c>
      <c r="F7699" s="5" t="s">
        <v>58</v>
      </c>
      <c r="G7699" s="5" t="s">
        <v>51</v>
      </c>
      <c r="H7699" s="5" t="s">
        <v>129</v>
      </c>
      <c r="I7699" t="s">
        <v>35</v>
      </c>
      <c r="J7699" t="s">
        <v>129</v>
      </c>
      <c r="K7699">
        <v>100</v>
      </c>
      <c r="L7699" s="5" t="s">
        <v>15130</v>
      </c>
      <c r="M7699" s="5" t="s">
        <v>70</v>
      </c>
      <c r="N7699">
        <v>0</v>
      </c>
      <c r="O7699" t="s">
        <v>172</v>
      </c>
      <c r="P7699" s="1">
        <v>45424</v>
      </c>
      <c r="Q7699" s="1">
        <v>45466</v>
      </c>
      <c r="R7699">
        <v>1768</v>
      </c>
      <c r="S7699" s="4">
        <v>7.2</v>
      </c>
      <c r="T7699" t="s">
        <v>118</v>
      </c>
    </row>
    <row r="7700" spans="1:20" x14ac:dyDescent="0.35">
      <c r="A7700" t="s">
        <v>15131</v>
      </c>
      <c r="B7700" s="5" t="s">
        <v>28802</v>
      </c>
      <c r="C7700" s="6">
        <v>155741</v>
      </c>
      <c r="D7700" t="s">
        <v>33</v>
      </c>
      <c r="E7700">
        <v>17131510</v>
      </c>
      <c r="F7700" s="5" t="s">
        <v>66</v>
      </c>
      <c r="G7700" s="5" t="s">
        <v>42</v>
      </c>
      <c r="H7700" s="5" t="s">
        <v>34</v>
      </c>
      <c r="I7700" t="s">
        <v>35</v>
      </c>
      <c r="J7700" t="s">
        <v>25</v>
      </c>
      <c r="K7700">
        <v>50</v>
      </c>
      <c r="L7700" s="5" t="s">
        <v>15132</v>
      </c>
      <c r="M7700" s="5" t="s">
        <v>70</v>
      </c>
      <c r="N7700">
        <v>8</v>
      </c>
      <c r="O7700" t="s">
        <v>46</v>
      </c>
      <c r="P7700" s="1">
        <v>45445</v>
      </c>
      <c r="Q7700" s="1">
        <v>45462</v>
      </c>
      <c r="R7700">
        <v>590</v>
      </c>
      <c r="S7700" s="4">
        <v>9.5</v>
      </c>
      <c r="T7700" t="s">
        <v>63</v>
      </c>
    </row>
    <row r="7701" spans="1:20" x14ac:dyDescent="0.35">
      <c r="A7701" t="s">
        <v>15133</v>
      </c>
      <c r="B7701" s="5" t="s">
        <v>49</v>
      </c>
      <c r="C7701" s="6">
        <v>35630</v>
      </c>
      <c r="D7701" t="s">
        <v>22</v>
      </c>
      <c r="E7701">
        <v>35630</v>
      </c>
      <c r="F7701" s="5" t="s">
        <v>50</v>
      </c>
      <c r="G7701" s="5" t="s">
        <v>24</v>
      </c>
      <c r="H7701" s="5" t="s">
        <v>116</v>
      </c>
      <c r="I7701" t="s">
        <v>26</v>
      </c>
      <c r="J7701" t="s">
        <v>467</v>
      </c>
      <c r="K7701">
        <v>100</v>
      </c>
      <c r="L7701" s="5" t="s">
        <v>15134</v>
      </c>
      <c r="M7701" s="5" t="s">
        <v>54</v>
      </c>
      <c r="N7701">
        <v>2</v>
      </c>
      <c r="O7701" t="s">
        <v>78</v>
      </c>
      <c r="P7701" s="1">
        <v>45389</v>
      </c>
      <c r="Q7701" s="1">
        <v>45426</v>
      </c>
      <c r="R7701">
        <v>501</v>
      </c>
      <c r="S7701" s="4">
        <v>7.2</v>
      </c>
      <c r="T7701" t="s">
        <v>55</v>
      </c>
    </row>
    <row r="7702" spans="1:20" x14ac:dyDescent="0.35">
      <c r="A7702" t="s">
        <v>15135</v>
      </c>
      <c r="B7702" s="5" t="s">
        <v>91</v>
      </c>
      <c r="C7702" s="6">
        <v>92685</v>
      </c>
      <c r="D7702" t="s">
        <v>41</v>
      </c>
      <c r="E7702">
        <v>78782</v>
      </c>
      <c r="F7702" s="5" t="s">
        <v>58</v>
      </c>
      <c r="G7702" s="5" t="s">
        <v>24</v>
      </c>
      <c r="H7702" s="5" t="s">
        <v>126</v>
      </c>
      <c r="I7702" t="s">
        <v>35</v>
      </c>
      <c r="J7702" t="s">
        <v>299</v>
      </c>
      <c r="K7702">
        <v>50</v>
      </c>
      <c r="L7702" s="5" t="s">
        <v>15136</v>
      </c>
      <c r="M7702" s="5" t="s">
        <v>70</v>
      </c>
      <c r="N7702">
        <v>0</v>
      </c>
      <c r="O7702" t="s">
        <v>46</v>
      </c>
      <c r="P7702" s="1">
        <v>45744</v>
      </c>
      <c r="Q7702" s="1">
        <v>45785</v>
      </c>
      <c r="R7702">
        <v>1696</v>
      </c>
      <c r="S7702" s="4">
        <v>9.5</v>
      </c>
      <c r="T7702" t="s">
        <v>277</v>
      </c>
    </row>
    <row r="7703" spans="1:20" x14ac:dyDescent="0.35">
      <c r="A7703" t="s">
        <v>15137</v>
      </c>
      <c r="B7703" s="5" t="s">
        <v>91</v>
      </c>
      <c r="C7703" s="6">
        <v>63966</v>
      </c>
      <c r="D7703" t="s">
        <v>41</v>
      </c>
      <c r="E7703">
        <v>54371</v>
      </c>
      <c r="F7703" s="5" t="s">
        <v>58</v>
      </c>
      <c r="G7703" s="5" t="s">
        <v>59</v>
      </c>
      <c r="H7703" s="5" t="s">
        <v>60</v>
      </c>
      <c r="I7703" t="s">
        <v>44</v>
      </c>
      <c r="J7703" t="s">
        <v>60</v>
      </c>
      <c r="K7703">
        <v>50</v>
      </c>
      <c r="L7703" s="5" t="s">
        <v>15138</v>
      </c>
      <c r="M7703" s="5" t="s">
        <v>28</v>
      </c>
      <c r="N7703">
        <v>0</v>
      </c>
      <c r="O7703" t="s">
        <v>88</v>
      </c>
      <c r="P7703" s="1">
        <v>45354</v>
      </c>
      <c r="Q7703" s="1">
        <v>45370</v>
      </c>
      <c r="R7703">
        <v>562</v>
      </c>
      <c r="S7703" s="4">
        <v>6.7</v>
      </c>
      <c r="T7703" t="s">
        <v>30</v>
      </c>
    </row>
    <row r="7704" spans="1:20" x14ac:dyDescent="0.35">
      <c r="A7704" t="s">
        <v>15139</v>
      </c>
      <c r="B7704" s="5" t="s">
        <v>21</v>
      </c>
      <c r="C7704" s="6">
        <v>193308</v>
      </c>
      <c r="D7704" t="s">
        <v>81</v>
      </c>
      <c r="E7704">
        <v>260966</v>
      </c>
      <c r="F7704" s="5" t="s">
        <v>23</v>
      </c>
      <c r="G7704" s="5" t="s">
        <v>51</v>
      </c>
      <c r="H7704" s="5" t="s">
        <v>82</v>
      </c>
      <c r="I7704" t="s">
        <v>35</v>
      </c>
      <c r="J7704" t="s">
        <v>304</v>
      </c>
      <c r="K7704">
        <v>50</v>
      </c>
      <c r="L7704" s="5" t="s">
        <v>15140</v>
      </c>
      <c r="M7704" s="5" t="s">
        <v>28</v>
      </c>
      <c r="N7704">
        <v>19</v>
      </c>
      <c r="O7704" t="s">
        <v>147</v>
      </c>
      <c r="P7704" s="1">
        <v>45573</v>
      </c>
      <c r="Q7704" s="1">
        <v>45604</v>
      </c>
      <c r="R7704">
        <v>2482</v>
      </c>
      <c r="S7704" s="4">
        <v>8.6</v>
      </c>
      <c r="T7704" t="s">
        <v>47</v>
      </c>
    </row>
    <row r="7705" spans="1:20" x14ac:dyDescent="0.35">
      <c r="A7705" t="s">
        <v>15141</v>
      </c>
      <c r="B7705" s="5" t="s">
        <v>28802</v>
      </c>
      <c r="C7705" s="6">
        <v>68810</v>
      </c>
      <c r="D7705" t="s">
        <v>33</v>
      </c>
      <c r="E7705">
        <v>7569100</v>
      </c>
      <c r="F7705" s="5" t="s">
        <v>58</v>
      </c>
      <c r="G7705" s="5" t="s">
        <v>24</v>
      </c>
      <c r="H7705" s="5" t="s">
        <v>34</v>
      </c>
      <c r="I7705" t="s">
        <v>26</v>
      </c>
      <c r="J7705" t="s">
        <v>34</v>
      </c>
      <c r="K7705">
        <v>50</v>
      </c>
      <c r="L7705" s="5" t="s">
        <v>15142</v>
      </c>
      <c r="M7705" s="5" t="s">
        <v>37</v>
      </c>
      <c r="N7705">
        <v>0</v>
      </c>
      <c r="O7705" t="s">
        <v>71</v>
      </c>
      <c r="P7705" s="1">
        <v>45300</v>
      </c>
      <c r="Q7705" s="1">
        <v>45327</v>
      </c>
      <c r="R7705">
        <v>1000</v>
      </c>
      <c r="S7705" s="4">
        <v>5.0999999999999996</v>
      </c>
      <c r="T7705" t="s">
        <v>89</v>
      </c>
    </row>
    <row r="7706" spans="1:20" x14ac:dyDescent="0.35">
      <c r="A7706" t="s">
        <v>15143</v>
      </c>
      <c r="B7706" s="5" t="s">
        <v>32</v>
      </c>
      <c r="C7706" s="6">
        <v>133424</v>
      </c>
      <c r="D7706" t="s">
        <v>120</v>
      </c>
      <c r="E7706">
        <v>120082</v>
      </c>
      <c r="F7706" s="5" t="s">
        <v>50</v>
      </c>
      <c r="G7706" s="5" t="s">
        <v>24</v>
      </c>
      <c r="H7706" s="5" t="s">
        <v>121</v>
      </c>
      <c r="I7706" t="s">
        <v>44</v>
      </c>
      <c r="J7706" t="s">
        <v>121</v>
      </c>
      <c r="K7706">
        <v>50</v>
      </c>
      <c r="L7706" s="5" t="s">
        <v>15144</v>
      </c>
      <c r="M7706" s="5" t="s">
        <v>28</v>
      </c>
      <c r="N7706">
        <v>2</v>
      </c>
      <c r="O7706" t="s">
        <v>62</v>
      </c>
      <c r="P7706" s="1">
        <v>45735</v>
      </c>
      <c r="Q7706" s="1">
        <v>45802</v>
      </c>
      <c r="R7706">
        <v>2253</v>
      </c>
      <c r="S7706" s="4">
        <v>8.1999999999999993</v>
      </c>
      <c r="T7706" t="s">
        <v>38</v>
      </c>
    </row>
    <row r="7707" spans="1:20" x14ac:dyDescent="0.35">
      <c r="A7707" t="s">
        <v>15145</v>
      </c>
      <c r="B7707" s="5" t="s">
        <v>32</v>
      </c>
      <c r="C7707" s="6">
        <v>99725</v>
      </c>
      <c r="D7707" t="s">
        <v>120</v>
      </c>
      <c r="E7707">
        <v>89753</v>
      </c>
      <c r="F7707" s="5" t="s">
        <v>50</v>
      </c>
      <c r="G7707" s="5" t="s">
        <v>24</v>
      </c>
      <c r="H7707" s="5" t="s">
        <v>121</v>
      </c>
      <c r="I7707" t="s">
        <v>44</v>
      </c>
      <c r="J7707" t="s">
        <v>121</v>
      </c>
      <c r="K7707">
        <v>0</v>
      </c>
      <c r="L7707" s="5" t="s">
        <v>15146</v>
      </c>
      <c r="M7707" s="5" t="s">
        <v>28</v>
      </c>
      <c r="N7707">
        <v>3</v>
      </c>
      <c r="O7707" t="s">
        <v>107</v>
      </c>
      <c r="P7707" s="1">
        <v>45376</v>
      </c>
      <c r="Q7707" s="1">
        <v>45419</v>
      </c>
      <c r="R7707">
        <v>1474</v>
      </c>
      <c r="S7707" s="4">
        <v>9</v>
      </c>
      <c r="T7707" t="s">
        <v>55</v>
      </c>
    </row>
    <row r="7708" spans="1:20" x14ac:dyDescent="0.35">
      <c r="A7708" t="s">
        <v>15147</v>
      </c>
      <c r="B7708" s="5" t="s">
        <v>105</v>
      </c>
      <c r="C7708" s="6">
        <v>92186</v>
      </c>
      <c r="D7708" t="s">
        <v>22</v>
      </c>
      <c r="E7708">
        <v>92186</v>
      </c>
      <c r="F7708" s="5" t="s">
        <v>50</v>
      </c>
      <c r="G7708" s="5" t="s">
        <v>42</v>
      </c>
      <c r="H7708" s="5" t="s">
        <v>52</v>
      </c>
      <c r="I7708" t="s">
        <v>26</v>
      </c>
      <c r="J7708" t="s">
        <v>52</v>
      </c>
      <c r="K7708">
        <v>100</v>
      </c>
      <c r="L7708" s="5" t="s">
        <v>15148</v>
      </c>
      <c r="M7708" s="5" t="s">
        <v>28</v>
      </c>
      <c r="N7708">
        <v>3</v>
      </c>
      <c r="O7708" t="s">
        <v>85</v>
      </c>
      <c r="P7708" s="1">
        <v>45700</v>
      </c>
      <c r="Q7708" s="1">
        <v>45715</v>
      </c>
      <c r="R7708">
        <v>1793</v>
      </c>
      <c r="S7708" s="4">
        <v>6.8</v>
      </c>
      <c r="T7708" t="s">
        <v>63</v>
      </c>
    </row>
    <row r="7709" spans="1:20" x14ac:dyDescent="0.35">
      <c r="A7709" t="s">
        <v>15149</v>
      </c>
      <c r="B7709" s="5" t="s">
        <v>73</v>
      </c>
      <c r="C7709" s="6">
        <v>67420</v>
      </c>
      <c r="D7709" t="s">
        <v>41</v>
      </c>
      <c r="E7709">
        <v>57307</v>
      </c>
      <c r="F7709" s="5" t="s">
        <v>50</v>
      </c>
      <c r="G7709" s="5" t="s">
        <v>42</v>
      </c>
      <c r="H7709" s="5" t="s">
        <v>60</v>
      </c>
      <c r="I7709" t="s">
        <v>44</v>
      </c>
      <c r="J7709" t="s">
        <v>60</v>
      </c>
      <c r="K7709">
        <v>0</v>
      </c>
      <c r="L7709" s="5" t="s">
        <v>8286</v>
      </c>
      <c r="M7709" s="5" t="s">
        <v>70</v>
      </c>
      <c r="N7709">
        <v>4</v>
      </c>
      <c r="O7709" t="s">
        <v>107</v>
      </c>
      <c r="P7709" s="1">
        <v>45764</v>
      </c>
      <c r="Q7709" s="1">
        <v>45811</v>
      </c>
      <c r="R7709">
        <v>1056</v>
      </c>
      <c r="S7709" s="4">
        <v>7.9</v>
      </c>
      <c r="T7709" t="s">
        <v>153</v>
      </c>
    </row>
    <row r="7710" spans="1:20" x14ac:dyDescent="0.35">
      <c r="A7710" t="s">
        <v>15150</v>
      </c>
      <c r="B7710" s="5" t="s">
        <v>145</v>
      </c>
      <c r="C7710" s="6">
        <v>63821</v>
      </c>
      <c r="D7710" t="s">
        <v>74</v>
      </c>
      <c r="E7710">
        <v>79776</v>
      </c>
      <c r="F7710" s="5" t="s">
        <v>58</v>
      </c>
      <c r="G7710" s="5" t="s">
        <v>42</v>
      </c>
      <c r="H7710" s="5" t="s">
        <v>75</v>
      </c>
      <c r="I7710" t="s">
        <v>35</v>
      </c>
      <c r="J7710" t="s">
        <v>165</v>
      </c>
      <c r="K7710">
        <v>50</v>
      </c>
      <c r="L7710" s="5" t="s">
        <v>15151</v>
      </c>
      <c r="M7710" s="5" t="s">
        <v>54</v>
      </c>
      <c r="N7710">
        <v>0</v>
      </c>
      <c r="O7710" t="s">
        <v>62</v>
      </c>
      <c r="P7710" s="1">
        <v>45730</v>
      </c>
      <c r="Q7710" s="1">
        <v>45761</v>
      </c>
      <c r="R7710">
        <v>1786</v>
      </c>
      <c r="S7710" s="4">
        <v>7.2</v>
      </c>
      <c r="T7710" t="s">
        <v>30</v>
      </c>
    </row>
    <row r="7711" spans="1:20" x14ac:dyDescent="0.35">
      <c r="A7711" t="s">
        <v>15152</v>
      </c>
      <c r="B7711" s="5" t="s">
        <v>145</v>
      </c>
      <c r="C7711" s="6">
        <v>79858</v>
      </c>
      <c r="D7711" t="s">
        <v>33</v>
      </c>
      <c r="E7711">
        <v>8784380</v>
      </c>
      <c r="F7711" s="5" t="s">
        <v>50</v>
      </c>
      <c r="G7711" s="5" t="s">
        <v>24</v>
      </c>
      <c r="H7711" s="5" t="s">
        <v>34</v>
      </c>
      <c r="I7711" t="s">
        <v>26</v>
      </c>
      <c r="J7711" t="s">
        <v>52</v>
      </c>
      <c r="K7711">
        <v>100</v>
      </c>
      <c r="L7711" s="5" t="s">
        <v>15153</v>
      </c>
      <c r="M7711" s="5" t="s">
        <v>37</v>
      </c>
      <c r="N7711">
        <v>2</v>
      </c>
      <c r="O7711" t="s">
        <v>147</v>
      </c>
      <c r="P7711" s="1">
        <v>45511</v>
      </c>
      <c r="Q7711" s="1">
        <v>45526</v>
      </c>
      <c r="R7711">
        <v>1849</v>
      </c>
      <c r="S7711" s="4">
        <v>9.5</v>
      </c>
      <c r="T7711" t="s">
        <v>79</v>
      </c>
    </row>
    <row r="7712" spans="1:20" x14ac:dyDescent="0.35">
      <c r="A7712" t="s">
        <v>15154</v>
      </c>
      <c r="B7712" s="5" t="s">
        <v>179</v>
      </c>
      <c r="C7712" s="6">
        <v>92037</v>
      </c>
      <c r="D7712" t="s">
        <v>92</v>
      </c>
      <c r="E7712">
        <v>69028</v>
      </c>
      <c r="F7712" s="5" t="s">
        <v>50</v>
      </c>
      <c r="G7712" s="5" t="s">
        <v>42</v>
      </c>
      <c r="H7712" s="5" t="s">
        <v>93</v>
      </c>
      <c r="I7712" t="s">
        <v>44</v>
      </c>
      <c r="J7712" t="s">
        <v>93</v>
      </c>
      <c r="K7712">
        <v>50</v>
      </c>
      <c r="L7712" s="5" t="s">
        <v>15155</v>
      </c>
      <c r="M7712" s="5" t="s">
        <v>54</v>
      </c>
      <c r="N7712">
        <v>3</v>
      </c>
      <c r="O7712" t="s">
        <v>107</v>
      </c>
      <c r="P7712" s="1">
        <v>45438</v>
      </c>
      <c r="Q7712" s="1">
        <v>45488</v>
      </c>
      <c r="R7712">
        <v>1867</v>
      </c>
      <c r="S7712" s="4">
        <v>7.2</v>
      </c>
      <c r="T7712" t="s">
        <v>153</v>
      </c>
    </row>
    <row r="7713" spans="1:20" x14ac:dyDescent="0.35">
      <c r="A7713" t="s">
        <v>15156</v>
      </c>
      <c r="B7713" s="5" t="s">
        <v>100</v>
      </c>
      <c r="C7713" s="6">
        <v>145429</v>
      </c>
      <c r="D7713" t="s">
        <v>33</v>
      </c>
      <c r="E7713">
        <v>15997190</v>
      </c>
      <c r="F7713" s="5" t="s">
        <v>66</v>
      </c>
      <c r="G7713" s="5" t="s">
        <v>42</v>
      </c>
      <c r="H7713" s="5" t="s">
        <v>34</v>
      </c>
      <c r="I7713" t="s">
        <v>35</v>
      </c>
      <c r="J7713" t="s">
        <v>34</v>
      </c>
      <c r="K7713">
        <v>0</v>
      </c>
      <c r="L7713" s="5" t="s">
        <v>15157</v>
      </c>
      <c r="M7713" s="5" t="s">
        <v>37</v>
      </c>
      <c r="N7713">
        <v>6</v>
      </c>
      <c r="O7713" t="s">
        <v>112</v>
      </c>
      <c r="P7713" s="1">
        <v>45399</v>
      </c>
      <c r="Q7713" s="1">
        <v>45439</v>
      </c>
      <c r="R7713">
        <v>1406</v>
      </c>
      <c r="S7713" s="4">
        <v>7.6</v>
      </c>
      <c r="T7713" t="s">
        <v>95</v>
      </c>
    </row>
    <row r="7714" spans="1:20" x14ac:dyDescent="0.35">
      <c r="A7714" t="s">
        <v>15158</v>
      </c>
      <c r="B7714" s="5" t="s">
        <v>145</v>
      </c>
      <c r="C7714" s="6">
        <v>49642</v>
      </c>
      <c r="D7714" t="s">
        <v>22</v>
      </c>
      <c r="E7714">
        <v>49642</v>
      </c>
      <c r="F7714" s="5" t="s">
        <v>58</v>
      </c>
      <c r="G7714" s="5" t="s">
        <v>59</v>
      </c>
      <c r="H7714" s="5" t="s">
        <v>165</v>
      </c>
      <c r="I7714" t="s">
        <v>26</v>
      </c>
      <c r="J7714" t="s">
        <v>165</v>
      </c>
      <c r="K7714">
        <v>50</v>
      </c>
      <c r="L7714" s="5" t="s">
        <v>15159</v>
      </c>
      <c r="M7714" s="5" t="s">
        <v>37</v>
      </c>
      <c r="N7714">
        <v>1</v>
      </c>
      <c r="O7714" t="s">
        <v>112</v>
      </c>
      <c r="P7714" s="1">
        <v>45500</v>
      </c>
      <c r="Q7714" s="1">
        <v>45540</v>
      </c>
      <c r="R7714">
        <v>1285</v>
      </c>
      <c r="S7714" s="4">
        <v>5.5</v>
      </c>
      <c r="T7714" t="s">
        <v>47</v>
      </c>
    </row>
    <row r="7715" spans="1:20" x14ac:dyDescent="0.35">
      <c r="A7715" t="s">
        <v>15160</v>
      </c>
      <c r="B7715" s="5" t="s">
        <v>217</v>
      </c>
      <c r="C7715" s="6">
        <v>123567</v>
      </c>
      <c r="D7715" t="s">
        <v>65</v>
      </c>
      <c r="E7715">
        <v>160637</v>
      </c>
      <c r="F7715" s="5" t="s">
        <v>66</v>
      </c>
      <c r="G7715" s="5" t="s">
        <v>59</v>
      </c>
      <c r="H7715" s="5" t="s">
        <v>67</v>
      </c>
      <c r="I7715" t="s">
        <v>26</v>
      </c>
      <c r="J7715" t="s">
        <v>67</v>
      </c>
      <c r="K7715">
        <v>0</v>
      </c>
      <c r="L7715" s="5" t="s">
        <v>15161</v>
      </c>
      <c r="M7715" s="5" t="s">
        <v>28</v>
      </c>
      <c r="N7715">
        <v>9</v>
      </c>
      <c r="O7715" t="s">
        <v>29</v>
      </c>
      <c r="P7715" s="1">
        <v>45664</v>
      </c>
      <c r="Q7715" s="1">
        <v>45707</v>
      </c>
      <c r="R7715">
        <v>2046</v>
      </c>
      <c r="S7715" s="4">
        <v>8.6999999999999993</v>
      </c>
      <c r="T7715" t="s">
        <v>108</v>
      </c>
    </row>
    <row r="7716" spans="1:20" x14ac:dyDescent="0.35">
      <c r="A7716" t="s">
        <v>15162</v>
      </c>
      <c r="B7716" s="5" t="s">
        <v>28802</v>
      </c>
      <c r="C7716" s="6">
        <v>110776</v>
      </c>
      <c r="D7716" t="s">
        <v>120</v>
      </c>
      <c r="E7716">
        <v>99698</v>
      </c>
      <c r="F7716" s="5" t="s">
        <v>58</v>
      </c>
      <c r="G7716" s="5" t="s">
        <v>51</v>
      </c>
      <c r="H7716" s="5" t="s">
        <v>121</v>
      </c>
      <c r="I7716" t="s">
        <v>26</v>
      </c>
      <c r="J7716" t="s">
        <v>121</v>
      </c>
      <c r="K7716">
        <v>50</v>
      </c>
      <c r="L7716" s="5" t="s">
        <v>15163</v>
      </c>
      <c r="M7716" s="5" t="s">
        <v>28</v>
      </c>
      <c r="N7716">
        <v>1</v>
      </c>
      <c r="O7716" t="s">
        <v>29</v>
      </c>
      <c r="P7716" s="1">
        <v>45582</v>
      </c>
      <c r="Q7716" s="1">
        <v>45609</v>
      </c>
      <c r="R7716">
        <v>1304</v>
      </c>
      <c r="S7716" s="4">
        <v>8.6</v>
      </c>
      <c r="T7716" t="s">
        <v>136</v>
      </c>
    </row>
    <row r="7717" spans="1:20" x14ac:dyDescent="0.35">
      <c r="A7717" t="s">
        <v>15164</v>
      </c>
      <c r="B7717" s="5" t="s">
        <v>105</v>
      </c>
      <c r="C7717" s="6">
        <v>173372</v>
      </c>
      <c r="D7717" t="s">
        <v>81</v>
      </c>
      <c r="E7717">
        <v>234052</v>
      </c>
      <c r="F7717" s="5" t="s">
        <v>23</v>
      </c>
      <c r="G7717" s="5" t="s">
        <v>24</v>
      </c>
      <c r="H7717" s="5" t="s">
        <v>82</v>
      </c>
      <c r="I7717" t="s">
        <v>26</v>
      </c>
      <c r="J7717" t="s">
        <v>82</v>
      </c>
      <c r="K7717">
        <v>50</v>
      </c>
      <c r="L7717" s="5" t="s">
        <v>15165</v>
      </c>
      <c r="M7717" s="5" t="s">
        <v>37</v>
      </c>
      <c r="N7717">
        <v>16</v>
      </c>
      <c r="O7717" t="s">
        <v>29</v>
      </c>
      <c r="P7717" s="1">
        <v>45597</v>
      </c>
      <c r="Q7717" s="1">
        <v>45654</v>
      </c>
      <c r="R7717">
        <v>519</v>
      </c>
      <c r="S7717" s="4">
        <v>9.9</v>
      </c>
      <c r="T7717" t="s">
        <v>89</v>
      </c>
    </row>
    <row r="7718" spans="1:20" x14ac:dyDescent="0.35">
      <c r="A7718" t="s">
        <v>15166</v>
      </c>
      <c r="B7718" s="5" t="s">
        <v>179</v>
      </c>
      <c r="C7718" s="6">
        <v>66211</v>
      </c>
      <c r="D7718" t="s">
        <v>41</v>
      </c>
      <c r="E7718">
        <v>56279</v>
      </c>
      <c r="F7718" s="5" t="s">
        <v>58</v>
      </c>
      <c r="G7718" s="5" t="s">
        <v>42</v>
      </c>
      <c r="H7718" s="5" t="s">
        <v>43</v>
      </c>
      <c r="I7718" t="s">
        <v>35</v>
      </c>
      <c r="J7718" t="s">
        <v>43</v>
      </c>
      <c r="K7718">
        <v>100</v>
      </c>
      <c r="L7718" s="5" t="s">
        <v>15167</v>
      </c>
      <c r="M7718" s="5" t="s">
        <v>54</v>
      </c>
      <c r="N7718">
        <v>1</v>
      </c>
      <c r="O7718" t="s">
        <v>78</v>
      </c>
      <c r="P7718" s="1">
        <v>45618</v>
      </c>
      <c r="Q7718" s="1">
        <v>45654</v>
      </c>
      <c r="R7718">
        <v>2210</v>
      </c>
      <c r="S7718" s="4">
        <v>9.6999999999999993</v>
      </c>
      <c r="T7718" t="s">
        <v>55</v>
      </c>
    </row>
    <row r="7719" spans="1:20" x14ac:dyDescent="0.35">
      <c r="A7719" t="s">
        <v>15168</v>
      </c>
      <c r="B7719" s="5" t="s">
        <v>21</v>
      </c>
      <c r="C7719" s="6">
        <v>152011</v>
      </c>
      <c r="D7719" t="s">
        <v>65</v>
      </c>
      <c r="E7719">
        <v>197614</v>
      </c>
      <c r="F7719" s="5" t="s">
        <v>66</v>
      </c>
      <c r="G7719" s="5" t="s">
        <v>59</v>
      </c>
      <c r="H7719" s="5" t="s">
        <v>67</v>
      </c>
      <c r="I7719" t="s">
        <v>35</v>
      </c>
      <c r="J7719" t="s">
        <v>34</v>
      </c>
      <c r="K7719">
        <v>0</v>
      </c>
      <c r="L7719" s="5" t="s">
        <v>15169</v>
      </c>
      <c r="M7719" s="5" t="s">
        <v>54</v>
      </c>
      <c r="N7719">
        <v>5</v>
      </c>
      <c r="O7719" t="s">
        <v>29</v>
      </c>
      <c r="P7719" s="1">
        <v>45441</v>
      </c>
      <c r="Q7719" s="1">
        <v>45473</v>
      </c>
      <c r="R7719">
        <v>501</v>
      </c>
      <c r="S7719" s="4">
        <v>5.5</v>
      </c>
      <c r="T7719" t="s">
        <v>243</v>
      </c>
    </row>
    <row r="7720" spans="1:20" x14ac:dyDescent="0.35">
      <c r="A7720" t="s">
        <v>15170</v>
      </c>
      <c r="B7720" s="5" t="s">
        <v>145</v>
      </c>
      <c r="C7720" s="6">
        <v>227332</v>
      </c>
      <c r="D7720" t="s">
        <v>65</v>
      </c>
      <c r="E7720">
        <v>295532</v>
      </c>
      <c r="F7720" s="5" t="s">
        <v>23</v>
      </c>
      <c r="G7720" s="5" t="s">
        <v>51</v>
      </c>
      <c r="H7720" s="5" t="s">
        <v>67</v>
      </c>
      <c r="I7720" t="s">
        <v>44</v>
      </c>
      <c r="J7720" t="s">
        <v>67</v>
      </c>
      <c r="K7720">
        <v>50</v>
      </c>
      <c r="L7720" s="5" t="s">
        <v>15171</v>
      </c>
      <c r="M7720" s="5" t="s">
        <v>37</v>
      </c>
      <c r="N7720">
        <v>19</v>
      </c>
      <c r="O7720" t="s">
        <v>131</v>
      </c>
      <c r="P7720" s="1">
        <v>45672</v>
      </c>
      <c r="Q7720" s="1">
        <v>45731</v>
      </c>
      <c r="R7720">
        <v>1975</v>
      </c>
      <c r="S7720" s="4">
        <v>8.9</v>
      </c>
      <c r="T7720" t="s">
        <v>30</v>
      </c>
    </row>
    <row r="7721" spans="1:20" x14ac:dyDescent="0.35">
      <c r="A7721" t="s">
        <v>15172</v>
      </c>
      <c r="B7721" s="5" t="s">
        <v>57</v>
      </c>
      <c r="C7721" s="6">
        <v>124845</v>
      </c>
      <c r="D7721" t="s">
        <v>74</v>
      </c>
      <c r="E7721">
        <v>156056</v>
      </c>
      <c r="F7721" s="5" t="s">
        <v>23</v>
      </c>
      <c r="G7721" s="5" t="s">
        <v>59</v>
      </c>
      <c r="H7721" s="5" t="s">
        <v>75</v>
      </c>
      <c r="I7721" t="s">
        <v>44</v>
      </c>
      <c r="J7721" t="s">
        <v>768</v>
      </c>
      <c r="K7721">
        <v>100</v>
      </c>
      <c r="L7721" s="5" t="s">
        <v>15173</v>
      </c>
      <c r="M7721" s="5" t="s">
        <v>28</v>
      </c>
      <c r="N7721">
        <v>15</v>
      </c>
      <c r="O7721" t="s">
        <v>167</v>
      </c>
      <c r="P7721" s="1">
        <v>45356</v>
      </c>
      <c r="Q7721" s="1">
        <v>45426</v>
      </c>
      <c r="R7721">
        <v>1059</v>
      </c>
      <c r="S7721" s="4">
        <v>6.6</v>
      </c>
      <c r="T7721" t="s">
        <v>103</v>
      </c>
    </row>
    <row r="7722" spans="1:20" x14ac:dyDescent="0.35">
      <c r="A7722" t="s">
        <v>15174</v>
      </c>
      <c r="B7722" s="5" t="s">
        <v>217</v>
      </c>
      <c r="C7722" s="6">
        <v>88027</v>
      </c>
      <c r="D7722" t="s">
        <v>65</v>
      </c>
      <c r="E7722">
        <v>114435</v>
      </c>
      <c r="F7722" s="5" t="s">
        <v>50</v>
      </c>
      <c r="G7722" s="5" t="s">
        <v>59</v>
      </c>
      <c r="H7722" s="5" t="s">
        <v>67</v>
      </c>
      <c r="I7722" t="s">
        <v>26</v>
      </c>
      <c r="J7722" t="s">
        <v>67</v>
      </c>
      <c r="K7722">
        <v>0</v>
      </c>
      <c r="L7722" s="5" t="s">
        <v>15175</v>
      </c>
      <c r="M7722" s="5" t="s">
        <v>54</v>
      </c>
      <c r="N7722">
        <v>3</v>
      </c>
      <c r="O7722" t="s">
        <v>141</v>
      </c>
      <c r="P7722" s="1">
        <v>45501</v>
      </c>
      <c r="Q7722" s="1">
        <v>45558</v>
      </c>
      <c r="R7722">
        <v>652</v>
      </c>
      <c r="S7722" s="4">
        <v>8.1999999999999993</v>
      </c>
      <c r="T7722" t="s">
        <v>108</v>
      </c>
    </row>
    <row r="7723" spans="1:20" x14ac:dyDescent="0.35">
      <c r="A7723" t="s">
        <v>15176</v>
      </c>
      <c r="B7723" s="5" t="s">
        <v>32</v>
      </c>
      <c r="C7723" s="6">
        <v>160105</v>
      </c>
      <c r="D7723" t="s">
        <v>22</v>
      </c>
      <c r="E7723">
        <v>160105</v>
      </c>
      <c r="F7723" s="5" t="s">
        <v>66</v>
      </c>
      <c r="G7723" s="5" t="s">
        <v>24</v>
      </c>
      <c r="H7723" s="5" t="s">
        <v>129</v>
      </c>
      <c r="I7723" t="s">
        <v>35</v>
      </c>
      <c r="J7723" t="s">
        <v>129</v>
      </c>
      <c r="K7723">
        <v>50</v>
      </c>
      <c r="L7723" s="5" t="s">
        <v>15177</v>
      </c>
      <c r="M7723" s="5" t="s">
        <v>70</v>
      </c>
      <c r="N7723">
        <v>6</v>
      </c>
      <c r="O7723" t="s">
        <v>141</v>
      </c>
      <c r="P7723" s="1">
        <v>45322</v>
      </c>
      <c r="Q7723" s="1">
        <v>45364</v>
      </c>
      <c r="R7723">
        <v>1280</v>
      </c>
      <c r="S7723" s="4">
        <v>9</v>
      </c>
      <c r="T7723" t="s">
        <v>103</v>
      </c>
    </row>
    <row r="7724" spans="1:20" x14ac:dyDescent="0.35">
      <c r="A7724" t="s">
        <v>15178</v>
      </c>
      <c r="B7724" s="5" t="s">
        <v>28802</v>
      </c>
      <c r="C7724" s="6">
        <v>45928</v>
      </c>
      <c r="D7724" t="s">
        <v>22</v>
      </c>
      <c r="E7724">
        <v>45928</v>
      </c>
      <c r="F7724" s="5" t="s">
        <v>66</v>
      </c>
      <c r="G7724" s="5" t="s">
        <v>59</v>
      </c>
      <c r="H7724" s="5" t="s">
        <v>116</v>
      </c>
      <c r="I7724" t="s">
        <v>26</v>
      </c>
      <c r="J7724" t="s">
        <v>116</v>
      </c>
      <c r="K7724">
        <v>0</v>
      </c>
      <c r="L7724" s="5" t="s">
        <v>15179</v>
      </c>
      <c r="M7724" s="5" t="s">
        <v>37</v>
      </c>
      <c r="N7724">
        <v>7</v>
      </c>
      <c r="O7724" t="s">
        <v>147</v>
      </c>
      <c r="P7724" s="1">
        <v>45573</v>
      </c>
      <c r="Q7724" s="1">
        <v>45631</v>
      </c>
      <c r="R7724">
        <v>2291</v>
      </c>
      <c r="S7724" s="4">
        <v>7.7</v>
      </c>
      <c r="T7724" t="s">
        <v>210</v>
      </c>
    </row>
    <row r="7725" spans="1:20" x14ac:dyDescent="0.35">
      <c r="A7725" t="s">
        <v>15180</v>
      </c>
      <c r="B7725" s="5" t="s">
        <v>32</v>
      </c>
      <c r="C7725" s="6">
        <v>71793</v>
      </c>
      <c r="D7725" t="s">
        <v>22</v>
      </c>
      <c r="E7725">
        <v>71793</v>
      </c>
      <c r="F7725" s="5" t="s">
        <v>58</v>
      </c>
      <c r="G7725" s="5" t="s">
        <v>42</v>
      </c>
      <c r="H7725" s="5" t="s">
        <v>97</v>
      </c>
      <c r="I7725" t="s">
        <v>26</v>
      </c>
      <c r="J7725" t="s">
        <v>97</v>
      </c>
      <c r="K7725">
        <v>100</v>
      </c>
      <c r="L7725" s="5" t="s">
        <v>15181</v>
      </c>
      <c r="M7725" s="5" t="s">
        <v>37</v>
      </c>
      <c r="N7725">
        <v>1</v>
      </c>
      <c r="O7725" t="s">
        <v>46</v>
      </c>
      <c r="P7725" s="1">
        <v>45634</v>
      </c>
      <c r="Q7725" s="1">
        <v>45649</v>
      </c>
      <c r="R7725">
        <v>1035</v>
      </c>
      <c r="S7725" s="4">
        <v>6.7</v>
      </c>
      <c r="T7725" t="s">
        <v>243</v>
      </c>
    </row>
    <row r="7726" spans="1:20" x14ac:dyDescent="0.35">
      <c r="A7726" t="s">
        <v>15182</v>
      </c>
      <c r="B7726" s="5" t="s">
        <v>28802</v>
      </c>
      <c r="C7726" s="6">
        <v>250916</v>
      </c>
      <c r="D7726" t="s">
        <v>22</v>
      </c>
      <c r="E7726">
        <v>250916</v>
      </c>
      <c r="F7726" s="5" t="s">
        <v>23</v>
      </c>
      <c r="G7726" s="5" t="s">
        <v>59</v>
      </c>
      <c r="H7726" s="5" t="s">
        <v>68</v>
      </c>
      <c r="I7726" t="s">
        <v>35</v>
      </c>
      <c r="J7726" t="s">
        <v>68</v>
      </c>
      <c r="K7726">
        <v>0</v>
      </c>
      <c r="L7726" s="5" t="s">
        <v>15183</v>
      </c>
      <c r="M7726" s="5" t="s">
        <v>54</v>
      </c>
      <c r="N7726">
        <v>12</v>
      </c>
      <c r="O7726" t="s">
        <v>172</v>
      </c>
      <c r="P7726" s="1">
        <v>45591</v>
      </c>
      <c r="Q7726" s="1">
        <v>45617</v>
      </c>
      <c r="R7726">
        <v>1614</v>
      </c>
      <c r="S7726" s="4">
        <v>6.4</v>
      </c>
      <c r="T7726" t="s">
        <v>153</v>
      </c>
    </row>
    <row r="7727" spans="1:20" x14ac:dyDescent="0.35">
      <c r="A7727" t="s">
        <v>15184</v>
      </c>
      <c r="B7727" s="5" t="s">
        <v>21</v>
      </c>
      <c r="C7727" s="6">
        <v>174103</v>
      </c>
      <c r="D7727" t="s">
        <v>22</v>
      </c>
      <c r="E7727">
        <v>174103</v>
      </c>
      <c r="F7727" s="5" t="s">
        <v>66</v>
      </c>
      <c r="G7727" s="5" t="s">
        <v>51</v>
      </c>
      <c r="H7727" s="5" t="s">
        <v>97</v>
      </c>
      <c r="I7727" t="s">
        <v>35</v>
      </c>
      <c r="J7727" t="s">
        <v>97</v>
      </c>
      <c r="K7727">
        <v>0</v>
      </c>
      <c r="L7727" s="5" t="s">
        <v>15185</v>
      </c>
      <c r="M7727" s="5" t="s">
        <v>28</v>
      </c>
      <c r="N7727">
        <v>6</v>
      </c>
      <c r="O7727" t="s">
        <v>172</v>
      </c>
      <c r="P7727" s="1">
        <v>45389</v>
      </c>
      <c r="Q7727" s="1">
        <v>45457</v>
      </c>
      <c r="R7727">
        <v>2322</v>
      </c>
      <c r="S7727" s="4">
        <v>5.4</v>
      </c>
      <c r="T7727" t="s">
        <v>63</v>
      </c>
    </row>
    <row r="7728" spans="1:20" x14ac:dyDescent="0.35">
      <c r="A7728" t="s">
        <v>15186</v>
      </c>
      <c r="B7728" s="5" t="s">
        <v>105</v>
      </c>
      <c r="C7728" s="6">
        <v>109543</v>
      </c>
      <c r="D7728" t="s">
        <v>92</v>
      </c>
      <c r="E7728">
        <v>82157</v>
      </c>
      <c r="F7728" s="5" t="s">
        <v>50</v>
      </c>
      <c r="G7728" s="5" t="s">
        <v>24</v>
      </c>
      <c r="H7728" s="5" t="s">
        <v>93</v>
      </c>
      <c r="I7728" t="s">
        <v>35</v>
      </c>
      <c r="J7728" t="s">
        <v>93</v>
      </c>
      <c r="K7728">
        <v>50</v>
      </c>
      <c r="L7728" s="5" t="s">
        <v>15187</v>
      </c>
      <c r="M7728" s="5" t="s">
        <v>28</v>
      </c>
      <c r="N7728">
        <v>2</v>
      </c>
      <c r="O7728" t="s">
        <v>112</v>
      </c>
      <c r="P7728" s="1">
        <v>45587</v>
      </c>
      <c r="Q7728" s="1">
        <v>45633</v>
      </c>
      <c r="R7728">
        <v>2284</v>
      </c>
      <c r="S7728" s="4">
        <v>5.4</v>
      </c>
      <c r="T7728" t="s">
        <v>30</v>
      </c>
    </row>
    <row r="7729" spans="1:20" x14ac:dyDescent="0.35">
      <c r="A7729" t="s">
        <v>15188</v>
      </c>
      <c r="B7729" s="5" t="s">
        <v>57</v>
      </c>
      <c r="C7729" s="6">
        <v>87605</v>
      </c>
      <c r="D7729" t="s">
        <v>22</v>
      </c>
      <c r="E7729">
        <v>87605</v>
      </c>
      <c r="F7729" s="5" t="s">
        <v>58</v>
      </c>
      <c r="G7729" s="5" t="s">
        <v>24</v>
      </c>
      <c r="H7729" s="5" t="s">
        <v>129</v>
      </c>
      <c r="I7729" t="s">
        <v>35</v>
      </c>
      <c r="J7729" t="s">
        <v>129</v>
      </c>
      <c r="K7729">
        <v>0</v>
      </c>
      <c r="L7729" s="5" t="s">
        <v>15189</v>
      </c>
      <c r="M7729" s="5" t="s">
        <v>54</v>
      </c>
      <c r="N7729">
        <v>0</v>
      </c>
      <c r="O7729" t="s">
        <v>172</v>
      </c>
      <c r="P7729" s="1">
        <v>45619</v>
      </c>
      <c r="Q7729" s="1">
        <v>45638</v>
      </c>
      <c r="R7729">
        <v>1772</v>
      </c>
      <c r="S7729" s="4">
        <v>5</v>
      </c>
      <c r="T7729" t="s">
        <v>118</v>
      </c>
    </row>
    <row r="7730" spans="1:20" x14ac:dyDescent="0.35">
      <c r="A7730" t="s">
        <v>15190</v>
      </c>
      <c r="B7730" s="5" t="s">
        <v>28801</v>
      </c>
      <c r="C7730" s="6">
        <v>146983</v>
      </c>
      <c r="D7730" t="s">
        <v>41</v>
      </c>
      <c r="E7730">
        <v>124936</v>
      </c>
      <c r="F7730" s="5" t="s">
        <v>66</v>
      </c>
      <c r="G7730" s="5" t="s">
        <v>42</v>
      </c>
      <c r="H7730" s="5" t="s">
        <v>43</v>
      </c>
      <c r="I7730" t="s">
        <v>26</v>
      </c>
      <c r="J7730" t="s">
        <v>43</v>
      </c>
      <c r="K7730">
        <v>0</v>
      </c>
      <c r="L7730" s="5" t="s">
        <v>15191</v>
      </c>
      <c r="M7730" s="5" t="s">
        <v>70</v>
      </c>
      <c r="N7730">
        <v>9</v>
      </c>
      <c r="O7730" t="s">
        <v>141</v>
      </c>
      <c r="P7730" s="1">
        <v>45406</v>
      </c>
      <c r="Q7730" s="1">
        <v>45428</v>
      </c>
      <c r="R7730">
        <v>2162</v>
      </c>
      <c r="S7730" s="4">
        <v>6.3</v>
      </c>
      <c r="T7730" t="s">
        <v>55</v>
      </c>
    </row>
    <row r="7731" spans="1:20" x14ac:dyDescent="0.35">
      <c r="A7731" t="s">
        <v>15192</v>
      </c>
      <c r="B7731" s="5" t="s">
        <v>100</v>
      </c>
      <c r="C7731" s="6">
        <v>102384</v>
      </c>
      <c r="D7731" t="s">
        <v>22</v>
      </c>
      <c r="E7731">
        <v>102384</v>
      </c>
      <c r="F7731" s="5" t="s">
        <v>66</v>
      </c>
      <c r="G7731" s="5" t="s">
        <v>42</v>
      </c>
      <c r="H7731" s="5" t="s">
        <v>25</v>
      </c>
      <c r="I7731" t="s">
        <v>26</v>
      </c>
      <c r="J7731" t="s">
        <v>629</v>
      </c>
      <c r="K7731">
        <v>50</v>
      </c>
      <c r="L7731" s="5" t="s">
        <v>15193</v>
      </c>
      <c r="M7731" s="5" t="s">
        <v>70</v>
      </c>
      <c r="N7731">
        <v>8</v>
      </c>
      <c r="O7731" t="s">
        <v>71</v>
      </c>
      <c r="P7731" s="1">
        <v>45460</v>
      </c>
      <c r="Q7731" s="1">
        <v>45526</v>
      </c>
      <c r="R7731">
        <v>846</v>
      </c>
      <c r="S7731" s="4">
        <v>6.4</v>
      </c>
      <c r="T7731" t="s">
        <v>118</v>
      </c>
    </row>
    <row r="7732" spans="1:20" x14ac:dyDescent="0.35">
      <c r="A7732" t="s">
        <v>15194</v>
      </c>
      <c r="B7732" s="5" t="s">
        <v>28802</v>
      </c>
      <c r="C7732" s="6">
        <v>261474</v>
      </c>
      <c r="D7732" t="s">
        <v>33</v>
      </c>
      <c r="E7732">
        <v>28762140</v>
      </c>
      <c r="F7732" s="5" t="s">
        <v>23</v>
      </c>
      <c r="G7732" s="5" t="s">
        <v>42</v>
      </c>
      <c r="H7732" s="5" t="s">
        <v>34</v>
      </c>
      <c r="I7732" t="s">
        <v>35</v>
      </c>
      <c r="J7732" t="s">
        <v>34</v>
      </c>
      <c r="K7732">
        <v>50</v>
      </c>
      <c r="L7732" s="5" t="s">
        <v>15195</v>
      </c>
      <c r="M7732" s="5" t="s">
        <v>28</v>
      </c>
      <c r="N7732">
        <v>18</v>
      </c>
      <c r="O7732" t="s">
        <v>29</v>
      </c>
      <c r="P7732" s="1">
        <v>45411</v>
      </c>
      <c r="Q7732" s="1">
        <v>45433</v>
      </c>
      <c r="R7732">
        <v>1030</v>
      </c>
      <c r="S7732" s="4">
        <v>8.1</v>
      </c>
      <c r="T7732" t="s">
        <v>63</v>
      </c>
    </row>
    <row r="7733" spans="1:20" x14ac:dyDescent="0.35">
      <c r="A7733" t="s">
        <v>15196</v>
      </c>
      <c r="B7733" s="5" t="s">
        <v>174</v>
      </c>
      <c r="C7733" s="6">
        <v>74595</v>
      </c>
      <c r="D7733" t="s">
        <v>74</v>
      </c>
      <c r="E7733">
        <v>93244</v>
      </c>
      <c r="F7733" s="5" t="s">
        <v>58</v>
      </c>
      <c r="G7733" s="5" t="s">
        <v>51</v>
      </c>
      <c r="H7733" s="5" t="s">
        <v>75</v>
      </c>
      <c r="I7733" t="s">
        <v>35</v>
      </c>
      <c r="J7733" t="s">
        <v>75</v>
      </c>
      <c r="K7733">
        <v>0</v>
      </c>
      <c r="L7733" s="5" t="s">
        <v>15197</v>
      </c>
      <c r="M7733" s="5" t="s">
        <v>28</v>
      </c>
      <c r="N7733">
        <v>0</v>
      </c>
      <c r="O7733" t="s">
        <v>88</v>
      </c>
      <c r="P7733" s="1">
        <v>45339</v>
      </c>
      <c r="Q7733" s="1">
        <v>45410</v>
      </c>
      <c r="R7733">
        <v>736</v>
      </c>
      <c r="S7733" s="4">
        <v>9</v>
      </c>
      <c r="T7733" t="s">
        <v>95</v>
      </c>
    </row>
    <row r="7734" spans="1:20" x14ac:dyDescent="0.35">
      <c r="A7734" t="s">
        <v>15198</v>
      </c>
      <c r="B7734" s="5" t="s">
        <v>32</v>
      </c>
      <c r="C7734" s="6">
        <v>96835</v>
      </c>
      <c r="D7734" t="s">
        <v>22</v>
      </c>
      <c r="E7734">
        <v>96835</v>
      </c>
      <c r="F7734" s="5" t="s">
        <v>23</v>
      </c>
      <c r="G7734" s="5" t="s">
        <v>42</v>
      </c>
      <c r="H7734" s="5" t="s">
        <v>157</v>
      </c>
      <c r="I7734" t="s">
        <v>35</v>
      </c>
      <c r="J7734" t="s">
        <v>93</v>
      </c>
      <c r="K7734">
        <v>0</v>
      </c>
      <c r="L7734" s="5" t="s">
        <v>15199</v>
      </c>
      <c r="M7734" s="5" t="s">
        <v>54</v>
      </c>
      <c r="N7734">
        <v>18</v>
      </c>
      <c r="O7734" t="s">
        <v>88</v>
      </c>
      <c r="P7734" s="1">
        <v>45413</v>
      </c>
      <c r="Q7734" s="1">
        <v>45471</v>
      </c>
      <c r="R7734">
        <v>1151</v>
      </c>
      <c r="S7734" s="4">
        <v>6</v>
      </c>
      <c r="T7734" t="s">
        <v>47</v>
      </c>
    </row>
    <row r="7735" spans="1:20" x14ac:dyDescent="0.35">
      <c r="A7735" t="s">
        <v>15200</v>
      </c>
      <c r="B7735" s="5" t="s">
        <v>28800</v>
      </c>
      <c r="C7735" s="6">
        <v>136419</v>
      </c>
      <c r="D7735" t="s">
        <v>22</v>
      </c>
      <c r="E7735">
        <v>136419</v>
      </c>
      <c r="F7735" s="5" t="s">
        <v>50</v>
      </c>
      <c r="G7735" s="5" t="s">
        <v>24</v>
      </c>
      <c r="H7735" s="5" t="s">
        <v>97</v>
      </c>
      <c r="I7735" t="s">
        <v>35</v>
      </c>
      <c r="J7735" t="s">
        <v>97</v>
      </c>
      <c r="K7735">
        <v>0</v>
      </c>
      <c r="L7735" s="5" t="s">
        <v>15201</v>
      </c>
      <c r="M7735" s="5" t="s">
        <v>70</v>
      </c>
      <c r="N7735">
        <v>2</v>
      </c>
      <c r="O7735" t="s">
        <v>172</v>
      </c>
      <c r="P7735" s="1">
        <v>45423</v>
      </c>
      <c r="Q7735" s="1">
        <v>45465</v>
      </c>
      <c r="R7735">
        <v>1928</v>
      </c>
      <c r="S7735" s="4">
        <v>6.7</v>
      </c>
      <c r="T7735" t="s">
        <v>277</v>
      </c>
    </row>
    <row r="7736" spans="1:20" x14ac:dyDescent="0.35">
      <c r="A7736" t="s">
        <v>15202</v>
      </c>
      <c r="B7736" s="5" t="s">
        <v>179</v>
      </c>
      <c r="C7736" s="6">
        <v>62698</v>
      </c>
      <c r="D7736" t="s">
        <v>22</v>
      </c>
      <c r="E7736">
        <v>62698</v>
      </c>
      <c r="F7736" s="5" t="s">
        <v>66</v>
      </c>
      <c r="G7736" s="5" t="s">
        <v>51</v>
      </c>
      <c r="H7736" s="5" t="s">
        <v>157</v>
      </c>
      <c r="I7736" t="s">
        <v>35</v>
      </c>
      <c r="J7736" t="s">
        <v>157</v>
      </c>
      <c r="K7736">
        <v>100</v>
      </c>
      <c r="L7736" s="5" t="s">
        <v>15203</v>
      </c>
      <c r="M7736" s="5" t="s">
        <v>28</v>
      </c>
      <c r="N7736">
        <v>9</v>
      </c>
      <c r="O7736" t="s">
        <v>135</v>
      </c>
      <c r="P7736" s="1">
        <v>45292</v>
      </c>
      <c r="Q7736" s="1">
        <v>45329</v>
      </c>
      <c r="R7736">
        <v>512</v>
      </c>
      <c r="S7736" s="4">
        <v>7</v>
      </c>
      <c r="T7736" t="s">
        <v>103</v>
      </c>
    </row>
    <row r="7737" spans="1:20" x14ac:dyDescent="0.35">
      <c r="A7737" t="s">
        <v>15204</v>
      </c>
      <c r="B7737" s="5" t="s">
        <v>28802</v>
      </c>
      <c r="C7737" s="6">
        <v>82570</v>
      </c>
      <c r="D7737" t="s">
        <v>92</v>
      </c>
      <c r="E7737">
        <v>61928</v>
      </c>
      <c r="F7737" s="5" t="s">
        <v>50</v>
      </c>
      <c r="G7737" s="5" t="s">
        <v>24</v>
      </c>
      <c r="H7737" s="5" t="s">
        <v>93</v>
      </c>
      <c r="I7737" t="s">
        <v>26</v>
      </c>
      <c r="J7737" t="s">
        <v>522</v>
      </c>
      <c r="K7737">
        <v>50</v>
      </c>
      <c r="L7737" s="5" t="s">
        <v>15205</v>
      </c>
      <c r="M7737" s="5" t="s">
        <v>37</v>
      </c>
      <c r="N7737">
        <v>4</v>
      </c>
      <c r="O7737" t="s">
        <v>167</v>
      </c>
      <c r="P7737" s="1">
        <v>45404</v>
      </c>
      <c r="Q7737" s="1">
        <v>45418</v>
      </c>
      <c r="R7737">
        <v>1986</v>
      </c>
      <c r="S7737" s="4">
        <v>5.6</v>
      </c>
      <c r="T7737" t="s">
        <v>118</v>
      </c>
    </row>
    <row r="7738" spans="1:20" x14ac:dyDescent="0.35">
      <c r="A7738" t="s">
        <v>15206</v>
      </c>
      <c r="B7738" s="5" t="s">
        <v>179</v>
      </c>
      <c r="C7738" s="6">
        <v>63993</v>
      </c>
      <c r="D7738" t="s">
        <v>41</v>
      </c>
      <c r="E7738">
        <v>54394</v>
      </c>
      <c r="F7738" s="5" t="s">
        <v>58</v>
      </c>
      <c r="G7738" s="5" t="s">
        <v>59</v>
      </c>
      <c r="H7738" s="5" t="s">
        <v>60</v>
      </c>
      <c r="I7738" t="s">
        <v>44</v>
      </c>
      <c r="J7738" t="s">
        <v>426</v>
      </c>
      <c r="K7738">
        <v>50</v>
      </c>
      <c r="L7738" s="5" t="s">
        <v>15207</v>
      </c>
      <c r="M7738" s="5" t="s">
        <v>54</v>
      </c>
      <c r="N7738">
        <v>1</v>
      </c>
      <c r="O7738" t="s">
        <v>135</v>
      </c>
      <c r="P7738" s="1">
        <v>45404</v>
      </c>
      <c r="Q7738" s="1">
        <v>45475</v>
      </c>
      <c r="R7738">
        <v>2119</v>
      </c>
      <c r="S7738" s="4">
        <v>5.6</v>
      </c>
      <c r="T7738" t="s">
        <v>47</v>
      </c>
    </row>
    <row r="7739" spans="1:20" x14ac:dyDescent="0.35">
      <c r="A7739" t="s">
        <v>15208</v>
      </c>
      <c r="B7739" s="5" t="s">
        <v>100</v>
      </c>
      <c r="C7739" s="6">
        <v>117183</v>
      </c>
      <c r="D7739" t="s">
        <v>22</v>
      </c>
      <c r="E7739">
        <v>117183</v>
      </c>
      <c r="F7739" s="5" t="s">
        <v>50</v>
      </c>
      <c r="G7739" s="5" t="s">
        <v>59</v>
      </c>
      <c r="H7739" s="5" t="s">
        <v>191</v>
      </c>
      <c r="I7739" t="s">
        <v>35</v>
      </c>
      <c r="J7739" t="s">
        <v>191</v>
      </c>
      <c r="K7739">
        <v>0</v>
      </c>
      <c r="L7739" s="5" t="s">
        <v>15209</v>
      </c>
      <c r="M7739" s="5" t="s">
        <v>70</v>
      </c>
      <c r="N7739">
        <v>4</v>
      </c>
      <c r="O7739" t="s">
        <v>71</v>
      </c>
      <c r="P7739" s="1">
        <v>45380</v>
      </c>
      <c r="Q7739" s="1">
        <v>45427</v>
      </c>
      <c r="R7739">
        <v>615</v>
      </c>
      <c r="S7739" s="4">
        <v>8.3000000000000007</v>
      </c>
      <c r="T7739" t="s">
        <v>210</v>
      </c>
    </row>
    <row r="7740" spans="1:20" x14ac:dyDescent="0.35">
      <c r="A7740" t="s">
        <v>15210</v>
      </c>
      <c r="B7740" s="5" t="s">
        <v>217</v>
      </c>
      <c r="C7740" s="6">
        <v>228120</v>
      </c>
      <c r="D7740" t="s">
        <v>65</v>
      </c>
      <c r="E7740">
        <v>296556</v>
      </c>
      <c r="F7740" s="5" t="s">
        <v>23</v>
      </c>
      <c r="G7740" s="5" t="s">
        <v>42</v>
      </c>
      <c r="H7740" s="5" t="s">
        <v>67</v>
      </c>
      <c r="I7740" t="s">
        <v>44</v>
      </c>
      <c r="J7740" t="s">
        <v>313</v>
      </c>
      <c r="K7740">
        <v>50</v>
      </c>
      <c r="L7740" s="5" t="s">
        <v>15211</v>
      </c>
      <c r="M7740" s="5" t="s">
        <v>54</v>
      </c>
      <c r="N7740">
        <v>18</v>
      </c>
      <c r="O7740" t="s">
        <v>147</v>
      </c>
      <c r="P7740" s="1">
        <v>45441</v>
      </c>
      <c r="Q7740" s="1">
        <v>45484</v>
      </c>
      <c r="R7740">
        <v>982</v>
      </c>
      <c r="S7740" s="4">
        <v>6.3</v>
      </c>
      <c r="T7740" t="s">
        <v>118</v>
      </c>
    </row>
    <row r="7741" spans="1:20" x14ac:dyDescent="0.35">
      <c r="A7741" t="s">
        <v>15212</v>
      </c>
      <c r="B7741" s="5" t="s">
        <v>179</v>
      </c>
      <c r="C7741" s="6">
        <v>168150</v>
      </c>
      <c r="D7741" t="s">
        <v>22</v>
      </c>
      <c r="E7741">
        <v>168150</v>
      </c>
      <c r="F7741" s="5" t="s">
        <v>23</v>
      </c>
      <c r="G7741" s="5" t="s">
        <v>51</v>
      </c>
      <c r="H7741" s="5" t="s">
        <v>129</v>
      </c>
      <c r="I7741" t="s">
        <v>44</v>
      </c>
      <c r="J7741" t="s">
        <v>129</v>
      </c>
      <c r="K7741">
        <v>100</v>
      </c>
      <c r="L7741" s="5" t="s">
        <v>15213</v>
      </c>
      <c r="M7741" s="5" t="s">
        <v>37</v>
      </c>
      <c r="N7741">
        <v>10</v>
      </c>
      <c r="O7741" t="s">
        <v>107</v>
      </c>
      <c r="P7741" s="1">
        <v>45483</v>
      </c>
      <c r="Q7741" s="1">
        <v>45526</v>
      </c>
      <c r="R7741">
        <v>2461</v>
      </c>
      <c r="S7741" s="4">
        <v>7.6</v>
      </c>
      <c r="T7741" t="s">
        <v>89</v>
      </c>
    </row>
    <row r="7742" spans="1:20" x14ac:dyDescent="0.35">
      <c r="A7742" t="s">
        <v>15214</v>
      </c>
      <c r="B7742" s="5" t="s">
        <v>40</v>
      </c>
      <c r="C7742" s="6">
        <v>251868</v>
      </c>
      <c r="D7742" t="s">
        <v>41</v>
      </c>
      <c r="E7742">
        <v>214088</v>
      </c>
      <c r="F7742" s="5" t="s">
        <v>23</v>
      </c>
      <c r="G7742" s="5" t="s">
        <v>24</v>
      </c>
      <c r="H7742" s="5" t="s">
        <v>126</v>
      </c>
      <c r="I7742" t="s">
        <v>35</v>
      </c>
      <c r="J7742" t="s">
        <v>126</v>
      </c>
      <c r="K7742">
        <v>0</v>
      </c>
      <c r="L7742" s="5" t="s">
        <v>1056</v>
      </c>
      <c r="M7742" s="5" t="s">
        <v>54</v>
      </c>
      <c r="N7742">
        <v>10</v>
      </c>
      <c r="O7742" t="s">
        <v>135</v>
      </c>
      <c r="P7742" s="1">
        <v>45715</v>
      </c>
      <c r="Q7742" s="1">
        <v>45778</v>
      </c>
      <c r="R7742">
        <v>2060</v>
      </c>
      <c r="S7742" s="4">
        <v>6</v>
      </c>
      <c r="T7742" t="s">
        <v>153</v>
      </c>
    </row>
    <row r="7743" spans="1:20" x14ac:dyDescent="0.35">
      <c r="A7743" t="s">
        <v>15215</v>
      </c>
      <c r="B7743" s="5" t="s">
        <v>73</v>
      </c>
      <c r="C7743" s="6">
        <v>134610</v>
      </c>
      <c r="D7743" t="s">
        <v>41</v>
      </c>
      <c r="E7743">
        <v>114419</v>
      </c>
      <c r="F7743" s="5" t="s">
        <v>66</v>
      </c>
      <c r="G7743" s="5" t="s">
        <v>24</v>
      </c>
      <c r="H7743" s="5" t="s">
        <v>126</v>
      </c>
      <c r="I7743" t="s">
        <v>26</v>
      </c>
      <c r="J7743" t="s">
        <v>126</v>
      </c>
      <c r="K7743">
        <v>0</v>
      </c>
      <c r="L7743" s="5" t="s">
        <v>3030</v>
      </c>
      <c r="M7743" s="5" t="s">
        <v>28</v>
      </c>
      <c r="N7743">
        <v>9</v>
      </c>
      <c r="O7743" t="s">
        <v>112</v>
      </c>
      <c r="P7743" s="1">
        <v>45294</v>
      </c>
      <c r="Q7743" s="1">
        <v>45344</v>
      </c>
      <c r="R7743">
        <v>2155</v>
      </c>
      <c r="S7743" s="4">
        <v>9.1</v>
      </c>
      <c r="T7743" t="s">
        <v>95</v>
      </c>
    </row>
    <row r="7744" spans="1:20" x14ac:dyDescent="0.35">
      <c r="A7744" t="s">
        <v>15216</v>
      </c>
      <c r="B7744" s="5" t="s">
        <v>21</v>
      </c>
      <c r="C7744" s="6">
        <v>39473</v>
      </c>
      <c r="D7744" t="s">
        <v>22</v>
      </c>
      <c r="E7744">
        <v>39473</v>
      </c>
      <c r="F7744" s="5" t="s">
        <v>50</v>
      </c>
      <c r="G7744" s="5" t="s">
        <v>24</v>
      </c>
      <c r="H7744" s="5" t="s">
        <v>157</v>
      </c>
      <c r="I7744" t="s">
        <v>26</v>
      </c>
      <c r="J7744" t="s">
        <v>76</v>
      </c>
      <c r="K7744">
        <v>0</v>
      </c>
      <c r="L7744" s="5" t="s">
        <v>15217</v>
      </c>
      <c r="M7744" s="5" t="s">
        <v>54</v>
      </c>
      <c r="N7744">
        <v>2</v>
      </c>
      <c r="O7744" t="s">
        <v>88</v>
      </c>
      <c r="P7744" s="1">
        <v>45360</v>
      </c>
      <c r="Q7744" s="1">
        <v>45389</v>
      </c>
      <c r="R7744">
        <v>1821</v>
      </c>
      <c r="S7744" s="4">
        <v>7.2</v>
      </c>
      <c r="T7744" t="s">
        <v>89</v>
      </c>
    </row>
    <row r="7745" spans="1:20" x14ac:dyDescent="0.35">
      <c r="A7745" t="s">
        <v>15218</v>
      </c>
      <c r="B7745" s="5" t="s">
        <v>40</v>
      </c>
      <c r="C7745" s="6">
        <v>59378</v>
      </c>
      <c r="D7745" t="s">
        <v>41</v>
      </c>
      <c r="E7745">
        <v>50471</v>
      </c>
      <c r="F7745" s="5" t="s">
        <v>58</v>
      </c>
      <c r="G7745" s="5" t="s">
        <v>59</v>
      </c>
      <c r="H7745" s="5" t="s">
        <v>43</v>
      </c>
      <c r="I7745" t="s">
        <v>44</v>
      </c>
      <c r="J7745" t="s">
        <v>43</v>
      </c>
      <c r="K7745">
        <v>50</v>
      </c>
      <c r="L7745" s="5" t="s">
        <v>15219</v>
      </c>
      <c r="M7745" s="5" t="s">
        <v>37</v>
      </c>
      <c r="N7745">
        <v>1</v>
      </c>
      <c r="O7745" t="s">
        <v>107</v>
      </c>
      <c r="P7745" s="1">
        <v>45769</v>
      </c>
      <c r="Q7745" s="1">
        <v>45823</v>
      </c>
      <c r="R7745">
        <v>1884</v>
      </c>
      <c r="S7745" s="4">
        <v>5.9</v>
      </c>
      <c r="T7745" t="s">
        <v>55</v>
      </c>
    </row>
    <row r="7746" spans="1:20" x14ac:dyDescent="0.35">
      <c r="A7746" t="s">
        <v>15220</v>
      </c>
      <c r="B7746" s="5" t="s">
        <v>28802</v>
      </c>
      <c r="C7746" s="6">
        <v>126770</v>
      </c>
      <c r="D7746" t="s">
        <v>41</v>
      </c>
      <c r="E7746">
        <v>107755</v>
      </c>
      <c r="F7746" s="5" t="s">
        <v>66</v>
      </c>
      <c r="G7746" s="5" t="s">
        <v>42</v>
      </c>
      <c r="H7746" s="5" t="s">
        <v>151</v>
      </c>
      <c r="I7746" t="s">
        <v>35</v>
      </c>
      <c r="J7746" t="s">
        <v>151</v>
      </c>
      <c r="K7746">
        <v>0</v>
      </c>
      <c r="L7746" s="5" t="s">
        <v>15221</v>
      </c>
      <c r="M7746" s="5" t="s">
        <v>70</v>
      </c>
      <c r="N7746">
        <v>6</v>
      </c>
      <c r="O7746" t="s">
        <v>167</v>
      </c>
      <c r="P7746" s="1">
        <v>45394</v>
      </c>
      <c r="Q7746" s="1">
        <v>45458</v>
      </c>
      <c r="R7746">
        <v>1519</v>
      </c>
      <c r="S7746" s="4">
        <v>5.6</v>
      </c>
      <c r="T7746" t="s">
        <v>38</v>
      </c>
    </row>
    <row r="7747" spans="1:20" x14ac:dyDescent="0.35">
      <c r="A7747" t="s">
        <v>15222</v>
      </c>
      <c r="B7747" s="5" t="s">
        <v>28802</v>
      </c>
      <c r="C7747" s="6">
        <v>78592</v>
      </c>
      <c r="D7747" t="s">
        <v>74</v>
      </c>
      <c r="E7747">
        <v>98240</v>
      </c>
      <c r="F7747" s="5" t="s">
        <v>50</v>
      </c>
      <c r="G7747" s="5" t="s">
        <v>42</v>
      </c>
      <c r="H7747" s="5" t="s">
        <v>75</v>
      </c>
      <c r="I7747" t="s">
        <v>44</v>
      </c>
      <c r="J7747" t="s">
        <v>75</v>
      </c>
      <c r="K7747">
        <v>100</v>
      </c>
      <c r="L7747" s="5" t="s">
        <v>15223</v>
      </c>
      <c r="M7747" s="5" t="s">
        <v>37</v>
      </c>
      <c r="N7747">
        <v>2</v>
      </c>
      <c r="O7747" t="s">
        <v>167</v>
      </c>
      <c r="P7747" s="1">
        <v>45609</v>
      </c>
      <c r="Q7747" s="1">
        <v>45655</v>
      </c>
      <c r="R7747">
        <v>1997</v>
      </c>
      <c r="S7747" s="4">
        <v>8</v>
      </c>
      <c r="T7747" t="s">
        <v>47</v>
      </c>
    </row>
    <row r="7748" spans="1:20" x14ac:dyDescent="0.35">
      <c r="A7748" t="s">
        <v>15224</v>
      </c>
      <c r="B7748" s="5" t="s">
        <v>100</v>
      </c>
      <c r="C7748" s="6">
        <v>29559</v>
      </c>
      <c r="D7748" t="s">
        <v>22</v>
      </c>
      <c r="E7748">
        <v>29559</v>
      </c>
      <c r="F7748" s="5" t="s">
        <v>50</v>
      </c>
      <c r="G7748" s="5" t="s">
        <v>42</v>
      </c>
      <c r="H7748" s="5" t="s">
        <v>116</v>
      </c>
      <c r="I7748" t="s">
        <v>35</v>
      </c>
      <c r="J7748" t="s">
        <v>116</v>
      </c>
      <c r="K7748">
        <v>0</v>
      </c>
      <c r="L7748" s="5" t="s">
        <v>15225</v>
      </c>
      <c r="M7748" s="5" t="s">
        <v>28</v>
      </c>
      <c r="N7748">
        <v>2</v>
      </c>
      <c r="O7748" t="s">
        <v>112</v>
      </c>
      <c r="P7748" s="1">
        <v>45569</v>
      </c>
      <c r="Q7748" s="1">
        <v>45600</v>
      </c>
      <c r="R7748">
        <v>754</v>
      </c>
      <c r="S7748" s="4">
        <v>7</v>
      </c>
      <c r="T7748" t="s">
        <v>38</v>
      </c>
    </row>
    <row r="7749" spans="1:20" x14ac:dyDescent="0.35">
      <c r="A7749" t="s">
        <v>15226</v>
      </c>
      <c r="B7749" s="5" t="s">
        <v>28801</v>
      </c>
      <c r="C7749" s="6">
        <v>223895</v>
      </c>
      <c r="D7749" t="s">
        <v>22</v>
      </c>
      <c r="E7749">
        <v>223895</v>
      </c>
      <c r="F7749" s="5" t="s">
        <v>23</v>
      </c>
      <c r="G7749" s="5" t="s">
        <v>42</v>
      </c>
      <c r="H7749" s="5" t="s">
        <v>25</v>
      </c>
      <c r="I7749" t="s">
        <v>35</v>
      </c>
      <c r="J7749" t="s">
        <v>629</v>
      </c>
      <c r="K7749">
        <v>100</v>
      </c>
      <c r="L7749" s="5" t="s">
        <v>15227</v>
      </c>
      <c r="M7749" s="5" t="s">
        <v>70</v>
      </c>
      <c r="N7749">
        <v>12</v>
      </c>
      <c r="O7749" t="s">
        <v>78</v>
      </c>
      <c r="P7749" s="1">
        <v>45659</v>
      </c>
      <c r="Q7749" s="1">
        <v>45699</v>
      </c>
      <c r="R7749">
        <v>793</v>
      </c>
      <c r="S7749" s="4">
        <v>9.4</v>
      </c>
      <c r="T7749" t="s">
        <v>79</v>
      </c>
    </row>
    <row r="7750" spans="1:20" x14ac:dyDescent="0.35">
      <c r="A7750" t="s">
        <v>15228</v>
      </c>
      <c r="B7750" s="5" t="s">
        <v>105</v>
      </c>
      <c r="C7750" s="6">
        <v>170881</v>
      </c>
      <c r="D7750" t="s">
        <v>81</v>
      </c>
      <c r="E7750">
        <v>230689</v>
      </c>
      <c r="F7750" s="5" t="s">
        <v>66</v>
      </c>
      <c r="G7750" s="5" t="s">
        <v>24</v>
      </c>
      <c r="H7750" s="5" t="s">
        <v>82</v>
      </c>
      <c r="I7750" t="s">
        <v>35</v>
      </c>
      <c r="J7750" t="s">
        <v>34</v>
      </c>
      <c r="K7750">
        <v>0</v>
      </c>
      <c r="L7750" s="5" t="s">
        <v>7242</v>
      </c>
      <c r="M7750" s="5" t="s">
        <v>37</v>
      </c>
      <c r="N7750">
        <v>8</v>
      </c>
      <c r="O7750" t="s">
        <v>71</v>
      </c>
      <c r="P7750" s="1">
        <v>45542</v>
      </c>
      <c r="Q7750" s="1">
        <v>45591</v>
      </c>
      <c r="R7750">
        <v>1484</v>
      </c>
      <c r="S7750" s="4">
        <v>8.9</v>
      </c>
      <c r="T7750" t="s">
        <v>79</v>
      </c>
    </row>
    <row r="7751" spans="1:20" x14ac:dyDescent="0.35">
      <c r="A7751" t="s">
        <v>15229</v>
      </c>
      <c r="B7751" s="5" t="s">
        <v>28802</v>
      </c>
      <c r="C7751" s="6">
        <v>77100</v>
      </c>
      <c r="D7751" t="s">
        <v>65</v>
      </c>
      <c r="E7751">
        <v>100230</v>
      </c>
      <c r="F7751" s="5" t="s">
        <v>50</v>
      </c>
      <c r="G7751" s="5" t="s">
        <v>51</v>
      </c>
      <c r="H7751" s="5" t="s">
        <v>67</v>
      </c>
      <c r="I7751" t="s">
        <v>26</v>
      </c>
      <c r="J7751" t="s">
        <v>83</v>
      </c>
      <c r="K7751">
        <v>0</v>
      </c>
      <c r="L7751" s="5" t="s">
        <v>15230</v>
      </c>
      <c r="M7751" s="5" t="s">
        <v>28</v>
      </c>
      <c r="N7751">
        <v>4</v>
      </c>
      <c r="O7751" t="s">
        <v>107</v>
      </c>
      <c r="P7751" s="1">
        <v>45597</v>
      </c>
      <c r="Q7751" s="1">
        <v>45629</v>
      </c>
      <c r="R7751">
        <v>1851</v>
      </c>
      <c r="S7751" s="4">
        <v>8.6</v>
      </c>
      <c r="T7751" t="s">
        <v>210</v>
      </c>
    </row>
    <row r="7752" spans="1:20" x14ac:dyDescent="0.35">
      <c r="A7752" t="s">
        <v>15231</v>
      </c>
      <c r="B7752" s="5" t="s">
        <v>28802</v>
      </c>
      <c r="C7752" s="6">
        <v>61337</v>
      </c>
      <c r="D7752" t="s">
        <v>41</v>
      </c>
      <c r="E7752">
        <v>52136</v>
      </c>
      <c r="F7752" s="5" t="s">
        <v>58</v>
      </c>
      <c r="G7752" s="5" t="s">
        <v>24</v>
      </c>
      <c r="H7752" s="5" t="s">
        <v>60</v>
      </c>
      <c r="I7752" t="s">
        <v>35</v>
      </c>
      <c r="J7752" t="s">
        <v>60</v>
      </c>
      <c r="K7752">
        <v>0</v>
      </c>
      <c r="L7752" s="5" t="s">
        <v>2197</v>
      </c>
      <c r="M7752" s="5" t="s">
        <v>37</v>
      </c>
      <c r="N7752">
        <v>1</v>
      </c>
      <c r="O7752" t="s">
        <v>135</v>
      </c>
      <c r="P7752" s="1">
        <v>45776</v>
      </c>
      <c r="Q7752" s="1">
        <v>45822</v>
      </c>
      <c r="R7752">
        <v>1576</v>
      </c>
      <c r="S7752" s="4">
        <v>9.8000000000000007</v>
      </c>
      <c r="T7752" t="s">
        <v>103</v>
      </c>
    </row>
    <row r="7753" spans="1:20" x14ac:dyDescent="0.35">
      <c r="A7753" t="s">
        <v>15232</v>
      </c>
      <c r="B7753" s="5" t="s">
        <v>40</v>
      </c>
      <c r="C7753" s="6">
        <v>90203</v>
      </c>
      <c r="D7753" t="s">
        <v>81</v>
      </c>
      <c r="E7753">
        <v>121774</v>
      </c>
      <c r="F7753" s="5" t="s">
        <v>50</v>
      </c>
      <c r="G7753" s="5" t="s">
        <v>59</v>
      </c>
      <c r="H7753" s="5" t="s">
        <v>82</v>
      </c>
      <c r="I7753" t="s">
        <v>26</v>
      </c>
      <c r="J7753" t="s">
        <v>82</v>
      </c>
      <c r="K7753">
        <v>0</v>
      </c>
      <c r="L7753" s="5" t="s">
        <v>15233</v>
      </c>
      <c r="M7753" s="5" t="s">
        <v>37</v>
      </c>
      <c r="N7753">
        <v>2</v>
      </c>
      <c r="O7753" t="s">
        <v>172</v>
      </c>
      <c r="P7753" s="1">
        <v>45491</v>
      </c>
      <c r="Q7753" s="1">
        <v>45548</v>
      </c>
      <c r="R7753">
        <v>1980</v>
      </c>
      <c r="S7753" s="4">
        <v>9.1</v>
      </c>
      <c r="T7753" t="s">
        <v>210</v>
      </c>
    </row>
    <row r="7754" spans="1:20" x14ac:dyDescent="0.35">
      <c r="A7754" t="s">
        <v>15234</v>
      </c>
      <c r="B7754" s="5" t="s">
        <v>28801</v>
      </c>
      <c r="C7754" s="6">
        <v>95206</v>
      </c>
      <c r="D7754" t="s">
        <v>22</v>
      </c>
      <c r="E7754">
        <v>95206</v>
      </c>
      <c r="F7754" s="5" t="s">
        <v>23</v>
      </c>
      <c r="G7754" s="5" t="s">
        <v>42</v>
      </c>
      <c r="H7754" s="5" t="s">
        <v>116</v>
      </c>
      <c r="I7754" t="s">
        <v>35</v>
      </c>
      <c r="J7754" t="s">
        <v>116</v>
      </c>
      <c r="K7754">
        <v>0</v>
      </c>
      <c r="L7754" s="5" t="s">
        <v>15235</v>
      </c>
      <c r="M7754" s="5" t="s">
        <v>70</v>
      </c>
      <c r="N7754">
        <v>19</v>
      </c>
      <c r="O7754" t="s">
        <v>62</v>
      </c>
      <c r="P7754" s="1">
        <v>45643</v>
      </c>
      <c r="Q7754" s="1">
        <v>45700</v>
      </c>
      <c r="R7754">
        <v>1590</v>
      </c>
      <c r="S7754" s="4">
        <v>8.3000000000000007</v>
      </c>
      <c r="T7754" t="s">
        <v>210</v>
      </c>
    </row>
    <row r="7755" spans="1:20" x14ac:dyDescent="0.35">
      <c r="A7755" t="s">
        <v>15236</v>
      </c>
      <c r="B7755" s="5" t="s">
        <v>91</v>
      </c>
      <c r="C7755" s="6">
        <v>143694</v>
      </c>
      <c r="D7755" t="s">
        <v>120</v>
      </c>
      <c r="E7755">
        <v>129325</v>
      </c>
      <c r="F7755" s="5" t="s">
        <v>66</v>
      </c>
      <c r="G7755" s="5" t="s">
        <v>42</v>
      </c>
      <c r="H7755" s="5" t="s">
        <v>121</v>
      </c>
      <c r="I7755" t="s">
        <v>44</v>
      </c>
      <c r="J7755" t="s">
        <v>121</v>
      </c>
      <c r="K7755">
        <v>100</v>
      </c>
      <c r="L7755" s="5" t="s">
        <v>15237</v>
      </c>
      <c r="M7755" s="5" t="s">
        <v>28</v>
      </c>
      <c r="N7755">
        <v>7</v>
      </c>
      <c r="O7755" t="s">
        <v>29</v>
      </c>
      <c r="P7755" s="1">
        <v>45486</v>
      </c>
      <c r="Q7755" s="1">
        <v>45537</v>
      </c>
      <c r="R7755">
        <v>1769</v>
      </c>
      <c r="S7755" s="4">
        <v>5.7</v>
      </c>
      <c r="T7755" t="s">
        <v>136</v>
      </c>
    </row>
    <row r="7756" spans="1:20" x14ac:dyDescent="0.35">
      <c r="A7756" t="s">
        <v>15238</v>
      </c>
      <c r="B7756" s="5" t="s">
        <v>28801</v>
      </c>
      <c r="C7756" s="6">
        <v>205240</v>
      </c>
      <c r="D7756" t="s">
        <v>74</v>
      </c>
      <c r="E7756">
        <v>256550</v>
      </c>
      <c r="F7756" s="5" t="s">
        <v>23</v>
      </c>
      <c r="G7756" s="5" t="s">
        <v>59</v>
      </c>
      <c r="H7756" s="5" t="s">
        <v>75</v>
      </c>
      <c r="I7756" t="s">
        <v>44</v>
      </c>
      <c r="J7756" t="s">
        <v>75</v>
      </c>
      <c r="K7756">
        <v>0</v>
      </c>
      <c r="L7756" s="5" t="s">
        <v>15239</v>
      </c>
      <c r="M7756" s="5" t="s">
        <v>54</v>
      </c>
      <c r="N7756">
        <v>19</v>
      </c>
      <c r="O7756" t="s">
        <v>71</v>
      </c>
      <c r="P7756" s="1">
        <v>45570</v>
      </c>
      <c r="Q7756" s="1">
        <v>45598</v>
      </c>
      <c r="R7756">
        <v>2041</v>
      </c>
      <c r="S7756" s="4">
        <v>7.4</v>
      </c>
      <c r="T7756" t="s">
        <v>153</v>
      </c>
    </row>
    <row r="7757" spans="1:20" x14ac:dyDescent="0.35">
      <c r="A7757" t="s">
        <v>15240</v>
      </c>
      <c r="B7757" s="5" t="s">
        <v>105</v>
      </c>
      <c r="C7757" s="6">
        <v>130858</v>
      </c>
      <c r="D7757" t="s">
        <v>74</v>
      </c>
      <c r="E7757">
        <v>163573</v>
      </c>
      <c r="F7757" s="5" t="s">
        <v>66</v>
      </c>
      <c r="G7757" s="5" t="s">
        <v>51</v>
      </c>
      <c r="H7757" s="5" t="s">
        <v>75</v>
      </c>
      <c r="I7757" t="s">
        <v>35</v>
      </c>
      <c r="J7757" t="s">
        <v>75</v>
      </c>
      <c r="K7757">
        <v>100</v>
      </c>
      <c r="L7757" s="5" t="s">
        <v>15241</v>
      </c>
      <c r="M7757" s="5" t="s">
        <v>37</v>
      </c>
      <c r="N7757">
        <v>5</v>
      </c>
      <c r="O7757" t="s">
        <v>85</v>
      </c>
      <c r="P7757" s="1">
        <v>45305</v>
      </c>
      <c r="Q7757" s="1">
        <v>45362</v>
      </c>
      <c r="R7757">
        <v>835</v>
      </c>
      <c r="S7757" s="4">
        <v>9.6</v>
      </c>
      <c r="T7757" t="s">
        <v>89</v>
      </c>
    </row>
    <row r="7758" spans="1:20" x14ac:dyDescent="0.35">
      <c r="A7758" t="s">
        <v>15242</v>
      </c>
      <c r="B7758" s="5" t="s">
        <v>162</v>
      </c>
      <c r="C7758" s="6">
        <v>109839</v>
      </c>
      <c r="D7758" t="s">
        <v>22</v>
      </c>
      <c r="E7758">
        <v>109839</v>
      </c>
      <c r="F7758" s="5" t="s">
        <v>50</v>
      </c>
      <c r="G7758" s="5" t="s">
        <v>24</v>
      </c>
      <c r="H7758" s="5" t="s">
        <v>68</v>
      </c>
      <c r="I7758" t="s">
        <v>26</v>
      </c>
      <c r="J7758" t="s">
        <v>68</v>
      </c>
      <c r="K7758">
        <v>0</v>
      </c>
      <c r="L7758" s="5" t="s">
        <v>15243</v>
      </c>
      <c r="M7758" s="5" t="s">
        <v>54</v>
      </c>
      <c r="N7758">
        <v>2</v>
      </c>
      <c r="O7758" t="s">
        <v>135</v>
      </c>
      <c r="P7758" s="1">
        <v>45676</v>
      </c>
      <c r="Q7758" s="1">
        <v>45738</v>
      </c>
      <c r="R7758">
        <v>2213</v>
      </c>
      <c r="S7758" s="4">
        <v>5.6</v>
      </c>
      <c r="T7758" t="s">
        <v>277</v>
      </c>
    </row>
    <row r="7759" spans="1:20" x14ac:dyDescent="0.35">
      <c r="A7759" t="s">
        <v>15244</v>
      </c>
      <c r="B7759" s="5" t="s">
        <v>28802</v>
      </c>
      <c r="C7759" s="6">
        <v>234658</v>
      </c>
      <c r="D7759" t="s">
        <v>41</v>
      </c>
      <c r="E7759">
        <v>199459</v>
      </c>
      <c r="F7759" s="5" t="s">
        <v>23</v>
      </c>
      <c r="G7759" s="5" t="s">
        <v>42</v>
      </c>
      <c r="H7759" s="5" t="s">
        <v>43</v>
      </c>
      <c r="I7759" t="s">
        <v>35</v>
      </c>
      <c r="J7759" t="s">
        <v>43</v>
      </c>
      <c r="K7759">
        <v>0</v>
      </c>
      <c r="L7759" s="5" t="s">
        <v>15245</v>
      </c>
      <c r="M7759" s="5" t="s">
        <v>28</v>
      </c>
      <c r="N7759">
        <v>14</v>
      </c>
      <c r="O7759" t="s">
        <v>78</v>
      </c>
      <c r="P7759" s="1">
        <v>45734</v>
      </c>
      <c r="Q7759" s="1">
        <v>45798</v>
      </c>
      <c r="R7759">
        <v>1240</v>
      </c>
      <c r="S7759" s="4">
        <v>7.2</v>
      </c>
      <c r="T7759" t="s">
        <v>38</v>
      </c>
    </row>
    <row r="7760" spans="1:20" x14ac:dyDescent="0.35">
      <c r="A7760" t="s">
        <v>15246</v>
      </c>
      <c r="B7760" s="5" t="s">
        <v>49</v>
      </c>
      <c r="C7760" s="6">
        <v>212824</v>
      </c>
      <c r="D7760" t="s">
        <v>22</v>
      </c>
      <c r="E7760">
        <v>212824</v>
      </c>
      <c r="F7760" s="5" t="s">
        <v>23</v>
      </c>
      <c r="G7760" s="5" t="s">
        <v>51</v>
      </c>
      <c r="H7760" s="5" t="s">
        <v>191</v>
      </c>
      <c r="I7760" t="s">
        <v>44</v>
      </c>
      <c r="J7760" t="s">
        <v>101</v>
      </c>
      <c r="K7760">
        <v>50</v>
      </c>
      <c r="L7760" s="5" t="s">
        <v>15247</v>
      </c>
      <c r="M7760" s="5" t="s">
        <v>28</v>
      </c>
      <c r="N7760">
        <v>18</v>
      </c>
      <c r="O7760" t="s">
        <v>71</v>
      </c>
      <c r="P7760" s="1">
        <v>45531</v>
      </c>
      <c r="Q7760" s="1">
        <v>45573</v>
      </c>
      <c r="R7760">
        <v>1963</v>
      </c>
      <c r="S7760" s="4">
        <v>9.1999999999999993</v>
      </c>
      <c r="T7760" t="s">
        <v>210</v>
      </c>
    </row>
    <row r="7761" spans="1:20" x14ac:dyDescent="0.35">
      <c r="A7761" t="s">
        <v>15248</v>
      </c>
      <c r="B7761" s="5" t="s">
        <v>49</v>
      </c>
      <c r="C7761" s="6">
        <v>89614</v>
      </c>
      <c r="D7761" t="s">
        <v>41</v>
      </c>
      <c r="E7761">
        <v>76172</v>
      </c>
      <c r="F7761" s="5" t="s">
        <v>50</v>
      </c>
      <c r="G7761" s="5" t="s">
        <v>59</v>
      </c>
      <c r="H7761" s="5" t="s">
        <v>60</v>
      </c>
      <c r="I7761" t="s">
        <v>44</v>
      </c>
      <c r="J7761" t="s">
        <v>60</v>
      </c>
      <c r="K7761">
        <v>100</v>
      </c>
      <c r="L7761" s="5" t="s">
        <v>15249</v>
      </c>
      <c r="M7761" s="5" t="s">
        <v>70</v>
      </c>
      <c r="N7761">
        <v>4</v>
      </c>
      <c r="O7761" t="s">
        <v>78</v>
      </c>
      <c r="P7761" s="1">
        <v>45546</v>
      </c>
      <c r="Q7761" s="1">
        <v>45561</v>
      </c>
      <c r="R7761">
        <v>1242</v>
      </c>
      <c r="S7761" s="4">
        <v>7.8</v>
      </c>
      <c r="T7761" t="s">
        <v>95</v>
      </c>
    </row>
    <row r="7762" spans="1:20" x14ac:dyDescent="0.35">
      <c r="A7762" t="s">
        <v>15250</v>
      </c>
      <c r="B7762" s="5" t="s">
        <v>28802</v>
      </c>
      <c r="C7762" s="6">
        <v>230152</v>
      </c>
      <c r="D7762" t="s">
        <v>41</v>
      </c>
      <c r="E7762">
        <v>195629</v>
      </c>
      <c r="F7762" s="5" t="s">
        <v>23</v>
      </c>
      <c r="G7762" s="5" t="s">
        <v>24</v>
      </c>
      <c r="H7762" s="5" t="s">
        <v>43</v>
      </c>
      <c r="I7762" t="s">
        <v>35</v>
      </c>
      <c r="J7762" t="s">
        <v>43</v>
      </c>
      <c r="K7762">
        <v>50</v>
      </c>
      <c r="L7762" s="5" t="s">
        <v>15251</v>
      </c>
      <c r="M7762" s="5" t="s">
        <v>37</v>
      </c>
      <c r="N7762">
        <v>16</v>
      </c>
      <c r="O7762" t="s">
        <v>141</v>
      </c>
      <c r="P7762" s="1">
        <v>45752</v>
      </c>
      <c r="Q7762" s="1">
        <v>45797</v>
      </c>
      <c r="R7762">
        <v>2279</v>
      </c>
      <c r="S7762" s="4">
        <v>5.6</v>
      </c>
      <c r="T7762" t="s">
        <v>243</v>
      </c>
    </row>
    <row r="7763" spans="1:20" x14ac:dyDescent="0.35">
      <c r="A7763" t="s">
        <v>15252</v>
      </c>
      <c r="B7763" s="5" t="s">
        <v>91</v>
      </c>
      <c r="C7763" s="6">
        <v>138749</v>
      </c>
      <c r="D7763" t="s">
        <v>22</v>
      </c>
      <c r="E7763">
        <v>138749</v>
      </c>
      <c r="F7763" s="5" t="s">
        <v>23</v>
      </c>
      <c r="G7763" s="5" t="s">
        <v>59</v>
      </c>
      <c r="H7763" s="5" t="s">
        <v>52</v>
      </c>
      <c r="I7763" t="s">
        <v>26</v>
      </c>
      <c r="J7763" t="s">
        <v>299</v>
      </c>
      <c r="K7763">
        <v>0</v>
      </c>
      <c r="L7763" s="5" t="s">
        <v>15253</v>
      </c>
      <c r="M7763" s="5" t="s">
        <v>37</v>
      </c>
      <c r="N7763">
        <v>17</v>
      </c>
      <c r="O7763" t="s">
        <v>167</v>
      </c>
      <c r="P7763" s="1">
        <v>45471</v>
      </c>
      <c r="Q7763" s="1">
        <v>45523</v>
      </c>
      <c r="R7763">
        <v>997</v>
      </c>
      <c r="S7763" s="4">
        <v>5.0999999999999996</v>
      </c>
      <c r="T7763" t="s">
        <v>30</v>
      </c>
    </row>
    <row r="7764" spans="1:20" x14ac:dyDescent="0.35">
      <c r="A7764" t="s">
        <v>15254</v>
      </c>
      <c r="B7764" s="5" t="s">
        <v>21</v>
      </c>
      <c r="C7764" s="6">
        <v>151433</v>
      </c>
      <c r="D7764" t="s">
        <v>22</v>
      </c>
      <c r="E7764">
        <v>151433</v>
      </c>
      <c r="F7764" s="5" t="s">
        <v>66</v>
      </c>
      <c r="G7764" s="5" t="s">
        <v>51</v>
      </c>
      <c r="H7764" s="5" t="s">
        <v>97</v>
      </c>
      <c r="I7764" t="s">
        <v>26</v>
      </c>
      <c r="J7764" t="s">
        <v>97</v>
      </c>
      <c r="K7764">
        <v>0</v>
      </c>
      <c r="L7764" s="5" t="s">
        <v>15255</v>
      </c>
      <c r="M7764" s="5" t="s">
        <v>54</v>
      </c>
      <c r="N7764">
        <v>6</v>
      </c>
      <c r="O7764" t="s">
        <v>172</v>
      </c>
      <c r="P7764" s="1">
        <v>45421</v>
      </c>
      <c r="Q7764" s="1">
        <v>45485</v>
      </c>
      <c r="R7764">
        <v>698</v>
      </c>
      <c r="S7764" s="4">
        <v>7.8</v>
      </c>
      <c r="T7764" t="s">
        <v>55</v>
      </c>
    </row>
    <row r="7765" spans="1:20" x14ac:dyDescent="0.35">
      <c r="A7765" t="s">
        <v>15256</v>
      </c>
      <c r="B7765" s="5" t="s">
        <v>32</v>
      </c>
      <c r="C7765" s="6">
        <v>113027</v>
      </c>
      <c r="D7765" t="s">
        <v>22</v>
      </c>
      <c r="E7765">
        <v>113027</v>
      </c>
      <c r="F7765" s="5" t="s">
        <v>50</v>
      </c>
      <c r="G7765" s="5" t="s">
        <v>51</v>
      </c>
      <c r="H7765" s="5" t="s">
        <v>101</v>
      </c>
      <c r="I7765" t="s">
        <v>26</v>
      </c>
      <c r="J7765" t="s">
        <v>101</v>
      </c>
      <c r="K7765">
        <v>50</v>
      </c>
      <c r="L7765" s="5" t="s">
        <v>15257</v>
      </c>
      <c r="M7765" s="5" t="s">
        <v>70</v>
      </c>
      <c r="N7765">
        <v>2</v>
      </c>
      <c r="O7765" t="s">
        <v>88</v>
      </c>
      <c r="P7765" s="1">
        <v>45608</v>
      </c>
      <c r="Q7765" s="1">
        <v>45670</v>
      </c>
      <c r="R7765">
        <v>522</v>
      </c>
      <c r="S7765" s="4">
        <v>5.4</v>
      </c>
      <c r="T7765" t="s">
        <v>210</v>
      </c>
    </row>
    <row r="7766" spans="1:20" x14ac:dyDescent="0.35">
      <c r="A7766" t="s">
        <v>15258</v>
      </c>
      <c r="B7766" s="5" t="s">
        <v>28802</v>
      </c>
      <c r="C7766" s="6">
        <v>75238</v>
      </c>
      <c r="D7766" t="s">
        <v>22</v>
      </c>
      <c r="E7766">
        <v>75238</v>
      </c>
      <c r="F7766" s="5" t="s">
        <v>58</v>
      </c>
      <c r="G7766" s="5" t="s">
        <v>24</v>
      </c>
      <c r="H7766" s="5" t="s">
        <v>101</v>
      </c>
      <c r="I7766" t="s">
        <v>26</v>
      </c>
      <c r="J7766" t="s">
        <v>25</v>
      </c>
      <c r="K7766">
        <v>0</v>
      </c>
      <c r="L7766" s="5" t="s">
        <v>15259</v>
      </c>
      <c r="M7766" s="5" t="s">
        <v>54</v>
      </c>
      <c r="N7766">
        <v>0</v>
      </c>
      <c r="O7766" t="s">
        <v>88</v>
      </c>
      <c r="P7766" s="1">
        <v>45630</v>
      </c>
      <c r="Q7766" s="1">
        <v>45645</v>
      </c>
      <c r="R7766">
        <v>2206</v>
      </c>
      <c r="S7766" s="4">
        <v>6.3</v>
      </c>
      <c r="T7766" t="s">
        <v>95</v>
      </c>
    </row>
    <row r="7767" spans="1:20" x14ac:dyDescent="0.35">
      <c r="A7767" t="s">
        <v>15260</v>
      </c>
      <c r="B7767" s="5" t="s">
        <v>21</v>
      </c>
      <c r="C7767" s="6">
        <v>181300</v>
      </c>
      <c r="D7767" t="s">
        <v>65</v>
      </c>
      <c r="E7767">
        <v>235690</v>
      </c>
      <c r="F7767" s="5" t="s">
        <v>23</v>
      </c>
      <c r="G7767" s="5" t="s">
        <v>42</v>
      </c>
      <c r="H7767" s="5" t="s">
        <v>67</v>
      </c>
      <c r="I7767" t="s">
        <v>26</v>
      </c>
      <c r="J7767" t="s">
        <v>67</v>
      </c>
      <c r="K7767">
        <v>0</v>
      </c>
      <c r="L7767" s="5" t="s">
        <v>15261</v>
      </c>
      <c r="M7767" s="5" t="s">
        <v>37</v>
      </c>
      <c r="N7767">
        <v>12</v>
      </c>
      <c r="O7767" t="s">
        <v>85</v>
      </c>
      <c r="P7767" s="1">
        <v>45405</v>
      </c>
      <c r="Q7767" s="1">
        <v>45440</v>
      </c>
      <c r="R7767">
        <v>1081</v>
      </c>
      <c r="S7767" s="4">
        <v>6.4</v>
      </c>
      <c r="T7767" t="s">
        <v>95</v>
      </c>
    </row>
    <row r="7768" spans="1:20" x14ac:dyDescent="0.35">
      <c r="A7768" t="s">
        <v>15262</v>
      </c>
      <c r="B7768" s="5" t="s">
        <v>174</v>
      </c>
      <c r="C7768" s="6">
        <v>180520</v>
      </c>
      <c r="D7768" t="s">
        <v>22</v>
      </c>
      <c r="E7768">
        <v>180520</v>
      </c>
      <c r="F7768" s="5" t="s">
        <v>23</v>
      </c>
      <c r="G7768" s="5" t="s">
        <v>51</v>
      </c>
      <c r="H7768" s="5" t="s">
        <v>191</v>
      </c>
      <c r="I7768" t="s">
        <v>44</v>
      </c>
      <c r="J7768" t="s">
        <v>191</v>
      </c>
      <c r="K7768">
        <v>0</v>
      </c>
      <c r="L7768" s="5" t="s">
        <v>15263</v>
      </c>
      <c r="M7768" s="5" t="s">
        <v>37</v>
      </c>
      <c r="N7768">
        <v>16</v>
      </c>
      <c r="O7768" t="s">
        <v>141</v>
      </c>
      <c r="P7768" s="1">
        <v>45741</v>
      </c>
      <c r="Q7768" s="1">
        <v>45761</v>
      </c>
      <c r="R7768">
        <v>2169</v>
      </c>
      <c r="S7768" s="4">
        <v>9.4</v>
      </c>
      <c r="T7768" t="s">
        <v>277</v>
      </c>
    </row>
    <row r="7769" spans="1:20" x14ac:dyDescent="0.35">
      <c r="A7769" t="s">
        <v>15264</v>
      </c>
      <c r="B7769" s="5" t="s">
        <v>28802</v>
      </c>
      <c r="C7769" s="6">
        <v>60195</v>
      </c>
      <c r="D7769" t="s">
        <v>92</v>
      </c>
      <c r="E7769">
        <v>45146</v>
      </c>
      <c r="F7769" s="5" t="s">
        <v>58</v>
      </c>
      <c r="G7769" s="5" t="s">
        <v>42</v>
      </c>
      <c r="H7769" s="5" t="s">
        <v>93</v>
      </c>
      <c r="I7769" t="s">
        <v>44</v>
      </c>
      <c r="J7769" t="s">
        <v>93</v>
      </c>
      <c r="K7769">
        <v>100</v>
      </c>
      <c r="L7769" s="5" t="s">
        <v>15265</v>
      </c>
      <c r="M7769" s="5" t="s">
        <v>37</v>
      </c>
      <c r="N7769">
        <v>1</v>
      </c>
      <c r="O7769" t="s">
        <v>88</v>
      </c>
      <c r="P7769" s="1">
        <v>45717</v>
      </c>
      <c r="Q7769" s="1">
        <v>45789</v>
      </c>
      <c r="R7769">
        <v>2478</v>
      </c>
      <c r="S7769" s="4">
        <v>7.9</v>
      </c>
      <c r="T7769" t="s">
        <v>30</v>
      </c>
    </row>
    <row r="7770" spans="1:20" x14ac:dyDescent="0.35">
      <c r="A7770" t="s">
        <v>15266</v>
      </c>
      <c r="B7770" s="5" t="s">
        <v>100</v>
      </c>
      <c r="C7770" s="6">
        <v>85237</v>
      </c>
      <c r="D7770" t="s">
        <v>65</v>
      </c>
      <c r="E7770">
        <v>110808</v>
      </c>
      <c r="F7770" s="5" t="s">
        <v>58</v>
      </c>
      <c r="G7770" s="5" t="s">
        <v>51</v>
      </c>
      <c r="H7770" s="5" t="s">
        <v>67</v>
      </c>
      <c r="I7770" t="s">
        <v>35</v>
      </c>
      <c r="J7770" t="s">
        <v>247</v>
      </c>
      <c r="K7770">
        <v>50</v>
      </c>
      <c r="L7770" s="5" t="s">
        <v>15267</v>
      </c>
      <c r="M7770" s="5" t="s">
        <v>54</v>
      </c>
      <c r="N7770">
        <v>1</v>
      </c>
      <c r="O7770" t="s">
        <v>167</v>
      </c>
      <c r="P7770" s="1">
        <v>45354</v>
      </c>
      <c r="Q7770" s="1">
        <v>45418</v>
      </c>
      <c r="R7770">
        <v>2404</v>
      </c>
      <c r="S7770" s="4">
        <v>9.4</v>
      </c>
      <c r="T7770" t="s">
        <v>63</v>
      </c>
    </row>
    <row r="7771" spans="1:20" x14ac:dyDescent="0.35">
      <c r="A7771" t="s">
        <v>15268</v>
      </c>
      <c r="B7771" s="5" t="s">
        <v>49</v>
      </c>
      <c r="C7771" s="6">
        <v>120221</v>
      </c>
      <c r="D7771" t="s">
        <v>22</v>
      </c>
      <c r="E7771">
        <v>120221</v>
      </c>
      <c r="F7771" s="5" t="s">
        <v>66</v>
      </c>
      <c r="G7771" s="5" t="s">
        <v>51</v>
      </c>
      <c r="H7771" s="5" t="s">
        <v>68</v>
      </c>
      <c r="I7771" t="s">
        <v>44</v>
      </c>
      <c r="J7771" t="s">
        <v>1211</v>
      </c>
      <c r="K7771">
        <v>100</v>
      </c>
      <c r="L7771" s="5" t="s">
        <v>15269</v>
      </c>
      <c r="M7771" s="5" t="s">
        <v>54</v>
      </c>
      <c r="N7771">
        <v>8</v>
      </c>
      <c r="O7771" t="s">
        <v>88</v>
      </c>
      <c r="P7771" s="1">
        <v>45568</v>
      </c>
      <c r="Q7771" s="1">
        <v>45638</v>
      </c>
      <c r="R7771">
        <v>651</v>
      </c>
      <c r="S7771" s="4">
        <v>7</v>
      </c>
      <c r="T7771" t="s">
        <v>55</v>
      </c>
    </row>
    <row r="7772" spans="1:20" x14ac:dyDescent="0.35">
      <c r="A7772" t="s">
        <v>15270</v>
      </c>
      <c r="B7772" s="5" t="s">
        <v>40</v>
      </c>
      <c r="C7772" s="6">
        <v>196214</v>
      </c>
      <c r="D7772" t="s">
        <v>22</v>
      </c>
      <c r="E7772">
        <v>196214</v>
      </c>
      <c r="F7772" s="5" t="s">
        <v>23</v>
      </c>
      <c r="G7772" s="5" t="s">
        <v>59</v>
      </c>
      <c r="H7772" s="5" t="s">
        <v>52</v>
      </c>
      <c r="I7772" t="s">
        <v>26</v>
      </c>
      <c r="J7772" t="s">
        <v>52</v>
      </c>
      <c r="K7772">
        <v>50</v>
      </c>
      <c r="L7772" s="5" t="s">
        <v>15271</v>
      </c>
      <c r="M7772" s="5" t="s">
        <v>70</v>
      </c>
      <c r="N7772">
        <v>14</v>
      </c>
      <c r="O7772" t="s">
        <v>46</v>
      </c>
      <c r="P7772" s="1">
        <v>45323</v>
      </c>
      <c r="Q7772" s="1">
        <v>45360</v>
      </c>
      <c r="R7772">
        <v>1141</v>
      </c>
      <c r="S7772" s="4">
        <v>9.8000000000000007</v>
      </c>
      <c r="T7772" t="s">
        <v>63</v>
      </c>
    </row>
    <row r="7773" spans="1:20" x14ac:dyDescent="0.35">
      <c r="A7773" t="s">
        <v>15272</v>
      </c>
      <c r="B7773" s="5" t="s">
        <v>73</v>
      </c>
      <c r="C7773" s="6">
        <v>132988</v>
      </c>
      <c r="D7773" t="s">
        <v>74</v>
      </c>
      <c r="E7773">
        <v>166235</v>
      </c>
      <c r="F7773" s="5" t="s">
        <v>66</v>
      </c>
      <c r="G7773" s="5" t="s">
        <v>59</v>
      </c>
      <c r="H7773" s="5" t="s">
        <v>75</v>
      </c>
      <c r="I7773" t="s">
        <v>26</v>
      </c>
      <c r="J7773" t="s">
        <v>75</v>
      </c>
      <c r="K7773">
        <v>0</v>
      </c>
      <c r="L7773" s="5" t="s">
        <v>15273</v>
      </c>
      <c r="M7773" s="5" t="s">
        <v>37</v>
      </c>
      <c r="N7773">
        <v>6</v>
      </c>
      <c r="O7773" t="s">
        <v>147</v>
      </c>
      <c r="P7773" s="1">
        <v>45451</v>
      </c>
      <c r="Q7773" s="1">
        <v>45513</v>
      </c>
      <c r="R7773">
        <v>2131</v>
      </c>
      <c r="S7773" s="4">
        <v>7.3</v>
      </c>
      <c r="T7773" t="s">
        <v>277</v>
      </c>
    </row>
    <row r="7774" spans="1:20" x14ac:dyDescent="0.35">
      <c r="A7774" t="s">
        <v>15274</v>
      </c>
      <c r="B7774" s="5" t="s">
        <v>174</v>
      </c>
      <c r="C7774" s="6">
        <v>77664</v>
      </c>
      <c r="D7774" t="s">
        <v>22</v>
      </c>
      <c r="E7774">
        <v>77664</v>
      </c>
      <c r="F7774" s="5" t="s">
        <v>58</v>
      </c>
      <c r="G7774" s="5" t="s">
        <v>24</v>
      </c>
      <c r="H7774" s="5" t="s">
        <v>129</v>
      </c>
      <c r="I7774" t="s">
        <v>26</v>
      </c>
      <c r="J7774" t="s">
        <v>129</v>
      </c>
      <c r="K7774">
        <v>0</v>
      </c>
      <c r="L7774" s="5" t="s">
        <v>15275</v>
      </c>
      <c r="M7774" s="5" t="s">
        <v>54</v>
      </c>
      <c r="N7774">
        <v>0</v>
      </c>
      <c r="O7774" t="s">
        <v>135</v>
      </c>
      <c r="P7774" s="1">
        <v>45722</v>
      </c>
      <c r="Q7774" s="1">
        <v>45761</v>
      </c>
      <c r="R7774">
        <v>2381</v>
      </c>
      <c r="S7774" s="4">
        <v>6.8</v>
      </c>
      <c r="T7774" t="s">
        <v>153</v>
      </c>
    </row>
    <row r="7775" spans="1:20" x14ac:dyDescent="0.35">
      <c r="A7775" t="s">
        <v>15276</v>
      </c>
      <c r="B7775" s="5" t="s">
        <v>57</v>
      </c>
      <c r="C7775" s="6">
        <v>148890</v>
      </c>
      <c r="D7775" t="s">
        <v>74</v>
      </c>
      <c r="E7775">
        <v>186113</v>
      </c>
      <c r="F7775" s="5" t="s">
        <v>66</v>
      </c>
      <c r="G7775" s="5" t="s">
        <v>59</v>
      </c>
      <c r="H7775" s="5" t="s">
        <v>75</v>
      </c>
      <c r="I7775" t="s">
        <v>35</v>
      </c>
      <c r="J7775" t="s">
        <v>75</v>
      </c>
      <c r="K7775">
        <v>50</v>
      </c>
      <c r="L7775" s="5" t="s">
        <v>15277</v>
      </c>
      <c r="M7775" s="5" t="s">
        <v>70</v>
      </c>
      <c r="N7775">
        <v>9</v>
      </c>
      <c r="O7775" t="s">
        <v>46</v>
      </c>
      <c r="P7775" s="1">
        <v>45684</v>
      </c>
      <c r="Q7775" s="1">
        <v>45738</v>
      </c>
      <c r="R7775">
        <v>1437</v>
      </c>
      <c r="S7775" s="4">
        <v>8.6</v>
      </c>
      <c r="T7775" t="s">
        <v>103</v>
      </c>
    </row>
    <row r="7776" spans="1:20" x14ac:dyDescent="0.35">
      <c r="A7776" t="s">
        <v>15278</v>
      </c>
      <c r="B7776" s="5" t="s">
        <v>32</v>
      </c>
      <c r="C7776" s="6">
        <v>95335</v>
      </c>
      <c r="D7776" t="s">
        <v>22</v>
      </c>
      <c r="E7776">
        <v>95335</v>
      </c>
      <c r="F7776" s="5" t="s">
        <v>50</v>
      </c>
      <c r="G7776" s="5" t="s">
        <v>24</v>
      </c>
      <c r="H7776" s="5" t="s">
        <v>191</v>
      </c>
      <c r="I7776" t="s">
        <v>35</v>
      </c>
      <c r="J7776" t="s">
        <v>157</v>
      </c>
      <c r="K7776">
        <v>100</v>
      </c>
      <c r="L7776" s="5" t="s">
        <v>9974</v>
      </c>
      <c r="M7776" s="5" t="s">
        <v>37</v>
      </c>
      <c r="N7776">
        <v>2</v>
      </c>
      <c r="O7776" t="s">
        <v>62</v>
      </c>
      <c r="P7776" s="1">
        <v>45759</v>
      </c>
      <c r="Q7776" s="1">
        <v>45777</v>
      </c>
      <c r="R7776">
        <v>2096</v>
      </c>
      <c r="S7776" s="4">
        <v>9.5</v>
      </c>
      <c r="T7776" t="s">
        <v>103</v>
      </c>
    </row>
    <row r="7777" spans="1:20" x14ac:dyDescent="0.35">
      <c r="A7777" t="s">
        <v>15279</v>
      </c>
      <c r="B7777" s="5" t="s">
        <v>28801</v>
      </c>
      <c r="C7777" s="6">
        <v>60390</v>
      </c>
      <c r="D7777" t="s">
        <v>22</v>
      </c>
      <c r="E7777">
        <v>60390</v>
      </c>
      <c r="F7777" s="5" t="s">
        <v>66</v>
      </c>
      <c r="G7777" s="5" t="s">
        <v>59</v>
      </c>
      <c r="H7777" s="5" t="s">
        <v>157</v>
      </c>
      <c r="I7777" t="s">
        <v>26</v>
      </c>
      <c r="J7777" t="s">
        <v>157</v>
      </c>
      <c r="K7777">
        <v>100</v>
      </c>
      <c r="L7777" s="5" t="s">
        <v>9052</v>
      </c>
      <c r="M7777" s="5" t="s">
        <v>70</v>
      </c>
      <c r="N7777">
        <v>5</v>
      </c>
      <c r="O7777" t="s">
        <v>112</v>
      </c>
      <c r="P7777" s="1">
        <v>45324</v>
      </c>
      <c r="Q7777" s="1">
        <v>45370</v>
      </c>
      <c r="R7777">
        <v>1377</v>
      </c>
      <c r="S7777" s="4">
        <v>5.8</v>
      </c>
      <c r="T7777" t="s">
        <v>30</v>
      </c>
    </row>
    <row r="7778" spans="1:20" x14ac:dyDescent="0.35">
      <c r="A7778" t="s">
        <v>15280</v>
      </c>
      <c r="B7778" s="5" t="s">
        <v>162</v>
      </c>
      <c r="C7778" s="6">
        <v>113740</v>
      </c>
      <c r="D7778" t="s">
        <v>120</v>
      </c>
      <c r="E7778">
        <v>102366</v>
      </c>
      <c r="F7778" s="5" t="s">
        <v>58</v>
      </c>
      <c r="G7778" s="5" t="s">
        <v>59</v>
      </c>
      <c r="H7778" s="5" t="s">
        <v>121</v>
      </c>
      <c r="I7778" t="s">
        <v>35</v>
      </c>
      <c r="J7778" t="s">
        <v>121</v>
      </c>
      <c r="K7778">
        <v>50</v>
      </c>
      <c r="L7778" s="5" t="s">
        <v>15281</v>
      </c>
      <c r="M7778" s="5" t="s">
        <v>28</v>
      </c>
      <c r="N7778">
        <v>1</v>
      </c>
      <c r="O7778" t="s">
        <v>172</v>
      </c>
      <c r="P7778" s="1">
        <v>45381</v>
      </c>
      <c r="Q7778" s="1">
        <v>45424</v>
      </c>
      <c r="R7778">
        <v>646</v>
      </c>
      <c r="S7778" s="4">
        <v>7.9</v>
      </c>
      <c r="T7778" t="s">
        <v>95</v>
      </c>
    </row>
    <row r="7779" spans="1:20" x14ac:dyDescent="0.35">
      <c r="A7779" t="s">
        <v>15282</v>
      </c>
      <c r="B7779" s="5" t="s">
        <v>28802</v>
      </c>
      <c r="C7779" s="6">
        <v>107116</v>
      </c>
      <c r="D7779" t="s">
        <v>41</v>
      </c>
      <c r="E7779">
        <v>91049</v>
      </c>
      <c r="F7779" s="5" t="s">
        <v>66</v>
      </c>
      <c r="G7779" s="5" t="s">
        <v>24</v>
      </c>
      <c r="H7779" s="5" t="s">
        <v>60</v>
      </c>
      <c r="I7779" t="s">
        <v>44</v>
      </c>
      <c r="J7779" t="s">
        <v>467</v>
      </c>
      <c r="K7779">
        <v>0</v>
      </c>
      <c r="L7779" s="5" t="s">
        <v>15283</v>
      </c>
      <c r="M7779" s="5" t="s">
        <v>37</v>
      </c>
      <c r="N7779">
        <v>5</v>
      </c>
      <c r="O7779" t="s">
        <v>46</v>
      </c>
      <c r="P7779" s="1">
        <v>45443</v>
      </c>
      <c r="Q7779" s="1">
        <v>45461</v>
      </c>
      <c r="R7779">
        <v>1158</v>
      </c>
      <c r="S7779" s="4">
        <v>9.5</v>
      </c>
      <c r="T7779" t="s">
        <v>153</v>
      </c>
    </row>
    <row r="7780" spans="1:20" x14ac:dyDescent="0.35">
      <c r="A7780" t="s">
        <v>15284</v>
      </c>
      <c r="B7780" s="5" t="s">
        <v>21</v>
      </c>
      <c r="C7780" s="6">
        <v>116275</v>
      </c>
      <c r="D7780" t="s">
        <v>22</v>
      </c>
      <c r="E7780">
        <v>116275</v>
      </c>
      <c r="F7780" s="5" t="s">
        <v>23</v>
      </c>
      <c r="G7780" s="5" t="s">
        <v>24</v>
      </c>
      <c r="H7780" s="5" t="s">
        <v>157</v>
      </c>
      <c r="I7780" t="s">
        <v>35</v>
      </c>
      <c r="J7780" t="s">
        <v>157</v>
      </c>
      <c r="K7780">
        <v>50</v>
      </c>
      <c r="L7780" s="5" t="s">
        <v>15285</v>
      </c>
      <c r="M7780" s="5" t="s">
        <v>70</v>
      </c>
      <c r="N7780">
        <v>17</v>
      </c>
      <c r="O7780" t="s">
        <v>147</v>
      </c>
      <c r="P7780" s="1">
        <v>45367</v>
      </c>
      <c r="Q7780" s="1">
        <v>45389</v>
      </c>
      <c r="R7780">
        <v>1611</v>
      </c>
      <c r="S7780" s="4">
        <v>9</v>
      </c>
      <c r="T7780" t="s">
        <v>95</v>
      </c>
    </row>
    <row r="7781" spans="1:20" x14ac:dyDescent="0.35">
      <c r="A7781" t="s">
        <v>15286</v>
      </c>
      <c r="B7781" s="5" t="s">
        <v>28799</v>
      </c>
      <c r="C7781" s="6">
        <v>75695</v>
      </c>
      <c r="D7781" t="s">
        <v>41</v>
      </c>
      <c r="E7781">
        <v>64341</v>
      </c>
      <c r="F7781" s="5" t="s">
        <v>50</v>
      </c>
      <c r="G7781" s="5" t="s">
        <v>59</v>
      </c>
      <c r="H7781" s="5" t="s">
        <v>151</v>
      </c>
      <c r="I7781" t="s">
        <v>44</v>
      </c>
      <c r="J7781" t="s">
        <v>165</v>
      </c>
      <c r="K7781">
        <v>50</v>
      </c>
      <c r="L7781" s="5" t="s">
        <v>15287</v>
      </c>
      <c r="M7781" s="5" t="s">
        <v>70</v>
      </c>
      <c r="N7781">
        <v>4</v>
      </c>
      <c r="O7781" t="s">
        <v>131</v>
      </c>
      <c r="P7781" s="1">
        <v>45602</v>
      </c>
      <c r="Q7781" s="1">
        <v>45662</v>
      </c>
      <c r="R7781">
        <v>984</v>
      </c>
      <c r="S7781" s="4">
        <v>5.6</v>
      </c>
      <c r="T7781" t="s">
        <v>118</v>
      </c>
    </row>
    <row r="7782" spans="1:20" x14ac:dyDescent="0.35">
      <c r="A7782" t="s">
        <v>15288</v>
      </c>
      <c r="B7782" s="5" t="s">
        <v>145</v>
      </c>
      <c r="C7782" s="6">
        <v>123821</v>
      </c>
      <c r="D7782" t="s">
        <v>41</v>
      </c>
      <c r="E7782">
        <v>105248</v>
      </c>
      <c r="F7782" s="5" t="s">
        <v>66</v>
      </c>
      <c r="G7782" s="5" t="s">
        <v>59</v>
      </c>
      <c r="H7782" s="5" t="s">
        <v>151</v>
      </c>
      <c r="I7782" t="s">
        <v>26</v>
      </c>
      <c r="J7782" t="s">
        <v>151</v>
      </c>
      <c r="K7782">
        <v>50</v>
      </c>
      <c r="L7782" s="5" t="s">
        <v>15289</v>
      </c>
      <c r="M7782" s="5" t="s">
        <v>37</v>
      </c>
      <c r="N7782">
        <v>8</v>
      </c>
      <c r="O7782" t="s">
        <v>71</v>
      </c>
      <c r="P7782" s="1">
        <v>45359</v>
      </c>
      <c r="Q7782" s="1">
        <v>45421</v>
      </c>
      <c r="R7782">
        <v>2226</v>
      </c>
      <c r="S7782" s="4">
        <v>8.8000000000000007</v>
      </c>
      <c r="T7782" t="s">
        <v>79</v>
      </c>
    </row>
    <row r="7783" spans="1:20" x14ac:dyDescent="0.35">
      <c r="A7783" t="s">
        <v>15290</v>
      </c>
      <c r="B7783" s="5" t="s">
        <v>40</v>
      </c>
      <c r="C7783" s="6">
        <v>220673</v>
      </c>
      <c r="D7783" t="s">
        <v>22</v>
      </c>
      <c r="E7783">
        <v>220673</v>
      </c>
      <c r="F7783" s="5" t="s">
        <v>23</v>
      </c>
      <c r="G7783" s="5" t="s">
        <v>42</v>
      </c>
      <c r="H7783" s="5" t="s">
        <v>129</v>
      </c>
      <c r="I7783" t="s">
        <v>35</v>
      </c>
      <c r="J7783" t="s">
        <v>121</v>
      </c>
      <c r="K7783">
        <v>50</v>
      </c>
      <c r="L7783" s="5" t="s">
        <v>15291</v>
      </c>
      <c r="M7783" s="5" t="s">
        <v>54</v>
      </c>
      <c r="N7783">
        <v>19</v>
      </c>
      <c r="O7783" t="s">
        <v>107</v>
      </c>
      <c r="P7783" s="1">
        <v>45623</v>
      </c>
      <c r="Q7783" s="1">
        <v>45691</v>
      </c>
      <c r="R7783">
        <v>2497</v>
      </c>
      <c r="S7783" s="4">
        <v>5.6</v>
      </c>
      <c r="T7783" t="s">
        <v>210</v>
      </c>
    </row>
    <row r="7784" spans="1:20" x14ac:dyDescent="0.35">
      <c r="A7784" t="s">
        <v>15292</v>
      </c>
      <c r="B7784" s="5" t="s">
        <v>145</v>
      </c>
      <c r="C7784" s="6">
        <v>69580</v>
      </c>
      <c r="D7784" t="s">
        <v>41</v>
      </c>
      <c r="E7784">
        <v>59143</v>
      </c>
      <c r="F7784" s="5" t="s">
        <v>50</v>
      </c>
      <c r="G7784" s="5" t="s">
        <v>42</v>
      </c>
      <c r="H7784" s="5" t="s">
        <v>126</v>
      </c>
      <c r="I7784" t="s">
        <v>44</v>
      </c>
      <c r="J7784" t="s">
        <v>126</v>
      </c>
      <c r="K7784">
        <v>0</v>
      </c>
      <c r="L7784" s="5" t="s">
        <v>15293</v>
      </c>
      <c r="M7784" s="5" t="s">
        <v>70</v>
      </c>
      <c r="N7784">
        <v>3</v>
      </c>
      <c r="O7784" t="s">
        <v>147</v>
      </c>
      <c r="P7784" s="1">
        <v>45301</v>
      </c>
      <c r="Q7784" s="1">
        <v>45347</v>
      </c>
      <c r="R7784">
        <v>752</v>
      </c>
      <c r="S7784" s="4">
        <v>6.3</v>
      </c>
      <c r="T7784" t="s">
        <v>277</v>
      </c>
    </row>
    <row r="7785" spans="1:20" x14ac:dyDescent="0.35">
      <c r="A7785" t="s">
        <v>15294</v>
      </c>
      <c r="B7785" s="5" t="s">
        <v>217</v>
      </c>
      <c r="C7785" s="6">
        <v>64614</v>
      </c>
      <c r="D7785" t="s">
        <v>22</v>
      </c>
      <c r="E7785">
        <v>64614</v>
      </c>
      <c r="F7785" s="5" t="s">
        <v>58</v>
      </c>
      <c r="G7785" s="5" t="s">
        <v>42</v>
      </c>
      <c r="H7785" s="5" t="s">
        <v>52</v>
      </c>
      <c r="I7785" t="s">
        <v>44</v>
      </c>
      <c r="J7785" t="s">
        <v>52</v>
      </c>
      <c r="K7785">
        <v>0</v>
      </c>
      <c r="L7785" s="5" t="s">
        <v>15295</v>
      </c>
      <c r="M7785" s="5" t="s">
        <v>70</v>
      </c>
      <c r="N7785">
        <v>1</v>
      </c>
      <c r="O7785" t="s">
        <v>107</v>
      </c>
      <c r="P7785" s="1">
        <v>45625</v>
      </c>
      <c r="Q7785" s="1">
        <v>45662</v>
      </c>
      <c r="R7785">
        <v>1789</v>
      </c>
      <c r="S7785" s="4">
        <v>6.1</v>
      </c>
      <c r="T7785" t="s">
        <v>55</v>
      </c>
    </row>
    <row r="7786" spans="1:20" x14ac:dyDescent="0.35">
      <c r="A7786" t="s">
        <v>15296</v>
      </c>
      <c r="B7786" s="5" t="s">
        <v>40</v>
      </c>
      <c r="C7786" s="6">
        <v>100944</v>
      </c>
      <c r="D7786" t="s">
        <v>41</v>
      </c>
      <c r="E7786">
        <v>85802</v>
      </c>
      <c r="F7786" s="5" t="s">
        <v>66</v>
      </c>
      <c r="G7786" s="5" t="s">
        <v>42</v>
      </c>
      <c r="H7786" s="5" t="s">
        <v>126</v>
      </c>
      <c r="I7786" t="s">
        <v>44</v>
      </c>
      <c r="J7786" t="s">
        <v>126</v>
      </c>
      <c r="K7786">
        <v>50</v>
      </c>
      <c r="L7786" s="5" t="s">
        <v>3329</v>
      </c>
      <c r="M7786" s="5" t="s">
        <v>70</v>
      </c>
      <c r="N7786">
        <v>8</v>
      </c>
      <c r="O7786" t="s">
        <v>112</v>
      </c>
      <c r="P7786" s="1">
        <v>45392</v>
      </c>
      <c r="Q7786" s="1">
        <v>45458</v>
      </c>
      <c r="R7786">
        <v>1527</v>
      </c>
      <c r="S7786" s="4">
        <v>6.9</v>
      </c>
      <c r="T7786" t="s">
        <v>63</v>
      </c>
    </row>
    <row r="7787" spans="1:20" x14ac:dyDescent="0.35">
      <c r="A7787" t="s">
        <v>15297</v>
      </c>
      <c r="B7787" s="5" t="s">
        <v>91</v>
      </c>
      <c r="C7787" s="6">
        <v>35266</v>
      </c>
      <c r="D7787" t="s">
        <v>22</v>
      </c>
      <c r="E7787">
        <v>35266</v>
      </c>
      <c r="F7787" s="5" t="s">
        <v>50</v>
      </c>
      <c r="G7787" s="5" t="s">
        <v>24</v>
      </c>
      <c r="H7787" s="5" t="s">
        <v>116</v>
      </c>
      <c r="I7787" t="s">
        <v>26</v>
      </c>
      <c r="J7787" t="s">
        <v>116</v>
      </c>
      <c r="K7787">
        <v>0</v>
      </c>
      <c r="L7787" s="5" t="s">
        <v>15298</v>
      </c>
      <c r="M7787" s="5" t="s">
        <v>54</v>
      </c>
      <c r="N7787">
        <v>4</v>
      </c>
      <c r="O7787" t="s">
        <v>46</v>
      </c>
      <c r="P7787" s="1">
        <v>45612</v>
      </c>
      <c r="Q7787" s="1">
        <v>45626</v>
      </c>
      <c r="R7787">
        <v>761</v>
      </c>
      <c r="S7787" s="4">
        <v>7.4</v>
      </c>
      <c r="T7787" t="s">
        <v>63</v>
      </c>
    </row>
    <row r="7788" spans="1:20" x14ac:dyDescent="0.35">
      <c r="A7788" t="s">
        <v>15299</v>
      </c>
      <c r="B7788" s="5" t="s">
        <v>28801</v>
      </c>
      <c r="C7788" s="6">
        <v>79263</v>
      </c>
      <c r="D7788" t="s">
        <v>81</v>
      </c>
      <c r="E7788">
        <v>107005</v>
      </c>
      <c r="F7788" s="5" t="s">
        <v>58</v>
      </c>
      <c r="G7788" s="5" t="s">
        <v>51</v>
      </c>
      <c r="H7788" s="5" t="s">
        <v>82</v>
      </c>
      <c r="I7788" t="s">
        <v>26</v>
      </c>
      <c r="J7788" t="s">
        <v>83</v>
      </c>
      <c r="K7788">
        <v>50</v>
      </c>
      <c r="L7788" s="5" t="s">
        <v>15300</v>
      </c>
      <c r="M7788" s="5" t="s">
        <v>70</v>
      </c>
      <c r="N7788">
        <v>1</v>
      </c>
      <c r="O7788" t="s">
        <v>78</v>
      </c>
      <c r="P7788" s="1">
        <v>45454</v>
      </c>
      <c r="Q7788" s="1">
        <v>45477</v>
      </c>
      <c r="R7788">
        <v>1102</v>
      </c>
      <c r="S7788" s="4">
        <v>7.8</v>
      </c>
      <c r="T7788" t="s">
        <v>210</v>
      </c>
    </row>
    <row r="7789" spans="1:20" x14ac:dyDescent="0.35">
      <c r="A7789" t="s">
        <v>15301</v>
      </c>
      <c r="B7789" s="5" t="s">
        <v>21</v>
      </c>
      <c r="C7789" s="6">
        <v>94630</v>
      </c>
      <c r="D7789" t="s">
        <v>22</v>
      </c>
      <c r="E7789">
        <v>94630</v>
      </c>
      <c r="F7789" s="5" t="s">
        <v>50</v>
      </c>
      <c r="G7789" s="5" t="s">
        <v>42</v>
      </c>
      <c r="H7789" s="5" t="s">
        <v>25</v>
      </c>
      <c r="I7789" t="s">
        <v>44</v>
      </c>
      <c r="J7789" t="s">
        <v>25</v>
      </c>
      <c r="K7789">
        <v>0</v>
      </c>
      <c r="L7789" s="5" t="s">
        <v>15302</v>
      </c>
      <c r="M7789" s="5" t="s">
        <v>54</v>
      </c>
      <c r="N7789">
        <v>4</v>
      </c>
      <c r="O7789" t="s">
        <v>88</v>
      </c>
      <c r="P7789" s="1">
        <v>45703</v>
      </c>
      <c r="Q7789" s="1">
        <v>45750</v>
      </c>
      <c r="R7789">
        <v>680</v>
      </c>
      <c r="S7789" s="4">
        <v>7.7</v>
      </c>
      <c r="T7789" t="s">
        <v>136</v>
      </c>
    </row>
    <row r="7790" spans="1:20" x14ac:dyDescent="0.35">
      <c r="A7790" t="s">
        <v>15303</v>
      </c>
      <c r="B7790" s="5" t="s">
        <v>28802</v>
      </c>
      <c r="C7790" s="6">
        <v>290745</v>
      </c>
      <c r="D7790" t="s">
        <v>41</v>
      </c>
      <c r="E7790">
        <v>247133</v>
      </c>
      <c r="F7790" s="5" t="s">
        <v>23</v>
      </c>
      <c r="G7790" s="5" t="s">
        <v>59</v>
      </c>
      <c r="H7790" s="5" t="s">
        <v>126</v>
      </c>
      <c r="I7790" t="s">
        <v>35</v>
      </c>
      <c r="J7790" t="s">
        <v>126</v>
      </c>
      <c r="K7790">
        <v>0</v>
      </c>
      <c r="L7790" s="5" t="s">
        <v>15304</v>
      </c>
      <c r="M7790" s="5" t="s">
        <v>37</v>
      </c>
      <c r="N7790">
        <v>16</v>
      </c>
      <c r="O7790" t="s">
        <v>135</v>
      </c>
      <c r="P7790" s="1">
        <v>45601</v>
      </c>
      <c r="Q7790" s="1">
        <v>45623</v>
      </c>
      <c r="R7790">
        <v>2383</v>
      </c>
      <c r="S7790" s="4">
        <v>7.5</v>
      </c>
      <c r="T7790" t="s">
        <v>38</v>
      </c>
    </row>
    <row r="7791" spans="1:20" x14ac:dyDescent="0.35">
      <c r="A7791" t="s">
        <v>15305</v>
      </c>
      <c r="B7791" s="5" t="s">
        <v>49</v>
      </c>
      <c r="C7791" s="6">
        <v>177261</v>
      </c>
      <c r="D7791" t="s">
        <v>22</v>
      </c>
      <c r="E7791">
        <v>177261</v>
      </c>
      <c r="F7791" s="5" t="s">
        <v>66</v>
      </c>
      <c r="G7791" s="5" t="s">
        <v>51</v>
      </c>
      <c r="H7791" s="5" t="s">
        <v>97</v>
      </c>
      <c r="I7791" t="s">
        <v>26</v>
      </c>
      <c r="J7791" t="s">
        <v>83</v>
      </c>
      <c r="K7791">
        <v>0</v>
      </c>
      <c r="L7791" s="5" t="s">
        <v>15306</v>
      </c>
      <c r="M7791" s="5" t="s">
        <v>28</v>
      </c>
      <c r="N7791">
        <v>9</v>
      </c>
      <c r="O7791" t="s">
        <v>135</v>
      </c>
      <c r="P7791" s="1">
        <v>45509</v>
      </c>
      <c r="Q7791" s="1">
        <v>45578</v>
      </c>
      <c r="R7791">
        <v>1377</v>
      </c>
      <c r="S7791" s="4">
        <v>10</v>
      </c>
      <c r="T7791" t="s">
        <v>153</v>
      </c>
    </row>
    <row r="7792" spans="1:20" x14ac:dyDescent="0.35">
      <c r="A7792" t="s">
        <v>15307</v>
      </c>
      <c r="B7792" s="5" t="s">
        <v>73</v>
      </c>
      <c r="C7792" s="6">
        <v>79754</v>
      </c>
      <c r="D7792" t="s">
        <v>65</v>
      </c>
      <c r="E7792">
        <v>103680</v>
      </c>
      <c r="F7792" s="5" t="s">
        <v>50</v>
      </c>
      <c r="G7792" s="5" t="s">
        <v>59</v>
      </c>
      <c r="H7792" s="5" t="s">
        <v>67</v>
      </c>
      <c r="I7792" t="s">
        <v>44</v>
      </c>
      <c r="J7792" t="s">
        <v>67</v>
      </c>
      <c r="K7792">
        <v>0</v>
      </c>
      <c r="L7792" s="5" t="s">
        <v>15308</v>
      </c>
      <c r="M7792" s="5" t="s">
        <v>70</v>
      </c>
      <c r="N7792">
        <v>3</v>
      </c>
      <c r="O7792" t="s">
        <v>107</v>
      </c>
      <c r="P7792" s="1">
        <v>45337</v>
      </c>
      <c r="Q7792" s="1">
        <v>45372</v>
      </c>
      <c r="R7792">
        <v>970</v>
      </c>
      <c r="S7792" s="4">
        <v>5.9</v>
      </c>
      <c r="T7792" t="s">
        <v>79</v>
      </c>
    </row>
    <row r="7793" spans="1:20" x14ac:dyDescent="0.35">
      <c r="A7793" t="s">
        <v>15309</v>
      </c>
      <c r="B7793" s="5" t="s">
        <v>162</v>
      </c>
      <c r="C7793" s="6">
        <v>179275</v>
      </c>
      <c r="D7793" t="s">
        <v>22</v>
      </c>
      <c r="E7793">
        <v>179275</v>
      </c>
      <c r="F7793" s="5" t="s">
        <v>23</v>
      </c>
      <c r="G7793" s="5" t="s">
        <v>51</v>
      </c>
      <c r="H7793" s="5" t="s">
        <v>52</v>
      </c>
      <c r="I7793" t="s">
        <v>35</v>
      </c>
      <c r="J7793" t="s">
        <v>101</v>
      </c>
      <c r="K7793">
        <v>50</v>
      </c>
      <c r="L7793" s="5" t="s">
        <v>15310</v>
      </c>
      <c r="M7793" s="5" t="s">
        <v>70</v>
      </c>
      <c r="N7793">
        <v>17</v>
      </c>
      <c r="O7793" t="s">
        <v>147</v>
      </c>
      <c r="P7793" s="1">
        <v>45637</v>
      </c>
      <c r="Q7793" s="1">
        <v>45693</v>
      </c>
      <c r="R7793">
        <v>2187</v>
      </c>
      <c r="S7793" s="4">
        <v>5.7</v>
      </c>
      <c r="T7793" t="s">
        <v>210</v>
      </c>
    </row>
    <row r="7794" spans="1:20" x14ac:dyDescent="0.35">
      <c r="A7794" t="s">
        <v>15311</v>
      </c>
      <c r="B7794" s="5" t="s">
        <v>73</v>
      </c>
      <c r="C7794" s="6">
        <v>120982</v>
      </c>
      <c r="D7794" t="s">
        <v>120</v>
      </c>
      <c r="E7794">
        <v>108884</v>
      </c>
      <c r="F7794" s="5" t="s">
        <v>50</v>
      </c>
      <c r="G7794" s="5" t="s">
        <v>59</v>
      </c>
      <c r="H7794" s="5" t="s">
        <v>121</v>
      </c>
      <c r="I7794" t="s">
        <v>35</v>
      </c>
      <c r="J7794" t="s">
        <v>121</v>
      </c>
      <c r="K7794">
        <v>0</v>
      </c>
      <c r="L7794" s="5" t="s">
        <v>15312</v>
      </c>
      <c r="M7794" s="5" t="s">
        <v>70</v>
      </c>
      <c r="N7794">
        <v>4</v>
      </c>
      <c r="O7794" t="s">
        <v>29</v>
      </c>
      <c r="P7794" s="1">
        <v>45305</v>
      </c>
      <c r="Q7794" s="1">
        <v>45370</v>
      </c>
      <c r="R7794">
        <v>1448</v>
      </c>
      <c r="S7794" s="4">
        <v>8</v>
      </c>
      <c r="T7794" t="s">
        <v>103</v>
      </c>
    </row>
    <row r="7795" spans="1:20" x14ac:dyDescent="0.35">
      <c r="A7795" t="s">
        <v>15313</v>
      </c>
      <c r="B7795" s="5" t="s">
        <v>21</v>
      </c>
      <c r="C7795" s="6">
        <v>56033</v>
      </c>
      <c r="D7795" t="s">
        <v>22</v>
      </c>
      <c r="E7795">
        <v>56033</v>
      </c>
      <c r="F7795" s="5" t="s">
        <v>58</v>
      </c>
      <c r="G7795" s="5" t="s">
        <v>51</v>
      </c>
      <c r="H7795" s="5" t="s">
        <v>191</v>
      </c>
      <c r="I7795" t="s">
        <v>35</v>
      </c>
      <c r="J7795" t="s">
        <v>191</v>
      </c>
      <c r="K7795">
        <v>100</v>
      </c>
      <c r="L7795" s="5" t="s">
        <v>15314</v>
      </c>
      <c r="M7795" s="5" t="s">
        <v>28</v>
      </c>
      <c r="N7795">
        <v>1</v>
      </c>
      <c r="O7795" t="s">
        <v>131</v>
      </c>
      <c r="P7795" s="1">
        <v>45677</v>
      </c>
      <c r="Q7795" s="1">
        <v>45727</v>
      </c>
      <c r="R7795">
        <v>1633</v>
      </c>
      <c r="S7795" s="4">
        <v>8.3000000000000007</v>
      </c>
      <c r="T7795" t="s">
        <v>210</v>
      </c>
    </row>
    <row r="7796" spans="1:20" x14ac:dyDescent="0.35">
      <c r="A7796" t="s">
        <v>15315</v>
      </c>
      <c r="B7796" s="5" t="s">
        <v>28799</v>
      </c>
      <c r="C7796" s="6">
        <v>43195</v>
      </c>
      <c r="D7796" t="s">
        <v>22</v>
      </c>
      <c r="E7796">
        <v>43195</v>
      </c>
      <c r="F7796" s="5" t="s">
        <v>66</v>
      </c>
      <c r="G7796" s="5" t="s">
        <v>42</v>
      </c>
      <c r="H7796" s="5" t="s">
        <v>116</v>
      </c>
      <c r="I7796" t="s">
        <v>35</v>
      </c>
      <c r="J7796" t="s">
        <v>116</v>
      </c>
      <c r="K7796">
        <v>0</v>
      </c>
      <c r="L7796" s="5" t="s">
        <v>15316</v>
      </c>
      <c r="M7796" s="5" t="s">
        <v>37</v>
      </c>
      <c r="N7796">
        <v>6</v>
      </c>
      <c r="O7796" t="s">
        <v>71</v>
      </c>
      <c r="P7796" s="1">
        <v>45454</v>
      </c>
      <c r="Q7796" s="1">
        <v>45509</v>
      </c>
      <c r="R7796">
        <v>1479</v>
      </c>
      <c r="S7796" s="4">
        <v>9.9</v>
      </c>
      <c r="T7796" t="s">
        <v>118</v>
      </c>
    </row>
    <row r="7797" spans="1:20" x14ac:dyDescent="0.35">
      <c r="A7797" t="s">
        <v>15317</v>
      </c>
      <c r="B7797" s="5" t="s">
        <v>28801</v>
      </c>
      <c r="C7797" s="6">
        <v>95245</v>
      </c>
      <c r="D7797" t="s">
        <v>22</v>
      </c>
      <c r="E7797">
        <v>95245</v>
      </c>
      <c r="F7797" s="5" t="s">
        <v>58</v>
      </c>
      <c r="G7797" s="5" t="s">
        <v>51</v>
      </c>
      <c r="H7797" s="5" t="s">
        <v>101</v>
      </c>
      <c r="I7797" t="s">
        <v>35</v>
      </c>
      <c r="J7797" t="s">
        <v>915</v>
      </c>
      <c r="K7797">
        <v>0</v>
      </c>
      <c r="L7797" s="5" t="s">
        <v>15318</v>
      </c>
      <c r="M7797" s="5" t="s">
        <v>37</v>
      </c>
      <c r="N7797">
        <v>0</v>
      </c>
      <c r="O7797" t="s">
        <v>71</v>
      </c>
      <c r="P7797" s="1">
        <v>45309</v>
      </c>
      <c r="Q7797" s="1">
        <v>45372</v>
      </c>
      <c r="R7797">
        <v>1994</v>
      </c>
      <c r="S7797" s="4">
        <v>6.3</v>
      </c>
      <c r="T7797" t="s">
        <v>30</v>
      </c>
    </row>
    <row r="7798" spans="1:20" x14ac:dyDescent="0.35">
      <c r="A7798" t="s">
        <v>15319</v>
      </c>
      <c r="B7798" s="5" t="s">
        <v>100</v>
      </c>
      <c r="C7798" s="6">
        <v>68796</v>
      </c>
      <c r="D7798" t="s">
        <v>22</v>
      </c>
      <c r="E7798">
        <v>68796</v>
      </c>
      <c r="F7798" s="5" t="s">
        <v>50</v>
      </c>
      <c r="G7798" s="5" t="s">
        <v>24</v>
      </c>
      <c r="H7798" s="5" t="s">
        <v>165</v>
      </c>
      <c r="I7798" t="s">
        <v>35</v>
      </c>
      <c r="J7798" t="s">
        <v>165</v>
      </c>
      <c r="K7798">
        <v>0</v>
      </c>
      <c r="L7798" s="5" t="s">
        <v>15320</v>
      </c>
      <c r="M7798" s="5" t="s">
        <v>54</v>
      </c>
      <c r="N7798">
        <v>4</v>
      </c>
      <c r="O7798" t="s">
        <v>131</v>
      </c>
      <c r="P7798" s="1">
        <v>45558</v>
      </c>
      <c r="Q7798" s="1">
        <v>45593</v>
      </c>
      <c r="R7798">
        <v>1211</v>
      </c>
      <c r="S7798" s="4">
        <v>5.0999999999999996</v>
      </c>
      <c r="T7798" t="s">
        <v>153</v>
      </c>
    </row>
    <row r="7799" spans="1:20" x14ac:dyDescent="0.35">
      <c r="A7799" t="s">
        <v>15321</v>
      </c>
      <c r="B7799" s="5" t="s">
        <v>28802</v>
      </c>
      <c r="C7799" s="6">
        <v>236279</v>
      </c>
      <c r="D7799" t="s">
        <v>120</v>
      </c>
      <c r="E7799">
        <v>212651</v>
      </c>
      <c r="F7799" s="5" t="s">
        <v>66</v>
      </c>
      <c r="G7799" s="5" t="s">
        <v>24</v>
      </c>
      <c r="H7799" s="5" t="s">
        <v>121</v>
      </c>
      <c r="I7799" t="s">
        <v>35</v>
      </c>
      <c r="J7799" t="s">
        <v>191</v>
      </c>
      <c r="K7799">
        <v>50</v>
      </c>
      <c r="L7799" s="5" t="s">
        <v>15322</v>
      </c>
      <c r="M7799" s="5" t="s">
        <v>70</v>
      </c>
      <c r="N7799">
        <v>9</v>
      </c>
      <c r="O7799" t="s">
        <v>131</v>
      </c>
      <c r="P7799" s="1">
        <v>45721</v>
      </c>
      <c r="Q7799" s="1">
        <v>45784</v>
      </c>
      <c r="R7799">
        <v>1087</v>
      </c>
      <c r="S7799" s="4">
        <v>6.4</v>
      </c>
      <c r="T7799" t="s">
        <v>30</v>
      </c>
    </row>
    <row r="7800" spans="1:20" x14ac:dyDescent="0.35">
      <c r="A7800" t="s">
        <v>15323</v>
      </c>
      <c r="B7800" s="5" t="s">
        <v>100</v>
      </c>
      <c r="C7800" s="6">
        <v>67944</v>
      </c>
      <c r="D7800" t="s">
        <v>81</v>
      </c>
      <c r="E7800">
        <v>91724</v>
      </c>
      <c r="F7800" s="5" t="s">
        <v>58</v>
      </c>
      <c r="G7800" s="5" t="s">
        <v>42</v>
      </c>
      <c r="H7800" s="5" t="s">
        <v>82</v>
      </c>
      <c r="I7800" t="s">
        <v>26</v>
      </c>
      <c r="J7800" t="s">
        <v>82</v>
      </c>
      <c r="K7800">
        <v>50</v>
      </c>
      <c r="L7800" s="5" t="s">
        <v>15324</v>
      </c>
      <c r="M7800" s="5" t="s">
        <v>28</v>
      </c>
      <c r="N7800">
        <v>0</v>
      </c>
      <c r="O7800" t="s">
        <v>167</v>
      </c>
      <c r="P7800" s="1">
        <v>45751</v>
      </c>
      <c r="Q7800" s="1">
        <v>45787</v>
      </c>
      <c r="R7800">
        <v>2112</v>
      </c>
      <c r="S7800" s="4">
        <v>5.6</v>
      </c>
      <c r="T7800" t="s">
        <v>118</v>
      </c>
    </row>
    <row r="7801" spans="1:20" x14ac:dyDescent="0.35">
      <c r="A7801" t="s">
        <v>15325</v>
      </c>
      <c r="B7801" s="5" t="s">
        <v>49</v>
      </c>
      <c r="C7801" s="6">
        <v>89810</v>
      </c>
      <c r="D7801" t="s">
        <v>22</v>
      </c>
      <c r="E7801">
        <v>89810</v>
      </c>
      <c r="F7801" s="5" t="s">
        <v>50</v>
      </c>
      <c r="G7801" s="5" t="s">
        <v>42</v>
      </c>
      <c r="H7801" s="5" t="s">
        <v>97</v>
      </c>
      <c r="I7801" t="s">
        <v>44</v>
      </c>
      <c r="J7801" t="s">
        <v>212</v>
      </c>
      <c r="K7801">
        <v>100</v>
      </c>
      <c r="L7801" s="5" t="s">
        <v>15326</v>
      </c>
      <c r="M7801" s="5" t="s">
        <v>37</v>
      </c>
      <c r="N7801">
        <v>4</v>
      </c>
      <c r="O7801" t="s">
        <v>147</v>
      </c>
      <c r="P7801" s="1">
        <v>45567</v>
      </c>
      <c r="Q7801" s="1">
        <v>45613</v>
      </c>
      <c r="R7801">
        <v>1632</v>
      </c>
      <c r="S7801" s="4">
        <v>8.6</v>
      </c>
      <c r="T7801" t="s">
        <v>103</v>
      </c>
    </row>
    <row r="7802" spans="1:20" x14ac:dyDescent="0.35">
      <c r="A7802" t="s">
        <v>15327</v>
      </c>
      <c r="B7802" s="5" t="s">
        <v>49</v>
      </c>
      <c r="C7802" s="6">
        <v>153315</v>
      </c>
      <c r="D7802" t="s">
        <v>74</v>
      </c>
      <c r="E7802">
        <v>191644</v>
      </c>
      <c r="F7802" s="5" t="s">
        <v>23</v>
      </c>
      <c r="G7802" s="5" t="s">
        <v>51</v>
      </c>
      <c r="H7802" s="5" t="s">
        <v>75</v>
      </c>
      <c r="I7802" t="s">
        <v>35</v>
      </c>
      <c r="J7802" t="s">
        <v>291</v>
      </c>
      <c r="K7802">
        <v>0</v>
      </c>
      <c r="L7802" s="5" t="s">
        <v>15328</v>
      </c>
      <c r="M7802" s="5" t="s">
        <v>28</v>
      </c>
      <c r="N7802">
        <v>13</v>
      </c>
      <c r="O7802" t="s">
        <v>85</v>
      </c>
      <c r="P7802" s="1">
        <v>45618</v>
      </c>
      <c r="Q7802" s="1">
        <v>45643</v>
      </c>
      <c r="R7802">
        <v>1764</v>
      </c>
      <c r="S7802" s="4">
        <v>7.7</v>
      </c>
      <c r="T7802" t="s">
        <v>30</v>
      </c>
    </row>
    <row r="7803" spans="1:20" x14ac:dyDescent="0.35">
      <c r="A7803" t="s">
        <v>15329</v>
      </c>
      <c r="B7803" s="5" t="s">
        <v>28800</v>
      </c>
      <c r="C7803" s="6">
        <v>205401</v>
      </c>
      <c r="D7803" t="s">
        <v>22</v>
      </c>
      <c r="E7803">
        <v>205401</v>
      </c>
      <c r="F7803" s="5" t="s">
        <v>23</v>
      </c>
      <c r="G7803" s="5" t="s">
        <v>59</v>
      </c>
      <c r="H7803" s="5" t="s">
        <v>97</v>
      </c>
      <c r="I7803" t="s">
        <v>26</v>
      </c>
      <c r="J7803" t="s">
        <v>97</v>
      </c>
      <c r="K7803">
        <v>100</v>
      </c>
      <c r="L7803" s="5" t="s">
        <v>15330</v>
      </c>
      <c r="M7803" s="5" t="s">
        <v>54</v>
      </c>
      <c r="N7803">
        <v>10</v>
      </c>
      <c r="O7803" t="s">
        <v>112</v>
      </c>
      <c r="P7803" s="1">
        <v>45369</v>
      </c>
      <c r="Q7803" s="1">
        <v>45436</v>
      </c>
      <c r="R7803">
        <v>1464</v>
      </c>
      <c r="S7803" s="4">
        <v>8.4</v>
      </c>
      <c r="T7803" t="s">
        <v>210</v>
      </c>
    </row>
    <row r="7804" spans="1:20" x14ac:dyDescent="0.35">
      <c r="A7804" t="s">
        <v>15331</v>
      </c>
      <c r="B7804" s="5" t="s">
        <v>57</v>
      </c>
      <c r="C7804" s="6">
        <v>57780</v>
      </c>
      <c r="D7804" t="s">
        <v>74</v>
      </c>
      <c r="E7804">
        <v>72225</v>
      </c>
      <c r="F7804" s="5" t="s">
        <v>58</v>
      </c>
      <c r="G7804" s="5" t="s">
        <v>24</v>
      </c>
      <c r="H7804" s="5" t="s">
        <v>75</v>
      </c>
      <c r="I7804" t="s">
        <v>44</v>
      </c>
      <c r="J7804" t="s">
        <v>75</v>
      </c>
      <c r="K7804">
        <v>100</v>
      </c>
      <c r="L7804" s="5" t="s">
        <v>15332</v>
      </c>
      <c r="M7804" s="5" t="s">
        <v>54</v>
      </c>
      <c r="N7804">
        <v>1</v>
      </c>
      <c r="O7804" t="s">
        <v>167</v>
      </c>
      <c r="P7804" s="1">
        <v>45596</v>
      </c>
      <c r="Q7804" s="1">
        <v>45667</v>
      </c>
      <c r="R7804">
        <v>2381</v>
      </c>
      <c r="S7804" s="4">
        <v>9.8000000000000007</v>
      </c>
      <c r="T7804" t="s">
        <v>30</v>
      </c>
    </row>
    <row r="7805" spans="1:20" x14ac:dyDescent="0.35">
      <c r="A7805" t="s">
        <v>15333</v>
      </c>
      <c r="B7805" s="5" t="s">
        <v>28802</v>
      </c>
      <c r="C7805" s="6">
        <v>110762</v>
      </c>
      <c r="D7805" t="s">
        <v>22</v>
      </c>
      <c r="E7805">
        <v>110762</v>
      </c>
      <c r="F7805" s="5" t="s">
        <v>50</v>
      </c>
      <c r="G7805" s="5" t="s">
        <v>42</v>
      </c>
      <c r="H7805" s="5" t="s">
        <v>68</v>
      </c>
      <c r="I7805" t="s">
        <v>35</v>
      </c>
      <c r="J7805" t="s">
        <v>25</v>
      </c>
      <c r="K7805">
        <v>100</v>
      </c>
      <c r="L7805" s="5" t="s">
        <v>15334</v>
      </c>
      <c r="M7805" s="5" t="s">
        <v>54</v>
      </c>
      <c r="N7805">
        <v>2</v>
      </c>
      <c r="O7805" t="s">
        <v>141</v>
      </c>
      <c r="P7805" s="1">
        <v>45599</v>
      </c>
      <c r="Q7805" s="1">
        <v>45645</v>
      </c>
      <c r="R7805">
        <v>777</v>
      </c>
      <c r="S7805" s="4">
        <v>6.8</v>
      </c>
      <c r="T7805" t="s">
        <v>55</v>
      </c>
    </row>
    <row r="7806" spans="1:20" x14ac:dyDescent="0.35">
      <c r="A7806" t="s">
        <v>15335</v>
      </c>
      <c r="B7806" s="5" t="s">
        <v>100</v>
      </c>
      <c r="C7806" s="6">
        <v>157791</v>
      </c>
      <c r="D7806" t="s">
        <v>41</v>
      </c>
      <c r="E7806">
        <v>134122</v>
      </c>
      <c r="F7806" s="5" t="s">
        <v>66</v>
      </c>
      <c r="G7806" s="5" t="s">
        <v>51</v>
      </c>
      <c r="H7806" s="5" t="s">
        <v>60</v>
      </c>
      <c r="I7806" t="s">
        <v>35</v>
      </c>
      <c r="J7806" t="s">
        <v>60</v>
      </c>
      <c r="K7806">
        <v>50</v>
      </c>
      <c r="L7806" s="5" t="s">
        <v>15336</v>
      </c>
      <c r="M7806" s="5" t="s">
        <v>54</v>
      </c>
      <c r="N7806">
        <v>9</v>
      </c>
      <c r="O7806" t="s">
        <v>78</v>
      </c>
      <c r="P7806" s="1">
        <v>45581</v>
      </c>
      <c r="Q7806" s="1">
        <v>45597</v>
      </c>
      <c r="R7806">
        <v>1818</v>
      </c>
      <c r="S7806" s="4">
        <v>7.8</v>
      </c>
      <c r="T7806" t="s">
        <v>55</v>
      </c>
    </row>
    <row r="7807" spans="1:20" x14ac:dyDescent="0.35">
      <c r="A7807" t="s">
        <v>15337</v>
      </c>
      <c r="B7807" s="5" t="s">
        <v>28801</v>
      </c>
      <c r="C7807" s="6">
        <v>146629</v>
      </c>
      <c r="D7807" t="s">
        <v>22</v>
      </c>
      <c r="E7807">
        <v>146629</v>
      </c>
      <c r="F7807" s="5" t="s">
        <v>66</v>
      </c>
      <c r="G7807" s="5" t="s">
        <v>24</v>
      </c>
      <c r="H7807" s="5" t="s">
        <v>97</v>
      </c>
      <c r="I7807" t="s">
        <v>44</v>
      </c>
      <c r="J7807" t="s">
        <v>97</v>
      </c>
      <c r="K7807">
        <v>50</v>
      </c>
      <c r="L7807" s="5" t="s">
        <v>3028</v>
      </c>
      <c r="M7807" s="5" t="s">
        <v>28</v>
      </c>
      <c r="N7807">
        <v>8</v>
      </c>
      <c r="O7807" t="s">
        <v>172</v>
      </c>
      <c r="P7807" s="1">
        <v>45772</v>
      </c>
      <c r="Q7807" s="1">
        <v>45810</v>
      </c>
      <c r="R7807">
        <v>1219</v>
      </c>
      <c r="S7807" s="4">
        <v>8.6</v>
      </c>
      <c r="T7807" t="s">
        <v>108</v>
      </c>
    </row>
    <row r="7808" spans="1:20" x14ac:dyDescent="0.35">
      <c r="A7808" t="s">
        <v>15338</v>
      </c>
      <c r="B7808" s="5" t="s">
        <v>73</v>
      </c>
      <c r="C7808" s="6">
        <v>67825</v>
      </c>
      <c r="D7808" t="s">
        <v>22</v>
      </c>
      <c r="E7808">
        <v>67825</v>
      </c>
      <c r="F7808" s="5" t="s">
        <v>50</v>
      </c>
      <c r="G7808" s="5" t="s">
        <v>59</v>
      </c>
      <c r="H7808" s="5" t="s">
        <v>25</v>
      </c>
      <c r="I7808" t="s">
        <v>44</v>
      </c>
      <c r="J7808" t="s">
        <v>76</v>
      </c>
      <c r="K7808">
        <v>100</v>
      </c>
      <c r="L7808" s="5" t="s">
        <v>15339</v>
      </c>
      <c r="M7808" s="5" t="s">
        <v>54</v>
      </c>
      <c r="N7808">
        <v>3</v>
      </c>
      <c r="O7808" t="s">
        <v>131</v>
      </c>
      <c r="P7808" s="1">
        <v>45742</v>
      </c>
      <c r="Q7808" s="1">
        <v>45811</v>
      </c>
      <c r="R7808">
        <v>1845</v>
      </c>
      <c r="S7808" s="4">
        <v>7.4</v>
      </c>
      <c r="T7808" t="s">
        <v>108</v>
      </c>
    </row>
    <row r="7809" spans="1:20" x14ac:dyDescent="0.35">
      <c r="A7809" t="s">
        <v>15340</v>
      </c>
      <c r="B7809" s="5" t="s">
        <v>179</v>
      </c>
      <c r="C7809" s="6">
        <v>53522</v>
      </c>
      <c r="D7809" t="s">
        <v>22</v>
      </c>
      <c r="E7809">
        <v>53522</v>
      </c>
      <c r="F7809" s="5" t="s">
        <v>66</v>
      </c>
      <c r="G7809" s="5" t="s">
        <v>51</v>
      </c>
      <c r="H7809" s="5" t="s">
        <v>157</v>
      </c>
      <c r="I7809" t="s">
        <v>44</v>
      </c>
      <c r="J7809" t="s">
        <v>157</v>
      </c>
      <c r="K7809">
        <v>0</v>
      </c>
      <c r="L7809" s="5" t="s">
        <v>15341</v>
      </c>
      <c r="M7809" s="5" t="s">
        <v>28</v>
      </c>
      <c r="N7809">
        <v>9</v>
      </c>
      <c r="O7809" t="s">
        <v>78</v>
      </c>
      <c r="P7809" s="1">
        <v>45766</v>
      </c>
      <c r="Q7809" s="1">
        <v>45797</v>
      </c>
      <c r="R7809">
        <v>1898</v>
      </c>
      <c r="S7809" s="4">
        <v>8.6</v>
      </c>
      <c r="T7809" t="s">
        <v>153</v>
      </c>
    </row>
    <row r="7810" spans="1:20" x14ac:dyDescent="0.35">
      <c r="A7810" t="s">
        <v>15342</v>
      </c>
      <c r="B7810" s="5" t="s">
        <v>57</v>
      </c>
      <c r="C7810" s="6">
        <v>96556</v>
      </c>
      <c r="D7810" t="s">
        <v>74</v>
      </c>
      <c r="E7810">
        <v>120695</v>
      </c>
      <c r="F7810" s="5" t="s">
        <v>50</v>
      </c>
      <c r="G7810" s="5" t="s">
        <v>59</v>
      </c>
      <c r="H7810" s="5" t="s">
        <v>75</v>
      </c>
      <c r="I7810" t="s">
        <v>35</v>
      </c>
      <c r="J7810" t="s">
        <v>291</v>
      </c>
      <c r="K7810">
        <v>100</v>
      </c>
      <c r="L7810" s="5" t="s">
        <v>15343</v>
      </c>
      <c r="M7810" s="5" t="s">
        <v>28</v>
      </c>
      <c r="N7810">
        <v>4</v>
      </c>
      <c r="O7810" t="s">
        <v>78</v>
      </c>
      <c r="P7810" s="1">
        <v>45575</v>
      </c>
      <c r="Q7810" s="1">
        <v>45615</v>
      </c>
      <c r="R7810">
        <v>1150</v>
      </c>
      <c r="S7810" s="4">
        <v>9.1</v>
      </c>
      <c r="T7810" t="s">
        <v>89</v>
      </c>
    </row>
    <row r="7811" spans="1:20" x14ac:dyDescent="0.35">
      <c r="A7811" t="s">
        <v>15344</v>
      </c>
      <c r="B7811" s="5" t="s">
        <v>73</v>
      </c>
      <c r="C7811" s="6">
        <v>161008</v>
      </c>
      <c r="D7811" t="s">
        <v>22</v>
      </c>
      <c r="E7811">
        <v>161008</v>
      </c>
      <c r="F7811" s="5" t="s">
        <v>66</v>
      </c>
      <c r="G7811" s="5" t="s">
        <v>42</v>
      </c>
      <c r="H7811" s="5" t="s">
        <v>191</v>
      </c>
      <c r="I7811" t="s">
        <v>35</v>
      </c>
      <c r="J7811" t="s">
        <v>191</v>
      </c>
      <c r="K7811">
        <v>0</v>
      </c>
      <c r="L7811" s="5" t="s">
        <v>15345</v>
      </c>
      <c r="M7811" s="5" t="s">
        <v>70</v>
      </c>
      <c r="N7811">
        <v>9</v>
      </c>
      <c r="O7811" t="s">
        <v>131</v>
      </c>
      <c r="P7811" s="1">
        <v>45741</v>
      </c>
      <c r="Q7811" s="1">
        <v>45785</v>
      </c>
      <c r="R7811">
        <v>1648</v>
      </c>
      <c r="S7811" s="4">
        <v>5.7</v>
      </c>
      <c r="T7811" t="s">
        <v>55</v>
      </c>
    </row>
    <row r="7812" spans="1:20" x14ac:dyDescent="0.35">
      <c r="A7812" t="s">
        <v>15346</v>
      </c>
      <c r="B7812" s="5" t="s">
        <v>32</v>
      </c>
      <c r="C7812" s="6">
        <v>71917</v>
      </c>
      <c r="D7812" t="s">
        <v>33</v>
      </c>
      <c r="E7812">
        <v>7910870</v>
      </c>
      <c r="F7812" s="5" t="s">
        <v>58</v>
      </c>
      <c r="G7812" s="5" t="s">
        <v>24</v>
      </c>
      <c r="H7812" s="5" t="s">
        <v>34</v>
      </c>
      <c r="I7812" t="s">
        <v>26</v>
      </c>
      <c r="J7812" t="s">
        <v>186</v>
      </c>
      <c r="K7812">
        <v>100</v>
      </c>
      <c r="L7812" s="5" t="s">
        <v>15347</v>
      </c>
      <c r="M7812" s="5" t="s">
        <v>70</v>
      </c>
      <c r="N7812">
        <v>1</v>
      </c>
      <c r="O7812" t="s">
        <v>147</v>
      </c>
      <c r="P7812" s="1">
        <v>45600</v>
      </c>
      <c r="Q7812" s="1">
        <v>45655</v>
      </c>
      <c r="R7812">
        <v>2269</v>
      </c>
      <c r="S7812" s="4">
        <v>9.6</v>
      </c>
      <c r="T7812" t="s">
        <v>136</v>
      </c>
    </row>
    <row r="7813" spans="1:20" x14ac:dyDescent="0.35">
      <c r="A7813" t="s">
        <v>15348</v>
      </c>
      <c r="B7813" s="5" t="s">
        <v>28802</v>
      </c>
      <c r="C7813" s="6">
        <v>143195</v>
      </c>
      <c r="D7813" t="s">
        <v>74</v>
      </c>
      <c r="E7813">
        <v>178994</v>
      </c>
      <c r="F7813" s="5" t="s">
        <v>23</v>
      </c>
      <c r="G7813" s="5" t="s">
        <v>51</v>
      </c>
      <c r="H7813" s="5" t="s">
        <v>75</v>
      </c>
      <c r="I7813" t="s">
        <v>44</v>
      </c>
      <c r="J7813" t="s">
        <v>75</v>
      </c>
      <c r="K7813">
        <v>50</v>
      </c>
      <c r="L7813" s="5" t="s">
        <v>15349</v>
      </c>
      <c r="M7813" s="5" t="s">
        <v>54</v>
      </c>
      <c r="N7813">
        <v>13</v>
      </c>
      <c r="O7813" t="s">
        <v>112</v>
      </c>
      <c r="P7813" s="1">
        <v>45759</v>
      </c>
      <c r="Q7813" s="1">
        <v>45815</v>
      </c>
      <c r="R7813">
        <v>510</v>
      </c>
      <c r="S7813" s="4">
        <v>5.3</v>
      </c>
      <c r="T7813" t="s">
        <v>136</v>
      </c>
    </row>
    <row r="7814" spans="1:20" x14ac:dyDescent="0.35">
      <c r="A7814" t="s">
        <v>15350</v>
      </c>
      <c r="B7814" s="5" t="s">
        <v>57</v>
      </c>
      <c r="C7814" s="6">
        <v>135878</v>
      </c>
      <c r="D7814" t="s">
        <v>65</v>
      </c>
      <c r="E7814">
        <v>176641</v>
      </c>
      <c r="F7814" s="5" t="s">
        <v>66</v>
      </c>
      <c r="G7814" s="5" t="s">
        <v>59</v>
      </c>
      <c r="H7814" s="5" t="s">
        <v>67</v>
      </c>
      <c r="I7814" t="s">
        <v>44</v>
      </c>
      <c r="J7814" t="s">
        <v>67</v>
      </c>
      <c r="K7814">
        <v>0</v>
      </c>
      <c r="L7814" s="5" t="s">
        <v>15351</v>
      </c>
      <c r="M7814" s="5" t="s">
        <v>37</v>
      </c>
      <c r="N7814">
        <v>9</v>
      </c>
      <c r="O7814" t="s">
        <v>71</v>
      </c>
      <c r="P7814" s="1">
        <v>45654</v>
      </c>
      <c r="Q7814" s="1">
        <v>45701</v>
      </c>
      <c r="R7814">
        <v>772</v>
      </c>
      <c r="S7814" s="4">
        <v>8.1999999999999993</v>
      </c>
      <c r="T7814" t="s">
        <v>79</v>
      </c>
    </row>
    <row r="7815" spans="1:20" x14ac:dyDescent="0.35">
      <c r="A7815" t="s">
        <v>15352</v>
      </c>
      <c r="B7815" s="5" t="s">
        <v>73</v>
      </c>
      <c r="C7815" s="6">
        <v>58123</v>
      </c>
      <c r="D7815" t="s">
        <v>22</v>
      </c>
      <c r="E7815">
        <v>58123</v>
      </c>
      <c r="F7815" s="5" t="s">
        <v>58</v>
      </c>
      <c r="G7815" s="5" t="s">
        <v>24</v>
      </c>
      <c r="H7815" s="5" t="s">
        <v>52</v>
      </c>
      <c r="I7815" t="s">
        <v>35</v>
      </c>
      <c r="J7815" t="s">
        <v>52</v>
      </c>
      <c r="K7815">
        <v>50</v>
      </c>
      <c r="L7815" s="5" t="s">
        <v>15353</v>
      </c>
      <c r="M7815" s="5" t="s">
        <v>70</v>
      </c>
      <c r="N7815">
        <v>1</v>
      </c>
      <c r="O7815" t="s">
        <v>172</v>
      </c>
      <c r="P7815" s="1">
        <v>45679</v>
      </c>
      <c r="Q7815" s="1">
        <v>45698</v>
      </c>
      <c r="R7815">
        <v>1596</v>
      </c>
      <c r="S7815" s="4">
        <v>7.8</v>
      </c>
      <c r="T7815" t="s">
        <v>277</v>
      </c>
    </row>
    <row r="7816" spans="1:20" x14ac:dyDescent="0.35">
      <c r="A7816" t="s">
        <v>15354</v>
      </c>
      <c r="B7816" s="5" t="s">
        <v>105</v>
      </c>
      <c r="C7816" s="6">
        <v>85459</v>
      </c>
      <c r="D7816" t="s">
        <v>22</v>
      </c>
      <c r="E7816">
        <v>85459</v>
      </c>
      <c r="F7816" s="5" t="s">
        <v>23</v>
      </c>
      <c r="G7816" s="5" t="s">
        <v>59</v>
      </c>
      <c r="H7816" s="5" t="s">
        <v>116</v>
      </c>
      <c r="I7816" t="s">
        <v>26</v>
      </c>
      <c r="J7816" t="s">
        <v>313</v>
      </c>
      <c r="K7816">
        <v>0</v>
      </c>
      <c r="L7816" s="5" t="s">
        <v>15355</v>
      </c>
      <c r="M7816" s="5" t="s">
        <v>70</v>
      </c>
      <c r="N7816">
        <v>16</v>
      </c>
      <c r="O7816" t="s">
        <v>71</v>
      </c>
      <c r="P7816" s="1">
        <v>45545</v>
      </c>
      <c r="Q7816" s="1">
        <v>45616</v>
      </c>
      <c r="R7816">
        <v>1167</v>
      </c>
      <c r="S7816" s="4">
        <v>7.5</v>
      </c>
      <c r="T7816" t="s">
        <v>63</v>
      </c>
    </row>
    <row r="7817" spans="1:20" x14ac:dyDescent="0.35">
      <c r="A7817" t="s">
        <v>15356</v>
      </c>
      <c r="B7817" s="5" t="s">
        <v>73</v>
      </c>
      <c r="C7817" s="6">
        <v>188011</v>
      </c>
      <c r="D7817" t="s">
        <v>41</v>
      </c>
      <c r="E7817">
        <v>159809</v>
      </c>
      <c r="F7817" s="5" t="s">
        <v>23</v>
      </c>
      <c r="G7817" s="5" t="s">
        <v>51</v>
      </c>
      <c r="H7817" s="5" t="s">
        <v>43</v>
      </c>
      <c r="I7817" t="s">
        <v>44</v>
      </c>
      <c r="J7817" t="s">
        <v>43</v>
      </c>
      <c r="K7817">
        <v>0</v>
      </c>
      <c r="L7817" s="5" t="s">
        <v>9465</v>
      </c>
      <c r="M7817" s="5" t="s">
        <v>37</v>
      </c>
      <c r="N7817">
        <v>10</v>
      </c>
      <c r="O7817" t="s">
        <v>29</v>
      </c>
      <c r="P7817" s="1">
        <v>45438</v>
      </c>
      <c r="Q7817" s="1">
        <v>45483</v>
      </c>
      <c r="R7817">
        <v>2353</v>
      </c>
      <c r="S7817" s="4">
        <v>5.7</v>
      </c>
      <c r="T7817" t="s">
        <v>30</v>
      </c>
    </row>
    <row r="7818" spans="1:20" x14ac:dyDescent="0.35">
      <c r="A7818" t="s">
        <v>15357</v>
      </c>
      <c r="B7818" s="5" t="s">
        <v>217</v>
      </c>
      <c r="C7818" s="6">
        <v>76608</v>
      </c>
      <c r="D7818" t="s">
        <v>22</v>
      </c>
      <c r="E7818">
        <v>76608</v>
      </c>
      <c r="F7818" s="5" t="s">
        <v>58</v>
      </c>
      <c r="G7818" s="5" t="s">
        <v>42</v>
      </c>
      <c r="H7818" s="5" t="s">
        <v>101</v>
      </c>
      <c r="I7818" t="s">
        <v>26</v>
      </c>
      <c r="J7818" t="s">
        <v>101</v>
      </c>
      <c r="K7818">
        <v>100</v>
      </c>
      <c r="L7818" s="5" t="s">
        <v>15358</v>
      </c>
      <c r="M7818" s="5" t="s">
        <v>28</v>
      </c>
      <c r="N7818">
        <v>1</v>
      </c>
      <c r="O7818" t="s">
        <v>29</v>
      </c>
      <c r="P7818" s="1">
        <v>45615</v>
      </c>
      <c r="Q7818" s="1">
        <v>45686</v>
      </c>
      <c r="R7818">
        <v>617</v>
      </c>
      <c r="S7818" s="4">
        <v>6.1</v>
      </c>
      <c r="T7818" t="s">
        <v>79</v>
      </c>
    </row>
    <row r="7819" spans="1:20" x14ac:dyDescent="0.35">
      <c r="A7819" t="s">
        <v>15359</v>
      </c>
      <c r="B7819" s="5" t="s">
        <v>49</v>
      </c>
      <c r="C7819" s="6">
        <v>87288</v>
      </c>
      <c r="D7819" t="s">
        <v>92</v>
      </c>
      <c r="E7819">
        <v>65466</v>
      </c>
      <c r="F7819" s="5" t="s">
        <v>50</v>
      </c>
      <c r="G7819" s="5" t="s">
        <v>24</v>
      </c>
      <c r="H7819" s="5" t="s">
        <v>93</v>
      </c>
      <c r="I7819" t="s">
        <v>26</v>
      </c>
      <c r="J7819" t="s">
        <v>1090</v>
      </c>
      <c r="K7819">
        <v>50</v>
      </c>
      <c r="L7819" s="5" t="s">
        <v>15360</v>
      </c>
      <c r="M7819" s="5" t="s">
        <v>70</v>
      </c>
      <c r="N7819">
        <v>4</v>
      </c>
      <c r="O7819" t="s">
        <v>135</v>
      </c>
      <c r="P7819" s="1">
        <v>45526</v>
      </c>
      <c r="Q7819" s="1">
        <v>45544</v>
      </c>
      <c r="R7819">
        <v>1983</v>
      </c>
      <c r="S7819" s="4">
        <v>8.5</v>
      </c>
      <c r="T7819" t="s">
        <v>38</v>
      </c>
    </row>
    <row r="7820" spans="1:20" x14ac:dyDescent="0.35">
      <c r="A7820" t="s">
        <v>15361</v>
      </c>
      <c r="B7820" s="5" t="s">
        <v>162</v>
      </c>
      <c r="C7820" s="6">
        <v>114472</v>
      </c>
      <c r="D7820" t="s">
        <v>33</v>
      </c>
      <c r="E7820">
        <v>12591920</v>
      </c>
      <c r="F7820" s="5" t="s">
        <v>66</v>
      </c>
      <c r="G7820" s="5" t="s">
        <v>42</v>
      </c>
      <c r="H7820" s="5" t="s">
        <v>34</v>
      </c>
      <c r="I7820" t="s">
        <v>44</v>
      </c>
      <c r="J7820" t="s">
        <v>60</v>
      </c>
      <c r="K7820">
        <v>50</v>
      </c>
      <c r="L7820" s="5" t="s">
        <v>15362</v>
      </c>
      <c r="M7820" s="5" t="s">
        <v>37</v>
      </c>
      <c r="N7820">
        <v>5</v>
      </c>
      <c r="O7820" t="s">
        <v>131</v>
      </c>
      <c r="P7820" s="1">
        <v>45568</v>
      </c>
      <c r="Q7820" s="1">
        <v>45626</v>
      </c>
      <c r="R7820">
        <v>1545</v>
      </c>
      <c r="S7820" s="4">
        <v>8.3000000000000007</v>
      </c>
      <c r="T7820" t="s">
        <v>95</v>
      </c>
    </row>
    <row r="7821" spans="1:20" x14ac:dyDescent="0.35">
      <c r="A7821" t="s">
        <v>15363</v>
      </c>
      <c r="B7821" s="5" t="s">
        <v>28802</v>
      </c>
      <c r="C7821" s="6">
        <v>115293</v>
      </c>
      <c r="D7821" t="s">
        <v>92</v>
      </c>
      <c r="E7821">
        <v>86470</v>
      </c>
      <c r="F7821" s="5" t="s">
        <v>50</v>
      </c>
      <c r="G7821" s="5" t="s">
        <v>42</v>
      </c>
      <c r="H7821" s="5" t="s">
        <v>93</v>
      </c>
      <c r="I7821" t="s">
        <v>26</v>
      </c>
      <c r="J7821" t="s">
        <v>768</v>
      </c>
      <c r="K7821">
        <v>0</v>
      </c>
      <c r="L7821" s="5" t="s">
        <v>15364</v>
      </c>
      <c r="M7821" s="5" t="s">
        <v>28</v>
      </c>
      <c r="N7821">
        <v>4</v>
      </c>
      <c r="O7821" t="s">
        <v>62</v>
      </c>
      <c r="P7821" s="1">
        <v>45308</v>
      </c>
      <c r="Q7821" s="1">
        <v>45372</v>
      </c>
      <c r="R7821">
        <v>1165</v>
      </c>
      <c r="S7821" s="4">
        <v>6.1</v>
      </c>
      <c r="T7821" t="s">
        <v>79</v>
      </c>
    </row>
    <row r="7822" spans="1:20" x14ac:dyDescent="0.35">
      <c r="A7822" t="s">
        <v>15365</v>
      </c>
      <c r="B7822" s="5" t="s">
        <v>100</v>
      </c>
      <c r="C7822" s="6">
        <v>85770</v>
      </c>
      <c r="D7822" t="s">
        <v>22</v>
      </c>
      <c r="E7822">
        <v>85770</v>
      </c>
      <c r="F7822" s="5" t="s">
        <v>66</v>
      </c>
      <c r="G7822" s="5" t="s">
        <v>24</v>
      </c>
      <c r="H7822" s="5" t="s">
        <v>165</v>
      </c>
      <c r="I7822" t="s">
        <v>44</v>
      </c>
      <c r="J7822" t="s">
        <v>165</v>
      </c>
      <c r="K7822">
        <v>50</v>
      </c>
      <c r="L7822" s="5" t="s">
        <v>15366</v>
      </c>
      <c r="M7822" s="5" t="s">
        <v>54</v>
      </c>
      <c r="N7822">
        <v>7</v>
      </c>
      <c r="O7822" t="s">
        <v>88</v>
      </c>
      <c r="P7822" s="1">
        <v>45534</v>
      </c>
      <c r="Q7822" s="1">
        <v>45596</v>
      </c>
      <c r="R7822">
        <v>2128</v>
      </c>
      <c r="S7822" s="4">
        <v>9.5</v>
      </c>
      <c r="T7822" t="s">
        <v>277</v>
      </c>
    </row>
    <row r="7823" spans="1:20" x14ac:dyDescent="0.35">
      <c r="A7823" t="s">
        <v>15367</v>
      </c>
      <c r="B7823" s="5" t="s">
        <v>49</v>
      </c>
      <c r="C7823" s="6">
        <v>153843</v>
      </c>
      <c r="D7823" t="s">
        <v>41</v>
      </c>
      <c r="E7823">
        <v>130767</v>
      </c>
      <c r="F7823" s="5" t="s">
        <v>23</v>
      </c>
      <c r="G7823" s="5" t="s">
        <v>59</v>
      </c>
      <c r="H7823" s="5" t="s">
        <v>60</v>
      </c>
      <c r="I7823" t="s">
        <v>26</v>
      </c>
      <c r="J7823" t="s">
        <v>60</v>
      </c>
      <c r="K7823">
        <v>50</v>
      </c>
      <c r="L7823" s="5" t="s">
        <v>15368</v>
      </c>
      <c r="M7823" s="5" t="s">
        <v>37</v>
      </c>
      <c r="N7823">
        <v>16</v>
      </c>
      <c r="O7823" t="s">
        <v>131</v>
      </c>
      <c r="P7823" s="1">
        <v>45711</v>
      </c>
      <c r="Q7823" s="1">
        <v>45739</v>
      </c>
      <c r="R7823">
        <v>1151</v>
      </c>
      <c r="S7823" s="4">
        <v>9.8000000000000007</v>
      </c>
      <c r="T7823" t="s">
        <v>95</v>
      </c>
    </row>
    <row r="7824" spans="1:20" x14ac:dyDescent="0.35">
      <c r="A7824" t="s">
        <v>15369</v>
      </c>
      <c r="B7824" s="5" t="s">
        <v>217</v>
      </c>
      <c r="C7824" s="6">
        <v>119824</v>
      </c>
      <c r="D7824" t="s">
        <v>120</v>
      </c>
      <c r="E7824">
        <v>107842</v>
      </c>
      <c r="F7824" s="5" t="s">
        <v>50</v>
      </c>
      <c r="G7824" s="5" t="s">
        <v>51</v>
      </c>
      <c r="H7824" s="5" t="s">
        <v>121</v>
      </c>
      <c r="I7824" t="s">
        <v>26</v>
      </c>
      <c r="J7824" t="s">
        <v>121</v>
      </c>
      <c r="K7824">
        <v>50</v>
      </c>
      <c r="L7824" s="5" t="s">
        <v>15370</v>
      </c>
      <c r="M7824" s="5" t="s">
        <v>54</v>
      </c>
      <c r="N7824">
        <v>3</v>
      </c>
      <c r="O7824" t="s">
        <v>71</v>
      </c>
      <c r="P7824" s="1">
        <v>45772</v>
      </c>
      <c r="Q7824" s="1">
        <v>45790</v>
      </c>
      <c r="R7824">
        <v>2109</v>
      </c>
      <c r="S7824" s="4">
        <v>8.8000000000000007</v>
      </c>
      <c r="T7824" t="s">
        <v>136</v>
      </c>
    </row>
    <row r="7825" spans="1:20" x14ac:dyDescent="0.35">
      <c r="A7825" t="s">
        <v>15371</v>
      </c>
      <c r="B7825" s="5" t="s">
        <v>40</v>
      </c>
      <c r="C7825" s="6">
        <v>88480</v>
      </c>
      <c r="D7825" t="s">
        <v>41</v>
      </c>
      <c r="E7825">
        <v>75208</v>
      </c>
      <c r="F7825" s="5" t="s">
        <v>50</v>
      </c>
      <c r="G7825" s="5" t="s">
        <v>51</v>
      </c>
      <c r="H7825" s="5" t="s">
        <v>43</v>
      </c>
      <c r="I7825" t="s">
        <v>26</v>
      </c>
      <c r="J7825" t="s">
        <v>52</v>
      </c>
      <c r="K7825">
        <v>100</v>
      </c>
      <c r="L7825" s="5" t="s">
        <v>15372</v>
      </c>
      <c r="M7825" s="5" t="s">
        <v>70</v>
      </c>
      <c r="N7825">
        <v>4</v>
      </c>
      <c r="O7825" t="s">
        <v>135</v>
      </c>
      <c r="P7825" s="1">
        <v>45338</v>
      </c>
      <c r="Q7825" s="1">
        <v>45390</v>
      </c>
      <c r="R7825">
        <v>1029</v>
      </c>
      <c r="S7825" s="4">
        <v>9.3000000000000007</v>
      </c>
      <c r="T7825" t="s">
        <v>95</v>
      </c>
    </row>
    <row r="7826" spans="1:20" x14ac:dyDescent="0.35">
      <c r="A7826" t="s">
        <v>15373</v>
      </c>
      <c r="B7826" s="5" t="s">
        <v>28802</v>
      </c>
      <c r="C7826" s="6">
        <v>86607</v>
      </c>
      <c r="D7826" t="s">
        <v>22</v>
      </c>
      <c r="E7826">
        <v>86607</v>
      </c>
      <c r="F7826" s="5" t="s">
        <v>66</v>
      </c>
      <c r="G7826" s="5" t="s">
        <v>24</v>
      </c>
      <c r="H7826" s="5" t="s">
        <v>52</v>
      </c>
      <c r="I7826" t="s">
        <v>44</v>
      </c>
      <c r="J7826" t="s">
        <v>52</v>
      </c>
      <c r="K7826">
        <v>100</v>
      </c>
      <c r="L7826" s="5" t="s">
        <v>15374</v>
      </c>
      <c r="M7826" s="5" t="s">
        <v>54</v>
      </c>
      <c r="N7826">
        <v>7</v>
      </c>
      <c r="O7826" t="s">
        <v>85</v>
      </c>
      <c r="P7826" s="1">
        <v>45406</v>
      </c>
      <c r="Q7826" s="1">
        <v>45424</v>
      </c>
      <c r="R7826">
        <v>2162</v>
      </c>
      <c r="S7826" s="4">
        <v>8.8000000000000007</v>
      </c>
      <c r="T7826" t="s">
        <v>277</v>
      </c>
    </row>
    <row r="7827" spans="1:20" x14ac:dyDescent="0.35">
      <c r="A7827" t="s">
        <v>15375</v>
      </c>
      <c r="B7827" s="5" t="s">
        <v>28802</v>
      </c>
      <c r="C7827" s="6">
        <v>185098</v>
      </c>
      <c r="D7827" t="s">
        <v>41</v>
      </c>
      <c r="E7827">
        <v>157333</v>
      </c>
      <c r="F7827" s="5" t="s">
        <v>23</v>
      </c>
      <c r="G7827" s="5" t="s">
        <v>51</v>
      </c>
      <c r="H7827" s="5" t="s">
        <v>126</v>
      </c>
      <c r="I7827" t="s">
        <v>26</v>
      </c>
      <c r="J7827" t="s">
        <v>126</v>
      </c>
      <c r="K7827">
        <v>50</v>
      </c>
      <c r="L7827" s="5" t="s">
        <v>15376</v>
      </c>
      <c r="M7827" s="5" t="s">
        <v>37</v>
      </c>
      <c r="N7827">
        <v>18</v>
      </c>
      <c r="O7827" t="s">
        <v>78</v>
      </c>
      <c r="P7827" s="1">
        <v>45393</v>
      </c>
      <c r="Q7827" s="1">
        <v>45440</v>
      </c>
      <c r="R7827">
        <v>902</v>
      </c>
      <c r="S7827" s="4">
        <v>5.8</v>
      </c>
      <c r="T7827" t="s">
        <v>79</v>
      </c>
    </row>
    <row r="7828" spans="1:20" x14ac:dyDescent="0.35">
      <c r="A7828" t="s">
        <v>15377</v>
      </c>
      <c r="B7828" s="5" t="s">
        <v>162</v>
      </c>
      <c r="C7828" s="6">
        <v>42629</v>
      </c>
      <c r="D7828" t="s">
        <v>22</v>
      </c>
      <c r="E7828">
        <v>42629</v>
      </c>
      <c r="F7828" s="5" t="s">
        <v>58</v>
      </c>
      <c r="G7828" s="5" t="s">
        <v>59</v>
      </c>
      <c r="H7828" s="5" t="s">
        <v>165</v>
      </c>
      <c r="I7828" t="s">
        <v>44</v>
      </c>
      <c r="J7828" t="s">
        <v>25</v>
      </c>
      <c r="K7828">
        <v>0</v>
      </c>
      <c r="L7828" s="5" t="s">
        <v>15378</v>
      </c>
      <c r="M7828" s="5" t="s">
        <v>37</v>
      </c>
      <c r="N7828">
        <v>0</v>
      </c>
      <c r="O7828" t="s">
        <v>135</v>
      </c>
      <c r="P7828" s="1">
        <v>45479</v>
      </c>
      <c r="Q7828" s="1">
        <v>45494</v>
      </c>
      <c r="R7828">
        <v>1250</v>
      </c>
      <c r="S7828" s="4">
        <v>5.0999999999999996</v>
      </c>
      <c r="T7828" t="s">
        <v>38</v>
      </c>
    </row>
    <row r="7829" spans="1:20" x14ac:dyDescent="0.35">
      <c r="A7829" t="s">
        <v>15379</v>
      </c>
      <c r="B7829" s="5" t="s">
        <v>28802</v>
      </c>
      <c r="C7829" s="6">
        <v>73796</v>
      </c>
      <c r="D7829" t="s">
        <v>41</v>
      </c>
      <c r="E7829">
        <v>62727</v>
      </c>
      <c r="F7829" s="5" t="s">
        <v>58</v>
      </c>
      <c r="G7829" s="5" t="s">
        <v>51</v>
      </c>
      <c r="H7829" s="5" t="s">
        <v>60</v>
      </c>
      <c r="I7829" t="s">
        <v>35</v>
      </c>
      <c r="J7829" t="s">
        <v>60</v>
      </c>
      <c r="K7829">
        <v>100</v>
      </c>
      <c r="L7829" s="5" t="s">
        <v>1840</v>
      </c>
      <c r="M7829" s="5" t="s">
        <v>37</v>
      </c>
      <c r="N7829">
        <v>0</v>
      </c>
      <c r="O7829" t="s">
        <v>88</v>
      </c>
      <c r="P7829" s="1">
        <v>45452</v>
      </c>
      <c r="Q7829" s="1">
        <v>45496</v>
      </c>
      <c r="R7829">
        <v>2437</v>
      </c>
      <c r="S7829" s="4">
        <v>5.8</v>
      </c>
      <c r="T7829" t="s">
        <v>55</v>
      </c>
    </row>
    <row r="7830" spans="1:20" x14ac:dyDescent="0.35">
      <c r="A7830" t="s">
        <v>15380</v>
      </c>
      <c r="B7830" s="5" t="s">
        <v>73</v>
      </c>
      <c r="C7830" s="6">
        <v>145709</v>
      </c>
      <c r="D7830" t="s">
        <v>22</v>
      </c>
      <c r="E7830">
        <v>145709</v>
      </c>
      <c r="F7830" s="5" t="s">
        <v>23</v>
      </c>
      <c r="G7830" s="5" t="s">
        <v>59</v>
      </c>
      <c r="H7830" s="5" t="s">
        <v>101</v>
      </c>
      <c r="I7830" t="s">
        <v>44</v>
      </c>
      <c r="J7830" t="s">
        <v>940</v>
      </c>
      <c r="K7830">
        <v>100</v>
      </c>
      <c r="L7830" s="5" t="s">
        <v>15381</v>
      </c>
      <c r="M7830" s="5" t="s">
        <v>37</v>
      </c>
      <c r="N7830">
        <v>18</v>
      </c>
      <c r="O7830" t="s">
        <v>135</v>
      </c>
      <c r="P7830" s="1">
        <v>45546</v>
      </c>
      <c r="Q7830" s="1">
        <v>45561</v>
      </c>
      <c r="R7830">
        <v>1740</v>
      </c>
      <c r="S7830" s="4">
        <v>7.9</v>
      </c>
      <c r="T7830" t="s">
        <v>30</v>
      </c>
    </row>
    <row r="7831" spans="1:20" x14ac:dyDescent="0.35">
      <c r="A7831" t="s">
        <v>15382</v>
      </c>
      <c r="B7831" s="5" t="s">
        <v>105</v>
      </c>
      <c r="C7831" s="6">
        <v>153383</v>
      </c>
      <c r="D7831" t="s">
        <v>120</v>
      </c>
      <c r="E7831">
        <v>138045</v>
      </c>
      <c r="F7831" s="5" t="s">
        <v>50</v>
      </c>
      <c r="G7831" s="5" t="s">
        <v>59</v>
      </c>
      <c r="H7831" s="5" t="s">
        <v>121</v>
      </c>
      <c r="I7831" t="s">
        <v>26</v>
      </c>
      <c r="J7831" t="s">
        <v>121</v>
      </c>
      <c r="K7831">
        <v>100</v>
      </c>
      <c r="L7831" s="5" t="s">
        <v>7319</v>
      </c>
      <c r="M7831" s="5" t="s">
        <v>28</v>
      </c>
      <c r="N7831">
        <v>4</v>
      </c>
      <c r="O7831" t="s">
        <v>85</v>
      </c>
      <c r="P7831" s="1">
        <v>45343</v>
      </c>
      <c r="Q7831" s="1">
        <v>45359</v>
      </c>
      <c r="R7831">
        <v>686</v>
      </c>
      <c r="S7831" s="4">
        <v>7.6</v>
      </c>
      <c r="T7831" t="s">
        <v>47</v>
      </c>
    </row>
    <row r="7832" spans="1:20" x14ac:dyDescent="0.35">
      <c r="A7832" t="s">
        <v>15383</v>
      </c>
      <c r="B7832" s="5" t="s">
        <v>174</v>
      </c>
      <c r="C7832" s="6">
        <v>138997</v>
      </c>
      <c r="D7832" t="s">
        <v>22</v>
      </c>
      <c r="E7832">
        <v>138997</v>
      </c>
      <c r="F7832" s="5" t="s">
        <v>66</v>
      </c>
      <c r="G7832" s="5" t="s">
        <v>42</v>
      </c>
      <c r="H7832" s="5" t="s">
        <v>191</v>
      </c>
      <c r="I7832" t="s">
        <v>35</v>
      </c>
      <c r="J7832" t="s">
        <v>191</v>
      </c>
      <c r="K7832">
        <v>50</v>
      </c>
      <c r="L7832" s="5" t="s">
        <v>15384</v>
      </c>
      <c r="M7832" s="5" t="s">
        <v>37</v>
      </c>
      <c r="N7832">
        <v>5</v>
      </c>
      <c r="O7832" t="s">
        <v>107</v>
      </c>
      <c r="P7832" s="1">
        <v>45611</v>
      </c>
      <c r="Q7832" s="1">
        <v>45639</v>
      </c>
      <c r="R7832">
        <v>1685</v>
      </c>
      <c r="S7832" s="4">
        <v>6.3</v>
      </c>
      <c r="T7832" t="s">
        <v>243</v>
      </c>
    </row>
    <row r="7833" spans="1:20" x14ac:dyDescent="0.35">
      <c r="A7833" t="s">
        <v>15385</v>
      </c>
      <c r="B7833" s="5" t="s">
        <v>145</v>
      </c>
      <c r="C7833" s="6">
        <v>52674</v>
      </c>
      <c r="D7833" t="s">
        <v>22</v>
      </c>
      <c r="E7833">
        <v>52674</v>
      </c>
      <c r="F7833" s="5" t="s">
        <v>58</v>
      </c>
      <c r="G7833" s="5" t="s">
        <v>42</v>
      </c>
      <c r="H7833" s="5" t="s">
        <v>191</v>
      </c>
      <c r="I7833" t="s">
        <v>44</v>
      </c>
      <c r="J7833" t="s">
        <v>304</v>
      </c>
      <c r="K7833">
        <v>50</v>
      </c>
      <c r="L7833" s="5" t="s">
        <v>15386</v>
      </c>
      <c r="M7833" s="5" t="s">
        <v>70</v>
      </c>
      <c r="N7833">
        <v>0</v>
      </c>
      <c r="O7833" t="s">
        <v>78</v>
      </c>
      <c r="P7833" s="1">
        <v>45303</v>
      </c>
      <c r="Q7833" s="1">
        <v>45330</v>
      </c>
      <c r="R7833">
        <v>1383</v>
      </c>
      <c r="S7833" s="4">
        <v>7.3</v>
      </c>
      <c r="T7833" t="s">
        <v>38</v>
      </c>
    </row>
    <row r="7834" spans="1:20" x14ac:dyDescent="0.35">
      <c r="A7834" t="s">
        <v>15387</v>
      </c>
      <c r="B7834" s="5" t="s">
        <v>217</v>
      </c>
      <c r="C7834" s="6">
        <v>46073</v>
      </c>
      <c r="D7834" t="s">
        <v>22</v>
      </c>
      <c r="E7834">
        <v>46073</v>
      </c>
      <c r="F7834" s="5" t="s">
        <v>58</v>
      </c>
      <c r="G7834" s="5" t="s">
        <v>24</v>
      </c>
      <c r="H7834" s="5" t="s">
        <v>25</v>
      </c>
      <c r="I7834" t="s">
        <v>44</v>
      </c>
      <c r="J7834" t="s">
        <v>60</v>
      </c>
      <c r="K7834">
        <v>0</v>
      </c>
      <c r="L7834" s="5" t="s">
        <v>15388</v>
      </c>
      <c r="M7834" s="5" t="s">
        <v>37</v>
      </c>
      <c r="N7834">
        <v>0</v>
      </c>
      <c r="O7834" t="s">
        <v>172</v>
      </c>
      <c r="P7834" s="1">
        <v>45405</v>
      </c>
      <c r="Q7834" s="1">
        <v>45472</v>
      </c>
      <c r="R7834">
        <v>1299</v>
      </c>
      <c r="S7834" s="4">
        <v>5.0999999999999996</v>
      </c>
      <c r="T7834" t="s">
        <v>63</v>
      </c>
    </row>
    <row r="7835" spans="1:20" x14ac:dyDescent="0.35">
      <c r="A7835" t="s">
        <v>15389</v>
      </c>
      <c r="B7835" s="5" t="s">
        <v>28802</v>
      </c>
      <c r="C7835" s="6">
        <v>143115</v>
      </c>
      <c r="D7835" t="s">
        <v>41</v>
      </c>
      <c r="E7835">
        <v>121648</v>
      </c>
      <c r="F7835" s="5" t="s">
        <v>66</v>
      </c>
      <c r="G7835" s="5" t="s">
        <v>59</v>
      </c>
      <c r="H7835" s="5" t="s">
        <v>151</v>
      </c>
      <c r="I7835" t="s">
        <v>26</v>
      </c>
      <c r="J7835" t="s">
        <v>151</v>
      </c>
      <c r="K7835">
        <v>50</v>
      </c>
      <c r="L7835" s="5" t="s">
        <v>15390</v>
      </c>
      <c r="M7835" s="5" t="s">
        <v>28</v>
      </c>
      <c r="N7835">
        <v>9</v>
      </c>
      <c r="O7835" t="s">
        <v>167</v>
      </c>
      <c r="P7835" s="1">
        <v>45469</v>
      </c>
      <c r="Q7835" s="1">
        <v>45524</v>
      </c>
      <c r="R7835">
        <v>1232</v>
      </c>
      <c r="S7835" s="4">
        <v>9.1</v>
      </c>
      <c r="T7835" t="s">
        <v>210</v>
      </c>
    </row>
    <row r="7836" spans="1:20" x14ac:dyDescent="0.35">
      <c r="A7836" t="s">
        <v>15391</v>
      </c>
      <c r="B7836" s="5" t="s">
        <v>91</v>
      </c>
      <c r="C7836" s="6">
        <v>133093</v>
      </c>
      <c r="D7836" t="s">
        <v>41</v>
      </c>
      <c r="E7836">
        <v>113129</v>
      </c>
      <c r="F7836" s="5" t="s">
        <v>23</v>
      </c>
      <c r="G7836" s="5" t="s">
        <v>42</v>
      </c>
      <c r="H7836" s="5" t="s">
        <v>151</v>
      </c>
      <c r="I7836" t="s">
        <v>44</v>
      </c>
      <c r="J7836" t="s">
        <v>151</v>
      </c>
      <c r="K7836">
        <v>100</v>
      </c>
      <c r="L7836" s="5" t="s">
        <v>15392</v>
      </c>
      <c r="M7836" s="5" t="s">
        <v>54</v>
      </c>
      <c r="N7836">
        <v>11</v>
      </c>
      <c r="O7836" t="s">
        <v>147</v>
      </c>
      <c r="P7836" s="1">
        <v>45498</v>
      </c>
      <c r="Q7836" s="1">
        <v>45544</v>
      </c>
      <c r="R7836">
        <v>1717</v>
      </c>
      <c r="S7836" s="4">
        <v>5.9</v>
      </c>
      <c r="T7836" t="s">
        <v>136</v>
      </c>
    </row>
    <row r="7837" spans="1:20" x14ac:dyDescent="0.35">
      <c r="A7837" t="s">
        <v>15393</v>
      </c>
      <c r="B7837" s="5" t="s">
        <v>179</v>
      </c>
      <c r="C7837" s="6">
        <v>99958</v>
      </c>
      <c r="D7837" t="s">
        <v>22</v>
      </c>
      <c r="E7837">
        <v>99958</v>
      </c>
      <c r="F7837" s="5" t="s">
        <v>50</v>
      </c>
      <c r="G7837" s="5" t="s">
        <v>42</v>
      </c>
      <c r="H7837" s="5" t="s">
        <v>25</v>
      </c>
      <c r="I7837" t="s">
        <v>26</v>
      </c>
      <c r="J7837" t="s">
        <v>768</v>
      </c>
      <c r="K7837">
        <v>50</v>
      </c>
      <c r="L7837" s="5" t="s">
        <v>15394</v>
      </c>
      <c r="M7837" s="5" t="s">
        <v>28</v>
      </c>
      <c r="N7837">
        <v>2</v>
      </c>
      <c r="O7837" t="s">
        <v>167</v>
      </c>
      <c r="P7837" s="1">
        <v>45585</v>
      </c>
      <c r="Q7837" s="1">
        <v>45610</v>
      </c>
      <c r="R7837">
        <v>655</v>
      </c>
      <c r="S7837" s="4">
        <v>5.9</v>
      </c>
      <c r="T7837" t="s">
        <v>108</v>
      </c>
    </row>
    <row r="7838" spans="1:20" x14ac:dyDescent="0.35">
      <c r="A7838" t="s">
        <v>15395</v>
      </c>
      <c r="B7838" s="5" t="s">
        <v>73</v>
      </c>
      <c r="C7838" s="6">
        <v>100906</v>
      </c>
      <c r="D7838" t="s">
        <v>33</v>
      </c>
      <c r="E7838">
        <v>11099660</v>
      </c>
      <c r="F7838" s="5" t="s">
        <v>50</v>
      </c>
      <c r="G7838" s="5" t="s">
        <v>24</v>
      </c>
      <c r="H7838" s="5" t="s">
        <v>34</v>
      </c>
      <c r="I7838" t="s">
        <v>26</v>
      </c>
      <c r="J7838" t="s">
        <v>1192</v>
      </c>
      <c r="K7838">
        <v>0</v>
      </c>
      <c r="L7838" s="5" t="s">
        <v>9650</v>
      </c>
      <c r="M7838" s="5" t="s">
        <v>28</v>
      </c>
      <c r="N7838">
        <v>3</v>
      </c>
      <c r="O7838" t="s">
        <v>62</v>
      </c>
      <c r="P7838" s="1">
        <v>45619</v>
      </c>
      <c r="Q7838" s="1">
        <v>45665</v>
      </c>
      <c r="R7838">
        <v>1322</v>
      </c>
      <c r="S7838" s="4">
        <v>9.6</v>
      </c>
      <c r="T7838" t="s">
        <v>95</v>
      </c>
    </row>
    <row r="7839" spans="1:20" x14ac:dyDescent="0.35">
      <c r="A7839" t="s">
        <v>15396</v>
      </c>
      <c r="B7839" s="5" t="s">
        <v>105</v>
      </c>
      <c r="C7839" s="6">
        <v>73621</v>
      </c>
      <c r="D7839" t="s">
        <v>22</v>
      </c>
      <c r="E7839">
        <v>73621</v>
      </c>
      <c r="F7839" s="5" t="s">
        <v>58</v>
      </c>
      <c r="G7839" s="5" t="s">
        <v>24</v>
      </c>
      <c r="H7839" s="5" t="s">
        <v>129</v>
      </c>
      <c r="I7839" t="s">
        <v>35</v>
      </c>
      <c r="J7839" t="s">
        <v>129</v>
      </c>
      <c r="K7839">
        <v>0</v>
      </c>
      <c r="L7839" s="5" t="s">
        <v>15397</v>
      </c>
      <c r="M7839" s="5" t="s">
        <v>70</v>
      </c>
      <c r="N7839">
        <v>0</v>
      </c>
      <c r="O7839" t="s">
        <v>62</v>
      </c>
      <c r="P7839" s="1">
        <v>45640</v>
      </c>
      <c r="Q7839" s="1">
        <v>45676</v>
      </c>
      <c r="R7839">
        <v>1999</v>
      </c>
      <c r="S7839" s="4">
        <v>7.3</v>
      </c>
      <c r="T7839" t="s">
        <v>95</v>
      </c>
    </row>
    <row r="7840" spans="1:20" x14ac:dyDescent="0.35">
      <c r="A7840" t="s">
        <v>15398</v>
      </c>
      <c r="B7840" s="5" t="s">
        <v>145</v>
      </c>
      <c r="C7840" s="6">
        <v>131785</v>
      </c>
      <c r="D7840" t="s">
        <v>81</v>
      </c>
      <c r="E7840">
        <v>177910</v>
      </c>
      <c r="F7840" s="5" t="s">
        <v>66</v>
      </c>
      <c r="G7840" s="5" t="s">
        <v>42</v>
      </c>
      <c r="H7840" s="5" t="s">
        <v>82</v>
      </c>
      <c r="I7840" t="s">
        <v>26</v>
      </c>
      <c r="J7840" t="s">
        <v>940</v>
      </c>
      <c r="K7840">
        <v>0</v>
      </c>
      <c r="L7840" s="5" t="s">
        <v>15399</v>
      </c>
      <c r="M7840" s="5" t="s">
        <v>70</v>
      </c>
      <c r="N7840">
        <v>5</v>
      </c>
      <c r="O7840" t="s">
        <v>141</v>
      </c>
      <c r="P7840" s="1">
        <v>45691</v>
      </c>
      <c r="Q7840" s="1">
        <v>45705</v>
      </c>
      <c r="R7840">
        <v>785</v>
      </c>
      <c r="S7840" s="4">
        <v>5.8</v>
      </c>
      <c r="T7840" t="s">
        <v>118</v>
      </c>
    </row>
    <row r="7841" spans="1:20" x14ac:dyDescent="0.35">
      <c r="A7841" t="s">
        <v>15400</v>
      </c>
      <c r="B7841" s="5" t="s">
        <v>217</v>
      </c>
      <c r="C7841" s="6">
        <v>302166</v>
      </c>
      <c r="D7841" t="s">
        <v>22</v>
      </c>
      <c r="E7841">
        <v>302166</v>
      </c>
      <c r="F7841" s="5" t="s">
        <v>23</v>
      </c>
      <c r="G7841" s="5" t="s">
        <v>59</v>
      </c>
      <c r="H7841" s="5" t="s">
        <v>101</v>
      </c>
      <c r="I7841" t="s">
        <v>35</v>
      </c>
      <c r="J7841" t="s">
        <v>101</v>
      </c>
      <c r="K7841">
        <v>100</v>
      </c>
      <c r="L7841" s="5" t="s">
        <v>15401</v>
      </c>
      <c r="M7841" s="5" t="s">
        <v>54</v>
      </c>
      <c r="N7841">
        <v>15</v>
      </c>
      <c r="O7841" t="s">
        <v>85</v>
      </c>
      <c r="P7841" s="1">
        <v>45428</v>
      </c>
      <c r="Q7841" s="1">
        <v>45479</v>
      </c>
      <c r="R7841">
        <v>1539</v>
      </c>
      <c r="S7841" s="4">
        <v>8.4</v>
      </c>
      <c r="T7841" t="s">
        <v>55</v>
      </c>
    </row>
    <row r="7842" spans="1:20" x14ac:dyDescent="0.35">
      <c r="A7842" t="s">
        <v>15402</v>
      </c>
      <c r="B7842" s="5" t="s">
        <v>162</v>
      </c>
      <c r="C7842" s="6">
        <v>230443</v>
      </c>
      <c r="D7842" t="s">
        <v>22</v>
      </c>
      <c r="E7842">
        <v>230443</v>
      </c>
      <c r="F7842" s="5" t="s">
        <v>23</v>
      </c>
      <c r="G7842" s="5" t="s">
        <v>42</v>
      </c>
      <c r="H7842" s="5" t="s">
        <v>101</v>
      </c>
      <c r="I7842" t="s">
        <v>35</v>
      </c>
      <c r="J7842" t="s">
        <v>101</v>
      </c>
      <c r="K7842">
        <v>50</v>
      </c>
      <c r="L7842" s="5" t="s">
        <v>15403</v>
      </c>
      <c r="M7842" s="5" t="s">
        <v>28</v>
      </c>
      <c r="N7842">
        <v>11</v>
      </c>
      <c r="O7842" t="s">
        <v>78</v>
      </c>
      <c r="P7842" s="1">
        <v>45436</v>
      </c>
      <c r="Q7842" s="1">
        <v>45457</v>
      </c>
      <c r="R7842">
        <v>589</v>
      </c>
      <c r="S7842" s="4">
        <v>7.7</v>
      </c>
      <c r="T7842" t="s">
        <v>277</v>
      </c>
    </row>
    <row r="7843" spans="1:20" x14ac:dyDescent="0.35">
      <c r="A7843" t="s">
        <v>15404</v>
      </c>
      <c r="B7843" s="5" t="s">
        <v>91</v>
      </c>
      <c r="C7843" s="6">
        <v>52678</v>
      </c>
      <c r="D7843" t="s">
        <v>22</v>
      </c>
      <c r="E7843">
        <v>52678</v>
      </c>
      <c r="F7843" s="5" t="s">
        <v>58</v>
      </c>
      <c r="G7843" s="5" t="s">
        <v>24</v>
      </c>
      <c r="H7843" s="5" t="s">
        <v>25</v>
      </c>
      <c r="I7843" t="s">
        <v>44</v>
      </c>
      <c r="J7843" t="s">
        <v>768</v>
      </c>
      <c r="K7843">
        <v>0</v>
      </c>
      <c r="L7843" s="5" t="s">
        <v>15405</v>
      </c>
      <c r="M7843" s="5" t="s">
        <v>70</v>
      </c>
      <c r="N7843">
        <v>0</v>
      </c>
      <c r="O7843" t="s">
        <v>71</v>
      </c>
      <c r="P7843" s="1">
        <v>45697</v>
      </c>
      <c r="Q7843" s="1">
        <v>45768</v>
      </c>
      <c r="R7843">
        <v>2097</v>
      </c>
      <c r="S7843" s="4">
        <v>8.8000000000000007</v>
      </c>
      <c r="T7843" t="s">
        <v>89</v>
      </c>
    </row>
    <row r="7844" spans="1:20" x14ac:dyDescent="0.35">
      <c r="A7844" t="s">
        <v>15406</v>
      </c>
      <c r="B7844" s="5" t="s">
        <v>21</v>
      </c>
      <c r="C7844" s="6">
        <v>219188</v>
      </c>
      <c r="D7844" t="s">
        <v>120</v>
      </c>
      <c r="E7844">
        <v>197269</v>
      </c>
      <c r="F7844" s="5" t="s">
        <v>23</v>
      </c>
      <c r="G7844" s="5" t="s">
        <v>24</v>
      </c>
      <c r="H7844" s="5" t="s">
        <v>121</v>
      </c>
      <c r="I7844" t="s">
        <v>26</v>
      </c>
      <c r="J7844" t="s">
        <v>121</v>
      </c>
      <c r="K7844">
        <v>0</v>
      </c>
      <c r="L7844" s="5" t="s">
        <v>15407</v>
      </c>
      <c r="M7844" s="5" t="s">
        <v>28</v>
      </c>
      <c r="N7844">
        <v>19</v>
      </c>
      <c r="O7844" t="s">
        <v>88</v>
      </c>
      <c r="P7844" s="1">
        <v>45478</v>
      </c>
      <c r="Q7844" s="1">
        <v>45512</v>
      </c>
      <c r="R7844">
        <v>1009</v>
      </c>
      <c r="S7844" s="4">
        <v>8.1999999999999993</v>
      </c>
      <c r="T7844" t="s">
        <v>210</v>
      </c>
    </row>
    <row r="7845" spans="1:20" x14ac:dyDescent="0.35">
      <c r="A7845" t="s">
        <v>15408</v>
      </c>
      <c r="B7845" s="5" t="s">
        <v>162</v>
      </c>
      <c r="C7845" s="6">
        <v>63772</v>
      </c>
      <c r="D7845" t="s">
        <v>22</v>
      </c>
      <c r="E7845">
        <v>63772</v>
      </c>
      <c r="F7845" s="5" t="s">
        <v>66</v>
      </c>
      <c r="G7845" s="5" t="s">
        <v>24</v>
      </c>
      <c r="H7845" s="5" t="s">
        <v>157</v>
      </c>
      <c r="I7845" t="s">
        <v>26</v>
      </c>
      <c r="J7845" t="s">
        <v>157</v>
      </c>
      <c r="K7845">
        <v>0</v>
      </c>
      <c r="L7845" s="5" t="s">
        <v>15409</v>
      </c>
      <c r="M7845" s="5" t="s">
        <v>54</v>
      </c>
      <c r="N7845">
        <v>8</v>
      </c>
      <c r="O7845" t="s">
        <v>167</v>
      </c>
      <c r="P7845" s="1">
        <v>45589</v>
      </c>
      <c r="Q7845" s="1">
        <v>45640</v>
      </c>
      <c r="R7845">
        <v>1928</v>
      </c>
      <c r="S7845" s="4">
        <v>8.1999999999999993</v>
      </c>
      <c r="T7845" t="s">
        <v>63</v>
      </c>
    </row>
    <row r="7846" spans="1:20" x14ac:dyDescent="0.35">
      <c r="A7846" t="s">
        <v>15410</v>
      </c>
      <c r="B7846" s="5" t="s">
        <v>217</v>
      </c>
      <c r="C7846" s="6">
        <v>63461</v>
      </c>
      <c r="D7846" t="s">
        <v>41</v>
      </c>
      <c r="E7846">
        <v>53942</v>
      </c>
      <c r="F7846" s="5" t="s">
        <v>50</v>
      </c>
      <c r="G7846" s="5" t="s">
        <v>59</v>
      </c>
      <c r="H7846" s="5" t="s">
        <v>151</v>
      </c>
      <c r="I7846" t="s">
        <v>44</v>
      </c>
      <c r="J7846" t="s">
        <v>151</v>
      </c>
      <c r="K7846">
        <v>50</v>
      </c>
      <c r="L7846" s="5" t="s">
        <v>6837</v>
      </c>
      <c r="M7846" s="5" t="s">
        <v>37</v>
      </c>
      <c r="N7846">
        <v>2</v>
      </c>
      <c r="O7846" t="s">
        <v>107</v>
      </c>
      <c r="P7846" s="1">
        <v>45669</v>
      </c>
      <c r="Q7846" s="1">
        <v>45741</v>
      </c>
      <c r="R7846">
        <v>1638</v>
      </c>
      <c r="S7846" s="4">
        <v>7.5</v>
      </c>
      <c r="T7846" t="s">
        <v>153</v>
      </c>
    </row>
    <row r="7847" spans="1:20" x14ac:dyDescent="0.35">
      <c r="A7847" t="s">
        <v>15411</v>
      </c>
      <c r="B7847" s="5" t="s">
        <v>73</v>
      </c>
      <c r="C7847" s="6">
        <v>125077</v>
      </c>
      <c r="D7847" t="s">
        <v>22</v>
      </c>
      <c r="E7847">
        <v>125077</v>
      </c>
      <c r="F7847" s="5" t="s">
        <v>50</v>
      </c>
      <c r="G7847" s="5" t="s">
        <v>24</v>
      </c>
      <c r="H7847" s="5" t="s">
        <v>68</v>
      </c>
      <c r="I7847" t="s">
        <v>35</v>
      </c>
      <c r="J7847" t="s">
        <v>68</v>
      </c>
      <c r="K7847">
        <v>100</v>
      </c>
      <c r="L7847" s="5" t="s">
        <v>15412</v>
      </c>
      <c r="M7847" s="5" t="s">
        <v>54</v>
      </c>
      <c r="N7847">
        <v>4</v>
      </c>
      <c r="O7847" t="s">
        <v>46</v>
      </c>
      <c r="P7847" s="1">
        <v>45337</v>
      </c>
      <c r="Q7847" s="1">
        <v>45388</v>
      </c>
      <c r="R7847">
        <v>1340</v>
      </c>
      <c r="S7847" s="4">
        <v>7.5</v>
      </c>
      <c r="T7847" t="s">
        <v>38</v>
      </c>
    </row>
    <row r="7848" spans="1:20" x14ac:dyDescent="0.35">
      <c r="A7848" t="s">
        <v>15413</v>
      </c>
      <c r="B7848" s="5" t="s">
        <v>49</v>
      </c>
      <c r="C7848" s="6">
        <v>157223</v>
      </c>
      <c r="D7848" t="s">
        <v>41</v>
      </c>
      <c r="E7848">
        <v>133640</v>
      </c>
      <c r="F7848" s="5" t="s">
        <v>66</v>
      </c>
      <c r="G7848" s="5" t="s">
        <v>51</v>
      </c>
      <c r="H7848" s="5" t="s">
        <v>126</v>
      </c>
      <c r="I7848" t="s">
        <v>35</v>
      </c>
      <c r="J7848" t="s">
        <v>126</v>
      </c>
      <c r="K7848">
        <v>0</v>
      </c>
      <c r="L7848" s="5" t="s">
        <v>15414</v>
      </c>
      <c r="M7848" s="5" t="s">
        <v>70</v>
      </c>
      <c r="N7848">
        <v>7</v>
      </c>
      <c r="O7848" t="s">
        <v>172</v>
      </c>
      <c r="P7848" s="1">
        <v>45375</v>
      </c>
      <c r="Q7848" s="1">
        <v>45394</v>
      </c>
      <c r="R7848">
        <v>1193</v>
      </c>
      <c r="S7848" s="4">
        <v>6.3</v>
      </c>
      <c r="T7848" t="s">
        <v>79</v>
      </c>
    </row>
    <row r="7849" spans="1:20" x14ac:dyDescent="0.35">
      <c r="A7849" t="s">
        <v>15415</v>
      </c>
      <c r="B7849" s="5" t="s">
        <v>21</v>
      </c>
      <c r="C7849" s="6">
        <v>216895</v>
      </c>
      <c r="D7849" t="s">
        <v>41</v>
      </c>
      <c r="E7849">
        <v>184361</v>
      </c>
      <c r="F7849" s="5" t="s">
        <v>23</v>
      </c>
      <c r="G7849" s="5" t="s">
        <v>42</v>
      </c>
      <c r="H7849" s="5" t="s">
        <v>126</v>
      </c>
      <c r="I7849" t="s">
        <v>35</v>
      </c>
      <c r="J7849" t="s">
        <v>116</v>
      </c>
      <c r="K7849">
        <v>100</v>
      </c>
      <c r="L7849" s="5" t="s">
        <v>15416</v>
      </c>
      <c r="M7849" s="5" t="s">
        <v>37</v>
      </c>
      <c r="N7849">
        <v>19</v>
      </c>
      <c r="O7849" t="s">
        <v>46</v>
      </c>
      <c r="P7849" s="1">
        <v>45330</v>
      </c>
      <c r="Q7849" s="1">
        <v>45349</v>
      </c>
      <c r="R7849">
        <v>1605</v>
      </c>
      <c r="S7849" s="4">
        <v>9</v>
      </c>
      <c r="T7849" t="s">
        <v>63</v>
      </c>
    </row>
    <row r="7850" spans="1:20" x14ac:dyDescent="0.35">
      <c r="A7850" t="s">
        <v>15417</v>
      </c>
      <c r="B7850" s="5" t="s">
        <v>28802</v>
      </c>
      <c r="C7850" s="6">
        <v>133507</v>
      </c>
      <c r="D7850" t="s">
        <v>22</v>
      </c>
      <c r="E7850">
        <v>133507</v>
      </c>
      <c r="F7850" s="5" t="s">
        <v>66</v>
      </c>
      <c r="G7850" s="5" t="s">
        <v>59</v>
      </c>
      <c r="H7850" s="5" t="s">
        <v>25</v>
      </c>
      <c r="I7850" t="s">
        <v>44</v>
      </c>
      <c r="J7850" t="s">
        <v>83</v>
      </c>
      <c r="K7850">
        <v>50</v>
      </c>
      <c r="L7850" s="5" t="s">
        <v>15418</v>
      </c>
      <c r="M7850" s="5" t="s">
        <v>70</v>
      </c>
      <c r="N7850">
        <v>5</v>
      </c>
      <c r="O7850" t="s">
        <v>62</v>
      </c>
      <c r="P7850" s="1">
        <v>45350</v>
      </c>
      <c r="Q7850" s="1">
        <v>45411</v>
      </c>
      <c r="R7850">
        <v>1863</v>
      </c>
      <c r="S7850" s="4">
        <v>6.8</v>
      </c>
      <c r="T7850" t="s">
        <v>63</v>
      </c>
    </row>
    <row r="7851" spans="1:20" x14ac:dyDescent="0.35">
      <c r="A7851" t="s">
        <v>15419</v>
      </c>
      <c r="B7851" s="5" t="s">
        <v>40</v>
      </c>
      <c r="C7851" s="6">
        <v>207722</v>
      </c>
      <c r="D7851" t="s">
        <v>22</v>
      </c>
      <c r="E7851">
        <v>207722</v>
      </c>
      <c r="F7851" s="5" t="s">
        <v>23</v>
      </c>
      <c r="G7851" s="5" t="s">
        <v>51</v>
      </c>
      <c r="H7851" s="5" t="s">
        <v>165</v>
      </c>
      <c r="I7851" t="s">
        <v>35</v>
      </c>
      <c r="J7851" t="s">
        <v>165</v>
      </c>
      <c r="K7851">
        <v>100</v>
      </c>
      <c r="L7851" s="5" t="s">
        <v>15420</v>
      </c>
      <c r="M7851" s="5" t="s">
        <v>37</v>
      </c>
      <c r="N7851">
        <v>17</v>
      </c>
      <c r="O7851" t="s">
        <v>147</v>
      </c>
      <c r="P7851" s="1">
        <v>45512</v>
      </c>
      <c r="Q7851" s="1">
        <v>45555</v>
      </c>
      <c r="R7851">
        <v>1585</v>
      </c>
      <c r="S7851" s="4">
        <v>8.9</v>
      </c>
      <c r="T7851" t="s">
        <v>89</v>
      </c>
    </row>
    <row r="7852" spans="1:20" x14ac:dyDescent="0.35">
      <c r="A7852" t="s">
        <v>15421</v>
      </c>
      <c r="B7852" s="5" t="s">
        <v>91</v>
      </c>
      <c r="C7852" s="6">
        <v>91743</v>
      </c>
      <c r="D7852" t="s">
        <v>41</v>
      </c>
      <c r="E7852">
        <v>77982</v>
      </c>
      <c r="F7852" s="5" t="s">
        <v>50</v>
      </c>
      <c r="G7852" s="5" t="s">
        <v>42</v>
      </c>
      <c r="H7852" s="5" t="s">
        <v>126</v>
      </c>
      <c r="I7852" t="s">
        <v>35</v>
      </c>
      <c r="J7852" t="s">
        <v>126</v>
      </c>
      <c r="K7852">
        <v>50</v>
      </c>
      <c r="L7852" s="5" t="s">
        <v>15422</v>
      </c>
      <c r="M7852" s="5" t="s">
        <v>28</v>
      </c>
      <c r="N7852">
        <v>2</v>
      </c>
      <c r="O7852" t="s">
        <v>167</v>
      </c>
      <c r="P7852" s="1">
        <v>45489</v>
      </c>
      <c r="Q7852" s="1">
        <v>45554</v>
      </c>
      <c r="R7852">
        <v>1685</v>
      </c>
      <c r="S7852" s="4">
        <v>7</v>
      </c>
      <c r="T7852" t="s">
        <v>79</v>
      </c>
    </row>
    <row r="7853" spans="1:20" x14ac:dyDescent="0.35">
      <c r="A7853" t="s">
        <v>15423</v>
      </c>
      <c r="B7853" s="5" t="s">
        <v>145</v>
      </c>
      <c r="C7853" s="6">
        <v>87600</v>
      </c>
      <c r="D7853" t="s">
        <v>22</v>
      </c>
      <c r="E7853">
        <v>87600</v>
      </c>
      <c r="F7853" s="5" t="s">
        <v>50</v>
      </c>
      <c r="G7853" s="5" t="s">
        <v>59</v>
      </c>
      <c r="H7853" s="5" t="s">
        <v>97</v>
      </c>
      <c r="I7853" t="s">
        <v>44</v>
      </c>
      <c r="J7853" t="s">
        <v>97</v>
      </c>
      <c r="K7853">
        <v>100</v>
      </c>
      <c r="L7853" s="5" t="s">
        <v>15424</v>
      </c>
      <c r="M7853" s="5" t="s">
        <v>54</v>
      </c>
      <c r="N7853">
        <v>2</v>
      </c>
      <c r="O7853" t="s">
        <v>131</v>
      </c>
      <c r="P7853" s="1">
        <v>45706</v>
      </c>
      <c r="Q7853" s="1">
        <v>45723</v>
      </c>
      <c r="R7853">
        <v>881</v>
      </c>
      <c r="S7853" s="4">
        <v>6.5</v>
      </c>
      <c r="T7853" t="s">
        <v>38</v>
      </c>
    </row>
    <row r="7854" spans="1:20" x14ac:dyDescent="0.35">
      <c r="A7854" t="s">
        <v>15425</v>
      </c>
      <c r="B7854" s="5" t="s">
        <v>28799</v>
      </c>
      <c r="C7854" s="6">
        <v>78893</v>
      </c>
      <c r="D7854" t="s">
        <v>22</v>
      </c>
      <c r="E7854">
        <v>78893</v>
      </c>
      <c r="F7854" s="5" t="s">
        <v>50</v>
      </c>
      <c r="G7854" s="5" t="s">
        <v>24</v>
      </c>
      <c r="H7854" s="5" t="s">
        <v>165</v>
      </c>
      <c r="I7854" t="s">
        <v>26</v>
      </c>
      <c r="J7854" t="s">
        <v>191</v>
      </c>
      <c r="K7854">
        <v>50</v>
      </c>
      <c r="L7854" s="5" t="s">
        <v>15426</v>
      </c>
      <c r="M7854" s="5" t="s">
        <v>54</v>
      </c>
      <c r="N7854">
        <v>4</v>
      </c>
      <c r="O7854" t="s">
        <v>112</v>
      </c>
      <c r="P7854" s="1">
        <v>45554</v>
      </c>
      <c r="Q7854" s="1">
        <v>45594</v>
      </c>
      <c r="R7854">
        <v>1284</v>
      </c>
      <c r="S7854" s="4">
        <v>9.5</v>
      </c>
      <c r="T7854" t="s">
        <v>103</v>
      </c>
    </row>
    <row r="7855" spans="1:20" x14ac:dyDescent="0.35">
      <c r="A7855" t="s">
        <v>15427</v>
      </c>
      <c r="B7855" s="5" t="s">
        <v>28802</v>
      </c>
      <c r="C7855" s="6">
        <v>139691</v>
      </c>
      <c r="D7855" t="s">
        <v>22</v>
      </c>
      <c r="E7855">
        <v>139691</v>
      </c>
      <c r="F7855" s="5" t="s">
        <v>23</v>
      </c>
      <c r="G7855" s="5" t="s">
        <v>24</v>
      </c>
      <c r="H7855" s="5" t="s">
        <v>191</v>
      </c>
      <c r="I7855" t="s">
        <v>44</v>
      </c>
      <c r="J7855" t="s">
        <v>191</v>
      </c>
      <c r="K7855">
        <v>100</v>
      </c>
      <c r="L7855" s="5" t="s">
        <v>15428</v>
      </c>
      <c r="M7855" s="5" t="s">
        <v>70</v>
      </c>
      <c r="N7855">
        <v>15</v>
      </c>
      <c r="O7855" t="s">
        <v>147</v>
      </c>
      <c r="P7855" s="1">
        <v>45589</v>
      </c>
      <c r="Q7855" s="1">
        <v>45609</v>
      </c>
      <c r="R7855">
        <v>800</v>
      </c>
      <c r="S7855" s="4">
        <v>6.9</v>
      </c>
      <c r="T7855" t="s">
        <v>47</v>
      </c>
    </row>
    <row r="7856" spans="1:20" x14ac:dyDescent="0.35">
      <c r="A7856" t="s">
        <v>15429</v>
      </c>
      <c r="B7856" s="5" t="s">
        <v>105</v>
      </c>
      <c r="C7856" s="6">
        <v>71086</v>
      </c>
      <c r="D7856" t="s">
        <v>22</v>
      </c>
      <c r="E7856">
        <v>71086</v>
      </c>
      <c r="F7856" s="5" t="s">
        <v>50</v>
      </c>
      <c r="G7856" s="5" t="s">
        <v>51</v>
      </c>
      <c r="H7856" s="5" t="s">
        <v>52</v>
      </c>
      <c r="I7856" t="s">
        <v>44</v>
      </c>
      <c r="J7856" t="s">
        <v>52</v>
      </c>
      <c r="K7856">
        <v>0</v>
      </c>
      <c r="L7856" s="5" t="s">
        <v>15430</v>
      </c>
      <c r="M7856" s="5" t="s">
        <v>28</v>
      </c>
      <c r="N7856">
        <v>2</v>
      </c>
      <c r="O7856" t="s">
        <v>107</v>
      </c>
      <c r="P7856" s="1">
        <v>45759</v>
      </c>
      <c r="Q7856" s="1">
        <v>45815</v>
      </c>
      <c r="R7856">
        <v>2412</v>
      </c>
      <c r="S7856" s="4">
        <v>6.7</v>
      </c>
      <c r="T7856" t="s">
        <v>30</v>
      </c>
    </row>
    <row r="7857" spans="1:20" x14ac:dyDescent="0.35">
      <c r="A7857" t="s">
        <v>15431</v>
      </c>
      <c r="B7857" s="5" t="s">
        <v>73</v>
      </c>
      <c r="C7857" s="6">
        <v>38307</v>
      </c>
      <c r="D7857" t="s">
        <v>22</v>
      </c>
      <c r="E7857">
        <v>38307</v>
      </c>
      <c r="F7857" s="5" t="s">
        <v>66</v>
      </c>
      <c r="G7857" s="5" t="s">
        <v>51</v>
      </c>
      <c r="H7857" s="5" t="s">
        <v>116</v>
      </c>
      <c r="I7857" t="s">
        <v>26</v>
      </c>
      <c r="J7857" t="s">
        <v>116</v>
      </c>
      <c r="K7857">
        <v>50</v>
      </c>
      <c r="L7857" s="5" t="s">
        <v>15432</v>
      </c>
      <c r="M7857" s="5" t="s">
        <v>70</v>
      </c>
      <c r="N7857">
        <v>7</v>
      </c>
      <c r="O7857" t="s">
        <v>131</v>
      </c>
      <c r="P7857" s="1">
        <v>45517</v>
      </c>
      <c r="Q7857" s="1">
        <v>45578</v>
      </c>
      <c r="R7857">
        <v>1489</v>
      </c>
      <c r="S7857" s="4">
        <v>5.8</v>
      </c>
      <c r="T7857" t="s">
        <v>79</v>
      </c>
    </row>
    <row r="7858" spans="1:20" x14ac:dyDescent="0.35">
      <c r="A7858" t="s">
        <v>15433</v>
      </c>
      <c r="B7858" s="5" t="s">
        <v>105</v>
      </c>
      <c r="C7858" s="6">
        <v>236250</v>
      </c>
      <c r="D7858" t="s">
        <v>22</v>
      </c>
      <c r="E7858">
        <v>236250</v>
      </c>
      <c r="F7858" s="5" t="s">
        <v>23</v>
      </c>
      <c r="G7858" s="5" t="s">
        <v>59</v>
      </c>
      <c r="H7858" s="5" t="s">
        <v>68</v>
      </c>
      <c r="I7858" t="s">
        <v>35</v>
      </c>
      <c r="J7858" t="s">
        <v>68</v>
      </c>
      <c r="K7858">
        <v>50</v>
      </c>
      <c r="L7858" s="5" t="s">
        <v>15434</v>
      </c>
      <c r="M7858" s="5" t="s">
        <v>54</v>
      </c>
      <c r="N7858">
        <v>15</v>
      </c>
      <c r="O7858" t="s">
        <v>46</v>
      </c>
      <c r="P7858" s="1">
        <v>45346</v>
      </c>
      <c r="Q7858" s="1">
        <v>45378</v>
      </c>
      <c r="R7858">
        <v>1164</v>
      </c>
      <c r="S7858" s="4">
        <v>7.3</v>
      </c>
      <c r="T7858" t="s">
        <v>243</v>
      </c>
    </row>
    <row r="7859" spans="1:20" x14ac:dyDescent="0.35">
      <c r="A7859" t="s">
        <v>15435</v>
      </c>
      <c r="B7859" s="5" t="s">
        <v>217</v>
      </c>
      <c r="C7859" s="6">
        <v>94410</v>
      </c>
      <c r="D7859" t="s">
        <v>120</v>
      </c>
      <c r="E7859">
        <v>84969</v>
      </c>
      <c r="F7859" s="5" t="s">
        <v>50</v>
      </c>
      <c r="G7859" s="5" t="s">
        <v>42</v>
      </c>
      <c r="H7859" s="5" t="s">
        <v>121</v>
      </c>
      <c r="I7859" t="s">
        <v>44</v>
      </c>
      <c r="J7859" t="s">
        <v>121</v>
      </c>
      <c r="K7859">
        <v>50</v>
      </c>
      <c r="L7859" s="5" t="s">
        <v>15436</v>
      </c>
      <c r="M7859" s="5" t="s">
        <v>54</v>
      </c>
      <c r="N7859">
        <v>4</v>
      </c>
      <c r="O7859" t="s">
        <v>46</v>
      </c>
      <c r="P7859" s="1">
        <v>45377</v>
      </c>
      <c r="Q7859" s="1">
        <v>45415</v>
      </c>
      <c r="R7859">
        <v>1633</v>
      </c>
      <c r="S7859" s="4">
        <v>9.5</v>
      </c>
      <c r="T7859" t="s">
        <v>38</v>
      </c>
    </row>
    <row r="7860" spans="1:20" x14ac:dyDescent="0.35">
      <c r="A7860" t="s">
        <v>15437</v>
      </c>
      <c r="B7860" s="5" t="s">
        <v>145</v>
      </c>
      <c r="C7860" s="6">
        <v>239612</v>
      </c>
      <c r="D7860" t="s">
        <v>41</v>
      </c>
      <c r="E7860">
        <v>203670</v>
      </c>
      <c r="F7860" s="5" t="s">
        <v>23</v>
      </c>
      <c r="G7860" s="5" t="s">
        <v>24</v>
      </c>
      <c r="H7860" s="5" t="s">
        <v>151</v>
      </c>
      <c r="I7860" t="s">
        <v>35</v>
      </c>
      <c r="J7860" t="s">
        <v>191</v>
      </c>
      <c r="K7860">
        <v>100</v>
      </c>
      <c r="L7860" s="5" t="s">
        <v>15438</v>
      </c>
      <c r="M7860" s="5" t="s">
        <v>28</v>
      </c>
      <c r="N7860">
        <v>10</v>
      </c>
      <c r="O7860" t="s">
        <v>112</v>
      </c>
      <c r="P7860" s="1">
        <v>45419</v>
      </c>
      <c r="Q7860" s="1">
        <v>45441</v>
      </c>
      <c r="R7860">
        <v>1636</v>
      </c>
      <c r="S7860" s="4">
        <v>5.3</v>
      </c>
      <c r="T7860" t="s">
        <v>243</v>
      </c>
    </row>
    <row r="7861" spans="1:20" x14ac:dyDescent="0.35">
      <c r="A7861" t="s">
        <v>15439</v>
      </c>
      <c r="B7861" s="5" t="s">
        <v>174</v>
      </c>
      <c r="C7861" s="6">
        <v>49846</v>
      </c>
      <c r="D7861" t="s">
        <v>22</v>
      </c>
      <c r="E7861">
        <v>49846</v>
      </c>
      <c r="F7861" s="5" t="s">
        <v>58</v>
      </c>
      <c r="G7861" s="5" t="s">
        <v>59</v>
      </c>
      <c r="H7861" s="5" t="s">
        <v>165</v>
      </c>
      <c r="I7861" t="s">
        <v>35</v>
      </c>
      <c r="J7861" t="s">
        <v>165</v>
      </c>
      <c r="K7861">
        <v>50</v>
      </c>
      <c r="L7861" s="5" t="s">
        <v>5340</v>
      </c>
      <c r="M7861" s="5" t="s">
        <v>37</v>
      </c>
      <c r="N7861">
        <v>1</v>
      </c>
      <c r="O7861" t="s">
        <v>172</v>
      </c>
      <c r="P7861" s="1">
        <v>45547</v>
      </c>
      <c r="Q7861" s="1">
        <v>45603</v>
      </c>
      <c r="R7861">
        <v>602</v>
      </c>
      <c r="S7861" s="4">
        <v>9.6</v>
      </c>
      <c r="T7861" t="s">
        <v>38</v>
      </c>
    </row>
    <row r="7862" spans="1:20" x14ac:dyDescent="0.35">
      <c r="A7862" t="s">
        <v>15440</v>
      </c>
      <c r="B7862" s="5" t="s">
        <v>21</v>
      </c>
      <c r="C7862" s="6">
        <v>90589</v>
      </c>
      <c r="D7862" t="s">
        <v>65</v>
      </c>
      <c r="E7862">
        <v>117766</v>
      </c>
      <c r="F7862" s="5" t="s">
        <v>50</v>
      </c>
      <c r="G7862" s="5" t="s">
        <v>42</v>
      </c>
      <c r="H7862" s="5" t="s">
        <v>67</v>
      </c>
      <c r="I7862" t="s">
        <v>26</v>
      </c>
      <c r="J7862" t="s">
        <v>67</v>
      </c>
      <c r="K7862">
        <v>50</v>
      </c>
      <c r="L7862" s="5" t="s">
        <v>15441</v>
      </c>
      <c r="M7862" s="5" t="s">
        <v>70</v>
      </c>
      <c r="N7862">
        <v>3</v>
      </c>
      <c r="O7862" t="s">
        <v>141</v>
      </c>
      <c r="P7862" s="1">
        <v>45594</v>
      </c>
      <c r="Q7862" s="1">
        <v>45626</v>
      </c>
      <c r="R7862">
        <v>2105</v>
      </c>
      <c r="S7862" s="4">
        <v>8.8000000000000007</v>
      </c>
      <c r="T7862" t="s">
        <v>38</v>
      </c>
    </row>
    <row r="7863" spans="1:20" x14ac:dyDescent="0.35">
      <c r="A7863" t="s">
        <v>15442</v>
      </c>
      <c r="B7863" s="5" t="s">
        <v>28800</v>
      </c>
      <c r="C7863" s="6">
        <v>75857</v>
      </c>
      <c r="D7863" t="s">
        <v>22</v>
      </c>
      <c r="E7863">
        <v>75857</v>
      </c>
      <c r="F7863" s="5" t="s">
        <v>58</v>
      </c>
      <c r="G7863" s="5" t="s">
        <v>59</v>
      </c>
      <c r="H7863" s="5" t="s">
        <v>97</v>
      </c>
      <c r="I7863" t="s">
        <v>44</v>
      </c>
      <c r="J7863" t="s">
        <v>97</v>
      </c>
      <c r="K7863">
        <v>100</v>
      </c>
      <c r="L7863" s="5" t="s">
        <v>15443</v>
      </c>
      <c r="M7863" s="5" t="s">
        <v>28</v>
      </c>
      <c r="N7863">
        <v>0</v>
      </c>
      <c r="O7863" t="s">
        <v>29</v>
      </c>
      <c r="P7863" s="1">
        <v>45752</v>
      </c>
      <c r="Q7863" s="1">
        <v>45812</v>
      </c>
      <c r="R7863">
        <v>1331</v>
      </c>
      <c r="S7863" s="4">
        <v>7.5</v>
      </c>
      <c r="T7863" t="s">
        <v>153</v>
      </c>
    </row>
    <row r="7864" spans="1:20" x14ac:dyDescent="0.35">
      <c r="A7864" t="s">
        <v>15444</v>
      </c>
      <c r="B7864" s="5" t="s">
        <v>91</v>
      </c>
      <c r="C7864" s="6">
        <v>229106</v>
      </c>
      <c r="D7864" t="s">
        <v>22</v>
      </c>
      <c r="E7864">
        <v>229106</v>
      </c>
      <c r="F7864" s="5" t="s">
        <v>23</v>
      </c>
      <c r="G7864" s="5" t="s">
        <v>24</v>
      </c>
      <c r="H7864" s="5" t="s">
        <v>101</v>
      </c>
      <c r="I7864" t="s">
        <v>44</v>
      </c>
      <c r="J7864" t="s">
        <v>101</v>
      </c>
      <c r="K7864">
        <v>0</v>
      </c>
      <c r="L7864" s="5" t="s">
        <v>15445</v>
      </c>
      <c r="M7864" s="5" t="s">
        <v>28</v>
      </c>
      <c r="N7864">
        <v>10</v>
      </c>
      <c r="O7864" t="s">
        <v>29</v>
      </c>
      <c r="P7864" s="1">
        <v>45446</v>
      </c>
      <c r="Q7864" s="1">
        <v>45471</v>
      </c>
      <c r="R7864">
        <v>703</v>
      </c>
      <c r="S7864" s="4">
        <v>8.9</v>
      </c>
      <c r="T7864" t="s">
        <v>95</v>
      </c>
    </row>
    <row r="7865" spans="1:20" x14ac:dyDescent="0.35">
      <c r="A7865" t="s">
        <v>15446</v>
      </c>
      <c r="B7865" s="5" t="s">
        <v>57</v>
      </c>
      <c r="C7865" s="6">
        <v>226048</v>
      </c>
      <c r="D7865" t="s">
        <v>41</v>
      </c>
      <c r="E7865">
        <v>192141</v>
      </c>
      <c r="F7865" s="5" t="s">
        <v>23</v>
      </c>
      <c r="G7865" s="5" t="s">
        <v>59</v>
      </c>
      <c r="H7865" s="5" t="s">
        <v>43</v>
      </c>
      <c r="I7865" t="s">
        <v>26</v>
      </c>
      <c r="J7865" t="s">
        <v>43</v>
      </c>
      <c r="K7865">
        <v>100</v>
      </c>
      <c r="L7865" s="5" t="s">
        <v>15447</v>
      </c>
      <c r="M7865" s="5" t="s">
        <v>54</v>
      </c>
      <c r="N7865">
        <v>15</v>
      </c>
      <c r="O7865" t="s">
        <v>147</v>
      </c>
      <c r="P7865" s="1">
        <v>45685</v>
      </c>
      <c r="Q7865" s="1">
        <v>45705</v>
      </c>
      <c r="R7865">
        <v>1648</v>
      </c>
      <c r="S7865" s="4">
        <v>8.8000000000000007</v>
      </c>
      <c r="T7865" t="s">
        <v>38</v>
      </c>
    </row>
    <row r="7866" spans="1:20" x14ac:dyDescent="0.35">
      <c r="A7866" t="s">
        <v>15448</v>
      </c>
      <c r="B7866" s="5" t="s">
        <v>57</v>
      </c>
      <c r="C7866" s="6">
        <v>74551</v>
      </c>
      <c r="D7866" t="s">
        <v>41</v>
      </c>
      <c r="E7866">
        <v>63368</v>
      </c>
      <c r="F7866" s="5" t="s">
        <v>50</v>
      </c>
      <c r="G7866" s="5" t="s">
        <v>24</v>
      </c>
      <c r="H7866" s="5" t="s">
        <v>151</v>
      </c>
      <c r="I7866" t="s">
        <v>44</v>
      </c>
      <c r="J7866" t="s">
        <v>151</v>
      </c>
      <c r="K7866">
        <v>0</v>
      </c>
      <c r="L7866" s="5" t="s">
        <v>15449</v>
      </c>
      <c r="M7866" s="5" t="s">
        <v>28</v>
      </c>
      <c r="N7866">
        <v>3</v>
      </c>
      <c r="O7866" t="s">
        <v>62</v>
      </c>
      <c r="P7866" s="1">
        <v>45452</v>
      </c>
      <c r="Q7866" s="1">
        <v>45524</v>
      </c>
      <c r="R7866">
        <v>1298</v>
      </c>
      <c r="S7866" s="4">
        <v>5.0999999999999996</v>
      </c>
      <c r="T7866" t="s">
        <v>108</v>
      </c>
    </row>
    <row r="7867" spans="1:20" x14ac:dyDescent="0.35">
      <c r="A7867" t="s">
        <v>15450</v>
      </c>
      <c r="B7867" s="5" t="s">
        <v>100</v>
      </c>
      <c r="C7867" s="6">
        <v>209614</v>
      </c>
      <c r="D7867" t="s">
        <v>41</v>
      </c>
      <c r="E7867">
        <v>178172</v>
      </c>
      <c r="F7867" s="5" t="s">
        <v>23</v>
      </c>
      <c r="G7867" s="5" t="s">
        <v>42</v>
      </c>
      <c r="H7867" s="5" t="s">
        <v>126</v>
      </c>
      <c r="I7867" t="s">
        <v>44</v>
      </c>
      <c r="J7867" t="s">
        <v>126</v>
      </c>
      <c r="K7867">
        <v>100</v>
      </c>
      <c r="L7867" s="5" t="s">
        <v>10755</v>
      </c>
      <c r="M7867" s="5" t="s">
        <v>28</v>
      </c>
      <c r="N7867">
        <v>18</v>
      </c>
      <c r="O7867" t="s">
        <v>46</v>
      </c>
      <c r="P7867" s="1">
        <v>45359</v>
      </c>
      <c r="Q7867" s="1">
        <v>45410</v>
      </c>
      <c r="R7867">
        <v>1958</v>
      </c>
      <c r="S7867" s="4">
        <v>7.1</v>
      </c>
      <c r="T7867" t="s">
        <v>243</v>
      </c>
    </row>
    <row r="7868" spans="1:20" x14ac:dyDescent="0.35">
      <c r="A7868" t="s">
        <v>15451</v>
      </c>
      <c r="B7868" s="5" t="s">
        <v>28802</v>
      </c>
      <c r="C7868" s="6">
        <v>62202</v>
      </c>
      <c r="D7868" t="s">
        <v>22</v>
      </c>
      <c r="E7868">
        <v>62202</v>
      </c>
      <c r="F7868" s="5" t="s">
        <v>58</v>
      </c>
      <c r="G7868" s="5" t="s">
        <v>24</v>
      </c>
      <c r="H7868" s="5" t="s">
        <v>129</v>
      </c>
      <c r="I7868" t="s">
        <v>44</v>
      </c>
      <c r="J7868" t="s">
        <v>186</v>
      </c>
      <c r="K7868">
        <v>100</v>
      </c>
      <c r="L7868" s="5" t="s">
        <v>15452</v>
      </c>
      <c r="M7868" s="5" t="s">
        <v>70</v>
      </c>
      <c r="N7868">
        <v>1</v>
      </c>
      <c r="O7868" t="s">
        <v>71</v>
      </c>
      <c r="P7868" s="1">
        <v>45548</v>
      </c>
      <c r="Q7868" s="1">
        <v>45584</v>
      </c>
      <c r="R7868">
        <v>2499</v>
      </c>
      <c r="S7868" s="4">
        <v>8.3000000000000007</v>
      </c>
      <c r="T7868" t="s">
        <v>277</v>
      </c>
    </row>
    <row r="7869" spans="1:20" x14ac:dyDescent="0.35">
      <c r="A7869" t="s">
        <v>15453</v>
      </c>
      <c r="B7869" s="5" t="s">
        <v>40</v>
      </c>
      <c r="C7869" s="6">
        <v>76226</v>
      </c>
      <c r="D7869" t="s">
        <v>65</v>
      </c>
      <c r="E7869">
        <v>99094</v>
      </c>
      <c r="F7869" s="5" t="s">
        <v>58</v>
      </c>
      <c r="G7869" s="5" t="s">
        <v>42</v>
      </c>
      <c r="H7869" s="5" t="s">
        <v>67</v>
      </c>
      <c r="I7869" t="s">
        <v>35</v>
      </c>
      <c r="J7869" t="s">
        <v>67</v>
      </c>
      <c r="K7869">
        <v>100</v>
      </c>
      <c r="L7869" s="5" t="s">
        <v>15454</v>
      </c>
      <c r="M7869" s="5" t="s">
        <v>70</v>
      </c>
      <c r="N7869">
        <v>1</v>
      </c>
      <c r="O7869" t="s">
        <v>88</v>
      </c>
      <c r="P7869" s="1">
        <v>45595</v>
      </c>
      <c r="Q7869" s="1">
        <v>45637</v>
      </c>
      <c r="R7869">
        <v>1269</v>
      </c>
      <c r="S7869" s="4">
        <v>5.5</v>
      </c>
      <c r="T7869" t="s">
        <v>89</v>
      </c>
    </row>
    <row r="7870" spans="1:20" x14ac:dyDescent="0.35">
      <c r="A7870" t="s">
        <v>15455</v>
      </c>
      <c r="B7870" s="5" t="s">
        <v>105</v>
      </c>
      <c r="C7870" s="6">
        <v>186638</v>
      </c>
      <c r="D7870" t="s">
        <v>120</v>
      </c>
      <c r="E7870">
        <v>167974</v>
      </c>
      <c r="F7870" s="5" t="s">
        <v>66</v>
      </c>
      <c r="G7870" s="5" t="s">
        <v>51</v>
      </c>
      <c r="H7870" s="5" t="s">
        <v>121</v>
      </c>
      <c r="I7870" t="s">
        <v>26</v>
      </c>
      <c r="J7870" t="s">
        <v>121</v>
      </c>
      <c r="K7870">
        <v>100</v>
      </c>
      <c r="L7870" s="5" t="s">
        <v>15456</v>
      </c>
      <c r="M7870" s="5" t="s">
        <v>54</v>
      </c>
      <c r="N7870">
        <v>9</v>
      </c>
      <c r="O7870" t="s">
        <v>85</v>
      </c>
      <c r="P7870" s="1">
        <v>45352</v>
      </c>
      <c r="Q7870" s="1">
        <v>45419</v>
      </c>
      <c r="R7870">
        <v>1062</v>
      </c>
      <c r="S7870" s="4">
        <v>8.1999999999999993</v>
      </c>
      <c r="T7870" t="s">
        <v>210</v>
      </c>
    </row>
    <row r="7871" spans="1:20" x14ac:dyDescent="0.35">
      <c r="A7871" t="s">
        <v>15457</v>
      </c>
      <c r="B7871" s="5" t="s">
        <v>28802</v>
      </c>
      <c r="C7871" s="6">
        <v>275375</v>
      </c>
      <c r="D7871" t="s">
        <v>22</v>
      </c>
      <c r="E7871">
        <v>275375</v>
      </c>
      <c r="F7871" s="5" t="s">
        <v>23</v>
      </c>
      <c r="G7871" s="5" t="s">
        <v>59</v>
      </c>
      <c r="H7871" s="5" t="s">
        <v>129</v>
      </c>
      <c r="I7871" t="s">
        <v>35</v>
      </c>
      <c r="J7871" t="s">
        <v>129</v>
      </c>
      <c r="K7871">
        <v>50</v>
      </c>
      <c r="L7871" s="5" t="s">
        <v>15458</v>
      </c>
      <c r="M7871" s="5" t="s">
        <v>28</v>
      </c>
      <c r="N7871">
        <v>15</v>
      </c>
      <c r="O7871" t="s">
        <v>112</v>
      </c>
      <c r="P7871" s="1">
        <v>45502</v>
      </c>
      <c r="Q7871" s="1">
        <v>45554</v>
      </c>
      <c r="R7871">
        <v>1842</v>
      </c>
      <c r="S7871" s="4">
        <v>6</v>
      </c>
      <c r="T7871" t="s">
        <v>108</v>
      </c>
    </row>
    <row r="7872" spans="1:20" x14ac:dyDescent="0.35">
      <c r="A7872" t="s">
        <v>15459</v>
      </c>
      <c r="B7872" s="5" t="s">
        <v>179</v>
      </c>
      <c r="C7872" s="6">
        <v>59693</v>
      </c>
      <c r="D7872" t="s">
        <v>33</v>
      </c>
      <c r="E7872">
        <v>6566230</v>
      </c>
      <c r="F7872" s="5" t="s">
        <v>58</v>
      </c>
      <c r="G7872" s="5" t="s">
        <v>24</v>
      </c>
      <c r="H7872" s="5" t="s">
        <v>34</v>
      </c>
      <c r="I7872" t="s">
        <v>26</v>
      </c>
      <c r="J7872" t="s">
        <v>34</v>
      </c>
      <c r="K7872">
        <v>0</v>
      </c>
      <c r="L7872" s="5" t="s">
        <v>15460</v>
      </c>
      <c r="M7872" s="5" t="s">
        <v>28</v>
      </c>
      <c r="N7872">
        <v>1</v>
      </c>
      <c r="O7872" t="s">
        <v>62</v>
      </c>
      <c r="P7872" s="1">
        <v>45611</v>
      </c>
      <c r="Q7872" s="1">
        <v>45679</v>
      </c>
      <c r="R7872">
        <v>765</v>
      </c>
      <c r="S7872" s="4">
        <v>5.0999999999999996</v>
      </c>
      <c r="T7872" t="s">
        <v>38</v>
      </c>
    </row>
    <row r="7873" spans="1:20" x14ac:dyDescent="0.35">
      <c r="A7873" t="s">
        <v>15461</v>
      </c>
      <c r="B7873" s="5" t="s">
        <v>28802</v>
      </c>
      <c r="C7873" s="6">
        <v>72671</v>
      </c>
      <c r="D7873" t="s">
        <v>22</v>
      </c>
      <c r="E7873">
        <v>72671</v>
      </c>
      <c r="F7873" s="5" t="s">
        <v>58</v>
      </c>
      <c r="G7873" s="5" t="s">
        <v>59</v>
      </c>
      <c r="H7873" s="5" t="s">
        <v>25</v>
      </c>
      <c r="I7873" t="s">
        <v>35</v>
      </c>
      <c r="J7873" t="s">
        <v>25</v>
      </c>
      <c r="K7873">
        <v>100</v>
      </c>
      <c r="L7873" s="5" t="s">
        <v>15462</v>
      </c>
      <c r="M7873" s="5" t="s">
        <v>37</v>
      </c>
      <c r="N7873">
        <v>1</v>
      </c>
      <c r="O7873" t="s">
        <v>167</v>
      </c>
      <c r="P7873" s="1">
        <v>45583</v>
      </c>
      <c r="Q7873" s="1">
        <v>45621</v>
      </c>
      <c r="R7873">
        <v>827</v>
      </c>
      <c r="S7873" s="4">
        <v>8.9</v>
      </c>
      <c r="T7873" t="s">
        <v>55</v>
      </c>
    </row>
    <row r="7874" spans="1:20" x14ac:dyDescent="0.35">
      <c r="A7874" t="s">
        <v>15463</v>
      </c>
      <c r="B7874" s="5" t="s">
        <v>28802</v>
      </c>
      <c r="C7874" s="6">
        <v>103897</v>
      </c>
      <c r="D7874" t="s">
        <v>81</v>
      </c>
      <c r="E7874">
        <v>140261</v>
      </c>
      <c r="F7874" s="5" t="s">
        <v>50</v>
      </c>
      <c r="G7874" s="5" t="s">
        <v>24</v>
      </c>
      <c r="H7874" s="5" t="s">
        <v>82</v>
      </c>
      <c r="I7874" t="s">
        <v>35</v>
      </c>
      <c r="J7874" t="s">
        <v>82</v>
      </c>
      <c r="K7874">
        <v>50</v>
      </c>
      <c r="L7874" s="5" t="s">
        <v>15464</v>
      </c>
      <c r="M7874" s="5" t="s">
        <v>70</v>
      </c>
      <c r="N7874">
        <v>3</v>
      </c>
      <c r="O7874" t="s">
        <v>107</v>
      </c>
      <c r="P7874" s="1">
        <v>45655</v>
      </c>
      <c r="Q7874" s="1">
        <v>45718</v>
      </c>
      <c r="R7874">
        <v>547</v>
      </c>
      <c r="S7874" s="4">
        <v>9.1999999999999993</v>
      </c>
      <c r="T7874" t="s">
        <v>30</v>
      </c>
    </row>
    <row r="7875" spans="1:20" x14ac:dyDescent="0.35">
      <c r="A7875" t="s">
        <v>15465</v>
      </c>
      <c r="B7875" s="5" t="s">
        <v>32</v>
      </c>
      <c r="C7875" s="6">
        <v>101567</v>
      </c>
      <c r="D7875" t="s">
        <v>81</v>
      </c>
      <c r="E7875">
        <v>137115</v>
      </c>
      <c r="F7875" s="5" t="s">
        <v>66</v>
      </c>
      <c r="G7875" s="5" t="s">
        <v>51</v>
      </c>
      <c r="H7875" s="5" t="s">
        <v>82</v>
      </c>
      <c r="I7875" t="s">
        <v>44</v>
      </c>
      <c r="J7875" t="s">
        <v>82</v>
      </c>
      <c r="K7875">
        <v>0</v>
      </c>
      <c r="L7875" s="5" t="s">
        <v>15466</v>
      </c>
      <c r="M7875" s="5" t="s">
        <v>70</v>
      </c>
      <c r="N7875">
        <v>6</v>
      </c>
      <c r="O7875" t="s">
        <v>141</v>
      </c>
      <c r="P7875" s="1">
        <v>45546</v>
      </c>
      <c r="Q7875" s="1">
        <v>45572</v>
      </c>
      <c r="R7875">
        <v>1857</v>
      </c>
      <c r="S7875" s="4">
        <v>9.1</v>
      </c>
      <c r="T7875" t="s">
        <v>118</v>
      </c>
    </row>
    <row r="7876" spans="1:20" x14ac:dyDescent="0.35">
      <c r="A7876" t="s">
        <v>15467</v>
      </c>
      <c r="B7876" s="5" t="s">
        <v>32</v>
      </c>
      <c r="C7876" s="6">
        <v>74940</v>
      </c>
      <c r="D7876" t="s">
        <v>22</v>
      </c>
      <c r="E7876">
        <v>74940</v>
      </c>
      <c r="F7876" s="5" t="s">
        <v>58</v>
      </c>
      <c r="G7876" s="5" t="s">
        <v>24</v>
      </c>
      <c r="H7876" s="5" t="s">
        <v>25</v>
      </c>
      <c r="I7876" t="s">
        <v>35</v>
      </c>
      <c r="J7876" t="s">
        <v>25</v>
      </c>
      <c r="K7876">
        <v>50</v>
      </c>
      <c r="L7876" s="5" t="s">
        <v>15468</v>
      </c>
      <c r="M7876" s="5" t="s">
        <v>54</v>
      </c>
      <c r="N7876">
        <v>1</v>
      </c>
      <c r="O7876" t="s">
        <v>141</v>
      </c>
      <c r="P7876" s="1">
        <v>45307</v>
      </c>
      <c r="Q7876" s="1">
        <v>45373</v>
      </c>
      <c r="R7876">
        <v>2286</v>
      </c>
      <c r="S7876" s="4">
        <v>6.1</v>
      </c>
      <c r="T7876" t="s">
        <v>243</v>
      </c>
    </row>
    <row r="7877" spans="1:20" x14ac:dyDescent="0.35">
      <c r="A7877" t="s">
        <v>15469</v>
      </c>
      <c r="B7877" s="5" t="s">
        <v>28800</v>
      </c>
      <c r="C7877" s="6">
        <v>204444</v>
      </c>
      <c r="D7877" t="s">
        <v>92</v>
      </c>
      <c r="E7877">
        <v>153333</v>
      </c>
      <c r="F7877" s="5" t="s">
        <v>23</v>
      </c>
      <c r="G7877" s="5" t="s">
        <v>24</v>
      </c>
      <c r="H7877" s="5" t="s">
        <v>93</v>
      </c>
      <c r="I7877" t="s">
        <v>26</v>
      </c>
      <c r="J7877" t="s">
        <v>93</v>
      </c>
      <c r="K7877">
        <v>50</v>
      </c>
      <c r="L7877" s="5" t="s">
        <v>15470</v>
      </c>
      <c r="M7877" s="5" t="s">
        <v>37</v>
      </c>
      <c r="N7877">
        <v>13</v>
      </c>
      <c r="O7877" t="s">
        <v>62</v>
      </c>
      <c r="P7877" s="1">
        <v>45615</v>
      </c>
      <c r="Q7877" s="1">
        <v>45645</v>
      </c>
      <c r="R7877">
        <v>1862</v>
      </c>
      <c r="S7877" s="4">
        <v>7</v>
      </c>
      <c r="T7877" t="s">
        <v>108</v>
      </c>
    </row>
    <row r="7878" spans="1:20" x14ac:dyDescent="0.35">
      <c r="A7878" t="s">
        <v>15471</v>
      </c>
      <c r="B7878" s="5" t="s">
        <v>100</v>
      </c>
      <c r="C7878" s="6">
        <v>264606</v>
      </c>
      <c r="D7878" t="s">
        <v>74</v>
      </c>
      <c r="E7878">
        <v>330758</v>
      </c>
      <c r="F7878" s="5" t="s">
        <v>23</v>
      </c>
      <c r="G7878" s="5" t="s">
        <v>42</v>
      </c>
      <c r="H7878" s="5" t="s">
        <v>75</v>
      </c>
      <c r="I7878" t="s">
        <v>35</v>
      </c>
      <c r="J7878" t="s">
        <v>75</v>
      </c>
      <c r="K7878">
        <v>100</v>
      </c>
      <c r="L7878" s="5" t="s">
        <v>15472</v>
      </c>
      <c r="M7878" s="5" t="s">
        <v>54</v>
      </c>
      <c r="N7878">
        <v>11</v>
      </c>
      <c r="O7878" t="s">
        <v>88</v>
      </c>
      <c r="P7878" s="1">
        <v>45329</v>
      </c>
      <c r="Q7878" s="1">
        <v>45392</v>
      </c>
      <c r="R7878">
        <v>2308</v>
      </c>
      <c r="S7878" s="4">
        <v>6.4</v>
      </c>
      <c r="T7878" t="s">
        <v>277</v>
      </c>
    </row>
    <row r="7879" spans="1:20" x14ac:dyDescent="0.35">
      <c r="A7879" t="s">
        <v>15473</v>
      </c>
      <c r="B7879" s="5" t="s">
        <v>28799</v>
      </c>
      <c r="C7879" s="6">
        <v>170883</v>
      </c>
      <c r="D7879" t="s">
        <v>41</v>
      </c>
      <c r="E7879">
        <v>145251</v>
      </c>
      <c r="F7879" s="5" t="s">
        <v>23</v>
      </c>
      <c r="G7879" s="5" t="s">
        <v>42</v>
      </c>
      <c r="H7879" s="5" t="s">
        <v>43</v>
      </c>
      <c r="I7879" t="s">
        <v>44</v>
      </c>
      <c r="J7879" t="s">
        <v>43</v>
      </c>
      <c r="K7879">
        <v>50</v>
      </c>
      <c r="L7879" s="5" t="s">
        <v>15474</v>
      </c>
      <c r="M7879" s="5" t="s">
        <v>70</v>
      </c>
      <c r="N7879">
        <v>17</v>
      </c>
      <c r="O7879" t="s">
        <v>147</v>
      </c>
      <c r="P7879" s="1">
        <v>45374</v>
      </c>
      <c r="Q7879" s="1">
        <v>45436</v>
      </c>
      <c r="R7879">
        <v>1102</v>
      </c>
      <c r="S7879" s="4">
        <v>7.6</v>
      </c>
      <c r="T7879" t="s">
        <v>210</v>
      </c>
    </row>
    <row r="7880" spans="1:20" x14ac:dyDescent="0.35">
      <c r="A7880" t="s">
        <v>15475</v>
      </c>
      <c r="B7880" s="5" t="s">
        <v>174</v>
      </c>
      <c r="C7880" s="6">
        <v>152247</v>
      </c>
      <c r="D7880" t="s">
        <v>22</v>
      </c>
      <c r="E7880">
        <v>152247</v>
      </c>
      <c r="F7880" s="5" t="s">
        <v>50</v>
      </c>
      <c r="G7880" s="5" t="s">
        <v>59</v>
      </c>
      <c r="H7880" s="5" t="s">
        <v>97</v>
      </c>
      <c r="I7880" t="s">
        <v>35</v>
      </c>
      <c r="J7880" t="s">
        <v>97</v>
      </c>
      <c r="K7880">
        <v>100</v>
      </c>
      <c r="L7880" s="5" t="s">
        <v>15476</v>
      </c>
      <c r="M7880" s="5" t="s">
        <v>54</v>
      </c>
      <c r="N7880">
        <v>2</v>
      </c>
      <c r="O7880" t="s">
        <v>29</v>
      </c>
      <c r="P7880" s="1">
        <v>45427</v>
      </c>
      <c r="Q7880" s="1">
        <v>45449</v>
      </c>
      <c r="R7880">
        <v>529</v>
      </c>
      <c r="S7880" s="4">
        <v>8.5</v>
      </c>
      <c r="T7880" t="s">
        <v>103</v>
      </c>
    </row>
    <row r="7881" spans="1:20" x14ac:dyDescent="0.35">
      <c r="A7881" t="s">
        <v>15477</v>
      </c>
      <c r="B7881" s="5" t="s">
        <v>162</v>
      </c>
      <c r="C7881" s="6">
        <v>75029</v>
      </c>
      <c r="D7881" t="s">
        <v>81</v>
      </c>
      <c r="E7881">
        <v>101289</v>
      </c>
      <c r="F7881" s="5" t="s">
        <v>50</v>
      </c>
      <c r="G7881" s="5" t="s">
        <v>59</v>
      </c>
      <c r="H7881" s="5" t="s">
        <v>82</v>
      </c>
      <c r="I7881" t="s">
        <v>26</v>
      </c>
      <c r="J7881" t="s">
        <v>82</v>
      </c>
      <c r="K7881">
        <v>100</v>
      </c>
      <c r="L7881" s="5" t="s">
        <v>15478</v>
      </c>
      <c r="M7881" s="5" t="s">
        <v>37</v>
      </c>
      <c r="N7881">
        <v>4</v>
      </c>
      <c r="O7881" t="s">
        <v>172</v>
      </c>
      <c r="P7881" s="1">
        <v>45544</v>
      </c>
      <c r="Q7881" s="1">
        <v>45571</v>
      </c>
      <c r="R7881">
        <v>2288</v>
      </c>
      <c r="S7881" s="4">
        <v>8.6999999999999993</v>
      </c>
      <c r="T7881" t="s">
        <v>95</v>
      </c>
    </row>
    <row r="7882" spans="1:20" x14ac:dyDescent="0.35">
      <c r="A7882" t="s">
        <v>15479</v>
      </c>
      <c r="B7882" s="5" t="s">
        <v>91</v>
      </c>
      <c r="C7882" s="6">
        <v>44910</v>
      </c>
      <c r="D7882" t="s">
        <v>22</v>
      </c>
      <c r="E7882">
        <v>44910</v>
      </c>
      <c r="F7882" s="5" t="s">
        <v>66</v>
      </c>
      <c r="G7882" s="5" t="s">
        <v>51</v>
      </c>
      <c r="H7882" s="5" t="s">
        <v>116</v>
      </c>
      <c r="I7882" t="s">
        <v>26</v>
      </c>
      <c r="J7882" t="s">
        <v>116</v>
      </c>
      <c r="K7882">
        <v>50</v>
      </c>
      <c r="L7882" s="5" t="s">
        <v>15480</v>
      </c>
      <c r="M7882" s="5" t="s">
        <v>70</v>
      </c>
      <c r="N7882">
        <v>8</v>
      </c>
      <c r="O7882" t="s">
        <v>29</v>
      </c>
      <c r="P7882" s="1">
        <v>45452</v>
      </c>
      <c r="Q7882" s="1">
        <v>45483</v>
      </c>
      <c r="R7882">
        <v>1285</v>
      </c>
      <c r="S7882" s="4">
        <v>6.9</v>
      </c>
      <c r="T7882" t="s">
        <v>30</v>
      </c>
    </row>
    <row r="7883" spans="1:20" x14ac:dyDescent="0.35">
      <c r="A7883" t="s">
        <v>15481</v>
      </c>
      <c r="B7883" s="5" t="s">
        <v>179</v>
      </c>
      <c r="C7883" s="6">
        <v>57794</v>
      </c>
      <c r="D7883" t="s">
        <v>92</v>
      </c>
      <c r="E7883">
        <v>43346</v>
      </c>
      <c r="F7883" s="5" t="s">
        <v>58</v>
      </c>
      <c r="G7883" s="5" t="s">
        <v>59</v>
      </c>
      <c r="H7883" s="5" t="s">
        <v>93</v>
      </c>
      <c r="I7883" t="s">
        <v>26</v>
      </c>
      <c r="J7883" t="s">
        <v>93</v>
      </c>
      <c r="K7883">
        <v>0</v>
      </c>
      <c r="L7883" s="5" t="s">
        <v>15482</v>
      </c>
      <c r="M7883" s="5" t="s">
        <v>70</v>
      </c>
      <c r="N7883">
        <v>0</v>
      </c>
      <c r="O7883" t="s">
        <v>62</v>
      </c>
      <c r="P7883" s="1">
        <v>45352</v>
      </c>
      <c r="Q7883" s="1">
        <v>45423</v>
      </c>
      <c r="R7883">
        <v>1515</v>
      </c>
      <c r="S7883" s="4">
        <v>10</v>
      </c>
      <c r="T7883" t="s">
        <v>153</v>
      </c>
    </row>
    <row r="7884" spans="1:20" x14ac:dyDescent="0.35">
      <c r="A7884" t="s">
        <v>15483</v>
      </c>
      <c r="B7884" s="5" t="s">
        <v>28802</v>
      </c>
      <c r="C7884" s="6">
        <v>155551</v>
      </c>
      <c r="D7884" t="s">
        <v>22</v>
      </c>
      <c r="E7884">
        <v>155551</v>
      </c>
      <c r="F7884" s="5" t="s">
        <v>66</v>
      </c>
      <c r="G7884" s="5" t="s">
        <v>59</v>
      </c>
      <c r="H7884" s="5" t="s">
        <v>97</v>
      </c>
      <c r="I7884" t="s">
        <v>44</v>
      </c>
      <c r="J7884" t="s">
        <v>126</v>
      </c>
      <c r="K7884">
        <v>50</v>
      </c>
      <c r="L7884" s="5" t="s">
        <v>15484</v>
      </c>
      <c r="M7884" s="5" t="s">
        <v>70</v>
      </c>
      <c r="N7884">
        <v>9</v>
      </c>
      <c r="O7884" t="s">
        <v>62</v>
      </c>
      <c r="P7884" s="1">
        <v>45634</v>
      </c>
      <c r="Q7884" s="1">
        <v>45671</v>
      </c>
      <c r="R7884">
        <v>2040</v>
      </c>
      <c r="S7884" s="4">
        <v>8.3000000000000007</v>
      </c>
      <c r="T7884" t="s">
        <v>30</v>
      </c>
    </row>
    <row r="7885" spans="1:20" x14ac:dyDescent="0.35">
      <c r="A7885" t="s">
        <v>15485</v>
      </c>
      <c r="B7885" s="5" t="s">
        <v>49</v>
      </c>
      <c r="C7885" s="6">
        <v>185612</v>
      </c>
      <c r="D7885" t="s">
        <v>22</v>
      </c>
      <c r="E7885">
        <v>185612</v>
      </c>
      <c r="F7885" s="5" t="s">
        <v>23</v>
      </c>
      <c r="G7885" s="5" t="s">
        <v>51</v>
      </c>
      <c r="H7885" s="5" t="s">
        <v>129</v>
      </c>
      <c r="I7885" t="s">
        <v>35</v>
      </c>
      <c r="J7885" t="s">
        <v>129</v>
      </c>
      <c r="K7885">
        <v>50</v>
      </c>
      <c r="L7885" s="5" t="s">
        <v>8420</v>
      </c>
      <c r="M7885" s="5" t="s">
        <v>70</v>
      </c>
      <c r="N7885">
        <v>13</v>
      </c>
      <c r="O7885" t="s">
        <v>172</v>
      </c>
      <c r="P7885" s="1">
        <v>45774</v>
      </c>
      <c r="Q7885" s="1">
        <v>45836</v>
      </c>
      <c r="R7885">
        <v>1410</v>
      </c>
      <c r="S7885" s="4">
        <v>9.3000000000000007</v>
      </c>
      <c r="T7885" t="s">
        <v>55</v>
      </c>
    </row>
    <row r="7886" spans="1:20" x14ac:dyDescent="0.35">
      <c r="A7886" t="s">
        <v>15486</v>
      </c>
      <c r="B7886" s="5" t="s">
        <v>100</v>
      </c>
      <c r="C7886" s="6">
        <v>69810</v>
      </c>
      <c r="D7886" t="s">
        <v>33</v>
      </c>
      <c r="E7886">
        <v>7679100</v>
      </c>
      <c r="F7886" s="5" t="s">
        <v>58</v>
      </c>
      <c r="G7886" s="5" t="s">
        <v>51</v>
      </c>
      <c r="H7886" s="5" t="s">
        <v>34</v>
      </c>
      <c r="I7886" t="s">
        <v>26</v>
      </c>
      <c r="J7886" t="s">
        <v>34</v>
      </c>
      <c r="K7886">
        <v>50</v>
      </c>
      <c r="L7886" s="5" t="s">
        <v>15487</v>
      </c>
      <c r="M7886" s="5" t="s">
        <v>70</v>
      </c>
      <c r="N7886">
        <v>0</v>
      </c>
      <c r="O7886" t="s">
        <v>167</v>
      </c>
      <c r="P7886" s="1">
        <v>45402</v>
      </c>
      <c r="Q7886" s="1">
        <v>45455</v>
      </c>
      <c r="R7886">
        <v>874</v>
      </c>
      <c r="S7886" s="4">
        <v>5.9</v>
      </c>
      <c r="T7886" t="s">
        <v>153</v>
      </c>
    </row>
    <row r="7887" spans="1:20" x14ac:dyDescent="0.35">
      <c r="A7887" t="s">
        <v>15488</v>
      </c>
      <c r="B7887" s="5" t="s">
        <v>91</v>
      </c>
      <c r="C7887" s="6">
        <v>108934</v>
      </c>
      <c r="D7887" t="s">
        <v>41</v>
      </c>
      <c r="E7887">
        <v>92594</v>
      </c>
      <c r="F7887" s="5" t="s">
        <v>50</v>
      </c>
      <c r="G7887" s="5" t="s">
        <v>24</v>
      </c>
      <c r="H7887" s="5" t="s">
        <v>126</v>
      </c>
      <c r="I7887" t="s">
        <v>35</v>
      </c>
      <c r="J7887" t="s">
        <v>299</v>
      </c>
      <c r="K7887">
        <v>0</v>
      </c>
      <c r="L7887" s="5" t="s">
        <v>15489</v>
      </c>
      <c r="M7887" s="5" t="s">
        <v>54</v>
      </c>
      <c r="N7887">
        <v>3</v>
      </c>
      <c r="O7887" t="s">
        <v>141</v>
      </c>
      <c r="P7887" s="1">
        <v>45569</v>
      </c>
      <c r="Q7887" s="1">
        <v>45596</v>
      </c>
      <c r="R7887">
        <v>2217</v>
      </c>
      <c r="S7887" s="4">
        <v>8.1</v>
      </c>
      <c r="T7887" t="s">
        <v>30</v>
      </c>
    </row>
    <row r="7888" spans="1:20" x14ac:dyDescent="0.35">
      <c r="A7888" t="s">
        <v>15490</v>
      </c>
      <c r="B7888" s="5" t="s">
        <v>57</v>
      </c>
      <c r="C7888" s="6">
        <v>116867</v>
      </c>
      <c r="D7888" t="s">
        <v>22</v>
      </c>
      <c r="E7888">
        <v>116867</v>
      </c>
      <c r="F7888" s="5" t="s">
        <v>50</v>
      </c>
      <c r="G7888" s="5" t="s">
        <v>51</v>
      </c>
      <c r="H7888" s="5" t="s">
        <v>101</v>
      </c>
      <c r="I7888" t="s">
        <v>26</v>
      </c>
      <c r="J7888" t="s">
        <v>101</v>
      </c>
      <c r="K7888">
        <v>100</v>
      </c>
      <c r="L7888" s="5" t="s">
        <v>15491</v>
      </c>
      <c r="M7888" s="5" t="s">
        <v>37</v>
      </c>
      <c r="N7888">
        <v>4</v>
      </c>
      <c r="O7888" t="s">
        <v>71</v>
      </c>
      <c r="P7888" s="1">
        <v>45441</v>
      </c>
      <c r="Q7888" s="1">
        <v>45503</v>
      </c>
      <c r="R7888">
        <v>1731</v>
      </c>
      <c r="S7888" s="4">
        <v>9.8000000000000007</v>
      </c>
      <c r="T7888" t="s">
        <v>30</v>
      </c>
    </row>
    <row r="7889" spans="1:20" x14ac:dyDescent="0.35">
      <c r="A7889" t="s">
        <v>15492</v>
      </c>
      <c r="B7889" s="5" t="s">
        <v>105</v>
      </c>
      <c r="C7889" s="6">
        <v>107417</v>
      </c>
      <c r="D7889" t="s">
        <v>41</v>
      </c>
      <c r="E7889">
        <v>91304</v>
      </c>
      <c r="F7889" s="5" t="s">
        <v>50</v>
      </c>
      <c r="G7889" s="5" t="s">
        <v>51</v>
      </c>
      <c r="H7889" s="5" t="s">
        <v>151</v>
      </c>
      <c r="I7889" t="s">
        <v>35</v>
      </c>
      <c r="J7889" t="s">
        <v>294</v>
      </c>
      <c r="K7889">
        <v>100</v>
      </c>
      <c r="L7889" s="5" t="s">
        <v>15493</v>
      </c>
      <c r="M7889" s="5" t="s">
        <v>37</v>
      </c>
      <c r="N7889">
        <v>2</v>
      </c>
      <c r="O7889" t="s">
        <v>172</v>
      </c>
      <c r="P7889" s="1">
        <v>45638</v>
      </c>
      <c r="Q7889" s="1">
        <v>45686</v>
      </c>
      <c r="R7889">
        <v>581</v>
      </c>
      <c r="S7889" s="4">
        <v>8.1999999999999993</v>
      </c>
      <c r="T7889" t="s">
        <v>47</v>
      </c>
    </row>
    <row r="7890" spans="1:20" x14ac:dyDescent="0.35">
      <c r="A7890" t="s">
        <v>15494</v>
      </c>
      <c r="B7890" s="5" t="s">
        <v>179</v>
      </c>
      <c r="C7890" s="6">
        <v>60938</v>
      </c>
      <c r="D7890" t="s">
        <v>41</v>
      </c>
      <c r="E7890">
        <v>51797</v>
      </c>
      <c r="F7890" s="5" t="s">
        <v>58</v>
      </c>
      <c r="G7890" s="5" t="s">
        <v>59</v>
      </c>
      <c r="H7890" s="5" t="s">
        <v>151</v>
      </c>
      <c r="I7890" t="s">
        <v>44</v>
      </c>
      <c r="J7890" t="s">
        <v>151</v>
      </c>
      <c r="K7890">
        <v>50</v>
      </c>
      <c r="L7890" s="5" t="s">
        <v>8549</v>
      </c>
      <c r="M7890" s="5" t="s">
        <v>37</v>
      </c>
      <c r="N7890">
        <v>1</v>
      </c>
      <c r="O7890" t="s">
        <v>107</v>
      </c>
      <c r="P7890" s="1">
        <v>45388</v>
      </c>
      <c r="Q7890" s="1">
        <v>45406</v>
      </c>
      <c r="R7890">
        <v>1259</v>
      </c>
      <c r="S7890" s="4">
        <v>6.8</v>
      </c>
      <c r="T7890" t="s">
        <v>79</v>
      </c>
    </row>
    <row r="7891" spans="1:20" x14ac:dyDescent="0.35">
      <c r="A7891" t="s">
        <v>15495</v>
      </c>
      <c r="B7891" s="5" t="s">
        <v>49</v>
      </c>
      <c r="C7891" s="6">
        <v>228287</v>
      </c>
      <c r="D7891" t="s">
        <v>92</v>
      </c>
      <c r="E7891">
        <v>171215</v>
      </c>
      <c r="F7891" s="5" t="s">
        <v>23</v>
      </c>
      <c r="G7891" s="5" t="s">
        <v>51</v>
      </c>
      <c r="H7891" s="5" t="s">
        <v>93</v>
      </c>
      <c r="I7891" t="s">
        <v>35</v>
      </c>
      <c r="J7891" t="s">
        <v>93</v>
      </c>
      <c r="K7891">
        <v>100</v>
      </c>
      <c r="L7891" s="5" t="s">
        <v>15496</v>
      </c>
      <c r="M7891" s="5" t="s">
        <v>70</v>
      </c>
      <c r="N7891">
        <v>14</v>
      </c>
      <c r="O7891" t="s">
        <v>131</v>
      </c>
      <c r="P7891" s="1">
        <v>45399</v>
      </c>
      <c r="Q7891" s="1">
        <v>45440</v>
      </c>
      <c r="R7891">
        <v>1740</v>
      </c>
      <c r="S7891" s="4">
        <v>9.3000000000000007</v>
      </c>
      <c r="T7891" t="s">
        <v>89</v>
      </c>
    </row>
    <row r="7892" spans="1:20" x14ac:dyDescent="0.35">
      <c r="A7892" t="s">
        <v>15497</v>
      </c>
      <c r="B7892" s="5" t="s">
        <v>73</v>
      </c>
      <c r="C7892" s="6">
        <v>149332</v>
      </c>
      <c r="D7892" t="s">
        <v>22</v>
      </c>
      <c r="E7892">
        <v>149332</v>
      </c>
      <c r="F7892" s="5" t="s">
        <v>66</v>
      </c>
      <c r="G7892" s="5" t="s">
        <v>24</v>
      </c>
      <c r="H7892" s="5" t="s">
        <v>68</v>
      </c>
      <c r="I7892" t="s">
        <v>26</v>
      </c>
      <c r="J7892" t="s">
        <v>68</v>
      </c>
      <c r="K7892">
        <v>50</v>
      </c>
      <c r="L7892" s="5" t="s">
        <v>15498</v>
      </c>
      <c r="M7892" s="5" t="s">
        <v>54</v>
      </c>
      <c r="N7892">
        <v>7</v>
      </c>
      <c r="O7892" t="s">
        <v>135</v>
      </c>
      <c r="P7892" s="1">
        <v>45475</v>
      </c>
      <c r="Q7892" s="1">
        <v>45504</v>
      </c>
      <c r="R7892">
        <v>1673</v>
      </c>
      <c r="S7892" s="4">
        <v>8.9</v>
      </c>
      <c r="T7892" t="s">
        <v>210</v>
      </c>
    </row>
    <row r="7893" spans="1:20" x14ac:dyDescent="0.35">
      <c r="A7893" t="s">
        <v>15499</v>
      </c>
      <c r="B7893" s="5" t="s">
        <v>179</v>
      </c>
      <c r="C7893" s="6">
        <v>101212</v>
      </c>
      <c r="D7893" t="s">
        <v>74</v>
      </c>
      <c r="E7893">
        <v>126515</v>
      </c>
      <c r="F7893" s="5" t="s">
        <v>66</v>
      </c>
      <c r="G7893" s="5" t="s">
        <v>24</v>
      </c>
      <c r="H7893" s="5" t="s">
        <v>75</v>
      </c>
      <c r="I7893" t="s">
        <v>26</v>
      </c>
      <c r="J7893" t="s">
        <v>75</v>
      </c>
      <c r="K7893">
        <v>100</v>
      </c>
      <c r="L7893" s="5" t="s">
        <v>15500</v>
      </c>
      <c r="M7893" s="5" t="s">
        <v>70</v>
      </c>
      <c r="N7893">
        <v>6</v>
      </c>
      <c r="O7893" t="s">
        <v>147</v>
      </c>
      <c r="P7893" s="1">
        <v>45353</v>
      </c>
      <c r="Q7893" s="1">
        <v>45372</v>
      </c>
      <c r="R7893">
        <v>1825</v>
      </c>
      <c r="S7893" s="4">
        <v>9.5</v>
      </c>
      <c r="T7893" t="s">
        <v>243</v>
      </c>
    </row>
    <row r="7894" spans="1:20" x14ac:dyDescent="0.35">
      <c r="A7894" t="s">
        <v>15501</v>
      </c>
      <c r="B7894" s="5" t="s">
        <v>28802</v>
      </c>
      <c r="C7894" s="6">
        <v>136111</v>
      </c>
      <c r="D7894" t="s">
        <v>22</v>
      </c>
      <c r="E7894">
        <v>136111</v>
      </c>
      <c r="F7894" s="5" t="s">
        <v>50</v>
      </c>
      <c r="G7894" s="5" t="s">
        <v>24</v>
      </c>
      <c r="H7894" s="5" t="s">
        <v>97</v>
      </c>
      <c r="I7894" t="s">
        <v>35</v>
      </c>
      <c r="J7894" t="s">
        <v>97</v>
      </c>
      <c r="K7894">
        <v>0</v>
      </c>
      <c r="L7894" s="5" t="s">
        <v>15502</v>
      </c>
      <c r="M7894" s="5" t="s">
        <v>28</v>
      </c>
      <c r="N7894">
        <v>2</v>
      </c>
      <c r="O7894" t="s">
        <v>46</v>
      </c>
      <c r="P7894" s="1">
        <v>45740</v>
      </c>
      <c r="Q7894" s="1">
        <v>45788</v>
      </c>
      <c r="R7894">
        <v>1343</v>
      </c>
      <c r="S7894" s="4">
        <v>5.9</v>
      </c>
      <c r="T7894" t="s">
        <v>153</v>
      </c>
    </row>
    <row r="7895" spans="1:20" x14ac:dyDescent="0.35">
      <c r="A7895" t="s">
        <v>15503</v>
      </c>
      <c r="B7895" s="5" t="s">
        <v>179</v>
      </c>
      <c r="C7895" s="6">
        <v>106323</v>
      </c>
      <c r="D7895" t="s">
        <v>92</v>
      </c>
      <c r="E7895">
        <v>79742</v>
      </c>
      <c r="F7895" s="5" t="s">
        <v>50</v>
      </c>
      <c r="G7895" s="5" t="s">
        <v>59</v>
      </c>
      <c r="H7895" s="5" t="s">
        <v>93</v>
      </c>
      <c r="I7895" t="s">
        <v>35</v>
      </c>
      <c r="J7895" t="s">
        <v>93</v>
      </c>
      <c r="K7895">
        <v>50</v>
      </c>
      <c r="L7895" s="5" t="s">
        <v>12956</v>
      </c>
      <c r="M7895" s="5" t="s">
        <v>37</v>
      </c>
      <c r="N7895">
        <v>3</v>
      </c>
      <c r="O7895" t="s">
        <v>71</v>
      </c>
      <c r="P7895" s="1">
        <v>45649</v>
      </c>
      <c r="Q7895" s="1">
        <v>45716</v>
      </c>
      <c r="R7895">
        <v>2392</v>
      </c>
      <c r="S7895" s="4">
        <v>8.6999999999999993</v>
      </c>
      <c r="T7895" t="s">
        <v>95</v>
      </c>
    </row>
    <row r="7896" spans="1:20" x14ac:dyDescent="0.35">
      <c r="A7896" t="s">
        <v>15504</v>
      </c>
      <c r="B7896" s="5" t="s">
        <v>49</v>
      </c>
      <c r="C7896" s="6">
        <v>156650</v>
      </c>
      <c r="D7896" t="s">
        <v>81</v>
      </c>
      <c r="E7896">
        <v>211478</v>
      </c>
      <c r="F7896" s="5" t="s">
        <v>23</v>
      </c>
      <c r="G7896" s="5" t="s">
        <v>59</v>
      </c>
      <c r="H7896" s="5" t="s">
        <v>82</v>
      </c>
      <c r="I7896" t="s">
        <v>26</v>
      </c>
      <c r="J7896" t="s">
        <v>126</v>
      </c>
      <c r="K7896">
        <v>50</v>
      </c>
      <c r="L7896" s="5" t="s">
        <v>15505</v>
      </c>
      <c r="M7896" s="5" t="s">
        <v>70</v>
      </c>
      <c r="N7896">
        <v>12</v>
      </c>
      <c r="O7896" t="s">
        <v>29</v>
      </c>
      <c r="P7896" s="1">
        <v>45523</v>
      </c>
      <c r="Q7896" s="1">
        <v>45580</v>
      </c>
      <c r="R7896">
        <v>763</v>
      </c>
      <c r="S7896" s="4">
        <v>5.7</v>
      </c>
      <c r="T7896" t="s">
        <v>243</v>
      </c>
    </row>
    <row r="7897" spans="1:20" x14ac:dyDescent="0.35">
      <c r="A7897" t="s">
        <v>15506</v>
      </c>
      <c r="B7897" s="5" t="s">
        <v>21</v>
      </c>
      <c r="C7897" s="6">
        <v>137174</v>
      </c>
      <c r="D7897" t="s">
        <v>41</v>
      </c>
      <c r="E7897">
        <v>116598</v>
      </c>
      <c r="F7897" s="5" t="s">
        <v>66</v>
      </c>
      <c r="G7897" s="5" t="s">
        <v>24</v>
      </c>
      <c r="H7897" s="5" t="s">
        <v>60</v>
      </c>
      <c r="I7897" t="s">
        <v>26</v>
      </c>
      <c r="J7897" t="s">
        <v>299</v>
      </c>
      <c r="K7897">
        <v>0</v>
      </c>
      <c r="L7897" s="5" t="s">
        <v>15507</v>
      </c>
      <c r="M7897" s="5" t="s">
        <v>37</v>
      </c>
      <c r="N7897">
        <v>5</v>
      </c>
      <c r="O7897" t="s">
        <v>85</v>
      </c>
      <c r="P7897" s="1">
        <v>45763</v>
      </c>
      <c r="Q7897" s="1">
        <v>45786</v>
      </c>
      <c r="R7897">
        <v>1132</v>
      </c>
      <c r="S7897" s="4">
        <v>7.2</v>
      </c>
      <c r="T7897" t="s">
        <v>55</v>
      </c>
    </row>
    <row r="7898" spans="1:20" x14ac:dyDescent="0.35">
      <c r="A7898" t="s">
        <v>15508</v>
      </c>
      <c r="B7898" s="5" t="s">
        <v>28799</v>
      </c>
      <c r="C7898" s="6">
        <v>106794</v>
      </c>
      <c r="D7898" t="s">
        <v>22</v>
      </c>
      <c r="E7898">
        <v>106794</v>
      </c>
      <c r="F7898" s="5" t="s">
        <v>50</v>
      </c>
      <c r="G7898" s="5" t="s">
        <v>42</v>
      </c>
      <c r="H7898" s="5" t="s">
        <v>52</v>
      </c>
      <c r="I7898" t="s">
        <v>35</v>
      </c>
      <c r="J7898" t="s">
        <v>165</v>
      </c>
      <c r="K7898">
        <v>100</v>
      </c>
      <c r="L7898" s="5" t="s">
        <v>15509</v>
      </c>
      <c r="M7898" s="5" t="s">
        <v>28</v>
      </c>
      <c r="N7898">
        <v>2</v>
      </c>
      <c r="O7898" t="s">
        <v>167</v>
      </c>
      <c r="P7898" s="1">
        <v>45753</v>
      </c>
      <c r="Q7898" s="1">
        <v>45789</v>
      </c>
      <c r="R7898">
        <v>1189</v>
      </c>
      <c r="S7898" s="4">
        <v>6.1</v>
      </c>
      <c r="T7898" t="s">
        <v>47</v>
      </c>
    </row>
    <row r="7899" spans="1:20" x14ac:dyDescent="0.35">
      <c r="A7899" t="s">
        <v>15510</v>
      </c>
      <c r="B7899" s="5" t="s">
        <v>179</v>
      </c>
      <c r="C7899" s="6">
        <v>229594</v>
      </c>
      <c r="D7899" t="s">
        <v>74</v>
      </c>
      <c r="E7899">
        <v>286993</v>
      </c>
      <c r="F7899" s="5" t="s">
        <v>23</v>
      </c>
      <c r="G7899" s="5" t="s">
        <v>24</v>
      </c>
      <c r="H7899" s="5" t="s">
        <v>75</v>
      </c>
      <c r="I7899" t="s">
        <v>26</v>
      </c>
      <c r="J7899" t="s">
        <v>75</v>
      </c>
      <c r="K7899">
        <v>0</v>
      </c>
      <c r="L7899" s="5" t="s">
        <v>15511</v>
      </c>
      <c r="M7899" s="5" t="s">
        <v>54</v>
      </c>
      <c r="N7899">
        <v>15</v>
      </c>
      <c r="O7899" t="s">
        <v>135</v>
      </c>
      <c r="P7899" s="1">
        <v>45620</v>
      </c>
      <c r="Q7899" s="1">
        <v>45649</v>
      </c>
      <c r="R7899">
        <v>1826</v>
      </c>
      <c r="S7899" s="4">
        <v>7.1</v>
      </c>
      <c r="T7899" t="s">
        <v>47</v>
      </c>
    </row>
    <row r="7900" spans="1:20" x14ac:dyDescent="0.35">
      <c r="A7900" t="s">
        <v>15512</v>
      </c>
      <c r="B7900" s="5" t="s">
        <v>179</v>
      </c>
      <c r="C7900" s="6">
        <v>72245</v>
      </c>
      <c r="D7900" t="s">
        <v>41</v>
      </c>
      <c r="E7900">
        <v>61408</v>
      </c>
      <c r="F7900" s="5" t="s">
        <v>58</v>
      </c>
      <c r="G7900" s="5" t="s">
        <v>24</v>
      </c>
      <c r="H7900" s="5" t="s">
        <v>126</v>
      </c>
      <c r="I7900" t="s">
        <v>26</v>
      </c>
      <c r="J7900" t="s">
        <v>126</v>
      </c>
      <c r="K7900">
        <v>50</v>
      </c>
      <c r="L7900" s="5" t="s">
        <v>15513</v>
      </c>
      <c r="M7900" s="5" t="s">
        <v>54</v>
      </c>
      <c r="N7900">
        <v>0</v>
      </c>
      <c r="O7900" t="s">
        <v>62</v>
      </c>
      <c r="P7900" s="1">
        <v>45595</v>
      </c>
      <c r="Q7900" s="1">
        <v>45635</v>
      </c>
      <c r="R7900">
        <v>2296</v>
      </c>
      <c r="S7900" s="4">
        <v>7.6</v>
      </c>
      <c r="T7900" t="s">
        <v>108</v>
      </c>
    </row>
    <row r="7901" spans="1:20" x14ac:dyDescent="0.35">
      <c r="A7901" t="s">
        <v>15514</v>
      </c>
      <c r="B7901" s="5" t="s">
        <v>28802</v>
      </c>
      <c r="C7901" s="6">
        <v>154453</v>
      </c>
      <c r="D7901" t="s">
        <v>22</v>
      </c>
      <c r="E7901">
        <v>154453</v>
      </c>
      <c r="F7901" s="5" t="s">
        <v>66</v>
      </c>
      <c r="G7901" s="5" t="s">
        <v>24</v>
      </c>
      <c r="H7901" s="5" t="s">
        <v>129</v>
      </c>
      <c r="I7901" t="s">
        <v>35</v>
      </c>
      <c r="J7901" t="s">
        <v>129</v>
      </c>
      <c r="K7901">
        <v>0</v>
      </c>
      <c r="L7901" s="5" t="s">
        <v>15515</v>
      </c>
      <c r="M7901" s="5" t="s">
        <v>28</v>
      </c>
      <c r="N7901">
        <v>6</v>
      </c>
      <c r="O7901" t="s">
        <v>167</v>
      </c>
      <c r="P7901" s="1">
        <v>45651</v>
      </c>
      <c r="Q7901" s="1">
        <v>45723</v>
      </c>
      <c r="R7901">
        <v>1418</v>
      </c>
      <c r="S7901" s="4">
        <v>8.6</v>
      </c>
      <c r="T7901" t="s">
        <v>243</v>
      </c>
    </row>
    <row r="7902" spans="1:20" x14ac:dyDescent="0.35">
      <c r="A7902" t="s">
        <v>15516</v>
      </c>
      <c r="B7902" s="5" t="s">
        <v>162</v>
      </c>
      <c r="C7902" s="6">
        <v>64086</v>
      </c>
      <c r="D7902" t="s">
        <v>41</v>
      </c>
      <c r="E7902">
        <v>54473</v>
      </c>
      <c r="F7902" s="5" t="s">
        <v>58</v>
      </c>
      <c r="G7902" s="5" t="s">
        <v>42</v>
      </c>
      <c r="H7902" s="5" t="s">
        <v>43</v>
      </c>
      <c r="I7902" t="s">
        <v>44</v>
      </c>
      <c r="J7902" t="s">
        <v>768</v>
      </c>
      <c r="K7902">
        <v>50</v>
      </c>
      <c r="L7902" s="5" t="s">
        <v>15517</v>
      </c>
      <c r="M7902" s="5" t="s">
        <v>37</v>
      </c>
      <c r="N7902">
        <v>1</v>
      </c>
      <c r="O7902" t="s">
        <v>71</v>
      </c>
      <c r="P7902" s="1">
        <v>45496</v>
      </c>
      <c r="Q7902" s="1">
        <v>45521</v>
      </c>
      <c r="R7902">
        <v>2472</v>
      </c>
      <c r="S7902" s="4">
        <v>5.0999999999999996</v>
      </c>
      <c r="T7902" t="s">
        <v>108</v>
      </c>
    </row>
    <row r="7903" spans="1:20" x14ac:dyDescent="0.35">
      <c r="A7903" t="s">
        <v>15518</v>
      </c>
      <c r="B7903" s="5" t="s">
        <v>145</v>
      </c>
      <c r="C7903" s="6">
        <v>101108</v>
      </c>
      <c r="D7903" t="s">
        <v>41</v>
      </c>
      <c r="E7903">
        <v>85942</v>
      </c>
      <c r="F7903" s="5" t="s">
        <v>50</v>
      </c>
      <c r="G7903" s="5" t="s">
        <v>24</v>
      </c>
      <c r="H7903" s="5" t="s">
        <v>60</v>
      </c>
      <c r="I7903" t="s">
        <v>35</v>
      </c>
      <c r="J7903" t="s">
        <v>60</v>
      </c>
      <c r="K7903">
        <v>100</v>
      </c>
      <c r="L7903" s="5" t="s">
        <v>15519</v>
      </c>
      <c r="M7903" s="5" t="s">
        <v>37</v>
      </c>
      <c r="N7903">
        <v>3</v>
      </c>
      <c r="O7903" t="s">
        <v>135</v>
      </c>
      <c r="P7903" s="1">
        <v>45750</v>
      </c>
      <c r="Q7903" s="1">
        <v>45813</v>
      </c>
      <c r="R7903">
        <v>2003</v>
      </c>
      <c r="S7903" s="4">
        <v>6.3</v>
      </c>
      <c r="T7903" t="s">
        <v>103</v>
      </c>
    </row>
    <row r="7904" spans="1:20" x14ac:dyDescent="0.35">
      <c r="A7904" t="s">
        <v>15520</v>
      </c>
      <c r="B7904" s="5" t="s">
        <v>32</v>
      </c>
      <c r="C7904" s="6">
        <v>88469</v>
      </c>
      <c r="D7904" t="s">
        <v>22</v>
      </c>
      <c r="E7904">
        <v>88469</v>
      </c>
      <c r="F7904" s="5" t="s">
        <v>58</v>
      </c>
      <c r="G7904" s="5" t="s">
        <v>51</v>
      </c>
      <c r="H7904" s="5" t="s">
        <v>97</v>
      </c>
      <c r="I7904" t="s">
        <v>35</v>
      </c>
      <c r="J7904" t="s">
        <v>97</v>
      </c>
      <c r="K7904">
        <v>100</v>
      </c>
      <c r="L7904" s="5" t="s">
        <v>15511</v>
      </c>
      <c r="M7904" s="5" t="s">
        <v>54</v>
      </c>
      <c r="N7904">
        <v>1</v>
      </c>
      <c r="O7904" t="s">
        <v>78</v>
      </c>
      <c r="P7904" s="1">
        <v>45627</v>
      </c>
      <c r="Q7904" s="1">
        <v>45695</v>
      </c>
      <c r="R7904">
        <v>626</v>
      </c>
      <c r="S7904" s="4">
        <v>6</v>
      </c>
      <c r="T7904" t="s">
        <v>277</v>
      </c>
    </row>
    <row r="7905" spans="1:20" x14ac:dyDescent="0.35">
      <c r="A7905" t="s">
        <v>15521</v>
      </c>
      <c r="B7905" s="5" t="s">
        <v>40</v>
      </c>
      <c r="C7905" s="6">
        <v>111556</v>
      </c>
      <c r="D7905" t="s">
        <v>22</v>
      </c>
      <c r="E7905">
        <v>111556</v>
      </c>
      <c r="F7905" s="5" t="s">
        <v>23</v>
      </c>
      <c r="G7905" s="5" t="s">
        <v>42</v>
      </c>
      <c r="H7905" s="5" t="s">
        <v>157</v>
      </c>
      <c r="I7905" t="s">
        <v>26</v>
      </c>
      <c r="J7905" t="s">
        <v>157</v>
      </c>
      <c r="K7905">
        <v>50</v>
      </c>
      <c r="L7905" s="5" t="s">
        <v>15522</v>
      </c>
      <c r="M7905" s="5" t="s">
        <v>70</v>
      </c>
      <c r="N7905">
        <v>15</v>
      </c>
      <c r="O7905" t="s">
        <v>107</v>
      </c>
      <c r="P7905" s="1">
        <v>45601</v>
      </c>
      <c r="Q7905" s="1">
        <v>45645</v>
      </c>
      <c r="R7905">
        <v>1737</v>
      </c>
      <c r="S7905" s="4">
        <v>5.5</v>
      </c>
      <c r="T7905" t="s">
        <v>47</v>
      </c>
    </row>
    <row r="7906" spans="1:20" x14ac:dyDescent="0.35">
      <c r="A7906" t="s">
        <v>15523</v>
      </c>
      <c r="B7906" s="5" t="s">
        <v>28802</v>
      </c>
      <c r="C7906" s="6">
        <v>95017</v>
      </c>
      <c r="D7906" t="s">
        <v>41</v>
      </c>
      <c r="E7906">
        <v>80764</v>
      </c>
      <c r="F7906" s="5" t="s">
        <v>50</v>
      </c>
      <c r="G7906" s="5" t="s">
        <v>59</v>
      </c>
      <c r="H7906" s="5" t="s">
        <v>126</v>
      </c>
      <c r="I7906" t="s">
        <v>44</v>
      </c>
      <c r="J7906" t="s">
        <v>354</v>
      </c>
      <c r="K7906">
        <v>100</v>
      </c>
      <c r="L7906" s="5" t="s">
        <v>15524</v>
      </c>
      <c r="M7906" s="5" t="s">
        <v>37</v>
      </c>
      <c r="N7906">
        <v>2</v>
      </c>
      <c r="O7906" t="s">
        <v>29</v>
      </c>
      <c r="P7906" s="1">
        <v>45739</v>
      </c>
      <c r="Q7906" s="1">
        <v>45756</v>
      </c>
      <c r="R7906">
        <v>1717</v>
      </c>
      <c r="S7906" s="4">
        <v>7.8</v>
      </c>
      <c r="T7906" t="s">
        <v>55</v>
      </c>
    </row>
    <row r="7907" spans="1:20" x14ac:dyDescent="0.35">
      <c r="A7907" t="s">
        <v>15525</v>
      </c>
      <c r="B7907" s="5" t="s">
        <v>174</v>
      </c>
      <c r="C7907" s="6">
        <v>98367</v>
      </c>
      <c r="D7907" t="s">
        <v>81</v>
      </c>
      <c r="E7907">
        <v>132795</v>
      </c>
      <c r="F7907" s="5" t="s">
        <v>66</v>
      </c>
      <c r="G7907" s="5" t="s">
        <v>24</v>
      </c>
      <c r="H7907" s="5" t="s">
        <v>82</v>
      </c>
      <c r="I7907" t="s">
        <v>44</v>
      </c>
      <c r="J7907" t="s">
        <v>940</v>
      </c>
      <c r="K7907">
        <v>50</v>
      </c>
      <c r="L7907" s="5" t="s">
        <v>15526</v>
      </c>
      <c r="M7907" s="5" t="s">
        <v>54</v>
      </c>
      <c r="N7907">
        <v>7</v>
      </c>
      <c r="O7907" t="s">
        <v>78</v>
      </c>
      <c r="P7907" s="1">
        <v>45326</v>
      </c>
      <c r="Q7907" s="1">
        <v>45389</v>
      </c>
      <c r="R7907">
        <v>1534</v>
      </c>
      <c r="S7907" s="4">
        <v>8.6999999999999993</v>
      </c>
      <c r="T7907" t="s">
        <v>210</v>
      </c>
    </row>
    <row r="7908" spans="1:20" x14ac:dyDescent="0.35">
      <c r="A7908" t="s">
        <v>15527</v>
      </c>
      <c r="B7908" s="5" t="s">
        <v>28799</v>
      </c>
      <c r="C7908" s="6">
        <v>92735</v>
      </c>
      <c r="D7908" t="s">
        <v>41</v>
      </c>
      <c r="E7908">
        <v>78825</v>
      </c>
      <c r="F7908" s="5" t="s">
        <v>58</v>
      </c>
      <c r="G7908" s="5" t="s">
        <v>24</v>
      </c>
      <c r="H7908" s="5" t="s">
        <v>43</v>
      </c>
      <c r="I7908" t="s">
        <v>35</v>
      </c>
      <c r="J7908" t="s">
        <v>426</v>
      </c>
      <c r="K7908">
        <v>0</v>
      </c>
      <c r="L7908" s="5" t="s">
        <v>15528</v>
      </c>
      <c r="M7908" s="5" t="s">
        <v>54</v>
      </c>
      <c r="N7908">
        <v>0</v>
      </c>
      <c r="O7908" t="s">
        <v>62</v>
      </c>
      <c r="P7908" s="1">
        <v>45775</v>
      </c>
      <c r="Q7908" s="1">
        <v>45807</v>
      </c>
      <c r="R7908">
        <v>1976</v>
      </c>
      <c r="S7908" s="4">
        <v>5.2</v>
      </c>
      <c r="T7908" t="s">
        <v>30</v>
      </c>
    </row>
    <row r="7909" spans="1:20" x14ac:dyDescent="0.35">
      <c r="A7909" t="s">
        <v>15529</v>
      </c>
      <c r="B7909" s="5" t="s">
        <v>105</v>
      </c>
      <c r="C7909" s="6">
        <v>135039</v>
      </c>
      <c r="D7909" t="s">
        <v>22</v>
      </c>
      <c r="E7909">
        <v>135039</v>
      </c>
      <c r="F7909" s="5" t="s">
        <v>66</v>
      </c>
      <c r="G7909" s="5" t="s">
        <v>51</v>
      </c>
      <c r="H7909" s="5" t="s">
        <v>129</v>
      </c>
      <c r="I7909" t="s">
        <v>26</v>
      </c>
      <c r="J7909" t="s">
        <v>129</v>
      </c>
      <c r="K7909">
        <v>0</v>
      </c>
      <c r="L7909" s="5" t="s">
        <v>15530</v>
      </c>
      <c r="M7909" s="5" t="s">
        <v>70</v>
      </c>
      <c r="N7909">
        <v>7</v>
      </c>
      <c r="O7909" t="s">
        <v>147</v>
      </c>
      <c r="P7909" s="1">
        <v>45388</v>
      </c>
      <c r="Q7909" s="1">
        <v>45436</v>
      </c>
      <c r="R7909">
        <v>1236</v>
      </c>
      <c r="S7909" s="4">
        <v>8.6</v>
      </c>
      <c r="T7909" t="s">
        <v>103</v>
      </c>
    </row>
    <row r="7910" spans="1:20" x14ac:dyDescent="0.35">
      <c r="A7910" t="s">
        <v>15531</v>
      </c>
      <c r="B7910" s="5" t="s">
        <v>91</v>
      </c>
      <c r="C7910" s="6">
        <v>205457</v>
      </c>
      <c r="D7910" t="s">
        <v>41</v>
      </c>
      <c r="E7910">
        <v>174638</v>
      </c>
      <c r="F7910" s="5" t="s">
        <v>23</v>
      </c>
      <c r="G7910" s="5" t="s">
        <v>59</v>
      </c>
      <c r="H7910" s="5" t="s">
        <v>126</v>
      </c>
      <c r="I7910" t="s">
        <v>26</v>
      </c>
      <c r="J7910" t="s">
        <v>126</v>
      </c>
      <c r="K7910">
        <v>50</v>
      </c>
      <c r="L7910" s="5" t="s">
        <v>9247</v>
      </c>
      <c r="M7910" s="5" t="s">
        <v>37</v>
      </c>
      <c r="N7910">
        <v>10</v>
      </c>
      <c r="O7910" t="s">
        <v>71</v>
      </c>
      <c r="P7910" s="1">
        <v>45746</v>
      </c>
      <c r="Q7910" s="1">
        <v>45764</v>
      </c>
      <c r="R7910">
        <v>1285</v>
      </c>
      <c r="S7910" s="4">
        <v>9.3000000000000007</v>
      </c>
      <c r="T7910" t="s">
        <v>153</v>
      </c>
    </row>
    <row r="7911" spans="1:20" x14ac:dyDescent="0.35">
      <c r="A7911" t="s">
        <v>15532</v>
      </c>
      <c r="B7911" s="5" t="s">
        <v>100</v>
      </c>
      <c r="C7911" s="6">
        <v>86892</v>
      </c>
      <c r="D7911" t="s">
        <v>33</v>
      </c>
      <c r="E7911">
        <v>9558120</v>
      </c>
      <c r="F7911" s="5" t="s">
        <v>50</v>
      </c>
      <c r="G7911" s="5" t="s">
        <v>51</v>
      </c>
      <c r="H7911" s="5" t="s">
        <v>34</v>
      </c>
      <c r="I7911" t="s">
        <v>44</v>
      </c>
      <c r="J7911" t="s">
        <v>34</v>
      </c>
      <c r="K7911">
        <v>50</v>
      </c>
      <c r="L7911" s="5" t="s">
        <v>15533</v>
      </c>
      <c r="M7911" s="5" t="s">
        <v>54</v>
      </c>
      <c r="N7911">
        <v>2</v>
      </c>
      <c r="O7911" t="s">
        <v>71</v>
      </c>
      <c r="P7911" s="1">
        <v>45467</v>
      </c>
      <c r="Q7911" s="1">
        <v>45493</v>
      </c>
      <c r="R7911">
        <v>1287</v>
      </c>
      <c r="S7911" s="4">
        <v>5.6</v>
      </c>
      <c r="T7911" t="s">
        <v>136</v>
      </c>
    </row>
    <row r="7912" spans="1:20" x14ac:dyDescent="0.35">
      <c r="A7912" t="s">
        <v>15534</v>
      </c>
      <c r="B7912" s="5" t="s">
        <v>28799</v>
      </c>
      <c r="C7912" s="6">
        <v>100067</v>
      </c>
      <c r="D7912" t="s">
        <v>41</v>
      </c>
      <c r="E7912">
        <v>85057</v>
      </c>
      <c r="F7912" s="5" t="s">
        <v>50</v>
      </c>
      <c r="G7912" s="5" t="s">
        <v>51</v>
      </c>
      <c r="H7912" s="5" t="s">
        <v>126</v>
      </c>
      <c r="I7912" t="s">
        <v>35</v>
      </c>
      <c r="J7912" t="s">
        <v>126</v>
      </c>
      <c r="K7912">
        <v>100</v>
      </c>
      <c r="L7912" s="5" t="s">
        <v>15535</v>
      </c>
      <c r="M7912" s="5" t="s">
        <v>54</v>
      </c>
      <c r="N7912">
        <v>4</v>
      </c>
      <c r="O7912" t="s">
        <v>112</v>
      </c>
      <c r="P7912" s="1">
        <v>45644</v>
      </c>
      <c r="Q7912" s="1">
        <v>45692</v>
      </c>
      <c r="R7912">
        <v>1780</v>
      </c>
      <c r="S7912" s="4">
        <v>5.7</v>
      </c>
      <c r="T7912" t="s">
        <v>63</v>
      </c>
    </row>
    <row r="7913" spans="1:20" x14ac:dyDescent="0.35">
      <c r="A7913" t="s">
        <v>15536</v>
      </c>
      <c r="B7913" s="5" t="s">
        <v>179</v>
      </c>
      <c r="C7913" s="6">
        <v>86435</v>
      </c>
      <c r="D7913" t="s">
        <v>22</v>
      </c>
      <c r="E7913">
        <v>86435</v>
      </c>
      <c r="F7913" s="5" t="s">
        <v>58</v>
      </c>
      <c r="G7913" s="5" t="s">
        <v>42</v>
      </c>
      <c r="H7913" s="5" t="s">
        <v>25</v>
      </c>
      <c r="I7913" t="s">
        <v>35</v>
      </c>
      <c r="J7913" t="s">
        <v>25</v>
      </c>
      <c r="K7913">
        <v>50</v>
      </c>
      <c r="L7913" s="5" t="s">
        <v>15537</v>
      </c>
      <c r="M7913" s="5" t="s">
        <v>54</v>
      </c>
      <c r="N7913">
        <v>1</v>
      </c>
      <c r="O7913" t="s">
        <v>131</v>
      </c>
      <c r="P7913" s="1">
        <v>45644</v>
      </c>
      <c r="Q7913" s="1">
        <v>45661</v>
      </c>
      <c r="R7913">
        <v>2053</v>
      </c>
      <c r="S7913" s="4">
        <v>6.1</v>
      </c>
      <c r="T7913" t="s">
        <v>103</v>
      </c>
    </row>
    <row r="7914" spans="1:20" x14ac:dyDescent="0.35">
      <c r="A7914" t="s">
        <v>15538</v>
      </c>
      <c r="B7914" s="5" t="s">
        <v>28799</v>
      </c>
      <c r="C7914" s="6">
        <v>69261</v>
      </c>
      <c r="D7914" t="s">
        <v>65</v>
      </c>
      <c r="E7914">
        <v>90039</v>
      </c>
      <c r="F7914" s="5" t="s">
        <v>50</v>
      </c>
      <c r="G7914" s="5" t="s">
        <v>51</v>
      </c>
      <c r="H7914" s="5" t="s">
        <v>67</v>
      </c>
      <c r="I7914" t="s">
        <v>44</v>
      </c>
      <c r="J7914" t="s">
        <v>67</v>
      </c>
      <c r="K7914">
        <v>100</v>
      </c>
      <c r="L7914" s="5" t="s">
        <v>15539</v>
      </c>
      <c r="M7914" s="5" t="s">
        <v>28</v>
      </c>
      <c r="N7914">
        <v>2</v>
      </c>
      <c r="O7914" t="s">
        <v>46</v>
      </c>
      <c r="P7914" s="1">
        <v>45438</v>
      </c>
      <c r="Q7914" s="1">
        <v>45500</v>
      </c>
      <c r="R7914">
        <v>1673</v>
      </c>
      <c r="S7914" s="4">
        <v>7</v>
      </c>
      <c r="T7914" t="s">
        <v>38</v>
      </c>
    </row>
    <row r="7915" spans="1:20" x14ac:dyDescent="0.35">
      <c r="A7915" t="s">
        <v>15540</v>
      </c>
      <c r="B7915" s="5" t="s">
        <v>49</v>
      </c>
      <c r="C7915" s="6">
        <v>187635</v>
      </c>
      <c r="D7915" t="s">
        <v>120</v>
      </c>
      <c r="E7915">
        <v>168872</v>
      </c>
      <c r="F7915" s="5" t="s">
        <v>66</v>
      </c>
      <c r="G7915" s="5" t="s">
        <v>59</v>
      </c>
      <c r="H7915" s="5" t="s">
        <v>121</v>
      </c>
      <c r="I7915" t="s">
        <v>44</v>
      </c>
      <c r="J7915" t="s">
        <v>121</v>
      </c>
      <c r="K7915">
        <v>0</v>
      </c>
      <c r="L7915" s="5" t="s">
        <v>15541</v>
      </c>
      <c r="M7915" s="5" t="s">
        <v>54</v>
      </c>
      <c r="N7915">
        <v>5</v>
      </c>
      <c r="O7915" t="s">
        <v>85</v>
      </c>
      <c r="P7915" s="1">
        <v>45466</v>
      </c>
      <c r="Q7915" s="1">
        <v>45525</v>
      </c>
      <c r="R7915">
        <v>2261</v>
      </c>
      <c r="S7915" s="4">
        <v>8.6999999999999993</v>
      </c>
      <c r="T7915" t="s">
        <v>136</v>
      </c>
    </row>
    <row r="7916" spans="1:20" x14ac:dyDescent="0.35">
      <c r="A7916" t="s">
        <v>15542</v>
      </c>
      <c r="B7916" s="5" t="s">
        <v>40</v>
      </c>
      <c r="C7916" s="6">
        <v>150751</v>
      </c>
      <c r="D7916" t="s">
        <v>120</v>
      </c>
      <c r="E7916">
        <v>135676</v>
      </c>
      <c r="F7916" s="5" t="s">
        <v>50</v>
      </c>
      <c r="G7916" s="5" t="s">
        <v>59</v>
      </c>
      <c r="H7916" s="5" t="s">
        <v>121</v>
      </c>
      <c r="I7916" t="s">
        <v>26</v>
      </c>
      <c r="J7916" t="s">
        <v>121</v>
      </c>
      <c r="K7916">
        <v>50</v>
      </c>
      <c r="L7916" s="5" t="s">
        <v>15543</v>
      </c>
      <c r="M7916" s="5" t="s">
        <v>28</v>
      </c>
      <c r="N7916">
        <v>3</v>
      </c>
      <c r="O7916" t="s">
        <v>172</v>
      </c>
      <c r="P7916" s="1">
        <v>45709</v>
      </c>
      <c r="Q7916" s="1">
        <v>45759</v>
      </c>
      <c r="R7916">
        <v>1563</v>
      </c>
      <c r="S7916" s="4">
        <v>7.4</v>
      </c>
      <c r="T7916" t="s">
        <v>103</v>
      </c>
    </row>
    <row r="7917" spans="1:20" x14ac:dyDescent="0.35">
      <c r="A7917" t="s">
        <v>15544</v>
      </c>
      <c r="B7917" s="5" t="s">
        <v>28799</v>
      </c>
      <c r="C7917" s="6">
        <v>117003</v>
      </c>
      <c r="D7917" t="s">
        <v>81</v>
      </c>
      <c r="E7917">
        <v>157954</v>
      </c>
      <c r="F7917" s="5" t="s">
        <v>66</v>
      </c>
      <c r="G7917" s="5" t="s">
        <v>51</v>
      </c>
      <c r="H7917" s="5" t="s">
        <v>82</v>
      </c>
      <c r="I7917" t="s">
        <v>26</v>
      </c>
      <c r="J7917" t="s">
        <v>82</v>
      </c>
      <c r="K7917">
        <v>100</v>
      </c>
      <c r="L7917" s="5" t="s">
        <v>15545</v>
      </c>
      <c r="M7917" s="5" t="s">
        <v>54</v>
      </c>
      <c r="N7917">
        <v>8</v>
      </c>
      <c r="O7917" t="s">
        <v>172</v>
      </c>
      <c r="P7917" s="1">
        <v>45713</v>
      </c>
      <c r="Q7917" s="1">
        <v>45786</v>
      </c>
      <c r="R7917">
        <v>533</v>
      </c>
      <c r="S7917" s="4">
        <v>8.4</v>
      </c>
      <c r="T7917" t="s">
        <v>89</v>
      </c>
    </row>
    <row r="7918" spans="1:20" x14ac:dyDescent="0.35">
      <c r="A7918" t="s">
        <v>15546</v>
      </c>
      <c r="B7918" s="5" t="s">
        <v>91</v>
      </c>
      <c r="C7918" s="6">
        <v>81733</v>
      </c>
      <c r="D7918" t="s">
        <v>41</v>
      </c>
      <c r="E7918">
        <v>69473</v>
      </c>
      <c r="F7918" s="5" t="s">
        <v>58</v>
      </c>
      <c r="G7918" s="5" t="s">
        <v>51</v>
      </c>
      <c r="H7918" s="5" t="s">
        <v>60</v>
      </c>
      <c r="I7918" t="s">
        <v>35</v>
      </c>
      <c r="J7918" t="s">
        <v>110</v>
      </c>
      <c r="K7918">
        <v>50</v>
      </c>
      <c r="L7918" s="5" t="s">
        <v>15547</v>
      </c>
      <c r="M7918" s="5" t="s">
        <v>28</v>
      </c>
      <c r="N7918">
        <v>0</v>
      </c>
      <c r="O7918" t="s">
        <v>141</v>
      </c>
      <c r="P7918" s="1">
        <v>45385</v>
      </c>
      <c r="Q7918" s="1">
        <v>45418</v>
      </c>
      <c r="R7918">
        <v>1383</v>
      </c>
      <c r="S7918" s="4">
        <v>8.5</v>
      </c>
      <c r="T7918" t="s">
        <v>79</v>
      </c>
    </row>
    <row r="7919" spans="1:20" x14ac:dyDescent="0.35">
      <c r="A7919" t="s">
        <v>15548</v>
      </c>
      <c r="B7919" s="5" t="s">
        <v>28802</v>
      </c>
      <c r="C7919" s="6">
        <v>187345</v>
      </c>
      <c r="D7919" t="s">
        <v>22</v>
      </c>
      <c r="E7919">
        <v>187345</v>
      </c>
      <c r="F7919" s="5" t="s">
        <v>23</v>
      </c>
      <c r="G7919" s="5" t="s">
        <v>42</v>
      </c>
      <c r="H7919" s="5" t="s">
        <v>129</v>
      </c>
      <c r="I7919" t="s">
        <v>44</v>
      </c>
      <c r="J7919" t="s">
        <v>129</v>
      </c>
      <c r="K7919">
        <v>0</v>
      </c>
      <c r="L7919" s="5" t="s">
        <v>15549</v>
      </c>
      <c r="M7919" s="5" t="s">
        <v>70</v>
      </c>
      <c r="N7919">
        <v>11</v>
      </c>
      <c r="O7919" t="s">
        <v>78</v>
      </c>
      <c r="P7919" s="1">
        <v>45373</v>
      </c>
      <c r="Q7919" s="1">
        <v>45417</v>
      </c>
      <c r="R7919">
        <v>1543</v>
      </c>
      <c r="S7919" s="4">
        <v>8.3000000000000007</v>
      </c>
      <c r="T7919" t="s">
        <v>55</v>
      </c>
    </row>
    <row r="7920" spans="1:20" x14ac:dyDescent="0.35">
      <c r="A7920" t="s">
        <v>15550</v>
      </c>
      <c r="B7920" s="5" t="s">
        <v>57</v>
      </c>
      <c r="C7920" s="6">
        <v>143200</v>
      </c>
      <c r="D7920" t="s">
        <v>22</v>
      </c>
      <c r="E7920">
        <v>143200</v>
      </c>
      <c r="F7920" s="5" t="s">
        <v>50</v>
      </c>
      <c r="G7920" s="5" t="s">
        <v>24</v>
      </c>
      <c r="H7920" s="5" t="s">
        <v>97</v>
      </c>
      <c r="I7920" t="s">
        <v>35</v>
      </c>
      <c r="J7920" t="s">
        <v>97</v>
      </c>
      <c r="K7920">
        <v>100</v>
      </c>
      <c r="L7920" s="5" t="s">
        <v>15551</v>
      </c>
      <c r="M7920" s="5" t="s">
        <v>54</v>
      </c>
      <c r="N7920">
        <v>3</v>
      </c>
      <c r="O7920" t="s">
        <v>29</v>
      </c>
      <c r="P7920" s="1">
        <v>45703</v>
      </c>
      <c r="Q7920" s="1">
        <v>45742</v>
      </c>
      <c r="R7920">
        <v>1646</v>
      </c>
      <c r="S7920" s="4">
        <v>7.2</v>
      </c>
      <c r="T7920" t="s">
        <v>210</v>
      </c>
    </row>
    <row r="7921" spans="1:20" x14ac:dyDescent="0.35">
      <c r="A7921" t="s">
        <v>15552</v>
      </c>
      <c r="B7921" s="5" t="s">
        <v>28799</v>
      </c>
      <c r="C7921" s="6">
        <v>68868</v>
      </c>
      <c r="D7921" t="s">
        <v>41</v>
      </c>
      <c r="E7921">
        <v>58538</v>
      </c>
      <c r="F7921" s="5" t="s">
        <v>58</v>
      </c>
      <c r="G7921" s="5" t="s">
        <v>51</v>
      </c>
      <c r="H7921" s="5" t="s">
        <v>43</v>
      </c>
      <c r="I7921" t="s">
        <v>44</v>
      </c>
      <c r="J7921" t="s">
        <v>52</v>
      </c>
      <c r="K7921">
        <v>0</v>
      </c>
      <c r="L7921" s="5" t="s">
        <v>9473</v>
      </c>
      <c r="M7921" s="5" t="s">
        <v>54</v>
      </c>
      <c r="N7921">
        <v>1</v>
      </c>
      <c r="O7921" t="s">
        <v>131</v>
      </c>
      <c r="P7921" s="1">
        <v>45537</v>
      </c>
      <c r="Q7921" s="1">
        <v>45590</v>
      </c>
      <c r="R7921">
        <v>571</v>
      </c>
      <c r="S7921" s="4">
        <v>6.7</v>
      </c>
      <c r="T7921" t="s">
        <v>118</v>
      </c>
    </row>
    <row r="7922" spans="1:20" x14ac:dyDescent="0.35">
      <c r="A7922" t="s">
        <v>15553</v>
      </c>
      <c r="B7922" s="5" t="s">
        <v>179</v>
      </c>
      <c r="C7922" s="6">
        <v>79844</v>
      </c>
      <c r="D7922" t="s">
        <v>22</v>
      </c>
      <c r="E7922">
        <v>79844</v>
      </c>
      <c r="F7922" s="5" t="s">
        <v>50</v>
      </c>
      <c r="G7922" s="5" t="s">
        <v>42</v>
      </c>
      <c r="H7922" s="5" t="s">
        <v>25</v>
      </c>
      <c r="I7922" t="s">
        <v>26</v>
      </c>
      <c r="J7922" t="s">
        <v>940</v>
      </c>
      <c r="K7922">
        <v>0</v>
      </c>
      <c r="L7922" s="5" t="s">
        <v>15554</v>
      </c>
      <c r="M7922" s="5" t="s">
        <v>70</v>
      </c>
      <c r="N7922">
        <v>2</v>
      </c>
      <c r="O7922" t="s">
        <v>107</v>
      </c>
      <c r="P7922" s="1">
        <v>45311</v>
      </c>
      <c r="Q7922" s="1">
        <v>45350</v>
      </c>
      <c r="R7922">
        <v>1962</v>
      </c>
      <c r="S7922" s="4">
        <v>5.4</v>
      </c>
      <c r="T7922" t="s">
        <v>210</v>
      </c>
    </row>
    <row r="7923" spans="1:20" x14ac:dyDescent="0.35">
      <c r="A7923" t="s">
        <v>15555</v>
      </c>
      <c r="B7923" s="5" t="s">
        <v>28802</v>
      </c>
      <c r="C7923" s="6">
        <v>158799</v>
      </c>
      <c r="D7923" t="s">
        <v>22</v>
      </c>
      <c r="E7923">
        <v>158799</v>
      </c>
      <c r="F7923" s="5" t="s">
        <v>66</v>
      </c>
      <c r="G7923" s="5" t="s">
        <v>59</v>
      </c>
      <c r="H7923" s="5" t="s">
        <v>97</v>
      </c>
      <c r="I7923" t="s">
        <v>35</v>
      </c>
      <c r="J7923" t="s">
        <v>97</v>
      </c>
      <c r="K7923">
        <v>0</v>
      </c>
      <c r="L7923" s="5" t="s">
        <v>15556</v>
      </c>
      <c r="M7923" s="5" t="s">
        <v>54</v>
      </c>
      <c r="N7923">
        <v>9</v>
      </c>
      <c r="O7923" t="s">
        <v>131</v>
      </c>
      <c r="P7923" s="1">
        <v>45656</v>
      </c>
      <c r="Q7923" s="1">
        <v>45690</v>
      </c>
      <c r="R7923">
        <v>1832</v>
      </c>
      <c r="S7923" s="4">
        <v>6.6</v>
      </c>
      <c r="T7923" t="s">
        <v>47</v>
      </c>
    </row>
    <row r="7924" spans="1:20" x14ac:dyDescent="0.35">
      <c r="A7924" t="s">
        <v>15557</v>
      </c>
      <c r="B7924" s="5" t="s">
        <v>28802</v>
      </c>
      <c r="C7924" s="6">
        <v>125614</v>
      </c>
      <c r="D7924" t="s">
        <v>41</v>
      </c>
      <c r="E7924">
        <v>106772</v>
      </c>
      <c r="F7924" s="5" t="s">
        <v>66</v>
      </c>
      <c r="G7924" s="5" t="s">
        <v>59</v>
      </c>
      <c r="H7924" s="5" t="s">
        <v>126</v>
      </c>
      <c r="I7924" t="s">
        <v>35</v>
      </c>
      <c r="J7924" t="s">
        <v>133</v>
      </c>
      <c r="K7924">
        <v>100</v>
      </c>
      <c r="L7924" s="5" t="s">
        <v>15558</v>
      </c>
      <c r="M7924" s="5" t="s">
        <v>37</v>
      </c>
      <c r="N7924">
        <v>5</v>
      </c>
      <c r="O7924" t="s">
        <v>46</v>
      </c>
      <c r="P7924" s="1">
        <v>45435</v>
      </c>
      <c r="Q7924" s="1">
        <v>45478</v>
      </c>
      <c r="R7924">
        <v>2140</v>
      </c>
      <c r="S7924" s="4">
        <v>5.6</v>
      </c>
      <c r="T7924" t="s">
        <v>118</v>
      </c>
    </row>
    <row r="7925" spans="1:20" x14ac:dyDescent="0.35">
      <c r="A7925" t="s">
        <v>15559</v>
      </c>
      <c r="B7925" s="5" t="s">
        <v>28801</v>
      </c>
      <c r="C7925" s="6">
        <v>104482</v>
      </c>
      <c r="D7925" t="s">
        <v>22</v>
      </c>
      <c r="E7925">
        <v>104482</v>
      </c>
      <c r="F7925" s="5" t="s">
        <v>50</v>
      </c>
      <c r="G7925" s="5" t="s">
        <v>59</v>
      </c>
      <c r="H7925" s="5" t="s">
        <v>101</v>
      </c>
      <c r="I7925" t="s">
        <v>35</v>
      </c>
      <c r="J7925" t="s">
        <v>101</v>
      </c>
      <c r="K7925">
        <v>0</v>
      </c>
      <c r="L7925" s="5" t="s">
        <v>15560</v>
      </c>
      <c r="M7925" s="5" t="s">
        <v>54</v>
      </c>
      <c r="N7925">
        <v>3</v>
      </c>
      <c r="O7925" t="s">
        <v>78</v>
      </c>
      <c r="P7925" s="1">
        <v>45618</v>
      </c>
      <c r="Q7925" s="1">
        <v>45635</v>
      </c>
      <c r="R7925">
        <v>1939</v>
      </c>
      <c r="S7925" s="4">
        <v>5.3</v>
      </c>
      <c r="T7925" t="s">
        <v>136</v>
      </c>
    </row>
    <row r="7926" spans="1:20" x14ac:dyDescent="0.35">
      <c r="A7926" t="s">
        <v>15561</v>
      </c>
      <c r="B7926" s="5" t="s">
        <v>100</v>
      </c>
      <c r="C7926" s="6">
        <v>196895</v>
      </c>
      <c r="D7926" t="s">
        <v>41</v>
      </c>
      <c r="E7926">
        <v>167361</v>
      </c>
      <c r="F7926" s="5" t="s">
        <v>23</v>
      </c>
      <c r="G7926" s="5" t="s">
        <v>59</v>
      </c>
      <c r="H7926" s="5" t="s">
        <v>151</v>
      </c>
      <c r="I7926" t="s">
        <v>26</v>
      </c>
      <c r="J7926" t="s">
        <v>151</v>
      </c>
      <c r="K7926">
        <v>50</v>
      </c>
      <c r="L7926" s="5" t="s">
        <v>215</v>
      </c>
      <c r="M7926" s="5" t="s">
        <v>37</v>
      </c>
      <c r="N7926">
        <v>16</v>
      </c>
      <c r="O7926" t="s">
        <v>78</v>
      </c>
      <c r="P7926" s="1">
        <v>45503</v>
      </c>
      <c r="Q7926" s="1">
        <v>45573</v>
      </c>
      <c r="R7926">
        <v>751</v>
      </c>
      <c r="S7926" s="4">
        <v>6.9</v>
      </c>
      <c r="T7926" t="s">
        <v>79</v>
      </c>
    </row>
    <row r="7927" spans="1:20" x14ac:dyDescent="0.35">
      <c r="A7927" t="s">
        <v>15562</v>
      </c>
      <c r="B7927" s="5" t="s">
        <v>49</v>
      </c>
      <c r="C7927" s="6">
        <v>133125</v>
      </c>
      <c r="D7927" t="s">
        <v>41</v>
      </c>
      <c r="E7927">
        <v>113156</v>
      </c>
      <c r="F7927" s="5" t="s">
        <v>66</v>
      </c>
      <c r="G7927" s="5" t="s">
        <v>24</v>
      </c>
      <c r="H7927" s="5" t="s">
        <v>43</v>
      </c>
      <c r="I7927" t="s">
        <v>26</v>
      </c>
      <c r="J7927" t="s">
        <v>43</v>
      </c>
      <c r="K7927">
        <v>50</v>
      </c>
      <c r="L7927" s="5" t="s">
        <v>15563</v>
      </c>
      <c r="M7927" s="5" t="s">
        <v>70</v>
      </c>
      <c r="N7927">
        <v>8</v>
      </c>
      <c r="O7927" t="s">
        <v>85</v>
      </c>
      <c r="P7927" s="1">
        <v>45733</v>
      </c>
      <c r="Q7927" s="1">
        <v>45775</v>
      </c>
      <c r="R7927">
        <v>1400</v>
      </c>
      <c r="S7927" s="4">
        <v>6.3</v>
      </c>
      <c r="T7927" t="s">
        <v>95</v>
      </c>
    </row>
    <row r="7928" spans="1:20" x14ac:dyDescent="0.35">
      <c r="A7928" t="s">
        <v>15564</v>
      </c>
      <c r="B7928" s="5" t="s">
        <v>162</v>
      </c>
      <c r="C7928" s="6">
        <v>182420</v>
      </c>
      <c r="D7928" t="s">
        <v>22</v>
      </c>
      <c r="E7928">
        <v>182420</v>
      </c>
      <c r="F7928" s="5" t="s">
        <v>23</v>
      </c>
      <c r="G7928" s="5" t="s">
        <v>42</v>
      </c>
      <c r="H7928" s="5" t="s">
        <v>165</v>
      </c>
      <c r="I7928" t="s">
        <v>35</v>
      </c>
      <c r="J7928" t="s">
        <v>165</v>
      </c>
      <c r="K7928">
        <v>50</v>
      </c>
      <c r="L7928" s="5" t="s">
        <v>15565</v>
      </c>
      <c r="M7928" s="5" t="s">
        <v>70</v>
      </c>
      <c r="N7928">
        <v>17</v>
      </c>
      <c r="O7928" t="s">
        <v>135</v>
      </c>
      <c r="P7928" s="1">
        <v>45476</v>
      </c>
      <c r="Q7928" s="1">
        <v>45499</v>
      </c>
      <c r="R7928">
        <v>1745</v>
      </c>
      <c r="S7928" s="4">
        <v>8.9</v>
      </c>
      <c r="T7928" t="s">
        <v>118</v>
      </c>
    </row>
    <row r="7929" spans="1:20" x14ac:dyDescent="0.35">
      <c r="A7929" t="s">
        <v>15566</v>
      </c>
      <c r="B7929" s="5" t="s">
        <v>28802</v>
      </c>
      <c r="C7929" s="6">
        <v>151509</v>
      </c>
      <c r="D7929" t="s">
        <v>120</v>
      </c>
      <c r="E7929">
        <v>136358</v>
      </c>
      <c r="F7929" s="5" t="s">
        <v>66</v>
      </c>
      <c r="G7929" s="5" t="s">
        <v>42</v>
      </c>
      <c r="H7929" s="5" t="s">
        <v>121</v>
      </c>
      <c r="I7929" t="s">
        <v>26</v>
      </c>
      <c r="J7929" t="s">
        <v>121</v>
      </c>
      <c r="K7929">
        <v>100</v>
      </c>
      <c r="L7929" s="5" t="s">
        <v>15567</v>
      </c>
      <c r="M7929" s="5" t="s">
        <v>70</v>
      </c>
      <c r="N7929">
        <v>8</v>
      </c>
      <c r="O7929" t="s">
        <v>29</v>
      </c>
      <c r="P7929" s="1">
        <v>45298</v>
      </c>
      <c r="Q7929" s="1">
        <v>45348</v>
      </c>
      <c r="R7929">
        <v>1536</v>
      </c>
      <c r="S7929" s="4">
        <v>5.8</v>
      </c>
      <c r="T7929" t="s">
        <v>63</v>
      </c>
    </row>
    <row r="7930" spans="1:20" x14ac:dyDescent="0.35">
      <c r="A7930" t="s">
        <v>15568</v>
      </c>
      <c r="B7930" s="5" t="s">
        <v>32</v>
      </c>
      <c r="C7930" s="6">
        <v>69352</v>
      </c>
      <c r="D7930" t="s">
        <v>22</v>
      </c>
      <c r="E7930">
        <v>69352</v>
      </c>
      <c r="F7930" s="5" t="s">
        <v>50</v>
      </c>
      <c r="G7930" s="5" t="s">
        <v>42</v>
      </c>
      <c r="H7930" s="5" t="s">
        <v>52</v>
      </c>
      <c r="I7930" t="s">
        <v>26</v>
      </c>
      <c r="J7930" t="s">
        <v>52</v>
      </c>
      <c r="K7930">
        <v>0</v>
      </c>
      <c r="L7930" s="5" t="s">
        <v>10295</v>
      </c>
      <c r="M7930" s="5" t="s">
        <v>54</v>
      </c>
      <c r="N7930">
        <v>3</v>
      </c>
      <c r="O7930" t="s">
        <v>172</v>
      </c>
      <c r="P7930" s="1">
        <v>45651</v>
      </c>
      <c r="Q7930" s="1">
        <v>45690</v>
      </c>
      <c r="R7930">
        <v>1882</v>
      </c>
      <c r="S7930" s="4">
        <v>6.8</v>
      </c>
      <c r="T7930" t="s">
        <v>63</v>
      </c>
    </row>
    <row r="7931" spans="1:20" x14ac:dyDescent="0.35">
      <c r="A7931" t="s">
        <v>15569</v>
      </c>
      <c r="B7931" s="5" t="s">
        <v>217</v>
      </c>
      <c r="C7931" s="6">
        <v>45522</v>
      </c>
      <c r="D7931" t="s">
        <v>22</v>
      </c>
      <c r="E7931">
        <v>45522</v>
      </c>
      <c r="F7931" s="5" t="s">
        <v>66</v>
      </c>
      <c r="G7931" s="5" t="s">
        <v>24</v>
      </c>
      <c r="H7931" s="5" t="s">
        <v>116</v>
      </c>
      <c r="I7931" t="s">
        <v>44</v>
      </c>
      <c r="J7931" t="s">
        <v>116</v>
      </c>
      <c r="K7931">
        <v>0</v>
      </c>
      <c r="L7931" s="5" t="s">
        <v>15570</v>
      </c>
      <c r="M7931" s="5" t="s">
        <v>54</v>
      </c>
      <c r="N7931">
        <v>9</v>
      </c>
      <c r="O7931" t="s">
        <v>46</v>
      </c>
      <c r="P7931" s="1">
        <v>45390</v>
      </c>
      <c r="Q7931" s="1">
        <v>45418</v>
      </c>
      <c r="R7931">
        <v>1194</v>
      </c>
      <c r="S7931" s="4">
        <v>6.9</v>
      </c>
      <c r="T7931" t="s">
        <v>153</v>
      </c>
    </row>
    <row r="7932" spans="1:20" x14ac:dyDescent="0.35">
      <c r="A7932" t="s">
        <v>15571</v>
      </c>
      <c r="B7932" s="5" t="s">
        <v>40</v>
      </c>
      <c r="C7932" s="6">
        <v>43570</v>
      </c>
      <c r="D7932" t="s">
        <v>22</v>
      </c>
      <c r="E7932">
        <v>43570</v>
      </c>
      <c r="F7932" s="5" t="s">
        <v>66</v>
      </c>
      <c r="G7932" s="5" t="s">
        <v>24</v>
      </c>
      <c r="H7932" s="5" t="s">
        <v>116</v>
      </c>
      <c r="I7932" t="s">
        <v>44</v>
      </c>
      <c r="J7932" t="s">
        <v>116</v>
      </c>
      <c r="K7932">
        <v>100</v>
      </c>
      <c r="L7932" s="5" t="s">
        <v>15572</v>
      </c>
      <c r="M7932" s="5" t="s">
        <v>28</v>
      </c>
      <c r="N7932">
        <v>9</v>
      </c>
      <c r="O7932" t="s">
        <v>135</v>
      </c>
      <c r="P7932" s="1">
        <v>45509</v>
      </c>
      <c r="Q7932" s="1">
        <v>45558</v>
      </c>
      <c r="R7932">
        <v>1359</v>
      </c>
      <c r="S7932" s="4">
        <v>8.8000000000000007</v>
      </c>
      <c r="T7932" t="s">
        <v>79</v>
      </c>
    </row>
    <row r="7933" spans="1:20" x14ac:dyDescent="0.35">
      <c r="A7933" t="s">
        <v>15573</v>
      </c>
      <c r="B7933" s="5" t="s">
        <v>28801</v>
      </c>
      <c r="C7933" s="6">
        <v>98915</v>
      </c>
      <c r="D7933" t="s">
        <v>22</v>
      </c>
      <c r="E7933">
        <v>98915</v>
      </c>
      <c r="F7933" s="5" t="s">
        <v>50</v>
      </c>
      <c r="G7933" s="5" t="s">
        <v>42</v>
      </c>
      <c r="H7933" s="5" t="s">
        <v>191</v>
      </c>
      <c r="I7933" t="s">
        <v>26</v>
      </c>
      <c r="J7933" t="s">
        <v>191</v>
      </c>
      <c r="K7933">
        <v>0</v>
      </c>
      <c r="L7933" s="5" t="s">
        <v>15574</v>
      </c>
      <c r="M7933" s="5" t="s">
        <v>28</v>
      </c>
      <c r="N7933">
        <v>3</v>
      </c>
      <c r="O7933" t="s">
        <v>141</v>
      </c>
      <c r="P7933" s="1">
        <v>45718</v>
      </c>
      <c r="Q7933" s="1">
        <v>45765</v>
      </c>
      <c r="R7933">
        <v>2083</v>
      </c>
      <c r="S7933" s="4">
        <v>7.5</v>
      </c>
      <c r="T7933" t="s">
        <v>103</v>
      </c>
    </row>
    <row r="7934" spans="1:20" x14ac:dyDescent="0.35">
      <c r="A7934" t="s">
        <v>15575</v>
      </c>
      <c r="B7934" s="5" t="s">
        <v>28802</v>
      </c>
      <c r="C7934" s="6">
        <v>132893</v>
      </c>
      <c r="D7934" t="s">
        <v>22</v>
      </c>
      <c r="E7934">
        <v>132893</v>
      </c>
      <c r="F7934" s="5" t="s">
        <v>50</v>
      </c>
      <c r="G7934" s="5" t="s">
        <v>59</v>
      </c>
      <c r="H7934" s="5" t="s">
        <v>68</v>
      </c>
      <c r="I7934" t="s">
        <v>26</v>
      </c>
      <c r="J7934" t="s">
        <v>354</v>
      </c>
      <c r="K7934">
        <v>50</v>
      </c>
      <c r="L7934" s="5" t="s">
        <v>14786</v>
      </c>
      <c r="M7934" s="5" t="s">
        <v>37</v>
      </c>
      <c r="N7934">
        <v>2</v>
      </c>
      <c r="O7934" t="s">
        <v>141</v>
      </c>
      <c r="P7934" s="1">
        <v>45588</v>
      </c>
      <c r="Q7934" s="1">
        <v>45612</v>
      </c>
      <c r="R7934">
        <v>1749</v>
      </c>
      <c r="S7934" s="4">
        <v>6.9</v>
      </c>
      <c r="T7934" t="s">
        <v>30</v>
      </c>
    </row>
    <row r="7935" spans="1:20" x14ac:dyDescent="0.35">
      <c r="A7935" t="s">
        <v>15576</v>
      </c>
      <c r="B7935" s="5" t="s">
        <v>145</v>
      </c>
      <c r="C7935" s="6">
        <v>97204</v>
      </c>
      <c r="D7935" t="s">
        <v>120</v>
      </c>
      <c r="E7935">
        <v>87484</v>
      </c>
      <c r="F7935" s="5" t="s">
        <v>58</v>
      </c>
      <c r="G7935" s="5" t="s">
        <v>24</v>
      </c>
      <c r="H7935" s="5" t="s">
        <v>121</v>
      </c>
      <c r="I7935" t="s">
        <v>26</v>
      </c>
      <c r="J7935" t="s">
        <v>121</v>
      </c>
      <c r="K7935">
        <v>100</v>
      </c>
      <c r="L7935" s="5" t="s">
        <v>15577</v>
      </c>
      <c r="M7935" s="5" t="s">
        <v>37</v>
      </c>
      <c r="N7935">
        <v>1</v>
      </c>
      <c r="O7935" t="s">
        <v>62</v>
      </c>
      <c r="P7935" s="1">
        <v>45747</v>
      </c>
      <c r="Q7935" s="1">
        <v>45776</v>
      </c>
      <c r="R7935">
        <v>816</v>
      </c>
      <c r="S7935" s="4">
        <v>9.8000000000000007</v>
      </c>
      <c r="T7935" t="s">
        <v>118</v>
      </c>
    </row>
    <row r="7936" spans="1:20" x14ac:dyDescent="0.35">
      <c r="A7936" t="s">
        <v>15578</v>
      </c>
      <c r="B7936" s="5" t="s">
        <v>91</v>
      </c>
      <c r="C7936" s="6">
        <v>127523</v>
      </c>
      <c r="D7936" t="s">
        <v>22</v>
      </c>
      <c r="E7936">
        <v>127523</v>
      </c>
      <c r="F7936" s="5" t="s">
        <v>50</v>
      </c>
      <c r="G7936" s="5" t="s">
        <v>51</v>
      </c>
      <c r="H7936" s="5" t="s">
        <v>101</v>
      </c>
      <c r="I7936" t="s">
        <v>26</v>
      </c>
      <c r="J7936" t="s">
        <v>101</v>
      </c>
      <c r="K7936">
        <v>0</v>
      </c>
      <c r="L7936" s="5" t="s">
        <v>15579</v>
      </c>
      <c r="M7936" s="5" t="s">
        <v>37</v>
      </c>
      <c r="N7936">
        <v>2</v>
      </c>
      <c r="O7936" t="s">
        <v>131</v>
      </c>
      <c r="P7936" s="1">
        <v>45395</v>
      </c>
      <c r="Q7936" s="1">
        <v>45409</v>
      </c>
      <c r="R7936">
        <v>634</v>
      </c>
      <c r="S7936" s="4">
        <v>5.7</v>
      </c>
      <c r="T7936" t="s">
        <v>47</v>
      </c>
    </row>
    <row r="7937" spans="1:20" x14ac:dyDescent="0.35">
      <c r="A7937" t="s">
        <v>15580</v>
      </c>
      <c r="B7937" s="5" t="s">
        <v>28799</v>
      </c>
      <c r="C7937" s="6">
        <v>89735</v>
      </c>
      <c r="D7937" t="s">
        <v>22</v>
      </c>
      <c r="E7937">
        <v>89735</v>
      </c>
      <c r="F7937" s="5" t="s">
        <v>58</v>
      </c>
      <c r="G7937" s="5" t="s">
        <v>42</v>
      </c>
      <c r="H7937" s="5" t="s">
        <v>68</v>
      </c>
      <c r="I7937" t="s">
        <v>35</v>
      </c>
      <c r="J7937" t="s">
        <v>68</v>
      </c>
      <c r="K7937">
        <v>50</v>
      </c>
      <c r="L7937" s="5" t="s">
        <v>3597</v>
      </c>
      <c r="M7937" s="5" t="s">
        <v>28</v>
      </c>
      <c r="N7937">
        <v>0</v>
      </c>
      <c r="O7937" t="s">
        <v>88</v>
      </c>
      <c r="P7937" s="1">
        <v>45726</v>
      </c>
      <c r="Q7937" s="1">
        <v>45761</v>
      </c>
      <c r="R7937">
        <v>757</v>
      </c>
      <c r="S7937" s="4">
        <v>6.2</v>
      </c>
      <c r="T7937" t="s">
        <v>30</v>
      </c>
    </row>
    <row r="7938" spans="1:20" x14ac:dyDescent="0.35">
      <c r="A7938" t="s">
        <v>15581</v>
      </c>
      <c r="B7938" s="5" t="s">
        <v>28802</v>
      </c>
      <c r="C7938" s="6">
        <v>97385</v>
      </c>
      <c r="D7938" t="s">
        <v>22</v>
      </c>
      <c r="E7938">
        <v>97385</v>
      </c>
      <c r="F7938" s="5" t="s">
        <v>50</v>
      </c>
      <c r="G7938" s="5" t="s">
        <v>24</v>
      </c>
      <c r="H7938" s="5" t="s">
        <v>68</v>
      </c>
      <c r="I7938" t="s">
        <v>44</v>
      </c>
      <c r="J7938" t="s">
        <v>68</v>
      </c>
      <c r="K7938">
        <v>0</v>
      </c>
      <c r="L7938" s="5" t="s">
        <v>15582</v>
      </c>
      <c r="M7938" s="5" t="s">
        <v>54</v>
      </c>
      <c r="N7938">
        <v>4</v>
      </c>
      <c r="O7938" t="s">
        <v>131</v>
      </c>
      <c r="P7938" s="1">
        <v>45642</v>
      </c>
      <c r="Q7938" s="1">
        <v>45701</v>
      </c>
      <c r="R7938">
        <v>1489</v>
      </c>
      <c r="S7938" s="4">
        <v>5.8</v>
      </c>
      <c r="T7938" t="s">
        <v>108</v>
      </c>
    </row>
    <row r="7939" spans="1:20" x14ac:dyDescent="0.35">
      <c r="A7939" t="s">
        <v>15583</v>
      </c>
      <c r="B7939" s="5" t="s">
        <v>28800</v>
      </c>
      <c r="C7939" s="6">
        <v>52180</v>
      </c>
      <c r="D7939" t="s">
        <v>22</v>
      </c>
      <c r="E7939">
        <v>52180</v>
      </c>
      <c r="F7939" s="5" t="s">
        <v>58</v>
      </c>
      <c r="G7939" s="5" t="s">
        <v>42</v>
      </c>
      <c r="H7939" s="5" t="s">
        <v>25</v>
      </c>
      <c r="I7939" t="s">
        <v>44</v>
      </c>
      <c r="J7939" t="s">
        <v>1090</v>
      </c>
      <c r="K7939">
        <v>100</v>
      </c>
      <c r="L7939" s="5" t="s">
        <v>15584</v>
      </c>
      <c r="M7939" s="5" t="s">
        <v>28</v>
      </c>
      <c r="N7939">
        <v>0</v>
      </c>
      <c r="O7939" t="s">
        <v>62</v>
      </c>
      <c r="P7939" s="1">
        <v>45631</v>
      </c>
      <c r="Q7939" s="1">
        <v>45664</v>
      </c>
      <c r="R7939">
        <v>2313</v>
      </c>
      <c r="S7939" s="4">
        <v>7.8</v>
      </c>
      <c r="T7939" t="s">
        <v>89</v>
      </c>
    </row>
    <row r="7940" spans="1:20" x14ac:dyDescent="0.35">
      <c r="A7940" t="s">
        <v>15585</v>
      </c>
      <c r="B7940" s="5" t="s">
        <v>57</v>
      </c>
      <c r="C7940" s="6">
        <v>233176</v>
      </c>
      <c r="D7940" t="s">
        <v>22</v>
      </c>
      <c r="E7940">
        <v>233176</v>
      </c>
      <c r="F7940" s="5" t="s">
        <v>23</v>
      </c>
      <c r="G7940" s="5" t="s">
        <v>59</v>
      </c>
      <c r="H7940" s="5" t="s">
        <v>97</v>
      </c>
      <c r="I7940" t="s">
        <v>35</v>
      </c>
      <c r="J7940" t="s">
        <v>97</v>
      </c>
      <c r="K7940">
        <v>0</v>
      </c>
      <c r="L7940" s="5" t="s">
        <v>15586</v>
      </c>
      <c r="M7940" s="5" t="s">
        <v>37</v>
      </c>
      <c r="N7940">
        <v>18</v>
      </c>
      <c r="O7940" t="s">
        <v>147</v>
      </c>
      <c r="P7940" s="1">
        <v>45482</v>
      </c>
      <c r="Q7940" s="1">
        <v>45508</v>
      </c>
      <c r="R7940">
        <v>2378</v>
      </c>
      <c r="S7940" s="4">
        <v>6.6</v>
      </c>
      <c r="T7940" t="s">
        <v>277</v>
      </c>
    </row>
    <row r="7941" spans="1:20" x14ac:dyDescent="0.35">
      <c r="A7941" t="s">
        <v>15587</v>
      </c>
      <c r="B7941" s="5" t="s">
        <v>217</v>
      </c>
      <c r="C7941" s="6">
        <v>151930</v>
      </c>
      <c r="D7941" t="s">
        <v>81</v>
      </c>
      <c r="E7941">
        <v>205106</v>
      </c>
      <c r="F7941" s="5" t="s">
        <v>23</v>
      </c>
      <c r="G7941" s="5" t="s">
        <v>59</v>
      </c>
      <c r="H7941" s="5" t="s">
        <v>82</v>
      </c>
      <c r="I7941" t="s">
        <v>26</v>
      </c>
      <c r="J7941" t="s">
        <v>82</v>
      </c>
      <c r="K7941">
        <v>100</v>
      </c>
      <c r="L7941" s="5" t="s">
        <v>15588</v>
      </c>
      <c r="M7941" s="5" t="s">
        <v>54</v>
      </c>
      <c r="N7941">
        <v>17</v>
      </c>
      <c r="O7941" t="s">
        <v>135</v>
      </c>
      <c r="P7941" s="1">
        <v>45417</v>
      </c>
      <c r="Q7941" s="1">
        <v>45474</v>
      </c>
      <c r="R7941">
        <v>543</v>
      </c>
      <c r="S7941" s="4">
        <v>9.3000000000000007</v>
      </c>
      <c r="T7941" t="s">
        <v>95</v>
      </c>
    </row>
    <row r="7942" spans="1:20" x14ac:dyDescent="0.35">
      <c r="A7942" t="s">
        <v>15589</v>
      </c>
      <c r="B7942" s="5" t="s">
        <v>174</v>
      </c>
      <c r="C7942" s="6">
        <v>166632</v>
      </c>
      <c r="D7942" t="s">
        <v>65</v>
      </c>
      <c r="E7942">
        <v>216622</v>
      </c>
      <c r="F7942" s="5" t="s">
        <v>23</v>
      </c>
      <c r="G7942" s="5" t="s">
        <v>24</v>
      </c>
      <c r="H7942" s="5" t="s">
        <v>67</v>
      </c>
      <c r="I7942" t="s">
        <v>26</v>
      </c>
      <c r="J7942" t="s">
        <v>67</v>
      </c>
      <c r="K7942">
        <v>100</v>
      </c>
      <c r="L7942" s="5" t="s">
        <v>15590</v>
      </c>
      <c r="M7942" s="5" t="s">
        <v>37</v>
      </c>
      <c r="N7942">
        <v>15</v>
      </c>
      <c r="O7942" t="s">
        <v>147</v>
      </c>
      <c r="P7942" s="1">
        <v>45702</v>
      </c>
      <c r="Q7942" s="1">
        <v>45741</v>
      </c>
      <c r="R7942">
        <v>1476</v>
      </c>
      <c r="S7942" s="4">
        <v>5.7</v>
      </c>
      <c r="T7942" t="s">
        <v>38</v>
      </c>
    </row>
    <row r="7943" spans="1:20" x14ac:dyDescent="0.35">
      <c r="A7943" t="s">
        <v>15591</v>
      </c>
      <c r="B7943" s="5" t="s">
        <v>174</v>
      </c>
      <c r="C7943" s="6">
        <v>100715</v>
      </c>
      <c r="D7943" t="s">
        <v>22</v>
      </c>
      <c r="E7943">
        <v>100715</v>
      </c>
      <c r="F7943" s="5" t="s">
        <v>50</v>
      </c>
      <c r="G7943" s="5" t="s">
        <v>42</v>
      </c>
      <c r="H7943" s="5" t="s">
        <v>101</v>
      </c>
      <c r="I7943" t="s">
        <v>26</v>
      </c>
      <c r="J7943" t="s">
        <v>101</v>
      </c>
      <c r="K7943">
        <v>0</v>
      </c>
      <c r="L7943" s="5" t="s">
        <v>15592</v>
      </c>
      <c r="M7943" s="5" t="s">
        <v>28</v>
      </c>
      <c r="N7943">
        <v>2</v>
      </c>
      <c r="O7943" t="s">
        <v>85</v>
      </c>
      <c r="P7943" s="1">
        <v>45468</v>
      </c>
      <c r="Q7943" s="1">
        <v>45531</v>
      </c>
      <c r="R7943">
        <v>1320</v>
      </c>
      <c r="S7943" s="4">
        <v>6</v>
      </c>
      <c r="T7943" t="s">
        <v>95</v>
      </c>
    </row>
    <row r="7944" spans="1:20" x14ac:dyDescent="0.35">
      <c r="A7944" t="s">
        <v>15593</v>
      </c>
      <c r="B7944" s="5" t="s">
        <v>49</v>
      </c>
      <c r="C7944" s="6">
        <v>74580</v>
      </c>
      <c r="D7944" t="s">
        <v>33</v>
      </c>
      <c r="E7944">
        <v>8203800</v>
      </c>
      <c r="F7944" s="5" t="s">
        <v>58</v>
      </c>
      <c r="G7944" s="5" t="s">
        <v>42</v>
      </c>
      <c r="H7944" s="5" t="s">
        <v>34</v>
      </c>
      <c r="I7944" t="s">
        <v>44</v>
      </c>
      <c r="J7944" t="s">
        <v>34</v>
      </c>
      <c r="K7944">
        <v>0</v>
      </c>
      <c r="L7944" s="5" t="s">
        <v>15594</v>
      </c>
      <c r="M7944" s="5" t="s">
        <v>28</v>
      </c>
      <c r="N7944">
        <v>0</v>
      </c>
      <c r="O7944" t="s">
        <v>107</v>
      </c>
      <c r="P7944" s="1">
        <v>45353</v>
      </c>
      <c r="Q7944" s="1">
        <v>45399</v>
      </c>
      <c r="R7944">
        <v>616</v>
      </c>
      <c r="S7944" s="4">
        <v>5.5</v>
      </c>
      <c r="T7944" t="s">
        <v>89</v>
      </c>
    </row>
    <row r="7945" spans="1:20" x14ac:dyDescent="0.35">
      <c r="A7945" t="s">
        <v>15595</v>
      </c>
      <c r="B7945" s="5" t="s">
        <v>28802</v>
      </c>
      <c r="C7945" s="6">
        <v>120355</v>
      </c>
      <c r="D7945" t="s">
        <v>65</v>
      </c>
      <c r="E7945">
        <v>156462</v>
      </c>
      <c r="F7945" s="5" t="s">
        <v>66</v>
      </c>
      <c r="G7945" s="5" t="s">
        <v>59</v>
      </c>
      <c r="H7945" s="5" t="s">
        <v>67</v>
      </c>
      <c r="I7945" t="s">
        <v>26</v>
      </c>
      <c r="J7945" t="s">
        <v>299</v>
      </c>
      <c r="K7945">
        <v>50</v>
      </c>
      <c r="L7945" s="5" t="s">
        <v>15596</v>
      </c>
      <c r="M7945" s="5" t="s">
        <v>70</v>
      </c>
      <c r="N7945">
        <v>5</v>
      </c>
      <c r="O7945" t="s">
        <v>78</v>
      </c>
      <c r="P7945" s="1">
        <v>45362</v>
      </c>
      <c r="Q7945" s="1">
        <v>45376</v>
      </c>
      <c r="R7945">
        <v>1771</v>
      </c>
      <c r="S7945" s="4">
        <v>5.8</v>
      </c>
      <c r="T7945" t="s">
        <v>136</v>
      </c>
    </row>
    <row r="7946" spans="1:20" x14ac:dyDescent="0.35">
      <c r="A7946" t="s">
        <v>15597</v>
      </c>
      <c r="B7946" s="5" t="s">
        <v>162</v>
      </c>
      <c r="C7946" s="6">
        <v>129835</v>
      </c>
      <c r="D7946" t="s">
        <v>22</v>
      </c>
      <c r="E7946">
        <v>129835</v>
      </c>
      <c r="F7946" s="5" t="s">
        <v>23</v>
      </c>
      <c r="G7946" s="5" t="s">
        <v>42</v>
      </c>
      <c r="H7946" s="5" t="s">
        <v>129</v>
      </c>
      <c r="I7946" t="s">
        <v>44</v>
      </c>
      <c r="J7946" t="s">
        <v>129</v>
      </c>
      <c r="K7946">
        <v>100</v>
      </c>
      <c r="L7946" s="5" t="s">
        <v>15598</v>
      </c>
      <c r="M7946" s="5" t="s">
        <v>37</v>
      </c>
      <c r="N7946">
        <v>11</v>
      </c>
      <c r="O7946" t="s">
        <v>147</v>
      </c>
      <c r="P7946" s="1">
        <v>45681</v>
      </c>
      <c r="Q7946" s="1">
        <v>45744</v>
      </c>
      <c r="R7946">
        <v>1977</v>
      </c>
      <c r="S7946" s="4">
        <v>7.4</v>
      </c>
      <c r="T7946" t="s">
        <v>55</v>
      </c>
    </row>
    <row r="7947" spans="1:20" x14ac:dyDescent="0.35">
      <c r="A7947" t="s">
        <v>15599</v>
      </c>
      <c r="B7947" s="5" t="s">
        <v>28799</v>
      </c>
      <c r="C7947" s="6">
        <v>143095</v>
      </c>
      <c r="D7947" t="s">
        <v>41</v>
      </c>
      <c r="E7947">
        <v>121631</v>
      </c>
      <c r="F7947" s="5" t="s">
        <v>66</v>
      </c>
      <c r="G7947" s="5" t="s">
        <v>59</v>
      </c>
      <c r="H7947" s="5" t="s">
        <v>126</v>
      </c>
      <c r="I7947" t="s">
        <v>35</v>
      </c>
      <c r="J7947" t="s">
        <v>467</v>
      </c>
      <c r="K7947">
        <v>0</v>
      </c>
      <c r="L7947" s="5" t="s">
        <v>15600</v>
      </c>
      <c r="M7947" s="5" t="s">
        <v>37</v>
      </c>
      <c r="N7947">
        <v>5</v>
      </c>
      <c r="O7947" t="s">
        <v>147</v>
      </c>
      <c r="P7947" s="1">
        <v>45508</v>
      </c>
      <c r="Q7947" s="1">
        <v>45578</v>
      </c>
      <c r="R7947">
        <v>1147</v>
      </c>
      <c r="S7947" s="4">
        <v>8.4</v>
      </c>
      <c r="T7947" t="s">
        <v>118</v>
      </c>
    </row>
    <row r="7948" spans="1:20" x14ac:dyDescent="0.35">
      <c r="A7948" t="s">
        <v>15601</v>
      </c>
      <c r="B7948" s="5" t="s">
        <v>73</v>
      </c>
      <c r="C7948" s="6">
        <v>162582</v>
      </c>
      <c r="D7948" t="s">
        <v>120</v>
      </c>
      <c r="E7948">
        <v>146324</v>
      </c>
      <c r="F7948" s="5" t="s">
        <v>66</v>
      </c>
      <c r="G7948" s="5" t="s">
        <v>42</v>
      </c>
      <c r="H7948" s="5" t="s">
        <v>121</v>
      </c>
      <c r="I7948" t="s">
        <v>26</v>
      </c>
      <c r="J7948" t="s">
        <v>212</v>
      </c>
      <c r="K7948">
        <v>100</v>
      </c>
      <c r="L7948" s="5" t="s">
        <v>15602</v>
      </c>
      <c r="M7948" s="5" t="s">
        <v>54</v>
      </c>
      <c r="N7948">
        <v>9</v>
      </c>
      <c r="O7948" t="s">
        <v>112</v>
      </c>
      <c r="P7948" s="1">
        <v>45777</v>
      </c>
      <c r="Q7948" s="1">
        <v>45795</v>
      </c>
      <c r="R7948">
        <v>558</v>
      </c>
      <c r="S7948" s="4">
        <v>6.1</v>
      </c>
      <c r="T7948" t="s">
        <v>136</v>
      </c>
    </row>
    <row r="7949" spans="1:20" x14ac:dyDescent="0.35">
      <c r="A7949" t="s">
        <v>15603</v>
      </c>
      <c r="B7949" s="5" t="s">
        <v>100</v>
      </c>
      <c r="C7949" s="6">
        <v>66995</v>
      </c>
      <c r="D7949" t="s">
        <v>22</v>
      </c>
      <c r="E7949">
        <v>66995</v>
      </c>
      <c r="F7949" s="5" t="s">
        <v>23</v>
      </c>
      <c r="G7949" s="5" t="s">
        <v>42</v>
      </c>
      <c r="H7949" s="5" t="s">
        <v>116</v>
      </c>
      <c r="I7949" t="s">
        <v>26</v>
      </c>
      <c r="J7949" t="s">
        <v>116</v>
      </c>
      <c r="K7949">
        <v>100</v>
      </c>
      <c r="L7949" s="5" t="s">
        <v>5098</v>
      </c>
      <c r="M7949" s="5" t="s">
        <v>37</v>
      </c>
      <c r="N7949">
        <v>13</v>
      </c>
      <c r="O7949" t="s">
        <v>62</v>
      </c>
      <c r="P7949" s="1">
        <v>45777</v>
      </c>
      <c r="Q7949" s="1">
        <v>45799</v>
      </c>
      <c r="R7949">
        <v>1661</v>
      </c>
      <c r="S7949" s="4">
        <v>6</v>
      </c>
      <c r="T7949" t="s">
        <v>55</v>
      </c>
    </row>
    <row r="7950" spans="1:20" x14ac:dyDescent="0.35">
      <c r="A7950" t="s">
        <v>15604</v>
      </c>
      <c r="B7950" s="5" t="s">
        <v>162</v>
      </c>
      <c r="C7950" s="6">
        <v>99477</v>
      </c>
      <c r="D7950" t="s">
        <v>33</v>
      </c>
      <c r="E7950">
        <v>10942470</v>
      </c>
      <c r="F7950" s="5" t="s">
        <v>50</v>
      </c>
      <c r="G7950" s="5" t="s">
        <v>24</v>
      </c>
      <c r="H7950" s="5" t="s">
        <v>34</v>
      </c>
      <c r="I7950" t="s">
        <v>35</v>
      </c>
      <c r="J7950" t="s">
        <v>34</v>
      </c>
      <c r="K7950">
        <v>100</v>
      </c>
      <c r="L7950" s="5" t="s">
        <v>15605</v>
      </c>
      <c r="M7950" s="5" t="s">
        <v>37</v>
      </c>
      <c r="N7950">
        <v>2</v>
      </c>
      <c r="O7950" t="s">
        <v>88</v>
      </c>
      <c r="P7950" s="1">
        <v>45583</v>
      </c>
      <c r="Q7950" s="1">
        <v>45640</v>
      </c>
      <c r="R7950">
        <v>594</v>
      </c>
      <c r="S7950" s="4">
        <v>8.8000000000000007</v>
      </c>
      <c r="T7950" t="s">
        <v>243</v>
      </c>
    </row>
    <row r="7951" spans="1:20" x14ac:dyDescent="0.35">
      <c r="A7951" t="s">
        <v>15606</v>
      </c>
      <c r="B7951" s="5" t="s">
        <v>28802</v>
      </c>
      <c r="C7951" s="6">
        <v>159574</v>
      </c>
      <c r="D7951" t="s">
        <v>22</v>
      </c>
      <c r="E7951">
        <v>159574</v>
      </c>
      <c r="F7951" s="5" t="s">
        <v>66</v>
      </c>
      <c r="G7951" s="5" t="s">
        <v>59</v>
      </c>
      <c r="H7951" s="5" t="s">
        <v>97</v>
      </c>
      <c r="I7951" t="s">
        <v>35</v>
      </c>
      <c r="J7951" t="s">
        <v>247</v>
      </c>
      <c r="K7951">
        <v>50</v>
      </c>
      <c r="L7951" s="5" t="s">
        <v>15607</v>
      </c>
      <c r="M7951" s="5" t="s">
        <v>70</v>
      </c>
      <c r="N7951">
        <v>9</v>
      </c>
      <c r="O7951" t="s">
        <v>62</v>
      </c>
      <c r="P7951" s="1">
        <v>45754</v>
      </c>
      <c r="Q7951" s="1">
        <v>45776</v>
      </c>
      <c r="R7951">
        <v>998</v>
      </c>
      <c r="S7951" s="4">
        <v>5.3</v>
      </c>
      <c r="T7951" t="s">
        <v>118</v>
      </c>
    </row>
    <row r="7952" spans="1:20" x14ac:dyDescent="0.35">
      <c r="A7952" t="s">
        <v>15608</v>
      </c>
      <c r="B7952" s="5" t="s">
        <v>28799</v>
      </c>
      <c r="C7952" s="6">
        <v>23228</v>
      </c>
      <c r="D7952" t="s">
        <v>22</v>
      </c>
      <c r="E7952">
        <v>23228</v>
      </c>
      <c r="F7952" s="5" t="s">
        <v>58</v>
      </c>
      <c r="G7952" s="5" t="s">
        <v>24</v>
      </c>
      <c r="H7952" s="5" t="s">
        <v>116</v>
      </c>
      <c r="I7952" t="s">
        <v>44</v>
      </c>
      <c r="J7952" t="s">
        <v>116</v>
      </c>
      <c r="K7952">
        <v>0</v>
      </c>
      <c r="L7952" s="5" t="s">
        <v>15609</v>
      </c>
      <c r="M7952" s="5" t="s">
        <v>28</v>
      </c>
      <c r="N7952">
        <v>1</v>
      </c>
      <c r="O7952" t="s">
        <v>71</v>
      </c>
      <c r="P7952" s="1">
        <v>45352</v>
      </c>
      <c r="Q7952" s="1">
        <v>45384</v>
      </c>
      <c r="R7952">
        <v>1213</v>
      </c>
      <c r="S7952" s="4">
        <v>7.5</v>
      </c>
      <c r="T7952" t="s">
        <v>89</v>
      </c>
    </row>
    <row r="7953" spans="1:20" x14ac:dyDescent="0.35">
      <c r="A7953" t="s">
        <v>15610</v>
      </c>
      <c r="B7953" s="5" t="s">
        <v>28802</v>
      </c>
      <c r="C7953" s="6">
        <v>173217</v>
      </c>
      <c r="D7953" t="s">
        <v>22</v>
      </c>
      <c r="E7953">
        <v>173217</v>
      </c>
      <c r="F7953" s="5" t="s">
        <v>66</v>
      </c>
      <c r="G7953" s="5" t="s">
        <v>42</v>
      </c>
      <c r="H7953" s="5" t="s">
        <v>101</v>
      </c>
      <c r="I7953" t="s">
        <v>26</v>
      </c>
      <c r="J7953" t="s">
        <v>101</v>
      </c>
      <c r="K7953">
        <v>50</v>
      </c>
      <c r="L7953" s="5" t="s">
        <v>15611</v>
      </c>
      <c r="M7953" s="5" t="s">
        <v>37</v>
      </c>
      <c r="N7953">
        <v>5</v>
      </c>
      <c r="O7953" t="s">
        <v>141</v>
      </c>
      <c r="P7953" s="1">
        <v>45332</v>
      </c>
      <c r="Q7953" s="1">
        <v>45369</v>
      </c>
      <c r="R7953">
        <v>1019</v>
      </c>
      <c r="S7953" s="4">
        <v>6.8</v>
      </c>
      <c r="T7953" t="s">
        <v>89</v>
      </c>
    </row>
    <row r="7954" spans="1:20" x14ac:dyDescent="0.35">
      <c r="A7954" t="s">
        <v>15612</v>
      </c>
      <c r="B7954" s="5" t="s">
        <v>28802</v>
      </c>
      <c r="C7954" s="6">
        <v>80075</v>
      </c>
      <c r="D7954" t="s">
        <v>22</v>
      </c>
      <c r="E7954">
        <v>80075</v>
      </c>
      <c r="F7954" s="5" t="s">
        <v>50</v>
      </c>
      <c r="G7954" s="5" t="s">
        <v>24</v>
      </c>
      <c r="H7954" s="5" t="s">
        <v>52</v>
      </c>
      <c r="I7954" t="s">
        <v>35</v>
      </c>
      <c r="J7954" t="s">
        <v>52</v>
      </c>
      <c r="K7954">
        <v>100</v>
      </c>
      <c r="L7954" s="5" t="s">
        <v>15613</v>
      </c>
      <c r="M7954" s="5" t="s">
        <v>37</v>
      </c>
      <c r="N7954">
        <v>4</v>
      </c>
      <c r="O7954" t="s">
        <v>112</v>
      </c>
      <c r="P7954" s="1">
        <v>45443</v>
      </c>
      <c r="Q7954" s="1">
        <v>45476</v>
      </c>
      <c r="R7954">
        <v>2425</v>
      </c>
      <c r="S7954" s="4">
        <v>8.4</v>
      </c>
      <c r="T7954" t="s">
        <v>55</v>
      </c>
    </row>
    <row r="7955" spans="1:20" x14ac:dyDescent="0.35">
      <c r="A7955" t="s">
        <v>15614</v>
      </c>
      <c r="B7955" s="5" t="s">
        <v>21</v>
      </c>
      <c r="C7955" s="6">
        <v>55361</v>
      </c>
      <c r="D7955" t="s">
        <v>33</v>
      </c>
      <c r="E7955">
        <v>6089710</v>
      </c>
      <c r="F7955" s="5" t="s">
        <v>58</v>
      </c>
      <c r="G7955" s="5" t="s">
        <v>24</v>
      </c>
      <c r="H7955" s="5" t="s">
        <v>34</v>
      </c>
      <c r="I7955" t="s">
        <v>44</v>
      </c>
      <c r="J7955" t="s">
        <v>34</v>
      </c>
      <c r="K7955">
        <v>100</v>
      </c>
      <c r="L7955" s="5" t="s">
        <v>15615</v>
      </c>
      <c r="M7955" s="5" t="s">
        <v>37</v>
      </c>
      <c r="N7955">
        <v>1</v>
      </c>
      <c r="O7955" t="s">
        <v>107</v>
      </c>
      <c r="P7955" s="1">
        <v>45482</v>
      </c>
      <c r="Q7955" s="1">
        <v>45539</v>
      </c>
      <c r="R7955">
        <v>2030</v>
      </c>
      <c r="S7955" s="4">
        <v>5.8</v>
      </c>
      <c r="T7955" t="s">
        <v>47</v>
      </c>
    </row>
    <row r="7956" spans="1:20" x14ac:dyDescent="0.35">
      <c r="A7956" t="s">
        <v>15616</v>
      </c>
      <c r="B7956" s="5" t="s">
        <v>28802</v>
      </c>
      <c r="C7956" s="6">
        <v>93720</v>
      </c>
      <c r="D7956" t="s">
        <v>22</v>
      </c>
      <c r="E7956">
        <v>93720</v>
      </c>
      <c r="F7956" s="5" t="s">
        <v>50</v>
      </c>
      <c r="G7956" s="5" t="s">
        <v>51</v>
      </c>
      <c r="H7956" s="5" t="s">
        <v>191</v>
      </c>
      <c r="I7956" t="s">
        <v>26</v>
      </c>
      <c r="J7956" t="s">
        <v>191</v>
      </c>
      <c r="K7956">
        <v>50</v>
      </c>
      <c r="L7956" s="5" t="s">
        <v>14448</v>
      </c>
      <c r="M7956" s="5" t="s">
        <v>70</v>
      </c>
      <c r="N7956">
        <v>4</v>
      </c>
      <c r="O7956" t="s">
        <v>172</v>
      </c>
      <c r="P7956" s="1">
        <v>45587</v>
      </c>
      <c r="Q7956" s="1">
        <v>45608</v>
      </c>
      <c r="R7956">
        <v>1971</v>
      </c>
      <c r="S7956" s="4">
        <v>5.9</v>
      </c>
      <c r="T7956" t="s">
        <v>153</v>
      </c>
    </row>
    <row r="7957" spans="1:20" x14ac:dyDescent="0.35">
      <c r="A7957" t="s">
        <v>15617</v>
      </c>
      <c r="B7957" s="5" t="s">
        <v>40</v>
      </c>
      <c r="C7957" s="6">
        <v>103590</v>
      </c>
      <c r="D7957" t="s">
        <v>22</v>
      </c>
      <c r="E7957">
        <v>103590</v>
      </c>
      <c r="F7957" s="5" t="s">
        <v>50</v>
      </c>
      <c r="G7957" s="5" t="s">
        <v>59</v>
      </c>
      <c r="H7957" s="5" t="s">
        <v>52</v>
      </c>
      <c r="I7957" t="s">
        <v>26</v>
      </c>
      <c r="J7957" t="s">
        <v>247</v>
      </c>
      <c r="K7957">
        <v>0</v>
      </c>
      <c r="L7957" s="5" t="s">
        <v>15618</v>
      </c>
      <c r="M7957" s="5" t="s">
        <v>37</v>
      </c>
      <c r="N7957">
        <v>3</v>
      </c>
      <c r="O7957" t="s">
        <v>29</v>
      </c>
      <c r="P7957" s="1">
        <v>45593</v>
      </c>
      <c r="Q7957" s="1">
        <v>45622</v>
      </c>
      <c r="R7957">
        <v>1170</v>
      </c>
      <c r="S7957" s="4">
        <v>6</v>
      </c>
      <c r="T7957" t="s">
        <v>277</v>
      </c>
    </row>
    <row r="7958" spans="1:20" x14ac:dyDescent="0.35">
      <c r="A7958" t="s">
        <v>15619</v>
      </c>
      <c r="B7958" s="5" t="s">
        <v>32</v>
      </c>
      <c r="C7958" s="6">
        <v>166505</v>
      </c>
      <c r="D7958" t="s">
        <v>33</v>
      </c>
      <c r="E7958">
        <v>18315550</v>
      </c>
      <c r="F7958" s="5" t="s">
        <v>23</v>
      </c>
      <c r="G7958" s="5" t="s">
        <v>24</v>
      </c>
      <c r="H7958" s="5" t="s">
        <v>34</v>
      </c>
      <c r="I7958" t="s">
        <v>35</v>
      </c>
      <c r="J7958" t="s">
        <v>34</v>
      </c>
      <c r="K7958">
        <v>100</v>
      </c>
      <c r="L7958" s="5" t="s">
        <v>15620</v>
      </c>
      <c r="M7958" s="5" t="s">
        <v>54</v>
      </c>
      <c r="N7958">
        <v>17</v>
      </c>
      <c r="O7958" t="s">
        <v>141</v>
      </c>
      <c r="P7958" s="1">
        <v>45639</v>
      </c>
      <c r="Q7958" s="1">
        <v>45659</v>
      </c>
      <c r="R7958">
        <v>858</v>
      </c>
      <c r="S7958" s="4">
        <v>5.3</v>
      </c>
      <c r="T7958" t="s">
        <v>153</v>
      </c>
    </row>
    <row r="7959" spans="1:20" x14ac:dyDescent="0.35">
      <c r="A7959" t="s">
        <v>15621</v>
      </c>
      <c r="B7959" s="5" t="s">
        <v>100</v>
      </c>
      <c r="C7959" s="6">
        <v>150946</v>
      </c>
      <c r="D7959" t="s">
        <v>120</v>
      </c>
      <c r="E7959">
        <v>135851</v>
      </c>
      <c r="F7959" s="5" t="s">
        <v>50</v>
      </c>
      <c r="G7959" s="5" t="s">
        <v>59</v>
      </c>
      <c r="H7959" s="5" t="s">
        <v>121</v>
      </c>
      <c r="I7959" t="s">
        <v>26</v>
      </c>
      <c r="J7959" t="s">
        <v>121</v>
      </c>
      <c r="K7959">
        <v>50</v>
      </c>
      <c r="L7959" s="5" t="s">
        <v>15622</v>
      </c>
      <c r="M7959" s="5" t="s">
        <v>28</v>
      </c>
      <c r="N7959">
        <v>2</v>
      </c>
      <c r="O7959" t="s">
        <v>29</v>
      </c>
      <c r="P7959" s="1">
        <v>45457</v>
      </c>
      <c r="Q7959" s="1">
        <v>45530</v>
      </c>
      <c r="R7959">
        <v>1490</v>
      </c>
      <c r="S7959" s="4">
        <v>9.1</v>
      </c>
      <c r="T7959" t="s">
        <v>55</v>
      </c>
    </row>
    <row r="7960" spans="1:20" x14ac:dyDescent="0.35">
      <c r="A7960" t="s">
        <v>15623</v>
      </c>
      <c r="B7960" s="5" t="s">
        <v>145</v>
      </c>
      <c r="C7960" s="6">
        <v>218604</v>
      </c>
      <c r="D7960" t="s">
        <v>81</v>
      </c>
      <c r="E7960">
        <v>295115</v>
      </c>
      <c r="F7960" s="5" t="s">
        <v>23</v>
      </c>
      <c r="G7960" s="5" t="s">
        <v>24</v>
      </c>
      <c r="H7960" s="5" t="s">
        <v>82</v>
      </c>
      <c r="I7960" t="s">
        <v>35</v>
      </c>
      <c r="J7960" t="s">
        <v>247</v>
      </c>
      <c r="K7960">
        <v>50</v>
      </c>
      <c r="L7960" s="5" t="s">
        <v>15624</v>
      </c>
      <c r="M7960" s="5" t="s">
        <v>54</v>
      </c>
      <c r="N7960">
        <v>17</v>
      </c>
      <c r="O7960" t="s">
        <v>131</v>
      </c>
      <c r="P7960" s="1">
        <v>45399</v>
      </c>
      <c r="Q7960" s="1">
        <v>45421</v>
      </c>
      <c r="R7960">
        <v>1976</v>
      </c>
      <c r="S7960" s="4">
        <v>5.3</v>
      </c>
      <c r="T7960" t="s">
        <v>55</v>
      </c>
    </row>
    <row r="7961" spans="1:20" x14ac:dyDescent="0.35">
      <c r="A7961" t="s">
        <v>15625</v>
      </c>
      <c r="B7961" s="5" t="s">
        <v>174</v>
      </c>
      <c r="C7961" s="6">
        <v>201864</v>
      </c>
      <c r="D7961" t="s">
        <v>22</v>
      </c>
      <c r="E7961">
        <v>201864</v>
      </c>
      <c r="F7961" s="5" t="s">
        <v>23</v>
      </c>
      <c r="G7961" s="5" t="s">
        <v>42</v>
      </c>
      <c r="H7961" s="5" t="s">
        <v>25</v>
      </c>
      <c r="I7961" t="s">
        <v>44</v>
      </c>
      <c r="J7961" t="s">
        <v>25</v>
      </c>
      <c r="K7961">
        <v>100</v>
      </c>
      <c r="L7961" s="5" t="s">
        <v>4121</v>
      </c>
      <c r="M7961" s="5" t="s">
        <v>28</v>
      </c>
      <c r="N7961">
        <v>16</v>
      </c>
      <c r="O7961" t="s">
        <v>29</v>
      </c>
      <c r="P7961" s="1">
        <v>45541</v>
      </c>
      <c r="Q7961" s="1">
        <v>45591</v>
      </c>
      <c r="R7961">
        <v>523</v>
      </c>
      <c r="S7961" s="4">
        <v>6</v>
      </c>
      <c r="T7961" t="s">
        <v>243</v>
      </c>
    </row>
    <row r="7962" spans="1:20" x14ac:dyDescent="0.35">
      <c r="A7962" t="s">
        <v>15626</v>
      </c>
      <c r="B7962" s="5" t="s">
        <v>28802</v>
      </c>
      <c r="C7962" s="6">
        <v>77414</v>
      </c>
      <c r="D7962" t="s">
        <v>81</v>
      </c>
      <c r="E7962">
        <v>104509</v>
      </c>
      <c r="F7962" s="5" t="s">
        <v>50</v>
      </c>
      <c r="G7962" s="5" t="s">
        <v>24</v>
      </c>
      <c r="H7962" s="5" t="s">
        <v>82</v>
      </c>
      <c r="I7962" t="s">
        <v>26</v>
      </c>
      <c r="J7962" t="s">
        <v>133</v>
      </c>
      <c r="K7962">
        <v>100</v>
      </c>
      <c r="L7962" s="5" t="s">
        <v>15627</v>
      </c>
      <c r="M7962" s="5" t="s">
        <v>37</v>
      </c>
      <c r="N7962">
        <v>3</v>
      </c>
      <c r="O7962" t="s">
        <v>135</v>
      </c>
      <c r="P7962" s="1">
        <v>45304</v>
      </c>
      <c r="Q7962" s="1">
        <v>45335</v>
      </c>
      <c r="R7962">
        <v>1416</v>
      </c>
      <c r="S7962" s="4">
        <v>5.2</v>
      </c>
      <c r="T7962" t="s">
        <v>30</v>
      </c>
    </row>
    <row r="7963" spans="1:20" x14ac:dyDescent="0.35">
      <c r="A7963" t="s">
        <v>15628</v>
      </c>
      <c r="B7963" s="5" t="s">
        <v>28800</v>
      </c>
      <c r="C7963" s="6">
        <v>128494</v>
      </c>
      <c r="D7963" t="s">
        <v>41</v>
      </c>
      <c r="E7963">
        <v>109220</v>
      </c>
      <c r="F7963" s="5" t="s">
        <v>23</v>
      </c>
      <c r="G7963" s="5" t="s">
        <v>51</v>
      </c>
      <c r="H7963" s="5" t="s">
        <v>151</v>
      </c>
      <c r="I7963" t="s">
        <v>44</v>
      </c>
      <c r="J7963" t="s">
        <v>151</v>
      </c>
      <c r="K7963">
        <v>0</v>
      </c>
      <c r="L7963" s="5" t="s">
        <v>15629</v>
      </c>
      <c r="M7963" s="5" t="s">
        <v>54</v>
      </c>
      <c r="N7963">
        <v>12</v>
      </c>
      <c r="O7963" t="s">
        <v>29</v>
      </c>
      <c r="P7963" s="1">
        <v>45437</v>
      </c>
      <c r="Q7963" s="1">
        <v>45508</v>
      </c>
      <c r="R7963">
        <v>730</v>
      </c>
      <c r="S7963" s="4">
        <v>5.5</v>
      </c>
      <c r="T7963" t="s">
        <v>55</v>
      </c>
    </row>
    <row r="7964" spans="1:20" x14ac:dyDescent="0.35">
      <c r="A7964" t="s">
        <v>15630</v>
      </c>
      <c r="B7964" s="5" t="s">
        <v>28802</v>
      </c>
      <c r="C7964" s="6">
        <v>120539</v>
      </c>
      <c r="D7964" t="s">
        <v>22</v>
      </c>
      <c r="E7964">
        <v>120539</v>
      </c>
      <c r="F7964" s="5" t="s">
        <v>23</v>
      </c>
      <c r="G7964" s="5" t="s">
        <v>42</v>
      </c>
      <c r="H7964" s="5" t="s">
        <v>157</v>
      </c>
      <c r="I7964" t="s">
        <v>35</v>
      </c>
      <c r="J7964" t="s">
        <v>157</v>
      </c>
      <c r="K7964">
        <v>0</v>
      </c>
      <c r="L7964" s="5" t="s">
        <v>15631</v>
      </c>
      <c r="M7964" s="5" t="s">
        <v>37</v>
      </c>
      <c r="N7964">
        <v>10</v>
      </c>
      <c r="O7964" t="s">
        <v>141</v>
      </c>
      <c r="P7964" s="1">
        <v>45743</v>
      </c>
      <c r="Q7964" s="1">
        <v>45814</v>
      </c>
      <c r="R7964">
        <v>572</v>
      </c>
      <c r="S7964" s="4">
        <v>8.6999999999999993</v>
      </c>
      <c r="T7964" t="s">
        <v>63</v>
      </c>
    </row>
    <row r="7965" spans="1:20" x14ac:dyDescent="0.35">
      <c r="A7965" t="s">
        <v>15632</v>
      </c>
      <c r="B7965" s="5" t="s">
        <v>28801</v>
      </c>
      <c r="C7965" s="6">
        <v>60570</v>
      </c>
      <c r="D7965" t="s">
        <v>22</v>
      </c>
      <c r="E7965">
        <v>60570</v>
      </c>
      <c r="F7965" s="5" t="s">
        <v>58</v>
      </c>
      <c r="G7965" s="5" t="s">
        <v>24</v>
      </c>
      <c r="H7965" s="5" t="s">
        <v>52</v>
      </c>
      <c r="I7965" t="s">
        <v>35</v>
      </c>
      <c r="J7965" t="s">
        <v>52</v>
      </c>
      <c r="K7965">
        <v>0</v>
      </c>
      <c r="L7965" s="5" t="s">
        <v>15633</v>
      </c>
      <c r="M7965" s="5" t="s">
        <v>28</v>
      </c>
      <c r="N7965">
        <v>1</v>
      </c>
      <c r="O7965" t="s">
        <v>112</v>
      </c>
      <c r="P7965" s="1">
        <v>45376</v>
      </c>
      <c r="Q7965" s="1">
        <v>45398</v>
      </c>
      <c r="R7965">
        <v>1857</v>
      </c>
      <c r="S7965" s="4">
        <v>5.9</v>
      </c>
      <c r="T7965" t="s">
        <v>30</v>
      </c>
    </row>
    <row r="7966" spans="1:20" x14ac:dyDescent="0.35">
      <c r="A7966" t="s">
        <v>15634</v>
      </c>
      <c r="B7966" s="5" t="s">
        <v>28802</v>
      </c>
      <c r="C7966" s="6">
        <v>88260</v>
      </c>
      <c r="D7966" t="s">
        <v>22</v>
      </c>
      <c r="E7966">
        <v>88260</v>
      </c>
      <c r="F7966" s="5" t="s">
        <v>58</v>
      </c>
      <c r="G7966" s="5" t="s">
        <v>24</v>
      </c>
      <c r="H7966" s="5" t="s">
        <v>97</v>
      </c>
      <c r="I7966" t="s">
        <v>44</v>
      </c>
      <c r="J7966" t="s">
        <v>299</v>
      </c>
      <c r="K7966">
        <v>100</v>
      </c>
      <c r="L7966" s="5" t="s">
        <v>15635</v>
      </c>
      <c r="M7966" s="5" t="s">
        <v>37</v>
      </c>
      <c r="N7966">
        <v>0</v>
      </c>
      <c r="O7966" t="s">
        <v>141</v>
      </c>
      <c r="P7966" s="1">
        <v>45635</v>
      </c>
      <c r="Q7966" s="1">
        <v>45658</v>
      </c>
      <c r="R7966">
        <v>1245</v>
      </c>
      <c r="S7966" s="4">
        <v>8.8000000000000007</v>
      </c>
      <c r="T7966" t="s">
        <v>210</v>
      </c>
    </row>
    <row r="7967" spans="1:20" x14ac:dyDescent="0.35">
      <c r="A7967" t="s">
        <v>15636</v>
      </c>
      <c r="B7967" s="5" t="s">
        <v>100</v>
      </c>
      <c r="C7967" s="6">
        <v>78518</v>
      </c>
      <c r="D7967" t="s">
        <v>22</v>
      </c>
      <c r="E7967">
        <v>78518</v>
      </c>
      <c r="F7967" s="5" t="s">
        <v>50</v>
      </c>
      <c r="G7967" s="5" t="s">
        <v>59</v>
      </c>
      <c r="H7967" s="5" t="s">
        <v>191</v>
      </c>
      <c r="I7967" t="s">
        <v>44</v>
      </c>
      <c r="J7967" t="s">
        <v>191</v>
      </c>
      <c r="K7967">
        <v>50</v>
      </c>
      <c r="L7967" s="5" t="s">
        <v>15637</v>
      </c>
      <c r="M7967" s="5" t="s">
        <v>70</v>
      </c>
      <c r="N7967">
        <v>2</v>
      </c>
      <c r="O7967" t="s">
        <v>141</v>
      </c>
      <c r="P7967" s="1">
        <v>45547</v>
      </c>
      <c r="Q7967" s="1">
        <v>45562</v>
      </c>
      <c r="R7967">
        <v>2279</v>
      </c>
      <c r="S7967" s="4">
        <v>8.6999999999999993</v>
      </c>
      <c r="T7967" t="s">
        <v>30</v>
      </c>
    </row>
    <row r="7968" spans="1:20" x14ac:dyDescent="0.35">
      <c r="A7968" t="s">
        <v>15638</v>
      </c>
      <c r="B7968" s="5" t="s">
        <v>91</v>
      </c>
      <c r="C7968" s="6">
        <v>97759</v>
      </c>
      <c r="D7968" t="s">
        <v>41</v>
      </c>
      <c r="E7968">
        <v>83095</v>
      </c>
      <c r="F7968" s="5" t="s">
        <v>50</v>
      </c>
      <c r="G7968" s="5" t="s">
        <v>59</v>
      </c>
      <c r="H7968" s="5" t="s">
        <v>126</v>
      </c>
      <c r="I7968" t="s">
        <v>44</v>
      </c>
      <c r="J7968" t="s">
        <v>126</v>
      </c>
      <c r="K7968">
        <v>50</v>
      </c>
      <c r="L7968" s="5" t="s">
        <v>15639</v>
      </c>
      <c r="M7968" s="5" t="s">
        <v>70</v>
      </c>
      <c r="N7968">
        <v>2</v>
      </c>
      <c r="O7968" t="s">
        <v>172</v>
      </c>
      <c r="P7968" s="1">
        <v>45727</v>
      </c>
      <c r="Q7968" s="1">
        <v>45795</v>
      </c>
      <c r="R7968">
        <v>1358</v>
      </c>
      <c r="S7968" s="4">
        <v>6.1</v>
      </c>
      <c r="T7968" t="s">
        <v>30</v>
      </c>
    </row>
    <row r="7969" spans="1:20" x14ac:dyDescent="0.35">
      <c r="A7969" t="s">
        <v>15640</v>
      </c>
      <c r="B7969" s="5" t="s">
        <v>174</v>
      </c>
      <c r="C7969" s="6">
        <v>92686</v>
      </c>
      <c r="D7969" t="s">
        <v>41</v>
      </c>
      <c r="E7969">
        <v>78783</v>
      </c>
      <c r="F7969" s="5" t="s">
        <v>50</v>
      </c>
      <c r="G7969" s="5" t="s">
        <v>59</v>
      </c>
      <c r="H7969" s="5" t="s">
        <v>43</v>
      </c>
      <c r="I7969" t="s">
        <v>26</v>
      </c>
      <c r="J7969" t="s">
        <v>191</v>
      </c>
      <c r="K7969">
        <v>50</v>
      </c>
      <c r="L7969" s="5" t="s">
        <v>15641</v>
      </c>
      <c r="M7969" s="5" t="s">
        <v>54</v>
      </c>
      <c r="N7969">
        <v>2</v>
      </c>
      <c r="O7969" t="s">
        <v>78</v>
      </c>
      <c r="P7969" s="1">
        <v>45698</v>
      </c>
      <c r="Q7969" s="1">
        <v>45741</v>
      </c>
      <c r="R7969">
        <v>1588</v>
      </c>
      <c r="S7969" s="4">
        <v>9.6999999999999993</v>
      </c>
      <c r="T7969" t="s">
        <v>136</v>
      </c>
    </row>
    <row r="7970" spans="1:20" x14ac:dyDescent="0.35">
      <c r="A7970" t="s">
        <v>15642</v>
      </c>
      <c r="B7970" s="5" t="s">
        <v>100</v>
      </c>
      <c r="C7970" s="6">
        <v>109730</v>
      </c>
      <c r="D7970" t="s">
        <v>120</v>
      </c>
      <c r="E7970">
        <v>98757</v>
      </c>
      <c r="F7970" s="5" t="s">
        <v>58</v>
      </c>
      <c r="G7970" s="5" t="s">
        <v>42</v>
      </c>
      <c r="H7970" s="5" t="s">
        <v>121</v>
      </c>
      <c r="I7970" t="s">
        <v>26</v>
      </c>
      <c r="J7970" t="s">
        <v>121</v>
      </c>
      <c r="K7970">
        <v>0</v>
      </c>
      <c r="L7970" s="5" t="s">
        <v>6797</v>
      </c>
      <c r="M7970" s="5" t="s">
        <v>70</v>
      </c>
      <c r="N7970">
        <v>1</v>
      </c>
      <c r="O7970" t="s">
        <v>172</v>
      </c>
      <c r="P7970" s="1">
        <v>45488</v>
      </c>
      <c r="Q7970" s="1">
        <v>45540</v>
      </c>
      <c r="R7970">
        <v>1812</v>
      </c>
      <c r="S7970" s="4">
        <v>6.5</v>
      </c>
      <c r="T7970" t="s">
        <v>136</v>
      </c>
    </row>
    <row r="7971" spans="1:20" x14ac:dyDescent="0.35">
      <c r="A7971" t="s">
        <v>15643</v>
      </c>
      <c r="B7971" s="5" t="s">
        <v>49</v>
      </c>
      <c r="C7971" s="6">
        <v>61314</v>
      </c>
      <c r="D7971" t="s">
        <v>22</v>
      </c>
      <c r="E7971">
        <v>61314</v>
      </c>
      <c r="F7971" s="5" t="s">
        <v>23</v>
      </c>
      <c r="G7971" s="5" t="s">
        <v>59</v>
      </c>
      <c r="H7971" s="5" t="s">
        <v>116</v>
      </c>
      <c r="I7971" t="s">
        <v>35</v>
      </c>
      <c r="J7971" t="s">
        <v>116</v>
      </c>
      <c r="K7971">
        <v>100</v>
      </c>
      <c r="L7971" s="5" t="s">
        <v>7248</v>
      </c>
      <c r="M7971" s="5" t="s">
        <v>37</v>
      </c>
      <c r="N7971">
        <v>18</v>
      </c>
      <c r="O7971" t="s">
        <v>107</v>
      </c>
      <c r="P7971" s="1">
        <v>45383</v>
      </c>
      <c r="Q7971" s="1">
        <v>45432</v>
      </c>
      <c r="R7971">
        <v>953</v>
      </c>
      <c r="S7971" s="4">
        <v>5.8</v>
      </c>
      <c r="T7971" t="s">
        <v>153</v>
      </c>
    </row>
    <row r="7972" spans="1:20" x14ac:dyDescent="0.35">
      <c r="A7972" t="s">
        <v>15644</v>
      </c>
      <c r="B7972" s="5" t="s">
        <v>28802</v>
      </c>
      <c r="C7972" s="6">
        <v>34450</v>
      </c>
      <c r="D7972" t="s">
        <v>22</v>
      </c>
      <c r="E7972">
        <v>34450</v>
      </c>
      <c r="F7972" s="5" t="s">
        <v>50</v>
      </c>
      <c r="G7972" s="5" t="s">
        <v>42</v>
      </c>
      <c r="H7972" s="5" t="s">
        <v>157</v>
      </c>
      <c r="I7972" t="s">
        <v>26</v>
      </c>
      <c r="J7972" t="s">
        <v>121</v>
      </c>
      <c r="K7972">
        <v>0</v>
      </c>
      <c r="L7972" s="5" t="s">
        <v>15645</v>
      </c>
      <c r="M7972" s="5" t="s">
        <v>70</v>
      </c>
      <c r="N7972">
        <v>3</v>
      </c>
      <c r="O7972" t="s">
        <v>167</v>
      </c>
      <c r="P7972" s="1">
        <v>45479</v>
      </c>
      <c r="Q7972" s="1">
        <v>45550</v>
      </c>
      <c r="R7972">
        <v>1840</v>
      </c>
      <c r="S7972" s="4">
        <v>8</v>
      </c>
      <c r="T7972" t="s">
        <v>118</v>
      </c>
    </row>
    <row r="7973" spans="1:20" x14ac:dyDescent="0.35">
      <c r="A7973" t="s">
        <v>15646</v>
      </c>
      <c r="B7973" s="5" t="s">
        <v>100</v>
      </c>
      <c r="C7973" s="6">
        <v>104797</v>
      </c>
      <c r="D7973" t="s">
        <v>22</v>
      </c>
      <c r="E7973">
        <v>104797</v>
      </c>
      <c r="F7973" s="5" t="s">
        <v>66</v>
      </c>
      <c r="G7973" s="5" t="s">
        <v>42</v>
      </c>
      <c r="H7973" s="5" t="s">
        <v>129</v>
      </c>
      <c r="I7973" t="s">
        <v>44</v>
      </c>
      <c r="J7973" t="s">
        <v>129</v>
      </c>
      <c r="K7973">
        <v>50</v>
      </c>
      <c r="L7973" s="5" t="s">
        <v>15647</v>
      </c>
      <c r="M7973" s="5" t="s">
        <v>54</v>
      </c>
      <c r="N7973">
        <v>5</v>
      </c>
      <c r="O7973" t="s">
        <v>167</v>
      </c>
      <c r="P7973" s="1">
        <v>45685</v>
      </c>
      <c r="Q7973" s="1">
        <v>45712</v>
      </c>
      <c r="R7973">
        <v>1987</v>
      </c>
      <c r="S7973" s="4">
        <v>8.8000000000000007</v>
      </c>
      <c r="T7973" t="s">
        <v>55</v>
      </c>
    </row>
    <row r="7974" spans="1:20" x14ac:dyDescent="0.35">
      <c r="A7974" t="s">
        <v>15648</v>
      </c>
      <c r="B7974" s="5" t="s">
        <v>217</v>
      </c>
      <c r="C7974" s="6">
        <v>143973</v>
      </c>
      <c r="D7974" t="s">
        <v>81</v>
      </c>
      <c r="E7974">
        <v>194364</v>
      </c>
      <c r="F7974" s="5" t="s">
        <v>66</v>
      </c>
      <c r="G7974" s="5" t="s">
        <v>24</v>
      </c>
      <c r="H7974" s="5" t="s">
        <v>82</v>
      </c>
      <c r="I7974" t="s">
        <v>35</v>
      </c>
      <c r="J7974" t="s">
        <v>82</v>
      </c>
      <c r="K7974">
        <v>100</v>
      </c>
      <c r="L7974" s="5" t="s">
        <v>15649</v>
      </c>
      <c r="M7974" s="5" t="s">
        <v>37</v>
      </c>
      <c r="N7974">
        <v>7</v>
      </c>
      <c r="O7974" t="s">
        <v>131</v>
      </c>
      <c r="P7974" s="1">
        <v>45340</v>
      </c>
      <c r="Q7974" s="1">
        <v>45400</v>
      </c>
      <c r="R7974">
        <v>683</v>
      </c>
      <c r="S7974" s="4">
        <v>9.4</v>
      </c>
      <c r="T7974" t="s">
        <v>277</v>
      </c>
    </row>
    <row r="7975" spans="1:20" x14ac:dyDescent="0.35">
      <c r="A7975" t="s">
        <v>15650</v>
      </c>
      <c r="B7975" s="5" t="s">
        <v>40</v>
      </c>
      <c r="C7975" s="6">
        <v>60516</v>
      </c>
      <c r="D7975" t="s">
        <v>22</v>
      </c>
      <c r="E7975">
        <v>60516</v>
      </c>
      <c r="F7975" s="5" t="s">
        <v>58</v>
      </c>
      <c r="G7975" s="5" t="s">
        <v>51</v>
      </c>
      <c r="H7975" s="5" t="s">
        <v>25</v>
      </c>
      <c r="I7975" t="s">
        <v>26</v>
      </c>
      <c r="J7975" t="s">
        <v>25</v>
      </c>
      <c r="K7975">
        <v>50</v>
      </c>
      <c r="L7975" s="5" t="s">
        <v>15651</v>
      </c>
      <c r="M7975" s="5" t="s">
        <v>70</v>
      </c>
      <c r="N7975">
        <v>0</v>
      </c>
      <c r="O7975" t="s">
        <v>46</v>
      </c>
      <c r="P7975" s="1">
        <v>45548</v>
      </c>
      <c r="Q7975" s="1">
        <v>45583</v>
      </c>
      <c r="R7975">
        <v>818</v>
      </c>
      <c r="S7975" s="4">
        <v>5.6</v>
      </c>
      <c r="T7975" t="s">
        <v>103</v>
      </c>
    </row>
    <row r="7976" spans="1:20" x14ac:dyDescent="0.35">
      <c r="A7976" t="s">
        <v>15652</v>
      </c>
      <c r="B7976" s="5" t="s">
        <v>179</v>
      </c>
      <c r="C7976" s="6">
        <v>110800</v>
      </c>
      <c r="D7976" t="s">
        <v>120</v>
      </c>
      <c r="E7976">
        <v>99720</v>
      </c>
      <c r="F7976" s="5" t="s">
        <v>50</v>
      </c>
      <c r="G7976" s="5" t="s">
        <v>24</v>
      </c>
      <c r="H7976" s="5" t="s">
        <v>121</v>
      </c>
      <c r="I7976" t="s">
        <v>26</v>
      </c>
      <c r="J7976" t="s">
        <v>121</v>
      </c>
      <c r="K7976">
        <v>50</v>
      </c>
      <c r="L7976" s="5" t="s">
        <v>15653</v>
      </c>
      <c r="M7976" s="5" t="s">
        <v>54</v>
      </c>
      <c r="N7976">
        <v>3</v>
      </c>
      <c r="O7976" t="s">
        <v>112</v>
      </c>
      <c r="P7976" s="1">
        <v>45425</v>
      </c>
      <c r="Q7976" s="1">
        <v>45494</v>
      </c>
      <c r="R7976">
        <v>1718</v>
      </c>
      <c r="S7976" s="4">
        <v>5.9</v>
      </c>
      <c r="T7976" t="s">
        <v>30</v>
      </c>
    </row>
    <row r="7977" spans="1:20" x14ac:dyDescent="0.35">
      <c r="A7977" t="s">
        <v>15654</v>
      </c>
      <c r="B7977" s="5" t="s">
        <v>21</v>
      </c>
      <c r="C7977" s="6">
        <v>83576</v>
      </c>
      <c r="D7977" t="s">
        <v>22</v>
      </c>
      <c r="E7977">
        <v>83576</v>
      </c>
      <c r="F7977" s="5" t="s">
        <v>66</v>
      </c>
      <c r="G7977" s="5" t="s">
        <v>59</v>
      </c>
      <c r="H7977" s="5" t="s">
        <v>165</v>
      </c>
      <c r="I7977" t="s">
        <v>44</v>
      </c>
      <c r="J7977" t="s">
        <v>68</v>
      </c>
      <c r="K7977">
        <v>0</v>
      </c>
      <c r="L7977" s="5" t="s">
        <v>15655</v>
      </c>
      <c r="M7977" s="5" t="s">
        <v>37</v>
      </c>
      <c r="N7977">
        <v>5</v>
      </c>
      <c r="O7977" t="s">
        <v>141</v>
      </c>
      <c r="P7977" s="1">
        <v>45715</v>
      </c>
      <c r="Q7977" s="1">
        <v>45780</v>
      </c>
      <c r="R7977">
        <v>1461</v>
      </c>
      <c r="S7977" s="4">
        <v>5.4</v>
      </c>
      <c r="T7977" t="s">
        <v>63</v>
      </c>
    </row>
    <row r="7978" spans="1:20" x14ac:dyDescent="0.35">
      <c r="A7978" t="s">
        <v>15656</v>
      </c>
      <c r="B7978" s="5" t="s">
        <v>73</v>
      </c>
      <c r="C7978" s="6">
        <v>150796</v>
      </c>
      <c r="D7978" t="s">
        <v>22</v>
      </c>
      <c r="E7978">
        <v>150796</v>
      </c>
      <c r="F7978" s="5" t="s">
        <v>66</v>
      </c>
      <c r="G7978" s="5" t="s">
        <v>42</v>
      </c>
      <c r="H7978" s="5" t="s">
        <v>52</v>
      </c>
      <c r="I7978" t="s">
        <v>35</v>
      </c>
      <c r="J7978" t="s">
        <v>52</v>
      </c>
      <c r="K7978">
        <v>100</v>
      </c>
      <c r="L7978" s="5" t="s">
        <v>15657</v>
      </c>
      <c r="M7978" s="5" t="s">
        <v>54</v>
      </c>
      <c r="N7978">
        <v>9</v>
      </c>
      <c r="O7978" t="s">
        <v>147</v>
      </c>
      <c r="P7978" s="1">
        <v>45629</v>
      </c>
      <c r="Q7978" s="1">
        <v>45649</v>
      </c>
      <c r="R7978">
        <v>766</v>
      </c>
      <c r="S7978" s="4">
        <v>5.7</v>
      </c>
      <c r="T7978" t="s">
        <v>108</v>
      </c>
    </row>
    <row r="7979" spans="1:20" x14ac:dyDescent="0.35">
      <c r="A7979" t="s">
        <v>15658</v>
      </c>
      <c r="B7979" s="5" t="s">
        <v>32</v>
      </c>
      <c r="C7979" s="6">
        <v>67072</v>
      </c>
      <c r="D7979" t="s">
        <v>22</v>
      </c>
      <c r="E7979">
        <v>67072</v>
      </c>
      <c r="F7979" s="5" t="s">
        <v>58</v>
      </c>
      <c r="G7979" s="5" t="s">
        <v>24</v>
      </c>
      <c r="H7979" s="5" t="s">
        <v>191</v>
      </c>
      <c r="I7979" t="s">
        <v>35</v>
      </c>
      <c r="J7979" t="s">
        <v>191</v>
      </c>
      <c r="K7979">
        <v>0</v>
      </c>
      <c r="L7979" s="5" t="s">
        <v>15659</v>
      </c>
      <c r="M7979" s="5" t="s">
        <v>28</v>
      </c>
      <c r="N7979">
        <v>1</v>
      </c>
      <c r="O7979" t="s">
        <v>107</v>
      </c>
      <c r="P7979" s="1">
        <v>45377</v>
      </c>
      <c r="Q7979" s="1">
        <v>45413</v>
      </c>
      <c r="R7979">
        <v>1888</v>
      </c>
      <c r="S7979" s="4">
        <v>10</v>
      </c>
      <c r="T7979" t="s">
        <v>38</v>
      </c>
    </row>
    <row r="7980" spans="1:20" x14ac:dyDescent="0.35">
      <c r="A7980" t="s">
        <v>15660</v>
      </c>
      <c r="B7980" s="5" t="s">
        <v>57</v>
      </c>
      <c r="C7980" s="6">
        <v>51985</v>
      </c>
      <c r="D7980" t="s">
        <v>22</v>
      </c>
      <c r="E7980">
        <v>51985</v>
      </c>
      <c r="F7980" s="5" t="s">
        <v>58</v>
      </c>
      <c r="G7980" s="5" t="s">
        <v>59</v>
      </c>
      <c r="H7980" s="5" t="s">
        <v>25</v>
      </c>
      <c r="I7980" t="s">
        <v>44</v>
      </c>
      <c r="J7980" t="s">
        <v>25</v>
      </c>
      <c r="K7980">
        <v>100</v>
      </c>
      <c r="L7980" s="5" t="s">
        <v>15661</v>
      </c>
      <c r="M7980" s="5" t="s">
        <v>70</v>
      </c>
      <c r="N7980">
        <v>0</v>
      </c>
      <c r="O7980" t="s">
        <v>71</v>
      </c>
      <c r="P7980" s="1">
        <v>45376</v>
      </c>
      <c r="Q7980" s="1">
        <v>45430</v>
      </c>
      <c r="R7980">
        <v>2215</v>
      </c>
      <c r="S7980" s="4">
        <v>6.4</v>
      </c>
      <c r="T7980" t="s">
        <v>79</v>
      </c>
    </row>
    <row r="7981" spans="1:20" x14ac:dyDescent="0.35">
      <c r="A7981" t="s">
        <v>15662</v>
      </c>
      <c r="B7981" s="5" t="s">
        <v>28799</v>
      </c>
      <c r="C7981" s="6">
        <v>110993</v>
      </c>
      <c r="D7981" t="s">
        <v>22</v>
      </c>
      <c r="E7981">
        <v>110993</v>
      </c>
      <c r="F7981" s="5" t="s">
        <v>66</v>
      </c>
      <c r="G7981" s="5" t="s">
        <v>42</v>
      </c>
      <c r="H7981" s="5" t="s">
        <v>52</v>
      </c>
      <c r="I7981" t="s">
        <v>26</v>
      </c>
      <c r="J7981" t="s">
        <v>52</v>
      </c>
      <c r="K7981">
        <v>100</v>
      </c>
      <c r="L7981" s="5" t="s">
        <v>15663</v>
      </c>
      <c r="M7981" s="5" t="s">
        <v>54</v>
      </c>
      <c r="N7981">
        <v>5</v>
      </c>
      <c r="O7981" t="s">
        <v>131</v>
      </c>
      <c r="P7981" s="1">
        <v>45394</v>
      </c>
      <c r="Q7981" s="1">
        <v>45411</v>
      </c>
      <c r="R7981">
        <v>2320</v>
      </c>
      <c r="S7981" s="4">
        <v>5.5</v>
      </c>
      <c r="T7981" t="s">
        <v>38</v>
      </c>
    </row>
    <row r="7982" spans="1:20" x14ac:dyDescent="0.35">
      <c r="A7982" t="s">
        <v>15664</v>
      </c>
      <c r="B7982" s="5" t="s">
        <v>32</v>
      </c>
      <c r="C7982" s="6">
        <v>94069</v>
      </c>
      <c r="D7982" t="s">
        <v>22</v>
      </c>
      <c r="E7982">
        <v>94069</v>
      </c>
      <c r="F7982" s="5" t="s">
        <v>58</v>
      </c>
      <c r="G7982" s="5" t="s">
        <v>59</v>
      </c>
      <c r="H7982" s="5" t="s">
        <v>68</v>
      </c>
      <c r="I7982" t="s">
        <v>26</v>
      </c>
      <c r="J7982" t="s">
        <v>68</v>
      </c>
      <c r="K7982">
        <v>100</v>
      </c>
      <c r="L7982" s="5" t="s">
        <v>15665</v>
      </c>
      <c r="M7982" s="5" t="s">
        <v>28</v>
      </c>
      <c r="N7982">
        <v>1</v>
      </c>
      <c r="O7982" t="s">
        <v>107</v>
      </c>
      <c r="P7982" s="1">
        <v>45549</v>
      </c>
      <c r="Q7982" s="1">
        <v>45581</v>
      </c>
      <c r="R7982">
        <v>1036</v>
      </c>
      <c r="S7982" s="4">
        <v>7.7</v>
      </c>
      <c r="T7982" t="s">
        <v>95</v>
      </c>
    </row>
    <row r="7983" spans="1:20" x14ac:dyDescent="0.35">
      <c r="A7983" t="s">
        <v>15666</v>
      </c>
      <c r="B7983" s="5" t="s">
        <v>28802</v>
      </c>
      <c r="C7983" s="6">
        <v>146889</v>
      </c>
      <c r="D7983" t="s">
        <v>120</v>
      </c>
      <c r="E7983">
        <v>132200</v>
      </c>
      <c r="F7983" s="5" t="s">
        <v>50</v>
      </c>
      <c r="G7983" s="5" t="s">
        <v>24</v>
      </c>
      <c r="H7983" s="5" t="s">
        <v>121</v>
      </c>
      <c r="I7983" t="s">
        <v>35</v>
      </c>
      <c r="J7983" t="s">
        <v>121</v>
      </c>
      <c r="K7983">
        <v>50</v>
      </c>
      <c r="L7983" s="5" t="s">
        <v>15667</v>
      </c>
      <c r="M7983" s="5" t="s">
        <v>54</v>
      </c>
      <c r="N7983">
        <v>4</v>
      </c>
      <c r="O7983" t="s">
        <v>107</v>
      </c>
      <c r="P7983" s="1">
        <v>45720</v>
      </c>
      <c r="Q7983" s="1">
        <v>45762</v>
      </c>
      <c r="R7983">
        <v>726</v>
      </c>
      <c r="S7983" s="4">
        <v>5.8</v>
      </c>
      <c r="T7983" t="s">
        <v>63</v>
      </c>
    </row>
    <row r="7984" spans="1:20" x14ac:dyDescent="0.35">
      <c r="A7984" t="s">
        <v>15668</v>
      </c>
      <c r="B7984" s="5" t="s">
        <v>105</v>
      </c>
      <c r="C7984" s="6">
        <v>155346</v>
      </c>
      <c r="D7984" t="s">
        <v>22</v>
      </c>
      <c r="E7984">
        <v>155346</v>
      </c>
      <c r="F7984" s="5" t="s">
        <v>66</v>
      </c>
      <c r="G7984" s="5" t="s">
        <v>51</v>
      </c>
      <c r="H7984" s="5" t="s">
        <v>101</v>
      </c>
      <c r="I7984" t="s">
        <v>44</v>
      </c>
      <c r="J7984" t="s">
        <v>101</v>
      </c>
      <c r="K7984">
        <v>0</v>
      </c>
      <c r="L7984" s="5" t="s">
        <v>15669</v>
      </c>
      <c r="M7984" s="5" t="s">
        <v>37</v>
      </c>
      <c r="N7984">
        <v>9</v>
      </c>
      <c r="O7984" t="s">
        <v>107</v>
      </c>
      <c r="P7984" s="1">
        <v>45658</v>
      </c>
      <c r="Q7984" s="1">
        <v>45715</v>
      </c>
      <c r="R7984">
        <v>1994</v>
      </c>
      <c r="S7984" s="4">
        <v>9.9</v>
      </c>
      <c r="T7984" t="s">
        <v>30</v>
      </c>
    </row>
    <row r="7985" spans="1:20" x14ac:dyDescent="0.35">
      <c r="A7985" t="s">
        <v>15670</v>
      </c>
      <c r="B7985" s="5" t="s">
        <v>21</v>
      </c>
      <c r="C7985" s="6">
        <v>124124</v>
      </c>
      <c r="D7985" t="s">
        <v>41</v>
      </c>
      <c r="E7985">
        <v>105505</v>
      </c>
      <c r="F7985" s="5" t="s">
        <v>66</v>
      </c>
      <c r="G7985" s="5" t="s">
        <v>42</v>
      </c>
      <c r="H7985" s="5" t="s">
        <v>60</v>
      </c>
      <c r="I7985" t="s">
        <v>44</v>
      </c>
      <c r="J7985" t="s">
        <v>60</v>
      </c>
      <c r="K7985">
        <v>50</v>
      </c>
      <c r="L7985" s="5" t="s">
        <v>15671</v>
      </c>
      <c r="M7985" s="5" t="s">
        <v>54</v>
      </c>
      <c r="N7985">
        <v>6</v>
      </c>
      <c r="O7985" t="s">
        <v>78</v>
      </c>
      <c r="P7985" s="1">
        <v>45440</v>
      </c>
      <c r="Q7985" s="1">
        <v>45511</v>
      </c>
      <c r="R7985">
        <v>1082</v>
      </c>
      <c r="S7985" s="4">
        <v>9.6999999999999993</v>
      </c>
      <c r="T7985" t="s">
        <v>38</v>
      </c>
    </row>
    <row r="7986" spans="1:20" x14ac:dyDescent="0.35">
      <c r="A7986" t="s">
        <v>15672</v>
      </c>
      <c r="B7986" s="5" t="s">
        <v>100</v>
      </c>
      <c r="C7986" s="6">
        <v>137231</v>
      </c>
      <c r="D7986" t="s">
        <v>74</v>
      </c>
      <c r="E7986">
        <v>171539</v>
      </c>
      <c r="F7986" s="5" t="s">
        <v>23</v>
      </c>
      <c r="G7986" s="5" t="s">
        <v>59</v>
      </c>
      <c r="H7986" s="5" t="s">
        <v>75</v>
      </c>
      <c r="I7986" t="s">
        <v>44</v>
      </c>
      <c r="J7986" t="s">
        <v>75</v>
      </c>
      <c r="K7986">
        <v>100</v>
      </c>
      <c r="L7986" s="5" t="s">
        <v>15673</v>
      </c>
      <c r="M7986" s="5" t="s">
        <v>28</v>
      </c>
      <c r="N7986">
        <v>15</v>
      </c>
      <c r="O7986" t="s">
        <v>85</v>
      </c>
      <c r="P7986" s="1">
        <v>45313</v>
      </c>
      <c r="Q7986" s="1">
        <v>45373</v>
      </c>
      <c r="R7986">
        <v>1011</v>
      </c>
      <c r="S7986" s="4">
        <v>7.7</v>
      </c>
      <c r="T7986" t="s">
        <v>63</v>
      </c>
    </row>
    <row r="7987" spans="1:20" x14ac:dyDescent="0.35">
      <c r="A7987" t="s">
        <v>15674</v>
      </c>
      <c r="B7987" s="5" t="s">
        <v>28802</v>
      </c>
      <c r="C7987" s="6">
        <v>45728</v>
      </c>
      <c r="D7987" t="s">
        <v>74</v>
      </c>
      <c r="E7987">
        <v>57160</v>
      </c>
      <c r="F7987" s="5" t="s">
        <v>58</v>
      </c>
      <c r="G7987" s="5" t="s">
        <v>42</v>
      </c>
      <c r="H7987" s="5" t="s">
        <v>75</v>
      </c>
      <c r="I7987" t="s">
        <v>44</v>
      </c>
      <c r="J7987" t="s">
        <v>75</v>
      </c>
      <c r="K7987">
        <v>0</v>
      </c>
      <c r="L7987" s="5" t="s">
        <v>15675</v>
      </c>
      <c r="M7987" s="5" t="s">
        <v>70</v>
      </c>
      <c r="N7987">
        <v>1</v>
      </c>
      <c r="O7987" t="s">
        <v>78</v>
      </c>
      <c r="P7987" s="1">
        <v>45403</v>
      </c>
      <c r="Q7987" s="1">
        <v>45476</v>
      </c>
      <c r="R7987">
        <v>2066</v>
      </c>
      <c r="S7987" s="4">
        <v>5.7</v>
      </c>
      <c r="T7987" t="s">
        <v>63</v>
      </c>
    </row>
    <row r="7988" spans="1:20" x14ac:dyDescent="0.35">
      <c r="A7988" t="s">
        <v>15676</v>
      </c>
      <c r="B7988" s="5" t="s">
        <v>28800</v>
      </c>
      <c r="C7988" s="6">
        <v>61291</v>
      </c>
      <c r="D7988" t="s">
        <v>41</v>
      </c>
      <c r="E7988">
        <v>52097</v>
      </c>
      <c r="F7988" s="5" t="s">
        <v>58</v>
      </c>
      <c r="G7988" s="5" t="s">
        <v>51</v>
      </c>
      <c r="H7988" s="5" t="s">
        <v>60</v>
      </c>
      <c r="I7988" t="s">
        <v>35</v>
      </c>
      <c r="J7988" t="s">
        <v>60</v>
      </c>
      <c r="K7988">
        <v>100</v>
      </c>
      <c r="L7988" s="5" t="s">
        <v>15677</v>
      </c>
      <c r="M7988" s="5" t="s">
        <v>37</v>
      </c>
      <c r="N7988">
        <v>0</v>
      </c>
      <c r="O7988" t="s">
        <v>131</v>
      </c>
      <c r="P7988" s="1">
        <v>45470</v>
      </c>
      <c r="Q7988" s="1">
        <v>45513</v>
      </c>
      <c r="R7988">
        <v>1539</v>
      </c>
      <c r="S7988" s="4">
        <v>8.3000000000000007</v>
      </c>
      <c r="T7988" t="s">
        <v>136</v>
      </c>
    </row>
    <row r="7989" spans="1:20" x14ac:dyDescent="0.35">
      <c r="A7989" t="s">
        <v>15678</v>
      </c>
      <c r="B7989" s="5" t="s">
        <v>28802</v>
      </c>
      <c r="C7989" s="6">
        <v>64443</v>
      </c>
      <c r="D7989" t="s">
        <v>41</v>
      </c>
      <c r="E7989">
        <v>54777</v>
      </c>
      <c r="F7989" s="5" t="s">
        <v>58</v>
      </c>
      <c r="G7989" s="5" t="s">
        <v>51</v>
      </c>
      <c r="H7989" s="5" t="s">
        <v>60</v>
      </c>
      <c r="I7989" t="s">
        <v>26</v>
      </c>
      <c r="J7989" t="s">
        <v>60</v>
      </c>
      <c r="K7989">
        <v>100</v>
      </c>
      <c r="L7989" s="5" t="s">
        <v>15679</v>
      </c>
      <c r="M7989" s="5" t="s">
        <v>54</v>
      </c>
      <c r="N7989">
        <v>0</v>
      </c>
      <c r="O7989" t="s">
        <v>147</v>
      </c>
      <c r="P7989" s="1">
        <v>45689</v>
      </c>
      <c r="Q7989" s="1">
        <v>45758</v>
      </c>
      <c r="R7989">
        <v>2228</v>
      </c>
      <c r="S7989" s="4">
        <v>6.7</v>
      </c>
      <c r="T7989" t="s">
        <v>153</v>
      </c>
    </row>
    <row r="7990" spans="1:20" x14ac:dyDescent="0.35">
      <c r="A7990" t="s">
        <v>15680</v>
      </c>
      <c r="B7990" s="5" t="s">
        <v>100</v>
      </c>
      <c r="C7990" s="6">
        <v>66409</v>
      </c>
      <c r="D7990" t="s">
        <v>22</v>
      </c>
      <c r="E7990">
        <v>66409</v>
      </c>
      <c r="F7990" s="5" t="s">
        <v>58</v>
      </c>
      <c r="G7990" s="5" t="s">
        <v>51</v>
      </c>
      <c r="H7990" s="5" t="s">
        <v>101</v>
      </c>
      <c r="I7990" t="s">
        <v>26</v>
      </c>
      <c r="J7990" t="s">
        <v>359</v>
      </c>
      <c r="K7990">
        <v>50</v>
      </c>
      <c r="L7990" s="5" t="s">
        <v>15681</v>
      </c>
      <c r="M7990" s="5" t="s">
        <v>37</v>
      </c>
      <c r="N7990">
        <v>1</v>
      </c>
      <c r="O7990" t="s">
        <v>112</v>
      </c>
      <c r="P7990" s="1">
        <v>45601</v>
      </c>
      <c r="Q7990" s="1">
        <v>45666</v>
      </c>
      <c r="R7990">
        <v>1753</v>
      </c>
      <c r="S7990" s="4">
        <v>8.3000000000000007</v>
      </c>
      <c r="T7990" t="s">
        <v>63</v>
      </c>
    </row>
    <row r="7991" spans="1:20" x14ac:dyDescent="0.35">
      <c r="A7991" t="s">
        <v>15682</v>
      </c>
      <c r="B7991" s="5" t="s">
        <v>217</v>
      </c>
      <c r="C7991" s="6">
        <v>76025</v>
      </c>
      <c r="D7991" t="s">
        <v>22</v>
      </c>
      <c r="E7991">
        <v>76025</v>
      </c>
      <c r="F7991" s="5" t="s">
        <v>23</v>
      </c>
      <c r="G7991" s="5" t="s">
        <v>42</v>
      </c>
      <c r="H7991" s="5" t="s">
        <v>157</v>
      </c>
      <c r="I7991" t="s">
        <v>44</v>
      </c>
      <c r="J7991" t="s">
        <v>157</v>
      </c>
      <c r="K7991">
        <v>0</v>
      </c>
      <c r="L7991" s="5" t="s">
        <v>10464</v>
      </c>
      <c r="M7991" s="5" t="s">
        <v>28</v>
      </c>
      <c r="N7991">
        <v>10</v>
      </c>
      <c r="O7991" t="s">
        <v>167</v>
      </c>
      <c r="P7991" s="1">
        <v>45426</v>
      </c>
      <c r="Q7991" s="1">
        <v>45448</v>
      </c>
      <c r="R7991">
        <v>1627</v>
      </c>
      <c r="S7991" s="4">
        <v>5</v>
      </c>
      <c r="T7991" t="s">
        <v>38</v>
      </c>
    </row>
    <row r="7992" spans="1:20" x14ac:dyDescent="0.35">
      <c r="A7992" t="s">
        <v>15683</v>
      </c>
      <c r="B7992" s="5" t="s">
        <v>28800</v>
      </c>
      <c r="C7992" s="6">
        <v>211009</v>
      </c>
      <c r="D7992" t="s">
        <v>22</v>
      </c>
      <c r="E7992">
        <v>211009</v>
      </c>
      <c r="F7992" s="5" t="s">
        <v>23</v>
      </c>
      <c r="G7992" s="5" t="s">
        <v>51</v>
      </c>
      <c r="H7992" s="5" t="s">
        <v>129</v>
      </c>
      <c r="I7992" t="s">
        <v>35</v>
      </c>
      <c r="J7992" t="s">
        <v>129</v>
      </c>
      <c r="K7992">
        <v>100</v>
      </c>
      <c r="L7992" s="5" t="s">
        <v>15684</v>
      </c>
      <c r="M7992" s="5" t="s">
        <v>70</v>
      </c>
      <c r="N7992">
        <v>10</v>
      </c>
      <c r="O7992" t="s">
        <v>172</v>
      </c>
      <c r="P7992" s="1">
        <v>45758</v>
      </c>
      <c r="Q7992" s="1">
        <v>45808</v>
      </c>
      <c r="R7992">
        <v>1249</v>
      </c>
      <c r="S7992" s="4">
        <v>5.6</v>
      </c>
      <c r="T7992" t="s">
        <v>243</v>
      </c>
    </row>
    <row r="7993" spans="1:20" x14ac:dyDescent="0.35">
      <c r="A7993" t="s">
        <v>15685</v>
      </c>
      <c r="B7993" s="5" t="s">
        <v>28799</v>
      </c>
      <c r="C7993" s="6">
        <v>154995</v>
      </c>
      <c r="D7993" t="s">
        <v>41</v>
      </c>
      <c r="E7993">
        <v>131746</v>
      </c>
      <c r="F7993" s="5" t="s">
        <v>66</v>
      </c>
      <c r="G7993" s="5" t="s">
        <v>51</v>
      </c>
      <c r="H7993" s="5" t="s">
        <v>43</v>
      </c>
      <c r="I7993" t="s">
        <v>35</v>
      </c>
      <c r="J7993" t="s">
        <v>76</v>
      </c>
      <c r="K7993">
        <v>50</v>
      </c>
      <c r="L7993" s="5" t="s">
        <v>15686</v>
      </c>
      <c r="M7993" s="5" t="s">
        <v>54</v>
      </c>
      <c r="N7993">
        <v>6</v>
      </c>
      <c r="O7993" t="s">
        <v>88</v>
      </c>
      <c r="P7993" s="1">
        <v>45742</v>
      </c>
      <c r="Q7993" s="1">
        <v>45794</v>
      </c>
      <c r="R7993">
        <v>1985</v>
      </c>
      <c r="S7993" s="4">
        <v>7.3</v>
      </c>
      <c r="T7993" t="s">
        <v>38</v>
      </c>
    </row>
    <row r="7994" spans="1:20" x14ac:dyDescent="0.35">
      <c r="A7994" t="s">
        <v>15687</v>
      </c>
      <c r="B7994" s="5" t="s">
        <v>73</v>
      </c>
      <c r="C7994" s="6">
        <v>44675</v>
      </c>
      <c r="D7994" t="s">
        <v>22</v>
      </c>
      <c r="E7994">
        <v>44675</v>
      </c>
      <c r="F7994" s="5" t="s">
        <v>66</v>
      </c>
      <c r="G7994" s="5" t="s">
        <v>51</v>
      </c>
      <c r="H7994" s="5" t="s">
        <v>116</v>
      </c>
      <c r="I7994" t="s">
        <v>35</v>
      </c>
      <c r="J7994" t="s">
        <v>67</v>
      </c>
      <c r="K7994">
        <v>0</v>
      </c>
      <c r="L7994" s="5" t="s">
        <v>15688</v>
      </c>
      <c r="M7994" s="5" t="s">
        <v>54</v>
      </c>
      <c r="N7994">
        <v>7</v>
      </c>
      <c r="O7994" t="s">
        <v>62</v>
      </c>
      <c r="P7994" s="1">
        <v>45607</v>
      </c>
      <c r="Q7994" s="1">
        <v>45678</v>
      </c>
      <c r="R7994">
        <v>782</v>
      </c>
      <c r="S7994" s="4">
        <v>8.5</v>
      </c>
      <c r="T7994" t="s">
        <v>79</v>
      </c>
    </row>
    <row r="7995" spans="1:20" x14ac:dyDescent="0.35">
      <c r="A7995" t="s">
        <v>15689</v>
      </c>
      <c r="B7995" s="5" t="s">
        <v>28802</v>
      </c>
      <c r="C7995" s="6">
        <v>87124</v>
      </c>
      <c r="D7995" t="s">
        <v>65</v>
      </c>
      <c r="E7995">
        <v>113261</v>
      </c>
      <c r="F7995" s="5" t="s">
        <v>58</v>
      </c>
      <c r="G7995" s="5" t="s">
        <v>24</v>
      </c>
      <c r="H7995" s="5" t="s">
        <v>67</v>
      </c>
      <c r="I7995" t="s">
        <v>35</v>
      </c>
      <c r="J7995" t="s">
        <v>67</v>
      </c>
      <c r="K7995">
        <v>0</v>
      </c>
      <c r="L7995" s="5" t="s">
        <v>15690</v>
      </c>
      <c r="M7995" s="5" t="s">
        <v>37</v>
      </c>
      <c r="N7995">
        <v>1</v>
      </c>
      <c r="O7995" t="s">
        <v>112</v>
      </c>
      <c r="P7995" s="1">
        <v>45361</v>
      </c>
      <c r="Q7995" s="1">
        <v>45407</v>
      </c>
      <c r="R7995">
        <v>1861</v>
      </c>
      <c r="S7995" s="4">
        <v>5.7</v>
      </c>
      <c r="T7995" t="s">
        <v>55</v>
      </c>
    </row>
    <row r="7996" spans="1:20" x14ac:dyDescent="0.35">
      <c r="A7996" t="s">
        <v>15691</v>
      </c>
      <c r="B7996" s="5" t="s">
        <v>57</v>
      </c>
      <c r="C7996" s="6">
        <v>122808</v>
      </c>
      <c r="D7996" t="s">
        <v>22</v>
      </c>
      <c r="E7996">
        <v>122808</v>
      </c>
      <c r="F7996" s="5" t="s">
        <v>50</v>
      </c>
      <c r="G7996" s="5" t="s">
        <v>24</v>
      </c>
      <c r="H7996" s="5" t="s">
        <v>25</v>
      </c>
      <c r="I7996" t="s">
        <v>35</v>
      </c>
      <c r="J7996" t="s">
        <v>25</v>
      </c>
      <c r="K7996">
        <v>0</v>
      </c>
      <c r="L7996" s="5" t="s">
        <v>2704</v>
      </c>
      <c r="M7996" s="5" t="s">
        <v>54</v>
      </c>
      <c r="N7996">
        <v>4</v>
      </c>
      <c r="O7996" t="s">
        <v>85</v>
      </c>
      <c r="P7996" s="1">
        <v>45374</v>
      </c>
      <c r="Q7996" s="1">
        <v>45428</v>
      </c>
      <c r="R7996">
        <v>1697</v>
      </c>
      <c r="S7996" s="4">
        <v>9</v>
      </c>
      <c r="T7996" t="s">
        <v>118</v>
      </c>
    </row>
    <row r="7997" spans="1:20" x14ac:dyDescent="0.35">
      <c r="A7997" t="s">
        <v>15692</v>
      </c>
      <c r="B7997" s="5" t="s">
        <v>40</v>
      </c>
      <c r="C7997" s="6">
        <v>133625</v>
      </c>
      <c r="D7997" t="s">
        <v>33</v>
      </c>
      <c r="E7997">
        <v>14698750</v>
      </c>
      <c r="F7997" s="5" t="s">
        <v>66</v>
      </c>
      <c r="G7997" s="5" t="s">
        <v>24</v>
      </c>
      <c r="H7997" s="5" t="s">
        <v>34</v>
      </c>
      <c r="I7997" t="s">
        <v>35</v>
      </c>
      <c r="J7997" t="s">
        <v>129</v>
      </c>
      <c r="K7997">
        <v>50</v>
      </c>
      <c r="L7997" s="5" t="s">
        <v>15693</v>
      </c>
      <c r="M7997" s="5" t="s">
        <v>28</v>
      </c>
      <c r="N7997">
        <v>8</v>
      </c>
      <c r="O7997" t="s">
        <v>88</v>
      </c>
      <c r="P7997" s="1">
        <v>45613</v>
      </c>
      <c r="Q7997" s="1">
        <v>45629</v>
      </c>
      <c r="R7997">
        <v>1052</v>
      </c>
      <c r="S7997" s="4">
        <v>9.1999999999999993</v>
      </c>
      <c r="T7997" t="s">
        <v>79</v>
      </c>
    </row>
    <row r="7998" spans="1:20" x14ac:dyDescent="0.35">
      <c r="A7998" t="s">
        <v>15694</v>
      </c>
      <c r="B7998" s="5" t="s">
        <v>179</v>
      </c>
      <c r="C7998" s="6">
        <v>71366</v>
      </c>
      <c r="D7998" t="s">
        <v>22</v>
      </c>
      <c r="E7998">
        <v>71366</v>
      </c>
      <c r="F7998" s="5" t="s">
        <v>58</v>
      </c>
      <c r="G7998" s="5" t="s">
        <v>42</v>
      </c>
      <c r="H7998" s="5" t="s">
        <v>191</v>
      </c>
      <c r="I7998" t="s">
        <v>26</v>
      </c>
      <c r="J7998" t="s">
        <v>191</v>
      </c>
      <c r="K7998">
        <v>0</v>
      </c>
      <c r="L7998" s="5" t="s">
        <v>15695</v>
      </c>
      <c r="M7998" s="5" t="s">
        <v>37</v>
      </c>
      <c r="N7998">
        <v>0</v>
      </c>
      <c r="O7998" t="s">
        <v>135</v>
      </c>
      <c r="P7998" s="1">
        <v>45593</v>
      </c>
      <c r="Q7998" s="1">
        <v>45618</v>
      </c>
      <c r="R7998">
        <v>2129</v>
      </c>
      <c r="S7998" s="4">
        <v>7.3</v>
      </c>
      <c r="T7998" t="s">
        <v>136</v>
      </c>
    </row>
    <row r="7999" spans="1:20" x14ac:dyDescent="0.35">
      <c r="A7999" t="s">
        <v>15696</v>
      </c>
      <c r="B7999" s="5" t="s">
        <v>73</v>
      </c>
      <c r="C7999" s="6">
        <v>123920</v>
      </c>
      <c r="D7999" t="s">
        <v>22</v>
      </c>
      <c r="E7999">
        <v>123920</v>
      </c>
      <c r="F7999" s="5" t="s">
        <v>66</v>
      </c>
      <c r="G7999" s="5" t="s">
        <v>42</v>
      </c>
      <c r="H7999" s="5" t="s">
        <v>25</v>
      </c>
      <c r="I7999" t="s">
        <v>44</v>
      </c>
      <c r="J7999" t="s">
        <v>629</v>
      </c>
      <c r="K7999">
        <v>50</v>
      </c>
      <c r="L7999" s="5" t="s">
        <v>15697</v>
      </c>
      <c r="M7999" s="5" t="s">
        <v>37</v>
      </c>
      <c r="N7999">
        <v>5</v>
      </c>
      <c r="O7999" t="s">
        <v>46</v>
      </c>
      <c r="P7999" s="1">
        <v>45680</v>
      </c>
      <c r="Q7999" s="1">
        <v>45734</v>
      </c>
      <c r="R7999">
        <v>972</v>
      </c>
      <c r="S7999" s="4">
        <v>8.5</v>
      </c>
      <c r="T7999" t="s">
        <v>108</v>
      </c>
    </row>
    <row r="8000" spans="1:20" x14ac:dyDescent="0.35">
      <c r="A8000" t="s">
        <v>15698</v>
      </c>
      <c r="B8000" s="5" t="s">
        <v>28799</v>
      </c>
      <c r="C8000" s="6">
        <v>134233</v>
      </c>
      <c r="D8000" t="s">
        <v>33</v>
      </c>
      <c r="E8000">
        <v>14765630</v>
      </c>
      <c r="F8000" s="5" t="s">
        <v>50</v>
      </c>
      <c r="G8000" s="5" t="s">
        <v>42</v>
      </c>
      <c r="H8000" s="5" t="s">
        <v>34</v>
      </c>
      <c r="I8000" t="s">
        <v>35</v>
      </c>
      <c r="J8000" t="s">
        <v>34</v>
      </c>
      <c r="K8000">
        <v>50</v>
      </c>
      <c r="L8000" s="5" t="s">
        <v>15699</v>
      </c>
      <c r="M8000" s="5" t="s">
        <v>54</v>
      </c>
      <c r="N8000">
        <v>4</v>
      </c>
      <c r="O8000" t="s">
        <v>62</v>
      </c>
      <c r="P8000" s="1">
        <v>45548</v>
      </c>
      <c r="Q8000" s="1">
        <v>45601</v>
      </c>
      <c r="R8000">
        <v>1135</v>
      </c>
      <c r="S8000" s="4">
        <v>6.4</v>
      </c>
      <c r="T8000" t="s">
        <v>103</v>
      </c>
    </row>
    <row r="8001" spans="1:20" x14ac:dyDescent="0.35">
      <c r="A8001" t="s">
        <v>15700</v>
      </c>
      <c r="B8001" s="5" t="s">
        <v>28800</v>
      </c>
      <c r="C8001" s="6">
        <v>109561</v>
      </c>
      <c r="D8001" t="s">
        <v>22</v>
      </c>
      <c r="E8001">
        <v>109561</v>
      </c>
      <c r="F8001" s="5" t="s">
        <v>50</v>
      </c>
      <c r="G8001" s="5" t="s">
        <v>59</v>
      </c>
      <c r="H8001" s="5" t="s">
        <v>25</v>
      </c>
      <c r="I8001" t="s">
        <v>35</v>
      </c>
      <c r="J8001" t="s">
        <v>126</v>
      </c>
      <c r="K8001">
        <v>0</v>
      </c>
      <c r="L8001" s="5" t="s">
        <v>15701</v>
      </c>
      <c r="M8001" s="5" t="s">
        <v>37</v>
      </c>
      <c r="N8001">
        <v>4</v>
      </c>
      <c r="O8001" t="s">
        <v>62</v>
      </c>
      <c r="P8001" s="1">
        <v>45391</v>
      </c>
      <c r="Q8001" s="1">
        <v>45456</v>
      </c>
      <c r="R8001">
        <v>1402</v>
      </c>
      <c r="S8001" s="4">
        <v>8.9</v>
      </c>
      <c r="T8001" t="s">
        <v>79</v>
      </c>
    </row>
    <row r="8002" spans="1:20" x14ac:dyDescent="0.35">
      <c r="A8002" t="s">
        <v>15702</v>
      </c>
      <c r="B8002" s="5" t="s">
        <v>21</v>
      </c>
      <c r="C8002" s="6">
        <v>71713</v>
      </c>
      <c r="D8002" t="s">
        <v>65</v>
      </c>
      <c r="E8002">
        <v>93227</v>
      </c>
      <c r="F8002" s="5" t="s">
        <v>58</v>
      </c>
      <c r="G8002" s="5" t="s">
        <v>24</v>
      </c>
      <c r="H8002" s="5" t="s">
        <v>67</v>
      </c>
      <c r="I8002" t="s">
        <v>35</v>
      </c>
      <c r="J8002" t="s">
        <v>354</v>
      </c>
      <c r="K8002">
        <v>50</v>
      </c>
      <c r="L8002" s="5" t="s">
        <v>15703</v>
      </c>
      <c r="M8002" s="5" t="s">
        <v>28</v>
      </c>
      <c r="N8002">
        <v>0</v>
      </c>
      <c r="O8002" t="s">
        <v>88</v>
      </c>
      <c r="P8002" s="1">
        <v>45414</v>
      </c>
      <c r="Q8002" s="1">
        <v>45483</v>
      </c>
      <c r="R8002">
        <v>2238</v>
      </c>
      <c r="S8002" s="4">
        <v>5.7</v>
      </c>
      <c r="T8002" t="s">
        <v>47</v>
      </c>
    </row>
    <row r="8003" spans="1:20" x14ac:dyDescent="0.35">
      <c r="A8003" t="s">
        <v>15704</v>
      </c>
      <c r="B8003" s="5" t="s">
        <v>57</v>
      </c>
      <c r="C8003" s="6">
        <v>58752</v>
      </c>
      <c r="D8003" t="s">
        <v>74</v>
      </c>
      <c r="E8003">
        <v>73440</v>
      </c>
      <c r="F8003" s="5" t="s">
        <v>58</v>
      </c>
      <c r="G8003" s="5" t="s">
        <v>24</v>
      </c>
      <c r="H8003" s="5" t="s">
        <v>75</v>
      </c>
      <c r="I8003" t="s">
        <v>26</v>
      </c>
      <c r="J8003" t="s">
        <v>75</v>
      </c>
      <c r="K8003">
        <v>100</v>
      </c>
      <c r="L8003" s="5" t="s">
        <v>15705</v>
      </c>
      <c r="M8003" s="5" t="s">
        <v>70</v>
      </c>
      <c r="N8003">
        <v>0</v>
      </c>
      <c r="O8003" t="s">
        <v>46</v>
      </c>
      <c r="P8003" s="1">
        <v>45639</v>
      </c>
      <c r="Q8003" s="1">
        <v>45663</v>
      </c>
      <c r="R8003">
        <v>878</v>
      </c>
      <c r="S8003" s="4">
        <v>8</v>
      </c>
      <c r="T8003" t="s">
        <v>277</v>
      </c>
    </row>
    <row r="8004" spans="1:20" x14ac:dyDescent="0.35">
      <c r="A8004" t="s">
        <v>15706</v>
      </c>
      <c r="B8004" s="5" t="s">
        <v>179</v>
      </c>
      <c r="C8004" s="6">
        <v>118460</v>
      </c>
      <c r="D8004" t="s">
        <v>22</v>
      </c>
      <c r="E8004">
        <v>118460</v>
      </c>
      <c r="F8004" s="5" t="s">
        <v>50</v>
      </c>
      <c r="G8004" s="5" t="s">
        <v>51</v>
      </c>
      <c r="H8004" s="5" t="s">
        <v>68</v>
      </c>
      <c r="I8004" t="s">
        <v>26</v>
      </c>
      <c r="J8004" t="s">
        <v>68</v>
      </c>
      <c r="K8004">
        <v>50</v>
      </c>
      <c r="L8004" s="5" t="s">
        <v>15707</v>
      </c>
      <c r="M8004" s="5" t="s">
        <v>37</v>
      </c>
      <c r="N8004">
        <v>4</v>
      </c>
      <c r="O8004" t="s">
        <v>167</v>
      </c>
      <c r="P8004" s="1">
        <v>45468</v>
      </c>
      <c r="Q8004" s="1">
        <v>45503</v>
      </c>
      <c r="R8004">
        <v>1000</v>
      </c>
      <c r="S8004" s="4">
        <v>8.5</v>
      </c>
      <c r="T8004" t="s">
        <v>89</v>
      </c>
    </row>
    <row r="8005" spans="1:20" x14ac:dyDescent="0.35">
      <c r="A8005" t="s">
        <v>15708</v>
      </c>
      <c r="B8005" s="5" t="s">
        <v>28800</v>
      </c>
      <c r="C8005" s="6">
        <v>82449</v>
      </c>
      <c r="D8005" t="s">
        <v>41</v>
      </c>
      <c r="E8005">
        <v>70082</v>
      </c>
      <c r="F8005" s="5" t="s">
        <v>58</v>
      </c>
      <c r="G8005" s="5" t="s">
        <v>51</v>
      </c>
      <c r="H8005" s="5" t="s">
        <v>126</v>
      </c>
      <c r="I8005" t="s">
        <v>26</v>
      </c>
      <c r="J8005" t="s">
        <v>68</v>
      </c>
      <c r="K8005">
        <v>0</v>
      </c>
      <c r="L8005" s="5" t="s">
        <v>15709</v>
      </c>
      <c r="M8005" s="5" t="s">
        <v>37</v>
      </c>
      <c r="N8005">
        <v>0</v>
      </c>
      <c r="O8005" t="s">
        <v>107</v>
      </c>
      <c r="P8005" s="1">
        <v>45437</v>
      </c>
      <c r="Q8005" s="1">
        <v>45462</v>
      </c>
      <c r="R8005">
        <v>1871</v>
      </c>
      <c r="S8005" s="4">
        <v>8</v>
      </c>
      <c r="T8005" t="s">
        <v>63</v>
      </c>
    </row>
    <row r="8006" spans="1:20" x14ac:dyDescent="0.35">
      <c r="A8006" t="s">
        <v>15710</v>
      </c>
      <c r="B8006" s="5" t="s">
        <v>91</v>
      </c>
      <c r="C8006" s="6">
        <v>80025</v>
      </c>
      <c r="D8006" t="s">
        <v>65</v>
      </c>
      <c r="E8006">
        <v>104033</v>
      </c>
      <c r="F8006" s="5" t="s">
        <v>50</v>
      </c>
      <c r="G8006" s="5" t="s">
        <v>59</v>
      </c>
      <c r="H8006" s="5" t="s">
        <v>67</v>
      </c>
      <c r="I8006" t="s">
        <v>44</v>
      </c>
      <c r="J8006" t="s">
        <v>67</v>
      </c>
      <c r="K8006">
        <v>100</v>
      </c>
      <c r="L8006" s="5" t="s">
        <v>15711</v>
      </c>
      <c r="M8006" s="5" t="s">
        <v>54</v>
      </c>
      <c r="N8006">
        <v>4</v>
      </c>
      <c r="O8006" t="s">
        <v>141</v>
      </c>
      <c r="P8006" s="1">
        <v>45400</v>
      </c>
      <c r="Q8006" s="1">
        <v>45455</v>
      </c>
      <c r="R8006">
        <v>1556</v>
      </c>
      <c r="S8006" s="4">
        <v>8.1999999999999993</v>
      </c>
      <c r="T8006" t="s">
        <v>47</v>
      </c>
    </row>
    <row r="8007" spans="1:20" x14ac:dyDescent="0.35">
      <c r="A8007" t="s">
        <v>15712</v>
      </c>
      <c r="B8007" s="5" t="s">
        <v>57</v>
      </c>
      <c r="C8007" s="6">
        <v>221861</v>
      </c>
      <c r="D8007" t="s">
        <v>22</v>
      </c>
      <c r="E8007">
        <v>221861</v>
      </c>
      <c r="F8007" s="5" t="s">
        <v>23</v>
      </c>
      <c r="G8007" s="5" t="s">
        <v>51</v>
      </c>
      <c r="H8007" s="5" t="s">
        <v>129</v>
      </c>
      <c r="I8007" t="s">
        <v>44</v>
      </c>
      <c r="J8007" t="s">
        <v>129</v>
      </c>
      <c r="K8007">
        <v>100</v>
      </c>
      <c r="L8007" s="5" t="s">
        <v>15713</v>
      </c>
      <c r="M8007" s="5" t="s">
        <v>37</v>
      </c>
      <c r="N8007">
        <v>10</v>
      </c>
      <c r="O8007" t="s">
        <v>172</v>
      </c>
      <c r="P8007" s="1">
        <v>45609</v>
      </c>
      <c r="Q8007" s="1">
        <v>45681</v>
      </c>
      <c r="R8007">
        <v>818</v>
      </c>
      <c r="S8007" s="4">
        <v>7.2</v>
      </c>
      <c r="T8007" t="s">
        <v>30</v>
      </c>
    </row>
    <row r="8008" spans="1:20" x14ac:dyDescent="0.35">
      <c r="A8008" t="s">
        <v>15714</v>
      </c>
      <c r="B8008" s="5" t="s">
        <v>73</v>
      </c>
      <c r="C8008" s="6">
        <v>284268</v>
      </c>
      <c r="D8008" t="s">
        <v>22</v>
      </c>
      <c r="E8008">
        <v>284268</v>
      </c>
      <c r="F8008" s="5" t="s">
        <v>23</v>
      </c>
      <c r="G8008" s="5" t="s">
        <v>59</v>
      </c>
      <c r="H8008" s="5" t="s">
        <v>129</v>
      </c>
      <c r="I8008" t="s">
        <v>35</v>
      </c>
      <c r="J8008" t="s">
        <v>129</v>
      </c>
      <c r="K8008">
        <v>50</v>
      </c>
      <c r="L8008" s="5" t="s">
        <v>15715</v>
      </c>
      <c r="M8008" s="5" t="s">
        <v>70</v>
      </c>
      <c r="N8008">
        <v>18</v>
      </c>
      <c r="O8008" t="s">
        <v>71</v>
      </c>
      <c r="P8008" s="1">
        <v>45435</v>
      </c>
      <c r="Q8008" s="1">
        <v>45450</v>
      </c>
      <c r="R8008">
        <v>2236</v>
      </c>
      <c r="S8008" s="4">
        <v>5.0999999999999996</v>
      </c>
      <c r="T8008" t="s">
        <v>108</v>
      </c>
    </row>
    <row r="8009" spans="1:20" x14ac:dyDescent="0.35">
      <c r="A8009" t="s">
        <v>15716</v>
      </c>
      <c r="B8009" s="5" t="s">
        <v>100</v>
      </c>
      <c r="C8009" s="6">
        <v>171547</v>
      </c>
      <c r="D8009" t="s">
        <v>65</v>
      </c>
      <c r="E8009">
        <v>223011</v>
      </c>
      <c r="F8009" s="5" t="s">
        <v>23</v>
      </c>
      <c r="G8009" s="5" t="s">
        <v>24</v>
      </c>
      <c r="H8009" s="5" t="s">
        <v>67</v>
      </c>
      <c r="I8009" t="s">
        <v>44</v>
      </c>
      <c r="J8009" t="s">
        <v>67</v>
      </c>
      <c r="K8009">
        <v>50</v>
      </c>
      <c r="L8009" s="5" t="s">
        <v>15717</v>
      </c>
      <c r="M8009" s="5" t="s">
        <v>54</v>
      </c>
      <c r="N8009">
        <v>12</v>
      </c>
      <c r="O8009" t="s">
        <v>167</v>
      </c>
      <c r="P8009" s="1">
        <v>45756</v>
      </c>
      <c r="Q8009" s="1">
        <v>45772</v>
      </c>
      <c r="R8009">
        <v>1173</v>
      </c>
      <c r="S8009" s="4">
        <v>9.1999999999999993</v>
      </c>
      <c r="T8009" t="s">
        <v>38</v>
      </c>
    </row>
    <row r="8010" spans="1:20" x14ac:dyDescent="0.35">
      <c r="A8010" t="s">
        <v>15718</v>
      </c>
      <c r="B8010" s="5" t="s">
        <v>28801</v>
      </c>
      <c r="C8010" s="6">
        <v>323208</v>
      </c>
      <c r="D8010" t="s">
        <v>120</v>
      </c>
      <c r="E8010">
        <v>290887</v>
      </c>
      <c r="F8010" s="5" t="s">
        <v>23</v>
      </c>
      <c r="G8010" s="5" t="s">
        <v>51</v>
      </c>
      <c r="H8010" s="5" t="s">
        <v>121</v>
      </c>
      <c r="I8010" t="s">
        <v>35</v>
      </c>
      <c r="J8010" t="s">
        <v>121</v>
      </c>
      <c r="K8010">
        <v>100</v>
      </c>
      <c r="L8010" s="5" t="s">
        <v>15719</v>
      </c>
      <c r="M8010" s="5" t="s">
        <v>70</v>
      </c>
      <c r="N8010">
        <v>14</v>
      </c>
      <c r="O8010" t="s">
        <v>135</v>
      </c>
      <c r="P8010" s="1">
        <v>45436</v>
      </c>
      <c r="Q8010" s="1">
        <v>45477</v>
      </c>
      <c r="R8010">
        <v>1871</v>
      </c>
      <c r="S8010" s="4">
        <v>5.7</v>
      </c>
      <c r="T8010" t="s">
        <v>55</v>
      </c>
    </row>
    <row r="8011" spans="1:20" x14ac:dyDescent="0.35">
      <c r="A8011" t="s">
        <v>15720</v>
      </c>
      <c r="B8011" s="5" t="s">
        <v>28799</v>
      </c>
      <c r="C8011" s="6">
        <v>113656</v>
      </c>
      <c r="D8011" t="s">
        <v>22</v>
      </c>
      <c r="E8011">
        <v>113656</v>
      </c>
      <c r="F8011" s="5" t="s">
        <v>50</v>
      </c>
      <c r="G8011" s="5" t="s">
        <v>59</v>
      </c>
      <c r="H8011" s="5" t="s">
        <v>101</v>
      </c>
      <c r="I8011" t="s">
        <v>26</v>
      </c>
      <c r="J8011" t="s">
        <v>129</v>
      </c>
      <c r="K8011">
        <v>50</v>
      </c>
      <c r="L8011" s="5" t="s">
        <v>15721</v>
      </c>
      <c r="M8011" s="5" t="s">
        <v>70</v>
      </c>
      <c r="N8011">
        <v>2</v>
      </c>
      <c r="O8011" t="s">
        <v>88</v>
      </c>
      <c r="P8011" s="1">
        <v>45569</v>
      </c>
      <c r="Q8011" s="1">
        <v>45616</v>
      </c>
      <c r="R8011">
        <v>1427</v>
      </c>
      <c r="S8011" s="4">
        <v>7</v>
      </c>
      <c r="T8011" t="s">
        <v>277</v>
      </c>
    </row>
    <row r="8012" spans="1:20" x14ac:dyDescent="0.35">
      <c r="A8012" t="s">
        <v>15722</v>
      </c>
      <c r="B8012" s="5" t="s">
        <v>105</v>
      </c>
      <c r="C8012" s="6">
        <v>77152</v>
      </c>
      <c r="D8012" t="s">
        <v>22</v>
      </c>
      <c r="E8012">
        <v>77152</v>
      </c>
      <c r="F8012" s="5" t="s">
        <v>50</v>
      </c>
      <c r="G8012" s="5" t="s">
        <v>51</v>
      </c>
      <c r="H8012" s="5" t="s">
        <v>129</v>
      </c>
      <c r="I8012" t="s">
        <v>26</v>
      </c>
      <c r="J8012" t="s">
        <v>129</v>
      </c>
      <c r="K8012">
        <v>50</v>
      </c>
      <c r="L8012" s="5" t="s">
        <v>15723</v>
      </c>
      <c r="M8012" s="5" t="s">
        <v>54</v>
      </c>
      <c r="N8012">
        <v>4</v>
      </c>
      <c r="O8012" t="s">
        <v>71</v>
      </c>
      <c r="P8012" s="1">
        <v>45689</v>
      </c>
      <c r="Q8012" s="1">
        <v>45748</v>
      </c>
      <c r="R8012">
        <v>2268</v>
      </c>
      <c r="S8012" s="4">
        <v>8.4</v>
      </c>
      <c r="T8012" t="s">
        <v>243</v>
      </c>
    </row>
    <row r="8013" spans="1:20" x14ac:dyDescent="0.35">
      <c r="A8013" t="s">
        <v>15724</v>
      </c>
      <c r="B8013" s="5" t="s">
        <v>217</v>
      </c>
      <c r="C8013" s="6">
        <v>222207</v>
      </c>
      <c r="D8013" t="s">
        <v>65</v>
      </c>
      <c r="E8013">
        <v>288869</v>
      </c>
      <c r="F8013" s="5" t="s">
        <v>23</v>
      </c>
      <c r="G8013" s="5" t="s">
        <v>59</v>
      </c>
      <c r="H8013" s="5" t="s">
        <v>67</v>
      </c>
      <c r="I8013" t="s">
        <v>35</v>
      </c>
      <c r="J8013" t="s">
        <v>67</v>
      </c>
      <c r="K8013">
        <v>100</v>
      </c>
      <c r="L8013" s="5" t="s">
        <v>15725</v>
      </c>
      <c r="M8013" s="5" t="s">
        <v>28</v>
      </c>
      <c r="N8013">
        <v>13</v>
      </c>
      <c r="O8013" t="s">
        <v>107</v>
      </c>
      <c r="P8013" s="1">
        <v>45675</v>
      </c>
      <c r="Q8013" s="1">
        <v>45716</v>
      </c>
      <c r="R8013">
        <v>1899</v>
      </c>
      <c r="S8013" s="4">
        <v>6.6</v>
      </c>
      <c r="T8013" t="s">
        <v>210</v>
      </c>
    </row>
    <row r="8014" spans="1:20" x14ac:dyDescent="0.35">
      <c r="A8014" t="s">
        <v>15726</v>
      </c>
      <c r="B8014" s="5" t="s">
        <v>73</v>
      </c>
      <c r="C8014" s="6">
        <v>196407</v>
      </c>
      <c r="D8014" t="s">
        <v>22</v>
      </c>
      <c r="E8014">
        <v>196407</v>
      </c>
      <c r="F8014" s="5" t="s">
        <v>23</v>
      </c>
      <c r="G8014" s="5" t="s">
        <v>24</v>
      </c>
      <c r="H8014" s="5" t="s">
        <v>97</v>
      </c>
      <c r="I8014" t="s">
        <v>44</v>
      </c>
      <c r="J8014" t="s">
        <v>97</v>
      </c>
      <c r="K8014">
        <v>100</v>
      </c>
      <c r="L8014" s="5" t="s">
        <v>15727</v>
      </c>
      <c r="M8014" s="5" t="s">
        <v>37</v>
      </c>
      <c r="N8014">
        <v>17</v>
      </c>
      <c r="O8014" t="s">
        <v>88</v>
      </c>
      <c r="P8014" s="1">
        <v>45597</v>
      </c>
      <c r="Q8014" s="1">
        <v>45660</v>
      </c>
      <c r="R8014">
        <v>2236</v>
      </c>
      <c r="S8014" s="4">
        <v>7.5</v>
      </c>
      <c r="T8014" t="s">
        <v>108</v>
      </c>
    </row>
    <row r="8015" spans="1:20" x14ac:dyDescent="0.35">
      <c r="A8015" t="s">
        <v>15728</v>
      </c>
      <c r="B8015" s="5" t="s">
        <v>28802</v>
      </c>
      <c r="C8015" s="6">
        <v>27068</v>
      </c>
      <c r="D8015" t="s">
        <v>22</v>
      </c>
      <c r="E8015">
        <v>27068</v>
      </c>
      <c r="F8015" s="5" t="s">
        <v>50</v>
      </c>
      <c r="G8015" s="5" t="s">
        <v>24</v>
      </c>
      <c r="H8015" s="5" t="s">
        <v>116</v>
      </c>
      <c r="I8015" t="s">
        <v>26</v>
      </c>
      <c r="J8015" t="s">
        <v>116</v>
      </c>
      <c r="K8015">
        <v>100</v>
      </c>
      <c r="L8015" s="5" t="s">
        <v>15729</v>
      </c>
      <c r="M8015" s="5" t="s">
        <v>37</v>
      </c>
      <c r="N8015">
        <v>4</v>
      </c>
      <c r="O8015" t="s">
        <v>167</v>
      </c>
      <c r="P8015" s="1">
        <v>45531</v>
      </c>
      <c r="Q8015" s="1">
        <v>45604</v>
      </c>
      <c r="R8015">
        <v>2145</v>
      </c>
      <c r="S8015" s="4">
        <v>9.6999999999999993</v>
      </c>
      <c r="T8015" t="s">
        <v>136</v>
      </c>
    </row>
    <row r="8016" spans="1:20" x14ac:dyDescent="0.35">
      <c r="A8016" t="s">
        <v>15730</v>
      </c>
      <c r="B8016" s="5" t="s">
        <v>28802</v>
      </c>
      <c r="C8016" s="6">
        <v>99789</v>
      </c>
      <c r="D8016" t="s">
        <v>22</v>
      </c>
      <c r="E8016">
        <v>99789</v>
      </c>
      <c r="F8016" s="5" t="s">
        <v>66</v>
      </c>
      <c r="G8016" s="5" t="s">
        <v>42</v>
      </c>
      <c r="H8016" s="5" t="s">
        <v>165</v>
      </c>
      <c r="I8016" t="s">
        <v>35</v>
      </c>
      <c r="J8016" t="s">
        <v>165</v>
      </c>
      <c r="K8016">
        <v>0</v>
      </c>
      <c r="L8016" s="5" t="s">
        <v>15731</v>
      </c>
      <c r="M8016" s="5" t="s">
        <v>54</v>
      </c>
      <c r="N8016">
        <v>7</v>
      </c>
      <c r="O8016" t="s">
        <v>46</v>
      </c>
      <c r="P8016" s="1">
        <v>45730</v>
      </c>
      <c r="Q8016" s="1">
        <v>45786</v>
      </c>
      <c r="R8016">
        <v>564</v>
      </c>
      <c r="S8016" s="4">
        <v>6.7</v>
      </c>
      <c r="T8016" t="s">
        <v>118</v>
      </c>
    </row>
    <row r="8017" spans="1:20" x14ac:dyDescent="0.35">
      <c r="A8017" t="s">
        <v>15732</v>
      </c>
      <c r="B8017" s="5" t="s">
        <v>28802</v>
      </c>
      <c r="C8017" s="6">
        <v>157360</v>
      </c>
      <c r="D8017" t="s">
        <v>120</v>
      </c>
      <c r="E8017">
        <v>141624</v>
      </c>
      <c r="F8017" s="5" t="s">
        <v>66</v>
      </c>
      <c r="G8017" s="5" t="s">
        <v>42</v>
      </c>
      <c r="H8017" s="5" t="s">
        <v>121</v>
      </c>
      <c r="I8017" t="s">
        <v>44</v>
      </c>
      <c r="J8017" t="s">
        <v>294</v>
      </c>
      <c r="K8017">
        <v>50</v>
      </c>
      <c r="L8017" s="5" t="s">
        <v>15733</v>
      </c>
      <c r="M8017" s="5" t="s">
        <v>37</v>
      </c>
      <c r="N8017">
        <v>7</v>
      </c>
      <c r="O8017" t="s">
        <v>131</v>
      </c>
      <c r="P8017" s="1">
        <v>45654</v>
      </c>
      <c r="Q8017" s="1">
        <v>45691</v>
      </c>
      <c r="R8017">
        <v>2474</v>
      </c>
      <c r="S8017" s="4">
        <v>5</v>
      </c>
      <c r="T8017" t="s">
        <v>243</v>
      </c>
    </row>
    <row r="8018" spans="1:20" x14ac:dyDescent="0.35">
      <c r="A8018" t="s">
        <v>15734</v>
      </c>
      <c r="B8018" s="5" t="s">
        <v>40</v>
      </c>
      <c r="C8018" s="6">
        <v>73368</v>
      </c>
      <c r="D8018" t="s">
        <v>120</v>
      </c>
      <c r="E8018">
        <v>66031</v>
      </c>
      <c r="F8018" s="5" t="s">
        <v>58</v>
      </c>
      <c r="G8018" s="5" t="s">
        <v>42</v>
      </c>
      <c r="H8018" s="5" t="s">
        <v>121</v>
      </c>
      <c r="I8018" t="s">
        <v>44</v>
      </c>
      <c r="J8018" t="s">
        <v>121</v>
      </c>
      <c r="K8018">
        <v>0</v>
      </c>
      <c r="L8018" s="5" t="s">
        <v>15456</v>
      </c>
      <c r="M8018" s="5" t="s">
        <v>37</v>
      </c>
      <c r="N8018">
        <v>1</v>
      </c>
      <c r="O8018" t="s">
        <v>112</v>
      </c>
      <c r="P8018" s="1">
        <v>45507</v>
      </c>
      <c r="Q8018" s="1">
        <v>45564</v>
      </c>
      <c r="R8018">
        <v>764</v>
      </c>
      <c r="S8018" s="4">
        <v>6.3</v>
      </c>
      <c r="T8018" t="s">
        <v>210</v>
      </c>
    </row>
    <row r="8019" spans="1:20" x14ac:dyDescent="0.35">
      <c r="A8019" t="s">
        <v>15735</v>
      </c>
      <c r="B8019" s="5" t="s">
        <v>162</v>
      </c>
      <c r="C8019" s="6">
        <v>130971</v>
      </c>
      <c r="D8019" t="s">
        <v>120</v>
      </c>
      <c r="E8019">
        <v>117874</v>
      </c>
      <c r="F8019" s="5" t="s">
        <v>58</v>
      </c>
      <c r="G8019" s="5" t="s">
        <v>51</v>
      </c>
      <c r="H8019" s="5" t="s">
        <v>121</v>
      </c>
      <c r="I8019" t="s">
        <v>35</v>
      </c>
      <c r="J8019" t="s">
        <v>121</v>
      </c>
      <c r="K8019">
        <v>0</v>
      </c>
      <c r="L8019" s="5" t="s">
        <v>15736</v>
      </c>
      <c r="M8019" s="5" t="s">
        <v>70</v>
      </c>
      <c r="N8019">
        <v>1</v>
      </c>
      <c r="O8019" t="s">
        <v>29</v>
      </c>
      <c r="P8019" s="1">
        <v>45482</v>
      </c>
      <c r="Q8019" s="1">
        <v>45544</v>
      </c>
      <c r="R8019">
        <v>2002</v>
      </c>
      <c r="S8019" s="4">
        <v>8.4</v>
      </c>
      <c r="T8019" t="s">
        <v>89</v>
      </c>
    </row>
    <row r="8020" spans="1:20" x14ac:dyDescent="0.35">
      <c r="A8020" t="s">
        <v>15737</v>
      </c>
      <c r="B8020" s="5" t="s">
        <v>179</v>
      </c>
      <c r="C8020" s="6">
        <v>42371</v>
      </c>
      <c r="D8020" t="s">
        <v>22</v>
      </c>
      <c r="E8020">
        <v>42371</v>
      </c>
      <c r="F8020" s="5" t="s">
        <v>50</v>
      </c>
      <c r="G8020" s="5" t="s">
        <v>59</v>
      </c>
      <c r="H8020" s="5" t="s">
        <v>157</v>
      </c>
      <c r="I8020" t="s">
        <v>44</v>
      </c>
      <c r="J8020" t="s">
        <v>157</v>
      </c>
      <c r="K8020">
        <v>100</v>
      </c>
      <c r="L8020" s="5" t="s">
        <v>3373</v>
      </c>
      <c r="M8020" s="5" t="s">
        <v>28</v>
      </c>
      <c r="N8020">
        <v>3</v>
      </c>
      <c r="O8020" t="s">
        <v>85</v>
      </c>
      <c r="P8020" s="1">
        <v>45330</v>
      </c>
      <c r="Q8020" s="1">
        <v>45367</v>
      </c>
      <c r="R8020">
        <v>2063</v>
      </c>
      <c r="S8020" s="4">
        <v>6.8</v>
      </c>
      <c r="T8020" t="s">
        <v>103</v>
      </c>
    </row>
    <row r="8021" spans="1:20" x14ac:dyDescent="0.35">
      <c r="A8021" t="s">
        <v>15738</v>
      </c>
      <c r="B8021" s="5" t="s">
        <v>28802</v>
      </c>
      <c r="C8021" s="6">
        <v>96446</v>
      </c>
      <c r="D8021" t="s">
        <v>22</v>
      </c>
      <c r="E8021">
        <v>96446</v>
      </c>
      <c r="F8021" s="5" t="s">
        <v>58</v>
      </c>
      <c r="G8021" s="5" t="s">
        <v>24</v>
      </c>
      <c r="H8021" s="5" t="s">
        <v>101</v>
      </c>
      <c r="I8021" t="s">
        <v>35</v>
      </c>
      <c r="J8021" t="s">
        <v>97</v>
      </c>
      <c r="K8021">
        <v>50</v>
      </c>
      <c r="L8021" s="5" t="s">
        <v>15739</v>
      </c>
      <c r="M8021" s="5" t="s">
        <v>70</v>
      </c>
      <c r="N8021">
        <v>1</v>
      </c>
      <c r="O8021" t="s">
        <v>135</v>
      </c>
      <c r="P8021" s="1">
        <v>45333</v>
      </c>
      <c r="Q8021" s="1">
        <v>45373</v>
      </c>
      <c r="R8021">
        <v>1721</v>
      </c>
      <c r="S8021" s="4">
        <v>8.1999999999999993</v>
      </c>
      <c r="T8021" t="s">
        <v>95</v>
      </c>
    </row>
    <row r="8022" spans="1:20" x14ac:dyDescent="0.35">
      <c r="A8022" t="s">
        <v>15740</v>
      </c>
      <c r="B8022" s="5" t="s">
        <v>21</v>
      </c>
      <c r="C8022" s="6">
        <v>253346</v>
      </c>
      <c r="D8022" t="s">
        <v>22</v>
      </c>
      <c r="E8022">
        <v>253346</v>
      </c>
      <c r="F8022" s="5" t="s">
        <v>23</v>
      </c>
      <c r="G8022" s="5" t="s">
        <v>59</v>
      </c>
      <c r="H8022" s="5" t="s">
        <v>101</v>
      </c>
      <c r="I8022" t="s">
        <v>26</v>
      </c>
      <c r="J8022" t="s">
        <v>101</v>
      </c>
      <c r="K8022">
        <v>50</v>
      </c>
      <c r="L8022" s="5" t="s">
        <v>15741</v>
      </c>
      <c r="M8022" s="5" t="s">
        <v>54</v>
      </c>
      <c r="N8022">
        <v>15</v>
      </c>
      <c r="O8022" t="s">
        <v>172</v>
      </c>
      <c r="P8022" s="1">
        <v>45608</v>
      </c>
      <c r="Q8022" s="1">
        <v>45671</v>
      </c>
      <c r="R8022">
        <v>1765</v>
      </c>
      <c r="S8022" s="4">
        <v>5.8</v>
      </c>
      <c r="T8022" t="s">
        <v>210</v>
      </c>
    </row>
    <row r="8023" spans="1:20" x14ac:dyDescent="0.35">
      <c r="A8023" t="s">
        <v>15742</v>
      </c>
      <c r="B8023" s="5" t="s">
        <v>162</v>
      </c>
      <c r="C8023" s="6">
        <v>210688</v>
      </c>
      <c r="D8023" t="s">
        <v>33</v>
      </c>
      <c r="E8023">
        <v>23175680</v>
      </c>
      <c r="F8023" s="5" t="s">
        <v>23</v>
      </c>
      <c r="G8023" s="5" t="s">
        <v>59</v>
      </c>
      <c r="H8023" s="5" t="s">
        <v>34</v>
      </c>
      <c r="I8023" t="s">
        <v>26</v>
      </c>
      <c r="J8023" t="s">
        <v>34</v>
      </c>
      <c r="K8023">
        <v>50</v>
      </c>
      <c r="L8023" s="5" t="s">
        <v>7523</v>
      </c>
      <c r="M8023" s="5" t="s">
        <v>28</v>
      </c>
      <c r="N8023">
        <v>14</v>
      </c>
      <c r="O8023" t="s">
        <v>29</v>
      </c>
      <c r="P8023" s="1">
        <v>45295</v>
      </c>
      <c r="Q8023" s="1">
        <v>45338</v>
      </c>
      <c r="R8023">
        <v>1448</v>
      </c>
      <c r="S8023" s="4">
        <v>5.0999999999999996</v>
      </c>
      <c r="T8023" t="s">
        <v>243</v>
      </c>
    </row>
    <row r="8024" spans="1:20" x14ac:dyDescent="0.35">
      <c r="A8024" t="s">
        <v>15743</v>
      </c>
      <c r="B8024" s="5" t="s">
        <v>174</v>
      </c>
      <c r="C8024" s="6">
        <v>20088</v>
      </c>
      <c r="D8024" t="s">
        <v>22</v>
      </c>
      <c r="E8024">
        <v>20088</v>
      </c>
      <c r="F8024" s="5" t="s">
        <v>58</v>
      </c>
      <c r="G8024" s="5" t="s">
        <v>42</v>
      </c>
      <c r="H8024" s="5" t="s">
        <v>116</v>
      </c>
      <c r="I8024" t="s">
        <v>44</v>
      </c>
      <c r="J8024" t="s">
        <v>116</v>
      </c>
      <c r="K8024">
        <v>50</v>
      </c>
      <c r="L8024" s="5" t="s">
        <v>15744</v>
      </c>
      <c r="M8024" s="5" t="s">
        <v>70</v>
      </c>
      <c r="N8024">
        <v>1</v>
      </c>
      <c r="O8024" t="s">
        <v>112</v>
      </c>
      <c r="P8024" s="1">
        <v>45602</v>
      </c>
      <c r="Q8024" s="1">
        <v>45633</v>
      </c>
      <c r="R8024">
        <v>1065</v>
      </c>
      <c r="S8024" s="4">
        <v>6.7</v>
      </c>
      <c r="T8024" t="s">
        <v>79</v>
      </c>
    </row>
    <row r="8025" spans="1:20" x14ac:dyDescent="0.35">
      <c r="A8025" t="s">
        <v>15745</v>
      </c>
      <c r="B8025" s="5" t="s">
        <v>28802</v>
      </c>
      <c r="C8025" s="6">
        <v>115869</v>
      </c>
      <c r="D8025" t="s">
        <v>41</v>
      </c>
      <c r="E8025">
        <v>98489</v>
      </c>
      <c r="F8025" s="5" t="s">
        <v>50</v>
      </c>
      <c r="G8025" s="5" t="s">
        <v>59</v>
      </c>
      <c r="H8025" s="5" t="s">
        <v>60</v>
      </c>
      <c r="I8025" t="s">
        <v>35</v>
      </c>
      <c r="J8025" t="s">
        <v>60</v>
      </c>
      <c r="K8025">
        <v>100</v>
      </c>
      <c r="L8025" s="5" t="s">
        <v>15746</v>
      </c>
      <c r="M8025" s="5" t="s">
        <v>37</v>
      </c>
      <c r="N8025">
        <v>4</v>
      </c>
      <c r="O8025" t="s">
        <v>78</v>
      </c>
      <c r="P8025" s="1">
        <v>45627</v>
      </c>
      <c r="Q8025" s="1">
        <v>45671</v>
      </c>
      <c r="R8025">
        <v>890</v>
      </c>
      <c r="S8025" s="4">
        <v>5.5</v>
      </c>
      <c r="T8025" t="s">
        <v>136</v>
      </c>
    </row>
    <row r="8026" spans="1:20" x14ac:dyDescent="0.35">
      <c r="A8026" t="s">
        <v>15747</v>
      </c>
      <c r="B8026" s="5" t="s">
        <v>49</v>
      </c>
      <c r="C8026" s="6">
        <v>27041</v>
      </c>
      <c r="D8026" t="s">
        <v>22</v>
      </c>
      <c r="E8026">
        <v>27041</v>
      </c>
      <c r="F8026" s="5" t="s">
        <v>50</v>
      </c>
      <c r="G8026" s="5" t="s">
        <v>51</v>
      </c>
      <c r="H8026" s="5" t="s">
        <v>116</v>
      </c>
      <c r="I8026" t="s">
        <v>26</v>
      </c>
      <c r="J8026" t="s">
        <v>133</v>
      </c>
      <c r="K8026">
        <v>0</v>
      </c>
      <c r="L8026" s="5" t="s">
        <v>15748</v>
      </c>
      <c r="M8026" s="5" t="s">
        <v>28</v>
      </c>
      <c r="N8026">
        <v>2</v>
      </c>
      <c r="O8026" t="s">
        <v>172</v>
      </c>
      <c r="P8026" s="1">
        <v>45420</v>
      </c>
      <c r="Q8026" s="1">
        <v>45484</v>
      </c>
      <c r="R8026">
        <v>631</v>
      </c>
      <c r="S8026" s="4">
        <v>8.4</v>
      </c>
      <c r="T8026" t="s">
        <v>153</v>
      </c>
    </row>
    <row r="8027" spans="1:20" x14ac:dyDescent="0.35">
      <c r="A8027" t="s">
        <v>15749</v>
      </c>
      <c r="B8027" s="5" t="s">
        <v>28802</v>
      </c>
      <c r="C8027" s="6">
        <v>133722</v>
      </c>
      <c r="D8027" t="s">
        <v>22</v>
      </c>
      <c r="E8027">
        <v>133722</v>
      </c>
      <c r="F8027" s="5" t="s">
        <v>66</v>
      </c>
      <c r="G8027" s="5" t="s">
        <v>51</v>
      </c>
      <c r="H8027" s="5" t="s">
        <v>129</v>
      </c>
      <c r="I8027" t="s">
        <v>44</v>
      </c>
      <c r="J8027" t="s">
        <v>129</v>
      </c>
      <c r="K8027">
        <v>50</v>
      </c>
      <c r="L8027" s="5" t="s">
        <v>15750</v>
      </c>
      <c r="M8027" s="5" t="s">
        <v>70</v>
      </c>
      <c r="N8027">
        <v>8</v>
      </c>
      <c r="O8027" t="s">
        <v>88</v>
      </c>
      <c r="P8027" s="1">
        <v>45758</v>
      </c>
      <c r="Q8027" s="1">
        <v>45807</v>
      </c>
      <c r="R8027">
        <v>2432</v>
      </c>
      <c r="S8027" s="4">
        <v>6.4</v>
      </c>
      <c r="T8027" t="s">
        <v>63</v>
      </c>
    </row>
    <row r="8028" spans="1:20" x14ac:dyDescent="0.35">
      <c r="A8028" t="s">
        <v>15751</v>
      </c>
      <c r="B8028" s="5" t="s">
        <v>179</v>
      </c>
      <c r="C8028" s="6">
        <v>75208</v>
      </c>
      <c r="D8028" t="s">
        <v>22</v>
      </c>
      <c r="E8028">
        <v>75208</v>
      </c>
      <c r="F8028" s="5" t="s">
        <v>58</v>
      </c>
      <c r="G8028" s="5" t="s">
        <v>24</v>
      </c>
      <c r="H8028" s="5" t="s">
        <v>101</v>
      </c>
      <c r="I8028" t="s">
        <v>44</v>
      </c>
      <c r="J8028" t="s">
        <v>915</v>
      </c>
      <c r="K8028">
        <v>0</v>
      </c>
      <c r="L8028" s="5" t="s">
        <v>15752</v>
      </c>
      <c r="M8028" s="5" t="s">
        <v>54</v>
      </c>
      <c r="N8028">
        <v>0</v>
      </c>
      <c r="O8028" t="s">
        <v>62</v>
      </c>
      <c r="P8028" s="1">
        <v>45488</v>
      </c>
      <c r="Q8028" s="1">
        <v>45519</v>
      </c>
      <c r="R8028">
        <v>980</v>
      </c>
      <c r="S8028" s="4">
        <v>5.0999999999999996</v>
      </c>
      <c r="T8028" t="s">
        <v>153</v>
      </c>
    </row>
    <row r="8029" spans="1:20" x14ac:dyDescent="0.35">
      <c r="A8029" t="s">
        <v>15753</v>
      </c>
      <c r="B8029" s="5" t="s">
        <v>28800</v>
      </c>
      <c r="C8029" s="6">
        <v>109705</v>
      </c>
      <c r="D8029" t="s">
        <v>41</v>
      </c>
      <c r="E8029">
        <v>93249</v>
      </c>
      <c r="F8029" s="5" t="s">
        <v>50</v>
      </c>
      <c r="G8029" s="5" t="s">
        <v>59</v>
      </c>
      <c r="H8029" s="5" t="s">
        <v>43</v>
      </c>
      <c r="I8029" t="s">
        <v>26</v>
      </c>
      <c r="J8029" t="s">
        <v>467</v>
      </c>
      <c r="K8029">
        <v>0</v>
      </c>
      <c r="L8029" s="5" t="s">
        <v>15754</v>
      </c>
      <c r="M8029" s="5" t="s">
        <v>54</v>
      </c>
      <c r="N8029">
        <v>4</v>
      </c>
      <c r="O8029" t="s">
        <v>141</v>
      </c>
      <c r="P8029" s="1">
        <v>45644</v>
      </c>
      <c r="Q8029" s="1">
        <v>45670</v>
      </c>
      <c r="R8029">
        <v>2235</v>
      </c>
      <c r="S8029" s="4">
        <v>7.4</v>
      </c>
      <c r="T8029" t="s">
        <v>79</v>
      </c>
    </row>
    <row r="8030" spans="1:20" x14ac:dyDescent="0.35">
      <c r="A8030" t="s">
        <v>15755</v>
      </c>
      <c r="B8030" s="5" t="s">
        <v>73</v>
      </c>
      <c r="C8030" s="6">
        <v>55926</v>
      </c>
      <c r="D8030" t="s">
        <v>22</v>
      </c>
      <c r="E8030">
        <v>55926</v>
      </c>
      <c r="F8030" s="5" t="s">
        <v>58</v>
      </c>
      <c r="G8030" s="5" t="s">
        <v>59</v>
      </c>
      <c r="H8030" s="5" t="s">
        <v>165</v>
      </c>
      <c r="I8030" t="s">
        <v>26</v>
      </c>
      <c r="J8030" t="s">
        <v>76</v>
      </c>
      <c r="K8030">
        <v>50</v>
      </c>
      <c r="L8030" s="5" t="s">
        <v>3460</v>
      </c>
      <c r="M8030" s="5" t="s">
        <v>70</v>
      </c>
      <c r="N8030">
        <v>1</v>
      </c>
      <c r="O8030" t="s">
        <v>85</v>
      </c>
      <c r="P8030" s="1">
        <v>45420</v>
      </c>
      <c r="Q8030" s="1">
        <v>45460</v>
      </c>
      <c r="R8030">
        <v>538</v>
      </c>
      <c r="S8030" s="4">
        <v>7</v>
      </c>
      <c r="T8030" t="s">
        <v>63</v>
      </c>
    </row>
    <row r="8031" spans="1:20" x14ac:dyDescent="0.35">
      <c r="A8031" t="s">
        <v>15756</v>
      </c>
      <c r="B8031" s="5" t="s">
        <v>174</v>
      </c>
      <c r="C8031" s="6">
        <v>154681</v>
      </c>
      <c r="D8031" t="s">
        <v>22</v>
      </c>
      <c r="E8031">
        <v>154681</v>
      </c>
      <c r="F8031" s="5" t="s">
        <v>66</v>
      </c>
      <c r="G8031" s="5" t="s">
        <v>24</v>
      </c>
      <c r="H8031" s="5" t="s">
        <v>97</v>
      </c>
      <c r="I8031" t="s">
        <v>35</v>
      </c>
      <c r="J8031" t="s">
        <v>97</v>
      </c>
      <c r="K8031">
        <v>50</v>
      </c>
      <c r="L8031" s="5" t="s">
        <v>15757</v>
      </c>
      <c r="M8031" s="5" t="s">
        <v>28</v>
      </c>
      <c r="N8031">
        <v>7</v>
      </c>
      <c r="O8031" t="s">
        <v>88</v>
      </c>
      <c r="P8031" s="1">
        <v>45697</v>
      </c>
      <c r="Q8031" s="1">
        <v>45764</v>
      </c>
      <c r="R8031">
        <v>975</v>
      </c>
      <c r="S8031" s="4">
        <v>9.4</v>
      </c>
      <c r="T8031" t="s">
        <v>277</v>
      </c>
    </row>
    <row r="8032" spans="1:20" x14ac:dyDescent="0.35">
      <c r="A8032" t="s">
        <v>15758</v>
      </c>
      <c r="B8032" s="5" t="s">
        <v>217</v>
      </c>
      <c r="C8032" s="6">
        <v>72975</v>
      </c>
      <c r="D8032" t="s">
        <v>22</v>
      </c>
      <c r="E8032">
        <v>72975</v>
      </c>
      <c r="F8032" s="5" t="s">
        <v>23</v>
      </c>
      <c r="G8032" s="5" t="s">
        <v>24</v>
      </c>
      <c r="H8032" s="5" t="s">
        <v>116</v>
      </c>
      <c r="I8032" t="s">
        <v>26</v>
      </c>
      <c r="J8032" t="s">
        <v>116</v>
      </c>
      <c r="K8032">
        <v>0</v>
      </c>
      <c r="L8032" s="5" t="s">
        <v>15759</v>
      </c>
      <c r="M8032" s="5" t="s">
        <v>54</v>
      </c>
      <c r="N8032">
        <v>14</v>
      </c>
      <c r="O8032" t="s">
        <v>71</v>
      </c>
      <c r="P8032" s="1">
        <v>45392</v>
      </c>
      <c r="Q8032" s="1">
        <v>45415</v>
      </c>
      <c r="R8032">
        <v>556</v>
      </c>
      <c r="S8032" s="4">
        <v>9.1999999999999993</v>
      </c>
      <c r="T8032" t="s">
        <v>103</v>
      </c>
    </row>
    <row r="8033" spans="1:20" x14ac:dyDescent="0.35">
      <c r="A8033" t="s">
        <v>15760</v>
      </c>
      <c r="B8033" s="5" t="s">
        <v>100</v>
      </c>
      <c r="C8033" s="6">
        <v>122344</v>
      </c>
      <c r="D8033" t="s">
        <v>22</v>
      </c>
      <c r="E8033">
        <v>122344</v>
      </c>
      <c r="F8033" s="5" t="s">
        <v>66</v>
      </c>
      <c r="G8033" s="5" t="s">
        <v>42</v>
      </c>
      <c r="H8033" s="5" t="s">
        <v>25</v>
      </c>
      <c r="I8033" t="s">
        <v>26</v>
      </c>
      <c r="J8033" t="s">
        <v>629</v>
      </c>
      <c r="K8033">
        <v>50</v>
      </c>
      <c r="L8033" s="5" t="s">
        <v>15761</v>
      </c>
      <c r="M8033" s="5" t="s">
        <v>37</v>
      </c>
      <c r="N8033">
        <v>8</v>
      </c>
      <c r="O8033" t="s">
        <v>141</v>
      </c>
      <c r="P8033" s="1">
        <v>45428</v>
      </c>
      <c r="Q8033" s="1">
        <v>45498</v>
      </c>
      <c r="R8033">
        <v>1732</v>
      </c>
      <c r="S8033" s="4">
        <v>7</v>
      </c>
      <c r="T8033" t="s">
        <v>95</v>
      </c>
    </row>
    <row r="8034" spans="1:20" x14ac:dyDescent="0.35">
      <c r="A8034" t="s">
        <v>15762</v>
      </c>
      <c r="B8034" s="5" t="s">
        <v>28800</v>
      </c>
      <c r="C8034" s="6">
        <v>78706</v>
      </c>
      <c r="D8034" t="s">
        <v>41</v>
      </c>
      <c r="E8034">
        <v>66900</v>
      </c>
      <c r="F8034" s="5" t="s">
        <v>50</v>
      </c>
      <c r="G8034" s="5" t="s">
        <v>59</v>
      </c>
      <c r="H8034" s="5" t="s">
        <v>43</v>
      </c>
      <c r="I8034" t="s">
        <v>26</v>
      </c>
      <c r="J8034" t="s">
        <v>43</v>
      </c>
      <c r="K8034">
        <v>0</v>
      </c>
      <c r="L8034" s="5" t="s">
        <v>15763</v>
      </c>
      <c r="M8034" s="5" t="s">
        <v>54</v>
      </c>
      <c r="N8034">
        <v>2</v>
      </c>
      <c r="O8034" t="s">
        <v>167</v>
      </c>
      <c r="P8034" s="1">
        <v>45434</v>
      </c>
      <c r="Q8034" s="1">
        <v>45497</v>
      </c>
      <c r="R8034">
        <v>737</v>
      </c>
      <c r="S8034" s="4">
        <v>9.5</v>
      </c>
      <c r="T8034" t="s">
        <v>103</v>
      </c>
    </row>
    <row r="8035" spans="1:20" x14ac:dyDescent="0.35">
      <c r="A8035" t="s">
        <v>15764</v>
      </c>
      <c r="B8035" s="5" t="s">
        <v>174</v>
      </c>
      <c r="C8035" s="6">
        <v>87488</v>
      </c>
      <c r="D8035" t="s">
        <v>41</v>
      </c>
      <c r="E8035">
        <v>74365</v>
      </c>
      <c r="F8035" s="5" t="s">
        <v>66</v>
      </c>
      <c r="G8035" s="5" t="s">
        <v>59</v>
      </c>
      <c r="H8035" s="5" t="s">
        <v>151</v>
      </c>
      <c r="I8035" t="s">
        <v>44</v>
      </c>
      <c r="J8035" t="s">
        <v>151</v>
      </c>
      <c r="K8035">
        <v>50</v>
      </c>
      <c r="L8035" s="5" t="s">
        <v>15765</v>
      </c>
      <c r="M8035" s="5" t="s">
        <v>37</v>
      </c>
      <c r="N8035">
        <v>8</v>
      </c>
      <c r="O8035" t="s">
        <v>46</v>
      </c>
      <c r="P8035" s="1">
        <v>45626</v>
      </c>
      <c r="Q8035" s="1">
        <v>45656</v>
      </c>
      <c r="R8035">
        <v>2075</v>
      </c>
      <c r="S8035" s="4">
        <v>6.2</v>
      </c>
      <c r="T8035" t="s">
        <v>95</v>
      </c>
    </row>
    <row r="8036" spans="1:20" x14ac:dyDescent="0.35">
      <c r="A8036" t="s">
        <v>15766</v>
      </c>
      <c r="B8036" s="5" t="s">
        <v>21</v>
      </c>
      <c r="C8036" s="6">
        <v>109945</v>
      </c>
      <c r="D8036" t="s">
        <v>92</v>
      </c>
      <c r="E8036">
        <v>82459</v>
      </c>
      <c r="F8036" s="5" t="s">
        <v>66</v>
      </c>
      <c r="G8036" s="5" t="s">
        <v>24</v>
      </c>
      <c r="H8036" s="5" t="s">
        <v>93</v>
      </c>
      <c r="I8036" t="s">
        <v>44</v>
      </c>
      <c r="J8036" t="s">
        <v>82</v>
      </c>
      <c r="K8036">
        <v>50</v>
      </c>
      <c r="L8036" s="5" t="s">
        <v>15767</v>
      </c>
      <c r="M8036" s="5" t="s">
        <v>28</v>
      </c>
      <c r="N8036">
        <v>5</v>
      </c>
      <c r="O8036" t="s">
        <v>107</v>
      </c>
      <c r="P8036" s="1">
        <v>45708</v>
      </c>
      <c r="Q8036" s="1">
        <v>45726</v>
      </c>
      <c r="R8036">
        <v>1706</v>
      </c>
      <c r="S8036" s="4">
        <v>6.6</v>
      </c>
      <c r="T8036" t="s">
        <v>243</v>
      </c>
    </row>
    <row r="8037" spans="1:20" x14ac:dyDescent="0.35">
      <c r="A8037" t="s">
        <v>15768</v>
      </c>
      <c r="B8037" s="5" t="s">
        <v>179</v>
      </c>
      <c r="C8037" s="6">
        <v>128555</v>
      </c>
      <c r="D8037" t="s">
        <v>22</v>
      </c>
      <c r="E8037">
        <v>128555</v>
      </c>
      <c r="F8037" s="5" t="s">
        <v>66</v>
      </c>
      <c r="G8037" s="5" t="s">
        <v>59</v>
      </c>
      <c r="H8037" s="5" t="s">
        <v>101</v>
      </c>
      <c r="I8037" t="s">
        <v>44</v>
      </c>
      <c r="J8037" t="s">
        <v>129</v>
      </c>
      <c r="K8037">
        <v>0</v>
      </c>
      <c r="L8037" s="5" t="s">
        <v>15769</v>
      </c>
      <c r="M8037" s="5" t="s">
        <v>37</v>
      </c>
      <c r="N8037">
        <v>9</v>
      </c>
      <c r="O8037" t="s">
        <v>46</v>
      </c>
      <c r="P8037" s="1">
        <v>45558</v>
      </c>
      <c r="Q8037" s="1">
        <v>45606</v>
      </c>
      <c r="R8037">
        <v>2140</v>
      </c>
      <c r="S8037" s="4">
        <v>6.4</v>
      </c>
      <c r="T8037" t="s">
        <v>89</v>
      </c>
    </row>
    <row r="8038" spans="1:20" x14ac:dyDescent="0.35">
      <c r="A8038" t="s">
        <v>15770</v>
      </c>
      <c r="B8038" s="5" t="s">
        <v>40</v>
      </c>
      <c r="C8038" s="6">
        <v>83558</v>
      </c>
      <c r="D8038" t="s">
        <v>22</v>
      </c>
      <c r="E8038">
        <v>83558</v>
      </c>
      <c r="F8038" s="5" t="s">
        <v>23</v>
      </c>
      <c r="G8038" s="5" t="s">
        <v>51</v>
      </c>
      <c r="H8038" s="5" t="s">
        <v>157</v>
      </c>
      <c r="I8038" t="s">
        <v>26</v>
      </c>
      <c r="J8038" t="s">
        <v>291</v>
      </c>
      <c r="K8038">
        <v>0</v>
      </c>
      <c r="L8038" s="5" t="s">
        <v>15771</v>
      </c>
      <c r="M8038" s="5" t="s">
        <v>28</v>
      </c>
      <c r="N8038">
        <v>13</v>
      </c>
      <c r="O8038" t="s">
        <v>112</v>
      </c>
      <c r="P8038" s="1">
        <v>45618</v>
      </c>
      <c r="Q8038" s="1">
        <v>45669</v>
      </c>
      <c r="R8038">
        <v>1439</v>
      </c>
      <c r="S8038" s="4">
        <v>8.8000000000000007</v>
      </c>
      <c r="T8038" t="s">
        <v>63</v>
      </c>
    </row>
    <row r="8039" spans="1:20" x14ac:dyDescent="0.35">
      <c r="A8039" t="s">
        <v>15772</v>
      </c>
      <c r="B8039" s="5" t="s">
        <v>179</v>
      </c>
      <c r="C8039" s="6">
        <v>59257</v>
      </c>
      <c r="D8039" t="s">
        <v>22</v>
      </c>
      <c r="E8039">
        <v>59257</v>
      </c>
      <c r="F8039" s="5" t="s">
        <v>66</v>
      </c>
      <c r="G8039" s="5" t="s">
        <v>42</v>
      </c>
      <c r="H8039" s="5" t="s">
        <v>157</v>
      </c>
      <c r="I8039" t="s">
        <v>35</v>
      </c>
      <c r="J8039" t="s">
        <v>157</v>
      </c>
      <c r="K8039">
        <v>50</v>
      </c>
      <c r="L8039" s="5" t="s">
        <v>15773</v>
      </c>
      <c r="M8039" s="5" t="s">
        <v>37</v>
      </c>
      <c r="N8039">
        <v>8</v>
      </c>
      <c r="O8039" t="s">
        <v>131</v>
      </c>
      <c r="P8039" s="1">
        <v>45331</v>
      </c>
      <c r="Q8039" s="1">
        <v>45393</v>
      </c>
      <c r="R8039">
        <v>1925</v>
      </c>
      <c r="S8039" s="4">
        <v>9.6</v>
      </c>
      <c r="T8039" t="s">
        <v>95</v>
      </c>
    </row>
    <row r="8040" spans="1:20" x14ac:dyDescent="0.35">
      <c r="A8040" t="s">
        <v>15774</v>
      </c>
      <c r="B8040" s="5" t="s">
        <v>28802</v>
      </c>
      <c r="C8040" s="6">
        <v>211226</v>
      </c>
      <c r="D8040" t="s">
        <v>22</v>
      </c>
      <c r="E8040">
        <v>211226</v>
      </c>
      <c r="F8040" s="5" t="s">
        <v>23</v>
      </c>
      <c r="G8040" s="5" t="s">
        <v>42</v>
      </c>
      <c r="H8040" s="5" t="s">
        <v>25</v>
      </c>
      <c r="I8040" t="s">
        <v>35</v>
      </c>
      <c r="J8040" t="s">
        <v>25</v>
      </c>
      <c r="K8040">
        <v>50</v>
      </c>
      <c r="L8040" s="5" t="s">
        <v>15775</v>
      </c>
      <c r="M8040" s="5" t="s">
        <v>54</v>
      </c>
      <c r="N8040">
        <v>10</v>
      </c>
      <c r="O8040" t="s">
        <v>141</v>
      </c>
      <c r="P8040" s="1">
        <v>45583</v>
      </c>
      <c r="Q8040" s="1">
        <v>45634</v>
      </c>
      <c r="R8040">
        <v>1516</v>
      </c>
      <c r="S8040" s="4">
        <v>8.5</v>
      </c>
      <c r="T8040" t="s">
        <v>38</v>
      </c>
    </row>
    <row r="8041" spans="1:20" x14ac:dyDescent="0.35">
      <c r="A8041" t="s">
        <v>15776</v>
      </c>
      <c r="B8041" s="5" t="s">
        <v>40</v>
      </c>
      <c r="C8041" s="6">
        <v>58429</v>
      </c>
      <c r="D8041" t="s">
        <v>41</v>
      </c>
      <c r="E8041">
        <v>49665</v>
      </c>
      <c r="F8041" s="5" t="s">
        <v>58</v>
      </c>
      <c r="G8041" s="5" t="s">
        <v>59</v>
      </c>
      <c r="H8041" s="5" t="s">
        <v>151</v>
      </c>
      <c r="I8041" t="s">
        <v>44</v>
      </c>
      <c r="J8041" t="s">
        <v>151</v>
      </c>
      <c r="K8041">
        <v>50</v>
      </c>
      <c r="L8041" s="5" t="s">
        <v>15777</v>
      </c>
      <c r="M8041" s="5" t="s">
        <v>70</v>
      </c>
      <c r="N8041">
        <v>0</v>
      </c>
      <c r="O8041" t="s">
        <v>112</v>
      </c>
      <c r="P8041" s="1">
        <v>45423</v>
      </c>
      <c r="Q8041" s="1">
        <v>45483</v>
      </c>
      <c r="R8041">
        <v>1024</v>
      </c>
      <c r="S8041" s="4">
        <v>8.5</v>
      </c>
      <c r="T8041" t="s">
        <v>79</v>
      </c>
    </row>
    <row r="8042" spans="1:20" x14ac:dyDescent="0.35">
      <c r="A8042" t="s">
        <v>15778</v>
      </c>
      <c r="B8042" s="5" t="s">
        <v>162</v>
      </c>
      <c r="C8042" s="6">
        <v>30008</v>
      </c>
      <c r="D8042" t="s">
        <v>22</v>
      </c>
      <c r="E8042">
        <v>30008</v>
      </c>
      <c r="F8042" s="5" t="s">
        <v>58</v>
      </c>
      <c r="G8042" s="5" t="s">
        <v>42</v>
      </c>
      <c r="H8042" s="5" t="s">
        <v>116</v>
      </c>
      <c r="I8042" t="s">
        <v>35</v>
      </c>
      <c r="J8042" t="s">
        <v>116</v>
      </c>
      <c r="K8042">
        <v>100</v>
      </c>
      <c r="L8042" s="5" t="s">
        <v>15779</v>
      </c>
      <c r="M8042" s="5" t="s">
        <v>70</v>
      </c>
      <c r="N8042">
        <v>1</v>
      </c>
      <c r="O8042" t="s">
        <v>141</v>
      </c>
      <c r="P8042" s="1">
        <v>45594</v>
      </c>
      <c r="Q8042" s="1">
        <v>45619</v>
      </c>
      <c r="R8042">
        <v>799</v>
      </c>
      <c r="S8042" s="4">
        <v>6.5</v>
      </c>
      <c r="T8042" t="s">
        <v>103</v>
      </c>
    </row>
    <row r="8043" spans="1:20" x14ac:dyDescent="0.35">
      <c r="A8043" t="s">
        <v>15780</v>
      </c>
      <c r="B8043" s="5" t="s">
        <v>105</v>
      </c>
      <c r="C8043" s="6">
        <v>63440</v>
      </c>
      <c r="D8043" t="s">
        <v>22</v>
      </c>
      <c r="E8043">
        <v>63440</v>
      </c>
      <c r="F8043" s="5" t="s">
        <v>23</v>
      </c>
      <c r="G8043" s="5" t="s">
        <v>24</v>
      </c>
      <c r="H8043" s="5" t="s">
        <v>116</v>
      </c>
      <c r="I8043" t="s">
        <v>26</v>
      </c>
      <c r="J8043" t="s">
        <v>116</v>
      </c>
      <c r="K8043">
        <v>0</v>
      </c>
      <c r="L8043" s="5" t="s">
        <v>15781</v>
      </c>
      <c r="M8043" s="5" t="s">
        <v>54</v>
      </c>
      <c r="N8043">
        <v>18</v>
      </c>
      <c r="O8043" t="s">
        <v>135</v>
      </c>
      <c r="P8043" s="1">
        <v>45584</v>
      </c>
      <c r="Q8043" s="1">
        <v>45632</v>
      </c>
      <c r="R8043">
        <v>1042</v>
      </c>
      <c r="S8043" s="4">
        <v>9.3000000000000007</v>
      </c>
      <c r="T8043" t="s">
        <v>89</v>
      </c>
    </row>
    <row r="8044" spans="1:20" x14ac:dyDescent="0.35">
      <c r="A8044" t="s">
        <v>15782</v>
      </c>
      <c r="B8044" s="5" t="s">
        <v>28802</v>
      </c>
      <c r="C8044" s="6">
        <v>75902</v>
      </c>
      <c r="D8044" t="s">
        <v>22</v>
      </c>
      <c r="E8044">
        <v>75902</v>
      </c>
      <c r="F8044" s="5" t="s">
        <v>58</v>
      </c>
      <c r="G8044" s="5" t="s">
        <v>24</v>
      </c>
      <c r="H8044" s="5" t="s">
        <v>101</v>
      </c>
      <c r="I8044" t="s">
        <v>44</v>
      </c>
      <c r="J8044" t="s">
        <v>101</v>
      </c>
      <c r="K8044">
        <v>50</v>
      </c>
      <c r="L8044" s="5" t="s">
        <v>15783</v>
      </c>
      <c r="M8044" s="5" t="s">
        <v>28</v>
      </c>
      <c r="N8044">
        <v>0</v>
      </c>
      <c r="O8044" t="s">
        <v>141</v>
      </c>
      <c r="P8044" s="1">
        <v>45327</v>
      </c>
      <c r="Q8044" s="1">
        <v>45354</v>
      </c>
      <c r="R8044">
        <v>1077</v>
      </c>
      <c r="S8044" s="4">
        <v>8.1999999999999993</v>
      </c>
      <c r="T8044" t="s">
        <v>243</v>
      </c>
    </row>
    <row r="8045" spans="1:20" x14ac:dyDescent="0.35">
      <c r="A8045" t="s">
        <v>15784</v>
      </c>
      <c r="B8045" s="5" t="s">
        <v>73</v>
      </c>
      <c r="C8045" s="6">
        <v>212552</v>
      </c>
      <c r="D8045" t="s">
        <v>92</v>
      </c>
      <c r="E8045">
        <v>159414</v>
      </c>
      <c r="F8045" s="5" t="s">
        <v>23</v>
      </c>
      <c r="G8045" s="5" t="s">
        <v>51</v>
      </c>
      <c r="H8045" s="5" t="s">
        <v>93</v>
      </c>
      <c r="I8045" t="s">
        <v>44</v>
      </c>
      <c r="J8045" t="s">
        <v>151</v>
      </c>
      <c r="K8045">
        <v>100</v>
      </c>
      <c r="L8045" s="5" t="s">
        <v>424</v>
      </c>
      <c r="M8045" s="5" t="s">
        <v>28</v>
      </c>
      <c r="N8045">
        <v>11</v>
      </c>
      <c r="O8045" t="s">
        <v>62</v>
      </c>
      <c r="P8045" s="1">
        <v>45736</v>
      </c>
      <c r="Q8045" s="1">
        <v>45779</v>
      </c>
      <c r="R8045">
        <v>516</v>
      </c>
      <c r="S8045" s="4">
        <v>7.9</v>
      </c>
      <c r="T8045" t="s">
        <v>136</v>
      </c>
    </row>
    <row r="8046" spans="1:20" x14ac:dyDescent="0.35">
      <c r="A8046" t="s">
        <v>15785</v>
      </c>
      <c r="B8046" s="5" t="s">
        <v>28799</v>
      </c>
      <c r="C8046" s="6">
        <v>105830</v>
      </c>
      <c r="D8046" t="s">
        <v>41</v>
      </c>
      <c r="E8046">
        <v>89956</v>
      </c>
      <c r="F8046" s="5" t="s">
        <v>50</v>
      </c>
      <c r="G8046" s="5" t="s">
        <v>51</v>
      </c>
      <c r="H8046" s="5" t="s">
        <v>60</v>
      </c>
      <c r="I8046" t="s">
        <v>35</v>
      </c>
      <c r="J8046" t="s">
        <v>60</v>
      </c>
      <c r="K8046">
        <v>100</v>
      </c>
      <c r="L8046" s="5" t="s">
        <v>15786</v>
      </c>
      <c r="M8046" s="5" t="s">
        <v>37</v>
      </c>
      <c r="N8046">
        <v>3</v>
      </c>
      <c r="O8046" t="s">
        <v>112</v>
      </c>
      <c r="P8046" s="1">
        <v>45520</v>
      </c>
      <c r="Q8046" s="1">
        <v>45577</v>
      </c>
      <c r="R8046">
        <v>878</v>
      </c>
      <c r="S8046" s="4">
        <v>9.8000000000000007</v>
      </c>
      <c r="T8046" t="s">
        <v>108</v>
      </c>
    </row>
    <row r="8047" spans="1:20" x14ac:dyDescent="0.35">
      <c r="A8047" t="s">
        <v>15787</v>
      </c>
      <c r="B8047" s="5" t="s">
        <v>32</v>
      </c>
      <c r="C8047" s="6">
        <v>82250</v>
      </c>
      <c r="D8047" t="s">
        <v>22</v>
      </c>
      <c r="E8047">
        <v>82250</v>
      </c>
      <c r="F8047" s="5" t="s">
        <v>50</v>
      </c>
      <c r="G8047" s="5" t="s">
        <v>24</v>
      </c>
      <c r="H8047" s="5" t="s">
        <v>25</v>
      </c>
      <c r="I8047" t="s">
        <v>26</v>
      </c>
      <c r="J8047" t="s">
        <v>25</v>
      </c>
      <c r="K8047">
        <v>0</v>
      </c>
      <c r="L8047" s="5" t="s">
        <v>15788</v>
      </c>
      <c r="M8047" s="5" t="s">
        <v>28</v>
      </c>
      <c r="N8047">
        <v>2</v>
      </c>
      <c r="O8047" t="s">
        <v>85</v>
      </c>
      <c r="P8047" s="1">
        <v>45488</v>
      </c>
      <c r="Q8047" s="1">
        <v>45533</v>
      </c>
      <c r="R8047">
        <v>1795</v>
      </c>
      <c r="S8047" s="4">
        <v>7.2</v>
      </c>
      <c r="T8047" t="s">
        <v>89</v>
      </c>
    </row>
    <row r="8048" spans="1:20" x14ac:dyDescent="0.35">
      <c r="A8048" t="s">
        <v>15789</v>
      </c>
      <c r="B8048" s="5" t="s">
        <v>28799</v>
      </c>
      <c r="C8048" s="6">
        <v>106488</v>
      </c>
      <c r="D8048" t="s">
        <v>41</v>
      </c>
      <c r="E8048">
        <v>90515</v>
      </c>
      <c r="F8048" s="5" t="s">
        <v>66</v>
      </c>
      <c r="G8048" s="5" t="s">
        <v>24</v>
      </c>
      <c r="H8048" s="5" t="s">
        <v>43</v>
      </c>
      <c r="I8048" t="s">
        <v>26</v>
      </c>
      <c r="J8048" t="s">
        <v>43</v>
      </c>
      <c r="K8048">
        <v>0</v>
      </c>
      <c r="L8048" s="5" t="s">
        <v>15790</v>
      </c>
      <c r="M8048" s="5" t="s">
        <v>37</v>
      </c>
      <c r="N8048">
        <v>9</v>
      </c>
      <c r="O8048" t="s">
        <v>107</v>
      </c>
      <c r="P8048" s="1">
        <v>45646</v>
      </c>
      <c r="Q8048" s="1">
        <v>45688</v>
      </c>
      <c r="R8048">
        <v>960</v>
      </c>
      <c r="S8048" s="4">
        <v>7.2</v>
      </c>
      <c r="T8048" t="s">
        <v>47</v>
      </c>
    </row>
    <row r="8049" spans="1:20" x14ac:dyDescent="0.35">
      <c r="A8049" t="s">
        <v>15791</v>
      </c>
      <c r="B8049" s="5" t="s">
        <v>32</v>
      </c>
      <c r="C8049" s="6">
        <v>147509</v>
      </c>
      <c r="D8049" t="s">
        <v>22</v>
      </c>
      <c r="E8049">
        <v>147509</v>
      </c>
      <c r="F8049" s="5" t="s">
        <v>66</v>
      </c>
      <c r="G8049" s="5" t="s">
        <v>42</v>
      </c>
      <c r="H8049" s="5" t="s">
        <v>25</v>
      </c>
      <c r="I8049" t="s">
        <v>35</v>
      </c>
      <c r="J8049" t="s">
        <v>25</v>
      </c>
      <c r="K8049">
        <v>0</v>
      </c>
      <c r="L8049" s="5" t="s">
        <v>15792</v>
      </c>
      <c r="M8049" s="5" t="s">
        <v>70</v>
      </c>
      <c r="N8049">
        <v>6</v>
      </c>
      <c r="O8049" t="s">
        <v>112</v>
      </c>
      <c r="P8049" s="1">
        <v>45644</v>
      </c>
      <c r="Q8049" s="1">
        <v>45682</v>
      </c>
      <c r="R8049">
        <v>1965</v>
      </c>
      <c r="S8049" s="4">
        <v>6</v>
      </c>
      <c r="T8049" t="s">
        <v>55</v>
      </c>
    </row>
    <row r="8050" spans="1:20" x14ac:dyDescent="0.35">
      <c r="A8050" t="s">
        <v>15793</v>
      </c>
      <c r="B8050" s="5" t="s">
        <v>162</v>
      </c>
      <c r="C8050" s="6">
        <v>107129</v>
      </c>
      <c r="D8050" t="s">
        <v>41</v>
      </c>
      <c r="E8050">
        <v>91060</v>
      </c>
      <c r="F8050" s="5" t="s">
        <v>50</v>
      </c>
      <c r="G8050" s="5" t="s">
        <v>42</v>
      </c>
      <c r="H8050" s="5" t="s">
        <v>126</v>
      </c>
      <c r="I8050" t="s">
        <v>35</v>
      </c>
      <c r="J8050" t="s">
        <v>126</v>
      </c>
      <c r="K8050">
        <v>0</v>
      </c>
      <c r="L8050" s="5" t="s">
        <v>15794</v>
      </c>
      <c r="M8050" s="5" t="s">
        <v>37</v>
      </c>
      <c r="N8050">
        <v>2</v>
      </c>
      <c r="O8050" t="s">
        <v>46</v>
      </c>
      <c r="P8050" s="1">
        <v>45401</v>
      </c>
      <c r="Q8050" s="1">
        <v>45442</v>
      </c>
      <c r="R8050">
        <v>1355</v>
      </c>
      <c r="S8050" s="4">
        <v>9.1999999999999993</v>
      </c>
      <c r="T8050" t="s">
        <v>103</v>
      </c>
    </row>
    <row r="8051" spans="1:20" x14ac:dyDescent="0.35">
      <c r="A8051" t="s">
        <v>15795</v>
      </c>
      <c r="B8051" s="5" t="s">
        <v>28802</v>
      </c>
      <c r="C8051" s="6">
        <v>263994</v>
      </c>
      <c r="D8051" t="s">
        <v>120</v>
      </c>
      <c r="E8051">
        <v>237595</v>
      </c>
      <c r="F8051" s="5" t="s">
        <v>23</v>
      </c>
      <c r="G8051" s="5" t="s">
        <v>59</v>
      </c>
      <c r="H8051" s="5" t="s">
        <v>121</v>
      </c>
      <c r="I8051" t="s">
        <v>44</v>
      </c>
      <c r="J8051" t="s">
        <v>121</v>
      </c>
      <c r="K8051">
        <v>100</v>
      </c>
      <c r="L8051" s="5" t="s">
        <v>15796</v>
      </c>
      <c r="M8051" s="5" t="s">
        <v>37</v>
      </c>
      <c r="N8051">
        <v>19</v>
      </c>
      <c r="O8051" t="s">
        <v>85</v>
      </c>
      <c r="P8051" s="1">
        <v>45637</v>
      </c>
      <c r="Q8051" s="1">
        <v>45673</v>
      </c>
      <c r="R8051">
        <v>1088</v>
      </c>
      <c r="S8051" s="4">
        <v>6.4</v>
      </c>
      <c r="T8051" t="s">
        <v>47</v>
      </c>
    </row>
    <row r="8052" spans="1:20" x14ac:dyDescent="0.35">
      <c r="A8052" t="s">
        <v>15797</v>
      </c>
      <c r="B8052" s="5" t="s">
        <v>217</v>
      </c>
      <c r="C8052" s="6">
        <v>115888</v>
      </c>
      <c r="D8052" t="s">
        <v>65</v>
      </c>
      <c r="E8052">
        <v>150654</v>
      </c>
      <c r="F8052" s="5" t="s">
        <v>50</v>
      </c>
      <c r="G8052" s="5" t="s">
        <v>59</v>
      </c>
      <c r="H8052" s="5" t="s">
        <v>67</v>
      </c>
      <c r="I8052" t="s">
        <v>35</v>
      </c>
      <c r="J8052" t="s">
        <v>82</v>
      </c>
      <c r="K8052">
        <v>50</v>
      </c>
      <c r="L8052" s="5" t="s">
        <v>15798</v>
      </c>
      <c r="M8052" s="5" t="s">
        <v>28</v>
      </c>
      <c r="N8052">
        <v>2</v>
      </c>
      <c r="O8052" t="s">
        <v>135</v>
      </c>
      <c r="P8052" s="1">
        <v>45415</v>
      </c>
      <c r="Q8052" s="1">
        <v>45472</v>
      </c>
      <c r="R8052">
        <v>2345</v>
      </c>
      <c r="S8052" s="4">
        <v>5.2</v>
      </c>
      <c r="T8052" t="s">
        <v>108</v>
      </c>
    </row>
    <row r="8053" spans="1:20" x14ac:dyDescent="0.35">
      <c r="A8053" t="s">
        <v>15799</v>
      </c>
      <c r="B8053" s="5" t="s">
        <v>28802</v>
      </c>
      <c r="C8053" s="6">
        <v>183653</v>
      </c>
      <c r="D8053" t="s">
        <v>65</v>
      </c>
      <c r="E8053">
        <v>238749</v>
      </c>
      <c r="F8053" s="5" t="s">
        <v>23</v>
      </c>
      <c r="G8053" s="5" t="s">
        <v>24</v>
      </c>
      <c r="H8053" s="5" t="s">
        <v>67</v>
      </c>
      <c r="I8053" t="s">
        <v>26</v>
      </c>
      <c r="J8053" t="s">
        <v>67</v>
      </c>
      <c r="K8053">
        <v>100</v>
      </c>
      <c r="L8053" s="5" t="s">
        <v>15800</v>
      </c>
      <c r="M8053" s="5" t="s">
        <v>70</v>
      </c>
      <c r="N8053">
        <v>14</v>
      </c>
      <c r="O8053" t="s">
        <v>88</v>
      </c>
      <c r="P8053" s="1">
        <v>45587</v>
      </c>
      <c r="Q8053" s="1">
        <v>45632</v>
      </c>
      <c r="R8053">
        <v>2176</v>
      </c>
      <c r="S8053" s="4">
        <v>8.6</v>
      </c>
      <c r="T8053" t="s">
        <v>95</v>
      </c>
    </row>
    <row r="8054" spans="1:20" x14ac:dyDescent="0.35">
      <c r="A8054" t="s">
        <v>15801</v>
      </c>
      <c r="B8054" s="5" t="s">
        <v>179</v>
      </c>
      <c r="C8054" s="6">
        <v>136651</v>
      </c>
      <c r="D8054" t="s">
        <v>65</v>
      </c>
      <c r="E8054">
        <v>177646</v>
      </c>
      <c r="F8054" s="5" t="s">
        <v>23</v>
      </c>
      <c r="G8054" s="5" t="s">
        <v>59</v>
      </c>
      <c r="H8054" s="5" t="s">
        <v>67</v>
      </c>
      <c r="I8054" t="s">
        <v>44</v>
      </c>
      <c r="J8054" t="s">
        <v>67</v>
      </c>
      <c r="K8054">
        <v>50</v>
      </c>
      <c r="L8054" s="5" t="s">
        <v>15802</v>
      </c>
      <c r="M8054" s="5" t="s">
        <v>70</v>
      </c>
      <c r="N8054">
        <v>18</v>
      </c>
      <c r="O8054" t="s">
        <v>141</v>
      </c>
      <c r="P8054" s="1">
        <v>45646</v>
      </c>
      <c r="Q8054" s="1">
        <v>45686</v>
      </c>
      <c r="R8054">
        <v>1776</v>
      </c>
      <c r="S8054" s="4">
        <v>8.5</v>
      </c>
      <c r="T8054" t="s">
        <v>108</v>
      </c>
    </row>
    <row r="8055" spans="1:20" x14ac:dyDescent="0.35">
      <c r="A8055" t="s">
        <v>15803</v>
      </c>
      <c r="B8055" s="5" t="s">
        <v>28799</v>
      </c>
      <c r="C8055" s="6">
        <v>138663</v>
      </c>
      <c r="D8055" t="s">
        <v>22</v>
      </c>
      <c r="E8055">
        <v>138663</v>
      </c>
      <c r="F8055" s="5" t="s">
        <v>23</v>
      </c>
      <c r="G8055" s="5" t="s">
        <v>42</v>
      </c>
      <c r="H8055" s="5" t="s">
        <v>52</v>
      </c>
      <c r="I8055" t="s">
        <v>26</v>
      </c>
      <c r="J8055" t="s">
        <v>1211</v>
      </c>
      <c r="K8055">
        <v>100</v>
      </c>
      <c r="L8055" s="5" t="s">
        <v>15804</v>
      </c>
      <c r="M8055" s="5" t="s">
        <v>28</v>
      </c>
      <c r="N8055">
        <v>13</v>
      </c>
      <c r="O8055" t="s">
        <v>78</v>
      </c>
      <c r="P8055" s="1">
        <v>45459</v>
      </c>
      <c r="Q8055" s="1">
        <v>45508</v>
      </c>
      <c r="R8055">
        <v>2319</v>
      </c>
      <c r="S8055" s="4">
        <v>6.5</v>
      </c>
      <c r="T8055" t="s">
        <v>153</v>
      </c>
    </row>
    <row r="8056" spans="1:20" x14ac:dyDescent="0.35">
      <c r="A8056" t="s">
        <v>15805</v>
      </c>
      <c r="B8056" s="5" t="s">
        <v>28801</v>
      </c>
      <c r="C8056" s="6">
        <v>156452</v>
      </c>
      <c r="D8056" t="s">
        <v>92</v>
      </c>
      <c r="E8056">
        <v>117339</v>
      </c>
      <c r="F8056" s="5" t="s">
        <v>23</v>
      </c>
      <c r="G8056" s="5" t="s">
        <v>42</v>
      </c>
      <c r="H8056" s="5" t="s">
        <v>93</v>
      </c>
      <c r="I8056" t="s">
        <v>44</v>
      </c>
      <c r="J8056" t="s">
        <v>93</v>
      </c>
      <c r="K8056">
        <v>50</v>
      </c>
      <c r="L8056" s="5" t="s">
        <v>15806</v>
      </c>
      <c r="M8056" s="5" t="s">
        <v>37</v>
      </c>
      <c r="N8056">
        <v>10</v>
      </c>
      <c r="O8056" t="s">
        <v>78</v>
      </c>
      <c r="P8056" s="1">
        <v>45377</v>
      </c>
      <c r="Q8056" s="1">
        <v>45422</v>
      </c>
      <c r="R8056">
        <v>1929</v>
      </c>
      <c r="S8056" s="4">
        <v>7.2</v>
      </c>
      <c r="T8056" t="s">
        <v>136</v>
      </c>
    </row>
    <row r="8057" spans="1:20" x14ac:dyDescent="0.35">
      <c r="A8057" t="s">
        <v>15807</v>
      </c>
      <c r="B8057" s="5" t="s">
        <v>49</v>
      </c>
      <c r="C8057" s="6">
        <v>91988</v>
      </c>
      <c r="D8057" t="s">
        <v>22</v>
      </c>
      <c r="E8057">
        <v>91988</v>
      </c>
      <c r="F8057" s="5" t="s">
        <v>50</v>
      </c>
      <c r="G8057" s="5" t="s">
        <v>42</v>
      </c>
      <c r="H8057" s="5" t="s">
        <v>101</v>
      </c>
      <c r="I8057" t="s">
        <v>26</v>
      </c>
      <c r="J8057" t="s">
        <v>101</v>
      </c>
      <c r="K8057">
        <v>50</v>
      </c>
      <c r="L8057" s="5" t="s">
        <v>15808</v>
      </c>
      <c r="M8057" s="5" t="s">
        <v>54</v>
      </c>
      <c r="N8057">
        <v>4</v>
      </c>
      <c r="O8057" t="s">
        <v>112</v>
      </c>
      <c r="P8057" s="1">
        <v>45496</v>
      </c>
      <c r="Q8057" s="1">
        <v>45567</v>
      </c>
      <c r="R8057">
        <v>1514</v>
      </c>
      <c r="S8057" s="4">
        <v>8.5</v>
      </c>
      <c r="T8057" t="s">
        <v>30</v>
      </c>
    </row>
    <row r="8058" spans="1:20" x14ac:dyDescent="0.35">
      <c r="A8058" t="s">
        <v>15809</v>
      </c>
      <c r="B8058" s="5" t="s">
        <v>28799</v>
      </c>
      <c r="C8058" s="6">
        <v>170809</v>
      </c>
      <c r="D8058" t="s">
        <v>92</v>
      </c>
      <c r="E8058">
        <v>128107</v>
      </c>
      <c r="F8058" s="5" t="s">
        <v>23</v>
      </c>
      <c r="G8058" s="5" t="s">
        <v>42</v>
      </c>
      <c r="H8058" s="5" t="s">
        <v>93</v>
      </c>
      <c r="I8058" t="s">
        <v>35</v>
      </c>
      <c r="J8058" t="s">
        <v>93</v>
      </c>
      <c r="K8058">
        <v>100</v>
      </c>
      <c r="L8058" s="5" t="s">
        <v>15810</v>
      </c>
      <c r="M8058" s="5" t="s">
        <v>70</v>
      </c>
      <c r="N8058">
        <v>11</v>
      </c>
      <c r="O8058" t="s">
        <v>107</v>
      </c>
      <c r="P8058" s="1">
        <v>45527</v>
      </c>
      <c r="Q8058" s="1">
        <v>45541</v>
      </c>
      <c r="R8058">
        <v>1384</v>
      </c>
      <c r="S8058" s="4">
        <v>9.9</v>
      </c>
      <c r="T8058" t="s">
        <v>277</v>
      </c>
    </row>
    <row r="8059" spans="1:20" x14ac:dyDescent="0.35">
      <c r="A8059" t="s">
        <v>15811</v>
      </c>
      <c r="B8059" s="5" t="s">
        <v>217</v>
      </c>
      <c r="C8059" s="6">
        <v>102306</v>
      </c>
      <c r="D8059" t="s">
        <v>41</v>
      </c>
      <c r="E8059">
        <v>86960</v>
      </c>
      <c r="F8059" s="5" t="s">
        <v>50</v>
      </c>
      <c r="G8059" s="5" t="s">
        <v>24</v>
      </c>
      <c r="H8059" s="5" t="s">
        <v>126</v>
      </c>
      <c r="I8059" t="s">
        <v>35</v>
      </c>
      <c r="J8059" t="s">
        <v>410</v>
      </c>
      <c r="K8059">
        <v>100</v>
      </c>
      <c r="L8059" s="5" t="s">
        <v>15812</v>
      </c>
      <c r="M8059" s="5" t="s">
        <v>70</v>
      </c>
      <c r="N8059">
        <v>4</v>
      </c>
      <c r="O8059" t="s">
        <v>46</v>
      </c>
      <c r="P8059" s="1">
        <v>45584</v>
      </c>
      <c r="Q8059" s="1">
        <v>45650</v>
      </c>
      <c r="R8059">
        <v>1838</v>
      </c>
      <c r="S8059" s="4">
        <v>8.6999999999999993</v>
      </c>
      <c r="T8059" t="s">
        <v>103</v>
      </c>
    </row>
    <row r="8060" spans="1:20" x14ac:dyDescent="0.35">
      <c r="A8060" t="s">
        <v>15813</v>
      </c>
      <c r="B8060" s="5" t="s">
        <v>49</v>
      </c>
      <c r="C8060" s="6">
        <v>66585</v>
      </c>
      <c r="D8060" t="s">
        <v>41</v>
      </c>
      <c r="E8060">
        <v>56597</v>
      </c>
      <c r="F8060" s="5" t="s">
        <v>58</v>
      </c>
      <c r="G8060" s="5" t="s">
        <v>42</v>
      </c>
      <c r="H8060" s="5" t="s">
        <v>60</v>
      </c>
      <c r="I8060" t="s">
        <v>44</v>
      </c>
      <c r="J8060" t="s">
        <v>60</v>
      </c>
      <c r="K8060">
        <v>0</v>
      </c>
      <c r="L8060" s="5" t="s">
        <v>15814</v>
      </c>
      <c r="M8060" s="5" t="s">
        <v>28</v>
      </c>
      <c r="N8060">
        <v>0</v>
      </c>
      <c r="O8060" t="s">
        <v>131</v>
      </c>
      <c r="P8060" s="1">
        <v>45325</v>
      </c>
      <c r="Q8060" s="1">
        <v>45349</v>
      </c>
      <c r="R8060">
        <v>1482</v>
      </c>
      <c r="S8060" s="4">
        <v>7.9</v>
      </c>
      <c r="T8060" t="s">
        <v>118</v>
      </c>
    </row>
    <row r="8061" spans="1:20" x14ac:dyDescent="0.35">
      <c r="A8061" t="s">
        <v>15815</v>
      </c>
      <c r="B8061" s="5" t="s">
        <v>28800</v>
      </c>
      <c r="C8061" s="6">
        <v>207692</v>
      </c>
      <c r="D8061" t="s">
        <v>120</v>
      </c>
      <c r="E8061">
        <v>186923</v>
      </c>
      <c r="F8061" s="5" t="s">
        <v>66</v>
      </c>
      <c r="G8061" s="5" t="s">
        <v>42</v>
      </c>
      <c r="H8061" s="5" t="s">
        <v>121</v>
      </c>
      <c r="I8061" t="s">
        <v>26</v>
      </c>
      <c r="J8061" t="s">
        <v>121</v>
      </c>
      <c r="K8061">
        <v>100</v>
      </c>
      <c r="L8061" s="5" t="s">
        <v>15816</v>
      </c>
      <c r="M8061" s="5" t="s">
        <v>54</v>
      </c>
      <c r="N8061">
        <v>5</v>
      </c>
      <c r="O8061" t="s">
        <v>29</v>
      </c>
      <c r="P8061" s="1">
        <v>45379</v>
      </c>
      <c r="Q8061" s="1">
        <v>45445</v>
      </c>
      <c r="R8061">
        <v>1924</v>
      </c>
      <c r="S8061" s="4">
        <v>9.6</v>
      </c>
      <c r="T8061" t="s">
        <v>47</v>
      </c>
    </row>
    <row r="8062" spans="1:20" x14ac:dyDescent="0.35">
      <c r="A8062" t="s">
        <v>15817</v>
      </c>
      <c r="B8062" s="5" t="s">
        <v>174</v>
      </c>
      <c r="C8062" s="6">
        <v>129361</v>
      </c>
      <c r="D8062" t="s">
        <v>22</v>
      </c>
      <c r="E8062">
        <v>129361</v>
      </c>
      <c r="F8062" s="5" t="s">
        <v>66</v>
      </c>
      <c r="G8062" s="5" t="s">
        <v>42</v>
      </c>
      <c r="H8062" s="5" t="s">
        <v>25</v>
      </c>
      <c r="I8062" t="s">
        <v>26</v>
      </c>
      <c r="J8062" t="s">
        <v>25</v>
      </c>
      <c r="K8062">
        <v>100</v>
      </c>
      <c r="L8062" s="5" t="s">
        <v>15818</v>
      </c>
      <c r="M8062" s="5" t="s">
        <v>70</v>
      </c>
      <c r="N8062">
        <v>8</v>
      </c>
      <c r="O8062" t="s">
        <v>62</v>
      </c>
      <c r="P8062" s="1">
        <v>45444</v>
      </c>
      <c r="Q8062" s="1">
        <v>45489</v>
      </c>
      <c r="R8062">
        <v>1043</v>
      </c>
      <c r="S8062" s="4">
        <v>10</v>
      </c>
      <c r="T8062" t="s">
        <v>243</v>
      </c>
    </row>
    <row r="8063" spans="1:20" x14ac:dyDescent="0.35">
      <c r="A8063" t="s">
        <v>15819</v>
      </c>
      <c r="B8063" s="5" t="s">
        <v>32</v>
      </c>
      <c r="C8063" s="6">
        <v>97125</v>
      </c>
      <c r="D8063" t="s">
        <v>22</v>
      </c>
      <c r="E8063">
        <v>97125</v>
      </c>
      <c r="F8063" s="5" t="s">
        <v>58</v>
      </c>
      <c r="G8063" s="5" t="s">
        <v>42</v>
      </c>
      <c r="H8063" s="5" t="s">
        <v>97</v>
      </c>
      <c r="I8063" t="s">
        <v>35</v>
      </c>
      <c r="J8063" t="s">
        <v>97</v>
      </c>
      <c r="K8063">
        <v>100</v>
      </c>
      <c r="L8063" s="5" t="s">
        <v>15820</v>
      </c>
      <c r="M8063" s="5" t="s">
        <v>54</v>
      </c>
      <c r="N8063">
        <v>0</v>
      </c>
      <c r="O8063" t="s">
        <v>135</v>
      </c>
      <c r="P8063" s="1">
        <v>45309</v>
      </c>
      <c r="Q8063" s="1">
        <v>45379</v>
      </c>
      <c r="R8063">
        <v>760</v>
      </c>
      <c r="S8063" s="4">
        <v>9.3000000000000007</v>
      </c>
      <c r="T8063" t="s">
        <v>243</v>
      </c>
    </row>
    <row r="8064" spans="1:20" x14ac:dyDescent="0.35">
      <c r="A8064" t="s">
        <v>15821</v>
      </c>
      <c r="B8064" s="5" t="s">
        <v>105</v>
      </c>
      <c r="C8064" s="6">
        <v>97060</v>
      </c>
      <c r="D8064" t="s">
        <v>22</v>
      </c>
      <c r="E8064">
        <v>97060</v>
      </c>
      <c r="F8064" s="5" t="s">
        <v>50</v>
      </c>
      <c r="G8064" s="5" t="s">
        <v>24</v>
      </c>
      <c r="H8064" s="5" t="s">
        <v>52</v>
      </c>
      <c r="I8064" t="s">
        <v>26</v>
      </c>
      <c r="J8064" t="s">
        <v>52</v>
      </c>
      <c r="K8064">
        <v>0</v>
      </c>
      <c r="L8064" s="5" t="s">
        <v>15822</v>
      </c>
      <c r="M8064" s="5" t="s">
        <v>54</v>
      </c>
      <c r="N8064">
        <v>3</v>
      </c>
      <c r="O8064" t="s">
        <v>29</v>
      </c>
      <c r="P8064" s="1">
        <v>45642</v>
      </c>
      <c r="Q8064" s="1">
        <v>45660</v>
      </c>
      <c r="R8064">
        <v>1883</v>
      </c>
      <c r="S8064" s="4">
        <v>9.8000000000000007</v>
      </c>
      <c r="T8064" t="s">
        <v>153</v>
      </c>
    </row>
    <row r="8065" spans="1:20" x14ac:dyDescent="0.35">
      <c r="A8065" t="s">
        <v>15823</v>
      </c>
      <c r="B8065" s="5" t="s">
        <v>28801</v>
      </c>
      <c r="C8065" s="6">
        <v>69840</v>
      </c>
      <c r="D8065" t="s">
        <v>22</v>
      </c>
      <c r="E8065">
        <v>69840</v>
      </c>
      <c r="F8065" s="5" t="s">
        <v>66</v>
      </c>
      <c r="G8065" s="5" t="s">
        <v>59</v>
      </c>
      <c r="H8065" s="5" t="s">
        <v>157</v>
      </c>
      <c r="I8065" t="s">
        <v>35</v>
      </c>
      <c r="J8065" t="s">
        <v>491</v>
      </c>
      <c r="K8065">
        <v>50</v>
      </c>
      <c r="L8065" s="5" t="s">
        <v>15824</v>
      </c>
      <c r="M8065" s="5" t="s">
        <v>70</v>
      </c>
      <c r="N8065">
        <v>9</v>
      </c>
      <c r="O8065" t="s">
        <v>135</v>
      </c>
      <c r="P8065" s="1">
        <v>45363</v>
      </c>
      <c r="Q8065" s="1">
        <v>45386</v>
      </c>
      <c r="R8065">
        <v>2372</v>
      </c>
      <c r="S8065" s="4">
        <v>7.1</v>
      </c>
      <c r="T8065" t="s">
        <v>103</v>
      </c>
    </row>
    <row r="8066" spans="1:20" x14ac:dyDescent="0.35">
      <c r="A8066" t="s">
        <v>15825</v>
      </c>
      <c r="B8066" s="5" t="s">
        <v>145</v>
      </c>
      <c r="C8066" s="6">
        <v>86753</v>
      </c>
      <c r="D8066" t="s">
        <v>41</v>
      </c>
      <c r="E8066">
        <v>73740</v>
      </c>
      <c r="F8066" s="5" t="s">
        <v>50</v>
      </c>
      <c r="G8066" s="5" t="s">
        <v>24</v>
      </c>
      <c r="H8066" s="5" t="s">
        <v>60</v>
      </c>
      <c r="I8066" t="s">
        <v>35</v>
      </c>
      <c r="J8066" t="s">
        <v>60</v>
      </c>
      <c r="K8066">
        <v>0</v>
      </c>
      <c r="L8066" s="5" t="s">
        <v>15826</v>
      </c>
      <c r="M8066" s="5" t="s">
        <v>28</v>
      </c>
      <c r="N8066">
        <v>3</v>
      </c>
      <c r="O8066" t="s">
        <v>141</v>
      </c>
      <c r="P8066" s="1">
        <v>45624</v>
      </c>
      <c r="Q8066" s="1">
        <v>45656</v>
      </c>
      <c r="R8066">
        <v>1934</v>
      </c>
      <c r="S8066" s="4">
        <v>6.7</v>
      </c>
      <c r="T8066" t="s">
        <v>47</v>
      </c>
    </row>
    <row r="8067" spans="1:20" x14ac:dyDescent="0.35">
      <c r="A8067" t="s">
        <v>15827</v>
      </c>
      <c r="B8067" s="5" t="s">
        <v>28802</v>
      </c>
      <c r="C8067" s="6">
        <v>120164</v>
      </c>
      <c r="D8067" t="s">
        <v>22</v>
      </c>
      <c r="E8067">
        <v>120164</v>
      </c>
      <c r="F8067" s="5" t="s">
        <v>58</v>
      </c>
      <c r="G8067" s="5" t="s">
        <v>24</v>
      </c>
      <c r="H8067" s="5" t="s">
        <v>68</v>
      </c>
      <c r="I8067" t="s">
        <v>35</v>
      </c>
      <c r="J8067" t="s">
        <v>68</v>
      </c>
      <c r="K8067">
        <v>50</v>
      </c>
      <c r="L8067" s="5" t="s">
        <v>15828</v>
      </c>
      <c r="M8067" s="5" t="s">
        <v>28</v>
      </c>
      <c r="N8067">
        <v>1</v>
      </c>
      <c r="O8067" t="s">
        <v>107</v>
      </c>
      <c r="P8067" s="1">
        <v>45343</v>
      </c>
      <c r="Q8067" s="1">
        <v>45396</v>
      </c>
      <c r="R8067">
        <v>2276</v>
      </c>
      <c r="S8067" s="4">
        <v>8.6999999999999993</v>
      </c>
      <c r="T8067" t="s">
        <v>277</v>
      </c>
    </row>
    <row r="8068" spans="1:20" x14ac:dyDescent="0.35">
      <c r="A8068" t="s">
        <v>15829</v>
      </c>
      <c r="B8068" s="5" t="s">
        <v>100</v>
      </c>
      <c r="C8068" s="6">
        <v>63400</v>
      </c>
      <c r="D8068" t="s">
        <v>22</v>
      </c>
      <c r="E8068">
        <v>63400</v>
      </c>
      <c r="F8068" s="5" t="s">
        <v>58</v>
      </c>
      <c r="G8068" s="5" t="s">
        <v>24</v>
      </c>
      <c r="H8068" s="5" t="s">
        <v>52</v>
      </c>
      <c r="I8068" t="s">
        <v>26</v>
      </c>
      <c r="J8068" t="s">
        <v>52</v>
      </c>
      <c r="K8068">
        <v>100</v>
      </c>
      <c r="L8068" s="5" t="s">
        <v>15830</v>
      </c>
      <c r="M8068" s="5" t="s">
        <v>70</v>
      </c>
      <c r="N8068">
        <v>0</v>
      </c>
      <c r="O8068" t="s">
        <v>107</v>
      </c>
      <c r="P8068" s="1">
        <v>45705</v>
      </c>
      <c r="Q8068" s="1">
        <v>45777</v>
      </c>
      <c r="R8068">
        <v>1004</v>
      </c>
      <c r="S8068" s="4">
        <v>8.3000000000000007</v>
      </c>
      <c r="T8068" t="s">
        <v>136</v>
      </c>
    </row>
    <row r="8069" spans="1:20" x14ac:dyDescent="0.35">
      <c r="A8069" t="s">
        <v>15831</v>
      </c>
      <c r="B8069" s="5" t="s">
        <v>100</v>
      </c>
      <c r="C8069" s="6">
        <v>195225</v>
      </c>
      <c r="D8069" t="s">
        <v>81</v>
      </c>
      <c r="E8069">
        <v>263554</v>
      </c>
      <c r="F8069" s="5" t="s">
        <v>23</v>
      </c>
      <c r="G8069" s="5" t="s">
        <v>51</v>
      </c>
      <c r="H8069" s="5" t="s">
        <v>82</v>
      </c>
      <c r="I8069" t="s">
        <v>35</v>
      </c>
      <c r="J8069" t="s">
        <v>186</v>
      </c>
      <c r="K8069">
        <v>50</v>
      </c>
      <c r="L8069" s="5" t="s">
        <v>12831</v>
      </c>
      <c r="M8069" s="5" t="s">
        <v>70</v>
      </c>
      <c r="N8069">
        <v>17</v>
      </c>
      <c r="O8069" t="s">
        <v>46</v>
      </c>
      <c r="P8069" s="1">
        <v>45357</v>
      </c>
      <c r="Q8069" s="1">
        <v>45406</v>
      </c>
      <c r="R8069">
        <v>1304</v>
      </c>
      <c r="S8069" s="4">
        <v>7.9</v>
      </c>
      <c r="T8069" t="s">
        <v>136</v>
      </c>
    </row>
    <row r="8070" spans="1:20" x14ac:dyDescent="0.35">
      <c r="A8070" t="s">
        <v>15832</v>
      </c>
      <c r="B8070" s="5" t="s">
        <v>162</v>
      </c>
      <c r="C8070" s="6">
        <v>121448</v>
      </c>
      <c r="D8070" t="s">
        <v>22</v>
      </c>
      <c r="E8070">
        <v>121448</v>
      </c>
      <c r="F8070" s="5" t="s">
        <v>66</v>
      </c>
      <c r="G8070" s="5" t="s">
        <v>24</v>
      </c>
      <c r="H8070" s="5" t="s">
        <v>165</v>
      </c>
      <c r="I8070" t="s">
        <v>35</v>
      </c>
      <c r="J8070" t="s">
        <v>192</v>
      </c>
      <c r="K8070">
        <v>50</v>
      </c>
      <c r="L8070" s="5" t="s">
        <v>15833</v>
      </c>
      <c r="M8070" s="5" t="s">
        <v>70</v>
      </c>
      <c r="N8070">
        <v>9</v>
      </c>
      <c r="O8070" t="s">
        <v>62</v>
      </c>
      <c r="P8070" s="1">
        <v>45557</v>
      </c>
      <c r="Q8070" s="1">
        <v>45584</v>
      </c>
      <c r="R8070">
        <v>1260</v>
      </c>
      <c r="S8070" s="4">
        <v>5.3</v>
      </c>
      <c r="T8070" t="s">
        <v>108</v>
      </c>
    </row>
    <row r="8071" spans="1:20" x14ac:dyDescent="0.35">
      <c r="A8071" t="s">
        <v>15834</v>
      </c>
      <c r="B8071" s="5" t="s">
        <v>179</v>
      </c>
      <c r="C8071" s="6">
        <v>127574</v>
      </c>
      <c r="D8071" t="s">
        <v>120</v>
      </c>
      <c r="E8071">
        <v>114817</v>
      </c>
      <c r="F8071" s="5" t="s">
        <v>50</v>
      </c>
      <c r="G8071" s="5" t="s">
        <v>42</v>
      </c>
      <c r="H8071" s="5" t="s">
        <v>121</v>
      </c>
      <c r="I8071" t="s">
        <v>44</v>
      </c>
      <c r="J8071" t="s">
        <v>75</v>
      </c>
      <c r="K8071">
        <v>0</v>
      </c>
      <c r="L8071" s="5" t="s">
        <v>15835</v>
      </c>
      <c r="M8071" s="5" t="s">
        <v>70</v>
      </c>
      <c r="N8071">
        <v>4</v>
      </c>
      <c r="O8071" t="s">
        <v>62</v>
      </c>
      <c r="P8071" s="1">
        <v>45553</v>
      </c>
      <c r="Q8071" s="1">
        <v>45588</v>
      </c>
      <c r="R8071">
        <v>733</v>
      </c>
      <c r="S8071" s="4">
        <v>9.1</v>
      </c>
      <c r="T8071" t="s">
        <v>47</v>
      </c>
    </row>
    <row r="8072" spans="1:20" x14ac:dyDescent="0.35">
      <c r="A8072" t="s">
        <v>15836</v>
      </c>
      <c r="B8072" s="5" t="s">
        <v>217</v>
      </c>
      <c r="C8072" s="6">
        <v>28917</v>
      </c>
      <c r="D8072" t="s">
        <v>22</v>
      </c>
      <c r="E8072">
        <v>28917</v>
      </c>
      <c r="F8072" s="5" t="s">
        <v>58</v>
      </c>
      <c r="G8072" s="5" t="s">
        <v>51</v>
      </c>
      <c r="H8072" s="5" t="s">
        <v>157</v>
      </c>
      <c r="I8072" t="s">
        <v>35</v>
      </c>
      <c r="J8072" t="s">
        <v>157</v>
      </c>
      <c r="K8072">
        <v>50</v>
      </c>
      <c r="L8072" s="5" t="s">
        <v>15837</v>
      </c>
      <c r="M8072" s="5" t="s">
        <v>54</v>
      </c>
      <c r="N8072">
        <v>1</v>
      </c>
      <c r="O8072" t="s">
        <v>62</v>
      </c>
      <c r="P8072" s="1">
        <v>45604</v>
      </c>
      <c r="Q8072" s="1">
        <v>45625</v>
      </c>
      <c r="R8072">
        <v>2062</v>
      </c>
      <c r="S8072" s="4">
        <v>8.5</v>
      </c>
      <c r="T8072" t="s">
        <v>63</v>
      </c>
    </row>
    <row r="8073" spans="1:20" x14ac:dyDescent="0.35">
      <c r="A8073" t="s">
        <v>15838</v>
      </c>
      <c r="B8073" s="5" t="s">
        <v>217</v>
      </c>
      <c r="C8073" s="6">
        <v>175601</v>
      </c>
      <c r="D8073" t="s">
        <v>22</v>
      </c>
      <c r="E8073">
        <v>175601</v>
      </c>
      <c r="F8073" s="5" t="s">
        <v>66</v>
      </c>
      <c r="G8073" s="5" t="s">
        <v>42</v>
      </c>
      <c r="H8073" s="5" t="s">
        <v>97</v>
      </c>
      <c r="I8073" t="s">
        <v>44</v>
      </c>
      <c r="J8073" t="s">
        <v>97</v>
      </c>
      <c r="K8073">
        <v>100</v>
      </c>
      <c r="L8073" s="5" t="s">
        <v>15839</v>
      </c>
      <c r="M8073" s="5" t="s">
        <v>70</v>
      </c>
      <c r="N8073">
        <v>5</v>
      </c>
      <c r="O8073" t="s">
        <v>71</v>
      </c>
      <c r="P8073" s="1">
        <v>45439</v>
      </c>
      <c r="Q8073" s="1">
        <v>45459</v>
      </c>
      <c r="R8073">
        <v>1276</v>
      </c>
      <c r="S8073" s="4">
        <v>8.5</v>
      </c>
      <c r="T8073" t="s">
        <v>47</v>
      </c>
    </row>
    <row r="8074" spans="1:20" x14ac:dyDescent="0.35">
      <c r="A8074" t="s">
        <v>15840</v>
      </c>
      <c r="B8074" s="5" t="s">
        <v>105</v>
      </c>
      <c r="C8074" s="6">
        <v>110916</v>
      </c>
      <c r="D8074" t="s">
        <v>33</v>
      </c>
      <c r="E8074">
        <v>12200760</v>
      </c>
      <c r="F8074" s="5" t="s">
        <v>66</v>
      </c>
      <c r="G8074" s="5" t="s">
        <v>42</v>
      </c>
      <c r="H8074" s="5" t="s">
        <v>34</v>
      </c>
      <c r="I8074" t="s">
        <v>44</v>
      </c>
      <c r="J8074" t="s">
        <v>101</v>
      </c>
      <c r="K8074">
        <v>100</v>
      </c>
      <c r="L8074" s="5" t="s">
        <v>15841</v>
      </c>
      <c r="M8074" s="5" t="s">
        <v>70</v>
      </c>
      <c r="N8074">
        <v>9</v>
      </c>
      <c r="O8074" t="s">
        <v>167</v>
      </c>
      <c r="P8074" s="1">
        <v>45358</v>
      </c>
      <c r="Q8074" s="1">
        <v>45381</v>
      </c>
      <c r="R8074">
        <v>2208</v>
      </c>
      <c r="S8074" s="4">
        <v>9.6999999999999993</v>
      </c>
      <c r="T8074" t="s">
        <v>243</v>
      </c>
    </row>
    <row r="8075" spans="1:20" x14ac:dyDescent="0.35">
      <c r="A8075" t="s">
        <v>15842</v>
      </c>
      <c r="B8075" s="5" t="s">
        <v>28802</v>
      </c>
      <c r="C8075" s="6">
        <v>93983</v>
      </c>
      <c r="D8075" t="s">
        <v>74</v>
      </c>
      <c r="E8075">
        <v>117479</v>
      </c>
      <c r="F8075" s="5" t="s">
        <v>50</v>
      </c>
      <c r="G8075" s="5" t="s">
        <v>24</v>
      </c>
      <c r="H8075" s="5" t="s">
        <v>75</v>
      </c>
      <c r="I8075" t="s">
        <v>35</v>
      </c>
      <c r="J8075" t="s">
        <v>75</v>
      </c>
      <c r="K8075">
        <v>0</v>
      </c>
      <c r="L8075" s="5" t="s">
        <v>4248</v>
      </c>
      <c r="M8075" s="5" t="s">
        <v>37</v>
      </c>
      <c r="N8075">
        <v>4</v>
      </c>
      <c r="O8075" t="s">
        <v>112</v>
      </c>
      <c r="P8075" s="1">
        <v>45368</v>
      </c>
      <c r="Q8075" s="1">
        <v>45382</v>
      </c>
      <c r="R8075">
        <v>2013</v>
      </c>
      <c r="S8075" s="4">
        <v>5.2</v>
      </c>
      <c r="T8075" t="s">
        <v>95</v>
      </c>
    </row>
    <row r="8076" spans="1:20" x14ac:dyDescent="0.35">
      <c r="A8076" t="s">
        <v>15843</v>
      </c>
      <c r="B8076" s="5" t="s">
        <v>217</v>
      </c>
      <c r="C8076" s="6">
        <v>323422</v>
      </c>
      <c r="D8076" t="s">
        <v>22</v>
      </c>
      <c r="E8076">
        <v>323422</v>
      </c>
      <c r="F8076" s="5" t="s">
        <v>23</v>
      </c>
      <c r="G8076" s="5" t="s">
        <v>24</v>
      </c>
      <c r="H8076" s="5" t="s">
        <v>68</v>
      </c>
      <c r="I8076" t="s">
        <v>26</v>
      </c>
      <c r="J8076" t="s">
        <v>68</v>
      </c>
      <c r="K8076">
        <v>0</v>
      </c>
      <c r="L8076" s="5" t="s">
        <v>15844</v>
      </c>
      <c r="M8076" s="5" t="s">
        <v>28</v>
      </c>
      <c r="N8076">
        <v>10</v>
      </c>
      <c r="O8076" t="s">
        <v>131</v>
      </c>
      <c r="P8076" s="1">
        <v>45560</v>
      </c>
      <c r="Q8076" s="1">
        <v>45602</v>
      </c>
      <c r="R8076">
        <v>1045</v>
      </c>
      <c r="S8076" s="4">
        <v>7.1</v>
      </c>
      <c r="T8076" t="s">
        <v>210</v>
      </c>
    </row>
    <row r="8077" spans="1:20" x14ac:dyDescent="0.35">
      <c r="A8077" t="s">
        <v>15845</v>
      </c>
      <c r="B8077" s="5" t="s">
        <v>57</v>
      </c>
      <c r="C8077" s="6">
        <v>179355</v>
      </c>
      <c r="D8077" t="s">
        <v>22</v>
      </c>
      <c r="E8077">
        <v>179355</v>
      </c>
      <c r="F8077" s="5" t="s">
        <v>66</v>
      </c>
      <c r="G8077" s="5" t="s">
        <v>42</v>
      </c>
      <c r="H8077" s="5" t="s">
        <v>101</v>
      </c>
      <c r="I8077" t="s">
        <v>35</v>
      </c>
      <c r="J8077" t="s">
        <v>101</v>
      </c>
      <c r="K8077">
        <v>50</v>
      </c>
      <c r="L8077" s="5" t="s">
        <v>15846</v>
      </c>
      <c r="M8077" s="5" t="s">
        <v>54</v>
      </c>
      <c r="N8077">
        <v>5</v>
      </c>
      <c r="O8077" t="s">
        <v>62</v>
      </c>
      <c r="P8077" s="1">
        <v>45342</v>
      </c>
      <c r="Q8077" s="1">
        <v>45394</v>
      </c>
      <c r="R8077">
        <v>2445</v>
      </c>
      <c r="S8077" s="4">
        <v>9.1999999999999993</v>
      </c>
      <c r="T8077" t="s">
        <v>63</v>
      </c>
    </row>
    <row r="8078" spans="1:20" x14ac:dyDescent="0.35">
      <c r="A8078" t="s">
        <v>15847</v>
      </c>
      <c r="B8078" s="5" t="s">
        <v>28799</v>
      </c>
      <c r="C8078" s="6">
        <v>85532</v>
      </c>
      <c r="D8078" t="s">
        <v>22</v>
      </c>
      <c r="E8078">
        <v>85532</v>
      </c>
      <c r="F8078" s="5" t="s">
        <v>58</v>
      </c>
      <c r="G8078" s="5" t="s">
        <v>59</v>
      </c>
      <c r="H8078" s="5" t="s">
        <v>97</v>
      </c>
      <c r="I8078" t="s">
        <v>44</v>
      </c>
      <c r="J8078" t="s">
        <v>97</v>
      </c>
      <c r="K8078">
        <v>50</v>
      </c>
      <c r="L8078" s="5" t="s">
        <v>15848</v>
      </c>
      <c r="M8078" s="5" t="s">
        <v>70</v>
      </c>
      <c r="N8078">
        <v>0</v>
      </c>
      <c r="O8078" t="s">
        <v>107</v>
      </c>
      <c r="P8078" s="1">
        <v>45599</v>
      </c>
      <c r="Q8078" s="1">
        <v>45656</v>
      </c>
      <c r="R8078">
        <v>837</v>
      </c>
      <c r="S8078" s="4">
        <v>5.9</v>
      </c>
      <c r="T8078" t="s">
        <v>103</v>
      </c>
    </row>
    <row r="8079" spans="1:20" x14ac:dyDescent="0.35">
      <c r="A8079" t="s">
        <v>15849</v>
      </c>
      <c r="B8079" s="5" t="s">
        <v>179</v>
      </c>
      <c r="C8079" s="6">
        <v>44071</v>
      </c>
      <c r="D8079" t="s">
        <v>22</v>
      </c>
      <c r="E8079">
        <v>44071</v>
      </c>
      <c r="F8079" s="5" t="s">
        <v>50</v>
      </c>
      <c r="G8079" s="5" t="s">
        <v>59</v>
      </c>
      <c r="H8079" s="5" t="s">
        <v>116</v>
      </c>
      <c r="I8079" t="s">
        <v>35</v>
      </c>
      <c r="J8079" t="s">
        <v>116</v>
      </c>
      <c r="K8079">
        <v>0</v>
      </c>
      <c r="L8079" s="5" t="s">
        <v>15850</v>
      </c>
      <c r="M8079" s="5" t="s">
        <v>28</v>
      </c>
      <c r="N8079">
        <v>3</v>
      </c>
      <c r="O8079" t="s">
        <v>88</v>
      </c>
      <c r="P8079" s="1">
        <v>45675</v>
      </c>
      <c r="Q8079" s="1">
        <v>45718</v>
      </c>
      <c r="R8079">
        <v>974</v>
      </c>
      <c r="S8079" s="4">
        <v>8.9</v>
      </c>
      <c r="T8079" t="s">
        <v>108</v>
      </c>
    </row>
    <row r="8080" spans="1:20" x14ac:dyDescent="0.35">
      <c r="A8080" t="s">
        <v>15851</v>
      </c>
      <c r="B8080" s="5" t="s">
        <v>57</v>
      </c>
      <c r="C8080" s="6">
        <v>130737</v>
      </c>
      <c r="D8080" t="s">
        <v>22</v>
      </c>
      <c r="E8080">
        <v>130737</v>
      </c>
      <c r="F8080" s="5" t="s">
        <v>66</v>
      </c>
      <c r="G8080" s="5" t="s">
        <v>51</v>
      </c>
      <c r="H8080" s="5" t="s">
        <v>129</v>
      </c>
      <c r="I8080" t="s">
        <v>26</v>
      </c>
      <c r="J8080" t="s">
        <v>129</v>
      </c>
      <c r="K8080">
        <v>50</v>
      </c>
      <c r="L8080" s="5" t="s">
        <v>15852</v>
      </c>
      <c r="M8080" s="5" t="s">
        <v>70</v>
      </c>
      <c r="N8080">
        <v>9</v>
      </c>
      <c r="O8080" t="s">
        <v>46</v>
      </c>
      <c r="P8080" s="1">
        <v>45583</v>
      </c>
      <c r="Q8080" s="1">
        <v>45625</v>
      </c>
      <c r="R8080">
        <v>1011</v>
      </c>
      <c r="S8080" s="4">
        <v>6.9</v>
      </c>
      <c r="T8080" t="s">
        <v>55</v>
      </c>
    </row>
    <row r="8081" spans="1:20" x14ac:dyDescent="0.35">
      <c r="A8081" t="s">
        <v>15853</v>
      </c>
      <c r="B8081" s="5" t="s">
        <v>100</v>
      </c>
      <c r="C8081" s="6">
        <v>147663</v>
      </c>
      <c r="D8081" t="s">
        <v>120</v>
      </c>
      <c r="E8081">
        <v>132897</v>
      </c>
      <c r="F8081" s="5" t="s">
        <v>50</v>
      </c>
      <c r="G8081" s="5" t="s">
        <v>42</v>
      </c>
      <c r="H8081" s="5" t="s">
        <v>121</v>
      </c>
      <c r="I8081" t="s">
        <v>35</v>
      </c>
      <c r="J8081" t="s">
        <v>121</v>
      </c>
      <c r="K8081">
        <v>50</v>
      </c>
      <c r="L8081" s="5" t="s">
        <v>15854</v>
      </c>
      <c r="M8081" s="5" t="s">
        <v>70</v>
      </c>
      <c r="N8081">
        <v>4</v>
      </c>
      <c r="O8081" t="s">
        <v>135</v>
      </c>
      <c r="P8081" s="1">
        <v>45706</v>
      </c>
      <c r="Q8081" s="1">
        <v>45745</v>
      </c>
      <c r="R8081">
        <v>2092</v>
      </c>
      <c r="S8081" s="4">
        <v>7.6</v>
      </c>
      <c r="T8081" t="s">
        <v>79</v>
      </c>
    </row>
    <row r="8082" spans="1:20" x14ac:dyDescent="0.35">
      <c r="A8082" t="s">
        <v>15855</v>
      </c>
      <c r="B8082" s="5" t="s">
        <v>91</v>
      </c>
      <c r="C8082" s="6">
        <v>269175</v>
      </c>
      <c r="D8082" t="s">
        <v>22</v>
      </c>
      <c r="E8082">
        <v>269175</v>
      </c>
      <c r="F8082" s="5" t="s">
        <v>23</v>
      </c>
      <c r="G8082" s="5" t="s">
        <v>51</v>
      </c>
      <c r="H8082" s="5" t="s">
        <v>97</v>
      </c>
      <c r="I8082" t="s">
        <v>26</v>
      </c>
      <c r="J8082" t="s">
        <v>133</v>
      </c>
      <c r="K8082">
        <v>100</v>
      </c>
      <c r="L8082" s="5" t="s">
        <v>15856</v>
      </c>
      <c r="M8082" s="5" t="s">
        <v>70</v>
      </c>
      <c r="N8082">
        <v>18</v>
      </c>
      <c r="O8082" t="s">
        <v>141</v>
      </c>
      <c r="P8082" s="1">
        <v>45348</v>
      </c>
      <c r="Q8082" s="1">
        <v>45387</v>
      </c>
      <c r="R8082">
        <v>2398</v>
      </c>
      <c r="S8082" s="4">
        <v>6.5</v>
      </c>
      <c r="T8082" t="s">
        <v>79</v>
      </c>
    </row>
    <row r="8083" spans="1:20" x14ac:dyDescent="0.35">
      <c r="A8083" t="s">
        <v>15857</v>
      </c>
      <c r="B8083" s="5" t="s">
        <v>49</v>
      </c>
      <c r="C8083" s="6">
        <v>152150</v>
      </c>
      <c r="D8083" t="s">
        <v>41</v>
      </c>
      <c r="E8083">
        <v>129328</v>
      </c>
      <c r="F8083" s="5" t="s">
        <v>66</v>
      </c>
      <c r="G8083" s="5" t="s">
        <v>59</v>
      </c>
      <c r="H8083" s="5" t="s">
        <v>60</v>
      </c>
      <c r="I8083" t="s">
        <v>35</v>
      </c>
      <c r="J8083" t="s">
        <v>60</v>
      </c>
      <c r="K8083">
        <v>50</v>
      </c>
      <c r="L8083" s="5" t="s">
        <v>15858</v>
      </c>
      <c r="M8083" s="5" t="s">
        <v>54</v>
      </c>
      <c r="N8083">
        <v>5</v>
      </c>
      <c r="O8083" t="s">
        <v>85</v>
      </c>
      <c r="P8083" s="1">
        <v>45389</v>
      </c>
      <c r="Q8083" s="1">
        <v>45429</v>
      </c>
      <c r="R8083">
        <v>1392</v>
      </c>
      <c r="S8083" s="4">
        <v>9.8000000000000007</v>
      </c>
      <c r="T8083" t="s">
        <v>108</v>
      </c>
    </row>
    <row r="8084" spans="1:20" x14ac:dyDescent="0.35">
      <c r="A8084" t="s">
        <v>15859</v>
      </c>
      <c r="B8084" s="5" t="s">
        <v>73</v>
      </c>
      <c r="C8084" s="6">
        <v>18965</v>
      </c>
      <c r="D8084" t="s">
        <v>22</v>
      </c>
      <c r="E8084">
        <v>18965</v>
      </c>
      <c r="F8084" s="5" t="s">
        <v>58</v>
      </c>
      <c r="G8084" s="5" t="s">
        <v>51</v>
      </c>
      <c r="H8084" s="5" t="s">
        <v>116</v>
      </c>
      <c r="I8084" t="s">
        <v>44</v>
      </c>
      <c r="J8084" t="s">
        <v>116</v>
      </c>
      <c r="K8084">
        <v>50</v>
      </c>
      <c r="L8084" s="5" t="s">
        <v>6373</v>
      </c>
      <c r="M8084" s="5" t="s">
        <v>70</v>
      </c>
      <c r="N8084">
        <v>0</v>
      </c>
      <c r="O8084" t="s">
        <v>46</v>
      </c>
      <c r="P8084" s="1">
        <v>45723</v>
      </c>
      <c r="Q8084" s="1">
        <v>45744</v>
      </c>
      <c r="R8084">
        <v>2011</v>
      </c>
      <c r="S8084" s="4">
        <v>7.6</v>
      </c>
      <c r="T8084" t="s">
        <v>38</v>
      </c>
    </row>
    <row r="8085" spans="1:20" x14ac:dyDescent="0.35">
      <c r="A8085" t="s">
        <v>15860</v>
      </c>
      <c r="B8085" s="5" t="s">
        <v>217</v>
      </c>
      <c r="C8085" s="6">
        <v>293774</v>
      </c>
      <c r="D8085" t="s">
        <v>22</v>
      </c>
      <c r="E8085">
        <v>293774</v>
      </c>
      <c r="F8085" s="5" t="s">
        <v>23</v>
      </c>
      <c r="G8085" s="5" t="s">
        <v>59</v>
      </c>
      <c r="H8085" s="5" t="s">
        <v>68</v>
      </c>
      <c r="I8085" t="s">
        <v>44</v>
      </c>
      <c r="J8085" t="s">
        <v>68</v>
      </c>
      <c r="K8085">
        <v>50</v>
      </c>
      <c r="L8085" s="5" t="s">
        <v>15861</v>
      </c>
      <c r="M8085" s="5" t="s">
        <v>28</v>
      </c>
      <c r="N8085">
        <v>14</v>
      </c>
      <c r="O8085" t="s">
        <v>147</v>
      </c>
      <c r="P8085" s="1">
        <v>45458</v>
      </c>
      <c r="Q8085" s="1">
        <v>45494</v>
      </c>
      <c r="R8085">
        <v>2330</v>
      </c>
      <c r="S8085" s="4">
        <v>9.1999999999999993</v>
      </c>
      <c r="T8085" t="s">
        <v>55</v>
      </c>
    </row>
    <row r="8086" spans="1:20" x14ac:dyDescent="0.35">
      <c r="A8086" t="s">
        <v>15862</v>
      </c>
      <c r="B8086" s="5" t="s">
        <v>32</v>
      </c>
      <c r="C8086" s="6">
        <v>116082</v>
      </c>
      <c r="D8086" t="s">
        <v>22</v>
      </c>
      <c r="E8086">
        <v>116082</v>
      </c>
      <c r="F8086" s="5" t="s">
        <v>66</v>
      </c>
      <c r="G8086" s="5" t="s">
        <v>42</v>
      </c>
      <c r="H8086" s="5" t="s">
        <v>165</v>
      </c>
      <c r="I8086" t="s">
        <v>26</v>
      </c>
      <c r="J8086" t="s">
        <v>93</v>
      </c>
      <c r="K8086">
        <v>50</v>
      </c>
      <c r="L8086" s="5" t="s">
        <v>15863</v>
      </c>
      <c r="M8086" s="5" t="s">
        <v>54</v>
      </c>
      <c r="N8086">
        <v>9</v>
      </c>
      <c r="O8086" t="s">
        <v>85</v>
      </c>
      <c r="P8086" s="1">
        <v>45718</v>
      </c>
      <c r="Q8086" s="1">
        <v>45750</v>
      </c>
      <c r="R8086">
        <v>1469</v>
      </c>
      <c r="S8086" s="4">
        <v>6.8</v>
      </c>
      <c r="T8086" t="s">
        <v>103</v>
      </c>
    </row>
    <row r="8087" spans="1:20" x14ac:dyDescent="0.35">
      <c r="A8087" t="s">
        <v>15864</v>
      </c>
      <c r="B8087" s="5" t="s">
        <v>73</v>
      </c>
      <c r="C8087" s="6">
        <v>55542</v>
      </c>
      <c r="D8087" t="s">
        <v>22</v>
      </c>
      <c r="E8087">
        <v>55542</v>
      </c>
      <c r="F8087" s="5" t="s">
        <v>58</v>
      </c>
      <c r="G8087" s="5" t="s">
        <v>59</v>
      </c>
      <c r="H8087" s="5" t="s">
        <v>165</v>
      </c>
      <c r="I8087" t="s">
        <v>44</v>
      </c>
      <c r="J8087" t="s">
        <v>133</v>
      </c>
      <c r="K8087">
        <v>100</v>
      </c>
      <c r="L8087" s="5" t="s">
        <v>15865</v>
      </c>
      <c r="M8087" s="5" t="s">
        <v>70</v>
      </c>
      <c r="N8087">
        <v>1</v>
      </c>
      <c r="O8087" t="s">
        <v>141</v>
      </c>
      <c r="P8087" s="1">
        <v>45342</v>
      </c>
      <c r="Q8087" s="1">
        <v>45395</v>
      </c>
      <c r="R8087">
        <v>1159</v>
      </c>
      <c r="S8087" s="4">
        <v>8</v>
      </c>
      <c r="T8087" t="s">
        <v>47</v>
      </c>
    </row>
    <row r="8088" spans="1:20" x14ac:dyDescent="0.35">
      <c r="A8088" t="s">
        <v>15866</v>
      </c>
      <c r="B8088" s="5" t="s">
        <v>73</v>
      </c>
      <c r="C8088" s="6">
        <v>136996</v>
      </c>
      <c r="D8088" t="s">
        <v>22</v>
      </c>
      <c r="E8088">
        <v>136996</v>
      </c>
      <c r="F8088" s="5" t="s">
        <v>66</v>
      </c>
      <c r="G8088" s="5" t="s">
        <v>42</v>
      </c>
      <c r="H8088" s="5" t="s">
        <v>68</v>
      </c>
      <c r="I8088" t="s">
        <v>26</v>
      </c>
      <c r="J8088" t="s">
        <v>68</v>
      </c>
      <c r="K8088">
        <v>100</v>
      </c>
      <c r="L8088" s="5" t="s">
        <v>15867</v>
      </c>
      <c r="M8088" s="5" t="s">
        <v>37</v>
      </c>
      <c r="N8088">
        <v>6</v>
      </c>
      <c r="O8088" t="s">
        <v>167</v>
      </c>
      <c r="P8088" s="1">
        <v>45343</v>
      </c>
      <c r="Q8088" s="1">
        <v>45359</v>
      </c>
      <c r="R8088">
        <v>2025</v>
      </c>
      <c r="S8088" s="4">
        <v>9.8000000000000007</v>
      </c>
      <c r="T8088" t="s">
        <v>38</v>
      </c>
    </row>
    <row r="8089" spans="1:20" x14ac:dyDescent="0.35">
      <c r="A8089" t="s">
        <v>15868</v>
      </c>
      <c r="B8089" s="5" t="s">
        <v>145</v>
      </c>
      <c r="C8089" s="6">
        <v>79319</v>
      </c>
      <c r="D8089" t="s">
        <v>41</v>
      </c>
      <c r="E8089">
        <v>67421</v>
      </c>
      <c r="F8089" s="5" t="s">
        <v>50</v>
      </c>
      <c r="G8089" s="5" t="s">
        <v>24</v>
      </c>
      <c r="H8089" s="5" t="s">
        <v>60</v>
      </c>
      <c r="I8089" t="s">
        <v>35</v>
      </c>
      <c r="J8089" t="s">
        <v>60</v>
      </c>
      <c r="K8089">
        <v>0</v>
      </c>
      <c r="L8089" s="5" t="s">
        <v>15869</v>
      </c>
      <c r="M8089" s="5" t="s">
        <v>37</v>
      </c>
      <c r="N8089">
        <v>3</v>
      </c>
      <c r="O8089" t="s">
        <v>147</v>
      </c>
      <c r="P8089" s="1">
        <v>45327</v>
      </c>
      <c r="Q8089" s="1">
        <v>45382</v>
      </c>
      <c r="R8089">
        <v>1325</v>
      </c>
      <c r="S8089" s="4">
        <v>9.6999999999999993</v>
      </c>
      <c r="T8089" t="s">
        <v>89</v>
      </c>
    </row>
    <row r="8090" spans="1:20" x14ac:dyDescent="0.35">
      <c r="A8090" t="s">
        <v>15870</v>
      </c>
      <c r="B8090" s="5" t="s">
        <v>49</v>
      </c>
      <c r="C8090" s="6">
        <v>105493</v>
      </c>
      <c r="D8090" t="s">
        <v>74</v>
      </c>
      <c r="E8090">
        <v>131866</v>
      </c>
      <c r="F8090" s="5" t="s">
        <v>66</v>
      </c>
      <c r="G8090" s="5" t="s">
        <v>42</v>
      </c>
      <c r="H8090" s="5" t="s">
        <v>75</v>
      </c>
      <c r="I8090" t="s">
        <v>44</v>
      </c>
      <c r="J8090" t="s">
        <v>75</v>
      </c>
      <c r="K8090">
        <v>0</v>
      </c>
      <c r="L8090" s="5" t="s">
        <v>15871</v>
      </c>
      <c r="M8090" s="5" t="s">
        <v>70</v>
      </c>
      <c r="N8090">
        <v>9</v>
      </c>
      <c r="O8090" t="s">
        <v>131</v>
      </c>
      <c r="P8090" s="1">
        <v>45659</v>
      </c>
      <c r="Q8090" s="1">
        <v>45680</v>
      </c>
      <c r="R8090">
        <v>902</v>
      </c>
      <c r="S8090" s="4">
        <v>9.8000000000000007</v>
      </c>
      <c r="T8090" t="s">
        <v>38</v>
      </c>
    </row>
    <row r="8091" spans="1:20" x14ac:dyDescent="0.35">
      <c r="A8091" t="s">
        <v>15872</v>
      </c>
      <c r="B8091" s="5" t="s">
        <v>28802</v>
      </c>
      <c r="C8091" s="6">
        <v>58931</v>
      </c>
      <c r="D8091" t="s">
        <v>22</v>
      </c>
      <c r="E8091">
        <v>58931</v>
      </c>
      <c r="F8091" s="5" t="s">
        <v>58</v>
      </c>
      <c r="G8091" s="5" t="s">
        <v>42</v>
      </c>
      <c r="H8091" s="5" t="s">
        <v>191</v>
      </c>
      <c r="I8091" t="s">
        <v>44</v>
      </c>
      <c r="J8091" t="s">
        <v>191</v>
      </c>
      <c r="K8091">
        <v>50</v>
      </c>
      <c r="L8091" s="5" t="s">
        <v>9873</v>
      </c>
      <c r="M8091" s="5" t="s">
        <v>28</v>
      </c>
      <c r="N8091">
        <v>0</v>
      </c>
      <c r="O8091" t="s">
        <v>29</v>
      </c>
      <c r="P8091" s="1">
        <v>45538</v>
      </c>
      <c r="Q8091" s="1">
        <v>45556</v>
      </c>
      <c r="R8091">
        <v>1976</v>
      </c>
      <c r="S8091" s="4">
        <v>8.9</v>
      </c>
      <c r="T8091" t="s">
        <v>89</v>
      </c>
    </row>
    <row r="8092" spans="1:20" x14ac:dyDescent="0.35">
      <c r="A8092" t="s">
        <v>15873</v>
      </c>
      <c r="B8092" s="5" t="s">
        <v>162</v>
      </c>
      <c r="C8092" s="6">
        <v>269865</v>
      </c>
      <c r="D8092" t="s">
        <v>22</v>
      </c>
      <c r="E8092">
        <v>269865</v>
      </c>
      <c r="F8092" s="5" t="s">
        <v>23</v>
      </c>
      <c r="G8092" s="5" t="s">
        <v>42</v>
      </c>
      <c r="H8092" s="5" t="s">
        <v>129</v>
      </c>
      <c r="I8092" t="s">
        <v>35</v>
      </c>
      <c r="J8092" t="s">
        <v>129</v>
      </c>
      <c r="K8092">
        <v>100</v>
      </c>
      <c r="L8092" s="5" t="s">
        <v>15874</v>
      </c>
      <c r="M8092" s="5" t="s">
        <v>37</v>
      </c>
      <c r="N8092">
        <v>18</v>
      </c>
      <c r="O8092" t="s">
        <v>71</v>
      </c>
      <c r="P8092" s="1">
        <v>45746</v>
      </c>
      <c r="Q8092" s="1">
        <v>45815</v>
      </c>
      <c r="R8092">
        <v>729</v>
      </c>
      <c r="S8092" s="4">
        <v>5.7</v>
      </c>
      <c r="T8092" t="s">
        <v>108</v>
      </c>
    </row>
    <row r="8093" spans="1:20" x14ac:dyDescent="0.35">
      <c r="A8093" t="s">
        <v>15875</v>
      </c>
      <c r="B8093" s="5" t="s">
        <v>32</v>
      </c>
      <c r="C8093" s="6">
        <v>94339</v>
      </c>
      <c r="D8093" t="s">
        <v>22</v>
      </c>
      <c r="E8093">
        <v>94339</v>
      </c>
      <c r="F8093" s="5" t="s">
        <v>50</v>
      </c>
      <c r="G8093" s="5" t="s">
        <v>42</v>
      </c>
      <c r="H8093" s="5" t="s">
        <v>68</v>
      </c>
      <c r="I8093" t="s">
        <v>44</v>
      </c>
      <c r="J8093" t="s">
        <v>68</v>
      </c>
      <c r="K8093">
        <v>50</v>
      </c>
      <c r="L8093" s="5" t="s">
        <v>15876</v>
      </c>
      <c r="M8093" s="5" t="s">
        <v>28</v>
      </c>
      <c r="N8093">
        <v>3</v>
      </c>
      <c r="O8093" t="s">
        <v>88</v>
      </c>
      <c r="P8093" s="1">
        <v>45396</v>
      </c>
      <c r="Q8093" s="1">
        <v>45414</v>
      </c>
      <c r="R8093">
        <v>1970</v>
      </c>
      <c r="S8093" s="4">
        <v>5.9</v>
      </c>
      <c r="T8093" t="s">
        <v>108</v>
      </c>
    </row>
    <row r="8094" spans="1:20" x14ac:dyDescent="0.35">
      <c r="A8094" t="s">
        <v>15877</v>
      </c>
      <c r="B8094" s="5" t="s">
        <v>28799</v>
      </c>
      <c r="C8094" s="6">
        <v>295017</v>
      </c>
      <c r="D8094" t="s">
        <v>33</v>
      </c>
      <c r="E8094">
        <v>32451870</v>
      </c>
      <c r="F8094" s="5" t="s">
        <v>23</v>
      </c>
      <c r="G8094" s="5" t="s">
        <v>42</v>
      </c>
      <c r="H8094" s="5" t="s">
        <v>34</v>
      </c>
      <c r="I8094" t="s">
        <v>35</v>
      </c>
      <c r="J8094" t="s">
        <v>313</v>
      </c>
      <c r="K8094">
        <v>50</v>
      </c>
      <c r="L8094" s="5" t="s">
        <v>15878</v>
      </c>
      <c r="M8094" s="5" t="s">
        <v>70</v>
      </c>
      <c r="N8094">
        <v>14</v>
      </c>
      <c r="O8094" t="s">
        <v>147</v>
      </c>
      <c r="P8094" s="1">
        <v>45557</v>
      </c>
      <c r="Q8094" s="1">
        <v>45600</v>
      </c>
      <c r="R8094">
        <v>1295</v>
      </c>
      <c r="S8094" s="4">
        <v>6.3</v>
      </c>
      <c r="T8094" t="s">
        <v>277</v>
      </c>
    </row>
    <row r="8095" spans="1:20" x14ac:dyDescent="0.35">
      <c r="A8095" t="s">
        <v>15879</v>
      </c>
      <c r="B8095" s="5" t="s">
        <v>91</v>
      </c>
      <c r="C8095" s="6">
        <v>101293</v>
      </c>
      <c r="D8095" t="s">
        <v>65</v>
      </c>
      <c r="E8095">
        <v>131681</v>
      </c>
      <c r="F8095" s="5" t="s">
        <v>50</v>
      </c>
      <c r="G8095" s="5" t="s">
        <v>42</v>
      </c>
      <c r="H8095" s="5" t="s">
        <v>67</v>
      </c>
      <c r="I8095" t="s">
        <v>44</v>
      </c>
      <c r="J8095" t="s">
        <v>67</v>
      </c>
      <c r="K8095">
        <v>100</v>
      </c>
      <c r="L8095" s="5" t="s">
        <v>15880</v>
      </c>
      <c r="M8095" s="5" t="s">
        <v>54</v>
      </c>
      <c r="N8095">
        <v>2</v>
      </c>
      <c r="O8095" t="s">
        <v>112</v>
      </c>
      <c r="P8095" s="1">
        <v>45677</v>
      </c>
      <c r="Q8095" s="1">
        <v>45723</v>
      </c>
      <c r="R8095">
        <v>2199</v>
      </c>
      <c r="S8095" s="4">
        <v>7.9</v>
      </c>
      <c r="T8095" t="s">
        <v>103</v>
      </c>
    </row>
    <row r="8096" spans="1:20" x14ac:dyDescent="0.35">
      <c r="A8096" t="s">
        <v>15881</v>
      </c>
      <c r="B8096" s="5" t="s">
        <v>162</v>
      </c>
      <c r="C8096" s="6">
        <v>32078</v>
      </c>
      <c r="D8096" t="s">
        <v>22</v>
      </c>
      <c r="E8096">
        <v>32078</v>
      </c>
      <c r="F8096" s="5" t="s">
        <v>58</v>
      </c>
      <c r="G8096" s="5" t="s">
        <v>59</v>
      </c>
      <c r="H8096" s="5" t="s">
        <v>116</v>
      </c>
      <c r="I8096" t="s">
        <v>35</v>
      </c>
      <c r="J8096" t="s">
        <v>116</v>
      </c>
      <c r="K8096">
        <v>100</v>
      </c>
      <c r="L8096" s="5" t="s">
        <v>5111</v>
      </c>
      <c r="M8096" s="5" t="s">
        <v>28</v>
      </c>
      <c r="N8096">
        <v>0</v>
      </c>
      <c r="O8096" t="s">
        <v>85</v>
      </c>
      <c r="P8096" s="1">
        <v>45763</v>
      </c>
      <c r="Q8096" s="1">
        <v>45822</v>
      </c>
      <c r="R8096">
        <v>2105</v>
      </c>
      <c r="S8096" s="4">
        <v>5.5</v>
      </c>
      <c r="T8096" t="s">
        <v>108</v>
      </c>
    </row>
    <row r="8097" spans="1:20" x14ac:dyDescent="0.35">
      <c r="A8097" t="s">
        <v>15882</v>
      </c>
      <c r="B8097" s="5" t="s">
        <v>32</v>
      </c>
      <c r="C8097" s="6">
        <v>99238</v>
      </c>
      <c r="D8097" t="s">
        <v>92</v>
      </c>
      <c r="E8097">
        <v>74429</v>
      </c>
      <c r="F8097" s="5" t="s">
        <v>50</v>
      </c>
      <c r="G8097" s="5" t="s">
        <v>59</v>
      </c>
      <c r="H8097" s="5" t="s">
        <v>93</v>
      </c>
      <c r="I8097" t="s">
        <v>26</v>
      </c>
      <c r="J8097" t="s">
        <v>93</v>
      </c>
      <c r="K8097">
        <v>0</v>
      </c>
      <c r="L8097" s="5" t="s">
        <v>15883</v>
      </c>
      <c r="M8097" s="5" t="s">
        <v>28</v>
      </c>
      <c r="N8097">
        <v>3</v>
      </c>
      <c r="O8097" t="s">
        <v>112</v>
      </c>
      <c r="P8097" s="1">
        <v>45536</v>
      </c>
      <c r="Q8097" s="1">
        <v>45558</v>
      </c>
      <c r="R8097">
        <v>956</v>
      </c>
      <c r="S8097" s="4">
        <v>8.1999999999999993</v>
      </c>
      <c r="T8097" t="s">
        <v>95</v>
      </c>
    </row>
    <row r="8098" spans="1:20" x14ac:dyDescent="0.35">
      <c r="A8098" t="s">
        <v>15884</v>
      </c>
      <c r="B8098" s="5" t="s">
        <v>174</v>
      </c>
      <c r="C8098" s="6">
        <v>87032</v>
      </c>
      <c r="D8098" t="s">
        <v>22</v>
      </c>
      <c r="E8098">
        <v>87032</v>
      </c>
      <c r="F8098" s="5" t="s">
        <v>50</v>
      </c>
      <c r="G8098" s="5" t="s">
        <v>51</v>
      </c>
      <c r="H8098" s="5" t="s">
        <v>52</v>
      </c>
      <c r="I8098" t="s">
        <v>44</v>
      </c>
      <c r="J8098" t="s">
        <v>52</v>
      </c>
      <c r="K8098">
        <v>100</v>
      </c>
      <c r="L8098" s="5" t="s">
        <v>8617</v>
      </c>
      <c r="M8098" s="5" t="s">
        <v>37</v>
      </c>
      <c r="N8098">
        <v>4</v>
      </c>
      <c r="O8098" t="s">
        <v>85</v>
      </c>
      <c r="P8098" s="1">
        <v>45404</v>
      </c>
      <c r="Q8098" s="1">
        <v>45429</v>
      </c>
      <c r="R8098">
        <v>1298</v>
      </c>
      <c r="S8098" s="4">
        <v>8.1999999999999993</v>
      </c>
      <c r="T8098" t="s">
        <v>95</v>
      </c>
    </row>
    <row r="8099" spans="1:20" x14ac:dyDescent="0.35">
      <c r="A8099" t="s">
        <v>15885</v>
      </c>
      <c r="B8099" s="5" t="s">
        <v>21</v>
      </c>
      <c r="C8099" s="6">
        <v>156773</v>
      </c>
      <c r="D8099" t="s">
        <v>22</v>
      </c>
      <c r="E8099">
        <v>156773</v>
      </c>
      <c r="F8099" s="5" t="s">
        <v>66</v>
      </c>
      <c r="G8099" s="5" t="s">
        <v>59</v>
      </c>
      <c r="H8099" s="5" t="s">
        <v>191</v>
      </c>
      <c r="I8099" t="s">
        <v>35</v>
      </c>
      <c r="J8099" t="s">
        <v>191</v>
      </c>
      <c r="K8099">
        <v>100</v>
      </c>
      <c r="L8099" s="5" t="s">
        <v>15886</v>
      </c>
      <c r="M8099" s="5" t="s">
        <v>70</v>
      </c>
      <c r="N8099">
        <v>5</v>
      </c>
      <c r="O8099" t="s">
        <v>71</v>
      </c>
      <c r="P8099" s="1">
        <v>45338</v>
      </c>
      <c r="Q8099" s="1">
        <v>45385</v>
      </c>
      <c r="R8099">
        <v>2324</v>
      </c>
      <c r="S8099" s="4">
        <v>9.8000000000000007</v>
      </c>
      <c r="T8099" t="s">
        <v>210</v>
      </c>
    </row>
    <row r="8100" spans="1:20" x14ac:dyDescent="0.35">
      <c r="A8100" t="s">
        <v>15887</v>
      </c>
      <c r="B8100" s="5" t="s">
        <v>28802</v>
      </c>
      <c r="C8100" s="6">
        <v>61019</v>
      </c>
      <c r="D8100" t="s">
        <v>81</v>
      </c>
      <c r="E8100">
        <v>82376</v>
      </c>
      <c r="F8100" s="5" t="s">
        <v>58</v>
      </c>
      <c r="G8100" s="5" t="s">
        <v>59</v>
      </c>
      <c r="H8100" s="5" t="s">
        <v>82</v>
      </c>
      <c r="I8100" t="s">
        <v>35</v>
      </c>
      <c r="J8100" t="s">
        <v>82</v>
      </c>
      <c r="K8100">
        <v>100</v>
      </c>
      <c r="L8100" s="5" t="s">
        <v>15888</v>
      </c>
      <c r="M8100" s="5" t="s">
        <v>37</v>
      </c>
      <c r="N8100">
        <v>0</v>
      </c>
      <c r="O8100" t="s">
        <v>141</v>
      </c>
      <c r="P8100" s="1">
        <v>45606</v>
      </c>
      <c r="Q8100" s="1">
        <v>45620</v>
      </c>
      <c r="R8100">
        <v>1197</v>
      </c>
      <c r="S8100" s="4">
        <v>8.6</v>
      </c>
      <c r="T8100" t="s">
        <v>95</v>
      </c>
    </row>
    <row r="8101" spans="1:20" x14ac:dyDescent="0.35">
      <c r="A8101" t="s">
        <v>15889</v>
      </c>
      <c r="B8101" s="5" t="s">
        <v>28802</v>
      </c>
      <c r="C8101" s="6">
        <v>70543</v>
      </c>
      <c r="D8101" t="s">
        <v>41</v>
      </c>
      <c r="E8101">
        <v>59962</v>
      </c>
      <c r="F8101" s="5" t="s">
        <v>58</v>
      </c>
      <c r="G8101" s="5" t="s">
        <v>24</v>
      </c>
      <c r="H8101" s="5" t="s">
        <v>43</v>
      </c>
      <c r="I8101" t="s">
        <v>26</v>
      </c>
      <c r="J8101" t="s">
        <v>212</v>
      </c>
      <c r="K8101">
        <v>0</v>
      </c>
      <c r="L8101" s="5" t="s">
        <v>15890</v>
      </c>
      <c r="M8101" s="5" t="s">
        <v>37</v>
      </c>
      <c r="N8101">
        <v>1</v>
      </c>
      <c r="O8101" t="s">
        <v>46</v>
      </c>
      <c r="P8101" s="1">
        <v>45736</v>
      </c>
      <c r="Q8101" s="1">
        <v>45796</v>
      </c>
      <c r="R8101">
        <v>1099</v>
      </c>
      <c r="S8101" s="4">
        <v>8</v>
      </c>
      <c r="T8101" t="s">
        <v>38</v>
      </c>
    </row>
    <row r="8102" spans="1:20" x14ac:dyDescent="0.35">
      <c r="A8102" t="s">
        <v>15891</v>
      </c>
      <c r="B8102" s="5" t="s">
        <v>100</v>
      </c>
      <c r="C8102" s="6">
        <v>65930</v>
      </c>
      <c r="D8102" t="s">
        <v>81</v>
      </c>
      <c r="E8102">
        <v>89006</v>
      </c>
      <c r="F8102" s="5" t="s">
        <v>58</v>
      </c>
      <c r="G8102" s="5" t="s">
        <v>42</v>
      </c>
      <c r="H8102" s="5" t="s">
        <v>82</v>
      </c>
      <c r="I8102" t="s">
        <v>44</v>
      </c>
      <c r="J8102" t="s">
        <v>82</v>
      </c>
      <c r="K8102">
        <v>50</v>
      </c>
      <c r="L8102" s="5" t="s">
        <v>15892</v>
      </c>
      <c r="M8102" s="5" t="s">
        <v>70</v>
      </c>
      <c r="N8102">
        <v>0</v>
      </c>
      <c r="O8102" t="s">
        <v>78</v>
      </c>
      <c r="P8102" s="1">
        <v>45701</v>
      </c>
      <c r="Q8102" s="1">
        <v>45723</v>
      </c>
      <c r="R8102">
        <v>1258</v>
      </c>
      <c r="S8102" s="4">
        <v>9.6999999999999993</v>
      </c>
      <c r="T8102" t="s">
        <v>277</v>
      </c>
    </row>
    <row r="8103" spans="1:20" x14ac:dyDescent="0.35">
      <c r="A8103" t="s">
        <v>15893</v>
      </c>
      <c r="B8103" s="5" t="s">
        <v>21</v>
      </c>
      <c r="C8103" s="6">
        <v>61443</v>
      </c>
      <c r="D8103" t="s">
        <v>41</v>
      </c>
      <c r="E8103">
        <v>52227</v>
      </c>
      <c r="F8103" s="5" t="s">
        <v>58</v>
      </c>
      <c r="G8103" s="5" t="s">
        <v>42</v>
      </c>
      <c r="H8103" s="5" t="s">
        <v>60</v>
      </c>
      <c r="I8103" t="s">
        <v>26</v>
      </c>
      <c r="J8103" t="s">
        <v>60</v>
      </c>
      <c r="K8103">
        <v>0</v>
      </c>
      <c r="L8103" s="5" t="s">
        <v>13191</v>
      </c>
      <c r="M8103" s="5" t="s">
        <v>70</v>
      </c>
      <c r="N8103">
        <v>1</v>
      </c>
      <c r="O8103" t="s">
        <v>112</v>
      </c>
      <c r="P8103" s="1">
        <v>45510</v>
      </c>
      <c r="Q8103" s="1">
        <v>45573</v>
      </c>
      <c r="R8103">
        <v>793</v>
      </c>
      <c r="S8103" s="4">
        <v>7</v>
      </c>
      <c r="T8103" t="s">
        <v>243</v>
      </c>
    </row>
    <row r="8104" spans="1:20" x14ac:dyDescent="0.35">
      <c r="A8104" t="s">
        <v>15894</v>
      </c>
      <c r="B8104" s="5" t="s">
        <v>100</v>
      </c>
      <c r="C8104" s="6">
        <v>389007</v>
      </c>
      <c r="D8104" t="s">
        <v>120</v>
      </c>
      <c r="E8104">
        <v>350106</v>
      </c>
      <c r="F8104" s="5" t="s">
        <v>23</v>
      </c>
      <c r="G8104" s="5" t="s">
        <v>51</v>
      </c>
      <c r="H8104" s="5" t="s">
        <v>121</v>
      </c>
      <c r="I8104" t="s">
        <v>35</v>
      </c>
      <c r="J8104" t="s">
        <v>121</v>
      </c>
      <c r="K8104">
        <v>50</v>
      </c>
      <c r="L8104" s="5" t="s">
        <v>15895</v>
      </c>
      <c r="M8104" s="5" t="s">
        <v>54</v>
      </c>
      <c r="N8104">
        <v>17</v>
      </c>
      <c r="O8104" t="s">
        <v>78</v>
      </c>
      <c r="P8104" s="1">
        <v>45663</v>
      </c>
      <c r="Q8104" s="1">
        <v>45710</v>
      </c>
      <c r="R8104">
        <v>1261</v>
      </c>
      <c r="S8104" s="4">
        <v>9.1999999999999993</v>
      </c>
      <c r="T8104" t="s">
        <v>210</v>
      </c>
    </row>
    <row r="8105" spans="1:20" x14ac:dyDescent="0.35">
      <c r="A8105" t="s">
        <v>15896</v>
      </c>
      <c r="B8105" s="5" t="s">
        <v>40</v>
      </c>
      <c r="C8105" s="6">
        <v>76813</v>
      </c>
      <c r="D8105" t="s">
        <v>41</v>
      </c>
      <c r="E8105">
        <v>65291</v>
      </c>
      <c r="F8105" s="5" t="s">
        <v>50</v>
      </c>
      <c r="G8105" s="5" t="s">
        <v>24</v>
      </c>
      <c r="H8105" s="5" t="s">
        <v>43</v>
      </c>
      <c r="I8105" t="s">
        <v>44</v>
      </c>
      <c r="J8105" t="s">
        <v>43</v>
      </c>
      <c r="K8105">
        <v>50</v>
      </c>
      <c r="L8105" s="5" t="s">
        <v>15897</v>
      </c>
      <c r="M8105" s="5" t="s">
        <v>28</v>
      </c>
      <c r="N8105">
        <v>2</v>
      </c>
      <c r="O8105" t="s">
        <v>135</v>
      </c>
      <c r="P8105" s="1">
        <v>45404</v>
      </c>
      <c r="Q8105" s="1">
        <v>45457</v>
      </c>
      <c r="R8105">
        <v>1138</v>
      </c>
      <c r="S8105" s="4">
        <v>8.4</v>
      </c>
      <c r="T8105" t="s">
        <v>153</v>
      </c>
    </row>
    <row r="8106" spans="1:20" x14ac:dyDescent="0.35">
      <c r="A8106" t="s">
        <v>15898</v>
      </c>
      <c r="B8106" s="5" t="s">
        <v>145</v>
      </c>
      <c r="C8106" s="6">
        <v>98906</v>
      </c>
      <c r="D8106" t="s">
        <v>41</v>
      </c>
      <c r="E8106">
        <v>84070</v>
      </c>
      <c r="F8106" s="5" t="s">
        <v>50</v>
      </c>
      <c r="G8106" s="5" t="s">
        <v>42</v>
      </c>
      <c r="H8106" s="5" t="s">
        <v>151</v>
      </c>
      <c r="I8106" t="s">
        <v>35</v>
      </c>
      <c r="J8106" t="s">
        <v>151</v>
      </c>
      <c r="K8106">
        <v>0</v>
      </c>
      <c r="L8106" s="5" t="s">
        <v>15899</v>
      </c>
      <c r="M8106" s="5" t="s">
        <v>28</v>
      </c>
      <c r="N8106">
        <v>4</v>
      </c>
      <c r="O8106" t="s">
        <v>172</v>
      </c>
      <c r="P8106" s="1">
        <v>45680</v>
      </c>
      <c r="Q8106" s="1">
        <v>45735</v>
      </c>
      <c r="R8106">
        <v>1508</v>
      </c>
      <c r="S8106" s="4">
        <v>7</v>
      </c>
      <c r="T8106" t="s">
        <v>95</v>
      </c>
    </row>
    <row r="8107" spans="1:20" x14ac:dyDescent="0.35">
      <c r="A8107" t="s">
        <v>15900</v>
      </c>
      <c r="B8107" s="5" t="s">
        <v>21</v>
      </c>
      <c r="C8107" s="6">
        <v>74348</v>
      </c>
      <c r="D8107" t="s">
        <v>92</v>
      </c>
      <c r="E8107">
        <v>55761</v>
      </c>
      <c r="F8107" s="5" t="s">
        <v>50</v>
      </c>
      <c r="G8107" s="5" t="s">
        <v>51</v>
      </c>
      <c r="H8107" s="5" t="s">
        <v>93</v>
      </c>
      <c r="I8107" t="s">
        <v>44</v>
      </c>
      <c r="J8107" t="s">
        <v>67</v>
      </c>
      <c r="K8107">
        <v>100</v>
      </c>
      <c r="L8107" s="5" t="s">
        <v>15901</v>
      </c>
      <c r="M8107" s="5" t="s">
        <v>54</v>
      </c>
      <c r="N8107">
        <v>3</v>
      </c>
      <c r="O8107" t="s">
        <v>88</v>
      </c>
      <c r="P8107" s="1">
        <v>45687</v>
      </c>
      <c r="Q8107" s="1">
        <v>45748</v>
      </c>
      <c r="R8107">
        <v>860</v>
      </c>
      <c r="S8107" s="4">
        <v>6</v>
      </c>
      <c r="T8107" t="s">
        <v>30</v>
      </c>
    </row>
    <row r="8108" spans="1:20" x14ac:dyDescent="0.35">
      <c r="A8108" t="s">
        <v>15902</v>
      </c>
      <c r="B8108" s="5" t="s">
        <v>174</v>
      </c>
      <c r="C8108" s="6">
        <v>91122</v>
      </c>
      <c r="D8108" t="s">
        <v>120</v>
      </c>
      <c r="E8108">
        <v>82010</v>
      </c>
      <c r="F8108" s="5" t="s">
        <v>58</v>
      </c>
      <c r="G8108" s="5" t="s">
        <v>51</v>
      </c>
      <c r="H8108" s="5" t="s">
        <v>121</v>
      </c>
      <c r="I8108" t="s">
        <v>26</v>
      </c>
      <c r="J8108" t="s">
        <v>121</v>
      </c>
      <c r="K8108">
        <v>100</v>
      </c>
      <c r="L8108" s="5" t="s">
        <v>15903</v>
      </c>
      <c r="M8108" s="5" t="s">
        <v>54</v>
      </c>
      <c r="N8108">
        <v>0</v>
      </c>
      <c r="O8108" t="s">
        <v>88</v>
      </c>
      <c r="P8108" s="1">
        <v>45334</v>
      </c>
      <c r="Q8108" s="1">
        <v>45393</v>
      </c>
      <c r="R8108">
        <v>1786</v>
      </c>
      <c r="S8108" s="4">
        <v>8.6</v>
      </c>
      <c r="T8108" t="s">
        <v>63</v>
      </c>
    </row>
    <row r="8109" spans="1:20" x14ac:dyDescent="0.35">
      <c r="A8109" t="s">
        <v>15904</v>
      </c>
      <c r="B8109" s="5" t="s">
        <v>21</v>
      </c>
      <c r="C8109" s="6">
        <v>185096</v>
      </c>
      <c r="D8109" t="s">
        <v>41</v>
      </c>
      <c r="E8109">
        <v>157332</v>
      </c>
      <c r="F8109" s="5" t="s">
        <v>23</v>
      </c>
      <c r="G8109" s="5" t="s">
        <v>59</v>
      </c>
      <c r="H8109" s="5" t="s">
        <v>60</v>
      </c>
      <c r="I8109" t="s">
        <v>44</v>
      </c>
      <c r="J8109" t="s">
        <v>60</v>
      </c>
      <c r="K8109">
        <v>100</v>
      </c>
      <c r="L8109" s="5" t="s">
        <v>15905</v>
      </c>
      <c r="M8109" s="5" t="s">
        <v>37</v>
      </c>
      <c r="N8109">
        <v>14</v>
      </c>
      <c r="O8109" t="s">
        <v>85</v>
      </c>
      <c r="P8109" s="1">
        <v>45307</v>
      </c>
      <c r="Q8109" s="1">
        <v>45357</v>
      </c>
      <c r="R8109">
        <v>2314</v>
      </c>
      <c r="S8109" s="4">
        <v>9.5</v>
      </c>
      <c r="T8109" t="s">
        <v>47</v>
      </c>
    </row>
    <row r="8110" spans="1:20" x14ac:dyDescent="0.35">
      <c r="A8110" t="s">
        <v>15906</v>
      </c>
      <c r="B8110" s="5" t="s">
        <v>217</v>
      </c>
      <c r="C8110" s="6">
        <v>94648</v>
      </c>
      <c r="D8110" t="s">
        <v>41</v>
      </c>
      <c r="E8110">
        <v>80451</v>
      </c>
      <c r="F8110" s="5" t="s">
        <v>50</v>
      </c>
      <c r="G8110" s="5" t="s">
        <v>59</v>
      </c>
      <c r="H8110" s="5" t="s">
        <v>60</v>
      </c>
      <c r="I8110" t="s">
        <v>26</v>
      </c>
      <c r="J8110" t="s">
        <v>60</v>
      </c>
      <c r="K8110">
        <v>50</v>
      </c>
      <c r="L8110" s="5" t="s">
        <v>15907</v>
      </c>
      <c r="M8110" s="5" t="s">
        <v>54</v>
      </c>
      <c r="N8110">
        <v>3</v>
      </c>
      <c r="O8110" t="s">
        <v>46</v>
      </c>
      <c r="P8110" s="1">
        <v>45396</v>
      </c>
      <c r="Q8110" s="1">
        <v>45440</v>
      </c>
      <c r="R8110">
        <v>2479</v>
      </c>
      <c r="S8110" s="4">
        <v>7.7</v>
      </c>
      <c r="T8110" t="s">
        <v>277</v>
      </c>
    </row>
    <row r="8111" spans="1:20" x14ac:dyDescent="0.35">
      <c r="A8111" t="s">
        <v>15908</v>
      </c>
      <c r="B8111" s="5" t="s">
        <v>28802</v>
      </c>
      <c r="C8111" s="6">
        <v>81723</v>
      </c>
      <c r="D8111" t="s">
        <v>41</v>
      </c>
      <c r="E8111">
        <v>69465</v>
      </c>
      <c r="F8111" s="5" t="s">
        <v>50</v>
      </c>
      <c r="G8111" s="5" t="s">
        <v>24</v>
      </c>
      <c r="H8111" s="5" t="s">
        <v>60</v>
      </c>
      <c r="I8111" t="s">
        <v>44</v>
      </c>
      <c r="J8111" t="s">
        <v>60</v>
      </c>
      <c r="K8111">
        <v>0</v>
      </c>
      <c r="L8111" s="5" t="s">
        <v>15909</v>
      </c>
      <c r="M8111" s="5" t="s">
        <v>70</v>
      </c>
      <c r="N8111">
        <v>3</v>
      </c>
      <c r="O8111" t="s">
        <v>78</v>
      </c>
      <c r="P8111" s="1">
        <v>45365</v>
      </c>
      <c r="Q8111" s="1">
        <v>45379</v>
      </c>
      <c r="R8111">
        <v>724</v>
      </c>
      <c r="S8111" s="4">
        <v>6.2</v>
      </c>
      <c r="T8111" t="s">
        <v>108</v>
      </c>
    </row>
    <row r="8112" spans="1:20" x14ac:dyDescent="0.35">
      <c r="A8112" t="s">
        <v>15910</v>
      </c>
      <c r="B8112" s="5" t="s">
        <v>179</v>
      </c>
      <c r="C8112" s="6">
        <v>249442</v>
      </c>
      <c r="D8112" t="s">
        <v>92</v>
      </c>
      <c r="E8112">
        <v>187082</v>
      </c>
      <c r="F8112" s="5" t="s">
        <v>23</v>
      </c>
      <c r="G8112" s="5" t="s">
        <v>59</v>
      </c>
      <c r="H8112" s="5" t="s">
        <v>93</v>
      </c>
      <c r="I8112" t="s">
        <v>26</v>
      </c>
      <c r="J8112" t="s">
        <v>93</v>
      </c>
      <c r="K8112">
        <v>50</v>
      </c>
      <c r="L8112" s="5" t="s">
        <v>15911</v>
      </c>
      <c r="M8112" s="5" t="s">
        <v>37</v>
      </c>
      <c r="N8112">
        <v>11</v>
      </c>
      <c r="O8112" t="s">
        <v>62</v>
      </c>
      <c r="P8112" s="1">
        <v>45685</v>
      </c>
      <c r="Q8112" s="1">
        <v>45732</v>
      </c>
      <c r="R8112">
        <v>1202</v>
      </c>
      <c r="S8112" s="4">
        <v>9.4</v>
      </c>
      <c r="T8112" t="s">
        <v>277</v>
      </c>
    </row>
    <row r="8113" spans="1:20" x14ac:dyDescent="0.35">
      <c r="A8113" t="s">
        <v>15912</v>
      </c>
      <c r="B8113" s="5" t="s">
        <v>57</v>
      </c>
      <c r="C8113" s="6">
        <v>111472</v>
      </c>
      <c r="D8113" t="s">
        <v>74</v>
      </c>
      <c r="E8113">
        <v>139340</v>
      </c>
      <c r="F8113" s="5" t="s">
        <v>66</v>
      </c>
      <c r="G8113" s="5" t="s">
        <v>24</v>
      </c>
      <c r="H8113" s="5" t="s">
        <v>75</v>
      </c>
      <c r="I8113" t="s">
        <v>26</v>
      </c>
      <c r="J8113" t="s">
        <v>247</v>
      </c>
      <c r="K8113">
        <v>100</v>
      </c>
      <c r="L8113" s="5" t="s">
        <v>15913</v>
      </c>
      <c r="M8113" s="5" t="s">
        <v>54</v>
      </c>
      <c r="N8113">
        <v>8</v>
      </c>
      <c r="O8113" t="s">
        <v>112</v>
      </c>
      <c r="P8113" s="1">
        <v>45661</v>
      </c>
      <c r="Q8113" s="1">
        <v>45683</v>
      </c>
      <c r="R8113">
        <v>2448</v>
      </c>
      <c r="S8113" s="4">
        <v>6.5</v>
      </c>
      <c r="T8113" t="s">
        <v>103</v>
      </c>
    </row>
    <row r="8114" spans="1:20" x14ac:dyDescent="0.35">
      <c r="A8114" t="s">
        <v>15914</v>
      </c>
      <c r="B8114" s="5" t="s">
        <v>174</v>
      </c>
      <c r="C8114" s="6">
        <v>107982</v>
      </c>
      <c r="D8114" t="s">
        <v>22</v>
      </c>
      <c r="E8114">
        <v>107982</v>
      </c>
      <c r="F8114" s="5" t="s">
        <v>50</v>
      </c>
      <c r="G8114" s="5" t="s">
        <v>24</v>
      </c>
      <c r="H8114" s="5" t="s">
        <v>68</v>
      </c>
      <c r="I8114" t="s">
        <v>44</v>
      </c>
      <c r="J8114" t="s">
        <v>68</v>
      </c>
      <c r="K8114">
        <v>100</v>
      </c>
      <c r="L8114" s="5" t="s">
        <v>15915</v>
      </c>
      <c r="M8114" s="5" t="s">
        <v>70</v>
      </c>
      <c r="N8114">
        <v>2</v>
      </c>
      <c r="O8114" t="s">
        <v>62</v>
      </c>
      <c r="P8114" s="1">
        <v>45750</v>
      </c>
      <c r="Q8114" s="1">
        <v>45810</v>
      </c>
      <c r="R8114">
        <v>2009</v>
      </c>
      <c r="S8114" s="4">
        <v>8.4</v>
      </c>
      <c r="T8114" t="s">
        <v>55</v>
      </c>
    </row>
    <row r="8115" spans="1:20" x14ac:dyDescent="0.35">
      <c r="A8115" t="s">
        <v>15916</v>
      </c>
      <c r="B8115" s="5" t="s">
        <v>217</v>
      </c>
      <c r="C8115" s="6">
        <v>106322</v>
      </c>
      <c r="D8115" t="s">
        <v>22</v>
      </c>
      <c r="E8115">
        <v>106322</v>
      </c>
      <c r="F8115" s="5" t="s">
        <v>66</v>
      </c>
      <c r="G8115" s="5" t="s">
        <v>59</v>
      </c>
      <c r="H8115" s="5" t="s">
        <v>165</v>
      </c>
      <c r="I8115" t="s">
        <v>35</v>
      </c>
      <c r="J8115" t="s">
        <v>165</v>
      </c>
      <c r="K8115">
        <v>50</v>
      </c>
      <c r="L8115" s="5" t="s">
        <v>15917</v>
      </c>
      <c r="M8115" s="5" t="s">
        <v>54</v>
      </c>
      <c r="N8115">
        <v>5</v>
      </c>
      <c r="O8115" t="s">
        <v>71</v>
      </c>
      <c r="P8115" s="1">
        <v>45367</v>
      </c>
      <c r="Q8115" s="1">
        <v>45398</v>
      </c>
      <c r="R8115">
        <v>2356</v>
      </c>
      <c r="S8115" s="4">
        <v>8.8000000000000007</v>
      </c>
      <c r="T8115" t="s">
        <v>55</v>
      </c>
    </row>
    <row r="8116" spans="1:20" x14ac:dyDescent="0.35">
      <c r="A8116" t="s">
        <v>15918</v>
      </c>
      <c r="B8116" s="5" t="s">
        <v>21</v>
      </c>
      <c r="C8116" s="6">
        <v>97096</v>
      </c>
      <c r="D8116" t="s">
        <v>22</v>
      </c>
      <c r="E8116">
        <v>97096</v>
      </c>
      <c r="F8116" s="5" t="s">
        <v>50</v>
      </c>
      <c r="G8116" s="5" t="s">
        <v>24</v>
      </c>
      <c r="H8116" s="5" t="s">
        <v>165</v>
      </c>
      <c r="I8116" t="s">
        <v>35</v>
      </c>
      <c r="J8116" t="s">
        <v>192</v>
      </c>
      <c r="K8116">
        <v>0</v>
      </c>
      <c r="L8116" s="5" t="s">
        <v>15919</v>
      </c>
      <c r="M8116" s="5" t="s">
        <v>70</v>
      </c>
      <c r="N8116">
        <v>2</v>
      </c>
      <c r="O8116" t="s">
        <v>46</v>
      </c>
      <c r="P8116" s="1">
        <v>45729</v>
      </c>
      <c r="Q8116" s="1">
        <v>45788</v>
      </c>
      <c r="R8116">
        <v>2414</v>
      </c>
      <c r="S8116" s="4">
        <v>6.3</v>
      </c>
      <c r="T8116" t="s">
        <v>63</v>
      </c>
    </row>
    <row r="8117" spans="1:20" x14ac:dyDescent="0.35">
      <c r="A8117" t="s">
        <v>15920</v>
      </c>
      <c r="B8117" s="5" t="s">
        <v>91</v>
      </c>
      <c r="C8117" s="6">
        <v>71329</v>
      </c>
      <c r="D8117" t="s">
        <v>22</v>
      </c>
      <c r="E8117">
        <v>71329</v>
      </c>
      <c r="F8117" s="5" t="s">
        <v>66</v>
      </c>
      <c r="G8117" s="5" t="s">
        <v>51</v>
      </c>
      <c r="H8117" s="5" t="s">
        <v>157</v>
      </c>
      <c r="I8117" t="s">
        <v>35</v>
      </c>
      <c r="J8117" t="s">
        <v>157</v>
      </c>
      <c r="K8117">
        <v>0</v>
      </c>
      <c r="L8117" s="5" t="s">
        <v>15921</v>
      </c>
      <c r="M8117" s="5" t="s">
        <v>37</v>
      </c>
      <c r="N8117">
        <v>7</v>
      </c>
      <c r="O8117" t="s">
        <v>131</v>
      </c>
      <c r="P8117" s="1">
        <v>45579</v>
      </c>
      <c r="Q8117" s="1">
        <v>45596</v>
      </c>
      <c r="R8117">
        <v>2022</v>
      </c>
      <c r="S8117" s="4">
        <v>6.6</v>
      </c>
      <c r="T8117" t="s">
        <v>89</v>
      </c>
    </row>
    <row r="8118" spans="1:20" x14ac:dyDescent="0.35">
      <c r="A8118" t="s">
        <v>15922</v>
      </c>
      <c r="B8118" s="5" t="s">
        <v>28800</v>
      </c>
      <c r="C8118" s="6">
        <v>204502</v>
      </c>
      <c r="D8118" t="s">
        <v>22</v>
      </c>
      <c r="E8118">
        <v>204502</v>
      </c>
      <c r="F8118" s="5" t="s">
        <v>23</v>
      </c>
      <c r="G8118" s="5" t="s">
        <v>59</v>
      </c>
      <c r="H8118" s="5" t="s">
        <v>191</v>
      </c>
      <c r="I8118" t="s">
        <v>35</v>
      </c>
      <c r="J8118" t="s">
        <v>75</v>
      </c>
      <c r="K8118">
        <v>0</v>
      </c>
      <c r="L8118" s="5" t="s">
        <v>15923</v>
      </c>
      <c r="M8118" s="5" t="s">
        <v>28</v>
      </c>
      <c r="N8118">
        <v>17</v>
      </c>
      <c r="O8118" t="s">
        <v>46</v>
      </c>
      <c r="P8118" s="1">
        <v>45434</v>
      </c>
      <c r="Q8118" s="1">
        <v>45455</v>
      </c>
      <c r="R8118">
        <v>636</v>
      </c>
      <c r="S8118" s="4">
        <v>7.7</v>
      </c>
      <c r="T8118" t="s">
        <v>47</v>
      </c>
    </row>
    <row r="8119" spans="1:20" x14ac:dyDescent="0.35">
      <c r="A8119" t="s">
        <v>15924</v>
      </c>
      <c r="B8119" s="5" t="s">
        <v>28801</v>
      </c>
      <c r="C8119" s="6">
        <v>78540</v>
      </c>
      <c r="D8119" t="s">
        <v>81</v>
      </c>
      <c r="E8119">
        <v>106029</v>
      </c>
      <c r="F8119" s="5" t="s">
        <v>58</v>
      </c>
      <c r="G8119" s="5" t="s">
        <v>24</v>
      </c>
      <c r="H8119" s="5" t="s">
        <v>82</v>
      </c>
      <c r="I8119" t="s">
        <v>35</v>
      </c>
      <c r="J8119" t="s">
        <v>75</v>
      </c>
      <c r="K8119">
        <v>0</v>
      </c>
      <c r="L8119" s="5" t="s">
        <v>15925</v>
      </c>
      <c r="M8119" s="5" t="s">
        <v>54</v>
      </c>
      <c r="N8119">
        <v>1</v>
      </c>
      <c r="O8119" t="s">
        <v>141</v>
      </c>
      <c r="P8119" s="1">
        <v>45470</v>
      </c>
      <c r="Q8119" s="1">
        <v>45490</v>
      </c>
      <c r="R8119">
        <v>1984</v>
      </c>
      <c r="S8119" s="4">
        <v>8.4</v>
      </c>
      <c r="T8119" t="s">
        <v>103</v>
      </c>
    </row>
    <row r="8120" spans="1:20" x14ac:dyDescent="0.35">
      <c r="A8120" t="s">
        <v>15926</v>
      </c>
      <c r="B8120" s="5" t="s">
        <v>162</v>
      </c>
      <c r="C8120" s="6">
        <v>102696</v>
      </c>
      <c r="D8120" t="s">
        <v>22</v>
      </c>
      <c r="E8120">
        <v>102696</v>
      </c>
      <c r="F8120" s="5" t="s">
        <v>50</v>
      </c>
      <c r="G8120" s="5" t="s">
        <v>51</v>
      </c>
      <c r="H8120" s="5" t="s">
        <v>68</v>
      </c>
      <c r="I8120" t="s">
        <v>26</v>
      </c>
      <c r="J8120" t="s">
        <v>68</v>
      </c>
      <c r="K8120">
        <v>50</v>
      </c>
      <c r="L8120" s="5" t="s">
        <v>15927</v>
      </c>
      <c r="M8120" s="5" t="s">
        <v>37</v>
      </c>
      <c r="N8120">
        <v>3</v>
      </c>
      <c r="O8120" t="s">
        <v>71</v>
      </c>
      <c r="P8120" s="1">
        <v>45566</v>
      </c>
      <c r="Q8120" s="1">
        <v>45620</v>
      </c>
      <c r="R8120">
        <v>2251</v>
      </c>
      <c r="S8120" s="4">
        <v>8.6999999999999993</v>
      </c>
      <c r="T8120" t="s">
        <v>277</v>
      </c>
    </row>
    <row r="8121" spans="1:20" x14ac:dyDescent="0.35">
      <c r="A8121" t="s">
        <v>15928</v>
      </c>
      <c r="B8121" s="5" t="s">
        <v>91</v>
      </c>
      <c r="C8121" s="6">
        <v>140672</v>
      </c>
      <c r="D8121" t="s">
        <v>22</v>
      </c>
      <c r="E8121">
        <v>140672</v>
      </c>
      <c r="F8121" s="5" t="s">
        <v>66</v>
      </c>
      <c r="G8121" s="5" t="s">
        <v>51</v>
      </c>
      <c r="H8121" s="5" t="s">
        <v>129</v>
      </c>
      <c r="I8121" t="s">
        <v>26</v>
      </c>
      <c r="J8121" t="s">
        <v>129</v>
      </c>
      <c r="K8121">
        <v>0</v>
      </c>
      <c r="L8121" s="5" t="s">
        <v>15929</v>
      </c>
      <c r="M8121" s="5" t="s">
        <v>70</v>
      </c>
      <c r="N8121">
        <v>6</v>
      </c>
      <c r="O8121" t="s">
        <v>135</v>
      </c>
      <c r="P8121" s="1">
        <v>45763</v>
      </c>
      <c r="Q8121" s="1">
        <v>45792</v>
      </c>
      <c r="R8121">
        <v>1303</v>
      </c>
      <c r="S8121" s="4">
        <v>5.4</v>
      </c>
      <c r="T8121" t="s">
        <v>210</v>
      </c>
    </row>
    <row r="8122" spans="1:20" x14ac:dyDescent="0.35">
      <c r="A8122" t="s">
        <v>15930</v>
      </c>
      <c r="B8122" s="5" t="s">
        <v>73</v>
      </c>
      <c r="C8122" s="6">
        <v>306231</v>
      </c>
      <c r="D8122" t="s">
        <v>33</v>
      </c>
      <c r="E8122">
        <v>33685410</v>
      </c>
      <c r="F8122" s="5" t="s">
        <v>23</v>
      </c>
      <c r="G8122" s="5" t="s">
        <v>59</v>
      </c>
      <c r="H8122" s="5" t="s">
        <v>34</v>
      </c>
      <c r="I8122" t="s">
        <v>35</v>
      </c>
      <c r="J8122" t="s">
        <v>34</v>
      </c>
      <c r="K8122">
        <v>50</v>
      </c>
      <c r="L8122" s="5" t="s">
        <v>15931</v>
      </c>
      <c r="M8122" s="5" t="s">
        <v>54</v>
      </c>
      <c r="N8122">
        <v>11</v>
      </c>
      <c r="O8122" t="s">
        <v>29</v>
      </c>
      <c r="P8122" s="1">
        <v>45605</v>
      </c>
      <c r="Q8122" s="1">
        <v>45670</v>
      </c>
      <c r="R8122">
        <v>2186</v>
      </c>
      <c r="S8122" s="4">
        <v>7.7</v>
      </c>
      <c r="T8122" t="s">
        <v>95</v>
      </c>
    </row>
    <row r="8123" spans="1:20" x14ac:dyDescent="0.35">
      <c r="A8123" t="s">
        <v>15932</v>
      </c>
      <c r="B8123" s="5" t="s">
        <v>28802</v>
      </c>
      <c r="C8123" s="6">
        <v>79751</v>
      </c>
      <c r="D8123" t="s">
        <v>22</v>
      </c>
      <c r="E8123">
        <v>79751</v>
      </c>
      <c r="F8123" s="5" t="s">
        <v>50</v>
      </c>
      <c r="G8123" s="5" t="s">
        <v>59</v>
      </c>
      <c r="H8123" s="5" t="s">
        <v>191</v>
      </c>
      <c r="I8123" t="s">
        <v>35</v>
      </c>
      <c r="J8123" t="s">
        <v>191</v>
      </c>
      <c r="K8123">
        <v>0</v>
      </c>
      <c r="L8123" s="5" t="s">
        <v>15933</v>
      </c>
      <c r="M8123" s="5" t="s">
        <v>28</v>
      </c>
      <c r="N8123">
        <v>3</v>
      </c>
      <c r="O8123" t="s">
        <v>85</v>
      </c>
      <c r="P8123" s="1">
        <v>45669</v>
      </c>
      <c r="Q8123" s="1">
        <v>45698</v>
      </c>
      <c r="R8123">
        <v>1412</v>
      </c>
      <c r="S8123" s="4">
        <v>6.5</v>
      </c>
      <c r="T8123" t="s">
        <v>153</v>
      </c>
    </row>
    <row r="8124" spans="1:20" x14ac:dyDescent="0.35">
      <c r="A8124" t="s">
        <v>15934</v>
      </c>
      <c r="B8124" s="5" t="s">
        <v>174</v>
      </c>
      <c r="C8124" s="6">
        <v>59536</v>
      </c>
      <c r="D8124" t="s">
        <v>81</v>
      </c>
      <c r="E8124">
        <v>80374</v>
      </c>
      <c r="F8124" s="5" t="s">
        <v>58</v>
      </c>
      <c r="G8124" s="5" t="s">
        <v>24</v>
      </c>
      <c r="H8124" s="5" t="s">
        <v>82</v>
      </c>
      <c r="I8124" t="s">
        <v>44</v>
      </c>
      <c r="J8124" t="s">
        <v>82</v>
      </c>
      <c r="K8124">
        <v>0</v>
      </c>
      <c r="L8124" s="5" t="s">
        <v>15935</v>
      </c>
      <c r="M8124" s="5" t="s">
        <v>70</v>
      </c>
      <c r="N8124">
        <v>1</v>
      </c>
      <c r="O8124" t="s">
        <v>141</v>
      </c>
      <c r="P8124" s="1">
        <v>45365</v>
      </c>
      <c r="Q8124" s="1">
        <v>45399</v>
      </c>
      <c r="R8124">
        <v>905</v>
      </c>
      <c r="S8124" s="4">
        <v>7.5</v>
      </c>
      <c r="T8124" t="s">
        <v>95</v>
      </c>
    </row>
    <row r="8125" spans="1:20" x14ac:dyDescent="0.35">
      <c r="A8125" t="s">
        <v>15936</v>
      </c>
      <c r="B8125" s="5" t="s">
        <v>174</v>
      </c>
      <c r="C8125" s="6">
        <v>217273</v>
      </c>
      <c r="D8125" t="s">
        <v>22</v>
      </c>
      <c r="E8125">
        <v>217273</v>
      </c>
      <c r="F8125" s="5" t="s">
        <v>23</v>
      </c>
      <c r="G8125" s="5" t="s">
        <v>42</v>
      </c>
      <c r="H8125" s="5" t="s">
        <v>25</v>
      </c>
      <c r="I8125" t="s">
        <v>26</v>
      </c>
      <c r="J8125" t="s">
        <v>25</v>
      </c>
      <c r="K8125">
        <v>100</v>
      </c>
      <c r="L8125" s="5" t="s">
        <v>15937</v>
      </c>
      <c r="M8125" s="5" t="s">
        <v>37</v>
      </c>
      <c r="N8125">
        <v>14</v>
      </c>
      <c r="O8125" t="s">
        <v>167</v>
      </c>
      <c r="P8125" s="1">
        <v>45540</v>
      </c>
      <c r="Q8125" s="1">
        <v>45580</v>
      </c>
      <c r="R8125">
        <v>1637</v>
      </c>
      <c r="S8125" s="4">
        <v>8.5</v>
      </c>
      <c r="T8125" t="s">
        <v>89</v>
      </c>
    </row>
    <row r="8126" spans="1:20" x14ac:dyDescent="0.35">
      <c r="A8126" t="s">
        <v>15938</v>
      </c>
      <c r="B8126" s="5" t="s">
        <v>28801</v>
      </c>
      <c r="C8126" s="6">
        <v>61375</v>
      </c>
      <c r="D8126" t="s">
        <v>22</v>
      </c>
      <c r="E8126">
        <v>61375</v>
      </c>
      <c r="F8126" s="5" t="s">
        <v>58</v>
      </c>
      <c r="G8126" s="5" t="s">
        <v>42</v>
      </c>
      <c r="H8126" s="5" t="s">
        <v>52</v>
      </c>
      <c r="I8126" t="s">
        <v>26</v>
      </c>
      <c r="J8126" t="s">
        <v>52</v>
      </c>
      <c r="K8126">
        <v>0</v>
      </c>
      <c r="L8126" s="5" t="s">
        <v>15939</v>
      </c>
      <c r="M8126" s="5" t="s">
        <v>28</v>
      </c>
      <c r="N8126">
        <v>1</v>
      </c>
      <c r="O8126" t="s">
        <v>71</v>
      </c>
      <c r="P8126" s="1">
        <v>45389</v>
      </c>
      <c r="Q8126" s="1">
        <v>45418</v>
      </c>
      <c r="R8126">
        <v>1196</v>
      </c>
      <c r="S8126" s="4">
        <v>5.2</v>
      </c>
      <c r="T8126" t="s">
        <v>55</v>
      </c>
    </row>
    <row r="8127" spans="1:20" x14ac:dyDescent="0.35">
      <c r="A8127" t="s">
        <v>15940</v>
      </c>
      <c r="B8127" s="5" t="s">
        <v>28802</v>
      </c>
      <c r="C8127" s="6">
        <v>84104</v>
      </c>
      <c r="D8127" t="s">
        <v>120</v>
      </c>
      <c r="E8127">
        <v>75694</v>
      </c>
      <c r="F8127" s="5" t="s">
        <v>58</v>
      </c>
      <c r="G8127" s="5" t="s">
        <v>24</v>
      </c>
      <c r="H8127" s="5" t="s">
        <v>121</v>
      </c>
      <c r="I8127" t="s">
        <v>44</v>
      </c>
      <c r="J8127" t="s">
        <v>121</v>
      </c>
      <c r="K8127">
        <v>100</v>
      </c>
      <c r="L8127" s="5" t="s">
        <v>15941</v>
      </c>
      <c r="M8127" s="5" t="s">
        <v>28</v>
      </c>
      <c r="N8127">
        <v>0</v>
      </c>
      <c r="O8127" t="s">
        <v>135</v>
      </c>
      <c r="P8127" s="1">
        <v>45633</v>
      </c>
      <c r="Q8127" s="1">
        <v>45668</v>
      </c>
      <c r="R8127">
        <v>1663</v>
      </c>
      <c r="S8127" s="4">
        <v>9.1</v>
      </c>
      <c r="T8127" t="s">
        <v>118</v>
      </c>
    </row>
    <row r="8128" spans="1:20" x14ac:dyDescent="0.35">
      <c r="A8128" t="s">
        <v>15942</v>
      </c>
      <c r="B8128" s="5" t="s">
        <v>28800</v>
      </c>
      <c r="C8128" s="6">
        <v>119885</v>
      </c>
      <c r="D8128" t="s">
        <v>33</v>
      </c>
      <c r="E8128">
        <v>13187350</v>
      </c>
      <c r="F8128" s="5" t="s">
        <v>66</v>
      </c>
      <c r="G8128" s="5" t="s">
        <v>59</v>
      </c>
      <c r="H8128" s="5" t="s">
        <v>34</v>
      </c>
      <c r="I8128" t="s">
        <v>26</v>
      </c>
      <c r="J8128" t="s">
        <v>34</v>
      </c>
      <c r="K8128">
        <v>50</v>
      </c>
      <c r="L8128" s="5" t="s">
        <v>15943</v>
      </c>
      <c r="M8128" s="5" t="s">
        <v>70</v>
      </c>
      <c r="N8128">
        <v>8</v>
      </c>
      <c r="O8128" t="s">
        <v>85</v>
      </c>
      <c r="P8128" s="1">
        <v>45397</v>
      </c>
      <c r="Q8128" s="1">
        <v>45427</v>
      </c>
      <c r="R8128">
        <v>1847</v>
      </c>
      <c r="S8128" s="4">
        <v>5.7</v>
      </c>
      <c r="T8128" t="s">
        <v>63</v>
      </c>
    </row>
    <row r="8129" spans="1:20" x14ac:dyDescent="0.35">
      <c r="A8129" t="s">
        <v>15944</v>
      </c>
      <c r="B8129" s="5" t="s">
        <v>32</v>
      </c>
      <c r="C8129" s="6">
        <v>49872</v>
      </c>
      <c r="D8129" t="s">
        <v>22</v>
      </c>
      <c r="E8129">
        <v>49872</v>
      </c>
      <c r="F8129" s="5" t="s">
        <v>58</v>
      </c>
      <c r="G8129" s="5" t="s">
        <v>42</v>
      </c>
      <c r="H8129" s="5" t="s">
        <v>52</v>
      </c>
      <c r="I8129" t="s">
        <v>26</v>
      </c>
      <c r="J8129" t="s">
        <v>43</v>
      </c>
      <c r="K8129">
        <v>100</v>
      </c>
      <c r="L8129" s="5" t="s">
        <v>15945</v>
      </c>
      <c r="M8129" s="5" t="s">
        <v>37</v>
      </c>
      <c r="N8129">
        <v>1</v>
      </c>
      <c r="O8129" t="s">
        <v>107</v>
      </c>
      <c r="P8129" s="1">
        <v>45357</v>
      </c>
      <c r="Q8129" s="1">
        <v>45381</v>
      </c>
      <c r="R8129">
        <v>2282</v>
      </c>
      <c r="S8129" s="4">
        <v>8.6</v>
      </c>
      <c r="T8129" t="s">
        <v>79</v>
      </c>
    </row>
    <row r="8130" spans="1:20" x14ac:dyDescent="0.35">
      <c r="A8130" t="s">
        <v>15946</v>
      </c>
      <c r="B8130" s="5" t="s">
        <v>28799</v>
      </c>
      <c r="C8130" s="6">
        <v>83785</v>
      </c>
      <c r="D8130" t="s">
        <v>22</v>
      </c>
      <c r="E8130">
        <v>83785</v>
      </c>
      <c r="F8130" s="5" t="s">
        <v>23</v>
      </c>
      <c r="G8130" s="5" t="s">
        <v>24</v>
      </c>
      <c r="H8130" s="5" t="s">
        <v>116</v>
      </c>
      <c r="I8130" t="s">
        <v>35</v>
      </c>
      <c r="J8130" t="s">
        <v>186</v>
      </c>
      <c r="K8130">
        <v>100</v>
      </c>
      <c r="L8130" s="5" t="s">
        <v>15947</v>
      </c>
      <c r="M8130" s="5" t="s">
        <v>37</v>
      </c>
      <c r="N8130">
        <v>16</v>
      </c>
      <c r="O8130" t="s">
        <v>141</v>
      </c>
      <c r="P8130" s="1">
        <v>45637</v>
      </c>
      <c r="Q8130" s="1">
        <v>45681</v>
      </c>
      <c r="R8130">
        <v>970</v>
      </c>
      <c r="S8130" s="4">
        <v>5.9</v>
      </c>
      <c r="T8130" t="s">
        <v>38</v>
      </c>
    </row>
    <row r="8131" spans="1:20" x14ac:dyDescent="0.35">
      <c r="A8131" t="s">
        <v>15948</v>
      </c>
      <c r="B8131" s="5" t="s">
        <v>105</v>
      </c>
      <c r="C8131" s="6">
        <v>47263</v>
      </c>
      <c r="D8131" t="s">
        <v>81</v>
      </c>
      <c r="E8131">
        <v>63805</v>
      </c>
      <c r="F8131" s="5" t="s">
        <v>58</v>
      </c>
      <c r="G8131" s="5" t="s">
        <v>24</v>
      </c>
      <c r="H8131" s="5" t="s">
        <v>82</v>
      </c>
      <c r="I8131" t="s">
        <v>44</v>
      </c>
      <c r="J8131" t="s">
        <v>82</v>
      </c>
      <c r="K8131">
        <v>100</v>
      </c>
      <c r="L8131" s="5" t="s">
        <v>12717</v>
      </c>
      <c r="M8131" s="5" t="s">
        <v>28</v>
      </c>
      <c r="N8131">
        <v>1</v>
      </c>
      <c r="O8131" t="s">
        <v>131</v>
      </c>
      <c r="P8131" s="1">
        <v>45711</v>
      </c>
      <c r="Q8131" s="1">
        <v>45782</v>
      </c>
      <c r="R8131">
        <v>2397</v>
      </c>
      <c r="S8131" s="4">
        <v>9.9</v>
      </c>
      <c r="T8131" t="s">
        <v>89</v>
      </c>
    </row>
    <row r="8132" spans="1:20" x14ac:dyDescent="0.35">
      <c r="A8132" t="s">
        <v>15949</v>
      </c>
      <c r="B8132" s="5" t="s">
        <v>28800</v>
      </c>
      <c r="C8132" s="6">
        <v>82949</v>
      </c>
      <c r="D8132" t="s">
        <v>74</v>
      </c>
      <c r="E8132">
        <v>103686</v>
      </c>
      <c r="F8132" s="5" t="s">
        <v>58</v>
      </c>
      <c r="G8132" s="5" t="s">
        <v>59</v>
      </c>
      <c r="H8132" s="5" t="s">
        <v>75</v>
      </c>
      <c r="I8132" t="s">
        <v>35</v>
      </c>
      <c r="J8132" t="s">
        <v>75</v>
      </c>
      <c r="K8132">
        <v>50</v>
      </c>
      <c r="L8132" s="5" t="s">
        <v>15950</v>
      </c>
      <c r="M8132" s="5" t="s">
        <v>54</v>
      </c>
      <c r="N8132">
        <v>1</v>
      </c>
      <c r="O8132" t="s">
        <v>147</v>
      </c>
      <c r="P8132" s="1">
        <v>45761</v>
      </c>
      <c r="Q8132" s="1">
        <v>45818</v>
      </c>
      <c r="R8132">
        <v>1455</v>
      </c>
      <c r="S8132" s="4">
        <v>5.5</v>
      </c>
      <c r="T8132" t="s">
        <v>210</v>
      </c>
    </row>
    <row r="8133" spans="1:20" x14ac:dyDescent="0.35">
      <c r="A8133" t="s">
        <v>15951</v>
      </c>
      <c r="B8133" s="5" t="s">
        <v>28802</v>
      </c>
      <c r="C8133" s="6">
        <v>85674</v>
      </c>
      <c r="D8133" t="s">
        <v>22</v>
      </c>
      <c r="E8133">
        <v>85674</v>
      </c>
      <c r="F8133" s="5" t="s">
        <v>50</v>
      </c>
      <c r="G8133" s="5" t="s">
        <v>51</v>
      </c>
      <c r="H8133" s="5" t="s">
        <v>25</v>
      </c>
      <c r="I8133" t="s">
        <v>26</v>
      </c>
      <c r="J8133" t="s">
        <v>157</v>
      </c>
      <c r="K8133">
        <v>0</v>
      </c>
      <c r="L8133" s="5" t="s">
        <v>15952</v>
      </c>
      <c r="M8133" s="5" t="s">
        <v>28</v>
      </c>
      <c r="N8133">
        <v>4</v>
      </c>
      <c r="O8133" t="s">
        <v>46</v>
      </c>
      <c r="P8133" s="1">
        <v>45766</v>
      </c>
      <c r="Q8133" s="1">
        <v>45833</v>
      </c>
      <c r="R8133">
        <v>2146</v>
      </c>
      <c r="S8133" s="4">
        <v>5.6</v>
      </c>
      <c r="T8133" t="s">
        <v>118</v>
      </c>
    </row>
    <row r="8134" spans="1:20" x14ac:dyDescent="0.35">
      <c r="A8134" t="s">
        <v>15953</v>
      </c>
      <c r="B8134" s="5" t="s">
        <v>28802</v>
      </c>
      <c r="C8134" s="6">
        <v>66353</v>
      </c>
      <c r="D8134" t="s">
        <v>22</v>
      </c>
      <c r="E8134">
        <v>66353</v>
      </c>
      <c r="F8134" s="5" t="s">
        <v>50</v>
      </c>
      <c r="G8134" s="5" t="s">
        <v>51</v>
      </c>
      <c r="H8134" s="5" t="s">
        <v>165</v>
      </c>
      <c r="I8134" t="s">
        <v>44</v>
      </c>
      <c r="J8134" t="s">
        <v>165</v>
      </c>
      <c r="K8134">
        <v>100</v>
      </c>
      <c r="L8134" s="5" t="s">
        <v>15954</v>
      </c>
      <c r="M8134" s="5" t="s">
        <v>54</v>
      </c>
      <c r="N8134">
        <v>4</v>
      </c>
      <c r="O8134" t="s">
        <v>29</v>
      </c>
      <c r="P8134" s="1">
        <v>45514</v>
      </c>
      <c r="Q8134" s="1">
        <v>45577</v>
      </c>
      <c r="R8134">
        <v>507</v>
      </c>
      <c r="S8134" s="4">
        <v>5.8</v>
      </c>
      <c r="T8134" t="s">
        <v>79</v>
      </c>
    </row>
    <row r="8135" spans="1:20" x14ac:dyDescent="0.35">
      <c r="A8135" t="s">
        <v>15955</v>
      </c>
      <c r="B8135" s="5" t="s">
        <v>28799</v>
      </c>
      <c r="C8135" s="6">
        <v>169078</v>
      </c>
      <c r="D8135" t="s">
        <v>22</v>
      </c>
      <c r="E8135">
        <v>169078</v>
      </c>
      <c r="F8135" s="5" t="s">
        <v>23</v>
      </c>
      <c r="G8135" s="5" t="s">
        <v>59</v>
      </c>
      <c r="H8135" s="5" t="s">
        <v>25</v>
      </c>
      <c r="I8135" t="s">
        <v>44</v>
      </c>
      <c r="J8135" t="s">
        <v>25</v>
      </c>
      <c r="K8135">
        <v>100</v>
      </c>
      <c r="L8135" s="5" t="s">
        <v>15956</v>
      </c>
      <c r="M8135" s="5" t="s">
        <v>37</v>
      </c>
      <c r="N8135">
        <v>18</v>
      </c>
      <c r="O8135" t="s">
        <v>46</v>
      </c>
      <c r="P8135" s="1">
        <v>45721</v>
      </c>
      <c r="Q8135" s="1">
        <v>45763</v>
      </c>
      <c r="R8135">
        <v>814</v>
      </c>
      <c r="S8135" s="4">
        <v>6.9</v>
      </c>
      <c r="T8135" t="s">
        <v>55</v>
      </c>
    </row>
    <row r="8136" spans="1:20" x14ac:dyDescent="0.35">
      <c r="A8136" t="s">
        <v>15957</v>
      </c>
      <c r="B8136" s="5" t="s">
        <v>179</v>
      </c>
      <c r="C8136" s="6">
        <v>181932</v>
      </c>
      <c r="D8136" t="s">
        <v>41</v>
      </c>
      <c r="E8136">
        <v>154642</v>
      </c>
      <c r="F8136" s="5" t="s">
        <v>23</v>
      </c>
      <c r="G8136" s="5" t="s">
        <v>42</v>
      </c>
      <c r="H8136" s="5" t="s">
        <v>43</v>
      </c>
      <c r="I8136" t="s">
        <v>26</v>
      </c>
      <c r="J8136" t="s">
        <v>43</v>
      </c>
      <c r="K8136">
        <v>100</v>
      </c>
      <c r="L8136" s="5" t="s">
        <v>15958</v>
      </c>
      <c r="M8136" s="5" t="s">
        <v>70</v>
      </c>
      <c r="N8136">
        <v>17</v>
      </c>
      <c r="O8136" t="s">
        <v>131</v>
      </c>
      <c r="P8136" s="1">
        <v>45293</v>
      </c>
      <c r="Q8136" s="1">
        <v>45319</v>
      </c>
      <c r="R8136">
        <v>1918</v>
      </c>
      <c r="S8136" s="4">
        <v>7.7</v>
      </c>
      <c r="T8136" t="s">
        <v>55</v>
      </c>
    </row>
    <row r="8137" spans="1:20" x14ac:dyDescent="0.35">
      <c r="A8137" t="s">
        <v>15959</v>
      </c>
      <c r="B8137" s="5" t="s">
        <v>179</v>
      </c>
      <c r="C8137" s="6">
        <v>93368</v>
      </c>
      <c r="D8137" t="s">
        <v>41</v>
      </c>
      <c r="E8137">
        <v>79363</v>
      </c>
      <c r="F8137" s="5" t="s">
        <v>66</v>
      </c>
      <c r="G8137" s="5" t="s">
        <v>42</v>
      </c>
      <c r="H8137" s="5" t="s">
        <v>43</v>
      </c>
      <c r="I8137" t="s">
        <v>44</v>
      </c>
      <c r="J8137" t="s">
        <v>43</v>
      </c>
      <c r="K8137">
        <v>50</v>
      </c>
      <c r="L8137" s="5" t="s">
        <v>15960</v>
      </c>
      <c r="M8137" s="5" t="s">
        <v>70</v>
      </c>
      <c r="N8137">
        <v>6</v>
      </c>
      <c r="O8137" t="s">
        <v>112</v>
      </c>
      <c r="P8137" s="1">
        <v>45506</v>
      </c>
      <c r="Q8137" s="1">
        <v>45536</v>
      </c>
      <c r="R8137">
        <v>705</v>
      </c>
      <c r="S8137" s="4">
        <v>5.2</v>
      </c>
      <c r="T8137" t="s">
        <v>136</v>
      </c>
    </row>
    <row r="8138" spans="1:20" x14ac:dyDescent="0.35">
      <c r="A8138" t="s">
        <v>15961</v>
      </c>
      <c r="B8138" s="5" t="s">
        <v>162</v>
      </c>
      <c r="C8138" s="6">
        <v>112677</v>
      </c>
      <c r="D8138" t="s">
        <v>22</v>
      </c>
      <c r="E8138">
        <v>112677</v>
      </c>
      <c r="F8138" s="5" t="s">
        <v>66</v>
      </c>
      <c r="G8138" s="5" t="s">
        <v>42</v>
      </c>
      <c r="H8138" s="5" t="s">
        <v>191</v>
      </c>
      <c r="I8138" t="s">
        <v>44</v>
      </c>
      <c r="J8138" t="s">
        <v>191</v>
      </c>
      <c r="K8138">
        <v>50</v>
      </c>
      <c r="L8138" s="5" t="s">
        <v>14625</v>
      </c>
      <c r="M8138" s="5" t="s">
        <v>37</v>
      </c>
      <c r="N8138">
        <v>9</v>
      </c>
      <c r="O8138" t="s">
        <v>46</v>
      </c>
      <c r="P8138" s="1">
        <v>45714</v>
      </c>
      <c r="Q8138" s="1">
        <v>45753</v>
      </c>
      <c r="R8138">
        <v>1251</v>
      </c>
      <c r="S8138" s="4">
        <v>6.3</v>
      </c>
      <c r="T8138" t="s">
        <v>277</v>
      </c>
    </row>
    <row r="8139" spans="1:20" x14ac:dyDescent="0.35">
      <c r="A8139" t="s">
        <v>15962</v>
      </c>
      <c r="B8139" s="5" t="s">
        <v>49</v>
      </c>
      <c r="C8139" s="6">
        <v>145606</v>
      </c>
      <c r="D8139" t="s">
        <v>41</v>
      </c>
      <c r="E8139">
        <v>123765</v>
      </c>
      <c r="F8139" s="5" t="s">
        <v>23</v>
      </c>
      <c r="G8139" s="5" t="s">
        <v>42</v>
      </c>
      <c r="H8139" s="5" t="s">
        <v>43</v>
      </c>
      <c r="I8139" t="s">
        <v>26</v>
      </c>
      <c r="J8139" t="s">
        <v>43</v>
      </c>
      <c r="K8139">
        <v>50</v>
      </c>
      <c r="L8139" s="5" t="s">
        <v>15963</v>
      </c>
      <c r="M8139" s="5" t="s">
        <v>54</v>
      </c>
      <c r="N8139">
        <v>12</v>
      </c>
      <c r="O8139" t="s">
        <v>141</v>
      </c>
      <c r="P8139" s="1">
        <v>45555</v>
      </c>
      <c r="Q8139" s="1">
        <v>45605</v>
      </c>
      <c r="R8139">
        <v>1136</v>
      </c>
      <c r="S8139" s="4">
        <v>6.7</v>
      </c>
      <c r="T8139" t="s">
        <v>47</v>
      </c>
    </row>
    <row r="8140" spans="1:20" x14ac:dyDescent="0.35">
      <c r="A8140" t="s">
        <v>15964</v>
      </c>
      <c r="B8140" s="5" t="s">
        <v>162</v>
      </c>
      <c r="C8140" s="6">
        <v>60885</v>
      </c>
      <c r="D8140" t="s">
        <v>22</v>
      </c>
      <c r="E8140">
        <v>60885</v>
      </c>
      <c r="F8140" s="5" t="s">
        <v>58</v>
      </c>
      <c r="G8140" s="5" t="s">
        <v>51</v>
      </c>
      <c r="H8140" s="5" t="s">
        <v>129</v>
      </c>
      <c r="I8140" t="s">
        <v>44</v>
      </c>
      <c r="J8140" t="s">
        <v>133</v>
      </c>
      <c r="K8140">
        <v>50</v>
      </c>
      <c r="L8140" s="5" t="s">
        <v>2949</v>
      </c>
      <c r="M8140" s="5" t="s">
        <v>54</v>
      </c>
      <c r="N8140">
        <v>0</v>
      </c>
      <c r="O8140" t="s">
        <v>172</v>
      </c>
      <c r="P8140" s="1">
        <v>45723</v>
      </c>
      <c r="Q8140" s="1">
        <v>45785</v>
      </c>
      <c r="R8140">
        <v>640</v>
      </c>
      <c r="S8140" s="4">
        <v>7.1</v>
      </c>
      <c r="T8140" t="s">
        <v>277</v>
      </c>
    </row>
    <row r="8141" spans="1:20" x14ac:dyDescent="0.35">
      <c r="A8141" t="s">
        <v>15965</v>
      </c>
      <c r="B8141" s="5" t="s">
        <v>57</v>
      </c>
      <c r="C8141" s="6">
        <v>53376</v>
      </c>
      <c r="D8141" t="s">
        <v>81</v>
      </c>
      <c r="E8141">
        <v>72058</v>
      </c>
      <c r="F8141" s="5" t="s">
        <v>58</v>
      </c>
      <c r="G8141" s="5" t="s">
        <v>51</v>
      </c>
      <c r="H8141" s="5" t="s">
        <v>82</v>
      </c>
      <c r="I8141" t="s">
        <v>26</v>
      </c>
      <c r="J8141" t="s">
        <v>157</v>
      </c>
      <c r="K8141">
        <v>100</v>
      </c>
      <c r="L8141" s="5" t="s">
        <v>15966</v>
      </c>
      <c r="M8141" s="5" t="s">
        <v>37</v>
      </c>
      <c r="N8141">
        <v>0</v>
      </c>
      <c r="O8141" t="s">
        <v>71</v>
      </c>
      <c r="P8141" s="1">
        <v>45528</v>
      </c>
      <c r="Q8141" s="1">
        <v>45561</v>
      </c>
      <c r="R8141">
        <v>1725</v>
      </c>
      <c r="S8141" s="4">
        <v>7</v>
      </c>
      <c r="T8141" t="s">
        <v>243</v>
      </c>
    </row>
    <row r="8142" spans="1:20" x14ac:dyDescent="0.35">
      <c r="A8142" t="s">
        <v>15967</v>
      </c>
      <c r="B8142" s="5" t="s">
        <v>73</v>
      </c>
      <c r="C8142" s="6">
        <v>75818</v>
      </c>
      <c r="D8142" t="s">
        <v>41</v>
      </c>
      <c r="E8142">
        <v>64445</v>
      </c>
      <c r="F8142" s="5" t="s">
        <v>58</v>
      </c>
      <c r="G8142" s="5" t="s">
        <v>42</v>
      </c>
      <c r="H8142" s="5" t="s">
        <v>126</v>
      </c>
      <c r="I8142" t="s">
        <v>35</v>
      </c>
      <c r="J8142" t="s">
        <v>126</v>
      </c>
      <c r="K8142">
        <v>0</v>
      </c>
      <c r="L8142" s="5" t="s">
        <v>15968</v>
      </c>
      <c r="M8142" s="5" t="s">
        <v>70</v>
      </c>
      <c r="N8142">
        <v>0</v>
      </c>
      <c r="O8142" t="s">
        <v>78</v>
      </c>
      <c r="P8142" s="1">
        <v>45593</v>
      </c>
      <c r="Q8142" s="1">
        <v>45665</v>
      </c>
      <c r="R8142">
        <v>544</v>
      </c>
      <c r="S8142" s="4">
        <v>8.3000000000000007</v>
      </c>
      <c r="T8142" t="s">
        <v>47</v>
      </c>
    </row>
    <row r="8143" spans="1:20" x14ac:dyDescent="0.35">
      <c r="A8143" t="s">
        <v>15969</v>
      </c>
      <c r="B8143" s="5" t="s">
        <v>105</v>
      </c>
      <c r="C8143" s="6">
        <v>99061</v>
      </c>
      <c r="D8143" t="s">
        <v>41</v>
      </c>
      <c r="E8143">
        <v>84202</v>
      </c>
      <c r="F8143" s="5" t="s">
        <v>50</v>
      </c>
      <c r="G8143" s="5" t="s">
        <v>51</v>
      </c>
      <c r="H8143" s="5" t="s">
        <v>126</v>
      </c>
      <c r="I8143" t="s">
        <v>35</v>
      </c>
      <c r="J8143" t="s">
        <v>126</v>
      </c>
      <c r="K8143">
        <v>50</v>
      </c>
      <c r="L8143" s="5" t="s">
        <v>15970</v>
      </c>
      <c r="M8143" s="5" t="s">
        <v>28</v>
      </c>
      <c r="N8143">
        <v>3</v>
      </c>
      <c r="O8143" t="s">
        <v>78</v>
      </c>
      <c r="P8143" s="1">
        <v>45707</v>
      </c>
      <c r="Q8143" s="1">
        <v>45764</v>
      </c>
      <c r="R8143">
        <v>1973</v>
      </c>
      <c r="S8143" s="4">
        <v>7</v>
      </c>
      <c r="T8143" t="s">
        <v>47</v>
      </c>
    </row>
    <row r="8144" spans="1:20" x14ac:dyDescent="0.35">
      <c r="A8144" t="s">
        <v>15971</v>
      </c>
      <c r="B8144" s="5" t="s">
        <v>174</v>
      </c>
      <c r="C8144" s="6">
        <v>107756</v>
      </c>
      <c r="D8144" t="s">
        <v>41</v>
      </c>
      <c r="E8144">
        <v>91593</v>
      </c>
      <c r="F8144" s="5" t="s">
        <v>50</v>
      </c>
      <c r="G8144" s="5" t="s">
        <v>59</v>
      </c>
      <c r="H8144" s="5" t="s">
        <v>43</v>
      </c>
      <c r="I8144" t="s">
        <v>35</v>
      </c>
      <c r="J8144" t="s">
        <v>43</v>
      </c>
      <c r="K8144">
        <v>50</v>
      </c>
      <c r="L8144" s="5" t="s">
        <v>15972</v>
      </c>
      <c r="M8144" s="5" t="s">
        <v>28</v>
      </c>
      <c r="N8144">
        <v>4</v>
      </c>
      <c r="O8144" t="s">
        <v>112</v>
      </c>
      <c r="P8144" s="1">
        <v>45595</v>
      </c>
      <c r="Q8144" s="1">
        <v>45636</v>
      </c>
      <c r="R8144">
        <v>661</v>
      </c>
      <c r="S8144" s="4">
        <v>8.1</v>
      </c>
      <c r="T8144" t="s">
        <v>55</v>
      </c>
    </row>
    <row r="8145" spans="1:20" x14ac:dyDescent="0.35">
      <c r="A8145" t="s">
        <v>15973</v>
      </c>
      <c r="B8145" s="5" t="s">
        <v>49</v>
      </c>
      <c r="C8145" s="6">
        <v>75125</v>
      </c>
      <c r="D8145" t="s">
        <v>22</v>
      </c>
      <c r="E8145">
        <v>75125</v>
      </c>
      <c r="F8145" s="5" t="s">
        <v>66</v>
      </c>
      <c r="G8145" s="5" t="s">
        <v>51</v>
      </c>
      <c r="H8145" s="5" t="s">
        <v>157</v>
      </c>
      <c r="I8145" t="s">
        <v>35</v>
      </c>
      <c r="J8145" t="s">
        <v>157</v>
      </c>
      <c r="K8145">
        <v>0</v>
      </c>
      <c r="L8145" s="5" t="s">
        <v>15974</v>
      </c>
      <c r="M8145" s="5" t="s">
        <v>54</v>
      </c>
      <c r="N8145">
        <v>9</v>
      </c>
      <c r="O8145" t="s">
        <v>46</v>
      </c>
      <c r="P8145" s="1">
        <v>45298</v>
      </c>
      <c r="Q8145" s="1">
        <v>45330</v>
      </c>
      <c r="R8145">
        <v>1592</v>
      </c>
      <c r="S8145" s="4">
        <v>7.2</v>
      </c>
      <c r="T8145" t="s">
        <v>210</v>
      </c>
    </row>
    <row r="8146" spans="1:20" x14ac:dyDescent="0.35">
      <c r="A8146" t="s">
        <v>15975</v>
      </c>
      <c r="B8146" s="5" t="s">
        <v>28800</v>
      </c>
      <c r="C8146" s="6">
        <v>96840</v>
      </c>
      <c r="D8146" t="s">
        <v>120</v>
      </c>
      <c r="E8146">
        <v>87156</v>
      </c>
      <c r="F8146" s="5" t="s">
        <v>58</v>
      </c>
      <c r="G8146" s="5" t="s">
        <v>42</v>
      </c>
      <c r="H8146" s="5" t="s">
        <v>121</v>
      </c>
      <c r="I8146" t="s">
        <v>44</v>
      </c>
      <c r="J8146" t="s">
        <v>121</v>
      </c>
      <c r="K8146">
        <v>50</v>
      </c>
      <c r="L8146" s="5" t="s">
        <v>15976</v>
      </c>
      <c r="M8146" s="5" t="s">
        <v>37</v>
      </c>
      <c r="N8146">
        <v>0</v>
      </c>
      <c r="O8146" t="s">
        <v>62</v>
      </c>
      <c r="P8146" s="1">
        <v>45651</v>
      </c>
      <c r="Q8146" s="1">
        <v>45691</v>
      </c>
      <c r="R8146">
        <v>578</v>
      </c>
      <c r="S8146" s="4">
        <v>9.1</v>
      </c>
      <c r="T8146" t="s">
        <v>89</v>
      </c>
    </row>
    <row r="8147" spans="1:20" x14ac:dyDescent="0.35">
      <c r="A8147" t="s">
        <v>15977</v>
      </c>
      <c r="B8147" s="5" t="s">
        <v>217</v>
      </c>
      <c r="C8147" s="6">
        <v>78676</v>
      </c>
      <c r="D8147" t="s">
        <v>22</v>
      </c>
      <c r="E8147">
        <v>78676</v>
      </c>
      <c r="F8147" s="5" t="s">
        <v>58</v>
      </c>
      <c r="G8147" s="5" t="s">
        <v>42</v>
      </c>
      <c r="H8147" s="5" t="s">
        <v>25</v>
      </c>
      <c r="I8147" t="s">
        <v>26</v>
      </c>
      <c r="J8147" t="s">
        <v>25</v>
      </c>
      <c r="K8147">
        <v>100</v>
      </c>
      <c r="L8147" s="5" t="s">
        <v>15978</v>
      </c>
      <c r="M8147" s="5" t="s">
        <v>54</v>
      </c>
      <c r="N8147">
        <v>0</v>
      </c>
      <c r="O8147" t="s">
        <v>78</v>
      </c>
      <c r="P8147" s="1">
        <v>45476</v>
      </c>
      <c r="Q8147" s="1">
        <v>45529</v>
      </c>
      <c r="R8147">
        <v>1565</v>
      </c>
      <c r="S8147" s="4">
        <v>9.9</v>
      </c>
      <c r="T8147" t="s">
        <v>108</v>
      </c>
    </row>
    <row r="8148" spans="1:20" x14ac:dyDescent="0.35">
      <c r="A8148" t="s">
        <v>15979</v>
      </c>
      <c r="B8148" s="5" t="s">
        <v>49</v>
      </c>
      <c r="C8148" s="6">
        <v>206627</v>
      </c>
      <c r="D8148" t="s">
        <v>120</v>
      </c>
      <c r="E8148">
        <v>185964</v>
      </c>
      <c r="F8148" s="5" t="s">
        <v>23</v>
      </c>
      <c r="G8148" s="5" t="s">
        <v>51</v>
      </c>
      <c r="H8148" s="5" t="s">
        <v>121</v>
      </c>
      <c r="I8148" t="s">
        <v>44</v>
      </c>
      <c r="J8148" t="s">
        <v>165</v>
      </c>
      <c r="K8148">
        <v>100</v>
      </c>
      <c r="L8148" s="5" t="s">
        <v>15980</v>
      </c>
      <c r="M8148" s="5" t="s">
        <v>37</v>
      </c>
      <c r="N8148">
        <v>10</v>
      </c>
      <c r="O8148" t="s">
        <v>29</v>
      </c>
      <c r="P8148" s="1">
        <v>45761</v>
      </c>
      <c r="Q8148" s="1">
        <v>45803</v>
      </c>
      <c r="R8148">
        <v>767</v>
      </c>
      <c r="S8148" s="4">
        <v>7.4</v>
      </c>
      <c r="T8148" t="s">
        <v>118</v>
      </c>
    </row>
    <row r="8149" spans="1:20" x14ac:dyDescent="0.35">
      <c r="A8149" t="s">
        <v>15981</v>
      </c>
      <c r="B8149" s="5" t="s">
        <v>105</v>
      </c>
      <c r="C8149" s="6">
        <v>74509</v>
      </c>
      <c r="D8149" t="s">
        <v>22</v>
      </c>
      <c r="E8149">
        <v>74509</v>
      </c>
      <c r="F8149" s="5" t="s">
        <v>66</v>
      </c>
      <c r="G8149" s="5" t="s">
        <v>42</v>
      </c>
      <c r="H8149" s="5" t="s">
        <v>157</v>
      </c>
      <c r="I8149" t="s">
        <v>35</v>
      </c>
      <c r="J8149" t="s">
        <v>83</v>
      </c>
      <c r="K8149">
        <v>100</v>
      </c>
      <c r="L8149" s="5" t="s">
        <v>15982</v>
      </c>
      <c r="M8149" s="5" t="s">
        <v>37</v>
      </c>
      <c r="N8149">
        <v>9</v>
      </c>
      <c r="O8149" t="s">
        <v>131</v>
      </c>
      <c r="P8149" s="1">
        <v>45490</v>
      </c>
      <c r="Q8149" s="1">
        <v>45526</v>
      </c>
      <c r="R8149">
        <v>2330</v>
      </c>
      <c r="S8149" s="4">
        <v>7.3</v>
      </c>
      <c r="T8149" t="s">
        <v>108</v>
      </c>
    </row>
    <row r="8150" spans="1:20" x14ac:dyDescent="0.35">
      <c r="A8150" t="s">
        <v>15983</v>
      </c>
      <c r="B8150" s="5" t="s">
        <v>40</v>
      </c>
      <c r="C8150" s="6">
        <v>147081</v>
      </c>
      <c r="D8150" t="s">
        <v>41</v>
      </c>
      <c r="E8150">
        <v>125019</v>
      </c>
      <c r="F8150" s="5" t="s">
        <v>66</v>
      </c>
      <c r="G8150" s="5" t="s">
        <v>51</v>
      </c>
      <c r="H8150" s="5" t="s">
        <v>43</v>
      </c>
      <c r="I8150" t="s">
        <v>35</v>
      </c>
      <c r="J8150" t="s">
        <v>212</v>
      </c>
      <c r="K8150">
        <v>50</v>
      </c>
      <c r="L8150" s="5" t="s">
        <v>12797</v>
      </c>
      <c r="M8150" s="5" t="s">
        <v>54</v>
      </c>
      <c r="N8150">
        <v>5</v>
      </c>
      <c r="O8150" t="s">
        <v>88</v>
      </c>
      <c r="P8150" s="1">
        <v>45601</v>
      </c>
      <c r="Q8150" s="1">
        <v>45643</v>
      </c>
      <c r="R8150">
        <v>1029</v>
      </c>
      <c r="S8150" s="4">
        <v>7.6</v>
      </c>
      <c r="T8150" t="s">
        <v>108</v>
      </c>
    </row>
    <row r="8151" spans="1:20" x14ac:dyDescent="0.35">
      <c r="A8151" t="s">
        <v>15984</v>
      </c>
      <c r="B8151" s="5" t="s">
        <v>73</v>
      </c>
      <c r="C8151" s="6">
        <v>148813</v>
      </c>
      <c r="D8151" t="s">
        <v>74</v>
      </c>
      <c r="E8151">
        <v>186016</v>
      </c>
      <c r="F8151" s="5" t="s">
        <v>23</v>
      </c>
      <c r="G8151" s="5" t="s">
        <v>24</v>
      </c>
      <c r="H8151" s="5" t="s">
        <v>75</v>
      </c>
      <c r="I8151" t="s">
        <v>26</v>
      </c>
      <c r="J8151" t="s">
        <v>75</v>
      </c>
      <c r="K8151">
        <v>0</v>
      </c>
      <c r="L8151" s="5" t="s">
        <v>15985</v>
      </c>
      <c r="M8151" s="5" t="s">
        <v>37</v>
      </c>
      <c r="N8151">
        <v>15</v>
      </c>
      <c r="O8151" t="s">
        <v>88</v>
      </c>
      <c r="P8151" s="1">
        <v>45526</v>
      </c>
      <c r="Q8151" s="1">
        <v>45586</v>
      </c>
      <c r="R8151">
        <v>2385</v>
      </c>
      <c r="S8151" s="4">
        <v>8.6999999999999993</v>
      </c>
      <c r="T8151" t="s">
        <v>243</v>
      </c>
    </row>
    <row r="8152" spans="1:20" x14ac:dyDescent="0.35">
      <c r="A8152" t="s">
        <v>15986</v>
      </c>
      <c r="B8152" s="5" t="s">
        <v>100</v>
      </c>
      <c r="C8152" s="6">
        <v>194557</v>
      </c>
      <c r="D8152" t="s">
        <v>81</v>
      </c>
      <c r="E8152">
        <v>262652</v>
      </c>
      <c r="F8152" s="5" t="s">
        <v>23</v>
      </c>
      <c r="G8152" s="5" t="s">
        <v>42</v>
      </c>
      <c r="H8152" s="5" t="s">
        <v>82</v>
      </c>
      <c r="I8152" t="s">
        <v>26</v>
      </c>
      <c r="J8152" t="s">
        <v>82</v>
      </c>
      <c r="K8152">
        <v>100</v>
      </c>
      <c r="L8152" s="5" t="s">
        <v>15987</v>
      </c>
      <c r="M8152" s="5" t="s">
        <v>70</v>
      </c>
      <c r="N8152">
        <v>18</v>
      </c>
      <c r="O8152" t="s">
        <v>135</v>
      </c>
      <c r="P8152" s="1">
        <v>45605</v>
      </c>
      <c r="Q8152" s="1">
        <v>45673</v>
      </c>
      <c r="R8152">
        <v>1321</v>
      </c>
      <c r="S8152" s="4">
        <v>6.4</v>
      </c>
      <c r="T8152" t="s">
        <v>47</v>
      </c>
    </row>
    <row r="8153" spans="1:20" x14ac:dyDescent="0.35">
      <c r="A8153" t="s">
        <v>15988</v>
      </c>
      <c r="B8153" s="5" t="s">
        <v>174</v>
      </c>
      <c r="C8153" s="6">
        <v>220707</v>
      </c>
      <c r="D8153" t="s">
        <v>41</v>
      </c>
      <c r="E8153">
        <v>187601</v>
      </c>
      <c r="F8153" s="5" t="s">
        <v>23</v>
      </c>
      <c r="G8153" s="5" t="s">
        <v>24</v>
      </c>
      <c r="H8153" s="5" t="s">
        <v>43</v>
      </c>
      <c r="I8153" t="s">
        <v>44</v>
      </c>
      <c r="J8153" t="s">
        <v>43</v>
      </c>
      <c r="K8153">
        <v>100</v>
      </c>
      <c r="L8153" s="5" t="s">
        <v>15989</v>
      </c>
      <c r="M8153" s="5" t="s">
        <v>54</v>
      </c>
      <c r="N8153">
        <v>18</v>
      </c>
      <c r="O8153" t="s">
        <v>172</v>
      </c>
      <c r="P8153" s="1">
        <v>45299</v>
      </c>
      <c r="Q8153" s="1">
        <v>45341</v>
      </c>
      <c r="R8153">
        <v>1499</v>
      </c>
      <c r="S8153" s="4">
        <v>6.4</v>
      </c>
      <c r="T8153" t="s">
        <v>55</v>
      </c>
    </row>
    <row r="8154" spans="1:20" x14ac:dyDescent="0.35">
      <c r="A8154" t="s">
        <v>15990</v>
      </c>
      <c r="B8154" s="5" t="s">
        <v>28802</v>
      </c>
      <c r="C8154" s="6">
        <v>83907</v>
      </c>
      <c r="D8154" t="s">
        <v>41</v>
      </c>
      <c r="E8154">
        <v>71321</v>
      </c>
      <c r="F8154" s="5" t="s">
        <v>58</v>
      </c>
      <c r="G8154" s="5" t="s">
        <v>59</v>
      </c>
      <c r="H8154" s="5" t="s">
        <v>151</v>
      </c>
      <c r="I8154" t="s">
        <v>35</v>
      </c>
      <c r="J8154" t="s">
        <v>629</v>
      </c>
      <c r="K8154">
        <v>0</v>
      </c>
      <c r="L8154" s="5" t="s">
        <v>15991</v>
      </c>
      <c r="M8154" s="5" t="s">
        <v>54</v>
      </c>
      <c r="N8154">
        <v>0</v>
      </c>
      <c r="O8154" t="s">
        <v>46</v>
      </c>
      <c r="P8154" s="1">
        <v>45564</v>
      </c>
      <c r="Q8154" s="1">
        <v>45595</v>
      </c>
      <c r="R8154">
        <v>1079</v>
      </c>
      <c r="S8154" s="4">
        <v>8.8000000000000007</v>
      </c>
      <c r="T8154" t="s">
        <v>89</v>
      </c>
    </row>
    <row r="8155" spans="1:20" x14ac:dyDescent="0.35">
      <c r="A8155" t="s">
        <v>15992</v>
      </c>
      <c r="B8155" s="5" t="s">
        <v>217</v>
      </c>
      <c r="C8155" s="6">
        <v>203429</v>
      </c>
      <c r="D8155" t="s">
        <v>120</v>
      </c>
      <c r="E8155">
        <v>183086</v>
      </c>
      <c r="F8155" s="5" t="s">
        <v>66</v>
      </c>
      <c r="G8155" s="5" t="s">
        <v>42</v>
      </c>
      <c r="H8155" s="5" t="s">
        <v>121</v>
      </c>
      <c r="I8155" t="s">
        <v>26</v>
      </c>
      <c r="J8155" t="s">
        <v>157</v>
      </c>
      <c r="K8155">
        <v>100</v>
      </c>
      <c r="L8155" s="5" t="s">
        <v>396</v>
      </c>
      <c r="M8155" s="5" t="s">
        <v>54</v>
      </c>
      <c r="N8155">
        <v>5</v>
      </c>
      <c r="O8155" t="s">
        <v>71</v>
      </c>
      <c r="P8155" s="1">
        <v>45469</v>
      </c>
      <c r="Q8155" s="1">
        <v>45495</v>
      </c>
      <c r="R8155">
        <v>1030</v>
      </c>
      <c r="S8155" s="4">
        <v>7.1</v>
      </c>
      <c r="T8155" t="s">
        <v>63</v>
      </c>
    </row>
    <row r="8156" spans="1:20" x14ac:dyDescent="0.35">
      <c r="A8156" t="s">
        <v>15993</v>
      </c>
      <c r="B8156" s="5" t="s">
        <v>32</v>
      </c>
      <c r="C8156" s="6">
        <v>121903</v>
      </c>
      <c r="D8156" t="s">
        <v>22</v>
      </c>
      <c r="E8156">
        <v>121903</v>
      </c>
      <c r="F8156" s="5" t="s">
        <v>66</v>
      </c>
      <c r="G8156" s="5" t="s">
        <v>42</v>
      </c>
      <c r="H8156" s="5" t="s">
        <v>165</v>
      </c>
      <c r="I8156" t="s">
        <v>26</v>
      </c>
      <c r="J8156" t="s">
        <v>165</v>
      </c>
      <c r="K8156">
        <v>0</v>
      </c>
      <c r="L8156" s="5" t="s">
        <v>15994</v>
      </c>
      <c r="M8156" s="5" t="s">
        <v>70</v>
      </c>
      <c r="N8156">
        <v>8</v>
      </c>
      <c r="O8156" t="s">
        <v>147</v>
      </c>
      <c r="P8156" s="1">
        <v>45716</v>
      </c>
      <c r="Q8156" s="1">
        <v>45734</v>
      </c>
      <c r="R8156">
        <v>667</v>
      </c>
      <c r="S8156" s="4">
        <v>6.9</v>
      </c>
      <c r="T8156" t="s">
        <v>63</v>
      </c>
    </row>
    <row r="8157" spans="1:20" x14ac:dyDescent="0.35">
      <c r="A8157" t="s">
        <v>15995</v>
      </c>
      <c r="B8157" s="5" t="s">
        <v>49</v>
      </c>
      <c r="C8157" s="6">
        <v>97513</v>
      </c>
      <c r="D8157" t="s">
        <v>74</v>
      </c>
      <c r="E8157">
        <v>121891</v>
      </c>
      <c r="F8157" s="5" t="s">
        <v>50</v>
      </c>
      <c r="G8157" s="5" t="s">
        <v>24</v>
      </c>
      <c r="H8157" s="5" t="s">
        <v>75</v>
      </c>
      <c r="I8157" t="s">
        <v>35</v>
      </c>
      <c r="J8157" t="s">
        <v>75</v>
      </c>
      <c r="K8157">
        <v>50</v>
      </c>
      <c r="L8157" s="5" t="s">
        <v>15996</v>
      </c>
      <c r="M8157" s="5" t="s">
        <v>70</v>
      </c>
      <c r="N8157">
        <v>3</v>
      </c>
      <c r="O8157" t="s">
        <v>141</v>
      </c>
      <c r="P8157" s="1">
        <v>45423</v>
      </c>
      <c r="Q8157" s="1">
        <v>45476</v>
      </c>
      <c r="R8157">
        <v>2187</v>
      </c>
      <c r="S8157" s="4">
        <v>7.1</v>
      </c>
      <c r="T8157" t="s">
        <v>103</v>
      </c>
    </row>
    <row r="8158" spans="1:20" x14ac:dyDescent="0.35">
      <c r="A8158" t="s">
        <v>15997</v>
      </c>
      <c r="B8158" s="5" t="s">
        <v>73</v>
      </c>
      <c r="C8158" s="6">
        <v>229343</v>
      </c>
      <c r="D8158" t="s">
        <v>120</v>
      </c>
      <c r="E8158">
        <v>206409</v>
      </c>
      <c r="F8158" s="5" t="s">
        <v>66</v>
      </c>
      <c r="G8158" s="5" t="s">
        <v>51</v>
      </c>
      <c r="H8158" s="5" t="s">
        <v>121</v>
      </c>
      <c r="I8158" t="s">
        <v>35</v>
      </c>
      <c r="J8158" t="s">
        <v>121</v>
      </c>
      <c r="K8158">
        <v>100</v>
      </c>
      <c r="L8158" s="5" t="s">
        <v>15998</v>
      </c>
      <c r="M8158" s="5" t="s">
        <v>54</v>
      </c>
      <c r="N8158">
        <v>6</v>
      </c>
      <c r="O8158" t="s">
        <v>46</v>
      </c>
      <c r="P8158" s="1">
        <v>45463</v>
      </c>
      <c r="Q8158" s="1">
        <v>45521</v>
      </c>
      <c r="R8158">
        <v>548</v>
      </c>
      <c r="S8158" s="4">
        <v>9.6</v>
      </c>
      <c r="T8158" t="s">
        <v>108</v>
      </c>
    </row>
    <row r="8159" spans="1:20" x14ac:dyDescent="0.35">
      <c r="A8159" t="s">
        <v>15999</v>
      </c>
      <c r="B8159" s="5" t="s">
        <v>21</v>
      </c>
      <c r="C8159" s="6">
        <v>135831</v>
      </c>
      <c r="D8159" t="s">
        <v>65</v>
      </c>
      <c r="E8159">
        <v>176580</v>
      </c>
      <c r="F8159" s="5" t="s">
        <v>66</v>
      </c>
      <c r="G8159" s="5" t="s">
        <v>42</v>
      </c>
      <c r="H8159" s="5" t="s">
        <v>67</v>
      </c>
      <c r="I8159" t="s">
        <v>44</v>
      </c>
      <c r="J8159" t="s">
        <v>1211</v>
      </c>
      <c r="K8159">
        <v>50</v>
      </c>
      <c r="L8159" s="5" t="s">
        <v>16000</v>
      </c>
      <c r="M8159" s="5" t="s">
        <v>70</v>
      </c>
      <c r="N8159">
        <v>8</v>
      </c>
      <c r="O8159" t="s">
        <v>172</v>
      </c>
      <c r="P8159" s="1">
        <v>45579</v>
      </c>
      <c r="Q8159" s="1">
        <v>45614</v>
      </c>
      <c r="R8159">
        <v>1245</v>
      </c>
      <c r="S8159" s="4">
        <v>7.3</v>
      </c>
      <c r="T8159" t="s">
        <v>243</v>
      </c>
    </row>
    <row r="8160" spans="1:20" x14ac:dyDescent="0.35">
      <c r="A8160" t="s">
        <v>16001</v>
      </c>
      <c r="B8160" s="5" t="s">
        <v>162</v>
      </c>
      <c r="C8160" s="6">
        <v>229897</v>
      </c>
      <c r="D8160" t="s">
        <v>120</v>
      </c>
      <c r="E8160">
        <v>206907</v>
      </c>
      <c r="F8160" s="5" t="s">
        <v>66</v>
      </c>
      <c r="G8160" s="5" t="s">
        <v>42</v>
      </c>
      <c r="H8160" s="5" t="s">
        <v>121</v>
      </c>
      <c r="I8160" t="s">
        <v>35</v>
      </c>
      <c r="J8160" t="s">
        <v>121</v>
      </c>
      <c r="K8160">
        <v>100</v>
      </c>
      <c r="L8160" s="5" t="s">
        <v>16002</v>
      </c>
      <c r="M8160" s="5" t="s">
        <v>54</v>
      </c>
      <c r="N8160">
        <v>9</v>
      </c>
      <c r="O8160" t="s">
        <v>78</v>
      </c>
      <c r="P8160" s="1">
        <v>45487</v>
      </c>
      <c r="Q8160" s="1">
        <v>45558</v>
      </c>
      <c r="R8160">
        <v>1540</v>
      </c>
      <c r="S8160" s="4">
        <v>5.0999999999999996</v>
      </c>
      <c r="T8160" t="s">
        <v>277</v>
      </c>
    </row>
    <row r="8161" spans="1:20" x14ac:dyDescent="0.35">
      <c r="A8161" t="s">
        <v>16003</v>
      </c>
      <c r="B8161" s="5" t="s">
        <v>21</v>
      </c>
      <c r="C8161" s="6">
        <v>75572</v>
      </c>
      <c r="D8161" t="s">
        <v>81</v>
      </c>
      <c r="E8161">
        <v>102022</v>
      </c>
      <c r="F8161" s="5" t="s">
        <v>50</v>
      </c>
      <c r="G8161" s="5" t="s">
        <v>51</v>
      </c>
      <c r="H8161" s="5" t="s">
        <v>82</v>
      </c>
      <c r="I8161" t="s">
        <v>44</v>
      </c>
      <c r="J8161" t="s">
        <v>82</v>
      </c>
      <c r="K8161">
        <v>100</v>
      </c>
      <c r="L8161" s="5" t="s">
        <v>16004</v>
      </c>
      <c r="M8161" s="5" t="s">
        <v>70</v>
      </c>
      <c r="N8161">
        <v>4</v>
      </c>
      <c r="O8161" t="s">
        <v>112</v>
      </c>
      <c r="P8161" s="1">
        <v>45545</v>
      </c>
      <c r="Q8161" s="1">
        <v>45568</v>
      </c>
      <c r="R8161">
        <v>1850</v>
      </c>
      <c r="S8161" s="4">
        <v>9.3000000000000007</v>
      </c>
      <c r="T8161" t="s">
        <v>136</v>
      </c>
    </row>
    <row r="8162" spans="1:20" x14ac:dyDescent="0.35">
      <c r="A8162" t="s">
        <v>16005</v>
      </c>
      <c r="B8162" s="5" t="s">
        <v>28799</v>
      </c>
      <c r="C8162" s="6">
        <v>160993</v>
      </c>
      <c r="D8162" t="s">
        <v>33</v>
      </c>
      <c r="E8162">
        <v>17709230</v>
      </c>
      <c r="F8162" s="5" t="s">
        <v>23</v>
      </c>
      <c r="G8162" s="5" t="s">
        <v>51</v>
      </c>
      <c r="H8162" s="5" t="s">
        <v>34</v>
      </c>
      <c r="I8162" t="s">
        <v>44</v>
      </c>
      <c r="J8162" t="s">
        <v>34</v>
      </c>
      <c r="K8162">
        <v>0</v>
      </c>
      <c r="L8162" s="5" t="s">
        <v>16006</v>
      </c>
      <c r="M8162" s="5" t="s">
        <v>54</v>
      </c>
      <c r="N8162">
        <v>15</v>
      </c>
      <c r="O8162" t="s">
        <v>141</v>
      </c>
      <c r="P8162" s="1">
        <v>45423</v>
      </c>
      <c r="Q8162" s="1">
        <v>45467</v>
      </c>
      <c r="R8162">
        <v>1652</v>
      </c>
      <c r="S8162" s="4">
        <v>6.6</v>
      </c>
      <c r="T8162" t="s">
        <v>243</v>
      </c>
    </row>
    <row r="8163" spans="1:20" x14ac:dyDescent="0.35">
      <c r="A8163" t="s">
        <v>16007</v>
      </c>
      <c r="B8163" s="5" t="s">
        <v>40</v>
      </c>
      <c r="C8163" s="6">
        <v>81776</v>
      </c>
      <c r="D8163" t="s">
        <v>65</v>
      </c>
      <c r="E8163">
        <v>106309</v>
      </c>
      <c r="F8163" s="5" t="s">
        <v>50</v>
      </c>
      <c r="G8163" s="5" t="s">
        <v>42</v>
      </c>
      <c r="H8163" s="5" t="s">
        <v>67</v>
      </c>
      <c r="I8163" t="s">
        <v>44</v>
      </c>
      <c r="J8163" t="s">
        <v>67</v>
      </c>
      <c r="K8163">
        <v>50</v>
      </c>
      <c r="L8163" s="5" t="s">
        <v>16008</v>
      </c>
      <c r="M8163" s="5" t="s">
        <v>54</v>
      </c>
      <c r="N8163">
        <v>3</v>
      </c>
      <c r="O8163" t="s">
        <v>85</v>
      </c>
      <c r="P8163" s="1">
        <v>45333</v>
      </c>
      <c r="Q8163" s="1">
        <v>45399</v>
      </c>
      <c r="R8163">
        <v>820</v>
      </c>
      <c r="S8163" s="4">
        <v>5.6</v>
      </c>
      <c r="T8163" t="s">
        <v>103</v>
      </c>
    </row>
    <row r="8164" spans="1:20" x14ac:dyDescent="0.35">
      <c r="A8164" t="s">
        <v>16009</v>
      </c>
      <c r="B8164" s="5" t="s">
        <v>32</v>
      </c>
      <c r="C8164" s="6">
        <v>81570</v>
      </c>
      <c r="D8164" t="s">
        <v>22</v>
      </c>
      <c r="E8164">
        <v>81570</v>
      </c>
      <c r="F8164" s="5" t="s">
        <v>58</v>
      </c>
      <c r="G8164" s="5" t="s">
        <v>24</v>
      </c>
      <c r="H8164" s="5" t="s">
        <v>52</v>
      </c>
      <c r="I8164" t="s">
        <v>35</v>
      </c>
      <c r="J8164" t="s">
        <v>52</v>
      </c>
      <c r="K8164">
        <v>50</v>
      </c>
      <c r="L8164" s="5" t="s">
        <v>16010</v>
      </c>
      <c r="M8164" s="5" t="s">
        <v>37</v>
      </c>
      <c r="N8164">
        <v>0</v>
      </c>
      <c r="O8164" t="s">
        <v>135</v>
      </c>
      <c r="P8164" s="1">
        <v>45423</v>
      </c>
      <c r="Q8164" s="1">
        <v>45455</v>
      </c>
      <c r="R8164">
        <v>507</v>
      </c>
      <c r="S8164" s="4">
        <v>7.4</v>
      </c>
      <c r="T8164" t="s">
        <v>210</v>
      </c>
    </row>
    <row r="8165" spans="1:20" x14ac:dyDescent="0.35">
      <c r="A8165" t="s">
        <v>16011</v>
      </c>
      <c r="B8165" s="5" t="s">
        <v>179</v>
      </c>
      <c r="C8165" s="6">
        <v>93162</v>
      </c>
      <c r="D8165" t="s">
        <v>41</v>
      </c>
      <c r="E8165">
        <v>79188</v>
      </c>
      <c r="F8165" s="5" t="s">
        <v>50</v>
      </c>
      <c r="G8165" s="5" t="s">
        <v>42</v>
      </c>
      <c r="H8165" s="5" t="s">
        <v>43</v>
      </c>
      <c r="I8165" t="s">
        <v>44</v>
      </c>
      <c r="J8165" t="s">
        <v>43</v>
      </c>
      <c r="K8165">
        <v>100</v>
      </c>
      <c r="L8165" s="5" t="s">
        <v>16012</v>
      </c>
      <c r="M8165" s="5" t="s">
        <v>70</v>
      </c>
      <c r="N8165">
        <v>4</v>
      </c>
      <c r="O8165" t="s">
        <v>135</v>
      </c>
      <c r="P8165" s="1">
        <v>45345</v>
      </c>
      <c r="Q8165" s="1">
        <v>45409</v>
      </c>
      <c r="R8165">
        <v>535</v>
      </c>
      <c r="S8165" s="4">
        <v>7.2</v>
      </c>
      <c r="T8165" t="s">
        <v>118</v>
      </c>
    </row>
    <row r="8166" spans="1:20" x14ac:dyDescent="0.35">
      <c r="A8166" t="s">
        <v>16013</v>
      </c>
      <c r="B8166" s="5" t="s">
        <v>28800</v>
      </c>
      <c r="C8166" s="6">
        <v>227631</v>
      </c>
      <c r="D8166" t="s">
        <v>81</v>
      </c>
      <c r="E8166">
        <v>307302</v>
      </c>
      <c r="F8166" s="5" t="s">
        <v>23</v>
      </c>
      <c r="G8166" s="5" t="s">
        <v>59</v>
      </c>
      <c r="H8166" s="5" t="s">
        <v>82</v>
      </c>
      <c r="I8166" t="s">
        <v>44</v>
      </c>
      <c r="J8166" t="s">
        <v>133</v>
      </c>
      <c r="K8166">
        <v>100</v>
      </c>
      <c r="L8166" s="5" t="s">
        <v>16014</v>
      </c>
      <c r="M8166" s="5" t="s">
        <v>54</v>
      </c>
      <c r="N8166">
        <v>19</v>
      </c>
      <c r="O8166" t="s">
        <v>78</v>
      </c>
      <c r="P8166" s="1">
        <v>45494</v>
      </c>
      <c r="Q8166" s="1">
        <v>45561</v>
      </c>
      <c r="R8166">
        <v>640</v>
      </c>
      <c r="S8166" s="4">
        <v>6.2</v>
      </c>
      <c r="T8166" t="s">
        <v>79</v>
      </c>
    </row>
    <row r="8167" spans="1:20" x14ac:dyDescent="0.35">
      <c r="A8167" t="s">
        <v>16015</v>
      </c>
      <c r="B8167" s="5" t="s">
        <v>28802</v>
      </c>
      <c r="C8167" s="6">
        <v>131380</v>
      </c>
      <c r="D8167" t="s">
        <v>22</v>
      </c>
      <c r="E8167">
        <v>131380</v>
      </c>
      <c r="F8167" s="5" t="s">
        <v>66</v>
      </c>
      <c r="G8167" s="5" t="s">
        <v>51</v>
      </c>
      <c r="H8167" s="5" t="s">
        <v>25</v>
      </c>
      <c r="I8167" t="s">
        <v>35</v>
      </c>
      <c r="J8167" t="s">
        <v>76</v>
      </c>
      <c r="K8167">
        <v>100</v>
      </c>
      <c r="L8167" s="5" t="s">
        <v>16016</v>
      </c>
      <c r="M8167" s="5" t="s">
        <v>37</v>
      </c>
      <c r="N8167">
        <v>5</v>
      </c>
      <c r="O8167" t="s">
        <v>107</v>
      </c>
      <c r="P8167" s="1">
        <v>45713</v>
      </c>
      <c r="Q8167" s="1">
        <v>45778</v>
      </c>
      <c r="R8167">
        <v>2251</v>
      </c>
      <c r="S8167" s="4">
        <v>6.9</v>
      </c>
      <c r="T8167" t="s">
        <v>243</v>
      </c>
    </row>
    <row r="8168" spans="1:20" x14ac:dyDescent="0.35">
      <c r="A8168" t="s">
        <v>16017</v>
      </c>
      <c r="B8168" s="5" t="s">
        <v>174</v>
      </c>
      <c r="C8168" s="6">
        <v>33242</v>
      </c>
      <c r="D8168" t="s">
        <v>22</v>
      </c>
      <c r="E8168">
        <v>33242</v>
      </c>
      <c r="F8168" s="5" t="s">
        <v>58</v>
      </c>
      <c r="G8168" s="5" t="s">
        <v>59</v>
      </c>
      <c r="H8168" s="5" t="s">
        <v>157</v>
      </c>
      <c r="I8168" t="s">
        <v>35</v>
      </c>
      <c r="J8168" t="s">
        <v>313</v>
      </c>
      <c r="K8168">
        <v>0</v>
      </c>
      <c r="L8168" s="5" t="s">
        <v>7319</v>
      </c>
      <c r="M8168" s="5" t="s">
        <v>28</v>
      </c>
      <c r="N8168">
        <v>0</v>
      </c>
      <c r="O8168" t="s">
        <v>112</v>
      </c>
      <c r="P8168" s="1">
        <v>45511</v>
      </c>
      <c r="Q8168" s="1">
        <v>45528</v>
      </c>
      <c r="R8168">
        <v>552</v>
      </c>
      <c r="S8168" s="4">
        <v>8.6999999999999993</v>
      </c>
      <c r="T8168" t="s">
        <v>38</v>
      </c>
    </row>
    <row r="8169" spans="1:20" x14ac:dyDescent="0.35">
      <c r="A8169" t="s">
        <v>16018</v>
      </c>
      <c r="B8169" s="5" t="s">
        <v>21</v>
      </c>
      <c r="C8169" s="6">
        <v>336599</v>
      </c>
      <c r="D8169" t="s">
        <v>22</v>
      </c>
      <c r="E8169">
        <v>336599</v>
      </c>
      <c r="F8169" s="5" t="s">
        <v>23</v>
      </c>
      <c r="G8169" s="5" t="s">
        <v>59</v>
      </c>
      <c r="H8169" s="5" t="s">
        <v>97</v>
      </c>
      <c r="I8169" t="s">
        <v>35</v>
      </c>
      <c r="J8169" t="s">
        <v>97</v>
      </c>
      <c r="K8169">
        <v>50</v>
      </c>
      <c r="L8169" s="5" t="s">
        <v>16019</v>
      </c>
      <c r="M8169" s="5" t="s">
        <v>37</v>
      </c>
      <c r="N8169">
        <v>14</v>
      </c>
      <c r="O8169" t="s">
        <v>167</v>
      </c>
      <c r="P8169" s="1">
        <v>45610</v>
      </c>
      <c r="Q8169" s="1">
        <v>45671</v>
      </c>
      <c r="R8169">
        <v>1602</v>
      </c>
      <c r="S8169" s="4">
        <v>7</v>
      </c>
      <c r="T8169" t="s">
        <v>210</v>
      </c>
    </row>
    <row r="8170" spans="1:20" x14ac:dyDescent="0.35">
      <c r="A8170" t="s">
        <v>16020</v>
      </c>
      <c r="B8170" s="5" t="s">
        <v>28801</v>
      </c>
      <c r="C8170" s="6">
        <v>132545</v>
      </c>
      <c r="D8170" t="s">
        <v>65</v>
      </c>
      <c r="E8170">
        <v>172309</v>
      </c>
      <c r="F8170" s="5" t="s">
        <v>50</v>
      </c>
      <c r="G8170" s="5" t="s">
        <v>59</v>
      </c>
      <c r="H8170" s="5" t="s">
        <v>67</v>
      </c>
      <c r="I8170" t="s">
        <v>35</v>
      </c>
      <c r="J8170" t="s">
        <v>93</v>
      </c>
      <c r="K8170">
        <v>0</v>
      </c>
      <c r="L8170" s="5" t="s">
        <v>16021</v>
      </c>
      <c r="M8170" s="5" t="s">
        <v>37</v>
      </c>
      <c r="N8170">
        <v>4</v>
      </c>
      <c r="O8170" t="s">
        <v>85</v>
      </c>
      <c r="P8170" s="1">
        <v>45691</v>
      </c>
      <c r="Q8170" s="1">
        <v>45709</v>
      </c>
      <c r="R8170">
        <v>2499</v>
      </c>
      <c r="S8170" s="4">
        <v>5.5</v>
      </c>
      <c r="T8170" t="s">
        <v>210</v>
      </c>
    </row>
    <row r="8171" spans="1:20" x14ac:dyDescent="0.35">
      <c r="A8171" t="s">
        <v>16022</v>
      </c>
      <c r="B8171" s="5" t="s">
        <v>162</v>
      </c>
      <c r="C8171" s="6">
        <v>300635</v>
      </c>
      <c r="D8171" t="s">
        <v>22</v>
      </c>
      <c r="E8171">
        <v>300635</v>
      </c>
      <c r="F8171" s="5" t="s">
        <v>23</v>
      </c>
      <c r="G8171" s="5" t="s">
        <v>42</v>
      </c>
      <c r="H8171" s="5" t="s">
        <v>101</v>
      </c>
      <c r="I8171" t="s">
        <v>35</v>
      </c>
      <c r="J8171" t="s">
        <v>101</v>
      </c>
      <c r="K8171">
        <v>100</v>
      </c>
      <c r="L8171" s="5" t="s">
        <v>16023</v>
      </c>
      <c r="M8171" s="5" t="s">
        <v>28</v>
      </c>
      <c r="N8171">
        <v>10</v>
      </c>
      <c r="O8171" t="s">
        <v>135</v>
      </c>
      <c r="P8171" s="1">
        <v>45461</v>
      </c>
      <c r="Q8171" s="1">
        <v>45497</v>
      </c>
      <c r="R8171">
        <v>1527</v>
      </c>
      <c r="S8171" s="4">
        <v>7.8</v>
      </c>
      <c r="T8171" t="s">
        <v>47</v>
      </c>
    </row>
    <row r="8172" spans="1:20" x14ac:dyDescent="0.35">
      <c r="A8172" t="s">
        <v>16024</v>
      </c>
      <c r="B8172" s="5" t="s">
        <v>162</v>
      </c>
      <c r="C8172" s="6">
        <v>94953</v>
      </c>
      <c r="D8172" t="s">
        <v>22</v>
      </c>
      <c r="E8172">
        <v>94953</v>
      </c>
      <c r="F8172" s="5" t="s">
        <v>50</v>
      </c>
      <c r="G8172" s="5" t="s">
        <v>59</v>
      </c>
      <c r="H8172" s="5" t="s">
        <v>25</v>
      </c>
      <c r="I8172" t="s">
        <v>44</v>
      </c>
      <c r="J8172" t="s">
        <v>25</v>
      </c>
      <c r="K8172">
        <v>0</v>
      </c>
      <c r="L8172" s="5" t="s">
        <v>16025</v>
      </c>
      <c r="M8172" s="5" t="s">
        <v>37</v>
      </c>
      <c r="N8172">
        <v>2</v>
      </c>
      <c r="O8172" t="s">
        <v>112</v>
      </c>
      <c r="P8172" s="1">
        <v>45295</v>
      </c>
      <c r="Q8172" s="1">
        <v>45325</v>
      </c>
      <c r="R8172">
        <v>999</v>
      </c>
      <c r="S8172" s="4">
        <v>7.1</v>
      </c>
      <c r="T8172" t="s">
        <v>103</v>
      </c>
    </row>
    <row r="8173" spans="1:20" x14ac:dyDescent="0.35">
      <c r="A8173" t="s">
        <v>16026</v>
      </c>
      <c r="B8173" s="5" t="s">
        <v>28802</v>
      </c>
      <c r="C8173" s="6">
        <v>178775</v>
      </c>
      <c r="D8173" t="s">
        <v>81</v>
      </c>
      <c r="E8173">
        <v>241346</v>
      </c>
      <c r="F8173" s="5" t="s">
        <v>23</v>
      </c>
      <c r="G8173" s="5" t="s">
        <v>59</v>
      </c>
      <c r="H8173" s="5" t="s">
        <v>82</v>
      </c>
      <c r="I8173" t="s">
        <v>44</v>
      </c>
      <c r="J8173" t="s">
        <v>97</v>
      </c>
      <c r="K8173">
        <v>0</v>
      </c>
      <c r="L8173" s="5" t="s">
        <v>16027</v>
      </c>
      <c r="M8173" s="5" t="s">
        <v>28</v>
      </c>
      <c r="N8173">
        <v>11</v>
      </c>
      <c r="O8173" t="s">
        <v>167</v>
      </c>
      <c r="P8173" s="1">
        <v>45525</v>
      </c>
      <c r="Q8173" s="1">
        <v>45578</v>
      </c>
      <c r="R8173">
        <v>1289</v>
      </c>
      <c r="S8173" s="4">
        <v>5</v>
      </c>
      <c r="T8173" t="s">
        <v>103</v>
      </c>
    </row>
    <row r="8174" spans="1:20" x14ac:dyDescent="0.35">
      <c r="A8174" t="s">
        <v>16028</v>
      </c>
      <c r="B8174" s="5" t="s">
        <v>174</v>
      </c>
      <c r="C8174" s="6">
        <v>74369</v>
      </c>
      <c r="D8174" t="s">
        <v>74</v>
      </c>
      <c r="E8174">
        <v>92961</v>
      </c>
      <c r="F8174" s="5" t="s">
        <v>50</v>
      </c>
      <c r="G8174" s="5" t="s">
        <v>59</v>
      </c>
      <c r="H8174" s="5" t="s">
        <v>75</v>
      </c>
      <c r="I8174" t="s">
        <v>44</v>
      </c>
      <c r="J8174" t="s">
        <v>75</v>
      </c>
      <c r="K8174">
        <v>100</v>
      </c>
      <c r="L8174" s="5" t="s">
        <v>16029</v>
      </c>
      <c r="M8174" s="5" t="s">
        <v>28</v>
      </c>
      <c r="N8174">
        <v>3</v>
      </c>
      <c r="O8174" t="s">
        <v>141</v>
      </c>
      <c r="P8174" s="1">
        <v>45606</v>
      </c>
      <c r="Q8174" s="1">
        <v>45623</v>
      </c>
      <c r="R8174">
        <v>1659</v>
      </c>
      <c r="S8174" s="4">
        <v>7.9</v>
      </c>
      <c r="T8174" t="s">
        <v>277</v>
      </c>
    </row>
    <row r="8175" spans="1:20" x14ac:dyDescent="0.35">
      <c r="A8175" t="s">
        <v>16030</v>
      </c>
      <c r="B8175" s="5" t="s">
        <v>49</v>
      </c>
      <c r="C8175" s="6">
        <v>75798</v>
      </c>
      <c r="D8175" t="s">
        <v>22</v>
      </c>
      <c r="E8175">
        <v>75798</v>
      </c>
      <c r="F8175" s="5" t="s">
        <v>58</v>
      </c>
      <c r="G8175" s="5" t="s">
        <v>51</v>
      </c>
      <c r="H8175" s="5" t="s">
        <v>68</v>
      </c>
      <c r="I8175" t="s">
        <v>26</v>
      </c>
      <c r="J8175" t="s">
        <v>68</v>
      </c>
      <c r="K8175">
        <v>0</v>
      </c>
      <c r="L8175" s="5" t="s">
        <v>16031</v>
      </c>
      <c r="M8175" s="5" t="s">
        <v>28</v>
      </c>
      <c r="N8175">
        <v>1</v>
      </c>
      <c r="O8175" t="s">
        <v>147</v>
      </c>
      <c r="P8175" s="1">
        <v>45410</v>
      </c>
      <c r="Q8175" s="1">
        <v>45437</v>
      </c>
      <c r="R8175">
        <v>1617</v>
      </c>
      <c r="S8175" s="4">
        <v>6.8</v>
      </c>
      <c r="T8175" t="s">
        <v>95</v>
      </c>
    </row>
    <row r="8176" spans="1:20" x14ac:dyDescent="0.35">
      <c r="A8176" t="s">
        <v>16032</v>
      </c>
      <c r="B8176" s="5" t="s">
        <v>179</v>
      </c>
      <c r="C8176" s="6">
        <v>186114</v>
      </c>
      <c r="D8176" t="s">
        <v>41</v>
      </c>
      <c r="E8176">
        <v>158197</v>
      </c>
      <c r="F8176" s="5" t="s">
        <v>23</v>
      </c>
      <c r="G8176" s="5" t="s">
        <v>51</v>
      </c>
      <c r="H8176" s="5" t="s">
        <v>151</v>
      </c>
      <c r="I8176" t="s">
        <v>35</v>
      </c>
      <c r="J8176" t="s">
        <v>151</v>
      </c>
      <c r="K8176">
        <v>100</v>
      </c>
      <c r="L8176" s="5" t="s">
        <v>16033</v>
      </c>
      <c r="M8176" s="5" t="s">
        <v>28</v>
      </c>
      <c r="N8176">
        <v>19</v>
      </c>
      <c r="O8176" t="s">
        <v>85</v>
      </c>
      <c r="P8176" s="1">
        <v>45641</v>
      </c>
      <c r="Q8176" s="1">
        <v>45707</v>
      </c>
      <c r="R8176">
        <v>762</v>
      </c>
      <c r="S8176" s="4">
        <v>9.1999999999999993</v>
      </c>
      <c r="T8176" t="s">
        <v>55</v>
      </c>
    </row>
    <row r="8177" spans="1:20" x14ac:dyDescent="0.35">
      <c r="A8177" t="s">
        <v>16034</v>
      </c>
      <c r="B8177" s="5" t="s">
        <v>28799</v>
      </c>
      <c r="C8177" s="6">
        <v>95648</v>
      </c>
      <c r="D8177" t="s">
        <v>22</v>
      </c>
      <c r="E8177">
        <v>95648</v>
      </c>
      <c r="F8177" s="5" t="s">
        <v>50</v>
      </c>
      <c r="G8177" s="5" t="s">
        <v>42</v>
      </c>
      <c r="H8177" s="5" t="s">
        <v>129</v>
      </c>
      <c r="I8177" t="s">
        <v>26</v>
      </c>
      <c r="J8177" t="s">
        <v>151</v>
      </c>
      <c r="K8177">
        <v>50</v>
      </c>
      <c r="L8177" s="5" t="s">
        <v>16035</v>
      </c>
      <c r="M8177" s="5" t="s">
        <v>37</v>
      </c>
      <c r="N8177">
        <v>4</v>
      </c>
      <c r="O8177" t="s">
        <v>135</v>
      </c>
      <c r="P8177" s="1">
        <v>45569</v>
      </c>
      <c r="Q8177" s="1">
        <v>45625</v>
      </c>
      <c r="R8177">
        <v>1137</v>
      </c>
      <c r="S8177" s="4">
        <v>6.4</v>
      </c>
      <c r="T8177" t="s">
        <v>277</v>
      </c>
    </row>
    <row r="8178" spans="1:20" x14ac:dyDescent="0.35">
      <c r="A8178" t="s">
        <v>16036</v>
      </c>
      <c r="B8178" s="5" t="s">
        <v>28802</v>
      </c>
      <c r="C8178" s="6">
        <v>359202</v>
      </c>
      <c r="D8178" t="s">
        <v>120</v>
      </c>
      <c r="E8178">
        <v>323282</v>
      </c>
      <c r="F8178" s="5" t="s">
        <v>23</v>
      </c>
      <c r="G8178" s="5" t="s">
        <v>42</v>
      </c>
      <c r="H8178" s="5" t="s">
        <v>121</v>
      </c>
      <c r="I8178" t="s">
        <v>26</v>
      </c>
      <c r="J8178" t="s">
        <v>121</v>
      </c>
      <c r="K8178">
        <v>0</v>
      </c>
      <c r="L8178" s="5" t="s">
        <v>16037</v>
      </c>
      <c r="M8178" s="5" t="s">
        <v>28</v>
      </c>
      <c r="N8178">
        <v>13</v>
      </c>
      <c r="O8178" t="s">
        <v>62</v>
      </c>
      <c r="P8178" s="1">
        <v>45683</v>
      </c>
      <c r="Q8178" s="1">
        <v>45745</v>
      </c>
      <c r="R8178">
        <v>1430</v>
      </c>
      <c r="S8178" s="4">
        <v>7.7</v>
      </c>
      <c r="T8178" t="s">
        <v>89</v>
      </c>
    </row>
    <row r="8179" spans="1:20" x14ac:dyDescent="0.35">
      <c r="A8179" t="s">
        <v>16038</v>
      </c>
      <c r="B8179" s="5" t="s">
        <v>32</v>
      </c>
      <c r="C8179" s="6">
        <v>76073</v>
      </c>
      <c r="D8179" t="s">
        <v>92</v>
      </c>
      <c r="E8179">
        <v>57055</v>
      </c>
      <c r="F8179" s="5" t="s">
        <v>50</v>
      </c>
      <c r="G8179" s="5" t="s">
        <v>51</v>
      </c>
      <c r="H8179" s="5" t="s">
        <v>93</v>
      </c>
      <c r="I8179" t="s">
        <v>44</v>
      </c>
      <c r="J8179" t="s">
        <v>93</v>
      </c>
      <c r="K8179">
        <v>50</v>
      </c>
      <c r="L8179" s="5" t="s">
        <v>16039</v>
      </c>
      <c r="M8179" s="5" t="s">
        <v>70</v>
      </c>
      <c r="N8179">
        <v>2</v>
      </c>
      <c r="O8179" t="s">
        <v>71</v>
      </c>
      <c r="P8179" s="1">
        <v>45552</v>
      </c>
      <c r="Q8179" s="1">
        <v>45607</v>
      </c>
      <c r="R8179">
        <v>1703</v>
      </c>
      <c r="S8179" s="4">
        <v>7.3</v>
      </c>
      <c r="T8179" t="s">
        <v>63</v>
      </c>
    </row>
    <row r="8180" spans="1:20" x14ac:dyDescent="0.35">
      <c r="A8180" t="s">
        <v>16040</v>
      </c>
      <c r="B8180" s="5" t="s">
        <v>217</v>
      </c>
      <c r="C8180" s="6">
        <v>49705</v>
      </c>
      <c r="D8180" t="s">
        <v>22</v>
      </c>
      <c r="E8180">
        <v>49705</v>
      </c>
      <c r="F8180" s="5" t="s">
        <v>58</v>
      </c>
      <c r="G8180" s="5" t="s">
        <v>59</v>
      </c>
      <c r="H8180" s="5" t="s">
        <v>52</v>
      </c>
      <c r="I8180" t="s">
        <v>26</v>
      </c>
      <c r="J8180" t="s">
        <v>410</v>
      </c>
      <c r="K8180">
        <v>50</v>
      </c>
      <c r="L8180" s="5" t="s">
        <v>16041</v>
      </c>
      <c r="M8180" s="5" t="s">
        <v>37</v>
      </c>
      <c r="N8180">
        <v>0</v>
      </c>
      <c r="O8180" t="s">
        <v>107</v>
      </c>
      <c r="P8180" s="1">
        <v>45498</v>
      </c>
      <c r="Q8180" s="1">
        <v>45534</v>
      </c>
      <c r="R8180">
        <v>1697</v>
      </c>
      <c r="S8180" s="4">
        <v>5.0999999999999996</v>
      </c>
      <c r="T8180" t="s">
        <v>89</v>
      </c>
    </row>
    <row r="8181" spans="1:20" x14ac:dyDescent="0.35">
      <c r="A8181" t="s">
        <v>16042</v>
      </c>
      <c r="B8181" s="5" t="s">
        <v>73</v>
      </c>
      <c r="C8181" s="6">
        <v>98961</v>
      </c>
      <c r="D8181" t="s">
        <v>41</v>
      </c>
      <c r="E8181">
        <v>84117</v>
      </c>
      <c r="F8181" s="5" t="s">
        <v>50</v>
      </c>
      <c r="G8181" s="5" t="s">
        <v>51</v>
      </c>
      <c r="H8181" s="5" t="s">
        <v>126</v>
      </c>
      <c r="I8181" t="s">
        <v>44</v>
      </c>
      <c r="J8181" t="s">
        <v>129</v>
      </c>
      <c r="K8181">
        <v>100</v>
      </c>
      <c r="L8181" s="5" t="s">
        <v>16043</v>
      </c>
      <c r="M8181" s="5" t="s">
        <v>70</v>
      </c>
      <c r="N8181">
        <v>4</v>
      </c>
      <c r="O8181" t="s">
        <v>71</v>
      </c>
      <c r="P8181" s="1">
        <v>45673</v>
      </c>
      <c r="Q8181" s="1">
        <v>45706</v>
      </c>
      <c r="R8181">
        <v>1231</v>
      </c>
      <c r="S8181" s="4">
        <v>6.1</v>
      </c>
      <c r="T8181" t="s">
        <v>38</v>
      </c>
    </row>
    <row r="8182" spans="1:20" x14ac:dyDescent="0.35">
      <c r="A8182" t="s">
        <v>16044</v>
      </c>
      <c r="B8182" s="5" t="s">
        <v>21</v>
      </c>
      <c r="C8182" s="6">
        <v>73832</v>
      </c>
      <c r="D8182" t="s">
        <v>22</v>
      </c>
      <c r="E8182">
        <v>73832</v>
      </c>
      <c r="F8182" s="5" t="s">
        <v>58</v>
      </c>
      <c r="G8182" s="5" t="s">
        <v>51</v>
      </c>
      <c r="H8182" s="5" t="s">
        <v>101</v>
      </c>
      <c r="I8182" t="s">
        <v>26</v>
      </c>
      <c r="J8182" t="s">
        <v>101</v>
      </c>
      <c r="K8182">
        <v>0</v>
      </c>
      <c r="L8182" s="5" t="s">
        <v>16045</v>
      </c>
      <c r="M8182" s="5" t="s">
        <v>54</v>
      </c>
      <c r="N8182">
        <v>0</v>
      </c>
      <c r="O8182" t="s">
        <v>112</v>
      </c>
      <c r="P8182" s="1">
        <v>45775</v>
      </c>
      <c r="Q8182" s="1">
        <v>45828</v>
      </c>
      <c r="R8182">
        <v>1551</v>
      </c>
      <c r="S8182" s="4">
        <v>5.2</v>
      </c>
      <c r="T8182" t="s">
        <v>38</v>
      </c>
    </row>
    <row r="8183" spans="1:20" x14ac:dyDescent="0.35">
      <c r="A8183" t="s">
        <v>16046</v>
      </c>
      <c r="B8183" s="5" t="s">
        <v>217</v>
      </c>
      <c r="C8183" s="6">
        <v>209012</v>
      </c>
      <c r="D8183" t="s">
        <v>22</v>
      </c>
      <c r="E8183">
        <v>209012</v>
      </c>
      <c r="F8183" s="5" t="s">
        <v>23</v>
      </c>
      <c r="G8183" s="5" t="s">
        <v>51</v>
      </c>
      <c r="H8183" s="5" t="s">
        <v>25</v>
      </c>
      <c r="I8183" t="s">
        <v>26</v>
      </c>
      <c r="J8183" t="s">
        <v>25</v>
      </c>
      <c r="K8183">
        <v>0</v>
      </c>
      <c r="L8183" s="5" t="s">
        <v>16047</v>
      </c>
      <c r="M8183" s="5" t="s">
        <v>37</v>
      </c>
      <c r="N8183">
        <v>16</v>
      </c>
      <c r="O8183" t="s">
        <v>88</v>
      </c>
      <c r="P8183" s="1">
        <v>45569</v>
      </c>
      <c r="Q8183" s="1">
        <v>45622</v>
      </c>
      <c r="R8183">
        <v>2115</v>
      </c>
      <c r="S8183" s="4">
        <v>7.8</v>
      </c>
      <c r="T8183" t="s">
        <v>89</v>
      </c>
    </row>
    <row r="8184" spans="1:20" x14ac:dyDescent="0.35">
      <c r="A8184" t="s">
        <v>16048</v>
      </c>
      <c r="B8184" s="5" t="s">
        <v>28802</v>
      </c>
      <c r="C8184" s="6">
        <v>114933</v>
      </c>
      <c r="D8184" t="s">
        <v>33</v>
      </c>
      <c r="E8184">
        <v>12642630</v>
      </c>
      <c r="F8184" s="5" t="s">
        <v>50</v>
      </c>
      <c r="G8184" s="5" t="s">
        <v>42</v>
      </c>
      <c r="H8184" s="5" t="s">
        <v>34</v>
      </c>
      <c r="I8184" t="s">
        <v>26</v>
      </c>
      <c r="J8184" t="s">
        <v>467</v>
      </c>
      <c r="K8184">
        <v>0</v>
      </c>
      <c r="L8184" s="5" t="s">
        <v>14788</v>
      </c>
      <c r="M8184" s="5" t="s">
        <v>28</v>
      </c>
      <c r="N8184">
        <v>3</v>
      </c>
      <c r="O8184" t="s">
        <v>46</v>
      </c>
      <c r="P8184" s="1">
        <v>45369</v>
      </c>
      <c r="Q8184" s="1">
        <v>45441</v>
      </c>
      <c r="R8184">
        <v>608</v>
      </c>
      <c r="S8184" s="4">
        <v>6.3</v>
      </c>
      <c r="T8184" t="s">
        <v>277</v>
      </c>
    </row>
    <row r="8185" spans="1:20" x14ac:dyDescent="0.35">
      <c r="A8185" t="s">
        <v>16049</v>
      </c>
      <c r="B8185" s="5" t="s">
        <v>174</v>
      </c>
      <c r="C8185" s="6">
        <v>127420</v>
      </c>
      <c r="D8185" t="s">
        <v>120</v>
      </c>
      <c r="E8185">
        <v>114678</v>
      </c>
      <c r="F8185" s="5" t="s">
        <v>50</v>
      </c>
      <c r="G8185" s="5" t="s">
        <v>51</v>
      </c>
      <c r="H8185" s="5" t="s">
        <v>121</v>
      </c>
      <c r="I8185" t="s">
        <v>26</v>
      </c>
      <c r="J8185" t="s">
        <v>121</v>
      </c>
      <c r="K8185">
        <v>0</v>
      </c>
      <c r="L8185" s="5" t="s">
        <v>4400</v>
      </c>
      <c r="M8185" s="5" t="s">
        <v>54</v>
      </c>
      <c r="N8185">
        <v>3</v>
      </c>
      <c r="O8185" t="s">
        <v>85</v>
      </c>
      <c r="P8185" s="1">
        <v>45412</v>
      </c>
      <c r="Q8185" s="1">
        <v>45439</v>
      </c>
      <c r="R8185">
        <v>987</v>
      </c>
      <c r="S8185" s="4">
        <v>9.6999999999999993</v>
      </c>
      <c r="T8185" t="s">
        <v>210</v>
      </c>
    </row>
    <row r="8186" spans="1:20" x14ac:dyDescent="0.35">
      <c r="A8186" t="s">
        <v>16050</v>
      </c>
      <c r="B8186" s="5" t="s">
        <v>91</v>
      </c>
      <c r="C8186" s="6">
        <v>144510</v>
      </c>
      <c r="D8186" t="s">
        <v>41</v>
      </c>
      <c r="E8186">
        <v>122834</v>
      </c>
      <c r="F8186" s="5" t="s">
        <v>66</v>
      </c>
      <c r="G8186" s="5" t="s">
        <v>24</v>
      </c>
      <c r="H8186" s="5" t="s">
        <v>60</v>
      </c>
      <c r="I8186" t="s">
        <v>35</v>
      </c>
      <c r="J8186" t="s">
        <v>60</v>
      </c>
      <c r="K8186">
        <v>50</v>
      </c>
      <c r="L8186" s="5" t="s">
        <v>16051</v>
      </c>
      <c r="M8186" s="5" t="s">
        <v>70</v>
      </c>
      <c r="N8186">
        <v>5</v>
      </c>
      <c r="O8186" t="s">
        <v>167</v>
      </c>
      <c r="P8186" s="1">
        <v>45693</v>
      </c>
      <c r="Q8186" s="1">
        <v>45712</v>
      </c>
      <c r="R8186">
        <v>2346</v>
      </c>
      <c r="S8186" s="4">
        <v>8.4</v>
      </c>
      <c r="T8186" t="s">
        <v>277</v>
      </c>
    </row>
    <row r="8187" spans="1:20" x14ac:dyDescent="0.35">
      <c r="A8187" t="s">
        <v>16052</v>
      </c>
      <c r="B8187" s="5" t="s">
        <v>179</v>
      </c>
      <c r="C8187" s="6">
        <v>99445</v>
      </c>
      <c r="D8187" t="s">
        <v>81</v>
      </c>
      <c r="E8187">
        <v>134251</v>
      </c>
      <c r="F8187" s="5" t="s">
        <v>66</v>
      </c>
      <c r="G8187" s="5" t="s">
        <v>59</v>
      </c>
      <c r="H8187" s="5" t="s">
        <v>82</v>
      </c>
      <c r="I8187" t="s">
        <v>44</v>
      </c>
      <c r="J8187" t="s">
        <v>82</v>
      </c>
      <c r="K8187">
        <v>50</v>
      </c>
      <c r="L8187" s="5" t="s">
        <v>16053</v>
      </c>
      <c r="M8187" s="5" t="s">
        <v>54</v>
      </c>
      <c r="N8187">
        <v>9</v>
      </c>
      <c r="O8187" t="s">
        <v>85</v>
      </c>
      <c r="P8187" s="1">
        <v>45534</v>
      </c>
      <c r="Q8187" s="1">
        <v>45556</v>
      </c>
      <c r="R8187">
        <v>1691</v>
      </c>
      <c r="S8187" s="4">
        <v>8.9</v>
      </c>
      <c r="T8187" t="s">
        <v>108</v>
      </c>
    </row>
    <row r="8188" spans="1:20" x14ac:dyDescent="0.35">
      <c r="A8188" t="s">
        <v>16054</v>
      </c>
      <c r="B8188" s="5" t="s">
        <v>28802</v>
      </c>
      <c r="C8188" s="6">
        <v>101862</v>
      </c>
      <c r="D8188" t="s">
        <v>41</v>
      </c>
      <c r="E8188">
        <v>86583</v>
      </c>
      <c r="F8188" s="5" t="s">
        <v>50</v>
      </c>
      <c r="G8188" s="5" t="s">
        <v>59</v>
      </c>
      <c r="H8188" s="5" t="s">
        <v>126</v>
      </c>
      <c r="I8188" t="s">
        <v>35</v>
      </c>
      <c r="J8188" t="s">
        <v>126</v>
      </c>
      <c r="K8188">
        <v>50</v>
      </c>
      <c r="L8188" s="5" t="s">
        <v>16055</v>
      </c>
      <c r="M8188" s="5" t="s">
        <v>37</v>
      </c>
      <c r="N8188">
        <v>4</v>
      </c>
      <c r="O8188" t="s">
        <v>46</v>
      </c>
      <c r="P8188" s="1">
        <v>45539</v>
      </c>
      <c r="Q8188" s="1">
        <v>45569</v>
      </c>
      <c r="R8188">
        <v>2009</v>
      </c>
      <c r="S8188" s="4">
        <v>7.1</v>
      </c>
      <c r="T8188" t="s">
        <v>153</v>
      </c>
    </row>
    <row r="8189" spans="1:20" x14ac:dyDescent="0.35">
      <c r="A8189" t="s">
        <v>16056</v>
      </c>
      <c r="B8189" s="5" t="s">
        <v>49</v>
      </c>
      <c r="C8189" s="6">
        <v>54758</v>
      </c>
      <c r="D8189" t="s">
        <v>22</v>
      </c>
      <c r="E8189">
        <v>54758</v>
      </c>
      <c r="F8189" s="5" t="s">
        <v>58</v>
      </c>
      <c r="G8189" s="5" t="s">
        <v>42</v>
      </c>
      <c r="H8189" s="5" t="s">
        <v>191</v>
      </c>
      <c r="I8189" t="s">
        <v>44</v>
      </c>
      <c r="J8189" t="s">
        <v>247</v>
      </c>
      <c r="K8189">
        <v>0</v>
      </c>
      <c r="L8189" s="5" t="s">
        <v>16057</v>
      </c>
      <c r="M8189" s="5" t="s">
        <v>37</v>
      </c>
      <c r="N8189">
        <v>0</v>
      </c>
      <c r="O8189" t="s">
        <v>29</v>
      </c>
      <c r="P8189" s="1">
        <v>45634</v>
      </c>
      <c r="Q8189" s="1">
        <v>45706</v>
      </c>
      <c r="R8189">
        <v>1157</v>
      </c>
      <c r="S8189" s="4">
        <v>8.1999999999999993</v>
      </c>
      <c r="T8189" t="s">
        <v>136</v>
      </c>
    </row>
    <row r="8190" spans="1:20" x14ac:dyDescent="0.35">
      <c r="A8190" t="s">
        <v>16058</v>
      </c>
      <c r="B8190" s="5" t="s">
        <v>57</v>
      </c>
      <c r="C8190" s="6">
        <v>93957</v>
      </c>
      <c r="D8190" t="s">
        <v>41</v>
      </c>
      <c r="E8190">
        <v>79863</v>
      </c>
      <c r="F8190" s="5" t="s">
        <v>50</v>
      </c>
      <c r="G8190" s="5" t="s">
        <v>24</v>
      </c>
      <c r="H8190" s="5" t="s">
        <v>126</v>
      </c>
      <c r="I8190" t="s">
        <v>44</v>
      </c>
      <c r="J8190" t="s">
        <v>940</v>
      </c>
      <c r="K8190">
        <v>50</v>
      </c>
      <c r="L8190" s="5" t="s">
        <v>16059</v>
      </c>
      <c r="M8190" s="5" t="s">
        <v>54</v>
      </c>
      <c r="N8190">
        <v>4</v>
      </c>
      <c r="O8190" t="s">
        <v>135</v>
      </c>
      <c r="P8190" s="1">
        <v>45599</v>
      </c>
      <c r="Q8190" s="1">
        <v>45660</v>
      </c>
      <c r="R8190">
        <v>569</v>
      </c>
      <c r="S8190" s="4">
        <v>6.7</v>
      </c>
      <c r="T8190" t="s">
        <v>47</v>
      </c>
    </row>
    <row r="8191" spans="1:20" x14ac:dyDescent="0.35">
      <c r="A8191" t="s">
        <v>16060</v>
      </c>
      <c r="B8191" s="5" t="s">
        <v>28800</v>
      </c>
      <c r="C8191" s="6">
        <v>184257</v>
      </c>
      <c r="D8191" t="s">
        <v>41</v>
      </c>
      <c r="E8191">
        <v>156618</v>
      </c>
      <c r="F8191" s="5" t="s">
        <v>23</v>
      </c>
      <c r="G8191" s="5" t="s">
        <v>24</v>
      </c>
      <c r="H8191" s="5" t="s">
        <v>151</v>
      </c>
      <c r="I8191" t="s">
        <v>35</v>
      </c>
      <c r="J8191" t="s">
        <v>151</v>
      </c>
      <c r="K8191">
        <v>0</v>
      </c>
      <c r="L8191" s="5" t="s">
        <v>16061</v>
      </c>
      <c r="M8191" s="5" t="s">
        <v>28</v>
      </c>
      <c r="N8191">
        <v>17</v>
      </c>
      <c r="O8191" t="s">
        <v>107</v>
      </c>
      <c r="P8191" s="1">
        <v>45696</v>
      </c>
      <c r="Q8191" s="1">
        <v>45764</v>
      </c>
      <c r="R8191">
        <v>1806</v>
      </c>
      <c r="S8191" s="4">
        <v>6.3</v>
      </c>
      <c r="T8191" t="s">
        <v>55</v>
      </c>
    </row>
    <row r="8192" spans="1:20" x14ac:dyDescent="0.35">
      <c r="A8192" t="s">
        <v>16062</v>
      </c>
      <c r="B8192" s="5" t="s">
        <v>32</v>
      </c>
      <c r="C8192" s="6">
        <v>65196</v>
      </c>
      <c r="D8192" t="s">
        <v>41</v>
      </c>
      <c r="E8192">
        <v>55417</v>
      </c>
      <c r="F8192" s="5" t="s">
        <v>50</v>
      </c>
      <c r="G8192" s="5" t="s">
        <v>24</v>
      </c>
      <c r="H8192" s="5" t="s">
        <v>60</v>
      </c>
      <c r="I8192" t="s">
        <v>44</v>
      </c>
      <c r="J8192" t="s">
        <v>60</v>
      </c>
      <c r="K8192">
        <v>50</v>
      </c>
      <c r="L8192" s="5" t="s">
        <v>16063</v>
      </c>
      <c r="M8192" s="5" t="s">
        <v>54</v>
      </c>
      <c r="N8192">
        <v>2</v>
      </c>
      <c r="O8192" t="s">
        <v>88</v>
      </c>
      <c r="P8192" s="1">
        <v>45551</v>
      </c>
      <c r="Q8192" s="1">
        <v>45585</v>
      </c>
      <c r="R8192">
        <v>909</v>
      </c>
      <c r="S8192" s="4">
        <v>8.6</v>
      </c>
      <c r="T8192" t="s">
        <v>153</v>
      </c>
    </row>
    <row r="8193" spans="1:20" x14ac:dyDescent="0.35">
      <c r="A8193" t="s">
        <v>16064</v>
      </c>
      <c r="B8193" s="5" t="s">
        <v>174</v>
      </c>
      <c r="C8193" s="6">
        <v>121164</v>
      </c>
      <c r="D8193" t="s">
        <v>22</v>
      </c>
      <c r="E8193">
        <v>121164</v>
      </c>
      <c r="F8193" s="5" t="s">
        <v>23</v>
      </c>
      <c r="G8193" s="5" t="s">
        <v>51</v>
      </c>
      <c r="H8193" s="5" t="s">
        <v>165</v>
      </c>
      <c r="I8193" t="s">
        <v>44</v>
      </c>
      <c r="J8193" t="s">
        <v>165</v>
      </c>
      <c r="K8193">
        <v>50</v>
      </c>
      <c r="L8193" s="5" t="s">
        <v>16065</v>
      </c>
      <c r="M8193" s="5" t="s">
        <v>37</v>
      </c>
      <c r="N8193">
        <v>12</v>
      </c>
      <c r="O8193" t="s">
        <v>131</v>
      </c>
      <c r="P8193" s="1">
        <v>45421</v>
      </c>
      <c r="Q8193" s="1">
        <v>45454</v>
      </c>
      <c r="R8193">
        <v>1313</v>
      </c>
      <c r="S8193" s="4">
        <v>5.9</v>
      </c>
      <c r="T8193" t="s">
        <v>103</v>
      </c>
    </row>
    <row r="8194" spans="1:20" x14ac:dyDescent="0.35">
      <c r="A8194" t="s">
        <v>16066</v>
      </c>
      <c r="B8194" s="5" t="s">
        <v>91</v>
      </c>
      <c r="C8194" s="6">
        <v>93873</v>
      </c>
      <c r="D8194" t="s">
        <v>81</v>
      </c>
      <c r="E8194">
        <v>126729</v>
      </c>
      <c r="F8194" s="5" t="s">
        <v>66</v>
      </c>
      <c r="G8194" s="5" t="s">
        <v>24</v>
      </c>
      <c r="H8194" s="5" t="s">
        <v>82</v>
      </c>
      <c r="I8194" t="s">
        <v>44</v>
      </c>
      <c r="J8194" t="s">
        <v>82</v>
      </c>
      <c r="K8194">
        <v>50</v>
      </c>
      <c r="L8194" s="5" t="s">
        <v>16067</v>
      </c>
      <c r="M8194" s="5" t="s">
        <v>37</v>
      </c>
      <c r="N8194">
        <v>7</v>
      </c>
      <c r="O8194" t="s">
        <v>167</v>
      </c>
      <c r="P8194" s="1">
        <v>45447</v>
      </c>
      <c r="Q8194" s="1">
        <v>45470</v>
      </c>
      <c r="R8194">
        <v>1816</v>
      </c>
      <c r="S8194" s="4">
        <v>9.1999999999999993</v>
      </c>
      <c r="T8194" t="s">
        <v>277</v>
      </c>
    </row>
    <row r="8195" spans="1:20" x14ac:dyDescent="0.35">
      <c r="A8195" t="s">
        <v>16068</v>
      </c>
      <c r="B8195" s="5" t="s">
        <v>49</v>
      </c>
      <c r="C8195" s="6">
        <v>148307</v>
      </c>
      <c r="D8195" t="s">
        <v>22</v>
      </c>
      <c r="E8195">
        <v>148307</v>
      </c>
      <c r="F8195" s="5" t="s">
        <v>50</v>
      </c>
      <c r="G8195" s="5" t="s">
        <v>51</v>
      </c>
      <c r="H8195" s="5" t="s">
        <v>97</v>
      </c>
      <c r="I8195" t="s">
        <v>35</v>
      </c>
      <c r="J8195" t="s">
        <v>97</v>
      </c>
      <c r="K8195">
        <v>50</v>
      </c>
      <c r="L8195" s="5" t="s">
        <v>16069</v>
      </c>
      <c r="M8195" s="5" t="s">
        <v>54</v>
      </c>
      <c r="N8195">
        <v>3</v>
      </c>
      <c r="O8195" t="s">
        <v>112</v>
      </c>
      <c r="P8195" s="1">
        <v>45573</v>
      </c>
      <c r="Q8195" s="1">
        <v>45605</v>
      </c>
      <c r="R8195">
        <v>2328</v>
      </c>
      <c r="S8195" s="4">
        <v>6.2</v>
      </c>
      <c r="T8195" t="s">
        <v>79</v>
      </c>
    </row>
    <row r="8196" spans="1:20" x14ac:dyDescent="0.35">
      <c r="A8196" t="s">
        <v>16070</v>
      </c>
      <c r="B8196" s="5" t="s">
        <v>162</v>
      </c>
      <c r="C8196" s="6">
        <v>145377</v>
      </c>
      <c r="D8196" t="s">
        <v>92</v>
      </c>
      <c r="E8196">
        <v>109033</v>
      </c>
      <c r="F8196" s="5" t="s">
        <v>23</v>
      </c>
      <c r="G8196" s="5" t="s">
        <v>24</v>
      </c>
      <c r="H8196" s="5" t="s">
        <v>93</v>
      </c>
      <c r="I8196" t="s">
        <v>44</v>
      </c>
      <c r="J8196" t="s">
        <v>93</v>
      </c>
      <c r="K8196">
        <v>100</v>
      </c>
      <c r="L8196" s="5" t="s">
        <v>16071</v>
      </c>
      <c r="M8196" s="5" t="s">
        <v>54</v>
      </c>
      <c r="N8196">
        <v>10</v>
      </c>
      <c r="O8196" t="s">
        <v>71</v>
      </c>
      <c r="P8196" s="1">
        <v>45359</v>
      </c>
      <c r="Q8196" s="1">
        <v>45426</v>
      </c>
      <c r="R8196">
        <v>1526</v>
      </c>
      <c r="S8196" s="4">
        <v>9.6</v>
      </c>
      <c r="T8196" t="s">
        <v>89</v>
      </c>
    </row>
    <row r="8197" spans="1:20" x14ac:dyDescent="0.35">
      <c r="A8197" t="s">
        <v>16072</v>
      </c>
      <c r="B8197" s="5" t="s">
        <v>179</v>
      </c>
      <c r="C8197" s="6">
        <v>42525</v>
      </c>
      <c r="D8197" t="s">
        <v>22</v>
      </c>
      <c r="E8197">
        <v>42525</v>
      </c>
      <c r="F8197" s="5" t="s">
        <v>58</v>
      </c>
      <c r="G8197" s="5" t="s">
        <v>24</v>
      </c>
      <c r="H8197" s="5" t="s">
        <v>165</v>
      </c>
      <c r="I8197" t="s">
        <v>26</v>
      </c>
      <c r="J8197" t="s">
        <v>313</v>
      </c>
      <c r="K8197">
        <v>50</v>
      </c>
      <c r="L8197" s="5" t="s">
        <v>16073</v>
      </c>
      <c r="M8197" s="5" t="s">
        <v>28</v>
      </c>
      <c r="N8197">
        <v>1</v>
      </c>
      <c r="O8197" t="s">
        <v>62</v>
      </c>
      <c r="P8197" s="1">
        <v>45591</v>
      </c>
      <c r="Q8197" s="1">
        <v>45621</v>
      </c>
      <c r="R8197">
        <v>862</v>
      </c>
      <c r="S8197" s="4">
        <v>9.3000000000000007</v>
      </c>
      <c r="T8197" t="s">
        <v>55</v>
      </c>
    </row>
    <row r="8198" spans="1:20" x14ac:dyDescent="0.35">
      <c r="A8198" t="s">
        <v>16074</v>
      </c>
      <c r="B8198" s="5" t="s">
        <v>28801</v>
      </c>
      <c r="C8198" s="6">
        <v>282434</v>
      </c>
      <c r="D8198" t="s">
        <v>22</v>
      </c>
      <c r="E8198">
        <v>282434</v>
      </c>
      <c r="F8198" s="5" t="s">
        <v>23</v>
      </c>
      <c r="G8198" s="5" t="s">
        <v>42</v>
      </c>
      <c r="H8198" s="5" t="s">
        <v>97</v>
      </c>
      <c r="I8198" t="s">
        <v>44</v>
      </c>
      <c r="J8198" t="s">
        <v>97</v>
      </c>
      <c r="K8198">
        <v>100</v>
      </c>
      <c r="L8198" s="5" t="s">
        <v>16075</v>
      </c>
      <c r="M8198" s="5" t="s">
        <v>54</v>
      </c>
      <c r="N8198">
        <v>18</v>
      </c>
      <c r="O8198" t="s">
        <v>107</v>
      </c>
      <c r="P8198" s="1">
        <v>45450</v>
      </c>
      <c r="Q8198" s="1">
        <v>45469</v>
      </c>
      <c r="R8198">
        <v>1490</v>
      </c>
      <c r="S8198" s="4">
        <v>8.1999999999999993</v>
      </c>
      <c r="T8198" t="s">
        <v>95</v>
      </c>
    </row>
    <row r="8199" spans="1:20" x14ac:dyDescent="0.35">
      <c r="A8199" t="s">
        <v>16076</v>
      </c>
      <c r="B8199" s="5" t="s">
        <v>28802</v>
      </c>
      <c r="C8199" s="6">
        <v>209133</v>
      </c>
      <c r="D8199" t="s">
        <v>22</v>
      </c>
      <c r="E8199">
        <v>209133</v>
      </c>
      <c r="F8199" s="5" t="s">
        <v>23</v>
      </c>
      <c r="G8199" s="5" t="s">
        <v>59</v>
      </c>
      <c r="H8199" s="5" t="s">
        <v>68</v>
      </c>
      <c r="I8199" t="s">
        <v>35</v>
      </c>
      <c r="J8199" t="s">
        <v>43</v>
      </c>
      <c r="K8199">
        <v>50</v>
      </c>
      <c r="L8199" s="5" t="s">
        <v>16077</v>
      </c>
      <c r="M8199" s="5" t="s">
        <v>28</v>
      </c>
      <c r="N8199">
        <v>15</v>
      </c>
      <c r="O8199" t="s">
        <v>135</v>
      </c>
      <c r="P8199" s="1">
        <v>45292</v>
      </c>
      <c r="Q8199" s="1">
        <v>45317</v>
      </c>
      <c r="R8199">
        <v>2279</v>
      </c>
      <c r="S8199" s="4">
        <v>8.1</v>
      </c>
      <c r="T8199" t="s">
        <v>55</v>
      </c>
    </row>
    <row r="8200" spans="1:20" x14ac:dyDescent="0.35">
      <c r="A8200" t="s">
        <v>16078</v>
      </c>
      <c r="B8200" s="5" t="s">
        <v>105</v>
      </c>
      <c r="C8200" s="6">
        <v>250333</v>
      </c>
      <c r="D8200" t="s">
        <v>92</v>
      </c>
      <c r="E8200">
        <v>187750</v>
      </c>
      <c r="F8200" s="5" t="s">
        <v>23</v>
      </c>
      <c r="G8200" s="5" t="s">
        <v>59</v>
      </c>
      <c r="H8200" s="5" t="s">
        <v>93</v>
      </c>
      <c r="I8200" t="s">
        <v>35</v>
      </c>
      <c r="J8200" t="s">
        <v>93</v>
      </c>
      <c r="K8200">
        <v>0</v>
      </c>
      <c r="L8200" s="5" t="s">
        <v>16079</v>
      </c>
      <c r="M8200" s="5" t="s">
        <v>37</v>
      </c>
      <c r="N8200">
        <v>18</v>
      </c>
      <c r="O8200" t="s">
        <v>112</v>
      </c>
      <c r="P8200" s="1">
        <v>45314</v>
      </c>
      <c r="Q8200" s="1">
        <v>45373</v>
      </c>
      <c r="R8200">
        <v>1827</v>
      </c>
      <c r="S8200" s="4">
        <v>8</v>
      </c>
      <c r="T8200" t="s">
        <v>118</v>
      </c>
    </row>
    <row r="8201" spans="1:20" x14ac:dyDescent="0.35">
      <c r="A8201" t="s">
        <v>16080</v>
      </c>
      <c r="B8201" s="5" t="s">
        <v>28802</v>
      </c>
      <c r="C8201" s="6">
        <v>174979</v>
      </c>
      <c r="D8201" t="s">
        <v>22</v>
      </c>
      <c r="E8201">
        <v>174979</v>
      </c>
      <c r="F8201" s="5" t="s">
        <v>23</v>
      </c>
      <c r="G8201" s="5" t="s">
        <v>51</v>
      </c>
      <c r="H8201" s="5" t="s">
        <v>68</v>
      </c>
      <c r="I8201" t="s">
        <v>44</v>
      </c>
      <c r="J8201" t="s">
        <v>410</v>
      </c>
      <c r="K8201">
        <v>100</v>
      </c>
      <c r="L8201" s="5" t="s">
        <v>16081</v>
      </c>
      <c r="M8201" s="5" t="s">
        <v>37</v>
      </c>
      <c r="N8201">
        <v>18</v>
      </c>
      <c r="O8201" t="s">
        <v>71</v>
      </c>
      <c r="P8201" s="1">
        <v>45367</v>
      </c>
      <c r="Q8201" s="1">
        <v>45381</v>
      </c>
      <c r="R8201">
        <v>2275</v>
      </c>
      <c r="S8201" s="4">
        <v>7.5</v>
      </c>
      <c r="T8201" t="s">
        <v>210</v>
      </c>
    </row>
    <row r="8202" spans="1:20" x14ac:dyDescent="0.35">
      <c r="A8202" t="s">
        <v>16082</v>
      </c>
      <c r="B8202" s="5" t="s">
        <v>21</v>
      </c>
      <c r="C8202" s="6">
        <v>101837</v>
      </c>
      <c r="D8202" t="s">
        <v>22</v>
      </c>
      <c r="E8202">
        <v>101837</v>
      </c>
      <c r="F8202" s="5" t="s">
        <v>66</v>
      </c>
      <c r="G8202" s="5" t="s">
        <v>42</v>
      </c>
      <c r="H8202" s="5" t="s">
        <v>25</v>
      </c>
      <c r="I8202" t="s">
        <v>44</v>
      </c>
      <c r="J8202" t="s">
        <v>25</v>
      </c>
      <c r="K8202">
        <v>100</v>
      </c>
      <c r="L8202" s="5" t="s">
        <v>16083</v>
      </c>
      <c r="M8202" s="5" t="s">
        <v>37</v>
      </c>
      <c r="N8202">
        <v>6</v>
      </c>
      <c r="O8202" t="s">
        <v>88</v>
      </c>
      <c r="P8202" s="1">
        <v>45568</v>
      </c>
      <c r="Q8202" s="1">
        <v>45585</v>
      </c>
      <c r="R8202">
        <v>600</v>
      </c>
      <c r="S8202" s="4">
        <v>6.6</v>
      </c>
      <c r="T8202" t="s">
        <v>47</v>
      </c>
    </row>
    <row r="8203" spans="1:20" x14ac:dyDescent="0.35">
      <c r="A8203" t="s">
        <v>16084</v>
      </c>
      <c r="B8203" s="5" t="s">
        <v>28800</v>
      </c>
      <c r="C8203" s="6">
        <v>109223</v>
      </c>
      <c r="D8203" t="s">
        <v>22</v>
      </c>
      <c r="E8203">
        <v>109223</v>
      </c>
      <c r="F8203" s="5" t="s">
        <v>66</v>
      </c>
      <c r="G8203" s="5" t="s">
        <v>59</v>
      </c>
      <c r="H8203" s="5" t="s">
        <v>52</v>
      </c>
      <c r="I8203" t="s">
        <v>26</v>
      </c>
      <c r="J8203" t="s">
        <v>313</v>
      </c>
      <c r="K8203">
        <v>100</v>
      </c>
      <c r="L8203" s="5" t="s">
        <v>16085</v>
      </c>
      <c r="M8203" s="5" t="s">
        <v>37</v>
      </c>
      <c r="N8203">
        <v>5</v>
      </c>
      <c r="O8203" t="s">
        <v>78</v>
      </c>
      <c r="P8203" s="1">
        <v>45501</v>
      </c>
      <c r="Q8203" s="1">
        <v>45520</v>
      </c>
      <c r="R8203">
        <v>1615</v>
      </c>
      <c r="S8203" s="4">
        <v>8.1999999999999993</v>
      </c>
      <c r="T8203" t="s">
        <v>243</v>
      </c>
    </row>
    <row r="8204" spans="1:20" x14ac:dyDescent="0.35">
      <c r="A8204" t="s">
        <v>16086</v>
      </c>
      <c r="B8204" s="5" t="s">
        <v>28800</v>
      </c>
      <c r="C8204" s="6">
        <v>160180</v>
      </c>
      <c r="D8204" t="s">
        <v>22</v>
      </c>
      <c r="E8204">
        <v>160180</v>
      </c>
      <c r="F8204" s="5" t="s">
        <v>66</v>
      </c>
      <c r="G8204" s="5" t="s">
        <v>42</v>
      </c>
      <c r="H8204" s="5" t="s">
        <v>68</v>
      </c>
      <c r="I8204" t="s">
        <v>44</v>
      </c>
      <c r="J8204" t="s">
        <v>68</v>
      </c>
      <c r="K8204">
        <v>50</v>
      </c>
      <c r="L8204" s="5" t="s">
        <v>16087</v>
      </c>
      <c r="M8204" s="5" t="s">
        <v>54</v>
      </c>
      <c r="N8204">
        <v>8</v>
      </c>
      <c r="O8204" t="s">
        <v>141</v>
      </c>
      <c r="P8204" s="1">
        <v>45602</v>
      </c>
      <c r="Q8204" s="1">
        <v>45664</v>
      </c>
      <c r="R8204">
        <v>1020</v>
      </c>
      <c r="S8204" s="4">
        <v>6.1</v>
      </c>
      <c r="T8204" t="s">
        <v>108</v>
      </c>
    </row>
    <row r="8205" spans="1:20" x14ac:dyDescent="0.35">
      <c r="A8205" t="s">
        <v>16088</v>
      </c>
      <c r="B8205" s="5" t="s">
        <v>105</v>
      </c>
      <c r="C8205" s="6">
        <v>52809</v>
      </c>
      <c r="D8205" t="s">
        <v>22</v>
      </c>
      <c r="E8205">
        <v>52809</v>
      </c>
      <c r="F8205" s="5" t="s">
        <v>58</v>
      </c>
      <c r="G8205" s="5" t="s">
        <v>24</v>
      </c>
      <c r="H8205" s="5" t="s">
        <v>165</v>
      </c>
      <c r="I8205" t="s">
        <v>35</v>
      </c>
      <c r="J8205" t="s">
        <v>165</v>
      </c>
      <c r="K8205">
        <v>0</v>
      </c>
      <c r="L8205" s="5" t="s">
        <v>16089</v>
      </c>
      <c r="M8205" s="5" t="s">
        <v>37</v>
      </c>
      <c r="N8205">
        <v>1</v>
      </c>
      <c r="O8205" t="s">
        <v>167</v>
      </c>
      <c r="P8205" s="1">
        <v>45416</v>
      </c>
      <c r="Q8205" s="1">
        <v>45442</v>
      </c>
      <c r="R8205">
        <v>1410</v>
      </c>
      <c r="S8205" s="4">
        <v>6.8</v>
      </c>
      <c r="T8205" t="s">
        <v>108</v>
      </c>
    </row>
    <row r="8206" spans="1:20" x14ac:dyDescent="0.35">
      <c r="A8206" t="s">
        <v>16090</v>
      </c>
      <c r="B8206" s="5" t="s">
        <v>49</v>
      </c>
      <c r="C8206" s="6">
        <v>218360</v>
      </c>
      <c r="D8206" t="s">
        <v>22</v>
      </c>
      <c r="E8206">
        <v>218360</v>
      </c>
      <c r="F8206" s="5" t="s">
        <v>23</v>
      </c>
      <c r="G8206" s="5" t="s">
        <v>59</v>
      </c>
      <c r="H8206" s="5" t="s">
        <v>68</v>
      </c>
      <c r="I8206" t="s">
        <v>26</v>
      </c>
      <c r="J8206" t="s">
        <v>68</v>
      </c>
      <c r="K8206">
        <v>0</v>
      </c>
      <c r="L8206" s="5" t="s">
        <v>16091</v>
      </c>
      <c r="M8206" s="5" t="s">
        <v>37</v>
      </c>
      <c r="N8206">
        <v>12</v>
      </c>
      <c r="O8206" t="s">
        <v>112</v>
      </c>
      <c r="P8206" s="1">
        <v>45753</v>
      </c>
      <c r="Q8206" s="1">
        <v>45773</v>
      </c>
      <c r="R8206">
        <v>2264</v>
      </c>
      <c r="S8206" s="4">
        <v>9.8000000000000007</v>
      </c>
      <c r="T8206" t="s">
        <v>277</v>
      </c>
    </row>
    <row r="8207" spans="1:20" x14ac:dyDescent="0.35">
      <c r="A8207" t="s">
        <v>16092</v>
      </c>
      <c r="B8207" s="5" t="s">
        <v>73</v>
      </c>
      <c r="C8207" s="6">
        <v>99844</v>
      </c>
      <c r="D8207" t="s">
        <v>41</v>
      </c>
      <c r="E8207">
        <v>84867</v>
      </c>
      <c r="F8207" s="5" t="s">
        <v>50</v>
      </c>
      <c r="G8207" s="5" t="s">
        <v>59</v>
      </c>
      <c r="H8207" s="5" t="s">
        <v>151</v>
      </c>
      <c r="I8207" t="s">
        <v>35</v>
      </c>
      <c r="J8207" t="s">
        <v>116</v>
      </c>
      <c r="K8207">
        <v>0</v>
      </c>
      <c r="L8207" s="5" t="s">
        <v>16093</v>
      </c>
      <c r="M8207" s="5" t="s">
        <v>37</v>
      </c>
      <c r="N8207">
        <v>2</v>
      </c>
      <c r="O8207" t="s">
        <v>167</v>
      </c>
      <c r="P8207" s="1">
        <v>45501</v>
      </c>
      <c r="Q8207" s="1">
        <v>45570</v>
      </c>
      <c r="R8207">
        <v>1801</v>
      </c>
      <c r="S8207" s="4">
        <v>8.3000000000000007</v>
      </c>
      <c r="T8207" t="s">
        <v>243</v>
      </c>
    </row>
    <row r="8208" spans="1:20" x14ac:dyDescent="0.35">
      <c r="A8208" t="s">
        <v>16094</v>
      </c>
      <c r="B8208" s="5" t="s">
        <v>28802</v>
      </c>
      <c r="C8208" s="6">
        <v>191537</v>
      </c>
      <c r="D8208" t="s">
        <v>65</v>
      </c>
      <c r="E8208">
        <v>248998</v>
      </c>
      <c r="F8208" s="5" t="s">
        <v>23</v>
      </c>
      <c r="G8208" s="5" t="s">
        <v>51</v>
      </c>
      <c r="H8208" s="5" t="s">
        <v>67</v>
      </c>
      <c r="I8208" t="s">
        <v>35</v>
      </c>
      <c r="J8208" t="s">
        <v>129</v>
      </c>
      <c r="K8208">
        <v>0</v>
      </c>
      <c r="L8208" s="5" t="s">
        <v>16095</v>
      </c>
      <c r="M8208" s="5" t="s">
        <v>28</v>
      </c>
      <c r="N8208">
        <v>12</v>
      </c>
      <c r="O8208" t="s">
        <v>62</v>
      </c>
      <c r="P8208" s="1">
        <v>45376</v>
      </c>
      <c r="Q8208" s="1">
        <v>45411</v>
      </c>
      <c r="R8208">
        <v>928</v>
      </c>
      <c r="S8208" s="4">
        <v>6.4</v>
      </c>
      <c r="T8208" t="s">
        <v>243</v>
      </c>
    </row>
    <row r="8209" spans="1:20" x14ac:dyDescent="0.35">
      <c r="A8209" t="s">
        <v>16096</v>
      </c>
      <c r="B8209" s="5" t="s">
        <v>28800</v>
      </c>
      <c r="C8209" s="6">
        <v>225775</v>
      </c>
      <c r="D8209" t="s">
        <v>22</v>
      </c>
      <c r="E8209">
        <v>225775</v>
      </c>
      <c r="F8209" s="5" t="s">
        <v>23</v>
      </c>
      <c r="G8209" s="5" t="s">
        <v>42</v>
      </c>
      <c r="H8209" s="5" t="s">
        <v>191</v>
      </c>
      <c r="I8209" t="s">
        <v>26</v>
      </c>
      <c r="J8209" t="s">
        <v>191</v>
      </c>
      <c r="K8209">
        <v>0</v>
      </c>
      <c r="L8209" s="5" t="s">
        <v>16097</v>
      </c>
      <c r="M8209" s="5" t="s">
        <v>37</v>
      </c>
      <c r="N8209">
        <v>14</v>
      </c>
      <c r="O8209" t="s">
        <v>62</v>
      </c>
      <c r="P8209" s="1">
        <v>45425</v>
      </c>
      <c r="Q8209" s="1">
        <v>45445</v>
      </c>
      <c r="R8209">
        <v>1054</v>
      </c>
      <c r="S8209" s="4">
        <v>5.5</v>
      </c>
      <c r="T8209" t="s">
        <v>79</v>
      </c>
    </row>
    <row r="8210" spans="1:20" x14ac:dyDescent="0.35">
      <c r="A8210" t="s">
        <v>16098</v>
      </c>
      <c r="B8210" s="5" t="s">
        <v>21</v>
      </c>
      <c r="C8210" s="6">
        <v>83618</v>
      </c>
      <c r="D8210" t="s">
        <v>22</v>
      </c>
      <c r="E8210">
        <v>83618</v>
      </c>
      <c r="F8210" s="5" t="s">
        <v>58</v>
      </c>
      <c r="G8210" s="5" t="s">
        <v>51</v>
      </c>
      <c r="H8210" s="5" t="s">
        <v>52</v>
      </c>
      <c r="I8210" t="s">
        <v>35</v>
      </c>
      <c r="J8210" t="s">
        <v>52</v>
      </c>
      <c r="K8210">
        <v>0</v>
      </c>
      <c r="L8210" s="5" t="s">
        <v>16099</v>
      </c>
      <c r="M8210" s="5" t="s">
        <v>70</v>
      </c>
      <c r="N8210">
        <v>0</v>
      </c>
      <c r="O8210" t="s">
        <v>46</v>
      </c>
      <c r="P8210" s="1">
        <v>45610</v>
      </c>
      <c r="Q8210" s="1">
        <v>45678</v>
      </c>
      <c r="R8210">
        <v>1114</v>
      </c>
      <c r="S8210" s="4">
        <v>8.9</v>
      </c>
      <c r="T8210" t="s">
        <v>136</v>
      </c>
    </row>
    <row r="8211" spans="1:20" x14ac:dyDescent="0.35">
      <c r="A8211" t="s">
        <v>16100</v>
      </c>
      <c r="B8211" s="5" t="s">
        <v>145</v>
      </c>
      <c r="C8211" s="6">
        <v>167785</v>
      </c>
      <c r="D8211" t="s">
        <v>41</v>
      </c>
      <c r="E8211">
        <v>142617</v>
      </c>
      <c r="F8211" s="5" t="s">
        <v>23</v>
      </c>
      <c r="G8211" s="5" t="s">
        <v>59</v>
      </c>
      <c r="H8211" s="5" t="s">
        <v>43</v>
      </c>
      <c r="I8211" t="s">
        <v>44</v>
      </c>
      <c r="J8211" t="s">
        <v>43</v>
      </c>
      <c r="K8211">
        <v>100</v>
      </c>
      <c r="L8211" s="5" t="s">
        <v>16101</v>
      </c>
      <c r="M8211" s="5" t="s">
        <v>70</v>
      </c>
      <c r="N8211">
        <v>14</v>
      </c>
      <c r="O8211" t="s">
        <v>172</v>
      </c>
      <c r="P8211" s="1">
        <v>45565</v>
      </c>
      <c r="Q8211" s="1">
        <v>45594</v>
      </c>
      <c r="R8211">
        <v>1951</v>
      </c>
      <c r="S8211" s="4">
        <v>8.1</v>
      </c>
      <c r="T8211" t="s">
        <v>103</v>
      </c>
    </row>
    <row r="8212" spans="1:20" x14ac:dyDescent="0.35">
      <c r="A8212" t="s">
        <v>16102</v>
      </c>
      <c r="B8212" s="5" t="s">
        <v>28802</v>
      </c>
      <c r="C8212" s="6">
        <v>25456</v>
      </c>
      <c r="D8212" t="s">
        <v>22</v>
      </c>
      <c r="E8212">
        <v>25456</v>
      </c>
      <c r="F8212" s="5" t="s">
        <v>58</v>
      </c>
      <c r="G8212" s="5" t="s">
        <v>42</v>
      </c>
      <c r="H8212" s="5" t="s">
        <v>116</v>
      </c>
      <c r="I8212" t="s">
        <v>44</v>
      </c>
      <c r="J8212" t="s">
        <v>116</v>
      </c>
      <c r="K8212">
        <v>0</v>
      </c>
      <c r="L8212" s="5" t="s">
        <v>7742</v>
      </c>
      <c r="M8212" s="5" t="s">
        <v>37</v>
      </c>
      <c r="N8212">
        <v>0</v>
      </c>
      <c r="O8212" t="s">
        <v>88</v>
      </c>
      <c r="P8212" s="1">
        <v>45570</v>
      </c>
      <c r="Q8212" s="1">
        <v>45584</v>
      </c>
      <c r="R8212">
        <v>1184</v>
      </c>
      <c r="S8212" s="4">
        <v>6.8</v>
      </c>
      <c r="T8212" t="s">
        <v>136</v>
      </c>
    </row>
    <row r="8213" spans="1:20" x14ac:dyDescent="0.35">
      <c r="A8213" t="s">
        <v>16103</v>
      </c>
      <c r="B8213" s="5" t="s">
        <v>174</v>
      </c>
      <c r="C8213" s="6">
        <v>109322</v>
      </c>
      <c r="D8213" t="s">
        <v>22</v>
      </c>
      <c r="E8213">
        <v>109322</v>
      </c>
      <c r="F8213" s="5" t="s">
        <v>66</v>
      </c>
      <c r="G8213" s="5" t="s">
        <v>42</v>
      </c>
      <c r="H8213" s="5" t="s">
        <v>165</v>
      </c>
      <c r="I8213" t="s">
        <v>35</v>
      </c>
      <c r="J8213" t="s">
        <v>165</v>
      </c>
      <c r="K8213">
        <v>50</v>
      </c>
      <c r="L8213" s="5" t="s">
        <v>16104</v>
      </c>
      <c r="M8213" s="5" t="s">
        <v>54</v>
      </c>
      <c r="N8213">
        <v>6</v>
      </c>
      <c r="O8213" t="s">
        <v>78</v>
      </c>
      <c r="P8213" s="1">
        <v>45356</v>
      </c>
      <c r="Q8213" s="1">
        <v>45415</v>
      </c>
      <c r="R8213">
        <v>2326</v>
      </c>
      <c r="S8213" s="4">
        <v>9.1999999999999993</v>
      </c>
      <c r="T8213" t="s">
        <v>30</v>
      </c>
    </row>
    <row r="8214" spans="1:20" x14ac:dyDescent="0.35">
      <c r="A8214" t="s">
        <v>16105</v>
      </c>
      <c r="B8214" s="5" t="s">
        <v>28802</v>
      </c>
      <c r="C8214" s="6">
        <v>100260</v>
      </c>
      <c r="D8214" t="s">
        <v>22</v>
      </c>
      <c r="E8214">
        <v>100260</v>
      </c>
      <c r="F8214" s="5" t="s">
        <v>66</v>
      </c>
      <c r="G8214" s="5" t="s">
        <v>51</v>
      </c>
      <c r="H8214" s="5" t="s">
        <v>52</v>
      </c>
      <c r="I8214" t="s">
        <v>26</v>
      </c>
      <c r="J8214" t="s">
        <v>110</v>
      </c>
      <c r="K8214">
        <v>50</v>
      </c>
      <c r="L8214" s="5" t="s">
        <v>16106</v>
      </c>
      <c r="M8214" s="5" t="s">
        <v>54</v>
      </c>
      <c r="N8214">
        <v>9</v>
      </c>
      <c r="O8214" t="s">
        <v>172</v>
      </c>
      <c r="P8214" s="1">
        <v>45542</v>
      </c>
      <c r="Q8214" s="1">
        <v>45579</v>
      </c>
      <c r="R8214">
        <v>1995</v>
      </c>
      <c r="S8214" s="4">
        <v>10</v>
      </c>
      <c r="T8214" t="s">
        <v>210</v>
      </c>
    </row>
    <row r="8215" spans="1:20" x14ac:dyDescent="0.35">
      <c r="A8215" t="s">
        <v>16107</v>
      </c>
      <c r="B8215" s="5" t="s">
        <v>174</v>
      </c>
      <c r="C8215" s="6">
        <v>111999</v>
      </c>
      <c r="D8215" t="s">
        <v>22</v>
      </c>
      <c r="E8215">
        <v>111999</v>
      </c>
      <c r="F8215" s="5" t="s">
        <v>66</v>
      </c>
      <c r="G8215" s="5" t="s">
        <v>24</v>
      </c>
      <c r="H8215" s="5" t="s">
        <v>191</v>
      </c>
      <c r="I8215" t="s">
        <v>26</v>
      </c>
      <c r="J8215" t="s">
        <v>191</v>
      </c>
      <c r="K8215">
        <v>50</v>
      </c>
      <c r="L8215" s="5" t="s">
        <v>16108</v>
      </c>
      <c r="M8215" s="5" t="s">
        <v>54</v>
      </c>
      <c r="N8215">
        <v>5</v>
      </c>
      <c r="O8215" t="s">
        <v>46</v>
      </c>
      <c r="P8215" s="1">
        <v>45718</v>
      </c>
      <c r="Q8215" s="1">
        <v>45786</v>
      </c>
      <c r="R8215">
        <v>833</v>
      </c>
      <c r="S8215" s="4">
        <v>5</v>
      </c>
      <c r="T8215" t="s">
        <v>79</v>
      </c>
    </row>
    <row r="8216" spans="1:20" x14ac:dyDescent="0.35">
      <c r="A8216" t="s">
        <v>16109</v>
      </c>
      <c r="B8216" s="5" t="s">
        <v>57</v>
      </c>
      <c r="C8216" s="6">
        <v>70798</v>
      </c>
      <c r="D8216" t="s">
        <v>33</v>
      </c>
      <c r="E8216">
        <v>7787780</v>
      </c>
      <c r="F8216" s="5" t="s">
        <v>58</v>
      </c>
      <c r="G8216" s="5" t="s">
        <v>59</v>
      </c>
      <c r="H8216" s="5" t="s">
        <v>34</v>
      </c>
      <c r="I8216" t="s">
        <v>26</v>
      </c>
      <c r="J8216" t="s">
        <v>34</v>
      </c>
      <c r="K8216">
        <v>100</v>
      </c>
      <c r="L8216" s="5" t="s">
        <v>16110</v>
      </c>
      <c r="M8216" s="5" t="s">
        <v>54</v>
      </c>
      <c r="N8216">
        <v>1</v>
      </c>
      <c r="O8216" t="s">
        <v>62</v>
      </c>
      <c r="P8216" s="1">
        <v>45643</v>
      </c>
      <c r="Q8216" s="1">
        <v>45661</v>
      </c>
      <c r="R8216">
        <v>1022</v>
      </c>
      <c r="S8216" s="4">
        <v>6.7</v>
      </c>
      <c r="T8216" t="s">
        <v>89</v>
      </c>
    </row>
    <row r="8217" spans="1:20" x14ac:dyDescent="0.35">
      <c r="A8217" t="s">
        <v>16111</v>
      </c>
      <c r="B8217" s="5" t="s">
        <v>57</v>
      </c>
      <c r="C8217" s="6">
        <v>75569</v>
      </c>
      <c r="D8217" t="s">
        <v>81</v>
      </c>
      <c r="E8217">
        <v>102018</v>
      </c>
      <c r="F8217" s="5" t="s">
        <v>50</v>
      </c>
      <c r="G8217" s="5" t="s">
        <v>24</v>
      </c>
      <c r="H8217" s="5" t="s">
        <v>82</v>
      </c>
      <c r="I8217" t="s">
        <v>44</v>
      </c>
      <c r="J8217" t="s">
        <v>82</v>
      </c>
      <c r="K8217">
        <v>50</v>
      </c>
      <c r="L8217" s="5" t="s">
        <v>16112</v>
      </c>
      <c r="M8217" s="5" t="s">
        <v>37</v>
      </c>
      <c r="N8217">
        <v>4</v>
      </c>
      <c r="O8217" t="s">
        <v>78</v>
      </c>
      <c r="P8217" s="1">
        <v>45731</v>
      </c>
      <c r="Q8217" s="1">
        <v>45783</v>
      </c>
      <c r="R8217">
        <v>1557</v>
      </c>
      <c r="S8217" s="4">
        <v>6.9</v>
      </c>
      <c r="T8217" t="s">
        <v>136</v>
      </c>
    </row>
    <row r="8218" spans="1:20" x14ac:dyDescent="0.35">
      <c r="A8218" t="s">
        <v>16113</v>
      </c>
      <c r="B8218" s="5" t="s">
        <v>179</v>
      </c>
      <c r="C8218" s="6">
        <v>173910</v>
      </c>
      <c r="D8218" t="s">
        <v>22</v>
      </c>
      <c r="E8218">
        <v>173910</v>
      </c>
      <c r="F8218" s="5" t="s">
        <v>23</v>
      </c>
      <c r="G8218" s="5" t="s">
        <v>24</v>
      </c>
      <c r="H8218" s="5" t="s">
        <v>191</v>
      </c>
      <c r="I8218" t="s">
        <v>35</v>
      </c>
      <c r="J8218" t="s">
        <v>191</v>
      </c>
      <c r="K8218">
        <v>0</v>
      </c>
      <c r="L8218" s="5" t="s">
        <v>16114</v>
      </c>
      <c r="M8218" s="5" t="s">
        <v>70</v>
      </c>
      <c r="N8218">
        <v>10</v>
      </c>
      <c r="O8218" t="s">
        <v>112</v>
      </c>
      <c r="P8218" s="1">
        <v>45675</v>
      </c>
      <c r="Q8218" s="1">
        <v>45722</v>
      </c>
      <c r="R8218">
        <v>1685</v>
      </c>
      <c r="S8218" s="4">
        <v>5.6</v>
      </c>
      <c r="T8218" t="s">
        <v>210</v>
      </c>
    </row>
    <row r="8219" spans="1:20" x14ac:dyDescent="0.35">
      <c r="A8219" t="s">
        <v>16115</v>
      </c>
      <c r="B8219" s="5" t="s">
        <v>28801</v>
      </c>
      <c r="C8219" s="6">
        <v>234620</v>
      </c>
      <c r="D8219" t="s">
        <v>22</v>
      </c>
      <c r="E8219">
        <v>234620</v>
      </c>
      <c r="F8219" s="5" t="s">
        <v>23</v>
      </c>
      <c r="G8219" s="5" t="s">
        <v>24</v>
      </c>
      <c r="H8219" s="5" t="s">
        <v>101</v>
      </c>
      <c r="I8219" t="s">
        <v>26</v>
      </c>
      <c r="J8219" t="s">
        <v>101</v>
      </c>
      <c r="K8219">
        <v>50</v>
      </c>
      <c r="L8219" s="5" t="s">
        <v>16116</v>
      </c>
      <c r="M8219" s="5" t="s">
        <v>70</v>
      </c>
      <c r="N8219">
        <v>11</v>
      </c>
      <c r="O8219" t="s">
        <v>85</v>
      </c>
      <c r="P8219" s="1">
        <v>45370</v>
      </c>
      <c r="Q8219" s="1">
        <v>45442</v>
      </c>
      <c r="R8219">
        <v>2246</v>
      </c>
      <c r="S8219" s="4">
        <v>5.6</v>
      </c>
      <c r="T8219" t="s">
        <v>30</v>
      </c>
    </row>
    <row r="8220" spans="1:20" x14ac:dyDescent="0.35">
      <c r="A8220" t="s">
        <v>16117</v>
      </c>
      <c r="B8220" s="5" t="s">
        <v>21</v>
      </c>
      <c r="C8220" s="6">
        <v>54313</v>
      </c>
      <c r="D8220" t="s">
        <v>41</v>
      </c>
      <c r="E8220">
        <v>46166</v>
      </c>
      <c r="F8220" s="5" t="s">
        <v>58</v>
      </c>
      <c r="G8220" s="5" t="s">
        <v>51</v>
      </c>
      <c r="H8220" s="5" t="s">
        <v>126</v>
      </c>
      <c r="I8220" t="s">
        <v>44</v>
      </c>
      <c r="J8220" t="s">
        <v>126</v>
      </c>
      <c r="K8220">
        <v>50</v>
      </c>
      <c r="L8220" s="5" t="s">
        <v>16118</v>
      </c>
      <c r="M8220" s="5" t="s">
        <v>28</v>
      </c>
      <c r="N8220">
        <v>1</v>
      </c>
      <c r="O8220" t="s">
        <v>29</v>
      </c>
      <c r="P8220" s="1">
        <v>45386</v>
      </c>
      <c r="Q8220" s="1">
        <v>45426</v>
      </c>
      <c r="R8220">
        <v>626</v>
      </c>
      <c r="S8220" s="4">
        <v>5.5</v>
      </c>
      <c r="T8220" t="s">
        <v>118</v>
      </c>
    </row>
    <row r="8221" spans="1:20" x14ac:dyDescent="0.35">
      <c r="A8221" t="s">
        <v>16119</v>
      </c>
      <c r="B8221" s="5" t="s">
        <v>91</v>
      </c>
      <c r="C8221" s="6">
        <v>223033</v>
      </c>
      <c r="D8221" t="s">
        <v>92</v>
      </c>
      <c r="E8221">
        <v>167275</v>
      </c>
      <c r="F8221" s="5" t="s">
        <v>23</v>
      </c>
      <c r="G8221" s="5" t="s">
        <v>51</v>
      </c>
      <c r="H8221" s="5" t="s">
        <v>93</v>
      </c>
      <c r="I8221" t="s">
        <v>44</v>
      </c>
      <c r="J8221" t="s">
        <v>940</v>
      </c>
      <c r="K8221">
        <v>50</v>
      </c>
      <c r="L8221" s="5" t="s">
        <v>16120</v>
      </c>
      <c r="M8221" s="5" t="s">
        <v>37</v>
      </c>
      <c r="N8221">
        <v>14</v>
      </c>
      <c r="O8221" t="s">
        <v>107</v>
      </c>
      <c r="P8221" s="1">
        <v>45417</v>
      </c>
      <c r="Q8221" s="1">
        <v>45459</v>
      </c>
      <c r="R8221">
        <v>531</v>
      </c>
      <c r="S8221" s="4">
        <v>9.1999999999999993</v>
      </c>
      <c r="T8221" t="s">
        <v>108</v>
      </c>
    </row>
    <row r="8222" spans="1:20" x14ac:dyDescent="0.35">
      <c r="A8222" t="s">
        <v>16121</v>
      </c>
      <c r="B8222" s="5" t="s">
        <v>145</v>
      </c>
      <c r="C8222" s="6">
        <v>235007</v>
      </c>
      <c r="D8222" t="s">
        <v>22</v>
      </c>
      <c r="E8222">
        <v>235007</v>
      </c>
      <c r="F8222" s="5" t="s">
        <v>23</v>
      </c>
      <c r="G8222" s="5" t="s">
        <v>59</v>
      </c>
      <c r="H8222" s="5" t="s">
        <v>165</v>
      </c>
      <c r="I8222" t="s">
        <v>35</v>
      </c>
      <c r="J8222" t="s">
        <v>165</v>
      </c>
      <c r="K8222">
        <v>0</v>
      </c>
      <c r="L8222" s="5" t="s">
        <v>16122</v>
      </c>
      <c r="M8222" s="5" t="s">
        <v>70</v>
      </c>
      <c r="N8222">
        <v>16</v>
      </c>
      <c r="O8222" t="s">
        <v>112</v>
      </c>
      <c r="P8222" s="1">
        <v>45587</v>
      </c>
      <c r="Q8222" s="1">
        <v>45644</v>
      </c>
      <c r="R8222">
        <v>2222</v>
      </c>
      <c r="S8222" s="4">
        <v>9.1999999999999993</v>
      </c>
      <c r="T8222" t="s">
        <v>30</v>
      </c>
    </row>
    <row r="8223" spans="1:20" x14ac:dyDescent="0.35">
      <c r="A8223" t="s">
        <v>16123</v>
      </c>
      <c r="B8223" s="5" t="s">
        <v>162</v>
      </c>
      <c r="C8223" s="6">
        <v>68349</v>
      </c>
      <c r="D8223" t="s">
        <v>41</v>
      </c>
      <c r="E8223">
        <v>58097</v>
      </c>
      <c r="F8223" s="5" t="s">
        <v>58</v>
      </c>
      <c r="G8223" s="5" t="s">
        <v>24</v>
      </c>
      <c r="H8223" s="5" t="s">
        <v>126</v>
      </c>
      <c r="I8223" t="s">
        <v>44</v>
      </c>
      <c r="J8223" t="s">
        <v>126</v>
      </c>
      <c r="K8223">
        <v>100</v>
      </c>
      <c r="L8223" s="5" t="s">
        <v>16124</v>
      </c>
      <c r="M8223" s="5" t="s">
        <v>70</v>
      </c>
      <c r="N8223">
        <v>0</v>
      </c>
      <c r="O8223" t="s">
        <v>62</v>
      </c>
      <c r="P8223" s="1">
        <v>45766</v>
      </c>
      <c r="Q8223" s="1">
        <v>45822</v>
      </c>
      <c r="R8223">
        <v>2333</v>
      </c>
      <c r="S8223" s="4">
        <v>8.6</v>
      </c>
      <c r="T8223" t="s">
        <v>153</v>
      </c>
    </row>
    <row r="8224" spans="1:20" x14ac:dyDescent="0.35">
      <c r="A8224" t="s">
        <v>16125</v>
      </c>
      <c r="B8224" s="5" t="s">
        <v>73</v>
      </c>
      <c r="C8224" s="6">
        <v>88924</v>
      </c>
      <c r="D8224" t="s">
        <v>22</v>
      </c>
      <c r="E8224">
        <v>88924</v>
      </c>
      <c r="F8224" s="5" t="s">
        <v>50</v>
      </c>
      <c r="G8224" s="5" t="s">
        <v>42</v>
      </c>
      <c r="H8224" s="5" t="s">
        <v>191</v>
      </c>
      <c r="I8224" t="s">
        <v>35</v>
      </c>
      <c r="J8224" t="s">
        <v>191</v>
      </c>
      <c r="K8224">
        <v>100</v>
      </c>
      <c r="L8224" s="5" t="s">
        <v>16126</v>
      </c>
      <c r="M8224" s="5" t="s">
        <v>70</v>
      </c>
      <c r="N8224">
        <v>4</v>
      </c>
      <c r="O8224" t="s">
        <v>141</v>
      </c>
      <c r="P8224" s="1">
        <v>45374</v>
      </c>
      <c r="Q8224" s="1">
        <v>45437</v>
      </c>
      <c r="R8224">
        <v>1368</v>
      </c>
      <c r="S8224" s="4">
        <v>5.8</v>
      </c>
      <c r="T8224" t="s">
        <v>118</v>
      </c>
    </row>
    <row r="8225" spans="1:20" x14ac:dyDescent="0.35">
      <c r="A8225" t="s">
        <v>16127</v>
      </c>
      <c r="B8225" s="5" t="s">
        <v>162</v>
      </c>
      <c r="C8225" s="6">
        <v>107723</v>
      </c>
      <c r="D8225" t="s">
        <v>22</v>
      </c>
      <c r="E8225">
        <v>107723</v>
      </c>
      <c r="F8225" s="5" t="s">
        <v>66</v>
      </c>
      <c r="G8225" s="5" t="s">
        <v>59</v>
      </c>
      <c r="H8225" s="5" t="s">
        <v>165</v>
      </c>
      <c r="I8225" t="s">
        <v>35</v>
      </c>
      <c r="J8225" t="s">
        <v>165</v>
      </c>
      <c r="K8225">
        <v>50</v>
      </c>
      <c r="L8225" s="5" t="s">
        <v>16128</v>
      </c>
      <c r="M8225" s="5" t="s">
        <v>28</v>
      </c>
      <c r="N8225">
        <v>5</v>
      </c>
      <c r="O8225" t="s">
        <v>135</v>
      </c>
      <c r="P8225" s="1">
        <v>45760</v>
      </c>
      <c r="Q8225" s="1">
        <v>45831</v>
      </c>
      <c r="R8225">
        <v>664</v>
      </c>
      <c r="S8225" s="4">
        <v>8.1999999999999993</v>
      </c>
      <c r="T8225" t="s">
        <v>103</v>
      </c>
    </row>
    <row r="8226" spans="1:20" x14ac:dyDescent="0.35">
      <c r="A8226" t="s">
        <v>16129</v>
      </c>
      <c r="B8226" s="5" t="s">
        <v>28802</v>
      </c>
      <c r="C8226" s="6">
        <v>100120</v>
      </c>
      <c r="D8226" t="s">
        <v>22</v>
      </c>
      <c r="E8226">
        <v>100120</v>
      </c>
      <c r="F8226" s="5" t="s">
        <v>50</v>
      </c>
      <c r="G8226" s="5" t="s">
        <v>51</v>
      </c>
      <c r="H8226" s="5" t="s">
        <v>97</v>
      </c>
      <c r="I8226" t="s">
        <v>44</v>
      </c>
      <c r="J8226" t="s">
        <v>97</v>
      </c>
      <c r="K8226">
        <v>100</v>
      </c>
      <c r="L8226" s="5" t="s">
        <v>16130</v>
      </c>
      <c r="M8226" s="5" t="s">
        <v>28</v>
      </c>
      <c r="N8226">
        <v>4</v>
      </c>
      <c r="O8226" t="s">
        <v>71</v>
      </c>
      <c r="P8226" s="1">
        <v>45339</v>
      </c>
      <c r="Q8226" s="1">
        <v>45389</v>
      </c>
      <c r="R8226">
        <v>2445</v>
      </c>
      <c r="S8226" s="4">
        <v>5.5</v>
      </c>
      <c r="T8226" t="s">
        <v>136</v>
      </c>
    </row>
    <row r="8227" spans="1:20" x14ac:dyDescent="0.35">
      <c r="A8227" t="s">
        <v>16131</v>
      </c>
      <c r="B8227" s="5" t="s">
        <v>162</v>
      </c>
      <c r="C8227" s="6">
        <v>52959</v>
      </c>
      <c r="D8227" t="s">
        <v>22</v>
      </c>
      <c r="E8227">
        <v>52959</v>
      </c>
      <c r="F8227" s="5" t="s">
        <v>58</v>
      </c>
      <c r="G8227" s="5" t="s">
        <v>42</v>
      </c>
      <c r="H8227" s="5" t="s">
        <v>191</v>
      </c>
      <c r="I8227" t="s">
        <v>44</v>
      </c>
      <c r="J8227" t="s">
        <v>191</v>
      </c>
      <c r="K8227">
        <v>50</v>
      </c>
      <c r="L8227" s="5" t="s">
        <v>16132</v>
      </c>
      <c r="M8227" s="5" t="s">
        <v>70</v>
      </c>
      <c r="N8227">
        <v>1</v>
      </c>
      <c r="O8227" t="s">
        <v>167</v>
      </c>
      <c r="P8227" s="1">
        <v>45635</v>
      </c>
      <c r="Q8227" s="1">
        <v>45685</v>
      </c>
      <c r="R8227">
        <v>645</v>
      </c>
      <c r="S8227" s="4">
        <v>5.7</v>
      </c>
      <c r="T8227" t="s">
        <v>89</v>
      </c>
    </row>
    <row r="8228" spans="1:20" x14ac:dyDescent="0.35">
      <c r="A8228" t="s">
        <v>16133</v>
      </c>
      <c r="B8228" s="5" t="s">
        <v>145</v>
      </c>
      <c r="C8228" s="6">
        <v>88552</v>
      </c>
      <c r="D8228" t="s">
        <v>41</v>
      </c>
      <c r="E8228">
        <v>75269</v>
      </c>
      <c r="F8228" s="5" t="s">
        <v>58</v>
      </c>
      <c r="G8228" s="5" t="s">
        <v>42</v>
      </c>
      <c r="H8228" s="5" t="s">
        <v>43</v>
      </c>
      <c r="I8228" t="s">
        <v>35</v>
      </c>
      <c r="J8228" t="s">
        <v>291</v>
      </c>
      <c r="K8228">
        <v>50</v>
      </c>
      <c r="L8228" s="5" t="s">
        <v>1244</v>
      </c>
      <c r="M8228" s="5" t="s">
        <v>54</v>
      </c>
      <c r="N8228">
        <v>0</v>
      </c>
      <c r="O8228" t="s">
        <v>85</v>
      </c>
      <c r="P8228" s="1">
        <v>45718</v>
      </c>
      <c r="Q8228" s="1">
        <v>45755</v>
      </c>
      <c r="R8228">
        <v>1539</v>
      </c>
      <c r="S8228" s="4">
        <v>5.8</v>
      </c>
      <c r="T8228" t="s">
        <v>79</v>
      </c>
    </row>
    <row r="8229" spans="1:20" x14ac:dyDescent="0.35">
      <c r="A8229" t="s">
        <v>16134</v>
      </c>
      <c r="B8229" s="5" t="s">
        <v>28802</v>
      </c>
      <c r="C8229" s="6">
        <v>152649</v>
      </c>
      <c r="D8229" t="s">
        <v>120</v>
      </c>
      <c r="E8229">
        <v>137384</v>
      </c>
      <c r="F8229" s="5" t="s">
        <v>66</v>
      </c>
      <c r="G8229" s="5" t="s">
        <v>59</v>
      </c>
      <c r="H8229" s="5" t="s">
        <v>121</v>
      </c>
      <c r="I8229" t="s">
        <v>44</v>
      </c>
      <c r="J8229" t="s">
        <v>121</v>
      </c>
      <c r="K8229">
        <v>0</v>
      </c>
      <c r="L8229" s="5" t="s">
        <v>16135</v>
      </c>
      <c r="M8229" s="5" t="s">
        <v>37</v>
      </c>
      <c r="N8229">
        <v>6</v>
      </c>
      <c r="O8229" t="s">
        <v>29</v>
      </c>
      <c r="P8229" s="1">
        <v>45767</v>
      </c>
      <c r="Q8229" s="1">
        <v>45815</v>
      </c>
      <c r="R8229">
        <v>963</v>
      </c>
      <c r="S8229" s="4">
        <v>5.9</v>
      </c>
      <c r="T8229" t="s">
        <v>38</v>
      </c>
    </row>
    <row r="8230" spans="1:20" x14ac:dyDescent="0.35">
      <c r="A8230" t="s">
        <v>16136</v>
      </c>
      <c r="B8230" s="5" t="s">
        <v>49</v>
      </c>
      <c r="C8230" s="6">
        <v>89988</v>
      </c>
      <c r="D8230" t="s">
        <v>22</v>
      </c>
      <c r="E8230">
        <v>89988</v>
      </c>
      <c r="F8230" s="5" t="s">
        <v>23</v>
      </c>
      <c r="G8230" s="5" t="s">
        <v>51</v>
      </c>
      <c r="H8230" s="5" t="s">
        <v>157</v>
      </c>
      <c r="I8230" t="s">
        <v>35</v>
      </c>
      <c r="J8230" t="s">
        <v>157</v>
      </c>
      <c r="K8230">
        <v>100</v>
      </c>
      <c r="L8230" s="5" t="s">
        <v>16137</v>
      </c>
      <c r="M8230" s="5" t="s">
        <v>37</v>
      </c>
      <c r="N8230">
        <v>19</v>
      </c>
      <c r="O8230" t="s">
        <v>112</v>
      </c>
      <c r="P8230" s="1">
        <v>45657</v>
      </c>
      <c r="Q8230" s="1">
        <v>45680</v>
      </c>
      <c r="R8230">
        <v>686</v>
      </c>
      <c r="S8230" s="4">
        <v>6.8</v>
      </c>
      <c r="T8230" t="s">
        <v>243</v>
      </c>
    </row>
    <row r="8231" spans="1:20" x14ac:dyDescent="0.35">
      <c r="A8231" t="s">
        <v>16138</v>
      </c>
      <c r="B8231" s="5" t="s">
        <v>105</v>
      </c>
      <c r="C8231" s="6">
        <v>91107</v>
      </c>
      <c r="D8231" t="s">
        <v>22</v>
      </c>
      <c r="E8231">
        <v>91107</v>
      </c>
      <c r="F8231" s="5" t="s">
        <v>50</v>
      </c>
      <c r="G8231" s="5" t="s">
        <v>24</v>
      </c>
      <c r="H8231" s="5" t="s">
        <v>101</v>
      </c>
      <c r="I8231" t="s">
        <v>44</v>
      </c>
      <c r="J8231" t="s">
        <v>34</v>
      </c>
      <c r="K8231">
        <v>0</v>
      </c>
      <c r="L8231" s="5" t="s">
        <v>13871</v>
      </c>
      <c r="M8231" s="5" t="s">
        <v>54</v>
      </c>
      <c r="N8231">
        <v>4</v>
      </c>
      <c r="O8231" t="s">
        <v>167</v>
      </c>
      <c r="P8231" s="1">
        <v>45752</v>
      </c>
      <c r="Q8231" s="1">
        <v>45770</v>
      </c>
      <c r="R8231">
        <v>2056</v>
      </c>
      <c r="S8231" s="4">
        <v>8.4</v>
      </c>
      <c r="T8231" t="s">
        <v>277</v>
      </c>
    </row>
    <row r="8232" spans="1:20" x14ac:dyDescent="0.35">
      <c r="A8232" t="s">
        <v>16139</v>
      </c>
      <c r="B8232" s="5" t="s">
        <v>28801</v>
      </c>
      <c r="C8232" s="6">
        <v>144476</v>
      </c>
      <c r="D8232" t="s">
        <v>22</v>
      </c>
      <c r="E8232">
        <v>144476</v>
      </c>
      <c r="F8232" s="5" t="s">
        <v>50</v>
      </c>
      <c r="G8232" s="5" t="s">
        <v>59</v>
      </c>
      <c r="H8232" s="5" t="s">
        <v>101</v>
      </c>
      <c r="I8232" t="s">
        <v>35</v>
      </c>
      <c r="J8232" t="s">
        <v>940</v>
      </c>
      <c r="K8232">
        <v>100</v>
      </c>
      <c r="L8232" s="5" t="s">
        <v>16140</v>
      </c>
      <c r="M8232" s="5" t="s">
        <v>70</v>
      </c>
      <c r="N8232">
        <v>2</v>
      </c>
      <c r="O8232" t="s">
        <v>172</v>
      </c>
      <c r="P8232" s="1">
        <v>45600</v>
      </c>
      <c r="Q8232" s="1">
        <v>45628</v>
      </c>
      <c r="R8232">
        <v>1950</v>
      </c>
      <c r="S8232" s="4">
        <v>6.9</v>
      </c>
      <c r="T8232" t="s">
        <v>63</v>
      </c>
    </row>
    <row r="8233" spans="1:20" x14ac:dyDescent="0.35">
      <c r="A8233" t="s">
        <v>16141</v>
      </c>
      <c r="B8233" s="5" t="s">
        <v>40</v>
      </c>
      <c r="C8233" s="6">
        <v>161347</v>
      </c>
      <c r="D8233" t="s">
        <v>120</v>
      </c>
      <c r="E8233">
        <v>145212</v>
      </c>
      <c r="F8233" s="5" t="s">
        <v>66</v>
      </c>
      <c r="G8233" s="5" t="s">
        <v>24</v>
      </c>
      <c r="H8233" s="5" t="s">
        <v>121</v>
      </c>
      <c r="I8233" t="s">
        <v>26</v>
      </c>
      <c r="J8233" t="s">
        <v>121</v>
      </c>
      <c r="K8233">
        <v>0</v>
      </c>
      <c r="L8233" s="5" t="s">
        <v>16142</v>
      </c>
      <c r="M8233" s="5" t="s">
        <v>37</v>
      </c>
      <c r="N8233">
        <v>6</v>
      </c>
      <c r="O8233" t="s">
        <v>107</v>
      </c>
      <c r="P8233" s="1">
        <v>45620</v>
      </c>
      <c r="Q8233" s="1">
        <v>45668</v>
      </c>
      <c r="R8233">
        <v>1879</v>
      </c>
      <c r="S8233" s="4">
        <v>9.9</v>
      </c>
      <c r="T8233" t="s">
        <v>89</v>
      </c>
    </row>
    <row r="8234" spans="1:20" x14ac:dyDescent="0.35">
      <c r="A8234" t="s">
        <v>16143</v>
      </c>
      <c r="B8234" s="5" t="s">
        <v>105</v>
      </c>
      <c r="C8234" s="6">
        <v>140235</v>
      </c>
      <c r="D8234" t="s">
        <v>81</v>
      </c>
      <c r="E8234">
        <v>189317</v>
      </c>
      <c r="F8234" s="5" t="s">
        <v>23</v>
      </c>
      <c r="G8234" s="5" t="s">
        <v>59</v>
      </c>
      <c r="H8234" s="5" t="s">
        <v>82</v>
      </c>
      <c r="I8234" t="s">
        <v>26</v>
      </c>
      <c r="J8234" t="s">
        <v>82</v>
      </c>
      <c r="K8234">
        <v>100</v>
      </c>
      <c r="L8234" s="5" t="s">
        <v>16144</v>
      </c>
      <c r="M8234" s="5" t="s">
        <v>70</v>
      </c>
      <c r="N8234">
        <v>11</v>
      </c>
      <c r="O8234" t="s">
        <v>135</v>
      </c>
      <c r="P8234" s="1">
        <v>45439</v>
      </c>
      <c r="Q8234" s="1">
        <v>45456</v>
      </c>
      <c r="R8234">
        <v>2013</v>
      </c>
      <c r="S8234" s="4">
        <v>9.6</v>
      </c>
      <c r="T8234" t="s">
        <v>243</v>
      </c>
    </row>
    <row r="8235" spans="1:20" x14ac:dyDescent="0.35">
      <c r="A8235" t="s">
        <v>16145</v>
      </c>
      <c r="B8235" s="5" t="s">
        <v>174</v>
      </c>
      <c r="C8235" s="6">
        <v>148219</v>
      </c>
      <c r="D8235" t="s">
        <v>22</v>
      </c>
      <c r="E8235">
        <v>148219</v>
      </c>
      <c r="F8235" s="5" t="s">
        <v>23</v>
      </c>
      <c r="G8235" s="5" t="s">
        <v>42</v>
      </c>
      <c r="H8235" s="5" t="s">
        <v>25</v>
      </c>
      <c r="I8235" t="s">
        <v>44</v>
      </c>
      <c r="J8235" t="s">
        <v>25</v>
      </c>
      <c r="K8235">
        <v>100</v>
      </c>
      <c r="L8235" s="5" t="s">
        <v>16146</v>
      </c>
      <c r="M8235" s="5" t="s">
        <v>28</v>
      </c>
      <c r="N8235">
        <v>16</v>
      </c>
      <c r="O8235" t="s">
        <v>172</v>
      </c>
      <c r="P8235" s="1">
        <v>45591</v>
      </c>
      <c r="Q8235" s="1">
        <v>45657</v>
      </c>
      <c r="R8235">
        <v>1949</v>
      </c>
      <c r="S8235" s="4">
        <v>8.6</v>
      </c>
      <c r="T8235" t="s">
        <v>210</v>
      </c>
    </row>
    <row r="8236" spans="1:20" x14ac:dyDescent="0.35">
      <c r="A8236" t="s">
        <v>16147</v>
      </c>
      <c r="B8236" s="5" t="s">
        <v>28802</v>
      </c>
      <c r="C8236" s="6">
        <v>105601</v>
      </c>
      <c r="D8236" t="s">
        <v>65</v>
      </c>
      <c r="E8236">
        <v>137281</v>
      </c>
      <c r="F8236" s="5" t="s">
        <v>66</v>
      </c>
      <c r="G8236" s="5" t="s">
        <v>59</v>
      </c>
      <c r="H8236" s="5" t="s">
        <v>67</v>
      </c>
      <c r="I8236" t="s">
        <v>44</v>
      </c>
      <c r="J8236" t="s">
        <v>60</v>
      </c>
      <c r="K8236">
        <v>100</v>
      </c>
      <c r="L8236" s="5" t="s">
        <v>16148</v>
      </c>
      <c r="M8236" s="5" t="s">
        <v>70</v>
      </c>
      <c r="N8236">
        <v>7</v>
      </c>
      <c r="O8236" t="s">
        <v>147</v>
      </c>
      <c r="P8236" s="1">
        <v>45314</v>
      </c>
      <c r="Q8236" s="1">
        <v>45381</v>
      </c>
      <c r="R8236">
        <v>2256</v>
      </c>
      <c r="S8236" s="4">
        <v>5.8</v>
      </c>
      <c r="T8236" t="s">
        <v>79</v>
      </c>
    </row>
    <row r="8237" spans="1:20" x14ac:dyDescent="0.35">
      <c r="A8237" t="s">
        <v>16149</v>
      </c>
      <c r="B8237" s="5" t="s">
        <v>28802</v>
      </c>
      <c r="C8237" s="6">
        <v>64809</v>
      </c>
      <c r="D8237" t="s">
        <v>33</v>
      </c>
      <c r="E8237">
        <v>7128990</v>
      </c>
      <c r="F8237" s="5" t="s">
        <v>58</v>
      </c>
      <c r="G8237" s="5" t="s">
        <v>42</v>
      </c>
      <c r="H8237" s="5" t="s">
        <v>34</v>
      </c>
      <c r="I8237" t="s">
        <v>35</v>
      </c>
      <c r="J8237" t="s">
        <v>291</v>
      </c>
      <c r="K8237">
        <v>0</v>
      </c>
      <c r="L8237" s="5" t="s">
        <v>16150</v>
      </c>
      <c r="M8237" s="5" t="s">
        <v>37</v>
      </c>
      <c r="N8237">
        <v>1</v>
      </c>
      <c r="O8237" t="s">
        <v>71</v>
      </c>
      <c r="P8237" s="1">
        <v>45671</v>
      </c>
      <c r="Q8237" s="1">
        <v>45703</v>
      </c>
      <c r="R8237">
        <v>1701</v>
      </c>
      <c r="S8237" s="4">
        <v>7.2</v>
      </c>
      <c r="T8237" t="s">
        <v>243</v>
      </c>
    </row>
    <row r="8238" spans="1:20" x14ac:dyDescent="0.35">
      <c r="A8238" t="s">
        <v>16151</v>
      </c>
      <c r="B8238" s="5" t="s">
        <v>28800</v>
      </c>
      <c r="C8238" s="6">
        <v>78106</v>
      </c>
      <c r="D8238" t="s">
        <v>41</v>
      </c>
      <c r="E8238">
        <v>66390</v>
      </c>
      <c r="F8238" s="5" t="s">
        <v>58</v>
      </c>
      <c r="G8238" s="5" t="s">
        <v>59</v>
      </c>
      <c r="H8238" s="5" t="s">
        <v>151</v>
      </c>
      <c r="I8238" t="s">
        <v>35</v>
      </c>
      <c r="J8238" t="s">
        <v>43</v>
      </c>
      <c r="K8238">
        <v>50</v>
      </c>
      <c r="L8238" s="5" t="s">
        <v>16152</v>
      </c>
      <c r="M8238" s="5" t="s">
        <v>70</v>
      </c>
      <c r="N8238">
        <v>1</v>
      </c>
      <c r="O8238" t="s">
        <v>85</v>
      </c>
      <c r="P8238" s="1">
        <v>45772</v>
      </c>
      <c r="Q8238" s="1">
        <v>45834</v>
      </c>
      <c r="R8238">
        <v>2113</v>
      </c>
      <c r="S8238" s="4">
        <v>9.1</v>
      </c>
      <c r="T8238" t="s">
        <v>63</v>
      </c>
    </row>
    <row r="8239" spans="1:20" x14ac:dyDescent="0.35">
      <c r="A8239" t="s">
        <v>16153</v>
      </c>
      <c r="B8239" s="5" t="s">
        <v>174</v>
      </c>
      <c r="C8239" s="6">
        <v>60250</v>
      </c>
      <c r="D8239" t="s">
        <v>65</v>
      </c>
      <c r="E8239">
        <v>78325</v>
      </c>
      <c r="F8239" s="5" t="s">
        <v>58</v>
      </c>
      <c r="G8239" s="5" t="s">
        <v>51</v>
      </c>
      <c r="H8239" s="5" t="s">
        <v>67</v>
      </c>
      <c r="I8239" t="s">
        <v>26</v>
      </c>
      <c r="J8239" t="s">
        <v>67</v>
      </c>
      <c r="K8239">
        <v>100</v>
      </c>
      <c r="L8239" s="5" t="s">
        <v>16154</v>
      </c>
      <c r="M8239" s="5" t="s">
        <v>54</v>
      </c>
      <c r="N8239">
        <v>1</v>
      </c>
      <c r="O8239" t="s">
        <v>167</v>
      </c>
      <c r="P8239" s="1">
        <v>45748</v>
      </c>
      <c r="Q8239" s="1">
        <v>45807</v>
      </c>
      <c r="R8239">
        <v>1424</v>
      </c>
      <c r="S8239" s="4">
        <v>7.3</v>
      </c>
      <c r="T8239" t="s">
        <v>38</v>
      </c>
    </row>
    <row r="8240" spans="1:20" x14ac:dyDescent="0.35">
      <c r="A8240" t="s">
        <v>16155</v>
      </c>
      <c r="B8240" s="5" t="s">
        <v>28800</v>
      </c>
      <c r="C8240" s="6">
        <v>54773</v>
      </c>
      <c r="D8240" t="s">
        <v>92</v>
      </c>
      <c r="E8240">
        <v>41080</v>
      </c>
      <c r="F8240" s="5" t="s">
        <v>58</v>
      </c>
      <c r="G8240" s="5" t="s">
        <v>42</v>
      </c>
      <c r="H8240" s="5" t="s">
        <v>93</v>
      </c>
      <c r="I8240" t="s">
        <v>44</v>
      </c>
      <c r="J8240" t="s">
        <v>93</v>
      </c>
      <c r="K8240">
        <v>100</v>
      </c>
      <c r="L8240" s="5" t="s">
        <v>16156</v>
      </c>
      <c r="M8240" s="5" t="s">
        <v>37</v>
      </c>
      <c r="N8240">
        <v>0</v>
      </c>
      <c r="O8240" t="s">
        <v>46</v>
      </c>
      <c r="P8240" s="1">
        <v>45344</v>
      </c>
      <c r="Q8240" s="1">
        <v>45407</v>
      </c>
      <c r="R8240">
        <v>2397</v>
      </c>
      <c r="S8240" s="4">
        <v>7.9</v>
      </c>
      <c r="T8240" t="s">
        <v>30</v>
      </c>
    </row>
    <row r="8241" spans="1:20" x14ac:dyDescent="0.35">
      <c r="A8241" t="s">
        <v>16157</v>
      </c>
      <c r="B8241" s="5" t="s">
        <v>28800</v>
      </c>
      <c r="C8241" s="6">
        <v>111174</v>
      </c>
      <c r="D8241" t="s">
        <v>22</v>
      </c>
      <c r="E8241">
        <v>111174</v>
      </c>
      <c r="F8241" s="5" t="s">
        <v>58</v>
      </c>
      <c r="G8241" s="5" t="s">
        <v>51</v>
      </c>
      <c r="H8241" s="5" t="s">
        <v>97</v>
      </c>
      <c r="I8241" t="s">
        <v>35</v>
      </c>
      <c r="J8241" t="s">
        <v>34</v>
      </c>
      <c r="K8241">
        <v>50</v>
      </c>
      <c r="L8241" s="5" t="s">
        <v>16158</v>
      </c>
      <c r="M8241" s="5" t="s">
        <v>70</v>
      </c>
      <c r="N8241">
        <v>0</v>
      </c>
      <c r="O8241" t="s">
        <v>46</v>
      </c>
      <c r="P8241" s="1">
        <v>45516</v>
      </c>
      <c r="Q8241" s="1">
        <v>45543</v>
      </c>
      <c r="R8241">
        <v>1329</v>
      </c>
      <c r="S8241" s="4">
        <v>5.9</v>
      </c>
      <c r="T8241" t="s">
        <v>55</v>
      </c>
    </row>
    <row r="8242" spans="1:20" x14ac:dyDescent="0.35">
      <c r="A8242" t="s">
        <v>16159</v>
      </c>
      <c r="B8242" s="5" t="s">
        <v>28801</v>
      </c>
      <c r="C8242" s="6">
        <v>67798</v>
      </c>
      <c r="D8242" t="s">
        <v>74</v>
      </c>
      <c r="E8242">
        <v>84748</v>
      </c>
      <c r="F8242" s="5" t="s">
        <v>58</v>
      </c>
      <c r="G8242" s="5" t="s">
        <v>24</v>
      </c>
      <c r="H8242" s="5" t="s">
        <v>75</v>
      </c>
      <c r="I8242" t="s">
        <v>35</v>
      </c>
      <c r="J8242" t="s">
        <v>212</v>
      </c>
      <c r="K8242">
        <v>100</v>
      </c>
      <c r="L8242" s="5" t="s">
        <v>16160</v>
      </c>
      <c r="M8242" s="5" t="s">
        <v>70</v>
      </c>
      <c r="N8242">
        <v>1</v>
      </c>
      <c r="O8242" t="s">
        <v>62</v>
      </c>
      <c r="P8242" s="1">
        <v>45361</v>
      </c>
      <c r="Q8242" s="1">
        <v>45402</v>
      </c>
      <c r="R8242">
        <v>631</v>
      </c>
      <c r="S8242" s="4">
        <v>7.1</v>
      </c>
      <c r="T8242" t="s">
        <v>108</v>
      </c>
    </row>
    <row r="8243" spans="1:20" x14ac:dyDescent="0.35">
      <c r="A8243" t="s">
        <v>16161</v>
      </c>
      <c r="B8243" s="5" t="s">
        <v>162</v>
      </c>
      <c r="C8243" s="6">
        <v>124429</v>
      </c>
      <c r="D8243" t="s">
        <v>22</v>
      </c>
      <c r="E8243">
        <v>124429</v>
      </c>
      <c r="F8243" s="5" t="s">
        <v>66</v>
      </c>
      <c r="G8243" s="5" t="s">
        <v>59</v>
      </c>
      <c r="H8243" s="5" t="s">
        <v>25</v>
      </c>
      <c r="I8243" t="s">
        <v>26</v>
      </c>
      <c r="J8243" t="s">
        <v>25</v>
      </c>
      <c r="K8243">
        <v>50</v>
      </c>
      <c r="L8243" s="5" t="s">
        <v>16162</v>
      </c>
      <c r="M8243" s="5" t="s">
        <v>28</v>
      </c>
      <c r="N8243">
        <v>5</v>
      </c>
      <c r="O8243" t="s">
        <v>62</v>
      </c>
      <c r="P8243" s="1">
        <v>45598</v>
      </c>
      <c r="Q8243" s="1">
        <v>45629</v>
      </c>
      <c r="R8243">
        <v>1318</v>
      </c>
      <c r="S8243" s="4">
        <v>8.1</v>
      </c>
      <c r="T8243" t="s">
        <v>95</v>
      </c>
    </row>
    <row r="8244" spans="1:20" x14ac:dyDescent="0.35">
      <c r="A8244" t="s">
        <v>16163</v>
      </c>
      <c r="B8244" s="5" t="s">
        <v>100</v>
      </c>
      <c r="C8244" s="6">
        <v>61446</v>
      </c>
      <c r="D8244" t="s">
        <v>41</v>
      </c>
      <c r="E8244">
        <v>52229</v>
      </c>
      <c r="F8244" s="5" t="s">
        <v>58</v>
      </c>
      <c r="G8244" s="5" t="s">
        <v>24</v>
      </c>
      <c r="H8244" s="5" t="s">
        <v>151</v>
      </c>
      <c r="I8244" t="s">
        <v>44</v>
      </c>
      <c r="J8244" t="s">
        <v>151</v>
      </c>
      <c r="K8244">
        <v>50</v>
      </c>
      <c r="L8244" s="5" t="s">
        <v>16164</v>
      </c>
      <c r="M8244" s="5" t="s">
        <v>54</v>
      </c>
      <c r="N8244">
        <v>0</v>
      </c>
      <c r="O8244" t="s">
        <v>141</v>
      </c>
      <c r="P8244" s="1">
        <v>45541</v>
      </c>
      <c r="Q8244" s="1">
        <v>45559</v>
      </c>
      <c r="R8244">
        <v>1899</v>
      </c>
      <c r="S8244" s="4">
        <v>6.2</v>
      </c>
      <c r="T8244" t="s">
        <v>79</v>
      </c>
    </row>
    <row r="8245" spans="1:20" x14ac:dyDescent="0.35">
      <c r="A8245" t="s">
        <v>16165</v>
      </c>
      <c r="B8245" s="5" t="s">
        <v>28802</v>
      </c>
      <c r="C8245" s="6">
        <v>166025</v>
      </c>
      <c r="D8245" t="s">
        <v>41</v>
      </c>
      <c r="E8245">
        <v>141121</v>
      </c>
      <c r="F8245" s="5" t="s">
        <v>23</v>
      </c>
      <c r="G8245" s="5" t="s">
        <v>42</v>
      </c>
      <c r="H8245" s="5" t="s">
        <v>43</v>
      </c>
      <c r="I8245" t="s">
        <v>44</v>
      </c>
      <c r="J8245" t="s">
        <v>43</v>
      </c>
      <c r="K8245">
        <v>0</v>
      </c>
      <c r="L8245" s="5" t="s">
        <v>16166</v>
      </c>
      <c r="M8245" s="5" t="s">
        <v>54</v>
      </c>
      <c r="N8245">
        <v>14</v>
      </c>
      <c r="O8245" t="s">
        <v>62</v>
      </c>
      <c r="P8245" s="1">
        <v>45515</v>
      </c>
      <c r="Q8245" s="1">
        <v>45582</v>
      </c>
      <c r="R8245">
        <v>782</v>
      </c>
      <c r="S8245" s="4">
        <v>7.7</v>
      </c>
      <c r="T8245" t="s">
        <v>55</v>
      </c>
    </row>
    <row r="8246" spans="1:20" x14ac:dyDescent="0.35">
      <c r="A8246" t="s">
        <v>16167</v>
      </c>
      <c r="B8246" s="5" t="s">
        <v>100</v>
      </c>
      <c r="C8246" s="6">
        <v>200365</v>
      </c>
      <c r="D8246" t="s">
        <v>81</v>
      </c>
      <c r="E8246">
        <v>270493</v>
      </c>
      <c r="F8246" s="5" t="s">
        <v>23</v>
      </c>
      <c r="G8246" s="5" t="s">
        <v>42</v>
      </c>
      <c r="H8246" s="5" t="s">
        <v>82</v>
      </c>
      <c r="I8246" t="s">
        <v>26</v>
      </c>
      <c r="J8246" t="s">
        <v>82</v>
      </c>
      <c r="K8246">
        <v>100</v>
      </c>
      <c r="L8246" s="5" t="s">
        <v>16168</v>
      </c>
      <c r="M8246" s="5" t="s">
        <v>37</v>
      </c>
      <c r="N8246">
        <v>10</v>
      </c>
      <c r="O8246" t="s">
        <v>135</v>
      </c>
      <c r="P8246" s="1">
        <v>45324</v>
      </c>
      <c r="Q8246" s="1">
        <v>45368</v>
      </c>
      <c r="R8246">
        <v>1775</v>
      </c>
      <c r="S8246" s="4">
        <v>5.6</v>
      </c>
      <c r="T8246" t="s">
        <v>55</v>
      </c>
    </row>
    <row r="8247" spans="1:20" x14ac:dyDescent="0.35">
      <c r="A8247" t="s">
        <v>16169</v>
      </c>
      <c r="B8247" s="5" t="s">
        <v>73</v>
      </c>
      <c r="C8247" s="6">
        <v>68661</v>
      </c>
      <c r="D8247" t="s">
        <v>22</v>
      </c>
      <c r="E8247">
        <v>68661</v>
      </c>
      <c r="F8247" s="5" t="s">
        <v>58</v>
      </c>
      <c r="G8247" s="5" t="s">
        <v>42</v>
      </c>
      <c r="H8247" s="5" t="s">
        <v>97</v>
      </c>
      <c r="I8247" t="s">
        <v>26</v>
      </c>
      <c r="J8247" t="s">
        <v>97</v>
      </c>
      <c r="K8247">
        <v>0</v>
      </c>
      <c r="L8247" s="5" t="s">
        <v>16170</v>
      </c>
      <c r="M8247" s="5" t="s">
        <v>70</v>
      </c>
      <c r="N8247">
        <v>0</v>
      </c>
      <c r="O8247" t="s">
        <v>131</v>
      </c>
      <c r="P8247" s="1">
        <v>45742</v>
      </c>
      <c r="Q8247" s="1">
        <v>45757</v>
      </c>
      <c r="R8247">
        <v>1038</v>
      </c>
      <c r="S8247" s="4">
        <v>6.4</v>
      </c>
      <c r="T8247" t="s">
        <v>55</v>
      </c>
    </row>
    <row r="8248" spans="1:20" x14ac:dyDescent="0.35">
      <c r="A8248" t="s">
        <v>16171</v>
      </c>
      <c r="B8248" s="5" t="s">
        <v>28802</v>
      </c>
      <c r="C8248" s="6">
        <v>128591</v>
      </c>
      <c r="D8248" t="s">
        <v>22</v>
      </c>
      <c r="E8248">
        <v>128591</v>
      </c>
      <c r="F8248" s="5" t="s">
        <v>50</v>
      </c>
      <c r="G8248" s="5" t="s">
        <v>42</v>
      </c>
      <c r="H8248" s="5" t="s">
        <v>101</v>
      </c>
      <c r="I8248" t="s">
        <v>35</v>
      </c>
      <c r="J8248" t="s">
        <v>101</v>
      </c>
      <c r="K8248">
        <v>50</v>
      </c>
      <c r="L8248" s="5" t="s">
        <v>3714</v>
      </c>
      <c r="M8248" s="5" t="s">
        <v>37</v>
      </c>
      <c r="N8248">
        <v>2</v>
      </c>
      <c r="O8248" t="s">
        <v>88</v>
      </c>
      <c r="P8248" s="1">
        <v>45458</v>
      </c>
      <c r="Q8248" s="1">
        <v>45512</v>
      </c>
      <c r="R8248">
        <v>1680</v>
      </c>
      <c r="S8248" s="4">
        <v>6.5</v>
      </c>
      <c r="T8248" t="s">
        <v>118</v>
      </c>
    </row>
    <row r="8249" spans="1:20" x14ac:dyDescent="0.35">
      <c r="A8249" t="s">
        <v>16172</v>
      </c>
      <c r="B8249" s="5" t="s">
        <v>28800</v>
      </c>
      <c r="C8249" s="6">
        <v>90540</v>
      </c>
      <c r="D8249" t="s">
        <v>22</v>
      </c>
      <c r="E8249">
        <v>90540</v>
      </c>
      <c r="F8249" s="5" t="s">
        <v>50</v>
      </c>
      <c r="G8249" s="5" t="s">
        <v>59</v>
      </c>
      <c r="H8249" s="5" t="s">
        <v>68</v>
      </c>
      <c r="I8249" t="s">
        <v>44</v>
      </c>
      <c r="J8249" t="s">
        <v>426</v>
      </c>
      <c r="K8249">
        <v>100</v>
      </c>
      <c r="L8249" s="5" t="s">
        <v>16173</v>
      </c>
      <c r="M8249" s="5" t="s">
        <v>28</v>
      </c>
      <c r="N8249">
        <v>2</v>
      </c>
      <c r="O8249" t="s">
        <v>131</v>
      </c>
      <c r="P8249" s="1">
        <v>45607</v>
      </c>
      <c r="Q8249" s="1">
        <v>45653</v>
      </c>
      <c r="R8249">
        <v>2176</v>
      </c>
      <c r="S8249" s="4">
        <v>9.9</v>
      </c>
      <c r="T8249" t="s">
        <v>47</v>
      </c>
    </row>
    <row r="8250" spans="1:20" x14ac:dyDescent="0.35">
      <c r="A8250" t="s">
        <v>16174</v>
      </c>
      <c r="B8250" s="5" t="s">
        <v>28801</v>
      </c>
      <c r="C8250" s="6">
        <v>98359</v>
      </c>
      <c r="D8250" t="s">
        <v>22</v>
      </c>
      <c r="E8250">
        <v>98359</v>
      </c>
      <c r="F8250" s="5" t="s">
        <v>50</v>
      </c>
      <c r="G8250" s="5" t="s">
        <v>51</v>
      </c>
      <c r="H8250" s="5" t="s">
        <v>101</v>
      </c>
      <c r="I8250" t="s">
        <v>26</v>
      </c>
      <c r="J8250" t="s">
        <v>491</v>
      </c>
      <c r="K8250">
        <v>100</v>
      </c>
      <c r="L8250" s="5" t="s">
        <v>16175</v>
      </c>
      <c r="M8250" s="5" t="s">
        <v>28</v>
      </c>
      <c r="N8250">
        <v>2</v>
      </c>
      <c r="O8250" t="s">
        <v>141</v>
      </c>
      <c r="P8250" s="1">
        <v>45578</v>
      </c>
      <c r="Q8250" s="1">
        <v>45648</v>
      </c>
      <c r="R8250">
        <v>628</v>
      </c>
      <c r="S8250" s="4">
        <v>7.9</v>
      </c>
      <c r="T8250" t="s">
        <v>55</v>
      </c>
    </row>
    <row r="8251" spans="1:20" x14ac:dyDescent="0.35">
      <c r="A8251" t="s">
        <v>16176</v>
      </c>
      <c r="B8251" s="5" t="s">
        <v>100</v>
      </c>
      <c r="C8251" s="6">
        <v>60172</v>
      </c>
      <c r="D8251" t="s">
        <v>22</v>
      </c>
      <c r="E8251">
        <v>60172</v>
      </c>
      <c r="F8251" s="5" t="s">
        <v>58</v>
      </c>
      <c r="G8251" s="5" t="s">
        <v>59</v>
      </c>
      <c r="H8251" s="5" t="s">
        <v>52</v>
      </c>
      <c r="I8251" t="s">
        <v>26</v>
      </c>
      <c r="J8251" t="s">
        <v>52</v>
      </c>
      <c r="K8251">
        <v>50</v>
      </c>
      <c r="L8251" s="5" t="s">
        <v>3607</v>
      </c>
      <c r="M8251" s="5" t="s">
        <v>28</v>
      </c>
      <c r="N8251">
        <v>1</v>
      </c>
      <c r="O8251" t="s">
        <v>46</v>
      </c>
      <c r="P8251" s="1">
        <v>45308</v>
      </c>
      <c r="Q8251" s="1">
        <v>45336</v>
      </c>
      <c r="R8251">
        <v>2166</v>
      </c>
      <c r="S8251" s="4">
        <v>9.6</v>
      </c>
      <c r="T8251" t="s">
        <v>38</v>
      </c>
    </row>
    <row r="8252" spans="1:20" x14ac:dyDescent="0.35">
      <c r="A8252" t="s">
        <v>16177</v>
      </c>
      <c r="B8252" s="5" t="s">
        <v>40</v>
      </c>
      <c r="C8252" s="6">
        <v>59702</v>
      </c>
      <c r="D8252" t="s">
        <v>22</v>
      </c>
      <c r="E8252">
        <v>59702</v>
      </c>
      <c r="F8252" s="5" t="s">
        <v>50</v>
      </c>
      <c r="G8252" s="5" t="s">
        <v>42</v>
      </c>
      <c r="H8252" s="5" t="s">
        <v>165</v>
      </c>
      <c r="I8252" t="s">
        <v>44</v>
      </c>
      <c r="J8252" t="s">
        <v>165</v>
      </c>
      <c r="K8252">
        <v>0</v>
      </c>
      <c r="L8252" s="5" t="s">
        <v>16178</v>
      </c>
      <c r="M8252" s="5" t="s">
        <v>37</v>
      </c>
      <c r="N8252">
        <v>4</v>
      </c>
      <c r="O8252" t="s">
        <v>141</v>
      </c>
      <c r="P8252" s="1">
        <v>45473</v>
      </c>
      <c r="Q8252" s="1">
        <v>45534</v>
      </c>
      <c r="R8252">
        <v>2287</v>
      </c>
      <c r="S8252" s="4">
        <v>8</v>
      </c>
      <c r="T8252" t="s">
        <v>79</v>
      </c>
    </row>
    <row r="8253" spans="1:20" x14ac:dyDescent="0.35">
      <c r="A8253" t="s">
        <v>16179</v>
      </c>
      <c r="B8253" s="5" t="s">
        <v>28802</v>
      </c>
      <c r="C8253" s="6">
        <v>231158</v>
      </c>
      <c r="D8253" t="s">
        <v>22</v>
      </c>
      <c r="E8253">
        <v>231158</v>
      </c>
      <c r="F8253" s="5" t="s">
        <v>23</v>
      </c>
      <c r="G8253" s="5" t="s">
        <v>42</v>
      </c>
      <c r="H8253" s="5" t="s">
        <v>101</v>
      </c>
      <c r="I8253" t="s">
        <v>26</v>
      </c>
      <c r="J8253" t="s">
        <v>110</v>
      </c>
      <c r="K8253">
        <v>0</v>
      </c>
      <c r="L8253" s="5" t="s">
        <v>16180</v>
      </c>
      <c r="M8253" s="5" t="s">
        <v>28</v>
      </c>
      <c r="N8253">
        <v>11</v>
      </c>
      <c r="O8253" t="s">
        <v>88</v>
      </c>
      <c r="P8253" s="1">
        <v>45536</v>
      </c>
      <c r="Q8253" s="1">
        <v>45605</v>
      </c>
      <c r="R8253">
        <v>1335</v>
      </c>
      <c r="S8253" s="4">
        <v>5.6</v>
      </c>
      <c r="T8253" t="s">
        <v>55</v>
      </c>
    </row>
    <row r="8254" spans="1:20" x14ac:dyDescent="0.35">
      <c r="A8254" t="s">
        <v>16181</v>
      </c>
      <c r="B8254" s="5" t="s">
        <v>105</v>
      </c>
      <c r="C8254" s="6">
        <v>56253</v>
      </c>
      <c r="D8254" t="s">
        <v>41</v>
      </c>
      <c r="E8254">
        <v>47815</v>
      </c>
      <c r="F8254" s="5" t="s">
        <v>58</v>
      </c>
      <c r="G8254" s="5" t="s">
        <v>24</v>
      </c>
      <c r="H8254" s="5" t="s">
        <v>60</v>
      </c>
      <c r="I8254" t="s">
        <v>44</v>
      </c>
      <c r="J8254" t="s">
        <v>25</v>
      </c>
      <c r="K8254">
        <v>0</v>
      </c>
      <c r="L8254" s="5" t="s">
        <v>16182</v>
      </c>
      <c r="M8254" s="5" t="s">
        <v>28</v>
      </c>
      <c r="N8254">
        <v>1</v>
      </c>
      <c r="O8254" t="s">
        <v>141</v>
      </c>
      <c r="P8254" s="1">
        <v>45530</v>
      </c>
      <c r="Q8254" s="1">
        <v>45561</v>
      </c>
      <c r="R8254">
        <v>1976</v>
      </c>
      <c r="S8254" s="4">
        <v>6.2</v>
      </c>
      <c r="T8254" t="s">
        <v>108</v>
      </c>
    </row>
    <row r="8255" spans="1:20" x14ac:dyDescent="0.35">
      <c r="A8255" t="s">
        <v>16183</v>
      </c>
      <c r="B8255" s="5" t="s">
        <v>28799</v>
      </c>
      <c r="C8255" s="6">
        <v>66100</v>
      </c>
      <c r="D8255" t="s">
        <v>22</v>
      </c>
      <c r="E8255">
        <v>66100</v>
      </c>
      <c r="F8255" s="5" t="s">
        <v>58</v>
      </c>
      <c r="G8255" s="5" t="s">
        <v>24</v>
      </c>
      <c r="H8255" s="5" t="s">
        <v>129</v>
      </c>
      <c r="I8255" t="s">
        <v>44</v>
      </c>
      <c r="J8255" t="s">
        <v>129</v>
      </c>
      <c r="K8255">
        <v>100</v>
      </c>
      <c r="L8255" s="5" t="s">
        <v>16184</v>
      </c>
      <c r="M8255" s="5" t="s">
        <v>70</v>
      </c>
      <c r="N8255">
        <v>1</v>
      </c>
      <c r="O8255" t="s">
        <v>88</v>
      </c>
      <c r="P8255" s="1">
        <v>45558</v>
      </c>
      <c r="Q8255" s="1">
        <v>45611</v>
      </c>
      <c r="R8255">
        <v>1415</v>
      </c>
      <c r="S8255" s="4">
        <v>9.6999999999999993</v>
      </c>
      <c r="T8255" t="s">
        <v>79</v>
      </c>
    </row>
    <row r="8256" spans="1:20" x14ac:dyDescent="0.35">
      <c r="A8256" t="s">
        <v>16185</v>
      </c>
      <c r="B8256" s="5" t="s">
        <v>28801</v>
      </c>
      <c r="C8256" s="6">
        <v>43269</v>
      </c>
      <c r="D8256" t="s">
        <v>22</v>
      </c>
      <c r="E8256">
        <v>43269</v>
      </c>
      <c r="F8256" s="5" t="s">
        <v>50</v>
      </c>
      <c r="G8256" s="5" t="s">
        <v>59</v>
      </c>
      <c r="H8256" s="5" t="s">
        <v>157</v>
      </c>
      <c r="I8256" t="s">
        <v>26</v>
      </c>
      <c r="J8256" t="s">
        <v>157</v>
      </c>
      <c r="K8256">
        <v>100</v>
      </c>
      <c r="L8256" s="5" t="s">
        <v>16186</v>
      </c>
      <c r="M8256" s="5" t="s">
        <v>28</v>
      </c>
      <c r="N8256">
        <v>3</v>
      </c>
      <c r="O8256" t="s">
        <v>62</v>
      </c>
      <c r="P8256" s="1">
        <v>45555</v>
      </c>
      <c r="Q8256" s="1">
        <v>45570</v>
      </c>
      <c r="R8256">
        <v>2402</v>
      </c>
      <c r="S8256" s="4">
        <v>8.5</v>
      </c>
      <c r="T8256" t="s">
        <v>95</v>
      </c>
    </row>
    <row r="8257" spans="1:20" x14ac:dyDescent="0.35">
      <c r="A8257" t="s">
        <v>16187</v>
      </c>
      <c r="B8257" s="5" t="s">
        <v>28801</v>
      </c>
      <c r="C8257" s="6">
        <v>87445</v>
      </c>
      <c r="D8257" t="s">
        <v>65</v>
      </c>
      <c r="E8257">
        <v>113679</v>
      </c>
      <c r="F8257" s="5" t="s">
        <v>58</v>
      </c>
      <c r="G8257" s="5" t="s">
        <v>24</v>
      </c>
      <c r="H8257" s="5" t="s">
        <v>67</v>
      </c>
      <c r="I8257" t="s">
        <v>35</v>
      </c>
      <c r="J8257" t="s">
        <v>67</v>
      </c>
      <c r="K8257">
        <v>0</v>
      </c>
      <c r="L8257" s="5" t="s">
        <v>16188</v>
      </c>
      <c r="M8257" s="5" t="s">
        <v>28</v>
      </c>
      <c r="N8257">
        <v>0</v>
      </c>
      <c r="O8257" t="s">
        <v>85</v>
      </c>
      <c r="P8257" s="1">
        <v>45670</v>
      </c>
      <c r="Q8257" s="1">
        <v>45732</v>
      </c>
      <c r="R8257">
        <v>2260</v>
      </c>
      <c r="S8257" s="4">
        <v>6.9</v>
      </c>
      <c r="T8257" t="s">
        <v>38</v>
      </c>
    </row>
    <row r="8258" spans="1:20" x14ac:dyDescent="0.35">
      <c r="A8258" t="s">
        <v>16189</v>
      </c>
      <c r="B8258" s="5" t="s">
        <v>100</v>
      </c>
      <c r="C8258" s="6">
        <v>125861</v>
      </c>
      <c r="D8258" t="s">
        <v>41</v>
      </c>
      <c r="E8258">
        <v>106982</v>
      </c>
      <c r="F8258" s="5" t="s">
        <v>66</v>
      </c>
      <c r="G8258" s="5" t="s">
        <v>51</v>
      </c>
      <c r="H8258" s="5" t="s">
        <v>126</v>
      </c>
      <c r="I8258" t="s">
        <v>35</v>
      </c>
      <c r="J8258" t="s">
        <v>126</v>
      </c>
      <c r="K8258">
        <v>0</v>
      </c>
      <c r="L8258" s="5" t="s">
        <v>16190</v>
      </c>
      <c r="M8258" s="5" t="s">
        <v>37</v>
      </c>
      <c r="N8258">
        <v>9</v>
      </c>
      <c r="O8258" t="s">
        <v>71</v>
      </c>
      <c r="P8258" s="1">
        <v>45703</v>
      </c>
      <c r="Q8258" s="1">
        <v>45722</v>
      </c>
      <c r="R8258">
        <v>574</v>
      </c>
      <c r="S8258" s="4">
        <v>7</v>
      </c>
      <c r="T8258" t="s">
        <v>103</v>
      </c>
    </row>
    <row r="8259" spans="1:20" x14ac:dyDescent="0.35">
      <c r="A8259" t="s">
        <v>16191</v>
      </c>
      <c r="B8259" s="5" t="s">
        <v>162</v>
      </c>
      <c r="C8259" s="6">
        <v>218971</v>
      </c>
      <c r="D8259" t="s">
        <v>92</v>
      </c>
      <c r="E8259">
        <v>164228</v>
      </c>
      <c r="F8259" s="5" t="s">
        <v>23</v>
      </c>
      <c r="G8259" s="5" t="s">
        <v>24</v>
      </c>
      <c r="H8259" s="5" t="s">
        <v>93</v>
      </c>
      <c r="I8259" t="s">
        <v>44</v>
      </c>
      <c r="J8259" t="s">
        <v>915</v>
      </c>
      <c r="K8259">
        <v>0</v>
      </c>
      <c r="L8259" s="5" t="s">
        <v>16192</v>
      </c>
      <c r="M8259" s="5" t="s">
        <v>70</v>
      </c>
      <c r="N8259">
        <v>14</v>
      </c>
      <c r="O8259" t="s">
        <v>107</v>
      </c>
      <c r="P8259" s="1">
        <v>45531</v>
      </c>
      <c r="Q8259" s="1">
        <v>45603</v>
      </c>
      <c r="R8259">
        <v>2328</v>
      </c>
      <c r="S8259" s="4">
        <v>5.7</v>
      </c>
      <c r="T8259" t="s">
        <v>79</v>
      </c>
    </row>
    <row r="8260" spans="1:20" x14ac:dyDescent="0.35">
      <c r="A8260" t="s">
        <v>16193</v>
      </c>
      <c r="B8260" s="5" t="s">
        <v>28801</v>
      </c>
      <c r="C8260" s="6">
        <v>192168</v>
      </c>
      <c r="D8260" t="s">
        <v>22</v>
      </c>
      <c r="E8260">
        <v>192168</v>
      </c>
      <c r="F8260" s="5" t="s">
        <v>23</v>
      </c>
      <c r="G8260" s="5" t="s">
        <v>51</v>
      </c>
      <c r="H8260" s="5" t="s">
        <v>129</v>
      </c>
      <c r="I8260" t="s">
        <v>35</v>
      </c>
      <c r="J8260" t="s">
        <v>129</v>
      </c>
      <c r="K8260">
        <v>100</v>
      </c>
      <c r="L8260" s="5" t="s">
        <v>16194</v>
      </c>
      <c r="M8260" s="5" t="s">
        <v>70</v>
      </c>
      <c r="N8260">
        <v>13</v>
      </c>
      <c r="O8260" t="s">
        <v>62</v>
      </c>
      <c r="P8260" s="1">
        <v>45522</v>
      </c>
      <c r="Q8260" s="1">
        <v>45566</v>
      </c>
      <c r="R8260">
        <v>1469</v>
      </c>
      <c r="S8260" s="4">
        <v>7.6</v>
      </c>
      <c r="T8260" t="s">
        <v>47</v>
      </c>
    </row>
    <row r="8261" spans="1:20" x14ac:dyDescent="0.35">
      <c r="A8261" t="s">
        <v>16195</v>
      </c>
      <c r="B8261" s="5" t="s">
        <v>28799</v>
      </c>
      <c r="C8261" s="6">
        <v>159792</v>
      </c>
      <c r="D8261" t="s">
        <v>41</v>
      </c>
      <c r="E8261">
        <v>135823</v>
      </c>
      <c r="F8261" s="5" t="s">
        <v>23</v>
      </c>
      <c r="G8261" s="5" t="s">
        <v>51</v>
      </c>
      <c r="H8261" s="5" t="s">
        <v>151</v>
      </c>
      <c r="I8261" t="s">
        <v>26</v>
      </c>
      <c r="J8261" t="s">
        <v>151</v>
      </c>
      <c r="K8261">
        <v>100</v>
      </c>
      <c r="L8261" s="5" t="s">
        <v>16196</v>
      </c>
      <c r="M8261" s="5" t="s">
        <v>54</v>
      </c>
      <c r="N8261">
        <v>19</v>
      </c>
      <c r="O8261" t="s">
        <v>112</v>
      </c>
      <c r="P8261" s="1">
        <v>45474</v>
      </c>
      <c r="Q8261" s="1">
        <v>45497</v>
      </c>
      <c r="R8261">
        <v>576</v>
      </c>
      <c r="S8261" s="4">
        <v>8.3000000000000007</v>
      </c>
      <c r="T8261" t="s">
        <v>79</v>
      </c>
    </row>
    <row r="8262" spans="1:20" x14ac:dyDescent="0.35">
      <c r="A8262" t="s">
        <v>16197</v>
      </c>
      <c r="B8262" s="5" t="s">
        <v>179</v>
      </c>
      <c r="C8262" s="6">
        <v>228879</v>
      </c>
      <c r="D8262" t="s">
        <v>41</v>
      </c>
      <c r="E8262">
        <v>194547</v>
      </c>
      <c r="F8262" s="5" t="s">
        <v>23</v>
      </c>
      <c r="G8262" s="5" t="s">
        <v>59</v>
      </c>
      <c r="H8262" s="5" t="s">
        <v>43</v>
      </c>
      <c r="I8262" t="s">
        <v>35</v>
      </c>
      <c r="J8262" t="s">
        <v>82</v>
      </c>
      <c r="K8262">
        <v>100</v>
      </c>
      <c r="L8262" s="5" t="s">
        <v>16198</v>
      </c>
      <c r="M8262" s="5" t="s">
        <v>70</v>
      </c>
      <c r="N8262">
        <v>13</v>
      </c>
      <c r="O8262" t="s">
        <v>141</v>
      </c>
      <c r="P8262" s="1">
        <v>45646</v>
      </c>
      <c r="Q8262" s="1">
        <v>45669</v>
      </c>
      <c r="R8262">
        <v>1732</v>
      </c>
      <c r="S8262" s="4">
        <v>7.4</v>
      </c>
      <c r="T8262" t="s">
        <v>103</v>
      </c>
    </row>
    <row r="8263" spans="1:20" x14ac:dyDescent="0.35">
      <c r="A8263" t="s">
        <v>16199</v>
      </c>
      <c r="B8263" s="5" t="s">
        <v>28799</v>
      </c>
      <c r="C8263" s="6">
        <v>213850</v>
      </c>
      <c r="D8263" t="s">
        <v>92</v>
      </c>
      <c r="E8263">
        <v>160388</v>
      </c>
      <c r="F8263" s="5" t="s">
        <v>23</v>
      </c>
      <c r="G8263" s="5" t="s">
        <v>59</v>
      </c>
      <c r="H8263" s="5" t="s">
        <v>93</v>
      </c>
      <c r="I8263" t="s">
        <v>44</v>
      </c>
      <c r="J8263" t="s">
        <v>93</v>
      </c>
      <c r="K8263">
        <v>50</v>
      </c>
      <c r="L8263" s="5" t="s">
        <v>16200</v>
      </c>
      <c r="M8263" s="5" t="s">
        <v>28</v>
      </c>
      <c r="N8263">
        <v>13</v>
      </c>
      <c r="O8263" t="s">
        <v>141</v>
      </c>
      <c r="P8263" s="1">
        <v>45631</v>
      </c>
      <c r="Q8263" s="1">
        <v>45664</v>
      </c>
      <c r="R8263">
        <v>1984</v>
      </c>
      <c r="S8263" s="4">
        <v>6.2</v>
      </c>
      <c r="T8263" t="s">
        <v>277</v>
      </c>
    </row>
    <row r="8264" spans="1:20" x14ac:dyDescent="0.35">
      <c r="A8264" t="s">
        <v>16201</v>
      </c>
      <c r="B8264" s="5" t="s">
        <v>91</v>
      </c>
      <c r="C8264" s="6">
        <v>161935</v>
      </c>
      <c r="D8264" t="s">
        <v>22</v>
      </c>
      <c r="E8264">
        <v>161935</v>
      </c>
      <c r="F8264" s="5" t="s">
        <v>23</v>
      </c>
      <c r="G8264" s="5" t="s">
        <v>42</v>
      </c>
      <c r="H8264" s="5" t="s">
        <v>25</v>
      </c>
      <c r="I8264" t="s">
        <v>44</v>
      </c>
      <c r="J8264" t="s">
        <v>491</v>
      </c>
      <c r="K8264">
        <v>50</v>
      </c>
      <c r="L8264" s="5" t="s">
        <v>16202</v>
      </c>
      <c r="M8264" s="5" t="s">
        <v>37</v>
      </c>
      <c r="N8264">
        <v>14</v>
      </c>
      <c r="O8264" t="s">
        <v>62</v>
      </c>
      <c r="P8264" s="1">
        <v>45669</v>
      </c>
      <c r="Q8264" s="1">
        <v>45700</v>
      </c>
      <c r="R8264">
        <v>2282</v>
      </c>
      <c r="S8264" s="4">
        <v>6.1</v>
      </c>
      <c r="T8264" t="s">
        <v>79</v>
      </c>
    </row>
    <row r="8265" spans="1:20" x14ac:dyDescent="0.35">
      <c r="A8265" t="s">
        <v>16203</v>
      </c>
      <c r="B8265" s="5" t="s">
        <v>217</v>
      </c>
      <c r="C8265" s="6">
        <v>46071</v>
      </c>
      <c r="D8265" t="s">
        <v>22</v>
      </c>
      <c r="E8265">
        <v>46071</v>
      </c>
      <c r="F8265" s="5" t="s">
        <v>58</v>
      </c>
      <c r="G8265" s="5" t="s">
        <v>59</v>
      </c>
      <c r="H8265" s="5" t="s">
        <v>52</v>
      </c>
      <c r="I8265" t="s">
        <v>44</v>
      </c>
      <c r="J8265" t="s">
        <v>52</v>
      </c>
      <c r="K8265">
        <v>50</v>
      </c>
      <c r="L8265" s="5" t="s">
        <v>16204</v>
      </c>
      <c r="M8265" s="5" t="s">
        <v>28</v>
      </c>
      <c r="N8265">
        <v>1</v>
      </c>
      <c r="O8265" t="s">
        <v>62</v>
      </c>
      <c r="P8265" s="1">
        <v>45546</v>
      </c>
      <c r="Q8265" s="1">
        <v>45619</v>
      </c>
      <c r="R8265">
        <v>1573</v>
      </c>
      <c r="S8265" s="4">
        <v>8.8000000000000007</v>
      </c>
      <c r="T8265" t="s">
        <v>79</v>
      </c>
    </row>
    <row r="8266" spans="1:20" x14ac:dyDescent="0.35">
      <c r="A8266" t="s">
        <v>16205</v>
      </c>
      <c r="B8266" s="5" t="s">
        <v>32</v>
      </c>
      <c r="C8266" s="6">
        <v>138140</v>
      </c>
      <c r="D8266" t="s">
        <v>65</v>
      </c>
      <c r="E8266">
        <v>179582</v>
      </c>
      <c r="F8266" s="5" t="s">
        <v>66</v>
      </c>
      <c r="G8266" s="5" t="s">
        <v>24</v>
      </c>
      <c r="H8266" s="5" t="s">
        <v>67</v>
      </c>
      <c r="I8266" t="s">
        <v>26</v>
      </c>
      <c r="J8266" t="s">
        <v>67</v>
      </c>
      <c r="K8266">
        <v>0</v>
      </c>
      <c r="L8266" s="5" t="s">
        <v>16206</v>
      </c>
      <c r="M8266" s="5" t="s">
        <v>28</v>
      </c>
      <c r="N8266">
        <v>9</v>
      </c>
      <c r="O8266" t="s">
        <v>71</v>
      </c>
      <c r="P8266" s="1">
        <v>45333</v>
      </c>
      <c r="Q8266" s="1">
        <v>45361</v>
      </c>
      <c r="R8266">
        <v>1215</v>
      </c>
      <c r="S8266" s="4">
        <v>5.5</v>
      </c>
      <c r="T8266" t="s">
        <v>63</v>
      </c>
    </row>
    <row r="8267" spans="1:20" x14ac:dyDescent="0.35">
      <c r="A8267" t="s">
        <v>16207</v>
      </c>
      <c r="B8267" s="5" t="s">
        <v>217</v>
      </c>
      <c r="C8267" s="6">
        <v>40218</v>
      </c>
      <c r="D8267" t="s">
        <v>22</v>
      </c>
      <c r="E8267">
        <v>40218</v>
      </c>
      <c r="F8267" s="5" t="s">
        <v>50</v>
      </c>
      <c r="G8267" s="5" t="s">
        <v>59</v>
      </c>
      <c r="H8267" s="5" t="s">
        <v>116</v>
      </c>
      <c r="I8267" t="s">
        <v>35</v>
      </c>
      <c r="J8267" t="s">
        <v>116</v>
      </c>
      <c r="K8267">
        <v>0</v>
      </c>
      <c r="L8267" s="5" t="s">
        <v>16208</v>
      </c>
      <c r="M8267" s="5" t="s">
        <v>70</v>
      </c>
      <c r="N8267">
        <v>2</v>
      </c>
      <c r="O8267" t="s">
        <v>131</v>
      </c>
      <c r="P8267" s="1">
        <v>45292</v>
      </c>
      <c r="Q8267" s="1">
        <v>45314</v>
      </c>
      <c r="R8267">
        <v>1620</v>
      </c>
      <c r="S8267" s="4">
        <v>7.2</v>
      </c>
      <c r="T8267" t="s">
        <v>153</v>
      </c>
    </row>
    <row r="8268" spans="1:20" x14ac:dyDescent="0.35">
      <c r="A8268" t="s">
        <v>16209</v>
      </c>
      <c r="B8268" s="5" t="s">
        <v>57</v>
      </c>
      <c r="C8268" s="6">
        <v>69695</v>
      </c>
      <c r="D8268" t="s">
        <v>74</v>
      </c>
      <c r="E8268">
        <v>87119</v>
      </c>
      <c r="F8268" s="5" t="s">
        <v>58</v>
      </c>
      <c r="G8268" s="5" t="s">
        <v>42</v>
      </c>
      <c r="H8268" s="5" t="s">
        <v>75</v>
      </c>
      <c r="I8268" t="s">
        <v>35</v>
      </c>
      <c r="J8268" t="s">
        <v>75</v>
      </c>
      <c r="K8268">
        <v>0</v>
      </c>
      <c r="L8268" s="5" t="s">
        <v>16210</v>
      </c>
      <c r="M8268" s="5" t="s">
        <v>28</v>
      </c>
      <c r="N8268">
        <v>1</v>
      </c>
      <c r="O8268" t="s">
        <v>147</v>
      </c>
      <c r="P8268" s="1">
        <v>45446</v>
      </c>
      <c r="Q8268" s="1">
        <v>45465</v>
      </c>
      <c r="R8268">
        <v>1729</v>
      </c>
      <c r="S8268" s="4">
        <v>6.4</v>
      </c>
      <c r="T8268" t="s">
        <v>108</v>
      </c>
    </row>
    <row r="8269" spans="1:20" x14ac:dyDescent="0.35">
      <c r="A8269" t="s">
        <v>16211</v>
      </c>
      <c r="B8269" s="5" t="s">
        <v>28800</v>
      </c>
      <c r="C8269" s="6">
        <v>87123</v>
      </c>
      <c r="D8269" t="s">
        <v>41</v>
      </c>
      <c r="E8269">
        <v>74055</v>
      </c>
      <c r="F8269" s="5" t="s">
        <v>50</v>
      </c>
      <c r="G8269" s="5" t="s">
        <v>24</v>
      </c>
      <c r="H8269" s="5" t="s">
        <v>43</v>
      </c>
      <c r="I8269" t="s">
        <v>35</v>
      </c>
      <c r="J8269" t="s">
        <v>43</v>
      </c>
      <c r="K8269">
        <v>100</v>
      </c>
      <c r="L8269" s="5" t="s">
        <v>16212</v>
      </c>
      <c r="M8269" s="5" t="s">
        <v>28</v>
      </c>
      <c r="N8269">
        <v>4</v>
      </c>
      <c r="O8269" t="s">
        <v>135</v>
      </c>
      <c r="P8269" s="1">
        <v>45736</v>
      </c>
      <c r="Q8269" s="1">
        <v>45790</v>
      </c>
      <c r="R8269">
        <v>1316</v>
      </c>
      <c r="S8269" s="4">
        <v>6.3</v>
      </c>
      <c r="T8269" t="s">
        <v>38</v>
      </c>
    </row>
    <row r="8270" spans="1:20" x14ac:dyDescent="0.35">
      <c r="A8270" t="s">
        <v>16213</v>
      </c>
      <c r="B8270" s="5" t="s">
        <v>40</v>
      </c>
      <c r="C8270" s="6">
        <v>88198</v>
      </c>
      <c r="D8270" t="s">
        <v>22</v>
      </c>
      <c r="E8270">
        <v>88198</v>
      </c>
      <c r="F8270" s="5" t="s">
        <v>50</v>
      </c>
      <c r="G8270" s="5" t="s">
        <v>24</v>
      </c>
      <c r="H8270" s="5" t="s">
        <v>191</v>
      </c>
      <c r="I8270" t="s">
        <v>44</v>
      </c>
      <c r="J8270" t="s">
        <v>191</v>
      </c>
      <c r="K8270">
        <v>100</v>
      </c>
      <c r="L8270" s="5" t="s">
        <v>8631</v>
      </c>
      <c r="M8270" s="5" t="s">
        <v>54</v>
      </c>
      <c r="N8270">
        <v>3</v>
      </c>
      <c r="O8270" t="s">
        <v>135</v>
      </c>
      <c r="P8270" s="1">
        <v>45679</v>
      </c>
      <c r="Q8270" s="1">
        <v>45737</v>
      </c>
      <c r="R8270">
        <v>715</v>
      </c>
      <c r="S8270" s="4">
        <v>7.3</v>
      </c>
      <c r="T8270" t="s">
        <v>210</v>
      </c>
    </row>
    <row r="8271" spans="1:20" x14ac:dyDescent="0.35">
      <c r="A8271" t="s">
        <v>16214</v>
      </c>
      <c r="B8271" s="5" t="s">
        <v>28799</v>
      </c>
      <c r="C8271" s="6">
        <v>64179</v>
      </c>
      <c r="D8271" t="s">
        <v>22</v>
      </c>
      <c r="E8271">
        <v>64179</v>
      </c>
      <c r="F8271" s="5" t="s">
        <v>58</v>
      </c>
      <c r="G8271" s="5" t="s">
        <v>24</v>
      </c>
      <c r="H8271" s="5" t="s">
        <v>25</v>
      </c>
      <c r="I8271" t="s">
        <v>44</v>
      </c>
      <c r="J8271" t="s">
        <v>25</v>
      </c>
      <c r="K8271">
        <v>100</v>
      </c>
      <c r="L8271" s="5" t="s">
        <v>16215</v>
      </c>
      <c r="M8271" s="5" t="s">
        <v>28</v>
      </c>
      <c r="N8271">
        <v>0</v>
      </c>
      <c r="O8271" t="s">
        <v>85</v>
      </c>
      <c r="P8271" s="1">
        <v>45486</v>
      </c>
      <c r="Q8271" s="1">
        <v>45515</v>
      </c>
      <c r="R8271">
        <v>1398</v>
      </c>
      <c r="S8271" s="4">
        <v>9.8000000000000007</v>
      </c>
      <c r="T8271" t="s">
        <v>89</v>
      </c>
    </row>
    <row r="8272" spans="1:20" x14ac:dyDescent="0.35">
      <c r="A8272" t="s">
        <v>16216</v>
      </c>
      <c r="B8272" s="5" t="s">
        <v>145</v>
      </c>
      <c r="C8272" s="6">
        <v>85336</v>
      </c>
      <c r="D8272" t="s">
        <v>22</v>
      </c>
      <c r="E8272">
        <v>85336</v>
      </c>
      <c r="F8272" s="5" t="s">
        <v>50</v>
      </c>
      <c r="G8272" s="5" t="s">
        <v>42</v>
      </c>
      <c r="H8272" s="5" t="s">
        <v>129</v>
      </c>
      <c r="I8272" t="s">
        <v>26</v>
      </c>
      <c r="J8272" t="s">
        <v>129</v>
      </c>
      <c r="K8272">
        <v>100</v>
      </c>
      <c r="L8272" s="5" t="s">
        <v>16217</v>
      </c>
      <c r="M8272" s="5" t="s">
        <v>70</v>
      </c>
      <c r="N8272">
        <v>4</v>
      </c>
      <c r="O8272" t="s">
        <v>172</v>
      </c>
      <c r="P8272" s="1">
        <v>45601</v>
      </c>
      <c r="Q8272" s="1">
        <v>45649</v>
      </c>
      <c r="R8272">
        <v>754</v>
      </c>
      <c r="S8272" s="4">
        <v>6.4</v>
      </c>
      <c r="T8272" t="s">
        <v>30</v>
      </c>
    </row>
    <row r="8273" spans="1:20" x14ac:dyDescent="0.35">
      <c r="A8273" t="s">
        <v>16218</v>
      </c>
      <c r="B8273" s="5" t="s">
        <v>32</v>
      </c>
      <c r="C8273" s="6">
        <v>83626</v>
      </c>
      <c r="D8273" t="s">
        <v>81</v>
      </c>
      <c r="E8273">
        <v>112895</v>
      </c>
      <c r="F8273" s="5" t="s">
        <v>50</v>
      </c>
      <c r="G8273" s="5" t="s">
        <v>51</v>
      </c>
      <c r="H8273" s="5" t="s">
        <v>82</v>
      </c>
      <c r="I8273" t="s">
        <v>35</v>
      </c>
      <c r="J8273" t="s">
        <v>186</v>
      </c>
      <c r="K8273">
        <v>0</v>
      </c>
      <c r="L8273" s="5" t="s">
        <v>5640</v>
      </c>
      <c r="M8273" s="5" t="s">
        <v>54</v>
      </c>
      <c r="N8273">
        <v>2</v>
      </c>
      <c r="O8273" t="s">
        <v>88</v>
      </c>
      <c r="P8273" s="1">
        <v>45744</v>
      </c>
      <c r="Q8273" s="1">
        <v>45765</v>
      </c>
      <c r="R8273">
        <v>1439</v>
      </c>
      <c r="S8273" s="4">
        <v>8.6</v>
      </c>
      <c r="T8273" t="s">
        <v>153</v>
      </c>
    </row>
    <row r="8274" spans="1:20" x14ac:dyDescent="0.35">
      <c r="A8274" t="s">
        <v>16219</v>
      </c>
      <c r="B8274" s="5" t="s">
        <v>28799</v>
      </c>
      <c r="C8274" s="6">
        <v>103151</v>
      </c>
      <c r="D8274" t="s">
        <v>22</v>
      </c>
      <c r="E8274">
        <v>103151</v>
      </c>
      <c r="F8274" s="5" t="s">
        <v>50</v>
      </c>
      <c r="G8274" s="5" t="s">
        <v>24</v>
      </c>
      <c r="H8274" s="5" t="s">
        <v>101</v>
      </c>
      <c r="I8274" t="s">
        <v>35</v>
      </c>
      <c r="J8274" t="s">
        <v>101</v>
      </c>
      <c r="K8274">
        <v>50</v>
      </c>
      <c r="L8274" s="5" t="s">
        <v>16220</v>
      </c>
      <c r="M8274" s="5" t="s">
        <v>54</v>
      </c>
      <c r="N8274">
        <v>4</v>
      </c>
      <c r="O8274" t="s">
        <v>78</v>
      </c>
      <c r="P8274" s="1">
        <v>45606</v>
      </c>
      <c r="Q8274" s="1">
        <v>45630</v>
      </c>
      <c r="R8274">
        <v>1252</v>
      </c>
      <c r="S8274" s="4">
        <v>6.1</v>
      </c>
      <c r="T8274" t="s">
        <v>47</v>
      </c>
    </row>
    <row r="8275" spans="1:20" x14ac:dyDescent="0.35">
      <c r="A8275" t="s">
        <v>16221</v>
      </c>
      <c r="B8275" s="5" t="s">
        <v>105</v>
      </c>
      <c r="C8275" s="6">
        <v>71248</v>
      </c>
      <c r="D8275" t="s">
        <v>22</v>
      </c>
      <c r="E8275">
        <v>71248</v>
      </c>
      <c r="F8275" s="5" t="s">
        <v>50</v>
      </c>
      <c r="G8275" s="5" t="s">
        <v>42</v>
      </c>
      <c r="H8275" s="5" t="s">
        <v>165</v>
      </c>
      <c r="I8275" t="s">
        <v>35</v>
      </c>
      <c r="J8275" t="s">
        <v>165</v>
      </c>
      <c r="K8275">
        <v>0</v>
      </c>
      <c r="L8275" s="5" t="s">
        <v>16222</v>
      </c>
      <c r="M8275" s="5" t="s">
        <v>54</v>
      </c>
      <c r="N8275">
        <v>3</v>
      </c>
      <c r="O8275" t="s">
        <v>141</v>
      </c>
      <c r="P8275" s="1">
        <v>45717</v>
      </c>
      <c r="Q8275" s="1">
        <v>45773</v>
      </c>
      <c r="R8275">
        <v>1534</v>
      </c>
      <c r="S8275" s="4">
        <v>10</v>
      </c>
      <c r="T8275" t="s">
        <v>63</v>
      </c>
    </row>
    <row r="8276" spans="1:20" x14ac:dyDescent="0.35">
      <c r="A8276" t="s">
        <v>16223</v>
      </c>
      <c r="B8276" s="5" t="s">
        <v>21</v>
      </c>
      <c r="C8276" s="6">
        <v>85197</v>
      </c>
      <c r="D8276" t="s">
        <v>22</v>
      </c>
      <c r="E8276">
        <v>85197</v>
      </c>
      <c r="F8276" s="5" t="s">
        <v>58</v>
      </c>
      <c r="G8276" s="5" t="s">
        <v>51</v>
      </c>
      <c r="H8276" s="5" t="s">
        <v>129</v>
      </c>
      <c r="I8276" t="s">
        <v>35</v>
      </c>
      <c r="J8276" t="s">
        <v>129</v>
      </c>
      <c r="K8276">
        <v>0</v>
      </c>
      <c r="L8276" s="5" t="s">
        <v>16224</v>
      </c>
      <c r="M8276" s="5" t="s">
        <v>54</v>
      </c>
      <c r="N8276">
        <v>1</v>
      </c>
      <c r="O8276" t="s">
        <v>135</v>
      </c>
      <c r="P8276" s="1">
        <v>45499</v>
      </c>
      <c r="Q8276" s="1">
        <v>45560</v>
      </c>
      <c r="R8276">
        <v>590</v>
      </c>
      <c r="S8276" s="4">
        <v>6.8</v>
      </c>
      <c r="T8276" t="s">
        <v>30</v>
      </c>
    </row>
    <row r="8277" spans="1:20" x14ac:dyDescent="0.35">
      <c r="A8277" t="s">
        <v>16225</v>
      </c>
      <c r="B8277" s="5" t="s">
        <v>73</v>
      </c>
      <c r="C8277" s="6">
        <v>48680</v>
      </c>
      <c r="D8277" t="s">
        <v>22</v>
      </c>
      <c r="E8277">
        <v>48680</v>
      </c>
      <c r="F8277" s="5" t="s">
        <v>58</v>
      </c>
      <c r="G8277" s="5" t="s">
        <v>51</v>
      </c>
      <c r="H8277" s="5" t="s">
        <v>165</v>
      </c>
      <c r="I8277" t="s">
        <v>44</v>
      </c>
      <c r="J8277" t="s">
        <v>165</v>
      </c>
      <c r="K8277">
        <v>0</v>
      </c>
      <c r="L8277" s="5" t="s">
        <v>16226</v>
      </c>
      <c r="M8277" s="5" t="s">
        <v>28</v>
      </c>
      <c r="N8277">
        <v>0</v>
      </c>
      <c r="O8277" t="s">
        <v>167</v>
      </c>
      <c r="P8277" s="1">
        <v>45570</v>
      </c>
      <c r="Q8277" s="1">
        <v>45633</v>
      </c>
      <c r="R8277">
        <v>1515</v>
      </c>
      <c r="S8277" s="4">
        <v>9.8000000000000007</v>
      </c>
      <c r="T8277" t="s">
        <v>47</v>
      </c>
    </row>
    <row r="8278" spans="1:20" x14ac:dyDescent="0.35">
      <c r="A8278" t="s">
        <v>16227</v>
      </c>
      <c r="B8278" s="5" t="s">
        <v>32</v>
      </c>
      <c r="C8278" s="6">
        <v>104442</v>
      </c>
      <c r="D8278" t="s">
        <v>22</v>
      </c>
      <c r="E8278">
        <v>104442</v>
      </c>
      <c r="F8278" s="5" t="s">
        <v>58</v>
      </c>
      <c r="G8278" s="5" t="s">
        <v>51</v>
      </c>
      <c r="H8278" s="5" t="s">
        <v>68</v>
      </c>
      <c r="I8278" t="s">
        <v>26</v>
      </c>
      <c r="J8278" t="s">
        <v>68</v>
      </c>
      <c r="K8278">
        <v>50</v>
      </c>
      <c r="L8278" s="5" t="s">
        <v>16228</v>
      </c>
      <c r="M8278" s="5" t="s">
        <v>54</v>
      </c>
      <c r="N8278">
        <v>0</v>
      </c>
      <c r="O8278" t="s">
        <v>172</v>
      </c>
      <c r="P8278" s="1">
        <v>45737</v>
      </c>
      <c r="Q8278" s="1">
        <v>45757</v>
      </c>
      <c r="R8278">
        <v>1557</v>
      </c>
      <c r="S8278" s="4">
        <v>8.3000000000000007</v>
      </c>
      <c r="T8278" t="s">
        <v>243</v>
      </c>
    </row>
    <row r="8279" spans="1:20" x14ac:dyDescent="0.35">
      <c r="A8279" t="s">
        <v>16229</v>
      </c>
      <c r="B8279" s="5" t="s">
        <v>28801</v>
      </c>
      <c r="C8279" s="6">
        <v>108808</v>
      </c>
      <c r="D8279" t="s">
        <v>41</v>
      </c>
      <c r="E8279">
        <v>92487</v>
      </c>
      <c r="F8279" s="5" t="s">
        <v>66</v>
      </c>
      <c r="G8279" s="5" t="s">
        <v>59</v>
      </c>
      <c r="H8279" s="5" t="s">
        <v>43</v>
      </c>
      <c r="I8279" t="s">
        <v>26</v>
      </c>
      <c r="J8279" t="s">
        <v>43</v>
      </c>
      <c r="K8279">
        <v>50</v>
      </c>
      <c r="L8279" s="5" t="s">
        <v>16230</v>
      </c>
      <c r="M8279" s="5" t="s">
        <v>37</v>
      </c>
      <c r="N8279">
        <v>7</v>
      </c>
      <c r="O8279" t="s">
        <v>135</v>
      </c>
      <c r="P8279" s="1">
        <v>45625</v>
      </c>
      <c r="Q8279" s="1">
        <v>45674</v>
      </c>
      <c r="R8279">
        <v>851</v>
      </c>
      <c r="S8279" s="4">
        <v>5.9</v>
      </c>
      <c r="T8279" t="s">
        <v>95</v>
      </c>
    </row>
    <row r="8280" spans="1:20" x14ac:dyDescent="0.35">
      <c r="A8280" t="s">
        <v>16231</v>
      </c>
      <c r="B8280" s="5" t="s">
        <v>32</v>
      </c>
      <c r="C8280" s="6">
        <v>222268</v>
      </c>
      <c r="D8280" t="s">
        <v>41</v>
      </c>
      <c r="E8280">
        <v>188928</v>
      </c>
      <c r="F8280" s="5" t="s">
        <v>23</v>
      </c>
      <c r="G8280" s="5" t="s">
        <v>42</v>
      </c>
      <c r="H8280" s="5" t="s">
        <v>60</v>
      </c>
      <c r="I8280" t="s">
        <v>35</v>
      </c>
      <c r="J8280" t="s">
        <v>60</v>
      </c>
      <c r="K8280">
        <v>0</v>
      </c>
      <c r="L8280" s="5" t="s">
        <v>9611</v>
      </c>
      <c r="M8280" s="5" t="s">
        <v>28</v>
      </c>
      <c r="N8280">
        <v>12</v>
      </c>
      <c r="O8280" t="s">
        <v>46</v>
      </c>
      <c r="P8280" s="1">
        <v>45616</v>
      </c>
      <c r="Q8280" s="1">
        <v>45639</v>
      </c>
      <c r="R8280">
        <v>1598</v>
      </c>
      <c r="S8280" s="4">
        <v>8.1999999999999993</v>
      </c>
      <c r="T8280" t="s">
        <v>30</v>
      </c>
    </row>
    <row r="8281" spans="1:20" x14ac:dyDescent="0.35">
      <c r="A8281" t="s">
        <v>16232</v>
      </c>
      <c r="B8281" s="5" t="s">
        <v>28802</v>
      </c>
      <c r="C8281" s="6">
        <v>69400</v>
      </c>
      <c r="D8281" t="s">
        <v>22</v>
      </c>
      <c r="E8281">
        <v>69400</v>
      </c>
      <c r="F8281" s="5" t="s">
        <v>50</v>
      </c>
      <c r="G8281" s="5" t="s">
        <v>42</v>
      </c>
      <c r="H8281" s="5" t="s">
        <v>52</v>
      </c>
      <c r="I8281" t="s">
        <v>26</v>
      </c>
      <c r="J8281" t="s">
        <v>522</v>
      </c>
      <c r="K8281">
        <v>0</v>
      </c>
      <c r="L8281" s="5" t="s">
        <v>16233</v>
      </c>
      <c r="M8281" s="5" t="s">
        <v>54</v>
      </c>
      <c r="N8281">
        <v>2</v>
      </c>
      <c r="O8281" t="s">
        <v>141</v>
      </c>
      <c r="P8281" s="1">
        <v>45409</v>
      </c>
      <c r="Q8281" s="1">
        <v>45462</v>
      </c>
      <c r="R8281">
        <v>909</v>
      </c>
      <c r="S8281" s="4">
        <v>6.3</v>
      </c>
      <c r="T8281" t="s">
        <v>210</v>
      </c>
    </row>
    <row r="8282" spans="1:20" x14ac:dyDescent="0.35">
      <c r="A8282" t="s">
        <v>16234</v>
      </c>
      <c r="B8282" s="5" t="s">
        <v>145</v>
      </c>
      <c r="C8282" s="6">
        <v>146017</v>
      </c>
      <c r="D8282" t="s">
        <v>33</v>
      </c>
      <c r="E8282">
        <v>16061870</v>
      </c>
      <c r="F8282" s="5" t="s">
        <v>23</v>
      </c>
      <c r="G8282" s="5" t="s">
        <v>42</v>
      </c>
      <c r="H8282" s="5" t="s">
        <v>34</v>
      </c>
      <c r="I8282" t="s">
        <v>44</v>
      </c>
      <c r="J8282" t="s">
        <v>359</v>
      </c>
      <c r="K8282">
        <v>0</v>
      </c>
      <c r="L8282" s="5" t="s">
        <v>16235</v>
      </c>
      <c r="M8282" s="5" t="s">
        <v>54</v>
      </c>
      <c r="N8282">
        <v>17</v>
      </c>
      <c r="O8282" t="s">
        <v>78</v>
      </c>
      <c r="P8282" s="1">
        <v>45329</v>
      </c>
      <c r="Q8282" s="1">
        <v>45361</v>
      </c>
      <c r="R8282">
        <v>551</v>
      </c>
      <c r="S8282" s="4">
        <v>8.4</v>
      </c>
      <c r="T8282" t="s">
        <v>63</v>
      </c>
    </row>
    <row r="8283" spans="1:20" x14ac:dyDescent="0.35">
      <c r="A8283" t="s">
        <v>16236</v>
      </c>
      <c r="B8283" s="5" t="s">
        <v>28802</v>
      </c>
      <c r="C8283" s="6">
        <v>128715</v>
      </c>
      <c r="D8283" t="s">
        <v>65</v>
      </c>
      <c r="E8283">
        <v>167330</v>
      </c>
      <c r="F8283" s="5" t="s">
        <v>66</v>
      </c>
      <c r="G8283" s="5" t="s">
        <v>42</v>
      </c>
      <c r="H8283" s="5" t="s">
        <v>67</v>
      </c>
      <c r="I8283" t="s">
        <v>26</v>
      </c>
      <c r="J8283" t="s">
        <v>67</v>
      </c>
      <c r="K8283">
        <v>50</v>
      </c>
      <c r="L8283" s="5" t="s">
        <v>16237</v>
      </c>
      <c r="M8283" s="5" t="s">
        <v>37</v>
      </c>
      <c r="N8283">
        <v>7</v>
      </c>
      <c r="O8283" t="s">
        <v>71</v>
      </c>
      <c r="P8283" s="1">
        <v>45601</v>
      </c>
      <c r="Q8283" s="1">
        <v>45618</v>
      </c>
      <c r="R8283">
        <v>1880</v>
      </c>
      <c r="S8283" s="4">
        <v>6</v>
      </c>
      <c r="T8283" t="s">
        <v>210</v>
      </c>
    </row>
    <row r="8284" spans="1:20" x14ac:dyDescent="0.35">
      <c r="A8284" t="s">
        <v>16238</v>
      </c>
      <c r="B8284" s="5" t="s">
        <v>105</v>
      </c>
      <c r="C8284" s="6">
        <v>291772</v>
      </c>
      <c r="D8284" t="s">
        <v>120</v>
      </c>
      <c r="E8284">
        <v>262595</v>
      </c>
      <c r="F8284" s="5" t="s">
        <v>23</v>
      </c>
      <c r="G8284" s="5" t="s">
        <v>24</v>
      </c>
      <c r="H8284" s="5" t="s">
        <v>121</v>
      </c>
      <c r="I8284" t="s">
        <v>26</v>
      </c>
      <c r="J8284" t="s">
        <v>121</v>
      </c>
      <c r="K8284">
        <v>50</v>
      </c>
      <c r="L8284" s="5" t="s">
        <v>16239</v>
      </c>
      <c r="M8284" s="5" t="s">
        <v>28</v>
      </c>
      <c r="N8284">
        <v>15</v>
      </c>
      <c r="O8284" t="s">
        <v>107</v>
      </c>
      <c r="P8284" s="1">
        <v>45293</v>
      </c>
      <c r="Q8284" s="1">
        <v>45341</v>
      </c>
      <c r="R8284">
        <v>1924</v>
      </c>
      <c r="S8284" s="4">
        <v>6.9</v>
      </c>
      <c r="T8284" t="s">
        <v>153</v>
      </c>
    </row>
    <row r="8285" spans="1:20" x14ac:dyDescent="0.35">
      <c r="A8285" t="s">
        <v>16240</v>
      </c>
      <c r="B8285" s="5" t="s">
        <v>57</v>
      </c>
      <c r="C8285" s="6">
        <v>88229</v>
      </c>
      <c r="D8285" t="s">
        <v>22</v>
      </c>
      <c r="E8285">
        <v>88229</v>
      </c>
      <c r="F8285" s="5" t="s">
        <v>66</v>
      </c>
      <c r="G8285" s="5" t="s">
        <v>59</v>
      </c>
      <c r="H8285" s="5" t="s">
        <v>165</v>
      </c>
      <c r="I8285" t="s">
        <v>26</v>
      </c>
      <c r="J8285" t="s">
        <v>43</v>
      </c>
      <c r="K8285">
        <v>50</v>
      </c>
      <c r="L8285" s="5" t="s">
        <v>16241</v>
      </c>
      <c r="M8285" s="5" t="s">
        <v>28</v>
      </c>
      <c r="N8285">
        <v>5</v>
      </c>
      <c r="O8285" t="s">
        <v>107</v>
      </c>
      <c r="P8285" s="1">
        <v>45363</v>
      </c>
      <c r="Q8285" s="1">
        <v>45408</v>
      </c>
      <c r="R8285">
        <v>2075</v>
      </c>
      <c r="S8285" s="4">
        <v>5.3</v>
      </c>
      <c r="T8285" t="s">
        <v>55</v>
      </c>
    </row>
    <row r="8286" spans="1:20" x14ac:dyDescent="0.35">
      <c r="A8286" t="s">
        <v>16242</v>
      </c>
      <c r="B8286" s="5" t="s">
        <v>32</v>
      </c>
      <c r="C8286" s="6">
        <v>125238</v>
      </c>
      <c r="D8286" t="s">
        <v>81</v>
      </c>
      <c r="E8286">
        <v>169071</v>
      </c>
      <c r="F8286" s="5" t="s">
        <v>66</v>
      </c>
      <c r="G8286" s="5" t="s">
        <v>24</v>
      </c>
      <c r="H8286" s="5" t="s">
        <v>82</v>
      </c>
      <c r="I8286" t="s">
        <v>44</v>
      </c>
      <c r="J8286" t="s">
        <v>34</v>
      </c>
      <c r="K8286">
        <v>0</v>
      </c>
      <c r="L8286" s="5" t="s">
        <v>16243</v>
      </c>
      <c r="M8286" s="5" t="s">
        <v>70</v>
      </c>
      <c r="N8286">
        <v>5</v>
      </c>
      <c r="O8286" t="s">
        <v>78</v>
      </c>
      <c r="P8286" s="1">
        <v>45307</v>
      </c>
      <c r="Q8286" s="1">
        <v>45340</v>
      </c>
      <c r="R8286">
        <v>2338</v>
      </c>
      <c r="S8286" s="4">
        <v>6</v>
      </c>
      <c r="T8286" t="s">
        <v>277</v>
      </c>
    </row>
    <row r="8287" spans="1:20" x14ac:dyDescent="0.35">
      <c r="A8287" t="s">
        <v>16244</v>
      </c>
      <c r="B8287" s="5" t="s">
        <v>179</v>
      </c>
      <c r="C8287" s="6">
        <v>59375</v>
      </c>
      <c r="D8287" t="s">
        <v>22</v>
      </c>
      <c r="E8287">
        <v>59375</v>
      </c>
      <c r="F8287" s="5" t="s">
        <v>58</v>
      </c>
      <c r="G8287" s="5" t="s">
        <v>51</v>
      </c>
      <c r="H8287" s="5" t="s">
        <v>52</v>
      </c>
      <c r="I8287" t="s">
        <v>44</v>
      </c>
      <c r="J8287" t="s">
        <v>52</v>
      </c>
      <c r="K8287">
        <v>0</v>
      </c>
      <c r="L8287" s="5" t="s">
        <v>16245</v>
      </c>
      <c r="M8287" s="5" t="s">
        <v>37</v>
      </c>
      <c r="N8287">
        <v>0</v>
      </c>
      <c r="O8287" t="s">
        <v>71</v>
      </c>
      <c r="P8287" s="1">
        <v>45616</v>
      </c>
      <c r="Q8287" s="1">
        <v>45642</v>
      </c>
      <c r="R8287">
        <v>2109</v>
      </c>
      <c r="S8287" s="4">
        <v>9.5</v>
      </c>
      <c r="T8287" t="s">
        <v>63</v>
      </c>
    </row>
    <row r="8288" spans="1:20" x14ac:dyDescent="0.35">
      <c r="A8288" t="s">
        <v>16246</v>
      </c>
      <c r="B8288" s="5" t="s">
        <v>49</v>
      </c>
      <c r="C8288" s="6">
        <v>200898</v>
      </c>
      <c r="D8288" t="s">
        <v>22</v>
      </c>
      <c r="E8288">
        <v>200898</v>
      </c>
      <c r="F8288" s="5" t="s">
        <v>23</v>
      </c>
      <c r="G8288" s="5" t="s">
        <v>51</v>
      </c>
      <c r="H8288" s="5" t="s">
        <v>25</v>
      </c>
      <c r="I8288" t="s">
        <v>35</v>
      </c>
      <c r="J8288" t="s">
        <v>25</v>
      </c>
      <c r="K8288">
        <v>100</v>
      </c>
      <c r="L8288" s="5" t="s">
        <v>16247</v>
      </c>
      <c r="M8288" s="5" t="s">
        <v>37</v>
      </c>
      <c r="N8288">
        <v>16</v>
      </c>
      <c r="O8288" t="s">
        <v>46</v>
      </c>
      <c r="P8288" s="1">
        <v>45576</v>
      </c>
      <c r="Q8288" s="1">
        <v>45591</v>
      </c>
      <c r="R8288">
        <v>2127</v>
      </c>
      <c r="S8288" s="4">
        <v>9.4</v>
      </c>
      <c r="T8288" t="s">
        <v>63</v>
      </c>
    </row>
    <row r="8289" spans="1:20" x14ac:dyDescent="0.35">
      <c r="A8289" t="s">
        <v>16248</v>
      </c>
      <c r="B8289" s="5" t="s">
        <v>28802</v>
      </c>
      <c r="C8289" s="6">
        <v>70777</v>
      </c>
      <c r="D8289" t="s">
        <v>22</v>
      </c>
      <c r="E8289">
        <v>70777</v>
      </c>
      <c r="F8289" s="5" t="s">
        <v>23</v>
      </c>
      <c r="G8289" s="5" t="s">
        <v>42</v>
      </c>
      <c r="H8289" s="5" t="s">
        <v>116</v>
      </c>
      <c r="I8289" t="s">
        <v>35</v>
      </c>
      <c r="J8289" t="s">
        <v>116</v>
      </c>
      <c r="K8289">
        <v>0</v>
      </c>
      <c r="L8289" s="5" t="s">
        <v>16249</v>
      </c>
      <c r="M8289" s="5" t="s">
        <v>28</v>
      </c>
      <c r="N8289">
        <v>18</v>
      </c>
      <c r="O8289" t="s">
        <v>167</v>
      </c>
      <c r="P8289" s="1">
        <v>45572</v>
      </c>
      <c r="Q8289" s="1">
        <v>45606</v>
      </c>
      <c r="R8289">
        <v>1846</v>
      </c>
      <c r="S8289" s="4">
        <v>8.8000000000000007</v>
      </c>
      <c r="T8289" t="s">
        <v>89</v>
      </c>
    </row>
    <row r="8290" spans="1:20" x14ac:dyDescent="0.35">
      <c r="A8290" t="s">
        <v>16250</v>
      </c>
      <c r="B8290" s="5" t="s">
        <v>32</v>
      </c>
      <c r="C8290" s="6">
        <v>174280</v>
      </c>
      <c r="D8290" t="s">
        <v>92</v>
      </c>
      <c r="E8290">
        <v>130710</v>
      </c>
      <c r="F8290" s="5" t="s">
        <v>23</v>
      </c>
      <c r="G8290" s="5" t="s">
        <v>24</v>
      </c>
      <c r="H8290" s="5" t="s">
        <v>93</v>
      </c>
      <c r="I8290" t="s">
        <v>26</v>
      </c>
      <c r="J8290" t="s">
        <v>67</v>
      </c>
      <c r="K8290">
        <v>0</v>
      </c>
      <c r="L8290" s="5" t="s">
        <v>16251</v>
      </c>
      <c r="M8290" s="5" t="s">
        <v>54</v>
      </c>
      <c r="N8290">
        <v>11</v>
      </c>
      <c r="O8290" t="s">
        <v>141</v>
      </c>
      <c r="P8290" s="1">
        <v>45571</v>
      </c>
      <c r="Q8290" s="1">
        <v>45631</v>
      </c>
      <c r="R8290">
        <v>1269</v>
      </c>
      <c r="S8290" s="4">
        <v>8.1999999999999993</v>
      </c>
      <c r="T8290" t="s">
        <v>89</v>
      </c>
    </row>
    <row r="8291" spans="1:20" x14ac:dyDescent="0.35">
      <c r="A8291" t="s">
        <v>16252</v>
      </c>
      <c r="B8291" s="5" t="s">
        <v>179</v>
      </c>
      <c r="C8291" s="6">
        <v>83034</v>
      </c>
      <c r="D8291" t="s">
        <v>74</v>
      </c>
      <c r="E8291">
        <v>103793</v>
      </c>
      <c r="F8291" s="5" t="s">
        <v>50</v>
      </c>
      <c r="G8291" s="5" t="s">
        <v>51</v>
      </c>
      <c r="H8291" s="5" t="s">
        <v>75</v>
      </c>
      <c r="I8291" t="s">
        <v>26</v>
      </c>
      <c r="J8291" t="s">
        <v>75</v>
      </c>
      <c r="K8291">
        <v>50</v>
      </c>
      <c r="L8291" s="5" t="s">
        <v>16253</v>
      </c>
      <c r="M8291" s="5" t="s">
        <v>37</v>
      </c>
      <c r="N8291">
        <v>3</v>
      </c>
      <c r="O8291" t="s">
        <v>141</v>
      </c>
      <c r="P8291" s="1">
        <v>45664</v>
      </c>
      <c r="Q8291" s="1">
        <v>45705</v>
      </c>
      <c r="R8291">
        <v>2323</v>
      </c>
      <c r="S8291" s="4">
        <v>7.6</v>
      </c>
      <c r="T8291" t="s">
        <v>108</v>
      </c>
    </row>
    <row r="8292" spans="1:20" x14ac:dyDescent="0.35">
      <c r="A8292" t="s">
        <v>16254</v>
      </c>
      <c r="B8292" s="5" t="s">
        <v>91</v>
      </c>
      <c r="C8292" s="6">
        <v>80523</v>
      </c>
      <c r="D8292" t="s">
        <v>22</v>
      </c>
      <c r="E8292">
        <v>80523</v>
      </c>
      <c r="F8292" s="5" t="s">
        <v>50</v>
      </c>
      <c r="G8292" s="5" t="s">
        <v>59</v>
      </c>
      <c r="H8292" s="5" t="s">
        <v>165</v>
      </c>
      <c r="I8292" t="s">
        <v>35</v>
      </c>
      <c r="J8292" t="s">
        <v>165</v>
      </c>
      <c r="K8292">
        <v>100</v>
      </c>
      <c r="L8292" s="5" t="s">
        <v>16255</v>
      </c>
      <c r="M8292" s="5" t="s">
        <v>70</v>
      </c>
      <c r="N8292">
        <v>3</v>
      </c>
      <c r="O8292" t="s">
        <v>141</v>
      </c>
      <c r="P8292" s="1">
        <v>45753</v>
      </c>
      <c r="Q8292" s="1">
        <v>45799</v>
      </c>
      <c r="R8292">
        <v>2395</v>
      </c>
      <c r="S8292" s="4">
        <v>6.7</v>
      </c>
      <c r="T8292" t="s">
        <v>47</v>
      </c>
    </row>
    <row r="8293" spans="1:20" x14ac:dyDescent="0.35">
      <c r="A8293" t="s">
        <v>16256</v>
      </c>
      <c r="B8293" s="5" t="s">
        <v>91</v>
      </c>
      <c r="C8293" s="6">
        <v>85363</v>
      </c>
      <c r="D8293" t="s">
        <v>22</v>
      </c>
      <c r="E8293">
        <v>85363</v>
      </c>
      <c r="F8293" s="5" t="s">
        <v>58</v>
      </c>
      <c r="G8293" s="5" t="s">
        <v>42</v>
      </c>
      <c r="H8293" s="5" t="s">
        <v>25</v>
      </c>
      <c r="I8293" t="s">
        <v>35</v>
      </c>
      <c r="J8293" t="s">
        <v>522</v>
      </c>
      <c r="K8293">
        <v>50</v>
      </c>
      <c r="L8293" s="5" t="s">
        <v>16257</v>
      </c>
      <c r="M8293" s="5" t="s">
        <v>37</v>
      </c>
      <c r="N8293">
        <v>0</v>
      </c>
      <c r="O8293" t="s">
        <v>147</v>
      </c>
      <c r="P8293" s="1">
        <v>45370</v>
      </c>
      <c r="Q8293" s="1">
        <v>45389</v>
      </c>
      <c r="R8293">
        <v>601</v>
      </c>
      <c r="S8293" s="4">
        <v>9.8000000000000007</v>
      </c>
      <c r="T8293" t="s">
        <v>103</v>
      </c>
    </row>
    <row r="8294" spans="1:20" x14ac:dyDescent="0.35">
      <c r="A8294" t="s">
        <v>16258</v>
      </c>
      <c r="B8294" s="5" t="s">
        <v>217</v>
      </c>
      <c r="C8294" s="6">
        <v>84635</v>
      </c>
      <c r="D8294" t="s">
        <v>22</v>
      </c>
      <c r="E8294">
        <v>84635</v>
      </c>
      <c r="F8294" s="5" t="s">
        <v>58</v>
      </c>
      <c r="G8294" s="5" t="s">
        <v>42</v>
      </c>
      <c r="H8294" s="5" t="s">
        <v>97</v>
      </c>
      <c r="I8294" t="s">
        <v>26</v>
      </c>
      <c r="J8294" t="s">
        <v>97</v>
      </c>
      <c r="K8294">
        <v>0</v>
      </c>
      <c r="L8294" s="5" t="s">
        <v>16259</v>
      </c>
      <c r="M8294" s="5" t="s">
        <v>54</v>
      </c>
      <c r="N8294">
        <v>1</v>
      </c>
      <c r="O8294" t="s">
        <v>167</v>
      </c>
      <c r="P8294" s="1">
        <v>45384</v>
      </c>
      <c r="Q8294" s="1">
        <v>45401</v>
      </c>
      <c r="R8294">
        <v>1101</v>
      </c>
      <c r="S8294" s="4">
        <v>8.4</v>
      </c>
      <c r="T8294" t="s">
        <v>103</v>
      </c>
    </row>
    <row r="8295" spans="1:20" x14ac:dyDescent="0.35">
      <c r="A8295" t="s">
        <v>16260</v>
      </c>
      <c r="B8295" s="5" t="s">
        <v>28802</v>
      </c>
      <c r="C8295" s="6">
        <v>92637</v>
      </c>
      <c r="D8295" t="s">
        <v>41</v>
      </c>
      <c r="E8295">
        <v>78741</v>
      </c>
      <c r="F8295" s="5" t="s">
        <v>66</v>
      </c>
      <c r="G8295" s="5" t="s">
        <v>24</v>
      </c>
      <c r="H8295" s="5" t="s">
        <v>43</v>
      </c>
      <c r="I8295" t="s">
        <v>44</v>
      </c>
      <c r="J8295" t="s">
        <v>43</v>
      </c>
      <c r="K8295">
        <v>0</v>
      </c>
      <c r="L8295" s="5" t="s">
        <v>16261</v>
      </c>
      <c r="M8295" s="5" t="s">
        <v>28</v>
      </c>
      <c r="N8295">
        <v>7</v>
      </c>
      <c r="O8295" t="s">
        <v>141</v>
      </c>
      <c r="P8295" s="1">
        <v>45596</v>
      </c>
      <c r="Q8295" s="1">
        <v>45638</v>
      </c>
      <c r="R8295">
        <v>716</v>
      </c>
      <c r="S8295" s="4">
        <v>7.4</v>
      </c>
      <c r="T8295" t="s">
        <v>79</v>
      </c>
    </row>
    <row r="8296" spans="1:20" x14ac:dyDescent="0.35">
      <c r="A8296" t="s">
        <v>16262</v>
      </c>
      <c r="B8296" s="5" t="s">
        <v>28802</v>
      </c>
      <c r="C8296" s="6">
        <v>135123</v>
      </c>
      <c r="D8296" t="s">
        <v>65</v>
      </c>
      <c r="E8296">
        <v>175660</v>
      </c>
      <c r="F8296" s="5" t="s">
        <v>66</v>
      </c>
      <c r="G8296" s="5" t="s">
        <v>59</v>
      </c>
      <c r="H8296" s="5" t="s">
        <v>67</v>
      </c>
      <c r="I8296" t="s">
        <v>44</v>
      </c>
      <c r="J8296" t="s">
        <v>67</v>
      </c>
      <c r="K8296">
        <v>0</v>
      </c>
      <c r="L8296" s="5" t="s">
        <v>16263</v>
      </c>
      <c r="M8296" s="5" t="s">
        <v>28</v>
      </c>
      <c r="N8296">
        <v>7</v>
      </c>
      <c r="O8296" t="s">
        <v>107</v>
      </c>
      <c r="P8296" s="1">
        <v>45529</v>
      </c>
      <c r="Q8296" s="1">
        <v>45545</v>
      </c>
      <c r="R8296">
        <v>596</v>
      </c>
      <c r="S8296" s="4">
        <v>9.9</v>
      </c>
      <c r="T8296" t="s">
        <v>153</v>
      </c>
    </row>
    <row r="8297" spans="1:20" x14ac:dyDescent="0.35">
      <c r="A8297" t="s">
        <v>16264</v>
      </c>
      <c r="B8297" s="5" t="s">
        <v>105</v>
      </c>
      <c r="C8297" s="6">
        <v>73693</v>
      </c>
      <c r="D8297" t="s">
        <v>22</v>
      </c>
      <c r="E8297">
        <v>73693</v>
      </c>
      <c r="F8297" s="5" t="s">
        <v>23</v>
      </c>
      <c r="G8297" s="5" t="s">
        <v>42</v>
      </c>
      <c r="H8297" s="5" t="s">
        <v>157</v>
      </c>
      <c r="I8297" t="s">
        <v>44</v>
      </c>
      <c r="J8297" t="s">
        <v>157</v>
      </c>
      <c r="K8297">
        <v>50</v>
      </c>
      <c r="L8297" s="5" t="s">
        <v>16265</v>
      </c>
      <c r="M8297" s="5" t="s">
        <v>28</v>
      </c>
      <c r="N8297">
        <v>13</v>
      </c>
      <c r="O8297" t="s">
        <v>112</v>
      </c>
      <c r="P8297" s="1">
        <v>45292</v>
      </c>
      <c r="Q8297" s="1">
        <v>45347</v>
      </c>
      <c r="R8297">
        <v>1055</v>
      </c>
      <c r="S8297" s="4">
        <v>9.1</v>
      </c>
      <c r="T8297" t="s">
        <v>38</v>
      </c>
    </row>
    <row r="8298" spans="1:20" x14ac:dyDescent="0.35">
      <c r="A8298" t="s">
        <v>16266</v>
      </c>
      <c r="B8298" s="5" t="s">
        <v>162</v>
      </c>
      <c r="C8298" s="6">
        <v>62151</v>
      </c>
      <c r="D8298" t="s">
        <v>22</v>
      </c>
      <c r="E8298">
        <v>62151</v>
      </c>
      <c r="F8298" s="5" t="s">
        <v>66</v>
      </c>
      <c r="G8298" s="5" t="s">
        <v>51</v>
      </c>
      <c r="H8298" s="5" t="s">
        <v>157</v>
      </c>
      <c r="I8298" t="s">
        <v>26</v>
      </c>
      <c r="J8298" t="s">
        <v>157</v>
      </c>
      <c r="K8298">
        <v>100</v>
      </c>
      <c r="L8298" s="5" t="s">
        <v>16267</v>
      </c>
      <c r="M8298" s="5" t="s">
        <v>37</v>
      </c>
      <c r="N8298">
        <v>6</v>
      </c>
      <c r="O8298" t="s">
        <v>88</v>
      </c>
      <c r="P8298" s="1">
        <v>45367</v>
      </c>
      <c r="Q8298" s="1">
        <v>45399</v>
      </c>
      <c r="R8298">
        <v>1507</v>
      </c>
      <c r="S8298" s="4">
        <v>7.1</v>
      </c>
      <c r="T8298" t="s">
        <v>79</v>
      </c>
    </row>
    <row r="8299" spans="1:20" x14ac:dyDescent="0.35">
      <c r="A8299" t="s">
        <v>16268</v>
      </c>
      <c r="B8299" s="5" t="s">
        <v>40</v>
      </c>
      <c r="C8299" s="6">
        <v>107829</v>
      </c>
      <c r="D8299" t="s">
        <v>120</v>
      </c>
      <c r="E8299">
        <v>97046</v>
      </c>
      <c r="F8299" s="5" t="s">
        <v>50</v>
      </c>
      <c r="G8299" s="5" t="s">
        <v>51</v>
      </c>
      <c r="H8299" s="5" t="s">
        <v>121</v>
      </c>
      <c r="I8299" t="s">
        <v>44</v>
      </c>
      <c r="J8299" t="s">
        <v>121</v>
      </c>
      <c r="K8299">
        <v>0</v>
      </c>
      <c r="L8299" s="5" t="s">
        <v>16269</v>
      </c>
      <c r="M8299" s="5" t="s">
        <v>37</v>
      </c>
      <c r="N8299">
        <v>3</v>
      </c>
      <c r="O8299" t="s">
        <v>88</v>
      </c>
      <c r="P8299" s="1">
        <v>45500</v>
      </c>
      <c r="Q8299" s="1">
        <v>45552</v>
      </c>
      <c r="R8299">
        <v>815</v>
      </c>
      <c r="S8299" s="4">
        <v>5.8</v>
      </c>
      <c r="T8299" t="s">
        <v>38</v>
      </c>
    </row>
    <row r="8300" spans="1:20" x14ac:dyDescent="0.35">
      <c r="A8300" t="s">
        <v>16270</v>
      </c>
      <c r="B8300" s="5" t="s">
        <v>57</v>
      </c>
      <c r="C8300" s="6">
        <v>149913</v>
      </c>
      <c r="D8300" t="s">
        <v>92</v>
      </c>
      <c r="E8300">
        <v>112435</v>
      </c>
      <c r="F8300" s="5" t="s">
        <v>66</v>
      </c>
      <c r="G8300" s="5" t="s">
        <v>59</v>
      </c>
      <c r="H8300" s="5" t="s">
        <v>93</v>
      </c>
      <c r="I8300" t="s">
        <v>26</v>
      </c>
      <c r="J8300" t="s">
        <v>940</v>
      </c>
      <c r="K8300">
        <v>100</v>
      </c>
      <c r="L8300" s="5" t="s">
        <v>16271</v>
      </c>
      <c r="M8300" s="5" t="s">
        <v>28</v>
      </c>
      <c r="N8300">
        <v>8</v>
      </c>
      <c r="O8300" t="s">
        <v>172</v>
      </c>
      <c r="P8300" s="1">
        <v>45641</v>
      </c>
      <c r="Q8300" s="1">
        <v>45679</v>
      </c>
      <c r="R8300">
        <v>1153</v>
      </c>
      <c r="S8300" s="4">
        <v>5.7</v>
      </c>
      <c r="T8300" t="s">
        <v>136</v>
      </c>
    </row>
    <row r="8301" spans="1:20" x14ac:dyDescent="0.35">
      <c r="A8301" t="s">
        <v>16272</v>
      </c>
      <c r="B8301" s="5" t="s">
        <v>32</v>
      </c>
      <c r="C8301" s="6">
        <v>147367</v>
      </c>
      <c r="D8301" t="s">
        <v>22</v>
      </c>
      <c r="E8301">
        <v>147367</v>
      </c>
      <c r="F8301" s="5" t="s">
        <v>66</v>
      </c>
      <c r="G8301" s="5" t="s">
        <v>24</v>
      </c>
      <c r="H8301" s="5" t="s">
        <v>101</v>
      </c>
      <c r="I8301" t="s">
        <v>26</v>
      </c>
      <c r="J8301" t="s">
        <v>97</v>
      </c>
      <c r="K8301">
        <v>50</v>
      </c>
      <c r="L8301" s="5" t="s">
        <v>16273</v>
      </c>
      <c r="M8301" s="5" t="s">
        <v>37</v>
      </c>
      <c r="N8301">
        <v>9</v>
      </c>
      <c r="O8301" t="s">
        <v>46</v>
      </c>
      <c r="P8301" s="1">
        <v>45760</v>
      </c>
      <c r="Q8301" s="1">
        <v>45819</v>
      </c>
      <c r="R8301">
        <v>2235</v>
      </c>
      <c r="S8301" s="4">
        <v>5.2</v>
      </c>
      <c r="T8301" t="s">
        <v>38</v>
      </c>
    </row>
    <row r="8302" spans="1:20" x14ac:dyDescent="0.35">
      <c r="A8302" t="s">
        <v>16274</v>
      </c>
      <c r="B8302" s="5" t="s">
        <v>28802</v>
      </c>
      <c r="C8302" s="6">
        <v>143496</v>
      </c>
      <c r="D8302" t="s">
        <v>22</v>
      </c>
      <c r="E8302">
        <v>143496</v>
      </c>
      <c r="F8302" s="5" t="s">
        <v>23</v>
      </c>
      <c r="G8302" s="5" t="s">
        <v>59</v>
      </c>
      <c r="H8302" s="5" t="s">
        <v>52</v>
      </c>
      <c r="I8302" t="s">
        <v>26</v>
      </c>
      <c r="J8302" t="s">
        <v>52</v>
      </c>
      <c r="K8302">
        <v>50</v>
      </c>
      <c r="L8302" s="5" t="s">
        <v>16275</v>
      </c>
      <c r="M8302" s="5" t="s">
        <v>54</v>
      </c>
      <c r="N8302">
        <v>15</v>
      </c>
      <c r="O8302" t="s">
        <v>85</v>
      </c>
      <c r="P8302" s="1">
        <v>45320</v>
      </c>
      <c r="Q8302" s="1">
        <v>45345</v>
      </c>
      <c r="R8302">
        <v>962</v>
      </c>
      <c r="S8302" s="4">
        <v>7.3</v>
      </c>
      <c r="T8302" t="s">
        <v>103</v>
      </c>
    </row>
    <row r="8303" spans="1:20" x14ac:dyDescent="0.35">
      <c r="A8303" t="s">
        <v>16276</v>
      </c>
      <c r="B8303" s="5" t="s">
        <v>28802</v>
      </c>
      <c r="C8303" s="6">
        <v>265331</v>
      </c>
      <c r="D8303" t="s">
        <v>22</v>
      </c>
      <c r="E8303">
        <v>265331</v>
      </c>
      <c r="F8303" s="5" t="s">
        <v>23</v>
      </c>
      <c r="G8303" s="5" t="s">
        <v>59</v>
      </c>
      <c r="H8303" s="5" t="s">
        <v>68</v>
      </c>
      <c r="I8303" t="s">
        <v>35</v>
      </c>
      <c r="J8303" t="s">
        <v>126</v>
      </c>
      <c r="K8303">
        <v>50</v>
      </c>
      <c r="L8303" s="5" t="s">
        <v>16277</v>
      </c>
      <c r="M8303" s="5" t="s">
        <v>70</v>
      </c>
      <c r="N8303">
        <v>10</v>
      </c>
      <c r="O8303" t="s">
        <v>112</v>
      </c>
      <c r="P8303" s="1">
        <v>45437</v>
      </c>
      <c r="Q8303" s="1">
        <v>45464</v>
      </c>
      <c r="R8303">
        <v>605</v>
      </c>
      <c r="S8303" s="4">
        <v>6.3</v>
      </c>
      <c r="T8303" t="s">
        <v>47</v>
      </c>
    </row>
    <row r="8304" spans="1:20" x14ac:dyDescent="0.35">
      <c r="A8304" t="s">
        <v>16278</v>
      </c>
      <c r="B8304" s="5" t="s">
        <v>28799</v>
      </c>
      <c r="C8304" s="6">
        <v>72261</v>
      </c>
      <c r="D8304" t="s">
        <v>41</v>
      </c>
      <c r="E8304">
        <v>61422</v>
      </c>
      <c r="F8304" s="5" t="s">
        <v>58</v>
      </c>
      <c r="G8304" s="5" t="s">
        <v>24</v>
      </c>
      <c r="H8304" s="5" t="s">
        <v>43</v>
      </c>
      <c r="I8304" t="s">
        <v>44</v>
      </c>
      <c r="J8304" t="s">
        <v>43</v>
      </c>
      <c r="K8304">
        <v>0</v>
      </c>
      <c r="L8304" s="5" t="s">
        <v>16279</v>
      </c>
      <c r="M8304" s="5" t="s">
        <v>28</v>
      </c>
      <c r="N8304">
        <v>1</v>
      </c>
      <c r="O8304" t="s">
        <v>172</v>
      </c>
      <c r="P8304" s="1">
        <v>45461</v>
      </c>
      <c r="Q8304" s="1">
        <v>45518</v>
      </c>
      <c r="R8304">
        <v>2384</v>
      </c>
      <c r="S8304" s="4">
        <v>5.7</v>
      </c>
      <c r="T8304" t="s">
        <v>89</v>
      </c>
    </row>
    <row r="8305" spans="1:20" x14ac:dyDescent="0.35">
      <c r="A8305" t="s">
        <v>16280</v>
      </c>
      <c r="B8305" s="5" t="s">
        <v>162</v>
      </c>
      <c r="C8305" s="6">
        <v>255237</v>
      </c>
      <c r="D8305" t="s">
        <v>120</v>
      </c>
      <c r="E8305">
        <v>229713</v>
      </c>
      <c r="F8305" s="5" t="s">
        <v>23</v>
      </c>
      <c r="G8305" s="5" t="s">
        <v>42</v>
      </c>
      <c r="H8305" s="5" t="s">
        <v>121</v>
      </c>
      <c r="I8305" t="s">
        <v>44</v>
      </c>
      <c r="J8305" t="s">
        <v>940</v>
      </c>
      <c r="K8305">
        <v>50</v>
      </c>
      <c r="L8305" s="5" t="s">
        <v>16281</v>
      </c>
      <c r="M8305" s="5" t="s">
        <v>37</v>
      </c>
      <c r="N8305">
        <v>12</v>
      </c>
      <c r="O8305" t="s">
        <v>78</v>
      </c>
      <c r="P8305" s="1">
        <v>45338</v>
      </c>
      <c r="Q8305" s="1">
        <v>45381</v>
      </c>
      <c r="R8305">
        <v>969</v>
      </c>
      <c r="S8305" s="4">
        <v>7.7</v>
      </c>
      <c r="T8305" t="s">
        <v>30</v>
      </c>
    </row>
    <row r="8306" spans="1:20" x14ac:dyDescent="0.35">
      <c r="A8306" t="s">
        <v>16282</v>
      </c>
      <c r="B8306" s="5" t="s">
        <v>162</v>
      </c>
      <c r="C8306" s="6">
        <v>61670</v>
      </c>
      <c r="D8306" t="s">
        <v>22</v>
      </c>
      <c r="E8306">
        <v>61670</v>
      </c>
      <c r="F8306" s="5" t="s">
        <v>58</v>
      </c>
      <c r="G8306" s="5" t="s">
        <v>24</v>
      </c>
      <c r="H8306" s="5" t="s">
        <v>129</v>
      </c>
      <c r="I8306" t="s">
        <v>26</v>
      </c>
      <c r="J8306" t="s">
        <v>129</v>
      </c>
      <c r="K8306">
        <v>0</v>
      </c>
      <c r="L8306" s="5" t="s">
        <v>16283</v>
      </c>
      <c r="M8306" s="5" t="s">
        <v>28</v>
      </c>
      <c r="N8306">
        <v>1</v>
      </c>
      <c r="O8306" t="s">
        <v>167</v>
      </c>
      <c r="P8306" s="1">
        <v>45570</v>
      </c>
      <c r="Q8306" s="1">
        <v>45633</v>
      </c>
      <c r="R8306">
        <v>567</v>
      </c>
      <c r="S8306" s="4">
        <v>8</v>
      </c>
      <c r="T8306" t="s">
        <v>210</v>
      </c>
    </row>
    <row r="8307" spans="1:20" x14ac:dyDescent="0.35">
      <c r="A8307" t="s">
        <v>16284</v>
      </c>
      <c r="B8307" s="5" t="s">
        <v>28799</v>
      </c>
      <c r="C8307" s="6">
        <v>92113</v>
      </c>
      <c r="D8307" t="s">
        <v>22</v>
      </c>
      <c r="E8307">
        <v>92113</v>
      </c>
      <c r="F8307" s="5" t="s">
        <v>50</v>
      </c>
      <c r="G8307" s="5" t="s">
        <v>24</v>
      </c>
      <c r="H8307" s="5" t="s">
        <v>129</v>
      </c>
      <c r="I8307" t="s">
        <v>26</v>
      </c>
      <c r="J8307" t="s">
        <v>129</v>
      </c>
      <c r="K8307">
        <v>50</v>
      </c>
      <c r="L8307" s="5" t="s">
        <v>16285</v>
      </c>
      <c r="M8307" s="5" t="s">
        <v>70</v>
      </c>
      <c r="N8307">
        <v>3</v>
      </c>
      <c r="O8307" t="s">
        <v>46</v>
      </c>
      <c r="P8307" s="1">
        <v>45417</v>
      </c>
      <c r="Q8307" s="1">
        <v>45475</v>
      </c>
      <c r="R8307">
        <v>2339</v>
      </c>
      <c r="S8307" s="4">
        <v>6.7</v>
      </c>
      <c r="T8307" t="s">
        <v>136</v>
      </c>
    </row>
    <row r="8308" spans="1:20" x14ac:dyDescent="0.35">
      <c r="A8308" t="s">
        <v>16286</v>
      </c>
      <c r="B8308" s="5" t="s">
        <v>32</v>
      </c>
      <c r="C8308" s="6">
        <v>291884</v>
      </c>
      <c r="D8308" t="s">
        <v>41</v>
      </c>
      <c r="E8308">
        <v>248101</v>
      </c>
      <c r="F8308" s="5" t="s">
        <v>23</v>
      </c>
      <c r="G8308" s="5" t="s">
        <v>24</v>
      </c>
      <c r="H8308" s="5" t="s">
        <v>43</v>
      </c>
      <c r="I8308" t="s">
        <v>35</v>
      </c>
      <c r="J8308" t="s">
        <v>299</v>
      </c>
      <c r="K8308">
        <v>100</v>
      </c>
      <c r="L8308" s="5" t="s">
        <v>16287</v>
      </c>
      <c r="M8308" s="5" t="s">
        <v>37</v>
      </c>
      <c r="N8308">
        <v>17</v>
      </c>
      <c r="O8308" t="s">
        <v>85</v>
      </c>
      <c r="P8308" s="1">
        <v>45670</v>
      </c>
      <c r="Q8308" s="1">
        <v>45702</v>
      </c>
      <c r="R8308">
        <v>859</v>
      </c>
      <c r="S8308" s="4">
        <v>7.4</v>
      </c>
      <c r="T8308" t="s">
        <v>63</v>
      </c>
    </row>
    <row r="8309" spans="1:20" x14ac:dyDescent="0.35">
      <c r="A8309" t="s">
        <v>16288</v>
      </c>
      <c r="B8309" s="5" t="s">
        <v>179</v>
      </c>
      <c r="C8309" s="6">
        <v>180243</v>
      </c>
      <c r="D8309" t="s">
        <v>33</v>
      </c>
      <c r="E8309">
        <v>19826730</v>
      </c>
      <c r="F8309" s="5" t="s">
        <v>23</v>
      </c>
      <c r="G8309" s="5" t="s">
        <v>24</v>
      </c>
      <c r="H8309" s="5" t="s">
        <v>34</v>
      </c>
      <c r="I8309" t="s">
        <v>35</v>
      </c>
      <c r="J8309" t="s">
        <v>34</v>
      </c>
      <c r="K8309">
        <v>0</v>
      </c>
      <c r="L8309" s="5" t="s">
        <v>16289</v>
      </c>
      <c r="M8309" s="5" t="s">
        <v>37</v>
      </c>
      <c r="N8309">
        <v>18</v>
      </c>
      <c r="O8309" t="s">
        <v>167</v>
      </c>
      <c r="P8309" s="1">
        <v>45677</v>
      </c>
      <c r="Q8309" s="1">
        <v>45743</v>
      </c>
      <c r="R8309">
        <v>2024</v>
      </c>
      <c r="S8309" s="4">
        <v>9.9</v>
      </c>
      <c r="T8309" t="s">
        <v>95</v>
      </c>
    </row>
    <row r="8310" spans="1:20" x14ac:dyDescent="0.35">
      <c r="A8310" t="s">
        <v>16290</v>
      </c>
      <c r="B8310" s="5" t="s">
        <v>28799</v>
      </c>
      <c r="C8310" s="6">
        <v>57135</v>
      </c>
      <c r="D8310" t="s">
        <v>22</v>
      </c>
      <c r="E8310">
        <v>57135</v>
      </c>
      <c r="F8310" s="5" t="s">
        <v>23</v>
      </c>
      <c r="G8310" s="5" t="s">
        <v>42</v>
      </c>
      <c r="H8310" s="5" t="s">
        <v>116</v>
      </c>
      <c r="I8310" t="s">
        <v>26</v>
      </c>
      <c r="J8310" t="s">
        <v>116</v>
      </c>
      <c r="K8310">
        <v>0</v>
      </c>
      <c r="L8310" s="5" t="s">
        <v>16291</v>
      </c>
      <c r="M8310" s="5" t="s">
        <v>37</v>
      </c>
      <c r="N8310">
        <v>10</v>
      </c>
      <c r="O8310" t="s">
        <v>46</v>
      </c>
      <c r="P8310" s="1">
        <v>45695</v>
      </c>
      <c r="Q8310" s="1">
        <v>45725</v>
      </c>
      <c r="R8310">
        <v>1222</v>
      </c>
      <c r="S8310" s="4">
        <v>8.6</v>
      </c>
      <c r="T8310" t="s">
        <v>108</v>
      </c>
    </row>
    <row r="8311" spans="1:20" x14ac:dyDescent="0.35">
      <c r="A8311" t="s">
        <v>16292</v>
      </c>
      <c r="B8311" s="5" t="s">
        <v>100</v>
      </c>
      <c r="C8311" s="6">
        <v>109488</v>
      </c>
      <c r="D8311" t="s">
        <v>65</v>
      </c>
      <c r="E8311">
        <v>142334</v>
      </c>
      <c r="F8311" s="5" t="s">
        <v>66</v>
      </c>
      <c r="G8311" s="5" t="s">
        <v>59</v>
      </c>
      <c r="H8311" s="5" t="s">
        <v>67</v>
      </c>
      <c r="I8311" t="s">
        <v>44</v>
      </c>
      <c r="J8311" t="s">
        <v>426</v>
      </c>
      <c r="K8311">
        <v>100</v>
      </c>
      <c r="L8311" s="5" t="s">
        <v>16293</v>
      </c>
      <c r="M8311" s="5" t="s">
        <v>37</v>
      </c>
      <c r="N8311">
        <v>7</v>
      </c>
      <c r="O8311" t="s">
        <v>112</v>
      </c>
      <c r="P8311" s="1">
        <v>45425</v>
      </c>
      <c r="Q8311" s="1">
        <v>45473</v>
      </c>
      <c r="R8311">
        <v>1770</v>
      </c>
      <c r="S8311" s="4">
        <v>5.8</v>
      </c>
      <c r="T8311" t="s">
        <v>243</v>
      </c>
    </row>
    <row r="8312" spans="1:20" x14ac:dyDescent="0.35">
      <c r="A8312" t="s">
        <v>16294</v>
      </c>
      <c r="B8312" s="5" t="s">
        <v>32</v>
      </c>
      <c r="C8312" s="6">
        <v>124520</v>
      </c>
      <c r="D8312" t="s">
        <v>22</v>
      </c>
      <c r="E8312">
        <v>124520</v>
      </c>
      <c r="F8312" s="5" t="s">
        <v>50</v>
      </c>
      <c r="G8312" s="5" t="s">
        <v>59</v>
      </c>
      <c r="H8312" s="5" t="s">
        <v>97</v>
      </c>
      <c r="I8312" t="s">
        <v>44</v>
      </c>
      <c r="J8312" t="s">
        <v>940</v>
      </c>
      <c r="K8312">
        <v>0</v>
      </c>
      <c r="L8312" s="5" t="s">
        <v>16295</v>
      </c>
      <c r="M8312" s="5" t="s">
        <v>28</v>
      </c>
      <c r="N8312">
        <v>4</v>
      </c>
      <c r="O8312" t="s">
        <v>147</v>
      </c>
      <c r="P8312" s="1">
        <v>45360</v>
      </c>
      <c r="Q8312" s="1">
        <v>45424</v>
      </c>
      <c r="R8312">
        <v>922</v>
      </c>
      <c r="S8312" s="4">
        <v>6.9</v>
      </c>
      <c r="T8312" t="s">
        <v>89</v>
      </c>
    </row>
    <row r="8313" spans="1:20" x14ac:dyDescent="0.35">
      <c r="A8313" t="s">
        <v>16296</v>
      </c>
      <c r="B8313" s="5" t="s">
        <v>100</v>
      </c>
      <c r="C8313" s="6">
        <v>127767</v>
      </c>
      <c r="D8313" t="s">
        <v>22</v>
      </c>
      <c r="E8313">
        <v>127767</v>
      </c>
      <c r="F8313" s="5" t="s">
        <v>50</v>
      </c>
      <c r="G8313" s="5" t="s">
        <v>42</v>
      </c>
      <c r="H8313" s="5" t="s">
        <v>101</v>
      </c>
      <c r="I8313" t="s">
        <v>26</v>
      </c>
      <c r="J8313" t="s">
        <v>101</v>
      </c>
      <c r="K8313">
        <v>50</v>
      </c>
      <c r="L8313" s="5" t="s">
        <v>16297</v>
      </c>
      <c r="M8313" s="5" t="s">
        <v>28</v>
      </c>
      <c r="N8313">
        <v>4</v>
      </c>
      <c r="O8313" t="s">
        <v>29</v>
      </c>
      <c r="P8313" s="1">
        <v>45413</v>
      </c>
      <c r="Q8313" s="1">
        <v>45481</v>
      </c>
      <c r="R8313">
        <v>1260</v>
      </c>
      <c r="S8313" s="4">
        <v>7.7</v>
      </c>
      <c r="T8313" t="s">
        <v>108</v>
      </c>
    </row>
    <row r="8314" spans="1:20" x14ac:dyDescent="0.35">
      <c r="A8314" t="s">
        <v>16298</v>
      </c>
      <c r="B8314" s="5" t="s">
        <v>57</v>
      </c>
      <c r="C8314" s="6">
        <v>80406</v>
      </c>
      <c r="D8314" t="s">
        <v>22</v>
      </c>
      <c r="E8314">
        <v>80406</v>
      </c>
      <c r="F8314" s="5" t="s">
        <v>50</v>
      </c>
      <c r="G8314" s="5" t="s">
        <v>59</v>
      </c>
      <c r="H8314" s="5" t="s">
        <v>25</v>
      </c>
      <c r="I8314" t="s">
        <v>26</v>
      </c>
      <c r="J8314" t="s">
        <v>25</v>
      </c>
      <c r="K8314">
        <v>0</v>
      </c>
      <c r="L8314" s="5" t="s">
        <v>16299</v>
      </c>
      <c r="M8314" s="5" t="s">
        <v>54</v>
      </c>
      <c r="N8314">
        <v>3</v>
      </c>
      <c r="O8314" t="s">
        <v>147</v>
      </c>
      <c r="P8314" s="1">
        <v>45597</v>
      </c>
      <c r="Q8314" s="1">
        <v>45622</v>
      </c>
      <c r="R8314">
        <v>1697</v>
      </c>
      <c r="S8314" s="4">
        <v>6.8</v>
      </c>
      <c r="T8314" t="s">
        <v>118</v>
      </c>
    </row>
    <row r="8315" spans="1:20" x14ac:dyDescent="0.35">
      <c r="A8315" t="s">
        <v>16300</v>
      </c>
      <c r="B8315" s="5" t="s">
        <v>73</v>
      </c>
      <c r="C8315" s="6">
        <v>82023</v>
      </c>
      <c r="D8315" t="s">
        <v>74</v>
      </c>
      <c r="E8315">
        <v>102529</v>
      </c>
      <c r="F8315" s="5" t="s">
        <v>50</v>
      </c>
      <c r="G8315" s="5" t="s">
        <v>42</v>
      </c>
      <c r="H8315" s="5" t="s">
        <v>75</v>
      </c>
      <c r="I8315" t="s">
        <v>35</v>
      </c>
      <c r="J8315" t="s">
        <v>75</v>
      </c>
      <c r="K8315">
        <v>50</v>
      </c>
      <c r="L8315" s="5" t="s">
        <v>16301</v>
      </c>
      <c r="M8315" s="5" t="s">
        <v>28</v>
      </c>
      <c r="N8315">
        <v>4</v>
      </c>
      <c r="O8315" t="s">
        <v>147</v>
      </c>
      <c r="P8315" s="1">
        <v>45396</v>
      </c>
      <c r="Q8315" s="1">
        <v>45468</v>
      </c>
      <c r="R8315">
        <v>1382</v>
      </c>
      <c r="S8315" s="4">
        <v>9.6</v>
      </c>
      <c r="T8315" t="s">
        <v>30</v>
      </c>
    </row>
    <row r="8316" spans="1:20" x14ac:dyDescent="0.35">
      <c r="A8316" t="s">
        <v>16302</v>
      </c>
      <c r="B8316" s="5" t="s">
        <v>28802</v>
      </c>
      <c r="C8316" s="6">
        <v>128543</v>
      </c>
      <c r="D8316" t="s">
        <v>65</v>
      </c>
      <c r="E8316">
        <v>167106</v>
      </c>
      <c r="F8316" s="5" t="s">
        <v>66</v>
      </c>
      <c r="G8316" s="5" t="s">
        <v>42</v>
      </c>
      <c r="H8316" s="5" t="s">
        <v>67</v>
      </c>
      <c r="I8316" t="s">
        <v>26</v>
      </c>
      <c r="J8316" t="s">
        <v>67</v>
      </c>
      <c r="K8316">
        <v>50</v>
      </c>
      <c r="L8316" s="5" t="s">
        <v>16303</v>
      </c>
      <c r="M8316" s="5" t="s">
        <v>70</v>
      </c>
      <c r="N8316">
        <v>8</v>
      </c>
      <c r="O8316" t="s">
        <v>135</v>
      </c>
      <c r="P8316" s="1">
        <v>45509</v>
      </c>
      <c r="Q8316" s="1">
        <v>45560</v>
      </c>
      <c r="R8316">
        <v>514</v>
      </c>
      <c r="S8316" s="4">
        <v>8</v>
      </c>
      <c r="T8316" t="s">
        <v>63</v>
      </c>
    </row>
    <row r="8317" spans="1:20" x14ac:dyDescent="0.35">
      <c r="A8317" t="s">
        <v>16304</v>
      </c>
      <c r="B8317" s="5" t="s">
        <v>100</v>
      </c>
      <c r="C8317" s="6">
        <v>75558</v>
      </c>
      <c r="D8317" t="s">
        <v>22</v>
      </c>
      <c r="E8317">
        <v>75558</v>
      </c>
      <c r="F8317" s="5" t="s">
        <v>50</v>
      </c>
      <c r="G8317" s="5" t="s">
        <v>24</v>
      </c>
      <c r="H8317" s="5" t="s">
        <v>25</v>
      </c>
      <c r="I8317" t="s">
        <v>26</v>
      </c>
      <c r="J8317" t="s">
        <v>25</v>
      </c>
      <c r="K8317">
        <v>100</v>
      </c>
      <c r="L8317" s="5" t="s">
        <v>16305</v>
      </c>
      <c r="M8317" s="5" t="s">
        <v>28</v>
      </c>
      <c r="N8317">
        <v>2</v>
      </c>
      <c r="O8317" t="s">
        <v>29</v>
      </c>
      <c r="P8317" s="1">
        <v>45647</v>
      </c>
      <c r="Q8317" s="1">
        <v>45684</v>
      </c>
      <c r="R8317">
        <v>1422</v>
      </c>
      <c r="S8317" s="4">
        <v>6.4</v>
      </c>
      <c r="T8317" t="s">
        <v>47</v>
      </c>
    </row>
    <row r="8318" spans="1:20" x14ac:dyDescent="0.35">
      <c r="A8318" t="s">
        <v>16306</v>
      </c>
      <c r="B8318" s="5" t="s">
        <v>217</v>
      </c>
      <c r="C8318" s="6">
        <v>72192</v>
      </c>
      <c r="D8318" t="s">
        <v>92</v>
      </c>
      <c r="E8318">
        <v>54144</v>
      </c>
      <c r="F8318" s="5" t="s">
        <v>58</v>
      </c>
      <c r="G8318" s="5" t="s">
        <v>24</v>
      </c>
      <c r="H8318" s="5" t="s">
        <v>93</v>
      </c>
      <c r="I8318" t="s">
        <v>26</v>
      </c>
      <c r="J8318" t="s">
        <v>76</v>
      </c>
      <c r="K8318">
        <v>50</v>
      </c>
      <c r="L8318" s="5" t="s">
        <v>16307</v>
      </c>
      <c r="M8318" s="5" t="s">
        <v>70</v>
      </c>
      <c r="N8318">
        <v>0</v>
      </c>
      <c r="O8318" t="s">
        <v>172</v>
      </c>
      <c r="P8318" s="1">
        <v>45543</v>
      </c>
      <c r="Q8318" s="1">
        <v>45561</v>
      </c>
      <c r="R8318">
        <v>501</v>
      </c>
      <c r="S8318" s="4">
        <v>7.4</v>
      </c>
      <c r="T8318" t="s">
        <v>55</v>
      </c>
    </row>
    <row r="8319" spans="1:20" x14ac:dyDescent="0.35">
      <c r="A8319" t="s">
        <v>16308</v>
      </c>
      <c r="B8319" s="5" t="s">
        <v>21</v>
      </c>
      <c r="C8319" s="6">
        <v>68382</v>
      </c>
      <c r="D8319" t="s">
        <v>41</v>
      </c>
      <c r="E8319">
        <v>58125</v>
      </c>
      <c r="F8319" s="5" t="s">
        <v>58</v>
      </c>
      <c r="G8319" s="5" t="s">
        <v>24</v>
      </c>
      <c r="H8319" s="5" t="s">
        <v>43</v>
      </c>
      <c r="I8319" t="s">
        <v>44</v>
      </c>
      <c r="J8319" t="s">
        <v>43</v>
      </c>
      <c r="K8319">
        <v>0</v>
      </c>
      <c r="L8319" s="5" t="s">
        <v>16309</v>
      </c>
      <c r="M8319" s="5" t="s">
        <v>54</v>
      </c>
      <c r="N8319">
        <v>1</v>
      </c>
      <c r="O8319" t="s">
        <v>46</v>
      </c>
      <c r="P8319" s="1">
        <v>45374</v>
      </c>
      <c r="Q8319" s="1">
        <v>45408</v>
      </c>
      <c r="R8319">
        <v>2001</v>
      </c>
      <c r="S8319" s="4">
        <v>8.9</v>
      </c>
      <c r="T8319" t="s">
        <v>277</v>
      </c>
    </row>
    <row r="8320" spans="1:20" x14ac:dyDescent="0.35">
      <c r="A8320" t="s">
        <v>16310</v>
      </c>
      <c r="B8320" s="5" t="s">
        <v>91</v>
      </c>
      <c r="C8320" s="6">
        <v>37162</v>
      </c>
      <c r="D8320" t="s">
        <v>22</v>
      </c>
      <c r="E8320">
        <v>37162</v>
      </c>
      <c r="F8320" s="5" t="s">
        <v>66</v>
      </c>
      <c r="G8320" s="5" t="s">
        <v>59</v>
      </c>
      <c r="H8320" s="5" t="s">
        <v>116</v>
      </c>
      <c r="I8320" t="s">
        <v>44</v>
      </c>
      <c r="J8320" t="s">
        <v>157</v>
      </c>
      <c r="K8320">
        <v>100</v>
      </c>
      <c r="L8320" s="5" t="s">
        <v>5492</v>
      </c>
      <c r="M8320" s="5" t="s">
        <v>70</v>
      </c>
      <c r="N8320">
        <v>5</v>
      </c>
      <c r="O8320" t="s">
        <v>167</v>
      </c>
      <c r="P8320" s="1">
        <v>45640</v>
      </c>
      <c r="Q8320" s="1">
        <v>45692</v>
      </c>
      <c r="R8320">
        <v>1613</v>
      </c>
      <c r="S8320" s="4">
        <v>7.5</v>
      </c>
      <c r="T8320" t="s">
        <v>243</v>
      </c>
    </row>
    <row r="8321" spans="1:20" x14ac:dyDescent="0.35">
      <c r="A8321" t="s">
        <v>16311</v>
      </c>
      <c r="B8321" s="5" t="s">
        <v>40</v>
      </c>
      <c r="C8321" s="6">
        <v>90745</v>
      </c>
      <c r="D8321" t="s">
        <v>41</v>
      </c>
      <c r="E8321">
        <v>77133</v>
      </c>
      <c r="F8321" s="5" t="s">
        <v>50</v>
      </c>
      <c r="G8321" s="5" t="s">
        <v>42</v>
      </c>
      <c r="H8321" s="5" t="s">
        <v>126</v>
      </c>
      <c r="I8321" t="s">
        <v>44</v>
      </c>
      <c r="J8321" t="s">
        <v>126</v>
      </c>
      <c r="K8321">
        <v>50</v>
      </c>
      <c r="L8321" s="5" t="s">
        <v>16312</v>
      </c>
      <c r="M8321" s="5" t="s">
        <v>70</v>
      </c>
      <c r="N8321">
        <v>2</v>
      </c>
      <c r="O8321" t="s">
        <v>46</v>
      </c>
      <c r="P8321" s="1">
        <v>45532</v>
      </c>
      <c r="Q8321" s="1">
        <v>45599</v>
      </c>
      <c r="R8321">
        <v>2203</v>
      </c>
      <c r="S8321" s="4">
        <v>9.5</v>
      </c>
      <c r="T8321" t="s">
        <v>79</v>
      </c>
    </row>
    <row r="8322" spans="1:20" x14ac:dyDescent="0.35">
      <c r="A8322" t="s">
        <v>16313</v>
      </c>
      <c r="B8322" s="5" t="s">
        <v>40</v>
      </c>
      <c r="C8322" s="6">
        <v>68389</v>
      </c>
      <c r="D8322" t="s">
        <v>22</v>
      </c>
      <c r="E8322">
        <v>68389</v>
      </c>
      <c r="F8322" s="5" t="s">
        <v>58</v>
      </c>
      <c r="G8322" s="5" t="s">
        <v>42</v>
      </c>
      <c r="H8322" s="5" t="s">
        <v>52</v>
      </c>
      <c r="I8322" t="s">
        <v>26</v>
      </c>
      <c r="J8322" t="s">
        <v>52</v>
      </c>
      <c r="K8322">
        <v>50</v>
      </c>
      <c r="L8322" s="5" t="s">
        <v>3841</v>
      </c>
      <c r="M8322" s="5" t="s">
        <v>37</v>
      </c>
      <c r="N8322">
        <v>1</v>
      </c>
      <c r="O8322" t="s">
        <v>46</v>
      </c>
      <c r="P8322" s="1">
        <v>45439</v>
      </c>
      <c r="Q8322" s="1">
        <v>45477</v>
      </c>
      <c r="R8322">
        <v>1625</v>
      </c>
      <c r="S8322" s="4">
        <v>8.4</v>
      </c>
      <c r="T8322" t="s">
        <v>103</v>
      </c>
    </row>
    <row r="8323" spans="1:20" x14ac:dyDescent="0.35">
      <c r="A8323" t="s">
        <v>16314</v>
      </c>
      <c r="B8323" s="5" t="s">
        <v>100</v>
      </c>
      <c r="C8323" s="6">
        <v>52150</v>
      </c>
      <c r="D8323" t="s">
        <v>22</v>
      </c>
      <c r="E8323">
        <v>52150</v>
      </c>
      <c r="F8323" s="5" t="s">
        <v>23</v>
      </c>
      <c r="G8323" s="5" t="s">
        <v>42</v>
      </c>
      <c r="H8323" s="5" t="s">
        <v>116</v>
      </c>
      <c r="I8323" t="s">
        <v>44</v>
      </c>
      <c r="J8323" t="s">
        <v>34</v>
      </c>
      <c r="K8323">
        <v>50</v>
      </c>
      <c r="L8323" s="5" t="s">
        <v>16315</v>
      </c>
      <c r="M8323" s="5" t="s">
        <v>70</v>
      </c>
      <c r="N8323">
        <v>16</v>
      </c>
      <c r="O8323" t="s">
        <v>107</v>
      </c>
      <c r="P8323" s="1">
        <v>45337</v>
      </c>
      <c r="Q8323" s="1">
        <v>45361</v>
      </c>
      <c r="R8323">
        <v>839</v>
      </c>
      <c r="S8323" s="4">
        <v>8.4</v>
      </c>
      <c r="T8323" t="s">
        <v>79</v>
      </c>
    </row>
    <row r="8324" spans="1:20" x14ac:dyDescent="0.35">
      <c r="A8324" t="s">
        <v>16316</v>
      </c>
      <c r="B8324" s="5" t="s">
        <v>91</v>
      </c>
      <c r="C8324" s="6">
        <v>70856</v>
      </c>
      <c r="D8324" t="s">
        <v>22</v>
      </c>
      <c r="E8324">
        <v>70856</v>
      </c>
      <c r="F8324" s="5" t="s">
        <v>50</v>
      </c>
      <c r="G8324" s="5" t="s">
        <v>42</v>
      </c>
      <c r="H8324" s="5" t="s">
        <v>191</v>
      </c>
      <c r="I8324" t="s">
        <v>26</v>
      </c>
      <c r="J8324" t="s">
        <v>191</v>
      </c>
      <c r="K8324">
        <v>0</v>
      </c>
      <c r="L8324" s="5" t="s">
        <v>16317</v>
      </c>
      <c r="M8324" s="5" t="s">
        <v>37</v>
      </c>
      <c r="N8324">
        <v>2</v>
      </c>
      <c r="O8324" t="s">
        <v>172</v>
      </c>
      <c r="P8324" s="1">
        <v>45359</v>
      </c>
      <c r="Q8324" s="1">
        <v>45425</v>
      </c>
      <c r="R8324">
        <v>1675</v>
      </c>
      <c r="S8324" s="4">
        <v>6.1</v>
      </c>
      <c r="T8324" t="s">
        <v>55</v>
      </c>
    </row>
    <row r="8325" spans="1:20" x14ac:dyDescent="0.35">
      <c r="A8325" t="s">
        <v>16318</v>
      </c>
      <c r="B8325" s="5" t="s">
        <v>28799</v>
      </c>
      <c r="C8325" s="6">
        <v>70901</v>
      </c>
      <c r="D8325" t="s">
        <v>22</v>
      </c>
      <c r="E8325">
        <v>70901</v>
      </c>
      <c r="F8325" s="5" t="s">
        <v>58</v>
      </c>
      <c r="G8325" s="5" t="s">
        <v>59</v>
      </c>
      <c r="H8325" s="5" t="s">
        <v>25</v>
      </c>
      <c r="I8325" t="s">
        <v>35</v>
      </c>
      <c r="J8325" t="s">
        <v>25</v>
      </c>
      <c r="K8325">
        <v>0</v>
      </c>
      <c r="L8325" s="5" t="s">
        <v>16319</v>
      </c>
      <c r="M8325" s="5" t="s">
        <v>37</v>
      </c>
      <c r="N8325">
        <v>0</v>
      </c>
      <c r="O8325" t="s">
        <v>131</v>
      </c>
      <c r="P8325" s="1">
        <v>45373</v>
      </c>
      <c r="Q8325" s="1">
        <v>45405</v>
      </c>
      <c r="R8325">
        <v>1246</v>
      </c>
      <c r="S8325" s="4">
        <v>8</v>
      </c>
      <c r="T8325" t="s">
        <v>38</v>
      </c>
    </row>
    <row r="8326" spans="1:20" x14ac:dyDescent="0.35">
      <c r="A8326" t="s">
        <v>16320</v>
      </c>
      <c r="B8326" s="5" t="s">
        <v>91</v>
      </c>
      <c r="C8326" s="6">
        <v>18392</v>
      </c>
      <c r="D8326" t="s">
        <v>22</v>
      </c>
      <c r="E8326">
        <v>18392</v>
      </c>
      <c r="F8326" s="5" t="s">
        <v>58</v>
      </c>
      <c r="G8326" s="5" t="s">
        <v>42</v>
      </c>
      <c r="H8326" s="5" t="s">
        <v>116</v>
      </c>
      <c r="I8326" t="s">
        <v>44</v>
      </c>
      <c r="J8326" t="s">
        <v>359</v>
      </c>
      <c r="K8326">
        <v>100</v>
      </c>
      <c r="L8326" s="5" t="s">
        <v>16321</v>
      </c>
      <c r="M8326" s="5" t="s">
        <v>54</v>
      </c>
      <c r="N8326">
        <v>0</v>
      </c>
      <c r="O8326" t="s">
        <v>172</v>
      </c>
      <c r="P8326" s="1">
        <v>45340</v>
      </c>
      <c r="Q8326" s="1">
        <v>45360</v>
      </c>
      <c r="R8326">
        <v>1206</v>
      </c>
      <c r="S8326" s="4">
        <v>9.6999999999999993</v>
      </c>
      <c r="T8326" t="s">
        <v>103</v>
      </c>
    </row>
    <row r="8327" spans="1:20" x14ac:dyDescent="0.35">
      <c r="A8327" t="s">
        <v>16322</v>
      </c>
      <c r="B8327" s="5" t="s">
        <v>91</v>
      </c>
      <c r="C8327" s="6">
        <v>72083</v>
      </c>
      <c r="D8327" t="s">
        <v>92</v>
      </c>
      <c r="E8327">
        <v>54062</v>
      </c>
      <c r="F8327" s="5" t="s">
        <v>50</v>
      </c>
      <c r="G8327" s="5" t="s">
        <v>42</v>
      </c>
      <c r="H8327" s="5" t="s">
        <v>93</v>
      </c>
      <c r="I8327" t="s">
        <v>44</v>
      </c>
      <c r="J8327" t="s">
        <v>93</v>
      </c>
      <c r="K8327">
        <v>100</v>
      </c>
      <c r="L8327" s="5" t="s">
        <v>16323</v>
      </c>
      <c r="M8327" s="5" t="s">
        <v>70</v>
      </c>
      <c r="N8327">
        <v>4</v>
      </c>
      <c r="O8327" t="s">
        <v>135</v>
      </c>
      <c r="P8327" s="1">
        <v>45349</v>
      </c>
      <c r="Q8327" s="1">
        <v>45408</v>
      </c>
      <c r="R8327">
        <v>1006</v>
      </c>
      <c r="S8327" s="4">
        <v>9.8000000000000007</v>
      </c>
      <c r="T8327" t="s">
        <v>63</v>
      </c>
    </row>
    <row r="8328" spans="1:20" x14ac:dyDescent="0.35">
      <c r="A8328" t="s">
        <v>16324</v>
      </c>
      <c r="B8328" s="5" t="s">
        <v>40</v>
      </c>
      <c r="C8328" s="6">
        <v>80363</v>
      </c>
      <c r="D8328" t="s">
        <v>41</v>
      </c>
      <c r="E8328">
        <v>68309</v>
      </c>
      <c r="F8328" s="5" t="s">
        <v>58</v>
      </c>
      <c r="G8328" s="5" t="s">
        <v>51</v>
      </c>
      <c r="H8328" s="5" t="s">
        <v>126</v>
      </c>
      <c r="I8328" t="s">
        <v>26</v>
      </c>
      <c r="J8328" t="s">
        <v>101</v>
      </c>
      <c r="K8328">
        <v>0</v>
      </c>
      <c r="L8328" s="5" t="s">
        <v>16325</v>
      </c>
      <c r="M8328" s="5" t="s">
        <v>37</v>
      </c>
      <c r="N8328">
        <v>1</v>
      </c>
      <c r="O8328" t="s">
        <v>131</v>
      </c>
      <c r="P8328" s="1">
        <v>45777</v>
      </c>
      <c r="Q8328" s="1">
        <v>45821</v>
      </c>
      <c r="R8328">
        <v>2448</v>
      </c>
      <c r="S8328" s="4">
        <v>8.5</v>
      </c>
      <c r="T8328" t="s">
        <v>153</v>
      </c>
    </row>
    <row r="8329" spans="1:20" x14ac:dyDescent="0.35">
      <c r="A8329" t="s">
        <v>16326</v>
      </c>
      <c r="B8329" s="5" t="s">
        <v>100</v>
      </c>
      <c r="C8329" s="6">
        <v>81508</v>
      </c>
      <c r="D8329" t="s">
        <v>22</v>
      </c>
      <c r="E8329">
        <v>81508</v>
      </c>
      <c r="F8329" s="5" t="s">
        <v>23</v>
      </c>
      <c r="G8329" s="5" t="s">
        <v>24</v>
      </c>
      <c r="H8329" s="5" t="s">
        <v>116</v>
      </c>
      <c r="I8329" t="s">
        <v>35</v>
      </c>
      <c r="J8329" t="s">
        <v>116</v>
      </c>
      <c r="K8329">
        <v>50</v>
      </c>
      <c r="L8329" s="5" t="s">
        <v>16327</v>
      </c>
      <c r="M8329" s="5" t="s">
        <v>70</v>
      </c>
      <c r="N8329">
        <v>10</v>
      </c>
      <c r="O8329" t="s">
        <v>112</v>
      </c>
      <c r="P8329" s="1">
        <v>45489</v>
      </c>
      <c r="Q8329" s="1">
        <v>45552</v>
      </c>
      <c r="R8329">
        <v>1183</v>
      </c>
      <c r="S8329" s="4">
        <v>9.4</v>
      </c>
      <c r="T8329" t="s">
        <v>55</v>
      </c>
    </row>
    <row r="8330" spans="1:20" x14ac:dyDescent="0.35">
      <c r="A8330" t="s">
        <v>16328</v>
      </c>
      <c r="B8330" s="5" t="s">
        <v>49</v>
      </c>
      <c r="C8330" s="6">
        <v>58680</v>
      </c>
      <c r="D8330" t="s">
        <v>74</v>
      </c>
      <c r="E8330">
        <v>73350</v>
      </c>
      <c r="F8330" s="5" t="s">
        <v>58</v>
      </c>
      <c r="G8330" s="5" t="s">
        <v>59</v>
      </c>
      <c r="H8330" s="5" t="s">
        <v>75</v>
      </c>
      <c r="I8330" t="s">
        <v>26</v>
      </c>
      <c r="J8330" t="s">
        <v>247</v>
      </c>
      <c r="K8330">
        <v>100</v>
      </c>
      <c r="L8330" s="5" t="s">
        <v>16329</v>
      </c>
      <c r="M8330" s="5" t="s">
        <v>37</v>
      </c>
      <c r="N8330">
        <v>1</v>
      </c>
      <c r="O8330" t="s">
        <v>141</v>
      </c>
      <c r="P8330" s="1">
        <v>45740</v>
      </c>
      <c r="Q8330" s="1">
        <v>45779</v>
      </c>
      <c r="R8330">
        <v>1626</v>
      </c>
      <c r="S8330" s="4">
        <v>5.9</v>
      </c>
      <c r="T8330" t="s">
        <v>95</v>
      </c>
    </row>
    <row r="8331" spans="1:20" x14ac:dyDescent="0.35">
      <c r="A8331" t="s">
        <v>16330</v>
      </c>
      <c r="B8331" s="5" t="s">
        <v>100</v>
      </c>
      <c r="C8331" s="6">
        <v>127110</v>
      </c>
      <c r="D8331" t="s">
        <v>41</v>
      </c>
      <c r="E8331">
        <v>108044</v>
      </c>
      <c r="F8331" s="5" t="s">
        <v>66</v>
      </c>
      <c r="G8331" s="5" t="s">
        <v>24</v>
      </c>
      <c r="H8331" s="5" t="s">
        <v>126</v>
      </c>
      <c r="I8331" t="s">
        <v>35</v>
      </c>
      <c r="J8331" t="s">
        <v>121</v>
      </c>
      <c r="K8331">
        <v>100</v>
      </c>
      <c r="L8331" s="5" t="s">
        <v>16331</v>
      </c>
      <c r="M8331" s="5" t="s">
        <v>54</v>
      </c>
      <c r="N8331">
        <v>6</v>
      </c>
      <c r="O8331" t="s">
        <v>131</v>
      </c>
      <c r="P8331" s="1">
        <v>45586</v>
      </c>
      <c r="Q8331" s="1">
        <v>45653</v>
      </c>
      <c r="R8331">
        <v>1388</v>
      </c>
      <c r="S8331" s="4">
        <v>9.8000000000000007</v>
      </c>
      <c r="T8331" t="s">
        <v>89</v>
      </c>
    </row>
    <row r="8332" spans="1:20" x14ac:dyDescent="0.35">
      <c r="A8332" t="s">
        <v>16332</v>
      </c>
      <c r="B8332" s="5" t="s">
        <v>100</v>
      </c>
      <c r="C8332" s="6">
        <v>35777</v>
      </c>
      <c r="D8332" t="s">
        <v>22</v>
      </c>
      <c r="E8332">
        <v>35777</v>
      </c>
      <c r="F8332" s="5" t="s">
        <v>58</v>
      </c>
      <c r="G8332" s="5" t="s">
        <v>24</v>
      </c>
      <c r="H8332" s="5" t="s">
        <v>157</v>
      </c>
      <c r="I8332" t="s">
        <v>35</v>
      </c>
      <c r="J8332" t="s">
        <v>157</v>
      </c>
      <c r="K8332">
        <v>0</v>
      </c>
      <c r="L8332" s="5" t="s">
        <v>16333</v>
      </c>
      <c r="M8332" s="5" t="s">
        <v>70</v>
      </c>
      <c r="N8332">
        <v>1</v>
      </c>
      <c r="O8332" t="s">
        <v>85</v>
      </c>
      <c r="P8332" s="1">
        <v>45326</v>
      </c>
      <c r="Q8332" s="1">
        <v>45363</v>
      </c>
      <c r="R8332">
        <v>2081</v>
      </c>
      <c r="S8332" s="4">
        <v>6</v>
      </c>
      <c r="T8332" t="s">
        <v>277</v>
      </c>
    </row>
    <row r="8333" spans="1:20" x14ac:dyDescent="0.35">
      <c r="A8333" t="s">
        <v>16334</v>
      </c>
      <c r="B8333" s="5" t="s">
        <v>28802</v>
      </c>
      <c r="C8333" s="6">
        <v>137961</v>
      </c>
      <c r="D8333" t="s">
        <v>41</v>
      </c>
      <c r="E8333">
        <v>117267</v>
      </c>
      <c r="F8333" s="5" t="s">
        <v>66</v>
      </c>
      <c r="G8333" s="5" t="s">
        <v>51</v>
      </c>
      <c r="H8333" s="5" t="s">
        <v>126</v>
      </c>
      <c r="I8333" t="s">
        <v>26</v>
      </c>
      <c r="J8333" t="s">
        <v>126</v>
      </c>
      <c r="K8333">
        <v>100</v>
      </c>
      <c r="L8333" s="5" t="s">
        <v>16335</v>
      </c>
      <c r="M8333" s="5" t="s">
        <v>70</v>
      </c>
      <c r="N8333">
        <v>7</v>
      </c>
      <c r="O8333" t="s">
        <v>62</v>
      </c>
      <c r="P8333" s="1">
        <v>45711</v>
      </c>
      <c r="Q8333" s="1">
        <v>45770</v>
      </c>
      <c r="R8333">
        <v>1015</v>
      </c>
      <c r="S8333" s="4">
        <v>8.1999999999999993</v>
      </c>
      <c r="T8333" t="s">
        <v>47</v>
      </c>
    </row>
    <row r="8334" spans="1:20" x14ac:dyDescent="0.35">
      <c r="A8334" t="s">
        <v>16336</v>
      </c>
      <c r="B8334" s="5" t="s">
        <v>174</v>
      </c>
      <c r="C8334" s="6">
        <v>93307</v>
      </c>
      <c r="D8334" t="s">
        <v>120</v>
      </c>
      <c r="E8334">
        <v>83976</v>
      </c>
      <c r="F8334" s="5" t="s">
        <v>58</v>
      </c>
      <c r="G8334" s="5" t="s">
        <v>51</v>
      </c>
      <c r="H8334" s="5" t="s">
        <v>121</v>
      </c>
      <c r="I8334" t="s">
        <v>35</v>
      </c>
      <c r="J8334" t="s">
        <v>121</v>
      </c>
      <c r="K8334">
        <v>50</v>
      </c>
      <c r="L8334" s="5" t="s">
        <v>16337</v>
      </c>
      <c r="M8334" s="5" t="s">
        <v>70</v>
      </c>
      <c r="N8334">
        <v>0</v>
      </c>
      <c r="O8334" t="s">
        <v>172</v>
      </c>
      <c r="P8334" s="1">
        <v>45381</v>
      </c>
      <c r="Q8334" s="1">
        <v>45434</v>
      </c>
      <c r="R8334">
        <v>1208</v>
      </c>
      <c r="S8334" s="4">
        <v>6.4</v>
      </c>
      <c r="T8334" t="s">
        <v>103</v>
      </c>
    </row>
    <row r="8335" spans="1:20" x14ac:dyDescent="0.35">
      <c r="A8335" t="s">
        <v>16338</v>
      </c>
      <c r="B8335" s="5" t="s">
        <v>179</v>
      </c>
      <c r="C8335" s="6">
        <v>90828</v>
      </c>
      <c r="D8335" t="s">
        <v>81</v>
      </c>
      <c r="E8335">
        <v>122618</v>
      </c>
      <c r="F8335" s="5" t="s">
        <v>58</v>
      </c>
      <c r="G8335" s="5" t="s">
        <v>51</v>
      </c>
      <c r="H8335" s="5" t="s">
        <v>82</v>
      </c>
      <c r="I8335" t="s">
        <v>35</v>
      </c>
      <c r="J8335" t="s">
        <v>82</v>
      </c>
      <c r="K8335">
        <v>100</v>
      </c>
      <c r="L8335" s="5" t="s">
        <v>16339</v>
      </c>
      <c r="M8335" s="5" t="s">
        <v>37</v>
      </c>
      <c r="N8335">
        <v>0</v>
      </c>
      <c r="O8335" t="s">
        <v>131</v>
      </c>
      <c r="P8335" s="1">
        <v>45337</v>
      </c>
      <c r="Q8335" s="1">
        <v>45381</v>
      </c>
      <c r="R8335">
        <v>1635</v>
      </c>
      <c r="S8335" s="4">
        <v>7.5</v>
      </c>
      <c r="T8335" t="s">
        <v>55</v>
      </c>
    </row>
    <row r="8336" spans="1:20" x14ac:dyDescent="0.35">
      <c r="A8336" t="s">
        <v>16340</v>
      </c>
      <c r="B8336" s="5" t="s">
        <v>40</v>
      </c>
      <c r="C8336" s="6">
        <v>42637</v>
      </c>
      <c r="D8336" t="s">
        <v>22</v>
      </c>
      <c r="E8336">
        <v>42637</v>
      </c>
      <c r="F8336" s="5" t="s">
        <v>66</v>
      </c>
      <c r="G8336" s="5" t="s">
        <v>24</v>
      </c>
      <c r="H8336" s="5" t="s">
        <v>116</v>
      </c>
      <c r="I8336" t="s">
        <v>26</v>
      </c>
      <c r="J8336" t="s">
        <v>116</v>
      </c>
      <c r="K8336">
        <v>0</v>
      </c>
      <c r="L8336" s="5" t="s">
        <v>16341</v>
      </c>
      <c r="M8336" s="5" t="s">
        <v>54</v>
      </c>
      <c r="N8336">
        <v>8</v>
      </c>
      <c r="O8336" t="s">
        <v>167</v>
      </c>
      <c r="P8336" s="1">
        <v>45500</v>
      </c>
      <c r="Q8336" s="1">
        <v>45568</v>
      </c>
      <c r="R8336">
        <v>1949</v>
      </c>
      <c r="S8336" s="4">
        <v>7.8</v>
      </c>
      <c r="T8336" t="s">
        <v>89</v>
      </c>
    </row>
    <row r="8337" spans="1:20" x14ac:dyDescent="0.35">
      <c r="A8337" t="s">
        <v>16342</v>
      </c>
      <c r="B8337" s="5" t="s">
        <v>91</v>
      </c>
      <c r="C8337" s="6">
        <v>183463</v>
      </c>
      <c r="D8337" t="s">
        <v>22</v>
      </c>
      <c r="E8337">
        <v>183463</v>
      </c>
      <c r="F8337" s="5" t="s">
        <v>23</v>
      </c>
      <c r="G8337" s="5" t="s">
        <v>42</v>
      </c>
      <c r="H8337" s="5" t="s">
        <v>97</v>
      </c>
      <c r="I8337" t="s">
        <v>44</v>
      </c>
      <c r="J8337" t="s">
        <v>97</v>
      </c>
      <c r="K8337">
        <v>50</v>
      </c>
      <c r="L8337" s="5" t="s">
        <v>16343</v>
      </c>
      <c r="M8337" s="5" t="s">
        <v>28</v>
      </c>
      <c r="N8337">
        <v>19</v>
      </c>
      <c r="O8337" t="s">
        <v>46</v>
      </c>
      <c r="P8337" s="1">
        <v>45400</v>
      </c>
      <c r="Q8337" s="1">
        <v>45436</v>
      </c>
      <c r="R8337">
        <v>674</v>
      </c>
      <c r="S8337" s="4">
        <v>5.9</v>
      </c>
      <c r="T8337" t="s">
        <v>153</v>
      </c>
    </row>
    <row r="8338" spans="1:20" x14ac:dyDescent="0.35">
      <c r="A8338" t="s">
        <v>16344</v>
      </c>
      <c r="B8338" s="5" t="s">
        <v>91</v>
      </c>
      <c r="C8338" s="6">
        <v>110858</v>
      </c>
      <c r="D8338" t="s">
        <v>81</v>
      </c>
      <c r="E8338">
        <v>149658</v>
      </c>
      <c r="F8338" s="5" t="s">
        <v>50</v>
      </c>
      <c r="G8338" s="5" t="s">
        <v>42</v>
      </c>
      <c r="H8338" s="5" t="s">
        <v>82</v>
      </c>
      <c r="I8338" t="s">
        <v>35</v>
      </c>
      <c r="J8338" t="s">
        <v>129</v>
      </c>
      <c r="K8338">
        <v>100</v>
      </c>
      <c r="L8338" s="5" t="s">
        <v>16345</v>
      </c>
      <c r="M8338" s="5" t="s">
        <v>28</v>
      </c>
      <c r="N8338">
        <v>2</v>
      </c>
      <c r="O8338" t="s">
        <v>172</v>
      </c>
      <c r="P8338" s="1">
        <v>45750</v>
      </c>
      <c r="Q8338" s="1">
        <v>45792</v>
      </c>
      <c r="R8338">
        <v>1345</v>
      </c>
      <c r="S8338" s="4">
        <v>8.6999999999999993</v>
      </c>
      <c r="T8338" t="s">
        <v>38</v>
      </c>
    </row>
    <row r="8339" spans="1:20" x14ac:dyDescent="0.35">
      <c r="A8339" t="s">
        <v>16346</v>
      </c>
      <c r="B8339" s="5" t="s">
        <v>73</v>
      </c>
      <c r="C8339" s="6">
        <v>187012</v>
      </c>
      <c r="D8339" t="s">
        <v>22</v>
      </c>
      <c r="E8339">
        <v>187012</v>
      </c>
      <c r="F8339" s="5" t="s">
        <v>23</v>
      </c>
      <c r="G8339" s="5" t="s">
        <v>42</v>
      </c>
      <c r="H8339" s="5" t="s">
        <v>52</v>
      </c>
      <c r="I8339" t="s">
        <v>44</v>
      </c>
      <c r="J8339" t="s">
        <v>52</v>
      </c>
      <c r="K8339">
        <v>0</v>
      </c>
      <c r="L8339" s="5" t="s">
        <v>16347</v>
      </c>
      <c r="M8339" s="5" t="s">
        <v>70</v>
      </c>
      <c r="N8339">
        <v>13</v>
      </c>
      <c r="O8339" t="s">
        <v>88</v>
      </c>
      <c r="P8339" s="1">
        <v>45372</v>
      </c>
      <c r="Q8339" s="1">
        <v>45389</v>
      </c>
      <c r="R8339">
        <v>640</v>
      </c>
      <c r="S8339" s="4">
        <v>8.1</v>
      </c>
      <c r="T8339" t="s">
        <v>243</v>
      </c>
    </row>
    <row r="8340" spans="1:20" x14ac:dyDescent="0.35">
      <c r="A8340" t="s">
        <v>16348</v>
      </c>
      <c r="B8340" s="5" t="s">
        <v>28801</v>
      </c>
      <c r="C8340" s="6">
        <v>267395</v>
      </c>
      <c r="D8340" t="s">
        <v>22</v>
      </c>
      <c r="E8340">
        <v>267395</v>
      </c>
      <c r="F8340" s="5" t="s">
        <v>23</v>
      </c>
      <c r="G8340" s="5" t="s">
        <v>24</v>
      </c>
      <c r="H8340" s="5" t="s">
        <v>101</v>
      </c>
      <c r="I8340" t="s">
        <v>35</v>
      </c>
      <c r="J8340" t="s">
        <v>101</v>
      </c>
      <c r="K8340">
        <v>0</v>
      </c>
      <c r="L8340" s="5" t="s">
        <v>16349</v>
      </c>
      <c r="M8340" s="5" t="s">
        <v>28</v>
      </c>
      <c r="N8340">
        <v>17</v>
      </c>
      <c r="O8340" t="s">
        <v>167</v>
      </c>
      <c r="P8340" s="1">
        <v>45387</v>
      </c>
      <c r="Q8340" s="1">
        <v>45415</v>
      </c>
      <c r="R8340">
        <v>2448</v>
      </c>
      <c r="S8340" s="4">
        <v>5.0999999999999996</v>
      </c>
      <c r="T8340" t="s">
        <v>30</v>
      </c>
    </row>
    <row r="8341" spans="1:20" x14ac:dyDescent="0.35">
      <c r="A8341" t="s">
        <v>16350</v>
      </c>
      <c r="B8341" s="5" t="s">
        <v>28801</v>
      </c>
      <c r="C8341" s="6">
        <v>49037</v>
      </c>
      <c r="D8341" t="s">
        <v>33</v>
      </c>
      <c r="E8341">
        <v>5394070</v>
      </c>
      <c r="F8341" s="5" t="s">
        <v>58</v>
      </c>
      <c r="G8341" s="5" t="s">
        <v>24</v>
      </c>
      <c r="H8341" s="5" t="s">
        <v>34</v>
      </c>
      <c r="I8341" t="s">
        <v>44</v>
      </c>
      <c r="J8341" t="s">
        <v>25</v>
      </c>
      <c r="K8341">
        <v>50</v>
      </c>
      <c r="L8341" s="5" t="s">
        <v>16351</v>
      </c>
      <c r="M8341" s="5" t="s">
        <v>37</v>
      </c>
      <c r="N8341">
        <v>0</v>
      </c>
      <c r="O8341" t="s">
        <v>88</v>
      </c>
      <c r="P8341" s="1">
        <v>45498</v>
      </c>
      <c r="Q8341" s="1">
        <v>45533</v>
      </c>
      <c r="R8341">
        <v>2046</v>
      </c>
      <c r="S8341" s="4">
        <v>8.4</v>
      </c>
      <c r="T8341" t="s">
        <v>103</v>
      </c>
    </row>
    <row r="8342" spans="1:20" x14ac:dyDescent="0.35">
      <c r="A8342" t="s">
        <v>16352</v>
      </c>
      <c r="B8342" s="5" t="s">
        <v>100</v>
      </c>
      <c r="C8342" s="6">
        <v>231031</v>
      </c>
      <c r="D8342" t="s">
        <v>22</v>
      </c>
      <c r="E8342">
        <v>231031</v>
      </c>
      <c r="F8342" s="5" t="s">
        <v>23</v>
      </c>
      <c r="G8342" s="5" t="s">
        <v>51</v>
      </c>
      <c r="H8342" s="5" t="s">
        <v>129</v>
      </c>
      <c r="I8342" t="s">
        <v>35</v>
      </c>
      <c r="J8342" t="s">
        <v>129</v>
      </c>
      <c r="K8342">
        <v>100</v>
      </c>
      <c r="L8342" s="5" t="s">
        <v>16353</v>
      </c>
      <c r="M8342" s="5" t="s">
        <v>54</v>
      </c>
      <c r="N8342">
        <v>16</v>
      </c>
      <c r="O8342" t="s">
        <v>46</v>
      </c>
      <c r="P8342" s="1">
        <v>45706</v>
      </c>
      <c r="Q8342" s="1">
        <v>45757</v>
      </c>
      <c r="R8342">
        <v>1911</v>
      </c>
      <c r="S8342" s="4">
        <v>8.1</v>
      </c>
      <c r="T8342" t="s">
        <v>153</v>
      </c>
    </row>
    <row r="8343" spans="1:20" x14ac:dyDescent="0.35">
      <c r="A8343" t="s">
        <v>16354</v>
      </c>
      <c r="B8343" s="5" t="s">
        <v>162</v>
      </c>
      <c r="C8343" s="6">
        <v>265453</v>
      </c>
      <c r="D8343" t="s">
        <v>22</v>
      </c>
      <c r="E8343">
        <v>265453</v>
      </c>
      <c r="F8343" s="5" t="s">
        <v>23</v>
      </c>
      <c r="G8343" s="5" t="s">
        <v>42</v>
      </c>
      <c r="H8343" s="5" t="s">
        <v>129</v>
      </c>
      <c r="I8343" t="s">
        <v>35</v>
      </c>
      <c r="J8343" t="s">
        <v>129</v>
      </c>
      <c r="K8343">
        <v>50</v>
      </c>
      <c r="L8343" s="5" t="s">
        <v>16355</v>
      </c>
      <c r="M8343" s="5" t="s">
        <v>70</v>
      </c>
      <c r="N8343">
        <v>14</v>
      </c>
      <c r="O8343" t="s">
        <v>46</v>
      </c>
      <c r="P8343" s="1">
        <v>45650</v>
      </c>
      <c r="Q8343" s="1">
        <v>45671</v>
      </c>
      <c r="R8343">
        <v>1989</v>
      </c>
      <c r="S8343" s="4">
        <v>7.9</v>
      </c>
      <c r="T8343" t="s">
        <v>103</v>
      </c>
    </row>
    <row r="8344" spans="1:20" x14ac:dyDescent="0.35">
      <c r="A8344" t="s">
        <v>16356</v>
      </c>
      <c r="B8344" s="5" t="s">
        <v>73</v>
      </c>
      <c r="C8344" s="6">
        <v>82540</v>
      </c>
      <c r="D8344" t="s">
        <v>22</v>
      </c>
      <c r="E8344">
        <v>82540</v>
      </c>
      <c r="F8344" s="5" t="s">
        <v>50</v>
      </c>
      <c r="G8344" s="5" t="s">
        <v>42</v>
      </c>
      <c r="H8344" s="5" t="s">
        <v>191</v>
      </c>
      <c r="I8344" t="s">
        <v>44</v>
      </c>
      <c r="J8344" t="s">
        <v>191</v>
      </c>
      <c r="K8344">
        <v>100</v>
      </c>
      <c r="L8344" s="5" t="s">
        <v>16357</v>
      </c>
      <c r="M8344" s="5" t="s">
        <v>37</v>
      </c>
      <c r="N8344">
        <v>2</v>
      </c>
      <c r="O8344" t="s">
        <v>78</v>
      </c>
      <c r="P8344" s="1">
        <v>45693</v>
      </c>
      <c r="Q8344" s="1">
        <v>45748</v>
      </c>
      <c r="R8344">
        <v>2265</v>
      </c>
      <c r="S8344" s="4">
        <v>7.7</v>
      </c>
      <c r="T8344" t="s">
        <v>38</v>
      </c>
    </row>
    <row r="8345" spans="1:20" x14ac:dyDescent="0.35">
      <c r="A8345" t="s">
        <v>16358</v>
      </c>
      <c r="B8345" s="5" t="s">
        <v>162</v>
      </c>
      <c r="C8345" s="6">
        <v>126029</v>
      </c>
      <c r="D8345" t="s">
        <v>22</v>
      </c>
      <c r="E8345">
        <v>126029</v>
      </c>
      <c r="F8345" s="5" t="s">
        <v>66</v>
      </c>
      <c r="G8345" s="5" t="s">
        <v>51</v>
      </c>
      <c r="H8345" s="5" t="s">
        <v>191</v>
      </c>
      <c r="I8345" t="s">
        <v>44</v>
      </c>
      <c r="J8345" t="s">
        <v>191</v>
      </c>
      <c r="K8345">
        <v>50</v>
      </c>
      <c r="L8345" s="5" t="s">
        <v>16359</v>
      </c>
      <c r="M8345" s="5" t="s">
        <v>70</v>
      </c>
      <c r="N8345">
        <v>6</v>
      </c>
      <c r="O8345" t="s">
        <v>46</v>
      </c>
      <c r="P8345" s="1">
        <v>45711</v>
      </c>
      <c r="Q8345" s="1">
        <v>45754</v>
      </c>
      <c r="R8345">
        <v>1666</v>
      </c>
      <c r="S8345" s="4">
        <v>8.1</v>
      </c>
      <c r="T8345" t="s">
        <v>118</v>
      </c>
    </row>
    <row r="8346" spans="1:20" x14ac:dyDescent="0.35">
      <c r="A8346" t="s">
        <v>16360</v>
      </c>
      <c r="B8346" s="5" t="s">
        <v>28802</v>
      </c>
      <c r="C8346" s="6">
        <v>224510</v>
      </c>
      <c r="D8346" t="s">
        <v>33</v>
      </c>
      <c r="E8346">
        <v>24696100</v>
      </c>
      <c r="F8346" s="5" t="s">
        <v>23</v>
      </c>
      <c r="G8346" s="5" t="s">
        <v>24</v>
      </c>
      <c r="H8346" s="5" t="s">
        <v>34</v>
      </c>
      <c r="I8346" t="s">
        <v>44</v>
      </c>
      <c r="J8346" t="s">
        <v>34</v>
      </c>
      <c r="K8346">
        <v>50</v>
      </c>
      <c r="L8346" s="5" t="s">
        <v>16361</v>
      </c>
      <c r="M8346" s="5" t="s">
        <v>37</v>
      </c>
      <c r="N8346">
        <v>14</v>
      </c>
      <c r="O8346" t="s">
        <v>71</v>
      </c>
      <c r="P8346" s="1">
        <v>45695</v>
      </c>
      <c r="Q8346" s="1">
        <v>45764</v>
      </c>
      <c r="R8346">
        <v>2078</v>
      </c>
      <c r="S8346" s="4">
        <v>8.4</v>
      </c>
      <c r="T8346" t="s">
        <v>79</v>
      </c>
    </row>
    <row r="8347" spans="1:20" x14ac:dyDescent="0.35">
      <c r="A8347" t="s">
        <v>16362</v>
      </c>
      <c r="B8347" s="5" t="s">
        <v>28802</v>
      </c>
      <c r="C8347" s="6">
        <v>76405</v>
      </c>
      <c r="D8347" t="s">
        <v>22</v>
      </c>
      <c r="E8347">
        <v>76405</v>
      </c>
      <c r="F8347" s="5" t="s">
        <v>58</v>
      </c>
      <c r="G8347" s="5" t="s">
        <v>59</v>
      </c>
      <c r="H8347" s="5" t="s">
        <v>97</v>
      </c>
      <c r="I8347" t="s">
        <v>35</v>
      </c>
      <c r="J8347" t="s">
        <v>97</v>
      </c>
      <c r="K8347">
        <v>0</v>
      </c>
      <c r="L8347" s="5" t="s">
        <v>16363</v>
      </c>
      <c r="M8347" s="5" t="s">
        <v>37</v>
      </c>
      <c r="N8347">
        <v>1</v>
      </c>
      <c r="O8347" t="s">
        <v>78</v>
      </c>
      <c r="P8347" s="1">
        <v>45395</v>
      </c>
      <c r="Q8347" s="1">
        <v>45415</v>
      </c>
      <c r="R8347">
        <v>1596</v>
      </c>
      <c r="S8347" s="4">
        <v>7.1</v>
      </c>
      <c r="T8347" t="s">
        <v>243</v>
      </c>
    </row>
    <row r="8348" spans="1:20" x14ac:dyDescent="0.35">
      <c r="A8348" t="s">
        <v>16364</v>
      </c>
      <c r="B8348" s="5" t="s">
        <v>28800</v>
      </c>
      <c r="C8348" s="6">
        <v>57273</v>
      </c>
      <c r="D8348" t="s">
        <v>22</v>
      </c>
      <c r="E8348">
        <v>57273</v>
      </c>
      <c r="F8348" s="5" t="s">
        <v>58</v>
      </c>
      <c r="G8348" s="5" t="s">
        <v>51</v>
      </c>
      <c r="H8348" s="5" t="s">
        <v>191</v>
      </c>
      <c r="I8348" t="s">
        <v>35</v>
      </c>
      <c r="J8348" t="s">
        <v>191</v>
      </c>
      <c r="K8348">
        <v>0</v>
      </c>
      <c r="L8348" s="5" t="s">
        <v>16365</v>
      </c>
      <c r="M8348" s="5" t="s">
        <v>37</v>
      </c>
      <c r="N8348">
        <v>1</v>
      </c>
      <c r="O8348" t="s">
        <v>29</v>
      </c>
      <c r="P8348" s="1">
        <v>45677</v>
      </c>
      <c r="Q8348" s="1">
        <v>45739</v>
      </c>
      <c r="R8348">
        <v>984</v>
      </c>
      <c r="S8348" s="4">
        <v>7.8</v>
      </c>
      <c r="T8348" t="s">
        <v>136</v>
      </c>
    </row>
    <row r="8349" spans="1:20" x14ac:dyDescent="0.35">
      <c r="A8349" t="s">
        <v>16366</v>
      </c>
      <c r="B8349" s="5" t="s">
        <v>57</v>
      </c>
      <c r="C8349" s="6">
        <v>78816</v>
      </c>
      <c r="D8349" t="s">
        <v>22</v>
      </c>
      <c r="E8349">
        <v>78816</v>
      </c>
      <c r="F8349" s="5" t="s">
        <v>50</v>
      </c>
      <c r="G8349" s="5" t="s">
        <v>51</v>
      </c>
      <c r="H8349" s="5" t="s">
        <v>165</v>
      </c>
      <c r="I8349" t="s">
        <v>35</v>
      </c>
      <c r="J8349" t="s">
        <v>165</v>
      </c>
      <c r="K8349">
        <v>50</v>
      </c>
      <c r="L8349" s="5" t="s">
        <v>12475</v>
      </c>
      <c r="M8349" s="5" t="s">
        <v>28</v>
      </c>
      <c r="N8349">
        <v>2</v>
      </c>
      <c r="O8349" t="s">
        <v>78</v>
      </c>
      <c r="P8349" s="1">
        <v>45314</v>
      </c>
      <c r="Q8349" s="1">
        <v>45341</v>
      </c>
      <c r="R8349">
        <v>1491</v>
      </c>
      <c r="S8349" s="4">
        <v>7</v>
      </c>
      <c r="T8349" t="s">
        <v>89</v>
      </c>
    </row>
    <row r="8350" spans="1:20" x14ac:dyDescent="0.35">
      <c r="A8350" t="s">
        <v>16367</v>
      </c>
      <c r="B8350" s="5" t="s">
        <v>162</v>
      </c>
      <c r="C8350" s="6">
        <v>129597</v>
      </c>
      <c r="D8350" t="s">
        <v>22</v>
      </c>
      <c r="E8350">
        <v>129597</v>
      </c>
      <c r="F8350" s="5" t="s">
        <v>23</v>
      </c>
      <c r="G8350" s="5" t="s">
        <v>51</v>
      </c>
      <c r="H8350" s="5" t="s">
        <v>129</v>
      </c>
      <c r="I8350" t="s">
        <v>44</v>
      </c>
      <c r="J8350" t="s">
        <v>354</v>
      </c>
      <c r="K8350">
        <v>50</v>
      </c>
      <c r="L8350" s="5" t="s">
        <v>16368</v>
      </c>
      <c r="M8350" s="5" t="s">
        <v>70</v>
      </c>
      <c r="N8350">
        <v>19</v>
      </c>
      <c r="O8350" t="s">
        <v>141</v>
      </c>
      <c r="P8350" s="1">
        <v>45560</v>
      </c>
      <c r="Q8350" s="1">
        <v>45607</v>
      </c>
      <c r="R8350">
        <v>1470</v>
      </c>
      <c r="S8350" s="4">
        <v>7.5</v>
      </c>
      <c r="T8350" t="s">
        <v>95</v>
      </c>
    </row>
    <row r="8351" spans="1:20" x14ac:dyDescent="0.35">
      <c r="A8351" t="s">
        <v>16369</v>
      </c>
      <c r="B8351" s="5" t="s">
        <v>57</v>
      </c>
      <c r="C8351" s="6">
        <v>78527</v>
      </c>
      <c r="D8351" t="s">
        <v>22</v>
      </c>
      <c r="E8351">
        <v>78527</v>
      </c>
      <c r="F8351" s="5" t="s">
        <v>23</v>
      </c>
      <c r="G8351" s="5" t="s">
        <v>24</v>
      </c>
      <c r="H8351" s="5" t="s">
        <v>116</v>
      </c>
      <c r="I8351" t="s">
        <v>35</v>
      </c>
      <c r="J8351" t="s">
        <v>116</v>
      </c>
      <c r="K8351">
        <v>50</v>
      </c>
      <c r="L8351" s="5" t="s">
        <v>16370</v>
      </c>
      <c r="M8351" s="5" t="s">
        <v>54</v>
      </c>
      <c r="N8351">
        <v>16</v>
      </c>
      <c r="O8351" t="s">
        <v>135</v>
      </c>
      <c r="P8351" s="1">
        <v>45669</v>
      </c>
      <c r="Q8351" s="1">
        <v>45701</v>
      </c>
      <c r="R8351">
        <v>1545</v>
      </c>
      <c r="S8351" s="4">
        <v>6.5</v>
      </c>
      <c r="T8351" t="s">
        <v>136</v>
      </c>
    </row>
    <row r="8352" spans="1:20" x14ac:dyDescent="0.35">
      <c r="A8352" t="s">
        <v>16371</v>
      </c>
      <c r="B8352" s="5" t="s">
        <v>73</v>
      </c>
      <c r="C8352" s="6">
        <v>147701</v>
      </c>
      <c r="D8352" t="s">
        <v>92</v>
      </c>
      <c r="E8352">
        <v>110776</v>
      </c>
      <c r="F8352" s="5" t="s">
        <v>66</v>
      </c>
      <c r="G8352" s="5" t="s">
        <v>59</v>
      </c>
      <c r="H8352" s="5" t="s">
        <v>93</v>
      </c>
      <c r="I8352" t="s">
        <v>35</v>
      </c>
      <c r="J8352" t="s">
        <v>52</v>
      </c>
      <c r="K8352">
        <v>50</v>
      </c>
      <c r="L8352" s="5" t="s">
        <v>16372</v>
      </c>
      <c r="M8352" s="5" t="s">
        <v>28</v>
      </c>
      <c r="N8352">
        <v>7</v>
      </c>
      <c r="O8352" t="s">
        <v>62</v>
      </c>
      <c r="P8352" s="1">
        <v>45512</v>
      </c>
      <c r="Q8352" s="1">
        <v>45555</v>
      </c>
      <c r="R8352">
        <v>623</v>
      </c>
      <c r="S8352" s="4">
        <v>8</v>
      </c>
      <c r="T8352" t="s">
        <v>108</v>
      </c>
    </row>
    <row r="8353" spans="1:20" x14ac:dyDescent="0.35">
      <c r="A8353" t="s">
        <v>16373</v>
      </c>
      <c r="B8353" s="5" t="s">
        <v>28800</v>
      </c>
      <c r="C8353" s="6">
        <v>124500</v>
      </c>
      <c r="D8353" t="s">
        <v>22</v>
      </c>
      <c r="E8353">
        <v>124500</v>
      </c>
      <c r="F8353" s="5" t="s">
        <v>66</v>
      </c>
      <c r="G8353" s="5" t="s">
        <v>24</v>
      </c>
      <c r="H8353" s="5" t="s">
        <v>191</v>
      </c>
      <c r="I8353" t="s">
        <v>35</v>
      </c>
      <c r="J8353" t="s">
        <v>191</v>
      </c>
      <c r="K8353">
        <v>100</v>
      </c>
      <c r="L8353" s="5" t="s">
        <v>16374</v>
      </c>
      <c r="M8353" s="5" t="s">
        <v>28</v>
      </c>
      <c r="N8353">
        <v>6</v>
      </c>
      <c r="O8353" t="s">
        <v>85</v>
      </c>
      <c r="P8353" s="1">
        <v>45557</v>
      </c>
      <c r="Q8353" s="1">
        <v>45622</v>
      </c>
      <c r="R8353">
        <v>2444</v>
      </c>
      <c r="S8353" s="4">
        <v>7.1</v>
      </c>
      <c r="T8353" t="s">
        <v>89</v>
      </c>
    </row>
    <row r="8354" spans="1:20" x14ac:dyDescent="0.35">
      <c r="A8354" t="s">
        <v>16375</v>
      </c>
      <c r="B8354" s="5" t="s">
        <v>40</v>
      </c>
      <c r="C8354" s="6">
        <v>30093</v>
      </c>
      <c r="D8354" t="s">
        <v>22</v>
      </c>
      <c r="E8354">
        <v>30093</v>
      </c>
      <c r="F8354" s="5" t="s">
        <v>50</v>
      </c>
      <c r="G8354" s="5" t="s">
        <v>59</v>
      </c>
      <c r="H8354" s="5" t="s">
        <v>116</v>
      </c>
      <c r="I8354" t="s">
        <v>35</v>
      </c>
      <c r="J8354" t="s">
        <v>116</v>
      </c>
      <c r="K8354">
        <v>100</v>
      </c>
      <c r="L8354" s="5" t="s">
        <v>16376</v>
      </c>
      <c r="M8354" s="5" t="s">
        <v>54</v>
      </c>
      <c r="N8354">
        <v>2</v>
      </c>
      <c r="O8354" t="s">
        <v>141</v>
      </c>
      <c r="P8354" s="1">
        <v>45481</v>
      </c>
      <c r="Q8354" s="1">
        <v>45496</v>
      </c>
      <c r="R8354">
        <v>1079</v>
      </c>
      <c r="S8354" s="4">
        <v>5.6</v>
      </c>
      <c r="T8354" t="s">
        <v>95</v>
      </c>
    </row>
    <row r="8355" spans="1:20" x14ac:dyDescent="0.35">
      <c r="A8355" t="s">
        <v>16377</v>
      </c>
      <c r="B8355" s="5" t="s">
        <v>49</v>
      </c>
      <c r="C8355" s="6">
        <v>95154</v>
      </c>
      <c r="D8355" t="s">
        <v>22</v>
      </c>
      <c r="E8355">
        <v>95154</v>
      </c>
      <c r="F8355" s="5" t="s">
        <v>50</v>
      </c>
      <c r="G8355" s="5" t="s">
        <v>42</v>
      </c>
      <c r="H8355" s="5" t="s">
        <v>25</v>
      </c>
      <c r="I8355" t="s">
        <v>26</v>
      </c>
      <c r="J8355" t="s">
        <v>25</v>
      </c>
      <c r="K8355">
        <v>100</v>
      </c>
      <c r="L8355" s="5" t="s">
        <v>16378</v>
      </c>
      <c r="M8355" s="5" t="s">
        <v>37</v>
      </c>
      <c r="N8355">
        <v>4</v>
      </c>
      <c r="O8355" t="s">
        <v>78</v>
      </c>
      <c r="P8355" s="1">
        <v>45373</v>
      </c>
      <c r="Q8355" s="1">
        <v>45405</v>
      </c>
      <c r="R8355">
        <v>755</v>
      </c>
      <c r="S8355" s="4">
        <v>5.8</v>
      </c>
      <c r="T8355" t="s">
        <v>153</v>
      </c>
    </row>
    <row r="8356" spans="1:20" x14ac:dyDescent="0.35">
      <c r="A8356" t="s">
        <v>16379</v>
      </c>
      <c r="B8356" s="5" t="s">
        <v>28800</v>
      </c>
      <c r="C8356" s="6">
        <v>125964</v>
      </c>
      <c r="D8356" t="s">
        <v>22</v>
      </c>
      <c r="E8356">
        <v>125964</v>
      </c>
      <c r="F8356" s="5" t="s">
        <v>23</v>
      </c>
      <c r="G8356" s="5" t="s">
        <v>59</v>
      </c>
      <c r="H8356" s="5" t="s">
        <v>129</v>
      </c>
      <c r="I8356" t="s">
        <v>44</v>
      </c>
      <c r="J8356" t="s">
        <v>629</v>
      </c>
      <c r="K8356">
        <v>0</v>
      </c>
      <c r="L8356" s="5" t="s">
        <v>16380</v>
      </c>
      <c r="M8356" s="5" t="s">
        <v>37</v>
      </c>
      <c r="N8356">
        <v>14</v>
      </c>
      <c r="O8356" t="s">
        <v>147</v>
      </c>
      <c r="P8356" s="1">
        <v>45682</v>
      </c>
      <c r="Q8356" s="1">
        <v>45706</v>
      </c>
      <c r="R8356">
        <v>2241</v>
      </c>
      <c r="S8356" s="4">
        <v>6.7</v>
      </c>
      <c r="T8356" t="s">
        <v>38</v>
      </c>
    </row>
    <row r="8357" spans="1:20" x14ac:dyDescent="0.35">
      <c r="A8357" t="s">
        <v>16381</v>
      </c>
      <c r="B8357" s="5" t="s">
        <v>40</v>
      </c>
      <c r="C8357" s="6">
        <v>234668</v>
      </c>
      <c r="D8357" t="s">
        <v>41</v>
      </c>
      <c r="E8357">
        <v>199468</v>
      </c>
      <c r="F8357" s="5" t="s">
        <v>23</v>
      </c>
      <c r="G8357" s="5" t="s">
        <v>51</v>
      </c>
      <c r="H8357" s="5" t="s">
        <v>60</v>
      </c>
      <c r="I8357" t="s">
        <v>26</v>
      </c>
      <c r="J8357" t="s">
        <v>157</v>
      </c>
      <c r="K8357">
        <v>50</v>
      </c>
      <c r="L8357" s="5" t="s">
        <v>16382</v>
      </c>
      <c r="M8357" s="5" t="s">
        <v>54</v>
      </c>
      <c r="N8357">
        <v>15</v>
      </c>
      <c r="O8357" t="s">
        <v>62</v>
      </c>
      <c r="P8357" s="1">
        <v>45490</v>
      </c>
      <c r="Q8357" s="1">
        <v>45522</v>
      </c>
      <c r="R8357">
        <v>1680</v>
      </c>
      <c r="S8357" s="4">
        <v>9</v>
      </c>
      <c r="T8357" t="s">
        <v>30</v>
      </c>
    </row>
    <row r="8358" spans="1:20" x14ac:dyDescent="0.35">
      <c r="A8358" t="s">
        <v>16383</v>
      </c>
      <c r="B8358" s="5" t="s">
        <v>32</v>
      </c>
      <c r="C8358" s="6">
        <v>72375</v>
      </c>
      <c r="D8358" t="s">
        <v>41</v>
      </c>
      <c r="E8358">
        <v>61519</v>
      </c>
      <c r="F8358" s="5" t="s">
        <v>50</v>
      </c>
      <c r="G8358" s="5" t="s">
        <v>51</v>
      </c>
      <c r="H8358" s="5" t="s">
        <v>60</v>
      </c>
      <c r="I8358" t="s">
        <v>44</v>
      </c>
      <c r="J8358" t="s">
        <v>299</v>
      </c>
      <c r="K8358">
        <v>0</v>
      </c>
      <c r="L8358" s="5" t="s">
        <v>16384</v>
      </c>
      <c r="M8358" s="5" t="s">
        <v>70</v>
      </c>
      <c r="N8358">
        <v>4</v>
      </c>
      <c r="O8358" t="s">
        <v>85</v>
      </c>
      <c r="P8358" s="1">
        <v>45389</v>
      </c>
      <c r="Q8358" s="1">
        <v>45412</v>
      </c>
      <c r="R8358">
        <v>759</v>
      </c>
      <c r="S8358" s="4">
        <v>6.9</v>
      </c>
      <c r="T8358" t="s">
        <v>89</v>
      </c>
    </row>
    <row r="8359" spans="1:20" x14ac:dyDescent="0.35">
      <c r="A8359" t="s">
        <v>16385</v>
      </c>
      <c r="B8359" s="5" t="s">
        <v>40</v>
      </c>
      <c r="C8359" s="6">
        <v>199511</v>
      </c>
      <c r="D8359" t="s">
        <v>22</v>
      </c>
      <c r="E8359">
        <v>199511</v>
      </c>
      <c r="F8359" s="5" t="s">
        <v>23</v>
      </c>
      <c r="G8359" s="5" t="s">
        <v>42</v>
      </c>
      <c r="H8359" s="5" t="s">
        <v>52</v>
      </c>
      <c r="I8359" t="s">
        <v>35</v>
      </c>
      <c r="J8359" t="s">
        <v>52</v>
      </c>
      <c r="K8359">
        <v>50</v>
      </c>
      <c r="L8359" s="5" t="s">
        <v>16386</v>
      </c>
      <c r="M8359" s="5" t="s">
        <v>70</v>
      </c>
      <c r="N8359">
        <v>15</v>
      </c>
      <c r="O8359" t="s">
        <v>85</v>
      </c>
      <c r="P8359" s="1">
        <v>45645</v>
      </c>
      <c r="Q8359" s="1">
        <v>45672</v>
      </c>
      <c r="R8359">
        <v>523</v>
      </c>
      <c r="S8359" s="4">
        <v>7.5</v>
      </c>
      <c r="T8359" t="s">
        <v>79</v>
      </c>
    </row>
    <row r="8360" spans="1:20" x14ac:dyDescent="0.35">
      <c r="A8360" t="s">
        <v>16387</v>
      </c>
      <c r="B8360" s="5" t="s">
        <v>162</v>
      </c>
      <c r="C8360" s="6">
        <v>82707</v>
      </c>
      <c r="D8360" t="s">
        <v>22</v>
      </c>
      <c r="E8360">
        <v>82707</v>
      </c>
      <c r="F8360" s="5" t="s">
        <v>50</v>
      </c>
      <c r="G8360" s="5" t="s">
        <v>51</v>
      </c>
      <c r="H8360" s="5" t="s">
        <v>129</v>
      </c>
      <c r="I8360" t="s">
        <v>44</v>
      </c>
      <c r="J8360" t="s">
        <v>129</v>
      </c>
      <c r="K8360">
        <v>100</v>
      </c>
      <c r="L8360" s="5" t="s">
        <v>16388</v>
      </c>
      <c r="M8360" s="5" t="s">
        <v>37</v>
      </c>
      <c r="N8360">
        <v>4</v>
      </c>
      <c r="O8360" t="s">
        <v>172</v>
      </c>
      <c r="P8360" s="1">
        <v>45476</v>
      </c>
      <c r="Q8360" s="1">
        <v>45523</v>
      </c>
      <c r="R8360">
        <v>538</v>
      </c>
      <c r="S8360" s="4">
        <v>8.9</v>
      </c>
      <c r="T8360" t="s">
        <v>118</v>
      </c>
    </row>
    <row r="8361" spans="1:20" x14ac:dyDescent="0.35">
      <c r="A8361" t="s">
        <v>16389</v>
      </c>
      <c r="B8361" s="5" t="s">
        <v>28802</v>
      </c>
      <c r="C8361" s="6">
        <v>49846</v>
      </c>
      <c r="D8361" t="s">
        <v>22</v>
      </c>
      <c r="E8361">
        <v>49846</v>
      </c>
      <c r="F8361" s="5" t="s">
        <v>58</v>
      </c>
      <c r="G8361" s="5" t="s">
        <v>42</v>
      </c>
      <c r="H8361" s="5" t="s">
        <v>129</v>
      </c>
      <c r="I8361" t="s">
        <v>44</v>
      </c>
      <c r="J8361" t="s">
        <v>129</v>
      </c>
      <c r="K8361">
        <v>50</v>
      </c>
      <c r="L8361" s="5" t="s">
        <v>16390</v>
      </c>
      <c r="M8361" s="5" t="s">
        <v>37</v>
      </c>
      <c r="N8361">
        <v>0</v>
      </c>
      <c r="O8361" t="s">
        <v>29</v>
      </c>
      <c r="P8361" s="1">
        <v>45750</v>
      </c>
      <c r="Q8361" s="1">
        <v>45779</v>
      </c>
      <c r="R8361">
        <v>1323</v>
      </c>
      <c r="S8361" s="4">
        <v>5.9</v>
      </c>
      <c r="T8361" t="s">
        <v>153</v>
      </c>
    </row>
    <row r="8362" spans="1:20" x14ac:dyDescent="0.35">
      <c r="A8362" t="s">
        <v>16391</v>
      </c>
      <c r="B8362" s="5" t="s">
        <v>28802</v>
      </c>
      <c r="C8362" s="6">
        <v>231076</v>
      </c>
      <c r="D8362" t="s">
        <v>65</v>
      </c>
      <c r="E8362">
        <v>300399</v>
      </c>
      <c r="F8362" s="5" t="s">
        <v>23</v>
      </c>
      <c r="G8362" s="5" t="s">
        <v>42</v>
      </c>
      <c r="H8362" s="5" t="s">
        <v>67</v>
      </c>
      <c r="I8362" t="s">
        <v>44</v>
      </c>
      <c r="J8362" t="s">
        <v>67</v>
      </c>
      <c r="K8362">
        <v>50</v>
      </c>
      <c r="L8362" s="5" t="s">
        <v>16392</v>
      </c>
      <c r="M8362" s="5" t="s">
        <v>37</v>
      </c>
      <c r="N8362">
        <v>14</v>
      </c>
      <c r="O8362" t="s">
        <v>71</v>
      </c>
      <c r="P8362" s="1">
        <v>45519</v>
      </c>
      <c r="Q8362" s="1">
        <v>45563</v>
      </c>
      <c r="R8362">
        <v>1757</v>
      </c>
      <c r="S8362" s="4">
        <v>6.8</v>
      </c>
      <c r="T8362" t="s">
        <v>136</v>
      </c>
    </row>
    <row r="8363" spans="1:20" x14ac:dyDescent="0.35">
      <c r="A8363" t="s">
        <v>16393</v>
      </c>
      <c r="B8363" s="5" t="s">
        <v>28802</v>
      </c>
      <c r="C8363" s="6">
        <v>150796</v>
      </c>
      <c r="D8363" t="s">
        <v>22</v>
      </c>
      <c r="E8363">
        <v>150796</v>
      </c>
      <c r="F8363" s="5" t="s">
        <v>66</v>
      </c>
      <c r="G8363" s="5" t="s">
        <v>42</v>
      </c>
      <c r="H8363" s="5" t="s">
        <v>97</v>
      </c>
      <c r="I8363" t="s">
        <v>26</v>
      </c>
      <c r="J8363" t="s">
        <v>97</v>
      </c>
      <c r="K8363">
        <v>50</v>
      </c>
      <c r="L8363" s="5" t="s">
        <v>16394</v>
      </c>
      <c r="M8363" s="5" t="s">
        <v>37</v>
      </c>
      <c r="N8363">
        <v>7</v>
      </c>
      <c r="O8363" t="s">
        <v>107</v>
      </c>
      <c r="P8363" s="1">
        <v>45440</v>
      </c>
      <c r="Q8363" s="1">
        <v>45493</v>
      </c>
      <c r="R8363">
        <v>2287</v>
      </c>
      <c r="S8363" s="4">
        <v>6.2</v>
      </c>
      <c r="T8363" t="s">
        <v>47</v>
      </c>
    </row>
    <row r="8364" spans="1:20" x14ac:dyDescent="0.35">
      <c r="A8364" t="s">
        <v>16395</v>
      </c>
      <c r="B8364" s="5" t="s">
        <v>28800</v>
      </c>
      <c r="C8364" s="6">
        <v>116702</v>
      </c>
      <c r="D8364" t="s">
        <v>22</v>
      </c>
      <c r="E8364">
        <v>116702</v>
      </c>
      <c r="F8364" s="5" t="s">
        <v>66</v>
      </c>
      <c r="G8364" s="5" t="s">
        <v>42</v>
      </c>
      <c r="H8364" s="5" t="s">
        <v>129</v>
      </c>
      <c r="I8364" t="s">
        <v>44</v>
      </c>
      <c r="J8364" t="s">
        <v>129</v>
      </c>
      <c r="K8364">
        <v>50</v>
      </c>
      <c r="L8364" s="5" t="s">
        <v>16396</v>
      </c>
      <c r="M8364" s="5" t="s">
        <v>37</v>
      </c>
      <c r="N8364">
        <v>8</v>
      </c>
      <c r="O8364" t="s">
        <v>71</v>
      </c>
      <c r="P8364" s="1">
        <v>45717</v>
      </c>
      <c r="Q8364" s="1">
        <v>45735</v>
      </c>
      <c r="R8364">
        <v>1076</v>
      </c>
      <c r="S8364" s="4">
        <v>8.3000000000000007</v>
      </c>
      <c r="T8364" t="s">
        <v>63</v>
      </c>
    </row>
    <row r="8365" spans="1:20" x14ac:dyDescent="0.35">
      <c r="A8365" t="s">
        <v>16397</v>
      </c>
      <c r="B8365" s="5" t="s">
        <v>49</v>
      </c>
      <c r="C8365" s="6">
        <v>127076</v>
      </c>
      <c r="D8365" t="s">
        <v>120</v>
      </c>
      <c r="E8365">
        <v>114368</v>
      </c>
      <c r="F8365" s="5" t="s">
        <v>58</v>
      </c>
      <c r="G8365" s="5" t="s">
        <v>24</v>
      </c>
      <c r="H8365" s="5" t="s">
        <v>121</v>
      </c>
      <c r="I8365" t="s">
        <v>35</v>
      </c>
      <c r="J8365" t="s">
        <v>121</v>
      </c>
      <c r="K8365">
        <v>0</v>
      </c>
      <c r="L8365" s="5" t="s">
        <v>16398</v>
      </c>
      <c r="M8365" s="5" t="s">
        <v>28</v>
      </c>
      <c r="N8365">
        <v>0</v>
      </c>
      <c r="O8365" t="s">
        <v>71</v>
      </c>
      <c r="P8365" s="1">
        <v>45583</v>
      </c>
      <c r="Q8365" s="1">
        <v>45635</v>
      </c>
      <c r="R8365">
        <v>1891</v>
      </c>
      <c r="S8365" s="4">
        <v>7.8</v>
      </c>
      <c r="T8365" t="s">
        <v>47</v>
      </c>
    </row>
    <row r="8366" spans="1:20" x14ac:dyDescent="0.35">
      <c r="A8366" t="s">
        <v>16399</v>
      </c>
      <c r="B8366" s="5" t="s">
        <v>28800</v>
      </c>
      <c r="C8366" s="6">
        <v>138133</v>
      </c>
      <c r="D8366" t="s">
        <v>33</v>
      </c>
      <c r="E8366">
        <v>15194630</v>
      </c>
      <c r="F8366" s="5" t="s">
        <v>66</v>
      </c>
      <c r="G8366" s="5" t="s">
        <v>42</v>
      </c>
      <c r="H8366" s="5" t="s">
        <v>34</v>
      </c>
      <c r="I8366" t="s">
        <v>44</v>
      </c>
      <c r="J8366" t="s">
        <v>299</v>
      </c>
      <c r="K8366">
        <v>100</v>
      </c>
      <c r="L8366" s="5" t="s">
        <v>16400</v>
      </c>
      <c r="M8366" s="5" t="s">
        <v>54</v>
      </c>
      <c r="N8366">
        <v>9</v>
      </c>
      <c r="O8366" t="s">
        <v>62</v>
      </c>
      <c r="P8366" s="1">
        <v>45455</v>
      </c>
      <c r="Q8366" s="1">
        <v>45519</v>
      </c>
      <c r="R8366">
        <v>1650</v>
      </c>
      <c r="S8366" s="4">
        <v>8</v>
      </c>
      <c r="T8366" t="s">
        <v>55</v>
      </c>
    </row>
    <row r="8367" spans="1:20" x14ac:dyDescent="0.35">
      <c r="A8367" t="s">
        <v>16401</v>
      </c>
      <c r="B8367" s="5" t="s">
        <v>21</v>
      </c>
      <c r="C8367" s="6">
        <v>72519</v>
      </c>
      <c r="D8367" t="s">
        <v>22</v>
      </c>
      <c r="E8367">
        <v>72519</v>
      </c>
      <c r="F8367" s="5" t="s">
        <v>58</v>
      </c>
      <c r="G8367" s="5" t="s">
        <v>59</v>
      </c>
      <c r="H8367" s="5" t="s">
        <v>52</v>
      </c>
      <c r="I8367" t="s">
        <v>26</v>
      </c>
      <c r="J8367" t="s">
        <v>121</v>
      </c>
      <c r="K8367">
        <v>50</v>
      </c>
      <c r="L8367" s="5" t="s">
        <v>3776</v>
      </c>
      <c r="M8367" s="5" t="s">
        <v>37</v>
      </c>
      <c r="N8367">
        <v>1</v>
      </c>
      <c r="O8367" t="s">
        <v>172</v>
      </c>
      <c r="P8367" s="1">
        <v>45606</v>
      </c>
      <c r="Q8367" s="1">
        <v>45679</v>
      </c>
      <c r="R8367">
        <v>1763</v>
      </c>
      <c r="S8367" s="4">
        <v>7.2</v>
      </c>
      <c r="T8367" t="s">
        <v>118</v>
      </c>
    </row>
    <row r="8368" spans="1:20" x14ac:dyDescent="0.35">
      <c r="A8368" t="s">
        <v>16402</v>
      </c>
      <c r="B8368" s="5" t="s">
        <v>28801</v>
      </c>
      <c r="C8368" s="6">
        <v>202605</v>
      </c>
      <c r="D8368" t="s">
        <v>22</v>
      </c>
      <c r="E8368">
        <v>202605</v>
      </c>
      <c r="F8368" s="5" t="s">
        <v>23</v>
      </c>
      <c r="G8368" s="5" t="s">
        <v>51</v>
      </c>
      <c r="H8368" s="5" t="s">
        <v>191</v>
      </c>
      <c r="I8368" t="s">
        <v>35</v>
      </c>
      <c r="J8368" t="s">
        <v>191</v>
      </c>
      <c r="K8368">
        <v>100</v>
      </c>
      <c r="L8368" s="5" t="s">
        <v>2171</v>
      </c>
      <c r="M8368" s="5" t="s">
        <v>70</v>
      </c>
      <c r="N8368">
        <v>19</v>
      </c>
      <c r="O8368" t="s">
        <v>135</v>
      </c>
      <c r="P8368" s="1">
        <v>45754</v>
      </c>
      <c r="Q8368" s="1">
        <v>45781</v>
      </c>
      <c r="R8368">
        <v>950</v>
      </c>
      <c r="S8368" s="4">
        <v>9.1</v>
      </c>
      <c r="T8368" t="s">
        <v>136</v>
      </c>
    </row>
    <row r="8369" spans="1:20" x14ac:dyDescent="0.35">
      <c r="A8369" t="s">
        <v>16403</v>
      </c>
      <c r="B8369" s="5" t="s">
        <v>145</v>
      </c>
      <c r="C8369" s="6">
        <v>147327</v>
      </c>
      <c r="D8369" t="s">
        <v>22</v>
      </c>
      <c r="E8369">
        <v>147327</v>
      </c>
      <c r="F8369" s="5" t="s">
        <v>23</v>
      </c>
      <c r="G8369" s="5" t="s">
        <v>24</v>
      </c>
      <c r="H8369" s="5" t="s">
        <v>52</v>
      </c>
      <c r="I8369" t="s">
        <v>35</v>
      </c>
      <c r="J8369" t="s">
        <v>83</v>
      </c>
      <c r="K8369">
        <v>50</v>
      </c>
      <c r="L8369" s="5" t="s">
        <v>16404</v>
      </c>
      <c r="M8369" s="5" t="s">
        <v>28</v>
      </c>
      <c r="N8369">
        <v>12</v>
      </c>
      <c r="O8369" t="s">
        <v>29</v>
      </c>
      <c r="P8369" s="1">
        <v>45664</v>
      </c>
      <c r="Q8369" s="1">
        <v>45718</v>
      </c>
      <c r="R8369">
        <v>1715</v>
      </c>
      <c r="S8369" s="4">
        <v>5.9</v>
      </c>
      <c r="T8369" t="s">
        <v>89</v>
      </c>
    </row>
    <row r="8370" spans="1:20" x14ac:dyDescent="0.35">
      <c r="A8370" t="s">
        <v>16405</v>
      </c>
      <c r="B8370" s="5" t="s">
        <v>162</v>
      </c>
      <c r="C8370" s="6">
        <v>35455</v>
      </c>
      <c r="D8370" t="s">
        <v>22</v>
      </c>
      <c r="E8370">
        <v>35455</v>
      </c>
      <c r="F8370" s="5" t="s">
        <v>50</v>
      </c>
      <c r="G8370" s="5" t="s">
        <v>42</v>
      </c>
      <c r="H8370" s="5" t="s">
        <v>116</v>
      </c>
      <c r="I8370" t="s">
        <v>26</v>
      </c>
      <c r="J8370" t="s">
        <v>116</v>
      </c>
      <c r="K8370">
        <v>100</v>
      </c>
      <c r="L8370" s="5" t="s">
        <v>16406</v>
      </c>
      <c r="M8370" s="5" t="s">
        <v>28</v>
      </c>
      <c r="N8370">
        <v>4</v>
      </c>
      <c r="O8370" t="s">
        <v>147</v>
      </c>
      <c r="P8370" s="1">
        <v>45721</v>
      </c>
      <c r="Q8370" s="1">
        <v>45786</v>
      </c>
      <c r="R8370">
        <v>810</v>
      </c>
      <c r="S8370" s="4">
        <v>8.6</v>
      </c>
      <c r="T8370" t="s">
        <v>103</v>
      </c>
    </row>
    <row r="8371" spans="1:20" x14ac:dyDescent="0.35">
      <c r="A8371" t="s">
        <v>16407</v>
      </c>
      <c r="B8371" s="5" t="s">
        <v>145</v>
      </c>
      <c r="C8371" s="6">
        <v>85603</v>
      </c>
      <c r="D8371" t="s">
        <v>22</v>
      </c>
      <c r="E8371">
        <v>85603</v>
      </c>
      <c r="F8371" s="5" t="s">
        <v>50</v>
      </c>
      <c r="G8371" s="5" t="s">
        <v>51</v>
      </c>
      <c r="H8371" s="5" t="s">
        <v>129</v>
      </c>
      <c r="I8371" t="s">
        <v>26</v>
      </c>
      <c r="J8371" t="s">
        <v>129</v>
      </c>
      <c r="K8371">
        <v>100</v>
      </c>
      <c r="L8371" s="5" t="s">
        <v>16408</v>
      </c>
      <c r="M8371" s="5" t="s">
        <v>37</v>
      </c>
      <c r="N8371">
        <v>4</v>
      </c>
      <c r="O8371" t="s">
        <v>78</v>
      </c>
      <c r="P8371" s="1">
        <v>45738</v>
      </c>
      <c r="Q8371" s="1">
        <v>45796</v>
      </c>
      <c r="R8371">
        <v>1079</v>
      </c>
      <c r="S8371" s="4">
        <v>7</v>
      </c>
      <c r="T8371" t="s">
        <v>38</v>
      </c>
    </row>
    <row r="8372" spans="1:20" x14ac:dyDescent="0.35">
      <c r="A8372" t="s">
        <v>16409</v>
      </c>
      <c r="B8372" s="5" t="s">
        <v>21</v>
      </c>
      <c r="C8372" s="6">
        <v>174323</v>
      </c>
      <c r="D8372" t="s">
        <v>22</v>
      </c>
      <c r="E8372">
        <v>174323</v>
      </c>
      <c r="F8372" s="5" t="s">
        <v>23</v>
      </c>
      <c r="G8372" s="5" t="s">
        <v>51</v>
      </c>
      <c r="H8372" s="5" t="s">
        <v>191</v>
      </c>
      <c r="I8372" t="s">
        <v>26</v>
      </c>
      <c r="J8372" t="s">
        <v>491</v>
      </c>
      <c r="K8372">
        <v>100</v>
      </c>
      <c r="L8372" s="5" t="s">
        <v>16410</v>
      </c>
      <c r="M8372" s="5" t="s">
        <v>54</v>
      </c>
      <c r="N8372">
        <v>11</v>
      </c>
      <c r="O8372" t="s">
        <v>71</v>
      </c>
      <c r="P8372" s="1">
        <v>45662</v>
      </c>
      <c r="Q8372" s="1">
        <v>45679</v>
      </c>
      <c r="R8372">
        <v>2480</v>
      </c>
      <c r="S8372" s="4">
        <v>8.9</v>
      </c>
      <c r="T8372" t="s">
        <v>108</v>
      </c>
    </row>
    <row r="8373" spans="1:20" x14ac:dyDescent="0.35">
      <c r="A8373" t="s">
        <v>16411</v>
      </c>
      <c r="B8373" s="5" t="s">
        <v>32</v>
      </c>
      <c r="C8373" s="6">
        <v>138386</v>
      </c>
      <c r="D8373" t="s">
        <v>120</v>
      </c>
      <c r="E8373">
        <v>124547</v>
      </c>
      <c r="F8373" s="5" t="s">
        <v>66</v>
      </c>
      <c r="G8373" s="5" t="s">
        <v>51</v>
      </c>
      <c r="H8373" s="5" t="s">
        <v>121</v>
      </c>
      <c r="I8373" t="s">
        <v>44</v>
      </c>
      <c r="J8373" t="s">
        <v>121</v>
      </c>
      <c r="K8373">
        <v>100</v>
      </c>
      <c r="L8373" s="5" t="s">
        <v>16412</v>
      </c>
      <c r="M8373" s="5" t="s">
        <v>70</v>
      </c>
      <c r="N8373">
        <v>5</v>
      </c>
      <c r="O8373" t="s">
        <v>167</v>
      </c>
      <c r="P8373" s="1">
        <v>45678</v>
      </c>
      <c r="Q8373" s="1">
        <v>45731</v>
      </c>
      <c r="R8373">
        <v>2000</v>
      </c>
      <c r="S8373" s="4">
        <v>8.5</v>
      </c>
      <c r="T8373" t="s">
        <v>153</v>
      </c>
    </row>
    <row r="8374" spans="1:20" x14ac:dyDescent="0.35">
      <c r="A8374" t="s">
        <v>16413</v>
      </c>
      <c r="B8374" s="5" t="s">
        <v>162</v>
      </c>
      <c r="C8374" s="6">
        <v>86425</v>
      </c>
      <c r="D8374" t="s">
        <v>22</v>
      </c>
      <c r="E8374">
        <v>86425</v>
      </c>
      <c r="F8374" s="5" t="s">
        <v>50</v>
      </c>
      <c r="G8374" s="5" t="s">
        <v>24</v>
      </c>
      <c r="H8374" s="5" t="s">
        <v>52</v>
      </c>
      <c r="I8374" t="s">
        <v>44</v>
      </c>
      <c r="J8374" t="s">
        <v>82</v>
      </c>
      <c r="K8374">
        <v>100</v>
      </c>
      <c r="L8374" s="5" t="s">
        <v>16414</v>
      </c>
      <c r="M8374" s="5" t="s">
        <v>37</v>
      </c>
      <c r="N8374">
        <v>4</v>
      </c>
      <c r="O8374" t="s">
        <v>172</v>
      </c>
      <c r="P8374" s="1">
        <v>45589</v>
      </c>
      <c r="Q8374" s="1">
        <v>45630</v>
      </c>
      <c r="R8374">
        <v>1636</v>
      </c>
      <c r="S8374" s="4">
        <v>9.1</v>
      </c>
      <c r="T8374" t="s">
        <v>153</v>
      </c>
    </row>
    <row r="8375" spans="1:20" x14ac:dyDescent="0.35">
      <c r="A8375" t="s">
        <v>16415</v>
      </c>
      <c r="B8375" s="5" t="s">
        <v>28802</v>
      </c>
      <c r="C8375" s="6">
        <v>79209</v>
      </c>
      <c r="D8375" t="s">
        <v>41</v>
      </c>
      <c r="E8375">
        <v>67328</v>
      </c>
      <c r="F8375" s="5" t="s">
        <v>50</v>
      </c>
      <c r="G8375" s="5" t="s">
        <v>59</v>
      </c>
      <c r="H8375" s="5" t="s">
        <v>60</v>
      </c>
      <c r="I8375" t="s">
        <v>26</v>
      </c>
      <c r="J8375" t="s">
        <v>60</v>
      </c>
      <c r="K8375">
        <v>50</v>
      </c>
      <c r="L8375" s="5" t="s">
        <v>16416</v>
      </c>
      <c r="M8375" s="5" t="s">
        <v>54</v>
      </c>
      <c r="N8375">
        <v>2</v>
      </c>
      <c r="O8375" t="s">
        <v>78</v>
      </c>
      <c r="P8375" s="1">
        <v>45415</v>
      </c>
      <c r="Q8375" s="1">
        <v>45434</v>
      </c>
      <c r="R8375">
        <v>2438</v>
      </c>
      <c r="S8375" s="4">
        <v>9.1999999999999993</v>
      </c>
      <c r="T8375" t="s">
        <v>153</v>
      </c>
    </row>
    <row r="8376" spans="1:20" x14ac:dyDescent="0.35">
      <c r="A8376" t="s">
        <v>16417</v>
      </c>
      <c r="B8376" s="5" t="s">
        <v>57</v>
      </c>
      <c r="C8376" s="6">
        <v>93206</v>
      </c>
      <c r="D8376" t="s">
        <v>92</v>
      </c>
      <c r="E8376">
        <v>69905</v>
      </c>
      <c r="F8376" s="5" t="s">
        <v>50</v>
      </c>
      <c r="G8376" s="5" t="s">
        <v>24</v>
      </c>
      <c r="H8376" s="5" t="s">
        <v>93</v>
      </c>
      <c r="I8376" t="s">
        <v>35</v>
      </c>
      <c r="J8376" t="s">
        <v>93</v>
      </c>
      <c r="K8376">
        <v>0</v>
      </c>
      <c r="L8376" s="5" t="s">
        <v>16418</v>
      </c>
      <c r="M8376" s="5" t="s">
        <v>37</v>
      </c>
      <c r="N8376">
        <v>2</v>
      </c>
      <c r="O8376" t="s">
        <v>85</v>
      </c>
      <c r="P8376" s="1">
        <v>45735</v>
      </c>
      <c r="Q8376" s="1">
        <v>45756</v>
      </c>
      <c r="R8376">
        <v>692</v>
      </c>
      <c r="S8376" s="4">
        <v>6.2</v>
      </c>
      <c r="T8376" t="s">
        <v>38</v>
      </c>
    </row>
    <row r="8377" spans="1:20" x14ac:dyDescent="0.35">
      <c r="A8377" t="s">
        <v>16419</v>
      </c>
      <c r="B8377" s="5" t="s">
        <v>32</v>
      </c>
      <c r="C8377" s="6">
        <v>183144</v>
      </c>
      <c r="D8377" t="s">
        <v>41</v>
      </c>
      <c r="E8377">
        <v>155672</v>
      </c>
      <c r="F8377" s="5" t="s">
        <v>23</v>
      </c>
      <c r="G8377" s="5" t="s">
        <v>24</v>
      </c>
      <c r="H8377" s="5" t="s">
        <v>43</v>
      </c>
      <c r="I8377" t="s">
        <v>44</v>
      </c>
      <c r="J8377" t="s">
        <v>43</v>
      </c>
      <c r="K8377">
        <v>50</v>
      </c>
      <c r="L8377" s="5" t="s">
        <v>16420</v>
      </c>
      <c r="M8377" s="5" t="s">
        <v>28</v>
      </c>
      <c r="N8377">
        <v>11</v>
      </c>
      <c r="O8377" t="s">
        <v>78</v>
      </c>
      <c r="P8377" s="1">
        <v>45385</v>
      </c>
      <c r="Q8377" s="1">
        <v>45424</v>
      </c>
      <c r="R8377">
        <v>1696</v>
      </c>
      <c r="S8377" s="4">
        <v>5.9</v>
      </c>
      <c r="T8377" t="s">
        <v>210</v>
      </c>
    </row>
    <row r="8378" spans="1:20" x14ac:dyDescent="0.35">
      <c r="A8378" t="s">
        <v>16421</v>
      </c>
      <c r="B8378" s="5" t="s">
        <v>49</v>
      </c>
      <c r="C8378" s="6">
        <v>115035</v>
      </c>
      <c r="D8378" t="s">
        <v>22</v>
      </c>
      <c r="E8378">
        <v>115035</v>
      </c>
      <c r="F8378" s="5" t="s">
        <v>50</v>
      </c>
      <c r="G8378" s="5" t="s">
        <v>51</v>
      </c>
      <c r="H8378" s="5" t="s">
        <v>101</v>
      </c>
      <c r="I8378" t="s">
        <v>35</v>
      </c>
      <c r="J8378" t="s">
        <v>76</v>
      </c>
      <c r="K8378">
        <v>50</v>
      </c>
      <c r="L8378" s="5" t="s">
        <v>16422</v>
      </c>
      <c r="M8378" s="5" t="s">
        <v>54</v>
      </c>
      <c r="N8378">
        <v>3</v>
      </c>
      <c r="O8378" t="s">
        <v>107</v>
      </c>
      <c r="P8378" s="1">
        <v>45570</v>
      </c>
      <c r="Q8378" s="1">
        <v>45640</v>
      </c>
      <c r="R8378">
        <v>1758</v>
      </c>
      <c r="S8378" s="4">
        <v>8.1</v>
      </c>
      <c r="T8378" t="s">
        <v>63</v>
      </c>
    </row>
    <row r="8379" spans="1:20" x14ac:dyDescent="0.35">
      <c r="A8379" t="s">
        <v>16423</v>
      </c>
      <c r="B8379" s="5" t="s">
        <v>57</v>
      </c>
      <c r="C8379" s="6">
        <v>52046</v>
      </c>
      <c r="D8379" t="s">
        <v>22</v>
      </c>
      <c r="E8379">
        <v>52046</v>
      </c>
      <c r="F8379" s="5" t="s">
        <v>58</v>
      </c>
      <c r="G8379" s="5" t="s">
        <v>24</v>
      </c>
      <c r="H8379" s="5" t="s">
        <v>129</v>
      </c>
      <c r="I8379" t="s">
        <v>26</v>
      </c>
      <c r="J8379" t="s">
        <v>129</v>
      </c>
      <c r="K8379">
        <v>0</v>
      </c>
      <c r="L8379" s="5" t="s">
        <v>16424</v>
      </c>
      <c r="M8379" s="5" t="s">
        <v>70</v>
      </c>
      <c r="N8379">
        <v>0</v>
      </c>
      <c r="O8379" t="s">
        <v>85</v>
      </c>
      <c r="P8379" s="1">
        <v>45403</v>
      </c>
      <c r="Q8379" s="1">
        <v>45461</v>
      </c>
      <c r="R8379">
        <v>2451</v>
      </c>
      <c r="S8379" s="4">
        <v>7.5</v>
      </c>
      <c r="T8379" t="s">
        <v>63</v>
      </c>
    </row>
    <row r="8380" spans="1:20" x14ac:dyDescent="0.35">
      <c r="A8380" t="s">
        <v>16425</v>
      </c>
      <c r="B8380" s="5" t="s">
        <v>40</v>
      </c>
      <c r="C8380" s="6">
        <v>27042</v>
      </c>
      <c r="D8380" t="s">
        <v>22</v>
      </c>
      <c r="E8380">
        <v>27042</v>
      </c>
      <c r="F8380" s="5" t="s">
        <v>50</v>
      </c>
      <c r="G8380" s="5" t="s">
        <v>59</v>
      </c>
      <c r="H8380" s="5" t="s">
        <v>116</v>
      </c>
      <c r="I8380" t="s">
        <v>26</v>
      </c>
      <c r="J8380" t="s">
        <v>116</v>
      </c>
      <c r="K8380">
        <v>0</v>
      </c>
      <c r="L8380" s="5" t="s">
        <v>16426</v>
      </c>
      <c r="M8380" s="5" t="s">
        <v>28</v>
      </c>
      <c r="N8380">
        <v>3</v>
      </c>
      <c r="O8380" t="s">
        <v>167</v>
      </c>
      <c r="P8380" s="1">
        <v>45533</v>
      </c>
      <c r="Q8380" s="1">
        <v>45586</v>
      </c>
      <c r="R8380">
        <v>1230</v>
      </c>
      <c r="S8380" s="4">
        <v>9.1</v>
      </c>
      <c r="T8380" t="s">
        <v>47</v>
      </c>
    </row>
    <row r="8381" spans="1:20" x14ac:dyDescent="0.35">
      <c r="A8381" t="s">
        <v>16427</v>
      </c>
      <c r="B8381" s="5" t="s">
        <v>105</v>
      </c>
      <c r="C8381" s="6">
        <v>69140</v>
      </c>
      <c r="D8381" t="s">
        <v>41</v>
      </c>
      <c r="E8381">
        <v>58769</v>
      </c>
      <c r="F8381" s="5" t="s">
        <v>50</v>
      </c>
      <c r="G8381" s="5" t="s">
        <v>51</v>
      </c>
      <c r="H8381" s="5" t="s">
        <v>43</v>
      </c>
      <c r="I8381" t="s">
        <v>44</v>
      </c>
      <c r="J8381" t="s">
        <v>299</v>
      </c>
      <c r="K8381">
        <v>100</v>
      </c>
      <c r="L8381" s="5" t="s">
        <v>16428</v>
      </c>
      <c r="M8381" s="5" t="s">
        <v>28</v>
      </c>
      <c r="N8381">
        <v>4</v>
      </c>
      <c r="O8381" t="s">
        <v>131</v>
      </c>
      <c r="P8381" s="1">
        <v>45601</v>
      </c>
      <c r="Q8381" s="1">
        <v>45619</v>
      </c>
      <c r="R8381">
        <v>2300</v>
      </c>
      <c r="S8381" s="4">
        <v>9.1999999999999993</v>
      </c>
      <c r="T8381" t="s">
        <v>79</v>
      </c>
    </row>
    <row r="8382" spans="1:20" x14ac:dyDescent="0.35">
      <c r="A8382" t="s">
        <v>16429</v>
      </c>
      <c r="B8382" s="5" t="s">
        <v>105</v>
      </c>
      <c r="C8382" s="6">
        <v>54144</v>
      </c>
      <c r="D8382" t="s">
        <v>22</v>
      </c>
      <c r="E8382">
        <v>54144</v>
      </c>
      <c r="F8382" s="5" t="s">
        <v>66</v>
      </c>
      <c r="G8382" s="5" t="s">
        <v>51</v>
      </c>
      <c r="H8382" s="5" t="s">
        <v>157</v>
      </c>
      <c r="I8382" t="s">
        <v>26</v>
      </c>
      <c r="J8382" t="s">
        <v>165</v>
      </c>
      <c r="K8382">
        <v>50</v>
      </c>
      <c r="L8382" s="5" t="s">
        <v>16430</v>
      </c>
      <c r="M8382" s="5" t="s">
        <v>37</v>
      </c>
      <c r="N8382">
        <v>5</v>
      </c>
      <c r="O8382" t="s">
        <v>131</v>
      </c>
      <c r="P8382" s="1">
        <v>45389</v>
      </c>
      <c r="Q8382" s="1">
        <v>45427</v>
      </c>
      <c r="R8382">
        <v>1069</v>
      </c>
      <c r="S8382" s="4">
        <v>8</v>
      </c>
      <c r="T8382" t="s">
        <v>277</v>
      </c>
    </row>
    <row r="8383" spans="1:20" x14ac:dyDescent="0.35">
      <c r="A8383" t="s">
        <v>16431</v>
      </c>
      <c r="B8383" s="5" t="s">
        <v>179</v>
      </c>
      <c r="C8383" s="6">
        <v>102140</v>
      </c>
      <c r="D8383" t="s">
        <v>92</v>
      </c>
      <c r="E8383">
        <v>76605</v>
      </c>
      <c r="F8383" s="5" t="s">
        <v>50</v>
      </c>
      <c r="G8383" s="5" t="s">
        <v>24</v>
      </c>
      <c r="H8383" s="5" t="s">
        <v>93</v>
      </c>
      <c r="I8383" t="s">
        <v>26</v>
      </c>
      <c r="J8383" t="s">
        <v>93</v>
      </c>
      <c r="K8383">
        <v>50</v>
      </c>
      <c r="L8383" s="5" t="s">
        <v>4075</v>
      </c>
      <c r="M8383" s="5" t="s">
        <v>54</v>
      </c>
      <c r="N8383">
        <v>3</v>
      </c>
      <c r="O8383" t="s">
        <v>141</v>
      </c>
      <c r="P8383" s="1">
        <v>45537</v>
      </c>
      <c r="Q8383" s="1">
        <v>45591</v>
      </c>
      <c r="R8383">
        <v>920</v>
      </c>
      <c r="S8383" s="4">
        <v>6.4</v>
      </c>
      <c r="T8383" t="s">
        <v>210</v>
      </c>
    </row>
    <row r="8384" spans="1:20" x14ac:dyDescent="0.35">
      <c r="A8384" t="s">
        <v>16432</v>
      </c>
      <c r="B8384" s="5" t="s">
        <v>28800</v>
      </c>
      <c r="C8384" s="6">
        <v>159981</v>
      </c>
      <c r="D8384" t="s">
        <v>41</v>
      </c>
      <c r="E8384">
        <v>135984</v>
      </c>
      <c r="F8384" s="5" t="s">
        <v>66</v>
      </c>
      <c r="G8384" s="5" t="s">
        <v>24</v>
      </c>
      <c r="H8384" s="5" t="s">
        <v>43</v>
      </c>
      <c r="I8384" t="s">
        <v>35</v>
      </c>
      <c r="J8384" t="s">
        <v>43</v>
      </c>
      <c r="K8384">
        <v>100</v>
      </c>
      <c r="L8384" s="5" t="s">
        <v>16433</v>
      </c>
      <c r="M8384" s="5" t="s">
        <v>28</v>
      </c>
      <c r="N8384">
        <v>9</v>
      </c>
      <c r="O8384" t="s">
        <v>167</v>
      </c>
      <c r="P8384" s="1">
        <v>45307</v>
      </c>
      <c r="Q8384" s="1">
        <v>45339</v>
      </c>
      <c r="R8384">
        <v>1058</v>
      </c>
      <c r="S8384" s="4">
        <v>7.1</v>
      </c>
      <c r="T8384" t="s">
        <v>95</v>
      </c>
    </row>
    <row r="8385" spans="1:20" x14ac:dyDescent="0.35">
      <c r="A8385" t="s">
        <v>16434</v>
      </c>
      <c r="B8385" s="5" t="s">
        <v>28802</v>
      </c>
      <c r="C8385" s="6">
        <v>52315</v>
      </c>
      <c r="D8385" t="s">
        <v>22</v>
      </c>
      <c r="E8385">
        <v>52315</v>
      </c>
      <c r="F8385" s="5" t="s">
        <v>58</v>
      </c>
      <c r="G8385" s="5" t="s">
        <v>59</v>
      </c>
      <c r="H8385" s="5" t="s">
        <v>165</v>
      </c>
      <c r="I8385" t="s">
        <v>26</v>
      </c>
      <c r="J8385" t="s">
        <v>165</v>
      </c>
      <c r="K8385">
        <v>50</v>
      </c>
      <c r="L8385" s="5" t="s">
        <v>16435</v>
      </c>
      <c r="M8385" s="5" t="s">
        <v>54</v>
      </c>
      <c r="N8385">
        <v>1</v>
      </c>
      <c r="O8385" t="s">
        <v>147</v>
      </c>
      <c r="P8385" s="1">
        <v>45419</v>
      </c>
      <c r="Q8385" s="1">
        <v>45460</v>
      </c>
      <c r="R8385">
        <v>944</v>
      </c>
      <c r="S8385" s="4">
        <v>6.2</v>
      </c>
      <c r="T8385" t="s">
        <v>47</v>
      </c>
    </row>
    <row r="8386" spans="1:20" x14ac:dyDescent="0.35">
      <c r="A8386" t="s">
        <v>16436</v>
      </c>
      <c r="B8386" s="5" t="s">
        <v>28802</v>
      </c>
      <c r="C8386" s="6">
        <v>174231</v>
      </c>
      <c r="D8386" t="s">
        <v>81</v>
      </c>
      <c r="E8386">
        <v>235212</v>
      </c>
      <c r="F8386" s="5" t="s">
        <v>66</v>
      </c>
      <c r="G8386" s="5" t="s">
        <v>24</v>
      </c>
      <c r="H8386" s="5" t="s">
        <v>82</v>
      </c>
      <c r="I8386" t="s">
        <v>35</v>
      </c>
      <c r="J8386" t="s">
        <v>82</v>
      </c>
      <c r="K8386">
        <v>50</v>
      </c>
      <c r="L8386" s="5" t="s">
        <v>16437</v>
      </c>
      <c r="M8386" s="5" t="s">
        <v>28</v>
      </c>
      <c r="N8386">
        <v>7</v>
      </c>
      <c r="O8386" t="s">
        <v>172</v>
      </c>
      <c r="P8386" s="1">
        <v>45705</v>
      </c>
      <c r="Q8386" s="1">
        <v>45730</v>
      </c>
      <c r="R8386">
        <v>2270</v>
      </c>
      <c r="S8386" s="4">
        <v>9.9</v>
      </c>
      <c r="T8386" t="s">
        <v>55</v>
      </c>
    </row>
    <row r="8387" spans="1:20" x14ac:dyDescent="0.35">
      <c r="A8387" t="s">
        <v>16438</v>
      </c>
      <c r="B8387" s="5" t="s">
        <v>162</v>
      </c>
      <c r="C8387" s="6">
        <v>97169</v>
      </c>
      <c r="D8387" t="s">
        <v>92</v>
      </c>
      <c r="E8387">
        <v>72877</v>
      </c>
      <c r="F8387" s="5" t="s">
        <v>50</v>
      </c>
      <c r="G8387" s="5" t="s">
        <v>42</v>
      </c>
      <c r="H8387" s="5" t="s">
        <v>93</v>
      </c>
      <c r="I8387" t="s">
        <v>35</v>
      </c>
      <c r="J8387" t="s">
        <v>93</v>
      </c>
      <c r="K8387">
        <v>0</v>
      </c>
      <c r="L8387" s="5" t="s">
        <v>16439</v>
      </c>
      <c r="M8387" s="5" t="s">
        <v>70</v>
      </c>
      <c r="N8387">
        <v>3</v>
      </c>
      <c r="O8387" t="s">
        <v>88</v>
      </c>
      <c r="P8387" s="1">
        <v>45559</v>
      </c>
      <c r="Q8387" s="1">
        <v>45574</v>
      </c>
      <c r="R8387">
        <v>2310</v>
      </c>
      <c r="S8387" s="4">
        <v>6.1</v>
      </c>
      <c r="T8387" t="s">
        <v>118</v>
      </c>
    </row>
    <row r="8388" spans="1:20" x14ac:dyDescent="0.35">
      <c r="A8388" t="s">
        <v>16440</v>
      </c>
      <c r="B8388" s="5" t="s">
        <v>179</v>
      </c>
      <c r="C8388" s="6">
        <v>143744</v>
      </c>
      <c r="D8388" t="s">
        <v>74</v>
      </c>
      <c r="E8388">
        <v>179680</v>
      </c>
      <c r="F8388" s="5" t="s">
        <v>66</v>
      </c>
      <c r="G8388" s="5" t="s">
        <v>24</v>
      </c>
      <c r="H8388" s="5" t="s">
        <v>75</v>
      </c>
      <c r="I8388" t="s">
        <v>26</v>
      </c>
      <c r="J8388" t="s">
        <v>76</v>
      </c>
      <c r="K8388">
        <v>0</v>
      </c>
      <c r="L8388" s="5" t="s">
        <v>16441</v>
      </c>
      <c r="M8388" s="5" t="s">
        <v>37</v>
      </c>
      <c r="N8388">
        <v>9</v>
      </c>
      <c r="O8388" t="s">
        <v>135</v>
      </c>
      <c r="P8388" s="1">
        <v>45643</v>
      </c>
      <c r="Q8388" s="1">
        <v>45691</v>
      </c>
      <c r="R8388">
        <v>1811</v>
      </c>
      <c r="S8388" s="4">
        <v>5.8</v>
      </c>
      <c r="T8388" t="s">
        <v>210</v>
      </c>
    </row>
    <row r="8389" spans="1:20" x14ac:dyDescent="0.35">
      <c r="A8389" t="s">
        <v>16442</v>
      </c>
      <c r="B8389" s="5" t="s">
        <v>21</v>
      </c>
      <c r="C8389" s="6">
        <v>112243</v>
      </c>
      <c r="D8389" t="s">
        <v>22</v>
      </c>
      <c r="E8389">
        <v>112243</v>
      </c>
      <c r="F8389" s="5" t="s">
        <v>50</v>
      </c>
      <c r="G8389" s="5" t="s">
        <v>42</v>
      </c>
      <c r="H8389" s="5" t="s">
        <v>101</v>
      </c>
      <c r="I8389" t="s">
        <v>44</v>
      </c>
      <c r="J8389" t="s">
        <v>186</v>
      </c>
      <c r="K8389">
        <v>100</v>
      </c>
      <c r="L8389" s="5" t="s">
        <v>16443</v>
      </c>
      <c r="M8389" s="5" t="s">
        <v>70</v>
      </c>
      <c r="N8389">
        <v>2</v>
      </c>
      <c r="O8389" t="s">
        <v>62</v>
      </c>
      <c r="P8389" s="1">
        <v>45440</v>
      </c>
      <c r="Q8389" s="1">
        <v>45491</v>
      </c>
      <c r="R8389">
        <v>978</v>
      </c>
      <c r="S8389" s="4">
        <v>7.8</v>
      </c>
      <c r="T8389" t="s">
        <v>55</v>
      </c>
    </row>
    <row r="8390" spans="1:20" x14ac:dyDescent="0.35">
      <c r="A8390" t="s">
        <v>16444</v>
      </c>
      <c r="B8390" s="5" t="s">
        <v>145</v>
      </c>
      <c r="C8390" s="6">
        <v>127387</v>
      </c>
      <c r="D8390" t="s">
        <v>22</v>
      </c>
      <c r="E8390">
        <v>127387</v>
      </c>
      <c r="F8390" s="5" t="s">
        <v>50</v>
      </c>
      <c r="G8390" s="5" t="s">
        <v>51</v>
      </c>
      <c r="H8390" s="5" t="s">
        <v>97</v>
      </c>
      <c r="I8390" t="s">
        <v>26</v>
      </c>
      <c r="J8390" t="s">
        <v>157</v>
      </c>
      <c r="K8390">
        <v>0</v>
      </c>
      <c r="L8390" s="5" t="s">
        <v>16445</v>
      </c>
      <c r="M8390" s="5" t="s">
        <v>37</v>
      </c>
      <c r="N8390">
        <v>3</v>
      </c>
      <c r="O8390" t="s">
        <v>71</v>
      </c>
      <c r="P8390" s="1">
        <v>45749</v>
      </c>
      <c r="Q8390" s="1">
        <v>45816</v>
      </c>
      <c r="R8390">
        <v>2393</v>
      </c>
      <c r="S8390" s="4">
        <v>7.7</v>
      </c>
      <c r="T8390" t="s">
        <v>108</v>
      </c>
    </row>
    <row r="8391" spans="1:20" x14ac:dyDescent="0.35">
      <c r="A8391" t="s">
        <v>16446</v>
      </c>
      <c r="B8391" s="5" t="s">
        <v>28800</v>
      </c>
      <c r="C8391" s="6">
        <v>131304</v>
      </c>
      <c r="D8391" t="s">
        <v>41</v>
      </c>
      <c r="E8391">
        <v>111608</v>
      </c>
      <c r="F8391" s="5" t="s">
        <v>66</v>
      </c>
      <c r="G8391" s="5" t="s">
        <v>24</v>
      </c>
      <c r="H8391" s="5" t="s">
        <v>151</v>
      </c>
      <c r="I8391" t="s">
        <v>26</v>
      </c>
      <c r="J8391" t="s">
        <v>151</v>
      </c>
      <c r="K8391">
        <v>0</v>
      </c>
      <c r="L8391" s="5" t="s">
        <v>16447</v>
      </c>
      <c r="M8391" s="5" t="s">
        <v>54</v>
      </c>
      <c r="N8391">
        <v>6</v>
      </c>
      <c r="O8391" t="s">
        <v>85</v>
      </c>
      <c r="P8391" s="1">
        <v>45642</v>
      </c>
      <c r="Q8391" s="1">
        <v>45681</v>
      </c>
      <c r="R8391">
        <v>1299</v>
      </c>
      <c r="S8391" s="4">
        <v>8.4</v>
      </c>
      <c r="T8391" t="s">
        <v>55</v>
      </c>
    </row>
    <row r="8392" spans="1:20" x14ac:dyDescent="0.35">
      <c r="A8392" t="s">
        <v>16448</v>
      </c>
      <c r="B8392" s="5" t="s">
        <v>91</v>
      </c>
      <c r="C8392" s="6">
        <v>71777</v>
      </c>
      <c r="D8392" t="s">
        <v>81</v>
      </c>
      <c r="E8392">
        <v>96899</v>
      </c>
      <c r="F8392" s="5" t="s">
        <v>58</v>
      </c>
      <c r="G8392" s="5" t="s">
        <v>51</v>
      </c>
      <c r="H8392" s="5" t="s">
        <v>82</v>
      </c>
      <c r="I8392" t="s">
        <v>35</v>
      </c>
      <c r="J8392" t="s">
        <v>129</v>
      </c>
      <c r="K8392">
        <v>50</v>
      </c>
      <c r="L8392" s="5" t="s">
        <v>16449</v>
      </c>
      <c r="M8392" s="5" t="s">
        <v>70</v>
      </c>
      <c r="N8392">
        <v>0</v>
      </c>
      <c r="O8392" t="s">
        <v>147</v>
      </c>
      <c r="P8392" s="1">
        <v>45660</v>
      </c>
      <c r="Q8392" s="1">
        <v>45704</v>
      </c>
      <c r="R8392">
        <v>1167</v>
      </c>
      <c r="S8392" s="4">
        <v>8.1999999999999993</v>
      </c>
      <c r="T8392" t="s">
        <v>55</v>
      </c>
    </row>
    <row r="8393" spans="1:20" x14ac:dyDescent="0.35">
      <c r="A8393" t="s">
        <v>16450</v>
      </c>
      <c r="B8393" s="5" t="s">
        <v>28800</v>
      </c>
      <c r="C8393" s="6">
        <v>116676</v>
      </c>
      <c r="D8393" t="s">
        <v>65</v>
      </c>
      <c r="E8393">
        <v>151679</v>
      </c>
      <c r="F8393" s="5" t="s">
        <v>66</v>
      </c>
      <c r="G8393" s="5" t="s">
        <v>24</v>
      </c>
      <c r="H8393" s="5" t="s">
        <v>67</v>
      </c>
      <c r="I8393" t="s">
        <v>44</v>
      </c>
      <c r="J8393" t="s">
        <v>67</v>
      </c>
      <c r="K8393">
        <v>100</v>
      </c>
      <c r="L8393" s="5" t="s">
        <v>16451</v>
      </c>
      <c r="M8393" s="5" t="s">
        <v>37</v>
      </c>
      <c r="N8393">
        <v>7</v>
      </c>
      <c r="O8393" t="s">
        <v>62</v>
      </c>
      <c r="P8393" s="1">
        <v>45357</v>
      </c>
      <c r="Q8393" s="1">
        <v>45391</v>
      </c>
      <c r="R8393">
        <v>764</v>
      </c>
      <c r="S8393" s="4">
        <v>7.6</v>
      </c>
      <c r="T8393" t="s">
        <v>79</v>
      </c>
    </row>
    <row r="8394" spans="1:20" x14ac:dyDescent="0.35">
      <c r="A8394" t="s">
        <v>16452</v>
      </c>
      <c r="B8394" s="5" t="s">
        <v>73</v>
      </c>
      <c r="C8394" s="6">
        <v>126226</v>
      </c>
      <c r="D8394" t="s">
        <v>92</v>
      </c>
      <c r="E8394">
        <v>94670</v>
      </c>
      <c r="F8394" s="5" t="s">
        <v>66</v>
      </c>
      <c r="G8394" s="5" t="s">
        <v>51</v>
      </c>
      <c r="H8394" s="5" t="s">
        <v>93</v>
      </c>
      <c r="I8394" t="s">
        <v>44</v>
      </c>
      <c r="J8394" t="s">
        <v>940</v>
      </c>
      <c r="K8394">
        <v>50</v>
      </c>
      <c r="L8394" s="5" t="s">
        <v>16453</v>
      </c>
      <c r="M8394" s="5" t="s">
        <v>70</v>
      </c>
      <c r="N8394">
        <v>6</v>
      </c>
      <c r="O8394" t="s">
        <v>71</v>
      </c>
      <c r="P8394" s="1">
        <v>45567</v>
      </c>
      <c r="Q8394" s="1">
        <v>45637</v>
      </c>
      <c r="R8394">
        <v>901</v>
      </c>
      <c r="S8394" s="4">
        <v>9.1</v>
      </c>
      <c r="T8394" t="s">
        <v>63</v>
      </c>
    </row>
    <row r="8395" spans="1:20" x14ac:dyDescent="0.35">
      <c r="A8395" t="s">
        <v>16454</v>
      </c>
      <c r="B8395" s="5" t="s">
        <v>145</v>
      </c>
      <c r="C8395" s="6">
        <v>82894</v>
      </c>
      <c r="D8395" t="s">
        <v>81</v>
      </c>
      <c r="E8395">
        <v>111907</v>
      </c>
      <c r="F8395" s="5" t="s">
        <v>50</v>
      </c>
      <c r="G8395" s="5" t="s">
        <v>42</v>
      </c>
      <c r="H8395" s="5" t="s">
        <v>82</v>
      </c>
      <c r="I8395" t="s">
        <v>44</v>
      </c>
      <c r="J8395" t="s">
        <v>82</v>
      </c>
      <c r="K8395">
        <v>100</v>
      </c>
      <c r="L8395" s="5" t="s">
        <v>16455</v>
      </c>
      <c r="M8395" s="5" t="s">
        <v>70</v>
      </c>
      <c r="N8395">
        <v>4</v>
      </c>
      <c r="O8395" t="s">
        <v>88</v>
      </c>
      <c r="P8395" s="1">
        <v>45692</v>
      </c>
      <c r="Q8395" s="1">
        <v>45706</v>
      </c>
      <c r="R8395">
        <v>624</v>
      </c>
      <c r="S8395" s="4">
        <v>7.8</v>
      </c>
      <c r="T8395" t="s">
        <v>30</v>
      </c>
    </row>
    <row r="8396" spans="1:20" x14ac:dyDescent="0.35">
      <c r="A8396" t="s">
        <v>16456</v>
      </c>
      <c r="B8396" s="5" t="s">
        <v>28800</v>
      </c>
      <c r="C8396" s="6">
        <v>38746</v>
      </c>
      <c r="D8396" t="s">
        <v>22</v>
      </c>
      <c r="E8396">
        <v>38746</v>
      </c>
      <c r="F8396" s="5" t="s">
        <v>58</v>
      </c>
      <c r="G8396" s="5" t="s">
        <v>59</v>
      </c>
      <c r="H8396" s="5" t="s">
        <v>157</v>
      </c>
      <c r="I8396" t="s">
        <v>35</v>
      </c>
      <c r="J8396" t="s">
        <v>165</v>
      </c>
      <c r="K8396">
        <v>0</v>
      </c>
      <c r="L8396" s="5" t="s">
        <v>16457</v>
      </c>
      <c r="M8396" s="5" t="s">
        <v>37</v>
      </c>
      <c r="N8396">
        <v>0</v>
      </c>
      <c r="O8396" t="s">
        <v>135</v>
      </c>
      <c r="P8396" s="1">
        <v>45684</v>
      </c>
      <c r="Q8396" s="1">
        <v>45714</v>
      </c>
      <c r="R8396">
        <v>1600</v>
      </c>
      <c r="S8396" s="4">
        <v>8.4</v>
      </c>
      <c r="T8396" t="s">
        <v>47</v>
      </c>
    </row>
    <row r="8397" spans="1:20" x14ac:dyDescent="0.35">
      <c r="A8397" t="s">
        <v>16458</v>
      </c>
      <c r="B8397" s="5" t="s">
        <v>73</v>
      </c>
      <c r="C8397" s="6">
        <v>92661</v>
      </c>
      <c r="D8397" t="s">
        <v>22</v>
      </c>
      <c r="E8397">
        <v>92661</v>
      </c>
      <c r="F8397" s="5" t="s">
        <v>50</v>
      </c>
      <c r="G8397" s="5" t="s">
        <v>59</v>
      </c>
      <c r="H8397" s="5" t="s">
        <v>68</v>
      </c>
      <c r="I8397" t="s">
        <v>44</v>
      </c>
      <c r="J8397" t="s">
        <v>34</v>
      </c>
      <c r="K8397">
        <v>100</v>
      </c>
      <c r="L8397" s="5" t="s">
        <v>16459</v>
      </c>
      <c r="M8397" s="5" t="s">
        <v>70</v>
      </c>
      <c r="N8397">
        <v>2</v>
      </c>
      <c r="O8397" t="s">
        <v>88</v>
      </c>
      <c r="P8397" s="1">
        <v>45408</v>
      </c>
      <c r="Q8397" s="1">
        <v>45468</v>
      </c>
      <c r="R8397">
        <v>511</v>
      </c>
      <c r="S8397" s="4">
        <v>9.4</v>
      </c>
      <c r="T8397" t="s">
        <v>30</v>
      </c>
    </row>
    <row r="8398" spans="1:20" x14ac:dyDescent="0.35">
      <c r="A8398" t="s">
        <v>16460</v>
      </c>
      <c r="B8398" s="5" t="s">
        <v>28802</v>
      </c>
      <c r="C8398" s="6">
        <v>62143</v>
      </c>
      <c r="D8398" t="s">
        <v>22</v>
      </c>
      <c r="E8398">
        <v>62143</v>
      </c>
      <c r="F8398" s="5" t="s">
        <v>50</v>
      </c>
      <c r="G8398" s="5" t="s">
        <v>24</v>
      </c>
      <c r="H8398" s="5" t="s">
        <v>165</v>
      </c>
      <c r="I8398" t="s">
        <v>26</v>
      </c>
      <c r="J8398" t="s">
        <v>294</v>
      </c>
      <c r="K8398">
        <v>100</v>
      </c>
      <c r="L8398" s="5" t="s">
        <v>443</v>
      </c>
      <c r="M8398" s="5" t="s">
        <v>28</v>
      </c>
      <c r="N8398">
        <v>4</v>
      </c>
      <c r="O8398" t="s">
        <v>147</v>
      </c>
      <c r="P8398" s="1">
        <v>45688</v>
      </c>
      <c r="Q8398" s="1">
        <v>45711</v>
      </c>
      <c r="R8398">
        <v>854</v>
      </c>
      <c r="S8398" s="4">
        <v>5.0999999999999996</v>
      </c>
      <c r="T8398" t="s">
        <v>108</v>
      </c>
    </row>
    <row r="8399" spans="1:20" x14ac:dyDescent="0.35">
      <c r="A8399" t="s">
        <v>16461</v>
      </c>
      <c r="B8399" s="5" t="s">
        <v>28801</v>
      </c>
      <c r="C8399" s="6">
        <v>176385</v>
      </c>
      <c r="D8399" t="s">
        <v>92</v>
      </c>
      <c r="E8399">
        <v>132289</v>
      </c>
      <c r="F8399" s="5" t="s">
        <v>23</v>
      </c>
      <c r="G8399" s="5" t="s">
        <v>24</v>
      </c>
      <c r="H8399" s="5" t="s">
        <v>93</v>
      </c>
      <c r="I8399" t="s">
        <v>44</v>
      </c>
      <c r="J8399" t="s">
        <v>93</v>
      </c>
      <c r="K8399">
        <v>100</v>
      </c>
      <c r="L8399" s="5" t="s">
        <v>16462</v>
      </c>
      <c r="M8399" s="5" t="s">
        <v>37</v>
      </c>
      <c r="N8399">
        <v>14</v>
      </c>
      <c r="O8399" t="s">
        <v>141</v>
      </c>
      <c r="P8399" s="1">
        <v>45694</v>
      </c>
      <c r="Q8399" s="1">
        <v>45709</v>
      </c>
      <c r="R8399">
        <v>2442</v>
      </c>
      <c r="S8399" s="4">
        <v>5.3</v>
      </c>
      <c r="T8399" t="s">
        <v>103</v>
      </c>
    </row>
    <row r="8400" spans="1:20" x14ac:dyDescent="0.35">
      <c r="A8400" t="s">
        <v>16463</v>
      </c>
      <c r="B8400" s="5" t="s">
        <v>28801</v>
      </c>
      <c r="C8400" s="6">
        <v>81358</v>
      </c>
      <c r="D8400" t="s">
        <v>41</v>
      </c>
      <c r="E8400">
        <v>69154</v>
      </c>
      <c r="F8400" s="5" t="s">
        <v>50</v>
      </c>
      <c r="G8400" s="5" t="s">
        <v>51</v>
      </c>
      <c r="H8400" s="5" t="s">
        <v>60</v>
      </c>
      <c r="I8400" t="s">
        <v>26</v>
      </c>
      <c r="J8400" t="s">
        <v>60</v>
      </c>
      <c r="K8400">
        <v>0</v>
      </c>
      <c r="L8400" s="5" t="s">
        <v>16464</v>
      </c>
      <c r="M8400" s="5" t="s">
        <v>28</v>
      </c>
      <c r="N8400">
        <v>3</v>
      </c>
      <c r="O8400" t="s">
        <v>147</v>
      </c>
      <c r="P8400" s="1">
        <v>45388</v>
      </c>
      <c r="Q8400" s="1">
        <v>45410</v>
      </c>
      <c r="R8400">
        <v>836</v>
      </c>
      <c r="S8400" s="4">
        <v>5.3</v>
      </c>
      <c r="T8400" t="s">
        <v>95</v>
      </c>
    </row>
    <row r="8401" spans="1:20" x14ac:dyDescent="0.35">
      <c r="A8401" t="s">
        <v>16465</v>
      </c>
      <c r="B8401" s="5" t="s">
        <v>57</v>
      </c>
      <c r="C8401" s="6">
        <v>78489</v>
      </c>
      <c r="D8401" t="s">
        <v>22</v>
      </c>
      <c r="E8401">
        <v>78489</v>
      </c>
      <c r="F8401" s="5" t="s">
        <v>50</v>
      </c>
      <c r="G8401" s="5" t="s">
        <v>51</v>
      </c>
      <c r="H8401" s="5" t="s">
        <v>191</v>
      </c>
      <c r="I8401" t="s">
        <v>26</v>
      </c>
      <c r="J8401" t="s">
        <v>191</v>
      </c>
      <c r="K8401">
        <v>0</v>
      </c>
      <c r="L8401" s="5" t="s">
        <v>16466</v>
      </c>
      <c r="M8401" s="5" t="s">
        <v>54</v>
      </c>
      <c r="N8401">
        <v>2</v>
      </c>
      <c r="O8401" t="s">
        <v>107</v>
      </c>
      <c r="P8401" s="1">
        <v>45749</v>
      </c>
      <c r="Q8401" s="1">
        <v>45781</v>
      </c>
      <c r="R8401">
        <v>712</v>
      </c>
      <c r="S8401" s="4">
        <v>9</v>
      </c>
      <c r="T8401" t="s">
        <v>63</v>
      </c>
    </row>
    <row r="8402" spans="1:20" x14ac:dyDescent="0.35">
      <c r="A8402" t="s">
        <v>16467</v>
      </c>
      <c r="B8402" s="5" t="s">
        <v>179</v>
      </c>
      <c r="C8402" s="6">
        <v>157109</v>
      </c>
      <c r="D8402" t="s">
        <v>41</v>
      </c>
      <c r="E8402">
        <v>133543</v>
      </c>
      <c r="F8402" s="5" t="s">
        <v>66</v>
      </c>
      <c r="G8402" s="5" t="s">
        <v>42</v>
      </c>
      <c r="H8402" s="5" t="s">
        <v>43</v>
      </c>
      <c r="I8402" t="s">
        <v>35</v>
      </c>
      <c r="J8402" t="s">
        <v>291</v>
      </c>
      <c r="K8402">
        <v>100</v>
      </c>
      <c r="L8402" s="5" t="s">
        <v>16468</v>
      </c>
      <c r="M8402" s="5" t="s">
        <v>54</v>
      </c>
      <c r="N8402">
        <v>5</v>
      </c>
      <c r="O8402" t="s">
        <v>46</v>
      </c>
      <c r="P8402" s="1">
        <v>45669</v>
      </c>
      <c r="Q8402" s="1">
        <v>45683</v>
      </c>
      <c r="R8402">
        <v>1530</v>
      </c>
      <c r="S8402" s="4">
        <v>8</v>
      </c>
      <c r="T8402" t="s">
        <v>210</v>
      </c>
    </row>
    <row r="8403" spans="1:20" x14ac:dyDescent="0.35">
      <c r="A8403" t="s">
        <v>16469</v>
      </c>
      <c r="B8403" s="5" t="s">
        <v>28801</v>
      </c>
      <c r="C8403" s="6">
        <v>154305</v>
      </c>
      <c r="D8403" t="s">
        <v>81</v>
      </c>
      <c r="E8403">
        <v>208312</v>
      </c>
      <c r="F8403" s="5" t="s">
        <v>23</v>
      </c>
      <c r="G8403" s="5" t="s">
        <v>51</v>
      </c>
      <c r="H8403" s="5" t="s">
        <v>82</v>
      </c>
      <c r="I8403" t="s">
        <v>44</v>
      </c>
      <c r="J8403" t="s">
        <v>247</v>
      </c>
      <c r="K8403">
        <v>0</v>
      </c>
      <c r="L8403" s="5" t="s">
        <v>6003</v>
      </c>
      <c r="M8403" s="5" t="s">
        <v>70</v>
      </c>
      <c r="N8403">
        <v>17</v>
      </c>
      <c r="O8403" t="s">
        <v>107</v>
      </c>
      <c r="P8403" s="1">
        <v>45672</v>
      </c>
      <c r="Q8403" s="1">
        <v>45707</v>
      </c>
      <c r="R8403">
        <v>2485</v>
      </c>
      <c r="S8403" s="4">
        <v>8</v>
      </c>
      <c r="T8403" t="s">
        <v>30</v>
      </c>
    </row>
    <row r="8404" spans="1:20" x14ac:dyDescent="0.35">
      <c r="A8404" t="s">
        <v>16470</v>
      </c>
      <c r="B8404" s="5" t="s">
        <v>91</v>
      </c>
      <c r="C8404" s="6">
        <v>61309</v>
      </c>
      <c r="D8404" t="s">
        <v>81</v>
      </c>
      <c r="E8404">
        <v>82767</v>
      </c>
      <c r="F8404" s="5" t="s">
        <v>58</v>
      </c>
      <c r="G8404" s="5" t="s">
        <v>24</v>
      </c>
      <c r="H8404" s="5" t="s">
        <v>82</v>
      </c>
      <c r="I8404" t="s">
        <v>44</v>
      </c>
      <c r="J8404" t="s">
        <v>116</v>
      </c>
      <c r="K8404">
        <v>50</v>
      </c>
      <c r="L8404" s="5" t="s">
        <v>16471</v>
      </c>
      <c r="M8404" s="5" t="s">
        <v>28</v>
      </c>
      <c r="N8404">
        <v>0</v>
      </c>
      <c r="O8404" t="s">
        <v>141</v>
      </c>
      <c r="P8404" s="1">
        <v>45694</v>
      </c>
      <c r="Q8404" s="1">
        <v>45727</v>
      </c>
      <c r="R8404">
        <v>820</v>
      </c>
      <c r="S8404" s="4">
        <v>6.9</v>
      </c>
      <c r="T8404" t="s">
        <v>89</v>
      </c>
    </row>
    <row r="8405" spans="1:20" x14ac:dyDescent="0.35">
      <c r="A8405" t="s">
        <v>16472</v>
      </c>
      <c r="B8405" s="5" t="s">
        <v>21</v>
      </c>
      <c r="C8405" s="6">
        <v>189613</v>
      </c>
      <c r="D8405" t="s">
        <v>81</v>
      </c>
      <c r="E8405">
        <v>255978</v>
      </c>
      <c r="F8405" s="5" t="s">
        <v>23</v>
      </c>
      <c r="G8405" s="5" t="s">
        <v>59</v>
      </c>
      <c r="H8405" s="5" t="s">
        <v>82</v>
      </c>
      <c r="I8405" t="s">
        <v>26</v>
      </c>
      <c r="J8405" t="s">
        <v>82</v>
      </c>
      <c r="K8405">
        <v>50</v>
      </c>
      <c r="L8405" s="5" t="s">
        <v>16473</v>
      </c>
      <c r="M8405" s="5" t="s">
        <v>28</v>
      </c>
      <c r="N8405">
        <v>13</v>
      </c>
      <c r="O8405" t="s">
        <v>147</v>
      </c>
      <c r="P8405" s="1">
        <v>45594</v>
      </c>
      <c r="Q8405" s="1">
        <v>45618</v>
      </c>
      <c r="R8405">
        <v>1473</v>
      </c>
      <c r="S8405" s="4">
        <v>9.1</v>
      </c>
      <c r="T8405" t="s">
        <v>38</v>
      </c>
    </row>
    <row r="8406" spans="1:20" x14ac:dyDescent="0.35">
      <c r="A8406" t="s">
        <v>16474</v>
      </c>
      <c r="B8406" s="5" t="s">
        <v>28799</v>
      </c>
      <c r="C8406" s="6">
        <v>214403</v>
      </c>
      <c r="D8406" t="s">
        <v>22</v>
      </c>
      <c r="E8406">
        <v>214403</v>
      </c>
      <c r="F8406" s="5" t="s">
        <v>23</v>
      </c>
      <c r="G8406" s="5" t="s">
        <v>24</v>
      </c>
      <c r="H8406" s="5" t="s">
        <v>101</v>
      </c>
      <c r="I8406" t="s">
        <v>44</v>
      </c>
      <c r="J8406" t="s">
        <v>101</v>
      </c>
      <c r="K8406">
        <v>0</v>
      </c>
      <c r="L8406" s="5" t="s">
        <v>16475</v>
      </c>
      <c r="M8406" s="5" t="s">
        <v>28</v>
      </c>
      <c r="N8406">
        <v>18</v>
      </c>
      <c r="O8406" t="s">
        <v>167</v>
      </c>
      <c r="P8406" s="1">
        <v>45734</v>
      </c>
      <c r="Q8406" s="1">
        <v>45752</v>
      </c>
      <c r="R8406">
        <v>1843</v>
      </c>
      <c r="S8406" s="4">
        <v>6.3</v>
      </c>
      <c r="T8406" t="s">
        <v>30</v>
      </c>
    </row>
    <row r="8407" spans="1:20" x14ac:dyDescent="0.35">
      <c r="A8407" t="s">
        <v>16476</v>
      </c>
      <c r="B8407" s="5" t="s">
        <v>73</v>
      </c>
      <c r="C8407" s="6">
        <v>133222</v>
      </c>
      <c r="D8407" t="s">
        <v>41</v>
      </c>
      <c r="E8407">
        <v>113239</v>
      </c>
      <c r="F8407" s="5" t="s">
        <v>66</v>
      </c>
      <c r="G8407" s="5" t="s">
        <v>24</v>
      </c>
      <c r="H8407" s="5" t="s">
        <v>151</v>
      </c>
      <c r="I8407" t="s">
        <v>26</v>
      </c>
      <c r="J8407" t="s">
        <v>133</v>
      </c>
      <c r="K8407">
        <v>0</v>
      </c>
      <c r="L8407" s="5" t="s">
        <v>16477</v>
      </c>
      <c r="M8407" s="5" t="s">
        <v>70</v>
      </c>
      <c r="N8407">
        <v>7</v>
      </c>
      <c r="O8407" t="s">
        <v>29</v>
      </c>
      <c r="P8407" s="1">
        <v>45476</v>
      </c>
      <c r="Q8407" s="1">
        <v>45513</v>
      </c>
      <c r="R8407">
        <v>1185</v>
      </c>
      <c r="S8407" s="4">
        <v>8.9</v>
      </c>
      <c r="T8407" t="s">
        <v>89</v>
      </c>
    </row>
    <row r="8408" spans="1:20" x14ac:dyDescent="0.35">
      <c r="A8408" t="s">
        <v>16478</v>
      </c>
      <c r="B8408" s="5" t="s">
        <v>40</v>
      </c>
      <c r="C8408" s="6">
        <v>62909</v>
      </c>
      <c r="D8408" t="s">
        <v>22</v>
      </c>
      <c r="E8408">
        <v>62909</v>
      </c>
      <c r="F8408" s="5" t="s">
        <v>58</v>
      </c>
      <c r="G8408" s="5" t="s">
        <v>24</v>
      </c>
      <c r="H8408" s="5" t="s">
        <v>191</v>
      </c>
      <c r="I8408" t="s">
        <v>35</v>
      </c>
      <c r="J8408" t="s">
        <v>191</v>
      </c>
      <c r="K8408">
        <v>100</v>
      </c>
      <c r="L8408" s="5" t="s">
        <v>16479</v>
      </c>
      <c r="M8408" s="5" t="s">
        <v>54</v>
      </c>
      <c r="N8408">
        <v>1</v>
      </c>
      <c r="O8408" t="s">
        <v>88</v>
      </c>
      <c r="P8408" s="1">
        <v>45523</v>
      </c>
      <c r="Q8408" s="1">
        <v>45578</v>
      </c>
      <c r="R8408">
        <v>2330</v>
      </c>
      <c r="S8408" s="4">
        <v>5.2</v>
      </c>
      <c r="T8408" t="s">
        <v>95</v>
      </c>
    </row>
    <row r="8409" spans="1:20" x14ac:dyDescent="0.35">
      <c r="A8409" t="s">
        <v>16480</v>
      </c>
      <c r="B8409" s="5" t="s">
        <v>28799</v>
      </c>
      <c r="C8409" s="6">
        <v>19343</v>
      </c>
      <c r="D8409" t="s">
        <v>22</v>
      </c>
      <c r="E8409">
        <v>19343</v>
      </c>
      <c r="F8409" s="5" t="s">
        <v>58</v>
      </c>
      <c r="G8409" s="5" t="s">
        <v>59</v>
      </c>
      <c r="H8409" s="5" t="s">
        <v>116</v>
      </c>
      <c r="I8409" t="s">
        <v>44</v>
      </c>
      <c r="J8409" t="s">
        <v>116</v>
      </c>
      <c r="K8409">
        <v>50</v>
      </c>
      <c r="L8409" s="5" t="s">
        <v>16481</v>
      </c>
      <c r="M8409" s="5" t="s">
        <v>28</v>
      </c>
      <c r="N8409">
        <v>1</v>
      </c>
      <c r="O8409" t="s">
        <v>29</v>
      </c>
      <c r="P8409" s="1">
        <v>45662</v>
      </c>
      <c r="Q8409" s="1">
        <v>45696</v>
      </c>
      <c r="R8409">
        <v>2174</v>
      </c>
      <c r="S8409" s="4">
        <v>9.3000000000000007</v>
      </c>
      <c r="T8409" t="s">
        <v>47</v>
      </c>
    </row>
    <row r="8410" spans="1:20" x14ac:dyDescent="0.35">
      <c r="A8410" t="s">
        <v>16482</v>
      </c>
      <c r="B8410" s="5" t="s">
        <v>57</v>
      </c>
      <c r="C8410" s="6">
        <v>222547</v>
      </c>
      <c r="D8410" t="s">
        <v>22</v>
      </c>
      <c r="E8410">
        <v>222547</v>
      </c>
      <c r="F8410" s="5" t="s">
        <v>23</v>
      </c>
      <c r="G8410" s="5" t="s">
        <v>24</v>
      </c>
      <c r="H8410" s="5" t="s">
        <v>129</v>
      </c>
      <c r="I8410" t="s">
        <v>44</v>
      </c>
      <c r="J8410" t="s">
        <v>129</v>
      </c>
      <c r="K8410">
        <v>0</v>
      </c>
      <c r="L8410" s="5" t="s">
        <v>16483</v>
      </c>
      <c r="M8410" s="5" t="s">
        <v>37</v>
      </c>
      <c r="N8410">
        <v>14</v>
      </c>
      <c r="O8410" t="s">
        <v>172</v>
      </c>
      <c r="P8410" s="1">
        <v>45341</v>
      </c>
      <c r="Q8410" s="1">
        <v>45360</v>
      </c>
      <c r="R8410">
        <v>1579</v>
      </c>
      <c r="S8410" s="4">
        <v>5.6</v>
      </c>
      <c r="T8410" t="s">
        <v>210</v>
      </c>
    </row>
    <row r="8411" spans="1:20" x14ac:dyDescent="0.35">
      <c r="A8411" t="s">
        <v>16484</v>
      </c>
      <c r="B8411" s="5" t="s">
        <v>73</v>
      </c>
      <c r="C8411" s="6">
        <v>234130</v>
      </c>
      <c r="D8411" t="s">
        <v>33</v>
      </c>
      <c r="E8411">
        <v>25754300</v>
      </c>
      <c r="F8411" s="5" t="s">
        <v>23</v>
      </c>
      <c r="G8411" s="5" t="s">
        <v>59</v>
      </c>
      <c r="H8411" s="5" t="s">
        <v>34</v>
      </c>
      <c r="I8411" t="s">
        <v>44</v>
      </c>
      <c r="J8411" t="s">
        <v>34</v>
      </c>
      <c r="K8411">
        <v>100</v>
      </c>
      <c r="L8411" s="5" t="s">
        <v>16485</v>
      </c>
      <c r="M8411" s="5" t="s">
        <v>37</v>
      </c>
      <c r="N8411">
        <v>11</v>
      </c>
      <c r="O8411" t="s">
        <v>141</v>
      </c>
      <c r="P8411" s="1">
        <v>45696</v>
      </c>
      <c r="Q8411" s="1">
        <v>45711</v>
      </c>
      <c r="R8411">
        <v>1013</v>
      </c>
      <c r="S8411" s="4">
        <v>5.8</v>
      </c>
      <c r="T8411" t="s">
        <v>55</v>
      </c>
    </row>
    <row r="8412" spans="1:20" x14ac:dyDescent="0.35">
      <c r="A8412" t="s">
        <v>16486</v>
      </c>
      <c r="B8412" s="5" t="s">
        <v>100</v>
      </c>
      <c r="C8412" s="6">
        <v>215309</v>
      </c>
      <c r="D8412" t="s">
        <v>22</v>
      </c>
      <c r="E8412">
        <v>215309</v>
      </c>
      <c r="F8412" s="5" t="s">
        <v>23</v>
      </c>
      <c r="G8412" s="5" t="s">
        <v>42</v>
      </c>
      <c r="H8412" s="5" t="s">
        <v>52</v>
      </c>
      <c r="I8412" t="s">
        <v>44</v>
      </c>
      <c r="J8412" t="s">
        <v>52</v>
      </c>
      <c r="K8412">
        <v>100</v>
      </c>
      <c r="L8412" s="5" t="s">
        <v>16487</v>
      </c>
      <c r="M8412" s="5" t="s">
        <v>70</v>
      </c>
      <c r="N8412">
        <v>13</v>
      </c>
      <c r="O8412" t="s">
        <v>147</v>
      </c>
      <c r="P8412" s="1">
        <v>45473</v>
      </c>
      <c r="Q8412" s="1">
        <v>45544</v>
      </c>
      <c r="R8412">
        <v>1203</v>
      </c>
      <c r="S8412" s="4">
        <v>7.3</v>
      </c>
      <c r="T8412" t="s">
        <v>55</v>
      </c>
    </row>
    <row r="8413" spans="1:20" x14ac:dyDescent="0.35">
      <c r="A8413" t="s">
        <v>16488</v>
      </c>
      <c r="B8413" s="5" t="s">
        <v>28799</v>
      </c>
      <c r="C8413" s="6">
        <v>72372</v>
      </c>
      <c r="D8413" t="s">
        <v>22</v>
      </c>
      <c r="E8413">
        <v>72372</v>
      </c>
      <c r="F8413" s="5" t="s">
        <v>50</v>
      </c>
      <c r="G8413" s="5" t="s">
        <v>42</v>
      </c>
      <c r="H8413" s="5" t="s">
        <v>191</v>
      </c>
      <c r="I8413" t="s">
        <v>44</v>
      </c>
      <c r="J8413" t="s">
        <v>426</v>
      </c>
      <c r="K8413">
        <v>50</v>
      </c>
      <c r="L8413" s="5" t="s">
        <v>16489</v>
      </c>
      <c r="M8413" s="5" t="s">
        <v>54</v>
      </c>
      <c r="N8413">
        <v>4</v>
      </c>
      <c r="O8413" t="s">
        <v>71</v>
      </c>
      <c r="P8413" s="1">
        <v>45395</v>
      </c>
      <c r="Q8413" s="1">
        <v>45426</v>
      </c>
      <c r="R8413">
        <v>764</v>
      </c>
      <c r="S8413" s="4">
        <v>8.1999999999999993</v>
      </c>
      <c r="T8413" t="s">
        <v>210</v>
      </c>
    </row>
    <row r="8414" spans="1:20" x14ac:dyDescent="0.35">
      <c r="A8414" t="s">
        <v>16490</v>
      </c>
      <c r="B8414" s="5" t="s">
        <v>100</v>
      </c>
      <c r="C8414" s="6">
        <v>167429</v>
      </c>
      <c r="D8414" t="s">
        <v>81</v>
      </c>
      <c r="E8414">
        <v>226029</v>
      </c>
      <c r="F8414" s="5" t="s">
        <v>23</v>
      </c>
      <c r="G8414" s="5" t="s">
        <v>42</v>
      </c>
      <c r="H8414" s="5" t="s">
        <v>82</v>
      </c>
      <c r="I8414" t="s">
        <v>35</v>
      </c>
      <c r="J8414" t="s">
        <v>151</v>
      </c>
      <c r="K8414">
        <v>100</v>
      </c>
      <c r="L8414" s="5" t="s">
        <v>16491</v>
      </c>
      <c r="M8414" s="5" t="s">
        <v>37</v>
      </c>
      <c r="N8414">
        <v>11</v>
      </c>
      <c r="O8414" t="s">
        <v>29</v>
      </c>
      <c r="P8414" s="1">
        <v>45399</v>
      </c>
      <c r="Q8414" s="1">
        <v>45417</v>
      </c>
      <c r="R8414">
        <v>1020</v>
      </c>
      <c r="S8414" s="4">
        <v>6.5</v>
      </c>
      <c r="T8414" t="s">
        <v>243</v>
      </c>
    </row>
    <row r="8415" spans="1:20" x14ac:dyDescent="0.35">
      <c r="A8415" t="s">
        <v>16492</v>
      </c>
      <c r="B8415" s="5" t="s">
        <v>73</v>
      </c>
      <c r="C8415" s="6">
        <v>171432</v>
      </c>
      <c r="D8415" t="s">
        <v>22</v>
      </c>
      <c r="E8415">
        <v>171432</v>
      </c>
      <c r="F8415" s="5" t="s">
        <v>23</v>
      </c>
      <c r="G8415" s="5" t="s">
        <v>24</v>
      </c>
      <c r="H8415" s="5" t="s">
        <v>191</v>
      </c>
      <c r="I8415" t="s">
        <v>35</v>
      </c>
      <c r="J8415" t="s">
        <v>191</v>
      </c>
      <c r="K8415">
        <v>50</v>
      </c>
      <c r="L8415" s="5" t="s">
        <v>16493</v>
      </c>
      <c r="M8415" s="5" t="s">
        <v>37</v>
      </c>
      <c r="N8415">
        <v>16</v>
      </c>
      <c r="O8415" t="s">
        <v>135</v>
      </c>
      <c r="P8415" s="1">
        <v>45449</v>
      </c>
      <c r="Q8415" s="1">
        <v>45491</v>
      </c>
      <c r="R8415">
        <v>1921</v>
      </c>
      <c r="S8415" s="4">
        <v>6.1</v>
      </c>
      <c r="T8415" t="s">
        <v>118</v>
      </c>
    </row>
    <row r="8416" spans="1:20" x14ac:dyDescent="0.35">
      <c r="A8416" t="s">
        <v>16494</v>
      </c>
      <c r="B8416" s="5" t="s">
        <v>28802</v>
      </c>
      <c r="C8416" s="6">
        <v>162301</v>
      </c>
      <c r="D8416" t="s">
        <v>22</v>
      </c>
      <c r="E8416">
        <v>162301</v>
      </c>
      <c r="F8416" s="5" t="s">
        <v>66</v>
      </c>
      <c r="G8416" s="5" t="s">
        <v>51</v>
      </c>
      <c r="H8416" s="5" t="s">
        <v>25</v>
      </c>
      <c r="I8416" t="s">
        <v>35</v>
      </c>
      <c r="J8416" t="s">
        <v>93</v>
      </c>
      <c r="K8416">
        <v>50</v>
      </c>
      <c r="L8416" s="5" t="s">
        <v>16495</v>
      </c>
      <c r="M8416" s="5" t="s">
        <v>70</v>
      </c>
      <c r="N8416">
        <v>6</v>
      </c>
      <c r="O8416" t="s">
        <v>107</v>
      </c>
      <c r="P8416" s="1">
        <v>45691</v>
      </c>
      <c r="Q8416" s="1">
        <v>45749</v>
      </c>
      <c r="R8416">
        <v>1728</v>
      </c>
      <c r="S8416" s="4">
        <v>6.4</v>
      </c>
      <c r="T8416" t="s">
        <v>55</v>
      </c>
    </row>
    <row r="8417" spans="1:20" x14ac:dyDescent="0.35">
      <c r="A8417" t="s">
        <v>16496</v>
      </c>
      <c r="B8417" s="5" t="s">
        <v>49</v>
      </c>
      <c r="C8417" s="6">
        <v>106745</v>
      </c>
      <c r="D8417" t="s">
        <v>22</v>
      </c>
      <c r="E8417">
        <v>106745</v>
      </c>
      <c r="F8417" s="5" t="s">
        <v>50</v>
      </c>
      <c r="G8417" s="5" t="s">
        <v>42</v>
      </c>
      <c r="H8417" s="5" t="s">
        <v>25</v>
      </c>
      <c r="I8417" t="s">
        <v>26</v>
      </c>
      <c r="J8417" t="s">
        <v>192</v>
      </c>
      <c r="K8417">
        <v>50</v>
      </c>
      <c r="L8417" s="5" t="s">
        <v>16497</v>
      </c>
      <c r="M8417" s="5" t="s">
        <v>37</v>
      </c>
      <c r="N8417">
        <v>3</v>
      </c>
      <c r="O8417" t="s">
        <v>112</v>
      </c>
      <c r="P8417" s="1">
        <v>45470</v>
      </c>
      <c r="Q8417" s="1">
        <v>45496</v>
      </c>
      <c r="R8417">
        <v>2005</v>
      </c>
      <c r="S8417" s="4">
        <v>9.1999999999999993</v>
      </c>
      <c r="T8417" t="s">
        <v>63</v>
      </c>
    </row>
    <row r="8418" spans="1:20" x14ac:dyDescent="0.35">
      <c r="A8418" t="s">
        <v>16498</v>
      </c>
      <c r="B8418" s="5" t="s">
        <v>162</v>
      </c>
      <c r="C8418" s="6">
        <v>169009</v>
      </c>
      <c r="D8418" t="s">
        <v>41</v>
      </c>
      <c r="E8418">
        <v>143658</v>
      </c>
      <c r="F8418" s="5" t="s">
        <v>23</v>
      </c>
      <c r="G8418" s="5" t="s">
        <v>51</v>
      </c>
      <c r="H8418" s="5" t="s">
        <v>126</v>
      </c>
      <c r="I8418" t="s">
        <v>35</v>
      </c>
      <c r="J8418" t="s">
        <v>126</v>
      </c>
      <c r="K8418">
        <v>0</v>
      </c>
      <c r="L8418" s="5" t="s">
        <v>16144</v>
      </c>
      <c r="M8418" s="5" t="s">
        <v>54</v>
      </c>
      <c r="N8418">
        <v>18</v>
      </c>
      <c r="O8418" t="s">
        <v>88</v>
      </c>
      <c r="P8418" s="1">
        <v>45375</v>
      </c>
      <c r="Q8418" s="1">
        <v>45438</v>
      </c>
      <c r="R8418">
        <v>1702</v>
      </c>
      <c r="S8418" s="4">
        <v>6.2</v>
      </c>
      <c r="T8418" t="s">
        <v>243</v>
      </c>
    </row>
    <row r="8419" spans="1:20" x14ac:dyDescent="0.35">
      <c r="A8419" t="s">
        <v>16499</v>
      </c>
      <c r="B8419" s="5" t="s">
        <v>28802</v>
      </c>
      <c r="C8419" s="6">
        <v>233941</v>
      </c>
      <c r="D8419" t="s">
        <v>65</v>
      </c>
      <c r="E8419">
        <v>304123</v>
      </c>
      <c r="F8419" s="5" t="s">
        <v>23</v>
      </c>
      <c r="G8419" s="5" t="s">
        <v>24</v>
      </c>
      <c r="H8419" s="5" t="s">
        <v>67</v>
      </c>
      <c r="I8419" t="s">
        <v>26</v>
      </c>
      <c r="J8419" t="s">
        <v>304</v>
      </c>
      <c r="K8419">
        <v>50</v>
      </c>
      <c r="L8419" s="5" t="s">
        <v>16500</v>
      </c>
      <c r="M8419" s="5" t="s">
        <v>37</v>
      </c>
      <c r="N8419">
        <v>15</v>
      </c>
      <c r="O8419" t="s">
        <v>135</v>
      </c>
      <c r="P8419" s="1">
        <v>45456</v>
      </c>
      <c r="Q8419" s="1">
        <v>45495</v>
      </c>
      <c r="R8419">
        <v>1480</v>
      </c>
      <c r="S8419" s="4">
        <v>6.3</v>
      </c>
      <c r="T8419" t="s">
        <v>103</v>
      </c>
    </row>
    <row r="8420" spans="1:20" x14ac:dyDescent="0.35">
      <c r="A8420" t="s">
        <v>16501</v>
      </c>
      <c r="B8420" s="5" t="s">
        <v>28801</v>
      </c>
      <c r="C8420" s="6">
        <v>179620</v>
      </c>
      <c r="D8420" t="s">
        <v>41</v>
      </c>
      <c r="E8420">
        <v>152677</v>
      </c>
      <c r="F8420" s="5" t="s">
        <v>23</v>
      </c>
      <c r="G8420" s="5" t="s">
        <v>24</v>
      </c>
      <c r="H8420" s="5" t="s">
        <v>151</v>
      </c>
      <c r="I8420" t="s">
        <v>35</v>
      </c>
      <c r="J8420" t="s">
        <v>25</v>
      </c>
      <c r="K8420">
        <v>50</v>
      </c>
      <c r="L8420" s="5" t="s">
        <v>16502</v>
      </c>
      <c r="M8420" s="5" t="s">
        <v>70</v>
      </c>
      <c r="N8420">
        <v>13</v>
      </c>
      <c r="O8420" t="s">
        <v>71</v>
      </c>
      <c r="P8420" s="1">
        <v>45319</v>
      </c>
      <c r="Q8420" s="1">
        <v>45362</v>
      </c>
      <c r="R8420">
        <v>1610</v>
      </c>
      <c r="S8420" s="4">
        <v>9.6</v>
      </c>
      <c r="T8420" t="s">
        <v>47</v>
      </c>
    </row>
    <row r="8421" spans="1:20" x14ac:dyDescent="0.35">
      <c r="A8421" t="s">
        <v>16503</v>
      </c>
      <c r="B8421" s="5" t="s">
        <v>145</v>
      </c>
      <c r="C8421" s="6">
        <v>128589</v>
      </c>
      <c r="D8421" t="s">
        <v>33</v>
      </c>
      <c r="E8421">
        <v>14144790</v>
      </c>
      <c r="F8421" s="5" t="s">
        <v>66</v>
      </c>
      <c r="G8421" s="5" t="s">
        <v>24</v>
      </c>
      <c r="H8421" s="5" t="s">
        <v>34</v>
      </c>
      <c r="I8421" t="s">
        <v>44</v>
      </c>
      <c r="J8421" t="s">
        <v>34</v>
      </c>
      <c r="K8421">
        <v>50</v>
      </c>
      <c r="L8421" s="5" t="s">
        <v>9042</v>
      </c>
      <c r="M8421" s="5" t="s">
        <v>54</v>
      </c>
      <c r="N8421">
        <v>6</v>
      </c>
      <c r="O8421" t="s">
        <v>78</v>
      </c>
      <c r="P8421" s="1">
        <v>45578</v>
      </c>
      <c r="Q8421" s="1">
        <v>45604</v>
      </c>
      <c r="R8421">
        <v>2114</v>
      </c>
      <c r="S8421" s="4">
        <v>9</v>
      </c>
      <c r="T8421" t="s">
        <v>79</v>
      </c>
    </row>
    <row r="8422" spans="1:20" x14ac:dyDescent="0.35">
      <c r="A8422" t="s">
        <v>16504</v>
      </c>
      <c r="B8422" s="5" t="s">
        <v>100</v>
      </c>
      <c r="C8422" s="6">
        <v>76779</v>
      </c>
      <c r="D8422" t="s">
        <v>41</v>
      </c>
      <c r="E8422">
        <v>65262</v>
      </c>
      <c r="F8422" s="5" t="s">
        <v>58</v>
      </c>
      <c r="G8422" s="5" t="s">
        <v>24</v>
      </c>
      <c r="H8422" s="5" t="s">
        <v>126</v>
      </c>
      <c r="I8422" t="s">
        <v>35</v>
      </c>
      <c r="J8422" t="s">
        <v>126</v>
      </c>
      <c r="K8422">
        <v>0</v>
      </c>
      <c r="L8422" s="5" t="s">
        <v>16505</v>
      </c>
      <c r="M8422" s="5" t="s">
        <v>28</v>
      </c>
      <c r="N8422">
        <v>1</v>
      </c>
      <c r="O8422" t="s">
        <v>167</v>
      </c>
      <c r="P8422" s="1">
        <v>45642</v>
      </c>
      <c r="Q8422" s="1">
        <v>45669</v>
      </c>
      <c r="R8422">
        <v>2438</v>
      </c>
      <c r="S8422" s="4">
        <v>7</v>
      </c>
      <c r="T8422" t="s">
        <v>136</v>
      </c>
    </row>
    <row r="8423" spans="1:20" x14ac:dyDescent="0.35">
      <c r="A8423" t="s">
        <v>16506</v>
      </c>
      <c r="B8423" s="5" t="s">
        <v>162</v>
      </c>
      <c r="C8423" s="6">
        <v>114807</v>
      </c>
      <c r="D8423" t="s">
        <v>41</v>
      </c>
      <c r="E8423">
        <v>97586</v>
      </c>
      <c r="F8423" s="5" t="s">
        <v>66</v>
      </c>
      <c r="G8423" s="5" t="s">
        <v>51</v>
      </c>
      <c r="H8423" s="5" t="s">
        <v>60</v>
      </c>
      <c r="I8423" t="s">
        <v>44</v>
      </c>
      <c r="J8423" t="s">
        <v>68</v>
      </c>
      <c r="K8423">
        <v>100</v>
      </c>
      <c r="L8423" s="5" t="s">
        <v>16507</v>
      </c>
      <c r="M8423" s="5" t="s">
        <v>70</v>
      </c>
      <c r="N8423">
        <v>6</v>
      </c>
      <c r="O8423" t="s">
        <v>46</v>
      </c>
      <c r="P8423" s="1">
        <v>45449</v>
      </c>
      <c r="Q8423" s="1">
        <v>45504</v>
      </c>
      <c r="R8423">
        <v>1526</v>
      </c>
      <c r="S8423" s="4">
        <v>6.6</v>
      </c>
      <c r="T8423" t="s">
        <v>89</v>
      </c>
    </row>
    <row r="8424" spans="1:20" x14ac:dyDescent="0.35">
      <c r="A8424" t="s">
        <v>16508</v>
      </c>
      <c r="B8424" s="5" t="s">
        <v>179</v>
      </c>
      <c r="C8424" s="6">
        <v>126904</v>
      </c>
      <c r="D8424" t="s">
        <v>81</v>
      </c>
      <c r="E8424">
        <v>171320</v>
      </c>
      <c r="F8424" s="5" t="s">
        <v>66</v>
      </c>
      <c r="G8424" s="5" t="s">
        <v>24</v>
      </c>
      <c r="H8424" s="5" t="s">
        <v>82</v>
      </c>
      <c r="I8424" t="s">
        <v>44</v>
      </c>
      <c r="J8424" t="s">
        <v>82</v>
      </c>
      <c r="K8424">
        <v>50</v>
      </c>
      <c r="L8424" s="5" t="s">
        <v>16509</v>
      </c>
      <c r="M8424" s="5" t="s">
        <v>70</v>
      </c>
      <c r="N8424">
        <v>8</v>
      </c>
      <c r="O8424" t="s">
        <v>85</v>
      </c>
      <c r="P8424" s="1">
        <v>45631</v>
      </c>
      <c r="Q8424" s="1">
        <v>45668</v>
      </c>
      <c r="R8424">
        <v>2035</v>
      </c>
      <c r="S8424" s="4">
        <v>6.8</v>
      </c>
      <c r="T8424" t="s">
        <v>136</v>
      </c>
    </row>
    <row r="8425" spans="1:20" x14ac:dyDescent="0.35">
      <c r="A8425" t="s">
        <v>16510</v>
      </c>
      <c r="B8425" s="5" t="s">
        <v>145</v>
      </c>
      <c r="C8425" s="6">
        <v>23823</v>
      </c>
      <c r="D8425" t="s">
        <v>22</v>
      </c>
      <c r="E8425">
        <v>23823</v>
      </c>
      <c r="F8425" s="5" t="s">
        <v>58</v>
      </c>
      <c r="G8425" s="5" t="s">
        <v>42</v>
      </c>
      <c r="H8425" s="5" t="s">
        <v>116</v>
      </c>
      <c r="I8425" t="s">
        <v>35</v>
      </c>
      <c r="J8425" t="s">
        <v>116</v>
      </c>
      <c r="K8425">
        <v>50</v>
      </c>
      <c r="L8425" s="5" t="s">
        <v>16511</v>
      </c>
      <c r="M8425" s="5" t="s">
        <v>54</v>
      </c>
      <c r="N8425">
        <v>0</v>
      </c>
      <c r="O8425" t="s">
        <v>147</v>
      </c>
      <c r="P8425" s="1">
        <v>45514</v>
      </c>
      <c r="Q8425" s="1">
        <v>45541</v>
      </c>
      <c r="R8425">
        <v>1222</v>
      </c>
      <c r="S8425" s="4">
        <v>6.2</v>
      </c>
      <c r="T8425" t="s">
        <v>38</v>
      </c>
    </row>
    <row r="8426" spans="1:20" x14ac:dyDescent="0.35">
      <c r="A8426" t="s">
        <v>16512</v>
      </c>
      <c r="B8426" s="5" t="s">
        <v>57</v>
      </c>
      <c r="C8426" s="6">
        <v>91085</v>
      </c>
      <c r="D8426" t="s">
        <v>22</v>
      </c>
      <c r="E8426">
        <v>91085</v>
      </c>
      <c r="F8426" s="5" t="s">
        <v>50</v>
      </c>
      <c r="G8426" s="5" t="s">
        <v>51</v>
      </c>
      <c r="H8426" s="5" t="s">
        <v>101</v>
      </c>
      <c r="I8426" t="s">
        <v>44</v>
      </c>
      <c r="J8426" t="s">
        <v>101</v>
      </c>
      <c r="K8426">
        <v>50</v>
      </c>
      <c r="L8426" s="5" t="s">
        <v>16513</v>
      </c>
      <c r="M8426" s="5" t="s">
        <v>70</v>
      </c>
      <c r="N8426">
        <v>4</v>
      </c>
      <c r="O8426" t="s">
        <v>85</v>
      </c>
      <c r="P8426" s="1">
        <v>45725</v>
      </c>
      <c r="Q8426" s="1">
        <v>45786</v>
      </c>
      <c r="R8426">
        <v>1623</v>
      </c>
      <c r="S8426" s="4">
        <v>9.9</v>
      </c>
      <c r="T8426" t="s">
        <v>38</v>
      </c>
    </row>
    <row r="8427" spans="1:20" x14ac:dyDescent="0.35">
      <c r="A8427" t="s">
        <v>16514</v>
      </c>
      <c r="B8427" s="5" t="s">
        <v>28801</v>
      </c>
      <c r="C8427" s="6">
        <v>123889</v>
      </c>
      <c r="D8427" t="s">
        <v>41</v>
      </c>
      <c r="E8427">
        <v>105306</v>
      </c>
      <c r="F8427" s="5" t="s">
        <v>66</v>
      </c>
      <c r="G8427" s="5" t="s">
        <v>42</v>
      </c>
      <c r="H8427" s="5" t="s">
        <v>126</v>
      </c>
      <c r="I8427" t="s">
        <v>26</v>
      </c>
      <c r="J8427" t="s">
        <v>126</v>
      </c>
      <c r="K8427">
        <v>0</v>
      </c>
      <c r="L8427" s="5" t="s">
        <v>16515</v>
      </c>
      <c r="M8427" s="5" t="s">
        <v>28</v>
      </c>
      <c r="N8427">
        <v>6</v>
      </c>
      <c r="O8427" t="s">
        <v>167</v>
      </c>
      <c r="P8427" s="1">
        <v>45332</v>
      </c>
      <c r="Q8427" s="1">
        <v>45386</v>
      </c>
      <c r="R8427">
        <v>1683</v>
      </c>
      <c r="S8427" s="4">
        <v>8.9</v>
      </c>
      <c r="T8427" t="s">
        <v>47</v>
      </c>
    </row>
    <row r="8428" spans="1:20" x14ac:dyDescent="0.35">
      <c r="A8428" t="s">
        <v>16516</v>
      </c>
      <c r="B8428" s="5" t="s">
        <v>91</v>
      </c>
      <c r="C8428" s="6">
        <v>116702</v>
      </c>
      <c r="D8428" t="s">
        <v>22</v>
      </c>
      <c r="E8428">
        <v>116702</v>
      </c>
      <c r="F8428" s="5" t="s">
        <v>66</v>
      </c>
      <c r="G8428" s="5" t="s">
        <v>42</v>
      </c>
      <c r="H8428" s="5" t="s">
        <v>165</v>
      </c>
      <c r="I8428" t="s">
        <v>26</v>
      </c>
      <c r="J8428" t="s">
        <v>165</v>
      </c>
      <c r="K8428">
        <v>50</v>
      </c>
      <c r="L8428" s="5" t="s">
        <v>16517</v>
      </c>
      <c r="M8428" s="5" t="s">
        <v>70</v>
      </c>
      <c r="N8428">
        <v>9</v>
      </c>
      <c r="O8428" t="s">
        <v>71</v>
      </c>
      <c r="P8428" s="1">
        <v>45487</v>
      </c>
      <c r="Q8428" s="1">
        <v>45539</v>
      </c>
      <c r="R8428">
        <v>1427</v>
      </c>
      <c r="S8428" s="4">
        <v>6</v>
      </c>
      <c r="T8428" t="s">
        <v>118</v>
      </c>
    </row>
    <row r="8429" spans="1:20" x14ac:dyDescent="0.35">
      <c r="A8429" t="s">
        <v>16518</v>
      </c>
      <c r="B8429" s="5" t="s">
        <v>28802</v>
      </c>
      <c r="C8429" s="6">
        <v>114453</v>
      </c>
      <c r="D8429" t="s">
        <v>22</v>
      </c>
      <c r="E8429">
        <v>114453</v>
      </c>
      <c r="F8429" s="5" t="s">
        <v>50</v>
      </c>
      <c r="G8429" s="5" t="s">
        <v>24</v>
      </c>
      <c r="H8429" s="5" t="s">
        <v>25</v>
      </c>
      <c r="I8429" t="s">
        <v>35</v>
      </c>
      <c r="J8429" t="s">
        <v>133</v>
      </c>
      <c r="K8429">
        <v>0</v>
      </c>
      <c r="L8429" s="5" t="s">
        <v>16519</v>
      </c>
      <c r="M8429" s="5" t="s">
        <v>54</v>
      </c>
      <c r="N8429">
        <v>2</v>
      </c>
      <c r="O8429" t="s">
        <v>88</v>
      </c>
      <c r="P8429" s="1">
        <v>45449</v>
      </c>
      <c r="Q8429" s="1">
        <v>45508</v>
      </c>
      <c r="R8429">
        <v>2473</v>
      </c>
      <c r="S8429" s="4">
        <v>5.2</v>
      </c>
      <c r="T8429" t="s">
        <v>30</v>
      </c>
    </row>
    <row r="8430" spans="1:20" x14ac:dyDescent="0.35">
      <c r="A8430" t="s">
        <v>16520</v>
      </c>
      <c r="B8430" s="5" t="s">
        <v>174</v>
      </c>
      <c r="C8430" s="6">
        <v>127753</v>
      </c>
      <c r="D8430" t="s">
        <v>92</v>
      </c>
      <c r="E8430">
        <v>95815</v>
      </c>
      <c r="F8430" s="5" t="s">
        <v>50</v>
      </c>
      <c r="G8430" s="5" t="s">
        <v>59</v>
      </c>
      <c r="H8430" s="5" t="s">
        <v>93</v>
      </c>
      <c r="I8430" t="s">
        <v>35</v>
      </c>
      <c r="J8430" t="s">
        <v>93</v>
      </c>
      <c r="K8430">
        <v>50</v>
      </c>
      <c r="L8430" s="5" t="s">
        <v>16521</v>
      </c>
      <c r="M8430" s="5" t="s">
        <v>70</v>
      </c>
      <c r="N8430">
        <v>4</v>
      </c>
      <c r="O8430" t="s">
        <v>71</v>
      </c>
      <c r="P8430" s="1">
        <v>45670</v>
      </c>
      <c r="Q8430" s="1">
        <v>45730</v>
      </c>
      <c r="R8430">
        <v>665</v>
      </c>
      <c r="S8430" s="4">
        <v>5.0999999999999996</v>
      </c>
      <c r="T8430" t="s">
        <v>210</v>
      </c>
    </row>
    <row r="8431" spans="1:20" x14ac:dyDescent="0.35">
      <c r="A8431" t="s">
        <v>16522</v>
      </c>
      <c r="B8431" s="5" t="s">
        <v>28802</v>
      </c>
      <c r="C8431" s="6">
        <v>279320</v>
      </c>
      <c r="D8431" t="s">
        <v>65</v>
      </c>
      <c r="E8431">
        <v>363116</v>
      </c>
      <c r="F8431" s="5" t="s">
        <v>23</v>
      </c>
      <c r="G8431" s="5" t="s">
        <v>59</v>
      </c>
      <c r="H8431" s="5" t="s">
        <v>67</v>
      </c>
      <c r="I8431" t="s">
        <v>35</v>
      </c>
      <c r="J8431" t="s">
        <v>522</v>
      </c>
      <c r="K8431">
        <v>50</v>
      </c>
      <c r="L8431" s="5" t="s">
        <v>10360</v>
      </c>
      <c r="M8431" s="5" t="s">
        <v>28</v>
      </c>
      <c r="N8431">
        <v>14</v>
      </c>
      <c r="O8431" t="s">
        <v>107</v>
      </c>
      <c r="P8431" s="1">
        <v>45350</v>
      </c>
      <c r="Q8431" s="1">
        <v>45383</v>
      </c>
      <c r="R8431">
        <v>1660</v>
      </c>
      <c r="S8431" s="4">
        <v>8.8000000000000007</v>
      </c>
      <c r="T8431" t="s">
        <v>95</v>
      </c>
    </row>
    <row r="8432" spans="1:20" x14ac:dyDescent="0.35">
      <c r="A8432" t="s">
        <v>16523</v>
      </c>
      <c r="B8432" s="5" t="s">
        <v>49</v>
      </c>
      <c r="C8432" s="6">
        <v>193375</v>
      </c>
      <c r="D8432" t="s">
        <v>41</v>
      </c>
      <c r="E8432">
        <v>164369</v>
      </c>
      <c r="F8432" s="5" t="s">
        <v>23</v>
      </c>
      <c r="G8432" s="5" t="s">
        <v>59</v>
      </c>
      <c r="H8432" s="5" t="s">
        <v>43</v>
      </c>
      <c r="I8432" t="s">
        <v>26</v>
      </c>
      <c r="J8432" t="s">
        <v>294</v>
      </c>
      <c r="K8432">
        <v>50</v>
      </c>
      <c r="L8432" s="5" t="s">
        <v>16524</v>
      </c>
      <c r="M8432" s="5" t="s">
        <v>70</v>
      </c>
      <c r="N8432">
        <v>10</v>
      </c>
      <c r="O8432" t="s">
        <v>131</v>
      </c>
      <c r="P8432" s="1">
        <v>45464</v>
      </c>
      <c r="Q8432" s="1">
        <v>45479</v>
      </c>
      <c r="R8432">
        <v>2499</v>
      </c>
      <c r="S8432" s="4">
        <v>9.3000000000000007</v>
      </c>
      <c r="T8432" t="s">
        <v>103</v>
      </c>
    </row>
    <row r="8433" spans="1:20" x14ac:dyDescent="0.35">
      <c r="A8433" t="s">
        <v>16525</v>
      </c>
      <c r="B8433" s="5" t="s">
        <v>73</v>
      </c>
      <c r="C8433" s="6">
        <v>199737</v>
      </c>
      <c r="D8433" t="s">
        <v>120</v>
      </c>
      <c r="E8433">
        <v>179763</v>
      </c>
      <c r="F8433" s="5" t="s">
        <v>66</v>
      </c>
      <c r="G8433" s="5" t="s">
        <v>59</v>
      </c>
      <c r="H8433" s="5" t="s">
        <v>121</v>
      </c>
      <c r="I8433" t="s">
        <v>26</v>
      </c>
      <c r="J8433" t="s">
        <v>121</v>
      </c>
      <c r="K8433">
        <v>0</v>
      </c>
      <c r="L8433" s="5" t="s">
        <v>16526</v>
      </c>
      <c r="M8433" s="5" t="s">
        <v>70</v>
      </c>
      <c r="N8433">
        <v>8</v>
      </c>
      <c r="O8433" t="s">
        <v>107</v>
      </c>
      <c r="P8433" s="1">
        <v>45685</v>
      </c>
      <c r="Q8433" s="1">
        <v>45715</v>
      </c>
      <c r="R8433">
        <v>2100</v>
      </c>
      <c r="S8433" s="4">
        <v>7.8</v>
      </c>
      <c r="T8433" t="s">
        <v>38</v>
      </c>
    </row>
    <row r="8434" spans="1:20" x14ac:dyDescent="0.35">
      <c r="A8434" t="s">
        <v>16527</v>
      </c>
      <c r="B8434" s="5" t="s">
        <v>28801</v>
      </c>
      <c r="C8434" s="6">
        <v>53228</v>
      </c>
      <c r="D8434" t="s">
        <v>22</v>
      </c>
      <c r="E8434">
        <v>53228</v>
      </c>
      <c r="F8434" s="5" t="s">
        <v>58</v>
      </c>
      <c r="G8434" s="5" t="s">
        <v>42</v>
      </c>
      <c r="H8434" s="5" t="s">
        <v>52</v>
      </c>
      <c r="I8434" t="s">
        <v>44</v>
      </c>
      <c r="J8434" t="s">
        <v>52</v>
      </c>
      <c r="K8434">
        <v>0</v>
      </c>
      <c r="L8434" s="5" t="s">
        <v>16528</v>
      </c>
      <c r="M8434" s="5" t="s">
        <v>70</v>
      </c>
      <c r="N8434">
        <v>0</v>
      </c>
      <c r="O8434" t="s">
        <v>135</v>
      </c>
      <c r="P8434" s="1">
        <v>45357</v>
      </c>
      <c r="Q8434" s="1">
        <v>45425</v>
      </c>
      <c r="R8434">
        <v>1656</v>
      </c>
      <c r="S8434" s="4">
        <v>9.8000000000000007</v>
      </c>
      <c r="T8434" t="s">
        <v>210</v>
      </c>
    </row>
    <row r="8435" spans="1:20" x14ac:dyDescent="0.35">
      <c r="A8435" t="s">
        <v>16529</v>
      </c>
      <c r="B8435" s="5" t="s">
        <v>179</v>
      </c>
      <c r="C8435" s="6">
        <v>124669</v>
      </c>
      <c r="D8435" t="s">
        <v>41</v>
      </c>
      <c r="E8435">
        <v>105969</v>
      </c>
      <c r="F8435" s="5" t="s">
        <v>66</v>
      </c>
      <c r="G8435" s="5" t="s">
        <v>42</v>
      </c>
      <c r="H8435" s="5" t="s">
        <v>151</v>
      </c>
      <c r="I8435" t="s">
        <v>35</v>
      </c>
      <c r="J8435" t="s">
        <v>151</v>
      </c>
      <c r="K8435">
        <v>100</v>
      </c>
      <c r="L8435" s="5" t="s">
        <v>16530</v>
      </c>
      <c r="M8435" s="5" t="s">
        <v>70</v>
      </c>
      <c r="N8435">
        <v>6</v>
      </c>
      <c r="O8435" t="s">
        <v>141</v>
      </c>
      <c r="P8435" s="1">
        <v>45697</v>
      </c>
      <c r="Q8435" s="1">
        <v>45737</v>
      </c>
      <c r="R8435">
        <v>1166</v>
      </c>
      <c r="S8435" s="4">
        <v>8.1</v>
      </c>
      <c r="T8435" t="s">
        <v>243</v>
      </c>
    </row>
    <row r="8436" spans="1:20" x14ac:dyDescent="0.35">
      <c r="A8436" t="s">
        <v>16531</v>
      </c>
      <c r="B8436" s="5" t="s">
        <v>28802</v>
      </c>
      <c r="C8436" s="6">
        <v>139094</v>
      </c>
      <c r="D8436" t="s">
        <v>22</v>
      </c>
      <c r="E8436">
        <v>139094</v>
      </c>
      <c r="F8436" s="5" t="s">
        <v>66</v>
      </c>
      <c r="G8436" s="5" t="s">
        <v>42</v>
      </c>
      <c r="H8436" s="5" t="s">
        <v>68</v>
      </c>
      <c r="I8436" t="s">
        <v>44</v>
      </c>
      <c r="J8436" t="s">
        <v>67</v>
      </c>
      <c r="K8436">
        <v>50</v>
      </c>
      <c r="L8436" s="5" t="s">
        <v>16532</v>
      </c>
      <c r="M8436" s="5" t="s">
        <v>37</v>
      </c>
      <c r="N8436">
        <v>5</v>
      </c>
      <c r="O8436" t="s">
        <v>131</v>
      </c>
      <c r="P8436" s="1">
        <v>45595</v>
      </c>
      <c r="Q8436" s="1">
        <v>45616</v>
      </c>
      <c r="R8436">
        <v>842</v>
      </c>
      <c r="S8436" s="4">
        <v>9.6</v>
      </c>
      <c r="T8436" t="s">
        <v>243</v>
      </c>
    </row>
    <row r="8437" spans="1:20" x14ac:dyDescent="0.35">
      <c r="A8437" t="s">
        <v>16533</v>
      </c>
      <c r="B8437" s="5" t="s">
        <v>28802</v>
      </c>
      <c r="C8437" s="6">
        <v>103028</v>
      </c>
      <c r="D8437" t="s">
        <v>120</v>
      </c>
      <c r="E8437">
        <v>92725</v>
      </c>
      <c r="F8437" s="5" t="s">
        <v>58</v>
      </c>
      <c r="G8437" s="5" t="s">
        <v>51</v>
      </c>
      <c r="H8437" s="5" t="s">
        <v>121</v>
      </c>
      <c r="I8437" t="s">
        <v>35</v>
      </c>
      <c r="J8437" t="s">
        <v>291</v>
      </c>
      <c r="K8437">
        <v>100</v>
      </c>
      <c r="L8437" s="5" t="s">
        <v>16534</v>
      </c>
      <c r="M8437" s="5" t="s">
        <v>28</v>
      </c>
      <c r="N8437">
        <v>1</v>
      </c>
      <c r="O8437" t="s">
        <v>167</v>
      </c>
      <c r="P8437" s="1">
        <v>45586</v>
      </c>
      <c r="Q8437" s="1">
        <v>45602</v>
      </c>
      <c r="R8437">
        <v>1091</v>
      </c>
      <c r="S8437" s="4">
        <v>8</v>
      </c>
      <c r="T8437" t="s">
        <v>63</v>
      </c>
    </row>
    <row r="8438" spans="1:20" x14ac:dyDescent="0.35">
      <c r="A8438" t="s">
        <v>16535</v>
      </c>
      <c r="B8438" s="5" t="s">
        <v>174</v>
      </c>
      <c r="C8438" s="6">
        <v>140713</v>
      </c>
      <c r="D8438" t="s">
        <v>22</v>
      </c>
      <c r="E8438">
        <v>140713</v>
      </c>
      <c r="F8438" s="5" t="s">
        <v>66</v>
      </c>
      <c r="G8438" s="5" t="s">
        <v>24</v>
      </c>
      <c r="H8438" s="5" t="s">
        <v>129</v>
      </c>
      <c r="I8438" t="s">
        <v>35</v>
      </c>
      <c r="J8438" t="s">
        <v>25</v>
      </c>
      <c r="K8438">
        <v>50</v>
      </c>
      <c r="L8438" s="5" t="s">
        <v>2619</v>
      </c>
      <c r="M8438" s="5" t="s">
        <v>28</v>
      </c>
      <c r="N8438">
        <v>5</v>
      </c>
      <c r="O8438" t="s">
        <v>46</v>
      </c>
      <c r="P8438" s="1">
        <v>45636</v>
      </c>
      <c r="Q8438" s="1">
        <v>45684</v>
      </c>
      <c r="R8438">
        <v>2280</v>
      </c>
      <c r="S8438" s="4">
        <v>9</v>
      </c>
      <c r="T8438" t="s">
        <v>55</v>
      </c>
    </row>
    <row r="8439" spans="1:20" x14ac:dyDescent="0.35">
      <c r="A8439" t="s">
        <v>16536</v>
      </c>
      <c r="B8439" s="5" t="s">
        <v>28801</v>
      </c>
      <c r="C8439" s="6">
        <v>93762</v>
      </c>
      <c r="D8439" t="s">
        <v>22</v>
      </c>
      <c r="E8439">
        <v>93762</v>
      </c>
      <c r="F8439" s="5" t="s">
        <v>58</v>
      </c>
      <c r="G8439" s="5" t="s">
        <v>42</v>
      </c>
      <c r="H8439" s="5" t="s">
        <v>68</v>
      </c>
      <c r="I8439" t="s">
        <v>26</v>
      </c>
      <c r="J8439" t="s">
        <v>68</v>
      </c>
      <c r="K8439">
        <v>100</v>
      </c>
      <c r="L8439" s="5" t="s">
        <v>16537</v>
      </c>
      <c r="M8439" s="5" t="s">
        <v>54</v>
      </c>
      <c r="N8439">
        <v>1</v>
      </c>
      <c r="O8439" t="s">
        <v>131</v>
      </c>
      <c r="P8439" s="1">
        <v>45662</v>
      </c>
      <c r="Q8439" s="1">
        <v>45725</v>
      </c>
      <c r="R8439">
        <v>1924</v>
      </c>
      <c r="S8439" s="4">
        <v>9.1999999999999993</v>
      </c>
      <c r="T8439" t="s">
        <v>79</v>
      </c>
    </row>
    <row r="8440" spans="1:20" x14ac:dyDescent="0.35">
      <c r="A8440" t="s">
        <v>16538</v>
      </c>
      <c r="B8440" s="5" t="s">
        <v>91</v>
      </c>
      <c r="C8440" s="6">
        <v>60042</v>
      </c>
      <c r="D8440" t="s">
        <v>22</v>
      </c>
      <c r="E8440">
        <v>60042</v>
      </c>
      <c r="F8440" s="5" t="s">
        <v>58</v>
      </c>
      <c r="G8440" s="5" t="s">
        <v>42</v>
      </c>
      <c r="H8440" s="5" t="s">
        <v>101</v>
      </c>
      <c r="I8440" t="s">
        <v>26</v>
      </c>
      <c r="J8440" t="s">
        <v>101</v>
      </c>
      <c r="K8440">
        <v>50</v>
      </c>
      <c r="L8440" s="5" t="s">
        <v>16539</v>
      </c>
      <c r="M8440" s="5" t="s">
        <v>28</v>
      </c>
      <c r="N8440">
        <v>0</v>
      </c>
      <c r="O8440" t="s">
        <v>46</v>
      </c>
      <c r="P8440" s="1">
        <v>45463</v>
      </c>
      <c r="Q8440" s="1">
        <v>45520</v>
      </c>
      <c r="R8440">
        <v>905</v>
      </c>
      <c r="S8440" s="4">
        <v>5.2</v>
      </c>
      <c r="T8440" t="s">
        <v>136</v>
      </c>
    </row>
    <row r="8441" spans="1:20" x14ac:dyDescent="0.35">
      <c r="A8441" t="s">
        <v>16540</v>
      </c>
      <c r="B8441" s="5" t="s">
        <v>100</v>
      </c>
      <c r="C8441" s="6">
        <v>125462</v>
      </c>
      <c r="D8441" t="s">
        <v>22</v>
      </c>
      <c r="E8441">
        <v>125462</v>
      </c>
      <c r="F8441" s="5" t="s">
        <v>66</v>
      </c>
      <c r="G8441" s="5" t="s">
        <v>51</v>
      </c>
      <c r="H8441" s="5" t="s">
        <v>191</v>
      </c>
      <c r="I8441" t="s">
        <v>26</v>
      </c>
      <c r="J8441" t="s">
        <v>68</v>
      </c>
      <c r="K8441">
        <v>0</v>
      </c>
      <c r="L8441" s="5" t="s">
        <v>16541</v>
      </c>
      <c r="M8441" s="5" t="s">
        <v>70</v>
      </c>
      <c r="N8441">
        <v>8</v>
      </c>
      <c r="O8441" t="s">
        <v>172</v>
      </c>
      <c r="P8441" s="1">
        <v>45553</v>
      </c>
      <c r="Q8441" s="1">
        <v>45585</v>
      </c>
      <c r="R8441">
        <v>1182</v>
      </c>
      <c r="S8441" s="4">
        <v>9.1</v>
      </c>
      <c r="T8441" t="s">
        <v>153</v>
      </c>
    </row>
    <row r="8442" spans="1:20" x14ac:dyDescent="0.35">
      <c r="A8442" t="s">
        <v>16542</v>
      </c>
      <c r="B8442" s="5" t="s">
        <v>179</v>
      </c>
      <c r="C8442" s="6">
        <v>79766</v>
      </c>
      <c r="D8442" t="s">
        <v>41</v>
      </c>
      <c r="E8442">
        <v>67801</v>
      </c>
      <c r="F8442" s="5" t="s">
        <v>50</v>
      </c>
      <c r="G8442" s="5" t="s">
        <v>24</v>
      </c>
      <c r="H8442" s="5" t="s">
        <v>43</v>
      </c>
      <c r="I8442" t="s">
        <v>26</v>
      </c>
      <c r="J8442" t="s">
        <v>43</v>
      </c>
      <c r="K8442">
        <v>0</v>
      </c>
      <c r="L8442" s="5" t="s">
        <v>15378</v>
      </c>
      <c r="M8442" s="5" t="s">
        <v>28</v>
      </c>
      <c r="N8442">
        <v>4</v>
      </c>
      <c r="O8442" t="s">
        <v>46</v>
      </c>
      <c r="P8442" s="1">
        <v>45701</v>
      </c>
      <c r="Q8442" s="1">
        <v>45745</v>
      </c>
      <c r="R8442">
        <v>769</v>
      </c>
      <c r="S8442" s="4">
        <v>7.3</v>
      </c>
      <c r="T8442" t="s">
        <v>243</v>
      </c>
    </row>
    <row r="8443" spans="1:20" x14ac:dyDescent="0.35">
      <c r="A8443" t="s">
        <v>16543</v>
      </c>
      <c r="B8443" s="5" t="s">
        <v>28802</v>
      </c>
      <c r="C8443" s="6">
        <v>63995</v>
      </c>
      <c r="D8443" t="s">
        <v>22</v>
      </c>
      <c r="E8443">
        <v>63995</v>
      </c>
      <c r="F8443" s="5" t="s">
        <v>66</v>
      </c>
      <c r="G8443" s="5" t="s">
        <v>42</v>
      </c>
      <c r="H8443" s="5" t="s">
        <v>157</v>
      </c>
      <c r="I8443" t="s">
        <v>44</v>
      </c>
      <c r="J8443" t="s">
        <v>157</v>
      </c>
      <c r="K8443">
        <v>50</v>
      </c>
      <c r="L8443" s="5" t="s">
        <v>16544</v>
      </c>
      <c r="M8443" s="5" t="s">
        <v>28</v>
      </c>
      <c r="N8443">
        <v>9</v>
      </c>
      <c r="O8443" t="s">
        <v>135</v>
      </c>
      <c r="P8443" s="1">
        <v>45417</v>
      </c>
      <c r="Q8443" s="1">
        <v>45482</v>
      </c>
      <c r="R8443">
        <v>1467</v>
      </c>
      <c r="S8443" s="4">
        <v>8</v>
      </c>
      <c r="T8443" t="s">
        <v>55</v>
      </c>
    </row>
    <row r="8444" spans="1:20" x14ac:dyDescent="0.35">
      <c r="A8444" t="s">
        <v>16545</v>
      </c>
      <c r="B8444" s="5" t="s">
        <v>100</v>
      </c>
      <c r="C8444" s="6">
        <v>67575</v>
      </c>
      <c r="D8444" t="s">
        <v>41</v>
      </c>
      <c r="E8444">
        <v>57439</v>
      </c>
      <c r="F8444" s="5" t="s">
        <v>58</v>
      </c>
      <c r="G8444" s="5" t="s">
        <v>42</v>
      </c>
      <c r="H8444" s="5" t="s">
        <v>60</v>
      </c>
      <c r="I8444" t="s">
        <v>44</v>
      </c>
      <c r="J8444" t="s">
        <v>60</v>
      </c>
      <c r="K8444">
        <v>0</v>
      </c>
      <c r="L8444" s="5" t="s">
        <v>16546</v>
      </c>
      <c r="M8444" s="5" t="s">
        <v>37</v>
      </c>
      <c r="N8444">
        <v>0</v>
      </c>
      <c r="O8444" t="s">
        <v>141</v>
      </c>
      <c r="P8444" s="1">
        <v>45654</v>
      </c>
      <c r="Q8444" s="1">
        <v>45703</v>
      </c>
      <c r="R8444">
        <v>2065</v>
      </c>
      <c r="S8444" s="4">
        <v>9.8000000000000007</v>
      </c>
      <c r="T8444" t="s">
        <v>95</v>
      </c>
    </row>
    <row r="8445" spans="1:20" x14ac:dyDescent="0.35">
      <c r="A8445" t="s">
        <v>16547</v>
      </c>
      <c r="B8445" s="5" t="s">
        <v>91</v>
      </c>
      <c r="C8445" s="6">
        <v>180825</v>
      </c>
      <c r="D8445" t="s">
        <v>92</v>
      </c>
      <c r="E8445">
        <v>135619</v>
      </c>
      <c r="F8445" s="5" t="s">
        <v>66</v>
      </c>
      <c r="G8445" s="5" t="s">
        <v>59</v>
      </c>
      <c r="H8445" s="5" t="s">
        <v>93</v>
      </c>
      <c r="I8445" t="s">
        <v>35</v>
      </c>
      <c r="J8445" t="s">
        <v>467</v>
      </c>
      <c r="K8445">
        <v>0</v>
      </c>
      <c r="L8445" s="5" t="s">
        <v>16548</v>
      </c>
      <c r="M8445" s="5" t="s">
        <v>70</v>
      </c>
      <c r="N8445">
        <v>5</v>
      </c>
      <c r="O8445" t="s">
        <v>112</v>
      </c>
      <c r="P8445" s="1">
        <v>45329</v>
      </c>
      <c r="Q8445" s="1">
        <v>45368</v>
      </c>
      <c r="R8445">
        <v>2210</v>
      </c>
      <c r="S8445" s="4">
        <v>7.4</v>
      </c>
      <c r="T8445" t="s">
        <v>136</v>
      </c>
    </row>
    <row r="8446" spans="1:20" x14ac:dyDescent="0.35">
      <c r="A8446" t="s">
        <v>16549</v>
      </c>
      <c r="B8446" s="5" t="s">
        <v>179</v>
      </c>
      <c r="C8446" s="6">
        <v>46588</v>
      </c>
      <c r="D8446" t="s">
        <v>22</v>
      </c>
      <c r="E8446">
        <v>46588</v>
      </c>
      <c r="F8446" s="5" t="s">
        <v>66</v>
      </c>
      <c r="G8446" s="5" t="s">
        <v>42</v>
      </c>
      <c r="H8446" s="5" t="s">
        <v>157</v>
      </c>
      <c r="I8446" t="s">
        <v>44</v>
      </c>
      <c r="J8446" t="s">
        <v>157</v>
      </c>
      <c r="K8446">
        <v>0</v>
      </c>
      <c r="L8446" s="5" t="s">
        <v>16550</v>
      </c>
      <c r="M8446" s="5" t="s">
        <v>37</v>
      </c>
      <c r="N8446">
        <v>7</v>
      </c>
      <c r="O8446" t="s">
        <v>88</v>
      </c>
      <c r="P8446" s="1">
        <v>45630</v>
      </c>
      <c r="Q8446" s="1">
        <v>45667</v>
      </c>
      <c r="R8446">
        <v>1897</v>
      </c>
      <c r="S8446" s="4">
        <v>8.6</v>
      </c>
      <c r="T8446" t="s">
        <v>103</v>
      </c>
    </row>
    <row r="8447" spans="1:20" x14ac:dyDescent="0.35">
      <c r="A8447" t="s">
        <v>16551</v>
      </c>
      <c r="B8447" s="5" t="s">
        <v>162</v>
      </c>
      <c r="C8447" s="6">
        <v>70840</v>
      </c>
      <c r="D8447" t="s">
        <v>22</v>
      </c>
      <c r="E8447">
        <v>70840</v>
      </c>
      <c r="F8447" s="5" t="s">
        <v>58</v>
      </c>
      <c r="G8447" s="5" t="s">
        <v>59</v>
      </c>
      <c r="H8447" s="5" t="s">
        <v>25</v>
      </c>
      <c r="I8447" t="s">
        <v>44</v>
      </c>
      <c r="J8447" t="s">
        <v>25</v>
      </c>
      <c r="K8447">
        <v>0</v>
      </c>
      <c r="L8447" s="5" t="s">
        <v>16552</v>
      </c>
      <c r="M8447" s="5" t="s">
        <v>70</v>
      </c>
      <c r="N8447">
        <v>0</v>
      </c>
      <c r="O8447" t="s">
        <v>107</v>
      </c>
      <c r="P8447" s="1">
        <v>45451</v>
      </c>
      <c r="Q8447" s="1">
        <v>45494</v>
      </c>
      <c r="R8447">
        <v>2485</v>
      </c>
      <c r="S8447" s="4">
        <v>9</v>
      </c>
      <c r="T8447" t="s">
        <v>118</v>
      </c>
    </row>
    <row r="8448" spans="1:20" x14ac:dyDescent="0.35">
      <c r="A8448" t="s">
        <v>16553</v>
      </c>
      <c r="B8448" s="5" t="s">
        <v>28802</v>
      </c>
      <c r="C8448" s="6">
        <v>40656</v>
      </c>
      <c r="D8448" t="s">
        <v>22</v>
      </c>
      <c r="E8448">
        <v>40656</v>
      </c>
      <c r="F8448" s="5" t="s">
        <v>50</v>
      </c>
      <c r="G8448" s="5" t="s">
        <v>24</v>
      </c>
      <c r="H8448" s="5" t="s">
        <v>157</v>
      </c>
      <c r="I8448" t="s">
        <v>26</v>
      </c>
      <c r="J8448" t="s">
        <v>157</v>
      </c>
      <c r="K8448">
        <v>50</v>
      </c>
      <c r="L8448" s="5" t="s">
        <v>16554</v>
      </c>
      <c r="M8448" s="5" t="s">
        <v>54</v>
      </c>
      <c r="N8448">
        <v>3</v>
      </c>
      <c r="O8448" t="s">
        <v>167</v>
      </c>
      <c r="P8448" s="1">
        <v>45674</v>
      </c>
      <c r="Q8448" s="1">
        <v>45731</v>
      </c>
      <c r="R8448">
        <v>1534</v>
      </c>
      <c r="S8448" s="4">
        <v>5.3</v>
      </c>
      <c r="T8448" t="s">
        <v>63</v>
      </c>
    </row>
    <row r="8449" spans="1:20" x14ac:dyDescent="0.35">
      <c r="A8449" t="s">
        <v>16555</v>
      </c>
      <c r="B8449" s="5" t="s">
        <v>28802</v>
      </c>
      <c r="C8449" s="6">
        <v>50149</v>
      </c>
      <c r="D8449" t="s">
        <v>41</v>
      </c>
      <c r="E8449">
        <v>42627</v>
      </c>
      <c r="F8449" s="5" t="s">
        <v>58</v>
      </c>
      <c r="G8449" s="5" t="s">
        <v>24</v>
      </c>
      <c r="H8449" s="5" t="s">
        <v>151</v>
      </c>
      <c r="I8449" t="s">
        <v>44</v>
      </c>
      <c r="J8449" t="s">
        <v>151</v>
      </c>
      <c r="K8449">
        <v>50</v>
      </c>
      <c r="L8449" s="5" t="s">
        <v>16556</v>
      </c>
      <c r="M8449" s="5" t="s">
        <v>28</v>
      </c>
      <c r="N8449">
        <v>0</v>
      </c>
      <c r="O8449" t="s">
        <v>62</v>
      </c>
      <c r="P8449" s="1">
        <v>45580</v>
      </c>
      <c r="Q8449" s="1">
        <v>45638</v>
      </c>
      <c r="R8449">
        <v>1516</v>
      </c>
      <c r="S8449" s="4">
        <v>6.1</v>
      </c>
      <c r="T8449" t="s">
        <v>30</v>
      </c>
    </row>
    <row r="8450" spans="1:20" x14ac:dyDescent="0.35">
      <c r="A8450" t="s">
        <v>16557</v>
      </c>
      <c r="B8450" s="5" t="s">
        <v>28802</v>
      </c>
      <c r="C8450" s="6">
        <v>128622</v>
      </c>
      <c r="D8450" t="s">
        <v>81</v>
      </c>
      <c r="E8450">
        <v>173640</v>
      </c>
      <c r="F8450" s="5" t="s">
        <v>66</v>
      </c>
      <c r="G8450" s="5" t="s">
        <v>51</v>
      </c>
      <c r="H8450" s="5" t="s">
        <v>82</v>
      </c>
      <c r="I8450" t="s">
        <v>26</v>
      </c>
      <c r="J8450" t="s">
        <v>82</v>
      </c>
      <c r="K8450">
        <v>100</v>
      </c>
      <c r="L8450" s="5" t="s">
        <v>16558</v>
      </c>
      <c r="M8450" s="5" t="s">
        <v>28</v>
      </c>
      <c r="N8450">
        <v>9</v>
      </c>
      <c r="O8450" t="s">
        <v>131</v>
      </c>
      <c r="P8450" s="1">
        <v>45631</v>
      </c>
      <c r="Q8450" s="1">
        <v>45679</v>
      </c>
      <c r="R8450">
        <v>1434</v>
      </c>
      <c r="S8450" s="4">
        <v>7.4</v>
      </c>
      <c r="T8450" t="s">
        <v>38</v>
      </c>
    </row>
    <row r="8451" spans="1:20" x14ac:dyDescent="0.35">
      <c r="A8451" t="s">
        <v>16559</v>
      </c>
      <c r="B8451" s="5" t="s">
        <v>91</v>
      </c>
      <c r="C8451" s="6">
        <v>100866</v>
      </c>
      <c r="D8451" t="s">
        <v>92</v>
      </c>
      <c r="E8451">
        <v>75650</v>
      </c>
      <c r="F8451" s="5" t="s">
        <v>50</v>
      </c>
      <c r="G8451" s="5" t="s">
        <v>51</v>
      </c>
      <c r="H8451" s="5" t="s">
        <v>93</v>
      </c>
      <c r="I8451" t="s">
        <v>44</v>
      </c>
      <c r="J8451" t="s">
        <v>93</v>
      </c>
      <c r="K8451">
        <v>0</v>
      </c>
      <c r="L8451" s="5" t="s">
        <v>16560</v>
      </c>
      <c r="M8451" s="5" t="s">
        <v>37</v>
      </c>
      <c r="N8451">
        <v>4</v>
      </c>
      <c r="O8451" t="s">
        <v>107</v>
      </c>
      <c r="P8451" s="1">
        <v>45369</v>
      </c>
      <c r="Q8451" s="1">
        <v>45408</v>
      </c>
      <c r="R8451">
        <v>1156</v>
      </c>
      <c r="S8451" s="4">
        <v>5.5</v>
      </c>
      <c r="T8451" t="s">
        <v>47</v>
      </c>
    </row>
    <row r="8452" spans="1:20" x14ac:dyDescent="0.35">
      <c r="A8452" t="s">
        <v>16561</v>
      </c>
      <c r="B8452" s="5" t="s">
        <v>28802</v>
      </c>
      <c r="C8452" s="6">
        <v>98292</v>
      </c>
      <c r="D8452" t="s">
        <v>92</v>
      </c>
      <c r="E8452">
        <v>73719</v>
      </c>
      <c r="F8452" s="5" t="s">
        <v>50</v>
      </c>
      <c r="G8452" s="5" t="s">
        <v>59</v>
      </c>
      <c r="H8452" s="5" t="s">
        <v>93</v>
      </c>
      <c r="I8452" t="s">
        <v>35</v>
      </c>
      <c r="J8452" t="s">
        <v>93</v>
      </c>
      <c r="K8452">
        <v>0</v>
      </c>
      <c r="L8452" s="5" t="s">
        <v>16562</v>
      </c>
      <c r="M8452" s="5" t="s">
        <v>28</v>
      </c>
      <c r="N8452">
        <v>2</v>
      </c>
      <c r="O8452" t="s">
        <v>46</v>
      </c>
      <c r="P8452" s="1">
        <v>45491</v>
      </c>
      <c r="Q8452" s="1">
        <v>45539</v>
      </c>
      <c r="R8452">
        <v>2349</v>
      </c>
      <c r="S8452" s="4">
        <v>8.4</v>
      </c>
      <c r="T8452" t="s">
        <v>47</v>
      </c>
    </row>
    <row r="8453" spans="1:20" x14ac:dyDescent="0.35">
      <c r="A8453" t="s">
        <v>16563</v>
      </c>
      <c r="B8453" s="5" t="s">
        <v>91</v>
      </c>
      <c r="C8453" s="6">
        <v>77362</v>
      </c>
      <c r="D8453" t="s">
        <v>81</v>
      </c>
      <c r="E8453">
        <v>104439</v>
      </c>
      <c r="F8453" s="5" t="s">
        <v>50</v>
      </c>
      <c r="G8453" s="5" t="s">
        <v>59</v>
      </c>
      <c r="H8453" s="5" t="s">
        <v>82</v>
      </c>
      <c r="I8453" t="s">
        <v>26</v>
      </c>
      <c r="J8453" t="s">
        <v>82</v>
      </c>
      <c r="K8453">
        <v>50</v>
      </c>
      <c r="L8453" s="5" t="s">
        <v>16564</v>
      </c>
      <c r="M8453" s="5" t="s">
        <v>37</v>
      </c>
      <c r="N8453">
        <v>4</v>
      </c>
      <c r="O8453" t="s">
        <v>78</v>
      </c>
      <c r="P8453" s="1">
        <v>45734</v>
      </c>
      <c r="Q8453" s="1">
        <v>45771</v>
      </c>
      <c r="R8453">
        <v>834</v>
      </c>
      <c r="S8453" s="4">
        <v>7.9</v>
      </c>
      <c r="T8453" t="s">
        <v>89</v>
      </c>
    </row>
    <row r="8454" spans="1:20" x14ac:dyDescent="0.35">
      <c r="A8454" t="s">
        <v>16565</v>
      </c>
      <c r="B8454" s="5" t="s">
        <v>174</v>
      </c>
      <c r="C8454" s="6">
        <v>78850</v>
      </c>
      <c r="D8454" t="s">
        <v>81</v>
      </c>
      <c r="E8454">
        <v>106448</v>
      </c>
      <c r="F8454" s="5" t="s">
        <v>50</v>
      </c>
      <c r="G8454" s="5" t="s">
        <v>59</v>
      </c>
      <c r="H8454" s="5" t="s">
        <v>82</v>
      </c>
      <c r="I8454" t="s">
        <v>26</v>
      </c>
      <c r="J8454" t="s">
        <v>82</v>
      </c>
      <c r="K8454">
        <v>100</v>
      </c>
      <c r="L8454" s="5" t="s">
        <v>16566</v>
      </c>
      <c r="M8454" s="5" t="s">
        <v>28</v>
      </c>
      <c r="N8454">
        <v>2</v>
      </c>
      <c r="O8454" t="s">
        <v>88</v>
      </c>
      <c r="P8454" s="1">
        <v>45722</v>
      </c>
      <c r="Q8454" s="1">
        <v>45795</v>
      </c>
      <c r="R8454">
        <v>1560</v>
      </c>
      <c r="S8454" s="4">
        <v>5.7</v>
      </c>
      <c r="T8454" t="s">
        <v>118</v>
      </c>
    </row>
    <row r="8455" spans="1:20" x14ac:dyDescent="0.35">
      <c r="A8455" t="s">
        <v>16567</v>
      </c>
      <c r="B8455" s="5" t="s">
        <v>49</v>
      </c>
      <c r="C8455" s="6">
        <v>87737</v>
      </c>
      <c r="D8455" t="s">
        <v>92</v>
      </c>
      <c r="E8455">
        <v>65803</v>
      </c>
      <c r="F8455" s="5" t="s">
        <v>58</v>
      </c>
      <c r="G8455" s="5" t="s">
        <v>59</v>
      </c>
      <c r="H8455" s="5" t="s">
        <v>93</v>
      </c>
      <c r="I8455" t="s">
        <v>35</v>
      </c>
      <c r="J8455" t="s">
        <v>93</v>
      </c>
      <c r="K8455">
        <v>0</v>
      </c>
      <c r="L8455" s="5" t="s">
        <v>16568</v>
      </c>
      <c r="M8455" s="5" t="s">
        <v>54</v>
      </c>
      <c r="N8455">
        <v>1</v>
      </c>
      <c r="O8455" t="s">
        <v>131</v>
      </c>
      <c r="P8455" s="1">
        <v>45697</v>
      </c>
      <c r="Q8455" s="1">
        <v>45763</v>
      </c>
      <c r="R8455">
        <v>552</v>
      </c>
      <c r="S8455" s="4">
        <v>8.6</v>
      </c>
      <c r="T8455" t="s">
        <v>118</v>
      </c>
    </row>
    <row r="8456" spans="1:20" x14ac:dyDescent="0.35">
      <c r="A8456" t="s">
        <v>16569</v>
      </c>
      <c r="B8456" s="5" t="s">
        <v>28802</v>
      </c>
      <c r="C8456" s="6">
        <v>91614</v>
      </c>
      <c r="D8456" t="s">
        <v>22</v>
      </c>
      <c r="E8456">
        <v>91614</v>
      </c>
      <c r="F8456" s="5" t="s">
        <v>50</v>
      </c>
      <c r="G8456" s="5" t="s">
        <v>51</v>
      </c>
      <c r="H8456" s="5" t="s">
        <v>129</v>
      </c>
      <c r="I8456" t="s">
        <v>35</v>
      </c>
      <c r="J8456" t="s">
        <v>129</v>
      </c>
      <c r="K8456">
        <v>0</v>
      </c>
      <c r="L8456" s="5" t="s">
        <v>16570</v>
      </c>
      <c r="M8456" s="5" t="s">
        <v>28</v>
      </c>
      <c r="N8456">
        <v>4</v>
      </c>
      <c r="O8456" t="s">
        <v>71</v>
      </c>
      <c r="P8456" s="1">
        <v>45647</v>
      </c>
      <c r="Q8456" s="1">
        <v>45700</v>
      </c>
      <c r="R8456">
        <v>1349</v>
      </c>
      <c r="S8456" s="4">
        <v>5.5</v>
      </c>
      <c r="T8456" t="s">
        <v>79</v>
      </c>
    </row>
    <row r="8457" spans="1:20" x14ac:dyDescent="0.35">
      <c r="A8457" t="s">
        <v>16571</v>
      </c>
      <c r="B8457" s="5" t="s">
        <v>49</v>
      </c>
      <c r="C8457" s="6">
        <v>186919</v>
      </c>
      <c r="D8457" t="s">
        <v>22</v>
      </c>
      <c r="E8457">
        <v>186919</v>
      </c>
      <c r="F8457" s="5" t="s">
        <v>23</v>
      </c>
      <c r="G8457" s="5" t="s">
        <v>42</v>
      </c>
      <c r="H8457" s="5" t="s">
        <v>68</v>
      </c>
      <c r="I8457" t="s">
        <v>44</v>
      </c>
      <c r="J8457" t="s">
        <v>68</v>
      </c>
      <c r="K8457">
        <v>0</v>
      </c>
      <c r="L8457" s="5" t="s">
        <v>16572</v>
      </c>
      <c r="M8457" s="5" t="s">
        <v>37</v>
      </c>
      <c r="N8457">
        <v>14</v>
      </c>
      <c r="O8457" t="s">
        <v>112</v>
      </c>
      <c r="P8457" s="1">
        <v>45428</v>
      </c>
      <c r="Q8457" s="1">
        <v>45478</v>
      </c>
      <c r="R8457">
        <v>1629</v>
      </c>
      <c r="S8457" s="4">
        <v>9.9</v>
      </c>
      <c r="T8457" t="s">
        <v>47</v>
      </c>
    </row>
    <row r="8458" spans="1:20" x14ac:dyDescent="0.35">
      <c r="A8458" t="s">
        <v>16573</v>
      </c>
      <c r="B8458" s="5" t="s">
        <v>21</v>
      </c>
      <c r="C8458" s="6">
        <v>70265</v>
      </c>
      <c r="D8458" t="s">
        <v>74</v>
      </c>
      <c r="E8458">
        <v>87831</v>
      </c>
      <c r="F8458" s="5" t="s">
        <v>58</v>
      </c>
      <c r="G8458" s="5" t="s">
        <v>24</v>
      </c>
      <c r="H8458" s="5" t="s">
        <v>75</v>
      </c>
      <c r="I8458" t="s">
        <v>26</v>
      </c>
      <c r="J8458" t="s">
        <v>313</v>
      </c>
      <c r="K8458">
        <v>50</v>
      </c>
      <c r="L8458" s="5" t="s">
        <v>16574</v>
      </c>
      <c r="M8458" s="5" t="s">
        <v>37</v>
      </c>
      <c r="N8458">
        <v>0</v>
      </c>
      <c r="O8458" t="s">
        <v>29</v>
      </c>
      <c r="P8458" s="1">
        <v>45496</v>
      </c>
      <c r="Q8458" s="1">
        <v>45511</v>
      </c>
      <c r="R8458">
        <v>1608</v>
      </c>
      <c r="S8458" s="4">
        <v>7.5</v>
      </c>
      <c r="T8458" t="s">
        <v>79</v>
      </c>
    </row>
    <row r="8459" spans="1:20" x14ac:dyDescent="0.35">
      <c r="A8459" t="s">
        <v>16575</v>
      </c>
      <c r="B8459" s="5" t="s">
        <v>179</v>
      </c>
      <c r="C8459" s="6">
        <v>45732</v>
      </c>
      <c r="D8459" t="s">
        <v>22</v>
      </c>
      <c r="E8459">
        <v>45732</v>
      </c>
      <c r="F8459" s="5" t="s">
        <v>58</v>
      </c>
      <c r="G8459" s="5" t="s">
        <v>59</v>
      </c>
      <c r="H8459" s="5" t="s">
        <v>52</v>
      </c>
      <c r="I8459" t="s">
        <v>44</v>
      </c>
      <c r="J8459" t="s">
        <v>52</v>
      </c>
      <c r="K8459">
        <v>100</v>
      </c>
      <c r="L8459" s="5" t="s">
        <v>2449</v>
      </c>
      <c r="M8459" s="5" t="s">
        <v>54</v>
      </c>
      <c r="N8459">
        <v>1</v>
      </c>
      <c r="O8459" t="s">
        <v>135</v>
      </c>
      <c r="P8459" s="1">
        <v>45711</v>
      </c>
      <c r="Q8459" s="1">
        <v>45752</v>
      </c>
      <c r="R8459">
        <v>1157</v>
      </c>
      <c r="S8459" s="4">
        <v>7.4</v>
      </c>
      <c r="T8459" t="s">
        <v>89</v>
      </c>
    </row>
    <row r="8460" spans="1:20" x14ac:dyDescent="0.35">
      <c r="A8460" t="s">
        <v>16576</v>
      </c>
      <c r="B8460" s="5" t="s">
        <v>28800</v>
      </c>
      <c r="C8460" s="6">
        <v>36182</v>
      </c>
      <c r="D8460" t="s">
        <v>22</v>
      </c>
      <c r="E8460">
        <v>36182</v>
      </c>
      <c r="F8460" s="5" t="s">
        <v>66</v>
      </c>
      <c r="G8460" s="5" t="s">
        <v>59</v>
      </c>
      <c r="H8460" s="5" t="s">
        <v>116</v>
      </c>
      <c r="I8460" t="s">
        <v>26</v>
      </c>
      <c r="J8460" t="s">
        <v>116</v>
      </c>
      <c r="K8460">
        <v>100</v>
      </c>
      <c r="L8460" s="5" t="s">
        <v>16577</v>
      </c>
      <c r="M8460" s="5" t="s">
        <v>70</v>
      </c>
      <c r="N8460">
        <v>6</v>
      </c>
      <c r="O8460" t="s">
        <v>46</v>
      </c>
      <c r="P8460" s="1">
        <v>45629</v>
      </c>
      <c r="Q8460" s="1">
        <v>45681</v>
      </c>
      <c r="R8460">
        <v>2302</v>
      </c>
      <c r="S8460" s="4">
        <v>7.7</v>
      </c>
      <c r="T8460" t="s">
        <v>153</v>
      </c>
    </row>
    <row r="8461" spans="1:20" x14ac:dyDescent="0.35">
      <c r="A8461" t="s">
        <v>16578</v>
      </c>
      <c r="B8461" s="5" t="s">
        <v>28801</v>
      </c>
      <c r="C8461" s="6">
        <v>64887</v>
      </c>
      <c r="D8461" t="s">
        <v>41</v>
      </c>
      <c r="E8461">
        <v>55154</v>
      </c>
      <c r="F8461" s="5" t="s">
        <v>50</v>
      </c>
      <c r="G8461" s="5" t="s">
        <v>24</v>
      </c>
      <c r="H8461" s="5" t="s">
        <v>151</v>
      </c>
      <c r="I8461" t="s">
        <v>44</v>
      </c>
      <c r="J8461" t="s">
        <v>151</v>
      </c>
      <c r="K8461">
        <v>50</v>
      </c>
      <c r="L8461" s="5" t="s">
        <v>16579</v>
      </c>
      <c r="M8461" s="5" t="s">
        <v>28</v>
      </c>
      <c r="N8461">
        <v>4</v>
      </c>
      <c r="O8461" t="s">
        <v>85</v>
      </c>
      <c r="P8461" s="1">
        <v>45348</v>
      </c>
      <c r="Q8461" s="1">
        <v>45391</v>
      </c>
      <c r="R8461">
        <v>1763</v>
      </c>
      <c r="S8461" s="4">
        <v>7.4</v>
      </c>
      <c r="T8461" t="s">
        <v>118</v>
      </c>
    </row>
    <row r="8462" spans="1:20" x14ac:dyDescent="0.35">
      <c r="A8462" t="s">
        <v>16580</v>
      </c>
      <c r="B8462" s="5" t="s">
        <v>28799</v>
      </c>
      <c r="C8462" s="6">
        <v>309181</v>
      </c>
      <c r="D8462" t="s">
        <v>22</v>
      </c>
      <c r="E8462">
        <v>309181</v>
      </c>
      <c r="F8462" s="5" t="s">
        <v>23</v>
      </c>
      <c r="G8462" s="5" t="s">
        <v>59</v>
      </c>
      <c r="H8462" s="5" t="s">
        <v>97</v>
      </c>
      <c r="I8462" t="s">
        <v>35</v>
      </c>
      <c r="J8462" t="s">
        <v>313</v>
      </c>
      <c r="K8462">
        <v>50</v>
      </c>
      <c r="L8462" s="5" t="s">
        <v>10632</v>
      </c>
      <c r="M8462" s="5" t="s">
        <v>70</v>
      </c>
      <c r="N8462">
        <v>15</v>
      </c>
      <c r="O8462" t="s">
        <v>88</v>
      </c>
      <c r="P8462" s="1">
        <v>45658</v>
      </c>
      <c r="Q8462" s="1">
        <v>45698</v>
      </c>
      <c r="R8462">
        <v>1074</v>
      </c>
      <c r="S8462" s="4">
        <v>7.6</v>
      </c>
      <c r="T8462" t="s">
        <v>210</v>
      </c>
    </row>
    <row r="8463" spans="1:20" x14ac:dyDescent="0.35">
      <c r="A8463" t="s">
        <v>16581</v>
      </c>
      <c r="B8463" s="5" t="s">
        <v>174</v>
      </c>
      <c r="C8463" s="6">
        <v>93055</v>
      </c>
      <c r="D8463" t="s">
        <v>22</v>
      </c>
      <c r="E8463">
        <v>93055</v>
      </c>
      <c r="F8463" s="5" t="s">
        <v>50</v>
      </c>
      <c r="G8463" s="5" t="s">
        <v>59</v>
      </c>
      <c r="H8463" s="5" t="s">
        <v>101</v>
      </c>
      <c r="I8463" t="s">
        <v>26</v>
      </c>
      <c r="J8463" t="s">
        <v>101</v>
      </c>
      <c r="K8463">
        <v>100</v>
      </c>
      <c r="L8463" s="5" t="s">
        <v>16582</v>
      </c>
      <c r="M8463" s="5" t="s">
        <v>70</v>
      </c>
      <c r="N8463">
        <v>3</v>
      </c>
      <c r="O8463" t="s">
        <v>167</v>
      </c>
      <c r="P8463" s="1">
        <v>45386</v>
      </c>
      <c r="Q8463" s="1">
        <v>45435</v>
      </c>
      <c r="R8463">
        <v>1929</v>
      </c>
      <c r="S8463" s="4">
        <v>7.2</v>
      </c>
      <c r="T8463" t="s">
        <v>38</v>
      </c>
    </row>
    <row r="8464" spans="1:20" x14ac:dyDescent="0.35">
      <c r="A8464" t="s">
        <v>16583</v>
      </c>
      <c r="B8464" s="5" t="s">
        <v>174</v>
      </c>
      <c r="C8464" s="6">
        <v>186453</v>
      </c>
      <c r="D8464" t="s">
        <v>120</v>
      </c>
      <c r="E8464">
        <v>167808</v>
      </c>
      <c r="F8464" s="5" t="s">
        <v>66</v>
      </c>
      <c r="G8464" s="5" t="s">
        <v>51</v>
      </c>
      <c r="H8464" s="5" t="s">
        <v>121</v>
      </c>
      <c r="I8464" t="s">
        <v>26</v>
      </c>
      <c r="J8464" t="s">
        <v>25</v>
      </c>
      <c r="K8464">
        <v>100</v>
      </c>
      <c r="L8464" s="5" t="s">
        <v>16584</v>
      </c>
      <c r="M8464" s="5" t="s">
        <v>28</v>
      </c>
      <c r="N8464">
        <v>6</v>
      </c>
      <c r="O8464" t="s">
        <v>135</v>
      </c>
      <c r="P8464" s="1">
        <v>45753</v>
      </c>
      <c r="Q8464" s="1">
        <v>45773</v>
      </c>
      <c r="R8464">
        <v>567</v>
      </c>
      <c r="S8464" s="4">
        <v>6.9</v>
      </c>
      <c r="T8464" t="s">
        <v>89</v>
      </c>
    </row>
    <row r="8465" spans="1:20" x14ac:dyDescent="0.35">
      <c r="A8465" t="s">
        <v>16585</v>
      </c>
      <c r="B8465" s="5" t="s">
        <v>49</v>
      </c>
      <c r="C8465" s="6">
        <v>83203</v>
      </c>
      <c r="D8465" t="s">
        <v>22</v>
      </c>
      <c r="E8465">
        <v>83203</v>
      </c>
      <c r="F8465" s="5" t="s">
        <v>58</v>
      </c>
      <c r="G8465" s="5" t="s">
        <v>59</v>
      </c>
      <c r="H8465" s="5" t="s">
        <v>101</v>
      </c>
      <c r="I8465" t="s">
        <v>26</v>
      </c>
      <c r="J8465" t="s">
        <v>101</v>
      </c>
      <c r="K8465">
        <v>100</v>
      </c>
      <c r="L8465" s="5" t="s">
        <v>13414</v>
      </c>
      <c r="M8465" s="5" t="s">
        <v>28</v>
      </c>
      <c r="N8465">
        <v>0</v>
      </c>
      <c r="O8465" t="s">
        <v>78</v>
      </c>
      <c r="P8465" s="1">
        <v>45318</v>
      </c>
      <c r="Q8465" s="1">
        <v>45336</v>
      </c>
      <c r="R8465">
        <v>1842</v>
      </c>
      <c r="S8465" s="4">
        <v>6.9</v>
      </c>
      <c r="T8465" t="s">
        <v>89</v>
      </c>
    </row>
    <row r="8466" spans="1:20" x14ac:dyDescent="0.35">
      <c r="A8466" t="s">
        <v>16586</v>
      </c>
      <c r="B8466" s="5" t="s">
        <v>28800</v>
      </c>
      <c r="C8466" s="6">
        <v>188584</v>
      </c>
      <c r="D8466" t="s">
        <v>41</v>
      </c>
      <c r="E8466">
        <v>160296</v>
      </c>
      <c r="F8466" s="5" t="s">
        <v>23</v>
      </c>
      <c r="G8466" s="5" t="s">
        <v>59</v>
      </c>
      <c r="H8466" s="5" t="s">
        <v>43</v>
      </c>
      <c r="I8466" t="s">
        <v>26</v>
      </c>
      <c r="J8466" t="s">
        <v>43</v>
      </c>
      <c r="K8466">
        <v>50</v>
      </c>
      <c r="L8466" s="5" t="s">
        <v>16587</v>
      </c>
      <c r="M8466" s="5" t="s">
        <v>37</v>
      </c>
      <c r="N8466">
        <v>17</v>
      </c>
      <c r="O8466" t="s">
        <v>71</v>
      </c>
      <c r="P8466" s="1">
        <v>45704</v>
      </c>
      <c r="Q8466" s="1">
        <v>45745</v>
      </c>
      <c r="R8466">
        <v>1547</v>
      </c>
      <c r="S8466" s="4">
        <v>9.3000000000000007</v>
      </c>
      <c r="T8466" t="s">
        <v>243</v>
      </c>
    </row>
    <row r="8467" spans="1:20" x14ac:dyDescent="0.35">
      <c r="A8467" t="s">
        <v>16588</v>
      </c>
      <c r="B8467" s="5" t="s">
        <v>174</v>
      </c>
      <c r="C8467" s="6">
        <v>121863</v>
      </c>
      <c r="D8467" t="s">
        <v>22</v>
      </c>
      <c r="E8467">
        <v>121863</v>
      </c>
      <c r="F8467" s="5" t="s">
        <v>50</v>
      </c>
      <c r="G8467" s="5" t="s">
        <v>51</v>
      </c>
      <c r="H8467" s="5" t="s">
        <v>68</v>
      </c>
      <c r="I8467" t="s">
        <v>44</v>
      </c>
      <c r="J8467" t="s">
        <v>68</v>
      </c>
      <c r="K8467">
        <v>100</v>
      </c>
      <c r="L8467" s="5" t="s">
        <v>16589</v>
      </c>
      <c r="M8467" s="5" t="s">
        <v>28</v>
      </c>
      <c r="N8467">
        <v>4</v>
      </c>
      <c r="O8467" t="s">
        <v>141</v>
      </c>
      <c r="P8467" s="1">
        <v>45428</v>
      </c>
      <c r="Q8467" s="1">
        <v>45449</v>
      </c>
      <c r="R8467">
        <v>2163</v>
      </c>
      <c r="S8467" s="4">
        <v>9.1</v>
      </c>
      <c r="T8467" t="s">
        <v>79</v>
      </c>
    </row>
    <row r="8468" spans="1:20" x14ac:dyDescent="0.35">
      <c r="A8468" t="s">
        <v>16590</v>
      </c>
      <c r="B8468" s="5" t="s">
        <v>49</v>
      </c>
      <c r="C8468" s="6">
        <v>53043</v>
      </c>
      <c r="D8468" t="s">
        <v>74</v>
      </c>
      <c r="E8468">
        <v>66304</v>
      </c>
      <c r="F8468" s="5" t="s">
        <v>58</v>
      </c>
      <c r="G8468" s="5" t="s">
        <v>42</v>
      </c>
      <c r="H8468" s="5" t="s">
        <v>75</v>
      </c>
      <c r="I8468" t="s">
        <v>26</v>
      </c>
      <c r="J8468" t="s">
        <v>75</v>
      </c>
      <c r="K8468">
        <v>0</v>
      </c>
      <c r="L8468" s="5" t="s">
        <v>16591</v>
      </c>
      <c r="M8468" s="5" t="s">
        <v>54</v>
      </c>
      <c r="N8468">
        <v>0</v>
      </c>
      <c r="O8468" t="s">
        <v>85</v>
      </c>
      <c r="P8468" s="1">
        <v>45583</v>
      </c>
      <c r="Q8468" s="1">
        <v>45607</v>
      </c>
      <c r="R8468">
        <v>1508</v>
      </c>
      <c r="S8468" s="4">
        <v>9.8000000000000007</v>
      </c>
      <c r="T8468" t="s">
        <v>118</v>
      </c>
    </row>
    <row r="8469" spans="1:20" x14ac:dyDescent="0.35">
      <c r="A8469" t="s">
        <v>16592</v>
      </c>
      <c r="B8469" s="5" t="s">
        <v>100</v>
      </c>
      <c r="C8469" s="6">
        <v>105766</v>
      </c>
      <c r="D8469" t="s">
        <v>22</v>
      </c>
      <c r="E8469">
        <v>105766</v>
      </c>
      <c r="F8469" s="5" t="s">
        <v>50</v>
      </c>
      <c r="G8469" s="5" t="s">
        <v>51</v>
      </c>
      <c r="H8469" s="5" t="s">
        <v>68</v>
      </c>
      <c r="I8469" t="s">
        <v>44</v>
      </c>
      <c r="J8469" t="s">
        <v>68</v>
      </c>
      <c r="K8469">
        <v>50</v>
      </c>
      <c r="L8469" s="5" t="s">
        <v>16593</v>
      </c>
      <c r="M8469" s="5" t="s">
        <v>70</v>
      </c>
      <c r="N8469">
        <v>2</v>
      </c>
      <c r="O8469" t="s">
        <v>167</v>
      </c>
      <c r="P8469" s="1">
        <v>45385</v>
      </c>
      <c r="Q8469" s="1">
        <v>45410</v>
      </c>
      <c r="R8469">
        <v>1624</v>
      </c>
      <c r="S8469" s="4">
        <v>9.9</v>
      </c>
      <c r="T8469" t="s">
        <v>47</v>
      </c>
    </row>
    <row r="8470" spans="1:20" x14ac:dyDescent="0.35">
      <c r="A8470" t="s">
        <v>16594</v>
      </c>
      <c r="B8470" s="5" t="s">
        <v>162</v>
      </c>
      <c r="C8470" s="6">
        <v>127422</v>
      </c>
      <c r="D8470" t="s">
        <v>41</v>
      </c>
      <c r="E8470">
        <v>108309</v>
      </c>
      <c r="F8470" s="5" t="s">
        <v>66</v>
      </c>
      <c r="G8470" s="5" t="s">
        <v>59</v>
      </c>
      <c r="H8470" s="5" t="s">
        <v>151</v>
      </c>
      <c r="I8470" t="s">
        <v>44</v>
      </c>
      <c r="J8470" t="s">
        <v>151</v>
      </c>
      <c r="K8470">
        <v>0</v>
      </c>
      <c r="L8470" s="5" t="s">
        <v>16595</v>
      </c>
      <c r="M8470" s="5" t="s">
        <v>54</v>
      </c>
      <c r="N8470">
        <v>6</v>
      </c>
      <c r="O8470" t="s">
        <v>112</v>
      </c>
      <c r="P8470" s="1">
        <v>45515</v>
      </c>
      <c r="Q8470" s="1">
        <v>45578</v>
      </c>
      <c r="R8470">
        <v>1126</v>
      </c>
      <c r="S8470" s="4">
        <v>7.4</v>
      </c>
      <c r="T8470" t="s">
        <v>153</v>
      </c>
    </row>
    <row r="8471" spans="1:20" x14ac:dyDescent="0.35">
      <c r="A8471" t="s">
        <v>16596</v>
      </c>
      <c r="B8471" s="5" t="s">
        <v>217</v>
      </c>
      <c r="C8471" s="6">
        <v>274301</v>
      </c>
      <c r="D8471" t="s">
        <v>120</v>
      </c>
      <c r="E8471">
        <v>246871</v>
      </c>
      <c r="F8471" s="5" t="s">
        <v>23</v>
      </c>
      <c r="G8471" s="5" t="s">
        <v>24</v>
      </c>
      <c r="H8471" s="5" t="s">
        <v>121</v>
      </c>
      <c r="I8471" t="s">
        <v>26</v>
      </c>
      <c r="J8471" t="s">
        <v>121</v>
      </c>
      <c r="K8471">
        <v>0</v>
      </c>
      <c r="L8471" s="5" t="s">
        <v>1399</v>
      </c>
      <c r="M8471" s="5" t="s">
        <v>37</v>
      </c>
      <c r="N8471">
        <v>13</v>
      </c>
      <c r="O8471" t="s">
        <v>71</v>
      </c>
      <c r="P8471" s="1">
        <v>45529</v>
      </c>
      <c r="Q8471" s="1">
        <v>45550</v>
      </c>
      <c r="R8471">
        <v>987</v>
      </c>
      <c r="S8471" s="4">
        <v>5.4</v>
      </c>
      <c r="T8471" t="s">
        <v>47</v>
      </c>
    </row>
    <row r="8472" spans="1:20" x14ac:dyDescent="0.35">
      <c r="A8472" t="s">
        <v>16597</v>
      </c>
      <c r="B8472" s="5" t="s">
        <v>91</v>
      </c>
      <c r="C8472" s="6">
        <v>107589</v>
      </c>
      <c r="D8472" t="s">
        <v>22</v>
      </c>
      <c r="E8472">
        <v>107589</v>
      </c>
      <c r="F8472" s="5" t="s">
        <v>66</v>
      </c>
      <c r="G8472" s="5" t="s">
        <v>51</v>
      </c>
      <c r="H8472" s="5" t="s">
        <v>25</v>
      </c>
      <c r="I8472" t="s">
        <v>44</v>
      </c>
      <c r="J8472" t="s">
        <v>25</v>
      </c>
      <c r="K8472">
        <v>0</v>
      </c>
      <c r="L8472" s="5" t="s">
        <v>16598</v>
      </c>
      <c r="M8472" s="5" t="s">
        <v>70</v>
      </c>
      <c r="N8472">
        <v>7</v>
      </c>
      <c r="O8472" t="s">
        <v>141</v>
      </c>
      <c r="P8472" s="1">
        <v>45504</v>
      </c>
      <c r="Q8472" s="1">
        <v>45558</v>
      </c>
      <c r="R8472">
        <v>568</v>
      </c>
      <c r="S8472" s="4">
        <v>7.7</v>
      </c>
      <c r="T8472" t="s">
        <v>47</v>
      </c>
    </row>
    <row r="8473" spans="1:20" x14ac:dyDescent="0.35">
      <c r="A8473" t="s">
        <v>16599</v>
      </c>
      <c r="B8473" s="5" t="s">
        <v>145</v>
      </c>
      <c r="C8473" s="6">
        <v>68293</v>
      </c>
      <c r="D8473" t="s">
        <v>41</v>
      </c>
      <c r="E8473">
        <v>58049</v>
      </c>
      <c r="F8473" s="5" t="s">
        <v>58</v>
      </c>
      <c r="G8473" s="5" t="s">
        <v>24</v>
      </c>
      <c r="H8473" s="5" t="s">
        <v>60</v>
      </c>
      <c r="I8473" t="s">
        <v>26</v>
      </c>
      <c r="J8473" t="s">
        <v>60</v>
      </c>
      <c r="K8473">
        <v>0</v>
      </c>
      <c r="L8473" s="5" t="s">
        <v>16600</v>
      </c>
      <c r="M8473" s="5" t="s">
        <v>54</v>
      </c>
      <c r="N8473">
        <v>1</v>
      </c>
      <c r="O8473" t="s">
        <v>131</v>
      </c>
      <c r="P8473" s="1">
        <v>45427</v>
      </c>
      <c r="Q8473" s="1">
        <v>45467</v>
      </c>
      <c r="R8473">
        <v>2321</v>
      </c>
      <c r="S8473" s="4">
        <v>7.3</v>
      </c>
      <c r="T8473" t="s">
        <v>153</v>
      </c>
    </row>
    <row r="8474" spans="1:20" x14ac:dyDescent="0.35">
      <c r="A8474" t="s">
        <v>16601</v>
      </c>
      <c r="B8474" s="5" t="s">
        <v>49</v>
      </c>
      <c r="C8474" s="6">
        <v>257050</v>
      </c>
      <c r="D8474" t="s">
        <v>33</v>
      </c>
      <c r="E8474">
        <v>28275500</v>
      </c>
      <c r="F8474" s="5" t="s">
        <v>23</v>
      </c>
      <c r="G8474" s="5" t="s">
        <v>59</v>
      </c>
      <c r="H8474" s="5" t="s">
        <v>34</v>
      </c>
      <c r="I8474" t="s">
        <v>26</v>
      </c>
      <c r="J8474" t="s">
        <v>34</v>
      </c>
      <c r="K8474">
        <v>100</v>
      </c>
      <c r="L8474" s="5" t="s">
        <v>16602</v>
      </c>
      <c r="M8474" s="5" t="s">
        <v>28</v>
      </c>
      <c r="N8474">
        <v>17</v>
      </c>
      <c r="O8474" t="s">
        <v>62</v>
      </c>
      <c r="P8474" s="1">
        <v>45774</v>
      </c>
      <c r="Q8474" s="1">
        <v>45800</v>
      </c>
      <c r="R8474">
        <v>2319</v>
      </c>
      <c r="S8474" s="4">
        <v>9.9</v>
      </c>
      <c r="T8474" t="s">
        <v>118</v>
      </c>
    </row>
    <row r="8475" spans="1:20" x14ac:dyDescent="0.35">
      <c r="A8475" t="s">
        <v>16603</v>
      </c>
      <c r="B8475" s="5" t="s">
        <v>100</v>
      </c>
      <c r="C8475" s="6">
        <v>154708</v>
      </c>
      <c r="D8475" t="s">
        <v>22</v>
      </c>
      <c r="E8475">
        <v>154708</v>
      </c>
      <c r="F8475" s="5" t="s">
        <v>23</v>
      </c>
      <c r="G8475" s="5" t="s">
        <v>51</v>
      </c>
      <c r="H8475" s="5" t="s">
        <v>25</v>
      </c>
      <c r="I8475" t="s">
        <v>26</v>
      </c>
      <c r="J8475" t="s">
        <v>186</v>
      </c>
      <c r="K8475">
        <v>50</v>
      </c>
      <c r="L8475" s="5" t="s">
        <v>16604</v>
      </c>
      <c r="M8475" s="5" t="s">
        <v>70</v>
      </c>
      <c r="N8475">
        <v>13</v>
      </c>
      <c r="O8475" t="s">
        <v>112</v>
      </c>
      <c r="P8475" s="1">
        <v>45538</v>
      </c>
      <c r="Q8475" s="1">
        <v>45560</v>
      </c>
      <c r="R8475">
        <v>2285</v>
      </c>
      <c r="S8475" s="4">
        <v>6.8</v>
      </c>
      <c r="T8475" t="s">
        <v>79</v>
      </c>
    </row>
    <row r="8476" spans="1:20" x14ac:dyDescent="0.35">
      <c r="A8476" t="s">
        <v>16605</v>
      </c>
      <c r="B8476" s="5" t="s">
        <v>28800</v>
      </c>
      <c r="C8476" s="6">
        <v>80788</v>
      </c>
      <c r="D8476" t="s">
        <v>22</v>
      </c>
      <c r="E8476">
        <v>80788</v>
      </c>
      <c r="F8476" s="5" t="s">
        <v>50</v>
      </c>
      <c r="G8476" s="5" t="s">
        <v>51</v>
      </c>
      <c r="H8476" s="5" t="s">
        <v>25</v>
      </c>
      <c r="I8476" t="s">
        <v>44</v>
      </c>
      <c r="J8476" t="s">
        <v>25</v>
      </c>
      <c r="K8476">
        <v>0</v>
      </c>
      <c r="L8476" s="5" t="s">
        <v>16606</v>
      </c>
      <c r="M8476" s="5" t="s">
        <v>54</v>
      </c>
      <c r="N8476">
        <v>3</v>
      </c>
      <c r="O8476" t="s">
        <v>29</v>
      </c>
      <c r="P8476" s="1">
        <v>45498</v>
      </c>
      <c r="Q8476" s="1">
        <v>45537</v>
      </c>
      <c r="R8476">
        <v>1268</v>
      </c>
      <c r="S8476" s="4">
        <v>6.9</v>
      </c>
      <c r="T8476" t="s">
        <v>277</v>
      </c>
    </row>
    <row r="8477" spans="1:20" x14ac:dyDescent="0.35">
      <c r="A8477" t="s">
        <v>16607</v>
      </c>
      <c r="B8477" s="5" t="s">
        <v>32</v>
      </c>
      <c r="C8477" s="6">
        <v>117314</v>
      </c>
      <c r="D8477" t="s">
        <v>22</v>
      </c>
      <c r="E8477">
        <v>117314</v>
      </c>
      <c r="F8477" s="5" t="s">
        <v>66</v>
      </c>
      <c r="G8477" s="5" t="s">
        <v>59</v>
      </c>
      <c r="H8477" s="5" t="s">
        <v>52</v>
      </c>
      <c r="I8477" t="s">
        <v>35</v>
      </c>
      <c r="J8477" t="s">
        <v>52</v>
      </c>
      <c r="K8477">
        <v>0</v>
      </c>
      <c r="L8477" s="5" t="s">
        <v>16608</v>
      </c>
      <c r="M8477" s="5" t="s">
        <v>28</v>
      </c>
      <c r="N8477">
        <v>7</v>
      </c>
      <c r="O8477" t="s">
        <v>71</v>
      </c>
      <c r="P8477" s="1">
        <v>45478</v>
      </c>
      <c r="Q8477" s="1">
        <v>45505</v>
      </c>
      <c r="R8477">
        <v>1317</v>
      </c>
      <c r="S8477" s="4">
        <v>5.2</v>
      </c>
      <c r="T8477" t="s">
        <v>63</v>
      </c>
    </row>
    <row r="8478" spans="1:20" x14ac:dyDescent="0.35">
      <c r="A8478" t="s">
        <v>16609</v>
      </c>
      <c r="B8478" s="5" t="s">
        <v>28800</v>
      </c>
      <c r="C8478" s="6">
        <v>117690</v>
      </c>
      <c r="D8478" t="s">
        <v>81</v>
      </c>
      <c r="E8478">
        <v>158882</v>
      </c>
      <c r="F8478" s="5" t="s">
        <v>66</v>
      </c>
      <c r="G8478" s="5" t="s">
        <v>42</v>
      </c>
      <c r="H8478" s="5" t="s">
        <v>82</v>
      </c>
      <c r="I8478" t="s">
        <v>26</v>
      </c>
      <c r="J8478" t="s">
        <v>82</v>
      </c>
      <c r="K8478">
        <v>0</v>
      </c>
      <c r="L8478" s="5" t="s">
        <v>16610</v>
      </c>
      <c r="M8478" s="5" t="s">
        <v>54</v>
      </c>
      <c r="N8478">
        <v>8</v>
      </c>
      <c r="O8478" t="s">
        <v>85</v>
      </c>
      <c r="P8478" s="1">
        <v>45760</v>
      </c>
      <c r="Q8478" s="1">
        <v>45785</v>
      </c>
      <c r="R8478">
        <v>989</v>
      </c>
      <c r="S8478" s="4">
        <v>5.6</v>
      </c>
      <c r="T8478" t="s">
        <v>30</v>
      </c>
    </row>
    <row r="8479" spans="1:20" x14ac:dyDescent="0.35">
      <c r="A8479" t="s">
        <v>16611</v>
      </c>
      <c r="B8479" s="5" t="s">
        <v>28802</v>
      </c>
      <c r="C8479" s="6">
        <v>214411</v>
      </c>
      <c r="D8479" t="s">
        <v>22</v>
      </c>
      <c r="E8479">
        <v>214411</v>
      </c>
      <c r="F8479" s="5" t="s">
        <v>23</v>
      </c>
      <c r="G8479" s="5" t="s">
        <v>24</v>
      </c>
      <c r="H8479" s="5" t="s">
        <v>101</v>
      </c>
      <c r="I8479" t="s">
        <v>35</v>
      </c>
      <c r="J8479" t="s">
        <v>101</v>
      </c>
      <c r="K8479">
        <v>50</v>
      </c>
      <c r="L8479" s="5" t="s">
        <v>16612</v>
      </c>
      <c r="M8479" s="5" t="s">
        <v>54</v>
      </c>
      <c r="N8479">
        <v>11</v>
      </c>
      <c r="O8479" t="s">
        <v>62</v>
      </c>
      <c r="P8479" s="1">
        <v>45600</v>
      </c>
      <c r="Q8479" s="1">
        <v>45639</v>
      </c>
      <c r="R8479">
        <v>2395</v>
      </c>
      <c r="S8479" s="4">
        <v>8.6</v>
      </c>
      <c r="T8479" t="s">
        <v>38</v>
      </c>
    </row>
    <row r="8480" spans="1:20" x14ac:dyDescent="0.35">
      <c r="A8480" t="s">
        <v>16613</v>
      </c>
      <c r="B8480" s="5" t="s">
        <v>28800</v>
      </c>
      <c r="C8480" s="6">
        <v>155700</v>
      </c>
      <c r="D8480" t="s">
        <v>22</v>
      </c>
      <c r="E8480">
        <v>155700</v>
      </c>
      <c r="F8480" s="5" t="s">
        <v>66</v>
      </c>
      <c r="G8480" s="5" t="s">
        <v>24</v>
      </c>
      <c r="H8480" s="5" t="s">
        <v>101</v>
      </c>
      <c r="I8480" t="s">
        <v>44</v>
      </c>
      <c r="J8480" t="s">
        <v>101</v>
      </c>
      <c r="K8480">
        <v>0</v>
      </c>
      <c r="L8480" s="5" t="s">
        <v>16614</v>
      </c>
      <c r="M8480" s="5" t="s">
        <v>37</v>
      </c>
      <c r="N8480">
        <v>7</v>
      </c>
      <c r="O8480" t="s">
        <v>112</v>
      </c>
      <c r="P8480" s="1">
        <v>45580</v>
      </c>
      <c r="Q8480" s="1">
        <v>45653</v>
      </c>
      <c r="R8480">
        <v>1971</v>
      </c>
      <c r="S8480" s="4">
        <v>9.8000000000000007</v>
      </c>
      <c r="T8480" t="s">
        <v>95</v>
      </c>
    </row>
    <row r="8481" spans="1:20" x14ac:dyDescent="0.35">
      <c r="A8481" t="s">
        <v>16615</v>
      </c>
      <c r="B8481" s="5" t="s">
        <v>179</v>
      </c>
      <c r="C8481" s="6">
        <v>111686</v>
      </c>
      <c r="D8481" t="s">
        <v>41</v>
      </c>
      <c r="E8481">
        <v>94933</v>
      </c>
      <c r="F8481" s="5" t="s">
        <v>66</v>
      </c>
      <c r="G8481" s="5" t="s">
        <v>42</v>
      </c>
      <c r="H8481" s="5" t="s">
        <v>126</v>
      </c>
      <c r="I8481" t="s">
        <v>26</v>
      </c>
      <c r="J8481" t="s">
        <v>359</v>
      </c>
      <c r="K8481">
        <v>50</v>
      </c>
      <c r="L8481" s="5" t="s">
        <v>16616</v>
      </c>
      <c r="M8481" s="5" t="s">
        <v>70</v>
      </c>
      <c r="N8481">
        <v>7</v>
      </c>
      <c r="O8481" t="s">
        <v>62</v>
      </c>
      <c r="P8481" s="1">
        <v>45509</v>
      </c>
      <c r="Q8481" s="1">
        <v>45569</v>
      </c>
      <c r="R8481">
        <v>1018</v>
      </c>
      <c r="S8481" s="4">
        <v>9.4</v>
      </c>
      <c r="T8481" t="s">
        <v>243</v>
      </c>
    </row>
    <row r="8482" spans="1:20" x14ac:dyDescent="0.35">
      <c r="A8482" t="s">
        <v>16617</v>
      </c>
      <c r="B8482" s="5" t="s">
        <v>28802</v>
      </c>
      <c r="C8482" s="6">
        <v>65656</v>
      </c>
      <c r="D8482" t="s">
        <v>81</v>
      </c>
      <c r="E8482">
        <v>88636</v>
      </c>
      <c r="F8482" s="5" t="s">
        <v>50</v>
      </c>
      <c r="G8482" s="5" t="s">
        <v>24</v>
      </c>
      <c r="H8482" s="5" t="s">
        <v>82</v>
      </c>
      <c r="I8482" t="s">
        <v>44</v>
      </c>
      <c r="J8482" t="s">
        <v>212</v>
      </c>
      <c r="K8482">
        <v>50</v>
      </c>
      <c r="L8482" s="5" t="s">
        <v>16618</v>
      </c>
      <c r="M8482" s="5" t="s">
        <v>70</v>
      </c>
      <c r="N8482">
        <v>4</v>
      </c>
      <c r="O8482" t="s">
        <v>62</v>
      </c>
      <c r="P8482" s="1">
        <v>45411</v>
      </c>
      <c r="Q8482" s="1">
        <v>45484</v>
      </c>
      <c r="R8482">
        <v>2396</v>
      </c>
      <c r="S8482" s="4">
        <v>5.0999999999999996</v>
      </c>
      <c r="T8482" t="s">
        <v>89</v>
      </c>
    </row>
    <row r="8483" spans="1:20" x14ac:dyDescent="0.35">
      <c r="A8483" t="s">
        <v>16619</v>
      </c>
      <c r="B8483" s="5" t="s">
        <v>105</v>
      </c>
      <c r="C8483" s="6">
        <v>85926</v>
      </c>
      <c r="D8483" t="s">
        <v>22</v>
      </c>
      <c r="E8483">
        <v>85926</v>
      </c>
      <c r="F8483" s="5" t="s">
        <v>23</v>
      </c>
      <c r="G8483" s="5" t="s">
        <v>42</v>
      </c>
      <c r="H8483" s="5" t="s">
        <v>116</v>
      </c>
      <c r="I8483" t="s">
        <v>26</v>
      </c>
      <c r="J8483" t="s">
        <v>116</v>
      </c>
      <c r="K8483">
        <v>0</v>
      </c>
      <c r="L8483" s="5" t="s">
        <v>16620</v>
      </c>
      <c r="M8483" s="5" t="s">
        <v>54</v>
      </c>
      <c r="N8483">
        <v>10</v>
      </c>
      <c r="O8483" t="s">
        <v>46</v>
      </c>
      <c r="P8483" s="1">
        <v>45716</v>
      </c>
      <c r="Q8483" s="1">
        <v>45789</v>
      </c>
      <c r="R8483">
        <v>906</v>
      </c>
      <c r="S8483" s="4">
        <v>7.2</v>
      </c>
      <c r="T8483" t="s">
        <v>79</v>
      </c>
    </row>
    <row r="8484" spans="1:20" x14ac:dyDescent="0.35">
      <c r="A8484" t="s">
        <v>16621</v>
      </c>
      <c r="B8484" s="5" t="s">
        <v>28802</v>
      </c>
      <c r="C8484" s="6">
        <v>130166</v>
      </c>
      <c r="D8484" t="s">
        <v>92</v>
      </c>
      <c r="E8484">
        <v>97625</v>
      </c>
      <c r="F8484" s="5" t="s">
        <v>23</v>
      </c>
      <c r="G8484" s="5" t="s">
        <v>51</v>
      </c>
      <c r="H8484" s="5" t="s">
        <v>93</v>
      </c>
      <c r="I8484" t="s">
        <v>44</v>
      </c>
      <c r="J8484" t="s">
        <v>93</v>
      </c>
      <c r="K8484">
        <v>0</v>
      </c>
      <c r="L8484" s="5" t="s">
        <v>16622</v>
      </c>
      <c r="M8484" s="5" t="s">
        <v>70</v>
      </c>
      <c r="N8484">
        <v>11</v>
      </c>
      <c r="O8484" t="s">
        <v>131</v>
      </c>
      <c r="P8484" s="1">
        <v>45320</v>
      </c>
      <c r="Q8484" s="1">
        <v>45377</v>
      </c>
      <c r="R8484">
        <v>1014</v>
      </c>
      <c r="S8484" s="4">
        <v>5.4</v>
      </c>
      <c r="T8484" t="s">
        <v>103</v>
      </c>
    </row>
    <row r="8485" spans="1:20" x14ac:dyDescent="0.35">
      <c r="A8485" t="s">
        <v>16623</v>
      </c>
      <c r="B8485" s="5" t="s">
        <v>179</v>
      </c>
      <c r="C8485" s="6">
        <v>132900</v>
      </c>
      <c r="D8485" t="s">
        <v>22</v>
      </c>
      <c r="E8485">
        <v>132900</v>
      </c>
      <c r="F8485" s="5" t="s">
        <v>50</v>
      </c>
      <c r="G8485" s="5" t="s">
        <v>59</v>
      </c>
      <c r="H8485" s="5" t="s">
        <v>97</v>
      </c>
      <c r="I8485" t="s">
        <v>35</v>
      </c>
      <c r="J8485" t="s">
        <v>97</v>
      </c>
      <c r="K8485">
        <v>100</v>
      </c>
      <c r="L8485" s="5" t="s">
        <v>16624</v>
      </c>
      <c r="M8485" s="5" t="s">
        <v>37</v>
      </c>
      <c r="N8485">
        <v>4</v>
      </c>
      <c r="O8485" t="s">
        <v>62</v>
      </c>
      <c r="P8485" s="1">
        <v>45602</v>
      </c>
      <c r="Q8485" s="1">
        <v>45639</v>
      </c>
      <c r="R8485">
        <v>660</v>
      </c>
      <c r="S8485" s="4">
        <v>7.8</v>
      </c>
      <c r="T8485" t="s">
        <v>95</v>
      </c>
    </row>
    <row r="8486" spans="1:20" x14ac:dyDescent="0.35">
      <c r="A8486" t="s">
        <v>16625</v>
      </c>
      <c r="B8486" s="5" t="s">
        <v>100</v>
      </c>
      <c r="C8486" s="6">
        <v>156100</v>
      </c>
      <c r="D8486" t="s">
        <v>41</v>
      </c>
      <c r="E8486">
        <v>132685</v>
      </c>
      <c r="F8486" s="5" t="s">
        <v>66</v>
      </c>
      <c r="G8486" s="5" t="s">
        <v>24</v>
      </c>
      <c r="H8486" s="5" t="s">
        <v>126</v>
      </c>
      <c r="I8486" t="s">
        <v>35</v>
      </c>
      <c r="J8486" t="s">
        <v>126</v>
      </c>
      <c r="K8486">
        <v>50</v>
      </c>
      <c r="L8486" s="5" t="s">
        <v>16626</v>
      </c>
      <c r="M8486" s="5" t="s">
        <v>28</v>
      </c>
      <c r="N8486">
        <v>7</v>
      </c>
      <c r="O8486" t="s">
        <v>71</v>
      </c>
      <c r="P8486" s="1">
        <v>45334</v>
      </c>
      <c r="Q8486" s="1">
        <v>45379</v>
      </c>
      <c r="R8486">
        <v>2028</v>
      </c>
      <c r="S8486" s="4">
        <v>5.2</v>
      </c>
      <c r="T8486" t="s">
        <v>89</v>
      </c>
    </row>
    <row r="8487" spans="1:20" x14ac:dyDescent="0.35">
      <c r="A8487" t="s">
        <v>16627</v>
      </c>
      <c r="B8487" s="5" t="s">
        <v>40</v>
      </c>
      <c r="C8487" s="6">
        <v>133627</v>
      </c>
      <c r="D8487" t="s">
        <v>22</v>
      </c>
      <c r="E8487">
        <v>133627</v>
      </c>
      <c r="F8487" s="5" t="s">
        <v>66</v>
      </c>
      <c r="G8487" s="5" t="s">
        <v>59</v>
      </c>
      <c r="H8487" s="5" t="s">
        <v>68</v>
      </c>
      <c r="I8487" t="s">
        <v>26</v>
      </c>
      <c r="J8487" t="s">
        <v>68</v>
      </c>
      <c r="K8487">
        <v>100</v>
      </c>
      <c r="L8487" s="5" t="s">
        <v>16628</v>
      </c>
      <c r="M8487" s="5" t="s">
        <v>37</v>
      </c>
      <c r="N8487">
        <v>9</v>
      </c>
      <c r="O8487" t="s">
        <v>131</v>
      </c>
      <c r="P8487" s="1">
        <v>45561</v>
      </c>
      <c r="Q8487" s="1">
        <v>45606</v>
      </c>
      <c r="R8487">
        <v>1712</v>
      </c>
      <c r="S8487" s="4">
        <v>6.4</v>
      </c>
      <c r="T8487" t="s">
        <v>55</v>
      </c>
    </row>
    <row r="8488" spans="1:20" x14ac:dyDescent="0.35">
      <c r="A8488" t="s">
        <v>16629</v>
      </c>
      <c r="B8488" s="5" t="s">
        <v>28802</v>
      </c>
      <c r="C8488" s="6">
        <v>88478</v>
      </c>
      <c r="D8488" t="s">
        <v>41</v>
      </c>
      <c r="E8488">
        <v>75206</v>
      </c>
      <c r="F8488" s="5" t="s">
        <v>66</v>
      </c>
      <c r="G8488" s="5" t="s">
        <v>59</v>
      </c>
      <c r="H8488" s="5" t="s">
        <v>60</v>
      </c>
      <c r="I8488" t="s">
        <v>44</v>
      </c>
      <c r="J8488" t="s">
        <v>60</v>
      </c>
      <c r="K8488">
        <v>100</v>
      </c>
      <c r="L8488" s="5" t="s">
        <v>16630</v>
      </c>
      <c r="M8488" s="5" t="s">
        <v>28</v>
      </c>
      <c r="N8488">
        <v>5</v>
      </c>
      <c r="O8488" t="s">
        <v>29</v>
      </c>
      <c r="P8488" s="1">
        <v>45389</v>
      </c>
      <c r="Q8488" s="1">
        <v>45458</v>
      </c>
      <c r="R8488">
        <v>1496</v>
      </c>
      <c r="S8488" s="4">
        <v>7.5</v>
      </c>
      <c r="T8488" t="s">
        <v>210</v>
      </c>
    </row>
    <row r="8489" spans="1:20" x14ac:dyDescent="0.35">
      <c r="A8489" t="s">
        <v>16631</v>
      </c>
      <c r="B8489" s="5" t="s">
        <v>91</v>
      </c>
      <c r="C8489" s="6">
        <v>212608</v>
      </c>
      <c r="D8489" t="s">
        <v>41</v>
      </c>
      <c r="E8489">
        <v>180717</v>
      </c>
      <c r="F8489" s="5" t="s">
        <v>23</v>
      </c>
      <c r="G8489" s="5" t="s">
        <v>24</v>
      </c>
      <c r="H8489" s="5" t="s">
        <v>151</v>
      </c>
      <c r="I8489" t="s">
        <v>26</v>
      </c>
      <c r="J8489" t="s">
        <v>151</v>
      </c>
      <c r="K8489">
        <v>50</v>
      </c>
      <c r="L8489" s="5" t="s">
        <v>16632</v>
      </c>
      <c r="M8489" s="5" t="s">
        <v>54</v>
      </c>
      <c r="N8489">
        <v>12</v>
      </c>
      <c r="O8489" t="s">
        <v>107</v>
      </c>
      <c r="P8489" s="1">
        <v>45479</v>
      </c>
      <c r="Q8489" s="1">
        <v>45513</v>
      </c>
      <c r="R8489">
        <v>519</v>
      </c>
      <c r="S8489" s="4">
        <v>6.5</v>
      </c>
      <c r="T8489" t="s">
        <v>47</v>
      </c>
    </row>
    <row r="8490" spans="1:20" x14ac:dyDescent="0.35">
      <c r="A8490" t="s">
        <v>16633</v>
      </c>
      <c r="B8490" s="5" t="s">
        <v>28802</v>
      </c>
      <c r="C8490" s="6">
        <v>58073</v>
      </c>
      <c r="D8490" t="s">
        <v>22</v>
      </c>
      <c r="E8490">
        <v>58073</v>
      </c>
      <c r="F8490" s="5" t="s">
        <v>58</v>
      </c>
      <c r="G8490" s="5" t="s">
        <v>59</v>
      </c>
      <c r="H8490" s="5" t="s">
        <v>191</v>
      </c>
      <c r="I8490" t="s">
        <v>44</v>
      </c>
      <c r="J8490" t="s">
        <v>191</v>
      </c>
      <c r="K8490">
        <v>50</v>
      </c>
      <c r="L8490" s="5" t="s">
        <v>16634</v>
      </c>
      <c r="M8490" s="5" t="s">
        <v>70</v>
      </c>
      <c r="N8490">
        <v>0</v>
      </c>
      <c r="O8490" t="s">
        <v>147</v>
      </c>
      <c r="P8490" s="1">
        <v>45649</v>
      </c>
      <c r="Q8490" s="1">
        <v>45716</v>
      </c>
      <c r="R8490">
        <v>903</v>
      </c>
      <c r="S8490" s="4">
        <v>9.6999999999999993</v>
      </c>
      <c r="T8490" t="s">
        <v>95</v>
      </c>
    </row>
    <row r="8491" spans="1:20" x14ac:dyDescent="0.35">
      <c r="A8491" t="s">
        <v>16635</v>
      </c>
      <c r="B8491" s="5" t="s">
        <v>73</v>
      </c>
      <c r="C8491" s="6">
        <v>91448</v>
      </c>
      <c r="D8491" t="s">
        <v>22</v>
      </c>
      <c r="E8491">
        <v>91448</v>
      </c>
      <c r="F8491" s="5" t="s">
        <v>58</v>
      </c>
      <c r="G8491" s="5" t="s">
        <v>24</v>
      </c>
      <c r="H8491" s="5" t="s">
        <v>129</v>
      </c>
      <c r="I8491" t="s">
        <v>35</v>
      </c>
      <c r="J8491" t="s">
        <v>294</v>
      </c>
      <c r="K8491">
        <v>50</v>
      </c>
      <c r="L8491" s="5" t="s">
        <v>16636</v>
      </c>
      <c r="M8491" s="5" t="s">
        <v>54</v>
      </c>
      <c r="N8491">
        <v>1</v>
      </c>
      <c r="O8491" t="s">
        <v>46</v>
      </c>
      <c r="P8491" s="1">
        <v>45674</v>
      </c>
      <c r="Q8491" s="1">
        <v>45704</v>
      </c>
      <c r="R8491">
        <v>1090</v>
      </c>
      <c r="S8491" s="4">
        <v>5.6</v>
      </c>
      <c r="T8491" t="s">
        <v>277</v>
      </c>
    </row>
    <row r="8492" spans="1:20" x14ac:dyDescent="0.35">
      <c r="A8492" t="s">
        <v>16637</v>
      </c>
      <c r="B8492" s="5" t="s">
        <v>32</v>
      </c>
      <c r="C8492" s="6">
        <v>95900</v>
      </c>
      <c r="D8492" t="s">
        <v>22</v>
      </c>
      <c r="E8492">
        <v>95900</v>
      </c>
      <c r="F8492" s="5" t="s">
        <v>50</v>
      </c>
      <c r="G8492" s="5" t="s">
        <v>24</v>
      </c>
      <c r="H8492" s="5" t="s">
        <v>25</v>
      </c>
      <c r="I8492" t="s">
        <v>35</v>
      </c>
      <c r="J8492" t="s">
        <v>25</v>
      </c>
      <c r="K8492">
        <v>0</v>
      </c>
      <c r="L8492" s="5" t="s">
        <v>16638</v>
      </c>
      <c r="M8492" s="5" t="s">
        <v>54</v>
      </c>
      <c r="N8492">
        <v>4</v>
      </c>
      <c r="O8492" t="s">
        <v>29</v>
      </c>
      <c r="P8492" s="1">
        <v>45518</v>
      </c>
      <c r="Q8492" s="1">
        <v>45546</v>
      </c>
      <c r="R8492">
        <v>647</v>
      </c>
      <c r="S8492" s="4">
        <v>7.6</v>
      </c>
      <c r="T8492" t="s">
        <v>153</v>
      </c>
    </row>
    <row r="8493" spans="1:20" x14ac:dyDescent="0.35">
      <c r="A8493" t="s">
        <v>16639</v>
      </c>
      <c r="B8493" s="5" t="s">
        <v>105</v>
      </c>
      <c r="C8493" s="6">
        <v>179096</v>
      </c>
      <c r="D8493" t="s">
        <v>81</v>
      </c>
      <c r="E8493">
        <v>241780</v>
      </c>
      <c r="F8493" s="5" t="s">
        <v>23</v>
      </c>
      <c r="G8493" s="5" t="s">
        <v>59</v>
      </c>
      <c r="H8493" s="5" t="s">
        <v>82</v>
      </c>
      <c r="I8493" t="s">
        <v>26</v>
      </c>
      <c r="J8493" t="s">
        <v>82</v>
      </c>
      <c r="K8493">
        <v>100</v>
      </c>
      <c r="L8493" s="5" t="s">
        <v>16640</v>
      </c>
      <c r="M8493" s="5" t="s">
        <v>28</v>
      </c>
      <c r="N8493">
        <v>18</v>
      </c>
      <c r="O8493" t="s">
        <v>29</v>
      </c>
      <c r="P8493" s="1">
        <v>45682</v>
      </c>
      <c r="Q8493" s="1">
        <v>45755</v>
      </c>
      <c r="R8493">
        <v>1108</v>
      </c>
      <c r="S8493" s="4">
        <v>6.7</v>
      </c>
      <c r="T8493" t="s">
        <v>95</v>
      </c>
    </row>
    <row r="8494" spans="1:20" x14ac:dyDescent="0.35">
      <c r="A8494" t="s">
        <v>16641</v>
      </c>
      <c r="B8494" s="5" t="s">
        <v>28799</v>
      </c>
      <c r="C8494" s="6">
        <v>59907</v>
      </c>
      <c r="D8494" t="s">
        <v>22</v>
      </c>
      <c r="E8494">
        <v>59907</v>
      </c>
      <c r="F8494" s="5" t="s">
        <v>58</v>
      </c>
      <c r="G8494" s="5" t="s">
        <v>59</v>
      </c>
      <c r="H8494" s="5" t="s">
        <v>191</v>
      </c>
      <c r="I8494" t="s">
        <v>26</v>
      </c>
      <c r="J8494" t="s">
        <v>191</v>
      </c>
      <c r="K8494">
        <v>50</v>
      </c>
      <c r="L8494" s="5" t="s">
        <v>16642</v>
      </c>
      <c r="M8494" s="5" t="s">
        <v>54</v>
      </c>
      <c r="N8494">
        <v>0</v>
      </c>
      <c r="O8494" t="s">
        <v>88</v>
      </c>
      <c r="P8494" s="1">
        <v>45466</v>
      </c>
      <c r="Q8494" s="1">
        <v>45504</v>
      </c>
      <c r="R8494">
        <v>1306</v>
      </c>
      <c r="S8494" s="4">
        <v>9.4</v>
      </c>
      <c r="T8494" t="s">
        <v>95</v>
      </c>
    </row>
    <row r="8495" spans="1:20" x14ac:dyDescent="0.35">
      <c r="A8495" t="s">
        <v>16643</v>
      </c>
      <c r="B8495" s="5" t="s">
        <v>28802</v>
      </c>
      <c r="C8495" s="6">
        <v>67233</v>
      </c>
      <c r="D8495" t="s">
        <v>81</v>
      </c>
      <c r="E8495">
        <v>90765</v>
      </c>
      <c r="F8495" s="5" t="s">
        <v>58</v>
      </c>
      <c r="G8495" s="5" t="s">
        <v>59</v>
      </c>
      <c r="H8495" s="5" t="s">
        <v>82</v>
      </c>
      <c r="I8495" t="s">
        <v>35</v>
      </c>
      <c r="J8495" t="s">
        <v>82</v>
      </c>
      <c r="K8495">
        <v>0</v>
      </c>
      <c r="L8495" s="5" t="s">
        <v>16644</v>
      </c>
      <c r="M8495" s="5" t="s">
        <v>54</v>
      </c>
      <c r="N8495">
        <v>1</v>
      </c>
      <c r="O8495" t="s">
        <v>46</v>
      </c>
      <c r="P8495" s="1">
        <v>45366</v>
      </c>
      <c r="Q8495" s="1">
        <v>45437</v>
      </c>
      <c r="R8495">
        <v>943</v>
      </c>
      <c r="S8495" s="4">
        <v>5.8</v>
      </c>
      <c r="T8495" t="s">
        <v>55</v>
      </c>
    </row>
    <row r="8496" spans="1:20" x14ac:dyDescent="0.35">
      <c r="A8496" t="s">
        <v>16645</v>
      </c>
      <c r="B8496" s="5" t="s">
        <v>40</v>
      </c>
      <c r="C8496" s="6">
        <v>203674</v>
      </c>
      <c r="D8496" t="s">
        <v>120</v>
      </c>
      <c r="E8496">
        <v>183307</v>
      </c>
      <c r="F8496" s="5" t="s">
        <v>66</v>
      </c>
      <c r="G8496" s="5" t="s">
        <v>51</v>
      </c>
      <c r="H8496" s="5" t="s">
        <v>121</v>
      </c>
      <c r="I8496" t="s">
        <v>26</v>
      </c>
      <c r="J8496" t="s">
        <v>121</v>
      </c>
      <c r="K8496">
        <v>50</v>
      </c>
      <c r="L8496" s="5" t="s">
        <v>16646</v>
      </c>
      <c r="M8496" s="5" t="s">
        <v>37</v>
      </c>
      <c r="N8496">
        <v>9</v>
      </c>
      <c r="O8496" t="s">
        <v>141</v>
      </c>
      <c r="P8496" s="1">
        <v>45625</v>
      </c>
      <c r="Q8496" s="1">
        <v>45664</v>
      </c>
      <c r="R8496">
        <v>2130</v>
      </c>
      <c r="S8496" s="4">
        <v>6</v>
      </c>
      <c r="T8496" t="s">
        <v>136</v>
      </c>
    </row>
    <row r="8497" spans="1:20" x14ac:dyDescent="0.35">
      <c r="A8497" t="s">
        <v>16647</v>
      </c>
      <c r="B8497" s="5" t="s">
        <v>28801</v>
      </c>
      <c r="C8497" s="6">
        <v>113013</v>
      </c>
      <c r="D8497" t="s">
        <v>41</v>
      </c>
      <c r="E8497">
        <v>96061</v>
      </c>
      <c r="F8497" s="5" t="s">
        <v>66</v>
      </c>
      <c r="G8497" s="5" t="s">
        <v>51</v>
      </c>
      <c r="H8497" s="5" t="s">
        <v>151</v>
      </c>
      <c r="I8497" t="s">
        <v>26</v>
      </c>
      <c r="J8497" t="s">
        <v>359</v>
      </c>
      <c r="K8497">
        <v>50</v>
      </c>
      <c r="L8497" s="5" t="s">
        <v>4367</v>
      </c>
      <c r="M8497" s="5" t="s">
        <v>37</v>
      </c>
      <c r="N8497">
        <v>7</v>
      </c>
      <c r="O8497" t="s">
        <v>167</v>
      </c>
      <c r="P8497" s="1">
        <v>45742</v>
      </c>
      <c r="Q8497" s="1">
        <v>45801</v>
      </c>
      <c r="R8497">
        <v>1018</v>
      </c>
      <c r="S8497" s="4">
        <v>9.9</v>
      </c>
      <c r="T8497" t="s">
        <v>30</v>
      </c>
    </row>
    <row r="8498" spans="1:20" x14ac:dyDescent="0.35">
      <c r="A8498" t="s">
        <v>16648</v>
      </c>
      <c r="B8498" s="5" t="s">
        <v>28802</v>
      </c>
      <c r="C8498" s="6">
        <v>239650</v>
      </c>
      <c r="D8498" t="s">
        <v>81</v>
      </c>
      <c r="E8498">
        <v>323528</v>
      </c>
      <c r="F8498" s="5" t="s">
        <v>23</v>
      </c>
      <c r="G8498" s="5" t="s">
        <v>24</v>
      </c>
      <c r="H8498" s="5" t="s">
        <v>82</v>
      </c>
      <c r="I8498" t="s">
        <v>26</v>
      </c>
      <c r="J8498" t="s">
        <v>82</v>
      </c>
      <c r="K8498">
        <v>50</v>
      </c>
      <c r="L8498" s="5" t="s">
        <v>16649</v>
      </c>
      <c r="M8498" s="5" t="s">
        <v>37</v>
      </c>
      <c r="N8498">
        <v>17</v>
      </c>
      <c r="O8498" t="s">
        <v>29</v>
      </c>
      <c r="P8498" s="1">
        <v>45367</v>
      </c>
      <c r="Q8498" s="1">
        <v>45431</v>
      </c>
      <c r="R8498">
        <v>1926</v>
      </c>
      <c r="S8498" s="4">
        <v>9.1</v>
      </c>
      <c r="T8498" t="s">
        <v>136</v>
      </c>
    </row>
    <row r="8499" spans="1:20" x14ac:dyDescent="0.35">
      <c r="A8499" t="s">
        <v>16650</v>
      </c>
      <c r="B8499" s="5" t="s">
        <v>49</v>
      </c>
      <c r="C8499" s="6">
        <v>237855</v>
      </c>
      <c r="D8499" t="s">
        <v>74</v>
      </c>
      <c r="E8499">
        <v>297319</v>
      </c>
      <c r="F8499" s="5" t="s">
        <v>23</v>
      </c>
      <c r="G8499" s="5" t="s">
        <v>42</v>
      </c>
      <c r="H8499" s="5" t="s">
        <v>75</v>
      </c>
      <c r="I8499" t="s">
        <v>35</v>
      </c>
      <c r="J8499" t="s">
        <v>34</v>
      </c>
      <c r="K8499">
        <v>50</v>
      </c>
      <c r="L8499" s="5" t="s">
        <v>16651</v>
      </c>
      <c r="M8499" s="5" t="s">
        <v>54</v>
      </c>
      <c r="N8499">
        <v>14</v>
      </c>
      <c r="O8499" t="s">
        <v>112</v>
      </c>
      <c r="P8499" s="1">
        <v>45666</v>
      </c>
      <c r="Q8499" s="1">
        <v>45733</v>
      </c>
      <c r="R8499">
        <v>2032</v>
      </c>
      <c r="S8499" s="4">
        <v>8.1999999999999993</v>
      </c>
      <c r="T8499" t="s">
        <v>89</v>
      </c>
    </row>
    <row r="8500" spans="1:20" x14ac:dyDescent="0.35">
      <c r="A8500" t="s">
        <v>16652</v>
      </c>
      <c r="B8500" s="5" t="s">
        <v>28800</v>
      </c>
      <c r="C8500" s="6">
        <v>90048</v>
      </c>
      <c r="D8500" t="s">
        <v>41</v>
      </c>
      <c r="E8500">
        <v>76541</v>
      </c>
      <c r="F8500" s="5" t="s">
        <v>50</v>
      </c>
      <c r="G8500" s="5" t="s">
        <v>42</v>
      </c>
      <c r="H8500" s="5" t="s">
        <v>126</v>
      </c>
      <c r="I8500" t="s">
        <v>26</v>
      </c>
      <c r="J8500" t="s">
        <v>126</v>
      </c>
      <c r="K8500">
        <v>50</v>
      </c>
      <c r="L8500" s="5" t="s">
        <v>16653</v>
      </c>
      <c r="M8500" s="5" t="s">
        <v>37</v>
      </c>
      <c r="N8500">
        <v>3</v>
      </c>
      <c r="O8500" t="s">
        <v>29</v>
      </c>
      <c r="P8500" s="1">
        <v>45730</v>
      </c>
      <c r="Q8500" s="1">
        <v>45791</v>
      </c>
      <c r="R8500">
        <v>1034</v>
      </c>
      <c r="S8500" s="4">
        <v>8.4</v>
      </c>
      <c r="T8500" t="s">
        <v>79</v>
      </c>
    </row>
    <row r="8501" spans="1:20" x14ac:dyDescent="0.35">
      <c r="A8501" t="s">
        <v>16654</v>
      </c>
      <c r="B8501" s="5" t="s">
        <v>57</v>
      </c>
      <c r="C8501" s="6">
        <v>103593</v>
      </c>
      <c r="D8501" t="s">
        <v>22</v>
      </c>
      <c r="E8501">
        <v>103593</v>
      </c>
      <c r="F8501" s="5" t="s">
        <v>66</v>
      </c>
      <c r="G8501" s="5" t="s">
        <v>24</v>
      </c>
      <c r="H8501" s="5" t="s">
        <v>165</v>
      </c>
      <c r="I8501" t="s">
        <v>44</v>
      </c>
      <c r="J8501" t="s">
        <v>165</v>
      </c>
      <c r="K8501">
        <v>0</v>
      </c>
      <c r="L8501" s="5" t="s">
        <v>16655</v>
      </c>
      <c r="M8501" s="5" t="s">
        <v>70</v>
      </c>
      <c r="N8501">
        <v>5</v>
      </c>
      <c r="O8501" t="s">
        <v>167</v>
      </c>
      <c r="P8501" s="1">
        <v>45535</v>
      </c>
      <c r="Q8501" s="1">
        <v>45565</v>
      </c>
      <c r="R8501">
        <v>1593</v>
      </c>
      <c r="S8501" s="4">
        <v>10</v>
      </c>
      <c r="T8501" t="s">
        <v>136</v>
      </c>
    </row>
    <row r="8502" spans="1:20" x14ac:dyDescent="0.35">
      <c r="A8502" t="s">
        <v>16656</v>
      </c>
      <c r="B8502" s="5" t="s">
        <v>28801</v>
      </c>
      <c r="C8502" s="6">
        <v>118005</v>
      </c>
      <c r="D8502" t="s">
        <v>65</v>
      </c>
      <c r="E8502">
        <v>153407</v>
      </c>
      <c r="F8502" s="5" t="s">
        <v>66</v>
      </c>
      <c r="G8502" s="5" t="s">
        <v>24</v>
      </c>
      <c r="H8502" s="5" t="s">
        <v>67</v>
      </c>
      <c r="I8502" t="s">
        <v>44</v>
      </c>
      <c r="J8502" t="s">
        <v>67</v>
      </c>
      <c r="K8502">
        <v>0</v>
      </c>
      <c r="L8502" s="5" t="s">
        <v>16657</v>
      </c>
      <c r="M8502" s="5" t="s">
        <v>70</v>
      </c>
      <c r="N8502">
        <v>9</v>
      </c>
      <c r="O8502" t="s">
        <v>147</v>
      </c>
      <c r="P8502" s="1">
        <v>45614</v>
      </c>
      <c r="Q8502" s="1">
        <v>45666</v>
      </c>
      <c r="R8502">
        <v>1227</v>
      </c>
      <c r="S8502" s="4">
        <v>7.1</v>
      </c>
      <c r="T8502" t="s">
        <v>118</v>
      </c>
    </row>
    <row r="8503" spans="1:20" x14ac:dyDescent="0.35">
      <c r="A8503" t="s">
        <v>16658</v>
      </c>
      <c r="B8503" s="5" t="s">
        <v>91</v>
      </c>
      <c r="C8503" s="6">
        <v>102645</v>
      </c>
      <c r="D8503" t="s">
        <v>120</v>
      </c>
      <c r="E8503">
        <v>92381</v>
      </c>
      <c r="F8503" s="5" t="s">
        <v>58</v>
      </c>
      <c r="G8503" s="5" t="s">
        <v>59</v>
      </c>
      <c r="H8503" s="5" t="s">
        <v>121</v>
      </c>
      <c r="I8503" t="s">
        <v>26</v>
      </c>
      <c r="J8503" t="s">
        <v>121</v>
      </c>
      <c r="K8503">
        <v>0</v>
      </c>
      <c r="L8503" s="5" t="s">
        <v>16659</v>
      </c>
      <c r="M8503" s="5" t="s">
        <v>28</v>
      </c>
      <c r="N8503">
        <v>1</v>
      </c>
      <c r="O8503" t="s">
        <v>29</v>
      </c>
      <c r="P8503" s="1">
        <v>45562</v>
      </c>
      <c r="Q8503" s="1">
        <v>45626</v>
      </c>
      <c r="R8503">
        <v>1269</v>
      </c>
      <c r="S8503" s="4">
        <v>6</v>
      </c>
      <c r="T8503" t="s">
        <v>118</v>
      </c>
    </row>
    <row r="8504" spans="1:20" x14ac:dyDescent="0.35">
      <c r="A8504" t="s">
        <v>16660</v>
      </c>
      <c r="B8504" s="5" t="s">
        <v>28802</v>
      </c>
      <c r="C8504" s="6">
        <v>213544</v>
      </c>
      <c r="D8504" t="s">
        <v>81</v>
      </c>
      <c r="E8504">
        <v>288284</v>
      </c>
      <c r="F8504" s="5" t="s">
        <v>23</v>
      </c>
      <c r="G8504" s="5" t="s">
        <v>51</v>
      </c>
      <c r="H8504" s="5" t="s">
        <v>82</v>
      </c>
      <c r="I8504" t="s">
        <v>44</v>
      </c>
      <c r="J8504" t="s">
        <v>82</v>
      </c>
      <c r="K8504">
        <v>0</v>
      </c>
      <c r="L8504" s="5" t="s">
        <v>16661</v>
      </c>
      <c r="M8504" s="5" t="s">
        <v>70</v>
      </c>
      <c r="N8504">
        <v>16</v>
      </c>
      <c r="O8504" t="s">
        <v>107</v>
      </c>
      <c r="P8504" s="1">
        <v>45434</v>
      </c>
      <c r="Q8504" s="1">
        <v>45464</v>
      </c>
      <c r="R8504">
        <v>2216</v>
      </c>
      <c r="S8504" s="4">
        <v>8.1999999999999993</v>
      </c>
      <c r="T8504" t="s">
        <v>108</v>
      </c>
    </row>
    <row r="8505" spans="1:20" x14ac:dyDescent="0.35">
      <c r="A8505" t="s">
        <v>16662</v>
      </c>
      <c r="B8505" s="5" t="s">
        <v>179</v>
      </c>
      <c r="C8505" s="6">
        <v>99231</v>
      </c>
      <c r="D8505" t="s">
        <v>41</v>
      </c>
      <c r="E8505">
        <v>84346</v>
      </c>
      <c r="F8505" s="5" t="s">
        <v>50</v>
      </c>
      <c r="G8505" s="5" t="s">
        <v>59</v>
      </c>
      <c r="H8505" s="5" t="s">
        <v>43</v>
      </c>
      <c r="I8505" t="s">
        <v>44</v>
      </c>
      <c r="J8505" t="s">
        <v>43</v>
      </c>
      <c r="K8505">
        <v>100</v>
      </c>
      <c r="L8505" s="5" t="s">
        <v>16663</v>
      </c>
      <c r="M8505" s="5" t="s">
        <v>37</v>
      </c>
      <c r="N8505">
        <v>2</v>
      </c>
      <c r="O8505" t="s">
        <v>62</v>
      </c>
      <c r="P8505" s="1">
        <v>45724</v>
      </c>
      <c r="Q8505" s="1">
        <v>45781</v>
      </c>
      <c r="R8505">
        <v>1765</v>
      </c>
      <c r="S8505" s="4">
        <v>6.3</v>
      </c>
      <c r="T8505" t="s">
        <v>136</v>
      </c>
    </row>
    <row r="8506" spans="1:20" x14ac:dyDescent="0.35">
      <c r="A8506" t="s">
        <v>16664</v>
      </c>
      <c r="B8506" s="5" t="s">
        <v>162</v>
      </c>
      <c r="C8506" s="6">
        <v>189940</v>
      </c>
      <c r="D8506" t="s">
        <v>74</v>
      </c>
      <c r="E8506">
        <v>237425</v>
      </c>
      <c r="F8506" s="5" t="s">
        <v>23</v>
      </c>
      <c r="G8506" s="5" t="s">
        <v>51</v>
      </c>
      <c r="H8506" s="5" t="s">
        <v>75</v>
      </c>
      <c r="I8506" t="s">
        <v>26</v>
      </c>
      <c r="J8506" t="s">
        <v>75</v>
      </c>
      <c r="K8506">
        <v>50</v>
      </c>
      <c r="L8506" s="5" t="s">
        <v>16665</v>
      </c>
      <c r="M8506" s="5" t="s">
        <v>37</v>
      </c>
      <c r="N8506">
        <v>15</v>
      </c>
      <c r="O8506" t="s">
        <v>135</v>
      </c>
      <c r="P8506" s="1">
        <v>45544</v>
      </c>
      <c r="Q8506" s="1">
        <v>45593</v>
      </c>
      <c r="R8506">
        <v>949</v>
      </c>
      <c r="S8506" s="4">
        <v>6.5</v>
      </c>
      <c r="T8506" t="s">
        <v>47</v>
      </c>
    </row>
    <row r="8507" spans="1:20" x14ac:dyDescent="0.35">
      <c r="A8507" t="s">
        <v>16666</v>
      </c>
      <c r="B8507" s="5" t="s">
        <v>32</v>
      </c>
      <c r="C8507" s="6">
        <v>97410</v>
      </c>
      <c r="D8507" t="s">
        <v>22</v>
      </c>
      <c r="E8507">
        <v>97410</v>
      </c>
      <c r="F8507" s="5" t="s">
        <v>58</v>
      </c>
      <c r="G8507" s="5" t="s">
        <v>59</v>
      </c>
      <c r="H8507" s="5" t="s">
        <v>97</v>
      </c>
      <c r="I8507" t="s">
        <v>26</v>
      </c>
      <c r="J8507" t="s">
        <v>97</v>
      </c>
      <c r="K8507">
        <v>0</v>
      </c>
      <c r="L8507" s="5" t="s">
        <v>16667</v>
      </c>
      <c r="M8507" s="5" t="s">
        <v>28</v>
      </c>
      <c r="N8507">
        <v>0</v>
      </c>
      <c r="O8507" t="s">
        <v>107</v>
      </c>
      <c r="P8507" s="1">
        <v>45675</v>
      </c>
      <c r="Q8507" s="1">
        <v>45701</v>
      </c>
      <c r="R8507">
        <v>678</v>
      </c>
      <c r="S8507" s="4">
        <v>8.6999999999999993</v>
      </c>
      <c r="T8507" t="s">
        <v>30</v>
      </c>
    </row>
    <row r="8508" spans="1:20" x14ac:dyDescent="0.35">
      <c r="A8508" t="s">
        <v>16668</v>
      </c>
      <c r="B8508" s="5" t="s">
        <v>162</v>
      </c>
      <c r="C8508" s="6">
        <v>115419</v>
      </c>
      <c r="D8508" t="s">
        <v>92</v>
      </c>
      <c r="E8508">
        <v>86564</v>
      </c>
      <c r="F8508" s="5" t="s">
        <v>66</v>
      </c>
      <c r="G8508" s="5" t="s">
        <v>24</v>
      </c>
      <c r="H8508" s="5" t="s">
        <v>93</v>
      </c>
      <c r="I8508" t="s">
        <v>26</v>
      </c>
      <c r="J8508" t="s">
        <v>93</v>
      </c>
      <c r="K8508">
        <v>0</v>
      </c>
      <c r="L8508" s="5" t="s">
        <v>10690</v>
      </c>
      <c r="M8508" s="5" t="s">
        <v>54</v>
      </c>
      <c r="N8508">
        <v>9</v>
      </c>
      <c r="O8508" t="s">
        <v>88</v>
      </c>
      <c r="P8508" s="1">
        <v>45602</v>
      </c>
      <c r="Q8508" s="1">
        <v>45641</v>
      </c>
      <c r="R8508">
        <v>2448</v>
      </c>
      <c r="S8508" s="4">
        <v>9.3000000000000007</v>
      </c>
      <c r="T8508" t="s">
        <v>108</v>
      </c>
    </row>
    <row r="8509" spans="1:20" x14ac:dyDescent="0.35">
      <c r="A8509" t="s">
        <v>16669</v>
      </c>
      <c r="B8509" s="5" t="s">
        <v>100</v>
      </c>
      <c r="C8509" s="6">
        <v>55421</v>
      </c>
      <c r="D8509" t="s">
        <v>22</v>
      </c>
      <c r="E8509">
        <v>55421</v>
      </c>
      <c r="F8509" s="5" t="s">
        <v>58</v>
      </c>
      <c r="G8509" s="5" t="s">
        <v>24</v>
      </c>
      <c r="H8509" s="5" t="s">
        <v>165</v>
      </c>
      <c r="I8509" t="s">
        <v>26</v>
      </c>
      <c r="J8509" t="s">
        <v>165</v>
      </c>
      <c r="K8509">
        <v>100</v>
      </c>
      <c r="L8509" s="5" t="s">
        <v>16670</v>
      </c>
      <c r="M8509" s="5" t="s">
        <v>37</v>
      </c>
      <c r="N8509">
        <v>1</v>
      </c>
      <c r="O8509" t="s">
        <v>131</v>
      </c>
      <c r="P8509" s="1">
        <v>45482</v>
      </c>
      <c r="Q8509" s="1">
        <v>45505</v>
      </c>
      <c r="R8509">
        <v>2257</v>
      </c>
      <c r="S8509" s="4">
        <v>8.5</v>
      </c>
      <c r="T8509" t="s">
        <v>95</v>
      </c>
    </row>
    <row r="8510" spans="1:20" x14ac:dyDescent="0.35">
      <c r="A8510" t="s">
        <v>16671</v>
      </c>
      <c r="B8510" s="5" t="s">
        <v>105</v>
      </c>
      <c r="C8510" s="6">
        <v>174114</v>
      </c>
      <c r="D8510" t="s">
        <v>41</v>
      </c>
      <c r="E8510">
        <v>147997</v>
      </c>
      <c r="F8510" s="5" t="s">
        <v>66</v>
      </c>
      <c r="G8510" s="5" t="s">
        <v>51</v>
      </c>
      <c r="H8510" s="5" t="s">
        <v>43</v>
      </c>
      <c r="I8510" t="s">
        <v>35</v>
      </c>
      <c r="J8510" t="s">
        <v>43</v>
      </c>
      <c r="K8510">
        <v>100</v>
      </c>
      <c r="L8510" s="5" t="s">
        <v>16672</v>
      </c>
      <c r="M8510" s="5" t="s">
        <v>28</v>
      </c>
      <c r="N8510">
        <v>9</v>
      </c>
      <c r="O8510" t="s">
        <v>131</v>
      </c>
      <c r="P8510" s="1">
        <v>45537</v>
      </c>
      <c r="Q8510" s="1">
        <v>45570</v>
      </c>
      <c r="R8510">
        <v>1057</v>
      </c>
      <c r="S8510" s="4">
        <v>7.6</v>
      </c>
      <c r="T8510" t="s">
        <v>38</v>
      </c>
    </row>
    <row r="8511" spans="1:20" x14ac:dyDescent="0.35">
      <c r="A8511" t="s">
        <v>16673</v>
      </c>
      <c r="B8511" s="5" t="s">
        <v>174</v>
      </c>
      <c r="C8511" s="6">
        <v>223978</v>
      </c>
      <c r="D8511" t="s">
        <v>22</v>
      </c>
      <c r="E8511">
        <v>223978</v>
      </c>
      <c r="F8511" s="5" t="s">
        <v>23</v>
      </c>
      <c r="G8511" s="5" t="s">
        <v>24</v>
      </c>
      <c r="H8511" s="5" t="s">
        <v>25</v>
      </c>
      <c r="I8511" t="s">
        <v>26</v>
      </c>
      <c r="J8511" t="s">
        <v>25</v>
      </c>
      <c r="K8511">
        <v>0</v>
      </c>
      <c r="L8511" s="5" t="s">
        <v>16674</v>
      </c>
      <c r="M8511" s="5" t="s">
        <v>70</v>
      </c>
      <c r="N8511">
        <v>14</v>
      </c>
      <c r="O8511" t="s">
        <v>88</v>
      </c>
      <c r="P8511" s="1">
        <v>45550</v>
      </c>
      <c r="Q8511" s="1">
        <v>45588</v>
      </c>
      <c r="R8511">
        <v>1841</v>
      </c>
      <c r="S8511" s="4">
        <v>7.9</v>
      </c>
      <c r="T8511" t="s">
        <v>38</v>
      </c>
    </row>
    <row r="8512" spans="1:20" x14ac:dyDescent="0.35">
      <c r="A8512" t="s">
        <v>16675</v>
      </c>
      <c r="B8512" s="5" t="s">
        <v>105</v>
      </c>
      <c r="C8512" s="6">
        <v>239199</v>
      </c>
      <c r="D8512" t="s">
        <v>92</v>
      </c>
      <c r="E8512">
        <v>179399</v>
      </c>
      <c r="F8512" s="5" t="s">
        <v>23</v>
      </c>
      <c r="G8512" s="5" t="s">
        <v>24</v>
      </c>
      <c r="H8512" s="5" t="s">
        <v>93</v>
      </c>
      <c r="I8512" t="s">
        <v>26</v>
      </c>
      <c r="J8512" t="s">
        <v>93</v>
      </c>
      <c r="K8512">
        <v>100</v>
      </c>
      <c r="L8512" s="5" t="s">
        <v>4968</v>
      </c>
      <c r="M8512" s="5" t="s">
        <v>54</v>
      </c>
      <c r="N8512">
        <v>16</v>
      </c>
      <c r="O8512" t="s">
        <v>88</v>
      </c>
      <c r="P8512" s="1">
        <v>45559</v>
      </c>
      <c r="Q8512" s="1">
        <v>45593</v>
      </c>
      <c r="R8512">
        <v>2389</v>
      </c>
      <c r="S8512" s="4">
        <v>6.4</v>
      </c>
      <c r="T8512" t="s">
        <v>118</v>
      </c>
    </row>
    <row r="8513" spans="1:20" x14ac:dyDescent="0.35">
      <c r="A8513" t="s">
        <v>16676</v>
      </c>
      <c r="B8513" s="5" t="s">
        <v>28802</v>
      </c>
      <c r="C8513" s="6">
        <v>82844</v>
      </c>
      <c r="D8513" t="s">
        <v>120</v>
      </c>
      <c r="E8513">
        <v>74560</v>
      </c>
      <c r="F8513" s="5" t="s">
        <v>58</v>
      </c>
      <c r="G8513" s="5" t="s">
        <v>59</v>
      </c>
      <c r="H8513" s="5" t="s">
        <v>121</v>
      </c>
      <c r="I8513" t="s">
        <v>26</v>
      </c>
      <c r="J8513" t="s">
        <v>93</v>
      </c>
      <c r="K8513">
        <v>0</v>
      </c>
      <c r="L8513" s="5" t="s">
        <v>16677</v>
      </c>
      <c r="M8513" s="5" t="s">
        <v>54</v>
      </c>
      <c r="N8513">
        <v>1</v>
      </c>
      <c r="O8513" t="s">
        <v>147</v>
      </c>
      <c r="P8513" s="1">
        <v>45455</v>
      </c>
      <c r="Q8513" s="1">
        <v>45522</v>
      </c>
      <c r="R8513">
        <v>2214</v>
      </c>
      <c r="S8513" s="4">
        <v>7.1</v>
      </c>
      <c r="T8513" t="s">
        <v>136</v>
      </c>
    </row>
    <row r="8514" spans="1:20" x14ac:dyDescent="0.35">
      <c r="A8514" t="s">
        <v>16678</v>
      </c>
      <c r="B8514" s="5" t="s">
        <v>162</v>
      </c>
      <c r="C8514" s="6">
        <v>122977</v>
      </c>
      <c r="D8514" t="s">
        <v>22</v>
      </c>
      <c r="E8514">
        <v>122977</v>
      </c>
      <c r="F8514" s="5" t="s">
        <v>66</v>
      </c>
      <c r="G8514" s="5" t="s">
        <v>24</v>
      </c>
      <c r="H8514" s="5" t="s">
        <v>52</v>
      </c>
      <c r="I8514" t="s">
        <v>35</v>
      </c>
      <c r="J8514" t="s">
        <v>52</v>
      </c>
      <c r="K8514">
        <v>50</v>
      </c>
      <c r="L8514" s="5" t="s">
        <v>16679</v>
      </c>
      <c r="M8514" s="5" t="s">
        <v>28</v>
      </c>
      <c r="N8514">
        <v>9</v>
      </c>
      <c r="O8514" t="s">
        <v>88</v>
      </c>
      <c r="P8514" s="1">
        <v>45697</v>
      </c>
      <c r="Q8514" s="1">
        <v>45759</v>
      </c>
      <c r="R8514">
        <v>2372</v>
      </c>
      <c r="S8514" s="4">
        <v>7.1</v>
      </c>
      <c r="T8514" t="s">
        <v>243</v>
      </c>
    </row>
    <row r="8515" spans="1:20" x14ac:dyDescent="0.35">
      <c r="A8515" t="s">
        <v>16680</v>
      </c>
      <c r="B8515" s="5" t="s">
        <v>100</v>
      </c>
      <c r="C8515" s="6">
        <v>113326</v>
      </c>
      <c r="D8515" t="s">
        <v>22</v>
      </c>
      <c r="E8515">
        <v>113326</v>
      </c>
      <c r="F8515" s="5" t="s">
        <v>50</v>
      </c>
      <c r="G8515" s="5" t="s">
        <v>24</v>
      </c>
      <c r="H8515" s="5" t="s">
        <v>97</v>
      </c>
      <c r="I8515" t="s">
        <v>26</v>
      </c>
      <c r="J8515" t="s">
        <v>97</v>
      </c>
      <c r="K8515">
        <v>50</v>
      </c>
      <c r="L8515" s="5" t="s">
        <v>16681</v>
      </c>
      <c r="M8515" s="5" t="s">
        <v>28</v>
      </c>
      <c r="N8515">
        <v>4</v>
      </c>
      <c r="O8515" t="s">
        <v>88</v>
      </c>
      <c r="P8515" s="1">
        <v>45398</v>
      </c>
      <c r="Q8515" s="1">
        <v>45461</v>
      </c>
      <c r="R8515">
        <v>850</v>
      </c>
      <c r="S8515" s="4">
        <v>5</v>
      </c>
      <c r="T8515" t="s">
        <v>108</v>
      </c>
    </row>
    <row r="8516" spans="1:20" x14ac:dyDescent="0.35">
      <c r="A8516" t="s">
        <v>16682</v>
      </c>
      <c r="B8516" s="5" t="s">
        <v>28802</v>
      </c>
      <c r="C8516" s="6">
        <v>90965</v>
      </c>
      <c r="D8516" t="s">
        <v>74</v>
      </c>
      <c r="E8516">
        <v>113706</v>
      </c>
      <c r="F8516" s="5" t="s">
        <v>50</v>
      </c>
      <c r="G8516" s="5" t="s">
        <v>42</v>
      </c>
      <c r="H8516" s="5" t="s">
        <v>75</v>
      </c>
      <c r="I8516" t="s">
        <v>44</v>
      </c>
      <c r="J8516" t="s">
        <v>522</v>
      </c>
      <c r="K8516">
        <v>0</v>
      </c>
      <c r="L8516" s="5" t="s">
        <v>16683</v>
      </c>
      <c r="M8516" s="5" t="s">
        <v>28</v>
      </c>
      <c r="N8516">
        <v>3</v>
      </c>
      <c r="O8516" t="s">
        <v>131</v>
      </c>
      <c r="P8516" s="1">
        <v>45766</v>
      </c>
      <c r="Q8516" s="1">
        <v>45790</v>
      </c>
      <c r="R8516">
        <v>1326</v>
      </c>
      <c r="S8516" s="4">
        <v>6</v>
      </c>
      <c r="T8516" t="s">
        <v>38</v>
      </c>
    </row>
    <row r="8517" spans="1:20" x14ac:dyDescent="0.35">
      <c r="A8517" t="s">
        <v>16684</v>
      </c>
      <c r="B8517" s="5" t="s">
        <v>40</v>
      </c>
      <c r="C8517" s="6">
        <v>134158</v>
      </c>
      <c r="D8517" t="s">
        <v>22</v>
      </c>
      <c r="E8517">
        <v>134158</v>
      </c>
      <c r="F8517" s="5" t="s">
        <v>66</v>
      </c>
      <c r="G8517" s="5" t="s">
        <v>51</v>
      </c>
      <c r="H8517" s="5" t="s">
        <v>52</v>
      </c>
      <c r="I8517" t="s">
        <v>35</v>
      </c>
      <c r="J8517" t="s">
        <v>52</v>
      </c>
      <c r="K8517">
        <v>50</v>
      </c>
      <c r="L8517" s="5" t="s">
        <v>16685</v>
      </c>
      <c r="M8517" s="5" t="s">
        <v>28</v>
      </c>
      <c r="N8517">
        <v>5</v>
      </c>
      <c r="O8517" t="s">
        <v>147</v>
      </c>
      <c r="P8517" s="1">
        <v>45350</v>
      </c>
      <c r="Q8517" s="1">
        <v>45408</v>
      </c>
      <c r="R8517">
        <v>670</v>
      </c>
      <c r="S8517" s="4">
        <v>5.9</v>
      </c>
      <c r="T8517" t="s">
        <v>63</v>
      </c>
    </row>
    <row r="8518" spans="1:20" x14ac:dyDescent="0.35">
      <c r="A8518" t="s">
        <v>16686</v>
      </c>
      <c r="B8518" s="5" t="s">
        <v>40</v>
      </c>
      <c r="C8518" s="6">
        <v>62279</v>
      </c>
      <c r="D8518" t="s">
        <v>74</v>
      </c>
      <c r="E8518">
        <v>77849</v>
      </c>
      <c r="F8518" s="5" t="s">
        <v>58</v>
      </c>
      <c r="G8518" s="5" t="s">
        <v>24</v>
      </c>
      <c r="H8518" s="5" t="s">
        <v>75</v>
      </c>
      <c r="I8518" t="s">
        <v>26</v>
      </c>
      <c r="J8518" t="s">
        <v>75</v>
      </c>
      <c r="K8518">
        <v>50</v>
      </c>
      <c r="L8518" s="5" t="s">
        <v>16687</v>
      </c>
      <c r="M8518" s="5" t="s">
        <v>70</v>
      </c>
      <c r="N8518">
        <v>0</v>
      </c>
      <c r="O8518" t="s">
        <v>167</v>
      </c>
      <c r="P8518" s="1">
        <v>45489</v>
      </c>
      <c r="Q8518" s="1">
        <v>45507</v>
      </c>
      <c r="R8518">
        <v>2107</v>
      </c>
      <c r="S8518" s="4">
        <v>6.4</v>
      </c>
      <c r="T8518" t="s">
        <v>136</v>
      </c>
    </row>
    <row r="8519" spans="1:20" x14ac:dyDescent="0.35">
      <c r="A8519" t="s">
        <v>16688</v>
      </c>
      <c r="B8519" s="5" t="s">
        <v>105</v>
      </c>
      <c r="C8519" s="6">
        <v>201716</v>
      </c>
      <c r="D8519" t="s">
        <v>22</v>
      </c>
      <c r="E8519">
        <v>201716</v>
      </c>
      <c r="F8519" s="5" t="s">
        <v>66</v>
      </c>
      <c r="G8519" s="5" t="s">
        <v>42</v>
      </c>
      <c r="H8519" s="5" t="s">
        <v>101</v>
      </c>
      <c r="I8519" t="s">
        <v>35</v>
      </c>
      <c r="J8519" t="s">
        <v>43</v>
      </c>
      <c r="K8519">
        <v>100</v>
      </c>
      <c r="L8519" s="5" t="s">
        <v>16689</v>
      </c>
      <c r="M8519" s="5" t="s">
        <v>28</v>
      </c>
      <c r="N8519">
        <v>6</v>
      </c>
      <c r="O8519" t="s">
        <v>112</v>
      </c>
      <c r="P8519" s="1">
        <v>45510</v>
      </c>
      <c r="Q8519" s="1">
        <v>45533</v>
      </c>
      <c r="R8519">
        <v>572</v>
      </c>
      <c r="S8519" s="4">
        <v>9.8000000000000007</v>
      </c>
      <c r="T8519" t="s">
        <v>79</v>
      </c>
    </row>
    <row r="8520" spans="1:20" x14ac:dyDescent="0.35">
      <c r="A8520" t="s">
        <v>16690</v>
      </c>
      <c r="B8520" s="5" t="s">
        <v>28801</v>
      </c>
      <c r="C8520" s="6">
        <v>165043</v>
      </c>
      <c r="D8520" t="s">
        <v>22</v>
      </c>
      <c r="E8520">
        <v>165043</v>
      </c>
      <c r="F8520" s="5" t="s">
        <v>23</v>
      </c>
      <c r="G8520" s="5" t="s">
        <v>24</v>
      </c>
      <c r="H8520" s="5" t="s">
        <v>52</v>
      </c>
      <c r="I8520" t="s">
        <v>35</v>
      </c>
      <c r="J8520" t="s">
        <v>52</v>
      </c>
      <c r="K8520">
        <v>50</v>
      </c>
      <c r="L8520" s="5" t="s">
        <v>16691</v>
      </c>
      <c r="M8520" s="5" t="s">
        <v>70</v>
      </c>
      <c r="N8520">
        <v>13</v>
      </c>
      <c r="O8520" t="s">
        <v>46</v>
      </c>
      <c r="P8520" s="1">
        <v>45337</v>
      </c>
      <c r="Q8520" s="1">
        <v>45357</v>
      </c>
      <c r="R8520">
        <v>1770</v>
      </c>
      <c r="S8520" s="4">
        <v>9.4</v>
      </c>
      <c r="T8520" t="s">
        <v>118</v>
      </c>
    </row>
    <row r="8521" spans="1:20" x14ac:dyDescent="0.35">
      <c r="A8521" t="s">
        <v>16692</v>
      </c>
      <c r="B8521" s="5" t="s">
        <v>217</v>
      </c>
      <c r="C8521" s="6">
        <v>95834</v>
      </c>
      <c r="D8521" t="s">
        <v>22</v>
      </c>
      <c r="E8521">
        <v>95834</v>
      </c>
      <c r="F8521" s="5" t="s">
        <v>50</v>
      </c>
      <c r="G8521" s="5" t="s">
        <v>59</v>
      </c>
      <c r="H8521" s="5" t="s">
        <v>97</v>
      </c>
      <c r="I8521" t="s">
        <v>26</v>
      </c>
      <c r="J8521" t="s">
        <v>97</v>
      </c>
      <c r="K8521">
        <v>100</v>
      </c>
      <c r="L8521" s="5" t="s">
        <v>16693</v>
      </c>
      <c r="M8521" s="5" t="s">
        <v>54</v>
      </c>
      <c r="N8521">
        <v>4</v>
      </c>
      <c r="O8521" t="s">
        <v>112</v>
      </c>
      <c r="P8521" s="1">
        <v>45660</v>
      </c>
      <c r="Q8521" s="1">
        <v>45722</v>
      </c>
      <c r="R8521">
        <v>1278</v>
      </c>
      <c r="S8521" s="4">
        <v>7.7</v>
      </c>
      <c r="T8521" t="s">
        <v>136</v>
      </c>
    </row>
    <row r="8522" spans="1:20" x14ac:dyDescent="0.35">
      <c r="A8522" t="s">
        <v>16694</v>
      </c>
      <c r="B8522" s="5" t="s">
        <v>28802</v>
      </c>
      <c r="C8522" s="6">
        <v>131818</v>
      </c>
      <c r="D8522" t="s">
        <v>22</v>
      </c>
      <c r="E8522">
        <v>131818</v>
      </c>
      <c r="F8522" s="5" t="s">
        <v>66</v>
      </c>
      <c r="G8522" s="5" t="s">
        <v>59</v>
      </c>
      <c r="H8522" s="5" t="s">
        <v>165</v>
      </c>
      <c r="I8522" t="s">
        <v>35</v>
      </c>
      <c r="J8522" t="s">
        <v>629</v>
      </c>
      <c r="K8522">
        <v>0</v>
      </c>
      <c r="L8522" s="5" t="s">
        <v>16695</v>
      </c>
      <c r="M8522" s="5" t="s">
        <v>70</v>
      </c>
      <c r="N8522">
        <v>5</v>
      </c>
      <c r="O8522" t="s">
        <v>135</v>
      </c>
      <c r="P8522" s="1">
        <v>45717</v>
      </c>
      <c r="Q8522" s="1">
        <v>45750</v>
      </c>
      <c r="R8522">
        <v>1547</v>
      </c>
      <c r="S8522" s="4">
        <v>7</v>
      </c>
      <c r="T8522" t="s">
        <v>277</v>
      </c>
    </row>
    <row r="8523" spans="1:20" x14ac:dyDescent="0.35">
      <c r="A8523" t="s">
        <v>16696</v>
      </c>
      <c r="B8523" s="5" t="s">
        <v>57</v>
      </c>
      <c r="C8523" s="6">
        <v>86510</v>
      </c>
      <c r="D8523" t="s">
        <v>22</v>
      </c>
      <c r="E8523">
        <v>86510</v>
      </c>
      <c r="F8523" s="5" t="s">
        <v>50</v>
      </c>
      <c r="G8523" s="5" t="s">
        <v>59</v>
      </c>
      <c r="H8523" s="5" t="s">
        <v>97</v>
      </c>
      <c r="I8523" t="s">
        <v>44</v>
      </c>
      <c r="J8523" t="s">
        <v>480</v>
      </c>
      <c r="K8523">
        <v>0</v>
      </c>
      <c r="L8523" s="5" t="s">
        <v>16697</v>
      </c>
      <c r="M8523" s="5" t="s">
        <v>37</v>
      </c>
      <c r="N8523">
        <v>2</v>
      </c>
      <c r="O8523" t="s">
        <v>167</v>
      </c>
      <c r="P8523" s="1">
        <v>45496</v>
      </c>
      <c r="Q8523" s="1">
        <v>45523</v>
      </c>
      <c r="R8523">
        <v>2077</v>
      </c>
      <c r="S8523" s="4">
        <v>6.9</v>
      </c>
      <c r="T8523" t="s">
        <v>30</v>
      </c>
    </row>
    <row r="8524" spans="1:20" x14ac:dyDescent="0.35">
      <c r="A8524" t="s">
        <v>16698</v>
      </c>
      <c r="B8524" s="5" t="s">
        <v>28801</v>
      </c>
      <c r="C8524" s="6">
        <v>83243</v>
      </c>
      <c r="D8524" t="s">
        <v>22</v>
      </c>
      <c r="E8524">
        <v>83243</v>
      </c>
      <c r="F8524" s="5" t="s">
        <v>58</v>
      </c>
      <c r="G8524" s="5" t="s">
        <v>24</v>
      </c>
      <c r="H8524" s="5" t="s">
        <v>191</v>
      </c>
      <c r="I8524" t="s">
        <v>35</v>
      </c>
      <c r="J8524" t="s">
        <v>93</v>
      </c>
      <c r="K8524">
        <v>50</v>
      </c>
      <c r="L8524" s="5" t="s">
        <v>16699</v>
      </c>
      <c r="M8524" s="5" t="s">
        <v>54</v>
      </c>
      <c r="N8524">
        <v>1</v>
      </c>
      <c r="O8524" t="s">
        <v>78</v>
      </c>
      <c r="P8524" s="1">
        <v>45713</v>
      </c>
      <c r="Q8524" s="1">
        <v>45727</v>
      </c>
      <c r="R8524">
        <v>1789</v>
      </c>
      <c r="S8524" s="4">
        <v>5.2</v>
      </c>
      <c r="T8524" t="s">
        <v>153</v>
      </c>
    </row>
    <row r="8525" spans="1:20" x14ac:dyDescent="0.35">
      <c r="A8525" t="s">
        <v>16700</v>
      </c>
      <c r="B8525" s="5" t="s">
        <v>28801</v>
      </c>
      <c r="C8525" s="6">
        <v>76490</v>
      </c>
      <c r="D8525" t="s">
        <v>120</v>
      </c>
      <c r="E8525">
        <v>68841</v>
      </c>
      <c r="F8525" s="5" t="s">
        <v>58</v>
      </c>
      <c r="G8525" s="5" t="s">
        <v>24</v>
      </c>
      <c r="H8525" s="5" t="s">
        <v>121</v>
      </c>
      <c r="I8525" t="s">
        <v>26</v>
      </c>
      <c r="J8525" t="s">
        <v>93</v>
      </c>
      <c r="K8525">
        <v>50</v>
      </c>
      <c r="L8525" s="5" t="s">
        <v>16701</v>
      </c>
      <c r="M8525" s="5" t="s">
        <v>70</v>
      </c>
      <c r="N8525">
        <v>0</v>
      </c>
      <c r="O8525" t="s">
        <v>131</v>
      </c>
      <c r="P8525" s="1">
        <v>45311</v>
      </c>
      <c r="Q8525" s="1">
        <v>45330</v>
      </c>
      <c r="R8525">
        <v>1601</v>
      </c>
      <c r="S8525" s="4">
        <v>7.4</v>
      </c>
      <c r="T8525" t="s">
        <v>63</v>
      </c>
    </row>
    <row r="8526" spans="1:20" x14ac:dyDescent="0.35">
      <c r="A8526" t="s">
        <v>16702</v>
      </c>
      <c r="B8526" s="5" t="s">
        <v>32</v>
      </c>
      <c r="C8526" s="6">
        <v>239503</v>
      </c>
      <c r="D8526" t="s">
        <v>41</v>
      </c>
      <c r="E8526">
        <v>203578</v>
      </c>
      <c r="F8526" s="5" t="s">
        <v>23</v>
      </c>
      <c r="G8526" s="5" t="s">
        <v>42</v>
      </c>
      <c r="H8526" s="5" t="s">
        <v>43</v>
      </c>
      <c r="I8526" t="s">
        <v>26</v>
      </c>
      <c r="J8526" t="s">
        <v>43</v>
      </c>
      <c r="K8526">
        <v>0</v>
      </c>
      <c r="L8526" s="5" t="s">
        <v>16703</v>
      </c>
      <c r="M8526" s="5" t="s">
        <v>54</v>
      </c>
      <c r="N8526">
        <v>12</v>
      </c>
      <c r="O8526" t="s">
        <v>62</v>
      </c>
      <c r="P8526" s="1">
        <v>45720</v>
      </c>
      <c r="Q8526" s="1">
        <v>45736</v>
      </c>
      <c r="R8526">
        <v>717</v>
      </c>
      <c r="S8526" s="4">
        <v>9.5</v>
      </c>
      <c r="T8526" t="s">
        <v>103</v>
      </c>
    </row>
    <row r="8527" spans="1:20" x14ac:dyDescent="0.35">
      <c r="A8527" t="s">
        <v>16704</v>
      </c>
      <c r="B8527" s="5" t="s">
        <v>162</v>
      </c>
      <c r="C8527" s="6">
        <v>159699</v>
      </c>
      <c r="D8527" t="s">
        <v>81</v>
      </c>
      <c r="E8527">
        <v>215594</v>
      </c>
      <c r="F8527" s="5" t="s">
        <v>66</v>
      </c>
      <c r="G8527" s="5" t="s">
        <v>42</v>
      </c>
      <c r="H8527" s="5" t="s">
        <v>82</v>
      </c>
      <c r="I8527" t="s">
        <v>35</v>
      </c>
      <c r="J8527" t="s">
        <v>82</v>
      </c>
      <c r="K8527">
        <v>50</v>
      </c>
      <c r="L8527" s="5" t="s">
        <v>16705</v>
      </c>
      <c r="M8527" s="5" t="s">
        <v>54</v>
      </c>
      <c r="N8527">
        <v>5</v>
      </c>
      <c r="O8527" t="s">
        <v>71</v>
      </c>
      <c r="P8527" s="1">
        <v>45487</v>
      </c>
      <c r="Q8527" s="1">
        <v>45535</v>
      </c>
      <c r="R8527">
        <v>1429</v>
      </c>
      <c r="S8527" s="4">
        <v>8.8000000000000007</v>
      </c>
      <c r="T8527" t="s">
        <v>95</v>
      </c>
    </row>
    <row r="8528" spans="1:20" x14ac:dyDescent="0.35">
      <c r="A8528" t="s">
        <v>16706</v>
      </c>
      <c r="B8528" s="5" t="s">
        <v>91</v>
      </c>
      <c r="C8528" s="6">
        <v>127190</v>
      </c>
      <c r="D8528" t="s">
        <v>65</v>
      </c>
      <c r="E8528">
        <v>165347</v>
      </c>
      <c r="F8528" s="5" t="s">
        <v>50</v>
      </c>
      <c r="G8528" s="5" t="s">
        <v>42</v>
      </c>
      <c r="H8528" s="5" t="s">
        <v>67</v>
      </c>
      <c r="I8528" t="s">
        <v>35</v>
      </c>
      <c r="J8528" t="s">
        <v>291</v>
      </c>
      <c r="K8528">
        <v>100</v>
      </c>
      <c r="L8528" s="5" t="s">
        <v>16707</v>
      </c>
      <c r="M8528" s="5" t="s">
        <v>70</v>
      </c>
      <c r="N8528">
        <v>2</v>
      </c>
      <c r="O8528" t="s">
        <v>71</v>
      </c>
      <c r="P8528" s="1">
        <v>45464</v>
      </c>
      <c r="Q8528" s="1">
        <v>45531</v>
      </c>
      <c r="R8528">
        <v>1630</v>
      </c>
      <c r="S8528" s="4">
        <v>8.3000000000000007</v>
      </c>
      <c r="T8528" t="s">
        <v>277</v>
      </c>
    </row>
    <row r="8529" spans="1:20" x14ac:dyDescent="0.35">
      <c r="A8529" t="s">
        <v>16708</v>
      </c>
      <c r="B8529" s="5" t="s">
        <v>179</v>
      </c>
      <c r="C8529" s="6">
        <v>61030</v>
      </c>
      <c r="D8529" t="s">
        <v>65</v>
      </c>
      <c r="E8529">
        <v>79339</v>
      </c>
      <c r="F8529" s="5" t="s">
        <v>58</v>
      </c>
      <c r="G8529" s="5" t="s">
        <v>59</v>
      </c>
      <c r="H8529" s="5" t="s">
        <v>67</v>
      </c>
      <c r="I8529" t="s">
        <v>26</v>
      </c>
      <c r="J8529" t="s">
        <v>67</v>
      </c>
      <c r="K8529">
        <v>50</v>
      </c>
      <c r="L8529" s="5" t="s">
        <v>16709</v>
      </c>
      <c r="M8529" s="5" t="s">
        <v>70</v>
      </c>
      <c r="N8529">
        <v>1</v>
      </c>
      <c r="O8529" t="s">
        <v>46</v>
      </c>
      <c r="P8529" s="1">
        <v>45353</v>
      </c>
      <c r="Q8529" s="1">
        <v>45398</v>
      </c>
      <c r="R8529">
        <v>2268</v>
      </c>
      <c r="S8529" s="4">
        <v>8.9</v>
      </c>
      <c r="T8529" t="s">
        <v>153</v>
      </c>
    </row>
    <row r="8530" spans="1:20" x14ac:dyDescent="0.35">
      <c r="A8530" t="s">
        <v>16710</v>
      </c>
      <c r="B8530" s="5" t="s">
        <v>49</v>
      </c>
      <c r="C8530" s="6">
        <v>30719</v>
      </c>
      <c r="D8530" t="s">
        <v>22</v>
      </c>
      <c r="E8530">
        <v>30719</v>
      </c>
      <c r="F8530" s="5" t="s">
        <v>50</v>
      </c>
      <c r="G8530" s="5" t="s">
        <v>59</v>
      </c>
      <c r="H8530" s="5" t="s">
        <v>116</v>
      </c>
      <c r="I8530" t="s">
        <v>44</v>
      </c>
      <c r="J8530" t="s">
        <v>121</v>
      </c>
      <c r="K8530">
        <v>0</v>
      </c>
      <c r="L8530" s="5" t="s">
        <v>16711</v>
      </c>
      <c r="M8530" s="5" t="s">
        <v>70</v>
      </c>
      <c r="N8530">
        <v>2</v>
      </c>
      <c r="O8530" t="s">
        <v>112</v>
      </c>
      <c r="P8530" s="1">
        <v>45451</v>
      </c>
      <c r="Q8530" s="1">
        <v>45465</v>
      </c>
      <c r="R8530">
        <v>1519</v>
      </c>
      <c r="S8530" s="4">
        <v>5.4</v>
      </c>
      <c r="T8530" t="s">
        <v>136</v>
      </c>
    </row>
    <row r="8531" spans="1:20" x14ac:dyDescent="0.35">
      <c r="A8531" t="s">
        <v>16712</v>
      </c>
      <c r="B8531" s="5" t="s">
        <v>57</v>
      </c>
      <c r="C8531" s="6">
        <v>322323</v>
      </c>
      <c r="D8531" t="s">
        <v>22</v>
      </c>
      <c r="E8531">
        <v>322323</v>
      </c>
      <c r="F8531" s="5" t="s">
        <v>23</v>
      </c>
      <c r="G8531" s="5" t="s">
        <v>51</v>
      </c>
      <c r="H8531" s="5" t="s">
        <v>97</v>
      </c>
      <c r="I8531" t="s">
        <v>26</v>
      </c>
      <c r="J8531" t="s">
        <v>97</v>
      </c>
      <c r="K8531">
        <v>100</v>
      </c>
      <c r="L8531" s="5" t="s">
        <v>16713</v>
      </c>
      <c r="M8531" s="5" t="s">
        <v>37</v>
      </c>
      <c r="N8531">
        <v>15</v>
      </c>
      <c r="O8531" t="s">
        <v>88</v>
      </c>
      <c r="P8531" s="1">
        <v>45758</v>
      </c>
      <c r="Q8531" s="1">
        <v>45818</v>
      </c>
      <c r="R8531">
        <v>1717</v>
      </c>
      <c r="S8531" s="4">
        <v>7.2</v>
      </c>
      <c r="T8531" t="s">
        <v>118</v>
      </c>
    </row>
    <row r="8532" spans="1:20" x14ac:dyDescent="0.35">
      <c r="A8532" t="s">
        <v>16714</v>
      </c>
      <c r="B8532" s="5" t="s">
        <v>40</v>
      </c>
      <c r="C8532" s="6">
        <v>239858</v>
      </c>
      <c r="D8532" t="s">
        <v>120</v>
      </c>
      <c r="E8532">
        <v>215872</v>
      </c>
      <c r="F8532" s="5" t="s">
        <v>66</v>
      </c>
      <c r="G8532" s="5" t="s">
        <v>51</v>
      </c>
      <c r="H8532" s="5" t="s">
        <v>121</v>
      </c>
      <c r="I8532" t="s">
        <v>35</v>
      </c>
      <c r="J8532" t="s">
        <v>121</v>
      </c>
      <c r="K8532">
        <v>0</v>
      </c>
      <c r="L8532" s="5" t="s">
        <v>16715</v>
      </c>
      <c r="M8532" s="5" t="s">
        <v>54</v>
      </c>
      <c r="N8532">
        <v>9</v>
      </c>
      <c r="O8532" t="s">
        <v>147</v>
      </c>
      <c r="P8532" s="1">
        <v>45307</v>
      </c>
      <c r="Q8532" s="1">
        <v>45334</v>
      </c>
      <c r="R8532">
        <v>850</v>
      </c>
      <c r="S8532" s="4">
        <v>6.6</v>
      </c>
      <c r="T8532" t="s">
        <v>210</v>
      </c>
    </row>
    <row r="8533" spans="1:20" x14ac:dyDescent="0.35">
      <c r="A8533" t="s">
        <v>16716</v>
      </c>
      <c r="B8533" s="5" t="s">
        <v>162</v>
      </c>
      <c r="C8533" s="6">
        <v>90256</v>
      </c>
      <c r="D8533" t="s">
        <v>22</v>
      </c>
      <c r="E8533">
        <v>90256</v>
      </c>
      <c r="F8533" s="5" t="s">
        <v>58</v>
      </c>
      <c r="G8533" s="5" t="s">
        <v>51</v>
      </c>
      <c r="H8533" s="5" t="s">
        <v>129</v>
      </c>
      <c r="I8533" t="s">
        <v>35</v>
      </c>
      <c r="J8533" t="s">
        <v>68</v>
      </c>
      <c r="K8533">
        <v>100</v>
      </c>
      <c r="L8533" s="5" t="s">
        <v>16717</v>
      </c>
      <c r="M8533" s="5" t="s">
        <v>54</v>
      </c>
      <c r="N8533">
        <v>1</v>
      </c>
      <c r="O8533" t="s">
        <v>172</v>
      </c>
      <c r="P8533" s="1">
        <v>45680</v>
      </c>
      <c r="Q8533" s="1">
        <v>45704</v>
      </c>
      <c r="R8533">
        <v>2232</v>
      </c>
      <c r="S8533" s="4">
        <v>6.8</v>
      </c>
      <c r="T8533" t="s">
        <v>47</v>
      </c>
    </row>
    <row r="8534" spans="1:20" x14ac:dyDescent="0.35">
      <c r="A8534" t="s">
        <v>16718</v>
      </c>
      <c r="B8534" s="5" t="s">
        <v>21</v>
      </c>
      <c r="C8534" s="6">
        <v>96346</v>
      </c>
      <c r="D8534" t="s">
        <v>92</v>
      </c>
      <c r="E8534">
        <v>72260</v>
      </c>
      <c r="F8534" s="5" t="s">
        <v>58</v>
      </c>
      <c r="G8534" s="5" t="s">
        <v>59</v>
      </c>
      <c r="H8534" s="5" t="s">
        <v>93</v>
      </c>
      <c r="I8534" t="s">
        <v>35</v>
      </c>
      <c r="J8534" t="s">
        <v>93</v>
      </c>
      <c r="K8534">
        <v>50</v>
      </c>
      <c r="L8534" s="5" t="s">
        <v>16719</v>
      </c>
      <c r="M8534" s="5" t="s">
        <v>54</v>
      </c>
      <c r="N8534">
        <v>1</v>
      </c>
      <c r="O8534" t="s">
        <v>29</v>
      </c>
      <c r="P8534" s="1">
        <v>45616</v>
      </c>
      <c r="Q8534" s="1">
        <v>45672</v>
      </c>
      <c r="R8534">
        <v>1593</v>
      </c>
      <c r="S8534" s="4">
        <v>6.8</v>
      </c>
      <c r="T8534" t="s">
        <v>153</v>
      </c>
    </row>
    <row r="8535" spans="1:20" x14ac:dyDescent="0.35">
      <c r="A8535" t="s">
        <v>16720</v>
      </c>
      <c r="B8535" s="5" t="s">
        <v>28802</v>
      </c>
      <c r="C8535" s="6">
        <v>227082</v>
      </c>
      <c r="D8535" t="s">
        <v>92</v>
      </c>
      <c r="E8535">
        <v>170312</v>
      </c>
      <c r="F8535" s="5" t="s">
        <v>23</v>
      </c>
      <c r="G8535" s="5" t="s">
        <v>59</v>
      </c>
      <c r="H8535" s="5" t="s">
        <v>93</v>
      </c>
      <c r="I8535" t="s">
        <v>44</v>
      </c>
      <c r="J8535" t="s">
        <v>93</v>
      </c>
      <c r="K8535">
        <v>0</v>
      </c>
      <c r="L8535" s="5" t="s">
        <v>16721</v>
      </c>
      <c r="M8535" s="5" t="s">
        <v>28</v>
      </c>
      <c r="N8535">
        <v>18</v>
      </c>
      <c r="O8535" t="s">
        <v>147</v>
      </c>
      <c r="P8535" s="1">
        <v>45369</v>
      </c>
      <c r="Q8535" s="1">
        <v>45420</v>
      </c>
      <c r="R8535">
        <v>1054</v>
      </c>
      <c r="S8535" s="4">
        <v>8.4</v>
      </c>
      <c r="T8535" t="s">
        <v>47</v>
      </c>
    </row>
    <row r="8536" spans="1:20" x14ac:dyDescent="0.35">
      <c r="A8536" t="s">
        <v>16722</v>
      </c>
      <c r="B8536" s="5" t="s">
        <v>73</v>
      </c>
      <c r="C8536" s="6">
        <v>174649</v>
      </c>
      <c r="D8536" t="s">
        <v>22</v>
      </c>
      <c r="E8536">
        <v>174649</v>
      </c>
      <c r="F8536" s="5" t="s">
        <v>23</v>
      </c>
      <c r="G8536" s="5" t="s">
        <v>51</v>
      </c>
      <c r="H8536" s="5" t="s">
        <v>25</v>
      </c>
      <c r="I8536" t="s">
        <v>44</v>
      </c>
      <c r="J8536" t="s">
        <v>25</v>
      </c>
      <c r="K8536">
        <v>100</v>
      </c>
      <c r="L8536" s="5" t="s">
        <v>16723</v>
      </c>
      <c r="M8536" s="5" t="s">
        <v>54</v>
      </c>
      <c r="N8536">
        <v>19</v>
      </c>
      <c r="O8536" t="s">
        <v>107</v>
      </c>
      <c r="P8536" s="1">
        <v>45664</v>
      </c>
      <c r="Q8536" s="1">
        <v>45689</v>
      </c>
      <c r="R8536">
        <v>2161</v>
      </c>
      <c r="S8536" s="4">
        <v>9.6</v>
      </c>
      <c r="T8536" t="s">
        <v>108</v>
      </c>
    </row>
    <row r="8537" spans="1:20" x14ac:dyDescent="0.35">
      <c r="A8537" t="s">
        <v>16724</v>
      </c>
      <c r="B8537" s="5" t="s">
        <v>105</v>
      </c>
      <c r="C8537" s="6">
        <v>244243</v>
      </c>
      <c r="D8537" t="s">
        <v>41</v>
      </c>
      <c r="E8537">
        <v>207607</v>
      </c>
      <c r="F8537" s="5" t="s">
        <v>23</v>
      </c>
      <c r="G8537" s="5" t="s">
        <v>24</v>
      </c>
      <c r="H8537" s="5" t="s">
        <v>151</v>
      </c>
      <c r="I8537" t="s">
        <v>35</v>
      </c>
      <c r="J8537" t="s">
        <v>151</v>
      </c>
      <c r="K8537">
        <v>50</v>
      </c>
      <c r="L8537" s="5" t="s">
        <v>16725</v>
      </c>
      <c r="M8537" s="5" t="s">
        <v>70</v>
      </c>
      <c r="N8537">
        <v>14</v>
      </c>
      <c r="O8537" t="s">
        <v>172</v>
      </c>
      <c r="P8537" s="1">
        <v>45764</v>
      </c>
      <c r="Q8537" s="1">
        <v>45806</v>
      </c>
      <c r="R8537">
        <v>881</v>
      </c>
      <c r="S8537" s="4">
        <v>5.9</v>
      </c>
      <c r="T8537" t="s">
        <v>89</v>
      </c>
    </row>
    <row r="8538" spans="1:20" x14ac:dyDescent="0.35">
      <c r="A8538" t="s">
        <v>16726</v>
      </c>
      <c r="B8538" s="5" t="s">
        <v>28801</v>
      </c>
      <c r="C8538" s="6">
        <v>140294</v>
      </c>
      <c r="D8538" t="s">
        <v>92</v>
      </c>
      <c r="E8538">
        <v>105221</v>
      </c>
      <c r="F8538" s="5" t="s">
        <v>66</v>
      </c>
      <c r="G8538" s="5" t="s">
        <v>24</v>
      </c>
      <c r="H8538" s="5" t="s">
        <v>93</v>
      </c>
      <c r="I8538" t="s">
        <v>26</v>
      </c>
      <c r="J8538" t="s">
        <v>93</v>
      </c>
      <c r="K8538">
        <v>0</v>
      </c>
      <c r="L8538" s="5" t="s">
        <v>16727</v>
      </c>
      <c r="M8538" s="5" t="s">
        <v>70</v>
      </c>
      <c r="N8538">
        <v>6</v>
      </c>
      <c r="O8538" t="s">
        <v>46</v>
      </c>
      <c r="P8538" s="1">
        <v>45680</v>
      </c>
      <c r="Q8538" s="1">
        <v>45746</v>
      </c>
      <c r="R8538">
        <v>2467</v>
      </c>
      <c r="S8538" s="4">
        <v>6.9</v>
      </c>
      <c r="T8538" t="s">
        <v>79</v>
      </c>
    </row>
    <row r="8539" spans="1:20" x14ac:dyDescent="0.35">
      <c r="A8539" t="s">
        <v>16728</v>
      </c>
      <c r="B8539" s="5" t="s">
        <v>73</v>
      </c>
      <c r="C8539" s="6">
        <v>125410</v>
      </c>
      <c r="D8539" t="s">
        <v>74</v>
      </c>
      <c r="E8539">
        <v>156763</v>
      </c>
      <c r="F8539" s="5" t="s">
        <v>66</v>
      </c>
      <c r="G8539" s="5" t="s">
        <v>42</v>
      </c>
      <c r="H8539" s="5" t="s">
        <v>75</v>
      </c>
      <c r="I8539" t="s">
        <v>35</v>
      </c>
      <c r="J8539" t="s">
        <v>247</v>
      </c>
      <c r="K8539">
        <v>100</v>
      </c>
      <c r="L8539" s="5" t="s">
        <v>2913</v>
      </c>
      <c r="M8539" s="5" t="s">
        <v>70</v>
      </c>
      <c r="N8539">
        <v>5</v>
      </c>
      <c r="O8539" t="s">
        <v>141</v>
      </c>
      <c r="P8539" s="1">
        <v>45619</v>
      </c>
      <c r="Q8539" s="1">
        <v>45661</v>
      </c>
      <c r="R8539">
        <v>2245</v>
      </c>
      <c r="S8539" s="4">
        <v>8.1</v>
      </c>
      <c r="T8539" t="s">
        <v>55</v>
      </c>
    </row>
    <row r="8540" spans="1:20" x14ac:dyDescent="0.35">
      <c r="A8540" t="s">
        <v>16729</v>
      </c>
      <c r="B8540" s="5" t="s">
        <v>162</v>
      </c>
      <c r="C8540" s="6">
        <v>102002</v>
      </c>
      <c r="D8540" t="s">
        <v>74</v>
      </c>
      <c r="E8540">
        <v>127503</v>
      </c>
      <c r="F8540" s="5" t="s">
        <v>50</v>
      </c>
      <c r="G8540" s="5" t="s">
        <v>42</v>
      </c>
      <c r="H8540" s="5" t="s">
        <v>75</v>
      </c>
      <c r="I8540" t="s">
        <v>26</v>
      </c>
      <c r="J8540" t="s">
        <v>126</v>
      </c>
      <c r="K8540">
        <v>0</v>
      </c>
      <c r="L8540" s="5" t="s">
        <v>8525</v>
      </c>
      <c r="M8540" s="5" t="s">
        <v>28</v>
      </c>
      <c r="N8540">
        <v>2</v>
      </c>
      <c r="O8540" t="s">
        <v>29</v>
      </c>
      <c r="P8540" s="1">
        <v>45344</v>
      </c>
      <c r="Q8540" s="1">
        <v>45386</v>
      </c>
      <c r="R8540">
        <v>1720</v>
      </c>
      <c r="S8540" s="4">
        <v>9.6999999999999993</v>
      </c>
      <c r="T8540" t="s">
        <v>108</v>
      </c>
    </row>
    <row r="8541" spans="1:20" x14ac:dyDescent="0.35">
      <c r="A8541" t="s">
        <v>16730</v>
      </c>
      <c r="B8541" s="5" t="s">
        <v>28800</v>
      </c>
      <c r="C8541" s="6">
        <v>70722</v>
      </c>
      <c r="D8541" t="s">
        <v>81</v>
      </c>
      <c r="E8541">
        <v>95475</v>
      </c>
      <c r="F8541" s="5" t="s">
        <v>58</v>
      </c>
      <c r="G8541" s="5" t="s">
        <v>42</v>
      </c>
      <c r="H8541" s="5" t="s">
        <v>82</v>
      </c>
      <c r="I8541" t="s">
        <v>26</v>
      </c>
      <c r="J8541" t="s">
        <v>110</v>
      </c>
      <c r="K8541">
        <v>100</v>
      </c>
      <c r="L8541" s="5" t="s">
        <v>16731</v>
      </c>
      <c r="M8541" s="5" t="s">
        <v>70</v>
      </c>
      <c r="N8541">
        <v>1</v>
      </c>
      <c r="O8541" t="s">
        <v>172</v>
      </c>
      <c r="P8541" s="1">
        <v>45772</v>
      </c>
      <c r="Q8541" s="1">
        <v>45794</v>
      </c>
      <c r="R8541">
        <v>1856</v>
      </c>
      <c r="S8541" s="4">
        <v>8.8000000000000007</v>
      </c>
      <c r="T8541" t="s">
        <v>103</v>
      </c>
    </row>
    <row r="8542" spans="1:20" x14ac:dyDescent="0.35">
      <c r="A8542" t="s">
        <v>16732</v>
      </c>
      <c r="B8542" s="5" t="s">
        <v>28799</v>
      </c>
      <c r="C8542" s="6">
        <v>92261</v>
      </c>
      <c r="D8542" t="s">
        <v>92</v>
      </c>
      <c r="E8542">
        <v>69196</v>
      </c>
      <c r="F8542" s="5" t="s">
        <v>50</v>
      </c>
      <c r="G8542" s="5" t="s">
        <v>51</v>
      </c>
      <c r="H8542" s="5" t="s">
        <v>93</v>
      </c>
      <c r="I8542" t="s">
        <v>44</v>
      </c>
      <c r="J8542" t="s">
        <v>93</v>
      </c>
      <c r="K8542">
        <v>50</v>
      </c>
      <c r="L8542" s="5" t="s">
        <v>16733</v>
      </c>
      <c r="M8542" s="5" t="s">
        <v>54</v>
      </c>
      <c r="N8542">
        <v>3</v>
      </c>
      <c r="O8542" t="s">
        <v>88</v>
      </c>
      <c r="P8542" s="1">
        <v>45301</v>
      </c>
      <c r="Q8542" s="1">
        <v>45320</v>
      </c>
      <c r="R8542">
        <v>2021</v>
      </c>
      <c r="S8542" s="4">
        <v>6.4</v>
      </c>
      <c r="T8542" t="s">
        <v>47</v>
      </c>
    </row>
    <row r="8543" spans="1:20" x14ac:dyDescent="0.35">
      <c r="A8543" t="s">
        <v>16734</v>
      </c>
      <c r="B8543" s="5" t="s">
        <v>28802</v>
      </c>
      <c r="C8543" s="6">
        <v>84465</v>
      </c>
      <c r="D8543" t="s">
        <v>120</v>
      </c>
      <c r="E8543">
        <v>76019</v>
      </c>
      <c r="F8543" s="5" t="s">
        <v>58</v>
      </c>
      <c r="G8543" s="5" t="s">
        <v>24</v>
      </c>
      <c r="H8543" s="5" t="s">
        <v>121</v>
      </c>
      <c r="I8543" t="s">
        <v>35</v>
      </c>
      <c r="J8543" t="s">
        <v>121</v>
      </c>
      <c r="K8543">
        <v>100</v>
      </c>
      <c r="L8543" s="5" t="s">
        <v>16735</v>
      </c>
      <c r="M8543" s="5" t="s">
        <v>28</v>
      </c>
      <c r="N8543">
        <v>0</v>
      </c>
      <c r="O8543" t="s">
        <v>85</v>
      </c>
      <c r="P8543" s="1">
        <v>45659</v>
      </c>
      <c r="Q8543" s="1">
        <v>45703</v>
      </c>
      <c r="R8543">
        <v>2374</v>
      </c>
      <c r="S8543" s="4">
        <v>5</v>
      </c>
      <c r="T8543" t="s">
        <v>153</v>
      </c>
    </row>
    <row r="8544" spans="1:20" x14ac:dyDescent="0.35">
      <c r="A8544" t="s">
        <v>16736</v>
      </c>
      <c r="B8544" s="5" t="s">
        <v>91</v>
      </c>
      <c r="C8544" s="6">
        <v>73370</v>
      </c>
      <c r="D8544" t="s">
        <v>41</v>
      </c>
      <c r="E8544">
        <v>62365</v>
      </c>
      <c r="F8544" s="5" t="s">
        <v>58</v>
      </c>
      <c r="G8544" s="5" t="s">
        <v>24</v>
      </c>
      <c r="H8544" s="5" t="s">
        <v>43</v>
      </c>
      <c r="I8544" t="s">
        <v>26</v>
      </c>
      <c r="J8544" t="s">
        <v>43</v>
      </c>
      <c r="K8544">
        <v>50</v>
      </c>
      <c r="L8544" s="5" t="s">
        <v>9172</v>
      </c>
      <c r="M8544" s="5" t="s">
        <v>54</v>
      </c>
      <c r="N8544">
        <v>0</v>
      </c>
      <c r="O8544" t="s">
        <v>71</v>
      </c>
      <c r="P8544" s="1">
        <v>45403</v>
      </c>
      <c r="Q8544" s="1">
        <v>45448</v>
      </c>
      <c r="R8544">
        <v>2319</v>
      </c>
      <c r="S8544" s="4">
        <v>6.5</v>
      </c>
      <c r="T8544" t="s">
        <v>243</v>
      </c>
    </row>
    <row r="8545" spans="1:20" x14ac:dyDescent="0.35">
      <c r="A8545" t="s">
        <v>16737</v>
      </c>
      <c r="B8545" s="5" t="s">
        <v>21</v>
      </c>
      <c r="C8545" s="6">
        <v>125995</v>
      </c>
      <c r="D8545" t="s">
        <v>41</v>
      </c>
      <c r="E8545">
        <v>107096</v>
      </c>
      <c r="F8545" s="5" t="s">
        <v>23</v>
      </c>
      <c r="G8545" s="5" t="s">
        <v>24</v>
      </c>
      <c r="H8545" s="5" t="s">
        <v>60</v>
      </c>
      <c r="I8545" t="s">
        <v>44</v>
      </c>
      <c r="J8545" t="s">
        <v>93</v>
      </c>
      <c r="K8545">
        <v>0</v>
      </c>
      <c r="L8545" s="5" t="s">
        <v>16738</v>
      </c>
      <c r="M8545" s="5" t="s">
        <v>54</v>
      </c>
      <c r="N8545">
        <v>12</v>
      </c>
      <c r="O8545" t="s">
        <v>29</v>
      </c>
      <c r="P8545" s="1">
        <v>45372</v>
      </c>
      <c r="Q8545" s="1">
        <v>45412</v>
      </c>
      <c r="R8545">
        <v>1217</v>
      </c>
      <c r="S8545" s="4">
        <v>9.4</v>
      </c>
      <c r="T8545" t="s">
        <v>89</v>
      </c>
    </row>
    <row r="8546" spans="1:20" x14ac:dyDescent="0.35">
      <c r="A8546" t="s">
        <v>16739</v>
      </c>
      <c r="B8546" s="5" t="s">
        <v>28800</v>
      </c>
      <c r="C8546" s="6">
        <v>109740</v>
      </c>
      <c r="D8546" t="s">
        <v>65</v>
      </c>
      <c r="E8546">
        <v>142662</v>
      </c>
      <c r="F8546" s="5" t="s">
        <v>50</v>
      </c>
      <c r="G8546" s="5" t="s">
        <v>42</v>
      </c>
      <c r="H8546" s="5" t="s">
        <v>67</v>
      </c>
      <c r="I8546" t="s">
        <v>35</v>
      </c>
      <c r="J8546" t="s">
        <v>67</v>
      </c>
      <c r="K8546">
        <v>100</v>
      </c>
      <c r="L8546" s="5" t="s">
        <v>16740</v>
      </c>
      <c r="M8546" s="5" t="s">
        <v>37</v>
      </c>
      <c r="N8546">
        <v>4</v>
      </c>
      <c r="O8546" t="s">
        <v>131</v>
      </c>
      <c r="P8546" s="1">
        <v>45347</v>
      </c>
      <c r="Q8546" s="1">
        <v>45365</v>
      </c>
      <c r="R8546">
        <v>1024</v>
      </c>
      <c r="S8546" s="4">
        <v>9.6999999999999993</v>
      </c>
      <c r="T8546" t="s">
        <v>118</v>
      </c>
    </row>
    <row r="8547" spans="1:20" x14ac:dyDescent="0.35">
      <c r="A8547" t="s">
        <v>16741</v>
      </c>
      <c r="B8547" s="5" t="s">
        <v>105</v>
      </c>
      <c r="C8547" s="6">
        <v>126186</v>
      </c>
      <c r="D8547" t="s">
        <v>22</v>
      </c>
      <c r="E8547">
        <v>126186</v>
      </c>
      <c r="F8547" s="5" t="s">
        <v>50</v>
      </c>
      <c r="G8547" s="5" t="s">
        <v>51</v>
      </c>
      <c r="H8547" s="5" t="s">
        <v>68</v>
      </c>
      <c r="I8547" t="s">
        <v>44</v>
      </c>
      <c r="J8547" t="s">
        <v>68</v>
      </c>
      <c r="K8547">
        <v>50</v>
      </c>
      <c r="L8547" s="5" t="s">
        <v>16742</v>
      </c>
      <c r="M8547" s="5" t="s">
        <v>54</v>
      </c>
      <c r="N8547">
        <v>3</v>
      </c>
      <c r="O8547" t="s">
        <v>135</v>
      </c>
      <c r="P8547" s="1">
        <v>45394</v>
      </c>
      <c r="Q8547" s="1">
        <v>45447</v>
      </c>
      <c r="R8547">
        <v>2446</v>
      </c>
      <c r="S8547" s="4">
        <v>7.8</v>
      </c>
      <c r="T8547" t="s">
        <v>95</v>
      </c>
    </row>
    <row r="8548" spans="1:20" x14ac:dyDescent="0.35">
      <c r="A8548" t="s">
        <v>16743</v>
      </c>
      <c r="B8548" s="5" t="s">
        <v>28799</v>
      </c>
      <c r="C8548" s="6">
        <v>114618</v>
      </c>
      <c r="D8548" t="s">
        <v>41</v>
      </c>
      <c r="E8548">
        <v>97425</v>
      </c>
      <c r="F8548" s="5" t="s">
        <v>66</v>
      </c>
      <c r="G8548" s="5" t="s">
        <v>51</v>
      </c>
      <c r="H8548" s="5" t="s">
        <v>151</v>
      </c>
      <c r="I8548" t="s">
        <v>44</v>
      </c>
      <c r="J8548" t="s">
        <v>151</v>
      </c>
      <c r="K8548">
        <v>50</v>
      </c>
      <c r="L8548" s="5" t="s">
        <v>16744</v>
      </c>
      <c r="M8548" s="5" t="s">
        <v>70</v>
      </c>
      <c r="N8548">
        <v>8</v>
      </c>
      <c r="O8548" t="s">
        <v>172</v>
      </c>
      <c r="P8548" s="1">
        <v>45597</v>
      </c>
      <c r="Q8548" s="1">
        <v>45666</v>
      </c>
      <c r="R8548">
        <v>543</v>
      </c>
      <c r="S8548" s="4">
        <v>9.3000000000000007</v>
      </c>
      <c r="T8548" t="s">
        <v>63</v>
      </c>
    </row>
    <row r="8549" spans="1:20" x14ac:dyDescent="0.35">
      <c r="A8549" t="s">
        <v>16745</v>
      </c>
      <c r="B8549" s="5" t="s">
        <v>73</v>
      </c>
      <c r="C8549" s="6">
        <v>194158</v>
      </c>
      <c r="D8549" t="s">
        <v>41</v>
      </c>
      <c r="E8549">
        <v>165034</v>
      </c>
      <c r="F8549" s="5" t="s">
        <v>23</v>
      </c>
      <c r="G8549" s="5" t="s">
        <v>24</v>
      </c>
      <c r="H8549" s="5" t="s">
        <v>60</v>
      </c>
      <c r="I8549" t="s">
        <v>35</v>
      </c>
      <c r="J8549" t="s">
        <v>60</v>
      </c>
      <c r="K8549">
        <v>100</v>
      </c>
      <c r="L8549" s="5" t="s">
        <v>16746</v>
      </c>
      <c r="M8549" s="5" t="s">
        <v>54</v>
      </c>
      <c r="N8549">
        <v>15</v>
      </c>
      <c r="O8549" t="s">
        <v>147</v>
      </c>
      <c r="P8549" s="1">
        <v>45549</v>
      </c>
      <c r="Q8549" s="1">
        <v>45583</v>
      </c>
      <c r="R8549">
        <v>971</v>
      </c>
      <c r="S8549" s="4">
        <v>9.5</v>
      </c>
      <c r="T8549" t="s">
        <v>153</v>
      </c>
    </row>
    <row r="8550" spans="1:20" x14ac:dyDescent="0.35">
      <c r="A8550" t="s">
        <v>16747</v>
      </c>
      <c r="B8550" s="5" t="s">
        <v>91</v>
      </c>
      <c r="C8550" s="6">
        <v>68896</v>
      </c>
      <c r="D8550" t="s">
        <v>22</v>
      </c>
      <c r="E8550">
        <v>68896</v>
      </c>
      <c r="F8550" s="5" t="s">
        <v>58</v>
      </c>
      <c r="G8550" s="5" t="s">
        <v>42</v>
      </c>
      <c r="H8550" s="5" t="s">
        <v>129</v>
      </c>
      <c r="I8550" t="s">
        <v>35</v>
      </c>
      <c r="J8550" t="s">
        <v>129</v>
      </c>
      <c r="K8550">
        <v>0</v>
      </c>
      <c r="L8550" s="5" t="s">
        <v>16748</v>
      </c>
      <c r="M8550" s="5" t="s">
        <v>28</v>
      </c>
      <c r="N8550">
        <v>1</v>
      </c>
      <c r="O8550" t="s">
        <v>135</v>
      </c>
      <c r="P8550" s="1">
        <v>45654</v>
      </c>
      <c r="Q8550" s="1">
        <v>45676</v>
      </c>
      <c r="R8550">
        <v>903</v>
      </c>
      <c r="S8550" s="4">
        <v>6.7</v>
      </c>
      <c r="T8550" t="s">
        <v>30</v>
      </c>
    </row>
    <row r="8551" spans="1:20" x14ac:dyDescent="0.35">
      <c r="A8551" t="s">
        <v>16749</v>
      </c>
      <c r="B8551" s="5" t="s">
        <v>28799</v>
      </c>
      <c r="C8551" s="6">
        <v>179602</v>
      </c>
      <c r="D8551" t="s">
        <v>33</v>
      </c>
      <c r="E8551">
        <v>19756220</v>
      </c>
      <c r="F8551" s="5" t="s">
        <v>66</v>
      </c>
      <c r="G8551" s="5" t="s">
        <v>24</v>
      </c>
      <c r="H8551" s="5" t="s">
        <v>34</v>
      </c>
      <c r="I8551" t="s">
        <v>35</v>
      </c>
      <c r="J8551" t="s">
        <v>34</v>
      </c>
      <c r="K8551">
        <v>50</v>
      </c>
      <c r="L8551" s="5" t="s">
        <v>16750</v>
      </c>
      <c r="M8551" s="5" t="s">
        <v>37</v>
      </c>
      <c r="N8551">
        <v>8</v>
      </c>
      <c r="O8551" t="s">
        <v>78</v>
      </c>
      <c r="P8551" s="1">
        <v>45587</v>
      </c>
      <c r="Q8551" s="1">
        <v>45620</v>
      </c>
      <c r="R8551">
        <v>2386</v>
      </c>
      <c r="S8551" s="4">
        <v>7.6</v>
      </c>
      <c r="T8551" t="s">
        <v>118</v>
      </c>
    </row>
    <row r="8552" spans="1:20" x14ac:dyDescent="0.35">
      <c r="A8552" t="s">
        <v>16751</v>
      </c>
      <c r="B8552" s="5" t="s">
        <v>91</v>
      </c>
      <c r="C8552" s="6">
        <v>197099</v>
      </c>
      <c r="D8552" t="s">
        <v>41</v>
      </c>
      <c r="E8552">
        <v>167534</v>
      </c>
      <c r="F8552" s="5" t="s">
        <v>23</v>
      </c>
      <c r="G8552" s="5" t="s">
        <v>42</v>
      </c>
      <c r="H8552" s="5" t="s">
        <v>126</v>
      </c>
      <c r="I8552" t="s">
        <v>44</v>
      </c>
      <c r="J8552" t="s">
        <v>126</v>
      </c>
      <c r="K8552">
        <v>0</v>
      </c>
      <c r="L8552" s="5" t="s">
        <v>16752</v>
      </c>
      <c r="M8552" s="5" t="s">
        <v>54</v>
      </c>
      <c r="N8552">
        <v>17</v>
      </c>
      <c r="O8552" t="s">
        <v>62</v>
      </c>
      <c r="P8552" s="1">
        <v>45566</v>
      </c>
      <c r="Q8552" s="1">
        <v>45635</v>
      </c>
      <c r="R8552">
        <v>874</v>
      </c>
      <c r="S8552" s="4">
        <v>6.6</v>
      </c>
      <c r="T8552" t="s">
        <v>108</v>
      </c>
    </row>
    <row r="8553" spans="1:20" x14ac:dyDescent="0.35">
      <c r="A8553" t="s">
        <v>16753</v>
      </c>
      <c r="B8553" s="5" t="s">
        <v>28802</v>
      </c>
      <c r="C8553" s="6">
        <v>63579</v>
      </c>
      <c r="D8553" t="s">
        <v>22</v>
      </c>
      <c r="E8553">
        <v>63579</v>
      </c>
      <c r="F8553" s="5" t="s">
        <v>50</v>
      </c>
      <c r="G8553" s="5" t="s">
        <v>59</v>
      </c>
      <c r="H8553" s="5" t="s">
        <v>191</v>
      </c>
      <c r="I8553" t="s">
        <v>44</v>
      </c>
      <c r="J8553" t="s">
        <v>191</v>
      </c>
      <c r="K8553">
        <v>50</v>
      </c>
      <c r="L8553" s="5" t="s">
        <v>16754</v>
      </c>
      <c r="M8553" s="5" t="s">
        <v>70</v>
      </c>
      <c r="N8553">
        <v>3</v>
      </c>
      <c r="O8553" t="s">
        <v>78</v>
      </c>
      <c r="P8553" s="1">
        <v>45367</v>
      </c>
      <c r="Q8553" s="1">
        <v>45419</v>
      </c>
      <c r="R8553">
        <v>2455</v>
      </c>
      <c r="S8553" s="4">
        <v>7.2</v>
      </c>
      <c r="T8553" t="s">
        <v>243</v>
      </c>
    </row>
    <row r="8554" spans="1:20" x14ac:dyDescent="0.35">
      <c r="A8554" t="s">
        <v>16755</v>
      </c>
      <c r="B8554" s="5" t="s">
        <v>28800</v>
      </c>
      <c r="C8554" s="6">
        <v>141152</v>
      </c>
      <c r="D8554" t="s">
        <v>22</v>
      </c>
      <c r="E8554">
        <v>141152</v>
      </c>
      <c r="F8554" s="5" t="s">
        <v>23</v>
      </c>
      <c r="G8554" s="5" t="s">
        <v>42</v>
      </c>
      <c r="H8554" s="5" t="s">
        <v>165</v>
      </c>
      <c r="I8554" t="s">
        <v>44</v>
      </c>
      <c r="J8554" t="s">
        <v>165</v>
      </c>
      <c r="K8554">
        <v>0</v>
      </c>
      <c r="L8554" s="5" t="s">
        <v>16756</v>
      </c>
      <c r="M8554" s="5" t="s">
        <v>70</v>
      </c>
      <c r="N8554">
        <v>16</v>
      </c>
      <c r="O8554" t="s">
        <v>88</v>
      </c>
      <c r="P8554" s="1">
        <v>45566</v>
      </c>
      <c r="Q8554" s="1">
        <v>45638</v>
      </c>
      <c r="R8554">
        <v>1492</v>
      </c>
      <c r="S8554" s="4">
        <v>5.0999999999999996</v>
      </c>
      <c r="T8554" t="s">
        <v>103</v>
      </c>
    </row>
    <row r="8555" spans="1:20" x14ac:dyDescent="0.35">
      <c r="A8555" t="s">
        <v>16757</v>
      </c>
      <c r="B8555" s="5" t="s">
        <v>217</v>
      </c>
      <c r="C8555" s="6">
        <v>96134</v>
      </c>
      <c r="D8555" t="s">
        <v>65</v>
      </c>
      <c r="E8555">
        <v>124974</v>
      </c>
      <c r="F8555" s="5" t="s">
        <v>50</v>
      </c>
      <c r="G8555" s="5" t="s">
        <v>24</v>
      </c>
      <c r="H8555" s="5" t="s">
        <v>67</v>
      </c>
      <c r="I8555" t="s">
        <v>26</v>
      </c>
      <c r="J8555" t="s">
        <v>67</v>
      </c>
      <c r="K8555">
        <v>0</v>
      </c>
      <c r="L8555" s="5" t="s">
        <v>16758</v>
      </c>
      <c r="M8555" s="5" t="s">
        <v>28</v>
      </c>
      <c r="N8555">
        <v>4</v>
      </c>
      <c r="O8555" t="s">
        <v>29</v>
      </c>
      <c r="P8555" s="1">
        <v>45558</v>
      </c>
      <c r="Q8555" s="1">
        <v>45613</v>
      </c>
      <c r="R8555">
        <v>1025</v>
      </c>
      <c r="S8555" s="4">
        <v>9.4</v>
      </c>
      <c r="T8555" t="s">
        <v>79</v>
      </c>
    </row>
    <row r="8556" spans="1:20" x14ac:dyDescent="0.35">
      <c r="A8556" t="s">
        <v>16759</v>
      </c>
      <c r="B8556" s="5" t="s">
        <v>28802</v>
      </c>
      <c r="C8556" s="6">
        <v>127024</v>
      </c>
      <c r="D8556" t="s">
        <v>92</v>
      </c>
      <c r="E8556">
        <v>95268</v>
      </c>
      <c r="F8556" s="5" t="s">
        <v>66</v>
      </c>
      <c r="G8556" s="5" t="s">
        <v>59</v>
      </c>
      <c r="H8556" s="5" t="s">
        <v>93</v>
      </c>
      <c r="I8556" t="s">
        <v>35</v>
      </c>
      <c r="J8556" t="s">
        <v>93</v>
      </c>
      <c r="K8556">
        <v>100</v>
      </c>
      <c r="L8556" s="5" t="s">
        <v>16760</v>
      </c>
      <c r="M8556" s="5" t="s">
        <v>70</v>
      </c>
      <c r="N8556">
        <v>9</v>
      </c>
      <c r="O8556" t="s">
        <v>135</v>
      </c>
      <c r="P8556" s="1">
        <v>45426</v>
      </c>
      <c r="Q8556" s="1">
        <v>45473</v>
      </c>
      <c r="R8556">
        <v>1870</v>
      </c>
      <c r="S8556" s="4">
        <v>6.8</v>
      </c>
      <c r="T8556" t="s">
        <v>55</v>
      </c>
    </row>
    <row r="8557" spans="1:20" x14ac:dyDescent="0.35">
      <c r="A8557" t="s">
        <v>16761</v>
      </c>
      <c r="B8557" s="5" t="s">
        <v>28800</v>
      </c>
      <c r="C8557" s="6">
        <v>145838</v>
      </c>
      <c r="D8557" t="s">
        <v>22</v>
      </c>
      <c r="E8557">
        <v>145838</v>
      </c>
      <c r="F8557" s="5" t="s">
        <v>66</v>
      </c>
      <c r="G8557" s="5" t="s">
        <v>51</v>
      </c>
      <c r="H8557" s="5" t="s">
        <v>97</v>
      </c>
      <c r="I8557" t="s">
        <v>26</v>
      </c>
      <c r="J8557" t="s">
        <v>97</v>
      </c>
      <c r="K8557">
        <v>50</v>
      </c>
      <c r="L8557" s="5" t="s">
        <v>16762</v>
      </c>
      <c r="M8557" s="5" t="s">
        <v>28</v>
      </c>
      <c r="N8557">
        <v>7</v>
      </c>
      <c r="O8557" t="s">
        <v>85</v>
      </c>
      <c r="P8557" s="1">
        <v>45348</v>
      </c>
      <c r="Q8557" s="1">
        <v>45380</v>
      </c>
      <c r="R8557">
        <v>1533</v>
      </c>
      <c r="S8557" s="4">
        <v>5.2</v>
      </c>
      <c r="T8557" t="s">
        <v>89</v>
      </c>
    </row>
    <row r="8558" spans="1:20" x14ac:dyDescent="0.35">
      <c r="A8558" t="s">
        <v>16763</v>
      </c>
      <c r="B8558" s="5" t="s">
        <v>57</v>
      </c>
      <c r="C8558" s="6">
        <v>130985</v>
      </c>
      <c r="D8558" t="s">
        <v>41</v>
      </c>
      <c r="E8558">
        <v>111337</v>
      </c>
      <c r="F8558" s="5" t="s">
        <v>66</v>
      </c>
      <c r="G8558" s="5" t="s">
        <v>51</v>
      </c>
      <c r="H8558" s="5" t="s">
        <v>43</v>
      </c>
      <c r="I8558" t="s">
        <v>26</v>
      </c>
      <c r="J8558" t="s">
        <v>43</v>
      </c>
      <c r="K8558">
        <v>50</v>
      </c>
      <c r="L8558" s="5" t="s">
        <v>16764</v>
      </c>
      <c r="M8558" s="5" t="s">
        <v>70</v>
      </c>
      <c r="N8558">
        <v>5</v>
      </c>
      <c r="O8558" t="s">
        <v>107</v>
      </c>
      <c r="P8558" s="1">
        <v>45655</v>
      </c>
      <c r="Q8558" s="1">
        <v>45693</v>
      </c>
      <c r="R8558">
        <v>2324</v>
      </c>
      <c r="S8558" s="4">
        <v>6.5</v>
      </c>
      <c r="T8558" t="s">
        <v>38</v>
      </c>
    </row>
    <row r="8559" spans="1:20" x14ac:dyDescent="0.35">
      <c r="A8559" t="s">
        <v>16765</v>
      </c>
      <c r="B8559" s="5" t="s">
        <v>57</v>
      </c>
      <c r="C8559" s="6">
        <v>154058</v>
      </c>
      <c r="D8559" t="s">
        <v>41</v>
      </c>
      <c r="E8559">
        <v>130949</v>
      </c>
      <c r="F8559" s="5" t="s">
        <v>66</v>
      </c>
      <c r="G8559" s="5" t="s">
        <v>24</v>
      </c>
      <c r="H8559" s="5" t="s">
        <v>60</v>
      </c>
      <c r="I8559" t="s">
        <v>35</v>
      </c>
      <c r="J8559" t="s">
        <v>60</v>
      </c>
      <c r="K8559">
        <v>0</v>
      </c>
      <c r="L8559" s="5" t="s">
        <v>4206</v>
      </c>
      <c r="M8559" s="5" t="s">
        <v>54</v>
      </c>
      <c r="N8559">
        <v>5</v>
      </c>
      <c r="O8559" t="s">
        <v>62</v>
      </c>
      <c r="P8559" s="1">
        <v>45330</v>
      </c>
      <c r="Q8559" s="1">
        <v>45370</v>
      </c>
      <c r="R8559">
        <v>2052</v>
      </c>
      <c r="S8559" s="4">
        <v>5.5</v>
      </c>
      <c r="T8559" t="s">
        <v>210</v>
      </c>
    </row>
    <row r="8560" spans="1:20" x14ac:dyDescent="0.35">
      <c r="A8560" t="s">
        <v>16766</v>
      </c>
      <c r="B8560" s="5" t="s">
        <v>28800</v>
      </c>
      <c r="C8560" s="6">
        <v>97591</v>
      </c>
      <c r="D8560" t="s">
        <v>22</v>
      </c>
      <c r="E8560">
        <v>97591</v>
      </c>
      <c r="F8560" s="5" t="s">
        <v>50</v>
      </c>
      <c r="G8560" s="5" t="s">
        <v>24</v>
      </c>
      <c r="H8560" s="5" t="s">
        <v>68</v>
      </c>
      <c r="I8560" t="s">
        <v>44</v>
      </c>
      <c r="J8560" t="s">
        <v>467</v>
      </c>
      <c r="K8560">
        <v>0</v>
      </c>
      <c r="L8560" s="5" t="s">
        <v>16767</v>
      </c>
      <c r="M8560" s="5" t="s">
        <v>70</v>
      </c>
      <c r="N8560">
        <v>2</v>
      </c>
      <c r="O8560" t="s">
        <v>88</v>
      </c>
      <c r="P8560" s="1">
        <v>45714</v>
      </c>
      <c r="Q8560" s="1">
        <v>45771</v>
      </c>
      <c r="R8560">
        <v>1877</v>
      </c>
      <c r="S8560" s="4">
        <v>6.9</v>
      </c>
      <c r="T8560" t="s">
        <v>79</v>
      </c>
    </row>
    <row r="8561" spans="1:20" x14ac:dyDescent="0.35">
      <c r="A8561" t="s">
        <v>16768</v>
      </c>
      <c r="B8561" s="5" t="s">
        <v>91</v>
      </c>
      <c r="C8561" s="6">
        <v>271305</v>
      </c>
      <c r="D8561" t="s">
        <v>65</v>
      </c>
      <c r="E8561">
        <v>352697</v>
      </c>
      <c r="F8561" s="5" t="s">
        <v>23</v>
      </c>
      <c r="G8561" s="5" t="s">
        <v>51</v>
      </c>
      <c r="H8561" s="5" t="s">
        <v>67</v>
      </c>
      <c r="I8561" t="s">
        <v>35</v>
      </c>
      <c r="J8561" t="s">
        <v>1211</v>
      </c>
      <c r="K8561">
        <v>100</v>
      </c>
      <c r="L8561" s="5" t="s">
        <v>16769</v>
      </c>
      <c r="M8561" s="5" t="s">
        <v>28</v>
      </c>
      <c r="N8561">
        <v>19</v>
      </c>
      <c r="O8561" t="s">
        <v>29</v>
      </c>
      <c r="P8561" s="1">
        <v>45569</v>
      </c>
      <c r="Q8561" s="1">
        <v>45587</v>
      </c>
      <c r="R8561">
        <v>638</v>
      </c>
      <c r="S8561" s="4">
        <v>9.3000000000000007</v>
      </c>
      <c r="T8561" t="s">
        <v>243</v>
      </c>
    </row>
    <row r="8562" spans="1:20" x14ac:dyDescent="0.35">
      <c r="A8562" t="s">
        <v>16770</v>
      </c>
      <c r="B8562" s="5" t="s">
        <v>145</v>
      </c>
      <c r="C8562" s="6">
        <v>98409</v>
      </c>
      <c r="D8562" t="s">
        <v>41</v>
      </c>
      <c r="E8562">
        <v>83648</v>
      </c>
      <c r="F8562" s="5" t="s">
        <v>50</v>
      </c>
      <c r="G8562" s="5" t="s">
        <v>42</v>
      </c>
      <c r="H8562" s="5" t="s">
        <v>126</v>
      </c>
      <c r="I8562" t="s">
        <v>35</v>
      </c>
      <c r="J8562" t="s">
        <v>126</v>
      </c>
      <c r="K8562">
        <v>100</v>
      </c>
      <c r="L8562" s="5" t="s">
        <v>16771</v>
      </c>
      <c r="M8562" s="5" t="s">
        <v>54</v>
      </c>
      <c r="N8562">
        <v>3</v>
      </c>
      <c r="O8562" t="s">
        <v>85</v>
      </c>
      <c r="P8562" s="1">
        <v>45296</v>
      </c>
      <c r="Q8562" s="1">
        <v>45336</v>
      </c>
      <c r="R8562">
        <v>1500</v>
      </c>
      <c r="S8562" s="4">
        <v>7.7</v>
      </c>
      <c r="T8562" t="s">
        <v>103</v>
      </c>
    </row>
    <row r="8563" spans="1:20" x14ac:dyDescent="0.35">
      <c r="A8563" t="s">
        <v>16772</v>
      </c>
      <c r="B8563" s="5" t="s">
        <v>28802</v>
      </c>
      <c r="C8563" s="6">
        <v>148798</v>
      </c>
      <c r="D8563" t="s">
        <v>33</v>
      </c>
      <c r="E8563">
        <v>16367780</v>
      </c>
      <c r="F8563" s="5" t="s">
        <v>66</v>
      </c>
      <c r="G8563" s="5" t="s">
        <v>42</v>
      </c>
      <c r="H8563" s="5" t="s">
        <v>34</v>
      </c>
      <c r="I8563" t="s">
        <v>35</v>
      </c>
      <c r="J8563" t="s">
        <v>34</v>
      </c>
      <c r="K8563">
        <v>100</v>
      </c>
      <c r="L8563" s="5" t="s">
        <v>16773</v>
      </c>
      <c r="M8563" s="5" t="s">
        <v>28</v>
      </c>
      <c r="N8563">
        <v>6</v>
      </c>
      <c r="O8563" t="s">
        <v>88</v>
      </c>
      <c r="P8563" s="1">
        <v>45617</v>
      </c>
      <c r="Q8563" s="1">
        <v>45657</v>
      </c>
      <c r="R8563">
        <v>747</v>
      </c>
      <c r="S8563" s="4">
        <v>8.3000000000000007</v>
      </c>
      <c r="T8563" t="s">
        <v>55</v>
      </c>
    </row>
    <row r="8564" spans="1:20" x14ac:dyDescent="0.35">
      <c r="A8564" t="s">
        <v>16774</v>
      </c>
      <c r="B8564" s="5" t="s">
        <v>28799</v>
      </c>
      <c r="C8564" s="6">
        <v>279602</v>
      </c>
      <c r="D8564" t="s">
        <v>92</v>
      </c>
      <c r="E8564">
        <v>209702</v>
      </c>
      <c r="F8564" s="5" t="s">
        <v>23</v>
      </c>
      <c r="G8564" s="5" t="s">
        <v>51</v>
      </c>
      <c r="H8564" s="5" t="s">
        <v>93</v>
      </c>
      <c r="I8564" t="s">
        <v>35</v>
      </c>
      <c r="J8564" t="s">
        <v>93</v>
      </c>
      <c r="K8564">
        <v>0</v>
      </c>
      <c r="L8564" s="5" t="s">
        <v>16775</v>
      </c>
      <c r="M8564" s="5" t="s">
        <v>28</v>
      </c>
      <c r="N8564">
        <v>16</v>
      </c>
      <c r="O8564" t="s">
        <v>131</v>
      </c>
      <c r="P8564" s="1">
        <v>45680</v>
      </c>
      <c r="Q8564" s="1">
        <v>45706</v>
      </c>
      <c r="R8564">
        <v>1232</v>
      </c>
      <c r="S8564" s="4">
        <v>7.6</v>
      </c>
      <c r="T8564" t="s">
        <v>79</v>
      </c>
    </row>
    <row r="8565" spans="1:20" x14ac:dyDescent="0.35">
      <c r="A8565" t="s">
        <v>16776</v>
      </c>
      <c r="B8565" s="5" t="s">
        <v>217</v>
      </c>
      <c r="C8565" s="6">
        <v>95686</v>
      </c>
      <c r="D8565" t="s">
        <v>65</v>
      </c>
      <c r="E8565">
        <v>124392</v>
      </c>
      <c r="F8565" s="5" t="s">
        <v>50</v>
      </c>
      <c r="G8565" s="5" t="s">
        <v>42</v>
      </c>
      <c r="H8565" s="5" t="s">
        <v>67</v>
      </c>
      <c r="I8565" t="s">
        <v>44</v>
      </c>
      <c r="J8565" t="s">
        <v>192</v>
      </c>
      <c r="K8565">
        <v>50</v>
      </c>
      <c r="L8565" s="5" t="s">
        <v>16777</v>
      </c>
      <c r="M8565" s="5" t="s">
        <v>37</v>
      </c>
      <c r="N8565">
        <v>3</v>
      </c>
      <c r="O8565" t="s">
        <v>112</v>
      </c>
      <c r="P8565" s="1">
        <v>45614</v>
      </c>
      <c r="Q8565" s="1">
        <v>45636</v>
      </c>
      <c r="R8565">
        <v>582</v>
      </c>
      <c r="S8565" s="4">
        <v>9.9</v>
      </c>
      <c r="T8565" t="s">
        <v>153</v>
      </c>
    </row>
    <row r="8566" spans="1:20" x14ac:dyDescent="0.35">
      <c r="A8566" t="s">
        <v>16778</v>
      </c>
      <c r="B8566" s="5" t="s">
        <v>73</v>
      </c>
      <c r="C8566" s="6">
        <v>64322</v>
      </c>
      <c r="D8566" t="s">
        <v>22</v>
      </c>
      <c r="E8566">
        <v>64322</v>
      </c>
      <c r="F8566" s="5" t="s">
        <v>58</v>
      </c>
      <c r="G8566" s="5" t="s">
        <v>59</v>
      </c>
      <c r="H8566" s="5" t="s">
        <v>191</v>
      </c>
      <c r="I8566" t="s">
        <v>26</v>
      </c>
      <c r="J8566" t="s">
        <v>191</v>
      </c>
      <c r="K8566">
        <v>0</v>
      </c>
      <c r="L8566" s="5" t="s">
        <v>16779</v>
      </c>
      <c r="M8566" s="5" t="s">
        <v>54</v>
      </c>
      <c r="N8566">
        <v>1</v>
      </c>
      <c r="O8566" t="s">
        <v>107</v>
      </c>
      <c r="P8566" s="1">
        <v>45704</v>
      </c>
      <c r="Q8566" s="1">
        <v>45769</v>
      </c>
      <c r="R8566">
        <v>2144</v>
      </c>
      <c r="S8566" s="4">
        <v>5.5</v>
      </c>
      <c r="T8566" t="s">
        <v>210</v>
      </c>
    </row>
    <row r="8567" spans="1:20" x14ac:dyDescent="0.35">
      <c r="A8567" t="s">
        <v>16780</v>
      </c>
      <c r="B8567" s="5" t="s">
        <v>217</v>
      </c>
      <c r="C8567" s="6">
        <v>136594</v>
      </c>
      <c r="D8567" t="s">
        <v>22</v>
      </c>
      <c r="E8567">
        <v>136594</v>
      </c>
      <c r="F8567" s="5" t="s">
        <v>50</v>
      </c>
      <c r="G8567" s="5" t="s">
        <v>24</v>
      </c>
      <c r="H8567" s="5" t="s">
        <v>97</v>
      </c>
      <c r="I8567" t="s">
        <v>26</v>
      </c>
      <c r="J8567" t="s">
        <v>1192</v>
      </c>
      <c r="K8567">
        <v>0</v>
      </c>
      <c r="L8567" s="5" t="s">
        <v>16781</v>
      </c>
      <c r="M8567" s="5" t="s">
        <v>54</v>
      </c>
      <c r="N8567">
        <v>2</v>
      </c>
      <c r="O8567" t="s">
        <v>135</v>
      </c>
      <c r="P8567" s="1">
        <v>45415</v>
      </c>
      <c r="Q8567" s="1">
        <v>45441</v>
      </c>
      <c r="R8567">
        <v>1479</v>
      </c>
      <c r="S8567" s="4">
        <v>6.7</v>
      </c>
      <c r="T8567" t="s">
        <v>79</v>
      </c>
    </row>
    <row r="8568" spans="1:20" x14ac:dyDescent="0.35">
      <c r="A8568" t="s">
        <v>16782</v>
      </c>
      <c r="B8568" s="5" t="s">
        <v>57</v>
      </c>
      <c r="C8568" s="6">
        <v>82693</v>
      </c>
      <c r="D8568" t="s">
        <v>41</v>
      </c>
      <c r="E8568">
        <v>70289</v>
      </c>
      <c r="F8568" s="5" t="s">
        <v>58</v>
      </c>
      <c r="G8568" s="5" t="s">
        <v>51</v>
      </c>
      <c r="H8568" s="5" t="s">
        <v>126</v>
      </c>
      <c r="I8568" t="s">
        <v>35</v>
      </c>
      <c r="J8568" t="s">
        <v>126</v>
      </c>
      <c r="K8568">
        <v>0</v>
      </c>
      <c r="L8568" s="5" t="s">
        <v>8778</v>
      </c>
      <c r="M8568" s="5" t="s">
        <v>54</v>
      </c>
      <c r="N8568">
        <v>0</v>
      </c>
      <c r="O8568" t="s">
        <v>135</v>
      </c>
      <c r="P8568" s="1">
        <v>45760</v>
      </c>
      <c r="Q8568" s="1">
        <v>45791</v>
      </c>
      <c r="R8568">
        <v>1302</v>
      </c>
      <c r="S8568" s="4">
        <v>8.8000000000000007</v>
      </c>
      <c r="T8568" t="s">
        <v>89</v>
      </c>
    </row>
    <row r="8569" spans="1:20" x14ac:dyDescent="0.35">
      <c r="A8569" t="s">
        <v>16783</v>
      </c>
      <c r="B8569" s="5" t="s">
        <v>162</v>
      </c>
      <c r="C8569" s="6">
        <v>153976</v>
      </c>
      <c r="D8569" t="s">
        <v>22</v>
      </c>
      <c r="E8569">
        <v>153976</v>
      </c>
      <c r="F8569" s="5" t="s">
        <v>23</v>
      </c>
      <c r="G8569" s="5" t="s">
        <v>42</v>
      </c>
      <c r="H8569" s="5" t="s">
        <v>101</v>
      </c>
      <c r="I8569" t="s">
        <v>44</v>
      </c>
      <c r="J8569" t="s">
        <v>133</v>
      </c>
      <c r="K8569">
        <v>50</v>
      </c>
      <c r="L8569" s="5" t="s">
        <v>16784</v>
      </c>
      <c r="M8569" s="5" t="s">
        <v>54</v>
      </c>
      <c r="N8569">
        <v>19</v>
      </c>
      <c r="O8569" t="s">
        <v>167</v>
      </c>
      <c r="P8569" s="1">
        <v>45553</v>
      </c>
      <c r="Q8569" s="1">
        <v>45584</v>
      </c>
      <c r="R8569">
        <v>591</v>
      </c>
      <c r="S8569" s="4">
        <v>6.5</v>
      </c>
      <c r="T8569" t="s">
        <v>108</v>
      </c>
    </row>
    <row r="8570" spans="1:20" x14ac:dyDescent="0.35">
      <c r="A8570" t="s">
        <v>16785</v>
      </c>
      <c r="B8570" s="5" t="s">
        <v>21</v>
      </c>
      <c r="C8570" s="6">
        <v>139600</v>
      </c>
      <c r="D8570" t="s">
        <v>22</v>
      </c>
      <c r="E8570">
        <v>139600</v>
      </c>
      <c r="F8570" s="5" t="s">
        <v>66</v>
      </c>
      <c r="G8570" s="5" t="s">
        <v>51</v>
      </c>
      <c r="H8570" s="5" t="s">
        <v>68</v>
      </c>
      <c r="I8570" t="s">
        <v>26</v>
      </c>
      <c r="J8570" t="s">
        <v>34</v>
      </c>
      <c r="K8570">
        <v>0</v>
      </c>
      <c r="L8570" s="5" t="s">
        <v>16786</v>
      </c>
      <c r="M8570" s="5" t="s">
        <v>70</v>
      </c>
      <c r="N8570">
        <v>6</v>
      </c>
      <c r="O8570" t="s">
        <v>147</v>
      </c>
      <c r="P8570" s="1">
        <v>45646</v>
      </c>
      <c r="Q8570" s="1">
        <v>45701</v>
      </c>
      <c r="R8570">
        <v>1575</v>
      </c>
      <c r="S8570" s="4">
        <v>5.5</v>
      </c>
      <c r="T8570" t="s">
        <v>55</v>
      </c>
    </row>
    <row r="8571" spans="1:20" x14ac:dyDescent="0.35">
      <c r="A8571" t="s">
        <v>16787</v>
      </c>
      <c r="B8571" s="5" t="s">
        <v>57</v>
      </c>
      <c r="C8571" s="6">
        <v>249090</v>
      </c>
      <c r="D8571" t="s">
        <v>92</v>
      </c>
      <c r="E8571">
        <v>186818</v>
      </c>
      <c r="F8571" s="5" t="s">
        <v>23</v>
      </c>
      <c r="G8571" s="5" t="s">
        <v>59</v>
      </c>
      <c r="H8571" s="5" t="s">
        <v>93</v>
      </c>
      <c r="I8571" t="s">
        <v>35</v>
      </c>
      <c r="J8571" t="s">
        <v>76</v>
      </c>
      <c r="K8571">
        <v>50</v>
      </c>
      <c r="L8571" s="5" t="s">
        <v>16788</v>
      </c>
      <c r="M8571" s="5" t="s">
        <v>54</v>
      </c>
      <c r="N8571">
        <v>17</v>
      </c>
      <c r="O8571" t="s">
        <v>135</v>
      </c>
      <c r="P8571" s="1">
        <v>45406</v>
      </c>
      <c r="Q8571" s="1">
        <v>45456</v>
      </c>
      <c r="R8571">
        <v>1346</v>
      </c>
      <c r="S8571" s="4">
        <v>5.6</v>
      </c>
      <c r="T8571" t="s">
        <v>38</v>
      </c>
    </row>
    <row r="8572" spans="1:20" x14ac:dyDescent="0.35">
      <c r="A8572" t="s">
        <v>16789</v>
      </c>
      <c r="B8572" s="5" t="s">
        <v>174</v>
      </c>
      <c r="C8572" s="6">
        <v>40276</v>
      </c>
      <c r="D8572" t="s">
        <v>22</v>
      </c>
      <c r="E8572">
        <v>40276</v>
      </c>
      <c r="F8572" s="5" t="s">
        <v>66</v>
      </c>
      <c r="G8572" s="5" t="s">
        <v>59</v>
      </c>
      <c r="H8572" s="5" t="s">
        <v>116</v>
      </c>
      <c r="I8572" t="s">
        <v>44</v>
      </c>
      <c r="J8572" t="s">
        <v>116</v>
      </c>
      <c r="K8572">
        <v>100</v>
      </c>
      <c r="L8572" s="5" t="s">
        <v>16790</v>
      </c>
      <c r="M8572" s="5" t="s">
        <v>28</v>
      </c>
      <c r="N8572">
        <v>9</v>
      </c>
      <c r="O8572" t="s">
        <v>85</v>
      </c>
      <c r="P8572" s="1">
        <v>45605</v>
      </c>
      <c r="Q8572" s="1">
        <v>45676</v>
      </c>
      <c r="R8572">
        <v>1140</v>
      </c>
      <c r="S8572" s="4">
        <v>7.5</v>
      </c>
      <c r="T8572" t="s">
        <v>277</v>
      </c>
    </row>
    <row r="8573" spans="1:20" x14ac:dyDescent="0.35">
      <c r="A8573" t="s">
        <v>16791</v>
      </c>
      <c r="B8573" s="5" t="s">
        <v>57</v>
      </c>
      <c r="C8573" s="6">
        <v>72904</v>
      </c>
      <c r="D8573" t="s">
        <v>22</v>
      </c>
      <c r="E8573">
        <v>72904</v>
      </c>
      <c r="F8573" s="5" t="s">
        <v>50</v>
      </c>
      <c r="G8573" s="5" t="s">
        <v>51</v>
      </c>
      <c r="H8573" s="5" t="s">
        <v>52</v>
      </c>
      <c r="I8573" t="s">
        <v>44</v>
      </c>
      <c r="J8573" t="s">
        <v>52</v>
      </c>
      <c r="K8573">
        <v>100</v>
      </c>
      <c r="L8573" s="5" t="s">
        <v>16792</v>
      </c>
      <c r="M8573" s="5" t="s">
        <v>70</v>
      </c>
      <c r="N8573">
        <v>4</v>
      </c>
      <c r="O8573" t="s">
        <v>112</v>
      </c>
      <c r="P8573" s="1">
        <v>45392</v>
      </c>
      <c r="Q8573" s="1">
        <v>45419</v>
      </c>
      <c r="R8573">
        <v>920</v>
      </c>
      <c r="S8573" s="4">
        <v>5</v>
      </c>
      <c r="T8573" t="s">
        <v>47</v>
      </c>
    </row>
    <row r="8574" spans="1:20" x14ac:dyDescent="0.35">
      <c r="A8574" t="s">
        <v>16793</v>
      </c>
      <c r="B8574" s="5" t="s">
        <v>28802</v>
      </c>
      <c r="C8574" s="6">
        <v>64042</v>
      </c>
      <c r="D8574" t="s">
        <v>65</v>
      </c>
      <c r="E8574">
        <v>83255</v>
      </c>
      <c r="F8574" s="5" t="s">
        <v>58</v>
      </c>
      <c r="G8574" s="5" t="s">
        <v>42</v>
      </c>
      <c r="H8574" s="5" t="s">
        <v>67</v>
      </c>
      <c r="I8574" t="s">
        <v>44</v>
      </c>
      <c r="J8574" t="s">
        <v>67</v>
      </c>
      <c r="K8574">
        <v>100</v>
      </c>
      <c r="L8574" s="5" t="s">
        <v>16794</v>
      </c>
      <c r="M8574" s="5" t="s">
        <v>37</v>
      </c>
      <c r="N8574">
        <v>1</v>
      </c>
      <c r="O8574" t="s">
        <v>85</v>
      </c>
      <c r="P8574" s="1">
        <v>45576</v>
      </c>
      <c r="Q8574" s="1">
        <v>45608</v>
      </c>
      <c r="R8574">
        <v>1592</v>
      </c>
      <c r="S8574" s="4">
        <v>8.3000000000000007</v>
      </c>
      <c r="T8574" t="s">
        <v>89</v>
      </c>
    </row>
    <row r="8575" spans="1:20" x14ac:dyDescent="0.35">
      <c r="A8575" t="s">
        <v>16795</v>
      </c>
      <c r="B8575" s="5" t="s">
        <v>28800</v>
      </c>
      <c r="C8575" s="6">
        <v>305717</v>
      </c>
      <c r="D8575" t="s">
        <v>33</v>
      </c>
      <c r="E8575">
        <v>33628870</v>
      </c>
      <c r="F8575" s="5" t="s">
        <v>23</v>
      </c>
      <c r="G8575" s="5" t="s">
        <v>24</v>
      </c>
      <c r="H8575" s="5" t="s">
        <v>34</v>
      </c>
      <c r="I8575" t="s">
        <v>35</v>
      </c>
      <c r="J8575" t="s">
        <v>192</v>
      </c>
      <c r="K8575">
        <v>50</v>
      </c>
      <c r="L8575" s="5" t="s">
        <v>16796</v>
      </c>
      <c r="M8575" s="5" t="s">
        <v>54</v>
      </c>
      <c r="N8575">
        <v>15</v>
      </c>
      <c r="O8575" t="s">
        <v>71</v>
      </c>
      <c r="P8575" s="1">
        <v>45507</v>
      </c>
      <c r="Q8575" s="1">
        <v>45539</v>
      </c>
      <c r="R8575">
        <v>1529</v>
      </c>
      <c r="S8575" s="4">
        <v>9.6999999999999993</v>
      </c>
      <c r="T8575" t="s">
        <v>95</v>
      </c>
    </row>
    <row r="8576" spans="1:20" x14ac:dyDescent="0.35">
      <c r="A8576" t="s">
        <v>16797</v>
      </c>
      <c r="B8576" s="5" t="s">
        <v>28802</v>
      </c>
      <c r="C8576" s="6">
        <v>85542</v>
      </c>
      <c r="D8576" t="s">
        <v>22</v>
      </c>
      <c r="E8576">
        <v>85542</v>
      </c>
      <c r="F8576" s="5" t="s">
        <v>58</v>
      </c>
      <c r="G8576" s="5" t="s">
        <v>51</v>
      </c>
      <c r="H8576" s="5" t="s">
        <v>68</v>
      </c>
      <c r="I8576" t="s">
        <v>44</v>
      </c>
      <c r="J8576" t="s">
        <v>68</v>
      </c>
      <c r="K8576">
        <v>100</v>
      </c>
      <c r="L8576" s="5" t="s">
        <v>16798</v>
      </c>
      <c r="M8576" s="5" t="s">
        <v>37</v>
      </c>
      <c r="N8576">
        <v>0</v>
      </c>
      <c r="O8576" t="s">
        <v>78</v>
      </c>
      <c r="P8576" s="1">
        <v>45485</v>
      </c>
      <c r="Q8576" s="1">
        <v>45515</v>
      </c>
      <c r="R8576">
        <v>620</v>
      </c>
      <c r="S8576" s="4">
        <v>8.6</v>
      </c>
      <c r="T8576" t="s">
        <v>277</v>
      </c>
    </row>
    <row r="8577" spans="1:20" x14ac:dyDescent="0.35">
      <c r="A8577" t="s">
        <v>16799</v>
      </c>
      <c r="B8577" s="5" t="s">
        <v>49</v>
      </c>
      <c r="C8577" s="6">
        <v>62229</v>
      </c>
      <c r="D8577" t="s">
        <v>22</v>
      </c>
      <c r="E8577">
        <v>62229</v>
      </c>
      <c r="F8577" s="5" t="s">
        <v>50</v>
      </c>
      <c r="G8577" s="5" t="s">
        <v>51</v>
      </c>
      <c r="H8577" s="5" t="s">
        <v>165</v>
      </c>
      <c r="I8577" t="s">
        <v>26</v>
      </c>
      <c r="J8577" t="s">
        <v>915</v>
      </c>
      <c r="K8577">
        <v>100</v>
      </c>
      <c r="L8577" s="5" t="s">
        <v>16800</v>
      </c>
      <c r="M8577" s="5" t="s">
        <v>28</v>
      </c>
      <c r="N8577">
        <v>2</v>
      </c>
      <c r="O8577" t="s">
        <v>172</v>
      </c>
      <c r="P8577" s="1">
        <v>45677</v>
      </c>
      <c r="Q8577" s="1">
        <v>45719</v>
      </c>
      <c r="R8577">
        <v>2251</v>
      </c>
      <c r="S8577" s="4">
        <v>6.6</v>
      </c>
      <c r="T8577" t="s">
        <v>118</v>
      </c>
    </row>
    <row r="8578" spans="1:20" x14ac:dyDescent="0.35">
      <c r="A8578" t="s">
        <v>16801</v>
      </c>
      <c r="B8578" s="5" t="s">
        <v>21</v>
      </c>
      <c r="C8578" s="6">
        <v>183034</v>
      </c>
      <c r="D8578" t="s">
        <v>74</v>
      </c>
      <c r="E8578">
        <v>228793</v>
      </c>
      <c r="F8578" s="5" t="s">
        <v>23</v>
      </c>
      <c r="G8578" s="5" t="s">
        <v>59</v>
      </c>
      <c r="H8578" s="5" t="s">
        <v>75</v>
      </c>
      <c r="I8578" t="s">
        <v>44</v>
      </c>
      <c r="J8578" t="s">
        <v>75</v>
      </c>
      <c r="K8578">
        <v>100</v>
      </c>
      <c r="L8578" s="5" t="s">
        <v>16802</v>
      </c>
      <c r="M8578" s="5" t="s">
        <v>70</v>
      </c>
      <c r="N8578">
        <v>15</v>
      </c>
      <c r="O8578" t="s">
        <v>71</v>
      </c>
      <c r="P8578" s="1">
        <v>45384</v>
      </c>
      <c r="Q8578" s="1">
        <v>45437</v>
      </c>
      <c r="R8578">
        <v>1927</v>
      </c>
      <c r="S8578" s="4">
        <v>7.5</v>
      </c>
      <c r="T8578" t="s">
        <v>79</v>
      </c>
    </row>
    <row r="8579" spans="1:20" x14ac:dyDescent="0.35">
      <c r="A8579" t="s">
        <v>16803</v>
      </c>
      <c r="B8579" s="5" t="s">
        <v>57</v>
      </c>
      <c r="C8579" s="6">
        <v>77261</v>
      </c>
      <c r="D8579" t="s">
        <v>74</v>
      </c>
      <c r="E8579">
        <v>96576</v>
      </c>
      <c r="F8579" s="5" t="s">
        <v>58</v>
      </c>
      <c r="G8579" s="5" t="s">
        <v>59</v>
      </c>
      <c r="H8579" s="5" t="s">
        <v>75</v>
      </c>
      <c r="I8579" t="s">
        <v>35</v>
      </c>
      <c r="J8579" t="s">
        <v>75</v>
      </c>
      <c r="K8579">
        <v>100</v>
      </c>
      <c r="L8579" s="5" t="s">
        <v>16804</v>
      </c>
      <c r="M8579" s="5" t="s">
        <v>54</v>
      </c>
      <c r="N8579">
        <v>0</v>
      </c>
      <c r="O8579" t="s">
        <v>71</v>
      </c>
      <c r="P8579" s="1">
        <v>45709</v>
      </c>
      <c r="Q8579" s="1">
        <v>45726</v>
      </c>
      <c r="R8579">
        <v>1539</v>
      </c>
      <c r="S8579" s="4">
        <v>7.2</v>
      </c>
      <c r="T8579" t="s">
        <v>47</v>
      </c>
    </row>
    <row r="8580" spans="1:20" x14ac:dyDescent="0.35">
      <c r="A8580" t="s">
        <v>16805</v>
      </c>
      <c r="B8580" s="5" t="s">
        <v>28801</v>
      </c>
      <c r="C8580" s="6">
        <v>101020</v>
      </c>
      <c r="D8580" t="s">
        <v>22</v>
      </c>
      <c r="E8580">
        <v>101020</v>
      </c>
      <c r="F8580" s="5" t="s">
        <v>50</v>
      </c>
      <c r="G8580" s="5" t="s">
        <v>42</v>
      </c>
      <c r="H8580" s="5" t="s">
        <v>129</v>
      </c>
      <c r="I8580" t="s">
        <v>35</v>
      </c>
      <c r="J8580" t="s">
        <v>354</v>
      </c>
      <c r="K8580">
        <v>0</v>
      </c>
      <c r="L8580" s="5" t="s">
        <v>16806</v>
      </c>
      <c r="M8580" s="5" t="s">
        <v>28</v>
      </c>
      <c r="N8580">
        <v>2</v>
      </c>
      <c r="O8580" t="s">
        <v>112</v>
      </c>
      <c r="P8580" s="1">
        <v>45539</v>
      </c>
      <c r="Q8580" s="1">
        <v>45612</v>
      </c>
      <c r="R8580">
        <v>661</v>
      </c>
      <c r="S8580" s="4">
        <v>6.9</v>
      </c>
      <c r="T8580" t="s">
        <v>118</v>
      </c>
    </row>
    <row r="8581" spans="1:20" x14ac:dyDescent="0.35">
      <c r="A8581" t="s">
        <v>16807</v>
      </c>
      <c r="B8581" s="5" t="s">
        <v>73</v>
      </c>
      <c r="C8581" s="6">
        <v>76948</v>
      </c>
      <c r="D8581" t="s">
        <v>22</v>
      </c>
      <c r="E8581">
        <v>76948</v>
      </c>
      <c r="F8581" s="5" t="s">
        <v>50</v>
      </c>
      <c r="G8581" s="5" t="s">
        <v>24</v>
      </c>
      <c r="H8581" s="5" t="s">
        <v>52</v>
      </c>
      <c r="I8581" t="s">
        <v>44</v>
      </c>
      <c r="J8581" t="s">
        <v>186</v>
      </c>
      <c r="K8581">
        <v>100</v>
      </c>
      <c r="L8581" s="5" t="s">
        <v>16808</v>
      </c>
      <c r="M8581" s="5" t="s">
        <v>37</v>
      </c>
      <c r="N8581">
        <v>4</v>
      </c>
      <c r="O8581" t="s">
        <v>85</v>
      </c>
      <c r="P8581" s="1">
        <v>45350</v>
      </c>
      <c r="Q8581" s="1">
        <v>45383</v>
      </c>
      <c r="R8581">
        <v>1102</v>
      </c>
      <c r="S8581" s="4">
        <v>7.8</v>
      </c>
      <c r="T8581" t="s">
        <v>55</v>
      </c>
    </row>
    <row r="8582" spans="1:20" x14ac:dyDescent="0.35">
      <c r="A8582" t="s">
        <v>16809</v>
      </c>
      <c r="B8582" s="5" t="s">
        <v>162</v>
      </c>
      <c r="C8582" s="6">
        <v>81536</v>
      </c>
      <c r="D8582" t="s">
        <v>22</v>
      </c>
      <c r="E8582">
        <v>81536</v>
      </c>
      <c r="F8582" s="5" t="s">
        <v>23</v>
      </c>
      <c r="G8582" s="5" t="s">
        <v>59</v>
      </c>
      <c r="H8582" s="5" t="s">
        <v>157</v>
      </c>
      <c r="I8582" t="s">
        <v>26</v>
      </c>
      <c r="J8582" t="s">
        <v>157</v>
      </c>
      <c r="K8582">
        <v>0</v>
      </c>
      <c r="L8582" s="5" t="s">
        <v>16810</v>
      </c>
      <c r="M8582" s="5" t="s">
        <v>37</v>
      </c>
      <c r="N8582">
        <v>13</v>
      </c>
      <c r="O8582" t="s">
        <v>78</v>
      </c>
      <c r="P8582" s="1">
        <v>45598</v>
      </c>
      <c r="Q8582" s="1">
        <v>45638</v>
      </c>
      <c r="R8582">
        <v>2087</v>
      </c>
      <c r="S8582" s="4">
        <v>5.4</v>
      </c>
      <c r="T8582" t="s">
        <v>79</v>
      </c>
    </row>
    <row r="8583" spans="1:20" x14ac:dyDescent="0.35">
      <c r="A8583" t="s">
        <v>16811</v>
      </c>
      <c r="B8583" s="5" t="s">
        <v>105</v>
      </c>
      <c r="C8583" s="6">
        <v>95198</v>
      </c>
      <c r="D8583" t="s">
        <v>22</v>
      </c>
      <c r="E8583">
        <v>95198</v>
      </c>
      <c r="F8583" s="5" t="s">
        <v>66</v>
      </c>
      <c r="G8583" s="5" t="s">
        <v>51</v>
      </c>
      <c r="H8583" s="5" t="s">
        <v>52</v>
      </c>
      <c r="I8583" t="s">
        <v>44</v>
      </c>
      <c r="J8583" t="s">
        <v>52</v>
      </c>
      <c r="K8583">
        <v>0</v>
      </c>
      <c r="L8583" s="5" t="s">
        <v>16812</v>
      </c>
      <c r="M8583" s="5" t="s">
        <v>37</v>
      </c>
      <c r="N8583">
        <v>9</v>
      </c>
      <c r="O8583" t="s">
        <v>85</v>
      </c>
      <c r="P8583" s="1">
        <v>45360</v>
      </c>
      <c r="Q8583" s="1">
        <v>45392</v>
      </c>
      <c r="R8583">
        <v>1619</v>
      </c>
      <c r="S8583" s="4">
        <v>6.4</v>
      </c>
      <c r="T8583" t="s">
        <v>118</v>
      </c>
    </row>
    <row r="8584" spans="1:20" x14ac:dyDescent="0.35">
      <c r="A8584" t="s">
        <v>16813</v>
      </c>
      <c r="B8584" s="5" t="s">
        <v>73</v>
      </c>
      <c r="C8584" s="6">
        <v>164093</v>
      </c>
      <c r="D8584" t="s">
        <v>92</v>
      </c>
      <c r="E8584">
        <v>123070</v>
      </c>
      <c r="F8584" s="5" t="s">
        <v>66</v>
      </c>
      <c r="G8584" s="5" t="s">
        <v>24</v>
      </c>
      <c r="H8584" s="5" t="s">
        <v>93</v>
      </c>
      <c r="I8584" t="s">
        <v>35</v>
      </c>
      <c r="J8584" t="s">
        <v>247</v>
      </c>
      <c r="K8584">
        <v>50</v>
      </c>
      <c r="L8584" s="5" t="s">
        <v>16814</v>
      </c>
      <c r="M8584" s="5" t="s">
        <v>70</v>
      </c>
      <c r="N8584">
        <v>9</v>
      </c>
      <c r="O8584" t="s">
        <v>147</v>
      </c>
      <c r="P8584" s="1">
        <v>45384</v>
      </c>
      <c r="Q8584" s="1">
        <v>45435</v>
      </c>
      <c r="R8584">
        <v>2074</v>
      </c>
      <c r="S8584" s="4">
        <v>9.8000000000000007</v>
      </c>
      <c r="T8584" t="s">
        <v>89</v>
      </c>
    </row>
    <row r="8585" spans="1:20" x14ac:dyDescent="0.35">
      <c r="A8585" t="s">
        <v>16815</v>
      </c>
      <c r="B8585" s="5" t="s">
        <v>28802</v>
      </c>
      <c r="C8585" s="6">
        <v>140767</v>
      </c>
      <c r="D8585" t="s">
        <v>22</v>
      </c>
      <c r="E8585">
        <v>140767</v>
      </c>
      <c r="F8585" s="5" t="s">
        <v>66</v>
      </c>
      <c r="G8585" s="5" t="s">
        <v>42</v>
      </c>
      <c r="H8585" s="5" t="s">
        <v>101</v>
      </c>
      <c r="I8585" t="s">
        <v>35</v>
      </c>
      <c r="J8585" t="s">
        <v>186</v>
      </c>
      <c r="K8585">
        <v>0</v>
      </c>
      <c r="L8585" s="5" t="s">
        <v>16816</v>
      </c>
      <c r="M8585" s="5" t="s">
        <v>37</v>
      </c>
      <c r="N8585">
        <v>8</v>
      </c>
      <c r="O8585" t="s">
        <v>46</v>
      </c>
      <c r="P8585" s="1">
        <v>45515</v>
      </c>
      <c r="Q8585" s="1">
        <v>45581</v>
      </c>
      <c r="R8585">
        <v>1142</v>
      </c>
      <c r="S8585" s="4">
        <v>9.1</v>
      </c>
      <c r="T8585" t="s">
        <v>243</v>
      </c>
    </row>
    <row r="8586" spans="1:20" x14ac:dyDescent="0.35">
      <c r="A8586" t="s">
        <v>16817</v>
      </c>
      <c r="B8586" s="5" t="s">
        <v>28800</v>
      </c>
      <c r="C8586" s="6">
        <v>102336</v>
      </c>
      <c r="D8586" t="s">
        <v>22</v>
      </c>
      <c r="E8586">
        <v>102336</v>
      </c>
      <c r="F8586" s="5" t="s">
        <v>23</v>
      </c>
      <c r="G8586" s="5" t="s">
        <v>51</v>
      </c>
      <c r="H8586" s="5" t="s">
        <v>157</v>
      </c>
      <c r="I8586" t="s">
        <v>35</v>
      </c>
      <c r="J8586" t="s">
        <v>157</v>
      </c>
      <c r="K8586">
        <v>50</v>
      </c>
      <c r="L8586" s="5" t="s">
        <v>8224</v>
      </c>
      <c r="M8586" s="5" t="s">
        <v>70</v>
      </c>
      <c r="N8586">
        <v>19</v>
      </c>
      <c r="O8586" t="s">
        <v>85</v>
      </c>
      <c r="P8586" s="1">
        <v>45774</v>
      </c>
      <c r="Q8586" s="1">
        <v>45788</v>
      </c>
      <c r="R8586">
        <v>662</v>
      </c>
      <c r="S8586" s="4">
        <v>5.8</v>
      </c>
      <c r="T8586" t="s">
        <v>63</v>
      </c>
    </row>
    <row r="8587" spans="1:20" x14ac:dyDescent="0.35">
      <c r="A8587" t="s">
        <v>16818</v>
      </c>
      <c r="B8587" s="5" t="s">
        <v>28802</v>
      </c>
      <c r="C8587" s="6">
        <v>58994</v>
      </c>
      <c r="D8587" t="s">
        <v>41</v>
      </c>
      <c r="E8587">
        <v>50145</v>
      </c>
      <c r="F8587" s="5" t="s">
        <v>58</v>
      </c>
      <c r="G8587" s="5" t="s">
        <v>59</v>
      </c>
      <c r="H8587" s="5" t="s">
        <v>151</v>
      </c>
      <c r="I8587" t="s">
        <v>35</v>
      </c>
      <c r="J8587" t="s">
        <v>151</v>
      </c>
      <c r="K8587">
        <v>50</v>
      </c>
      <c r="L8587" s="5" t="s">
        <v>16819</v>
      </c>
      <c r="M8587" s="5" t="s">
        <v>70</v>
      </c>
      <c r="N8587">
        <v>0</v>
      </c>
      <c r="O8587" t="s">
        <v>46</v>
      </c>
      <c r="P8587" s="1">
        <v>45704</v>
      </c>
      <c r="Q8587" s="1">
        <v>45731</v>
      </c>
      <c r="R8587">
        <v>1940</v>
      </c>
      <c r="S8587" s="4">
        <v>7</v>
      </c>
      <c r="T8587" t="s">
        <v>95</v>
      </c>
    </row>
    <row r="8588" spans="1:20" x14ac:dyDescent="0.35">
      <c r="A8588" t="s">
        <v>16820</v>
      </c>
      <c r="B8588" s="5" t="s">
        <v>217</v>
      </c>
      <c r="C8588" s="6">
        <v>51117</v>
      </c>
      <c r="D8588" t="s">
        <v>81</v>
      </c>
      <c r="E8588">
        <v>69008</v>
      </c>
      <c r="F8588" s="5" t="s">
        <v>58</v>
      </c>
      <c r="G8588" s="5" t="s">
        <v>51</v>
      </c>
      <c r="H8588" s="5" t="s">
        <v>82</v>
      </c>
      <c r="I8588" t="s">
        <v>26</v>
      </c>
      <c r="J8588" t="s">
        <v>82</v>
      </c>
      <c r="K8588">
        <v>50</v>
      </c>
      <c r="L8588" s="5" t="s">
        <v>16626</v>
      </c>
      <c r="M8588" s="5" t="s">
        <v>70</v>
      </c>
      <c r="N8588">
        <v>0</v>
      </c>
      <c r="O8588" t="s">
        <v>141</v>
      </c>
      <c r="P8588" s="1">
        <v>45542</v>
      </c>
      <c r="Q8588" s="1">
        <v>45598</v>
      </c>
      <c r="R8588">
        <v>2071</v>
      </c>
      <c r="S8588" s="4">
        <v>7</v>
      </c>
      <c r="T8588" t="s">
        <v>103</v>
      </c>
    </row>
    <row r="8589" spans="1:20" x14ac:dyDescent="0.35">
      <c r="A8589" t="s">
        <v>16821</v>
      </c>
      <c r="B8589" s="5" t="s">
        <v>21</v>
      </c>
      <c r="C8589" s="6">
        <v>82013</v>
      </c>
      <c r="D8589" t="s">
        <v>22</v>
      </c>
      <c r="E8589">
        <v>82013</v>
      </c>
      <c r="F8589" s="5" t="s">
        <v>58</v>
      </c>
      <c r="G8589" s="5" t="s">
        <v>59</v>
      </c>
      <c r="H8589" s="5" t="s">
        <v>101</v>
      </c>
      <c r="I8589" t="s">
        <v>35</v>
      </c>
      <c r="J8589" t="s">
        <v>101</v>
      </c>
      <c r="K8589">
        <v>100</v>
      </c>
      <c r="L8589" s="5" t="s">
        <v>16822</v>
      </c>
      <c r="M8589" s="5" t="s">
        <v>54</v>
      </c>
      <c r="N8589">
        <v>1</v>
      </c>
      <c r="O8589" t="s">
        <v>141</v>
      </c>
      <c r="P8589" s="1">
        <v>45452</v>
      </c>
      <c r="Q8589" s="1">
        <v>45497</v>
      </c>
      <c r="R8589">
        <v>1950</v>
      </c>
      <c r="S8589" s="4">
        <v>8.5</v>
      </c>
      <c r="T8589" t="s">
        <v>79</v>
      </c>
    </row>
    <row r="8590" spans="1:20" x14ac:dyDescent="0.35">
      <c r="A8590" t="s">
        <v>16823</v>
      </c>
      <c r="B8590" s="5" t="s">
        <v>28799</v>
      </c>
      <c r="C8590" s="6">
        <v>204881</v>
      </c>
      <c r="D8590" t="s">
        <v>22</v>
      </c>
      <c r="E8590">
        <v>204881</v>
      </c>
      <c r="F8590" s="5" t="s">
        <v>23</v>
      </c>
      <c r="G8590" s="5" t="s">
        <v>24</v>
      </c>
      <c r="H8590" s="5" t="s">
        <v>52</v>
      </c>
      <c r="I8590" t="s">
        <v>44</v>
      </c>
      <c r="J8590" t="s">
        <v>52</v>
      </c>
      <c r="K8590">
        <v>50</v>
      </c>
      <c r="L8590" s="5" t="s">
        <v>16824</v>
      </c>
      <c r="M8590" s="5" t="s">
        <v>70</v>
      </c>
      <c r="N8590">
        <v>10</v>
      </c>
      <c r="O8590" t="s">
        <v>172</v>
      </c>
      <c r="P8590" s="1">
        <v>45311</v>
      </c>
      <c r="Q8590" s="1">
        <v>45327</v>
      </c>
      <c r="R8590">
        <v>936</v>
      </c>
      <c r="S8590" s="4">
        <v>8.9</v>
      </c>
      <c r="T8590" t="s">
        <v>153</v>
      </c>
    </row>
    <row r="8591" spans="1:20" x14ac:dyDescent="0.35">
      <c r="A8591" t="s">
        <v>16825</v>
      </c>
      <c r="B8591" s="5" t="s">
        <v>28801</v>
      </c>
      <c r="C8591" s="6">
        <v>78751</v>
      </c>
      <c r="D8591" t="s">
        <v>22</v>
      </c>
      <c r="E8591">
        <v>78751</v>
      </c>
      <c r="F8591" s="5" t="s">
        <v>23</v>
      </c>
      <c r="G8591" s="5" t="s">
        <v>42</v>
      </c>
      <c r="H8591" s="5" t="s">
        <v>116</v>
      </c>
      <c r="I8591" t="s">
        <v>26</v>
      </c>
      <c r="J8591" t="s">
        <v>116</v>
      </c>
      <c r="K8591">
        <v>100</v>
      </c>
      <c r="L8591" s="5" t="s">
        <v>16826</v>
      </c>
      <c r="M8591" s="5" t="s">
        <v>37</v>
      </c>
      <c r="N8591">
        <v>13</v>
      </c>
      <c r="O8591" t="s">
        <v>167</v>
      </c>
      <c r="P8591" s="1">
        <v>45646</v>
      </c>
      <c r="Q8591" s="1">
        <v>45669</v>
      </c>
      <c r="R8591">
        <v>1019</v>
      </c>
      <c r="S8591" s="4">
        <v>6.5</v>
      </c>
      <c r="T8591" t="s">
        <v>79</v>
      </c>
    </row>
    <row r="8592" spans="1:20" x14ac:dyDescent="0.35">
      <c r="A8592" t="s">
        <v>16827</v>
      </c>
      <c r="B8592" s="5" t="s">
        <v>32</v>
      </c>
      <c r="C8592" s="6">
        <v>130461</v>
      </c>
      <c r="D8592" t="s">
        <v>92</v>
      </c>
      <c r="E8592">
        <v>97846</v>
      </c>
      <c r="F8592" s="5" t="s">
        <v>50</v>
      </c>
      <c r="G8592" s="5" t="s">
        <v>42</v>
      </c>
      <c r="H8592" s="5" t="s">
        <v>93</v>
      </c>
      <c r="I8592" t="s">
        <v>35</v>
      </c>
      <c r="J8592" t="s">
        <v>93</v>
      </c>
      <c r="K8592">
        <v>100</v>
      </c>
      <c r="L8592" s="5" t="s">
        <v>16828</v>
      </c>
      <c r="M8592" s="5" t="s">
        <v>54</v>
      </c>
      <c r="N8592">
        <v>3</v>
      </c>
      <c r="O8592" t="s">
        <v>131</v>
      </c>
      <c r="P8592" s="1">
        <v>45518</v>
      </c>
      <c r="Q8592" s="1">
        <v>45545</v>
      </c>
      <c r="R8592">
        <v>1707</v>
      </c>
      <c r="S8592" s="4">
        <v>9</v>
      </c>
      <c r="T8592" t="s">
        <v>277</v>
      </c>
    </row>
    <row r="8593" spans="1:20" x14ac:dyDescent="0.35">
      <c r="A8593" t="s">
        <v>16829</v>
      </c>
      <c r="B8593" s="5" t="s">
        <v>28799</v>
      </c>
      <c r="C8593" s="6">
        <v>83311</v>
      </c>
      <c r="D8593" t="s">
        <v>33</v>
      </c>
      <c r="E8593">
        <v>9164210</v>
      </c>
      <c r="F8593" s="5" t="s">
        <v>50</v>
      </c>
      <c r="G8593" s="5" t="s">
        <v>24</v>
      </c>
      <c r="H8593" s="5" t="s">
        <v>34</v>
      </c>
      <c r="I8593" t="s">
        <v>44</v>
      </c>
      <c r="J8593" t="s">
        <v>34</v>
      </c>
      <c r="K8593">
        <v>0</v>
      </c>
      <c r="L8593" s="5" t="s">
        <v>16830</v>
      </c>
      <c r="M8593" s="5" t="s">
        <v>54</v>
      </c>
      <c r="N8593">
        <v>4</v>
      </c>
      <c r="O8593" t="s">
        <v>85</v>
      </c>
      <c r="P8593" s="1">
        <v>45307</v>
      </c>
      <c r="Q8593" s="1">
        <v>45339</v>
      </c>
      <c r="R8593">
        <v>1419</v>
      </c>
      <c r="S8593" s="4">
        <v>5.3</v>
      </c>
      <c r="T8593" t="s">
        <v>79</v>
      </c>
    </row>
    <row r="8594" spans="1:20" x14ac:dyDescent="0.35">
      <c r="A8594" t="s">
        <v>16831</v>
      </c>
      <c r="B8594" s="5" t="s">
        <v>28802</v>
      </c>
      <c r="C8594" s="6">
        <v>57136</v>
      </c>
      <c r="D8594" t="s">
        <v>92</v>
      </c>
      <c r="E8594">
        <v>42852</v>
      </c>
      <c r="F8594" s="5" t="s">
        <v>58</v>
      </c>
      <c r="G8594" s="5" t="s">
        <v>24</v>
      </c>
      <c r="H8594" s="5" t="s">
        <v>93</v>
      </c>
      <c r="I8594" t="s">
        <v>26</v>
      </c>
      <c r="J8594" t="s">
        <v>25</v>
      </c>
      <c r="K8594">
        <v>100</v>
      </c>
      <c r="L8594" s="5" t="s">
        <v>16832</v>
      </c>
      <c r="M8594" s="5" t="s">
        <v>28</v>
      </c>
      <c r="N8594">
        <v>0</v>
      </c>
      <c r="O8594" t="s">
        <v>167</v>
      </c>
      <c r="P8594" s="1">
        <v>45328</v>
      </c>
      <c r="Q8594" s="1">
        <v>45347</v>
      </c>
      <c r="R8594">
        <v>2040</v>
      </c>
      <c r="S8594" s="4">
        <v>8.5</v>
      </c>
      <c r="T8594" t="s">
        <v>30</v>
      </c>
    </row>
    <row r="8595" spans="1:20" x14ac:dyDescent="0.35">
      <c r="A8595" t="s">
        <v>16833</v>
      </c>
      <c r="B8595" s="5" t="s">
        <v>32</v>
      </c>
      <c r="C8595" s="6">
        <v>109478</v>
      </c>
      <c r="D8595" t="s">
        <v>22</v>
      </c>
      <c r="E8595">
        <v>109478</v>
      </c>
      <c r="F8595" s="5" t="s">
        <v>50</v>
      </c>
      <c r="G8595" s="5" t="s">
        <v>42</v>
      </c>
      <c r="H8595" s="5" t="s">
        <v>25</v>
      </c>
      <c r="I8595" t="s">
        <v>35</v>
      </c>
      <c r="J8595" t="s">
        <v>25</v>
      </c>
      <c r="K8595">
        <v>0</v>
      </c>
      <c r="L8595" s="5" t="s">
        <v>16834</v>
      </c>
      <c r="M8595" s="5" t="s">
        <v>37</v>
      </c>
      <c r="N8595">
        <v>2</v>
      </c>
      <c r="O8595" t="s">
        <v>135</v>
      </c>
      <c r="P8595" s="1">
        <v>45424</v>
      </c>
      <c r="Q8595" s="1">
        <v>45476</v>
      </c>
      <c r="R8595">
        <v>1628</v>
      </c>
      <c r="S8595" s="4">
        <v>9.1</v>
      </c>
      <c r="T8595" t="s">
        <v>108</v>
      </c>
    </row>
    <row r="8596" spans="1:20" x14ac:dyDescent="0.35">
      <c r="A8596" t="s">
        <v>16835</v>
      </c>
      <c r="B8596" s="5" t="s">
        <v>217</v>
      </c>
      <c r="C8596" s="6">
        <v>86990</v>
      </c>
      <c r="D8596" t="s">
        <v>22</v>
      </c>
      <c r="E8596">
        <v>86990</v>
      </c>
      <c r="F8596" s="5" t="s">
        <v>50</v>
      </c>
      <c r="G8596" s="5" t="s">
        <v>24</v>
      </c>
      <c r="H8596" s="5" t="s">
        <v>191</v>
      </c>
      <c r="I8596" t="s">
        <v>35</v>
      </c>
      <c r="J8596" t="s">
        <v>768</v>
      </c>
      <c r="K8596">
        <v>0</v>
      </c>
      <c r="L8596" s="5" t="s">
        <v>16836</v>
      </c>
      <c r="M8596" s="5" t="s">
        <v>28</v>
      </c>
      <c r="N8596">
        <v>3</v>
      </c>
      <c r="O8596" t="s">
        <v>85</v>
      </c>
      <c r="P8596" s="1">
        <v>45601</v>
      </c>
      <c r="Q8596" s="1">
        <v>45631</v>
      </c>
      <c r="R8596">
        <v>2421</v>
      </c>
      <c r="S8596" s="4">
        <v>6.1</v>
      </c>
      <c r="T8596" t="s">
        <v>118</v>
      </c>
    </row>
    <row r="8597" spans="1:20" x14ac:dyDescent="0.35">
      <c r="A8597" t="s">
        <v>16837</v>
      </c>
      <c r="B8597" s="5" t="s">
        <v>91</v>
      </c>
      <c r="C8597" s="6">
        <v>241562</v>
      </c>
      <c r="D8597" t="s">
        <v>22</v>
      </c>
      <c r="E8597">
        <v>241562</v>
      </c>
      <c r="F8597" s="5" t="s">
        <v>23</v>
      </c>
      <c r="G8597" s="5" t="s">
        <v>42</v>
      </c>
      <c r="H8597" s="5" t="s">
        <v>129</v>
      </c>
      <c r="I8597" t="s">
        <v>26</v>
      </c>
      <c r="J8597" t="s">
        <v>129</v>
      </c>
      <c r="K8597">
        <v>50</v>
      </c>
      <c r="L8597" s="5" t="s">
        <v>16838</v>
      </c>
      <c r="M8597" s="5" t="s">
        <v>54</v>
      </c>
      <c r="N8597">
        <v>11</v>
      </c>
      <c r="O8597" t="s">
        <v>88</v>
      </c>
      <c r="P8597" s="1">
        <v>45737</v>
      </c>
      <c r="Q8597" s="1">
        <v>45805</v>
      </c>
      <c r="R8597">
        <v>1893</v>
      </c>
      <c r="S8597" s="4">
        <v>5.8</v>
      </c>
      <c r="T8597" t="s">
        <v>89</v>
      </c>
    </row>
    <row r="8598" spans="1:20" x14ac:dyDescent="0.35">
      <c r="A8598" t="s">
        <v>16839</v>
      </c>
      <c r="B8598" s="5" t="s">
        <v>105</v>
      </c>
      <c r="C8598" s="6">
        <v>21704</v>
      </c>
      <c r="D8598" t="s">
        <v>22</v>
      </c>
      <c r="E8598">
        <v>21704</v>
      </c>
      <c r="F8598" s="5" t="s">
        <v>58</v>
      </c>
      <c r="G8598" s="5" t="s">
        <v>24</v>
      </c>
      <c r="H8598" s="5" t="s">
        <v>116</v>
      </c>
      <c r="I8598" t="s">
        <v>26</v>
      </c>
      <c r="J8598" t="s">
        <v>116</v>
      </c>
      <c r="K8598">
        <v>50</v>
      </c>
      <c r="L8598" s="5" t="s">
        <v>16840</v>
      </c>
      <c r="M8598" s="5" t="s">
        <v>28</v>
      </c>
      <c r="N8598">
        <v>1</v>
      </c>
      <c r="O8598" t="s">
        <v>107</v>
      </c>
      <c r="P8598" s="1">
        <v>45583</v>
      </c>
      <c r="Q8598" s="1">
        <v>45651</v>
      </c>
      <c r="R8598">
        <v>1489</v>
      </c>
      <c r="S8598" s="4">
        <v>7.5</v>
      </c>
      <c r="T8598" t="s">
        <v>108</v>
      </c>
    </row>
    <row r="8599" spans="1:20" x14ac:dyDescent="0.35">
      <c r="A8599" t="s">
        <v>16841</v>
      </c>
      <c r="B8599" s="5" t="s">
        <v>145</v>
      </c>
      <c r="C8599" s="6">
        <v>88065</v>
      </c>
      <c r="D8599" t="s">
        <v>41</v>
      </c>
      <c r="E8599">
        <v>74855</v>
      </c>
      <c r="F8599" s="5" t="s">
        <v>50</v>
      </c>
      <c r="G8599" s="5" t="s">
        <v>59</v>
      </c>
      <c r="H8599" s="5" t="s">
        <v>126</v>
      </c>
      <c r="I8599" t="s">
        <v>44</v>
      </c>
      <c r="J8599" t="s">
        <v>126</v>
      </c>
      <c r="K8599">
        <v>50</v>
      </c>
      <c r="L8599" s="5" t="s">
        <v>16842</v>
      </c>
      <c r="M8599" s="5" t="s">
        <v>37</v>
      </c>
      <c r="N8599">
        <v>3</v>
      </c>
      <c r="O8599" t="s">
        <v>167</v>
      </c>
      <c r="P8599" s="1">
        <v>45766</v>
      </c>
      <c r="Q8599" s="1">
        <v>45790</v>
      </c>
      <c r="R8599">
        <v>779</v>
      </c>
      <c r="S8599" s="4">
        <v>5.9</v>
      </c>
      <c r="T8599" t="s">
        <v>118</v>
      </c>
    </row>
    <row r="8600" spans="1:20" x14ac:dyDescent="0.35">
      <c r="A8600" t="s">
        <v>16843</v>
      </c>
      <c r="B8600" s="5" t="s">
        <v>28802</v>
      </c>
      <c r="C8600" s="6">
        <v>52913</v>
      </c>
      <c r="D8600" t="s">
        <v>22</v>
      </c>
      <c r="E8600">
        <v>52913</v>
      </c>
      <c r="F8600" s="5" t="s">
        <v>50</v>
      </c>
      <c r="G8600" s="5" t="s">
        <v>24</v>
      </c>
      <c r="H8600" s="5" t="s">
        <v>157</v>
      </c>
      <c r="I8600" t="s">
        <v>35</v>
      </c>
      <c r="J8600" t="s">
        <v>247</v>
      </c>
      <c r="K8600">
        <v>0</v>
      </c>
      <c r="L8600" s="5" t="s">
        <v>16844</v>
      </c>
      <c r="M8600" s="5" t="s">
        <v>28</v>
      </c>
      <c r="N8600">
        <v>2</v>
      </c>
      <c r="O8600" t="s">
        <v>131</v>
      </c>
      <c r="P8600" s="1">
        <v>45434</v>
      </c>
      <c r="Q8600" s="1">
        <v>45448</v>
      </c>
      <c r="R8600">
        <v>1036</v>
      </c>
      <c r="S8600" s="4">
        <v>7.7</v>
      </c>
      <c r="T8600" t="s">
        <v>89</v>
      </c>
    </row>
    <row r="8601" spans="1:20" x14ac:dyDescent="0.35">
      <c r="A8601" t="s">
        <v>16845</v>
      </c>
      <c r="B8601" s="5" t="s">
        <v>57</v>
      </c>
      <c r="C8601" s="6">
        <v>60550</v>
      </c>
      <c r="D8601" t="s">
        <v>41</v>
      </c>
      <c r="E8601">
        <v>51468</v>
      </c>
      <c r="F8601" s="5" t="s">
        <v>58</v>
      </c>
      <c r="G8601" s="5" t="s">
        <v>42</v>
      </c>
      <c r="H8601" s="5" t="s">
        <v>126</v>
      </c>
      <c r="I8601" t="s">
        <v>26</v>
      </c>
      <c r="J8601" t="s">
        <v>76</v>
      </c>
      <c r="K8601">
        <v>0</v>
      </c>
      <c r="L8601" s="5" t="s">
        <v>16846</v>
      </c>
      <c r="M8601" s="5" t="s">
        <v>37</v>
      </c>
      <c r="N8601">
        <v>1</v>
      </c>
      <c r="O8601" t="s">
        <v>135</v>
      </c>
      <c r="P8601" s="1">
        <v>45739</v>
      </c>
      <c r="Q8601" s="1">
        <v>45794</v>
      </c>
      <c r="R8601">
        <v>1973</v>
      </c>
      <c r="S8601" s="4">
        <v>6.4</v>
      </c>
      <c r="T8601" t="s">
        <v>136</v>
      </c>
    </row>
    <row r="8602" spans="1:20" x14ac:dyDescent="0.35">
      <c r="A8602" t="s">
        <v>16847</v>
      </c>
      <c r="B8602" s="5" t="s">
        <v>49</v>
      </c>
      <c r="C8602" s="6">
        <v>57164</v>
      </c>
      <c r="D8602" t="s">
        <v>22</v>
      </c>
      <c r="E8602">
        <v>57164</v>
      </c>
      <c r="F8602" s="5" t="s">
        <v>58</v>
      </c>
      <c r="G8602" s="5" t="s">
        <v>59</v>
      </c>
      <c r="H8602" s="5" t="s">
        <v>191</v>
      </c>
      <c r="I8602" t="s">
        <v>35</v>
      </c>
      <c r="J8602" t="s">
        <v>191</v>
      </c>
      <c r="K8602">
        <v>50</v>
      </c>
      <c r="L8602" s="5" t="s">
        <v>16848</v>
      </c>
      <c r="M8602" s="5" t="s">
        <v>70</v>
      </c>
      <c r="N8602">
        <v>1</v>
      </c>
      <c r="O8602" t="s">
        <v>88</v>
      </c>
      <c r="P8602" s="1">
        <v>45420</v>
      </c>
      <c r="Q8602" s="1">
        <v>45448</v>
      </c>
      <c r="R8602">
        <v>1916</v>
      </c>
      <c r="S8602" s="4">
        <v>9.1</v>
      </c>
      <c r="T8602" t="s">
        <v>95</v>
      </c>
    </row>
    <row r="8603" spans="1:20" x14ac:dyDescent="0.35">
      <c r="A8603" t="s">
        <v>16849</v>
      </c>
      <c r="B8603" s="5" t="s">
        <v>105</v>
      </c>
      <c r="C8603" s="6">
        <v>196044</v>
      </c>
      <c r="D8603" t="s">
        <v>22</v>
      </c>
      <c r="E8603">
        <v>196044</v>
      </c>
      <c r="F8603" s="5" t="s">
        <v>23</v>
      </c>
      <c r="G8603" s="5" t="s">
        <v>51</v>
      </c>
      <c r="H8603" s="5" t="s">
        <v>52</v>
      </c>
      <c r="I8603" t="s">
        <v>35</v>
      </c>
      <c r="J8603" t="s">
        <v>52</v>
      </c>
      <c r="K8603">
        <v>100</v>
      </c>
      <c r="L8603" s="5" t="s">
        <v>16850</v>
      </c>
      <c r="M8603" s="5" t="s">
        <v>70</v>
      </c>
      <c r="N8603">
        <v>19</v>
      </c>
      <c r="O8603" t="s">
        <v>46</v>
      </c>
      <c r="P8603" s="1">
        <v>45670</v>
      </c>
      <c r="Q8603" s="1">
        <v>45722</v>
      </c>
      <c r="R8603">
        <v>1055</v>
      </c>
      <c r="S8603" s="4">
        <v>6.4</v>
      </c>
      <c r="T8603" t="s">
        <v>153</v>
      </c>
    </row>
    <row r="8604" spans="1:20" x14ac:dyDescent="0.35">
      <c r="A8604" t="s">
        <v>16851</v>
      </c>
      <c r="B8604" s="5" t="s">
        <v>100</v>
      </c>
      <c r="C8604" s="6">
        <v>205349</v>
      </c>
      <c r="D8604" t="s">
        <v>74</v>
      </c>
      <c r="E8604">
        <v>256686</v>
      </c>
      <c r="F8604" s="5" t="s">
        <v>23</v>
      </c>
      <c r="G8604" s="5" t="s">
        <v>42</v>
      </c>
      <c r="H8604" s="5" t="s">
        <v>75</v>
      </c>
      <c r="I8604" t="s">
        <v>26</v>
      </c>
      <c r="J8604" t="s">
        <v>75</v>
      </c>
      <c r="K8604">
        <v>50</v>
      </c>
      <c r="L8604" s="5" t="s">
        <v>16852</v>
      </c>
      <c r="M8604" s="5" t="s">
        <v>37</v>
      </c>
      <c r="N8604">
        <v>10</v>
      </c>
      <c r="O8604" t="s">
        <v>62</v>
      </c>
      <c r="P8604" s="1">
        <v>45701</v>
      </c>
      <c r="Q8604" s="1">
        <v>45766</v>
      </c>
      <c r="R8604">
        <v>1523</v>
      </c>
      <c r="S8604" s="4">
        <v>7.2</v>
      </c>
      <c r="T8604" t="s">
        <v>210</v>
      </c>
    </row>
    <row r="8605" spans="1:20" x14ac:dyDescent="0.35">
      <c r="A8605" t="s">
        <v>16853</v>
      </c>
      <c r="B8605" s="5" t="s">
        <v>91</v>
      </c>
      <c r="C8605" s="6">
        <v>141845</v>
      </c>
      <c r="D8605" t="s">
        <v>120</v>
      </c>
      <c r="E8605">
        <v>127661</v>
      </c>
      <c r="F8605" s="5" t="s">
        <v>50</v>
      </c>
      <c r="G8605" s="5" t="s">
        <v>51</v>
      </c>
      <c r="H8605" s="5" t="s">
        <v>121</v>
      </c>
      <c r="I8605" t="s">
        <v>35</v>
      </c>
      <c r="J8605" t="s">
        <v>121</v>
      </c>
      <c r="K8605">
        <v>50</v>
      </c>
      <c r="L8605" s="5" t="s">
        <v>16854</v>
      </c>
      <c r="M8605" s="5" t="s">
        <v>54</v>
      </c>
      <c r="N8605">
        <v>2</v>
      </c>
      <c r="O8605" t="s">
        <v>141</v>
      </c>
      <c r="P8605" s="1">
        <v>45503</v>
      </c>
      <c r="Q8605" s="1">
        <v>45558</v>
      </c>
      <c r="R8605">
        <v>2215</v>
      </c>
      <c r="S8605" s="4">
        <v>5.3</v>
      </c>
      <c r="T8605" t="s">
        <v>47</v>
      </c>
    </row>
    <row r="8606" spans="1:20" x14ac:dyDescent="0.35">
      <c r="A8606" t="s">
        <v>16855</v>
      </c>
      <c r="B8606" s="5" t="s">
        <v>162</v>
      </c>
      <c r="C8606" s="6">
        <v>111688</v>
      </c>
      <c r="D8606" t="s">
        <v>22</v>
      </c>
      <c r="E8606">
        <v>111688</v>
      </c>
      <c r="F8606" s="5" t="s">
        <v>50</v>
      </c>
      <c r="G8606" s="5" t="s">
        <v>24</v>
      </c>
      <c r="H8606" s="5" t="s">
        <v>101</v>
      </c>
      <c r="I8606" t="s">
        <v>35</v>
      </c>
      <c r="J8606" t="s">
        <v>83</v>
      </c>
      <c r="K8606">
        <v>50</v>
      </c>
      <c r="L8606" s="5" t="s">
        <v>16856</v>
      </c>
      <c r="M8606" s="5" t="s">
        <v>37</v>
      </c>
      <c r="N8606">
        <v>4</v>
      </c>
      <c r="O8606" t="s">
        <v>147</v>
      </c>
      <c r="P8606" s="1">
        <v>45455</v>
      </c>
      <c r="Q8606" s="1">
        <v>45521</v>
      </c>
      <c r="R8606">
        <v>1284</v>
      </c>
      <c r="S8606" s="4">
        <v>6.3</v>
      </c>
      <c r="T8606" t="s">
        <v>95</v>
      </c>
    </row>
    <row r="8607" spans="1:20" x14ac:dyDescent="0.35">
      <c r="A8607" t="s">
        <v>16857</v>
      </c>
      <c r="B8607" s="5" t="s">
        <v>32</v>
      </c>
      <c r="C8607" s="6">
        <v>68031</v>
      </c>
      <c r="D8607" t="s">
        <v>33</v>
      </c>
      <c r="E8607">
        <v>7483410</v>
      </c>
      <c r="F8607" s="5" t="s">
        <v>58</v>
      </c>
      <c r="G8607" s="5" t="s">
        <v>51</v>
      </c>
      <c r="H8607" s="5" t="s">
        <v>34</v>
      </c>
      <c r="I8607" t="s">
        <v>26</v>
      </c>
      <c r="J8607" t="s">
        <v>34</v>
      </c>
      <c r="K8607">
        <v>0</v>
      </c>
      <c r="L8607" s="5" t="s">
        <v>16858</v>
      </c>
      <c r="M8607" s="5" t="s">
        <v>37</v>
      </c>
      <c r="N8607">
        <v>1</v>
      </c>
      <c r="O8607" t="s">
        <v>85</v>
      </c>
      <c r="P8607" s="1">
        <v>45602</v>
      </c>
      <c r="Q8607" s="1">
        <v>45664</v>
      </c>
      <c r="R8607">
        <v>2344</v>
      </c>
      <c r="S8607" s="4">
        <v>10</v>
      </c>
      <c r="T8607" t="s">
        <v>103</v>
      </c>
    </row>
    <row r="8608" spans="1:20" x14ac:dyDescent="0.35">
      <c r="A8608" t="s">
        <v>16859</v>
      </c>
      <c r="B8608" s="5" t="s">
        <v>28799</v>
      </c>
      <c r="C8608" s="6">
        <v>107527</v>
      </c>
      <c r="D8608" t="s">
        <v>120</v>
      </c>
      <c r="E8608">
        <v>96774</v>
      </c>
      <c r="F8608" s="5" t="s">
        <v>58</v>
      </c>
      <c r="G8608" s="5" t="s">
        <v>59</v>
      </c>
      <c r="H8608" s="5" t="s">
        <v>121</v>
      </c>
      <c r="I8608" t="s">
        <v>35</v>
      </c>
      <c r="J8608" t="s">
        <v>121</v>
      </c>
      <c r="K8608">
        <v>100</v>
      </c>
      <c r="L8608" s="5" t="s">
        <v>6616</v>
      </c>
      <c r="M8608" s="5" t="s">
        <v>54</v>
      </c>
      <c r="N8608">
        <v>1</v>
      </c>
      <c r="O8608" t="s">
        <v>167</v>
      </c>
      <c r="P8608" s="1">
        <v>45365</v>
      </c>
      <c r="Q8608" s="1">
        <v>45421</v>
      </c>
      <c r="R8608">
        <v>2383</v>
      </c>
      <c r="S8608" s="4">
        <v>6.7</v>
      </c>
      <c r="T8608" t="s">
        <v>63</v>
      </c>
    </row>
    <row r="8609" spans="1:20" x14ac:dyDescent="0.35">
      <c r="A8609" t="s">
        <v>16860</v>
      </c>
      <c r="B8609" s="5" t="s">
        <v>73</v>
      </c>
      <c r="C8609" s="6">
        <v>181374</v>
      </c>
      <c r="D8609" t="s">
        <v>41</v>
      </c>
      <c r="E8609">
        <v>154168</v>
      </c>
      <c r="F8609" s="5" t="s">
        <v>23</v>
      </c>
      <c r="G8609" s="5" t="s">
        <v>51</v>
      </c>
      <c r="H8609" s="5" t="s">
        <v>43</v>
      </c>
      <c r="I8609" t="s">
        <v>26</v>
      </c>
      <c r="J8609" t="s">
        <v>43</v>
      </c>
      <c r="K8609">
        <v>50</v>
      </c>
      <c r="L8609" s="5" t="s">
        <v>16861</v>
      </c>
      <c r="M8609" s="5" t="s">
        <v>70</v>
      </c>
      <c r="N8609">
        <v>13</v>
      </c>
      <c r="O8609" t="s">
        <v>135</v>
      </c>
      <c r="P8609" s="1">
        <v>45718</v>
      </c>
      <c r="Q8609" s="1">
        <v>45761</v>
      </c>
      <c r="R8609">
        <v>865</v>
      </c>
      <c r="S8609" s="4">
        <v>7.3</v>
      </c>
      <c r="T8609" t="s">
        <v>243</v>
      </c>
    </row>
    <row r="8610" spans="1:20" x14ac:dyDescent="0.35">
      <c r="A8610" t="s">
        <v>16862</v>
      </c>
      <c r="B8610" s="5" t="s">
        <v>40</v>
      </c>
      <c r="C8610" s="6">
        <v>118961</v>
      </c>
      <c r="D8610" t="s">
        <v>41</v>
      </c>
      <c r="E8610">
        <v>101117</v>
      </c>
      <c r="F8610" s="5" t="s">
        <v>66</v>
      </c>
      <c r="G8610" s="5" t="s">
        <v>24</v>
      </c>
      <c r="H8610" s="5" t="s">
        <v>43</v>
      </c>
      <c r="I8610" t="s">
        <v>44</v>
      </c>
      <c r="J8610" t="s">
        <v>291</v>
      </c>
      <c r="K8610">
        <v>0</v>
      </c>
      <c r="L8610" s="5" t="s">
        <v>16863</v>
      </c>
      <c r="M8610" s="5" t="s">
        <v>54</v>
      </c>
      <c r="N8610">
        <v>8</v>
      </c>
      <c r="O8610" t="s">
        <v>167</v>
      </c>
      <c r="P8610" s="1">
        <v>45539</v>
      </c>
      <c r="Q8610" s="1">
        <v>45612</v>
      </c>
      <c r="R8610">
        <v>1248</v>
      </c>
      <c r="S8610" s="4">
        <v>9.6</v>
      </c>
      <c r="T8610" t="s">
        <v>243</v>
      </c>
    </row>
    <row r="8611" spans="1:20" x14ac:dyDescent="0.35">
      <c r="A8611" t="s">
        <v>16864</v>
      </c>
      <c r="B8611" s="5" t="s">
        <v>145</v>
      </c>
      <c r="C8611" s="6">
        <v>52835</v>
      </c>
      <c r="D8611" t="s">
        <v>22</v>
      </c>
      <c r="E8611">
        <v>52835</v>
      </c>
      <c r="F8611" s="5" t="s">
        <v>50</v>
      </c>
      <c r="G8611" s="5" t="s">
        <v>59</v>
      </c>
      <c r="H8611" s="5" t="s">
        <v>157</v>
      </c>
      <c r="I8611" t="s">
        <v>35</v>
      </c>
      <c r="J8611" t="s">
        <v>157</v>
      </c>
      <c r="K8611">
        <v>50</v>
      </c>
      <c r="L8611" s="5" t="s">
        <v>8495</v>
      </c>
      <c r="M8611" s="5" t="s">
        <v>37</v>
      </c>
      <c r="N8611">
        <v>4</v>
      </c>
      <c r="O8611" t="s">
        <v>131</v>
      </c>
      <c r="P8611" s="1">
        <v>45761</v>
      </c>
      <c r="Q8611" s="1">
        <v>45786</v>
      </c>
      <c r="R8611">
        <v>1169</v>
      </c>
      <c r="S8611" s="4">
        <v>8.6</v>
      </c>
      <c r="T8611" t="s">
        <v>210</v>
      </c>
    </row>
    <row r="8612" spans="1:20" x14ac:dyDescent="0.35">
      <c r="A8612" t="s">
        <v>16865</v>
      </c>
      <c r="B8612" s="5" t="s">
        <v>91</v>
      </c>
      <c r="C8612" s="6">
        <v>70673</v>
      </c>
      <c r="D8612" t="s">
        <v>22</v>
      </c>
      <c r="E8612">
        <v>70673</v>
      </c>
      <c r="F8612" s="5" t="s">
        <v>66</v>
      </c>
      <c r="G8612" s="5" t="s">
        <v>59</v>
      </c>
      <c r="H8612" s="5" t="s">
        <v>157</v>
      </c>
      <c r="I8612" t="s">
        <v>26</v>
      </c>
      <c r="J8612" t="s">
        <v>157</v>
      </c>
      <c r="K8612">
        <v>50</v>
      </c>
      <c r="L8612" s="5" t="s">
        <v>5090</v>
      </c>
      <c r="M8612" s="5" t="s">
        <v>70</v>
      </c>
      <c r="N8612">
        <v>7</v>
      </c>
      <c r="O8612" t="s">
        <v>107</v>
      </c>
      <c r="P8612" s="1">
        <v>45410</v>
      </c>
      <c r="Q8612" s="1">
        <v>45429</v>
      </c>
      <c r="R8612">
        <v>1371</v>
      </c>
      <c r="S8612" s="4">
        <v>9.1</v>
      </c>
      <c r="T8612" t="s">
        <v>47</v>
      </c>
    </row>
    <row r="8613" spans="1:20" x14ac:dyDescent="0.35">
      <c r="A8613" t="s">
        <v>16866</v>
      </c>
      <c r="B8613" s="5" t="s">
        <v>145</v>
      </c>
      <c r="C8613" s="6">
        <v>94570</v>
      </c>
      <c r="D8613" t="s">
        <v>81</v>
      </c>
      <c r="E8613">
        <v>127670</v>
      </c>
      <c r="F8613" s="5" t="s">
        <v>66</v>
      </c>
      <c r="G8613" s="5" t="s">
        <v>42</v>
      </c>
      <c r="H8613" s="5" t="s">
        <v>82</v>
      </c>
      <c r="I8613" t="s">
        <v>44</v>
      </c>
      <c r="J8613" t="s">
        <v>82</v>
      </c>
      <c r="K8613">
        <v>0</v>
      </c>
      <c r="L8613" s="5" t="s">
        <v>16867</v>
      </c>
      <c r="M8613" s="5" t="s">
        <v>54</v>
      </c>
      <c r="N8613">
        <v>8</v>
      </c>
      <c r="O8613" t="s">
        <v>29</v>
      </c>
      <c r="P8613" s="1">
        <v>45544</v>
      </c>
      <c r="Q8613" s="1">
        <v>45575</v>
      </c>
      <c r="R8613">
        <v>1297</v>
      </c>
      <c r="S8613" s="4">
        <v>5.5</v>
      </c>
      <c r="T8613" t="s">
        <v>277</v>
      </c>
    </row>
    <row r="8614" spans="1:20" x14ac:dyDescent="0.35">
      <c r="A8614" t="s">
        <v>16868</v>
      </c>
      <c r="B8614" s="5" t="s">
        <v>28802</v>
      </c>
      <c r="C8614" s="6">
        <v>64693</v>
      </c>
      <c r="D8614" t="s">
        <v>22</v>
      </c>
      <c r="E8614">
        <v>64693</v>
      </c>
      <c r="F8614" s="5" t="s">
        <v>58</v>
      </c>
      <c r="G8614" s="5" t="s">
        <v>59</v>
      </c>
      <c r="H8614" s="5" t="s">
        <v>191</v>
      </c>
      <c r="I8614" t="s">
        <v>35</v>
      </c>
      <c r="J8614" t="s">
        <v>191</v>
      </c>
      <c r="K8614">
        <v>0</v>
      </c>
      <c r="L8614" s="5" t="s">
        <v>16869</v>
      </c>
      <c r="M8614" s="5" t="s">
        <v>37</v>
      </c>
      <c r="N8614">
        <v>0</v>
      </c>
      <c r="O8614" t="s">
        <v>85</v>
      </c>
      <c r="P8614" s="1">
        <v>45429</v>
      </c>
      <c r="Q8614" s="1">
        <v>45494</v>
      </c>
      <c r="R8614">
        <v>2215</v>
      </c>
      <c r="S8614" s="4">
        <v>6.2</v>
      </c>
      <c r="T8614" t="s">
        <v>47</v>
      </c>
    </row>
    <row r="8615" spans="1:20" x14ac:dyDescent="0.35">
      <c r="A8615" t="s">
        <v>16870</v>
      </c>
      <c r="B8615" s="5" t="s">
        <v>32</v>
      </c>
      <c r="C8615" s="6">
        <v>191853</v>
      </c>
      <c r="D8615" t="s">
        <v>22</v>
      </c>
      <c r="E8615">
        <v>191853</v>
      </c>
      <c r="F8615" s="5" t="s">
        <v>66</v>
      </c>
      <c r="G8615" s="5" t="s">
        <v>24</v>
      </c>
      <c r="H8615" s="5" t="s">
        <v>97</v>
      </c>
      <c r="I8615" t="s">
        <v>26</v>
      </c>
      <c r="J8615" t="s">
        <v>97</v>
      </c>
      <c r="K8615">
        <v>0</v>
      </c>
      <c r="L8615" s="5" t="s">
        <v>16871</v>
      </c>
      <c r="M8615" s="5" t="s">
        <v>54</v>
      </c>
      <c r="N8615">
        <v>8</v>
      </c>
      <c r="O8615" t="s">
        <v>147</v>
      </c>
      <c r="P8615" s="1">
        <v>45687</v>
      </c>
      <c r="Q8615" s="1">
        <v>45738</v>
      </c>
      <c r="R8615">
        <v>900</v>
      </c>
      <c r="S8615" s="4">
        <v>7.4</v>
      </c>
      <c r="T8615" t="s">
        <v>108</v>
      </c>
    </row>
    <row r="8616" spans="1:20" x14ac:dyDescent="0.35">
      <c r="A8616" t="s">
        <v>16872</v>
      </c>
      <c r="B8616" s="5" t="s">
        <v>174</v>
      </c>
      <c r="C8616" s="6">
        <v>114269</v>
      </c>
      <c r="D8616" t="s">
        <v>65</v>
      </c>
      <c r="E8616">
        <v>148550</v>
      </c>
      <c r="F8616" s="5" t="s">
        <v>66</v>
      </c>
      <c r="G8616" s="5" t="s">
        <v>59</v>
      </c>
      <c r="H8616" s="5" t="s">
        <v>67</v>
      </c>
      <c r="I8616" t="s">
        <v>26</v>
      </c>
      <c r="J8616" t="s">
        <v>67</v>
      </c>
      <c r="K8616">
        <v>0</v>
      </c>
      <c r="L8616" s="5" t="s">
        <v>16873</v>
      </c>
      <c r="M8616" s="5" t="s">
        <v>37</v>
      </c>
      <c r="N8616">
        <v>9</v>
      </c>
      <c r="O8616" t="s">
        <v>135</v>
      </c>
      <c r="P8616" s="1">
        <v>45642</v>
      </c>
      <c r="Q8616" s="1">
        <v>45686</v>
      </c>
      <c r="R8616">
        <v>2116</v>
      </c>
      <c r="S8616" s="4">
        <v>9</v>
      </c>
      <c r="T8616" t="s">
        <v>103</v>
      </c>
    </row>
    <row r="8617" spans="1:20" x14ac:dyDescent="0.35">
      <c r="A8617" t="s">
        <v>16874</v>
      </c>
      <c r="B8617" s="5" t="s">
        <v>28800</v>
      </c>
      <c r="C8617" s="6">
        <v>269818</v>
      </c>
      <c r="D8617" t="s">
        <v>33</v>
      </c>
      <c r="E8617">
        <v>29679980</v>
      </c>
      <c r="F8617" s="5" t="s">
        <v>23</v>
      </c>
      <c r="G8617" s="5" t="s">
        <v>24</v>
      </c>
      <c r="H8617" s="5" t="s">
        <v>34</v>
      </c>
      <c r="I8617" t="s">
        <v>26</v>
      </c>
      <c r="J8617" t="s">
        <v>34</v>
      </c>
      <c r="K8617">
        <v>50</v>
      </c>
      <c r="L8617" s="5" t="s">
        <v>16875</v>
      </c>
      <c r="M8617" s="5" t="s">
        <v>37</v>
      </c>
      <c r="N8617">
        <v>15</v>
      </c>
      <c r="O8617" t="s">
        <v>141</v>
      </c>
      <c r="P8617" s="1">
        <v>45327</v>
      </c>
      <c r="Q8617" s="1">
        <v>45358</v>
      </c>
      <c r="R8617">
        <v>935</v>
      </c>
      <c r="S8617" s="4">
        <v>9.8000000000000007</v>
      </c>
      <c r="T8617" t="s">
        <v>30</v>
      </c>
    </row>
    <row r="8618" spans="1:20" x14ac:dyDescent="0.35">
      <c r="A8618" t="s">
        <v>16876</v>
      </c>
      <c r="B8618" s="5" t="s">
        <v>28801</v>
      </c>
      <c r="C8618" s="6">
        <v>120069</v>
      </c>
      <c r="D8618" t="s">
        <v>22</v>
      </c>
      <c r="E8618">
        <v>120069</v>
      </c>
      <c r="F8618" s="5" t="s">
        <v>66</v>
      </c>
      <c r="G8618" s="5" t="s">
        <v>42</v>
      </c>
      <c r="H8618" s="5" t="s">
        <v>68</v>
      </c>
      <c r="I8618" t="s">
        <v>44</v>
      </c>
      <c r="J8618" t="s">
        <v>68</v>
      </c>
      <c r="K8618">
        <v>50</v>
      </c>
      <c r="L8618" s="5" t="s">
        <v>16877</v>
      </c>
      <c r="M8618" s="5" t="s">
        <v>54</v>
      </c>
      <c r="N8618">
        <v>5</v>
      </c>
      <c r="O8618" t="s">
        <v>172</v>
      </c>
      <c r="P8618" s="1">
        <v>45483</v>
      </c>
      <c r="Q8618" s="1">
        <v>45522</v>
      </c>
      <c r="R8618">
        <v>1887</v>
      </c>
      <c r="S8618" s="4">
        <v>7.3</v>
      </c>
      <c r="T8618" t="s">
        <v>55</v>
      </c>
    </row>
    <row r="8619" spans="1:20" x14ac:dyDescent="0.35">
      <c r="A8619" t="s">
        <v>16878</v>
      </c>
      <c r="B8619" s="5" t="s">
        <v>174</v>
      </c>
      <c r="C8619" s="6">
        <v>86504</v>
      </c>
      <c r="D8619" t="s">
        <v>22</v>
      </c>
      <c r="E8619">
        <v>86504</v>
      </c>
      <c r="F8619" s="5" t="s">
        <v>50</v>
      </c>
      <c r="G8619" s="5" t="s">
        <v>59</v>
      </c>
      <c r="H8619" s="5" t="s">
        <v>165</v>
      </c>
      <c r="I8619" t="s">
        <v>26</v>
      </c>
      <c r="J8619" t="s">
        <v>165</v>
      </c>
      <c r="K8619">
        <v>0</v>
      </c>
      <c r="L8619" s="5" t="s">
        <v>16879</v>
      </c>
      <c r="M8619" s="5" t="s">
        <v>37</v>
      </c>
      <c r="N8619">
        <v>3</v>
      </c>
      <c r="O8619" t="s">
        <v>147</v>
      </c>
      <c r="P8619" s="1">
        <v>45670</v>
      </c>
      <c r="Q8619" s="1">
        <v>45718</v>
      </c>
      <c r="R8619">
        <v>2433</v>
      </c>
      <c r="S8619" s="4">
        <v>6.4</v>
      </c>
      <c r="T8619" t="s">
        <v>153</v>
      </c>
    </row>
    <row r="8620" spans="1:20" x14ac:dyDescent="0.35">
      <c r="A8620" t="s">
        <v>16880</v>
      </c>
      <c r="B8620" s="5" t="s">
        <v>28800</v>
      </c>
      <c r="C8620" s="6">
        <v>120570</v>
      </c>
      <c r="D8620" t="s">
        <v>22</v>
      </c>
      <c r="E8620">
        <v>120570</v>
      </c>
      <c r="F8620" s="5" t="s">
        <v>23</v>
      </c>
      <c r="G8620" s="5" t="s">
        <v>42</v>
      </c>
      <c r="H8620" s="5" t="s">
        <v>157</v>
      </c>
      <c r="I8620" t="s">
        <v>35</v>
      </c>
      <c r="J8620" t="s">
        <v>157</v>
      </c>
      <c r="K8620">
        <v>50</v>
      </c>
      <c r="L8620" s="5" t="s">
        <v>16881</v>
      </c>
      <c r="M8620" s="5" t="s">
        <v>37</v>
      </c>
      <c r="N8620">
        <v>17</v>
      </c>
      <c r="O8620" t="s">
        <v>107</v>
      </c>
      <c r="P8620" s="1">
        <v>45333</v>
      </c>
      <c r="Q8620" s="1">
        <v>45361</v>
      </c>
      <c r="R8620">
        <v>1747</v>
      </c>
      <c r="S8620" s="4">
        <v>5.2</v>
      </c>
      <c r="T8620" t="s">
        <v>95</v>
      </c>
    </row>
    <row r="8621" spans="1:20" x14ac:dyDescent="0.35">
      <c r="A8621" t="s">
        <v>16882</v>
      </c>
      <c r="B8621" s="5" t="s">
        <v>21</v>
      </c>
      <c r="C8621" s="6">
        <v>184942</v>
      </c>
      <c r="D8621" t="s">
        <v>22</v>
      </c>
      <c r="E8621">
        <v>184942</v>
      </c>
      <c r="F8621" s="5" t="s">
        <v>23</v>
      </c>
      <c r="G8621" s="5" t="s">
        <v>42</v>
      </c>
      <c r="H8621" s="5" t="s">
        <v>129</v>
      </c>
      <c r="I8621" t="s">
        <v>35</v>
      </c>
      <c r="J8621" t="s">
        <v>1449</v>
      </c>
      <c r="K8621">
        <v>50</v>
      </c>
      <c r="L8621" s="5" t="s">
        <v>16883</v>
      </c>
      <c r="M8621" s="5" t="s">
        <v>70</v>
      </c>
      <c r="N8621">
        <v>17</v>
      </c>
      <c r="O8621" t="s">
        <v>46</v>
      </c>
      <c r="P8621" s="1">
        <v>45482</v>
      </c>
      <c r="Q8621" s="1">
        <v>45528</v>
      </c>
      <c r="R8621">
        <v>600</v>
      </c>
      <c r="S8621" s="4">
        <v>9.6</v>
      </c>
      <c r="T8621" t="s">
        <v>79</v>
      </c>
    </row>
    <row r="8622" spans="1:20" x14ac:dyDescent="0.35">
      <c r="A8622" t="s">
        <v>16884</v>
      </c>
      <c r="B8622" s="5" t="s">
        <v>21</v>
      </c>
      <c r="C8622" s="6">
        <v>89220</v>
      </c>
      <c r="D8622" t="s">
        <v>41</v>
      </c>
      <c r="E8622">
        <v>75837</v>
      </c>
      <c r="F8622" s="5" t="s">
        <v>58</v>
      </c>
      <c r="G8622" s="5" t="s">
        <v>24</v>
      </c>
      <c r="H8622" s="5" t="s">
        <v>43</v>
      </c>
      <c r="I8622" t="s">
        <v>35</v>
      </c>
      <c r="J8622" t="s">
        <v>43</v>
      </c>
      <c r="K8622">
        <v>50</v>
      </c>
      <c r="L8622" s="5" t="s">
        <v>16885</v>
      </c>
      <c r="M8622" s="5" t="s">
        <v>54</v>
      </c>
      <c r="N8622">
        <v>0</v>
      </c>
      <c r="O8622" t="s">
        <v>141</v>
      </c>
      <c r="P8622" s="1">
        <v>45359</v>
      </c>
      <c r="Q8622" s="1">
        <v>45395</v>
      </c>
      <c r="R8622">
        <v>1551</v>
      </c>
      <c r="S8622" s="4">
        <v>5.3</v>
      </c>
      <c r="T8622" t="s">
        <v>153</v>
      </c>
    </row>
    <row r="8623" spans="1:20" x14ac:dyDescent="0.35">
      <c r="A8623" t="s">
        <v>16886</v>
      </c>
      <c r="B8623" s="5" t="s">
        <v>28799</v>
      </c>
      <c r="C8623" s="6">
        <v>134492</v>
      </c>
      <c r="D8623" t="s">
        <v>33</v>
      </c>
      <c r="E8623">
        <v>14794120</v>
      </c>
      <c r="F8623" s="5" t="s">
        <v>66</v>
      </c>
      <c r="G8623" s="5" t="s">
        <v>51</v>
      </c>
      <c r="H8623" s="5" t="s">
        <v>34</v>
      </c>
      <c r="I8623" t="s">
        <v>26</v>
      </c>
      <c r="J8623" t="s">
        <v>34</v>
      </c>
      <c r="K8623">
        <v>100</v>
      </c>
      <c r="L8623" s="5" t="s">
        <v>16887</v>
      </c>
      <c r="M8623" s="5" t="s">
        <v>28</v>
      </c>
      <c r="N8623">
        <v>8</v>
      </c>
      <c r="O8623" t="s">
        <v>29</v>
      </c>
      <c r="P8623" s="1">
        <v>45596</v>
      </c>
      <c r="Q8623" s="1">
        <v>45649</v>
      </c>
      <c r="R8623">
        <v>2443</v>
      </c>
      <c r="S8623" s="4">
        <v>8.6</v>
      </c>
      <c r="T8623" t="s">
        <v>95</v>
      </c>
    </row>
    <row r="8624" spans="1:20" x14ac:dyDescent="0.35">
      <c r="A8624" t="s">
        <v>16888</v>
      </c>
      <c r="B8624" s="5" t="s">
        <v>28800</v>
      </c>
      <c r="C8624" s="6">
        <v>137903</v>
      </c>
      <c r="D8624" t="s">
        <v>41</v>
      </c>
      <c r="E8624">
        <v>117218</v>
      </c>
      <c r="F8624" s="5" t="s">
        <v>23</v>
      </c>
      <c r="G8624" s="5" t="s">
        <v>51</v>
      </c>
      <c r="H8624" s="5" t="s">
        <v>60</v>
      </c>
      <c r="I8624" t="s">
        <v>44</v>
      </c>
      <c r="J8624" t="s">
        <v>60</v>
      </c>
      <c r="K8624">
        <v>50</v>
      </c>
      <c r="L8624" s="5" t="s">
        <v>16889</v>
      </c>
      <c r="M8624" s="5" t="s">
        <v>28</v>
      </c>
      <c r="N8624">
        <v>16</v>
      </c>
      <c r="O8624" t="s">
        <v>172</v>
      </c>
      <c r="P8624" s="1">
        <v>45606</v>
      </c>
      <c r="Q8624" s="1">
        <v>45636</v>
      </c>
      <c r="R8624">
        <v>796</v>
      </c>
      <c r="S8624" s="4">
        <v>7.2</v>
      </c>
      <c r="T8624" t="s">
        <v>210</v>
      </c>
    </row>
    <row r="8625" spans="1:20" x14ac:dyDescent="0.35">
      <c r="A8625" t="s">
        <v>16890</v>
      </c>
      <c r="B8625" s="5" t="s">
        <v>100</v>
      </c>
      <c r="C8625" s="6">
        <v>139031</v>
      </c>
      <c r="D8625" t="s">
        <v>92</v>
      </c>
      <c r="E8625">
        <v>104273</v>
      </c>
      <c r="F8625" s="5" t="s">
        <v>23</v>
      </c>
      <c r="G8625" s="5" t="s">
        <v>59</v>
      </c>
      <c r="H8625" s="5" t="s">
        <v>93</v>
      </c>
      <c r="I8625" t="s">
        <v>44</v>
      </c>
      <c r="J8625" t="s">
        <v>68</v>
      </c>
      <c r="K8625">
        <v>0</v>
      </c>
      <c r="L8625" s="5" t="s">
        <v>16891</v>
      </c>
      <c r="M8625" s="5" t="s">
        <v>54</v>
      </c>
      <c r="N8625">
        <v>16</v>
      </c>
      <c r="O8625" t="s">
        <v>135</v>
      </c>
      <c r="P8625" s="1">
        <v>45641</v>
      </c>
      <c r="Q8625" s="1">
        <v>45660</v>
      </c>
      <c r="R8625">
        <v>1916</v>
      </c>
      <c r="S8625" s="4">
        <v>5.9</v>
      </c>
      <c r="T8625" t="s">
        <v>108</v>
      </c>
    </row>
    <row r="8626" spans="1:20" x14ac:dyDescent="0.35">
      <c r="A8626" t="s">
        <v>16892</v>
      </c>
      <c r="B8626" s="5" t="s">
        <v>28801</v>
      </c>
      <c r="C8626" s="6">
        <v>202153</v>
      </c>
      <c r="D8626" t="s">
        <v>22</v>
      </c>
      <c r="E8626">
        <v>202153</v>
      </c>
      <c r="F8626" s="5" t="s">
        <v>23</v>
      </c>
      <c r="G8626" s="5" t="s">
        <v>59</v>
      </c>
      <c r="H8626" s="5" t="s">
        <v>165</v>
      </c>
      <c r="I8626" t="s">
        <v>35</v>
      </c>
      <c r="J8626" t="s">
        <v>165</v>
      </c>
      <c r="K8626">
        <v>50</v>
      </c>
      <c r="L8626" s="5" t="s">
        <v>16893</v>
      </c>
      <c r="M8626" s="5" t="s">
        <v>28</v>
      </c>
      <c r="N8626">
        <v>17</v>
      </c>
      <c r="O8626" t="s">
        <v>85</v>
      </c>
      <c r="P8626" s="1">
        <v>45721</v>
      </c>
      <c r="Q8626" s="1">
        <v>45756</v>
      </c>
      <c r="R8626">
        <v>1250</v>
      </c>
      <c r="S8626" s="4">
        <v>6.2</v>
      </c>
      <c r="T8626" t="s">
        <v>95</v>
      </c>
    </row>
    <row r="8627" spans="1:20" x14ac:dyDescent="0.35">
      <c r="A8627" t="s">
        <v>16894</v>
      </c>
      <c r="B8627" s="5" t="s">
        <v>28802</v>
      </c>
      <c r="C8627" s="6">
        <v>71668</v>
      </c>
      <c r="D8627" t="s">
        <v>22</v>
      </c>
      <c r="E8627">
        <v>71668</v>
      </c>
      <c r="F8627" s="5" t="s">
        <v>50</v>
      </c>
      <c r="G8627" s="5" t="s">
        <v>24</v>
      </c>
      <c r="H8627" s="5" t="s">
        <v>191</v>
      </c>
      <c r="I8627" t="s">
        <v>44</v>
      </c>
      <c r="J8627" t="s">
        <v>480</v>
      </c>
      <c r="K8627">
        <v>100</v>
      </c>
      <c r="L8627" s="5" t="s">
        <v>16895</v>
      </c>
      <c r="M8627" s="5" t="s">
        <v>28</v>
      </c>
      <c r="N8627">
        <v>3</v>
      </c>
      <c r="O8627" t="s">
        <v>167</v>
      </c>
      <c r="P8627" s="1">
        <v>45676</v>
      </c>
      <c r="Q8627" s="1">
        <v>45749</v>
      </c>
      <c r="R8627">
        <v>1593</v>
      </c>
      <c r="S8627" s="4">
        <v>6</v>
      </c>
      <c r="T8627" t="s">
        <v>38</v>
      </c>
    </row>
    <row r="8628" spans="1:20" x14ac:dyDescent="0.35">
      <c r="A8628" t="s">
        <v>16896</v>
      </c>
      <c r="B8628" s="5" t="s">
        <v>28799</v>
      </c>
      <c r="C8628" s="6">
        <v>89404</v>
      </c>
      <c r="D8628" t="s">
        <v>22</v>
      </c>
      <c r="E8628">
        <v>89404</v>
      </c>
      <c r="F8628" s="5" t="s">
        <v>58</v>
      </c>
      <c r="G8628" s="5" t="s">
        <v>42</v>
      </c>
      <c r="H8628" s="5" t="s">
        <v>97</v>
      </c>
      <c r="I8628" t="s">
        <v>35</v>
      </c>
      <c r="J8628" t="s">
        <v>97</v>
      </c>
      <c r="K8628">
        <v>0</v>
      </c>
      <c r="L8628" s="5" t="s">
        <v>7092</v>
      </c>
      <c r="M8628" s="5" t="s">
        <v>37</v>
      </c>
      <c r="N8628">
        <v>0</v>
      </c>
      <c r="O8628" t="s">
        <v>62</v>
      </c>
      <c r="P8628" s="1">
        <v>45600</v>
      </c>
      <c r="Q8628" s="1">
        <v>45635</v>
      </c>
      <c r="R8628">
        <v>1637</v>
      </c>
      <c r="S8628" s="4">
        <v>8</v>
      </c>
      <c r="T8628" t="s">
        <v>95</v>
      </c>
    </row>
    <row r="8629" spans="1:20" x14ac:dyDescent="0.35">
      <c r="A8629" t="s">
        <v>16897</v>
      </c>
      <c r="B8629" s="5" t="s">
        <v>32</v>
      </c>
      <c r="C8629" s="6">
        <v>145615</v>
      </c>
      <c r="D8629" t="s">
        <v>22</v>
      </c>
      <c r="E8629">
        <v>145615</v>
      </c>
      <c r="F8629" s="5" t="s">
        <v>66</v>
      </c>
      <c r="G8629" s="5" t="s">
        <v>59</v>
      </c>
      <c r="H8629" s="5" t="s">
        <v>25</v>
      </c>
      <c r="I8629" t="s">
        <v>26</v>
      </c>
      <c r="J8629" t="s">
        <v>25</v>
      </c>
      <c r="K8629">
        <v>0</v>
      </c>
      <c r="L8629" s="5" t="s">
        <v>16898</v>
      </c>
      <c r="M8629" s="5" t="s">
        <v>28</v>
      </c>
      <c r="N8629">
        <v>8</v>
      </c>
      <c r="O8629" t="s">
        <v>85</v>
      </c>
      <c r="P8629" s="1">
        <v>45575</v>
      </c>
      <c r="Q8629" s="1">
        <v>45605</v>
      </c>
      <c r="R8629">
        <v>2127</v>
      </c>
      <c r="S8629" s="4">
        <v>9.5</v>
      </c>
      <c r="T8629" t="s">
        <v>38</v>
      </c>
    </row>
    <row r="8630" spans="1:20" x14ac:dyDescent="0.35">
      <c r="A8630" t="s">
        <v>16899</v>
      </c>
      <c r="B8630" s="5" t="s">
        <v>174</v>
      </c>
      <c r="C8630" s="6">
        <v>207813</v>
      </c>
      <c r="D8630" t="s">
        <v>22</v>
      </c>
      <c r="E8630">
        <v>207813</v>
      </c>
      <c r="F8630" s="5" t="s">
        <v>23</v>
      </c>
      <c r="G8630" s="5" t="s">
        <v>51</v>
      </c>
      <c r="H8630" s="5" t="s">
        <v>52</v>
      </c>
      <c r="I8630" t="s">
        <v>35</v>
      </c>
      <c r="J8630" t="s">
        <v>52</v>
      </c>
      <c r="K8630">
        <v>0</v>
      </c>
      <c r="L8630" s="5" t="s">
        <v>16900</v>
      </c>
      <c r="M8630" s="5" t="s">
        <v>28</v>
      </c>
      <c r="N8630">
        <v>13</v>
      </c>
      <c r="O8630" t="s">
        <v>29</v>
      </c>
      <c r="P8630" s="1">
        <v>45656</v>
      </c>
      <c r="Q8630" s="1">
        <v>45705</v>
      </c>
      <c r="R8630">
        <v>1223</v>
      </c>
      <c r="S8630" s="4">
        <v>5.3</v>
      </c>
      <c r="T8630" t="s">
        <v>38</v>
      </c>
    </row>
    <row r="8631" spans="1:20" x14ac:dyDescent="0.35">
      <c r="A8631" t="s">
        <v>16901</v>
      </c>
      <c r="B8631" s="5" t="s">
        <v>28802</v>
      </c>
      <c r="C8631" s="6">
        <v>142528</v>
      </c>
      <c r="D8631" t="s">
        <v>41</v>
      </c>
      <c r="E8631">
        <v>121149</v>
      </c>
      <c r="F8631" s="5" t="s">
        <v>66</v>
      </c>
      <c r="G8631" s="5" t="s">
        <v>59</v>
      </c>
      <c r="H8631" s="5" t="s">
        <v>126</v>
      </c>
      <c r="I8631" t="s">
        <v>26</v>
      </c>
      <c r="J8631" t="s">
        <v>126</v>
      </c>
      <c r="K8631">
        <v>50</v>
      </c>
      <c r="L8631" s="5" t="s">
        <v>16902</v>
      </c>
      <c r="M8631" s="5" t="s">
        <v>70</v>
      </c>
      <c r="N8631">
        <v>8</v>
      </c>
      <c r="O8631" t="s">
        <v>71</v>
      </c>
      <c r="P8631" s="1">
        <v>45737</v>
      </c>
      <c r="Q8631" s="1">
        <v>45799</v>
      </c>
      <c r="R8631">
        <v>1866</v>
      </c>
      <c r="S8631" s="4">
        <v>6.3</v>
      </c>
      <c r="T8631" t="s">
        <v>108</v>
      </c>
    </row>
    <row r="8632" spans="1:20" x14ac:dyDescent="0.35">
      <c r="A8632" t="s">
        <v>16903</v>
      </c>
      <c r="B8632" s="5" t="s">
        <v>162</v>
      </c>
      <c r="C8632" s="6">
        <v>68097</v>
      </c>
      <c r="D8632" t="s">
        <v>22</v>
      </c>
      <c r="E8632">
        <v>68097</v>
      </c>
      <c r="F8632" s="5" t="s">
        <v>50</v>
      </c>
      <c r="G8632" s="5" t="s">
        <v>59</v>
      </c>
      <c r="H8632" s="5" t="s">
        <v>52</v>
      </c>
      <c r="I8632" t="s">
        <v>26</v>
      </c>
      <c r="J8632" t="s">
        <v>52</v>
      </c>
      <c r="K8632">
        <v>50</v>
      </c>
      <c r="L8632" s="5" t="s">
        <v>16904</v>
      </c>
      <c r="M8632" s="5" t="s">
        <v>37</v>
      </c>
      <c r="N8632">
        <v>3</v>
      </c>
      <c r="O8632" t="s">
        <v>172</v>
      </c>
      <c r="P8632" s="1">
        <v>45727</v>
      </c>
      <c r="Q8632" s="1">
        <v>45755</v>
      </c>
      <c r="R8632">
        <v>1548</v>
      </c>
      <c r="S8632" s="4">
        <v>7.5</v>
      </c>
      <c r="T8632" t="s">
        <v>103</v>
      </c>
    </row>
    <row r="8633" spans="1:20" x14ac:dyDescent="0.35">
      <c r="A8633" t="s">
        <v>16905</v>
      </c>
      <c r="B8633" s="5" t="s">
        <v>40</v>
      </c>
      <c r="C8633" s="6">
        <v>224311</v>
      </c>
      <c r="D8633" t="s">
        <v>65</v>
      </c>
      <c r="E8633">
        <v>291604</v>
      </c>
      <c r="F8633" s="5" t="s">
        <v>23</v>
      </c>
      <c r="G8633" s="5" t="s">
        <v>42</v>
      </c>
      <c r="H8633" s="5" t="s">
        <v>67</v>
      </c>
      <c r="I8633" t="s">
        <v>44</v>
      </c>
      <c r="J8633" t="s">
        <v>67</v>
      </c>
      <c r="K8633">
        <v>50</v>
      </c>
      <c r="L8633" s="5" t="s">
        <v>16906</v>
      </c>
      <c r="M8633" s="5" t="s">
        <v>28</v>
      </c>
      <c r="N8633">
        <v>17</v>
      </c>
      <c r="O8633" t="s">
        <v>29</v>
      </c>
      <c r="P8633" s="1">
        <v>45673</v>
      </c>
      <c r="Q8633" s="1">
        <v>45687</v>
      </c>
      <c r="R8633">
        <v>659</v>
      </c>
      <c r="S8633" s="4">
        <v>8.8000000000000007</v>
      </c>
      <c r="T8633" t="s">
        <v>79</v>
      </c>
    </row>
    <row r="8634" spans="1:20" x14ac:dyDescent="0.35">
      <c r="A8634" t="s">
        <v>16907</v>
      </c>
      <c r="B8634" s="5" t="s">
        <v>179</v>
      </c>
      <c r="C8634" s="6">
        <v>114501</v>
      </c>
      <c r="D8634" t="s">
        <v>74</v>
      </c>
      <c r="E8634">
        <v>143126</v>
      </c>
      <c r="F8634" s="5" t="s">
        <v>66</v>
      </c>
      <c r="G8634" s="5" t="s">
        <v>59</v>
      </c>
      <c r="H8634" s="5" t="s">
        <v>75</v>
      </c>
      <c r="I8634" t="s">
        <v>35</v>
      </c>
      <c r="J8634" t="s">
        <v>75</v>
      </c>
      <c r="K8634">
        <v>50</v>
      </c>
      <c r="L8634" s="5" t="s">
        <v>16908</v>
      </c>
      <c r="M8634" s="5" t="s">
        <v>37</v>
      </c>
      <c r="N8634">
        <v>7</v>
      </c>
      <c r="O8634" t="s">
        <v>85</v>
      </c>
      <c r="P8634" s="1">
        <v>45591</v>
      </c>
      <c r="Q8634" s="1">
        <v>45607</v>
      </c>
      <c r="R8634">
        <v>880</v>
      </c>
      <c r="S8634" s="4">
        <v>6.1</v>
      </c>
      <c r="T8634" t="s">
        <v>108</v>
      </c>
    </row>
    <row r="8635" spans="1:20" x14ac:dyDescent="0.35">
      <c r="A8635" t="s">
        <v>16909</v>
      </c>
      <c r="B8635" s="5" t="s">
        <v>217</v>
      </c>
      <c r="C8635" s="6">
        <v>65825</v>
      </c>
      <c r="D8635" t="s">
        <v>22</v>
      </c>
      <c r="E8635">
        <v>65825</v>
      </c>
      <c r="F8635" s="5" t="s">
        <v>66</v>
      </c>
      <c r="G8635" s="5" t="s">
        <v>51</v>
      </c>
      <c r="H8635" s="5" t="s">
        <v>157</v>
      </c>
      <c r="I8635" t="s">
        <v>35</v>
      </c>
      <c r="J8635" t="s">
        <v>157</v>
      </c>
      <c r="K8635">
        <v>0</v>
      </c>
      <c r="L8635" s="5" t="s">
        <v>16910</v>
      </c>
      <c r="M8635" s="5" t="s">
        <v>37</v>
      </c>
      <c r="N8635">
        <v>5</v>
      </c>
      <c r="O8635" t="s">
        <v>62</v>
      </c>
      <c r="P8635" s="1">
        <v>45569</v>
      </c>
      <c r="Q8635" s="1">
        <v>45589</v>
      </c>
      <c r="R8635">
        <v>1602</v>
      </c>
      <c r="S8635" s="4">
        <v>9.1999999999999993</v>
      </c>
      <c r="T8635" t="s">
        <v>108</v>
      </c>
    </row>
    <row r="8636" spans="1:20" x14ac:dyDescent="0.35">
      <c r="A8636" t="s">
        <v>16911</v>
      </c>
      <c r="B8636" s="5" t="s">
        <v>162</v>
      </c>
      <c r="C8636" s="6">
        <v>196121</v>
      </c>
      <c r="D8636" t="s">
        <v>74</v>
      </c>
      <c r="E8636">
        <v>245151</v>
      </c>
      <c r="F8636" s="5" t="s">
        <v>23</v>
      </c>
      <c r="G8636" s="5" t="s">
        <v>24</v>
      </c>
      <c r="H8636" s="5" t="s">
        <v>75</v>
      </c>
      <c r="I8636" t="s">
        <v>44</v>
      </c>
      <c r="J8636" t="s">
        <v>75</v>
      </c>
      <c r="K8636">
        <v>0</v>
      </c>
      <c r="L8636" s="5" t="s">
        <v>16912</v>
      </c>
      <c r="M8636" s="5" t="s">
        <v>28</v>
      </c>
      <c r="N8636">
        <v>18</v>
      </c>
      <c r="O8636" t="s">
        <v>131</v>
      </c>
      <c r="P8636" s="1">
        <v>45777</v>
      </c>
      <c r="Q8636" s="1">
        <v>45826</v>
      </c>
      <c r="R8636">
        <v>954</v>
      </c>
      <c r="S8636" s="4">
        <v>7.6</v>
      </c>
      <c r="T8636" t="s">
        <v>79</v>
      </c>
    </row>
    <row r="8637" spans="1:20" x14ac:dyDescent="0.35">
      <c r="A8637" t="s">
        <v>16913</v>
      </c>
      <c r="B8637" s="5" t="s">
        <v>105</v>
      </c>
      <c r="C8637" s="6">
        <v>94824</v>
      </c>
      <c r="D8637" t="s">
        <v>22</v>
      </c>
      <c r="E8637">
        <v>94824</v>
      </c>
      <c r="F8637" s="5" t="s">
        <v>58</v>
      </c>
      <c r="G8637" s="5" t="s">
        <v>24</v>
      </c>
      <c r="H8637" s="5" t="s">
        <v>101</v>
      </c>
      <c r="I8637" t="s">
        <v>26</v>
      </c>
      <c r="J8637" t="s">
        <v>101</v>
      </c>
      <c r="K8637">
        <v>100</v>
      </c>
      <c r="L8637" s="5" t="s">
        <v>16914</v>
      </c>
      <c r="M8637" s="5" t="s">
        <v>28</v>
      </c>
      <c r="N8637">
        <v>1</v>
      </c>
      <c r="O8637" t="s">
        <v>172</v>
      </c>
      <c r="P8637" s="1">
        <v>45293</v>
      </c>
      <c r="Q8637" s="1">
        <v>45354</v>
      </c>
      <c r="R8637">
        <v>922</v>
      </c>
      <c r="S8637" s="4">
        <v>5</v>
      </c>
      <c r="T8637" t="s">
        <v>103</v>
      </c>
    </row>
    <row r="8638" spans="1:20" x14ac:dyDescent="0.35">
      <c r="A8638" t="s">
        <v>16915</v>
      </c>
      <c r="B8638" s="5" t="s">
        <v>28801</v>
      </c>
      <c r="C8638" s="6">
        <v>48808</v>
      </c>
      <c r="D8638" t="s">
        <v>22</v>
      </c>
      <c r="E8638">
        <v>48808</v>
      </c>
      <c r="F8638" s="5" t="s">
        <v>66</v>
      </c>
      <c r="G8638" s="5" t="s">
        <v>24</v>
      </c>
      <c r="H8638" s="5" t="s">
        <v>157</v>
      </c>
      <c r="I8638" t="s">
        <v>26</v>
      </c>
      <c r="J8638" t="s">
        <v>157</v>
      </c>
      <c r="K8638">
        <v>100</v>
      </c>
      <c r="L8638" s="5" t="s">
        <v>16916</v>
      </c>
      <c r="M8638" s="5" t="s">
        <v>70</v>
      </c>
      <c r="N8638">
        <v>8</v>
      </c>
      <c r="O8638" t="s">
        <v>88</v>
      </c>
      <c r="P8638" s="1">
        <v>45391</v>
      </c>
      <c r="Q8638" s="1">
        <v>45459</v>
      </c>
      <c r="R8638">
        <v>2216</v>
      </c>
      <c r="S8638" s="4">
        <v>8.1</v>
      </c>
      <c r="T8638" t="s">
        <v>108</v>
      </c>
    </row>
    <row r="8639" spans="1:20" x14ac:dyDescent="0.35">
      <c r="A8639" t="s">
        <v>16917</v>
      </c>
      <c r="B8639" s="5" t="s">
        <v>57</v>
      </c>
      <c r="C8639" s="6">
        <v>119252</v>
      </c>
      <c r="D8639" t="s">
        <v>41</v>
      </c>
      <c r="E8639">
        <v>101364</v>
      </c>
      <c r="F8639" s="5" t="s">
        <v>66</v>
      </c>
      <c r="G8639" s="5" t="s">
        <v>42</v>
      </c>
      <c r="H8639" s="5" t="s">
        <v>126</v>
      </c>
      <c r="I8639" t="s">
        <v>26</v>
      </c>
      <c r="J8639" t="s">
        <v>52</v>
      </c>
      <c r="K8639">
        <v>0</v>
      </c>
      <c r="L8639" s="5" t="s">
        <v>16918</v>
      </c>
      <c r="M8639" s="5" t="s">
        <v>70</v>
      </c>
      <c r="N8639">
        <v>5</v>
      </c>
      <c r="O8639" t="s">
        <v>62</v>
      </c>
      <c r="P8639" s="1">
        <v>45624</v>
      </c>
      <c r="Q8639" s="1">
        <v>45693</v>
      </c>
      <c r="R8639">
        <v>1993</v>
      </c>
      <c r="S8639" s="4">
        <v>7.6</v>
      </c>
      <c r="T8639" t="s">
        <v>103</v>
      </c>
    </row>
    <row r="8640" spans="1:20" x14ac:dyDescent="0.35">
      <c r="A8640" t="s">
        <v>16919</v>
      </c>
      <c r="B8640" s="5" t="s">
        <v>28802</v>
      </c>
      <c r="C8640" s="6">
        <v>77771</v>
      </c>
      <c r="D8640" t="s">
        <v>120</v>
      </c>
      <c r="E8640">
        <v>69994</v>
      </c>
      <c r="F8640" s="5" t="s">
        <v>58</v>
      </c>
      <c r="G8640" s="5" t="s">
        <v>51</v>
      </c>
      <c r="H8640" s="5" t="s">
        <v>121</v>
      </c>
      <c r="I8640" t="s">
        <v>26</v>
      </c>
      <c r="J8640" t="s">
        <v>121</v>
      </c>
      <c r="K8640">
        <v>50</v>
      </c>
      <c r="L8640" s="5" t="s">
        <v>16920</v>
      </c>
      <c r="M8640" s="5" t="s">
        <v>70</v>
      </c>
      <c r="N8640">
        <v>0</v>
      </c>
      <c r="O8640" t="s">
        <v>131</v>
      </c>
      <c r="P8640" s="1">
        <v>45333</v>
      </c>
      <c r="Q8640" s="1">
        <v>45356</v>
      </c>
      <c r="R8640">
        <v>1677</v>
      </c>
      <c r="S8640" s="4">
        <v>8.1</v>
      </c>
      <c r="T8640" t="s">
        <v>153</v>
      </c>
    </row>
    <row r="8641" spans="1:20" x14ac:dyDescent="0.35">
      <c r="A8641" t="s">
        <v>16921</v>
      </c>
      <c r="B8641" s="5" t="s">
        <v>145</v>
      </c>
      <c r="C8641" s="6">
        <v>106474</v>
      </c>
      <c r="D8641" t="s">
        <v>22</v>
      </c>
      <c r="E8641">
        <v>106474</v>
      </c>
      <c r="F8641" s="5" t="s">
        <v>66</v>
      </c>
      <c r="G8641" s="5" t="s">
        <v>42</v>
      </c>
      <c r="H8641" s="5" t="s">
        <v>129</v>
      </c>
      <c r="I8641" t="s">
        <v>44</v>
      </c>
      <c r="J8641" t="s">
        <v>129</v>
      </c>
      <c r="K8641">
        <v>0</v>
      </c>
      <c r="L8641" s="5" t="s">
        <v>16922</v>
      </c>
      <c r="M8641" s="5" t="s">
        <v>70</v>
      </c>
      <c r="N8641">
        <v>6</v>
      </c>
      <c r="O8641" t="s">
        <v>85</v>
      </c>
      <c r="P8641" s="1">
        <v>45557</v>
      </c>
      <c r="Q8641" s="1">
        <v>45571</v>
      </c>
      <c r="R8641">
        <v>1764</v>
      </c>
      <c r="S8641" s="4">
        <v>6.9</v>
      </c>
      <c r="T8641" t="s">
        <v>243</v>
      </c>
    </row>
    <row r="8642" spans="1:20" x14ac:dyDescent="0.35">
      <c r="A8642" t="s">
        <v>16923</v>
      </c>
      <c r="B8642" s="5" t="s">
        <v>49</v>
      </c>
      <c r="C8642" s="6">
        <v>233835</v>
      </c>
      <c r="D8642" t="s">
        <v>81</v>
      </c>
      <c r="E8642">
        <v>315677</v>
      </c>
      <c r="F8642" s="5" t="s">
        <v>23</v>
      </c>
      <c r="G8642" s="5" t="s">
        <v>42</v>
      </c>
      <c r="H8642" s="5" t="s">
        <v>82</v>
      </c>
      <c r="I8642" t="s">
        <v>26</v>
      </c>
      <c r="J8642" t="s">
        <v>82</v>
      </c>
      <c r="K8642">
        <v>100</v>
      </c>
      <c r="L8642" s="5" t="s">
        <v>3265</v>
      </c>
      <c r="M8642" s="5" t="s">
        <v>28</v>
      </c>
      <c r="N8642">
        <v>17</v>
      </c>
      <c r="O8642" t="s">
        <v>88</v>
      </c>
      <c r="P8642" s="1">
        <v>45656</v>
      </c>
      <c r="Q8642" s="1">
        <v>45706</v>
      </c>
      <c r="R8642">
        <v>2214</v>
      </c>
      <c r="S8642" s="4">
        <v>8.9</v>
      </c>
      <c r="T8642" t="s">
        <v>153</v>
      </c>
    </row>
    <row r="8643" spans="1:20" x14ac:dyDescent="0.35">
      <c r="A8643" t="s">
        <v>16924</v>
      </c>
      <c r="B8643" s="5" t="s">
        <v>174</v>
      </c>
      <c r="C8643" s="6">
        <v>95754</v>
      </c>
      <c r="D8643" t="s">
        <v>65</v>
      </c>
      <c r="E8643">
        <v>124480</v>
      </c>
      <c r="F8643" s="5" t="s">
        <v>50</v>
      </c>
      <c r="G8643" s="5" t="s">
        <v>42</v>
      </c>
      <c r="H8643" s="5" t="s">
        <v>67</v>
      </c>
      <c r="I8643" t="s">
        <v>26</v>
      </c>
      <c r="J8643" t="s">
        <v>67</v>
      </c>
      <c r="K8643">
        <v>100</v>
      </c>
      <c r="L8643" s="5" t="s">
        <v>16925</v>
      </c>
      <c r="M8643" s="5" t="s">
        <v>37</v>
      </c>
      <c r="N8643">
        <v>2</v>
      </c>
      <c r="O8643" t="s">
        <v>107</v>
      </c>
      <c r="P8643" s="1">
        <v>45494</v>
      </c>
      <c r="Q8643" s="1">
        <v>45559</v>
      </c>
      <c r="R8643">
        <v>1939</v>
      </c>
      <c r="S8643" s="4">
        <v>8.9</v>
      </c>
      <c r="T8643" t="s">
        <v>79</v>
      </c>
    </row>
    <row r="8644" spans="1:20" x14ac:dyDescent="0.35">
      <c r="A8644" t="s">
        <v>16926</v>
      </c>
      <c r="B8644" s="5" t="s">
        <v>40</v>
      </c>
      <c r="C8644" s="6">
        <v>111708</v>
      </c>
      <c r="D8644" t="s">
        <v>74</v>
      </c>
      <c r="E8644">
        <v>139635</v>
      </c>
      <c r="F8644" s="5" t="s">
        <v>66</v>
      </c>
      <c r="G8644" s="5" t="s">
        <v>42</v>
      </c>
      <c r="H8644" s="5" t="s">
        <v>75</v>
      </c>
      <c r="I8644" t="s">
        <v>44</v>
      </c>
      <c r="J8644" t="s">
        <v>467</v>
      </c>
      <c r="K8644">
        <v>0</v>
      </c>
      <c r="L8644" s="5" t="s">
        <v>16927</v>
      </c>
      <c r="M8644" s="5" t="s">
        <v>37</v>
      </c>
      <c r="N8644">
        <v>5</v>
      </c>
      <c r="O8644" t="s">
        <v>88</v>
      </c>
      <c r="P8644" s="1">
        <v>45543</v>
      </c>
      <c r="Q8644" s="1">
        <v>45608</v>
      </c>
      <c r="R8644">
        <v>2019</v>
      </c>
      <c r="S8644" s="4">
        <v>5.3</v>
      </c>
      <c r="T8644" t="s">
        <v>47</v>
      </c>
    </row>
    <row r="8645" spans="1:20" x14ac:dyDescent="0.35">
      <c r="A8645" t="s">
        <v>16928</v>
      </c>
      <c r="B8645" s="5" t="s">
        <v>105</v>
      </c>
      <c r="C8645" s="6">
        <v>263271</v>
      </c>
      <c r="D8645" t="s">
        <v>33</v>
      </c>
      <c r="E8645">
        <v>28959810</v>
      </c>
      <c r="F8645" s="5" t="s">
        <v>23</v>
      </c>
      <c r="G8645" s="5" t="s">
        <v>42</v>
      </c>
      <c r="H8645" s="5" t="s">
        <v>34</v>
      </c>
      <c r="I8645" t="s">
        <v>26</v>
      </c>
      <c r="J8645" t="s">
        <v>423</v>
      </c>
      <c r="K8645">
        <v>100</v>
      </c>
      <c r="L8645" s="5" t="s">
        <v>16929</v>
      </c>
      <c r="M8645" s="5" t="s">
        <v>37</v>
      </c>
      <c r="N8645">
        <v>14</v>
      </c>
      <c r="O8645" t="s">
        <v>112</v>
      </c>
      <c r="P8645" s="1">
        <v>45298</v>
      </c>
      <c r="Q8645" s="1">
        <v>45362</v>
      </c>
      <c r="R8645">
        <v>1071</v>
      </c>
      <c r="S8645" s="4">
        <v>9.6</v>
      </c>
      <c r="T8645" t="s">
        <v>47</v>
      </c>
    </row>
    <row r="8646" spans="1:20" x14ac:dyDescent="0.35">
      <c r="A8646" t="s">
        <v>16930</v>
      </c>
      <c r="B8646" s="5" t="s">
        <v>57</v>
      </c>
      <c r="C8646" s="6">
        <v>201498</v>
      </c>
      <c r="D8646" t="s">
        <v>22</v>
      </c>
      <c r="E8646">
        <v>201498</v>
      </c>
      <c r="F8646" s="5" t="s">
        <v>66</v>
      </c>
      <c r="G8646" s="5" t="s">
        <v>24</v>
      </c>
      <c r="H8646" s="5" t="s">
        <v>68</v>
      </c>
      <c r="I8646" t="s">
        <v>35</v>
      </c>
      <c r="J8646" t="s">
        <v>68</v>
      </c>
      <c r="K8646">
        <v>100</v>
      </c>
      <c r="L8646" s="5" t="s">
        <v>16931</v>
      </c>
      <c r="M8646" s="5" t="s">
        <v>70</v>
      </c>
      <c r="N8646">
        <v>6</v>
      </c>
      <c r="O8646" t="s">
        <v>107</v>
      </c>
      <c r="P8646" s="1">
        <v>45355</v>
      </c>
      <c r="Q8646" s="1">
        <v>45399</v>
      </c>
      <c r="R8646">
        <v>1970</v>
      </c>
      <c r="S8646" s="4">
        <v>8.9</v>
      </c>
      <c r="T8646" t="s">
        <v>55</v>
      </c>
    </row>
    <row r="8647" spans="1:20" x14ac:dyDescent="0.35">
      <c r="A8647" t="s">
        <v>16932</v>
      </c>
      <c r="B8647" s="5" t="s">
        <v>28800</v>
      </c>
      <c r="C8647" s="6">
        <v>98345</v>
      </c>
      <c r="D8647" t="s">
        <v>22</v>
      </c>
      <c r="E8647">
        <v>98345</v>
      </c>
      <c r="F8647" s="5" t="s">
        <v>58</v>
      </c>
      <c r="G8647" s="5" t="s">
        <v>24</v>
      </c>
      <c r="H8647" s="5" t="s">
        <v>68</v>
      </c>
      <c r="I8647" t="s">
        <v>26</v>
      </c>
      <c r="J8647" t="s">
        <v>68</v>
      </c>
      <c r="K8647">
        <v>100</v>
      </c>
      <c r="L8647" s="5" t="s">
        <v>16933</v>
      </c>
      <c r="M8647" s="5" t="s">
        <v>37</v>
      </c>
      <c r="N8647">
        <v>0</v>
      </c>
      <c r="O8647" t="s">
        <v>46</v>
      </c>
      <c r="P8647" s="1">
        <v>45597</v>
      </c>
      <c r="Q8647" s="1">
        <v>45623</v>
      </c>
      <c r="R8647">
        <v>1920</v>
      </c>
      <c r="S8647" s="4">
        <v>5.9</v>
      </c>
      <c r="T8647" t="s">
        <v>30</v>
      </c>
    </row>
    <row r="8648" spans="1:20" x14ac:dyDescent="0.35">
      <c r="A8648" t="s">
        <v>16934</v>
      </c>
      <c r="B8648" s="5" t="s">
        <v>40</v>
      </c>
      <c r="C8648" s="6">
        <v>47321</v>
      </c>
      <c r="D8648" t="s">
        <v>22</v>
      </c>
      <c r="E8648">
        <v>47321</v>
      </c>
      <c r="F8648" s="5" t="s">
        <v>50</v>
      </c>
      <c r="G8648" s="5" t="s">
        <v>24</v>
      </c>
      <c r="H8648" s="5" t="s">
        <v>157</v>
      </c>
      <c r="I8648" t="s">
        <v>26</v>
      </c>
      <c r="J8648" t="s">
        <v>157</v>
      </c>
      <c r="K8648">
        <v>50</v>
      </c>
      <c r="L8648" s="5" t="s">
        <v>16935</v>
      </c>
      <c r="M8648" s="5" t="s">
        <v>28</v>
      </c>
      <c r="N8648">
        <v>4</v>
      </c>
      <c r="O8648" t="s">
        <v>172</v>
      </c>
      <c r="P8648" s="1">
        <v>45362</v>
      </c>
      <c r="Q8648" s="1">
        <v>45388</v>
      </c>
      <c r="R8648">
        <v>1151</v>
      </c>
      <c r="S8648" s="4">
        <v>8.8000000000000007</v>
      </c>
      <c r="T8648" t="s">
        <v>89</v>
      </c>
    </row>
    <row r="8649" spans="1:20" x14ac:dyDescent="0.35">
      <c r="A8649" t="s">
        <v>16936</v>
      </c>
      <c r="B8649" s="5" t="s">
        <v>174</v>
      </c>
      <c r="C8649" s="6">
        <v>76662</v>
      </c>
      <c r="D8649" t="s">
        <v>22</v>
      </c>
      <c r="E8649">
        <v>76662</v>
      </c>
      <c r="F8649" s="5" t="s">
        <v>50</v>
      </c>
      <c r="G8649" s="5" t="s">
        <v>59</v>
      </c>
      <c r="H8649" s="5" t="s">
        <v>165</v>
      </c>
      <c r="I8649" t="s">
        <v>44</v>
      </c>
      <c r="J8649" t="s">
        <v>768</v>
      </c>
      <c r="K8649">
        <v>100</v>
      </c>
      <c r="L8649" s="5" t="s">
        <v>16937</v>
      </c>
      <c r="M8649" s="5" t="s">
        <v>28</v>
      </c>
      <c r="N8649">
        <v>3</v>
      </c>
      <c r="O8649" t="s">
        <v>167</v>
      </c>
      <c r="P8649" s="1">
        <v>45753</v>
      </c>
      <c r="Q8649" s="1">
        <v>45793</v>
      </c>
      <c r="R8649">
        <v>1934</v>
      </c>
      <c r="S8649" s="4">
        <v>9.5</v>
      </c>
      <c r="T8649" t="s">
        <v>47</v>
      </c>
    </row>
    <row r="8650" spans="1:20" x14ac:dyDescent="0.35">
      <c r="A8650" t="s">
        <v>16938</v>
      </c>
      <c r="B8650" s="5" t="s">
        <v>21</v>
      </c>
      <c r="C8650" s="6">
        <v>135115</v>
      </c>
      <c r="D8650" t="s">
        <v>22</v>
      </c>
      <c r="E8650">
        <v>135115</v>
      </c>
      <c r="F8650" s="5" t="s">
        <v>66</v>
      </c>
      <c r="G8650" s="5" t="s">
        <v>42</v>
      </c>
      <c r="H8650" s="5" t="s">
        <v>191</v>
      </c>
      <c r="I8650" t="s">
        <v>35</v>
      </c>
      <c r="J8650" t="s">
        <v>1090</v>
      </c>
      <c r="K8650">
        <v>100</v>
      </c>
      <c r="L8650" s="5" t="s">
        <v>16939</v>
      </c>
      <c r="M8650" s="5" t="s">
        <v>28</v>
      </c>
      <c r="N8650">
        <v>6</v>
      </c>
      <c r="O8650" t="s">
        <v>172</v>
      </c>
      <c r="P8650" s="1">
        <v>45467</v>
      </c>
      <c r="Q8650" s="1">
        <v>45533</v>
      </c>
      <c r="R8650">
        <v>1019</v>
      </c>
      <c r="S8650" s="4">
        <v>5.6</v>
      </c>
      <c r="T8650" t="s">
        <v>38</v>
      </c>
    </row>
    <row r="8651" spans="1:20" x14ac:dyDescent="0.35">
      <c r="A8651" t="s">
        <v>16940</v>
      </c>
      <c r="B8651" s="5" t="s">
        <v>49</v>
      </c>
      <c r="C8651" s="6">
        <v>95343</v>
      </c>
      <c r="D8651" t="s">
        <v>41</v>
      </c>
      <c r="E8651">
        <v>81042</v>
      </c>
      <c r="F8651" s="5" t="s">
        <v>50</v>
      </c>
      <c r="G8651" s="5" t="s">
        <v>24</v>
      </c>
      <c r="H8651" s="5" t="s">
        <v>60</v>
      </c>
      <c r="I8651" t="s">
        <v>26</v>
      </c>
      <c r="J8651" t="s">
        <v>60</v>
      </c>
      <c r="K8651">
        <v>100</v>
      </c>
      <c r="L8651" s="5" t="s">
        <v>16941</v>
      </c>
      <c r="M8651" s="5" t="s">
        <v>70</v>
      </c>
      <c r="N8651">
        <v>4</v>
      </c>
      <c r="O8651" t="s">
        <v>71</v>
      </c>
      <c r="P8651" s="1">
        <v>45481</v>
      </c>
      <c r="Q8651" s="1">
        <v>45516</v>
      </c>
      <c r="R8651">
        <v>2321</v>
      </c>
      <c r="S8651" s="4">
        <v>7.6</v>
      </c>
      <c r="T8651" t="s">
        <v>30</v>
      </c>
    </row>
    <row r="8652" spans="1:20" x14ac:dyDescent="0.35">
      <c r="A8652" t="s">
        <v>16942</v>
      </c>
      <c r="B8652" s="5" t="s">
        <v>105</v>
      </c>
      <c r="C8652" s="6">
        <v>19877</v>
      </c>
      <c r="D8652" t="s">
        <v>22</v>
      </c>
      <c r="E8652">
        <v>19877</v>
      </c>
      <c r="F8652" s="5" t="s">
        <v>58</v>
      </c>
      <c r="G8652" s="5" t="s">
        <v>51</v>
      </c>
      <c r="H8652" s="5" t="s">
        <v>116</v>
      </c>
      <c r="I8652" t="s">
        <v>44</v>
      </c>
      <c r="J8652" t="s">
        <v>116</v>
      </c>
      <c r="K8652">
        <v>0</v>
      </c>
      <c r="L8652" s="5" t="s">
        <v>8251</v>
      </c>
      <c r="M8652" s="5" t="s">
        <v>54</v>
      </c>
      <c r="N8652">
        <v>1</v>
      </c>
      <c r="O8652" t="s">
        <v>88</v>
      </c>
      <c r="P8652" s="1">
        <v>45590</v>
      </c>
      <c r="Q8652" s="1">
        <v>45649</v>
      </c>
      <c r="R8652">
        <v>1853</v>
      </c>
      <c r="S8652" s="4">
        <v>6.7</v>
      </c>
      <c r="T8652" t="s">
        <v>103</v>
      </c>
    </row>
    <row r="8653" spans="1:20" x14ac:dyDescent="0.35">
      <c r="A8653" t="s">
        <v>16943</v>
      </c>
      <c r="B8653" s="5" t="s">
        <v>73</v>
      </c>
      <c r="C8653" s="6">
        <v>120340</v>
      </c>
      <c r="D8653" t="s">
        <v>65</v>
      </c>
      <c r="E8653">
        <v>156442</v>
      </c>
      <c r="F8653" s="5" t="s">
        <v>66</v>
      </c>
      <c r="G8653" s="5" t="s">
        <v>51</v>
      </c>
      <c r="H8653" s="5" t="s">
        <v>67</v>
      </c>
      <c r="I8653" t="s">
        <v>26</v>
      </c>
      <c r="J8653" t="s">
        <v>67</v>
      </c>
      <c r="K8653">
        <v>50</v>
      </c>
      <c r="L8653" s="5" t="s">
        <v>16944</v>
      </c>
      <c r="M8653" s="5" t="s">
        <v>37</v>
      </c>
      <c r="N8653">
        <v>8</v>
      </c>
      <c r="O8653" t="s">
        <v>46</v>
      </c>
      <c r="P8653" s="1">
        <v>45493</v>
      </c>
      <c r="Q8653" s="1">
        <v>45528</v>
      </c>
      <c r="R8653">
        <v>2341</v>
      </c>
      <c r="S8653" s="4">
        <v>9.6</v>
      </c>
      <c r="T8653" t="s">
        <v>108</v>
      </c>
    </row>
    <row r="8654" spans="1:20" x14ac:dyDescent="0.35">
      <c r="A8654" t="s">
        <v>16945</v>
      </c>
      <c r="B8654" s="5" t="s">
        <v>174</v>
      </c>
      <c r="C8654" s="6">
        <v>105495</v>
      </c>
      <c r="D8654" t="s">
        <v>65</v>
      </c>
      <c r="E8654">
        <v>137144</v>
      </c>
      <c r="F8654" s="5" t="s">
        <v>66</v>
      </c>
      <c r="G8654" s="5" t="s">
        <v>42</v>
      </c>
      <c r="H8654" s="5" t="s">
        <v>67</v>
      </c>
      <c r="I8654" t="s">
        <v>44</v>
      </c>
      <c r="J8654" t="s">
        <v>67</v>
      </c>
      <c r="K8654">
        <v>0</v>
      </c>
      <c r="L8654" s="5" t="s">
        <v>16946</v>
      </c>
      <c r="M8654" s="5" t="s">
        <v>54</v>
      </c>
      <c r="N8654">
        <v>8</v>
      </c>
      <c r="O8654" t="s">
        <v>29</v>
      </c>
      <c r="P8654" s="1">
        <v>45355</v>
      </c>
      <c r="Q8654" s="1">
        <v>45428</v>
      </c>
      <c r="R8654">
        <v>715</v>
      </c>
      <c r="S8654" s="4">
        <v>7.8</v>
      </c>
      <c r="T8654" t="s">
        <v>103</v>
      </c>
    </row>
    <row r="8655" spans="1:20" x14ac:dyDescent="0.35">
      <c r="A8655" t="s">
        <v>16947</v>
      </c>
      <c r="B8655" s="5" t="s">
        <v>21</v>
      </c>
      <c r="C8655" s="6">
        <v>23760</v>
      </c>
      <c r="D8655" t="s">
        <v>22</v>
      </c>
      <c r="E8655">
        <v>23760</v>
      </c>
      <c r="F8655" s="5" t="s">
        <v>58</v>
      </c>
      <c r="G8655" s="5" t="s">
        <v>51</v>
      </c>
      <c r="H8655" s="5" t="s">
        <v>157</v>
      </c>
      <c r="I8655" t="s">
        <v>44</v>
      </c>
      <c r="J8655" t="s">
        <v>157</v>
      </c>
      <c r="K8655">
        <v>50</v>
      </c>
      <c r="L8655" s="5" t="s">
        <v>16948</v>
      </c>
      <c r="M8655" s="5" t="s">
        <v>28</v>
      </c>
      <c r="N8655">
        <v>0</v>
      </c>
      <c r="O8655" t="s">
        <v>107</v>
      </c>
      <c r="P8655" s="1">
        <v>45540</v>
      </c>
      <c r="Q8655" s="1">
        <v>45575</v>
      </c>
      <c r="R8655">
        <v>2121</v>
      </c>
      <c r="S8655" s="4">
        <v>8.5</v>
      </c>
      <c r="T8655" t="s">
        <v>136</v>
      </c>
    </row>
    <row r="8656" spans="1:20" x14ac:dyDescent="0.35">
      <c r="A8656" t="s">
        <v>16949</v>
      </c>
      <c r="B8656" s="5" t="s">
        <v>28802</v>
      </c>
      <c r="C8656" s="6">
        <v>81420</v>
      </c>
      <c r="D8656" t="s">
        <v>33</v>
      </c>
      <c r="E8656">
        <v>8956200</v>
      </c>
      <c r="F8656" s="5" t="s">
        <v>58</v>
      </c>
      <c r="G8656" s="5" t="s">
        <v>59</v>
      </c>
      <c r="H8656" s="5" t="s">
        <v>34</v>
      </c>
      <c r="I8656" t="s">
        <v>26</v>
      </c>
      <c r="J8656" t="s">
        <v>34</v>
      </c>
      <c r="K8656">
        <v>50</v>
      </c>
      <c r="L8656" s="5" t="s">
        <v>16950</v>
      </c>
      <c r="M8656" s="5" t="s">
        <v>37</v>
      </c>
      <c r="N8656">
        <v>1</v>
      </c>
      <c r="O8656" t="s">
        <v>71</v>
      </c>
      <c r="P8656" s="1">
        <v>45511</v>
      </c>
      <c r="Q8656" s="1">
        <v>45573</v>
      </c>
      <c r="R8656">
        <v>2240</v>
      </c>
      <c r="S8656" s="4">
        <v>6.8</v>
      </c>
      <c r="T8656" t="s">
        <v>108</v>
      </c>
    </row>
    <row r="8657" spans="1:20" x14ac:dyDescent="0.35">
      <c r="A8657" t="s">
        <v>16951</v>
      </c>
      <c r="B8657" s="5" t="s">
        <v>28800</v>
      </c>
      <c r="C8657" s="6">
        <v>117907</v>
      </c>
      <c r="D8657" t="s">
        <v>65</v>
      </c>
      <c r="E8657">
        <v>153279</v>
      </c>
      <c r="F8657" s="5" t="s">
        <v>66</v>
      </c>
      <c r="G8657" s="5" t="s">
        <v>24</v>
      </c>
      <c r="H8657" s="5" t="s">
        <v>67</v>
      </c>
      <c r="I8657" t="s">
        <v>26</v>
      </c>
      <c r="J8657" t="s">
        <v>67</v>
      </c>
      <c r="K8657">
        <v>100</v>
      </c>
      <c r="L8657" s="5" t="s">
        <v>16952</v>
      </c>
      <c r="M8657" s="5" t="s">
        <v>28</v>
      </c>
      <c r="N8657">
        <v>6</v>
      </c>
      <c r="O8657" t="s">
        <v>88</v>
      </c>
      <c r="P8657" s="1">
        <v>45330</v>
      </c>
      <c r="Q8657" s="1">
        <v>45396</v>
      </c>
      <c r="R8657">
        <v>2148</v>
      </c>
      <c r="S8657" s="4">
        <v>7.7</v>
      </c>
      <c r="T8657" t="s">
        <v>153</v>
      </c>
    </row>
    <row r="8658" spans="1:20" x14ac:dyDescent="0.35">
      <c r="A8658" t="s">
        <v>16953</v>
      </c>
      <c r="B8658" s="5" t="s">
        <v>91</v>
      </c>
      <c r="C8658" s="6">
        <v>96703</v>
      </c>
      <c r="D8658" t="s">
        <v>33</v>
      </c>
      <c r="E8658">
        <v>10637330</v>
      </c>
      <c r="F8658" s="5" t="s">
        <v>50</v>
      </c>
      <c r="G8658" s="5" t="s">
        <v>59</v>
      </c>
      <c r="H8658" s="5" t="s">
        <v>34</v>
      </c>
      <c r="I8658" t="s">
        <v>44</v>
      </c>
      <c r="J8658" t="s">
        <v>34</v>
      </c>
      <c r="K8658">
        <v>100</v>
      </c>
      <c r="L8658" s="5" t="s">
        <v>16954</v>
      </c>
      <c r="M8658" s="5" t="s">
        <v>28</v>
      </c>
      <c r="N8658">
        <v>2</v>
      </c>
      <c r="O8658" t="s">
        <v>112</v>
      </c>
      <c r="P8658" s="1">
        <v>45753</v>
      </c>
      <c r="Q8658" s="1">
        <v>45823</v>
      </c>
      <c r="R8658">
        <v>1390</v>
      </c>
      <c r="S8658" s="4">
        <v>8.5</v>
      </c>
      <c r="T8658" t="s">
        <v>38</v>
      </c>
    </row>
    <row r="8659" spans="1:20" x14ac:dyDescent="0.35">
      <c r="A8659" t="s">
        <v>16955</v>
      </c>
      <c r="B8659" s="5" t="s">
        <v>174</v>
      </c>
      <c r="C8659" s="6">
        <v>64544</v>
      </c>
      <c r="D8659" t="s">
        <v>81</v>
      </c>
      <c r="E8659">
        <v>87134</v>
      </c>
      <c r="F8659" s="5" t="s">
        <v>58</v>
      </c>
      <c r="G8659" s="5" t="s">
        <v>42</v>
      </c>
      <c r="H8659" s="5" t="s">
        <v>82</v>
      </c>
      <c r="I8659" t="s">
        <v>44</v>
      </c>
      <c r="J8659" t="s">
        <v>82</v>
      </c>
      <c r="K8659">
        <v>100</v>
      </c>
      <c r="L8659" s="5" t="s">
        <v>16956</v>
      </c>
      <c r="M8659" s="5" t="s">
        <v>37</v>
      </c>
      <c r="N8659">
        <v>1</v>
      </c>
      <c r="O8659" t="s">
        <v>29</v>
      </c>
      <c r="P8659" s="1">
        <v>45743</v>
      </c>
      <c r="Q8659" s="1">
        <v>45764</v>
      </c>
      <c r="R8659">
        <v>1219</v>
      </c>
      <c r="S8659" s="4">
        <v>5.6</v>
      </c>
      <c r="T8659" t="s">
        <v>30</v>
      </c>
    </row>
    <row r="8660" spans="1:20" x14ac:dyDescent="0.35">
      <c r="A8660" t="s">
        <v>16957</v>
      </c>
      <c r="B8660" s="5" t="s">
        <v>105</v>
      </c>
      <c r="C8660" s="6">
        <v>113782</v>
      </c>
      <c r="D8660" t="s">
        <v>33</v>
      </c>
      <c r="E8660">
        <v>12516020</v>
      </c>
      <c r="F8660" s="5" t="s">
        <v>66</v>
      </c>
      <c r="G8660" s="5" t="s">
        <v>51</v>
      </c>
      <c r="H8660" s="5" t="s">
        <v>34</v>
      </c>
      <c r="I8660" t="s">
        <v>26</v>
      </c>
      <c r="J8660" t="s">
        <v>34</v>
      </c>
      <c r="K8660">
        <v>100</v>
      </c>
      <c r="L8660" s="5" t="s">
        <v>16958</v>
      </c>
      <c r="M8660" s="5" t="s">
        <v>37</v>
      </c>
      <c r="N8660">
        <v>5</v>
      </c>
      <c r="O8660" t="s">
        <v>147</v>
      </c>
      <c r="P8660" s="1">
        <v>45387</v>
      </c>
      <c r="Q8660" s="1">
        <v>45422</v>
      </c>
      <c r="R8660">
        <v>1092</v>
      </c>
      <c r="S8660" s="4">
        <v>9.9</v>
      </c>
      <c r="T8660" t="s">
        <v>118</v>
      </c>
    </row>
    <row r="8661" spans="1:20" x14ac:dyDescent="0.35">
      <c r="A8661" t="s">
        <v>16959</v>
      </c>
      <c r="B8661" s="5" t="s">
        <v>28800</v>
      </c>
      <c r="C8661" s="6">
        <v>128270</v>
      </c>
      <c r="D8661" t="s">
        <v>22</v>
      </c>
      <c r="E8661">
        <v>128270</v>
      </c>
      <c r="F8661" s="5" t="s">
        <v>50</v>
      </c>
      <c r="G8661" s="5" t="s">
        <v>59</v>
      </c>
      <c r="H8661" s="5" t="s">
        <v>101</v>
      </c>
      <c r="I8661" t="s">
        <v>35</v>
      </c>
      <c r="J8661" t="s">
        <v>101</v>
      </c>
      <c r="K8661">
        <v>100</v>
      </c>
      <c r="L8661" s="5" t="s">
        <v>16960</v>
      </c>
      <c r="M8661" s="5" t="s">
        <v>70</v>
      </c>
      <c r="N8661">
        <v>2</v>
      </c>
      <c r="O8661" t="s">
        <v>107</v>
      </c>
      <c r="P8661" s="1">
        <v>45708</v>
      </c>
      <c r="Q8661" s="1">
        <v>45741</v>
      </c>
      <c r="R8661">
        <v>2100</v>
      </c>
      <c r="S8661" s="4">
        <v>5.6</v>
      </c>
      <c r="T8661" t="s">
        <v>103</v>
      </c>
    </row>
    <row r="8662" spans="1:20" x14ac:dyDescent="0.35">
      <c r="A8662" t="s">
        <v>16961</v>
      </c>
      <c r="B8662" s="5" t="s">
        <v>32</v>
      </c>
      <c r="C8662" s="6">
        <v>65592</v>
      </c>
      <c r="D8662" t="s">
        <v>22</v>
      </c>
      <c r="E8662">
        <v>65592</v>
      </c>
      <c r="F8662" s="5" t="s">
        <v>50</v>
      </c>
      <c r="G8662" s="5" t="s">
        <v>51</v>
      </c>
      <c r="H8662" s="5" t="s">
        <v>25</v>
      </c>
      <c r="I8662" t="s">
        <v>44</v>
      </c>
      <c r="J8662" t="s">
        <v>25</v>
      </c>
      <c r="K8662">
        <v>100</v>
      </c>
      <c r="L8662" s="5" t="s">
        <v>16962</v>
      </c>
      <c r="M8662" s="5" t="s">
        <v>70</v>
      </c>
      <c r="N8662">
        <v>3</v>
      </c>
      <c r="O8662" t="s">
        <v>147</v>
      </c>
      <c r="P8662" s="1">
        <v>45355</v>
      </c>
      <c r="Q8662" s="1">
        <v>45396</v>
      </c>
      <c r="R8662">
        <v>2111</v>
      </c>
      <c r="S8662" s="4">
        <v>9.3000000000000007</v>
      </c>
      <c r="T8662" t="s">
        <v>63</v>
      </c>
    </row>
    <row r="8663" spans="1:20" x14ac:dyDescent="0.35">
      <c r="A8663" t="s">
        <v>16963</v>
      </c>
      <c r="B8663" s="5" t="s">
        <v>28801</v>
      </c>
      <c r="C8663" s="6">
        <v>54617</v>
      </c>
      <c r="D8663" t="s">
        <v>74</v>
      </c>
      <c r="E8663">
        <v>68271</v>
      </c>
      <c r="F8663" s="5" t="s">
        <v>58</v>
      </c>
      <c r="G8663" s="5" t="s">
        <v>59</v>
      </c>
      <c r="H8663" s="5" t="s">
        <v>75</v>
      </c>
      <c r="I8663" t="s">
        <v>26</v>
      </c>
      <c r="J8663" t="s">
        <v>75</v>
      </c>
      <c r="K8663">
        <v>100</v>
      </c>
      <c r="L8663" s="5" t="s">
        <v>3688</v>
      </c>
      <c r="M8663" s="5" t="s">
        <v>37</v>
      </c>
      <c r="N8663">
        <v>0</v>
      </c>
      <c r="O8663" t="s">
        <v>172</v>
      </c>
      <c r="P8663" s="1">
        <v>45334</v>
      </c>
      <c r="Q8663" s="1">
        <v>45406</v>
      </c>
      <c r="R8663">
        <v>993</v>
      </c>
      <c r="S8663" s="4">
        <v>8.6999999999999993</v>
      </c>
      <c r="T8663" t="s">
        <v>118</v>
      </c>
    </row>
    <row r="8664" spans="1:20" x14ac:dyDescent="0.35">
      <c r="A8664" t="s">
        <v>16964</v>
      </c>
      <c r="B8664" s="5" t="s">
        <v>73</v>
      </c>
      <c r="C8664" s="6">
        <v>82192</v>
      </c>
      <c r="D8664" t="s">
        <v>22</v>
      </c>
      <c r="E8664">
        <v>82192</v>
      </c>
      <c r="F8664" s="5" t="s">
        <v>50</v>
      </c>
      <c r="G8664" s="5" t="s">
        <v>59</v>
      </c>
      <c r="H8664" s="5" t="s">
        <v>165</v>
      </c>
      <c r="I8664" t="s">
        <v>26</v>
      </c>
      <c r="J8664" t="s">
        <v>304</v>
      </c>
      <c r="K8664">
        <v>50</v>
      </c>
      <c r="L8664" s="5" t="s">
        <v>13664</v>
      </c>
      <c r="M8664" s="5" t="s">
        <v>28</v>
      </c>
      <c r="N8664">
        <v>2</v>
      </c>
      <c r="O8664" t="s">
        <v>46</v>
      </c>
      <c r="P8664" s="1">
        <v>45356</v>
      </c>
      <c r="Q8664" s="1">
        <v>45400</v>
      </c>
      <c r="R8664">
        <v>994</v>
      </c>
      <c r="S8664" s="4">
        <v>6.1</v>
      </c>
      <c r="T8664" t="s">
        <v>63</v>
      </c>
    </row>
    <row r="8665" spans="1:20" x14ac:dyDescent="0.35">
      <c r="A8665" t="s">
        <v>16965</v>
      </c>
      <c r="B8665" s="5" t="s">
        <v>105</v>
      </c>
      <c r="C8665" s="6">
        <v>81981</v>
      </c>
      <c r="D8665" t="s">
        <v>41</v>
      </c>
      <c r="E8665">
        <v>69684</v>
      </c>
      <c r="F8665" s="5" t="s">
        <v>50</v>
      </c>
      <c r="G8665" s="5" t="s">
        <v>59</v>
      </c>
      <c r="H8665" s="5" t="s">
        <v>60</v>
      </c>
      <c r="I8665" t="s">
        <v>35</v>
      </c>
      <c r="J8665" t="s">
        <v>60</v>
      </c>
      <c r="K8665">
        <v>50</v>
      </c>
      <c r="L8665" s="5" t="s">
        <v>16966</v>
      </c>
      <c r="M8665" s="5" t="s">
        <v>70</v>
      </c>
      <c r="N8665">
        <v>4</v>
      </c>
      <c r="O8665" t="s">
        <v>147</v>
      </c>
      <c r="P8665" s="1">
        <v>45481</v>
      </c>
      <c r="Q8665" s="1">
        <v>45543</v>
      </c>
      <c r="R8665">
        <v>1850</v>
      </c>
      <c r="S8665" s="4">
        <v>6.7</v>
      </c>
      <c r="T8665" t="s">
        <v>136</v>
      </c>
    </row>
    <row r="8666" spans="1:20" x14ac:dyDescent="0.35">
      <c r="A8666" t="s">
        <v>16967</v>
      </c>
      <c r="B8666" s="5" t="s">
        <v>28802</v>
      </c>
      <c r="C8666" s="6">
        <v>76034</v>
      </c>
      <c r="D8666" t="s">
        <v>41</v>
      </c>
      <c r="E8666">
        <v>64629</v>
      </c>
      <c r="F8666" s="5" t="s">
        <v>50</v>
      </c>
      <c r="G8666" s="5" t="s">
        <v>24</v>
      </c>
      <c r="H8666" s="5" t="s">
        <v>151</v>
      </c>
      <c r="I8666" t="s">
        <v>44</v>
      </c>
      <c r="J8666" t="s">
        <v>151</v>
      </c>
      <c r="K8666">
        <v>0</v>
      </c>
      <c r="L8666" s="5" t="s">
        <v>16968</v>
      </c>
      <c r="M8666" s="5" t="s">
        <v>37</v>
      </c>
      <c r="N8666">
        <v>3</v>
      </c>
      <c r="O8666" t="s">
        <v>172</v>
      </c>
      <c r="P8666" s="1">
        <v>45449</v>
      </c>
      <c r="Q8666" s="1">
        <v>45503</v>
      </c>
      <c r="R8666">
        <v>1652</v>
      </c>
      <c r="S8666" s="4">
        <v>8</v>
      </c>
      <c r="T8666" t="s">
        <v>153</v>
      </c>
    </row>
    <row r="8667" spans="1:20" x14ac:dyDescent="0.35">
      <c r="A8667" t="s">
        <v>16969</v>
      </c>
      <c r="B8667" s="5" t="s">
        <v>28802</v>
      </c>
      <c r="C8667" s="6">
        <v>24952</v>
      </c>
      <c r="D8667" t="s">
        <v>22</v>
      </c>
      <c r="E8667">
        <v>24952</v>
      </c>
      <c r="F8667" s="5" t="s">
        <v>58</v>
      </c>
      <c r="G8667" s="5" t="s">
        <v>42</v>
      </c>
      <c r="H8667" s="5" t="s">
        <v>116</v>
      </c>
      <c r="I8667" t="s">
        <v>26</v>
      </c>
      <c r="J8667" t="s">
        <v>116</v>
      </c>
      <c r="K8667">
        <v>50</v>
      </c>
      <c r="L8667" s="5" t="s">
        <v>16970</v>
      </c>
      <c r="M8667" s="5" t="s">
        <v>37</v>
      </c>
      <c r="N8667">
        <v>0</v>
      </c>
      <c r="O8667" t="s">
        <v>172</v>
      </c>
      <c r="P8667" s="1">
        <v>45673</v>
      </c>
      <c r="Q8667" s="1">
        <v>45740</v>
      </c>
      <c r="R8667">
        <v>2290</v>
      </c>
      <c r="S8667" s="4">
        <v>9.1</v>
      </c>
      <c r="T8667" t="s">
        <v>38</v>
      </c>
    </row>
    <row r="8668" spans="1:20" x14ac:dyDescent="0.35">
      <c r="A8668" t="s">
        <v>16971</v>
      </c>
      <c r="B8668" s="5" t="s">
        <v>40</v>
      </c>
      <c r="C8668" s="6">
        <v>44314</v>
      </c>
      <c r="D8668" t="s">
        <v>22</v>
      </c>
      <c r="E8668">
        <v>44314</v>
      </c>
      <c r="F8668" s="5" t="s">
        <v>50</v>
      </c>
      <c r="G8668" s="5" t="s">
        <v>42</v>
      </c>
      <c r="H8668" s="5" t="s">
        <v>157</v>
      </c>
      <c r="I8668" t="s">
        <v>44</v>
      </c>
      <c r="J8668" t="s">
        <v>121</v>
      </c>
      <c r="K8668">
        <v>0</v>
      </c>
      <c r="L8668" s="5" t="s">
        <v>16972</v>
      </c>
      <c r="M8668" s="5" t="s">
        <v>54</v>
      </c>
      <c r="N8668">
        <v>2</v>
      </c>
      <c r="O8668" t="s">
        <v>107</v>
      </c>
      <c r="P8668" s="1">
        <v>45540</v>
      </c>
      <c r="Q8668" s="1">
        <v>45613</v>
      </c>
      <c r="R8668">
        <v>1117</v>
      </c>
      <c r="S8668" s="4">
        <v>7.4</v>
      </c>
      <c r="T8668" t="s">
        <v>118</v>
      </c>
    </row>
    <row r="8669" spans="1:20" x14ac:dyDescent="0.35">
      <c r="A8669" t="s">
        <v>16973</v>
      </c>
      <c r="B8669" s="5" t="s">
        <v>28799</v>
      </c>
      <c r="C8669" s="6">
        <v>160046</v>
      </c>
      <c r="D8669" t="s">
        <v>74</v>
      </c>
      <c r="E8669">
        <v>200058</v>
      </c>
      <c r="F8669" s="5" t="s">
        <v>23</v>
      </c>
      <c r="G8669" s="5" t="s">
        <v>42</v>
      </c>
      <c r="H8669" s="5" t="s">
        <v>75</v>
      </c>
      <c r="I8669" t="s">
        <v>35</v>
      </c>
      <c r="J8669" t="s">
        <v>75</v>
      </c>
      <c r="K8669">
        <v>0</v>
      </c>
      <c r="L8669" s="5" t="s">
        <v>16974</v>
      </c>
      <c r="M8669" s="5" t="s">
        <v>28</v>
      </c>
      <c r="N8669">
        <v>10</v>
      </c>
      <c r="O8669" t="s">
        <v>71</v>
      </c>
      <c r="P8669" s="1">
        <v>45714</v>
      </c>
      <c r="Q8669" s="1">
        <v>45755</v>
      </c>
      <c r="R8669">
        <v>1302</v>
      </c>
      <c r="S8669" s="4">
        <v>6.3</v>
      </c>
      <c r="T8669" t="s">
        <v>89</v>
      </c>
    </row>
    <row r="8670" spans="1:20" x14ac:dyDescent="0.35">
      <c r="A8670" t="s">
        <v>16975</v>
      </c>
      <c r="B8670" s="5" t="s">
        <v>21</v>
      </c>
      <c r="C8670" s="6">
        <v>224937</v>
      </c>
      <c r="D8670" t="s">
        <v>41</v>
      </c>
      <c r="E8670">
        <v>191196</v>
      </c>
      <c r="F8670" s="5" t="s">
        <v>23</v>
      </c>
      <c r="G8670" s="5" t="s">
        <v>51</v>
      </c>
      <c r="H8670" s="5" t="s">
        <v>126</v>
      </c>
      <c r="I8670" t="s">
        <v>26</v>
      </c>
      <c r="J8670" t="s">
        <v>157</v>
      </c>
      <c r="K8670">
        <v>0</v>
      </c>
      <c r="L8670" s="5" t="s">
        <v>16976</v>
      </c>
      <c r="M8670" s="5" t="s">
        <v>70</v>
      </c>
      <c r="N8670">
        <v>13</v>
      </c>
      <c r="O8670" t="s">
        <v>141</v>
      </c>
      <c r="P8670" s="1">
        <v>45774</v>
      </c>
      <c r="Q8670" s="1">
        <v>45822</v>
      </c>
      <c r="R8670">
        <v>2360</v>
      </c>
      <c r="S8670" s="4">
        <v>7.6</v>
      </c>
      <c r="T8670" t="s">
        <v>118</v>
      </c>
    </row>
    <row r="8671" spans="1:20" x14ac:dyDescent="0.35">
      <c r="A8671" t="s">
        <v>16977</v>
      </c>
      <c r="B8671" s="5" t="s">
        <v>100</v>
      </c>
      <c r="C8671" s="6">
        <v>69057</v>
      </c>
      <c r="D8671" t="s">
        <v>65</v>
      </c>
      <c r="E8671">
        <v>89774</v>
      </c>
      <c r="F8671" s="5" t="s">
        <v>50</v>
      </c>
      <c r="G8671" s="5" t="s">
        <v>24</v>
      </c>
      <c r="H8671" s="5" t="s">
        <v>67</v>
      </c>
      <c r="I8671" t="s">
        <v>44</v>
      </c>
      <c r="J8671" t="s">
        <v>67</v>
      </c>
      <c r="K8671">
        <v>50</v>
      </c>
      <c r="L8671" s="5" t="s">
        <v>16978</v>
      </c>
      <c r="M8671" s="5" t="s">
        <v>28</v>
      </c>
      <c r="N8671">
        <v>3</v>
      </c>
      <c r="O8671" t="s">
        <v>71</v>
      </c>
      <c r="P8671" s="1">
        <v>45316</v>
      </c>
      <c r="Q8671" s="1">
        <v>45332</v>
      </c>
      <c r="R8671">
        <v>991</v>
      </c>
      <c r="S8671" s="4">
        <v>6.4</v>
      </c>
      <c r="T8671" t="s">
        <v>55</v>
      </c>
    </row>
    <row r="8672" spans="1:20" x14ac:dyDescent="0.35">
      <c r="A8672" t="s">
        <v>16979</v>
      </c>
      <c r="B8672" s="5" t="s">
        <v>73</v>
      </c>
      <c r="C8672" s="6">
        <v>65525</v>
      </c>
      <c r="D8672" t="s">
        <v>41</v>
      </c>
      <c r="E8672">
        <v>55696</v>
      </c>
      <c r="F8672" s="5" t="s">
        <v>58</v>
      </c>
      <c r="G8672" s="5" t="s">
        <v>51</v>
      </c>
      <c r="H8672" s="5" t="s">
        <v>43</v>
      </c>
      <c r="I8672" t="s">
        <v>26</v>
      </c>
      <c r="J8672" t="s">
        <v>43</v>
      </c>
      <c r="K8672">
        <v>100</v>
      </c>
      <c r="L8672" s="5" t="s">
        <v>13357</v>
      </c>
      <c r="M8672" s="5" t="s">
        <v>54</v>
      </c>
      <c r="N8672">
        <v>0</v>
      </c>
      <c r="O8672" t="s">
        <v>71</v>
      </c>
      <c r="P8672" s="1">
        <v>45657</v>
      </c>
      <c r="Q8672" s="1">
        <v>45684</v>
      </c>
      <c r="R8672">
        <v>1022</v>
      </c>
      <c r="S8672" s="4">
        <v>5.6</v>
      </c>
      <c r="T8672" t="s">
        <v>79</v>
      </c>
    </row>
    <row r="8673" spans="1:20" x14ac:dyDescent="0.35">
      <c r="A8673" t="s">
        <v>16980</v>
      </c>
      <c r="B8673" s="5" t="s">
        <v>40</v>
      </c>
      <c r="C8673" s="6">
        <v>231770</v>
      </c>
      <c r="D8673" t="s">
        <v>120</v>
      </c>
      <c r="E8673">
        <v>208593</v>
      </c>
      <c r="F8673" s="5" t="s">
        <v>23</v>
      </c>
      <c r="G8673" s="5" t="s">
        <v>59</v>
      </c>
      <c r="H8673" s="5" t="s">
        <v>121</v>
      </c>
      <c r="I8673" t="s">
        <v>26</v>
      </c>
      <c r="J8673" t="s">
        <v>121</v>
      </c>
      <c r="K8673">
        <v>0</v>
      </c>
      <c r="L8673" s="5" t="s">
        <v>16981</v>
      </c>
      <c r="M8673" s="5" t="s">
        <v>54</v>
      </c>
      <c r="N8673">
        <v>10</v>
      </c>
      <c r="O8673" t="s">
        <v>107</v>
      </c>
      <c r="P8673" s="1">
        <v>45360</v>
      </c>
      <c r="Q8673" s="1">
        <v>45375</v>
      </c>
      <c r="R8673">
        <v>946</v>
      </c>
      <c r="S8673" s="4">
        <v>6.2</v>
      </c>
      <c r="T8673" t="s">
        <v>47</v>
      </c>
    </row>
    <row r="8674" spans="1:20" x14ac:dyDescent="0.35">
      <c r="A8674" t="s">
        <v>16982</v>
      </c>
      <c r="B8674" s="5" t="s">
        <v>179</v>
      </c>
      <c r="C8674" s="6">
        <v>189743</v>
      </c>
      <c r="D8674" t="s">
        <v>92</v>
      </c>
      <c r="E8674">
        <v>142307</v>
      </c>
      <c r="F8674" s="5" t="s">
        <v>23</v>
      </c>
      <c r="G8674" s="5" t="s">
        <v>42</v>
      </c>
      <c r="H8674" s="5" t="s">
        <v>93</v>
      </c>
      <c r="I8674" t="s">
        <v>44</v>
      </c>
      <c r="J8674" t="s">
        <v>93</v>
      </c>
      <c r="K8674">
        <v>0</v>
      </c>
      <c r="L8674" s="5" t="s">
        <v>16983</v>
      </c>
      <c r="M8674" s="5" t="s">
        <v>37</v>
      </c>
      <c r="N8674">
        <v>11</v>
      </c>
      <c r="O8674" t="s">
        <v>131</v>
      </c>
      <c r="P8674" s="1">
        <v>45607</v>
      </c>
      <c r="Q8674" s="1">
        <v>45661</v>
      </c>
      <c r="R8674">
        <v>1985</v>
      </c>
      <c r="S8674" s="4">
        <v>7.6</v>
      </c>
      <c r="T8674" t="s">
        <v>95</v>
      </c>
    </row>
    <row r="8675" spans="1:20" x14ac:dyDescent="0.35">
      <c r="A8675" t="s">
        <v>16984</v>
      </c>
      <c r="B8675" s="5" t="s">
        <v>73</v>
      </c>
      <c r="C8675" s="6">
        <v>84046</v>
      </c>
      <c r="D8675" t="s">
        <v>74</v>
      </c>
      <c r="E8675">
        <v>105058</v>
      </c>
      <c r="F8675" s="5" t="s">
        <v>50</v>
      </c>
      <c r="G8675" s="5" t="s">
        <v>42</v>
      </c>
      <c r="H8675" s="5" t="s">
        <v>75</v>
      </c>
      <c r="I8675" t="s">
        <v>35</v>
      </c>
      <c r="J8675" t="s">
        <v>629</v>
      </c>
      <c r="K8675">
        <v>50</v>
      </c>
      <c r="L8675" s="5" t="s">
        <v>16985</v>
      </c>
      <c r="M8675" s="5" t="s">
        <v>28</v>
      </c>
      <c r="N8675">
        <v>2</v>
      </c>
      <c r="O8675" t="s">
        <v>62</v>
      </c>
      <c r="P8675" s="1">
        <v>45599</v>
      </c>
      <c r="Q8675" s="1">
        <v>45668</v>
      </c>
      <c r="R8675">
        <v>1018</v>
      </c>
      <c r="S8675" s="4">
        <v>5.7</v>
      </c>
      <c r="T8675" t="s">
        <v>95</v>
      </c>
    </row>
    <row r="8676" spans="1:20" x14ac:dyDescent="0.35">
      <c r="A8676" t="s">
        <v>16986</v>
      </c>
      <c r="B8676" s="5" t="s">
        <v>57</v>
      </c>
      <c r="C8676" s="6">
        <v>58018</v>
      </c>
      <c r="D8676" t="s">
        <v>22</v>
      </c>
      <c r="E8676">
        <v>58018</v>
      </c>
      <c r="F8676" s="5" t="s">
        <v>66</v>
      </c>
      <c r="G8676" s="5" t="s">
        <v>51</v>
      </c>
      <c r="H8676" s="5" t="s">
        <v>157</v>
      </c>
      <c r="I8676" t="s">
        <v>26</v>
      </c>
      <c r="J8676" t="s">
        <v>157</v>
      </c>
      <c r="K8676">
        <v>100</v>
      </c>
      <c r="L8676" s="5" t="s">
        <v>16987</v>
      </c>
      <c r="M8676" s="5" t="s">
        <v>28</v>
      </c>
      <c r="N8676">
        <v>7</v>
      </c>
      <c r="O8676" t="s">
        <v>147</v>
      </c>
      <c r="P8676" s="1">
        <v>45337</v>
      </c>
      <c r="Q8676" s="1">
        <v>45362</v>
      </c>
      <c r="R8676">
        <v>2304</v>
      </c>
      <c r="S8676" s="4">
        <v>8</v>
      </c>
      <c r="T8676" t="s">
        <v>136</v>
      </c>
    </row>
    <row r="8677" spans="1:20" x14ac:dyDescent="0.35">
      <c r="A8677" t="s">
        <v>16988</v>
      </c>
      <c r="B8677" s="5" t="s">
        <v>32</v>
      </c>
      <c r="C8677" s="6">
        <v>82096</v>
      </c>
      <c r="D8677" t="s">
        <v>22</v>
      </c>
      <c r="E8677">
        <v>82096</v>
      </c>
      <c r="F8677" s="5" t="s">
        <v>23</v>
      </c>
      <c r="G8677" s="5" t="s">
        <v>59</v>
      </c>
      <c r="H8677" s="5" t="s">
        <v>157</v>
      </c>
      <c r="I8677" t="s">
        <v>35</v>
      </c>
      <c r="J8677" t="s">
        <v>52</v>
      </c>
      <c r="K8677">
        <v>50</v>
      </c>
      <c r="L8677" s="5" t="s">
        <v>16989</v>
      </c>
      <c r="M8677" s="5" t="s">
        <v>28</v>
      </c>
      <c r="N8677">
        <v>10</v>
      </c>
      <c r="O8677" t="s">
        <v>62</v>
      </c>
      <c r="P8677" s="1">
        <v>45698</v>
      </c>
      <c r="Q8677" s="1">
        <v>45730</v>
      </c>
      <c r="R8677">
        <v>2277</v>
      </c>
      <c r="S8677" s="4">
        <v>5.0999999999999996</v>
      </c>
      <c r="T8677" t="s">
        <v>63</v>
      </c>
    </row>
    <row r="8678" spans="1:20" x14ac:dyDescent="0.35">
      <c r="A8678" t="s">
        <v>16990</v>
      </c>
      <c r="B8678" s="5" t="s">
        <v>28802</v>
      </c>
      <c r="C8678" s="6">
        <v>228962</v>
      </c>
      <c r="D8678" t="s">
        <v>41</v>
      </c>
      <c r="E8678">
        <v>194618</v>
      </c>
      <c r="F8678" s="5" t="s">
        <v>23</v>
      </c>
      <c r="G8678" s="5" t="s">
        <v>51</v>
      </c>
      <c r="H8678" s="5" t="s">
        <v>60</v>
      </c>
      <c r="I8678" t="s">
        <v>35</v>
      </c>
      <c r="J8678" t="s">
        <v>60</v>
      </c>
      <c r="K8678">
        <v>50</v>
      </c>
      <c r="L8678" s="5" t="s">
        <v>16991</v>
      </c>
      <c r="M8678" s="5" t="s">
        <v>54</v>
      </c>
      <c r="N8678">
        <v>14</v>
      </c>
      <c r="O8678" t="s">
        <v>135</v>
      </c>
      <c r="P8678" s="1">
        <v>45580</v>
      </c>
      <c r="Q8678" s="1">
        <v>45650</v>
      </c>
      <c r="R8678">
        <v>601</v>
      </c>
      <c r="S8678" s="4">
        <v>9.5</v>
      </c>
      <c r="T8678" t="s">
        <v>47</v>
      </c>
    </row>
    <row r="8679" spans="1:20" x14ac:dyDescent="0.35">
      <c r="A8679" t="s">
        <v>16992</v>
      </c>
      <c r="B8679" s="5" t="s">
        <v>32</v>
      </c>
      <c r="C8679" s="6">
        <v>59789</v>
      </c>
      <c r="D8679" t="s">
        <v>41</v>
      </c>
      <c r="E8679">
        <v>50821</v>
      </c>
      <c r="F8679" s="5" t="s">
        <v>58</v>
      </c>
      <c r="G8679" s="5" t="s">
        <v>42</v>
      </c>
      <c r="H8679" s="5" t="s">
        <v>126</v>
      </c>
      <c r="I8679" t="s">
        <v>44</v>
      </c>
      <c r="J8679" t="s">
        <v>126</v>
      </c>
      <c r="K8679">
        <v>100</v>
      </c>
      <c r="L8679" s="5" t="s">
        <v>16993</v>
      </c>
      <c r="M8679" s="5" t="s">
        <v>54</v>
      </c>
      <c r="N8679">
        <v>0</v>
      </c>
      <c r="O8679" t="s">
        <v>62</v>
      </c>
      <c r="P8679" s="1">
        <v>45591</v>
      </c>
      <c r="Q8679" s="1">
        <v>45639</v>
      </c>
      <c r="R8679">
        <v>1908</v>
      </c>
      <c r="S8679" s="4">
        <v>7.9</v>
      </c>
      <c r="T8679" t="s">
        <v>108</v>
      </c>
    </row>
    <row r="8680" spans="1:20" x14ac:dyDescent="0.35">
      <c r="A8680" t="s">
        <v>16994</v>
      </c>
      <c r="B8680" s="5" t="s">
        <v>28799</v>
      </c>
      <c r="C8680" s="6">
        <v>65661</v>
      </c>
      <c r="D8680" t="s">
        <v>33</v>
      </c>
      <c r="E8680">
        <v>7222710</v>
      </c>
      <c r="F8680" s="5" t="s">
        <v>58</v>
      </c>
      <c r="G8680" s="5" t="s">
        <v>42</v>
      </c>
      <c r="H8680" s="5" t="s">
        <v>34</v>
      </c>
      <c r="I8680" t="s">
        <v>44</v>
      </c>
      <c r="J8680" t="s">
        <v>34</v>
      </c>
      <c r="K8680">
        <v>0</v>
      </c>
      <c r="L8680" s="5" t="s">
        <v>16995</v>
      </c>
      <c r="M8680" s="5" t="s">
        <v>37</v>
      </c>
      <c r="N8680">
        <v>0</v>
      </c>
      <c r="O8680" t="s">
        <v>131</v>
      </c>
      <c r="P8680" s="1">
        <v>45562</v>
      </c>
      <c r="Q8680" s="1">
        <v>45602</v>
      </c>
      <c r="R8680">
        <v>1374</v>
      </c>
      <c r="S8680" s="4">
        <v>6.3</v>
      </c>
      <c r="T8680" t="s">
        <v>63</v>
      </c>
    </row>
    <row r="8681" spans="1:20" x14ac:dyDescent="0.35">
      <c r="A8681" t="s">
        <v>16996</v>
      </c>
      <c r="B8681" s="5" t="s">
        <v>32</v>
      </c>
      <c r="C8681" s="6">
        <v>192079</v>
      </c>
      <c r="D8681" t="s">
        <v>22</v>
      </c>
      <c r="E8681">
        <v>192079</v>
      </c>
      <c r="F8681" s="5" t="s">
        <v>23</v>
      </c>
      <c r="G8681" s="5" t="s">
        <v>59</v>
      </c>
      <c r="H8681" s="5" t="s">
        <v>165</v>
      </c>
      <c r="I8681" t="s">
        <v>35</v>
      </c>
      <c r="J8681" t="s">
        <v>165</v>
      </c>
      <c r="K8681">
        <v>0</v>
      </c>
      <c r="L8681" s="5" t="s">
        <v>16997</v>
      </c>
      <c r="M8681" s="5" t="s">
        <v>54</v>
      </c>
      <c r="N8681">
        <v>11</v>
      </c>
      <c r="O8681" t="s">
        <v>107</v>
      </c>
      <c r="P8681" s="1">
        <v>45659</v>
      </c>
      <c r="Q8681" s="1">
        <v>45721</v>
      </c>
      <c r="R8681">
        <v>2192</v>
      </c>
      <c r="S8681" s="4">
        <v>5.7</v>
      </c>
      <c r="T8681" t="s">
        <v>118</v>
      </c>
    </row>
    <row r="8682" spans="1:20" x14ac:dyDescent="0.35">
      <c r="A8682" t="s">
        <v>16998</v>
      </c>
      <c r="B8682" s="5" t="s">
        <v>49</v>
      </c>
      <c r="C8682" s="6">
        <v>98259</v>
      </c>
      <c r="D8682" t="s">
        <v>41</v>
      </c>
      <c r="E8682">
        <v>83520</v>
      </c>
      <c r="F8682" s="5" t="s">
        <v>50</v>
      </c>
      <c r="G8682" s="5" t="s">
        <v>51</v>
      </c>
      <c r="H8682" s="5" t="s">
        <v>43</v>
      </c>
      <c r="I8682" t="s">
        <v>44</v>
      </c>
      <c r="J8682" t="s">
        <v>43</v>
      </c>
      <c r="K8682">
        <v>100</v>
      </c>
      <c r="L8682" s="5" t="s">
        <v>16999</v>
      </c>
      <c r="M8682" s="5" t="s">
        <v>28</v>
      </c>
      <c r="N8682">
        <v>3</v>
      </c>
      <c r="O8682" t="s">
        <v>107</v>
      </c>
      <c r="P8682" s="1">
        <v>45671</v>
      </c>
      <c r="Q8682" s="1">
        <v>45737</v>
      </c>
      <c r="R8682">
        <v>639</v>
      </c>
      <c r="S8682" s="4">
        <v>8.4</v>
      </c>
      <c r="T8682" t="s">
        <v>243</v>
      </c>
    </row>
    <row r="8683" spans="1:20" x14ac:dyDescent="0.35">
      <c r="A8683" t="s">
        <v>17000</v>
      </c>
      <c r="B8683" s="5" t="s">
        <v>174</v>
      </c>
      <c r="C8683" s="6">
        <v>152980</v>
      </c>
      <c r="D8683" t="s">
        <v>65</v>
      </c>
      <c r="E8683">
        <v>198874</v>
      </c>
      <c r="F8683" s="5" t="s">
        <v>23</v>
      </c>
      <c r="G8683" s="5" t="s">
        <v>51</v>
      </c>
      <c r="H8683" s="5" t="s">
        <v>67</v>
      </c>
      <c r="I8683" t="s">
        <v>26</v>
      </c>
      <c r="J8683" t="s">
        <v>67</v>
      </c>
      <c r="K8683">
        <v>100</v>
      </c>
      <c r="L8683" s="5" t="s">
        <v>12242</v>
      </c>
      <c r="M8683" s="5" t="s">
        <v>28</v>
      </c>
      <c r="N8683">
        <v>18</v>
      </c>
      <c r="O8683" t="s">
        <v>29</v>
      </c>
      <c r="P8683" s="1">
        <v>45398</v>
      </c>
      <c r="Q8683" s="1">
        <v>45419</v>
      </c>
      <c r="R8683">
        <v>1446</v>
      </c>
      <c r="S8683" s="4">
        <v>7</v>
      </c>
      <c r="T8683" t="s">
        <v>108</v>
      </c>
    </row>
    <row r="8684" spans="1:20" x14ac:dyDescent="0.35">
      <c r="A8684" t="s">
        <v>17001</v>
      </c>
      <c r="B8684" s="5" t="s">
        <v>28799</v>
      </c>
      <c r="C8684" s="6">
        <v>52672</v>
      </c>
      <c r="D8684" t="s">
        <v>41</v>
      </c>
      <c r="E8684">
        <v>44771</v>
      </c>
      <c r="F8684" s="5" t="s">
        <v>58</v>
      </c>
      <c r="G8684" s="5" t="s">
        <v>51</v>
      </c>
      <c r="H8684" s="5" t="s">
        <v>151</v>
      </c>
      <c r="I8684" t="s">
        <v>44</v>
      </c>
      <c r="J8684" t="s">
        <v>151</v>
      </c>
      <c r="K8684">
        <v>0</v>
      </c>
      <c r="L8684" s="5" t="s">
        <v>17002</v>
      </c>
      <c r="M8684" s="5" t="s">
        <v>37</v>
      </c>
      <c r="N8684">
        <v>0</v>
      </c>
      <c r="O8684" t="s">
        <v>172</v>
      </c>
      <c r="P8684" s="1">
        <v>45485</v>
      </c>
      <c r="Q8684" s="1">
        <v>45525</v>
      </c>
      <c r="R8684">
        <v>2084</v>
      </c>
      <c r="S8684" s="4">
        <v>9.1</v>
      </c>
      <c r="T8684" t="s">
        <v>243</v>
      </c>
    </row>
    <row r="8685" spans="1:20" x14ac:dyDescent="0.35">
      <c r="A8685" t="s">
        <v>17003</v>
      </c>
      <c r="B8685" s="5" t="s">
        <v>145</v>
      </c>
      <c r="C8685" s="6">
        <v>22389</v>
      </c>
      <c r="D8685" t="s">
        <v>22</v>
      </c>
      <c r="E8685">
        <v>22389</v>
      </c>
      <c r="F8685" s="5" t="s">
        <v>58</v>
      </c>
      <c r="G8685" s="5" t="s">
        <v>51</v>
      </c>
      <c r="H8685" s="5" t="s">
        <v>116</v>
      </c>
      <c r="I8685" t="s">
        <v>44</v>
      </c>
      <c r="J8685" t="s">
        <v>192</v>
      </c>
      <c r="K8685">
        <v>0</v>
      </c>
      <c r="L8685" s="5" t="s">
        <v>17004</v>
      </c>
      <c r="M8685" s="5" t="s">
        <v>37</v>
      </c>
      <c r="N8685">
        <v>1</v>
      </c>
      <c r="O8685" t="s">
        <v>172</v>
      </c>
      <c r="P8685" s="1">
        <v>45582</v>
      </c>
      <c r="Q8685" s="1">
        <v>45597</v>
      </c>
      <c r="R8685">
        <v>2404</v>
      </c>
      <c r="S8685" s="4">
        <v>9.6</v>
      </c>
      <c r="T8685" t="s">
        <v>47</v>
      </c>
    </row>
    <row r="8686" spans="1:20" x14ac:dyDescent="0.35">
      <c r="A8686" t="s">
        <v>17005</v>
      </c>
      <c r="B8686" s="5" t="s">
        <v>145</v>
      </c>
      <c r="C8686" s="6">
        <v>62477</v>
      </c>
      <c r="D8686" t="s">
        <v>81</v>
      </c>
      <c r="E8686">
        <v>84344</v>
      </c>
      <c r="F8686" s="5" t="s">
        <v>58</v>
      </c>
      <c r="G8686" s="5" t="s">
        <v>42</v>
      </c>
      <c r="H8686" s="5" t="s">
        <v>82</v>
      </c>
      <c r="I8686" t="s">
        <v>26</v>
      </c>
      <c r="J8686" t="s">
        <v>82</v>
      </c>
      <c r="K8686">
        <v>0</v>
      </c>
      <c r="L8686" s="5" t="s">
        <v>12548</v>
      </c>
      <c r="M8686" s="5" t="s">
        <v>70</v>
      </c>
      <c r="N8686">
        <v>1</v>
      </c>
      <c r="O8686" t="s">
        <v>172</v>
      </c>
      <c r="P8686" s="1">
        <v>45329</v>
      </c>
      <c r="Q8686" s="1">
        <v>45347</v>
      </c>
      <c r="R8686">
        <v>797</v>
      </c>
      <c r="S8686" s="4">
        <v>8.8000000000000007</v>
      </c>
      <c r="T8686" t="s">
        <v>89</v>
      </c>
    </row>
    <row r="8687" spans="1:20" x14ac:dyDescent="0.35">
      <c r="A8687" t="s">
        <v>17006</v>
      </c>
      <c r="B8687" s="5" t="s">
        <v>105</v>
      </c>
      <c r="C8687" s="6">
        <v>76545</v>
      </c>
      <c r="D8687" t="s">
        <v>22</v>
      </c>
      <c r="E8687">
        <v>76545</v>
      </c>
      <c r="F8687" s="5" t="s">
        <v>50</v>
      </c>
      <c r="G8687" s="5" t="s">
        <v>42</v>
      </c>
      <c r="H8687" s="5" t="s">
        <v>129</v>
      </c>
      <c r="I8687" t="s">
        <v>26</v>
      </c>
      <c r="J8687" t="s">
        <v>129</v>
      </c>
      <c r="K8687">
        <v>100</v>
      </c>
      <c r="L8687" s="5" t="s">
        <v>17007</v>
      </c>
      <c r="M8687" s="5" t="s">
        <v>37</v>
      </c>
      <c r="N8687">
        <v>3</v>
      </c>
      <c r="O8687" t="s">
        <v>112</v>
      </c>
      <c r="P8687" s="1">
        <v>45635</v>
      </c>
      <c r="Q8687" s="1">
        <v>45689</v>
      </c>
      <c r="R8687">
        <v>1782</v>
      </c>
      <c r="S8687" s="4">
        <v>6.9</v>
      </c>
      <c r="T8687" t="s">
        <v>55</v>
      </c>
    </row>
    <row r="8688" spans="1:20" x14ac:dyDescent="0.35">
      <c r="A8688" t="s">
        <v>17008</v>
      </c>
      <c r="B8688" s="5" t="s">
        <v>28801</v>
      </c>
      <c r="C8688" s="6">
        <v>86947</v>
      </c>
      <c r="D8688" t="s">
        <v>22</v>
      </c>
      <c r="E8688">
        <v>86947</v>
      </c>
      <c r="F8688" s="5" t="s">
        <v>66</v>
      </c>
      <c r="G8688" s="5" t="s">
        <v>51</v>
      </c>
      <c r="H8688" s="5" t="s">
        <v>165</v>
      </c>
      <c r="I8688" t="s">
        <v>26</v>
      </c>
      <c r="J8688" t="s">
        <v>75</v>
      </c>
      <c r="K8688">
        <v>100</v>
      </c>
      <c r="L8688" s="5" t="s">
        <v>17009</v>
      </c>
      <c r="M8688" s="5" t="s">
        <v>54</v>
      </c>
      <c r="N8688">
        <v>6</v>
      </c>
      <c r="O8688" t="s">
        <v>135</v>
      </c>
      <c r="P8688" s="1">
        <v>45528</v>
      </c>
      <c r="Q8688" s="1">
        <v>45584</v>
      </c>
      <c r="R8688">
        <v>976</v>
      </c>
      <c r="S8688" s="4">
        <v>6.5</v>
      </c>
      <c r="T8688" t="s">
        <v>38</v>
      </c>
    </row>
    <row r="8689" spans="1:20" x14ac:dyDescent="0.35">
      <c r="A8689" t="s">
        <v>17010</v>
      </c>
      <c r="B8689" s="5" t="s">
        <v>100</v>
      </c>
      <c r="C8689" s="6">
        <v>83441</v>
      </c>
      <c r="D8689" t="s">
        <v>92</v>
      </c>
      <c r="E8689">
        <v>62581</v>
      </c>
      <c r="F8689" s="5" t="s">
        <v>50</v>
      </c>
      <c r="G8689" s="5" t="s">
        <v>51</v>
      </c>
      <c r="H8689" s="5" t="s">
        <v>93</v>
      </c>
      <c r="I8689" t="s">
        <v>26</v>
      </c>
      <c r="J8689" t="s">
        <v>93</v>
      </c>
      <c r="K8689">
        <v>50</v>
      </c>
      <c r="L8689" s="5" t="s">
        <v>17011</v>
      </c>
      <c r="M8689" s="5" t="s">
        <v>70</v>
      </c>
      <c r="N8689">
        <v>4</v>
      </c>
      <c r="O8689" t="s">
        <v>147</v>
      </c>
      <c r="P8689" s="1">
        <v>45307</v>
      </c>
      <c r="Q8689" s="1">
        <v>45370</v>
      </c>
      <c r="R8689">
        <v>555</v>
      </c>
      <c r="S8689" s="4">
        <v>7.4</v>
      </c>
      <c r="T8689" t="s">
        <v>243</v>
      </c>
    </row>
    <row r="8690" spans="1:20" x14ac:dyDescent="0.35">
      <c r="A8690" t="s">
        <v>17012</v>
      </c>
      <c r="B8690" s="5" t="s">
        <v>28802</v>
      </c>
      <c r="C8690" s="6">
        <v>300340</v>
      </c>
      <c r="D8690" t="s">
        <v>92</v>
      </c>
      <c r="E8690">
        <v>225255</v>
      </c>
      <c r="F8690" s="5" t="s">
        <v>23</v>
      </c>
      <c r="G8690" s="5" t="s">
        <v>59</v>
      </c>
      <c r="H8690" s="5" t="s">
        <v>93</v>
      </c>
      <c r="I8690" t="s">
        <v>35</v>
      </c>
      <c r="J8690" t="s">
        <v>93</v>
      </c>
      <c r="K8690">
        <v>100</v>
      </c>
      <c r="L8690" s="5" t="s">
        <v>17013</v>
      </c>
      <c r="M8690" s="5" t="s">
        <v>70</v>
      </c>
      <c r="N8690">
        <v>11</v>
      </c>
      <c r="O8690" t="s">
        <v>141</v>
      </c>
      <c r="P8690" s="1">
        <v>45732</v>
      </c>
      <c r="Q8690" s="1">
        <v>45756</v>
      </c>
      <c r="R8690">
        <v>2004</v>
      </c>
      <c r="S8690" s="4">
        <v>6.7</v>
      </c>
      <c r="T8690" t="s">
        <v>118</v>
      </c>
    </row>
    <row r="8691" spans="1:20" x14ac:dyDescent="0.35">
      <c r="A8691" t="s">
        <v>17014</v>
      </c>
      <c r="B8691" s="5" t="s">
        <v>28802</v>
      </c>
      <c r="C8691" s="6">
        <v>149207</v>
      </c>
      <c r="D8691" t="s">
        <v>22</v>
      </c>
      <c r="E8691">
        <v>149207</v>
      </c>
      <c r="F8691" s="5" t="s">
        <v>66</v>
      </c>
      <c r="G8691" s="5" t="s">
        <v>42</v>
      </c>
      <c r="H8691" s="5" t="s">
        <v>101</v>
      </c>
      <c r="I8691" t="s">
        <v>44</v>
      </c>
      <c r="J8691" t="s">
        <v>101</v>
      </c>
      <c r="K8691">
        <v>100</v>
      </c>
      <c r="L8691" s="5" t="s">
        <v>17015</v>
      </c>
      <c r="M8691" s="5" t="s">
        <v>37</v>
      </c>
      <c r="N8691">
        <v>6</v>
      </c>
      <c r="O8691" t="s">
        <v>85</v>
      </c>
      <c r="P8691" s="1">
        <v>45303</v>
      </c>
      <c r="Q8691" s="1">
        <v>45355</v>
      </c>
      <c r="R8691">
        <v>656</v>
      </c>
      <c r="S8691" s="4">
        <v>5.0999999999999996</v>
      </c>
      <c r="T8691" t="s">
        <v>79</v>
      </c>
    </row>
    <row r="8692" spans="1:20" x14ac:dyDescent="0.35">
      <c r="A8692" t="s">
        <v>17016</v>
      </c>
      <c r="B8692" s="5" t="s">
        <v>105</v>
      </c>
      <c r="C8692" s="6">
        <v>160666</v>
      </c>
      <c r="D8692" t="s">
        <v>41</v>
      </c>
      <c r="E8692">
        <v>136566</v>
      </c>
      <c r="F8692" s="5" t="s">
        <v>66</v>
      </c>
      <c r="G8692" s="5" t="s">
        <v>24</v>
      </c>
      <c r="H8692" s="5" t="s">
        <v>126</v>
      </c>
      <c r="I8692" t="s">
        <v>35</v>
      </c>
      <c r="J8692" t="s">
        <v>1192</v>
      </c>
      <c r="K8692">
        <v>0</v>
      </c>
      <c r="L8692" s="5" t="s">
        <v>17017</v>
      </c>
      <c r="M8692" s="5" t="s">
        <v>70</v>
      </c>
      <c r="N8692">
        <v>9</v>
      </c>
      <c r="O8692" t="s">
        <v>135</v>
      </c>
      <c r="P8692" s="1">
        <v>45665</v>
      </c>
      <c r="Q8692" s="1">
        <v>45687</v>
      </c>
      <c r="R8692">
        <v>2146</v>
      </c>
      <c r="S8692" s="4">
        <v>5.6</v>
      </c>
      <c r="T8692" t="s">
        <v>243</v>
      </c>
    </row>
    <row r="8693" spans="1:20" x14ac:dyDescent="0.35">
      <c r="A8693" t="s">
        <v>17018</v>
      </c>
      <c r="B8693" s="5" t="s">
        <v>28800</v>
      </c>
      <c r="C8693" s="6">
        <v>150614</v>
      </c>
      <c r="D8693" t="s">
        <v>41</v>
      </c>
      <c r="E8693">
        <v>128022</v>
      </c>
      <c r="F8693" s="5" t="s">
        <v>66</v>
      </c>
      <c r="G8693" s="5" t="s">
        <v>51</v>
      </c>
      <c r="H8693" s="5" t="s">
        <v>43</v>
      </c>
      <c r="I8693" t="s">
        <v>35</v>
      </c>
      <c r="J8693" t="s">
        <v>34</v>
      </c>
      <c r="K8693">
        <v>0</v>
      </c>
      <c r="L8693" s="5" t="s">
        <v>16130</v>
      </c>
      <c r="M8693" s="5" t="s">
        <v>70</v>
      </c>
      <c r="N8693">
        <v>7</v>
      </c>
      <c r="O8693" t="s">
        <v>85</v>
      </c>
      <c r="P8693" s="1">
        <v>45501</v>
      </c>
      <c r="Q8693" s="1">
        <v>45568</v>
      </c>
      <c r="R8693">
        <v>1729</v>
      </c>
      <c r="S8693" s="4">
        <v>8</v>
      </c>
      <c r="T8693" t="s">
        <v>89</v>
      </c>
    </row>
    <row r="8694" spans="1:20" x14ac:dyDescent="0.35">
      <c r="A8694" t="s">
        <v>17019</v>
      </c>
      <c r="B8694" s="5" t="s">
        <v>73</v>
      </c>
      <c r="C8694" s="6">
        <v>55468</v>
      </c>
      <c r="D8694" t="s">
        <v>41</v>
      </c>
      <c r="E8694">
        <v>47148</v>
      </c>
      <c r="F8694" s="5" t="s">
        <v>58</v>
      </c>
      <c r="G8694" s="5" t="s">
        <v>42</v>
      </c>
      <c r="H8694" s="5" t="s">
        <v>43</v>
      </c>
      <c r="I8694" t="s">
        <v>44</v>
      </c>
      <c r="J8694" t="s">
        <v>43</v>
      </c>
      <c r="K8694">
        <v>50</v>
      </c>
      <c r="L8694" s="5" t="s">
        <v>12013</v>
      </c>
      <c r="M8694" s="5" t="s">
        <v>70</v>
      </c>
      <c r="N8694">
        <v>1</v>
      </c>
      <c r="O8694" t="s">
        <v>71</v>
      </c>
      <c r="P8694" s="1">
        <v>45430</v>
      </c>
      <c r="Q8694" s="1">
        <v>45476</v>
      </c>
      <c r="R8694">
        <v>1912</v>
      </c>
      <c r="S8694" s="4">
        <v>9.4</v>
      </c>
      <c r="T8694" t="s">
        <v>243</v>
      </c>
    </row>
    <row r="8695" spans="1:20" x14ac:dyDescent="0.35">
      <c r="A8695" t="s">
        <v>17020</v>
      </c>
      <c r="B8695" s="5" t="s">
        <v>179</v>
      </c>
      <c r="C8695" s="6">
        <v>106627</v>
      </c>
      <c r="D8695" t="s">
        <v>22</v>
      </c>
      <c r="E8695">
        <v>106627</v>
      </c>
      <c r="F8695" s="5" t="s">
        <v>50</v>
      </c>
      <c r="G8695" s="5" t="s">
        <v>51</v>
      </c>
      <c r="H8695" s="5" t="s">
        <v>68</v>
      </c>
      <c r="I8695" t="s">
        <v>26</v>
      </c>
      <c r="J8695" t="s">
        <v>67</v>
      </c>
      <c r="K8695">
        <v>50</v>
      </c>
      <c r="L8695" s="5" t="s">
        <v>17021</v>
      </c>
      <c r="M8695" s="5" t="s">
        <v>28</v>
      </c>
      <c r="N8695">
        <v>4</v>
      </c>
      <c r="O8695" t="s">
        <v>46</v>
      </c>
      <c r="P8695" s="1">
        <v>45705</v>
      </c>
      <c r="Q8695" s="1">
        <v>45750</v>
      </c>
      <c r="R8695">
        <v>2132</v>
      </c>
      <c r="S8695" s="4">
        <v>8.6999999999999993</v>
      </c>
      <c r="T8695" t="s">
        <v>153</v>
      </c>
    </row>
    <row r="8696" spans="1:20" x14ac:dyDescent="0.35">
      <c r="A8696" t="s">
        <v>17022</v>
      </c>
      <c r="B8696" s="5" t="s">
        <v>49</v>
      </c>
      <c r="C8696" s="6">
        <v>151032</v>
      </c>
      <c r="D8696" t="s">
        <v>65</v>
      </c>
      <c r="E8696">
        <v>196342</v>
      </c>
      <c r="F8696" s="5" t="s">
        <v>66</v>
      </c>
      <c r="G8696" s="5" t="s">
        <v>42</v>
      </c>
      <c r="H8696" s="5" t="s">
        <v>67</v>
      </c>
      <c r="I8696" t="s">
        <v>26</v>
      </c>
      <c r="J8696" t="s">
        <v>67</v>
      </c>
      <c r="K8696">
        <v>0</v>
      </c>
      <c r="L8696" s="5" t="s">
        <v>17023</v>
      </c>
      <c r="M8696" s="5" t="s">
        <v>54</v>
      </c>
      <c r="N8696">
        <v>6</v>
      </c>
      <c r="O8696" t="s">
        <v>46</v>
      </c>
      <c r="P8696" s="1">
        <v>45705</v>
      </c>
      <c r="Q8696" s="1">
        <v>45763</v>
      </c>
      <c r="R8696">
        <v>2187</v>
      </c>
      <c r="S8696" s="4">
        <v>9.4</v>
      </c>
      <c r="T8696" t="s">
        <v>243</v>
      </c>
    </row>
    <row r="8697" spans="1:20" x14ac:dyDescent="0.35">
      <c r="A8697" t="s">
        <v>17024</v>
      </c>
      <c r="B8697" s="5" t="s">
        <v>28802</v>
      </c>
      <c r="C8697" s="6">
        <v>62996</v>
      </c>
      <c r="D8697" t="s">
        <v>22</v>
      </c>
      <c r="E8697">
        <v>62996</v>
      </c>
      <c r="F8697" s="5" t="s">
        <v>58</v>
      </c>
      <c r="G8697" s="5" t="s">
        <v>24</v>
      </c>
      <c r="H8697" s="5" t="s">
        <v>165</v>
      </c>
      <c r="I8697" t="s">
        <v>26</v>
      </c>
      <c r="J8697" t="s">
        <v>940</v>
      </c>
      <c r="K8697">
        <v>100</v>
      </c>
      <c r="L8697" s="5" t="s">
        <v>17025</v>
      </c>
      <c r="M8697" s="5" t="s">
        <v>54</v>
      </c>
      <c r="N8697">
        <v>0</v>
      </c>
      <c r="O8697" t="s">
        <v>172</v>
      </c>
      <c r="P8697" s="1">
        <v>45641</v>
      </c>
      <c r="Q8697" s="1">
        <v>45668</v>
      </c>
      <c r="R8697">
        <v>710</v>
      </c>
      <c r="S8697" s="4">
        <v>5.4</v>
      </c>
      <c r="T8697" t="s">
        <v>47</v>
      </c>
    </row>
    <row r="8698" spans="1:20" x14ac:dyDescent="0.35">
      <c r="A8698" t="s">
        <v>17026</v>
      </c>
      <c r="B8698" s="5" t="s">
        <v>145</v>
      </c>
      <c r="C8698" s="6">
        <v>124463</v>
      </c>
      <c r="D8698" t="s">
        <v>81</v>
      </c>
      <c r="E8698">
        <v>168025</v>
      </c>
      <c r="F8698" s="5" t="s">
        <v>66</v>
      </c>
      <c r="G8698" s="5" t="s">
        <v>24</v>
      </c>
      <c r="H8698" s="5" t="s">
        <v>82</v>
      </c>
      <c r="I8698" t="s">
        <v>44</v>
      </c>
      <c r="J8698" t="s">
        <v>129</v>
      </c>
      <c r="K8698">
        <v>100</v>
      </c>
      <c r="L8698" s="5" t="s">
        <v>17027</v>
      </c>
      <c r="M8698" s="5" t="s">
        <v>54</v>
      </c>
      <c r="N8698">
        <v>6</v>
      </c>
      <c r="O8698" t="s">
        <v>135</v>
      </c>
      <c r="P8698" s="1">
        <v>45343</v>
      </c>
      <c r="Q8698" s="1">
        <v>45387</v>
      </c>
      <c r="R8698">
        <v>2212</v>
      </c>
      <c r="S8698" s="4">
        <v>5.3</v>
      </c>
      <c r="T8698" t="s">
        <v>118</v>
      </c>
    </row>
    <row r="8699" spans="1:20" x14ac:dyDescent="0.35">
      <c r="A8699" t="s">
        <v>17028</v>
      </c>
      <c r="B8699" s="5" t="s">
        <v>40</v>
      </c>
      <c r="C8699" s="6">
        <v>84011</v>
      </c>
      <c r="D8699" t="s">
        <v>41</v>
      </c>
      <c r="E8699">
        <v>71409</v>
      </c>
      <c r="F8699" s="5" t="s">
        <v>50</v>
      </c>
      <c r="G8699" s="5" t="s">
        <v>59</v>
      </c>
      <c r="H8699" s="5" t="s">
        <v>43</v>
      </c>
      <c r="I8699" t="s">
        <v>35</v>
      </c>
      <c r="J8699" t="s">
        <v>157</v>
      </c>
      <c r="K8699">
        <v>50</v>
      </c>
      <c r="L8699" s="5" t="s">
        <v>17029</v>
      </c>
      <c r="M8699" s="5" t="s">
        <v>37</v>
      </c>
      <c r="N8699">
        <v>2</v>
      </c>
      <c r="O8699" t="s">
        <v>112</v>
      </c>
      <c r="P8699" s="1">
        <v>45581</v>
      </c>
      <c r="Q8699" s="1">
        <v>45625</v>
      </c>
      <c r="R8699">
        <v>2444</v>
      </c>
      <c r="S8699" s="4">
        <v>8.4</v>
      </c>
      <c r="T8699" t="s">
        <v>277</v>
      </c>
    </row>
    <row r="8700" spans="1:20" x14ac:dyDescent="0.35">
      <c r="A8700" t="s">
        <v>17030</v>
      </c>
      <c r="B8700" s="5" t="s">
        <v>91</v>
      </c>
      <c r="C8700" s="6">
        <v>108909</v>
      </c>
      <c r="D8700" t="s">
        <v>22</v>
      </c>
      <c r="E8700">
        <v>108909</v>
      </c>
      <c r="F8700" s="5" t="s">
        <v>66</v>
      </c>
      <c r="G8700" s="5" t="s">
        <v>51</v>
      </c>
      <c r="H8700" s="5" t="s">
        <v>165</v>
      </c>
      <c r="I8700" t="s">
        <v>26</v>
      </c>
      <c r="J8700" t="s">
        <v>165</v>
      </c>
      <c r="K8700">
        <v>0</v>
      </c>
      <c r="L8700" s="5" t="s">
        <v>17031</v>
      </c>
      <c r="M8700" s="5" t="s">
        <v>54</v>
      </c>
      <c r="N8700">
        <v>6</v>
      </c>
      <c r="O8700" t="s">
        <v>71</v>
      </c>
      <c r="P8700" s="1">
        <v>45754</v>
      </c>
      <c r="Q8700" s="1">
        <v>45814</v>
      </c>
      <c r="R8700">
        <v>2373</v>
      </c>
      <c r="S8700" s="4">
        <v>9.6999999999999993</v>
      </c>
      <c r="T8700" t="s">
        <v>103</v>
      </c>
    </row>
    <row r="8701" spans="1:20" x14ac:dyDescent="0.35">
      <c r="A8701" t="s">
        <v>17032</v>
      </c>
      <c r="B8701" s="5" t="s">
        <v>179</v>
      </c>
      <c r="C8701" s="6">
        <v>117099</v>
      </c>
      <c r="D8701" t="s">
        <v>81</v>
      </c>
      <c r="E8701">
        <v>158084</v>
      </c>
      <c r="F8701" s="5" t="s">
        <v>66</v>
      </c>
      <c r="G8701" s="5" t="s">
        <v>24</v>
      </c>
      <c r="H8701" s="5" t="s">
        <v>82</v>
      </c>
      <c r="I8701" t="s">
        <v>26</v>
      </c>
      <c r="J8701" t="s">
        <v>82</v>
      </c>
      <c r="K8701">
        <v>50</v>
      </c>
      <c r="L8701" s="5" t="s">
        <v>17033</v>
      </c>
      <c r="M8701" s="5" t="s">
        <v>37</v>
      </c>
      <c r="N8701">
        <v>7</v>
      </c>
      <c r="O8701" t="s">
        <v>107</v>
      </c>
      <c r="P8701" s="1">
        <v>45472</v>
      </c>
      <c r="Q8701" s="1">
        <v>45489</v>
      </c>
      <c r="R8701">
        <v>1572</v>
      </c>
      <c r="S8701" s="4">
        <v>8.5</v>
      </c>
      <c r="T8701" t="s">
        <v>79</v>
      </c>
    </row>
    <row r="8702" spans="1:20" x14ac:dyDescent="0.35">
      <c r="A8702" t="s">
        <v>17034</v>
      </c>
      <c r="B8702" s="5" t="s">
        <v>28802</v>
      </c>
      <c r="C8702" s="6">
        <v>243649</v>
      </c>
      <c r="D8702" t="s">
        <v>120</v>
      </c>
      <c r="E8702">
        <v>219284</v>
      </c>
      <c r="F8702" s="5" t="s">
        <v>66</v>
      </c>
      <c r="G8702" s="5" t="s">
        <v>42</v>
      </c>
      <c r="H8702" s="5" t="s">
        <v>121</v>
      </c>
      <c r="I8702" t="s">
        <v>35</v>
      </c>
      <c r="J8702" t="s">
        <v>121</v>
      </c>
      <c r="K8702">
        <v>50</v>
      </c>
      <c r="L8702" s="5" t="s">
        <v>17035</v>
      </c>
      <c r="M8702" s="5" t="s">
        <v>37</v>
      </c>
      <c r="N8702">
        <v>6</v>
      </c>
      <c r="O8702" t="s">
        <v>107</v>
      </c>
      <c r="P8702" s="1">
        <v>45621</v>
      </c>
      <c r="Q8702" s="1">
        <v>45648</v>
      </c>
      <c r="R8702">
        <v>734</v>
      </c>
      <c r="S8702" s="4">
        <v>7</v>
      </c>
      <c r="T8702" t="s">
        <v>153</v>
      </c>
    </row>
    <row r="8703" spans="1:20" x14ac:dyDescent="0.35">
      <c r="A8703" t="s">
        <v>17036</v>
      </c>
      <c r="B8703" s="5" t="s">
        <v>73</v>
      </c>
      <c r="C8703" s="6">
        <v>85139</v>
      </c>
      <c r="D8703" t="s">
        <v>22</v>
      </c>
      <c r="E8703">
        <v>85139</v>
      </c>
      <c r="F8703" s="5" t="s">
        <v>50</v>
      </c>
      <c r="G8703" s="5" t="s">
        <v>42</v>
      </c>
      <c r="H8703" s="5" t="s">
        <v>25</v>
      </c>
      <c r="I8703" t="s">
        <v>44</v>
      </c>
      <c r="J8703" t="s">
        <v>25</v>
      </c>
      <c r="K8703">
        <v>0</v>
      </c>
      <c r="L8703" s="5" t="s">
        <v>17037</v>
      </c>
      <c r="M8703" s="5" t="s">
        <v>37</v>
      </c>
      <c r="N8703">
        <v>4</v>
      </c>
      <c r="O8703" t="s">
        <v>172</v>
      </c>
      <c r="P8703" s="1">
        <v>45606</v>
      </c>
      <c r="Q8703" s="1">
        <v>45651</v>
      </c>
      <c r="R8703">
        <v>746</v>
      </c>
      <c r="S8703" s="4">
        <v>9.6999999999999993</v>
      </c>
      <c r="T8703" t="s">
        <v>153</v>
      </c>
    </row>
    <row r="8704" spans="1:20" x14ac:dyDescent="0.35">
      <c r="A8704" t="s">
        <v>17038</v>
      </c>
      <c r="B8704" s="5" t="s">
        <v>28802</v>
      </c>
      <c r="C8704" s="6">
        <v>149890</v>
      </c>
      <c r="D8704" t="s">
        <v>120</v>
      </c>
      <c r="E8704">
        <v>134901</v>
      </c>
      <c r="F8704" s="5" t="s">
        <v>66</v>
      </c>
      <c r="G8704" s="5" t="s">
        <v>24</v>
      </c>
      <c r="H8704" s="5" t="s">
        <v>121</v>
      </c>
      <c r="I8704" t="s">
        <v>44</v>
      </c>
      <c r="J8704" t="s">
        <v>480</v>
      </c>
      <c r="K8704">
        <v>50</v>
      </c>
      <c r="L8704" s="5" t="s">
        <v>17039</v>
      </c>
      <c r="M8704" s="5" t="s">
        <v>28</v>
      </c>
      <c r="N8704">
        <v>9</v>
      </c>
      <c r="O8704" t="s">
        <v>167</v>
      </c>
      <c r="P8704" s="1">
        <v>45569</v>
      </c>
      <c r="Q8704" s="1">
        <v>45584</v>
      </c>
      <c r="R8704">
        <v>933</v>
      </c>
      <c r="S8704" s="4">
        <v>6.5</v>
      </c>
      <c r="T8704" t="s">
        <v>95</v>
      </c>
    </row>
    <row r="8705" spans="1:20" x14ac:dyDescent="0.35">
      <c r="A8705" t="s">
        <v>17040</v>
      </c>
      <c r="B8705" s="5" t="s">
        <v>32</v>
      </c>
      <c r="C8705" s="6">
        <v>72866</v>
      </c>
      <c r="D8705" t="s">
        <v>22</v>
      </c>
      <c r="E8705">
        <v>72866</v>
      </c>
      <c r="F8705" s="5" t="s">
        <v>50</v>
      </c>
      <c r="G8705" s="5" t="s">
        <v>51</v>
      </c>
      <c r="H8705" s="5" t="s">
        <v>165</v>
      </c>
      <c r="I8705" t="s">
        <v>26</v>
      </c>
      <c r="J8705" t="s">
        <v>165</v>
      </c>
      <c r="K8705">
        <v>50</v>
      </c>
      <c r="L8705" s="5" t="s">
        <v>17041</v>
      </c>
      <c r="M8705" s="5" t="s">
        <v>70</v>
      </c>
      <c r="N8705">
        <v>3</v>
      </c>
      <c r="O8705" t="s">
        <v>62</v>
      </c>
      <c r="P8705" s="1">
        <v>45485</v>
      </c>
      <c r="Q8705" s="1">
        <v>45501</v>
      </c>
      <c r="R8705">
        <v>2089</v>
      </c>
      <c r="S8705" s="4">
        <v>9.4</v>
      </c>
      <c r="T8705" t="s">
        <v>277</v>
      </c>
    </row>
    <row r="8706" spans="1:20" x14ac:dyDescent="0.35">
      <c r="A8706" t="s">
        <v>17042</v>
      </c>
      <c r="B8706" s="5" t="s">
        <v>162</v>
      </c>
      <c r="C8706" s="6">
        <v>26722</v>
      </c>
      <c r="D8706" t="s">
        <v>22</v>
      </c>
      <c r="E8706">
        <v>26722</v>
      </c>
      <c r="F8706" s="5" t="s">
        <v>58</v>
      </c>
      <c r="G8706" s="5" t="s">
        <v>42</v>
      </c>
      <c r="H8706" s="5" t="s">
        <v>116</v>
      </c>
      <c r="I8706" t="s">
        <v>35</v>
      </c>
      <c r="J8706" t="s">
        <v>116</v>
      </c>
      <c r="K8706">
        <v>50</v>
      </c>
      <c r="L8706" s="5" t="s">
        <v>17043</v>
      </c>
      <c r="M8706" s="5" t="s">
        <v>37</v>
      </c>
      <c r="N8706">
        <v>1</v>
      </c>
      <c r="O8706" t="s">
        <v>131</v>
      </c>
      <c r="P8706" s="1">
        <v>45485</v>
      </c>
      <c r="Q8706" s="1">
        <v>45513</v>
      </c>
      <c r="R8706">
        <v>1064</v>
      </c>
      <c r="S8706" s="4">
        <v>6.8</v>
      </c>
      <c r="T8706" t="s">
        <v>30</v>
      </c>
    </row>
    <row r="8707" spans="1:20" x14ac:dyDescent="0.35">
      <c r="A8707" t="s">
        <v>17044</v>
      </c>
      <c r="B8707" s="5" t="s">
        <v>162</v>
      </c>
      <c r="C8707" s="6">
        <v>169001</v>
      </c>
      <c r="D8707" t="s">
        <v>22</v>
      </c>
      <c r="E8707">
        <v>169001</v>
      </c>
      <c r="F8707" s="5" t="s">
        <v>66</v>
      </c>
      <c r="G8707" s="5" t="s">
        <v>59</v>
      </c>
      <c r="H8707" s="5" t="s">
        <v>68</v>
      </c>
      <c r="I8707" t="s">
        <v>35</v>
      </c>
      <c r="J8707" t="s">
        <v>294</v>
      </c>
      <c r="K8707">
        <v>100</v>
      </c>
      <c r="L8707" s="5" t="s">
        <v>17045</v>
      </c>
      <c r="M8707" s="5" t="s">
        <v>70</v>
      </c>
      <c r="N8707">
        <v>8</v>
      </c>
      <c r="O8707" t="s">
        <v>62</v>
      </c>
      <c r="P8707" s="1">
        <v>45549</v>
      </c>
      <c r="Q8707" s="1">
        <v>45571</v>
      </c>
      <c r="R8707">
        <v>2184</v>
      </c>
      <c r="S8707" s="4">
        <v>5.4</v>
      </c>
      <c r="T8707" t="s">
        <v>63</v>
      </c>
    </row>
    <row r="8708" spans="1:20" x14ac:dyDescent="0.35">
      <c r="A8708" t="s">
        <v>17046</v>
      </c>
      <c r="B8708" s="5" t="s">
        <v>105</v>
      </c>
      <c r="C8708" s="6">
        <v>71514</v>
      </c>
      <c r="D8708" t="s">
        <v>22</v>
      </c>
      <c r="E8708">
        <v>71514</v>
      </c>
      <c r="F8708" s="5" t="s">
        <v>50</v>
      </c>
      <c r="G8708" s="5" t="s">
        <v>24</v>
      </c>
      <c r="H8708" s="5" t="s">
        <v>165</v>
      </c>
      <c r="I8708" t="s">
        <v>44</v>
      </c>
      <c r="J8708" t="s">
        <v>165</v>
      </c>
      <c r="K8708">
        <v>50</v>
      </c>
      <c r="L8708" s="5" t="s">
        <v>17047</v>
      </c>
      <c r="M8708" s="5" t="s">
        <v>37</v>
      </c>
      <c r="N8708">
        <v>3</v>
      </c>
      <c r="O8708" t="s">
        <v>88</v>
      </c>
      <c r="P8708" s="1">
        <v>45687</v>
      </c>
      <c r="Q8708" s="1">
        <v>45717</v>
      </c>
      <c r="R8708">
        <v>708</v>
      </c>
      <c r="S8708" s="4">
        <v>9.3000000000000007</v>
      </c>
      <c r="T8708" t="s">
        <v>243</v>
      </c>
    </row>
    <row r="8709" spans="1:20" x14ac:dyDescent="0.35">
      <c r="A8709" t="s">
        <v>17048</v>
      </c>
      <c r="B8709" s="5" t="s">
        <v>28800</v>
      </c>
      <c r="C8709" s="6">
        <v>128232</v>
      </c>
      <c r="D8709" t="s">
        <v>41</v>
      </c>
      <c r="E8709">
        <v>108997</v>
      </c>
      <c r="F8709" s="5" t="s">
        <v>66</v>
      </c>
      <c r="G8709" s="5" t="s">
        <v>59</v>
      </c>
      <c r="H8709" s="5" t="s">
        <v>126</v>
      </c>
      <c r="I8709" t="s">
        <v>26</v>
      </c>
      <c r="J8709" t="s">
        <v>34</v>
      </c>
      <c r="K8709">
        <v>50</v>
      </c>
      <c r="L8709" s="5" t="s">
        <v>17049</v>
      </c>
      <c r="M8709" s="5" t="s">
        <v>70</v>
      </c>
      <c r="N8709">
        <v>6</v>
      </c>
      <c r="O8709" t="s">
        <v>135</v>
      </c>
      <c r="P8709" s="1">
        <v>45450</v>
      </c>
      <c r="Q8709" s="1">
        <v>45474</v>
      </c>
      <c r="R8709">
        <v>883</v>
      </c>
      <c r="S8709" s="4">
        <v>6.9</v>
      </c>
      <c r="T8709" t="s">
        <v>153</v>
      </c>
    </row>
    <row r="8710" spans="1:20" x14ac:dyDescent="0.35">
      <c r="A8710" t="s">
        <v>17050</v>
      </c>
      <c r="B8710" s="5" t="s">
        <v>28801</v>
      </c>
      <c r="C8710" s="6">
        <v>58091</v>
      </c>
      <c r="D8710" t="s">
        <v>22</v>
      </c>
      <c r="E8710">
        <v>58091</v>
      </c>
      <c r="F8710" s="5" t="s">
        <v>58</v>
      </c>
      <c r="G8710" s="5" t="s">
        <v>51</v>
      </c>
      <c r="H8710" s="5" t="s">
        <v>191</v>
      </c>
      <c r="I8710" t="s">
        <v>26</v>
      </c>
      <c r="J8710" t="s">
        <v>151</v>
      </c>
      <c r="K8710">
        <v>0</v>
      </c>
      <c r="L8710" s="5" t="s">
        <v>17051</v>
      </c>
      <c r="M8710" s="5" t="s">
        <v>37</v>
      </c>
      <c r="N8710">
        <v>1</v>
      </c>
      <c r="O8710" t="s">
        <v>85</v>
      </c>
      <c r="P8710" s="1">
        <v>45754</v>
      </c>
      <c r="Q8710" s="1">
        <v>45819</v>
      </c>
      <c r="R8710">
        <v>674</v>
      </c>
      <c r="S8710" s="4">
        <v>7.4</v>
      </c>
      <c r="T8710" t="s">
        <v>89</v>
      </c>
    </row>
    <row r="8711" spans="1:20" x14ac:dyDescent="0.35">
      <c r="A8711" t="s">
        <v>17052</v>
      </c>
      <c r="B8711" s="5" t="s">
        <v>100</v>
      </c>
      <c r="C8711" s="6">
        <v>63424</v>
      </c>
      <c r="D8711" t="s">
        <v>33</v>
      </c>
      <c r="E8711">
        <v>6976640</v>
      </c>
      <c r="F8711" s="5" t="s">
        <v>58</v>
      </c>
      <c r="G8711" s="5" t="s">
        <v>42</v>
      </c>
      <c r="H8711" s="5" t="s">
        <v>34</v>
      </c>
      <c r="I8711" t="s">
        <v>44</v>
      </c>
      <c r="J8711" t="s">
        <v>34</v>
      </c>
      <c r="K8711">
        <v>100</v>
      </c>
      <c r="L8711" s="5" t="s">
        <v>17053</v>
      </c>
      <c r="M8711" s="5" t="s">
        <v>28</v>
      </c>
      <c r="N8711">
        <v>0</v>
      </c>
      <c r="O8711" t="s">
        <v>141</v>
      </c>
      <c r="P8711" s="1">
        <v>45531</v>
      </c>
      <c r="Q8711" s="1">
        <v>45588</v>
      </c>
      <c r="R8711">
        <v>1625</v>
      </c>
      <c r="S8711" s="4">
        <v>8.8000000000000007</v>
      </c>
      <c r="T8711" t="s">
        <v>210</v>
      </c>
    </row>
    <row r="8712" spans="1:20" x14ac:dyDescent="0.35">
      <c r="A8712" t="s">
        <v>17054</v>
      </c>
      <c r="B8712" s="5" t="s">
        <v>49</v>
      </c>
      <c r="C8712" s="6">
        <v>65363</v>
      </c>
      <c r="D8712" t="s">
        <v>22</v>
      </c>
      <c r="E8712">
        <v>65363</v>
      </c>
      <c r="F8712" s="5" t="s">
        <v>66</v>
      </c>
      <c r="G8712" s="5" t="s">
        <v>51</v>
      </c>
      <c r="H8712" s="5" t="s">
        <v>157</v>
      </c>
      <c r="I8712" t="s">
        <v>26</v>
      </c>
      <c r="J8712" t="s">
        <v>480</v>
      </c>
      <c r="K8712">
        <v>0</v>
      </c>
      <c r="L8712" s="5" t="s">
        <v>17055</v>
      </c>
      <c r="M8712" s="5" t="s">
        <v>28</v>
      </c>
      <c r="N8712">
        <v>5</v>
      </c>
      <c r="O8712" t="s">
        <v>107</v>
      </c>
      <c r="P8712" s="1">
        <v>45343</v>
      </c>
      <c r="Q8712" s="1">
        <v>45370</v>
      </c>
      <c r="R8712">
        <v>2347</v>
      </c>
      <c r="S8712" s="4">
        <v>6.6</v>
      </c>
      <c r="T8712" t="s">
        <v>210</v>
      </c>
    </row>
    <row r="8713" spans="1:20" x14ac:dyDescent="0.35">
      <c r="A8713" t="s">
        <v>17056</v>
      </c>
      <c r="B8713" s="5" t="s">
        <v>57</v>
      </c>
      <c r="C8713" s="6">
        <v>54587</v>
      </c>
      <c r="D8713" t="s">
        <v>22</v>
      </c>
      <c r="E8713">
        <v>54587</v>
      </c>
      <c r="F8713" s="5" t="s">
        <v>23</v>
      </c>
      <c r="G8713" s="5" t="s">
        <v>51</v>
      </c>
      <c r="H8713" s="5" t="s">
        <v>116</v>
      </c>
      <c r="I8713" t="s">
        <v>26</v>
      </c>
      <c r="J8713" t="s">
        <v>116</v>
      </c>
      <c r="K8713">
        <v>0</v>
      </c>
      <c r="L8713" s="5" t="s">
        <v>17057</v>
      </c>
      <c r="M8713" s="5" t="s">
        <v>37</v>
      </c>
      <c r="N8713">
        <v>18</v>
      </c>
      <c r="O8713" t="s">
        <v>46</v>
      </c>
      <c r="P8713" s="1">
        <v>45569</v>
      </c>
      <c r="Q8713" s="1">
        <v>45629</v>
      </c>
      <c r="R8713">
        <v>1159</v>
      </c>
      <c r="S8713" s="4">
        <v>6.4</v>
      </c>
      <c r="T8713" t="s">
        <v>47</v>
      </c>
    </row>
    <row r="8714" spans="1:20" x14ac:dyDescent="0.35">
      <c r="A8714" t="s">
        <v>17058</v>
      </c>
      <c r="B8714" s="5" t="s">
        <v>21</v>
      </c>
      <c r="C8714" s="6">
        <v>248642</v>
      </c>
      <c r="D8714" t="s">
        <v>120</v>
      </c>
      <c r="E8714">
        <v>223778</v>
      </c>
      <c r="F8714" s="5" t="s">
        <v>23</v>
      </c>
      <c r="G8714" s="5" t="s">
        <v>59</v>
      </c>
      <c r="H8714" s="5" t="s">
        <v>121</v>
      </c>
      <c r="I8714" t="s">
        <v>26</v>
      </c>
      <c r="J8714" t="s">
        <v>121</v>
      </c>
      <c r="K8714">
        <v>0</v>
      </c>
      <c r="L8714" s="5" t="s">
        <v>17059</v>
      </c>
      <c r="M8714" s="5" t="s">
        <v>70</v>
      </c>
      <c r="N8714">
        <v>11</v>
      </c>
      <c r="O8714" t="s">
        <v>71</v>
      </c>
      <c r="P8714" s="1">
        <v>45500</v>
      </c>
      <c r="Q8714" s="1">
        <v>45537</v>
      </c>
      <c r="R8714">
        <v>1616</v>
      </c>
      <c r="S8714" s="4">
        <v>8.6</v>
      </c>
      <c r="T8714" t="s">
        <v>243</v>
      </c>
    </row>
    <row r="8715" spans="1:20" x14ac:dyDescent="0.35">
      <c r="A8715" t="s">
        <v>17060</v>
      </c>
      <c r="B8715" s="5" t="s">
        <v>28801</v>
      </c>
      <c r="C8715" s="6">
        <v>64401</v>
      </c>
      <c r="D8715" t="s">
        <v>22</v>
      </c>
      <c r="E8715">
        <v>64401</v>
      </c>
      <c r="F8715" s="5" t="s">
        <v>23</v>
      </c>
      <c r="G8715" s="5" t="s">
        <v>51</v>
      </c>
      <c r="H8715" s="5" t="s">
        <v>157</v>
      </c>
      <c r="I8715" t="s">
        <v>44</v>
      </c>
      <c r="J8715" t="s">
        <v>157</v>
      </c>
      <c r="K8715">
        <v>50</v>
      </c>
      <c r="L8715" s="5" t="s">
        <v>17061</v>
      </c>
      <c r="M8715" s="5" t="s">
        <v>54</v>
      </c>
      <c r="N8715">
        <v>17</v>
      </c>
      <c r="O8715" t="s">
        <v>62</v>
      </c>
      <c r="P8715" s="1">
        <v>45744</v>
      </c>
      <c r="Q8715" s="1">
        <v>45759</v>
      </c>
      <c r="R8715">
        <v>1565</v>
      </c>
      <c r="S8715" s="4">
        <v>7.8</v>
      </c>
      <c r="T8715" t="s">
        <v>95</v>
      </c>
    </row>
    <row r="8716" spans="1:20" x14ac:dyDescent="0.35">
      <c r="A8716" t="s">
        <v>17062</v>
      </c>
      <c r="B8716" s="5" t="s">
        <v>28799</v>
      </c>
      <c r="C8716" s="6">
        <v>92513</v>
      </c>
      <c r="D8716" t="s">
        <v>22</v>
      </c>
      <c r="E8716">
        <v>92513</v>
      </c>
      <c r="F8716" s="5" t="s">
        <v>66</v>
      </c>
      <c r="G8716" s="5" t="s">
        <v>24</v>
      </c>
      <c r="H8716" s="5" t="s">
        <v>52</v>
      </c>
      <c r="I8716" t="s">
        <v>44</v>
      </c>
      <c r="J8716" t="s">
        <v>110</v>
      </c>
      <c r="K8716">
        <v>50</v>
      </c>
      <c r="L8716" s="5" t="s">
        <v>17063</v>
      </c>
      <c r="M8716" s="5" t="s">
        <v>28</v>
      </c>
      <c r="N8716">
        <v>5</v>
      </c>
      <c r="O8716" t="s">
        <v>29</v>
      </c>
      <c r="P8716" s="1">
        <v>45579</v>
      </c>
      <c r="Q8716" s="1">
        <v>45622</v>
      </c>
      <c r="R8716">
        <v>1362</v>
      </c>
      <c r="S8716" s="4">
        <v>9.3000000000000007</v>
      </c>
      <c r="T8716" t="s">
        <v>63</v>
      </c>
    </row>
    <row r="8717" spans="1:20" x14ac:dyDescent="0.35">
      <c r="A8717" t="s">
        <v>17064</v>
      </c>
      <c r="B8717" s="5" t="s">
        <v>57</v>
      </c>
      <c r="C8717" s="6">
        <v>238453</v>
      </c>
      <c r="D8717" t="s">
        <v>22</v>
      </c>
      <c r="E8717">
        <v>238453</v>
      </c>
      <c r="F8717" s="5" t="s">
        <v>23</v>
      </c>
      <c r="G8717" s="5" t="s">
        <v>59</v>
      </c>
      <c r="H8717" s="5" t="s">
        <v>101</v>
      </c>
      <c r="I8717" t="s">
        <v>26</v>
      </c>
      <c r="J8717" t="s">
        <v>101</v>
      </c>
      <c r="K8717">
        <v>0</v>
      </c>
      <c r="L8717" s="5" t="s">
        <v>3291</v>
      </c>
      <c r="M8717" s="5" t="s">
        <v>28</v>
      </c>
      <c r="N8717">
        <v>11</v>
      </c>
      <c r="O8717" t="s">
        <v>147</v>
      </c>
      <c r="P8717" s="1">
        <v>45743</v>
      </c>
      <c r="Q8717" s="1">
        <v>45793</v>
      </c>
      <c r="R8717">
        <v>1106</v>
      </c>
      <c r="S8717" s="4">
        <v>7.8</v>
      </c>
      <c r="T8717" t="s">
        <v>103</v>
      </c>
    </row>
    <row r="8718" spans="1:20" x14ac:dyDescent="0.35">
      <c r="A8718" t="s">
        <v>17065</v>
      </c>
      <c r="B8718" s="5" t="s">
        <v>40</v>
      </c>
      <c r="C8718" s="6">
        <v>99160</v>
      </c>
      <c r="D8718" t="s">
        <v>81</v>
      </c>
      <c r="E8718">
        <v>133866</v>
      </c>
      <c r="F8718" s="5" t="s">
        <v>50</v>
      </c>
      <c r="G8718" s="5" t="s">
        <v>24</v>
      </c>
      <c r="H8718" s="5" t="s">
        <v>82</v>
      </c>
      <c r="I8718" t="s">
        <v>26</v>
      </c>
      <c r="J8718" t="s">
        <v>82</v>
      </c>
      <c r="K8718">
        <v>50</v>
      </c>
      <c r="L8718" s="5" t="s">
        <v>15397</v>
      </c>
      <c r="M8718" s="5" t="s">
        <v>54</v>
      </c>
      <c r="N8718">
        <v>3</v>
      </c>
      <c r="O8718" t="s">
        <v>147</v>
      </c>
      <c r="P8718" s="1">
        <v>45625</v>
      </c>
      <c r="Q8718" s="1">
        <v>45682</v>
      </c>
      <c r="R8718">
        <v>2447</v>
      </c>
      <c r="S8718" s="4">
        <v>7.6</v>
      </c>
      <c r="T8718" t="s">
        <v>63</v>
      </c>
    </row>
    <row r="8719" spans="1:20" x14ac:dyDescent="0.35">
      <c r="A8719" t="s">
        <v>17066</v>
      </c>
      <c r="B8719" s="5" t="s">
        <v>21</v>
      </c>
      <c r="C8719" s="6">
        <v>248599</v>
      </c>
      <c r="D8719" t="s">
        <v>22</v>
      </c>
      <c r="E8719">
        <v>248599</v>
      </c>
      <c r="F8719" s="5" t="s">
        <v>23</v>
      </c>
      <c r="G8719" s="5" t="s">
        <v>24</v>
      </c>
      <c r="H8719" s="5" t="s">
        <v>52</v>
      </c>
      <c r="I8719" t="s">
        <v>35</v>
      </c>
      <c r="J8719" t="s">
        <v>52</v>
      </c>
      <c r="K8719">
        <v>0</v>
      </c>
      <c r="L8719" s="5" t="s">
        <v>17067</v>
      </c>
      <c r="M8719" s="5" t="s">
        <v>37</v>
      </c>
      <c r="N8719">
        <v>13</v>
      </c>
      <c r="O8719" t="s">
        <v>62</v>
      </c>
      <c r="P8719" s="1">
        <v>45424</v>
      </c>
      <c r="Q8719" s="1">
        <v>45469</v>
      </c>
      <c r="R8719">
        <v>2240</v>
      </c>
      <c r="S8719" s="4">
        <v>6.5</v>
      </c>
      <c r="T8719" t="s">
        <v>30</v>
      </c>
    </row>
    <row r="8720" spans="1:20" x14ac:dyDescent="0.35">
      <c r="A8720" t="s">
        <v>17068</v>
      </c>
      <c r="B8720" s="5" t="s">
        <v>217</v>
      </c>
      <c r="C8720" s="6">
        <v>236767</v>
      </c>
      <c r="D8720" t="s">
        <v>22</v>
      </c>
      <c r="E8720">
        <v>236767</v>
      </c>
      <c r="F8720" s="5" t="s">
        <v>23</v>
      </c>
      <c r="G8720" s="5" t="s">
        <v>42</v>
      </c>
      <c r="H8720" s="5" t="s">
        <v>129</v>
      </c>
      <c r="I8720" t="s">
        <v>26</v>
      </c>
      <c r="J8720" t="s">
        <v>129</v>
      </c>
      <c r="K8720">
        <v>100</v>
      </c>
      <c r="L8720" s="5" t="s">
        <v>17069</v>
      </c>
      <c r="M8720" s="5" t="s">
        <v>28</v>
      </c>
      <c r="N8720">
        <v>13</v>
      </c>
      <c r="O8720" t="s">
        <v>29</v>
      </c>
      <c r="P8720" s="1">
        <v>45577</v>
      </c>
      <c r="Q8720" s="1">
        <v>45629</v>
      </c>
      <c r="R8720">
        <v>1905</v>
      </c>
      <c r="S8720" s="4">
        <v>5</v>
      </c>
      <c r="T8720" t="s">
        <v>79</v>
      </c>
    </row>
    <row r="8721" spans="1:20" x14ac:dyDescent="0.35">
      <c r="A8721" t="s">
        <v>17070</v>
      </c>
      <c r="B8721" s="5" t="s">
        <v>100</v>
      </c>
      <c r="C8721" s="6">
        <v>110782</v>
      </c>
      <c r="D8721" t="s">
        <v>92</v>
      </c>
      <c r="E8721">
        <v>83087</v>
      </c>
      <c r="F8721" s="5" t="s">
        <v>50</v>
      </c>
      <c r="G8721" s="5" t="s">
        <v>51</v>
      </c>
      <c r="H8721" s="5" t="s">
        <v>93</v>
      </c>
      <c r="I8721" t="s">
        <v>35</v>
      </c>
      <c r="J8721" t="s">
        <v>93</v>
      </c>
      <c r="K8721">
        <v>0</v>
      </c>
      <c r="L8721" s="5" t="s">
        <v>17071</v>
      </c>
      <c r="M8721" s="5" t="s">
        <v>28</v>
      </c>
      <c r="N8721">
        <v>2</v>
      </c>
      <c r="O8721" t="s">
        <v>78</v>
      </c>
      <c r="P8721" s="1">
        <v>45605</v>
      </c>
      <c r="Q8721" s="1">
        <v>45642</v>
      </c>
      <c r="R8721">
        <v>609</v>
      </c>
      <c r="S8721" s="4">
        <v>8.5</v>
      </c>
      <c r="T8721" t="s">
        <v>38</v>
      </c>
    </row>
    <row r="8722" spans="1:20" x14ac:dyDescent="0.35">
      <c r="A8722" t="s">
        <v>17072</v>
      </c>
      <c r="B8722" s="5" t="s">
        <v>28802</v>
      </c>
      <c r="C8722" s="6">
        <v>302161</v>
      </c>
      <c r="D8722" t="s">
        <v>92</v>
      </c>
      <c r="E8722">
        <v>226621</v>
      </c>
      <c r="F8722" s="5" t="s">
        <v>23</v>
      </c>
      <c r="G8722" s="5" t="s">
        <v>42</v>
      </c>
      <c r="H8722" s="5" t="s">
        <v>93</v>
      </c>
      <c r="I8722" t="s">
        <v>35</v>
      </c>
      <c r="J8722" t="s">
        <v>93</v>
      </c>
      <c r="K8722">
        <v>100</v>
      </c>
      <c r="L8722" s="5" t="s">
        <v>17073</v>
      </c>
      <c r="M8722" s="5" t="s">
        <v>54</v>
      </c>
      <c r="N8722">
        <v>18</v>
      </c>
      <c r="O8722" t="s">
        <v>135</v>
      </c>
      <c r="P8722" s="1">
        <v>45752</v>
      </c>
      <c r="Q8722" s="1">
        <v>45778</v>
      </c>
      <c r="R8722">
        <v>2008</v>
      </c>
      <c r="S8722" s="4">
        <v>9.9</v>
      </c>
      <c r="T8722" t="s">
        <v>89</v>
      </c>
    </row>
    <row r="8723" spans="1:20" x14ac:dyDescent="0.35">
      <c r="A8723" t="s">
        <v>17074</v>
      </c>
      <c r="B8723" s="5" t="s">
        <v>28802</v>
      </c>
      <c r="C8723" s="6">
        <v>146187</v>
      </c>
      <c r="D8723" t="s">
        <v>65</v>
      </c>
      <c r="E8723">
        <v>190043</v>
      </c>
      <c r="F8723" s="5" t="s">
        <v>23</v>
      </c>
      <c r="G8723" s="5" t="s">
        <v>51</v>
      </c>
      <c r="H8723" s="5" t="s">
        <v>67</v>
      </c>
      <c r="I8723" t="s">
        <v>44</v>
      </c>
      <c r="J8723" t="s">
        <v>354</v>
      </c>
      <c r="K8723">
        <v>0</v>
      </c>
      <c r="L8723" s="5" t="s">
        <v>17075</v>
      </c>
      <c r="M8723" s="5" t="s">
        <v>28</v>
      </c>
      <c r="N8723">
        <v>12</v>
      </c>
      <c r="O8723" t="s">
        <v>71</v>
      </c>
      <c r="P8723" s="1">
        <v>45667</v>
      </c>
      <c r="Q8723" s="1">
        <v>45739</v>
      </c>
      <c r="R8723">
        <v>1238</v>
      </c>
      <c r="S8723" s="4">
        <v>9.6999999999999993</v>
      </c>
      <c r="T8723" t="s">
        <v>63</v>
      </c>
    </row>
    <row r="8724" spans="1:20" x14ac:dyDescent="0.35">
      <c r="A8724" t="s">
        <v>17076</v>
      </c>
      <c r="B8724" s="5" t="s">
        <v>162</v>
      </c>
      <c r="C8724" s="6">
        <v>94634</v>
      </c>
      <c r="D8724" t="s">
        <v>41</v>
      </c>
      <c r="E8724">
        <v>80439</v>
      </c>
      <c r="F8724" s="5" t="s">
        <v>50</v>
      </c>
      <c r="G8724" s="5" t="s">
        <v>42</v>
      </c>
      <c r="H8724" s="5" t="s">
        <v>60</v>
      </c>
      <c r="I8724" t="s">
        <v>35</v>
      </c>
      <c r="J8724" t="s">
        <v>60</v>
      </c>
      <c r="K8724">
        <v>0</v>
      </c>
      <c r="L8724" s="5" t="s">
        <v>17077</v>
      </c>
      <c r="M8724" s="5" t="s">
        <v>70</v>
      </c>
      <c r="N8724">
        <v>3</v>
      </c>
      <c r="O8724" t="s">
        <v>147</v>
      </c>
      <c r="P8724" s="1">
        <v>45530</v>
      </c>
      <c r="Q8724" s="1">
        <v>45570</v>
      </c>
      <c r="R8724">
        <v>712</v>
      </c>
      <c r="S8724" s="4">
        <v>6.2</v>
      </c>
      <c r="T8724" t="s">
        <v>136</v>
      </c>
    </row>
    <row r="8725" spans="1:20" x14ac:dyDescent="0.35">
      <c r="A8725" t="s">
        <v>17078</v>
      </c>
      <c r="B8725" s="5" t="s">
        <v>73</v>
      </c>
      <c r="C8725" s="6">
        <v>115988</v>
      </c>
      <c r="D8725" t="s">
        <v>22</v>
      </c>
      <c r="E8725">
        <v>115988</v>
      </c>
      <c r="F8725" s="5" t="s">
        <v>66</v>
      </c>
      <c r="G8725" s="5" t="s">
        <v>51</v>
      </c>
      <c r="H8725" s="5" t="s">
        <v>52</v>
      </c>
      <c r="I8725" t="s">
        <v>26</v>
      </c>
      <c r="J8725" t="s">
        <v>52</v>
      </c>
      <c r="K8725">
        <v>50</v>
      </c>
      <c r="L8725" s="5" t="s">
        <v>17079</v>
      </c>
      <c r="M8725" s="5" t="s">
        <v>28</v>
      </c>
      <c r="N8725">
        <v>8</v>
      </c>
      <c r="O8725" t="s">
        <v>167</v>
      </c>
      <c r="P8725" s="1">
        <v>45673</v>
      </c>
      <c r="Q8725" s="1">
        <v>45741</v>
      </c>
      <c r="R8725">
        <v>1191</v>
      </c>
      <c r="S8725" s="4">
        <v>5.4</v>
      </c>
      <c r="T8725" t="s">
        <v>153</v>
      </c>
    </row>
    <row r="8726" spans="1:20" x14ac:dyDescent="0.35">
      <c r="A8726" t="s">
        <v>17080</v>
      </c>
      <c r="B8726" s="5" t="s">
        <v>179</v>
      </c>
      <c r="C8726" s="6">
        <v>192776</v>
      </c>
      <c r="D8726" t="s">
        <v>41</v>
      </c>
      <c r="E8726">
        <v>163860</v>
      </c>
      <c r="F8726" s="5" t="s">
        <v>23</v>
      </c>
      <c r="G8726" s="5" t="s">
        <v>24</v>
      </c>
      <c r="H8726" s="5" t="s">
        <v>151</v>
      </c>
      <c r="I8726" t="s">
        <v>35</v>
      </c>
      <c r="J8726" t="s">
        <v>426</v>
      </c>
      <c r="K8726">
        <v>100</v>
      </c>
      <c r="L8726" s="5" t="s">
        <v>14456</v>
      </c>
      <c r="M8726" s="5" t="s">
        <v>54</v>
      </c>
      <c r="N8726">
        <v>12</v>
      </c>
      <c r="O8726" t="s">
        <v>167</v>
      </c>
      <c r="P8726" s="1">
        <v>45769</v>
      </c>
      <c r="Q8726" s="1">
        <v>45815</v>
      </c>
      <c r="R8726">
        <v>1757</v>
      </c>
      <c r="S8726" s="4">
        <v>7.2</v>
      </c>
      <c r="T8726" t="s">
        <v>89</v>
      </c>
    </row>
    <row r="8727" spans="1:20" x14ac:dyDescent="0.35">
      <c r="A8727" t="s">
        <v>17081</v>
      </c>
      <c r="B8727" s="5" t="s">
        <v>145</v>
      </c>
      <c r="C8727" s="6">
        <v>33869</v>
      </c>
      <c r="D8727" t="s">
        <v>22</v>
      </c>
      <c r="E8727">
        <v>33869</v>
      </c>
      <c r="F8727" s="5" t="s">
        <v>58</v>
      </c>
      <c r="G8727" s="5" t="s">
        <v>24</v>
      </c>
      <c r="H8727" s="5" t="s">
        <v>157</v>
      </c>
      <c r="I8727" t="s">
        <v>35</v>
      </c>
      <c r="J8727" t="s">
        <v>157</v>
      </c>
      <c r="K8727">
        <v>0</v>
      </c>
      <c r="L8727" s="5" t="s">
        <v>17082</v>
      </c>
      <c r="M8727" s="5" t="s">
        <v>70</v>
      </c>
      <c r="N8727">
        <v>1</v>
      </c>
      <c r="O8727" t="s">
        <v>85</v>
      </c>
      <c r="P8727" s="1">
        <v>45332</v>
      </c>
      <c r="Q8727" s="1">
        <v>45360</v>
      </c>
      <c r="R8727">
        <v>2019</v>
      </c>
      <c r="S8727" s="4">
        <v>7.9</v>
      </c>
      <c r="T8727" t="s">
        <v>55</v>
      </c>
    </row>
    <row r="8728" spans="1:20" x14ac:dyDescent="0.35">
      <c r="A8728" t="s">
        <v>17083</v>
      </c>
      <c r="B8728" s="5" t="s">
        <v>28802</v>
      </c>
      <c r="C8728" s="6">
        <v>77360</v>
      </c>
      <c r="D8728" t="s">
        <v>33</v>
      </c>
      <c r="E8728">
        <v>8509600</v>
      </c>
      <c r="F8728" s="5" t="s">
        <v>58</v>
      </c>
      <c r="G8728" s="5" t="s">
        <v>24</v>
      </c>
      <c r="H8728" s="5" t="s">
        <v>34</v>
      </c>
      <c r="I8728" t="s">
        <v>26</v>
      </c>
      <c r="J8728" t="s">
        <v>423</v>
      </c>
      <c r="K8728">
        <v>100</v>
      </c>
      <c r="L8728" s="5" t="s">
        <v>17084</v>
      </c>
      <c r="M8728" s="5" t="s">
        <v>54</v>
      </c>
      <c r="N8728">
        <v>0</v>
      </c>
      <c r="O8728" t="s">
        <v>147</v>
      </c>
      <c r="P8728" s="1">
        <v>45675</v>
      </c>
      <c r="Q8728" s="1">
        <v>45712</v>
      </c>
      <c r="R8728">
        <v>1156</v>
      </c>
      <c r="S8728" s="4">
        <v>8.5</v>
      </c>
      <c r="T8728" t="s">
        <v>30</v>
      </c>
    </row>
    <row r="8729" spans="1:20" x14ac:dyDescent="0.35">
      <c r="A8729" t="s">
        <v>17085</v>
      </c>
      <c r="B8729" s="5" t="s">
        <v>40</v>
      </c>
      <c r="C8729" s="6">
        <v>236119</v>
      </c>
      <c r="D8729" t="s">
        <v>33</v>
      </c>
      <c r="E8729">
        <v>25973090</v>
      </c>
      <c r="F8729" s="5" t="s">
        <v>23</v>
      </c>
      <c r="G8729" s="5" t="s">
        <v>42</v>
      </c>
      <c r="H8729" s="5" t="s">
        <v>34</v>
      </c>
      <c r="I8729" t="s">
        <v>35</v>
      </c>
      <c r="J8729" t="s">
        <v>34</v>
      </c>
      <c r="K8729">
        <v>50</v>
      </c>
      <c r="L8729" s="5" t="s">
        <v>17086</v>
      </c>
      <c r="M8729" s="5" t="s">
        <v>54</v>
      </c>
      <c r="N8729">
        <v>13</v>
      </c>
      <c r="O8729" t="s">
        <v>85</v>
      </c>
      <c r="P8729" s="1">
        <v>45618</v>
      </c>
      <c r="Q8729" s="1">
        <v>45640</v>
      </c>
      <c r="R8729">
        <v>602</v>
      </c>
      <c r="S8729" s="4">
        <v>5.4</v>
      </c>
      <c r="T8729" t="s">
        <v>38</v>
      </c>
    </row>
    <row r="8730" spans="1:20" x14ac:dyDescent="0.35">
      <c r="A8730" t="s">
        <v>17087</v>
      </c>
      <c r="B8730" s="5" t="s">
        <v>28800</v>
      </c>
      <c r="C8730" s="6">
        <v>99743</v>
      </c>
      <c r="D8730" t="s">
        <v>22</v>
      </c>
      <c r="E8730">
        <v>99743</v>
      </c>
      <c r="F8730" s="5" t="s">
        <v>23</v>
      </c>
      <c r="G8730" s="5" t="s">
        <v>59</v>
      </c>
      <c r="H8730" s="5" t="s">
        <v>157</v>
      </c>
      <c r="I8730" t="s">
        <v>26</v>
      </c>
      <c r="J8730" t="s">
        <v>157</v>
      </c>
      <c r="K8730">
        <v>100</v>
      </c>
      <c r="L8730" s="5" t="s">
        <v>17088</v>
      </c>
      <c r="M8730" s="5" t="s">
        <v>70</v>
      </c>
      <c r="N8730">
        <v>17</v>
      </c>
      <c r="O8730" t="s">
        <v>112</v>
      </c>
      <c r="P8730" s="1">
        <v>45476</v>
      </c>
      <c r="Q8730" s="1">
        <v>45499</v>
      </c>
      <c r="R8730">
        <v>1081</v>
      </c>
      <c r="S8730" s="4">
        <v>5.7</v>
      </c>
      <c r="T8730" t="s">
        <v>47</v>
      </c>
    </row>
    <row r="8731" spans="1:20" x14ac:dyDescent="0.35">
      <c r="A8731" t="s">
        <v>17089</v>
      </c>
      <c r="B8731" s="5" t="s">
        <v>21</v>
      </c>
      <c r="C8731" s="6">
        <v>92399</v>
      </c>
      <c r="D8731" t="s">
        <v>22</v>
      </c>
      <c r="E8731">
        <v>92399</v>
      </c>
      <c r="F8731" s="5" t="s">
        <v>58</v>
      </c>
      <c r="G8731" s="5" t="s">
        <v>59</v>
      </c>
      <c r="H8731" s="5" t="s">
        <v>97</v>
      </c>
      <c r="I8731" t="s">
        <v>44</v>
      </c>
      <c r="J8731" t="s">
        <v>43</v>
      </c>
      <c r="K8731">
        <v>0</v>
      </c>
      <c r="L8731" s="5" t="s">
        <v>17090</v>
      </c>
      <c r="M8731" s="5" t="s">
        <v>54</v>
      </c>
      <c r="N8731">
        <v>1</v>
      </c>
      <c r="O8731" t="s">
        <v>131</v>
      </c>
      <c r="P8731" s="1">
        <v>45771</v>
      </c>
      <c r="Q8731" s="1">
        <v>45833</v>
      </c>
      <c r="R8731">
        <v>1223</v>
      </c>
      <c r="S8731" s="4">
        <v>5.8</v>
      </c>
      <c r="T8731" t="s">
        <v>30</v>
      </c>
    </row>
    <row r="8732" spans="1:20" x14ac:dyDescent="0.35">
      <c r="A8732" t="s">
        <v>17091</v>
      </c>
      <c r="B8732" s="5" t="s">
        <v>49</v>
      </c>
      <c r="C8732" s="6">
        <v>110170</v>
      </c>
      <c r="D8732" t="s">
        <v>22</v>
      </c>
      <c r="E8732">
        <v>110170</v>
      </c>
      <c r="F8732" s="5" t="s">
        <v>50</v>
      </c>
      <c r="G8732" s="5" t="s">
        <v>42</v>
      </c>
      <c r="H8732" s="5" t="s">
        <v>25</v>
      </c>
      <c r="I8732" t="s">
        <v>26</v>
      </c>
      <c r="J8732" t="s">
        <v>116</v>
      </c>
      <c r="K8732">
        <v>100</v>
      </c>
      <c r="L8732" s="5" t="s">
        <v>17092</v>
      </c>
      <c r="M8732" s="5" t="s">
        <v>54</v>
      </c>
      <c r="N8732">
        <v>4</v>
      </c>
      <c r="O8732" t="s">
        <v>78</v>
      </c>
      <c r="P8732" s="1">
        <v>45663</v>
      </c>
      <c r="Q8732" s="1">
        <v>45709</v>
      </c>
      <c r="R8732">
        <v>2429</v>
      </c>
      <c r="S8732" s="4">
        <v>7.4</v>
      </c>
      <c r="T8732" t="s">
        <v>89</v>
      </c>
    </row>
    <row r="8733" spans="1:20" x14ac:dyDescent="0.35">
      <c r="A8733" t="s">
        <v>17093</v>
      </c>
      <c r="B8733" s="5" t="s">
        <v>28800</v>
      </c>
      <c r="C8733" s="6">
        <v>198925</v>
      </c>
      <c r="D8733" t="s">
        <v>22</v>
      </c>
      <c r="E8733">
        <v>198925</v>
      </c>
      <c r="F8733" s="5" t="s">
        <v>23</v>
      </c>
      <c r="G8733" s="5" t="s">
        <v>42</v>
      </c>
      <c r="H8733" s="5" t="s">
        <v>129</v>
      </c>
      <c r="I8733" t="s">
        <v>44</v>
      </c>
      <c r="J8733" t="s">
        <v>1192</v>
      </c>
      <c r="K8733">
        <v>0</v>
      </c>
      <c r="L8733" s="5" t="s">
        <v>17094</v>
      </c>
      <c r="M8733" s="5" t="s">
        <v>70</v>
      </c>
      <c r="N8733">
        <v>13</v>
      </c>
      <c r="O8733" t="s">
        <v>78</v>
      </c>
      <c r="P8733" s="1">
        <v>45356</v>
      </c>
      <c r="Q8733" s="1">
        <v>45421</v>
      </c>
      <c r="R8733">
        <v>1898</v>
      </c>
      <c r="S8733" s="4">
        <v>5.9</v>
      </c>
      <c r="T8733" t="s">
        <v>243</v>
      </c>
    </row>
    <row r="8734" spans="1:20" x14ac:dyDescent="0.35">
      <c r="A8734" t="s">
        <v>17095</v>
      </c>
      <c r="B8734" s="5" t="s">
        <v>40</v>
      </c>
      <c r="C8734" s="6">
        <v>170795</v>
      </c>
      <c r="D8734" t="s">
        <v>41</v>
      </c>
      <c r="E8734">
        <v>145176</v>
      </c>
      <c r="F8734" s="5" t="s">
        <v>23</v>
      </c>
      <c r="G8734" s="5" t="s">
        <v>24</v>
      </c>
      <c r="H8734" s="5" t="s">
        <v>151</v>
      </c>
      <c r="I8734" t="s">
        <v>26</v>
      </c>
      <c r="J8734" t="s">
        <v>151</v>
      </c>
      <c r="K8734">
        <v>50</v>
      </c>
      <c r="L8734" s="5" t="s">
        <v>5600</v>
      </c>
      <c r="M8734" s="5" t="s">
        <v>54</v>
      </c>
      <c r="N8734">
        <v>17</v>
      </c>
      <c r="O8734" t="s">
        <v>78</v>
      </c>
      <c r="P8734" s="1">
        <v>45776</v>
      </c>
      <c r="Q8734" s="1">
        <v>45791</v>
      </c>
      <c r="R8734">
        <v>2240</v>
      </c>
      <c r="S8734" s="4">
        <v>8.1</v>
      </c>
      <c r="T8734" t="s">
        <v>47</v>
      </c>
    </row>
    <row r="8735" spans="1:20" x14ac:dyDescent="0.35">
      <c r="A8735" t="s">
        <v>17096</v>
      </c>
      <c r="B8735" s="5" t="s">
        <v>28800</v>
      </c>
      <c r="C8735" s="6">
        <v>152232</v>
      </c>
      <c r="D8735" t="s">
        <v>41</v>
      </c>
      <c r="E8735">
        <v>129397</v>
      </c>
      <c r="F8735" s="5" t="s">
        <v>23</v>
      </c>
      <c r="G8735" s="5" t="s">
        <v>51</v>
      </c>
      <c r="H8735" s="5" t="s">
        <v>126</v>
      </c>
      <c r="I8735" t="s">
        <v>26</v>
      </c>
      <c r="J8735" t="s">
        <v>126</v>
      </c>
      <c r="K8735">
        <v>100</v>
      </c>
      <c r="L8735" s="5" t="s">
        <v>17097</v>
      </c>
      <c r="M8735" s="5" t="s">
        <v>70</v>
      </c>
      <c r="N8735">
        <v>19</v>
      </c>
      <c r="O8735" t="s">
        <v>107</v>
      </c>
      <c r="P8735" s="1">
        <v>45645</v>
      </c>
      <c r="Q8735" s="1">
        <v>45711</v>
      </c>
      <c r="R8735">
        <v>1989</v>
      </c>
      <c r="S8735" s="4">
        <v>7.5</v>
      </c>
      <c r="T8735" t="s">
        <v>79</v>
      </c>
    </row>
    <row r="8736" spans="1:20" x14ac:dyDescent="0.35">
      <c r="A8736" t="s">
        <v>17098</v>
      </c>
      <c r="B8736" s="5" t="s">
        <v>28802</v>
      </c>
      <c r="C8736" s="6">
        <v>308244</v>
      </c>
      <c r="D8736" t="s">
        <v>22</v>
      </c>
      <c r="E8736">
        <v>308244</v>
      </c>
      <c r="F8736" s="5" t="s">
        <v>23</v>
      </c>
      <c r="G8736" s="5" t="s">
        <v>51</v>
      </c>
      <c r="H8736" s="5" t="s">
        <v>68</v>
      </c>
      <c r="I8736" t="s">
        <v>26</v>
      </c>
      <c r="J8736" t="s">
        <v>291</v>
      </c>
      <c r="K8736">
        <v>0</v>
      </c>
      <c r="L8736" s="5" t="s">
        <v>17099</v>
      </c>
      <c r="M8736" s="5" t="s">
        <v>28</v>
      </c>
      <c r="N8736">
        <v>10</v>
      </c>
      <c r="O8736" t="s">
        <v>135</v>
      </c>
      <c r="P8736" s="1">
        <v>45754</v>
      </c>
      <c r="Q8736" s="1">
        <v>45796</v>
      </c>
      <c r="R8736">
        <v>1331</v>
      </c>
      <c r="S8736" s="4">
        <v>6.8</v>
      </c>
      <c r="T8736" t="s">
        <v>95</v>
      </c>
    </row>
    <row r="8737" spans="1:20" x14ac:dyDescent="0.35">
      <c r="A8737" t="s">
        <v>17100</v>
      </c>
      <c r="B8737" s="5" t="s">
        <v>28799</v>
      </c>
      <c r="C8737" s="6">
        <v>58771</v>
      </c>
      <c r="D8737" t="s">
        <v>22</v>
      </c>
      <c r="E8737">
        <v>58771</v>
      </c>
      <c r="F8737" s="5" t="s">
        <v>66</v>
      </c>
      <c r="G8737" s="5" t="s">
        <v>42</v>
      </c>
      <c r="H8737" s="5" t="s">
        <v>116</v>
      </c>
      <c r="I8737" t="s">
        <v>35</v>
      </c>
      <c r="J8737" t="s">
        <v>116</v>
      </c>
      <c r="K8737">
        <v>50</v>
      </c>
      <c r="L8737" s="5" t="s">
        <v>17101</v>
      </c>
      <c r="M8737" s="5" t="s">
        <v>54</v>
      </c>
      <c r="N8737">
        <v>7</v>
      </c>
      <c r="O8737" t="s">
        <v>88</v>
      </c>
      <c r="P8737" s="1">
        <v>45327</v>
      </c>
      <c r="Q8737" s="1">
        <v>45359</v>
      </c>
      <c r="R8737">
        <v>1849</v>
      </c>
      <c r="S8737" s="4">
        <v>6.6</v>
      </c>
      <c r="T8737" t="s">
        <v>243</v>
      </c>
    </row>
    <row r="8738" spans="1:20" x14ac:dyDescent="0.35">
      <c r="A8738" t="s">
        <v>17102</v>
      </c>
      <c r="B8738" s="5" t="s">
        <v>91</v>
      </c>
      <c r="C8738" s="6">
        <v>69542</v>
      </c>
      <c r="D8738" t="s">
        <v>41</v>
      </c>
      <c r="E8738">
        <v>59111</v>
      </c>
      <c r="F8738" s="5" t="s">
        <v>58</v>
      </c>
      <c r="G8738" s="5" t="s">
        <v>42</v>
      </c>
      <c r="H8738" s="5" t="s">
        <v>126</v>
      </c>
      <c r="I8738" t="s">
        <v>26</v>
      </c>
      <c r="J8738" t="s">
        <v>1211</v>
      </c>
      <c r="K8738">
        <v>50</v>
      </c>
      <c r="L8738" s="5" t="s">
        <v>17103</v>
      </c>
      <c r="M8738" s="5" t="s">
        <v>28</v>
      </c>
      <c r="N8738">
        <v>1</v>
      </c>
      <c r="O8738" t="s">
        <v>88</v>
      </c>
      <c r="P8738" s="1">
        <v>45447</v>
      </c>
      <c r="Q8738" s="1">
        <v>45470</v>
      </c>
      <c r="R8738">
        <v>680</v>
      </c>
      <c r="S8738" s="4">
        <v>7.1</v>
      </c>
      <c r="T8738" t="s">
        <v>63</v>
      </c>
    </row>
    <row r="8739" spans="1:20" x14ac:dyDescent="0.35">
      <c r="A8739" t="s">
        <v>17104</v>
      </c>
      <c r="B8739" s="5" t="s">
        <v>105</v>
      </c>
      <c r="C8739" s="6">
        <v>99141</v>
      </c>
      <c r="D8739" t="s">
        <v>22</v>
      </c>
      <c r="E8739">
        <v>99141</v>
      </c>
      <c r="F8739" s="5" t="s">
        <v>50</v>
      </c>
      <c r="G8739" s="5" t="s">
        <v>51</v>
      </c>
      <c r="H8739" s="5" t="s">
        <v>129</v>
      </c>
      <c r="I8739" t="s">
        <v>35</v>
      </c>
      <c r="J8739" t="s">
        <v>186</v>
      </c>
      <c r="K8739">
        <v>50</v>
      </c>
      <c r="L8739" s="5" t="s">
        <v>17105</v>
      </c>
      <c r="M8739" s="5" t="s">
        <v>37</v>
      </c>
      <c r="N8739">
        <v>2</v>
      </c>
      <c r="O8739" t="s">
        <v>88</v>
      </c>
      <c r="P8739" s="1">
        <v>45404</v>
      </c>
      <c r="Q8739" s="1">
        <v>45419</v>
      </c>
      <c r="R8739">
        <v>1798</v>
      </c>
      <c r="S8739" s="4">
        <v>7.7</v>
      </c>
      <c r="T8739" t="s">
        <v>108</v>
      </c>
    </row>
    <row r="8740" spans="1:20" x14ac:dyDescent="0.35">
      <c r="A8740" t="s">
        <v>17106</v>
      </c>
      <c r="B8740" s="5" t="s">
        <v>91</v>
      </c>
      <c r="C8740" s="6">
        <v>115731</v>
      </c>
      <c r="D8740" t="s">
        <v>81</v>
      </c>
      <c r="E8740">
        <v>156237</v>
      </c>
      <c r="F8740" s="5" t="s">
        <v>50</v>
      </c>
      <c r="G8740" s="5" t="s">
        <v>42</v>
      </c>
      <c r="H8740" s="5" t="s">
        <v>82</v>
      </c>
      <c r="I8740" t="s">
        <v>35</v>
      </c>
      <c r="J8740" t="s">
        <v>82</v>
      </c>
      <c r="K8740">
        <v>0</v>
      </c>
      <c r="L8740" s="5" t="s">
        <v>17107</v>
      </c>
      <c r="M8740" s="5" t="s">
        <v>54</v>
      </c>
      <c r="N8740">
        <v>4</v>
      </c>
      <c r="O8740" t="s">
        <v>46</v>
      </c>
      <c r="P8740" s="1">
        <v>45712</v>
      </c>
      <c r="Q8740" s="1">
        <v>45733</v>
      </c>
      <c r="R8740">
        <v>1199</v>
      </c>
      <c r="S8740" s="4">
        <v>8.8000000000000007</v>
      </c>
      <c r="T8740" t="s">
        <v>79</v>
      </c>
    </row>
    <row r="8741" spans="1:20" x14ac:dyDescent="0.35">
      <c r="A8741" t="s">
        <v>17108</v>
      </c>
      <c r="B8741" s="5" t="s">
        <v>28802</v>
      </c>
      <c r="C8741" s="6">
        <v>73001</v>
      </c>
      <c r="D8741" t="s">
        <v>65</v>
      </c>
      <c r="E8741">
        <v>94901</v>
      </c>
      <c r="F8741" s="5" t="s">
        <v>58</v>
      </c>
      <c r="G8741" s="5" t="s">
        <v>51</v>
      </c>
      <c r="H8741" s="5" t="s">
        <v>67</v>
      </c>
      <c r="I8741" t="s">
        <v>35</v>
      </c>
      <c r="J8741" t="s">
        <v>67</v>
      </c>
      <c r="K8741">
        <v>50</v>
      </c>
      <c r="L8741" s="5" t="s">
        <v>17109</v>
      </c>
      <c r="M8741" s="5" t="s">
        <v>54</v>
      </c>
      <c r="N8741">
        <v>0</v>
      </c>
      <c r="O8741" t="s">
        <v>71</v>
      </c>
      <c r="P8741" s="1">
        <v>45456</v>
      </c>
      <c r="Q8741" s="1">
        <v>45494</v>
      </c>
      <c r="R8741">
        <v>1492</v>
      </c>
      <c r="S8741" s="4">
        <v>9.9</v>
      </c>
      <c r="T8741" t="s">
        <v>118</v>
      </c>
    </row>
    <row r="8742" spans="1:20" x14ac:dyDescent="0.35">
      <c r="A8742" t="s">
        <v>17110</v>
      </c>
      <c r="B8742" s="5" t="s">
        <v>145</v>
      </c>
      <c r="C8742" s="6">
        <v>354384</v>
      </c>
      <c r="D8742" t="s">
        <v>22</v>
      </c>
      <c r="E8742">
        <v>354384</v>
      </c>
      <c r="F8742" s="5" t="s">
        <v>23</v>
      </c>
      <c r="G8742" s="5" t="s">
        <v>42</v>
      </c>
      <c r="H8742" s="5" t="s">
        <v>97</v>
      </c>
      <c r="I8742" t="s">
        <v>35</v>
      </c>
      <c r="J8742" t="s">
        <v>291</v>
      </c>
      <c r="K8742">
        <v>100</v>
      </c>
      <c r="L8742" s="5" t="s">
        <v>17111</v>
      </c>
      <c r="M8742" s="5" t="s">
        <v>28</v>
      </c>
      <c r="N8742">
        <v>17</v>
      </c>
      <c r="O8742" t="s">
        <v>147</v>
      </c>
      <c r="P8742" s="1">
        <v>45532</v>
      </c>
      <c r="Q8742" s="1">
        <v>45563</v>
      </c>
      <c r="R8742">
        <v>1776</v>
      </c>
      <c r="S8742" s="4">
        <v>7.6</v>
      </c>
      <c r="T8742" t="s">
        <v>103</v>
      </c>
    </row>
    <row r="8743" spans="1:20" x14ac:dyDescent="0.35">
      <c r="A8743" t="s">
        <v>17112</v>
      </c>
      <c r="B8743" s="5" t="s">
        <v>28801</v>
      </c>
      <c r="C8743" s="6">
        <v>89933</v>
      </c>
      <c r="D8743" t="s">
        <v>33</v>
      </c>
      <c r="E8743">
        <v>9892630</v>
      </c>
      <c r="F8743" s="5" t="s">
        <v>50</v>
      </c>
      <c r="G8743" s="5" t="s">
        <v>24</v>
      </c>
      <c r="H8743" s="5" t="s">
        <v>34</v>
      </c>
      <c r="I8743" t="s">
        <v>26</v>
      </c>
      <c r="J8743" t="s">
        <v>34</v>
      </c>
      <c r="K8743">
        <v>100</v>
      </c>
      <c r="L8743" s="5" t="s">
        <v>17113</v>
      </c>
      <c r="M8743" s="5" t="s">
        <v>54</v>
      </c>
      <c r="N8743">
        <v>3</v>
      </c>
      <c r="O8743" t="s">
        <v>107</v>
      </c>
      <c r="P8743" s="1">
        <v>45391</v>
      </c>
      <c r="Q8743" s="1">
        <v>45407</v>
      </c>
      <c r="R8743">
        <v>1282</v>
      </c>
      <c r="S8743" s="4">
        <v>8.1999999999999993</v>
      </c>
      <c r="T8743" t="s">
        <v>95</v>
      </c>
    </row>
    <row r="8744" spans="1:20" x14ac:dyDescent="0.35">
      <c r="A8744" t="s">
        <v>17114</v>
      </c>
      <c r="B8744" s="5" t="s">
        <v>162</v>
      </c>
      <c r="C8744" s="6">
        <v>165985</v>
      </c>
      <c r="D8744" t="s">
        <v>33</v>
      </c>
      <c r="E8744">
        <v>18258350</v>
      </c>
      <c r="F8744" s="5" t="s">
        <v>23</v>
      </c>
      <c r="G8744" s="5" t="s">
        <v>51</v>
      </c>
      <c r="H8744" s="5" t="s">
        <v>34</v>
      </c>
      <c r="I8744" t="s">
        <v>35</v>
      </c>
      <c r="J8744" t="s">
        <v>34</v>
      </c>
      <c r="K8744">
        <v>0</v>
      </c>
      <c r="L8744" s="5" t="s">
        <v>17115</v>
      </c>
      <c r="M8744" s="5" t="s">
        <v>28</v>
      </c>
      <c r="N8744">
        <v>11</v>
      </c>
      <c r="O8744" t="s">
        <v>141</v>
      </c>
      <c r="P8744" s="1">
        <v>45504</v>
      </c>
      <c r="Q8744" s="1">
        <v>45540</v>
      </c>
      <c r="R8744">
        <v>2297</v>
      </c>
      <c r="S8744" s="4">
        <v>8.6</v>
      </c>
      <c r="T8744" t="s">
        <v>103</v>
      </c>
    </row>
    <row r="8745" spans="1:20" x14ac:dyDescent="0.35">
      <c r="A8745" t="s">
        <v>17116</v>
      </c>
      <c r="B8745" s="5" t="s">
        <v>91</v>
      </c>
      <c r="C8745" s="6">
        <v>84231</v>
      </c>
      <c r="D8745" t="s">
        <v>41</v>
      </c>
      <c r="E8745">
        <v>71596</v>
      </c>
      <c r="F8745" s="5" t="s">
        <v>50</v>
      </c>
      <c r="G8745" s="5" t="s">
        <v>24</v>
      </c>
      <c r="H8745" s="5" t="s">
        <v>60</v>
      </c>
      <c r="I8745" t="s">
        <v>26</v>
      </c>
      <c r="J8745" t="s">
        <v>299</v>
      </c>
      <c r="K8745">
        <v>100</v>
      </c>
      <c r="L8745" s="5" t="s">
        <v>17117</v>
      </c>
      <c r="M8745" s="5" t="s">
        <v>37</v>
      </c>
      <c r="N8745">
        <v>4</v>
      </c>
      <c r="O8745" t="s">
        <v>46</v>
      </c>
      <c r="P8745" s="1">
        <v>45620</v>
      </c>
      <c r="Q8745" s="1">
        <v>45658</v>
      </c>
      <c r="R8745">
        <v>663</v>
      </c>
      <c r="S8745" s="4">
        <v>7.3</v>
      </c>
      <c r="T8745" t="s">
        <v>38</v>
      </c>
    </row>
    <row r="8746" spans="1:20" x14ac:dyDescent="0.35">
      <c r="A8746" t="s">
        <v>17118</v>
      </c>
      <c r="B8746" s="5" t="s">
        <v>28802</v>
      </c>
      <c r="C8746" s="6">
        <v>123845</v>
      </c>
      <c r="D8746" t="s">
        <v>22</v>
      </c>
      <c r="E8746">
        <v>123845</v>
      </c>
      <c r="F8746" s="5" t="s">
        <v>66</v>
      </c>
      <c r="G8746" s="5" t="s">
        <v>42</v>
      </c>
      <c r="H8746" s="5" t="s">
        <v>101</v>
      </c>
      <c r="I8746" t="s">
        <v>44</v>
      </c>
      <c r="J8746" t="s">
        <v>1211</v>
      </c>
      <c r="K8746">
        <v>50</v>
      </c>
      <c r="L8746" s="5" t="s">
        <v>17119</v>
      </c>
      <c r="M8746" s="5" t="s">
        <v>37</v>
      </c>
      <c r="N8746">
        <v>6</v>
      </c>
      <c r="O8746" t="s">
        <v>29</v>
      </c>
      <c r="P8746" s="1">
        <v>45304</v>
      </c>
      <c r="Q8746" s="1">
        <v>45337</v>
      </c>
      <c r="R8746">
        <v>686</v>
      </c>
      <c r="S8746" s="4">
        <v>6.2</v>
      </c>
      <c r="T8746" t="s">
        <v>243</v>
      </c>
    </row>
    <row r="8747" spans="1:20" x14ac:dyDescent="0.35">
      <c r="A8747" t="s">
        <v>17120</v>
      </c>
      <c r="B8747" s="5" t="s">
        <v>21</v>
      </c>
      <c r="C8747" s="6">
        <v>272008</v>
      </c>
      <c r="D8747" t="s">
        <v>22</v>
      </c>
      <c r="E8747">
        <v>272008</v>
      </c>
      <c r="F8747" s="5" t="s">
        <v>23</v>
      </c>
      <c r="G8747" s="5" t="s">
        <v>51</v>
      </c>
      <c r="H8747" s="5" t="s">
        <v>68</v>
      </c>
      <c r="I8747" t="s">
        <v>44</v>
      </c>
      <c r="J8747" t="s">
        <v>768</v>
      </c>
      <c r="K8747">
        <v>100</v>
      </c>
      <c r="L8747" s="5" t="s">
        <v>17121</v>
      </c>
      <c r="M8747" s="5" t="s">
        <v>37</v>
      </c>
      <c r="N8747">
        <v>19</v>
      </c>
      <c r="O8747" t="s">
        <v>167</v>
      </c>
      <c r="P8747" s="1">
        <v>45542</v>
      </c>
      <c r="Q8747" s="1">
        <v>45577</v>
      </c>
      <c r="R8747">
        <v>1953</v>
      </c>
      <c r="S8747" s="4">
        <v>9.3000000000000007</v>
      </c>
      <c r="T8747" t="s">
        <v>210</v>
      </c>
    </row>
    <row r="8748" spans="1:20" x14ac:dyDescent="0.35">
      <c r="A8748" t="s">
        <v>17122</v>
      </c>
      <c r="B8748" s="5" t="s">
        <v>145</v>
      </c>
      <c r="C8748" s="6">
        <v>338395</v>
      </c>
      <c r="D8748" t="s">
        <v>22</v>
      </c>
      <c r="E8748">
        <v>338395</v>
      </c>
      <c r="F8748" s="5" t="s">
        <v>23</v>
      </c>
      <c r="G8748" s="5" t="s">
        <v>24</v>
      </c>
      <c r="H8748" s="5" t="s">
        <v>101</v>
      </c>
      <c r="I8748" t="s">
        <v>35</v>
      </c>
      <c r="J8748" t="s">
        <v>101</v>
      </c>
      <c r="K8748">
        <v>50</v>
      </c>
      <c r="L8748" s="5" t="s">
        <v>17123</v>
      </c>
      <c r="M8748" s="5" t="s">
        <v>54</v>
      </c>
      <c r="N8748">
        <v>15</v>
      </c>
      <c r="O8748" t="s">
        <v>71</v>
      </c>
      <c r="P8748" s="1">
        <v>45732</v>
      </c>
      <c r="Q8748" s="1">
        <v>45766</v>
      </c>
      <c r="R8748">
        <v>2070</v>
      </c>
      <c r="S8748" s="4">
        <v>6.4</v>
      </c>
      <c r="T8748" t="s">
        <v>55</v>
      </c>
    </row>
    <row r="8749" spans="1:20" x14ac:dyDescent="0.35">
      <c r="A8749" t="s">
        <v>17124</v>
      </c>
      <c r="B8749" s="5" t="s">
        <v>73</v>
      </c>
      <c r="C8749" s="6">
        <v>104347</v>
      </c>
      <c r="D8749" t="s">
        <v>41</v>
      </c>
      <c r="E8749">
        <v>88695</v>
      </c>
      <c r="F8749" s="5" t="s">
        <v>50</v>
      </c>
      <c r="G8749" s="5" t="s">
        <v>51</v>
      </c>
      <c r="H8749" s="5" t="s">
        <v>43</v>
      </c>
      <c r="I8749" t="s">
        <v>26</v>
      </c>
      <c r="J8749" t="s">
        <v>126</v>
      </c>
      <c r="K8749">
        <v>100</v>
      </c>
      <c r="L8749" s="5" t="s">
        <v>17125</v>
      </c>
      <c r="M8749" s="5" t="s">
        <v>28</v>
      </c>
      <c r="N8749">
        <v>4</v>
      </c>
      <c r="O8749" t="s">
        <v>172</v>
      </c>
      <c r="P8749" s="1">
        <v>45340</v>
      </c>
      <c r="Q8749" s="1">
        <v>45384</v>
      </c>
      <c r="R8749">
        <v>821</v>
      </c>
      <c r="S8749" s="4">
        <v>9.4</v>
      </c>
      <c r="T8749" t="s">
        <v>103</v>
      </c>
    </row>
    <row r="8750" spans="1:20" x14ac:dyDescent="0.35">
      <c r="A8750" t="s">
        <v>17126</v>
      </c>
      <c r="B8750" s="5" t="s">
        <v>145</v>
      </c>
      <c r="C8750" s="6">
        <v>129907</v>
      </c>
      <c r="D8750" t="s">
        <v>33</v>
      </c>
      <c r="E8750">
        <v>14289770</v>
      </c>
      <c r="F8750" s="5" t="s">
        <v>66</v>
      </c>
      <c r="G8750" s="5" t="s">
        <v>24</v>
      </c>
      <c r="H8750" s="5" t="s">
        <v>34</v>
      </c>
      <c r="I8750" t="s">
        <v>44</v>
      </c>
      <c r="J8750" t="s">
        <v>34</v>
      </c>
      <c r="K8750">
        <v>100</v>
      </c>
      <c r="L8750" s="5" t="s">
        <v>17127</v>
      </c>
      <c r="M8750" s="5" t="s">
        <v>54</v>
      </c>
      <c r="N8750">
        <v>8</v>
      </c>
      <c r="O8750" t="s">
        <v>141</v>
      </c>
      <c r="P8750" s="1">
        <v>45630</v>
      </c>
      <c r="Q8750" s="1">
        <v>45674</v>
      </c>
      <c r="R8750">
        <v>2013</v>
      </c>
      <c r="S8750" s="4">
        <v>5.7</v>
      </c>
      <c r="T8750" t="s">
        <v>103</v>
      </c>
    </row>
    <row r="8751" spans="1:20" x14ac:dyDescent="0.35">
      <c r="A8751" t="s">
        <v>17128</v>
      </c>
      <c r="B8751" s="5" t="s">
        <v>57</v>
      </c>
      <c r="C8751" s="6">
        <v>75071</v>
      </c>
      <c r="D8751" t="s">
        <v>41</v>
      </c>
      <c r="E8751">
        <v>63810</v>
      </c>
      <c r="F8751" s="5" t="s">
        <v>58</v>
      </c>
      <c r="G8751" s="5" t="s">
        <v>42</v>
      </c>
      <c r="H8751" s="5" t="s">
        <v>151</v>
      </c>
      <c r="I8751" t="s">
        <v>35</v>
      </c>
      <c r="J8751" t="s">
        <v>151</v>
      </c>
      <c r="K8751">
        <v>50</v>
      </c>
      <c r="L8751" s="5" t="s">
        <v>17129</v>
      </c>
      <c r="M8751" s="5" t="s">
        <v>54</v>
      </c>
      <c r="N8751">
        <v>1</v>
      </c>
      <c r="O8751" t="s">
        <v>62</v>
      </c>
      <c r="P8751" s="1">
        <v>45368</v>
      </c>
      <c r="Q8751" s="1">
        <v>45440</v>
      </c>
      <c r="R8751">
        <v>2359</v>
      </c>
      <c r="S8751" s="4">
        <v>7.6</v>
      </c>
      <c r="T8751" t="s">
        <v>30</v>
      </c>
    </row>
    <row r="8752" spans="1:20" x14ac:dyDescent="0.35">
      <c r="A8752" t="s">
        <v>17130</v>
      </c>
      <c r="B8752" s="5" t="s">
        <v>21</v>
      </c>
      <c r="C8752" s="6">
        <v>89718</v>
      </c>
      <c r="D8752" t="s">
        <v>22</v>
      </c>
      <c r="E8752">
        <v>89718</v>
      </c>
      <c r="F8752" s="5" t="s">
        <v>58</v>
      </c>
      <c r="G8752" s="5" t="s">
        <v>51</v>
      </c>
      <c r="H8752" s="5" t="s">
        <v>129</v>
      </c>
      <c r="I8752" t="s">
        <v>35</v>
      </c>
      <c r="J8752" t="s">
        <v>129</v>
      </c>
      <c r="K8752">
        <v>0</v>
      </c>
      <c r="L8752" s="5" t="s">
        <v>14326</v>
      </c>
      <c r="M8752" s="5" t="s">
        <v>54</v>
      </c>
      <c r="N8752">
        <v>1</v>
      </c>
      <c r="O8752" t="s">
        <v>112</v>
      </c>
      <c r="P8752" s="1">
        <v>45654</v>
      </c>
      <c r="Q8752" s="1">
        <v>45670</v>
      </c>
      <c r="R8752">
        <v>883</v>
      </c>
      <c r="S8752" s="4">
        <v>6.6</v>
      </c>
      <c r="T8752" t="s">
        <v>118</v>
      </c>
    </row>
    <row r="8753" spans="1:20" x14ac:dyDescent="0.35">
      <c r="A8753" t="s">
        <v>17131</v>
      </c>
      <c r="B8753" s="5" t="s">
        <v>32</v>
      </c>
      <c r="C8753" s="6">
        <v>123663</v>
      </c>
      <c r="D8753" t="s">
        <v>33</v>
      </c>
      <c r="E8753">
        <v>13602930</v>
      </c>
      <c r="F8753" s="5" t="s">
        <v>66</v>
      </c>
      <c r="G8753" s="5" t="s">
        <v>42</v>
      </c>
      <c r="H8753" s="5" t="s">
        <v>34</v>
      </c>
      <c r="I8753" t="s">
        <v>44</v>
      </c>
      <c r="J8753" t="s">
        <v>34</v>
      </c>
      <c r="K8753">
        <v>50</v>
      </c>
      <c r="L8753" s="5" t="s">
        <v>17132</v>
      </c>
      <c r="M8753" s="5" t="s">
        <v>28</v>
      </c>
      <c r="N8753">
        <v>6</v>
      </c>
      <c r="O8753" t="s">
        <v>131</v>
      </c>
      <c r="P8753" s="1">
        <v>45382</v>
      </c>
      <c r="Q8753" s="1">
        <v>45419</v>
      </c>
      <c r="R8753">
        <v>522</v>
      </c>
      <c r="S8753" s="4">
        <v>6.3</v>
      </c>
      <c r="T8753" t="s">
        <v>89</v>
      </c>
    </row>
    <row r="8754" spans="1:20" x14ac:dyDescent="0.35">
      <c r="A8754" t="s">
        <v>17133</v>
      </c>
      <c r="B8754" s="5" t="s">
        <v>28802</v>
      </c>
      <c r="C8754" s="6">
        <v>232491</v>
      </c>
      <c r="D8754" t="s">
        <v>41</v>
      </c>
      <c r="E8754">
        <v>197617</v>
      </c>
      <c r="F8754" s="5" t="s">
        <v>23</v>
      </c>
      <c r="G8754" s="5" t="s">
        <v>42</v>
      </c>
      <c r="H8754" s="5" t="s">
        <v>60</v>
      </c>
      <c r="I8754" t="s">
        <v>26</v>
      </c>
      <c r="J8754" t="s">
        <v>60</v>
      </c>
      <c r="K8754">
        <v>50</v>
      </c>
      <c r="L8754" s="5" t="s">
        <v>17134</v>
      </c>
      <c r="M8754" s="5" t="s">
        <v>37</v>
      </c>
      <c r="N8754">
        <v>18</v>
      </c>
      <c r="O8754" t="s">
        <v>112</v>
      </c>
      <c r="P8754" s="1">
        <v>45378</v>
      </c>
      <c r="Q8754" s="1">
        <v>45421</v>
      </c>
      <c r="R8754">
        <v>1496</v>
      </c>
      <c r="S8754" s="4">
        <v>9.3000000000000007</v>
      </c>
      <c r="T8754" t="s">
        <v>103</v>
      </c>
    </row>
    <row r="8755" spans="1:20" x14ac:dyDescent="0.35">
      <c r="A8755" t="s">
        <v>17135</v>
      </c>
      <c r="B8755" s="5" t="s">
        <v>28800</v>
      </c>
      <c r="C8755" s="6">
        <v>54167</v>
      </c>
      <c r="D8755" t="s">
        <v>22</v>
      </c>
      <c r="E8755">
        <v>54167</v>
      </c>
      <c r="F8755" s="5" t="s">
        <v>66</v>
      </c>
      <c r="G8755" s="5" t="s">
        <v>24</v>
      </c>
      <c r="H8755" s="5" t="s">
        <v>116</v>
      </c>
      <c r="I8755" t="s">
        <v>35</v>
      </c>
      <c r="J8755" t="s">
        <v>68</v>
      </c>
      <c r="K8755">
        <v>0</v>
      </c>
      <c r="L8755" s="5" t="s">
        <v>17136</v>
      </c>
      <c r="M8755" s="5" t="s">
        <v>70</v>
      </c>
      <c r="N8755">
        <v>7</v>
      </c>
      <c r="O8755" t="s">
        <v>131</v>
      </c>
      <c r="P8755" s="1">
        <v>45322</v>
      </c>
      <c r="Q8755" s="1">
        <v>45381</v>
      </c>
      <c r="R8755">
        <v>2248</v>
      </c>
      <c r="S8755" s="4">
        <v>8.6</v>
      </c>
      <c r="T8755" t="s">
        <v>89</v>
      </c>
    </row>
    <row r="8756" spans="1:20" x14ac:dyDescent="0.35">
      <c r="A8756" t="s">
        <v>17137</v>
      </c>
      <c r="B8756" s="5" t="s">
        <v>28799</v>
      </c>
      <c r="C8756" s="6">
        <v>89079</v>
      </c>
      <c r="D8756" t="s">
        <v>74</v>
      </c>
      <c r="E8756">
        <v>111349</v>
      </c>
      <c r="F8756" s="5" t="s">
        <v>50</v>
      </c>
      <c r="G8756" s="5" t="s">
        <v>42</v>
      </c>
      <c r="H8756" s="5" t="s">
        <v>75</v>
      </c>
      <c r="I8756" t="s">
        <v>35</v>
      </c>
      <c r="J8756" t="s">
        <v>75</v>
      </c>
      <c r="K8756">
        <v>100</v>
      </c>
      <c r="L8756" s="5" t="s">
        <v>7638</v>
      </c>
      <c r="M8756" s="5" t="s">
        <v>28</v>
      </c>
      <c r="N8756">
        <v>2</v>
      </c>
      <c r="O8756" t="s">
        <v>172</v>
      </c>
      <c r="P8756" s="1">
        <v>45529</v>
      </c>
      <c r="Q8756" s="1">
        <v>45550</v>
      </c>
      <c r="R8756">
        <v>2460</v>
      </c>
      <c r="S8756" s="4">
        <v>6.6</v>
      </c>
      <c r="T8756" t="s">
        <v>210</v>
      </c>
    </row>
    <row r="8757" spans="1:20" x14ac:dyDescent="0.35">
      <c r="A8757" t="s">
        <v>17138</v>
      </c>
      <c r="B8757" s="5" t="s">
        <v>21</v>
      </c>
      <c r="C8757" s="6">
        <v>194970</v>
      </c>
      <c r="D8757" t="s">
        <v>92</v>
      </c>
      <c r="E8757">
        <v>146228</v>
      </c>
      <c r="F8757" s="5" t="s">
        <v>23</v>
      </c>
      <c r="G8757" s="5" t="s">
        <v>24</v>
      </c>
      <c r="H8757" s="5" t="s">
        <v>93</v>
      </c>
      <c r="I8757" t="s">
        <v>26</v>
      </c>
      <c r="J8757" t="s">
        <v>93</v>
      </c>
      <c r="K8757">
        <v>0</v>
      </c>
      <c r="L8757" s="5" t="s">
        <v>17139</v>
      </c>
      <c r="M8757" s="5" t="s">
        <v>70</v>
      </c>
      <c r="N8757">
        <v>19</v>
      </c>
      <c r="O8757" t="s">
        <v>88</v>
      </c>
      <c r="P8757" s="1">
        <v>45567</v>
      </c>
      <c r="Q8757" s="1">
        <v>45581</v>
      </c>
      <c r="R8757">
        <v>961</v>
      </c>
      <c r="S8757" s="4">
        <v>8.8000000000000007</v>
      </c>
      <c r="T8757" t="s">
        <v>210</v>
      </c>
    </row>
    <row r="8758" spans="1:20" x14ac:dyDescent="0.35">
      <c r="A8758" t="s">
        <v>17140</v>
      </c>
      <c r="B8758" s="5" t="s">
        <v>145</v>
      </c>
      <c r="C8758" s="6">
        <v>228547</v>
      </c>
      <c r="D8758" t="s">
        <v>22</v>
      </c>
      <c r="E8758">
        <v>228547</v>
      </c>
      <c r="F8758" s="5" t="s">
        <v>23</v>
      </c>
      <c r="G8758" s="5" t="s">
        <v>51</v>
      </c>
      <c r="H8758" s="5" t="s">
        <v>25</v>
      </c>
      <c r="I8758" t="s">
        <v>44</v>
      </c>
      <c r="J8758" t="s">
        <v>25</v>
      </c>
      <c r="K8758">
        <v>0</v>
      </c>
      <c r="L8758" s="5" t="s">
        <v>17141</v>
      </c>
      <c r="M8758" s="5" t="s">
        <v>54</v>
      </c>
      <c r="N8758">
        <v>13</v>
      </c>
      <c r="O8758" t="s">
        <v>88</v>
      </c>
      <c r="P8758" s="1">
        <v>45667</v>
      </c>
      <c r="Q8758" s="1">
        <v>45706</v>
      </c>
      <c r="R8758">
        <v>1740</v>
      </c>
      <c r="S8758" s="4">
        <v>7.2</v>
      </c>
      <c r="T8758" t="s">
        <v>277</v>
      </c>
    </row>
    <row r="8759" spans="1:20" x14ac:dyDescent="0.35">
      <c r="A8759" t="s">
        <v>17142</v>
      </c>
      <c r="B8759" s="5" t="s">
        <v>57</v>
      </c>
      <c r="C8759" s="6">
        <v>52055</v>
      </c>
      <c r="D8759" t="s">
        <v>22</v>
      </c>
      <c r="E8759">
        <v>52055</v>
      </c>
      <c r="F8759" s="5" t="s">
        <v>66</v>
      </c>
      <c r="G8759" s="5" t="s">
        <v>51</v>
      </c>
      <c r="H8759" s="5" t="s">
        <v>116</v>
      </c>
      <c r="I8759" t="s">
        <v>35</v>
      </c>
      <c r="J8759" t="s">
        <v>116</v>
      </c>
      <c r="K8759">
        <v>50</v>
      </c>
      <c r="L8759" s="5" t="s">
        <v>4589</v>
      </c>
      <c r="M8759" s="5" t="s">
        <v>37</v>
      </c>
      <c r="N8759">
        <v>7</v>
      </c>
      <c r="O8759" t="s">
        <v>46</v>
      </c>
      <c r="P8759" s="1">
        <v>45365</v>
      </c>
      <c r="Q8759" s="1">
        <v>45387</v>
      </c>
      <c r="R8759">
        <v>2193</v>
      </c>
      <c r="S8759" s="4">
        <v>8.6</v>
      </c>
      <c r="T8759" t="s">
        <v>63</v>
      </c>
    </row>
    <row r="8760" spans="1:20" x14ac:dyDescent="0.35">
      <c r="A8760" t="s">
        <v>17143</v>
      </c>
      <c r="B8760" s="5" t="s">
        <v>32</v>
      </c>
      <c r="C8760" s="6">
        <v>57328</v>
      </c>
      <c r="D8760" t="s">
        <v>22</v>
      </c>
      <c r="E8760">
        <v>57328</v>
      </c>
      <c r="F8760" s="5" t="s">
        <v>23</v>
      </c>
      <c r="G8760" s="5" t="s">
        <v>42</v>
      </c>
      <c r="H8760" s="5" t="s">
        <v>116</v>
      </c>
      <c r="I8760" t="s">
        <v>26</v>
      </c>
      <c r="J8760" t="s">
        <v>116</v>
      </c>
      <c r="K8760">
        <v>50</v>
      </c>
      <c r="L8760" s="5" t="s">
        <v>17144</v>
      </c>
      <c r="M8760" s="5" t="s">
        <v>28</v>
      </c>
      <c r="N8760">
        <v>12</v>
      </c>
      <c r="O8760" t="s">
        <v>131</v>
      </c>
      <c r="P8760" s="1">
        <v>45718</v>
      </c>
      <c r="Q8760" s="1">
        <v>45747</v>
      </c>
      <c r="R8760">
        <v>1122</v>
      </c>
      <c r="S8760" s="4">
        <v>8.4</v>
      </c>
      <c r="T8760" t="s">
        <v>30</v>
      </c>
    </row>
    <row r="8761" spans="1:20" x14ac:dyDescent="0.35">
      <c r="A8761" t="s">
        <v>17145</v>
      </c>
      <c r="B8761" s="5" t="s">
        <v>179</v>
      </c>
      <c r="C8761" s="6">
        <v>52301</v>
      </c>
      <c r="D8761" t="s">
        <v>22</v>
      </c>
      <c r="E8761">
        <v>52301</v>
      </c>
      <c r="F8761" s="5" t="s">
        <v>58</v>
      </c>
      <c r="G8761" s="5" t="s">
        <v>24</v>
      </c>
      <c r="H8761" s="5" t="s">
        <v>25</v>
      </c>
      <c r="I8761" t="s">
        <v>44</v>
      </c>
      <c r="J8761" t="s">
        <v>25</v>
      </c>
      <c r="K8761">
        <v>0</v>
      </c>
      <c r="L8761" s="5" t="s">
        <v>17146</v>
      </c>
      <c r="M8761" s="5" t="s">
        <v>70</v>
      </c>
      <c r="N8761">
        <v>1</v>
      </c>
      <c r="O8761" t="s">
        <v>107</v>
      </c>
      <c r="P8761" s="1">
        <v>45751</v>
      </c>
      <c r="Q8761" s="1">
        <v>45770</v>
      </c>
      <c r="R8761">
        <v>1291</v>
      </c>
      <c r="S8761" s="4">
        <v>7.4</v>
      </c>
      <c r="T8761" t="s">
        <v>38</v>
      </c>
    </row>
    <row r="8762" spans="1:20" x14ac:dyDescent="0.35">
      <c r="A8762" t="s">
        <v>17147</v>
      </c>
      <c r="B8762" s="5" t="s">
        <v>57</v>
      </c>
      <c r="C8762" s="6">
        <v>23552</v>
      </c>
      <c r="D8762" t="s">
        <v>22</v>
      </c>
      <c r="E8762">
        <v>23552</v>
      </c>
      <c r="F8762" s="5" t="s">
        <v>58</v>
      </c>
      <c r="G8762" s="5" t="s">
        <v>24</v>
      </c>
      <c r="H8762" s="5" t="s">
        <v>116</v>
      </c>
      <c r="I8762" t="s">
        <v>35</v>
      </c>
      <c r="J8762" t="s">
        <v>116</v>
      </c>
      <c r="K8762">
        <v>50</v>
      </c>
      <c r="L8762" s="5" t="s">
        <v>17148</v>
      </c>
      <c r="M8762" s="5" t="s">
        <v>54</v>
      </c>
      <c r="N8762">
        <v>0</v>
      </c>
      <c r="O8762" t="s">
        <v>172</v>
      </c>
      <c r="P8762" s="1">
        <v>45736</v>
      </c>
      <c r="Q8762" s="1">
        <v>45761</v>
      </c>
      <c r="R8762">
        <v>953</v>
      </c>
      <c r="S8762" s="4">
        <v>9.5</v>
      </c>
      <c r="T8762" t="s">
        <v>47</v>
      </c>
    </row>
    <row r="8763" spans="1:20" x14ac:dyDescent="0.35">
      <c r="A8763" t="s">
        <v>17149</v>
      </c>
      <c r="B8763" s="5" t="s">
        <v>28799</v>
      </c>
      <c r="C8763" s="6">
        <v>135585</v>
      </c>
      <c r="D8763" t="s">
        <v>41</v>
      </c>
      <c r="E8763">
        <v>115247</v>
      </c>
      <c r="F8763" s="5" t="s">
        <v>66</v>
      </c>
      <c r="G8763" s="5" t="s">
        <v>59</v>
      </c>
      <c r="H8763" s="5" t="s">
        <v>126</v>
      </c>
      <c r="I8763" t="s">
        <v>44</v>
      </c>
      <c r="J8763" t="s">
        <v>126</v>
      </c>
      <c r="K8763">
        <v>50</v>
      </c>
      <c r="L8763" s="5" t="s">
        <v>17150</v>
      </c>
      <c r="M8763" s="5" t="s">
        <v>37</v>
      </c>
      <c r="N8763">
        <v>8</v>
      </c>
      <c r="O8763" t="s">
        <v>88</v>
      </c>
      <c r="P8763" s="1">
        <v>45574</v>
      </c>
      <c r="Q8763" s="1">
        <v>45625</v>
      </c>
      <c r="R8763">
        <v>2293</v>
      </c>
      <c r="S8763" s="4">
        <v>6.8</v>
      </c>
      <c r="T8763" t="s">
        <v>63</v>
      </c>
    </row>
    <row r="8764" spans="1:20" x14ac:dyDescent="0.35">
      <c r="A8764" t="s">
        <v>17151</v>
      </c>
      <c r="B8764" s="5" t="s">
        <v>28801</v>
      </c>
      <c r="C8764" s="6">
        <v>281620</v>
      </c>
      <c r="D8764" t="s">
        <v>22</v>
      </c>
      <c r="E8764">
        <v>281620</v>
      </c>
      <c r="F8764" s="5" t="s">
        <v>23</v>
      </c>
      <c r="G8764" s="5" t="s">
        <v>59</v>
      </c>
      <c r="H8764" s="5" t="s">
        <v>129</v>
      </c>
      <c r="I8764" t="s">
        <v>35</v>
      </c>
      <c r="J8764" t="s">
        <v>129</v>
      </c>
      <c r="K8764">
        <v>50</v>
      </c>
      <c r="L8764" s="5" t="s">
        <v>17152</v>
      </c>
      <c r="M8764" s="5" t="s">
        <v>37</v>
      </c>
      <c r="N8764">
        <v>13</v>
      </c>
      <c r="O8764" t="s">
        <v>78</v>
      </c>
      <c r="P8764" s="1">
        <v>45458</v>
      </c>
      <c r="Q8764" s="1">
        <v>45514</v>
      </c>
      <c r="R8764">
        <v>770</v>
      </c>
      <c r="S8764" s="4">
        <v>8.6999999999999993</v>
      </c>
      <c r="T8764" t="s">
        <v>277</v>
      </c>
    </row>
    <row r="8765" spans="1:20" x14ac:dyDescent="0.35">
      <c r="A8765" t="s">
        <v>17153</v>
      </c>
      <c r="B8765" s="5" t="s">
        <v>217</v>
      </c>
      <c r="C8765" s="6">
        <v>158612</v>
      </c>
      <c r="D8765" t="s">
        <v>65</v>
      </c>
      <c r="E8765">
        <v>206196</v>
      </c>
      <c r="F8765" s="5" t="s">
        <v>66</v>
      </c>
      <c r="G8765" s="5" t="s">
        <v>42</v>
      </c>
      <c r="H8765" s="5" t="s">
        <v>67</v>
      </c>
      <c r="I8765" t="s">
        <v>26</v>
      </c>
      <c r="J8765" t="s">
        <v>67</v>
      </c>
      <c r="K8765">
        <v>0</v>
      </c>
      <c r="L8765" s="5" t="s">
        <v>17154</v>
      </c>
      <c r="M8765" s="5" t="s">
        <v>70</v>
      </c>
      <c r="N8765">
        <v>5</v>
      </c>
      <c r="O8765" t="s">
        <v>167</v>
      </c>
      <c r="P8765" s="1">
        <v>45490</v>
      </c>
      <c r="Q8765" s="1">
        <v>45550</v>
      </c>
      <c r="R8765">
        <v>836</v>
      </c>
      <c r="S8765" s="4">
        <v>6.9</v>
      </c>
      <c r="T8765" t="s">
        <v>63</v>
      </c>
    </row>
    <row r="8766" spans="1:20" x14ac:dyDescent="0.35">
      <c r="A8766" t="s">
        <v>17155</v>
      </c>
      <c r="B8766" s="5" t="s">
        <v>162</v>
      </c>
      <c r="C8766" s="6">
        <v>104480</v>
      </c>
      <c r="D8766" t="s">
        <v>22</v>
      </c>
      <c r="E8766">
        <v>104480</v>
      </c>
      <c r="F8766" s="5" t="s">
        <v>50</v>
      </c>
      <c r="G8766" s="5" t="s">
        <v>42</v>
      </c>
      <c r="H8766" s="5" t="s">
        <v>129</v>
      </c>
      <c r="I8766" t="s">
        <v>35</v>
      </c>
      <c r="J8766" t="s">
        <v>129</v>
      </c>
      <c r="K8766">
        <v>100</v>
      </c>
      <c r="L8766" s="5" t="s">
        <v>17156</v>
      </c>
      <c r="M8766" s="5" t="s">
        <v>54</v>
      </c>
      <c r="N8766">
        <v>4</v>
      </c>
      <c r="O8766" t="s">
        <v>135</v>
      </c>
      <c r="P8766" s="1">
        <v>45320</v>
      </c>
      <c r="Q8766" s="1">
        <v>45385</v>
      </c>
      <c r="R8766">
        <v>734</v>
      </c>
      <c r="S8766" s="4">
        <v>8.8000000000000007</v>
      </c>
      <c r="T8766" t="s">
        <v>103</v>
      </c>
    </row>
    <row r="8767" spans="1:20" x14ac:dyDescent="0.35">
      <c r="A8767" t="s">
        <v>17157</v>
      </c>
      <c r="B8767" s="5" t="s">
        <v>91</v>
      </c>
      <c r="C8767" s="6">
        <v>50599</v>
      </c>
      <c r="D8767" t="s">
        <v>41</v>
      </c>
      <c r="E8767">
        <v>43009</v>
      </c>
      <c r="F8767" s="5" t="s">
        <v>58</v>
      </c>
      <c r="G8767" s="5" t="s">
        <v>59</v>
      </c>
      <c r="H8767" s="5" t="s">
        <v>43</v>
      </c>
      <c r="I8767" t="s">
        <v>44</v>
      </c>
      <c r="J8767" t="s">
        <v>768</v>
      </c>
      <c r="K8767">
        <v>50</v>
      </c>
      <c r="L8767" s="5" t="s">
        <v>17158</v>
      </c>
      <c r="M8767" s="5" t="s">
        <v>70</v>
      </c>
      <c r="N8767">
        <v>1</v>
      </c>
      <c r="O8767" t="s">
        <v>88</v>
      </c>
      <c r="P8767" s="1">
        <v>45557</v>
      </c>
      <c r="Q8767" s="1">
        <v>45603</v>
      </c>
      <c r="R8767">
        <v>857</v>
      </c>
      <c r="S8767" s="4">
        <v>5.0999999999999996</v>
      </c>
      <c r="T8767" t="s">
        <v>153</v>
      </c>
    </row>
    <row r="8768" spans="1:20" x14ac:dyDescent="0.35">
      <c r="A8768" t="s">
        <v>17159</v>
      </c>
      <c r="B8768" s="5" t="s">
        <v>73</v>
      </c>
      <c r="C8768" s="6">
        <v>74316</v>
      </c>
      <c r="D8768" t="s">
        <v>41</v>
      </c>
      <c r="E8768">
        <v>63169</v>
      </c>
      <c r="F8768" s="5" t="s">
        <v>50</v>
      </c>
      <c r="G8768" s="5" t="s">
        <v>59</v>
      </c>
      <c r="H8768" s="5" t="s">
        <v>126</v>
      </c>
      <c r="I8768" t="s">
        <v>44</v>
      </c>
      <c r="J8768" t="s">
        <v>126</v>
      </c>
      <c r="K8768">
        <v>100</v>
      </c>
      <c r="L8768" s="5" t="s">
        <v>17160</v>
      </c>
      <c r="M8768" s="5" t="s">
        <v>70</v>
      </c>
      <c r="N8768">
        <v>3</v>
      </c>
      <c r="O8768" t="s">
        <v>71</v>
      </c>
      <c r="P8768" s="1">
        <v>45601</v>
      </c>
      <c r="Q8768" s="1">
        <v>45630</v>
      </c>
      <c r="R8768">
        <v>763</v>
      </c>
      <c r="S8768" s="4">
        <v>5.8</v>
      </c>
      <c r="T8768" t="s">
        <v>118</v>
      </c>
    </row>
    <row r="8769" spans="1:20" x14ac:dyDescent="0.35">
      <c r="A8769" t="s">
        <v>17161</v>
      </c>
      <c r="B8769" s="5" t="s">
        <v>57</v>
      </c>
      <c r="C8769" s="6">
        <v>91016</v>
      </c>
      <c r="D8769" t="s">
        <v>74</v>
      </c>
      <c r="E8769">
        <v>113770</v>
      </c>
      <c r="F8769" s="5" t="s">
        <v>50</v>
      </c>
      <c r="G8769" s="5" t="s">
        <v>42</v>
      </c>
      <c r="H8769" s="5" t="s">
        <v>75</v>
      </c>
      <c r="I8769" t="s">
        <v>35</v>
      </c>
      <c r="J8769" t="s">
        <v>121</v>
      </c>
      <c r="K8769">
        <v>50</v>
      </c>
      <c r="L8769" s="5" t="s">
        <v>17162</v>
      </c>
      <c r="M8769" s="5" t="s">
        <v>28</v>
      </c>
      <c r="N8769">
        <v>3</v>
      </c>
      <c r="O8769" t="s">
        <v>29</v>
      </c>
      <c r="P8769" s="1">
        <v>45761</v>
      </c>
      <c r="Q8769" s="1">
        <v>45787</v>
      </c>
      <c r="R8769">
        <v>1257</v>
      </c>
      <c r="S8769" s="4">
        <v>6.5</v>
      </c>
      <c r="T8769" t="s">
        <v>38</v>
      </c>
    </row>
    <row r="8770" spans="1:20" x14ac:dyDescent="0.35">
      <c r="A8770" t="s">
        <v>17163</v>
      </c>
      <c r="B8770" s="5" t="s">
        <v>28799</v>
      </c>
      <c r="C8770" s="6">
        <v>83508</v>
      </c>
      <c r="D8770" t="s">
        <v>22</v>
      </c>
      <c r="E8770">
        <v>83508</v>
      </c>
      <c r="F8770" s="5" t="s">
        <v>50</v>
      </c>
      <c r="G8770" s="5" t="s">
        <v>59</v>
      </c>
      <c r="H8770" s="5" t="s">
        <v>52</v>
      </c>
      <c r="I8770" t="s">
        <v>35</v>
      </c>
      <c r="J8770" t="s">
        <v>52</v>
      </c>
      <c r="K8770">
        <v>50</v>
      </c>
      <c r="L8770" s="5" t="s">
        <v>17164</v>
      </c>
      <c r="M8770" s="5" t="s">
        <v>37</v>
      </c>
      <c r="N8770">
        <v>3</v>
      </c>
      <c r="O8770" t="s">
        <v>71</v>
      </c>
      <c r="P8770" s="1">
        <v>45637</v>
      </c>
      <c r="Q8770" s="1">
        <v>45686</v>
      </c>
      <c r="R8770">
        <v>725</v>
      </c>
      <c r="S8770" s="4">
        <v>7.6</v>
      </c>
      <c r="T8770" t="s">
        <v>103</v>
      </c>
    </row>
    <row r="8771" spans="1:20" x14ac:dyDescent="0.35">
      <c r="A8771" t="s">
        <v>17165</v>
      </c>
      <c r="B8771" s="5" t="s">
        <v>28802</v>
      </c>
      <c r="C8771" s="6">
        <v>54579</v>
      </c>
      <c r="D8771" t="s">
        <v>22</v>
      </c>
      <c r="E8771">
        <v>54579</v>
      </c>
      <c r="F8771" s="5" t="s">
        <v>58</v>
      </c>
      <c r="G8771" s="5" t="s">
        <v>24</v>
      </c>
      <c r="H8771" s="5" t="s">
        <v>191</v>
      </c>
      <c r="I8771" t="s">
        <v>44</v>
      </c>
      <c r="J8771" t="s">
        <v>192</v>
      </c>
      <c r="K8771">
        <v>100</v>
      </c>
      <c r="L8771" s="5" t="s">
        <v>17166</v>
      </c>
      <c r="M8771" s="5" t="s">
        <v>28</v>
      </c>
      <c r="N8771">
        <v>0</v>
      </c>
      <c r="O8771" t="s">
        <v>88</v>
      </c>
      <c r="P8771" s="1">
        <v>45748</v>
      </c>
      <c r="Q8771" s="1">
        <v>45789</v>
      </c>
      <c r="R8771">
        <v>1489</v>
      </c>
      <c r="S8771" s="4">
        <v>6.9</v>
      </c>
      <c r="T8771" t="s">
        <v>103</v>
      </c>
    </row>
    <row r="8772" spans="1:20" x14ac:dyDescent="0.35">
      <c r="A8772" t="s">
        <v>17167</v>
      </c>
      <c r="B8772" s="5" t="s">
        <v>217</v>
      </c>
      <c r="C8772" s="6">
        <v>147819</v>
      </c>
      <c r="D8772" t="s">
        <v>41</v>
      </c>
      <c r="E8772">
        <v>125646</v>
      </c>
      <c r="F8772" s="5" t="s">
        <v>23</v>
      </c>
      <c r="G8772" s="5" t="s">
        <v>24</v>
      </c>
      <c r="H8772" s="5" t="s">
        <v>126</v>
      </c>
      <c r="I8772" t="s">
        <v>44</v>
      </c>
      <c r="J8772" t="s">
        <v>126</v>
      </c>
      <c r="K8772">
        <v>50</v>
      </c>
      <c r="L8772" s="5" t="s">
        <v>17168</v>
      </c>
      <c r="M8772" s="5" t="s">
        <v>70</v>
      </c>
      <c r="N8772">
        <v>13</v>
      </c>
      <c r="O8772" t="s">
        <v>46</v>
      </c>
      <c r="P8772" s="1">
        <v>45738</v>
      </c>
      <c r="Q8772" s="1">
        <v>45757</v>
      </c>
      <c r="R8772">
        <v>1636</v>
      </c>
      <c r="S8772" s="4">
        <v>10</v>
      </c>
      <c r="T8772" t="s">
        <v>153</v>
      </c>
    </row>
    <row r="8773" spans="1:20" x14ac:dyDescent="0.35">
      <c r="A8773" t="s">
        <v>17169</v>
      </c>
      <c r="B8773" s="5" t="s">
        <v>179</v>
      </c>
      <c r="C8773" s="6">
        <v>85094</v>
      </c>
      <c r="D8773" t="s">
        <v>22</v>
      </c>
      <c r="E8773">
        <v>85094</v>
      </c>
      <c r="F8773" s="5" t="s">
        <v>50</v>
      </c>
      <c r="G8773" s="5" t="s">
        <v>59</v>
      </c>
      <c r="H8773" s="5" t="s">
        <v>25</v>
      </c>
      <c r="I8773" t="s">
        <v>44</v>
      </c>
      <c r="J8773" t="s">
        <v>52</v>
      </c>
      <c r="K8773">
        <v>100</v>
      </c>
      <c r="L8773" s="5" t="s">
        <v>17170</v>
      </c>
      <c r="M8773" s="5" t="s">
        <v>70</v>
      </c>
      <c r="N8773">
        <v>3</v>
      </c>
      <c r="O8773" t="s">
        <v>85</v>
      </c>
      <c r="P8773" s="1">
        <v>45582</v>
      </c>
      <c r="Q8773" s="1">
        <v>45630</v>
      </c>
      <c r="R8773">
        <v>801</v>
      </c>
      <c r="S8773" s="4">
        <v>7.3</v>
      </c>
      <c r="T8773" t="s">
        <v>277</v>
      </c>
    </row>
    <row r="8774" spans="1:20" x14ac:dyDescent="0.35">
      <c r="A8774" t="s">
        <v>17171</v>
      </c>
      <c r="B8774" s="5" t="s">
        <v>28799</v>
      </c>
      <c r="C8774" s="6">
        <v>18730</v>
      </c>
      <c r="D8774" t="s">
        <v>22</v>
      </c>
      <c r="E8774">
        <v>18730</v>
      </c>
      <c r="F8774" s="5" t="s">
        <v>58</v>
      </c>
      <c r="G8774" s="5" t="s">
        <v>42</v>
      </c>
      <c r="H8774" s="5" t="s">
        <v>116</v>
      </c>
      <c r="I8774" t="s">
        <v>44</v>
      </c>
      <c r="J8774" t="s">
        <v>116</v>
      </c>
      <c r="K8774">
        <v>100</v>
      </c>
      <c r="L8774" s="5" t="s">
        <v>17172</v>
      </c>
      <c r="M8774" s="5" t="s">
        <v>28</v>
      </c>
      <c r="N8774">
        <v>0</v>
      </c>
      <c r="O8774" t="s">
        <v>141</v>
      </c>
      <c r="P8774" s="1">
        <v>45505</v>
      </c>
      <c r="Q8774" s="1">
        <v>45522</v>
      </c>
      <c r="R8774">
        <v>1893</v>
      </c>
      <c r="S8774" s="4">
        <v>6</v>
      </c>
      <c r="T8774" t="s">
        <v>210</v>
      </c>
    </row>
    <row r="8775" spans="1:20" x14ac:dyDescent="0.35">
      <c r="A8775" t="s">
        <v>17173</v>
      </c>
      <c r="B8775" s="5" t="s">
        <v>100</v>
      </c>
      <c r="C8775" s="6">
        <v>89305</v>
      </c>
      <c r="D8775" t="s">
        <v>41</v>
      </c>
      <c r="E8775">
        <v>75909</v>
      </c>
      <c r="F8775" s="5" t="s">
        <v>50</v>
      </c>
      <c r="G8775" s="5" t="s">
        <v>59</v>
      </c>
      <c r="H8775" s="5" t="s">
        <v>126</v>
      </c>
      <c r="I8775" t="s">
        <v>44</v>
      </c>
      <c r="J8775" t="s">
        <v>165</v>
      </c>
      <c r="K8775">
        <v>100</v>
      </c>
      <c r="L8775" s="5" t="s">
        <v>17174</v>
      </c>
      <c r="M8775" s="5" t="s">
        <v>70</v>
      </c>
      <c r="N8775">
        <v>3</v>
      </c>
      <c r="O8775" t="s">
        <v>172</v>
      </c>
      <c r="P8775" s="1">
        <v>45398</v>
      </c>
      <c r="Q8775" s="1">
        <v>45465</v>
      </c>
      <c r="R8775">
        <v>659</v>
      </c>
      <c r="S8775" s="4">
        <v>6.6</v>
      </c>
      <c r="T8775" t="s">
        <v>210</v>
      </c>
    </row>
    <row r="8776" spans="1:20" x14ac:dyDescent="0.35">
      <c r="A8776" t="s">
        <v>17175</v>
      </c>
      <c r="B8776" s="5" t="s">
        <v>40</v>
      </c>
      <c r="C8776" s="6">
        <v>67597</v>
      </c>
      <c r="D8776" t="s">
        <v>22</v>
      </c>
      <c r="E8776">
        <v>67597</v>
      </c>
      <c r="F8776" s="5" t="s">
        <v>50</v>
      </c>
      <c r="G8776" s="5" t="s">
        <v>59</v>
      </c>
      <c r="H8776" s="5" t="s">
        <v>165</v>
      </c>
      <c r="I8776" t="s">
        <v>44</v>
      </c>
      <c r="J8776" t="s">
        <v>165</v>
      </c>
      <c r="K8776">
        <v>100</v>
      </c>
      <c r="L8776" s="5" t="s">
        <v>17176</v>
      </c>
      <c r="M8776" s="5" t="s">
        <v>54</v>
      </c>
      <c r="N8776">
        <v>2</v>
      </c>
      <c r="O8776" t="s">
        <v>107</v>
      </c>
      <c r="P8776" s="1">
        <v>45604</v>
      </c>
      <c r="Q8776" s="1">
        <v>45660</v>
      </c>
      <c r="R8776">
        <v>1645</v>
      </c>
      <c r="S8776" s="4">
        <v>6.6</v>
      </c>
      <c r="T8776" t="s">
        <v>153</v>
      </c>
    </row>
    <row r="8777" spans="1:20" x14ac:dyDescent="0.35">
      <c r="A8777" t="s">
        <v>17177</v>
      </c>
      <c r="B8777" s="5" t="s">
        <v>217</v>
      </c>
      <c r="C8777" s="6">
        <v>67427</v>
      </c>
      <c r="D8777" t="s">
        <v>65</v>
      </c>
      <c r="E8777">
        <v>87655</v>
      </c>
      <c r="F8777" s="5" t="s">
        <v>58</v>
      </c>
      <c r="G8777" s="5" t="s">
        <v>24</v>
      </c>
      <c r="H8777" s="5" t="s">
        <v>67</v>
      </c>
      <c r="I8777" t="s">
        <v>26</v>
      </c>
      <c r="J8777" t="s">
        <v>67</v>
      </c>
      <c r="K8777">
        <v>0</v>
      </c>
      <c r="L8777" s="5" t="s">
        <v>17178</v>
      </c>
      <c r="M8777" s="5" t="s">
        <v>70</v>
      </c>
      <c r="N8777">
        <v>0</v>
      </c>
      <c r="O8777" t="s">
        <v>46</v>
      </c>
      <c r="P8777" s="1">
        <v>45402</v>
      </c>
      <c r="Q8777" s="1">
        <v>45465</v>
      </c>
      <c r="R8777">
        <v>563</v>
      </c>
      <c r="S8777" s="4">
        <v>7.4</v>
      </c>
      <c r="T8777" t="s">
        <v>108</v>
      </c>
    </row>
    <row r="8778" spans="1:20" x14ac:dyDescent="0.35">
      <c r="A8778" t="s">
        <v>17179</v>
      </c>
      <c r="B8778" s="5" t="s">
        <v>91</v>
      </c>
      <c r="C8778" s="6">
        <v>80525</v>
      </c>
      <c r="D8778" t="s">
        <v>74</v>
      </c>
      <c r="E8778">
        <v>100656</v>
      </c>
      <c r="F8778" s="5" t="s">
        <v>50</v>
      </c>
      <c r="G8778" s="5" t="s">
        <v>42</v>
      </c>
      <c r="H8778" s="5" t="s">
        <v>75</v>
      </c>
      <c r="I8778" t="s">
        <v>44</v>
      </c>
      <c r="J8778" t="s">
        <v>75</v>
      </c>
      <c r="K8778">
        <v>0</v>
      </c>
      <c r="L8778" s="5" t="s">
        <v>17180</v>
      </c>
      <c r="M8778" s="5" t="s">
        <v>54</v>
      </c>
      <c r="N8778">
        <v>3</v>
      </c>
      <c r="O8778" t="s">
        <v>71</v>
      </c>
      <c r="P8778" s="1">
        <v>45394</v>
      </c>
      <c r="Q8778" s="1">
        <v>45467</v>
      </c>
      <c r="R8778">
        <v>533</v>
      </c>
      <c r="S8778" s="4">
        <v>8.1999999999999993</v>
      </c>
      <c r="T8778" t="s">
        <v>38</v>
      </c>
    </row>
    <row r="8779" spans="1:20" x14ac:dyDescent="0.35">
      <c r="A8779" t="s">
        <v>17181</v>
      </c>
      <c r="B8779" s="5" t="s">
        <v>28800</v>
      </c>
      <c r="C8779" s="6">
        <v>73119</v>
      </c>
      <c r="D8779" t="s">
        <v>22</v>
      </c>
      <c r="E8779">
        <v>73119</v>
      </c>
      <c r="F8779" s="5" t="s">
        <v>58</v>
      </c>
      <c r="G8779" s="5" t="s">
        <v>42</v>
      </c>
      <c r="H8779" s="5" t="s">
        <v>191</v>
      </c>
      <c r="I8779" t="s">
        <v>26</v>
      </c>
      <c r="J8779" t="s">
        <v>82</v>
      </c>
      <c r="K8779">
        <v>100</v>
      </c>
      <c r="L8779" s="5" t="s">
        <v>6495</v>
      </c>
      <c r="M8779" s="5" t="s">
        <v>28</v>
      </c>
      <c r="N8779">
        <v>0</v>
      </c>
      <c r="O8779" t="s">
        <v>71</v>
      </c>
      <c r="P8779" s="1">
        <v>45534</v>
      </c>
      <c r="Q8779" s="1">
        <v>45607</v>
      </c>
      <c r="R8779">
        <v>2228</v>
      </c>
      <c r="S8779" s="4">
        <v>9.9</v>
      </c>
      <c r="T8779" t="s">
        <v>210</v>
      </c>
    </row>
    <row r="8780" spans="1:20" x14ac:dyDescent="0.35">
      <c r="A8780" t="s">
        <v>17182</v>
      </c>
      <c r="B8780" s="5" t="s">
        <v>40</v>
      </c>
      <c r="C8780" s="6">
        <v>76899</v>
      </c>
      <c r="D8780" t="s">
        <v>22</v>
      </c>
      <c r="E8780">
        <v>76899</v>
      </c>
      <c r="F8780" s="5" t="s">
        <v>58</v>
      </c>
      <c r="G8780" s="5" t="s">
        <v>59</v>
      </c>
      <c r="H8780" s="5" t="s">
        <v>68</v>
      </c>
      <c r="I8780" t="s">
        <v>35</v>
      </c>
      <c r="J8780" t="s">
        <v>68</v>
      </c>
      <c r="K8780">
        <v>50</v>
      </c>
      <c r="L8780" s="5" t="s">
        <v>17183</v>
      </c>
      <c r="M8780" s="5" t="s">
        <v>54</v>
      </c>
      <c r="N8780">
        <v>1</v>
      </c>
      <c r="O8780" t="s">
        <v>62</v>
      </c>
      <c r="P8780" s="1">
        <v>45357</v>
      </c>
      <c r="Q8780" s="1">
        <v>45430</v>
      </c>
      <c r="R8780">
        <v>728</v>
      </c>
      <c r="S8780" s="4">
        <v>9.6</v>
      </c>
      <c r="T8780" t="s">
        <v>103</v>
      </c>
    </row>
    <row r="8781" spans="1:20" x14ac:dyDescent="0.35">
      <c r="A8781" t="s">
        <v>17184</v>
      </c>
      <c r="B8781" s="5" t="s">
        <v>162</v>
      </c>
      <c r="C8781" s="6">
        <v>71826</v>
      </c>
      <c r="D8781" t="s">
        <v>41</v>
      </c>
      <c r="E8781">
        <v>61052</v>
      </c>
      <c r="F8781" s="5" t="s">
        <v>58</v>
      </c>
      <c r="G8781" s="5" t="s">
        <v>42</v>
      </c>
      <c r="H8781" s="5" t="s">
        <v>151</v>
      </c>
      <c r="I8781" t="s">
        <v>26</v>
      </c>
      <c r="J8781" t="s">
        <v>629</v>
      </c>
      <c r="K8781">
        <v>100</v>
      </c>
      <c r="L8781" s="5" t="s">
        <v>17185</v>
      </c>
      <c r="M8781" s="5" t="s">
        <v>70</v>
      </c>
      <c r="N8781">
        <v>0</v>
      </c>
      <c r="O8781" t="s">
        <v>29</v>
      </c>
      <c r="P8781" s="1">
        <v>45620</v>
      </c>
      <c r="Q8781" s="1">
        <v>45646</v>
      </c>
      <c r="R8781">
        <v>1285</v>
      </c>
      <c r="S8781" s="4">
        <v>5.3</v>
      </c>
      <c r="T8781" t="s">
        <v>47</v>
      </c>
    </row>
    <row r="8782" spans="1:20" x14ac:dyDescent="0.35">
      <c r="A8782" t="s">
        <v>17186</v>
      </c>
      <c r="B8782" s="5" t="s">
        <v>179</v>
      </c>
      <c r="C8782" s="6">
        <v>101327</v>
      </c>
      <c r="D8782" t="s">
        <v>22</v>
      </c>
      <c r="E8782">
        <v>101327</v>
      </c>
      <c r="F8782" s="5" t="s">
        <v>58</v>
      </c>
      <c r="G8782" s="5" t="s">
        <v>24</v>
      </c>
      <c r="H8782" s="5" t="s">
        <v>68</v>
      </c>
      <c r="I8782" t="s">
        <v>26</v>
      </c>
      <c r="J8782" t="s">
        <v>68</v>
      </c>
      <c r="K8782">
        <v>50</v>
      </c>
      <c r="L8782" s="5" t="s">
        <v>17187</v>
      </c>
      <c r="M8782" s="5" t="s">
        <v>28</v>
      </c>
      <c r="N8782">
        <v>1</v>
      </c>
      <c r="O8782" t="s">
        <v>107</v>
      </c>
      <c r="P8782" s="1">
        <v>45614</v>
      </c>
      <c r="Q8782" s="1">
        <v>45649</v>
      </c>
      <c r="R8782">
        <v>1879</v>
      </c>
      <c r="S8782" s="4">
        <v>6</v>
      </c>
      <c r="T8782" t="s">
        <v>243</v>
      </c>
    </row>
    <row r="8783" spans="1:20" x14ac:dyDescent="0.35">
      <c r="A8783" t="s">
        <v>17188</v>
      </c>
      <c r="B8783" s="5" t="s">
        <v>57</v>
      </c>
      <c r="C8783" s="6">
        <v>69083</v>
      </c>
      <c r="D8783" t="s">
        <v>22</v>
      </c>
      <c r="E8783">
        <v>69083</v>
      </c>
      <c r="F8783" s="5" t="s">
        <v>50</v>
      </c>
      <c r="G8783" s="5" t="s">
        <v>42</v>
      </c>
      <c r="H8783" s="5" t="s">
        <v>191</v>
      </c>
      <c r="I8783" t="s">
        <v>26</v>
      </c>
      <c r="J8783" t="s">
        <v>191</v>
      </c>
      <c r="K8783">
        <v>100</v>
      </c>
      <c r="L8783" s="5" t="s">
        <v>8894</v>
      </c>
      <c r="M8783" s="5" t="s">
        <v>70</v>
      </c>
      <c r="N8783">
        <v>2</v>
      </c>
      <c r="O8783" t="s">
        <v>71</v>
      </c>
      <c r="P8783" s="1">
        <v>45495</v>
      </c>
      <c r="Q8783" s="1">
        <v>45512</v>
      </c>
      <c r="R8783">
        <v>1075</v>
      </c>
      <c r="S8783" s="4">
        <v>5.2</v>
      </c>
      <c r="T8783" t="s">
        <v>243</v>
      </c>
    </row>
    <row r="8784" spans="1:20" x14ac:dyDescent="0.35">
      <c r="A8784" t="s">
        <v>17189</v>
      </c>
      <c r="B8784" s="5" t="s">
        <v>145</v>
      </c>
      <c r="C8784" s="6">
        <v>90930</v>
      </c>
      <c r="D8784" t="s">
        <v>41</v>
      </c>
      <c r="E8784">
        <v>77291</v>
      </c>
      <c r="F8784" s="5" t="s">
        <v>50</v>
      </c>
      <c r="G8784" s="5" t="s">
        <v>24</v>
      </c>
      <c r="H8784" s="5" t="s">
        <v>151</v>
      </c>
      <c r="I8784" t="s">
        <v>26</v>
      </c>
      <c r="J8784" t="s">
        <v>151</v>
      </c>
      <c r="K8784">
        <v>0</v>
      </c>
      <c r="L8784" s="5" t="s">
        <v>17190</v>
      </c>
      <c r="M8784" s="5" t="s">
        <v>70</v>
      </c>
      <c r="N8784">
        <v>2</v>
      </c>
      <c r="O8784" t="s">
        <v>147</v>
      </c>
      <c r="P8784" s="1">
        <v>45545</v>
      </c>
      <c r="Q8784" s="1">
        <v>45562</v>
      </c>
      <c r="R8784">
        <v>2010</v>
      </c>
      <c r="S8784" s="4">
        <v>7.2</v>
      </c>
      <c r="T8784" t="s">
        <v>95</v>
      </c>
    </row>
    <row r="8785" spans="1:20" x14ac:dyDescent="0.35">
      <c r="A8785" t="s">
        <v>17191</v>
      </c>
      <c r="B8785" s="5" t="s">
        <v>179</v>
      </c>
      <c r="C8785" s="6">
        <v>124784</v>
      </c>
      <c r="D8785" t="s">
        <v>22</v>
      </c>
      <c r="E8785">
        <v>124784</v>
      </c>
      <c r="F8785" s="5" t="s">
        <v>66</v>
      </c>
      <c r="G8785" s="5" t="s">
        <v>24</v>
      </c>
      <c r="H8785" s="5" t="s">
        <v>165</v>
      </c>
      <c r="I8785" t="s">
        <v>26</v>
      </c>
      <c r="J8785" t="s">
        <v>940</v>
      </c>
      <c r="K8785">
        <v>100</v>
      </c>
      <c r="L8785" s="5" t="s">
        <v>3313</v>
      </c>
      <c r="M8785" s="5" t="s">
        <v>37</v>
      </c>
      <c r="N8785">
        <v>8</v>
      </c>
      <c r="O8785" t="s">
        <v>147</v>
      </c>
      <c r="P8785" s="1">
        <v>45514</v>
      </c>
      <c r="Q8785" s="1">
        <v>45577</v>
      </c>
      <c r="R8785">
        <v>632</v>
      </c>
      <c r="S8785" s="4">
        <v>5.8</v>
      </c>
      <c r="T8785" t="s">
        <v>89</v>
      </c>
    </row>
    <row r="8786" spans="1:20" x14ac:dyDescent="0.35">
      <c r="A8786" t="s">
        <v>17192</v>
      </c>
      <c r="B8786" s="5" t="s">
        <v>100</v>
      </c>
      <c r="C8786" s="6">
        <v>112554</v>
      </c>
      <c r="D8786" t="s">
        <v>22</v>
      </c>
      <c r="E8786">
        <v>112554</v>
      </c>
      <c r="F8786" s="5" t="s">
        <v>50</v>
      </c>
      <c r="G8786" s="5" t="s">
        <v>59</v>
      </c>
      <c r="H8786" s="5" t="s">
        <v>68</v>
      </c>
      <c r="I8786" t="s">
        <v>26</v>
      </c>
      <c r="J8786" t="s">
        <v>68</v>
      </c>
      <c r="K8786">
        <v>50</v>
      </c>
      <c r="L8786" s="5" t="s">
        <v>17193</v>
      </c>
      <c r="M8786" s="5" t="s">
        <v>70</v>
      </c>
      <c r="N8786">
        <v>4</v>
      </c>
      <c r="O8786" t="s">
        <v>71</v>
      </c>
      <c r="P8786" s="1">
        <v>45377</v>
      </c>
      <c r="Q8786" s="1">
        <v>45399</v>
      </c>
      <c r="R8786">
        <v>644</v>
      </c>
      <c r="S8786" s="4">
        <v>7.1</v>
      </c>
      <c r="T8786" t="s">
        <v>136</v>
      </c>
    </row>
    <row r="8787" spans="1:20" x14ac:dyDescent="0.35">
      <c r="A8787" t="s">
        <v>17194</v>
      </c>
      <c r="B8787" s="5" t="s">
        <v>73</v>
      </c>
      <c r="C8787" s="6">
        <v>138859</v>
      </c>
      <c r="D8787" t="s">
        <v>41</v>
      </c>
      <c r="E8787">
        <v>118030</v>
      </c>
      <c r="F8787" s="5" t="s">
        <v>66</v>
      </c>
      <c r="G8787" s="5" t="s">
        <v>59</v>
      </c>
      <c r="H8787" s="5" t="s">
        <v>60</v>
      </c>
      <c r="I8787" t="s">
        <v>26</v>
      </c>
      <c r="J8787" t="s">
        <v>60</v>
      </c>
      <c r="K8787">
        <v>0</v>
      </c>
      <c r="L8787" s="5" t="s">
        <v>17195</v>
      </c>
      <c r="M8787" s="5" t="s">
        <v>70</v>
      </c>
      <c r="N8787">
        <v>6</v>
      </c>
      <c r="O8787" t="s">
        <v>167</v>
      </c>
      <c r="P8787" s="1">
        <v>45376</v>
      </c>
      <c r="Q8787" s="1">
        <v>45414</v>
      </c>
      <c r="R8787">
        <v>2136</v>
      </c>
      <c r="S8787" s="4">
        <v>7.2</v>
      </c>
      <c r="T8787" t="s">
        <v>153</v>
      </c>
    </row>
    <row r="8788" spans="1:20" x14ac:dyDescent="0.35">
      <c r="A8788" t="s">
        <v>17196</v>
      </c>
      <c r="B8788" s="5" t="s">
        <v>21</v>
      </c>
      <c r="C8788" s="6">
        <v>155807</v>
      </c>
      <c r="D8788" t="s">
        <v>41</v>
      </c>
      <c r="E8788">
        <v>132436</v>
      </c>
      <c r="F8788" s="5" t="s">
        <v>23</v>
      </c>
      <c r="G8788" s="5" t="s">
        <v>42</v>
      </c>
      <c r="H8788" s="5" t="s">
        <v>60</v>
      </c>
      <c r="I8788" t="s">
        <v>35</v>
      </c>
      <c r="J8788" t="s">
        <v>67</v>
      </c>
      <c r="K8788">
        <v>100</v>
      </c>
      <c r="L8788" s="5" t="s">
        <v>17197</v>
      </c>
      <c r="M8788" s="5" t="s">
        <v>54</v>
      </c>
      <c r="N8788">
        <v>18</v>
      </c>
      <c r="O8788" t="s">
        <v>85</v>
      </c>
      <c r="P8788" s="1">
        <v>45610</v>
      </c>
      <c r="Q8788" s="1">
        <v>45636</v>
      </c>
      <c r="R8788">
        <v>1084</v>
      </c>
      <c r="S8788" s="4">
        <v>6.8</v>
      </c>
      <c r="T8788" t="s">
        <v>277</v>
      </c>
    </row>
    <row r="8789" spans="1:20" x14ac:dyDescent="0.35">
      <c r="A8789" t="s">
        <v>17198</v>
      </c>
      <c r="B8789" s="5" t="s">
        <v>49</v>
      </c>
      <c r="C8789" s="6">
        <v>70709</v>
      </c>
      <c r="D8789" t="s">
        <v>41</v>
      </c>
      <c r="E8789">
        <v>60103</v>
      </c>
      <c r="F8789" s="5" t="s">
        <v>58</v>
      </c>
      <c r="G8789" s="5" t="s">
        <v>42</v>
      </c>
      <c r="H8789" s="5" t="s">
        <v>43</v>
      </c>
      <c r="I8789" t="s">
        <v>44</v>
      </c>
      <c r="J8789" t="s">
        <v>75</v>
      </c>
      <c r="K8789">
        <v>50</v>
      </c>
      <c r="L8789" s="5" t="s">
        <v>14645</v>
      </c>
      <c r="M8789" s="5" t="s">
        <v>70</v>
      </c>
      <c r="N8789">
        <v>1</v>
      </c>
      <c r="O8789" t="s">
        <v>46</v>
      </c>
      <c r="P8789" s="1">
        <v>45422</v>
      </c>
      <c r="Q8789" s="1">
        <v>45489</v>
      </c>
      <c r="R8789">
        <v>1987</v>
      </c>
      <c r="S8789" s="4">
        <v>8.1</v>
      </c>
      <c r="T8789" t="s">
        <v>63</v>
      </c>
    </row>
    <row r="8790" spans="1:20" x14ac:dyDescent="0.35">
      <c r="A8790" t="s">
        <v>17199</v>
      </c>
      <c r="B8790" s="5" t="s">
        <v>217</v>
      </c>
      <c r="C8790" s="6">
        <v>20948</v>
      </c>
      <c r="D8790" t="s">
        <v>22</v>
      </c>
      <c r="E8790">
        <v>20948</v>
      </c>
      <c r="F8790" s="5" t="s">
        <v>58</v>
      </c>
      <c r="G8790" s="5" t="s">
        <v>51</v>
      </c>
      <c r="H8790" s="5" t="s">
        <v>116</v>
      </c>
      <c r="I8790" t="s">
        <v>44</v>
      </c>
      <c r="J8790" t="s">
        <v>116</v>
      </c>
      <c r="K8790">
        <v>50</v>
      </c>
      <c r="L8790" s="5" t="s">
        <v>17200</v>
      </c>
      <c r="M8790" s="5" t="s">
        <v>28</v>
      </c>
      <c r="N8790">
        <v>1</v>
      </c>
      <c r="O8790" t="s">
        <v>71</v>
      </c>
      <c r="P8790" s="1">
        <v>45730</v>
      </c>
      <c r="Q8790" s="1">
        <v>45785</v>
      </c>
      <c r="R8790">
        <v>505</v>
      </c>
      <c r="S8790" s="4">
        <v>9.5</v>
      </c>
      <c r="T8790" t="s">
        <v>210</v>
      </c>
    </row>
    <row r="8791" spans="1:20" x14ac:dyDescent="0.35">
      <c r="A8791" t="s">
        <v>17201</v>
      </c>
      <c r="B8791" s="5" t="s">
        <v>32</v>
      </c>
      <c r="C8791" s="6">
        <v>128719</v>
      </c>
      <c r="D8791" t="s">
        <v>41</v>
      </c>
      <c r="E8791">
        <v>109411</v>
      </c>
      <c r="F8791" s="5" t="s">
        <v>66</v>
      </c>
      <c r="G8791" s="5" t="s">
        <v>24</v>
      </c>
      <c r="H8791" s="5" t="s">
        <v>126</v>
      </c>
      <c r="I8791" t="s">
        <v>26</v>
      </c>
      <c r="J8791" t="s">
        <v>522</v>
      </c>
      <c r="K8791">
        <v>100</v>
      </c>
      <c r="L8791" s="5" t="s">
        <v>17202</v>
      </c>
      <c r="M8791" s="5" t="s">
        <v>54</v>
      </c>
      <c r="N8791">
        <v>7</v>
      </c>
      <c r="O8791" t="s">
        <v>135</v>
      </c>
      <c r="P8791" s="1">
        <v>45456</v>
      </c>
      <c r="Q8791" s="1">
        <v>45510</v>
      </c>
      <c r="R8791">
        <v>1872</v>
      </c>
      <c r="S8791" s="4">
        <v>9.6</v>
      </c>
      <c r="T8791" t="s">
        <v>136</v>
      </c>
    </row>
    <row r="8792" spans="1:20" x14ac:dyDescent="0.35">
      <c r="A8792" t="s">
        <v>17203</v>
      </c>
      <c r="B8792" s="5" t="s">
        <v>28799</v>
      </c>
      <c r="C8792" s="6">
        <v>73053</v>
      </c>
      <c r="D8792" t="s">
        <v>22</v>
      </c>
      <c r="E8792">
        <v>73053</v>
      </c>
      <c r="F8792" s="5" t="s">
        <v>58</v>
      </c>
      <c r="G8792" s="5" t="s">
        <v>24</v>
      </c>
      <c r="H8792" s="5" t="s">
        <v>129</v>
      </c>
      <c r="I8792" t="s">
        <v>35</v>
      </c>
      <c r="J8792" t="s">
        <v>129</v>
      </c>
      <c r="K8792">
        <v>50</v>
      </c>
      <c r="L8792" s="5" t="s">
        <v>2020</v>
      </c>
      <c r="M8792" s="5" t="s">
        <v>54</v>
      </c>
      <c r="N8792">
        <v>1</v>
      </c>
      <c r="O8792" t="s">
        <v>107</v>
      </c>
      <c r="P8792" s="1">
        <v>45491</v>
      </c>
      <c r="Q8792" s="1">
        <v>45507</v>
      </c>
      <c r="R8792">
        <v>1480</v>
      </c>
      <c r="S8792" s="4">
        <v>6.1</v>
      </c>
      <c r="T8792" t="s">
        <v>89</v>
      </c>
    </row>
    <row r="8793" spans="1:20" x14ac:dyDescent="0.35">
      <c r="A8793" t="s">
        <v>17204</v>
      </c>
      <c r="B8793" s="5" t="s">
        <v>28802</v>
      </c>
      <c r="C8793" s="6">
        <v>127282</v>
      </c>
      <c r="D8793" t="s">
        <v>22</v>
      </c>
      <c r="E8793">
        <v>127282</v>
      </c>
      <c r="F8793" s="5" t="s">
        <v>50</v>
      </c>
      <c r="G8793" s="5" t="s">
        <v>24</v>
      </c>
      <c r="H8793" s="5" t="s">
        <v>97</v>
      </c>
      <c r="I8793" t="s">
        <v>44</v>
      </c>
      <c r="J8793" t="s">
        <v>97</v>
      </c>
      <c r="K8793">
        <v>50</v>
      </c>
      <c r="L8793" s="5" t="s">
        <v>17205</v>
      </c>
      <c r="M8793" s="5" t="s">
        <v>54</v>
      </c>
      <c r="N8793">
        <v>4</v>
      </c>
      <c r="O8793" t="s">
        <v>107</v>
      </c>
      <c r="P8793" s="1">
        <v>45497</v>
      </c>
      <c r="Q8793" s="1">
        <v>45536</v>
      </c>
      <c r="R8793">
        <v>2464</v>
      </c>
      <c r="S8793" s="4">
        <v>8.9</v>
      </c>
      <c r="T8793" t="s">
        <v>95</v>
      </c>
    </row>
    <row r="8794" spans="1:20" x14ac:dyDescent="0.35">
      <c r="A8794" t="s">
        <v>17206</v>
      </c>
      <c r="B8794" s="5" t="s">
        <v>28799</v>
      </c>
      <c r="C8794" s="6">
        <v>195816</v>
      </c>
      <c r="D8794" t="s">
        <v>65</v>
      </c>
      <c r="E8794">
        <v>254561</v>
      </c>
      <c r="F8794" s="5" t="s">
        <v>23</v>
      </c>
      <c r="G8794" s="5" t="s">
        <v>59</v>
      </c>
      <c r="H8794" s="5" t="s">
        <v>67</v>
      </c>
      <c r="I8794" t="s">
        <v>44</v>
      </c>
      <c r="J8794" t="s">
        <v>67</v>
      </c>
      <c r="K8794">
        <v>0</v>
      </c>
      <c r="L8794" s="5" t="s">
        <v>17207</v>
      </c>
      <c r="M8794" s="5" t="s">
        <v>70</v>
      </c>
      <c r="N8794">
        <v>13</v>
      </c>
      <c r="O8794" t="s">
        <v>107</v>
      </c>
      <c r="P8794" s="1">
        <v>45294</v>
      </c>
      <c r="Q8794" s="1">
        <v>45347</v>
      </c>
      <c r="R8794">
        <v>1036</v>
      </c>
      <c r="S8794" s="4">
        <v>6.2</v>
      </c>
      <c r="T8794" t="s">
        <v>108</v>
      </c>
    </row>
    <row r="8795" spans="1:20" x14ac:dyDescent="0.35">
      <c r="A8795" t="s">
        <v>17208</v>
      </c>
      <c r="B8795" s="5" t="s">
        <v>217</v>
      </c>
      <c r="C8795" s="6">
        <v>169752</v>
      </c>
      <c r="D8795" t="s">
        <v>22</v>
      </c>
      <c r="E8795">
        <v>169752</v>
      </c>
      <c r="F8795" s="5" t="s">
        <v>23</v>
      </c>
      <c r="G8795" s="5" t="s">
        <v>42</v>
      </c>
      <c r="H8795" s="5" t="s">
        <v>101</v>
      </c>
      <c r="I8795" t="s">
        <v>26</v>
      </c>
      <c r="J8795" t="s">
        <v>101</v>
      </c>
      <c r="K8795">
        <v>0</v>
      </c>
      <c r="L8795" s="5" t="s">
        <v>17209</v>
      </c>
      <c r="M8795" s="5" t="s">
        <v>28</v>
      </c>
      <c r="N8795">
        <v>14</v>
      </c>
      <c r="O8795" t="s">
        <v>112</v>
      </c>
      <c r="P8795" s="1">
        <v>45770</v>
      </c>
      <c r="Q8795" s="1">
        <v>45832</v>
      </c>
      <c r="R8795">
        <v>956</v>
      </c>
      <c r="S8795" s="4">
        <v>5.7</v>
      </c>
      <c r="T8795" t="s">
        <v>118</v>
      </c>
    </row>
    <row r="8796" spans="1:20" x14ac:dyDescent="0.35">
      <c r="A8796" t="s">
        <v>17210</v>
      </c>
      <c r="B8796" s="5" t="s">
        <v>73</v>
      </c>
      <c r="C8796" s="6">
        <v>105502</v>
      </c>
      <c r="D8796" t="s">
        <v>22</v>
      </c>
      <c r="E8796">
        <v>105502</v>
      </c>
      <c r="F8796" s="5" t="s">
        <v>23</v>
      </c>
      <c r="G8796" s="5" t="s">
        <v>59</v>
      </c>
      <c r="H8796" s="5" t="s">
        <v>157</v>
      </c>
      <c r="I8796" t="s">
        <v>35</v>
      </c>
      <c r="J8796" t="s">
        <v>157</v>
      </c>
      <c r="K8796">
        <v>0</v>
      </c>
      <c r="L8796" s="5" t="s">
        <v>17211</v>
      </c>
      <c r="M8796" s="5" t="s">
        <v>70</v>
      </c>
      <c r="N8796">
        <v>10</v>
      </c>
      <c r="O8796" t="s">
        <v>29</v>
      </c>
      <c r="P8796" s="1">
        <v>45666</v>
      </c>
      <c r="Q8796" s="1">
        <v>45712</v>
      </c>
      <c r="R8796">
        <v>1935</v>
      </c>
      <c r="S8796" s="4">
        <v>5.5</v>
      </c>
      <c r="T8796" t="s">
        <v>30</v>
      </c>
    </row>
    <row r="8797" spans="1:20" x14ac:dyDescent="0.35">
      <c r="A8797" t="s">
        <v>17212</v>
      </c>
      <c r="B8797" s="5" t="s">
        <v>40</v>
      </c>
      <c r="C8797" s="6">
        <v>112014</v>
      </c>
      <c r="D8797" t="s">
        <v>22</v>
      </c>
      <c r="E8797">
        <v>112014</v>
      </c>
      <c r="F8797" s="5" t="s">
        <v>66</v>
      </c>
      <c r="G8797" s="5" t="s">
        <v>24</v>
      </c>
      <c r="H8797" s="5" t="s">
        <v>129</v>
      </c>
      <c r="I8797" t="s">
        <v>44</v>
      </c>
      <c r="J8797" t="s">
        <v>129</v>
      </c>
      <c r="K8797">
        <v>100</v>
      </c>
      <c r="L8797" s="5" t="s">
        <v>17213</v>
      </c>
      <c r="M8797" s="5" t="s">
        <v>28</v>
      </c>
      <c r="N8797">
        <v>6</v>
      </c>
      <c r="O8797" t="s">
        <v>62</v>
      </c>
      <c r="P8797" s="1">
        <v>45676</v>
      </c>
      <c r="Q8797" s="1">
        <v>45725</v>
      </c>
      <c r="R8797">
        <v>1596</v>
      </c>
      <c r="S8797" s="4">
        <v>9.5</v>
      </c>
      <c r="T8797" t="s">
        <v>103</v>
      </c>
    </row>
    <row r="8798" spans="1:20" x14ac:dyDescent="0.35">
      <c r="A8798" t="s">
        <v>17214</v>
      </c>
      <c r="B8798" s="5" t="s">
        <v>91</v>
      </c>
      <c r="C8798" s="6">
        <v>247688</v>
      </c>
      <c r="D8798" t="s">
        <v>33</v>
      </c>
      <c r="E8798">
        <v>27245680</v>
      </c>
      <c r="F8798" s="5" t="s">
        <v>23</v>
      </c>
      <c r="G8798" s="5" t="s">
        <v>59</v>
      </c>
      <c r="H8798" s="5" t="s">
        <v>34</v>
      </c>
      <c r="I8798" t="s">
        <v>35</v>
      </c>
      <c r="J8798" t="s">
        <v>34</v>
      </c>
      <c r="K8798">
        <v>50</v>
      </c>
      <c r="L8798" s="5" t="s">
        <v>13625</v>
      </c>
      <c r="M8798" s="5" t="s">
        <v>70</v>
      </c>
      <c r="N8798">
        <v>18</v>
      </c>
      <c r="O8798" t="s">
        <v>141</v>
      </c>
      <c r="P8798" s="1">
        <v>45708</v>
      </c>
      <c r="Q8798" s="1">
        <v>45780</v>
      </c>
      <c r="R8798">
        <v>1479</v>
      </c>
      <c r="S8798" s="4">
        <v>8.1999999999999993</v>
      </c>
      <c r="T8798" t="s">
        <v>108</v>
      </c>
    </row>
    <row r="8799" spans="1:20" x14ac:dyDescent="0.35">
      <c r="A8799" t="s">
        <v>17215</v>
      </c>
      <c r="B8799" s="5" t="s">
        <v>145</v>
      </c>
      <c r="C8799" s="6">
        <v>74961</v>
      </c>
      <c r="D8799" t="s">
        <v>41</v>
      </c>
      <c r="E8799">
        <v>63717</v>
      </c>
      <c r="F8799" s="5" t="s">
        <v>58</v>
      </c>
      <c r="G8799" s="5" t="s">
        <v>24</v>
      </c>
      <c r="H8799" s="5" t="s">
        <v>60</v>
      </c>
      <c r="I8799" t="s">
        <v>26</v>
      </c>
      <c r="J8799" t="s">
        <v>60</v>
      </c>
      <c r="K8799">
        <v>0</v>
      </c>
      <c r="L8799" s="5" t="s">
        <v>17216</v>
      </c>
      <c r="M8799" s="5" t="s">
        <v>54</v>
      </c>
      <c r="N8799">
        <v>1</v>
      </c>
      <c r="O8799" t="s">
        <v>78</v>
      </c>
      <c r="P8799" s="1">
        <v>45589</v>
      </c>
      <c r="Q8799" s="1">
        <v>45645</v>
      </c>
      <c r="R8799">
        <v>1666</v>
      </c>
      <c r="S8799" s="4">
        <v>6.3</v>
      </c>
      <c r="T8799" t="s">
        <v>136</v>
      </c>
    </row>
    <row r="8800" spans="1:20" x14ac:dyDescent="0.35">
      <c r="A8800" t="s">
        <v>17217</v>
      </c>
      <c r="B8800" s="5" t="s">
        <v>145</v>
      </c>
      <c r="C8800" s="6">
        <v>115927</v>
      </c>
      <c r="D8800" t="s">
        <v>22</v>
      </c>
      <c r="E8800">
        <v>115927</v>
      </c>
      <c r="F8800" s="5" t="s">
        <v>66</v>
      </c>
      <c r="G8800" s="5" t="s">
        <v>24</v>
      </c>
      <c r="H8800" s="5" t="s">
        <v>165</v>
      </c>
      <c r="I8800" t="s">
        <v>35</v>
      </c>
      <c r="J8800" t="s">
        <v>1449</v>
      </c>
      <c r="K8800">
        <v>50</v>
      </c>
      <c r="L8800" s="5" t="s">
        <v>17218</v>
      </c>
      <c r="M8800" s="5" t="s">
        <v>54</v>
      </c>
      <c r="N8800">
        <v>8</v>
      </c>
      <c r="O8800" t="s">
        <v>141</v>
      </c>
      <c r="P8800" s="1">
        <v>45554</v>
      </c>
      <c r="Q8800" s="1">
        <v>45575</v>
      </c>
      <c r="R8800">
        <v>2021</v>
      </c>
      <c r="S8800" s="4">
        <v>9.5</v>
      </c>
      <c r="T8800" t="s">
        <v>79</v>
      </c>
    </row>
    <row r="8801" spans="1:20" x14ac:dyDescent="0.35">
      <c r="A8801" t="s">
        <v>17219</v>
      </c>
      <c r="B8801" s="5" t="s">
        <v>73</v>
      </c>
      <c r="C8801" s="6">
        <v>60784</v>
      </c>
      <c r="D8801" t="s">
        <v>41</v>
      </c>
      <c r="E8801">
        <v>51666</v>
      </c>
      <c r="F8801" s="5" t="s">
        <v>58</v>
      </c>
      <c r="G8801" s="5" t="s">
        <v>59</v>
      </c>
      <c r="H8801" s="5" t="s">
        <v>60</v>
      </c>
      <c r="I8801" t="s">
        <v>44</v>
      </c>
      <c r="J8801" t="s">
        <v>60</v>
      </c>
      <c r="K8801">
        <v>50</v>
      </c>
      <c r="L8801" s="5" t="s">
        <v>17220</v>
      </c>
      <c r="M8801" s="5" t="s">
        <v>70</v>
      </c>
      <c r="N8801">
        <v>0</v>
      </c>
      <c r="O8801" t="s">
        <v>29</v>
      </c>
      <c r="P8801" s="1">
        <v>45748</v>
      </c>
      <c r="Q8801" s="1">
        <v>45801</v>
      </c>
      <c r="R8801">
        <v>2418</v>
      </c>
      <c r="S8801" s="4">
        <v>5.9</v>
      </c>
      <c r="T8801" t="s">
        <v>63</v>
      </c>
    </row>
    <row r="8802" spans="1:20" x14ac:dyDescent="0.35">
      <c r="A8802" t="s">
        <v>17221</v>
      </c>
      <c r="B8802" s="5" t="s">
        <v>28802</v>
      </c>
      <c r="C8802" s="6">
        <v>88808</v>
      </c>
      <c r="D8802" t="s">
        <v>41</v>
      </c>
      <c r="E8802">
        <v>75487</v>
      </c>
      <c r="F8802" s="5" t="s">
        <v>50</v>
      </c>
      <c r="G8802" s="5" t="s">
        <v>51</v>
      </c>
      <c r="H8802" s="5" t="s">
        <v>43</v>
      </c>
      <c r="I8802" t="s">
        <v>44</v>
      </c>
      <c r="J8802" t="s">
        <v>43</v>
      </c>
      <c r="K8802">
        <v>50</v>
      </c>
      <c r="L8802" s="5" t="s">
        <v>5851</v>
      </c>
      <c r="M8802" s="5" t="s">
        <v>70</v>
      </c>
      <c r="N8802">
        <v>2</v>
      </c>
      <c r="O8802" t="s">
        <v>107</v>
      </c>
      <c r="P8802" s="1">
        <v>45751</v>
      </c>
      <c r="Q8802" s="1">
        <v>45791</v>
      </c>
      <c r="R8802">
        <v>865</v>
      </c>
      <c r="S8802" s="4">
        <v>9.4</v>
      </c>
      <c r="T8802" t="s">
        <v>95</v>
      </c>
    </row>
    <row r="8803" spans="1:20" x14ac:dyDescent="0.35">
      <c r="A8803" t="s">
        <v>17222</v>
      </c>
      <c r="B8803" s="5" t="s">
        <v>28802</v>
      </c>
      <c r="C8803" s="6">
        <v>147363</v>
      </c>
      <c r="D8803" t="s">
        <v>41</v>
      </c>
      <c r="E8803">
        <v>125259</v>
      </c>
      <c r="F8803" s="5" t="s">
        <v>66</v>
      </c>
      <c r="G8803" s="5" t="s">
        <v>42</v>
      </c>
      <c r="H8803" s="5" t="s">
        <v>151</v>
      </c>
      <c r="I8803" t="s">
        <v>35</v>
      </c>
      <c r="J8803" t="s">
        <v>151</v>
      </c>
      <c r="K8803">
        <v>100</v>
      </c>
      <c r="L8803" s="5" t="s">
        <v>17223</v>
      </c>
      <c r="M8803" s="5" t="s">
        <v>28</v>
      </c>
      <c r="N8803">
        <v>6</v>
      </c>
      <c r="O8803" t="s">
        <v>172</v>
      </c>
      <c r="P8803" s="1">
        <v>45590</v>
      </c>
      <c r="Q8803" s="1">
        <v>45659</v>
      </c>
      <c r="R8803">
        <v>651</v>
      </c>
      <c r="S8803" s="4">
        <v>8.3000000000000007</v>
      </c>
      <c r="T8803" t="s">
        <v>277</v>
      </c>
    </row>
    <row r="8804" spans="1:20" x14ac:dyDescent="0.35">
      <c r="A8804" t="s">
        <v>17224</v>
      </c>
      <c r="B8804" s="5" t="s">
        <v>162</v>
      </c>
      <c r="C8804" s="6">
        <v>49188</v>
      </c>
      <c r="D8804" t="s">
        <v>22</v>
      </c>
      <c r="E8804">
        <v>49188</v>
      </c>
      <c r="F8804" s="5" t="s">
        <v>23</v>
      </c>
      <c r="G8804" s="5" t="s">
        <v>59</v>
      </c>
      <c r="H8804" s="5" t="s">
        <v>116</v>
      </c>
      <c r="I8804" t="s">
        <v>44</v>
      </c>
      <c r="J8804" t="s">
        <v>116</v>
      </c>
      <c r="K8804">
        <v>100</v>
      </c>
      <c r="L8804" s="5" t="s">
        <v>17225</v>
      </c>
      <c r="M8804" s="5" t="s">
        <v>28</v>
      </c>
      <c r="N8804">
        <v>17</v>
      </c>
      <c r="O8804" t="s">
        <v>112</v>
      </c>
      <c r="P8804" s="1">
        <v>45498</v>
      </c>
      <c r="Q8804" s="1">
        <v>45522</v>
      </c>
      <c r="R8804">
        <v>1743</v>
      </c>
      <c r="S8804" s="4">
        <v>9.3000000000000007</v>
      </c>
      <c r="T8804" t="s">
        <v>38</v>
      </c>
    </row>
    <row r="8805" spans="1:20" x14ac:dyDescent="0.35">
      <c r="A8805" t="s">
        <v>17226</v>
      </c>
      <c r="B8805" s="5" t="s">
        <v>105</v>
      </c>
      <c r="C8805" s="6">
        <v>159673</v>
      </c>
      <c r="D8805" t="s">
        <v>81</v>
      </c>
      <c r="E8805">
        <v>215559</v>
      </c>
      <c r="F8805" s="5" t="s">
        <v>23</v>
      </c>
      <c r="G8805" s="5" t="s">
        <v>24</v>
      </c>
      <c r="H8805" s="5" t="s">
        <v>82</v>
      </c>
      <c r="I8805" t="s">
        <v>26</v>
      </c>
      <c r="J8805" t="s">
        <v>82</v>
      </c>
      <c r="K8805">
        <v>0</v>
      </c>
      <c r="L8805" s="5" t="s">
        <v>3914</v>
      </c>
      <c r="M8805" s="5" t="s">
        <v>54</v>
      </c>
      <c r="N8805">
        <v>18</v>
      </c>
      <c r="O8805" t="s">
        <v>29</v>
      </c>
      <c r="P8805" s="1">
        <v>45717</v>
      </c>
      <c r="Q8805" s="1">
        <v>45761</v>
      </c>
      <c r="R8805">
        <v>594</v>
      </c>
      <c r="S8805" s="4">
        <v>7.9</v>
      </c>
      <c r="T8805" t="s">
        <v>153</v>
      </c>
    </row>
    <row r="8806" spans="1:20" x14ac:dyDescent="0.35">
      <c r="A8806" t="s">
        <v>17227</v>
      </c>
      <c r="B8806" s="5" t="s">
        <v>162</v>
      </c>
      <c r="C8806" s="6">
        <v>113403</v>
      </c>
      <c r="D8806" t="s">
        <v>41</v>
      </c>
      <c r="E8806">
        <v>96393</v>
      </c>
      <c r="F8806" s="5" t="s">
        <v>66</v>
      </c>
      <c r="G8806" s="5" t="s">
        <v>42</v>
      </c>
      <c r="H8806" s="5" t="s">
        <v>43</v>
      </c>
      <c r="I8806" t="s">
        <v>26</v>
      </c>
      <c r="J8806" t="s">
        <v>43</v>
      </c>
      <c r="K8806">
        <v>50</v>
      </c>
      <c r="L8806" s="5" t="s">
        <v>17228</v>
      </c>
      <c r="M8806" s="5" t="s">
        <v>37</v>
      </c>
      <c r="N8806">
        <v>7</v>
      </c>
      <c r="O8806" t="s">
        <v>135</v>
      </c>
      <c r="P8806" s="1">
        <v>45644</v>
      </c>
      <c r="Q8806" s="1">
        <v>45717</v>
      </c>
      <c r="R8806">
        <v>2388</v>
      </c>
      <c r="S8806" s="4">
        <v>7.3</v>
      </c>
      <c r="T8806" t="s">
        <v>210</v>
      </c>
    </row>
    <row r="8807" spans="1:20" x14ac:dyDescent="0.35">
      <c r="A8807" t="s">
        <v>17229</v>
      </c>
      <c r="B8807" s="5" t="s">
        <v>100</v>
      </c>
      <c r="C8807" s="6">
        <v>101965</v>
      </c>
      <c r="D8807" t="s">
        <v>22</v>
      </c>
      <c r="E8807">
        <v>101965</v>
      </c>
      <c r="F8807" s="5" t="s">
        <v>50</v>
      </c>
      <c r="G8807" s="5" t="s">
        <v>24</v>
      </c>
      <c r="H8807" s="5" t="s">
        <v>97</v>
      </c>
      <c r="I8807" t="s">
        <v>26</v>
      </c>
      <c r="J8807" t="s">
        <v>97</v>
      </c>
      <c r="K8807">
        <v>0</v>
      </c>
      <c r="L8807" s="5" t="s">
        <v>17230</v>
      </c>
      <c r="M8807" s="5" t="s">
        <v>37</v>
      </c>
      <c r="N8807">
        <v>2</v>
      </c>
      <c r="O8807" t="s">
        <v>147</v>
      </c>
      <c r="P8807" s="1">
        <v>45709</v>
      </c>
      <c r="Q8807" s="1">
        <v>45742</v>
      </c>
      <c r="R8807">
        <v>1964</v>
      </c>
      <c r="S8807" s="4">
        <v>9.9</v>
      </c>
      <c r="T8807" t="s">
        <v>63</v>
      </c>
    </row>
    <row r="8808" spans="1:20" x14ac:dyDescent="0.35">
      <c r="A8808" t="s">
        <v>17231</v>
      </c>
      <c r="B8808" s="5" t="s">
        <v>32</v>
      </c>
      <c r="C8808" s="6">
        <v>75727</v>
      </c>
      <c r="D8808" t="s">
        <v>22</v>
      </c>
      <c r="E8808">
        <v>75727</v>
      </c>
      <c r="F8808" s="5" t="s">
        <v>50</v>
      </c>
      <c r="G8808" s="5" t="s">
        <v>51</v>
      </c>
      <c r="H8808" s="5" t="s">
        <v>129</v>
      </c>
      <c r="I8808" t="s">
        <v>26</v>
      </c>
      <c r="J8808" t="s">
        <v>129</v>
      </c>
      <c r="K8808">
        <v>50</v>
      </c>
      <c r="L8808" s="5" t="s">
        <v>17232</v>
      </c>
      <c r="M8808" s="5" t="s">
        <v>37</v>
      </c>
      <c r="N8808">
        <v>4</v>
      </c>
      <c r="O8808" t="s">
        <v>141</v>
      </c>
      <c r="P8808" s="1">
        <v>45393</v>
      </c>
      <c r="Q8808" s="1">
        <v>45450</v>
      </c>
      <c r="R8808">
        <v>2012</v>
      </c>
      <c r="S8808" s="4">
        <v>7.1</v>
      </c>
      <c r="T8808" t="s">
        <v>103</v>
      </c>
    </row>
    <row r="8809" spans="1:20" x14ac:dyDescent="0.35">
      <c r="A8809" t="s">
        <v>17233</v>
      </c>
      <c r="B8809" s="5" t="s">
        <v>105</v>
      </c>
      <c r="C8809" s="6">
        <v>64011</v>
      </c>
      <c r="D8809" t="s">
        <v>41</v>
      </c>
      <c r="E8809">
        <v>54409</v>
      </c>
      <c r="F8809" s="5" t="s">
        <v>50</v>
      </c>
      <c r="G8809" s="5" t="s">
        <v>42</v>
      </c>
      <c r="H8809" s="5" t="s">
        <v>60</v>
      </c>
      <c r="I8809" t="s">
        <v>44</v>
      </c>
      <c r="J8809" t="s">
        <v>60</v>
      </c>
      <c r="K8809">
        <v>0</v>
      </c>
      <c r="L8809" s="5" t="s">
        <v>7058</v>
      </c>
      <c r="M8809" s="5" t="s">
        <v>54</v>
      </c>
      <c r="N8809">
        <v>2</v>
      </c>
      <c r="O8809" t="s">
        <v>167</v>
      </c>
      <c r="P8809" s="1">
        <v>45645</v>
      </c>
      <c r="Q8809" s="1">
        <v>45660</v>
      </c>
      <c r="R8809">
        <v>528</v>
      </c>
      <c r="S8809" s="4">
        <v>5.5</v>
      </c>
      <c r="T8809" t="s">
        <v>79</v>
      </c>
    </row>
    <row r="8810" spans="1:20" x14ac:dyDescent="0.35">
      <c r="A8810" t="s">
        <v>17234</v>
      </c>
      <c r="B8810" s="5" t="s">
        <v>91</v>
      </c>
      <c r="C8810" s="6">
        <v>108796</v>
      </c>
      <c r="D8810" t="s">
        <v>33</v>
      </c>
      <c r="E8810">
        <v>11967560</v>
      </c>
      <c r="F8810" s="5" t="s">
        <v>50</v>
      </c>
      <c r="G8810" s="5" t="s">
        <v>51</v>
      </c>
      <c r="H8810" s="5" t="s">
        <v>34</v>
      </c>
      <c r="I8810" t="s">
        <v>35</v>
      </c>
      <c r="J8810" t="s">
        <v>629</v>
      </c>
      <c r="K8810">
        <v>50</v>
      </c>
      <c r="L8810" s="5" t="s">
        <v>17235</v>
      </c>
      <c r="M8810" s="5" t="s">
        <v>37</v>
      </c>
      <c r="N8810">
        <v>4</v>
      </c>
      <c r="O8810" t="s">
        <v>46</v>
      </c>
      <c r="P8810" s="1">
        <v>45456</v>
      </c>
      <c r="Q8810" s="1">
        <v>45511</v>
      </c>
      <c r="R8810">
        <v>877</v>
      </c>
      <c r="S8810" s="4">
        <v>7.6</v>
      </c>
      <c r="T8810" t="s">
        <v>30</v>
      </c>
    </row>
    <row r="8811" spans="1:20" x14ac:dyDescent="0.35">
      <c r="A8811" t="s">
        <v>17236</v>
      </c>
      <c r="B8811" s="5" t="s">
        <v>57</v>
      </c>
      <c r="C8811" s="6">
        <v>235070</v>
      </c>
      <c r="D8811" t="s">
        <v>33</v>
      </c>
      <c r="E8811">
        <v>25857700</v>
      </c>
      <c r="F8811" s="5" t="s">
        <v>23</v>
      </c>
      <c r="G8811" s="5" t="s">
        <v>42</v>
      </c>
      <c r="H8811" s="5" t="s">
        <v>34</v>
      </c>
      <c r="I8811" t="s">
        <v>35</v>
      </c>
      <c r="J8811" t="s">
        <v>34</v>
      </c>
      <c r="K8811">
        <v>100</v>
      </c>
      <c r="L8811" s="5" t="s">
        <v>17237</v>
      </c>
      <c r="M8811" s="5" t="s">
        <v>37</v>
      </c>
      <c r="N8811">
        <v>11</v>
      </c>
      <c r="O8811" t="s">
        <v>71</v>
      </c>
      <c r="P8811" s="1">
        <v>45764</v>
      </c>
      <c r="Q8811" s="1">
        <v>45784</v>
      </c>
      <c r="R8811">
        <v>1540</v>
      </c>
      <c r="S8811" s="4">
        <v>5.5</v>
      </c>
      <c r="T8811" t="s">
        <v>79</v>
      </c>
    </row>
    <row r="8812" spans="1:20" x14ac:dyDescent="0.35">
      <c r="A8812" t="s">
        <v>17238</v>
      </c>
      <c r="B8812" s="5" t="s">
        <v>40</v>
      </c>
      <c r="C8812" s="6">
        <v>180679</v>
      </c>
      <c r="D8812" t="s">
        <v>22</v>
      </c>
      <c r="E8812">
        <v>180679</v>
      </c>
      <c r="F8812" s="5" t="s">
        <v>23</v>
      </c>
      <c r="G8812" s="5" t="s">
        <v>59</v>
      </c>
      <c r="H8812" s="5" t="s">
        <v>165</v>
      </c>
      <c r="I8812" t="s">
        <v>26</v>
      </c>
      <c r="J8812" t="s">
        <v>126</v>
      </c>
      <c r="K8812">
        <v>100</v>
      </c>
      <c r="L8812" s="5" t="s">
        <v>17239</v>
      </c>
      <c r="M8812" s="5" t="s">
        <v>54</v>
      </c>
      <c r="N8812">
        <v>15</v>
      </c>
      <c r="O8812" t="s">
        <v>112</v>
      </c>
      <c r="P8812" s="1">
        <v>45368</v>
      </c>
      <c r="Q8812" s="1">
        <v>45441</v>
      </c>
      <c r="R8812">
        <v>2493</v>
      </c>
      <c r="S8812" s="4">
        <v>8.8000000000000007</v>
      </c>
      <c r="T8812" t="s">
        <v>63</v>
      </c>
    </row>
    <row r="8813" spans="1:20" x14ac:dyDescent="0.35">
      <c r="A8813" t="s">
        <v>17240</v>
      </c>
      <c r="B8813" s="5" t="s">
        <v>57</v>
      </c>
      <c r="C8813" s="6">
        <v>151818</v>
      </c>
      <c r="D8813" t="s">
        <v>41</v>
      </c>
      <c r="E8813">
        <v>129045</v>
      </c>
      <c r="F8813" s="5" t="s">
        <v>23</v>
      </c>
      <c r="G8813" s="5" t="s">
        <v>51</v>
      </c>
      <c r="H8813" s="5" t="s">
        <v>43</v>
      </c>
      <c r="I8813" t="s">
        <v>44</v>
      </c>
      <c r="J8813" t="s">
        <v>354</v>
      </c>
      <c r="K8813">
        <v>0</v>
      </c>
      <c r="L8813" s="5" t="s">
        <v>17241</v>
      </c>
      <c r="M8813" s="5" t="s">
        <v>54</v>
      </c>
      <c r="N8813">
        <v>19</v>
      </c>
      <c r="O8813" t="s">
        <v>71</v>
      </c>
      <c r="P8813" s="1">
        <v>45647</v>
      </c>
      <c r="Q8813" s="1">
        <v>45676</v>
      </c>
      <c r="R8813">
        <v>887</v>
      </c>
      <c r="S8813" s="4">
        <v>7.9</v>
      </c>
      <c r="T8813" t="s">
        <v>277</v>
      </c>
    </row>
    <row r="8814" spans="1:20" x14ac:dyDescent="0.35">
      <c r="A8814" t="s">
        <v>17242</v>
      </c>
      <c r="B8814" s="5" t="s">
        <v>179</v>
      </c>
      <c r="C8814" s="6">
        <v>106856</v>
      </c>
      <c r="D8814" t="s">
        <v>22</v>
      </c>
      <c r="E8814">
        <v>106856</v>
      </c>
      <c r="F8814" s="5" t="s">
        <v>50</v>
      </c>
      <c r="G8814" s="5" t="s">
        <v>42</v>
      </c>
      <c r="H8814" s="5" t="s">
        <v>191</v>
      </c>
      <c r="I8814" t="s">
        <v>35</v>
      </c>
      <c r="J8814" t="s">
        <v>291</v>
      </c>
      <c r="K8814">
        <v>0</v>
      </c>
      <c r="L8814" s="5" t="s">
        <v>17243</v>
      </c>
      <c r="M8814" s="5" t="s">
        <v>54</v>
      </c>
      <c r="N8814">
        <v>4</v>
      </c>
      <c r="O8814" t="s">
        <v>85</v>
      </c>
      <c r="P8814" s="1">
        <v>45349</v>
      </c>
      <c r="Q8814" s="1">
        <v>45391</v>
      </c>
      <c r="R8814">
        <v>1290</v>
      </c>
      <c r="S8814" s="4">
        <v>6.3</v>
      </c>
      <c r="T8814" t="s">
        <v>38</v>
      </c>
    </row>
    <row r="8815" spans="1:20" x14ac:dyDescent="0.35">
      <c r="A8815" t="s">
        <v>17244</v>
      </c>
      <c r="B8815" s="5" t="s">
        <v>57</v>
      </c>
      <c r="C8815" s="6">
        <v>108490</v>
      </c>
      <c r="D8815" t="s">
        <v>33</v>
      </c>
      <c r="E8815">
        <v>11933900</v>
      </c>
      <c r="F8815" s="5" t="s">
        <v>50</v>
      </c>
      <c r="G8815" s="5" t="s">
        <v>24</v>
      </c>
      <c r="H8815" s="5" t="s">
        <v>34</v>
      </c>
      <c r="I8815" t="s">
        <v>26</v>
      </c>
      <c r="J8815" t="s">
        <v>940</v>
      </c>
      <c r="K8815">
        <v>100</v>
      </c>
      <c r="L8815" s="5" t="s">
        <v>17245</v>
      </c>
      <c r="M8815" s="5" t="s">
        <v>54</v>
      </c>
      <c r="N8815">
        <v>2</v>
      </c>
      <c r="O8815" t="s">
        <v>131</v>
      </c>
      <c r="P8815" s="1">
        <v>45388</v>
      </c>
      <c r="Q8815" s="1">
        <v>45404</v>
      </c>
      <c r="R8815">
        <v>1077</v>
      </c>
      <c r="S8815" s="4">
        <v>6</v>
      </c>
      <c r="T8815" t="s">
        <v>210</v>
      </c>
    </row>
    <row r="8816" spans="1:20" x14ac:dyDescent="0.35">
      <c r="A8816" t="s">
        <v>17246</v>
      </c>
      <c r="B8816" s="5" t="s">
        <v>145</v>
      </c>
      <c r="C8816" s="6">
        <v>71874</v>
      </c>
      <c r="D8816" t="s">
        <v>41</v>
      </c>
      <c r="E8816">
        <v>61093</v>
      </c>
      <c r="F8816" s="5" t="s">
        <v>50</v>
      </c>
      <c r="G8816" s="5" t="s">
        <v>42</v>
      </c>
      <c r="H8816" s="5" t="s">
        <v>60</v>
      </c>
      <c r="I8816" t="s">
        <v>26</v>
      </c>
      <c r="J8816" t="s">
        <v>60</v>
      </c>
      <c r="K8816">
        <v>0</v>
      </c>
      <c r="L8816" s="5" t="s">
        <v>17247</v>
      </c>
      <c r="M8816" s="5" t="s">
        <v>54</v>
      </c>
      <c r="N8816">
        <v>3</v>
      </c>
      <c r="O8816" t="s">
        <v>141</v>
      </c>
      <c r="P8816" s="1">
        <v>45553</v>
      </c>
      <c r="Q8816" s="1">
        <v>45626</v>
      </c>
      <c r="R8816">
        <v>1725</v>
      </c>
      <c r="S8816" s="4">
        <v>5.5</v>
      </c>
      <c r="T8816" t="s">
        <v>47</v>
      </c>
    </row>
    <row r="8817" spans="1:20" x14ac:dyDescent="0.35">
      <c r="A8817" t="s">
        <v>17248</v>
      </c>
      <c r="B8817" s="5" t="s">
        <v>73</v>
      </c>
      <c r="C8817" s="6">
        <v>202910</v>
      </c>
      <c r="D8817" t="s">
        <v>41</v>
      </c>
      <c r="E8817">
        <v>172474</v>
      </c>
      <c r="F8817" s="5" t="s">
        <v>23</v>
      </c>
      <c r="G8817" s="5" t="s">
        <v>51</v>
      </c>
      <c r="H8817" s="5" t="s">
        <v>60</v>
      </c>
      <c r="I8817" t="s">
        <v>44</v>
      </c>
      <c r="J8817" t="s">
        <v>186</v>
      </c>
      <c r="K8817">
        <v>50</v>
      </c>
      <c r="L8817" s="5" t="s">
        <v>17249</v>
      </c>
      <c r="M8817" s="5" t="s">
        <v>37</v>
      </c>
      <c r="N8817">
        <v>19</v>
      </c>
      <c r="O8817" t="s">
        <v>141</v>
      </c>
      <c r="P8817" s="1">
        <v>45683</v>
      </c>
      <c r="Q8817" s="1">
        <v>45731</v>
      </c>
      <c r="R8817">
        <v>1807</v>
      </c>
      <c r="S8817" s="4">
        <v>8.3000000000000007</v>
      </c>
      <c r="T8817" t="s">
        <v>89</v>
      </c>
    </row>
    <row r="8818" spans="1:20" x14ac:dyDescent="0.35">
      <c r="A8818" t="s">
        <v>17250</v>
      </c>
      <c r="B8818" s="5" t="s">
        <v>28799</v>
      </c>
      <c r="C8818" s="6">
        <v>118893</v>
      </c>
      <c r="D8818" t="s">
        <v>41</v>
      </c>
      <c r="E8818">
        <v>101059</v>
      </c>
      <c r="F8818" s="5" t="s">
        <v>66</v>
      </c>
      <c r="G8818" s="5" t="s">
        <v>51</v>
      </c>
      <c r="H8818" s="5" t="s">
        <v>151</v>
      </c>
      <c r="I8818" t="s">
        <v>35</v>
      </c>
      <c r="J8818" t="s">
        <v>82</v>
      </c>
      <c r="K8818">
        <v>50</v>
      </c>
      <c r="L8818" s="5" t="s">
        <v>17251</v>
      </c>
      <c r="M8818" s="5" t="s">
        <v>70</v>
      </c>
      <c r="N8818">
        <v>9</v>
      </c>
      <c r="O8818" t="s">
        <v>167</v>
      </c>
      <c r="P8818" s="1">
        <v>45367</v>
      </c>
      <c r="Q8818" s="1">
        <v>45385</v>
      </c>
      <c r="R8818">
        <v>718</v>
      </c>
      <c r="S8818" s="4">
        <v>5.9</v>
      </c>
      <c r="T8818" t="s">
        <v>277</v>
      </c>
    </row>
    <row r="8819" spans="1:20" x14ac:dyDescent="0.35">
      <c r="A8819" t="s">
        <v>17252</v>
      </c>
      <c r="B8819" s="5" t="s">
        <v>174</v>
      </c>
      <c r="C8819" s="6">
        <v>90747</v>
      </c>
      <c r="D8819" t="s">
        <v>22</v>
      </c>
      <c r="E8819">
        <v>90747</v>
      </c>
      <c r="F8819" s="5" t="s">
        <v>50</v>
      </c>
      <c r="G8819" s="5" t="s">
        <v>42</v>
      </c>
      <c r="H8819" s="5" t="s">
        <v>165</v>
      </c>
      <c r="I8819" t="s">
        <v>35</v>
      </c>
      <c r="J8819" t="s">
        <v>165</v>
      </c>
      <c r="K8819">
        <v>100</v>
      </c>
      <c r="L8819" s="5" t="s">
        <v>3263</v>
      </c>
      <c r="M8819" s="5" t="s">
        <v>28</v>
      </c>
      <c r="N8819">
        <v>4</v>
      </c>
      <c r="O8819" t="s">
        <v>71</v>
      </c>
      <c r="P8819" s="1">
        <v>45643</v>
      </c>
      <c r="Q8819" s="1">
        <v>45711</v>
      </c>
      <c r="R8819">
        <v>1975</v>
      </c>
      <c r="S8819" s="4">
        <v>7.1</v>
      </c>
      <c r="T8819" t="s">
        <v>277</v>
      </c>
    </row>
    <row r="8820" spans="1:20" x14ac:dyDescent="0.35">
      <c r="A8820" t="s">
        <v>17253</v>
      </c>
      <c r="B8820" s="5" t="s">
        <v>28801</v>
      </c>
      <c r="C8820" s="6">
        <v>55913</v>
      </c>
      <c r="D8820" t="s">
        <v>22</v>
      </c>
      <c r="E8820">
        <v>55913</v>
      </c>
      <c r="F8820" s="5" t="s">
        <v>58</v>
      </c>
      <c r="G8820" s="5" t="s">
        <v>59</v>
      </c>
      <c r="H8820" s="5" t="s">
        <v>129</v>
      </c>
      <c r="I8820" t="s">
        <v>26</v>
      </c>
      <c r="J8820" t="s">
        <v>313</v>
      </c>
      <c r="K8820">
        <v>50</v>
      </c>
      <c r="L8820" s="5" t="s">
        <v>17254</v>
      </c>
      <c r="M8820" s="5" t="s">
        <v>70</v>
      </c>
      <c r="N8820">
        <v>0</v>
      </c>
      <c r="O8820" t="s">
        <v>85</v>
      </c>
      <c r="P8820" s="1">
        <v>45318</v>
      </c>
      <c r="Q8820" s="1">
        <v>45349</v>
      </c>
      <c r="R8820">
        <v>936</v>
      </c>
      <c r="S8820" s="4">
        <v>5.8</v>
      </c>
      <c r="T8820" t="s">
        <v>153</v>
      </c>
    </row>
    <row r="8821" spans="1:20" x14ac:dyDescent="0.35">
      <c r="A8821" t="s">
        <v>17255</v>
      </c>
      <c r="B8821" s="5" t="s">
        <v>21</v>
      </c>
      <c r="C8821" s="6">
        <v>321130</v>
      </c>
      <c r="D8821" t="s">
        <v>120</v>
      </c>
      <c r="E8821">
        <v>289017</v>
      </c>
      <c r="F8821" s="5" t="s">
        <v>23</v>
      </c>
      <c r="G8821" s="5" t="s">
        <v>24</v>
      </c>
      <c r="H8821" s="5" t="s">
        <v>121</v>
      </c>
      <c r="I8821" t="s">
        <v>44</v>
      </c>
      <c r="J8821" t="s">
        <v>52</v>
      </c>
      <c r="K8821">
        <v>100</v>
      </c>
      <c r="L8821" s="5" t="s">
        <v>17256</v>
      </c>
      <c r="M8821" s="5" t="s">
        <v>37</v>
      </c>
      <c r="N8821">
        <v>16</v>
      </c>
      <c r="O8821" t="s">
        <v>107</v>
      </c>
      <c r="P8821" s="1">
        <v>45322</v>
      </c>
      <c r="Q8821" s="1">
        <v>45385</v>
      </c>
      <c r="R8821">
        <v>572</v>
      </c>
      <c r="S8821" s="4">
        <v>9.1</v>
      </c>
      <c r="T8821" t="s">
        <v>55</v>
      </c>
    </row>
    <row r="8822" spans="1:20" x14ac:dyDescent="0.35">
      <c r="A8822" t="s">
        <v>17257</v>
      </c>
      <c r="B8822" s="5" t="s">
        <v>21</v>
      </c>
      <c r="C8822" s="6">
        <v>48284</v>
      </c>
      <c r="D8822" t="s">
        <v>22</v>
      </c>
      <c r="E8822">
        <v>48284</v>
      </c>
      <c r="F8822" s="5" t="s">
        <v>58</v>
      </c>
      <c r="G8822" s="5" t="s">
        <v>42</v>
      </c>
      <c r="H8822" s="5" t="s">
        <v>52</v>
      </c>
      <c r="I8822" t="s">
        <v>44</v>
      </c>
      <c r="J8822" t="s">
        <v>52</v>
      </c>
      <c r="K8822">
        <v>50</v>
      </c>
      <c r="L8822" s="5" t="s">
        <v>17258</v>
      </c>
      <c r="M8822" s="5" t="s">
        <v>70</v>
      </c>
      <c r="N8822">
        <v>0</v>
      </c>
      <c r="O8822" t="s">
        <v>131</v>
      </c>
      <c r="P8822" s="1">
        <v>45408</v>
      </c>
      <c r="Q8822" s="1">
        <v>45472</v>
      </c>
      <c r="R8822">
        <v>1758</v>
      </c>
      <c r="S8822" s="4">
        <v>7</v>
      </c>
      <c r="T8822" t="s">
        <v>89</v>
      </c>
    </row>
    <row r="8823" spans="1:20" x14ac:dyDescent="0.35">
      <c r="A8823" t="s">
        <v>17259</v>
      </c>
      <c r="B8823" s="5" t="s">
        <v>91</v>
      </c>
      <c r="C8823" s="6">
        <v>93069</v>
      </c>
      <c r="D8823" t="s">
        <v>22</v>
      </c>
      <c r="E8823">
        <v>93069</v>
      </c>
      <c r="F8823" s="5" t="s">
        <v>58</v>
      </c>
      <c r="G8823" s="5" t="s">
        <v>24</v>
      </c>
      <c r="H8823" s="5" t="s">
        <v>97</v>
      </c>
      <c r="I8823" t="s">
        <v>35</v>
      </c>
      <c r="J8823" t="s">
        <v>97</v>
      </c>
      <c r="K8823">
        <v>0</v>
      </c>
      <c r="L8823" s="5" t="s">
        <v>17260</v>
      </c>
      <c r="M8823" s="5" t="s">
        <v>37</v>
      </c>
      <c r="N8823">
        <v>1</v>
      </c>
      <c r="O8823" t="s">
        <v>131</v>
      </c>
      <c r="P8823" s="1">
        <v>45736</v>
      </c>
      <c r="Q8823" s="1">
        <v>45799</v>
      </c>
      <c r="R8823">
        <v>1265</v>
      </c>
      <c r="S8823" s="4">
        <v>9.3000000000000007</v>
      </c>
      <c r="T8823" t="s">
        <v>89</v>
      </c>
    </row>
    <row r="8824" spans="1:20" x14ac:dyDescent="0.35">
      <c r="A8824" t="s">
        <v>17261</v>
      </c>
      <c r="B8824" s="5" t="s">
        <v>28802</v>
      </c>
      <c r="C8824" s="6">
        <v>154216</v>
      </c>
      <c r="D8824" t="s">
        <v>22</v>
      </c>
      <c r="E8824">
        <v>154216</v>
      </c>
      <c r="F8824" s="5" t="s">
        <v>66</v>
      </c>
      <c r="G8824" s="5" t="s">
        <v>42</v>
      </c>
      <c r="H8824" s="5" t="s">
        <v>68</v>
      </c>
      <c r="I8824" t="s">
        <v>35</v>
      </c>
      <c r="J8824" t="s">
        <v>68</v>
      </c>
      <c r="K8824">
        <v>0</v>
      </c>
      <c r="L8824" s="5" t="s">
        <v>17262</v>
      </c>
      <c r="M8824" s="5" t="s">
        <v>37</v>
      </c>
      <c r="N8824">
        <v>5</v>
      </c>
      <c r="O8824" t="s">
        <v>62</v>
      </c>
      <c r="P8824" s="1">
        <v>45543</v>
      </c>
      <c r="Q8824" s="1">
        <v>45597</v>
      </c>
      <c r="R8824">
        <v>652</v>
      </c>
      <c r="S8824" s="4">
        <v>8.6999999999999993</v>
      </c>
      <c r="T8824" t="s">
        <v>30</v>
      </c>
    </row>
    <row r="8825" spans="1:20" x14ac:dyDescent="0.35">
      <c r="A8825" t="s">
        <v>17263</v>
      </c>
      <c r="B8825" s="5" t="s">
        <v>179</v>
      </c>
      <c r="C8825" s="6">
        <v>212745</v>
      </c>
      <c r="D8825" t="s">
        <v>81</v>
      </c>
      <c r="E8825">
        <v>287206</v>
      </c>
      <c r="F8825" s="5" t="s">
        <v>23</v>
      </c>
      <c r="G8825" s="5" t="s">
        <v>24</v>
      </c>
      <c r="H8825" s="5" t="s">
        <v>82</v>
      </c>
      <c r="I8825" t="s">
        <v>26</v>
      </c>
      <c r="J8825" t="s">
        <v>82</v>
      </c>
      <c r="K8825">
        <v>50</v>
      </c>
      <c r="L8825" s="5" t="s">
        <v>17264</v>
      </c>
      <c r="M8825" s="5" t="s">
        <v>54</v>
      </c>
      <c r="N8825">
        <v>10</v>
      </c>
      <c r="O8825" t="s">
        <v>46</v>
      </c>
      <c r="P8825" s="1">
        <v>45727</v>
      </c>
      <c r="Q8825" s="1">
        <v>45769</v>
      </c>
      <c r="R8825">
        <v>1584</v>
      </c>
      <c r="S8825" s="4">
        <v>9</v>
      </c>
      <c r="T8825" t="s">
        <v>38</v>
      </c>
    </row>
    <row r="8826" spans="1:20" x14ac:dyDescent="0.35">
      <c r="A8826" t="s">
        <v>17265</v>
      </c>
      <c r="B8826" s="5" t="s">
        <v>145</v>
      </c>
      <c r="C8826" s="6">
        <v>148725</v>
      </c>
      <c r="D8826" t="s">
        <v>81</v>
      </c>
      <c r="E8826">
        <v>200779</v>
      </c>
      <c r="F8826" s="5" t="s">
        <v>23</v>
      </c>
      <c r="G8826" s="5" t="s">
        <v>59</v>
      </c>
      <c r="H8826" s="5" t="s">
        <v>82</v>
      </c>
      <c r="I8826" t="s">
        <v>26</v>
      </c>
      <c r="J8826" t="s">
        <v>82</v>
      </c>
      <c r="K8826">
        <v>50</v>
      </c>
      <c r="L8826" s="5" t="s">
        <v>2042</v>
      </c>
      <c r="M8826" s="5" t="s">
        <v>54</v>
      </c>
      <c r="N8826">
        <v>16</v>
      </c>
      <c r="O8826" t="s">
        <v>46</v>
      </c>
      <c r="P8826" s="1">
        <v>45772</v>
      </c>
      <c r="Q8826" s="1">
        <v>45807</v>
      </c>
      <c r="R8826">
        <v>1977</v>
      </c>
      <c r="S8826" s="4">
        <v>5.7</v>
      </c>
      <c r="T8826" t="s">
        <v>118</v>
      </c>
    </row>
    <row r="8827" spans="1:20" x14ac:dyDescent="0.35">
      <c r="A8827" t="s">
        <v>17266</v>
      </c>
      <c r="B8827" s="5" t="s">
        <v>100</v>
      </c>
      <c r="C8827" s="6">
        <v>214868</v>
      </c>
      <c r="D8827" t="s">
        <v>81</v>
      </c>
      <c r="E8827">
        <v>290072</v>
      </c>
      <c r="F8827" s="5" t="s">
        <v>23</v>
      </c>
      <c r="G8827" s="5" t="s">
        <v>42</v>
      </c>
      <c r="H8827" s="5" t="s">
        <v>82</v>
      </c>
      <c r="I8827" t="s">
        <v>44</v>
      </c>
      <c r="J8827" t="s">
        <v>480</v>
      </c>
      <c r="K8827">
        <v>100</v>
      </c>
      <c r="L8827" s="5" t="s">
        <v>17267</v>
      </c>
      <c r="M8827" s="5" t="s">
        <v>70</v>
      </c>
      <c r="N8827">
        <v>17</v>
      </c>
      <c r="O8827" t="s">
        <v>85</v>
      </c>
      <c r="P8827" s="1">
        <v>45633</v>
      </c>
      <c r="Q8827" s="1">
        <v>45674</v>
      </c>
      <c r="R8827">
        <v>613</v>
      </c>
      <c r="S8827" s="4">
        <v>6.9</v>
      </c>
      <c r="T8827" t="s">
        <v>136</v>
      </c>
    </row>
    <row r="8828" spans="1:20" x14ac:dyDescent="0.35">
      <c r="A8828" t="s">
        <v>17268</v>
      </c>
      <c r="B8828" s="5" t="s">
        <v>73</v>
      </c>
      <c r="C8828" s="6">
        <v>48192</v>
      </c>
      <c r="D8828" t="s">
        <v>22</v>
      </c>
      <c r="E8828">
        <v>48192</v>
      </c>
      <c r="F8828" s="5" t="s">
        <v>58</v>
      </c>
      <c r="G8828" s="5" t="s">
        <v>42</v>
      </c>
      <c r="H8828" s="5" t="s">
        <v>25</v>
      </c>
      <c r="I8828" t="s">
        <v>44</v>
      </c>
      <c r="J8828" t="s">
        <v>192</v>
      </c>
      <c r="K8828">
        <v>100</v>
      </c>
      <c r="L8828" s="5" t="s">
        <v>5919</v>
      </c>
      <c r="M8828" s="5" t="s">
        <v>28</v>
      </c>
      <c r="N8828">
        <v>0</v>
      </c>
      <c r="O8828" t="s">
        <v>172</v>
      </c>
      <c r="P8828" s="1">
        <v>45333</v>
      </c>
      <c r="Q8828" s="1">
        <v>45360</v>
      </c>
      <c r="R8828">
        <v>1626</v>
      </c>
      <c r="S8828" s="4">
        <v>7.6</v>
      </c>
      <c r="T8828" t="s">
        <v>277</v>
      </c>
    </row>
    <row r="8829" spans="1:20" x14ac:dyDescent="0.35">
      <c r="A8829" t="s">
        <v>17269</v>
      </c>
      <c r="B8829" s="5" t="s">
        <v>179</v>
      </c>
      <c r="C8829" s="6">
        <v>53715</v>
      </c>
      <c r="D8829" t="s">
        <v>22</v>
      </c>
      <c r="E8829">
        <v>53715</v>
      </c>
      <c r="F8829" s="5" t="s">
        <v>58</v>
      </c>
      <c r="G8829" s="5" t="s">
        <v>59</v>
      </c>
      <c r="H8829" s="5" t="s">
        <v>191</v>
      </c>
      <c r="I8829" t="s">
        <v>44</v>
      </c>
      <c r="J8829" t="s">
        <v>191</v>
      </c>
      <c r="K8829">
        <v>50</v>
      </c>
      <c r="L8829" s="5" t="s">
        <v>17270</v>
      </c>
      <c r="M8829" s="5" t="s">
        <v>28</v>
      </c>
      <c r="N8829">
        <v>1</v>
      </c>
      <c r="O8829" t="s">
        <v>131</v>
      </c>
      <c r="P8829" s="1">
        <v>45491</v>
      </c>
      <c r="Q8829" s="1">
        <v>45506</v>
      </c>
      <c r="R8829">
        <v>1454</v>
      </c>
      <c r="S8829" s="4">
        <v>6.6</v>
      </c>
      <c r="T8829" t="s">
        <v>79</v>
      </c>
    </row>
    <row r="8830" spans="1:20" x14ac:dyDescent="0.35">
      <c r="A8830" t="s">
        <v>17271</v>
      </c>
      <c r="B8830" s="5" t="s">
        <v>40</v>
      </c>
      <c r="C8830" s="6">
        <v>79419</v>
      </c>
      <c r="D8830" t="s">
        <v>41</v>
      </c>
      <c r="E8830">
        <v>67506</v>
      </c>
      <c r="F8830" s="5" t="s">
        <v>50</v>
      </c>
      <c r="G8830" s="5" t="s">
        <v>51</v>
      </c>
      <c r="H8830" s="5" t="s">
        <v>126</v>
      </c>
      <c r="I8830" t="s">
        <v>44</v>
      </c>
      <c r="J8830" t="s">
        <v>426</v>
      </c>
      <c r="K8830">
        <v>100</v>
      </c>
      <c r="L8830" s="5" t="s">
        <v>17272</v>
      </c>
      <c r="M8830" s="5" t="s">
        <v>54</v>
      </c>
      <c r="N8830">
        <v>3</v>
      </c>
      <c r="O8830" t="s">
        <v>167</v>
      </c>
      <c r="P8830" s="1">
        <v>45373</v>
      </c>
      <c r="Q8830" s="1">
        <v>45419</v>
      </c>
      <c r="R8830">
        <v>2420</v>
      </c>
      <c r="S8830" s="4">
        <v>9.3000000000000007</v>
      </c>
      <c r="T8830" t="s">
        <v>47</v>
      </c>
    </row>
    <row r="8831" spans="1:20" x14ac:dyDescent="0.35">
      <c r="A8831" t="s">
        <v>17273</v>
      </c>
      <c r="B8831" s="5" t="s">
        <v>145</v>
      </c>
      <c r="C8831" s="6">
        <v>189251</v>
      </c>
      <c r="D8831" t="s">
        <v>41</v>
      </c>
      <c r="E8831">
        <v>160863</v>
      </c>
      <c r="F8831" s="5" t="s">
        <v>23</v>
      </c>
      <c r="G8831" s="5" t="s">
        <v>51</v>
      </c>
      <c r="H8831" s="5" t="s">
        <v>151</v>
      </c>
      <c r="I8831" t="s">
        <v>26</v>
      </c>
      <c r="J8831" t="s">
        <v>151</v>
      </c>
      <c r="K8831">
        <v>100</v>
      </c>
      <c r="L8831" s="5" t="s">
        <v>17274</v>
      </c>
      <c r="M8831" s="5" t="s">
        <v>37</v>
      </c>
      <c r="N8831">
        <v>12</v>
      </c>
      <c r="O8831" t="s">
        <v>135</v>
      </c>
      <c r="P8831" s="1">
        <v>45501</v>
      </c>
      <c r="Q8831" s="1">
        <v>45526</v>
      </c>
      <c r="R8831">
        <v>1299</v>
      </c>
      <c r="S8831" s="4">
        <v>8.1</v>
      </c>
      <c r="T8831" t="s">
        <v>55</v>
      </c>
    </row>
    <row r="8832" spans="1:20" x14ac:dyDescent="0.35">
      <c r="A8832" t="s">
        <v>17275</v>
      </c>
      <c r="B8832" s="5" t="s">
        <v>28799</v>
      </c>
      <c r="C8832" s="6">
        <v>82862</v>
      </c>
      <c r="D8832" t="s">
        <v>22</v>
      </c>
      <c r="E8832">
        <v>82862</v>
      </c>
      <c r="F8832" s="5" t="s">
        <v>50</v>
      </c>
      <c r="G8832" s="5" t="s">
        <v>59</v>
      </c>
      <c r="H8832" s="5" t="s">
        <v>101</v>
      </c>
      <c r="I8832" t="s">
        <v>44</v>
      </c>
      <c r="J8832" t="s">
        <v>101</v>
      </c>
      <c r="K8832">
        <v>50</v>
      </c>
      <c r="L8832" s="5" t="s">
        <v>2159</v>
      </c>
      <c r="M8832" s="5" t="s">
        <v>54</v>
      </c>
      <c r="N8832">
        <v>2</v>
      </c>
      <c r="O8832" t="s">
        <v>71</v>
      </c>
      <c r="P8832" s="1">
        <v>45365</v>
      </c>
      <c r="Q8832" s="1">
        <v>45403</v>
      </c>
      <c r="R8832">
        <v>1366</v>
      </c>
      <c r="S8832" s="4">
        <v>9.1999999999999993</v>
      </c>
      <c r="T8832" t="s">
        <v>30</v>
      </c>
    </row>
    <row r="8833" spans="1:20" x14ac:dyDescent="0.35">
      <c r="A8833" t="s">
        <v>17276</v>
      </c>
      <c r="B8833" s="5" t="s">
        <v>28802</v>
      </c>
      <c r="C8833" s="6">
        <v>312798</v>
      </c>
      <c r="D8833" t="s">
        <v>120</v>
      </c>
      <c r="E8833">
        <v>281518</v>
      </c>
      <c r="F8833" s="5" t="s">
        <v>23</v>
      </c>
      <c r="G8833" s="5" t="s">
        <v>42</v>
      </c>
      <c r="H8833" s="5" t="s">
        <v>121</v>
      </c>
      <c r="I8833" t="s">
        <v>44</v>
      </c>
      <c r="J8833" t="s">
        <v>291</v>
      </c>
      <c r="K8833">
        <v>100</v>
      </c>
      <c r="L8833" s="5" t="s">
        <v>17277</v>
      </c>
      <c r="M8833" s="5" t="s">
        <v>28</v>
      </c>
      <c r="N8833">
        <v>12</v>
      </c>
      <c r="O8833" t="s">
        <v>167</v>
      </c>
      <c r="P8833" s="1">
        <v>45449</v>
      </c>
      <c r="Q8833" s="1">
        <v>45470</v>
      </c>
      <c r="R8833">
        <v>1963</v>
      </c>
      <c r="S8833" s="4">
        <v>5.8</v>
      </c>
      <c r="T8833" t="s">
        <v>38</v>
      </c>
    </row>
    <row r="8834" spans="1:20" x14ac:dyDescent="0.35">
      <c r="A8834" t="s">
        <v>17278</v>
      </c>
      <c r="B8834" s="5" t="s">
        <v>145</v>
      </c>
      <c r="C8834" s="6">
        <v>104615</v>
      </c>
      <c r="D8834" t="s">
        <v>120</v>
      </c>
      <c r="E8834">
        <v>94154</v>
      </c>
      <c r="F8834" s="5" t="s">
        <v>58</v>
      </c>
      <c r="G8834" s="5" t="s">
        <v>51</v>
      </c>
      <c r="H8834" s="5" t="s">
        <v>121</v>
      </c>
      <c r="I8834" t="s">
        <v>35</v>
      </c>
      <c r="J8834" t="s">
        <v>101</v>
      </c>
      <c r="K8834">
        <v>0</v>
      </c>
      <c r="L8834" s="5" t="s">
        <v>17279</v>
      </c>
      <c r="M8834" s="5" t="s">
        <v>70</v>
      </c>
      <c r="N8834">
        <v>0</v>
      </c>
      <c r="O8834" t="s">
        <v>147</v>
      </c>
      <c r="P8834" s="1">
        <v>45465</v>
      </c>
      <c r="Q8834" s="1">
        <v>45502</v>
      </c>
      <c r="R8834">
        <v>2231</v>
      </c>
      <c r="S8834" s="4">
        <v>9.5</v>
      </c>
      <c r="T8834" t="s">
        <v>210</v>
      </c>
    </row>
    <row r="8835" spans="1:20" x14ac:dyDescent="0.35">
      <c r="A8835" t="s">
        <v>17280</v>
      </c>
      <c r="B8835" s="5" t="s">
        <v>100</v>
      </c>
      <c r="C8835" s="6">
        <v>42852</v>
      </c>
      <c r="D8835" t="s">
        <v>22</v>
      </c>
      <c r="E8835">
        <v>42852</v>
      </c>
      <c r="F8835" s="5" t="s">
        <v>50</v>
      </c>
      <c r="G8835" s="5" t="s">
        <v>51</v>
      </c>
      <c r="H8835" s="5" t="s">
        <v>157</v>
      </c>
      <c r="I8835" t="s">
        <v>35</v>
      </c>
      <c r="J8835" t="s">
        <v>157</v>
      </c>
      <c r="K8835">
        <v>50</v>
      </c>
      <c r="L8835" s="5" t="s">
        <v>17281</v>
      </c>
      <c r="M8835" s="5" t="s">
        <v>37</v>
      </c>
      <c r="N8835">
        <v>2</v>
      </c>
      <c r="O8835" t="s">
        <v>46</v>
      </c>
      <c r="P8835" s="1">
        <v>45415</v>
      </c>
      <c r="Q8835" s="1">
        <v>45477</v>
      </c>
      <c r="R8835">
        <v>934</v>
      </c>
      <c r="S8835" s="4">
        <v>6.3</v>
      </c>
      <c r="T8835" t="s">
        <v>210</v>
      </c>
    </row>
    <row r="8836" spans="1:20" x14ac:dyDescent="0.35">
      <c r="A8836" t="s">
        <v>17282</v>
      </c>
      <c r="B8836" s="5" t="s">
        <v>105</v>
      </c>
      <c r="C8836" s="6">
        <v>83129</v>
      </c>
      <c r="D8836" t="s">
        <v>74</v>
      </c>
      <c r="E8836">
        <v>103911</v>
      </c>
      <c r="F8836" s="5" t="s">
        <v>50</v>
      </c>
      <c r="G8836" s="5" t="s">
        <v>59</v>
      </c>
      <c r="H8836" s="5" t="s">
        <v>75</v>
      </c>
      <c r="I8836" t="s">
        <v>26</v>
      </c>
      <c r="J8836" t="s">
        <v>75</v>
      </c>
      <c r="K8836">
        <v>100</v>
      </c>
      <c r="L8836" s="5" t="s">
        <v>17283</v>
      </c>
      <c r="M8836" s="5" t="s">
        <v>37</v>
      </c>
      <c r="N8836">
        <v>3</v>
      </c>
      <c r="O8836" t="s">
        <v>141</v>
      </c>
      <c r="P8836" s="1">
        <v>45397</v>
      </c>
      <c r="Q8836" s="1">
        <v>45415</v>
      </c>
      <c r="R8836">
        <v>810</v>
      </c>
      <c r="S8836" s="4">
        <v>5.5</v>
      </c>
      <c r="T8836" t="s">
        <v>277</v>
      </c>
    </row>
    <row r="8837" spans="1:20" x14ac:dyDescent="0.35">
      <c r="A8837" t="s">
        <v>17284</v>
      </c>
      <c r="B8837" s="5" t="s">
        <v>57</v>
      </c>
      <c r="C8837" s="6">
        <v>64763</v>
      </c>
      <c r="D8837" t="s">
        <v>65</v>
      </c>
      <c r="E8837">
        <v>84192</v>
      </c>
      <c r="F8837" s="5" t="s">
        <v>58</v>
      </c>
      <c r="G8837" s="5" t="s">
        <v>24</v>
      </c>
      <c r="H8837" s="5" t="s">
        <v>67</v>
      </c>
      <c r="I8837" t="s">
        <v>44</v>
      </c>
      <c r="J8837" t="s">
        <v>67</v>
      </c>
      <c r="K8837">
        <v>50</v>
      </c>
      <c r="L8837" s="5" t="s">
        <v>17285</v>
      </c>
      <c r="M8837" s="5" t="s">
        <v>54</v>
      </c>
      <c r="N8837">
        <v>0</v>
      </c>
      <c r="O8837" t="s">
        <v>88</v>
      </c>
      <c r="P8837" s="1">
        <v>45412</v>
      </c>
      <c r="Q8837" s="1">
        <v>45483</v>
      </c>
      <c r="R8837">
        <v>1126</v>
      </c>
      <c r="S8837" s="4">
        <v>9.1</v>
      </c>
      <c r="T8837" t="s">
        <v>136</v>
      </c>
    </row>
    <row r="8838" spans="1:20" x14ac:dyDescent="0.35">
      <c r="A8838" t="s">
        <v>17286</v>
      </c>
      <c r="B8838" s="5" t="s">
        <v>21</v>
      </c>
      <c r="C8838" s="6">
        <v>140525</v>
      </c>
      <c r="D8838" t="s">
        <v>65</v>
      </c>
      <c r="E8838">
        <v>182683</v>
      </c>
      <c r="F8838" s="5" t="s">
        <v>66</v>
      </c>
      <c r="G8838" s="5" t="s">
        <v>24</v>
      </c>
      <c r="H8838" s="5" t="s">
        <v>67</v>
      </c>
      <c r="I8838" t="s">
        <v>35</v>
      </c>
      <c r="J8838" t="s">
        <v>157</v>
      </c>
      <c r="K8838">
        <v>0</v>
      </c>
      <c r="L8838" s="5" t="s">
        <v>17287</v>
      </c>
      <c r="M8838" s="5" t="s">
        <v>28</v>
      </c>
      <c r="N8838">
        <v>6</v>
      </c>
      <c r="O8838" t="s">
        <v>46</v>
      </c>
      <c r="P8838" s="1">
        <v>45427</v>
      </c>
      <c r="Q8838" s="1">
        <v>45498</v>
      </c>
      <c r="R8838">
        <v>816</v>
      </c>
      <c r="S8838" s="4">
        <v>8.1999999999999993</v>
      </c>
      <c r="T8838" t="s">
        <v>30</v>
      </c>
    </row>
    <row r="8839" spans="1:20" x14ac:dyDescent="0.35">
      <c r="A8839" t="s">
        <v>17288</v>
      </c>
      <c r="B8839" s="5" t="s">
        <v>28801</v>
      </c>
      <c r="C8839" s="6">
        <v>164731</v>
      </c>
      <c r="D8839" t="s">
        <v>81</v>
      </c>
      <c r="E8839">
        <v>222387</v>
      </c>
      <c r="F8839" s="5" t="s">
        <v>66</v>
      </c>
      <c r="G8839" s="5" t="s">
        <v>59</v>
      </c>
      <c r="H8839" s="5" t="s">
        <v>82</v>
      </c>
      <c r="I8839" t="s">
        <v>35</v>
      </c>
      <c r="J8839" t="s">
        <v>82</v>
      </c>
      <c r="K8839">
        <v>0</v>
      </c>
      <c r="L8839" s="5" t="s">
        <v>17289</v>
      </c>
      <c r="M8839" s="5" t="s">
        <v>37</v>
      </c>
      <c r="N8839">
        <v>8</v>
      </c>
      <c r="O8839" t="s">
        <v>46</v>
      </c>
      <c r="P8839" s="1">
        <v>45614</v>
      </c>
      <c r="Q8839" s="1">
        <v>45643</v>
      </c>
      <c r="R8839">
        <v>1758</v>
      </c>
      <c r="S8839" s="4">
        <v>6.2</v>
      </c>
      <c r="T8839" t="s">
        <v>89</v>
      </c>
    </row>
    <row r="8840" spans="1:20" x14ac:dyDescent="0.35">
      <c r="A8840" t="s">
        <v>17290</v>
      </c>
      <c r="B8840" s="5" t="s">
        <v>28800</v>
      </c>
      <c r="C8840" s="6">
        <v>58860</v>
      </c>
      <c r="D8840" t="s">
        <v>22</v>
      </c>
      <c r="E8840">
        <v>58860</v>
      </c>
      <c r="F8840" s="5" t="s">
        <v>50</v>
      </c>
      <c r="G8840" s="5" t="s">
        <v>42</v>
      </c>
      <c r="H8840" s="5" t="s">
        <v>157</v>
      </c>
      <c r="I8840" t="s">
        <v>35</v>
      </c>
      <c r="J8840" t="s">
        <v>157</v>
      </c>
      <c r="K8840">
        <v>100</v>
      </c>
      <c r="L8840" s="5" t="s">
        <v>4264</v>
      </c>
      <c r="M8840" s="5" t="s">
        <v>54</v>
      </c>
      <c r="N8840">
        <v>4</v>
      </c>
      <c r="O8840" t="s">
        <v>29</v>
      </c>
      <c r="P8840" s="1">
        <v>45578</v>
      </c>
      <c r="Q8840" s="1">
        <v>45641</v>
      </c>
      <c r="R8840">
        <v>1321</v>
      </c>
      <c r="S8840" s="4">
        <v>9.6999999999999993</v>
      </c>
      <c r="T8840" t="s">
        <v>38</v>
      </c>
    </row>
    <row r="8841" spans="1:20" x14ac:dyDescent="0.35">
      <c r="A8841" t="s">
        <v>17291</v>
      </c>
      <c r="B8841" s="5" t="s">
        <v>162</v>
      </c>
      <c r="C8841" s="6">
        <v>117441</v>
      </c>
      <c r="D8841" t="s">
        <v>22</v>
      </c>
      <c r="E8841">
        <v>117441</v>
      </c>
      <c r="F8841" s="5" t="s">
        <v>50</v>
      </c>
      <c r="G8841" s="5" t="s">
        <v>42</v>
      </c>
      <c r="H8841" s="5" t="s">
        <v>68</v>
      </c>
      <c r="I8841" t="s">
        <v>26</v>
      </c>
      <c r="J8841" t="s">
        <v>68</v>
      </c>
      <c r="K8841">
        <v>100</v>
      </c>
      <c r="L8841" s="5" t="s">
        <v>17292</v>
      </c>
      <c r="M8841" s="5" t="s">
        <v>70</v>
      </c>
      <c r="N8841">
        <v>4</v>
      </c>
      <c r="O8841" t="s">
        <v>46</v>
      </c>
      <c r="P8841" s="1">
        <v>45726</v>
      </c>
      <c r="Q8841" s="1">
        <v>45781</v>
      </c>
      <c r="R8841">
        <v>1794</v>
      </c>
      <c r="S8841" s="4">
        <v>8.9</v>
      </c>
      <c r="T8841" t="s">
        <v>89</v>
      </c>
    </row>
    <row r="8842" spans="1:20" x14ac:dyDescent="0.35">
      <c r="A8842" t="s">
        <v>17293</v>
      </c>
      <c r="B8842" s="5" t="s">
        <v>49</v>
      </c>
      <c r="C8842" s="6">
        <v>72350</v>
      </c>
      <c r="D8842" t="s">
        <v>41</v>
      </c>
      <c r="E8842">
        <v>61498</v>
      </c>
      <c r="F8842" s="5" t="s">
        <v>58</v>
      </c>
      <c r="G8842" s="5" t="s">
        <v>24</v>
      </c>
      <c r="H8842" s="5" t="s">
        <v>126</v>
      </c>
      <c r="I8842" t="s">
        <v>35</v>
      </c>
      <c r="J8842" t="s">
        <v>126</v>
      </c>
      <c r="K8842">
        <v>0</v>
      </c>
      <c r="L8842" s="5" t="s">
        <v>17294</v>
      </c>
      <c r="M8842" s="5" t="s">
        <v>37</v>
      </c>
      <c r="N8842">
        <v>1</v>
      </c>
      <c r="O8842" t="s">
        <v>135</v>
      </c>
      <c r="P8842" s="1">
        <v>45465</v>
      </c>
      <c r="Q8842" s="1">
        <v>45485</v>
      </c>
      <c r="R8842">
        <v>504</v>
      </c>
      <c r="S8842" s="4">
        <v>6.1</v>
      </c>
      <c r="T8842" t="s">
        <v>30</v>
      </c>
    </row>
    <row r="8843" spans="1:20" x14ac:dyDescent="0.35">
      <c r="A8843" t="s">
        <v>17295</v>
      </c>
      <c r="B8843" s="5" t="s">
        <v>100</v>
      </c>
      <c r="C8843" s="6">
        <v>92337</v>
      </c>
      <c r="D8843" t="s">
        <v>81</v>
      </c>
      <c r="E8843">
        <v>124655</v>
      </c>
      <c r="F8843" s="5" t="s">
        <v>66</v>
      </c>
      <c r="G8843" s="5" t="s">
        <v>24</v>
      </c>
      <c r="H8843" s="5" t="s">
        <v>82</v>
      </c>
      <c r="I8843" t="s">
        <v>44</v>
      </c>
      <c r="J8843" t="s">
        <v>480</v>
      </c>
      <c r="K8843">
        <v>100</v>
      </c>
      <c r="L8843" s="5" t="s">
        <v>17296</v>
      </c>
      <c r="M8843" s="5" t="s">
        <v>37</v>
      </c>
      <c r="N8843">
        <v>7</v>
      </c>
      <c r="O8843" t="s">
        <v>112</v>
      </c>
      <c r="P8843" s="1">
        <v>45489</v>
      </c>
      <c r="Q8843" s="1">
        <v>45530</v>
      </c>
      <c r="R8843">
        <v>1201</v>
      </c>
      <c r="S8843" s="4">
        <v>5.5</v>
      </c>
      <c r="T8843" t="s">
        <v>63</v>
      </c>
    </row>
    <row r="8844" spans="1:20" x14ac:dyDescent="0.35">
      <c r="A8844" t="s">
        <v>17297</v>
      </c>
      <c r="B8844" s="5" t="s">
        <v>179</v>
      </c>
      <c r="C8844" s="6">
        <v>53864</v>
      </c>
      <c r="D8844" t="s">
        <v>41</v>
      </c>
      <c r="E8844">
        <v>45784</v>
      </c>
      <c r="F8844" s="5" t="s">
        <v>58</v>
      </c>
      <c r="G8844" s="5" t="s">
        <v>42</v>
      </c>
      <c r="H8844" s="5" t="s">
        <v>151</v>
      </c>
      <c r="I8844" t="s">
        <v>26</v>
      </c>
      <c r="J8844" t="s">
        <v>940</v>
      </c>
      <c r="K8844">
        <v>0</v>
      </c>
      <c r="L8844" s="5" t="s">
        <v>17298</v>
      </c>
      <c r="M8844" s="5" t="s">
        <v>54</v>
      </c>
      <c r="N8844">
        <v>0</v>
      </c>
      <c r="O8844" t="s">
        <v>29</v>
      </c>
      <c r="P8844" s="1">
        <v>45577</v>
      </c>
      <c r="Q8844" s="1">
        <v>45637</v>
      </c>
      <c r="R8844">
        <v>2012</v>
      </c>
      <c r="S8844" s="4">
        <v>7.7</v>
      </c>
      <c r="T8844" t="s">
        <v>103</v>
      </c>
    </row>
    <row r="8845" spans="1:20" x14ac:dyDescent="0.35">
      <c r="A8845" t="s">
        <v>17299</v>
      </c>
      <c r="B8845" s="5" t="s">
        <v>28802</v>
      </c>
      <c r="C8845" s="6">
        <v>33665</v>
      </c>
      <c r="D8845" t="s">
        <v>22</v>
      </c>
      <c r="E8845">
        <v>33665</v>
      </c>
      <c r="F8845" s="5" t="s">
        <v>50</v>
      </c>
      <c r="G8845" s="5" t="s">
        <v>42</v>
      </c>
      <c r="H8845" s="5" t="s">
        <v>116</v>
      </c>
      <c r="I8845" t="s">
        <v>35</v>
      </c>
      <c r="J8845" t="s">
        <v>116</v>
      </c>
      <c r="K8845">
        <v>0</v>
      </c>
      <c r="L8845" s="5" t="s">
        <v>17300</v>
      </c>
      <c r="M8845" s="5" t="s">
        <v>28</v>
      </c>
      <c r="N8845">
        <v>4</v>
      </c>
      <c r="O8845" t="s">
        <v>62</v>
      </c>
      <c r="P8845" s="1">
        <v>45364</v>
      </c>
      <c r="Q8845" s="1">
        <v>45395</v>
      </c>
      <c r="R8845">
        <v>1806</v>
      </c>
      <c r="S8845" s="4">
        <v>9.4</v>
      </c>
      <c r="T8845" t="s">
        <v>63</v>
      </c>
    </row>
    <row r="8846" spans="1:20" x14ac:dyDescent="0.35">
      <c r="A8846" t="s">
        <v>17301</v>
      </c>
      <c r="B8846" s="5" t="s">
        <v>28800</v>
      </c>
      <c r="C8846" s="6">
        <v>182110</v>
      </c>
      <c r="D8846" t="s">
        <v>41</v>
      </c>
      <c r="E8846">
        <v>154794</v>
      </c>
      <c r="F8846" s="5" t="s">
        <v>23</v>
      </c>
      <c r="G8846" s="5" t="s">
        <v>24</v>
      </c>
      <c r="H8846" s="5" t="s">
        <v>60</v>
      </c>
      <c r="I8846" t="s">
        <v>26</v>
      </c>
      <c r="J8846" t="s">
        <v>60</v>
      </c>
      <c r="K8846">
        <v>50</v>
      </c>
      <c r="L8846" s="5" t="s">
        <v>17302</v>
      </c>
      <c r="M8846" s="5" t="s">
        <v>28</v>
      </c>
      <c r="N8846">
        <v>13</v>
      </c>
      <c r="O8846" t="s">
        <v>135</v>
      </c>
      <c r="P8846" s="1">
        <v>45734</v>
      </c>
      <c r="Q8846" s="1">
        <v>45755</v>
      </c>
      <c r="R8846">
        <v>1774</v>
      </c>
      <c r="S8846" s="4">
        <v>9.6</v>
      </c>
      <c r="T8846" t="s">
        <v>153</v>
      </c>
    </row>
    <row r="8847" spans="1:20" x14ac:dyDescent="0.35">
      <c r="A8847" t="s">
        <v>17303</v>
      </c>
      <c r="B8847" s="5" t="s">
        <v>32</v>
      </c>
      <c r="C8847" s="6">
        <v>115234</v>
      </c>
      <c r="D8847" t="s">
        <v>65</v>
      </c>
      <c r="E8847">
        <v>149804</v>
      </c>
      <c r="F8847" s="5" t="s">
        <v>50</v>
      </c>
      <c r="G8847" s="5" t="s">
        <v>51</v>
      </c>
      <c r="H8847" s="5" t="s">
        <v>67</v>
      </c>
      <c r="I8847" t="s">
        <v>35</v>
      </c>
      <c r="J8847" t="s">
        <v>67</v>
      </c>
      <c r="K8847">
        <v>0</v>
      </c>
      <c r="L8847" s="5" t="s">
        <v>17304</v>
      </c>
      <c r="M8847" s="5" t="s">
        <v>70</v>
      </c>
      <c r="N8847">
        <v>4</v>
      </c>
      <c r="O8847" t="s">
        <v>135</v>
      </c>
      <c r="P8847" s="1">
        <v>45307</v>
      </c>
      <c r="Q8847" s="1">
        <v>45325</v>
      </c>
      <c r="R8847">
        <v>2189</v>
      </c>
      <c r="S8847" s="4">
        <v>8.6999999999999993</v>
      </c>
      <c r="T8847" t="s">
        <v>136</v>
      </c>
    </row>
    <row r="8848" spans="1:20" x14ac:dyDescent="0.35">
      <c r="A8848" t="s">
        <v>17305</v>
      </c>
      <c r="B8848" s="5" t="s">
        <v>174</v>
      </c>
      <c r="C8848" s="6">
        <v>163943</v>
      </c>
      <c r="D8848" t="s">
        <v>65</v>
      </c>
      <c r="E8848">
        <v>213126</v>
      </c>
      <c r="F8848" s="5" t="s">
        <v>23</v>
      </c>
      <c r="G8848" s="5" t="s">
        <v>51</v>
      </c>
      <c r="H8848" s="5" t="s">
        <v>67</v>
      </c>
      <c r="I8848" t="s">
        <v>26</v>
      </c>
      <c r="J8848" t="s">
        <v>67</v>
      </c>
      <c r="K8848">
        <v>100</v>
      </c>
      <c r="L8848" s="5" t="s">
        <v>17306</v>
      </c>
      <c r="M8848" s="5" t="s">
        <v>54</v>
      </c>
      <c r="N8848">
        <v>12</v>
      </c>
      <c r="O8848" t="s">
        <v>135</v>
      </c>
      <c r="P8848" s="1">
        <v>45386</v>
      </c>
      <c r="Q8848" s="1">
        <v>45448</v>
      </c>
      <c r="R8848">
        <v>843</v>
      </c>
      <c r="S8848" s="4">
        <v>8</v>
      </c>
      <c r="T8848" t="s">
        <v>95</v>
      </c>
    </row>
    <row r="8849" spans="1:20" x14ac:dyDescent="0.35">
      <c r="A8849" t="s">
        <v>17307</v>
      </c>
      <c r="B8849" s="5" t="s">
        <v>179</v>
      </c>
      <c r="C8849" s="6">
        <v>153511</v>
      </c>
      <c r="D8849" t="s">
        <v>33</v>
      </c>
      <c r="E8849">
        <v>16886210</v>
      </c>
      <c r="F8849" s="5" t="s">
        <v>66</v>
      </c>
      <c r="G8849" s="5" t="s">
        <v>24</v>
      </c>
      <c r="H8849" s="5" t="s">
        <v>34</v>
      </c>
      <c r="I8849" t="s">
        <v>26</v>
      </c>
      <c r="J8849" t="s">
        <v>133</v>
      </c>
      <c r="K8849">
        <v>50</v>
      </c>
      <c r="L8849" s="5" t="s">
        <v>17308</v>
      </c>
      <c r="M8849" s="5" t="s">
        <v>54</v>
      </c>
      <c r="N8849">
        <v>9</v>
      </c>
      <c r="O8849" t="s">
        <v>131</v>
      </c>
      <c r="P8849" s="1">
        <v>45656</v>
      </c>
      <c r="Q8849" s="1">
        <v>45700</v>
      </c>
      <c r="R8849">
        <v>1650</v>
      </c>
      <c r="S8849" s="4">
        <v>6.8</v>
      </c>
      <c r="T8849" t="s">
        <v>89</v>
      </c>
    </row>
    <row r="8850" spans="1:20" x14ac:dyDescent="0.35">
      <c r="A8850" t="s">
        <v>17309</v>
      </c>
      <c r="B8850" s="5" t="s">
        <v>217</v>
      </c>
      <c r="C8850" s="6">
        <v>110442</v>
      </c>
      <c r="D8850" t="s">
        <v>65</v>
      </c>
      <c r="E8850">
        <v>143575</v>
      </c>
      <c r="F8850" s="5" t="s">
        <v>50</v>
      </c>
      <c r="G8850" s="5" t="s">
        <v>59</v>
      </c>
      <c r="H8850" s="5" t="s">
        <v>67</v>
      </c>
      <c r="I8850" t="s">
        <v>35</v>
      </c>
      <c r="J8850" t="s">
        <v>67</v>
      </c>
      <c r="K8850">
        <v>100</v>
      </c>
      <c r="L8850" s="5" t="s">
        <v>17310</v>
      </c>
      <c r="M8850" s="5" t="s">
        <v>70</v>
      </c>
      <c r="N8850">
        <v>4</v>
      </c>
      <c r="O8850" t="s">
        <v>112</v>
      </c>
      <c r="P8850" s="1">
        <v>45733</v>
      </c>
      <c r="Q8850" s="1">
        <v>45797</v>
      </c>
      <c r="R8850">
        <v>894</v>
      </c>
      <c r="S8850" s="4">
        <v>5.7</v>
      </c>
      <c r="T8850" t="s">
        <v>30</v>
      </c>
    </row>
    <row r="8851" spans="1:20" x14ac:dyDescent="0.35">
      <c r="A8851" t="s">
        <v>17311</v>
      </c>
      <c r="B8851" s="5" t="s">
        <v>28802</v>
      </c>
      <c r="C8851" s="6">
        <v>136904</v>
      </c>
      <c r="D8851" t="s">
        <v>22</v>
      </c>
      <c r="E8851">
        <v>136904</v>
      </c>
      <c r="F8851" s="5" t="s">
        <v>23</v>
      </c>
      <c r="G8851" s="5" t="s">
        <v>51</v>
      </c>
      <c r="H8851" s="5" t="s">
        <v>191</v>
      </c>
      <c r="I8851" t="s">
        <v>26</v>
      </c>
      <c r="J8851" t="s">
        <v>191</v>
      </c>
      <c r="K8851">
        <v>0</v>
      </c>
      <c r="L8851" s="5" t="s">
        <v>17312</v>
      </c>
      <c r="M8851" s="5" t="s">
        <v>70</v>
      </c>
      <c r="N8851">
        <v>14</v>
      </c>
      <c r="O8851" t="s">
        <v>71</v>
      </c>
      <c r="P8851" s="1">
        <v>45596</v>
      </c>
      <c r="Q8851" s="1">
        <v>45643</v>
      </c>
      <c r="R8851">
        <v>2225</v>
      </c>
      <c r="S8851" s="4">
        <v>9.6999999999999993</v>
      </c>
      <c r="T8851" t="s">
        <v>153</v>
      </c>
    </row>
    <row r="8852" spans="1:20" x14ac:dyDescent="0.35">
      <c r="A8852" t="s">
        <v>17313</v>
      </c>
      <c r="B8852" s="5" t="s">
        <v>145</v>
      </c>
      <c r="C8852" s="6">
        <v>83201</v>
      </c>
      <c r="D8852" t="s">
        <v>22</v>
      </c>
      <c r="E8852">
        <v>83201</v>
      </c>
      <c r="F8852" s="5" t="s">
        <v>58</v>
      </c>
      <c r="G8852" s="5" t="s">
        <v>59</v>
      </c>
      <c r="H8852" s="5" t="s">
        <v>52</v>
      </c>
      <c r="I8852" t="s">
        <v>35</v>
      </c>
      <c r="J8852" t="s">
        <v>354</v>
      </c>
      <c r="K8852">
        <v>50</v>
      </c>
      <c r="L8852" s="5" t="s">
        <v>17314</v>
      </c>
      <c r="M8852" s="5" t="s">
        <v>70</v>
      </c>
      <c r="N8852">
        <v>1</v>
      </c>
      <c r="O8852" t="s">
        <v>141</v>
      </c>
      <c r="P8852" s="1">
        <v>45709</v>
      </c>
      <c r="Q8852" s="1">
        <v>45743</v>
      </c>
      <c r="R8852">
        <v>543</v>
      </c>
      <c r="S8852" s="4">
        <v>7.2</v>
      </c>
      <c r="T8852" t="s">
        <v>118</v>
      </c>
    </row>
    <row r="8853" spans="1:20" x14ac:dyDescent="0.35">
      <c r="A8853" t="s">
        <v>17315</v>
      </c>
      <c r="B8853" s="5" t="s">
        <v>57</v>
      </c>
      <c r="C8853" s="6">
        <v>134018</v>
      </c>
      <c r="D8853" t="s">
        <v>74</v>
      </c>
      <c r="E8853">
        <v>167523</v>
      </c>
      <c r="F8853" s="5" t="s">
        <v>66</v>
      </c>
      <c r="G8853" s="5" t="s">
        <v>24</v>
      </c>
      <c r="H8853" s="5" t="s">
        <v>75</v>
      </c>
      <c r="I8853" t="s">
        <v>35</v>
      </c>
      <c r="J8853" t="s">
        <v>354</v>
      </c>
      <c r="K8853">
        <v>50</v>
      </c>
      <c r="L8853" s="5" t="s">
        <v>17316</v>
      </c>
      <c r="M8853" s="5" t="s">
        <v>28</v>
      </c>
      <c r="N8853">
        <v>6</v>
      </c>
      <c r="O8853" t="s">
        <v>147</v>
      </c>
      <c r="P8853" s="1">
        <v>45299</v>
      </c>
      <c r="Q8853" s="1">
        <v>45365</v>
      </c>
      <c r="R8853">
        <v>889</v>
      </c>
      <c r="S8853" s="4">
        <v>6.6</v>
      </c>
      <c r="T8853" t="s">
        <v>118</v>
      </c>
    </row>
    <row r="8854" spans="1:20" x14ac:dyDescent="0.35">
      <c r="A8854" t="s">
        <v>17317</v>
      </c>
      <c r="B8854" s="5" t="s">
        <v>105</v>
      </c>
      <c r="C8854" s="6">
        <v>88509</v>
      </c>
      <c r="D8854" t="s">
        <v>41</v>
      </c>
      <c r="E8854">
        <v>75233</v>
      </c>
      <c r="F8854" s="5" t="s">
        <v>50</v>
      </c>
      <c r="G8854" s="5" t="s">
        <v>24</v>
      </c>
      <c r="H8854" s="5" t="s">
        <v>60</v>
      </c>
      <c r="I8854" t="s">
        <v>26</v>
      </c>
      <c r="J8854" t="s">
        <v>60</v>
      </c>
      <c r="K8854">
        <v>100</v>
      </c>
      <c r="L8854" s="5" t="s">
        <v>17318</v>
      </c>
      <c r="M8854" s="5" t="s">
        <v>28</v>
      </c>
      <c r="N8854">
        <v>2</v>
      </c>
      <c r="O8854" t="s">
        <v>112</v>
      </c>
      <c r="P8854" s="1">
        <v>45305</v>
      </c>
      <c r="Q8854" s="1">
        <v>45356</v>
      </c>
      <c r="R8854">
        <v>2308</v>
      </c>
      <c r="S8854" s="4">
        <v>8.5</v>
      </c>
      <c r="T8854" t="s">
        <v>277</v>
      </c>
    </row>
    <row r="8855" spans="1:20" x14ac:dyDescent="0.35">
      <c r="A8855" t="s">
        <v>17319</v>
      </c>
      <c r="B8855" s="5" t="s">
        <v>28802</v>
      </c>
      <c r="C8855" s="6">
        <v>126724</v>
      </c>
      <c r="D8855" t="s">
        <v>22</v>
      </c>
      <c r="E8855">
        <v>126724</v>
      </c>
      <c r="F8855" s="5" t="s">
        <v>50</v>
      </c>
      <c r="G8855" s="5" t="s">
        <v>24</v>
      </c>
      <c r="H8855" s="5" t="s">
        <v>97</v>
      </c>
      <c r="I8855" t="s">
        <v>35</v>
      </c>
      <c r="J8855" t="s">
        <v>97</v>
      </c>
      <c r="K8855">
        <v>100</v>
      </c>
      <c r="L8855" s="5" t="s">
        <v>17320</v>
      </c>
      <c r="M8855" s="5" t="s">
        <v>54</v>
      </c>
      <c r="N8855">
        <v>2</v>
      </c>
      <c r="O8855" t="s">
        <v>71</v>
      </c>
      <c r="P8855" s="1">
        <v>45431</v>
      </c>
      <c r="Q8855" s="1">
        <v>45455</v>
      </c>
      <c r="R8855">
        <v>1390</v>
      </c>
      <c r="S8855" s="4">
        <v>7.3</v>
      </c>
      <c r="T8855" t="s">
        <v>153</v>
      </c>
    </row>
    <row r="8856" spans="1:20" x14ac:dyDescent="0.35">
      <c r="A8856" t="s">
        <v>17321</v>
      </c>
      <c r="B8856" s="5" t="s">
        <v>105</v>
      </c>
      <c r="C8856" s="6">
        <v>281410</v>
      </c>
      <c r="D8856" t="s">
        <v>41</v>
      </c>
      <c r="E8856">
        <v>239199</v>
      </c>
      <c r="F8856" s="5" t="s">
        <v>23</v>
      </c>
      <c r="G8856" s="5" t="s">
        <v>51</v>
      </c>
      <c r="H8856" s="5" t="s">
        <v>126</v>
      </c>
      <c r="I8856" t="s">
        <v>35</v>
      </c>
      <c r="J8856" t="s">
        <v>1090</v>
      </c>
      <c r="K8856">
        <v>0</v>
      </c>
      <c r="L8856" s="5" t="s">
        <v>17322</v>
      </c>
      <c r="M8856" s="5" t="s">
        <v>70</v>
      </c>
      <c r="N8856">
        <v>15</v>
      </c>
      <c r="O8856" t="s">
        <v>88</v>
      </c>
      <c r="P8856" s="1">
        <v>45401</v>
      </c>
      <c r="Q8856" s="1">
        <v>45424</v>
      </c>
      <c r="R8856">
        <v>1403</v>
      </c>
      <c r="S8856" s="4">
        <v>5.5</v>
      </c>
      <c r="T8856" t="s">
        <v>277</v>
      </c>
    </row>
    <row r="8857" spans="1:20" x14ac:dyDescent="0.35">
      <c r="A8857" t="s">
        <v>17323</v>
      </c>
      <c r="B8857" s="5" t="s">
        <v>32</v>
      </c>
      <c r="C8857" s="6">
        <v>162401</v>
      </c>
      <c r="D8857" t="s">
        <v>74</v>
      </c>
      <c r="E8857">
        <v>203001</v>
      </c>
      <c r="F8857" s="5" t="s">
        <v>23</v>
      </c>
      <c r="G8857" s="5" t="s">
        <v>24</v>
      </c>
      <c r="H8857" s="5" t="s">
        <v>75</v>
      </c>
      <c r="I8857" t="s">
        <v>26</v>
      </c>
      <c r="J8857" t="s">
        <v>247</v>
      </c>
      <c r="K8857">
        <v>0</v>
      </c>
      <c r="L8857" s="5" t="s">
        <v>17324</v>
      </c>
      <c r="M8857" s="5" t="s">
        <v>28</v>
      </c>
      <c r="N8857">
        <v>17</v>
      </c>
      <c r="O8857" t="s">
        <v>112</v>
      </c>
      <c r="P8857" s="1">
        <v>45767</v>
      </c>
      <c r="Q8857" s="1">
        <v>45826</v>
      </c>
      <c r="R8857">
        <v>1233</v>
      </c>
      <c r="S8857" s="4">
        <v>7.2</v>
      </c>
      <c r="T8857" t="s">
        <v>108</v>
      </c>
    </row>
    <row r="8858" spans="1:20" x14ac:dyDescent="0.35">
      <c r="A8858" t="s">
        <v>17325</v>
      </c>
      <c r="B8858" s="5" t="s">
        <v>91</v>
      </c>
      <c r="C8858" s="6">
        <v>180046</v>
      </c>
      <c r="D8858" t="s">
        <v>120</v>
      </c>
      <c r="E8858">
        <v>162041</v>
      </c>
      <c r="F8858" s="5" t="s">
        <v>66</v>
      </c>
      <c r="G8858" s="5" t="s">
        <v>59</v>
      </c>
      <c r="H8858" s="5" t="s">
        <v>121</v>
      </c>
      <c r="I8858" t="s">
        <v>26</v>
      </c>
      <c r="J8858" t="s">
        <v>247</v>
      </c>
      <c r="K8858">
        <v>0</v>
      </c>
      <c r="L8858" s="5" t="s">
        <v>17326</v>
      </c>
      <c r="M8858" s="5" t="s">
        <v>28</v>
      </c>
      <c r="N8858">
        <v>8</v>
      </c>
      <c r="O8858" t="s">
        <v>85</v>
      </c>
      <c r="P8858" s="1">
        <v>45496</v>
      </c>
      <c r="Q8858" s="1">
        <v>45556</v>
      </c>
      <c r="R8858">
        <v>740</v>
      </c>
      <c r="S8858" s="4">
        <v>6.3</v>
      </c>
      <c r="T8858" t="s">
        <v>136</v>
      </c>
    </row>
    <row r="8859" spans="1:20" x14ac:dyDescent="0.35">
      <c r="A8859" t="s">
        <v>17327</v>
      </c>
      <c r="B8859" s="5" t="s">
        <v>21</v>
      </c>
      <c r="C8859" s="6">
        <v>73927</v>
      </c>
      <c r="D8859" t="s">
        <v>22</v>
      </c>
      <c r="E8859">
        <v>73927</v>
      </c>
      <c r="F8859" s="5" t="s">
        <v>50</v>
      </c>
      <c r="G8859" s="5" t="s">
        <v>42</v>
      </c>
      <c r="H8859" s="5" t="s">
        <v>25</v>
      </c>
      <c r="I8859" t="s">
        <v>44</v>
      </c>
      <c r="J8859" t="s">
        <v>940</v>
      </c>
      <c r="K8859">
        <v>0</v>
      </c>
      <c r="L8859" s="5" t="s">
        <v>17328</v>
      </c>
      <c r="M8859" s="5" t="s">
        <v>28</v>
      </c>
      <c r="N8859">
        <v>2</v>
      </c>
      <c r="O8859" t="s">
        <v>112</v>
      </c>
      <c r="P8859" s="1">
        <v>45504</v>
      </c>
      <c r="Q8859" s="1">
        <v>45540</v>
      </c>
      <c r="R8859">
        <v>2041</v>
      </c>
      <c r="S8859" s="4">
        <v>5.5</v>
      </c>
      <c r="T8859" t="s">
        <v>30</v>
      </c>
    </row>
    <row r="8860" spans="1:20" x14ac:dyDescent="0.35">
      <c r="A8860" t="s">
        <v>17329</v>
      </c>
      <c r="B8860" s="5" t="s">
        <v>40</v>
      </c>
      <c r="C8860" s="6">
        <v>109990</v>
      </c>
      <c r="D8860" t="s">
        <v>41</v>
      </c>
      <c r="E8860">
        <v>93492</v>
      </c>
      <c r="F8860" s="5" t="s">
        <v>50</v>
      </c>
      <c r="G8860" s="5" t="s">
        <v>51</v>
      </c>
      <c r="H8860" s="5" t="s">
        <v>43</v>
      </c>
      <c r="I8860" t="s">
        <v>26</v>
      </c>
      <c r="J8860" t="s">
        <v>101</v>
      </c>
      <c r="K8860">
        <v>50</v>
      </c>
      <c r="L8860" s="5" t="s">
        <v>17330</v>
      </c>
      <c r="M8860" s="5" t="s">
        <v>70</v>
      </c>
      <c r="N8860">
        <v>3</v>
      </c>
      <c r="O8860" t="s">
        <v>141</v>
      </c>
      <c r="P8860" s="1">
        <v>45471</v>
      </c>
      <c r="Q8860" s="1">
        <v>45526</v>
      </c>
      <c r="R8860">
        <v>2199</v>
      </c>
      <c r="S8860" s="4">
        <v>5.8</v>
      </c>
      <c r="T8860" t="s">
        <v>103</v>
      </c>
    </row>
    <row r="8861" spans="1:20" x14ac:dyDescent="0.35">
      <c r="A8861" t="s">
        <v>17331</v>
      </c>
      <c r="B8861" s="5" t="s">
        <v>21</v>
      </c>
      <c r="C8861" s="6">
        <v>126474</v>
      </c>
      <c r="D8861" t="s">
        <v>22</v>
      </c>
      <c r="E8861">
        <v>126474</v>
      </c>
      <c r="F8861" s="5" t="s">
        <v>66</v>
      </c>
      <c r="G8861" s="5" t="s">
        <v>42</v>
      </c>
      <c r="H8861" s="5" t="s">
        <v>191</v>
      </c>
      <c r="I8861" t="s">
        <v>35</v>
      </c>
      <c r="J8861" t="s">
        <v>467</v>
      </c>
      <c r="K8861">
        <v>100</v>
      </c>
      <c r="L8861" s="5" t="s">
        <v>4495</v>
      </c>
      <c r="M8861" s="5" t="s">
        <v>70</v>
      </c>
      <c r="N8861">
        <v>6</v>
      </c>
      <c r="O8861" t="s">
        <v>85</v>
      </c>
      <c r="P8861" s="1">
        <v>45708</v>
      </c>
      <c r="Q8861" s="1">
        <v>45754</v>
      </c>
      <c r="R8861">
        <v>1834</v>
      </c>
      <c r="S8861" s="4">
        <v>5.9</v>
      </c>
      <c r="T8861" t="s">
        <v>79</v>
      </c>
    </row>
    <row r="8862" spans="1:20" x14ac:dyDescent="0.35">
      <c r="A8862" t="s">
        <v>17332</v>
      </c>
      <c r="B8862" s="5" t="s">
        <v>28802</v>
      </c>
      <c r="C8862" s="6">
        <v>160685</v>
      </c>
      <c r="D8862" t="s">
        <v>41</v>
      </c>
      <c r="E8862">
        <v>136582</v>
      </c>
      <c r="F8862" s="5" t="s">
        <v>23</v>
      </c>
      <c r="G8862" s="5" t="s">
        <v>24</v>
      </c>
      <c r="H8862" s="5" t="s">
        <v>126</v>
      </c>
      <c r="I8862" t="s">
        <v>26</v>
      </c>
      <c r="J8862" t="s">
        <v>126</v>
      </c>
      <c r="K8862">
        <v>0</v>
      </c>
      <c r="L8862" s="5" t="s">
        <v>17333</v>
      </c>
      <c r="M8862" s="5" t="s">
        <v>54</v>
      </c>
      <c r="N8862">
        <v>13</v>
      </c>
      <c r="O8862" t="s">
        <v>147</v>
      </c>
      <c r="P8862" s="1">
        <v>45440</v>
      </c>
      <c r="Q8862" s="1">
        <v>45456</v>
      </c>
      <c r="R8862">
        <v>2083</v>
      </c>
      <c r="S8862" s="4">
        <v>6</v>
      </c>
      <c r="T8862" t="s">
        <v>103</v>
      </c>
    </row>
    <row r="8863" spans="1:20" x14ac:dyDescent="0.35">
      <c r="A8863" t="s">
        <v>17334</v>
      </c>
      <c r="B8863" s="5" t="s">
        <v>100</v>
      </c>
      <c r="C8863" s="6">
        <v>317312</v>
      </c>
      <c r="D8863" t="s">
        <v>120</v>
      </c>
      <c r="E8863">
        <v>285581</v>
      </c>
      <c r="F8863" s="5" t="s">
        <v>23</v>
      </c>
      <c r="G8863" s="5" t="s">
        <v>42</v>
      </c>
      <c r="H8863" s="5" t="s">
        <v>121</v>
      </c>
      <c r="I8863" t="s">
        <v>44</v>
      </c>
      <c r="J8863" t="s">
        <v>93</v>
      </c>
      <c r="K8863">
        <v>50</v>
      </c>
      <c r="L8863" s="5" t="s">
        <v>17335</v>
      </c>
      <c r="M8863" s="5" t="s">
        <v>37</v>
      </c>
      <c r="N8863">
        <v>16</v>
      </c>
      <c r="O8863" t="s">
        <v>71</v>
      </c>
      <c r="P8863" s="1">
        <v>45550</v>
      </c>
      <c r="Q8863" s="1">
        <v>45608</v>
      </c>
      <c r="R8863">
        <v>1711</v>
      </c>
      <c r="S8863" s="4">
        <v>7.7</v>
      </c>
      <c r="T8863" t="s">
        <v>63</v>
      </c>
    </row>
    <row r="8864" spans="1:20" x14ac:dyDescent="0.35">
      <c r="A8864" t="s">
        <v>17336</v>
      </c>
      <c r="B8864" s="5" t="s">
        <v>73</v>
      </c>
      <c r="C8864" s="6">
        <v>85129</v>
      </c>
      <c r="D8864" t="s">
        <v>22</v>
      </c>
      <c r="E8864">
        <v>85129</v>
      </c>
      <c r="F8864" s="5" t="s">
        <v>58</v>
      </c>
      <c r="G8864" s="5" t="s">
        <v>24</v>
      </c>
      <c r="H8864" s="5" t="s">
        <v>97</v>
      </c>
      <c r="I8864" t="s">
        <v>35</v>
      </c>
      <c r="J8864" t="s">
        <v>97</v>
      </c>
      <c r="K8864">
        <v>0</v>
      </c>
      <c r="L8864" s="5" t="s">
        <v>13912</v>
      </c>
      <c r="M8864" s="5" t="s">
        <v>37</v>
      </c>
      <c r="N8864">
        <v>0</v>
      </c>
      <c r="O8864" t="s">
        <v>135</v>
      </c>
      <c r="P8864" s="1">
        <v>45564</v>
      </c>
      <c r="Q8864" s="1">
        <v>45632</v>
      </c>
      <c r="R8864">
        <v>1340</v>
      </c>
      <c r="S8864" s="4">
        <v>8.8000000000000007</v>
      </c>
      <c r="T8864" t="s">
        <v>47</v>
      </c>
    </row>
    <row r="8865" spans="1:20" x14ac:dyDescent="0.35">
      <c r="A8865" t="s">
        <v>17337</v>
      </c>
      <c r="B8865" s="5" t="s">
        <v>73</v>
      </c>
      <c r="C8865" s="6">
        <v>162063</v>
      </c>
      <c r="D8865" t="s">
        <v>22</v>
      </c>
      <c r="E8865">
        <v>162063</v>
      </c>
      <c r="F8865" s="5" t="s">
        <v>23</v>
      </c>
      <c r="G8865" s="5" t="s">
        <v>51</v>
      </c>
      <c r="H8865" s="5" t="s">
        <v>52</v>
      </c>
      <c r="I8865" t="s">
        <v>35</v>
      </c>
      <c r="J8865" t="s">
        <v>76</v>
      </c>
      <c r="K8865">
        <v>50</v>
      </c>
      <c r="L8865" s="5" t="s">
        <v>17338</v>
      </c>
      <c r="M8865" s="5" t="s">
        <v>37</v>
      </c>
      <c r="N8865">
        <v>16</v>
      </c>
      <c r="O8865" t="s">
        <v>78</v>
      </c>
      <c r="P8865" s="1">
        <v>45417</v>
      </c>
      <c r="Q8865" s="1">
        <v>45454</v>
      </c>
      <c r="R8865">
        <v>1974</v>
      </c>
      <c r="S8865" s="4">
        <v>8.3000000000000007</v>
      </c>
      <c r="T8865" t="s">
        <v>103</v>
      </c>
    </row>
    <row r="8866" spans="1:20" x14ac:dyDescent="0.35">
      <c r="A8866" t="s">
        <v>17339</v>
      </c>
      <c r="B8866" s="5" t="s">
        <v>49</v>
      </c>
      <c r="C8866" s="6">
        <v>50185</v>
      </c>
      <c r="D8866" t="s">
        <v>22</v>
      </c>
      <c r="E8866">
        <v>50185</v>
      </c>
      <c r="F8866" s="5" t="s">
        <v>58</v>
      </c>
      <c r="G8866" s="5" t="s">
        <v>42</v>
      </c>
      <c r="H8866" s="5" t="s">
        <v>52</v>
      </c>
      <c r="I8866" t="s">
        <v>26</v>
      </c>
      <c r="J8866" t="s">
        <v>116</v>
      </c>
      <c r="K8866">
        <v>50</v>
      </c>
      <c r="L8866" s="5" t="s">
        <v>17340</v>
      </c>
      <c r="M8866" s="5" t="s">
        <v>70</v>
      </c>
      <c r="N8866">
        <v>1</v>
      </c>
      <c r="O8866" t="s">
        <v>131</v>
      </c>
      <c r="P8866" s="1">
        <v>45459</v>
      </c>
      <c r="Q8866" s="1">
        <v>45475</v>
      </c>
      <c r="R8866">
        <v>1048</v>
      </c>
      <c r="S8866" s="4">
        <v>7.8</v>
      </c>
      <c r="T8866" t="s">
        <v>79</v>
      </c>
    </row>
    <row r="8867" spans="1:20" x14ac:dyDescent="0.35">
      <c r="A8867" t="s">
        <v>17341</v>
      </c>
      <c r="B8867" s="5" t="s">
        <v>179</v>
      </c>
      <c r="C8867" s="6">
        <v>212146</v>
      </c>
      <c r="D8867" t="s">
        <v>41</v>
      </c>
      <c r="E8867">
        <v>180324</v>
      </c>
      <c r="F8867" s="5" t="s">
        <v>23</v>
      </c>
      <c r="G8867" s="5" t="s">
        <v>59</v>
      </c>
      <c r="H8867" s="5" t="s">
        <v>151</v>
      </c>
      <c r="I8867" t="s">
        <v>35</v>
      </c>
      <c r="J8867" t="s">
        <v>151</v>
      </c>
      <c r="K8867">
        <v>50</v>
      </c>
      <c r="L8867" s="5" t="s">
        <v>17342</v>
      </c>
      <c r="M8867" s="5" t="s">
        <v>70</v>
      </c>
      <c r="N8867">
        <v>12</v>
      </c>
      <c r="O8867" t="s">
        <v>71</v>
      </c>
      <c r="P8867" s="1">
        <v>45723</v>
      </c>
      <c r="Q8867" s="1">
        <v>45765</v>
      </c>
      <c r="R8867">
        <v>1448</v>
      </c>
      <c r="S8867" s="4">
        <v>5.2</v>
      </c>
      <c r="T8867" t="s">
        <v>89</v>
      </c>
    </row>
    <row r="8868" spans="1:20" x14ac:dyDescent="0.35">
      <c r="A8868" t="s">
        <v>17343</v>
      </c>
      <c r="B8868" s="5" t="s">
        <v>162</v>
      </c>
      <c r="C8868" s="6">
        <v>205751</v>
      </c>
      <c r="D8868" t="s">
        <v>33</v>
      </c>
      <c r="E8868">
        <v>22632610</v>
      </c>
      <c r="F8868" s="5" t="s">
        <v>23</v>
      </c>
      <c r="G8868" s="5" t="s">
        <v>24</v>
      </c>
      <c r="H8868" s="5" t="s">
        <v>34</v>
      </c>
      <c r="I8868" t="s">
        <v>26</v>
      </c>
      <c r="J8868" t="s">
        <v>68</v>
      </c>
      <c r="K8868">
        <v>50</v>
      </c>
      <c r="L8868" s="5" t="s">
        <v>17344</v>
      </c>
      <c r="M8868" s="5" t="s">
        <v>28</v>
      </c>
      <c r="N8868">
        <v>19</v>
      </c>
      <c r="O8868" t="s">
        <v>131</v>
      </c>
      <c r="P8868" s="1">
        <v>45395</v>
      </c>
      <c r="Q8868" s="1">
        <v>45424</v>
      </c>
      <c r="R8868">
        <v>1542</v>
      </c>
      <c r="S8868" s="4">
        <v>7.7</v>
      </c>
      <c r="T8868" t="s">
        <v>89</v>
      </c>
    </row>
    <row r="8869" spans="1:20" x14ac:dyDescent="0.35">
      <c r="A8869" t="s">
        <v>17345</v>
      </c>
      <c r="B8869" s="5" t="s">
        <v>28801</v>
      </c>
      <c r="C8869" s="6">
        <v>144178</v>
      </c>
      <c r="D8869" t="s">
        <v>22</v>
      </c>
      <c r="E8869">
        <v>144178</v>
      </c>
      <c r="F8869" s="5" t="s">
        <v>66</v>
      </c>
      <c r="G8869" s="5" t="s">
        <v>42</v>
      </c>
      <c r="H8869" s="5" t="s">
        <v>25</v>
      </c>
      <c r="I8869" t="s">
        <v>35</v>
      </c>
      <c r="J8869" t="s">
        <v>410</v>
      </c>
      <c r="K8869">
        <v>50</v>
      </c>
      <c r="L8869" s="5" t="s">
        <v>17346</v>
      </c>
      <c r="M8869" s="5" t="s">
        <v>28</v>
      </c>
      <c r="N8869">
        <v>5</v>
      </c>
      <c r="O8869" t="s">
        <v>135</v>
      </c>
      <c r="P8869" s="1">
        <v>45315</v>
      </c>
      <c r="Q8869" s="1">
        <v>45340</v>
      </c>
      <c r="R8869">
        <v>2406</v>
      </c>
      <c r="S8869" s="4">
        <v>5.2</v>
      </c>
      <c r="T8869" t="s">
        <v>47</v>
      </c>
    </row>
    <row r="8870" spans="1:20" x14ac:dyDescent="0.35">
      <c r="A8870" t="s">
        <v>17347</v>
      </c>
      <c r="B8870" s="5" t="s">
        <v>28800</v>
      </c>
      <c r="C8870" s="6">
        <v>154217</v>
      </c>
      <c r="D8870" t="s">
        <v>120</v>
      </c>
      <c r="E8870">
        <v>138795</v>
      </c>
      <c r="F8870" s="5" t="s">
        <v>66</v>
      </c>
      <c r="G8870" s="5" t="s">
        <v>42</v>
      </c>
      <c r="H8870" s="5" t="s">
        <v>121</v>
      </c>
      <c r="I8870" t="s">
        <v>26</v>
      </c>
      <c r="J8870" t="s">
        <v>121</v>
      </c>
      <c r="K8870">
        <v>0</v>
      </c>
      <c r="L8870" s="5" t="s">
        <v>17348</v>
      </c>
      <c r="M8870" s="5" t="s">
        <v>70</v>
      </c>
      <c r="N8870">
        <v>5</v>
      </c>
      <c r="O8870" t="s">
        <v>78</v>
      </c>
      <c r="P8870" s="1">
        <v>45595</v>
      </c>
      <c r="Q8870" s="1">
        <v>45635</v>
      </c>
      <c r="R8870">
        <v>2011</v>
      </c>
      <c r="S8870" s="4">
        <v>8.5</v>
      </c>
      <c r="T8870" t="s">
        <v>55</v>
      </c>
    </row>
    <row r="8871" spans="1:20" x14ac:dyDescent="0.35">
      <c r="A8871" t="s">
        <v>17349</v>
      </c>
      <c r="B8871" s="5" t="s">
        <v>174</v>
      </c>
      <c r="C8871" s="6">
        <v>118300</v>
      </c>
      <c r="D8871" t="s">
        <v>22</v>
      </c>
      <c r="E8871">
        <v>118300</v>
      </c>
      <c r="F8871" s="5" t="s">
        <v>66</v>
      </c>
      <c r="G8871" s="5" t="s">
        <v>51</v>
      </c>
      <c r="H8871" s="5" t="s">
        <v>191</v>
      </c>
      <c r="I8871" t="s">
        <v>35</v>
      </c>
      <c r="J8871" t="s">
        <v>191</v>
      </c>
      <c r="K8871">
        <v>0</v>
      </c>
      <c r="L8871" s="5" t="s">
        <v>17350</v>
      </c>
      <c r="M8871" s="5" t="s">
        <v>28</v>
      </c>
      <c r="N8871">
        <v>6</v>
      </c>
      <c r="O8871" t="s">
        <v>167</v>
      </c>
      <c r="P8871" s="1">
        <v>45373</v>
      </c>
      <c r="Q8871" s="1">
        <v>45396</v>
      </c>
      <c r="R8871">
        <v>1823</v>
      </c>
      <c r="S8871" s="4">
        <v>6.4</v>
      </c>
      <c r="T8871" t="s">
        <v>55</v>
      </c>
    </row>
    <row r="8872" spans="1:20" x14ac:dyDescent="0.35">
      <c r="A8872" t="s">
        <v>17351</v>
      </c>
      <c r="B8872" s="5" t="s">
        <v>174</v>
      </c>
      <c r="C8872" s="6">
        <v>164623</v>
      </c>
      <c r="D8872" t="s">
        <v>22</v>
      </c>
      <c r="E8872">
        <v>164623</v>
      </c>
      <c r="F8872" s="5" t="s">
        <v>66</v>
      </c>
      <c r="G8872" s="5" t="s">
        <v>42</v>
      </c>
      <c r="H8872" s="5" t="s">
        <v>68</v>
      </c>
      <c r="I8872" t="s">
        <v>35</v>
      </c>
      <c r="J8872" t="s">
        <v>68</v>
      </c>
      <c r="K8872">
        <v>0</v>
      </c>
      <c r="L8872" s="5" t="s">
        <v>17352</v>
      </c>
      <c r="M8872" s="5" t="s">
        <v>70</v>
      </c>
      <c r="N8872">
        <v>5</v>
      </c>
      <c r="O8872" t="s">
        <v>131</v>
      </c>
      <c r="P8872" s="1">
        <v>45637</v>
      </c>
      <c r="Q8872" s="1">
        <v>45676</v>
      </c>
      <c r="R8872">
        <v>2283</v>
      </c>
      <c r="S8872" s="4">
        <v>7.2</v>
      </c>
      <c r="T8872" t="s">
        <v>63</v>
      </c>
    </row>
    <row r="8873" spans="1:20" x14ac:dyDescent="0.35">
      <c r="A8873" t="s">
        <v>17353</v>
      </c>
      <c r="B8873" s="5" t="s">
        <v>40</v>
      </c>
      <c r="C8873" s="6">
        <v>209872</v>
      </c>
      <c r="D8873" t="s">
        <v>22</v>
      </c>
      <c r="E8873">
        <v>209872</v>
      </c>
      <c r="F8873" s="5" t="s">
        <v>23</v>
      </c>
      <c r="G8873" s="5" t="s">
        <v>24</v>
      </c>
      <c r="H8873" s="5" t="s">
        <v>97</v>
      </c>
      <c r="I8873" t="s">
        <v>26</v>
      </c>
      <c r="J8873" t="s">
        <v>97</v>
      </c>
      <c r="K8873">
        <v>0</v>
      </c>
      <c r="L8873" s="5" t="s">
        <v>17354</v>
      </c>
      <c r="M8873" s="5" t="s">
        <v>54</v>
      </c>
      <c r="N8873">
        <v>12</v>
      </c>
      <c r="O8873" t="s">
        <v>135</v>
      </c>
      <c r="P8873" s="1">
        <v>45750</v>
      </c>
      <c r="Q8873" s="1">
        <v>45791</v>
      </c>
      <c r="R8873">
        <v>1604</v>
      </c>
      <c r="S8873" s="4">
        <v>9.1999999999999993</v>
      </c>
      <c r="T8873" t="s">
        <v>47</v>
      </c>
    </row>
    <row r="8874" spans="1:20" x14ac:dyDescent="0.35">
      <c r="A8874" t="s">
        <v>17355</v>
      </c>
      <c r="B8874" s="5" t="s">
        <v>100</v>
      </c>
      <c r="C8874" s="6">
        <v>140537</v>
      </c>
      <c r="D8874" t="s">
        <v>41</v>
      </c>
      <c r="E8874">
        <v>119456</v>
      </c>
      <c r="F8874" s="5" t="s">
        <v>66</v>
      </c>
      <c r="G8874" s="5" t="s">
        <v>42</v>
      </c>
      <c r="H8874" s="5" t="s">
        <v>60</v>
      </c>
      <c r="I8874" t="s">
        <v>35</v>
      </c>
      <c r="J8874" t="s">
        <v>60</v>
      </c>
      <c r="K8874">
        <v>100</v>
      </c>
      <c r="L8874" s="5" t="s">
        <v>17356</v>
      </c>
      <c r="M8874" s="5" t="s">
        <v>70</v>
      </c>
      <c r="N8874">
        <v>6</v>
      </c>
      <c r="O8874" t="s">
        <v>62</v>
      </c>
      <c r="P8874" s="1">
        <v>45451</v>
      </c>
      <c r="Q8874" s="1">
        <v>45502</v>
      </c>
      <c r="R8874">
        <v>1729</v>
      </c>
      <c r="S8874" s="4">
        <v>5.8</v>
      </c>
      <c r="T8874" t="s">
        <v>136</v>
      </c>
    </row>
    <row r="8875" spans="1:20" x14ac:dyDescent="0.35">
      <c r="A8875" t="s">
        <v>17357</v>
      </c>
      <c r="B8875" s="5" t="s">
        <v>105</v>
      </c>
      <c r="C8875" s="6">
        <v>72674</v>
      </c>
      <c r="D8875" t="s">
        <v>22</v>
      </c>
      <c r="E8875">
        <v>72674</v>
      </c>
      <c r="F8875" s="5" t="s">
        <v>50</v>
      </c>
      <c r="G8875" s="5" t="s">
        <v>59</v>
      </c>
      <c r="H8875" s="5" t="s">
        <v>191</v>
      </c>
      <c r="I8875" t="s">
        <v>44</v>
      </c>
      <c r="J8875" t="s">
        <v>83</v>
      </c>
      <c r="K8875">
        <v>0</v>
      </c>
      <c r="L8875" s="5" t="s">
        <v>17358</v>
      </c>
      <c r="M8875" s="5" t="s">
        <v>54</v>
      </c>
      <c r="N8875">
        <v>2</v>
      </c>
      <c r="O8875" t="s">
        <v>85</v>
      </c>
      <c r="P8875" s="1">
        <v>45757</v>
      </c>
      <c r="Q8875" s="1">
        <v>45830</v>
      </c>
      <c r="R8875">
        <v>1258</v>
      </c>
      <c r="S8875" s="4">
        <v>7.7</v>
      </c>
      <c r="T8875" t="s">
        <v>30</v>
      </c>
    </row>
    <row r="8876" spans="1:20" x14ac:dyDescent="0.35">
      <c r="A8876" t="s">
        <v>17359</v>
      </c>
      <c r="B8876" s="5" t="s">
        <v>28799</v>
      </c>
      <c r="C8876" s="6">
        <v>96117</v>
      </c>
      <c r="D8876" t="s">
        <v>41</v>
      </c>
      <c r="E8876">
        <v>81699</v>
      </c>
      <c r="F8876" s="5" t="s">
        <v>50</v>
      </c>
      <c r="G8876" s="5" t="s">
        <v>59</v>
      </c>
      <c r="H8876" s="5" t="s">
        <v>60</v>
      </c>
      <c r="I8876" t="s">
        <v>35</v>
      </c>
      <c r="J8876" t="s">
        <v>82</v>
      </c>
      <c r="K8876">
        <v>100</v>
      </c>
      <c r="L8876" s="5" t="s">
        <v>6514</v>
      </c>
      <c r="M8876" s="5" t="s">
        <v>70</v>
      </c>
      <c r="N8876">
        <v>2</v>
      </c>
      <c r="O8876" t="s">
        <v>131</v>
      </c>
      <c r="P8876" s="1">
        <v>45768</v>
      </c>
      <c r="Q8876" s="1">
        <v>45828</v>
      </c>
      <c r="R8876">
        <v>1684</v>
      </c>
      <c r="S8876" s="4">
        <v>7.7</v>
      </c>
      <c r="T8876" t="s">
        <v>79</v>
      </c>
    </row>
    <row r="8877" spans="1:20" x14ac:dyDescent="0.35">
      <c r="A8877" t="s">
        <v>17360</v>
      </c>
      <c r="B8877" s="5" t="s">
        <v>21</v>
      </c>
      <c r="C8877" s="6">
        <v>132251</v>
      </c>
      <c r="D8877" t="s">
        <v>41</v>
      </c>
      <c r="E8877">
        <v>112413</v>
      </c>
      <c r="F8877" s="5" t="s">
        <v>66</v>
      </c>
      <c r="G8877" s="5" t="s">
        <v>51</v>
      </c>
      <c r="H8877" s="5" t="s">
        <v>126</v>
      </c>
      <c r="I8877" t="s">
        <v>35</v>
      </c>
      <c r="J8877" t="s">
        <v>75</v>
      </c>
      <c r="K8877">
        <v>0</v>
      </c>
      <c r="L8877" s="5" t="s">
        <v>17361</v>
      </c>
      <c r="M8877" s="5" t="s">
        <v>70</v>
      </c>
      <c r="N8877">
        <v>7</v>
      </c>
      <c r="O8877" t="s">
        <v>78</v>
      </c>
      <c r="P8877" s="1">
        <v>45507</v>
      </c>
      <c r="Q8877" s="1">
        <v>45526</v>
      </c>
      <c r="R8877">
        <v>1336</v>
      </c>
      <c r="S8877" s="4">
        <v>9.3000000000000007</v>
      </c>
      <c r="T8877" t="s">
        <v>63</v>
      </c>
    </row>
    <row r="8878" spans="1:20" x14ac:dyDescent="0.35">
      <c r="A8878" t="s">
        <v>17362</v>
      </c>
      <c r="B8878" s="5" t="s">
        <v>57</v>
      </c>
      <c r="C8878" s="6">
        <v>180163</v>
      </c>
      <c r="D8878" t="s">
        <v>65</v>
      </c>
      <c r="E8878">
        <v>234212</v>
      </c>
      <c r="F8878" s="5" t="s">
        <v>66</v>
      </c>
      <c r="G8878" s="5" t="s">
        <v>24</v>
      </c>
      <c r="H8878" s="5" t="s">
        <v>67</v>
      </c>
      <c r="I8878" t="s">
        <v>35</v>
      </c>
      <c r="J8878" t="s">
        <v>67</v>
      </c>
      <c r="K8878">
        <v>100</v>
      </c>
      <c r="L8878" s="5" t="s">
        <v>17363</v>
      </c>
      <c r="M8878" s="5" t="s">
        <v>28</v>
      </c>
      <c r="N8878">
        <v>9</v>
      </c>
      <c r="O8878" t="s">
        <v>71</v>
      </c>
      <c r="P8878" s="1">
        <v>45561</v>
      </c>
      <c r="Q8878" s="1">
        <v>45579</v>
      </c>
      <c r="R8878">
        <v>2472</v>
      </c>
      <c r="S8878" s="4">
        <v>6</v>
      </c>
      <c r="T8878" t="s">
        <v>103</v>
      </c>
    </row>
    <row r="8879" spans="1:20" x14ac:dyDescent="0.35">
      <c r="A8879" t="s">
        <v>17364</v>
      </c>
      <c r="B8879" s="5" t="s">
        <v>28801</v>
      </c>
      <c r="C8879" s="6">
        <v>64220</v>
      </c>
      <c r="D8879" t="s">
        <v>92</v>
      </c>
      <c r="E8879">
        <v>48165</v>
      </c>
      <c r="F8879" s="5" t="s">
        <v>58</v>
      </c>
      <c r="G8879" s="5" t="s">
        <v>51</v>
      </c>
      <c r="H8879" s="5" t="s">
        <v>93</v>
      </c>
      <c r="I8879" t="s">
        <v>44</v>
      </c>
      <c r="J8879" t="s">
        <v>93</v>
      </c>
      <c r="K8879">
        <v>0</v>
      </c>
      <c r="L8879" s="5" t="s">
        <v>17365</v>
      </c>
      <c r="M8879" s="5" t="s">
        <v>28</v>
      </c>
      <c r="N8879">
        <v>0</v>
      </c>
      <c r="O8879" t="s">
        <v>147</v>
      </c>
      <c r="P8879" s="1">
        <v>45578</v>
      </c>
      <c r="Q8879" s="1">
        <v>45621</v>
      </c>
      <c r="R8879">
        <v>947</v>
      </c>
      <c r="S8879" s="4">
        <v>8.6</v>
      </c>
      <c r="T8879" t="s">
        <v>277</v>
      </c>
    </row>
    <row r="8880" spans="1:20" x14ac:dyDescent="0.35">
      <c r="A8880" t="s">
        <v>17366</v>
      </c>
      <c r="B8880" s="5" t="s">
        <v>49</v>
      </c>
      <c r="C8880" s="6">
        <v>70080</v>
      </c>
      <c r="D8880" t="s">
        <v>81</v>
      </c>
      <c r="E8880">
        <v>94608</v>
      </c>
      <c r="F8880" s="5" t="s">
        <v>58</v>
      </c>
      <c r="G8880" s="5" t="s">
        <v>42</v>
      </c>
      <c r="H8880" s="5" t="s">
        <v>82</v>
      </c>
      <c r="I8880" t="s">
        <v>35</v>
      </c>
      <c r="J8880" t="s">
        <v>82</v>
      </c>
      <c r="K8880">
        <v>0</v>
      </c>
      <c r="L8880" s="5" t="s">
        <v>17367</v>
      </c>
      <c r="M8880" s="5" t="s">
        <v>54</v>
      </c>
      <c r="N8880">
        <v>1</v>
      </c>
      <c r="O8880" t="s">
        <v>141</v>
      </c>
      <c r="P8880" s="1">
        <v>45675</v>
      </c>
      <c r="Q8880" s="1">
        <v>45743</v>
      </c>
      <c r="R8880">
        <v>2308</v>
      </c>
      <c r="S8880" s="4">
        <v>8.5</v>
      </c>
      <c r="T8880" t="s">
        <v>243</v>
      </c>
    </row>
    <row r="8881" spans="1:20" x14ac:dyDescent="0.35">
      <c r="A8881" t="s">
        <v>17368</v>
      </c>
      <c r="B8881" s="5" t="s">
        <v>32</v>
      </c>
      <c r="C8881" s="6">
        <v>72201</v>
      </c>
      <c r="D8881" t="s">
        <v>22</v>
      </c>
      <c r="E8881">
        <v>72201</v>
      </c>
      <c r="F8881" s="5" t="s">
        <v>50</v>
      </c>
      <c r="G8881" s="5" t="s">
        <v>24</v>
      </c>
      <c r="H8881" s="5" t="s">
        <v>52</v>
      </c>
      <c r="I8881" t="s">
        <v>26</v>
      </c>
      <c r="J8881" t="s">
        <v>191</v>
      </c>
      <c r="K8881">
        <v>50</v>
      </c>
      <c r="L8881" s="5" t="s">
        <v>17369</v>
      </c>
      <c r="M8881" s="5" t="s">
        <v>54</v>
      </c>
      <c r="N8881">
        <v>3</v>
      </c>
      <c r="O8881" t="s">
        <v>172</v>
      </c>
      <c r="P8881" s="1">
        <v>45747</v>
      </c>
      <c r="Q8881" s="1">
        <v>45763</v>
      </c>
      <c r="R8881">
        <v>1516</v>
      </c>
      <c r="S8881" s="4">
        <v>9.5</v>
      </c>
      <c r="T8881" t="s">
        <v>63</v>
      </c>
    </row>
    <row r="8882" spans="1:20" x14ac:dyDescent="0.35">
      <c r="A8882" t="s">
        <v>17370</v>
      </c>
      <c r="B8882" s="5" t="s">
        <v>28802</v>
      </c>
      <c r="C8882" s="6">
        <v>150170</v>
      </c>
      <c r="D8882" t="s">
        <v>74</v>
      </c>
      <c r="E8882">
        <v>187713</v>
      </c>
      <c r="F8882" s="5" t="s">
        <v>23</v>
      </c>
      <c r="G8882" s="5" t="s">
        <v>51</v>
      </c>
      <c r="H8882" s="5" t="s">
        <v>75</v>
      </c>
      <c r="I8882" t="s">
        <v>44</v>
      </c>
      <c r="J8882" t="s">
        <v>75</v>
      </c>
      <c r="K8882">
        <v>50</v>
      </c>
      <c r="L8882" s="5" t="s">
        <v>17371</v>
      </c>
      <c r="M8882" s="5" t="s">
        <v>54</v>
      </c>
      <c r="N8882">
        <v>11</v>
      </c>
      <c r="O8882" t="s">
        <v>88</v>
      </c>
      <c r="P8882" s="1">
        <v>45715</v>
      </c>
      <c r="Q8882" s="1">
        <v>45745</v>
      </c>
      <c r="R8882">
        <v>2288</v>
      </c>
      <c r="S8882" s="4">
        <v>9</v>
      </c>
      <c r="T8882" t="s">
        <v>277</v>
      </c>
    </row>
    <row r="8883" spans="1:20" x14ac:dyDescent="0.35">
      <c r="A8883" t="s">
        <v>17372</v>
      </c>
      <c r="B8883" s="5" t="s">
        <v>217</v>
      </c>
      <c r="C8883" s="6">
        <v>68586</v>
      </c>
      <c r="D8883" t="s">
        <v>22</v>
      </c>
      <c r="E8883">
        <v>68586</v>
      </c>
      <c r="F8883" s="5" t="s">
        <v>58</v>
      </c>
      <c r="G8883" s="5" t="s">
        <v>51</v>
      </c>
      <c r="H8883" s="5" t="s">
        <v>25</v>
      </c>
      <c r="I8883" t="s">
        <v>26</v>
      </c>
      <c r="J8883" t="s">
        <v>313</v>
      </c>
      <c r="K8883">
        <v>50</v>
      </c>
      <c r="L8883" s="5" t="s">
        <v>17373</v>
      </c>
      <c r="M8883" s="5" t="s">
        <v>37</v>
      </c>
      <c r="N8883">
        <v>1</v>
      </c>
      <c r="O8883" t="s">
        <v>107</v>
      </c>
      <c r="P8883" s="1">
        <v>45372</v>
      </c>
      <c r="Q8883" s="1">
        <v>45403</v>
      </c>
      <c r="R8883">
        <v>2215</v>
      </c>
      <c r="S8883" s="4">
        <v>9.5</v>
      </c>
      <c r="T8883" t="s">
        <v>153</v>
      </c>
    </row>
    <row r="8884" spans="1:20" x14ac:dyDescent="0.35">
      <c r="A8884" t="s">
        <v>17374</v>
      </c>
      <c r="B8884" s="5" t="s">
        <v>162</v>
      </c>
      <c r="C8884" s="6">
        <v>58484</v>
      </c>
      <c r="D8884" t="s">
        <v>41</v>
      </c>
      <c r="E8884">
        <v>49711</v>
      </c>
      <c r="F8884" s="5" t="s">
        <v>58</v>
      </c>
      <c r="G8884" s="5" t="s">
        <v>24</v>
      </c>
      <c r="H8884" s="5" t="s">
        <v>60</v>
      </c>
      <c r="I8884" t="s">
        <v>35</v>
      </c>
      <c r="J8884" t="s">
        <v>60</v>
      </c>
      <c r="K8884">
        <v>0</v>
      </c>
      <c r="L8884" s="5" t="s">
        <v>17375</v>
      </c>
      <c r="M8884" s="5" t="s">
        <v>70</v>
      </c>
      <c r="N8884">
        <v>1</v>
      </c>
      <c r="O8884" t="s">
        <v>46</v>
      </c>
      <c r="P8884" s="1">
        <v>45322</v>
      </c>
      <c r="Q8884" s="1">
        <v>45383</v>
      </c>
      <c r="R8884">
        <v>1875</v>
      </c>
      <c r="S8884" s="4">
        <v>5.3</v>
      </c>
      <c r="T8884" t="s">
        <v>79</v>
      </c>
    </row>
    <row r="8885" spans="1:20" x14ac:dyDescent="0.35">
      <c r="A8885" t="s">
        <v>17376</v>
      </c>
      <c r="B8885" s="5" t="s">
        <v>174</v>
      </c>
      <c r="C8885" s="6">
        <v>53494</v>
      </c>
      <c r="D8885" t="s">
        <v>22</v>
      </c>
      <c r="E8885">
        <v>53494</v>
      </c>
      <c r="F8885" s="5" t="s">
        <v>58</v>
      </c>
      <c r="G8885" s="5" t="s">
        <v>51</v>
      </c>
      <c r="H8885" s="5" t="s">
        <v>165</v>
      </c>
      <c r="I8885" t="s">
        <v>44</v>
      </c>
      <c r="J8885" t="s">
        <v>165</v>
      </c>
      <c r="K8885">
        <v>0</v>
      </c>
      <c r="L8885" s="5" t="s">
        <v>380</v>
      </c>
      <c r="M8885" s="5" t="s">
        <v>70</v>
      </c>
      <c r="N8885">
        <v>0</v>
      </c>
      <c r="O8885" t="s">
        <v>107</v>
      </c>
      <c r="P8885" s="1">
        <v>45555</v>
      </c>
      <c r="Q8885" s="1">
        <v>45600</v>
      </c>
      <c r="R8885">
        <v>1820</v>
      </c>
      <c r="S8885" s="4">
        <v>9.5</v>
      </c>
      <c r="T8885" t="s">
        <v>210</v>
      </c>
    </row>
    <row r="8886" spans="1:20" x14ac:dyDescent="0.35">
      <c r="A8886" t="s">
        <v>17377</v>
      </c>
      <c r="B8886" s="5" t="s">
        <v>28801</v>
      </c>
      <c r="C8886" s="6">
        <v>175512</v>
      </c>
      <c r="D8886" t="s">
        <v>22</v>
      </c>
      <c r="E8886">
        <v>175512</v>
      </c>
      <c r="F8886" s="5" t="s">
        <v>66</v>
      </c>
      <c r="G8886" s="5" t="s">
        <v>51</v>
      </c>
      <c r="H8886" s="5" t="s">
        <v>68</v>
      </c>
      <c r="I8886" t="s">
        <v>35</v>
      </c>
      <c r="J8886" t="s">
        <v>68</v>
      </c>
      <c r="K8886">
        <v>0</v>
      </c>
      <c r="L8886" s="5" t="s">
        <v>17378</v>
      </c>
      <c r="M8886" s="5" t="s">
        <v>28</v>
      </c>
      <c r="N8886">
        <v>7</v>
      </c>
      <c r="O8886" t="s">
        <v>46</v>
      </c>
      <c r="P8886" s="1">
        <v>45699</v>
      </c>
      <c r="Q8886" s="1">
        <v>45742</v>
      </c>
      <c r="R8886">
        <v>2244</v>
      </c>
      <c r="S8886" s="4">
        <v>9.9</v>
      </c>
      <c r="T8886" t="s">
        <v>38</v>
      </c>
    </row>
    <row r="8887" spans="1:20" x14ac:dyDescent="0.35">
      <c r="A8887" t="s">
        <v>17379</v>
      </c>
      <c r="B8887" s="5" t="s">
        <v>28799</v>
      </c>
      <c r="C8887" s="6">
        <v>124719</v>
      </c>
      <c r="D8887" t="s">
        <v>22</v>
      </c>
      <c r="E8887">
        <v>124719</v>
      </c>
      <c r="F8887" s="5" t="s">
        <v>50</v>
      </c>
      <c r="G8887" s="5" t="s">
        <v>24</v>
      </c>
      <c r="H8887" s="5" t="s">
        <v>68</v>
      </c>
      <c r="I8887" t="s">
        <v>26</v>
      </c>
      <c r="J8887" t="s">
        <v>133</v>
      </c>
      <c r="K8887">
        <v>100</v>
      </c>
      <c r="L8887" s="5" t="s">
        <v>12899</v>
      </c>
      <c r="M8887" s="5" t="s">
        <v>28</v>
      </c>
      <c r="N8887">
        <v>2</v>
      </c>
      <c r="O8887" t="s">
        <v>46</v>
      </c>
      <c r="P8887" s="1">
        <v>45684</v>
      </c>
      <c r="Q8887" s="1">
        <v>45715</v>
      </c>
      <c r="R8887">
        <v>2326</v>
      </c>
      <c r="S8887" s="4">
        <v>6.6</v>
      </c>
      <c r="T8887" t="s">
        <v>108</v>
      </c>
    </row>
    <row r="8888" spans="1:20" x14ac:dyDescent="0.35">
      <c r="A8888" t="s">
        <v>17380</v>
      </c>
      <c r="B8888" s="5" t="s">
        <v>28800</v>
      </c>
      <c r="C8888" s="6">
        <v>65569</v>
      </c>
      <c r="D8888" t="s">
        <v>22</v>
      </c>
      <c r="E8888">
        <v>65569</v>
      </c>
      <c r="F8888" s="5" t="s">
        <v>58</v>
      </c>
      <c r="G8888" s="5" t="s">
        <v>42</v>
      </c>
      <c r="H8888" s="5" t="s">
        <v>191</v>
      </c>
      <c r="I8888" t="s">
        <v>44</v>
      </c>
      <c r="J8888" t="s">
        <v>191</v>
      </c>
      <c r="K8888">
        <v>0</v>
      </c>
      <c r="L8888" s="5" t="s">
        <v>17381</v>
      </c>
      <c r="M8888" s="5" t="s">
        <v>37</v>
      </c>
      <c r="N8888">
        <v>0</v>
      </c>
      <c r="O8888" t="s">
        <v>78</v>
      </c>
      <c r="P8888" s="1">
        <v>45702</v>
      </c>
      <c r="Q8888" s="1">
        <v>45720</v>
      </c>
      <c r="R8888">
        <v>2433</v>
      </c>
      <c r="S8888" s="4">
        <v>6.3</v>
      </c>
      <c r="T8888" t="s">
        <v>79</v>
      </c>
    </row>
    <row r="8889" spans="1:20" x14ac:dyDescent="0.35">
      <c r="A8889" t="s">
        <v>17382</v>
      </c>
      <c r="B8889" s="5" t="s">
        <v>28801</v>
      </c>
      <c r="C8889" s="6">
        <v>184461</v>
      </c>
      <c r="D8889" t="s">
        <v>22</v>
      </c>
      <c r="E8889">
        <v>184461</v>
      </c>
      <c r="F8889" s="5" t="s">
        <v>23</v>
      </c>
      <c r="G8889" s="5" t="s">
        <v>42</v>
      </c>
      <c r="H8889" s="5" t="s">
        <v>97</v>
      </c>
      <c r="I8889" t="s">
        <v>26</v>
      </c>
      <c r="J8889" t="s">
        <v>191</v>
      </c>
      <c r="K8889">
        <v>0</v>
      </c>
      <c r="L8889" s="5" t="s">
        <v>13008</v>
      </c>
      <c r="M8889" s="5" t="s">
        <v>28</v>
      </c>
      <c r="N8889">
        <v>13</v>
      </c>
      <c r="O8889" t="s">
        <v>131</v>
      </c>
      <c r="P8889" s="1">
        <v>45468</v>
      </c>
      <c r="Q8889" s="1">
        <v>45515</v>
      </c>
      <c r="R8889">
        <v>2438</v>
      </c>
      <c r="S8889" s="4">
        <v>5.9</v>
      </c>
      <c r="T8889" t="s">
        <v>136</v>
      </c>
    </row>
    <row r="8890" spans="1:20" x14ac:dyDescent="0.35">
      <c r="A8890" t="s">
        <v>17383</v>
      </c>
      <c r="B8890" s="5" t="s">
        <v>28801</v>
      </c>
      <c r="C8890" s="6">
        <v>176661</v>
      </c>
      <c r="D8890" t="s">
        <v>120</v>
      </c>
      <c r="E8890">
        <v>158995</v>
      </c>
      <c r="F8890" s="5" t="s">
        <v>66</v>
      </c>
      <c r="G8890" s="5" t="s">
        <v>51</v>
      </c>
      <c r="H8890" s="5" t="s">
        <v>121</v>
      </c>
      <c r="I8890" t="s">
        <v>35</v>
      </c>
      <c r="J8890" t="s">
        <v>52</v>
      </c>
      <c r="K8890">
        <v>0</v>
      </c>
      <c r="L8890" s="5" t="s">
        <v>17384</v>
      </c>
      <c r="M8890" s="5" t="s">
        <v>28</v>
      </c>
      <c r="N8890">
        <v>8</v>
      </c>
      <c r="O8890" t="s">
        <v>147</v>
      </c>
      <c r="P8890" s="1">
        <v>45397</v>
      </c>
      <c r="Q8890" s="1">
        <v>45420</v>
      </c>
      <c r="R8890">
        <v>1040</v>
      </c>
      <c r="S8890" s="4">
        <v>6.3</v>
      </c>
      <c r="T8890" t="s">
        <v>243</v>
      </c>
    </row>
    <row r="8891" spans="1:20" x14ac:dyDescent="0.35">
      <c r="A8891" t="s">
        <v>17385</v>
      </c>
      <c r="B8891" s="5" t="s">
        <v>28802</v>
      </c>
      <c r="C8891" s="6">
        <v>113468</v>
      </c>
      <c r="D8891" t="s">
        <v>92</v>
      </c>
      <c r="E8891">
        <v>85101</v>
      </c>
      <c r="F8891" s="5" t="s">
        <v>50</v>
      </c>
      <c r="G8891" s="5" t="s">
        <v>59</v>
      </c>
      <c r="H8891" s="5" t="s">
        <v>93</v>
      </c>
      <c r="I8891" t="s">
        <v>35</v>
      </c>
      <c r="J8891" t="s">
        <v>93</v>
      </c>
      <c r="K8891">
        <v>50</v>
      </c>
      <c r="L8891" s="5" t="s">
        <v>17386</v>
      </c>
      <c r="M8891" s="5" t="s">
        <v>28</v>
      </c>
      <c r="N8891">
        <v>3</v>
      </c>
      <c r="O8891" t="s">
        <v>29</v>
      </c>
      <c r="P8891" s="1">
        <v>45620</v>
      </c>
      <c r="Q8891" s="1">
        <v>45679</v>
      </c>
      <c r="R8891">
        <v>1859</v>
      </c>
      <c r="S8891" s="4">
        <v>7.7</v>
      </c>
      <c r="T8891" t="s">
        <v>55</v>
      </c>
    </row>
    <row r="8892" spans="1:20" x14ac:dyDescent="0.35">
      <c r="A8892" t="s">
        <v>17387</v>
      </c>
      <c r="B8892" s="5" t="s">
        <v>57</v>
      </c>
      <c r="C8892" s="6">
        <v>94278</v>
      </c>
      <c r="D8892" t="s">
        <v>41</v>
      </c>
      <c r="E8892">
        <v>80136</v>
      </c>
      <c r="F8892" s="5" t="s">
        <v>50</v>
      </c>
      <c r="G8892" s="5" t="s">
        <v>51</v>
      </c>
      <c r="H8892" s="5" t="s">
        <v>60</v>
      </c>
      <c r="I8892" t="s">
        <v>26</v>
      </c>
      <c r="J8892" t="s">
        <v>110</v>
      </c>
      <c r="K8892">
        <v>50</v>
      </c>
      <c r="L8892" s="5" t="s">
        <v>17388</v>
      </c>
      <c r="M8892" s="5" t="s">
        <v>54</v>
      </c>
      <c r="N8892">
        <v>3</v>
      </c>
      <c r="O8892" t="s">
        <v>46</v>
      </c>
      <c r="P8892" s="1">
        <v>45498</v>
      </c>
      <c r="Q8892" s="1">
        <v>45535</v>
      </c>
      <c r="R8892">
        <v>2395</v>
      </c>
      <c r="S8892" s="4">
        <v>8.6</v>
      </c>
      <c r="T8892" t="s">
        <v>47</v>
      </c>
    </row>
    <row r="8893" spans="1:20" x14ac:dyDescent="0.35">
      <c r="A8893" t="s">
        <v>17389</v>
      </c>
      <c r="B8893" s="5" t="s">
        <v>28802</v>
      </c>
      <c r="C8893" s="6">
        <v>124121</v>
      </c>
      <c r="D8893" t="s">
        <v>41</v>
      </c>
      <c r="E8893">
        <v>105503</v>
      </c>
      <c r="F8893" s="5" t="s">
        <v>50</v>
      </c>
      <c r="G8893" s="5" t="s">
        <v>59</v>
      </c>
      <c r="H8893" s="5" t="s">
        <v>126</v>
      </c>
      <c r="I8893" t="s">
        <v>35</v>
      </c>
      <c r="J8893" t="s">
        <v>126</v>
      </c>
      <c r="K8893">
        <v>0</v>
      </c>
      <c r="L8893" s="5" t="s">
        <v>17390</v>
      </c>
      <c r="M8893" s="5" t="s">
        <v>54</v>
      </c>
      <c r="N8893">
        <v>3</v>
      </c>
      <c r="O8893" t="s">
        <v>172</v>
      </c>
      <c r="P8893" s="1">
        <v>45672</v>
      </c>
      <c r="Q8893" s="1">
        <v>45695</v>
      </c>
      <c r="R8893">
        <v>1523</v>
      </c>
      <c r="S8893" s="4">
        <v>5.8</v>
      </c>
      <c r="T8893" t="s">
        <v>210</v>
      </c>
    </row>
    <row r="8894" spans="1:20" x14ac:dyDescent="0.35">
      <c r="A8894" t="s">
        <v>17391</v>
      </c>
      <c r="B8894" s="5" t="s">
        <v>145</v>
      </c>
      <c r="C8894" s="6">
        <v>118336</v>
      </c>
      <c r="D8894" t="s">
        <v>41</v>
      </c>
      <c r="E8894">
        <v>100586</v>
      </c>
      <c r="F8894" s="5" t="s">
        <v>66</v>
      </c>
      <c r="G8894" s="5" t="s">
        <v>51</v>
      </c>
      <c r="H8894" s="5" t="s">
        <v>126</v>
      </c>
      <c r="I8894" t="s">
        <v>44</v>
      </c>
      <c r="J8894" t="s">
        <v>126</v>
      </c>
      <c r="K8894">
        <v>0</v>
      </c>
      <c r="L8894" s="5" t="s">
        <v>17392</v>
      </c>
      <c r="M8894" s="5" t="s">
        <v>37</v>
      </c>
      <c r="N8894">
        <v>7</v>
      </c>
      <c r="O8894" t="s">
        <v>172</v>
      </c>
      <c r="P8894" s="1">
        <v>45477</v>
      </c>
      <c r="Q8894" s="1">
        <v>45515</v>
      </c>
      <c r="R8894">
        <v>1467</v>
      </c>
      <c r="S8894" s="4">
        <v>6.5</v>
      </c>
      <c r="T8894" t="s">
        <v>243</v>
      </c>
    </row>
    <row r="8895" spans="1:20" x14ac:dyDescent="0.35">
      <c r="A8895" t="s">
        <v>17393</v>
      </c>
      <c r="B8895" s="5" t="s">
        <v>73</v>
      </c>
      <c r="C8895" s="6">
        <v>63446</v>
      </c>
      <c r="D8895" t="s">
        <v>33</v>
      </c>
      <c r="E8895">
        <v>6979060</v>
      </c>
      <c r="F8895" s="5" t="s">
        <v>58</v>
      </c>
      <c r="G8895" s="5" t="s">
        <v>42</v>
      </c>
      <c r="H8895" s="5" t="s">
        <v>34</v>
      </c>
      <c r="I8895" t="s">
        <v>26</v>
      </c>
      <c r="J8895" t="s">
        <v>34</v>
      </c>
      <c r="K8895">
        <v>100</v>
      </c>
      <c r="L8895" s="5" t="s">
        <v>17394</v>
      </c>
      <c r="M8895" s="5" t="s">
        <v>28</v>
      </c>
      <c r="N8895">
        <v>1</v>
      </c>
      <c r="O8895" t="s">
        <v>131</v>
      </c>
      <c r="P8895" s="1">
        <v>45518</v>
      </c>
      <c r="Q8895" s="1">
        <v>45542</v>
      </c>
      <c r="R8895">
        <v>2327</v>
      </c>
      <c r="S8895" s="4">
        <v>8.5</v>
      </c>
      <c r="T8895" t="s">
        <v>210</v>
      </c>
    </row>
    <row r="8896" spans="1:20" x14ac:dyDescent="0.35">
      <c r="A8896" t="s">
        <v>17395</v>
      </c>
      <c r="B8896" s="5" t="s">
        <v>174</v>
      </c>
      <c r="C8896" s="6">
        <v>88302</v>
      </c>
      <c r="D8896" t="s">
        <v>92</v>
      </c>
      <c r="E8896">
        <v>66227</v>
      </c>
      <c r="F8896" s="5" t="s">
        <v>50</v>
      </c>
      <c r="G8896" s="5" t="s">
        <v>42</v>
      </c>
      <c r="H8896" s="5" t="s">
        <v>93</v>
      </c>
      <c r="I8896" t="s">
        <v>26</v>
      </c>
      <c r="J8896" t="s">
        <v>93</v>
      </c>
      <c r="K8896">
        <v>100</v>
      </c>
      <c r="L8896" s="5" t="s">
        <v>17396</v>
      </c>
      <c r="M8896" s="5" t="s">
        <v>70</v>
      </c>
      <c r="N8896">
        <v>4</v>
      </c>
      <c r="O8896" t="s">
        <v>135</v>
      </c>
      <c r="P8896" s="1">
        <v>45765</v>
      </c>
      <c r="Q8896" s="1">
        <v>45789</v>
      </c>
      <c r="R8896">
        <v>1494</v>
      </c>
      <c r="S8896" s="4">
        <v>7.8</v>
      </c>
      <c r="T8896" t="s">
        <v>210</v>
      </c>
    </row>
    <row r="8897" spans="1:20" x14ac:dyDescent="0.35">
      <c r="A8897" t="s">
        <v>17397</v>
      </c>
      <c r="B8897" s="5" t="s">
        <v>40</v>
      </c>
      <c r="C8897" s="6">
        <v>69937</v>
      </c>
      <c r="D8897" t="s">
        <v>74</v>
      </c>
      <c r="E8897">
        <v>87421</v>
      </c>
      <c r="F8897" s="5" t="s">
        <v>58</v>
      </c>
      <c r="G8897" s="5" t="s">
        <v>42</v>
      </c>
      <c r="H8897" s="5" t="s">
        <v>75</v>
      </c>
      <c r="I8897" t="s">
        <v>35</v>
      </c>
      <c r="J8897" t="s">
        <v>165</v>
      </c>
      <c r="K8897">
        <v>0</v>
      </c>
      <c r="L8897" s="5" t="s">
        <v>17398</v>
      </c>
      <c r="M8897" s="5" t="s">
        <v>54</v>
      </c>
      <c r="N8897">
        <v>1</v>
      </c>
      <c r="O8897" t="s">
        <v>112</v>
      </c>
      <c r="P8897" s="1">
        <v>45481</v>
      </c>
      <c r="Q8897" s="1">
        <v>45538</v>
      </c>
      <c r="R8897">
        <v>1246</v>
      </c>
      <c r="S8897" s="4">
        <v>6.4</v>
      </c>
      <c r="T8897" t="s">
        <v>38</v>
      </c>
    </row>
    <row r="8898" spans="1:20" x14ac:dyDescent="0.35">
      <c r="A8898" t="s">
        <v>17399</v>
      </c>
      <c r="B8898" s="5" t="s">
        <v>21</v>
      </c>
      <c r="C8898" s="6">
        <v>76500</v>
      </c>
      <c r="D8898" t="s">
        <v>22</v>
      </c>
      <c r="E8898">
        <v>76500</v>
      </c>
      <c r="F8898" s="5" t="s">
        <v>50</v>
      </c>
      <c r="G8898" s="5" t="s">
        <v>24</v>
      </c>
      <c r="H8898" s="5" t="s">
        <v>165</v>
      </c>
      <c r="I8898" t="s">
        <v>44</v>
      </c>
      <c r="J8898" t="s">
        <v>165</v>
      </c>
      <c r="K8898">
        <v>50</v>
      </c>
      <c r="L8898" s="5" t="s">
        <v>12487</v>
      </c>
      <c r="M8898" s="5" t="s">
        <v>28</v>
      </c>
      <c r="N8898">
        <v>3</v>
      </c>
      <c r="O8898" t="s">
        <v>172</v>
      </c>
      <c r="P8898" s="1">
        <v>45737</v>
      </c>
      <c r="Q8898" s="1">
        <v>45786</v>
      </c>
      <c r="R8898">
        <v>1141</v>
      </c>
      <c r="S8898" s="4">
        <v>5.4</v>
      </c>
      <c r="T8898" t="s">
        <v>30</v>
      </c>
    </row>
    <row r="8899" spans="1:20" x14ac:dyDescent="0.35">
      <c r="A8899" t="s">
        <v>17400</v>
      </c>
      <c r="B8899" s="5" t="s">
        <v>174</v>
      </c>
      <c r="C8899" s="6">
        <v>133991</v>
      </c>
      <c r="D8899" t="s">
        <v>22</v>
      </c>
      <c r="E8899">
        <v>133991</v>
      </c>
      <c r="F8899" s="5" t="s">
        <v>50</v>
      </c>
      <c r="G8899" s="5" t="s">
        <v>24</v>
      </c>
      <c r="H8899" s="5" t="s">
        <v>97</v>
      </c>
      <c r="I8899" t="s">
        <v>35</v>
      </c>
      <c r="J8899" t="s">
        <v>491</v>
      </c>
      <c r="K8899">
        <v>100</v>
      </c>
      <c r="L8899" s="5" t="s">
        <v>17401</v>
      </c>
      <c r="M8899" s="5" t="s">
        <v>54</v>
      </c>
      <c r="N8899">
        <v>2</v>
      </c>
      <c r="O8899" t="s">
        <v>46</v>
      </c>
      <c r="P8899" s="1">
        <v>45715</v>
      </c>
      <c r="Q8899" s="1">
        <v>45777</v>
      </c>
      <c r="R8899">
        <v>1018</v>
      </c>
      <c r="S8899" s="4">
        <v>7.6</v>
      </c>
      <c r="T8899" t="s">
        <v>95</v>
      </c>
    </row>
    <row r="8900" spans="1:20" x14ac:dyDescent="0.35">
      <c r="A8900" t="s">
        <v>17402</v>
      </c>
      <c r="B8900" s="5" t="s">
        <v>28802</v>
      </c>
      <c r="C8900" s="6">
        <v>37472</v>
      </c>
      <c r="D8900" t="s">
        <v>22</v>
      </c>
      <c r="E8900">
        <v>37472</v>
      </c>
      <c r="F8900" s="5" t="s">
        <v>58</v>
      </c>
      <c r="G8900" s="5" t="s">
        <v>42</v>
      </c>
      <c r="H8900" s="5" t="s">
        <v>157</v>
      </c>
      <c r="I8900" t="s">
        <v>26</v>
      </c>
      <c r="J8900" t="s">
        <v>157</v>
      </c>
      <c r="K8900">
        <v>0</v>
      </c>
      <c r="L8900" s="5" t="s">
        <v>17403</v>
      </c>
      <c r="M8900" s="5" t="s">
        <v>70</v>
      </c>
      <c r="N8900">
        <v>1</v>
      </c>
      <c r="O8900" t="s">
        <v>147</v>
      </c>
      <c r="P8900" s="1">
        <v>45503</v>
      </c>
      <c r="Q8900" s="1">
        <v>45527</v>
      </c>
      <c r="R8900">
        <v>597</v>
      </c>
      <c r="S8900" s="4">
        <v>7.8</v>
      </c>
      <c r="T8900" t="s">
        <v>136</v>
      </c>
    </row>
    <row r="8901" spans="1:20" x14ac:dyDescent="0.35">
      <c r="A8901" t="s">
        <v>17404</v>
      </c>
      <c r="B8901" s="5" t="s">
        <v>217</v>
      </c>
      <c r="C8901" s="6">
        <v>55334</v>
      </c>
      <c r="D8901" t="s">
        <v>92</v>
      </c>
      <c r="E8901">
        <v>41501</v>
      </c>
      <c r="F8901" s="5" t="s">
        <v>58</v>
      </c>
      <c r="G8901" s="5" t="s">
        <v>24</v>
      </c>
      <c r="H8901" s="5" t="s">
        <v>93</v>
      </c>
      <c r="I8901" t="s">
        <v>44</v>
      </c>
      <c r="J8901" t="s">
        <v>93</v>
      </c>
      <c r="K8901">
        <v>50</v>
      </c>
      <c r="L8901" s="5" t="s">
        <v>17405</v>
      </c>
      <c r="M8901" s="5" t="s">
        <v>70</v>
      </c>
      <c r="N8901">
        <v>0</v>
      </c>
      <c r="O8901" t="s">
        <v>167</v>
      </c>
      <c r="P8901" s="1">
        <v>45597</v>
      </c>
      <c r="Q8901" s="1">
        <v>45654</v>
      </c>
      <c r="R8901">
        <v>1928</v>
      </c>
      <c r="S8901" s="4">
        <v>8.9</v>
      </c>
      <c r="T8901" t="s">
        <v>277</v>
      </c>
    </row>
    <row r="8902" spans="1:20" x14ac:dyDescent="0.35">
      <c r="A8902" t="s">
        <v>17406</v>
      </c>
      <c r="B8902" s="5" t="s">
        <v>40</v>
      </c>
      <c r="C8902" s="6">
        <v>118965</v>
      </c>
      <c r="D8902" t="s">
        <v>120</v>
      </c>
      <c r="E8902">
        <v>107069</v>
      </c>
      <c r="F8902" s="5" t="s">
        <v>50</v>
      </c>
      <c r="G8902" s="5" t="s">
        <v>59</v>
      </c>
      <c r="H8902" s="5" t="s">
        <v>121</v>
      </c>
      <c r="I8902" t="s">
        <v>26</v>
      </c>
      <c r="J8902" t="s">
        <v>121</v>
      </c>
      <c r="K8902">
        <v>0</v>
      </c>
      <c r="L8902" s="5" t="s">
        <v>17407</v>
      </c>
      <c r="M8902" s="5" t="s">
        <v>70</v>
      </c>
      <c r="N8902">
        <v>4</v>
      </c>
      <c r="O8902" t="s">
        <v>62</v>
      </c>
      <c r="P8902" s="1">
        <v>45604</v>
      </c>
      <c r="Q8902" s="1">
        <v>45636</v>
      </c>
      <c r="R8902">
        <v>1082</v>
      </c>
      <c r="S8902" s="4">
        <v>5.3</v>
      </c>
      <c r="T8902" t="s">
        <v>30</v>
      </c>
    </row>
    <row r="8903" spans="1:20" x14ac:dyDescent="0.35">
      <c r="A8903" t="s">
        <v>17408</v>
      </c>
      <c r="B8903" s="5" t="s">
        <v>145</v>
      </c>
      <c r="C8903" s="6">
        <v>59325</v>
      </c>
      <c r="D8903" t="s">
        <v>41</v>
      </c>
      <c r="E8903">
        <v>50426</v>
      </c>
      <c r="F8903" s="5" t="s">
        <v>58</v>
      </c>
      <c r="G8903" s="5" t="s">
        <v>24</v>
      </c>
      <c r="H8903" s="5" t="s">
        <v>60</v>
      </c>
      <c r="I8903" t="s">
        <v>26</v>
      </c>
      <c r="J8903" t="s">
        <v>60</v>
      </c>
      <c r="K8903">
        <v>0</v>
      </c>
      <c r="L8903" s="5" t="s">
        <v>17409</v>
      </c>
      <c r="M8903" s="5" t="s">
        <v>37</v>
      </c>
      <c r="N8903">
        <v>0</v>
      </c>
      <c r="O8903" t="s">
        <v>167</v>
      </c>
      <c r="P8903" s="1">
        <v>45375</v>
      </c>
      <c r="Q8903" s="1">
        <v>45408</v>
      </c>
      <c r="R8903">
        <v>2308</v>
      </c>
      <c r="S8903" s="4">
        <v>8.1999999999999993</v>
      </c>
      <c r="T8903" t="s">
        <v>89</v>
      </c>
    </row>
    <row r="8904" spans="1:20" x14ac:dyDescent="0.35">
      <c r="A8904" t="s">
        <v>17410</v>
      </c>
      <c r="B8904" s="5" t="s">
        <v>28802</v>
      </c>
      <c r="C8904" s="6">
        <v>79037</v>
      </c>
      <c r="D8904" t="s">
        <v>41</v>
      </c>
      <c r="E8904">
        <v>67181</v>
      </c>
      <c r="F8904" s="5" t="s">
        <v>50</v>
      </c>
      <c r="G8904" s="5" t="s">
        <v>59</v>
      </c>
      <c r="H8904" s="5" t="s">
        <v>151</v>
      </c>
      <c r="I8904" t="s">
        <v>26</v>
      </c>
      <c r="J8904" t="s">
        <v>93</v>
      </c>
      <c r="K8904">
        <v>0</v>
      </c>
      <c r="L8904" s="5" t="s">
        <v>17411</v>
      </c>
      <c r="M8904" s="5" t="s">
        <v>54</v>
      </c>
      <c r="N8904">
        <v>3</v>
      </c>
      <c r="O8904" t="s">
        <v>112</v>
      </c>
      <c r="P8904" s="1">
        <v>45745</v>
      </c>
      <c r="Q8904" s="1">
        <v>45797</v>
      </c>
      <c r="R8904">
        <v>566</v>
      </c>
      <c r="S8904" s="4">
        <v>8.8000000000000007</v>
      </c>
      <c r="T8904" t="s">
        <v>277</v>
      </c>
    </row>
    <row r="8905" spans="1:20" x14ac:dyDescent="0.35">
      <c r="A8905" t="s">
        <v>17412</v>
      </c>
      <c r="B8905" s="5" t="s">
        <v>49</v>
      </c>
      <c r="C8905" s="6">
        <v>149385</v>
      </c>
      <c r="D8905" t="s">
        <v>41</v>
      </c>
      <c r="E8905">
        <v>126977</v>
      </c>
      <c r="F8905" s="5" t="s">
        <v>23</v>
      </c>
      <c r="G8905" s="5" t="s">
        <v>59</v>
      </c>
      <c r="H8905" s="5" t="s">
        <v>151</v>
      </c>
      <c r="I8905" t="s">
        <v>35</v>
      </c>
      <c r="J8905" t="s">
        <v>110</v>
      </c>
      <c r="K8905">
        <v>50</v>
      </c>
      <c r="L8905" s="5" t="s">
        <v>17413</v>
      </c>
      <c r="M8905" s="5" t="s">
        <v>37</v>
      </c>
      <c r="N8905">
        <v>15</v>
      </c>
      <c r="O8905" t="s">
        <v>141</v>
      </c>
      <c r="P8905" s="1">
        <v>45461</v>
      </c>
      <c r="Q8905" s="1">
        <v>45478</v>
      </c>
      <c r="R8905">
        <v>586</v>
      </c>
      <c r="S8905" s="4">
        <v>6.5</v>
      </c>
      <c r="T8905" t="s">
        <v>136</v>
      </c>
    </row>
    <row r="8906" spans="1:20" x14ac:dyDescent="0.35">
      <c r="A8906" t="s">
        <v>17414</v>
      </c>
      <c r="B8906" s="5" t="s">
        <v>28799</v>
      </c>
      <c r="C8906" s="6">
        <v>76318</v>
      </c>
      <c r="D8906" t="s">
        <v>41</v>
      </c>
      <c r="E8906">
        <v>64870</v>
      </c>
      <c r="F8906" s="5" t="s">
        <v>50</v>
      </c>
      <c r="G8906" s="5" t="s">
        <v>42</v>
      </c>
      <c r="H8906" s="5" t="s">
        <v>151</v>
      </c>
      <c r="I8906" t="s">
        <v>26</v>
      </c>
      <c r="J8906" t="s">
        <v>151</v>
      </c>
      <c r="K8906">
        <v>100</v>
      </c>
      <c r="L8906" s="5" t="s">
        <v>17415</v>
      </c>
      <c r="M8906" s="5" t="s">
        <v>54</v>
      </c>
      <c r="N8906">
        <v>2</v>
      </c>
      <c r="O8906" t="s">
        <v>88</v>
      </c>
      <c r="P8906" s="1">
        <v>45366</v>
      </c>
      <c r="Q8906" s="1">
        <v>45415</v>
      </c>
      <c r="R8906">
        <v>1441</v>
      </c>
      <c r="S8906" s="4">
        <v>6.9</v>
      </c>
      <c r="T8906" t="s">
        <v>95</v>
      </c>
    </row>
    <row r="8907" spans="1:20" x14ac:dyDescent="0.35">
      <c r="A8907" t="s">
        <v>17416</v>
      </c>
      <c r="B8907" s="5" t="s">
        <v>28802</v>
      </c>
      <c r="C8907" s="6">
        <v>189385</v>
      </c>
      <c r="D8907" t="s">
        <v>81</v>
      </c>
      <c r="E8907">
        <v>255670</v>
      </c>
      <c r="F8907" s="5" t="s">
        <v>23</v>
      </c>
      <c r="G8907" s="5" t="s">
        <v>59</v>
      </c>
      <c r="H8907" s="5" t="s">
        <v>82</v>
      </c>
      <c r="I8907" t="s">
        <v>26</v>
      </c>
      <c r="J8907" t="s">
        <v>82</v>
      </c>
      <c r="K8907">
        <v>50</v>
      </c>
      <c r="L8907" s="5" t="s">
        <v>17417</v>
      </c>
      <c r="M8907" s="5" t="s">
        <v>70</v>
      </c>
      <c r="N8907">
        <v>18</v>
      </c>
      <c r="O8907" t="s">
        <v>29</v>
      </c>
      <c r="P8907" s="1">
        <v>45399</v>
      </c>
      <c r="Q8907" s="1">
        <v>45417</v>
      </c>
      <c r="R8907">
        <v>1029</v>
      </c>
      <c r="S8907" s="4">
        <v>6.1</v>
      </c>
      <c r="T8907" t="s">
        <v>55</v>
      </c>
    </row>
    <row r="8908" spans="1:20" x14ac:dyDescent="0.35">
      <c r="A8908" t="s">
        <v>17418</v>
      </c>
      <c r="B8908" s="5" t="s">
        <v>179</v>
      </c>
      <c r="C8908" s="6">
        <v>130219</v>
      </c>
      <c r="D8908" t="s">
        <v>41</v>
      </c>
      <c r="E8908">
        <v>110686</v>
      </c>
      <c r="F8908" s="5" t="s">
        <v>66</v>
      </c>
      <c r="G8908" s="5" t="s">
        <v>42</v>
      </c>
      <c r="H8908" s="5" t="s">
        <v>43</v>
      </c>
      <c r="I8908" t="s">
        <v>26</v>
      </c>
      <c r="J8908" t="s">
        <v>43</v>
      </c>
      <c r="K8908">
        <v>100</v>
      </c>
      <c r="L8908" s="5" t="s">
        <v>17419</v>
      </c>
      <c r="M8908" s="5" t="s">
        <v>54</v>
      </c>
      <c r="N8908">
        <v>9</v>
      </c>
      <c r="O8908" t="s">
        <v>88</v>
      </c>
      <c r="P8908" s="1">
        <v>45536</v>
      </c>
      <c r="Q8908" s="1">
        <v>45600</v>
      </c>
      <c r="R8908">
        <v>1562</v>
      </c>
      <c r="S8908" s="4">
        <v>5.4</v>
      </c>
      <c r="T8908" t="s">
        <v>210</v>
      </c>
    </row>
    <row r="8909" spans="1:20" x14ac:dyDescent="0.35">
      <c r="A8909" t="s">
        <v>17420</v>
      </c>
      <c r="B8909" s="5" t="s">
        <v>217</v>
      </c>
      <c r="C8909" s="6">
        <v>150596</v>
      </c>
      <c r="D8909" t="s">
        <v>33</v>
      </c>
      <c r="E8909">
        <v>16565560</v>
      </c>
      <c r="F8909" s="5" t="s">
        <v>23</v>
      </c>
      <c r="G8909" s="5" t="s">
        <v>42</v>
      </c>
      <c r="H8909" s="5" t="s">
        <v>34</v>
      </c>
      <c r="I8909" t="s">
        <v>44</v>
      </c>
      <c r="J8909" t="s">
        <v>34</v>
      </c>
      <c r="K8909">
        <v>0</v>
      </c>
      <c r="L8909" s="5" t="s">
        <v>17421</v>
      </c>
      <c r="M8909" s="5" t="s">
        <v>28</v>
      </c>
      <c r="N8909">
        <v>16</v>
      </c>
      <c r="O8909" t="s">
        <v>131</v>
      </c>
      <c r="P8909" s="1">
        <v>45365</v>
      </c>
      <c r="Q8909" s="1">
        <v>45419</v>
      </c>
      <c r="R8909">
        <v>1265</v>
      </c>
      <c r="S8909" s="4">
        <v>8.4</v>
      </c>
      <c r="T8909" t="s">
        <v>277</v>
      </c>
    </row>
    <row r="8910" spans="1:20" x14ac:dyDescent="0.35">
      <c r="A8910" t="s">
        <v>17422</v>
      </c>
      <c r="B8910" s="5" t="s">
        <v>32</v>
      </c>
      <c r="C8910" s="6">
        <v>144363</v>
      </c>
      <c r="D8910" t="s">
        <v>22</v>
      </c>
      <c r="E8910">
        <v>144363</v>
      </c>
      <c r="F8910" s="5" t="s">
        <v>23</v>
      </c>
      <c r="G8910" s="5" t="s">
        <v>24</v>
      </c>
      <c r="H8910" s="5" t="s">
        <v>25</v>
      </c>
      <c r="I8910" t="s">
        <v>44</v>
      </c>
      <c r="J8910" t="s">
        <v>423</v>
      </c>
      <c r="K8910">
        <v>0</v>
      </c>
      <c r="L8910" s="5" t="s">
        <v>17423</v>
      </c>
      <c r="M8910" s="5" t="s">
        <v>70</v>
      </c>
      <c r="N8910">
        <v>14</v>
      </c>
      <c r="O8910" t="s">
        <v>147</v>
      </c>
      <c r="P8910" s="1">
        <v>45431</v>
      </c>
      <c r="Q8910" s="1">
        <v>45472</v>
      </c>
      <c r="R8910">
        <v>1823</v>
      </c>
      <c r="S8910" s="4">
        <v>7.6</v>
      </c>
      <c r="T8910" t="s">
        <v>277</v>
      </c>
    </row>
    <row r="8911" spans="1:20" x14ac:dyDescent="0.35">
      <c r="A8911" t="s">
        <v>17424</v>
      </c>
      <c r="B8911" s="5" t="s">
        <v>28801</v>
      </c>
      <c r="C8911" s="6">
        <v>21072</v>
      </c>
      <c r="D8911" t="s">
        <v>22</v>
      </c>
      <c r="E8911">
        <v>21072</v>
      </c>
      <c r="F8911" s="5" t="s">
        <v>58</v>
      </c>
      <c r="G8911" s="5" t="s">
        <v>59</v>
      </c>
      <c r="H8911" s="5" t="s">
        <v>116</v>
      </c>
      <c r="I8911" t="s">
        <v>35</v>
      </c>
      <c r="J8911" t="s">
        <v>116</v>
      </c>
      <c r="K8911">
        <v>100</v>
      </c>
      <c r="L8911" s="5" t="s">
        <v>17425</v>
      </c>
      <c r="M8911" s="5" t="s">
        <v>37</v>
      </c>
      <c r="N8911">
        <v>1</v>
      </c>
      <c r="O8911" t="s">
        <v>71</v>
      </c>
      <c r="P8911" s="1">
        <v>45641</v>
      </c>
      <c r="Q8911" s="1">
        <v>45683</v>
      </c>
      <c r="R8911">
        <v>905</v>
      </c>
      <c r="S8911" s="4">
        <v>6.9</v>
      </c>
      <c r="T8911" t="s">
        <v>153</v>
      </c>
    </row>
    <row r="8912" spans="1:20" x14ac:dyDescent="0.35">
      <c r="A8912" t="s">
        <v>17426</v>
      </c>
      <c r="B8912" s="5" t="s">
        <v>145</v>
      </c>
      <c r="C8912" s="6">
        <v>186827</v>
      </c>
      <c r="D8912" t="s">
        <v>22</v>
      </c>
      <c r="E8912">
        <v>186827</v>
      </c>
      <c r="F8912" s="5" t="s">
        <v>23</v>
      </c>
      <c r="G8912" s="5" t="s">
        <v>59</v>
      </c>
      <c r="H8912" s="5" t="s">
        <v>191</v>
      </c>
      <c r="I8912" t="s">
        <v>44</v>
      </c>
      <c r="J8912" t="s">
        <v>191</v>
      </c>
      <c r="K8912">
        <v>0</v>
      </c>
      <c r="L8912" s="5" t="s">
        <v>17427</v>
      </c>
      <c r="M8912" s="5" t="s">
        <v>28</v>
      </c>
      <c r="N8912">
        <v>14</v>
      </c>
      <c r="O8912" t="s">
        <v>167</v>
      </c>
      <c r="P8912" s="1">
        <v>45424</v>
      </c>
      <c r="Q8912" s="1">
        <v>45446</v>
      </c>
      <c r="R8912">
        <v>1583</v>
      </c>
      <c r="S8912" s="4">
        <v>6.1</v>
      </c>
      <c r="T8912" t="s">
        <v>103</v>
      </c>
    </row>
    <row r="8913" spans="1:20" x14ac:dyDescent="0.35">
      <c r="A8913" t="s">
        <v>17428</v>
      </c>
      <c r="B8913" s="5" t="s">
        <v>105</v>
      </c>
      <c r="C8913" s="6">
        <v>143167</v>
      </c>
      <c r="D8913" t="s">
        <v>22</v>
      </c>
      <c r="E8913">
        <v>143167</v>
      </c>
      <c r="F8913" s="5" t="s">
        <v>66</v>
      </c>
      <c r="G8913" s="5" t="s">
        <v>24</v>
      </c>
      <c r="H8913" s="5" t="s">
        <v>165</v>
      </c>
      <c r="I8913" t="s">
        <v>35</v>
      </c>
      <c r="J8913" t="s">
        <v>165</v>
      </c>
      <c r="K8913">
        <v>100</v>
      </c>
      <c r="L8913" s="5" t="s">
        <v>17429</v>
      </c>
      <c r="M8913" s="5" t="s">
        <v>28</v>
      </c>
      <c r="N8913">
        <v>9</v>
      </c>
      <c r="O8913" t="s">
        <v>131</v>
      </c>
      <c r="P8913" s="1">
        <v>45676</v>
      </c>
      <c r="Q8913" s="1">
        <v>45701</v>
      </c>
      <c r="R8913">
        <v>1955</v>
      </c>
      <c r="S8913" s="4">
        <v>8.8000000000000007</v>
      </c>
      <c r="T8913" t="s">
        <v>47</v>
      </c>
    </row>
    <row r="8914" spans="1:20" x14ac:dyDescent="0.35">
      <c r="A8914" t="s">
        <v>17430</v>
      </c>
      <c r="B8914" s="5" t="s">
        <v>145</v>
      </c>
      <c r="C8914" s="6">
        <v>128988</v>
      </c>
      <c r="D8914" t="s">
        <v>22</v>
      </c>
      <c r="E8914">
        <v>128988</v>
      </c>
      <c r="F8914" s="5" t="s">
        <v>66</v>
      </c>
      <c r="G8914" s="5" t="s">
        <v>42</v>
      </c>
      <c r="H8914" s="5" t="s">
        <v>191</v>
      </c>
      <c r="I8914" t="s">
        <v>26</v>
      </c>
      <c r="J8914" t="s">
        <v>313</v>
      </c>
      <c r="K8914">
        <v>100</v>
      </c>
      <c r="L8914" s="5" t="s">
        <v>17431</v>
      </c>
      <c r="M8914" s="5" t="s">
        <v>54</v>
      </c>
      <c r="N8914">
        <v>6</v>
      </c>
      <c r="O8914" t="s">
        <v>88</v>
      </c>
      <c r="P8914" s="1">
        <v>45543</v>
      </c>
      <c r="Q8914" s="1">
        <v>45597</v>
      </c>
      <c r="R8914">
        <v>960</v>
      </c>
      <c r="S8914" s="4">
        <v>6.1</v>
      </c>
      <c r="T8914" t="s">
        <v>47</v>
      </c>
    </row>
    <row r="8915" spans="1:20" x14ac:dyDescent="0.35">
      <c r="A8915" t="s">
        <v>17432</v>
      </c>
      <c r="B8915" s="5" t="s">
        <v>100</v>
      </c>
      <c r="C8915" s="6">
        <v>276188</v>
      </c>
      <c r="D8915" t="s">
        <v>41</v>
      </c>
      <c r="E8915">
        <v>234760</v>
      </c>
      <c r="F8915" s="5" t="s">
        <v>23</v>
      </c>
      <c r="G8915" s="5" t="s">
        <v>51</v>
      </c>
      <c r="H8915" s="5" t="s">
        <v>43</v>
      </c>
      <c r="I8915" t="s">
        <v>35</v>
      </c>
      <c r="J8915" t="s">
        <v>43</v>
      </c>
      <c r="K8915">
        <v>50</v>
      </c>
      <c r="L8915" s="5" t="s">
        <v>17433</v>
      </c>
      <c r="M8915" s="5" t="s">
        <v>28</v>
      </c>
      <c r="N8915">
        <v>13</v>
      </c>
      <c r="O8915" t="s">
        <v>62</v>
      </c>
      <c r="P8915" s="1">
        <v>45527</v>
      </c>
      <c r="Q8915" s="1">
        <v>45593</v>
      </c>
      <c r="R8915">
        <v>1647</v>
      </c>
      <c r="S8915" s="4">
        <v>8.1</v>
      </c>
      <c r="T8915" t="s">
        <v>277</v>
      </c>
    </row>
    <row r="8916" spans="1:20" x14ac:dyDescent="0.35">
      <c r="A8916" t="s">
        <v>17434</v>
      </c>
      <c r="B8916" s="5" t="s">
        <v>179</v>
      </c>
      <c r="C8916" s="6">
        <v>41148</v>
      </c>
      <c r="D8916" t="s">
        <v>22</v>
      </c>
      <c r="E8916">
        <v>41148</v>
      </c>
      <c r="F8916" s="5" t="s">
        <v>50</v>
      </c>
      <c r="G8916" s="5" t="s">
        <v>24</v>
      </c>
      <c r="H8916" s="5" t="s">
        <v>116</v>
      </c>
      <c r="I8916" t="s">
        <v>35</v>
      </c>
      <c r="J8916" t="s">
        <v>291</v>
      </c>
      <c r="K8916">
        <v>100</v>
      </c>
      <c r="L8916" s="5" t="s">
        <v>17435</v>
      </c>
      <c r="M8916" s="5" t="s">
        <v>70</v>
      </c>
      <c r="N8916">
        <v>2</v>
      </c>
      <c r="O8916" t="s">
        <v>85</v>
      </c>
      <c r="P8916" s="1">
        <v>45586</v>
      </c>
      <c r="Q8916" s="1">
        <v>45654</v>
      </c>
      <c r="R8916">
        <v>2149</v>
      </c>
      <c r="S8916" s="4">
        <v>9.3000000000000007</v>
      </c>
      <c r="T8916" t="s">
        <v>30</v>
      </c>
    </row>
    <row r="8917" spans="1:20" x14ac:dyDescent="0.35">
      <c r="A8917" t="s">
        <v>17436</v>
      </c>
      <c r="B8917" s="5" t="s">
        <v>73</v>
      </c>
      <c r="C8917" s="6">
        <v>79365</v>
      </c>
      <c r="D8917" t="s">
        <v>22</v>
      </c>
      <c r="E8917">
        <v>79365</v>
      </c>
      <c r="F8917" s="5" t="s">
        <v>23</v>
      </c>
      <c r="G8917" s="5" t="s">
        <v>59</v>
      </c>
      <c r="H8917" s="5" t="s">
        <v>116</v>
      </c>
      <c r="I8917" t="s">
        <v>26</v>
      </c>
      <c r="J8917" t="s">
        <v>294</v>
      </c>
      <c r="K8917">
        <v>0</v>
      </c>
      <c r="L8917" s="5" t="s">
        <v>10009</v>
      </c>
      <c r="M8917" s="5" t="s">
        <v>70</v>
      </c>
      <c r="N8917">
        <v>10</v>
      </c>
      <c r="O8917" t="s">
        <v>147</v>
      </c>
      <c r="P8917" s="1">
        <v>45718</v>
      </c>
      <c r="Q8917" s="1">
        <v>45786</v>
      </c>
      <c r="R8917">
        <v>2308</v>
      </c>
      <c r="S8917" s="4">
        <v>5.8</v>
      </c>
      <c r="T8917" t="s">
        <v>30</v>
      </c>
    </row>
    <row r="8918" spans="1:20" x14ac:dyDescent="0.35">
      <c r="A8918" t="s">
        <v>17437</v>
      </c>
      <c r="B8918" s="5" t="s">
        <v>21</v>
      </c>
      <c r="C8918" s="6">
        <v>60786</v>
      </c>
      <c r="D8918" t="s">
        <v>22</v>
      </c>
      <c r="E8918">
        <v>60786</v>
      </c>
      <c r="F8918" s="5" t="s">
        <v>23</v>
      </c>
      <c r="G8918" s="5" t="s">
        <v>51</v>
      </c>
      <c r="H8918" s="5" t="s">
        <v>116</v>
      </c>
      <c r="I8918" t="s">
        <v>26</v>
      </c>
      <c r="J8918" t="s">
        <v>116</v>
      </c>
      <c r="K8918">
        <v>100</v>
      </c>
      <c r="L8918" s="5" t="s">
        <v>17438</v>
      </c>
      <c r="M8918" s="5" t="s">
        <v>54</v>
      </c>
      <c r="N8918">
        <v>17</v>
      </c>
      <c r="O8918" t="s">
        <v>172</v>
      </c>
      <c r="P8918" s="1">
        <v>45452</v>
      </c>
      <c r="Q8918" s="1">
        <v>45487</v>
      </c>
      <c r="R8918">
        <v>1544</v>
      </c>
      <c r="S8918" s="4">
        <v>9.1</v>
      </c>
      <c r="T8918" t="s">
        <v>38</v>
      </c>
    </row>
    <row r="8919" spans="1:20" x14ac:dyDescent="0.35">
      <c r="A8919" t="s">
        <v>17439</v>
      </c>
      <c r="B8919" s="5" t="s">
        <v>145</v>
      </c>
      <c r="C8919" s="6">
        <v>85296</v>
      </c>
      <c r="D8919" t="s">
        <v>22</v>
      </c>
      <c r="E8919">
        <v>85296</v>
      </c>
      <c r="F8919" s="5" t="s">
        <v>50</v>
      </c>
      <c r="G8919" s="5" t="s">
        <v>42</v>
      </c>
      <c r="H8919" s="5" t="s">
        <v>52</v>
      </c>
      <c r="I8919" t="s">
        <v>44</v>
      </c>
      <c r="J8919" t="s">
        <v>116</v>
      </c>
      <c r="K8919">
        <v>100</v>
      </c>
      <c r="L8919" s="5" t="s">
        <v>17440</v>
      </c>
      <c r="M8919" s="5" t="s">
        <v>54</v>
      </c>
      <c r="N8919">
        <v>3</v>
      </c>
      <c r="O8919" t="s">
        <v>62</v>
      </c>
      <c r="P8919" s="1">
        <v>45606</v>
      </c>
      <c r="Q8919" s="1">
        <v>45643</v>
      </c>
      <c r="R8919">
        <v>2034</v>
      </c>
      <c r="S8919" s="4">
        <v>7.6</v>
      </c>
      <c r="T8919" t="s">
        <v>153</v>
      </c>
    </row>
    <row r="8920" spans="1:20" x14ac:dyDescent="0.35">
      <c r="A8920" t="s">
        <v>17441</v>
      </c>
      <c r="B8920" s="5" t="s">
        <v>49</v>
      </c>
      <c r="C8920" s="6">
        <v>111246</v>
      </c>
      <c r="D8920" t="s">
        <v>65</v>
      </c>
      <c r="E8920">
        <v>144620</v>
      </c>
      <c r="F8920" s="5" t="s">
        <v>50</v>
      </c>
      <c r="G8920" s="5" t="s">
        <v>59</v>
      </c>
      <c r="H8920" s="5" t="s">
        <v>67</v>
      </c>
      <c r="I8920" t="s">
        <v>35</v>
      </c>
      <c r="J8920" t="s">
        <v>67</v>
      </c>
      <c r="K8920">
        <v>50</v>
      </c>
      <c r="L8920" s="5" t="s">
        <v>17442</v>
      </c>
      <c r="M8920" s="5" t="s">
        <v>70</v>
      </c>
      <c r="N8920">
        <v>2</v>
      </c>
      <c r="O8920" t="s">
        <v>85</v>
      </c>
      <c r="P8920" s="1">
        <v>45635</v>
      </c>
      <c r="Q8920" s="1">
        <v>45660</v>
      </c>
      <c r="R8920">
        <v>1316</v>
      </c>
      <c r="S8920" s="4">
        <v>9.1</v>
      </c>
      <c r="T8920" t="s">
        <v>55</v>
      </c>
    </row>
    <row r="8921" spans="1:20" x14ac:dyDescent="0.35">
      <c r="A8921" t="s">
        <v>17443</v>
      </c>
      <c r="B8921" s="5" t="s">
        <v>57</v>
      </c>
      <c r="C8921" s="6">
        <v>89925</v>
      </c>
      <c r="D8921" t="s">
        <v>22</v>
      </c>
      <c r="E8921">
        <v>89925</v>
      </c>
      <c r="F8921" s="5" t="s">
        <v>50</v>
      </c>
      <c r="G8921" s="5" t="s">
        <v>24</v>
      </c>
      <c r="H8921" s="5" t="s">
        <v>129</v>
      </c>
      <c r="I8921" t="s">
        <v>35</v>
      </c>
      <c r="J8921" t="s">
        <v>129</v>
      </c>
      <c r="K8921">
        <v>100</v>
      </c>
      <c r="L8921" s="5" t="s">
        <v>17444</v>
      </c>
      <c r="M8921" s="5" t="s">
        <v>54</v>
      </c>
      <c r="N8921">
        <v>2</v>
      </c>
      <c r="O8921" t="s">
        <v>78</v>
      </c>
      <c r="P8921" s="1">
        <v>45653</v>
      </c>
      <c r="Q8921" s="1">
        <v>45667</v>
      </c>
      <c r="R8921">
        <v>2334</v>
      </c>
      <c r="S8921" s="4">
        <v>6.3</v>
      </c>
      <c r="T8921" t="s">
        <v>79</v>
      </c>
    </row>
    <row r="8922" spans="1:20" x14ac:dyDescent="0.35">
      <c r="A8922" t="s">
        <v>17445</v>
      </c>
      <c r="B8922" s="5" t="s">
        <v>49</v>
      </c>
      <c r="C8922" s="6">
        <v>90696</v>
      </c>
      <c r="D8922" t="s">
        <v>22</v>
      </c>
      <c r="E8922">
        <v>90696</v>
      </c>
      <c r="F8922" s="5" t="s">
        <v>50</v>
      </c>
      <c r="G8922" s="5" t="s">
        <v>24</v>
      </c>
      <c r="H8922" s="5" t="s">
        <v>101</v>
      </c>
      <c r="I8922" t="s">
        <v>26</v>
      </c>
      <c r="J8922" t="s">
        <v>191</v>
      </c>
      <c r="K8922">
        <v>100</v>
      </c>
      <c r="L8922" s="5" t="s">
        <v>17446</v>
      </c>
      <c r="M8922" s="5" t="s">
        <v>28</v>
      </c>
      <c r="N8922">
        <v>2</v>
      </c>
      <c r="O8922" t="s">
        <v>147</v>
      </c>
      <c r="P8922" s="1">
        <v>45527</v>
      </c>
      <c r="Q8922" s="1">
        <v>45562</v>
      </c>
      <c r="R8922">
        <v>2447</v>
      </c>
      <c r="S8922" s="4">
        <v>6.3</v>
      </c>
      <c r="T8922" t="s">
        <v>210</v>
      </c>
    </row>
    <row r="8923" spans="1:20" x14ac:dyDescent="0.35">
      <c r="A8923" t="s">
        <v>17447</v>
      </c>
      <c r="B8923" s="5" t="s">
        <v>57</v>
      </c>
      <c r="C8923" s="6">
        <v>131512</v>
      </c>
      <c r="D8923" t="s">
        <v>81</v>
      </c>
      <c r="E8923">
        <v>177541</v>
      </c>
      <c r="F8923" s="5" t="s">
        <v>66</v>
      </c>
      <c r="G8923" s="5" t="s">
        <v>24</v>
      </c>
      <c r="H8923" s="5" t="s">
        <v>82</v>
      </c>
      <c r="I8923" t="s">
        <v>44</v>
      </c>
      <c r="J8923" t="s">
        <v>82</v>
      </c>
      <c r="K8923">
        <v>0</v>
      </c>
      <c r="L8923" s="5" t="s">
        <v>17448</v>
      </c>
      <c r="M8923" s="5" t="s">
        <v>28</v>
      </c>
      <c r="N8923">
        <v>8</v>
      </c>
      <c r="O8923" t="s">
        <v>71</v>
      </c>
      <c r="P8923" s="1">
        <v>45498</v>
      </c>
      <c r="Q8923" s="1">
        <v>45548</v>
      </c>
      <c r="R8923">
        <v>1710</v>
      </c>
      <c r="S8923" s="4">
        <v>9.6</v>
      </c>
      <c r="T8923" t="s">
        <v>38</v>
      </c>
    </row>
    <row r="8924" spans="1:20" x14ac:dyDescent="0.35">
      <c r="A8924" t="s">
        <v>17449</v>
      </c>
      <c r="B8924" s="5" t="s">
        <v>28799</v>
      </c>
      <c r="C8924" s="6">
        <v>198409</v>
      </c>
      <c r="D8924" t="s">
        <v>81</v>
      </c>
      <c r="E8924">
        <v>267852</v>
      </c>
      <c r="F8924" s="5" t="s">
        <v>23</v>
      </c>
      <c r="G8924" s="5" t="s">
        <v>42</v>
      </c>
      <c r="H8924" s="5" t="s">
        <v>82</v>
      </c>
      <c r="I8924" t="s">
        <v>44</v>
      </c>
      <c r="J8924" t="s">
        <v>82</v>
      </c>
      <c r="K8924">
        <v>50</v>
      </c>
      <c r="L8924" s="5" t="s">
        <v>17450</v>
      </c>
      <c r="M8924" s="5" t="s">
        <v>54</v>
      </c>
      <c r="N8924">
        <v>15</v>
      </c>
      <c r="O8924" t="s">
        <v>112</v>
      </c>
      <c r="P8924" s="1">
        <v>45773</v>
      </c>
      <c r="Q8924" s="1">
        <v>45823</v>
      </c>
      <c r="R8924">
        <v>710</v>
      </c>
      <c r="S8924" s="4">
        <v>9.5</v>
      </c>
      <c r="T8924" t="s">
        <v>108</v>
      </c>
    </row>
    <row r="8925" spans="1:20" x14ac:dyDescent="0.35">
      <c r="A8925" t="s">
        <v>17451</v>
      </c>
      <c r="B8925" s="5" t="s">
        <v>174</v>
      </c>
      <c r="C8925" s="6">
        <v>157473</v>
      </c>
      <c r="D8925" t="s">
        <v>22</v>
      </c>
      <c r="E8925">
        <v>157473</v>
      </c>
      <c r="F8925" s="5" t="s">
        <v>66</v>
      </c>
      <c r="G8925" s="5" t="s">
        <v>59</v>
      </c>
      <c r="H8925" s="5" t="s">
        <v>25</v>
      </c>
      <c r="I8925" t="s">
        <v>35</v>
      </c>
      <c r="J8925" t="s">
        <v>25</v>
      </c>
      <c r="K8925">
        <v>0</v>
      </c>
      <c r="L8925" s="5" t="s">
        <v>17452</v>
      </c>
      <c r="M8925" s="5" t="s">
        <v>70</v>
      </c>
      <c r="N8925">
        <v>6</v>
      </c>
      <c r="O8925" t="s">
        <v>62</v>
      </c>
      <c r="P8925" s="1">
        <v>45589</v>
      </c>
      <c r="Q8925" s="1">
        <v>45630</v>
      </c>
      <c r="R8925">
        <v>1694</v>
      </c>
      <c r="S8925" s="4">
        <v>7.5</v>
      </c>
      <c r="T8925" t="s">
        <v>243</v>
      </c>
    </row>
    <row r="8926" spans="1:20" x14ac:dyDescent="0.35">
      <c r="A8926" t="s">
        <v>17453</v>
      </c>
      <c r="B8926" s="5" t="s">
        <v>217</v>
      </c>
      <c r="C8926" s="6">
        <v>126003</v>
      </c>
      <c r="D8926" t="s">
        <v>41</v>
      </c>
      <c r="E8926">
        <v>107103</v>
      </c>
      <c r="F8926" s="5" t="s">
        <v>66</v>
      </c>
      <c r="G8926" s="5" t="s">
        <v>51</v>
      </c>
      <c r="H8926" s="5" t="s">
        <v>60</v>
      </c>
      <c r="I8926" t="s">
        <v>26</v>
      </c>
      <c r="J8926" t="s">
        <v>60</v>
      </c>
      <c r="K8926">
        <v>0</v>
      </c>
      <c r="L8926" s="5" t="s">
        <v>17454</v>
      </c>
      <c r="M8926" s="5" t="s">
        <v>37</v>
      </c>
      <c r="N8926">
        <v>7</v>
      </c>
      <c r="O8926" t="s">
        <v>135</v>
      </c>
      <c r="P8926" s="1">
        <v>45508</v>
      </c>
      <c r="Q8926" s="1">
        <v>45556</v>
      </c>
      <c r="R8926">
        <v>703</v>
      </c>
      <c r="S8926" s="4">
        <v>5.6</v>
      </c>
      <c r="T8926" t="s">
        <v>95</v>
      </c>
    </row>
    <row r="8927" spans="1:20" x14ac:dyDescent="0.35">
      <c r="A8927" t="s">
        <v>17455</v>
      </c>
      <c r="B8927" s="5" t="s">
        <v>28802</v>
      </c>
      <c r="C8927" s="6">
        <v>119850</v>
      </c>
      <c r="D8927" t="s">
        <v>22</v>
      </c>
      <c r="E8927">
        <v>119850</v>
      </c>
      <c r="F8927" s="5" t="s">
        <v>66</v>
      </c>
      <c r="G8927" s="5" t="s">
        <v>59</v>
      </c>
      <c r="H8927" s="5" t="s">
        <v>165</v>
      </c>
      <c r="I8927" t="s">
        <v>26</v>
      </c>
      <c r="J8927" t="s">
        <v>165</v>
      </c>
      <c r="K8927">
        <v>0</v>
      </c>
      <c r="L8927" s="5" t="s">
        <v>17456</v>
      </c>
      <c r="M8927" s="5" t="s">
        <v>28</v>
      </c>
      <c r="N8927">
        <v>5</v>
      </c>
      <c r="O8927" t="s">
        <v>131</v>
      </c>
      <c r="P8927" s="1">
        <v>45380</v>
      </c>
      <c r="Q8927" s="1">
        <v>45415</v>
      </c>
      <c r="R8927">
        <v>2346</v>
      </c>
      <c r="S8927" s="4">
        <v>9.8000000000000007</v>
      </c>
      <c r="T8927" t="s">
        <v>89</v>
      </c>
    </row>
    <row r="8928" spans="1:20" x14ac:dyDescent="0.35">
      <c r="A8928" t="s">
        <v>17457</v>
      </c>
      <c r="B8928" s="5" t="s">
        <v>162</v>
      </c>
      <c r="C8928" s="6">
        <v>95591</v>
      </c>
      <c r="D8928" t="s">
        <v>120</v>
      </c>
      <c r="E8928">
        <v>86032</v>
      </c>
      <c r="F8928" s="5" t="s">
        <v>58</v>
      </c>
      <c r="G8928" s="5" t="s">
        <v>51</v>
      </c>
      <c r="H8928" s="5" t="s">
        <v>121</v>
      </c>
      <c r="I8928" t="s">
        <v>26</v>
      </c>
      <c r="J8928" t="s">
        <v>129</v>
      </c>
      <c r="K8928">
        <v>100</v>
      </c>
      <c r="L8928" s="5" t="s">
        <v>17458</v>
      </c>
      <c r="M8928" s="5" t="s">
        <v>37</v>
      </c>
      <c r="N8928">
        <v>1</v>
      </c>
      <c r="O8928" t="s">
        <v>112</v>
      </c>
      <c r="P8928" s="1">
        <v>45430</v>
      </c>
      <c r="Q8928" s="1">
        <v>45446</v>
      </c>
      <c r="R8928">
        <v>618</v>
      </c>
      <c r="S8928" s="4">
        <v>8.3000000000000007</v>
      </c>
      <c r="T8928" t="s">
        <v>30</v>
      </c>
    </row>
    <row r="8929" spans="1:20" x14ac:dyDescent="0.35">
      <c r="A8929" t="s">
        <v>17459</v>
      </c>
      <c r="B8929" s="5" t="s">
        <v>21</v>
      </c>
      <c r="C8929" s="6">
        <v>73865</v>
      </c>
      <c r="D8929" t="s">
        <v>92</v>
      </c>
      <c r="E8929">
        <v>55399</v>
      </c>
      <c r="F8929" s="5" t="s">
        <v>58</v>
      </c>
      <c r="G8929" s="5" t="s">
        <v>24</v>
      </c>
      <c r="H8929" s="5" t="s">
        <v>93</v>
      </c>
      <c r="I8929" t="s">
        <v>26</v>
      </c>
      <c r="J8929" t="s">
        <v>93</v>
      </c>
      <c r="K8929">
        <v>100</v>
      </c>
      <c r="L8929" s="5" t="s">
        <v>17460</v>
      </c>
      <c r="M8929" s="5" t="s">
        <v>54</v>
      </c>
      <c r="N8929">
        <v>0</v>
      </c>
      <c r="O8929" t="s">
        <v>29</v>
      </c>
      <c r="P8929" s="1">
        <v>45456</v>
      </c>
      <c r="Q8929" s="1">
        <v>45499</v>
      </c>
      <c r="R8929">
        <v>2249</v>
      </c>
      <c r="S8929" s="4">
        <v>5.5</v>
      </c>
      <c r="T8929" t="s">
        <v>95</v>
      </c>
    </row>
    <row r="8930" spans="1:20" x14ac:dyDescent="0.35">
      <c r="A8930" t="s">
        <v>17461</v>
      </c>
      <c r="B8930" s="5" t="s">
        <v>105</v>
      </c>
      <c r="C8930" s="6">
        <v>71155</v>
      </c>
      <c r="D8930" t="s">
        <v>92</v>
      </c>
      <c r="E8930">
        <v>53366</v>
      </c>
      <c r="F8930" s="5" t="s">
        <v>58</v>
      </c>
      <c r="G8930" s="5" t="s">
        <v>42</v>
      </c>
      <c r="H8930" s="5" t="s">
        <v>93</v>
      </c>
      <c r="I8930" t="s">
        <v>44</v>
      </c>
      <c r="J8930" t="s">
        <v>93</v>
      </c>
      <c r="K8930">
        <v>0</v>
      </c>
      <c r="L8930" s="5" t="s">
        <v>17462</v>
      </c>
      <c r="M8930" s="5" t="s">
        <v>54</v>
      </c>
      <c r="N8930">
        <v>0</v>
      </c>
      <c r="O8930" t="s">
        <v>131</v>
      </c>
      <c r="P8930" s="1">
        <v>45662</v>
      </c>
      <c r="Q8930" s="1">
        <v>45678</v>
      </c>
      <c r="R8930">
        <v>2184</v>
      </c>
      <c r="S8930" s="4">
        <v>8.6</v>
      </c>
      <c r="T8930" t="s">
        <v>95</v>
      </c>
    </row>
    <row r="8931" spans="1:20" x14ac:dyDescent="0.35">
      <c r="A8931" t="s">
        <v>17463</v>
      </c>
      <c r="B8931" s="5" t="s">
        <v>57</v>
      </c>
      <c r="C8931" s="6">
        <v>69945</v>
      </c>
      <c r="D8931" t="s">
        <v>65</v>
      </c>
      <c r="E8931">
        <v>90929</v>
      </c>
      <c r="F8931" s="5" t="s">
        <v>50</v>
      </c>
      <c r="G8931" s="5" t="s">
        <v>51</v>
      </c>
      <c r="H8931" s="5" t="s">
        <v>67</v>
      </c>
      <c r="I8931" t="s">
        <v>44</v>
      </c>
      <c r="J8931" t="s">
        <v>67</v>
      </c>
      <c r="K8931">
        <v>50</v>
      </c>
      <c r="L8931" s="5" t="s">
        <v>17464</v>
      </c>
      <c r="M8931" s="5" t="s">
        <v>28</v>
      </c>
      <c r="N8931">
        <v>2</v>
      </c>
      <c r="O8931" t="s">
        <v>141</v>
      </c>
      <c r="P8931" s="1">
        <v>45519</v>
      </c>
      <c r="Q8931" s="1">
        <v>45572</v>
      </c>
      <c r="R8931">
        <v>1353</v>
      </c>
      <c r="S8931" s="4">
        <v>9.3000000000000007</v>
      </c>
      <c r="T8931" t="s">
        <v>55</v>
      </c>
    </row>
    <row r="8932" spans="1:20" x14ac:dyDescent="0.35">
      <c r="A8932" t="s">
        <v>17465</v>
      </c>
      <c r="B8932" s="5" t="s">
        <v>49</v>
      </c>
      <c r="C8932" s="6">
        <v>24897</v>
      </c>
      <c r="D8932" t="s">
        <v>22</v>
      </c>
      <c r="E8932">
        <v>24897</v>
      </c>
      <c r="F8932" s="5" t="s">
        <v>58</v>
      </c>
      <c r="G8932" s="5" t="s">
        <v>42</v>
      </c>
      <c r="H8932" s="5" t="s">
        <v>157</v>
      </c>
      <c r="I8932" t="s">
        <v>26</v>
      </c>
      <c r="J8932" t="s">
        <v>157</v>
      </c>
      <c r="K8932">
        <v>100</v>
      </c>
      <c r="L8932" s="5" t="s">
        <v>17466</v>
      </c>
      <c r="M8932" s="5" t="s">
        <v>70</v>
      </c>
      <c r="N8932">
        <v>0</v>
      </c>
      <c r="O8932" t="s">
        <v>172</v>
      </c>
      <c r="P8932" s="1">
        <v>45748</v>
      </c>
      <c r="Q8932" s="1">
        <v>45778</v>
      </c>
      <c r="R8932">
        <v>1147</v>
      </c>
      <c r="S8932" s="4">
        <v>5.0999999999999996</v>
      </c>
      <c r="T8932" t="s">
        <v>89</v>
      </c>
    </row>
    <row r="8933" spans="1:20" x14ac:dyDescent="0.35">
      <c r="A8933" t="s">
        <v>17467</v>
      </c>
      <c r="B8933" s="5" t="s">
        <v>28802</v>
      </c>
      <c r="C8933" s="6">
        <v>67162</v>
      </c>
      <c r="D8933" t="s">
        <v>81</v>
      </c>
      <c r="E8933">
        <v>90669</v>
      </c>
      <c r="F8933" s="5" t="s">
        <v>58</v>
      </c>
      <c r="G8933" s="5" t="s">
        <v>51</v>
      </c>
      <c r="H8933" s="5" t="s">
        <v>82</v>
      </c>
      <c r="I8933" t="s">
        <v>35</v>
      </c>
      <c r="J8933" t="s">
        <v>82</v>
      </c>
      <c r="K8933">
        <v>100</v>
      </c>
      <c r="L8933" s="5" t="s">
        <v>1830</v>
      </c>
      <c r="M8933" s="5" t="s">
        <v>28</v>
      </c>
      <c r="N8933">
        <v>0</v>
      </c>
      <c r="O8933" t="s">
        <v>88</v>
      </c>
      <c r="P8933" s="1">
        <v>45533</v>
      </c>
      <c r="Q8933" s="1">
        <v>45589</v>
      </c>
      <c r="R8933">
        <v>1973</v>
      </c>
      <c r="S8933" s="4">
        <v>9.1999999999999993</v>
      </c>
      <c r="T8933" t="s">
        <v>38</v>
      </c>
    </row>
    <row r="8934" spans="1:20" x14ac:dyDescent="0.35">
      <c r="A8934" t="s">
        <v>17468</v>
      </c>
      <c r="B8934" s="5" t="s">
        <v>105</v>
      </c>
      <c r="C8934" s="6">
        <v>57928</v>
      </c>
      <c r="D8934" t="s">
        <v>92</v>
      </c>
      <c r="E8934">
        <v>43446</v>
      </c>
      <c r="F8934" s="5" t="s">
        <v>58</v>
      </c>
      <c r="G8934" s="5" t="s">
        <v>24</v>
      </c>
      <c r="H8934" s="5" t="s">
        <v>93</v>
      </c>
      <c r="I8934" t="s">
        <v>44</v>
      </c>
      <c r="J8934" t="s">
        <v>93</v>
      </c>
      <c r="K8934">
        <v>50</v>
      </c>
      <c r="L8934" s="5" t="s">
        <v>17469</v>
      </c>
      <c r="M8934" s="5" t="s">
        <v>54</v>
      </c>
      <c r="N8934">
        <v>1</v>
      </c>
      <c r="O8934" t="s">
        <v>172</v>
      </c>
      <c r="P8934" s="1">
        <v>45349</v>
      </c>
      <c r="Q8934" s="1">
        <v>45403</v>
      </c>
      <c r="R8934">
        <v>526</v>
      </c>
      <c r="S8934" s="4">
        <v>7.1</v>
      </c>
      <c r="T8934" t="s">
        <v>103</v>
      </c>
    </row>
    <row r="8935" spans="1:20" x14ac:dyDescent="0.35">
      <c r="A8935" t="s">
        <v>17470</v>
      </c>
      <c r="B8935" s="5" t="s">
        <v>179</v>
      </c>
      <c r="C8935" s="6">
        <v>153211</v>
      </c>
      <c r="D8935" t="s">
        <v>120</v>
      </c>
      <c r="E8935">
        <v>137890</v>
      </c>
      <c r="F8935" s="5" t="s">
        <v>50</v>
      </c>
      <c r="G8935" s="5" t="s">
        <v>24</v>
      </c>
      <c r="H8935" s="5" t="s">
        <v>121</v>
      </c>
      <c r="I8935" t="s">
        <v>26</v>
      </c>
      <c r="J8935" t="s">
        <v>121</v>
      </c>
      <c r="K8935">
        <v>50</v>
      </c>
      <c r="L8935" s="5" t="s">
        <v>17471</v>
      </c>
      <c r="M8935" s="5" t="s">
        <v>37</v>
      </c>
      <c r="N8935">
        <v>4</v>
      </c>
      <c r="O8935" t="s">
        <v>29</v>
      </c>
      <c r="P8935" s="1">
        <v>45412</v>
      </c>
      <c r="Q8935" s="1">
        <v>45464</v>
      </c>
      <c r="R8935">
        <v>891</v>
      </c>
      <c r="S8935" s="4">
        <v>8.8000000000000007</v>
      </c>
      <c r="T8935" t="s">
        <v>153</v>
      </c>
    </row>
    <row r="8936" spans="1:20" x14ac:dyDescent="0.35">
      <c r="A8936" t="s">
        <v>17472</v>
      </c>
      <c r="B8936" s="5" t="s">
        <v>28801</v>
      </c>
      <c r="C8936" s="6">
        <v>111274</v>
      </c>
      <c r="D8936" t="s">
        <v>22</v>
      </c>
      <c r="E8936">
        <v>111274</v>
      </c>
      <c r="F8936" s="5" t="s">
        <v>50</v>
      </c>
      <c r="G8936" s="5" t="s">
        <v>42</v>
      </c>
      <c r="H8936" s="5" t="s">
        <v>97</v>
      </c>
      <c r="I8936" t="s">
        <v>44</v>
      </c>
      <c r="J8936" t="s">
        <v>97</v>
      </c>
      <c r="K8936">
        <v>100</v>
      </c>
      <c r="L8936" s="5" t="s">
        <v>17473</v>
      </c>
      <c r="M8936" s="5" t="s">
        <v>28</v>
      </c>
      <c r="N8936">
        <v>2</v>
      </c>
      <c r="O8936" t="s">
        <v>46</v>
      </c>
      <c r="P8936" s="1">
        <v>45555</v>
      </c>
      <c r="Q8936" s="1">
        <v>45615</v>
      </c>
      <c r="R8936">
        <v>2435</v>
      </c>
      <c r="S8936" s="4">
        <v>8.1999999999999993</v>
      </c>
      <c r="T8936" t="s">
        <v>210</v>
      </c>
    </row>
    <row r="8937" spans="1:20" x14ac:dyDescent="0.35">
      <c r="A8937" t="s">
        <v>17474</v>
      </c>
      <c r="B8937" s="5" t="s">
        <v>162</v>
      </c>
      <c r="C8937" s="6">
        <v>119212</v>
      </c>
      <c r="D8937" t="s">
        <v>22</v>
      </c>
      <c r="E8937">
        <v>119212</v>
      </c>
      <c r="F8937" s="5" t="s">
        <v>66</v>
      </c>
      <c r="G8937" s="5" t="s">
        <v>42</v>
      </c>
      <c r="H8937" s="5" t="s">
        <v>191</v>
      </c>
      <c r="I8937" t="s">
        <v>26</v>
      </c>
      <c r="J8937" t="s">
        <v>423</v>
      </c>
      <c r="K8937">
        <v>50</v>
      </c>
      <c r="L8937" s="5" t="s">
        <v>17475</v>
      </c>
      <c r="M8937" s="5" t="s">
        <v>28</v>
      </c>
      <c r="N8937">
        <v>5</v>
      </c>
      <c r="O8937" t="s">
        <v>107</v>
      </c>
      <c r="P8937" s="1">
        <v>45740</v>
      </c>
      <c r="Q8937" s="1">
        <v>45780</v>
      </c>
      <c r="R8937">
        <v>952</v>
      </c>
      <c r="S8937" s="4">
        <v>5.4</v>
      </c>
      <c r="T8937" t="s">
        <v>136</v>
      </c>
    </row>
    <row r="8938" spans="1:20" x14ac:dyDescent="0.35">
      <c r="A8938" t="s">
        <v>17476</v>
      </c>
      <c r="B8938" s="5" t="s">
        <v>28801</v>
      </c>
      <c r="C8938" s="6">
        <v>167862</v>
      </c>
      <c r="D8938" t="s">
        <v>22</v>
      </c>
      <c r="E8938">
        <v>167862</v>
      </c>
      <c r="F8938" s="5" t="s">
        <v>23</v>
      </c>
      <c r="G8938" s="5" t="s">
        <v>51</v>
      </c>
      <c r="H8938" s="5" t="s">
        <v>191</v>
      </c>
      <c r="I8938" t="s">
        <v>44</v>
      </c>
      <c r="J8938" t="s">
        <v>191</v>
      </c>
      <c r="K8938">
        <v>50</v>
      </c>
      <c r="L8938" s="5" t="s">
        <v>17477</v>
      </c>
      <c r="M8938" s="5" t="s">
        <v>37</v>
      </c>
      <c r="N8938">
        <v>15</v>
      </c>
      <c r="O8938" t="s">
        <v>46</v>
      </c>
      <c r="P8938" s="1">
        <v>45429</v>
      </c>
      <c r="Q8938" s="1">
        <v>45446</v>
      </c>
      <c r="R8938">
        <v>622</v>
      </c>
      <c r="S8938" s="4">
        <v>9.8000000000000007</v>
      </c>
      <c r="T8938" t="s">
        <v>136</v>
      </c>
    </row>
    <row r="8939" spans="1:20" x14ac:dyDescent="0.35">
      <c r="A8939" t="s">
        <v>17478</v>
      </c>
      <c r="B8939" s="5" t="s">
        <v>28802</v>
      </c>
      <c r="C8939" s="6">
        <v>73151</v>
      </c>
      <c r="D8939" t="s">
        <v>41</v>
      </c>
      <c r="E8939">
        <v>62178</v>
      </c>
      <c r="F8939" s="5" t="s">
        <v>50</v>
      </c>
      <c r="G8939" s="5" t="s">
        <v>24</v>
      </c>
      <c r="H8939" s="5" t="s">
        <v>43</v>
      </c>
      <c r="I8939" t="s">
        <v>26</v>
      </c>
      <c r="J8939" t="s">
        <v>52</v>
      </c>
      <c r="K8939">
        <v>100</v>
      </c>
      <c r="L8939" s="5" t="s">
        <v>17479</v>
      </c>
      <c r="M8939" s="5" t="s">
        <v>70</v>
      </c>
      <c r="N8939">
        <v>4</v>
      </c>
      <c r="O8939" t="s">
        <v>167</v>
      </c>
      <c r="P8939" s="1">
        <v>45571</v>
      </c>
      <c r="Q8939" s="1">
        <v>45591</v>
      </c>
      <c r="R8939">
        <v>1228</v>
      </c>
      <c r="S8939" s="4">
        <v>9.5</v>
      </c>
      <c r="T8939" t="s">
        <v>38</v>
      </c>
    </row>
    <row r="8940" spans="1:20" x14ac:dyDescent="0.35">
      <c r="A8940" t="s">
        <v>17480</v>
      </c>
      <c r="B8940" s="5" t="s">
        <v>28802</v>
      </c>
      <c r="C8940" s="6">
        <v>159226</v>
      </c>
      <c r="D8940" t="s">
        <v>120</v>
      </c>
      <c r="E8940">
        <v>143303</v>
      </c>
      <c r="F8940" s="5" t="s">
        <v>50</v>
      </c>
      <c r="G8940" s="5" t="s">
        <v>59</v>
      </c>
      <c r="H8940" s="5" t="s">
        <v>121</v>
      </c>
      <c r="I8940" t="s">
        <v>35</v>
      </c>
      <c r="J8940" t="s">
        <v>157</v>
      </c>
      <c r="K8940">
        <v>0</v>
      </c>
      <c r="L8940" s="5" t="s">
        <v>8794</v>
      </c>
      <c r="M8940" s="5" t="s">
        <v>70</v>
      </c>
      <c r="N8940">
        <v>4</v>
      </c>
      <c r="O8940" t="s">
        <v>78</v>
      </c>
      <c r="P8940" s="1">
        <v>45438</v>
      </c>
      <c r="Q8940" s="1">
        <v>45502</v>
      </c>
      <c r="R8940">
        <v>794</v>
      </c>
      <c r="S8940" s="4">
        <v>8.1999999999999993</v>
      </c>
      <c r="T8940" t="s">
        <v>153</v>
      </c>
    </row>
    <row r="8941" spans="1:20" x14ac:dyDescent="0.35">
      <c r="A8941" t="s">
        <v>17481</v>
      </c>
      <c r="B8941" s="5" t="s">
        <v>28801</v>
      </c>
      <c r="C8941" s="6">
        <v>62380</v>
      </c>
      <c r="D8941" t="s">
        <v>22</v>
      </c>
      <c r="E8941">
        <v>62380</v>
      </c>
      <c r="F8941" s="5" t="s">
        <v>58</v>
      </c>
      <c r="G8941" s="5" t="s">
        <v>24</v>
      </c>
      <c r="H8941" s="5" t="s">
        <v>129</v>
      </c>
      <c r="I8941" t="s">
        <v>26</v>
      </c>
      <c r="J8941" t="s">
        <v>768</v>
      </c>
      <c r="K8941">
        <v>0</v>
      </c>
      <c r="L8941" s="5" t="s">
        <v>17482</v>
      </c>
      <c r="M8941" s="5" t="s">
        <v>54</v>
      </c>
      <c r="N8941">
        <v>1</v>
      </c>
      <c r="O8941" t="s">
        <v>112</v>
      </c>
      <c r="P8941" s="1">
        <v>45718</v>
      </c>
      <c r="Q8941" s="1">
        <v>45744</v>
      </c>
      <c r="R8941">
        <v>1960</v>
      </c>
      <c r="S8941" s="4">
        <v>6.9</v>
      </c>
      <c r="T8941" t="s">
        <v>79</v>
      </c>
    </row>
    <row r="8942" spans="1:20" x14ac:dyDescent="0.35">
      <c r="A8942" t="s">
        <v>17483</v>
      </c>
      <c r="B8942" s="5" t="s">
        <v>28799</v>
      </c>
      <c r="C8942" s="6">
        <v>113996</v>
      </c>
      <c r="D8942" t="s">
        <v>33</v>
      </c>
      <c r="E8942">
        <v>12539560</v>
      </c>
      <c r="F8942" s="5" t="s">
        <v>66</v>
      </c>
      <c r="G8942" s="5" t="s">
        <v>51</v>
      </c>
      <c r="H8942" s="5" t="s">
        <v>34</v>
      </c>
      <c r="I8942" t="s">
        <v>26</v>
      </c>
      <c r="J8942" t="s">
        <v>34</v>
      </c>
      <c r="K8942">
        <v>50</v>
      </c>
      <c r="L8942" s="5" t="s">
        <v>17484</v>
      </c>
      <c r="M8942" s="5" t="s">
        <v>70</v>
      </c>
      <c r="N8942">
        <v>9</v>
      </c>
      <c r="O8942" t="s">
        <v>85</v>
      </c>
      <c r="P8942" s="1">
        <v>45667</v>
      </c>
      <c r="Q8942" s="1">
        <v>45722</v>
      </c>
      <c r="R8942">
        <v>2463</v>
      </c>
      <c r="S8942" s="4">
        <v>8.9</v>
      </c>
      <c r="T8942" t="s">
        <v>95</v>
      </c>
    </row>
    <row r="8943" spans="1:20" x14ac:dyDescent="0.35">
      <c r="A8943" t="s">
        <v>17485</v>
      </c>
      <c r="B8943" s="5" t="s">
        <v>217</v>
      </c>
      <c r="C8943" s="6">
        <v>51094</v>
      </c>
      <c r="D8943" t="s">
        <v>22</v>
      </c>
      <c r="E8943">
        <v>51094</v>
      </c>
      <c r="F8943" s="5" t="s">
        <v>58</v>
      </c>
      <c r="G8943" s="5" t="s">
        <v>42</v>
      </c>
      <c r="H8943" s="5" t="s">
        <v>129</v>
      </c>
      <c r="I8943" t="s">
        <v>26</v>
      </c>
      <c r="J8943" t="s">
        <v>129</v>
      </c>
      <c r="K8943">
        <v>0</v>
      </c>
      <c r="L8943" s="5" t="s">
        <v>17486</v>
      </c>
      <c r="M8943" s="5" t="s">
        <v>37</v>
      </c>
      <c r="N8943">
        <v>1</v>
      </c>
      <c r="O8943" t="s">
        <v>78</v>
      </c>
      <c r="P8943" s="1">
        <v>45768</v>
      </c>
      <c r="Q8943" s="1">
        <v>45806</v>
      </c>
      <c r="R8943">
        <v>2239</v>
      </c>
      <c r="S8943" s="4">
        <v>9</v>
      </c>
      <c r="T8943" t="s">
        <v>30</v>
      </c>
    </row>
    <row r="8944" spans="1:20" x14ac:dyDescent="0.35">
      <c r="A8944" t="s">
        <v>17487</v>
      </c>
      <c r="B8944" s="5" t="s">
        <v>162</v>
      </c>
      <c r="C8944" s="6">
        <v>69394</v>
      </c>
      <c r="D8944" t="s">
        <v>22</v>
      </c>
      <c r="E8944">
        <v>69394</v>
      </c>
      <c r="F8944" s="5" t="s">
        <v>58</v>
      </c>
      <c r="G8944" s="5" t="s">
        <v>59</v>
      </c>
      <c r="H8944" s="5" t="s">
        <v>191</v>
      </c>
      <c r="I8944" t="s">
        <v>35</v>
      </c>
      <c r="J8944" t="s">
        <v>191</v>
      </c>
      <c r="K8944">
        <v>100</v>
      </c>
      <c r="L8944" s="5" t="s">
        <v>17488</v>
      </c>
      <c r="M8944" s="5" t="s">
        <v>54</v>
      </c>
      <c r="N8944">
        <v>1</v>
      </c>
      <c r="O8944" t="s">
        <v>46</v>
      </c>
      <c r="P8944" s="1">
        <v>45665</v>
      </c>
      <c r="Q8944" s="1">
        <v>45697</v>
      </c>
      <c r="R8944">
        <v>571</v>
      </c>
      <c r="S8944" s="4">
        <v>5.3</v>
      </c>
      <c r="T8944" t="s">
        <v>153</v>
      </c>
    </row>
    <row r="8945" spans="1:20" x14ac:dyDescent="0.35">
      <c r="A8945" t="s">
        <v>17489</v>
      </c>
      <c r="B8945" s="5" t="s">
        <v>162</v>
      </c>
      <c r="C8945" s="6">
        <v>105999</v>
      </c>
      <c r="D8945" t="s">
        <v>120</v>
      </c>
      <c r="E8945">
        <v>95399</v>
      </c>
      <c r="F8945" s="5" t="s">
        <v>58</v>
      </c>
      <c r="G8945" s="5" t="s">
        <v>24</v>
      </c>
      <c r="H8945" s="5" t="s">
        <v>121</v>
      </c>
      <c r="I8945" t="s">
        <v>35</v>
      </c>
      <c r="J8945" t="s">
        <v>247</v>
      </c>
      <c r="K8945">
        <v>50</v>
      </c>
      <c r="L8945" s="5" t="s">
        <v>17490</v>
      </c>
      <c r="M8945" s="5" t="s">
        <v>70</v>
      </c>
      <c r="N8945">
        <v>0</v>
      </c>
      <c r="O8945" t="s">
        <v>85</v>
      </c>
      <c r="P8945" s="1">
        <v>45630</v>
      </c>
      <c r="Q8945" s="1">
        <v>45697</v>
      </c>
      <c r="R8945">
        <v>1844</v>
      </c>
      <c r="S8945" s="4">
        <v>8</v>
      </c>
      <c r="T8945" t="s">
        <v>95</v>
      </c>
    </row>
    <row r="8946" spans="1:20" x14ac:dyDescent="0.35">
      <c r="A8946" t="s">
        <v>17491</v>
      </c>
      <c r="B8946" s="5" t="s">
        <v>145</v>
      </c>
      <c r="C8946" s="6">
        <v>99978</v>
      </c>
      <c r="D8946" t="s">
        <v>41</v>
      </c>
      <c r="E8946">
        <v>84981</v>
      </c>
      <c r="F8946" s="5" t="s">
        <v>66</v>
      </c>
      <c r="G8946" s="5" t="s">
        <v>42</v>
      </c>
      <c r="H8946" s="5" t="s">
        <v>151</v>
      </c>
      <c r="I8946" t="s">
        <v>26</v>
      </c>
      <c r="J8946" t="s">
        <v>304</v>
      </c>
      <c r="K8946">
        <v>0</v>
      </c>
      <c r="L8946" s="5" t="s">
        <v>17492</v>
      </c>
      <c r="M8946" s="5" t="s">
        <v>28</v>
      </c>
      <c r="N8946">
        <v>8</v>
      </c>
      <c r="O8946" t="s">
        <v>135</v>
      </c>
      <c r="P8946" s="1">
        <v>45776</v>
      </c>
      <c r="Q8946" s="1">
        <v>45803</v>
      </c>
      <c r="R8946">
        <v>2222</v>
      </c>
      <c r="S8946" s="4">
        <v>8.3000000000000007</v>
      </c>
      <c r="T8946" t="s">
        <v>95</v>
      </c>
    </row>
    <row r="8947" spans="1:20" x14ac:dyDescent="0.35">
      <c r="A8947" t="s">
        <v>17493</v>
      </c>
      <c r="B8947" s="5" t="s">
        <v>21</v>
      </c>
      <c r="C8947" s="6">
        <v>52184</v>
      </c>
      <c r="D8947" t="s">
        <v>22</v>
      </c>
      <c r="E8947">
        <v>52184</v>
      </c>
      <c r="F8947" s="5" t="s">
        <v>58</v>
      </c>
      <c r="G8947" s="5" t="s">
        <v>51</v>
      </c>
      <c r="H8947" s="5" t="s">
        <v>165</v>
      </c>
      <c r="I8947" t="s">
        <v>35</v>
      </c>
      <c r="J8947" t="s">
        <v>165</v>
      </c>
      <c r="K8947">
        <v>50</v>
      </c>
      <c r="L8947" s="5" t="s">
        <v>17494</v>
      </c>
      <c r="M8947" s="5" t="s">
        <v>37</v>
      </c>
      <c r="N8947">
        <v>0</v>
      </c>
      <c r="O8947" t="s">
        <v>167</v>
      </c>
      <c r="P8947" s="1">
        <v>45434</v>
      </c>
      <c r="Q8947" s="1">
        <v>45458</v>
      </c>
      <c r="R8947">
        <v>1923</v>
      </c>
      <c r="S8947" s="4">
        <v>8.4</v>
      </c>
      <c r="T8947" t="s">
        <v>277</v>
      </c>
    </row>
    <row r="8948" spans="1:20" x14ac:dyDescent="0.35">
      <c r="A8948" t="s">
        <v>17495</v>
      </c>
      <c r="B8948" s="5" t="s">
        <v>21</v>
      </c>
      <c r="C8948" s="6">
        <v>76210</v>
      </c>
      <c r="D8948" t="s">
        <v>41</v>
      </c>
      <c r="E8948">
        <v>64779</v>
      </c>
      <c r="F8948" s="5" t="s">
        <v>50</v>
      </c>
      <c r="G8948" s="5" t="s">
        <v>51</v>
      </c>
      <c r="H8948" s="5" t="s">
        <v>43</v>
      </c>
      <c r="I8948" t="s">
        <v>26</v>
      </c>
      <c r="J8948" t="s">
        <v>43</v>
      </c>
      <c r="K8948">
        <v>50</v>
      </c>
      <c r="L8948" s="5" t="s">
        <v>17496</v>
      </c>
      <c r="M8948" s="5" t="s">
        <v>54</v>
      </c>
      <c r="N8948">
        <v>2</v>
      </c>
      <c r="O8948" t="s">
        <v>29</v>
      </c>
      <c r="P8948" s="1">
        <v>45324</v>
      </c>
      <c r="Q8948" s="1">
        <v>45380</v>
      </c>
      <c r="R8948">
        <v>977</v>
      </c>
      <c r="S8948" s="4">
        <v>5.7</v>
      </c>
      <c r="T8948" t="s">
        <v>118</v>
      </c>
    </row>
    <row r="8949" spans="1:20" x14ac:dyDescent="0.35">
      <c r="A8949" t="s">
        <v>17497</v>
      </c>
      <c r="B8949" s="5" t="s">
        <v>28799</v>
      </c>
      <c r="C8949" s="6">
        <v>67505</v>
      </c>
      <c r="D8949" t="s">
        <v>22</v>
      </c>
      <c r="E8949">
        <v>67505</v>
      </c>
      <c r="F8949" s="5" t="s">
        <v>50</v>
      </c>
      <c r="G8949" s="5" t="s">
        <v>59</v>
      </c>
      <c r="H8949" s="5" t="s">
        <v>191</v>
      </c>
      <c r="I8949" t="s">
        <v>44</v>
      </c>
      <c r="J8949" t="s">
        <v>191</v>
      </c>
      <c r="K8949">
        <v>0</v>
      </c>
      <c r="L8949" s="5" t="s">
        <v>17498</v>
      </c>
      <c r="M8949" s="5" t="s">
        <v>37</v>
      </c>
      <c r="N8949">
        <v>4</v>
      </c>
      <c r="O8949" t="s">
        <v>85</v>
      </c>
      <c r="P8949" s="1">
        <v>45598</v>
      </c>
      <c r="Q8949" s="1">
        <v>45643</v>
      </c>
      <c r="R8949">
        <v>1324</v>
      </c>
      <c r="S8949" s="4">
        <v>9.8000000000000007</v>
      </c>
      <c r="T8949" t="s">
        <v>277</v>
      </c>
    </row>
    <row r="8950" spans="1:20" x14ac:dyDescent="0.35">
      <c r="A8950" t="s">
        <v>17499</v>
      </c>
      <c r="B8950" s="5" t="s">
        <v>57</v>
      </c>
      <c r="C8950" s="6">
        <v>70420</v>
      </c>
      <c r="D8950" t="s">
        <v>22</v>
      </c>
      <c r="E8950">
        <v>70420</v>
      </c>
      <c r="F8950" s="5" t="s">
        <v>50</v>
      </c>
      <c r="G8950" s="5" t="s">
        <v>24</v>
      </c>
      <c r="H8950" s="5" t="s">
        <v>191</v>
      </c>
      <c r="I8950" t="s">
        <v>44</v>
      </c>
      <c r="J8950" t="s">
        <v>116</v>
      </c>
      <c r="K8950">
        <v>100</v>
      </c>
      <c r="L8950" s="5" t="s">
        <v>17500</v>
      </c>
      <c r="M8950" s="5" t="s">
        <v>54</v>
      </c>
      <c r="N8950">
        <v>4</v>
      </c>
      <c r="O8950" t="s">
        <v>172</v>
      </c>
      <c r="P8950" s="1">
        <v>45679</v>
      </c>
      <c r="Q8950" s="1">
        <v>45722</v>
      </c>
      <c r="R8950">
        <v>1191</v>
      </c>
      <c r="S8950" s="4">
        <v>8</v>
      </c>
      <c r="T8950" t="s">
        <v>103</v>
      </c>
    </row>
    <row r="8951" spans="1:20" x14ac:dyDescent="0.35">
      <c r="A8951" t="s">
        <v>17501</v>
      </c>
      <c r="B8951" s="5" t="s">
        <v>73</v>
      </c>
      <c r="C8951" s="6">
        <v>23683</v>
      </c>
      <c r="D8951" t="s">
        <v>22</v>
      </c>
      <c r="E8951">
        <v>23683</v>
      </c>
      <c r="F8951" s="5" t="s">
        <v>58</v>
      </c>
      <c r="G8951" s="5" t="s">
        <v>42</v>
      </c>
      <c r="H8951" s="5" t="s">
        <v>116</v>
      </c>
      <c r="I8951" t="s">
        <v>35</v>
      </c>
      <c r="J8951" t="s">
        <v>116</v>
      </c>
      <c r="K8951">
        <v>50</v>
      </c>
      <c r="L8951" s="5" t="s">
        <v>4029</v>
      </c>
      <c r="M8951" s="5" t="s">
        <v>70</v>
      </c>
      <c r="N8951">
        <v>0</v>
      </c>
      <c r="O8951" t="s">
        <v>131</v>
      </c>
      <c r="P8951" s="1">
        <v>45508</v>
      </c>
      <c r="Q8951" s="1">
        <v>45577</v>
      </c>
      <c r="R8951">
        <v>1085</v>
      </c>
      <c r="S8951" s="4">
        <v>8.9</v>
      </c>
      <c r="T8951" t="s">
        <v>47</v>
      </c>
    </row>
    <row r="8952" spans="1:20" x14ac:dyDescent="0.35">
      <c r="A8952" t="s">
        <v>17502</v>
      </c>
      <c r="B8952" s="5" t="s">
        <v>49</v>
      </c>
      <c r="C8952" s="6">
        <v>120220</v>
      </c>
      <c r="D8952" t="s">
        <v>22</v>
      </c>
      <c r="E8952">
        <v>120220</v>
      </c>
      <c r="F8952" s="5" t="s">
        <v>50</v>
      </c>
      <c r="G8952" s="5" t="s">
        <v>24</v>
      </c>
      <c r="H8952" s="5" t="s">
        <v>101</v>
      </c>
      <c r="I8952" t="s">
        <v>26</v>
      </c>
      <c r="J8952" t="s">
        <v>101</v>
      </c>
      <c r="K8952">
        <v>0</v>
      </c>
      <c r="L8952" s="5" t="s">
        <v>17503</v>
      </c>
      <c r="M8952" s="5" t="s">
        <v>54</v>
      </c>
      <c r="N8952">
        <v>3</v>
      </c>
      <c r="O8952" t="s">
        <v>107</v>
      </c>
      <c r="P8952" s="1">
        <v>45561</v>
      </c>
      <c r="Q8952" s="1">
        <v>45627</v>
      </c>
      <c r="R8952">
        <v>785</v>
      </c>
      <c r="S8952" s="4">
        <v>5.0999999999999996</v>
      </c>
      <c r="T8952" t="s">
        <v>63</v>
      </c>
    </row>
    <row r="8953" spans="1:20" x14ac:dyDescent="0.35">
      <c r="A8953" t="s">
        <v>17504</v>
      </c>
      <c r="B8953" s="5" t="s">
        <v>28801</v>
      </c>
      <c r="C8953" s="6">
        <v>185311</v>
      </c>
      <c r="D8953" t="s">
        <v>22</v>
      </c>
      <c r="E8953">
        <v>185311</v>
      </c>
      <c r="F8953" s="5" t="s">
        <v>23</v>
      </c>
      <c r="G8953" s="5" t="s">
        <v>24</v>
      </c>
      <c r="H8953" s="5" t="s">
        <v>52</v>
      </c>
      <c r="I8953" t="s">
        <v>26</v>
      </c>
      <c r="J8953" t="s">
        <v>52</v>
      </c>
      <c r="K8953">
        <v>50</v>
      </c>
      <c r="L8953" s="5" t="s">
        <v>17505</v>
      </c>
      <c r="M8953" s="5" t="s">
        <v>54</v>
      </c>
      <c r="N8953">
        <v>15</v>
      </c>
      <c r="O8953" t="s">
        <v>78</v>
      </c>
      <c r="P8953" s="1">
        <v>45542</v>
      </c>
      <c r="Q8953" s="1">
        <v>45576</v>
      </c>
      <c r="R8953">
        <v>1773</v>
      </c>
      <c r="S8953" s="4">
        <v>8.5</v>
      </c>
      <c r="T8953" t="s">
        <v>210</v>
      </c>
    </row>
    <row r="8954" spans="1:20" x14ac:dyDescent="0.35">
      <c r="A8954" t="s">
        <v>17506</v>
      </c>
      <c r="B8954" s="5" t="s">
        <v>57</v>
      </c>
      <c r="C8954" s="6">
        <v>140225</v>
      </c>
      <c r="D8954" t="s">
        <v>41</v>
      </c>
      <c r="E8954">
        <v>119191</v>
      </c>
      <c r="F8954" s="5" t="s">
        <v>66</v>
      </c>
      <c r="G8954" s="5" t="s">
        <v>42</v>
      </c>
      <c r="H8954" s="5" t="s">
        <v>126</v>
      </c>
      <c r="I8954" t="s">
        <v>44</v>
      </c>
      <c r="J8954" t="s">
        <v>126</v>
      </c>
      <c r="K8954">
        <v>0</v>
      </c>
      <c r="L8954" s="5" t="s">
        <v>17507</v>
      </c>
      <c r="M8954" s="5" t="s">
        <v>28</v>
      </c>
      <c r="N8954">
        <v>6</v>
      </c>
      <c r="O8954" t="s">
        <v>141</v>
      </c>
      <c r="P8954" s="1">
        <v>45405</v>
      </c>
      <c r="Q8954" s="1">
        <v>45444</v>
      </c>
      <c r="R8954">
        <v>755</v>
      </c>
      <c r="S8954" s="4">
        <v>8</v>
      </c>
      <c r="T8954" t="s">
        <v>30</v>
      </c>
    </row>
    <row r="8955" spans="1:20" x14ac:dyDescent="0.35">
      <c r="A8955" t="s">
        <v>17508</v>
      </c>
      <c r="B8955" s="5" t="s">
        <v>162</v>
      </c>
      <c r="C8955" s="6">
        <v>126983</v>
      </c>
      <c r="D8955" t="s">
        <v>22</v>
      </c>
      <c r="E8955">
        <v>126983</v>
      </c>
      <c r="F8955" s="5" t="s">
        <v>66</v>
      </c>
      <c r="G8955" s="5" t="s">
        <v>51</v>
      </c>
      <c r="H8955" s="5" t="s">
        <v>191</v>
      </c>
      <c r="I8955" t="s">
        <v>35</v>
      </c>
      <c r="J8955" t="s">
        <v>191</v>
      </c>
      <c r="K8955">
        <v>0</v>
      </c>
      <c r="L8955" s="5" t="s">
        <v>17509</v>
      </c>
      <c r="M8955" s="5" t="s">
        <v>54</v>
      </c>
      <c r="N8955">
        <v>9</v>
      </c>
      <c r="O8955" t="s">
        <v>107</v>
      </c>
      <c r="P8955" s="1">
        <v>45635</v>
      </c>
      <c r="Q8955" s="1">
        <v>45700</v>
      </c>
      <c r="R8955">
        <v>2196</v>
      </c>
      <c r="S8955" s="4">
        <v>5.3</v>
      </c>
      <c r="T8955" t="s">
        <v>79</v>
      </c>
    </row>
    <row r="8956" spans="1:20" x14ac:dyDescent="0.35">
      <c r="A8956" t="s">
        <v>17510</v>
      </c>
      <c r="B8956" s="5" t="s">
        <v>32</v>
      </c>
      <c r="C8956" s="6">
        <v>198792</v>
      </c>
      <c r="D8956" t="s">
        <v>22</v>
      </c>
      <c r="E8956">
        <v>198792</v>
      </c>
      <c r="F8956" s="5" t="s">
        <v>23</v>
      </c>
      <c r="G8956" s="5" t="s">
        <v>51</v>
      </c>
      <c r="H8956" s="5" t="s">
        <v>52</v>
      </c>
      <c r="I8956" t="s">
        <v>35</v>
      </c>
      <c r="J8956" t="s">
        <v>354</v>
      </c>
      <c r="K8956">
        <v>50</v>
      </c>
      <c r="L8956" s="5" t="s">
        <v>17511</v>
      </c>
      <c r="M8956" s="5" t="s">
        <v>28</v>
      </c>
      <c r="N8956">
        <v>11</v>
      </c>
      <c r="O8956" t="s">
        <v>172</v>
      </c>
      <c r="P8956" s="1">
        <v>45421</v>
      </c>
      <c r="Q8956" s="1">
        <v>45475</v>
      </c>
      <c r="R8956">
        <v>1864</v>
      </c>
      <c r="S8956" s="4">
        <v>8.1</v>
      </c>
      <c r="T8956" t="s">
        <v>108</v>
      </c>
    </row>
    <row r="8957" spans="1:20" x14ac:dyDescent="0.35">
      <c r="A8957" t="s">
        <v>17512</v>
      </c>
      <c r="B8957" s="5" t="s">
        <v>73</v>
      </c>
      <c r="C8957" s="6">
        <v>84341</v>
      </c>
      <c r="D8957" t="s">
        <v>41</v>
      </c>
      <c r="E8957">
        <v>71690</v>
      </c>
      <c r="F8957" s="5" t="s">
        <v>50</v>
      </c>
      <c r="G8957" s="5" t="s">
        <v>51</v>
      </c>
      <c r="H8957" s="5" t="s">
        <v>151</v>
      </c>
      <c r="I8957" t="s">
        <v>35</v>
      </c>
      <c r="J8957" t="s">
        <v>151</v>
      </c>
      <c r="K8957">
        <v>50</v>
      </c>
      <c r="L8957" s="5" t="s">
        <v>17513</v>
      </c>
      <c r="M8957" s="5" t="s">
        <v>37</v>
      </c>
      <c r="N8957">
        <v>3</v>
      </c>
      <c r="O8957" t="s">
        <v>62</v>
      </c>
      <c r="P8957" s="1">
        <v>45564</v>
      </c>
      <c r="Q8957" s="1">
        <v>45631</v>
      </c>
      <c r="R8957">
        <v>1673</v>
      </c>
      <c r="S8957" s="4">
        <v>6.8</v>
      </c>
      <c r="T8957" t="s">
        <v>63</v>
      </c>
    </row>
    <row r="8958" spans="1:20" x14ac:dyDescent="0.35">
      <c r="A8958" t="s">
        <v>17514</v>
      </c>
      <c r="B8958" s="5" t="s">
        <v>105</v>
      </c>
      <c r="C8958" s="6">
        <v>59341</v>
      </c>
      <c r="D8958" t="s">
        <v>41</v>
      </c>
      <c r="E8958">
        <v>50440</v>
      </c>
      <c r="F8958" s="5" t="s">
        <v>58</v>
      </c>
      <c r="G8958" s="5" t="s">
        <v>59</v>
      </c>
      <c r="H8958" s="5" t="s">
        <v>126</v>
      </c>
      <c r="I8958" t="s">
        <v>26</v>
      </c>
      <c r="J8958" t="s">
        <v>126</v>
      </c>
      <c r="K8958">
        <v>50</v>
      </c>
      <c r="L8958" s="5" t="s">
        <v>7084</v>
      </c>
      <c r="M8958" s="5" t="s">
        <v>28</v>
      </c>
      <c r="N8958">
        <v>1</v>
      </c>
      <c r="O8958" t="s">
        <v>112</v>
      </c>
      <c r="P8958" s="1">
        <v>45404</v>
      </c>
      <c r="Q8958" s="1">
        <v>45445</v>
      </c>
      <c r="R8958">
        <v>2363</v>
      </c>
      <c r="S8958" s="4">
        <v>7.2</v>
      </c>
      <c r="T8958" t="s">
        <v>277</v>
      </c>
    </row>
    <row r="8959" spans="1:20" x14ac:dyDescent="0.35">
      <c r="A8959" t="s">
        <v>17515</v>
      </c>
      <c r="B8959" s="5" t="s">
        <v>91</v>
      </c>
      <c r="C8959" s="6">
        <v>26028</v>
      </c>
      <c r="D8959" t="s">
        <v>22</v>
      </c>
      <c r="E8959">
        <v>26028</v>
      </c>
      <c r="F8959" s="5" t="s">
        <v>50</v>
      </c>
      <c r="G8959" s="5" t="s">
        <v>59</v>
      </c>
      <c r="H8959" s="5" t="s">
        <v>116</v>
      </c>
      <c r="I8959" t="s">
        <v>26</v>
      </c>
      <c r="J8959" t="s">
        <v>116</v>
      </c>
      <c r="K8959">
        <v>0</v>
      </c>
      <c r="L8959" s="5" t="s">
        <v>10412</v>
      </c>
      <c r="M8959" s="5" t="s">
        <v>37</v>
      </c>
      <c r="N8959">
        <v>3</v>
      </c>
      <c r="O8959" t="s">
        <v>62</v>
      </c>
      <c r="P8959" s="1">
        <v>45297</v>
      </c>
      <c r="Q8959" s="1">
        <v>45339</v>
      </c>
      <c r="R8959">
        <v>991</v>
      </c>
      <c r="S8959" s="4">
        <v>6.9</v>
      </c>
      <c r="T8959" t="s">
        <v>30</v>
      </c>
    </row>
    <row r="8960" spans="1:20" x14ac:dyDescent="0.35">
      <c r="A8960" t="s">
        <v>17516</v>
      </c>
      <c r="B8960" s="5" t="s">
        <v>28802</v>
      </c>
      <c r="C8960" s="6">
        <v>146559</v>
      </c>
      <c r="D8960" t="s">
        <v>33</v>
      </c>
      <c r="E8960">
        <v>16121490</v>
      </c>
      <c r="F8960" s="5" t="s">
        <v>66</v>
      </c>
      <c r="G8960" s="5" t="s">
        <v>24</v>
      </c>
      <c r="H8960" s="5" t="s">
        <v>34</v>
      </c>
      <c r="I8960" t="s">
        <v>35</v>
      </c>
      <c r="J8960" t="s">
        <v>97</v>
      </c>
      <c r="K8960">
        <v>100</v>
      </c>
      <c r="L8960" s="5" t="s">
        <v>17517</v>
      </c>
      <c r="M8960" s="5" t="s">
        <v>37</v>
      </c>
      <c r="N8960">
        <v>9</v>
      </c>
      <c r="O8960" t="s">
        <v>141</v>
      </c>
      <c r="P8960" s="1">
        <v>45765</v>
      </c>
      <c r="Q8960" s="1">
        <v>45788</v>
      </c>
      <c r="R8960">
        <v>550</v>
      </c>
      <c r="S8960" s="4">
        <v>9.9</v>
      </c>
      <c r="T8960" t="s">
        <v>153</v>
      </c>
    </row>
    <row r="8961" spans="1:20" x14ac:dyDescent="0.35">
      <c r="A8961" t="s">
        <v>17518</v>
      </c>
      <c r="B8961" s="5" t="s">
        <v>217</v>
      </c>
      <c r="C8961" s="6">
        <v>258425</v>
      </c>
      <c r="D8961" t="s">
        <v>22</v>
      </c>
      <c r="E8961">
        <v>258425</v>
      </c>
      <c r="F8961" s="5" t="s">
        <v>23</v>
      </c>
      <c r="G8961" s="5" t="s">
        <v>59</v>
      </c>
      <c r="H8961" s="5" t="s">
        <v>97</v>
      </c>
      <c r="I8961" t="s">
        <v>26</v>
      </c>
      <c r="J8961" t="s">
        <v>940</v>
      </c>
      <c r="K8961">
        <v>100</v>
      </c>
      <c r="L8961" s="5" t="s">
        <v>17519</v>
      </c>
      <c r="M8961" s="5" t="s">
        <v>70</v>
      </c>
      <c r="N8961">
        <v>12</v>
      </c>
      <c r="O8961" t="s">
        <v>131</v>
      </c>
      <c r="P8961" s="1">
        <v>45501</v>
      </c>
      <c r="Q8961" s="1">
        <v>45521</v>
      </c>
      <c r="R8961">
        <v>964</v>
      </c>
      <c r="S8961" s="4">
        <v>8.4</v>
      </c>
      <c r="T8961" t="s">
        <v>136</v>
      </c>
    </row>
    <row r="8962" spans="1:20" x14ac:dyDescent="0.35">
      <c r="A8962" t="s">
        <v>17520</v>
      </c>
      <c r="B8962" s="5" t="s">
        <v>28802</v>
      </c>
      <c r="C8962" s="6">
        <v>158120</v>
      </c>
      <c r="D8962" t="s">
        <v>41</v>
      </c>
      <c r="E8962">
        <v>134402</v>
      </c>
      <c r="F8962" s="5" t="s">
        <v>66</v>
      </c>
      <c r="G8962" s="5" t="s">
        <v>59</v>
      </c>
      <c r="H8962" s="5" t="s">
        <v>126</v>
      </c>
      <c r="I8962" t="s">
        <v>35</v>
      </c>
      <c r="J8962" t="s">
        <v>165</v>
      </c>
      <c r="K8962">
        <v>50</v>
      </c>
      <c r="L8962" s="5" t="s">
        <v>17521</v>
      </c>
      <c r="M8962" s="5" t="s">
        <v>54</v>
      </c>
      <c r="N8962">
        <v>7</v>
      </c>
      <c r="O8962" t="s">
        <v>141</v>
      </c>
      <c r="P8962" s="1">
        <v>45557</v>
      </c>
      <c r="Q8962" s="1">
        <v>45600</v>
      </c>
      <c r="R8962">
        <v>953</v>
      </c>
      <c r="S8962" s="4">
        <v>7.7</v>
      </c>
      <c r="T8962" t="s">
        <v>243</v>
      </c>
    </row>
    <row r="8963" spans="1:20" x14ac:dyDescent="0.35">
      <c r="A8963" t="s">
        <v>17522</v>
      </c>
      <c r="B8963" s="5" t="s">
        <v>162</v>
      </c>
      <c r="C8963" s="6">
        <v>77719</v>
      </c>
      <c r="D8963" t="s">
        <v>22</v>
      </c>
      <c r="E8963">
        <v>77719</v>
      </c>
      <c r="F8963" s="5" t="s">
        <v>58</v>
      </c>
      <c r="G8963" s="5" t="s">
        <v>42</v>
      </c>
      <c r="H8963" s="5" t="s">
        <v>101</v>
      </c>
      <c r="I8963" t="s">
        <v>26</v>
      </c>
      <c r="J8963" t="s">
        <v>101</v>
      </c>
      <c r="K8963">
        <v>0</v>
      </c>
      <c r="L8963" s="5" t="s">
        <v>17523</v>
      </c>
      <c r="M8963" s="5" t="s">
        <v>70</v>
      </c>
      <c r="N8963">
        <v>0</v>
      </c>
      <c r="O8963" t="s">
        <v>147</v>
      </c>
      <c r="P8963" s="1">
        <v>45502</v>
      </c>
      <c r="Q8963" s="1">
        <v>45531</v>
      </c>
      <c r="R8963">
        <v>2030</v>
      </c>
      <c r="S8963" s="4">
        <v>6.2</v>
      </c>
      <c r="T8963" t="s">
        <v>55</v>
      </c>
    </row>
    <row r="8964" spans="1:20" x14ac:dyDescent="0.35">
      <c r="A8964" t="s">
        <v>17524</v>
      </c>
      <c r="B8964" s="5" t="s">
        <v>162</v>
      </c>
      <c r="C8964" s="6">
        <v>28039</v>
      </c>
      <c r="D8964" t="s">
        <v>22</v>
      </c>
      <c r="E8964">
        <v>28039</v>
      </c>
      <c r="F8964" s="5" t="s">
        <v>58</v>
      </c>
      <c r="G8964" s="5" t="s">
        <v>24</v>
      </c>
      <c r="H8964" s="5" t="s">
        <v>157</v>
      </c>
      <c r="I8964" t="s">
        <v>44</v>
      </c>
      <c r="J8964" t="s">
        <v>157</v>
      </c>
      <c r="K8964">
        <v>0</v>
      </c>
      <c r="L8964" s="5" t="s">
        <v>17525</v>
      </c>
      <c r="M8964" s="5" t="s">
        <v>70</v>
      </c>
      <c r="N8964">
        <v>0</v>
      </c>
      <c r="O8964" t="s">
        <v>46</v>
      </c>
      <c r="P8964" s="1">
        <v>45528</v>
      </c>
      <c r="Q8964" s="1">
        <v>45574</v>
      </c>
      <c r="R8964">
        <v>636</v>
      </c>
      <c r="S8964" s="4">
        <v>8.6999999999999993</v>
      </c>
      <c r="T8964" t="s">
        <v>30</v>
      </c>
    </row>
    <row r="8965" spans="1:20" x14ac:dyDescent="0.35">
      <c r="A8965" t="s">
        <v>17526</v>
      </c>
      <c r="B8965" s="5" t="s">
        <v>57</v>
      </c>
      <c r="C8965" s="6">
        <v>96472</v>
      </c>
      <c r="D8965" t="s">
        <v>65</v>
      </c>
      <c r="E8965">
        <v>125414</v>
      </c>
      <c r="F8965" s="5" t="s">
        <v>50</v>
      </c>
      <c r="G8965" s="5" t="s">
        <v>59</v>
      </c>
      <c r="H8965" s="5" t="s">
        <v>67</v>
      </c>
      <c r="I8965" t="s">
        <v>26</v>
      </c>
      <c r="J8965" t="s">
        <v>129</v>
      </c>
      <c r="K8965">
        <v>50</v>
      </c>
      <c r="L8965" s="5" t="s">
        <v>17527</v>
      </c>
      <c r="M8965" s="5" t="s">
        <v>70</v>
      </c>
      <c r="N8965">
        <v>2</v>
      </c>
      <c r="O8965" t="s">
        <v>88</v>
      </c>
      <c r="P8965" s="1">
        <v>45455</v>
      </c>
      <c r="Q8965" s="1">
        <v>45493</v>
      </c>
      <c r="R8965">
        <v>724</v>
      </c>
      <c r="S8965" s="4">
        <v>8</v>
      </c>
      <c r="T8965" t="s">
        <v>38</v>
      </c>
    </row>
    <row r="8966" spans="1:20" x14ac:dyDescent="0.35">
      <c r="A8966" t="s">
        <v>17528</v>
      </c>
      <c r="B8966" s="5" t="s">
        <v>105</v>
      </c>
      <c r="C8966" s="6">
        <v>89844</v>
      </c>
      <c r="D8966" t="s">
        <v>22</v>
      </c>
      <c r="E8966">
        <v>89844</v>
      </c>
      <c r="F8966" s="5" t="s">
        <v>66</v>
      </c>
      <c r="G8966" s="5" t="s">
        <v>24</v>
      </c>
      <c r="H8966" s="5" t="s">
        <v>165</v>
      </c>
      <c r="I8966" t="s">
        <v>26</v>
      </c>
      <c r="J8966" t="s">
        <v>67</v>
      </c>
      <c r="K8966">
        <v>0</v>
      </c>
      <c r="L8966" s="5" t="s">
        <v>17529</v>
      </c>
      <c r="M8966" s="5" t="s">
        <v>37</v>
      </c>
      <c r="N8966">
        <v>5</v>
      </c>
      <c r="O8966" t="s">
        <v>62</v>
      </c>
      <c r="P8966" s="1">
        <v>45327</v>
      </c>
      <c r="Q8966" s="1">
        <v>45398</v>
      </c>
      <c r="R8966">
        <v>1977</v>
      </c>
      <c r="S8966" s="4">
        <v>7.1</v>
      </c>
      <c r="T8966" t="s">
        <v>47</v>
      </c>
    </row>
    <row r="8967" spans="1:20" x14ac:dyDescent="0.35">
      <c r="A8967" t="s">
        <v>17530</v>
      </c>
      <c r="B8967" s="5" t="s">
        <v>28802</v>
      </c>
      <c r="C8967" s="6">
        <v>79472</v>
      </c>
      <c r="D8967" t="s">
        <v>65</v>
      </c>
      <c r="E8967">
        <v>103314</v>
      </c>
      <c r="F8967" s="5" t="s">
        <v>58</v>
      </c>
      <c r="G8967" s="5" t="s">
        <v>24</v>
      </c>
      <c r="H8967" s="5" t="s">
        <v>67</v>
      </c>
      <c r="I8967" t="s">
        <v>35</v>
      </c>
      <c r="J8967" t="s">
        <v>1192</v>
      </c>
      <c r="K8967">
        <v>0</v>
      </c>
      <c r="L8967" s="5" t="s">
        <v>17531</v>
      </c>
      <c r="M8967" s="5" t="s">
        <v>37</v>
      </c>
      <c r="N8967">
        <v>0</v>
      </c>
      <c r="O8967" t="s">
        <v>78</v>
      </c>
      <c r="P8967" s="1">
        <v>45700</v>
      </c>
      <c r="Q8967" s="1">
        <v>45716</v>
      </c>
      <c r="R8967">
        <v>1571</v>
      </c>
      <c r="S8967" s="4">
        <v>7</v>
      </c>
      <c r="T8967" t="s">
        <v>118</v>
      </c>
    </row>
    <row r="8968" spans="1:20" x14ac:dyDescent="0.35">
      <c r="A8968" t="s">
        <v>17532</v>
      </c>
      <c r="B8968" s="5" t="s">
        <v>28799</v>
      </c>
      <c r="C8968" s="6">
        <v>92695</v>
      </c>
      <c r="D8968" t="s">
        <v>22</v>
      </c>
      <c r="E8968">
        <v>92695</v>
      </c>
      <c r="F8968" s="5" t="s">
        <v>50</v>
      </c>
      <c r="G8968" s="5" t="s">
        <v>24</v>
      </c>
      <c r="H8968" s="5" t="s">
        <v>165</v>
      </c>
      <c r="I8968" t="s">
        <v>35</v>
      </c>
      <c r="J8968" t="s">
        <v>165</v>
      </c>
      <c r="K8968">
        <v>100</v>
      </c>
      <c r="L8968" s="5" t="s">
        <v>17533</v>
      </c>
      <c r="M8968" s="5" t="s">
        <v>70</v>
      </c>
      <c r="N8968">
        <v>3</v>
      </c>
      <c r="O8968" t="s">
        <v>88</v>
      </c>
      <c r="P8968" s="1">
        <v>45776</v>
      </c>
      <c r="Q8968" s="1">
        <v>45827</v>
      </c>
      <c r="R8968">
        <v>802</v>
      </c>
      <c r="S8968" s="4">
        <v>5.6</v>
      </c>
      <c r="T8968" t="s">
        <v>47</v>
      </c>
    </row>
    <row r="8969" spans="1:20" x14ac:dyDescent="0.35">
      <c r="A8969" t="s">
        <v>17534</v>
      </c>
      <c r="B8969" s="5" t="s">
        <v>217</v>
      </c>
      <c r="C8969" s="6">
        <v>105477</v>
      </c>
      <c r="D8969" t="s">
        <v>33</v>
      </c>
      <c r="E8969">
        <v>11602470</v>
      </c>
      <c r="F8969" s="5" t="s">
        <v>50</v>
      </c>
      <c r="G8969" s="5" t="s">
        <v>24</v>
      </c>
      <c r="H8969" s="5" t="s">
        <v>34</v>
      </c>
      <c r="I8969" t="s">
        <v>26</v>
      </c>
      <c r="J8969" t="s">
        <v>480</v>
      </c>
      <c r="K8969">
        <v>0</v>
      </c>
      <c r="L8969" s="5" t="s">
        <v>17535</v>
      </c>
      <c r="M8969" s="5" t="s">
        <v>54</v>
      </c>
      <c r="N8969">
        <v>2</v>
      </c>
      <c r="O8969" t="s">
        <v>62</v>
      </c>
      <c r="P8969" s="1">
        <v>45744</v>
      </c>
      <c r="Q8969" s="1">
        <v>45763</v>
      </c>
      <c r="R8969">
        <v>1334</v>
      </c>
      <c r="S8969" s="4">
        <v>5.0999999999999996</v>
      </c>
      <c r="T8969" t="s">
        <v>243</v>
      </c>
    </row>
    <row r="8970" spans="1:20" x14ac:dyDescent="0.35">
      <c r="A8970" t="s">
        <v>17536</v>
      </c>
      <c r="B8970" s="5" t="s">
        <v>73</v>
      </c>
      <c r="C8970" s="6">
        <v>59744</v>
      </c>
      <c r="D8970" t="s">
        <v>22</v>
      </c>
      <c r="E8970">
        <v>59744</v>
      </c>
      <c r="F8970" s="5" t="s">
        <v>58</v>
      </c>
      <c r="G8970" s="5" t="s">
        <v>59</v>
      </c>
      <c r="H8970" s="5" t="s">
        <v>52</v>
      </c>
      <c r="I8970" t="s">
        <v>44</v>
      </c>
      <c r="J8970" t="s">
        <v>52</v>
      </c>
      <c r="K8970">
        <v>100</v>
      </c>
      <c r="L8970" s="5" t="s">
        <v>17537</v>
      </c>
      <c r="M8970" s="5" t="s">
        <v>70</v>
      </c>
      <c r="N8970">
        <v>0</v>
      </c>
      <c r="O8970" t="s">
        <v>85</v>
      </c>
      <c r="P8970" s="1">
        <v>45668</v>
      </c>
      <c r="Q8970" s="1">
        <v>45739</v>
      </c>
      <c r="R8970">
        <v>1224</v>
      </c>
      <c r="S8970" s="4">
        <v>6.8</v>
      </c>
      <c r="T8970" t="s">
        <v>136</v>
      </c>
    </row>
    <row r="8971" spans="1:20" x14ac:dyDescent="0.35">
      <c r="A8971" t="s">
        <v>17538</v>
      </c>
      <c r="B8971" s="5" t="s">
        <v>217</v>
      </c>
      <c r="C8971" s="6">
        <v>75054</v>
      </c>
      <c r="D8971" t="s">
        <v>33</v>
      </c>
      <c r="E8971">
        <v>8255940</v>
      </c>
      <c r="F8971" s="5" t="s">
        <v>58</v>
      </c>
      <c r="G8971" s="5" t="s">
        <v>24</v>
      </c>
      <c r="H8971" s="5" t="s">
        <v>34</v>
      </c>
      <c r="I8971" t="s">
        <v>26</v>
      </c>
      <c r="J8971" t="s">
        <v>191</v>
      </c>
      <c r="K8971">
        <v>0</v>
      </c>
      <c r="L8971" s="5" t="s">
        <v>17539</v>
      </c>
      <c r="M8971" s="5" t="s">
        <v>70</v>
      </c>
      <c r="N8971">
        <v>0</v>
      </c>
      <c r="O8971" t="s">
        <v>71</v>
      </c>
      <c r="P8971" s="1">
        <v>45298</v>
      </c>
      <c r="Q8971" s="1">
        <v>45317</v>
      </c>
      <c r="R8971">
        <v>1701</v>
      </c>
      <c r="S8971" s="4">
        <v>6.7</v>
      </c>
      <c r="T8971" t="s">
        <v>210</v>
      </c>
    </row>
    <row r="8972" spans="1:20" x14ac:dyDescent="0.35">
      <c r="A8972" t="s">
        <v>17540</v>
      </c>
      <c r="B8972" s="5" t="s">
        <v>28799</v>
      </c>
      <c r="C8972" s="6">
        <v>75503</v>
      </c>
      <c r="D8972" t="s">
        <v>22</v>
      </c>
      <c r="E8972">
        <v>75503</v>
      </c>
      <c r="F8972" s="5" t="s">
        <v>50</v>
      </c>
      <c r="G8972" s="5" t="s">
        <v>59</v>
      </c>
      <c r="H8972" s="5" t="s">
        <v>165</v>
      </c>
      <c r="I8972" t="s">
        <v>26</v>
      </c>
      <c r="J8972" t="s">
        <v>165</v>
      </c>
      <c r="K8972">
        <v>100</v>
      </c>
      <c r="L8972" s="5" t="s">
        <v>17541</v>
      </c>
      <c r="M8972" s="5" t="s">
        <v>28</v>
      </c>
      <c r="N8972">
        <v>4</v>
      </c>
      <c r="O8972" t="s">
        <v>131</v>
      </c>
      <c r="P8972" s="1">
        <v>45566</v>
      </c>
      <c r="Q8972" s="1">
        <v>45590</v>
      </c>
      <c r="R8972">
        <v>1856</v>
      </c>
      <c r="S8972" s="4">
        <v>5.5</v>
      </c>
      <c r="T8972" t="s">
        <v>55</v>
      </c>
    </row>
    <row r="8973" spans="1:20" x14ac:dyDescent="0.35">
      <c r="A8973" t="s">
        <v>17542</v>
      </c>
      <c r="B8973" s="5" t="s">
        <v>162</v>
      </c>
      <c r="C8973" s="6">
        <v>86929</v>
      </c>
      <c r="D8973" t="s">
        <v>22</v>
      </c>
      <c r="E8973">
        <v>86929</v>
      </c>
      <c r="F8973" s="5" t="s">
        <v>50</v>
      </c>
      <c r="G8973" s="5" t="s">
        <v>59</v>
      </c>
      <c r="H8973" s="5" t="s">
        <v>191</v>
      </c>
      <c r="I8973" t="s">
        <v>35</v>
      </c>
      <c r="J8973" t="s">
        <v>191</v>
      </c>
      <c r="K8973">
        <v>100</v>
      </c>
      <c r="L8973" s="5" t="s">
        <v>17543</v>
      </c>
      <c r="M8973" s="5" t="s">
        <v>54</v>
      </c>
      <c r="N8973">
        <v>4</v>
      </c>
      <c r="O8973" t="s">
        <v>71</v>
      </c>
      <c r="P8973" s="1">
        <v>45367</v>
      </c>
      <c r="Q8973" s="1">
        <v>45393</v>
      </c>
      <c r="R8973">
        <v>918</v>
      </c>
      <c r="S8973" s="4">
        <v>8.8000000000000007</v>
      </c>
      <c r="T8973" t="s">
        <v>118</v>
      </c>
    </row>
    <row r="8974" spans="1:20" x14ac:dyDescent="0.35">
      <c r="A8974" t="s">
        <v>17544</v>
      </c>
      <c r="B8974" s="5" t="s">
        <v>21</v>
      </c>
      <c r="C8974" s="6">
        <v>80667</v>
      </c>
      <c r="D8974" t="s">
        <v>41</v>
      </c>
      <c r="E8974">
        <v>68567</v>
      </c>
      <c r="F8974" s="5" t="s">
        <v>50</v>
      </c>
      <c r="G8974" s="5" t="s">
        <v>51</v>
      </c>
      <c r="H8974" s="5" t="s">
        <v>60</v>
      </c>
      <c r="I8974" t="s">
        <v>35</v>
      </c>
      <c r="J8974" t="s">
        <v>60</v>
      </c>
      <c r="K8974">
        <v>0</v>
      </c>
      <c r="L8974" s="5" t="s">
        <v>17545</v>
      </c>
      <c r="M8974" s="5" t="s">
        <v>37</v>
      </c>
      <c r="N8974">
        <v>4</v>
      </c>
      <c r="O8974" t="s">
        <v>141</v>
      </c>
      <c r="P8974" s="1">
        <v>45552</v>
      </c>
      <c r="Q8974" s="1">
        <v>45585</v>
      </c>
      <c r="R8974">
        <v>1916</v>
      </c>
      <c r="S8974" s="4">
        <v>5.3</v>
      </c>
      <c r="T8974" t="s">
        <v>118</v>
      </c>
    </row>
    <row r="8975" spans="1:20" x14ac:dyDescent="0.35">
      <c r="A8975" t="s">
        <v>17546</v>
      </c>
      <c r="B8975" s="5" t="s">
        <v>57</v>
      </c>
      <c r="C8975" s="6">
        <v>142450</v>
      </c>
      <c r="D8975" t="s">
        <v>22</v>
      </c>
      <c r="E8975">
        <v>142450</v>
      </c>
      <c r="F8975" s="5" t="s">
        <v>23</v>
      </c>
      <c r="G8975" s="5" t="s">
        <v>59</v>
      </c>
      <c r="H8975" s="5" t="s">
        <v>165</v>
      </c>
      <c r="I8975" t="s">
        <v>44</v>
      </c>
      <c r="J8975" t="s">
        <v>165</v>
      </c>
      <c r="K8975">
        <v>50</v>
      </c>
      <c r="L8975" s="5" t="s">
        <v>10723</v>
      </c>
      <c r="M8975" s="5" t="s">
        <v>70</v>
      </c>
      <c r="N8975">
        <v>11</v>
      </c>
      <c r="O8975" t="s">
        <v>131</v>
      </c>
      <c r="P8975" s="1">
        <v>45676</v>
      </c>
      <c r="Q8975" s="1">
        <v>45743</v>
      </c>
      <c r="R8975">
        <v>2181</v>
      </c>
      <c r="S8975" s="4">
        <v>9</v>
      </c>
      <c r="T8975" t="s">
        <v>89</v>
      </c>
    </row>
    <row r="8976" spans="1:20" x14ac:dyDescent="0.35">
      <c r="A8976" t="s">
        <v>17547</v>
      </c>
      <c r="B8976" s="5" t="s">
        <v>28801</v>
      </c>
      <c r="C8976" s="6">
        <v>145577</v>
      </c>
      <c r="D8976" t="s">
        <v>22</v>
      </c>
      <c r="E8976">
        <v>145577</v>
      </c>
      <c r="F8976" s="5" t="s">
        <v>23</v>
      </c>
      <c r="G8976" s="5" t="s">
        <v>51</v>
      </c>
      <c r="H8976" s="5" t="s">
        <v>129</v>
      </c>
      <c r="I8976" t="s">
        <v>44</v>
      </c>
      <c r="J8976" t="s">
        <v>129</v>
      </c>
      <c r="K8976">
        <v>50</v>
      </c>
      <c r="L8976" s="5" t="s">
        <v>17548</v>
      </c>
      <c r="M8976" s="5" t="s">
        <v>37</v>
      </c>
      <c r="N8976">
        <v>11</v>
      </c>
      <c r="O8976" t="s">
        <v>107</v>
      </c>
      <c r="P8976" s="1">
        <v>45492</v>
      </c>
      <c r="Q8976" s="1">
        <v>45523</v>
      </c>
      <c r="R8976">
        <v>1784</v>
      </c>
      <c r="S8976" s="4">
        <v>7.6</v>
      </c>
      <c r="T8976" t="s">
        <v>103</v>
      </c>
    </row>
    <row r="8977" spans="1:20" x14ac:dyDescent="0.35">
      <c r="A8977" t="s">
        <v>17549</v>
      </c>
      <c r="B8977" s="5" t="s">
        <v>105</v>
      </c>
      <c r="C8977" s="6">
        <v>138782</v>
      </c>
      <c r="D8977" t="s">
        <v>120</v>
      </c>
      <c r="E8977">
        <v>124904</v>
      </c>
      <c r="F8977" s="5" t="s">
        <v>50</v>
      </c>
      <c r="G8977" s="5" t="s">
        <v>59</v>
      </c>
      <c r="H8977" s="5" t="s">
        <v>121</v>
      </c>
      <c r="I8977" t="s">
        <v>35</v>
      </c>
      <c r="J8977" t="s">
        <v>121</v>
      </c>
      <c r="K8977">
        <v>100</v>
      </c>
      <c r="L8977" s="5" t="s">
        <v>17550</v>
      </c>
      <c r="M8977" s="5" t="s">
        <v>28</v>
      </c>
      <c r="N8977">
        <v>2</v>
      </c>
      <c r="O8977" t="s">
        <v>88</v>
      </c>
      <c r="P8977" s="1">
        <v>45392</v>
      </c>
      <c r="Q8977" s="1">
        <v>45457</v>
      </c>
      <c r="R8977">
        <v>1512</v>
      </c>
      <c r="S8977" s="4">
        <v>5.7</v>
      </c>
      <c r="T8977" t="s">
        <v>277</v>
      </c>
    </row>
    <row r="8978" spans="1:20" x14ac:dyDescent="0.35">
      <c r="A8978" t="s">
        <v>17551</v>
      </c>
      <c r="B8978" s="5" t="s">
        <v>21</v>
      </c>
      <c r="C8978" s="6">
        <v>148776</v>
      </c>
      <c r="D8978" t="s">
        <v>81</v>
      </c>
      <c r="E8978">
        <v>200848</v>
      </c>
      <c r="F8978" s="5" t="s">
        <v>66</v>
      </c>
      <c r="G8978" s="5" t="s">
        <v>51</v>
      </c>
      <c r="H8978" s="5" t="s">
        <v>82</v>
      </c>
      <c r="I8978" t="s">
        <v>26</v>
      </c>
      <c r="J8978" t="s">
        <v>82</v>
      </c>
      <c r="K8978">
        <v>100</v>
      </c>
      <c r="L8978" s="5" t="s">
        <v>17552</v>
      </c>
      <c r="M8978" s="5" t="s">
        <v>54</v>
      </c>
      <c r="N8978">
        <v>8</v>
      </c>
      <c r="O8978" t="s">
        <v>78</v>
      </c>
      <c r="P8978" s="1">
        <v>45672</v>
      </c>
      <c r="Q8978" s="1">
        <v>45737</v>
      </c>
      <c r="R8978">
        <v>1573</v>
      </c>
      <c r="S8978" s="4">
        <v>9.5</v>
      </c>
      <c r="T8978" t="s">
        <v>95</v>
      </c>
    </row>
    <row r="8979" spans="1:20" x14ac:dyDescent="0.35">
      <c r="A8979" t="s">
        <v>17553</v>
      </c>
      <c r="B8979" s="5" t="s">
        <v>40</v>
      </c>
      <c r="C8979" s="6">
        <v>150654</v>
      </c>
      <c r="D8979" t="s">
        <v>22</v>
      </c>
      <c r="E8979">
        <v>150654</v>
      </c>
      <c r="F8979" s="5" t="s">
        <v>50</v>
      </c>
      <c r="G8979" s="5" t="s">
        <v>24</v>
      </c>
      <c r="H8979" s="5" t="s">
        <v>68</v>
      </c>
      <c r="I8979" t="s">
        <v>35</v>
      </c>
      <c r="J8979" t="s">
        <v>354</v>
      </c>
      <c r="K8979">
        <v>100</v>
      </c>
      <c r="L8979" s="5" t="s">
        <v>17554</v>
      </c>
      <c r="M8979" s="5" t="s">
        <v>37</v>
      </c>
      <c r="N8979">
        <v>4</v>
      </c>
      <c r="O8979" t="s">
        <v>85</v>
      </c>
      <c r="P8979" s="1">
        <v>45351</v>
      </c>
      <c r="Q8979" s="1">
        <v>45378</v>
      </c>
      <c r="R8979">
        <v>760</v>
      </c>
      <c r="S8979" s="4">
        <v>7.4</v>
      </c>
      <c r="T8979" t="s">
        <v>63</v>
      </c>
    </row>
    <row r="8980" spans="1:20" x14ac:dyDescent="0.35">
      <c r="A8980" t="s">
        <v>17555</v>
      </c>
      <c r="B8980" s="5" t="s">
        <v>73</v>
      </c>
      <c r="C8980" s="6">
        <v>262984</v>
      </c>
      <c r="D8980" t="s">
        <v>22</v>
      </c>
      <c r="E8980">
        <v>262984</v>
      </c>
      <c r="F8980" s="5" t="s">
        <v>23</v>
      </c>
      <c r="G8980" s="5" t="s">
        <v>42</v>
      </c>
      <c r="H8980" s="5" t="s">
        <v>129</v>
      </c>
      <c r="I8980" t="s">
        <v>35</v>
      </c>
      <c r="J8980" t="s">
        <v>129</v>
      </c>
      <c r="K8980">
        <v>0</v>
      </c>
      <c r="L8980" s="5" t="s">
        <v>17556</v>
      </c>
      <c r="M8980" s="5" t="s">
        <v>37</v>
      </c>
      <c r="N8980">
        <v>11</v>
      </c>
      <c r="O8980" t="s">
        <v>29</v>
      </c>
      <c r="P8980" s="1">
        <v>45632</v>
      </c>
      <c r="Q8980" s="1">
        <v>45679</v>
      </c>
      <c r="R8980">
        <v>2032</v>
      </c>
      <c r="S8980" s="4">
        <v>5.7</v>
      </c>
      <c r="T8980" t="s">
        <v>136</v>
      </c>
    </row>
    <row r="8981" spans="1:20" x14ac:dyDescent="0.35">
      <c r="A8981" t="s">
        <v>17557</v>
      </c>
      <c r="B8981" s="5" t="s">
        <v>162</v>
      </c>
      <c r="C8981" s="6">
        <v>82698</v>
      </c>
      <c r="D8981" t="s">
        <v>92</v>
      </c>
      <c r="E8981">
        <v>62024</v>
      </c>
      <c r="F8981" s="5" t="s">
        <v>50</v>
      </c>
      <c r="G8981" s="5" t="s">
        <v>42</v>
      </c>
      <c r="H8981" s="5" t="s">
        <v>93</v>
      </c>
      <c r="I8981" t="s">
        <v>44</v>
      </c>
      <c r="J8981" t="s">
        <v>93</v>
      </c>
      <c r="K8981">
        <v>50</v>
      </c>
      <c r="L8981" s="5" t="s">
        <v>17558</v>
      </c>
      <c r="M8981" s="5" t="s">
        <v>70</v>
      </c>
      <c r="N8981">
        <v>2</v>
      </c>
      <c r="O8981" t="s">
        <v>85</v>
      </c>
      <c r="P8981" s="1">
        <v>45738</v>
      </c>
      <c r="Q8981" s="1">
        <v>45781</v>
      </c>
      <c r="R8981">
        <v>1128</v>
      </c>
      <c r="S8981" s="4">
        <v>5.7</v>
      </c>
      <c r="T8981" t="s">
        <v>136</v>
      </c>
    </row>
    <row r="8982" spans="1:20" x14ac:dyDescent="0.35">
      <c r="A8982" t="s">
        <v>17559</v>
      </c>
      <c r="B8982" s="5" t="s">
        <v>57</v>
      </c>
      <c r="C8982" s="6">
        <v>78355</v>
      </c>
      <c r="D8982" t="s">
        <v>92</v>
      </c>
      <c r="E8982">
        <v>58766</v>
      </c>
      <c r="F8982" s="5" t="s">
        <v>50</v>
      </c>
      <c r="G8982" s="5" t="s">
        <v>59</v>
      </c>
      <c r="H8982" s="5" t="s">
        <v>93</v>
      </c>
      <c r="I8982" t="s">
        <v>44</v>
      </c>
      <c r="J8982" t="s">
        <v>93</v>
      </c>
      <c r="K8982">
        <v>50</v>
      </c>
      <c r="L8982" s="5" t="s">
        <v>17560</v>
      </c>
      <c r="M8982" s="5" t="s">
        <v>70</v>
      </c>
      <c r="N8982">
        <v>3</v>
      </c>
      <c r="O8982" t="s">
        <v>46</v>
      </c>
      <c r="P8982" s="1">
        <v>45344</v>
      </c>
      <c r="Q8982" s="1">
        <v>45405</v>
      </c>
      <c r="R8982">
        <v>1032</v>
      </c>
      <c r="S8982" s="4">
        <v>7</v>
      </c>
      <c r="T8982" t="s">
        <v>103</v>
      </c>
    </row>
    <row r="8983" spans="1:20" x14ac:dyDescent="0.35">
      <c r="A8983" t="s">
        <v>17561</v>
      </c>
      <c r="B8983" s="5" t="s">
        <v>28799</v>
      </c>
      <c r="C8983" s="6">
        <v>83880</v>
      </c>
      <c r="D8983" t="s">
        <v>41</v>
      </c>
      <c r="E8983">
        <v>71298</v>
      </c>
      <c r="F8983" s="5" t="s">
        <v>50</v>
      </c>
      <c r="G8983" s="5" t="s">
        <v>51</v>
      </c>
      <c r="H8983" s="5" t="s">
        <v>60</v>
      </c>
      <c r="I8983" t="s">
        <v>35</v>
      </c>
      <c r="J8983" t="s">
        <v>60</v>
      </c>
      <c r="K8983">
        <v>100</v>
      </c>
      <c r="L8983" s="5" t="s">
        <v>17562</v>
      </c>
      <c r="M8983" s="5" t="s">
        <v>54</v>
      </c>
      <c r="N8983">
        <v>2</v>
      </c>
      <c r="O8983" t="s">
        <v>71</v>
      </c>
      <c r="P8983" s="1">
        <v>45512</v>
      </c>
      <c r="Q8983" s="1">
        <v>45554</v>
      </c>
      <c r="R8983">
        <v>1316</v>
      </c>
      <c r="S8983" s="4">
        <v>9.3000000000000007</v>
      </c>
      <c r="T8983" t="s">
        <v>38</v>
      </c>
    </row>
    <row r="8984" spans="1:20" x14ac:dyDescent="0.35">
      <c r="A8984" t="s">
        <v>17563</v>
      </c>
      <c r="B8984" s="5" t="s">
        <v>174</v>
      </c>
      <c r="C8984" s="6">
        <v>67262</v>
      </c>
      <c r="D8984" t="s">
        <v>92</v>
      </c>
      <c r="E8984">
        <v>50447</v>
      </c>
      <c r="F8984" s="5" t="s">
        <v>58</v>
      </c>
      <c r="G8984" s="5" t="s">
        <v>51</v>
      </c>
      <c r="H8984" s="5" t="s">
        <v>93</v>
      </c>
      <c r="I8984" t="s">
        <v>44</v>
      </c>
      <c r="J8984" t="s">
        <v>93</v>
      </c>
      <c r="K8984">
        <v>100</v>
      </c>
      <c r="L8984" s="5" t="s">
        <v>17564</v>
      </c>
      <c r="M8984" s="5" t="s">
        <v>70</v>
      </c>
      <c r="N8984">
        <v>0</v>
      </c>
      <c r="O8984" t="s">
        <v>46</v>
      </c>
      <c r="P8984" s="1">
        <v>45450</v>
      </c>
      <c r="Q8984" s="1">
        <v>45478</v>
      </c>
      <c r="R8984">
        <v>1330</v>
      </c>
      <c r="S8984" s="4">
        <v>7.3</v>
      </c>
      <c r="T8984" t="s">
        <v>118</v>
      </c>
    </row>
    <row r="8985" spans="1:20" x14ac:dyDescent="0.35">
      <c r="A8985" t="s">
        <v>17565</v>
      </c>
      <c r="B8985" s="5" t="s">
        <v>49</v>
      </c>
      <c r="C8985" s="6">
        <v>65253</v>
      </c>
      <c r="D8985" t="s">
        <v>22</v>
      </c>
      <c r="E8985">
        <v>65253</v>
      </c>
      <c r="F8985" s="5" t="s">
        <v>66</v>
      </c>
      <c r="G8985" s="5" t="s">
        <v>59</v>
      </c>
      <c r="H8985" s="5" t="s">
        <v>157</v>
      </c>
      <c r="I8985" t="s">
        <v>26</v>
      </c>
      <c r="J8985" t="s">
        <v>157</v>
      </c>
      <c r="K8985">
        <v>0</v>
      </c>
      <c r="L8985" s="5" t="s">
        <v>17566</v>
      </c>
      <c r="M8985" s="5" t="s">
        <v>37</v>
      </c>
      <c r="N8985">
        <v>5</v>
      </c>
      <c r="O8985" t="s">
        <v>85</v>
      </c>
      <c r="P8985" s="1">
        <v>45738</v>
      </c>
      <c r="Q8985" s="1">
        <v>45798</v>
      </c>
      <c r="R8985">
        <v>882</v>
      </c>
      <c r="S8985" s="4">
        <v>7.4</v>
      </c>
      <c r="T8985" t="s">
        <v>79</v>
      </c>
    </row>
    <row r="8986" spans="1:20" x14ac:dyDescent="0.35">
      <c r="A8986" t="s">
        <v>17567</v>
      </c>
      <c r="B8986" s="5" t="s">
        <v>145</v>
      </c>
      <c r="C8986" s="6">
        <v>100727</v>
      </c>
      <c r="D8986" t="s">
        <v>22</v>
      </c>
      <c r="E8986">
        <v>100727</v>
      </c>
      <c r="F8986" s="5" t="s">
        <v>66</v>
      </c>
      <c r="G8986" s="5" t="s">
        <v>24</v>
      </c>
      <c r="H8986" s="5" t="s">
        <v>191</v>
      </c>
      <c r="I8986" t="s">
        <v>44</v>
      </c>
      <c r="J8986" t="s">
        <v>191</v>
      </c>
      <c r="K8986">
        <v>0</v>
      </c>
      <c r="L8986" s="5" t="s">
        <v>17568</v>
      </c>
      <c r="M8986" s="5" t="s">
        <v>70</v>
      </c>
      <c r="N8986">
        <v>5</v>
      </c>
      <c r="O8986" t="s">
        <v>46</v>
      </c>
      <c r="P8986" s="1">
        <v>45314</v>
      </c>
      <c r="Q8986" s="1">
        <v>45345</v>
      </c>
      <c r="R8986">
        <v>2081</v>
      </c>
      <c r="S8986" s="4">
        <v>6</v>
      </c>
      <c r="T8986" t="s">
        <v>38</v>
      </c>
    </row>
    <row r="8987" spans="1:20" x14ac:dyDescent="0.35">
      <c r="A8987" t="s">
        <v>17569</v>
      </c>
      <c r="B8987" s="5" t="s">
        <v>105</v>
      </c>
      <c r="C8987" s="6">
        <v>201256</v>
      </c>
      <c r="D8987" t="s">
        <v>74</v>
      </c>
      <c r="E8987">
        <v>251570</v>
      </c>
      <c r="F8987" s="5" t="s">
        <v>23</v>
      </c>
      <c r="G8987" s="5" t="s">
        <v>42</v>
      </c>
      <c r="H8987" s="5" t="s">
        <v>75</v>
      </c>
      <c r="I8987" t="s">
        <v>44</v>
      </c>
      <c r="J8987" t="s">
        <v>304</v>
      </c>
      <c r="K8987">
        <v>0</v>
      </c>
      <c r="L8987" s="5" t="s">
        <v>3554</v>
      </c>
      <c r="M8987" s="5" t="s">
        <v>70</v>
      </c>
      <c r="N8987">
        <v>17</v>
      </c>
      <c r="O8987" t="s">
        <v>147</v>
      </c>
      <c r="P8987" s="1">
        <v>45731</v>
      </c>
      <c r="Q8987" s="1">
        <v>45791</v>
      </c>
      <c r="R8987">
        <v>999</v>
      </c>
      <c r="S8987" s="4">
        <v>6.2</v>
      </c>
      <c r="T8987" t="s">
        <v>89</v>
      </c>
    </row>
    <row r="8988" spans="1:20" x14ac:dyDescent="0.35">
      <c r="A8988" t="s">
        <v>17570</v>
      </c>
      <c r="B8988" s="5" t="s">
        <v>100</v>
      </c>
      <c r="C8988" s="6">
        <v>98333</v>
      </c>
      <c r="D8988" t="s">
        <v>120</v>
      </c>
      <c r="E8988">
        <v>88500</v>
      </c>
      <c r="F8988" s="5" t="s">
        <v>58</v>
      </c>
      <c r="G8988" s="5" t="s">
        <v>42</v>
      </c>
      <c r="H8988" s="5" t="s">
        <v>121</v>
      </c>
      <c r="I8988" t="s">
        <v>44</v>
      </c>
      <c r="J8988" t="s">
        <v>76</v>
      </c>
      <c r="K8988">
        <v>100</v>
      </c>
      <c r="L8988" s="5" t="s">
        <v>17571</v>
      </c>
      <c r="M8988" s="5" t="s">
        <v>37</v>
      </c>
      <c r="N8988">
        <v>1</v>
      </c>
      <c r="O8988" t="s">
        <v>112</v>
      </c>
      <c r="P8988" s="1">
        <v>45569</v>
      </c>
      <c r="Q8988" s="1">
        <v>45592</v>
      </c>
      <c r="R8988">
        <v>1743</v>
      </c>
      <c r="S8988" s="4">
        <v>6.8</v>
      </c>
      <c r="T8988" t="s">
        <v>55</v>
      </c>
    </row>
    <row r="8989" spans="1:20" x14ac:dyDescent="0.35">
      <c r="A8989" t="s">
        <v>17572</v>
      </c>
      <c r="B8989" s="5" t="s">
        <v>28799</v>
      </c>
      <c r="C8989" s="6">
        <v>238048</v>
      </c>
      <c r="D8989" t="s">
        <v>92</v>
      </c>
      <c r="E8989">
        <v>178536</v>
      </c>
      <c r="F8989" s="5" t="s">
        <v>23</v>
      </c>
      <c r="G8989" s="5" t="s">
        <v>42</v>
      </c>
      <c r="H8989" s="5" t="s">
        <v>93</v>
      </c>
      <c r="I8989" t="s">
        <v>44</v>
      </c>
      <c r="J8989" t="s">
        <v>121</v>
      </c>
      <c r="K8989">
        <v>100</v>
      </c>
      <c r="L8989" s="5" t="s">
        <v>17573</v>
      </c>
      <c r="M8989" s="5" t="s">
        <v>54</v>
      </c>
      <c r="N8989">
        <v>19</v>
      </c>
      <c r="O8989" t="s">
        <v>46</v>
      </c>
      <c r="P8989" s="1">
        <v>45605</v>
      </c>
      <c r="Q8989" s="1">
        <v>45627</v>
      </c>
      <c r="R8989">
        <v>696</v>
      </c>
      <c r="S8989" s="4">
        <v>8</v>
      </c>
      <c r="T8989" t="s">
        <v>243</v>
      </c>
    </row>
    <row r="8990" spans="1:20" x14ac:dyDescent="0.35">
      <c r="A8990" t="s">
        <v>17574</v>
      </c>
      <c r="B8990" s="5" t="s">
        <v>49</v>
      </c>
      <c r="C8990" s="6">
        <v>111723</v>
      </c>
      <c r="D8990" t="s">
        <v>22</v>
      </c>
      <c r="E8990">
        <v>111723</v>
      </c>
      <c r="F8990" s="5" t="s">
        <v>66</v>
      </c>
      <c r="G8990" s="5" t="s">
        <v>24</v>
      </c>
      <c r="H8990" s="5" t="s">
        <v>165</v>
      </c>
      <c r="I8990" t="s">
        <v>44</v>
      </c>
      <c r="J8990" t="s">
        <v>915</v>
      </c>
      <c r="K8990">
        <v>0</v>
      </c>
      <c r="L8990" s="5" t="s">
        <v>17575</v>
      </c>
      <c r="M8990" s="5" t="s">
        <v>54</v>
      </c>
      <c r="N8990">
        <v>6</v>
      </c>
      <c r="O8990" t="s">
        <v>29</v>
      </c>
      <c r="P8990" s="1">
        <v>45458</v>
      </c>
      <c r="Q8990" s="1">
        <v>45527</v>
      </c>
      <c r="R8990">
        <v>909</v>
      </c>
      <c r="S8990" s="4">
        <v>9.6999999999999993</v>
      </c>
      <c r="T8990" t="s">
        <v>108</v>
      </c>
    </row>
    <row r="8991" spans="1:20" x14ac:dyDescent="0.35">
      <c r="A8991" t="s">
        <v>17576</v>
      </c>
      <c r="B8991" s="5" t="s">
        <v>145</v>
      </c>
      <c r="C8991" s="6">
        <v>62271</v>
      </c>
      <c r="D8991" t="s">
        <v>41</v>
      </c>
      <c r="E8991">
        <v>52930</v>
      </c>
      <c r="F8991" s="5" t="s">
        <v>58</v>
      </c>
      <c r="G8991" s="5" t="s">
        <v>51</v>
      </c>
      <c r="H8991" s="5" t="s">
        <v>43</v>
      </c>
      <c r="I8991" t="s">
        <v>44</v>
      </c>
      <c r="J8991" t="s">
        <v>43</v>
      </c>
      <c r="K8991">
        <v>50</v>
      </c>
      <c r="L8991" s="5" t="s">
        <v>17577</v>
      </c>
      <c r="M8991" s="5" t="s">
        <v>28</v>
      </c>
      <c r="N8991">
        <v>0</v>
      </c>
      <c r="O8991" t="s">
        <v>172</v>
      </c>
      <c r="P8991" s="1">
        <v>45529</v>
      </c>
      <c r="Q8991" s="1">
        <v>45598</v>
      </c>
      <c r="R8991">
        <v>1742</v>
      </c>
      <c r="S8991" s="4">
        <v>7.1</v>
      </c>
      <c r="T8991" t="s">
        <v>30</v>
      </c>
    </row>
    <row r="8992" spans="1:20" x14ac:dyDescent="0.35">
      <c r="A8992" t="s">
        <v>17578</v>
      </c>
      <c r="B8992" s="5" t="s">
        <v>28800</v>
      </c>
      <c r="C8992" s="6">
        <v>186844</v>
      </c>
      <c r="D8992" t="s">
        <v>74</v>
      </c>
      <c r="E8992">
        <v>233555</v>
      </c>
      <c r="F8992" s="5" t="s">
        <v>23</v>
      </c>
      <c r="G8992" s="5" t="s">
        <v>51</v>
      </c>
      <c r="H8992" s="5" t="s">
        <v>75</v>
      </c>
      <c r="I8992" t="s">
        <v>35</v>
      </c>
      <c r="J8992" t="s">
        <v>75</v>
      </c>
      <c r="K8992">
        <v>100</v>
      </c>
      <c r="L8992" s="5" t="s">
        <v>17579</v>
      </c>
      <c r="M8992" s="5" t="s">
        <v>28</v>
      </c>
      <c r="N8992">
        <v>18</v>
      </c>
      <c r="O8992" t="s">
        <v>167</v>
      </c>
      <c r="P8992" s="1">
        <v>45530</v>
      </c>
      <c r="Q8992" s="1">
        <v>45576</v>
      </c>
      <c r="R8992">
        <v>1541</v>
      </c>
      <c r="S8992" s="4">
        <v>9.1</v>
      </c>
      <c r="T8992" t="s">
        <v>103</v>
      </c>
    </row>
    <row r="8993" spans="1:20" x14ac:dyDescent="0.35">
      <c r="A8993" t="s">
        <v>17580</v>
      </c>
      <c r="B8993" s="5" t="s">
        <v>28801</v>
      </c>
      <c r="C8993" s="6">
        <v>151803</v>
      </c>
      <c r="D8993" t="s">
        <v>22</v>
      </c>
      <c r="E8993">
        <v>151803</v>
      </c>
      <c r="F8993" s="5" t="s">
        <v>66</v>
      </c>
      <c r="G8993" s="5" t="s">
        <v>51</v>
      </c>
      <c r="H8993" s="5" t="s">
        <v>101</v>
      </c>
      <c r="I8993" t="s">
        <v>44</v>
      </c>
      <c r="J8993" t="s">
        <v>101</v>
      </c>
      <c r="K8993">
        <v>0</v>
      </c>
      <c r="L8993" s="5" t="s">
        <v>17581</v>
      </c>
      <c r="M8993" s="5" t="s">
        <v>70</v>
      </c>
      <c r="N8993">
        <v>9</v>
      </c>
      <c r="O8993" t="s">
        <v>172</v>
      </c>
      <c r="P8993" s="1">
        <v>45480</v>
      </c>
      <c r="Q8993" s="1">
        <v>45498</v>
      </c>
      <c r="R8993">
        <v>2344</v>
      </c>
      <c r="S8993" s="4">
        <v>8</v>
      </c>
      <c r="T8993" t="s">
        <v>136</v>
      </c>
    </row>
    <row r="8994" spans="1:20" x14ac:dyDescent="0.35">
      <c r="A8994" t="s">
        <v>17582</v>
      </c>
      <c r="B8994" s="5" t="s">
        <v>28799</v>
      </c>
      <c r="C8994" s="6">
        <v>86780</v>
      </c>
      <c r="D8994" t="s">
        <v>22</v>
      </c>
      <c r="E8994">
        <v>86780</v>
      </c>
      <c r="F8994" s="5" t="s">
        <v>50</v>
      </c>
      <c r="G8994" s="5" t="s">
        <v>51</v>
      </c>
      <c r="H8994" s="5" t="s">
        <v>68</v>
      </c>
      <c r="I8994" t="s">
        <v>44</v>
      </c>
      <c r="J8994" t="s">
        <v>313</v>
      </c>
      <c r="K8994">
        <v>50</v>
      </c>
      <c r="L8994" s="5" t="s">
        <v>1883</v>
      </c>
      <c r="M8994" s="5" t="s">
        <v>28</v>
      </c>
      <c r="N8994">
        <v>3</v>
      </c>
      <c r="O8994" t="s">
        <v>107</v>
      </c>
      <c r="P8994" s="1">
        <v>45438</v>
      </c>
      <c r="Q8994" s="1">
        <v>45465</v>
      </c>
      <c r="R8994">
        <v>2178</v>
      </c>
      <c r="S8994" s="4">
        <v>9</v>
      </c>
      <c r="T8994" t="s">
        <v>47</v>
      </c>
    </row>
    <row r="8995" spans="1:20" x14ac:dyDescent="0.35">
      <c r="A8995" t="s">
        <v>17583</v>
      </c>
      <c r="B8995" s="5" t="s">
        <v>100</v>
      </c>
      <c r="C8995" s="6">
        <v>92335</v>
      </c>
      <c r="D8995" t="s">
        <v>22</v>
      </c>
      <c r="E8995">
        <v>92335</v>
      </c>
      <c r="F8995" s="5" t="s">
        <v>58</v>
      </c>
      <c r="G8995" s="5" t="s">
        <v>59</v>
      </c>
      <c r="H8995" s="5" t="s">
        <v>129</v>
      </c>
      <c r="I8995" t="s">
        <v>35</v>
      </c>
      <c r="J8995" t="s">
        <v>129</v>
      </c>
      <c r="K8995">
        <v>100</v>
      </c>
      <c r="L8995" s="5" t="s">
        <v>17584</v>
      </c>
      <c r="M8995" s="5" t="s">
        <v>37</v>
      </c>
      <c r="N8995">
        <v>0</v>
      </c>
      <c r="O8995" t="s">
        <v>167</v>
      </c>
      <c r="P8995" s="1">
        <v>45543</v>
      </c>
      <c r="Q8995" s="1">
        <v>45596</v>
      </c>
      <c r="R8995">
        <v>1318</v>
      </c>
      <c r="S8995" s="4">
        <v>8</v>
      </c>
      <c r="T8995" t="s">
        <v>243</v>
      </c>
    </row>
    <row r="8996" spans="1:20" x14ac:dyDescent="0.35">
      <c r="A8996" t="s">
        <v>17585</v>
      </c>
      <c r="B8996" s="5" t="s">
        <v>174</v>
      </c>
      <c r="C8996" s="6">
        <v>79908</v>
      </c>
      <c r="D8996" t="s">
        <v>22</v>
      </c>
      <c r="E8996">
        <v>79908</v>
      </c>
      <c r="F8996" s="5" t="s">
        <v>50</v>
      </c>
      <c r="G8996" s="5" t="s">
        <v>42</v>
      </c>
      <c r="H8996" s="5" t="s">
        <v>165</v>
      </c>
      <c r="I8996" t="s">
        <v>35</v>
      </c>
      <c r="J8996" t="s">
        <v>165</v>
      </c>
      <c r="K8996">
        <v>100</v>
      </c>
      <c r="L8996" s="5" t="s">
        <v>17586</v>
      </c>
      <c r="M8996" s="5" t="s">
        <v>70</v>
      </c>
      <c r="N8996">
        <v>4</v>
      </c>
      <c r="O8996" t="s">
        <v>71</v>
      </c>
      <c r="P8996" s="1">
        <v>45464</v>
      </c>
      <c r="Q8996" s="1">
        <v>45490</v>
      </c>
      <c r="R8996">
        <v>597</v>
      </c>
      <c r="S8996" s="4">
        <v>5.5</v>
      </c>
      <c r="T8996" t="s">
        <v>108</v>
      </c>
    </row>
    <row r="8997" spans="1:20" x14ac:dyDescent="0.35">
      <c r="A8997" t="s">
        <v>17587</v>
      </c>
      <c r="B8997" s="5" t="s">
        <v>73</v>
      </c>
      <c r="C8997" s="6">
        <v>139660</v>
      </c>
      <c r="D8997" t="s">
        <v>22</v>
      </c>
      <c r="E8997">
        <v>139660</v>
      </c>
      <c r="F8997" s="5" t="s">
        <v>50</v>
      </c>
      <c r="G8997" s="5" t="s">
        <v>42</v>
      </c>
      <c r="H8997" s="5" t="s">
        <v>97</v>
      </c>
      <c r="I8997" t="s">
        <v>35</v>
      </c>
      <c r="J8997" t="s">
        <v>97</v>
      </c>
      <c r="K8997">
        <v>100</v>
      </c>
      <c r="L8997" s="5" t="s">
        <v>17588</v>
      </c>
      <c r="M8997" s="5" t="s">
        <v>70</v>
      </c>
      <c r="N8997">
        <v>4</v>
      </c>
      <c r="O8997" t="s">
        <v>88</v>
      </c>
      <c r="P8997" s="1">
        <v>45689</v>
      </c>
      <c r="Q8997" s="1">
        <v>45760</v>
      </c>
      <c r="R8997">
        <v>2451</v>
      </c>
      <c r="S8997" s="4">
        <v>6.1</v>
      </c>
      <c r="T8997" t="s">
        <v>55</v>
      </c>
    </row>
    <row r="8998" spans="1:20" x14ac:dyDescent="0.35">
      <c r="A8998" t="s">
        <v>17589</v>
      </c>
      <c r="B8998" s="5" t="s">
        <v>32</v>
      </c>
      <c r="C8998" s="6">
        <v>55908</v>
      </c>
      <c r="D8998" t="s">
        <v>74</v>
      </c>
      <c r="E8998">
        <v>69885</v>
      </c>
      <c r="F8998" s="5" t="s">
        <v>58</v>
      </c>
      <c r="G8998" s="5" t="s">
        <v>51</v>
      </c>
      <c r="H8998" s="5" t="s">
        <v>75</v>
      </c>
      <c r="I8998" t="s">
        <v>44</v>
      </c>
      <c r="J8998" t="s">
        <v>75</v>
      </c>
      <c r="K8998">
        <v>50</v>
      </c>
      <c r="L8998" s="5" t="s">
        <v>17590</v>
      </c>
      <c r="M8998" s="5" t="s">
        <v>54</v>
      </c>
      <c r="N8998">
        <v>0</v>
      </c>
      <c r="O8998" t="s">
        <v>71</v>
      </c>
      <c r="P8998" s="1">
        <v>45688</v>
      </c>
      <c r="Q8998" s="1">
        <v>45738</v>
      </c>
      <c r="R8998">
        <v>1148</v>
      </c>
      <c r="S8998" s="4">
        <v>6.3</v>
      </c>
      <c r="T8998" t="s">
        <v>55</v>
      </c>
    </row>
    <row r="8999" spans="1:20" x14ac:dyDescent="0.35">
      <c r="A8999" t="s">
        <v>17591</v>
      </c>
      <c r="B8999" s="5" t="s">
        <v>40</v>
      </c>
      <c r="C8999" s="6">
        <v>88659</v>
      </c>
      <c r="D8999" t="s">
        <v>41</v>
      </c>
      <c r="E8999">
        <v>75360</v>
      </c>
      <c r="F8999" s="5" t="s">
        <v>50</v>
      </c>
      <c r="G8999" s="5" t="s">
        <v>42</v>
      </c>
      <c r="H8999" s="5" t="s">
        <v>151</v>
      </c>
      <c r="I8999" t="s">
        <v>35</v>
      </c>
      <c r="J8999" t="s">
        <v>151</v>
      </c>
      <c r="K8999">
        <v>100</v>
      </c>
      <c r="L8999" s="5" t="s">
        <v>17592</v>
      </c>
      <c r="M8999" s="5" t="s">
        <v>37</v>
      </c>
      <c r="N8999">
        <v>4</v>
      </c>
      <c r="O8999" t="s">
        <v>107</v>
      </c>
      <c r="P8999" s="1">
        <v>45356</v>
      </c>
      <c r="Q8999" s="1">
        <v>45398</v>
      </c>
      <c r="R8999">
        <v>2403</v>
      </c>
      <c r="S8999" s="4">
        <v>7.5</v>
      </c>
      <c r="T8999" t="s">
        <v>136</v>
      </c>
    </row>
    <row r="9000" spans="1:20" x14ac:dyDescent="0.35">
      <c r="A9000" t="s">
        <v>17593</v>
      </c>
      <c r="B9000" s="5" t="s">
        <v>91</v>
      </c>
      <c r="C9000" s="6">
        <v>205613</v>
      </c>
      <c r="D9000" t="s">
        <v>22</v>
      </c>
      <c r="E9000">
        <v>205613</v>
      </c>
      <c r="F9000" s="5" t="s">
        <v>66</v>
      </c>
      <c r="G9000" s="5" t="s">
        <v>24</v>
      </c>
      <c r="H9000" s="5" t="s">
        <v>68</v>
      </c>
      <c r="I9000" t="s">
        <v>35</v>
      </c>
      <c r="J9000" t="s">
        <v>82</v>
      </c>
      <c r="K9000">
        <v>100</v>
      </c>
      <c r="L9000" s="5" t="s">
        <v>17594</v>
      </c>
      <c r="M9000" s="5" t="s">
        <v>37</v>
      </c>
      <c r="N9000">
        <v>8</v>
      </c>
      <c r="O9000" t="s">
        <v>141</v>
      </c>
      <c r="P9000" s="1">
        <v>45566</v>
      </c>
      <c r="Q9000" s="1">
        <v>45602</v>
      </c>
      <c r="R9000">
        <v>1407</v>
      </c>
      <c r="S9000" s="4">
        <v>5.6</v>
      </c>
      <c r="T9000" t="s">
        <v>277</v>
      </c>
    </row>
    <row r="9001" spans="1:20" x14ac:dyDescent="0.35">
      <c r="A9001" t="s">
        <v>17595</v>
      </c>
      <c r="B9001" s="5" t="s">
        <v>28801</v>
      </c>
      <c r="C9001" s="6">
        <v>90371</v>
      </c>
      <c r="D9001" t="s">
        <v>41</v>
      </c>
      <c r="E9001">
        <v>76815</v>
      </c>
      <c r="F9001" s="5" t="s">
        <v>58</v>
      </c>
      <c r="G9001" s="5" t="s">
        <v>59</v>
      </c>
      <c r="H9001" s="5" t="s">
        <v>43</v>
      </c>
      <c r="I9001" t="s">
        <v>35</v>
      </c>
      <c r="J9001" t="s">
        <v>43</v>
      </c>
      <c r="K9001">
        <v>100</v>
      </c>
      <c r="L9001" s="5" t="s">
        <v>17596</v>
      </c>
      <c r="M9001" s="5" t="s">
        <v>37</v>
      </c>
      <c r="N9001">
        <v>0</v>
      </c>
      <c r="O9001" t="s">
        <v>172</v>
      </c>
      <c r="P9001" s="1">
        <v>45579</v>
      </c>
      <c r="Q9001" s="1">
        <v>45632</v>
      </c>
      <c r="R9001">
        <v>1818</v>
      </c>
      <c r="S9001" s="4">
        <v>7.1</v>
      </c>
      <c r="T9001" t="s">
        <v>95</v>
      </c>
    </row>
    <row r="9002" spans="1:20" x14ac:dyDescent="0.35">
      <c r="A9002" t="s">
        <v>17597</v>
      </c>
      <c r="B9002" s="5" t="s">
        <v>174</v>
      </c>
      <c r="C9002" s="6">
        <v>88134</v>
      </c>
      <c r="D9002" t="s">
        <v>22</v>
      </c>
      <c r="E9002">
        <v>88134</v>
      </c>
      <c r="F9002" s="5" t="s">
        <v>58</v>
      </c>
      <c r="G9002" s="5" t="s">
        <v>59</v>
      </c>
      <c r="H9002" s="5" t="s">
        <v>25</v>
      </c>
      <c r="I9002" t="s">
        <v>35</v>
      </c>
      <c r="J9002" t="s">
        <v>25</v>
      </c>
      <c r="K9002">
        <v>100</v>
      </c>
      <c r="L9002" s="5" t="s">
        <v>17598</v>
      </c>
      <c r="M9002" s="5" t="s">
        <v>28</v>
      </c>
      <c r="N9002">
        <v>0</v>
      </c>
      <c r="O9002" t="s">
        <v>46</v>
      </c>
      <c r="P9002" s="1">
        <v>45699</v>
      </c>
      <c r="Q9002" s="1">
        <v>45731</v>
      </c>
      <c r="R9002">
        <v>587</v>
      </c>
      <c r="S9002" s="4">
        <v>7.3</v>
      </c>
      <c r="T9002" t="s">
        <v>108</v>
      </c>
    </row>
    <row r="9003" spans="1:20" x14ac:dyDescent="0.35">
      <c r="A9003" t="s">
        <v>17599</v>
      </c>
      <c r="B9003" s="5" t="s">
        <v>49</v>
      </c>
      <c r="C9003" s="6">
        <v>42049</v>
      </c>
      <c r="D9003" t="s">
        <v>22</v>
      </c>
      <c r="E9003">
        <v>42049</v>
      </c>
      <c r="F9003" s="5" t="s">
        <v>58</v>
      </c>
      <c r="G9003" s="5" t="s">
        <v>59</v>
      </c>
      <c r="H9003" s="5" t="s">
        <v>165</v>
      </c>
      <c r="I9003" t="s">
        <v>26</v>
      </c>
      <c r="J9003" t="s">
        <v>165</v>
      </c>
      <c r="K9003">
        <v>50</v>
      </c>
      <c r="L9003" s="5" t="s">
        <v>17600</v>
      </c>
      <c r="M9003" s="5" t="s">
        <v>28</v>
      </c>
      <c r="N9003">
        <v>1</v>
      </c>
      <c r="O9003" t="s">
        <v>88</v>
      </c>
      <c r="P9003" s="1">
        <v>45534</v>
      </c>
      <c r="Q9003" s="1">
        <v>45601</v>
      </c>
      <c r="R9003">
        <v>2280</v>
      </c>
      <c r="S9003" s="4">
        <v>9.8000000000000007</v>
      </c>
      <c r="T9003" t="s">
        <v>55</v>
      </c>
    </row>
    <row r="9004" spans="1:20" x14ac:dyDescent="0.35">
      <c r="A9004" t="s">
        <v>17601</v>
      </c>
      <c r="B9004" s="5" t="s">
        <v>73</v>
      </c>
      <c r="C9004" s="6">
        <v>53035</v>
      </c>
      <c r="D9004" t="s">
        <v>22</v>
      </c>
      <c r="E9004">
        <v>53035</v>
      </c>
      <c r="F9004" s="5" t="s">
        <v>66</v>
      </c>
      <c r="G9004" s="5" t="s">
        <v>24</v>
      </c>
      <c r="H9004" s="5" t="s">
        <v>116</v>
      </c>
      <c r="I9004" t="s">
        <v>26</v>
      </c>
      <c r="J9004" t="s">
        <v>116</v>
      </c>
      <c r="K9004">
        <v>50</v>
      </c>
      <c r="L9004" s="5" t="s">
        <v>15684</v>
      </c>
      <c r="M9004" s="5" t="s">
        <v>54</v>
      </c>
      <c r="N9004">
        <v>8</v>
      </c>
      <c r="O9004" t="s">
        <v>147</v>
      </c>
      <c r="P9004" s="1">
        <v>45379</v>
      </c>
      <c r="Q9004" s="1">
        <v>45444</v>
      </c>
      <c r="R9004">
        <v>2121</v>
      </c>
      <c r="S9004" s="4">
        <v>9.3000000000000007</v>
      </c>
      <c r="T9004" t="s">
        <v>63</v>
      </c>
    </row>
    <row r="9005" spans="1:20" x14ac:dyDescent="0.35">
      <c r="A9005" t="s">
        <v>17602</v>
      </c>
      <c r="B9005" s="5" t="s">
        <v>179</v>
      </c>
      <c r="C9005" s="6">
        <v>24765</v>
      </c>
      <c r="D9005" t="s">
        <v>22</v>
      </c>
      <c r="E9005">
        <v>24765</v>
      </c>
      <c r="F9005" s="5" t="s">
        <v>58</v>
      </c>
      <c r="G9005" s="5" t="s">
        <v>51</v>
      </c>
      <c r="H9005" s="5" t="s">
        <v>116</v>
      </c>
      <c r="I9005" t="s">
        <v>44</v>
      </c>
      <c r="J9005" t="s">
        <v>116</v>
      </c>
      <c r="K9005">
        <v>100</v>
      </c>
      <c r="L9005" s="5" t="s">
        <v>17603</v>
      </c>
      <c r="M9005" s="5" t="s">
        <v>54</v>
      </c>
      <c r="N9005">
        <v>1</v>
      </c>
      <c r="O9005" t="s">
        <v>135</v>
      </c>
      <c r="P9005" s="1">
        <v>45637</v>
      </c>
      <c r="Q9005" s="1">
        <v>45654</v>
      </c>
      <c r="R9005">
        <v>1299</v>
      </c>
      <c r="S9005" s="4">
        <v>10</v>
      </c>
      <c r="T9005" t="s">
        <v>47</v>
      </c>
    </row>
    <row r="9006" spans="1:20" x14ac:dyDescent="0.35">
      <c r="A9006" t="s">
        <v>17604</v>
      </c>
      <c r="B9006" s="5" t="s">
        <v>174</v>
      </c>
      <c r="C9006" s="6">
        <v>162474</v>
      </c>
      <c r="D9006" t="s">
        <v>22</v>
      </c>
      <c r="E9006">
        <v>162474</v>
      </c>
      <c r="F9006" s="5" t="s">
        <v>66</v>
      </c>
      <c r="G9006" s="5" t="s">
        <v>59</v>
      </c>
      <c r="H9006" s="5" t="s">
        <v>97</v>
      </c>
      <c r="I9006" t="s">
        <v>44</v>
      </c>
      <c r="J9006" t="s">
        <v>359</v>
      </c>
      <c r="K9006">
        <v>100</v>
      </c>
      <c r="L9006" s="5" t="s">
        <v>17605</v>
      </c>
      <c r="M9006" s="5" t="s">
        <v>70</v>
      </c>
      <c r="N9006">
        <v>5</v>
      </c>
      <c r="O9006" t="s">
        <v>29</v>
      </c>
      <c r="P9006" s="1">
        <v>45412</v>
      </c>
      <c r="Q9006" s="1">
        <v>45473</v>
      </c>
      <c r="R9006">
        <v>1769</v>
      </c>
      <c r="S9006" s="4">
        <v>6.3</v>
      </c>
      <c r="T9006" t="s">
        <v>118</v>
      </c>
    </row>
    <row r="9007" spans="1:20" x14ac:dyDescent="0.35">
      <c r="A9007" t="s">
        <v>17606</v>
      </c>
      <c r="B9007" s="5" t="s">
        <v>49</v>
      </c>
      <c r="C9007" s="6">
        <v>156947</v>
      </c>
      <c r="D9007" t="s">
        <v>22</v>
      </c>
      <c r="E9007">
        <v>156947</v>
      </c>
      <c r="F9007" s="5" t="s">
        <v>23</v>
      </c>
      <c r="G9007" s="5" t="s">
        <v>59</v>
      </c>
      <c r="H9007" s="5" t="s">
        <v>52</v>
      </c>
      <c r="I9007" t="s">
        <v>26</v>
      </c>
      <c r="J9007" t="s">
        <v>52</v>
      </c>
      <c r="K9007">
        <v>100</v>
      </c>
      <c r="L9007" s="5" t="s">
        <v>17607</v>
      </c>
      <c r="M9007" s="5" t="s">
        <v>54</v>
      </c>
      <c r="N9007">
        <v>15</v>
      </c>
      <c r="O9007" t="s">
        <v>29</v>
      </c>
      <c r="P9007" s="1">
        <v>45502</v>
      </c>
      <c r="Q9007" s="1">
        <v>45570</v>
      </c>
      <c r="R9007">
        <v>820</v>
      </c>
      <c r="S9007" s="4">
        <v>7.6</v>
      </c>
      <c r="T9007" t="s">
        <v>136</v>
      </c>
    </row>
    <row r="9008" spans="1:20" x14ac:dyDescent="0.35">
      <c r="A9008" t="s">
        <v>17608</v>
      </c>
      <c r="B9008" s="5" t="s">
        <v>100</v>
      </c>
      <c r="C9008" s="6">
        <v>174776</v>
      </c>
      <c r="D9008" t="s">
        <v>22</v>
      </c>
      <c r="E9008">
        <v>174776</v>
      </c>
      <c r="F9008" s="5" t="s">
        <v>23</v>
      </c>
      <c r="G9008" s="5" t="s">
        <v>42</v>
      </c>
      <c r="H9008" s="5" t="s">
        <v>129</v>
      </c>
      <c r="I9008" t="s">
        <v>26</v>
      </c>
      <c r="J9008" t="s">
        <v>129</v>
      </c>
      <c r="K9008">
        <v>50</v>
      </c>
      <c r="L9008" s="5" t="s">
        <v>17609</v>
      </c>
      <c r="M9008" s="5" t="s">
        <v>70</v>
      </c>
      <c r="N9008">
        <v>13</v>
      </c>
      <c r="O9008" t="s">
        <v>141</v>
      </c>
      <c r="P9008" s="1">
        <v>45520</v>
      </c>
      <c r="Q9008" s="1">
        <v>45562</v>
      </c>
      <c r="R9008">
        <v>652</v>
      </c>
      <c r="S9008" s="4">
        <v>6.6</v>
      </c>
      <c r="T9008" t="s">
        <v>153</v>
      </c>
    </row>
    <row r="9009" spans="1:20" x14ac:dyDescent="0.35">
      <c r="A9009" t="s">
        <v>17610</v>
      </c>
      <c r="B9009" s="5" t="s">
        <v>28802</v>
      </c>
      <c r="C9009" s="6">
        <v>70304</v>
      </c>
      <c r="D9009" t="s">
        <v>22</v>
      </c>
      <c r="E9009">
        <v>70304</v>
      </c>
      <c r="F9009" s="5" t="s">
        <v>50</v>
      </c>
      <c r="G9009" s="5" t="s">
        <v>59</v>
      </c>
      <c r="H9009" s="5" t="s">
        <v>165</v>
      </c>
      <c r="I9009" t="s">
        <v>35</v>
      </c>
      <c r="J9009" t="s">
        <v>165</v>
      </c>
      <c r="K9009">
        <v>0</v>
      </c>
      <c r="L9009" s="5" t="s">
        <v>17611</v>
      </c>
      <c r="M9009" s="5" t="s">
        <v>28</v>
      </c>
      <c r="N9009">
        <v>3</v>
      </c>
      <c r="O9009" t="s">
        <v>71</v>
      </c>
      <c r="P9009" s="1">
        <v>45561</v>
      </c>
      <c r="Q9009" s="1">
        <v>45600</v>
      </c>
      <c r="R9009">
        <v>610</v>
      </c>
      <c r="S9009" s="4">
        <v>9.5</v>
      </c>
      <c r="T9009" t="s">
        <v>47</v>
      </c>
    </row>
    <row r="9010" spans="1:20" x14ac:dyDescent="0.35">
      <c r="A9010" t="s">
        <v>17612</v>
      </c>
      <c r="B9010" s="5" t="s">
        <v>145</v>
      </c>
      <c r="C9010" s="6">
        <v>172841</v>
      </c>
      <c r="D9010" t="s">
        <v>22</v>
      </c>
      <c r="E9010">
        <v>172841</v>
      </c>
      <c r="F9010" s="5" t="s">
        <v>23</v>
      </c>
      <c r="G9010" s="5" t="s">
        <v>24</v>
      </c>
      <c r="H9010" s="5" t="s">
        <v>191</v>
      </c>
      <c r="I9010" t="s">
        <v>44</v>
      </c>
      <c r="J9010" t="s">
        <v>191</v>
      </c>
      <c r="K9010">
        <v>100</v>
      </c>
      <c r="L9010" s="5" t="s">
        <v>17613</v>
      </c>
      <c r="M9010" s="5" t="s">
        <v>70</v>
      </c>
      <c r="N9010">
        <v>16</v>
      </c>
      <c r="O9010" t="s">
        <v>88</v>
      </c>
      <c r="P9010" s="1">
        <v>45467</v>
      </c>
      <c r="Q9010" s="1">
        <v>45511</v>
      </c>
      <c r="R9010">
        <v>2356</v>
      </c>
      <c r="S9010" s="4">
        <v>8.6999999999999993</v>
      </c>
      <c r="T9010" t="s">
        <v>108</v>
      </c>
    </row>
    <row r="9011" spans="1:20" x14ac:dyDescent="0.35">
      <c r="A9011" t="s">
        <v>17614</v>
      </c>
      <c r="B9011" s="5" t="s">
        <v>28801</v>
      </c>
      <c r="C9011" s="6">
        <v>130736</v>
      </c>
      <c r="D9011" t="s">
        <v>41</v>
      </c>
      <c r="E9011">
        <v>111126</v>
      </c>
      <c r="F9011" s="5" t="s">
        <v>66</v>
      </c>
      <c r="G9011" s="5" t="s">
        <v>51</v>
      </c>
      <c r="H9011" s="5" t="s">
        <v>151</v>
      </c>
      <c r="I9011" t="s">
        <v>35</v>
      </c>
      <c r="J9011" t="s">
        <v>151</v>
      </c>
      <c r="K9011">
        <v>100</v>
      </c>
      <c r="L9011" s="5" t="s">
        <v>17615</v>
      </c>
      <c r="M9011" s="5" t="s">
        <v>70</v>
      </c>
      <c r="N9011">
        <v>6</v>
      </c>
      <c r="O9011" t="s">
        <v>131</v>
      </c>
      <c r="P9011" s="1">
        <v>45410</v>
      </c>
      <c r="Q9011" s="1">
        <v>45464</v>
      </c>
      <c r="R9011">
        <v>1538</v>
      </c>
      <c r="S9011" s="4">
        <v>9.1</v>
      </c>
      <c r="T9011" t="s">
        <v>103</v>
      </c>
    </row>
    <row r="9012" spans="1:20" x14ac:dyDescent="0.35">
      <c r="A9012" t="s">
        <v>17616</v>
      </c>
      <c r="B9012" s="5" t="s">
        <v>28802</v>
      </c>
      <c r="C9012" s="6">
        <v>250854</v>
      </c>
      <c r="D9012" t="s">
        <v>41</v>
      </c>
      <c r="E9012">
        <v>213226</v>
      </c>
      <c r="F9012" s="5" t="s">
        <v>23</v>
      </c>
      <c r="G9012" s="5" t="s">
        <v>24</v>
      </c>
      <c r="H9012" s="5" t="s">
        <v>151</v>
      </c>
      <c r="I9012" t="s">
        <v>35</v>
      </c>
      <c r="J9012" t="s">
        <v>151</v>
      </c>
      <c r="K9012">
        <v>0</v>
      </c>
      <c r="L9012" s="5" t="s">
        <v>17617</v>
      </c>
      <c r="M9012" s="5" t="s">
        <v>54</v>
      </c>
      <c r="N9012">
        <v>17</v>
      </c>
      <c r="O9012" t="s">
        <v>172</v>
      </c>
      <c r="P9012" s="1">
        <v>45726</v>
      </c>
      <c r="Q9012" s="1">
        <v>45762</v>
      </c>
      <c r="R9012">
        <v>2094</v>
      </c>
      <c r="S9012" s="4">
        <v>6.8</v>
      </c>
      <c r="T9012" t="s">
        <v>30</v>
      </c>
    </row>
    <row r="9013" spans="1:20" x14ac:dyDescent="0.35">
      <c r="A9013" t="s">
        <v>17618</v>
      </c>
      <c r="B9013" s="5" t="s">
        <v>73</v>
      </c>
      <c r="C9013" s="6">
        <v>143001</v>
      </c>
      <c r="D9013" t="s">
        <v>65</v>
      </c>
      <c r="E9013">
        <v>185901</v>
      </c>
      <c r="F9013" s="5" t="s">
        <v>66</v>
      </c>
      <c r="G9013" s="5" t="s">
        <v>24</v>
      </c>
      <c r="H9013" s="5" t="s">
        <v>67</v>
      </c>
      <c r="I9013" t="s">
        <v>35</v>
      </c>
      <c r="J9013" t="s">
        <v>67</v>
      </c>
      <c r="K9013">
        <v>100</v>
      </c>
      <c r="L9013" s="5" t="s">
        <v>17619</v>
      </c>
      <c r="M9013" s="5" t="s">
        <v>70</v>
      </c>
      <c r="N9013">
        <v>7</v>
      </c>
      <c r="O9013" t="s">
        <v>112</v>
      </c>
      <c r="P9013" s="1">
        <v>45330</v>
      </c>
      <c r="Q9013" s="1">
        <v>45366</v>
      </c>
      <c r="R9013">
        <v>935</v>
      </c>
      <c r="S9013" s="4">
        <v>6.8</v>
      </c>
      <c r="T9013" t="s">
        <v>153</v>
      </c>
    </row>
    <row r="9014" spans="1:20" x14ac:dyDescent="0.35">
      <c r="A9014" t="s">
        <v>17620</v>
      </c>
      <c r="B9014" s="5" t="s">
        <v>28799</v>
      </c>
      <c r="C9014" s="6">
        <v>248777</v>
      </c>
      <c r="D9014" t="s">
        <v>22</v>
      </c>
      <c r="E9014">
        <v>248777</v>
      </c>
      <c r="F9014" s="5" t="s">
        <v>23</v>
      </c>
      <c r="G9014" s="5" t="s">
        <v>51</v>
      </c>
      <c r="H9014" s="5" t="s">
        <v>25</v>
      </c>
      <c r="I9014" t="s">
        <v>26</v>
      </c>
      <c r="J9014" t="s">
        <v>25</v>
      </c>
      <c r="K9014">
        <v>100</v>
      </c>
      <c r="L9014" s="5" t="s">
        <v>17621</v>
      </c>
      <c r="M9014" s="5" t="s">
        <v>28</v>
      </c>
      <c r="N9014">
        <v>11</v>
      </c>
      <c r="O9014" t="s">
        <v>62</v>
      </c>
      <c r="P9014" s="1">
        <v>45360</v>
      </c>
      <c r="Q9014" s="1">
        <v>45387</v>
      </c>
      <c r="R9014">
        <v>1927</v>
      </c>
      <c r="S9014" s="4">
        <v>9.3000000000000007</v>
      </c>
      <c r="T9014" t="s">
        <v>153</v>
      </c>
    </row>
    <row r="9015" spans="1:20" x14ac:dyDescent="0.35">
      <c r="A9015" t="s">
        <v>17622</v>
      </c>
      <c r="B9015" s="5" t="s">
        <v>28801</v>
      </c>
      <c r="C9015" s="6">
        <v>287219</v>
      </c>
      <c r="D9015" t="s">
        <v>65</v>
      </c>
      <c r="E9015">
        <v>373385</v>
      </c>
      <c r="F9015" s="5" t="s">
        <v>23</v>
      </c>
      <c r="G9015" s="5" t="s">
        <v>51</v>
      </c>
      <c r="H9015" s="5" t="s">
        <v>67</v>
      </c>
      <c r="I9015" t="s">
        <v>35</v>
      </c>
      <c r="J9015" t="s">
        <v>126</v>
      </c>
      <c r="K9015">
        <v>50</v>
      </c>
      <c r="L9015" s="5" t="s">
        <v>17623</v>
      </c>
      <c r="M9015" s="5" t="s">
        <v>37</v>
      </c>
      <c r="N9015">
        <v>11</v>
      </c>
      <c r="O9015" t="s">
        <v>29</v>
      </c>
      <c r="P9015" s="1">
        <v>45369</v>
      </c>
      <c r="Q9015" s="1">
        <v>45438</v>
      </c>
      <c r="R9015">
        <v>1759</v>
      </c>
      <c r="S9015" s="4">
        <v>5.0999999999999996</v>
      </c>
      <c r="T9015" t="s">
        <v>108</v>
      </c>
    </row>
    <row r="9016" spans="1:20" x14ac:dyDescent="0.35">
      <c r="A9016" t="s">
        <v>17624</v>
      </c>
      <c r="B9016" s="5" t="s">
        <v>217</v>
      </c>
      <c r="C9016" s="6">
        <v>116645</v>
      </c>
      <c r="D9016" t="s">
        <v>22</v>
      </c>
      <c r="E9016">
        <v>116645</v>
      </c>
      <c r="F9016" s="5" t="s">
        <v>50</v>
      </c>
      <c r="G9016" s="5" t="s">
        <v>42</v>
      </c>
      <c r="H9016" s="5" t="s">
        <v>68</v>
      </c>
      <c r="I9016" t="s">
        <v>44</v>
      </c>
      <c r="J9016" t="s">
        <v>68</v>
      </c>
      <c r="K9016">
        <v>100</v>
      </c>
      <c r="L9016" s="5" t="s">
        <v>17625</v>
      </c>
      <c r="M9016" s="5" t="s">
        <v>28</v>
      </c>
      <c r="N9016">
        <v>2</v>
      </c>
      <c r="O9016" t="s">
        <v>107</v>
      </c>
      <c r="P9016" s="1">
        <v>45563</v>
      </c>
      <c r="Q9016" s="1">
        <v>45624</v>
      </c>
      <c r="R9016">
        <v>1035</v>
      </c>
      <c r="S9016" s="4">
        <v>10</v>
      </c>
      <c r="T9016" t="s">
        <v>153</v>
      </c>
    </row>
    <row r="9017" spans="1:20" x14ac:dyDescent="0.35">
      <c r="A9017" t="s">
        <v>17626</v>
      </c>
      <c r="B9017" s="5" t="s">
        <v>28799</v>
      </c>
      <c r="C9017" s="6">
        <v>52061</v>
      </c>
      <c r="D9017" t="s">
        <v>22</v>
      </c>
      <c r="E9017">
        <v>52061</v>
      </c>
      <c r="F9017" s="5" t="s">
        <v>58</v>
      </c>
      <c r="G9017" s="5" t="s">
        <v>51</v>
      </c>
      <c r="H9017" s="5" t="s">
        <v>165</v>
      </c>
      <c r="I9017" t="s">
        <v>35</v>
      </c>
      <c r="J9017" t="s">
        <v>165</v>
      </c>
      <c r="K9017">
        <v>100</v>
      </c>
      <c r="L9017" s="5" t="s">
        <v>17627</v>
      </c>
      <c r="M9017" s="5" t="s">
        <v>54</v>
      </c>
      <c r="N9017">
        <v>0</v>
      </c>
      <c r="O9017" t="s">
        <v>78</v>
      </c>
      <c r="P9017" s="1">
        <v>45422</v>
      </c>
      <c r="Q9017" s="1">
        <v>45494</v>
      </c>
      <c r="R9017">
        <v>1489</v>
      </c>
      <c r="S9017" s="4">
        <v>7.8</v>
      </c>
      <c r="T9017" t="s">
        <v>38</v>
      </c>
    </row>
    <row r="9018" spans="1:20" x14ac:dyDescent="0.35">
      <c r="A9018" t="s">
        <v>17628</v>
      </c>
      <c r="B9018" s="5" t="s">
        <v>28802</v>
      </c>
      <c r="C9018" s="6">
        <v>104358</v>
      </c>
      <c r="D9018" t="s">
        <v>41</v>
      </c>
      <c r="E9018">
        <v>88704</v>
      </c>
      <c r="F9018" s="5" t="s">
        <v>66</v>
      </c>
      <c r="G9018" s="5" t="s">
        <v>24</v>
      </c>
      <c r="H9018" s="5" t="s">
        <v>60</v>
      </c>
      <c r="I9018" t="s">
        <v>44</v>
      </c>
      <c r="J9018" t="s">
        <v>299</v>
      </c>
      <c r="K9018">
        <v>100</v>
      </c>
      <c r="L9018" s="5" t="s">
        <v>17629</v>
      </c>
      <c r="M9018" s="5" t="s">
        <v>28</v>
      </c>
      <c r="N9018">
        <v>5</v>
      </c>
      <c r="O9018" t="s">
        <v>147</v>
      </c>
      <c r="P9018" s="1">
        <v>45633</v>
      </c>
      <c r="Q9018" s="1">
        <v>45702</v>
      </c>
      <c r="R9018">
        <v>2437</v>
      </c>
      <c r="S9018" s="4">
        <v>6.8</v>
      </c>
      <c r="T9018" t="s">
        <v>95</v>
      </c>
    </row>
    <row r="9019" spans="1:20" x14ac:dyDescent="0.35">
      <c r="A9019" t="s">
        <v>17630</v>
      </c>
      <c r="B9019" s="5" t="s">
        <v>91</v>
      </c>
      <c r="C9019" s="6">
        <v>64123</v>
      </c>
      <c r="D9019" t="s">
        <v>22</v>
      </c>
      <c r="E9019">
        <v>64123</v>
      </c>
      <c r="F9019" s="5" t="s">
        <v>66</v>
      </c>
      <c r="G9019" s="5" t="s">
        <v>24</v>
      </c>
      <c r="H9019" s="5" t="s">
        <v>157</v>
      </c>
      <c r="I9019" t="s">
        <v>44</v>
      </c>
      <c r="J9019" t="s">
        <v>101</v>
      </c>
      <c r="K9019">
        <v>50</v>
      </c>
      <c r="L9019" s="5" t="s">
        <v>17631</v>
      </c>
      <c r="M9019" s="5" t="s">
        <v>70</v>
      </c>
      <c r="N9019">
        <v>7</v>
      </c>
      <c r="O9019" t="s">
        <v>141</v>
      </c>
      <c r="P9019" s="1">
        <v>45471</v>
      </c>
      <c r="Q9019" s="1">
        <v>45518</v>
      </c>
      <c r="R9019">
        <v>715</v>
      </c>
      <c r="S9019" s="4">
        <v>7.3</v>
      </c>
      <c r="T9019" t="s">
        <v>63</v>
      </c>
    </row>
    <row r="9020" spans="1:20" x14ac:dyDescent="0.35">
      <c r="A9020" t="s">
        <v>17632</v>
      </c>
      <c r="B9020" s="5" t="s">
        <v>162</v>
      </c>
      <c r="C9020" s="6">
        <v>149941</v>
      </c>
      <c r="D9020" t="s">
        <v>22</v>
      </c>
      <c r="E9020">
        <v>149941</v>
      </c>
      <c r="F9020" s="5" t="s">
        <v>66</v>
      </c>
      <c r="G9020" s="5" t="s">
        <v>59</v>
      </c>
      <c r="H9020" s="5" t="s">
        <v>25</v>
      </c>
      <c r="I9020" t="s">
        <v>35</v>
      </c>
      <c r="J9020" t="s">
        <v>915</v>
      </c>
      <c r="K9020">
        <v>100</v>
      </c>
      <c r="L9020" s="5" t="s">
        <v>17633</v>
      </c>
      <c r="M9020" s="5" t="s">
        <v>54</v>
      </c>
      <c r="N9020">
        <v>6</v>
      </c>
      <c r="O9020" t="s">
        <v>78</v>
      </c>
      <c r="P9020" s="1">
        <v>45609</v>
      </c>
      <c r="Q9020" s="1">
        <v>45640</v>
      </c>
      <c r="R9020">
        <v>1278</v>
      </c>
      <c r="S9020" s="4">
        <v>5.6</v>
      </c>
      <c r="T9020" t="s">
        <v>30</v>
      </c>
    </row>
    <row r="9021" spans="1:20" x14ac:dyDescent="0.35">
      <c r="A9021" t="s">
        <v>17634</v>
      </c>
      <c r="B9021" s="5" t="s">
        <v>100</v>
      </c>
      <c r="C9021" s="6">
        <v>56400</v>
      </c>
      <c r="D9021" t="s">
        <v>74</v>
      </c>
      <c r="E9021">
        <v>70500</v>
      </c>
      <c r="F9021" s="5" t="s">
        <v>58</v>
      </c>
      <c r="G9021" s="5" t="s">
        <v>51</v>
      </c>
      <c r="H9021" s="5" t="s">
        <v>75</v>
      </c>
      <c r="I9021" t="s">
        <v>26</v>
      </c>
      <c r="J9021" t="s">
        <v>75</v>
      </c>
      <c r="K9021">
        <v>50</v>
      </c>
      <c r="L9021" s="5" t="s">
        <v>17635</v>
      </c>
      <c r="M9021" s="5" t="s">
        <v>54</v>
      </c>
      <c r="N9021">
        <v>0</v>
      </c>
      <c r="O9021" t="s">
        <v>71</v>
      </c>
      <c r="P9021" s="1">
        <v>45299</v>
      </c>
      <c r="Q9021" s="1">
        <v>45363</v>
      </c>
      <c r="R9021">
        <v>1632</v>
      </c>
      <c r="S9021" s="4">
        <v>8.3000000000000007</v>
      </c>
      <c r="T9021" t="s">
        <v>89</v>
      </c>
    </row>
    <row r="9022" spans="1:20" x14ac:dyDescent="0.35">
      <c r="A9022" t="s">
        <v>17636</v>
      </c>
      <c r="B9022" s="5" t="s">
        <v>28802</v>
      </c>
      <c r="C9022" s="6">
        <v>95750</v>
      </c>
      <c r="D9022" t="s">
        <v>22</v>
      </c>
      <c r="E9022">
        <v>95750</v>
      </c>
      <c r="F9022" s="5" t="s">
        <v>66</v>
      </c>
      <c r="G9022" s="5" t="s">
        <v>42</v>
      </c>
      <c r="H9022" s="5" t="s">
        <v>129</v>
      </c>
      <c r="I9022" t="s">
        <v>44</v>
      </c>
      <c r="J9022" t="s">
        <v>354</v>
      </c>
      <c r="K9022">
        <v>0</v>
      </c>
      <c r="L9022" s="5" t="s">
        <v>17637</v>
      </c>
      <c r="M9022" s="5" t="s">
        <v>37</v>
      </c>
      <c r="N9022">
        <v>6</v>
      </c>
      <c r="O9022" t="s">
        <v>141</v>
      </c>
      <c r="P9022" s="1">
        <v>45647</v>
      </c>
      <c r="Q9022" s="1">
        <v>45665</v>
      </c>
      <c r="R9022">
        <v>2016</v>
      </c>
      <c r="S9022" s="4">
        <v>9.1999999999999993</v>
      </c>
      <c r="T9022" t="s">
        <v>118</v>
      </c>
    </row>
    <row r="9023" spans="1:20" x14ac:dyDescent="0.35">
      <c r="A9023" t="s">
        <v>17638</v>
      </c>
      <c r="B9023" s="5" t="s">
        <v>28802</v>
      </c>
      <c r="C9023" s="6">
        <v>64039</v>
      </c>
      <c r="D9023" t="s">
        <v>41</v>
      </c>
      <c r="E9023">
        <v>54433</v>
      </c>
      <c r="F9023" s="5" t="s">
        <v>58</v>
      </c>
      <c r="G9023" s="5" t="s">
        <v>51</v>
      </c>
      <c r="H9023" s="5" t="s">
        <v>43</v>
      </c>
      <c r="I9023" t="s">
        <v>26</v>
      </c>
      <c r="J9023" t="s">
        <v>43</v>
      </c>
      <c r="K9023">
        <v>100</v>
      </c>
      <c r="L9023" s="5" t="s">
        <v>17639</v>
      </c>
      <c r="M9023" s="5" t="s">
        <v>54</v>
      </c>
      <c r="N9023">
        <v>0</v>
      </c>
      <c r="O9023" t="s">
        <v>88</v>
      </c>
      <c r="P9023" s="1">
        <v>45740</v>
      </c>
      <c r="Q9023" s="1">
        <v>45778</v>
      </c>
      <c r="R9023">
        <v>778</v>
      </c>
      <c r="S9023" s="4">
        <v>7.7</v>
      </c>
      <c r="T9023" t="s">
        <v>55</v>
      </c>
    </row>
    <row r="9024" spans="1:20" x14ac:dyDescent="0.35">
      <c r="A9024" t="s">
        <v>17640</v>
      </c>
      <c r="B9024" s="5" t="s">
        <v>40</v>
      </c>
      <c r="C9024" s="6">
        <v>56110</v>
      </c>
      <c r="D9024" t="s">
        <v>41</v>
      </c>
      <c r="E9024">
        <v>47694</v>
      </c>
      <c r="F9024" s="5" t="s">
        <v>58</v>
      </c>
      <c r="G9024" s="5" t="s">
        <v>51</v>
      </c>
      <c r="H9024" s="5" t="s">
        <v>43</v>
      </c>
      <c r="I9024" t="s">
        <v>26</v>
      </c>
      <c r="J9024" t="s">
        <v>129</v>
      </c>
      <c r="K9024">
        <v>50</v>
      </c>
      <c r="L9024" s="5" t="s">
        <v>17641</v>
      </c>
      <c r="M9024" s="5" t="s">
        <v>54</v>
      </c>
      <c r="N9024">
        <v>1</v>
      </c>
      <c r="O9024" t="s">
        <v>107</v>
      </c>
      <c r="P9024" s="1">
        <v>45649</v>
      </c>
      <c r="Q9024" s="1">
        <v>45689</v>
      </c>
      <c r="R9024">
        <v>1111</v>
      </c>
      <c r="S9024" s="4">
        <v>7</v>
      </c>
      <c r="T9024" t="s">
        <v>153</v>
      </c>
    </row>
    <row r="9025" spans="1:20" x14ac:dyDescent="0.35">
      <c r="A9025" t="s">
        <v>17642</v>
      </c>
      <c r="B9025" s="5" t="s">
        <v>162</v>
      </c>
      <c r="C9025" s="6">
        <v>124462</v>
      </c>
      <c r="D9025" t="s">
        <v>22</v>
      </c>
      <c r="E9025">
        <v>124462</v>
      </c>
      <c r="F9025" s="5" t="s">
        <v>50</v>
      </c>
      <c r="G9025" s="5" t="s">
        <v>24</v>
      </c>
      <c r="H9025" s="5" t="s">
        <v>97</v>
      </c>
      <c r="I9025" t="s">
        <v>44</v>
      </c>
      <c r="J9025" t="s">
        <v>97</v>
      </c>
      <c r="K9025">
        <v>50</v>
      </c>
      <c r="L9025" s="5" t="s">
        <v>17643</v>
      </c>
      <c r="M9025" s="5" t="s">
        <v>28</v>
      </c>
      <c r="N9025">
        <v>4</v>
      </c>
      <c r="O9025" t="s">
        <v>135</v>
      </c>
      <c r="P9025" s="1">
        <v>45745</v>
      </c>
      <c r="Q9025" s="1">
        <v>45803</v>
      </c>
      <c r="R9025">
        <v>1940</v>
      </c>
      <c r="S9025" s="4">
        <v>7.4</v>
      </c>
      <c r="T9025" t="s">
        <v>136</v>
      </c>
    </row>
    <row r="9026" spans="1:20" x14ac:dyDescent="0.35">
      <c r="A9026" t="s">
        <v>17644</v>
      </c>
      <c r="B9026" s="5" t="s">
        <v>73</v>
      </c>
      <c r="C9026" s="6">
        <v>190189</v>
      </c>
      <c r="D9026" t="s">
        <v>41</v>
      </c>
      <c r="E9026">
        <v>161661</v>
      </c>
      <c r="F9026" s="5" t="s">
        <v>23</v>
      </c>
      <c r="G9026" s="5" t="s">
        <v>24</v>
      </c>
      <c r="H9026" s="5" t="s">
        <v>151</v>
      </c>
      <c r="I9026" t="s">
        <v>26</v>
      </c>
      <c r="J9026" t="s">
        <v>629</v>
      </c>
      <c r="K9026">
        <v>50</v>
      </c>
      <c r="L9026" s="5" t="s">
        <v>17645</v>
      </c>
      <c r="M9026" s="5" t="s">
        <v>70</v>
      </c>
      <c r="N9026">
        <v>11</v>
      </c>
      <c r="O9026" t="s">
        <v>88</v>
      </c>
      <c r="P9026" s="1">
        <v>45343</v>
      </c>
      <c r="Q9026" s="1">
        <v>45380</v>
      </c>
      <c r="R9026">
        <v>1380</v>
      </c>
      <c r="S9026" s="4">
        <v>9.4</v>
      </c>
      <c r="T9026" t="s">
        <v>136</v>
      </c>
    </row>
    <row r="9027" spans="1:20" x14ac:dyDescent="0.35">
      <c r="A9027" t="s">
        <v>17646</v>
      </c>
      <c r="B9027" s="5" t="s">
        <v>28802</v>
      </c>
      <c r="C9027" s="6">
        <v>110339</v>
      </c>
      <c r="D9027" t="s">
        <v>22</v>
      </c>
      <c r="E9027">
        <v>110339</v>
      </c>
      <c r="F9027" s="5" t="s">
        <v>66</v>
      </c>
      <c r="G9027" s="5" t="s">
        <v>51</v>
      </c>
      <c r="H9027" s="5" t="s">
        <v>101</v>
      </c>
      <c r="I9027" t="s">
        <v>44</v>
      </c>
      <c r="J9027" t="s">
        <v>101</v>
      </c>
      <c r="K9027">
        <v>100</v>
      </c>
      <c r="L9027" s="5" t="s">
        <v>17647</v>
      </c>
      <c r="M9027" s="5" t="s">
        <v>28</v>
      </c>
      <c r="N9027">
        <v>9</v>
      </c>
      <c r="O9027" t="s">
        <v>167</v>
      </c>
      <c r="P9027" s="1">
        <v>45533</v>
      </c>
      <c r="Q9027" s="1">
        <v>45577</v>
      </c>
      <c r="R9027">
        <v>1207</v>
      </c>
      <c r="S9027" s="4">
        <v>6.2</v>
      </c>
      <c r="T9027" t="s">
        <v>47</v>
      </c>
    </row>
    <row r="9028" spans="1:20" x14ac:dyDescent="0.35">
      <c r="A9028" t="s">
        <v>17648</v>
      </c>
      <c r="B9028" s="5" t="s">
        <v>40</v>
      </c>
      <c r="C9028" s="6">
        <v>198685</v>
      </c>
      <c r="D9028" t="s">
        <v>22</v>
      </c>
      <c r="E9028">
        <v>198685</v>
      </c>
      <c r="F9028" s="5" t="s">
        <v>23</v>
      </c>
      <c r="G9028" s="5" t="s">
        <v>42</v>
      </c>
      <c r="H9028" s="5" t="s">
        <v>191</v>
      </c>
      <c r="I9028" t="s">
        <v>26</v>
      </c>
      <c r="J9028" t="s">
        <v>191</v>
      </c>
      <c r="K9028">
        <v>0</v>
      </c>
      <c r="L9028" s="5" t="s">
        <v>17649</v>
      </c>
      <c r="M9028" s="5" t="s">
        <v>54</v>
      </c>
      <c r="N9028">
        <v>18</v>
      </c>
      <c r="O9028" t="s">
        <v>167</v>
      </c>
      <c r="P9028" s="1">
        <v>45546</v>
      </c>
      <c r="Q9028" s="1">
        <v>45572</v>
      </c>
      <c r="R9028">
        <v>2290</v>
      </c>
      <c r="S9028" s="4">
        <v>8.6</v>
      </c>
      <c r="T9028" t="s">
        <v>243</v>
      </c>
    </row>
    <row r="9029" spans="1:20" x14ac:dyDescent="0.35">
      <c r="A9029" t="s">
        <v>17650</v>
      </c>
      <c r="B9029" s="5" t="s">
        <v>57</v>
      </c>
      <c r="C9029" s="6">
        <v>118424</v>
      </c>
      <c r="D9029" t="s">
        <v>22</v>
      </c>
      <c r="E9029">
        <v>118424</v>
      </c>
      <c r="F9029" s="5" t="s">
        <v>50</v>
      </c>
      <c r="G9029" s="5" t="s">
        <v>42</v>
      </c>
      <c r="H9029" s="5" t="s">
        <v>101</v>
      </c>
      <c r="I9029" t="s">
        <v>26</v>
      </c>
      <c r="J9029" t="s">
        <v>1090</v>
      </c>
      <c r="K9029">
        <v>100</v>
      </c>
      <c r="L9029" s="5" t="s">
        <v>17651</v>
      </c>
      <c r="M9029" s="5" t="s">
        <v>70</v>
      </c>
      <c r="N9029">
        <v>4</v>
      </c>
      <c r="O9029" t="s">
        <v>112</v>
      </c>
      <c r="P9029" s="1">
        <v>45393</v>
      </c>
      <c r="Q9029" s="1">
        <v>45440</v>
      </c>
      <c r="R9029">
        <v>1308</v>
      </c>
      <c r="S9029" s="4">
        <v>9.3000000000000007</v>
      </c>
      <c r="T9029" t="s">
        <v>30</v>
      </c>
    </row>
    <row r="9030" spans="1:20" x14ac:dyDescent="0.35">
      <c r="A9030" t="s">
        <v>17652</v>
      </c>
      <c r="B9030" s="5" t="s">
        <v>28802</v>
      </c>
      <c r="C9030" s="6">
        <v>77664</v>
      </c>
      <c r="D9030" t="s">
        <v>120</v>
      </c>
      <c r="E9030">
        <v>69898</v>
      </c>
      <c r="F9030" s="5" t="s">
        <v>58</v>
      </c>
      <c r="G9030" s="5" t="s">
        <v>24</v>
      </c>
      <c r="H9030" s="5" t="s">
        <v>121</v>
      </c>
      <c r="I9030" t="s">
        <v>26</v>
      </c>
      <c r="J9030" t="s">
        <v>75</v>
      </c>
      <c r="K9030">
        <v>50</v>
      </c>
      <c r="L9030" s="5" t="s">
        <v>17653</v>
      </c>
      <c r="M9030" s="5" t="s">
        <v>28</v>
      </c>
      <c r="N9030">
        <v>0</v>
      </c>
      <c r="O9030" t="s">
        <v>85</v>
      </c>
      <c r="P9030" s="1">
        <v>45544</v>
      </c>
      <c r="Q9030" s="1">
        <v>45617</v>
      </c>
      <c r="R9030">
        <v>2200</v>
      </c>
      <c r="S9030" s="4">
        <v>5.3</v>
      </c>
      <c r="T9030" t="s">
        <v>153</v>
      </c>
    </row>
    <row r="9031" spans="1:20" x14ac:dyDescent="0.35">
      <c r="A9031" t="s">
        <v>17654</v>
      </c>
      <c r="B9031" s="5" t="s">
        <v>28802</v>
      </c>
      <c r="C9031" s="6">
        <v>60040</v>
      </c>
      <c r="D9031" t="s">
        <v>22</v>
      </c>
      <c r="E9031">
        <v>60040</v>
      </c>
      <c r="F9031" s="5" t="s">
        <v>58</v>
      </c>
      <c r="G9031" s="5" t="s">
        <v>51</v>
      </c>
      <c r="H9031" s="5" t="s">
        <v>191</v>
      </c>
      <c r="I9031" t="s">
        <v>26</v>
      </c>
      <c r="J9031" t="s">
        <v>191</v>
      </c>
      <c r="K9031">
        <v>0</v>
      </c>
      <c r="L9031" s="5" t="s">
        <v>17655</v>
      </c>
      <c r="M9031" s="5" t="s">
        <v>70</v>
      </c>
      <c r="N9031">
        <v>1</v>
      </c>
      <c r="O9031" t="s">
        <v>131</v>
      </c>
      <c r="P9031" s="1">
        <v>45629</v>
      </c>
      <c r="Q9031" s="1">
        <v>45665</v>
      </c>
      <c r="R9031">
        <v>1776</v>
      </c>
      <c r="S9031" s="4">
        <v>6.9</v>
      </c>
      <c r="T9031" t="s">
        <v>103</v>
      </c>
    </row>
    <row r="9032" spans="1:20" x14ac:dyDescent="0.35">
      <c r="A9032" t="s">
        <v>17656</v>
      </c>
      <c r="B9032" s="5" t="s">
        <v>217</v>
      </c>
      <c r="C9032" s="6">
        <v>79791</v>
      </c>
      <c r="D9032" t="s">
        <v>22</v>
      </c>
      <c r="E9032">
        <v>79791</v>
      </c>
      <c r="F9032" s="5" t="s">
        <v>58</v>
      </c>
      <c r="G9032" s="5" t="s">
        <v>51</v>
      </c>
      <c r="H9032" s="5" t="s">
        <v>97</v>
      </c>
      <c r="I9032" t="s">
        <v>35</v>
      </c>
      <c r="J9032" t="s">
        <v>97</v>
      </c>
      <c r="K9032">
        <v>100</v>
      </c>
      <c r="L9032" s="5" t="s">
        <v>17657</v>
      </c>
      <c r="M9032" s="5" t="s">
        <v>28</v>
      </c>
      <c r="N9032">
        <v>0</v>
      </c>
      <c r="O9032" t="s">
        <v>167</v>
      </c>
      <c r="P9032" s="1">
        <v>45616</v>
      </c>
      <c r="Q9032" s="1">
        <v>45636</v>
      </c>
      <c r="R9032">
        <v>1808</v>
      </c>
      <c r="S9032" s="4">
        <v>9.1999999999999993</v>
      </c>
      <c r="T9032" t="s">
        <v>95</v>
      </c>
    </row>
    <row r="9033" spans="1:20" x14ac:dyDescent="0.35">
      <c r="A9033" t="s">
        <v>17658</v>
      </c>
      <c r="B9033" s="5" t="s">
        <v>28799</v>
      </c>
      <c r="C9033" s="6">
        <v>124008</v>
      </c>
      <c r="D9033" t="s">
        <v>22</v>
      </c>
      <c r="E9033">
        <v>124008</v>
      </c>
      <c r="F9033" s="5" t="s">
        <v>50</v>
      </c>
      <c r="G9033" s="5" t="s">
        <v>59</v>
      </c>
      <c r="H9033" s="5" t="s">
        <v>97</v>
      </c>
      <c r="I9033" t="s">
        <v>35</v>
      </c>
      <c r="J9033" t="s">
        <v>97</v>
      </c>
      <c r="K9033">
        <v>50</v>
      </c>
      <c r="L9033" s="5" t="s">
        <v>17659</v>
      </c>
      <c r="M9033" s="5" t="s">
        <v>28</v>
      </c>
      <c r="N9033">
        <v>2</v>
      </c>
      <c r="O9033" t="s">
        <v>78</v>
      </c>
      <c r="P9033" s="1">
        <v>45335</v>
      </c>
      <c r="Q9033" s="1">
        <v>45398</v>
      </c>
      <c r="R9033">
        <v>741</v>
      </c>
      <c r="S9033" s="4">
        <v>7.2</v>
      </c>
      <c r="T9033" t="s">
        <v>55</v>
      </c>
    </row>
    <row r="9034" spans="1:20" x14ac:dyDescent="0.35">
      <c r="A9034" t="s">
        <v>17660</v>
      </c>
      <c r="B9034" s="5" t="s">
        <v>73</v>
      </c>
      <c r="C9034" s="6">
        <v>35031</v>
      </c>
      <c r="D9034" t="s">
        <v>22</v>
      </c>
      <c r="E9034">
        <v>35031</v>
      </c>
      <c r="F9034" s="5" t="s">
        <v>50</v>
      </c>
      <c r="G9034" s="5" t="s">
        <v>59</v>
      </c>
      <c r="H9034" s="5" t="s">
        <v>116</v>
      </c>
      <c r="I9034" t="s">
        <v>44</v>
      </c>
      <c r="J9034" t="s">
        <v>116</v>
      </c>
      <c r="K9034">
        <v>50</v>
      </c>
      <c r="L9034" s="5" t="s">
        <v>17661</v>
      </c>
      <c r="M9034" s="5" t="s">
        <v>28</v>
      </c>
      <c r="N9034">
        <v>4</v>
      </c>
      <c r="O9034" t="s">
        <v>135</v>
      </c>
      <c r="P9034" s="1">
        <v>45649</v>
      </c>
      <c r="Q9034" s="1">
        <v>45706</v>
      </c>
      <c r="R9034">
        <v>699</v>
      </c>
      <c r="S9034" s="4">
        <v>7.6</v>
      </c>
      <c r="T9034" t="s">
        <v>79</v>
      </c>
    </row>
    <row r="9035" spans="1:20" x14ac:dyDescent="0.35">
      <c r="A9035" t="s">
        <v>17662</v>
      </c>
      <c r="B9035" s="5" t="s">
        <v>32</v>
      </c>
      <c r="C9035" s="6">
        <v>67240</v>
      </c>
      <c r="D9035" t="s">
        <v>22</v>
      </c>
      <c r="E9035">
        <v>67240</v>
      </c>
      <c r="F9035" s="5" t="s">
        <v>58</v>
      </c>
      <c r="G9035" s="5" t="s">
        <v>51</v>
      </c>
      <c r="H9035" s="5" t="s">
        <v>68</v>
      </c>
      <c r="I9035" t="s">
        <v>44</v>
      </c>
      <c r="J9035" t="s">
        <v>68</v>
      </c>
      <c r="K9035">
        <v>0</v>
      </c>
      <c r="L9035" s="5" t="s">
        <v>17663</v>
      </c>
      <c r="M9035" s="5" t="s">
        <v>37</v>
      </c>
      <c r="N9035">
        <v>0</v>
      </c>
      <c r="O9035" t="s">
        <v>131</v>
      </c>
      <c r="P9035" s="1">
        <v>45466</v>
      </c>
      <c r="Q9035" s="1">
        <v>45531</v>
      </c>
      <c r="R9035">
        <v>1817</v>
      </c>
      <c r="S9035" s="4">
        <v>9.8000000000000007</v>
      </c>
      <c r="T9035" t="s">
        <v>47</v>
      </c>
    </row>
    <row r="9036" spans="1:20" x14ac:dyDescent="0.35">
      <c r="A9036" t="s">
        <v>17664</v>
      </c>
      <c r="B9036" s="5" t="s">
        <v>162</v>
      </c>
      <c r="C9036" s="6">
        <v>94732</v>
      </c>
      <c r="D9036" t="s">
        <v>22</v>
      </c>
      <c r="E9036">
        <v>94732</v>
      </c>
      <c r="F9036" s="5" t="s">
        <v>66</v>
      </c>
      <c r="G9036" s="5" t="s">
        <v>24</v>
      </c>
      <c r="H9036" s="5" t="s">
        <v>165</v>
      </c>
      <c r="I9036" t="s">
        <v>26</v>
      </c>
      <c r="J9036" t="s">
        <v>165</v>
      </c>
      <c r="K9036">
        <v>100</v>
      </c>
      <c r="L9036" s="5" t="s">
        <v>17665</v>
      </c>
      <c r="M9036" s="5" t="s">
        <v>54</v>
      </c>
      <c r="N9036">
        <v>8</v>
      </c>
      <c r="O9036" t="s">
        <v>135</v>
      </c>
      <c r="P9036" s="1">
        <v>45417</v>
      </c>
      <c r="Q9036" s="1">
        <v>45433</v>
      </c>
      <c r="R9036">
        <v>1209</v>
      </c>
      <c r="S9036" s="4">
        <v>9.9</v>
      </c>
      <c r="T9036" t="s">
        <v>63</v>
      </c>
    </row>
    <row r="9037" spans="1:20" x14ac:dyDescent="0.35">
      <c r="A9037" t="s">
        <v>17666</v>
      </c>
      <c r="B9037" s="5" t="s">
        <v>179</v>
      </c>
      <c r="C9037" s="6">
        <v>129130</v>
      </c>
      <c r="D9037" t="s">
        <v>120</v>
      </c>
      <c r="E9037">
        <v>116217</v>
      </c>
      <c r="F9037" s="5" t="s">
        <v>50</v>
      </c>
      <c r="G9037" s="5" t="s">
        <v>59</v>
      </c>
      <c r="H9037" s="5" t="s">
        <v>121</v>
      </c>
      <c r="I9037" t="s">
        <v>35</v>
      </c>
      <c r="J9037" t="s">
        <v>110</v>
      </c>
      <c r="K9037">
        <v>0</v>
      </c>
      <c r="L9037" s="5" t="s">
        <v>17667</v>
      </c>
      <c r="M9037" s="5" t="s">
        <v>28</v>
      </c>
      <c r="N9037">
        <v>3</v>
      </c>
      <c r="O9037" t="s">
        <v>135</v>
      </c>
      <c r="P9037" s="1">
        <v>45732</v>
      </c>
      <c r="Q9037" s="1">
        <v>45784</v>
      </c>
      <c r="R9037">
        <v>1250</v>
      </c>
      <c r="S9037" s="4">
        <v>5.6</v>
      </c>
      <c r="T9037" t="s">
        <v>89</v>
      </c>
    </row>
    <row r="9038" spans="1:20" x14ac:dyDescent="0.35">
      <c r="A9038" t="s">
        <v>17668</v>
      </c>
      <c r="B9038" s="5" t="s">
        <v>174</v>
      </c>
      <c r="C9038" s="6">
        <v>228742</v>
      </c>
      <c r="D9038" t="s">
        <v>41</v>
      </c>
      <c r="E9038">
        <v>194431</v>
      </c>
      <c r="F9038" s="5" t="s">
        <v>23</v>
      </c>
      <c r="G9038" s="5" t="s">
        <v>42</v>
      </c>
      <c r="H9038" s="5" t="s">
        <v>151</v>
      </c>
      <c r="I9038" t="s">
        <v>35</v>
      </c>
      <c r="J9038" t="s">
        <v>426</v>
      </c>
      <c r="K9038">
        <v>50</v>
      </c>
      <c r="L9038" s="5" t="s">
        <v>17669</v>
      </c>
      <c r="M9038" s="5" t="s">
        <v>54</v>
      </c>
      <c r="N9038">
        <v>19</v>
      </c>
      <c r="O9038" t="s">
        <v>29</v>
      </c>
      <c r="P9038" s="1">
        <v>45766</v>
      </c>
      <c r="Q9038" s="1">
        <v>45808</v>
      </c>
      <c r="R9038">
        <v>1839</v>
      </c>
      <c r="S9038" s="4">
        <v>5.5</v>
      </c>
      <c r="T9038" t="s">
        <v>89</v>
      </c>
    </row>
    <row r="9039" spans="1:20" x14ac:dyDescent="0.35">
      <c r="A9039" t="s">
        <v>17670</v>
      </c>
      <c r="B9039" s="5" t="s">
        <v>91</v>
      </c>
      <c r="C9039" s="6">
        <v>96859</v>
      </c>
      <c r="D9039" t="s">
        <v>65</v>
      </c>
      <c r="E9039">
        <v>125917</v>
      </c>
      <c r="F9039" s="5" t="s">
        <v>50</v>
      </c>
      <c r="G9039" s="5" t="s">
        <v>51</v>
      </c>
      <c r="H9039" s="5" t="s">
        <v>67</v>
      </c>
      <c r="I9039" t="s">
        <v>26</v>
      </c>
      <c r="J9039" t="s">
        <v>67</v>
      </c>
      <c r="K9039">
        <v>100</v>
      </c>
      <c r="L9039" s="5" t="s">
        <v>17671</v>
      </c>
      <c r="M9039" s="5" t="s">
        <v>70</v>
      </c>
      <c r="N9039">
        <v>4</v>
      </c>
      <c r="O9039" t="s">
        <v>131</v>
      </c>
      <c r="P9039" s="1">
        <v>45521</v>
      </c>
      <c r="Q9039" s="1">
        <v>45579</v>
      </c>
      <c r="R9039">
        <v>2037</v>
      </c>
      <c r="S9039" s="4">
        <v>9</v>
      </c>
      <c r="T9039" t="s">
        <v>103</v>
      </c>
    </row>
    <row r="9040" spans="1:20" x14ac:dyDescent="0.35">
      <c r="A9040" t="s">
        <v>17672</v>
      </c>
      <c r="B9040" s="5" t="s">
        <v>28801</v>
      </c>
      <c r="C9040" s="6">
        <v>86548</v>
      </c>
      <c r="D9040" t="s">
        <v>33</v>
      </c>
      <c r="E9040">
        <v>9520280</v>
      </c>
      <c r="F9040" s="5" t="s">
        <v>58</v>
      </c>
      <c r="G9040" s="5" t="s">
        <v>51</v>
      </c>
      <c r="H9040" s="5" t="s">
        <v>34</v>
      </c>
      <c r="I9040" t="s">
        <v>35</v>
      </c>
      <c r="J9040" t="s">
        <v>34</v>
      </c>
      <c r="K9040">
        <v>0</v>
      </c>
      <c r="L9040" s="5" t="s">
        <v>17673</v>
      </c>
      <c r="M9040" s="5" t="s">
        <v>28</v>
      </c>
      <c r="N9040">
        <v>1</v>
      </c>
      <c r="O9040" t="s">
        <v>131</v>
      </c>
      <c r="P9040" s="1">
        <v>45411</v>
      </c>
      <c r="Q9040" s="1">
        <v>45442</v>
      </c>
      <c r="R9040">
        <v>2115</v>
      </c>
      <c r="S9040" s="4">
        <v>5.4</v>
      </c>
      <c r="T9040" t="s">
        <v>89</v>
      </c>
    </row>
    <row r="9041" spans="1:20" x14ac:dyDescent="0.35">
      <c r="A9041" t="s">
        <v>17674</v>
      </c>
      <c r="B9041" s="5" t="s">
        <v>100</v>
      </c>
      <c r="C9041" s="6">
        <v>145427</v>
      </c>
      <c r="D9041" t="s">
        <v>41</v>
      </c>
      <c r="E9041">
        <v>123613</v>
      </c>
      <c r="F9041" s="5" t="s">
        <v>66</v>
      </c>
      <c r="G9041" s="5" t="s">
        <v>42</v>
      </c>
      <c r="H9041" s="5" t="s">
        <v>60</v>
      </c>
      <c r="I9041" t="s">
        <v>35</v>
      </c>
      <c r="J9041" t="s">
        <v>60</v>
      </c>
      <c r="K9041">
        <v>0</v>
      </c>
      <c r="L9041" s="5" t="s">
        <v>17675</v>
      </c>
      <c r="M9041" s="5" t="s">
        <v>28</v>
      </c>
      <c r="N9041">
        <v>9</v>
      </c>
      <c r="O9041" t="s">
        <v>107</v>
      </c>
      <c r="P9041" s="1">
        <v>45301</v>
      </c>
      <c r="Q9041" s="1">
        <v>45321</v>
      </c>
      <c r="R9041">
        <v>1730</v>
      </c>
      <c r="S9041" s="4">
        <v>7.9</v>
      </c>
      <c r="T9041" t="s">
        <v>79</v>
      </c>
    </row>
    <row r="9042" spans="1:20" x14ac:dyDescent="0.35">
      <c r="A9042" t="s">
        <v>17676</v>
      </c>
      <c r="B9042" s="5" t="s">
        <v>32</v>
      </c>
      <c r="C9042" s="6">
        <v>144726</v>
      </c>
      <c r="D9042" t="s">
        <v>22</v>
      </c>
      <c r="E9042">
        <v>144726</v>
      </c>
      <c r="F9042" s="5" t="s">
        <v>66</v>
      </c>
      <c r="G9042" s="5" t="s">
        <v>51</v>
      </c>
      <c r="H9042" s="5" t="s">
        <v>165</v>
      </c>
      <c r="I9042" t="s">
        <v>35</v>
      </c>
      <c r="J9042" t="s">
        <v>165</v>
      </c>
      <c r="K9042">
        <v>0</v>
      </c>
      <c r="L9042" s="5" t="s">
        <v>17677</v>
      </c>
      <c r="M9042" s="5" t="s">
        <v>28</v>
      </c>
      <c r="N9042">
        <v>7</v>
      </c>
      <c r="O9042" t="s">
        <v>112</v>
      </c>
      <c r="P9042" s="1">
        <v>45399</v>
      </c>
      <c r="Q9042" s="1">
        <v>45471</v>
      </c>
      <c r="R9042">
        <v>2490</v>
      </c>
      <c r="S9042" s="4">
        <v>6.8</v>
      </c>
      <c r="T9042" t="s">
        <v>136</v>
      </c>
    </row>
    <row r="9043" spans="1:20" x14ac:dyDescent="0.35">
      <c r="A9043" t="s">
        <v>17678</v>
      </c>
      <c r="B9043" s="5" t="s">
        <v>21</v>
      </c>
      <c r="C9043" s="6">
        <v>118275</v>
      </c>
      <c r="D9043" t="s">
        <v>22</v>
      </c>
      <c r="E9043">
        <v>118275</v>
      </c>
      <c r="F9043" s="5" t="s">
        <v>50</v>
      </c>
      <c r="G9043" s="5" t="s">
        <v>51</v>
      </c>
      <c r="H9043" s="5" t="s">
        <v>52</v>
      </c>
      <c r="I9043" t="s">
        <v>35</v>
      </c>
      <c r="J9043" t="s">
        <v>60</v>
      </c>
      <c r="K9043">
        <v>100</v>
      </c>
      <c r="L9043" s="5" t="s">
        <v>17679</v>
      </c>
      <c r="M9043" s="5" t="s">
        <v>70</v>
      </c>
      <c r="N9043">
        <v>2</v>
      </c>
      <c r="O9043" t="s">
        <v>141</v>
      </c>
      <c r="P9043" s="1">
        <v>45546</v>
      </c>
      <c r="Q9043" s="1">
        <v>45600</v>
      </c>
      <c r="R9043">
        <v>556</v>
      </c>
      <c r="S9043" s="4">
        <v>7.7</v>
      </c>
      <c r="T9043" t="s">
        <v>243</v>
      </c>
    </row>
    <row r="9044" spans="1:20" x14ac:dyDescent="0.35">
      <c r="A9044" t="s">
        <v>17680</v>
      </c>
      <c r="B9044" s="5" t="s">
        <v>32</v>
      </c>
      <c r="C9044" s="6">
        <v>90563</v>
      </c>
      <c r="D9044" t="s">
        <v>120</v>
      </c>
      <c r="E9044">
        <v>81507</v>
      </c>
      <c r="F9044" s="5" t="s">
        <v>58</v>
      </c>
      <c r="G9044" s="5" t="s">
        <v>51</v>
      </c>
      <c r="H9044" s="5" t="s">
        <v>121</v>
      </c>
      <c r="I9044" t="s">
        <v>35</v>
      </c>
      <c r="J9044" t="s">
        <v>121</v>
      </c>
      <c r="K9044">
        <v>100</v>
      </c>
      <c r="L9044" s="5" t="s">
        <v>17681</v>
      </c>
      <c r="M9044" s="5" t="s">
        <v>37</v>
      </c>
      <c r="N9044">
        <v>0</v>
      </c>
      <c r="O9044" t="s">
        <v>112</v>
      </c>
      <c r="P9044" s="1">
        <v>45549</v>
      </c>
      <c r="Q9044" s="1">
        <v>45612</v>
      </c>
      <c r="R9044">
        <v>1631</v>
      </c>
      <c r="S9044" s="4">
        <v>7.9</v>
      </c>
      <c r="T9044" t="s">
        <v>47</v>
      </c>
    </row>
    <row r="9045" spans="1:20" x14ac:dyDescent="0.35">
      <c r="A9045" t="s">
        <v>17682</v>
      </c>
      <c r="B9045" s="5" t="s">
        <v>32</v>
      </c>
      <c r="C9045" s="6">
        <v>107754</v>
      </c>
      <c r="D9045" t="s">
        <v>22</v>
      </c>
      <c r="E9045">
        <v>107754</v>
      </c>
      <c r="F9045" s="5" t="s">
        <v>66</v>
      </c>
      <c r="G9045" s="5" t="s">
        <v>24</v>
      </c>
      <c r="H9045" s="5" t="s">
        <v>165</v>
      </c>
      <c r="I9045" t="s">
        <v>44</v>
      </c>
      <c r="J9045" t="s">
        <v>165</v>
      </c>
      <c r="K9045">
        <v>100</v>
      </c>
      <c r="L9045" s="5" t="s">
        <v>3943</v>
      </c>
      <c r="M9045" s="5" t="s">
        <v>70</v>
      </c>
      <c r="N9045">
        <v>9</v>
      </c>
      <c r="O9045" t="s">
        <v>135</v>
      </c>
      <c r="P9045" s="1">
        <v>45524</v>
      </c>
      <c r="Q9045" s="1">
        <v>45555</v>
      </c>
      <c r="R9045">
        <v>1052</v>
      </c>
      <c r="S9045" s="4">
        <v>8.4</v>
      </c>
      <c r="T9045" t="s">
        <v>55</v>
      </c>
    </row>
    <row r="9046" spans="1:20" x14ac:dyDescent="0.35">
      <c r="A9046" t="s">
        <v>17683</v>
      </c>
      <c r="B9046" s="5" t="s">
        <v>28802</v>
      </c>
      <c r="C9046" s="6">
        <v>63613</v>
      </c>
      <c r="D9046" t="s">
        <v>22</v>
      </c>
      <c r="E9046">
        <v>63613</v>
      </c>
      <c r="F9046" s="5" t="s">
        <v>58</v>
      </c>
      <c r="G9046" s="5" t="s">
        <v>59</v>
      </c>
      <c r="H9046" s="5" t="s">
        <v>25</v>
      </c>
      <c r="I9046" t="s">
        <v>44</v>
      </c>
      <c r="J9046" t="s">
        <v>25</v>
      </c>
      <c r="K9046">
        <v>50</v>
      </c>
      <c r="L9046" s="5" t="s">
        <v>4629</v>
      </c>
      <c r="M9046" s="5" t="s">
        <v>37</v>
      </c>
      <c r="N9046">
        <v>1</v>
      </c>
      <c r="O9046" t="s">
        <v>62</v>
      </c>
      <c r="P9046" s="1">
        <v>45405</v>
      </c>
      <c r="Q9046" s="1">
        <v>45456</v>
      </c>
      <c r="R9046">
        <v>2070</v>
      </c>
      <c r="S9046" s="4">
        <v>5.3</v>
      </c>
      <c r="T9046" t="s">
        <v>136</v>
      </c>
    </row>
    <row r="9047" spans="1:20" x14ac:dyDescent="0.35">
      <c r="A9047" t="s">
        <v>17684</v>
      </c>
      <c r="B9047" s="5" t="s">
        <v>28802</v>
      </c>
      <c r="C9047" s="6">
        <v>185435</v>
      </c>
      <c r="D9047" t="s">
        <v>22</v>
      </c>
      <c r="E9047">
        <v>185435</v>
      </c>
      <c r="F9047" s="5" t="s">
        <v>23</v>
      </c>
      <c r="G9047" s="5" t="s">
        <v>42</v>
      </c>
      <c r="H9047" s="5" t="s">
        <v>129</v>
      </c>
      <c r="I9047" t="s">
        <v>26</v>
      </c>
      <c r="J9047" t="s">
        <v>75</v>
      </c>
      <c r="K9047">
        <v>0</v>
      </c>
      <c r="L9047" s="5" t="s">
        <v>9478</v>
      </c>
      <c r="M9047" s="5" t="s">
        <v>37</v>
      </c>
      <c r="N9047">
        <v>15</v>
      </c>
      <c r="O9047" t="s">
        <v>71</v>
      </c>
      <c r="P9047" s="1">
        <v>45546</v>
      </c>
      <c r="Q9047" s="1">
        <v>45573</v>
      </c>
      <c r="R9047">
        <v>1991</v>
      </c>
      <c r="S9047" s="4">
        <v>8.1999999999999993</v>
      </c>
      <c r="T9047" t="s">
        <v>63</v>
      </c>
    </row>
    <row r="9048" spans="1:20" x14ac:dyDescent="0.35">
      <c r="A9048" t="s">
        <v>17685</v>
      </c>
      <c r="B9048" s="5" t="s">
        <v>179</v>
      </c>
      <c r="C9048" s="6">
        <v>46410</v>
      </c>
      <c r="D9048" t="s">
        <v>22</v>
      </c>
      <c r="E9048">
        <v>46410</v>
      </c>
      <c r="F9048" s="5" t="s">
        <v>66</v>
      </c>
      <c r="G9048" s="5" t="s">
        <v>24</v>
      </c>
      <c r="H9048" s="5" t="s">
        <v>116</v>
      </c>
      <c r="I9048" t="s">
        <v>26</v>
      </c>
      <c r="J9048" t="s">
        <v>116</v>
      </c>
      <c r="K9048">
        <v>0</v>
      </c>
      <c r="L9048" s="5" t="s">
        <v>17686</v>
      </c>
      <c r="M9048" s="5" t="s">
        <v>28</v>
      </c>
      <c r="N9048">
        <v>9</v>
      </c>
      <c r="O9048" t="s">
        <v>135</v>
      </c>
      <c r="P9048" s="1">
        <v>45523</v>
      </c>
      <c r="Q9048" s="1">
        <v>45544</v>
      </c>
      <c r="R9048">
        <v>1622</v>
      </c>
      <c r="S9048" s="4">
        <v>6.3</v>
      </c>
      <c r="T9048" t="s">
        <v>210</v>
      </c>
    </row>
    <row r="9049" spans="1:20" x14ac:dyDescent="0.35">
      <c r="A9049" t="s">
        <v>17687</v>
      </c>
      <c r="B9049" s="5" t="s">
        <v>145</v>
      </c>
      <c r="C9049" s="6">
        <v>143416</v>
      </c>
      <c r="D9049" t="s">
        <v>22</v>
      </c>
      <c r="E9049">
        <v>143416</v>
      </c>
      <c r="F9049" s="5" t="s">
        <v>23</v>
      </c>
      <c r="G9049" s="5" t="s">
        <v>24</v>
      </c>
      <c r="H9049" s="5" t="s">
        <v>25</v>
      </c>
      <c r="I9049" t="s">
        <v>44</v>
      </c>
      <c r="J9049" t="s">
        <v>25</v>
      </c>
      <c r="K9049">
        <v>100</v>
      </c>
      <c r="L9049" s="5" t="s">
        <v>3825</v>
      </c>
      <c r="M9049" s="5" t="s">
        <v>54</v>
      </c>
      <c r="N9049">
        <v>18</v>
      </c>
      <c r="O9049" t="s">
        <v>141</v>
      </c>
      <c r="P9049" s="1">
        <v>45605</v>
      </c>
      <c r="Q9049" s="1">
        <v>45634</v>
      </c>
      <c r="R9049">
        <v>2151</v>
      </c>
      <c r="S9049" s="4">
        <v>5.3</v>
      </c>
      <c r="T9049" t="s">
        <v>277</v>
      </c>
    </row>
    <row r="9050" spans="1:20" x14ac:dyDescent="0.35">
      <c r="A9050" t="s">
        <v>17688</v>
      </c>
      <c r="B9050" s="5" t="s">
        <v>73</v>
      </c>
      <c r="C9050" s="6">
        <v>76825</v>
      </c>
      <c r="D9050" t="s">
        <v>22</v>
      </c>
      <c r="E9050">
        <v>76825</v>
      </c>
      <c r="F9050" s="5" t="s">
        <v>58</v>
      </c>
      <c r="G9050" s="5" t="s">
        <v>42</v>
      </c>
      <c r="H9050" s="5" t="s">
        <v>68</v>
      </c>
      <c r="I9050" t="s">
        <v>44</v>
      </c>
      <c r="J9050" t="s">
        <v>68</v>
      </c>
      <c r="K9050">
        <v>100</v>
      </c>
      <c r="L9050" s="5" t="s">
        <v>17689</v>
      </c>
      <c r="M9050" s="5" t="s">
        <v>28</v>
      </c>
      <c r="N9050">
        <v>0</v>
      </c>
      <c r="O9050" t="s">
        <v>141</v>
      </c>
      <c r="P9050" s="1">
        <v>45387</v>
      </c>
      <c r="Q9050" s="1">
        <v>45445</v>
      </c>
      <c r="R9050">
        <v>1986</v>
      </c>
      <c r="S9050" s="4">
        <v>5.8</v>
      </c>
      <c r="T9050" t="s">
        <v>277</v>
      </c>
    </row>
    <row r="9051" spans="1:20" x14ac:dyDescent="0.35">
      <c r="A9051" t="s">
        <v>17690</v>
      </c>
      <c r="B9051" s="5" t="s">
        <v>217</v>
      </c>
      <c r="C9051" s="6">
        <v>198466</v>
      </c>
      <c r="D9051" t="s">
        <v>120</v>
      </c>
      <c r="E9051">
        <v>178619</v>
      </c>
      <c r="F9051" s="5" t="s">
        <v>66</v>
      </c>
      <c r="G9051" s="5" t="s">
        <v>51</v>
      </c>
      <c r="H9051" s="5" t="s">
        <v>121</v>
      </c>
      <c r="I9051" t="s">
        <v>26</v>
      </c>
      <c r="J9051" t="s">
        <v>121</v>
      </c>
      <c r="K9051">
        <v>0</v>
      </c>
      <c r="L9051" s="5" t="s">
        <v>17691</v>
      </c>
      <c r="M9051" s="5" t="s">
        <v>37</v>
      </c>
      <c r="N9051">
        <v>7</v>
      </c>
      <c r="O9051" t="s">
        <v>88</v>
      </c>
      <c r="P9051" s="1">
        <v>45408</v>
      </c>
      <c r="Q9051" s="1">
        <v>45478</v>
      </c>
      <c r="R9051">
        <v>716</v>
      </c>
      <c r="S9051" s="4">
        <v>9.6999999999999993</v>
      </c>
      <c r="T9051" t="s">
        <v>153</v>
      </c>
    </row>
    <row r="9052" spans="1:20" x14ac:dyDescent="0.35">
      <c r="A9052" t="s">
        <v>17692</v>
      </c>
      <c r="B9052" s="5" t="s">
        <v>174</v>
      </c>
      <c r="C9052" s="6">
        <v>130066</v>
      </c>
      <c r="D9052" t="s">
        <v>120</v>
      </c>
      <c r="E9052">
        <v>117059</v>
      </c>
      <c r="F9052" s="5" t="s">
        <v>50</v>
      </c>
      <c r="G9052" s="5" t="s">
        <v>42</v>
      </c>
      <c r="H9052" s="5" t="s">
        <v>121</v>
      </c>
      <c r="I9052" t="s">
        <v>44</v>
      </c>
      <c r="J9052" t="s">
        <v>121</v>
      </c>
      <c r="K9052">
        <v>50</v>
      </c>
      <c r="L9052" s="5" t="s">
        <v>17693</v>
      </c>
      <c r="M9052" s="5" t="s">
        <v>70</v>
      </c>
      <c r="N9052">
        <v>2</v>
      </c>
      <c r="O9052" t="s">
        <v>131</v>
      </c>
      <c r="P9052" s="1">
        <v>45445</v>
      </c>
      <c r="Q9052" s="1">
        <v>45478</v>
      </c>
      <c r="R9052">
        <v>916</v>
      </c>
      <c r="S9052" s="4">
        <v>7.7</v>
      </c>
      <c r="T9052" t="s">
        <v>63</v>
      </c>
    </row>
    <row r="9053" spans="1:20" x14ac:dyDescent="0.35">
      <c r="A9053" t="s">
        <v>17694</v>
      </c>
      <c r="B9053" s="5" t="s">
        <v>162</v>
      </c>
      <c r="C9053" s="6">
        <v>112733</v>
      </c>
      <c r="D9053" t="s">
        <v>41</v>
      </c>
      <c r="E9053">
        <v>95823</v>
      </c>
      <c r="F9053" s="5" t="s">
        <v>50</v>
      </c>
      <c r="G9053" s="5" t="s">
        <v>51</v>
      </c>
      <c r="H9053" s="5" t="s">
        <v>43</v>
      </c>
      <c r="I9053" t="s">
        <v>35</v>
      </c>
      <c r="J9053" t="s">
        <v>43</v>
      </c>
      <c r="K9053">
        <v>50</v>
      </c>
      <c r="L9053" s="5" t="s">
        <v>17695</v>
      </c>
      <c r="M9053" s="5" t="s">
        <v>54</v>
      </c>
      <c r="N9053">
        <v>4</v>
      </c>
      <c r="O9053" t="s">
        <v>88</v>
      </c>
      <c r="P9053" s="1">
        <v>45364</v>
      </c>
      <c r="Q9053" s="1">
        <v>45426</v>
      </c>
      <c r="R9053">
        <v>2111</v>
      </c>
      <c r="S9053" s="4">
        <v>6.3</v>
      </c>
      <c r="T9053" t="s">
        <v>47</v>
      </c>
    </row>
    <row r="9054" spans="1:20" x14ac:dyDescent="0.35">
      <c r="A9054" t="s">
        <v>17696</v>
      </c>
      <c r="B9054" s="5" t="s">
        <v>21</v>
      </c>
      <c r="C9054" s="6">
        <v>46914</v>
      </c>
      <c r="D9054" t="s">
        <v>22</v>
      </c>
      <c r="E9054">
        <v>46914</v>
      </c>
      <c r="F9054" s="5" t="s">
        <v>58</v>
      </c>
      <c r="G9054" s="5" t="s">
        <v>24</v>
      </c>
      <c r="H9054" s="5" t="s">
        <v>52</v>
      </c>
      <c r="I9054" t="s">
        <v>44</v>
      </c>
      <c r="J9054" t="s">
        <v>101</v>
      </c>
      <c r="K9054">
        <v>100</v>
      </c>
      <c r="L9054" s="5" t="s">
        <v>17697</v>
      </c>
      <c r="M9054" s="5" t="s">
        <v>70</v>
      </c>
      <c r="N9054">
        <v>1</v>
      </c>
      <c r="O9054" t="s">
        <v>62</v>
      </c>
      <c r="P9054" s="1">
        <v>45348</v>
      </c>
      <c r="Q9054" s="1">
        <v>45378</v>
      </c>
      <c r="R9054">
        <v>2063</v>
      </c>
      <c r="S9054" s="4">
        <v>5.8</v>
      </c>
      <c r="T9054" t="s">
        <v>210</v>
      </c>
    </row>
    <row r="9055" spans="1:20" x14ac:dyDescent="0.35">
      <c r="A9055" t="s">
        <v>17698</v>
      </c>
      <c r="B9055" s="5" t="s">
        <v>162</v>
      </c>
      <c r="C9055" s="6">
        <v>275297</v>
      </c>
      <c r="D9055" t="s">
        <v>22</v>
      </c>
      <c r="E9055">
        <v>275297</v>
      </c>
      <c r="F9055" s="5" t="s">
        <v>23</v>
      </c>
      <c r="G9055" s="5" t="s">
        <v>51</v>
      </c>
      <c r="H9055" s="5" t="s">
        <v>191</v>
      </c>
      <c r="I9055" t="s">
        <v>35</v>
      </c>
      <c r="J9055" t="s">
        <v>83</v>
      </c>
      <c r="K9055">
        <v>50</v>
      </c>
      <c r="L9055" s="5" t="s">
        <v>17699</v>
      </c>
      <c r="M9055" s="5" t="s">
        <v>28</v>
      </c>
      <c r="N9055">
        <v>19</v>
      </c>
      <c r="O9055" t="s">
        <v>29</v>
      </c>
      <c r="P9055" s="1">
        <v>45679</v>
      </c>
      <c r="Q9055" s="1">
        <v>45750</v>
      </c>
      <c r="R9055">
        <v>2364</v>
      </c>
      <c r="S9055" s="4">
        <v>7.2</v>
      </c>
      <c r="T9055" t="s">
        <v>38</v>
      </c>
    </row>
    <row r="9056" spans="1:20" x14ac:dyDescent="0.35">
      <c r="A9056" t="s">
        <v>17700</v>
      </c>
      <c r="B9056" s="5" t="s">
        <v>28799</v>
      </c>
      <c r="C9056" s="6">
        <v>161001</v>
      </c>
      <c r="D9056" t="s">
        <v>92</v>
      </c>
      <c r="E9056">
        <v>120751</v>
      </c>
      <c r="F9056" s="5" t="s">
        <v>23</v>
      </c>
      <c r="G9056" s="5" t="s">
        <v>24</v>
      </c>
      <c r="H9056" s="5" t="s">
        <v>93</v>
      </c>
      <c r="I9056" t="s">
        <v>44</v>
      </c>
      <c r="J9056" t="s">
        <v>93</v>
      </c>
      <c r="K9056">
        <v>50</v>
      </c>
      <c r="L9056" s="5" t="s">
        <v>17701</v>
      </c>
      <c r="M9056" s="5" t="s">
        <v>37</v>
      </c>
      <c r="N9056">
        <v>10</v>
      </c>
      <c r="O9056" t="s">
        <v>71</v>
      </c>
      <c r="P9056" s="1">
        <v>45367</v>
      </c>
      <c r="Q9056" s="1">
        <v>45393</v>
      </c>
      <c r="R9056">
        <v>1985</v>
      </c>
      <c r="S9056" s="4">
        <v>9.6</v>
      </c>
      <c r="T9056" t="s">
        <v>243</v>
      </c>
    </row>
    <row r="9057" spans="1:20" x14ac:dyDescent="0.35">
      <c r="A9057" t="s">
        <v>17702</v>
      </c>
      <c r="B9057" s="5" t="s">
        <v>174</v>
      </c>
      <c r="C9057" s="6">
        <v>73717</v>
      </c>
      <c r="D9057" t="s">
        <v>65</v>
      </c>
      <c r="E9057">
        <v>95832</v>
      </c>
      <c r="F9057" s="5" t="s">
        <v>58</v>
      </c>
      <c r="G9057" s="5" t="s">
        <v>24</v>
      </c>
      <c r="H9057" s="5" t="s">
        <v>67</v>
      </c>
      <c r="I9057" t="s">
        <v>26</v>
      </c>
      <c r="J9057" t="s">
        <v>915</v>
      </c>
      <c r="K9057">
        <v>0</v>
      </c>
      <c r="L9057" s="5" t="s">
        <v>17703</v>
      </c>
      <c r="M9057" s="5" t="s">
        <v>70</v>
      </c>
      <c r="N9057">
        <v>0</v>
      </c>
      <c r="O9057" t="s">
        <v>88</v>
      </c>
      <c r="P9057" s="1">
        <v>45721</v>
      </c>
      <c r="Q9057" s="1">
        <v>45738</v>
      </c>
      <c r="R9057">
        <v>2321</v>
      </c>
      <c r="S9057" s="4">
        <v>8.3000000000000007</v>
      </c>
      <c r="T9057" t="s">
        <v>55</v>
      </c>
    </row>
    <row r="9058" spans="1:20" x14ac:dyDescent="0.35">
      <c r="A9058" t="s">
        <v>17704</v>
      </c>
      <c r="B9058" s="5" t="s">
        <v>40</v>
      </c>
      <c r="C9058" s="6">
        <v>173430</v>
      </c>
      <c r="D9058" t="s">
        <v>81</v>
      </c>
      <c r="E9058">
        <v>234131</v>
      </c>
      <c r="F9058" s="5" t="s">
        <v>23</v>
      </c>
      <c r="G9058" s="5" t="s">
        <v>51</v>
      </c>
      <c r="H9058" s="5" t="s">
        <v>82</v>
      </c>
      <c r="I9058" t="s">
        <v>44</v>
      </c>
      <c r="J9058" t="s">
        <v>410</v>
      </c>
      <c r="K9058">
        <v>100</v>
      </c>
      <c r="L9058" s="5" t="s">
        <v>17705</v>
      </c>
      <c r="M9058" s="5" t="s">
        <v>28</v>
      </c>
      <c r="N9058">
        <v>16</v>
      </c>
      <c r="O9058" t="s">
        <v>147</v>
      </c>
      <c r="P9058" s="1">
        <v>45597</v>
      </c>
      <c r="Q9058" s="1">
        <v>45650</v>
      </c>
      <c r="R9058">
        <v>1601</v>
      </c>
      <c r="S9058" s="4">
        <v>6.3</v>
      </c>
      <c r="T9058" t="s">
        <v>30</v>
      </c>
    </row>
    <row r="9059" spans="1:20" x14ac:dyDescent="0.35">
      <c r="A9059" t="s">
        <v>17706</v>
      </c>
      <c r="B9059" s="5" t="s">
        <v>174</v>
      </c>
      <c r="C9059" s="6">
        <v>289418</v>
      </c>
      <c r="D9059" t="s">
        <v>22</v>
      </c>
      <c r="E9059">
        <v>289418</v>
      </c>
      <c r="F9059" s="5" t="s">
        <v>23</v>
      </c>
      <c r="G9059" s="5" t="s">
        <v>59</v>
      </c>
      <c r="H9059" s="5" t="s">
        <v>25</v>
      </c>
      <c r="I9059" t="s">
        <v>35</v>
      </c>
      <c r="J9059" t="s">
        <v>25</v>
      </c>
      <c r="K9059">
        <v>50</v>
      </c>
      <c r="L9059" s="5" t="s">
        <v>17707</v>
      </c>
      <c r="M9059" s="5" t="s">
        <v>28</v>
      </c>
      <c r="N9059">
        <v>10</v>
      </c>
      <c r="O9059" t="s">
        <v>112</v>
      </c>
      <c r="P9059" s="1">
        <v>45486</v>
      </c>
      <c r="Q9059" s="1">
        <v>45529</v>
      </c>
      <c r="R9059">
        <v>1193</v>
      </c>
      <c r="S9059" s="4">
        <v>5.4</v>
      </c>
      <c r="T9059" t="s">
        <v>79</v>
      </c>
    </row>
    <row r="9060" spans="1:20" x14ac:dyDescent="0.35">
      <c r="A9060" t="s">
        <v>17708</v>
      </c>
      <c r="B9060" s="5" t="s">
        <v>179</v>
      </c>
      <c r="C9060" s="6">
        <v>25689</v>
      </c>
      <c r="D9060" t="s">
        <v>22</v>
      </c>
      <c r="E9060">
        <v>25689</v>
      </c>
      <c r="F9060" s="5" t="s">
        <v>50</v>
      </c>
      <c r="G9060" s="5" t="s">
        <v>51</v>
      </c>
      <c r="H9060" s="5" t="s">
        <v>116</v>
      </c>
      <c r="I9060" t="s">
        <v>26</v>
      </c>
      <c r="J9060" t="s">
        <v>116</v>
      </c>
      <c r="K9060">
        <v>0</v>
      </c>
      <c r="L9060" s="5" t="s">
        <v>17709</v>
      </c>
      <c r="M9060" s="5" t="s">
        <v>28</v>
      </c>
      <c r="N9060">
        <v>4</v>
      </c>
      <c r="O9060" t="s">
        <v>46</v>
      </c>
      <c r="P9060" s="1">
        <v>45431</v>
      </c>
      <c r="Q9060" s="1">
        <v>45461</v>
      </c>
      <c r="R9060">
        <v>1208</v>
      </c>
      <c r="S9060" s="4">
        <v>9.6</v>
      </c>
      <c r="T9060" t="s">
        <v>30</v>
      </c>
    </row>
    <row r="9061" spans="1:20" x14ac:dyDescent="0.35">
      <c r="A9061" t="s">
        <v>17710</v>
      </c>
      <c r="B9061" s="5" t="s">
        <v>40</v>
      </c>
      <c r="C9061" s="6">
        <v>60503</v>
      </c>
      <c r="D9061" t="s">
        <v>22</v>
      </c>
      <c r="E9061">
        <v>60503</v>
      </c>
      <c r="F9061" s="5" t="s">
        <v>58</v>
      </c>
      <c r="G9061" s="5" t="s">
        <v>59</v>
      </c>
      <c r="H9061" s="5" t="s">
        <v>129</v>
      </c>
      <c r="I9061" t="s">
        <v>26</v>
      </c>
      <c r="J9061" t="s">
        <v>129</v>
      </c>
      <c r="K9061">
        <v>50</v>
      </c>
      <c r="L9061" s="5" t="s">
        <v>17711</v>
      </c>
      <c r="M9061" s="5" t="s">
        <v>54</v>
      </c>
      <c r="N9061">
        <v>1</v>
      </c>
      <c r="O9061" t="s">
        <v>29</v>
      </c>
      <c r="P9061" s="1">
        <v>45347</v>
      </c>
      <c r="Q9061" s="1">
        <v>45368</v>
      </c>
      <c r="R9061">
        <v>2322</v>
      </c>
      <c r="S9061" s="4">
        <v>9.1</v>
      </c>
      <c r="T9061" t="s">
        <v>89</v>
      </c>
    </row>
    <row r="9062" spans="1:20" x14ac:dyDescent="0.35">
      <c r="A9062" t="s">
        <v>17712</v>
      </c>
      <c r="B9062" s="5" t="s">
        <v>28802</v>
      </c>
      <c r="C9062" s="6">
        <v>278853</v>
      </c>
      <c r="D9062" t="s">
        <v>22</v>
      </c>
      <c r="E9062">
        <v>278853</v>
      </c>
      <c r="F9062" s="5" t="s">
        <v>23</v>
      </c>
      <c r="G9062" s="5" t="s">
        <v>24</v>
      </c>
      <c r="H9062" s="5" t="s">
        <v>25</v>
      </c>
      <c r="I9062" t="s">
        <v>35</v>
      </c>
      <c r="J9062" t="s">
        <v>25</v>
      </c>
      <c r="K9062">
        <v>50</v>
      </c>
      <c r="L9062" s="5" t="s">
        <v>17713</v>
      </c>
      <c r="M9062" s="5" t="s">
        <v>28</v>
      </c>
      <c r="N9062">
        <v>16</v>
      </c>
      <c r="O9062" t="s">
        <v>172</v>
      </c>
      <c r="P9062" s="1">
        <v>45721</v>
      </c>
      <c r="Q9062" s="1">
        <v>45781</v>
      </c>
      <c r="R9062">
        <v>1316</v>
      </c>
      <c r="S9062" s="4">
        <v>9.1999999999999993</v>
      </c>
      <c r="T9062" t="s">
        <v>103</v>
      </c>
    </row>
    <row r="9063" spans="1:20" x14ac:dyDescent="0.35">
      <c r="A9063" t="s">
        <v>17714</v>
      </c>
      <c r="B9063" s="5" t="s">
        <v>217</v>
      </c>
      <c r="C9063" s="6">
        <v>84797</v>
      </c>
      <c r="D9063" t="s">
        <v>41</v>
      </c>
      <c r="E9063">
        <v>72077</v>
      </c>
      <c r="F9063" s="5" t="s">
        <v>50</v>
      </c>
      <c r="G9063" s="5" t="s">
        <v>42</v>
      </c>
      <c r="H9063" s="5" t="s">
        <v>60</v>
      </c>
      <c r="I9063" t="s">
        <v>35</v>
      </c>
      <c r="J9063" t="s">
        <v>60</v>
      </c>
      <c r="K9063">
        <v>50</v>
      </c>
      <c r="L9063" s="5" t="s">
        <v>17715</v>
      </c>
      <c r="M9063" s="5" t="s">
        <v>37</v>
      </c>
      <c r="N9063">
        <v>4</v>
      </c>
      <c r="O9063" t="s">
        <v>141</v>
      </c>
      <c r="P9063" s="1">
        <v>45755</v>
      </c>
      <c r="Q9063" s="1">
        <v>45806</v>
      </c>
      <c r="R9063">
        <v>1787</v>
      </c>
      <c r="S9063" s="4">
        <v>5.0999999999999996</v>
      </c>
      <c r="T9063" t="s">
        <v>30</v>
      </c>
    </row>
    <row r="9064" spans="1:20" x14ac:dyDescent="0.35">
      <c r="A9064" t="s">
        <v>17716</v>
      </c>
      <c r="B9064" s="5" t="s">
        <v>40</v>
      </c>
      <c r="C9064" s="6">
        <v>112505</v>
      </c>
      <c r="D9064" t="s">
        <v>41</v>
      </c>
      <c r="E9064">
        <v>95629</v>
      </c>
      <c r="F9064" s="5" t="s">
        <v>66</v>
      </c>
      <c r="G9064" s="5" t="s">
        <v>59</v>
      </c>
      <c r="H9064" s="5" t="s">
        <v>60</v>
      </c>
      <c r="I9064" t="s">
        <v>44</v>
      </c>
      <c r="J9064" t="s">
        <v>60</v>
      </c>
      <c r="K9064">
        <v>50</v>
      </c>
      <c r="L9064" s="5" t="s">
        <v>17717</v>
      </c>
      <c r="M9064" s="5" t="s">
        <v>28</v>
      </c>
      <c r="N9064">
        <v>5</v>
      </c>
      <c r="O9064" t="s">
        <v>112</v>
      </c>
      <c r="P9064" s="1">
        <v>45431</v>
      </c>
      <c r="Q9064" s="1">
        <v>45471</v>
      </c>
      <c r="R9064">
        <v>2296</v>
      </c>
      <c r="S9064" s="4">
        <v>6.5</v>
      </c>
      <c r="T9064" t="s">
        <v>95</v>
      </c>
    </row>
    <row r="9065" spans="1:20" x14ac:dyDescent="0.35">
      <c r="A9065" t="s">
        <v>17718</v>
      </c>
      <c r="B9065" s="5" t="s">
        <v>179</v>
      </c>
      <c r="C9065" s="6">
        <v>322176</v>
      </c>
      <c r="D9065" t="s">
        <v>22</v>
      </c>
      <c r="E9065">
        <v>322176</v>
      </c>
      <c r="F9065" s="5" t="s">
        <v>23</v>
      </c>
      <c r="G9065" s="5" t="s">
        <v>51</v>
      </c>
      <c r="H9065" s="5" t="s">
        <v>101</v>
      </c>
      <c r="I9065" t="s">
        <v>35</v>
      </c>
      <c r="J9065" t="s">
        <v>101</v>
      </c>
      <c r="K9065">
        <v>100</v>
      </c>
      <c r="L9065" s="5" t="s">
        <v>5729</v>
      </c>
      <c r="M9065" s="5" t="s">
        <v>54</v>
      </c>
      <c r="N9065">
        <v>19</v>
      </c>
      <c r="O9065" t="s">
        <v>62</v>
      </c>
      <c r="P9065" s="1">
        <v>45539</v>
      </c>
      <c r="Q9065" s="1">
        <v>45558</v>
      </c>
      <c r="R9065">
        <v>2234</v>
      </c>
      <c r="S9065" s="4">
        <v>9.4</v>
      </c>
      <c r="T9065" t="s">
        <v>210</v>
      </c>
    </row>
    <row r="9066" spans="1:20" x14ac:dyDescent="0.35">
      <c r="A9066" t="s">
        <v>17719</v>
      </c>
      <c r="B9066" s="5" t="s">
        <v>91</v>
      </c>
      <c r="C9066" s="6">
        <v>153151</v>
      </c>
      <c r="D9066" t="s">
        <v>22</v>
      </c>
      <c r="E9066">
        <v>153151</v>
      </c>
      <c r="F9066" s="5" t="s">
        <v>66</v>
      </c>
      <c r="G9066" s="5" t="s">
        <v>24</v>
      </c>
      <c r="H9066" s="5" t="s">
        <v>25</v>
      </c>
      <c r="I9066" t="s">
        <v>35</v>
      </c>
      <c r="J9066" t="s">
        <v>25</v>
      </c>
      <c r="K9066">
        <v>100</v>
      </c>
      <c r="L9066" s="5" t="s">
        <v>17720</v>
      </c>
      <c r="M9066" s="5" t="s">
        <v>28</v>
      </c>
      <c r="N9066">
        <v>9</v>
      </c>
      <c r="O9066" t="s">
        <v>172</v>
      </c>
      <c r="P9066" s="1">
        <v>45530</v>
      </c>
      <c r="Q9066" s="1">
        <v>45567</v>
      </c>
      <c r="R9066">
        <v>2125</v>
      </c>
      <c r="S9066" s="4">
        <v>7.7</v>
      </c>
      <c r="T9066" t="s">
        <v>63</v>
      </c>
    </row>
    <row r="9067" spans="1:20" x14ac:dyDescent="0.35">
      <c r="A9067" t="s">
        <v>17721</v>
      </c>
      <c r="B9067" s="5" t="s">
        <v>28801</v>
      </c>
      <c r="C9067" s="6">
        <v>89864</v>
      </c>
      <c r="D9067" t="s">
        <v>22</v>
      </c>
      <c r="E9067">
        <v>89864</v>
      </c>
      <c r="F9067" s="5" t="s">
        <v>58</v>
      </c>
      <c r="G9067" s="5" t="s">
        <v>42</v>
      </c>
      <c r="H9067" s="5" t="s">
        <v>68</v>
      </c>
      <c r="I9067" t="s">
        <v>35</v>
      </c>
      <c r="J9067" t="s">
        <v>186</v>
      </c>
      <c r="K9067">
        <v>100</v>
      </c>
      <c r="L9067" s="5" t="s">
        <v>17722</v>
      </c>
      <c r="M9067" s="5" t="s">
        <v>54</v>
      </c>
      <c r="N9067">
        <v>0</v>
      </c>
      <c r="O9067" t="s">
        <v>71</v>
      </c>
      <c r="P9067" s="1">
        <v>45749</v>
      </c>
      <c r="Q9067" s="1">
        <v>45766</v>
      </c>
      <c r="R9067">
        <v>2399</v>
      </c>
      <c r="S9067" s="4">
        <v>9.8000000000000007</v>
      </c>
      <c r="T9067" t="s">
        <v>277</v>
      </c>
    </row>
    <row r="9068" spans="1:20" x14ac:dyDescent="0.35">
      <c r="A9068" t="s">
        <v>17723</v>
      </c>
      <c r="B9068" s="5" t="s">
        <v>21</v>
      </c>
      <c r="C9068" s="6">
        <v>103238</v>
      </c>
      <c r="D9068" t="s">
        <v>65</v>
      </c>
      <c r="E9068">
        <v>134209</v>
      </c>
      <c r="F9068" s="5" t="s">
        <v>50</v>
      </c>
      <c r="G9068" s="5" t="s">
        <v>24</v>
      </c>
      <c r="H9068" s="5" t="s">
        <v>67</v>
      </c>
      <c r="I9068" t="s">
        <v>26</v>
      </c>
      <c r="J9068" t="s">
        <v>34</v>
      </c>
      <c r="K9068">
        <v>100</v>
      </c>
      <c r="L9068" s="5" t="s">
        <v>17724</v>
      </c>
      <c r="M9068" s="5" t="s">
        <v>70</v>
      </c>
      <c r="N9068">
        <v>3</v>
      </c>
      <c r="O9068" t="s">
        <v>85</v>
      </c>
      <c r="P9068" s="1">
        <v>45683</v>
      </c>
      <c r="Q9068" s="1">
        <v>45753</v>
      </c>
      <c r="R9068">
        <v>924</v>
      </c>
      <c r="S9068" s="4">
        <v>5.3</v>
      </c>
      <c r="T9068" t="s">
        <v>108</v>
      </c>
    </row>
    <row r="9069" spans="1:20" x14ac:dyDescent="0.35">
      <c r="A9069" t="s">
        <v>17725</v>
      </c>
      <c r="B9069" s="5" t="s">
        <v>162</v>
      </c>
      <c r="C9069" s="6">
        <v>62237</v>
      </c>
      <c r="D9069" t="s">
        <v>22</v>
      </c>
      <c r="E9069">
        <v>62237</v>
      </c>
      <c r="F9069" s="5" t="s">
        <v>50</v>
      </c>
      <c r="G9069" s="5" t="s">
        <v>59</v>
      </c>
      <c r="H9069" s="5" t="s">
        <v>165</v>
      </c>
      <c r="I9069" t="s">
        <v>44</v>
      </c>
      <c r="J9069" t="s">
        <v>186</v>
      </c>
      <c r="K9069">
        <v>100</v>
      </c>
      <c r="L9069" s="5" t="s">
        <v>17726</v>
      </c>
      <c r="M9069" s="5" t="s">
        <v>70</v>
      </c>
      <c r="N9069">
        <v>4</v>
      </c>
      <c r="O9069" t="s">
        <v>135</v>
      </c>
      <c r="P9069" s="1">
        <v>45726</v>
      </c>
      <c r="Q9069" s="1">
        <v>45760</v>
      </c>
      <c r="R9069">
        <v>1059</v>
      </c>
      <c r="S9069" s="4">
        <v>9.5</v>
      </c>
      <c r="T9069" t="s">
        <v>108</v>
      </c>
    </row>
    <row r="9070" spans="1:20" x14ac:dyDescent="0.35">
      <c r="A9070" t="s">
        <v>17727</v>
      </c>
      <c r="B9070" s="5" t="s">
        <v>145</v>
      </c>
      <c r="C9070" s="6">
        <v>250692</v>
      </c>
      <c r="D9070" t="s">
        <v>41</v>
      </c>
      <c r="E9070">
        <v>213088</v>
      </c>
      <c r="F9070" s="5" t="s">
        <v>23</v>
      </c>
      <c r="G9070" s="5" t="s">
        <v>51</v>
      </c>
      <c r="H9070" s="5" t="s">
        <v>126</v>
      </c>
      <c r="I9070" t="s">
        <v>26</v>
      </c>
      <c r="J9070" t="s">
        <v>126</v>
      </c>
      <c r="K9070">
        <v>50</v>
      </c>
      <c r="L9070" s="5" t="s">
        <v>17728</v>
      </c>
      <c r="M9070" s="5" t="s">
        <v>54</v>
      </c>
      <c r="N9070">
        <v>11</v>
      </c>
      <c r="O9070" t="s">
        <v>112</v>
      </c>
      <c r="P9070" s="1">
        <v>45637</v>
      </c>
      <c r="Q9070" s="1">
        <v>45654</v>
      </c>
      <c r="R9070">
        <v>1030</v>
      </c>
      <c r="S9070" s="4">
        <v>8</v>
      </c>
      <c r="T9070" t="s">
        <v>103</v>
      </c>
    </row>
    <row r="9071" spans="1:20" x14ac:dyDescent="0.35">
      <c r="A9071" t="s">
        <v>17729</v>
      </c>
      <c r="B9071" s="5" t="s">
        <v>145</v>
      </c>
      <c r="C9071" s="6">
        <v>75599</v>
      </c>
      <c r="D9071" t="s">
        <v>22</v>
      </c>
      <c r="E9071">
        <v>75599</v>
      </c>
      <c r="F9071" s="5" t="s">
        <v>50</v>
      </c>
      <c r="G9071" s="5" t="s">
        <v>24</v>
      </c>
      <c r="H9071" s="5" t="s">
        <v>129</v>
      </c>
      <c r="I9071" t="s">
        <v>26</v>
      </c>
      <c r="J9071" t="s">
        <v>480</v>
      </c>
      <c r="K9071">
        <v>0</v>
      </c>
      <c r="L9071" s="5" t="s">
        <v>17730</v>
      </c>
      <c r="M9071" s="5" t="s">
        <v>70</v>
      </c>
      <c r="N9071">
        <v>2</v>
      </c>
      <c r="O9071" t="s">
        <v>85</v>
      </c>
      <c r="P9071" s="1">
        <v>45413</v>
      </c>
      <c r="Q9071" s="1">
        <v>45485</v>
      </c>
      <c r="R9071">
        <v>1978</v>
      </c>
      <c r="S9071" s="4">
        <v>8.9</v>
      </c>
      <c r="T9071" t="s">
        <v>63</v>
      </c>
    </row>
    <row r="9072" spans="1:20" x14ac:dyDescent="0.35">
      <c r="A9072" t="s">
        <v>17731</v>
      </c>
      <c r="B9072" s="5" t="s">
        <v>28799</v>
      </c>
      <c r="C9072" s="6">
        <v>170126</v>
      </c>
      <c r="D9072" t="s">
        <v>120</v>
      </c>
      <c r="E9072">
        <v>153113</v>
      </c>
      <c r="F9072" s="5" t="s">
        <v>66</v>
      </c>
      <c r="G9072" s="5" t="s">
        <v>59</v>
      </c>
      <c r="H9072" s="5" t="s">
        <v>121</v>
      </c>
      <c r="I9072" t="s">
        <v>26</v>
      </c>
      <c r="J9072" t="s">
        <v>121</v>
      </c>
      <c r="K9072">
        <v>0</v>
      </c>
      <c r="L9072" s="5" t="s">
        <v>17732</v>
      </c>
      <c r="M9072" s="5" t="s">
        <v>28</v>
      </c>
      <c r="N9072">
        <v>9</v>
      </c>
      <c r="O9072" t="s">
        <v>112</v>
      </c>
      <c r="P9072" s="1">
        <v>45365</v>
      </c>
      <c r="Q9072" s="1">
        <v>45427</v>
      </c>
      <c r="R9072">
        <v>1405</v>
      </c>
      <c r="S9072" s="4">
        <v>5.6</v>
      </c>
      <c r="T9072" t="s">
        <v>277</v>
      </c>
    </row>
    <row r="9073" spans="1:20" x14ac:dyDescent="0.35">
      <c r="A9073" t="s">
        <v>17733</v>
      </c>
      <c r="B9073" s="5" t="s">
        <v>91</v>
      </c>
      <c r="C9073" s="6">
        <v>112438</v>
      </c>
      <c r="D9073" t="s">
        <v>41</v>
      </c>
      <c r="E9073">
        <v>95572</v>
      </c>
      <c r="F9073" s="5" t="s">
        <v>50</v>
      </c>
      <c r="G9073" s="5" t="s">
        <v>42</v>
      </c>
      <c r="H9073" s="5" t="s">
        <v>60</v>
      </c>
      <c r="I9073" t="s">
        <v>35</v>
      </c>
      <c r="J9073" t="s">
        <v>60</v>
      </c>
      <c r="K9073">
        <v>100</v>
      </c>
      <c r="L9073" s="5" t="s">
        <v>17734</v>
      </c>
      <c r="M9073" s="5" t="s">
        <v>70</v>
      </c>
      <c r="N9073">
        <v>4</v>
      </c>
      <c r="O9073" t="s">
        <v>88</v>
      </c>
      <c r="P9073" s="1">
        <v>45408</v>
      </c>
      <c r="Q9073" s="1">
        <v>45449</v>
      </c>
      <c r="R9073">
        <v>1829</v>
      </c>
      <c r="S9073" s="4">
        <v>9.3000000000000007</v>
      </c>
      <c r="T9073" t="s">
        <v>89</v>
      </c>
    </row>
    <row r="9074" spans="1:20" x14ac:dyDescent="0.35">
      <c r="A9074" t="s">
        <v>17735</v>
      </c>
      <c r="B9074" s="5" t="s">
        <v>162</v>
      </c>
      <c r="C9074" s="6">
        <v>202327</v>
      </c>
      <c r="D9074" t="s">
        <v>22</v>
      </c>
      <c r="E9074">
        <v>202327</v>
      </c>
      <c r="F9074" s="5" t="s">
        <v>23</v>
      </c>
      <c r="G9074" s="5" t="s">
        <v>24</v>
      </c>
      <c r="H9074" s="5" t="s">
        <v>191</v>
      </c>
      <c r="I9074" t="s">
        <v>26</v>
      </c>
      <c r="J9074" t="s">
        <v>191</v>
      </c>
      <c r="K9074">
        <v>0</v>
      </c>
      <c r="L9074" s="5" t="s">
        <v>17736</v>
      </c>
      <c r="M9074" s="5" t="s">
        <v>28</v>
      </c>
      <c r="N9074">
        <v>17</v>
      </c>
      <c r="O9074" t="s">
        <v>167</v>
      </c>
      <c r="P9074" s="1">
        <v>45432</v>
      </c>
      <c r="Q9074" s="1">
        <v>45467</v>
      </c>
      <c r="R9074">
        <v>520</v>
      </c>
      <c r="S9074" s="4">
        <v>7.9</v>
      </c>
      <c r="T9074" t="s">
        <v>47</v>
      </c>
    </row>
    <row r="9075" spans="1:20" x14ac:dyDescent="0.35">
      <c r="A9075" t="s">
        <v>17737</v>
      </c>
      <c r="B9075" s="5" t="s">
        <v>32</v>
      </c>
      <c r="C9075" s="6">
        <v>49609</v>
      </c>
      <c r="D9075" t="s">
        <v>41</v>
      </c>
      <c r="E9075">
        <v>42168</v>
      </c>
      <c r="F9075" s="5" t="s">
        <v>58</v>
      </c>
      <c r="G9075" s="5" t="s">
        <v>42</v>
      </c>
      <c r="H9075" s="5" t="s">
        <v>60</v>
      </c>
      <c r="I9075" t="s">
        <v>44</v>
      </c>
      <c r="J9075" t="s">
        <v>60</v>
      </c>
      <c r="K9075">
        <v>100</v>
      </c>
      <c r="L9075" s="5" t="s">
        <v>17738</v>
      </c>
      <c r="M9075" s="5" t="s">
        <v>28</v>
      </c>
      <c r="N9075">
        <v>1</v>
      </c>
      <c r="O9075" t="s">
        <v>167</v>
      </c>
      <c r="P9075" s="1">
        <v>45302</v>
      </c>
      <c r="Q9075" s="1">
        <v>45359</v>
      </c>
      <c r="R9075">
        <v>1480</v>
      </c>
      <c r="S9075" s="4">
        <v>6.9</v>
      </c>
      <c r="T9075" t="s">
        <v>103</v>
      </c>
    </row>
    <row r="9076" spans="1:20" x14ac:dyDescent="0.35">
      <c r="A9076" t="s">
        <v>17739</v>
      </c>
      <c r="B9076" s="5" t="s">
        <v>174</v>
      </c>
      <c r="C9076" s="6">
        <v>101267</v>
      </c>
      <c r="D9076" t="s">
        <v>22</v>
      </c>
      <c r="E9076">
        <v>101267</v>
      </c>
      <c r="F9076" s="5" t="s">
        <v>23</v>
      </c>
      <c r="G9076" s="5" t="s">
        <v>51</v>
      </c>
      <c r="H9076" s="5" t="s">
        <v>165</v>
      </c>
      <c r="I9076" t="s">
        <v>44</v>
      </c>
      <c r="J9076" t="s">
        <v>410</v>
      </c>
      <c r="K9076">
        <v>100</v>
      </c>
      <c r="L9076" s="5" t="s">
        <v>17740</v>
      </c>
      <c r="M9076" s="5" t="s">
        <v>37</v>
      </c>
      <c r="N9076">
        <v>12</v>
      </c>
      <c r="O9076" t="s">
        <v>167</v>
      </c>
      <c r="P9076" s="1">
        <v>45413</v>
      </c>
      <c r="Q9076" s="1">
        <v>45456</v>
      </c>
      <c r="R9076">
        <v>1534</v>
      </c>
      <c r="S9076" s="4">
        <v>8.8000000000000007</v>
      </c>
      <c r="T9076" t="s">
        <v>89</v>
      </c>
    </row>
    <row r="9077" spans="1:20" x14ac:dyDescent="0.35">
      <c r="A9077" t="s">
        <v>17741</v>
      </c>
      <c r="B9077" s="5" t="s">
        <v>40</v>
      </c>
      <c r="C9077" s="6">
        <v>175412</v>
      </c>
      <c r="D9077" t="s">
        <v>41</v>
      </c>
      <c r="E9077">
        <v>149100</v>
      </c>
      <c r="F9077" s="5" t="s">
        <v>23</v>
      </c>
      <c r="G9077" s="5" t="s">
        <v>59</v>
      </c>
      <c r="H9077" s="5" t="s">
        <v>43</v>
      </c>
      <c r="I9077" t="s">
        <v>44</v>
      </c>
      <c r="J9077" t="s">
        <v>43</v>
      </c>
      <c r="K9077">
        <v>100</v>
      </c>
      <c r="L9077" s="5" t="s">
        <v>17742</v>
      </c>
      <c r="M9077" s="5" t="s">
        <v>28</v>
      </c>
      <c r="N9077">
        <v>17</v>
      </c>
      <c r="O9077" t="s">
        <v>172</v>
      </c>
      <c r="P9077" s="1">
        <v>45741</v>
      </c>
      <c r="Q9077" s="1">
        <v>45781</v>
      </c>
      <c r="R9077">
        <v>2138</v>
      </c>
      <c r="S9077" s="4">
        <v>7.7</v>
      </c>
      <c r="T9077" t="s">
        <v>38</v>
      </c>
    </row>
    <row r="9078" spans="1:20" x14ac:dyDescent="0.35">
      <c r="A9078" t="s">
        <v>17743</v>
      </c>
      <c r="B9078" s="5" t="s">
        <v>57</v>
      </c>
      <c r="C9078" s="6">
        <v>132763</v>
      </c>
      <c r="D9078" t="s">
        <v>65</v>
      </c>
      <c r="E9078">
        <v>172592</v>
      </c>
      <c r="F9078" s="5" t="s">
        <v>66</v>
      </c>
      <c r="G9078" s="5" t="s">
        <v>42</v>
      </c>
      <c r="H9078" s="5" t="s">
        <v>67</v>
      </c>
      <c r="I9078" t="s">
        <v>44</v>
      </c>
      <c r="J9078" t="s">
        <v>67</v>
      </c>
      <c r="K9078">
        <v>50</v>
      </c>
      <c r="L9078" s="5" t="s">
        <v>17744</v>
      </c>
      <c r="M9078" s="5" t="s">
        <v>28</v>
      </c>
      <c r="N9078">
        <v>6</v>
      </c>
      <c r="O9078" t="s">
        <v>172</v>
      </c>
      <c r="P9078" s="1">
        <v>45370</v>
      </c>
      <c r="Q9078" s="1">
        <v>45422</v>
      </c>
      <c r="R9078">
        <v>1912</v>
      </c>
      <c r="S9078" s="4">
        <v>7.5</v>
      </c>
      <c r="T9078" t="s">
        <v>95</v>
      </c>
    </row>
    <row r="9079" spans="1:20" x14ac:dyDescent="0.35">
      <c r="A9079" t="s">
        <v>17745</v>
      </c>
      <c r="B9079" s="5" t="s">
        <v>32</v>
      </c>
      <c r="C9079" s="6">
        <v>146012</v>
      </c>
      <c r="D9079" t="s">
        <v>41</v>
      </c>
      <c r="E9079">
        <v>124110</v>
      </c>
      <c r="F9079" s="5" t="s">
        <v>23</v>
      </c>
      <c r="G9079" s="5" t="s">
        <v>42</v>
      </c>
      <c r="H9079" s="5" t="s">
        <v>151</v>
      </c>
      <c r="I9079" t="s">
        <v>44</v>
      </c>
      <c r="J9079" t="s">
        <v>101</v>
      </c>
      <c r="K9079">
        <v>50</v>
      </c>
      <c r="L9079" s="5" t="s">
        <v>17746</v>
      </c>
      <c r="M9079" s="5" t="s">
        <v>70</v>
      </c>
      <c r="N9079">
        <v>19</v>
      </c>
      <c r="O9079" t="s">
        <v>167</v>
      </c>
      <c r="P9079" s="1">
        <v>45703</v>
      </c>
      <c r="Q9079" s="1">
        <v>45761</v>
      </c>
      <c r="R9079">
        <v>955</v>
      </c>
      <c r="S9079" s="4">
        <v>9.4</v>
      </c>
      <c r="T9079" t="s">
        <v>30</v>
      </c>
    </row>
    <row r="9080" spans="1:20" x14ac:dyDescent="0.35">
      <c r="A9080" t="s">
        <v>17747</v>
      </c>
      <c r="B9080" s="5" t="s">
        <v>28802</v>
      </c>
      <c r="C9080" s="6">
        <v>128830</v>
      </c>
      <c r="D9080" t="s">
        <v>22</v>
      </c>
      <c r="E9080">
        <v>128830</v>
      </c>
      <c r="F9080" s="5" t="s">
        <v>66</v>
      </c>
      <c r="G9080" s="5" t="s">
        <v>24</v>
      </c>
      <c r="H9080" s="5" t="s">
        <v>52</v>
      </c>
      <c r="I9080" t="s">
        <v>44</v>
      </c>
      <c r="J9080" t="s">
        <v>52</v>
      </c>
      <c r="K9080">
        <v>0</v>
      </c>
      <c r="L9080" s="5" t="s">
        <v>17748</v>
      </c>
      <c r="M9080" s="5" t="s">
        <v>37</v>
      </c>
      <c r="N9080">
        <v>9</v>
      </c>
      <c r="O9080" t="s">
        <v>85</v>
      </c>
      <c r="P9080" s="1">
        <v>45306</v>
      </c>
      <c r="Q9080" s="1">
        <v>45361</v>
      </c>
      <c r="R9080">
        <v>2249</v>
      </c>
      <c r="S9080" s="4">
        <v>6.9</v>
      </c>
      <c r="T9080" t="s">
        <v>79</v>
      </c>
    </row>
    <row r="9081" spans="1:20" x14ac:dyDescent="0.35">
      <c r="A9081" t="s">
        <v>17749</v>
      </c>
      <c r="B9081" s="5" t="s">
        <v>174</v>
      </c>
      <c r="C9081" s="6">
        <v>73935</v>
      </c>
      <c r="D9081" t="s">
        <v>41</v>
      </c>
      <c r="E9081">
        <v>62845</v>
      </c>
      <c r="F9081" s="5" t="s">
        <v>50</v>
      </c>
      <c r="G9081" s="5" t="s">
        <v>24</v>
      </c>
      <c r="H9081" s="5" t="s">
        <v>43</v>
      </c>
      <c r="I9081" t="s">
        <v>44</v>
      </c>
      <c r="J9081" t="s">
        <v>43</v>
      </c>
      <c r="K9081">
        <v>50</v>
      </c>
      <c r="L9081" s="5" t="s">
        <v>17750</v>
      </c>
      <c r="M9081" s="5" t="s">
        <v>70</v>
      </c>
      <c r="N9081">
        <v>2</v>
      </c>
      <c r="O9081" t="s">
        <v>71</v>
      </c>
      <c r="P9081" s="1">
        <v>45548</v>
      </c>
      <c r="Q9081" s="1">
        <v>45603</v>
      </c>
      <c r="R9081">
        <v>1797</v>
      </c>
      <c r="S9081" s="4">
        <v>8.9</v>
      </c>
      <c r="T9081" t="s">
        <v>55</v>
      </c>
    </row>
    <row r="9082" spans="1:20" x14ac:dyDescent="0.35">
      <c r="A9082" t="s">
        <v>17751</v>
      </c>
      <c r="B9082" s="5" t="s">
        <v>28800</v>
      </c>
      <c r="C9082" s="6">
        <v>20704</v>
      </c>
      <c r="D9082" t="s">
        <v>22</v>
      </c>
      <c r="E9082">
        <v>20704</v>
      </c>
      <c r="F9082" s="5" t="s">
        <v>58</v>
      </c>
      <c r="G9082" s="5" t="s">
        <v>51</v>
      </c>
      <c r="H9082" s="5" t="s">
        <v>116</v>
      </c>
      <c r="I9082" t="s">
        <v>44</v>
      </c>
      <c r="J9082" t="s">
        <v>116</v>
      </c>
      <c r="K9082">
        <v>100</v>
      </c>
      <c r="L9082" s="5" t="s">
        <v>17752</v>
      </c>
      <c r="M9082" s="5" t="s">
        <v>70</v>
      </c>
      <c r="N9082">
        <v>0</v>
      </c>
      <c r="O9082" t="s">
        <v>131</v>
      </c>
      <c r="P9082" s="1">
        <v>45344</v>
      </c>
      <c r="Q9082" s="1">
        <v>45369</v>
      </c>
      <c r="R9082">
        <v>1935</v>
      </c>
      <c r="S9082" s="4">
        <v>5.9</v>
      </c>
      <c r="T9082" t="s">
        <v>277</v>
      </c>
    </row>
    <row r="9083" spans="1:20" x14ac:dyDescent="0.35">
      <c r="A9083" t="s">
        <v>17753</v>
      </c>
      <c r="B9083" s="5" t="s">
        <v>28801</v>
      </c>
      <c r="C9083" s="6">
        <v>106038</v>
      </c>
      <c r="D9083" t="s">
        <v>22</v>
      </c>
      <c r="E9083">
        <v>106038</v>
      </c>
      <c r="F9083" s="5" t="s">
        <v>58</v>
      </c>
      <c r="G9083" s="5" t="s">
        <v>24</v>
      </c>
      <c r="H9083" s="5" t="s">
        <v>101</v>
      </c>
      <c r="I9083" t="s">
        <v>35</v>
      </c>
      <c r="J9083" t="s">
        <v>101</v>
      </c>
      <c r="K9083">
        <v>50</v>
      </c>
      <c r="L9083" s="5" t="s">
        <v>17754</v>
      </c>
      <c r="M9083" s="5" t="s">
        <v>37</v>
      </c>
      <c r="N9083">
        <v>1</v>
      </c>
      <c r="O9083" t="s">
        <v>107</v>
      </c>
      <c r="P9083" s="1">
        <v>45375</v>
      </c>
      <c r="Q9083" s="1">
        <v>45397</v>
      </c>
      <c r="R9083">
        <v>1621</v>
      </c>
      <c r="S9083" s="4">
        <v>5.5</v>
      </c>
      <c r="T9083" t="s">
        <v>210</v>
      </c>
    </row>
    <row r="9084" spans="1:20" x14ac:dyDescent="0.35">
      <c r="A9084" t="s">
        <v>17755</v>
      </c>
      <c r="B9084" s="5" t="s">
        <v>28800</v>
      </c>
      <c r="C9084" s="6">
        <v>256638</v>
      </c>
      <c r="D9084" t="s">
        <v>22</v>
      </c>
      <c r="E9084">
        <v>256638</v>
      </c>
      <c r="F9084" s="5" t="s">
        <v>23</v>
      </c>
      <c r="G9084" s="5" t="s">
        <v>59</v>
      </c>
      <c r="H9084" s="5" t="s">
        <v>101</v>
      </c>
      <c r="I9084" t="s">
        <v>35</v>
      </c>
      <c r="J9084" t="s">
        <v>101</v>
      </c>
      <c r="K9084">
        <v>0</v>
      </c>
      <c r="L9084" s="5" t="s">
        <v>17756</v>
      </c>
      <c r="M9084" s="5" t="s">
        <v>28</v>
      </c>
      <c r="N9084">
        <v>18</v>
      </c>
      <c r="O9084" t="s">
        <v>29</v>
      </c>
      <c r="P9084" s="1">
        <v>45395</v>
      </c>
      <c r="Q9084" s="1">
        <v>45421</v>
      </c>
      <c r="R9084">
        <v>1801</v>
      </c>
      <c r="S9084" s="4">
        <v>9.6999999999999993</v>
      </c>
      <c r="T9084" t="s">
        <v>95</v>
      </c>
    </row>
    <row r="9085" spans="1:20" x14ac:dyDescent="0.35">
      <c r="A9085" t="s">
        <v>17757</v>
      </c>
      <c r="B9085" s="5" t="s">
        <v>145</v>
      </c>
      <c r="C9085" s="6">
        <v>160139</v>
      </c>
      <c r="D9085" t="s">
        <v>120</v>
      </c>
      <c r="E9085">
        <v>144125</v>
      </c>
      <c r="F9085" s="5" t="s">
        <v>50</v>
      </c>
      <c r="G9085" s="5" t="s">
        <v>51</v>
      </c>
      <c r="H9085" s="5" t="s">
        <v>121</v>
      </c>
      <c r="I9085" t="s">
        <v>35</v>
      </c>
      <c r="J9085" t="s">
        <v>34</v>
      </c>
      <c r="K9085">
        <v>0</v>
      </c>
      <c r="L9085" s="5" t="s">
        <v>17758</v>
      </c>
      <c r="M9085" s="5" t="s">
        <v>70</v>
      </c>
      <c r="N9085">
        <v>4</v>
      </c>
      <c r="O9085" t="s">
        <v>46</v>
      </c>
      <c r="P9085" s="1">
        <v>45485</v>
      </c>
      <c r="Q9085" s="1">
        <v>45541</v>
      </c>
      <c r="R9085">
        <v>1577</v>
      </c>
      <c r="S9085" s="4">
        <v>7.8</v>
      </c>
      <c r="T9085" t="s">
        <v>210</v>
      </c>
    </row>
    <row r="9086" spans="1:20" x14ac:dyDescent="0.35">
      <c r="A9086" t="s">
        <v>17759</v>
      </c>
      <c r="B9086" s="5" t="s">
        <v>40</v>
      </c>
      <c r="C9086" s="6">
        <v>125643</v>
      </c>
      <c r="D9086" t="s">
        <v>22</v>
      </c>
      <c r="E9086">
        <v>125643</v>
      </c>
      <c r="F9086" s="5" t="s">
        <v>50</v>
      </c>
      <c r="G9086" s="5" t="s">
        <v>42</v>
      </c>
      <c r="H9086" s="5" t="s">
        <v>101</v>
      </c>
      <c r="I9086" t="s">
        <v>35</v>
      </c>
      <c r="J9086" t="s">
        <v>101</v>
      </c>
      <c r="K9086">
        <v>100</v>
      </c>
      <c r="L9086" s="5" t="s">
        <v>17760</v>
      </c>
      <c r="M9086" s="5" t="s">
        <v>70</v>
      </c>
      <c r="N9086">
        <v>2</v>
      </c>
      <c r="O9086" t="s">
        <v>147</v>
      </c>
      <c r="P9086" s="1">
        <v>45638</v>
      </c>
      <c r="Q9086" s="1">
        <v>45693</v>
      </c>
      <c r="R9086">
        <v>2246</v>
      </c>
      <c r="S9086" s="4">
        <v>9.6999999999999993</v>
      </c>
      <c r="T9086" t="s">
        <v>103</v>
      </c>
    </row>
    <row r="9087" spans="1:20" x14ac:dyDescent="0.35">
      <c r="A9087" t="s">
        <v>17761</v>
      </c>
      <c r="B9087" s="5" t="s">
        <v>28802</v>
      </c>
      <c r="C9087" s="6">
        <v>33763</v>
      </c>
      <c r="D9087" t="s">
        <v>22</v>
      </c>
      <c r="E9087">
        <v>33763</v>
      </c>
      <c r="F9087" s="5" t="s">
        <v>58</v>
      </c>
      <c r="G9087" s="5" t="s">
        <v>59</v>
      </c>
      <c r="H9087" s="5" t="s">
        <v>157</v>
      </c>
      <c r="I9087" t="s">
        <v>26</v>
      </c>
      <c r="J9087" t="s">
        <v>480</v>
      </c>
      <c r="K9087">
        <v>50</v>
      </c>
      <c r="L9087" s="5" t="s">
        <v>17762</v>
      </c>
      <c r="M9087" s="5" t="s">
        <v>28</v>
      </c>
      <c r="N9087">
        <v>1</v>
      </c>
      <c r="O9087" t="s">
        <v>46</v>
      </c>
      <c r="P9087" s="1">
        <v>45523</v>
      </c>
      <c r="Q9087" s="1">
        <v>45561</v>
      </c>
      <c r="R9087">
        <v>1405</v>
      </c>
      <c r="S9087" s="4">
        <v>7.1</v>
      </c>
      <c r="T9087" t="s">
        <v>30</v>
      </c>
    </row>
    <row r="9088" spans="1:20" x14ac:dyDescent="0.35">
      <c r="A9088" t="s">
        <v>17763</v>
      </c>
      <c r="B9088" s="5" t="s">
        <v>49</v>
      </c>
      <c r="C9088" s="6">
        <v>51407</v>
      </c>
      <c r="D9088" t="s">
        <v>22</v>
      </c>
      <c r="E9088">
        <v>51407</v>
      </c>
      <c r="F9088" s="5" t="s">
        <v>58</v>
      </c>
      <c r="G9088" s="5" t="s">
        <v>24</v>
      </c>
      <c r="H9088" s="5" t="s">
        <v>25</v>
      </c>
      <c r="I9088" t="s">
        <v>26</v>
      </c>
      <c r="J9088" t="s">
        <v>25</v>
      </c>
      <c r="K9088">
        <v>100</v>
      </c>
      <c r="L9088" s="5" t="s">
        <v>17764</v>
      </c>
      <c r="M9088" s="5" t="s">
        <v>28</v>
      </c>
      <c r="N9088">
        <v>0</v>
      </c>
      <c r="O9088" t="s">
        <v>78</v>
      </c>
      <c r="P9088" s="1">
        <v>45495</v>
      </c>
      <c r="Q9088" s="1">
        <v>45563</v>
      </c>
      <c r="R9088">
        <v>1140</v>
      </c>
      <c r="S9088" s="4">
        <v>8.1999999999999993</v>
      </c>
      <c r="T9088" t="s">
        <v>108</v>
      </c>
    </row>
    <row r="9089" spans="1:20" x14ac:dyDescent="0.35">
      <c r="A9089" t="s">
        <v>17765</v>
      </c>
      <c r="B9089" s="5" t="s">
        <v>21</v>
      </c>
      <c r="C9089" s="6">
        <v>93819</v>
      </c>
      <c r="D9089" t="s">
        <v>22</v>
      </c>
      <c r="E9089">
        <v>93819</v>
      </c>
      <c r="F9089" s="5" t="s">
        <v>66</v>
      </c>
      <c r="G9089" s="5" t="s">
        <v>51</v>
      </c>
      <c r="H9089" s="5" t="s">
        <v>52</v>
      </c>
      <c r="I9089" t="s">
        <v>44</v>
      </c>
      <c r="J9089" t="s">
        <v>52</v>
      </c>
      <c r="K9089">
        <v>50</v>
      </c>
      <c r="L9089" s="5" t="s">
        <v>17766</v>
      </c>
      <c r="M9089" s="5" t="s">
        <v>37</v>
      </c>
      <c r="N9089">
        <v>9</v>
      </c>
      <c r="O9089" t="s">
        <v>172</v>
      </c>
      <c r="P9089" s="1">
        <v>45444</v>
      </c>
      <c r="Q9089" s="1">
        <v>45461</v>
      </c>
      <c r="R9089">
        <v>1272</v>
      </c>
      <c r="S9089" s="4">
        <v>8.9</v>
      </c>
      <c r="T9089" t="s">
        <v>89</v>
      </c>
    </row>
    <row r="9090" spans="1:20" x14ac:dyDescent="0.35">
      <c r="A9090" t="s">
        <v>17767</v>
      </c>
      <c r="B9090" s="5" t="s">
        <v>40</v>
      </c>
      <c r="C9090" s="6">
        <v>108668</v>
      </c>
      <c r="D9090" t="s">
        <v>22</v>
      </c>
      <c r="E9090">
        <v>108668</v>
      </c>
      <c r="F9090" s="5" t="s">
        <v>50</v>
      </c>
      <c r="G9090" s="5" t="s">
        <v>24</v>
      </c>
      <c r="H9090" s="5" t="s">
        <v>101</v>
      </c>
      <c r="I9090" t="s">
        <v>44</v>
      </c>
      <c r="J9090" t="s">
        <v>101</v>
      </c>
      <c r="K9090">
        <v>100</v>
      </c>
      <c r="L9090" s="5" t="s">
        <v>1528</v>
      </c>
      <c r="M9090" s="5" t="s">
        <v>28</v>
      </c>
      <c r="N9090">
        <v>3</v>
      </c>
      <c r="O9090" t="s">
        <v>135</v>
      </c>
      <c r="P9090" s="1">
        <v>45455</v>
      </c>
      <c r="Q9090" s="1">
        <v>45517</v>
      </c>
      <c r="R9090">
        <v>2463</v>
      </c>
      <c r="S9090" s="4">
        <v>9</v>
      </c>
      <c r="T9090" t="s">
        <v>118</v>
      </c>
    </row>
    <row r="9091" spans="1:20" x14ac:dyDescent="0.35">
      <c r="A9091" t="s">
        <v>17768</v>
      </c>
      <c r="B9091" s="5" t="s">
        <v>73</v>
      </c>
      <c r="C9091" s="6">
        <v>128578</v>
      </c>
      <c r="D9091" t="s">
        <v>81</v>
      </c>
      <c r="E9091">
        <v>173580</v>
      </c>
      <c r="F9091" s="5" t="s">
        <v>23</v>
      </c>
      <c r="G9091" s="5" t="s">
        <v>24</v>
      </c>
      <c r="H9091" s="5" t="s">
        <v>82</v>
      </c>
      <c r="I9091" t="s">
        <v>44</v>
      </c>
      <c r="J9091" t="s">
        <v>82</v>
      </c>
      <c r="K9091">
        <v>0</v>
      </c>
      <c r="L9091" s="5" t="s">
        <v>9229</v>
      </c>
      <c r="M9091" s="5" t="s">
        <v>54</v>
      </c>
      <c r="N9091">
        <v>19</v>
      </c>
      <c r="O9091" t="s">
        <v>71</v>
      </c>
      <c r="P9091" s="1">
        <v>45620</v>
      </c>
      <c r="Q9091" s="1">
        <v>45642</v>
      </c>
      <c r="R9091">
        <v>853</v>
      </c>
      <c r="S9091" s="4">
        <v>9.9</v>
      </c>
      <c r="T9091" t="s">
        <v>118</v>
      </c>
    </row>
    <row r="9092" spans="1:20" x14ac:dyDescent="0.35">
      <c r="A9092" t="s">
        <v>17769</v>
      </c>
      <c r="B9092" s="5" t="s">
        <v>162</v>
      </c>
      <c r="C9092" s="6">
        <v>34167</v>
      </c>
      <c r="D9092" t="s">
        <v>22</v>
      </c>
      <c r="E9092">
        <v>34167</v>
      </c>
      <c r="F9092" s="5" t="s">
        <v>50</v>
      </c>
      <c r="G9092" s="5" t="s">
        <v>51</v>
      </c>
      <c r="H9092" s="5" t="s">
        <v>157</v>
      </c>
      <c r="I9092" t="s">
        <v>26</v>
      </c>
      <c r="J9092" t="s">
        <v>157</v>
      </c>
      <c r="K9092">
        <v>50</v>
      </c>
      <c r="L9092" s="5" t="s">
        <v>17770</v>
      </c>
      <c r="M9092" s="5" t="s">
        <v>54</v>
      </c>
      <c r="N9092">
        <v>2</v>
      </c>
      <c r="O9092" t="s">
        <v>46</v>
      </c>
      <c r="P9092" s="1">
        <v>45546</v>
      </c>
      <c r="Q9092" s="1">
        <v>45598</v>
      </c>
      <c r="R9092">
        <v>1155</v>
      </c>
      <c r="S9092" s="4">
        <v>6.7</v>
      </c>
      <c r="T9092" t="s">
        <v>210</v>
      </c>
    </row>
    <row r="9093" spans="1:20" x14ac:dyDescent="0.35">
      <c r="A9093" t="s">
        <v>17771</v>
      </c>
      <c r="B9093" s="5" t="s">
        <v>100</v>
      </c>
      <c r="C9093" s="6">
        <v>82557</v>
      </c>
      <c r="D9093" t="s">
        <v>33</v>
      </c>
      <c r="E9093">
        <v>9081270</v>
      </c>
      <c r="F9093" s="5" t="s">
        <v>50</v>
      </c>
      <c r="G9093" s="5" t="s">
        <v>51</v>
      </c>
      <c r="H9093" s="5" t="s">
        <v>34</v>
      </c>
      <c r="I9093" t="s">
        <v>44</v>
      </c>
      <c r="J9093" t="s">
        <v>359</v>
      </c>
      <c r="K9093">
        <v>50</v>
      </c>
      <c r="L9093" s="5" t="s">
        <v>17772</v>
      </c>
      <c r="M9093" s="5" t="s">
        <v>70</v>
      </c>
      <c r="N9093">
        <v>3</v>
      </c>
      <c r="O9093" t="s">
        <v>172</v>
      </c>
      <c r="P9093" s="1">
        <v>45293</v>
      </c>
      <c r="Q9093" s="1">
        <v>45351</v>
      </c>
      <c r="R9093">
        <v>1336</v>
      </c>
      <c r="S9093" s="4">
        <v>5.5</v>
      </c>
      <c r="T9093" t="s">
        <v>38</v>
      </c>
    </row>
    <row r="9094" spans="1:20" x14ac:dyDescent="0.35">
      <c r="A9094" t="s">
        <v>17773</v>
      </c>
      <c r="B9094" s="5" t="s">
        <v>91</v>
      </c>
      <c r="C9094" s="6">
        <v>73184</v>
      </c>
      <c r="D9094" t="s">
        <v>41</v>
      </c>
      <c r="E9094">
        <v>62206</v>
      </c>
      <c r="F9094" s="5" t="s">
        <v>58</v>
      </c>
      <c r="G9094" s="5" t="s">
        <v>51</v>
      </c>
      <c r="H9094" s="5" t="s">
        <v>151</v>
      </c>
      <c r="I9094" t="s">
        <v>26</v>
      </c>
      <c r="J9094" t="s">
        <v>151</v>
      </c>
      <c r="K9094">
        <v>100</v>
      </c>
      <c r="L9094" s="5" t="s">
        <v>17527</v>
      </c>
      <c r="M9094" s="5" t="s">
        <v>70</v>
      </c>
      <c r="N9094">
        <v>0</v>
      </c>
      <c r="O9094" t="s">
        <v>46</v>
      </c>
      <c r="P9094" s="1">
        <v>45585</v>
      </c>
      <c r="Q9094" s="1">
        <v>45636</v>
      </c>
      <c r="R9094">
        <v>2376</v>
      </c>
      <c r="S9094" s="4">
        <v>7.1</v>
      </c>
      <c r="T9094" t="s">
        <v>118</v>
      </c>
    </row>
    <row r="9095" spans="1:20" x14ac:dyDescent="0.35">
      <c r="A9095" t="s">
        <v>17774</v>
      </c>
      <c r="B9095" s="5" t="s">
        <v>28802</v>
      </c>
      <c r="C9095" s="6">
        <v>185487</v>
      </c>
      <c r="D9095" t="s">
        <v>41</v>
      </c>
      <c r="E9095">
        <v>157664</v>
      </c>
      <c r="F9095" s="5" t="s">
        <v>23</v>
      </c>
      <c r="G9095" s="5" t="s">
        <v>24</v>
      </c>
      <c r="H9095" s="5" t="s">
        <v>60</v>
      </c>
      <c r="I9095" t="s">
        <v>35</v>
      </c>
      <c r="J9095" t="s">
        <v>60</v>
      </c>
      <c r="K9095">
        <v>50</v>
      </c>
      <c r="L9095" s="5" t="s">
        <v>17775</v>
      </c>
      <c r="M9095" s="5" t="s">
        <v>54</v>
      </c>
      <c r="N9095">
        <v>10</v>
      </c>
      <c r="O9095" t="s">
        <v>78</v>
      </c>
      <c r="P9095" s="1">
        <v>45494</v>
      </c>
      <c r="Q9095" s="1">
        <v>45522</v>
      </c>
      <c r="R9095">
        <v>2304</v>
      </c>
      <c r="S9095" s="4">
        <v>8.6</v>
      </c>
      <c r="T9095" t="s">
        <v>30</v>
      </c>
    </row>
    <row r="9096" spans="1:20" x14ac:dyDescent="0.35">
      <c r="A9096" t="s">
        <v>17776</v>
      </c>
      <c r="B9096" s="5" t="s">
        <v>49</v>
      </c>
      <c r="C9096" s="6">
        <v>184041</v>
      </c>
      <c r="D9096" t="s">
        <v>33</v>
      </c>
      <c r="E9096">
        <v>20244510</v>
      </c>
      <c r="F9096" s="5" t="s">
        <v>23</v>
      </c>
      <c r="G9096" s="5" t="s">
        <v>24</v>
      </c>
      <c r="H9096" s="5" t="s">
        <v>34</v>
      </c>
      <c r="I9096" t="s">
        <v>26</v>
      </c>
      <c r="J9096" t="s">
        <v>25</v>
      </c>
      <c r="K9096">
        <v>0</v>
      </c>
      <c r="L9096" s="5" t="s">
        <v>17777</v>
      </c>
      <c r="M9096" s="5" t="s">
        <v>54</v>
      </c>
      <c r="N9096">
        <v>13</v>
      </c>
      <c r="O9096" t="s">
        <v>135</v>
      </c>
      <c r="P9096" s="1">
        <v>45593</v>
      </c>
      <c r="Q9096" s="1">
        <v>45639</v>
      </c>
      <c r="R9096">
        <v>1131</v>
      </c>
      <c r="S9096" s="4">
        <v>6.9</v>
      </c>
      <c r="T9096" t="s">
        <v>103</v>
      </c>
    </row>
    <row r="9097" spans="1:20" x14ac:dyDescent="0.35">
      <c r="A9097" t="s">
        <v>17778</v>
      </c>
      <c r="B9097" s="5" t="s">
        <v>174</v>
      </c>
      <c r="C9097" s="6">
        <v>63990</v>
      </c>
      <c r="D9097" t="s">
        <v>22</v>
      </c>
      <c r="E9097">
        <v>63990</v>
      </c>
      <c r="F9097" s="5" t="s">
        <v>58</v>
      </c>
      <c r="G9097" s="5" t="s">
        <v>24</v>
      </c>
      <c r="H9097" s="5" t="s">
        <v>165</v>
      </c>
      <c r="I9097" t="s">
        <v>35</v>
      </c>
      <c r="J9097" t="s">
        <v>294</v>
      </c>
      <c r="K9097">
        <v>0</v>
      </c>
      <c r="L9097" s="5" t="s">
        <v>17779</v>
      </c>
      <c r="M9097" s="5" t="s">
        <v>54</v>
      </c>
      <c r="N9097">
        <v>0</v>
      </c>
      <c r="O9097" t="s">
        <v>141</v>
      </c>
      <c r="P9097" s="1">
        <v>45491</v>
      </c>
      <c r="Q9097" s="1">
        <v>45543</v>
      </c>
      <c r="R9097">
        <v>1360</v>
      </c>
      <c r="S9097" s="4">
        <v>8.4</v>
      </c>
      <c r="T9097" t="s">
        <v>108</v>
      </c>
    </row>
    <row r="9098" spans="1:20" x14ac:dyDescent="0.35">
      <c r="A9098" t="s">
        <v>17780</v>
      </c>
      <c r="B9098" s="5" t="s">
        <v>100</v>
      </c>
      <c r="C9098" s="6">
        <v>77439</v>
      </c>
      <c r="D9098" t="s">
        <v>22</v>
      </c>
      <c r="E9098">
        <v>77439</v>
      </c>
      <c r="F9098" s="5" t="s">
        <v>58</v>
      </c>
      <c r="G9098" s="5" t="s">
        <v>59</v>
      </c>
      <c r="H9098" s="5" t="s">
        <v>97</v>
      </c>
      <c r="I9098" t="s">
        <v>35</v>
      </c>
      <c r="J9098" t="s">
        <v>97</v>
      </c>
      <c r="K9098">
        <v>100</v>
      </c>
      <c r="L9098" s="5" t="s">
        <v>17781</v>
      </c>
      <c r="M9098" s="5" t="s">
        <v>54</v>
      </c>
      <c r="N9098">
        <v>1</v>
      </c>
      <c r="O9098" t="s">
        <v>71</v>
      </c>
      <c r="P9098" s="1">
        <v>45517</v>
      </c>
      <c r="Q9098" s="1">
        <v>45543</v>
      </c>
      <c r="R9098">
        <v>526</v>
      </c>
      <c r="S9098" s="4">
        <v>10</v>
      </c>
      <c r="T9098" t="s">
        <v>118</v>
      </c>
    </row>
    <row r="9099" spans="1:20" x14ac:dyDescent="0.35">
      <c r="A9099" t="s">
        <v>17782</v>
      </c>
      <c r="B9099" s="5" t="s">
        <v>28800</v>
      </c>
      <c r="C9099" s="6">
        <v>54169</v>
      </c>
      <c r="D9099" t="s">
        <v>74</v>
      </c>
      <c r="E9099">
        <v>67711</v>
      </c>
      <c r="F9099" s="5" t="s">
        <v>58</v>
      </c>
      <c r="G9099" s="5" t="s">
        <v>24</v>
      </c>
      <c r="H9099" s="5" t="s">
        <v>75</v>
      </c>
      <c r="I9099" t="s">
        <v>44</v>
      </c>
      <c r="J9099" t="s">
        <v>121</v>
      </c>
      <c r="K9099">
        <v>100</v>
      </c>
      <c r="L9099" s="5" t="s">
        <v>17783</v>
      </c>
      <c r="M9099" s="5" t="s">
        <v>54</v>
      </c>
      <c r="N9099">
        <v>0</v>
      </c>
      <c r="O9099" t="s">
        <v>78</v>
      </c>
      <c r="P9099" s="1">
        <v>45532</v>
      </c>
      <c r="Q9099" s="1">
        <v>45585</v>
      </c>
      <c r="R9099">
        <v>1818</v>
      </c>
      <c r="S9099" s="4">
        <v>7.1</v>
      </c>
      <c r="T9099" t="s">
        <v>118</v>
      </c>
    </row>
    <row r="9100" spans="1:20" x14ac:dyDescent="0.35">
      <c r="A9100" t="s">
        <v>17784</v>
      </c>
      <c r="B9100" s="5" t="s">
        <v>100</v>
      </c>
      <c r="C9100" s="6">
        <v>97993</v>
      </c>
      <c r="D9100" t="s">
        <v>41</v>
      </c>
      <c r="E9100">
        <v>83294</v>
      </c>
      <c r="F9100" s="5" t="s">
        <v>66</v>
      </c>
      <c r="G9100" s="5" t="s">
        <v>24</v>
      </c>
      <c r="H9100" s="5" t="s">
        <v>43</v>
      </c>
      <c r="I9100" t="s">
        <v>44</v>
      </c>
      <c r="J9100" t="s">
        <v>43</v>
      </c>
      <c r="K9100">
        <v>0</v>
      </c>
      <c r="L9100" s="5" t="s">
        <v>9529</v>
      </c>
      <c r="M9100" s="5" t="s">
        <v>70</v>
      </c>
      <c r="N9100">
        <v>6</v>
      </c>
      <c r="O9100" t="s">
        <v>88</v>
      </c>
      <c r="P9100" s="1">
        <v>45559</v>
      </c>
      <c r="Q9100" s="1">
        <v>45621</v>
      </c>
      <c r="R9100">
        <v>1849</v>
      </c>
      <c r="S9100" s="4">
        <v>6.6</v>
      </c>
      <c r="T9100" t="s">
        <v>55</v>
      </c>
    </row>
    <row r="9101" spans="1:20" x14ac:dyDescent="0.35">
      <c r="A9101" t="s">
        <v>17785</v>
      </c>
      <c r="B9101" s="5" t="s">
        <v>21</v>
      </c>
      <c r="C9101" s="6">
        <v>79820</v>
      </c>
      <c r="D9101" t="s">
        <v>33</v>
      </c>
      <c r="E9101">
        <v>8780200</v>
      </c>
      <c r="F9101" s="5" t="s">
        <v>58</v>
      </c>
      <c r="G9101" s="5" t="s">
        <v>24</v>
      </c>
      <c r="H9101" s="5" t="s">
        <v>34</v>
      </c>
      <c r="I9101" t="s">
        <v>35</v>
      </c>
      <c r="J9101" t="s">
        <v>34</v>
      </c>
      <c r="K9101">
        <v>100</v>
      </c>
      <c r="L9101" s="5" t="s">
        <v>17786</v>
      </c>
      <c r="M9101" s="5" t="s">
        <v>70</v>
      </c>
      <c r="N9101">
        <v>1</v>
      </c>
      <c r="O9101" t="s">
        <v>71</v>
      </c>
      <c r="P9101" s="1">
        <v>45577</v>
      </c>
      <c r="Q9101" s="1">
        <v>45630</v>
      </c>
      <c r="R9101">
        <v>1735</v>
      </c>
      <c r="S9101" s="4">
        <v>6.9</v>
      </c>
      <c r="T9101" t="s">
        <v>89</v>
      </c>
    </row>
    <row r="9102" spans="1:20" x14ac:dyDescent="0.35">
      <c r="A9102" t="s">
        <v>17787</v>
      </c>
      <c r="B9102" s="5" t="s">
        <v>105</v>
      </c>
      <c r="C9102" s="6">
        <v>104484</v>
      </c>
      <c r="D9102" t="s">
        <v>22</v>
      </c>
      <c r="E9102">
        <v>104484</v>
      </c>
      <c r="F9102" s="5" t="s">
        <v>58</v>
      </c>
      <c r="G9102" s="5" t="s">
        <v>59</v>
      </c>
      <c r="H9102" s="5" t="s">
        <v>101</v>
      </c>
      <c r="I9102" t="s">
        <v>35</v>
      </c>
      <c r="J9102" t="s">
        <v>101</v>
      </c>
      <c r="K9102">
        <v>0</v>
      </c>
      <c r="L9102" s="5" t="s">
        <v>17788</v>
      </c>
      <c r="M9102" s="5" t="s">
        <v>70</v>
      </c>
      <c r="N9102">
        <v>1</v>
      </c>
      <c r="O9102" t="s">
        <v>46</v>
      </c>
      <c r="P9102" s="1">
        <v>45365</v>
      </c>
      <c r="Q9102" s="1">
        <v>45380</v>
      </c>
      <c r="R9102">
        <v>1370</v>
      </c>
      <c r="S9102" s="4">
        <v>5.8</v>
      </c>
      <c r="T9102" t="s">
        <v>210</v>
      </c>
    </row>
    <row r="9103" spans="1:20" x14ac:dyDescent="0.35">
      <c r="A9103" t="s">
        <v>17789</v>
      </c>
      <c r="B9103" s="5" t="s">
        <v>28800</v>
      </c>
      <c r="C9103" s="6">
        <v>103925</v>
      </c>
      <c r="D9103" t="s">
        <v>22</v>
      </c>
      <c r="E9103">
        <v>103925</v>
      </c>
      <c r="F9103" s="5" t="s">
        <v>50</v>
      </c>
      <c r="G9103" s="5" t="s">
        <v>51</v>
      </c>
      <c r="H9103" s="5" t="s">
        <v>25</v>
      </c>
      <c r="I9103" t="s">
        <v>26</v>
      </c>
      <c r="J9103" t="s">
        <v>93</v>
      </c>
      <c r="K9103">
        <v>0</v>
      </c>
      <c r="L9103" s="5" t="s">
        <v>4868</v>
      </c>
      <c r="M9103" s="5" t="s">
        <v>70</v>
      </c>
      <c r="N9103">
        <v>3</v>
      </c>
      <c r="O9103" t="s">
        <v>107</v>
      </c>
      <c r="P9103" s="1">
        <v>45460</v>
      </c>
      <c r="Q9103" s="1">
        <v>45529</v>
      </c>
      <c r="R9103">
        <v>1236</v>
      </c>
      <c r="S9103" s="4">
        <v>8.4</v>
      </c>
      <c r="T9103" t="s">
        <v>30</v>
      </c>
    </row>
    <row r="9104" spans="1:20" x14ac:dyDescent="0.35">
      <c r="A9104" t="s">
        <v>17790</v>
      </c>
      <c r="B9104" s="5" t="s">
        <v>28802</v>
      </c>
      <c r="C9104" s="6">
        <v>99884</v>
      </c>
      <c r="D9104" t="s">
        <v>41</v>
      </c>
      <c r="E9104">
        <v>84901</v>
      </c>
      <c r="F9104" s="5" t="s">
        <v>66</v>
      </c>
      <c r="G9104" s="5" t="s">
        <v>51</v>
      </c>
      <c r="H9104" s="5" t="s">
        <v>43</v>
      </c>
      <c r="I9104" t="s">
        <v>44</v>
      </c>
      <c r="J9104" t="s">
        <v>43</v>
      </c>
      <c r="K9104">
        <v>0</v>
      </c>
      <c r="L9104" s="5" t="s">
        <v>17791</v>
      </c>
      <c r="M9104" s="5" t="s">
        <v>28</v>
      </c>
      <c r="N9104">
        <v>9</v>
      </c>
      <c r="O9104" t="s">
        <v>172</v>
      </c>
      <c r="P9104" s="1">
        <v>45729</v>
      </c>
      <c r="Q9104" s="1">
        <v>45788</v>
      </c>
      <c r="R9104">
        <v>2448</v>
      </c>
      <c r="S9104" s="4">
        <v>7.6</v>
      </c>
      <c r="T9104" t="s">
        <v>30</v>
      </c>
    </row>
    <row r="9105" spans="1:20" x14ac:dyDescent="0.35">
      <c r="A9105" t="s">
        <v>17792</v>
      </c>
      <c r="B9105" s="5" t="s">
        <v>28800</v>
      </c>
      <c r="C9105" s="6">
        <v>153139</v>
      </c>
      <c r="D9105" t="s">
        <v>33</v>
      </c>
      <c r="E9105">
        <v>16845290</v>
      </c>
      <c r="F9105" s="5" t="s">
        <v>66</v>
      </c>
      <c r="G9105" s="5" t="s">
        <v>51</v>
      </c>
      <c r="H9105" s="5" t="s">
        <v>34</v>
      </c>
      <c r="I9105" t="s">
        <v>35</v>
      </c>
      <c r="J9105" t="s">
        <v>34</v>
      </c>
      <c r="K9105">
        <v>0</v>
      </c>
      <c r="L9105" s="5" t="s">
        <v>17793</v>
      </c>
      <c r="M9105" s="5" t="s">
        <v>28</v>
      </c>
      <c r="N9105">
        <v>5</v>
      </c>
      <c r="O9105" t="s">
        <v>71</v>
      </c>
      <c r="P9105" s="1">
        <v>45772</v>
      </c>
      <c r="Q9105" s="1">
        <v>45829</v>
      </c>
      <c r="R9105">
        <v>2037</v>
      </c>
      <c r="S9105" s="4">
        <v>7.4</v>
      </c>
      <c r="T9105" t="s">
        <v>153</v>
      </c>
    </row>
    <row r="9106" spans="1:20" x14ac:dyDescent="0.35">
      <c r="A9106" t="s">
        <v>17794</v>
      </c>
      <c r="B9106" s="5" t="s">
        <v>145</v>
      </c>
      <c r="C9106" s="6">
        <v>61944</v>
      </c>
      <c r="D9106" t="s">
        <v>41</v>
      </c>
      <c r="E9106">
        <v>52652</v>
      </c>
      <c r="F9106" s="5" t="s">
        <v>58</v>
      </c>
      <c r="G9106" s="5" t="s">
        <v>51</v>
      </c>
      <c r="H9106" s="5" t="s">
        <v>60</v>
      </c>
      <c r="I9106" t="s">
        <v>35</v>
      </c>
      <c r="J9106" t="s">
        <v>60</v>
      </c>
      <c r="K9106">
        <v>50</v>
      </c>
      <c r="L9106" s="5" t="s">
        <v>17795</v>
      </c>
      <c r="M9106" s="5" t="s">
        <v>70</v>
      </c>
      <c r="N9106">
        <v>0</v>
      </c>
      <c r="O9106" t="s">
        <v>167</v>
      </c>
      <c r="P9106" s="1">
        <v>45563</v>
      </c>
      <c r="Q9106" s="1">
        <v>45583</v>
      </c>
      <c r="R9106">
        <v>2126</v>
      </c>
      <c r="S9106" s="4">
        <v>6.7</v>
      </c>
      <c r="T9106" t="s">
        <v>30</v>
      </c>
    </row>
    <row r="9107" spans="1:20" x14ac:dyDescent="0.35">
      <c r="A9107" t="s">
        <v>17796</v>
      </c>
      <c r="B9107" s="5" t="s">
        <v>40</v>
      </c>
      <c r="C9107" s="6">
        <v>65282</v>
      </c>
      <c r="D9107" t="s">
        <v>41</v>
      </c>
      <c r="E9107">
        <v>55490</v>
      </c>
      <c r="F9107" s="5" t="s">
        <v>58</v>
      </c>
      <c r="G9107" s="5" t="s">
        <v>24</v>
      </c>
      <c r="H9107" s="5" t="s">
        <v>151</v>
      </c>
      <c r="I9107" t="s">
        <v>26</v>
      </c>
      <c r="J9107" t="s">
        <v>151</v>
      </c>
      <c r="K9107">
        <v>50</v>
      </c>
      <c r="L9107" s="5" t="s">
        <v>17797</v>
      </c>
      <c r="M9107" s="5" t="s">
        <v>70</v>
      </c>
      <c r="N9107">
        <v>1</v>
      </c>
      <c r="O9107" t="s">
        <v>46</v>
      </c>
      <c r="P9107" s="1">
        <v>45433</v>
      </c>
      <c r="Q9107" s="1">
        <v>45506</v>
      </c>
      <c r="R9107">
        <v>837</v>
      </c>
      <c r="S9107" s="4">
        <v>8.6</v>
      </c>
      <c r="T9107" t="s">
        <v>47</v>
      </c>
    </row>
    <row r="9108" spans="1:20" x14ac:dyDescent="0.35">
      <c r="A9108" t="s">
        <v>17798</v>
      </c>
      <c r="B9108" s="5" t="s">
        <v>217</v>
      </c>
      <c r="C9108" s="6">
        <v>96292</v>
      </c>
      <c r="D9108" t="s">
        <v>41</v>
      </c>
      <c r="E9108">
        <v>81848</v>
      </c>
      <c r="F9108" s="5" t="s">
        <v>66</v>
      </c>
      <c r="G9108" s="5" t="s">
        <v>42</v>
      </c>
      <c r="H9108" s="5" t="s">
        <v>43</v>
      </c>
      <c r="I9108" t="s">
        <v>44</v>
      </c>
      <c r="J9108" t="s">
        <v>43</v>
      </c>
      <c r="K9108">
        <v>100</v>
      </c>
      <c r="L9108" s="5" t="s">
        <v>17799</v>
      </c>
      <c r="M9108" s="5" t="s">
        <v>37</v>
      </c>
      <c r="N9108">
        <v>9</v>
      </c>
      <c r="O9108" t="s">
        <v>85</v>
      </c>
      <c r="P9108" s="1">
        <v>45430</v>
      </c>
      <c r="Q9108" s="1">
        <v>45490</v>
      </c>
      <c r="R9108">
        <v>1311</v>
      </c>
      <c r="S9108" s="4">
        <v>6.3</v>
      </c>
      <c r="T9108" t="s">
        <v>243</v>
      </c>
    </row>
    <row r="9109" spans="1:20" x14ac:dyDescent="0.35">
      <c r="A9109" t="s">
        <v>17800</v>
      </c>
      <c r="B9109" s="5" t="s">
        <v>145</v>
      </c>
      <c r="C9109" s="6">
        <v>157918</v>
      </c>
      <c r="D9109" t="s">
        <v>120</v>
      </c>
      <c r="E9109">
        <v>142126</v>
      </c>
      <c r="F9109" s="5" t="s">
        <v>50</v>
      </c>
      <c r="G9109" s="5" t="s">
        <v>42</v>
      </c>
      <c r="H9109" s="5" t="s">
        <v>121</v>
      </c>
      <c r="I9109" t="s">
        <v>35</v>
      </c>
      <c r="J9109" t="s">
        <v>121</v>
      </c>
      <c r="K9109">
        <v>100</v>
      </c>
      <c r="L9109" s="5" t="s">
        <v>17801</v>
      </c>
      <c r="M9109" s="5" t="s">
        <v>54</v>
      </c>
      <c r="N9109">
        <v>4</v>
      </c>
      <c r="O9109" t="s">
        <v>71</v>
      </c>
      <c r="P9109" s="1">
        <v>45489</v>
      </c>
      <c r="Q9109" s="1">
        <v>45532</v>
      </c>
      <c r="R9109">
        <v>1630</v>
      </c>
      <c r="S9109" s="4">
        <v>5.3</v>
      </c>
      <c r="T9109" t="s">
        <v>38</v>
      </c>
    </row>
    <row r="9110" spans="1:20" x14ac:dyDescent="0.35">
      <c r="A9110" t="s">
        <v>17802</v>
      </c>
      <c r="B9110" s="5" t="s">
        <v>57</v>
      </c>
      <c r="C9110" s="6">
        <v>68722</v>
      </c>
      <c r="D9110" t="s">
        <v>81</v>
      </c>
      <c r="E9110">
        <v>92775</v>
      </c>
      <c r="F9110" s="5" t="s">
        <v>58</v>
      </c>
      <c r="G9110" s="5" t="s">
        <v>59</v>
      </c>
      <c r="H9110" s="5" t="s">
        <v>82</v>
      </c>
      <c r="I9110" t="s">
        <v>26</v>
      </c>
      <c r="J9110" t="s">
        <v>82</v>
      </c>
      <c r="K9110">
        <v>100</v>
      </c>
      <c r="L9110" s="5" t="s">
        <v>17803</v>
      </c>
      <c r="M9110" s="5" t="s">
        <v>70</v>
      </c>
      <c r="N9110">
        <v>0</v>
      </c>
      <c r="O9110" t="s">
        <v>131</v>
      </c>
      <c r="P9110" s="1">
        <v>45399</v>
      </c>
      <c r="Q9110" s="1">
        <v>45430</v>
      </c>
      <c r="R9110">
        <v>2294</v>
      </c>
      <c r="S9110" s="4">
        <v>7</v>
      </c>
      <c r="T9110" t="s">
        <v>136</v>
      </c>
    </row>
    <row r="9111" spans="1:20" x14ac:dyDescent="0.35">
      <c r="A9111" t="s">
        <v>17804</v>
      </c>
      <c r="B9111" s="5" t="s">
        <v>49</v>
      </c>
      <c r="C9111" s="6">
        <v>34572</v>
      </c>
      <c r="D9111" t="s">
        <v>22</v>
      </c>
      <c r="E9111">
        <v>34572</v>
      </c>
      <c r="F9111" s="5" t="s">
        <v>50</v>
      </c>
      <c r="G9111" s="5" t="s">
        <v>59</v>
      </c>
      <c r="H9111" s="5" t="s">
        <v>116</v>
      </c>
      <c r="I9111" t="s">
        <v>44</v>
      </c>
      <c r="J9111" t="s">
        <v>151</v>
      </c>
      <c r="K9111">
        <v>50</v>
      </c>
      <c r="L9111" s="5" t="s">
        <v>13278</v>
      </c>
      <c r="M9111" s="5" t="s">
        <v>54</v>
      </c>
      <c r="N9111">
        <v>4</v>
      </c>
      <c r="O9111" t="s">
        <v>172</v>
      </c>
      <c r="P9111" s="1">
        <v>45760</v>
      </c>
      <c r="Q9111" s="1">
        <v>45779</v>
      </c>
      <c r="R9111">
        <v>1135</v>
      </c>
      <c r="S9111" s="4">
        <v>5.9</v>
      </c>
      <c r="T9111" t="s">
        <v>118</v>
      </c>
    </row>
    <row r="9112" spans="1:20" x14ac:dyDescent="0.35">
      <c r="A9112" t="s">
        <v>17805</v>
      </c>
      <c r="B9112" s="5" t="s">
        <v>28802</v>
      </c>
      <c r="C9112" s="6">
        <v>46646</v>
      </c>
      <c r="D9112" t="s">
        <v>22</v>
      </c>
      <c r="E9112">
        <v>46646</v>
      </c>
      <c r="F9112" s="5" t="s">
        <v>50</v>
      </c>
      <c r="G9112" s="5" t="s">
        <v>42</v>
      </c>
      <c r="H9112" s="5" t="s">
        <v>157</v>
      </c>
      <c r="I9112" t="s">
        <v>35</v>
      </c>
      <c r="J9112" t="s">
        <v>157</v>
      </c>
      <c r="K9112">
        <v>50</v>
      </c>
      <c r="L9112" s="5" t="s">
        <v>17806</v>
      </c>
      <c r="M9112" s="5" t="s">
        <v>54</v>
      </c>
      <c r="N9112">
        <v>4</v>
      </c>
      <c r="O9112" t="s">
        <v>107</v>
      </c>
      <c r="P9112" s="1">
        <v>45757</v>
      </c>
      <c r="Q9112" s="1">
        <v>45800</v>
      </c>
      <c r="R9112">
        <v>1392</v>
      </c>
      <c r="S9112" s="4">
        <v>5.4</v>
      </c>
      <c r="T9112" t="s">
        <v>30</v>
      </c>
    </row>
    <row r="9113" spans="1:20" x14ac:dyDescent="0.35">
      <c r="A9113" t="s">
        <v>17807</v>
      </c>
      <c r="B9113" s="5" t="s">
        <v>28802</v>
      </c>
      <c r="C9113" s="6">
        <v>235688</v>
      </c>
      <c r="D9113" t="s">
        <v>41</v>
      </c>
      <c r="E9113">
        <v>200335</v>
      </c>
      <c r="F9113" s="5" t="s">
        <v>23</v>
      </c>
      <c r="G9113" s="5" t="s">
        <v>24</v>
      </c>
      <c r="H9113" s="5" t="s">
        <v>60</v>
      </c>
      <c r="I9113" t="s">
        <v>26</v>
      </c>
      <c r="J9113" t="s">
        <v>133</v>
      </c>
      <c r="K9113">
        <v>0</v>
      </c>
      <c r="L9113" s="5" t="s">
        <v>17808</v>
      </c>
      <c r="M9113" s="5" t="s">
        <v>70</v>
      </c>
      <c r="N9113">
        <v>15</v>
      </c>
      <c r="O9113" t="s">
        <v>29</v>
      </c>
      <c r="P9113" s="1">
        <v>45740</v>
      </c>
      <c r="Q9113" s="1">
        <v>45795</v>
      </c>
      <c r="R9113">
        <v>2377</v>
      </c>
      <c r="S9113" s="4">
        <v>6.6</v>
      </c>
      <c r="T9113" t="s">
        <v>108</v>
      </c>
    </row>
    <row r="9114" spans="1:20" x14ac:dyDescent="0.35">
      <c r="A9114" t="s">
        <v>17809</v>
      </c>
      <c r="B9114" s="5" t="s">
        <v>217</v>
      </c>
      <c r="C9114" s="6">
        <v>273202</v>
      </c>
      <c r="D9114" t="s">
        <v>22</v>
      </c>
      <c r="E9114">
        <v>273202</v>
      </c>
      <c r="F9114" s="5" t="s">
        <v>23</v>
      </c>
      <c r="G9114" s="5" t="s">
        <v>59</v>
      </c>
      <c r="H9114" s="5" t="s">
        <v>191</v>
      </c>
      <c r="I9114" t="s">
        <v>35</v>
      </c>
      <c r="J9114" t="s">
        <v>467</v>
      </c>
      <c r="K9114">
        <v>100</v>
      </c>
      <c r="L9114" s="5" t="s">
        <v>17810</v>
      </c>
      <c r="M9114" s="5" t="s">
        <v>54</v>
      </c>
      <c r="N9114">
        <v>17</v>
      </c>
      <c r="O9114" t="s">
        <v>29</v>
      </c>
      <c r="P9114" s="1">
        <v>45386</v>
      </c>
      <c r="Q9114" s="1">
        <v>45425</v>
      </c>
      <c r="R9114">
        <v>717</v>
      </c>
      <c r="S9114" s="4">
        <v>5.6</v>
      </c>
      <c r="T9114" t="s">
        <v>89</v>
      </c>
    </row>
    <row r="9115" spans="1:20" x14ac:dyDescent="0.35">
      <c r="A9115" t="s">
        <v>17811</v>
      </c>
      <c r="B9115" s="5" t="s">
        <v>105</v>
      </c>
      <c r="C9115" s="6">
        <v>191484</v>
      </c>
      <c r="D9115" t="s">
        <v>74</v>
      </c>
      <c r="E9115">
        <v>239355</v>
      </c>
      <c r="F9115" s="5" t="s">
        <v>23</v>
      </c>
      <c r="G9115" s="5" t="s">
        <v>59</v>
      </c>
      <c r="H9115" s="5" t="s">
        <v>75</v>
      </c>
      <c r="I9115" t="s">
        <v>44</v>
      </c>
      <c r="J9115" t="s">
        <v>75</v>
      </c>
      <c r="K9115">
        <v>0</v>
      </c>
      <c r="L9115" s="5" t="s">
        <v>17812</v>
      </c>
      <c r="M9115" s="5" t="s">
        <v>28</v>
      </c>
      <c r="N9115">
        <v>11</v>
      </c>
      <c r="O9115" t="s">
        <v>172</v>
      </c>
      <c r="P9115" s="1">
        <v>45719</v>
      </c>
      <c r="Q9115" s="1">
        <v>45776</v>
      </c>
      <c r="R9115">
        <v>674</v>
      </c>
      <c r="S9115" s="4">
        <v>9.1</v>
      </c>
      <c r="T9115" t="s">
        <v>79</v>
      </c>
    </row>
    <row r="9116" spans="1:20" x14ac:dyDescent="0.35">
      <c r="A9116" t="s">
        <v>17813</v>
      </c>
      <c r="B9116" s="5" t="s">
        <v>28802</v>
      </c>
      <c r="C9116" s="6">
        <v>59597</v>
      </c>
      <c r="D9116" t="s">
        <v>22</v>
      </c>
      <c r="E9116">
        <v>59597</v>
      </c>
      <c r="F9116" s="5" t="s">
        <v>23</v>
      </c>
      <c r="G9116" s="5" t="s">
        <v>42</v>
      </c>
      <c r="H9116" s="5" t="s">
        <v>116</v>
      </c>
      <c r="I9116" t="s">
        <v>26</v>
      </c>
      <c r="J9116" t="s">
        <v>191</v>
      </c>
      <c r="K9116">
        <v>0</v>
      </c>
      <c r="L9116" s="5" t="s">
        <v>17814</v>
      </c>
      <c r="M9116" s="5" t="s">
        <v>37</v>
      </c>
      <c r="N9116">
        <v>12</v>
      </c>
      <c r="O9116" t="s">
        <v>172</v>
      </c>
      <c r="P9116" s="1">
        <v>45401</v>
      </c>
      <c r="Q9116" s="1">
        <v>45467</v>
      </c>
      <c r="R9116">
        <v>1996</v>
      </c>
      <c r="S9116" s="4">
        <v>7</v>
      </c>
      <c r="T9116" t="s">
        <v>210</v>
      </c>
    </row>
    <row r="9117" spans="1:20" x14ac:dyDescent="0.35">
      <c r="A9117" t="s">
        <v>17815</v>
      </c>
      <c r="B9117" s="5" t="s">
        <v>179</v>
      </c>
      <c r="C9117" s="6">
        <v>152712</v>
      </c>
      <c r="D9117" t="s">
        <v>22</v>
      </c>
      <c r="E9117">
        <v>152712</v>
      </c>
      <c r="F9117" s="5" t="s">
        <v>23</v>
      </c>
      <c r="G9117" s="5" t="s">
        <v>51</v>
      </c>
      <c r="H9117" s="5" t="s">
        <v>129</v>
      </c>
      <c r="I9117" t="s">
        <v>44</v>
      </c>
      <c r="J9117" t="s">
        <v>129</v>
      </c>
      <c r="K9117">
        <v>50</v>
      </c>
      <c r="L9117" s="5" t="s">
        <v>17816</v>
      </c>
      <c r="M9117" s="5" t="s">
        <v>70</v>
      </c>
      <c r="N9117">
        <v>12</v>
      </c>
      <c r="O9117" t="s">
        <v>29</v>
      </c>
      <c r="P9117" s="1">
        <v>45425</v>
      </c>
      <c r="Q9117" s="1">
        <v>45496</v>
      </c>
      <c r="R9117">
        <v>2066</v>
      </c>
      <c r="S9117" s="4">
        <v>7.7</v>
      </c>
      <c r="T9117" t="s">
        <v>89</v>
      </c>
    </row>
    <row r="9118" spans="1:20" x14ac:dyDescent="0.35">
      <c r="A9118" t="s">
        <v>17817</v>
      </c>
      <c r="B9118" s="5" t="s">
        <v>91</v>
      </c>
      <c r="C9118" s="6">
        <v>260073</v>
      </c>
      <c r="D9118" t="s">
        <v>41</v>
      </c>
      <c r="E9118">
        <v>221062</v>
      </c>
      <c r="F9118" s="5" t="s">
        <v>23</v>
      </c>
      <c r="G9118" s="5" t="s">
        <v>51</v>
      </c>
      <c r="H9118" s="5" t="s">
        <v>126</v>
      </c>
      <c r="I9118" t="s">
        <v>26</v>
      </c>
      <c r="J9118" t="s">
        <v>126</v>
      </c>
      <c r="K9118">
        <v>50</v>
      </c>
      <c r="L9118" s="5" t="s">
        <v>17818</v>
      </c>
      <c r="M9118" s="5" t="s">
        <v>28</v>
      </c>
      <c r="N9118">
        <v>14</v>
      </c>
      <c r="O9118" t="s">
        <v>88</v>
      </c>
      <c r="P9118" s="1">
        <v>45409</v>
      </c>
      <c r="Q9118" s="1">
        <v>45459</v>
      </c>
      <c r="R9118">
        <v>2072</v>
      </c>
      <c r="S9118" s="4">
        <v>9.8000000000000007</v>
      </c>
      <c r="T9118" t="s">
        <v>277</v>
      </c>
    </row>
    <row r="9119" spans="1:20" x14ac:dyDescent="0.35">
      <c r="A9119" t="s">
        <v>17819</v>
      </c>
      <c r="B9119" s="5" t="s">
        <v>105</v>
      </c>
      <c r="C9119" s="6">
        <v>21379</v>
      </c>
      <c r="D9119" t="s">
        <v>22</v>
      </c>
      <c r="E9119">
        <v>21379</v>
      </c>
      <c r="F9119" s="5" t="s">
        <v>58</v>
      </c>
      <c r="G9119" s="5" t="s">
        <v>24</v>
      </c>
      <c r="H9119" s="5" t="s">
        <v>116</v>
      </c>
      <c r="I9119" t="s">
        <v>26</v>
      </c>
      <c r="J9119" t="s">
        <v>116</v>
      </c>
      <c r="K9119">
        <v>50</v>
      </c>
      <c r="L9119" s="5" t="s">
        <v>17820</v>
      </c>
      <c r="M9119" s="5" t="s">
        <v>54</v>
      </c>
      <c r="N9119">
        <v>1</v>
      </c>
      <c r="O9119" t="s">
        <v>112</v>
      </c>
      <c r="P9119" s="1">
        <v>45445</v>
      </c>
      <c r="Q9119" s="1">
        <v>45478</v>
      </c>
      <c r="R9119">
        <v>785</v>
      </c>
      <c r="S9119" s="4">
        <v>5.4</v>
      </c>
      <c r="T9119" t="s">
        <v>103</v>
      </c>
    </row>
    <row r="9120" spans="1:20" x14ac:dyDescent="0.35">
      <c r="A9120" t="s">
        <v>17821</v>
      </c>
      <c r="B9120" s="5" t="s">
        <v>28800</v>
      </c>
      <c r="C9120" s="6">
        <v>39561</v>
      </c>
      <c r="D9120" t="s">
        <v>22</v>
      </c>
      <c r="E9120">
        <v>39561</v>
      </c>
      <c r="F9120" s="5" t="s">
        <v>50</v>
      </c>
      <c r="G9120" s="5" t="s">
        <v>59</v>
      </c>
      <c r="H9120" s="5" t="s">
        <v>157</v>
      </c>
      <c r="I9120" t="s">
        <v>35</v>
      </c>
      <c r="J9120" t="s">
        <v>157</v>
      </c>
      <c r="K9120">
        <v>100</v>
      </c>
      <c r="L9120" s="5" t="s">
        <v>17822</v>
      </c>
      <c r="M9120" s="5" t="s">
        <v>37</v>
      </c>
      <c r="N9120">
        <v>4</v>
      </c>
      <c r="O9120" t="s">
        <v>167</v>
      </c>
      <c r="P9120" s="1">
        <v>45556</v>
      </c>
      <c r="Q9120" s="1">
        <v>45599</v>
      </c>
      <c r="R9120">
        <v>930</v>
      </c>
      <c r="S9120" s="4">
        <v>8.6999999999999993</v>
      </c>
      <c r="T9120" t="s">
        <v>210</v>
      </c>
    </row>
    <row r="9121" spans="1:20" x14ac:dyDescent="0.35">
      <c r="A9121" t="s">
        <v>17823</v>
      </c>
      <c r="B9121" s="5" t="s">
        <v>28801</v>
      </c>
      <c r="C9121" s="6">
        <v>126547</v>
      </c>
      <c r="D9121" t="s">
        <v>41</v>
      </c>
      <c r="E9121">
        <v>107565</v>
      </c>
      <c r="F9121" s="5" t="s">
        <v>50</v>
      </c>
      <c r="G9121" s="5" t="s">
        <v>42</v>
      </c>
      <c r="H9121" s="5" t="s">
        <v>43</v>
      </c>
      <c r="I9121" t="s">
        <v>35</v>
      </c>
      <c r="J9121" t="s">
        <v>43</v>
      </c>
      <c r="K9121">
        <v>50</v>
      </c>
      <c r="L9121" s="5" t="s">
        <v>17824</v>
      </c>
      <c r="M9121" s="5" t="s">
        <v>37</v>
      </c>
      <c r="N9121">
        <v>4</v>
      </c>
      <c r="O9121" t="s">
        <v>107</v>
      </c>
      <c r="P9121" s="1">
        <v>45771</v>
      </c>
      <c r="Q9121" s="1">
        <v>45844</v>
      </c>
      <c r="R9121">
        <v>1681</v>
      </c>
      <c r="S9121" s="4">
        <v>7</v>
      </c>
      <c r="T9121" t="s">
        <v>243</v>
      </c>
    </row>
    <row r="9122" spans="1:20" x14ac:dyDescent="0.35">
      <c r="A9122" t="s">
        <v>17825</v>
      </c>
      <c r="B9122" s="5" t="s">
        <v>179</v>
      </c>
      <c r="C9122" s="6">
        <v>187489</v>
      </c>
      <c r="D9122" t="s">
        <v>22</v>
      </c>
      <c r="E9122">
        <v>187489</v>
      </c>
      <c r="F9122" s="5" t="s">
        <v>23</v>
      </c>
      <c r="G9122" s="5" t="s">
        <v>24</v>
      </c>
      <c r="H9122" s="5" t="s">
        <v>165</v>
      </c>
      <c r="I9122" t="s">
        <v>44</v>
      </c>
      <c r="J9122" t="s">
        <v>165</v>
      </c>
      <c r="K9122">
        <v>50</v>
      </c>
      <c r="L9122" s="5" t="s">
        <v>5090</v>
      </c>
      <c r="M9122" s="5" t="s">
        <v>54</v>
      </c>
      <c r="N9122">
        <v>17</v>
      </c>
      <c r="O9122" t="s">
        <v>135</v>
      </c>
      <c r="P9122" s="1">
        <v>45524</v>
      </c>
      <c r="Q9122" s="1">
        <v>45571</v>
      </c>
      <c r="R9122">
        <v>2373</v>
      </c>
      <c r="S9122" s="4">
        <v>10</v>
      </c>
      <c r="T9122" t="s">
        <v>30</v>
      </c>
    </row>
    <row r="9123" spans="1:20" x14ac:dyDescent="0.35">
      <c r="A9123" t="s">
        <v>17826</v>
      </c>
      <c r="B9123" s="5" t="s">
        <v>217</v>
      </c>
      <c r="C9123" s="6">
        <v>131267</v>
      </c>
      <c r="D9123" t="s">
        <v>22</v>
      </c>
      <c r="E9123">
        <v>131267</v>
      </c>
      <c r="F9123" s="5" t="s">
        <v>66</v>
      </c>
      <c r="G9123" s="5" t="s">
        <v>51</v>
      </c>
      <c r="H9123" s="5" t="s">
        <v>101</v>
      </c>
      <c r="I9123" t="s">
        <v>26</v>
      </c>
      <c r="J9123" t="s">
        <v>101</v>
      </c>
      <c r="K9123">
        <v>0</v>
      </c>
      <c r="L9123" s="5" t="s">
        <v>17827</v>
      </c>
      <c r="M9123" s="5" t="s">
        <v>37</v>
      </c>
      <c r="N9123">
        <v>8</v>
      </c>
      <c r="O9123" t="s">
        <v>62</v>
      </c>
      <c r="P9123" s="1">
        <v>45315</v>
      </c>
      <c r="Q9123" s="1">
        <v>45362</v>
      </c>
      <c r="R9123">
        <v>1746</v>
      </c>
      <c r="S9123" s="4">
        <v>9</v>
      </c>
      <c r="T9123" t="s">
        <v>108</v>
      </c>
    </row>
    <row r="9124" spans="1:20" x14ac:dyDescent="0.35">
      <c r="A9124" t="s">
        <v>17828</v>
      </c>
      <c r="B9124" s="5" t="s">
        <v>28802</v>
      </c>
      <c r="C9124" s="6">
        <v>77519</v>
      </c>
      <c r="D9124" t="s">
        <v>22</v>
      </c>
      <c r="E9124">
        <v>77519</v>
      </c>
      <c r="F9124" s="5" t="s">
        <v>58</v>
      </c>
      <c r="G9124" s="5" t="s">
        <v>51</v>
      </c>
      <c r="H9124" s="5" t="s">
        <v>52</v>
      </c>
      <c r="I9124" t="s">
        <v>35</v>
      </c>
      <c r="J9124" t="s">
        <v>52</v>
      </c>
      <c r="K9124">
        <v>0</v>
      </c>
      <c r="L9124" s="5" t="s">
        <v>5544</v>
      </c>
      <c r="M9124" s="5" t="s">
        <v>28</v>
      </c>
      <c r="N9124">
        <v>0</v>
      </c>
      <c r="O9124" t="s">
        <v>62</v>
      </c>
      <c r="P9124" s="1">
        <v>45737</v>
      </c>
      <c r="Q9124" s="1">
        <v>45789</v>
      </c>
      <c r="R9124">
        <v>1803</v>
      </c>
      <c r="S9124" s="4">
        <v>6.2</v>
      </c>
      <c r="T9124" t="s">
        <v>95</v>
      </c>
    </row>
    <row r="9125" spans="1:20" x14ac:dyDescent="0.35">
      <c r="A9125" t="s">
        <v>17829</v>
      </c>
      <c r="B9125" s="5" t="s">
        <v>145</v>
      </c>
      <c r="C9125" s="6">
        <v>108940</v>
      </c>
      <c r="D9125" t="s">
        <v>81</v>
      </c>
      <c r="E9125">
        <v>147069</v>
      </c>
      <c r="F9125" s="5" t="s">
        <v>50</v>
      </c>
      <c r="G9125" s="5" t="s">
        <v>24</v>
      </c>
      <c r="H9125" s="5" t="s">
        <v>82</v>
      </c>
      <c r="I9125" t="s">
        <v>35</v>
      </c>
      <c r="J9125" t="s">
        <v>423</v>
      </c>
      <c r="K9125">
        <v>100</v>
      </c>
      <c r="L9125" s="5" t="s">
        <v>17830</v>
      </c>
      <c r="M9125" s="5" t="s">
        <v>37</v>
      </c>
      <c r="N9125">
        <v>2</v>
      </c>
      <c r="O9125" t="s">
        <v>88</v>
      </c>
      <c r="P9125" s="1">
        <v>45346</v>
      </c>
      <c r="Q9125" s="1">
        <v>45406</v>
      </c>
      <c r="R9125">
        <v>2250</v>
      </c>
      <c r="S9125" s="4">
        <v>8.3000000000000007</v>
      </c>
      <c r="T9125" t="s">
        <v>89</v>
      </c>
    </row>
    <row r="9126" spans="1:20" x14ac:dyDescent="0.35">
      <c r="A9126" t="s">
        <v>17831</v>
      </c>
      <c r="B9126" s="5" t="s">
        <v>28800</v>
      </c>
      <c r="C9126" s="6">
        <v>151325</v>
      </c>
      <c r="D9126" t="s">
        <v>92</v>
      </c>
      <c r="E9126">
        <v>113494</v>
      </c>
      <c r="F9126" s="5" t="s">
        <v>23</v>
      </c>
      <c r="G9126" s="5" t="s">
        <v>51</v>
      </c>
      <c r="H9126" s="5" t="s">
        <v>93</v>
      </c>
      <c r="I9126" t="s">
        <v>26</v>
      </c>
      <c r="J9126" t="s">
        <v>915</v>
      </c>
      <c r="K9126">
        <v>0</v>
      </c>
      <c r="L9126" s="5" t="s">
        <v>17832</v>
      </c>
      <c r="M9126" s="5" t="s">
        <v>54</v>
      </c>
      <c r="N9126">
        <v>12</v>
      </c>
      <c r="O9126" t="s">
        <v>141</v>
      </c>
      <c r="P9126" s="1">
        <v>45662</v>
      </c>
      <c r="Q9126" s="1">
        <v>45711</v>
      </c>
      <c r="R9126">
        <v>2290</v>
      </c>
      <c r="S9126" s="4">
        <v>8.5</v>
      </c>
      <c r="T9126" t="s">
        <v>30</v>
      </c>
    </row>
    <row r="9127" spans="1:20" x14ac:dyDescent="0.35">
      <c r="A9127" t="s">
        <v>17833</v>
      </c>
      <c r="B9127" s="5" t="s">
        <v>32</v>
      </c>
      <c r="C9127" s="6">
        <v>164274</v>
      </c>
      <c r="D9127" t="s">
        <v>22</v>
      </c>
      <c r="E9127">
        <v>164274</v>
      </c>
      <c r="F9127" s="5" t="s">
        <v>23</v>
      </c>
      <c r="G9127" s="5" t="s">
        <v>51</v>
      </c>
      <c r="H9127" s="5" t="s">
        <v>129</v>
      </c>
      <c r="I9127" t="s">
        <v>35</v>
      </c>
      <c r="J9127" t="s">
        <v>52</v>
      </c>
      <c r="K9127">
        <v>50</v>
      </c>
      <c r="L9127" s="5" t="s">
        <v>17834</v>
      </c>
      <c r="M9127" s="5" t="s">
        <v>70</v>
      </c>
      <c r="N9127">
        <v>13</v>
      </c>
      <c r="O9127" t="s">
        <v>46</v>
      </c>
      <c r="P9127" s="1">
        <v>45611</v>
      </c>
      <c r="Q9127" s="1">
        <v>45643</v>
      </c>
      <c r="R9127">
        <v>930</v>
      </c>
      <c r="S9127" s="4">
        <v>6.2</v>
      </c>
      <c r="T9127" t="s">
        <v>153</v>
      </c>
    </row>
    <row r="9128" spans="1:20" x14ac:dyDescent="0.35">
      <c r="A9128" t="s">
        <v>17835</v>
      </c>
      <c r="B9128" s="5" t="s">
        <v>105</v>
      </c>
      <c r="C9128" s="6">
        <v>96078</v>
      </c>
      <c r="D9128" t="s">
        <v>81</v>
      </c>
      <c r="E9128">
        <v>129705</v>
      </c>
      <c r="F9128" s="5" t="s">
        <v>50</v>
      </c>
      <c r="G9128" s="5" t="s">
        <v>42</v>
      </c>
      <c r="H9128" s="5" t="s">
        <v>82</v>
      </c>
      <c r="I9128" t="s">
        <v>44</v>
      </c>
      <c r="J9128" t="s">
        <v>82</v>
      </c>
      <c r="K9128">
        <v>0</v>
      </c>
      <c r="L9128" s="5" t="s">
        <v>17836</v>
      </c>
      <c r="M9128" s="5" t="s">
        <v>70</v>
      </c>
      <c r="N9128">
        <v>2</v>
      </c>
      <c r="O9128" t="s">
        <v>107</v>
      </c>
      <c r="P9128" s="1">
        <v>45341</v>
      </c>
      <c r="Q9128" s="1">
        <v>45366</v>
      </c>
      <c r="R9128">
        <v>2296</v>
      </c>
      <c r="S9128" s="4">
        <v>6.6</v>
      </c>
      <c r="T9128" t="s">
        <v>30</v>
      </c>
    </row>
    <row r="9129" spans="1:20" x14ac:dyDescent="0.35">
      <c r="A9129" t="s">
        <v>17837</v>
      </c>
      <c r="B9129" s="5" t="s">
        <v>105</v>
      </c>
      <c r="C9129" s="6">
        <v>234097</v>
      </c>
      <c r="D9129" t="s">
        <v>41</v>
      </c>
      <c r="E9129">
        <v>198982</v>
      </c>
      <c r="F9129" s="5" t="s">
        <v>23</v>
      </c>
      <c r="G9129" s="5" t="s">
        <v>59</v>
      </c>
      <c r="H9129" s="5" t="s">
        <v>126</v>
      </c>
      <c r="I9129" t="s">
        <v>44</v>
      </c>
      <c r="J9129" t="s">
        <v>192</v>
      </c>
      <c r="K9129">
        <v>100</v>
      </c>
      <c r="L9129" s="5" t="s">
        <v>17838</v>
      </c>
      <c r="M9129" s="5" t="s">
        <v>54</v>
      </c>
      <c r="N9129">
        <v>17</v>
      </c>
      <c r="O9129" t="s">
        <v>172</v>
      </c>
      <c r="P9129" s="1">
        <v>45551</v>
      </c>
      <c r="Q9129" s="1">
        <v>45622</v>
      </c>
      <c r="R9129">
        <v>1852</v>
      </c>
      <c r="S9129" s="4">
        <v>5.8</v>
      </c>
      <c r="T9129" t="s">
        <v>63</v>
      </c>
    </row>
    <row r="9130" spans="1:20" x14ac:dyDescent="0.35">
      <c r="A9130" t="s">
        <v>17839</v>
      </c>
      <c r="B9130" s="5" t="s">
        <v>28802</v>
      </c>
      <c r="C9130" s="6">
        <v>285597</v>
      </c>
      <c r="D9130" t="s">
        <v>22</v>
      </c>
      <c r="E9130">
        <v>285597</v>
      </c>
      <c r="F9130" s="5" t="s">
        <v>23</v>
      </c>
      <c r="G9130" s="5" t="s">
        <v>42</v>
      </c>
      <c r="H9130" s="5" t="s">
        <v>68</v>
      </c>
      <c r="I9130" t="s">
        <v>26</v>
      </c>
      <c r="J9130" t="s">
        <v>940</v>
      </c>
      <c r="K9130">
        <v>50</v>
      </c>
      <c r="L9130" s="5" t="s">
        <v>17840</v>
      </c>
      <c r="M9130" s="5" t="s">
        <v>28</v>
      </c>
      <c r="N9130">
        <v>17</v>
      </c>
      <c r="O9130" t="s">
        <v>135</v>
      </c>
      <c r="P9130" s="1">
        <v>45391</v>
      </c>
      <c r="Q9130" s="1">
        <v>45454</v>
      </c>
      <c r="R9130">
        <v>1210</v>
      </c>
      <c r="S9130" s="4">
        <v>7.6</v>
      </c>
      <c r="T9130" t="s">
        <v>153</v>
      </c>
    </row>
    <row r="9131" spans="1:20" x14ac:dyDescent="0.35">
      <c r="A9131" t="s">
        <v>17841</v>
      </c>
      <c r="B9131" s="5" t="s">
        <v>179</v>
      </c>
      <c r="C9131" s="6">
        <v>273922</v>
      </c>
      <c r="D9131" t="s">
        <v>22</v>
      </c>
      <c r="E9131">
        <v>273922</v>
      </c>
      <c r="F9131" s="5" t="s">
        <v>23</v>
      </c>
      <c r="G9131" s="5" t="s">
        <v>59</v>
      </c>
      <c r="H9131" s="5" t="s">
        <v>68</v>
      </c>
      <c r="I9131" t="s">
        <v>35</v>
      </c>
      <c r="J9131" t="s">
        <v>68</v>
      </c>
      <c r="K9131">
        <v>100</v>
      </c>
      <c r="L9131" s="5" t="s">
        <v>17842</v>
      </c>
      <c r="M9131" s="5" t="s">
        <v>28</v>
      </c>
      <c r="N9131">
        <v>16</v>
      </c>
      <c r="O9131" t="s">
        <v>135</v>
      </c>
      <c r="P9131" s="1">
        <v>45395</v>
      </c>
      <c r="Q9131" s="1">
        <v>45423</v>
      </c>
      <c r="R9131">
        <v>1232</v>
      </c>
      <c r="S9131" s="4">
        <v>5.6</v>
      </c>
      <c r="T9131" t="s">
        <v>47</v>
      </c>
    </row>
    <row r="9132" spans="1:20" x14ac:dyDescent="0.35">
      <c r="A9132" t="s">
        <v>17843</v>
      </c>
      <c r="B9132" s="5" t="s">
        <v>28801</v>
      </c>
      <c r="C9132" s="6">
        <v>61758</v>
      </c>
      <c r="D9132" t="s">
        <v>41</v>
      </c>
      <c r="E9132">
        <v>52494</v>
      </c>
      <c r="F9132" s="5" t="s">
        <v>50</v>
      </c>
      <c r="G9132" s="5" t="s">
        <v>24</v>
      </c>
      <c r="H9132" s="5" t="s">
        <v>151</v>
      </c>
      <c r="I9132" t="s">
        <v>44</v>
      </c>
      <c r="J9132" t="s">
        <v>151</v>
      </c>
      <c r="K9132">
        <v>50</v>
      </c>
      <c r="L9132" s="5" t="s">
        <v>17844</v>
      </c>
      <c r="M9132" s="5" t="s">
        <v>54</v>
      </c>
      <c r="N9132">
        <v>4</v>
      </c>
      <c r="O9132" t="s">
        <v>135</v>
      </c>
      <c r="P9132" s="1">
        <v>45722</v>
      </c>
      <c r="Q9132" s="1">
        <v>45780</v>
      </c>
      <c r="R9132">
        <v>2361</v>
      </c>
      <c r="S9132" s="4">
        <v>7.4</v>
      </c>
      <c r="T9132" t="s">
        <v>118</v>
      </c>
    </row>
    <row r="9133" spans="1:20" x14ac:dyDescent="0.35">
      <c r="A9133" t="s">
        <v>17845</v>
      </c>
      <c r="B9133" s="5" t="s">
        <v>179</v>
      </c>
      <c r="C9133" s="6">
        <v>216376</v>
      </c>
      <c r="D9133" t="s">
        <v>41</v>
      </c>
      <c r="E9133">
        <v>183920</v>
      </c>
      <c r="F9133" s="5" t="s">
        <v>23</v>
      </c>
      <c r="G9133" s="5" t="s">
        <v>24</v>
      </c>
      <c r="H9133" s="5" t="s">
        <v>151</v>
      </c>
      <c r="I9133" t="s">
        <v>35</v>
      </c>
      <c r="J9133" t="s">
        <v>151</v>
      </c>
      <c r="K9133">
        <v>100</v>
      </c>
      <c r="L9133" s="5" t="s">
        <v>17846</v>
      </c>
      <c r="M9133" s="5" t="s">
        <v>70</v>
      </c>
      <c r="N9133">
        <v>15</v>
      </c>
      <c r="O9133" t="s">
        <v>29</v>
      </c>
      <c r="P9133" s="1">
        <v>45440</v>
      </c>
      <c r="Q9133" s="1">
        <v>45494</v>
      </c>
      <c r="R9133">
        <v>2425</v>
      </c>
      <c r="S9133" s="4">
        <v>6.2</v>
      </c>
      <c r="T9133" t="s">
        <v>108</v>
      </c>
    </row>
    <row r="9134" spans="1:20" x14ac:dyDescent="0.35">
      <c r="A9134" t="s">
        <v>17847</v>
      </c>
      <c r="B9134" s="5" t="s">
        <v>40</v>
      </c>
      <c r="C9134" s="6">
        <v>137572</v>
      </c>
      <c r="D9134" t="s">
        <v>22</v>
      </c>
      <c r="E9134">
        <v>137572</v>
      </c>
      <c r="F9134" s="5" t="s">
        <v>66</v>
      </c>
      <c r="G9134" s="5" t="s">
        <v>24</v>
      </c>
      <c r="H9134" s="5" t="s">
        <v>97</v>
      </c>
      <c r="I9134" t="s">
        <v>44</v>
      </c>
      <c r="J9134" t="s">
        <v>423</v>
      </c>
      <c r="K9134">
        <v>50</v>
      </c>
      <c r="L9134" s="5" t="s">
        <v>17848</v>
      </c>
      <c r="M9134" s="5" t="s">
        <v>37</v>
      </c>
      <c r="N9134">
        <v>7</v>
      </c>
      <c r="O9134" t="s">
        <v>131</v>
      </c>
      <c r="P9134" s="1">
        <v>45776</v>
      </c>
      <c r="Q9134" s="1">
        <v>45849</v>
      </c>
      <c r="R9134">
        <v>1115</v>
      </c>
      <c r="S9134" s="4">
        <v>8.3000000000000007</v>
      </c>
      <c r="T9134" t="s">
        <v>136</v>
      </c>
    </row>
    <row r="9135" spans="1:20" x14ac:dyDescent="0.35">
      <c r="A9135" t="s">
        <v>17849</v>
      </c>
      <c r="B9135" s="5" t="s">
        <v>28800</v>
      </c>
      <c r="C9135" s="6">
        <v>206544</v>
      </c>
      <c r="D9135" t="s">
        <v>33</v>
      </c>
      <c r="E9135">
        <v>22719840</v>
      </c>
      <c r="F9135" s="5" t="s">
        <v>23</v>
      </c>
      <c r="G9135" s="5" t="s">
        <v>42</v>
      </c>
      <c r="H9135" s="5" t="s">
        <v>34</v>
      </c>
      <c r="I9135" t="s">
        <v>44</v>
      </c>
      <c r="J9135" t="s">
        <v>34</v>
      </c>
      <c r="K9135">
        <v>50</v>
      </c>
      <c r="L9135" s="5" t="s">
        <v>17850</v>
      </c>
      <c r="M9135" s="5" t="s">
        <v>70</v>
      </c>
      <c r="N9135">
        <v>16</v>
      </c>
      <c r="O9135" t="s">
        <v>78</v>
      </c>
      <c r="P9135" s="1">
        <v>45456</v>
      </c>
      <c r="Q9135" s="1">
        <v>45483</v>
      </c>
      <c r="R9135">
        <v>2087</v>
      </c>
      <c r="S9135" s="4">
        <v>6.2</v>
      </c>
      <c r="T9135" t="s">
        <v>89</v>
      </c>
    </row>
    <row r="9136" spans="1:20" x14ac:dyDescent="0.35">
      <c r="A9136" t="s">
        <v>17851</v>
      </c>
      <c r="B9136" s="5" t="s">
        <v>145</v>
      </c>
      <c r="C9136" s="6">
        <v>141517</v>
      </c>
      <c r="D9136" t="s">
        <v>22</v>
      </c>
      <c r="E9136">
        <v>141517</v>
      </c>
      <c r="F9136" s="5" t="s">
        <v>66</v>
      </c>
      <c r="G9136" s="5" t="s">
        <v>59</v>
      </c>
      <c r="H9136" s="5" t="s">
        <v>165</v>
      </c>
      <c r="I9136" t="s">
        <v>35</v>
      </c>
      <c r="J9136" t="s">
        <v>359</v>
      </c>
      <c r="K9136">
        <v>0</v>
      </c>
      <c r="L9136" s="5" t="s">
        <v>4057</v>
      </c>
      <c r="M9136" s="5" t="s">
        <v>28</v>
      </c>
      <c r="N9136">
        <v>6</v>
      </c>
      <c r="O9136" t="s">
        <v>78</v>
      </c>
      <c r="P9136" s="1">
        <v>45389</v>
      </c>
      <c r="Q9136" s="1">
        <v>45454</v>
      </c>
      <c r="R9136">
        <v>822</v>
      </c>
      <c r="S9136" s="4">
        <v>6.1</v>
      </c>
      <c r="T9136" t="s">
        <v>95</v>
      </c>
    </row>
    <row r="9137" spans="1:20" x14ac:dyDescent="0.35">
      <c r="A9137" t="s">
        <v>17852</v>
      </c>
      <c r="B9137" s="5" t="s">
        <v>28802</v>
      </c>
      <c r="C9137" s="6">
        <v>87198</v>
      </c>
      <c r="D9137" t="s">
        <v>41</v>
      </c>
      <c r="E9137">
        <v>74118</v>
      </c>
      <c r="F9137" s="5" t="s">
        <v>50</v>
      </c>
      <c r="G9137" s="5" t="s">
        <v>24</v>
      </c>
      <c r="H9137" s="5" t="s">
        <v>151</v>
      </c>
      <c r="I9137" t="s">
        <v>35</v>
      </c>
      <c r="J9137" t="s">
        <v>151</v>
      </c>
      <c r="K9137">
        <v>50</v>
      </c>
      <c r="L9137" s="5" t="s">
        <v>17853</v>
      </c>
      <c r="M9137" s="5" t="s">
        <v>70</v>
      </c>
      <c r="N9137">
        <v>4</v>
      </c>
      <c r="O9137" t="s">
        <v>46</v>
      </c>
      <c r="P9137" s="1">
        <v>45758</v>
      </c>
      <c r="Q9137" s="1">
        <v>45808</v>
      </c>
      <c r="R9137">
        <v>1541</v>
      </c>
      <c r="S9137" s="4">
        <v>9.8000000000000007</v>
      </c>
      <c r="T9137" t="s">
        <v>118</v>
      </c>
    </row>
    <row r="9138" spans="1:20" x14ac:dyDescent="0.35">
      <c r="A9138" t="s">
        <v>17854</v>
      </c>
      <c r="B9138" s="5" t="s">
        <v>28800</v>
      </c>
      <c r="C9138" s="6">
        <v>87108</v>
      </c>
      <c r="D9138" t="s">
        <v>41</v>
      </c>
      <c r="E9138">
        <v>74042</v>
      </c>
      <c r="F9138" s="5" t="s">
        <v>58</v>
      </c>
      <c r="G9138" s="5" t="s">
        <v>24</v>
      </c>
      <c r="H9138" s="5" t="s">
        <v>126</v>
      </c>
      <c r="I9138" t="s">
        <v>35</v>
      </c>
      <c r="J9138" t="s">
        <v>126</v>
      </c>
      <c r="K9138">
        <v>0</v>
      </c>
      <c r="L9138" s="5" t="s">
        <v>17855</v>
      </c>
      <c r="M9138" s="5" t="s">
        <v>37</v>
      </c>
      <c r="N9138">
        <v>0</v>
      </c>
      <c r="O9138" t="s">
        <v>78</v>
      </c>
      <c r="P9138" s="1">
        <v>45541</v>
      </c>
      <c r="Q9138" s="1">
        <v>45612</v>
      </c>
      <c r="R9138">
        <v>2018</v>
      </c>
      <c r="S9138" s="4">
        <v>7.6</v>
      </c>
      <c r="T9138" t="s">
        <v>30</v>
      </c>
    </row>
    <row r="9139" spans="1:20" x14ac:dyDescent="0.35">
      <c r="A9139" t="s">
        <v>17856</v>
      </c>
      <c r="B9139" s="5" t="s">
        <v>57</v>
      </c>
      <c r="C9139" s="6">
        <v>214335</v>
      </c>
      <c r="D9139" t="s">
        <v>41</v>
      </c>
      <c r="E9139">
        <v>182185</v>
      </c>
      <c r="F9139" s="5" t="s">
        <v>23</v>
      </c>
      <c r="G9139" s="5" t="s">
        <v>42</v>
      </c>
      <c r="H9139" s="5" t="s">
        <v>151</v>
      </c>
      <c r="I9139" t="s">
        <v>44</v>
      </c>
      <c r="J9139" t="s">
        <v>97</v>
      </c>
      <c r="K9139">
        <v>0</v>
      </c>
      <c r="L9139" s="5" t="s">
        <v>17857</v>
      </c>
      <c r="M9139" s="5" t="s">
        <v>28</v>
      </c>
      <c r="N9139">
        <v>15</v>
      </c>
      <c r="O9139" t="s">
        <v>131</v>
      </c>
      <c r="P9139" s="1">
        <v>45595</v>
      </c>
      <c r="Q9139" s="1">
        <v>45653</v>
      </c>
      <c r="R9139">
        <v>1232</v>
      </c>
      <c r="S9139" s="4">
        <v>9.5</v>
      </c>
      <c r="T9139" t="s">
        <v>103</v>
      </c>
    </row>
    <row r="9140" spans="1:20" x14ac:dyDescent="0.35">
      <c r="A9140" t="s">
        <v>17858</v>
      </c>
      <c r="B9140" s="5" t="s">
        <v>162</v>
      </c>
      <c r="C9140" s="6">
        <v>153507</v>
      </c>
      <c r="D9140" t="s">
        <v>74</v>
      </c>
      <c r="E9140">
        <v>191884</v>
      </c>
      <c r="F9140" s="5" t="s">
        <v>23</v>
      </c>
      <c r="G9140" s="5" t="s">
        <v>59</v>
      </c>
      <c r="H9140" s="5" t="s">
        <v>75</v>
      </c>
      <c r="I9140" t="s">
        <v>44</v>
      </c>
      <c r="J9140" t="s">
        <v>75</v>
      </c>
      <c r="K9140">
        <v>100</v>
      </c>
      <c r="L9140" s="5" t="s">
        <v>17859</v>
      </c>
      <c r="M9140" s="5" t="s">
        <v>54</v>
      </c>
      <c r="N9140">
        <v>15</v>
      </c>
      <c r="O9140" t="s">
        <v>85</v>
      </c>
      <c r="P9140" s="1">
        <v>45539</v>
      </c>
      <c r="Q9140" s="1">
        <v>45605</v>
      </c>
      <c r="R9140">
        <v>2064</v>
      </c>
      <c r="S9140" s="4">
        <v>8.6</v>
      </c>
      <c r="T9140" t="s">
        <v>38</v>
      </c>
    </row>
    <row r="9141" spans="1:20" x14ac:dyDescent="0.35">
      <c r="A9141" t="s">
        <v>17860</v>
      </c>
      <c r="B9141" s="5" t="s">
        <v>174</v>
      </c>
      <c r="C9141" s="6">
        <v>73451</v>
      </c>
      <c r="D9141" t="s">
        <v>41</v>
      </c>
      <c r="E9141">
        <v>62433</v>
      </c>
      <c r="F9141" s="5" t="s">
        <v>50</v>
      </c>
      <c r="G9141" s="5" t="s">
        <v>24</v>
      </c>
      <c r="H9141" s="5" t="s">
        <v>151</v>
      </c>
      <c r="I9141" t="s">
        <v>44</v>
      </c>
      <c r="J9141" t="s">
        <v>151</v>
      </c>
      <c r="K9141">
        <v>0</v>
      </c>
      <c r="L9141" s="5" t="s">
        <v>17861</v>
      </c>
      <c r="M9141" s="5" t="s">
        <v>54</v>
      </c>
      <c r="N9141">
        <v>2</v>
      </c>
      <c r="O9141" t="s">
        <v>135</v>
      </c>
      <c r="P9141" s="1">
        <v>45619</v>
      </c>
      <c r="Q9141" s="1">
        <v>45652</v>
      </c>
      <c r="R9141">
        <v>2401</v>
      </c>
      <c r="S9141" s="4">
        <v>7.7</v>
      </c>
      <c r="T9141" t="s">
        <v>95</v>
      </c>
    </row>
    <row r="9142" spans="1:20" x14ac:dyDescent="0.35">
      <c r="A9142" t="s">
        <v>17862</v>
      </c>
      <c r="B9142" s="5" t="s">
        <v>57</v>
      </c>
      <c r="C9142" s="6">
        <v>141812</v>
      </c>
      <c r="D9142" t="s">
        <v>65</v>
      </c>
      <c r="E9142">
        <v>184356</v>
      </c>
      <c r="F9142" s="5" t="s">
        <v>66</v>
      </c>
      <c r="G9142" s="5" t="s">
        <v>24</v>
      </c>
      <c r="H9142" s="5" t="s">
        <v>67</v>
      </c>
      <c r="I9142" t="s">
        <v>26</v>
      </c>
      <c r="J9142" t="s">
        <v>67</v>
      </c>
      <c r="K9142">
        <v>0</v>
      </c>
      <c r="L9142" s="5" t="s">
        <v>17863</v>
      </c>
      <c r="M9142" s="5" t="s">
        <v>28</v>
      </c>
      <c r="N9142">
        <v>9</v>
      </c>
      <c r="O9142" t="s">
        <v>107</v>
      </c>
      <c r="P9142" s="1">
        <v>45687</v>
      </c>
      <c r="Q9142" s="1">
        <v>45705</v>
      </c>
      <c r="R9142">
        <v>2364</v>
      </c>
      <c r="S9142" s="4">
        <v>8.8000000000000007</v>
      </c>
      <c r="T9142" t="s">
        <v>153</v>
      </c>
    </row>
    <row r="9143" spans="1:20" x14ac:dyDescent="0.35">
      <c r="A9143" t="s">
        <v>17864</v>
      </c>
      <c r="B9143" s="5" t="s">
        <v>28801</v>
      </c>
      <c r="C9143" s="6">
        <v>185928</v>
      </c>
      <c r="D9143" t="s">
        <v>22</v>
      </c>
      <c r="E9143">
        <v>185928</v>
      </c>
      <c r="F9143" s="5" t="s">
        <v>23</v>
      </c>
      <c r="G9143" s="5" t="s">
        <v>24</v>
      </c>
      <c r="H9143" s="5" t="s">
        <v>165</v>
      </c>
      <c r="I9143" t="s">
        <v>26</v>
      </c>
      <c r="J9143" t="s">
        <v>157</v>
      </c>
      <c r="K9143">
        <v>50</v>
      </c>
      <c r="L9143" s="5" t="s">
        <v>17865</v>
      </c>
      <c r="M9143" s="5" t="s">
        <v>70</v>
      </c>
      <c r="N9143">
        <v>11</v>
      </c>
      <c r="O9143" t="s">
        <v>85</v>
      </c>
      <c r="P9143" s="1">
        <v>45420</v>
      </c>
      <c r="Q9143" s="1">
        <v>45490</v>
      </c>
      <c r="R9143">
        <v>1047</v>
      </c>
      <c r="S9143" s="4">
        <v>8.1999999999999993</v>
      </c>
      <c r="T9143" t="s">
        <v>243</v>
      </c>
    </row>
    <row r="9144" spans="1:20" x14ac:dyDescent="0.35">
      <c r="A9144" t="s">
        <v>17866</v>
      </c>
      <c r="B9144" s="5" t="s">
        <v>91</v>
      </c>
      <c r="C9144" s="6">
        <v>114515</v>
      </c>
      <c r="D9144" t="s">
        <v>22</v>
      </c>
      <c r="E9144">
        <v>114515</v>
      </c>
      <c r="F9144" s="5" t="s">
        <v>66</v>
      </c>
      <c r="G9144" s="5" t="s">
        <v>24</v>
      </c>
      <c r="H9144" s="5" t="s">
        <v>191</v>
      </c>
      <c r="I9144" t="s">
        <v>44</v>
      </c>
      <c r="J9144" t="s">
        <v>191</v>
      </c>
      <c r="K9144">
        <v>50</v>
      </c>
      <c r="L9144" s="5" t="s">
        <v>17867</v>
      </c>
      <c r="M9144" s="5" t="s">
        <v>37</v>
      </c>
      <c r="N9144">
        <v>7</v>
      </c>
      <c r="O9144" t="s">
        <v>131</v>
      </c>
      <c r="P9144" s="1">
        <v>45324</v>
      </c>
      <c r="Q9144" s="1">
        <v>45352</v>
      </c>
      <c r="R9144">
        <v>961</v>
      </c>
      <c r="S9144" s="4">
        <v>7.9</v>
      </c>
      <c r="T9144" t="s">
        <v>79</v>
      </c>
    </row>
    <row r="9145" spans="1:20" x14ac:dyDescent="0.35">
      <c r="A9145" t="s">
        <v>17868</v>
      </c>
      <c r="B9145" s="5" t="s">
        <v>174</v>
      </c>
      <c r="C9145" s="6">
        <v>175467</v>
      </c>
      <c r="D9145" t="s">
        <v>41</v>
      </c>
      <c r="E9145">
        <v>149147</v>
      </c>
      <c r="F9145" s="5" t="s">
        <v>23</v>
      </c>
      <c r="G9145" s="5" t="s">
        <v>42</v>
      </c>
      <c r="H9145" s="5" t="s">
        <v>43</v>
      </c>
      <c r="I9145" t="s">
        <v>44</v>
      </c>
      <c r="J9145" t="s">
        <v>43</v>
      </c>
      <c r="K9145">
        <v>0</v>
      </c>
      <c r="L9145" s="5" t="s">
        <v>17869</v>
      </c>
      <c r="M9145" s="5" t="s">
        <v>70</v>
      </c>
      <c r="N9145">
        <v>15</v>
      </c>
      <c r="O9145" t="s">
        <v>167</v>
      </c>
      <c r="P9145" s="1">
        <v>45698</v>
      </c>
      <c r="Q9145" s="1">
        <v>45721</v>
      </c>
      <c r="R9145">
        <v>2273</v>
      </c>
      <c r="S9145" s="4">
        <v>6.5</v>
      </c>
      <c r="T9145" t="s">
        <v>95</v>
      </c>
    </row>
    <row r="9146" spans="1:20" x14ac:dyDescent="0.35">
      <c r="A9146" t="s">
        <v>17870</v>
      </c>
      <c r="B9146" s="5" t="s">
        <v>32</v>
      </c>
      <c r="C9146" s="6">
        <v>88766</v>
      </c>
      <c r="D9146" t="s">
        <v>41</v>
      </c>
      <c r="E9146">
        <v>75451</v>
      </c>
      <c r="F9146" s="5" t="s">
        <v>50</v>
      </c>
      <c r="G9146" s="5" t="s">
        <v>42</v>
      </c>
      <c r="H9146" s="5" t="s">
        <v>126</v>
      </c>
      <c r="I9146" t="s">
        <v>35</v>
      </c>
      <c r="J9146" t="s">
        <v>126</v>
      </c>
      <c r="K9146">
        <v>0</v>
      </c>
      <c r="L9146" s="5" t="s">
        <v>17871</v>
      </c>
      <c r="M9146" s="5" t="s">
        <v>28</v>
      </c>
      <c r="N9146">
        <v>2</v>
      </c>
      <c r="O9146" t="s">
        <v>29</v>
      </c>
      <c r="P9146" s="1">
        <v>45579</v>
      </c>
      <c r="Q9146" s="1">
        <v>45612</v>
      </c>
      <c r="R9146">
        <v>850</v>
      </c>
      <c r="S9146" s="4">
        <v>9</v>
      </c>
      <c r="T9146" t="s">
        <v>277</v>
      </c>
    </row>
    <row r="9147" spans="1:20" x14ac:dyDescent="0.35">
      <c r="A9147" t="s">
        <v>17872</v>
      </c>
      <c r="B9147" s="5" t="s">
        <v>49</v>
      </c>
      <c r="C9147" s="6">
        <v>111355</v>
      </c>
      <c r="D9147" t="s">
        <v>33</v>
      </c>
      <c r="E9147">
        <v>12249050</v>
      </c>
      <c r="F9147" s="5" t="s">
        <v>50</v>
      </c>
      <c r="G9147" s="5" t="s">
        <v>51</v>
      </c>
      <c r="H9147" s="5" t="s">
        <v>34</v>
      </c>
      <c r="I9147" t="s">
        <v>26</v>
      </c>
      <c r="J9147" t="s">
        <v>76</v>
      </c>
      <c r="K9147">
        <v>0</v>
      </c>
      <c r="L9147" s="5" t="s">
        <v>17873</v>
      </c>
      <c r="M9147" s="5" t="s">
        <v>54</v>
      </c>
      <c r="N9147">
        <v>4</v>
      </c>
      <c r="O9147" t="s">
        <v>107</v>
      </c>
      <c r="P9147" s="1">
        <v>45673</v>
      </c>
      <c r="Q9147" s="1">
        <v>45708</v>
      </c>
      <c r="R9147">
        <v>2186</v>
      </c>
      <c r="S9147" s="4">
        <v>7.2</v>
      </c>
      <c r="T9147" t="s">
        <v>153</v>
      </c>
    </row>
    <row r="9148" spans="1:20" x14ac:dyDescent="0.35">
      <c r="A9148" t="s">
        <v>17874</v>
      </c>
      <c r="B9148" s="5" t="s">
        <v>91</v>
      </c>
      <c r="C9148" s="6">
        <v>128271</v>
      </c>
      <c r="D9148" t="s">
        <v>74</v>
      </c>
      <c r="E9148">
        <v>160339</v>
      </c>
      <c r="F9148" s="5" t="s">
        <v>66</v>
      </c>
      <c r="G9148" s="5" t="s">
        <v>59</v>
      </c>
      <c r="H9148" s="5" t="s">
        <v>75</v>
      </c>
      <c r="I9148" t="s">
        <v>44</v>
      </c>
      <c r="J9148" t="s">
        <v>75</v>
      </c>
      <c r="K9148">
        <v>100</v>
      </c>
      <c r="L9148" s="5" t="s">
        <v>17875</v>
      </c>
      <c r="M9148" s="5" t="s">
        <v>37</v>
      </c>
      <c r="N9148">
        <v>5</v>
      </c>
      <c r="O9148" t="s">
        <v>88</v>
      </c>
      <c r="P9148" s="1">
        <v>45611</v>
      </c>
      <c r="Q9148" s="1">
        <v>45633</v>
      </c>
      <c r="R9148">
        <v>837</v>
      </c>
      <c r="S9148" s="4">
        <v>7.7</v>
      </c>
      <c r="T9148" t="s">
        <v>63</v>
      </c>
    </row>
    <row r="9149" spans="1:20" x14ac:dyDescent="0.35">
      <c r="A9149" t="s">
        <v>17876</v>
      </c>
      <c r="B9149" s="5" t="s">
        <v>91</v>
      </c>
      <c r="C9149" s="6">
        <v>123580</v>
      </c>
      <c r="D9149" t="s">
        <v>41</v>
      </c>
      <c r="E9149">
        <v>105043</v>
      </c>
      <c r="F9149" s="5" t="s">
        <v>66</v>
      </c>
      <c r="G9149" s="5" t="s">
        <v>59</v>
      </c>
      <c r="H9149" s="5" t="s">
        <v>60</v>
      </c>
      <c r="I9149" t="s">
        <v>26</v>
      </c>
      <c r="J9149" t="s">
        <v>60</v>
      </c>
      <c r="K9149">
        <v>0</v>
      </c>
      <c r="L9149" s="5" t="s">
        <v>17877</v>
      </c>
      <c r="M9149" s="5" t="s">
        <v>70</v>
      </c>
      <c r="N9149">
        <v>9</v>
      </c>
      <c r="O9149" t="s">
        <v>131</v>
      </c>
      <c r="P9149" s="1">
        <v>45729</v>
      </c>
      <c r="Q9149" s="1">
        <v>45798</v>
      </c>
      <c r="R9149">
        <v>1067</v>
      </c>
      <c r="S9149" s="4">
        <v>8.3000000000000007</v>
      </c>
      <c r="T9149" t="s">
        <v>79</v>
      </c>
    </row>
    <row r="9150" spans="1:20" x14ac:dyDescent="0.35">
      <c r="A9150" t="s">
        <v>17878</v>
      </c>
      <c r="B9150" s="5" t="s">
        <v>145</v>
      </c>
      <c r="C9150" s="6">
        <v>77084</v>
      </c>
      <c r="D9150" t="s">
        <v>81</v>
      </c>
      <c r="E9150">
        <v>104063</v>
      </c>
      <c r="F9150" s="5" t="s">
        <v>58</v>
      </c>
      <c r="G9150" s="5" t="s">
        <v>42</v>
      </c>
      <c r="H9150" s="5" t="s">
        <v>82</v>
      </c>
      <c r="I9150" t="s">
        <v>35</v>
      </c>
      <c r="J9150" t="s">
        <v>82</v>
      </c>
      <c r="K9150">
        <v>0</v>
      </c>
      <c r="L9150" s="5" t="s">
        <v>17879</v>
      </c>
      <c r="M9150" s="5" t="s">
        <v>37</v>
      </c>
      <c r="N9150">
        <v>1</v>
      </c>
      <c r="O9150" t="s">
        <v>85</v>
      </c>
      <c r="P9150" s="1">
        <v>45475</v>
      </c>
      <c r="Q9150" s="1">
        <v>45493</v>
      </c>
      <c r="R9150">
        <v>1859</v>
      </c>
      <c r="S9150" s="4">
        <v>7.6</v>
      </c>
      <c r="T9150" t="s">
        <v>89</v>
      </c>
    </row>
    <row r="9151" spans="1:20" x14ac:dyDescent="0.35">
      <c r="A9151" t="s">
        <v>17880</v>
      </c>
      <c r="B9151" s="5" t="s">
        <v>162</v>
      </c>
      <c r="C9151" s="6">
        <v>46762</v>
      </c>
      <c r="D9151" t="s">
        <v>22</v>
      </c>
      <c r="E9151">
        <v>46762</v>
      </c>
      <c r="F9151" s="5" t="s">
        <v>58</v>
      </c>
      <c r="G9151" s="5" t="s">
        <v>24</v>
      </c>
      <c r="H9151" s="5" t="s">
        <v>129</v>
      </c>
      <c r="I9151" t="s">
        <v>44</v>
      </c>
      <c r="J9151" t="s">
        <v>129</v>
      </c>
      <c r="K9151">
        <v>100</v>
      </c>
      <c r="L9151" s="5" t="s">
        <v>17881</v>
      </c>
      <c r="M9151" s="5" t="s">
        <v>28</v>
      </c>
      <c r="N9151">
        <v>1</v>
      </c>
      <c r="O9151" t="s">
        <v>88</v>
      </c>
      <c r="P9151" s="1">
        <v>45742</v>
      </c>
      <c r="Q9151" s="1">
        <v>45802</v>
      </c>
      <c r="R9151">
        <v>1596</v>
      </c>
      <c r="S9151" s="4">
        <v>9.3000000000000007</v>
      </c>
      <c r="T9151" t="s">
        <v>103</v>
      </c>
    </row>
    <row r="9152" spans="1:20" x14ac:dyDescent="0.35">
      <c r="A9152" t="s">
        <v>17882</v>
      </c>
      <c r="B9152" s="5" t="s">
        <v>73</v>
      </c>
      <c r="C9152" s="6">
        <v>218952</v>
      </c>
      <c r="D9152" t="s">
        <v>22</v>
      </c>
      <c r="E9152">
        <v>218952</v>
      </c>
      <c r="F9152" s="5" t="s">
        <v>23</v>
      </c>
      <c r="G9152" s="5" t="s">
        <v>24</v>
      </c>
      <c r="H9152" s="5" t="s">
        <v>129</v>
      </c>
      <c r="I9152" t="s">
        <v>26</v>
      </c>
      <c r="J9152" t="s">
        <v>129</v>
      </c>
      <c r="K9152">
        <v>50</v>
      </c>
      <c r="L9152" s="5" t="s">
        <v>17883</v>
      </c>
      <c r="M9152" s="5" t="s">
        <v>37</v>
      </c>
      <c r="N9152">
        <v>13</v>
      </c>
      <c r="O9152" t="s">
        <v>88</v>
      </c>
      <c r="P9152" s="1">
        <v>45687</v>
      </c>
      <c r="Q9152" s="1">
        <v>45737</v>
      </c>
      <c r="R9152">
        <v>628</v>
      </c>
      <c r="S9152" s="4">
        <v>7.9</v>
      </c>
      <c r="T9152" t="s">
        <v>63</v>
      </c>
    </row>
    <row r="9153" spans="1:20" x14ac:dyDescent="0.35">
      <c r="A9153" t="s">
        <v>17884</v>
      </c>
      <c r="B9153" s="5" t="s">
        <v>28799</v>
      </c>
      <c r="C9153" s="6">
        <v>61455</v>
      </c>
      <c r="D9153" t="s">
        <v>65</v>
      </c>
      <c r="E9153">
        <v>79892</v>
      </c>
      <c r="F9153" s="5" t="s">
        <v>58</v>
      </c>
      <c r="G9153" s="5" t="s">
        <v>59</v>
      </c>
      <c r="H9153" s="5" t="s">
        <v>67</v>
      </c>
      <c r="I9153" t="s">
        <v>44</v>
      </c>
      <c r="J9153" t="s">
        <v>82</v>
      </c>
      <c r="K9153">
        <v>50</v>
      </c>
      <c r="L9153" s="5" t="s">
        <v>17885</v>
      </c>
      <c r="M9153" s="5" t="s">
        <v>37</v>
      </c>
      <c r="N9153">
        <v>1</v>
      </c>
      <c r="O9153" t="s">
        <v>62</v>
      </c>
      <c r="P9153" s="1">
        <v>45401</v>
      </c>
      <c r="Q9153" s="1">
        <v>45457</v>
      </c>
      <c r="R9153">
        <v>1344</v>
      </c>
      <c r="S9153" s="4">
        <v>5.6</v>
      </c>
      <c r="T9153" t="s">
        <v>118</v>
      </c>
    </row>
    <row r="9154" spans="1:20" x14ac:dyDescent="0.35">
      <c r="A9154" t="s">
        <v>17886</v>
      </c>
      <c r="B9154" s="5" t="s">
        <v>91</v>
      </c>
      <c r="C9154" s="6">
        <v>66187</v>
      </c>
      <c r="D9154" t="s">
        <v>22</v>
      </c>
      <c r="E9154">
        <v>66187</v>
      </c>
      <c r="F9154" s="5" t="s">
        <v>23</v>
      </c>
      <c r="G9154" s="5" t="s">
        <v>24</v>
      </c>
      <c r="H9154" s="5" t="s">
        <v>157</v>
      </c>
      <c r="I9154" t="s">
        <v>26</v>
      </c>
      <c r="J9154" t="s">
        <v>157</v>
      </c>
      <c r="K9154">
        <v>100</v>
      </c>
      <c r="L9154" s="5" t="s">
        <v>17887</v>
      </c>
      <c r="M9154" s="5" t="s">
        <v>37</v>
      </c>
      <c r="N9154">
        <v>17</v>
      </c>
      <c r="O9154" t="s">
        <v>62</v>
      </c>
      <c r="P9154" s="1">
        <v>45618</v>
      </c>
      <c r="Q9154" s="1">
        <v>45637</v>
      </c>
      <c r="R9154">
        <v>1180</v>
      </c>
      <c r="S9154" s="4">
        <v>6.7</v>
      </c>
      <c r="T9154" t="s">
        <v>38</v>
      </c>
    </row>
    <row r="9155" spans="1:20" x14ac:dyDescent="0.35">
      <c r="A9155" t="s">
        <v>17888</v>
      </c>
      <c r="B9155" s="5" t="s">
        <v>217</v>
      </c>
      <c r="C9155" s="6">
        <v>130172</v>
      </c>
      <c r="D9155" t="s">
        <v>65</v>
      </c>
      <c r="E9155">
        <v>169224</v>
      </c>
      <c r="F9155" s="5" t="s">
        <v>66</v>
      </c>
      <c r="G9155" s="5" t="s">
        <v>59</v>
      </c>
      <c r="H9155" s="5" t="s">
        <v>67</v>
      </c>
      <c r="I9155" t="s">
        <v>44</v>
      </c>
      <c r="J9155" t="s">
        <v>34</v>
      </c>
      <c r="K9155">
        <v>50</v>
      </c>
      <c r="L9155" s="5" t="s">
        <v>17889</v>
      </c>
      <c r="M9155" s="5" t="s">
        <v>54</v>
      </c>
      <c r="N9155">
        <v>8</v>
      </c>
      <c r="O9155" t="s">
        <v>46</v>
      </c>
      <c r="P9155" s="1">
        <v>45717</v>
      </c>
      <c r="Q9155" s="1">
        <v>45786</v>
      </c>
      <c r="R9155">
        <v>1102</v>
      </c>
      <c r="S9155" s="4">
        <v>9.1</v>
      </c>
      <c r="T9155" t="s">
        <v>30</v>
      </c>
    </row>
    <row r="9156" spans="1:20" x14ac:dyDescent="0.35">
      <c r="A9156" t="s">
        <v>17890</v>
      </c>
      <c r="B9156" s="5" t="s">
        <v>91</v>
      </c>
      <c r="C9156" s="6">
        <v>77763</v>
      </c>
      <c r="D9156" t="s">
        <v>33</v>
      </c>
      <c r="E9156">
        <v>8553930</v>
      </c>
      <c r="F9156" s="5" t="s">
        <v>58</v>
      </c>
      <c r="G9156" s="5" t="s">
        <v>59</v>
      </c>
      <c r="H9156" s="5" t="s">
        <v>34</v>
      </c>
      <c r="I9156" t="s">
        <v>35</v>
      </c>
      <c r="J9156" t="s">
        <v>34</v>
      </c>
      <c r="K9156">
        <v>100</v>
      </c>
      <c r="L9156" s="5" t="s">
        <v>17891</v>
      </c>
      <c r="M9156" s="5" t="s">
        <v>28</v>
      </c>
      <c r="N9156">
        <v>1</v>
      </c>
      <c r="O9156" t="s">
        <v>141</v>
      </c>
      <c r="P9156" s="1">
        <v>45731</v>
      </c>
      <c r="Q9156" s="1">
        <v>45785</v>
      </c>
      <c r="R9156">
        <v>648</v>
      </c>
      <c r="S9156" s="4">
        <v>5.8</v>
      </c>
      <c r="T9156" t="s">
        <v>108</v>
      </c>
    </row>
    <row r="9157" spans="1:20" x14ac:dyDescent="0.35">
      <c r="A9157" t="s">
        <v>17892</v>
      </c>
      <c r="B9157" s="5" t="s">
        <v>28802</v>
      </c>
      <c r="C9157" s="6">
        <v>100848</v>
      </c>
      <c r="D9157" t="s">
        <v>22</v>
      </c>
      <c r="E9157">
        <v>100848</v>
      </c>
      <c r="F9157" s="5" t="s">
        <v>50</v>
      </c>
      <c r="G9157" s="5" t="s">
        <v>42</v>
      </c>
      <c r="H9157" s="5" t="s">
        <v>68</v>
      </c>
      <c r="I9157" t="s">
        <v>26</v>
      </c>
      <c r="J9157" t="s">
        <v>68</v>
      </c>
      <c r="K9157">
        <v>100</v>
      </c>
      <c r="L9157" s="5" t="s">
        <v>17893</v>
      </c>
      <c r="M9157" s="5" t="s">
        <v>54</v>
      </c>
      <c r="N9157">
        <v>2</v>
      </c>
      <c r="O9157" t="s">
        <v>135</v>
      </c>
      <c r="P9157" s="1">
        <v>45523</v>
      </c>
      <c r="Q9157" s="1">
        <v>45563</v>
      </c>
      <c r="R9157">
        <v>752</v>
      </c>
      <c r="S9157" s="4">
        <v>6.5</v>
      </c>
      <c r="T9157" t="s">
        <v>210</v>
      </c>
    </row>
    <row r="9158" spans="1:20" x14ac:dyDescent="0.35">
      <c r="A9158" t="s">
        <v>17894</v>
      </c>
      <c r="B9158" s="5" t="s">
        <v>91</v>
      </c>
      <c r="C9158" s="6">
        <v>144916</v>
      </c>
      <c r="D9158" t="s">
        <v>33</v>
      </c>
      <c r="E9158">
        <v>15940760</v>
      </c>
      <c r="F9158" s="5" t="s">
        <v>23</v>
      </c>
      <c r="G9158" s="5" t="s">
        <v>59</v>
      </c>
      <c r="H9158" s="5" t="s">
        <v>34</v>
      </c>
      <c r="I9158" t="s">
        <v>44</v>
      </c>
      <c r="J9158" t="s">
        <v>34</v>
      </c>
      <c r="K9158">
        <v>50</v>
      </c>
      <c r="L9158" s="5" t="s">
        <v>17895</v>
      </c>
      <c r="M9158" s="5" t="s">
        <v>54</v>
      </c>
      <c r="N9158">
        <v>18</v>
      </c>
      <c r="O9158" t="s">
        <v>167</v>
      </c>
      <c r="P9158" s="1">
        <v>45694</v>
      </c>
      <c r="Q9158" s="1">
        <v>45739</v>
      </c>
      <c r="R9158">
        <v>1976</v>
      </c>
      <c r="S9158" s="4">
        <v>5.7</v>
      </c>
      <c r="T9158" t="s">
        <v>47</v>
      </c>
    </row>
    <row r="9159" spans="1:20" x14ac:dyDescent="0.35">
      <c r="A9159" t="s">
        <v>17896</v>
      </c>
      <c r="B9159" s="5" t="s">
        <v>179</v>
      </c>
      <c r="C9159" s="6">
        <v>241167</v>
      </c>
      <c r="D9159" t="s">
        <v>65</v>
      </c>
      <c r="E9159">
        <v>313517</v>
      </c>
      <c r="F9159" s="5" t="s">
        <v>23</v>
      </c>
      <c r="G9159" s="5" t="s">
        <v>24</v>
      </c>
      <c r="H9159" s="5" t="s">
        <v>67</v>
      </c>
      <c r="I9159" t="s">
        <v>44</v>
      </c>
      <c r="J9159" t="s">
        <v>191</v>
      </c>
      <c r="K9159">
        <v>100</v>
      </c>
      <c r="L9159" s="5" t="s">
        <v>13904</v>
      </c>
      <c r="M9159" s="5" t="s">
        <v>28</v>
      </c>
      <c r="N9159">
        <v>17</v>
      </c>
      <c r="O9159" t="s">
        <v>71</v>
      </c>
      <c r="P9159" s="1">
        <v>45454</v>
      </c>
      <c r="Q9159" s="1">
        <v>45495</v>
      </c>
      <c r="R9159">
        <v>2278</v>
      </c>
      <c r="S9159" s="4">
        <v>8.5</v>
      </c>
      <c r="T9159" t="s">
        <v>243</v>
      </c>
    </row>
    <row r="9160" spans="1:20" x14ac:dyDescent="0.35">
      <c r="A9160" t="s">
        <v>17897</v>
      </c>
      <c r="B9160" s="5" t="s">
        <v>32</v>
      </c>
      <c r="C9160" s="6">
        <v>122631</v>
      </c>
      <c r="D9160" t="s">
        <v>92</v>
      </c>
      <c r="E9160">
        <v>91973</v>
      </c>
      <c r="F9160" s="5" t="s">
        <v>50</v>
      </c>
      <c r="G9160" s="5" t="s">
        <v>51</v>
      </c>
      <c r="H9160" s="5" t="s">
        <v>93</v>
      </c>
      <c r="I9160" t="s">
        <v>35</v>
      </c>
      <c r="J9160" t="s">
        <v>93</v>
      </c>
      <c r="K9160">
        <v>0</v>
      </c>
      <c r="L9160" s="5" t="s">
        <v>17898</v>
      </c>
      <c r="M9160" s="5" t="s">
        <v>28</v>
      </c>
      <c r="N9160">
        <v>3</v>
      </c>
      <c r="O9160" t="s">
        <v>112</v>
      </c>
      <c r="P9160" s="1">
        <v>45737</v>
      </c>
      <c r="Q9160" s="1">
        <v>45787</v>
      </c>
      <c r="R9160">
        <v>1649</v>
      </c>
      <c r="S9160" s="4">
        <v>7.5</v>
      </c>
      <c r="T9160" t="s">
        <v>79</v>
      </c>
    </row>
    <row r="9161" spans="1:20" x14ac:dyDescent="0.35">
      <c r="A9161" t="s">
        <v>17899</v>
      </c>
      <c r="B9161" s="5" t="s">
        <v>145</v>
      </c>
      <c r="C9161" s="6">
        <v>52113</v>
      </c>
      <c r="D9161" t="s">
        <v>22</v>
      </c>
      <c r="E9161">
        <v>52113</v>
      </c>
      <c r="F9161" s="5" t="s">
        <v>66</v>
      </c>
      <c r="G9161" s="5" t="s">
        <v>51</v>
      </c>
      <c r="H9161" s="5" t="s">
        <v>116</v>
      </c>
      <c r="I9161" t="s">
        <v>26</v>
      </c>
      <c r="J9161" t="s">
        <v>116</v>
      </c>
      <c r="K9161">
        <v>50</v>
      </c>
      <c r="L9161" s="5" t="s">
        <v>17900</v>
      </c>
      <c r="M9161" s="5" t="s">
        <v>70</v>
      </c>
      <c r="N9161">
        <v>9</v>
      </c>
      <c r="O9161" t="s">
        <v>107</v>
      </c>
      <c r="P9161" s="1">
        <v>45413</v>
      </c>
      <c r="Q9161" s="1">
        <v>45431</v>
      </c>
      <c r="R9161">
        <v>1707</v>
      </c>
      <c r="S9161" s="4">
        <v>5.2</v>
      </c>
      <c r="T9161" t="s">
        <v>277</v>
      </c>
    </row>
    <row r="9162" spans="1:20" x14ac:dyDescent="0.35">
      <c r="A9162" t="s">
        <v>17901</v>
      </c>
      <c r="B9162" s="5" t="s">
        <v>162</v>
      </c>
      <c r="C9162" s="6">
        <v>131239</v>
      </c>
      <c r="D9162" t="s">
        <v>81</v>
      </c>
      <c r="E9162">
        <v>177173</v>
      </c>
      <c r="F9162" s="5" t="s">
        <v>66</v>
      </c>
      <c r="G9162" s="5" t="s">
        <v>24</v>
      </c>
      <c r="H9162" s="5" t="s">
        <v>82</v>
      </c>
      <c r="I9162" t="s">
        <v>44</v>
      </c>
      <c r="J9162" t="s">
        <v>1449</v>
      </c>
      <c r="K9162">
        <v>0</v>
      </c>
      <c r="L9162" s="5" t="s">
        <v>17902</v>
      </c>
      <c r="M9162" s="5" t="s">
        <v>28</v>
      </c>
      <c r="N9162">
        <v>8</v>
      </c>
      <c r="O9162" t="s">
        <v>85</v>
      </c>
      <c r="P9162" s="1">
        <v>45633</v>
      </c>
      <c r="Q9162" s="1">
        <v>45704</v>
      </c>
      <c r="R9162">
        <v>1374</v>
      </c>
      <c r="S9162" s="4">
        <v>6.6</v>
      </c>
      <c r="T9162" t="s">
        <v>108</v>
      </c>
    </row>
    <row r="9163" spans="1:20" x14ac:dyDescent="0.35">
      <c r="A9163" t="s">
        <v>17903</v>
      </c>
      <c r="B9163" s="5" t="s">
        <v>28802</v>
      </c>
      <c r="C9163" s="6">
        <v>39306</v>
      </c>
      <c r="D9163" t="s">
        <v>22</v>
      </c>
      <c r="E9163">
        <v>39306</v>
      </c>
      <c r="F9163" s="5" t="s">
        <v>66</v>
      </c>
      <c r="G9163" s="5" t="s">
        <v>42</v>
      </c>
      <c r="H9163" s="5" t="s">
        <v>116</v>
      </c>
      <c r="I9163" t="s">
        <v>44</v>
      </c>
      <c r="J9163" t="s">
        <v>116</v>
      </c>
      <c r="K9163">
        <v>100</v>
      </c>
      <c r="L9163" s="5" t="s">
        <v>17904</v>
      </c>
      <c r="M9163" s="5" t="s">
        <v>54</v>
      </c>
      <c r="N9163">
        <v>7</v>
      </c>
      <c r="O9163" t="s">
        <v>46</v>
      </c>
      <c r="P9163" s="1">
        <v>45770</v>
      </c>
      <c r="Q9163" s="1">
        <v>45801</v>
      </c>
      <c r="R9163">
        <v>703</v>
      </c>
      <c r="S9163" s="4">
        <v>6.6</v>
      </c>
      <c r="T9163" t="s">
        <v>210</v>
      </c>
    </row>
    <row r="9164" spans="1:20" x14ac:dyDescent="0.35">
      <c r="A9164" t="s">
        <v>17905</v>
      </c>
      <c r="B9164" s="5" t="s">
        <v>91</v>
      </c>
      <c r="C9164" s="6">
        <v>55092</v>
      </c>
      <c r="D9164" t="s">
        <v>41</v>
      </c>
      <c r="E9164">
        <v>46828</v>
      </c>
      <c r="F9164" s="5" t="s">
        <v>58</v>
      </c>
      <c r="G9164" s="5" t="s">
        <v>59</v>
      </c>
      <c r="H9164" s="5" t="s">
        <v>151</v>
      </c>
      <c r="I9164" t="s">
        <v>26</v>
      </c>
      <c r="J9164" t="s">
        <v>151</v>
      </c>
      <c r="K9164">
        <v>100</v>
      </c>
      <c r="L9164" s="5" t="s">
        <v>17906</v>
      </c>
      <c r="M9164" s="5" t="s">
        <v>37</v>
      </c>
      <c r="N9164">
        <v>0</v>
      </c>
      <c r="O9164" t="s">
        <v>46</v>
      </c>
      <c r="P9164" s="1">
        <v>45497</v>
      </c>
      <c r="Q9164" s="1">
        <v>45550</v>
      </c>
      <c r="R9164">
        <v>1765</v>
      </c>
      <c r="S9164" s="4">
        <v>7.5</v>
      </c>
      <c r="T9164" t="s">
        <v>47</v>
      </c>
    </row>
    <row r="9165" spans="1:20" x14ac:dyDescent="0.35">
      <c r="A9165" t="s">
        <v>17907</v>
      </c>
      <c r="B9165" s="5" t="s">
        <v>28802</v>
      </c>
      <c r="C9165" s="6">
        <v>155977</v>
      </c>
      <c r="D9165" t="s">
        <v>81</v>
      </c>
      <c r="E9165">
        <v>210569</v>
      </c>
      <c r="F9165" s="5" t="s">
        <v>66</v>
      </c>
      <c r="G9165" s="5" t="s">
        <v>42</v>
      </c>
      <c r="H9165" s="5" t="s">
        <v>82</v>
      </c>
      <c r="I9165" t="s">
        <v>35</v>
      </c>
      <c r="J9165" t="s">
        <v>82</v>
      </c>
      <c r="K9165">
        <v>50</v>
      </c>
      <c r="L9165" s="5" t="s">
        <v>17908</v>
      </c>
      <c r="M9165" s="5" t="s">
        <v>54</v>
      </c>
      <c r="N9165">
        <v>7</v>
      </c>
      <c r="O9165" t="s">
        <v>141</v>
      </c>
      <c r="P9165" s="1">
        <v>45648</v>
      </c>
      <c r="Q9165" s="1">
        <v>45703</v>
      </c>
      <c r="R9165">
        <v>564</v>
      </c>
      <c r="S9165" s="4">
        <v>9.6</v>
      </c>
      <c r="T9165" t="s">
        <v>79</v>
      </c>
    </row>
    <row r="9166" spans="1:20" x14ac:dyDescent="0.35">
      <c r="A9166" t="s">
        <v>17909</v>
      </c>
      <c r="B9166" s="5" t="s">
        <v>28802</v>
      </c>
      <c r="C9166" s="6">
        <v>92563</v>
      </c>
      <c r="D9166" t="s">
        <v>22</v>
      </c>
      <c r="E9166">
        <v>92563</v>
      </c>
      <c r="F9166" s="5" t="s">
        <v>58</v>
      </c>
      <c r="G9166" s="5" t="s">
        <v>51</v>
      </c>
      <c r="H9166" s="5" t="s">
        <v>101</v>
      </c>
      <c r="I9166" t="s">
        <v>26</v>
      </c>
      <c r="J9166" t="s">
        <v>101</v>
      </c>
      <c r="K9166">
        <v>100</v>
      </c>
      <c r="L9166" s="5" t="s">
        <v>17910</v>
      </c>
      <c r="M9166" s="5" t="s">
        <v>28</v>
      </c>
      <c r="N9166">
        <v>0</v>
      </c>
      <c r="O9166" t="s">
        <v>131</v>
      </c>
      <c r="P9166" s="1">
        <v>45564</v>
      </c>
      <c r="Q9166" s="1">
        <v>45582</v>
      </c>
      <c r="R9166">
        <v>2497</v>
      </c>
      <c r="S9166" s="4">
        <v>9.6999999999999993</v>
      </c>
      <c r="T9166" t="s">
        <v>38</v>
      </c>
    </row>
    <row r="9167" spans="1:20" x14ac:dyDescent="0.35">
      <c r="A9167" t="s">
        <v>17911</v>
      </c>
      <c r="B9167" s="5" t="s">
        <v>21</v>
      </c>
      <c r="C9167" s="6">
        <v>56883</v>
      </c>
      <c r="D9167" t="s">
        <v>22</v>
      </c>
      <c r="E9167">
        <v>56883</v>
      </c>
      <c r="F9167" s="5" t="s">
        <v>58</v>
      </c>
      <c r="G9167" s="5" t="s">
        <v>51</v>
      </c>
      <c r="H9167" s="5" t="s">
        <v>52</v>
      </c>
      <c r="I9167" t="s">
        <v>26</v>
      </c>
      <c r="J9167" t="s">
        <v>52</v>
      </c>
      <c r="K9167">
        <v>50</v>
      </c>
      <c r="L9167" s="5" t="s">
        <v>4918</v>
      </c>
      <c r="M9167" s="5" t="s">
        <v>54</v>
      </c>
      <c r="N9167">
        <v>1</v>
      </c>
      <c r="O9167" t="s">
        <v>135</v>
      </c>
      <c r="P9167" s="1">
        <v>45529</v>
      </c>
      <c r="Q9167" s="1">
        <v>45589</v>
      </c>
      <c r="R9167">
        <v>2304</v>
      </c>
      <c r="S9167" s="4">
        <v>5.0999999999999996</v>
      </c>
      <c r="T9167" t="s">
        <v>63</v>
      </c>
    </row>
    <row r="9168" spans="1:20" x14ac:dyDescent="0.35">
      <c r="A9168" t="s">
        <v>17912</v>
      </c>
      <c r="B9168" s="5" t="s">
        <v>28802</v>
      </c>
      <c r="C9168" s="6">
        <v>63119</v>
      </c>
      <c r="D9168" t="s">
        <v>22</v>
      </c>
      <c r="E9168">
        <v>63119</v>
      </c>
      <c r="F9168" s="5" t="s">
        <v>58</v>
      </c>
      <c r="G9168" s="5" t="s">
        <v>59</v>
      </c>
      <c r="H9168" s="5" t="s">
        <v>68</v>
      </c>
      <c r="I9168" t="s">
        <v>44</v>
      </c>
      <c r="J9168" t="s">
        <v>68</v>
      </c>
      <c r="K9168">
        <v>0</v>
      </c>
      <c r="L9168" s="5" t="s">
        <v>17913</v>
      </c>
      <c r="M9168" s="5" t="s">
        <v>28</v>
      </c>
      <c r="N9168">
        <v>1</v>
      </c>
      <c r="O9168" t="s">
        <v>62</v>
      </c>
      <c r="P9168" s="1">
        <v>45399</v>
      </c>
      <c r="Q9168" s="1">
        <v>45440</v>
      </c>
      <c r="R9168">
        <v>1624</v>
      </c>
      <c r="S9168" s="4">
        <v>9.1</v>
      </c>
      <c r="T9168" t="s">
        <v>243</v>
      </c>
    </row>
    <row r="9169" spans="1:20" x14ac:dyDescent="0.35">
      <c r="A9169" t="s">
        <v>17914</v>
      </c>
      <c r="B9169" s="5" t="s">
        <v>57</v>
      </c>
      <c r="C9169" s="6">
        <v>124054</v>
      </c>
      <c r="D9169" t="s">
        <v>22</v>
      </c>
      <c r="E9169">
        <v>124054</v>
      </c>
      <c r="F9169" s="5" t="s">
        <v>66</v>
      </c>
      <c r="G9169" s="5" t="s">
        <v>42</v>
      </c>
      <c r="H9169" s="5" t="s">
        <v>52</v>
      </c>
      <c r="I9169" t="s">
        <v>44</v>
      </c>
      <c r="J9169" t="s">
        <v>133</v>
      </c>
      <c r="K9169">
        <v>0</v>
      </c>
      <c r="L9169" s="5" t="s">
        <v>15261</v>
      </c>
      <c r="M9169" s="5" t="s">
        <v>37</v>
      </c>
      <c r="N9169">
        <v>7</v>
      </c>
      <c r="O9169" t="s">
        <v>135</v>
      </c>
      <c r="P9169" s="1">
        <v>45545</v>
      </c>
      <c r="Q9169" s="1">
        <v>45582</v>
      </c>
      <c r="R9169">
        <v>1475</v>
      </c>
      <c r="S9169" s="4">
        <v>8.1999999999999993</v>
      </c>
      <c r="T9169" t="s">
        <v>89</v>
      </c>
    </row>
    <row r="9170" spans="1:20" x14ac:dyDescent="0.35">
      <c r="A9170" t="s">
        <v>17915</v>
      </c>
      <c r="B9170" s="5" t="s">
        <v>32</v>
      </c>
      <c r="C9170" s="6">
        <v>70626</v>
      </c>
      <c r="D9170" t="s">
        <v>81</v>
      </c>
      <c r="E9170">
        <v>95345</v>
      </c>
      <c r="F9170" s="5" t="s">
        <v>58</v>
      </c>
      <c r="G9170" s="5" t="s">
        <v>42</v>
      </c>
      <c r="H9170" s="5" t="s">
        <v>82</v>
      </c>
      <c r="I9170" t="s">
        <v>44</v>
      </c>
      <c r="J9170" t="s">
        <v>82</v>
      </c>
      <c r="K9170">
        <v>100</v>
      </c>
      <c r="L9170" s="5" t="s">
        <v>17916</v>
      </c>
      <c r="M9170" s="5" t="s">
        <v>70</v>
      </c>
      <c r="N9170">
        <v>0</v>
      </c>
      <c r="O9170" t="s">
        <v>88</v>
      </c>
      <c r="P9170" s="1">
        <v>45737</v>
      </c>
      <c r="Q9170" s="1">
        <v>45760</v>
      </c>
      <c r="R9170">
        <v>2467</v>
      </c>
      <c r="S9170" s="4">
        <v>9.3000000000000007</v>
      </c>
      <c r="T9170" t="s">
        <v>89</v>
      </c>
    </row>
    <row r="9171" spans="1:20" x14ac:dyDescent="0.35">
      <c r="A9171" t="s">
        <v>17917</v>
      </c>
      <c r="B9171" s="5" t="s">
        <v>73</v>
      </c>
      <c r="C9171" s="6">
        <v>95105</v>
      </c>
      <c r="D9171" t="s">
        <v>41</v>
      </c>
      <c r="E9171">
        <v>80839</v>
      </c>
      <c r="F9171" s="5" t="s">
        <v>50</v>
      </c>
      <c r="G9171" s="5" t="s">
        <v>24</v>
      </c>
      <c r="H9171" s="5" t="s">
        <v>43</v>
      </c>
      <c r="I9171" t="s">
        <v>26</v>
      </c>
      <c r="J9171" t="s">
        <v>157</v>
      </c>
      <c r="K9171">
        <v>50</v>
      </c>
      <c r="L9171" s="5" t="s">
        <v>17918</v>
      </c>
      <c r="M9171" s="5" t="s">
        <v>70</v>
      </c>
      <c r="N9171">
        <v>3</v>
      </c>
      <c r="O9171" t="s">
        <v>78</v>
      </c>
      <c r="P9171" s="1">
        <v>45348</v>
      </c>
      <c r="Q9171" s="1">
        <v>45369</v>
      </c>
      <c r="R9171">
        <v>1527</v>
      </c>
      <c r="S9171" s="4">
        <v>5.9</v>
      </c>
      <c r="T9171" t="s">
        <v>210</v>
      </c>
    </row>
    <row r="9172" spans="1:20" x14ac:dyDescent="0.35">
      <c r="A9172" t="s">
        <v>17919</v>
      </c>
      <c r="B9172" s="5" t="s">
        <v>28802</v>
      </c>
      <c r="C9172" s="6">
        <v>142966</v>
      </c>
      <c r="D9172" t="s">
        <v>92</v>
      </c>
      <c r="E9172">
        <v>107225</v>
      </c>
      <c r="F9172" s="5" t="s">
        <v>66</v>
      </c>
      <c r="G9172" s="5" t="s">
        <v>51</v>
      </c>
      <c r="H9172" s="5" t="s">
        <v>93</v>
      </c>
      <c r="I9172" t="s">
        <v>26</v>
      </c>
      <c r="J9172" t="s">
        <v>75</v>
      </c>
      <c r="K9172">
        <v>0</v>
      </c>
      <c r="L9172" s="5" t="s">
        <v>17920</v>
      </c>
      <c r="M9172" s="5" t="s">
        <v>37</v>
      </c>
      <c r="N9172">
        <v>6</v>
      </c>
      <c r="O9172" t="s">
        <v>135</v>
      </c>
      <c r="P9172" s="1">
        <v>45349</v>
      </c>
      <c r="Q9172" s="1">
        <v>45400</v>
      </c>
      <c r="R9172">
        <v>1558</v>
      </c>
      <c r="S9172" s="4">
        <v>8.4</v>
      </c>
      <c r="T9172" t="s">
        <v>103</v>
      </c>
    </row>
    <row r="9173" spans="1:20" x14ac:dyDescent="0.35">
      <c r="A9173" t="s">
        <v>17921</v>
      </c>
      <c r="B9173" s="5" t="s">
        <v>179</v>
      </c>
      <c r="C9173" s="6">
        <v>30269</v>
      </c>
      <c r="D9173" t="s">
        <v>22</v>
      </c>
      <c r="E9173">
        <v>30269</v>
      </c>
      <c r="F9173" s="5" t="s">
        <v>58</v>
      </c>
      <c r="G9173" s="5" t="s">
        <v>51</v>
      </c>
      <c r="H9173" s="5" t="s">
        <v>116</v>
      </c>
      <c r="I9173" t="s">
        <v>35</v>
      </c>
      <c r="J9173" t="s">
        <v>191</v>
      </c>
      <c r="K9173">
        <v>50</v>
      </c>
      <c r="L9173" s="5" t="s">
        <v>17922</v>
      </c>
      <c r="M9173" s="5" t="s">
        <v>70</v>
      </c>
      <c r="N9173">
        <v>1</v>
      </c>
      <c r="O9173" t="s">
        <v>167</v>
      </c>
      <c r="P9173" s="1">
        <v>45628</v>
      </c>
      <c r="Q9173" s="1">
        <v>45649</v>
      </c>
      <c r="R9173">
        <v>1413</v>
      </c>
      <c r="S9173" s="4">
        <v>6.7</v>
      </c>
      <c r="T9173" t="s">
        <v>153</v>
      </c>
    </row>
    <row r="9174" spans="1:20" x14ac:dyDescent="0.35">
      <c r="A9174" t="s">
        <v>17923</v>
      </c>
      <c r="B9174" s="5" t="s">
        <v>49</v>
      </c>
      <c r="C9174" s="6">
        <v>172669</v>
      </c>
      <c r="D9174" t="s">
        <v>22</v>
      </c>
      <c r="E9174">
        <v>172669</v>
      </c>
      <c r="F9174" s="5" t="s">
        <v>66</v>
      </c>
      <c r="G9174" s="5" t="s">
        <v>51</v>
      </c>
      <c r="H9174" s="5" t="s">
        <v>68</v>
      </c>
      <c r="I9174" t="s">
        <v>26</v>
      </c>
      <c r="J9174" t="s">
        <v>68</v>
      </c>
      <c r="K9174">
        <v>0</v>
      </c>
      <c r="L9174" s="5" t="s">
        <v>17924</v>
      </c>
      <c r="M9174" s="5" t="s">
        <v>37</v>
      </c>
      <c r="N9174">
        <v>8</v>
      </c>
      <c r="O9174" t="s">
        <v>141</v>
      </c>
      <c r="P9174" s="1">
        <v>45495</v>
      </c>
      <c r="Q9174" s="1">
        <v>45520</v>
      </c>
      <c r="R9174">
        <v>1753</v>
      </c>
      <c r="S9174" s="4">
        <v>9.4</v>
      </c>
      <c r="T9174" t="s">
        <v>153</v>
      </c>
    </row>
    <row r="9175" spans="1:20" x14ac:dyDescent="0.35">
      <c r="A9175" t="s">
        <v>17925</v>
      </c>
      <c r="B9175" s="5" t="s">
        <v>57</v>
      </c>
      <c r="C9175" s="6">
        <v>129725</v>
      </c>
      <c r="D9175" t="s">
        <v>22</v>
      </c>
      <c r="E9175">
        <v>129725</v>
      </c>
      <c r="F9175" s="5" t="s">
        <v>23</v>
      </c>
      <c r="G9175" s="5" t="s">
        <v>24</v>
      </c>
      <c r="H9175" s="5" t="s">
        <v>129</v>
      </c>
      <c r="I9175" t="s">
        <v>44</v>
      </c>
      <c r="J9175" t="s">
        <v>129</v>
      </c>
      <c r="K9175">
        <v>50</v>
      </c>
      <c r="L9175" s="5" t="s">
        <v>17926</v>
      </c>
      <c r="M9175" s="5" t="s">
        <v>70</v>
      </c>
      <c r="N9175">
        <v>14</v>
      </c>
      <c r="O9175" t="s">
        <v>147</v>
      </c>
      <c r="P9175" s="1">
        <v>45467</v>
      </c>
      <c r="Q9175" s="1">
        <v>45537</v>
      </c>
      <c r="R9175">
        <v>1349</v>
      </c>
      <c r="S9175" s="4">
        <v>8.5</v>
      </c>
      <c r="T9175" t="s">
        <v>277</v>
      </c>
    </row>
    <row r="9176" spans="1:20" x14ac:dyDescent="0.35">
      <c r="A9176" t="s">
        <v>17927</v>
      </c>
      <c r="B9176" s="5" t="s">
        <v>49</v>
      </c>
      <c r="C9176" s="6">
        <v>63167</v>
      </c>
      <c r="D9176" t="s">
        <v>65</v>
      </c>
      <c r="E9176">
        <v>82117</v>
      </c>
      <c r="F9176" s="5" t="s">
        <v>58</v>
      </c>
      <c r="G9176" s="5" t="s">
        <v>42</v>
      </c>
      <c r="H9176" s="5" t="s">
        <v>67</v>
      </c>
      <c r="I9176" t="s">
        <v>44</v>
      </c>
      <c r="J9176" t="s">
        <v>67</v>
      </c>
      <c r="K9176">
        <v>100</v>
      </c>
      <c r="L9176" s="5" t="s">
        <v>17928</v>
      </c>
      <c r="M9176" s="5" t="s">
        <v>70</v>
      </c>
      <c r="N9176">
        <v>0</v>
      </c>
      <c r="O9176" t="s">
        <v>167</v>
      </c>
      <c r="P9176" s="1">
        <v>45562</v>
      </c>
      <c r="Q9176" s="1">
        <v>45635</v>
      </c>
      <c r="R9176">
        <v>686</v>
      </c>
      <c r="S9176" s="4">
        <v>8.6999999999999993</v>
      </c>
      <c r="T9176" t="s">
        <v>136</v>
      </c>
    </row>
    <row r="9177" spans="1:20" x14ac:dyDescent="0.35">
      <c r="A9177" t="s">
        <v>17929</v>
      </c>
      <c r="B9177" s="5" t="s">
        <v>162</v>
      </c>
      <c r="C9177" s="6">
        <v>258786</v>
      </c>
      <c r="D9177" t="s">
        <v>22</v>
      </c>
      <c r="E9177">
        <v>258786</v>
      </c>
      <c r="F9177" s="5" t="s">
        <v>23</v>
      </c>
      <c r="G9177" s="5" t="s">
        <v>51</v>
      </c>
      <c r="H9177" s="5" t="s">
        <v>68</v>
      </c>
      <c r="I9177" t="s">
        <v>44</v>
      </c>
      <c r="J9177" t="s">
        <v>68</v>
      </c>
      <c r="K9177">
        <v>50</v>
      </c>
      <c r="L9177" s="5" t="s">
        <v>17930</v>
      </c>
      <c r="M9177" s="5" t="s">
        <v>70</v>
      </c>
      <c r="N9177">
        <v>10</v>
      </c>
      <c r="O9177" t="s">
        <v>71</v>
      </c>
      <c r="P9177" s="1">
        <v>45404</v>
      </c>
      <c r="Q9177" s="1">
        <v>45420</v>
      </c>
      <c r="R9177">
        <v>1899</v>
      </c>
      <c r="S9177" s="4">
        <v>5.4</v>
      </c>
      <c r="T9177" t="s">
        <v>55</v>
      </c>
    </row>
    <row r="9178" spans="1:20" x14ac:dyDescent="0.35">
      <c r="A9178" t="s">
        <v>17931</v>
      </c>
      <c r="B9178" s="5" t="s">
        <v>28802</v>
      </c>
      <c r="C9178" s="6">
        <v>44253</v>
      </c>
      <c r="D9178" t="s">
        <v>22</v>
      </c>
      <c r="E9178">
        <v>44253</v>
      </c>
      <c r="F9178" s="5" t="s">
        <v>50</v>
      </c>
      <c r="G9178" s="5" t="s">
        <v>42</v>
      </c>
      <c r="H9178" s="5" t="s">
        <v>157</v>
      </c>
      <c r="I9178" t="s">
        <v>44</v>
      </c>
      <c r="J9178" t="s">
        <v>52</v>
      </c>
      <c r="K9178">
        <v>50</v>
      </c>
      <c r="L9178" s="5" t="s">
        <v>17932</v>
      </c>
      <c r="M9178" s="5" t="s">
        <v>37</v>
      </c>
      <c r="N9178">
        <v>2</v>
      </c>
      <c r="O9178" t="s">
        <v>135</v>
      </c>
      <c r="P9178" s="1">
        <v>45659</v>
      </c>
      <c r="Q9178" s="1">
        <v>45703</v>
      </c>
      <c r="R9178">
        <v>1158</v>
      </c>
      <c r="S9178" s="4">
        <v>8.5</v>
      </c>
      <c r="T9178" t="s">
        <v>47</v>
      </c>
    </row>
    <row r="9179" spans="1:20" x14ac:dyDescent="0.35">
      <c r="A9179" t="s">
        <v>17933</v>
      </c>
      <c r="B9179" s="5" t="s">
        <v>73</v>
      </c>
      <c r="C9179" s="6">
        <v>130321</v>
      </c>
      <c r="D9179" t="s">
        <v>92</v>
      </c>
      <c r="E9179">
        <v>97741</v>
      </c>
      <c r="F9179" s="5" t="s">
        <v>66</v>
      </c>
      <c r="G9179" s="5" t="s">
        <v>51</v>
      </c>
      <c r="H9179" s="5" t="s">
        <v>93</v>
      </c>
      <c r="I9179" t="s">
        <v>44</v>
      </c>
      <c r="J9179" t="s">
        <v>93</v>
      </c>
      <c r="K9179">
        <v>50</v>
      </c>
      <c r="L9179" s="5" t="s">
        <v>1775</v>
      </c>
      <c r="M9179" s="5" t="s">
        <v>70</v>
      </c>
      <c r="N9179">
        <v>7</v>
      </c>
      <c r="O9179" t="s">
        <v>71</v>
      </c>
      <c r="P9179" s="1">
        <v>45411</v>
      </c>
      <c r="Q9179" s="1">
        <v>45430</v>
      </c>
      <c r="R9179">
        <v>2064</v>
      </c>
      <c r="S9179" s="4">
        <v>8.6999999999999993</v>
      </c>
      <c r="T9179" t="s">
        <v>63</v>
      </c>
    </row>
    <row r="9180" spans="1:20" x14ac:dyDescent="0.35">
      <c r="A9180" t="s">
        <v>17934</v>
      </c>
      <c r="B9180" s="5" t="s">
        <v>28802</v>
      </c>
      <c r="C9180" s="6">
        <v>163239</v>
      </c>
      <c r="D9180" t="s">
        <v>41</v>
      </c>
      <c r="E9180">
        <v>138753</v>
      </c>
      <c r="F9180" s="5" t="s">
        <v>23</v>
      </c>
      <c r="G9180" s="5" t="s">
        <v>59</v>
      </c>
      <c r="H9180" s="5" t="s">
        <v>60</v>
      </c>
      <c r="I9180" t="s">
        <v>26</v>
      </c>
      <c r="J9180" t="s">
        <v>60</v>
      </c>
      <c r="K9180">
        <v>0</v>
      </c>
      <c r="L9180" s="5" t="s">
        <v>17935</v>
      </c>
      <c r="M9180" s="5" t="s">
        <v>70</v>
      </c>
      <c r="N9180">
        <v>13</v>
      </c>
      <c r="O9180" t="s">
        <v>112</v>
      </c>
      <c r="P9180" s="1">
        <v>45541</v>
      </c>
      <c r="Q9180" s="1">
        <v>45613</v>
      </c>
      <c r="R9180">
        <v>766</v>
      </c>
      <c r="S9180" s="4">
        <v>9</v>
      </c>
      <c r="T9180" t="s">
        <v>210</v>
      </c>
    </row>
    <row r="9181" spans="1:20" x14ac:dyDescent="0.35">
      <c r="A9181" t="s">
        <v>17936</v>
      </c>
      <c r="B9181" s="5" t="s">
        <v>28802</v>
      </c>
      <c r="C9181" s="6">
        <v>88353</v>
      </c>
      <c r="D9181" t="s">
        <v>74</v>
      </c>
      <c r="E9181">
        <v>110441</v>
      </c>
      <c r="F9181" s="5" t="s">
        <v>50</v>
      </c>
      <c r="G9181" s="5" t="s">
        <v>51</v>
      </c>
      <c r="H9181" s="5" t="s">
        <v>75</v>
      </c>
      <c r="I9181" t="s">
        <v>44</v>
      </c>
      <c r="J9181" t="s">
        <v>299</v>
      </c>
      <c r="K9181">
        <v>100</v>
      </c>
      <c r="L9181" s="5" t="s">
        <v>17937</v>
      </c>
      <c r="M9181" s="5" t="s">
        <v>37</v>
      </c>
      <c r="N9181">
        <v>4</v>
      </c>
      <c r="O9181" t="s">
        <v>172</v>
      </c>
      <c r="P9181" s="1">
        <v>45418</v>
      </c>
      <c r="Q9181" s="1">
        <v>45443</v>
      </c>
      <c r="R9181">
        <v>1684</v>
      </c>
      <c r="S9181" s="4">
        <v>7.6</v>
      </c>
      <c r="T9181" t="s">
        <v>243</v>
      </c>
    </row>
    <row r="9182" spans="1:20" x14ac:dyDescent="0.35">
      <c r="A9182" t="s">
        <v>17938</v>
      </c>
      <c r="B9182" s="5" t="s">
        <v>91</v>
      </c>
      <c r="C9182" s="6">
        <v>99421</v>
      </c>
      <c r="D9182" t="s">
        <v>74</v>
      </c>
      <c r="E9182">
        <v>124276</v>
      </c>
      <c r="F9182" s="5" t="s">
        <v>50</v>
      </c>
      <c r="G9182" s="5" t="s">
        <v>24</v>
      </c>
      <c r="H9182" s="5" t="s">
        <v>75</v>
      </c>
      <c r="I9182" t="s">
        <v>26</v>
      </c>
      <c r="J9182" t="s">
        <v>75</v>
      </c>
      <c r="K9182">
        <v>0</v>
      </c>
      <c r="L9182" s="5" t="s">
        <v>17939</v>
      </c>
      <c r="M9182" s="5" t="s">
        <v>70</v>
      </c>
      <c r="N9182">
        <v>4</v>
      </c>
      <c r="O9182" t="s">
        <v>167</v>
      </c>
      <c r="P9182" s="1">
        <v>45402</v>
      </c>
      <c r="Q9182" s="1">
        <v>45428</v>
      </c>
      <c r="R9182">
        <v>1672</v>
      </c>
      <c r="S9182" s="4">
        <v>6.4</v>
      </c>
      <c r="T9182" t="s">
        <v>103</v>
      </c>
    </row>
    <row r="9183" spans="1:20" x14ac:dyDescent="0.35">
      <c r="A9183" t="s">
        <v>17940</v>
      </c>
      <c r="B9183" s="5" t="s">
        <v>100</v>
      </c>
      <c r="C9183" s="6">
        <v>92458</v>
      </c>
      <c r="D9183" t="s">
        <v>41</v>
      </c>
      <c r="E9183">
        <v>78589</v>
      </c>
      <c r="F9183" s="5" t="s">
        <v>66</v>
      </c>
      <c r="G9183" s="5" t="s">
        <v>51</v>
      </c>
      <c r="H9183" s="5" t="s">
        <v>43</v>
      </c>
      <c r="I9183" t="s">
        <v>44</v>
      </c>
      <c r="J9183" t="s">
        <v>43</v>
      </c>
      <c r="K9183">
        <v>0</v>
      </c>
      <c r="L9183" s="5" t="s">
        <v>17941</v>
      </c>
      <c r="M9183" s="5" t="s">
        <v>54</v>
      </c>
      <c r="N9183">
        <v>7</v>
      </c>
      <c r="O9183" t="s">
        <v>29</v>
      </c>
      <c r="P9183" s="1">
        <v>45422</v>
      </c>
      <c r="Q9183" s="1">
        <v>45488</v>
      </c>
      <c r="R9183">
        <v>1982</v>
      </c>
      <c r="S9183" s="4">
        <v>9.8000000000000007</v>
      </c>
      <c r="T9183" t="s">
        <v>38</v>
      </c>
    </row>
    <row r="9184" spans="1:20" x14ac:dyDescent="0.35">
      <c r="A9184" t="s">
        <v>17942</v>
      </c>
      <c r="B9184" s="5" t="s">
        <v>179</v>
      </c>
      <c r="C9184" s="6">
        <v>176930</v>
      </c>
      <c r="D9184" t="s">
        <v>33</v>
      </c>
      <c r="E9184">
        <v>19462300</v>
      </c>
      <c r="F9184" s="5" t="s">
        <v>66</v>
      </c>
      <c r="G9184" s="5" t="s">
        <v>51</v>
      </c>
      <c r="H9184" s="5" t="s">
        <v>34</v>
      </c>
      <c r="I9184" t="s">
        <v>35</v>
      </c>
      <c r="J9184" t="s">
        <v>34</v>
      </c>
      <c r="K9184">
        <v>50</v>
      </c>
      <c r="L9184" s="5" t="s">
        <v>17943</v>
      </c>
      <c r="M9184" s="5" t="s">
        <v>70</v>
      </c>
      <c r="N9184">
        <v>7</v>
      </c>
      <c r="O9184" t="s">
        <v>112</v>
      </c>
      <c r="P9184" s="1">
        <v>45375</v>
      </c>
      <c r="Q9184" s="1">
        <v>45407</v>
      </c>
      <c r="R9184">
        <v>1765</v>
      </c>
      <c r="S9184" s="4">
        <v>6.9</v>
      </c>
      <c r="T9184" t="s">
        <v>95</v>
      </c>
    </row>
    <row r="9185" spans="1:20" x14ac:dyDescent="0.35">
      <c r="A9185" t="s">
        <v>17944</v>
      </c>
      <c r="B9185" s="5" t="s">
        <v>91</v>
      </c>
      <c r="C9185" s="6">
        <v>87956</v>
      </c>
      <c r="D9185" t="s">
        <v>22</v>
      </c>
      <c r="E9185">
        <v>87956</v>
      </c>
      <c r="F9185" s="5" t="s">
        <v>50</v>
      </c>
      <c r="G9185" s="5" t="s">
        <v>42</v>
      </c>
      <c r="H9185" s="5" t="s">
        <v>191</v>
      </c>
      <c r="I9185" t="s">
        <v>44</v>
      </c>
      <c r="J9185" t="s">
        <v>191</v>
      </c>
      <c r="K9185">
        <v>50</v>
      </c>
      <c r="L9185" s="5" t="s">
        <v>1854</v>
      </c>
      <c r="M9185" s="5" t="s">
        <v>70</v>
      </c>
      <c r="N9185">
        <v>4</v>
      </c>
      <c r="O9185" t="s">
        <v>107</v>
      </c>
      <c r="P9185" s="1">
        <v>45307</v>
      </c>
      <c r="Q9185" s="1">
        <v>45344</v>
      </c>
      <c r="R9185">
        <v>1350</v>
      </c>
      <c r="S9185" s="4">
        <v>9.5</v>
      </c>
      <c r="T9185" t="s">
        <v>243</v>
      </c>
    </row>
    <row r="9186" spans="1:20" x14ac:dyDescent="0.35">
      <c r="A9186" t="s">
        <v>17945</v>
      </c>
      <c r="B9186" s="5" t="s">
        <v>21</v>
      </c>
      <c r="C9186" s="6">
        <v>178060</v>
      </c>
      <c r="D9186" t="s">
        <v>22</v>
      </c>
      <c r="E9186">
        <v>178060</v>
      </c>
      <c r="F9186" s="5" t="s">
        <v>66</v>
      </c>
      <c r="G9186" s="5" t="s">
        <v>59</v>
      </c>
      <c r="H9186" s="5" t="s">
        <v>68</v>
      </c>
      <c r="I9186" t="s">
        <v>35</v>
      </c>
      <c r="J9186" t="s">
        <v>68</v>
      </c>
      <c r="K9186">
        <v>100</v>
      </c>
      <c r="L9186" s="5" t="s">
        <v>17946</v>
      </c>
      <c r="M9186" s="5" t="s">
        <v>70</v>
      </c>
      <c r="N9186">
        <v>7</v>
      </c>
      <c r="O9186" t="s">
        <v>135</v>
      </c>
      <c r="P9186" s="1">
        <v>45685</v>
      </c>
      <c r="Q9186" s="1">
        <v>45758</v>
      </c>
      <c r="R9186">
        <v>2470</v>
      </c>
      <c r="S9186" s="4">
        <v>7.7</v>
      </c>
      <c r="T9186" t="s">
        <v>243</v>
      </c>
    </row>
    <row r="9187" spans="1:20" x14ac:dyDescent="0.35">
      <c r="A9187" t="s">
        <v>17947</v>
      </c>
      <c r="B9187" s="5" t="s">
        <v>57</v>
      </c>
      <c r="C9187" s="6">
        <v>274887</v>
      </c>
      <c r="D9187" t="s">
        <v>22</v>
      </c>
      <c r="E9187">
        <v>274887</v>
      </c>
      <c r="F9187" s="5" t="s">
        <v>23</v>
      </c>
      <c r="G9187" s="5" t="s">
        <v>59</v>
      </c>
      <c r="H9187" s="5" t="s">
        <v>52</v>
      </c>
      <c r="I9187" t="s">
        <v>35</v>
      </c>
      <c r="J9187" t="s">
        <v>52</v>
      </c>
      <c r="K9187">
        <v>50</v>
      </c>
      <c r="L9187" s="5" t="s">
        <v>17948</v>
      </c>
      <c r="M9187" s="5" t="s">
        <v>37</v>
      </c>
      <c r="N9187">
        <v>18</v>
      </c>
      <c r="O9187" t="s">
        <v>147</v>
      </c>
      <c r="P9187" s="1">
        <v>45735</v>
      </c>
      <c r="Q9187" s="1">
        <v>45783</v>
      </c>
      <c r="R9187">
        <v>524</v>
      </c>
      <c r="S9187" s="4">
        <v>5.2</v>
      </c>
      <c r="T9187" t="s">
        <v>47</v>
      </c>
    </row>
    <row r="9188" spans="1:20" x14ac:dyDescent="0.35">
      <c r="A9188" t="s">
        <v>17949</v>
      </c>
      <c r="B9188" s="5" t="s">
        <v>28801</v>
      </c>
      <c r="C9188" s="6">
        <v>111752</v>
      </c>
      <c r="D9188" t="s">
        <v>22</v>
      </c>
      <c r="E9188">
        <v>111752</v>
      </c>
      <c r="F9188" s="5" t="s">
        <v>50</v>
      </c>
      <c r="G9188" s="5" t="s">
        <v>24</v>
      </c>
      <c r="H9188" s="5" t="s">
        <v>129</v>
      </c>
      <c r="I9188" t="s">
        <v>35</v>
      </c>
      <c r="J9188" t="s">
        <v>129</v>
      </c>
      <c r="K9188">
        <v>100</v>
      </c>
      <c r="L9188" s="5" t="s">
        <v>17950</v>
      </c>
      <c r="M9188" s="5" t="s">
        <v>37</v>
      </c>
      <c r="N9188">
        <v>4</v>
      </c>
      <c r="O9188" t="s">
        <v>78</v>
      </c>
      <c r="P9188" s="1">
        <v>45296</v>
      </c>
      <c r="Q9188" s="1">
        <v>45311</v>
      </c>
      <c r="R9188">
        <v>1344</v>
      </c>
      <c r="S9188" s="4">
        <v>8.3000000000000007</v>
      </c>
      <c r="T9188" t="s">
        <v>38</v>
      </c>
    </row>
    <row r="9189" spans="1:20" x14ac:dyDescent="0.35">
      <c r="A9189" t="s">
        <v>17951</v>
      </c>
      <c r="B9189" s="5" t="s">
        <v>162</v>
      </c>
      <c r="C9189" s="6">
        <v>58945</v>
      </c>
      <c r="D9189" t="s">
        <v>74</v>
      </c>
      <c r="E9189">
        <v>73681</v>
      </c>
      <c r="F9189" s="5" t="s">
        <v>58</v>
      </c>
      <c r="G9189" s="5" t="s">
        <v>51</v>
      </c>
      <c r="H9189" s="5" t="s">
        <v>75</v>
      </c>
      <c r="I9189" t="s">
        <v>35</v>
      </c>
      <c r="J9189" t="s">
        <v>480</v>
      </c>
      <c r="K9189">
        <v>100</v>
      </c>
      <c r="L9189" s="5" t="s">
        <v>17952</v>
      </c>
      <c r="M9189" s="5" t="s">
        <v>70</v>
      </c>
      <c r="N9189">
        <v>0</v>
      </c>
      <c r="O9189" t="s">
        <v>131</v>
      </c>
      <c r="P9189" s="1">
        <v>45656</v>
      </c>
      <c r="Q9189" s="1">
        <v>45712</v>
      </c>
      <c r="R9189">
        <v>1925</v>
      </c>
      <c r="S9189" s="4">
        <v>8.9</v>
      </c>
      <c r="T9189" t="s">
        <v>103</v>
      </c>
    </row>
    <row r="9190" spans="1:20" x14ac:dyDescent="0.35">
      <c r="A9190" t="s">
        <v>17953</v>
      </c>
      <c r="B9190" s="5" t="s">
        <v>162</v>
      </c>
      <c r="C9190" s="6">
        <v>192129</v>
      </c>
      <c r="D9190" t="s">
        <v>22</v>
      </c>
      <c r="E9190">
        <v>192129</v>
      </c>
      <c r="F9190" s="5" t="s">
        <v>66</v>
      </c>
      <c r="G9190" s="5" t="s">
        <v>51</v>
      </c>
      <c r="H9190" s="5" t="s">
        <v>97</v>
      </c>
      <c r="I9190" t="s">
        <v>35</v>
      </c>
      <c r="J9190" t="s">
        <v>97</v>
      </c>
      <c r="K9190">
        <v>50</v>
      </c>
      <c r="L9190" s="5" t="s">
        <v>17954</v>
      </c>
      <c r="M9190" s="5" t="s">
        <v>70</v>
      </c>
      <c r="N9190">
        <v>6</v>
      </c>
      <c r="O9190" t="s">
        <v>131</v>
      </c>
      <c r="P9190" s="1">
        <v>45381</v>
      </c>
      <c r="Q9190" s="1">
        <v>45446</v>
      </c>
      <c r="R9190">
        <v>1867</v>
      </c>
      <c r="S9190" s="4">
        <v>9.3000000000000007</v>
      </c>
      <c r="T9190" t="s">
        <v>30</v>
      </c>
    </row>
    <row r="9191" spans="1:20" x14ac:dyDescent="0.35">
      <c r="A9191" t="s">
        <v>17955</v>
      </c>
      <c r="B9191" s="5" t="s">
        <v>174</v>
      </c>
      <c r="C9191" s="6">
        <v>111169</v>
      </c>
      <c r="D9191" t="s">
        <v>81</v>
      </c>
      <c r="E9191">
        <v>150078</v>
      </c>
      <c r="F9191" s="5" t="s">
        <v>66</v>
      </c>
      <c r="G9191" s="5" t="s">
        <v>24</v>
      </c>
      <c r="H9191" s="5" t="s">
        <v>82</v>
      </c>
      <c r="I9191" t="s">
        <v>26</v>
      </c>
      <c r="J9191" t="s">
        <v>75</v>
      </c>
      <c r="K9191">
        <v>50</v>
      </c>
      <c r="L9191" s="5" t="s">
        <v>17956</v>
      </c>
      <c r="M9191" s="5" t="s">
        <v>70</v>
      </c>
      <c r="N9191">
        <v>8</v>
      </c>
      <c r="O9191" t="s">
        <v>131</v>
      </c>
      <c r="P9191" s="1">
        <v>45575</v>
      </c>
      <c r="Q9191" s="1">
        <v>45591</v>
      </c>
      <c r="R9191">
        <v>726</v>
      </c>
      <c r="S9191" s="4">
        <v>6.8</v>
      </c>
      <c r="T9191" t="s">
        <v>89</v>
      </c>
    </row>
    <row r="9192" spans="1:20" x14ac:dyDescent="0.35">
      <c r="A9192" t="s">
        <v>17957</v>
      </c>
      <c r="B9192" s="5" t="s">
        <v>28800</v>
      </c>
      <c r="C9192" s="6">
        <v>92985</v>
      </c>
      <c r="D9192" t="s">
        <v>92</v>
      </c>
      <c r="E9192">
        <v>69739</v>
      </c>
      <c r="F9192" s="5" t="s">
        <v>50</v>
      </c>
      <c r="G9192" s="5" t="s">
        <v>24</v>
      </c>
      <c r="H9192" s="5" t="s">
        <v>93</v>
      </c>
      <c r="I9192" t="s">
        <v>35</v>
      </c>
      <c r="J9192" t="s">
        <v>93</v>
      </c>
      <c r="K9192">
        <v>50</v>
      </c>
      <c r="L9192" s="5" t="s">
        <v>17958</v>
      </c>
      <c r="M9192" s="5" t="s">
        <v>70</v>
      </c>
      <c r="N9192">
        <v>3</v>
      </c>
      <c r="O9192" t="s">
        <v>78</v>
      </c>
      <c r="P9192" s="1">
        <v>45496</v>
      </c>
      <c r="Q9192" s="1">
        <v>45525</v>
      </c>
      <c r="R9192">
        <v>1875</v>
      </c>
      <c r="S9192" s="4">
        <v>6.4</v>
      </c>
      <c r="T9192" t="s">
        <v>103</v>
      </c>
    </row>
    <row r="9193" spans="1:20" x14ac:dyDescent="0.35">
      <c r="A9193" t="s">
        <v>17959</v>
      </c>
      <c r="B9193" s="5" t="s">
        <v>73</v>
      </c>
      <c r="C9193" s="6">
        <v>96505</v>
      </c>
      <c r="D9193" t="s">
        <v>120</v>
      </c>
      <c r="E9193">
        <v>86855</v>
      </c>
      <c r="F9193" s="5" t="s">
        <v>58</v>
      </c>
      <c r="G9193" s="5" t="s">
        <v>24</v>
      </c>
      <c r="H9193" s="5" t="s">
        <v>121</v>
      </c>
      <c r="I9193" t="s">
        <v>44</v>
      </c>
      <c r="J9193" t="s">
        <v>121</v>
      </c>
      <c r="K9193">
        <v>50</v>
      </c>
      <c r="L9193" s="5" t="s">
        <v>17960</v>
      </c>
      <c r="M9193" s="5" t="s">
        <v>37</v>
      </c>
      <c r="N9193">
        <v>0</v>
      </c>
      <c r="O9193" t="s">
        <v>172</v>
      </c>
      <c r="P9193" s="1">
        <v>45351</v>
      </c>
      <c r="Q9193" s="1">
        <v>45412</v>
      </c>
      <c r="R9193">
        <v>2394</v>
      </c>
      <c r="S9193" s="4">
        <v>7</v>
      </c>
      <c r="T9193" t="s">
        <v>55</v>
      </c>
    </row>
    <row r="9194" spans="1:20" x14ac:dyDescent="0.35">
      <c r="A9194" t="s">
        <v>17961</v>
      </c>
      <c r="B9194" s="5" t="s">
        <v>28801</v>
      </c>
      <c r="C9194" s="6">
        <v>158342</v>
      </c>
      <c r="D9194" t="s">
        <v>22</v>
      </c>
      <c r="E9194">
        <v>158342</v>
      </c>
      <c r="F9194" s="5" t="s">
        <v>23</v>
      </c>
      <c r="G9194" s="5" t="s">
        <v>59</v>
      </c>
      <c r="H9194" s="5" t="s">
        <v>165</v>
      </c>
      <c r="I9194" t="s">
        <v>35</v>
      </c>
      <c r="J9194" t="s">
        <v>165</v>
      </c>
      <c r="K9194">
        <v>0</v>
      </c>
      <c r="L9194" s="5" t="s">
        <v>17962</v>
      </c>
      <c r="M9194" s="5" t="s">
        <v>70</v>
      </c>
      <c r="N9194">
        <v>12</v>
      </c>
      <c r="O9194" t="s">
        <v>85</v>
      </c>
      <c r="P9194" s="1">
        <v>45728</v>
      </c>
      <c r="Q9194" s="1">
        <v>45774</v>
      </c>
      <c r="R9194">
        <v>1649</v>
      </c>
      <c r="S9194" s="4">
        <v>6.4</v>
      </c>
      <c r="T9194" t="s">
        <v>55</v>
      </c>
    </row>
    <row r="9195" spans="1:20" x14ac:dyDescent="0.35">
      <c r="A9195" t="s">
        <v>17963</v>
      </c>
      <c r="B9195" s="5" t="s">
        <v>162</v>
      </c>
      <c r="C9195" s="6">
        <v>93578</v>
      </c>
      <c r="D9195" t="s">
        <v>33</v>
      </c>
      <c r="E9195">
        <v>10293580</v>
      </c>
      <c r="F9195" s="5" t="s">
        <v>58</v>
      </c>
      <c r="G9195" s="5" t="s">
        <v>42</v>
      </c>
      <c r="H9195" s="5" t="s">
        <v>34</v>
      </c>
      <c r="I9195" t="s">
        <v>35</v>
      </c>
      <c r="J9195" t="s">
        <v>34</v>
      </c>
      <c r="K9195">
        <v>0</v>
      </c>
      <c r="L9195" s="5" t="s">
        <v>17964</v>
      </c>
      <c r="M9195" s="5" t="s">
        <v>28</v>
      </c>
      <c r="N9195">
        <v>1</v>
      </c>
      <c r="O9195" t="s">
        <v>78</v>
      </c>
      <c r="P9195" s="1">
        <v>45591</v>
      </c>
      <c r="Q9195" s="1">
        <v>45626</v>
      </c>
      <c r="R9195">
        <v>2036</v>
      </c>
      <c r="S9195" s="4">
        <v>9.3000000000000007</v>
      </c>
      <c r="T9195" t="s">
        <v>210</v>
      </c>
    </row>
    <row r="9196" spans="1:20" x14ac:dyDescent="0.35">
      <c r="A9196" t="s">
        <v>17965</v>
      </c>
      <c r="B9196" s="5" t="s">
        <v>40</v>
      </c>
      <c r="C9196" s="6">
        <v>214274</v>
      </c>
      <c r="D9196" t="s">
        <v>22</v>
      </c>
      <c r="E9196">
        <v>214274</v>
      </c>
      <c r="F9196" s="5" t="s">
        <v>23</v>
      </c>
      <c r="G9196" s="5" t="s">
        <v>42</v>
      </c>
      <c r="H9196" s="5" t="s">
        <v>101</v>
      </c>
      <c r="I9196" t="s">
        <v>26</v>
      </c>
      <c r="J9196" t="s">
        <v>294</v>
      </c>
      <c r="K9196">
        <v>100</v>
      </c>
      <c r="L9196" s="5" t="s">
        <v>17966</v>
      </c>
      <c r="M9196" s="5" t="s">
        <v>70</v>
      </c>
      <c r="N9196">
        <v>13</v>
      </c>
      <c r="O9196" t="s">
        <v>71</v>
      </c>
      <c r="P9196" s="1">
        <v>45608</v>
      </c>
      <c r="Q9196" s="1">
        <v>45657</v>
      </c>
      <c r="R9196">
        <v>743</v>
      </c>
      <c r="S9196" s="4">
        <v>8</v>
      </c>
      <c r="T9196" t="s">
        <v>277</v>
      </c>
    </row>
    <row r="9197" spans="1:20" x14ac:dyDescent="0.35">
      <c r="A9197" t="s">
        <v>17967</v>
      </c>
      <c r="B9197" s="5" t="s">
        <v>73</v>
      </c>
      <c r="C9197" s="6">
        <v>178303</v>
      </c>
      <c r="D9197" t="s">
        <v>74</v>
      </c>
      <c r="E9197">
        <v>222879</v>
      </c>
      <c r="F9197" s="5" t="s">
        <v>23</v>
      </c>
      <c r="G9197" s="5" t="s">
        <v>42</v>
      </c>
      <c r="H9197" s="5" t="s">
        <v>75</v>
      </c>
      <c r="I9197" t="s">
        <v>26</v>
      </c>
      <c r="J9197" t="s">
        <v>75</v>
      </c>
      <c r="K9197">
        <v>50</v>
      </c>
      <c r="L9197" s="5" t="s">
        <v>17968</v>
      </c>
      <c r="M9197" s="5" t="s">
        <v>28</v>
      </c>
      <c r="N9197">
        <v>17</v>
      </c>
      <c r="O9197" t="s">
        <v>88</v>
      </c>
      <c r="P9197" s="1">
        <v>45719</v>
      </c>
      <c r="Q9197" s="1">
        <v>45766</v>
      </c>
      <c r="R9197">
        <v>1070</v>
      </c>
      <c r="S9197" s="4">
        <v>8.9</v>
      </c>
      <c r="T9197" t="s">
        <v>63</v>
      </c>
    </row>
    <row r="9198" spans="1:20" x14ac:dyDescent="0.35">
      <c r="A9198" t="s">
        <v>17969</v>
      </c>
      <c r="B9198" s="5" t="s">
        <v>32</v>
      </c>
      <c r="C9198" s="6">
        <v>36007</v>
      </c>
      <c r="D9198" t="s">
        <v>22</v>
      </c>
      <c r="E9198">
        <v>36007</v>
      </c>
      <c r="F9198" s="5" t="s">
        <v>66</v>
      </c>
      <c r="G9198" s="5" t="s">
        <v>59</v>
      </c>
      <c r="H9198" s="5" t="s">
        <v>116</v>
      </c>
      <c r="I9198" t="s">
        <v>26</v>
      </c>
      <c r="J9198" t="s">
        <v>116</v>
      </c>
      <c r="K9198">
        <v>50</v>
      </c>
      <c r="L9198" s="5" t="s">
        <v>17970</v>
      </c>
      <c r="M9198" s="5" t="s">
        <v>28</v>
      </c>
      <c r="N9198">
        <v>7</v>
      </c>
      <c r="O9198" t="s">
        <v>62</v>
      </c>
      <c r="P9198" s="1">
        <v>45329</v>
      </c>
      <c r="Q9198" s="1">
        <v>45354</v>
      </c>
      <c r="R9198">
        <v>730</v>
      </c>
      <c r="S9198" s="4">
        <v>6</v>
      </c>
      <c r="T9198" t="s">
        <v>63</v>
      </c>
    </row>
    <row r="9199" spans="1:20" x14ac:dyDescent="0.35">
      <c r="A9199" t="s">
        <v>17971</v>
      </c>
      <c r="B9199" s="5" t="s">
        <v>100</v>
      </c>
      <c r="C9199" s="6">
        <v>171051</v>
      </c>
      <c r="D9199" t="s">
        <v>41</v>
      </c>
      <c r="E9199">
        <v>145393</v>
      </c>
      <c r="F9199" s="5" t="s">
        <v>23</v>
      </c>
      <c r="G9199" s="5" t="s">
        <v>24</v>
      </c>
      <c r="H9199" s="5" t="s">
        <v>151</v>
      </c>
      <c r="I9199" t="s">
        <v>44</v>
      </c>
      <c r="J9199" t="s">
        <v>75</v>
      </c>
      <c r="K9199">
        <v>50</v>
      </c>
      <c r="L9199" s="5" t="s">
        <v>6088</v>
      </c>
      <c r="M9199" s="5" t="s">
        <v>37</v>
      </c>
      <c r="N9199">
        <v>13</v>
      </c>
      <c r="O9199" t="s">
        <v>85</v>
      </c>
      <c r="P9199" s="1">
        <v>45433</v>
      </c>
      <c r="Q9199" s="1">
        <v>45476</v>
      </c>
      <c r="R9199">
        <v>1012</v>
      </c>
      <c r="S9199" s="4">
        <v>8.5</v>
      </c>
      <c r="T9199" t="s">
        <v>243</v>
      </c>
    </row>
    <row r="9200" spans="1:20" x14ac:dyDescent="0.35">
      <c r="A9200" t="s">
        <v>17972</v>
      </c>
      <c r="B9200" s="5" t="s">
        <v>32</v>
      </c>
      <c r="C9200" s="6">
        <v>198950</v>
      </c>
      <c r="D9200" t="s">
        <v>41</v>
      </c>
      <c r="E9200">
        <v>169108</v>
      </c>
      <c r="F9200" s="5" t="s">
        <v>23</v>
      </c>
      <c r="G9200" s="5" t="s">
        <v>59</v>
      </c>
      <c r="H9200" s="5" t="s">
        <v>151</v>
      </c>
      <c r="I9200" t="s">
        <v>44</v>
      </c>
      <c r="J9200" t="s">
        <v>151</v>
      </c>
      <c r="K9200">
        <v>50</v>
      </c>
      <c r="L9200" s="5" t="s">
        <v>3337</v>
      </c>
      <c r="M9200" s="5" t="s">
        <v>28</v>
      </c>
      <c r="N9200">
        <v>14</v>
      </c>
      <c r="O9200" t="s">
        <v>88</v>
      </c>
      <c r="P9200" s="1">
        <v>45728</v>
      </c>
      <c r="Q9200" s="1">
        <v>45767</v>
      </c>
      <c r="R9200">
        <v>2381</v>
      </c>
      <c r="S9200" s="4">
        <v>9.1999999999999993</v>
      </c>
      <c r="T9200" t="s">
        <v>95</v>
      </c>
    </row>
    <row r="9201" spans="1:20" x14ac:dyDescent="0.35">
      <c r="A9201" t="s">
        <v>17973</v>
      </c>
      <c r="B9201" s="5" t="s">
        <v>57</v>
      </c>
      <c r="C9201" s="6">
        <v>124387</v>
      </c>
      <c r="D9201" t="s">
        <v>41</v>
      </c>
      <c r="E9201">
        <v>105729</v>
      </c>
      <c r="F9201" s="5" t="s">
        <v>66</v>
      </c>
      <c r="G9201" s="5" t="s">
        <v>59</v>
      </c>
      <c r="H9201" s="5" t="s">
        <v>60</v>
      </c>
      <c r="I9201" t="s">
        <v>26</v>
      </c>
      <c r="J9201" t="s">
        <v>60</v>
      </c>
      <c r="K9201">
        <v>100</v>
      </c>
      <c r="L9201" s="5" t="s">
        <v>17974</v>
      </c>
      <c r="M9201" s="5" t="s">
        <v>28</v>
      </c>
      <c r="N9201">
        <v>8</v>
      </c>
      <c r="O9201" t="s">
        <v>78</v>
      </c>
      <c r="P9201" s="1">
        <v>45580</v>
      </c>
      <c r="Q9201" s="1">
        <v>45632</v>
      </c>
      <c r="R9201">
        <v>911</v>
      </c>
      <c r="S9201" s="4">
        <v>5</v>
      </c>
      <c r="T9201" t="s">
        <v>136</v>
      </c>
    </row>
    <row r="9202" spans="1:20" x14ac:dyDescent="0.35">
      <c r="A9202" t="s">
        <v>17975</v>
      </c>
      <c r="B9202" s="5" t="s">
        <v>49</v>
      </c>
      <c r="C9202" s="6">
        <v>106704</v>
      </c>
      <c r="D9202" t="s">
        <v>22</v>
      </c>
      <c r="E9202">
        <v>106704</v>
      </c>
      <c r="F9202" s="5" t="s">
        <v>50</v>
      </c>
      <c r="G9202" s="5" t="s">
        <v>51</v>
      </c>
      <c r="H9202" s="5" t="s">
        <v>129</v>
      </c>
      <c r="I9202" t="s">
        <v>35</v>
      </c>
      <c r="J9202" t="s">
        <v>129</v>
      </c>
      <c r="K9202">
        <v>100</v>
      </c>
      <c r="L9202" s="5" t="s">
        <v>17976</v>
      </c>
      <c r="M9202" s="5" t="s">
        <v>54</v>
      </c>
      <c r="N9202">
        <v>3</v>
      </c>
      <c r="O9202" t="s">
        <v>107</v>
      </c>
      <c r="P9202" s="1">
        <v>45306</v>
      </c>
      <c r="Q9202" s="1">
        <v>45325</v>
      </c>
      <c r="R9202">
        <v>1956</v>
      </c>
      <c r="S9202" s="4">
        <v>5.7</v>
      </c>
      <c r="T9202" t="s">
        <v>95</v>
      </c>
    </row>
    <row r="9203" spans="1:20" x14ac:dyDescent="0.35">
      <c r="A9203" t="s">
        <v>17977</v>
      </c>
      <c r="B9203" s="5" t="s">
        <v>28802</v>
      </c>
      <c r="C9203" s="6">
        <v>149562</v>
      </c>
      <c r="D9203" t="s">
        <v>22</v>
      </c>
      <c r="E9203">
        <v>149562</v>
      </c>
      <c r="F9203" s="5" t="s">
        <v>23</v>
      </c>
      <c r="G9203" s="5" t="s">
        <v>51</v>
      </c>
      <c r="H9203" s="5" t="s">
        <v>52</v>
      </c>
      <c r="I9203" t="s">
        <v>35</v>
      </c>
      <c r="J9203" t="s">
        <v>52</v>
      </c>
      <c r="K9203">
        <v>0</v>
      </c>
      <c r="L9203" s="5" t="s">
        <v>17978</v>
      </c>
      <c r="M9203" s="5" t="s">
        <v>28</v>
      </c>
      <c r="N9203">
        <v>16</v>
      </c>
      <c r="O9203" t="s">
        <v>131</v>
      </c>
      <c r="P9203" s="1">
        <v>45577</v>
      </c>
      <c r="Q9203" s="1">
        <v>45634</v>
      </c>
      <c r="R9203">
        <v>1386</v>
      </c>
      <c r="S9203" s="4">
        <v>7.2</v>
      </c>
      <c r="T9203" t="s">
        <v>38</v>
      </c>
    </row>
    <row r="9204" spans="1:20" x14ac:dyDescent="0.35">
      <c r="A9204" t="s">
        <v>17979</v>
      </c>
      <c r="B9204" s="5" t="s">
        <v>28801</v>
      </c>
      <c r="C9204" s="6">
        <v>112666</v>
      </c>
      <c r="D9204" t="s">
        <v>22</v>
      </c>
      <c r="E9204">
        <v>112666</v>
      </c>
      <c r="F9204" s="5" t="s">
        <v>66</v>
      </c>
      <c r="G9204" s="5" t="s">
        <v>51</v>
      </c>
      <c r="H9204" s="5" t="s">
        <v>52</v>
      </c>
      <c r="I9204" t="s">
        <v>35</v>
      </c>
      <c r="J9204" t="s">
        <v>34</v>
      </c>
      <c r="K9204">
        <v>50</v>
      </c>
      <c r="L9204" s="5" t="s">
        <v>17980</v>
      </c>
      <c r="M9204" s="5" t="s">
        <v>54</v>
      </c>
      <c r="N9204">
        <v>8</v>
      </c>
      <c r="O9204" t="s">
        <v>107</v>
      </c>
      <c r="P9204" s="1">
        <v>45409</v>
      </c>
      <c r="Q9204" s="1">
        <v>45444</v>
      </c>
      <c r="R9204">
        <v>1069</v>
      </c>
      <c r="S9204" s="4">
        <v>7.2</v>
      </c>
      <c r="T9204" t="s">
        <v>38</v>
      </c>
    </row>
    <row r="9205" spans="1:20" x14ac:dyDescent="0.35">
      <c r="A9205" t="s">
        <v>17981</v>
      </c>
      <c r="B9205" s="5" t="s">
        <v>174</v>
      </c>
      <c r="C9205" s="6">
        <v>102655</v>
      </c>
      <c r="D9205" t="s">
        <v>22</v>
      </c>
      <c r="E9205">
        <v>102655</v>
      </c>
      <c r="F9205" s="5" t="s">
        <v>50</v>
      </c>
      <c r="G9205" s="5" t="s">
        <v>42</v>
      </c>
      <c r="H9205" s="5" t="s">
        <v>68</v>
      </c>
      <c r="I9205" t="s">
        <v>44</v>
      </c>
      <c r="J9205" t="s">
        <v>68</v>
      </c>
      <c r="K9205">
        <v>100</v>
      </c>
      <c r="L9205" s="5" t="s">
        <v>17982</v>
      </c>
      <c r="M9205" s="5" t="s">
        <v>70</v>
      </c>
      <c r="N9205">
        <v>2</v>
      </c>
      <c r="O9205" t="s">
        <v>107</v>
      </c>
      <c r="P9205" s="1">
        <v>45628</v>
      </c>
      <c r="Q9205" s="1">
        <v>45700</v>
      </c>
      <c r="R9205">
        <v>721</v>
      </c>
      <c r="S9205" s="4">
        <v>5.4</v>
      </c>
      <c r="T9205" t="s">
        <v>30</v>
      </c>
    </row>
    <row r="9206" spans="1:20" x14ac:dyDescent="0.35">
      <c r="A9206" t="s">
        <v>17983</v>
      </c>
      <c r="B9206" s="5" t="s">
        <v>28802</v>
      </c>
      <c r="C9206" s="6">
        <v>60391</v>
      </c>
      <c r="D9206" t="s">
        <v>74</v>
      </c>
      <c r="E9206">
        <v>75489</v>
      </c>
      <c r="F9206" s="5" t="s">
        <v>58</v>
      </c>
      <c r="G9206" s="5" t="s">
        <v>59</v>
      </c>
      <c r="H9206" s="5" t="s">
        <v>75</v>
      </c>
      <c r="I9206" t="s">
        <v>26</v>
      </c>
      <c r="J9206" t="s">
        <v>75</v>
      </c>
      <c r="K9206">
        <v>50</v>
      </c>
      <c r="L9206" s="5" t="s">
        <v>5558</v>
      </c>
      <c r="M9206" s="5" t="s">
        <v>54</v>
      </c>
      <c r="N9206">
        <v>1</v>
      </c>
      <c r="O9206" t="s">
        <v>172</v>
      </c>
      <c r="P9206" s="1">
        <v>45322</v>
      </c>
      <c r="Q9206" s="1">
        <v>45395</v>
      </c>
      <c r="R9206">
        <v>1304</v>
      </c>
      <c r="S9206" s="4">
        <v>6.9</v>
      </c>
      <c r="T9206" t="s">
        <v>95</v>
      </c>
    </row>
    <row r="9207" spans="1:20" x14ac:dyDescent="0.35">
      <c r="A9207" t="s">
        <v>17984</v>
      </c>
      <c r="B9207" s="5" t="s">
        <v>174</v>
      </c>
      <c r="C9207" s="6">
        <v>93418</v>
      </c>
      <c r="D9207" t="s">
        <v>22</v>
      </c>
      <c r="E9207">
        <v>93418</v>
      </c>
      <c r="F9207" s="5" t="s">
        <v>66</v>
      </c>
      <c r="G9207" s="5" t="s">
        <v>24</v>
      </c>
      <c r="H9207" s="5" t="s">
        <v>165</v>
      </c>
      <c r="I9207" t="s">
        <v>44</v>
      </c>
      <c r="J9207" t="s">
        <v>313</v>
      </c>
      <c r="K9207">
        <v>0</v>
      </c>
      <c r="L9207" s="5" t="s">
        <v>17985</v>
      </c>
      <c r="M9207" s="5" t="s">
        <v>28</v>
      </c>
      <c r="N9207">
        <v>9</v>
      </c>
      <c r="O9207" t="s">
        <v>131</v>
      </c>
      <c r="P9207" s="1">
        <v>45386</v>
      </c>
      <c r="Q9207" s="1">
        <v>45453</v>
      </c>
      <c r="R9207">
        <v>2248</v>
      </c>
      <c r="S9207" s="4">
        <v>9.4</v>
      </c>
      <c r="T9207" t="s">
        <v>38</v>
      </c>
    </row>
    <row r="9208" spans="1:20" x14ac:dyDescent="0.35">
      <c r="A9208" t="s">
        <v>17986</v>
      </c>
      <c r="B9208" s="5" t="s">
        <v>28802</v>
      </c>
      <c r="C9208" s="6">
        <v>64099</v>
      </c>
      <c r="D9208" t="s">
        <v>41</v>
      </c>
      <c r="E9208">
        <v>54484</v>
      </c>
      <c r="F9208" s="5" t="s">
        <v>50</v>
      </c>
      <c r="G9208" s="5" t="s">
        <v>24</v>
      </c>
      <c r="H9208" s="5" t="s">
        <v>60</v>
      </c>
      <c r="I9208" t="s">
        <v>44</v>
      </c>
      <c r="J9208" t="s">
        <v>34</v>
      </c>
      <c r="K9208">
        <v>100</v>
      </c>
      <c r="L9208" s="5" t="s">
        <v>17987</v>
      </c>
      <c r="M9208" s="5" t="s">
        <v>28</v>
      </c>
      <c r="N9208">
        <v>4</v>
      </c>
      <c r="O9208" t="s">
        <v>131</v>
      </c>
      <c r="P9208" s="1">
        <v>45611</v>
      </c>
      <c r="Q9208" s="1">
        <v>45634</v>
      </c>
      <c r="R9208">
        <v>2247</v>
      </c>
      <c r="S9208" s="4">
        <v>5.0999999999999996</v>
      </c>
      <c r="T9208" t="s">
        <v>55</v>
      </c>
    </row>
    <row r="9209" spans="1:20" x14ac:dyDescent="0.35">
      <c r="A9209" t="s">
        <v>17988</v>
      </c>
      <c r="B9209" s="5" t="s">
        <v>32</v>
      </c>
      <c r="C9209" s="6">
        <v>170894</v>
      </c>
      <c r="D9209" t="s">
        <v>33</v>
      </c>
      <c r="E9209">
        <v>18798340</v>
      </c>
      <c r="F9209" s="5" t="s">
        <v>66</v>
      </c>
      <c r="G9209" s="5" t="s">
        <v>51</v>
      </c>
      <c r="H9209" s="5" t="s">
        <v>34</v>
      </c>
      <c r="I9209" t="s">
        <v>35</v>
      </c>
      <c r="J9209" t="s">
        <v>34</v>
      </c>
      <c r="K9209">
        <v>0</v>
      </c>
      <c r="L9209" s="5" t="s">
        <v>17989</v>
      </c>
      <c r="M9209" s="5" t="s">
        <v>37</v>
      </c>
      <c r="N9209">
        <v>8</v>
      </c>
      <c r="O9209" t="s">
        <v>141</v>
      </c>
      <c r="P9209" s="1">
        <v>45364</v>
      </c>
      <c r="Q9209" s="1">
        <v>45427</v>
      </c>
      <c r="R9209">
        <v>2021</v>
      </c>
      <c r="S9209" s="4">
        <v>6.9</v>
      </c>
      <c r="T9209" t="s">
        <v>243</v>
      </c>
    </row>
    <row r="9210" spans="1:20" x14ac:dyDescent="0.35">
      <c r="A9210" t="s">
        <v>17990</v>
      </c>
      <c r="B9210" s="5" t="s">
        <v>179</v>
      </c>
      <c r="C9210" s="6">
        <v>26067</v>
      </c>
      <c r="D9210" t="s">
        <v>22</v>
      </c>
      <c r="E9210">
        <v>26067</v>
      </c>
      <c r="F9210" s="5" t="s">
        <v>58</v>
      </c>
      <c r="G9210" s="5" t="s">
        <v>42</v>
      </c>
      <c r="H9210" s="5" t="s">
        <v>116</v>
      </c>
      <c r="I9210" t="s">
        <v>26</v>
      </c>
      <c r="J9210" t="s">
        <v>467</v>
      </c>
      <c r="K9210">
        <v>100</v>
      </c>
      <c r="L9210" s="5" t="s">
        <v>17991</v>
      </c>
      <c r="M9210" s="5" t="s">
        <v>37</v>
      </c>
      <c r="N9210">
        <v>0</v>
      </c>
      <c r="O9210" t="s">
        <v>85</v>
      </c>
      <c r="P9210" s="1">
        <v>45314</v>
      </c>
      <c r="Q9210" s="1">
        <v>45358</v>
      </c>
      <c r="R9210">
        <v>892</v>
      </c>
      <c r="S9210" s="4">
        <v>7.1</v>
      </c>
      <c r="T9210" t="s">
        <v>63</v>
      </c>
    </row>
    <row r="9211" spans="1:20" x14ac:dyDescent="0.35">
      <c r="A9211" t="s">
        <v>17992</v>
      </c>
      <c r="B9211" s="5" t="s">
        <v>162</v>
      </c>
      <c r="C9211" s="6">
        <v>87803</v>
      </c>
      <c r="D9211" t="s">
        <v>41</v>
      </c>
      <c r="E9211">
        <v>74633</v>
      </c>
      <c r="F9211" s="5" t="s">
        <v>58</v>
      </c>
      <c r="G9211" s="5" t="s">
        <v>24</v>
      </c>
      <c r="H9211" s="5" t="s">
        <v>43</v>
      </c>
      <c r="I9211" t="s">
        <v>35</v>
      </c>
      <c r="J9211" t="s">
        <v>43</v>
      </c>
      <c r="K9211">
        <v>100</v>
      </c>
      <c r="L9211" s="5" t="s">
        <v>4082</v>
      </c>
      <c r="M9211" s="5" t="s">
        <v>70</v>
      </c>
      <c r="N9211">
        <v>1</v>
      </c>
      <c r="O9211" t="s">
        <v>147</v>
      </c>
      <c r="P9211" s="1">
        <v>45604</v>
      </c>
      <c r="Q9211" s="1">
        <v>45630</v>
      </c>
      <c r="R9211">
        <v>822</v>
      </c>
      <c r="S9211" s="4">
        <v>8.6999999999999993</v>
      </c>
      <c r="T9211" t="s">
        <v>243</v>
      </c>
    </row>
    <row r="9212" spans="1:20" x14ac:dyDescent="0.35">
      <c r="A9212" t="s">
        <v>17993</v>
      </c>
      <c r="B9212" s="5" t="s">
        <v>73</v>
      </c>
      <c r="C9212" s="6">
        <v>73822</v>
      </c>
      <c r="D9212" t="s">
        <v>74</v>
      </c>
      <c r="E9212">
        <v>92278</v>
      </c>
      <c r="F9212" s="5" t="s">
        <v>58</v>
      </c>
      <c r="G9212" s="5" t="s">
        <v>51</v>
      </c>
      <c r="H9212" s="5" t="s">
        <v>75</v>
      </c>
      <c r="I9212" t="s">
        <v>26</v>
      </c>
      <c r="J9212" t="s">
        <v>126</v>
      </c>
      <c r="K9212">
        <v>0</v>
      </c>
      <c r="L9212" s="5" t="s">
        <v>17994</v>
      </c>
      <c r="M9212" s="5" t="s">
        <v>70</v>
      </c>
      <c r="N9212">
        <v>1</v>
      </c>
      <c r="O9212" t="s">
        <v>71</v>
      </c>
      <c r="P9212" s="1">
        <v>45568</v>
      </c>
      <c r="Q9212" s="1">
        <v>45585</v>
      </c>
      <c r="R9212">
        <v>1230</v>
      </c>
      <c r="S9212" s="4">
        <v>5.2</v>
      </c>
      <c r="T9212" t="s">
        <v>118</v>
      </c>
    </row>
    <row r="9213" spans="1:20" x14ac:dyDescent="0.35">
      <c r="A9213" t="s">
        <v>17995</v>
      </c>
      <c r="B9213" s="5" t="s">
        <v>91</v>
      </c>
      <c r="C9213" s="6">
        <v>92932</v>
      </c>
      <c r="D9213" t="s">
        <v>120</v>
      </c>
      <c r="E9213">
        <v>83639</v>
      </c>
      <c r="F9213" s="5" t="s">
        <v>58</v>
      </c>
      <c r="G9213" s="5" t="s">
        <v>59</v>
      </c>
      <c r="H9213" s="5" t="s">
        <v>121</v>
      </c>
      <c r="I9213" t="s">
        <v>26</v>
      </c>
      <c r="J9213" t="s">
        <v>121</v>
      </c>
      <c r="K9213">
        <v>100</v>
      </c>
      <c r="L9213" s="5" t="s">
        <v>17996</v>
      </c>
      <c r="M9213" s="5" t="s">
        <v>37</v>
      </c>
      <c r="N9213">
        <v>0</v>
      </c>
      <c r="O9213" t="s">
        <v>131</v>
      </c>
      <c r="P9213" s="1">
        <v>45496</v>
      </c>
      <c r="Q9213" s="1">
        <v>45540</v>
      </c>
      <c r="R9213">
        <v>608</v>
      </c>
      <c r="S9213" s="4">
        <v>6.4</v>
      </c>
      <c r="T9213" t="s">
        <v>136</v>
      </c>
    </row>
    <row r="9214" spans="1:20" x14ac:dyDescent="0.35">
      <c r="A9214" t="s">
        <v>17997</v>
      </c>
      <c r="B9214" s="5" t="s">
        <v>73</v>
      </c>
      <c r="C9214" s="6">
        <v>68084</v>
      </c>
      <c r="D9214" t="s">
        <v>41</v>
      </c>
      <c r="E9214">
        <v>57871</v>
      </c>
      <c r="F9214" s="5" t="s">
        <v>58</v>
      </c>
      <c r="G9214" s="5" t="s">
        <v>24</v>
      </c>
      <c r="H9214" s="5" t="s">
        <v>126</v>
      </c>
      <c r="I9214" t="s">
        <v>35</v>
      </c>
      <c r="J9214" t="s">
        <v>60</v>
      </c>
      <c r="K9214">
        <v>100</v>
      </c>
      <c r="L9214" s="5" t="s">
        <v>17998</v>
      </c>
      <c r="M9214" s="5" t="s">
        <v>54</v>
      </c>
      <c r="N9214">
        <v>0</v>
      </c>
      <c r="O9214" t="s">
        <v>71</v>
      </c>
      <c r="P9214" s="1">
        <v>45711</v>
      </c>
      <c r="Q9214" s="1">
        <v>45775</v>
      </c>
      <c r="R9214">
        <v>1068</v>
      </c>
      <c r="S9214" s="4">
        <v>8.9</v>
      </c>
      <c r="T9214" t="s">
        <v>38</v>
      </c>
    </row>
    <row r="9215" spans="1:20" x14ac:dyDescent="0.35">
      <c r="A9215" t="s">
        <v>17999</v>
      </c>
      <c r="B9215" s="5" t="s">
        <v>162</v>
      </c>
      <c r="C9215" s="6">
        <v>207439</v>
      </c>
      <c r="D9215" t="s">
        <v>65</v>
      </c>
      <c r="E9215">
        <v>269671</v>
      </c>
      <c r="F9215" s="5" t="s">
        <v>23</v>
      </c>
      <c r="G9215" s="5" t="s">
        <v>51</v>
      </c>
      <c r="H9215" s="5" t="s">
        <v>67</v>
      </c>
      <c r="I9215" t="s">
        <v>26</v>
      </c>
      <c r="J9215" t="s">
        <v>67</v>
      </c>
      <c r="K9215">
        <v>100</v>
      </c>
      <c r="L9215" s="5" t="s">
        <v>11020</v>
      </c>
      <c r="M9215" s="5" t="s">
        <v>28</v>
      </c>
      <c r="N9215">
        <v>18</v>
      </c>
      <c r="O9215" t="s">
        <v>147</v>
      </c>
      <c r="P9215" s="1">
        <v>45370</v>
      </c>
      <c r="Q9215" s="1">
        <v>45403</v>
      </c>
      <c r="R9215">
        <v>1904</v>
      </c>
      <c r="S9215" s="4">
        <v>5.8</v>
      </c>
      <c r="T9215" t="s">
        <v>103</v>
      </c>
    </row>
    <row r="9216" spans="1:20" x14ac:dyDescent="0.35">
      <c r="A9216" t="s">
        <v>18000</v>
      </c>
      <c r="B9216" s="5" t="s">
        <v>174</v>
      </c>
      <c r="C9216" s="6">
        <v>96026</v>
      </c>
      <c r="D9216" t="s">
        <v>22</v>
      </c>
      <c r="E9216">
        <v>96026</v>
      </c>
      <c r="F9216" s="5" t="s">
        <v>23</v>
      </c>
      <c r="G9216" s="5" t="s">
        <v>51</v>
      </c>
      <c r="H9216" s="5" t="s">
        <v>157</v>
      </c>
      <c r="I9216" t="s">
        <v>44</v>
      </c>
      <c r="J9216" t="s">
        <v>157</v>
      </c>
      <c r="K9216">
        <v>100</v>
      </c>
      <c r="L9216" s="5" t="s">
        <v>18001</v>
      </c>
      <c r="M9216" s="5" t="s">
        <v>37</v>
      </c>
      <c r="N9216">
        <v>10</v>
      </c>
      <c r="O9216" t="s">
        <v>107</v>
      </c>
      <c r="P9216" s="1">
        <v>45763</v>
      </c>
      <c r="Q9216" s="1">
        <v>45808</v>
      </c>
      <c r="R9216">
        <v>868</v>
      </c>
      <c r="S9216" s="4">
        <v>9.4</v>
      </c>
      <c r="T9216" t="s">
        <v>277</v>
      </c>
    </row>
    <row r="9217" spans="1:20" x14ac:dyDescent="0.35">
      <c r="A9217" t="s">
        <v>18002</v>
      </c>
      <c r="B9217" s="5" t="s">
        <v>28802</v>
      </c>
      <c r="C9217" s="6">
        <v>59680</v>
      </c>
      <c r="D9217" t="s">
        <v>41</v>
      </c>
      <c r="E9217">
        <v>50728</v>
      </c>
      <c r="F9217" s="5" t="s">
        <v>58</v>
      </c>
      <c r="G9217" s="5" t="s">
        <v>59</v>
      </c>
      <c r="H9217" s="5" t="s">
        <v>60</v>
      </c>
      <c r="I9217" t="s">
        <v>26</v>
      </c>
      <c r="J9217" t="s">
        <v>60</v>
      </c>
      <c r="K9217">
        <v>0</v>
      </c>
      <c r="L9217" s="5" t="s">
        <v>18003</v>
      </c>
      <c r="M9217" s="5" t="s">
        <v>28</v>
      </c>
      <c r="N9217">
        <v>1</v>
      </c>
      <c r="O9217" t="s">
        <v>167</v>
      </c>
      <c r="P9217" s="1">
        <v>45728</v>
      </c>
      <c r="Q9217" s="1">
        <v>45797</v>
      </c>
      <c r="R9217">
        <v>2217</v>
      </c>
      <c r="S9217" s="4">
        <v>6.3</v>
      </c>
      <c r="T9217" t="s">
        <v>89</v>
      </c>
    </row>
    <row r="9218" spans="1:20" x14ac:dyDescent="0.35">
      <c r="A9218" t="s">
        <v>18004</v>
      </c>
      <c r="B9218" s="5" t="s">
        <v>162</v>
      </c>
      <c r="C9218" s="6">
        <v>56599</v>
      </c>
      <c r="D9218" t="s">
        <v>22</v>
      </c>
      <c r="E9218">
        <v>56599</v>
      </c>
      <c r="F9218" s="5" t="s">
        <v>58</v>
      </c>
      <c r="G9218" s="5" t="s">
        <v>42</v>
      </c>
      <c r="H9218" s="5" t="s">
        <v>191</v>
      </c>
      <c r="I9218" t="s">
        <v>26</v>
      </c>
      <c r="J9218" t="s">
        <v>191</v>
      </c>
      <c r="K9218">
        <v>50</v>
      </c>
      <c r="L9218" s="5" t="s">
        <v>3758</v>
      </c>
      <c r="M9218" s="5" t="s">
        <v>70</v>
      </c>
      <c r="N9218">
        <v>1</v>
      </c>
      <c r="O9218" t="s">
        <v>167</v>
      </c>
      <c r="P9218" s="1">
        <v>45725</v>
      </c>
      <c r="Q9218" s="1">
        <v>45765</v>
      </c>
      <c r="R9218">
        <v>2056</v>
      </c>
      <c r="S9218" s="4">
        <v>7.5</v>
      </c>
      <c r="T9218" t="s">
        <v>153</v>
      </c>
    </row>
    <row r="9219" spans="1:20" x14ac:dyDescent="0.35">
      <c r="A9219" t="s">
        <v>18005</v>
      </c>
      <c r="B9219" s="5" t="s">
        <v>105</v>
      </c>
      <c r="C9219" s="6">
        <v>76244</v>
      </c>
      <c r="D9219" t="s">
        <v>22</v>
      </c>
      <c r="E9219">
        <v>76244</v>
      </c>
      <c r="F9219" s="5" t="s">
        <v>58</v>
      </c>
      <c r="G9219" s="5" t="s">
        <v>24</v>
      </c>
      <c r="H9219" s="5" t="s">
        <v>101</v>
      </c>
      <c r="I9219" t="s">
        <v>26</v>
      </c>
      <c r="J9219" t="s">
        <v>1192</v>
      </c>
      <c r="K9219">
        <v>50</v>
      </c>
      <c r="L9219" s="5" t="s">
        <v>7901</v>
      </c>
      <c r="M9219" s="5" t="s">
        <v>37</v>
      </c>
      <c r="N9219">
        <v>1</v>
      </c>
      <c r="O9219" t="s">
        <v>88</v>
      </c>
      <c r="P9219" s="1">
        <v>45559</v>
      </c>
      <c r="Q9219" s="1">
        <v>45623</v>
      </c>
      <c r="R9219">
        <v>2133</v>
      </c>
      <c r="S9219" s="4">
        <v>5.8</v>
      </c>
      <c r="T9219" t="s">
        <v>38</v>
      </c>
    </row>
    <row r="9220" spans="1:20" x14ac:dyDescent="0.35">
      <c r="A9220" t="s">
        <v>18006</v>
      </c>
      <c r="B9220" s="5" t="s">
        <v>28802</v>
      </c>
      <c r="C9220" s="6">
        <v>79160</v>
      </c>
      <c r="D9220" t="s">
        <v>41</v>
      </c>
      <c r="E9220">
        <v>67286</v>
      </c>
      <c r="F9220" s="5" t="s">
        <v>50</v>
      </c>
      <c r="G9220" s="5" t="s">
        <v>59</v>
      </c>
      <c r="H9220" s="5" t="s">
        <v>60</v>
      </c>
      <c r="I9220" t="s">
        <v>44</v>
      </c>
      <c r="J9220" t="s">
        <v>60</v>
      </c>
      <c r="K9220">
        <v>100</v>
      </c>
      <c r="L9220" s="5" t="s">
        <v>9869</v>
      </c>
      <c r="M9220" s="5" t="s">
        <v>28</v>
      </c>
      <c r="N9220">
        <v>4</v>
      </c>
      <c r="O9220" t="s">
        <v>85</v>
      </c>
      <c r="P9220" s="1">
        <v>45605</v>
      </c>
      <c r="Q9220" s="1">
        <v>45640</v>
      </c>
      <c r="R9220">
        <v>1801</v>
      </c>
      <c r="S9220" s="4">
        <v>9.4</v>
      </c>
      <c r="T9220" t="s">
        <v>47</v>
      </c>
    </row>
    <row r="9221" spans="1:20" x14ac:dyDescent="0.35">
      <c r="A9221" t="s">
        <v>18007</v>
      </c>
      <c r="B9221" s="5" t="s">
        <v>21</v>
      </c>
      <c r="C9221" s="6">
        <v>60957</v>
      </c>
      <c r="D9221" t="s">
        <v>22</v>
      </c>
      <c r="E9221">
        <v>60957</v>
      </c>
      <c r="F9221" s="5" t="s">
        <v>58</v>
      </c>
      <c r="G9221" s="5" t="s">
        <v>42</v>
      </c>
      <c r="H9221" s="5" t="s">
        <v>129</v>
      </c>
      <c r="I9221" t="s">
        <v>35</v>
      </c>
      <c r="J9221" t="s">
        <v>129</v>
      </c>
      <c r="K9221">
        <v>50</v>
      </c>
      <c r="L9221" s="5" t="s">
        <v>10650</v>
      </c>
      <c r="M9221" s="5" t="s">
        <v>54</v>
      </c>
      <c r="N9221">
        <v>0</v>
      </c>
      <c r="O9221" t="s">
        <v>78</v>
      </c>
      <c r="P9221" s="1">
        <v>45747</v>
      </c>
      <c r="Q9221" s="1">
        <v>45781</v>
      </c>
      <c r="R9221">
        <v>1384</v>
      </c>
      <c r="S9221" s="4">
        <v>8.1</v>
      </c>
      <c r="T9221" t="s">
        <v>153</v>
      </c>
    </row>
    <row r="9222" spans="1:20" x14ac:dyDescent="0.35">
      <c r="A9222" t="s">
        <v>18008</v>
      </c>
      <c r="B9222" s="5" t="s">
        <v>179</v>
      </c>
      <c r="C9222" s="6">
        <v>155548</v>
      </c>
      <c r="D9222" t="s">
        <v>22</v>
      </c>
      <c r="E9222">
        <v>155548</v>
      </c>
      <c r="F9222" s="5" t="s">
        <v>66</v>
      </c>
      <c r="G9222" s="5" t="s">
        <v>51</v>
      </c>
      <c r="H9222" s="5" t="s">
        <v>191</v>
      </c>
      <c r="I9222" t="s">
        <v>35</v>
      </c>
      <c r="J9222" t="s">
        <v>116</v>
      </c>
      <c r="K9222">
        <v>100</v>
      </c>
      <c r="L9222" s="5" t="s">
        <v>18009</v>
      </c>
      <c r="M9222" s="5" t="s">
        <v>70</v>
      </c>
      <c r="N9222">
        <v>5</v>
      </c>
      <c r="O9222" t="s">
        <v>85</v>
      </c>
      <c r="P9222" s="1">
        <v>45516</v>
      </c>
      <c r="Q9222" s="1">
        <v>45557</v>
      </c>
      <c r="R9222">
        <v>1725</v>
      </c>
      <c r="S9222" s="4">
        <v>6.7</v>
      </c>
      <c r="T9222" t="s">
        <v>243</v>
      </c>
    </row>
    <row r="9223" spans="1:20" x14ac:dyDescent="0.35">
      <c r="A9223" t="s">
        <v>18010</v>
      </c>
      <c r="B9223" s="5" t="s">
        <v>28799</v>
      </c>
      <c r="C9223" s="6">
        <v>123088</v>
      </c>
      <c r="D9223" t="s">
        <v>33</v>
      </c>
      <c r="E9223">
        <v>13539680</v>
      </c>
      <c r="F9223" s="5" t="s">
        <v>50</v>
      </c>
      <c r="G9223" s="5" t="s">
        <v>24</v>
      </c>
      <c r="H9223" s="5" t="s">
        <v>34</v>
      </c>
      <c r="I9223" t="s">
        <v>35</v>
      </c>
      <c r="J9223" t="s">
        <v>34</v>
      </c>
      <c r="K9223">
        <v>0</v>
      </c>
      <c r="L9223" s="5" t="s">
        <v>18011</v>
      </c>
      <c r="M9223" s="5" t="s">
        <v>70</v>
      </c>
      <c r="N9223">
        <v>2</v>
      </c>
      <c r="O9223" t="s">
        <v>172</v>
      </c>
      <c r="P9223" s="1">
        <v>45435</v>
      </c>
      <c r="Q9223" s="1">
        <v>45452</v>
      </c>
      <c r="R9223">
        <v>1989</v>
      </c>
      <c r="S9223" s="4">
        <v>9</v>
      </c>
      <c r="T9223" t="s">
        <v>243</v>
      </c>
    </row>
    <row r="9224" spans="1:20" x14ac:dyDescent="0.35">
      <c r="A9224" t="s">
        <v>18012</v>
      </c>
      <c r="B9224" s="5" t="s">
        <v>28802</v>
      </c>
      <c r="C9224" s="6">
        <v>121682</v>
      </c>
      <c r="D9224" t="s">
        <v>22</v>
      </c>
      <c r="E9224">
        <v>121682</v>
      </c>
      <c r="F9224" s="5" t="s">
        <v>50</v>
      </c>
      <c r="G9224" s="5" t="s">
        <v>51</v>
      </c>
      <c r="H9224" s="5" t="s">
        <v>68</v>
      </c>
      <c r="I9224" t="s">
        <v>35</v>
      </c>
      <c r="J9224" t="s">
        <v>83</v>
      </c>
      <c r="K9224">
        <v>100</v>
      </c>
      <c r="L9224" s="5" t="s">
        <v>18013</v>
      </c>
      <c r="M9224" s="5" t="s">
        <v>28</v>
      </c>
      <c r="N9224">
        <v>4</v>
      </c>
      <c r="O9224" t="s">
        <v>62</v>
      </c>
      <c r="P9224" s="1">
        <v>45651</v>
      </c>
      <c r="Q9224" s="1">
        <v>45693</v>
      </c>
      <c r="R9224">
        <v>1174</v>
      </c>
      <c r="S9224" s="4">
        <v>5.7</v>
      </c>
      <c r="T9224" t="s">
        <v>55</v>
      </c>
    </row>
    <row r="9225" spans="1:20" x14ac:dyDescent="0.35">
      <c r="A9225" t="s">
        <v>18014</v>
      </c>
      <c r="B9225" s="5" t="s">
        <v>73</v>
      </c>
      <c r="C9225" s="6">
        <v>169915</v>
      </c>
      <c r="D9225" t="s">
        <v>41</v>
      </c>
      <c r="E9225">
        <v>144428</v>
      </c>
      <c r="F9225" s="5" t="s">
        <v>23</v>
      </c>
      <c r="G9225" s="5" t="s">
        <v>24</v>
      </c>
      <c r="H9225" s="5" t="s">
        <v>43</v>
      </c>
      <c r="I9225" t="s">
        <v>35</v>
      </c>
      <c r="J9225" t="s">
        <v>43</v>
      </c>
      <c r="K9225">
        <v>0</v>
      </c>
      <c r="L9225" s="5" t="s">
        <v>18015</v>
      </c>
      <c r="M9225" s="5" t="s">
        <v>28</v>
      </c>
      <c r="N9225">
        <v>14</v>
      </c>
      <c r="O9225" t="s">
        <v>147</v>
      </c>
      <c r="P9225" s="1">
        <v>45676</v>
      </c>
      <c r="Q9225" s="1">
        <v>45712</v>
      </c>
      <c r="R9225">
        <v>852</v>
      </c>
      <c r="S9225" s="4">
        <v>5.2</v>
      </c>
      <c r="T9225" t="s">
        <v>108</v>
      </c>
    </row>
    <row r="9226" spans="1:20" x14ac:dyDescent="0.35">
      <c r="A9226" t="s">
        <v>18016</v>
      </c>
      <c r="B9226" s="5" t="s">
        <v>162</v>
      </c>
      <c r="C9226" s="6">
        <v>119381</v>
      </c>
      <c r="D9226" t="s">
        <v>74</v>
      </c>
      <c r="E9226">
        <v>149226</v>
      </c>
      <c r="F9226" s="5" t="s">
        <v>50</v>
      </c>
      <c r="G9226" s="5" t="s">
        <v>24</v>
      </c>
      <c r="H9226" s="5" t="s">
        <v>75</v>
      </c>
      <c r="I9226" t="s">
        <v>35</v>
      </c>
      <c r="J9226" t="s">
        <v>75</v>
      </c>
      <c r="K9226">
        <v>100</v>
      </c>
      <c r="L9226" s="5" t="s">
        <v>18017</v>
      </c>
      <c r="M9226" s="5" t="s">
        <v>54</v>
      </c>
      <c r="N9226">
        <v>4</v>
      </c>
      <c r="O9226" t="s">
        <v>172</v>
      </c>
      <c r="P9226" s="1">
        <v>45557</v>
      </c>
      <c r="Q9226" s="1">
        <v>45600</v>
      </c>
      <c r="R9226">
        <v>2129</v>
      </c>
      <c r="S9226" s="4">
        <v>8.6</v>
      </c>
      <c r="T9226" t="s">
        <v>277</v>
      </c>
    </row>
    <row r="9227" spans="1:20" x14ac:dyDescent="0.35">
      <c r="A9227" t="s">
        <v>18018</v>
      </c>
      <c r="B9227" s="5" t="s">
        <v>100</v>
      </c>
      <c r="C9227" s="6">
        <v>133384</v>
      </c>
      <c r="D9227" t="s">
        <v>92</v>
      </c>
      <c r="E9227">
        <v>100038</v>
      </c>
      <c r="F9227" s="5" t="s">
        <v>66</v>
      </c>
      <c r="G9227" s="5" t="s">
        <v>24</v>
      </c>
      <c r="H9227" s="5" t="s">
        <v>93</v>
      </c>
      <c r="I9227" t="s">
        <v>26</v>
      </c>
      <c r="J9227" t="s">
        <v>93</v>
      </c>
      <c r="K9227">
        <v>0</v>
      </c>
      <c r="L9227" s="5" t="s">
        <v>18019</v>
      </c>
      <c r="M9227" s="5" t="s">
        <v>28</v>
      </c>
      <c r="N9227">
        <v>6</v>
      </c>
      <c r="O9227" t="s">
        <v>88</v>
      </c>
      <c r="P9227" s="1">
        <v>45389</v>
      </c>
      <c r="Q9227" s="1">
        <v>45419</v>
      </c>
      <c r="R9227">
        <v>575</v>
      </c>
      <c r="S9227" s="4">
        <v>9.1</v>
      </c>
      <c r="T9227" t="s">
        <v>103</v>
      </c>
    </row>
    <row r="9228" spans="1:20" x14ac:dyDescent="0.35">
      <c r="A9228" t="s">
        <v>18020</v>
      </c>
      <c r="B9228" s="5" t="s">
        <v>28802</v>
      </c>
      <c r="C9228" s="6">
        <v>122154</v>
      </c>
      <c r="D9228" t="s">
        <v>22</v>
      </c>
      <c r="E9228">
        <v>122154</v>
      </c>
      <c r="F9228" s="5" t="s">
        <v>66</v>
      </c>
      <c r="G9228" s="5" t="s">
        <v>59</v>
      </c>
      <c r="H9228" s="5" t="s">
        <v>101</v>
      </c>
      <c r="I9228" t="s">
        <v>44</v>
      </c>
      <c r="J9228" t="s">
        <v>359</v>
      </c>
      <c r="K9228">
        <v>100</v>
      </c>
      <c r="L9228" s="5" t="s">
        <v>18021</v>
      </c>
      <c r="M9228" s="5" t="s">
        <v>70</v>
      </c>
      <c r="N9228">
        <v>8</v>
      </c>
      <c r="O9228" t="s">
        <v>71</v>
      </c>
      <c r="P9228" s="1">
        <v>45498</v>
      </c>
      <c r="Q9228" s="1">
        <v>45555</v>
      </c>
      <c r="R9228">
        <v>2343</v>
      </c>
      <c r="S9228" s="4">
        <v>6.7</v>
      </c>
      <c r="T9228" t="s">
        <v>95</v>
      </c>
    </row>
    <row r="9229" spans="1:20" x14ac:dyDescent="0.35">
      <c r="A9229" t="s">
        <v>18022</v>
      </c>
      <c r="B9229" s="5" t="s">
        <v>162</v>
      </c>
      <c r="C9229" s="6">
        <v>66659</v>
      </c>
      <c r="D9229" t="s">
        <v>41</v>
      </c>
      <c r="E9229">
        <v>56660</v>
      </c>
      <c r="F9229" s="5" t="s">
        <v>58</v>
      </c>
      <c r="G9229" s="5" t="s">
        <v>51</v>
      </c>
      <c r="H9229" s="5" t="s">
        <v>126</v>
      </c>
      <c r="I9229" t="s">
        <v>44</v>
      </c>
      <c r="J9229" t="s">
        <v>126</v>
      </c>
      <c r="K9229">
        <v>100</v>
      </c>
      <c r="L9229" s="5" t="s">
        <v>18023</v>
      </c>
      <c r="M9229" s="5" t="s">
        <v>54</v>
      </c>
      <c r="N9229">
        <v>1</v>
      </c>
      <c r="O9229" t="s">
        <v>62</v>
      </c>
      <c r="P9229" s="1">
        <v>45353</v>
      </c>
      <c r="Q9229" s="1">
        <v>45397</v>
      </c>
      <c r="R9229">
        <v>2386</v>
      </c>
      <c r="S9229" s="4">
        <v>6.7</v>
      </c>
      <c r="T9229" t="s">
        <v>38</v>
      </c>
    </row>
    <row r="9230" spans="1:20" x14ac:dyDescent="0.35">
      <c r="A9230" t="s">
        <v>18024</v>
      </c>
      <c r="B9230" s="5" t="s">
        <v>174</v>
      </c>
      <c r="C9230" s="6">
        <v>92410</v>
      </c>
      <c r="D9230" t="s">
        <v>41</v>
      </c>
      <c r="E9230">
        <v>78549</v>
      </c>
      <c r="F9230" s="5" t="s">
        <v>50</v>
      </c>
      <c r="G9230" s="5" t="s">
        <v>24</v>
      </c>
      <c r="H9230" s="5" t="s">
        <v>43</v>
      </c>
      <c r="I9230" t="s">
        <v>35</v>
      </c>
      <c r="J9230" t="s">
        <v>43</v>
      </c>
      <c r="K9230">
        <v>100</v>
      </c>
      <c r="L9230" s="5" t="s">
        <v>18025</v>
      </c>
      <c r="M9230" s="5" t="s">
        <v>37</v>
      </c>
      <c r="N9230">
        <v>2</v>
      </c>
      <c r="O9230" t="s">
        <v>71</v>
      </c>
      <c r="P9230" s="1">
        <v>45379</v>
      </c>
      <c r="Q9230" s="1">
        <v>45437</v>
      </c>
      <c r="R9230">
        <v>2078</v>
      </c>
      <c r="S9230" s="4">
        <v>8.6999999999999993</v>
      </c>
      <c r="T9230" t="s">
        <v>243</v>
      </c>
    </row>
    <row r="9231" spans="1:20" x14ac:dyDescent="0.35">
      <c r="A9231" t="s">
        <v>18026</v>
      </c>
      <c r="B9231" s="5" t="s">
        <v>105</v>
      </c>
      <c r="C9231" s="6">
        <v>81950</v>
      </c>
      <c r="D9231" t="s">
        <v>22</v>
      </c>
      <c r="E9231">
        <v>81950</v>
      </c>
      <c r="F9231" s="5" t="s">
        <v>66</v>
      </c>
      <c r="G9231" s="5" t="s">
        <v>59</v>
      </c>
      <c r="H9231" s="5" t="s">
        <v>165</v>
      </c>
      <c r="I9231" t="s">
        <v>44</v>
      </c>
      <c r="J9231" t="s">
        <v>165</v>
      </c>
      <c r="K9231">
        <v>50</v>
      </c>
      <c r="L9231" s="5" t="s">
        <v>18027</v>
      </c>
      <c r="M9231" s="5" t="s">
        <v>28</v>
      </c>
      <c r="N9231">
        <v>9</v>
      </c>
      <c r="O9231" t="s">
        <v>141</v>
      </c>
      <c r="P9231" s="1">
        <v>45684</v>
      </c>
      <c r="Q9231" s="1">
        <v>45747</v>
      </c>
      <c r="R9231">
        <v>1513</v>
      </c>
      <c r="S9231" s="4">
        <v>6.6</v>
      </c>
      <c r="T9231" t="s">
        <v>118</v>
      </c>
    </row>
    <row r="9232" spans="1:20" x14ac:dyDescent="0.35">
      <c r="A9232" t="s">
        <v>18028</v>
      </c>
      <c r="B9232" s="5" t="s">
        <v>28802</v>
      </c>
      <c r="C9232" s="6">
        <v>192330</v>
      </c>
      <c r="D9232" t="s">
        <v>41</v>
      </c>
      <c r="E9232">
        <v>163481</v>
      </c>
      <c r="F9232" s="5" t="s">
        <v>23</v>
      </c>
      <c r="G9232" s="5" t="s">
        <v>42</v>
      </c>
      <c r="H9232" s="5" t="s">
        <v>126</v>
      </c>
      <c r="I9232" t="s">
        <v>35</v>
      </c>
      <c r="J9232" t="s">
        <v>126</v>
      </c>
      <c r="K9232">
        <v>100</v>
      </c>
      <c r="L9232" s="5" t="s">
        <v>18029</v>
      </c>
      <c r="M9232" s="5" t="s">
        <v>37</v>
      </c>
      <c r="N9232">
        <v>19</v>
      </c>
      <c r="O9232" t="s">
        <v>88</v>
      </c>
      <c r="P9232" s="1">
        <v>45777</v>
      </c>
      <c r="Q9232" s="1">
        <v>45805</v>
      </c>
      <c r="R9232">
        <v>1050</v>
      </c>
      <c r="S9232" s="4">
        <v>6.7</v>
      </c>
      <c r="T9232" t="s">
        <v>38</v>
      </c>
    </row>
    <row r="9233" spans="1:20" x14ac:dyDescent="0.35">
      <c r="A9233" t="s">
        <v>18030</v>
      </c>
      <c r="B9233" s="5" t="s">
        <v>162</v>
      </c>
      <c r="C9233" s="6">
        <v>194139</v>
      </c>
      <c r="D9233" t="s">
        <v>120</v>
      </c>
      <c r="E9233">
        <v>174725</v>
      </c>
      <c r="F9233" s="5" t="s">
        <v>66</v>
      </c>
      <c r="G9233" s="5" t="s">
        <v>42</v>
      </c>
      <c r="H9233" s="5" t="s">
        <v>121</v>
      </c>
      <c r="I9233" t="s">
        <v>26</v>
      </c>
      <c r="J9233" t="s">
        <v>768</v>
      </c>
      <c r="K9233">
        <v>50</v>
      </c>
      <c r="L9233" s="5" t="s">
        <v>18031</v>
      </c>
      <c r="M9233" s="5" t="s">
        <v>28</v>
      </c>
      <c r="N9233">
        <v>7</v>
      </c>
      <c r="O9233" t="s">
        <v>167</v>
      </c>
      <c r="P9233" s="1">
        <v>45461</v>
      </c>
      <c r="Q9233" s="1">
        <v>45496</v>
      </c>
      <c r="R9233">
        <v>2017</v>
      </c>
      <c r="S9233" s="4">
        <v>9.3000000000000007</v>
      </c>
      <c r="T9233" t="s">
        <v>55</v>
      </c>
    </row>
    <row r="9234" spans="1:20" x14ac:dyDescent="0.35">
      <c r="A9234" t="s">
        <v>18032</v>
      </c>
      <c r="B9234" s="5" t="s">
        <v>28800</v>
      </c>
      <c r="C9234" s="6">
        <v>287100</v>
      </c>
      <c r="D9234" t="s">
        <v>22</v>
      </c>
      <c r="E9234">
        <v>287100</v>
      </c>
      <c r="F9234" s="5" t="s">
        <v>23</v>
      </c>
      <c r="G9234" s="5" t="s">
        <v>24</v>
      </c>
      <c r="H9234" s="5" t="s">
        <v>97</v>
      </c>
      <c r="I9234" t="s">
        <v>44</v>
      </c>
      <c r="J9234" t="s">
        <v>97</v>
      </c>
      <c r="K9234">
        <v>0</v>
      </c>
      <c r="L9234" s="5" t="s">
        <v>18033</v>
      </c>
      <c r="M9234" s="5" t="s">
        <v>70</v>
      </c>
      <c r="N9234">
        <v>14</v>
      </c>
      <c r="O9234" t="s">
        <v>71</v>
      </c>
      <c r="P9234" s="1">
        <v>45734</v>
      </c>
      <c r="Q9234" s="1">
        <v>45770</v>
      </c>
      <c r="R9234">
        <v>505</v>
      </c>
      <c r="S9234" s="4">
        <v>7</v>
      </c>
      <c r="T9234" t="s">
        <v>89</v>
      </c>
    </row>
    <row r="9235" spans="1:20" x14ac:dyDescent="0.35">
      <c r="A9235" t="s">
        <v>18034</v>
      </c>
      <c r="B9235" s="5" t="s">
        <v>73</v>
      </c>
      <c r="C9235" s="6">
        <v>192660</v>
      </c>
      <c r="D9235" t="s">
        <v>22</v>
      </c>
      <c r="E9235">
        <v>192660</v>
      </c>
      <c r="F9235" s="5" t="s">
        <v>23</v>
      </c>
      <c r="G9235" s="5" t="s">
        <v>59</v>
      </c>
      <c r="H9235" s="5" t="s">
        <v>52</v>
      </c>
      <c r="I9235" t="s">
        <v>44</v>
      </c>
      <c r="J9235" t="s">
        <v>52</v>
      </c>
      <c r="K9235">
        <v>50</v>
      </c>
      <c r="L9235" s="5" t="s">
        <v>18035</v>
      </c>
      <c r="M9235" s="5" t="s">
        <v>28</v>
      </c>
      <c r="N9235">
        <v>18</v>
      </c>
      <c r="O9235" t="s">
        <v>112</v>
      </c>
      <c r="P9235" s="1">
        <v>45472</v>
      </c>
      <c r="Q9235" s="1">
        <v>45528</v>
      </c>
      <c r="R9235">
        <v>1758</v>
      </c>
      <c r="S9235" s="4">
        <v>7</v>
      </c>
      <c r="T9235" t="s">
        <v>79</v>
      </c>
    </row>
    <row r="9236" spans="1:20" x14ac:dyDescent="0.35">
      <c r="A9236" t="s">
        <v>18036</v>
      </c>
      <c r="B9236" s="5" t="s">
        <v>162</v>
      </c>
      <c r="C9236" s="6">
        <v>79472</v>
      </c>
      <c r="D9236" t="s">
        <v>22</v>
      </c>
      <c r="E9236">
        <v>79472</v>
      </c>
      <c r="F9236" s="5" t="s">
        <v>50</v>
      </c>
      <c r="G9236" s="5" t="s">
        <v>42</v>
      </c>
      <c r="H9236" s="5" t="s">
        <v>191</v>
      </c>
      <c r="I9236" t="s">
        <v>26</v>
      </c>
      <c r="J9236" t="s">
        <v>423</v>
      </c>
      <c r="K9236">
        <v>0</v>
      </c>
      <c r="L9236" s="5" t="s">
        <v>18037</v>
      </c>
      <c r="M9236" s="5" t="s">
        <v>70</v>
      </c>
      <c r="N9236">
        <v>3</v>
      </c>
      <c r="O9236" t="s">
        <v>71</v>
      </c>
      <c r="P9236" s="1">
        <v>45494</v>
      </c>
      <c r="Q9236" s="1">
        <v>45542</v>
      </c>
      <c r="R9236">
        <v>1228</v>
      </c>
      <c r="S9236" s="4">
        <v>5.5</v>
      </c>
      <c r="T9236" t="s">
        <v>63</v>
      </c>
    </row>
    <row r="9237" spans="1:20" x14ac:dyDescent="0.35">
      <c r="A9237" t="s">
        <v>18038</v>
      </c>
      <c r="B9237" s="5" t="s">
        <v>179</v>
      </c>
      <c r="C9237" s="6">
        <v>118867</v>
      </c>
      <c r="D9237" t="s">
        <v>22</v>
      </c>
      <c r="E9237">
        <v>118867</v>
      </c>
      <c r="F9237" s="5" t="s">
        <v>50</v>
      </c>
      <c r="G9237" s="5" t="s">
        <v>51</v>
      </c>
      <c r="H9237" s="5" t="s">
        <v>68</v>
      </c>
      <c r="I9237" t="s">
        <v>35</v>
      </c>
      <c r="J9237" t="s">
        <v>68</v>
      </c>
      <c r="K9237">
        <v>0</v>
      </c>
      <c r="L9237" s="5" t="s">
        <v>18039</v>
      </c>
      <c r="M9237" s="5" t="s">
        <v>54</v>
      </c>
      <c r="N9237">
        <v>2</v>
      </c>
      <c r="O9237" t="s">
        <v>107</v>
      </c>
      <c r="P9237" s="1">
        <v>45576</v>
      </c>
      <c r="Q9237" s="1">
        <v>45639</v>
      </c>
      <c r="R9237">
        <v>2362</v>
      </c>
      <c r="S9237" s="4">
        <v>9.9</v>
      </c>
      <c r="T9237" t="s">
        <v>243</v>
      </c>
    </row>
    <row r="9238" spans="1:20" x14ac:dyDescent="0.35">
      <c r="A9238" t="s">
        <v>18040</v>
      </c>
      <c r="B9238" s="5" t="s">
        <v>28802</v>
      </c>
      <c r="C9238" s="6">
        <v>123406</v>
      </c>
      <c r="D9238" t="s">
        <v>22</v>
      </c>
      <c r="E9238">
        <v>123406</v>
      </c>
      <c r="F9238" s="5" t="s">
        <v>66</v>
      </c>
      <c r="G9238" s="5" t="s">
        <v>24</v>
      </c>
      <c r="H9238" s="5" t="s">
        <v>165</v>
      </c>
      <c r="I9238" t="s">
        <v>35</v>
      </c>
      <c r="J9238" t="s">
        <v>359</v>
      </c>
      <c r="K9238">
        <v>100</v>
      </c>
      <c r="L9238" s="5" t="s">
        <v>18041</v>
      </c>
      <c r="M9238" s="5" t="s">
        <v>28</v>
      </c>
      <c r="N9238">
        <v>7</v>
      </c>
      <c r="O9238" t="s">
        <v>46</v>
      </c>
      <c r="P9238" s="1">
        <v>45640</v>
      </c>
      <c r="Q9238" s="1">
        <v>45708</v>
      </c>
      <c r="R9238">
        <v>1950</v>
      </c>
      <c r="S9238" s="4">
        <v>9.1</v>
      </c>
      <c r="T9238" t="s">
        <v>79</v>
      </c>
    </row>
    <row r="9239" spans="1:20" x14ac:dyDescent="0.35">
      <c r="A9239" t="s">
        <v>18042</v>
      </c>
      <c r="B9239" s="5" t="s">
        <v>217</v>
      </c>
      <c r="C9239" s="6">
        <v>122245</v>
      </c>
      <c r="D9239" t="s">
        <v>22</v>
      </c>
      <c r="E9239">
        <v>122245</v>
      </c>
      <c r="F9239" s="5" t="s">
        <v>66</v>
      </c>
      <c r="G9239" s="5" t="s">
        <v>24</v>
      </c>
      <c r="H9239" s="5" t="s">
        <v>97</v>
      </c>
      <c r="I9239" t="s">
        <v>44</v>
      </c>
      <c r="J9239" t="s">
        <v>97</v>
      </c>
      <c r="K9239">
        <v>100</v>
      </c>
      <c r="L9239" s="5" t="s">
        <v>18043</v>
      </c>
      <c r="M9239" s="5" t="s">
        <v>70</v>
      </c>
      <c r="N9239">
        <v>5</v>
      </c>
      <c r="O9239" t="s">
        <v>78</v>
      </c>
      <c r="P9239" s="1">
        <v>45595</v>
      </c>
      <c r="Q9239" s="1">
        <v>45611</v>
      </c>
      <c r="R9239">
        <v>1775</v>
      </c>
      <c r="S9239" s="4">
        <v>9.5</v>
      </c>
      <c r="T9239" t="s">
        <v>103</v>
      </c>
    </row>
    <row r="9240" spans="1:20" x14ac:dyDescent="0.35">
      <c r="A9240" t="s">
        <v>18044</v>
      </c>
      <c r="B9240" s="5" t="s">
        <v>145</v>
      </c>
      <c r="C9240" s="6">
        <v>191922</v>
      </c>
      <c r="D9240" t="s">
        <v>41</v>
      </c>
      <c r="E9240">
        <v>163134</v>
      </c>
      <c r="F9240" s="5" t="s">
        <v>23</v>
      </c>
      <c r="G9240" s="5" t="s">
        <v>24</v>
      </c>
      <c r="H9240" s="5" t="s">
        <v>60</v>
      </c>
      <c r="I9240" t="s">
        <v>44</v>
      </c>
      <c r="J9240" t="s">
        <v>60</v>
      </c>
      <c r="K9240">
        <v>0</v>
      </c>
      <c r="L9240" s="5" t="s">
        <v>18045</v>
      </c>
      <c r="M9240" s="5" t="s">
        <v>28</v>
      </c>
      <c r="N9240">
        <v>14</v>
      </c>
      <c r="O9240" t="s">
        <v>78</v>
      </c>
      <c r="P9240" s="1">
        <v>45641</v>
      </c>
      <c r="Q9240" s="1">
        <v>45669</v>
      </c>
      <c r="R9240">
        <v>2390</v>
      </c>
      <c r="S9240" s="4">
        <v>6</v>
      </c>
      <c r="T9240" t="s">
        <v>55</v>
      </c>
    </row>
    <row r="9241" spans="1:20" x14ac:dyDescent="0.35">
      <c r="A9241" t="s">
        <v>18046</v>
      </c>
      <c r="B9241" s="5" t="s">
        <v>40</v>
      </c>
      <c r="C9241" s="6">
        <v>68565</v>
      </c>
      <c r="D9241" t="s">
        <v>65</v>
      </c>
      <c r="E9241">
        <v>89135</v>
      </c>
      <c r="F9241" s="5" t="s">
        <v>58</v>
      </c>
      <c r="G9241" s="5" t="s">
        <v>24</v>
      </c>
      <c r="H9241" s="5" t="s">
        <v>67</v>
      </c>
      <c r="I9241" t="s">
        <v>35</v>
      </c>
      <c r="J9241" t="s">
        <v>67</v>
      </c>
      <c r="K9241">
        <v>50</v>
      </c>
      <c r="L9241" s="5" t="s">
        <v>18047</v>
      </c>
      <c r="M9241" s="5" t="s">
        <v>70</v>
      </c>
      <c r="N9241">
        <v>0</v>
      </c>
      <c r="O9241" t="s">
        <v>167</v>
      </c>
      <c r="P9241" s="1">
        <v>45356</v>
      </c>
      <c r="Q9241" s="1">
        <v>45403</v>
      </c>
      <c r="R9241">
        <v>2290</v>
      </c>
      <c r="S9241" s="4">
        <v>6.2</v>
      </c>
      <c r="T9241" t="s">
        <v>47</v>
      </c>
    </row>
    <row r="9242" spans="1:20" x14ac:dyDescent="0.35">
      <c r="A9242" t="s">
        <v>18048</v>
      </c>
      <c r="B9242" s="5" t="s">
        <v>145</v>
      </c>
      <c r="C9242" s="6">
        <v>102495</v>
      </c>
      <c r="D9242" t="s">
        <v>33</v>
      </c>
      <c r="E9242">
        <v>11274450</v>
      </c>
      <c r="F9242" s="5" t="s">
        <v>50</v>
      </c>
      <c r="G9242" s="5" t="s">
        <v>24</v>
      </c>
      <c r="H9242" s="5" t="s">
        <v>34</v>
      </c>
      <c r="I9242" t="s">
        <v>44</v>
      </c>
      <c r="J9242" t="s">
        <v>313</v>
      </c>
      <c r="K9242">
        <v>0</v>
      </c>
      <c r="L9242" s="5" t="s">
        <v>18049</v>
      </c>
      <c r="M9242" s="5" t="s">
        <v>54</v>
      </c>
      <c r="N9242">
        <v>3</v>
      </c>
      <c r="O9242" t="s">
        <v>172</v>
      </c>
      <c r="P9242" s="1">
        <v>45632</v>
      </c>
      <c r="Q9242" s="1">
        <v>45678</v>
      </c>
      <c r="R9242">
        <v>1059</v>
      </c>
      <c r="S9242" s="4">
        <v>9.6999999999999993</v>
      </c>
      <c r="T9242" t="s">
        <v>118</v>
      </c>
    </row>
    <row r="9243" spans="1:20" x14ac:dyDescent="0.35">
      <c r="A9243" t="s">
        <v>18050</v>
      </c>
      <c r="B9243" s="5" t="s">
        <v>28802</v>
      </c>
      <c r="C9243" s="6">
        <v>69321</v>
      </c>
      <c r="D9243" t="s">
        <v>65</v>
      </c>
      <c r="E9243">
        <v>90117</v>
      </c>
      <c r="F9243" s="5" t="s">
        <v>58</v>
      </c>
      <c r="G9243" s="5" t="s">
        <v>42</v>
      </c>
      <c r="H9243" s="5" t="s">
        <v>67</v>
      </c>
      <c r="I9243" t="s">
        <v>35</v>
      </c>
      <c r="J9243" t="s">
        <v>67</v>
      </c>
      <c r="K9243">
        <v>50</v>
      </c>
      <c r="L9243" s="5" t="s">
        <v>18051</v>
      </c>
      <c r="M9243" s="5" t="s">
        <v>70</v>
      </c>
      <c r="N9243">
        <v>0</v>
      </c>
      <c r="O9243" t="s">
        <v>107</v>
      </c>
      <c r="P9243" s="1">
        <v>45535</v>
      </c>
      <c r="Q9243" s="1">
        <v>45597</v>
      </c>
      <c r="R9243">
        <v>1292</v>
      </c>
      <c r="S9243" s="4">
        <v>8</v>
      </c>
      <c r="T9243" t="s">
        <v>108</v>
      </c>
    </row>
    <row r="9244" spans="1:20" x14ac:dyDescent="0.35">
      <c r="A9244" t="s">
        <v>18052</v>
      </c>
      <c r="B9244" s="5" t="s">
        <v>179</v>
      </c>
      <c r="C9244" s="6">
        <v>100703</v>
      </c>
      <c r="D9244" t="s">
        <v>81</v>
      </c>
      <c r="E9244">
        <v>135949</v>
      </c>
      <c r="F9244" s="5" t="s">
        <v>50</v>
      </c>
      <c r="G9244" s="5" t="s">
        <v>59</v>
      </c>
      <c r="H9244" s="5" t="s">
        <v>82</v>
      </c>
      <c r="I9244" t="s">
        <v>35</v>
      </c>
      <c r="J9244" t="s">
        <v>82</v>
      </c>
      <c r="K9244">
        <v>100</v>
      </c>
      <c r="L9244" s="5" t="s">
        <v>18053</v>
      </c>
      <c r="M9244" s="5" t="s">
        <v>54</v>
      </c>
      <c r="N9244">
        <v>4</v>
      </c>
      <c r="O9244" t="s">
        <v>131</v>
      </c>
      <c r="P9244" s="1">
        <v>45478</v>
      </c>
      <c r="Q9244" s="1">
        <v>45539</v>
      </c>
      <c r="R9244">
        <v>2102</v>
      </c>
      <c r="S9244" s="4">
        <v>7.8</v>
      </c>
      <c r="T9244" t="s">
        <v>55</v>
      </c>
    </row>
    <row r="9245" spans="1:20" x14ac:dyDescent="0.35">
      <c r="A9245" t="s">
        <v>18054</v>
      </c>
      <c r="B9245" s="5" t="s">
        <v>28799</v>
      </c>
      <c r="C9245" s="6">
        <v>87600</v>
      </c>
      <c r="D9245" t="s">
        <v>81</v>
      </c>
      <c r="E9245">
        <v>118260</v>
      </c>
      <c r="F9245" s="5" t="s">
        <v>58</v>
      </c>
      <c r="G9245" s="5" t="s">
        <v>59</v>
      </c>
      <c r="H9245" s="5" t="s">
        <v>82</v>
      </c>
      <c r="I9245" t="s">
        <v>35</v>
      </c>
      <c r="J9245" t="s">
        <v>68</v>
      </c>
      <c r="K9245">
        <v>0</v>
      </c>
      <c r="L9245" s="5" t="s">
        <v>18055</v>
      </c>
      <c r="M9245" s="5" t="s">
        <v>28</v>
      </c>
      <c r="N9245">
        <v>1</v>
      </c>
      <c r="O9245" t="s">
        <v>78</v>
      </c>
      <c r="P9245" s="1">
        <v>45297</v>
      </c>
      <c r="Q9245" s="1">
        <v>45339</v>
      </c>
      <c r="R9245">
        <v>2084</v>
      </c>
      <c r="S9245" s="4">
        <v>7.9</v>
      </c>
      <c r="T9245" t="s">
        <v>38</v>
      </c>
    </row>
    <row r="9246" spans="1:20" x14ac:dyDescent="0.35">
      <c r="A9246" t="s">
        <v>18056</v>
      </c>
      <c r="B9246" s="5" t="s">
        <v>28799</v>
      </c>
      <c r="C9246" s="6">
        <v>104439</v>
      </c>
      <c r="D9246" t="s">
        <v>22</v>
      </c>
      <c r="E9246">
        <v>104439</v>
      </c>
      <c r="F9246" s="5" t="s">
        <v>58</v>
      </c>
      <c r="G9246" s="5" t="s">
        <v>59</v>
      </c>
      <c r="H9246" s="5" t="s">
        <v>97</v>
      </c>
      <c r="I9246" t="s">
        <v>26</v>
      </c>
      <c r="J9246" t="s">
        <v>97</v>
      </c>
      <c r="K9246">
        <v>100</v>
      </c>
      <c r="L9246" s="5" t="s">
        <v>18057</v>
      </c>
      <c r="M9246" s="5" t="s">
        <v>54</v>
      </c>
      <c r="N9246">
        <v>1</v>
      </c>
      <c r="O9246" t="s">
        <v>141</v>
      </c>
      <c r="P9246" s="1">
        <v>45370</v>
      </c>
      <c r="Q9246" s="1">
        <v>45384</v>
      </c>
      <c r="R9246">
        <v>765</v>
      </c>
      <c r="S9246" s="4">
        <v>5.0999999999999996</v>
      </c>
      <c r="T9246" t="s">
        <v>210</v>
      </c>
    </row>
    <row r="9247" spans="1:20" x14ac:dyDescent="0.35">
      <c r="A9247" t="s">
        <v>18058</v>
      </c>
      <c r="B9247" s="5" t="s">
        <v>91</v>
      </c>
      <c r="C9247" s="6">
        <v>114869</v>
      </c>
      <c r="D9247" t="s">
        <v>120</v>
      </c>
      <c r="E9247">
        <v>103382</v>
      </c>
      <c r="F9247" s="5" t="s">
        <v>50</v>
      </c>
      <c r="G9247" s="5" t="s">
        <v>42</v>
      </c>
      <c r="H9247" s="5" t="s">
        <v>121</v>
      </c>
      <c r="I9247" t="s">
        <v>26</v>
      </c>
      <c r="J9247" t="s">
        <v>121</v>
      </c>
      <c r="K9247">
        <v>50</v>
      </c>
      <c r="L9247" s="5" t="s">
        <v>18059</v>
      </c>
      <c r="M9247" s="5" t="s">
        <v>37</v>
      </c>
      <c r="N9247">
        <v>4</v>
      </c>
      <c r="O9247" t="s">
        <v>112</v>
      </c>
      <c r="P9247" s="1">
        <v>45324</v>
      </c>
      <c r="Q9247" s="1">
        <v>45386</v>
      </c>
      <c r="R9247">
        <v>1465</v>
      </c>
      <c r="S9247" s="4">
        <v>6.6</v>
      </c>
      <c r="T9247" t="s">
        <v>103</v>
      </c>
    </row>
    <row r="9248" spans="1:20" x14ac:dyDescent="0.35">
      <c r="A9248" t="s">
        <v>18060</v>
      </c>
      <c r="B9248" s="5" t="s">
        <v>73</v>
      </c>
      <c r="C9248" s="6">
        <v>77038</v>
      </c>
      <c r="D9248" t="s">
        <v>22</v>
      </c>
      <c r="E9248">
        <v>77038</v>
      </c>
      <c r="F9248" s="5" t="s">
        <v>50</v>
      </c>
      <c r="G9248" s="5" t="s">
        <v>42</v>
      </c>
      <c r="H9248" s="5" t="s">
        <v>165</v>
      </c>
      <c r="I9248" t="s">
        <v>44</v>
      </c>
      <c r="J9248" t="s">
        <v>165</v>
      </c>
      <c r="K9248">
        <v>50</v>
      </c>
      <c r="L9248" s="5" t="s">
        <v>18061</v>
      </c>
      <c r="M9248" s="5" t="s">
        <v>70</v>
      </c>
      <c r="N9248">
        <v>4</v>
      </c>
      <c r="O9248" t="s">
        <v>85</v>
      </c>
      <c r="P9248" s="1">
        <v>45368</v>
      </c>
      <c r="Q9248" s="1">
        <v>45417</v>
      </c>
      <c r="R9248">
        <v>590</v>
      </c>
      <c r="S9248" s="4">
        <v>9.9</v>
      </c>
      <c r="T9248" t="s">
        <v>108</v>
      </c>
    </row>
    <row r="9249" spans="1:20" x14ac:dyDescent="0.35">
      <c r="A9249" t="s">
        <v>18062</v>
      </c>
      <c r="B9249" s="5" t="s">
        <v>91</v>
      </c>
      <c r="C9249" s="6">
        <v>115588</v>
      </c>
      <c r="D9249" t="s">
        <v>22</v>
      </c>
      <c r="E9249">
        <v>115588</v>
      </c>
      <c r="F9249" s="5" t="s">
        <v>66</v>
      </c>
      <c r="G9249" s="5" t="s">
        <v>51</v>
      </c>
      <c r="H9249" s="5" t="s">
        <v>25</v>
      </c>
      <c r="I9249" t="s">
        <v>44</v>
      </c>
      <c r="J9249" t="s">
        <v>1211</v>
      </c>
      <c r="K9249">
        <v>50</v>
      </c>
      <c r="L9249" s="5" t="s">
        <v>18063</v>
      </c>
      <c r="M9249" s="5" t="s">
        <v>28</v>
      </c>
      <c r="N9249">
        <v>7</v>
      </c>
      <c r="O9249" t="s">
        <v>78</v>
      </c>
      <c r="P9249" s="1">
        <v>45711</v>
      </c>
      <c r="Q9249" s="1">
        <v>45726</v>
      </c>
      <c r="R9249">
        <v>1018</v>
      </c>
      <c r="S9249" s="4">
        <v>7.5</v>
      </c>
      <c r="T9249" t="s">
        <v>89</v>
      </c>
    </row>
    <row r="9250" spans="1:20" x14ac:dyDescent="0.35">
      <c r="A9250" t="s">
        <v>18064</v>
      </c>
      <c r="B9250" s="5" t="s">
        <v>49</v>
      </c>
      <c r="C9250" s="6">
        <v>124933</v>
      </c>
      <c r="D9250" t="s">
        <v>74</v>
      </c>
      <c r="E9250">
        <v>156166</v>
      </c>
      <c r="F9250" s="5" t="s">
        <v>66</v>
      </c>
      <c r="G9250" s="5" t="s">
        <v>51</v>
      </c>
      <c r="H9250" s="5" t="s">
        <v>75</v>
      </c>
      <c r="I9250" t="s">
        <v>44</v>
      </c>
      <c r="J9250" t="s">
        <v>75</v>
      </c>
      <c r="K9250">
        <v>0</v>
      </c>
      <c r="L9250" s="5" t="s">
        <v>18065</v>
      </c>
      <c r="M9250" s="5" t="s">
        <v>28</v>
      </c>
      <c r="N9250">
        <v>8</v>
      </c>
      <c r="O9250" t="s">
        <v>78</v>
      </c>
      <c r="P9250" s="1">
        <v>45489</v>
      </c>
      <c r="Q9250" s="1">
        <v>45537</v>
      </c>
      <c r="R9250">
        <v>2228</v>
      </c>
      <c r="S9250" s="4">
        <v>6.4</v>
      </c>
      <c r="T9250" t="s">
        <v>210</v>
      </c>
    </row>
    <row r="9251" spans="1:20" x14ac:dyDescent="0.35">
      <c r="A9251" t="s">
        <v>18066</v>
      </c>
      <c r="B9251" s="5" t="s">
        <v>57</v>
      </c>
      <c r="C9251" s="6">
        <v>105467</v>
      </c>
      <c r="D9251" t="s">
        <v>41</v>
      </c>
      <c r="E9251">
        <v>89647</v>
      </c>
      <c r="F9251" s="5" t="s">
        <v>50</v>
      </c>
      <c r="G9251" s="5" t="s">
        <v>59</v>
      </c>
      <c r="H9251" s="5" t="s">
        <v>43</v>
      </c>
      <c r="I9251" t="s">
        <v>35</v>
      </c>
      <c r="J9251" t="s">
        <v>43</v>
      </c>
      <c r="K9251">
        <v>0</v>
      </c>
      <c r="L9251" s="5" t="s">
        <v>18067</v>
      </c>
      <c r="M9251" s="5" t="s">
        <v>28</v>
      </c>
      <c r="N9251">
        <v>2</v>
      </c>
      <c r="O9251" t="s">
        <v>112</v>
      </c>
      <c r="P9251" s="1">
        <v>45599</v>
      </c>
      <c r="Q9251" s="1">
        <v>45655</v>
      </c>
      <c r="R9251">
        <v>743</v>
      </c>
      <c r="S9251" s="4">
        <v>9.4</v>
      </c>
      <c r="T9251" t="s">
        <v>30</v>
      </c>
    </row>
    <row r="9252" spans="1:20" x14ac:dyDescent="0.35">
      <c r="A9252" t="s">
        <v>18068</v>
      </c>
      <c r="B9252" s="5" t="s">
        <v>28802</v>
      </c>
      <c r="C9252" s="6">
        <v>108242</v>
      </c>
      <c r="D9252" t="s">
        <v>22</v>
      </c>
      <c r="E9252">
        <v>108242</v>
      </c>
      <c r="F9252" s="5" t="s">
        <v>50</v>
      </c>
      <c r="G9252" s="5" t="s">
        <v>59</v>
      </c>
      <c r="H9252" s="5" t="s">
        <v>129</v>
      </c>
      <c r="I9252" t="s">
        <v>35</v>
      </c>
      <c r="J9252" t="s">
        <v>43</v>
      </c>
      <c r="K9252">
        <v>100</v>
      </c>
      <c r="L9252" s="5" t="s">
        <v>18069</v>
      </c>
      <c r="M9252" s="5" t="s">
        <v>70</v>
      </c>
      <c r="N9252">
        <v>2</v>
      </c>
      <c r="O9252" t="s">
        <v>172</v>
      </c>
      <c r="P9252" s="1">
        <v>45545</v>
      </c>
      <c r="Q9252" s="1">
        <v>45561</v>
      </c>
      <c r="R9252">
        <v>682</v>
      </c>
      <c r="S9252" s="4">
        <v>9.8000000000000007</v>
      </c>
      <c r="T9252" t="s">
        <v>63</v>
      </c>
    </row>
    <row r="9253" spans="1:20" x14ac:dyDescent="0.35">
      <c r="A9253" t="s">
        <v>18070</v>
      </c>
      <c r="B9253" s="5" t="s">
        <v>28802</v>
      </c>
      <c r="C9253" s="6">
        <v>92353</v>
      </c>
      <c r="D9253" t="s">
        <v>81</v>
      </c>
      <c r="E9253">
        <v>124677</v>
      </c>
      <c r="F9253" s="5" t="s">
        <v>66</v>
      </c>
      <c r="G9253" s="5" t="s">
        <v>42</v>
      </c>
      <c r="H9253" s="5" t="s">
        <v>82</v>
      </c>
      <c r="I9253" t="s">
        <v>44</v>
      </c>
      <c r="J9253" t="s">
        <v>82</v>
      </c>
      <c r="K9253">
        <v>100</v>
      </c>
      <c r="L9253" s="5" t="s">
        <v>18071</v>
      </c>
      <c r="M9253" s="5" t="s">
        <v>37</v>
      </c>
      <c r="N9253">
        <v>6</v>
      </c>
      <c r="O9253" t="s">
        <v>85</v>
      </c>
      <c r="P9253" s="1">
        <v>45326</v>
      </c>
      <c r="Q9253" s="1">
        <v>45399</v>
      </c>
      <c r="R9253">
        <v>1028</v>
      </c>
      <c r="S9253" s="4">
        <v>9.1</v>
      </c>
      <c r="T9253" t="s">
        <v>38</v>
      </c>
    </row>
    <row r="9254" spans="1:20" x14ac:dyDescent="0.35">
      <c r="A9254" t="s">
        <v>18072</v>
      </c>
      <c r="B9254" s="5" t="s">
        <v>32</v>
      </c>
      <c r="C9254" s="6">
        <v>137894</v>
      </c>
      <c r="D9254" t="s">
        <v>22</v>
      </c>
      <c r="E9254">
        <v>137894</v>
      </c>
      <c r="F9254" s="5" t="s">
        <v>66</v>
      </c>
      <c r="G9254" s="5" t="s">
        <v>24</v>
      </c>
      <c r="H9254" s="5" t="s">
        <v>165</v>
      </c>
      <c r="I9254" t="s">
        <v>35</v>
      </c>
      <c r="J9254" t="s">
        <v>133</v>
      </c>
      <c r="K9254">
        <v>100</v>
      </c>
      <c r="L9254" s="5" t="s">
        <v>18073</v>
      </c>
      <c r="M9254" s="5" t="s">
        <v>37</v>
      </c>
      <c r="N9254">
        <v>5</v>
      </c>
      <c r="O9254" t="s">
        <v>112</v>
      </c>
      <c r="P9254" s="1">
        <v>45682</v>
      </c>
      <c r="Q9254" s="1">
        <v>45710</v>
      </c>
      <c r="R9254">
        <v>1638</v>
      </c>
      <c r="S9254" s="4">
        <v>8.3000000000000007</v>
      </c>
      <c r="T9254" t="s">
        <v>108</v>
      </c>
    </row>
    <row r="9255" spans="1:20" x14ac:dyDescent="0.35">
      <c r="A9255" t="s">
        <v>18074</v>
      </c>
      <c r="B9255" s="5" t="s">
        <v>162</v>
      </c>
      <c r="C9255" s="6">
        <v>80356</v>
      </c>
      <c r="D9255" t="s">
        <v>65</v>
      </c>
      <c r="E9255">
        <v>104463</v>
      </c>
      <c r="F9255" s="5" t="s">
        <v>58</v>
      </c>
      <c r="G9255" s="5" t="s">
        <v>51</v>
      </c>
      <c r="H9255" s="5" t="s">
        <v>67</v>
      </c>
      <c r="I9255" t="s">
        <v>35</v>
      </c>
      <c r="J9255" t="s">
        <v>116</v>
      </c>
      <c r="K9255">
        <v>0</v>
      </c>
      <c r="L9255" s="5" t="s">
        <v>18075</v>
      </c>
      <c r="M9255" s="5" t="s">
        <v>28</v>
      </c>
      <c r="N9255">
        <v>0</v>
      </c>
      <c r="O9255" t="s">
        <v>107</v>
      </c>
      <c r="P9255" s="1">
        <v>45401</v>
      </c>
      <c r="Q9255" s="1">
        <v>45448</v>
      </c>
      <c r="R9255">
        <v>512</v>
      </c>
      <c r="S9255" s="4">
        <v>5.0999999999999996</v>
      </c>
      <c r="T9255" t="s">
        <v>210</v>
      </c>
    </row>
    <row r="9256" spans="1:20" x14ac:dyDescent="0.35">
      <c r="A9256" t="s">
        <v>18076</v>
      </c>
      <c r="B9256" s="5" t="s">
        <v>174</v>
      </c>
      <c r="C9256" s="6">
        <v>97471</v>
      </c>
      <c r="D9256" t="s">
        <v>22</v>
      </c>
      <c r="E9256">
        <v>97471</v>
      </c>
      <c r="F9256" s="5" t="s">
        <v>50</v>
      </c>
      <c r="G9256" s="5" t="s">
        <v>24</v>
      </c>
      <c r="H9256" s="5" t="s">
        <v>129</v>
      </c>
      <c r="I9256" t="s">
        <v>35</v>
      </c>
      <c r="J9256" t="s">
        <v>1211</v>
      </c>
      <c r="K9256">
        <v>0</v>
      </c>
      <c r="L9256" s="5" t="s">
        <v>18077</v>
      </c>
      <c r="M9256" s="5" t="s">
        <v>37</v>
      </c>
      <c r="N9256">
        <v>3</v>
      </c>
      <c r="O9256" t="s">
        <v>172</v>
      </c>
      <c r="P9256" s="1">
        <v>45316</v>
      </c>
      <c r="Q9256" s="1">
        <v>45378</v>
      </c>
      <c r="R9256">
        <v>610</v>
      </c>
      <c r="S9256" s="4">
        <v>9.8000000000000007</v>
      </c>
      <c r="T9256" t="s">
        <v>153</v>
      </c>
    </row>
    <row r="9257" spans="1:20" x14ac:dyDescent="0.35">
      <c r="A9257" t="s">
        <v>18078</v>
      </c>
      <c r="B9257" s="5" t="s">
        <v>21</v>
      </c>
      <c r="C9257" s="6">
        <v>157922</v>
      </c>
      <c r="D9257" t="s">
        <v>22</v>
      </c>
      <c r="E9257">
        <v>157922</v>
      </c>
      <c r="F9257" s="5" t="s">
        <v>23</v>
      </c>
      <c r="G9257" s="5" t="s">
        <v>42</v>
      </c>
      <c r="H9257" s="5" t="s">
        <v>52</v>
      </c>
      <c r="I9257" t="s">
        <v>26</v>
      </c>
      <c r="J9257" t="s">
        <v>67</v>
      </c>
      <c r="K9257">
        <v>50</v>
      </c>
      <c r="L9257" s="5" t="s">
        <v>18079</v>
      </c>
      <c r="M9257" s="5" t="s">
        <v>28</v>
      </c>
      <c r="N9257">
        <v>13</v>
      </c>
      <c r="O9257" t="s">
        <v>85</v>
      </c>
      <c r="P9257" s="1">
        <v>45591</v>
      </c>
      <c r="Q9257" s="1">
        <v>45631</v>
      </c>
      <c r="R9257">
        <v>2233</v>
      </c>
      <c r="S9257" s="4">
        <v>5.2</v>
      </c>
      <c r="T9257" t="s">
        <v>55</v>
      </c>
    </row>
    <row r="9258" spans="1:20" x14ac:dyDescent="0.35">
      <c r="A9258" t="s">
        <v>18080</v>
      </c>
      <c r="B9258" s="5" t="s">
        <v>217</v>
      </c>
      <c r="C9258" s="6">
        <v>86054</v>
      </c>
      <c r="D9258" t="s">
        <v>74</v>
      </c>
      <c r="E9258">
        <v>107568</v>
      </c>
      <c r="F9258" s="5" t="s">
        <v>50</v>
      </c>
      <c r="G9258" s="5" t="s">
        <v>51</v>
      </c>
      <c r="H9258" s="5" t="s">
        <v>75</v>
      </c>
      <c r="I9258" t="s">
        <v>35</v>
      </c>
      <c r="J9258" t="s">
        <v>116</v>
      </c>
      <c r="K9258">
        <v>0</v>
      </c>
      <c r="L9258" s="5" t="s">
        <v>18081</v>
      </c>
      <c r="M9258" s="5" t="s">
        <v>37</v>
      </c>
      <c r="N9258">
        <v>3</v>
      </c>
      <c r="O9258" t="s">
        <v>141</v>
      </c>
      <c r="P9258" s="1">
        <v>45481</v>
      </c>
      <c r="Q9258" s="1">
        <v>45521</v>
      </c>
      <c r="R9258">
        <v>680</v>
      </c>
      <c r="S9258" s="4">
        <v>5.3</v>
      </c>
      <c r="T9258" t="s">
        <v>55</v>
      </c>
    </row>
    <row r="9259" spans="1:20" x14ac:dyDescent="0.35">
      <c r="A9259" t="s">
        <v>18082</v>
      </c>
      <c r="B9259" s="5" t="s">
        <v>21</v>
      </c>
      <c r="C9259" s="6">
        <v>133023</v>
      </c>
      <c r="D9259" t="s">
        <v>33</v>
      </c>
      <c r="E9259">
        <v>14632530</v>
      </c>
      <c r="F9259" s="5" t="s">
        <v>66</v>
      </c>
      <c r="G9259" s="5" t="s">
        <v>51</v>
      </c>
      <c r="H9259" s="5" t="s">
        <v>34</v>
      </c>
      <c r="I9259" t="s">
        <v>35</v>
      </c>
      <c r="J9259" t="s">
        <v>359</v>
      </c>
      <c r="K9259">
        <v>50</v>
      </c>
      <c r="L9259" s="5" t="s">
        <v>18083</v>
      </c>
      <c r="M9259" s="5" t="s">
        <v>54</v>
      </c>
      <c r="N9259">
        <v>8</v>
      </c>
      <c r="O9259" t="s">
        <v>141</v>
      </c>
      <c r="P9259" s="1">
        <v>45719</v>
      </c>
      <c r="Q9259" s="1">
        <v>45770</v>
      </c>
      <c r="R9259">
        <v>936</v>
      </c>
      <c r="S9259" s="4">
        <v>7.5</v>
      </c>
      <c r="T9259" t="s">
        <v>243</v>
      </c>
    </row>
    <row r="9260" spans="1:20" x14ac:dyDescent="0.35">
      <c r="A9260" t="s">
        <v>18084</v>
      </c>
      <c r="B9260" s="5" t="s">
        <v>217</v>
      </c>
      <c r="C9260" s="6">
        <v>96262</v>
      </c>
      <c r="D9260" t="s">
        <v>92</v>
      </c>
      <c r="E9260">
        <v>72197</v>
      </c>
      <c r="F9260" s="5" t="s">
        <v>58</v>
      </c>
      <c r="G9260" s="5" t="s">
        <v>42</v>
      </c>
      <c r="H9260" s="5" t="s">
        <v>93</v>
      </c>
      <c r="I9260" t="s">
        <v>35</v>
      </c>
      <c r="J9260" t="s">
        <v>93</v>
      </c>
      <c r="K9260">
        <v>0</v>
      </c>
      <c r="L9260" s="5" t="s">
        <v>18085</v>
      </c>
      <c r="M9260" s="5" t="s">
        <v>54</v>
      </c>
      <c r="N9260">
        <v>0</v>
      </c>
      <c r="O9260" t="s">
        <v>85</v>
      </c>
      <c r="P9260" s="1">
        <v>45629</v>
      </c>
      <c r="Q9260" s="1">
        <v>45682</v>
      </c>
      <c r="R9260">
        <v>1844</v>
      </c>
      <c r="S9260" s="4">
        <v>6.4</v>
      </c>
      <c r="T9260" t="s">
        <v>277</v>
      </c>
    </row>
    <row r="9261" spans="1:20" x14ac:dyDescent="0.35">
      <c r="A9261" t="s">
        <v>18086</v>
      </c>
      <c r="B9261" s="5" t="s">
        <v>91</v>
      </c>
      <c r="C9261" s="6">
        <v>33333</v>
      </c>
      <c r="D9261" t="s">
        <v>22</v>
      </c>
      <c r="E9261">
        <v>33333</v>
      </c>
      <c r="F9261" s="5" t="s">
        <v>50</v>
      </c>
      <c r="G9261" s="5" t="s">
        <v>24</v>
      </c>
      <c r="H9261" s="5" t="s">
        <v>116</v>
      </c>
      <c r="I9261" t="s">
        <v>35</v>
      </c>
      <c r="J9261" t="s">
        <v>116</v>
      </c>
      <c r="K9261">
        <v>50</v>
      </c>
      <c r="L9261" s="5" t="s">
        <v>18087</v>
      </c>
      <c r="M9261" s="5" t="s">
        <v>70</v>
      </c>
      <c r="N9261">
        <v>4</v>
      </c>
      <c r="O9261" t="s">
        <v>71</v>
      </c>
      <c r="P9261" s="1">
        <v>45438</v>
      </c>
      <c r="Q9261" s="1">
        <v>45494</v>
      </c>
      <c r="R9261">
        <v>1580</v>
      </c>
      <c r="S9261" s="4">
        <v>8.4</v>
      </c>
      <c r="T9261" t="s">
        <v>89</v>
      </c>
    </row>
    <row r="9262" spans="1:20" x14ac:dyDescent="0.35">
      <c r="A9262" t="s">
        <v>18088</v>
      </c>
      <c r="B9262" s="5" t="s">
        <v>100</v>
      </c>
      <c r="C9262" s="6">
        <v>87092</v>
      </c>
      <c r="D9262" t="s">
        <v>22</v>
      </c>
      <c r="E9262">
        <v>87092</v>
      </c>
      <c r="F9262" s="5" t="s">
        <v>50</v>
      </c>
      <c r="G9262" s="5" t="s">
        <v>42</v>
      </c>
      <c r="H9262" s="5" t="s">
        <v>129</v>
      </c>
      <c r="I9262" t="s">
        <v>35</v>
      </c>
      <c r="J9262" t="s">
        <v>129</v>
      </c>
      <c r="K9262">
        <v>50</v>
      </c>
      <c r="L9262" s="5" t="s">
        <v>18089</v>
      </c>
      <c r="M9262" s="5" t="s">
        <v>37</v>
      </c>
      <c r="N9262">
        <v>4</v>
      </c>
      <c r="O9262" t="s">
        <v>85</v>
      </c>
      <c r="P9262" s="1">
        <v>45715</v>
      </c>
      <c r="Q9262" s="1">
        <v>45747</v>
      </c>
      <c r="R9262">
        <v>1789</v>
      </c>
      <c r="S9262" s="4">
        <v>9</v>
      </c>
      <c r="T9262" t="s">
        <v>277</v>
      </c>
    </row>
    <row r="9263" spans="1:20" x14ac:dyDescent="0.35">
      <c r="A9263" t="s">
        <v>18090</v>
      </c>
      <c r="B9263" s="5" t="s">
        <v>28802</v>
      </c>
      <c r="C9263" s="6">
        <v>146551</v>
      </c>
      <c r="D9263" t="s">
        <v>22</v>
      </c>
      <c r="E9263">
        <v>146551</v>
      </c>
      <c r="F9263" s="5" t="s">
        <v>23</v>
      </c>
      <c r="G9263" s="5" t="s">
        <v>51</v>
      </c>
      <c r="H9263" s="5" t="s">
        <v>129</v>
      </c>
      <c r="I9263" t="s">
        <v>26</v>
      </c>
      <c r="J9263" t="s">
        <v>129</v>
      </c>
      <c r="K9263">
        <v>0</v>
      </c>
      <c r="L9263" s="5" t="s">
        <v>18091</v>
      </c>
      <c r="M9263" s="5" t="s">
        <v>70</v>
      </c>
      <c r="N9263">
        <v>16</v>
      </c>
      <c r="O9263" t="s">
        <v>135</v>
      </c>
      <c r="P9263" s="1">
        <v>45576</v>
      </c>
      <c r="Q9263" s="1">
        <v>45642</v>
      </c>
      <c r="R9263">
        <v>2266</v>
      </c>
      <c r="S9263" s="4">
        <v>7</v>
      </c>
      <c r="T9263" t="s">
        <v>277</v>
      </c>
    </row>
    <row r="9264" spans="1:20" x14ac:dyDescent="0.35">
      <c r="A9264" t="s">
        <v>18092</v>
      </c>
      <c r="B9264" s="5" t="s">
        <v>57</v>
      </c>
      <c r="C9264" s="6">
        <v>66231</v>
      </c>
      <c r="D9264" t="s">
        <v>74</v>
      </c>
      <c r="E9264">
        <v>82789</v>
      </c>
      <c r="F9264" s="5" t="s">
        <v>58</v>
      </c>
      <c r="G9264" s="5" t="s">
        <v>24</v>
      </c>
      <c r="H9264" s="5" t="s">
        <v>75</v>
      </c>
      <c r="I9264" t="s">
        <v>35</v>
      </c>
      <c r="J9264" t="s">
        <v>75</v>
      </c>
      <c r="K9264">
        <v>0</v>
      </c>
      <c r="L9264" s="5" t="s">
        <v>18093</v>
      </c>
      <c r="M9264" s="5" t="s">
        <v>70</v>
      </c>
      <c r="N9264">
        <v>1</v>
      </c>
      <c r="O9264" t="s">
        <v>135</v>
      </c>
      <c r="P9264" s="1">
        <v>45691</v>
      </c>
      <c r="Q9264" s="1">
        <v>45760</v>
      </c>
      <c r="R9264">
        <v>1660</v>
      </c>
      <c r="S9264" s="4">
        <v>5.5</v>
      </c>
      <c r="T9264" t="s">
        <v>108</v>
      </c>
    </row>
    <row r="9265" spans="1:20" x14ac:dyDescent="0.35">
      <c r="A9265" t="s">
        <v>18094</v>
      </c>
      <c r="B9265" s="5" t="s">
        <v>57</v>
      </c>
      <c r="C9265" s="6">
        <v>145114</v>
      </c>
      <c r="D9265" t="s">
        <v>81</v>
      </c>
      <c r="E9265">
        <v>195904</v>
      </c>
      <c r="F9265" s="5" t="s">
        <v>66</v>
      </c>
      <c r="G9265" s="5" t="s">
        <v>59</v>
      </c>
      <c r="H9265" s="5" t="s">
        <v>82</v>
      </c>
      <c r="I9265" t="s">
        <v>35</v>
      </c>
      <c r="J9265" t="s">
        <v>82</v>
      </c>
      <c r="K9265">
        <v>50</v>
      </c>
      <c r="L9265" s="5" t="s">
        <v>18095</v>
      </c>
      <c r="M9265" s="5" t="s">
        <v>28</v>
      </c>
      <c r="N9265">
        <v>5</v>
      </c>
      <c r="O9265" t="s">
        <v>107</v>
      </c>
      <c r="P9265" s="1">
        <v>45627</v>
      </c>
      <c r="Q9265" s="1">
        <v>45697</v>
      </c>
      <c r="R9265">
        <v>1103</v>
      </c>
      <c r="S9265" s="4">
        <v>9.5</v>
      </c>
      <c r="T9265" t="s">
        <v>108</v>
      </c>
    </row>
    <row r="9266" spans="1:20" x14ac:dyDescent="0.35">
      <c r="A9266" t="s">
        <v>18096</v>
      </c>
      <c r="B9266" s="5" t="s">
        <v>179</v>
      </c>
      <c r="C9266" s="6">
        <v>146269</v>
      </c>
      <c r="D9266" t="s">
        <v>22</v>
      </c>
      <c r="E9266">
        <v>146269</v>
      </c>
      <c r="F9266" s="5" t="s">
        <v>66</v>
      </c>
      <c r="G9266" s="5" t="s">
        <v>24</v>
      </c>
      <c r="H9266" s="5" t="s">
        <v>25</v>
      </c>
      <c r="I9266" t="s">
        <v>26</v>
      </c>
      <c r="J9266" t="s">
        <v>212</v>
      </c>
      <c r="K9266">
        <v>0</v>
      </c>
      <c r="L9266" s="5" t="s">
        <v>18097</v>
      </c>
      <c r="M9266" s="5" t="s">
        <v>70</v>
      </c>
      <c r="N9266">
        <v>7</v>
      </c>
      <c r="O9266" t="s">
        <v>62</v>
      </c>
      <c r="P9266" s="1">
        <v>45627</v>
      </c>
      <c r="Q9266" s="1">
        <v>45693</v>
      </c>
      <c r="R9266">
        <v>683</v>
      </c>
      <c r="S9266" s="4">
        <v>5.6</v>
      </c>
      <c r="T9266" t="s">
        <v>47</v>
      </c>
    </row>
    <row r="9267" spans="1:20" x14ac:dyDescent="0.35">
      <c r="A9267" t="s">
        <v>18098</v>
      </c>
      <c r="B9267" s="5" t="s">
        <v>28802</v>
      </c>
      <c r="C9267" s="6">
        <v>125674</v>
      </c>
      <c r="D9267" t="s">
        <v>74</v>
      </c>
      <c r="E9267">
        <v>157093</v>
      </c>
      <c r="F9267" s="5" t="s">
        <v>66</v>
      </c>
      <c r="G9267" s="5" t="s">
        <v>42</v>
      </c>
      <c r="H9267" s="5" t="s">
        <v>75</v>
      </c>
      <c r="I9267" t="s">
        <v>35</v>
      </c>
      <c r="J9267" t="s">
        <v>915</v>
      </c>
      <c r="K9267">
        <v>50</v>
      </c>
      <c r="L9267" s="5" t="s">
        <v>18099</v>
      </c>
      <c r="M9267" s="5" t="s">
        <v>37</v>
      </c>
      <c r="N9267">
        <v>9</v>
      </c>
      <c r="O9267" t="s">
        <v>88</v>
      </c>
      <c r="P9267" s="1">
        <v>45740</v>
      </c>
      <c r="Q9267" s="1">
        <v>45793</v>
      </c>
      <c r="R9267">
        <v>871</v>
      </c>
      <c r="S9267" s="4">
        <v>8.6</v>
      </c>
      <c r="T9267" t="s">
        <v>136</v>
      </c>
    </row>
    <row r="9268" spans="1:20" x14ac:dyDescent="0.35">
      <c r="A9268" t="s">
        <v>18100</v>
      </c>
      <c r="B9268" s="5" t="s">
        <v>91</v>
      </c>
      <c r="C9268" s="6">
        <v>127447</v>
      </c>
      <c r="D9268" t="s">
        <v>33</v>
      </c>
      <c r="E9268">
        <v>14019170</v>
      </c>
      <c r="F9268" s="5" t="s">
        <v>66</v>
      </c>
      <c r="G9268" s="5" t="s">
        <v>24</v>
      </c>
      <c r="H9268" s="5" t="s">
        <v>34</v>
      </c>
      <c r="I9268" t="s">
        <v>44</v>
      </c>
      <c r="J9268" t="s">
        <v>34</v>
      </c>
      <c r="K9268">
        <v>100</v>
      </c>
      <c r="L9268" s="5" t="s">
        <v>18101</v>
      </c>
      <c r="M9268" s="5" t="s">
        <v>28</v>
      </c>
      <c r="N9268">
        <v>8</v>
      </c>
      <c r="O9268" t="s">
        <v>29</v>
      </c>
      <c r="P9268" s="1">
        <v>45348</v>
      </c>
      <c r="Q9268" s="1">
        <v>45378</v>
      </c>
      <c r="R9268">
        <v>1801</v>
      </c>
      <c r="S9268" s="4">
        <v>7.2</v>
      </c>
      <c r="T9268" t="s">
        <v>63</v>
      </c>
    </row>
    <row r="9269" spans="1:20" x14ac:dyDescent="0.35">
      <c r="A9269" t="s">
        <v>18102</v>
      </c>
      <c r="B9269" s="5" t="s">
        <v>217</v>
      </c>
      <c r="C9269" s="6">
        <v>61294</v>
      </c>
      <c r="D9269" t="s">
        <v>41</v>
      </c>
      <c r="E9269">
        <v>52100</v>
      </c>
      <c r="F9269" s="5" t="s">
        <v>58</v>
      </c>
      <c r="G9269" s="5" t="s">
        <v>42</v>
      </c>
      <c r="H9269" s="5" t="s">
        <v>60</v>
      </c>
      <c r="I9269" t="s">
        <v>26</v>
      </c>
      <c r="J9269" t="s">
        <v>60</v>
      </c>
      <c r="K9269">
        <v>0</v>
      </c>
      <c r="L9269" s="5" t="s">
        <v>18103</v>
      </c>
      <c r="M9269" s="5" t="s">
        <v>37</v>
      </c>
      <c r="N9269">
        <v>0</v>
      </c>
      <c r="O9269" t="s">
        <v>135</v>
      </c>
      <c r="P9269" s="1">
        <v>45564</v>
      </c>
      <c r="Q9269" s="1">
        <v>45593</v>
      </c>
      <c r="R9269">
        <v>1878</v>
      </c>
      <c r="S9269" s="4">
        <v>7.2</v>
      </c>
      <c r="T9269" t="s">
        <v>38</v>
      </c>
    </row>
    <row r="9270" spans="1:20" x14ac:dyDescent="0.35">
      <c r="A9270" t="s">
        <v>18104</v>
      </c>
      <c r="B9270" s="5" t="s">
        <v>145</v>
      </c>
      <c r="C9270" s="6">
        <v>135156</v>
      </c>
      <c r="D9270" t="s">
        <v>22</v>
      </c>
      <c r="E9270">
        <v>135156</v>
      </c>
      <c r="F9270" s="5" t="s">
        <v>66</v>
      </c>
      <c r="G9270" s="5" t="s">
        <v>51</v>
      </c>
      <c r="H9270" s="5" t="s">
        <v>25</v>
      </c>
      <c r="I9270" t="s">
        <v>44</v>
      </c>
      <c r="J9270" t="s">
        <v>25</v>
      </c>
      <c r="K9270">
        <v>50</v>
      </c>
      <c r="L9270" s="5" t="s">
        <v>9888</v>
      </c>
      <c r="M9270" s="5" t="s">
        <v>54</v>
      </c>
      <c r="N9270">
        <v>6</v>
      </c>
      <c r="O9270" t="s">
        <v>131</v>
      </c>
      <c r="P9270" s="1">
        <v>45605</v>
      </c>
      <c r="Q9270" s="1">
        <v>45646</v>
      </c>
      <c r="R9270">
        <v>1976</v>
      </c>
      <c r="S9270" s="4">
        <v>8.1999999999999993</v>
      </c>
      <c r="T9270" t="s">
        <v>95</v>
      </c>
    </row>
    <row r="9271" spans="1:20" x14ac:dyDescent="0.35">
      <c r="A9271" t="s">
        <v>18105</v>
      </c>
      <c r="B9271" s="5" t="s">
        <v>179</v>
      </c>
      <c r="C9271" s="6">
        <v>67394</v>
      </c>
      <c r="D9271" t="s">
        <v>41</v>
      </c>
      <c r="E9271">
        <v>57285</v>
      </c>
      <c r="F9271" s="5" t="s">
        <v>58</v>
      </c>
      <c r="G9271" s="5" t="s">
        <v>51</v>
      </c>
      <c r="H9271" s="5" t="s">
        <v>151</v>
      </c>
      <c r="I9271" t="s">
        <v>35</v>
      </c>
      <c r="J9271" t="s">
        <v>291</v>
      </c>
      <c r="K9271">
        <v>50</v>
      </c>
      <c r="L9271" s="5" t="s">
        <v>18106</v>
      </c>
      <c r="M9271" s="5" t="s">
        <v>54</v>
      </c>
      <c r="N9271">
        <v>1</v>
      </c>
      <c r="O9271" t="s">
        <v>85</v>
      </c>
      <c r="P9271" s="1">
        <v>45467</v>
      </c>
      <c r="Q9271" s="1">
        <v>45504</v>
      </c>
      <c r="R9271">
        <v>1455</v>
      </c>
      <c r="S9271" s="4">
        <v>5.6</v>
      </c>
      <c r="T9271" t="s">
        <v>95</v>
      </c>
    </row>
    <row r="9272" spans="1:20" x14ac:dyDescent="0.35">
      <c r="A9272" t="s">
        <v>18107</v>
      </c>
      <c r="B9272" s="5" t="s">
        <v>21</v>
      </c>
      <c r="C9272" s="6">
        <v>90125</v>
      </c>
      <c r="D9272" t="s">
        <v>41</v>
      </c>
      <c r="E9272">
        <v>76606</v>
      </c>
      <c r="F9272" s="5" t="s">
        <v>50</v>
      </c>
      <c r="G9272" s="5" t="s">
        <v>51</v>
      </c>
      <c r="H9272" s="5" t="s">
        <v>43</v>
      </c>
      <c r="I9272" t="s">
        <v>26</v>
      </c>
      <c r="J9272" t="s">
        <v>43</v>
      </c>
      <c r="K9272">
        <v>0</v>
      </c>
      <c r="L9272" s="5" t="s">
        <v>18108</v>
      </c>
      <c r="M9272" s="5" t="s">
        <v>54</v>
      </c>
      <c r="N9272">
        <v>3</v>
      </c>
      <c r="O9272" t="s">
        <v>172</v>
      </c>
      <c r="P9272" s="1">
        <v>45349</v>
      </c>
      <c r="Q9272" s="1">
        <v>45378</v>
      </c>
      <c r="R9272">
        <v>2164</v>
      </c>
      <c r="S9272" s="4">
        <v>6.7</v>
      </c>
      <c r="T9272" t="s">
        <v>103</v>
      </c>
    </row>
    <row r="9273" spans="1:20" x14ac:dyDescent="0.35">
      <c r="A9273" t="s">
        <v>18109</v>
      </c>
      <c r="B9273" s="5" t="s">
        <v>40</v>
      </c>
      <c r="C9273" s="6">
        <v>136268</v>
      </c>
      <c r="D9273" t="s">
        <v>22</v>
      </c>
      <c r="E9273">
        <v>136268</v>
      </c>
      <c r="F9273" s="5" t="s">
        <v>66</v>
      </c>
      <c r="G9273" s="5" t="s">
        <v>42</v>
      </c>
      <c r="H9273" s="5" t="s">
        <v>129</v>
      </c>
      <c r="I9273" t="s">
        <v>35</v>
      </c>
      <c r="J9273" t="s">
        <v>129</v>
      </c>
      <c r="K9273">
        <v>50</v>
      </c>
      <c r="L9273" s="5" t="s">
        <v>18110</v>
      </c>
      <c r="M9273" s="5" t="s">
        <v>54</v>
      </c>
      <c r="N9273">
        <v>5</v>
      </c>
      <c r="O9273" t="s">
        <v>112</v>
      </c>
      <c r="P9273" s="1">
        <v>45391</v>
      </c>
      <c r="Q9273" s="1">
        <v>45438</v>
      </c>
      <c r="R9273">
        <v>521</v>
      </c>
      <c r="S9273" s="4">
        <v>8.3000000000000007</v>
      </c>
      <c r="T9273" t="s">
        <v>89</v>
      </c>
    </row>
    <row r="9274" spans="1:20" x14ac:dyDescent="0.35">
      <c r="A9274" t="s">
        <v>18111</v>
      </c>
      <c r="B9274" s="5" t="s">
        <v>21</v>
      </c>
      <c r="C9274" s="6">
        <v>69814</v>
      </c>
      <c r="D9274" t="s">
        <v>22</v>
      </c>
      <c r="E9274">
        <v>69814</v>
      </c>
      <c r="F9274" s="5" t="s">
        <v>50</v>
      </c>
      <c r="G9274" s="5" t="s">
        <v>51</v>
      </c>
      <c r="H9274" s="5" t="s">
        <v>52</v>
      </c>
      <c r="I9274" t="s">
        <v>26</v>
      </c>
      <c r="J9274" t="s">
        <v>291</v>
      </c>
      <c r="K9274">
        <v>100</v>
      </c>
      <c r="L9274" s="5" t="s">
        <v>18112</v>
      </c>
      <c r="M9274" s="5" t="s">
        <v>54</v>
      </c>
      <c r="N9274">
        <v>2</v>
      </c>
      <c r="O9274" t="s">
        <v>112</v>
      </c>
      <c r="P9274" s="1">
        <v>45520</v>
      </c>
      <c r="Q9274" s="1">
        <v>45579</v>
      </c>
      <c r="R9274">
        <v>2026</v>
      </c>
      <c r="S9274" s="4">
        <v>7</v>
      </c>
      <c r="T9274" t="s">
        <v>30</v>
      </c>
    </row>
    <row r="9275" spans="1:20" x14ac:dyDescent="0.35">
      <c r="A9275" t="s">
        <v>18113</v>
      </c>
      <c r="B9275" s="5" t="s">
        <v>57</v>
      </c>
      <c r="C9275" s="6">
        <v>295783</v>
      </c>
      <c r="D9275" t="s">
        <v>22</v>
      </c>
      <c r="E9275">
        <v>295783</v>
      </c>
      <c r="F9275" s="5" t="s">
        <v>23</v>
      </c>
      <c r="G9275" s="5" t="s">
        <v>59</v>
      </c>
      <c r="H9275" s="5" t="s">
        <v>97</v>
      </c>
      <c r="I9275" t="s">
        <v>44</v>
      </c>
      <c r="J9275" t="s">
        <v>43</v>
      </c>
      <c r="K9275">
        <v>50</v>
      </c>
      <c r="L9275" s="5" t="s">
        <v>18114</v>
      </c>
      <c r="M9275" s="5" t="s">
        <v>28</v>
      </c>
      <c r="N9275">
        <v>12</v>
      </c>
      <c r="O9275" t="s">
        <v>135</v>
      </c>
      <c r="P9275" s="1">
        <v>45446</v>
      </c>
      <c r="Q9275" s="1">
        <v>45490</v>
      </c>
      <c r="R9275">
        <v>2053</v>
      </c>
      <c r="S9275" s="4">
        <v>10</v>
      </c>
      <c r="T9275" t="s">
        <v>38</v>
      </c>
    </row>
    <row r="9276" spans="1:20" x14ac:dyDescent="0.35">
      <c r="A9276" t="s">
        <v>18115</v>
      </c>
      <c r="B9276" s="5" t="s">
        <v>32</v>
      </c>
      <c r="C9276" s="6">
        <v>85810</v>
      </c>
      <c r="D9276" t="s">
        <v>33</v>
      </c>
      <c r="E9276">
        <v>9439100</v>
      </c>
      <c r="F9276" s="5" t="s">
        <v>50</v>
      </c>
      <c r="G9276" s="5" t="s">
        <v>51</v>
      </c>
      <c r="H9276" s="5" t="s">
        <v>34</v>
      </c>
      <c r="I9276" t="s">
        <v>26</v>
      </c>
      <c r="J9276" t="s">
        <v>34</v>
      </c>
      <c r="K9276">
        <v>100</v>
      </c>
      <c r="L9276" s="5" t="s">
        <v>18116</v>
      </c>
      <c r="M9276" s="5" t="s">
        <v>28</v>
      </c>
      <c r="N9276">
        <v>4</v>
      </c>
      <c r="O9276" t="s">
        <v>46</v>
      </c>
      <c r="P9276" s="1">
        <v>45592</v>
      </c>
      <c r="Q9276" s="1">
        <v>45619</v>
      </c>
      <c r="R9276">
        <v>2108</v>
      </c>
      <c r="S9276" s="4">
        <v>7.2</v>
      </c>
      <c r="T9276" t="s">
        <v>55</v>
      </c>
    </row>
    <row r="9277" spans="1:20" x14ac:dyDescent="0.35">
      <c r="A9277" t="s">
        <v>18117</v>
      </c>
      <c r="B9277" s="5" t="s">
        <v>28802</v>
      </c>
      <c r="C9277" s="6">
        <v>197095</v>
      </c>
      <c r="D9277" t="s">
        <v>22</v>
      </c>
      <c r="E9277">
        <v>197095</v>
      </c>
      <c r="F9277" s="5" t="s">
        <v>23</v>
      </c>
      <c r="G9277" s="5" t="s">
        <v>51</v>
      </c>
      <c r="H9277" s="5" t="s">
        <v>52</v>
      </c>
      <c r="I9277" t="s">
        <v>44</v>
      </c>
      <c r="J9277" t="s">
        <v>52</v>
      </c>
      <c r="K9277">
        <v>0</v>
      </c>
      <c r="L9277" s="5" t="s">
        <v>18118</v>
      </c>
      <c r="M9277" s="5" t="s">
        <v>54</v>
      </c>
      <c r="N9277">
        <v>10</v>
      </c>
      <c r="O9277" t="s">
        <v>71</v>
      </c>
      <c r="P9277" s="1">
        <v>45735</v>
      </c>
      <c r="Q9277" s="1">
        <v>45752</v>
      </c>
      <c r="R9277">
        <v>1049</v>
      </c>
      <c r="S9277" s="4">
        <v>6.7</v>
      </c>
      <c r="T9277" t="s">
        <v>63</v>
      </c>
    </row>
    <row r="9278" spans="1:20" x14ac:dyDescent="0.35">
      <c r="A9278" t="s">
        <v>18119</v>
      </c>
      <c r="B9278" s="5" t="s">
        <v>32</v>
      </c>
      <c r="C9278" s="6">
        <v>122788</v>
      </c>
      <c r="D9278" t="s">
        <v>22</v>
      </c>
      <c r="E9278">
        <v>122788</v>
      </c>
      <c r="F9278" s="5" t="s">
        <v>66</v>
      </c>
      <c r="G9278" s="5" t="s">
        <v>42</v>
      </c>
      <c r="H9278" s="5" t="s">
        <v>129</v>
      </c>
      <c r="I9278" t="s">
        <v>44</v>
      </c>
      <c r="J9278" t="s">
        <v>157</v>
      </c>
      <c r="K9278">
        <v>100</v>
      </c>
      <c r="L9278" s="5" t="s">
        <v>18120</v>
      </c>
      <c r="M9278" s="5" t="s">
        <v>54</v>
      </c>
      <c r="N9278">
        <v>7</v>
      </c>
      <c r="O9278" t="s">
        <v>167</v>
      </c>
      <c r="P9278" s="1">
        <v>45401</v>
      </c>
      <c r="Q9278" s="1">
        <v>45462</v>
      </c>
      <c r="R9278">
        <v>2250</v>
      </c>
      <c r="S9278" s="4">
        <v>9.1999999999999993</v>
      </c>
      <c r="T9278" t="s">
        <v>243</v>
      </c>
    </row>
    <row r="9279" spans="1:20" x14ac:dyDescent="0.35">
      <c r="A9279" t="s">
        <v>18121</v>
      </c>
      <c r="B9279" s="5" t="s">
        <v>28802</v>
      </c>
      <c r="C9279" s="6">
        <v>124194</v>
      </c>
      <c r="D9279" t="s">
        <v>22</v>
      </c>
      <c r="E9279">
        <v>124194</v>
      </c>
      <c r="F9279" s="5" t="s">
        <v>66</v>
      </c>
      <c r="G9279" s="5" t="s">
        <v>24</v>
      </c>
      <c r="H9279" s="5" t="s">
        <v>25</v>
      </c>
      <c r="I9279" t="s">
        <v>44</v>
      </c>
      <c r="J9279" t="s">
        <v>25</v>
      </c>
      <c r="K9279">
        <v>0</v>
      </c>
      <c r="L9279" s="5" t="s">
        <v>18122</v>
      </c>
      <c r="M9279" s="5" t="s">
        <v>70</v>
      </c>
      <c r="N9279">
        <v>8</v>
      </c>
      <c r="O9279" t="s">
        <v>78</v>
      </c>
      <c r="P9279" s="1">
        <v>45296</v>
      </c>
      <c r="Q9279" s="1">
        <v>45346</v>
      </c>
      <c r="R9279">
        <v>1663</v>
      </c>
      <c r="S9279" s="4">
        <v>7.6</v>
      </c>
      <c r="T9279" t="s">
        <v>89</v>
      </c>
    </row>
    <row r="9280" spans="1:20" x14ac:dyDescent="0.35">
      <c r="A9280" t="s">
        <v>18123</v>
      </c>
      <c r="B9280" s="5" t="s">
        <v>73</v>
      </c>
      <c r="C9280" s="6">
        <v>58846</v>
      </c>
      <c r="D9280" t="s">
        <v>22</v>
      </c>
      <c r="E9280">
        <v>58846</v>
      </c>
      <c r="F9280" s="5" t="s">
        <v>50</v>
      </c>
      <c r="G9280" s="5" t="s">
        <v>42</v>
      </c>
      <c r="H9280" s="5" t="s">
        <v>165</v>
      </c>
      <c r="I9280" t="s">
        <v>44</v>
      </c>
      <c r="J9280" t="s">
        <v>1211</v>
      </c>
      <c r="K9280">
        <v>100</v>
      </c>
      <c r="L9280" s="5" t="s">
        <v>18124</v>
      </c>
      <c r="M9280" s="5" t="s">
        <v>54</v>
      </c>
      <c r="N9280">
        <v>3</v>
      </c>
      <c r="O9280" t="s">
        <v>71</v>
      </c>
      <c r="P9280" s="1">
        <v>45537</v>
      </c>
      <c r="Q9280" s="1">
        <v>45594</v>
      </c>
      <c r="R9280">
        <v>1711</v>
      </c>
      <c r="S9280" s="4">
        <v>5.3</v>
      </c>
      <c r="T9280" t="s">
        <v>89</v>
      </c>
    </row>
    <row r="9281" spans="1:20" x14ac:dyDescent="0.35">
      <c r="A9281" t="s">
        <v>18125</v>
      </c>
      <c r="B9281" s="5" t="s">
        <v>40</v>
      </c>
      <c r="C9281" s="6">
        <v>106557</v>
      </c>
      <c r="D9281" t="s">
        <v>120</v>
      </c>
      <c r="E9281">
        <v>95901</v>
      </c>
      <c r="F9281" s="5" t="s">
        <v>50</v>
      </c>
      <c r="G9281" s="5" t="s">
        <v>24</v>
      </c>
      <c r="H9281" s="5" t="s">
        <v>121</v>
      </c>
      <c r="I9281" t="s">
        <v>26</v>
      </c>
      <c r="J9281" t="s">
        <v>121</v>
      </c>
      <c r="K9281">
        <v>100</v>
      </c>
      <c r="L9281" s="5" t="s">
        <v>18126</v>
      </c>
      <c r="M9281" s="5" t="s">
        <v>37</v>
      </c>
      <c r="N9281">
        <v>3</v>
      </c>
      <c r="O9281" t="s">
        <v>107</v>
      </c>
      <c r="P9281" s="1">
        <v>45618</v>
      </c>
      <c r="Q9281" s="1">
        <v>45636</v>
      </c>
      <c r="R9281">
        <v>2401</v>
      </c>
      <c r="S9281" s="4">
        <v>7.1</v>
      </c>
      <c r="T9281" t="s">
        <v>108</v>
      </c>
    </row>
    <row r="9282" spans="1:20" x14ac:dyDescent="0.35">
      <c r="A9282" t="s">
        <v>18127</v>
      </c>
      <c r="B9282" s="5" t="s">
        <v>28802</v>
      </c>
      <c r="C9282" s="6">
        <v>128421</v>
      </c>
      <c r="D9282" t="s">
        <v>41</v>
      </c>
      <c r="E9282">
        <v>109158</v>
      </c>
      <c r="F9282" s="5" t="s">
        <v>66</v>
      </c>
      <c r="G9282" s="5" t="s">
        <v>51</v>
      </c>
      <c r="H9282" s="5" t="s">
        <v>60</v>
      </c>
      <c r="I9282" t="s">
        <v>44</v>
      </c>
      <c r="J9282" t="s">
        <v>43</v>
      </c>
      <c r="K9282">
        <v>0</v>
      </c>
      <c r="L9282" s="5" t="s">
        <v>18128</v>
      </c>
      <c r="M9282" s="5" t="s">
        <v>37</v>
      </c>
      <c r="N9282">
        <v>9</v>
      </c>
      <c r="O9282" t="s">
        <v>78</v>
      </c>
      <c r="P9282" s="1">
        <v>45714</v>
      </c>
      <c r="Q9282" s="1">
        <v>45750</v>
      </c>
      <c r="R9282">
        <v>2027</v>
      </c>
      <c r="S9282" s="4">
        <v>7.1</v>
      </c>
      <c r="T9282" t="s">
        <v>118</v>
      </c>
    </row>
    <row r="9283" spans="1:20" x14ac:dyDescent="0.35">
      <c r="A9283" t="s">
        <v>18129</v>
      </c>
      <c r="B9283" s="5" t="s">
        <v>28799</v>
      </c>
      <c r="C9283" s="6">
        <v>117576</v>
      </c>
      <c r="D9283" t="s">
        <v>41</v>
      </c>
      <c r="E9283">
        <v>99940</v>
      </c>
      <c r="F9283" s="5" t="s">
        <v>66</v>
      </c>
      <c r="G9283" s="5" t="s">
        <v>51</v>
      </c>
      <c r="H9283" s="5" t="s">
        <v>60</v>
      </c>
      <c r="I9283" t="s">
        <v>35</v>
      </c>
      <c r="J9283" t="s">
        <v>299</v>
      </c>
      <c r="K9283">
        <v>0</v>
      </c>
      <c r="L9283" s="5" t="s">
        <v>18130</v>
      </c>
      <c r="M9283" s="5" t="s">
        <v>28</v>
      </c>
      <c r="N9283">
        <v>8</v>
      </c>
      <c r="O9283" t="s">
        <v>135</v>
      </c>
      <c r="P9283" s="1">
        <v>45565</v>
      </c>
      <c r="Q9283" s="1">
        <v>45609</v>
      </c>
      <c r="R9283">
        <v>636</v>
      </c>
      <c r="S9283" s="4">
        <v>9.6999999999999993</v>
      </c>
      <c r="T9283" t="s">
        <v>153</v>
      </c>
    </row>
    <row r="9284" spans="1:20" x14ac:dyDescent="0.35">
      <c r="A9284" t="s">
        <v>18131</v>
      </c>
      <c r="B9284" s="5" t="s">
        <v>162</v>
      </c>
      <c r="C9284" s="6">
        <v>57593</v>
      </c>
      <c r="D9284" t="s">
        <v>22</v>
      </c>
      <c r="E9284">
        <v>57593</v>
      </c>
      <c r="F9284" s="5" t="s">
        <v>58</v>
      </c>
      <c r="G9284" s="5" t="s">
        <v>42</v>
      </c>
      <c r="H9284" s="5" t="s">
        <v>191</v>
      </c>
      <c r="I9284" t="s">
        <v>35</v>
      </c>
      <c r="J9284" t="s">
        <v>915</v>
      </c>
      <c r="K9284">
        <v>100</v>
      </c>
      <c r="L9284" s="5" t="s">
        <v>14320</v>
      </c>
      <c r="M9284" s="5" t="s">
        <v>37</v>
      </c>
      <c r="N9284">
        <v>0</v>
      </c>
      <c r="O9284" t="s">
        <v>141</v>
      </c>
      <c r="P9284" s="1">
        <v>45549</v>
      </c>
      <c r="Q9284" s="1">
        <v>45565</v>
      </c>
      <c r="R9284">
        <v>912</v>
      </c>
      <c r="S9284" s="4">
        <v>6.9</v>
      </c>
      <c r="T9284" t="s">
        <v>243</v>
      </c>
    </row>
    <row r="9285" spans="1:20" x14ac:dyDescent="0.35">
      <c r="A9285" t="s">
        <v>18132</v>
      </c>
      <c r="B9285" s="5" t="s">
        <v>28801</v>
      </c>
      <c r="C9285" s="6">
        <v>212215</v>
      </c>
      <c r="D9285" t="s">
        <v>22</v>
      </c>
      <c r="E9285">
        <v>212215</v>
      </c>
      <c r="F9285" s="5" t="s">
        <v>23</v>
      </c>
      <c r="G9285" s="5" t="s">
        <v>51</v>
      </c>
      <c r="H9285" s="5" t="s">
        <v>101</v>
      </c>
      <c r="I9285" t="s">
        <v>44</v>
      </c>
      <c r="J9285" t="s">
        <v>101</v>
      </c>
      <c r="K9285">
        <v>50</v>
      </c>
      <c r="L9285" s="5" t="s">
        <v>18133</v>
      </c>
      <c r="M9285" s="5" t="s">
        <v>37</v>
      </c>
      <c r="N9285">
        <v>16</v>
      </c>
      <c r="O9285" t="s">
        <v>62</v>
      </c>
      <c r="P9285" s="1">
        <v>45571</v>
      </c>
      <c r="Q9285" s="1">
        <v>45586</v>
      </c>
      <c r="R9285">
        <v>2111</v>
      </c>
      <c r="S9285" s="4">
        <v>8.6</v>
      </c>
      <c r="T9285" t="s">
        <v>30</v>
      </c>
    </row>
    <row r="9286" spans="1:20" x14ac:dyDescent="0.35">
      <c r="A9286" t="s">
        <v>18134</v>
      </c>
      <c r="B9286" s="5" t="s">
        <v>73</v>
      </c>
      <c r="C9286" s="6">
        <v>135399</v>
      </c>
      <c r="D9286" t="s">
        <v>120</v>
      </c>
      <c r="E9286">
        <v>121859</v>
      </c>
      <c r="F9286" s="5" t="s">
        <v>50</v>
      </c>
      <c r="G9286" s="5" t="s">
        <v>42</v>
      </c>
      <c r="H9286" s="5" t="s">
        <v>121</v>
      </c>
      <c r="I9286" t="s">
        <v>35</v>
      </c>
      <c r="J9286" t="s">
        <v>121</v>
      </c>
      <c r="K9286">
        <v>100</v>
      </c>
      <c r="L9286" s="5" t="s">
        <v>18135</v>
      </c>
      <c r="M9286" s="5" t="s">
        <v>54</v>
      </c>
      <c r="N9286">
        <v>3</v>
      </c>
      <c r="O9286" t="s">
        <v>85</v>
      </c>
      <c r="P9286" s="1">
        <v>45386</v>
      </c>
      <c r="Q9286" s="1">
        <v>45440</v>
      </c>
      <c r="R9286">
        <v>1618</v>
      </c>
      <c r="S9286" s="4">
        <v>9.1999999999999993</v>
      </c>
      <c r="T9286" t="s">
        <v>153</v>
      </c>
    </row>
    <row r="9287" spans="1:20" x14ac:dyDescent="0.35">
      <c r="A9287" t="s">
        <v>18136</v>
      </c>
      <c r="B9287" s="5" t="s">
        <v>28800</v>
      </c>
      <c r="C9287" s="6">
        <v>166176</v>
      </c>
      <c r="D9287" t="s">
        <v>22</v>
      </c>
      <c r="E9287">
        <v>166176</v>
      </c>
      <c r="F9287" s="5" t="s">
        <v>23</v>
      </c>
      <c r="G9287" s="5" t="s">
        <v>51</v>
      </c>
      <c r="H9287" s="5" t="s">
        <v>165</v>
      </c>
      <c r="I9287" t="s">
        <v>35</v>
      </c>
      <c r="J9287" t="s">
        <v>165</v>
      </c>
      <c r="K9287">
        <v>0</v>
      </c>
      <c r="L9287" s="5" t="s">
        <v>12831</v>
      </c>
      <c r="M9287" s="5" t="s">
        <v>28</v>
      </c>
      <c r="N9287">
        <v>15</v>
      </c>
      <c r="O9287" t="s">
        <v>78</v>
      </c>
      <c r="P9287" s="1">
        <v>45512</v>
      </c>
      <c r="Q9287" s="1">
        <v>45571</v>
      </c>
      <c r="R9287">
        <v>1302</v>
      </c>
      <c r="S9287" s="4">
        <v>7.1</v>
      </c>
      <c r="T9287" t="s">
        <v>95</v>
      </c>
    </row>
    <row r="9288" spans="1:20" x14ac:dyDescent="0.35">
      <c r="A9288" t="s">
        <v>18137</v>
      </c>
      <c r="B9288" s="5" t="s">
        <v>91</v>
      </c>
      <c r="C9288" s="6">
        <v>144034</v>
      </c>
      <c r="D9288" t="s">
        <v>92</v>
      </c>
      <c r="E9288">
        <v>108026</v>
      </c>
      <c r="F9288" s="5" t="s">
        <v>66</v>
      </c>
      <c r="G9288" s="5" t="s">
        <v>42</v>
      </c>
      <c r="H9288" s="5" t="s">
        <v>93</v>
      </c>
      <c r="I9288" t="s">
        <v>44</v>
      </c>
      <c r="J9288" t="s">
        <v>93</v>
      </c>
      <c r="K9288">
        <v>0</v>
      </c>
      <c r="L9288" s="5" t="s">
        <v>18138</v>
      </c>
      <c r="M9288" s="5" t="s">
        <v>28</v>
      </c>
      <c r="N9288">
        <v>9</v>
      </c>
      <c r="O9288" t="s">
        <v>62</v>
      </c>
      <c r="P9288" s="1">
        <v>45458</v>
      </c>
      <c r="Q9288" s="1">
        <v>45492</v>
      </c>
      <c r="R9288">
        <v>1279</v>
      </c>
      <c r="S9288" s="4">
        <v>9.6999999999999993</v>
      </c>
      <c r="T9288" t="s">
        <v>136</v>
      </c>
    </row>
    <row r="9289" spans="1:20" x14ac:dyDescent="0.35">
      <c r="A9289" t="s">
        <v>18139</v>
      </c>
      <c r="B9289" s="5" t="s">
        <v>32</v>
      </c>
      <c r="C9289" s="6">
        <v>61774</v>
      </c>
      <c r="D9289" t="s">
        <v>22</v>
      </c>
      <c r="E9289">
        <v>61774</v>
      </c>
      <c r="F9289" s="5" t="s">
        <v>66</v>
      </c>
      <c r="G9289" s="5" t="s">
        <v>51</v>
      </c>
      <c r="H9289" s="5" t="s">
        <v>116</v>
      </c>
      <c r="I9289" t="s">
        <v>35</v>
      </c>
      <c r="J9289" t="s">
        <v>116</v>
      </c>
      <c r="K9289">
        <v>100</v>
      </c>
      <c r="L9289" s="5" t="s">
        <v>18140</v>
      </c>
      <c r="M9289" s="5" t="s">
        <v>70</v>
      </c>
      <c r="N9289">
        <v>6</v>
      </c>
      <c r="O9289" t="s">
        <v>141</v>
      </c>
      <c r="P9289" s="1">
        <v>45631</v>
      </c>
      <c r="Q9289" s="1">
        <v>45703</v>
      </c>
      <c r="R9289">
        <v>2230</v>
      </c>
      <c r="S9289" s="4">
        <v>7.1</v>
      </c>
      <c r="T9289" t="s">
        <v>108</v>
      </c>
    </row>
    <row r="9290" spans="1:20" x14ac:dyDescent="0.35">
      <c r="A9290" t="s">
        <v>18141</v>
      </c>
      <c r="B9290" s="5" t="s">
        <v>100</v>
      </c>
      <c r="C9290" s="6">
        <v>103881</v>
      </c>
      <c r="D9290" t="s">
        <v>41</v>
      </c>
      <c r="E9290">
        <v>88299</v>
      </c>
      <c r="F9290" s="5" t="s">
        <v>66</v>
      </c>
      <c r="G9290" s="5" t="s">
        <v>59</v>
      </c>
      <c r="H9290" s="5" t="s">
        <v>151</v>
      </c>
      <c r="I9290" t="s">
        <v>44</v>
      </c>
      <c r="J9290" t="s">
        <v>151</v>
      </c>
      <c r="K9290">
        <v>0</v>
      </c>
      <c r="L9290" s="5" t="s">
        <v>1917</v>
      </c>
      <c r="M9290" s="5" t="s">
        <v>28</v>
      </c>
      <c r="N9290">
        <v>5</v>
      </c>
      <c r="O9290" t="s">
        <v>85</v>
      </c>
      <c r="P9290" s="1">
        <v>45480</v>
      </c>
      <c r="Q9290" s="1">
        <v>45500</v>
      </c>
      <c r="R9290">
        <v>893</v>
      </c>
      <c r="S9290" s="4">
        <v>5.4</v>
      </c>
      <c r="T9290" t="s">
        <v>30</v>
      </c>
    </row>
    <row r="9291" spans="1:20" x14ac:dyDescent="0.35">
      <c r="A9291" t="s">
        <v>18142</v>
      </c>
      <c r="B9291" s="5" t="s">
        <v>174</v>
      </c>
      <c r="C9291" s="6">
        <v>59689</v>
      </c>
      <c r="D9291" t="s">
        <v>41</v>
      </c>
      <c r="E9291">
        <v>50736</v>
      </c>
      <c r="F9291" s="5" t="s">
        <v>58</v>
      </c>
      <c r="G9291" s="5" t="s">
        <v>42</v>
      </c>
      <c r="H9291" s="5" t="s">
        <v>60</v>
      </c>
      <c r="I9291" t="s">
        <v>35</v>
      </c>
      <c r="J9291" t="s">
        <v>60</v>
      </c>
      <c r="K9291">
        <v>100</v>
      </c>
      <c r="L9291" s="5" t="s">
        <v>18143</v>
      </c>
      <c r="M9291" s="5" t="s">
        <v>28</v>
      </c>
      <c r="N9291">
        <v>0</v>
      </c>
      <c r="O9291" t="s">
        <v>167</v>
      </c>
      <c r="P9291" s="1">
        <v>45600</v>
      </c>
      <c r="Q9291" s="1">
        <v>45622</v>
      </c>
      <c r="R9291">
        <v>1476</v>
      </c>
      <c r="S9291" s="4">
        <v>6.6</v>
      </c>
      <c r="T9291" t="s">
        <v>95</v>
      </c>
    </row>
    <row r="9292" spans="1:20" x14ac:dyDescent="0.35">
      <c r="A9292" t="s">
        <v>18144</v>
      </c>
      <c r="B9292" s="5" t="s">
        <v>28802</v>
      </c>
      <c r="C9292" s="6">
        <v>191160</v>
      </c>
      <c r="D9292" t="s">
        <v>65</v>
      </c>
      <c r="E9292">
        <v>248508</v>
      </c>
      <c r="F9292" s="5" t="s">
        <v>23</v>
      </c>
      <c r="G9292" s="5" t="s">
        <v>51</v>
      </c>
      <c r="H9292" s="5" t="s">
        <v>67</v>
      </c>
      <c r="I9292" t="s">
        <v>44</v>
      </c>
      <c r="J9292" t="s">
        <v>67</v>
      </c>
      <c r="K9292">
        <v>50</v>
      </c>
      <c r="L9292" s="5" t="s">
        <v>18145</v>
      </c>
      <c r="M9292" s="5" t="s">
        <v>54</v>
      </c>
      <c r="N9292">
        <v>12</v>
      </c>
      <c r="O9292" t="s">
        <v>167</v>
      </c>
      <c r="P9292" s="1">
        <v>45500</v>
      </c>
      <c r="Q9292" s="1">
        <v>45549</v>
      </c>
      <c r="R9292">
        <v>928</v>
      </c>
      <c r="S9292" s="4">
        <v>6.8</v>
      </c>
      <c r="T9292" t="s">
        <v>277</v>
      </c>
    </row>
    <row r="9293" spans="1:20" x14ac:dyDescent="0.35">
      <c r="A9293" t="s">
        <v>18146</v>
      </c>
      <c r="B9293" s="5" t="s">
        <v>40</v>
      </c>
      <c r="C9293" s="6">
        <v>89134</v>
      </c>
      <c r="D9293" t="s">
        <v>22</v>
      </c>
      <c r="E9293">
        <v>89134</v>
      </c>
      <c r="F9293" s="5" t="s">
        <v>50</v>
      </c>
      <c r="G9293" s="5" t="s">
        <v>42</v>
      </c>
      <c r="H9293" s="5" t="s">
        <v>101</v>
      </c>
      <c r="I9293" t="s">
        <v>44</v>
      </c>
      <c r="J9293" t="s">
        <v>126</v>
      </c>
      <c r="K9293">
        <v>50</v>
      </c>
      <c r="L9293" s="5" t="s">
        <v>18147</v>
      </c>
      <c r="M9293" s="5" t="s">
        <v>37</v>
      </c>
      <c r="N9293">
        <v>3</v>
      </c>
      <c r="O9293" t="s">
        <v>71</v>
      </c>
      <c r="P9293" s="1">
        <v>45571</v>
      </c>
      <c r="Q9293" s="1">
        <v>45634</v>
      </c>
      <c r="R9293">
        <v>2234</v>
      </c>
      <c r="S9293" s="4">
        <v>5.7</v>
      </c>
      <c r="T9293" t="s">
        <v>153</v>
      </c>
    </row>
    <row r="9294" spans="1:20" x14ac:dyDescent="0.35">
      <c r="A9294" t="s">
        <v>18148</v>
      </c>
      <c r="B9294" s="5" t="s">
        <v>28801</v>
      </c>
      <c r="C9294" s="6">
        <v>142040</v>
      </c>
      <c r="D9294" t="s">
        <v>74</v>
      </c>
      <c r="E9294">
        <v>177550</v>
      </c>
      <c r="F9294" s="5" t="s">
        <v>23</v>
      </c>
      <c r="G9294" s="5" t="s">
        <v>42</v>
      </c>
      <c r="H9294" s="5" t="s">
        <v>75</v>
      </c>
      <c r="I9294" t="s">
        <v>26</v>
      </c>
      <c r="J9294" t="s">
        <v>75</v>
      </c>
      <c r="K9294">
        <v>50</v>
      </c>
      <c r="L9294" s="5" t="s">
        <v>18149</v>
      </c>
      <c r="M9294" s="5" t="s">
        <v>37</v>
      </c>
      <c r="N9294">
        <v>17</v>
      </c>
      <c r="O9294" t="s">
        <v>107</v>
      </c>
      <c r="P9294" s="1">
        <v>45400</v>
      </c>
      <c r="Q9294" s="1">
        <v>45443</v>
      </c>
      <c r="R9294">
        <v>1401</v>
      </c>
      <c r="S9294" s="4">
        <v>6.1</v>
      </c>
      <c r="T9294" t="s">
        <v>277</v>
      </c>
    </row>
    <row r="9295" spans="1:20" x14ac:dyDescent="0.35">
      <c r="A9295" t="s">
        <v>18150</v>
      </c>
      <c r="B9295" s="5" t="s">
        <v>49</v>
      </c>
      <c r="C9295" s="6">
        <v>67255</v>
      </c>
      <c r="D9295" t="s">
        <v>22</v>
      </c>
      <c r="E9295">
        <v>67255</v>
      </c>
      <c r="F9295" s="5" t="s">
        <v>50</v>
      </c>
      <c r="G9295" s="5" t="s">
        <v>24</v>
      </c>
      <c r="H9295" s="5" t="s">
        <v>25</v>
      </c>
      <c r="I9295" t="s">
        <v>44</v>
      </c>
      <c r="J9295" t="s">
        <v>25</v>
      </c>
      <c r="K9295">
        <v>100</v>
      </c>
      <c r="L9295" s="5" t="s">
        <v>18151</v>
      </c>
      <c r="M9295" s="5" t="s">
        <v>54</v>
      </c>
      <c r="N9295">
        <v>2</v>
      </c>
      <c r="O9295" t="s">
        <v>147</v>
      </c>
      <c r="P9295" s="1">
        <v>45771</v>
      </c>
      <c r="Q9295" s="1">
        <v>45820</v>
      </c>
      <c r="R9295">
        <v>1670</v>
      </c>
      <c r="S9295" s="4">
        <v>6.1</v>
      </c>
      <c r="T9295" t="s">
        <v>277</v>
      </c>
    </row>
    <row r="9296" spans="1:20" x14ac:dyDescent="0.35">
      <c r="A9296" t="s">
        <v>18152</v>
      </c>
      <c r="B9296" s="5" t="s">
        <v>100</v>
      </c>
      <c r="C9296" s="6">
        <v>186135</v>
      </c>
      <c r="D9296" t="s">
        <v>22</v>
      </c>
      <c r="E9296">
        <v>186135</v>
      </c>
      <c r="F9296" s="5" t="s">
        <v>23</v>
      </c>
      <c r="G9296" s="5" t="s">
        <v>59</v>
      </c>
      <c r="H9296" s="5" t="s">
        <v>191</v>
      </c>
      <c r="I9296" t="s">
        <v>26</v>
      </c>
      <c r="J9296" t="s">
        <v>67</v>
      </c>
      <c r="K9296">
        <v>50</v>
      </c>
      <c r="L9296" s="5" t="s">
        <v>18153</v>
      </c>
      <c r="M9296" s="5" t="s">
        <v>70</v>
      </c>
      <c r="N9296">
        <v>14</v>
      </c>
      <c r="O9296" t="s">
        <v>167</v>
      </c>
      <c r="P9296" s="1">
        <v>45368</v>
      </c>
      <c r="Q9296" s="1">
        <v>45398</v>
      </c>
      <c r="R9296">
        <v>1967</v>
      </c>
      <c r="S9296" s="4">
        <v>9.8000000000000007</v>
      </c>
      <c r="T9296" t="s">
        <v>95</v>
      </c>
    </row>
    <row r="9297" spans="1:20" x14ac:dyDescent="0.35">
      <c r="A9297" t="s">
        <v>18154</v>
      </c>
      <c r="B9297" s="5" t="s">
        <v>91</v>
      </c>
      <c r="C9297" s="6">
        <v>53611</v>
      </c>
      <c r="D9297" t="s">
        <v>22</v>
      </c>
      <c r="E9297">
        <v>53611</v>
      </c>
      <c r="F9297" s="5" t="s">
        <v>58</v>
      </c>
      <c r="G9297" s="5" t="s">
        <v>59</v>
      </c>
      <c r="H9297" s="5" t="s">
        <v>52</v>
      </c>
      <c r="I9297" t="s">
        <v>26</v>
      </c>
      <c r="J9297" t="s">
        <v>101</v>
      </c>
      <c r="K9297">
        <v>0</v>
      </c>
      <c r="L9297" s="5" t="s">
        <v>18155</v>
      </c>
      <c r="M9297" s="5" t="s">
        <v>37</v>
      </c>
      <c r="N9297">
        <v>0</v>
      </c>
      <c r="O9297" t="s">
        <v>46</v>
      </c>
      <c r="P9297" s="1">
        <v>45495</v>
      </c>
      <c r="Q9297" s="1">
        <v>45528</v>
      </c>
      <c r="R9297">
        <v>1846</v>
      </c>
      <c r="S9297" s="4">
        <v>6</v>
      </c>
      <c r="T9297" t="s">
        <v>118</v>
      </c>
    </row>
    <row r="9298" spans="1:20" x14ac:dyDescent="0.35">
      <c r="A9298" t="s">
        <v>18156</v>
      </c>
      <c r="B9298" s="5" t="s">
        <v>100</v>
      </c>
      <c r="C9298" s="6">
        <v>94103</v>
      </c>
      <c r="D9298" t="s">
        <v>22</v>
      </c>
      <c r="E9298">
        <v>94103</v>
      </c>
      <c r="F9298" s="5" t="s">
        <v>50</v>
      </c>
      <c r="G9298" s="5" t="s">
        <v>51</v>
      </c>
      <c r="H9298" s="5" t="s">
        <v>25</v>
      </c>
      <c r="I9298" t="s">
        <v>26</v>
      </c>
      <c r="J9298" t="s">
        <v>25</v>
      </c>
      <c r="K9298">
        <v>100</v>
      </c>
      <c r="L9298" s="5" t="s">
        <v>18157</v>
      </c>
      <c r="M9298" s="5" t="s">
        <v>54</v>
      </c>
      <c r="N9298">
        <v>3</v>
      </c>
      <c r="O9298" t="s">
        <v>78</v>
      </c>
      <c r="P9298" s="1">
        <v>45767</v>
      </c>
      <c r="Q9298" s="1">
        <v>45800</v>
      </c>
      <c r="R9298">
        <v>1959</v>
      </c>
      <c r="S9298" s="4">
        <v>8.1999999999999993</v>
      </c>
      <c r="T9298" t="s">
        <v>79</v>
      </c>
    </row>
    <row r="9299" spans="1:20" x14ac:dyDescent="0.35">
      <c r="A9299" t="s">
        <v>18158</v>
      </c>
      <c r="B9299" s="5" t="s">
        <v>162</v>
      </c>
      <c r="C9299" s="6">
        <v>87733</v>
      </c>
      <c r="D9299" t="s">
        <v>65</v>
      </c>
      <c r="E9299">
        <v>114053</v>
      </c>
      <c r="F9299" s="5" t="s">
        <v>58</v>
      </c>
      <c r="G9299" s="5" t="s">
        <v>59</v>
      </c>
      <c r="H9299" s="5" t="s">
        <v>67</v>
      </c>
      <c r="I9299" t="s">
        <v>35</v>
      </c>
      <c r="J9299" t="s">
        <v>67</v>
      </c>
      <c r="K9299">
        <v>100</v>
      </c>
      <c r="L9299" s="5" t="s">
        <v>18159</v>
      </c>
      <c r="M9299" s="5" t="s">
        <v>28</v>
      </c>
      <c r="N9299">
        <v>0</v>
      </c>
      <c r="O9299" t="s">
        <v>62</v>
      </c>
      <c r="P9299" s="1">
        <v>45293</v>
      </c>
      <c r="Q9299" s="1">
        <v>45351</v>
      </c>
      <c r="R9299">
        <v>632</v>
      </c>
      <c r="S9299" s="4">
        <v>5.9</v>
      </c>
      <c r="T9299" t="s">
        <v>243</v>
      </c>
    </row>
    <row r="9300" spans="1:20" x14ac:dyDescent="0.35">
      <c r="A9300" t="s">
        <v>18160</v>
      </c>
      <c r="B9300" s="5" t="s">
        <v>40</v>
      </c>
      <c r="C9300" s="6">
        <v>128376</v>
      </c>
      <c r="D9300" t="s">
        <v>22</v>
      </c>
      <c r="E9300">
        <v>128376</v>
      </c>
      <c r="F9300" s="5" t="s">
        <v>50</v>
      </c>
      <c r="G9300" s="5" t="s">
        <v>24</v>
      </c>
      <c r="H9300" s="5" t="s">
        <v>97</v>
      </c>
      <c r="I9300" t="s">
        <v>26</v>
      </c>
      <c r="J9300" t="s">
        <v>97</v>
      </c>
      <c r="K9300">
        <v>100</v>
      </c>
      <c r="L9300" s="5" t="s">
        <v>10106</v>
      </c>
      <c r="M9300" s="5" t="s">
        <v>70</v>
      </c>
      <c r="N9300">
        <v>2</v>
      </c>
      <c r="O9300" t="s">
        <v>112</v>
      </c>
      <c r="P9300" s="1">
        <v>45313</v>
      </c>
      <c r="Q9300" s="1">
        <v>45352</v>
      </c>
      <c r="R9300">
        <v>985</v>
      </c>
      <c r="S9300" s="4">
        <v>8.6999999999999993</v>
      </c>
      <c r="T9300" t="s">
        <v>103</v>
      </c>
    </row>
    <row r="9301" spans="1:20" x14ac:dyDescent="0.35">
      <c r="A9301" t="s">
        <v>18161</v>
      </c>
      <c r="B9301" s="5" t="s">
        <v>32</v>
      </c>
      <c r="C9301" s="6">
        <v>85553</v>
      </c>
      <c r="D9301" t="s">
        <v>41</v>
      </c>
      <c r="E9301">
        <v>72720</v>
      </c>
      <c r="F9301" s="5" t="s">
        <v>50</v>
      </c>
      <c r="G9301" s="5" t="s">
        <v>51</v>
      </c>
      <c r="H9301" s="5" t="s">
        <v>43</v>
      </c>
      <c r="I9301" t="s">
        <v>35</v>
      </c>
      <c r="J9301" t="s">
        <v>43</v>
      </c>
      <c r="K9301">
        <v>0</v>
      </c>
      <c r="L9301" s="5" t="s">
        <v>18162</v>
      </c>
      <c r="M9301" s="5" t="s">
        <v>70</v>
      </c>
      <c r="N9301">
        <v>2</v>
      </c>
      <c r="O9301" t="s">
        <v>147</v>
      </c>
      <c r="P9301" s="1">
        <v>45770</v>
      </c>
      <c r="Q9301" s="1">
        <v>45804</v>
      </c>
      <c r="R9301">
        <v>934</v>
      </c>
      <c r="S9301" s="4">
        <v>6.8</v>
      </c>
      <c r="T9301" t="s">
        <v>95</v>
      </c>
    </row>
    <row r="9302" spans="1:20" x14ac:dyDescent="0.35">
      <c r="A9302" t="s">
        <v>18163</v>
      </c>
      <c r="B9302" s="5" t="s">
        <v>57</v>
      </c>
      <c r="C9302" s="6">
        <v>165398</v>
      </c>
      <c r="D9302" t="s">
        <v>41</v>
      </c>
      <c r="E9302">
        <v>140588</v>
      </c>
      <c r="F9302" s="5" t="s">
        <v>23</v>
      </c>
      <c r="G9302" s="5" t="s">
        <v>24</v>
      </c>
      <c r="H9302" s="5" t="s">
        <v>43</v>
      </c>
      <c r="I9302" t="s">
        <v>44</v>
      </c>
      <c r="J9302" t="s">
        <v>43</v>
      </c>
      <c r="K9302">
        <v>0</v>
      </c>
      <c r="L9302" s="5" t="s">
        <v>18164</v>
      </c>
      <c r="M9302" s="5" t="s">
        <v>70</v>
      </c>
      <c r="N9302">
        <v>10</v>
      </c>
      <c r="O9302" t="s">
        <v>141</v>
      </c>
      <c r="P9302" s="1">
        <v>45752</v>
      </c>
      <c r="Q9302" s="1">
        <v>45808</v>
      </c>
      <c r="R9302">
        <v>2215</v>
      </c>
      <c r="S9302" s="4">
        <v>9.6999999999999993</v>
      </c>
      <c r="T9302" t="s">
        <v>108</v>
      </c>
    </row>
    <row r="9303" spans="1:20" x14ac:dyDescent="0.35">
      <c r="A9303" t="s">
        <v>18165</v>
      </c>
      <c r="B9303" s="5" t="s">
        <v>28799</v>
      </c>
      <c r="C9303" s="6">
        <v>111102</v>
      </c>
      <c r="D9303" t="s">
        <v>92</v>
      </c>
      <c r="E9303">
        <v>83327</v>
      </c>
      <c r="F9303" s="5" t="s">
        <v>66</v>
      </c>
      <c r="G9303" s="5" t="s">
        <v>59</v>
      </c>
      <c r="H9303" s="5" t="s">
        <v>93</v>
      </c>
      <c r="I9303" t="s">
        <v>44</v>
      </c>
      <c r="J9303" t="s">
        <v>93</v>
      </c>
      <c r="K9303">
        <v>50</v>
      </c>
      <c r="L9303" s="5" t="s">
        <v>18166</v>
      </c>
      <c r="M9303" s="5" t="s">
        <v>37</v>
      </c>
      <c r="N9303">
        <v>9</v>
      </c>
      <c r="O9303" t="s">
        <v>62</v>
      </c>
      <c r="P9303" s="1">
        <v>45651</v>
      </c>
      <c r="Q9303" s="1">
        <v>45675</v>
      </c>
      <c r="R9303">
        <v>2257</v>
      </c>
      <c r="S9303" s="4">
        <v>5.5</v>
      </c>
      <c r="T9303" t="s">
        <v>38</v>
      </c>
    </row>
    <row r="9304" spans="1:20" x14ac:dyDescent="0.35">
      <c r="A9304" t="s">
        <v>18167</v>
      </c>
      <c r="B9304" s="5" t="s">
        <v>28800</v>
      </c>
      <c r="C9304" s="6">
        <v>259032</v>
      </c>
      <c r="D9304" t="s">
        <v>41</v>
      </c>
      <c r="E9304">
        <v>220177</v>
      </c>
      <c r="F9304" s="5" t="s">
        <v>23</v>
      </c>
      <c r="G9304" s="5" t="s">
        <v>59</v>
      </c>
      <c r="H9304" s="5" t="s">
        <v>126</v>
      </c>
      <c r="I9304" t="s">
        <v>35</v>
      </c>
      <c r="J9304" t="s">
        <v>126</v>
      </c>
      <c r="K9304">
        <v>50</v>
      </c>
      <c r="L9304" s="5" t="s">
        <v>13747</v>
      </c>
      <c r="M9304" s="5" t="s">
        <v>28</v>
      </c>
      <c r="N9304">
        <v>18</v>
      </c>
      <c r="O9304" t="s">
        <v>88</v>
      </c>
      <c r="P9304" s="1">
        <v>45767</v>
      </c>
      <c r="Q9304" s="1">
        <v>45839</v>
      </c>
      <c r="R9304">
        <v>2247</v>
      </c>
      <c r="S9304" s="4">
        <v>9.6</v>
      </c>
      <c r="T9304" t="s">
        <v>30</v>
      </c>
    </row>
    <row r="9305" spans="1:20" x14ac:dyDescent="0.35">
      <c r="A9305" t="s">
        <v>18168</v>
      </c>
      <c r="B9305" s="5" t="s">
        <v>28800</v>
      </c>
      <c r="C9305" s="6">
        <v>64774</v>
      </c>
      <c r="D9305" t="s">
        <v>41</v>
      </c>
      <c r="E9305">
        <v>55058</v>
      </c>
      <c r="F9305" s="5" t="s">
        <v>50</v>
      </c>
      <c r="G9305" s="5" t="s">
        <v>51</v>
      </c>
      <c r="H9305" s="5" t="s">
        <v>151</v>
      </c>
      <c r="I9305" t="s">
        <v>44</v>
      </c>
      <c r="J9305" t="s">
        <v>151</v>
      </c>
      <c r="K9305">
        <v>0</v>
      </c>
      <c r="L9305" s="5" t="s">
        <v>1596</v>
      </c>
      <c r="M9305" s="5" t="s">
        <v>54</v>
      </c>
      <c r="N9305">
        <v>3</v>
      </c>
      <c r="O9305" t="s">
        <v>131</v>
      </c>
      <c r="P9305" s="1">
        <v>45713</v>
      </c>
      <c r="Q9305" s="1">
        <v>45783</v>
      </c>
      <c r="R9305">
        <v>1421</v>
      </c>
      <c r="S9305" s="4">
        <v>7.3</v>
      </c>
      <c r="T9305" t="s">
        <v>136</v>
      </c>
    </row>
    <row r="9306" spans="1:20" x14ac:dyDescent="0.35">
      <c r="A9306" t="s">
        <v>18169</v>
      </c>
      <c r="B9306" s="5" t="s">
        <v>40</v>
      </c>
      <c r="C9306" s="6">
        <v>221161</v>
      </c>
      <c r="D9306" t="s">
        <v>41</v>
      </c>
      <c r="E9306">
        <v>187987</v>
      </c>
      <c r="F9306" s="5" t="s">
        <v>23</v>
      </c>
      <c r="G9306" s="5" t="s">
        <v>59</v>
      </c>
      <c r="H9306" s="5" t="s">
        <v>43</v>
      </c>
      <c r="I9306" t="s">
        <v>26</v>
      </c>
      <c r="J9306" t="s">
        <v>82</v>
      </c>
      <c r="K9306">
        <v>50</v>
      </c>
      <c r="L9306" s="5" t="s">
        <v>18170</v>
      </c>
      <c r="M9306" s="5" t="s">
        <v>37</v>
      </c>
      <c r="N9306">
        <v>19</v>
      </c>
      <c r="O9306" t="s">
        <v>112</v>
      </c>
      <c r="P9306" s="1">
        <v>45650</v>
      </c>
      <c r="Q9306" s="1">
        <v>45676</v>
      </c>
      <c r="R9306">
        <v>725</v>
      </c>
      <c r="S9306" s="4">
        <v>6.8</v>
      </c>
      <c r="T9306" t="s">
        <v>55</v>
      </c>
    </row>
    <row r="9307" spans="1:20" x14ac:dyDescent="0.35">
      <c r="A9307" t="s">
        <v>18171</v>
      </c>
      <c r="B9307" s="5" t="s">
        <v>100</v>
      </c>
      <c r="C9307" s="6">
        <v>240461</v>
      </c>
      <c r="D9307" t="s">
        <v>81</v>
      </c>
      <c r="E9307">
        <v>324622</v>
      </c>
      <c r="F9307" s="5" t="s">
        <v>23</v>
      </c>
      <c r="G9307" s="5" t="s">
        <v>59</v>
      </c>
      <c r="H9307" s="5" t="s">
        <v>82</v>
      </c>
      <c r="I9307" t="s">
        <v>35</v>
      </c>
      <c r="J9307" t="s">
        <v>82</v>
      </c>
      <c r="K9307">
        <v>50</v>
      </c>
      <c r="L9307" s="5" t="s">
        <v>18172</v>
      </c>
      <c r="M9307" s="5" t="s">
        <v>37</v>
      </c>
      <c r="N9307">
        <v>18</v>
      </c>
      <c r="O9307" t="s">
        <v>112</v>
      </c>
      <c r="P9307" s="1">
        <v>45729</v>
      </c>
      <c r="Q9307" s="1">
        <v>45791</v>
      </c>
      <c r="R9307">
        <v>1914</v>
      </c>
      <c r="S9307" s="4">
        <v>9</v>
      </c>
      <c r="T9307" t="s">
        <v>210</v>
      </c>
    </row>
    <row r="9308" spans="1:20" x14ac:dyDescent="0.35">
      <c r="A9308" t="s">
        <v>18173</v>
      </c>
      <c r="B9308" s="5" t="s">
        <v>21</v>
      </c>
      <c r="C9308" s="6">
        <v>95043</v>
      </c>
      <c r="D9308" t="s">
        <v>65</v>
      </c>
      <c r="E9308">
        <v>123556</v>
      </c>
      <c r="F9308" s="5" t="s">
        <v>50</v>
      </c>
      <c r="G9308" s="5" t="s">
        <v>51</v>
      </c>
      <c r="H9308" s="5" t="s">
        <v>67</v>
      </c>
      <c r="I9308" t="s">
        <v>44</v>
      </c>
      <c r="J9308" t="s">
        <v>67</v>
      </c>
      <c r="K9308">
        <v>50</v>
      </c>
      <c r="L9308" s="5" t="s">
        <v>2294</v>
      </c>
      <c r="M9308" s="5" t="s">
        <v>54</v>
      </c>
      <c r="N9308">
        <v>2</v>
      </c>
      <c r="O9308" t="s">
        <v>172</v>
      </c>
      <c r="P9308" s="1">
        <v>45506</v>
      </c>
      <c r="Q9308" s="1">
        <v>45579</v>
      </c>
      <c r="R9308">
        <v>2189</v>
      </c>
      <c r="S9308" s="4">
        <v>9.3000000000000007</v>
      </c>
      <c r="T9308" t="s">
        <v>63</v>
      </c>
    </row>
    <row r="9309" spans="1:20" x14ac:dyDescent="0.35">
      <c r="A9309" t="s">
        <v>18174</v>
      </c>
      <c r="B9309" s="5" t="s">
        <v>73</v>
      </c>
      <c r="C9309" s="6">
        <v>39308</v>
      </c>
      <c r="D9309" t="s">
        <v>22</v>
      </c>
      <c r="E9309">
        <v>39308</v>
      </c>
      <c r="F9309" s="5" t="s">
        <v>58</v>
      </c>
      <c r="G9309" s="5" t="s">
        <v>24</v>
      </c>
      <c r="H9309" s="5" t="s">
        <v>165</v>
      </c>
      <c r="I9309" t="s">
        <v>44</v>
      </c>
      <c r="J9309" t="s">
        <v>76</v>
      </c>
      <c r="K9309">
        <v>0</v>
      </c>
      <c r="L9309" s="5" t="s">
        <v>18175</v>
      </c>
      <c r="M9309" s="5" t="s">
        <v>28</v>
      </c>
      <c r="N9309">
        <v>1</v>
      </c>
      <c r="O9309" t="s">
        <v>29</v>
      </c>
      <c r="P9309" s="1">
        <v>45418</v>
      </c>
      <c r="Q9309" s="1">
        <v>45463</v>
      </c>
      <c r="R9309">
        <v>1885</v>
      </c>
      <c r="S9309" s="4">
        <v>7.6</v>
      </c>
      <c r="T9309" t="s">
        <v>118</v>
      </c>
    </row>
    <row r="9310" spans="1:20" x14ac:dyDescent="0.35">
      <c r="A9310" t="s">
        <v>18176</v>
      </c>
      <c r="B9310" s="5" t="s">
        <v>91</v>
      </c>
      <c r="C9310" s="6">
        <v>118281</v>
      </c>
      <c r="D9310" t="s">
        <v>22</v>
      </c>
      <c r="E9310">
        <v>118281</v>
      </c>
      <c r="F9310" s="5" t="s">
        <v>66</v>
      </c>
      <c r="G9310" s="5" t="s">
        <v>59</v>
      </c>
      <c r="H9310" s="5" t="s">
        <v>165</v>
      </c>
      <c r="I9310" t="s">
        <v>35</v>
      </c>
      <c r="J9310" t="s">
        <v>165</v>
      </c>
      <c r="K9310">
        <v>100</v>
      </c>
      <c r="L9310" s="5" t="s">
        <v>18177</v>
      </c>
      <c r="M9310" s="5" t="s">
        <v>28</v>
      </c>
      <c r="N9310">
        <v>9</v>
      </c>
      <c r="O9310" t="s">
        <v>141</v>
      </c>
      <c r="P9310" s="1">
        <v>45449</v>
      </c>
      <c r="Q9310" s="1">
        <v>45509</v>
      </c>
      <c r="R9310">
        <v>2323</v>
      </c>
      <c r="S9310" s="4">
        <v>7.8</v>
      </c>
      <c r="T9310" t="s">
        <v>89</v>
      </c>
    </row>
    <row r="9311" spans="1:20" x14ac:dyDescent="0.35">
      <c r="A9311" t="s">
        <v>18178</v>
      </c>
      <c r="B9311" s="5" t="s">
        <v>174</v>
      </c>
      <c r="C9311" s="6">
        <v>107506</v>
      </c>
      <c r="D9311" t="s">
        <v>41</v>
      </c>
      <c r="E9311">
        <v>91380</v>
      </c>
      <c r="F9311" s="5" t="s">
        <v>50</v>
      </c>
      <c r="G9311" s="5" t="s">
        <v>59</v>
      </c>
      <c r="H9311" s="5" t="s">
        <v>126</v>
      </c>
      <c r="I9311" t="s">
        <v>26</v>
      </c>
      <c r="J9311" t="s">
        <v>129</v>
      </c>
      <c r="K9311">
        <v>100</v>
      </c>
      <c r="L9311" s="5" t="s">
        <v>18179</v>
      </c>
      <c r="M9311" s="5" t="s">
        <v>54</v>
      </c>
      <c r="N9311">
        <v>3</v>
      </c>
      <c r="O9311" t="s">
        <v>131</v>
      </c>
      <c r="P9311" s="1">
        <v>45502</v>
      </c>
      <c r="Q9311" s="1">
        <v>45543</v>
      </c>
      <c r="R9311">
        <v>2123</v>
      </c>
      <c r="S9311" s="4">
        <v>5.7</v>
      </c>
      <c r="T9311" t="s">
        <v>210</v>
      </c>
    </row>
    <row r="9312" spans="1:20" x14ac:dyDescent="0.35">
      <c r="A9312" t="s">
        <v>18180</v>
      </c>
      <c r="B9312" s="5" t="s">
        <v>28802</v>
      </c>
      <c r="C9312" s="6">
        <v>161533</v>
      </c>
      <c r="D9312" t="s">
        <v>22</v>
      </c>
      <c r="E9312">
        <v>161533</v>
      </c>
      <c r="F9312" s="5" t="s">
        <v>23</v>
      </c>
      <c r="G9312" s="5" t="s">
        <v>51</v>
      </c>
      <c r="H9312" s="5" t="s">
        <v>129</v>
      </c>
      <c r="I9312" t="s">
        <v>35</v>
      </c>
      <c r="J9312" t="s">
        <v>129</v>
      </c>
      <c r="K9312">
        <v>100</v>
      </c>
      <c r="L9312" s="5" t="s">
        <v>18181</v>
      </c>
      <c r="M9312" s="5" t="s">
        <v>37</v>
      </c>
      <c r="N9312">
        <v>14</v>
      </c>
      <c r="O9312" t="s">
        <v>135</v>
      </c>
      <c r="P9312" s="1">
        <v>45524</v>
      </c>
      <c r="Q9312" s="1">
        <v>45564</v>
      </c>
      <c r="R9312">
        <v>2120</v>
      </c>
      <c r="S9312" s="4">
        <v>8</v>
      </c>
      <c r="T9312" t="s">
        <v>210</v>
      </c>
    </row>
    <row r="9313" spans="1:20" x14ac:dyDescent="0.35">
      <c r="A9313" t="s">
        <v>18182</v>
      </c>
      <c r="B9313" s="5" t="s">
        <v>28800</v>
      </c>
      <c r="C9313" s="6">
        <v>106952</v>
      </c>
      <c r="D9313" t="s">
        <v>41</v>
      </c>
      <c r="E9313">
        <v>90909</v>
      </c>
      <c r="F9313" s="5" t="s">
        <v>50</v>
      </c>
      <c r="G9313" s="5" t="s">
        <v>51</v>
      </c>
      <c r="H9313" s="5" t="s">
        <v>43</v>
      </c>
      <c r="I9313" t="s">
        <v>26</v>
      </c>
      <c r="J9313" t="s">
        <v>43</v>
      </c>
      <c r="K9313">
        <v>0</v>
      </c>
      <c r="L9313" s="5" t="s">
        <v>18183</v>
      </c>
      <c r="M9313" s="5" t="s">
        <v>37</v>
      </c>
      <c r="N9313">
        <v>4</v>
      </c>
      <c r="O9313" t="s">
        <v>71</v>
      </c>
      <c r="P9313" s="1">
        <v>45754</v>
      </c>
      <c r="Q9313" s="1">
        <v>45789</v>
      </c>
      <c r="R9313">
        <v>1647</v>
      </c>
      <c r="S9313" s="4">
        <v>5</v>
      </c>
      <c r="T9313" t="s">
        <v>30</v>
      </c>
    </row>
    <row r="9314" spans="1:20" x14ac:dyDescent="0.35">
      <c r="A9314" t="s">
        <v>18184</v>
      </c>
      <c r="B9314" s="5" t="s">
        <v>28800</v>
      </c>
      <c r="C9314" s="6">
        <v>117619</v>
      </c>
      <c r="D9314" t="s">
        <v>33</v>
      </c>
      <c r="E9314">
        <v>12938090</v>
      </c>
      <c r="F9314" s="5" t="s">
        <v>50</v>
      </c>
      <c r="G9314" s="5" t="s">
        <v>24</v>
      </c>
      <c r="H9314" s="5" t="s">
        <v>34</v>
      </c>
      <c r="I9314" t="s">
        <v>35</v>
      </c>
      <c r="J9314" t="s">
        <v>34</v>
      </c>
      <c r="K9314">
        <v>100</v>
      </c>
      <c r="L9314" s="5" t="s">
        <v>18185</v>
      </c>
      <c r="M9314" s="5" t="s">
        <v>28</v>
      </c>
      <c r="N9314">
        <v>3</v>
      </c>
      <c r="O9314" t="s">
        <v>172</v>
      </c>
      <c r="P9314" s="1">
        <v>45399</v>
      </c>
      <c r="Q9314" s="1">
        <v>45463</v>
      </c>
      <c r="R9314">
        <v>1171</v>
      </c>
      <c r="S9314" s="4">
        <v>7.2</v>
      </c>
      <c r="T9314" t="s">
        <v>118</v>
      </c>
    </row>
    <row r="9315" spans="1:20" x14ac:dyDescent="0.35">
      <c r="A9315" t="s">
        <v>18186</v>
      </c>
      <c r="B9315" s="5" t="s">
        <v>28802</v>
      </c>
      <c r="C9315" s="6">
        <v>164714</v>
      </c>
      <c r="D9315" t="s">
        <v>22</v>
      </c>
      <c r="E9315">
        <v>164714</v>
      </c>
      <c r="F9315" s="5" t="s">
        <v>66</v>
      </c>
      <c r="G9315" s="5" t="s">
        <v>59</v>
      </c>
      <c r="H9315" s="5" t="s">
        <v>101</v>
      </c>
      <c r="I9315" t="s">
        <v>35</v>
      </c>
      <c r="J9315" t="s">
        <v>101</v>
      </c>
      <c r="K9315">
        <v>50</v>
      </c>
      <c r="L9315" s="5" t="s">
        <v>4495</v>
      </c>
      <c r="M9315" s="5" t="s">
        <v>37</v>
      </c>
      <c r="N9315">
        <v>7</v>
      </c>
      <c r="O9315" t="s">
        <v>141</v>
      </c>
      <c r="P9315" s="1">
        <v>45479</v>
      </c>
      <c r="Q9315" s="1">
        <v>45521</v>
      </c>
      <c r="R9315">
        <v>511</v>
      </c>
      <c r="S9315" s="4">
        <v>8.5</v>
      </c>
      <c r="T9315" t="s">
        <v>103</v>
      </c>
    </row>
    <row r="9316" spans="1:20" x14ac:dyDescent="0.35">
      <c r="A9316" t="s">
        <v>18187</v>
      </c>
      <c r="B9316" s="5" t="s">
        <v>28801</v>
      </c>
      <c r="C9316" s="6">
        <v>55967</v>
      </c>
      <c r="D9316" t="s">
        <v>22</v>
      </c>
      <c r="E9316">
        <v>55967</v>
      </c>
      <c r="F9316" s="5" t="s">
        <v>58</v>
      </c>
      <c r="G9316" s="5" t="s">
        <v>59</v>
      </c>
      <c r="H9316" s="5" t="s">
        <v>165</v>
      </c>
      <c r="I9316" t="s">
        <v>26</v>
      </c>
      <c r="J9316" t="s">
        <v>165</v>
      </c>
      <c r="K9316">
        <v>50</v>
      </c>
      <c r="L9316" s="5" t="s">
        <v>18188</v>
      </c>
      <c r="M9316" s="5" t="s">
        <v>28</v>
      </c>
      <c r="N9316">
        <v>1</v>
      </c>
      <c r="O9316" t="s">
        <v>147</v>
      </c>
      <c r="P9316" s="1">
        <v>45768</v>
      </c>
      <c r="Q9316" s="1">
        <v>45792</v>
      </c>
      <c r="R9316">
        <v>2102</v>
      </c>
      <c r="S9316" s="4">
        <v>5.3</v>
      </c>
      <c r="T9316" t="s">
        <v>108</v>
      </c>
    </row>
    <row r="9317" spans="1:20" x14ac:dyDescent="0.35">
      <c r="A9317" t="s">
        <v>18189</v>
      </c>
      <c r="B9317" s="5" t="s">
        <v>28802</v>
      </c>
      <c r="C9317" s="6">
        <v>48225</v>
      </c>
      <c r="D9317" t="s">
        <v>41</v>
      </c>
      <c r="E9317">
        <v>40991</v>
      </c>
      <c r="F9317" s="5" t="s">
        <v>58</v>
      </c>
      <c r="G9317" s="5" t="s">
        <v>59</v>
      </c>
      <c r="H9317" s="5" t="s">
        <v>43</v>
      </c>
      <c r="I9317" t="s">
        <v>44</v>
      </c>
      <c r="J9317" t="s">
        <v>43</v>
      </c>
      <c r="K9317">
        <v>100</v>
      </c>
      <c r="L9317" s="5" t="s">
        <v>18190</v>
      </c>
      <c r="M9317" s="5" t="s">
        <v>54</v>
      </c>
      <c r="N9317">
        <v>1</v>
      </c>
      <c r="O9317" t="s">
        <v>29</v>
      </c>
      <c r="P9317" s="1">
        <v>45393</v>
      </c>
      <c r="Q9317" s="1">
        <v>45415</v>
      </c>
      <c r="R9317">
        <v>1919</v>
      </c>
      <c r="S9317" s="4">
        <v>5.3</v>
      </c>
      <c r="T9317" t="s">
        <v>103</v>
      </c>
    </row>
    <row r="9318" spans="1:20" x14ac:dyDescent="0.35">
      <c r="A9318" t="s">
        <v>18191</v>
      </c>
      <c r="B9318" s="5" t="s">
        <v>28800</v>
      </c>
      <c r="C9318" s="6">
        <v>99314</v>
      </c>
      <c r="D9318" t="s">
        <v>22</v>
      </c>
      <c r="E9318">
        <v>99314</v>
      </c>
      <c r="F9318" s="5" t="s">
        <v>50</v>
      </c>
      <c r="G9318" s="5" t="s">
        <v>42</v>
      </c>
      <c r="H9318" s="5" t="s">
        <v>101</v>
      </c>
      <c r="I9318" t="s">
        <v>44</v>
      </c>
      <c r="J9318" t="s">
        <v>101</v>
      </c>
      <c r="K9318">
        <v>50</v>
      </c>
      <c r="L9318" s="5" t="s">
        <v>18192</v>
      </c>
      <c r="M9318" s="5" t="s">
        <v>70</v>
      </c>
      <c r="N9318">
        <v>2</v>
      </c>
      <c r="O9318" t="s">
        <v>46</v>
      </c>
      <c r="P9318" s="1">
        <v>45530</v>
      </c>
      <c r="Q9318" s="1">
        <v>45571</v>
      </c>
      <c r="R9318">
        <v>1365</v>
      </c>
      <c r="S9318" s="4">
        <v>7</v>
      </c>
      <c r="T9318" t="s">
        <v>47</v>
      </c>
    </row>
    <row r="9319" spans="1:20" x14ac:dyDescent="0.35">
      <c r="A9319" t="s">
        <v>18193</v>
      </c>
      <c r="B9319" s="5" t="s">
        <v>28802</v>
      </c>
      <c r="C9319" s="6">
        <v>61925</v>
      </c>
      <c r="D9319" t="s">
        <v>74</v>
      </c>
      <c r="E9319">
        <v>77406</v>
      </c>
      <c r="F9319" s="5" t="s">
        <v>50</v>
      </c>
      <c r="G9319" s="5" t="s">
        <v>59</v>
      </c>
      <c r="H9319" s="5" t="s">
        <v>75</v>
      </c>
      <c r="I9319" t="s">
        <v>44</v>
      </c>
      <c r="J9319" t="s">
        <v>75</v>
      </c>
      <c r="K9319">
        <v>50</v>
      </c>
      <c r="L9319" s="5" t="s">
        <v>7163</v>
      </c>
      <c r="M9319" s="5" t="s">
        <v>70</v>
      </c>
      <c r="N9319">
        <v>4</v>
      </c>
      <c r="O9319" t="s">
        <v>62</v>
      </c>
      <c r="P9319" s="1">
        <v>45510</v>
      </c>
      <c r="Q9319" s="1">
        <v>45564</v>
      </c>
      <c r="R9319">
        <v>2038</v>
      </c>
      <c r="S9319" s="4">
        <v>9.6</v>
      </c>
      <c r="T9319" t="s">
        <v>153</v>
      </c>
    </row>
    <row r="9320" spans="1:20" x14ac:dyDescent="0.35">
      <c r="A9320" t="s">
        <v>18194</v>
      </c>
      <c r="B9320" s="5" t="s">
        <v>28802</v>
      </c>
      <c r="C9320" s="6">
        <v>64161</v>
      </c>
      <c r="D9320" t="s">
        <v>65</v>
      </c>
      <c r="E9320">
        <v>83409</v>
      </c>
      <c r="F9320" s="5" t="s">
        <v>58</v>
      </c>
      <c r="G9320" s="5" t="s">
        <v>42</v>
      </c>
      <c r="H9320" s="5" t="s">
        <v>67</v>
      </c>
      <c r="I9320" t="s">
        <v>26</v>
      </c>
      <c r="J9320" t="s">
        <v>67</v>
      </c>
      <c r="K9320">
        <v>100</v>
      </c>
      <c r="L9320" s="5" t="s">
        <v>18195</v>
      </c>
      <c r="M9320" s="5" t="s">
        <v>37</v>
      </c>
      <c r="N9320">
        <v>0</v>
      </c>
      <c r="O9320" t="s">
        <v>88</v>
      </c>
      <c r="P9320" s="1">
        <v>45552</v>
      </c>
      <c r="Q9320" s="1">
        <v>45580</v>
      </c>
      <c r="R9320">
        <v>1222</v>
      </c>
      <c r="S9320" s="4">
        <v>7.1</v>
      </c>
      <c r="T9320" t="s">
        <v>103</v>
      </c>
    </row>
    <row r="9321" spans="1:20" x14ac:dyDescent="0.35">
      <c r="A9321" t="s">
        <v>18196</v>
      </c>
      <c r="B9321" s="5" t="s">
        <v>91</v>
      </c>
      <c r="C9321" s="6">
        <v>59904</v>
      </c>
      <c r="D9321" t="s">
        <v>22</v>
      </c>
      <c r="E9321">
        <v>59904</v>
      </c>
      <c r="F9321" s="5" t="s">
        <v>66</v>
      </c>
      <c r="G9321" s="5" t="s">
        <v>42</v>
      </c>
      <c r="H9321" s="5" t="s">
        <v>157</v>
      </c>
      <c r="I9321" t="s">
        <v>35</v>
      </c>
      <c r="J9321" t="s">
        <v>157</v>
      </c>
      <c r="K9321">
        <v>100</v>
      </c>
      <c r="L9321" s="5" t="s">
        <v>18197</v>
      </c>
      <c r="M9321" s="5" t="s">
        <v>37</v>
      </c>
      <c r="N9321">
        <v>8</v>
      </c>
      <c r="O9321" t="s">
        <v>172</v>
      </c>
      <c r="P9321" s="1">
        <v>45652</v>
      </c>
      <c r="Q9321" s="1">
        <v>45716</v>
      </c>
      <c r="R9321">
        <v>942</v>
      </c>
      <c r="S9321" s="4">
        <v>9.9</v>
      </c>
      <c r="T9321" t="s">
        <v>277</v>
      </c>
    </row>
    <row r="9322" spans="1:20" x14ac:dyDescent="0.35">
      <c r="A9322" t="s">
        <v>18198</v>
      </c>
      <c r="B9322" s="5" t="s">
        <v>28802</v>
      </c>
      <c r="C9322" s="6">
        <v>84843</v>
      </c>
      <c r="D9322" t="s">
        <v>41</v>
      </c>
      <c r="E9322">
        <v>72117</v>
      </c>
      <c r="F9322" s="5" t="s">
        <v>50</v>
      </c>
      <c r="G9322" s="5" t="s">
        <v>42</v>
      </c>
      <c r="H9322" s="5" t="s">
        <v>151</v>
      </c>
      <c r="I9322" t="s">
        <v>35</v>
      </c>
      <c r="J9322" t="s">
        <v>151</v>
      </c>
      <c r="K9322">
        <v>50</v>
      </c>
      <c r="L9322" s="5" t="s">
        <v>18199</v>
      </c>
      <c r="M9322" s="5" t="s">
        <v>70</v>
      </c>
      <c r="N9322">
        <v>2</v>
      </c>
      <c r="O9322" t="s">
        <v>147</v>
      </c>
      <c r="P9322" s="1">
        <v>45339</v>
      </c>
      <c r="Q9322" s="1">
        <v>45362</v>
      </c>
      <c r="R9322">
        <v>1296</v>
      </c>
      <c r="S9322" s="4">
        <v>7.5</v>
      </c>
      <c r="T9322" t="s">
        <v>108</v>
      </c>
    </row>
    <row r="9323" spans="1:20" x14ac:dyDescent="0.35">
      <c r="A9323" t="s">
        <v>18200</v>
      </c>
      <c r="B9323" s="5" t="s">
        <v>217</v>
      </c>
      <c r="C9323" s="6">
        <v>116882</v>
      </c>
      <c r="D9323" t="s">
        <v>41</v>
      </c>
      <c r="E9323">
        <v>99350</v>
      </c>
      <c r="F9323" s="5" t="s">
        <v>50</v>
      </c>
      <c r="G9323" s="5" t="s">
        <v>51</v>
      </c>
      <c r="H9323" s="5" t="s">
        <v>126</v>
      </c>
      <c r="I9323" t="s">
        <v>26</v>
      </c>
      <c r="J9323" t="s">
        <v>915</v>
      </c>
      <c r="K9323">
        <v>100</v>
      </c>
      <c r="L9323" s="5" t="s">
        <v>18201</v>
      </c>
      <c r="M9323" s="5" t="s">
        <v>28</v>
      </c>
      <c r="N9323">
        <v>2</v>
      </c>
      <c r="O9323" t="s">
        <v>29</v>
      </c>
      <c r="P9323" s="1">
        <v>45373</v>
      </c>
      <c r="Q9323" s="1">
        <v>45426</v>
      </c>
      <c r="R9323">
        <v>893</v>
      </c>
      <c r="S9323" s="4">
        <v>7.7</v>
      </c>
      <c r="T9323" t="s">
        <v>108</v>
      </c>
    </row>
    <row r="9324" spans="1:20" x14ac:dyDescent="0.35">
      <c r="A9324" t="s">
        <v>18202</v>
      </c>
      <c r="B9324" s="5" t="s">
        <v>57</v>
      </c>
      <c r="C9324" s="6">
        <v>41992</v>
      </c>
      <c r="D9324" t="s">
        <v>22</v>
      </c>
      <c r="E9324">
        <v>41992</v>
      </c>
      <c r="F9324" s="5" t="s">
        <v>50</v>
      </c>
      <c r="G9324" s="5" t="s">
        <v>59</v>
      </c>
      <c r="H9324" s="5" t="s">
        <v>116</v>
      </c>
      <c r="I9324" t="s">
        <v>35</v>
      </c>
      <c r="J9324" t="s">
        <v>116</v>
      </c>
      <c r="K9324">
        <v>0</v>
      </c>
      <c r="L9324" s="5" t="s">
        <v>18203</v>
      </c>
      <c r="M9324" s="5" t="s">
        <v>37</v>
      </c>
      <c r="N9324">
        <v>4</v>
      </c>
      <c r="O9324" t="s">
        <v>62</v>
      </c>
      <c r="P9324" s="1">
        <v>45622</v>
      </c>
      <c r="Q9324" s="1">
        <v>45666</v>
      </c>
      <c r="R9324">
        <v>556</v>
      </c>
      <c r="S9324" s="4">
        <v>6.6</v>
      </c>
      <c r="T9324" t="s">
        <v>243</v>
      </c>
    </row>
    <row r="9325" spans="1:20" x14ac:dyDescent="0.35">
      <c r="A9325" t="s">
        <v>18204</v>
      </c>
      <c r="B9325" s="5" t="s">
        <v>21</v>
      </c>
      <c r="C9325" s="6">
        <v>83559</v>
      </c>
      <c r="D9325" t="s">
        <v>22</v>
      </c>
      <c r="E9325">
        <v>83559</v>
      </c>
      <c r="F9325" s="5" t="s">
        <v>50</v>
      </c>
      <c r="G9325" s="5" t="s">
        <v>59</v>
      </c>
      <c r="H9325" s="5" t="s">
        <v>129</v>
      </c>
      <c r="I9325" t="s">
        <v>35</v>
      </c>
      <c r="J9325" t="s">
        <v>67</v>
      </c>
      <c r="K9325">
        <v>100</v>
      </c>
      <c r="L9325" s="5" t="s">
        <v>18205</v>
      </c>
      <c r="M9325" s="5" t="s">
        <v>37</v>
      </c>
      <c r="N9325">
        <v>3</v>
      </c>
      <c r="O9325" t="s">
        <v>88</v>
      </c>
      <c r="P9325" s="1">
        <v>45663</v>
      </c>
      <c r="Q9325" s="1">
        <v>45707</v>
      </c>
      <c r="R9325">
        <v>1509</v>
      </c>
      <c r="S9325" s="4">
        <v>8.9</v>
      </c>
      <c r="T9325" t="s">
        <v>63</v>
      </c>
    </row>
    <row r="9326" spans="1:20" x14ac:dyDescent="0.35">
      <c r="A9326" t="s">
        <v>18206</v>
      </c>
      <c r="B9326" s="5" t="s">
        <v>91</v>
      </c>
      <c r="C9326" s="6">
        <v>165796</v>
      </c>
      <c r="D9326" t="s">
        <v>22</v>
      </c>
      <c r="E9326">
        <v>165796</v>
      </c>
      <c r="F9326" s="5" t="s">
        <v>23</v>
      </c>
      <c r="G9326" s="5" t="s">
        <v>51</v>
      </c>
      <c r="H9326" s="5" t="s">
        <v>129</v>
      </c>
      <c r="I9326" t="s">
        <v>35</v>
      </c>
      <c r="J9326" t="s">
        <v>129</v>
      </c>
      <c r="K9326">
        <v>100</v>
      </c>
      <c r="L9326" s="5" t="s">
        <v>18207</v>
      </c>
      <c r="M9326" s="5" t="s">
        <v>70</v>
      </c>
      <c r="N9326">
        <v>15</v>
      </c>
      <c r="O9326" t="s">
        <v>88</v>
      </c>
      <c r="P9326" s="1">
        <v>45749</v>
      </c>
      <c r="Q9326" s="1">
        <v>45775</v>
      </c>
      <c r="R9326">
        <v>1526</v>
      </c>
      <c r="S9326" s="4">
        <v>6.8</v>
      </c>
      <c r="T9326" t="s">
        <v>47</v>
      </c>
    </row>
    <row r="9327" spans="1:20" x14ac:dyDescent="0.35">
      <c r="A9327" t="s">
        <v>18208</v>
      </c>
      <c r="B9327" s="5" t="s">
        <v>21</v>
      </c>
      <c r="C9327" s="6">
        <v>27209</v>
      </c>
      <c r="D9327" t="s">
        <v>22</v>
      </c>
      <c r="E9327">
        <v>27209</v>
      </c>
      <c r="F9327" s="5" t="s">
        <v>50</v>
      </c>
      <c r="G9327" s="5" t="s">
        <v>24</v>
      </c>
      <c r="H9327" s="5" t="s">
        <v>116</v>
      </c>
      <c r="I9327" t="s">
        <v>44</v>
      </c>
      <c r="J9327" t="s">
        <v>116</v>
      </c>
      <c r="K9327">
        <v>50</v>
      </c>
      <c r="L9327" s="5" t="s">
        <v>18209</v>
      </c>
      <c r="M9327" s="5" t="s">
        <v>54</v>
      </c>
      <c r="N9327">
        <v>2</v>
      </c>
      <c r="O9327" t="s">
        <v>29</v>
      </c>
      <c r="P9327" s="1">
        <v>45449</v>
      </c>
      <c r="Q9327" s="1">
        <v>45504</v>
      </c>
      <c r="R9327">
        <v>627</v>
      </c>
      <c r="S9327" s="4">
        <v>6.7</v>
      </c>
      <c r="T9327" t="s">
        <v>136</v>
      </c>
    </row>
    <row r="9328" spans="1:20" x14ac:dyDescent="0.35">
      <c r="A9328" t="s">
        <v>18210</v>
      </c>
      <c r="B9328" s="5" t="s">
        <v>162</v>
      </c>
      <c r="C9328" s="6">
        <v>238785</v>
      </c>
      <c r="D9328" t="s">
        <v>41</v>
      </c>
      <c r="E9328">
        <v>202967</v>
      </c>
      <c r="F9328" s="5" t="s">
        <v>23</v>
      </c>
      <c r="G9328" s="5" t="s">
        <v>59</v>
      </c>
      <c r="H9328" s="5" t="s">
        <v>60</v>
      </c>
      <c r="I9328" t="s">
        <v>35</v>
      </c>
      <c r="J9328" t="s">
        <v>247</v>
      </c>
      <c r="K9328">
        <v>50</v>
      </c>
      <c r="L9328" s="5" t="s">
        <v>18211</v>
      </c>
      <c r="M9328" s="5" t="s">
        <v>54</v>
      </c>
      <c r="N9328">
        <v>19</v>
      </c>
      <c r="O9328" t="s">
        <v>46</v>
      </c>
      <c r="P9328" s="1">
        <v>45426</v>
      </c>
      <c r="Q9328" s="1">
        <v>45464</v>
      </c>
      <c r="R9328">
        <v>1303</v>
      </c>
      <c r="S9328" s="4">
        <v>9.6999999999999993</v>
      </c>
      <c r="T9328" t="s">
        <v>118</v>
      </c>
    </row>
    <row r="9329" spans="1:20" x14ac:dyDescent="0.35">
      <c r="A9329" t="s">
        <v>18212</v>
      </c>
      <c r="B9329" s="5" t="s">
        <v>162</v>
      </c>
      <c r="C9329" s="6">
        <v>36971</v>
      </c>
      <c r="D9329" t="s">
        <v>22</v>
      </c>
      <c r="E9329">
        <v>36971</v>
      </c>
      <c r="F9329" s="5" t="s">
        <v>66</v>
      </c>
      <c r="G9329" s="5" t="s">
        <v>24</v>
      </c>
      <c r="H9329" s="5" t="s">
        <v>116</v>
      </c>
      <c r="I9329" t="s">
        <v>44</v>
      </c>
      <c r="J9329" t="s">
        <v>133</v>
      </c>
      <c r="K9329">
        <v>0</v>
      </c>
      <c r="L9329" s="5" t="s">
        <v>18213</v>
      </c>
      <c r="M9329" s="5" t="s">
        <v>54</v>
      </c>
      <c r="N9329">
        <v>5</v>
      </c>
      <c r="O9329" t="s">
        <v>131</v>
      </c>
      <c r="P9329" s="1">
        <v>45365</v>
      </c>
      <c r="Q9329" s="1">
        <v>45388</v>
      </c>
      <c r="R9329">
        <v>1849</v>
      </c>
      <c r="S9329" s="4">
        <v>5.7</v>
      </c>
      <c r="T9329" t="s">
        <v>38</v>
      </c>
    </row>
    <row r="9330" spans="1:20" x14ac:dyDescent="0.35">
      <c r="A9330" t="s">
        <v>18214</v>
      </c>
      <c r="B9330" s="5" t="s">
        <v>100</v>
      </c>
      <c r="C9330" s="6">
        <v>281022</v>
      </c>
      <c r="D9330" t="s">
        <v>22</v>
      </c>
      <c r="E9330">
        <v>281022</v>
      </c>
      <c r="F9330" s="5" t="s">
        <v>23</v>
      </c>
      <c r="G9330" s="5" t="s">
        <v>59</v>
      </c>
      <c r="H9330" s="5" t="s">
        <v>68</v>
      </c>
      <c r="I9330" t="s">
        <v>44</v>
      </c>
      <c r="J9330" t="s">
        <v>126</v>
      </c>
      <c r="K9330">
        <v>100</v>
      </c>
      <c r="L9330" s="5" t="s">
        <v>11697</v>
      </c>
      <c r="M9330" s="5" t="s">
        <v>54</v>
      </c>
      <c r="N9330">
        <v>12</v>
      </c>
      <c r="O9330" t="s">
        <v>167</v>
      </c>
      <c r="P9330" s="1">
        <v>45765</v>
      </c>
      <c r="Q9330" s="1">
        <v>45823</v>
      </c>
      <c r="R9330">
        <v>1583</v>
      </c>
      <c r="S9330" s="4">
        <v>7</v>
      </c>
      <c r="T9330" t="s">
        <v>118</v>
      </c>
    </row>
    <row r="9331" spans="1:20" x14ac:dyDescent="0.35">
      <c r="A9331" t="s">
        <v>18215</v>
      </c>
      <c r="B9331" s="5" t="s">
        <v>28802</v>
      </c>
      <c r="C9331" s="6">
        <v>69740</v>
      </c>
      <c r="D9331" t="s">
        <v>33</v>
      </c>
      <c r="E9331">
        <v>7671400</v>
      </c>
      <c r="F9331" s="5" t="s">
        <v>58</v>
      </c>
      <c r="G9331" s="5" t="s">
        <v>42</v>
      </c>
      <c r="H9331" s="5" t="s">
        <v>34</v>
      </c>
      <c r="I9331" t="s">
        <v>44</v>
      </c>
      <c r="J9331" t="s">
        <v>34</v>
      </c>
      <c r="K9331">
        <v>0</v>
      </c>
      <c r="L9331" s="5" t="s">
        <v>18216</v>
      </c>
      <c r="M9331" s="5" t="s">
        <v>54</v>
      </c>
      <c r="N9331">
        <v>1</v>
      </c>
      <c r="O9331" t="s">
        <v>131</v>
      </c>
      <c r="P9331" s="1">
        <v>45335</v>
      </c>
      <c r="Q9331" s="1">
        <v>45396</v>
      </c>
      <c r="R9331">
        <v>1821</v>
      </c>
      <c r="S9331" s="4">
        <v>9.8000000000000007</v>
      </c>
      <c r="T9331" t="s">
        <v>243</v>
      </c>
    </row>
    <row r="9332" spans="1:20" x14ac:dyDescent="0.35">
      <c r="A9332" t="s">
        <v>18217</v>
      </c>
      <c r="B9332" s="5" t="s">
        <v>28802</v>
      </c>
      <c r="C9332" s="6">
        <v>117773</v>
      </c>
      <c r="D9332" t="s">
        <v>22</v>
      </c>
      <c r="E9332">
        <v>117773</v>
      </c>
      <c r="F9332" s="5" t="s">
        <v>50</v>
      </c>
      <c r="G9332" s="5" t="s">
        <v>59</v>
      </c>
      <c r="H9332" s="5" t="s">
        <v>101</v>
      </c>
      <c r="I9332" t="s">
        <v>26</v>
      </c>
      <c r="J9332" t="s">
        <v>101</v>
      </c>
      <c r="K9332">
        <v>100</v>
      </c>
      <c r="L9332" s="5" t="s">
        <v>18218</v>
      </c>
      <c r="M9332" s="5" t="s">
        <v>54</v>
      </c>
      <c r="N9332">
        <v>4</v>
      </c>
      <c r="O9332" t="s">
        <v>141</v>
      </c>
      <c r="P9332" s="1">
        <v>45716</v>
      </c>
      <c r="Q9332" s="1">
        <v>45741</v>
      </c>
      <c r="R9332">
        <v>1720</v>
      </c>
      <c r="S9332" s="4">
        <v>6.3</v>
      </c>
      <c r="T9332" t="s">
        <v>103</v>
      </c>
    </row>
    <row r="9333" spans="1:20" x14ac:dyDescent="0.35">
      <c r="A9333" t="s">
        <v>18219</v>
      </c>
      <c r="B9333" s="5" t="s">
        <v>28802</v>
      </c>
      <c r="C9333" s="6">
        <v>149573</v>
      </c>
      <c r="D9333" t="s">
        <v>22</v>
      </c>
      <c r="E9333">
        <v>149573</v>
      </c>
      <c r="F9333" s="5" t="s">
        <v>23</v>
      </c>
      <c r="G9333" s="5" t="s">
        <v>59</v>
      </c>
      <c r="H9333" s="5" t="s">
        <v>191</v>
      </c>
      <c r="I9333" t="s">
        <v>44</v>
      </c>
      <c r="J9333" t="s">
        <v>191</v>
      </c>
      <c r="K9333">
        <v>0</v>
      </c>
      <c r="L9333" s="5" t="s">
        <v>6028</v>
      </c>
      <c r="M9333" s="5" t="s">
        <v>70</v>
      </c>
      <c r="N9333">
        <v>17</v>
      </c>
      <c r="O9333" t="s">
        <v>88</v>
      </c>
      <c r="P9333" s="1">
        <v>45510</v>
      </c>
      <c r="Q9333" s="1">
        <v>45568</v>
      </c>
      <c r="R9333">
        <v>1603</v>
      </c>
      <c r="S9333" s="4">
        <v>8</v>
      </c>
      <c r="T9333" t="s">
        <v>95</v>
      </c>
    </row>
    <row r="9334" spans="1:20" x14ac:dyDescent="0.35">
      <c r="A9334" t="s">
        <v>18220</v>
      </c>
      <c r="B9334" s="5" t="s">
        <v>28800</v>
      </c>
      <c r="C9334" s="6">
        <v>115785</v>
      </c>
      <c r="D9334" t="s">
        <v>92</v>
      </c>
      <c r="E9334">
        <v>86839</v>
      </c>
      <c r="F9334" s="5" t="s">
        <v>50</v>
      </c>
      <c r="G9334" s="5" t="s">
        <v>42</v>
      </c>
      <c r="H9334" s="5" t="s">
        <v>93</v>
      </c>
      <c r="I9334" t="s">
        <v>35</v>
      </c>
      <c r="J9334" t="s">
        <v>93</v>
      </c>
      <c r="K9334">
        <v>100</v>
      </c>
      <c r="L9334" s="5" t="s">
        <v>18221</v>
      </c>
      <c r="M9334" s="5" t="s">
        <v>54</v>
      </c>
      <c r="N9334">
        <v>4</v>
      </c>
      <c r="O9334" t="s">
        <v>46</v>
      </c>
      <c r="P9334" s="1">
        <v>45553</v>
      </c>
      <c r="Q9334" s="1">
        <v>45574</v>
      </c>
      <c r="R9334">
        <v>1354</v>
      </c>
      <c r="S9334" s="4">
        <v>5</v>
      </c>
      <c r="T9334" t="s">
        <v>118</v>
      </c>
    </row>
    <row r="9335" spans="1:20" x14ac:dyDescent="0.35">
      <c r="A9335" t="s">
        <v>18222</v>
      </c>
      <c r="B9335" s="5" t="s">
        <v>32</v>
      </c>
      <c r="C9335" s="6">
        <v>155051</v>
      </c>
      <c r="D9335" t="s">
        <v>33</v>
      </c>
      <c r="E9335">
        <v>17055610</v>
      </c>
      <c r="F9335" s="5" t="s">
        <v>23</v>
      </c>
      <c r="G9335" s="5" t="s">
        <v>59</v>
      </c>
      <c r="H9335" s="5" t="s">
        <v>34</v>
      </c>
      <c r="I9335" t="s">
        <v>44</v>
      </c>
      <c r="J9335" t="s">
        <v>313</v>
      </c>
      <c r="K9335">
        <v>0</v>
      </c>
      <c r="L9335" s="5" t="s">
        <v>18223</v>
      </c>
      <c r="M9335" s="5" t="s">
        <v>37</v>
      </c>
      <c r="N9335">
        <v>14</v>
      </c>
      <c r="O9335" t="s">
        <v>71</v>
      </c>
      <c r="P9335" s="1">
        <v>45751</v>
      </c>
      <c r="Q9335" s="1">
        <v>45810</v>
      </c>
      <c r="R9335">
        <v>2362</v>
      </c>
      <c r="S9335" s="4">
        <v>8</v>
      </c>
      <c r="T9335" t="s">
        <v>108</v>
      </c>
    </row>
    <row r="9336" spans="1:20" x14ac:dyDescent="0.35">
      <c r="A9336" t="s">
        <v>18224</v>
      </c>
      <c r="B9336" s="5" t="s">
        <v>28801</v>
      </c>
      <c r="C9336" s="6">
        <v>69683</v>
      </c>
      <c r="D9336" t="s">
        <v>65</v>
      </c>
      <c r="E9336">
        <v>90588</v>
      </c>
      <c r="F9336" s="5" t="s">
        <v>58</v>
      </c>
      <c r="G9336" s="5" t="s">
        <v>42</v>
      </c>
      <c r="H9336" s="5" t="s">
        <v>67</v>
      </c>
      <c r="I9336" t="s">
        <v>26</v>
      </c>
      <c r="J9336" t="s">
        <v>67</v>
      </c>
      <c r="K9336">
        <v>50</v>
      </c>
      <c r="L9336" s="5" t="s">
        <v>18225</v>
      </c>
      <c r="M9336" s="5" t="s">
        <v>37</v>
      </c>
      <c r="N9336">
        <v>0</v>
      </c>
      <c r="O9336" t="s">
        <v>78</v>
      </c>
      <c r="P9336" s="1">
        <v>45432</v>
      </c>
      <c r="Q9336" s="1">
        <v>45453</v>
      </c>
      <c r="R9336">
        <v>860</v>
      </c>
      <c r="S9336" s="4">
        <v>5.3</v>
      </c>
      <c r="T9336" t="s">
        <v>108</v>
      </c>
    </row>
    <row r="9337" spans="1:20" x14ac:dyDescent="0.35">
      <c r="A9337" t="s">
        <v>18226</v>
      </c>
      <c r="B9337" s="5" t="s">
        <v>91</v>
      </c>
      <c r="C9337" s="6">
        <v>63898</v>
      </c>
      <c r="D9337" t="s">
        <v>22</v>
      </c>
      <c r="E9337">
        <v>63898</v>
      </c>
      <c r="F9337" s="5" t="s">
        <v>58</v>
      </c>
      <c r="G9337" s="5" t="s">
        <v>42</v>
      </c>
      <c r="H9337" s="5" t="s">
        <v>129</v>
      </c>
      <c r="I9337" t="s">
        <v>44</v>
      </c>
      <c r="J9337" t="s">
        <v>129</v>
      </c>
      <c r="K9337">
        <v>100</v>
      </c>
      <c r="L9337" s="5" t="s">
        <v>18227</v>
      </c>
      <c r="M9337" s="5" t="s">
        <v>28</v>
      </c>
      <c r="N9337">
        <v>0</v>
      </c>
      <c r="O9337" t="s">
        <v>71</v>
      </c>
      <c r="P9337" s="1">
        <v>45486</v>
      </c>
      <c r="Q9337" s="1">
        <v>45508</v>
      </c>
      <c r="R9337">
        <v>1335</v>
      </c>
      <c r="S9337" s="4">
        <v>6.3</v>
      </c>
      <c r="T9337" t="s">
        <v>277</v>
      </c>
    </row>
    <row r="9338" spans="1:20" x14ac:dyDescent="0.35">
      <c r="A9338" t="s">
        <v>18228</v>
      </c>
      <c r="B9338" s="5" t="s">
        <v>217</v>
      </c>
      <c r="C9338" s="6">
        <v>91901</v>
      </c>
      <c r="D9338" t="s">
        <v>22</v>
      </c>
      <c r="E9338">
        <v>91901</v>
      </c>
      <c r="F9338" s="5" t="s">
        <v>50</v>
      </c>
      <c r="G9338" s="5" t="s">
        <v>51</v>
      </c>
      <c r="H9338" s="5" t="s">
        <v>25</v>
      </c>
      <c r="I9338" t="s">
        <v>26</v>
      </c>
      <c r="J9338" t="s">
        <v>25</v>
      </c>
      <c r="K9338">
        <v>0</v>
      </c>
      <c r="L9338" s="5" t="s">
        <v>18229</v>
      </c>
      <c r="M9338" s="5" t="s">
        <v>54</v>
      </c>
      <c r="N9338">
        <v>4</v>
      </c>
      <c r="O9338" t="s">
        <v>62</v>
      </c>
      <c r="P9338" s="1">
        <v>45471</v>
      </c>
      <c r="Q9338" s="1">
        <v>45542</v>
      </c>
      <c r="R9338">
        <v>641</v>
      </c>
      <c r="S9338" s="4">
        <v>7.8</v>
      </c>
      <c r="T9338" t="s">
        <v>108</v>
      </c>
    </row>
    <row r="9339" spans="1:20" x14ac:dyDescent="0.35">
      <c r="A9339" t="s">
        <v>18230</v>
      </c>
      <c r="B9339" s="5" t="s">
        <v>73</v>
      </c>
      <c r="C9339" s="6">
        <v>59695</v>
      </c>
      <c r="D9339" t="s">
        <v>41</v>
      </c>
      <c r="E9339">
        <v>50741</v>
      </c>
      <c r="F9339" s="5" t="s">
        <v>58</v>
      </c>
      <c r="G9339" s="5" t="s">
        <v>59</v>
      </c>
      <c r="H9339" s="5" t="s">
        <v>60</v>
      </c>
      <c r="I9339" t="s">
        <v>44</v>
      </c>
      <c r="J9339" t="s">
        <v>247</v>
      </c>
      <c r="K9339">
        <v>100</v>
      </c>
      <c r="L9339" s="5" t="s">
        <v>18231</v>
      </c>
      <c r="M9339" s="5" t="s">
        <v>70</v>
      </c>
      <c r="N9339">
        <v>1</v>
      </c>
      <c r="O9339" t="s">
        <v>46</v>
      </c>
      <c r="P9339" s="1">
        <v>45569</v>
      </c>
      <c r="Q9339" s="1">
        <v>45594</v>
      </c>
      <c r="R9339">
        <v>1315</v>
      </c>
      <c r="S9339" s="4">
        <v>7</v>
      </c>
      <c r="T9339" t="s">
        <v>153</v>
      </c>
    </row>
    <row r="9340" spans="1:20" x14ac:dyDescent="0.35">
      <c r="A9340" t="s">
        <v>18232</v>
      </c>
      <c r="B9340" s="5" t="s">
        <v>40</v>
      </c>
      <c r="C9340" s="6">
        <v>65038</v>
      </c>
      <c r="D9340" t="s">
        <v>92</v>
      </c>
      <c r="E9340">
        <v>48779</v>
      </c>
      <c r="F9340" s="5" t="s">
        <v>58</v>
      </c>
      <c r="G9340" s="5" t="s">
        <v>24</v>
      </c>
      <c r="H9340" s="5" t="s">
        <v>93</v>
      </c>
      <c r="I9340" t="s">
        <v>44</v>
      </c>
      <c r="J9340" t="s">
        <v>93</v>
      </c>
      <c r="K9340">
        <v>50</v>
      </c>
      <c r="L9340" s="5" t="s">
        <v>18233</v>
      </c>
      <c r="M9340" s="5" t="s">
        <v>70</v>
      </c>
      <c r="N9340">
        <v>0</v>
      </c>
      <c r="O9340" t="s">
        <v>141</v>
      </c>
      <c r="P9340" s="1">
        <v>45446</v>
      </c>
      <c r="Q9340" s="1">
        <v>45514</v>
      </c>
      <c r="R9340">
        <v>1902</v>
      </c>
      <c r="S9340" s="4">
        <v>8.5</v>
      </c>
      <c r="T9340" t="s">
        <v>79</v>
      </c>
    </row>
    <row r="9341" spans="1:20" x14ac:dyDescent="0.35">
      <c r="A9341" t="s">
        <v>18234</v>
      </c>
      <c r="B9341" s="5" t="s">
        <v>73</v>
      </c>
      <c r="C9341" s="6">
        <v>86847</v>
      </c>
      <c r="D9341" t="s">
        <v>22</v>
      </c>
      <c r="E9341">
        <v>86847</v>
      </c>
      <c r="F9341" s="5" t="s">
        <v>50</v>
      </c>
      <c r="G9341" s="5" t="s">
        <v>59</v>
      </c>
      <c r="H9341" s="5" t="s">
        <v>52</v>
      </c>
      <c r="I9341" t="s">
        <v>26</v>
      </c>
      <c r="J9341" t="s">
        <v>52</v>
      </c>
      <c r="K9341">
        <v>100</v>
      </c>
      <c r="L9341" s="5" t="s">
        <v>18235</v>
      </c>
      <c r="M9341" s="5" t="s">
        <v>37</v>
      </c>
      <c r="N9341">
        <v>2</v>
      </c>
      <c r="O9341" t="s">
        <v>141</v>
      </c>
      <c r="P9341" s="1">
        <v>45736</v>
      </c>
      <c r="Q9341" s="1">
        <v>45785</v>
      </c>
      <c r="R9341">
        <v>2066</v>
      </c>
      <c r="S9341" s="4">
        <v>9</v>
      </c>
      <c r="T9341" t="s">
        <v>63</v>
      </c>
    </row>
    <row r="9342" spans="1:20" x14ac:dyDescent="0.35">
      <c r="A9342" t="s">
        <v>18236</v>
      </c>
      <c r="B9342" s="5" t="s">
        <v>100</v>
      </c>
      <c r="C9342" s="6">
        <v>34236</v>
      </c>
      <c r="D9342" t="s">
        <v>22</v>
      </c>
      <c r="E9342">
        <v>34236</v>
      </c>
      <c r="F9342" s="5" t="s">
        <v>50</v>
      </c>
      <c r="G9342" s="5" t="s">
        <v>59</v>
      </c>
      <c r="H9342" s="5" t="s">
        <v>157</v>
      </c>
      <c r="I9342" t="s">
        <v>26</v>
      </c>
      <c r="J9342" t="s">
        <v>157</v>
      </c>
      <c r="K9342">
        <v>0</v>
      </c>
      <c r="L9342" s="5" t="s">
        <v>18237</v>
      </c>
      <c r="M9342" s="5" t="s">
        <v>28</v>
      </c>
      <c r="N9342">
        <v>4</v>
      </c>
      <c r="O9342" t="s">
        <v>107</v>
      </c>
      <c r="P9342" s="1">
        <v>45400</v>
      </c>
      <c r="Q9342" s="1">
        <v>45444</v>
      </c>
      <c r="R9342">
        <v>2369</v>
      </c>
      <c r="S9342" s="4">
        <v>5.6</v>
      </c>
      <c r="T9342" t="s">
        <v>79</v>
      </c>
    </row>
    <row r="9343" spans="1:20" x14ac:dyDescent="0.35">
      <c r="A9343" t="s">
        <v>18238</v>
      </c>
      <c r="B9343" s="5" t="s">
        <v>73</v>
      </c>
      <c r="C9343" s="6">
        <v>160503</v>
      </c>
      <c r="D9343" t="s">
        <v>41</v>
      </c>
      <c r="E9343">
        <v>136428</v>
      </c>
      <c r="F9343" s="5" t="s">
        <v>66</v>
      </c>
      <c r="G9343" s="5" t="s">
        <v>51</v>
      </c>
      <c r="H9343" s="5" t="s">
        <v>60</v>
      </c>
      <c r="I9343" t="s">
        <v>35</v>
      </c>
      <c r="J9343" t="s">
        <v>82</v>
      </c>
      <c r="K9343">
        <v>50</v>
      </c>
      <c r="L9343" s="5" t="s">
        <v>18239</v>
      </c>
      <c r="M9343" s="5" t="s">
        <v>37</v>
      </c>
      <c r="N9343">
        <v>8</v>
      </c>
      <c r="O9343" t="s">
        <v>88</v>
      </c>
      <c r="P9343" s="1">
        <v>45631</v>
      </c>
      <c r="Q9343" s="1">
        <v>45664</v>
      </c>
      <c r="R9343">
        <v>1991</v>
      </c>
      <c r="S9343" s="4">
        <v>7</v>
      </c>
      <c r="T9343" t="s">
        <v>243</v>
      </c>
    </row>
    <row r="9344" spans="1:20" x14ac:dyDescent="0.35">
      <c r="A9344" t="s">
        <v>18240</v>
      </c>
      <c r="B9344" s="5" t="s">
        <v>91</v>
      </c>
      <c r="C9344" s="6">
        <v>120317</v>
      </c>
      <c r="D9344" t="s">
        <v>22</v>
      </c>
      <c r="E9344">
        <v>120317</v>
      </c>
      <c r="F9344" s="5" t="s">
        <v>66</v>
      </c>
      <c r="G9344" s="5" t="s">
        <v>59</v>
      </c>
      <c r="H9344" s="5" t="s">
        <v>191</v>
      </c>
      <c r="I9344" t="s">
        <v>26</v>
      </c>
      <c r="J9344" t="s">
        <v>191</v>
      </c>
      <c r="K9344">
        <v>50</v>
      </c>
      <c r="L9344" s="5" t="s">
        <v>18241</v>
      </c>
      <c r="M9344" s="5" t="s">
        <v>37</v>
      </c>
      <c r="N9344">
        <v>6</v>
      </c>
      <c r="O9344" t="s">
        <v>131</v>
      </c>
      <c r="P9344" s="1">
        <v>45662</v>
      </c>
      <c r="Q9344" s="1">
        <v>45708</v>
      </c>
      <c r="R9344">
        <v>1725</v>
      </c>
      <c r="S9344" s="4">
        <v>9.6</v>
      </c>
      <c r="T9344" t="s">
        <v>136</v>
      </c>
    </row>
    <row r="9345" spans="1:20" x14ac:dyDescent="0.35">
      <c r="A9345" t="s">
        <v>18242</v>
      </c>
      <c r="B9345" s="5" t="s">
        <v>105</v>
      </c>
      <c r="C9345" s="6">
        <v>79295</v>
      </c>
      <c r="D9345" t="s">
        <v>41</v>
      </c>
      <c r="E9345">
        <v>67401</v>
      </c>
      <c r="F9345" s="5" t="s">
        <v>58</v>
      </c>
      <c r="G9345" s="5" t="s">
        <v>24</v>
      </c>
      <c r="H9345" s="5" t="s">
        <v>60</v>
      </c>
      <c r="I9345" t="s">
        <v>35</v>
      </c>
      <c r="J9345" t="s">
        <v>60</v>
      </c>
      <c r="K9345">
        <v>100</v>
      </c>
      <c r="L9345" s="5" t="s">
        <v>18243</v>
      </c>
      <c r="M9345" s="5" t="s">
        <v>70</v>
      </c>
      <c r="N9345">
        <v>0</v>
      </c>
      <c r="O9345" t="s">
        <v>141</v>
      </c>
      <c r="P9345" s="1">
        <v>45395</v>
      </c>
      <c r="Q9345" s="1">
        <v>45458</v>
      </c>
      <c r="R9345">
        <v>2373</v>
      </c>
      <c r="S9345" s="4">
        <v>6.9</v>
      </c>
      <c r="T9345" t="s">
        <v>47</v>
      </c>
    </row>
    <row r="9346" spans="1:20" x14ac:dyDescent="0.35">
      <c r="A9346" t="s">
        <v>18244</v>
      </c>
      <c r="B9346" s="5" t="s">
        <v>105</v>
      </c>
      <c r="C9346" s="6">
        <v>57136</v>
      </c>
      <c r="D9346" t="s">
        <v>41</v>
      </c>
      <c r="E9346">
        <v>48566</v>
      </c>
      <c r="F9346" s="5" t="s">
        <v>58</v>
      </c>
      <c r="G9346" s="5" t="s">
        <v>24</v>
      </c>
      <c r="H9346" s="5" t="s">
        <v>151</v>
      </c>
      <c r="I9346" t="s">
        <v>26</v>
      </c>
      <c r="J9346" t="s">
        <v>101</v>
      </c>
      <c r="K9346">
        <v>50</v>
      </c>
      <c r="L9346" s="5" t="s">
        <v>18245</v>
      </c>
      <c r="M9346" s="5" t="s">
        <v>70</v>
      </c>
      <c r="N9346">
        <v>0</v>
      </c>
      <c r="O9346" t="s">
        <v>141</v>
      </c>
      <c r="P9346" s="1">
        <v>45345</v>
      </c>
      <c r="Q9346" s="1">
        <v>45385</v>
      </c>
      <c r="R9346">
        <v>1669</v>
      </c>
      <c r="S9346" s="4">
        <v>6.7</v>
      </c>
      <c r="T9346" t="s">
        <v>108</v>
      </c>
    </row>
    <row r="9347" spans="1:20" x14ac:dyDescent="0.35">
      <c r="A9347" t="s">
        <v>18246</v>
      </c>
      <c r="B9347" s="5" t="s">
        <v>28802</v>
      </c>
      <c r="C9347" s="6">
        <v>109133</v>
      </c>
      <c r="D9347" t="s">
        <v>22</v>
      </c>
      <c r="E9347">
        <v>109133</v>
      </c>
      <c r="F9347" s="5" t="s">
        <v>66</v>
      </c>
      <c r="G9347" s="5" t="s">
        <v>24</v>
      </c>
      <c r="H9347" s="5" t="s">
        <v>191</v>
      </c>
      <c r="I9347" t="s">
        <v>26</v>
      </c>
      <c r="J9347" t="s">
        <v>191</v>
      </c>
      <c r="K9347">
        <v>0</v>
      </c>
      <c r="L9347" s="5" t="s">
        <v>18247</v>
      </c>
      <c r="M9347" s="5" t="s">
        <v>54</v>
      </c>
      <c r="N9347">
        <v>8</v>
      </c>
      <c r="O9347" t="s">
        <v>107</v>
      </c>
      <c r="P9347" s="1">
        <v>45733</v>
      </c>
      <c r="Q9347" s="1">
        <v>45779</v>
      </c>
      <c r="R9347">
        <v>2042</v>
      </c>
      <c r="S9347" s="4">
        <v>8.6999999999999993</v>
      </c>
      <c r="T9347" t="s">
        <v>210</v>
      </c>
    </row>
    <row r="9348" spans="1:20" x14ac:dyDescent="0.35">
      <c r="A9348" t="s">
        <v>18248</v>
      </c>
      <c r="B9348" s="5" t="s">
        <v>91</v>
      </c>
      <c r="C9348" s="6">
        <v>226278</v>
      </c>
      <c r="D9348" t="s">
        <v>120</v>
      </c>
      <c r="E9348">
        <v>203650</v>
      </c>
      <c r="F9348" s="5" t="s">
        <v>23</v>
      </c>
      <c r="G9348" s="5" t="s">
        <v>59</v>
      </c>
      <c r="H9348" s="5" t="s">
        <v>121</v>
      </c>
      <c r="I9348" t="s">
        <v>26</v>
      </c>
      <c r="J9348" t="s">
        <v>121</v>
      </c>
      <c r="K9348">
        <v>50</v>
      </c>
      <c r="L9348" s="5" t="s">
        <v>18249</v>
      </c>
      <c r="M9348" s="5" t="s">
        <v>54</v>
      </c>
      <c r="N9348">
        <v>15</v>
      </c>
      <c r="O9348" t="s">
        <v>147</v>
      </c>
      <c r="P9348" s="1">
        <v>45677</v>
      </c>
      <c r="Q9348" s="1">
        <v>45745</v>
      </c>
      <c r="R9348">
        <v>1514</v>
      </c>
      <c r="S9348" s="4">
        <v>9.1999999999999993</v>
      </c>
      <c r="T9348" t="s">
        <v>108</v>
      </c>
    </row>
    <row r="9349" spans="1:20" x14ac:dyDescent="0.35">
      <c r="A9349" t="s">
        <v>18250</v>
      </c>
      <c r="B9349" s="5" t="s">
        <v>145</v>
      </c>
      <c r="C9349" s="6">
        <v>67762</v>
      </c>
      <c r="D9349" t="s">
        <v>22</v>
      </c>
      <c r="E9349">
        <v>67762</v>
      </c>
      <c r="F9349" s="5" t="s">
        <v>58</v>
      </c>
      <c r="G9349" s="5" t="s">
        <v>59</v>
      </c>
      <c r="H9349" s="5" t="s">
        <v>52</v>
      </c>
      <c r="I9349" t="s">
        <v>44</v>
      </c>
      <c r="J9349" t="s">
        <v>52</v>
      </c>
      <c r="K9349">
        <v>100</v>
      </c>
      <c r="L9349" s="5" t="s">
        <v>18251</v>
      </c>
      <c r="M9349" s="5" t="s">
        <v>28</v>
      </c>
      <c r="N9349">
        <v>0</v>
      </c>
      <c r="O9349" t="s">
        <v>78</v>
      </c>
      <c r="P9349" s="1">
        <v>45617</v>
      </c>
      <c r="Q9349" s="1">
        <v>45636</v>
      </c>
      <c r="R9349">
        <v>1779</v>
      </c>
      <c r="S9349" s="4">
        <v>8.1</v>
      </c>
      <c r="T9349" t="s">
        <v>95</v>
      </c>
    </row>
    <row r="9350" spans="1:20" x14ac:dyDescent="0.35">
      <c r="A9350" t="s">
        <v>18252</v>
      </c>
      <c r="B9350" s="5" t="s">
        <v>28802</v>
      </c>
      <c r="C9350" s="6">
        <v>158626</v>
      </c>
      <c r="D9350" t="s">
        <v>22</v>
      </c>
      <c r="E9350">
        <v>158626</v>
      </c>
      <c r="F9350" s="5" t="s">
        <v>66</v>
      </c>
      <c r="G9350" s="5" t="s">
        <v>59</v>
      </c>
      <c r="H9350" s="5" t="s">
        <v>68</v>
      </c>
      <c r="I9350" t="s">
        <v>44</v>
      </c>
      <c r="J9350" t="s">
        <v>68</v>
      </c>
      <c r="K9350">
        <v>0</v>
      </c>
      <c r="L9350" s="5" t="s">
        <v>18253</v>
      </c>
      <c r="M9350" s="5" t="s">
        <v>54</v>
      </c>
      <c r="N9350">
        <v>9</v>
      </c>
      <c r="O9350" t="s">
        <v>88</v>
      </c>
      <c r="P9350" s="1">
        <v>45466</v>
      </c>
      <c r="Q9350" s="1">
        <v>45485</v>
      </c>
      <c r="R9350">
        <v>1918</v>
      </c>
      <c r="S9350" s="4">
        <v>5.6</v>
      </c>
      <c r="T9350" t="s">
        <v>210</v>
      </c>
    </row>
    <row r="9351" spans="1:20" x14ac:dyDescent="0.35">
      <c r="A9351" t="s">
        <v>18254</v>
      </c>
      <c r="B9351" s="5" t="s">
        <v>28802</v>
      </c>
      <c r="C9351" s="6">
        <v>35902</v>
      </c>
      <c r="D9351" t="s">
        <v>22</v>
      </c>
      <c r="E9351">
        <v>35902</v>
      </c>
      <c r="F9351" s="5" t="s">
        <v>50</v>
      </c>
      <c r="G9351" s="5" t="s">
        <v>59</v>
      </c>
      <c r="H9351" s="5" t="s">
        <v>116</v>
      </c>
      <c r="I9351" t="s">
        <v>26</v>
      </c>
      <c r="J9351" t="s">
        <v>299</v>
      </c>
      <c r="K9351">
        <v>0</v>
      </c>
      <c r="L9351" s="5" t="s">
        <v>18255</v>
      </c>
      <c r="M9351" s="5" t="s">
        <v>37</v>
      </c>
      <c r="N9351">
        <v>2</v>
      </c>
      <c r="O9351" t="s">
        <v>62</v>
      </c>
      <c r="P9351" s="1">
        <v>45442</v>
      </c>
      <c r="Q9351" s="1">
        <v>45508</v>
      </c>
      <c r="R9351">
        <v>2143</v>
      </c>
      <c r="S9351" s="4">
        <v>6.3</v>
      </c>
      <c r="T9351" t="s">
        <v>153</v>
      </c>
    </row>
    <row r="9352" spans="1:20" x14ac:dyDescent="0.35">
      <c r="A9352" t="s">
        <v>18256</v>
      </c>
      <c r="B9352" s="5" t="s">
        <v>162</v>
      </c>
      <c r="C9352" s="6">
        <v>199630</v>
      </c>
      <c r="D9352" t="s">
        <v>41</v>
      </c>
      <c r="E9352">
        <v>169686</v>
      </c>
      <c r="F9352" s="5" t="s">
        <v>23</v>
      </c>
      <c r="G9352" s="5" t="s">
        <v>51</v>
      </c>
      <c r="H9352" s="5" t="s">
        <v>60</v>
      </c>
      <c r="I9352" t="s">
        <v>44</v>
      </c>
      <c r="J9352" t="s">
        <v>60</v>
      </c>
      <c r="K9352">
        <v>100</v>
      </c>
      <c r="L9352" s="5" t="s">
        <v>18257</v>
      </c>
      <c r="M9352" s="5" t="s">
        <v>28</v>
      </c>
      <c r="N9352">
        <v>19</v>
      </c>
      <c r="O9352" t="s">
        <v>167</v>
      </c>
      <c r="P9352" s="1">
        <v>45365</v>
      </c>
      <c r="Q9352" s="1">
        <v>45410</v>
      </c>
      <c r="R9352">
        <v>2431</v>
      </c>
      <c r="S9352" s="4">
        <v>6.4</v>
      </c>
      <c r="T9352" t="s">
        <v>55</v>
      </c>
    </row>
    <row r="9353" spans="1:20" x14ac:dyDescent="0.35">
      <c r="A9353" t="s">
        <v>18258</v>
      </c>
      <c r="B9353" s="5" t="s">
        <v>145</v>
      </c>
      <c r="C9353" s="6">
        <v>34288</v>
      </c>
      <c r="D9353" t="s">
        <v>22</v>
      </c>
      <c r="E9353">
        <v>34288</v>
      </c>
      <c r="F9353" s="5" t="s">
        <v>50</v>
      </c>
      <c r="G9353" s="5" t="s">
        <v>24</v>
      </c>
      <c r="H9353" s="5" t="s">
        <v>116</v>
      </c>
      <c r="I9353" t="s">
        <v>35</v>
      </c>
      <c r="J9353" t="s">
        <v>151</v>
      </c>
      <c r="K9353">
        <v>0</v>
      </c>
      <c r="L9353" s="5" t="s">
        <v>18259</v>
      </c>
      <c r="M9353" s="5" t="s">
        <v>28</v>
      </c>
      <c r="N9353">
        <v>3</v>
      </c>
      <c r="O9353" t="s">
        <v>107</v>
      </c>
      <c r="P9353" s="1">
        <v>45655</v>
      </c>
      <c r="Q9353" s="1">
        <v>45708</v>
      </c>
      <c r="R9353">
        <v>688</v>
      </c>
      <c r="S9353" s="4">
        <v>8.8000000000000007</v>
      </c>
      <c r="T9353" t="s">
        <v>108</v>
      </c>
    </row>
    <row r="9354" spans="1:20" x14ac:dyDescent="0.35">
      <c r="A9354" t="s">
        <v>18260</v>
      </c>
      <c r="B9354" s="5" t="s">
        <v>73</v>
      </c>
      <c r="C9354" s="6">
        <v>64165</v>
      </c>
      <c r="D9354" t="s">
        <v>22</v>
      </c>
      <c r="E9354">
        <v>64165</v>
      </c>
      <c r="F9354" s="5" t="s">
        <v>58</v>
      </c>
      <c r="G9354" s="5" t="s">
        <v>24</v>
      </c>
      <c r="H9354" s="5" t="s">
        <v>52</v>
      </c>
      <c r="I9354" t="s">
        <v>35</v>
      </c>
      <c r="J9354" t="s">
        <v>52</v>
      </c>
      <c r="K9354">
        <v>100</v>
      </c>
      <c r="L9354" s="5" t="s">
        <v>18261</v>
      </c>
      <c r="M9354" s="5" t="s">
        <v>70</v>
      </c>
      <c r="N9354">
        <v>0</v>
      </c>
      <c r="O9354" t="s">
        <v>112</v>
      </c>
      <c r="P9354" s="1">
        <v>45345</v>
      </c>
      <c r="Q9354" s="1">
        <v>45402</v>
      </c>
      <c r="R9354">
        <v>2185</v>
      </c>
      <c r="S9354" s="4">
        <v>5.9</v>
      </c>
      <c r="T9354" t="s">
        <v>47</v>
      </c>
    </row>
    <row r="9355" spans="1:20" x14ac:dyDescent="0.35">
      <c r="A9355" t="s">
        <v>18262</v>
      </c>
      <c r="B9355" s="5" t="s">
        <v>28802</v>
      </c>
      <c r="C9355" s="6">
        <v>68161</v>
      </c>
      <c r="D9355" t="s">
        <v>74</v>
      </c>
      <c r="E9355">
        <v>85201</v>
      </c>
      <c r="F9355" s="5" t="s">
        <v>58</v>
      </c>
      <c r="G9355" s="5" t="s">
        <v>42</v>
      </c>
      <c r="H9355" s="5" t="s">
        <v>75</v>
      </c>
      <c r="I9355" t="s">
        <v>35</v>
      </c>
      <c r="J9355" t="s">
        <v>75</v>
      </c>
      <c r="K9355">
        <v>100</v>
      </c>
      <c r="L9355" s="5" t="s">
        <v>18263</v>
      </c>
      <c r="M9355" s="5" t="s">
        <v>54</v>
      </c>
      <c r="N9355">
        <v>1</v>
      </c>
      <c r="O9355" t="s">
        <v>29</v>
      </c>
      <c r="P9355" s="1">
        <v>45529</v>
      </c>
      <c r="Q9355" s="1">
        <v>45594</v>
      </c>
      <c r="R9355">
        <v>1318</v>
      </c>
      <c r="S9355" s="4">
        <v>5.2</v>
      </c>
      <c r="T9355" t="s">
        <v>103</v>
      </c>
    </row>
    <row r="9356" spans="1:20" x14ac:dyDescent="0.35">
      <c r="A9356" t="s">
        <v>18264</v>
      </c>
      <c r="B9356" s="5" t="s">
        <v>100</v>
      </c>
      <c r="C9356" s="6">
        <v>190540</v>
      </c>
      <c r="D9356" t="s">
        <v>81</v>
      </c>
      <c r="E9356">
        <v>257229</v>
      </c>
      <c r="F9356" s="5" t="s">
        <v>23</v>
      </c>
      <c r="G9356" s="5" t="s">
        <v>24</v>
      </c>
      <c r="H9356" s="5" t="s">
        <v>82</v>
      </c>
      <c r="I9356" t="s">
        <v>44</v>
      </c>
      <c r="J9356" t="s">
        <v>82</v>
      </c>
      <c r="K9356">
        <v>100</v>
      </c>
      <c r="L9356" s="5" t="s">
        <v>18265</v>
      </c>
      <c r="M9356" s="5" t="s">
        <v>28</v>
      </c>
      <c r="N9356">
        <v>17</v>
      </c>
      <c r="O9356" t="s">
        <v>46</v>
      </c>
      <c r="P9356" s="1">
        <v>45680</v>
      </c>
      <c r="Q9356" s="1">
        <v>45699</v>
      </c>
      <c r="R9356">
        <v>1879</v>
      </c>
      <c r="S9356" s="4">
        <v>5.0999999999999996</v>
      </c>
      <c r="T9356" t="s">
        <v>277</v>
      </c>
    </row>
    <row r="9357" spans="1:20" x14ac:dyDescent="0.35">
      <c r="A9357" t="s">
        <v>18266</v>
      </c>
      <c r="B9357" s="5" t="s">
        <v>73</v>
      </c>
      <c r="C9357" s="6">
        <v>145966</v>
      </c>
      <c r="D9357" t="s">
        <v>22</v>
      </c>
      <c r="E9357">
        <v>145966</v>
      </c>
      <c r="F9357" s="5" t="s">
        <v>23</v>
      </c>
      <c r="G9357" s="5" t="s">
        <v>59</v>
      </c>
      <c r="H9357" s="5" t="s">
        <v>165</v>
      </c>
      <c r="I9357" t="s">
        <v>44</v>
      </c>
      <c r="J9357" t="s">
        <v>165</v>
      </c>
      <c r="K9357">
        <v>50</v>
      </c>
      <c r="L9357" s="5" t="s">
        <v>18267</v>
      </c>
      <c r="M9357" s="5" t="s">
        <v>37</v>
      </c>
      <c r="N9357">
        <v>13</v>
      </c>
      <c r="O9357" t="s">
        <v>147</v>
      </c>
      <c r="P9357" s="1">
        <v>45574</v>
      </c>
      <c r="Q9357" s="1">
        <v>45628</v>
      </c>
      <c r="R9357">
        <v>2054</v>
      </c>
      <c r="S9357" s="4">
        <v>8.6</v>
      </c>
      <c r="T9357" t="s">
        <v>108</v>
      </c>
    </row>
    <row r="9358" spans="1:20" x14ac:dyDescent="0.35">
      <c r="A9358" t="s">
        <v>18268</v>
      </c>
      <c r="B9358" s="5" t="s">
        <v>28802</v>
      </c>
      <c r="C9358" s="6">
        <v>64339</v>
      </c>
      <c r="D9358" t="s">
        <v>22</v>
      </c>
      <c r="E9358">
        <v>64339</v>
      </c>
      <c r="F9358" s="5" t="s">
        <v>50</v>
      </c>
      <c r="G9358" s="5" t="s">
        <v>24</v>
      </c>
      <c r="H9358" s="5" t="s">
        <v>165</v>
      </c>
      <c r="I9358" t="s">
        <v>44</v>
      </c>
      <c r="J9358" t="s">
        <v>110</v>
      </c>
      <c r="K9358">
        <v>0</v>
      </c>
      <c r="L9358" s="5" t="s">
        <v>18269</v>
      </c>
      <c r="M9358" s="5" t="s">
        <v>28</v>
      </c>
      <c r="N9358">
        <v>2</v>
      </c>
      <c r="O9358" t="s">
        <v>85</v>
      </c>
      <c r="P9358" s="1">
        <v>45486</v>
      </c>
      <c r="Q9358" s="1">
        <v>45522</v>
      </c>
      <c r="R9358">
        <v>632</v>
      </c>
      <c r="S9358" s="4">
        <v>6.7</v>
      </c>
      <c r="T9358" t="s">
        <v>63</v>
      </c>
    </row>
    <row r="9359" spans="1:20" x14ac:dyDescent="0.35">
      <c r="A9359" t="s">
        <v>18270</v>
      </c>
      <c r="B9359" s="5" t="s">
        <v>49</v>
      </c>
      <c r="C9359" s="6">
        <v>72089</v>
      </c>
      <c r="D9359" t="s">
        <v>92</v>
      </c>
      <c r="E9359">
        <v>54067</v>
      </c>
      <c r="F9359" s="5" t="s">
        <v>58</v>
      </c>
      <c r="G9359" s="5" t="s">
        <v>59</v>
      </c>
      <c r="H9359" s="5" t="s">
        <v>93</v>
      </c>
      <c r="I9359" t="s">
        <v>35</v>
      </c>
      <c r="J9359" t="s">
        <v>129</v>
      </c>
      <c r="K9359">
        <v>50</v>
      </c>
      <c r="L9359" s="5" t="s">
        <v>18271</v>
      </c>
      <c r="M9359" s="5" t="s">
        <v>54</v>
      </c>
      <c r="N9359">
        <v>0</v>
      </c>
      <c r="O9359" t="s">
        <v>62</v>
      </c>
      <c r="P9359" s="1">
        <v>45706</v>
      </c>
      <c r="Q9359" s="1">
        <v>45777</v>
      </c>
      <c r="R9359">
        <v>2314</v>
      </c>
      <c r="S9359" s="4">
        <v>6.2</v>
      </c>
      <c r="T9359" t="s">
        <v>30</v>
      </c>
    </row>
    <row r="9360" spans="1:20" x14ac:dyDescent="0.35">
      <c r="A9360" t="s">
        <v>18272</v>
      </c>
      <c r="B9360" s="5" t="s">
        <v>21</v>
      </c>
      <c r="C9360" s="6">
        <v>121917</v>
      </c>
      <c r="D9360" t="s">
        <v>22</v>
      </c>
      <c r="E9360">
        <v>121917</v>
      </c>
      <c r="F9360" s="5" t="s">
        <v>50</v>
      </c>
      <c r="G9360" s="5" t="s">
        <v>24</v>
      </c>
      <c r="H9360" s="5" t="s">
        <v>25</v>
      </c>
      <c r="I9360" t="s">
        <v>35</v>
      </c>
      <c r="J9360" t="s">
        <v>157</v>
      </c>
      <c r="K9360">
        <v>100</v>
      </c>
      <c r="L9360" s="5" t="s">
        <v>18273</v>
      </c>
      <c r="M9360" s="5" t="s">
        <v>54</v>
      </c>
      <c r="N9360">
        <v>4</v>
      </c>
      <c r="O9360" t="s">
        <v>62</v>
      </c>
      <c r="P9360" s="1">
        <v>45306</v>
      </c>
      <c r="Q9360" s="1">
        <v>45350</v>
      </c>
      <c r="R9360">
        <v>794</v>
      </c>
      <c r="S9360" s="4">
        <v>9.3000000000000007</v>
      </c>
      <c r="T9360" t="s">
        <v>63</v>
      </c>
    </row>
    <row r="9361" spans="1:20" x14ac:dyDescent="0.35">
      <c r="A9361" t="s">
        <v>18274</v>
      </c>
      <c r="B9361" s="5" t="s">
        <v>49</v>
      </c>
      <c r="C9361" s="6">
        <v>62465</v>
      </c>
      <c r="D9361" t="s">
        <v>41</v>
      </c>
      <c r="E9361">
        <v>53095</v>
      </c>
      <c r="F9361" s="5" t="s">
        <v>58</v>
      </c>
      <c r="G9361" s="5" t="s">
        <v>42</v>
      </c>
      <c r="H9361" s="5" t="s">
        <v>126</v>
      </c>
      <c r="I9361" t="s">
        <v>26</v>
      </c>
      <c r="J9361" t="s">
        <v>34</v>
      </c>
      <c r="K9361">
        <v>0</v>
      </c>
      <c r="L9361" s="5" t="s">
        <v>18275</v>
      </c>
      <c r="M9361" s="5" t="s">
        <v>28</v>
      </c>
      <c r="N9361">
        <v>1</v>
      </c>
      <c r="O9361" t="s">
        <v>135</v>
      </c>
      <c r="P9361" s="1">
        <v>45320</v>
      </c>
      <c r="Q9361" s="1">
        <v>45372</v>
      </c>
      <c r="R9361">
        <v>595</v>
      </c>
      <c r="S9361" s="4">
        <v>8.6</v>
      </c>
      <c r="T9361" t="s">
        <v>108</v>
      </c>
    </row>
    <row r="9362" spans="1:20" x14ac:dyDescent="0.35">
      <c r="A9362" t="s">
        <v>18276</v>
      </c>
      <c r="B9362" s="5" t="s">
        <v>73</v>
      </c>
      <c r="C9362" s="6">
        <v>120168</v>
      </c>
      <c r="D9362" t="s">
        <v>33</v>
      </c>
      <c r="E9362">
        <v>13218480</v>
      </c>
      <c r="F9362" s="5" t="s">
        <v>66</v>
      </c>
      <c r="G9362" s="5" t="s">
        <v>24</v>
      </c>
      <c r="H9362" s="5" t="s">
        <v>34</v>
      </c>
      <c r="I9362" t="s">
        <v>44</v>
      </c>
      <c r="J9362" t="s">
        <v>34</v>
      </c>
      <c r="K9362">
        <v>50</v>
      </c>
      <c r="L9362" s="5" t="s">
        <v>18277</v>
      </c>
      <c r="M9362" s="5" t="s">
        <v>28</v>
      </c>
      <c r="N9362">
        <v>9</v>
      </c>
      <c r="O9362" t="s">
        <v>112</v>
      </c>
      <c r="P9362" s="1">
        <v>45706</v>
      </c>
      <c r="Q9362" s="1">
        <v>45757</v>
      </c>
      <c r="R9362">
        <v>781</v>
      </c>
      <c r="S9362" s="4">
        <v>9.6999999999999993</v>
      </c>
      <c r="T9362" t="s">
        <v>118</v>
      </c>
    </row>
    <row r="9363" spans="1:20" x14ac:dyDescent="0.35">
      <c r="A9363" t="s">
        <v>18278</v>
      </c>
      <c r="B9363" s="5" t="s">
        <v>21</v>
      </c>
      <c r="C9363" s="6">
        <v>74225</v>
      </c>
      <c r="D9363" t="s">
        <v>41</v>
      </c>
      <c r="E9363">
        <v>63091</v>
      </c>
      <c r="F9363" s="5" t="s">
        <v>50</v>
      </c>
      <c r="G9363" s="5" t="s">
        <v>51</v>
      </c>
      <c r="H9363" s="5" t="s">
        <v>60</v>
      </c>
      <c r="I9363" t="s">
        <v>44</v>
      </c>
      <c r="J9363" t="s">
        <v>60</v>
      </c>
      <c r="K9363">
        <v>100</v>
      </c>
      <c r="L9363" s="5" t="s">
        <v>18279</v>
      </c>
      <c r="M9363" s="5" t="s">
        <v>54</v>
      </c>
      <c r="N9363">
        <v>4</v>
      </c>
      <c r="O9363" t="s">
        <v>172</v>
      </c>
      <c r="P9363" s="1">
        <v>45646</v>
      </c>
      <c r="Q9363" s="1">
        <v>45693</v>
      </c>
      <c r="R9363">
        <v>524</v>
      </c>
      <c r="S9363" s="4">
        <v>7</v>
      </c>
      <c r="T9363" t="s">
        <v>95</v>
      </c>
    </row>
    <row r="9364" spans="1:20" x14ac:dyDescent="0.35">
      <c r="A9364" t="s">
        <v>18280</v>
      </c>
      <c r="B9364" s="5" t="s">
        <v>32</v>
      </c>
      <c r="C9364" s="6">
        <v>86630</v>
      </c>
      <c r="D9364" t="s">
        <v>22</v>
      </c>
      <c r="E9364">
        <v>86630</v>
      </c>
      <c r="F9364" s="5" t="s">
        <v>66</v>
      </c>
      <c r="G9364" s="5" t="s">
        <v>42</v>
      </c>
      <c r="H9364" s="5" t="s">
        <v>191</v>
      </c>
      <c r="I9364" t="s">
        <v>44</v>
      </c>
      <c r="J9364" t="s">
        <v>294</v>
      </c>
      <c r="K9364">
        <v>100</v>
      </c>
      <c r="L9364" s="5" t="s">
        <v>18281</v>
      </c>
      <c r="M9364" s="5" t="s">
        <v>37</v>
      </c>
      <c r="N9364">
        <v>8</v>
      </c>
      <c r="O9364" t="s">
        <v>131</v>
      </c>
      <c r="P9364" s="1">
        <v>45551</v>
      </c>
      <c r="Q9364" s="1">
        <v>45615</v>
      </c>
      <c r="R9364">
        <v>2024</v>
      </c>
      <c r="S9364" s="4">
        <v>5.3</v>
      </c>
      <c r="T9364" t="s">
        <v>79</v>
      </c>
    </row>
    <row r="9365" spans="1:20" x14ac:dyDescent="0.35">
      <c r="A9365" t="s">
        <v>18282</v>
      </c>
      <c r="B9365" s="5" t="s">
        <v>174</v>
      </c>
      <c r="C9365" s="6">
        <v>45119</v>
      </c>
      <c r="D9365" t="s">
        <v>22</v>
      </c>
      <c r="E9365">
        <v>45119</v>
      </c>
      <c r="F9365" s="5" t="s">
        <v>50</v>
      </c>
      <c r="G9365" s="5" t="s">
        <v>59</v>
      </c>
      <c r="H9365" s="5" t="s">
        <v>157</v>
      </c>
      <c r="I9365" t="s">
        <v>44</v>
      </c>
      <c r="J9365" t="s">
        <v>1211</v>
      </c>
      <c r="K9365">
        <v>100</v>
      </c>
      <c r="L9365" s="5" t="s">
        <v>18283</v>
      </c>
      <c r="M9365" s="5" t="s">
        <v>70</v>
      </c>
      <c r="N9365">
        <v>4</v>
      </c>
      <c r="O9365" t="s">
        <v>78</v>
      </c>
      <c r="P9365" s="1">
        <v>45550</v>
      </c>
      <c r="Q9365" s="1">
        <v>45619</v>
      </c>
      <c r="R9365">
        <v>2360</v>
      </c>
      <c r="S9365" s="4">
        <v>5.9</v>
      </c>
      <c r="T9365" t="s">
        <v>89</v>
      </c>
    </row>
    <row r="9366" spans="1:20" x14ac:dyDescent="0.35">
      <c r="A9366" t="s">
        <v>18284</v>
      </c>
      <c r="B9366" s="5" t="s">
        <v>174</v>
      </c>
      <c r="C9366" s="6">
        <v>70424</v>
      </c>
      <c r="D9366" t="s">
        <v>22</v>
      </c>
      <c r="E9366">
        <v>70424</v>
      </c>
      <c r="F9366" s="5" t="s">
        <v>66</v>
      </c>
      <c r="G9366" s="5" t="s">
        <v>51</v>
      </c>
      <c r="H9366" s="5" t="s">
        <v>157</v>
      </c>
      <c r="I9366" t="s">
        <v>26</v>
      </c>
      <c r="J9366" t="s">
        <v>157</v>
      </c>
      <c r="K9366">
        <v>100</v>
      </c>
      <c r="L9366" s="5" t="s">
        <v>18285</v>
      </c>
      <c r="M9366" s="5" t="s">
        <v>70</v>
      </c>
      <c r="N9366">
        <v>6</v>
      </c>
      <c r="O9366" t="s">
        <v>172</v>
      </c>
      <c r="P9366" s="1">
        <v>45515</v>
      </c>
      <c r="Q9366" s="1">
        <v>45565</v>
      </c>
      <c r="R9366">
        <v>1551</v>
      </c>
      <c r="S9366" s="4">
        <v>5.0999999999999996</v>
      </c>
      <c r="T9366" t="s">
        <v>95</v>
      </c>
    </row>
    <row r="9367" spans="1:20" x14ac:dyDescent="0.35">
      <c r="A9367" t="s">
        <v>18286</v>
      </c>
      <c r="B9367" s="5" t="s">
        <v>21</v>
      </c>
      <c r="C9367" s="6">
        <v>124107</v>
      </c>
      <c r="D9367" t="s">
        <v>41</v>
      </c>
      <c r="E9367">
        <v>105491</v>
      </c>
      <c r="F9367" s="5" t="s">
        <v>66</v>
      </c>
      <c r="G9367" s="5" t="s">
        <v>24</v>
      </c>
      <c r="H9367" s="5" t="s">
        <v>60</v>
      </c>
      <c r="I9367" t="s">
        <v>44</v>
      </c>
      <c r="J9367" t="s">
        <v>60</v>
      </c>
      <c r="K9367">
        <v>0</v>
      </c>
      <c r="L9367" s="5" t="s">
        <v>18287</v>
      </c>
      <c r="M9367" s="5" t="s">
        <v>37</v>
      </c>
      <c r="N9367">
        <v>7</v>
      </c>
      <c r="O9367" t="s">
        <v>62</v>
      </c>
      <c r="P9367" s="1">
        <v>45336</v>
      </c>
      <c r="Q9367" s="1">
        <v>45359</v>
      </c>
      <c r="R9367">
        <v>1939</v>
      </c>
      <c r="S9367" s="4">
        <v>6.9</v>
      </c>
      <c r="T9367" t="s">
        <v>103</v>
      </c>
    </row>
    <row r="9368" spans="1:20" x14ac:dyDescent="0.35">
      <c r="A9368" t="s">
        <v>18288</v>
      </c>
      <c r="B9368" s="5" t="s">
        <v>28800</v>
      </c>
      <c r="C9368" s="6">
        <v>104599</v>
      </c>
      <c r="D9368" t="s">
        <v>120</v>
      </c>
      <c r="E9368">
        <v>94139</v>
      </c>
      <c r="F9368" s="5" t="s">
        <v>50</v>
      </c>
      <c r="G9368" s="5" t="s">
        <v>51</v>
      </c>
      <c r="H9368" s="5" t="s">
        <v>121</v>
      </c>
      <c r="I9368" t="s">
        <v>44</v>
      </c>
      <c r="J9368" t="s">
        <v>191</v>
      </c>
      <c r="K9368">
        <v>0</v>
      </c>
      <c r="L9368" s="5" t="s">
        <v>18289</v>
      </c>
      <c r="M9368" s="5" t="s">
        <v>70</v>
      </c>
      <c r="N9368">
        <v>2</v>
      </c>
      <c r="O9368" t="s">
        <v>88</v>
      </c>
      <c r="P9368" s="1">
        <v>45478</v>
      </c>
      <c r="Q9368" s="1">
        <v>45527</v>
      </c>
      <c r="R9368">
        <v>1948</v>
      </c>
      <c r="S9368" s="4">
        <v>9</v>
      </c>
      <c r="T9368" t="s">
        <v>30</v>
      </c>
    </row>
    <row r="9369" spans="1:20" x14ac:dyDescent="0.35">
      <c r="A9369" t="s">
        <v>18290</v>
      </c>
      <c r="B9369" s="5" t="s">
        <v>28799</v>
      </c>
      <c r="C9369" s="6">
        <v>130443</v>
      </c>
      <c r="D9369" t="s">
        <v>65</v>
      </c>
      <c r="E9369">
        <v>169576</v>
      </c>
      <c r="F9369" s="5" t="s">
        <v>66</v>
      </c>
      <c r="G9369" s="5" t="s">
        <v>24</v>
      </c>
      <c r="H9369" s="5" t="s">
        <v>67</v>
      </c>
      <c r="I9369" t="s">
        <v>26</v>
      </c>
      <c r="J9369" t="s">
        <v>67</v>
      </c>
      <c r="K9369">
        <v>50</v>
      </c>
      <c r="L9369" s="5" t="s">
        <v>18291</v>
      </c>
      <c r="M9369" s="5" t="s">
        <v>37</v>
      </c>
      <c r="N9369">
        <v>7</v>
      </c>
      <c r="O9369" t="s">
        <v>62</v>
      </c>
      <c r="P9369" s="1">
        <v>45553</v>
      </c>
      <c r="Q9369" s="1">
        <v>45567</v>
      </c>
      <c r="R9369">
        <v>947</v>
      </c>
      <c r="S9369" s="4">
        <v>8.5</v>
      </c>
      <c r="T9369" t="s">
        <v>55</v>
      </c>
    </row>
    <row r="9370" spans="1:20" x14ac:dyDescent="0.35">
      <c r="A9370" t="s">
        <v>18292</v>
      </c>
      <c r="B9370" s="5" t="s">
        <v>91</v>
      </c>
      <c r="C9370" s="6">
        <v>51380</v>
      </c>
      <c r="D9370" t="s">
        <v>22</v>
      </c>
      <c r="E9370">
        <v>51380</v>
      </c>
      <c r="F9370" s="5" t="s">
        <v>66</v>
      </c>
      <c r="G9370" s="5" t="s">
        <v>24</v>
      </c>
      <c r="H9370" s="5" t="s">
        <v>157</v>
      </c>
      <c r="I9370" t="s">
        <v>26</v>
      </c>
      <c r="J9370" t="s">
        <v>522</v>
      </c>
      <c r="K9370">
        <v>100</v>
      </c>
      <c r="L9370" s="5" t="s">
        <v>18293</v>
      </c>
      <c r="M9370" s="5" t="s">
        <v>37</v>
      </c>
      <c r="N9370">
        <v>7</v>
      </c>
      <c r="O9370" t="s">
        <v>172</v>
      </c>
      <c r="P9370" s="1">
        <v>45409</v>
      </c>
      <c r="Q9370" s="1">
        <v>45473</v>
      </c>
      <c r="R9370">
        <v>1994</v>
      </c>
      <c r="S9370" s="4">
        <v>7.2</v>
      </c>
      <c r="T9370" t="s">
        <v>243</v>
      </c>
    </row>
    <row r="9371" spans="1:20" x14ac:dyDescent="0.35">
      <c r="A9371" t="s">
        <v>18294</v>
      </c>
      <c r="B9371" s="5" t="s">
        <v>145</v>
      </c>
      <c r="C9371" s="6">
        <v>55972</v>
      </c>
      <c r="D9371" t="s">
        <v>41</v>
      </c>
      <c r="E9371">
        <v>47576</v>
      </c>
      <c r="F9371" s="5" t="s">
        <v>58</v>
      </c>
      <c r="G9371" s="5" t="s">
        <v>24</v>
      </c>
      <c r="H9371" s="5" t="s">
        <v>60</v>
      </c>
      <c r="I9371" t="s">
        <v>44</v>
      </c>
      <c r="J9371" t="s">
        <v>1090</v>
      </c>
      <c r="K9371">
        <v>100</v>
      </c>
      <c r="L9371" s="5" t="s">
        <v>18295</v>
      </c>
      <c r="M9371" s="5" t="s">
        <v>28</v>
      </c>
      <c r="N9371">
        <v>0</v>
      </c>
      <c r="O9371" t="s">
        <v>107</v>
      </c>
      <c r="P9371" s="1">
        <v>45304</v>
      </c>
      <c r="Q9371" s="1">
        <v>45352</v>
      </c>
      <c r="R9371">
        <v>1786</v>
      </c>
      <c r="S9371" s="4">
        <v>6.9</v>
      </c>
      <c r="T9371" t="s">
        <v>103</v>
      </c>
    </row>
    <row r="9372" spans="1:20" x14ac:dyDescent="0.35">
      <c r="A9372" t="s">
        <v>18296</v>
      </c>
      <c r="B9372" s="5" t="s">
        <v>162</v>
      </c>
      <c r="C9372" s="6">
        <v>140112</v>
      </c>
      <c r="D9372" t="s">
        <v>41</v>
      </c>
      <c r="E9372">
        <v>119095</v>
      </c>
      <c r="F9372" s="5" t="s">
        <v>23</v>
      </c>
      <c r="G9372" s="5" t="s">
        <v>24</v>
      </c>
      <c r="H9372" s="5" t="s">
        <v>151</v>
      </c>
      <c r="I9372" t="s">
        <v>26</v>
      </c>
      <c r="J9372" t="s">
        <v>423</v>
      </c>
      <c r="K9372">
        <v>100</v>
      </c>
      <c r="L9372" s="5" t="s">
        <v>6403</v>
      </c>
      <c r="M9372" s="5" t="s">
        <v>54</v>
      </c>
      <c r="N9372">
        <v>10</v>
      </c>
      <c r="O9372" t="s">
        <v>141</v>
      </c>
      <c r="P9372" s="1">
        <v>45476</v>
      </c>
      <c r="Q9372" s="1">
        <v>45522</v>
      </c>
      <c r="R9372">
        <v>991</v>
      </c>
      <c r="S9372" s="4">
        <v>6.3</v>
      </c>
      <c r="T9372" t="s">
        <v>95</v>
      </c>
    </row>
    <row r="9373" spans="1:20" x14ac:dyDescent="0.35">
      <c r="A9373" t="s">
        <v>18297</v>
      </c>
      <c r="B9373" s="5" t="s">
        <v>28802</v>
      </c>
      <c r="C9373" s="6">
        <v>77842</v>
      </c>
      <c r="D9373" t="s">
        <v>41</v>
      </c>
      <c r="E9373">
        <v>66166</v>
      </c>
      <c r="F9373" s="5" t="s">
        <v>58</v>
      </c>
      <c r="G9373" s="5" t="s">
        <v>51</v>
      </c>
      <c r="H9373" s="5" t="s">
        <v>126</v>
      </c>
      <c r="I9373" t="s">
        <v>26</v>
      </c>
      <c r="J9373" t="s">
        <v>126</v>
      </c>
      <c r="K9373">
        <v>100</v>
      </c>
      <c r="L9373" s="5" t="s">
        <v>18298</v>
      </c>
      <c r="M9373" s="5" t="s">
        <v>70</v>
      </c>
      <c r="N9373">
        <v>1</v>
      </c>
      <c r="O9373" t="s">
        <v>112</v>
      </c>
      <c r="P9373" s="1">
        <v>45421</v>
      </c>
      <c r="Q9373" s="1">
        <v>45487</v>
      </c>
      <c r="R9373">
        <v>1380</v>
      </c>
      <c r="S9373" s="4">
        <v>5</v>
      </c>
      <c r="T9373" t="s">
        <v>38</v>
      </c>
    </row>
    <row r="9374" spans="1:20" x14ac:dyDescent="0.35">
      <c r="A9374" t="s">
        <v>18299</v>
      </c>
      <c r="B9374" s="5" t="s">
        <v>174</v>
      </c>
      <c r="C9374" s="6">
        <v>143720</v>
      </c>
      <c r="D9374" t="s">
        <v>22</v>
      </c>
      <c r="E9374">
        <v>143720</v>
      </c>
      <c r="F9374" s="5" t="s">
        <v>23</v>
      </c>
      <c r="G9374" s="5" t="s">
        <v>51</v>
      </c>
      <c r="H9374" s="5" t="s">
        <v>165</v>
      </c>
      <c r="I9374" t="s">
        <v>26</v>
      </c>
      <c r="J9374" t="s">
        <v>915</v>
      </c>
      <c r="K9374">
        <v>50</v>
      </c>
      <c r="L9374" s="5" t="s">
        <v>18300</v>
      </c>
      <c r="M9374" s="5" t="s">
        <v>28</v>
      </c>
      <c r="N9374">
        <v>16</v>
      </c>
      <c r="O9374" t="s">
        <v>71</v>
      </c>
      <c r="P9374" s="1">
        <v>45452</v>
      </c>
      <c r="Q9374" s="1">
        <v>45496</v>
      </c>
      <c r="R9374">
        <v>566</v>
      </c>
      <c r="S9374" s="4">
        <v>6.9</v>
      </c>
      <c r="T9374" t="s">
        <v>55</v>
      </c>
    </row>
    <row r="9375" spans="1:20" x14ac:dyDescent="0.35">
      <c r="A9375" t="s">
        <v>18301</v>
      </c>
      <c r="B9375" s="5" t="s">
        <v>91</v>
      </c>
      <c r="C9375" s="6">
        <v>93910</v>
      </c>
      <c r="D9375" t="s">
        <v>22</v>
      </c>
      <c r="E9375">
        <v>93910</v>
      </c>
      <c r="F9375" s="5" t="s">
        <v>50</v>
      </c>
      <c r="G9375" s="5" t="s">
        <v>42</v>
      </c>
      <c r="H9375" s="5" t="s">
        <v>165</v>
      </c>
      <c r="I9375" t="s">
        <v>35</v>
      </c>
      <c r="J9375" t="s">
        <v>126</v>
      </c>
      <c r="K9375">
        <v>100</v>
      </c>
      <c r="L9375" s="5" t="s">
        <v>18302</v>
      </c>
      <c r="M9375" s="5" t="s">
        <v>70</v>
      </c>
      <c r="N9375">
        <v>2</v>
      </c>
      <c r="O9375" t="s">
        <v>85</v>
      </c>
      <c r="P9375" s="1">
        <v>45657</v>
      </c>
      <c r="Q9375" s="1">
        <v>45715</v>
      </c>
      <c r="R9375">
        <v>748</v>
      </c>
      <c r="S9375" s="4">
        <v>9.8000000000000007</v>
      </c>
      <c r="T9375" t="s">
        <v>108</v>
      </c>
    </row>
    <row r="9376" spans="1:20" x14ac:dyDescent="0.35">
      <c r="A9376" t="s">
        <v>18303</v>
      </c>
      <c r="B9376" s="5" t="s">
        <v>217</v>
      </c>
      <c r="C9376" s="6">
        <v>92622</v>
      </c>
      <c r="D9376" t="s">
        <v>33</v>
      </c>
      <c r="E9376">
        <v>10188420</v>
      </c>
      <c r="F9376" s="5" t="s">
        <v>50</v>
      </c>
      <c r="G9376" s="5" t="s">
        <v>42</v>
      </c>
      <c r="H9376" s="5" t="s">
        <v>34</v>
      </c>
      <c r="I9376" t="s">
        <v>26</v>
      </c>
      <c r="J9376" t="s">
        <v>313</v>
      </c>
      <c r="K9376">
        <v>50</v>
      </c>
      <c r="L9376" s="5" t="s">
        <v>18304</v>
      </c>
      <c r="M9376" s="5" t="s">
        <v>28</v>
      </c>
      <c r="N9376">
        <v>2</v>
      </c>
      <c r="O9376" t="s">
        <v>112</v>
      </c>
      <c r="P9376" s="1">
        <v>45421</v>
      </c>
      <c r="Q9376" s="1">
        <v>45469</v>
      </c>
      <c r="R9376">
        <v>508</v>
      </c>
      <c r="S9376" s="4">
        <v>8.6</v>
      </c>
      <c r="T9376" t="s">
        <v>55</v>
      </c>
    </row>
    <row r="9377" spans="1:20" x14ac:dyDescent="0.35">
      <c r="A9377" t="s">
        <v>18305</v>
      </c>
      <c r="B9377" s="5" t="s">
        <v>174</v>
      </c>
      <c r="C9377" s="6">
        <v>207950</v>
      </c>
      <c r="D9377" t="s">
        <v>22</v>
      </c>
      <c r="E9377">
        <v>207950</v>
      </c>
      <c r="F9377" s="5" t="s">
        <v>23</v>
      </c>
      <c r="G9377" s="5" t="s">
        <v>51</v>
      </c>
      <c r="H9377" s="5" t="s">
        <v>129</v>
      </c>
      <c r="I9377" t="s">
        <v>44</v>
      </c>
      <c r="J9377" t="s">
        <v>291</v>
      </c>
      <c r="K9377">
        <v>0</v>
      </c>
      <c r="L9377" s="5" t="s">
        <v>18306</v>
      </c>
      <c r="M9377" s="5" t="s">
        <v>37</v>
      </c>
      <c r="N9377">
        <v>16</v>
      </c>
      <c r="O9377" t="s">
        <v>78</v>
      </c>
      <c r="P9377" s="1">
        <v>45429</v>
      </c>
      <c r="Q9377" s="1">
        <v>45464</v>
      </c>
      <c r="R9377">
        <v>823</v>
      </c>
      <c r="S9377" s="4">
        <v>5.0999999999999996</v>
      </c>
      <c r="T9377" t="s">
        <v>55</v>
      </c>
    </row>
    <row r="9378" spans="1:20" x14ac:dyDescent="0.35">
      <c r="A9378" t="s">
        <v>18307</v>
      </c>
      <c r="B9378" s="5" t="s">
        <v>28802</v>
      </c>
      <c r="C9378" s="6">
        <v>52390</v>
      </c>
      <c r="D9378" t="s">
        <v>74</v>
      </c>
      <c r="E9378">
        <v>65488</v>
      </c>
      <c r="F9378" s="5" t="s">
        <v>58</v>
      </c>
      <c r="G9378" s="5" t="s">
        <v>59</v>
      </c>
      <c r="H9378" s="5" t="s">
        <v>75</v>
      </c>
      <c r="I9378" t="s">
        <v>44</v>
      </c>
      <c r="J9378" t="s">
        <v>129</v>
      </c>
      <c r="K9378">
        <v>50</v>
      </c>
      <c r="L9378" s="5" t="s">
        <v>5975</v>
      </c>
      <c r="M9378" s="5" t="s">
        <v>70</v>
      </c>
      <c r="N9378">
        <v>0</v>
      </c>
      <c r="O9378" t="s">
        <v>62</v>
      </c>
      <c r="P9378" s="1">
        <v>45472</v>
      </c>
      <c r="Q9378" s="1">
        <v>45523</v>
      </c>
      <c r="R9378">
        <v>818</v>
      </c>
      <c r="S9378" s="4">
        <v>8.6999999999999993</v>
      </c>
      <c r="T9378" t="s">
        <v>210</v>
      </c>
    </row>
    <row r="9379" spans="1:20" x14ac:dyDescent="0.35">
      <c r="A9379" t="s">
        <v>18308</v>
      </c>
      <c r="B9379" s="5" t="s">
        <v>217</v>
      </c>
      <c r="C9379" s="6">
        <v>72765</v>
      </c>
      <c r="D9379" t="s">
        <v>41</v>
      </c>
      <c r="E9379">
        <v>61850</v>
      </c>
      <c r="F9379" s="5" t="s">
        <v>50</v>
      </c>
      <c r="G9379" s="5" t="s">
        <v>59</v>
      </c>
      <c r="H9379" s="5" t="s">
        <v>43</v>
      </c>
      <c r="I9379" t="s">
        <v>44</v>
      </c>
      <c r="J9379" t="s">
        <v>43</v>
      </c>
      <c r="K9379">
        <v>50</v>
      </c>
      <c r="L9379" s="5" t="s">
        <v>18309</v>
      </c>
      <c r="M9379" s="5" t="s">
        <v>54</v>
      </c>
      <c r="N9379">
        <v>4</v>
      </c>
      <c r="O9379" t="s">
        <v>107</v>
      </c>
      <c r="P9379" s="1">
        <v>45456</v>
      </c>
      <c r="Q9379" s="1">
        <v>45529</v>
      </c>
      <c r="R9379">
        <v>604</v>
      </c>
      <c r="S9379" s="4">
        <v>9.9</v>
      </c>
      <c r="T9379" t="s">
        <v>47</v>
      </c>
    </row>
    <row r="9380" spans="1:20" x14ac:dyDescent="0.35">
      <c r="A9380" t="s">
        <v>18310</v>
      </c>
      <c r="B9380" s="5" t="s">
        <v>57</v>
      </c>
      <c r="C9380" s="6">
        <v>95125</v>
      </c>
      <c r="D9380" t="s">
        <v>41</v>
      </c>
      <c r="E9380">
        <v>80856</v>
      </c>
      <c r="F9380" s="5" t="s">
        <v>66</v>
      </c>
      <c r="G9380" s="5" t="s">
        <v>24</v>
      </c>
      <c r="H9380" s="5" t="s">
        <v>60</v>
      </c>
      <c r="I9380" t="s">
        <v>44</v>
      </c>
      <c r="J9380" t="s">
        <v>522</v>
      </c>
      <c r="K9380">
        <v>0</v>
      </c>
      <c r="L9380" s="5" t="s">
        <v>18311</v>
      </c>
      <c r="M9380" s="5" t="s">
        <v>70</v>
      </c>
      <c r="N9380">
        <v>7</v>
      </c>
      <c r="O9380" t="s">
        <v>147</v>
      </c>
      <c r="P9380" s="1">
        <v>45541</v>
      </c>
      <c r="Q9380" s="1">
        <v>45608</v>
      </c>
      <c r="R9380">
        <v>1188</v>
      </c>
      <c r="S9380" s="4">
        <v>6.3</v>
      </c>
      <c r="T9380" t="s">
        <v>89</v>
      </c>
    </row>
    <row r="9381" spans="1:20" x14ac:dyDescent="0.35">
      <c r="A9381" t="s">
        <v>18312</v>
      </c>
      <c r="B9381" s="5" t="s">
        <v>174</v>
      </c>
      <c r="C9381" s="6">
        <v>86783</v>
      </c>
      <c r="D9381" t="s">
        <v>22</v>
      </c>
      <c r="E9381">
        <v>86783</v>
      </c>
      <c r="F9381" s="5" t="s">
        <v>23</v>
      </c>
      <c r="G9381" s="5" t="s">
        <v>42</v>
      </c>
      <c r="H9381" s="5" t="s">
        <v>157</v>
      </c>
      <c r="I9381" t="s">
        <v>44</v>
      </c>
      <c r="J9381" t="s">
        <v>157</v>
      </c>
      <c r="K9381">
        <v>50</v>
      </c>
      <c r="L9381" s="5" t="s">
        <v>6564</v>
      </c>
      <c r="M9381" s="5" t="s">
        <v>28</v>
      </c>
      <c r="N9381">
        <v>10</v>
      </c>
      <c r="O9381" t="s">
        <v>141</v>
      </c>
      <c r="P9381" s="1">
        <v>45673</v>
      </c>
      <c r="Q9381" s="1">
        <v>45711</v>
      </c>
      <c r="R9381">
        <v>1979</v>
      </c>
      <c r="S9381" s="4">
        <v>5.6</v>
      </c>
      <c r="T9381" t="s">
        <v>118</v>
      </c>
    </row>
    <row r="9382" spans="1:20" x14ac:dyDescent="0.35">
      <c r="A9382" t="s">
        <v>18313</v>
      </c>
      <c r="B9382" s="5" t="s">
        <v>105</v>
      </c>
      <c r="C9382" s="6">
        <v>195942</v>
      </c>
      <c r="D9382" t="s">
        <v>65</v>
      </c>
      <c r="E9382">
        <v>254725</v>
      </c>
      <c r="F9382" s="5" t="s">
        <v>23</v>
      </c>
      <c r="G9382" s="5" t="s">
        <v>42</v>
      </c>
      <c r="H9382" s="5" t="s">
        <v>67</v>
      </c>
      <c r="I9382" t="s">
        <v>44</v>
      </c>
      <c r="J9382" t="s">
        <v>67</v>
      </c>
      <c r="K9382">
        <v>50</v>
      </c>
      <c r="L9382" s="5" t="s">
        <v>6645</v>
      </c>
      <c r="M9382" s="5" t="s">
        <v>37</v>
      </c>
      <c r="N9382">
        <v>18</v>
      </c>
      <c r="O9382" t="s">
        <v>46</v>
      </c>
      <c r="P9382" s="1">
        <v>45346</v>
      </c>
      <c r="Q9382" s="1">
        <v>45417</v>
      </c>
      <c r="R9382">
        <v>2119</v>
      </c>
      <c r="S9382" s="4">
        <v>9.8000000000000007</v>
      </c>
      <c r="T9382" t="s">
        <v>243</v>
      </c>
    </row>
    <row r="9383" spans="1:20" x14ac:dyDescent="0.35">
      <c r="A9383" t="s">
        <v>18314</v>
      </c>
      <c r="B9383" s="5" t="s">
        <v>28802</v>
      </c>
      <c r="C9383" s="6">
        <v>88045</v>
      </c>
      <c r="D9383" t="s">
        <v>22</v>
      </c>
      <c r="E9383">
        <v>88045</v>
      </c>
      <c r="F9383" s="5" t="s">
        <v>66</v>
      </c>
      <c r="G9383" s="5" t="s">
        <v>24</v>
      </c>
      <c r="H9383" s="5" t="s">
        <v>52</v>
      </c>
      <c r="I9383" t="s">
        <v>44</v>
      </c>
      <c r="J9383" t="s">
        <v>52</v>
      </c>
      <c r="K9383">
        <v>0</v>
      </c>
      <c r="L9383" s="5" t="s">
        <v>18315</v>
      </c>
      <c r="M9383" s="5" t="s">
        <v>70</v>
      </c>
      <c r="N9383">
        <v>8</v>
      </c>
      <c r="O9383" t="s">
        <v>147</v>
      </c>
      <c r="P9383" s="1">
        <v>45436</v>
      </c>
      <c r="Q9383" s="1">
        <v>45453</v>
      </c>
      <c r="R9383">
        <v>1613</v>
      </c>
      <c r="S9383" s="4">
        <v>6.5</v>
      </c>
      <c r="T9383" t="s">
        <v>89</v>
      </c>
    </row>
    <row r="9384" spans="1:20" x14ac:dyDescent="0.35">
      <c r="A9384" t="s">
        <v>18316</v>
      </c>
      <c r="B9384" s="5" t="s">
        <v>145</v>
      </c>
      <c r="C9384" s="6">
        <v>34080</v>
      </c>
      <c r="D9384" t="s">
        <v>22</v>
      </c>
      <c r="E9384">
        <v>34080</v>
      </c>
      <c r="F9384" s="5" t="s">
        <v>58</v>
      </c>
      <c r="G9384" s="5" t="s">
        <v>24</v>
      </c>
      <c r="H9384" s="5" t="s">
        <v>157</v>
      </c>
      <c r="I9384" t="s">
        <v>44</v>
      </c>
      <c r="J9384" t="s">
        <v>157</v>
      </c>
      <c r="K9384">
        <v>100</v>
      </c>
      <c r="L9384" s="5" t="s">
        <v>18317</v>
      </c>
      <c r="M9384" s="5" t="s">
        <v>28</v>
      </c>
      <c r="N9384">
        <v>0</v>
      </c>
      <c r="O9384" t="s">
        <v>107</v>
      </c>
      <c r="P9384" s="1">
        <v>45519</v>
      </c>
      <c r="Q9384" s="1">
        <v>45534</v>
      </c>
      <c r="R9384">
        <v>858</v>
      </c>
      <c r="S9384" s="4">
        <v>6.4</v>
      </c>
      <c r="T9384" t="s">
        <v>243</v>
      </c>
    </row>
    <row r="9385" spans="1:20" x14ac:dyDescent="0.35">
      <c r="A9385" t="s">
        <v>18318</v>
      </c>
      <c r="B9385" s="5" t="s">
        <v>28800</v>
      </c>
      <c r="C9385" s="6">
        <v>159791</v>
      </c>
      <c r="D9385" t="s">
        <v>81</v>
      </c>
      <c r="E9385">
        <v>215718</v>
      </c>
      <c r="F9385" s="5" t="s">
        <v>66</v>
      </c>
      <c r="G9385" s="5" t="s">
        <v>42</v>
      </c>
      <c r="H9385" s="5" t="s">
        <v>82</v>
      </c>
      <c r="I9385" t="s">
        <v>35</v>
      </c>
      <c r="J9385" t="s">
        <v>82</v>
      </c>
      <c r="K9385">
        <v>0</v>
      </c>
      <c r="L9385" s="5" t="s">
        <v>18319</v>
      </c>
      <c r="M9385" s="5" t="s">
        <v>28</v>
      </c>
      <c r="N9385">
        <v>9</v>
      </c>
      <c r="O9385" t="s">
        <v>147</v>
      </c>
      <c r="P9385" s="1">
        <v>45601</v>
      </c>
      <c r="Q9385" s="1">
        <v>45669</v>
      </c>
      <c r="R9385">
        <v>1415</v>
      </c>
      <c r="S9385" s="4">
        <v>5.4</v>
      </c>
      <c r="T9385" t="s">
        <v>210</v>
      </c>
    </row>
    <row r="9386" spans="1:20" x14ac:dyDescent="0.35">
      <c r="A9386" t="s">
        <v>18320</v>
      </c>
      <c r="B9386" s="5" t="s">
        <v>49</v>
      </c>
      <c r="C9386" s="6">
        <v>82207</v>
      </c>
      <c r="D9386" t="s">
        <v>41</v>
      </c>
      <c r="E9386">
        <v>69876</v>
      </c>
      <c r="F9386" s="5" t="s">
        <v>50</v>
      </c>
      <c r="G9386" s="5" t="s">
        <v>42</v>
      </c>
      <c r="H9386" s="5" t="s">
        <v>43</v>
      </c>
      <c r="I9386" t="s">
        <v>26</v>
      </c>
      <c r="J9386" t="s">
        <v>43</v>
      </c>
      <c r="K9386">
        <v>100</v>
      </c>
      <c r="L9386" s="5" t="s">
        <v>18321</v>
      </c>
      <c r="M9386" s="5" t="s">
        <v>70</v>
      </c>
      <c r="N9386">
        <v>2</v>
      </c>
      <c r="O9386" t="s">
        <v>107</v>
      </c>
      <c r="P9386" s="1">
        <v>45522</v>
      </c>
      <c r="Q9386" s="1">
        <v>45593</v>
      </c>
      <c r="R9386">
        <v>2049</v>
      </c>
      <c r="S9386" s="4">
        <v>6.4</v>
      </c>
      <c r="T9386" t="s">
        <v>89</v>
      </c>
    </row>
    <row r="9387" spans="1:20" x14ac:dyDescent="0.35">
      <c r="A9387" t="s">
        <v>18322</v>
      </c>
      <c r="B9387" s="5" t="s">
        <v>49</v>
      </c>
      <c r="C9387" s="6">
        <v>121634</v>
      </c>
      <c r="D9387" t="s">
        <v>22</v>
      </c>
      <c r="E9387">
        <v>121634</v>
      </c>
      <c r="F9387" s="5" t="s">
        <v>66</v>
      </c>
      <c r="G9387" s="5" t="s">
        <v>42</v>
      </c>
      <c r="H9387" s="5" t="s">
        <v>165</v>
      </c>
      <c r="I9387" t="s">
        <v>26</v>
      </c>
      <c r="J9387" t="s">
        <v>133</v>
      </c>
      <c r="K9387">
        <v>50</v>
      </c>
      <c r="L9387" s="5" t="s">
        <v>7971</v>
      </c>
      <c r="M9387" s="5" t="s">
        <v>70</v>
      </c>
      <c r="N9387">
        <v>6</v>
      </c>
      <c r="O9387" t="s">
        <v>112</v>
      </c>
      <c r="P9387" s="1">
        <v>45692</v>
      </c>
      <c r="Q9387" s="1">
        <v>45741</v>
      </c>
      <c r="R9387">
        <v>1979</v>
      </c>
      <c r="S9387" s="4">
        <v>8.6</v>
      </c>
      <c r="T9387" t="s">
        <v>210</v>
      </c>
    </row>
    <row r="9388" spans="1:20" x14ac:dyDescent="0.35">
      <c r="A9388" t="s">
        <v>18323</v>
      </c>
      <c r="B9388" s="5" t="s">
        <v>28802</v>
      </c>
      <c r="C9388" s="6">
        <v>29142</v>
      </c>
      <c r="D9388" t="s">
        <v>22</v>
      </c>
      <c r="E9388">
        <v>29142</v>
      </c>
      <c r="F9388" s="5" t="s">
        <v>58</v>
      </c>
      <c r="G9388" s="5" t="s">
        <v>42</v>
      </c>
      <c r="H9388" s="5" t="s">
        <v>116</v>
      </c>
      <c r="I9388" t="s">
        <v>35</v>
      </c>
      <c r="J9388" t="s">
        <v>116</v>
      </c>
      <c r="K9388">
        <v>0</v>
      </c>
      <c r="L9388" s="5" t="s">
        <v>18324</v>
      </c>
      <c r="M9388" s="5" t="s">
        <v>37</v>
      </c>
      <c r="N9388">
        <v>1</v>
      </c>
      <c r="O9388" t="s">
        <v>71</v>
      </c>
      <c r="P9388" s="1">
        <v>45583</v>
      </c>
      <c r="Q9388" s="1">
        <v>45609</v>
      </c>
      <c r="R9388">
        <v>2226</v>
      </c>
      <c r="S9388" s="4">
        <v>5.3</v>
      </c>
      <c r="T9388" t="s">
        <v>63</v>
      </c>
    </row>
    <row r="9389" spans="1:20" x14ac:dyDescent="0.35">
      <c r="A9389" t="s">
        <v>18325</v>
      </c>
      <c r="B9389" s="5" t="s">
        <v>28801</v>
      </c>
      <c r="C9389" s="6">
        <v>62502</v>
      </c>
      <c r="D9389" t="s">
        <v>33</v>
      </c>
      <c r="E9389">
        <v>6875220</v>
      </c>
      <c r="F9389" s="5" t="s">
        <v>58</v>
      </c>
      <c r="G9389" s="5" t="s">
        <v>24</v>
      </c>
      <c r="H9389" s="5" t="s">
        <v>34</v>
      </c>
      <c r="I9389" t="s">
        <v>35</v>
      </c>
      <c r="J9389" t="s">
        <v>34</v>
      </c>
      <c r="K9389">
        <v>100</v>
      </c>
      <c r="L9389" s="5" t="s">
        <v>18326</v>
      </c>
      <c r="M9389" s="5" t="s">
        <v>37</v>
      </c>
      <c r="N9389">
        <v>0</v>
      </c>
      <c r="O9389" t="s">
        <v>78</v>
      </c>
      <c r="P9389" s="1">
        <v>45679</v>
      </c>
      <c r="Q9389" s="1">
        <v>45722</v>
      </c>
      <c r="R9389">
        <v>1769</v>
      </c>
      <c r="S9389" s="4">
        <v>6.4</v>
      </c>
      <c r="T9389" t="s">
        <v>95</v>
      </c>
    </row>
    <row r="9390" spans="1:20" x14ac:dyDescent="0.35">
      <c r="A9390" t="s">
        <v>18327</v>
      </c>
      <c r="B9390" s="5" t="s">
        <v>217</v>
      </c>
      <c r="C9390" s="6">
        <v>106016</v>
      </c>
      <c r="D9390" t="s">
        <v>22</v>
      </c>
      <c r="E9390">
        <v>106016</v>
      </c>
      <c r="F9390" s="5" t="s">
        <v>23</v>
      </c>
      <c r="G9390" s="5" t="s">
        <v>24</v>
      </c>
      <c r="H9390" s="5" t="s">
        <v>165</v>
      </c>
      <c r="I9390" t="s">
        <v>44</v>
      </c>
      <c r="J9390" t="s">
        <v>165</v>
      </c>
      <c r="K9390">
        <v>100</v>
      </c>
      <c r="L9390" s="5" t="s">
        <v>18328</v>
      </c>
      <c r="M9390" s="5" t="s">
        <v>70</v>
      </c>
      <c r="N9390">
        <v>18</v>
      </c>
      <c r="O9390" t="s">
        <v>135</v>
      </c>
      <c r="P9390" s="1">
        <v>45735</v>
      </c>
      <c r="Q9390" s="1">
        <v>45803</v>
      </c>
      <c r="R9390">
        <v>658</v>
      </c>
      <c r="S9390" s="4">
        <v>9</v>
      </c>
      <c r="T9390" t="s">
        <v>243</v>
      </c>
    </row>
    <row r="9391" spans="1:20" x14ac:dyDescent="0.35">
      <c r="A9391" t="s">
        <v>18329</v>
      </c>
      <c r="B9391" s="5" t="s">
        <v>91</v>
      </c>
      <c r="C9391" s="6">
        <v>223388</v>
      </c>
      <c r="D9391" t="s">
        <v>22</v>
      </c>
      <c r="E9391">
        <v>223388</v>
      </c>
      <c r="F9391" s="5" t="s">
        <v>23</v>
      </c>
      <c r="G9391" s="5" t="s">
        <v>59</v>
      </c>
      <c r="H9391" s="5" t="s">
        <v>101</v>
      </c>
      <c r="I9391" t="s">
        <v>44</v>
      </c>
      <c r="J9391" t="s">
        <v>101</v>
      </c>
      <c r="K9391">
        <v>0</v>
      </c>
      <c r="L9391" s="5" t="s">
        <v>18330</v>
      </c>
      <c r="M9391" s="5" t="s">
        <v>37</v>
      </c>
      <c r="N9391">
        <v>13</v>
      </c>
      <c r="O9391" t="s">
        <v>167</v>
      </c>
      <c r="P9391" s="1">
        <v>45395</v>
      </c>
      <c r="Q9391" s="1">
        <v>45414</v>
      </c>
      <c r="R9391">
        <v>776</v>
      </c>
      <c r="S9391" s="4">
        <v>7.7</v>
      </c>
      <c r="T9391" t="s">
        <v>108</v>
      </c>
    </row>
    <row r="9392" spans="1:20" x14ac:dyDescent="0.35">
      <c r="A9392" t="s">
        <v>18331</v>
      </c>
      <c r="B9392" s="5" t="s">
        <v>28799</v>
      </c>
      <c r="C9392" s="6">
        <v>260456</v>
      </c>
      <c r="D9392" t="s">
        <v>33</v>
      </c>
      <c r="E9392">
        <v>28650160</v>
      </c>
      <c r="F9392" s="5" t="s">
        <v>23</v>
      </c>
      <c r="G9392" s="5" t="s">
        <v>42</v>
      </c>
      <c r="H9392" s="5" t="s">
        <v>34</v>
      </c>
      <c r="I9392" t="s">
        <v>35</v>
      </c>
      <c r="J9392" t="s">
        <v>76</v>
      </c>
      <c r="K9392">
        <v>50</v>
      </c>
      <c r="L9392" s="5" t="s">
        <v>18332</v>
      </c>
      <c r="M9392" s="5" t="s">
        <v>37</v>
      </c>
      <c r="N9392">
        <v>13</v>
      </c>
      <c r="O9392" t="s">
        <v>172</v>
      </c>
      <c r="P9392" s="1">
        <v>45393</v>
      </c>
      <c r="Q9392" s="1">
        <v>45424</v>
      </c>
      <c r="R9392">
        <v>1344</v>
      </c>
      <c r="S9392" s="4">
        <v>6.3</v>
      </c>
      <c r="T9392" t="s">
        <v>63</v>
      </c>
    </row>
    <row r="9393" spans="1:20" x14ac:dyDescent="0.35">
      <c r="A9393" t="s">
        <v>18333</v>
      </c>
      <c r="B9393" s="5" t="s">
        <v>100</v>
      </c>
      <c r="C9393" s="6">
        <v>122043</v>
      </c>
      <c r="D9393" t="s">
        <v>81</v>
      </c>
      <c r="E9393">
        <v>164758</v>
      </c>
      <c r="F9393" s="5" t="s">
        <v>66</v>
      </c>
      <c r="G9393" s="5" t="s">
        <v>51</v>
      </c>
      <c r="H9393" s="5" t="s">
        <v>82</v>
      </c>
      <c r="I9393" t="s">
        <v>44</v>
      </c>
      <c r="J9393" t="s">
        <v>212</v>
      </c>
      <c r="K9393">
        <v>100</v>
      </c>
      <c r="L9393" s="5" t="s">
        <v>18334</v>
      </c>
      <c r="M9393" s="5" t="s">
        <v>54</v>
      </c>
      <c r="N9393">
        <v>9</v>
      </c>
      <c r="O9393" t="s">
        <v>88</v>
      </c>
      <c r="P9393" s="1">
        <v>45761</v>
      </c>
      <c r="Q9393" s="1">
        <v>45803</v>
      </c>
      <c r="R9393">
        <v>528</v>
      </c>
      <c r="S9393" s="4">
        <v>8.4</v>
      </c>
      <c r="T9393" t="s">
        <v>108</v>
      </c>
    </row>
    <row r="9394" spans="1:20" x14ac:dyDescent="0.35">
      <c r="A9394" t="s">
        <v>18335</v>
      </c>
      <c r="B9394" s="5" t="s">
        <v>28801</v>
      </c>
      <c r="C9394" s="6">
        <v>79246</v>
      </c>
      <c r="D9394" t="s">
        <v>41</v>
      </c>
      <c r="E9394">
        <v>67359</v>
      </c>
      <c r="F9394" s="5" t="s">
        <v>50</v>
      </c>
      <c r="G9394" s="5" t="s">
        <v>42</v>
      </c>
      <c r="H9394" s="5" t="s">
        <v>43</v>
      </c>
      <c r="I9394" t="s">
        <v>44</v>
      </c>
      <c r="J9394" t="s">
        <v>43</v>
      </c>
      <c r="K9394">
        <v>50</v>
      </c>
      <c r="L9394" s="5" t="s">
        <v>18336</v>
      </c>
      <c r="M9394" s="5" t="s">
        <v>28</v>
      </c>
      <c r="N9394">
        <v>4</v>
      </c>
      <c r="O9394" t="s">
        <v>147</v>
      </c>
      <c r="P9394" s="1">
        <v>45675</v>
      </c>
      <c r="Q9394" s="1">
        <v>45720</v>
      </c>
      <c r="R9394">
        <v>1975</v>
      </c>
      <c r="S9394" s="4">
        <v>8.8000000000000007</v>
      </c>
      <c r="T9394" t="s">
        <v>79</v>
      </c>
    </row>
    <row r="9395" spans="1:20" x14ac:dyDescent="0.35">
      <c r="A9395" t="s">
        <v>18337</v>
      </c>
      <c r="B9395" s="5" t="s">
        <v>162</v>
      </c>
      <c r="C9395" s="6">
        <v>200872</v>
      </c>
      <c r="D9395" t="s">
        <v>92</v>
      </c>
      <c r="E9395">
        <v>150654</v>
      </c>
      <c r="F9395" s="5" t="s">
        <v>23</v>
      </c>
      <c r="G9395" s="5" t="s">
        <v>24</v>
      </c>
      <c r="H9395" s="5" t="s">
        <v>93</v>
      </c>
      <c r="I9395" t="s">
        <v>35</v>
      </c>
      <c r="J9395" t="s">
        <v>25</v>
      </c>
      <c r="K9395">
        <v>100</v>
      </c>
      <c r="L9395" s="5" t="s">
        <v>18338</v>
      </c>
      <c r="M9395" s="5" t="s">
        <v>28</v>
      </c>
      <c r="N9395">
        <v>14</v>
      </c>
      <c r="O9395" t="s">
        <v>71</v>
      </c>
      <c r="P9395" s="1">
        <v>45469</v>
      </c>
      <c r="Q9395" s="1">
        <v>45540</v>
      </c>
      <c r="R9395">
        <v>2354</v>
      </c>
      <c r="S9395" s="4">
        <v>5.4</v>
      </c>
      <c r="T9395" t="s">
        <v>30</v>
      </c>
    </row>
    <row r="9396" spans="1:20" x14ac:dyDescent="0.35">
      <c r="A9396" t="s">
        <v>18339</v>
      </c>
      <c r="B9396" s="5" t="s">
        <v>32</v>
      </c>
      <c r="C9396" s="6">
        <v>103261</v>
      </c>
      <c r="D9396" t="s">
        <v>81</v>
      </c>
      <c r="E9396">
        <v>139402</v>
      </c>
      <c r="F9396" s="5" t="s">
        <v>66</v>
      </c>
      <c r="G9396" s="5" t="s">
        <v>51</v>
      </c>
      <c r="H9396" s="5" t="s">
        <v>82</v>
      </c>
      <c r="I9396" t="s">
        <v>26</v>
      </c>
      <c r="J9396" t="s">
        <v>82</v>
      </c>
      <c r="K9396">
        <v>0</v>
      </c>
      <c r="L9396" s="5" t="s">
        <v>18340</v>
      </c>
      <c r="M9396" s="5" t="s">
        <v>37</v>
      </c>
      <c r="N9396">
        <v>5</v>
      </c>
      <c r="O9396" t="s">
        <v>78</v>
      </c>
      <c r="P9396" s="1">
        <v>45727</v>
      </c>
      <c r="Q9396" s="1">
        <v>45755</v>
      </c>
      <c r="R9396">
        <v>1989</v>
      </c>
      <c r="S9396" s="4">
        <v>10</v>
      </c>
      <c r="T9396" t="s">
        <v>38</v>
      </c>
    </row>
    <row r="9397" spans="1:20" x14ac:dyDescent="0.35">
      <c r="A9397" t="s">
        <v>18341</v>
      </c>
      <c r="B9397" s="5" t="s">
        <v>28801</v>
      </c>
      <c r="C9397" s="6">
        <v>56852</v>
      </c>
      <c r="D9397" t="s">
        <v>22</v>
      </c>
      <c r="E9397">
        <v>56852</v>
      </c>
      <c r="F9397" s="5" t="s">
        <v>58</v>
      </c>
      <c r="G9397" s="5" t="s">
        <v>59</v>
      </c>
      <c r="H9397" s="5" t="s">
        <v>25</v>
      </c>
      <c r="I9397" t="s">
        <v>44</v>
      </c>
      <c r="J9397" t="s">
        <v>25</v>
      </c>
      <c r="K9397">
        <v>50</v>
      </c>
      <c r="L9397" s="5" t="s">
        <v>18342</v>
      </c>
      <c r="M9397" s="5" t="s">
        <v>28</v>
      </c>
      <c r="N9397">
        <v>1</v>
      </c>
      <c r="O9397" t="s">
        <v>85</v>
      </c>
      <c r="P9397" s="1">
        <v>45348</v>
      </c>
      <c r="Q9397" s="1">
        <v>45394</v>
      </c>
      <c r="R9397">
        <v>1249</v>
      </c>
      <c r="S9397" s="4">
        <v>8</v>
      </c>
      <c r="T9397" t="s">
        <v>277</v>
      </c>
    </row>
    <row r="9398" spans="1:20" x14ac:dyDescent="0.35">
      <c r="A9398" t="s">
        <v>18343</v>
      </c>
      <c r="B9398" s="5" t="s">
        <v>40</v>
      </c>
      <c r="C9398" s="6">
        <v>87803</v>
      </c>
      <c r="D9398" t="s">
        <v>81</v>
      </c>
      <c r="E9398">
        <v>118534</v>
      </c>
      <c r="F9398" s="5" t="s">
        <v>50</v>
      </c>
      <c r="G9398" s="5" t="s">
        <v>42</v>
      </c>
      <c r="H9398" s="5" t="s">
        <v>82</v>
      </c>
      <c r="I9398" t="s">
        <v>35</v>
      </c>
      <c r="J9398" t="s">
        <v>82</v>
      </c>
      <c r="K9398">
        <v>100</v>
      </c>
      <c r="L9398" s="5" t="s">
        <v>18344</v>
      </c>
      <c r="M9398" s="5" t="s">
        <v>28</v>
      </c>
      <c r="N9398">
        <v>4</v>
      </c>
      <c r="O9398" t="s">
        <v>46</v>
      </c>
      <c r="P9398" s="1">
        <v>45588</v>
      </c>
      <c r="Q9398" s="1">
        <v>45628</v>
      </c>
      <c r="R9398">
        <v>1156</v>
      </c>
      <c r="S9398" s="4">
        <v>7.5</v>
      </c>
      <c r="T9398" t="s">
        <v>30</v>
      </c>
    </row>
    <row r="9399" spans="1:20" x14ac:dyDescent="0.35">
      <c r="A9399" t="s">
        <v>18345</v>
      </c>
      <c r="B9399" s="5" t="s">
        <v>145</v>
      </c>
      <c r="C9399" s="6">
        <v>63510</v>
      </c>
      <c r="D9399" t="s">
        <v>22</v>
      </c>
      <c r="E9399">
        <v>63510</v>
      </c>
      <c r="F9399" s="5" t="s">
        <v>58</v>
      </c>
      <c r="G9399" s="5" t="s">
        <v>51</v>
      </c>
      <c r="H9399" s="5" t="s">
        <v>191</v>
      </c>
      <c r="I9399" t="s">
        <v>35</v>
      </c>
      <c r="J9399" t="s">
        <v>191</v>
      </c>
      <c r="K9399">
        <v>50</v>
      </c>
      <c r="L9399" s="5" t="s">
        <v>18346</v>
      </c>
      <c r="M9399" s="5" t="s">
        <v>28</v>
      </c>
      <c r="N9399">
        <v>1</v>
      </c>
      <c r="O9399" t="s">
        <v>85</v>
      </c>
      <c r="P9399" s="1">
        <v>45761</v>
      </c>
      <c r="Q9399" s="1">
        <v>45775</v>
      </c>
      <c r="R9399">
        <v>1830</v>
      </c>
      <c r="S9399" s="4">
        <v>7.1</v>
      </c>
      <c r="T9399" t="s">
        <v>89</v>
      </c>
    </row>
    <row r="9400" spans="1:20" x14ac:dyDescent="0.35">
      <c r="A9400" t="s">
        <v>18347</v>
      </c>
      <c r="B9400" s="5" t="s">
        <v>100</v>
      </c>
      <c r="C9400" s="6">
        <v>92068</v>
      </c>
      <c r="D9400" t="s">
        <v>22</v>
      </c>
      <c r="E9400">
        <v>92068</v>
      </c>
      <c r="F9400" s="5" t="s">
        <v>58</v>
      </c>
      <c r="G9400" s="5" t="s">
        <v>24</v>
      </c>
      <c r="H9400" s="5" t="s">
        <v>101</v>
      </c>
      <c r="I9400" t="s">
        <v>26</v>
      </c>
      <c r="J9400" t="s">
        <v>101</v>
      </c>
      <c r="K9400">
        <v>50</v>
      </c>
      <c r="L9400" s="5" t="s">
        <v>18348</v>
      </c>
      <c r="M9400" s="5" t="s">
        <v>28</v>
      </c>
      <c r="N9400">
        <v>1</v>
      </c>
      <c r="O9400" t="s">
        <v>107</v>
      </c>
      <c r="P9400" s="1">
        <v>45568</v>
      </c>
      <c r="Q9400" s="1">
        <v>45617</v>
      </c>
      <c r="R9400">
        <v>2475</v>
      </c>
      <c r="S9400" s="4">
        <v>6.3</v>
      </c>
      <c r="T9400" t="s">
        <v>243</v>
      </c>
    </row>
    <row r="9401" spans="1:20" x14ac:dyDescent="0.35">
      <c r="A9401" t="s">
        <v>18349</v>
      </c>
      <c r="B9401" s="5" t="s">
        <v>217</v>
      </c>
      <c r="C9401" s="6">
        <v>75818</v>
      </c>
      <c r="D9401" t="s">
        <v>92</v>
      </c>
      <c r="E9401">
        <v>56864</v>
      </c>
      <c r="F9401" s="5" t="s">
        <v>50</v>
      </c>
      <c r="G9401" s="5" t="s">
        <v>51</v>
      </c>
      <c r="H9401" s="5" t="s">
        <v>93</v>
      </c>
      <c r="I9401" t="s">
        <v>44</v>
      </c>
      <c r="J9401" t="s">
        <v>101</v>
      </c>
      <c r="K9401">
        <v>100</v>
      </c>
      <c r="L9401" s="5" t="s">
        <v>18350</v>
      </c>
      <c r="M9401" s="5" t="s">
        <v>28</v>
      </c>
      <c r="N9401">
        <v>4</v>
      </c>
      <c r="O9401" t="s">
        <v>71</v>
      </c>
      <c r="P9401" s="1">
        <v>45674</v>
      </c>
      <c r="Q9401" s="1">
        <v>45729</v>
      </c>
      <c r="R9401">
        <v>2063</v>
      </c>
      <c r="S9401" s="4">
        <v>6.9</v>
      </c>
      <c r="T9401" t="s">
        <v>108</v>
      </c>
    </row>
    <row r="9402" spans="1:20" x14ac:dyDescent="0.35">
      <c r="A9402" t="s">
        <v>18351</v>
      </c>
      <c r="B9402" s="5" t="s">
        <v>100</v>
      </c>
      <c r="C9402" s="6">
        <v>120141</v>
      </c>
      <c r="D9402" t="s">
        <v>22</v>
      </c>
      <c r="E9402">
        <v>120141</v>
      </c>
      <c r="F9402" s="5" t="s">
        <v>66</v>
      </c>
      <c r="G9402" s="5" t="s">
        <v>24</v>
      </c>
      <c r="H9402" s="5" t="s">
        <v>129</v>
      </c>
      <c r="I9402" t="s">
        <v>44</v>
      </c>
      <c r="J9402" t="s">
        <v>212</v>
      </c>
      <c r="K9402">
        <v>0</v>
      </c>
      <c r="L9402" s="5" t="s">
        <v>18352</v>
      </c>
      <c r="M9402" s="5" t="s">
        <v>54</v>
      </c>
      <c r="N9402">
        <v>6</v>
      </c>
      <c r="O9402" t="s">
        <v>147</v>
      </c>
      <c r="P9402" s="1">
        <v>45396</v>
      </c>
      <c r="Q9402" s="1">
        <v>45459</v>
      </c>
      <c r="R9402">
        <v>2469</v>
      </c>
      <c r="S9402" s="4">
        <v>7.6</v>
      </c>
      <c r="T9402" t="s">
        <v>47</v>
      </c>
    </row>
    <row r="9403" spans="1:20" x14ac:dyDescent="0.35">
      <c r="A9403" t="s">
        <v>18353</v>
      </c>
      <c r="B9403" s="5" t="s">
        <v>105</v>
      </c>
      <c r="C9403" s="6">
        <v>77151</v>
      </c>
      <c r="D9403" t="s">
        <v>22</v>
      </c>
      <c r="E9403">
        <v>77151</v>
      </c>
      <c r="F9403" s="5" t="s">
        <v>50</v>
      </c>
      <c r="G9403" s="5" t="s">
        <v>24</v>
      </c>
      <c r="H9403" s="5" t="s">
        <v>25</v>
      </c>
      <c r="I9403" t="s">
        <v>44</v>
      </c>
      <c r="J9403" t="s">
        <v>25</v>
      </c>
      <c r="K9403">
        <v>50</v>
      </c>
      <c r="L9403" s="5" t="s">
        <v>18354</v>
      </c>
      <c r="M9403" s="5" t="s">
        <v>54</v>
      </c>
      <c r="N9403">
        <v>2</v>
      </c>
      <c r="O9403" t="s">
        <v>46</v>
      </c>
      <c r="P9403" s="1">
        <v>45733</v>
      </c>
      <c r="Q9403" s="1">
        <v>45782</v>
      </c>
      <c r="R9403">
        <v>1385</v>
      </c>
      <c r="S9403" s="4">
        <v>5.3</v>
      </c>
      <c r="T9403" t="s">
        <v>79</v>
      </c>
    </row>
    <row r="9404" spans="1:20" x14ac:dyDescent="0.35">
      <c r="A9404" t="s">
        <v>18355</v>
      </c>
      <c r="B9404" s="5" t="s">
        <v>105</v>
      </c>
      <c r="C9404" s="6">
        <v>69108</v>
      </c>
      <c r="D9404" t="s">
        <v>22</v>
      </c>
      <c r="E9404">
        <v>69108</v>
      </c>
      <c r="F9404" s="5" t="s">
        <v>50</v>
      </c>
      <c r="G9404" s="5" t="s">
        <v>42</v>
      </c>
      <c r="H9404" s="5" t="s">
        <v>165</v>
      </c>
      <c r="I9404" t="s">
        <v>44</v>
      </c>
      <c r="J9404" t="s">
        <v>522</v>
      </c>
      <c r="K9404">
        <v>0</v>
      </c>
      <c r="L9404" s="5" t="s">
        <v>18356</v>
      </c>
      <c r="M9404" s="5" t="s">
        <v>70</v>
      </c>
      <c r="N9404">
        <v>4</v>
      </c>
      <c r="O9404" t="s">
        <v>85</v>
      </c>
      <c r="P9404" s="1">
        <v>45410</v>
      </c>
      <c r="Q9404" s="1">
        <v>45435</v>
      </c>
      <c r="R9404">
        <v>2108</v>
      </c>
      <c r="S9404" s="4">
        <v>6.2</v>
      </c>
      <c r="T9404" t="s">
        <v>47</v>
      </c>
    </row>
    <row r="9405" spans="1:20" x14ac:dyDescent="0.35">
      <c r="A9405" t="s">
        <v>18357</v>
      </c>
      <c r="B9405" s="5" t="s">
        <v>28800</v>
      </c>
      <c r="C9405" s="6">
        <v>209966</v>
      </c>
      <c r="D9405" t="s">
        <v>41</v>
      </c>
      <c r="E9405">
        <v>178471</v>
      </c>
      <c r="F9405" s="5" t="s">
        <v>23</v>
      </c>
      <c r="G9405" s="5" t="s">
        <v>24</v>
      </c>
      <c r="H9405" s="5" t="s">
        <v>60</v>
      </c>
      <c r="I9405" t="s">
        <v>35</v>
      </c>
      <c r="J9405" t="s">
        <v>52</v>
      </c>
      <c r="K9405">
        <v>100</v>
      </c>
      <c r="L9405" s="5" t="s">
        <v>18358</v>
      </c>
      <c r="M9405" s="5" t="s">
        <v>54</v>
      </c>
      <c r="N9405">
        <v>19</v>
      </c>
      <c r="O9405" t="s">
        <v>141</v>
      </c>
      <c r="P9405" s="1">
        <v>45473</v>
      </c>
      <c r="Q9405" s="1">
        <v>45518</v>
      </c>
      <c r="R9405">
        <v>937</v>
      </c>
      <c r="S9405" s="4">
        <v>9</v>
      </c>
      <c r="T9405" t="s">
        <v>243</v>
      </c>
    </row>
    <row r="9406" spans="1:20" x14ac:dyDescent="0.35">
      <c r="A9406" t="s">
        <v>18359</v>
      </c>
      <c r="B9406" s="5" t="s">
        <v>57</v>
      </c>
      <c r="C9406" s="6">
        <v>75780</v>
      </c>
      <c r="D9406" t="s">
        <v>22</v>
      </c>
      <c r="E9406">
        <v>75780</v>
      </c>
      <c r="F9406" s="5" t="s">
        <v>58</v>
      </c>
      <c r="G9406" s="5" t="s">
        <v>24</v>
      </c>
      <c r="H9406" s="5" t="s">
        <v>129</v>
      </c>
      <c r="I9406" t="s">
        <v>26</v>
      </c>
      <c r="J9406" t="s">
        <v>129</v>
      </c>
      <c r="K9406">
        <v>0</v>
      </c>
      <c r="L9406" s="5" t="s">
        <v>18360</v>
      </c>
      <c r="M9406" s="5" t="s">
        <v>28</v>
      </c>
      <c r="N9406">
        <v>1</v>
      </c>
      <c r="O9406" t="s">
        <v>167</v>
      </c>
      <c r="P9406" s="1">
        <v>45379</v>
      </c>
      <c r="Q9406" s="1">
        <v>45415</v>
      </c>
      <c r="R9406">
        <v>1240</v>
      </c>
      <c r="S9406" s="4">
        <v>9.9</v>
      </c>
      <c r="T9406" t="s">
        <v>153</v>
      </c>
    </row>
    <row r="9407" spans="1:20" x14ac:dyDescent="0.35">
      <c r="A9407" t="s">
        <v>18361</v>
      </c>
      <c r="B9407" s="5" t="s">
        <v>28799</v>
      </c>
      <c r="C9407" s="6">
        <v>59033</v>
      </c>
      <c r="D9407" t="s">
        <v>81</v>
      </c>
      <c r="E9407">
        <v>79695</v>
      </c>
      <c r="F9407" s="5" t="s">
        <v>58</v>
      </c>
      <c r="G9407" s="5" t="s">
        <v>24</v>
      </c>
      <c r="H9407" s="5" t="s">
        <v>82</v>
      </c>
      <c r="I9407" t="s">
        <v>35</v>
      </c>
      <c r="J9407" t="s">
        <v>1090</v>
      </c>
      <c r="K9407">
        <v>50</v>
      </c>
      <c r="L9407" s="5" t="s">
        <v>18362</v>
      </c>
      <c r="M9407" s="5" t="s">
        <v>70</v>
      </c>
      <c r="N9407">
        <v>0</v>
      </c>
      <c r="O9407" t="s">
        <v>78</v>
      </c>
      <c r="P9407" s="1">
        <v>45689</v>
      </c>
      <c r="Q9407" s="1">
        <v>45745</v>
      </c>
      <c r="R9407">
        <v>1668</v>
      </c>
      <c r="S9407" s="4">
        <v>8.1</v>
      </c>
      <c r="T9407" t="s">
        <v>153</v>
      </c>
    </row>
    <row r="9408" spans="1:20" x14ac:dyDescent="0.35">
      <c r="A9408" t="s">
        <v>18363</v>
      </c>
      <c r="B9408" s="5" t="s">
        <v>40</v>
      </c>
      <c r="C9408" s="6">
        <v>173659</v>
      </c>
      <c r="D9408" t="s">
        <v>22</v>
      </c>
      <c r="E9408">
        <v>173659</v>
      </c>
      <c r="F9408" s="5" t="s">
        <v>23</v>
      </c>
      <c r="G9408" s="5" t="s">
        <v>42</v>
      </c>
      <c r="H9408" s="5" t="s">
        <v>129</v>
      </c>
      <c r="I9408" t="s">
        <v>26</v>
      </c>
      <c r="J9408" t="s">
        <v>129</v>
      </c>
      <c r="K9408">
        <v>100</v>
      </c>
      <c r="L9408" s="5" t="s">
        <v>18364</v>
      </c>
      <c r="M9408" s="5" t="s">
        <v>54</v>
      </c>
      <c r="N9408">
        <v>15</v>
      </c>
      <c r="O9408" t="s">
        <v>71</v>
      </c>
      <c r="P9408" s="1">
        <v>45617</v>
      </c>
      <c r="Q9408" s="1">
        <v>45686</v>
      </c>
      <c r="R9408">
        <v>1737</v>
      </c>
      <c r="S9408" s="4">
        <v>7.4</v>
      </c>
      <c r="T9408" t="s">
        <v>89</v>
      </c>
    </row>
    <row r="9409" spans="1:20" x14ac:dyDescent="0.35">
      <c r="A9409" t="s">
        <v>18365</v>
      </c>
      <c r="B9409" s="5" t="s">
        <v>28802</v>
      </c>
      <c r="C9409" s="6">
        <v>218617</v>
      </c>
      <c r="D9409" t="s">
        <v>22</v>
      </c>
      <c r="E9409">
        <v>218617</v>
      </c>
      <c r="F9409" s="5" t="s">
        <v>23</v>
      </c>
      <c r="G9409" s="5" t="s">
        <v>59</v>
      </c>
      <c r="H9409" s="5" t="s">
        <v>129</v>
      </c>
      <c r="I9409" t="s">
        <v>44</v>
      </c>
      <c r="J9409" t="s">
        <v>129</v>
      </c>
      <c r="K9409">
        <v>50</v>
      </c>
      <c r="L9409" s="5" t="s">
        <v>18366</v>
      </c>
      <c r="M9409" s="5" t="s">
        <v>37</v>
      </c>
      <c r="N9409">
        <v>18</v>
      </c>
      <c r="O9409" t="s">
        <v>85</v>
      </c>
      <c r="P9409" s="1">
        <v>45760</v>
      </c>
      <c r="Q9409" s="1">
        <v>45816</v>
      </c>
      <c r="R9409">
        <v>878</v>
      </c>
      <c r="S9409" s="4">
        <v>6.9</v>
      </c>
      <c r="T9409" t="s">
        <v>79</v>
      </c>
    </row>
    <row r="9410" spans="1:20" x14ac:dyDescent="0.35">
      <c r="A9410" t="s">
        <v>18367</v>
      </c>
      <c r="B9410" s="5" t="s">
        <v>73</v>
      </c>
      <c r="C9410" s="6">
        <v>51900</v>
      </c>
      <c r="D9410" t="s">
        <v>22</v>
      </c>
      <c r="E9410">
        <v>51900</v>
      </c>
      <c r="F9410" s="5" t="s">
        <v>66</v>
      </c>
      <c r="G9410" s="5" t="s">
        <v>24</v>
      </c>
      <c r="H9410" s="5" t="s">
        <v>116</v>
      </c>
      <c r="I9410" t="s">
        <v>26</v>
      </c>
      <c r="J9410" t="s">
        <v>480</v>
      </c>
      <c r="K9410">
        <v>100</v>
      </c>
      <c r="L9410" s="5" t="s">
        <v>10239</v>
      </c>
      <c r="M9410" s="5" t="s">
        <v>37</v>
      </c>
      <c r="N9410">
        <v>6</v>
      </c>
      <c r="O9410" t="s">
        <v>78</v>
      </c>
      <c r="P9410" s="1">
        <v>45393</v>
      </c>
      <c r="Q9410" s="1">
        <v>45449</v>
      </c>
      <c r="R9410">
        <v>1782</v>
      </c>
      <c r="S9410" s="4">
        <v>8.4</v>
      </c>
      <c r="T9410" t="s">
        <v>277</v>
      </c>
    </row>
    <row r="9411" spans="1:20" x14ac:dyDescent="0.35">
      <c r="A9411" t="s">
        <v>18368</v>
      </c>
      <c r="B9411" s="5" t="s">
        <v>179</v>
      </c>
      <c r="C9411" s="6">
        <v>83722</v>
      </c>
      <c r="D9411" t="s">
        <v>41</v>
      </c>
      <c r="E9411">
        <v>71164</v>
      </c>
      <c r="F9411" s="5" t="s">
        <v>50</v>
      </c>
      <c r="G9411" s="5" t="s">
        <v>59</v>
      </c>
      <c r="H9411" s="5" t="s">
        <v>43</v>
      </c>
      <c r="I9411" t="s">
        <v>44</v>
      </c>
      <c r="J9411" t="s">
        <v>43</v>
      </c>
      <c r="K9411">
        <v>100</v>
      </c>
      <c r="L9411" s="5" t="s">
        <v>18369</v>
      </c>
      <c r="M9411" s="5" t="s">
        <v>54</v>
      </c>
      <c r="N9411">
        <v>4</v>
      </c>
      <c r="O9411" t="s">
        <v>141</v>
      </c>
      <c r="P9411" s="1">
        <v>45761</v>
      </c>
      <c r="Q9411" s="1">
        <v>45824</v>
      </c>
      <c r="R9411">
        <v>1176</v>
      </c>
      <c r="S9411" s="4">
        <v>9.3000000000000007</v>
      </c>
      <c r="T9411" t="s">
        <v>30</v>
      </c>
    </row>
    <row r="9412" spans="1:20" x14ac:dyDescent="0.35">
      <c r="A9412" t="s">
        <v>18370</v>
      </c>
      <c r="B9412" s="5" t="s">
        <v>145</v>
      </c>
      <c r="C9412" s="6">
        <v>64831</v>
      </c>
      <c r="D9412" t="s">
        <v>74</v>
      </c>
      <c r="E9412">
        <v>81039</v>
      </c>
      <c r="F9412" s="5" t="s">
        <v>58</v>
      </c>
      <c r="G9412" s="5" t="s">
        <v>51</v>
      </c>
      <c r="H9412" s="5" t="s">
        <v>75</v>
      </c>
      <c r="I9412" t="s">
        <v>44</v>
      </c>
      <c r="J9412" t="s">
        <v>423</v>
      </c>
      <c r="K9412">
        <v>50</v>
      </c>
      <c r="L9412" s="5" t="s">
        <v>18371</v>
      </c>
      <c r="M9412" s="5" t="s">
        <v>70</v>
      </c>
      <c r="N9412">
        <v>1</v>
      </c>
      <c r="O9412" t="s">
        <v>29</v>
      </c>
      <c r="P9412" s="1">
        <v>45428</v>
      </c>
      <c r="Q9412" s="1">
        <v>45493</v>
      </c>
      <c r="R9412">
        <v>1981</v>
      </c>
      <c r="S9412" s="4">
        <v>5.5</v>
      </c>
      <c r="T9412" t="s">
        <v>243</v>
      </c>
    </row>
    <row r="9413" spans="1:20" x14ac:dyDescent="0.35">
      <c r="A9413" t="s">
        <v>18372</v>
      </c>
      <c r="B9413" s="5" t="s">
        <v>28802</v>
      </c>
      <c r="C9413" s="6">
        <v>80478</v>
      </c>
      <c r="D9413" t="s">
        <v>33</v>
      </c>
      <c r="E9413">
        <v>8852580</v>
      </c>
      <c r="F9413" s="5" t="s">
        <v>58</v>
      </c>
      <c r="G9413" s="5" t="s">
        <v>24</v>
      </c>
      <c r="H9413" s="5" t="s">
        <v>34</v>
      </c>
      <c r="I9413" t="s">
        <v>26</v>
      </c>
      <c r="J9413" t="s">
        <v>34</v>
      </c>
      <c r="K9413">
        <v>0</v>
      </c>
      <c r="L9413" s="5" t="s">
        <v>18373</v>
      </c>
      <c r="M9413" s="5" t="s">
        <v>70</v>
      </c>
      <c r="N9413">
        <v>1</v>
      </c>
      <c r="O9413" t="s">
        <v>107</v>
      </c>
      <c r="P9413" s="1">
        <v>45458</v>
      </c>
      <c r="Q9413" s="1">
        <v>45516</v>
      </c>
      <c r="R9413">
        <v>1157</v>
      </c>
      <c r="S9413" s="4">
        <v>9.6</v>
      </c>
      <c r="T9413" t="s">
        <v>79</v>
      </c>
    </row>
    <row r="9414" spans="1:20" x14ac:dyDescent="0.35">
      <c r="A9414" t="s">
        <v>18374</v>
      </c>
      <c r="B9414" s="5" t="s">
        <v>91</v>
      </c>
      <c r="C9414" s="6">
        <v>152682</v>
      </c>
      <c r="D9414" t="s">
        <v>120</v>
      </c>
      <c r="E9414">
        <v>137414</v>
      </c>
      <c r="F9414" s="5" t="s">
        <v>50</v>
      </c>
      <c r="G9414" s="5" t="s">
        <v>51</v>
      </c>
      <c r="H9414" s="5" t="s">
        <v>121</v>
      </c>
      <c r="I9414" t="s">
        <v>26</v>
      </c>
      <c r="J9414" t="s">
        <v>121</v>
      </c>
      <c r="K9414">
        <v>100</v>
      </c>
      <c r="L9414" s="5" t="s">
        <v>18375</v>
      </c>
      <c r="M9414" s="5" t="s">
        <v>37</v>
      </c>
      <c r="N9414">
        <v>2</v>
      </c>
      <c r="O9414" t="s">
        <v>131</v>
      </c>
      <c r="P9414" s="1">
        <v>45679</v>
      </c>
      <c r="Q9414" s="1">
        <v>45696</v>
      </c>
      <c r="R9414">
        <v>2221</v>
      </c>
      <c r="S9414" s="4">
        <v>7.8</v>
      </c>
      <c r="T9414" t="s">
        <v>136</v>
      </c>
    </row>
    <row r="9415" spans="1:20" x14ac:dyDescent="0.35">
      <c r="A9415" t="s">
        <v>18376</v>
      </c>
      <c r="B9415" s="5" t="s">
        <v>28802</v>
      </c>
      <c r="C9415" s="6">
        <v>73388</v>
      </c>
      <c r="D9415" t="s">
        <v>22</v>
      </c>
      <c r="E9415">
        <v>73388</v>
      </c>
      <c r="F9415" s="5" t="s">
        <v>58</v>
      </c>
      <c r="G9415" s="5" t="s">
        <v>59</v>
      </c>
      <c r="H9415" s="5" t="s">
        <v>191</v>
      </c>
      <c r="I9415" t="s">
        <v>26</v>
      </c>
      <c r="J9415" t="s">
        <v>191</v>
      </c>
      <c r="K9415">
        <v>0</v>
      </c>
      <c r="L9415" s="5" t="s">
        <v>18377</v>
      </c>
      <c r="M9415" s="5" t="s">
        <v>37</v>
      </c>
      <c r="N9415">
        <v>0</v>
      </c>
      <c r="O9415" t="s">
        <v>131</v>
      </c>
      <c r="P9415" s="1">
        <v>45679</v>
      </c>
      <c r="Q9415" s="1">
        <v>45729</v>
      </c>
      <c r="R9415">
        <v>998</v>
      </c>
      <c r="S9415" s="4">
        <v>7.2</v>
      </c>
      <c r="T9415" t="s">
        <v>63</v>
      </c>
    </row>
    <row r="9416" spans="1:20" x14ac:dyDescent="0.35">
      <c r="A9416" t="s">
        <v>18378</v>
      </c>
      <c r="B9416" s="5" t="s">
        <v>32</v>
      </c>
      <c r="C9416" s="6">
        <v>191472</v>
      </c>
      <c r="D9416" t="s">
        <v>81</v>
      </c>
      <c r="E9416">
        <v>258487</v>
      </c>
      <c r="F9416" s="5" t="s">
        <v>23</v>
      </c>
      <c r="G9416" s="5" t="s">
        <v>51</v>
      </c>
      <c r="H9416" s="5" t="s">
        <v>82</v>
      </c>
      <c r="I9416" t="s">
        <v>44</v>
      </c>
      <c r="J9416" t="s">
        <v>110</v>
      </c>
      <c r="K9416">
        <v>0</v>
      </c>
      <c r="L9416" s="5" t="s">
        <v>18379</v>
      </c>
      <c r="M9416" s="5" t="s">
        <v>70</v>
      </c>
      <c r="N9416">
        <v>18</v>
      </c>
      <c r="O9416" t="s">
        <v>46</v>
      </c>
      <c r="P9416" s="1">
        <v>45633</v>
      </c>
      <c r="Q9416" s="1">
        <v>45694</v>
      </c>
      <c r="R9416">
        <v>654</v>
      </c>
      <c r="S9416" s="4">
        <v>9.3000000000000007</v>
      </c>
      <c r="T9416" t="s">
        <v>55</v>
      </c>
    </row>
    <row r="9417" spans="1:20" x14ac:dyDescent="0.35">
      <c r="A9417" t="s">
        <v>18380</v>
      </c>
      <c r="B9417" s="5" t="s">
        <v>28802</v>
      </c>
      <c r="C9417" s="6">
        <v>111011</v>
      </c>
      <c r="D9417" t="s">
        <v>22</v>
      </c>
      <c r="E9417">
        <v>111011</v>
      </c>
      <c r="F9417" s="5" t="s">
        <v>66</v>
      </c>
      <c r="G9417" s="5" t="s">
        <v>59</v>
      </c>
      <c r="H9417" s="5" t="s">
        <v>165</v>
      </c>
      <c r="I9417" t="s">
        <v>26</v>
      </c>
      <c r="J9417" t="s">
        <v>165</v>
      </c>
      <c r="K9417">
        <v>0</v>
      </c>
      <c r="L9417" s="5" t="s">
        <v>18381</v>
      </c>
      <c r="M9417" s="5" t="s">
        <v>70</v>
      </c>
      <c r="N9417">
        <v>5</v>
      </c>
      <c r="O9417" t="s">
        <v>135</v>
      </c>
      <c r="P9417" s="1">
        <v>45732</v>
      </c>
      <c r="Q9417" s="1">
        <v>45805</v>
      </c>
      <c r="R9417">
        <v>2347</v>
      </c>
      <c r="S9417" s="4">
        <v>6.7</v>
      </c>
      <c r="T9417" t="s">
        <v>277</v>
      </c>
    </row>
    <row r="9418" spans="1:20" x14ac:dyDescent="0.35">
      <c r="A9418" t="s">
        <v>18382</v>
      </c>
      <c r="B9418" s="5" t="s">
        <v>28800</v>
      </c>
      <c r="C9418" s="6">
        <v>61781</v>
      </c>
      <c r="D9418" t="s">
        <v>33</v>
      </c>
      <c r="E9418">
        <v>6795910</v>
      </c>
      <c r="F9418" s="5" t="s">
        <v>58</v>
      </c>
      <c r="G9418" s="5" t="s">
        <v>59</v>
      </c>
      <c r="H9418" s="5" t="s">
        <v>34</v>
      </c>
      <c r="I9418" t="s">
        <v>26</v>
      </c>
      <c r="J9418" t="s">
        <v>67</v>
      </c>
      <c r="K9418">
        <v>100</v>
      </c>
      <c r="L9418" s="5" t="s">
        <v>18383</v>
      </c>
      <c r="M9418" s="5" t="s">
        <v>37</v>
      </c>
      <c r="N9418">
        <v>0</v>
      </c>
      <c r="O9418" t="s">
        <v>167</v>
      </c>
      <c r="P9418" s="1">
        <v>45755</v>
      </c>
      <c r="Q9418" s="1">
        <v>45798</v>
      </c>
      <c r="R9418">
        <v>548</v>
      </c>
      <c r="S9418" s="4">
        <v>8.5</v>
      </c>
      <c r="T9418" t="s">
        <v>89</v>
      </c>
    </row>
    <row r="9419" spans="1:20" x14ac:dyDescent="0.35">
      <c r="A9419" t="s">
        <v>18384</v>
      </c>
      <c r="B9419" s="5" t="s">
        <v>217</v>
      </c>
      <c r="C9419" s="6">
        <v>194729</v>
      </c>
      <c r="D9419" t="s">
        <v>41</v>
      </c>
      <c r="E9419">
        <v>165520</v>
      </c>
      <c r="F9419" s="5" t="s">
        <v>23</v>
      </c>
      <c r="G9419" s="5" t="s">
        <v>59</v>
      </c>
      <c r="H9419" s="5" t="s">
        <v>60</v>
      </c>
      <c r="I9419" t="s">
        <v>26</v>
      </c>
      <c r="J9419" t="s">
        <v>60</v>
      </c>
      <c r="K9419">
        <v>50</v>
      </c>
      <c r="L9419" s="5" t="s">
        <v>18385</v>
      </c>
      <c r="M9419" s="5" t="s">
        <v>70</v>
      </c>
      <c r="N9419">
        <v>13</v>
      </c>
      <c r="O9419" t="s">
        <v>85</v>
      </c>
      <c r="P9419" s="1">
        <v>45508</v>
      </c>
      <c r="Q9419" s="1">
        <v>45553</v>
      </c>
      <c r="R9419">
        <v>510</v>
      </c>
      <c r="S9419" s="4">
        <v>8.4</v>
      </c>
      <c r="T9419" t="s">
        <v>47</v>
      </c>
    </row>
    <row r="9420" spans="1:20" x14ac:dyDescent="0.35">
      <c r="A9420" t="s">
        <v>18386</v>
      </c>
      <c r="B9420" s="5" t="s">
        <v>28799</v>
      </c>
      <c r="C9420" s="6">
        <v>100526</v>
      </c>
      <c r="D9420" t="s">
        <v>41</v>
      </c>
      <c r="E9420">
        <v>85447</v>
      </c>
      <c r="F9420" s="5" t="s">
        <v>50</v>
      </c>
      <c r="G9420" s="5" t="s">
        <v>42</v>
      </c>
      <c r="H9420" s="5" t="s">
        <v>126</v>
      </c>
      <c r="I9420" t="s">
        <v>44</v>
      </c>
      <c r="J9420" t="s">
        <v>126</v>
      </c>
      <c r="K9420">
        <v>100</v>
      </c>
      <c r="L9420" s="5" t="s">
        <v>18387</v>
      </c>
      <c r="M9420" s="5" t="s">
        <v>70</v>
      </c>
      <c r="N9420">
        <v>3</v>
      </c>
      <c r="O9420" t="s">
        <v>147</v>
      </c>
      <c r="P9420" s="1">
        <v>45447</v>
      </c>
      <c r="Q9420" s="1">
        <v>45476</v>
      </c>
      <c r="R9420">
        <v>1421</v>
      </c>
      <c r="S9420" s="4">
        <v>7.6</v>
      </c>
      <c r="T9420" t="s">
        <v>89</v>
      </c>
    </row>
    <row r="9421" spans="1:20" x14ac:dyDescent="0.35">
      <c r="A9421" t="s">
        <v>18388</v>
      </c>
      <c r="B9421" s="5" t="s">
        <v>174</v>
      </c>
      <c r="C9421" s="6">
        <v>92755</v>
      </c>
      <c r="D9421" t="s">
        <v>22</v>
      </c>
      <c r="E9421">
        <v>92755</v>
      </c>
      <c r="F9421" s="5" t="s">
        <v>50</v>
      </c>
      <c r="G9421" s="5" t="s">
        <v>42</v>
      </c>
      <c r="H9421" s="5" t="s">
        <v>191</v>
      </c>
      <c r="I9421" t="s">
        <v>35</v>
      </c>
      <c r="J9421" t="s">
        <v>191</v>
      </c>
      <c r="K9421">
        <v>0</v>
      </c>
      <c r="L9421" s="5" t="s">
        <v>18389</v>
      </c>
      <c r="M9421" s="5" t="s">
        <v>70</v>
      </c>
      <c r="N9421">
        <v>4</v>
      </c>
      <c r="O9421" t="s">
        <v>62</v>
      </c>
      <c r="P9421" s="1">
        <v>45519</v>
      </c>
      <c r="Q9421" s="1">
        <v>45584</v>
      </c>
      <c r="R9421">
        <v>2437</v>
      </c>
      <c r="S9421" s="4">
        <v>9.6999999999999993</v>
      </c>
      <c r="T9421" t="s">
        <v>38</v>
      </c>
    </row>
    <row r="9422" spans="1:20" x14ac:dyDescent="0.35">
      <c r="A9422" t="s">
        <v>18390</v>
      </c>
      <c r="B9422" s="5" t="s">
        <v>57</v>
      </c>
      <c r="C9422" s="6">
        <v>97289</v>
      </c>
      <c r="D9422" t="s">
        <v>92</v>
      </c>
      <c r="E9422">
        <v>72967</v>
      </c>
      <c r="F9422" s="5" t="s">
        <v>66</v>
      </c>
      <c r="G9422" s="5" t="s">
        <v>24</v>
      </c>
      <c r="H9422" s="5" t="s">
        <v>93</v>
      </c>
      <c r="I9422" t="s">
        <v>44</v>
      </c>
      <c r="J9422" t="s">
        <v>93</v>
      </c>
      <c r="K9422">
        <v>50</v>
      </c>
      <c r="L9422" s="5" t="s">
        <v>18391</v>
      </c>
      <c r="M9422" s="5" t="s">
        <v>37</v>
      </c>
      <c r="N9422">
        <v>8</v>
      </c>
      <c r="O9422" t="s">
        <v>46</v>
      </c>
      <c r="P9422" s="1">
        <v>45547</v>
      </c>
      <c r="Q9422" s="1">
        <v>45565</v>
      </c>
      <c r="R9422">
        <v>1299</v>
      </c>
      <c r="S9422" s="4">
        <v>5.0999999999999996</v>
      </c>
      <c r="T9422" t="s">
        <v>108</v>
      </c>
    </row>
    <row r="9423" spans="1:20" x14ac:dyDescent="0.35">
      <c r="A9423" t="s">
        <v>18392</v>
      </c>
      <c r="B9423" s="5" t="s">
        <v>91</v>
      </c>
      <c r="C9423" s="6">
        <v>153741</v>
      </c>
      <c r="D9423" t="s">
        <v>22</v>
      </c>
      <c r="E9423">
        <v>153741</v>
      </c>
      <c r="F9423" s="5" t="s">
        <v>23</v>
      </c>
      <c r="G9423" s="5" t="s">
        <v>51</v>
      </c>
      <c r="H9423" s="5" t="s">
        <v>165</v>
      </c>
      <c r="I9423" t="s">
        <v>35</v>
      </c>
      <c r="J9423" t="s">
        <v>165</v>
      </c>
      <c r="K9423">
        <v>100</v>
      </c>
      <c r="L9423" s="5" t="s">
        <v>18393</v>
      </c>
      <c r="M9423" s="5" t="s">
        <v>37</v>
      </c>
      <c r="N9423">
        <v>10</v>
      </c>
      <c r="O9423" t="s">
        <v>167</v>
      </c>
      <c r="P9423" s="1">
        <v>45554</v>
      </c>
      <c r="Q9423" s="1">
        <v>45588</v>
      </c>
      <c r="R9423">
        <v>1707</v>
      </c>
      <c r="S9423" s="4">
        <v>6.7</v>
      </c>
      <c r="T9423" t="s">
        <v>95</v>
      </c>
    </row>
    <row r="9424" spans="1:20" x14ac:dyDescent="0.35">
      <c r="A9424" t="s">
        <v>18394</v>
      </c>
      <c r="B9424" s="5" t="s">
        <v>32</v>
      </c>
      <c r="C9424" s="6">
        <v>157987</v>
      </c>
      <c r="D9424" t="s">
        <v>65</v>
      </c>
      <c r="E9424">
        <v>205383</v>
      </c>
      <c r="F9424" s="5" t="s">
        <v>23</v>
      </c>
      <c r="G9424" s="5" t="s">
        <v>42</v>
      </c>
      <c r="H9424" s="5" t="s">
        <v>67</v>
      </c>
      <c r="I9424" t="s">
        <v>26</v>
      </c>
      <c r="J9424" t="s">
        <v>67</v>
      </c>
      <c r="K9424">
        <v>50</v>
      </c>
      <c r="L9424" s="5" t="s">
        <v>18395</v>
      </c>
      <c r="M9424" s="5" t="s">
        <v>37</v>
      </c>
      <c r="N9424">
        <v>18</v>
      </c>
      <c r="O9424" t="s">
        <v>112</v>
      </c>
      <c r="P9424" s="1">
        <v>45340</v>
      </c>
      <c r="Q9424" s="1">
        <v>45365</v>
      </c>
      <c r="R9424">
        <v>2161</v>
      </c>
      <c r="S9424" s="4">
        <v>9.1</v>
      </c>
      <c r="T9424" t="s">
        <v>63</v>
      </c>
    </row>
    <row r="9425" spans="1:20" x14ac:dyDescent="0.35">
      <c r="A9425" t="s">
        <v>18396</v>
      </c>
      <c r="B9425" s="5" t="s">
        <v>28802</v>
      </c>
      <c r="C9425" s="6">
        <v>120516</v>
      </c>
      <c r="D9425" t="s">
        <v>120</v>
      </c>
      <c r="E9425">
        <v>108464</v>
      </c>
      <c r="F9425" s="5" t="s">
        <v>50</v>
      </c>
      <c r="G9425" s="5" t="s">
        <v>24</v>
      </c>
      <c r="H9425" s="5" t="s">
        <v>121</v>
      </c>
      <c r="I9425" t="s">
        <v>26</v>
      </c>
      <c r="J9425" t="s">
        <v>68</v>
      </c>
      <c r="K9425">
        <v>50</v>
      </c>
      <c r="L9425" s="5" t="s">
        <v>18397</v>
      </c>
      <c r="M9425" s="5" t="s">
        <v>70</v>
      </c>
      <c r="N9425">
        <v>3</v>
      </c>
      <c r="O9425" t="s">
        <v>107</v>
      </c>
      <c r="P9425" s="1">
        <v>45530</v>
      </c>
      <c r="Q9425" s="1">
        <v>45555</v>
      </c>
      <c r="R9425">
        <v>657</v>
      </c>
      <c r="S9425" s="4">
        <v>5.5</v>
      </c>
      <c r="T9425" t="s">
        <v>89</v>
      </c>
    </row>
    <row r="9426" spans="1:20" x14ac:dyDescent="0.35">
      <c r="A9426" t="s">
        <v>18398</v>
      </c>
      <c r="B9426" s="5" t="s">
        <v>162</v>
      </c>
      <c r="C9426" s="6">
        <v>203853</v>
      </c>
      <c r="D9426" t="s">
        <v>41</v>
      </c>
      <c r="E9426">
        <v>173275</v>
      </c>
      <c r="F9426" s="5" t="s">
        <v>23</v>
      </c>
      <c r="G9426" s="5" t="s">
        <v>24</v>
      </c>
      <c r="H9426" s="5" t="s">
        <v>126</v>
      </c>
      <c r="I9426" t="s">
        <v>35</v>
      </c>
      <c r="J9426" t="s">
        <v>126</v>
      </c>
      <c r="K9426">
        <v>50</v>
      </c>
      <c r="L9426" s="5" t="s">
        <v>13502</v>
      </c>
      <c r="M9426" s="5" t="s">
        <v>54</v>
      </c>
      <c r="N9426">
        <v>18</v>
      </c>
      <c r="O9426" t="s">
        <v>141</v>
      </c>
      <c r="P9426" s="1">
        <v>45371</v>
      </c>
      <c r="Q9426" s="1">
        <v>45409</v>
      </c>
      <c r="R9426">
        <v>1169</v>
      </c>
      <c r="S9426" s="4">
        <v>7.2</v>
      </c>
      <c r="T9426" t="s">
        <v>153</v>
      </c>
    </row>
    <row r="9427" spans="1:20" x14ac:dyDescent="0.35">
      <c r="A9427" t="s">
        <v>18399</v>
      </c>
      <c r="B9427" s="5" t="s">
        <v>21</v>
      </c>
      <c r="C9427" s="6">
        <v>142413</v>
      </c>
      <c r="D9427" t="s">
        <v>22</v>
      </c>
      <c r="E9427">
        <v>142413</v>
      </c>
      <c r="F9427" s="5" t="s">
        <v>66</v>
      </c>
      <c r="G9427" s="5" t="s">
        <v>42</v>
      </c>
      <c r="H9427" s="5" t="s">
        <v>52</v>
      </c>
      <c r="I9427" t="s">
        <v>26</v>
      </c>
      <c r="J9427" t="s">
        <v>52</v>
      </c>
      <c r="K9427">
        <v>100</v>
      </c>
      <c r="L9427" s="5" t="s">
        <v>18400</v>
      </c>
      <c r="M9427" s="5" t="s">
        <v>28</v>
      </c>
      <c r="N9427">
        <v>7</v>
      </c>
      <c r="O9427" t="s">
        <v>167</v>
      </c>
      <c r="P9427" s="1">
        <v>45630</v>
      </c>
      <c r="Q9427" s="1">
        <v>45667</v>
      </c>
      <c r="R9427">
        <v>1806</v>
      </c>
      <c r="S9427" s="4">
        <v>8.3000000000000007</v>
      </c>
      <c r="T9427" t="s">
        <v>136</v>
      </c>
    </row>
    <row r="9428" spans="1:20" x14ac:dyDescent="0.35">
      <c r="A9428" t="s">
        <v>18401</v>
      </c>
      <c r="B9428" s="5" t="s">
        <v>32</v>
      </c>
      <c r="C9428" s="6">
        <v>173201</v>
      </c>
      <c r="D9428" t="s">
        <v>120</v>
      </c>
      <c r="E9428">
        <v>155881</v>
      </c>
      <c r="F9428" s="5" t="s">
        <v>66</v>
      </c>
      <c r="G9428" s="5" t="s">
        <v>51</v>
      </c>
      <c r="H9428" s="5" t="s">
        <v>121</v>
      </c>
      <c r="I9428" t="s">
        <v>44</v>
      </c>
      <c r="J9428" t="s">
        <v>121</v>
      </c>
      <c r="K9428">
        <v>100</v>
      </c>
      <c r="L9428" s="5" t="s">
        <v>16987</v>
      </c>
      <c r="M9428" s="5" t="s">
        <v>54</v>
      </c>
      <c r="N9428">
        <v>6</v>
      </c>
      <c r="O9428" t="s">
        <v>62</v>
      </c>
      <c r="P9428" s="1">
        <v>45475</v>
      </c>
      <c r="Q9428" s="1">
        <v>45501</v>
      </c>
      <c r="R9428">
        <v>1290</v>
      </c>
      <c r="S9428" s="4">
        <v>8.9</v>
      </c>
      <c r="T9428" t="s">
        <v>103</v>
      </c>
    </row>
    <row r="9429" spans="1:20" x14ac:dyDescent="0.35">
      <c r="A9429" t="s">
        <v>18402</v>
      </c>
      <c r="B9429" s="5" t="s">
        <v>179</v>
      </c>
      <c r="C9429" s="6">
        <v>204387</v>
      </c>
      <c r="D9429" t="s">
        <v>74</v>
      </c>
      <c r="E9429">
        <v>255484</v>
      </c>
      <c r="F9429" s="5" t="s">
        <v>23</v>
      </c>
      <c r="G9429" s="5" t="s">
        <v>51</v>
      </c>
      <c r="H9429" s="5" t="s">
        <v>75</v>
      </c>
      <c r="I9429" t="s">
        <v>44</v>
      </c>
      <c r="J9429" t="s">
        <v>354</v>
      </c>
      <c r="K9429">
        <v>50</v>
      </c>
      <c r="L9429" s="5" t="s">
        <v>18403</v>
      </c>
      <c r="M9429" s="5" t="s">
        <v>28</v>
      </c>
      <c r="N9429">
        <v>13</v>
      </c>
      <c r="O9429" t="s">
        <v>88</v>
      </c>
      <c r="P9429" s="1">
        <v>45665</v>
      </c>
      <c r="Q9429" s="1">
        <v>45691</v>
      </c>
      <c r="R9429">
        <v>1275</v>
      </c>
      <c r="S9429" s="4">
        <v>5.7</v>
      </c>
      <c r="T9429" t="s">
        <v>243</v>
      </c>
    </row>
    <row r="9430" spans="1:20" x14ac:dyDescent="0.35">
      <c r="A9430" t="s">
        <v>18404</v>
      </c>
      <c r="B9430" s="5" t="s">
        <v>162</v>
      </c>
      <c r="C9430" s="6">
        <v>24626</v>
      </c>
      <c r="D9430" t="s">
        <v>22</v>
      </c>
      <c r="E9430">
        <v>24626</v>
      </c>
      <c r="F9430" s="5" t="s">
        <v>58</v>
      </c>
      <c r="G9430" s="5" t="s">
        <v>24</v>
      </c>
      <c r="H9430" s="5" t="s">
        <v>116</v>
      </c>
      <c r="I9430" t="s">
        <v>44</v>
      </c>
      <c r="J9430" t="s">
        <v>116</v>
      </c>
      <c r="K9430">
        <v>50</v>
      </c>
      <c r="L9430" s="5" t="s">
        <v>18405</v>
      </c>
      <c r="M9430" s="5" t="s">
        <v>37</v>
      </c>
      <c r="N9430">
        <v>0</v>
      </c>
      <c r="O9430" t="s">
        <v>135</v>
      </c>
      <c r="P9430" s="1">
        <v>45590</v>
      </c>
      <c r="Q9430" s="1">
        <v>45640</v>
      </c>
      <c r="R9430">
        <v>2213</v>
      </c>
      <c r="S9430" s="4">
        <v>6.7</v>
      </c>
      <c r="T9430" t="s">
        <v>55</v>
      </c>
    </row>
    <row r="9431" spans="1:20" x14ac:dyDescent="0.35">
      <c r="A9431" t="s">
        <v>18406</v>
      </c>
      <c r="B9431" s="5" t="s">
        <v>40</v>
      </c>
      <c r="C9431" s="6">
        <v>30632</v>
      </c>
      <c r="D9431" t="s">
        <v>22</v>
      </c>
      <c r="E9431">
        <v>30632</v>
      </c>
      <c r="F9431" s="5" t="s">
        <v>50</v>
      </c>
      <c r="G9431" s="5" t="s">
        <v>51</v>
      </c>
      <c r="H9431" s="5" t="s">
        <v>157</v>
      </c>
      <c r="I9431" t="s">
        <v>44</v>
      </c>
      <c r="J9431" t="s">
        <v>101</v>
      </c>
      <c r="K9431">
        <v>100</v>
      </c>
      <c r="L9431" s="5" t="s">
        <v>18407</v>
      </c>
      <c r="M9431" s="5" t="s">
        <v>37</v>
      </c>
      <c r="N9431">
        <v>3</v>
      </c>
      <c r="O9431" t="s">
        <v>71</v>
      </c>
      <c r="P9431" s="1">
        <v>45691</v>
      </c>
      <c r="Q9431" s="1">
        <v>45725</v>
      </c>
      <c r="R9431">
        <v>2442</v>
      </c>
      <c r="S9431" s="4">
        <v>7.1</v>
      </c>
      <c r="T9431" t="s">
        <v>55</v>
      </c>
    </row>
    <row r="9432" spans="1:20" x14ac:dyDescent="0.35">
      <c r="A9432" t="s">
        <v>18408</v>
      </c>
      <c r="B9432" s="5" t="s">
        <v>21</v>
      </c>
      <c r="C9432" s="6">
        <v>51880</v>
      </c>
      <c r="D9432" t="s">
        <v>74</v>
      </c>
      <c r="E9432">
        <v>64850</v>
      </c>
      <c r="F9432" s="5" t="s">
        <v>58</v>
      </c>
      <c r="G9432" s="5" t="s">
        <v>59</v>
      </c>
      <c r="H9432" s="5" t="s">
        <v>75</v>
      </c>
      <c r="I9432" t="s">
        <v>44</v>
      </c>
      <c r="J9432" t="s">
        <v>75</v>
      </c>
      <c r="K9432">
        <v>0</v>
      </c>
      <c r="L9432" s="5" t="s">
        <v>18409</v>
      </c>
      <c r="M9432" s="5" t="s">
        <v>54</v>
      </c>
      <c r="N9432">
        <v>1</v>
      </c>
      <c r="O9432" t="s">
        <v>88</v>
      </c>
      <c r="P9432" s="1">
        <v>45619</v>
      </c>
      <c r="Q9432" s="1">
        <v>45673</v>
      </c>
      <c r="R9432">
        <v>1334</v>
      </c>
      <c r="S9432" s="4">
        <v>8.9</v>
      </c>
      <c r="T9432" t="s">
        <v>47</v>
      </c>
    </row>
    <row r="9433" spans="1:20" x14ac:dyDescent="0.35">
      <c r="A9433" t="s">
        <v>18410</v>
      </c>
      <c r="B9433" s="5" t="s">
        <v>179</v>
      </c>
      <c r="C9433" s="6">
        <v>105546</v>
      </c>
      <c r="D9433" t="s">
        <v>22</v>
      </c>
      <c r="E9433">
        <v>105546</v>
      </c>
      <c r="F9433" s="5" t="s">
        <v>66</v>
      </c>
      <c r="G9433" s="5" t="s">
        <v>42</v>
      </c>
      <c r="H9433" s="5" t="s">
        <v>129</v>
      </c>
      <c r="I9433" t="s">
        <v>26</v>
      </c>
      <c r="J9433" t="s">
        <v>129</v>
      </c>
      <c r="K9433">
        <v>0</v>
      </c>
      <c r="L9433" s="5" t="s">
        <v>18411</v>
      </c>
      <c r="M9433" s="5" t="s">
        <v>37</v>
      </c>
      <c r="N9433">
        <v>5</v>
      </c>
      <c r="O9433" t="s">
        <v>172</v>
      </c>
      <c r="P9433" s="1">
        <v>45479</v>
      </c>
      <c r="Q9433" s="1">
        <v>45511</v>
      </c>
      <c r="R9433">
        <v>1958</v>
      </c>
      <c r="S9433" s="4">
        <v>9.4</v>
      </c>
      <c r="T9433" t="s">
        <v>30</v>
      </c>
    </row>
    <row r="9434" spans="1:20" x14ac:dyDescent="0.35">
      <c r="A9434" t="s">
        <v>18412</v>
      </c>
      <c r="B9434" s="5" t="s">
        <v>28799</v>
      </c>
      <c r="C9434" s="6">
        <v>156352</v>
      </c>
      <c r="D9434" t="s">
        <v>41</v>
      </c>
      <c r="E9434">
        <v>132899</v>
      </c>
      <c r="F9434" s="5" t="s">
        <v>23</v>
      </c>
      <c r="G9434" s="5" t="s">
        <v>59</v>
      </c>
      <c r="H9434" s="5" t="s">
        <v>60</v>
      </c>
      <c r="I9434" t="s">
        <v>44</v>
      </c>
      <c r="J9434" t="s">
        <v>60</v>
      </c>
      <c r="K9434">
        <v>100</v>
      </c>
      <c r="L9434" s="5" t="s">
        <v>18413</v>
      </c>
      <c r="M9434" s="5" t="s">
        <v>28</v>
      </c>
      <c r="N9434">
        <v>18</v>
      </c>
      <c r="O9434" t="s">
        <v>85</v>
      </c>
      <c r="P9434" s="1">
        <v>45552</v>
      </c>
      <c r="Q9434" s="1">
        <v>45585</v>
      </c>
      <c r="R9434">
        <v>1481</v>
      </c>
      <c r="S9434" s="4">
        <v>7.5</v>
      </c>
      <c r="T9434" t="s">
        <v>30</v>
      </c>
    </row>
    <row r="9435" spans="1:20" x14ac:dyDescent="0.35">
      <c r="A9435" t="s">
        <v>18414</v>
      </c>
      <c r="B9435" s="5" t="s">
        <v>179</v>
      </c>
      <c r="C9435" s="6">
        <v>82869</v>
      </c>
      <c r="D9435" t="s">
        <v>22</v>
      </c>
      <c r="E9435">
        <v>82869</v>
      </c>
      <c r="F9435" s="5" t="s">
        <v>50</v>
      </c>
      <c r="G9435" s="5" t="s">
        <v>24</v>
      </c>
      <c r="H9435" s="5" t="s">
        <v>25</v>
      </c>
      <c r="I9435" t="s">
        <v>44</v>
      </c>
      <c r="J9435" t="s">
        <v>25</v>
      </c>
      <c r="K9435">
        <v>0</v>
      </c>
      <c r="L9435" s="5" t="s">
        <v>18415</v>
      </c>
      <c r="M9435" s="5" t="s">
        <v>70</v>
      </c>
      <c r="N9435">
        <v>4</v>
      </c>
      <c r="O9435" t="s">
        <v>78</v>
      </c>
      <c r="P9435" s="1">
        <v>45392</v>
      </c>
      <c r="Q9435" s="1">
        <v>45450</v>
      </c>
      <c r="R9435">
        <v>2048</v>
      </c>
      <c r="S9435" s="4">
        <v>5.3</v>
      </c>
      <c r="T9435" t="s">
        <v>79</v>
      </c>
    </row>
    <row r="9436" spans="1:20" x14ac:dyDescent="0.35">
      <c r="A9436" t="s">
        <v>18416</v>
      </c>
      <c r="B9436" s="5" t="s">
        <v>57</v>
      </c>
      <c r="C9436" s="6">
        <v>249284</v>
      </c>
      <c r="D9436" t="s">
        <v>41</v>
      </c>
      <c r="E9436">
        <v>211891</v>
      </c>
      <c r="F9436" s="5" t="s">
        <v>23</v>
      </c>
      <c r="G9436" s="5" t="s">
        <v>24</v>
      </c>
      <c r="H9436" s="5" t="s">
        <v>43</v>
      </c>
      <c r="I9436" t="s">
        <v>35</v>
      </c>
      <c r="J9436" t="s">
        <v>52</v>
      </c>
      <c r="K9436">
        <v>50</v>
      </c>
      <c r="L9436" s="5" t="s">
        <v>18417</v>
      </c>
      <c r="M9436" s="5" t="s">
        <v>70</v>
      </c>
      <c r="N9436">
        <v>10</v>
      </c>
      <c r="O9436" t="s">
        <v>131</v>
      </c>
      <c r="P9436" s="1">
        <v>45705</v>
      </c>
      <c r="Q9436" s="1">
        <v>45766</v>
      </c>
      <c r="R9436">
        <v>1549</v>
      </c>
      <c r="S9436" s="4">
        <v>6.4</v>
      </c>
      <c r="T9436" t="s">
        <v>95</v>
      </c>
    </row>
    <row r="9437" spans="1:20" x14ac:dyDescent="0.35">
      <c r="A9437" t="s">
        <v>18418</v>
      </c>
      <c r="B9437" s="5" t="s">
        <v>73</v>
      </c>
      <c r="C9437" s="6">
        <v>143332</v>
      </c>
      <c r="D9437" t="s">
        <v>41</v>
      </c>
      <c r="E9437">
        <v>121832</v>
      </c>
      <c r="F9437" s="5" t="s">
        <v>23</v>
      </c>
      <c r="G9437" s="5" t="s">
        <v>59</v>
      </c>
      <c r="H9437" s="5" t="s">
        <v>60</v>
      </c>
      <c r="I9437" t="s">
        <v>44</v>
      </c>
      <c r="J9437" t="s">
        <v>480</v>
      </c>
      <c r="K9437">
        <v>50</v>
      </c>
      <c r="L9437" s="5" t="s">
        <v>18419</v>
      </c>
      <c r="M9437" s="5" t="s">
        <v>70</v>
      </c>
      <c r="N9437">
        <v>12</v>
      </c>
      <c r="O9437" t="s">
        <v>107</v>
      </c>
      <c r="P9437" s="1">
        <v>45378</v>
      </c>
      <c r="Q9437" s="1">
        <v>45426</v>
      </c>
      <c r="R9437">
        <v>1786</v>
      </c>
      <c r="S9437" s="4">
        <v>5.0999999999999996</v>
      </c>
      <c r="T9437" t="s">
        <v>55</v>
      </c>
    </row>
    <row r="9438" spans="1:20" x14ac:dyDescent="0.35">
      <c r="A9438" t="s">
        <v>18420</v>
      </c>
      <c r="B9438" s="5" t="s">
        <v>174</v>
      </c>
      <c r="C9438" s="6">
        <v>102445</v>
      </c>
      <c r="D9438" t="s">
        <v>22</v>
      </c>
      <c r="E9438">
        <v>102445</v>
      </c>
      <c r="F9438" s="5" t="s">
        <v>50</v>
      </c>
      <c r="G9438" s="5" t="s">
        <v>42</v>
      </c>
      <c r="H9438" s="5" t="s">
        <v>97</v>
      </c>
      <c r="I9438" t="s">
        <v>44</v>
      </c>
      <c r="J9438" t="s">
        <v>97</v>
      </c>
      <c r="K9438">
        <v>50</v>
      </c>
      <c r="L9438" s="5" t="s">
        <v>18421</v>
      </c>
      <c r="M9438" s="5" t="s">
        <v>70</v>
      </c>
      <c r="N9438">
        <v>3</v>
      </c>
      <c r="O9438" t="s">
        <v>85</v>
      </c>
      <c r="P9438" s="1">
        <v>45627</v>
      </c>
      <c r="Q9438" s="1">
        <v>45694</v>
      </c>
      <c r="R9438">
        <v>1144</v>
      </c>
      <c r="S9438" s="4">
        <v>8.9</v>
      </c>
      <c r="T9438" t="s">
        <v>118</v>
      </c>
    </row>
    <row r="9439" spans="1:20" x14ac:dyDescent="0.35">
      <c r="A9439" t="s">
        <v>18422</v>
      </c>
      <c r="B9439" s="5" t="s">
        <v>49</v>
      </c>
      <c r="C9439" s="6">
        <v>95141</v>
      </c>
      <c r="D9439" t="s">
        <v>74</v>
      </c>
      <c r="E9439">
        <v>118926</v>
      </c>
      <c r="F9439" s="5" t="s">
        <v>66</v>
      </c>
      <c r="G9439" s="5" t="s">
        <v>24</v>
      </c>
      <c r="H9439" s="5" t="s">
        <v>75</v>
      </c>
      <c r="I9439" t="s">
        <v>44</v>
      </c>
      <c r="J9439" t="s">
        <v>126</v>
      </c>
      <c r="K9439">
        <v>0</v>
      </c>
      <c r="L9439" s="5" t="s">
        <v>18423</v>
      </c>
      <c r="M9439" s="5" t="s">
        <v>37</v>
      </c>
      <c r="N9439">
        <v>5</v>
      </c>
      <c r="O9439" t="s">
        <v>78</v>
      </c>
      <c r="P9439" s="1">
        <v>45478</v>
      </c>
      <c r="Q9439" s="1">
        <v>45514</v>
      </c>
      <c r="R9439">
        <v>1531</v>
      </c>
      <c r="S9439" s="4">
        <v>9.4</v>
      </c>
      <c r="T9439" t="s">
        <v>108</v>
      </c>
    </row>
    <row r="9440" spans="1:20" x14ac:dyDescent="0.35">
      <c r="A9440" t="s">
        <v>18424</v>
      </c>
      <c r="B9440" s="5" t="s">
        <v>49</v>
      </c>
      <c r="C9440" s="6">
        <v>85527</v>
      </c>
      <c r="D9440" t="s">
        <v>41</v>
      </c>
      <c r="E9440">
        <v>72698</v>
      </c>
      <c r="F9440" s="5" t="s">
        <v>50</v>
      </c>
      <c r="G9440" s="5" t="s">
        <v>51</v>
      </c>
      <c r="H9440" s="5" t="s">
        <v>60</v>
      </c>
      <c r="I9440" t="s">
        <v>44</v>
      </c>
      <c r="J9440" t="s">
        <v>60</v>
      </c>
      <c r="K9440">
        <v>0</v>
      </c>
      <c r="L9440" s="5" t="s">
        <v>18425</v>
      </c>
      <c r="M9440" s="5" t="s">
        <v>37</v>
      </c>
      <c r="N9440">
        <v>2</v>
      </c>
      <c r="O9440" t="s">
        <v>112</v>
      </c>
      <c r="P9440" s="1">
        <v>45341</v>
      </c>
      <c r="Q9440" s="1">
        <v>45410</v>
      </c>
      <c r="R9440">
        <v>543</v>
      </c>
      <c r="S9440" s="4">
        <v>9.9</v>
      </c>
      <c r="T9440" t="s">
        <v>89</v>
      </c>
    </row>
    <row r="9441" spans="1:20" x14ac:dyDescent="0.35">
      <c r="A9441" t="s">
        <v>18426</v>
      </c>
      <c r="B9441" s="5" t="s">
        <v>179</v>
      </c>
      <c r="C9441" s="6">
        <v>84275</v>
      </c>
      <c r="D9441" t="s">
        <v>41</v>
      </c>
      <c r="E9441">
        <v>71634</v>
      </c>
      <c r="F9441" s="5" t="s">
        <v>50</v>
      </c>
      <c r="G9441" s="5" t="s">
        <v>42</v>
      </c>
      <c r="H9441" s="5" t="s">
        <v>151</v>
      </c>
      <c r="I9441" t="s">
        <v>35</v>
      </c>
      <c r="J9441" t="s">
        <v>151</v>
      </c>
      <c r="K9441">
        <v>100</v>
      </c>
      <c r="L9441" s="5" t="s">
        <v>9559</v>
      </c>
      <c r="M9441" s="5" t="s">
        <v>70</v>
      </c>
      <c r="N9441">
        <v>4</v>
      </c>
      <c r="O9441" t="s">
        <v>112</v>
      </c>
      <c r="P9441" s="1">
        <v>45597</v>
      </c>
      <c r="Q9441" s="1">
        <v>45619</v>
      </c>
      <c r="R9441">
        <v>1865</v>
      </c>
      <c r="S9441" s="4">
        <v>6.5</v>
      </c>
      <c r="T9441" t="s">
        <v>277</v>
      </c>
    </row>
    <row r="9442" spans="1:20" x14ac:dyDescent="0.35">
      <c r="A9442" t="s">
        <v>18427</v>
      </c>
      <c r="B9442" s="5" t="s">
        <v>174</v>
      </c>
      <c r="C9442" s="6">
        <v>171765</v>
      </c>
      <c r="D9442" t="s">
        <v>22</v>
      </c>
      <c r="E9442">
        <v>171765</v>
      </c>
      <c r="F9442" s="5" t="s">
        <v>23</v>
      </c>
      <c r="G9442" s="5" t="s">
        <v>51</v>
      </c>
      <c r="H9442" s="5" t="s">
        <v>52</v>
      </c>
      <c r="I9442" t="s">
        <v>44</v>
      </c>
      <c r="J9442" t="s">
        <v>52</v>
      </c>
      <c r="K9442">
        <v>100</v>
      </c>
      <c r="L9442" s="5" t="s">
        <v>18428</v>
      </c>
      <c r="M9442" s="5" t="s">
        <v>70</v>
      </c>
      <c r="N9442">
        <v>10</v>
      </c>
      <c r="O9442" t="s">
        <v>172</v>
      </c>
      <c r="P9442" s="1">
        <v>45502</v>
      </c>
      <c r="Q9442" s="1">
        <v>45525</v>
      </c>
      <c r="R9442">
        <v>2398</v>
      </c>
      <c r="S9442" s="4">
        <v>6.2</v>
      </c>
      <c r="T9442" t="s">
        <v>55</v>
      </c>
    </row>
    <row r="9443" spans="1:20" x14ac:dyDescent="0.35">
      <c r="A9443" t="s">
        <v>18429</v>
      </c>
      <c r="B9443" s="5" t="s">
        <v>57</v>
      </c>
      <c r="C9443" s="6">
        <v>47657</v>
      </c>
      <c r="D9443" t="s">
        <v>22</v>
      </c>
      <c r="E9443">
        <v>47657</v>
      </c>
      <c r="F9443" s="5" t="s">
        <v>50</v>
      </c>
      <c r="G9443" s="5" t="s">
        <v>59</v>
      </c>
      <c r="H9443" s="5" t="s">
        <v>157</v>
      </c>
      <c r="I9443" t="s">
        <v>35</v>
      </c>
      <c r="J9443" t="s">
        <v>157</v>
      </c>
      <c r="K9443">
        <v>0</v>
      </c>
      <c r="L9443" s="5" t="s">
        <v>18430</v>
      </c>
      <c r="M9443" s="5" t="s">
        <v>37</v>
      </c>
      <c r="N9443">
        <v>4</v>
      </c>
      <c r="O9443" t="s">
        <v>29</v>
      </c>
      <c r="P9443" s="1">
        <v>45773</v>
      </c>
      <c r="Q9443" s="1">
        <v>45844</v>
      </c>
      <c r="R9443">
        <v>1427</v>
      </c>
      <c r="S9443" s="4">
        <v>6.5</v>
      </c>
      <c r="T9443" t="s">
        <v>38</v>
      </c>
    </row>
    <row r="9444" spans="1:20" x14ac:dyDescent="0.35">
      <c r="A9444" t="s">
        <v>18431</v>
      </c>
      <c r="B9444" s="5" t="s">
        <v>57</v>
      </c>
      <c r="C9444" s="6">
        <v>54748</v>
      </c>
      <c r="D9444" t="s">
        <v>22</v>
      </c>
      <c r="E9444">
        <v>54748</v>
      </c>
      <c r="F9444" s="5" t="s">
        <v>58</v>
      </c>
      <c r="G9444" s="5" t="s">
        <v>24</v>
      </c>
      <c r="H9444" s="5" t="s">
        <v>191</v>
      </c>
      <c r="I9444" t="s">
        <v>44</v>
      </c>
      <c r="J9444" t="s">
        <v>191</v>
      </c>
      <c r="K9444">
        <v>50</v>
      </c>
      <c r="L9444" s="5" t="s">
        <v>18432</v>
      </c>
      <c r="M9444" s="5" t="s">
        <v>70</v>
      </c>
      <c r="N9444">
        <v>0</v>
      </c>
      <c r="O9444" t="s">
        <v>131</v>
      </c>
      <c r="P9444" s="1">
        <v>45440</v>
      </c>
      <c r="Q9444" s="1">
        <v>45504</v>
      </c>
      <c r="R9444">
        <v>2405</v>
      </c>
      <c r="S9444" s="4">
        <v>7.4</v>
      </c>
      <c r="T9444" t="s">
        <v>153</v>
      </c>
    </row>
    <row r="9445" spans="1:20" x14ac:dyDescent="0.35">
      <c r="A9445" t="s">
        <v>18433</v>
      </c>
      <c r="B9445" s="5" t="s">
        <v>21</v>
      </c>
      <c r="C9445" s="6">
        <v>47134</v>
      </c>
      <c r="D9445" t="s">
        <v>81</v>
      </c>
      <c r="E9445">
        <v>63631</v>
      </c>
      <c r="F9445" s="5" t="s">
        <v>58</v>
      </c>
      <c r="G9445" s="5" t="s">
        <v>51</v>
      </c>
      <c r="H9445" s="5" t="s">
        <v>82</v>
      </c>
      <c r="I9445" t="s">
        <v>44</v>
      </c>
      <c r="J9445" t="s">
        <v>93</v>
      </c>
      <c r="K9445">
        <v>50</v>
      </c>
      <c r="L9445" s="5" t="s">
        <v>18434</v>
      </c>
      <c r="M9445" s="5" t="s">
        <v>54</v>
      </c>
      <c r="N9445">
        <v>0</v>
      </c>
      <c r="O9445" t="s">
        <v>112</v>
      </c>
      <c r="P9445" s="1">
        <v>45471</v>
      </c>
      <c r="Q9445" s="1">
        <v>45530</v>
      </c>
      <c r="R9445">
        <v>613</v>
      </c>
      <c r="S9445" s="4">
        <v>6.1</v>
      </c>
      <c r="T9445" t="s">
        <v>89</v>
      </c>
    </row>
    <row r="9446" spans="1:20" x14ac:dyDescent="0.35">
      <c r="A9446" t="s">
        <v>18435</v>
      </c>
      <c r="B9446" s="5" t="s">
        <v>145</v>
      </c>
      <c r="C9446" s="6">
        <v>84635</v>
      </c>
      <c r="D9446" t="s">
        <v>81</v>
      </c>
      <c r="E9446">
        <v>114257</v>
      </c>
      <c r="F9446" s="5" t="s">
        <v>50</v>
      </c>
      <c r="G9446" s="5" t="s">
        <v>42</v>
      </c>
      <c r="H9446" s="5" t="s">
        <v>82</v>
      </c>
      <c r="I9446" t="s">
        <v>35</v>
      </c>
      <c r="J9446" t="s">
        <v>82</v>
      </c>
      <c r="K9446">
        <v>100</v>
      </c>
      <c r="L9446" s="5" t="s">
        <v>18436</v>
      </c>
      <c r="M9446" s="5" t="s">
        <v>54</v>
      </c>
      <c r="N9446">
        <v>3</v>
      </c>
      <c r="O9446" t="s">
        <v>71</v>
      </c>
      <c r="P9446" s="1">
        <v>45376</v>
      </c>
      <c r="Q9446" s="1">
        <v>45442</v>
      </c>
      <c r="R9446">
        <v>1487</v>
      </c>
      <c r="S9446" s="4">
        <v>5.6</v>
      </c>
      <c r="T9446" t="s">
        <v>153</v>
      </c>
    </row>
    <row r="9447" spans="1:20" x14ac:dyDescent="0.35">
      <c r="A9447" t="s">
        <v>18437</v>
      </c>
      <c r="B9447" s="5" t="s">
        <v>145</v>
      </c>
      <c r="C9447" s="6">
        <v>84203</v>
      </c>
      <c r="D9447" t="s">
        <v>41</v>
      </c>
      <c r="E9447">
        <v>71573</v>
      </c>
      <c r="F9447" s="5" t="s">
        <v>50</v>
      </c>
      <c r="G9447" s="5" t="s">
        <v>51</v>
      </c>
      <c r="H9447" s="5" t="s">
        <v>60</v>
      </c>
      <c r="I9447" t="s">
        <v>35</v>
      </c>
      <c r="J9447" t="s">
        <v>60</v>
      </c>
      <c r="K9447">
        <v>100</v>
      </c>
      <c r="L9447" s="5" t="s">
        <v>18438</v>
      </c>
      <c r="M9447" s="5" t="s">
        <v>54</v>
      </c>
      <c r="N9447">
        <v>3</v>
      </c>
      <c r="O9447" t="s">
        <v>141</v>
      </c>
      <c r="P9447" s="1">
        <v>45714</v>
      </c>
      <c r="Q9447" s="1">
        <v>45764</v>
      </c>
      <c r="R9447">
        <v>2353</v>
      </c>
      <c r="S9447" s="4">
        <v>6.5</v>
      </c>
      <c r="T9447" t="s">
        <v>118</v>
      </c>
    </row>
    <row r="9448" spans="1:20" x14ac:dyDescent="0.35">
      <c r="A9448" t="s">
        <v>18439</v>
      </c>
      <c r="B9448" s="5" t="s">
        <v>28799</v>
      </c>
      <c r="C9448" s="6">
        <v>105870</v>
      </c>
      <c r="D9448" t="s">
        <v>41</v>
      </c>
      <c r="E9448">
        <v>89990</v>
      </c>
      <c r="F9448" s="5" t="s">
        <v>50</v>
      </c>
      <c r="G9448" s="5" t="s">
        <v>24</v>
      </c>
      <c r="H9448" s="5" t="s">
        <v>126</v>
      </c>
      <c r="I9448" t="s">
        <v>35</v>
      </c>
      <c r="J9448" t="s">
        <v>126</v>
      </c>
      <c r="K9448">
        <v>100</v>
      </c>
      <c r="L9448" s="5" t="s">
        <v>18440</v>
      </c>
      <c r="M9448" s="5" t="s">
        <v>37</v>
      </c>
      <c r="N9448">
        <v>4</v>
      </c>
      <c r="O9448" t="s">
        <v>46</v>
      </c>
      <c r="P9448" s="1">
        <v>45502</v>
      </c>
      <c r="Q9448" s="1">
        <v>45569</v>
      </c>
      <c r="R9448">
        <v>1615</v>
      </c>
      <c r="S9448" s="4">
        <v>5.4</v>
      </c>
      <c r="T9448" t="s">
        <v>89</v>
      </c>
    </row>
    <row r="9449" spans="1:20" x14ac:dyDescent="0.35">
      <c r="A9449" t="s">
        <v>18441</v>
      </c>
      <c r="B9449" s="5" t="s">
        <v>28802</v>
      </c>
      <c r="C9449" s="6">
        <v>66252</v>
      </c>
      <c r="D9449" t="s">
        <v>22</v>
      </c>
      <c r="E9449">
        <v>66252</v>
      </c>
      <c r="F9449" s="5" t="s">
        <v>23</v>
      </c>
      <c r="G9449" s="5" t="s">
        <v>42</v>
      </c>
      <c r="H9449" s="5" t="s">
        <v>157</v>
      </c>
      <c r="I9449" t="s">
        <v>26</v>
      </c>
      <c r="J9449" t="s">
        <v>467</v>
      </c>
      <c r="K9449">
        <v>0</v>
      </c>
      <c r="L9449" s="5" t="s">
        <v>18442</v>
      </c>
      <c r="M9449" s="5" t="s">
        <v>70</v>
      </c>
      <c r="N9449">
        <v>16</v>
      </c>
      <c r="O9449" t="s">
        <v>112</v>
      </c>
      <c r="P9449" s="1">
        <v>45626</v>
      </c>
      <c r="Q9449" s="1">
        <v>45652</v>
      </c>
      <c r="R9449">
        <v>897</v>
      </c>
      <c r="S9449" s="4">
        <v>9.8000000000000007</v>
      </c>
      <c r="T9449" t="s">
        <v>136</v>
      </c>
    </row>
    <row r="9450" spans="1:20" x14ac:dyDescent="0.35">
      <c r="A9450" t="s">
        <v>18443</v>
      </c>
      <c r="B9450" s="5" t="s">
        <v>40</v>
      </c>
      <c r="C9450" s="6">
        <v>91263</v>
      </c>
      <c r="D9450" t="s">
        <v>22</v>
      </c>
      <c r="E9450">
        <v>91263</v>
      </c>
      <c r="F9450" s="5" t="s">
        <v>50</v>
      </c>
      <c r="G9450" s="5" t="s">
        <v>59</v>
      </c>
      <c r="H9450" s="5" t="s">
        <v>52</v>
      </c>
      <c r="I9450" t="s">
        <v>26</v>
      </c>
      <c r="J9450" t="s">
        <v>52</v>
      </c>
      <c r="K9450">
        <v>0</v>
      </c>
      <c r="L9450" s="5" t="s">
        <v>18444</v>
      </c>
      <c r="M9450" s="5" t="s">
        <v>70</v>
      </c>
      <c r="N9450">
        <v>4</v>
      </c>
      <c r="O9450" t="s">
        <v>62</v>
      </c>
      <c r="P9450" s="1">
        <v>45566</v>
      </c>
      <c r="Q9450" s="1">
        <v>45605</v>
      </c>
      <c r="R9450">
        <v>1366</v>
      </c>
      <c r="S9450" s="4">
        <v>7.7</v>
      </c>
      <c r="T9450" t="s">
        <v>277</v>
      </c>
    </row>
    <row r="9451" spans="1:20" x14ac:dyDescent="0.35">
      <c r="A9451" t="s">
        <v>18445</v>
      </c>
      <c r="B9451" s="5" t="s">
        <v>28800</v>
      </c>
      <c r="C9451" s="6">
        <v>69243</v>
      </c>
      <c r="D9451" t="s">
        <v>22</v>
      </c>
      <c r="E9451">
        <v>69243</v>
      </c>
      <c r="F9451" s="5" t="s">
        <v>58</v>
      </c>
      <c r="G9451" s="5" t="s">
        <v>59</v>
      </c>
      <c r="H9451" s="5" t="s">
        <v>191</v>
      </c>
      <c r="I9451" t="s">
        <v>26</v>
      </c>
      <c r="J9451" t="s">
        <v>191</v>
      </c>
      <c r="K9451">
        <v>50</v>
      </c>
      <c r="L9451" s="5" t="s">
        <v>18446</v>
      </c>
      <c r="M9451" s="5" t="s">
        <v>70</v>
      </c>
      <c r="N9451">
        <v>0</v>
      </c>
      <c r="O9451" t="s">
        <v>172</v>
      </c>
      <c r="P9451" s="1">
        <v>45575</v>
      </c>
      <c r="Q9451" s="1">
        <v>45642</v>
      </c>
      <c r="R9451">
        <v>689</v>
      </c>
      <c r="S9451" s="4">
        <v>6.2</v>
      </c>
      <c r="T9451" t="s">
        <v>30</v>
      </c>
    </row>
    <row r="9452" spans="1:20" x14ac:dyDescent="0.35">
      <c r="A9452" t="s">
        <v>18447</v>
      </c>
      <c r="B9452" s="5" t="s">
        <v>105</v>
      </c>
      <c r="C9452" s="6">
        <v>137522</v>
      </c>
      <c r="D9452" t="s">
        <v>22</v>
      </c>
      <c r="E9452">
        <v>137522</v>
      </c>
      <c r="F9452" s="5" t="s">
        <v>66</v>
      </c>
      <c r="G9452" s="5" t="s">
        <v>24</v>
      </c>
      <c r="H9452" s="5" t="s">
        <v>129</v>
      </c>
      <c r="I9452" t="s">
        <v>26</v>
      </c>
      <c r="J9452" t="s">
        <v>60</v>
      </c>
      <c r="K9452">
        <v>100</v>
      </c>
      <c r="L9452" s="5" t="s">
        <v>18448</v>
      </c>
      <c r="M9452" s="5" t="s">
        <v>37</v>
      </c>
      <c r="N9452">
        <v>7</v>
      </c>
      <c r="O9452" t="s">
        <v>88</v>
      </c>
      <c r="P9452" s="1">
        <v>45480</v>
      </c>
      <c r="Q9452" s="1">
        <v>45501</v>
      </c>
      <c r="R9452">
        <v>709</v>
      </c>
      <c r="S9452" s="4">
        <v>6.8</v>
      </c>
      <c r="T9452" t="s">
        <v>277</v>
      </c>
    </row>
    <row r="9453" spans="1:20" x14ac:dyDescent="0.35">
      <c r="A9453" t="s">
        <v>18449</v>
      </c>
      <c r="B9453" s="5" t="s">
        <v>217</v>
      </c>
      <c r="C9453" s="6">
        <v>266422</v>
      </c>
      <c r="D9453" t="s">
        <v>92</v>
      </c>
      <c r="E9453">
        <v>199817</v>
      </c>
      <c r="F9453" s="5" t="s">
        <v>23</v>
      </c>
      <c r="G9453" s="5" t="s">
        <v>59</v>
      </c>
      <c r="H9453" s="5" t="s">
        <v>93</v>
      </c>
      <c r="I9453" t="s">
        <v>35</v>
      </c>
      <c r="J9453" t="s">
        <v>93</v>
      </c>
      <c r="K9453">
        <v>50</v>
      </c>
      <c r="L9453" s="5" t="s">
        <v>17871</v>
      </c>
      <c r="M9453" s="5" t="s">
        <v>54</v>
      </c>
      <c r="N9453">
        <v>11</v>
      </c>
      <c r="O9453" t="s">
        <v>78</v>
      </c>
      <c r="P9453" s="1">
        <v>45380</v>
      </c>
      <c r="Q9453" s="1">
        <v>45415</v>
      </c>
      <c r="R9453">
        <v>817</v>
      </c>
      <c r="S9453" s="4">
        <v>7.1</v>
      </c>
      <c r="T9453" t="s">
        <v>95</v>
      </c>
    </row>
    <row r="9454" spans="1:20" x14ac:dyDescent="0.35">
      <c r="A9454" t="s">
        <v>18450</v>
      </c>
      <c r="B9454" s="5" t="s">
        <v>28800</v>
      </c>
      <c r="C9454" s="6">
        <v>199823</v>
      </c>
      <c r="D9454" t="s">
        <v>41</v>
      </c>
      <c r="E9454">
        <v>169850</v>
      </c>
      <c r="F9454" s="5" t="s">
        <v>23</v>
      </c>
      <c r="G9454" s="5" t="s">
        <v>24</v>
      </c>
      <c r="H9454" s="5" t="s">
        <v>60</v>
      </c>
      <c r="I9454" t="s">
        <v>44</v>
      </c>
      <c r="J9454" t="s">
        <v>60</v>
      </c>
      <c r="K9454">
        <v>50</v>
      </c>
      <c r="L9454" s="5" t="s">
        <v>18451</v>
      </c>
      <c r="M9454" s="5" t="s">
        <v>28</v>
      </c>
      <c r="N9454">
        <v>12</v>
      </c>
      <c r="O9454" t="s">
        <v>147</v>
      </c>
      <c r="P9454" s="1">
        <v>45347</v>
      </c>
      <c r="Q9454" s="1">
        <v>45382</v>
      </c>
      <c r="R9454">
        <v>2329</v>
      </c>
      <c r="S9454" s="4">
        <v>6.6</v>
      </c>
      <c r="T9454" t="s">
        <v>103</v>
      </c>
    </row>
    <row r="9455" spans="1:20" x14ac:dyDescent="0.35">
      <c r="A9455" t="s">
        <v>18452</v>
      </c>
      <c r="B9455" s="5" t="s">
        <v>217</v>
      </c>
      <c r="C9455" s="6">
        <v>69686</v>
      </c>
      <c r="D9455" t="s">
        <v>22</v>
      </c>
      <c r="E9455">
        <v>69686</v>
      </c>
      <c r="F9455" s="5" t="s">
        <v>58</v>
      </c>
      <c r="G9455" s="5" t="s">
        <v>42</v>
      </c>
      <c r="H9455" s="5" t="s">
        <v>129</v>
      </c>
      <c r="I9455" t="s">
        <v>26</v>
      </c>
      <c r="J9455" t="s">
        <v>129</v>
      </c>
      <c r="K9455">
        <v>100</v>
      </c>
      <c r="L9455" s="5" t="s">
        <v>18453</v>
      </c>
      <c r="M9455" s="5" t="s">
        <v>28</v>
      </c>
      <c r="N9455">
        <v>0</v>
      </c>
      <c r="O9455" t="s">
        <v>141</v>
      </c>
      <c r="P9455" s="1">
        <v>45682</v>
      </c>
      <c r="Q9455" s="1">
        <v>45703</v>
      </c>
      <c r="R9455">
        <v>1109</v>
      </c>
      <c r="S9455" s="4">
        <v>7</v>
      </c>
      <c r="T9455" t="s">
        <v>108</v>
      </c>
    </row>
    <row r="9456" spans="1:20" x14ac:dyDescent="0.35">
      <c r="A9456" t="s">
        <v>18454</v>
      </c>
      <c r="B9456" s="5" t="s">
        <v>105</v>
      </c>
      <c r="C9456" s="6">
        <v>173317</v>
      </c>
      <c r="D9456" t="s">
        <v>22</v>
      </c>
      <c r="E9456">
        <v>173317</v>
      </c>
      <c r="F9456" s="5" t="s">
        <v>23</v>
      </c>
      <c r="G9456" s="5" t="s">
        <v>59</v>
      </c>
      <c r="H9456" s="5" t="s">
        <v>97</v>
      </c>
      <c r="I9456" t="s">
        <v>44</v>
      </c>
      <c r="J9456" t="s">
        <v>97</v>
      </c>
      <c r="K9456">
        <v>50</v>
      </c>
      <c r="L9456" s="5" t="s">
        <v>18455</v>
      </c>
      <c r="M9456" s="5" t="s">
        <v>54</v>
      </c>
      <c r="N9456">
        <v>18</v>
      </c>
      <c r="O9456" t="s">
        <v>71</v>
      </c>
      <c r="P9456" s="1">
        <v>45643</v>
      </c>
      <c r="Q9456" s="1">
        <v>45711</v>
      </c>
      <c r="R9456">
        <v>1801</v>
      </c>
      <c r="S9456" s="4">
        <v>8.6999999999999993</v>
      </c>
      <c r="T9456" t="s">
        <v>153</v>
      </c>
    </row>
    <row r="9457" spans="1:20" x14ac:dyDescent="0.35">
      <c r="A9457" t="s">
        <v>18456</v>
      </c>
      <c r="B9457" s="5" t="s">
        <v>57</v>
      </c>
      <c r="C9457" s="6">
        <v>181014</v>
      </c>
      <c r="D9457" t="s">
        <v>41</v>
      </c>
      <c r="E9457">
        <v>153862</v>
      </c>
      <c r="F9457" s="5" t="s">
        <v>23</v>
      </c>
      <c r="G9457" s="5" t="s">
        <v>59</v>
      </c>
      <c r="H9457" s="5" t="s">
        <v>151</v>
      </c>
      <c r="I9457" t="s">
        <v>44</v>
      </c>
      <c r="J9457" t="s">
        <v>151</v>
      </c>
      <c r="K9457">
        <v>0</v>
      </c>
      <c r="L9457" s="5" t="s">
        <v>18457</v>
      </c>
      <c r="M9457" s="5" t="s">
        <v>54</v>
      </c>
      <c r="N9457">
        <v>18</v>
      </c>
      <c r="O9457" t="s">
        <v>167</v>
      </c>
      <c r="P9457" s="1">
        <v>45612</v>
      </c>
      <c r="Q9457" s="1">
        <v>45662</v>
      </c>
      <c r="R9457">
        <v>1255</v>
      </c>
      <c r="S9457" s="4">
        <v>6</v>
      </c>
      <c r="T9457" t="s">
        <v>118</v>
      </c>
    </row>
    <row r="9458" spans="1:20" x14ac:dyDescent="0.35">
      <c r="A9458" t="s">
        <v>18458</v>
      </c>
      <c r="B9458" s="5" t="s">
        <v>28802</v>
      </c>
      <c r="C9458" s="6">
        <v>262405</v>
      </c>
      <c r="D9458" t="s">
        <v>22</v>
      </c>
      <c r="E9458">
        <v>262405</v>
      </c>
      <c r="F9458" s="5" t="s">
        <v>23</v>
      </c>
      <c r="G9458" s="5" t="s">
        <v>24</v>
      </c>
      <c r="H9458" s="5" t="s">
        <v>52</v>
      </c>
      <c r="I9458" t="s">
        <v>35</v>
      </c>
      <c r="J9458" t="s">
        <v>52</v>
      </c>
      <c r="K9458">
        <v>0</v>
      </c>
      <c r="L9458" s="5" t="s">
        <v>18459</v>
      </c>
      <c r="M9458" s="5" t="s">
        <v>70</v>
      </c>
      <c r="N9458">
        <v>19</v>
      </c>
      <c r="O9458" t="s">
        <v>62</v>
      </c>
      <c r="P9458" s="1">
        <v>45382</v>
      </c>
      <c r="Q9458" s="1">
        <v>45439</v>
      </c>
      <c r="R9458">
        <v>2116</v>
      </c>
      <c r="S9458" s="4">
        <v>8.8000000000000007</v>
      </c>
      <c r="T9458" t="s">
        <v>103</v>
      </c>
    </row>
    <row r="9459" spans="1:20" x14ac:dyDescent="0.35">
      <c r="A9459" t="s">
        <v>18460</v>
      </c>
      <c r="B9459" s="5" t="s">
        <v>40</v>
      </c>
      <c r="C9459" s="6">
        <v>109773</v>
      </c>
      <c r="D9459" t="s">
        <v>33</v>
      </c>
      <c r="E9459">
        <v>12075030</v>
      </c>
      <c r="F9459" s="5" t="s">
        <v>50</v>
      </c>
      <c r="G9459" s="5" t="s">
        <v>59</v>
      </c>
      <c r="H9459" s="5" t="s">
        <v>34</v>
      </c>
      <c r="I9459" t="s">
        <v>26</v>
      </c>
      <c r="J9459" t="s">
        <v>83</v>
      </c>
      <c r="K9459">
        <v>50</v>
      </c>
      <c r="L9459" s="5" t="s">
        <v>18461</v>
      </c>
      <c r="M9459" s="5" t="s">
        <v>37</v>
      </c>
      <c r="N9459">
        <v>2</v>
      </c>
      <c r="O9459" t="s">
        <v>78</v>
      </c>
      <c r="P9459" s="1">
        <v>45663</v>
      </c>
      <c r="Q9459" s="1">
        <v>45713</v>
      </c>
      <c r="R9459">
        <v>2433</v>
      </c>
      <c r="S9459" s="4">
        <v>5.7</v>
      </c>
      <c r="T9459" t="s">
        <v>30</v>
      </c>
    </row>
    <row r="9460" spans="1:20" x14ac:dyDescent="0.35">
      <c r="A9460" t="s">
        <v>18462</v>
      </c>
      <c r="B9460" s="5" t="s">
        <v>21</v>
      </c>
      <c r="C9460" s="6">
        <v>81338</v>
      </c>
      <c r="D9460" t="s">
        <v>74</v>
      </c>
      <c r="E9460">
        <v>101673</v>
      </c>
      <c r="F9460" s="5" t="s">
        <v>58</v>
      </c>
      <c r="G9460" s="5" t="s">
        <v>51</v>
      </c>
      <c r="H9460" s="5" t="s">
        <v>75</v>
      </c>
      <c r="I9460" t="s">
        <v>35</v>
      </c>
      <c r="J9460" t="s">
        <v>75</v>
      </c>
      <c r="K9460">
        <v>0</v>
      </c>
      <c r="L9460" s="5" t="s">
        <v>18463</v>
      </c>
      <c r="M9460" s="5" t="s">
        <v>37</v>
      </c>
      <c r="N9460">
        <v>1</v>
      </c>
      <c r="O9460" t="s">
        <v>112</v>
      </c>
      <c r="P9460" s="1">
        <v>45680</v>
      </c>
      <c r="Q9460" s="1">
        <v>45746</v>
      </c>
      <c r="R9460">
        <v>550</v>
      </c>
      <c r="S9460" s="4">
        <v>7.2</v>
      </c>
      <c r="T9460" t="s">
        <v>89</v>
      </c>
    </row>
    <row r="9461" spans="1:20" x14ac:dyDescent="0.35">
      <c r="A9461" t="s">
        <v>18464</v>
      </c>
      <c r="B9461" s="5" t="s">
        <v>28802</v>
      </c>
      <c r="C9461" s="6">
        <v>147302</v>
      </c>
      <c r="D9461" t="s">
        <v>65</v>
      </c>
      <c r="E9461">
        <v>191493</v>
      </c>
      <c r="F9461" s="5" t="s">
        <v>66</v>
      </c>
      <c r="G9461" s="5" t="s">
        <v>24</v>
      </c>
      <c r="H9461" s="5" t="s">
        <v>67</v>
      </c>
      <c r="I9461" t="s">
        <v>26</v>
      </c>
      <c r="J9461" t="s">
        <v>67</v>
      </c>
      <c r="K9461">
        <v>0</v>
      </c>
      <c r="L9461" s="5" t="s">
        <v>18465</v>
      </c>
      <c r="M9461" s="5" t="s">
        <v>28</v>
      </c>
      <c r="N9461">
        <v>5</v>
      </c>
      <c r="O9461" t="s">
        <v>131</v>
      </c>
      <c r="P9461" s="1">
        <v>45439</v>
      </c>
      <c r="Q9461" s="1">
        <v>45490</v>
      </c>
      <c r="R9461">
        <v>1214</v>
      </c>
      <c r="S9461" s="4">
        <v>7.5</v>
      </c>
      <c r="T9461" t="s">
        <v>63</v>
      </c>
    </row>
    <row r="9462" spans="1:20" x14ac:dyDescent="0.35">
      <c r="A9462" t="s">
        <v>18466</v>
      </c>
      <c r="B9462" s="5" t="s">
        <v>21</v>
      </c>
      <c r="C9462" s="6">
        <v>89314</v>
      </c>
      <c r="D9462" t="s">
        <v>74</v>
      </c>
      <c r="E9462">
        <v>111643</v>
      </c>
      <c r="F9462" s="5" t="s">
        <v>50</v>
      </c>
      <c r="G9462" s="5" t="s">
        <v>24</v>
      </c>
      <c r="H9462" s="5" t="s">
        <v>75</v>
      </c>
      <c r="I9462" t="s">
        <v>35</v>
      </c>
      <c r="J9462" t="s">
        <v>768</v>
      </c>
      <c r="K9462">
        <v>0</v>
      </c>
      <c r="L9462" s="5" t="s">
        <v>18467</v>
      </c>
      <c r="M9462" s="5" t="s">
        <v>54</v>
      </c>
      <c r="N9462">
        <v>3</v>
      </c>
      <c r="O9462" t="s">
        <v>71</v>
      </c>
      <c r="P9462" s="1">
        <v>45316</v>
      </c>
      <c r="Q9462" s="1">
        <v>45363</v>
      </c>
      <c r="R9462">
        <v>590</v>
      </c>
      <c r="S9462" s="4">
        <v>9.3000000000000007</v>
      </c>
      <c r="T9462" t="s">
        <v>89</v>
      </c>
    </row>
    <row r="9463" spans="1:20" x14ac:dyDescent="0.35">
      <c r="A9463" t="s">
        <v>18468</v>
      </c>
      <c r="B9463" s="5" t="s">
        <v>32</v>
      </c>
      <c r="C9463" s="6">
        <v>131205</v>
      </c>
      <c r="D9463" t="s">
        <v>22</v>
      </c>
      <c r="E9463">
        <v>131205</v>
      </c>
      <c r="F9463" s="5" t="s">
        <v>66</v>
      </c>
      <c r="G9463" s="5" t="s">
        <v>42</v>
      </c>
      <c r="H9463" s="5" t="s">
        <v>129</v>
      </c>
      <c r="I9463" t="s">
        <v>35</v>
      </c>
      <c r="J9463" t="s">
        <v>129</v>
      </c>
      <c r="K9463">
        <v>0</v>
      </c>
      <c r="L9463" s="5" t="s">
        <v>18469</v>
      </c>
      <c r="M9463" s="5" t="s">
        <v>28</v>
      </c>
      <c r="N9463">
        <v>8</v>
      </c>
      <c r="O9463" t="s">
        <v>62</v>
      </c>
      <c r="P9463" s="1">
        <v>45582</v>
      </c>
      <c r="Q9463" s="1">
        <v>45638</v>
      </c>
      <c r="R9463">
        <v>1799</v>
      </c>
      <c r="S9463" s="4">
        <v>7.1</v>
      </c>
      <c r="T9463" t="s">
        <v>55</v>
      </c>
    </row>
    <row r="9464" spans="1:20" x14ac:dyDescent="0.35">
      <c r="A9464" t="s">
        <v>18470</v>
      </c>
      <c r="B9464" s="5" t="s">
        <v>145</v>
      </c>
      <c r="C9464" s="6">
        <v>236960</v>
      </c>
      <c r="D9464" t="s">
        <v>41</v>
      </c>
      <c r="E9464">
        <v>201416</v>
      </c>
      <c r="F9464" s="5" t="s">
        <v>23</v>
      </c>
      <c r="G9464" s="5" t="s">
        <v>59</v>
      </c>
      <c r="H9464" s="5" t="s">
        <v>126</v>
      </c>
      <c r="I9464" t="s">
        <v>44</v>
      </c>
      <c r="J9464" t="s">
        <v>126</v>
      </c>
      <c r="K9464">
        <v>50</v>
      </c>
      <c r="L9464" s="5" t="s">
        <v>18471</v>
      </c>
      <c r="M9464" s="5" t="s">
        <v>28</v>
      </c>
      <c r="N9464">
        <v>12</v>
      </c>
      <c r="O9464" t="s">
        <v>147</v>
      </c>
      <c r="P9464" s="1">
        <v>45424</v>
      </c>
      <c r="Q9464" s="1">
        <v>45483</v>
      </c>
      <c r="R9464">
        <v>1716</v>
      </c>
      <c r="S9464" s="4">
        <v>9.1</v>
      </c>
      <c r="T9464" t="s">
        <v>136</v>
      </c>
    </row>
    <row r="9465" spans="1:20" x14ac:dyDescent="0.35">
      <c r="A9465" t="s">
        <v>18472</v>
      </c>
      <c r="B9465" s="5" t="s">
        <v>28802</v>
      </c>
      <c r="C9465" s="6">
        <v>70521</v>
      </c>
      <c r="D9465" t="s">
        <v>41</v>
      </c>
      <c r="E9465">
        <v>59943</v>
      </c>
      <c r="F9465" s="5" t="s">
        <v>58</v>
      </c>
      <c r="G9465" s="5" t="s">
        <v>51</v>
      </c>
      <c r="H9465" s="5" t="s">
        <v>126</v>
      </c>
      <c r="I9465" t="s">
        <v>26</v>
      </c>
      <c r="J9465" t="s">
        <v>1192</v>
      </c>
      <c r="K9465">
        <v>50</v>
      </c>
      <c r="L9465" s="5" t="s">
        <v>1405</v>
      </c>
      <c r="M9465" s="5" t="s">
        <v>37</v>
      </c>
      <c r="N9465">
        <v>1</v>
      </c>
      <c r="O9465" t="s">
        <v>107</v>
      </c>
      <c r="P9465" s="1">
        <v>45558</v>
      </c>
      <c r="Q9465" s="1">
        <v>45617</v>
      </c>
      <c r="R9465">
        <v>2406</v>
      </c>
      <c r="S9465" s="4">
        <v>9.1999999999999993</v>
      </c>
      <c r="T9465" t="s">
        <v>63</v>
      </c>
    </row>
    <row r="9466" spans="1:20" x14ac:dyDescent="0.35">
      <c r="A9466" t="s">
        <v>18473</v>
      </c>
      <c r="B9466" s="5" t="s">
        <v>217</v>
      </c>
      <c r="C9466" s="6">
        <v>22718</v>
      </c>
      <c r="D9466" t="s">
        <v>22</v>
      </c>
      <c r="E9466">
        <v>22718</v>
      </c>
      <c r="F9466" s="5" t="s">
        <v>58</v>
      </c>
      <c r="G9466" s="5" t="s">
        <v>42</v>
      </c>
      <c r="H9466" s="5" t="s">
        <v>116</v>
      </c>
      <c r="I9466" t="s">
        <v>26</v>
      </c>
      <c r="J9466" t="s">
        <v>116</v>
      </c>
      <c r="K9466">
        <v>100</v>
      </c>
      <c r="L9466" s="5" t="s">
        <v>18474</v>
      </c>
      <c r="M9466" s="5" t="s">
        <v>54</v>
      </c>
      <c r="N9466">
        <v>1</v>
      </c>
      <c r="O9466" t="s">
        <v>85</v>
      </c>
      <c r="P9466" s="1">
        <v>45775</v>
      </c>
      <c r="Q9466" s="1">
        <v>45809</v>
      </c>
      <c r="R9466">
        <v>2464</v>
      </c>
      <c r="S9466" s="4">
        <v>6.6</v>
      </c>
      <c r="T9466" t="s">
        <v>79</v>
      </c>
    </row>
    <row r="9467" spans="1:20" x14ac:dyDescent="0.35">
      <c r="A9467" t="s">
        <v>18475</v>
      </c>
      <c r="B9467" s="5" t="s">
        <v>179</v>
      </c>
      <c r="C9467" s="6">
        <v>302715</v>
      </c>
      <c r="D9467" t="s">
        <v>22</v>
      </c>
      <c r="E9467">
        <v>302715</v>
      </c>
      <c r="F9467" s="5" t="s">
        <v>23</v>
      </c>
      <c r="G9467" s="5" t="s">
        <v>24</v>
      </c>
      <c r="H9467" s="5" t="s">
        <v>68</v>
      </c>
      <c r="I9467" t="s">
        <v>35</v>
      </c>
      <c r="J9467" t="s">
        <v>1211</v>
      </c>
      <c r="K9467">
        <v>0</v>
      </c>
      <c r="L9467" s="5" t="s">
        <v>18476</v>
      </c>
      <c r="M9467" s="5" t="s">
        <v>54</v>
      </c>
      <c r="N9467">
        <v>12</v>
      </c>
      <c r="O9467" t="s">
        <v>71</v>
      </c>
      <c r="P9467" s="1">
        <v>45685</v>
      </c>
      <c r="Q9467" s="1">
        <v>45709</v>
      </c>
      <c r="R9467">
        <v>655</v>
      </c>
      <c r="S9467" s="4">
        <v>8.1999999999999993</v>
      </c>
      <c r="T9467" t="s">
        <v>153</v>
      </c>
    </row>
    <row r="9468" spans="1:20" x14ac:dyDescent="0.35">
      <c r="A9468" t="s">
        <v>18477</v>
      </c>
      <c r="B9468" s="5" t="s">
        <v>40</v>
      </c>
      <c r="C9468" s="6">
        <v>148771</v>
      </c>
      <c r="D9468" t="s">
        <v>22</v>
      </c>
      <c r="E9468">
        <v>148771</v>
      </c>
      <c r="F9468" s="5" t="s">
        <v>66</v>
      </c>
      <c r="G9468" s="5" t="s">
        <v>51</v>
      </c>
      <c r="H9468" s="5" t="s">
        <v>52</v>
      </c>
      <c r="I9468" t="s">
        <v>35</v>
      </c>
      <c r="J9468" t="s">
        <v>52</v>
      </c>
      <c r="K9468">
        <v>100</v>
      </c>
      <c r="L9468" s="5" t="s">
        <v>18478</v>
      </c>
      <c r="M9468" s="5" t="s">
        <v>70</v>
      </c>
      <c r="N9468">
        <v>8</v>
      </c>
      <c r="O9468" t="s">
        <v>131</v>
      </c>
      <c r="P9468" s="1">
        <v>45635</v>
      </c>
      <c r="Q9468" s="1">
        <v>45685</v>
      </c>
      <c r="R9468">
        <v>1688</v>
      </c>
      <c r="S9468" s="4">
        <v>9.1</v>
      </c>
      <c r="T9468" t="s">
        <v>108</v>
      </c>
    </row>
    <row r="9469" spans="1:20" x14ac:dyDescent="0.35">
      <c r="A9469" t="s">
        <v>18479</v>
      </c>
      <c r="B9469" s="5" t="s">
        <v>105</v>
      </c>
      <c r="C9469" s="6">
        <v>168216</v>
      </c>
      <c r="D9469" t="s">
        <v>22</v>
      </c>
      <c r="E9469">
        <v>168216</v>
      </c>
      <c r="F9469" s="5" t="s">
        <v>66</v>
      </c>
      <c r="G9469" s="5" t="s">
        <v>42</v>
      </c>
      <c r="H9469" s="5" t="s">
        <v>101</v>
      </c>
      <c r="I9469" t="s">
        <v>26</v>
      </c>
      <c r="J9469" t="s">
        <v>101</v>
      </c>
      <c r="K9469">
        <v>50</v>
      </c>
      <c r="L9469" s="5" t="s">
        <v>18480</v>
      </c>
      <c r="M9469" s="5" t="s">
        <v>37</v>
      </c>
      <c r="N9469">
        <v>6</v>
      </c>
      <c r="O9469" t="s">
        <v>107</v>
      </c>
      <c r="P9469" s="1">
        <v>45633</v>
      </c>
      <c r="Q9469" s="1">
        <v>45653</v>
      </c>
      <c r="R9469">
        <v>1732</v>
      </c>
      <c r="S9469" s="4">
        <v>8.8000000000000007</v>
      </c>
      <c r="T9469" t="s">
        <v>89</v>
      </c>
    </row>
    <row r="9470" spans="1:20" x14ac:dyDescent="0.35">
      <c r="A9470" t="s">
        <v>18481</v>
      </c>
      <c r="B9470" s="5" t="s">
        <v>28802</v>
      </c>
      <c r="C9470" s="6">
        <v>83184</v>
      </c>
      <c r="D9470" t="s">
        <v>22</v>
      </c>
      <c r="E9470">
        <v>83184</v>
      </c>
      <c r="F9470" s="5" t="s">
        <v>50</v>
      </c>
      <c r="G9470" s="5" t="s">
        <v>51</v>
      </c>
      <c r="H9470" s="5" t="s">
        <v>25</v>
      </c>
      <c r="I9470" t="s">
        <v>35</v>
      </c>
      <c r="J9470" t="s">
        <v>25</v>
      </c>
      <c r="K9470">
        <v>0</v>
      </c>
      <c r="L9470" s="5" t="s">
        <v>18482</v>
      </c>
      <c r="M9470" s="5" t="s">
        <v>70</v>
      </c>
      <c r="N9470">
        <v>4</v>
      </c>
      <c r="O9470" t="s">
        <v>141</v>
      </c>
      <c r="P9470" s="1">
        <v>45446</v>
      </c>
      <c r="Q9470" s="1">
        <v>45512</v>
      </c>
      <c r="R9470">
        <v>1248</v>
      </c>
      <c r="S9470" s="4">
        <v>8.1999999999999993</v>
      </c>
      <c r="T9470" t="s">
        <v>38</v>
      </c>
    </row>
    <row r="9471" spans="1:20" x14ac:dyDescent="0.35">
      <c r="A9471" t="s">
        <v>18483</v>
      </c>
      <c r="B9471" s="5" t="s">
        <v>28800</v>
      </c>
      <c r="C9471" s="6">
        <v>98439</v>
      </c>
      <c r="D9471" t="s">
        <v>22</v>
      </c>
      <c r="E9471">
        <v>98439</v>
      </c>
      <c r="F9471" s="5" t="s">
        <v>66</v>
      </c>
      <c r="G9471" s="5" t="s">
        <v>42</v>
      </c>
      <c r="H9471" s="5" t="s">
        <v>165</v>
      </c>
      <c r="I9471" t="s">
        <v>35</v>
      </c>
      <c r="J9471" t="s">
        <v>165</v>
      </c>
      <c r="K9471">
        <v>100</v>
      </c>
      <c r="L9471" s="5" t="s">
        <v>18484</v>
      </c>
      <c r="M9471" s="5" t="s">
        <v>28</v>
      </c>
      <c r="N9471">
        <v>8</v>
      </c>
      <c r="O9471" t="s">
        <v>172</v>
      </c>
      <c r="P9471" s="1">
        <v>45498</v>
      </c>
      <c r="Q9471" s="1">
        <v>45564</v>
      </c>
      <c r="R9471">
        <v>1463</v>
      </c>
      <c r="S9471" s="4">
        <v>7.7</v>
      </c>
      <c r="T9471" t="s">
        <v>30</v>
      </c>
    </row>
    <row r="9472" spans="1:20" x14ac:dyDescent="0.35">
      <c r="A9472" t="s">
        <v>18485</v>
      </c>
      <c r="B9472" s="5" t="s">
        <v>145</v>
      </c>
      <c r="C9472" s="6">
        <v>164239</v>
      </c>
      <c r="D9472" t="s">
        <v>22</v>
      </c>
      <c r="E9472">
        <v>164239</v>
      </c>
      <c r="F9472" s="5" t="s">
        <v>50</v>
      </c>
      <c r="G9472" s="5" t="s">
        <v>24</v>
      </c>
      <c r="H9472" s="5" t="s">
        <v>97</v>
      </c>
      <c r="I9472" t="s">
        <v>35</v>
      </c>
      <c r="J9472" t="s">
        <v>97</v>
      </c>
      <c r="K9472">
        <v>0</v>
      </c>
      <c r="L9472" s="5" t="s">
        <v>18486</v>
      </c>
      <c r="M9472" s="5" t="s">
        <v>37</v>
      </c>
      <c r="N9472">
        <v>4</v>
      </c>
      <c r="O9472" t="s">
        <v>78</v>
      </c>
      <c r="P9472" s="1">
        <v>45447</v>
      </c>
      <c r="Q9472" s="1">
        <v>45499</v>
      </c>
      <c r="R9472">
        <v>802</v>
      </c>
      <c r="S9472" s="4">
        <v>8.3000000000000007</v>
      </c>
      <c r="T9472" t="s">
        <v>277</v>
      </c>
    </row>
    <row r="9473" spans="1:20" x14ac:dyDescent="0.35">
      <c r="A9473" t="s">
        <v>18487</v>
      </c>
      <c r="B9473" s="5" t="s">
        <v>28799</v>
      </c>
      <c r="C9473" s="6">
        <v>96933</v>
      </c>
      <c r="D9473" t="s">
        <v>22</v>
      </c>
      <c r="E9473">
        <v>96933</v>
      </c>
      <c r="F9473" s="5" t="s">
        <v>58</v>
      </c>
      <c r="G9473" s="5" t="s">
        <v>24</v>
      </c>
      <c r="H9473" s="5" t="s">
        <v>68</v>
      </c>
      <c r="I9473" t="s">
        <v>35</v>
      </c>
      <c r="J9473" t="s">
        <v>1192</v>
      </c>
      <c r="K9473">
        <v>50</v>
      </c>
      <c r="L9473" s="5" t="s">
        <v>18488</v>
      </c>
      <c r="M9473" s="5" t="s">
        <v>37</v>
      </c>
      <c r="N9473">
        <v>1</v>
      </c>
      <c r="O9473" t="s">
        <v>88</v>
      </c>
      <c r="P9473" s="1">
        <v>45768</v>
      </c>
      <c r="Q9473" s="1">
        <v>45796</v>
      </c>
      <c r="R9473">
        <v>1741</v>
      </c>
      <c r="S9473" s="4">
        <v>8.3000000000000007</v>
      </c>
      <c r="T9473" t="s">
        <v>63</v>
      </c>
    </row>
    <row r="9474" spans="1:20" x14ac:dyDescent="0.35">
      <c r="A9474" t="s">
        <v>18489</v>
      </c>
      <c r="B9474" s="5" t="s">
        <v>174</v>
      </c>
      <c r="C9474" s="6">
        <v>108451</v>
      </c>
      <c r="D9474" t="s">
        <v>22</v>
      </c>
      <c r="E9474">
        <v>108451</v>
      </c>
      <c r="F9474" s="5" t="s">
        <v>58</v>
      </c>
      <c r="G9474" s="5" t="s">
        <v>42</v>
      </c>
      <c r="H9474" s="5" t="s">
        <v>97</v>
      </c>
      <c r="I9474" t="s">
        <v>35</v>
      </c>
      <c r="J9474" t="s">
        <v>97</v>
      </c>
      <c r="K9474">
        <v>0</v>
      </c>
      <c r="L9474" s="5" t="s">
        <v>3425</v>
      </c>
      <c r="M9474" s="5" t="s">
        <v>37</v>
      </c>
      <c r="N9474">
        <v>0</v>
      </c>
      <c r="O9474" t="s">
        <v>167</v>
      </c>
      <c r="P9474" s="1">
        <v>45381</v>
      </c>
      <c r="Q9474" s="1">
        <v>45446</v>
      </c>
      <c r="R9474">
        <v>620</v>
      </c>
      <c r="S9474" s="4">
        <v>9</v>
      </c>
      <c r="T9474" t="s">
        <v>30</v>
      </c>
    </row>
    <row r="9475" spans="1:20" x14ac:dyDescent="0.35">
      <c r="A9475" t="s">
        <v>18490</v>
      </c>
      <c r="B9475" s="5" t="s">
        <v>57</v>
      </c>
      <c r="C9475" s="6">
        <v>63644</v>
      </c>
      <c r="D9475" t="s">
        <v>81</v>
      </c>
      <c r="E9475">
        <v>85919</v>
      </c>
      <c r="F9475" s="5" t="s">
        <v>58</v>
      </c>
      <c r="G9475" s="5" t="s">
        <v>24</v>
      </c>
      <c r="H9475" s="5" t="s">
        <v>82</v>
      </c>
      <c r="I9475" t="s">
        <v>44</v>
      </c>
      <c r="J9475" t="s">
        <v>82</v>
      </c>
      <c r="K9475">
        <v>100</v>
      </c>
      <c r="L9475" s="5" t="s">
        <v>18491</v>
      </c>
      <c r="M9475" s="5" t="s">
        <v>70</v>
      </c>
      <c r="N9475">
        <v>0</v>
      </c>
      <c r="O9475" t="s">
        <v>172</v>
      </c>
      <c r="P9475" s="1">
        <v>45655</v>
      </c>
      <c r="Q9475" s="1">
        <v>45694</v>
      </c>
      <c r="R9475">
        <v>886</v>
      </c>
      <c r="S9475" s="4">
        <v>6.7</v>
      </c>
      <c r="T9475" t="s">
        <v>95</v>
      </c>
    </row>
    <row r="9476" spans="1:20" x14ac:dyDescent="0.35">
      <c r="A9476" t="s">
        <v>18492</v>
      </c>
      <c r="B9476" s="5" t="s">
        <v>162</v>
      </c>
      <c r="C9476" s="6">
        <v>199800</v>
      </c>
      <c r="D9476" t="s">
        <v>22</v>
      </c>
      <c r="E9476">
        <v>199800</v>
      </c>
      <c r="F9476" s="5" t="s">
        <v>66</v>
      </c>
      <c r="G9476" s="5" t="s">
        <v>24</v>
      </c>
      <c r="H9476" s="5" t="s">
        <v>68</v>
      </c>
      <c r="I9476" t="s">
        <v>35</v>
      </c>
      <c r="J9476" t="s">
        <v>68</v>
      </c>
      <c r="K9476">
        <v>100</v>
      </c>
      <c r="L9476" s="5" t="s">
        <v>11450</v>
      </c>
      <c r="M9476" s="5" t="s">
        <v>54</v>
      </c>
      <c r="N9476">
        <v>8</v>
      </c>
      <c r="O9476" t="s">
        <v>71</v>
      </c>
      <c r="P9476" s="1">
        <v>45391</v>
      </c>
      <c r="Q9476" s="1">
        <v>45442</v>
      </c>
      <c r="R9476">
        <v>716</v>
      </c>
      <c r="S9476" s="4">
        <v>6.2</v>
      </c>
      <c r="T9476" t="s">
        <v>79</v>
      </c>
    </row>
    <row r="9477" spans="1:20" x14ac:dyDescent="0.35">
      <c r="A9477" t="s">
        <v>18493</v>
      </c>
      <c r="B9477" s="5" t="s">
        <v>57</v>
      </c>
      <c r="C9477" s="6">
        <v>158584</v>
      </c>
      <c r="D9477" t="s">
        <v>22</v>
      </c>
      <c r="E9477">
        <v>158584</v>
      </c>
      <c r="F9477" s="5" t="s">
        <v>66</v>
      </c>
      <c r="G9477" s="5" t="s">
        <v>51</v>
      </c>
      <c r="H9477" s="5" t="s">
        <v>97</v>
      </c>
      <c r="I9477" t="s">
        <v>35</v>
      </c>
      <c r="J9477" t="s">
        <v>97</v>
      </c>
      <c r="K9477">
        <v>100</v>
      </c>
      <c r="L9477" s="5" t="s">
        <v>18494</v>
      </c>
      <c r="M9477" s="5" t="s">
        <v>28</v>
      </c>
      <c r="N9477">
        <v>8</v>
      </c>
      <c r="O9477" t="s">
        <v>141</v>
      </c>
      <c r="P9477" s="1">
        <v>45576</v>
      </c>
      <c r="Q9477" s="1">
        <v>45609</v>
      </c>
      <c r="R9477">
        <v>1060</v>
      </c>
      <c r="S9477" s="4">
        <v>8.8000000000000007</v>
      </c>
      <c r="T9477" t="s">
        <v>153</v>
      </c>
    </row>
    <row r="9478" spans="1:20" x14ac:dyDescent="0.35">
      <c r="A9478" t="s">
        <v>18495</v>
      </c>
      <c r="B9478" s="5" t="s">
        <v>32</v>
      </c>
      <c r="C9478" s="6">
        <v>200639</v>
      </c>
      <c r="D9478" t="s">
        <v>22</v>
      </c>
      <c r="E9478">
        <v>200639</v>
      </c>
      <c r="F9478" s="5" t="s">
        <v>23</v>
      </c>
      <c r="G9478" s="5" t="s">
        <v>59</v>
      </c>
      <c r="H9478" s="5" t="s">
        <v>191</v>
      </c>
      <c r="I9478" t="s">
        <v>26</v>
      </c>
      <c r="J9478" t="s">
        <v>191</v>
      </c>
      <c r="K9478">
        <v>50</v>
      </c>
      <c r="L9478" s="5" t="s">
        <v>18496</v>
      </c>
      <c r="M9478" s="5" t="s">
        <v>37</v>
      </c>
      <c r="N9478">
        <v>17</v>
      </c>
      <c r="O9478" t="s">
        <v>135</v>
      </c>
      <c r="P9478" s="1">
        <v>45332</v>
      </c>
      <c r="Q9478" s="1">
        <v>45385</v>
      </c>
      <c r="R9478">
        <v>2424</v>
      </c>
      <c r="S9478" s="4">
        <v>6.2</v>
      </c>
      <c r="T9478" t="s">
        <v>47</v>
      </c>
    </row>
    <row r="9479" spans="1:20" x14ac:dyDescent="0.35">
      <c r="A9479" t="s">
        <v>18497</v>
      </c>
      <c r="B9479" s="5" t="s">
        <v>28802</v>
      </c>
      <c r="C9479" s="6">
        <v>76094</v>
      </c>
      <c r="D9479" t="s">
        <v>22</v>
      </c>
      <c r="E9479">
        <v>76094</v>
      </c>
      <c r="F9479" s="5" t="s">
        <v>23</v>
      </c>
      <c r="G9479" s="5" t="s">
        <v>59</v>
      </c>
      <c r="H9479" s="5" t="s">
        <v>157</v>
      </c>
      <c r="I9479" t="s">
        <v>26</v>
      </c>
      <c r="J9479" t="s">
        <v>157</v>
      </c>
      <c r="K9479">
        <v>50</v>
      </c>
      <c r="L9479" s="5" t="s">
        <v>8517</v>
      </c>
      <c r="M9479" s="5" t="s">
        <v>54</v>
      </c>
      <c r="N9479">
        <v>19</v>
      </c>
      <c r="O9479" t="s">
        <v>46</v>
      </c>
      <c r="P9479" s="1">
        <v>45744</v>
      </c>
      <c r="Q9479" s="1">
        <v>45814</v>
      </c>
      <c r="R9479">
        <v>612</v>
      </c>
      <c r="S9479" s="4">
        <v>9.8000000000000007</v>
      </c>
      <c r="T9479" t="s">
        <v>38</v>
      </c>
    </row>
    <row r="9480" spans="1:20" x14ac:dyDescent="0.35">
      <c r="A9480" t="s">
        <v>18498</v>
      </c>
      <c r="B9480" s="5" t="s">
        <v>28802</v>
      </c>
      <c r="C9480" s="6">
        <v>24147</v>
      </c>
      <c r="D9480" t="s">
        <v>22</v>
      </c>
      <c r="E9480">
        <v>24147</v>
      </c>
      <c r="F9480" s="5" t="s">
        <v>50</v>
      </c>
      <c r="G9480" s="5" t="s">
        <v>59</v>
      </c>
      <c r="H9480" s="5" t="s">
        <v>116</v>
      </c>
      <c r="I9480" t="s">
        <v>44</v>
      </c>
      <c r="J9480" t="s">
        <v>116</v>
      </c>
      <c r="K9480">
        <v>50</v>
      </c>
      <c r="L9480" s="5" t="s">
        <v>18499</v>
      </c>
      <c r="M9480" s="5" t="s">
        <v>37</v>
      </c>
      <c r="N9480">
        <v>3</v>
      </c>
      <c r="O9480" t="s">
        <v>167</v>
      </c>
      <c r="P9480" s="1">
        <v>45596</v>
      </c>
      <c r="Q9480" s="1">
        <v>45628</v>
      </c>
      <c r="R9480">
        <v>950</v>
      </c>
      <c r="S9480" s="4">
        <v>9.5</v>
      </c>
      <c r="T9480" t="s">
        <v>103</v>
      </c>
    </row>
    <row r="9481" spans="1:20" x14ac:dyDescent="0.35">
      <c r="A9481" t="s">
        <v>18500</v>
      </c>
      <c r="B9481" s="5" t="s">
        <v>28802</v>
      </c>
      <c r="C9481" s="6">
        <v>50123</v>
      </c>
      <c r="D9481" t="s">
        <v>41</v>
      </c>
      <c r="E9481">
        <v>42605</v>
      </c>
      <c r="F9481" s="5" t="s">
        <v>58</v>
      </c>
      <c r="G9481" s="5" t="s">
        <v>24</v>
      </c>
      <c r="H9481" s="5" t="s">
        <v>60</v>
      </c>
      <c r="I9481" t="s">
        <v>26</v>
      </c>
      <c r="J9481" t="s">
        <v>60</v>
      </c>
      <c r="K9481">
        <v>50</v>
      </c>
      <c r="L9481" s="5" t="s">
        <v>1068</v>
      </c>
      <c r="M9481" s="5" t="s">
        <v>54</v>
      </c>
      <c r="N9481">
        <v>1</v>
      </c>
      <c r="O9481" t="s">
        <v>172</v>
      </c>
      <c r="P9481" s="1">
        <v>45297</v>
      </c>
      <c r="Q9481" s="1">
        <v>45361</v>
      </c>
      <c r="R9481">
        <v>540</v>
      </c>
      <c r="S9481" s="4">
        <v>5.5</v>
      </c>
      <c r="T9481" t="s">
        <v>210</v>
      </c>
    </row>
    <row r="9482" spans="1:20" x14ac:dyDescent="0.35">
      <c r="A9482" t="s">
        <v>18501</v>
      </c>
      <c r="B9482" s="5" t="s">
        <v>57</v>
      </c>
      <c r="C9482" s="6">
        <v>110573</v>
      </c>
      <c r="D9482" t="s">
        <v>22</v>
      </c>
      <c r="E9482">
        <v>110573</v>
      </c>
      <c r="F9482" s="5" t="s">
        <v>66</v>
      </c>
      <c r="G9482" s="5" t="s">
        <v>42</v>
      </c>
      <c r="H9482" s="5" t="s">
        <v>165</v>
      </c>
      <c r="I9482" t="s">
        <v>35</v>
      </c>
      <c r="J9482" t="s">
        <v>165</v>
      </c>
      <c r="K9482">
        <v>0</v>
      </c>
      <c r="L9482" s="5" t="s">
        <v>18502</v>
      </c>
      <c r="M9482" s="5" t="s">
        <v>28</v>
      </c>
      <c r="N9482">
        <v>7</v>
      </c>
      <c r="O9482" t="s">
        <v>167</v>
      </c>
      <c r="P9482" s="1">
        <v>45500</v>
      </c>
      <c r="Q9482" s="1">
        <v>45542</v>
      </c>
      <c r="R9482">
        <v>798</v>
      </c>
      <c r="S9482" s="4">
        <v>5.2</v>
      </c>
      <c r="T9482" t="s">
        <v>95</v>
      </c>
    </row>
    <row r="9483" spans="1:20" x14ac:dyDescent="0.35">
      <c r="A9483" t="s">
        <v>18503</v>
      </c>
      <c r="B9483" s="5" t="s">
        <v>217</v>
      </c>
      <c r="C9483" s="6">
        <v>108897</v>
      </c>
      <c r="D9483" t="s">
        <v>22</v>
      </c>
      <c r="E9483">
        <v>108897</v>
      </c>
      <c r="F9483" s="5" t="s">
        <v>50</v>
      </c>
      <c r="G9483" s="5" t="s">
        <v>42</v>
      </c>
      <c r="H9483" s="5" t="s">
        <v>25</v>
      </c>
      <c r="I9483" t="s">
        <v>26</v>
      </c>
      <c r="J9483" t="s">
        <v>68</v>
      </c>
      <c r="K9483">
        <v>0</v>
      </c>
      <c r="L9483" s="5" t="s">
        <v>18504</v>
      </c>
      <c r="M9483" s="5" t="s">
        <v>54</v>
      </c>
      <c r="N9483">
        <v>4</v>
      </c>
      <c r="O9483" t="s">
        <v>46</v>
      </c>
      <c r="P9483" s="1">
        <v>45361</v>
      </c>
      <c r="Q9483" s="1">
        <v>45418</v>
      </c>
      <c r="R9483">
        <v>715</v>
      </c>
      <c r="S9483" s="4">
        <v>8.6</v>
      </c>
      <c r="T9483" t="s">
        <v>63</v>
      </c>
    </row>
    <row r="9484" spans="1:20" x14ac:dyDescent="0.35">
      <c r="A9484" t="s">
        <v>18505</v>
      </c>
      <c r="B9484" s="5" t="s">
        <v>105</v>
      </c>
      <c r="C9484" s="6">
        <v>330519</v>
      </c>
      <c r="D9484" t="s">
        <v>22</v>
      </c>
      <c r="E9484">
        <v>330519</v>
      </c>
      <c r="F9484" s="5" t="s">
        <v>23</v>
      </c>
      <c r="G9484" s="5" t="s">
        <v>24</v>
      </c>
      <c r="H9484" s="5" t="s">
        <v>68</v>
      </c>
      <c r="I9484" t="s">
        <v>35</v>
      </c>
      <c r="J9484" t="s">
        <v>68</v>
      </c>
      <c r="K9484">
        <v>50</v>
      </c>
      <c r="L9484" s="5" t="s">
        <v>18506</v>
      </c>
      <c r="M9484" s="5" t="s">
        <v>70</v>
      </c>
      <c r="N9484">
        <v>11</v>
      </c>
      <c r="O9484" t="s">
        <v>85</v>
      </c>
      <c r="P9484" s="1">
        <v>45692</v>
      </c>
      <c r="Q9484" s="1">
        <v>45719</v>
      </c>
      <c r="R9484">
        <v>544</v>
      </c>
      <c r="S9484" s="4">
        <v>5.8</v>
      </c>
      <c r="T9484" t="s">
        <v>38</v>
      </c>
    </row>
    <row r="9485" spans="1:20" x14ac:dyDescent="0.35">
      <c r="A9485" t="s">
        <v>18507</v>
      </c>
      <c r="B9485" s="5" t="s">
        <v>100</v>
      </c>
      <c r="C9485" s="6">
        <v>64196</v>
      </c>
      <c r="D9485" t="s">
        <v>33</v>
      </c>
      <c r="E9485">
        <v>7061560</v>
      </c>
      <c r="F9485" s="5" t="s">
        <v>58</v>
      </c>
      <c r="G9485" s="5" t="s">
        <v>51</v>
      </c>
      <c r="H9485" s="5" t="s">
        <v>34</v>
      </c>
      <c r="I9485" t="s">
        <v>44</v>
      </c>
      <c r="J9485" t="s">
        <v>1090</v>
      </c>
      <c r="K9485">
        <v>0</v>
      </c>
      <c r="L9485" s="5" t="s">
        <v>12333</v>
      </c>
      <c r="M9485" s="5" t="s">
        <v>28</v>
      </c>
      <c r="N9485">
        <v>0</v>
      </c>
      <c r="O9485" t="s">
        <v>147</v>
      </c>
      <c r="P9485" s="1">
        <v>45739</v>
      </c>
      <c r="Q9485" s="1">
        <v>45791</v>
      </c>
      <c r="R9485">
        <v>911</v>
      </c>
      <c r="S9485" s="4">
        <v>8</v>
      </c>
      <c r="T9485" t="s">
        <v>103</v>
      </c>
    </row>
    <row r="9486" spans="1:20" x14ac:dyDescent="0.35">
      <c r="A9486" t="s">
        <v>18508</v>
      </c>
      <c r="B9486" s="5" t="s">
        <v>174</v>
      </c>
      <c r="C9486" s="6">
        <v>112869</v>
      </c>
      <c r="D9486" t="s">
        <v>22</v>
      </c>
      <c r="E9486">
        <v>112869</v>
      </c>
      <c r="F9486" s="5" t="s">
        <v>23</v>
      </c>
      <c r="G9486" s="5" t="s">
        <v>59</v>
      </c>
      <c r="H9486" s="5" t="s">
        <v>157</v>
      </c>
      <c r="I9486" t="s">
        <v>26</v>
      </c>
      <c r="J9486" t="s">
        <v>1449</v>
      </c>
      <c r="K9486">
        <v>50</v>
      </c>
      <c r="L9486" s="5" t="s">
        <v>18509</v>
      </c>
      <c r="M9486" s="5" t="s">
        <v>54</v>
      </c>
      <c r="N9486">
        <v>19</v>
      </c>
      <c r="O9486" t="s">
        <v>147</v>
      </c>
      <c r="P9486" s="1">
        <v>45775</v>
      </c>
      <c r="Q9486" s="1">
        <v>45821</v>
      </c>
      <c r="R9486">
        <v>588</v>
      </c>
      <c r="S9486" s="4">
        <v>5.9</v>
      </c>
      <c r="T9486" t="s">
        <v>47</v>
      </c>
    </row>
    <row r="9487" spans="1:20" x14ac:dyDescent="0.35">
      <c r="A9487" t="s">
        <v>18510</v>
      </c>
      <c r="B9487" s="5" t="s">
        <v>28801</v>
      </c>
      <c r="C9487" s="6">
        <v>64664</v>
      </c>
      <c r="D9487" t="s">
        <v>41</v>
      </c>
      <c r="E9487">
        <v>54964</v>
      </c>
      <c r="F9487" s="5" t="s">
        <v>58</v>
      </c>
      <c r="G9487" s="5" t="s">
        <v>51</v>
      </c>
      <c r="H9487" s="5" t="s">
        <v>43</v>
      </c>
      <c r="I9487" t="s">
        <v>26</v>
      </c>
      <c r="J9487" t="s">
        <v>43</v>
      </c>
      <c r="K9487">
        <v>100</v>
      </c>
      <c r="L9487" s="5" t="s">
        <v>18511</v>
      </c>
      <c r="M9487" s="5" t="s">
        <v>37</v>
      </c>
      <c r="N9487">
        <v>0</v>
      </c>
      <c r="O9487" t="s">
        <v>46</v>
      </c>
      <c r="P9487" s="1">
        <v>45626</v>
      </c>
      <c r="Q9487" s="1">
        <v>45684</v>
      </c>
      <c r="R9487">
        <v>1161</v>
      </c>
      <c r="S9487" s="4">
        <v>7.8</v>
      </c>
      <c r="T9487" t="s">
        <v>243</v>
      </c>
    </row>
    <row r="9488" spans="1:20" x14ac:dyDescent="0.35">
      <c r="A9488" t="s">
        <v>18512</v>
      </c>
      <c r="B9488" s="5" t="s">
        <v>73</v>
      </c>
      <c r="C9488" s="6">
        <v>175674</v>
      </c>
      <c r="D9488" t="s">
        <v>33</v>
      </c>
      <c r="E9488">
        <v>19324140</v>
      </c>
      <c r="F9488" s="5" t="s">
        <v>66</v>
      </c>
      <c r="G9488" s="5" t="s">
        <v>24</v>
      </c>
      <c r="H9488" s="5" t="s">
        <v>34</v>
      </c>
      <c r="I9488" t="s">
        <v>35</v>
      </c>
      <c r="J9488" t="s">
        <v>34</v>
      </c>
      <c r="K9488">
        <v>0</v>
      </c>
      <c r="L9488" s="5" t="s">
        <v>18513</v>
      </c>
      <c r="M9488" s="5" t="s">
        <v>28</v>
      </c>
      <c r="N9488">
        <v>7</v>
      </c>
      <c r="O9488" t="s">
        <v>172</v>
      </c>
      <c r="P9488" s="1">
        <v>45322</v>
      </c>
      <c r="Q9488" s="1">
        <v>45374</v>
      </c>
      <c r="R9488">
        <v>723</v>
      </c>
      <c r="S9488" s="4">
        <v>6.4</v>
      </c>
      <c r="T9488" t="s">
        <v>79</v>
      </c>
    </row>
    <row r="9489" spans="1:20" x14ac:dyDescent="0.35">
      <c r="A9489" t="s">
        <v>18514</v>
      </c>
      <c r="B9489" s="5" t="s">
        <v>174</v>
      </c>
      <c r="C9489" s="6">
        <v>95581</v>
      </c>
      <c r="D9489" t="s">
        <v>65</v>
      </c>
      <c r="E9489">
        <v>124255</v>
      </c>
      <c r="F9489" s="5" t="s">
        <v>50</v>
      </c>
      <c r="G9489" s="5" t="s">
        <v>42</v>
      </c>
      <c r="H9489" s="5" t="s">
        <v>67</v>
      </c>
      <c r="I9489" t="s">
        <v>35</v>
      </c>
      <c r="J9489" t="s">
        <v>186</v>
      </c>
      <c r="K9489">
        <v>0</v>
      </c>
      <c r="L9489" s="5" t="s">
        <v>18515</v>
      </c>
      <c r="M9489" s="5" t="s">
        <v>28</v>
      </c>
      <c r="N9489">
        <v>2</v>
      </c>
      <c r="O9489" t="s">
        <v>172</v>
      </c>
      <c r="P9489" s="1">
        <v>45510</v>
      </c>
      <c r="Q9489" s="1">
        <v>45538</v>
      </c>
      <c r="R9489">
        <v>1006</v>
      </c>
      <c r="S9489" s="4">
        <v>9.8000000000000007</v>
      </c>
      <c r="T9489" t="s">
        <v>63</v>
      </c>
    </row>
    <row r="9490" spans="1:20" x14ac:dyDescent="0.35">
      <c r="A9490" t="s">
        <v>18516</v>
      </c>
      <c r="B9490" s="5" t="s">
        <v>28801</v>
      </c>
      <c r="C9490" s="6">
        <v>158682</v>
      </c>
      <c r="D9490" t="s">
        <v>41</v>
      </c>
      <c r="E9490">
        <v>134880</v>
      </c>
      <c r="F9490" s="5" t="s">
        <v>66</v>
      </c>
      <c r="G9490" s="5" t="s">
        <v>42</v>
      </c>
      <c r="H9490" s="5" t="s">
        <v>151</v>
      </c>
      <c r="I9490" t="s">
        <v>35</v>
      </c>
      <c r="J9490" t="s">
        <v>768</v>
      </c>
      <c r="K9490">
        <v>50</v>
      </c>
      <c r="L9490" s="5" t="s">
        <v>18517</v>
      </c>
      <c r="M9490" s="5" t="s">
        <v>28</v>
      </c>
      <c r="N9490">
        <v>7</v>
      </c>
      <c r="O9490" t="s">
        <v>107</v>
      </c>
      <c r="P9490" s="1">
        <v>45756</v>
      </c>
      <c r="Q9490" s="1">
        <v>45799</v>
      </c>
      <c r="R9490">
        <v>2434</v>
      </c>
      <c r="S9490" s="4">
        <v>6.5</v>
      </c>
      <c r="T9490" t="s">
        <v>63</v>
      </c>
    </row>
    <row r="9491" spans="1:20" x14ac:dyDescent="0.35">
      <c r="A9491" t="s">
        <v>18518</v>
      </c>
      <c r="B9491" s="5" t="s">
        <v>217</v>
      </c>
      <c r="C9491" s="6">
        <v>145879</v>
      </c>
      <c r="D9491" t="s">
        <v>65</v>
      </c>
      <c r="E9491">
        <v>189643</v>
      </c>
      <c r="F9491" s="5" t="s">
        <v>66</v>
      </c>
      <c r="G9491" s="5" t="s">
        <v>24</v>
      </c>
      <c r="H9491" s="5" t="s">
        <v>67</v>
      </c>
      <c r="I9491" t="s">
        <v>26</v>
      </c>
      <c r="J9491" t="s">
        <v>67</v>
      </c>
      <c r="K9491">
        <v>0</v>
      </c>
      <c r="L9491" s="5" t="s">
        <v>18519</v>
      </c>
      <c r="M9491" s="5" t="s">
        <v>28</v>
      </c>
      <c r="N9491">
        <v>9</v>
      </c>
      <c r="O9491" t="s">
        <v>135</v>
      </c>
      <c r="P9491" s="1">
        <v>45472</v>
      </c>
      <c r="Q9491" s="1">
        <v>45489</v>
      </c>
      <c r="R9491">
        <v>1866</v>
      </c>
      <c r="S9491" s="4">
        <v>6.5</v>
      </c>
      <c r="T9491" t="s">
        <v>118</v>
      </c>
    </row>
    <row r="9492" spans="1:20" x14ac:dyDescent="0.35">
      <c r="A9492" t="s">
        <v>18520</v>
      </c>
      <c r="B9492" s="5" t="s">
        <v>162</v>
      </c>
      <c r="C9492" s="6">
        <v>196139</v>
      </c>
      <c r="D9492" t="s">
        <v>22</v>
      </c>
      <c r="E9492">
        <v>196139</v>
      </c>
      <c r="F9492" s="5" t="s">
        <v>23</v>
      </c>
      <c r="G9492" s="5" t="s">
        <v>42</v>
      </c>
      <c r="H9492" s="5" t="s">
        <v>191</v>
      </c>
      <c r="I9492" t="s">
        <v>44</v>
      </c>
      <c r="J9492" t="s">
        <v>97</v>
      </c>
      <c r="K9492">
        <v>50</v>
      </c>
      <c r="L9492" s="5" t="s">
        <v>18521</v>
      </c>
      <c r="M9492" s="5" t="s">
        <v>54</v>
      </c>
      <c r="N9492">
        <v>11</v>
      </c>
      <c r="O9492" t="s">
        <v>85</v>
      </c>
      <c r="P9492" s="1">
        <v>45609</v>
      </c>
      <c r="Q9492" s="1">
        <v>45653</v>
      </c>
      <c r="R9492">
        <v>1979</v>
      </c>
      <c r="S9492" s="4">
        <v>9.4</v>
      </c>
      <c r="T9492" t="s">
        <v>79</v>
      </c>
    </row>
    <row r="9493" spans="1:20" x14ac:dyDescent="0.35">
      <c r="A9493" t="s">
        <v>18522</v>
      </c>
      <c r="B9493" s="5" t="s">
        <v>100</v>
      </c>
      <c r="C9493" s="6">
        <v>334470</v>
      </c>
      <c r="D9493" t="s">
        <v>22</v>
      </c>
      <c r="E9493">
        <v>334470</v>
      </c>
      <c r="F9493" s="5" t="s">
        <v>23</v>
      </c>
      <c r="G9493" s="5" t="s">
        <v>51</v>
      </c>
      <c r="H9493" s="5" t="s">
        <v>97</v>
      </c>
      <c r="I9493" t="s">
        <v>35</v>
      </c>
      <c r="J9493" t="s">
        <v>97</v>
      </c>
      <c r="K9493">
        <v>100</v>
      </c>
      <c r="L9493" s="5" t="s">
        <v>18523</v>
      </c>
      <c r="M9493" s="5" t="s">
        <v>54</v>
      </c>
      <c r="N9493">
        <v>13</v>
      </c>
      <c r="O9493" t="s">
        <v>147</v>
      </c>
      <c r="P9493" s="1">
        <v>45683</v>
      </c>
      <c r="Q9493" s="1">
        <v>45698</v>
      </c>
      <c r="R9493">
        <v>1594</v>
      </c>
      <c r="S9493" s="4">
        <v>7.8</v>
      </c>
      <c r="T9493" t="s">
        <v>103</v>
      </c>
    </row>
    <row r="9494" spans="1:20" x14ac:dyDescent="0.35">
      <c r="A9494" t="s">
        <v>18524</v>
      </c>
      <c r="B9494" s="5" t="s">
        <v>49</v>
      </c>
      <c r="C9494" s="6">
        <v>87626</v>
      </c>
      <c r="D9494" t="s">
        <v>22</v>
      </c>
      <c r="E9494">
        <v>87626</v>
      </c>
      <c r="F9494" s="5" t="s">
        <v>50</v>
      </c>
      <c r="G9494" s="5" t="s">
        <v>59</v>
      </c>
      <c r="H9494" s="5" t="s">
        <v>129</v>
      </c>
      <c r="I9494" t="s">
        <v>44</v>
      </c>
      <c r="J9494" t="s">
        <v>129</v>
      </c>
      <c r="K9494">
        <v>100</v>
      </c>
      <c r="L9494" s="5" t="s">
        <v>18525</v>
      </c>
      <c r="M9494" s="5" t="s">
        <v>54</v>
      </c>
      <c r="N9494">
        <v>3</v>
      </c>
      <c r="O9494" t="s">
        <v>71</v>
      </c>
      <c r="P9494" s="1">
        <v>45641</v>
      </c>
      <c r="Q9494" s="1">
        <v>45703</v>
      </c>
      <c r="R9494">
        <v>2127</v>
      </c>
      <c r="S9494" s="4">
        <v>6.5</v>
      </c>
      <c r="T9494" t="s">
        <v>243</v>
      </c>
    </row>
    <row r="9495" spans="1:20" x14ac:dyDescent="0.35">
      <c r="A9495" t="s">
        <v>18526</v>
      </c>
      <c r="B9495" s="5" t="s">
        <v>28802</v>
      </c>
      <c r="C9495" s="6">
        <v>98110</v>
      </c>
      <c r="D9495" t="s">
        <v>22</v>
      </c>
      <c r="E9495">
        <v>98110</v>
      </c>
      <c r="F9495" s="5" t="s">
        <v>23</v>
      </c>
      <c r="G9495" s="5" t="s">
        <v>24</v>
      </c>
      <c r="H9495" s="5" t="s">
        <v>157</v>
      </c>
      <c r="I9495" t="s">
        <v>44</v>
      </c>
      <c r="J9495" t="s">
        <v>157</v>
      </c>
      <c r="K9495">
        <v>0</v>
      </c>
      <c r="L9495" s="5" t="s">
        <v>17245</v>
      </c>
      <c r="M9495" s="5" t="s">
        <v>28</v>
      </c>
      <c r="N9495">
        <v>18</v>
      </c>
      <c r="O9495" t="s">
        <v>112</v>
      </c>
      <c r="P9495" s="1">
        <v>45466</v>
      </c>
      <c r="Q9495" s="1">
        <v>45500</v>
      </c>
      <c r="R9495">
        <v>774</v>
      </c>
      <c r="S9495" s="4">
        <v>9.5</v>
      </c>
      <c r="T9495" t="s">
        <v>118</v>
      </c>
    </row>
    <row r="9496" spans="1:20" x14ac:dyDescent="0.35">
      <c r="A9496" t="s">
        <v>18527</v>
      </c>
      <c r="B9496" s="5" t="s">
        <v>28802</v>
      </c>
      <c r="C9496" s="6">
        <v>125951</v>
      </c>
      <c r="D9496" t="s">
        <v>74</v>
      </c>
      <c r="E9496">
        <v>157439</v>
      </c>
      <c r="F9496" s="5" t="s">
        <v>66</v>
      </c>
      <c r="G9496" s="5" t="s">
        <v>24</v>
      </c>
      <c r="H9496" s="5" t="s">
        <v>75</v>
      </c>
      <c r="I9496" t="s">
        <v>44</v>
      </c>
      <c r="J9496" t="s">
        <v>629</v>
      </c>
      <c r="K9496">
        <v>100</v>
      </c>
      <c r="L9496" s="5" t="s">
        <v>18528</v>
      </c>
      <c r="M9496" s="5" t="s">
        <v>37</v>
      </c>
      <c r="N9496">
        <v>9</v>
      </c>
      <c r="O9496" t="s">
        <v>131</v>
      </c>
      <c r="P9496" s="1">
        <v>45443</v>
      </c>
      <c r="Q9496" s="1">
        <v>45500</v>
      </c>
      <c r="R9496">
        <v>2495</v>
      </c>
      <c r="S9496" s="4">
        <v>7.2</v>
      </c>
      <c r="T9496" t="s">
        <v>95</v>
      </c>
    </row>
    <row r="9497" spans="1:20" x14ac:dyDescent="0.35">
      <c r="A9497" t="s">
        <v>18529</v>
      </c>
      <c r="B9497" s="5" t="s">
        <v>174</v>
      </c>
      <c r="C9497" s="6">
        <v>86390</v>
      </c>
      <c r="D9497" t="s">
        <v>22</v>
      </c>
      <c r="E9497">
        <v>86390</v>
      </c>
      <c r="F9497" s="5" t="s">
        <v>66</v>
      </c>
      <c r="G9497" s="5" t="s">
        <v>51</v>
      </c>
      <c r="H9497" s="5" t="s">
        <v>165</v>
      </c>
      <c r="I9497" t="s">
        <v>26</v>
      </c>
      <c r="J9497" t="s">
        <v>299</v>
      </c>
      <c r="K9497">
        <v>0</v>
      </c>
      <c r="L9497" s="5" t="s">
        <v>18530</v>
      </c>
      <c r="M9497" s="5" t="s">
        <v>37</v>
      </c>
      <c r="N9497">
        <v>6</v>
      </c>
      <c r="O9497" t="s">
        <v>112</v>
      </c>
      <c r="P9497" s="1">
        <v>45449</v>
      </c>
      <c r="Q9497" s="1">
        <v>45507</v>
      </c>
      <c r="R9497">
        <v>1154</v>
      </c>
      <c r="S9497" s="4">
        <v>7.5</v>
      </c>
      <c r="T9497" t="s">
        <v>210</v>
      </c>
    </row>
    <row r="9498" spans="1:20" x14ac:dyDescent="0.35">
      <c r="A9498" t="s">
        <v>18531</v>
      </c>
      <c r="B9498" s="5" t="s">
        <v>40</v>
      </c>
      <c r="C9498" s="6">
        <v>28282</v>
      </c>
      <c r="D9498" t="s">
        <v>22</v>
      </c>
      <c r="E9498">
        <v>28282</v>
      </c>
      <c r="F9498" s="5" t="s">
        <v>58</v>
      </c>
      <c r="G9498" s="5" t="s">
        <v>59</v>
      </c>
      <c r="H9498" s="5" t="s">
        <v>116</v>
      </c>
      <c r="I9498" t="s">
        <v>26</v>
      </c>
      <c r="J9498" t="s">
        <v>116</v>
      </c>
      <c r="K9498">
        <v>0</v>
      </c>
      <c r="L9498" s="5" t="s">
        <v>18532</v>
      </c>
      <c r="M9498" s="5" t="s">
        <v>28</v>
      </c>
      <c r="N9498">
        <v>0</v>
      </c>
      <c r="O9498" t="s">
        <v>71</v>
      </c>
      <c r="P9498" s="1">
        <v>45752</v>
      </c>
      <c r="Q9498" s="1">
        <v>45806</v>
      </c>
      <c r="R9498">
        <v>1646</v>
      </c>
      <c r="S9498" s="4">
        <v>5.6</v>
      </c>
      <c r="T9498" t="s">
        <v>210</v>
      </c>
    </row>
    <row r="9499" spans="1:20" x14ac:dyDescent="0.35">
      <c r="A9499" t="s">
        <v>18533</v>
      </c>
      <c r="B9499" s="5" t="s">
        <v>21</v>
      </c>
      <c r="C9499" s="6">
        <v>145712</v>
      </c>
      <c r="D9499" t="s">
        <v>120</v>
      </c>
      <c r="E9499">
        <v>131141</v>
      </c>
      <c r="F9499" s="5" t="s">
        <v>50</v>
      </c>
      <c r="G9499" s="5" t="s">
        <v>42</v>
      </c>
      <c r="H9499" s="5" t="s">
        <v>121</v>
      </c>
      <c r="I9499" t="s">
        <v>26</v>
      </c>
      <c r="J9499" t="s">
        <v>480</v>
      </c>
      <c r="K9499">
        <v>50</v>
      </c>
      <c r="L9499" s="5" t="s">
        <v>18534</v>
      </c>
      <c r="M9499" s="5" t="s">
        <v>37</v>
      </c>
      <c r="N9499">
        <v>2</v>
      </c>
      <c r="O9499" t="s">
        <v>147</v>
      </c>
      <c r="P9499" s="1">
        <v>45597</v>
      </c>
      <c r="Q9499" s="1">
        <v>45639</v>
      </c>
      <c r="R9499">
        <v>1336</v>
      </c>
      <c r="S9499" s="4">
        <v>6.5</v>
      </c>
      <c r="T9499" t="s">
        <v>55</v>
      </c>
    </row>
    <row r="9500" spans="1:20" x14ac:dyDescent="0.35">
      <c r="A9500" t="s">
        <v>18535</v>
      </c>
      <c r="B9500" s="5" t="s">
        <v>91</v>
      </c>
      <c r="C9500" s="6">
        <v>90645</v>
      </c>
      <c r="D9500" t="s">
        <v>41</v>
      </c>
      <c r="E9500">
        <v>77048</v>
      </c>
      <c r="F9500" s="5" t="s">
        <v>50</v>
      </c>
      <c r="G9500" s="5" t="s">
        <v>42</v>
      </c>
      <c r="H9500" s="5" t="s">
        <v>43</v>
      </c>
      <c r="I9500" t="s">
        <v>35</v>
      </c>
      <c r="J9500" t="s">
        <v>43</v>
      </c>
      <c r="K9500">
        <v>50</v>
      </c>
      <c r="L9500" s="5" t="s">
        <v>18536</v>
      </c>
      <c r="M9500" s="5" t="s">
        <v>54</v>
      </c>
      <c r="N9500">
        <v>4</v>
      </c>
      <c r="O9500" t="s">
        <v>112</v>
      </c>
      <c r="P9500" s="1">
        <v>45696</v>
      </c>
      <c r="Q9500" s="1">
        <v>45744</v>
      </c>
      <c r="R9500">
        <v>2137</v>
      </c>
      <c r="S9500" s="4">
        <v>8.3000000000000007</v>
      </c>
      <c r="T9500" t="s">
        <v>108</v>
      </c>
    </row>
    <row r="9501" spans="1:20" x14ac:dyDescent="0.35">
      <c r="A9501" t="s">
        <v>18537</v>
      </c>
      <c r="B9501" s="5" t="s">
        <v>32</v>
      </c>
      <c r="C9501" s="6">
        <v>82283</v>
      </c>
      <c r="D9501" t="s">
        <v>65</v>
      </c>
      <c r="E9501">
        <v>106968</v>
      </c>
      <c r="F9501" s="5" t="s">
        <v>58</v>
      </c>
      <c r="G9501" s="5" t="s">
        <v>42</v>
      </c>
      <c r="H9501" s="5" t="s">
        <v>67</v>
      </c>
      <c r="I9501" t="s">
        <v>26</v>
      </c>
      <c r="J9501" t="s">
        <v>67</v>
      </c>
      <c r="K9501">
        <v>0</v>
      </c>
      <c r="L9501" s="5" t="s">
        <v>18538</v>
      </c>
      <c r="M9501" s="5" t="s">
        <v>28</v>
      </c>
      <c r="N9501">
        <v>1</v>
      </c>
      <c r="O9501" t="s">
        <v>78</v>
      </c>
      <c r="P9501" s="1">
        <v>45623</v>
      </c>
      <c r="Q9501" s="1">
        <v>45646</v>
      </c>
      <c r="R9501">
        <v>1536</v>
      </c>
      <c r="S9501" s="4">
        <v>7.8</v>
      </c>
      <c r="T9501" t="s">
        <v>243</v>
      </c>
    </row>
    <row r="9502" spans="1:20" x14ac:dyDescent="0.35">
      <c r="A9502" t="s">
        <v>18539</v>
      </c>
      <c r="B9502" s="5" t="s">
        <v>28802</v>
      </c>
      <c r="C9502" s="6">
        <v>71045</v>
      </c>
      <c r="D9502" t="s">
        <v>22</v>
      </c>
      <c r="E9502">
        <v>71045</v>
      </c>
      <c r="F9502" s="5" t="s">
        <v>23</v>
      </c>
      <c r="G9502" s="5" t="s">
        <v>42</v>
      </c>
      <c r="H9502" s="5" t="s">
        <v>116</v>
      </c>
      <c r="I9502" t="s">
        <v>26</v>
      </c>
      <c r="J9502" t="s">
        <v>116</v>
      </c>
      <c r="K9502">
        <v>100</v>
      </c>
      <c r="L9502" s="5" t="s">
        <v>18540</v>
      </c>
      <c r="M9502" s="5" t="s">
        <v>70</v>
      </c>
      <c r="N9502">
        <v>19</v>
      </c>
      <c r="O9502" t="s">
        <v>172</v>
      </c>
      <c r="P9502" s="1">
        <v>45311</v>
      </c>
      <c r="Q9502" s="1">
        <v>45371</v>
      </c>
      <c r="R9502">
        <v>717</v>
      </c>
      <c r="S9502" s="4">
        <v>5.9</v>
      </c>
      <c r="T9502" t="s">
        <v>210</v>
      </c>
    </row>
    <row r="9503" spans="1:20" x14ac:dyDescent="0.35">
      <c r="A9503" t="s">
        <v>18541</v>
      </c>
      <c r="B9503" s="5" t="s">
        <v>21</v>
      </c>
      <c r="C9503" s="6">
        <v>62430</v>
      </c>
      <c r="D9503" t="s">
        <v>22</v>
      </c>
      <c r="E9503">
        <v>62430</v>
      </c>
      <c r="F9503" s="5" t="s">
        <v>66</v>
      </c>
      <c r="G9503" s="5" t="s">
        <v>42</v>
      </c>
      <c r="H9503" s="5" t="s">
        <v>157</v>
      </c>
      <c r="I9503" t="s">
        <v>35</v>
      </c>
      <c r="J9503" t="s">
        <v>157</v>
      </c>
      <c r="K9503">
        <v>0</v>
      </c>
      <c r="L9503" s="5" t="s">
        <v>6537</v>
      </c>
      <c r="M9503" s="5" t="s">
        <v>70</v>
      </c>
      <c r="N9503">
        <v>6</v>
      </c>
      <c r="O9503" t="s">
        <v>71</v>
      </c>
      <c r="P9503" s="1">
        <v>45588</v>
      </c>
      <c r="Q9503" s="1">
        <v>45659</v>
      </c>
      <c r="R9503">
        <v>1617</v>
      </c>
      <c r="S9503" s="4">
        <v>9.3000000000000007</v>
      </c>
      <c r="T9503" t="s">
        <v>243</v>
      </c>
    </row>
    <row r="9504" spans="1:20" x14ac:dyDescent="0.35">
      <c r="A9504" t="s">
        <v>18542</v>
      </c>
      <c r="B9504" s="5" t="s">
        <v>105</v>
      </c>
      <c r="C9504" s="6">
        <v>106555</v>
      </c>
      <c r="D9504" t="s">
        <v>22</v>
      </c>
      <c r="E9504">
        <v>106555</v>
      </c>
      <c r="F9504" s="5" t="s">
        <v>66</v>
      </c>
      <c r="G9504" s="5" t="s">
        <v>51</v>
      </c>
      <c r="H9504" s="5" t="s">
        <v>52</v>
      </c>
      <c r="I9504" t="s">
        <v>44</v>
      </c>
      <c r="J9504" t="s">
        <v>52</v>
      </c>
      <c r="K9504">
        <v>0</v>
      </c>
      <c r="L9504" s="5" t="s">
        <v>18543</v>
      </c>
      <c r="M9504" s="5" t="s">
        <v>54</v>
      </c>
      <c r="N9504">
        <v>9</v>
      </c>
      <c r="O9504" t="s">
        <v>62</v>
      </c>
      <c r="P9504" s="1">
        <v>45389</v>
      </c>
      <c r="Q9504" s="1">
        <v>45408</v>
      </c>
      <c r="R9504">
        <v>2418</v>
      </c>
      <c r="S9504" s="4">
        <v>7.8</v>
      </c>
      <c r="T9504" t="s">
        <v>95</v>
      </c>
    </row>
    <row r="9505" spans="1:20" x14ac:dyDescent="0.35">
      <c r="A9505" t="s">
        <v>18544</v>
      </c>
      <c r="B9505" s="5" t="s">
        <v>28801</v>
      </c>
      <c r="C9505" s="6">
        <v>71729</v>
      </c>
      <c r="D9505" t="s">
        <v>22</v>
      </c>
      <c r="E9505">
        <v>71729</v>
      </c>
      <c r="F9505" s="5" t="s">
        <v>58</v>
      </c>
      <c r="G9505" s="5" t="s">
        <v>24</v>
      </c>
      <c r="H9505" s="5" t="s">
        <v>52</v>
      </c>
      <c r="I9505" t="s">
        <v>35</v>
      </c>
      <c r="J9505" t="s">
        <v>52</v>
      </c>
      <c r="K9505">
        <v>100</v>
      </c>
      <c r="L9505" s="5" t="s">
        <v>18545</v>
      </c>
      <c r="M9505" s="5" t="s">
        <v>70</v>
      </c>
      <c r="N9505">
        <v>0</v>
      </c>
      <c r="O9505" t="s">
        <v>141</v>
      </c>
      <c r="P9505" s="1">
        <v>45568</v>
      </c>
      <c r="Q9505" s="1">
        <v>45626</v>
      </c>
      <c r="R9505">
        <v>1129</v>
      </c>
      <c r="S9505" s="4">
        <v>7.5</v>
      </c>
      <c r="T9505" t="s">
        <v>108</v>
      </c>
    </row>
    <row r="9506" spans="1:20" x14ac:dyDescent="0.35">
      <c r="A9506" t="s">
        <v>18546</v>
      </c>
      <c r="B9506" s="5" t="s">
        <v>28802</v>
      </c>
      <c r="C9506" s="6">
        <v>50504</v>
      </c>
      <c r="D9506" t="s">
        <v>41</v>
      </c>
      <c r="E9506">
        <v>42928</v>
      </c>
      <c r="F9506" s="5" t="s">
        <v>58</v>
      </c>
      <c r="G9506" s="5" t="s">
        <v>59</v>
      </c>
      <c r="H9506" s="5" t="s">
        <v>60</v>
      </c>
      <c r="I9506" t="s">
        <v>44</v>
      </c>
      <c r="J9506" t="s">
        <v>60</v>
      </c>
      <c r="K9506">
        <v>100</v>
      </c>
      <c r="L9506" s="5" t="s">
        <v>18547</v>
      </c>
      <c r="M9506" s="5" t="s">
        <v>70</v>
      </c>
      <c r="N9506">
        <v>0</v>
      </c>
      <c r="O9506" t="s">
        <v>107</v>
      </c>
      <c r="P9506" s="1">
        <v>45307</v>
      </c>
      <c r="Q9506" s="1">
        <v>45356</v>
      </c>
      <c r="R9506">
        <v>808</v>
      </c>
      <c r="S9506" s="4">
        <v>9.4</v>
      </c>
      <c r="T9506" t="s">
        <v>136</v>
      </c>
    </row>
    <row r="9507" spans="1:20" x14ac:dyDescent="0.35">
      <c r="A9507" t="s">
        <v>18548</v>
      </c>
      <c r="B9507" s="5" t="s">
        <v>21</v>
      </c>
      <c r="C9507" s="6">
        <v>113850</v>
      </c>
      <c r="D9507" t="s">
        <v>81</v>
      </c>
      <c r="E9507">
        <v>153698</v>
      </c>
      <c r="F9507" s="5" t="s">
        <v>66</v>
      </c>
      <c r="G9507" s="5" t="s">
        <v>42</v>
      </c>
      <c r="H9507" s="5" t="s">
        <v>82</v>
      </c>
      <c r="I9507" t="s">
        <v>26</v>
      </c>
      <c r="J9507" t="s">
        <v>82</v>
      </c>
      <c r="K9507">
        <v>50</v>
      </c>
      <c r="L9507" s="5" t="s">
        <v>18549</v>
      </c>
      <c r="M9507" s="5" t="s">
        <v>70</v>
      </c>
      <c r="N9507">
        <v>9</v>
      </c>
      <c r="O9507" t="s">
        <v>172</v>
      </c>
      <c r="P9507" s="1">
        <v>45614</v>
      </c>
      <c r="Q9507" s="1">
        <v>45683</v>
      </c>
      <c r="R9507">
        <v>2066</v>
      </c>
      <c r="S9507" s="4">
        <v>9.5</v>
      </c>
      <c r="T9507" t="s">
        <v>30</v>
      </c>
    </row>
    <row r="9508" spans="1:20" x14ac:dyDescent="0.35">
      <c r="A9508" t="s">
        <v>18550</v>
      </c>
      <c r="B9508" s="5" t="s">
        <v>217</v>
      </c>
      <c r="C9508" s="6">
        <v>315569</v>
      </c>
      <c r="D9508" t="s">
        <v>22</v>
      </c>
      <c r="E9508">
        <v>315569</v>
      </c>
      <c r="F9508" s="5" t="s">
        <v>23</v>
      </c>
      <c r="G9508" s="5" t="s">
        <v>24</v>
      </c>
      <c r="H9508" s="5" t="s">
        <v>101</v>
      </c>
      <c r="I9508" t="s">
        <v>35</v>
      </c>
      <c r="J9508" t="s">
        <v>101</v>
      </c>
      <c r="K9508">
        <v>50</v>
      </c>
      <c r="L9508" s="5" t="s">
        <v>18551</v>
      </c>
      <c r="M9508" s="5" t="s">
        <v>28</v>
      </c>
      <c r="N9508">
        <v>14</v>
      </c>
      <c r="O9508" t="s">
        <v>71</v>
      </c>
      <c r="P9508" s="1">
        <v>45404</v>
      </c>
      <c r="Q9508" s="1">
        <v>45420</v>
      </c>
      <c r="R9508">
        <v>644</v>
      </c>
      <c r="S9508" s="4">
        <v>8</v>
      </c>
      <c r="T9508" t="s">
        <v>153</v>
      </c>
    </row>
    <row r="9509" spans="1:20" x14ac:dyDescent="0.35">
      <c r="A9509" t="s">
        <v>18552</v>
      </c>
      <c r="B9509" s="5" t="s">
        <v>91</v>
      </c>
      <c r="C9509" s="6">
        <v>235397</v>
      </c>
      <c r="D9509" t="s">
        <v>92</v>
      </c>
      <c r="E9509">
        <v>176548</v>
      </c>
      <c r="F9509" s="5" t="s">
        <v>23</v>
      </c>
      <c r="G9509" s="5" t="s">
        <v>59</v>
      </c>
      <c r="H9509" s="5" t="s">
        <v>93</v>
      </c>
      <c r="I9509" t="s">
        <v>35</v>
      </c>
      <c r="J9509" t="s">
        <v>191</v>
      </c>
      <c r="K9509">
        <v>0</v>
      </c>
      <c r="L9509" s="5" t="s">
        <v>18553</v>
      </c>
      <c r="M9509" s="5" t="s">
        <v>70</v>
      </c>
      <c r="N9509">
        <v>15</v>
      </c>
      <c r="O9509" t="s">
        <v>107</v>
      </c>
      <c r="P9509" s="1">
        <v>45693</v>
      </c>
      <c r="Q9509" s="1">
        <v>45761</v>
      </c>
      <c r="R9509">
        <v>503</v>
      </c>
      <c r="S9509" s="4">
        <v>8.8000000000000007</v>
      </c>
      <c r="T9509" t="s">
        <v>38</v>
      </c>
    </row>
    <row r="9510" spans="1:20" x14ac:dyDescent="0.35">
      <c r="A9510" t="s">
        <v>18554</v>
      </c>
      <c r="B9510" s="5" t="s">
        <v>91</v>
      </c>
      <c r="C9510" s="6">
        <v>126375</v>
      </c>
      <c r="D9510" t="s">
        <v>22</v>
      </c>
      <c r="E9510">
        <v>126375</v>
      </c>
      <c r="F9510" s="5" t="s">
        <v>50</v>
      </c>
      <c r="G9510" s="5" t="s">
        <v>59</v>
      </c>
      <c r="H9510" s="5" t="s">
        <v>97</v>
      </c>
      <c r="I9510" t="s">
        <v>35</v>
      </c>
      <c r="J9510" t="s">
        <v>133</v>
      </c>
      <c r="K9510">
        <v>50</v>
      </c>
      <c r="L9510" s="5" t="s">
        <v>18555</v>
      </c>
      <c r="M9510" s="5" t="s">
        <v>70</v>
      </c>
      <c r="N9510">
        <v>4</v>
      </c>
      <c r="O9510" t="s">
        <v>107</v>
      </c>
      <c r="P9510" s="1">
        <v>45353</v>
      </c>
      <c r="Q9510" s="1">
        <v>45392</v>
      </c>
      <c r="R9510">
        <v>1297</v>
      </c>
      <c r="S9510" s="4">
        <v>9.6999999999999993</v>
      </c>
      <c r="T9510" t="s">
        <v>95</v>
      </c>
    </row>
    <row r="9511" spans="1:20" x14ac:dyDescent="0.35">
      <c r="A9511" t="s">
        <v>18556</v>
      </c>
      <c r="B9511" s="5" t="s">
        <v>28802</v>
      </c>
      <c r="C9511" s="6">
        <v>64708</v>
      </c>
      <c r="D9511" t="s">
        <v>65</v>
      </c>
      <c r="E9511">
        <v>84120</v>
      </c>
      <c r="F9511" s="5" t="s">
        <v>58</v>
      </c>
      <c r="G9511" s="5" t="s">
        <v>42</v>
      </c>
      <c r="H9511" s="5" t="s">
        <v>67</v>
      </c>
      <c r="I9511" t="s">
        <v>26</v>
      </c>
      <c r="J9511" t="s">
        <v>121</v>
      </c>
      <c r="K9511">
        <v>0</v>
      </c>
      <c r="L9511" s="5" t="s">
        <v>13528</v>
      </c>
      <c r="M9511" s="5" t="s">
        <v>70</v>
      </c>
      <c r="N9511">
        <v>0</v>
      </c>
      <c r="O9511" t="s">
        <v>131</v>
      </c>
      <c r="P9511" s="1">
        <v>45655</v>
      </c>
      <c r="Q9511" s="1">
        <v>45722</v>
      </c>
      <c r="R9511">
        <v>2203</v>
      </c>
      <c r="S9511" s="4">
        <v>8.8000000000000007</v>
      </c>
      <c r="T9511" t="s">
        <v>30</v>
      </c>
    </row>
    <row r="9512" spans="1:20" x14ac:dyDescent="0.35">
      <c r="A9512" t="s">
        <v>18557</v>
      </c>
      <c r="B9512" s="5" t="s">
        <v>28802</v>
      </c>
      <c r="C9512" s="6">
        <v>128518</v>
      </c>
      <c r="D9512" t="s">
        <v>92</v>
      </c>
      <c r="E9512">
        <v>96389</v>
      </c>
      <c r="F9512" s="5" t="s">
        <v>66</v>
      </c>
      <c r="G9512" s="5" t="s">
        <v>24</v>
      </c>
      <c r="H9512" s="5" t="s">
        <v>93</v>
      </c>
      <c r="I9512" t="s">
        <v>26</v>
      </c>
      <c r="J9512" t="s">
        <v>93</v>
      </c>
      <c r="K9512">
        <v>100</v>
      </c>
      <c r="L9512" s="5" t="s">
        <v>18558</v>
      </c>
      <c r="M9512" s="5" t="s">
        <v>37</v>
      </c>
      <c r="N9512">
        <v>7</v>
      </c>
      <c r="O9512" t="s">
        <v>172</v>
      </c>
      <c r="P9512" s="1">
        <v>45580</v>
      </c>
      <c r="Q9512" s="1">
        <v>45616</v>
      </c>
      <c r="R9512">
        <v>2401</v>
      </c>
      <c r="S9512" s="4">
        <v>7.7</v>
      </c>
      <c r="T9512" t="s">
        <v>136</v>
      </c>
    </row>
    <row r="9513" spans="1:20" x14ac:dyDescent="0.35">
      <c r="A9513" t="s">
        <v>18559</v>
      </c>
      <c r="B9513" s="5" t="s">
        <v>28800</v>
      </c>
      <c r="C9513" s="6">
        <v>103052</v>
      </c>
      <c r="D9513" t="s">
        <v>22</v>
      </c>
      <c r="E9513">
        <v>103052</v>
      </c>
      <c r="F9513" s="5" t="s">
        <v>66</v>
      </c>
      <c r="G9513" s="5" t="s">
        <v>51</v>
      </c>
      <c r="H9513" s="5" t="s">
        <v>165</v>
      </c>
      <c r="I9513" t="s">
        <v>26</v>
      </c>
      <c r="J9513" t="s">
        <v>83</v>
      </c>
      <c r="K9513">
        <v>0</v>
      </c>
      <c r="L9513" s="5" t="s">
        <v>18560</v>
      </c>
      <c r="M9513" s="5" t="s">
        <v>28</v>
      </c>
      <c r="N9513">
        <v>9</v>
      </c>
      <c r="O9513" t="s">
        <v>107</v>
      </c>
      <c r="P9513" s="1">
        <v>45584</v>
      </c>
      <c r="Q9513" s="1">
        <v>45641</v>
      </c>
      <c r="R9513">
        <v>1990</v>
      </c>
      <c r="S9513" s="4">
        <v>5.6</v>
      </c>
      <c r="T9513" t="s">
        <v>153</v>
      </c>
    </row>
    <row r="9514" spans="1:20" x14ac:dyDescent="0.35">
      <c r="A9514" t="s">
        <v>18561</v>
      </c>
      <c r="B9514" s="5" t="s">
        <v>40</v>
      </c>
      <c r="C9514" s="6">
        <v>98700</v>
      </c>
      <c r="D9514" t="s">
        <v>41</v>
      </c>
      <c r="E9514">
        <v>83895</v>
      </c>
      <c r="F9514" s="5" t="s">
        <v>66</v>
      </c>
      <c r="G9514" s="5" t="s">
        <v>51</v>
      </c>
      <c r="H9514" s="5" t="s">
        <v>126</v>
      </c>
      <c r="I9514" t="s">
        <v>44</v>
      </c>
      <c r="J9514" t="s">
        <v>52</v>
      </c>
      <c r="K9514">
        <v>0</v>
      </c>
      <c r="L9514" s="5" t="s">
        <v>10057</v>
      </c>
      <c r="M9514" s="5" t="s">
        <v>70</v>
      </c>
      <c r="N9514">
        <v>8</v>
      </c>
      <c r="O9514" t="s">
        <v>29</v>
      </c>
      <c r="P9514" s="1">
        <v>45320</v>
      </c>
      <c r="Q9514" s="1">
        <v>45377</v>
      </c>
      <c r="R9514">
        <v>663</v>
      </c>
      <c r="S9514" s="4">
        <v>8.9</v>
      </c>
      <c r="T9514" t="s">
        <v>30</v>
      </c>
    </row>
    <row r="9515" spans="1:20" x14ac:dyDescent="0.35">
      <c r="A9515" t="s">
        <v>18562</v>
      </c>
      <c r="B9515" s="5" t="s">
        <v>105</v>
      </c>
      <c r="C9515" s="6">
        <v>36797</v>
      </c>
      <c r="D9515" t="s">
        <v>22</v>
      </c>
      <c r="E9515">
        <v>36797</v>
      </c>
      <c r="F9515" s="5" t="s">
        <v>50</v>
      </c>
      <c r="G9515" s="5" t="s">
        <v>42</v>
      </c>
      <c r="H9515" s="5" t="s">
        <v>116</v>
      </c>
      <c r="I9515" t="s">
        <v>35</v>
      </c>
      <c r="J9515" t="s">
        <v>299</v>
      </c>
      <c r="K9515">
        <v>100</v>
      </c>
      <c r="L9515" s="5" t="s">
        <v>18563</v>
      </c>
      <c r="M9515" s="5" t="s">
        <v>37</v>
      </c>
      <c r="N9515">
        <v>4</v>
      </c>
      <c r="O9515" t="s">
        <v>135</v>
      </c>
      <c r="P9515" s="1">
        <v>45619</v>
      </c>
      <c r="Q9515" s="1">
        <v>45670</v>
      </c>
      <c r="R9515">
        <v>1780</v>
      </c>
      <c r="S9515" s="4">
        <v>8.4</v>
      </c>
      <c r="T9515" t="s">
        <v>243</v>
      </c>
    </row>
    <row r="9516" spans="1:20" x14ac:dyDescent="0.35">
      <c r="A9516" t="s">
        <v>18564</v>
      </c>
      <c r="B9516" s="5" t="s">
        <v>32</v>
      </c>
      <c r="C9516" s="6">
        <v>171574</v>
      </c>
      <c r="D9516" t="s">
        <v>22</v>
      </c>
      <c r="E9516">
        <v>171574</v>
      </c>
      <c r="F9516" s="5" t="s">
        <v>23</v>
      </c>
      <c r="G9516" s="5" t="s">
        <v>24</v>
      </c>
      <c r="H9516" s="5" t="s">
        <v>165</v>
      </c>
      <c r="I9516" t="s">
        <v>44</v>
      </c>
      <c r="J9516" t="s">
        <v>165</v>
      </c>
      <c r="K9516">
        <v>50</v>
      </c>
      <c r="L9516" s="5" t="s">
        <v>18565</v>
      </c>
      <c r="M9516" s="5" t="s">
        <v>70</v>
      </c>
      <c r="N9516">
        <v>10</v>
      </c>
      <c r="O9516" t="s">
        <v>62</v>
      </c>
      <c r="P9516" s="1">
        <v>45399</v>
      </c>
      <c r="Q9516" s="1">
        <v>45444</v>
      </c>
      <c r="R9516">
        <v>1404</v>
      </c>
      <c r="S9516" s="4">
        <v>8.9</v>
      </c>
      <c r="T9516" t="s">
        <v>89</v>
      </c>
    </row>
    <row r="9517" spans="1:20" x14ac:dyDescent="0.35">
      <c r="A9517" t="s">
        <v>18566</v>
      </c>
      <c r="B9517" s="5" t="s">
        <v>179</v>
      </c>
      <c r="C9517" s="6">
        <v>156283</v>
      </c>
      <c r="D9517" t="s">
        <v>33</v>
      </c>
      <c r="E9517">
        <v>17191130</v>
      </c>
      <c r="F9517" s="5" t="s">
        <v>66</v>
      </c>
      <c r="G9517" s="5" t="s">
        <v>59</v>
      </c>
      <c r="H9517" s="5" t="s">
        <v>34</v>
      </c>
      <c r="I9517" t="s">
        <v>26</v>
      </c>
      <c r="J9517" t="s">
        <v>34</v>
      </c>
      <c r="K9517">
        <v>50</v>
      </c>
      <c r="L9517" s="5" t="s">
        <v>18567</v>
      </c>
      <c r="M9517" s="5" t="s">
        <v>70</v>
      </c>
      <c r="N9517">
        <v>8</v>
      </c>
      <c r="O9517" t="s">
        <v>141</v>
      </c>
      <c r="P9517" s="1">
        <v>45625</v>
      </c>
      <c r="Q9517" s="1">
        <v>45672</v>
      </c>
      <c r="R9517">
        <v>939</v>
      </c>
      <c r="S9517" s="4">
        <v>7.9</v>
      </c>
      <c r="T9517" t="s">
        <v>30</v>
      </c>
    </row>
    <row r="9518" spans="1:20" x14ac:dyDescent="0.35">
      <c r="A9518" t="s">
        <v>18568</v>
      </c>
      <c r="B9518" s="5" t="s">
        <v>57</v>
      </c>
      <c r="C9518" s="6">
        <v>66972</v>
      </c>
      <c r="D9518" t="s">
        <v>33</v>
      </c>
      <c r="E9518">
        <v>7366920</v>
      </c>
      <c r="F9518" s="5" t="s">
        <v>58</v>
      </c>
      <c r="G9518" s="5" t="s">
        <v>59</v>
      </c>
      <c r="H9518" s="5" t="s">
        <v>34</v>
      </c>
      <c r="I9518" t="s">
        <v>35</v>
      </c>
      <c r="J9518" t="s">
        <v>133</v>
      </c>
      <c r="K9518">
        <v>50</v>
      </c>
      <c r="L9518" s="5" t="s">
        <v>18569</v>
      </c>
      <c r="M9518" s="5" t="s">
        <v>28</v>
      </c>
      <c r="N9518">
        <v>0</v>
      </c>
      <c r="O9518" t="s">
        <v>85</v>
      </c>
      <c r="P9518" s="1">
        <v>45736</v>
      </c>
      <c r="Q9518" s="1">
        <v>45774</v>
      </c>
      <c r="R9518">
        <v>769</v>
      </c>
      <c r="S9518" s="4">
        <v>8.6999999999999993</v>
      </c>
      <c r="T9518" t="s">
        <v>210</v>
      </c>
    </row>
    <row r="9519" spans="1:20" x14ac:dyDescent="0.35">
      <c r="A9519" t="s">
        <v>18570</v>
      </c>
      <c r="B9519" s="5" t="s">
        <v>49</v>
      </c>
      <c r="C9519" s="6">
        <v>122877</v>
      </c>
      <c r="D9519" t="s">
        <v>120</v>
      </c>
      <c r="E9519">
        <v>110589</v>
      </c>
      <c r="F9519" s="5" t="s">
        <v>50</v>
      </c>
      <c r="G9519" s="5" t="s">
        <v>59</v>
      </c>
      <c r="H9519" s="5" t="s">
        <v>121</v>
      </c>
      <c r="I9519" t="s">
        <v>26</v>
      </c>
      <c r="J9519" t="s">
        <v>121</v>
      </c>
      <c r="K9519">
        <v>50</v>
      </c>
      <c r="L9519" s="5" t="s">
        <v>18571</v>
      </c>
      <c r="M9519" s="5" t="s">
        <v>54</v>
      </c>
      <c r="N9519">
        <v>2</v>
      </c>
      <c r="O9519" t="s">
        <v>141</v>
      </c>
      <c r="P9519" s="1">
        <v>45516</v>
      </c>
      <c r="Q9519" s="1">
        <v>45584</v>
      </c>
      <c r="R9519">
        <v>1550</v>
      </c>
      <c r="S9519" s="4">
        <v>5.4</v>
      </c>
      <c r="T9519" t="s">
        <v>136</v>
      </c>
    </row>
    <row r="9520" spans="1:20" x14ac:dyDescent="0.35">
      <c r="A9520" t="s">
        <v>18572</v>
      </c>
      <c r="B9520" s="5" t="s">
        <v>174</v>
      </c>
      <c r="C9520" s="6">
        <v>245072</v>
      </c>
      <c r="D9520" t="s">
        <v>22</v>
      </c>
      <c r="E9520">
        <v>245072</v>
      </c>
      <c r="F9520" s="5" t="s">
        <v>23</v>
      </c>
      <c r="G9520" s="5" t="s">
        <v>51</v>
      </c>
      <c r="H9520" s="5" t="s">
        <v>101</v>
      </c>
      <c r="I9520" t="s">
        <v>35</v>
      </c>
      <c r="J9520" t="s">
        <v>101</v>
      </c>
      <c r="K9520">
        <v>100</v>
      </c>
      <c r="L9520" s="5" t="s">
        <v>18573</v>
      </c>
      <c r="M9520" s="5" t="s">
        <v>70</v>
      </c>
      <c r="N9520">
        <v>15</v>
      </c>
      <c r="O9520" t="s">
        <v>71</v>
      </c>
      <c r="P9520" s="1">
        <v>45653</v>
      </c>
      <c r="Q9520" s="1">
        <v>45704</v>
      </c>
      <c r="R9520">
        <v>1935</v>
      </c>
      <c r="S9520" s="4">
        <v>7.8</v>
      </c>
      <c r="T9520" t="s">
        <v>47</v>
      </c>
    </row>
    <row r="9521" spans="1:20" x14ac:dyDescent="0.35">
      <c r="A9521" t="s">
        <v>18574</v>
      </c>
      <c r="B9521" s="5" t="s">
        <v>40</v>
      </c>
      <c r="C9521" s="6">
        <v>43038</v>
      </c>
      <c r="D9521" t="s">
        <v>22</v>
      </c>
      <c r="E9521">
        <v>43038</v>
      </c>
      <c r="F9521" s="5" t="s">
        <v>50</v>
      </c>
      <c r="G9521" s="5" t="s">
        <v>59</v>
      </c>
      <c r="H9521" s="5" t="s">
        <v>157</v>
      </c>
      <c r="I9521" t="s">
        <v>44</v>
      </c>
      <c r="J9521" t="s">
        <v>157</v>
      </c>
      <c r="K9521">
        <v>100</v>
      </c>
      <c r="L9521" s="5" t="s">
        <v>3955</v>
      </c>
      <c r="M9521" s="5" t="s">
        <v>54</v>
      </c>
      <c r="N9521">
        <v>2</v>
      </c>
      <c r="O9521" t="s">
        <v>107</v>
      </c>
      <c r="P9521" s="1">
        <v>45390</v>
      </c>
      <c r="Q9521" s="1">
        <v>45435</v>
      </c>
      <c r="R9521">
        <v>1670</v>
      </c>
      <c r="S9521" s="4">
        <v>8.3000000000000007</v>
      </c>
      <c r="T9521" t="s">
        <v>153</v>
      </c>
    </row>
    <row r="9522" spans="1:20" x14ac:dyDescent="0.35">
      <c r="A9522" t="s">
        <v>18575</v>
      </c>
      <c r="B9522" s="5" t="s">
        <v>179</v>
      </c>
      <c r="C9522" s="6">
        <v>111598</v>
      </c>
      <c r="D9522" t="s">
        <v>41</v>
      </c>
      <c r="E9522">
        <v>94858</v>
      </c>
      <c r="F9522" s="5" t="s">
        <v>50</v>
      </c>
      <c r="G9522" s="5" t="s">
        <v>42</v>
      </c>
      <c r="H9522" s="5" t="s">
        <v>60</v>
      </c>
      <c r="I9522" t="s">
        <v>35</v>
      </c>
      <c r="J9522" t="s">
        <v>60</v>
      </c>
      <c r="K9522">
        <v>0</v>
      </c>
      <c r="L9522" s="5" t="s">
        <v>18576</v>
      </c>
      <c r="M9522" s="5" t="s">
        <v>28</v>
      </c>
      <c r="N9522">
        <v>4</v>
      </c>
      <c r="O9522" t="s">
        <v>85</v>
      </c>
      <c r="P9522" s="1">
        <v>45706</v>
      </c>
      <c r="Q9522" s="1">
        <v>45758</v>
      </c>
      <c r="R9522">
        <v>2363</v>
      </c>
      <c r="S9522" s="4">
        <v>8.1999999999999993</v>
      </c>
      <c r="T9522" t="s">
        <v>118</v>
      </c>
    </row>
    <row r="9523" spans="1:20" x14ac:dyDescent="0.35">
      <c r="A9523" t="s">
        <v>18577</v>
      </c>
      <c r="B9523" s="5" t="s">
        <v>217</v>
      </c>
      <c r="C9523" s="6">
        <v>251849</v>
      </c>
      <c r="D9523" t="s">
        <v>33</v>
      </c>
      <c r="E9523">
        <v>27703390</v>
      </c>
      <c r="F9523" s="5" t="s">
        <v>23</v>
      </c>
      <c r="G9523" s="5" t="s">
        <v>24</v>
      </c>
      <c r="H9523" s="5" t="s">
        <v>34</v>
      </c>
      <c r="I9523" t="s">
        <v>35</v>
      </c>
      <c r="J9523" t="s">
        <v>34</v>
      </c>
      <c r="K9523">
        <v>0</v>
      </c>
      <c r="L9523" s="5" t="s">
        <v>18578</v>
      </c>
      <c r="M9523" s="5" t="s">
        <v>54</v>
      </c>
      <c r="N9523">
        <v>15</v>
      </c>
      <c r="O9523" t="s">
        <v>29</v>
      </c>
      <c r="P9523" s="1">
        <v>45388</v>
      </c>
      <c r="Q9523" s="1">
        <v>45429</v>
      </c>
      <c r="R9523">
        <v>2248</v>
      </c>
      <c r="S9523" s="4">
        <v>6.3</v>
      </c>
      <c r="T9523" t="s">
        <v>277</v>
      </c>
    </row>
    <row r="9524" spans="1:20" x14ac:dyDescent="0.35">
      <c r="A9524" t="s">
        <v>18579</v>
      </c>
      <c r="B9524" s="5" t="s">
        <v>174</v>
      </c>
      <c r="C9524" s="6">
        <v>110989</v>
      </c>
      <c r="D9524" t="s">
        <v>22</v>
      </c>
      <c r="E9524">
        <v>110989</v>
      </c>
      <c r="F9524" s="5" t="s">
        <v>50</v>
      </c>
      <c r="G9524" s="5" t="s">
        <v>42</v>
      </c>
      <c r="H9524" s="5" t="s">
        <v>68</v>
      </c>
      <c r="I9524" t="s">
        <v>26</v>
      </c>
      <c r="J9524" t="s">
        <v>186</v>
      </c>
      <c r="K9524">
        <v>0</v>
      </c>
      <c r="L9524" s="5" t="s">
        <v>18580</v>
      </c>
      <c r="M9524" s="5" t="s">
        <v>54</v>
      </c>
      <c r="N9524">
        <v>3</v>
      </c>
      <c r="O9524" t="s">
        <v>88</v>
      </c>
      <c r="P9524" s="1">
        <v>45466</v>
      </c>
      <c r="Q9524" s="1">
        <v>45527</v>
      </c>
      <c r="R9524">
        <v>1859</v>
      </c>
      <c r="S9524" s="4">
        <v>7.8</v>
      </c>
      <c r="T9524" t="s">
        <v>108</v>
      </c>
    </row>
    <row r="9525" spans="1:20" x14ac:dyDescent="0.35">
      <c r="A9525" t="s">
        <v>18581</v>
      </c>
      <c r="B9525" s="5" t="s">
        <v>40</v>
      </c>
      <c r="C9525" s="6">
        <v>127024</v>
      </c>
      <c r="D9525" t="s">
        <v>22</v>
      </c>
      <c r="E9525">
        <v>127024</v>
      </c>
      <c r="F9525" s="5" t="s">
        <v>66</v>
      </c>
      <c r="G9525" s="5" t="s">
        <v>42</v>
      </c>
      <c r="H9525" s="5" t="s">
        <v>101</v>
      </c>
      <c r="I9525" t="s">
        <v>44</v>
      </c>
      <c r="J9525" t="s">
        <v>426</v>
      </c>
      <c r="K9525">
        <v>0</v>
      </c>
      <c r="L9525" s="5" t="s">
        <v>18582</v>
      </c>
      <c r="M9525" s="5" t="s">
        <v>54</v>
      </c>
      <c r="N9525">
        <v>8</v>
      </c>
      <c r="O9525" t="s">
        <v>78</v>
      </c>
      <c r="P9525" s="1">
        <v>45464</v>
      </c>
      <c r="Q9525" s="1">
        <v>45506</v>
      </c>
      <c r="R9525">
        <v>1861</v>
      </c>
      <c r="S9525" s="4">
        <v>7.6</v>
      </c>
      <c r="T9525" t="s">
        <v>47</v>
      </c>
    </row>
    <row r="9526" spans="1:20" x14ac:dyDescent="0.35">
      <c r="A9526" t="s">
        <v>18583</v>
      </c>
      <c r="B9526" s="5" t="s">
        <v>28802</v>
      </c>
      <c r="C9526" s="6">
        <v>332546</v>
      </c>
      <c r="D9526" t="s">
        <v>22</v>
      </c>
      <c r="E9526">
        <v>332546</v>
      </c>
      <c r="F9526" s="5" t="s">
        <v>23</v>
      </c>
      <c r="G9526" s="5" t="s">
        <v>51</v>
      </c>
      <c r="H9526" s="5" t="s">
        <v>97</v>
      </c>
      <c r="I9526" t="s">
        <v>35</v>
      </c>
      <c r="J9526" t="s">
        <v>97</v>
      </c>
      <c r="K9526">
        <v>100</v>
      </c>
      <c r="L9526" s="5" t="s">
        <v>18584</v>
      </c>
      <c r="M9526" s="5" t="s">
        <v>37</v>
      </c>
      <c r="N9526">
        <v>14</v>
      </c>
      <c r="O9526" t="s">
        <v>135</v>
      </c>
      <c r="P9526" s="1">
        <v>45302</v>
      </c>
      <c r="Q9526" s="1">
        <v>45355</v>
      </c>
      <c r="R9526">
        <v>1609</v>
      </c>
      <c r="S9526" s="4">
        <v>8.8000000000000007</v>
      </c>
      <c r="T9526" t="s">
        <v>153</v>
      </c>
    </row>
    <row r="9527" spans="1:20" x14ac:dyDescent="0.35">
      <c r="A9527" t="s">
        <v>18585</v>
      </c>
      <c r="B9527" s="5" t="s">
        <v>32</v>
      </c>
      <c r="C9527" s="6">
        <v>133295</v>
      </c>
      <c r="D9527" t="s">
        <v>81</v>
      </c>
      <c r="E9527">
        <v>179948</v>
      </c>
      <c r="F9527" s="5" t="s">
        <v>66</v>
      </c>
      <c r="G9527" s="5" t="s">
        <v>42</v>
      </c>
      <c r="H9527" s="5" t="s">
        <v>82</v>
      </c>
      <c r="I9527" t="s">
        <v>26</v>
      </c>
      <c r="J9527" t="s">
        <v>82</v>
      </c>
      <c r="K9527">
        <v>0</v>
      </c>
      <c r="L9527" s="5" t="s">
        <v>18586</v>
      </c>
      <c r="M9527" s="5" t="s">
        <v>70</v>
      </c>
      <c r="N9527">
        <v>5</v>
      </c>
      <c r="O9527" t="s">
        <v>85</v>
      </c>
      <c r="P9527" s="1">
        <v>45360</v>
      </c>
      <c r="Q9527" s="1">
        <v>45417</v>
      </c>
      <c r="R9527">
        <v>2345</v>
      </c>
      <c r="S9527" s="4">
        <v>7.6</v>
      </c>
      <c r="T9527" t="s">
        <v>79</v>
      </c>
    </row>
    <row r="9528" spans="1:20" x14ac:dyDescent="0.35">
      <c r="A9528" t="s">
        <v>18587</v>
      </c>
      <c r="B9528" s="5" t="s">
        <v>28802</v>
      </c>
      <c r="C9528" s="6">
        <v>86259</v>
      </c>
      <c r="D9528" t="s">
        <v>74</v>
      </c>
      <c r="E9528">
        <v>107824</v>
      </c>
      <c r="F9528" s="5" t="s">
        <v>50</v>
      </c>
      <c r="G9528" s="5" t="s">
        <v>24</v>
      </c>
      <c r="H9528" s="5" t="s">
        <v>75</v>
      </c>
      <c r="I9528" t="s">
        <v>35</v>
      </c>
      <c r="J9528" t="s">
        <v>75</v>
      </c>
      <c r="K9528">
        <v>50</v>
      </c>
      <c r="L9528" s="5" t="s">
        <v>18588</v>
      </c>
      <c r="M9528" s="5" t="s">
        <v>28</v>
      </c>
      <c r="N9528">
        <v>3</v>
      </c>
      <c r="O9528" t="s">
        <v>131</v>
      </c>
      <c r="P9528" s="1">
        <v>45405</v>
      </c>
      <c r="Q9528" s="1">
        <v>45451</v>
      </c>
      <c r="R9528">
        <v>1409</v>
      </c>
      <c r="S9528" s="4">
        <v>6.3</v>
      </c>
      <c r="T9528" t="s">
        <v>118</v>
      </c>
    </row>
    <row r="9529" spans="1:20" x14ac:dyDescent="0.35">
      <c r="A9529" t="s">
        <v>18589</v>
      </c>
      <c r="B9529" s="5" t="s">
        <v>28802</v>
      </c>
      <c r="C9529" s="6">
        <v>110503</v>
      </c>
      <c r="D9529" t="s">
        <v>22</v>
      </c>
      <c r="E9529">
        <v>110503</v>
      </c>
      <c r="F9529" s="5" t="s">
        <v>50</v>
      </c>
      <c r="G9529" s="5" t="s">
        <v>51</v>
      </c>
      <c r="H9529" s="5" t="s">
        <v>68</v>
      </c>
      <c r="I9529" t="s">
        <v>26</v>
      </c>
      <c r="J9529" t="s">
        <v>68</v>
      </c>
      <c r="K9529">
        <v>0</v>
      </c>
      <c r="L9529" s="5" t="s">
        <v>18590</v>
      </c>
      <c r="M9529" s="5" t="s">
        <v>28</v>
      </c>
      <c r="N9529">
        <v>3</v>
      </c>
      <c r="O9529" t="s">
        <v>141</v>
      </c>
      <c r="P9529" s="1">
        <v>45743</v>
      </c>
      <c r="Q9529" s="1">
        <v>45758</v>
      </c>
      <c r="R9529">
        <v>1252</v>
      </c>
      <c r="S9529" s="4">
        <v>9</v>
      </c>
      <c r="T9529" t="s">
        <v>243</v>
      </c>
    </row>
    <row r="9530" spans="1:20" x14ac:dyDescent="0.35">
      <c r="A9530" t="s">
        <v>18591</v>
      </c>
      <c r="B9530" s="5" t="s">
        <v>28802</v>
      </c>
      <c r="C9530" s="6">
        <v>108797</v>
      </c>
      <c r="D9530" t="s">
        <v>41</v>
      </c>
      <c r="E9530">
        <v>92477</v>
      </c>
      <c r="F9530" s="5" t="s">
        <v>50</v>
      </c>
      <c r="G9530" s="5" t="s">
        <v>42</v>
      </c>
      <c r="H9530" s="5" t="s">
        <v>126</v>
      </c>
      <c r="I9530" t="s">
        <v>26</v>
      </c>
      <c r="J9530" t="s">
        <v>126</v>
      </c>
      <c r="K9530">
        <v>50</v>
      </c>
      <c r="L9530" s="5" t="s">
        <v>18592</v>
      </c>
      <c r="M9530" s="5" t="s">
        <v>37</v>
      </c>
      <c r="N9530">
        <v>4</v>
      </c>
      <c r="O9530" t="s">
        <v>29</v>
      </c>
      <c r="P9530" s="1">
        <v>45517</v>
      </c>
      <c r="Q9530" s="1">
        <v>45573</v>
      </c>
      <c r="R9530">
        <v>1802</v>
      </c>
      <c r="S9530" s="4">
        <v>8.4</v>
      </c>
      <c r="T9530" t="s">
        <v>108</v>
      </c>
    </row>
    <row r="9531" spans="1:20" x14ac:dyDescent="0.35">
      <c r="A9531" t="s">
        <v>18593</v>
      </c>
      <c r="B9531" s="5" t="s">
        <v>174</v>
      </c>
      <c r="C9531" s="6">
        <v>184018</v>
      </c>
      <c r="D9531" t="s">
        <v>22</v>
      </c>
      <c r="E9531">
        <v>184018</v>
      </c>
      <c r="F9531" s="5" t="s">
        <v>23</v>
      </c>
      <c r="G9531" s="5" t="s">
        <v>24</v>
      </c>
      <c r="H9531" s="5" t="s">
        <v>165</v>
      </c>
      <c r="I9531" t="s">
        <v>35</v>
      </c>
      <c r="J9531" t="s">
        <v>165</v>
      </c>
      <c r="K9531">
        <v>0</v>
      </c>
      <c r="L9531" s="5" t="s">
        <v>18594</v>
      </c>
      <c r="M9531" s="5" t="s">
        <v>70</v>
      </c>
      <c r="N9531">
        <v>17</v>
      </c>
      <c r="O9531" t="s">
        <v>141</v>
      </c>
      <c r="P9531" s="1">
        <v>45395</v>
      </c>
      <c r="Q9531" s="1">
        <v>45433</v>
      </c>
      <c r="R9531">
        <v>1346</v>
      </c>
      <c r="S9531" s="4">
        <v>6.3</v>
      </c>
      <c r="T9531" t="s">
        <v>277</v>
      </c>
    </row>
    <row r="9532" spans="1:20" x14ac:dyDescent="0.35">
      <c r="A9532" t="s">
        <v>18595</v>
      </c>
      <c r="B9532" s="5" t="s">
        <v>28801</v>
      </c>
      <c r="C9532" s="6">
        <v>147794</v>
      </c>
      <c r="D9532" t="s">
        <v>65</v>
      </c>
      <c r="E9532">
        <v>192132</v>
      </c>
      <c r="F9532" s="5" t="s">
        <v>66</v>
      </c>
      <c r="G9532" s="5" t="s">
        <v>24</v>
      </c>
      <c r="H9532" s="5" t="s">
        <v>67</v>
      </c>
      <c r="I9532" t="s">
        <v>26</v>
      </c>
      <c r="J9532" t="s">
        <v>67</v>
      </c>
      <c r="K9532">
        <v>100</v>
      </c>
      <c r="L9532" s="5" t="s">
        <v>18596</v>
      </c>
      <c r="M9532" s="5" t="s">
        <v>28</v>
      </c>
      <c r="N9532">
        <v>6</v>
      </c>
      <c r="O9532" t="s">
        <v>88</v>
      </c>
      <c r="P9532" s="1">
        <v>45531</v>
      </c>
      <c r="Q9532" s="1">
        <v>45564</v>
      </c>
      <c r="R9532">
        <v>815</v>
      </c>
      <c r="S9532" s="4">
        <v>9.6</v>
      </c>
      <c r="T9532" t="s">
        <v>153</v>
      </c>
    </row>
    <row r="9533" spans="1:20" x14ac:dyDescent="0.35">
      <c r="A9533" t="s">
        <v>18597</v>
      </c>
      <c r="B9533" s="5" t="s">
        <v>179</v>
      </c>
      <c r="C9533" s="6">
        <v>71774</v>
      </c>
      <c r="D9533" t="s">
        <v>33</v>
      </c>
      <c r="E9533">
        <v>7895140</v>
      </c>
      <c r="F9533" s="5" t="s">
        <v>50</v>
      </c>
      <c r="G9533" s="5" t="s">
        <v>51</v>
      </c>
      <c r="H9533" s="5" t="s">
        <v>34</v>
      </c>
      <c r="I9533" t="s">
        <v>44</v>
      </c>
      <c r="J9533" t="s">
        <v>34</v>
      </c>
      <c r="K9533">
        <v>50</v>
      </c>
      <c r="L9533" s="5" t="s">
        <v>18598</v>
      </c>
      <c r="M9533" s="5" t="s">
        <v>54</v>
      </c>
      <c r="N9533">
        <v>3</v>
      </c>
      <c r="O9533" t="s">
        <v>172</v>
      </c>
      <c r="P9533" s="1">
        <v>45319</v>
      </c>
      <c r="Q9533" s="1">
        <v>45356</v>
      </c>
      <c r="R9533">
        <v>1074</v>
      </c>
      <c r="S9533" s="4">
        <v>5.2</v>
      </c>
      <c r="T9533" t="s">
        <v>55</v>
      </c>
    </row>
    <row r="9534" spans="1:20" x14ac:dyDescent="0.35">
      <c r="A9534" t="s">
        <v>18599</v>
      </c>
      <c r="B9534" s="5" t="s">
        <v>21</v>
      </c>
      <c r="C9534" s="6">
        <v>219834</v>
      </c>
      <c r="D9534" t="s">
        <v>41</v>
      </c>
      <c r="E9534">
        <v>186859</v>
      </c>
      <c r="F9534" s="5" t="s">
        <v>23</v>
      </c>
      <c r="G9534" s="5" t="s">
        <v>24</v>
      </c>
      <c r="H9534" s="5" t="s">
        <v>151</v>
      </c>
      <c r="I9534" t="s">
        <v>26</v>
      </c>
      <c r="J9534" t="s">
        <v>151</v>
      </c>
      <c r="K9534">
        <v>0</v>
      </c>
      <c r="L9534" s="5" t="s">
        <v>18600</v>
      </c>
      <c r="M9534" s="5" t="s">
        <v>70</v>
      </c>
      <c r="N9534">
        <v>18</v>
      </c>
      <c r="O9534" t="s">
        <v>167</v>
      </c>
      <c r="P9534" s="1">
        <v>45769</v>
      </c>
      <c r="Q9534" s="1">
        <v>45789</v>
      </c>
      <c r="R9534">
        <v>1865</v>
      </c>
      <c r="S9534" s="4">
        <v>6.1</v>
      </c>
      <c r="T9534" t="s">
        <v>79</v>
      </c>
    </row>
    <row r="9535" spans="1:20" x14ac:dyDescent="0.35">
      <c r="A9535" t="s">
        <v>18601</v>
      </c>
      <c r="B9535" s="5" t="s">
        <v>145</v>
      </c>
      <c r="C9535" s="6">
        <v>186565</v>
      </c>
      <c r="D9535" t="s">
        <v>22</v>
      </c>
      <c r="E9535">
        <v>186565</v>
      </c>
      <c r="F9535" s="5" t="s">
        <v>23</v>
      </c>
      <c r="G9535" s="5" t="s">
        <v>51</v>
      </c>
      <c r="H9535" s="5" t="s">
        <v>165</v>
      </c>
      <c r="I9535" t="s">
        <v>26</v>
      </c>
      <c r="J9535" t="s">
        <v>165</v>
      </c>
      <c r="K9535">
        <v>100</v>
      </c>
      <c r="L9535" s="5" t="s">
        <v>18602</v>
      </c>
      <c r="M9535" s="5" t="s">
        <v>54</v>
      </c>
      <c r="N9535">
        <v>17</v>
      </c>
      <c r="O9535" t="s">
        <v>172</v>
      </c>
      <c r="P9535" s="1">
        <v>45483</v>
      </c>
      <c r="Q9535" s="1">
        <v>45554</v>
      </c>
      <c r="R9535">
        <v>538</v>
      </c>
      <c r="S9535" s="4">
        <v>5.0999999999999996</v>
      </c>
      <c r="T9535" t="s">
        <v>277</v>
      </c>
    </row>
    <row r="9536" spans="1:20" x14ac:dyDescent="0.35">
      <c r="A9536" t="s">
        <v>18603</v>
      </c>
      <c r="B9536" s="5" t="s">
        <v>174</v>
      </c>
      <c r="C9536" s="6">
        <v>27602</v>
      </c>
      <c r="D9536" t="s">
        <v>22</v>
      </c>
      <c r="E9536">
        <v>27602</v>
      </c>
      <c r="F9536" s="5" t="s">
        <v>58</v>
      </c>
      <c r="G9536" s="5" t="s">
        <v>59</v>
      </c>
      <c r="H9536" s="5" t="s">
        <v>157</v>
      </c>
      <c r="I9536" t="s">
        <v>26</v>
      </c>
      <c r="J9536" t="s">
        <v>157</v>
      </c>
      <c r="K9536">
        <v>0</v>
      </c>
      <c r="L9536" s="5" t="s">
        <v>18604</v>
      </c>
      <c r="M9536" s="5" t="s">
        <v>37</v>
      </c>
      <c r="N9536">
        <v>1</v>
      </c>
      <c r="O9536" t="s">
        <v>141</v>
      </c>
      <c r="P9536" s="1">
        <v>45530</v>
      </c>
      <c r="Q9536" s="1">
        <v>45545</v>
      </c>
      <c r="R9536">
        <v>885</v>
      </c>
      <c r="S9536" s="4">
        <v>6.1</v>
      </c>
      <c r="T9536" t="s">
        <v>55</v>
      </c>
    </row>
    <row r="9537" spans="1:20" x14ac:dyDescent="0.35">
      <c r="A9537" t="s">
        <v>18605</v>
      </c>
      <c r="B9537" s="5" t="s">
        <v>57</v>
      </c>
      <c r="C9537" s="6">
        <v>57129</v>
      </c>
      <c r="D9537" t="s">
        <v>22</v>
      </c>
      <c r="E9537">
        <v>57129</v>
      </c>
      <c r="F9537" s="5" t="s">
        <v>58</v>
      </c>
      <c r="G9537" s="5" t="s">
        <v>24</v>
      </c>
      <c r="H9537" s="5" t="s">
        <v>191</v>
      </c>
      <c r="I9537" t="s">
        <v>44</v>
      </c>
      <c r="J9537" t="s">
        <v>191</v>
      </c>
      <c r="K9537">
        <v>50</v>
      </c>
      <c r="L9537" s="5" t="s">
        <v>18606</v>
      </c>
      <c r="M9537" s="5" t="s">
        <v>54</v>
      </c>
      <c r="N9537">
        <v>1</v>
      </c>
      <c r="O9537" t="s">
        <v>172</v>
      </c>
      <c r="P9537" s="1">
        <v>45736</v>
      </c>
      <c r="Q9537" s="1">
        <v>45798</v>
      </c>
      <c r="R9537">
        <v>1666</v>
      </c>
      <c r="S9537" s="4">
        <v>8.3000000000000007</v>
      </c>
      <c r="T9537" t="s">
        <v>118</v>
      </c>
    </row>
    <row r="9538" spans="1:20" x14ac:dyDescent="0.35">
      <c r="A9538" t="s">
        <v>18607</v>
      </c>
      <c r="B9538" s="5" t="s">
        <v>73</v>
      </c>
      <c r="C9538" s="6">
        <v>22217</v>
      </c>
      <c r="D9538" t="s">
        <v>22</v>
      </c>
      <c r="E9538">
        <v>22217</v>
      </c>
      <c r="F9538" s="5" t="s">
        <v>58</v>
      </c>
      <c r="G9538" s="5" t="s">
        <v>59</v>
      </c>
      <c r="H9538" s="5" t="s">
        <v>116</v>
      </c>
      <c r="I9538" t="s">
        <v>44</v>
      </c>
      <c r="J9538" t="s">
        <v>116</v>
      </c>
      <c r="K9538">
        <v>100</v>
      </c>
      <c r="L9538" s="5" t="s">
        <v>18608</v>
      </c>
      <c r="M9538" s="5" t="s">
        <v>70</v>
      </c>
      <c r="N9538">
        <v>0</v>
      </c>
      <c r="O9538" t="s">
        <v>141</v>
      </c>
      <c r="P9538" s="1">
        <v>45631</v>
      </c>
      <c r="Q9538" s="1">
        <v>45663</v>
      </c>
      <c r="R9538">
        <v>1760</v>
      </c>
      <c r="S9538" s="4">
        <v>9.9</v>
      </c>
      <c r="T9538" t="s">
        <v>79</v>
      </c>
    </row>
    <row r="9539" spans="1:20" x14ac:dyDescent="0.35">
      <c r="A9539" t="s">
        <v>18609</v>
      </c>
      <c r="B9539" s="5" t="s">
        <v>32</v>
      </c>
      <c r="C9539" s="6">
        <v>67864</v>
      </c>
      <c r="D9539" t="s">
        <v>22</v>
      </c>
      <c r="E9539">
        <v>67864</v>
      </c>
      <c r="F9539" s="5" t="s">
        <v>23</v>
      </c>
      <c r="G9539" s="5" t="s">
        <v>24</v>
      </c>
      <c r="H9539" s="5" t="s">
        <v>157</v>
      </c>
      <c r="I9539" t="s">
        <v>44</v>
      </c>
      <c r="J9539" t="s">
        <v>522</v>
      </c>
      <c r="K9539">
        <v>0</v>
      </c>
      <c r="L9539" s="5" t="s">
        <v>18610</v>
      </c>
      <c r="M9539" s="5" t="s">
        <v>28</v>
      </c>
      <c r="N9539">
        <v>19</v>
      </c>
      <c r="O9539" t="s">
        <v>167</v>
      </c>
      <c r="P9539" s="1">
        <v>45403</v>
      </c>
      <c r="Q9539" s="1">
        <v>45449</v>
      </c>
      <c r="R9539">
        <v>501</v>
      </c>
      <c r="S9539" s="4">
        <v>7.2</v>
      </c>
      <c r="T9539" t="s">
        <v>108</v>
      </c>
    </row>
    <row r="9540" spans="1:20" x14ac:dyDescent="0.35">
      <c r="A9540" t="s">
        <v>18611</v>
      </c>
      <c r="B9540" s="5" t="s">
        <v>28802</v>
      </c>
      <c r="C9540" s="6">
        <v>84278</v>
      </c>
      <c r="D9540" t="s">
        <v>41</v>
      </c>
      <c r="E9540">
        <v>71636</v>
      </c>
      <c r="F9540" s="5" t="s">
        <v>58</v>
      </c>
      <c r="G9540" s="5" t="s">
        <v>59</v>
      </c>
      <c r="H9540" s="5" t="s">
        <v>43</v>
      </c>
      <c r="I9540" t="s">
        <v>35</v>
      </c>
      <c r="J9540" t="s">
        <v>43</v>
      </c>
      <c r="K9540">
        <v>50</v>
      </c>
      <c r="L9540" s="5" t="s">
        <v>18612</v>
      </c>
      <c r="M9540" s="5" t="s">
        <v>54</v>
      </c>
      <c r="N9540">
        <v>0</v>
      </c>
      <c r="O9540" t="s">
        <v>147</v>
      </c>
      <c r="P9540" s="1">
        <v>45516</v>
      </c>
      <c r="Q9540" s="1">
        <v>45583</v>
      </c>
      <c r="R9540">
        <v>1838</v>
      </c>
      <c r="S9540" s="4">
        <v>9.5</v>
      </c>
      <c r="T9540" t="s">
        <v>63</v>
      </c>
    </row>
    <row r="9541" spans="1:20" x14ac:dyDescent="0.35">
      <c r="A9541" t="s">
        <v>18613</v>
      </c>
      <c r="B9541" s="5" t="s">
        <v>28800</v>
      </c>
      <c r="C9541" s="6">
        <v>116369</v>
      </c>
      <c r="D9541" t="s">
        <v>22</v>
      </c>
      <c r="E9541">
        <v>116369</v>
      </c>
      <c r="F9541" s="5" t="s">
        <v>66</v>
      </c>
      <c r="G9541" s="5" t="s">
        <v>51</v>
      </c>
      <c r="H9541" s="5" t="s">
        <v>165</v>
      </c>
      <c r="I9541" t="s">
        <v>26</v>
      </c>
      <c r="J9541" t="s">
        <v>165</v>
      </c>
      <c r="K9541">
        <v>0</v>
      </c>
      <c r="L9541" s="5" t="s">
        <v>18614</v>
      </c>
      <c r="M9541" s="5" t="s">
        <v>28</v>
      </c>
      <c r="N9541">
        <v>5</v>
      </c>
      <c r="O9541" t="s">
        <v>71</v>
      </c>
      <c r="P9541" s="1">
        <v>45598</v>
      </c>
      <c r="Q9541" s="1">
        <v>45641</v>
      </c>
      <c r="R9541">
        <v>2197</v>
      </c>
      <c r="S9541" s="4">
        <v>7.7</v>
      </c>
      <c r="T9541" t="s">
        <v>103</v>
      </c>
    </row>
    <row r="9542" spans="1:20" x14ac:dyDescent="0.35">
      <c r="A9542" t="s">
        <v>18615</v>
      </c>
      <c r="B9542" s="5" t="s">
        <v>162</v>
      </c>
      <c r="C9542" s="6">
        <v>110779</v>
      </c>
      <c r="D9542" t="s">
        <v>22</v>
      </c>
      <c r="E9542">
        <v>110779</v>
      </c>
      <c r="F9542" s="5" t="s">
        <v>66</v>
      </c>
      <c r="G9542" s="5" t="s">
        <v>59</v>
      </c>
      <c r="H9542" s="5" t="s">
        <v>191</v>
      </c>
      <c r="I9542" t="s">
        <v>26</v>
      </c>
      <c r="J9542" t="s">
        <v>191</v>
      </c>
      <c r="K9542">
        <v>0</v>
      </c>
      <c r="L9542" s="5" t="s">
        <v>18616</v>
      </c>
      <c r="M9542" s="5" t="s">
        <v>28</v>
      </c>
      <c r="N9542">
        <v>7</v>
      </c>
      <c r="O9542" t="s">
        <v>88</v>
      </c>
      <c r="P9542" s="1">
        <v>45703</v>
      </c>
      <c r="Q9542" s="1">
        <v>45770</v>
      </c>
      <c r="R9542">
        <v>1776</v>
      </c>
      <c r="S9542" s="4">
        <v>6.2</v>
      </c>
      <c r="T9542" t="s">
        <v>136</v>
      </c>
    </row>
    <row r="9543" spans="1:20" x14ac:dyDescent="0.35">
      <c r="A9543" t="s">
        <v>18617</v>
      </c>
      <c r="B9543" s="5" t="s">
        <v>21</v>
      </c>
      <c r="C9543" s="6">
        <v>285402</v>
      </c>
      <c r="D9543" t="s">
        <v>22</v>
      </c>
      <c r="E9543">
        <v>285402</v>
      </c>
      <c r="F9543" s="5" t="s">
        <v>23</v>
      </c>
      <c r="G9543" s="5" t="s">
        <v>51</v>
      </c>
      <c r="H9543" s="5" t="s">
        <v>97</v>
      </c>
      <c r="I9543" t="s">
        <v>44</v>
      </c>
      <c r="J9543" t="s">
        <v>97</v>
      </c>
      <c r="K9543">
        <v>50</v>
      </c>
      <c r="L9543" s="5" t="s">
        <v>18618</v>
      </c>
      <c r="M9543" s="5" t="s">
        <v>37</v>
      </c>
      <c r="N9543">
        <v>11</v>
      </c>
      <c r="O9543" t="s">
        <v>141</v>
      </c>
      <c r="P9543" s="1">
        <v>45656</v>
      </c>
      <c r="Q9543" s="1">
        <v>45670</v>
      </c>
      <c r="R9543">
        <v>1349</v>
      </c>
      <c r="S9543" s="4">
        <v>6</v>
      </c>
      <c r="T9543" t="s">
        <v>47</v>
      </c>
    </row>
    <row r="9544" spans="1:20" x14ac:dyDescent="0.35">
      <c r="A9544" t="s">
        <v>18619</v>
      </c>
      <c r="B9544" s="5" t="s">
        <v>217</v>
      </c>
      <c r="C9544" s="6">
        <v>169619</v>
      </c>
      <c r="D9544" t="s">
        <v>22</v>
      </c>
      <c r="E9544">
        <v>169619</v>
      </c>
      <c r="F9544" s="5" t="s">
        <v>66</v>
      </c>
      <c r="G9544" s="5" t="s">
        <v>59</v>
      </c>
      <c r="H9544" s="5" t="s">
        <v>68</v>
      </c>
      <c r="I9544" t="s">
        <v>26</v>
      </c>
      <c r="J9544" t="s">
        <v>68</v>
      </c>
      <c r="K9544">
        <v>100</v>
      </c>
      <c r="L9544" s="5" t="s">
        <v>18620</v>
      </c>
      <c r="M9544" s="5" t="s">
        <v>54</v>
      </c>
      <c r="N9544">
        <v>9</v>
      </c>
      <c r="O9544" t="s">
        <v>85</v>
      </c>
      <c r="P9544" s="1">
        <v>45370</v>
      </c>
      <c r="Q9544" s="1">
        <v>45415</v>
      </c>
      <c r="R9544">
        <v>1063</v>
      </c>
      <c r="S9544" s="4">
        <v>9.1999999999999993</v>
      </c>
      <c r="T9544" t="s">
        <v>47</v>
      </c>
    </row>
    <row r="9545" spans="1:20" x14ac:dyDescent="0.35">
      <c r="A9545" t="s">
        <v>18621</v>
      </c>
      <c r="B9545" s="5" t="s">
        <v>21</v>
      </c>
      <c r="C9545" s="6">
        <v>119460</v>
      </c>
      <c r="D9545" t="s">
        <v>22</v>
      </c>
      <c r="E9545">
        <v>119460</v>
      </c>
      <c r="F9545" s="5" t="s">
        <v>23</v>
      </c>
      <c r="G9545" s="5" t="s">
        <v>42</v>
      </c>
      <c r="H9545" s="5" t="s">
        <v>165</v>
      </c>
      <c r="I9545" t="s">
        <v>44</v>
      </c>
      <c r="J9545" t="s">
        <v>165</v>
      </c>
      <c r="K9545">
        <v>50</v>
      </c>
      <c r="L9545" s="5" t="s">
        <v>18622</v>
      </c>
      <c r="M9545" s="5" t="s">
        <v>70</v>
      </c>
      <c r="N9545">
        <v>16</v>
      </c>
      <c r="O9545" t="s">
        <v>88</v>
      </c>
      <c r="P9545" s="1">
        <v>45693</v>
      </c>
      <c r="Q9545" s="1">
        <v>45722</v>
      </c>
      <c r="R9545">
        <v>1333</v>
      </c>
      <c r="S9545" s="4">
        <v>8.1</v>
      </c>
      <c r="T9545" t="s">
        <v>47</v>
      </c>
    </row>
    <row r="9546" spans="1:20" x14ac:dyDescent="0.35">
      <c r="A9546" t="s">
        <v>18623</v>
      </c>
      <c r="B9546" s="5" t="s">
        <v>40</v>
      </c>
      <c r="C9546" s="6">
        <v>141162</v>
      </c>
      <c r="D9546" t="s">
        <v>22</v>
      </c>
      <c r="E9546">
        <v>141162</v>
      </c>
      <c r="F9546" s="5" t="s">
        <v>50</v>
      </c>
      <c r="G9546" s="5" t="s">
        <v>42</v>
      </c>
      <c r="H9546" s="5" t="s">
        <v>97</v>
      </c>
      <c r="I9546" t="s">
        <v>26</v>
      </c>
      <c r="J9546" t="s">
        <v>423</v>
      </c>
      <c r="K9546">
        <v>0</v>
      </c>
      <c r="L9546" s="5" t="s">
        <v>18624</v>
      </c>
      <c r="M9546" s="5" t="s">
        <v>54</v>
      </c>
      <c r="N9546">
        <v>2</v>
      </c>
      <c r="O9546" t="s">
        <v>71</v>
      </c>
      <c r="P9546" s="1">
        <v>45403</v>
      </c>
      <c r="Q9546" s="1">
        <v>45449</v>
      </c>
      <c r="R9546">
        <v>947</v>
      </c>
      <c r="S9546" s="4">
        <v>8.8000000000000007</v>
      </c>
      <c r="T9546" t="s">
        <v>153</v>
      </c>
    </row>
    <row r="9547" spans="1:20" x14ac:dyDescent="0.35">
      <c r="A9547" t="s">
        <v>18625</v>
      </c>
      <c r="B9547" s="5" t="s">
        <v>162</v>
      </c>
      <c r="C9547" s="6">
        <v>125984</v>
      </c>
      <c r="D9547" t="s">
        <v>22</v>
      </c>
      <c r="E9547">
        <v>125984</v>
      </c>
      <c r="F9547" s="5" t="s">
        <v>66</v>
      </c>
      <c r="G9547" s="5" t="s">
        <v>24</v>
      </c>
      <c r="H9547" s="5" t="s">
        <v>191</v>
      </c>
      <c r="I9547" t="s">
        <v>44</v>
      </c>
      <c r="J9547" t="s">
        <v>191</v>
      </c>
      <c r="K9547">
        <v>0</v>
      </c>
      <c r="L9547" s="5" t="s">
        <v>18626</v>
      </c>
      <c r="M9547" s="5" t="s">
        <v>28</v>
      </c>
      <c r="N9547">
        <v>9</v>
      </c>
      <c r="O9547" t="s">
        <v>78</v>
      </c>
      <c r="P9547" s="1">
        <v>45736</v>
      </c>
      <c r="Q9547" s="1">
        <v>45799</v>
      </c>
      <c r="R9547">
        <v>1335</v>
      </c>
      <c r="S9547" s="4">
        <v>8</v>
      </c>
      <c r="T9547" t="s">
        <v>153</v>
      </c>
    </row>
    <row r="9548" spans="1:20" x14ac:dyDescent="0.35">
      <c r="A9548" t="s">
        <v>18627</v>
      </c>
      <c r="B9548" s="5" t="s">
        <v>57</v>
      </c>
      <c r="C9548" s="6">
        <v>121116</v>
      </c>
      <c r="D9548" t="s">
        <v>41</v>
      </c>
      <c r="E9548">
        <v>102949</v>
      </c>
      <c r="F9548" s="5" t="s">
        <v>66</v>
      </c>
      <c r="G9548" s="5" t="s">
        <v>51</v>
      </c>
      <c r="H9548" s="5" t="s">
        <v>60</v>
      </c>
      <c r="I9548" t="s">
        <v>35</v>
      </c>
      <c r="J9548" t="s">
        <v>60</v>
      </c>
      <c r="K9548">
        <v>50</v>
      </c>
      <c r="L9548" s="5" t="s">
        <v>18628</v>
      </c>
      <c r="M9548" s="5" t="s">
        <v>37</v>
      </c>
      <c r="N9548">
        <v>8</v>
      </c>
      <c r="O9548" t="s">
        <v>147</v>
      </c>
      <c r="P9548" s="1">
        <v>45690</v>
      </c>
      <c r="Q9548" s="1">
        <v>45732</v>
      </c>
      <c r="R9548">
        <v>2159</v>
      </c>
      <c r="S9548" s="4">
        <v>8.6999999999999993</v>
      </c>
      <c r="T9548" t="s">
        <v>55</v>
      </c>
    </row>
    <row r="9549" spans="1:20" x14ac:dyDescent="0.35">
      <c r="A9549" t="s">
        <v>18629</v>
      </c>
      <c r="B9549" s="5" t="s">
        <v>57</v>
      </c>
      <c r="C9549" s="6">
        <v>116096</v>
      </c>
      <c r="D9549" t="s">
        <v>65</v>
      </c>
      <c r="E9549">
        <v>150925</v>
      </c>
      <c r="F9549" s="5" t="s">
        <v>50</v>
      </c>
      <c r="G9549" s="5" t="s">
        <v>42</v>
      </c>
      <c r="H9549" s="5" t="s">
        <v>67</v>
      </c>
      <c r="I9549" t="s">
        <v>35</v>
      </c>
      <c r="J9549" t="s">
        <v>212</v>
      </c>
      <c r="K9549">
        <v>100</v>
      </c>
      <c r="L9549" s="5" t="s">
        <v>18630</v>
      </c>
      <c r="M9549" s="5" t="s">
        <v>28</v>
      </c>
      <c r="N9549">
        <v>3</v>
      </c>
      <c r="O9549" t="s">
        <v>135</v>
      </c>
      <c r="P9549" s="1">
        <v>45379</v>
      </c>
      <c r="Q9549" s="1">
        <v>45420</v>
      </c>
      <c r="R9549">
        <v>1044</v>
      </c>
      <c r="S9549" s="4">
        <v>5</v>
      </c>
      <c r="T9549" t="s">
        <v>108</v>
      </c>
    </row>
    <row r="9550" spans="1:20" x14ac:dyDescent="0.35">
      <c r="A9550" t="s">
        <v>18631</v>
      </c>
      <c r="B9550" s="5" t="s">
        <v>28802</v>
      </c>
      <c r="C9550" s="6">
        <v>120313</v>
      </c>
      <c r="D9550" t="s">
        <v>22</v>
      </c>
      <c r="E9550">
        <v>120313</v>
      </c>
      <c r="F9550" s="5" t="s">
        <v>66</v>
      </c>
      <c r="G9550" s="5" t="s">
        <v>24</v>
      </c>
      <c r="H9550" s="5" t="s">
        <v>129</v>
      </c>
      <c r="I9550" t="s">
        <v>26</v>
      </c>
      <c r="J9550" t="s">
        <v>129</v>
      </c>
      <c r="K9550">
        <v>50</v>
      </c>
      <c r="L9550" s="5" t="s">
        <v>18632</v>
      </c>
      <c r="M9550" s="5" t="s">
        <v>54</v>
      </c>
      <c r="N9550">
        <v>6</v>
      </c>
      <c r="O9550" t="s">
        <v>85</v>
      </c>
      <c r="P9550" s="1">
        <v>45466</v>
      </c>
      <c r="Q9550" s="1">
        <v>45495</v>
      </c>
      <c r="R9550">
        <v>1587</v>
      </c>
      <c r="S9550" s="4">
        <v>8.8000000000000007</v>
      </c>
      <c r="T9550" t="s">
        <v>30</v>
      </c>
    </row>
    <row r="9551" spans="1:20" x14ac:dyDescent="0.35">
      <c r="A9551" t="s">
        <v>18633</v>
      </c>
      <c r="B9551" s="5" t="s">
        <v>28801</v>
      </c>
      <c r="C9551" s="6">
        <v>136464</v>
      </c>
      <c r="D9551" t="s">
        <v>22</v>
      </c>
      <c r="E9551">
        <v>136464</v>
      </c>
      <c r="F9551" s="5" t="s">
        <v>66</v>
      </c>
      <c r="G9551" s="5" t="s">
        <v>59</v>
      </c>
      <c r="H9551" s="5" t="s">
        <v>129</v>
      </c>
      <c r="I9551" t="s">
        <v>35</v>
      </c>
      <c r="J9551" t="s">
        <v>129</v>
      </c>
      <c r="K9551">
        <v>100</v>
      </c>
      <c r="L9551" s="5" t="s">
        <v>18634</v>
      </c>
      <c r="M9551" s="5" t="s">
        <v>70</v>
      </c>
      <c r="N9551">
        <v>9</v>
      </c>
      <c r="O9551" t="s">
        <v>29</v>
      </c>
      <c r="P9551" s="1">
        <v>45576</v>
      </c>
      <c r="Q9551" s="1">
        <v>45629</v>
      </c>
      <c r="R9551">
        <v>1255</v>
      </c>
      <c r="S9551" s="4">
        <v>9.4</v>
      </c>
      <c r="T9551" t="s">
        <v>277</v>
      </c>
    </row>
    <row r="9552" spans="1:20" x14ac:dyDescent="0.35">
      <c r="A9552" t="s">
        <v>18635</v>
      </c>
      <c r="B9552" s="5" t="s">
        <v>28802</v>
      </c>
      <c r="C9552" s="6">
        <v>95934</v>
      </c>
      <c r="D9552" t="s">
        <v>22</v>
      </c>
      <c r="E9552">
        <v>95934</v>
      </c>
      <c r="F9552" s="5" t="s">
        <v>50</v>
      </c>
      <c r="G9552" s="5" t="s">
        <v>59</v>
      </c>
      <c r="H9552" s="5" t="s">
        <v>191</v>
      </c>
      <c r="I9552" t="s">
        <v>26</v>
      </c>
      <c r="J9552" t="s">
        <v>191</v>
      </c>
      <c r="K9552">
        <v>50</v>
      </c>
      <c r="L9552" s="5" t="s">
        <v>18636</v>
      </c>
      <c r="M9552" s="5" t="s">
        <v>37</v>
      </c>
      <c r="N9552">
        <v>2</v>
      </c>
      <c r="O9552" t="s">
        <v>88</v>
      </c>
      <c r="P9552" s="1">
        <v>45646</v>
      </c>
      <c r="Q9552" s="1">
        <v>45667</v>
      </c>
      <c r="R9552">
        <v>2205</v>
      </c>
      <c r="S9552" s="4">
        <v>9.6999999999999993</v>
      </c>
      <c r="T9552" t="s">
        <v>108</v>
      </c>
    </row>
    <row r="9553" spans="1:20" x14ac:dyDescent="0.35">
      <c r="A9553" t="s">
        <v>18637</v>
      </c>
      <c r="B9553" s="5" t="s">
        <v>28801</v>
      </c>
      <c r="C9553" s="6">
        <v>85570</v>
      </c>
      <c r="D9553" t="s">
        <v>120</v>
      </c>
      <c r="E9553">
        <v>77013</v>
      </c>
      <c r="F9553" s="5" t="s">
        <v>58</v>
      </c>
      <c r="G9553" s="5" t="s">
        <v>59</v>
      </c>
      <c r="H9553" s="5" t="s">
        <v>121</v>
      </c>
      <c r="I9553" t="s">
        <v>44</v>
      </c>
      <c r="J9553" t="s">
        <v>121</v>
      </c>
      <c r="K9553">
        <v>50</v>
      </c>
      <c r="L9553" s="5" t="s">
        <v>18638</v>
      </c>
      <c r="M9553" s="5" t="s">
        <v>70</v>
      </c>
      <c r="N9553">
        <v>0</v>
      </c>
      <c r="O9553" t="s">
        <v>62</v>
      </c>
      <c r="P9553" s="1">
        <v>45459</v>
      </c>
      <c r="Q9553" s="1">
        <v>45484</v>
      </c>
      <c r="R9553">
        <v>2114</v>
      </c>
      <c r="S9553" s="4">
        <v>6.6</v>
      </c>
      <c r="T9553" t="s">
        <v>108</v>
      </c>
    </row>
    <row r="9554" spans="1:20" x14ac:dyDescent="0.35">
      <c r="A9554" t="s">
        <v>18639</v>
      </c>
      <c r="B9554" s="5" t="s">
        <v>28802</v>
      </c>
      <c r="C9554" s="6">
        <v>61645</v>
      </c>
      <c r="D9554" t="s">
        <v>81</v>
      </c>
      <c r="E9554">
        <v>83221</v>
      </c>
      <c r="F9554" s="5" t="s">
        <v>58</v>
      </c>
      <c r="G9554" s="5" t="s">
        <v>42</v>
      </c>
      <c r="H9554" s="5" t="s">
        <v>82</v>
      </c>
      <c r="I9554" t="s">
        <v>35</v>
      </c>
      <c r="J9554" t="s">
        <v>67</v>
      </c>
      <c r="K9554">
        <v>50</v>
      </c>
      <c r="L9554" s="5" t="s">
        <v>18640</v>
      </c>
      <c r="M9554" s="5" t="s">
        <v>37</v>
      </c>
      <c r="N9554">
        <v>1</v>
      </c>
      <c r="O9554" t="s">
        <v>78</v>
      </c>
      <c r="P9554" s="1">
        <v>45602</v>
      </c>
      <c r="Q9554" s="1">
        <v>45618</v>
      </c>
      <c r="R9554">
        <v>2038</v>
      </c>
      <c r="S9554" s="4">
        <v>5.6</v>
      </c>
      <c r="T9554" t="s">
        <v>243</v>
      </c>
    </row>
    <row r="9555" spans="1:20" x14ac:dyDescent="0.35">
      <c r="A9555" t="s">
        <v>18641</v>
      </c>
      <c r="B9555" s="5" t="s">
        <v>217</v>
      </c>
      <c r="C9555" s="6">
        <v>83872</v>
      </c>
      <c r="D9555" t="s">
        <v>41</v>
      </c>
      <c r="E9555">
        <v>71291</v>
      </c>
      <c r="F9555" s="5" t="s">
        <v>50</v>
      </c>
      <c r="G9555" s="5" t="s">
        <v>51</v>
      </c>
      <c r="H9555" s="5" t="s">
        <v>151</v>
      </c>
      <c r="I9555" t="s">
        <v>44</v>
      </c>
      <c r="J9555" t="s">
        <v>151</v>
      </c>
      <c r="K9555">
        <v>100</v>
      </c>
      <c r="L9555" s="5" t="s">
        <v>18642</v>
      </c>
      <c r="M9555" s="5" t="s">
        <v>28</v>
      </c>
      <c r="N9555">
        <v>4</v>
      </c>
      <c r="O9555" t="s">
        <v>85</v>
      </c>
      <c r="P9555" s="1">
        <v>45647</v>
      </c>
      <c r="Q9555" s="1">
        <v>45664</v>
      </c>
      <c r="R9555">
        <v>1490</v>
      </c>
      <c r="S9555" s="4">
        <v>8.8000000000000007</v>
      </c>
      <c r="T9555" t="s">
        <v>47</v>
      </c>
    </row>
    <row r="9556" spans="1:20" x14ac:dyDescent="0.35">
      <c r="A9556" t="s">
        <v>18643</v>
      </c>
      <c r="B9556" s="5" t="s">
        <v>49</v>
      </c>
      <c r="C9556" s="6">
        <v>102899</v>
      </c>
      <c r="D9556" t="s">
        <v>41</v>
      </c>
      <c r="E9556">
        <v>87464</v>
      </c>
      <c r="F9556" s="5" t="s">
        <v>50</v>
      </c>
      <c r="G9556" s="5" t="s">
        <v>51</v>
      </c>
      <c r="H9556" s="5" t="s">
        <v>151</v>
      </c>
      <c r="I9556" t="s">
        <v>35</v>
      </c>
      <c r="J9556" t="s">
        <v>151</v>
      </c>
      <c r="K9556">
        <v>50</v>
      </c>
      <c r="L9556" s="5" t="s">
        <v>18644</v>
      </c>
      <c r="M9556" s="5" t="s">
        <v>54</v>
      </c>
      <c r="N9556">
        <v>3</v>
      </c>
      <c r="O9556" t="s">
        <v>141</v>
      </c>
      <c r="P9556" s="1">
        <v>45604</v>
      </c>
      <c r="Q9556" s="1">
        <v>45626</v>
      </c>
      <c r="R9556">
        <v>2454</v>
      </c>
      <c r="S9556" s="4">
        <v>5.4</v>
      </c>
      <c r="T9556" t="s">
        <v>243</v>
      </c>
    </row>
    <row r="9557" spans="1:20" x14ac:dyDescent="0.35">
      <c r="A9557" t="s">
        <v>18645</v>
      </c>
      <c r="B9557" s="5" t="s">
        <v>40</v>
      </c>
      <c r="C9557" s="6">
        <v>71513</v>
      </c>
      <c r="D9557" t="s">
        <v>65</v>
      </c>
      <c r="E9557">
        <v>92967</v>
      </c>
      <c r="F9557" s="5" t="s">
        <v>58</v>
      </c>
      <c r="G9557" s="5" t="s">
        <v>51</v>
      </c>
      <c r="H9557" s="5" t="s">
        <v>67</v>
      </c>
      <c r="I9557" t="s">
        <v>44</v>
      </c>
      <c r="J9557" t="s">
        <v>93</v>
      </c>
      <c r="K9557">
        <v>100</v>
      </c>
      <c r="L9557" s="5" t="s">
        <v>18646</v>
      </c>
      <c r="M9557" s="5" t="s">
        <v>70</v>
      </c>
      <c r="N9557">
        <v>0</v>
      </c>
      <c r="O9557" t="s">
        <v>172</v>
      </c>
      <c r="P9557" s="1">
        <v>45594</v>
      </c>
      <c r="Q9557" s="1">
        <v>45636</v>
      </c>
      <c r="R9557">
        <v>1345</v>
      </c>
      <c r="S9557" s="4">
        <v>8.4</v>
      </c>
      <c r="T9557" t="s">
        <v>118</v>
      </c>
    </row>
    <row r="9558" spans="1:20" x14ac:dyDescent="0.35">
      <c r="A9558" t="s">
        <v>18647</v>
      </c>
      <c r="B9558" s="5" t="s">
        <v>91</v>
      </c>
      <c r="C9558" s="6">
        <v>115012</v>
      </c>
      <c r="D9558" t="s">
        <v>22</v>
      </c>
      <c r="E9558">
        <v>115012</v>
      </c>
      <c r="F9558" s="5" t="s">
        <v>66</v>
      </c>
      <c r="G9558" s="5" t="s">
        <v>59</v>
      </c>
      <c r="H9558" s="5" t="s">
        <v>165</v>
      </c>
      <c r="I9558" t="s">
        <v>26</v>
      </c>
      <c r="J9558" t="s">
        <v>157</v>
      </c>
      <c r="K9558">
        <v>0</v>
      </c>
      <c r="L9558" s="5" t="s">
        <v>18648</v>
      </c>
      <c r="M9558" s="5" t="s">
        <v>28</v>
      </c>
      <c r="N9558">
        <v>9</v>
      </c>
      <c r="O9558" t="s">
        <v>71</v>
      </c>
      <c r="P9558" s="1">
        <v>45561</v>
      </c>
      <c r="Q9558" s="1">
        <v>45612</v>
      </c>
      <c r="R9558">
        <v>984</v>
      </c>
      <c r="S9558" s="4">
        <v>5.2</v>
      </c>
      <c r="T9558" t="s">
        <v>136</v>
      </c>
    </row>
    <row r="9559" spans="1:20" x14ac:dyDescent="0.35">
      <c r="A9559" t="s">
        <v>18649</v>
      </c>
      <c r="B9559" s="5" t="s">
        <v>91</v>
      </c>
      <c r="C9559" s="6">
        <v>47215</v>
      </c>
      <c r="D9559" t="s">
        <v>74</v>
      </c>
      <c r="E9559">
        <v>59019</v>
      </c>
      <c r="F9559" s="5" t="s">
        <v>58</v>
      </c>
      <c r="G9559" s="5" t="s">
        <v>24</v>
      </c>
      <c r="H9559" s="5" t="s">
        <v>75</v>
      </c>
      <c r="I9559" t="s">
        <v>44</v>
      </c>
      <c r="J9559" t="s">
        <v>75</v>
      </c>
      <c r="K9559">
        <v>100</v>
      </c>
      <c r="L9559" s="5" t="s">
        <v>9534</v>
      </c>
      <c r="M9559" s="5" t="s">
        <v>37</v>
      </c>
      <c r="N9559">
        <v>0</v>
      </c>
      <c r="O9559" t="s">
        <v>71</v>
      </c>
      <c r="P9559" s="1">
        <v>45454</v>
      </c>
      <c r="Q9559" s="1">
        <v>45524</v>
      </c>
      <c r="R9559">
        <v>1165</v>
      </c>
      <c r="S9559" s="4">
        <v>6.6</v>
      </c>
      <c r="T9559" t="s">
        <v>79</v>
      </c>
    </row>
    <row r="9560" spans="1:20" x14ac:dyDescent="0.35">
      <c r="A9560" t="s">
        <v>18650</v>
      </c>
      <c r="B9560" s="5" t="s">
        <v>162</v>
      </c>
      <c r="C9560" s="6">
        <v>118372</v>
      </c>
      <c r="D9560" t="s">
        <v>41</v>
      </c>
      <c r="E9560">
        <v>100616</v>
      </c>
      <c r="F9560" s="5" t="s">
        <v>66</v>
      </c>
      <c r="G9560" s="5" t="s">
        <v>51</v>
      </c>
      <c r="H9560" s="5" t="s">
        <v>60</v>
      </c>
      <c r="I9560" t="s">
        <v>35</v>
      </c>
      <c r="J9560" t="s">
        <v>110</v>
      </c>
      <c r="K9560">
        <v>100</v>
      </c>
      <c r="L9560" s="5" t="s">
        <v>18651</v>
      </c>
      <c r="M9560" s="5" t="s">
        <v>54</v>
      </c>
      <c r="N9560">
        <v>8</v>
      </c>
      <c r="O9560" t="s">
        <v>135</v>
      </c>
      <c r="P9560" s="1">
        <v>45755</v>
      </c>
      <c r="Q9560" s="1">
        <v>45795</v>
      </c>
      <c r="R9560">
        <v>1304</v>
      </c>
      <c r="S9560" s="4">
        <v>5</v>
      </c>
      <c r="T9560" t="s">
        <v>38</v>
      </c>
    </row>
    <row r="9561" spans="1:20" x14ac:dyDescent="0.35">
      <c r="A9561" t="s">
        <v>18652</v>
      </c>
      <c r="B9561" s="5" t="s">
        <v>49</v>
      </c>
      <c r="C9561" s="6">
        <v>147836</v>
      </c>
      <c r="D9561" t="s">
        <v>81</v>
      </c>
      <c r="E9561">
        <v>199579</v>
      </c>
      <c r="F9561" s="5" t="s">
        <v>66</v>
      </c>
      <c r="G9561" s="5" t="s">
        <v>42</v>
      </c>
      <c r="H9561" s="5" t="s">
        <v>82</v>
      </c>
      <c r="I9561" t="s">
        <v>35</v>
      </c>
      <c r="J9561" t="s">
        <v>82</v>
      </c>
      <c r="K9561">
        <v>50</v>
      </c>
      <c r="L9561" s="5" t="s">
        <v>18653</v>
      </c>
      <c r="M9561" s="5" t="s">
        <v>37</v>
      </c>
      <c r="N9561">
        <v>8</v>
      </c>
      <c r="O9561" t="s">
        <v>172</v>
      </c>
      <c r="P9561" s="1">
        <v>45398</v>
      </c>
      <c r="Q9561" s="1">
        <v>45423</v>
      </c>
      <c r="R9561">
        <v>1611</v>
      </c>
      <c r="S9561" s="4">
        <v>5.6</v>
      </c>
      <c r="T9561" t="s">
        <v>89</v>
      </c>
    </row>
    <row r="9562" spans="1:20" x14ac:dyDescent="0.35">
      <c r="A9562" t="s">
        <v>18654</v>
      </c>
      <c r="B9562" s="5" t="s">
        <v>174</v>
      </c>
      <c r="C9562" s="6">
        <v>224535</v>
      </c>
      <c r="D9562" t="s">
        <v>41</v>
      </c>
      <c r="E9562">
        <v>190855</v>
      </c>
      <c r="F9562" s="5" t="s">
        <v>23</v>
      </c>
      <c r="G9562" s="5" t="s">
        <v>59</v>
      </c>
      <c r="H9562" s="5" t="s">
        <v>43</v>
      </c>
      <c r="I9562" t="s">
        <v>26</v>
      </c>
      <c r="J9562" t="s">
        <v>43</v>
      </c>
      <c r="K9562">
        <v>0</v>
      </c>
      <c r="L9562" s="5" t="s">
        <v>18655</v>
      </c>
      <c r="M9562" s="5" t="s">
        <v>28</v>
      </c>
      <c r="N9562">
        <v>15</v>
      </c>
      <c r="O9562" t="s">
        <v>131</v>
      </c>
      <c r="P9562" s="1">
        <v>45694</v>
      </c>
      <c r="Q9562" s="1">
        <v>45726</v>
      </c>
      <c r="R9562">
        <v>1882</v>
      </c>
      <c r="S9562" s="4">
        <v>6.8</v>
      </c>
      <c r="T9562" t="s">
        <v>118</v>
      </c>
    </row>
    <row r="9563" spans="1:20" x14ac:dyDescent="0.35">
      <c r="A9563" t="s">
        <v>18656</v>
      </c>
      <c r="B9563" s="5" t="s">
        <v>28801</v>
      </c>
      <c r="C9563" s="6">
        <v>138016</v>
      </c>
      <c r="D9563" t="s">
        <v>22</v>
      </c>
      <c r="E9563">
        <v>138016</v>
      </c>
      <c r="F9563" s="5" t="s">
        <v>66</v>
      </c>
      <c r="G9563" s="5" t="s">
        <v>42</v>
      </c>
      <c r="H9563" s="5" t="s">
        <v>97</v>
      </c>
      <c r="I9563" t="s">
        <v>26</v>
      </c>
      <c r="J9563" t="s">
        <v>97</v>
      </c>
      <c r="K9563">
        <v>50</v>
      </c>
      <c r="L9563" s="5" t="s">
        <v>18657</v>
      </c>
      <c r="M9563" s="5" t="s">
        <v>28</v>
      </c>
      <c r="N9563">
        <v>8</v>
      </c>
      <c r="O9563" t="s">
        <v>88</v>
      </c>
      <c r="P9563" s="1">
        <v>45531</v>
      </c>
      <c r="Q9563" s="1">
        <v>45576</v>
      </c>
      <c r="R9563">
        <v>2108</v>
      </c>
      <c r="S9563" s="4">
        <v>9.4</v>
      </c>
      <c r="T9563" t="s">
        <v>153</v>
      </c>
    </row>
    <row r="9564" spans="1:20" x14ac:dyDescent="0.35">
      <c r="A9564" t="s">
        <v>18658</v>
      </c>
      <c r="B9564" s="5" t="s">
        <v>73</v>
      </c>
      <c r="C9564" s="6">
        <v>93538</v>
      </c>
      <c r="D9564" t="s">
        <v>22</v>
      </c>
      <c r="E9564">
        <v>93538</v>
      </c>
      <c r="F9564" s="5" t="s">
        <v>58</v>
      </c>
      <c r="G9564" s="5" t="s">
        <v>24</v>
      </c>
      <c r="H9564" s="5" t="s">
        <v>68</v>
      </c>
      <c r="I9564" t="s">
        <v>44</v>
      </c>
      <c r="J9564" t="s">
        <v>68</v>
      </c>
      <c r="K9564">
        <v>0</v>
      </c>
      <c r="L9564" s="5" t="s">
        <v>18659</v>
      </c>
      <c r="M9564" s="5" t="s">
        <v>54</v>
      </c>
      <c r="N9564">
        <v>0</v>
      </c>
      <c r="O9564" t="s">
        <v>172</v>
      </c>
      <c r="P9564" s="1">
        <v>45591</v>
      </c>
      <c r="Q9564" s="1">
        <v>45628</v>
      </c>
      <c r="R9564">
        <v>2026</v>
      </c>
      <c r="S9564" s="4">
        <v>9.3000000000000007</v>
      </c>
      <c r="T9564" t="s">
        <v>30</v>
      </c>
    </row>
    <row r="9565" spans="1:20" x14ac:dyDescent="0.35">
      <c r="A9565" t="s">
        <v>18660</v>
      </c>
      <c r="B9565" s="5" t="s">
        <v>49</v>
      </c>
      <c r="C9565" s="6">
        <v>120674</v>
      </c>
      <c r="D9565" t="s">
        <v>22</v>
      </c>
      <c r="E9565">
        <v>120674</v>
      </c>
      <c r="F9565" s="5" t="s">
        <v>66</v>
      </c>
      <c r="G9565" s="5" t="s">
        <v>24</v>
      </c>
      <c r="H9565" s="5" t="s">
        <v>101</v>
      </c>
      <c r="I9565" t="s">
        <v>44</v>
      </c>
      <c r="J9565" t="s">
        <v>101</v>
      </c>
      <c r="K9565">
        <v>50</v>
      </c>
      <c r="L9565" s="5" t="s">
        <v>10592</v>
      </c>
      <c r="M9565" s="5" t="s">
        <v>54</v>
      </c>
      <c r="N9565">
        <v>9</v>
      </c>
      <c r="O9565" t="s">
        <v>29</v>
      </c>
      <c r="P9565" s="1">
        <v>45591</v>
      </c>
      <c r="Q9565" s="1">
        <v>45649</v>
      </c>
      <c r="R9565">
        <v>634</v>
      </c>
      <c r="S9565" s="4">
        <v>6.2</v>
      </c>
      <c r="T9565" t="s">
        <v>108</v>
      </c>
    </row>
    <row r="9566" spans="1:20" x14ac:dyDescent="0.35">
      <c r="A9566" t="s">
        <v>18661</v>
      </c>
      <c r="B9566" s="5" t="s">
        <v>28802</v>
      </c>
      <c r="C9566" s="6">
        <v>299206</v>
      </c>
      <c r="D9566" t="s">
        <v>120</v>
      </c>
      <c r="E9566">
        <v>269285</v>
      </c>
      <c r="F9566" s="5" t="s">
        <v>23</v>
      </c>
      <c r="G9566" s="5" t="s">
        <v>42</v>
      </c>
      <c r="H9566" s="5" t="s">
        <v>121</v>
      </c>
      <c r="I9566" t="s">
        <v>44</v>
      </c>
      <c r="J9566" t="s">
        <v>426</v>
      </c>
      <c r="K9566">
        <v>50</v>
      </c>
      <c r="L9566" s="5" t="s">
        <v>18662</v>
      </c>
      <c r="M9566" s="5" t="s">
        <v>54</v>
      </c>
      <c r="N9566">
        <v>11</v>
      </c>
      <c r="O9566" t="s">
        <v>107</v>
      </c>
      <c r="P9566" s="1">
        <v>45769</v>
      </c>
      <c r="Q9566" s="1">
        <v>45821</v>
      </c>
      <c r="R9566">
        <v>1150</v>
      </c>
      <c r="S9566" s="4">
        <v>8.1</v>
      </c>
      <c r="T9566" t="s">
        <v>153</v>
      </c>
    </row>
    <row r="9567" spans="1:20" x14ac:dyDescent="0.35">
      <c r="A9567" t="s">
        <v>18663</v>
      </c>
      <c r="B9567" s="5" t="s">
        <v>162</v>
      </c>
      <c r="C9567" s="6">
        <v>128478</v>
      </c>
      <c r="D9567" t="s">
        <v>81</v>
      </c>
      <c r="E9567">
        <v>173445</v>
      </c>
      <c r="F9567" s="5" t="s">
        <v>66</v>
      </c>
      <c r="G9567" s="5" t="s">
        <v>42</v>
      </c>
      <c r="H9567" s="5" t="s">
        <v>82</v>
      </c>
      <c r="I9567" t="s">
        <v>35</v>
      </c>
      <c r="J9567" t="s">
        <v>82</v>
      </c>
      <c r="K9567">
        <v>50</v>
      </c>
      <c r="L9567" s="5" t="s">
        <v>8778</v>
      </c>
      <c r="M9567" s="5" t="s">
        <v>70</v>
      </c>
      <c r="N9567">
        <v>6</v>
      </c>
      <c r="O9567" t="s">
        <v>88</v>
      </c>
      <c r="P9567" s="1">
        <v>45399</v>
      </c>
      <c r="Q9567" s="1">
        <v>45429</v>
      </c>
      <c r="R9567">
        <v>1949</v>
      </c>
      <c r="S9567" s="4">
        <v>7.9</v>
      </c>
      <c r="T9567" t="s">
        <v>277</v>
      </c>
    </row>
    <row r="9568" spans="1:20" x14ac:dyDescent="0.35">
      <c r="A9568" t="s">
        <v>18664</v>
      </c>
      <c r="B9568" s="5" t="s">
        <v>28800</v>
      </c>
      <c r="C9568" s="6">
        <v>60265</v>
      </c>
      <c r="D9568" t="s">
        <v>81</v>
      </c>
      <c r="E9568">
        <v>81358</v>
      </c>
      <c r="F9568" s="5" t="s">
        <v>58</v>
      </c>
      <c r="G9568" s="5" t="s">
        <v>24</v>
      </c>
      <c r="H9568" s="5" t="s">
        <v>82</v>
      </c>
      <c r="I9568" t="s">
        <v>26</v>
      </c>
      <c r="J9568" t="s">
        <v>82</v>
      </c>
      <c r="K9568">
        <v>50</v>
      </c>
      <c r="L9568" s="5" t="s">
        <v>18665</v>
      </c>
      <c r="M9568" s="5" t="s">
        <v>70</v>
      </c>
      <c r="N9568">
        <v>1</v>
      </c>
      <c r="O9568" t="s">
        <v>78</v>
      </c>
      <c r="P9568" s="1">
        <v>45367</v>
      </c>
      <c r="Q9568" s="1">
        <v>45429</v>
      </c>
      <c r="R9568">
        <v>773</v>
      </c>
      <c r="S9568" s="4">
        <v>6.6</v>
      </c>
      <c r="T9568" t="s">
        <v>108</v>
      </c>
    </row>
    <row r="9569" spans="1:20" x14ac:dyDescent="0.35">
      <c r="A9569" t="s">
        <v>18666</v>
      </c>
      <c r="B9569" s="5" t="s">
        <v>49</v>
      </c>
      <c r="C9569" s="6">
        <v>279290</v>
      </c>
      <c r="D9569" t="s">
        <v>22</v>
      </c>
      <c r="E9569">
        <v>279290</v>
      </c>
      <c r="F9569" s="5" t="s">
        <v>23</v>
      </c>
      <c r="G9569" s="5" t="s">
        <v>24</v>
      </c>
      <c r="H9569" s="5" t="s">
        <v>97</v>
      </c>
      <c r="I9569" t="s">
        <v>44</v>
      </c>
      <c r="J9569" t="s">
        <v>186</v>
      </c>
      <c r="K9569">
        <v>50</v>
      </c>
      <c r="L9569" s="5" t="s">
        <v>18667</v>
      </c>
      <c r="M9569" s="5" t="s">
        <v>70</v>
      </c>
      <c r="N9569">
        <v>16</v>
      </c>
      <c r="O9569" t="s">
        <v>88</v>
      </c>
      <c r="P9569" s="1">
        <v>45467</v>
      </c>
      <c r="Q9569" s="1">
        <v>45496</v>
      </c>
      <c r="R9569">
        <v>1099</v>
      </c>
      <c r="S9569" s="4">
        <v>7.6</v>
      </c>
      <c r="T9569" t="s">
        <v>89</v>
      </c>
    </row>
    <row r="9570" spans="1:20" x14ac:dyDescent="0.35">
      <c r="A9570" t="s">
        <v>18668</v>
      </c>
      <c r="B9570" s="5" t="s">
        <v>49</v>
      </c>
      <c r="C9570" s="6">
        <v>110511</v>
      </c>
      <c r="D9570" t="s">
        <v>74</v>
      </c>
      <c r="E9570">
        <v>138139</v>
      </c>
      <c r="F9570" s="5" t="s">
        <v>66</v>
      </c>
      <c r="G9570" s="5" t="s">
        <v>59</v>
      </c>
      <c r="H9570" s="5" t="s">
        <v>75</v>
      </c>
      <c r="I9570" t="s">
        <v>35</v>
      </c>
      <c r="J9570" t="s">
        <v>313</v>
      </c>
      <c r="K9570">
        <v>0</v>
      </c>
      <c r="L9570" s="5" t="s">
        <v>14311</v>
      </c>
      <c r="M9570" s="5" t="s">
        <v>28</v>
      </c>
      <c r="N9570">
        <v>9</v>
      </c>
      <c r="O9570" t="s">
        <v>107</v>
      </c>
      <c r="P9570" s="1">
        <v>45665</v>
      </c>
      <c r="Q9570" s="1">
        <v>45687</v>
      </c>
      <c r="R9570">
        <v>2403</v>
      </c>
      <c r="S9570" s="4">
        <v>9.4</v>
      </c>
      <c r="T9570" t="s">
        <v>210</v>
      </c>
    </row>
    <row r="9571" spans="1:20" x14ac:dyDescent="0.35">
      <c r="A9571" t="s">
        <v>18669</v>
      </c>
      <c r="B9571" s="5" t="s">
        <v>174</v>
      </c>
      <c r="C9571" s="6">
        <v>108968</v>
      </c>
      <c r="D9571" t="s">
        <v>22</v>
      </c>
      <c r="E9571">
        <v>108968</v>
      </c>
      <c r="F9571" s="5" t="s">
        <v>66</v>
      </c>
      <c r="G9571" s="5" t="s">
        <v>42</v>
      </c>
      <c r="H9571" s="5" t="s">
        <v>165</v>
      </c>
      <c r="I9571" t="s">
        <v>44</v>
      </c>
      <c r="J9571" t="s">
        <v>165</v>
      </c>
      <c r="K9571">
        <v>100</v>
      </c>
      <c r="L9571" s="5" t="s">
        <v>18670</v>
      </c>
      <c r="M9571" s="5" t="s">
        <v>28</v>
      </c>
      <c r="N9571">
        <v>8</v>
      </c>
      <c r="O9571" t="s">
        <v>71</v>
      </c>
      <c r="P9571" s="1">
        <v>45749</v>
      </c>
      <c r="Q9571" s="1">
        <v>45769</v>
      </c>
      <c r="R9571">
        <v>1818</v>
      </c>
      <c r="S9571" s="4">
        <v>6.1</v>
      </c>
      <c r="T9571" t="s">
        <v>103</v>
      </c>
    </row>
    <row r="9572" spans="1:20" x14ac:dyDescent="0.35">
      <c r="A9572" t="s">
        <v>18671</v>
      </c>
      <c r="B9572" s="5" t="s">
        <v>40</v>
      </c>
      <c r="C9572" s="6">
        <v>81290</v>
      </c>
      <c r="D9572" t="s">
        <v>92</v>
      </c>
      <c r="E9572">
        <v>60968</v>
      </c>
      <c r="F9572" s="5" t="s">
        <v>50</v>
      </c>
      <c r="G9572" s="5" t="s">
        <v>59</v>
      </c>
      <c r="H9572" s="5" t="s">
        <v>93</v>
      </c>
      <c r="I9572" t="s">
        <v>44</v>
      </c>
      <c r="J9572" t="s">
        <v>121</v>
      </c>
      <c r="K9572">
        <v>0</v>
      </c>
      <c r="L9572" s="5" t="s">
        <v>18672</v>
      </c>
      <c r="M9572" s="5" t="s">
        <v>37</v>
      </c>
      <c r="N9572">
        <v>3</v>
      </c>
      <c r="O9572" t="s">
        <v>85</v>
      </c>
      <c r="P9572" s="1">
        <v>45715</v>
      </c>
      <c r="Q9572" s="1">
        <v>45761</v>
      </c>
      <c r="R9572">
        <v>1907</v>
      </c>
      <c r="S9572" s="4">
        <v>6.4</v>
      </c>
      <c r="T9572" t="s">
        <v>118</v>
      </c>
    </row>
    <row r="9573" spans="1:20" x14ac:dyDescent="0.35">
      <c r="A9573" t="s">
        <v>18673</v>
      </c>
      <c r="B9573" s="5" t="s">
        <v>57</v>
      </c>
      <c r="C9573" s="6">
        <v>191881</v>
      </c>
      <c r="D9573" t="s">
        <v>120</v>
      </c>
      <c r="E9573">
        <v>172693</v>
      </c>
      <c r="F9573" s="5" t="s">
        <v>66</v>
      </c>
      <c r="G9573" s="5" t="s">
        <v>51</v>
      </c>
      <c r="H9573" s="5" t="s">
        <v>121</v>
      </c>
      <c r="I9573" t="s">
        <v>44</v>
      </c>
      <c r="J9573" t="s">
        <v>121</v>
      </c>
      <c r="K9573">
        <v>50</v>
      </c>
      <c r="L9573" s="5" t="s">
        <v>18674</v>
      </c>
      <c r="M9573" s="5" t="s">
        <v>37</v>
      </c>
      <c r="N9573">
        <v>5</v>
      </c>
      <c r="O9573" t="s">
        <v>29</v>
      </c>
      <c r="P9573" s="1">
        <v>45642</v>
      </c>
      <c r="Q9573" s="1">
        <v>45676</v>
      </c>
      <c r="R9573">
        <v>1266</v>
      </c>
      <c r="S9573" s="4">
        <v>5.0999999999999996</v>
      </c>
      <c r="T9573" t="s">
        <v>118</v>
      </c>
    </row>
    <row r="9574" spans="1:20" x14ac:dyDescent="0.35">
      <c r="A9574" t="s">
        <v>18675</v>
      </c>
      <c r="B9574" s="5" t="s">
        <v>57</v>
      </c>
      <c r="C9574" s="6">
        <v>106589</v>
      </c>
      <c r="D9574" t="s">
        <v>120</v>
      </c>
      <c r="E9574">
        <v>95930</v>
      </c>
      <c r="F9574" s="5" t="s">
        <v>50</v>
      </c>
      <c r="G9574" s="5" t="s">
        <v>59</v>
      </c>
      <c r="H9574" s="5" t="s">
        <v>121</v>
      </c>
      <c r="I9574" t="s">
        <v>26</v>
      </c>
      <c r="J9574" t="s">
        <v>121</v>
      </c>
      <c r="K9574">
        <v>100</v>
      </c>
      <c r="L9574" s="5" t="s">
        <v>18676</v>
      </c>
      <c r="M9574" s="5" t="s">
        <v>70</v>
      </c>
      <c r="N9574">
        <v>2</v>
      </c>
      <c r="O9574" t="s">
        <v>172</v>
      </c>
      <c r="P9574" s="1">
        <v>45563</v>
      </c>
      <c r="Q9574" s="1">
        <v>45586</v>
      </c>
      <c r="R9574">
        <v>1384</v>
      </c>
      <c r="S9574" s="4">
        <v>6.9</v>
      </c>
      <c r="T9574" t="s">
        <v>55</v>
      </c>
    </row>
    <row r="9575" spans="1:20" x14ac:dyDescent="0.35">
      <c r="A9575" t="s">
        <v>18677</v>
      </c>
      <c r="B9575" s="5" t="s">
        <v>91</v>
      </c>
      <c r="C9575" s="6">
        <v>97626</v>
      </c>
      <c r="D9575" t="s">
        <v>22</v>
      </c>
      <c r="E9575">
        <v>97626</v>
      </c>
      <c r="F9575" s="5" t="s">
        <v>50</v>
      </c>
      <c r="G9575" s="5" t="s">
        <v>24</v>
      </c>
      <c r="H9575" s="5" t="s">
        <v>129</v>
      </c>
      <c r="I9575" t="s">
        <v>35</v>
      </c>
      <c r="J9575" t="s">
        <v>151</v>
      </c>
      <c r="K9575">
        <v>100</v>
      </c>
      <c r="L9575" s="5" t="s">
        <v>18678</v>
      </c>
      <c r="M9575" s="5" t="s">
        <v>37</v>
      </c>
      <c r="N9575">
        <v>3</v>
      </c>
      <c r="O9575" t="s">
        <v>107</v>
      </c>
      <c r="P9575" s="1">
        <v>45569</v>
      </c>
      <c r="Q9575" s="1">
        <v>45622</v>
      </c>
      <c r="R9575">
        <v>2239</v>
      </c>
      <c r="S9575" s="4">
        <v>8.1</v>
      </c>
      <c r="T9575" t="s">
        <v>108</v>
      </c>
    </row>
    <row r="9576" spans="1:20" x14ac:dyDescent="0.35">
      <c r="A9576" t="s">
        <v>18679</v>
      </c>
      <c r="B9576" s="5" t="s">
        <v>28802</v>
      </c>
      <c r="C9576" s="6">
        <v>141618</v>
      </c>
      <c r="D9576" t="s">
        <v>22</v>
      </c>
      <c r="E9576">
        <v>141618</v>
      </c>
      <c r="F9576" s="5" t="s">
        <v>50</v>
      </c>
      <c r="G9576" s="5" t="s">
        <v>59</v>
      </c>
      <c r="H9576" s="5" t="s">
        <v>97</v>
      </c>
      <c r="I9576" t="s">
        <v>35</v>
      </c>
      <c r="J9576" t="s">
        <v>304</v>
      </c>
      <c r="K9576">
        <v>0</v>
      </c>
      <c r="L9576" s="5" t="s">
        <v>18680</v>
      </c>
      <c r="M9576" s="5" t="s">
        <v>70</v>
      </c>
      <c r="N9576">
        <v>2</v>
      </c>
      <c r="O9576" t="s">
        <v>88</v>
      </c>
      <c r="P9576" s="1">
        <v>45340</v>
      </c>
      <c r="Q9576" s="1">
        <v>45392</v>
      </c>
      <c r="R9576">
        <v>1654</v>
      </c>
      <c r="S9576" s="4">
        <v>5.2</v>
      </c>
      <c r="T9576" t="s">
        <v>277</v>
      </c>
    </row>
    <row r="9577" spans="1:20" x14ac:dyDescent="0.35">
      <c r="A9577" t="s">
        <v>18681</v>
      </c>
      <c r="B9577" s="5" t="s">
        <v>179</v>
      </c>
      <c r="C9577" s="6">
        <v>95458</v>
      </c>
      <c r="D9577" t="s">
        <v>41</v>
      </c>
      <c r="E9577">
        <v>81139</v>
      </c>
      <c r="F9577" s="5" t="s">
        <v>50</v>
      </c>
      <c r="G9577" s="5" t="s">
        <v>51</v>
      </c>
      <c r="H9577" s="5" t="s">
        <v>126</v>
      </c>
      <c r="I9577" t="s">
        <v>35</v>
      </c>
      <c r="J9577" t="s">
        <v>133</v>
      </c>
      <c r="K9577">
        <v>0</v>
      </c>
      <c r="L9577" s="5" t="s">
        <v>18682</v>
      </c>
      <c r="M9577" s="5" t="s">
        <v>37</v>
      </c>
      <c r="N9577">
        <v>4</v>
      </c>
      <c r="O9577" t="s">
        <v>131</v>
      </c>
      <c r="P9577" s="1">
        <v>45741</v>
      </c>
      <c r="Q9577" s="1">
        <v>45769</v>
      </c>
      <c r="R9577">
        <v>2104</v>
      </c>
      <c r="S9577" s="4">
        <v>6.8</v>
      </c>
      <c r="T9577" t="s">
        <v>79</v>
      </c>
    </row>
    <row r="9578" spans="1:20" x14ac:dyDescent="0.35">
      <c r="A9578" t="s">
        <v>18683</v>
      </c>
      <c r="B9578" s="5" t="s">
        <v>57</v>
      </c>
      <c r="C9578" s="6">
        <v>105315</v>
      </c>
      <c r="D9578" t="s">
        <v>120</v>
      </c>
      <c r="E9578">
        <v>94784</v>
      </c>
      <c r="F9578" s="5" t="s">
        <v>50</v>
      </c>
      <c r="G9578" s="5" t="s">
        <v>51</v>
      </c>
      <c r="H9578" s="5" t="s">
        <v>121</v>
      </c>
      <c r="I9578" t="s">
        <v>44</v>
      </c>
      <c r="J9578" t="s">
        <v>83</v>
      </c>
      <c r="K9578">
        <v>100</v>
      </c>
      <c r="L9578" s="5" t="s">
        <v>6618</v>
      </c>
      <c r="M9578" s="5" t="s">
        <v>54</v>
      </c>
      <c r="N9578">
        <v>3</v>
      </c>
      <c r="O9578" t="s">
        <v>71</v>
      </c>
      <c r="P9578" s="1">
        <v>45738</v>
      </c>
      <c r="Q9578" s="1">
        <v>45770</v>
      </c>
      <c r="R9578">
        <v>507</v>
      </c>
      <c r="S9578" s="4">
        <v>6.3</v>
      </c>
      <c r="T9578" t="s">
        <v>89</v>
      </c>
    </row>
    <row r="9579" spans="1:20" x14ac:dyDescent="0.35">
      <c r="A9579" t="s">
        <v>18684</v>
      </c>
      <c r="B9579" s="5" t="s">
        <v>162</v>
      </c>
      <c r="C9579" s="6">
        <v>71116</v>
      </c>
      <c r="D9579" t="s">
        <v>41</v>
      </c>
      <c r="E9579">
        <v>60449</v>
      </c>
      <c r="F9579" s="5" t="s">
        <v>50</v>
      </c>
      <c r="G9579" s="5" t="s">
        <v>24</v>
      </c>
      <c r="H9579" s="5" t="s">
        <v>151</v>
      </c>
      <c r="I9579" t="s">
        <v>44</v>
      </c>
      <c r="J9579" t="s">
        <v>151</v>
      </c>
      <c r="K9579">
        <v>50</v>
      </c>
      <c r="L9579" s="5" t="s">
        <v>18685</v>
      </c>
      <c r="M9579" s="5" t="s">
        <v>70</v>
      </c>
      <c r="N9579">
        <v>3</v>
      </c>
      <c r="O9579" t="s">
        <v>62</v>
      </c>
      <c r="P9579" s="1">
        <v>45668</v>
      </c>
      <c r="Q9579" s="1">
        <v>45738</v>
      </c>
      <c r="R9579">
        <v>2210</v>
      </c>
      <c r="S9579" s="4">
        <v>6.9</v>
      </c>
      <c r="T9579" t="s">
        <v>95</v>
      </c>
    </row>
    <row r="9580" spans="1:20" x14ac:dyDescent="0.35">
      <c r="A9580" t="s">
        <v>18686</v>
      </c>
      <c r="B9580" s="5" t="s">
        <v>179</v>
      </c>
      <c r="C9580" s="6">
        <v>82679</v>
      </c>
      <c r="D9580" t="s">
        <v>41</v>
      </c>
      <c r="E9580">
        <v>70277</v>
      </c>
      <c r="F9580" s="5" t="s">
        <v>58</v>
      </c>
      <c r="G9580" s="5" t="s">
        <v>59</v>
      </c>
      <c r="H9580" s="5" t="s">
        <v>126</v>
      </c>
      <c r="I9580" t="s">
        <v>35</v>
      </c>
      <c r="J9580" t="s">
        <v>157</v>
      </c>
      <c r="K9580">
        <v>0</v>
      </c>
      <c r="L9580" s="5" t="s">
        <v>18687</v>
      </c>
      <c r="M9580" s="5" t="s">
        <v>28</v>
      </c>
      <c r="N9580">
        <v>0</v>
      </c>
      <c r="O9580" t="s">
        <v>46</v>
      </c>
      <c r="P9580" s="1">
        <v>45365</v>
      </c>
      <c r="Q9580" s="1">
        <v>45394</v>
      </c>
      <c r="R9580">
        <v>1625</v>
      </c>
      <c r="S9580" s="4">
        <v>8.6999999999999993</v>
      </c>
      <c r="T9580" t="s">
        <v>243</v>
      </c>
    </row>
    <row r="9581" spans="1:20" x14ac:dyDescent="0.35">
      <c r="A9581" t="s">
        <v>18688</v>
      </c>
      <c r="B9581" s="5" t="s">
        <v>91</v>
      </c>
      <c r="C9581" s="6">
        <v>177922</v>
      </c>
      <c r="D9581" t="s">
        <v>41</v>
      </c>
      <c r="E9581">
        <v>151234</v>
      </c>
      <c r="F9581" s="5" t="s">
        <v>23</v>
      </c>
      <c r="G9581" s="5" t="s">
        <v>59</v>
      </c>
      <c r="H9581" s="5" t="s">
        <v>43</v>
      </c>
      <c r="I9581" t="s">
        <v>44</v>
      </c>
      <c r="J9581" t="s">
        <v>43</v>
      </c>
      <c r="K9581">
        <v>0</v>
      </c>
      <c r="L9581" s="5" t="s">
        <v>18689</v>
      </c>
      <c r="M9581" s="5" t="s">
        <v>28</v>
      </c>
      <c r="N9581">
        <v>12</v>
      </c>
      <c r="O9581" t="s">
        <v>112</v>
      </c>
      <c r="P9581" s="1">
        <v>45631</v>
      </c>
      <c r="Q9581" s="1">
        <v>45680</v>
      </c>
      <c r="R9581">
        <v>1334</v>
      </c>
      <c r="S9581" s="4">
        <v>9.3000000000000007</v>
      </c>
      <c r="T9581" t="s">
        <v>95</v>
      </c>
    </row>
    <row r="9582" spans="1:20" x14ac:dyDescent="0.35">
      <c r="A9582" t="s">
        <v>18690</v>
      </c>
      <c r="B9582" s="5" t="s">
        <v>21</v>
      </c>
      <c r="C9582" s="6">
        <v>31465</v>
      </c>
      <c r="D9582" t="s">
        <v>22</v>
      </c>
      <c r="E9582">
        <v>31465</v>
      </c>
      <c r="F9582" s="5" t="s">
        <v>58</v>
      </c>
      <c r="G9582" s="5" t="s">
        <v>59</v>
      </c>
      <c r="H9582" s="5" t="s">
        <v>116</v>
      </c>
      <c r="I9582" t="s">
        <v>35</v>
      </c>
      <c r="J9582" t="s">
        <v>116</v>
      </c>
      <c r="K9582">
        <v>0</v>
      </c>
      <c r="L9582" s="5" t="s">
        <v>11919</v>
      </c>
      <c r="M9582" s="5" t="s">
        <v>70</v>
      </c>
      <c r="N9582">
        <v>1</v>
      </c>
      <c r="O9582" t="s">
        <v>29</v>
      </c>
      <c r="P9582" s="1">
        <v>45435</v>
      </c>
      <c r="Q9582" s="1">
        <v>45454</v>
      </c>
      <c r="R9582">
        <v>1808</v>
      </c>
      <c r="S9582" s="4">
        <v>6.1</v>
      </c>
      <c r="T9582" t="s">
        <v>95</v>
      </c>
    </row>
    <row r="9583" spans="1:20" x14ac:dyDescent="0.35">
      <c r="A9583" t="s">
        <v>18691</v>
      </c>
      <c r="B9583" s="5" t="s">
        <v>162</v>
      </c>
      <c r="C9583" s="6">
        <v>114364</v>
      </c>
      <c r="D9583" t="s">
        <v>22</v>
      </c>
      <c r="E9583">
        <v>114364</v>
      </c>
      <c r="F9583" s="5" t="s">
        <v>58</v>
      </c>
      <c r="G9583" s="5" t="s">
        <v>51</v>
      </c>
      <c r="H9583" s="5" t="s">
        <v>97</v>
      </c>
      <c r="I9583" t="s">
        <v>35</v>
      </c>
      <c r="J9583" t="s">
        <v>97</v>
      </c>
      <c r="K9583">
        <v>0</v>
      </c>
      <c r="L9583" s="5" t="s">
        <v>18692</v>
      </c>
      <c r="M9583" s="5" t="s">
        <v>37</v>
      </c>
      <c r="N9583">
        <v>1</v>
      </c>
      <c r="O9583" t="s">
        <v>62</v>
      </c>
      <c r="P9583" s="1">
        <v>45528</v>
      </c>
      <c r="Q9583" s="1">
        <v>45567</v>
      </c>
      <c r="R9583">
        <v>582</v>
      </c>
      <c r="S9583" s="4">
        <v>7.7</v>
      </c>
      <c r="T9583" t="s">
        <v>95</v>
      </c>
    </row>
    <row r="9584" spans="1:20" x14ac:dyDescent="0.35">
      <c r="A9584" t="s">
        <v>18693</v>
      </c>
      <c r="B9584" s="5" t="s">
        <v>21</v>
      </c>
      <c r="C9584" s="6">
        <v>206549</v>
      </c>
      <c r="D9584" t="s">
        <v>22</v>
      </c>
      <c r="E9584">
        <v>206549</v>
      </c>
      <c r="F9584" s="5" t="s">
        <v>23</v>
      </c>
      <c r="G9584" s="5" t="s">
        <v>59</v>
      </c>
      <c r="H9584" s="5" t="s">
        <v>191</v>
      </c>
      <c r="I9584" t="s">
        <v>26</v>
      </c>
      <c r="J9584" t="s">
        <v>191</v>
      </c>
      <c r="K9584">
        <v>50</v>
      </c>
      <c r="L9584" s="5" t="s">
        <v>18694</v>
      </c>
      <c r="M9584" s="5" t="s">
        <v>28</v>
      </c>
      <c r="N9584">
        <v>15</v>
      </c>
      <c r="O9584" t="s">
        <v>78</v>
      </c>
      <c r="P9584" s="1">
        <v>45416</v>
      </c>
      <c r="Q9584" s="1">
        <v>45450</v>
      </c>
      <c r="R9584">
        <v>2093</v>
      </c>
      <c r="S9584" s="4">
        <v>8</v>
      </c>
      <c r="T9584" t="s">
        <v>136</v>
      </c>
    </row>
    <row r="9585" spans="1:20" x14ac:dyDescent="0.35">
      <c r="A9585" t="s">
        <v>18695</v>
      </c>
      <c r="B9585" s="5" t="s">
        <v>49</v>
      </c>
      <c r="C9585" s="6">
        <v>112749</v>
      </c>
      <c r="D9585" t="s">
        <v>41</v>
      </c>
      <c r="E9585">
        <v>95837</v>
      </c>
      <c r="F9585" s="5" t="s">
        <v>66</v>
      </c>
      <c r="G9585" s="5" t="s">
        <v>51</v>
      </c>
      <c r="H9585" s="5" t="s">
        <v>43</v>
      </c>
      <c r="I9585" t="s">
        <v>26</v>
      </c>
      <c r="J9585" t="s">
        <v>522</v>
      </c>
      <c r="K9585">
        <v>100</v>
      </c>
      <c r="L9585" s="5" t="s">
        <v>18696</v>
      </c>
      <c r="M9585" s="5" t="s">
        <v>54</v>
      </c>
      <c r="N9585">
        <v>6</v>
      </c>
      <c r="O9585" t="s">
        <v>131</v>
      </c>
      <c r="P9585" s="1">
        <v>45544</v>
      </c>
      <c r="Q9585" s="1">
        <v>45606</v>
      </c>
      <c r="R9585">
        <v>2317</v>
      </c>
      <c r="S9585" s="4">
        <v>7.4</v>
      </c>
      <c r="T9585" t="s">
        <v>89</v>
      </c>
    </row>
    <row r="9586" spans="1:20" x14ac:dyDescent="0.35">
      <c r="A9586" t="s">
        <v>18697</v>
      </c>
      <c r="B9586" s="5" t="s">
        <v>28800</v>
      </c>
      <c r="C9586" s="6">
        <v>97146</v>
      </c>
      <c r="D9586" t="s">
        <v>41</v>
      </c>
      <c r="E9586">
        <v>82574</v>
      </c>
      <c r="F9586" s="5" t="s">
        <v>50</v>
      </c>
      <c r="G9586" s="5" t="s">
        <v>42</v>
      </c>
      <c r="H9586" s="5" t="s">
        <v>60</v>
      </c>
      <c r="I9586" t="s">
        <v>26</v>
      </c>
      <c r="J9586" t="s">
        <v>60</v>
      </c>
      <c r="K9586">
        <v>50</v>
      </c>
      <c r="L9586" s="5" t="s">
        <v>18698</v>
      </c>
      <c r="M9586" s="5" t="s">
        <v>54</v>
      </c>
      <c r="N9586">
        <v>2</v>
      </c>
      <c r="O9586" t="s">
        <v>141</v>
      </c>
      <c r="P9586" s="1">
        <v>45670</v>
      </c>
      <c r="Q9586" s="1">
        <v>45684</v>
      </c>
      <c r="R9586">
        <v>1832</v>
      </c>
      <c r="S9586" s="4">
        <v>7.3</v>
      </c>
      <c r="T9586" t="s">
        <v>95</v>
      </c>
    </row>
    <row r="9587" spans="1:20" x14ac:dyDescent="0.35">
      <c r="A9587" t="s">
        <v>18699</v>
      </c>
      <c r="B9587" s="5" t="s">
        <v>28802</v>
      </c>
      <c r="C9587" s="6">
        <v>35698</v>
      </c>
      <c r="D9587" t="s">
        <v>22</v>
      </c>
      <c r="E9587">
        <v>35698</v>
      </c>
      <c r="F9587" s="5" t="s">
        <v>66</v>
      </c>
      <c r="G9587" s="5" t="s">
        <v>51</v>
      </c>
      <c r="H9587" s="5" t="s">
        <v>116</v>
      </c>
      <c r="I9587" t="s">
        <v>44</v>
      </c>
      <c r="J9587" t="s">
        <v>116</v>
      </c>
      <c r="K9587">
        <v>0</v>
      </c>
      <c r="L9587" s="5" t="s">
        <v>18700</v>
      </c>
      <c r="M9587" s="5" t="s">
        <v>28</v>
      </c>
      <c r="N9587">
        <v>5</v>
      </c>
      <c r="O9587" t="s">
        <v>147</v>
      </c>
      <c r="P9587" s="1">
        <v>45324</v>
      </c>
      <c r="Q9587" s="1">
        <v>45392</v>
      </c>
      <c r="R9587">
        <v>2048</v>
      </c>
      <c r="S9587" s="4">
        <v>5.7</v>
      </c>
      <c r="T9587" t="s">
        <v>153</v>
      </c>
    </row>
    <row r="9588" spans="1:20" x14ac:dyDescent="0.35">
      <c r="A9588" t="s">
        <v>18701</v>
      </c>
      <c r="B9588" s="5" t="s">
        <v>28802</v>
      </c>
      <c r="C9588" s="6">
        <v>64209</v>
      </c>
      <c r="D9588" t="s">
        <v>22</v>
      </c>
      <c r="E9588">
        <v>64209</v>
      </c>
      <c r="F9588" s="5" t="s">
        <v>58</v>
      </c>
      <c r="G9588" s="5" t="s">
        <v>42</v>
      </c>
      <c r="H9588" s="5" t="s">
        <v>191</v>
      </c>
      <c r="I9588" t="s">
        <v>26</v>
      </c>
      <c r="J9588" t="s">
        <v>191</v>
      </c>
      <c r="K9588">
        <v>100</v>
      </c>
      <c r="L9588" s="5" t="s">
        <v>18702</v>
      </c>
      <c r="M9588" s="5" t="s">
        <v>70</v>
      </c>
      <c r="N9588">
        <v>1</v>
      </c>
      <c r="O9588" t="s">
        <v>107</v>
      </c>
      <c r="P9588" s="1">
        <v>45495</v>
      </c>
      <c r="Q9588" s="1">
        <v>45537</v>
      </c>
      <c r="R9588">
        <v>1711</v>
      </c>
      <c r="S9588" s="4">
        <v>6.1</v>
      </c>
      <c r="T9588" t="s">
        <v>63</v>
      </c>
    </row>
    <row r="9589" spans="1:20" x14ac:dyDescent="0.35">
      <c r="A9589" t="s">
        <v>18703</v>
      </c>
      <c r="B9589" s="5" t="s">
        <v>57</v>
      </c>
      <c r="C9589" s="6">
        <v>108749</v>
      </c>
      <c r="D9589" t="s">
        <v>22</v>
      </c>
      <c r="E9589">
        <v>108749</v>
      </c>
      <c r="F9589" s="5" t="s">
        <v>58</v>
      </c>
      <c r="G9589" s="5" t="s">
        <v>59</v>
      </c>
      <c r="H9589" s="5" t="s">
        <v>101</v>
      </c>
      <c r="I9589" t="s">
        <v>35</v>
      </c>
      <c r="J9589" t="s">
        <v>101</v>
      </c>
      <c r="K9589">
        <v>100</v>
      </c>
      <c r="L9589" s="5" t="s">
        <v>18704</v>
      </c>
      <c r="M9589" s="5" t="s">
        <v>37</v>
      </c>
      <c r="N9589">
        <v>0</v>
      </c>
      <c r="O9589" t="s">
        <v>172</v>
      </c>
      <c r="P9589" s="1">
        <v>45579</v>
      </c>
      <c r="Q9589" s="1">
        <v>45605</v>
      </c>
      <c r="R9589">
        <v>1228</v>
      </c>
      <c r="S9589" s="4">
        <v>7.8</v>
      </c>
      <c r="T9589" t="s">
        <v>95</v>
      </c>
    </row>
    <row r="9590" spans="1:20" x14ac:dyDescent="0.35">
      <c r="A9590" t="s">
        <v>18705</v>
      </c>
      <c r="B9590" s="5" t="s">
        <v>28802</v>
      </c>
      <c r="C9590" s="6">
        <v>78664</v>
      </c>
      <c r="D9590" t="s">
        <v>22</v>
      </c>
      <c r="E9590">
        <v>78664</v>
      </c>
      <c r="F9590" s="5" t="s">
        <v>50</v>
      </c>
      <c r="G9590" s="5" t="s">
        <v>42</v>
      </c>
      <c r="H9590" s="5" t="s">
        <v>25</v>
      </c>
      <c r="I9590" t="s">
        <v>26</v>
      </c>
      <c r="J9590" t="s">
        <v>82</v>
      </c>
      <c r="K9590">
        <v>50</v>
      </c>
      <c r="L9590" s="5" t="s">
        <v>18706</v>
      </c>
      <c r="M9590" s="5" t="s">
        <v>28</v>
      </c>
      <c r="N9590">
        <v>4</v>
      </c>
      <c r="O9590" t="s">
        <v>62</v>
      </c>
      <c r="P9590" s="1">
        <v>45622</v>
      </c>
      <c r="Q9590" s="1">
        <v>45657</v>
      </c>
      <c r="R9590">
        <v>1225</v>
      </c>
      <c r="S9590" s="4">
        <v>9.1</v>
      </c>
      <c r="T9590" t="s">
        <v>118</v>
      </c>
    </row>
    <row r="9591" spans="1:20" x14ac:dyDescent="0.35">
      <c r="A9591" t="s">
        <v>18707</v>
      </c>
      <c r="B9591" s="5" t="s">
        <v>179</v>
      </c>
      <c r="C9591" s="6">
        <v>72106</v>
      </c>
      <c r="D9591" t="s">
        <v>65</v>
      </c>
      <c r="E9591">
        <v>93738</v>
      </c>
      <c r="F9591" s="5" t="s">
        <v>50</v>
      </c>
      <c r="G9591" s="5" t="s">
        <v>42</v>
      </c>
      <c r="H9591" s="5" t="s">
        <v>67</v>
      </c>
      <c r="I9591" t="s">
        <v>44</v>
      </c>
      <c r="J9591" t="s">
        <v>67</v>
      </c>
      <c r="K9591">
        <v>0</v>
      </c>
      <c r="L9591" s="5" t="s">
        <v>18708</v>
      </c>
      <c r="M9591" s="5" t="s">
        <v>28</v>
      </c>
      <c r="N9591">
        <v>4</v>
      </c>
      <c r="O9591" t="s">
        <v>88</v>
      </c>
      <c r="P9591" s="1">
        <v>45295</v>
      </c>
      <c r="Q9591" s="1">
        <v>45361</v>
      </c>
      <c r="R9591">
        <v>2323</v>
      </c>
      <c r="S9591" s="4">
        <v>9.6</v>
      </c>
      <c r="T9591" t="s">
        <v>30</v>
      </c>
    </row>
    <row r="9592" spans="1:20" x14ac:dyDescent="0.35">
      <c r="A9592" t="s">
        <v>18709</v>
      </c>
      <c r="B9592" s="5" t="s">
        <v>100</v>
      </c>
      <c r="C9592" s="6">
        <v>41945</v>
      </c>
      <c r="D9592" t="s">
        <v>22</v>
      </c>
      <c r="E9592">
        <v>41945</v>
      </c>
      <c r="F9592" s="5" t="s">
        <v>50</v>
      </c>
      <c r="G9592" s="5" t="s">
        <v>51</v>
      </c>
      <c r="H9592" s="5" t="s">
        <v>157</v>
      </c>
      <c r="I9592" t="s">
        <v>44</v>
      </c>
      <c r="J9592" t="s">
        <v>157</v>
      </c>
      <c r="K9592">
        <v>0</v>
      </c>
      <c r="L9592" s="5" t="s">
        <v>18710</v>
      </c>
      <c r="M9592" s="5" t="s">
        <v>54</v>
      </c>
      <c r="N9592">
        <v>2</v>
      </c>
      <c r="O9592" t="s">
        <v>71</v>
      </c>
      <c r="P9592" s="1">
        <v>45597</v>
      </c>
      <c r="Q9592" s="1">
        <v>45664</v>
      </c>
      <c r="R9592">
        <v>2002</v>
      </c>
      <c r="S9592" s="4">
        <v>5.6</v>
      </c>
      <c r="T9592" t="s">
        <v>89</v>
      </c>
    </row>
    <row r="9593" spans="1:20" x14ac:dyDescent="0.35">
      <c r="A9593" t="s">
        <v>18711</v>
      </c>
      <c r="B9593" s="5" t="s">
        <v>73</v>
      </c>
      <c r="C9593" s="6">
        <v>135711</v>
      </c>
      <c r="D9593" t="s">
        <v>22</v>
      </c>
      <c r="E9593">
        <v>135711</v>
      </c>
      <c r="F9593" s="5" t="s">
        <v>66</v>
      </c>
      <c r="G9593" s="5" t="s">
        <v>51</v>
      </c>
      <c r="H9593" s="5" t="s">
        <v>25</v>
      </c>
      <c r="I9593" t="s">
        <v>44</v>
      </c>
      <c r="J9593" t="s">
        <v>25</v>
      </c>
      <c r="K9593">
        <v>100</v>
      </c>
      <c r="L9593" s="5" t="s">
        <v>18712</v>
      </c>
      <c r="M9593" s="5" t="s">
        <v>70</v>
      </c>
      <c r="N9593">
        <v>8</v>
      </c>
      <c r="O9593" t="s">
        <v>88</v>
      </c>
      <c r="P9593" s="1">
        <v>45619</v>
      </c>
      <c r="Q9593" s="1">
        <v>45633</v>
      </c>
      <c r="R9593">
        <v>2244</v>
      </c>
      <c r="S9593" s="4">
        <v>7.9</v>
      </c>
      <c r="T9593" t="s">
        <v>63</v>
      </c>
    </row>
    <row r="9594" spans="1:20" x14ac:dyDescent="0.35">
      <c r="A9594" t="s">
        <v>18713</v>
      </c>
      <c r="B9594" s="5" t="s">
        <v>217</v>
      </c>
      <c r="C9594" s="6">
        <v>311228</v>
      </c>
      <c r="D9594" t="s">
        <v>22</v>
      </c>
      <c r="E9594">
        <v>311228</v>
      </c>
      <c r="F9594" s="5" t="s">
        <v>23</v>
      </c>
      <c r="G9594" s="5" t="s">
        <v>51</v>
      </c>
      <c r="H9594" s="5" t="s">
        <v>101</v>
      </c>
      <c r="I9594" t="s">
        <v>35</v>
      </c>
      <c r="J9594" t="s">
        <v>101</v>
      </c>
      <c r="K9594">
        <v>50</v>
      </c>
      <c r="L9594" s="5" t="s">
        <v>18714</v>
      </c>
      <c r="M9594" s="5" t="s">
        <v>37</v>
      </c>
      <c r="N9594">
        <v>17</v>
      </c>
      <c r="O9594" t="s">
        <v>78</v>
      </c>
      <c r="P9594" s="1">
        <v>45431</v>
      </c>
      <c r="Q9594" s="1">
        <v>45468</v>
      </c>
      <c r="R9594">
        <v>1679</v>
      </c>
      <c r="S9594" s="4">
        <v>5.7</v>
      </c>
      <c r="T9594" t="s">
        <v>136</v>
      </c>
    </row>
    <row r="9595" spans="1:20" x14ac:dyDescent="0.35">
      <c r="A9595" t="s">
        <v>18715</v>
      </c>
      <c r="B9595" s="5" t="s">
        <v>100</v>
      </c>
      <c r="C9595" s="6">
        <v>80311</v>
      </c>
      <c r="D9595" t="s">
        <v>22</v>
      </c>
      <c r="E9595">
        <v>80311</v>
      </c>
      <c r="F9595" s="5" t="s">
        <v>58</v>
      </c>
      <c r="G9595" s="5" t="s">
        <v>51</v>
      </c>
      <c r="H9595" s="5" t="s">
        <v>97</v>
      </c>
      <c r="I9595" t="s">
        <v>44</v>
      </c>
      <c r="J9595" t="s">
        <v>97</v>
      </c>
      <c r="K9595">
        <v>50</v>
      </c>
      <c r="L9595" s="5" t="s">
        <v>18716</v>
      </c>
      <c r="M9595" s="5" t="s">
        <v>70</v>
      </c>
      <c r="N9595">
        <v>1</v>
      </c>
      <c r="O9595" t="s">
        <v>107</v>
      </c>
      <c r="P9595" s="1">
        <v>45503</v>
      </c>
      <c r="Q9595" s="1">
        <v>45549</v>
      </c>
      <c r="R9595">
        <v>663</v>
      </c>
      <c r="S9595" s="4">
        <v>6.3</v>
      </c>
      <c r="T9595" t="s">
        <v>63</v>
      </c>
    </row>
    <row r="9596" spans="1:20" x14ac:dyDescent="0.35">
      <c r="A9596" t="s">
        <v>18717</v>
      </c>
      <c r="B9596" s="5" t="s">
        <v>49</v>
      </c>
      <c r="C9596" s="6">
        <v>140434</v>
      </c>
      <c r="D9596" t="s">
        <v>22</v>
      </c>
      <c r="E9596">
        <v>140434</v>
      </c>
      <c r="F9596" s="5" t="s">
        <v>23</v>
      </c>
      <c r="G9596" s="5" t="s">
        <v>42</v>
      </c>
      <c r="H9596" s="5" t="s">
        <v>52</v>
      </c>
      <c r="I9596" t="s">
        <v>26</v>
      </c>
      <c r="J9596" t="s">
        <v>52</v>
      </c>
      <c r="K9596">
        <v>100</v>
      </c>
      <c r="L9596" s="5" t="s">
        <v>18718</v>
      </c>
      <c r="M9596" s="5" t="s">
        <v>28</v>
      </c>
      <c r="N9596">
        <v>17</v>
      </c>
      <c r="O9596" t="s">
        <v>141</v>
      </c>
      <c r="P9596" s="1">
        <v>45385</v>
      </c>
      <c r="Q9596" s="1">
        <v>45429</v>
      </c>
      <c r="R9596">
        <v>1737</v>
      </c>
      <c r="S9596" s="4">
        <v>8.8000000000000007</v>
      </c>
      <c r="T9596" t="s">
        <v>108</v>
      </c>
    </row>
    <row r="9597" spans="1:20" x14ac:dyDescent="0.35">
      <c r="A9597" t="s">
        <v>18719</v>
      </c>
      <c r="B9597" s="5" t="s">
        <v>28802</v>
      </c>
      <c r="C9597" s="6">
        <v>242982</v>
      </c>
      <c r="D9597" t="s">
        <v>22</v>
      </c>
      <c r="E9597">
        <v>242982</v>
      </c>
      <c r="F9597" s="5" t="s">
        <v>23</v>
      </c>
      <c r="G9597" s="5" t="s">
        <v>59</v>
      </c>
      <c r="H9597" s="5" t="s">
        <v>68</v>
      </c>
      <c r="I9597" t="s">
        <v>44</v>
      </c>
      <c r="J9597" t="s">
        <v>68</v>
      </c>
      <c r="K9597">
        <v>100</v>
      </c>
      <c r="L9597" s="5" t="s">
        <v>11478</v>
      </c>
      <c r="M9597" s="5" t="s">
        <v>28</v>
      </c>
      <c r="N9597">
        <v>10</v>
      </c>
      <c r="O9597" t="s">
        <v>167</v>
      </c>
      <c r="P9597" s="1">
        <v>45382</v>
      </c>
      <c r="Q9597" s="1">
        <v>45454</v>
      </c>
      <c r="R9597">
        <v>2335</v>
      </c>
      <c r="S9597" s="4">
        <v>6.4</v>
      </c>
      <c r="T9597" t="s">
        <v>277</v>
      </c>
    </row>
    <row r="9598" spans="1:20" x14ac:dyDescent="0.35">
      <c r="A9598" t="s">
        <v>18720</v>
      </c>
      <c r="B9598" s="5" t="s">
        <v>100</v>
      </c>
      <c r="C9598" s="6">
        <v>71755</v>
      </c>
      <c r="D9598" t="s">
        <v>22</v>
      </c>
      <c r="E9598">
        <v>71755</v>
      </c>
      <c r="F9598" s="5" t="s">
        <v>58</v>
      </c>
      <c r="G9598" s="5" t="s">
        <v>24</v>
      </c>
      <c r="H9598" s="5" t="s">
        <v>52</v>
      </c>
      <c r="I9598" t="s">
        <v>35</v>
      </c>
      <c r="J9598" t="s">
        <v>52</v>
      </c>
      <c r="K9598">
        <v>100</v>
      </c>
      <c r="L9598" s="5" t="s">
        <v>18721</v>
      </c>
      <c r="M9598" s="5" t="s">
        <v>54</v>
      </c>
      <c r="N9598">
        <v>1</v>
      </c>
      <c r="O9598" t="s">
        <v>167</v>
      </c>
      <c r="P9598" s="1">
        <v>45508</v>
      </c>
      <c r="Q9598" s="1">
        <v>45568</v>
      </c>
      <c r="R9598">
        <v>2271</v>
      </c>
      <c r="S9598" s="4">
        <v>8.6999999999999993</v>
      </c>
      <c r="T9598" t="s">
        <v>95</v>
      </c>
    </row>
    <row r="9599" spans="1:20" x14ac:dyDescent="0.35">
      <c r="A9599" t="s">
        <v>18722</v>
      </c>
      <c r="B9599" s="5" t="s">
        <v>28801</v>
      </c>
      <c r="C9599" s="6">
        <v>31328</v>
      </c>
      <c r="D9599" t="s">
        <v>22</v>
      </c>
      <c r="E9599">
        <v>31328</v>
      </c>
      <c r="F9599" s="5" t="s">
        <v>50</v>
      </c>
      <c r="G9599" s="5" t="s">
        <v>42</v>
      </c>
      <c r="H9599" s="5" t="s">
        <v>116</v>
      </c>
      <c r="I9599" t="s">
        <v>35</v>
      </c>
      <c r="J9599" t="s">
        <v>116</v>
      </c>
      <c r="K9599">
        <v>100</v>
      </c>
      <c r="L9599" s="5" t="s">
        <v>18723</v>
      </c>
      <c r="M9599" s="5" t="s">
        <v>70</v>
      </c>
      <c r="N9599">
        <v>2</v>
      </c>
      <c r="O9599" t="s">
        <v>107</v>
      </c>
      <c r="P9599" s="1">
        <v>45560</v>
      </c>
      <c r="Q9599" s="1">
        <v>45603</v>
      </c>
      <c r="R9599">
        <v>1426</v>
      </c>
      <c r="S9599" s="4">
        <v>6</v>
      </c>
      <c r="T9599" t="s">
        <v>30</v>
      </c>
    </row>
    <row r="9600" spans="1:20" x14ac:dyDescent="0.35">
      <c r="A9600" t="s">
        <v>18724</v>
      </c>
      <c r="B9600" s="5" t="s">
        <v>40</v>
      </c>
      <c r="C9600" s="6">
        <v>108210</v>
      </c>
      <c r="D9600" t="s">
        <v>22</v>
      </c>
      <c r="E9600">
        <v>108210</v>
      </c>
      <c r="F9600" s="5" t="s">
        <v>66</v>
      </c>
      <c r="G9600" s="5" t="s">
        <v>24</v>
      </c>
      <c r="H9600" s="5" t="s">
        <v>165</v>
      </c>
      <c r="I9600" t="s">
        <v>35</v>
      </c>
      <c r="J9600" t="s">
        <v>165</v>
      </c>
      <c r="K9600">
        <v>100</v>
      </c>
      <c r="L9600" s="5" t="s">
        <v>18725</v>
      </c>
      <c r="M9600" s="5" t="s">
        <v>37</v>
      </c>
      <c r="N9600">
        <v>9</v>
      </c>
      <c r="O9600" t="s">
        <v>135</v>
      </c>
      <c r="P9600" s="1">
        <v>45408</v>
      </c>
      <c r="Q9600" s="1">
        <v>45447</v>
      </c>
      <c r="R9600">
        <v>925</v>
      </c>
      <c r="S9600" s="4">
        <v>8.1</v>
      </c>
      <c r="T9600" t="s">
        <v>79</v>
      </c>
    </row>
    <row r="9601" spans="1:20" x14ac:dyDescent="0.35">
      <c r="A9601" t="s">
        <v>18726</v>
      </c>
      <c r="B9601" s="5" t="s">
        <v>217</v>
      </c>
      <c r="C9601" s="6">
        <v>127242</v>
      </c>
      <c r="D9601" t="s">
        <v>92</v>
      </c>
      <c r="E9601">
        <v>95432</v>
      </c>
      <c r="F9601" s="5" t="s">
        <v>66</v>
      </c>
      <c r="G9601" s="5" t="s">
        <v>24</v>
      </c>
      <c r="H9601" s="5" t="s">
        <v>93</v>
      </c>
      <c r="I9601" t="s">
        <v>26</v>
      </c>
      <c r="J9601" t="s">
        <v>93</v>
      </c>
      <c r="K9601">
        <v>100</v>
      </c>
      <c r="L9601" s="5" t="s">
        <v>18727</v>
      </c>
      <c r="M9601" s="5" t="s">
        <v>28</v>
      </c>
      <c r="N9601">
        <v>9</v>
      </c>
      <c r="O9601" t="s">
        <v>112</v>
      </c>
      <c r="P9601" s="1">
        <v>45678</v>
      </c>
      <c r="Q9601" s="1">
        <v>45750</v>
      </c>
      <c r="R9601">
        <v>1609</v>
      </c>
      <c r="S9601" s="4">
        <v>9.1</v>
      </c>
      <c r="T9601" t="s">
        <v>243</v>
      </c>
    </row>
    <row r="9602" spans="1:20" x14ac:dyDescent="0.35">
      <c r="A9602" t="s">
        <v>18728</v>
      </c>
      <c r="B9602" s="5" t="s">
        <v>28801</v>
      </c>
      <c r="C9602" s="6">
        <v>122440</v>
      </c>
      <c r="D9602" t="s">
        <v>22</v>
      </c>
      <c r="E9602">
        <v>122440</v>
      </c>
      <c r="F9602" s="5" t="s">
        <v>66</v>
      </c>
      <c r="G9602" s="5" t="s">
        <v>42</v>
      </c>
      <c r="H9602" s="5" t="s">
        <v>52</v>
      </c>
      <c r="I9602" t="s">
        <v>35</v>
      </c>
      <c r="J9602" t="s">
        <v>52</v>
      </c>
      <c r="K9602">
        <v>100</v>
      </c>
      <c r="L9602" s="5" t="s">
        <v>18729</v>
      </c>
      <c r="M9602" s="5" t="s">
        <v>37</v>
      </c>
      <c r="N9602">
        <v>7</v>
      </c>
      <c r="O9602" t="s">
        <v>62</v>
      </c>
      <c r="P9602" s="1">
        <v>45437</v>
      </c>
      <c r="Q9602" s="1">
        <v>45463</v>
      </c>
      <c r="R9602">
        <v>1905</v>
      </c>
      <c r="S9602" s="4">
        <v>9.4</v>
      </c>
      <c r="T9602" t="s">
        <v>210</v>
      </c>
    </row>
    <row r="9603" spans="1:20" x14ac:dyDescent="0.35">
      <c r="A9603" t="s">
        <v>18730</v>
      </c>
      <c r="B9603" s="5" t="s">
        <v>174</v>
      </c>
      <c r="C9603" s="6">
        <v>163000</v>
      </c>
      <c r="D9603" t="s">
        <v>22</v>
      </c>
      <c r="E9603">
        <v>163000</v>
      </c>
      <c r="F9603" s="5" t="s">
        <v>23</v>
      </c>
      <c r="G9603" s="5" t="s">
        <v>59</v>
      </c>
      <c r="H9603" s="5" t="s">
        <v>129</v>
      </c>
      <c r="I9603" t="s">
        <v>26</v>
      </c>
      <c r="J9603" t="s">
        <v>110</v>
      </c>
      <c r="K9603">
        <v>100</v>
      </c>
      <c r="L9603" s="5" t="s">
        <v>18731</v>
      </c>
      <c r="M9603" s="5" t="s">
        <v>28</v>
      </c>
      <c r="N9603">
        <v>17</v>
      </c>
      <c r="O9603" t="s">
        <v>78</v>
      </c>
      <c r="P9603" s="1">
        <v>45666</v>
      </c>
      <c r="Q9603" s="1">
        <v>45690</v>
      </c>
      <c r="R9603">
        <v>502</v>
      </c>
      <c r="S9603" s="4">
        <v>7.4</v>
      </c>
      <c r="T9603" t="s">
        <v>89</v>
      </c>
    </row>
    <row r="9604" spans="1:20" x14ac:dyDescent="0.35">
      <c r="A9604" t="s">
        <v>18732</v>
      </c>
      <c r="B9604" s="5" t="s">
        <v>28800</v>
      </c>
      <c r="C9604" s="6">
        <v>238582</v>
      </c>
      <c r="D9604" t="s">
        <v>33</v>
      </c>
      <c r="E9604">
        <v>26244020</v>
      </c>
      <c r="F9604" s="5" t="s">
        <v>23</v>
      </c>
      <c r="G9604" s="5" t="s">
        <v>51</v>
      </c>
      <c r="H9604" s="5" t="s">
        <v>34</v>
      </c>
      <c r="I9604" t="s">
        <v>26</v>
      </c>
      <c r="J9604" t="s">
        <v>34</v>
      </c>
      <c r="K9604">
        <v>0</v>
      </c>
      <c r="L9604" s="5" t="s">
        <v>18733</v>
      </c>
      <c r="M9604" s="5" t="s">
        <v>70</v>
      </c>
      <c r="N9604">
        <v>12</v>
      </c>
      <c r="O9604" t="s">
        <v>62</v>
      </c>
      <c r="P9604" s="1">
        <v>45665</v>
      </c>
      <c r="Q9604" s="1">
        <v>45698</v>
      </c>
      <c r="R9604">
        <v>773</v>
      </c>
      <c r="S9604" s="4">
        <v>7.3</v>
      </c>
      <c r="T9604" t="s">
        <v>79</v>
      </c>
    </row>
    <row r="9605" spans="1:20" x14ac:dyDescent="0.35">
      <c r="A9605" t="s">
        <v>18734</v>
      </c>
      <c r="B9605" s="5" t="s">
        <v>145</v>
      </c>
      <c r="C9605" s="6">
        <v>56341</v>
      </c>
      <c r="D9605" t="s">
        <v>22</v>
      </c>
      <c r="E9605">
        <v>56341</v>
      </c>
      <c r="F9605" s="5" t="s">
        <v>58</v>
      </c>
      <c r="G9605" s="5" t="s">
        <v>24</v>
      </c>
      <c r="H9605" s="5" t="s">
        <v>165</v>
      </c>
      <c r="I9605" t="s">
        <v>26</v>
      </c>
      <c r="J9605" t="s">
        <v>165</v>
      </c>
      <c r="K9605">
        <v>0</v>
      </c>
      <c r="L9605" s="5" t="s">
        <v>4080</v>
      </c>
      <c r="M9605" s="5" t="s">
        <v>37</v>
      </c>
      <c r="N9605">
        <v>1</v>
      </c>
      <c r="O9605" t="s">
        <v>147</v>
      </c>
      <c r="P9605" s="1">
        <v>45596</v>
      </c>
      <c r="Q9605" s="1">
        <v>45627</v>
      </c>
      <c r="R9605">
        <v>815</v>
      </c>
      <c r="S9605" s="4">
        <v>7.9</v>
      </c>
      <c r="T9605" t="s">
        <v>30</v>
      </c>
    </row>
    <row r="9606" spans="1:20" x14ac:dyDescent="0.35">
      <c r="A9606" t="s">
        <v>18735</v>
      </c>
      <c r="B9606" s="5" t="s">
        <v>145</v>
      </c>
      <c r="C9606" s="6">
        <v>82286</v>
      </c>
      <c r="D9606" t="s">
        <v>92</v>
      </c>
      <c r="E9606">
        <v>61715</v>
      </c>
      <c r="F9606" s="5" t="s">
        <v>58</v>
      </c>
      <c r="G9606" s="5" t="s">
        <v>51</v>
      </c>
      <c r="H9606" s="5" t="s">
        <v>93</v>
      </c>
      <c r="I9606" t="s">
        <v>35</v>
      </c>
      <c r="J9606" t="s">
        <v>93</v>
      </c>
      <c r="K9606">
        <v>50</v>
      </c>
      <c r="L9606" s="5" t="s">
        <v>18736</v>
      </c>
      <c r="M9606" s="5" t="s">
        <v>28</v>
      </c>
      <c r="N9606">
        <v>1</v>
      </c>
      <c r="O9606" t="s">
        <v>107</v>
      </c>
      <c r="P9606" s="1">
        <v>45712</v>
      </c>
      <c r="Q9606" s="1">
        <v>45749</v>
      </c>
      <c r="R9606">
        <v>1160</v>
      </c>
      <c r="S9606" s="4">
        <v>7.2</v>
      </c>
      <c r="T9606" t="s">
        <v>30</v>
      </c>
    </row>
    <row r="9607" spans="1:20" x14ac:dyDescent="0.35">
      <c r="A9607" t="s">
        <v>18737</v>
      </c>
      <c r="B9607" s="5" t="s">
        <v>145</v>
      </c>
      <c r="C9607" s="6">
        <v>206792</v>
      </c>
      <c r="D9607" t="s">
        <v>22</v>
      </c>
      <c r="E9607">
        <v>206792</v>
      </c>
      <c r="F9607" s="5" t="s">
        <v>23</v>
      </c>
      <c r="G9607" s="5" t="s">
        <v>51</v>
      </c>
      <c r="H9607" s="5" t="s">
        <v>68</v>
      </c>
      <c r="I9607" t="s">
        <v>26</v>
      </c>
      <c r="J9607" t="s">
        <v>68</v>
      </c>
      <c r="K9607">
        <v>0</v>
      </c>
      <c r="L9607" s="5" t="s">
        <v>18738</v>
      </c>
      <c r="M9607" s="5" t="s">
        <v>28</v>
      </c>
      <c r="N9607">
        <v>10</v>
      </c>
      <c r="O9607" t="s">
        <v>172</v>
      </c>
      <c r="P9607" s="1">
        <v>45531</v>
      </c>
      <c r="Q9607" s="1">
        <v>45586</v>
      </c>
      <c r="R9607">
        <v>550</v>
      </c>
      <c r="S9607" s="4">
        <v>7.3</v>
      </c>
      <c r="T9607" t="s">
        <v>210</v>
      </c>
    </row>
    <row r="9608" spans="1:20" x14ac:dyDescent="0.35">
      <c r="A9608" t="s">
        <v>18739</v>
      </c>
      <c r="B9608" s="5" t="s">
        <v>40</v>
      </c>
      <c r="C9608" s="6">
        <v>111725</v>
      </c>
      <c r="D9608" t="s">
        <v>41</v>
      </c>
      <c r="E9608">
        <v>94966</v>
      </c>
      <c r="F9608" s="5" t="s">
        <v>50</v>
      </c>
      <c r="G9608" s="5" t="s">
        <v>24</v>
      </c>
      <c r="H9608" s="5" t="s">
        <v>60</v>
      </c>
      <c r="I9608" t="s">
        <v>35</v>
      </c>
      <c r="J9608" t="s">
        <v>467</v>
      </c>
      <c r="K9608">
        <v>100</v>
      </c>
      <c r="L9608" s="5" t="s">
        <v>18740</v>
      </c>
      <c r="M9608" s="5" t="s">
        <v>54</v>
      </c>
      <c r="N9608">
        <v>4</v>
      </c>
      <c r="O9608" t="s">
        <v>141</v>
      </c>
      <c r="P9608" s="1">
        <v>45497</v>
      </c>
      <c r="Q9608" s="1">
        <v>45519</v>
      </c>
      <c r="R9608">
        <v>1981</v>
      </c>
      <c r="S9608" s="4">
        <v>5.9</v>
      </c>
      <c r="T9608" t="s">
        <v>38</v>
      </c>
    </row>
    <row r="9609" spans="1:20" x14ac:dyDescent="0.35">
      <c r="A9609" t="s">
        <v>18741</v>
      </c>
      <c r="B9609" s="5" t="s">
        <v>105</v>
      </c>
      <c r="C9609" s="6">
        <v>256576</v>
      </c>
      <c r="D9609" t="s">
        <v>22</v>
      </c>
      <c r="E9609">
        <v>256576</v>
      </c>
      <c r="F9609" s="5" t="s">
        <v>23</v>
      </c>
      <c r="G9609" s="5" t="s">
        <v>51</v>
      </c>
      <c r="H9609" s="5" t="s">
        <v>52</v>
      </c>
      <c r="I9609" t="s">
        <v>35</v>
      </c>
      <c r="J9609" t="s">
        <v>915</v>
      </c>
      <c r="K9609">
        <v>0</v>
      </c>
      <c r="L9609" s="5" t="s">
        <v>4357</v>
      </c>
      <c r="M9609" s="5" t="s">
        <v>70</v>
      </c>
      <c r="N9609">
        <v>14</v>
      </c>
      <c r="O9609" t="s">
        <v>62</v>
      </c>
      <c r="P9609" s="1">
        <v>45410</v>
      </c>
      <c r="Q9609" s="1">
        <v>45441</v>
      </c>
      <c r="R9609">
        <v>2329</v>
      </c>
      <c r="S9609" s="4">
        <v>8.6</v>
      </c>
      <c r="T9609" t="s">
        <v>103</v>
      </c>
    </row>
    <row r="9610" spans="1:20" x14ac:dyDescent="0.35">
      <c r="A9610" t="s">
        <v>18742</v>
      </c>
      <c r="B9610" s="5" t="s">
        <v>217</v>
      </c>
      <c r="C9610" s="6">
        <v>157172</v>
      </c>
      <c r="D9610" t="s">
        <v>41</v>
      </c>
      <c r="E9610">
        <v>133596</v>
      </c>
      <c r="F9610" s="5" t="s">
        <v>23</v>
      </c>
      <c r="G9610" s="5" t="s">
        <v>42</v>
      </c>
      <c r="H9610" s="5" t="s">
        <v>60</v>
      </c>
      <c r="I9610" t="s">
        <v>44</v>
      </c>
      <c r="J9610" t="s">
        <v>60</v>
      </c>
      <c r="K9610">
        <v>100</v>
      </c>
      <c r="L9610" s="5" t="s">
        <v>18743</v>
      </c>
      <c r="M9610" s="5" t="s">
        <v>54</v>
      </c>
      <c r="N9610">
        <v>10</v>
      </c>
      <c r="O9610" t="s">
        <v>172</v>
      </c>
      <c r="P9610" s="1">
        <v>45643</v>
      </c>
      <c r="Q9610" s="1">
        <v>45712</v>
      </c>
      <c r="R9610">
        <v>703</v>
      </c>
      <c r="S9610" s="4">
        <v>7.4</v>
      </c>
      <c r="T9610" t="s">
        <v>79</v>
      </c>
    </row>
    <row r="9611" spans="1:20" x14ac:dyDescent="0.35">
      <c r="A9611" t="s">
        <v>18744</v>
      </c>
      <c r="B9611" s="5" t="s">
        <v>174</v>
      </c>
      <c r="C9611" s="6">
        <v>38565</v>
      </c>
      <c r="D9611" t="s">
        <v>22</v>
      </c>
      <c r="E9611">
        <v>38565</v>
      </c>
      <c r="F9611" s="5" t="s">
        <v>50</v>
      </c>
      <c r="G9611" s="5" t="s">
        <v>42</v>
      </c>
      <c r="H9611" s="5" t="s">
        <v>116</v>
      </c>
      <c r="I9611" t="s">
        <v>35</v>
      </c>
      <c r="J9611" t="s">
        <v>116</v>
      </c>
      <c r="K9611">
        <v>50</v>
      </c>
      <c r="L9611" s="5" t="s">
        <v>18745</v>
      </c>
      <c r="M9611" s="5" t="s">
        <v>28</v>
      </c>
      <c r="N9611">
        <v>3</v>
      </c>
      <c r="O9611" t="s">
        <v>29</v>
      </c>
      <c r="P9611" s="1">
        <v>45551</v>
      </c>
      <c r="Q9611" s="1">
        <v>45615</v>
      </c>
      <c r="R9611">
        <v>551</v>
      </c>
      <c r="S9611" s="4">
        <v>10</v>
      </c>
      <c r="T9611" t="s">
        <v>38</v>
      </c>
    </row>
    <row r="9612" spans="1:20" x14ac:dyDescent="0.35">
      <c r="A9612" t="s">
        <v>18746</v>
      </c>
      <c r="B9612" s="5" t="s">
        <v>105</v>
      </c>
      <c r="C9612" s="6">
        <v>93643</v>
      </c>
      <c r="D9612" t="s">
        <v>120</v>
      </c>
      <c r="E9612">
        <v>84279</v>
      </c>
      <c r="F9612" s="5" t="s">
        <v>58</v>
      </c>
      <c r="G9612" s="5" t="s">
        <v>59</v>
      </c>
      <c r="H9612" s="5" t="s">
        <v>121</v>
      </c>
      <c r="I9612" t="s">
        <v>44</v>
      </c>
      <c r="J9612" t="s">
        <v>1090</v>
      </c>
      <c r="K9612">
        <v>0</v>
      </c>
      <c r="L9612" s="5" t="s">
        <v>18747</v>
      </c>
      <c r="M9612" s="5" t="s">
        <v>28</v>
      </c>
      <c r="N9612">
        <v>1</v>
      </c>
      <c r="O9612" t="s">
        <v>112</v>
      </c>
      <c r="P9612" s="1">
        <v>45611</v>
      </c>
      <c r="Q9612" s="1">
        <v>45658</v>
      </c>
      <c r="R9612">
        <v>651</v>
      </c>
      <c r="S9612" s="4">
        <v>8.1999999999999993</v>
      </c>
      <c r="T9612" t="s">
        <v>55</v>
      </c>
    </row>
    <row r="9613" spans="1:20" x14ac:dyDescent="0.35">
      <c r="A9613" t="s">
        <v>18748</v>
      </c>
      <c r="B9613" s="5" t="s">
        <v>28799</v>
      </c>
      <c r="C9613" s="6">
        <v>349386</v>
      </c>
      <c r="D9613" t="s">
        <v>120</v>
      </c>
      <c r="E9613">
        <v>314447</v>
      </c>
      <c r="F9613" s="5" t="s">
        <v>23</v>
      </c>
      <c r="G9613" s="5" t="s">
        <v>24</v>
      </c>
      <c r="H9613" s="5" t="s">
        <v>121</v>
      </c>
      <c r="I9613" t="s">
        <v>35</v>
      </c>
      <c r="J9613" t="s">
        <v>121</v>
      </c>
      <c r="K9613">
        <v>100</v>
      </c>
      <c r="L9613" s="5" t="s">
        <v>18749</v>
      </c>
      <c r="M9613" s="5" t="s">
        <v>28</v>
      </c>
      <c r="N9613">
        <v>11</v>
      </c>
      <c r="O9613" t="s">
        <v>167</v>
      </c>
      <c r="P9613" s="1">
        <v>45567</v>
      </c>
      <c r="Q9613" s="1">
        <v>45639</v>
      </c>
      <c r="R9613">
        <v>2214</v>
      </c>
      <c r="S9613" s="4">
        <v>9.4</v>
      </c>
      <c r="T9613" t="s">
        <v>38</v>
      </c>
    </row>
    <row r="9614" spans="1:20" x14ac:dyDescent="0.35">
      <c r="A9614" t="s">
        <v>18750</v>
      </c>
      <c r="B9614" s="5" t="s">
        <v>145</v>
      </c>
      <c r="C9614" s="6">
        <v>135479</v>
      </c>
      <c r="D9614" t="s">
        <v>41</v>
      </c>
      <c r="E9614">
        <v>115157</v>
      </c>
      <c r="F9614" s="5" t="s">
        <v>23</v>
      </c>
      <c r="G9614" s="5" t="s">
        <v>59</v>
      </c>
      <c r="H9614" s="5" t="s">
        <v>151</v>
      </c>
      <c r="I9614" t="s">
        <v>44</v>
      </c>
      <c r="J9614" t="s">
        <v>151</v>
      </c>
      <c r="K9614">
        <v>50</v>
      </c>
      <c r="L9614" s="5" t="s">
        <v>18751</v>
      </c>
      <c r="M9614" s="5" t="s">
        <v>37</v>
      </c>
      <c r="N9614">
        <v>19</v>
      </c>
      <c r="O9614" t="s">
        <v>107</v>
      </c>
      <c r="P9614" s="1">
        <v>45700</v>
      </c>
      <c r="Q9614" s="1">
        <v>45766</v>
      </c>
      <c r="R9614">
        <v>2223</v>
      </c>
      <c r="S9614" s="4">
        <v>6.1</v>
      </c>
      <c r="T9614" t="s">
        <v>30</v>
      </c>
    </row>
    <row r="9615" spans="1:20" x14ac:dyDescent="0.35">
      <c r="A9615" t="s">
        <v>18752</v>
      </c>
      <c r="B9615" s="5" t="s">
        <v>28802</v>
      </c>
      <c r="C9615" s="6">
        <v>18474</v>
      </c>
      <c r="D9615" t="s">
        <v>22</v>
      </c>
      <c r="E9615">
        <v>18474</v>
      </c>
      <c r="F9615" s="5" t="s">
        <v>58</v>
      </c>
      <c r="G9615" s="5" t="s">
        <v>51</v>
      </c>
      <c r="H9615" s="5" t="s">
        <v>116</v>
      </c>
      <c r="I9615" t="s">
        <v>44</v>
      </c>
      <c r="J9615" t="s">
        <v>126</v>
      </c>
      <c r="K9615">
        <v>50</v>
      </c>
      <c r="L9615" s="5" t="s">
        <v>18753</v>
      </c>
      <c r="M9615" s="5" t="s">
        <v>70</v>
      </c>
      <c r="N9615">
        <v>1</v>
      </c>
      <c r="O9615" t="s">
        <v>71</v>
      </c>
      <c r="P9615" s="1">
        <v>45372</v>
      </c>
      <c r="Q9615" s="1">
        <v>45419</v>
      </c>
      <c r="R9615">
        <v>1106</v>
      </c>
      <c r="S9615" s="4">
        <v>6.3</v>
      </c>
      <c r="T9615" t="s">
        <v>47</v>
      </c>
    </row>
    <row r="9616" spans="1:20" x14ac:dyDescent="0.35">
      <c r="A9616" t="s">
        <v>18754</v>
      </c>
      <c r="B9616" s="5" t="s">
        <v>100</v>
      </c>
      <c r="C9616" s="6">
        <v>84485</v>
      </c>
      <c r="D9616" t="s">
        <v>22</v>
      </c>
      <c r="E9616">
        <v>84485</v>
      </c>
      <c r="F9616" s="5" t="s">
        <v>66</v>
      </c>
      <c r="G9616" s="5" t="s">
        <v>59</v>
      </c>
      <c r="H9616" s="5" t="s">
        <v>165</v>
      </c>
      <c r="I9616" t="s">
        <v>26</v>
      </c>
      <c r="J9616" t="s">
        <v>165</v>
      </c>
      <c r="K9616">
        <v>50</v>
      </c>
      <c r="L9616" s="5" t="s">
        <v>18755</v>
      </c>
      <c r="M9616" s="5" t="s">
        <v>70</v>
      </c>
      <c r="N9616">
        <v>9</v>
      </c>
      <c r="O9616" t="s">
        <v>107</v>
      </c>
      <c r="P9616" s="1">
        <v>45451</v>
      </c>
      <c r="Q9616" s="1">
        <v>45468</v>
      </c>
      <c r="R9616">
        <v>1760</v>
      </c>
      <c r="S9616" s="4">
        <v>8.1</v>
      </c>
      <c r="T9616" t="s">
        <v>30</v>
      </c>
    </row>
    <row r="9617" spans="1:20" x14ac:dyDescent="0.35">
      <c r="A9617" t="s">
        <v>18756</v>
      </c>
      <c r="B9617" s="5" t="s">
        <v>40</v>
      </c>
      <c r="C9617" s="6">
        <v>108371</v>
      </c>
      <c r="D9617" t="s">
        <v>22</v>
      </c>
      <c r="E9617">
        <v>108371</v>
      </c>
      <c r="F9617" s="5" t="s">
        <v>58</v>
      </c>
      <c r="G9617" s="5" t="s">
        <v>24</v>
      </c>
      <c r="H9617" s="5" t="s">
        <v>97</v>
      </c>
      <c r="I9617" t="s">
        <v>35</v>
      </c>
      <c r="J9617" t="s">
        <v>97</v>
      </c>
      <c r="K9617">
        <v>0</v>
      </c>
      <c r="L9617" s="5" t="s">
        <v>18757</v>
      </c>
      <c r="M9617" s="5" t="s">
        <v>37</v>
      </c>
      <c r="N9617">
        <v>1</v>
      </c>
      <c r="O9617" t="s">
        <v>135</v>
      </c>
      <c r="P9617" s="1">
        <v>45502</v>
      </c>
      <c r="Q9617" s="1">
        <v>45569</v>
      </c>
      <c r="R9617">
        <v>710</v>
      </c>
      <c r="S9617" s="4">
        <v>9.1</v>
      </c>
      <c r="T9617" t="s">
        <v>243</v>
      </c>
    </row>
    <row r="9618" spans="1:20" x14ac:dyDescent="0.35">
      <c r="A9618" t="s">
        <v>18758</v>
      </c>
      <c r="B9618" s="5" t="s">
        <v>174</v>
      </c>
      <c r="C9618" s="6">
        <v>115972</v>
      </c>
      <c r="D9618" t="s">
        <v>41</v>
      </c>
      <c r="E9618">
        <v>98576</v>
      </c>
      <c r="F9618" s="5" t="s">
        <v>66</v>
      </c>
      <c r="G9618" s="5" t="s">
        <v>51</v>
      </c>
      <c r="H9618" s="5" t="s">
        <v>151</v>
      </c>
      <c r="I9618" t="s">
        <v>35</v>
      </c>
      <c r="J9618" t="s">
        <v>151</v>
      </c>
      <c r="K9618">
        <v>0</v>
      </c>
      <c r="L9618" s="5" t="s">
        <v>18759</v>
      </c>
      <c r="M9618" s="5" t="s">
        <v>70</v>
      </c>
      <c r="N9618">
        <v>7</v>
      </c>
      <c r="O9618" t="s">
        <v>88</v>
      </c>
      <c r="P9618" s="1">
        <v>45544</v>
      </c>
      <c r="Q9618" s="1">
        <v>45582</v>
      </c>
      <c r="R9618">
        <v>1584</v>
      </c>
      <c r="S9618" s="4">
        <v>9.1999999999999993</v>
      </c>
      <c r="T9618" t="s">
        <v>47</v>
      </c>
    </row>
    <row r="9619" spans="1:20" x14ac:dyDescent="0.35">
      <c r="A9619" t="s">
        <v>18760</v>
      </c>
      <c r="B9619" s="5" t="s">
        <v>49</v>
      </c>
      <c r="C9619" s="6">
        <v>107070</v>
      </c>
      <c r="D9619" t="s">
        <v>22</v>
      </c>
      <c r="E9619">
        <v>107070</v>
      </c>
      <c r="F9619" s="5" t="s">
        <v>50</v>
      </c>
      <c r="G9619" s="5" t="s">
        <v>42</v>
      </c>
      <c r="H9619" s="5" t="s">
        <v>68</v>
      </c>
      <c r="I9619" t="s">
        <v>26</v>
      </c>
      <c r="J9619" t="s">
        <v>68</v>
      </c>
      <c r="K9619">
        <v>100</v>
      </c>
      <c r="L9619" s="5" t="s">
        <v>18761</v>
      </c>
      <c r="M9619" s="5" t="s">
        <v>37</v>
      </c>
      <c r="N9619">
        <v>3</v>
      </c>
      <c r="O9619" t="s">
        <v>167</v>
      </c>
      <c r="P9619" s="1">
        <v>45331</v>
      </c>
      <c r="Q9619" s="1">
        <v>45362</v>
      </c>
      <c r="R9619">
        <v>642</v>
      </c>
      <c r="S9619" s="4">
        <v>9.4</v>
      </c>
      <c r="T9619" t="s">
        <v>89</v>
      </c>
    </row>
    <row r="9620" spans="1:20" x14ac:dyDescent="0.35">
      <c r="A9620" t="s">
        <v>18762</v>
      </c>
      <c r="B9620" s="5" t="s">
        <v>73</v>
      </c>
      <c r="C9620" s="6">
        <v>63084</v>
      </c>
      <c r="D9620" t="s">
        <v>22</v>
      </c>
      <c r="E9620">
        <v>63084</v>
      </c>
      <c r="F9620" s="5" t="s">
        <v>58</v>
      </c>
      <c r="G9620" s="5" t="s">
        <v>59</v>
      </c>
      <c r="H9620" s="5" t="s">
        <v>25</v>
      </c>
      <c r="I9620" t="s">
        <v>35</v>
      </c>
      <c r="J9620" t="s">
        <v>25</v>
      </c>
      <c r="K9620">
        <v>50</v>
      </c>
      <c r="L9620" s="5" t="s">
        <v>18763</v>
      </c>
      <c r="M9620" s="5" t="s">
        <v>70</v>
      </c>
      <c r="N9620">
        <v>0</v>
      </c>
      <c r="O9620" t="s">
        <v>46</v>
      </c>
      <c r="P9620" s="1">
        <v>45463</v>
      </c>
      <c r="Q9620" s="1">
        <v>45495</v>
      </c>
      <c r="R9620">
        <v>1427</v>
      </c>
      <c r="S9620" s="4">
        <v>5</v>
      </c>
      <c r="T9620" t="s">
        <v>277</v>
      </c>
    </row>
    <row r="9621" spans="1:20" x14ac:dyDescent="0.35">
      <c r="A9621" t="s">
        <v>18764</v>
      </c>
      <c r="B9621" s="5" t="s">
        <v>32</v>
      </c>
      <c r="C9621" s="6">
        <v>152429</v>
      </c>
      <c r="D9621" t="s">
        <v>22</v>
      </c>
      <c r="E9621">
        <v>152429</v>
      </c>
      <c r="F9621" s="5" t="s">
        <v>50</v>
      </c>
      <c r="G9621" s="5" t="s">
        <v>42</v>
      </c>
      <c r="H9621" s="5" t="s">
        <v>97</v>
      </c>
      <c r="I9621" t="s">
        <v>35</v>
      </c>
      <c r="J9621" t="s">
        <v>97</v>
      </c>
      <c r="K9621">
        <v>0</v>
      </c>
      <c r="L9621" s="5" t="s">
        <v>18765</v>
      </c>
      <c r="M9621" s="5" t="s">
        <v>28</v>
      </c>
      <c r="N9621">
        <v>3</v>
      </c>
      <c r="O9621" t="s">
        <v>167</v>
      </c>
      <c r="P9621" s="1">
        <v>45553</v>
      </c>
      <c r="Q9621" s="1">
        <v>45597</v>
      </c>
      <c r="R9621">
        <v>2456</v>
      </c>
      <c r="S9621" s="4">
        <v>9.6</v>
      </c>
      <c r="T9621" t="s">
        <v>47</v>
      </c>
    </row>
    <row r="9622" spans="1:20" x14ac:dyDescent="0.35">
      <c r="A9622" t="s">
        <v>18766</v>
      </c>
      <c r="B9622" s="5" t="s">
        <v>49</v>
      </c>
      <c r="C9622" s="6">
        <v>61740</v>
      </c>
      <c r="D9622" t="s">
        <v>22</v>
      </c>
      <c r="E9622">
        <v>61740</v>
      </c>
      <c r="F9622" s="5" t="s">
        <v>66</v>
      </c>
      <c r="G9622" s="5" t="s">
        <v>59</v>
      </c>
      <c r="H9622" s="5" t="s">
        <v>116</v>
      </c>
      <c r="I9622" t="s">
        <v>35</v>
      </c>
      <c r="J9622" t="s">
        <v>313</v>
      </c>
      <c r="K9622">
        <v>0</v>
      </c>
      <c r="L9622" s="5" t="s">
        <v>18767</v>
      </c>
      <c r="M9622" s="5" t="s">
        <v>54</v>
      </c>
      <c r="N9622">
        <v>6</v>
      </c>
      <c r="O9622" t="s">
        <v>131</v>
      </c>
      <c r="P9622" s="1">
        <v>45438</v>
      </c>
      <c r="Q9622" s="1">
        <v>45490</v>
      </c>
      <c r="R9622">
        <v>1435</v>
      </c>
      <c r="S9622" s="4">
        <v>7.1</v>
      </c>
      <c r="T9622" t="s">
        <v>136</v>
      </c>
    </row>
    <row r="9623" spans="1:20" x14ac:dyDescent="0.35">
      <c r="A9623" t="s">
        <v>18768</v>
      </c>
      <c r="B9623" s="5" t="s">
        <v>179</v>
      </c>
      <c r="C9623" s="6">
        <v>135651</v>
      </c>
      <c r="D9623" t="s">
        <v>22</v>
      </c>
      <c r="E9623">
        <v>135651</v>
      </c>
      <c r="F9623" s="5" t="s">
        <v>66</v>
      </c>
      <c r="G9623" s="5" t="s">
        <v>42</v>
      </c>
      <c r="H9623" s="5" t="s">
        <v>25</v>
      </c>
      <c r="I9623" t="s">
        <v>44</v>
      </c>
      <c r="J9623" t="s">
        <v>25</v>
      </c>
      <c r="K9623">
        <v>50</v>
      </c>
      <c r="L9623" s="5" t="s">
        <v>18769</v>
      </c>
      <c r="M9623" s="5" t="s">
        <v>37</v>
      </c>
      <c r="N9623">
        <v>5</v>
      </c>
      <c r="O9623" t="s">
        <v>167</v>
      </c>
      <c r="P9623" s="1">
        <v>45776</v>
      </c>
      <c r="Q9623" s="1">
        <v>45815</v>
      </c>
      <c r="R9623">
        <v>626</v>
      </c>
      <c r="S9623" s="4">
        <v>7</v>
      </c>
      <c r="T9623" t="s">
        <v>108</v>
      </c>
    </row>
    <row r="9624" spans="1:20" x14ac:dyDescent="0.35">
      <c r="A9624" t="s">
        <v>18770</v>
      </c>
      <c r="B9624" s="5" t="s">
        <v>49</v>
      </c>
      <c r="C9624" s="6">
        <v>91734</v>
      </c>
      <c r="D9624" t="s">
        <v>22</v>
      </c>
      <c r="E9624">
        <v>91734</v>
      </c>
      <c r="F9624" s="5" t="s">
        <v>50</v>
      </c>
      <c r="G9624" s="5" t="s">
        <v>59</v>
      </c>
      <c r="H9624" s="5" t="s">
        <v>191</v>
      </c>
      <c r="I9624" t="s">
        <v>35</v>
      </c>
      <c r="J9624" t="s">
        <v>191</v>
      </c>
      <c r="K9624">
        <v>50</v>
      </c>
      <c r="L9624" s="5" t="s">
        <v>18771</v>
      </c>
      <c r="M9624" s="5" t="s">
        <v>28</v>
      </c>
      <c r="N9624">
        <v>3</v>
      </c>
      <c r="O9624" t="s">
        <v>29</v>
      </c>
      <c r="P9624" s="1">
        <v>45358</v>
      </c>
      <c r="Q9624" s="1">
        <v>45385</v>
      </c>
      <c r="R9624">
        <v>2414</v>
      </c>
      <c r="S9624" s="4">
        <v>7.9</v>
      </c>
      <c r="T9624" t="s">
        <v>277</v>
      </c>
    </row>
    <row r="9625" spans="1:20" x14ac:dyDescent="0.35">
      <c r="A9625" t="s">
        <v>18772</v>
      </c>
      <c r="B9625" s="5" t="s">
        <v>145</v>
      </c>
      <c r="C9625" s="6">
        <v>178754</v>
      </c>
      <c r="D9625" t="s">
        <v>22</v>
      </c>
      <c r="E9625">
        <v>178754</v>
      </c>
      <c r="F9625" s="5" t="s">
        <v>66</v>
      </c>
      <c r="G9625" s="5" t="s">
        <v>24</v>
      </c>
      <c r="H9625" s="5" t="s">
        <v>101</v>
      </c>
      <c r="I9625" t="s">
        <v>35</v>
      </c>
      <c r="J9625" t="s">
        <v>101</v>
      </c>
      <c r="K9625">
        <v>0</v>
      </c>
      <c r="L9625" s="5" t="s">
        <v>18773</v>
      </c>
      <c r="M9625" s="5" t="s">
        <v>28</v>
      </c>
      <c r="N9625">
        <v>7</v>
      </c>
      <c r="O9625" t="s">
        <v>78</v>
      </c>
      <c r="P9625" s="1">
        <v>45379</v>
      </c>
      <c r="Q9625" s="1">
        <v>45397</v>
      </c>
      <c r="R9625">
        <v>2228</v>
      </c>
      <c r="S9625" s="4">
        <v>9.3000000000000007</v>
      </c>
      <c r="T9625" t="s">
        <v>89</v>
      </c>
    </row>
    <row r="9626" spans="1:20" x14ac:dyDescent="0.35">
      <c r="A9626" t="s">
        <v>18774</v>
      </c>
      <c r="B9626" s="5" t="s">
        <v>174</v>
      </c>
      <c r="C9626" s="6">
        <v>141292</v>
      </c>
      <c r="D9626" t="s">
        <v>22</v>
      </c>
      <c r="E9626">
        <v>141292</v>
      </c>
      <c r="F9626" s="5" t="s">
        <v>66</v>
      </c>
      <c r="G9626" s="5" t="s">
        <v>51</v>
      </c>
      <c r="H9626" s="5" t="s">
        <v>97</v>
      </c>
      <c r="I9626" t="s">
        <v>44</v>
      </c>
      <c r="J9626" t="s">
        <v>97</v>
      </c>
      <c r="K9626">
        <v>50</v>
      </c>
      <c r="L9626" s="5" t="s">
        <v>18775</v>
      </c>
      <c r="M9626" s="5" t="s">
        <v>70</v>
      </c>
      <c r="N9626">
        <v>5</v>
      </c>
      <c r="O9626" t="s">
        <v>135</v>
      </c>
      <c r="P9626" s="1">
        <v>45629</v>
      </c>
      <c r="Q9626" s="1">
        <v>45679</v>
      </c>
      <c r="R9626">
        <v>1969</v>
      </c>
      <c r="S9626" s="4">
        <v>7.3</v>
      </c>
      <c r="T9626" t="s">
        <v>38</v>
      </c>
    </row>
    <row r="9627" spans="1:20" x14ac:dyDescent="0.35">
      <c r="A9627" t="s">
        <v>18776</v>
      </c>
      <c r="B9627" s="5" t="s">
        <v>21</v>
      </c>
      <c r="C9627" s="6">
        <v>63976</v>
      </c>
      <c r="D9627" t="s">
        <v>74</v>
      </c>
      <c r="E9627">
        <v>79970</v>
      </c>
      <c r="F9627" s="5" t="s">
        <v>58</v>
      </c>
      <c r="G9627" s="5" t="s">
        <v>59</v>
      </c>
      <c r="H9627" s="5" t="s">
        <v>75</v>
      </c>
      <c r="I9627" t="s">
        <v>44</v>
      </c>
      <c r="J9627" t="s">
        <v>1090</v>
      </c>
      <c r="K9627">
        <v>0</v>
      </c>
      <c r="L9627" s="5" t="s">
        <v>18777</v>
      </c>
      <c r="M9627" s="5" t="s">
        <v>28</v>
      </c>
      <c r="N9627">
        <v>1</v>
      </c>
      <c r="O9627" t="s">
        <v>71</v>
      </c>
      <c r="P9627" s="1">
        <v>45524</v>
      </c>
      <c r="Q9627" s="1">
        <v>45555</v>
      </c>
      <c r="R9627">
        <v>1847</v>
      </c>
      <c r="S9627" s="4">
        <v>6.2</v>
      </c>
      <c r="T9627" t="s">
        <v>103</v>
      </c>
    </row>
    <row r="9628" spans="1:20" x14ac:dyDescent="0.35">
      <c r="A9628" t="s">
        <v>18778</v>
      </c>
      <c r="B9628" s="5" t="s">
        <v>105</v>
      </c>
      <c r="C9628" s="6">
        <v>172992</v>
      </c>
      <c r="D9628" t="s">
        <v>22</v>
      </c>
      <c r="E9628">
        <v>172992</v>
      </c>
      <c r="F9628" s="5" t="s">
        <v>66</v>
      </c>
      <c r="G9628" s="5" t="s">
        <v>59</v>
      </c>
      <c r="H9628" s="5" t="s">
        <v>101</v>
      </c>
      <c r="I9628" t="s">
        <v>35</v>
      </c>
      <c r="J9628" t="s">
        <v>101</v>
      </c>
      <c r="K9628">
        <v>100</v>
      </c>
      <c r="L9628" s="5" t="s">
        <v>18779</v>
      </c>
      <c r="M9628" s="5" t="s">
        <v>37</v>
      </c>
      <c r="N9628">
        <v>6</v>
      </c>
      <c r="O9628" t="s">
        <v>112</v>
      </c>
      <c r="P9628" s="1">
        <v>45296</v>
      </c>
      <c r="Q9628" s="1">
        <v>45344</v>
      </c>
      <c r="R9628">
        <v>802</v>
      </c>
      <c r="S9628" s="4">
        <v>7</v>
      </c>
      <c r="T9628" t="s">
        <v>95</v>
      </c>
    </row>
    <row r="9629" spans="1:20" x14ac:dyDescent="0.35">
      <c r="A9629" t="s">
        <v>18780</v>
      </c>
      <c r="B9629" s="5" t="s">
        <v>40</v>
      </c>
      <c r="C9629" s="6">
        <v>274237</v>
      </c>
      <c r="D9629" t="s">
        <v>22</v>
      </c>
      <c r="E9629">
        <v>274237</v>
      </c>
      <c r="F9629" s="5" t="s">
        <v>23</v>
      </c>
      <c r="G9629" s="5" t="s">
        <v>24</v>
      </c>
      <c r="H9629" s="5" t="s">
        <v>129</v>
      </c>
      <c r="I9629" t="s">
        <v>35</v>
      </c>
      <c r="J9629" t="s">
        <v>129</v>
      </c>
      <c r="K9629">
        <v>50</v>
      </c>
      <c r="L9629" s="5" t="s">
        <v>18781</v>
      </c>
      <c r="M9629" s="5" t="s">
        <v>70</v>
      </c>
      <c r="N9629">
        <v>12</v>
      </c>
      <c r="O9629" t="s">
        <v>78</v>
      </c>
      <c r="P9629" s="1">
        <v>45531</v>
      </c>
      <c r="Q9629" s="1">
        <v>45580</v>
      </c>
      <c r="R9629">
        <v>1234</v>
      </c>
      <c r="S9629" s="4">
        <v>8.1</v>
      </c>
      <c r="T9629" t="s">
        <v>79</v>
      </c>
    </row>
    <row r="9630" spans="1:20" x14ac:dyDescent="0.35">
      <c r="A9630" t="s">
        <v>18782</v>
      </c>
      <c r="B9630" s="5" t="s">
        <v>100</v>
      </c>
      <c r="C9630" s="6">
        <v>191469</v>
      </c>
      <c r="D9630" t="s">
        <v>22</v>
      </c>
      <c r="E9630">
        <v>191469</v>
      </c>
      <c r="F9630" s="5" t="s">
        <v>23</v>
      </c>
      <c r="G9630" s="5" t="s">
        <v>59</v>
      </c>
      <c r="H9630" s="5" t="s">
        <v>191</v>
      </c>
      <c r="I9630" t="s">
        <v>26</v>
      </c>
      <c r="J9630" t="s">
        <v>191</v>
      </c>
      <c r="K9630">
        <v>50</v>
      </c>
      <c r="L9630" s="5" t="s">
        <v>18783</v>
      </c>
      <c r="M9630" s="5" t="s">
        <v>54</v>
      </c>
      <c r="N9630">
        <v>13</v>
      </c>
      <c r="O9630" t="s">
        <v>167</v>
      </c>
      <c r="P9630" s="1">
        <v>45686</v>
      </c>
      <c r="Q9630" s="1">
        <v>45700</v>
      </c>
      <c r="R9630">
        <v>543</v>
      </c>
      <c r="S9630" s="4">
        <v>6.7</v>
      </c>
      <c r="T9630" t="s">
        <v>118</v>
      </c>
    </row>
    <row r="9631" spans="1:20" x14ac:dyDescent="0.35">
      <c r="A9631" t="s">
        <v>18784</v>
      </c>
      <c r="B9631" s="5" t="s">
        <v>28802</v>
      </c>
      <c r="C9631" s="6">
        <v>203503</v>
      </c>
      <c r="D9631" t="s">
        <v>41</v>
      </c>
      <c r="E9631">
        <v>172978</v>
      </c>
      <c r="F9631" s="5" t="s">
        <v>23</v>
      </c>
      <c r="G9631" s="5" t="s">
        <v>59</v>
      </c>
      <c r="H9631" s="5" t="s">
        <v>126</v>
      </c>
      <c r="I9631" t="s">
        <v>35</v>
      </c>
      <c r="J9631" t="s">
        <v>126</v>
      </c>
      <c r="K9631">
        <v>50</v>
      </c>
      <c r="L9631" s="5" t="s">
        <v>18785</v>
      </c>
      <c r="M9631" s="5" t="s">
        <v>37</v>
      </c>
      <c r="N9631">
        <v>19</v>
      </c>
      <c r="O9631" t="s">
        <v>85</v>
      </c>
      <c r="P9631" s="1">
        <v>45715</v>
      </c>
      <c r="Q9631" s="1">
        <v>45781</v>
      </c>
      <c r="R9631">
        <v>552</v>
      </c>
      <c r="S9631" s="4">
        <v>7.5</v>
      </c>
      <c r="T9631" t="s">
        <v>277</v>
      </c>
    </row>
    <row r="9632" spans="1:20" x14ac:dyDescent="0.35">
      <c r="A9632" t="s">
        <v>18786</v>
      </c>
      <c r="B9632" s="5" t="s">
        <v>217</v>
      </c>
      <c r="C9632" s="6">
        <v>101614</v>
      </c>
      <c r="D9632" t="s">
        <v>41</v>
      </c>
      <c r="E9632">
        <v>86372</v>
      </c>
      <c r="F9632" s="5" t="s">
        <v>66</v>
      </c>
      <c r="G9632" s="5" t="s">
        <v>24</v>
      </c>
      <c r="H9632" s="5" t="s">
        <v>151</v>
      </c>
      <c r="I9632" t="s">
        <v>44</v>
      </c>
      <c r="J9632" t="s">
        <v>151</v>
      </c>
      <c r="K9632">
        <v>100</v>
      </c>
      <c r="L9632" s="5" t="s">
        <v>18787</v>
      </c>
      <c r="M9632" s="5" t="s">
        <v>54</v>
      </c>
      <c r="N9632">
        <v>6</v>
      </c>
      <c r="O9632" t="s">
        <v>167</v>
      </c>
      <c r="P9632" s="1">
        <v>45771</v>
      </c>
      <c r="Q9632" s="1">
        <v>45815</v>
      </c>
      <c r="R9632">
        <v>1662</v>
      </c>
      <c r="S9632" s="4">
        <v>7.3</v>
      </c>
      <c r="T9632" t="s">
        <v>30</v>
      </c>
    </row>
    <row r="9633" spans="1:20" x14ac:dyDescent="0.35">
      <c r="A9633" t="s">
        <v>18788</v>
      </c>
      <c r="B9633" s="5" t="s">
        <v>91</v>
      </c>
      <c r="C9633" s="6">
        <v>72890</v>
      </c>
      <c r="D9633" t="s">
        <v>65</v>
      </c>
      <c r="E9633">
        <v>94757</v>
      </c>
      <c r="F9633" s="5" t="s">
        <v>58</v>
      </c>
      <c r="G9633" s="5" t="s">
        <v>24</v>
      </c>
      <c r="H9633" s="5" t="s">
        <v>67</v>
      </c>
      <c r="I9633" t="s">
        <v>26</v>
      </c>
      <c r="J9633" t="s">
        <v>426</v>
      </c>
      <c r="K9633">
        <v>100</v>
      </c>
      <c r="L9633" s="5" t="s">
        <v>18716</v>
      </c>
      <c r="M9633" s="5" t="s">
        <v>70</v>
      </c>
      <c r="N9633">
        <v>0</v>
      </c>
      <c r="O9633" t="s">
        <v>167</v>
      </c>
      <c r="P9633" s="1">
        <v>45328</v>
      </c>
      <c r="Q9633" s="1">
        <v>45394</v>
      </c>
      <c r="R9633">
        <v>2204</v>
      </c>
      <c r="S9633" s="4">
        <v>9.6999999999999993</v>
      </c>
      <c r="T9633" t="s">
        <v>210</v>
      </c>
    </row>
    <row r="9634" spans="1:20" x14ac:dyDescent="0.35">
      <c r="A9634" t="s">
        <v>18789</v>
      </c>
      <c r="B9634" s="5" t="s">
        <v>100</v>
      </c>
      <c r="C9634" s="6">
        <v>241369</v>
      </c>
      <c r="D9634" t="s">
        <v>22</v>
      </c>
      <c r="E9634">
        <v>241369</v>
      </c>
      <c r="F9634" s="5" t="s">
        <v>23</v>
      </c>
      <c r="G9634" s="5" t="s">
        <v>42</v>
      </c>
      <c r="H9634" s="5" t="s">
        <v>191</v>
      </c>
      <c r="I9634" t="s">
        <v>35</v>
      </c>
      <c r="J9634" t="s">
        <v>191</v>
      </c>
      <c r="K9634">
        <v>50</v>
      </c>
      <c r="L9634" s="5" t="s">
        <v>18790</v>
      </c>
      <c r="M9634" s="5" t="s">
        <v>70</v>
      </c>
      <c r="N9634">
        <v>11</v>
      </c>
      <c r="O9634" t="s">
        <v>71</v>
      </c>
      <c r="P9634" s="1">
        <v>45437</v>
      </c>
      <c r="Q9634" s="1">
        <v>45507</v>
      </c>
      <c r="R9634">
        <v>1757</v>
      </c>
      <c r="S9634" s="4">
        <v>9.1999999999999993</v>
      </c>
      <c r="T9634" t="s">
        <v>243</v>
      </c>
    </row>
    <row r="9635" spans="1:20" x14ac:dyDescent="0.35">
      <c r="A9635" t="s">
        <v>18791</v>
      </c>
      <c r="B9635" s="5" t="s">
        <v>174</v>
      </c>
      <c r="C9635" s="6">
        <v>80985</v>
      </c>
      <c r="D9635" t="s">
        <v>33</v>
      </c>
      <c r="E9635">
        <v>8908350</v>
      </c>
      <c r="F9635" s="5" t="s">
        <v>58</v>
      </c>
      <c r="G9635" s="5" t="s">
        <v>24</v>
      </c>
      <c r="H9635" s="5" t="s">
        <v>34</v>
      </c>
      <c r="I9635" t="s">
        <v>26</v>
      </c>
      <c r="J9635" t="s">
        <v>34</v>
      </c>
      <c r="K9635">
        <v>50</v>
      </c>
      <c r="L9635" s="5" t="s">
        <v>18792</v>
      </c>
      <c r="M9635" s="5" t="s">
        <v>54</v>
      </c>
      <c r="N9635">
        <v>0</v>
      </c>
      <c r="O9635" t="s">
        <v>71</v>
      </c>
      <c r="P9635" s="1">
        <v>45367</v>
      </c>
      <c r="Q9635" s="1">
        <v>45394</v>
      </c>
      <c r="R9635">
        <v>749</v>
      </c>
      <c r="S9635" s="4">
        <v>6.3</v>
      </c>
      <c r="T9635" t="s">
        <v>103</v>
      </c>
    </row>
    <row r="9636" spans="1:20" x14ac:dyDescent="0.35">
      <c r="A9636" t="s">
        <v>18793</v>
      </c>
      <c r="B9636" s="5" t="s">
        <v>49</v>
      </c>
      <c r="C9636" s="6">
        <v>48693</v>
      </c>
      <c r="D9636" t="s">
        <v>22</v>
      </c>
      <c r="E9636">
        <v>48693</v>
      </c>
      <c r="F9636" s="5" t="s">
        <v>66</v>
      </c>
      <c r="G9636" s="5" t="s">
        <v>51</v>
      </c>
      <c r="H9636" s="5" t="s">
        <v>157</v>
      </c>
      <c r="I9636" t="s">
        <v>44</v>
      </c>
      <c r="J9636" t="s">
        <v>157</v>
      </c>
      <c r="K9636">
        <v>0</v>
      </c>
      <c r="L9636" s="5" t="s">
        <v>18794</v>
      </c>
      <c r="M9636" s="5" t="s">
        <v>54</v>
      </c>
      <c r="N9636">
        <v>6</v>
      </c>
      <c r="O9636" t="s">
        <v>112</v>
      </c>
      <c r="P9636" s="1">
        <v>45331</v>
      </c>
      <c r="Q9636" s="1">
        <v>45399</v>
      </c>
      <c r="R9636">
        <v>2083</v>
      </c>
      <c r="S9636" s="4">
        <v>8.9</v>
      </c>
      <c r="T9636" t="s">
        <v>118</v>
      </c>
    </row>
    <row r="9637" spans="1:20" x14ac:dyDescent="0.35">
      <c r="A9637" t="s">
        <v>18795</v>
      </c>
      <c r="B9637" s="5" t="s">
        <v>28801</v>
      </c>
      <c r="C9637" s="6">
        <v>120364</v>
      </c>
      <c r="D9637" t="s">
        <v>22</v>
      </c>
      <c r="E9637">
        <v>120364</v>
      </c>
      <c r="F9637" s="5" t="s">
        <v>66</v>
      </c>
      <c r="G9637" s="5" t="s">
        <v>59</v>
      </c>
      <c r="H9637" s="5" t="s">
        <v>129</v>
      </c>
      <c r="I9637" t="s">
        <v>26</v>
      </c>
      <c r="J9637" t="s">
        <v>129</v>
      </c>
      <c r="K9637">
        <v>100</v>
      </c>
      <c r="L9637" s="5" t="s">
        <v>18796</v>
      </c>
      <c r="M9637" s="5" t="s">
        <v>54</v>
      </c>
      <c r="N9637">
        <v>6</v>
      </c>
      <c r="O9637" t="s">
        <v>107</v>
      </c>
      <c r="P9637" s="1">
        <v>45524</v>
      </c>
      <c r="Q9637" s="1">
        <v>45563</v>
      </c>
      <c r="R9637">
        <v>632</v>
      </c>
      <c r="S9637" s="4">
        <v>6.3</v>
      </c>
      <c r="T9637" t="s">
        <v>55</v>
      </c>
    </row>
    <row r="9638" spans="1:20" x14ac:dyDescent="0.35">
      <c r="A9638" t="s">
        <v>18797</v>
      </c>
      <c r="B9638" s="5" t="s">
        <v>174</v>
      </c>
      <c r="C9638" s="6">
        <v>119327</v>
      </c>
      <c r="D9638" t="s">
        <v>41</v>
      </c>
      <c r="E9638">
        <v>101428</v>
      </c>
      <c r="F9638" s="5" t="s">
        <v>66</v>
      </c>
      <c r="G9638" s="5" t="s">
        <v>51</v>
      </c>
      <c r="H9638" s="5" t="s">
        <v>60</v>
      </c>
      <c r="I9638" t="s">
        <v>26</v>
      </c>
      <c r="J9638" t="s">
        <v>1192</v>
      </c>
      <c r="K9638">
        <v>100</v>
      </c>
      <c r="L9638" s="5" t="s">
        <v>18798</v>
      </c>
      <c r="M9638" s="5" t="s">
        <v>70</v>
      </c>
      <c r="N9638">
        <v>9</v>
      </c>
      <c r="O9638" t="s">
        <v>131</v>
      </c>
      <c r="P9638" s="1">
        <v>45705</v>
      </c>
      <c r="Q9638" s="1">
        <v>45773</v>
      </c>
      <c r="R9638">
        <v>1137</v>
      </c>
      <c r="S9638" s="4">
        <v>7.8</v>
      </c>
      <c r="T9638" t="s">
        <v>108</v>
      </c>
    </row>
    <row r="9639" spans="1:20" x14ac:dyDescent="0.35">
      <c r="A9639" t="s">
        <v>18799</v>
      </c>
      <c r="B9639" s="5" t="s">
        <v>145</v>
      </c>
      <c r="C9639" s="6">
        <v>52959</v>
      </c>
      <c r="D9639" t="s">
        <v>22</v>
      </c>
      <c r="E9639">
        <v>52959</v>
      </c>
      <c r="F9639" s="5" t="s">
        <v>58</v>
      </c>
      <c r="G9639" s="5" t="s">
        <v>51</v>
      </c>
      <c r="H9639" s="5" t="s">
        <v>52</v>
      </c>
      <c r="I9639" t="s">
        <v>44</v>
      </c>
      <c r="J9639" t="s">
        <v>52</v>
      </c>
      <c r="K9639">
        <v>0</v>
      </c>
      <c r="L9639" s="5" t="s">
        <v>18800</v>
      </c>
      <c r="M9639" s="5" t="s">
        <v>28</v>
      </c>
      <c r="N9639">
        <v>1</v>
      </c>
      <c r="O9639" t="s">
        <v>107</v>
      </c>
      <c r="P9639" s="1">
        <v>45603</v>
      </c>
      <c r="Q9639" s="1">
        <v>45619</v>
      </c>
      <c r="R9639">
        <v>2153</v>
      </c>
      <c r="S9639" s="4">
        <v>9.6</v>
      </c>
      <c r="T9639" t="s">
        <v>89</v>
      </c>
    </row>
    <row r="9640" spans="1:20" x14ac:dyDescent="0.35">
      <c r="A9640" t="s">
        <v>18801</v>
      </c>
      <c r="B9640" s="5" t="s">
        <v>105</v>
      </c>
      <c r="C9640" s="6">
        <v>44848</v>
      </c>
      <c r="D9640" t="s">
        <v>22</v>
      </c>
      <c r="E9640">
        <v>44848</v>
      </c>
      <c r="F9640" s="5" t="s">
        <v>58</v>
      </c>
      <c r="G9640" s="5" t="s">
        <v>24</v>
      </c>
      <c r="H9640" s="5" t="s">
        <v>165</v>
      </c>
      <c r="I9640" t="s">
        <v>44</v>
      </c>
      <c r="J9640" t="s">
        <v>165</v>
      </c>
      <c r="K9640">
        <v>0</v>
      </c>
      <c r="L9640" s="5" t="s">
        <v>18802</v>
      </c>
      <c r="M9640" s="5" t="s">
        <v>37</v>
      </c>
      <c r="N9640">
        <v>1</v>
      </c>
      <c r="O9640" t="s">
        <v>141</v>
      </c>
      <c r="P9640" s="1">
        <v>45726</v>
      </c>
      <c r="Q9640" s="1">
        <v>45797</v>
      </c>
      <c r="R9640">
        <v>615</v>
      </c>
      <c r="S9640" s="4">
        <v>8.8000000000000007</v>
      </c>
      <c r="T9640" t="s">
        <v>153</v>
      </c>
    </row>
    <row r="9641" spans="1:20" x14ac:dyDescent="0.35">
      <c r="A9641" t="s">
        <v>18803</v>
      </c>
      <c r="B9641" s="5" t="s">
        <v>28801</v>
      </c>
      <c r="C9641" s="6">
        <v>279410</v>
      </c>
      <c r="D9641" t="s">
        <v>33</v>
      </c>
      <c r="E9641">
        <v>30735100</v>
      </c>
      <c r="F9641" s="5" t="s">
        <v>23</v>
      </c>
      <c r="G9641" s="5" t="s">
        <v>42</v>
      </c>
      <c r="H9641" s="5" t="s">
        <v>34</v>
      </c>
      <c r="I9641" t="s">
        <v>35</v>
      </c>
      <c r="J9641" t="s">
        <v>34</v>
      </c>
      <c r="K9641">
        <v>0</v>
      </c>
      <c r="L9641" s="5" t="s">
        <v>18804</v>
      </c>
      <c r="M9641" s="5" t="s">
        <v>70</v>
      </c>
      <c r="N9641">
        <v>19</v>
      </c>
      <c r="O9641" t="s">
        <v>112</v>
      </c>
      <c r="P9641" s="1">
        <v>45565</v>
      </c>
      <c r="Q9641" s="1">
        <v>45611</v>
      </c>
      <c r="R9641">
        <v>898</v>
      </c>
      <c r="S9641" s="4">
        <v>9.1999999999999993</v>
      </c>
      <c r="T9641" t="s">
        <v>136</v>
      </c>
    </row>
    <row r="9642" spans="1:20" x14ac:dyDescent="0.35">
      <c r="A9642" t="s">
        <v>18805</v>
      </c>
      <c r="B9642" s="5" t="s">
        <v>28799</v>
      </c>
      <c r="C9642" s="6">
        <v>276943</v>
      </c>
      <c r="D9642" t="s">
        <v>22</v>
      </c>
      <c r="E9642">
        <v>276943</v>
      </c>
      <c r="F9642" s="5" t="s">
        <v>23</v>
      </c>
      <c r="G9642" s="5" t="s">
        <v>51</v>
      </c>
      <c r="H9642" s="5" t="s">
        <v>68</v>
      </c>
      <c r="I9642" t="s">
        <v>44</v>
      </c>
      <c r="J9642" t="s">
        <v>68</v>
      </c>
      <c r="K9642">
        <v>0</v>
      </c>
      <c r="L9642" s="5" t="s">
        <v>18806</v>
      </c>
      <c r="M9642" s="5" t="s">
        <v>54</v>
      </c>
      <c r="N9642">
        <v>18</v>
      </c>
      <c r="O9642" t="s">
        <v>46</v>
      </c>
      <c r="P9642" s="1">
        <v>45647</v>
      </c>
      <c r="Q9642" s="1">
        <v>45691</v>
      </c>
      <c r="R9642">
        <v>1529</v>
      </c>
      <c r="S9642" s="4">
        <v>8.8000000000000007</v>
      </c>
      <c r="T9642" t="s">
        <v>153</v>
      </c>
    </row>
    <row r="9643" spans="1:20" x14ac:dyDescent="0.35">
      <c r="A9643" t="s">
        <v>18807</v>
      </c>
      <c r="B9643" s="5" t="s">
        <v>179</v>
      </c>
      <c r="C9643" s="6">
        <v>190274</v>
      </c>
      <c r="D9643" t="s">
        <v>22</v>
      </c>
      <c r="E9643">
        <v>190274</v>
      </c>
      <c r="F9643" s="5" t="s">
        <v>66</v>
      </c>
      <c r="G9643" s="5" t="s">
        <v>59</v>
      </c>
      <c r="H9643" s="5" t="s">
        <v>97</v>
      </c>
      <c r="I9643" t="s">
        <v>26</v>
      </c>
      <c r="J9643" t="s">
        <v>97</v>
      </c>
      <c r="K9643">
        <v>0</v>
      </c>
      <c r="L9643" s="5" t="s">
        <v>18808</v>
      </c>
      <c r="M9643" s="5" t="s">
        <v>28</v>
      </c>
      <c r="N9643">
        <v>9</v>
      </c>
      <c r="O9643" t="s">
        <v>107</v>
      </c>
      <c r="P9643" s="1">
        <v>45303</v>
      </c>
      <c r="Q9643" s="1">
        <v>45318</v>
      </c>
      <c r="R9643">
        <v>1114</v>
      </c>
      <c r="S9643" s="4">
        <v>9.4</v>
      </c>
      <c r="T9643" t="s">
        <v>79</v>
      </c>
    </row>
    <row r="9644" spans="1:20" x14ac:dyDescent="0.35">
      <c r="A9644" t="s">
        <v>18809</v>
      </c>
      <c r="B9644" s="5" t="s">
        <v>21</v>
      </c>
      <c r="C9644" s="6">
        <v>98262</v>
      </c>
      <c r="D9644" t="s">
        <v>33</v>
      </c>
      <c r="E9644">
        <v>10808820</v>
      </c>
      <c r="F9644" s="5" t="s">
        <v>58</v>
      </c>
      <c r="G9644" s="5" t="s">
        <v>51</v>
      </c>
      <c r="H9644" s="5" t="s">
        <v>34</v>
      </c>
      <c r="I9644" t="s">
        <v>35</v>
      </c>
      <c r="J9644" t="s">
        <v>60</v>
      </c>
      <c r="K9644">
        <v>0</v>
      </c>
      <c r="L9644" s="5" t="s">
        <v>18810</v>
      </c>
      <c r="M9644" s="5" t="s">
        <v>54</v>
      </c>
      <c r="N9644">
        <v>1</v>
      </c>
      <c r="O9644" t="s">
        <v>172</v>
      </c>
      <c r="P9644" s="1">
        <v>45385</v>
      </c>
      <c r="Q9644" s="1">
        <v>45410</v>
      </c>
      <c r="R9644">
        <v>1441</v>
      </c>
      <c r="S9644" s="4">
        <v>5.3</v>
      </c>
      <c r="T9644" t="s">
        <v>153</v>
      </c>
    </row>
    <row r="9645" spans="1:20" x14ac:dyDescent="0.35">
      <c r="A9645" t="s">
        <v>18811</v>
      </c>
      <c r="B9645" s="5" t="s">
        <v>28802</v>
      </c>
      <c r="C9645" s="6">
        <v>70103</v>
      </c>
      <c r="D9645" t="s">
        <v>22</v>
      </c>
      <c r="E9645">
        <v>70103</v>
      </c>
      <c r="F9645" s="5" t="s">
        <v>58</v>
      </c>
      <c r="G9645" s="5" t="s">
        <v>24</v>
      </c>
      <c r="H9645" s="5" t="s">
        <v>165</v>
      </c>
      <c r="I9645" t="s">
        <v>35</v>
      </c>
      <c r="J9645" t="s">
        <v>165</v>
      </c>
      <c r="K9645">
        <v>100</v>
      </c>
      <c r="L9645" s="5" t="s">
        <v>18812</v>
      </c>
      <c r="M9645" s="5" t="s">
        <v>37</v>
      </c>
      <c r="N9645">
        <v>1</v>
      </c>
      <c r="O9645" t="s">
        <v>46</v>
      </c>
      <c r="P9645" s="1">
        <v>45342</v>
      </c>
      <c r="Q9645" s="1">
        <v>45371</v>
      </c>
      <c r="R9645">
        <v>2351</v>
      </c>
      <c r="S9645" s="4">
        <v>5.5</v>
      </c>
      <c r="T9645" t="s">
        <v>277</v>
      </c>
    </row>
    <row r="9646" spans="1:20" x14ac:dyDescent="0.35">
      <c r="A9646" t="s">
        <v>18813</v>
      </c>
      <c r="B9646" s="5" t="s">
        <v>100</v>
      </c>
      <c r="C9646" s="6">
        <v>244222</v>
      </c>
      <c r="D9646" t="s">
        <v>22</v>
      </c>
      <c r="E9646">
        <v>244222</v>
      </c>
      <c r="F9646" s="5" t="s">
        <v>23</v>
      </c>
      <c r="G9646" s="5" t="s">
        <v>42</v>
      </c>
      <c r="H9646" s="5" t="s">
        <v>25</v>
      </c>
      <c r="I9646" t="s">
        <v>26</v>
      </c>
      <c r="J9646" t="s">
        <v>191</v>
      </c>
      <c r="K9646">
        <v>100</v>
      </c>
      <c r="L9646" s="5" t="s">
        <v>18814</v>
      </c>
      <c r="M9646" s="5" t="s">
        <v>54</v>
      </c>
      <c r="N9646">
        <v>14</v>
      </c>
      <c r="O9646" t="s">
        <v>135</v>
      </c>
      <c r="P9646" s="1">
        <v>45369</v>
      </c>
      <c r="Q9646" s="1">
        <v>45427</v>
      </c>
      <c r="R9646">
        <v>909</v>
      </c>
      <c r="S9646" s="4">
        <v>6.5</v>
      </c>
      <c r="T9646" t="s">
        <v>89</v>
      </c>
    </row>
    <row r="9647" spans="1:20" x14ac:dyDescent="0.35">
      <c r="A9647" t="s">
        <v>18815</v>
      </c>
      <c r="B9647" s="5" t="s">
        <v>28801</v>
      </c>
      <c r="C9647" s="6">
        <v>98207</v>
      </c>
      <c r="D9647" t="s">
        <v>22</v>
      </c>
      <c r="E9647">
        <v>98207</v>
      </c>
      <c r="F9647" s="5" t="s">
        <v>50</v>
      </c>
      <c r="G9647" s="5" t="s">
        <v>51</v>
      </c>
      <c r="H9647" s="5" t="s">
        <v>25</v>
      </c>
      <c r="I9647" t="s">
        <v>44</v>
      </c>
      <c r="J9647" t="s">
        <v>25</v>
      </c>
      <c r="K9647">
        <v>50</v>
      </c>
      <c r="L9647" s="5" t="s">
        <v>18816</v>
      </c>
      <c r="M9647" s="5" t="s">
        <v>28</v>
      </c>
      <c r="N9647">
        <v>4</v>
      </c>
      <c r="O9647" t="s">
        <v>141</v>
      </c>
      <c r="P9647" s="1">
        <v>45561</v>
      </c>
      <c r="Q9647" s="1">
        <v>45616</v>
      </c>
      <c r="R9647">
        <v>2490</v>
      </c>
      <c r="S9647" s="4">
        <v>8.4</v>
      </c>
      <c r="T9647" t="s">
        <v>118</v>
      </c>
    </row>
    <row r="9648" spans="1:20" x14ac:dyDescent="0.35">
      <c r="A9648" t="s">
        <v>18817</v>
      </c>
      <c r="B9648" s="5" t="s">
        <v>91</v>
      </c>
      <c r="C9648" s="6">
        <v>74097</v>
      </c>
      <c r="D9648" t="s">
        <v>22</v>
      </c>
      <c r="E9648">
        <v>74097</v>
      </c>
      <c r="F9648" s="5" t="s">
        <v>50</v>
      </c>
      <c r="G9648" s="5" t="s">
        <v>42</v>
      </c>
      <c r="H9648" s="5" t="s">
        <v>52</v>
      </c>
      <c r="I9648" t="s">
        <v>44</v>
      </c>
      <c r="J9648" t="s">
        <v>629</v>
      </c>
      <c r="K9648">
        <v>50</v>
      </c>
      <c r="L9648" s="5" t="s">
        <v>18818</v>
      </c>
      <c r="M9648" s="5" t="s">
        <v>70</v>
      </c>
      <c r="N9648">
        <v>4</v>
      </c>
      <c r="O9648" t="s">
        <v>112</v>
      </c>
      <c r="P9648" s="1">
        <v>45403</v>
      </c>
      <c r="Q9648" s="1">
        <v>45423</v>
      </c>
      <c r="R9648">
        <v>2339</v>
      </c>
      <c r="S9648" s="4">
        <v>9.1</v>
      </c>
      <c r="T9648" t="s">
        <v>47</v>
      </c>
    </row>
    <row r="9649" spans="1:20" x14ac:dyDescent="0.35">
      <c r="A9649" t="s">
        <v>18819</v>
      </c>
      <c r="B9649" s="5" t="s">
        <v>162</v>
      </c>
      <c r="C9649" s="6">
        <v>57153</v>
      </c>
      <c r="D9649" t="s">
        <v>33</v>
      </c>
      <c r="E9649">
        <v>6286830</v>
      </c>
      <c r="F9649" s="5" t="s">
        <v>58</v>
      </c>
      <c r="G9649" s="5" t="s">
        <v>42</v>
      </c>
      <c r="H9649" s="5" t="s">
        <v>34</v>
      </c>
      <c r="I9649" t="s">
        <v>26</v>
      </c>
      <c r="J9649" t="s">
        <v>34</v>
      </c>
      <c r="K9649">
        <v>100</v>
      </c>
      <c r="L9649" s="5" t="s">
        <v>18820</v>
      </c>
      <c r="M9649" s="5" t="s">
        <v>70</v>
      </c>
      <c r="N9649">
        <v>1</v>
      </c>
      <c r="O9649" t="s">
        <v>107</v>
      </c>
      <c r="P9649" s="1">
        <v>45547</v>
      </c>
      <c r="Q9649" s="1">
        <v>45586</v>
      </c>
      <c r="R9649">
        <v>2307</v>
      </c>
      <c r="S9649" s="4">
        <v>8.8000000000000007</v>
      </c>
      <c r="T9649" t="s">
        <v>95</v>
      </c>
    </row>
    <row r="9650" spans="1:20" x14ac:dyDescent="0.35">
      <c r="A9650" t="s">
        <v>18821</v>
      </c>
      <c r="B9650" s="5" t="s">
        <v>28802</v>
      </c>
      <c r="C9650" s="6">
        <v>99157</v>
      </c>
      <c r="D9650" t="s">
        <v>41</v>
      </c>
      <c r="E9650">
        <v>84283</v>
      </c>
      <c r="F9650" s="5" t="s">
        <v>50</v>
      </c>
      <c r="G9650" s="5" t="s">
        <v>42</v>
      </c>
      <c r="H9650" s="5" t="s">
        <v>60</v>
      </c>
      <c r="I9650" t="s">
        <v>26</v>
      </c>
      <c r="J9650" t="s">
        <v>121</v>
      </c>
      <c r="K9650">
        <v>0</v>
      </c>
      <c r="L9650" s="5" t="s">
        <v>13112</v>
      </c>
      <c r="M9650" s="5" t="s">
        <v>70</v>
      </c>
      <c r="N9650">
        <v>3</v>
      </c>
      <c r="O9650" t="s">
        <v>131</v>
      </c>
      <c r="P9650" s="1">
        <v>45405</v>
      </c>
      <c r="Q9650" s="1">
        <v>45472</v>
      </c>
      <c r="R9650">
        <v>1974</v>
      </c>
      <c r="S9650" s="4">
        <v>9.1999999999999993</v>
      </c>
      <c r="T9650" t="s">
        <v>38</v>
      </c>
    </row>
    <row r="9651" spans="1:20" x14ac:dyDescent="0.35">
      <c r="A9651" t="s">
        <v>18822</v>
      </c>
      <c r="B9651" s="5" t="s">
        <v>28799</v>
      </c>
      <c r="C9651" s="6">
        <v>104851</v>
      </c>
      <c r="D9651" t="s">
        <v>22</v>
      </c>
      <c r="E9651">
        <v>104851</v>
      </c>
      <c r="F9651" s="5" t="s">
        <v>66</v>
      </c>
      <c r="G9651" s="5" t="s">
        <v>42</v>
      </c>
      <c r="H9651" s="5" t="s">
        <v>191</v>
      </c>
      <c r="I9651" t="s">
        <v>44</v>
      </c>
      <c r="J9651" t="s">
        <v>191</v>
      </c>
      <c r="K9651">
        <v>50</v>
      </c>
      <c r="L9651" s="5" t="s">
        <v>18823</v>
      </c>
      <c r="M9651" s="5" t="s">
        <v>70</v>
      </c>
      <c r="N9651">
        <v>8</v>
      </c>
      <c r="O9651" t="s">
        <v>46</v>
      </c>
      <c r="P9651" s="1">
        <v>45337</v>
      </c>
      <c r="Q9651" s="1">
        <v>45408</v>
      </c>
      <c r="R9651">
        <v>2450</v>
      </c>
      <c r="S9651" s="4">
        <v>5.3</v>
      </c>
      <c r="T9651" t="s">
        <v>47</v>
      </c>
    </row>
    <row r="9652" spans="1:20" x14ac:dyDescent="0.35">
      <c r="A9652" t="s">
        <v>18824</v>
      </c>
      <c r="B9652" s="5" t="s">
        <v>162</v>
      </c>
      <c r="C9652" s="6">
        <v>70704</v>
      </c>
      <c r="D9652" t="s">
        <v>22</v>
      </c>
      <c r="E9652">
        <v>70704</v>
      </c>
      <c r="F9652" s="5" t="s">
        <v>58</v>
      </c>
      <c r="G9652" s="5" t="s">
        <v>42</v>
      </c>
      <c r="H9652" s="5" t="s">
        <v>101</v>
      </c>
      <c r="I9652" t="s">
        <v>26</v>
      </c>
      <c r="J9652" t="s">
        <v>101</v>
      </c>
      <c r="K9652">
        <v>50</v>
      </c>
      <c r="L9652" s="5" t="s">
        <v>18825</v>
      </c>
      <c r="M9652" s="5" t="s">
        <v>70</v>
      </c>
      <c r="N9652">
        <v>1</v>
      </c>
      <c r="O9652" t="s">
        <v>141</v>
      </c>
      <c r="P9652" s="1">
        <v>45571</v>
      </c>
      <c r="Q9652" s="1">
        <v>45637</v>
      </c>
      <c r="R9652">
        <v>513</v>
      </c>
      <c r="S9652" s="4">
        <v>5.8</v>
      </c>
      <c r="T9652" t="s">
        <v>108</v>
      </c>
    </row>
    <row r="9653" spans="1:20" x14ac:dyDescent="0.35">
      <c r="A9653" t="s">
        <v>18826</v>
      </c>
      <c r="B9653" s="5" t="s">
        <v>28802</v>
      </c>
      <c r="C9653" s="6">
        <v>86595</v>
      </c>
      <c r="D9653" t="s">
        <v>81</v>
      </c>
      <c r="E9653">
        <v>116903</v>
      </c>
      <c r="F9653" s="5" t="s">
        <v>50</v>
      </c>
      <c r="G9653" s="5" t="s">
        <v>59</v>
      </c>
      <c r="H9653" s="5" t="s">
        <v>82</v>
      </c>
      <c r="I9653" t="s">
        <v>26</v>
      </c>
      <c r="J9653" t="s">
        <v>82</v>
      </c>
      <c r="K9653">
        <v>100</v>
      </c>
      <c r="L9653" s="5" t="s">
        <v>18827</v>
      </c>
      <c r="M9653" s="5" t="s">
        <v>70</v>
      </c>
      <c r="N9653">
        <v>4</v>
      </c>
      <c r="O9653" t="s">
        <v>29</v>
      </c>
      <c r="P9653" s="1">
        <v>45661</v>
      </c>
      <c r="Q9653" s="1">
        <v>45718</v>
      </c>
      <c r="R9653">
        <v>1800</v>
      </c>
      <c r="S9653" s="4">
        <v>5.7</v>
      </c>
      <c r="T9653" t="s">
        <v>55</v>
      </c>
    </row>
    <row r="9654" spans="1:20" x14ac:dyDescent="0.35">
      <c r="A9654" t="s">
        <v>18828</v>
      </c>
      <c r="B9654" s="5" t="s">
        <v>179</v>
      </c>
      <c r="C9654" s="6">
        <v>139992</v>
      </c>
      <c r="D9654" t="s">
        <v>22</v>
      </c>
      <c r="E9654">
        <v>139992</v>
      </c>
      <c r="F9654" s="5" t="s">
        <v>66</v>
      </c>
      <c r="G9654" s="5" t="s">
        <v>24</v>
      </c>
      <c r="H9654" s="5" t="s">
        <v>129</v>
      </c>
      <c r="I9654" t="s">
        <v>26</v>
      </c>
      <c r="J9654" t="s">
        <v>1090</v>
      </c>
      <c r="K9654">
        <v>0</v>
      </c>
      <c r="L9654" s="5" t="s">
        <v>18829</v>
      </c>
      <c r="M9654" s="5" t="s">
        <v>70</v>
      </c>
      <c r="N9654">
        <v>5</v>
      </c>
      <c r="O9654" t="s">
        <v>107</v>
      </c>
      <c r="P9654" s="1">
        <v>45412</v>
      </c>
      <c r="Q9654" s="1">
        <v>45454</v>
      </c>
      <c r="R9654">
        <v>1651</v>
      </c>
      <c r="S9654" s="4">
        <v>8.9</v>
      </c>
      <c r="T9654" t="s">
        <v>103</v>
      </c>
    </row>
    <row r="9655" spans="1:20" x14ac:dyDescent="0.35">
      <c r="A9655" t="s">
        <v>18830</v>
      </c>
      <c r="B9655" s="5" t="s">
        <v>73</v>
      </c>
      <c r="C9655" s="6">
        <v>69365</v>
      </c>
      <c r="D9655" t="s">
        <v>41</v>
      </c>
      <c r="E9655">
        <v>58960</v>
      </c>
      <c r="F9655" s="5" t="s">
        <v>50</v>
      </c>
      <c r="G9655" s="5" t="s">
        <v>42</v>
      </c>
      <c r="H9655" s="5" t="s">
        <v>43</v>
      </c>
      <c r="I9655" t="s">
        <v>44</v>
      </c>
      <c r="J9655" t="s">
        <v>43</v>
      </c>
      <c r="K9655">
        <v>100</v>
      </c>
      <c r="L9655" s="5" t="s">
        <v>18831</v>
      </c>
      <c r="M9655" s="5" t="s">
        <v>54</v>
      </c>
      <c r="N9655">
        <v>2</v>
      </c>
      <c r="O9655" t="s">
        <v>88</v>
      </c>
      <c r="P9655" s="1">
        <v>45316</v>
      </c>
      <c r="Q9655" s="1">
        <v>45382</v>
      </c>
      <c r="R9655">
        <v>2284</v>
      </c>
      <c r="S9655" s="4">
        <v>7.6</v>
      </c>
      <c r="T9655" t="s">
        <v>153</v>
      </c>
    </row>
    <row r="9656" spans="1:20" x14ac:dyDescent="0.35">
      <c r="A9656" t="s">
        <v>18832</v>
      </c>
      <c r="B9656" s="5" t="s">
        <v>40</v>
      </c>
      <c r="C9656" s="6">
        <v>98050</v>
      </c>
      <c r="D9656" t="s">
        <v>22</v>
      </c>
      <c r="E9656">
        <v>98050</v>
      </c>
      <c r="F9656" s="5" t="s">
        <v>50</v>
      </c>
      <c r="G9656" s="5" t="s">
        <v>59</v>
      </c>
      <c r="H9656" s="5" t="s">
        <v>52</v>
      </c>
      <c r="I9656" t="s">
        <v>35</v>
      </c>
      <c r="J9656" t="s">
        <v>52</v>
      </c>
      <c r="K9656">
        <v>0</v>
      </c>
      <c r="L9656" s="5" t="s">
        <v>18833</v>
      </c>
      <c r="M9656" s="5" t="s">
        <v>54</v>
      </c>
      <c r="N9656">
        <v>2</v>
      </c>
      <c r="O9656" t="s">
        <v>107</v>
      </c>
      <c r="P9656" s="1">
        <v>45453</v>
      </c>
      <c r="Q9656" s="1">
        <v>45492</v>
      </c>
      <c r="R9656">
        <v>1741</v>
      </c>
      <c r="S9656" s="4">
        <v>7</v>
      </c>
      <c r="T9656" t="s">
        <v>210</v>
      </c>
    </row>
    <row r="9657" spans="1:20" x14ac:dyDescent="0.35">
      <c r="A9657" t="s">
        <v>18834</v>
      </c>
      <c r="B9657" s="5" t="s">
        <v>28802</v>
      </c>
      <c r="C9657" s="6">
        <v>20880</v>
      </c>
      <c r="D9657" t="s">
        <v>22</v>
      </c>
      <c r="E9657">
        <v>20880</v>
      </c>
      <c r="F9657" s="5" t="s">
        <v>58</v>
      </c>
      <c r="G9657" s="5" t="s">
        <v>42</v>
      </c>
      <c r="H9657" s="5" t="s">
        <v>116</v>
      </c>
      <c r="I9657" t="s">
        <v>26</v>
      </c>
      <c r="J9657" t="s">
        <v>116</v>
      </c>
      <c r="K9657">
        <v>50</v>
      </c>
      <c r="L9657" s="5" t="s">
        <v>18835</v>
      </c>
      <c r="M9657" s="5" t="s">
        <v>37</v>
      </c>
      <c r="N9657">
        <v>1</v>
      </c>
      <c r="O9657" t="s">
        <v>62</v>
      </c>
      <c r="P9657" s="1">
        <v>45423</v>
      </c>
      <c r="Q9657" s="1">
        <v>45488</v>
      </c>
      <c r="R9657">
        <v>603</v>
      </c>
      <c r="S9657" s="4">
        <v>6.6</v>
      </c>
      <c r="T9657" t="s">
        <v>38</v>
      </c>
    </row>
    <row r="9658" spans="1:20" x14ac:dyDescent="0.35">
      <c r="A9658" t="s">
        <v>18836</v>
      </c>
      <c r="B9658" s="5" t="s">
        <v>28802</v>
      </c>
      <c r="C9658" s="6">
        <v>80608</v>
      </c>
      <c r="D9658" t="s">
        <v>65</v>
      </c>
      <c r="E9658">
        <v>104790</v>
      </c>
      <c r="F9658" s="5" t="s">
        <v>58</v>
      </c>
      <c r="G9658" s="5" t="s">
        <v>42</v>
      </c>
      <c r="H9658" s="5" t="s">
        <v>67</v>
      </c>
      <c r="I9658" t="s">
        <v>35</v>
      </c>
      <c r="J9658" t="s">
        <v>67</v>
      </c>
      <c r="K9658">
        <v>0</v>
      </c>
      <c r="L9658" s="5" t="s">
        <v>12875</v>
      </c>
      <c r="M9658" s="5" t="s">
        <v>54</v>
      </c>
      <c r="N9658">
        <v>0</v>
      </c>
      <c r="O9658" t="s">
        <v>88</v>
      </c>
      <c r="P9658" s="1">
        <v>45751</v>
      </c>
      <c r="Q9658" s="1">
        <v>45816</v>
      </c>
      <c r="R9658">
        <v>1483</v>
      </c>
      <c r="S9658" s="4">
        <v>5.4</v>
      </c>
      <c r="T9658" t="s">
        <v>243</v>
      </c>
    </row>
    <row r="9659" spans="1:20" x14ac:dyDescent="0.35">
      <c r="A9659" t="s">
        <v>18837</v>
      </c>
      <c r="B9659" s="5" t="s">
        <v>28802</v>
      </c>
      <c r="C9659" s="6">
        <v>121634</v>
      </c>
      <c r="D9659" t="s">
        <v>120</v>
      </c>
      <c r="E9659">
        <v>109471</v>
      </c>
      <c r="F9659" s="5" t="s">
        <v>58</v>
      </c>
      <c r="G9659" s="5" t="s">
        <v>24</v>
      </c>
      <c r="H9659" s="5" t="s">
        <v>121</v>
      </c>
      <c r="I9659" t="s">
        <v>35</v>
      </c>
      <c r="J9659" t="s">
        <v>294</v>
      </c>
      <c r="K9659">
        <v>50</v>
      </c>
      <c r="L9659" s="5" t="s">
        <v>18838</v>
      </c>
      <c r="M9659" s="5" t="s">
        <v>28</v>
      </c>
      <c r="N9659">
        <v>1</v>
      </c>
      <c r="O9659" t="s">
        <v>78</v>
      </c>
      <c r="P9659" s="1">
        <v>45359</v>
      </c>
      <c r="Q9659" s="1">
        <v>45431</v>
      </c>
      <c r="R9659">
        <v>2259</v>
      </c>
      <c r="S9659" s="4">
        <v>8.4</v>
      </c>
      <c r="T9659" t="s">
        <v>63</v>
      </c>
    </row>
    <row r="9660" spans="1:20" x14ac:dyDescent="0.35">
      <c r="A9660" t="s">
        <v>18839</v>
      </c>
      <c r="B9660" s="5" t="s">
        <v>105</v>
      </c>
      <c r="C9660" s="6">
        <v>200363</v>
      </c>
      <c r="D9660" t="s">
        <v>41</v>
      </c>
      <c r="E9660">
        <v>170309</v>
      </c>
      <c r="F9660" s="5" t="s">
        <v>23</v>
      </c>
      <c r="G9660" s="5" t="s">
        <v>42</v>
      </c>
      <c r="H9660" s="5" t="s">
        <v>151</v>
      </c>
      <c r="I9660" t="s">
        <v>35</v>
      </c>
      <c r="J9660" t="s">
        <v>151</v>
      </c>
      <c r="K9660">
        <v>100</v>
      </c>
      <c r="L9660" s="5" t="s">
        <v>18840</v>
      </c>
      <c r="M9660" s="5" t="s">
        <v>37</v>
      </c>
      <c r="N9660">
        <v>19</v>
      </c>
      <c r="O9660" t="s">
        <v>71</v>
      </c>
      <c r="P9660" s="1">
        <v>45664</v>
      </c>
      <c r="Q9660" s="1">
        <v>45683</v>
      </c>
      <c r="R9660">
        <v>2480</v>
      </c>
      <c r="S9660" s="4">
        <v>7.7</v>
      </c>
      <c r="T9660" t="s">
        <v>210</v>
      </c>
    </row>
    <row r="9661" spans="1:20" x14ac:dyDescent="0.35">
      <c r="A9661" t="s">
        <v>18841</v>
      </c>
      <c r="B9661" s="5" t="s">
        <v>28800</v>
      </c>
      <c r="C9661" s="6">
        <v>65086</v>
      </c>
      <c r="D9661" t="s">
        <v>22</v>
      </c>
      <c r="E9661">
        <v>65086</v>
      </c>
      <c r="F9661" s="5" t="s">
        <v>58</v>
      </c>
      <c r="G9661" s="5" t="s">
        <v>51</v>
      </c>
      <c r="H9661" s="5" t="s">
        <v>101</v>
      </c>
      <c r="I9661" t="s">
        <v>44</v>
      </c>
      <c r="J9661" t="s">
        <v>101</v>
      </c>
      <c r="K9661">
        <v>0</v>
      </c>
      <c r="L9661" s="5" t="s">
        <v>18842</v>
      </c>
      <c r="M9661" s="5" t="s">
        <v>54</v>
      </c>
      <c r="N9661">
        <v>1</v>
      </c>
      <c r="O9661" t="s">
        <v>71</v>
      </c>
      <c r="P9661" s="1">
        <v>45569</v>
      </c>
      <c r="Q9661" s="1">
        <v>45619</v>
      </c>
      <c r="R9661">
        <v>2294</v>
      </c>
      <c r="S9661" s="4">
        <v>6.6</v>
      </c>
      <c r="T9661" t="s">
        <v>118</v>
      </c>
    </row>
    <row r="9662" spans="1:20" x14ac:dyDescent="0.35">
      <c r="A9662" t="s">
        <v>18843</v>
      </c>
      <c r="B9662" s="5" t="s">
        <v>91</v>
      </c>
      <c r="C9662" s="6">
        <v>76722</v>
      </c>
      <c r="D9662" t="s">
        <v>22</v>
      </c>
      <c r="E9662">
        <v>76722</v>
      </c>
      <c r="F9662" s="5" t="s">
        <v>58</v>
      </c>
      <c r="G9662" s="5" t="s">
        <v>59</v>
      </c>
      <c r="H9662" s="5" t="s">
        <v>68</v>
      </c>
      <c r="I9662" t="s">
        <v>44</v>
      </c>
      <c r="J9662" t="s">
        <v>133</v>
      </c>
      <c r="K9662">
        <v>50</v>
      </c>
      <c r="L9662" s="5" t="s">
        <v>18844</v>
      </c>
      <c r="M9662" s="5" t="s">
        <v>54</v>
      </c>
      <c r="N9662">
        <v>0</v>
      </c>
      <c r="O9662" t="s">
        <v>88</v>
      </c>
      <c r="P9662" s="1">
        <v>45350</v>
      </c>
      <c r="Q9662" s="1">
        <v>45417</v>
      </c>
      <c r="R9662">
        <v>1503</v>
      </c>
      <c r="S9662" s="4">
        <v>9.1999999999999993</v>
      </c>
      <c r="T9662" t="s">
        <v>89</v>
      </c>
    </row>
    <row r="9663" spans="1:20" x14ac:dyDescent="0.35">
      <c r="A9663" t="s">
        <v>18845</v>
      </c>
      <c r="B9663" s="5" t="s">
        <v>40</v>
      </c>
      <c r="C9663" s="6">
        <v>136698</v>
      </c>
      <c r="D9663" t="s">
        <v>41</v>
      </c>
      <c r="E9663">
        <v>116193</v>
      </c>
      <c r="F9663" s="5" t="s">
        <v>66</v>
      </c>
      <c r="G9663" s="5" t="s">
        <v>51</v>
      </c>
      <c r="H9663" s="5" t="s">
        <v>43</v>
      </c>
      <c r="I9663" t="s">
        <v>26</v>
      </c>
      <c r="J9663" t="s">
        <v>82</v>
      </c>
      <c r="K9663">
        <v>0</v>
      </c>
      <c r="L9663" s="5" t="s">
        <v>18846</v>
      </c>
      <c r="M9663" s="5" t="s">
        <v>70</v>
      </c>
      <c r="N9663">
        <v>5</v>
      </c>
      <c r="O9663" t="s">
        <v>112</v>
      </c>
      <c r="P9663" s="1">
        <v>45501</v>
      </c>
      <c r="Q9663" s="1">
        <v>45564</v>
      </c>
      <c r="R9663">
        <v>1467</v>
      </c>
      <c r="S9663" s="4">
        <v>8.3000000000000007</v>
      </c>
      <c r="T9663" t="s">
        <v>30</v>
      </c>
    </row>
    <row r="9664" spans="1:20" x14ac:dyDescent="0.35">
      <c r="A9664" t="s">
        <v>18847</v>
      </c>
      <c r="B9664" s="5" t="s">
        <v>32</v>
      </c>
      <c r="C9664" s="6">
        <v>89233</v>
      </c>
      <c r="D9664" t="s">
        <v>81</v>
      </c>
      <c r="E9664">
        <v>120465</v>
      </c>
      <c r="F9664" s="5" t="s">
        <v>50</v>
      </c>
      <c r="G9664" s="5" t="s">
        <v>59</v>
      </c>
      <c r="H9664" s="5" t="s">
        <v>82</v>
      </c>
      <c r="I9664" t="s">
        <v>44</v>
      </c>
      <c r="J9664" t="s">
        <v>82</v>
      </c>
      <c r="K9664">
        <v>100</v>
      </c>
      <c r="L9664" s="5" t="s">
        <v>18848</v>
      </c>
      <c r="M9664" s="5" t="s">
        <v>37</v>
      </c>
      <c r="N9664">
        <v>3</v>
      </c>
      <c r="O9664" t="s">
        <v>46</v>
      </c>
      <c r="P9664" s="1">
        <v>45668</v>
      </c>
      <c r="Q9664" s="1">
        <v>45693</v>
      </c>
      <c r="R9664">
        <v>1410</v>
      </c>
      <c r="S9664" s="4">
        <v>9.4</v>
      </c>
      <c r="T9664" t="s">
        <v>243</v>
      </c>
    </row>
    <row r="9665" spans="1:20" x14ac:dyDescent="0.35">
      <c r="A9665" t="s">
        <v>18849</v>
      </c>
      <c r="B9665" s="5" t="s">
        <v>162</v>
      </c>
      <c r="C9665" s="6">
        <v>51178</v>
      </c>
      <c r="D9665" t="s">
        <v>81</v>
      </c>
      <c r="E9665">
        <v>69090</v>
      </c>
      <c r="F9665" s="5" t="s">
        <v>58</v>
      </c>
      <c r="G9665" s="5" t="s">
        <v>51</v>
      </c>
      <c r="H9665" s="5" t="s">
        <v>82</v>
      </c>
      <c r="I9665" t="s">
        <v>44</v>
      </c>
      <c r="J9665" t="s">
        <v>1090</v>
      </c>
      <c r="K9665">
        <v>50</v>
      </c>
      <c r="L9665" s="5" t="s">
        <v>1250</v>
      </c>
      <c r="M9665" s="5" t="s">
        <v>28</v>
      </c>
      <c r="N9665">
        <v>1</v>
      </c>
      <c r="O9665" t="s">
        <v>172</v>
      </c>
      <c r="P9665" s="1">
        <v>45316</v>
      </c>
      <c r="Q9665" s="1">
        <v>45341</v>
      </c>
      <c r="R9665">
        <v>1458</v>
      </c>
      <c r="S9665" s="4">
        <v>9.6999999999999993</v>
      </c>
      <c r="T9665" t="s">
        <v>63</v>
      </c>
    </row>
    <row r="9666" spans="1:20" x14ac:dyDescent="0.35">
      <c r="A9666" t="s">
        <v>18850</v>
      </c>
      <c r="B9666" s="5" t="s">
        <v>28801</v>
      </c>
      <c r="C9666" s="6">
        <v>66263</v>
      </c>
      <c r="D9666" t="s">
        <v>41</v>
      </c>
      <c r="E9666">
        <v>56324</v>
      </c>
      <c r="F9666" s="5" t="s">
        <v>58</v>
      </c>
      <c r="G9666" s="5" t="s">
        <v>51</v>
      </c>
      <c r="H9666" s="5" t="s">
        <v>43</v>
      </c>
      <c r="I9666" t="s">
        <v>26</v>
      </c>
      <c r="J9666" t="s">
        <v>133</v>
      </c>
      <c r="K9666">
        <v>0</v>
      </c>
      <c r="L9666" s="5" t="s">
        <v>18851</v>
      </c>
      <c r="M9666" s="5" t="s">
        <v>28</v>
      </c>
      <c r="N9666">
        <v>0</v>
      </c>
      <c r="O9666" t="s">
        <v>29</v>
      </c>
      <c r="P9666" s="1">
        <v>45496</v>
      </c>
      <c r="Q9666" s="1">
        <v>45548</v>
      </c>
      <c r="R9666">
        <v>558</v>
      </c>
      <c r="S9666" s="4">
        <v>9.3000000000000007</v>
      </c>
      <c r="T9666" t="s">
        <v>103</v>
      </c>
    </row>
    <row r="9667" spans="1:20" x14ac:dyDescent="0.35">
      <c r="A9667" t="s">
        <v>18852</v>
      </c>
      <c r="B9667" s="5" t="s">
        <v>40</v>
      </c>
      <c r="C9667" s="6">
        <v>173476</v>
      </c>
      <c r="D9667" t="s">
        <v>22</v>
      </c>
      <c r="E9667">
        <v>173476</v>
      </c>
      <c r="F9667" s="5" t="s">
        <v>23</v>
      </c>
      <c r="G9667" s="5" t="s">
        <v>51</v>
      </c>
      <c r="H9667" s="5" t="s">
        <v>52</v>
      </c>
      <c r="I9667" t="s">
        <v>44</v>
      </c>
      <c r="J9667" t="s">
        <v>52</v>
      </c>
      <c r="K9667">
        <v>100</v>
      </c>
      <c r="L9667" s="5" t="s">
        <v>18853</v>
      </c>
      <c r="M9667" s="5" t="s">
        <v>70</v>
      </c>
      <c r="N9667">
        <v>17</v>
      </c>
      <c r="O9667" t="s">
        <v>88</v>
      </c>
      <c r="P9667" s="1">
        <v>45754</v>
      </c>
      <c r="Q9667" s="1">
        <v>45777</v>
      </c>
      <c r="R9667">
        <v>2135</v>
      </c>
      <c r="S9667" s="4">
        <v>6.3</v>
      </c>
      <c r="T9667" t="s">
        <v>103</v>
      </c>
    </row>
    <row r="9668" spans="1:20" x14ac:dyDescent="0.35">
      <c r="A9668" t="s">
        <v>18854</v>
      </c>
      <c r="B9668" s="5" t="s">
        <v>28801</v>
      </c>
      <c r="C9668" s="6">
        <v>161253</v>
      </c>
      <c r="D9668" t="s">
        <v>65</v>
      </c>
      <c r="E9668">
        <v>209629</v>
      </c>
      <c r="F9668" s="5" t="s">
        <v>23</v>
      </c>
      <c r="G9668" s="5" t="s">
        <v>24</v>
      </c>
      <c r="H9668" s="5" t="s">
        <v>67</v>
      </c>
      <c r="I9668" t="s">
        <v>44</v>
      </c>
      <c r="J9668" t="s">
        <v>67</v>
      </c>
      <c r="K9668">
        <v>100</v>
      </c>
      <c r="L9668" s="5" t="s">
        <v>18855</v>
      </c>
      <c r="M9668" s="5" t="s">
        <v>54</v>
      </c>
      <c r="N9668">
        <v>15</v>
      </c>
      <c r="O9668" t="s">
        <v>141</v>
      </c>
      <c r="P9668" s="1">
        <v>45372</v>
      </c>
      <c r="Q9668" s="1">
        <v>45430</v>
      </c>
      <c r="R9668">
        <v>2353</v>
      </c>
      <c r="S9668" s="4">
        <v>9</v>
      </c>
      <c r="T9668" t="s">
        <v>79</v>
      </c>
    </row>
    <row r="9669" spans="1:20" x14ac:dyDescent="0.35">
      <c r="A9669" t="s">
        <v>18856</v>
      </c>
      <c r="B9669" s="5" t="s">
        <v>73</v>
      </c>
      <c r="C9669" s="6">
        <v>261254</v>
      </c>
      <c r="D9669" t="s">
        <v>41</v>
      </c>
      <c r="E9669">
        <v>222066</v>
      </c>
      <c r="F9669" s="5" t="s">
        <v>23</v>
      </c>
      <c r="G9669" s="5" t="s">
        <v>24</v>
      </c>
      <c r="H9669" s="5" t="s">
        <v>43</v>
      </c>
      <c r="I9669" t="s">
        <v>35</v>
      </c>
      <c r="J9669" t="s">
        <v>43</v>
      </c>
      <c r="K9669">
        <v>100</v>
      </c>
      <c r="L9669" s="5" t="s">
        <v>18857</v>
      </c>
      <c r="M9669" s="5" t="s">
        <v>28</v>
      </c>
      <c r="N9669">
        <v>12</v>
      </c>
      <c r="O9669" t="s">
        <v>131</v>
      </c>
      <c r="P9669" s="1">
        <v>45773</v>
      </c>
      <c r="Q9669" s="1">
        <v>45840</v>
      </c>
      <c r="R9669">
        <v>739</v>
      </c>
      <c r="S9669" s="4">
        <v>5.5</v>
      </c>
      <c r="T9669" t="s">
        <v>63</v>
      </c>
    </row>
    <row r="9670" spans="1:20" x14ac:dyDescent="0.35">
      <c r="A9670" t="s">
        <v>18858</v>
      </c>
      <c r="B9670" s="5" t="s">
        <v>145</v>
      </c>
      <c r="C9670" s="6">
        <v>199726</v>
      </c>
      <c r="D9670" t="s">
        <v>22</v>
      </c>
      <c r="E9670">
        <v>199726</v>
      </c>
      <c r="F9670" s="5" t="s">
        <v>23</v>
      </c>
      <c r="G9670" s="5" t="s">
        <v>59</v>
      </c>
      <c r="H9670" s="5" t="s">
        <v>52</v>
      </c>
      <c r="I9670" t="s">
        <v>26</v>
      </c>
      <c r="J9670" t="s">
        <v>75</v>
      </c>
      <c r="K9670">
        <v>0</v>
      </c>
      <c r="L9670" s="5" t="s">
        <v>14303</v>
      </c>
      <c r="M9670" s="5" t="s">
        <v>70</v>
      </c>
      <c r="N9670">
        <v>14</v>
      </c>
      <c r="O9670" t="s">
        <v>71</v>
      </c>
      <c r="P9670" s="1">
        <v>45540</v>
      </c>
      <c r="Q9670" s="1">
        <v>45602</v>
      </c>
      <c r="R9670">
        <v>654</v>
      </c>
      <c r="S9670" s="4">
        <v>6.1</v>
      </c>
      <c r="T9670" t="s">
        <v>210</v>
      </c>
    </row>
    <row r="9671" spans="1:20" x14ac:dyDescent="0.35">
      <c r="A9671" t="s">
        <v>18859</v>
      </c>
      <c r="B9671" s="5" t="s">
        <v>49</v>
      </c>
      <c r="C9671" s="6">
        <v>155809</v>
      </c>
      <c r="D9671" t="s">
        <v>81</v>
      </c>
      <c r="E9671">
        <v>210342</v>
      </c>
      <c r="F9671" s="5" t="s">
        <v>66</v>
      </c>
      <c r="G9671" s="5" t="s">
        <v>24</v>
      </c>
      <c r="H9671" s="5" t="s">
        <v>82</v>
      </c>
      <c r="I9671" t="s">
        <v>35</v>
      </c>
      <c r="J9671" t="s">
        <v>82</v>
      </c>
      <c r="K9671">
        <v>50</v>
      </c>
      <c r="L9671" s="5" t="s">
        <v>17550</v>
      </c>
      <c r="M9671" s="5" t="s">
        <v>70</v>
      </c>
      <c r="N9671">
        <v>8</v>
      </c>
      <c r="O9671" t="s">
        <v>46</v>
      </c>
      <c r="P9671" s="1">
        <v>45407</v>
      </c>
      <c r="Q9671" s="1">
        <v>45454</v>
      </c>
      <c r="R9671">
        <v>1358</v>
      </c>
      <c r="S9671" s="4">
        <v>5.6</v>
      </c>
      <c r="T9671" t="s">
        <v>153</v>
      </c>
    </row>
    <row r="9672" spans="1:20" x14ac:dyDescent="0.35">
      <c r="A9672" t="s">
        <v>18860</v>
      </c>
      <c r="B9672" s="5" t="s">
        <v>162</v>
      </c>
      <c r="C9672" s="6">
        <v>27270</v>
      </c>
      <c r="D9672" t="s">
        <v>22</v>
      </c>
      <c r="E9672">
        <v>27270</v>
      </c>
      <c r="F9672" s="5" t="s">
        <v>58</v>
      </c>
      <c r="G9672" s="5" t="s">
        <v>59</v>
      </c>
      <c r="H9672" s="5" t="s">
        <v>157</v>
      </c>
      <c r="I9672" t="s">
        <v>26</v>
      </c>
      <c r="J9672" t="s">
        <v>83</v>
      </c>
      <c r="K9672">
        <v>100</v>
      </c>
      <c r="L9672" s="5" t="s">
        <v>1407</v>
      </c>
      <c r="M9672" s="5" t="s">
        <v>28</v>
      </c>
      <c r="N9672">
        <v>1</v>
      </c>
      <c r="O9672" t="s">
        <v>29</v>
      </c>
      <c r="P9672" s="1">
        <v>45664</v>
      </c>
      <c r="Q9672" s="1">
        <v>45694</v>
      </c>
      <c r="R9672">
        <v>2070</v>
      </c>
      <c r="S9672" s="4">
        <v>9.8000000000000007</v>
      </c>
      <c r="T9672" t="s">
        <v>210</v>
      </c>
    </row>
    <row r="9673" spans="1:20" x14ac:dyDescent="0.35">
      <c r="A9673" t="s">
        <v>18861</v>
      </c>
      <c r="B9673" s="5" t="s">
        <v>217</v>
      </c>
      <c r="C9673" s="6">
        <v>123021</v>
      </c>
      <c r="D9673" t="s">
        <v>33</v>
      </c>
      <c r="E9673">
        <v>13532310</v>
      </c>
      <c r="F9673" s="5" t="s">
        <v>66</v>
      </c>
      <c r="G9673" s="5" t="s">
        <v>42</v>
      </c>
      <c r="H9673" s="5" t="s">
        <v>34</v>
      </c>
      <c r="I9673" t="s">
        <v>44</v>
      </c>
      <c r="J9673" t="s">
        <v>34</v>
      </c>
      <c r="K9673">
        <v>0</v>
      </c>
      <c r="L9673" s="5" t="s">
        <v>18862</v>
      </c>
      <c r="M9673" s="5" t="s">
        <v>70</v>
      </c>
      <c r="N9673">
        <v>5</v>
      </c>
      <c r="O9673" t="s">
        <v>62</v>
      </c>
      <c r="P9673" s="1">
        <v>45594</v>
      </c>
      <c r="Q9673" s="1">
        <v>45620</v>
      </c>
      <c r="R9673">
        <v>825</v>
      </c>
      <c r="S9673" s="4">
        <v>7.1</v>
      </c>
      <c r="T9673" t="s">
        <v>136</v>
      </c>
    </row>
    <row r="9674" spans="1:20" x14ac:dyDescent="0.35">
      <c r="A9674" t="s">
        <v>18863</v>
      </c>
      <c r="B9674" s="5" t="s">
        <v>57</v>
      </c>
      <c r="C9674" s="6">
        <v>218828</v>
      </c>
      <c r="D9674" t="s">
        <v>22</v>
      </c>
      <c r="E9674">
        <v>218828</v>
      </c>
      <c r="F9674" s="5" t="s">
        <v>23</v>
      </c>
      <c r="G9674" s="5" t="s">
        <v>51</v>
      </c>
      <c r="H9674" s="5" t="s">
        <v>129</v>
      </c>
      <c r="I9674" t="s">
        <v>44</v>
      </c>
      <c r="J9674" t="s">
        <v>129</v>
      </c>
      <c r="K9674">
        <v>100</v>
      </c>
      <c r="L9674" s="5" t="s">
        <v>18864</v>
      </c>
      <c r="M9674" s="5" t="s">
        <v>54</v>
      </c>
      <c r="N9674">
        <v>13</v>
      </c>
      <c r="O9674" t="s">
        <v>107</v>
      </c>
      <c r="P9674" s="1">
        <v>45715</v>
      </c>
      <c r="Q9674" s="1">
        <v>45785</v>
      </c>
      <c r="R9674">
        <v>1379</v>
      </c>
      <c r="S9674" s="4">
        <v>9.3000000000000007</v>
      </c>
      <c r="T9674" t="s">
        <v>95</v>
      </c>
    </row>
    <row r="9675" spans="1:20" x14ac:dyDescent="0.35">
      <c r="A9675" t="s">
        <v>18865</v>
      </c>
      <c r="B9675" s="5" t="s">
        <v>21</v>
      </c>
      <c r="C9675" s="6">
        <v>96009</v>
      </c>
      <c r="D9675" t="s">
        <v>22</v>
      </c>
      <c r="E9675">
        <v>96009</v>
      </c>
      <c r="F9675" s="5" t="s">
        <v>58</v>
      </c>
      <c r="G9675" s="5" t="s">
        <v>24</v>
      </c>
      <c r="H9675" s="5" t="s">
        <v>97</v>
      </c>
      <c r="I9675" t="s">
        <v>26</v>
      </c>
      <c r="J9675" t="s">
        <v>97</v>
      </c>
      <c r="K9675">
        <v>100</v>
      </c>
      <c r="L9675" s="5" t="s">
        <v>18866</v>
      </c>
      <c r="M9675" s="5" t="s">
        <v>54</v>
      </c>
      <c r="N9675">
        <v>1</v>
      </c>
      <c r="O9675" t="s">
        <v>141</v>
      </c>
      <c r="P9675" s="1">
        <v>45384</v>
      </c>
      <c r="Q9675" s="1">
        <v>45444</v>
      </c>
      <c r="R9675">
        <v>1154</v>
      </c>
      <c r="S9675" s="4">
        <v>7.4</v>
      </c>
      <c r="T9675" t="s">
        <v>38</v>
      </c>
    </row>
    <row r="9676" spans="1:20" x14ac:dyDescent="0.35">
      <c r="A9676" t="s">
        <v>18867</v>
      </c>
      <c r="B9676" s="5" t="s">
        <v>28802</v>
      </c>
      <c r="C9676" s="6">
        <v>105293</v>
      </c>
      <c r="D9676" t="s">
        <v>22</v>
      </c>
      <c r="E9676">
        <v>105293</v>
      </c>
      <c r="F9676" s="5" t="s">
        <v>23</v>
      </c>
      <c r="G9676" s="5" t="s">
        <v>59</v>
      </c>
      <c r="H9676" s="5" t="s">
        <v>157</v>
      </c>
      <c r="I9676" t="s">
        <v>35</v>
      </c>
      <c r="J9676" t="s">
        <v>157</v>
      </c>
      <c r="K9676">
        <v>100</v>
      </c>
      <c r="L9676" s="5" t="s">
        <v>18868</v>
      </c>
      <c r="M9676" s="5" t="s">
        <v>28</v>
      </c>
      <c r="N9676">
        <v>11</v>
      </c>
      <c r="O9676" t="s">
        <v>46</v>
      </c>
      <c r="P9676" s="1">
        <v>45391</v>
      </c>
      <c r="Q9676" s="1">
        <v>45445</v>
      </c>
      <c r="R9676">
        <v>1914</v>
      </c>
      <c r="S9676" s="4">
        <v>8</v>
      </c>
      <c r="T9676" t="s">
        <v>79</v>
      </c>
    </row>
    <row r="9677" spans="1:20" x14ac:dyDescent="0.35">
      <c r="A9677" t="s">
        <v>18869</v>
      </c>
      <c r="B9677" s="5" t="s">
        <v>28800</v>
      </c>
      <c r="C9677" s="6">
        <v>140098</v>
      </c>
      <c r="D9677" t="s">
        <v>65</v>
      </c>
      <c r="E9677">
        <v>182127</v>
      </c>
      <c r="F9677" s="5" t="s">
        <v>66</v>
      </c>
      <c r="G9677" s="5" t="s">
        <v>42</v>
      </c>
      <c r="H9677" s="5" t="s">
        <v>67</v>
      </c>
      <c r="I9677" t="s">
        <v>44</v>
      </c>
      <c r="J9677" t="s">
        <v>67</v>
      </c>
      <c r="K9677">
        <v>50</v>
      </c>
      <c r="L9677" s="5" t="s">
        <v>18870</v>
      </c>
      <c r="M9677" s="5" t="s">
        <v>28</v>
      </c>
      <c r="N9677">
        <v>6</v>
      </c>
      <c r="O9677" t="s">
        <v>62</v>
      </c>
      <c r="P9677" s="1">
        <v>45686</v>
      </c>
      <c r="Q9677" s="1">
        <v>45723</v>
      </c>
      <c r="R9677">
        <v>951</v>
      </c>
      <c r="S9677" s="4">
        <v>6.5</v>
      </c>
      <c r="T9677" t="s">
        <v>153</v>
      </c>
    </row>
    <row r="9678" spans="1:20" x14ac:dyDescent="0.35">
      <c r="A9678" t="s">
        <v>18871</v>
      </c>
      <c r="B9678" s="5" t="s">
        <v>28799</v>
      </c>
      <c r="C9678" s="6">
        <v>109453</v>
      </c>
      <c r="D9678" t="s">
        <v>120</v>
      </c>
      <c r="E9678">
        <v>98508</v>
      </c>
      <c r="F9678" s="5" t="s">
        <v>58</v>
      </c>
      <c r="G9678" s="5" t="s">
        <v>51</v>
      </c>
      <c r="H9678" s="5" t="s">
        <v>121</v>
      </c>
      <c r="I9678" t="s">
        <v>35</v>
      </c>
      <c r="J9678" t="s">
        <v>121</v>
      </c>
      <c r="K9678">
        <v>50</v>
      </c>
      <c r="L9678" s="5" t="s">
        <v>18872</v>
      </c>
      <c r="M9678" s="5" t="s">
        <v>37</v>
      </c>
      <c r="N9678">
        <v>1</v>
      </c>
      <c r="O9678" t="s">
        <v>141</v>
      </c>
      <c r="P9678" s="1">
        <v>45549</v>
      </c>
      <c r="Q9678" s="1">
        <v>45592</v>
      </c>
      <c r="R9678">
        <v>2333</v>
      </c>
      <c r="S9678" s="4">
        <v>9.4</v>
      </c>
      <c r="T9678" t="s">
        <v>55</v>
      </c>
    </row>
    <row r="9679" spans="1:20" x14ac:dyDescent="0.35">
      <c r="A9679" t="s">
        <v>18873</v>
      </c>
      <c r="B9679" s="5" t="s">
        <v>40</v>
      </c>
      <c r="C9679" s="6">
        <v>135675</v>
      </c>
      <c r="D9679" t="s">
        <v>22</v>
      </c>
      <c r="E9679">
        <v>135675</v>
      </c>
      <c r="F9679" s="5" t="s">
        <v>66</v>
      </c>
      <c r="G9679" s="5" t="s">
        <v>59</v>
      </c>
      <c r="H9679" s="5" t="s">
        <v>129</v>
      </c>
      <c r="I9679" t="s">
        <v>44</v>
      </c>
      <c r="J9679" t="s">
        <v>247</v>
      </c>
      <c r="K9679">
        <v>0</v>
      </c>
      <c r="L9679" s="5" t="s">
        <v>18874</v>
      </c>
      <c r="M9679" s="5" t="s">
        <v>28</v>
      </c>
      <c r="N9679">
        <v>5</v>
      </c>
      <c r="O9679" t="s">
        <v>141</v>
      </c>
      <c r="P9679" s="1">
        <v>45743</v>
      </c>
      <c r="Q9679" s="1">
        <v>45775</v>
      </c>
      <c r="R9679">
        <v>513</v>
      </c>
      <c r="S9679" s="4">
        <v>5.8</v>
      </c>
      <c r="T9679" t="s">
        <v>55</v>
      </c>
    </row>
    <row r="9680" spans="1:20" x14ac:dyDescent="0.35">
      <c r="A9680" t="s">
        <v>18875</v>
      </c>
      <c r="B9680" s="5" t="s">
        <v>174</v>
      </c>
      <c r="C9680" s="6">
        <v>55854</v>
      </c>
      <c r="D9680" t="s">
        <v>22</v>
      </c>
      <c r="E9680">
        <v>55854</v>
      </c>
      <c r="F9680" s="5" t="s">
        <v>58</v>
      </c>
      <c r="G9680" s="5" t="s">
        <v>51</v>
      </c>
      <c r="H9680" s="5" t="s">
        <v>165</v>
      </c>
      <c r="I9680" t="s">
        <v>44</v>
      </c>
      <c r="J9680" t="s">
        <v>165</v>
      </c>
      <c r="K9680">
        <v>50</v>
      </c>
      <c r="L9680" s="5" t="s">
        <v>18876</v>
      </c>
      <c r="M9680" s="5" t="s">
        <v>37</v>
      </c>
      <c r="N9680">
        <v>1</v>
      </c>
      <c r="O9680" t="s">
        <v>88</v>
      </c>
      <c r="P9680" s="1">
        <v>45667</v>
      </c>
      <c r="Q9680" s="1">
        <v>45719</v>
      </c>
      <c r="R9680">
        <v>2440</v>
      </c>
      <c r="S9680" s="4">
        <v>8.4</v>
      </c>
      <c r="T9680" t="s">
        <v>47</v>
      </c>
    </row>
    <row r="9681" spans="1:20" x14ac:dyDescent="0.35">
      <c r="A9681" t="s">
        <v>18877</v>
      </c>
      <c r="B9681" s="5" t="s">
        <v>174</v>
      </c>
      <c r="C9681" s="6">
        <v>95094</v>
      </c>
      <c r="D9681" t="s">
        <v>41</v>
      </c>
      <c r="E9681">
        <v>80830</v>
      </c>
      <c r="F9681" s="5" t="s">
        <v>66</v>
      </c>
      <c r="G9681" s="5" t="s">
        <v>59</v>
      </c>
      <c r="H9681" s="5" t="s">
        <v>151</v>
      </c>
      <c r="I9681" t="s">
        <v>44</v>
      </c>
      <c r="J9681" t="s">
        <v>629</v>
      </c>
      <c r="K9681">
        <v>50</v>
      </c>
      <c r="L9681" s="5" t="s">
        <v>2609</v>
      </c>
      <c r="M9681" s="5" t="s">
        <v>28</v>
      </c>
      <c r="N9681">
        <v>5</v>
      </c>
      <c r="O9681" t="s">
        <v>141</v>
      </c>
      <c r="P9681" s="1">
        <v>45457</v>
      </c>
      <c r="Q9681" s="1">
        <v>45506</v>
      </c>
      <c r="R9681">
        <v>2045</v>
      </c>
      <c r="S9681" s="4">
        <v>10</v>
      </c>
      <c r="T9681" t="s">
        <v>210</v>
      </c>
    </row>
    <row r="9682" spans="1:20" x14ac:dyDescent="0.35">
      <c r="A9682" t="s">
        <v>18878</v>
      </c>
      <c r="B9682" s="5" t="s">
        <v>179</v>
      </c>
      <c r="C9682" s="6">
        <v>218586</v>
      </c>
      <c r="D9682" t="s">
        <v>22</v>
      </c>
      <c r="E9682">
        <v>218586</v>
      </c>
      <c r="F9682" s="5" t="s">
        <v>23</v>
      </c>
      <c r="G9682" s="5" t="s">
        <v>42</v>
      </c>
      <c r="H9682" s="5" t="s">
        <v>52</v>
      </c>
      <c r="I9682" t="s">
        <v>35</v>
      </c>
      <c r="J9682" t="s">
        <v>52</v>
      </c>
      <c r="K9682">
        <v>0</v>
      </c>
      <c r="L9682" s="5" t="s">
        <v>18879</v>
      </c>
      <c r="M9682" s="5" t="s">
        <v>37</v>
      </c>
      <c r="N9682">
        <v>12</v>
      </c>
      <c r="O9682" t="s">
        <v>147</v>
      </c>
      <c r="P9682" s="1">
        <v>45620</v>
      </c>
      <c r="Q9682" s="1">
        <v>45682</v>
      </c>
      <c r="R9682">
        <v>1646</v>
      </c>
      <c r="S9682" s="4">
        <v>5.6</v>
      </c>
      <c r="T9682" t="s">
        <v>47</v>
      </c>
    </row>
    <row r="9683" spans="1:20" x14ac:dyDescent="0.35">
      <c r="A9683" t="s">
        <v>18880</v>
      </c>
      <c r="B9683" s="5" t="s">
        <v>162</v>
      </c>
      <c r="C9683" s="6">
        <v>49538</v>
      </c>
      <c r="D9683" t="s">
        <v>22</v>
      </c>
      <c r="E9683">
        <v>49538</v>
      </c>
      <c r="F9683" s="5" t="s">
        <v>58</v>
      </c>
      <c r="G9683" s="5" t="s">
        <v>42</v>
      </c>
      <c r="H9683" s="5" t="s">
        <v>52</v>
      </c>
      <c r="I9683" t="s">
        <v>44</v>
      </c>
      <c r="J9683" t="s">
        <v>52</v>
      </c>
      <c r="K9683">
        <v>0</v>
      </c>
      <c r="L9683" s="5" t="s">
        <v>18881</v>
      </c>
      <c r="M9683" s="5" t="s">
        <v>70</v>
      </c>
      <c r="N9683">
        <v>1</v>
      </c>
      <c r="O9683" t="s">
        <v>62</v>
      </c>
      <c r="P9683" s="1">
        <v>45505</v>
      </c>
      <c r="Q9683" s="1">
        <v>45545</v>
      </c>
      <c r="R9683">
        <v>1675</v>
      </c>
      <c r="S9683" s="4">
        <v>8.1999999999999993</v>
      </c>
      <c r="T9683" t="s">
        <v>55</v>
      </c>
    </row>
    <row r="9684" spans="1:20" x14ac:dyDescent="0.35">
      <c r="A9684" t="s">
        <v>18882</v>
      </c>
      <c r="B9684" s="5" t="s">
        <v>28801</v>
      </c>
      <c r="C9684" s="6">
        <v>133909</v>
      </c>
      <c r="D9684" t="s">
        <v>41</v>
      </c>
      <c r="E9684">
        <v>113823</v>
      </c>
      <c r="F9684" s="5" t="s">
        <v>23</v>
      </c>
      <c r="G9684" s="5" t="s">
        <v>59</v>
      </c>
      <c r="H9684" s="5" t="s">
        <v>60</v>
      </c>
      <c r="I9684" t="s">
        <v>44</v>
      </c>
      <c r="J9684" t="s">
        <v>491</v>
      </c>
      <c r="K9684">
        <v>50</v>
      </c>
      <c r="L9684" s="5" t="s">
        <v>18883</v>
      </c>
      <c r="M9684" s="5" t="s">
        <v>28</v>
      </c>
      <c r="N9684">
        <v>15</v>
      </c>
      <c r="O9684" t="s">
        <v>172</v>
      </c>
      <c r="P9684" s="1">
        <v>45377</v>
      </c>
      <c r="Q9684" s="1">
        <v>45406</v>
      </c>
      <c r="R9684">
        <v>1593</v>
      </c>
      <c r="S9684" s="4">
        <v>7.6</v>
      </c>
      <c r="T9684" t="s">
        <v>55</v>
      </c>
    </row>
    <row r="9685" spans="1:20" x14ac:dyDescent="0.35">
      <c r="A9685" t="s">
        <v>18884</v>
      </c>
      <c r="B9685" s="5" t="s">
        <v>105</v>
      </c>
      <c r="C9685" s="6">
        <v>48444</v>
      </c>
      <c r="D9685" t="s">
        <v>41</v>
      </c>
      <c r="E9685">
        <v>41177</v>
      </c>
      <c r="F9685" s="5" t="s">
        <v>58</v>
      </c>
      <c r="G9685" s="5" t="s">
        <v>42</v>
      </c>
      <c r="H9685" s="5" t="s">
        <v>60</v>
      </c>
      <c r="I9685" t="s">
        <v>26</v>
      </c>
      <c r="J9685" t="s">
        <v>186</v>
      </c>
      <c r="K9685">
        <v>100</v>
      </c>
      <c r="L9685" s="5" t="s">
        <v>18885</v>
      </c>
      <c r="M9685" s="5" t="s">
        <v>37</v>
      </c>
      <c r="N9685">
        <v>1</v>
      </c>
      <c r="O9685" t="s">
        <v>29</v>
      </c>
      <c r="P9685" s="1">
        <v>45324</v>
      </c>
      <c r="Q9685" s="1">
        <v>45384</v>
      </c>
      <c r="R9685">
        <v>561</v>
      </c>
      <c r="S9685" s="4">
        <v>5.0999999999999996</v>
      </c>
      <c r="T9685" t="s">
        <v>30</v>
      </c>
    </row>
    <row r="9686" spans="1:20" x14ac:dyDescent="0.35">
      <c r="A9686" t="s">
        <v>18886</v>
      </c>
      <c r="B9686" s="5" t="s">
        <v>28802</v>
      </c>
      <c r="C9686" s="6">
        <v>256902</v>
      </c>
      <c r="D9686" t="s">
        <v>41</v>
      </c>
      <c r="E9686">
        <v>218367</v>
      </c>
      <c r="F9686" s="5" t="s">
        <v>23</v>
      </c>
      <c r="G9686" s="5" t="s">
        <v>42</v>
      </c>
      <c r="H9686" s="5" t="s">
        <v>126</v>
      </c>
      <c r="I9686" t="s">
        <v>26</v>
      </c>
      <c r="J9686" t="s">
        <v>126</v>
      </c>
      <c r="K9686">
        <v>100</v>
      </c>
      <c r="L9686" s="5" t="s">
        <v>18887</v>
      </c>
      <c r="M9686" s="5" t="s">
        <v>70</v>
      </c>
      <c r="N9686">
        <v>17</v>
      </c>
      <c r="O9686" t="s">
        <v>78</v>
      </c>
      <c r="P9686" s="1">
        <v>45577</v>
      </c>
      <c r="Q9686" s="1">
        <v>45623</v>
      </c>
      <c r="R9686">
        <v>1394</v>
      </c>
      <c r="S9686" s="4">
        <v>8.3000000000000007</v>
      </c>
      <c r="T9686" t="s">
        <v>108</v>
      </c>
    </row>
    <row r="9687" spans="1:20" x14ac:dyDescent="0.35">
      <c r="A9687" t="s">
        <v>18888</v>
      </c>
      <c r="B9687" s="5" t="s">
        <v>28802</v>
      </c>
      <c r="C9687" s="6">
        <v>57022</v>
      </c>
      <c r="D9687" t="s">
        <v>22</v>
      </c>
      <c r="E9687">
        <v>57022</v>
      </c>
      <c r="F9687" s="5" t="s">
        <v>66</v>
      </c>
      <c r="G9687" s="5" t="s">
        <v>42</v>
      </c>
      <c r="H9687" s="5" t="s">
        <v>157</v>
      </c>
      <c r="I9687" t="s">
        <v>26</v>
      </c>
      <c r="J9687" t="s">
        <v>157</v>
      </c>
      <c r="K9687">
        <v>0</v>
      </c>
      <c r="L9687" s="5" t="s">
        <v>8059</v>
      </c>
      <c r="M9687" s="5" t="s">
        <v>70</v>
      </c>
      <c r="N9687">
        <v>9</v>
      </c>
      <c r="O9687" t="s">
        <v>131</v>
      </c>
      <c r="P9687" s="1">
        <v>45428</v>
      </c>
      <c r="Q9687" s="1">
        <v>45459</v>
      </c>
      <c r="R9687">
        <v>1314</v>
      </c>
      <c r="S9687" s="4">
        <v>9.5</v>
      </c>
      <c r="T9687" t="s">
        <v>55</v>
      </c>
    </row>
    <row r="9688" spans="1:20" x14ac:dyDescent="0.35">
      <c r="A9688" t="s">
        <v>18889</v>
      </c>
      <c r="B9688" s="5" t="s">
        <v>162</v>
      </c>
      <c r="C9688" s="6">
        <v>26272</v>
      </c>
      <c r="D9688" t="s">
        <v>22</v>
      </c>
      <c r="E9688">
        <v>26272</v>
      </c>
      <c r="F9688" s="5" t="s">
        <v>58</v>
      </c>
      <c r="G9688" s="5" t="s">
        <v>51</v>
      </c>
      <c r="H9688" s="5" t="s">
        <v>116</v>
      </c>
      <c r="I9688" t="s">
        <v>26</v>
      </c>
      <c r="J9688" t="s">
        <v>133</v>
      </c>
      <c r="K9688">
        <v>100</v>
      </c>
      <c r="L9688" s="5" t="s">
        <v>18890</v>
      </c>
      <c r="M9688" s="5" t="s">
        <v>37</v>
      </c>
      <c r="N9688">
        <v>1</v>
      </c>
      <c r="O9688" t="s">
        <v>135</v>
      </c>
      <c r="P9688" s="1">
        <v>45734</v>
      </c>
      <c r="Q9688" s="1">
        <v>45755</v>
      </c>
      <c r="R9688">
        <v>1146</v>
      </c>
      <c r="S9688" s="4">
        <v>7.7</v>
      </c>
      <c r="T9688" t="s">
        <v>63</v>
      </c>
    </row>
    <row r="9689" spans="1:20" x14ac:dyDescent="0.35">
      <c r="A9689" t="s">
        <v>18891</v>
      </c>
      <c r="B9689" s="5" t="s">
        <v>100</v>
      </c>
      <c r="C9689" s="6">
        <v>191403</v>
      </c>
      <c r="D9689" t="s">
        <v>92</v>
      </c>
      <c r="E9689">
        <v>143552</v>
      </c>
      <c r="F9689" s="5" t="s">
        <v>23</v>
      </c>
      <c r="G9689" s="5" t="s">
        <v>51</v>
      </c>
      <c r="H9689" s="5" t="s">
        <v>93</v>
      </c>
      <c r="I9689" t="s">
        <v>44</v>
      </c>
      <c r="J9689" t="s">
        <v>299</v>
      </c>
      <c r="K9689">
        <v>50</v>
      </c>
      <c r="L9689" s="5" t="s">
        <v>18892</v>
      </c>
      <c r="M9689" s="5" t="s">
        <v>54</v>
      </c>
      <c r="N9689">
        <v>13</v>
      </c>
      <c r="O9689" t="s">
        <v>71</v>
      </c>
      <c r="P9689" s="1">
        <v>45349</v>
      </c>
      <c r="Q9689" s="1">
        <v>45417</v>
      </c>
      <c r="R9689">
        <v>2261</v>
      </c>
      <c r="S9689" s="4">
        <v>6.8</v>
      </c>
      <c r="T9689" t="s">
        <v>55</v>
      </c>
    </row>
    <row r="9690" spans="1:20" x14ac:dyDescent="0.35">
      <c r="A9690" t="s">
        <v>18893</v>
      </c>
      <c r="B9690" s="5" t="s">
        <v>28800</v>
      </c>
      <c r="C9690" s="6">
        <v>102609</v>
      </c>
      <c r="D9690" t="s">
        <v>22</v>
      </c>
      <c r="E9690">
        <v>102609</v>
      </c>
      <c r="F9690" s="5" t="s">
        <v>50</v>
      </c>
      <c r="G9690" s="5" t="s">
        <v>42</v>
      </c>
      <c r="H9690" s="5" t="s">
        <v>129</v>
      </c>
      <c r="I9690" t="s">
        <v>26</v>
      </c>
      <c r="J9690" t="s">
        <v>129</v>
      </c>
      <c r="K9690">
        <v>0</v>
      </c>
      <c r="L9690" s="5" t="s">
        <v>18894</v>
      </c>
      <c r="M9690" s="5" t="s">
        <v>54</v>
      </c>
      <c r="N9690">
        <v>3</v>
      </c>
      <c r="O9690" t="s">
        <v>88</v>
      </c>
      <c r="P9690" s="1">
        <v>45407</v>
      </c>
      <c r="Q9690" s="1">
        <v>45461</v>
      </c>
      <c r="R9690">
        <v>1130</v>
      </c>
      <c r="S9690" s="4">
        <v>9.6999999999999993</v>
      </c>
      <c r="T9690" t="s">
        <v>153</v>
      </c>
    </row>
    <row r="9691" spans="1:20" x14ac:dyDescent="0.35">
      <c r="A9691" t="s">
        <v>18895</v>
      </c>
      <c r="B9691" s="5" t="s">
        <v>91</v>
      </c>
      <c r="C9691" s="6">
        <v>86953</v>
      </c>
      <c r="D9691" t="s">
        <v>22</v>
      </c>
      <c r="E9691">
        <v>86953</v>
      </c>
      <c r="F9691" s="5" t="s">
        <v>50</v>
      </c>
      <c r="G9691" s="5" t="s">
        <v>24</v>
      </c>
      <c r="H9691" s="5" t="s">
        <v>165</v>
      </c>
      <c r="I9691" t="s">
        <v>26</v>
      </c>
      <c r="J9691" t="s">
        <v>629</v>
      </c>
      <c r="K9691">
        <v>100</v>
      </c>
      <c r="L9691" s="5" t="s">
        <v>18896</v>
      </c>
      <c r="M9691" s="5" t="s">
        <v>70</v>
      </c>
      <c r="N9691">
        <v>2</v>
      </c>
      <c r="O9691" t="s">
        <v>135</v>
      </c>
      <c r="P9691" s="1">
        <v>45298</v>
      </c>
      <c r="Q9691" s="1">
        <v>45316</v>
      </c>
      <c r="R9691">
        <v>1942</v>
      </c>
      <c r="S9691" s="4">
        <v>9.5</v>
      </c>
      <c r="T9691" t="s">
        <v>95</v>
      </c>
    </row>
    <row r="9692" spans="1:20" x14ac:dyDescent="0.35">
      <c r="A9692" t="s">
        <v>18897</v>
      </c>
      <c r="B9692" s="5" t="s">
        <v>28802</v>
      </c>
      <c r="C9692" s="6">
        <v>220260</v>
      </c>
      <c r="D9692" t="s">
        <v>41</v>
      </c>
      <c r="E9692">
        <v>187221</v>
      </c>
      <c r="F9692" s="5" t="s">
        <v>23</v>
      </c>
      <c r="G9692" s="5" t="s">
        <v>51</v>
      </c>
      <c r="H9692" s="5" t="s">
        <v>60</v>
      </c>
      <c r="I9692" t="s">
        <v>26</v>
      </c>
      <c r="J9692" t="s">
        <v>60</v>
      </c>
      <c r="K9692">
        <v>0</v>
      </c>
      <c r="L9692" s="5" t="s">
        <v>18898</v>
      </c>
      <c r="M9692" s="5" t="s">
        <v>37</v>
      </c>
      <c r="N9692">
        <v>19</v>
      </c>
      <c r="O9692" t="s">
        <v>46</v>
      </c>
      <c r="P9692" s="1">
        <v>45592</v>
      </c>
      <c r="Q9692" s="1">
        <v>45658</v>
      </c>
      <c r="R9692">
        <v>2461</v>
      </c>
      <c r="S9692" s="4">
        <v>9.6</v>
      </c>
      <c r="T9692" t="s">
        <v>108</v>
      </c>
    </row>
    <row r="9693" spans="1:20" x14ac:dyDescent="0.35">
      <c r="A9693" t="s">
        <v>18899</v>
      </c>
      <c r="B9693" s="5" t="s">
        <v>57</v>
      </c>
      <c r="C9693" s="6">
        <v>129728</v>
      </c>
      <c r="D9693" t="s">
        <v>65</v>
      </c>
      <c r="E9693">
        <v>168646</v>
      </c>
      <c r="F9693" s="5" t="s">
        <v>66</v>
      </c>
      <c r="G9693" s="5" t="s">
        <v>24</v>
      </c>
      <c r="H9693" s="5" t="s">
        <v>67</v>
      </c>
      <c r="I9693" t="s">
        <v>44</v>
      </c>
      <c r="J9693" t="s">
        <v>67</v>
      </c>
      <c r="K9693">
        <v>100</v>
      </c>
      <c r="L9693" s="5" t="s">
        <v>18900</v>
      </c>
      <c r="M9693" s="5" t="s">
        <v>37</v>
      </c>
      <c r="N9693">
        <v>7</v>
      </c>
      <c r="O9693" t="s">
        <v>78</v>
      </c>
      <c r="P9693" s="1">
        <v>45627</v>
      </c>
      <c r="Q9693" s="1">
        <v>45669</v>
      </c>
      <c r="R9693">
        <v>2243</v>
      </c>
      <c r="S9693" s="4">
        <v>9.6999999999999993</v>
      </c>
      <c r="T9693" t="s">
        <v>38</v>
      </c>
    </row>
    <row r="9694" spans="1:20" x14ac:dyDescent="0.35">
      <c r="A9694" t="s">
        <v>18901</v>
      </c>
      <c r="B9694" s="5" t="s">
        <v>105</v>
      </c>
      <c r="C9694" s="6">
        <v>140854</v>
      </c>
      <c r="D9694" t="s">
        <v>22</v>
      </c>
      <c r="E9694">
        <v>140854</v>
      </c>
      <c r="F9694" s="5" t="s">
        <v>66</v>
      </c>
      <c r="G9694" s="5" t="s">
        <v>51</v>
      </c>
      <c r="H9694" s="5" t="s">
        <v>129</v>
      </c>
      <c r="I9694" t="s">
        <v>35</v>
      </c>
      <c r="J9694" t="s">
        <v>129</v>
      </c>
      <c r="K9694">
        <v>0</v>
      </c>
      <c r="L9694" s="5" t="s">
        <v>18902</v>
      </c>
      <c r="M9694" s="5" t="s">
        <v>37</v>
      </c>
      <c r="N9694">
        <v>5</v>
      </c>
      <c r="O9694" t="s">
        <v>29</v>
      </c>
      <c r="P9694" s="1">
        <v>45476</v>
      </c>
      <c r="Q9694" s="1">
        <v>45549</v>
      </c>
      <c r="R9694">
        <v>1262</v>
      </c>
      <c r="S9694" s="4">
        <v>6.5</v>
      </c>
      <c r="T9694" t="s">
        <v>55</v>
      </c>
    </row>
    <row r="9695" spans="1:20" x14ac:dyDescent="0.35">
      <c r="A9695" t="s">
        <v>18903</v>
      </c>
      <c r="B9695" s="5" t="s">
        <v>174</v>
      </c>
      <c r="C9695" s="6">
        <v>247679</v>
      </c>
      <c r="D9695" t="s">
        <v>33</v>
      </c>
      <c r="E9695">
        <v>27244690</v>
      </c>
      <c r="F9695" s="5" t="s">
        <v>23</v>
      </c>
      <c r="G9695" s="5" t="s">
        <v>51</v>
      </c>
      <c r="H9695" s="5" t="s">
        <v>34</v>
      </c>
      <c r="I9695" t="s">
        <v>35</v>
      </c>
      <c r="J9695" t="s">
        <v>34</v>
      </c>
      <c r="K9695">
        <v>100</v>
      </c>
      <c r="L9695" s="5" t="s">
        <v>18904</v>
      </c>
      <c r="M9695" s="5" t="s">
        <v>28</v>
      </c>
      <c r="N9695">
        <v>19</v>
      </c>
      <c r="O9695" t="s">
        <v>112</v>
      </c>
      <c r="P9695" s="1">
        <v>45408</v>
      </c>
      <c r="Q9695" s="1">
        <v>45445</v>
      </c>
      <c r="R9695">
        <v>1484</v>
      </c>
      <c r="S9695" s="4">
        <v>5.7</v>
      </c>
      <c r="T9695" t="s">
        <v>118</v>
      </c>
    </row>
    <row r="9696" spans="1:20" x14ac:dyDescent="0.35">
      <c r="A9696" t="s">
        <v>18905</v>
      </c>
      <c r="B9696" s="5" t="s">
        <v>28800</v>
      </c>
      <c r="C9696" s="6">
        <v>159898</v>
      </c>
      <c r="D9696" t="s">
        <v>33</v>
      </c>
      <c r="E9696">
        <v>17588780</v>
      </c>
      <c r="F9696" s="5" t="s">
        <v>66</v>
      </c>
      <c r="G9696" s="5" t="s">
        <v>51</v>
      </c>
      <c r="H9696" s="5" t="s">
        <v>34</v>
      </c>
      <c r="I9696" t="s">
        <v>26</v>
      </c>
      <c r="J9696" t="s">
        <v>34</v>
      </c>
      <c r="K9696">
        <v>50</v>
      </c>
      <c r="L9696" s="5" t="s">
        <v>8631</v>
      </c>
      <c r="M9696" s="5" t="s">
        <v>54</v>
      </c>
      <c r="N9696">
        <v>9</v>
      </c>
      <c r="O9696" t="s">
        <v>131</v>
      </c>
      <c r="P9696" s="1">
        <v>45626</v>
      </c>
      <c r="Q9696" s="1">
        <v>45675</v>
      </c>
      <c r="R9696">
        <v>1577</v>
      </c>
      <c r="S9696" s="4">
        <v>7.7</v>
      </c>
      <c r="T9696" t="s">
        <v>153</v>
      </c>
    </row>
    <row r="9697" spans="1:20" x14ac:dyDescent="0.35">
      <c r="A9697" t="s">
        <v>18906</v>
      </c>
      <c r="B9697" s="5" t="s">
        <v>40</v>
      </c>
      <c r="C9697" s="6">
        <v>119549</v>
      </c>
      <c r="D9697" t="s">
        <v>41</v>
      </c>
      <c r="E9697">
        <v>101617</v>
      </c>
      <c r="F9697" s="5" t="s">
        <v>66</v>
      </c>
      <c r="G9697" s="5" t="s">
        <v>59</v>
      </c>
      <c r="H9697" s="5" t="s">
        <v>151</v>
      </c>
      <c r="I9697" t="s">
        <v>26</v>
      </c>
      <c r="J9697" t="s">
        <v>151</v>
      </c>
      <c r="K9697">
        <v>0</v>
      </c>
      <c r="L9697" s="5" t="s">
        <v>18907</v>
      </c>
      <c r="M9697" s="5" t="s">
        <v>37</v>
      </c>
      <c r="N9697">
        <v>7</v>
      </c>
      <c r="O9697" t="s">
        <v>107</v>
      </c>
      <c r="P9697" s="1">
        <v>45454</v>
      </c>
      <c r="Q9697" s="1">
        <v>45515</v>
      </c>
      <c r="R9697">
        <v>1379</v>
      </c>
      <c r="S9697" s="4">
        <v>7.3</v>
      </c>
      <c r="T9697" t="s">
        <v>55</v>
      </c>
    </row>
    <row r="9698" spans="1:20" x14ac:dyDescent="0.35">
      <c r="A9698" t="s">
        <v>18908</v>
      </c>
      <c r="B9698" s="5" t="s">
        <v>21</v>
      </c>
      <c r="C9698" s="6">
        <v>141626</v>
      </c>
      <c r="D9698" t="s">
        <v>22</v>
      </c>
      <c r="E9698">
        <v>141626</v>
      </c>
      <c r="F9698" s="5" t="s">
        <v>66</v>
      </c>
      <c r="G9698" s="5" t="s">
        <v>24</v>
      </c>
      <c r="H9698" s="5" t="s">
        <v>52</v>
      </c>
      <c r="I9698" t="s">
        <v>35</v>
      </c>
      <c r="J9698" t="s">
        <v>52</v>
      </c>
      <c r="K9698">
        <v>100</v>
      </c>
      <c r="L9698" s="5" t="s">
        <v>18909</v>
      </c>
      <c r="M9698" s="5" t="s">
        <v>54</v>
      </c>
      <c r="N9698">
        <v>9</v>
      </c>
      <c r="O9698" t="s">
        <v>167</v>
      </c>
      <c r="P9698" s="1">
        <v>45535</v>
      </c>
      <c r="Q9698" s="1">
        <v>45596</v>
      </c>
      <c r="R9698">
        <v>688</v>
      </c>
      <c r="S9698" s="4">
        <v>8.3000000000000007</v>
      </c>
      <c r="T9698" t="s">
        <v>63</v>
      </c>
    </row>
    <row r="9699" spans="1:20" x14ac:dyDescent="0.35">
      <c r="A9699" t="s">
        <v>18910</v>
      </c>
      <c r="B9699" s="5" t="s">
        <v>91</v>
      </c>
      <c r="C9699" s="6">
        <v>83010</v>
      </c>
      <c r="D9699" t="s">
        <v>41</v>
      </c>
      <c r="E9699">
        <v>70559</v>
      </c>
      <c r="F9699" s="5" t="s">
        <v>58</v>
      </c>
      <c r="G9699" s="5" t="s">
        <v>42</v>
      </c>
      <c r="H9699" s="5" t="s">
        <v>43</v>
      </c>
      <c r="I9699" t="s">
        <v>35</v>
      </c>
      <c r="J9699" t="s">
        <v>212</v>
      </c>
      <c r="K9699">
        <v>100</v>
      </c>
      <c r="L9699" s="5" t="s">
        <v>10001</v>
      </c>
      <c r="M9699" s="5" t="s">
        <v>37</v>
      </c>
      <c r="N9699">
        <v>0</v>
      </c>
      <c r="O9699" t="s">
        <v>167</v>
      </c>
      <c r="P9699" s="1">
        <v>45647</v>
      </c>
      <c r="Q9699" s="1">
        <v>45691</v>
      </c>
      <c r="R9699">
        <v>2456</v>
      </c>
      <c r="S9699" s="4">
        <v>9.9</v>
      </c>
      <c r="T9699" t="s">
        <v>210</v>
      </c>
    </row>
    <row r="9700" spans="1:20" x14ac:dyDescent="0.35">
      <c r="A9700" t="s">
        <v>18911</v>
      </c>
      <c r="B9700" s="5" t="s">
        <v>91</v>
      </c>
      <c r="C9700" s="6">
        <v>102708</v>
      </c>
      <c r="D9700" t="s">
        <v>33</v>
      </c>
      <c r="E9700">
        <v>11297880</v>
      </c>
      <c r="F9700" s="5" t="s">
        <v>50</v>
      </c>
      <c r="G9700" s="5" t="s">
        <v>42</v>
      </c>
      <c r="H9700" s="5" t="s">
        <v>34</v>
      </c>
      <c r="I9700" t="s">
        <v>35</v>
      </c>
      <c r="J9700" t="s">
        <v>34</v>
      </c>
      <c r="K9700">
        <v>100</v>
      </c>
      <c r="L9700" s="5" t="s">
        <v>18912</v>
      </c>
      <c r="M9700" s="5" t="s">
        <v>28</v>
      </c>
      <c r="N9700">
        <v>2</v>
      </c>
      <c r="O9700" t="s">
        <v>78</v>
      </c>
      <c r="P9700" s="1">
        <v>45375</v>
      </c>
      <c r="Q9700" s="1">
        <v>45393</v>
      </c>
      <c r="R9700">
        <v>1512</v>
      </c>
      <c r="S9700" s="4">
        <v>7.6</v>
      </c>
      <c r="T9700" t="s">
        <v>277</v>
      </c>
    </row>
    <row r="9701" spans="1:20" x14ac:dyDescent="0.35">
      <c r="A9701" t="s">
        <v>18913</v>
      </c>
      <c r="B9701" s="5" t="s">
        <v>217</v>
      </c>
      <c r="C9701" s="6">
        <v>108628</v>
      </c>
      <c r="D9701" t="s">
        <v>33</v>
      </c>
      <c r="E9701">
        <v>11949080</v>
      </c>
      <c r="F9701" s="5" t="s">
        <v>50</v>
      </c>
      <c r="G9701" s="5" t="s">
        <v>59</v>
      </c>
      <c r="H9701" s="5" t="s">
        <v>34</v>
      </c>
      <c r="I9701" t="s">
        <v>35</v>
      </c>
      <c r="J9701" t="s">
        <v>34</v>
      </c>
      <c r="K9701">
        <v>0</v>
      </c>
      <c r="L9701" s="5" t="s">
        <v>9103</v>
      </c>
      <c r="M9701" s="5" t="s">
        <v>37</v>
      </c>
      <c r="N9701">
        <v>3</v>
      </c>
      <c r="O9701" t="s">
        <v>135</v>
      </c>
      <c r="P9701" s="1">
        <v>45309</v>
      </c>
      <c r="Q9701" s="1">
        <v>45348</v>
      </c>
      <c r="R9701">
        <v>667</v>
      </c>
      <c r="S9701" s="4">
        <v>9.1</v>
      </c>
      <c r="T9701" t="s">
        <v>243</v>
      </c>
    </row>
    <row r="9702" spans="1:20" x14ac:dyDescent="0.35">
      <c r="A9702" t="s">
        <v>18914</v>
      </c>
      <c r="B9702" s="5" t="s">
        <v>174</v>
      </c>
      <c r="C9702" s="6">
        <v>74902</v>
      </c>
      <c r="D9702" t="s">
        <v>33</v>
      </c>
      <c r="E9702">
        <v>8239220</v>
      </c>
      <c r="F9702" s="5" t="s">
        <v>58</v>
      </c>
      <c r="G9702" s="5" t="s">
        <v>51</v>
      </c>
      <c r="H9702" s="5" t="s">
        <v>34</v>
      </c>
      <c r="I9702" t="s">
        <v>26</v>
      </c>
      <c r="J9702" t="s">
        <v>34</v>
      </c>
      <c r="K9702">
        <v>0</v>
      </c>
      <c r="L9702" s="5" t="s">
        <v>18915</v>
      </c>
      <c r="M9702" s="5" t="s">
        <v>28</v>
      </c>
      <c r="N9702">
        <v>0</v>
      </c>
      <c r="O9702" t="s">
        <v>172</v>
      </c>
      <c r="P9702" s="1">
        <v>45474</v>
      </c>
      <c r="Q9702" s="1">
        <v>45547</v>
      </c>
      <c r="R9702">
        <v>2409</v>
      </c>
      <c r="S9702" s="4">
        <v>8</v>
      </c>
      <c r="T9702" t="s">
        <v>47</v>
      </c>
    </row>
    <row r="9703" spans="1:20" x14ac:dyDescent="0.35">
      <c r="A9703" t="s">
        <v>18916</v>
      </c>
      <c r="B9703" s="5" t="s">
        <v>40</v>
      </c>
      <c r="C9703" s="6">
        <v>87428</v>
      </c>
      <c r="D9703" t="s">
        <v>120</v>
      </c>
      <c r="E9703">
        <v>78685</v>
      </c>
      <c r="F9703" s="5" t="s">
        <v>58</v>
      </c>
      <c r="G9703" s="5" t="s">
        <v>59</v>
      </c>
      <c r="H9703" s="5" t="s">
        <v>121</v>
      </c>
      <c r="I9703" t="s">
        <v>44</v>
      </c>
      <c r="J9703" t="s">
        <v>121</v>
      </c>
      <c r="K9703">
        <v>0</v>
      </c>
      <c r="L9703" s="5" t="s">
        <v>18917</v>
      </c>
      <c r="M9703" s="5" t="s">
        <v>37</v>
      </c>
      <c r="N9703">
        <v>0</v>
      </c>
      <c r="O9703" t="s">
        <v>29</v>
      </c>
      <c r="P9703" s="1">
        <v>45378</v>
      </c>
      <c r="Q9703" s="1">
        <v>45421</v>
      </c>
      <c r="R9703">
        <v>1937</v>
      </c>
      <c r="S9703" s="4">
        <v>6</v>
      </c>
      <c r="T9703" t="s">
        <v>103</v>
      </c>
    </row>
    <row r="9704" spans="1:20" x14ac:dyDescent="0.35">
      <c r="A9704" t="s">
        <v>18918</v>
      </c>
      <c r="B9704" s="5" t="s">
        <v>57</v>
      </c>
      <c r="C9704" s="6">
        <v>76047</v>
      </c>
      <c r="D9704" t="s">
        <v>81</v>
      </c>
      <c r="E9704">
        <v>102663</v>
      </c>
      <c r="F9704" s="5" t="s">
        <v>50</v>
      </c>
      <c r="G9704" s="5" t="s">
        <v>24</v>
      </c>
      <c r="H9704" s="5" t="s">
        <v>82</v>
      </c>
      <c r="I9704" t="s">
        <v>26</v>
      </c>
      <c r="J9704" t="s">
        <v>82</v>
      </c>
      <c r="K9704">
        <v>0</v>
      </c>
      <c r="L9704" s="5" t="s">
        <v>18919</v>
      </c>
      <c r="M9704" s="5" t="s">
        <v>54</v>
      </c>
      <c r="N9704">
        <v>3</v>
      </c>
      <c r="O9704" t="s">
        <v>135</v>
      </c>
      <c r="P9704" s="1">
        <v>45525</v>
      </c>
      <c r="Q9704" s="1">
        <v>45543</v>
      </c>
      <c r="R9704">
        <v>1513</v>
      </c>
      <c r="S9704" s="4">
        <v>6.2</v>
      </c>
      <c r="T9704" t="s">
        <v>30</v>
      </c>
    </row>
    <row r="9705" spans="1:20" x14ac:dyDescent="0.35">
      <c r="A9705" t="s">
        <v>18920</v>
      </c>
      <c r="B9705" s="5" t="s">
        <v>100</v>
      </c>
      <c r="C9705" s="6">
        <v>260148</v>
      </c>
      <c r="D9705" t="s">
        <v>22</v>
      </c>
      <c r="E9705">
        <v>260148</v>
      </c>
      <c r="F9705" s="5" t="s">
        <v>23</v>
      </c>
      <c r="G9705" s="5" t="s">
        <v>59</v>
      </c>
      <c r="H9705" s="5" t="s">
        <v>101</v>
      </c>
      <c r="I9705" t="s">
        <v>44</v>
      </c>
      <c r="J9705" t="s">
        <v>522</v>
      </c>
      <c r="K9705">
        <v>50</v>
      </c>
      <c r="L9705" s="5" t="s">
        <v>15808</v>
      </c>
      <c r="M9705" s="5" t="s">
        <v>37</v>
      </c>
      <c r="N9705">
        <v>18</v>
      </c>
      <c r="O9705" t="s">
        <v>107</v>
      </c>
      <c r="P9705" s="1">
        <v>45667</v>
      </c>
      <c r="Q9705" s="1">
        <v>45700</v>
      </c>
      <c r="R9705">
        <v>2240</v>
      </c>
      <c r="S9705" s="4">
        <v>8</v>
      </c>
      <c r="T9705" t="s">
        <v>277</v>
      </c>
    </row>
    <row r="9706" spans="1:20" x14ac:dyDescent="0.35">
      <c r="A9706" t="s">
        <v>18921</v>
      </c>
      <c r="B9706" s="5" t="s">
        <v>57</v>
      </c>
      <c r="C9706" s="6">
        <v>74496</v>
      </c>
      <c r="D9706" t="s">
        <v>22</v>
      </c>
      <c r="E9706">
        <v>74496</v>
      </c>
      <c r="F9706" s="5" t="s">
        <v>50</v>
      </c>
      <c r="G9706" s="5" t="s">
        <v>42</v>
      </c>
      <c r="H9706" s="5" t="s">
        <v>25</v>
      </c>
      <c r="I9706" t="s">
        <v>44</v>
      </c>
      <c r="J9706" t="s">
        <v>25</v>
      </c>
      <c r="K9706">
        <v>0</v>
      </c>
      <c r="L9706" s="5" t="s">
        <v>1056</v>
      </c>
      <c r="M9706" s="5" t="s">
        <v>54</v>
      </c>
      <c r="N9706">
        <v>2</v>
      </c>
      <c r="O9706" t="s">
        <v>135</v>
      </c>
      <c r="P9706" s="1">
        <v>45770</v>
      </c>
      <c r="Q9706" s="1">
        <v>45837</v>
      </c>
      <c r="R9706">
        <v>1834</v>
      </c>
      <c r="S9706" s="4">
        <v>6.9</v>
      </c>
      <c r="T9706" t="s">
        <v>118</v>
      </c>
    </row>
    <row r="9707" spans="1:20" x14ac:dyDescent="0.35">
      <c r="A9707" t="s">
        <v>18922</v>
      </c>
      <c r="B9707" s="5" t="s">
        <v>217</v>
      </c>
      <c r="C9707" s="6">
        <v>79118</v>
      </c>
      <c r="D9707" t="s">
        <v>41</v>
      </c>
      <c r="E9707">
        <v>67250</v>
      </c>
      <c r="F9707" s="5" t="s">
        <v>50</v>
      </c>
      <c r="G9707" s="5" t="s">
        <v>24</v>
      </c>
      <c r="H9707" s="5" t="s">
        <v>43</v>
      </c>
      <c r="I9707" t="s">
        <v>44</v>
      </c>
      <c r="J9707" t="s">
        <v>101</v>
      </c>
      <c r="K9707">
        <v>0</v>
      </c>
      <c r="L9707" s="5" t="s">
        <v>18923</v>
      </c>
      <c r="M9707" s="5" t="s">
        <v>54</v>
      </c>
      <c r="N9707">
        <v>3</v>
      </c>
      <c r="O9707" t="s">
        <v>172</v>
      </c>
      <c r="P9707" s="1">
        <v>45388</v>
      </c>
      <c r="Q9707" s="1">
        <v>45423</v>
      </c>
      <c r="R9707">
        <v>1883</v>
      </c>
      <c r="S9707" s="4">
        <v>8.8000000000000007</v>
      </c>
      <c r="T9707" t="s">
        <v>63</v>
      </c>
    </row>
    <row r="9708" spans="1:20" x14ac:dyDescent="0.35">
      <c r="A9708" t="s">
        <v>18924</v>
      </c>
      <c r="B9708" s="5" t="s">
        <v>145</v>
      </c>
      <c r="C9708" s="6">
        <v>115756</v>
      </c>
      <c r="D9708" t="s">
        <v>41</v>
      </c>
      <c r="E9708">
        <v>98393</v>
      </c>
      <c r="F9708" s="5" t="s">
        <v>66</v>
      </c>
      <c r="G9708" s="5" t="s">
        <v>51</v>
      </c>
      <c r="H9708" s="5" t="s">
        <v>43</v>
      </c>
      <c r="I9708" t="s">
        <v>44</v>
      </c>
      <c r="J9708" t="s">
        <v>43</v>
      </c>
      <c r="K9708">
        <v>50</v>
      </c>
      <c r="L9708" s="5" t="s">
        <v>18925</v>
      </c>
      <c r="M9708" s="5" t="s">
        <v>37</v>
      </c>
      <c r="N9708">
        <v>5</v>
      </c>
      <c r="O9708" t="s">
        <v>29</v>
      </c>
      <c r="P9708" s="1">
        <v>45766</v>
      </c>
      <c r="Q9708" s="1">
        <v>45804</v>
      </c>
      <c r="R9708">
        <v>1471</v>
      </c>
      <c r="S9708" s="4">
        <v>7.4</v>
      </c>
      <c r="T9708" t="s">
        <v>79</v>
      </c>
    </row>
    <row r="9709" spans="1:20" x14ac:dyDescent="0.35">
      <c r="A9709" t="s">
        <v>18926</v>
      </c>
      <c r="B9709" s="5" t="s">
        <v>28801</v>
      </c>
      <c r="C9709" s="6">
        <v>86602</v>
      </c>
      <c r="D9709" t="s">
        <v>41</v>
      </c>
      <c r="E9709">
        <v>73612</v>
      </c>
      <c r="F9709" s="5" t="s">
        <v>66</v>
      </c>
      <c r="G9709" s="5" t="s">
        <v>24</v>
      </c>
      <c r="H9709" s="5" t="s">
        <v>60</v>
      </c>
      <c r="I9709" t="s">
        <v>44</v>
      </c>
      <c r="J9709" t="s">
        <v>629</v>
      </c>
      <c r="K9709">
        <v>0</v>
      </c>
      <c r="L9709" s="5" t="s">
        <v>18927</v>
      </c>
      <c r="M9709" s="5" t="s">
        <v>28</v>
      </c>
      <c r="N9709">
        <v>6</v>
      </c>
      <c r="O9709" t="s">
        <v>131</v>
      </c>
      <c r="P9709" s="1">
        <v>45710</v>
      </c>
      <c r="Q9709" s="1">
        <v>45734</v>
      </c>
      <c r="R9709">
        <v>1378</v>
      </c>
      <c r="S9709" s="4">
        <v>9.6</v>
      </c>
      <c r="T9709" t="s">
        <v>103</v>
      </c>
    </row>
    <row r="9710" spans="1:20" x14ac:dyDescent="0.35">
      <c r="A9710" t="s">
        <v>18928</v>
      </c>
      <c r="B9710" s="5" t="s">
        <v>105</v>
      </c>
      <c r="C9710" s="6">
        <v>125719</v>
      </c>
      <c r="D9710" t="s">
        <v>81</v>
      </c>
      <c r="E9710">
        <v>169721</v>
      </c>
      <c r="F9710" s="5" t="s">
        <v>66</v>
      </c>
      <c r="G9710" s="5" t="s">
        <v>42</v>
      </c>
      <c r="H9710" s="5" t="s">
        <v>82</v>
      </c>
      <c r="I9710" t="s">
        <v>26</v>
      </c>
      <c r="J9710" t="s">
        <v>82</v>
      </c>
      <c r="K9710">
        <v>100</v>
      </c>
      <c r="L9710" s="5" t="s">
        <v>18929</v>
      </c>
      <c r="M9710" s="5" t="s">
        <v>70</v>
      </c>
      <c r="N9710">
        <v>6</v>
      </c>
      <c r="O9710" t="s">
        <v>85</v>
      </c>
      <c r="P9710" s="1">
        <v>45353</v>
      </c>
      <c r="Q9710" s="1">
        <v>45383</v>
      </c>
      <c r="R9710">
        <v>1265</v>
      </c>
      <c r="S9710" s="4">
        <v>7.2</v>
      </c>
      <c r="T9710" t="s">
        <v>38</v>
      </c>
    </row>
    <row r="9711" spans="1:20" x14ac:dyDescent="0.35">
      <c r="A9711" t="s">
        <v>18930</v>
      </c>
      <c r="B9711" s="5" t="s">
        <v>217</v>
      </c>
      <c r="C9711" s="6">
        <v>18481</v>
      </c>
      <c r="D9711" t="s">
        <v>22</v>
      </c>
      <c r="E9711">
        <v>18481</v>
      </c>
      <c r="F9711" s="5" t="s">
        <v>58</v>
      </c>
      <c r="G9711" s="5" t="s">
        <v>42</v>
      </c>
      <c r="H9711" s="5" t="s">
        <v>116</v>
      </c>
      <c r="I9711" t="s">
        <v>44</v>
      </c>
      <c r="J9711" t="s">
        <v>116</v>
      </c>
      <c r="K9711">
        <v>50</v>
      </c>
      <c r="L9711" s="5" t="s">
        <v>18931</v>
      </c>
      <c r="M9711" s="5" t="s">
        <v>28</v>
      </c>
      <c r="N9711">
        <v>0</v>
      </c>
      <c r="O9711" t="s">
        <v>46</v>
      </c>
      <c r="P9711" s="1">
        <v>45423</v>
      </c>
      <c r="Q9711" s="1">
        <v>45443</v>
      </c>
      <c r="R9711">
        <v>2012</v>
      </c>
      <c r="S9711" s="4">
        <v>6.4</v>
      </c>
      <c r="T9711" t="s">
        <v>118</v>
      </c>
    </row>
    <row r="9712" spans="1:20" x14ac:dyDescent="0.35">
      <c r="A9712" t="s">
        <v>18932</v>
      </c>
      <c r="B9712" s="5" t="s">
        <v>145</v>
      </c>
      <c r="C9712" s="6">
        <v>88351</v>
      </c>
      <c r="D9712" t="s">
        <v>22</v>
      </c>
      <c r="E9712">
        <v>88351</v>
      </c>
      <c r="F9712" s="5" t="s">
        <v>66</v>
      </c>
      <c r="G9712" s="5" t="s">
        <v>42</v>
      </c>
      <c r="H9712" s="5" t="s">
        <v>52</v>
      </c>
      <c r="I9712" t="s">
        <v>44</v>
      </c>
      <c r="J9712" t="s">
        <v>247</v>
      </c>
      <c r="K9712">
        <v>100</v>
      </c>
      <c r="L9712" s="5" t="s">
        <v>18933</v>
      </c>
      <c r="M9712" s="5" t="s">
        <v>28</v>
      </c>
      <c r="N9712">
        <v>6</v>
      </c>
      <c r="O9712" t="s">
        <v>172</v>
      </c>
      <c r="P9712" s="1">
        <v>45483</v>
      </c>
      <c r="Q9712" s="1">
        <v>45503</v>
      </c>
      <c r="R9712">
        <v>2256</v>
      </c>
      <c r="S9712" s="4">
        <v>5.5</v>
      </c>
      <c r="T9712" t="s">
        <v>47</v>
      </c>
    </row>
    <row r="9713" spans="1:20" x14ac:dyDescent="0.35">
      <c r="A9713" t="s">
        <v>18934</v>
      </c>
      <c r="B9713" s="5" t="s">
        <v>73</v>
      </c>
      <c r="C9713" s="6">
        <v>40280</v>
      </c>
      <c r="D9713" t="s">
        <v>22</v>
      </c>
      <c r="E9713">
        <v>40280</v>
      </c>
      <c r="F9713" s="5" t="s">
        <v>50</v>
      </c>
      <c r="G9713" s="5" t="s">
        <v>24</v>
      </c>
      <c r="H9713" s="5" t="s">
        <v>116</v>
      </c>
      <c r="I9713" t="s">
        <v>35</v>
      </c>
      <c r="J9713" t="s">
        <v>116</v>
      </c>
      <c r="K9713">
        <v>50</v>
      </c>
      <c r="L9713" s="5" t="s">
        <v>18935</v>
      </c>
      <c r="M9713" s="5" t="s">
        <v>70</v>
      </c>
      <c r="N9713">
        <v>3</v>
      </c>
      <c r="O9713" t="s">
        <v>46</v>
      </c>
      <c r="P9713" s="1">
        <v>45527</v>
      </c>
      <c r="Q9713" s="1">
        <v>45562</v>
      </c>
      <c r="R9713">
        <v>1701</v>
      </c>
      <c r="S9713" s="4">
        <v>5.9</v>
      </c>
      <c r="T9713" t="s">
        <v>79</v>
      </c>
    </row>
    <row r="9714" spans="1:20" x14ac:dyDescent="0.35">
      <c r="A9714" t="s">
        <v>18936</v>
      </c>
      <c r="B9714" s="5" t="s">
        <v>100</v>
      </c>
      <c r="C9714" s="6">
        <v>87759</v>
      </c>
      <c r="D9714" t="s">
        <v>22</v>
      </c>
      <c r="E9714">
        <v>87759</v>
      </c>
      <c r="F9714" s="5" t="s">
        <v>50</v>
      </c>
      <c r="G9714" s="5" t="s">
        <v>51</v>
      </c>
      <c r="H9714" s="5" t="s">
        <v>129</v>
      </c>
      <c r="I9714" t="s">
        <v>35</v>
      </c>
      <c r="J9714" t="s">
        <v>467</v>
      </c>
      <c r="K9714">
        <v>100</v>
      </c>
      <c r="L9714" s="5" t="s">
        <v>18937</v>
      </c>
      <c r="M9714" s="5" t="s">
        <v>37</v>
      </c>
      <c r="N9714">
        <v>3</v>
      </c>
      <c r="O9714" t="s">
        <v>62</v>
      </c>
      <c r="P9714" s="1">
        <v>45441</v>
      </c>
      <c r="Q9714" s="1">
        <v>45498</v>
      </c>
      <c r="R9714">
        <v>1034</v>
      </c>
      <c r="S9714" s="4">
        <v>6.2</v>
      </c>
      <c r="T9714" t="s">
        <v>243</v>
      </c>
    </row>
    <row r="9715" spans="1:20" x14ac:dyDescent="0.35">
      <c r="A9715" t="s">
        <v>18938</v>
      </c>
      <c r="B9715" s="5" t="s">
        <v>73</v>
      </c>
      <c r="C9715" s="6">
        <v>140279</v>
      </c>
      <c r="D9715" t="s">
        <v>22</v>
      </c>
      <c r="E9715">
        <v>140279</v>
      </c>
      <c r="F9715" s="5" t="s">
        <v>66</v>
      </c>
      <c r="G9715" s="5" t="s">
        <v>59</v>
      </c>
      <c r="H9715" s="5" t="s">
        <v>191</v>
      </c>
      <c r="I9715" t="s">
        <v>35</v>
      </c>
      <c r="J9715" t="s">
        <v>191</v>
      </c>
      <c r="K9715">
        <v>100</v>
      </c>
      <c r="L9715" s="5" t="s">
        <v>18939</v>
      </c>
      <c r="M9715" s="5" t="s">
        <v>37</v>
      </c>
      <c r="N9715">
        <v>7</v>
      </c>
      <c r="O9715" t="s">
        <v>147</v>
      </c>
      <c r="P9715" s="1">
        <v>45378</v>
      </c>
      <c r="Q9715" s="1">
        <v>45428</v>
      </c>
      <c r="R9715">
        <v>725</v>
      </c>
      <c r="S9715" s="4">
        <v>9.6</v>
      </c>
      <c r="T9715" t="s">
        <v>55</v>
      </c>
    </row>
    <row r="9716" spans="1:20" x14ac:dyDescent="0.35">
      <c r="A9716" t="s">
        <v>18940</v>
      </c>
      <c r="B9716" s="5" t="s">
        <v>40</v>
      </c>
      <c r="C9716" s="6">
        <v>113020</v>
      </c>
      <c r="D9716" t="s">
        <v>41</v>
      </c>
      <c r="E9716">
        <v>96067</v>
      </c>
      <c r="F9716" s="5" t="s">
        <v>66</v>
      </c>
      <c r="G9716" s="5" t="s">
        <v>42</v>
      </c>
      <c r="H9716" s="5" t="s">
        <v>151</v>
      </c>
      <c r="I9716" t="s">
        <v>35</v>
      </c>
      <c r="J9716" t="s">
        <v>151</v>
      </c>
      <c r="K9716">
        <v>0</v>
      </c>
      <c r="L9716" s="5" t="s">
        <v>18941</v>
      </c>
      <c r="M9716" s="5" t="s">
        <v>28</v>
      </c>
      <c r="N9716">
        <v>5</v>
      </c>
      <c r="O9716" t="s">
        <v>85</v>
      </c>
      <c r="P9716" s="1">
        <v>45653</v>
      </c>
      <c r="Q9716" s="1">
        <v>45680</v>
      </c>
      <c r="R9716">
        <v>753</v>
      </c>
      <c r="S9716" s="4">
        <v>9.3000000000000007</v>
      </c>
      <c r="T9716" t="s">
        <v>103</v>
      </c>
    </row>
    <row r="9717" spans="1:20" x14ac:dyDescent="0.35">
      <c r="A9717" t="s">
        <v>18942</v>
      </c>
      <c r="B9717" s="5" t="s">
        <v>91</v>
      </c>
      <c r="C9717" s="6">
        <v>213625</v>
      </c>
      <c r="D9717" t="s">
        <v>22</v>
      </c>
      <c r="E9717">
        <v>213625</v>
      </c>
      <c r="F9717" s="5" t="s">
        <v>23</v>
      </c>
      <c r="G9717" s="5" t="s">
        <v>59</v>
      </c>
      <c r="H9717" s="5" t="s">
        <v>68</v>
      </c>
      <c r="I9717" t="s">
        <v>26</v>
      </c>
      <c r="J9717" t="s">
        <v>68</v>
      </c>
      <c r="K9717">
        <v>100</v>
      </c>
      <c r="L9717" s="5" t="s">
        <v>18943</v>
      </c>
      <c r="M9717" s="5" t="s">
        <v>70</v>
      </c>
      <c r="N9717">
        <v>15</v>
      </c>
      <c r="O9717" t="s">
        <v>62</v>
      </c>
      <c r="P9717" s="1">
        <v>45299</v>
      </c>
      <c r="Q9717" s="1">
        <v>45360</v>
      </c>
      <c r="R9717">
        <v>562</v>
      </c>
      <c r="S9717" s="4">
        <v>7.3</v>
      </c>
      <c r="T9717" t="s">
        <v>103</v>
      </c>
    </row>
    <row r="9718" spans="1:20" x14ac:dyDescent="0.35">
      <c r="A9718" t="s">
        <v>18944</v>
      </c>
      <c r="B9718" s="5" t="s">
        <v>179</v>
      </c>
      <c r="C9718" s="6">
        <v>127115</v>
      </c>
      <c r="D9718" t="s">
        <v>41</v>
      </c>
      <c r="E9718">
        <v>108048</v>
      </c>
      <c r="F9718" s="5" t="s">
        <v>66</v>
      </c>
      <c r="G9718" s="5" t="s">
        <v>59</v>
      </c>
      <c r="H9718" s="5" t="s">
        <v>151</v>
      </c>
      <c r="I9718" t="s">
        <v>35</v>
      </c>
      <c r="J9718" t="s">
        <v>629</v>
      </c>
      <c r="K9718">
        <v>100</v>
      </c>
      <c r="L9718" s="5" t="s">
        <v>13843</v>
      </c>
      <c r="M9718" s="5" t="s">
        <v>54</v>
      </c>
      <c r="N9718">
        <v>5</v>
      </c>
      <c r="O9718" t="s">
        <v>62</v>
      </c>
      <c r="P9718" s="1">
        <v>45628</v>
      </c>
      <c r="Q9718" s="1">
        <v>45695</v>
      </c>
      <c r="R9718">
        <v>1020</v>
      </c>
      <c r="S9718" s="4">
        <v>9</v>
      </c>
      <c r="T9718" t="s">
        <v>63</v>
      </c>
    </row>
    <row r="9719" spans="1:20" x14ac:dyDescent="0.35">
      <c r="A9719" t="s">
        <v>18945</v>
      </c>
      <c r="B9719" s="5" t="s">
        <v>28801</v>
      </c>
      <c r="C9719" s="6">
        <v>53464</v>
      </c>
      <c r="D9719" t="s">
        <v>65</v>
      </c>
      <c r="E9719">
        <v>69503</v>
      </c>
      <c r="F9719" s="5" t="s">
        <v>58</v>
      </c>
      <c r="G9719" s="5" t="s">
        <v>24</v>
      </c>
      <c r="H9719" s="5" t="s">
        <v>67</v>
      </c>
      <c r="I9719" t="s">
        <v>44</v>
      </c>
      <c r="J9719" t="s">
        <v>359</v>
      </c>
      <c r="K9719">
        <v>0</v>
      </c>
      <c r="L9719" s="5" t="s">
        <v>18946</v>
      </c>
      <c r="M9719" s="5" t="s">
        <v>28</v>
      </c>
      <c r="N9719">
        <v>1</v>
      </c>
      <c r="O9719" t="s">
        <v>46</v>
      </c>
      <c r="P9719" s="1">
        <v>45765</v>
      </c>
      <c r="Q9719" s="1">
        <v>45798</v>
      </c>
      <c r="R9719">
        <v>1121</v>
      </c>
      <c r="S9719" s="4">
        <v>5.5</v>
      </c>
      <c r="T9719" t="s">
        <v>103</v>
      </c>
    </row>
    <row r="9720" spans="1:20" x14ac:dyDescent="0.35">
      <c r="A9720" t="s">
        <v>18947</v>
      </c>
      <c r="B9720" s="5" t="s">
        <v>28802</v>
      </c>
      <c r="C9720" s="6">
        <v>105947</v>
      </c>
      <c r="D9720" t="s">
        <v>22</v>
      </c>
      <c r="E9720">
        <v>105947</v>
      </c>
      <c r="F9720" s="5" t="s">
        <v>58</v>
      </c>
      <c r="G9720" s="5" t="s">
        <v>59</v>
      </c>
      <c r="H9720" s="5" t="s">
        <v>97</v>
      </c>
      <c r="I9720" t="s">
        <v>35</v>
      </c>
      <c r="J9720" t="s">
        <v>97</v>
      </c>
      <c r="K9720">
        <v>50</v>
      </c>
      <c r="L9720" s="5" t="s">
        <v>18948</v>
      </c>
      <c r="M9720" s="5" t="s">
        <v>37</v>
      </c>
      <c r="N9720">
        <v>1</v>
      </c>
      <c r="O9720" t="s">
        <v>85</v>
      </c>
      <c r="P9720" s="1">
        <v>45479</v>
      </c>
      <c r="Q9720" s="1">
        <v>45509</v>
      </c>
      <c r="R9720">
        <v>1834</v>
      </c>
      <c r="S9720" s="4">
        <v>7.7</v>
      </c>
      <c r="T9720" t="s">
        <v>38</v>
      </c>
    </row>
    <row r="9721" spans="1:20" x14ac:dyDescent="0.35">
      <c r="A9721" t="s">
        <v>18949</v>
      </c>
      <c r="B9721" s="5" t="s">
        <v>28802</v>
      </c>
      <c r="C9721" s="6">
        <v>389066</v>
      </c>
      <c r="D9721" t="s">
        <v>120</v>
      </c>
      <c r="E9721">
        <v>350159</v>
      </c>
      <c r="F9721" s="5" t="s">
        <v>23</v>
      </c>
      <c r="G9721" s="5" t="s">
        <v>59</v>
      </c>
      <c r="H9721" s="5" t="s">
        <v>121</v>
      </c>
      <c r="I9721" t="s">
        <v>35</v>
      </c>
      <c r="J9721" t="s">
        <v>121</v>
      </c>
      <c r="K9721">
        <v>0</v>
      </c>
      <c r="L9721" s="5" t="s">
        <v>6528</v>
      </c>
      <c r="M9721" s="5" t="s">
        <v>54</v>
      </c>
      <c r="N9721">
        <v>10</v>
      </c>
      <c r="O9721" t="s">
        <v>62</v>
      </c>
      <c r="P9721" s="1">
        <v>45517</v>
      </c>
      <c r="Q9721" s="1">
        <v>45584</v>
      </c>
      <c r="R9721">
        <v>1479</v>
      </c>
      <c r="S9721" s="4">
        <v>6.6</v>
      </c>
      <c r="T9721" t="s">
        <v>108</v>
      </c>
    </row>
    <row r="9722" spans="1:20" x14ac:dyDescent="0.35">
      <c r="A9722" t="s">
        <v>18950</v>
      </c>
      <c r="B9722" s="5" t="s">
        <v>28802</v>
      </c>
      <c r="C9722" s="6">
        <v>162534</v>
      </c>
      <c r="D9722" t="s">
        <v>41</v>
      </c>
      <c r="E9722">
        <v>138154</v>
      </c>
      <c r="F9722" s="5" t="s">
        <v>23</v>
      </c>
      <c r="G9722" s="5" t="s">
        <v>59</v>
      </c>
      <c r="H9722" s="5" t="s">
        <v>126</v>
      </c>
      <c r="I9722" t="s">
        <v>44</v>
      </c>
      <c r="J9722" t="s">
        <v>426</v>
      </c>
      <c r="K9722">
        <v>100</v>
      </c>
      <c r="L9722" s="5" t="s">
        <v>18951</v>
      </c>
      <c r="M9722" s="5" t="s">
        <v>37</v>
      </c>
      <c r="N9722">
        <v>13</v>
      </c>
      <c r="O9722" t="s">
        <v>172</v>
      </c>
      <c r="P9722" s="1">
        <v>45298</v>
      </c>
      <c r="Q9722" s="1">
        <v>45334</v>
      </c>
      <c r="R9722">
        <v>2180</v>
      </c>
      <c r="S9722" s="4">
        <v>6.9</v>
      </c>
      <c r="T9722" t="s">
        <v>136</v>
      </c>
    </row>
    <row r="9723" spans="1:20" x14ac:dyDescent="0.35">
      <c r="A9723" t="s">
        <v>18952</v>
      </c>
      <c r="B9723" s="5" t="s">
        <v>100</v>
      </c>
      <c r="C9723" s="6">
        <v>67954</v>
      </c>
      <c r="D9723" t="s">
        <v>41</v>
      </c>
      <c r="E9723">
        <v>57761</v>
      </c>
      <c r="F9723" s="5" t="s">
        <v>58</v>
      </c>
      <c r="G9723" s="5" t="s">
        <v>42</v>
      </c>
      <c r="H9723" s="5" t="s">
        <v>151</v>
      </c>
      <c r="I9723" t="s">
        <v>26</v>
      </c>
      <c r="J9723" t="s">
        <v>151</v>
      </c>
      <c r="K9723">
        <v>100</v>
      </c>
      <c r="L9723" s="5" t="s">
        <v>18953</v>
      </c>
      <c r="M9723" s="5" t="s">
        <v>70</v>
      </c>
      <c r="N9723">
        <v>1</v>
      </c>
      <c r="O9723" t="s">
        <v>29</v>
      </c>
      <c r="P9723" s="1">
        <v>45345</v>
      </c>
      <c r="Q9723" s="1">
        <v>45409</v>
      </c>
      <c r="R9723">
        <v>2132</v>
      </c>
      <c r="S9723" s="4">
        <v>9.3000000000000007</v>
      </c>
      <c r="T9723" t="s">
        <v>118</v>
      </c>
    </row>
    <row r="9724" spans="1:20" x14ac:dyDescent="0.35">
      <c r="A9724" t="s">
        <v>18954</v>
      </c>
      <c r="B9724" s="5" t="s">
        <v>28800</v>
      </c>
      <c r="C9724" s="6">
        <v>236172</v>
      </c>
      <c r="D9724" t="s">
        <v>81</v>
      </c>
      <c r="E9724">
        <v>318832</v>
      </c>
      <c r="F9724" s="5" t="s">
        <v>23</v>
      </c>
      <c r="G9724" s="5" t="s">
        <v>24</v>
      </c>
      <c r="H9724" s="5" t="s">
        <v>82</v>
      </c>
      <c r="I9724" t="s">
        <v>26</v>
      </c>
      <c r="J9724" t="s">
        <v>82</v>
      </c>
      <c r="K9724">
        <v>0</v>
      </c>
      <c r="L9724" s="5" t="s">
        <v>18955</v>
      </c>
      <c r="M9724" s="5" t="s">
        <v>28</v>
      </c>
      <c r="N9724">
        <v>16</v>
      </c>
      <c r="O9724" t="s">
        <v>71</v>
      </c>
      <c r="P9724" s="1">
        <v>45726</v>
      </c>
      <c r="Q9724" s="1">
        <v>45769</v>
      </c>
      <c r="R9724">
        <v>1099</v>
      </c>
      <c r="S9724" s="4">
        <v>6.6</v>
      </c>
      <c r="T9724" t="s">
        <v>38</v>
      </c>
    </row>
    <row r="9725" spans="1:20" x14ac:dyDescent="0.35">
      <c r="A9725" t="s">
        <v>18956</v>
      </c>
      <c r="B9725" s="5" t="s">
        <v>28802</v>
      </c>
      <c r="C9725" s="6">
        <v>235127</v>
      </c>
      <c r="D9725" t="s">
        <v>41</v>
      </c>
      <c r="E9725">
        <v>199858</v>
      </c>
      <c r="F9725" s="5" t="s">
        <v>23</v>
      </c>
      <c r="G9725" s="5" t="s">
        <v>42</v>
      </c>
      <c r="H9725" s="5" t="s">
        <v>60</v>
      </c>
      <c r="I9725" t="s">
        <v>35</v>
      </c>
      <c r="J9725" t="s">
        <v>60</v>
      </c>
      <c r="K9725">
        <v>100</v>
      </c>
      <c r="L9725" s="5" t="s">
        <v>18957</v>
      </c>
      <c r="M9725" s="5" t="s">
        <v>28</v>
      </c>
      <c r="N9725">
        <v>11</v>
      </c>
      <c r="O9725" t="s">
        <v>62</v>
      </c>
      <c r="P9725" s="1">
        <v>45336</v>
      </c>
      <c r="Q9725" s="1">
        <v>45398</v>
      </c>
      <c r="R9725">
        <v>1353</v>
      </c>
      <c r="S9725" s="4">
        <v>7.4</v>
      </c>
      <c r="T9725" t="s">
        <v>277</v>
      </c>
    </row>
    <row r="9726" spans="1:20" x14ac:dyDescent="0.35">
      <c r="A9726" t="s">
        <v>18958</v>
      </c>
      <c r="B9726" s="5" t="s">
        <v>57</v>
      </c>
      <c r="C9726" s="6">
        <v>122654</v>
      </c>
      <c r="D9726" t="s">
        <v>41</v>
      </c>
      <c r="E9726">
        <v>104256</v>
      </c>
      <c r="F9726" s="5" t="s">
        <v>50</v>
      </c>
      <c r="G9726" s="5" t="s">
        <v>59</v>
      </c>
      <c r="H9726" s="5" t="s">
        <v>126</v>
      </c>
      <c r="I9726" t="s">
        <v>35</v>
      </c>
      <c r="J9726" t="s">
        <v>126</v>
      </c>
      <c r="K9726">
        <v>0</v>
      </c>
      <c r="L9726" s="5" t="s">
        <v>18959</v>
      </c>
      <c r="M9726" s="5" t="s">
        <v>70</v>
      </c>
      <c r="N9726">
        <v>3</v>
      </c>
      <c r="O9726" t="s">
        <v>29</v>
      </c>
      <c r="P9726" s="1">
        <v>45352</v>
      </c>
      <c r="Q9726" s="1">
        <v>45411</v>
      </c>
      <c r="R9726">
        <v>1111</v>
      </c>
      <c r="S9726" s="4">
        <v>7.1</v>
      </c>
      <c r="T9726" t="s">
        <v>63</v>
      </c>
    </row>
    <row r="9727" spans="1:20" x14ac:dyDescent="0.35">
      <c r="A9727" t="s">
        <v>18960</v>
      </c>
      <c r="B9727" s="5" t="s">
        <v>28802</v>
      </c>
      <c r="C9727" s="6">
        <v>205223</v>
      </c>
      <c r="D9727" t="s">
        <v>81</v>
      </c>
      <c r="E9727">
        <v>277051</v>
      </c>
      <c r="F9727" s="5" t="s">
        <v>23</v>
      </c>
      <c r="G9727" s="5" t="s">
        <v>59</v>
      </c>
      <c r="H9727" s="5" t="s">
        <v>82</v>
      </c>
      <c r="I9727" t="s">
        <v>44</v>
      </c>
      <c r="J9727" t="s">
        <v>1090</v>
      </c>
      <c r="K9727">
        <v>50</v>
      </c>
      <c r="L9727" s="5" t="s">
        <v>18961</v>
      </c>
      <c r="M9727" s="5" t="s">
        <v>70</v>
      </c>
      <c r="N9727">
        <v>15</v>
      </c>
      <c r="O9727" t="s">
        <v>29</v>
      </c>
      <c r="P9727" s="1">
        <v>45507</v>
      </c>
      <c r="Q9727" s="1">
        <v>45577</v>
      </c>
      <c r="R9727">
        <v>2209</v>
      </c>
      <c r="S9727" s="4">
        <v>5.5</v>
      </c>
      <c r="T9727" t="s">
        <v>63</v>
      </c>
    </row>
    <row r="9728" spans="1:20" x14ac:dyDescent="0.35">
      <c r="A9728" t="s">
        <v>18962</v>
      </c>
      <c r="B9728" s="5" t="s">
        <v>57</v>
      </c>
      <c r="C9728" s="6">
        <v>148358</v>
      </c>
      <c r="D9728" t="s">
        <v>65</v>
      </c>
      <c r="E9728">
        <v>192865</v>
      </c>
      <c r="F9728" s="5" t="s">
        <v>66</v>
      </c>
      <c r="G9728" s="5" t="s">
        <v>24</v>
      </c>
      <c r="H9728" s="5" t="s">
        <v>67</v>
      </c>
      <c r="I9728" t="s">
        <v>26</v>
      </c>
      <c r="J9728" t="s">
        <v>1090</v>
      </c>
      <c r="K9728">
        <v>100</v>
      </c>
      <c r="L9728" s="5" t="s">
        <v>18963</v>
      </c>
      <c r="M9728" s="5" t="s">
        <v>37</v>
      </c>
      <c r="N9728">
        <v>6</v>
      </c>
      <c r="O9728" t="s">
        <v>112</v>
      </c>
      <c r="P9728" s="1">
        <v>45422</v>
      </c>
      <c r="Q9728" s="1">
        <v>45461</v>
      </c>
      <c r="R9728">
        <v>1848</v>
      </c>
      <c r="S9728" s="4">
        <v>6.6</v>
      </c>
      <c r="T9728" t="s">
        <v>47</v>
      </c>
    </row>
    <row r="9729" spans="1:20" x14ac:dyDescent="0.35">
      <c r="A9729" t="s">
        <v>18964</v>
      </c>
      <c r="B9729" s="5" t="s">
        <v>21</v>
      </c>
      <c r="C9729" s="6">
        <v>220353</v>
      </c>
      <c r="D9729" t="s">
        <v>22</v>
      </c>
      <c r="E9729">
        <v>220353</v>
      </c>
      <c r="F9729" s="5" t="s">
        <v>23</v>
      </c>
      <c r="G9729" s="5" t="s">
        <v>51</v>
      </c>
      <c r="H9729" s="5" t="s">
        <v>68</v>
      </c>
      <c r="I9729" t="s">
        <v>35</v>
      </c>
      <c r="J9729" t="s">
        <v>68</v>
      </c>
      <c r="K9729">
        <v>100</v>
      </c>
      <c r="L9729" s="5" t="s">
        <v>18965</v>
      </c>
      <c r="M9729" s="5" t="s">
        <v>70</v>
      </c>
      <c r="N9729">
        <v>10</v>
      </c>
      <c r="O9729" t="s">
        <v>62</v>
      </c>
      <c r="P9729" s="1">
        <v>45713</v>
      </c>
      <c r="Q9729" s="1">
        <v>45736</v>
      </c>
      <c r="R9729">
        <v>648</v>
      </c>
      <c r="S9729" s="4">
        <v>6.8</v>
      </c>
      <c r="T9729" t="s">
        <v>243</v>
      </c>
    </row>
    <row r="9730" spans="1:20" x14ac:dyDescent="0.35">
      <c r="A9730" t="s">
        <v>18966</v>
      </c>
      <c r="B9730" s="5" t="s">
        <v>100</v>
      </c>
      <c r="C9730" s="6">
        <v>189506</v>
      </c>
      <c r="D9730" t="s">
        <v>41</v>
      </c>
      <c r="E9730">
        <v>161080</v>
      </c>
      <c r="F9730" s="5" t="s">
        <v>23</v>
      </c>
      <c r="G9730" s="5" t="s">
        <v>42</v>
      </c>
      <c r="H9730" s="5" t="s">
        <v>126</v>
      </c>
      <c r="I9730" t="s">
        <v>35</v>
      </c>
      <c r="J9730" t="s">
        <v>126</v>
      </c>
      <c r="K9730">
        <v>50</v>
      </c>
      <c r="L9730" s="5" t="s">
        <v>18967</v>
      </c>
      <c r="M9730" s="5" t="s">
        <v>28</v>
      </c>
      <c r="N9730">
        <v>17</v>
      </c>
      <c r="O9730" t="s">
        <v>112</v>
      </c>
      <c r="P9730" s="1">
        <v>45569</v>
      </c>
      <c r="Q9730" s="1">
        <v>45595</v>
      </c>
      <c r="R9730">
        <v>1498</v>
      </c>
      <c r="S9730" s="4">
        <v>7</v>
      </c>
      <c r="T9730" t="s">
        <v>210</v>
      </c>
    </row>
    <row r="9731" spans="1:20" x14ac:dyDescent="0.35">
      <c r="A9731" t="s">
        <v>18968</v>
      </c>
      <c r="B9731" s="5" t="s">
        <v>28801</v>
      </c>
      <c r="C9731" s="6">
        <v>69812</v>
      </c>
      <c r="D9731" t="s">
        <v>33</v>
      </c>
      <c r="E9731">
        <v>7679320</v>
      </c>
      <c r="F9731" s="5" t="s">
        <v>58</v>
      </c>
      <c r="G9731" s="5" t="s">
        <v>59</v>
      </c>
      <c r="H9731" s="5" t="s">
        <v>34</v>
      </c>
      <c r="I9731" t="s">
        <v>26</v>
      </c>
      <c r="J9731" t="s">
        <v>629</v>
      </c>
      <c r="K9731">
        <v>50</v>
      </c>
      <c r="L9731" s="5" t="s">
        <v>18969</v>
      </c>
      <c r="M9731" s="5" t="s">
        <v>70</v>
      </c>
      <c r="N9731">
        <v>0</v>
      </c>
      <c r="O9731" t="s">
        <v>78</v>
      </c>
      <c r="P9731" s="1">
        <v>45468</v>
      </c>
      <c r="Q9731" s="1">
        <v>45539</v>
      </c>
      <c r="R9731">
        <v>1792</v>
      </c>
      <c r="S9731" s="4">
        <v>8.4</v>
      </c>
      <c r="T9731" t="s">
        <v>103</v>
      </c>
    </row>
    <row r="9732" spans="1:20" x14ac:dyDescent="0.35">
      <c r="A9732" t="s">
        <v>18970</v>
      </c>
      <c r="B9732" s="5" t="s">
        <v>21</v>
      </c>
      <c r="C9732" s="6">
        <v>61754</v>
      </c>
      <c r="D9732" t="s">
        <v>22</v>
      </c>
      <c r="E9732">
        <v>61754</v>
      </c>
      <c r="F9732" s="5" t="s">
        <v>66</v>
      </c>
      <c r="G9732" s="5" t="s">
        <v>24</v>
      </c>
      <c r="H9732" s="5" t="s">
        <v>116</v>
      </c>
      <c r="I9732" t="s">
        <v>35</v>
      </c>
      <c r="J9732" t="s">
        <v>116</v>
      </c>
      <c r="K9732">
        <v>100</v>
      </c>
      <c r="L9732" s="5" t="s">
        <v>18971</v>
      </c>
      <c r="M9732" s="5" t="s">
        <v>37</v>
      </c>
      <c r="N9732">
        <v>5</v>
      </c>
      <c r="O9732" t="s">
        <v>135</v>
      </c>
      <c r="P9732" s="1">
        <v>45595</v>
      </c>
      <c r="Q9732" s="1">
        <v>45666</v>
      </c>
      <c r="R9732">
        <v>993</v>
      </c>
      <c r="S9732" s="4">
        <v>9.9</v>
      </c>
      <c r="T9732" t="s">
        <v>277</v>
      </c>
    </row>
    <row r="9733" spans="1:20" x14ac:dyDescent="0.35">
      <c r="A9733" t="s">
        <v>18972</v>
      </c>
      <c r="B9733" s="5" t="s">
        <v>40</v>
      </c>
      <c r="C9733" s="6">
        <v>87674</v>
      </c>
      <c r="D9733" t="s">
        <v>22</v>
      </c>
      <c r="E9733">
        <v>87674</v>
      </c>
      <c r="F9733" s="5" t="s">
        <v>50</v>
      </c>
      <c r="G9733" s="5" t="s">
        <v>24</v>
      </c>
      <c r="H9733" s="5" t="s">
        <v>52</v>
      </c>
      <c r="I9733" t="s">
        <v>44</v>
      </c>
      <c r="J9733" t="s">
        <v>52</v>
      </c>
      <c r="K9733">
        <v>0</v>
      </c>
      <c r="L9733" s="5" t="s">
        <v>18973</v>
      </c>
      <c r="M9733" s="5" t="s">
        <v>37</v>
      </c>
      <c r="N9733">
        <v>3</v>
      </c>
      <c r="O9733" t="s">
        <v>46</v>
      </c>
      <c r="P9733" s="1">
        <v>45318</v>
      </c>
      <c r="Q9733" s="1">
        <v>45359</v>
      </c>
      <c r="R9733">
        <v>1229</v>
      </c>
      <c r="S9733" s="4">
        <v>8.1999999999999993</v>
      </c>
      <c r="T9733" t="s">
        <v>38</v>
      </c>
    </row>
    <row r="9734" spans="1:20" x14ac:dyDescent="0.35">
      <c r="A9734" t="s">
        <v>18974</v>
      </c>
      <c r="B9734" s="5" t="s">
        <v>28802</v>
      </c>
      <c r="C9734" s="6">
        <v>100642</v>
      </c>
      <c r="D9734" t="s">
        <v>22</v>
      </c>
      <c r="E9734">
        <v>100642</v>
      </c>
      <c r="F9734" s="5" t="s">
        <v>50</v>
      </c>
      <c r="G9734" s="5" t="s">
        <v>42</v>
      </c>
      <c r="H9734" s="5" t="s">
        <v>68</v>
      </c>
      <c r="I9734" t="s">
        <v>44</v>
      </c>
      <c r="J9734" t="s">
        <v>83</v>
      </c>
      <c r="K9734">
        <v>100</v>
      </c>
      <c r="L9734" s="5" t="s">
        <v>18975</v>
      </c>
      <c r="M9734" s="5" t="s">
        <v>54</v>
      </c>
      <c r="N9734">
        <v>4</v>
      </c>
      <c r="O9734" t="s">
        <v>147</v>
      </c>
      <c r="P9734" s="1">
        <v>45505</v>
      </c>
      <c r="Q9734" s="1">
        <v>45560</v>
      </c>
      <c r="R9734">
        <v>1487</v>
      </c>
      <c r="S9734" s="4">
        <v>7.8</v>
      </c>
      <c r="T9734" t="s">
        <v>210</v>
      </c>
    </row>
    <row r="9735" spans="1:20" x14ac:dyDescent="0.35">
      <c r="A9735" t="s">
        <v>18976</v>
      </c>
      <c r="B9735" s="5" t="s">
        <v>145</v>
      </c>
      <c r="C9735" s="6">
        <v>179394</v>
      </c>
      <c r="D9735" t="s">
        <v>81</v>
      </c>
      <c r="E9735">
        <v>242182</v>
      </c>
      <c r="F9735" s="5" t="s">
        <v>23</v>
      </c>
      <c r="G9735" s="5" t="s">
        <v>59</v>
      </c>
      <c r="H9735" s="5" t="s">
        <v>82</v>
      </c>
      <c r="I9735" t="s">
        <v>44</v>
      </c>
      <c r="J9735" t="s">
        <v>82</v>
      </c>
      <c r="K9735">
        <v>50</v>
      </c>
      <c r="L9735" s="5" t="s">
        <v>18977</v>
      </c>
      <c r="M9735" s="5" t="s">
        <v>28</v>
      </c>
      <c r="N9735">
        <v>19</v>
      </c>
      <c r="O9735" t="s">
        <v>141</v>
      </c>
      <c r="P9735" s="1">
        <v>45370</v>
      </c>
      <c r="Q9735" s="1">
        <v>45403</v>
      </c>
      <c r="R9735">
        <v>1973</v>
      </c>
      <c r="S9735" s="4">
        <v>7.1</v>
      </c>
      <c r="T9735" t="s">
        <v>55</v>
      </c>
    </row>
    <row r="9736" spans="1:20" x14ac:dyDescent="0.35">
      <c r="A9736" t="s">
        <v>18978</v>
      </c>
      <c r="B9736" s="5" t="s">
        <v>73</v>
      </c>
      <c r="C9736" s="6">
        <v>177616</v>
      </c>
      <c r="D9736" t="s">
        <v>22</v>
      </c>
      <c r="E9736">
        <v>177616</v>
      </c>
      <c r="F9736" s="5" t="s">
        <v>66</v>
      </c>
      <c r="G9736" s="5" t="s">
        <v>51</v>
      </c>
      <c r="H9736" s="5" t="s">
        <v>101</v>
      </c>
      <c r="I9736" t="s">
        <v>35</v>
      </c>
      <c r="J9736" t="s">
        <v>101</v>
      </c>
      <c r="K9736">
        <v>50</v>
      </c>
      <c r="L9736" s="5" t="s">
        <v>18979</v>
      </c>
      <c r="M9736" s="5" t="s">
        <v>70</v>
      </c>
      <c r="N9736">
        <v>6</v>
      </c>
      <c r="O9736" t="s">
        <v>29</v>
      </c>
      <c r="P9736" s="1">
        <v>45457</v>
      </c>
      <c r="Q9736" s="1">
        <v>45511</v>
      </c>
      <c r="R9736">
        <v>1656</v>
      </c>
      <c r="S9736" s="4">
        <v>7.7</v>
      </c>
      <c r="T9736" t="s">
        <v>55</v>
      </c>
    </row>
    <row r="9737" spans="1:20" x14ac:dyDescent="0.35">
      <c r="A9737" t="s">
        <v>18980</v>
      </c>
      <c r="B9737" s="5" t="s">
        <v>100</v>
      </c>
      <c r="C9737" s="6">
        <v>31495</v>
      </c>
      <c r="D9737" t="s">
        <v>22</v>
      </c>
      <c r="E9737">
        <v>31495</v>
      </c>
      <c r="F9737" s="5" t="s">
        <v>58</v>
      </c>
      <c r="G9737" s="5" t="s">
        <v>42</v>
      </c>
      <c r="H9737" s="5" t="s">
        <v>157</v>
      </c>
      <c r="I9737" t="s">
        <v>35</v>
      </c>
      <c r="J9737" t="s">
        <v>157</v>
      </c>
      <c r="K9737">
        <v>100</v>
      </c>
      <c r="L9737" s="5" t="s">
        <v>18981</v>
      </c>
      <c r="M9737" s="5" t="s">
        <v>54</v>
      </c>
      <c r="N9737">
        <v>1</v>
      </c>
      <c r="O9737" t="s">
        <v>88</v>
      </c>
      <c r="P9737" s="1">
        <v>45464</v>
      </c>
      <c r="Q9737" s="1">
        <v>45519</v>
      </c>
      <c r="R9737">
        <v>1654</v>
      </c>
      <c r="S9737" s="4">
        <v>6</v>
      </c>
      <c r="T9737" t="s">
        <v>118</v>
      </c>
    </row>
    <row r="9738" spans="1:20" x14ac:dyDescent="0.35">
      <c r="A9738" t="s">
        <v>18982</v>
      </c>
      <c r="B9738" s="5" t="s">
        <v>73</v>
      </c>
      <c r="C9738" s="6">
        <v>44106</v>
      </c>
      <c r="D9738" t="s">
        <v>22</v>
      </c>
      <c r="E9738">
        <v>44106</v>
      </c>
      <c r="F9738" s="5" t="s">
        <v>66</v>
      </c>
      <c r="G9738" s="5" t="s">
        <v>24</v>
      </c>
      <c r="H9738" s="5" t="s">
        <v>157</v>
      </c>
      <c r="I9738" t="s">
        <v>44</v>
      </c>
      <c r="J9738" t="s">
        <v>1192</v>
      </c>
      <c r="K9738">
        <v>100</v>
      </c>
      <c r="L9738" s="5" t="s">
        <v>18983</v>
      </c>
      <c r="M9738" s="5" t="s">
        <v>37</v>
      </c>
      <c r="N9738">
        <v>9</v>
      </c>
      <c r="O9738" t="s">
        <v>88</v>
      </c>
      <c r="P9738" s="1">
        <v>45571</v>
      </c>
      <c r="Q9738" s="1">
        <v>45596</v>
      </c>
      <c r="R9738">
        <v>2386</v>
      </c>
      <c r="S9738" s="4">
        <v>7.4</v>
      </c>
      <c r="T9738" t="s">
        <v>136</v>
      </c>
    </row>
    <row r="9739" spans="1:20" x14ac:dyDescent="0.35">
      <c r="A9739" t="s">
        <v>18984</v>
      </c>
      <c r="B9739" s="5" t="s">
        <v>49</v>
      </c>
      <c r="C9739" s="6">
        <v>60523</v>
      </c>
      <c r="D9739" t="s">
        <v>41</v>
      </c>
      <c r="E9739">
        <v>51445</v>
      </c>
      <c r="F9739" s="5" t="s">
        <v>58</v>
      </c>
      <c r="G9739" s="5" t="s">
        <v>42</v>
      </c>
      <c r="H9739" s="5" t="s">
        <v>126</v>
      </c>
      <c r="I9739" t="s">
        <v>44</v>
      </c>
      <c r="J9739" t="s">
        <v>126</v>
      </c>
      <c r="K9739">
        <v>100</v>
      </c>
      <c r="L9739" s="5" t="s">
        <v>18985</v>
      </c>
      <c r="M9739" s="5" t="s">
        <v>54</v>
      </c>
      <c r="N9739">
        <v>0</v>
      </c>
      <c r="O9739" t="s">
        <v>172</v>
      </c>
      <c r="P9739" s="1">
        <v>45703</v>
      </c>
      <c r="Q9739" s="1">
        <v>45745</v>
      </c>
      <c r="R9739">
        <v>2025</v>
      </c>
      <c r="S9739" s="4">
        <v>7.3</v>
      </c>
      <c r="T9739" t="s">
        <v>136</v>
      </c>
    </row>
    <row r="9740" spans="1:20" x14ac:dyDescent="0.35">
      <c r="A9740" t="s">
        <v>18986</v>
      </c>
      <c r="B9740" s="5" t="s">
        <v>100</v>
      </c>
      <c r="C9740" s="6">
        <v>149499</v>
      </c>
      <c r="D9740" t="s">
        <v>65</v>
      </c>
      <c r="E9740">
        <v>194349</v>
      </c>
      <c r="F9740" s="5" t="s">
        <v>66</v>
      </c>
      <c r="G9740" s="5" t="s">
        <v>59</v>
      </c>
      <c r="H9740" s="5" t="s">
        <v>67</v>
      </c>
      <c r="I9740" t="s">
        <v>26</v>
      </c>
      <c r="J9740" t="s">
        <v>313</v>
      </c>
      <c r="K9740">
        <v>100</v>
      </c>
      <c r="L9740" s="5" t="s">
        <v>18987</v>
      </c>
      <c r="M9740" s="5" t="s">
        <v>37</v>
      </c>
      <c r="N9740">
        <v>5</v>
      </c>
      <c r="O9740" t="s">
        <v>78</v>
      </c>
      <c r="P9740" s="1">
        <v>45556</v>
      </c>
      <c r="Q9740" s="1">
        <v>45612</v>
      </c>
      <c r="R9740">
        <v>730</v>
      </c>
      <c r="S9740" s="4">
        <v>9</v>
      </c>
      <c r="T9740" t="s">
        <v>103</v>
      </c>
    </row>
    <row r="9741" spans="1:20" x14ac:dyDescent="0.35">
      <c r="A9741" t="s">
        <v>18988</v>
      </c>
      <c r="B9741" s="5" t="s">
        <v>28802</v>
      </c>
      <c r="C9741" s="6">
        <v>99163</v>
      </c>
      <c r="D9741" t="s">
        <v>22</v>
      </c>
      <c r="E9741">
        <v>99163</v>
      </c>
      <c r="F9741" s="5" t="s">
        <v>66</v>
      </c>
      <c r="G9741" s="5" t="s">
        <v>42</v>
      </c>
      <c r="H9741" s="5" t="s">
        <v>165</v>
      </c>
      <c r="I9741" t="s">
        <v>35</v>
      </c>
      <c r="J9741" t="s">
        <v>165</v>
      </c>
      <c r="K9741">
        <v>50</v>
      </c>
      <c r="L9741" s="5" t="s">
        <v>18989</v>
      </c>
      <c r="M9741" s="5" t="s">
        <v>37</v>
      </c>
      <c r="N9741">
        <v>8</v>
      </c>
      <c r="O9741" t="s">
        <v>135</v>
      </c>
      <c r="P9741" s="1">
        <v>45648</v>
      </c>
      <c r="Q9741" s="1">
        <v>45710</v>
      </c>
      <c r="R9741">
        <v>1266</v>
      </c>
      <c r="S9741" s="4">
        <v>9.5</v>
      </c>
      <c r="T9741" t="s">
        <v>118</v>
      </c>
    </row>
    <row r="9742" spans="1:20" x14ac:dyDescent="0.35">
      <c r="A9742" t="s">
        <v>18990</v>
      </c>
      <c r="B9742" s="5" t="s">
        <v>49</v>
      </c>
      <c r="C9742" s="6">
        <v>295991</v>
      </c>
      <c r="D9742" t="s">
        <v>22</v>
      </c>
      <c r="E9742">
        <v>295991</v>
      </c>
      <c r="F9742" s="5" t="s">
        <v>23</v>
      </c>
      <c r="G9742" s="5" t="s">
        <v>42</v>
      </c>
      <c r="H9742" s="5" t="s">
        <v>101</v>
      </c>
      <c r="I9742" t="s">
        <v>35</v>
      </c>
      <c r="J9742" t="s">
        <v>192</v>
      </c>
      <c r="K9742">
        <v>100</v>
      </c>
      <c r="L9742" s="5" t="s">
        <v>18991</v>
      </c>
      <c r="M9742" s="5" t="s">
        <v>54</v>
      </c>
      <c r="N9742">
        <v>19</v>
      </c>
      <c r="O9742" t="s">
        <v>131</v>
      </c>
      <c r="P9742" s="1">
        <v>45413</v>
      </c>
      <c r="Q9742" s="1">
        <v>45477</v>
      </c>
      <c r="R9742">
        <v>1775</v>
      </c>
      <c r="S9742" s="4">
        <v>6.2</v>
      </c>
      <c r="T9742" t="s">
        <v>55</v>
      </c>
    </row>
    <row r="9743" spans="1:20" x14ac:dyDescent="0.35">
      <c r="A9743" t="s">
        <v>18992</v>
      </c>
      <c r="B9743" s="5" t="s">
        <v>28802</v>
      </c>
      <c r="C9743" s="6">
        <v>136129</v>
      </c>
      <c r="D9743" t="s">
        <v>22</v>
      </c>
      <c r="E9743">
        <v>136129</v>
      </c>
      <c r="F9743" s="5" t="s">
        <v>50</v>
      </c>
      <c r="G9743" s="5" t="s">
        <v>51</v>
      </c>
      <c r="H9743" s="5" t="s">
        <v>68</v>
      </c>
      <c r="I9743" t="s">
        <v>35</v>
      </c>
      <c r="J9743" t="s">
        <v>68</v>
      </c>
      <c r="K9743">
        <v>100</v>
      </c>
      <c r="L9743" s="5" t="s">
        <v>18993</v>
      </c>
      <c r="M9743" s="5" t="s">
        <v>54</v>
      </c>
      <c r="N9743">
        <v>2</v>
      </c>
      <c r="O9743" t="s">
        <v>62</v>
      </c>
      <c r="P9743" s="1">
        <v>45600</v>
      </c>
      <c r="Q9743" s="1">
        <v>45615</v>
      </c>
      <c r="R9743">
        <v>1746</v>
      </c>
      <c r="S9743" s="4">
        <v>5.3</v>
      </c>
      <c r="T9743" t="s">
        <v>210</v>
      </c>
    </row>
    <row r="9744" spans="1:20" x14ac:dyDescent="0.35">
      <c r="A9744" t="s">
        <v>18994</v>
      </c>
      <c r="B9744" s="5" t="s">
        <v>100</v>
      </c>
      <c r="C9744" s="6">
        <v>113701</v>
      </c>
      <c r="D9744" t="s">
        <v>41</v>
      </c>
      <c r="E9744">
        <v>96646</v>
      </c>
      <c r="F9744" s="5" t="s">
        <v>66</v>
      </c>
      <c r="G9744" s="5" t="s">
        <v>59</v>
      </c>
      <c r="H9744" s="5" t="s">
        <v>151</v>
      </c>
      <c r="I9744" t="s">
        <v>44</v>
      </c>
      <c r="J9744" t="s">
        <v>151</v>
      </c>
      <c r="K9744">
        <v>100</v>
      </c>
      <c r="L9744" s="5" t="s">
        <v>16933</v>
      </c>
      <c r="M9744" s="5" t="s">
        <v>70</v>
      </c>
      <c r="N9744">
        <v>5</v>
      </c>
      <c r="O9744" t="s">
        <v>46</v>
      </c>
      <c r="P9744" s="1">
        <v>45388</v>
      </c>
      <c r="Q9744" s="1">
        <v>45426</v>
      </c>
      <c r="R9744">
        <v>1949</v>
      </c>
      <c r="S9744" s="4">
        <v>7.4</v>
      </c>
      <c r="T9744" t="s">
        <v>153</v>
      </c>
    </row>
    <row r="9745" spans="1:20" x14ac:dyDescent="0.35">
      <c r="A9745" t="s">
        <v>18995</v>
      </c>
      <c r="B9745" s="5" t="s">
        <v>28802</v>
      </c>
      <c r="C9745" s="6">
        <v>81106</v>
      </c>
      <c r="D9745" t="s">
        <v>120</v>
      </c>
      <c r="E9745">
        <v>72995</v>
      </c>
      <c r="F9745" s="5" t="s">
        <v>58</v>
      </c>
      <c r="G9745" s="5" t="s">
        <v>24</v>
      </c>
      <c r="H9745" s="5" t="s">
        <v>121</v>
      </c>
      <c r="I9745" t="s">
        <v>44</v>
      </c>
      <c r="J9745" t="s">
        <v>121</v>
      </c>
      <c r="K9745">
        <v>0</v>
      </c>
      <c r="L9745" s="5" t="s">
        <v>18996</v>
      </c>
      <c r="M9745" s="5" t="s">
        <v>54</v>
      </c>
      <c r="N9745">
        <v>1</v>
      </c>
      <c r="O9745" t="s">
        <v>78</v>
      </c>
      <c r="P9745" s="1">
        <v>45699</v>
      </c>
      <c r="Q9745" s="1">
        <v>45713</v>
      </c>
      <c r="R9745">
        <v>629</v>
      </c>
      <c r="S9745" s="4">
        <v>5.7</v>
      </c>
      <c r="T9745" t="s">
        <v>63</v>
      </c>
    </row>
    <row r="9746" spans="1:20" x14ac:dyDescent="0.35">
      <c r="A9746" t="s">
        <v>18997</v>
      </c>
      <c r="B9746" s="5" t="s">
        <v>174</v>
      </c>
      <c r="C9746" s="6">
        <v>69980</v>
      </c>
      <c r="D9746" t="s">
        <v>22</v>
      </c>
      <c r="E9746">
        <v>69980</v>
      </c>
      <c r="F9746" s="5" t="s">
        <v>23</v>
      </c>
      <c r="G9746" s="5" t="s">
        <v>51</v>
      </c>
      <c r="H9746" s="5" t="s">
        <v>116</v>
      </c>
      <c r="I9746" t="s">
        <v>26</v>
      </c>
      <c r="J9746" t="s">
        <v>116</v>
      </c>
      <c r="K9746">
        <v>0</v>
      </c>
      <c r="L9746" s="5" t="s">
        <v>18998</v>
      </c>
      <c r="M9746" s="5" t="s">
        <v>28</v>
      </c>
      <c r="N9746">
        <v>14</v>
      </c>
      <c r="O9746" t="s">
        <v>167</v>
      </c>
      <c r="P9746" s="1">
        <v>45734</v>
      </c>
      <c r="Q9746" s="1">
        <v>45770</v>
      </c>
      <c r="R9746">
        <v>1445</v>
      </c>
      <c r="S9746" s="4">
        <v>7.7</v>
      </c>
      <c r="T9746" t="s">
        <v>277</v>
      </c>
    </row>
    <row r="9747" spans="1:20" x14ac:dyDescent="0.35">
      <c r="A9747" t="s">
        <v>18999</v>
      </c>
      <c r="B9747" s="5" t="s">
        <v>145</v>
      </c>
      <c r="C9747" s="6">
        <v>326836</v>
      </c>
      <c r="D9747" t="s">
        <v>22</v>
      </c>
      <c r="E9747">
        <v>326836</v>
      </c>
      <c r="F9747" s="5" t="s">
        <v>23</v>
      </c>
      <c r="G9747" s="5" t="s">
        <v>59</v>
      </c>
      <c r="H9747" s="5" t="s">
        <v>68</v>
      </c>
      <c r="I9747" t="s">
        <v>26</v>
      </c>
      <c r="J9747" t="s">
        <v>68</v>
      </c>
      <c r="K9747">
        <v>0</v>
      </c>
      <c r="L9747" s="5" t="s">
        <v>19000</v>
      </c>
      <c r="M9747" s="5" t="s">
        <v>37</v>
      </c>
      <c r="N9747">
        <v>12</v>
      </c>
      <c r="O9747" t="s">
        <v>62</v>
      </c>
      <c r="P9747" s="1">
        <v>45549</v>
      </c>
      <c r="Q9747" s="1">
        <v>45615</v>
      </c>
      <c r="R9747">
        <v>840</v>
      </c>
      <c r="S9747" s="4">
        <v>6.8</v>
      </c>
      <c r="T9747" t="s">
        <v>243</v>
      </c>
    </row>
    <row r="9748" spans="1:20" x14ac:dyDescent="0.35">
      <c r="A9748" t="s">
        <v>19001</v>
      </c>
      <c r="B9748" s="5" t="s">
        <v>40</v>
      </c>
      <c r="C9748" s="6">
        <v>99357</v>
      </c>
      <c r="D9748" t="s">
        <v>41</v>
      </c>
      <c r="E9748">
        <v>84453</v>
      </c>
      <c r="F9748" s="5" t="s">
        <v>66</v>
      </c>
      <c r="G9748" s="5" t="s">
        <v>51</v>
      </c>
      <c r="H9748" s="5" t="s">
        <v>151</v>
      </c>
      <c r="I9748" t="s">
        <v>26</v>
      </c>
      <c r="J9748" t="s">
        <v>151</v>
      </c>
      <c r="K9748">
        <v>50</v>
      </c>
      <c r="L9748" s="5" t="s">
        <v>19002</v>
      </c>
      <c r="M9748" s="5" t="s">
        <v>37</v>
      </c>
      <c r="N9748">
        <v>7</v>
      </c>
      <c r="O9748" t="s">
        <v>46</v>
      </c>
      <c r="P9748" s="1">
        <v>45573</v>
      </c>
      <c r="Q9748" s="1">
        <v>45612</v>
      </c>
      <c r="R9748">
        <v>560</v>
      </c>
      <c r="S9748" s="4">
        <v>6.6</v>
      </c>
      <c r="T9748" t="s">
        <v>89</v>
      </c>
    </row>
    <row r="9749" spans="1:20" x14ac:dyDescent="0.35">
      <c r="A9749" t="s">
        <v>19003</v>
      </c>
      <c r="B9749" s="5" t="s">
        <v>28800</v>
      </c>
      <c r="C9749" s="6">
        <v>147291</v>
      </c>
      <c r="D9749" t="s">
        <v>22</v>
      </c>
      <c r="E9749">
        <v>147291</v>
      </c>
      <c r="F9749" s="5" t="s">
        <v>23</v>
      </c>
      <c r="G9749" s="5" t="s">
        <v>24</v>
      </c>
      <c r="H9749" s="5" t="s">
        <v>191</v>
      </c>
      <c r="I9749" t="s">
        <v>35</v>
      </c>
      <c r="J9749" t="s">
        <v>191</v>
      </c>
      <c r="K9749">
        <v>50</v>
      </c>
      <c r="L9749" s="5" t="s">
        <v>19004</v>
      </c>
      <c r="M9749" s="5" t="s">
        <v>54</v>
      </c>
      <c r="N9749">
        <v>16</v>
      </c>
      <c r="O9749" t="s">
        <v>172</v>
      </c>
      <c r="P9749" s="1">
        <v>45602</v>
      </c>
      <c r="Q9749" s="1">
        <v>45623</v>
      </c>
      <c r="R9749">
        <v>1962</v>
      </c>
      <c r="S9749" s="4">
        <v>9.5</v>
      </c>
      <c r="T9749" t="s">
        <v>277</v>
      </c>
    </row>
    <row r="9750" spans="1:20" x14ac:dyDescent="0.35">
      <c r="A9750" t="s">
        <v>19005</v>
      </c>
      <c r="B9750" s="5" t="s">
        <v>28802</v>
      </c>
      <c r="C9750" s="6">
        <v>241227</v>
      </c>
      <c r="D9750" t="s">
        <v>22</v>
      </c>
      <c r="E9750">
        <v>241227</v>
      </c>
      <c r="F9750" s="5" t="s">
        <v>23</v>
      </c>
      <c r="G9750" s="5" t="s">
        <v>59</v>
      </c>
      <c r="H9750" s="5" t="s">
        <v>68</v>
      </c>
      <c r="I9750" t="s">
        <v>44</v>
      </c>
      <c r="J9750" t="s">
        <v>68</v>
      </c>
      <c r="K9750">
        <v>100</v>
      </c>
      <c r="L9750" s="5" t="s">
        <v>19006</v>
      </c>
      <c r="M9750" s="5" t="s">
        <v>70</v>
      </c>
      <c r="N9750">
        <v>12</v>
      </c>
      <c r="O9750" t="s">
        <v>147</v>
      </c>
      <c r="P9750" s="1">
        <v>45748</v>
      </c>
      <c r="Q9750" s="1">
        <v>45789</v>
      </c>
      <c r="R9750">
        <v>667</v>
      </c>
      <c r="S9750" s="4">
        <v>7.5</v>
      </c>
      <c r="T9750" t="s">
        <v>30</v>
      </c>
    </row>
    <row r="9751" spans="1:20" x14ac:dyDescent="0.35">
      <c r="A9751" t="s">
        <v>19007</v>
      </c>
      <c r="B9751" s="5" t="s">
        <v>28802</v>
      </c>
      <c r="C9751" s="6">
        <v>75529</v>
      </c>
      <c r="D9751" t="s">
        <v>22</v>
      </c>
      <c r="E9751">
        <v>75529</v>
      </c>
      <c r="F9751" s="5" t="s">
        <v>58</v>
      </c>
      <c r="G9751" s="5" t="s">
        <v>51</v>
      </c>
      <c r="H9751" s="5" t="s">
        <v>52</v>
      </c>
      <c r="I9751" t="s">
        <v>35</v>
      </c>
      <c r="J9751" t="s">
        <v>133</v>
      </c>
      <c r="K9751">
        <v>50</v>
      </c>
      <c r="L9751" s="5" t="s">
        <v>19008</v>
      </c>
      <c r="M9751" s="5" t="s">
        <v>37</v>
      </c>
      <c r="N9751">
        <v>0</v>
      </c>
      <c r="O9751" t="s">
        <v>172</v>
      </c>
      <c r="P9751" s="1">
        <v>45503</v>
      </c>
      <c r="Q9751" s="1">
        <v>45528</v>
      </c>
      <c r="R9751">
        <v>1470</v>
      </c>
      <c r="S9751" s="4">
        <v>9.1999999999999993</v>
      </c>
      <c r="T9751" t="s">
        <v>153</v>
      </c>
    </row>
    <row r="9752" spans="1:20" x14ac:dyDescent="0.35">
      <c r="A9752" t="s">
        <v>19009</v>
      </c>
      <c r="B9752" s="5" t="s">
        <v>91</v>
      </c>
      <c r="C9752" s="6">
        <v>68543</v>
      </c>
      <c r="D9752" t="s">
        <v>22</v>
      </c>
      <c r="E9752">
        <v>68543</v>
      </c>
      <c r="F9752" s="5" t="s">
        <v>58</v>
      </c>
      <c r="G9752" s="5" t="s">
        <v>42</v>
      </c>
      <c r="H9752" s="5" t="s">
        <v>68</v>
      </c>
      <c r="I9752" t="s">
        <v>44</v>
      </c>
      <c r="J9752" t="s">
        <v>68</v>
      </c>
      <c r="K9752">
        <v>100</v>
      </c>
      <c r="L9752" s="5" t="s">
        <v>19010</v>
      </c>
      <c r="M9752" s="5" t="s">
        <v>70</v>
      </c>
      <c r="N9752">
        <v>1</v>
      </c>
      <c r="O9752" t="s">
        <v>107</v>
      </c>
      <c r="P9752" s="1">
        <v>45359</v>
      </c>
      <c r="Q9752" s="1">
        <v>45398</v>
      </c>
      <c r="R9752">
        <v>2407</v>
      </c>
      <c r="S9752" s="4">
        <v>8.8000000000000007</v>
      </c>
      <c r="T9752" t="s">
        <v>55</v>
      </c>
    </row>
    <row r="9753" spans="1:20" x14ac:dyDescent="0.35">
      <c r="A9753" t="s">
        <v>19011</v>
      </c>
      <c r="B9753" s="5" t="s">
        <v>105</v>
      </c>
      <c r="C9753" s="6">
        <v>69686</v>
      </c>
      <c r="D9753" t="s">
        <v>22</v>
      </c>
      <c r="E9753">
        <v>69686</v>
      </c>
      <c r="F9753" s="5" t="s">
        <v>58</v>
      </c>
      <c r="G9753" s="5" t="s">
        <v>42</v>
      </c>
      <c r="H9753" s="5" t="s">
        <v>101</v>
      </c>
      <c r="I9753" t="s">
        <v>44</v>
      </c>
      <c r="J9753" t="s">
        <v>294</v>
      </c>
      <c r="K9753">
        <v>100</v>
      </c>
      <c r="L9753" s="5" t="s">
        <v>19012</v>
      </c>
      <c r="M9753" s="5" t="s">
        <v>37</v>
      </c>
      <c r="N9753">
        <v>0</v>
      </c>
      <c r="O9753" t="s">
        <v>107</v>
      </c>
      <c r="P9753" s="1">
        <v>45377</v>
      </c>
      <c r="Q9753" s="1">
        <v>45430</v>
      </c>
      <c r="R9753">
        <v>1978</v>
      </c>
      <c r="S9753" s="4">
        <v>6.3</v>
      </c>
      <c r="T9753" t="s">
        <v>63</v>
      </c>
    </row>
    <row r="9754" spans="1:20" x14ac:dyDescent="0.35">
      <c r="A9754" t="s">
        <v>19013</v>
      </c>
      <c r="B9754" s="5" t="s">
        <v>28802</v>
      </c>
      <c r="C9754" s="6">
        <v>240290</v>
      </c>
      <c r="D9754" t="s">
        <v>41</v>
      </c>
      <c r="E9754">
        <v>204247</v>
      </c>
      <c r="F9754" s="5" t="s">
        <v>23</v>
      </c>
      <c r="G9754" s="5" t="s">
        <v>42</v>
      </c>
      <c r="H9754" s="5" t="s">
        <v>126</v>
      </c>
      <c r="I9754" t="s">
        <v>26</v>
      </c>
      <c r="J9754" t="s">
        <v>126</v>
      </c>
      <c r="K9754">
        <v>0</v>
      </c>
      <c r="L9754" s="5" t="s">
        <v>19014</v>
      </c>
      <c r="M9754" s="5" t="s">
        <v>54</v>
      </c>
      <c r="N9754">
        <v>18</v>
      </c>
      <c r="O9754" t="s">
        <v>167</v>
      </c>
      <c r="P9754" s="1">
        <v>45396</v>
      </c>
      <c r="Q9754" s="1">
        <v>45469</v>
      </c>
      <c r="R9754">
        <v>1249</v>
      </c>
      <c r="S9754" s="4">
        <v>8.1999999999999993</v>
      </c>
      <c r="T9754" t="s">
        <v>136</v>
      </c>
    </row>
    <row r="9755" spans="1:20" x14ac:dyDescent="0.35">
      <c r="A9755" t="s">
        <v>19015</v>
      </c>
      <c r="B9755" s="5" t="s">
        <v>57</v>
      </c>
      <c r="C9755" s="6">
        <v>152827</v>
      </c>
      <c r="D9755" t="s">
        <v>120</v>
      </c>
      <c r="E9755">
        <v>137544</v>
      </c>
      <c r="F9755" s="5" t="s">
        <v>50</v>
      </c>
      <c r="G9755" s="5" t="s">
        <v>42</v>
      </c>
      <c r="H9755" s="5" t="s">
        <v>121</v>
      </c>
      <c r="I9755" t="s">
        <v>26</v>
      </c>
      <c r="J9755" t="s">
        <v>76</v>
      </c>
      <c r="K9755">
        <v>100</v>
      </c>
      <c r="L9755" s="5" t="s">
        <v>19016</v>
      </c>
      <c r="M9755" s="5" t="s">
        <v>54</v>
      </c>
      <c r="N9755">
        <v>4</v>
      </c>
      <c r="O9755" t="s">
        <v>46</v>
      </c>
      <c r="P9755" s="1">
        <v>45756</v>
      </c>
      <c r="Q9755" s="1">
        <v>45794</v>
      </c>
      <c r="R9755">
        <v>2154</v>
      </c>
      <c r="S9755" s="4">
        <v>9.6999999999999993</v>
      </c>
      <c r="T9755" t="s">
        <v>95</v>
      </c>
    </row>
    <row r="9756" spans="1:20" x14ac:dyDescent="0.35">
      <c r="A9756" t="s">
        <v>19017</v>
      </c>
      <c r="B9756" s="5" t="s">
        <v>28801</v>
      </c>
      <c r="C9756" s="6">
        <v>124396</v>
      </c>
      <c r="D9756" t="s">
        <v>41</v>
      </c>
      <c r="E9756">
        <v>105737</v>
      </c>
      <c r="F9756" s="5" t="s">
        <v>23</v>
      </c>
      <c r="G9756" s="5" t="s">
        <v>42</v>
      </c>
      <c r="H9756" s="5" t="s">
        <v>43</v>
      </c>
      <c r="I9756" t="s">
        <v>44</v>
      </c>
      <c r="J9756" t="s">
        <v>43</v>
      </c>
      <c r="K9756">
        <v>0</v>
      </c>
      <c r="L9756" s="5" t="s">
        <v>19018</v>
      </c>
      <c r="M9756" s="5" t="s">
        <v>54</v>
      </c>
      <c r="N9756">
        <v>15</v>
      </c>
      <c r="O9756" t="s">
        <v>167</v>
      </c>
      <c r="P9756" s="1">
        <v>45522</v>
      </c>
      <c r="Q9756" s="1">
        <v>45574</v>
      </c>
      <c r="R9756">
        <v>708</v>
      </c>
      <c r="S9756" s="4">
        <v>6.3</v>
      </c>
      <c r="T9756" t="s">
        <v>210</v>
      </c>
    </row>
    <row r="9757" spans="1:20" x14ac:dyDescent="0.35">
      <c r="A9757" t="s">
        <v>19019</v>
      </c>
      <c r="B9757" s="5" t="s">
        <v>91</v>
      </c>
      <c r="C9757" s="6">
        <v>246978</v>
      </c>
      <c r="D9757" t="s">
        <v>41</v>
      </c>
      <c r="E9757">
        <v>209931</v>
      </c>
      <c r="F9757" s="5" t="s">
        <v>23</v>
      </c>
      <c r="G9757" s="5" t="s">
        <v>51</v>
      </c>
      <c r="H9757" s="5" t="s">
        <v>126</v>
      </c>
      <c r="I9757" t="s">
        <v>26</v>
      </c>
      <c r="J9757" t="s">
        <v>126</v>
      </c>
      <c r="K9757">
        <v>100</v>
      </c>
      <c r="L9757" s="5" t="s">
        <v>19020</v>
      </c>
      <c r="M9757" s="5" t="s">
        <v>37</v>
      </c>
      <c r="N9757">
        <v>13</v>
      </c>
      <c r="O9757" t="s">
        <v>29</v>
      </c>
      <c r="P9757" s="1">
        <v>45399</v>
      </c>
      <c r="Q9757" s="1">
        <v>45438</v>
      </c>
      <c r="R9757">
        <v>605</v>
      </c>
      <c r="S9757" s="4">
        <v>8.1</v>
      </c>
      <c r="T9757" t="s">
        <v>30</v>
      </c>
    </row>
    <row r="9758" spans="1:20" x14ac:dyDescent="0.35">
      <c r="A9758" t="s">
        <v>19021</v>
      </c>
      <c r="B9758" s="5" t="s">
        <v>28802</v>
      </c>
      <c r="C9758" s="6">
        <v>102797</v>
      </c>
      <c r="D9758" t="s">
        <v>33</v>
      </c>
      <c r="E9758">
        <v>11307670</v>
      </c>
      <c r="F9758" s="5" t="s">
        <v>50</v>
      </c>
      <c r="G9758" s="5" t="s">
        <v>42</v>
      </c>
      <c r="H9758" s="5" t="s">
        <v>34</v>
      </c>
      <c r="I9758" t="s">
        <v>26</v>
      </c>
      <c r="J9758" t="s">
        <v>34</v>
      </c>
      <c r="K9758">
        <v>0</v>
      </c>
      <c r="L9758" s="5" t="s">
        <v>19022</v>
      </c>
      <c r="M9758" s="5" t="s">
        <v>28</v>
      </c>
      <c r="N9758">
        <v>3</v>
      </c>
      <c r="O9758" t="s">
        <v>172</v>
      </c>
      <c r="P9758" s="1">
        <v>45332</v>
      </c>
      <c r="Q9758" s="1">
        <v>45405</v>
      </c>
      <c r="R9758">
        <v>522</v>
      </c>
      <c r="S9758" s="4">
        <v>7</v>
      </c>
      <c r="T9758" t="s">
        <v>103</v>
      </c>
    </row>
    <row r="9759" spans="1:20" x14ac:dyDescent="0.35">
      <c r="A9759" t="s">
        <v>19023</v>
      </c>
      <c r="B9759" s="5" t="s">
        <v>32</v>
      </c>
      <c r="C9759" s="6">
        <v>67987</v>
      </c>
      <c r="D9759" t="s">
        <v>65</v>
      </c>
      <c r="E9759">
        <v>88383</v>
      </c>
      <c r="F9759" s="5" t="s">
        <v>58</v>
      </c>
      <c r="G9759" s="5" t="s">
        <v>51</v>
      </c>
      <c r="H9759" s="5" t="s">
        <v>67</v>
      </c>
      <c r="I9759" t="s">
        <v>44</v>
      </c>
      <c r="J9759" t="s">
        <v>67</v>
      </c>
      <c r="K9759">
        <v>0</v>
      </c>
      <c r="L9759" s="5" t="s">
        <v>7039</v>
      </c>
      <c r="M9759" s="5" t="s">
        <v>37</v>
      </c>
      <c r="N9759">
        <v>1</v>
      </c>
      <c r="O9759" t="s">
        <v>85</v>
      </c>
      <c r="P9759" s="1">
        <v>45349</v>
      </c>
      <c r="Q9759" s="1">
        <v>45413</v>
      </c>
      <c r="R9759">
        <v>761</v>
      </c>
      <c r="S9759" s="4">
        <v>7.4</v>
      </c>
      <c r="T9759" t="s">
        <v>63</v>
      </c>
    </row>
    <row r="9760" spans="1:20" x14ac:dyDescent="0.35">
      <c r="A9760" t="s">
        <v>19024</v>
      </c>
      <c r="B9760" s="5" t="s">
        <v>174</v>
      </c>
      <c r="C9760" s="6">
        <v>283056</v>
      </c>
      <c r="D9760" t="s">
        <v>22</v>
      </c>
      <c r="E9760">
        <v>283056</v>
      </c>
      <c r="F9760" s="5" t="s">
        <v>23</v>
      </c>
      <c r="G9760" s="5" t="s">
        <v>51</v>
      </c>
      <c r="H9760" s="5" t="s">
        <v>68</v>
      </c>
      <c r="I9760" t="s">
        <v>35</v>
      </c>
      <c r="J9760" t="s">
        <v>359</v>
      </c>
      <c r="K9760">
        <v>100</v>
      </c>
      <c r="L9760" s="5" t="s">
        <v>19025</v>
      </c>
      <c r="M9760" s="5" t="s">
        <v>70</v>
      </c>
      <c r="N9760">
        <v>15</v>
      </c>
      <c r="O9760" t="s">
        <v>78</v>
      </c>
      <c r="P9760" s="1">
        <v>45582</v>
      </c>
      <c r="Q9760" s="1">
        <v>45636</v>
      </c>
      <c r="R9760">
        <v>1021</v>
      </c>
      <c r="S9760" s="4">
        <v>7.7</v>
      </c>
      <c r="T9760" t="s">
        <v>38</v>
      </c>
    </row>
    <row r="9761" spans="1:20" x14ac:dyDescent="0.35">
      <c r="A9761" t="s">
        <v>19026</v>
      </c>
      <c r="B9761" s="5" t="s">
        <v>105</v>
      </c>
      <c r="C9761" s="6">
        <v>362848</v>
      </c>
      <c r="D9761" t="s">
        <v>22</v>
      </c>
      <c r="E9761">
        <v>362848</v>
      </c>
      <c r="F9761" s="5" t="s">
        <v>23</v>
      </c>
      <c r="G9761" s="5" t="s">
        <v>42</v>
      </c>
      <c r="H9761" s="5" t="s">
        <v>68</v>
      </c>
      <c r="I9761" t="s">
        <v>35</v>
      </c>
      <c r="J9761" t="s">
        <v>68</v>
      </c>
      <c r="K9761">
        <v>100</v>
      </c>
      <c r="L9761" s="5" t="s">
        <v>19027</v>
      </c>
      <c r="M9761" s="5" t="s">
        <v>28</v>
      </c>
      <c r="N9761">
        <v>13</v>
      </c>
      <c r="O9761" t="s">
        <v>147</v>
      </c>
      <c r="P9761" s="1">
        <v>45665</v>
      </c>
      <c r="Q9761" s="1">
        <v>45708</v>
      </c>
      <c r="R9761">
        <v>697</v>
      </c>
      <c r="S9761" s="4">
        <v>5.8</v>
      </c>
      <c r="T9761" t="s">
        <v>118</v>
      </c>
    </row>
    <row r="9762" spans="1:20" x14ac:dyDescent="0.35">
      <c r="A9762" t="s">
        <v>19028</v>
      </c>
      <c r="B9762" s="5" t="s">
        <v>40</v>
      </c>
      <c r="C9762" s="6">
        <v>63275</v>
      </c>
      <c r="D9762" t="s">
        <v>65</v>
      </c>
      <c r="E9762">
        <v>82258</v>
      </c>
      <c r="F9762" s="5" t="s">
        <v>58</v>
      </c>
      <c r="G9762" s="5" t="s">
        <v>24</v>
      </c>
      <c r="H9762" s="5" t="s">
        <v>67</v>
      </c>
      <c r="I9762" t="s">
        <v>26</v>
      </c>
      <c r="J9762" t="s">
        <v>67</v>
      </c>
      <c r="K9762">
        <v>0</v>
      </c>
      <c r="L9762" s="5" t="s">
        <v>19029</v>
      </c>
      <c r="M9762" s="5" t="s">
        <v>28</v>
      </c>
      <c r="N9762">
        <v>1</v>
      </c>
      <c r="O9762" t="s">
        <v>147</v>
      </c>
      <c r="P9762" s="1">
        <v>45683</v>
      </c>
      <c r="Q9762" s="1">
        <v>45701</v>
      </c>
      <c r="R9762">
        <v>1719</v>
      </c>
      <c r="S9762" s="4">
        <v>9.9</v>
      </c>
      <c r="T9762" t="s">
        <v>55</v>
      </c>
    </row>
    <row r="9763" spans="1:20" x14ac:dyDescent="0.35">
      <c r="A9763" t="s">
        <v>19030</v>
      </c>
      <c r="B9763" s="5" t="s">
        <v>21</v>
      </c>
      <c r="C9763" s="6">
        <v>61622</v>
      </c>
      <c r="D9763" t="s">
        <v>92</v>
      </c>
      <c r="E9763">
        <v>46217</v>
      </c>
      <c r="F9763" s="5" t="s">
        <v>58</v>
      </c>
      <c r="G9763" s="5" t="s">
        <v>42</v>
      </c>
      <c r="H9763" s="5" t="s">
        <v>93</v>
      </c>
      <c r="I9763" t="s">
        <v>44</v>
      </c>
      <c r="J9763" t="s">
        <v>93</v>
      </c>
      <c r="K9763">
        <v>50</v>
      </c>
      <c r="L9763" s="5" t="s">
        <v>19031</v>
      </c>
      <c r="M9763" s="5" t="s">
        <v>54</v>
      </c>
      <c r="N9763">
        <v>1</v>
      </c>
      <c r="O9763" t="s">
        <v>107</v>
      </c>
      <c r="P9763" s="1">
        <v>45319</v>
      </c>
      <c r="Q9763" s="1">
        <v>45376</v>
      </c>
      <c r="R9763">
        <v>1936</v>
      </c>
      <c r="S9763" s="4">
        <v>9.8000000000000007</v>
      </c>
      <c r="T9763" t="s">
        <v>118</v>
      </c>
    </row>
    <row r="9764" spans="1:20" x14ac:dyDescent="0.35">
      <c r="A9764" t="s">
        <v>19032</v>
      </c>
      <c r="B9764" s="5" t="s">
        <v>105</v>
      </c>
      <c r="C9764" s="6">
        <v>82457</v>
      </c>
      <c r="D9764" t="s">
        <v>120</v>
      </c>
      <c r="E9764">
        <v>74211</v>
      </c>
      <c r="F9764" s="5" t="s">
        <v>58</v>
      </c>
      <c r="G9764" s="5" t="s">
        <v>51</v>
      </c>
      <c r="H9764" s="5" t="s">
        <v>121</v>
      </c>
      <c r="I9764" t="s">
        <v>26</v>
      </c>
      <c r="J9764" t="s">
        <v>68</v>
      </c>
      <c r="K9764">
        <v>0</v>
      </c>
      <c r="L9764" s="5" t="s">
        <v>19033</v>
      </c>
      <c r="M9764" s="5" t="s">
        <v>54</v>
      </c>
      <c r="N9764">
        <v>1</v>
      </c>
      <c r="O9764" t="s">
        <v>46</v>
      </c>
      <c r="P9764" s="1">
        <v>45303</v>
      </c>
      <c r="Q9764" s="1">
        <v>45335</v>
      </c>
      <c r="R9764">
        <v>1591</v>
      </c>
      <c r="S9764" s="4">
        <v>9</v>
      </c>
      <c r="T9764" t="s">
        <v>136</v>
      </c>
    </row>
    <row r="9765" spans="1:20" x14ac:dyDescent="0.35">
      <c r="A9765" t="s">
        <v>19034</v>
      </c>
      <c r="B9765" s="5" t="s">
        <v>32</v>
      </c>
      <c r="C9765" s="6">
        <v>71625</v>
      </c>
      <c r="D9765" t="s">
        <v>41</v>
      </c>
      <c r="E9765">
        <v>60881</v>
      </c>
      <c r="F9765" s="5" t="s">
        <v>50</v>
      </c>
      <c r="G9765" s="5" t="s">
        <v>59</v>
      </c>
      <c r="H9765" s="5" t="s">
        <v>126</v>
      </c>
      <c r="I9765" t="s">
        <v>44</v>
      </c>
      <c r="J9765" t="s">
        <v>126</v>
      </c>
      <c r="K9765">
        <v>50</v>
      </c>
      <c r="L9765" s="5" t="s">
        <v>19035</v>
      </c>
      <c r="M9765" s="5" t="s">
        <v>28</v>
      </c>
      <c r="N9765">
        <v>4</v>
      </c>
      <c r="O9765" t="s">
        <v>78</v>
      </c>
      <c r="P9765" s="1">
        <v>45573</v>
      </c>
      <c r="Q9765" s="1">
        <v>45636</v>
      </c>
      <c r="R9765">
        <v>1383</v>
      </c>
      <c r="S9765" s="4">
        <v>8.6999999999999993</v>
      </c>
      <c r="T9765" t="s">
        <v>63</v>
      </c>
    </row>
    <row r="9766" spans="1:20" x14ac:dyDescent="0.35">
      <c r="A9766" t="s">
        <v>19036</v>
      </c>
      <c r="B9766" s="5" t="s">
        <v>217</v>
      </c>
      <c r="C9766" s="6">
        <v>119422</v>
      </c>
      <c r="D9766" t="s">
        <v>41</v>
      </c>
      <c r="E9766">
        <v>101509</v>
      </c>
      <c r="F9766" s="5" t="s">
        <v>50</v>
      </c>
      <c r="G9766" s="5" t="s">
        <v>51</v>
      </c>
      <c r="H9766" s="5" t="s">
        <v>43</v>
      </c>
      <c r="I9766" t="s">
        <v>35</v>
      </c>
      <c r="J9766" t="s">
        <v>915</v>
      </c>
      <c r="K9766">
        <v>50</v>
      </c>
      <c r="L9766" s="5" t="s">
        <v>19037</v>
      </c>
      <c r="M9766" s="5" t="s">
        <v>54</v>
      </c>
      <c r="N9766">
        <v>3</v>
      </c>
      <c r="O9766" t="s">
        <v>147</v>
      </c>
      <c r="P9766" s="1">
        <v>45541</v>
      </c>
      <c r="Q9766" s="1">
        <v>45567</v>
      </c>
      <c r="R9766">
        <v>2426</v>
      </c>
      <c r="S9766" s="4">
        <v>9.6999999999999993</v>
      </c>
      <c r="T9766" t="s">
        <v>47</v>
      </c>
    </row>
    <row r="9767" spans="1:20" x14ac:dyDescent="0.35">
      <c r="A9767" t="s">
        <v>19038</v>
      </c>
      <c r="B9767" s="5" t="s">
        <v>100</v>
      </c>
      <c r="C9767" s="6">
        <v>54944</v>
      </c>
      <c r="D9767" t="s">
        <v>41</v>
      </c>
      <c r="E9767">
        <v>46702</v>
      </c>
      <c r="F9767" s="5" t="s">
        <v>58</v>
      </c>
      <c r="G9767" s="5" t="s">
        <v>42</v>
      </c>
      <c r="H9767" s="5" t="s">
        <v>151</v>
      </c>
      <c r="I9767" t="s">
        <v>44</v>
      </c>
      <c r="J9767" t="s">
        <v>151</v>
      </c>
      <c r="K9767">
        <v>50</v>
      </c>
      <c r="L9767" s="5" t="s">
        <v>19039</v>
      </c>
      <c r="M9767" s="5" t="s">
        <v>28</v>
      </c>
      <c r="N9767">
        <v>1</v>
      </c>
      <c r="O9767" t="s">
        <v>62</v>
      </c>
      <c r="P9767" s="1">
        <v>45582</v>
      </c>
      <c r="Q9767" s="1">
        <v>45620</v>
      </c>
      <c r="R9767">
        <v>722</v>
      </c>
      <c r="S9767" s="4">
        <v>5</v>
      </c>
      <c r="T9767" t="s">
        <v>47</v>
      </c>
    </row>
    <row r="9768" spans="1:20" x14ac:dyDescent="0.35">
      <c r="A9768" t="s">
        <v>19040</v>
      </c>
      <c r="B9768" s="5" t="s">
        <v>57</v>
      </c>
      <c r="C9768" s="6">
        <v>52068</v>
      </c>
      <c r="D9768" t="s">
        <v>41</v>
      </c>
      <c r="E9768">
        <v>44258</v>
      </c>
      <c r="F9768" s="5" t="s">
        <v>58</v>
      </c>
      <c r="G9768" s="5" t="s">
        <v>42</v>
      </c>
      <c r="H9768" s="5" t="s">
        <v>60</v>
      </c>
      <c r="I9768" t="s">
        <v>26</v>
      </c>
      <c r="J9768" t="s">
        <v>60</v>
      </c>
      <c r="K9768">
        <v>100</v>
      </c>
      <c r="L9768" s="5" t="s">
        <v>19041</v>
      </c>
      <c r="M9768" s="5" t="s">
        <v>37</v>
      </c>
      <c r="N9768">
        <v>1</v>
      </c>
      <c r="O9768" t="s">
        <v>71</v>
      </c>
      <c r="P9768" s="1">
        <v>45619</v>
      </c>
      <c r="Q9768" s="1">
        <v>45677</v>
      </c>
      <c r="R9768">
        <v>908</v>
      </c>
      <c r="S9768" s="4">
        <v>6.3</v>
      </c>
      <c r="T9768" t="s">
        <v>136</v>
      </c>
    </row>
    <row r="9769" spans="1:20" x14ac:dyDescent="0.35">
      <c r="A9769" t="s">
        <v>19042</v>
      </c>
      <c r="B9769" s="5" t="s">
        <v>174</v>
      </c>
      <c r="C9769" s="6">
        <v>34503</v>
      </c>
      <c r="D9769" t="s">
        <v>22</v>
      </c>
      <c r="E9769">
        <v>34503</v>
      </c>
      <c r="F9769" s="5" t="s">
        <v>58</v>
      </c>
      <c r="G9769" s="5" t="s">
        <v>24</v>
      </c>
      <c r="H9769" s="5" t="s">
        <v>157</v>
      </c>
      <c r="I9769" t="s">
        <v>35</v>
      </c>
      <c r="J9769" t="s">
        <v>68</v>
      </c>
      <c r="K9769">
        <v>50</v>
      </c>
      <c r="L9769" s="5" t="s">
        <v>9532</v>
      </c>
      <c r="M9769" s="5" t="s">
        <v>28</v>
      </c>
      <c r="N9769">
        <v>0</v>
      </c>
      <c r="O9769" t="s">
        <v>131</v>
      </c>
      <c r="P9769" s="1">
        <v>45748</v>
      </c>
      <c r="Q9769" s="1">
        <v>45796</v>
      </c>
      <c r="R9769">
        <v>2330</v>
      </c>
      <c r="S9769" s="4">
        <v>7.6</v>
      </c>
      <c r="T9769" t="s">
        <v>30</v>
      </c>
    </row>
    <row r="9770" spans="1:20" x14ac:dyDescent="0.35">
      <c r="A9770" t="s">
        <v>19043</v>
      </c>
      <c r="B9770" s="5" t="s">
        <v>100</v>
      </c>
      <c r="C9770" s="6">
        <v>95396</v>
      </c>
      <c r="D9770" t="s">
        <v>22</v>
      </c>
      <c r="E9770">
        <v>95396</v>
      </c>
      <c r="F9770" s="5" t="s">
        <v>66</v>
      </c>
      <c r="G9770" s="5" t="s">
        <v>42</v>
      </c>
      <c r="H9770" s="5" t="s">
        <v>25</v>
      </c>
      <c r="I9770" t="s">
        <v>44</v>
      </c>
      <c r="J9770" t="s">
        <v>25</v>
      </c>
      <c r="K9770">
        <v>100</v>
      </c>
      <c r="L9770" s="5" t="s">
        <v>19044</v>
      </c>
      <c r="M9770" s="5" t="s">
        <v>37</v>
      </c>
      <c r="N9770">
        <v>5</v>
      </c>
      <c r="O9770" t="s">
        <v>107</v>
      </c>
      <c r="P9770" s="1">
        <v>45418</v>
      </c>
      <c r="Q9770" s="1">
        <v>45452</v>
      </c>
      <c r="R9770">
        <v>1419</v>
      </c>
      <c r="S9770" s="4">
        <v>5.9</v>
      </c>
      <c r="T9770" t="s">
        <v>95</v>
      </c>
    </row>
    <row r="9771" spans="1:20" x14ac:dyDescent="0.35">
      <c r="A9771" t="s">
        <v>19045</v>
      </c>
      <c r="B9771" s="5" t="s">
        <v>162</v>
      </c>
      <c r="C9771" s="6">
        <v>143291</v>
      </c>
      <c r="D9771" t="s">
        <v>41</v>
      </c>
      <c r="E9771">
        <v>121797</v>
      </c>
      <c r="F9771" s="5" t="s">
        <v>23</v>
      </c>
      <c r="G9771" s="5" t="s">
        <v>42</v>
      </c>
      <c r="H9771" s="5" t="s">
        <v>60</v>
      </c>
      <c r="I9771" t="s">
        <v>44</v>
      </c>
      <c r="J9771" t="s">
        <v>60</v>
      </c>
      <c r="K9771">
        <v>50</v>
      </c>
      <c r="L9771" s="5" t="s">
        <v>19046</v>
      </c>
      <c r="M9771" s="5" t="s">
        <v>54</v>
      </c>
      <c r="N9771">
        <v>14</v>
      </c>
      <c r="O9771" t="s">
        <v>131</v>
      </c>
      <c r="P9771" s="1">
        <v>45715</v>
      </c>
      <c r="Q9771" s="1">
        <v>45753</v>
      </c>
      <c r="R9771">
        <v>751</v>
      </c>
      <c r="S9771" s="4">
        <v>9.6</v>
      </c>
      <c r="T9771" t="s">
        <v>55</v>
      </c>
    </row>
    <row r="9772" spans="1:20" x14ac:dyDescent="0.35">
      <c r="A9772" t="s">
        <v>19047</v>
      </c>
      <c r="B9772" s="5" t="s">
        <v>217</v>
      </c>
      <c r="C9772" s="6">
        <v>66180</v>
      </c>
      <c r="D9772" t="s">
        <v>22</v>
      </c>
      <c r="E9772">
        <v>66180</v>
      </c>
      <c r="F9772" s="5" t="s">
        <v>58</v>
      </c>
      <c r="G9772" s="5" t="s">
        <v>24</v>
      </c>
      <c r="H9772" s="5" t="s">
        <v>25</v>
      </c>
      <c r="I9772" t="s">
        <v>26</v>
      </c>
      <c r="J9772" t="s">
        <v>165</v>
      </c>
      <c r="K9772">
        <v>50</v>
      </c>
      <c r="L9772" s="5" t="s">
        <v>2813</v>
      </c>
      <c r="M9772" s="5" t="s">
        <v>37</v>
      </c>
      <c r="N9772">
        <v>1</v>
      </c>
      <c r="O9772" t="s">
        <v>88</v>
      </c>
      <c r="P9772" s="1">
        <v>45376</v>
      </c>
      <c r="Q9772" s="1">
        <v>45427</v>
      </c>
      <c r="R9772">
        <v>1216</v>
      </c>
      <c r="S9772" s="4">
        <v>6.1</v>
      </c>
      <c r="T9772" t="s">
        <v>277</v>
      </c>
    </row>
    <row r="9773" spans="1:20" x14ac:dyDescent="0.35">
      <c r="A9773" t="s">
        <v>19048</v>
      </c>
      <c r="B9773" s="5" t="s">
        <v>28799</v>
      </c>
      <c r="C9773" s="6">
        <v>142280</v>
      </c>
      <c r="D9773" t="s">
        <v>22</v>
      </c>
      <c r="E9773">
        <v>142280</v>
      </c>
      <c r="F9773" s="5" t="s">
        <v>66</v>
      </c>
      <c r="G9773" s="5" t="s">
        <v>42</v>
      </c>
      <c r="H9773" s="5" t="s">
        <v>52</v>
      </c>
      <c r="I9773" t="s">
        <v>26</v>
      </c>
      <c r="J9773" t="s">
        <v>52</v>
      </c>
      <c r="K9773">
        <v>0</v>
      </c>
      <c r="L9773" s="5" t="s">
        <v>19049</v>
      </c>
      <c r="M9773" s="5" t="s">
        <v>37</v>
      </c>
      <c r="N9773">
        <v>9</v>
      </c>
      <c r="O9773" t="s">
        <v>131</v>
      </c>
      <c r="P9773" s="1">
        <v>45619</v>
      </c>
      <c r="Q9773" s="1">
        <v>45640</v>
      </c>
      <c r="R9773">
        <v>947</v>
      </c>
      <c r="S9773" s="4">
        <v>9.6</v>
      </c>
      <c r="T9773" t="s">
        <v>55</v>
      </c>
    </row>
    <row r="9774" spans="1:20" x14ac:dyDescent="0.35">
      <c r="A9774" t="s">
        <v>19050</v>
      </c>
      <c r="B9774" s="5" t="s">
        <v>105</v>
      </c>
      <c r="C9774" s="6">
        <v>72824</v>
      </c>
      <c r="D9774" t="s">
        <v>22</v>
      </c>
      <c r="E9774">
        <v>72824</v>
      </c>
      <c r="F9774" s="5" t="s">
        <v>50</v>
      </c>
      <c r="G9774" s="5" t="s">
        <v>59</v>
      </c>
      <c r="H9774" s="5" t="s">
        <v>165</v>
      </c>
      <c r="I9774" t="s">
        <v>44</v>
      </c>
      <c r="J9774" t="s">
        <v>165</v>
      </c>
      <c r="K9774">
        <v>50</v>
      </c>
      <c r="L9774" s="5" t="s">
        <v>19051</v>
      </c>
      <c r="M9774" s="5" t="s">
        <v>37</v>
      </c>
      <c r="N9774">
        <v>3</v>
      </c>
      <c r="O9774" t="s">
        <v>46</v>
      </c>
      <c r="P9774" s="1">
        <v>45549</v>
      </c>
      <c r="Q9774" s="1">
        <v>45596</v>
      </c>
      <c r="R9774">
        <v>1124</v>
      </c>
      <c r="S9774" s="4">
        <v>6.5</v>
      </c>
      <c r="T9774" t="s">
        <v>47</v>
      </c>
    </row>
    <row r="9775" spans="1:20" x14ac:dyDescent="0.35">
      <c r="A9775" t="s">
        <v>19052</v>
      </c>
      <c r="B9775" s="5" t="s">
        <v>28801</v>
      </c>
      <c r="C9775" s="6">
        <v>91337</v>
      </c>
      <c r="D9775" t="s">
        <v>33</v>
      </c>
      <c r="E9775">
        <v>10047070</v>
      </c>
      <c r="F9775" s="5" t="s">
        <v>50</v>
      </c>
      <c r="G9775" s="5" t="s">
        <v>59</v>
      </c>
      <c r="H9775" s="5" t="s">
        <v>34</v>
      </c>
      <c r="I9775" t="s">
        <v>26</v>
      </c>
      <c r="J9775" t="s">
        <v>34</v>
      </c>
      <c r="K9775">
        <v>0</v>
      </c>
      <c r="L9775" s="5" t="s">
        <v>19053</v>
      </c>
      <c r="M9775" s="5" t="s">
        <v>54</v>
      </c>
      <c r="N9775">
        <v>3</v>
      </c>
      <c r="O9775" t="s">
        <v>88</v>
      </c>
      <c r="P9775" s="1">
        <v>45488</v>
      </c>
      <c r="Q9775" s="1">
        <v>45536</v>
      </c>
      <c r="R9775">
        <v>653</v>
      </c>
      <c r="S9775" s="4">
        <v>6.4</v>
      </c>
      <c r="T9775" t="s">
        <v>47</v>
      </c>
    </row>
    <row r="9776" spans="1:20" x14ac:dyDescent="0.35">
      <c r="A9776" t="s">
        <v>19054</v>
      </c>
      <c r="B9776" s="5" t="s">
        <v>28800</v>
      </c>
      <c r="C9776" s="6">
        <v>59812</v>
      </c>
      <c r="D9776" t="s">
        <v>22</v>
      </c>
      <c r="E9776">
        <v>59812</v>
      </c>
      <c r="F9776" s="5" t="s">
        <v>58</v>
      </c>
      <c r="G9776" s="5" t="s">
        <v>59</v>
      </c>
      <c r="H9776" s="5" t="s">
        <v>191</v>
      </c>
      <c r="I9776" t="s">
        <v>44</v>
      </c>
      <c r="J9776" t="s">
        <v>186</v>
      </c>
      <c r="K9776">
        <v>0</v>
      </c>
      <c r="L9776" s="5" t="s">
        <v>1417</v>
      </c>
      <c r="M9776" s="5" t="s">
        <v>54</v>
      </c>
      <c r="N9776">
        <v>1</v>
      </c>
      <c r="O9776" t="s">
        <v>29</v>
      </c>
      <c r="P9776" s="1">
        <v>45567</v>
      </c>
      <c r="Q9776" s="1">
        <v>45636</v>
      </c>
      <c r="R9776">
        <v>2279</v>
      </c>
      <c r="S9776" s="4">
        <v>9.5</v>
      </c>
      <c r="T9776" t="s">
        <v>103</v>
      </c>
    </row>
    <row r="9777" spans="1:20" x14ac:dyDescent="0.35">
      <c r="A9777" t="s">
        <v>19055</v>
      </c>
      <c r="B9777" s="5" t="s">
        <v>91</v>
      </c>
      <c r="C9777" s="6">
        <v>94416</v>
      </c>
      <c r="D9777" t="s">
        <v>74</v>
      </c>
      <c r="E9777">
        <v>118020</v>
      </c>
      <c r="F9777" s="5" t="s">
        <v>50</v>
      </c>
      <c r="G9777" s="5" t="s">
        <v>24</v>
      </c>
      <c r="H9777" s="5" t="s">
        <v>75</v>
      </c>
      <c r="I9777" t="s">
        <v>26</v>
      </c>
      <c r="J9777" t="s">
        <v>75</v>
      </c>
      <c r="K9777">
        <v>100</v>
      </c>
      <c r="L9777" s="5" t="s">
        <v>19056</v>
      </c>
      <c r="M9777" s="5" t="s">
        <v>28</v>
      </c>
      <c r="N9777">
        <v>4</v>
      </c>
      <c r="O9777" t="s">
        <v>167</v>
      </c>
      <c r="P9777" s="1">
        <v>45322</v>
      </c>
      <c r="Q9777" s="1">
        <v>45387</v>
      </c>
      <c r="R9777">
        <v>1742</v>
      </c>
      <c r="S9777" s="4">
        <v>5.0999999999999996</v>
      </c>
      <c r="T9777" t="s">
        <v>30</v>
      </c>
    </row>
    <row r="9778" spans="1:20" x14ac:dyDescent="0.35">
      <c r="A9778" t="s">
        <v>19057</v>
      </c>
      <c r="B9778" s="5" t="s">
        <v>105</v>
      </c>
      <c r="C9778" s="6">
        <v>162702</v>
      </c>
      <c r="D9778" t="s">
        <v>120</v>
      </c>
      <c r="E9778">
        <v>146432</v>
      </c>
      <c r="F9778" s="5" t="s">
        <v>50</v>
      </c>
      <c r="G9778" s="5" t="s">
        <v>51</v>
      </c>
      <c r="H9778" s="5" t="s">
        <v>121</v>
      </c>
      <c r="I9778" t="s">
        <v>35</v>
      </c>
      <c r="J9778" t="s">
        <v>157</v>
      </c>
      <c r="K9778">
        <v>100</v>
      </c>
      <c r="L9778" s="5" t="s">
        <v>19058</v>
      </c>
      <c r="M9778" s="5" t="s">
        <v>37</v>
      </c>
      <c r="N9778">
        <v>4</v>
      </c>
      <c r="O9778" t="s">
        <v>29</v>
      </c>
      <c r="P9778" s="1">
        <v>45528</v>
      </c>
      <c r="Q9778" s="1">
        <v>45550</v>
      </c>
      <c r="R9778">
        <v>1799</v>
      </c>
      <c r="S9778" s="4">
        <v>5.4</v>
      </c>
      <c r="T9778" t="s">
        <v>153</v>
      </c>
    </row>
    <row r="9779" spans="1:20" x14ac:dyDescent="0.35">
      <c r="A9779" t="s">
        <v>19059</v>
      </c>
      <c r="B9779" s="5" t="s">
        <v>145</v>
      </c>
      <c r="C9779" s="6">
        <v>208539</v>
      </c>
      <c r="D9779" t="s">
        <v>74</v>
      </c>
      <c r="E9779">
        <v>260674</v>
      </c>
      <c r="F9779" s="5" t="s">
        <v>23</v>
      </c>
      <c r="G9779" s="5" t="s">
        <v>51</v>
      </c>
      <c r="H9779" s="5" t="s">
        <v>75</v>
      </c>
      <c r="I9779" t="s">
        <v>35</v>
      </c>
      <c r="J9779" t="s">
        <v>75</v>
      </c>
      <c r="K9779">
        <v>0</v>
      </c>
      <c r="L9779" s="5" t="s">
        <v>10427</v>
      </c>
      <c r="M9779" s="5" t="s">
        <v>54</v>
      </c>
      <c r="N9779">
        <v>16</v>
      </c>
      <c r="O9779" t="s">
        <v>85</v>
      </c>
      <c r="P9779" s="1">
        <v>45486</v>
      </c>
      <c r="Q9779" s="1">
        <v>45506</v>
      </c>
      <c r="R9779">
        <v>1191</v>
      </c>
      <c r="S9779" s="4">
        <v>5.7</v>
      </c>
      <c r="T9779" t="s">
        <v>136</v>
      </c>
    </row>
    <row r="9780" spans="1:20" x14ac:dyDescent="0.35">
      <c r="A9780" t="s">
        <v>19060</v>
      </c>
      <c r="B9780" s="5" t="s">
        <v>40</v>
      </c>
      <c r="C9780" s="6">
        <v>293805</v>
      </c>
      <c r="D9780" t="s">
        <v>22</v>
      </c>
      <c r="E9780">
        <v>293805</v>
      </c>
      <c r="F9780" s="5" t="s">
        <v>23</v>
      </c>
      <c r="G9780" s="5" t="s">
        <v>24</v>
      </c>
      <c r="H9780" s="5" t="s">
        <v>68</v>
      </c>
      <c r="I9780" t="s">
        <v>35</v>
      </c>
      <c r="J9780" t="s">
        <v>68</v>
      </c>
      <c r="K9780">
        <v>100</v>
      </c>
      <c r="L9780" s="5" t="s">
        <v>19061</v>
      </c>
      <c r="M9780" s="5" t="s">
        <v>70</v>
      </c>
      <c r="N9780">
        <v>13</v>
      </c>
      <c r="O9780" t="s">
        <v>167</v>
      </c>
      <c r="P9780" s="1">
        <v>45734</v>
      </c>
      <c r="Q9780" s="1">
        <v>45801</v>
      </c>
      <c r="R9780">
        <v>1990</v>
      </c>
      <c r="S9780" s="4">
        <v>7.4</v>
      </c>
      <c r="T9780" t="s">
        <v>277</v>
      </c>
    </row>
    <row r="9781" spans="1:20" x14ac:dyDescent="0.35">
      <c r="A9781" t="s">
        <v>19062</v>
      </c>
      <c r="B9781" s="5" t="s">
        <v>57</v>
      </c>
      <c r="C9781" s="6">
        <v>109663</v>
      </c>
      <c r="D9781" t="s">
        <v>22</v>
      </c>
      <c r="E9781">
        <v>109663</v>
      </c>
      <c r="F9781" s="5" t="s">
        <v>50</v>
      </c>
      <c r="G9781" s="5" t="s">
        <v>59</v>
      </c>
      <c r="H9781" s="5" t="s">
        <v>68</v>
      </c>
      <c r="I9781" t="s">
        <v>35</v>
      </c>
      <c r="J9781" t="s">
        <v>68</v>
      </c>
      <c r="K9781">
        <v>100</v>
      </c>
      <c r="L9781" s="5" t="s">
        <v>19063</v>
      </c>
      <c r="M9781" s="5" t="s">
        <v>37</v>
      </c>
      <c r="N9781">
        <v>4</v>
      </c>
      <c r="O9781" t="s">
        <v>85</v>
      </c>
      <c r="P9781" s="1">
        <v>45387</v>
      </c>
      <c r="Q9781" s="1">
        <v>45458</v>
      </c>
      <c r="R9781">
        <v>1177</v>
      </c>
      <c r="S9781" s="4">
        <v>6.5</v>
      </c>
      <c r="T9781" t="s">
        <v>210</v>
      </c>
    </row>
    <row r="9782" spans="1:20" x14ac:dyDescent="0.35">
      <c r="A9782" t="s">
        <v>19064</v>
      </c>
      <c r="B9782" s="5" t="s">
        <v>28799</v>
      </c>
      <c r="C9782" s="6">
        <v>62003</v>
      </c>
      <c r="D9782" t="s">
        <v>22</v>
      </c>
      <c r="E9782">
        <v>62003</v>
      </c>
      <c r="F9782" s="5" t="s">
        <v>23</v>
      </c>
      <c r="G9782" s="5" t="s">
        <v>24</v>
      </c>
      <c r="H9782" s="5" t="s">
        <v>116</v>
      </c>
      <c r="I9782" t="s">
        <v>26</v>
      </c>
      <c r="J9782" t="s">
        <v>110</v>
      </c>
      <c r="K9782">
        <v>50</v>
      </c>
      <c r="L9782" s="5" t="s">
        <v>19065</v>
      </c>
      <c r="M9782" s="5" t="s">
        <v>54</v>
      </c>
      <c r="N9782">
        <v>10</v>
      </c>
      <c r="O9782" t="s">
        <v>88</v>
      </c>
      <c r="P9782" s="1">
        <v>45775</v>
      </c>
      <c r="Q9782" s="1">
        <v>45845</v>
      </c>
      <c r="R9782">
        <v>1364</v>
      </c>
      <c r="S9782" s="4">
        <v>8.1</v>
      </c>
      <c r="T9782" t="s">
        <v>30</v>
      </c>
    </row>
    <row r="9783" spans="1:20" x14ac:dyDescent="0.35">
      <c r="A9783" t="s">
        <v>19066</v>
      </c>
      <c r="B9783" s="5" t="s">
        <v>100</v>
      </c>
      <c r="C9783" s="6">
        <v>110601</v>
      </c>
      <c r="D9783" t="s">
        <v>22</v>
      </c>
      <c r="E9783">
        <v>110601</v>
      </c>
      <c r="F9783" s="5" t="s">
        <v>50</v>
      </c>
      <c r="G9783" s="5" t="s">
        <v>24</v>
      </c>
      <c r="H9783" s="5" t="s">
        <v>97</v>
      </c>
      <c r="I9783" t="s">
        <v>44</v>
      </c>
      <c r="J9783" t="s">
        <v>97</v>
      </c>
      <c r="K9783">
        <v>100</v>
      </c>
      <c r="L9783" s="5" t="s">
        <v>19067</v>
      </c>
      <c r="M9783" s="5" t="s">
        <v>70</v>
      </c>
      <c r="N9783">
        <v>4</v>
      </c>
      <c r="O9783" t="s">
        <v>29</v>
      </c>
      <c r="P9783" s="1">
        <v>45494</v>
      </c>
      <c r="Q9783" s="1">
        <v>45531</v>
      </c>
      <c r="R9783">
        <v>1275</v>
      </c>
      <c r="S9783" s="4">
        <v>6.7</v>
      </c>
      <c r="T9783" t="s">
        <v>79</v>
      </c>
    </row>
    <row r="9784" spans="1:20" x14ac:dyDescent="0.35">
      <c r="A9784" t="s">
        <v>19068</v>
      </c>
      <c r="B9784" s="5" t="s">
        <v>91</v>
      </c>
      <c r="C9784" s="6">
        <v>97802</v>
      </c>
      <c r="D9784" t="s">
        <v>22</v>
      </c>
      <c r="E9784">
        <v>97802</v>
      </c>
      <c r="F9784" s="5" t="s">
        <v>66</v>
      </c>
      <c r="G9784" s="5" t="s">
        <v>51</v>
      </c>
      <c r="H9784" s="5" t="s">
        <v>52</v>
      </c>
      <c r="I9784" t="s">
        <v>44</v>
      </c>
      <c r="J9784" t="s">
        <v>52</v>
      </c>
      <c r="K9784">
        <v>100</v>
      </c>
      <c r="L9784" s="5" t="s">
        <v>19069</v>
      </c>
      <c r="M9784" s="5" t="s">
        <v>70</v>
      </c>
      <c r="N9784">
        <v>7</v>
      </c>
      <c r="O9784" t="s">
        <v>71</v>
      </c>
      <c r="P9784" s="1">
        <v>45662</v>
      </c>
      <c r="Q9784" s="1">
        <v>45717</v>
      </c>
      <c r="R9784">
        <v>1277</v>
      </c>
      <c r="S9784" s="4">
        <v>8.1</v>
      </c>
      <c r="T9784" t="s">
        <v>153</v>
      </c>
    </row>
    <row r="9785" spans="1:20" x14ac:dyDescent="0.35">
      <c r="A9785" t="s">
        <v>19070</v>
      </c>
      <c r="B9785" s="5" t="s">
        <v>28802</v>
      </c>
      <c r="C9785" s="6">
        <v>31409</v>
      </c>
      <c r="D9785" t="s">
        <v>22</v>
      </c>
      <c r="E9785">
        <v>31409</v>
      </c>
      <c r="F9785" s="5" t="s">
        <v>58</v>
      </c>
      <c r="G9785" s="5" t="s">
        <v>51</v>
      </c>
      <c r="H9785" s="5" t="s">
        <v>157</v>
      </c>
      <c r="I9785" t="s">
        <v>44</v>
      </c>
      <c r="J9785" t="s">
        <v>157</v>
      </c>
      <c r="K9785">
        <v>100</v>
      </c>
      <c r="L9785" s="5" t="s">
        <v>19071</v>
      </c>
      <c r="M9785" s="5" t="s">
        <v>37</v>
      </c>
      <c r="N9785">
        <v>0</v>
      </c>
      <c r="O9785" t="s">
        <v>172</v>
      </c>
      <c r="P9785" s="1">
        <v>45350</v>
      </c>
      <c r="Q9785" s="1">
        <v>45387</v>
      </c>
      <c r="R9785">
        <v>987</v>
      </c>
      <c r="S9785" s="4">
        <v>7</v>
      </c>
      <c r="T9785" t="s">
        <v>89</v>
      </c>
    </row>
    <row r="9786" spans="1:20" x14ac:dyDescent="0.35">
      <c r="A9786" t="s">
        <v>19072</v>
      </c>
      <c r="B9786" s="5" t="s">
        <v>174</v>
      </c>
      <c r="C9786" s="6">
        <v>217049</v>
      </c>
      <c r="D9786" t="s">
        <v>22</v>
      </c>
      <c r="E9786">
        <v>217049</v>
      </c>
      <c r="F9786" s="5" t="s">
        <v>23</v>
      </c>
      <c r="G9786" s="5" t="s">
        <v>42</v>
      </c>
      <c r="H9786" s="5" t="s">
        <v>129</v>
      </c>
      <c r="I9786" t="s">
        <v>44</v>
      </c>
      <c r="J9786" t="s">
        <v>129</v>
      </c>
      <c r="K9786">
        <v>100</v>
      </c>
      <c r="L9786" s="5" t="s">
        <v>19073</v>
      </c>
      <c r="M9786" s="5" t="s">
        <v>37</v>
      </c>
      <c r="N9786">
        <v>15</v>
      </c>
      <c r="O9786" t="s">
        <v>135</v>
      </c>
      <c r="P9786" s="1">
        <v>45659</v>
      </c>
      <c r="Q9786" s="1">
        <v>45702</v>
      </c>
      <c r="R9786">
        <v>527</v>
      </c>
      <c r="S9786" s="4">
        <v>5.7</v>
      </c>
      <c r="T9786" t="s">
        <v>153</v>
      </c>
    </row>
    <row r="9787" spans="1:20" x14ac:dyDescent="0.35">
      <c r="A9787" t="s">
        <v>19074</v>
      </c>
      <c r="B9787" s="5" t="s">
        <v>73</v>
      </c>
      <c r="C9787" s="6">
        <v>113873</v>
      </c>
      <c r="D9787" t="s">
        <v>22</v>
      </c>
      <c r="E9787">
        <v>113873</v>
      </c>
      <c r="F9787" s="5" t="s">
        <v>66</v>
      </c>
      <c r="G9787" s="5" t="s">
        <v>51</v>
      </c>
      <c r="H9787" s="5" t="s">
        <v>52</v>
      </c>
      <c r="I9787" t="s">
        <v>35</v>
      </c>
      <c r="J9787" t="s">
        <v>52</v>
      </c>
      <c r="K9787">
        <v>0</v>
      </c>
      <c r="L9787" s="5" t="s">
        <v>19075</v>
      </c>
      <c r="M9787" s="5" t="s">
        <v>37</v>
      </c>
      <c r="N9787">
        <v>5</v>
      </c>
      <c r="O9787" t="s">
        <v>78</v>
      </c>
      <c r="P9787" s="1">
        <v>45337</v>
      </c>
      <c r="Q9787" s="1">
        <v>45404</v>
      </c>
      <c r="R9787">
        <v>929</v>
      </c>
      <c r="S9787" s="4">
        <v>6.8</v>
      </c>
      <c r="T9787" t="s">
        <v>79</v>
      </c>
    </row>
    <row r="9788" spans="1:20" x14ac:dyDescent="0.35">
      <c r="A9788" t="s">
        <v>19076</v>
      </c>
      <c r="B9788" s="5" t="s">
        <v>21</v>
      </c>
      <c r="C9788" s="6">
        <v>154501</v>
      </c>
      <c r="D9788" t="s">
        <v>120</v>
      </c>
      <c r="E9788">
        <v>139051</v>
      </c>
      <c r="F9788" s="5" t="s">
        <v>50</v>
      </c>
      <c r="G9788" s="5" t="s">
        <v>42</v>
      </c>
      <c r="H9788" s="5" t="s">
        <v>121</v>
      </c>
      <c r="I9788" t="s">
        <v>26</v>
      </c>
      <c r="J9788" t="s">
        <v>60</v>
      </c>
      <c r="K9788">
        <v>50</v>
      </c>
      <c r="L9788" s="5" t="s">
        <v>19077</v>
      </c>
      <c r="M9788" s="5" t="s">
        <v>28</v>
      </c>
      <c r="N9788">
        <v>4</v>
      </c>
      <c r="O9788" t="s">
        <v>71</v>
      </c>
      <c r="P9788" s="1">
        <v>45478</v>
      </c>
      <c r="Q9788" s="1">
        <v>45511</v>
      </c>
      <c r="R9788">
        <v>2288</v>
      </c>
      <c r="S9788" s="4">
        <v>8.3000000000000007</v>
      </c>
      <c r="T9788" t="s">
        <v>38</v>
      </c>
    </row>
    <row r="9789" spans="1:20" x14ac:dyDescent="0.35">
      <c r="A9789" t="s">
        <v>19078</v>
      </c>
      <c r="B9789" s="5" t="s">
        <v>174</v>
      </c>
      <c r="C9789" s="6">
        <v>65431</v>
      </c>
      <c r="D9789" t="s">
        <v>74</v>
      </c>
      <c r="E9789">
        <v>81789</v>
      </c>
      <c r="F9789" s="5" t="s">
        <v>58</v>
      </c>
      <c r="G9789" s="5" t="s">
        <v>24</v>
      </c>
      <c r="H9789" s="5" t="s">
        <v>75</v>
      </c>
      <c r="I9789" t="s">
        <v>44</v>
      </c>
      <c r="J9789" t="s">
        <v>110</v>
      </c>
      <c r="K9789">
        <v>100</v>
      </c>
      <c r="L9789" s="5" t="s">
        <v>19079</v>
      </c>
      <c r="M9789" s="5" t="s">
        <v>37</v>
      </c>
      <c r="N9789">
        <v>1</v>
      </c>
      <c r="O9789" t="s">
        <v>62</v>
      </c>
      <c r="P9789" s="1">
        <v>45620</v>
      </c>
      <c r="Q9789" s="1">
        <v>45637</v>
      </c>
      <c r="R9789">
        <v>2365</v>
      </c>
      <c r="S9789" s="4">
        <v>7.8</v>
      </c>
      <c r="T9789" t="s">
        <v>55</v>
      </c>
    </row>
    <row r="9790" spans="1:20" x14ac:dyDescent="0.35">
      <c r="A9790" t="s">
        <v>19080</v>
      </c>
      <c r="B9790" s="5" t="s">
        <v>73</v>
      </c>
      <c r="C9790" s="6">
        <v>182995</v>
      </c>
      <c r="D9790" t="s">
        <v>74</v>
      </c>
      <c r="E9790">
        <v>228744</v>
      </c>
      <c r="F9790" s="5" t="s">
        <v>23</v>
      </c>
      <c r="G9790" s="5" t="s">
        <v>51</v>
      </c>
      <c r="H9790" s="5" t="s">
        <v>75</v>
      </c>
      <c r="I9790" t="s">
        <v>44</v>
      </c>
      <c r="J9790" t="s">
        <v>75</v>
      </c>
      <c r="K9790">
        <v>0</v>
      </c>
      <c r="L9790" s="5" t="s">
        <v>19081</v>
      </c>
      <c r="M9790" s="5" t="s">
        <v>37</v>
      </c>
      <c r="N9790">
        <v>14</v>
      </c>
      <c r="O9790" t="s">
        <v>29</v>
      </c>
      <c r="P9790" s="1">
        <v>45484</v>
      </c>
      <c r="Q9790" s="1">
        <v>45546</v>
      </c>
      <c r="R9790">
        <v>1806</v>
      </c>
      <c r="S9790" s="4">
        <v>8.5</v>
      </c>
      <c r="T9790" t="s">
        <v>89</v>
      </c>
    </row>
    <row r="9791" spans="1:20" x14ac:dyDescent="0.35">
      <c r="A9791" t="s">
        <v>19082</v>
      </c>
      <c r="B9791" s="5" t="s">
        <v>40</v>
      </c>
      <c r="C9791" s="6">
        <v>69850</v>
      </c>
      <c r="D9791" t="s">
        <v>33</v>
      </c>
      <c r="E9791">
        <v>7683500</v>
      </c>
      <c r="F9791" s="5" t="s">
        <v>58</v>
      </c>
      <c r="G9791" s="5" t="s">
        <v>51</v>
      </c>
      <c r="H9791" s="5" t="s">
        <v>34</v>
      </c>
      <c r="I9791" t="s">
        <v>44</v>
      </c>
      <c r="J9791" t="s">
        <v>34</v>
      </c>
      <c r="K9791">
        <v>100</v>
      </c>
      <c r="L9791" s="5" t="s">
        <v>19083</v>
      </c>
      <c r="M9791" s="5" t="s">
        <v>54</v>
      </c>
      <c r="N9791">
        <v>1</v>
      </c>
      <c r="O9791" t="s">
        <v>29</v>
      </c>
      <c r="P9791" s="1">
        <v>45683</v>
      </c>
      <c r="Q9791" s="1">
        <v>45739</v>
      </c>
      <c r="R9791">
        <v>736</v>
      </c>
      <c r="S9791" s="4">
        <v>6.1</v>
      </c>
      <c r="T9791" t="s">
        <v>136</v>
      </c>
    </row>
    <row r="9792" spans="1:20" x14ac:dyDescent="0.35">
      <c r="A9792" t="s">
        <v>19084</v>
      </c>
      <c r="B9792" s="5" t="s">
        <v>40</v>
      </c>
      <c r="C9792" s="6">
        <v>204758</v>
      </c>
      <c r="D9792" t="s">
        <v>41</v>
      </c>
      <c r="E9792">
        <v>174044</v>
      </c>
      <c r="F9792" s="5" t="s">
        <v>23</v>
      </c>
      <c r="G9792" s="5" t="s">
        <v>51</v>
      </c>
      <c r="H9792" s="5" t="s">
        <v>43</v>
      </c>
      <c r="I9792" t="s">
        <v>44</v>
      </c>
      <c r="J9792" t="s">
        <v>768</v>
      </c>
      <c r="K9792">
        <v>100</v>
      </c>
      <c r="L9792" s="5" t="s">
        <v>14730</v>
      </c>
      <c r="M9792" s="5" t="s">
        <v>28</v>
      </c>
      <c r="N9792">
        <v>14</v>
      </c>
      <c r="O9792" t="s">
        <v>78</v>
      </c>
      <c r="P9792" s="1">
        <v>45315</v>
      </c>
      <c r="Q9792" s="1">
        <v>45329</v>
      </c>
      <c r="R9792">
        <v>2040</v>
      </c>
      <c r="S9792" s="4">
        <v>7.5</v>
      </c>
      <c r="T9792" t="s">
        <v>89</v>
      </c>
    </row>
    <row r="9793" spans="1:20" x14ac:dyDescent="0.35">
      <c r="A9793" t="s">
        <v>19085</v>
      </c>
      <c r="B9793" s="5" t="s">
        <v>57</v>
      </c>
      <c r="C9793" s="6">
        <v>118924</v>
      </c>
      <c r="D9793" t="s">
        <v>22</v>
      </c>
      <c r="E9793">
        <v>118924</v>
      </c>
      <c r="F9793" s="5" t="s">
        <v>66</v>
      </c>
      <c r="G9793" s="5" t="s">
        <v>42</v>
      </c>
      <c r="H9793" s="5" t="s">
        <v>165</v>
      </c>
      <c r="I9793" t="s">
        <v>26</v>
      </c>
      <c r="J9793" t="s">
        <v>165</v>
      </c>
      <c r="K9793">
        <v>50</v>
      </c>
      <c r="L9793" s="5" t="s">
        <v>19086</v>
      </c>
      <c r="M9793" s="5" t="s">
        <v>70</v>
      </c>
      <c r="N9793">
        <v>9</v>
      </c>
      <c r="O9793" t="s">
        <v>172</v>
      </c>
      <c r="P9793" s="1">
        <v>45702</v>
      </c>
      <c r="Q9793" s="1">
        <v>45753</v>
      </c>
      <c r="R9793">
        <v>2190</v>
      </c>
      <c r="S9793" s="4">
        <v>8</v>
      </c>
      <c r="T9793" t="s">
        <v>243</v>
      </c>
    </row>
    <row r="9794" spans="1:20" x14ac:dyDescent="0.35">
      <c r="A9794" t="s">
        <v>19087</v>
      </c>
      <c r="B9794" s="5" t="s">
        <v>162</v>
      </c>
      <c r="C9794" s="6">
        <v>140720</v>
      </c>
      <c r="D9794" t="s">
        <v>92</v>
      </c>
      <c r="E9794">
        <v>105540</v>
      </c>
      <c r="F9794" s="5" t="s">
        <v>66</v>
      </c>
      <c r="G9794" s="5" t="s">
        <v>42</v>
      </c>
      <c r="H9794" s="5" t="s">
        <v>93</v>
      </c>
      <c r="I9794" t="s">
        <v>26</v>
      </c>
      <c r="J9794" t="s">
        <v>151</v>
      </c>
      <c r="K9794">
        <v>50</v>
      </c>
      <c r="L9794" s="5" t="s">
        <v>19088</v>
      </c>
      <c r="M9794" s="5" t="s">
        <v>37</v>
      </c>
      <c r="N9794">
        <v>7</v>
      </c>
      <c r="O9794" t="s">
        <v>71</v>
      </c>
      <c r="P9794" s="1">
        <v>45586</v>
      </c>
      <c r="Q9794" s="1">
        <v>45605</v>
      </c>
      <c r="R9794">
        <v>899</v>
      </c>
      <c r="S9794" s="4">
        <v>8.4</v>
      </c>
      <c r="T9794" t="s">
        <v>55</v>
      </c>
    </row>
    <row r="9795" spans="1:20" x14ac:dyDescent="0.35">
      <c r="A9795" t="s">
        <v>19089</v>
      </c>
      <c r="B9795" s="5" t="s">
        <v>73</v>
      </c>
      <c r="C9795" s="6">
        <v>83079</v>
      </c>
      <c r="D9795" t="s">
        <v>41</v>
      </c>
      <c r="E9795">
        <v>70617</v>
      </c>
      <c r="F9795" s="5" t="s">
        <v>50</v>
      </c>
      <c r="G9795" s="5" t="s">
        <v>59</v>
      </c>
      <c r="H9795" s="5" t="s">
        <v>43</v>
      </c>
      <c r="I9795" t="s">
        <v>44</v>
      </c>
      <c r="J9795" t="s">
        <v>43</v>
      </c>
      <c r="K9795">
        <v>100</v>
      </c>
      <c r="L9795" s="5" t="s">
        <v>12797</v>
      </c>
      <c r="M9795" s="5" t="s">
        <v>28</v>
      </c>
      <c r="N9795">
        <v>4</v>
      </c>
      <c r="O9795" t="s">
        <v>172</v>
      </c>
      <c r="P9795" s="1">
        <v>45755</v>
      </c>
      <c r="Q9795" s="1">
        <v>45805</v>
      </c>
      <c r="R9795">
        <v>2250</v>
      </c>
      <c r="S9795" s="4">
        <v>9.6999999999999993</v>
      </c>
      <c r="T9795" t="s">
        <v>89</v>
      </c>
    </row>
    <row r="9796" spans="1:20" x14ac:dyDescent="0.35">
      <c r="A9796" t="s">
        <v>19090</v>
      </c>
      <c r="B9796" s="5" t="s">
        <v>32</v>
      </c>
      <c r="C9796" s="6">
        <v>160182</v>
      </c>
      <c r="D9796" t="s">
        <v>65</v>
      </c>
      <c r="E9796">
        <v>208237</v>
      </c>
      <c r="F9796" s="5" t="s">
        <v>66</v>
      </c>
      <c r="G9796" s="5" t="s">
        <v>42</v>
      </c>
      <c r="H9796" s="5" t="s">
        <v>67</v>
      </c>
      <c r="I9796" t="s">
        <v>35</v>
      </c>
      <c r="J9796" t="s">
        <v>75</v>
      </c>
      <c r="K9796">
        <v>50</v>
      </c>
      <c r="L9796" s="5" t="s">
        <v>19091</v>
      </c>
      <c r="M9796" s="5" t="s">
        <v>37</v>
      </c>
      <c r="N9796">
        <v>7</v>
      </c>
      <c r="O9796" t="s">
        <v>85</v>
      </c>
      <c r="P9796" s="1">
        <v>45586</v>
      </c>
      <c r="Q9796" s="1">
        <v>45603</v>
      </c>
      <c r="R9796">
        <v>2076</v>
      </c>
      <c r="S9796" s="4">
        <v>8.1999999999999993</v>
      </c>
      <c r="T9796" t="s">
        <v>118</v>
      </c>
    </row>
    <row r="9797" spans="1:20" x14ac:dyDescent="0.35">
      <c r="A9797" t="s">
        <v>19092</v>
      </c>
      <c r="B9797" s="5" t="s">
        <v>73</v>
      </c>
      <c r="C9797" s="6">
        <v>64536</v>
      </c>
      <c r="D9797" t="s">
        <v>22</v>
      </c>
      <c r="E9797">
        <v>64536</v>
      </c>
      <c r="F9797" s="5" t="s">
        <v>58</v>
      </c>
      <c r="G9797" s="5" t="s">
        <v>51</v>
      </c>
      <c r="H9797" s="5" t="s">
        <v>129</v>
      </c>
      <c r="I9797" t="s">
        <v>26</v>
      </c>
      <c r="J9797" t="s">
        <v>129</v>
      </c>
      <c r="K9797">
        <v>0</v>
      </c>
      <c r="L9797" s="5" t="s">
        <v>19093</v>
      </c>
      <c r="M9797" s="5" t="s">
        <v>37</v>
      </c>
      <c r="N9797">
        <v>0</v>
      </c>
      <c r="O9797" t="s">
        <v>112</v>
      </c>
      <c r="P9797" s="1">
        <v>45313</v>
      </c>
      <c r="Q9797" s="1">
        <v>45379</v>
      </c>
      <c r="R9797">
        <v>2158</v>
      </c>
      <c r="S9797" s="4">
        <v>9.8000000000000007</v>
      </c>
      <c r="T9797" t="s">
        <v>136</v>
      </c>
    </row>
    <row r="9798" spans="1:20" x14ac:dyDescent="0.35">
      <c r="A9798" t="s">
        <v>19094</v>
      </c>
      <c r="B9798" s="5" t="s">
        <v>91</v>
      </c>
      <c r="C9798" s="6">
        <v>250363</v>
      </c>
      <c r="D9798" t="s">
        <v>81</v>
      </c>
      <c r="E9798">
        <v>337990</v>
      </c>
      <c r="F9798" s="5" t="s">
        <v>23</v>
      </c>
      <c r="G9798" s="5" t="s">
        <v>59</v>
      </c>
      <c r="H9798" s="5" t="s">
        <v>82</v>
      </c>
      <c r="I9798" t="s">
        <v>35</v>
      </c>
      <c r="J9798" t="s">
        <v>82</v>
      </c>
      <c r="K9798">
        <v>50</v>
      </c>
      <c r="L9798" s="5" t="s">
        <v>19095</v>
      </c>
      <c r="M9798" s="5" t="s">
        <v>70</v>
      </c>
      <c r="N9798">
        <v>18</v>
      </c>
      <c r="O9798" t="s">
        <v>85</v>
      </c>
      <c r="P9798" s="1">
        <v>45334</v>
      </c>
      <c r="Q9798" s="1">
        <v>45385</v>
      </c>
      <c r="R9798">
        <v>1816</v>
      </c>
      <c r="S9798" s="4">
        <v>9.1</v>
      </c>
      <c r="T9798" t="s">
        <v>47</v>
      </c>
    </row>
    <row r="9799" spans="1:20" x14ac:dyDescent="0.35">
      <c r="A9799" t="s">
        <v>19096</v>
      </c>
      <c r="B9799" s="5" t="s">
        <v>40</v>
      </c>
      <c r="C9799" s="6">
        <v>45433</v>
      </c>
      <c r="D9799" t="s">
        <v>22</v>
      </c>
      <c r="E9799">
        <v>45433</v>
      </c>
      <c r="F9799" s="5" t="s">
        <v>66</v>
      </c>
      <c r="G9799" s="5" t="s">
        <v>24</v>
      </c>
      <c r="H9799" s="5" t="s">
        <v>116</v>
      </c>
      <c r="I9799" t="s">
        <v>35</v>
      </c>
      <c r="J9799" t="s">
        <v>116</v>
      </c>
      <c r="K9799">
        <v>100</v>
      </c>
      <c r="L9799" s="5" t="s">
        <v>19097</v>
      </c>
      <c r="M9799" s="5" t="s">
        <v>37</v>
      </c>
      <c r="N9799">
        <v>7</v>
      </c>
      <c r="O9799" t="s">
        <v>131</v>
      </c>
      <c r="P9799" s="1">
        <v>45532</v>
      </c>
      <c r="Q9799" s="1">
        <v>45570</v>
      </c>
      <c r="R9799">
        <v>1982</v>
      </c>
      <c r="S9799" s="4">
        <v>7.3</v>
      </c>
      <c r="T9799" t="s">
        <v>63</v>
      </c>
    </row>
    <row r="9800" spans="1:20" x14ac:dyDescent="0.35">
      <c r="A9800" t="s">
        <v>19098</v>
      </c>
      <c r="B9800" s="5" t="s">
        <v>174</v>
      </c>
      <c r="C9800" s="6">
        <v>63135</v>
      </c>
      <c r="D9800" t="s">
        <v>74</v>
      </c>
      <c r="E9800">
        <v>78919</v>
      </c>
      <c r="F9800" s="5" t="s">
        <v>58</v>
      </c>
      <c r="G9800" s="5" t="s">
        <v>59</v>
      </c>
      <c r="H9800" s="5" t="s">
        <v>75</v>
      </c>
      <c r="I9800" t="s">
        <v>35</v>
      </c>
      <c r="J9800" t="s">
        <v>25</v>
      </c>
      <c r="K9800">
        <v>0</v>
      </c>
      <c r="L9800" s="5" t="s">
        <v>19099</v>
      </c>
      <c r="M9800" s="5" t="s">
        <v>28</v>
      </c>
      <c r="N9800">
        <v>1</v>
      </c>
      <c r="O9800" t="s">
        <v>172</v>
      </c>
      <c r="P9800" s="1">
        <v>45775</v>
      </c>
      <c r="Q9800" s="1">
        <v>45848</v>
      </c>
      <c r="R9800">
        <v>2401</v>
      </c>
      <c r="S9800" s="4">
        <v>5.4</v>
      </c>
      <c r="T9800" t="s">
        <v>136</v>
      </c>
    </row>
    <row r="9801" spans="1:20" x14ac:dyDescent="0.35">
      <c r="A9801" t="s">
        <v>19100</v>
      </c>
      <c r="B9801" s="5" t="s">
        <v>21</v>
      </c>
      <c r="C9801" s="6">
        <v>72576</v>
      </c>
      <c r="D9801" t="s">
        <v>22</v>
      </c>
      <c r="E9801">
        <v>72576</v>
      </c>
      <c r="F9801" s="5" t="s">
        <v>23</v>
      </c>
      <c r="G9801" s="5" t="s">
        <v>51</v>
      </c>
      <c r="H9801" s="5" t="s">
        <v>157</v>
      </c>
      <c r="I9801" t="s">
        <v>44</v>
      </c>
      <c r="J9801" t="s">
        <v>304</v>
      </c>
      <c r="K9801">
        <v>50</v>
      </c>
      <c r="L9801" s="5" t="s">
        <v>19101</v>
      </c>
      <c r="M9801" s="5" t="s">
        <v>28</v>
      </c>
      <c r="N9801">
        <v>10</v>
      </c>
      <c r="O9801" t="s">
        <v>141</v>
      </c>
      <c r="P9801" s="1">
        <v>45376</v>
      </c>
      <c r="Q9801" s="1">
        <v>45424</v>
      </c>
      <c r="R9801">
        <v>678</v>
      </c>
      <c r="S9801" s="4">
        <v>8.1999999999999993</v>
      </c>
      <c r="T9801" t="s">
        <v>95</v>
      </c>
    </row>
    <row r="9802" spans="1:20" x14ac:dyDescent="0.35">
      <c r="A9802" t="s">
        <v>19102</v>
      </c>
      <c r="B9802" s="5" t="s">
        <v>28802</v>
      </c>
      <c r="C9802" s="6">
        <v>137937</v>
      </c>
      <c r="D9802" t="s">
        <v>22</v>
      </c>
      <c r="E9802">
        <v>137937</v>
      </c>
      <c r="F9802" s="5" t="s">
        <v>23</v>
      </c>
      <c r="G9802" s="5" t="s">
        <v>42</v>
      </c>
      <c r="H9802" s="5" t="s">
        <v>165</v>
      </c>
      <c r="I9802" t="s">
        <v>26</v>
      </c>
      <c r="J9802" t="s">
        <v>165</v>
      </c>
      <c r="K9802">
        <v>100</v>
      </c>
      <c r="L9802" s="5" t="s">
        <v>19103</v>
      </c>
      <c r="M9802" s="5" t="s">
        <v>70</v>
      </c>
      <c r="N9802">
        <v>18</v>
      </c>
      <c r="O9802" t="s">
        <v>135</v>
      </c>
      <c r="P9802" s="1">
        <v>45484</v>
      </c>
      <c r="Q9802" s="1">
        <v>45519</v>
      </c>
      <c r="R9802">
        <v>1878</v>
      </c>
      <c r="S9802" s="4">
        <v>8.4</v>
      </c>
      <c r="T9802" t="s">
        <v>243</v>
      </c>
    </row>
    <row r="9803" spans="1:20" x14ac:dyDescent="0.35">
      <c r="A9803" t="s">
        <v>19104</v>
      </c>
      <c r="B9803" s="5" t="s">
        <v>179</v>
      </c>
      <c r="C9803" s="6">
        <v>137663</v>
      </c>
      <c r="D9803" t="s">
        <v>41</v>
      </c>
      <c r="E9803">
        <v>117014</v>
      </c>
      <c r="F9803" s="5" t="s">
        <v>66</v>
      </c>
      <c r="G9803" s="5" t="s">
        <v>42</v>
      </c>
      <c r="H9803" s="5" t="s">
        <v>60</v>
      </c>
      <c r="I9803" t="s">
        <v>35</v>
      </c>
      <c r="J9803" t="s">
        <v>60</v>
      </c>
      <c r="K9803">
        <v>50</v>
      </c>
      <c r="L9803" s="5" t="s">
        <v>19105</v>
      </c>
      <c r="M9803" s="5" t="s">
        <v>37</v>
      </c>
      <c r="N9803">
        <v>6</v>
      </c>
      <c r="O9803" t="s">
        <v>85</v>
      </c>
      <c r="P9803" s="1">
        <v>45699</v>
      </c>
      <c r="Q9803" s="1">
        <v>45728</v>
      </c>
      <c r="R9803">
        <v>1432</v>
      </c>
      <c r="S9803" s="4">
        <v>7</v>
      </c>
      <c r="T9803" t="s">
        <v>103</v>
      </c>
    </row>
    <row r="9804" spans="1:20" x14ac:dyDescent="0.35">
      <c r="A9804" t="s">
        <v>19106</v>
      </c>
      <c r="B9804" s="5" t="s">
        <v>73</v>
      </c>
      <c r="C9804" s="6">
        <v>201971</v>
      </c>
      <c r="D9804" t="s">
        <v>22</v>
      </c>
      <c r="E9804">
        <v>201971</v>
      </c>
      <c r="F9804" s="5" t="s">
        <v>23</v>
      </c>
      <c r="G9804" s="5" t="s">
        <v>51</v>
      </c>
      <c r="H9804" s="5" t="s">
        <v>25</v>
      </c>
      <c r="I9804" t="s">
        <v>35</v>
      </c>
      <c r="J9804" t="s">
        <v>25</v>
      </c>
      <c r="K9804">
        <v>50</v>
      </c>
      <c r="L9804" s="5" t="s">
        <v>19107</v>
      </c>
      <c r="M9804" s="5" t="s">
        <v>28</v>
      </c>
      <c r="N9804">
        <v>19</v>
      </c>
      <c r="O9804" t="s">
        <v>135</v>
      </c>
      <c r="P9804" s="1">
        <v>45353</v>
      </c>
      <c r="Q9804" s="1">
        <v>45400</v>
      </c>
      <c r="R9804">
        <v>1265</v>
      </c>
      <c r="S9804" s="4">
        <v>7.5</v>
      </c>
      <c r="T9804" t="s">
        <v>277</v>
      </c>
    </row>
    <row r="9805" spans="1:20" x14ac:dyDescent="0.35">
      <c r="A9805" t="s">
        <v>19108</v>
      </c>
      <c r="B9805" s="5" t="s">
        <v>21</v>
      </c>
      <c r="C9805" s="6">
        <v>49095</v>
      </c>
      <c r="D9805" t="s">
        <v>22</v>
      </c>
      <c r="E9805">
        <v>49095</v>
      </c>
      <c r="F9805" s="5" t="s">
        <v>50</v>
      </c>
      <c r="G9805" s="5" t="s">
        <v>42</v>
      </c>
      <c r="H9805" s="5" t="s">
        <v>157</v>
      </c>
      <c r="I9805" t="s">
        <v>26</v>
      </c>
      <c r="J9805" t="s">
        <v>1090</v>
      </c>
      <c r="K9805">
        <v>0</v>
      </c>
      <c r="L9805" s="5" t="s">
        <v>19109</v>
      </c>
      <c r="M9805" s="5" t="s">
        <v>54</v>
      </c>
      <c r="N9805">
        <v>4</v>
      </c>
      <c r="O9805" t="s">
        <v>147</v>
      </c>
      <c r="P9805" s="1">
        <v>45585</v>
      </c>
      <c r="Q9805" s="1">
        <v>45620</v>
      </c>
      <c r="R9805">
        <v>1490</v>
      </c>
      <c r="S9805" s="4">
        <v>6.8</v>
      </c>
      <c r="T9805" t="s">
        <v>55</v>
      </c>
    </row>
    <row r="9806" spans="1:20" x14ac:dyDescent="0.35">
      <c r="A9806" t="s">
        <v>19110</v>
      </c>
      <c r="B9806" s="5" t="s">
        <v>28802</v>
      </c>
      <c r="C9806" s="6">
        <v>210286</v>
      </c>
      <c r="D9806" t="s">
        <v>22</v>
      </c>
      <c r="E9806">
        <v>210286</v>
      </c>
      <c r="F9806" s="5" t="s">
        <v>23</v>
      </c>
      <c r="G9806" s="5" t="s">
        <v>59</v>
      </c>
      <c r="H9806" s="5" t="s">
        <v>101</v>
      </c>
      <c r="I9806" t="s">
        <v>35</v>
      </c>
      <c r="J9806" t="s">
        <v>294</v>
      </c>
      <c r="K9806">
        <v>0</v>
      </c>
      <c r="L9806" s="5" t="s">
        <v>19111</v>
      </c>
      <c r="M9806" s="5" t="s">
        <v>54</v>
      </c>
      <c r="N9806">
        <v>17</v>
      </c>
      <c r="O9806" t="s">
        <v>29</v>
      </c>
      <c r="P9806" s="1">
        <v>45612</v>
      </c>
      <c r="Q9806" s="1">
        <v>45628</v>
      </c>
      <c r="R9806">
        <v>2014</v>
      </c>
      <c r="S9806" s="4">
        <v>8.8000000000000007</v>
      </c>
      <c r="T9806" t="s">
        <v>30</v>
      </c>
    </row>
    <row r="9807" spans="1:20" x14ac:dyDescent="0.35">
      <c r="A9807" t="s">
        <v>19112</v>
      </c>
      <c r="B9807" s="5" t="s">
        <v>162</v>
      </c>
      <c r="C9807" s="6">
        <v>196218</v>
      </c>
      <c r="D9807" t="s">
        <v>22</v>
      </c>
      <c r="E9807">
        <v>196218</v>
      </c>
      <c r="F9807" s="5" t="s">
        <v>66</v>
      </c>
      <c r="G9807" s="5" t="s">
        <v>24</v>
      </c>
      <c r="H9807" s="5" t="s">
        <v>97</v>
      </c>
      <c r="I9807" t="s">
        <v>26</v>
      </c>
      <c r="J9807" t="s">
        <v>247</v>
      </c>
      <c r="K9807">
        <v>50</v>
      </c>
      <c r="L9807" s="5" t="s">
        <v>19113</v>
      </c>
      <c r="M9807" s="5" t="s">
        <v>28</v>
      </c>
      <c r="N9807">
        <v>8</v>
      </c>
      <c r="O9807" t="s">
        <v>135</v>
      </c>
      <c r="P9807" s="1">
        <v>45526</v>
      </c>
      <c r="Q9807" s="1">
        <v>45572</v>
      </c>
      <c r="R9807">
        <v>2279</v>
      </c>
      <c r="S9807" s="4">
        <v>8.6</v>
      </c>
      <c r="T9807" t="s">
        <v>153</v>
      </c>
    </row>
    <row r="9808" spans="1:20" x14ac:dyDescent="0.35">
      <c r="A9808" t="s">
        <v>19114</v>
      </c>
      <c r="B9808" s="5" t="s">
        <v>91</v>
      </c>
      <c r="C9808" s="6">
        <v>18616</v>
      </c>
      <c r="D9808" t="s">
        <v>22</v>
      </c>
      <c r="E9808">
        <v>18616</v>
      </c>
      <c r="F9808" s="5" t="s">
        <v>58</v>
      </c>
      <c r="G9808" s="5" t="s">
        <v>59</v>
      </c>
      <c r="H9808" s="5" t="s">
        <v>116</v>
      </c>
      <c r="I9808" t="s">
        <v>44</v>
      </c>
      <c r="J9808" t="s">
        <v>116</v>
      </c>
      <c r="K9808">
        <v>50</v>
      </c>
      <c r="L9808" s="5" t="s">
        <v>19115</v>
      </c>
      <c r="M9808" s="5" t="s">
        <v>28</v>
      </c>
      <c r="N9808">
        <v>0</v>
      </c>
      <c r="O9808" t="s">
        <v>147</v>
      </c>
      <c r="P9808" s="1">
        <v>45493</v>
      </c>
      <c r="Q9808" s="1">
        <v>45542</v>
      </c>
      <c r="R9808">
        <v>894</v>
      </c>
      <c r="S9808" s="4">
        <v>5.4</v>
      </c>
      <c r="T9808" t="s">
        <v>103</v>
      </c>
    </row>
    <row r="9809" spans="1:20" x14ac:dyDescent="0.35">
      <c r="A9809" t="s">
        <v>19116</v>
      </c>
      <c r="B9809" s="5" t="s">
        <v>179</v>
      </c>
      <c r="C9809" s="6">
        <v>118826</v>
      </c>
      <c r="D9809" t="s">
        <v>22</v>
      </c>
      <c r="E9809">
        <v>118826</v>
      </c>
      <c r="F9809" s="5" t="s">
        <v>50</v>
      </c>
      <c r="G9809" s="5" t="s">
        <v>59</v>
      </c>
      <c r="H9809" s="5" t="s">
        <v>52</v>
      </c>
      <c r="I9809" t="s">
        <v>35</v>
      </c>
      <c r="J9809" t="s">
        <v>52</v>
      </c>
      <c r="K9809">
        <v>0</v>
      </c>
      <c r="L9809" s="5" t="s">
        <v>19117</v>
      </c>
      <c r="M9809" s="5" t="s">
        <v>28</v>
      </c>
      <c r="N9809">
        <v>4</v>
      </c>
      <c r="O9809" t="s">
        <v>131</v>
      </c>
      <c r="P9809" s="1">
        <v>45429</v>
      </c>
      <c r="Q9809" s="1">
        <v>45455</v>
      </c>
      <c r="R9809">
        <v>1146</v>
      </c>
      <c r="S9809" s="4">
        <v>8.1999999999999993</v>
      </c>
      <c r="T9809" t="s">
        <v>89</v>
      </c>
    </row>
    <row r="9810" spans="1:20" x14ac:dyDescent="0.35">
      <c r="A9810" t="s">
        <v>19118</v>
      </c>
      <c r="B9810" s="5" t="s">
        <v>49</v>
      </c>
      <c r="C9810" s="6">
        <v>277649</v>
      </c>
      <c r="D9810" t="s">
        <v>22</v>
      </c>
      <c r="E9810">
        <v>277649</v>
      </c>
      <c r="F9810" s="5" t="s">
        <v>23</v>
      </c>
      <c r="G9810" s="5" t="s">
        <v>59</v>
      </c>
      <c r="H9810" s="5" t="s">
        <v>101</v>
      </c>
      <c r="I9810" t="s">
        <v>35</v>
      </c>
      <c r="J9810" t="s">
        <v>34</v>
      </c>
      <c r="K9810">
        <v>100</v>
      </c>
      <c r="L9810" s="5" t="s">
        <v>19119</v>
      </c>
      <c r="M9810" s="5" t="s">
        <v>28</v>
      </c>
      <c r="N9810">
        <v>15</v>
      </c>
      <c r="O9810" t="s">
        <v>147</v>
      </c>
      <c r="P9810" s="1">
        <v>45580</v>
      </c>
      <c r="Q9810" s="1">
        <v>45637</v>
      </c>
      <c r="R9810">
        <v>2120</v>
      </c>
      <c r="S9810" s="4">
        <v>9.6</v>
      </c>
      <c r="T9810" t="s">
        <v>63</v>
      </c>
    </row>
    <row r="9811" spans="1:20" x14ac:dyDescent="0.35">
      <c r="A9811" t="s">
        <v>19120</v>
      </c>
      <c r="B9811" s="5" t="s">
        <v>28802</v>
      </c>
      <c r="C9811" s="6">
        <v>67075</v>
      </c>
      <c r="D9811" t="s">
        <v>41</v>
      </c>
      <c r="E9811">
        <v>57014</v>
      </c>
      <c r="F9811" s="5" t="s">
        <v>50</v>
      </c>
      <c r="G9811" s="5" t="s">
        <v>24</v>
      </c>
      <c r="H9811" s="5" t="s">
        <v>60</v>
      </c>
      <c r="I9811" t="s">
        <v>44</v>
      </c>
      <c r="J9811" t="s">
        <v>60</v>
      </c>
      <c r="K9811">
        <v>50</v>
      </c>
      <c r="L9811" s="5" t="s">
        <v>19121</v>
      </c>
      <c r="M9811" s="5" t="s">
        <v>28</v>
      </c>
      <c r="N9811">
        <v>2</v>
      </c>
      <c r="O9811" t="s">
        <v>172</v>
      </c>
      <c r="P9811" s="1">
        <v>45528</v>
      </c>
      <c r="Q9811" s="1">
        <v>45561</v>
      </c>
      <c r="R9811">
        <v>669</v>
      </c>
      <c r="S9811" s="4">
        <v>6.5</v>
      </c>
      <c r="T9811" t="s">
        <v>108</v>
      </c>
    </row>
    <row r="9812" spans="1:20" x14ac:dyDescent="0.35">
      <c r="A9812" t="s">
        <v>19122</v>
      </c>
      <c r="B9812" s="5" t="s">
        <v>91</v>
      </c>
      <c r="C9812" s="6">
        <v>62913</v>
      </c>
      <c r="D9812" t="s">
        <v>33</v>
      </c>
      <c r="E9812">
        <v>6920430</v>
      </c>
      <c r="F9812" s="5" t="s">
        <v>58</v>
      </c>
      <c r="G9812" s="5" t="s">
        <v>59</v>
      </c>
      <c r="H9812" s="5" t="s">
        <v>34</v>
      </c>
      <c r="I9812" t="s">
        <v>35</v>
      </c>
      <c r="J9812" t="s">
        <v>34</v>
      </c>
      <c r="K9812">
        <v>100</v>
      </c>
      <c r="L9812" s="5" t="s">
        <v>19123</v>
      </c>
      <c r="M9812" s="5" t="s">
        <v>37</v>
      </c>
      <c r="N9812">
        <v>0</v>
      </c>
      <c r="O9812" t="s">
        <v>147</v>
      </c>
      <c r="P9812" s="1">
        <v>45725</v>
      </c>
      <c r="Q9812" s="1">
        <v>45741</v>
      </c>
      <c r="R9812">
        <v>1843</v>
      </c>
      <c r="S9812" s="4">
        <v>5.3</v>
      </c>
      <c r="T9812" t="s">
        <v>30</v>
      </c>
    </row>
    <row r="9813" spans="1:20" x14ac:dyDescent="0.35">
      <c r="A9813" t="s">
        <v>19124</v>
      </c>
      <c r="B9813" s="5" t="s">
        <v>28801</v>
      </c>
      <c r="C9813" s="6">
        <v>95618</v>
      </c>
      <c r="D9813" t="s">
        <v>120</v>
      </c>
      <c r="E9813">
        <v>86056</v>
      </c>
      <c r="F9813" s="5" t="s">
        <v>50</v>
      </c>
      <c r="G9813" s="5" t="s">
        <v>42</v>
      </c>
      <c r="H9813" s="5" t="s">
        <v>121</v>
      </c>
      <c r="I9813" t="s">
        <v>44</v>
      </c>
      <c r="J9813" t="s">
        <v>116</v>
      </c>
      <c r="K9813">
        <v>50</v>
      </c>
      <c r="L9813" s="5" t="s">
        <v>19125</v>
      </c>
      <c r="M9813" s="5" t="s">
        <v>54</v>
      </c>
      <c r="N9813">
        <v>4</v>
      </c>
      <c r="O9813" t="s">
        <v>131</v>
      </c>
      <c r="P9813" s="1">
        <v>45378</v>
      </c>
      <c r="Q9813" s="1">
        <v>45444</v>
      </c>
      <c r="R9813">
        <v>1596</v>
      </c>
      <c r="S9813" s="4">
        <v>5.5</v>
      </c>
      <c r="T9813" t="s">
        <v>153</v>
      </c>
    </row>
    <row r="9814" spans="1:20" x14ac:dyDescent="0.35">
      <c r="A9814" t="s">
        <v>19126</v>
      </c>
      <c r="B9814" s="5" t="s">
        <v>32</v>
      </c>
      <c r="C9814" s="6">
        <v>219644</v>
      </c>
      <c r="D9814" t="s">
        <v>22</v>
      </c>
      <c r="E9814">
        <v>219644</v>
      </c>
      <c r="F9814" s="5" t="s">
        <v>66</v>
      </c>
      <c r="G9814" s="5" t="s">
        <v>24</v>
      </c>
      <c r="H9814" s="5" t="s">
        <v>68</v>
      </c>
      <c r="I9814" t="s">
        <v>35</v>
      </c>
      <c r="J9814" t="s">
        <v>101</v>
      </c>
      <c r="K9814">
        <v>100</v>
      </c>
      <c r="L9814" s="5" t="s">
        <v>19127</v>
      </c>
      <c r="M9814" s="5" t="s">
        <v>37</v>
      </c>
      <c r="N9814">
        <v>9</v>
      </c>
      <c r="O9814" t="s">
        <v>131</v>
      </c>
      <c r="P9814" s="1">
        <v>45689</v>
      </c>
      <c r="Q9814" s="1">
        <v>45734</v>
      </c>
      <c r="R9814">
        <v>1841</v>
      </c>
      <c r="S9814" s="4">
        <v>8.8000000000000007</v>
      </c>
      <c r="T9814" t="s">
        <v>47</v>
      </c>
    </row>
    <row r="9815" spans="1:20" x14ac:dyDescent="0.35">
      <c r="A9815" t="s">
        <v>19128</v>
      </c>
      <c r="B9815" s="5" t="s">
        <v>28802</v>
      </c>
      <c r="C9815" s="6">
        <v>183702</v>
      </c>
      <c r="D9815" t="s">
        <v>120</v>
      </c>
      <c r="E9815">
        <v>165332</v>
      </c>
      <c r="F9815" s="5" t="s">
        <v>66</v>
      </c>
      <c r="G9815" s="5" t="s">
        <v>59</v>
      </c>
      <c r="H9815" s="5" t="s">
        <v>121</v>
      </c>
      <c r="I9815" t="s">
        <v>35</v>
      </c>
      <c r="J9815" t="s">
        <v>121</v>
      </c>
      <c r="K9815">
        <v>50</v>
      </c>
      <c r="L9815" s="5" t="s">
        <v>19129</v>
      </c>
      <c r="M9815" s="5" t="s">
        <v>54</v>
      </c>
      <c r="N9815">
        <v>8</v>
      </c>
      <c r="O9815" t="s">
        <v>107</v>
      </c>
      <c r="P9815" s="1">
        <v>45510</v>
      </c>
      <c r="Q9815" s="1">
        <v>45532</v>
      </c>
      <c r="R9815">
        <v>1473</v>
      </c>
      <c r="S9815" s="4">
        <v>9.6</v>
      </c>
      <c r="T9815" t="s">
        <v>95</v>
      </c>
    </row>
    <row r="9816" spans="1:20" x14ac:dyDescent="0.35">
      <c r="A9816" t="s">
        <v>19130</v>
      </c>
      <c r="B9816" s="5" t="s">
        <v>49</v>
      </c>
      <c r="C9816" s="6">
        <v>68877</v>
      </c>
      <c r="D9816" t="s">
        <v>81</v>
      </c>
      <c r="E9816">
        <v>92984</v>
      </c>
      <c r="F9816" s="5" t="s">
        <v>58</v>
      </c>
      <c r="G9816" s="5" t="s">
        <v>24</v>
      </c>
      <c r="H9816" s="5" t="s">
        <v>82</v>
      </c>
      <c r="I9816" t="s">
        <v>44</v>
      </c>
      <c r="J9816" t="s">
        <v>82</v>
      </c>
      <c r="K9816">
        <v>100</v>
      </c>
      <c r="L9816" s="5" t="s">
        <v>19131</v>
      </c>
      <c r="M9816" s="5" t="s">
        <v>37</v>
      </c>
      <c r="N9816">
        <v>1</v>
      </c>
      <c r="O9816" t="s">
        <v>107</v>
      </c>
      <c r="P9816" s="1">
        <v>45719</v>
      </c>
      <c r="Q9816" s="1">
        <v>45776</v>
      </c>
      <c r="R9816">
        <v>2430</v>
      </c>
      <c r="S9816" s="4">
        <v>5.8</v>
      </c>
      <c r="T9816" t="s">
        <v>103</v>
      </c>
    </row>
    <row r="9817" spans="1:20" x14ac:dyDescent="0.35">
      <c r="A9817" t="s">
        <v>19132</v>
      </c>
      <c r="B9817" s="5" t="s">
        <v>162</v>
      </c>
      <c r="C9817" s="6">
        <v>130605</v>
      </c>
      <c r="D9817" t="s">
        <v>41</v>
      </c>
      <c r="E9817">
        <v>111014</v>
      </c>
      <c r="F9817" s="5" t="s">
        <v>23</v>
      </c>
      <c r="G9817" s="5" t="s">
        <v>42</v>
      </c>
      <c r="H9817" s="5" t="s">
        <v>151</v>
      </c>
      <c r="I9817" t="s">
        <v>26</v>
      </c>
      <c r="J9817" t="s">
        <v>151</v>
      </c>
      <c r="K9817">
        <v>100</v>
      </c>
      <c r="L9817" s="5" t="s">
        <v>19133</v>
      </c>
      <c r="M9817" s="5" t="s">
        <v>54</v>
      </c>
      <c r="N9817">
        <v>13</v>
      </c>
      <c r="O9817" t="s">
        <v>85</v>
      </c>
      <c r="P9817" s="1">
        <v>45403</v>
      </c>
      <c r="Q9817" s="1">
        <v>45430</v>
      </c>
      <c r="R9817">
        <v>1198</v>
      </c>
      <c r="S9817" s="4">
        <v>5.8</v>
      </c>
      <c r="T9817" t="s">
        <v>63</v>
      </c>
    </row>
    <row r="9818" spans="1:20" x14ac:dyDescent="0.35">
      <c r="A9818" t="s">
        <v>19134</v>
      </c>
      <c r="B9818" s="5" t="s">
        <v>28800</v>
      </c>
      <c r="C9818" s="6">
        <v>204630</v>
      </c>
      <c r="D9818" t="s">
        <v>81</v>
      </c>
      <c r="E9818">
        <v>276251</v>
      </c>
      <c r="F9818" s="5" t="s">
        <v>23</v>
      </c>
      <c r="G9818" s="5" t="s">
        <v>59</v>
      </c>
      <c r="H9818" s="5" t="s">
        <v>82</v>
      </c>
      <c r="I9818" t="s">
        <v>44</v>
      </c>
      <c r="J9818" t="s">
        <v>82</v>
      </c>
      <c r="K9818">
        <v>50</v>
      </c>
      <c r="L9818" s="5" t="s">
        <v>19135</v>
      </c>
      <c r="M9818" s="5" t="s">
        <v>28</v>
      </c>
      <c r="N9818">
        <v>17</v>
      </c>
      <c r="O9818" t="s">
        <v>85</v>
      </c>
      <c r="P9818" s="1">
        <v>45374</v>
      </c>
      <c r="Q9818" s="1">
        <v>45425</v>
      </c>
      <c r="R9818">
        <v>1441</v>
      </c>
      <c r="S9818" s="4">
        <v>6.7</v>
      </c>
      <c r="T9818" t="s">
        <v>30</v>
      </c>
    </row>
    <row r="9819" spans="1:20" x14ac:dyDescent="0.35">
      <c r="A9819" t="s">
        <v>19136</v>
      </c>
      <c r="B9819" s="5" t="s">
        <v>28800</v>
      </c>
      <c r="C9819" s="6">
        <v>52908</v>
      </c>
      <c r="D9819" t="s">
        <v>22</v>
      </c>
      <c r="E9819">
        <v>52908</v>
      </c>
      <c r="F9819" s="5" t="s">
        <v>66</v>
      </c>
      <c r="G9819" s="5" t="s">
        <v>24</v>
      </c>
      <c r="H9819" s="5" t="s">
        <v>157</v>
      </c>
      <c r="I9819" t="s">
        <v>44</v>
      </c>
      <c r="J9819" t="s">
        <v>247</v>
      </c>
      <c r="K9819">
        <v>0</v>
      </c>
      <c r="L9819" s="5" t="s">
        <v>19137</v>
      </c>
      <c r="M9819" s="5" t="s">
        <v>54</v>
      </c>
      <c r="N9819">
        <v>9</v>
      </c>
      <c r="O9819" t="s">
        <v>172</v>
      </c>
      <c r="P9819" s="1">
        <v>45603</v>
      </c>
      <c r="Q9819" s="1">
        <v>45629</v>
      </c>
      <c r="R9819">
        <v>1769</v>
      </c>
      <c r="S9819" s="4">
        <v>5.9</v>
      </c>
      <c r="T9819" t="s">
        <v>118</v>
      </c>
    </row>
    <row r="9820" spans="1:20" x14ac:dyDescent="0.35">
      <c r="A9820" t="s">
        <v>19138</v>
      </c>
      <c r="B9820" s="5" t="s">
        <v>73</v>
      </c>
      <c r="C9820" s="6">
        <v>94508</v>
      </c>
      <c r="D9820" t="s">
        <v>120</v>
      </c>
      <c r="E9820">
        <v>85057</v>
      </c>
      <c r="F9820" s="5" t="s">
        <v>58</v>
      </c>
      <c r="G9820" s="5" t="s">
        <v>59</v>
      </c>
      <c r="H9820" s="5" t="s">
        <v>121</v>
      </c>
      <c r="I9820" t="s">
        <v>35</v>
      </c>
      <c r="J9820" t="s">
        <v>467</v>
      </c>
      <c r="K9820">
        <v>50</v>
      </c>
      <c r="L9820" s="5" t="s">
        <v>19139</v>
      </c>
      <c r="M9820" s="5" t="s">
        <v>54</v>
      </c>
      <c r="N9820">
        <v>0</v>
      </c>
      <c r="O9820" t="s">
        <v>167</v>
      </c>
      <c r="P9820" s="1">
        <v>45405</v>
      </c>
      <c r="Q9820" s="1">
        <v>45454</v>
      </c>
      <c r="R9820">
        <v>970</v>
      </c>
      <c r="S9820" s="4">
        <v>8.6999999999999993</v>
      </c>
      <c r="T9820" t="s">
        <v>103</v>
      </c>
    </row>
    <row r="9821" spans="1:20" x14ac:dyDescent="0.35">
      <c r="A9821" t="s">
        <v>19140</v>
      </c>
      <c r="B9821" s="5" t="s">
        <v>73</v>
      </c>
      <c r="C9821" s="6">
        <v>129697</v>
      </c>
      <c r="D9821" t="s">
        <v>92</v>
      </c>
      <c r="E9821">
        <v>97273</v>
      </c>
      <c r="F9821" s="5" t="s">
        <v>66</v>
      </c>
      <c r="G9821" s="5" t="s">
        <v>24</v>
      </c>
      <c r="H9821" s="5" t="s">
        <v>93</v>
      </c>
      <c r="I9821" t="s">
        <v>35</v>
      </c>
      <c r="J9821" t="s">
        <v>97</v>
      </c>
      <c r="K9821">
        <v>50</v>
      </c>
      <c r="L9821" s="5" t="s">
        <v>19141</v>
      </c>
      <c r="M9821" s="5" t="s">
        <v>28</v>
      </c>
      <c r="N9821">
        <v>6</v>
      </c>
      <c r="O9821" t="s">
        <v>85</v>
      </c>
      <c r="P9821" s="1">
        <v>45723</v>
      </c>
      <c r="Q9821" s="1">
        <v>45746</v>
      </c>
      <c r="R9821">
        <v>895</v>
      </c>
      <c r="S9821" s="4">
        <v>8.6</v>
      </c>
      <c r="T9821" t="s">
        <v>153</v>
      </c>
    </row>
    <row r="9822" spans="1:20" x14ac:dyDescent="0.35">
      <c r="A9822" t="s">
        <v>19142</v>
      </c>
      <c r="B9822" s="5" t="s">
        <v>49</v>
      </c>
      <c r="C9822" s="6">
        <v>114261</v>
      </c>
      <c r="D9822" t="s">
        <v>41</v>
      </c>
      <c r="E9822">
        <v>97122</v>
      </c>
      <c r="F9822" s="5" t="s">
        <v>66</v>
      </c>
      <c r="G9822" s="5" t="s">
        <v>59</v>
      </c>
      <c r="H9822" s="5" t="s">
        <v>60</v>
      </c>
      <c r="I9822" t="s">
        <v>44</v>
      </c>
      <c r="J9822" t="s">
        <v>60</v>
      </c>
      <c r="K9822">
        <v>0</v>
      </c>
      <c r="L9822" s="5" t="s">
        <v>19143</v>
      </c>
      <c r="M9822" s="5" t="s">
        <v>37</v>
      </c>
      <c r="N9822">
        <v>8</v>
      </c>
      <c r="O9822" t="s">
        <v>167</v>
      </c>
      <c r="P9822" s="1">
        <v>45580</v>
      </c>
      <c r="Q9822" s="1">
        <v>45650</v>
      </c>
      <c r="R9822">
        <v>1576</v>
      </c>
      <c r="S9822" s="4">
        <v>7.1</v>
      </c>
      <c r="T9822" t="s">
        <v>38</v>
      </c>
    </row>
    <row r="9823" spans="1:20" x14ac:dyDescent="0.35">
      <c r="A9823" t="s">
        <v>19144</v>
      </c>
      <c r="B9823" s="5" t="s">
        <v>105</v>
      </c>
      <c r="C9823" s="6">
        <v>66838</v>
      </c>
      <c r="D9823" t="s">
        <v>81</v>
      </c>
      <c r="E9823">
        <v>90231</v>
      </c>
      <c r="F9823" s="5" t="s">
        <v>58</v>
      </c>
      <c r="G9823" s="5" t="s">
        <v>42</v>
      </c>
      <c r="H9823" s="5" t="s">
        <v>82</v>
      </c>
      <c r="I9823" t="s">
        <v>35</v>
      </c>
      <c r="J9823" t="s">
        <v>915</v>
      </c>
      <c r="K9823">
        <v>50</v>
      </c>
      <c r="L9823" s="5" t="s">
        <v>19145</v>
      </c>
      <c r="M9823" s="5" t="s">
        <v>70</v>
      </c>
      <c r="N9823">
        <v>1</v>
      </c>
      <c r="O9823" t="s">
        <v>29</v>
      </c>
      <c r="P9823" s="1">
        <v>45388</v>
      </c>
      <c r="Q9823" s="1">
        <v>45458</v>
      </c>
      <c r="R9823">
        <v>2404</v>
      </c>
      <c r="S9823" s="4">
        <v>8</v>
      </c>
      <c r="T9823" t="s">
        <v>95</v>
      </c>
    </row>
    <row r="9824" spans="1:20" x14ac:dyDescent="0.35">
      <c r="A9824" t="s">
        <v>19146</v>
      </c>
      <c r="B9824" s="5" t="s">
        <v>40</v>
      </c>
      <c r="C9824" s="6">
        <v>74558</v>
      </c>
      <c r="D9824" t="s">
        <v>120</v>
      </c>
      <c r="E9824">
        <v>67102</v>
      </c>
      <c r="F9824" s="5" t="s">
        <v>58</v>
      </c>
      <c r="G9824" s="5" t="s">
        <v>42</v>
      </c>
      <c r="H9824" s="5" t="s">
        <v>121</v>
      </c>
      <c r="I9824" t="s">
        <v>44</v>
      </c>
      <c r="J9824" t="s">
        <v>121</v>
      </c>
      <c r="K9824">
        <v>0</v>
      </c>
      <c r="L9824" s="5" t="s">
        <v>19147</v>
      </c>
      <c r="M9824" s="5" t="s">
        <v>37</v>
      </c>
      <c r="N9824">
        <v>0</v>
      </c>
      <c r="O9824" t="s">
        <v>112</v>
      </c>
      <c r="P9824" s="1">
        <v>45448</v>
      </c>
      <c r="Q9824" s="1">
        <v>45519</v>
      </c>
      <c r="R9824">
        <v>1416</v>
      </c>
      <c r="S9824" s="4">
        <v>8.9</v>
      </c>
      <c r="T9824" t="s">
        <v>108</v>
      </c>
    </row>
    <row r="9825" spans="1:20" x14ac:dyDescent="0.35">
      <c r="A9825" t="s">
        <v>19148</v>
      </c>
      <c r="B9825" s="5" t="s">
        <v>179</v>
      </c>
      <c r="C9825" s="6">
        <v>77135</v>
      </c>
      <c r="D9825" t="s">
        <v>33</v>
      </c>
      <c r="E9825">
        <v>8484850</v>
      </c>
      <c r="F9825" s="5" t="s">
        <v>58</v>
      </c>
      <c r="G9825" s="5" t="s">
        <v>59</v>
      </c>
      <c r="H9825" s="5" t="s">
        <v>34</v>
      </c>
      <c r="I9825" t="s">
        <v>35</v>
      </c>
      <c r="J9825" t="s">
        <v>34</v>
      </c>
      <c r="K9825">
        <v>100</v>
      </c>
      <c r="L9825" s="5" t="s">
        <v>19149</v>
      </c>
      <c r="M9825" s="5" t="s">
        <v>28</v>
      </c>
      <c r="N9825">
        <v>1</v>
      </c>
      <c r="O9825" t="s">
        <v>112</v>
      </c>
      <c r="P9825" s="1">
        <v>45615</v>
      </c>
      <c r="Q9825" s="1">
        <v>45684</v>
      </c>
      <c r="R9825">
        <v>805</v>
      </c>
      <c r="S9825" s="4">
        <v>6.4</v>
      </c>
      <c r="T9825" t="s">
        <v>55</v>
      </c>
    </row>
    <row r="9826" spans="1:20" x14ac:dyDescent="0.35">
      <c r="A9826" t="s">
        <v>19150</v>
      </c>
      <c r="B9826" s="5" t="s">
        <v>28802</v>
      </c>
      <c r="C9826" s="6">
        <v>186851</v>
      </c>
      <c r="D9826" t="s">
        <v>22</v>
      </c>
      <c r="E9826">
        <v>186851</v>
      </c>
      <c r="F9826" s="5" t="s">
        <v>23</v>
      </c>
      <c r="G9826" s="5" t="s">
        <v>51</v>
      </c>
      <c r="H9826" s="5" t="s">
        <v>68</v>
      </c>
      <c r="I9826" t="s">
        <v>26</v>
      </c>
      <c r="J9826" t="s">
        <v>68</v>
      </c>
      <c r="K9826">
        <v>50</v>
      </c>
      <c r="L9826" s="5" t="s">
        <v>19151</v>
      </c>
      <c r="M9826" s="5" t="s">
        <v>37</v>
      </c>
      <c r="N9826">
        <v>12</v>
      </c>
      <c r="O9826" t="s">
        <v>147</v>
      </c>
      <c r="P9826" s="1">
        <v>45747</v>
      </c>
      <c r="Q9826" s="1">
        <v>45780</v>
      </c>
      <c r="R9826">
        <v>804</v>
      </c>
      <c r="S9826" s="4">
        <v>9.9</v>
      </c>
      <c r="T9826" t="s">
        <v>103</v>
      </c>
    </row>
    <row r="9827" spans="1:20" x14ac:dyDescent="0.35">
      <c r="A9827" t="s">
        <v>19152</v>
      </c>
      <c r="B9827" s="5" t="s">
        <v>28799</v>
      </c>
      <c r="C9827" s="6">
        <v>77859</v>
      </c>
      <c r="D9827" t="s">
        <v>22</v>
      </c>
      <c r="E9827">
        <v>77859</v>
      </c>
      <c r="F9827" s="5" t="s">
        <v>58</v>
      </c>
      <c r="G9827" s="5" t="s">
        <v>59</v>
      </c>
      <c r="H9827" s="5" t="s">
        <v>25</v>
      </c>
      <c r="I9827" t="s">
        <v>26</v>
      </c>
      <c r="J9827" t="s">
        <v>25</v>
      </c>
      <c r="K9827">
        <v>100</v>
      </c>
      <c r="L9827" s="5" t="s">
        <v>19153</v>
      </c>
      <c r="M9827" s="5" t="s">
        <v>70</v>
      </c>
      <c r="N9827">
        <v>1</v>
      </c>
      <c r="O9827" t="s">
        <v>88</v>
      </c>
      <c r="P9827" s="1">
        <v>45336</v>
      </c>
      <c r="Q9827" s="1">
        <v>45363</v>
      </c>
      <c r="R9827">
        <v>1780</v>
      </c>
      <c r="S9827" s="4">
        <v>9.3000000000000007</v>
      </c>
      <c r="T9827" t="s">
        <v>55</v>
      </c>
    </row>
    <row r="9828" spans="1:20" x14ac:dyDescent="0.35">
      <c r="A9828" t="s">
        <v>19154</v>
      </c>
      <c r="B9828" s="5" t="s">
        <v>100</v>
      </c>
      <c r="C9828" s="6">
        <v>90139</v>
      </c>
      <c r="D9828" t="s">
        <v>22</v>
      </c>
      <c r="E9828">
        <v>90139</v>
      </c>
      <c r="F9828" s="5" t="s">
        <v>58</v>
      </c>
      <c r="G9828" s="5" t="s">
        <v>59</v>
      </c>
      <c r="H9828" s="5" t="s">
        <v>97</v>
      </c>
      <c r="I9828" t="s">
        <v>26</v>
      </c>
      <c r="J9828" t="s">
        <v>522</v>
      </c>
      <c r="K9828">
        <v>0</v>
      </c>
      <c r="L9828" s="5" t="s">
        <v>19155</v>
      </c>
      <c r="M9828" s="5" t="s">
        <v>28</v>
      </c>
      <c r="N9828">
        <v>0</v>
      </c>
      <c r="O9828" t="s">
        <v>112</v>
      </c>
      <c r="P9828" s="1">
        <v>45546</v>
      </c>
      <c r="Q9828" s="1">
        <v>45568</v>
      </c>
      <c r="R9828">
        <v>852</v>
      </c>
      <c r="S9828" s="4">
        <v>8.1999999999999993</v>
      </c>
      <c r="T9828" t="s">
        <v>55</v>
      </c>
    </row>
    <row r="9829" spans="1:20" x14ac:dyDescent="0.35">
      <c r="A9829" t="s">
        <v>19156</v>
      </c>
      <c r="B9829" s="5" t="s">
        <v>162</v>
      </c>
      <c r="C9829" s="6">
        <v>149714</v>
      </c>
      <c r="D9829" t="s">
        <v>22</v>
      </c>
      <c r="E9829">
        <v>149714</v>
      </c>
      <c r="F9829" s="5" t="s">
        <v>50</v>
      </c>
      <c r="G9829" s="5" t="s">
        <v>42</v>
      </c>
      <c r="H9829" s="5" t="s">
        <v>97</v>
      </c>
      <c r="I9829" t="s">
        <v>35</v>
      </c>
      <c r="J9829" t="s">
        <v>97</v>
      </c>
      <c r="K9829">
        <v>0</v>
      </c>
      <c r="L9829" s="5" t="s">
        <v>19157</v>
      </c>
      <c r="M9829" s="5" t="s">
        <v>37</v>
      </c>
      <c r="N9829">
        <v>2</v>
      </c>
      <c r="O9829" t="s">
        <v>88</v>
      </c>
      <c r="P9829" s="1">
        <v>45752</v>
      </c>
      <c r="Q9829" s="1">
        <v>45817</v>
      </c>
      <c r="R9829">
        <v>1519</v>
      </c>
      <c r="S9829" s="4">
        <v>8.6</v>
      </c>
      <c r="T9829" t="s">
        <v>38</v>
      </c>
    </row>
    <row r="9830" spans="1:20" x14ac:dyDescent="0.35">
      <c r="A9830" t="s">
        <v>19158</v>
      </c>
      <c r="B9830" s="5" t="s">
        <v>179</v>
      </c>
      <c r="C9830" s="6">
        <v>176198</v>
      </c>
      <c r="D9830" t="s">
        <v>41</v>
      </c>
      <c r="E9830">
        <v>149768</v>
      </c>
      <c r="F9830" s="5" t="s">
        <v>23</v>
      </c>
      <c r="G9830" s="5" t="s">
        <v>42</v>
      </c>
      <c r="H9830" s="5" t="s">
        <v>151</v>
      </c>
      <c r="I9830" t="s">
        <v>26</v>
      </c>
      <c r="J9830" t="s">
        <v>1449</v>
      </c>
      <c r="K9830">
        <v>50</v>
      </c>
      <c r="L9830" s="5" t="s">
        <v>19159</v>
      </c>
      <c r="M9830" s="5" t="s">
        <v>70</v>
      </c>
      <c r="N9830">
        <v>19</v>
      </c>
      <c r="O9830" t="s">
        <v>88</v>
      </c>
      <c r="P9830" s="1">
        <v>45363</v>
      </c>
      <c r="Q9830" s="1">
        <v>45419</v>
      </c>
      <c r="R9830">
        <v>1526</v>
      </c>
      <c r="S9830" s="4">
        <v>8.8000000000000007</v>
      </c>
      <c r="T9830" t="s">
        <v>95</v>
      </c>
    </row>
    <row r="9831" spans="1:20" x14ac:dyDescent="0.35">
      <c r="A9831" t="s">
        <v>19160</v>
      </c>
      <c r="B9831" s="5" t="s">
        <v>73</v>
      </c>
      <c r="C9831" s="6">
        <v>228336</v>
      </c>
      <c r="D9831" t="s">
        <v>120</v>
      </c>
      <c r="E9831">
        <v>205502</v>
      </c>
      <c r="F9831" s="5" t="s">
        <v>23</v>
      </c>
      <c r="G9831" s="5" t="s">
        <v>59</v>
      </c>
      <c r="H9831" s="5" t="s">
        <v>121</v>
      </c>
      <c r="I9831" t="s">
        <v>26</v>
      </c>
      <c r="J9831" t="s">
        <v>480</v>
      </c>
      <c r="K9831">
        <v>0</v>
      </c>
      <c r="L9831" s="5" t="s">
        <v>19161</v>
      </c>
      <c r="M9831" s="5" t="s">
        <v>37</v>
      </c>
      <c r="N9831">
        <v>19</v>
      </c>
      <c r="O9831" t="s">
        <v>141</v>
      </c>
      <c r="P9831" s="1">
        <v>45535</v>
      </c>
      <c r="Q9831" s="1">
        <v>45551</v>
      </c>
      <c r="R9831">
        <v>805</v>
      </c>
      <c r="S9831" s="4">
        <v>5.5</v>
      </c>
      <c r="T9831" t="s">
        <v>277</v>
      </c>
    </row>
    <row r="9832" spans="1:20" x14ac:dyDescent="0.35">
      <c r="A9832" t="s">
        <v>19162</v>
      </c>
      <c r="B9832" s="5" t="s">
        <v>49</v>
      </c>
      <c r="C9832" s="6">
        <v>17942</v>
      </c>
      <c r="D9832" t="s">
        <v>22</v>
      </c>
      <c r="E9832">
        <v>17942</v>
      </c>
      <c r="F9832" s="5" t="s">
        <v>58</v>
      </c>
      <c r="G9832" s="5" t="s">
        <v>51</v>
      </c>
      <c r="H9832" s="5" t="s">
        <v>116</v>
      </c>
      <c r="I9832" t="s">
        <v>44</v>
      </c>
      <c r="J9832" t="s">
        <v>165</v>
      </c>
      <c r="K9832">
        <v>50</v>
      </c>
      <c r="L9832" s="5" t="s">
        <v>19163</v>
      </c>
      <c r="M9832" s="5" t="s">
        <v>54</v>
      </c>
      <c r="N9832">
        <v>1</v>
      </c>
      <c r="O9832" t="s">
        <v>71</v>
      </c>
      <c r="P9832" s="1">
        <v>45526</v>
      </c>
      <c r="Q9832" s="1">
        <v>45593</v>
      </c>
      <c r="R9832">
        <v>1023</v>
      </c>
      <c r="S9832" s="4">
        <v>8.8000000000000007</v>
      </c>
      <c r="T9832" t="s">
        <v>89</v>
      </c>
    </row>
    <row r="9833" spans="1:20" x14ac:dyDescent="0.35">
      <c r="A9833" t="s">
        <v>19164</v>
      </c>
      <c r="B9833" s="5" t="s">
        <v>179</v>
      </c>
      <c r="C9833" s="6">
        <v>140214</v>
      </c>
      <c r="D9833" t="s">
        <v>22</v>
      </c>
      <c r="E9833">
        <v>140214</v>
      </c>
      <c r="F9833" s="5" t="s">
        <v>66</v>
      </c>
      <c r="G9833" s="5" t="s">
        <v>59</v>
      </c>
      <c r="H9833" s="5" t="s">
        <v>129</v>
      </c>
      <c r="I9833" t="s">
        <v>35</v>
      </c>
      <c r="J9833" t="s">
        <v>129</v>
      </c>
      <c r="K9833">
        <v>50</v>
      </c>
      <c r="L9833" s="5" t="s">
        <v>19165</v>
      </c>
      <c r="M9833" s="5" t="s">
        <v>37</v>
      </c>
      <c r="N9833">
        <v>5</v>
      </c>
      <c r="O9833" t="s">
        <v>141</v>
      </c>
      <c r="P9833" s="1">
        <v>45557</v>
      </c>
      <c r="Q9833" s="1">
        <v>45611</v>
      </c>
      <c r="R9833">
        <v>609</v>
      </c>
      <c r="S9833" s="4">
        <v>9.5</v>
      </c>
      <c r="T9833" t="s">
        <v>95</v>
      </c>
    </row>
    <row r="9834" spans="1:20" x14ac:dyDescent="0.35">
      <c r="A9834" t="s">
        <v>19166</v>
      </c>
      <c r="B9834" s="5" t="s">
        <v>162</v>
      </c>
      <c r="C9834" s="6">
        <v>234802</v>
      </c>
      <c r="D9834" t="s">
        <v>22</v>
      </c>
      <c r="E9834">
        <v>234802</v>
      </c>
      <c r="F9834" s="5" t="s">
        <v>23</v>
      </c>
      <c r="G9834" s="5" t="s">
        <v>42</v>
      </c>
      <c r="H9834" s="5" t="s">
        <v>129</v>
      </c>
      <c r="I9834" t="s">
        <v>26</v>
      </c>
      <c r="J9834" t="s">
        <v>129</v>
      </c>
      <c r="K9834">
        <v>0</v>
      </c>
      <c r="L9834" s="5" t="s">
        <v>19167</v>
      </c>
      <c r="M9834" s="5" t="s">
        <v>70</v>
      </c>
      <c r="N9834">
        <v>12</v>
      </c>
      <c r="O9834" t="s">
        <v>112</v>
      </c>
      <c r="P9834" s="1">
        <v>45427</v>
      </c>
      <c r="Q9834" s="1">
        <v>45498</v>
      </c>
      <c r="R9834">
        <v>906</v>
      </c>
      <c r="S9834" s="4">
        <v>8.3000000000000007</v>
      </c>
      <c r="T9834" t="s">
        <v>55</v>
      </c>
    </row>
    <row r="9835" spans="1:20" x14ac:dyDescent="0.35">
      <c r="A9835" t="s">
        <v>19168</v>
      </c>
      <c r="B9835" s="5" t="s">
        <v>28802</v>
      </c>
      <c r="C9835" s="6">
        <v>54715</v>
      </c>
      <c r="D9835" t="s">
        <v>65</v>
      </c>
      <c r="E9835">
        <v>71130</v>
      </c>
      <c r="F9835" s="5" t="s">
        <v>58</v>
      </c>
      <c r="G9835" s="5" t="s">
        <v>51</v>
      </c>
      <c r="H9835" s="5" t="s">
        <v>67</v>
      </c>
      <c r="I9835" t="s">
        <v>26</v>
      </c>
      <c r="J9835" t="s">
        <v>67</v>
      </c>
      <c r="K9835">
        <v>50</v>
      </c>
      <c r="L9835" s="5" t="s">
        <v>19169</v>
      </c>
      <c r="M9835" s="5" t="s">
        <v>70</v>
      </c>
      <c r="N9835">
        <v>1</v>
      </c>
      <c r="O9835" t="s">
        <v>88</v>
      </c>
      <c r="P9835" s="1">
        <v>45686</v>
      </c>
      <c r="Q9835" s="1">
        <v>45750</v>
      </c>
      <c r="R9835">
        <v>2046</v>
      </c>
      <c r="S9835" s="4">
        <v>6</v>
      </c>
      <c r="T9835" t="s">
        <v>243</v>
      </c>
    </row>
    <row r="9836" spans="1:20" x14ac:dyDescent="0.35">
      <c r="A9836" t="s">
        <v>19170</v>
      </c>
      <c r="B9836" s="5" t="s">
        <v>28802</v>
      </c>
      <c r="C9836" s="6">
        <v>288436</v>
      </c>
      <c r="D9836" t="s">
        <v>22</v>
      </c>
      <c r="E9836">
        <v>288436</v>
      </c>
      <c r="F9836" s="5" t="s">
        <v>23</v>
      </c>
      <c r="G9836" s="5" t="s">
        <v>51</v>
      </c>
      <c r="H9836" s="5" t="s">
        <v>68</v>
      </c>
      <c r="I9836" t="s">
        <v>35</v>
      </c>
      <c r="J9836" t="s">
        <v>67</v>
      </c>
      <c r="K9836">
        <v>100</v>
      </c>
      <c r="L9836" s="5" t="s">
        <v>19171</v>
      </c>
      <c r="M9836" s="5" t="s">
        <v>70</v>
      </c>
      <c r="N9836">
        <v>17</v>
      </c>
      <c r="O9836" t="s">
        <v>112</v>
      </c>
      <c r="P9836" s="1">
        <v>45678</v>
      </c>
      <c r="Q9836" s="1">
        <v>45748</v>
      </c>
      <c r="R9836">
        <v>1751</v>
      </c>
      <c r="S9836" s="4">
        <v>8.3000000000000007</v>
      </c>
      <c r="T9836" t="s">
        <v>153</v>
      </c>
    </row>
    <row r="9837" spans="1:20" x14ac:dyDescent="0.35">
      <c r="A9837" t="s">
        <v>19172</v>
      </c>
      <c r="B9837" s="5" t="s">
        <v>57</v>
      </c>
      <c r="C9837" s="6">
        <v>77512</v>
      </c>
      <c r="D9837" t="s">
        <v>41</v>
      </c>
      <c r="E9837">
        <v>65885</v>
      </c>
      <c r="F9837" s="5" t="s">
        <v>50</v>
      </c>
      <c r="G9837" s="5" t="s">
        <v>24</v>
      </c>
      <c r="H9837" s="5" t="s">
        <v>43</v>
      </c>
      <c r="I9837" t="s">
        <v>44</v>
      </c>
      <c r="J9837" t="s">
        <v>629</v>
      </c>
      <c r="K9837">
        <v>0</v>
      </c>
      <c r="L9837" s="5" t="s">
        <v>19173</v>
      </c>
      <c r="M9837" s="5" t="s">
        <v>70</v>
      </c>
      <c r="N9837">
        <v>3</v>
      </c>
      <c r="O9837" t="s">
        <v>62</v>
      </c>
      <c r="P9837" s="1">
        <v>45316</v>
      </c>
      <c r="Q9837" s="1">
        <v>45351</v>
      </c>
      <c r="R9837">
        <v>704</v>
      </c>
      <c r="S9837" s="4">
        <v>5.5</v>
      </c>
      <c r="T9837" t="s">
        <v>89</v>
      </c>
    </row>
    <row r="9838" spans="1:20" x14ac:dyDescent="0.35">
      <c r="A9838" t="s">
        <v>19174</v>
      </c>
      <c r="B9838" s="5" t="s">
        <v>28802</v>
      </c>
      <c r="C9838" s="6">
        <v>230817</v>
      </c>
      <c r="D9838" t="s">
        <v>92</v>
      </c>
      <c r="E9838">
        <v>173113</v>
      </c>
      <c r="F9838" s="5" t="s">
        <v>23</v>
      </c>
      <c r="G9838" s="5" t="s">
        <v>42</v>
      </c>
      <c r="H9838" s="5" t="s">
        <v>93</v>
      </c>
      <c r="I9838" t="s">
        <v>26</v>
      </c>
      <c r="J9838" t="s">
        <v>93</v>
      </c>
      <c r="K9838">
        <v>50</v>
      </c>
      <c r="L9838" s="5" t="s">
        <v>11956</v>
      </c>
      <c r="M9838" s="5" t="s">
        <v>37</v>
      </c>
      <c r="N9838">
        <v>16</v>
      </c>
      <c r="O9838" t="s">
        <v>112</v>
      </c>
      <c r="P9838" s="1">
        <v>45671</v>
      </c>
      <c r="Q9838" s="1">
        <v>45724</v>
      </c>
      <c r="R9838">
        <v>1547</v>
      </c>
      <c r="S9838" s="4">
        <v>8.9</v>
      </c>
      <c r="T9838" t="s">
        <v>210</v>
      </c>
    </row>
    <row r="9839" spans="1:20" x14ac:dyDescent="0.35">
      <c r="A9839" t="s">
        <v>19175</v>
      </c>
      <c r="B9839" s="5" t="s">
        <v>174</v>
      </c>
      <c r="C9839" s="6">
        <v>126549</v>
      </c>
      <c r="D9839" t="s">
        <v>41</v>
      </c>
      <c r="E9839">
        <v>107567</v>
      </c>
      <c r="F9839" s="5" t="s">
        <v>66</v>
      </c>
      <c r="G9839" s="5" t="s">
        <v>24</v>
      </c>
      <c r="H9839" s="5" t="s">
        <v>126</v>
      </c>
      <c r="I9839" t="s">
        <v>44</v>
      </c>
      <c r="J9839" t="s">
        <v>126</v>
      </c>
      <c r="K9839">
        <v>0</v>
      </c>
      <c r="L9839" s="5" t="s">
        <v>19176</v>
      </c>
      <c r="M9839" s="5" t="s">
        <v>28</v>
      </c>
      <c r="N9839">
        <v>7</v>
      </c>
      <c r="O9839" t="s">
        <v>147</v>
      </c>
      <c r="P9839" s="1">
        <v>45723</v>
      </c>
      <c r="Q9839" s="1">
        <v>45780</v>
      </c>
      <c r="R9839">
        <v>634</v>
      </c>
      <c r="S9839" s="4">
        <v>6.9</v>
      </c>
      <c r="T9839" t="s">
        <v>277</v>
      </c>
    </row>
    <row r="9840" spans="1:20" x14ac:dyDescent="0.35">
      <c r="A9840" t="s">
        <v>19177</v>
      </c>
      <c r="B9840" s="5" t="s">
        <v>162</v>
      </c>
      <c r="C9840" s="6">
        <v>55058</v>
      </c>
      <c r="D9840" t="s">
        <v>33</v>
      </c>
      <c r="E9840">
        <v>6056380</v>
      </c>
      <c r="F9840" s="5" t="s">
        <v>58</v>
      </c>
      <c r="G9840" s="5" t="s">
        <v>42</v>
      </c>
      <c r="H9840" s="5" t="s">
        <v>34</v>
      </c>
      <c r="I9840" t="s">
        <v>44</v>
      </c>
      <c r="J9840" t="s">
        <v>34</v>
      </c>
      <c r="K9840">
        <v>100</v>
      </c>
      <c r="L9840" s="5" t="s">
        <v>19178</v>
      </c>
      <c r="M9840" s="5" t="s">
        <v>37</v>
      </c>
      <c r="N9840">
        <v>0</v>
      </c>
      <c r="O9840" t="s">
        <v>85</v>
      </c>
      <c r="P9840" s="1">
        <v>45458</v>
      </c>
      <c r="Q9840" s="1">
        <v>45523</v>
      </c>
      <c r="R9840">
        <v>1925</v>
      </c>
      <c r="S9840" s="4">
        <v>6.1</v>
      </c>
      <c r="T9840" t="s">
        <v>153</v>
      </c>
    </row>
    <row r="9841" spans="1:20" x14ac:dyDescent="0.35">
      <c r="A9841" t="s">
        <v>19179</v>
      </c>
      <c r="B9841" s="5" t="s">
        <v>40</v>
      </c>
      <c r="C9841" s="6">
        <v>123391</v>
      </c>
      <c r="D9841" t="s">
        <v>22</v>
      </c>
      <c r="E9841">
        <v>123391</v>
      </c>
      <c r="F9841" s="5" t="s">
        <v>23</v>
      </c>
      <c r="G9841" s="5" t="s">
        <v>24</v>
      </c>
      <c r="H9841" s="5" t="s">
        <v>191</v>
      </c>
      <c r="I9841" t="s">
        <v>44</v>
      </c>
      <c r="J9841" t="s">
        <v>940</v>
      </c>
      <c r="K9841">
        <v>50</v>
      </c>
      <c r="L9841" s="5" t="s">
        <v>5090</v>
      </c>
      <c r="M9841" s="5" t="s">
        <v>28</v>
      </c>
      <c r="N9841">
        <v>11</v>
      </c>
      <c r="O9841" t="s">
        <v>112</v>
      </c>
      <c r="P9841" s="1">
        <v>45450</v>
      </c>
      <c r="Q9841" s="1">
        <v>45466</v>
      </c>
      <c r="R9841">
        <v>2028</v>
      </c>
      <c r="S9841" s="4">
        <v>8.8000000000000007</v>
      </c>
      <c r="T9841" t="s">
        <v>108</v>
      </c>
    </row>
    <row r="9842" spans="1:20" x14ac:dyDescent="0.35">
      <c r="A9842" t="s">
        <v>19180</v>
      </c>
      <c r="B9842" s="5" t="s">
        <v>217</v>
      </c>
      <c r="C9842" s="6">
        <v>322051</v>
      </c>
      <c r="D9842" t="s">
        <v>22</v>
      </c>
      <c r="E9842">
        <v>322051</v>
      </c>
      <c r="F9842" s="5" t="s">
        <v>23</v>
      </c>
      <c r="G9842" s="5" t="s">
        <v>24</v>
      </c>
      <c r="H9842" s="5" t="s">
        <v>68</v>
      </c>
      <c r="I9842" t="s">
        <v>35</v>
      </c>
      <c r="J9842" t="s">
        <v>68</v>
      </c>
      <c r="K9842">
        <v>100</v>
      </c>
      <c r="L9842" s="5" t="s">
        <v>19181</v>
      </c>
      <c r="M9842" s="5" t="s">
        <v>28</v>
      </c>
      <c r="N9842">
        <v>11</v>
      </c>
      <c r="O9842" t="s">
        <v>112</v>
      </c>
      <c r="P9842" s="1">
        <v>45640</v>
      </c>
      <c r="Q9842" s="1">
        <v>45665</v>
      </c>
      <c r="R9842">
        <v>2432</v>
      </c>
      <c r="S9842" s="4">
        <v>9.6</v>
      </c>
      <c r="T9842" t="s">
        <v>47</v>
      </c>
    </row>
    <row r="9843" spans="1:20" x14ac:dyDescent="0.35">
      <c r="A9843" t="s">
        <v>19182</v>
      </c>
      <c r="B9843" s="5" t="s">
        <v>28802</v>
      </c>
      <c r="C9843" s="6">
        <v>37366</v>
      </c>
      <c r="D9843" t="s">
        <v>22</v>
      </c>
      <c r="E9843">
        <v>37366</v>
      </c>
      <c r="F9843" s="5" t="s">
        <v>58</v>
      </c>
      <c r="G9843" s="5" t="s">
        <v>51</v>
      </c>
      <c r="H9843" s="5" t="s">
        <v>157</v>
      </c>
      <c r="I9843" t="s">
        <v>35</v>
      </c>
      <c r="J9843" t="s">
        <v>93</v>
      </c>
      <c r="K9843">
        <v>0</v>
      </c>
      <c r="L9843" s="5" t="s">
        <v>19183</v>
      </c>
      <c r="M9843" s="5" t="s">
        <v>70</v>
      </c>
      <c r="N9843">
        <v>0</v>
      </c>
      <c r="O9843" t="s">
        <v>85</v>
      </c>
      <c r="P9843" s="1">
        <v>45315</v>
      </c>
      <c r="Q9843" s="1">
        <v>45358</v>
      </c>
      <c r="R9843">
        <v>979</v>
      </c>
      <c r="S9843" s="4">
        <v>7.4</v>
      </c>
      <c r="T9843" t="s">
        <v>108</v>
      </c>
    </row>
    <row r="9844" spans="1:20" x14ac:dyDescent="0.35">
      <c r="A9844" t="s">
        <v>19184</v>
      </c>
      <c r="B9844" s="5" t="s">
        <v>217</v>
      </c>
      <c r="C9844" s="6">
        <v>243682</v>
      </c>
      <c r="D9844" t="s">
        <v>41</v>
      </c>
      <c r="E9844">
        <v>207130</v>
      </c>
      <c r="F9844" s="5" t="s">
        <v>23</v>
      </c>
      <c r="G9844" s="5" t="s">
        <v>59</v>
      </c>
      <c r="H9844" s="5" t="s">
        <v>126</v>
      </c>
      <c r="I9844" t="s">
        <v>26</v>
      </c>
      <c r="J9844" t="s">
        <v>126</v>
      </c>
      <c r="K9844">
        <v>0</v>
      </c>
      <c r="L9844" s="5" t="s">
        <v>1405</v>
      </c>
      <c r="M9844" s="5" t="s">
        <v>54</v>
      </c>
      <c r="N9844">
        <v>11</v>
      </c>
      <c r="O9844" t="s">
        <v>172</v>
      </c>
      <c r="P9844" s="1">
        <v>45419</v>
      </c>
      <c r="Q9844" s="1">
        <v>45469</v>
      </c>
      <c r="R9844">
        <v>1216</v>
      </c>
      <c r="S9844" s="4">
        <v>7.7</v>
      </c>
      <c r="T9844" t="s">
        <v>118</v>
      </c>
    </row>
    <row r="9845" spans="1:20" x14ac:dyDescent="0.35">
      <c r="A9845" t="s">
        <v>19185</v>
      </c>
      <c r="B9845" s="5" t="s">
        <v>57</v>
      </c>
      <c r="C9845" s="6">
        <v>159124</v>
      </c>
      <c r="D9845" t="s">
        <v>120</v>
      </c>
      <c r="E9845">
        <v>143212</v>
      </c>
      <c r="F9845" s="5" t="s">
        <v>50</v>
      </c>
      <c r="G9845" s="5" t="s">
        <v>59</v>
      </c>
      <c r="H9845" s="5" t="s">
        <v>121</v>
      </c>
      <c r="I9845" t="s">
        <v>35</v>
      </c>
      <c r="J9845" t="s">
        <v>121</v>
      </c>
      <c r="K9845">
        <v>50</v>
      </c>
      <c r="L9845" s="5" t="s">
        <v>12615</v>
      </c>
      <c r="M9845" s="5" t="s">
        <v>54</v>
      </c>
      <c r="N9845">
        <v>3</v>
      </c>
      <c r="O9845" t="s">
        <v>147</v>
      </c>
      <c r="P9845" s="1">
        <v>45463</v>
      </c>
      <c r="Q9845" s="1">
        <v>45480</v>
      </c>
      <c r="R9845">
        <v>2172</v>
      </c>
      <c r="S9845" s="4">
        <v>8</v>
      </c>
      <c r="T9845" t="s">
        <v>243</v>
      </c>
    </row>
    <row r="9846" spans="1:20" x14ac:dyDescent="0.35">
      <c r="A9846" t="s">
        <v>19186</v>
      </c>
      <c r="B9846" s="5" t="s">
        <v>49</v>
      </c>
      <c r="C9846" s="6">
        <v>49586</v>
      </c>
      <c r="D9846" t="s">
        <v>65</v>
      </c>
      <c r="E9846">
        <v>64462</v>
      </c>
      <c r="F9846" s="5" t="s">
        <v>58</v>
      </c>
      <c r="G9846" s="5" t="s">
        <v>59</v>
      </c>
      <c r="H9846" s="5" t="s">
        <v>67</v>
      </c>
      <c r="I9846" t="s">
        <v>44</v>
      </c>
      <c r="J9846" t="s">
        <v>480</v>
      </c>
      <c r="K9846">
        <v>0</v>
      </c>
      <c r="L9846" s="5" t="s">
        <v>19187</v>
      </c>
      <c r="M9846" s="5" t="s">
        <v>28</v>
      </c>
      <c r="N9846">
        <v>1</v>
      </c>
      <c r="O9846" t="s">
        <v>62</v>
      </c>
      <c r="P9846" s="1">
        <v>45342</v>
      </c>
      <c r="Q9846" s="1">
        <v>45398</v>
      </c>
      <c r="R9846">
        <v>2441</v>
      </c>
      <c r="S9846" s="4">
        <v>9.9</v>
      </c>
      <c r="T9846" t="s">
        <v>63</v>
      </c>
    </row>
    <row r="9847" spans="1:20" x14ac:dyDescent="0.35">
      <c r="A9847" t="s">
        <v>19188</v>
      </c>
      <c r="B9847" s="5" t="s">
        <v>28802</v>
      </c>
      <c r="C9847" s="6">
        <v>307401</v>
      </c>
      <c r="D9847" t="s">
        <v>22</v>
      </c>
      <c r="E9847">
        <v>307401</v>
      </c>
      <c r="F9847" s="5" t="s">
        <v>23</v>
      </c>
      <c r="G9847" s="5" t="s">
        <v>51</v>
      </c>
      <c r="H9847" s="5" t="s">
        <v>101</v>
      </c>
      <c r="I9847" t="s">
        <v>35</v>
      </c>
      <c r="J9847" t="s">
        <v>101</v>
      </c>
      <c r="K9847">
        <v>50</v>
      </c>
      <c r="L9847" s="5" t="s">
        <v>19189</v>
      </c>
      <c r="M9847" s="5" t="s">
        <v>54</v>
      </c>
      <c r="N9847">
        <v>10</v>
      </c>
      <c r="O9847" t="s">
        <v>135</v>
      </c>
      <c r="P9847" s="1">
        <v>45450</v>
      </c>
      <c r="Q9847" s="1">
        <v>45481</v>
      </c>
      <c r="R9847">
        <v>1586</v>
      </c>
      <c r="S9847" s="4">
        <v>7.7</v>
      </c>
      <c r="T9847" t="s">
        <v>136</v>
      </c>
    </row>
    <row r="9848" spans="1:20" x14ac:dyDescent="0.35">
      <c r="A9848" t="s">
        <v>19190</v>
      </c>
      <c r="B9848" s="5" t="s">
        <v>57</v>
      </c>
      <c r="C9848" s="6">
        <v>173982</v>
      </c>
      <c r="D9848" t="s">
        <v>22</v>
      </c>
      <c r="E9848">
        <v>173982</v>
      </c>
      <c r="F9848" s="5" t="s">
        <v>23</v>
      </c>
      <c r="G9848" s="5" t="s">
        <v>42</v>
      </c>
      <c r="H9848" s="5" t="s">
        <v>165</v>
      </c>
      <c r="I9848" t="s">
        <v>44</v>
      </c>
      <c r="J9848" t="s">
        <v>165</v>
      </c>
      <c r="K9848">
        <v>100</v>
      </c>
      <c r="L9848" s="5" t="s">
        <v>19191</v>
      </c>
      <c r="M9848" s="5" t="s">
        <v>28</v>
      </c>
      <c r="N9848">
        <v>13</v>
      </c>
      <c r="O9848" t="s">
        <v>172</v>
      </c>
      <c r="P9848" s="1">
        <v>45700</v>
      </c>
      <c r="Q9848" s="1">
        <v>45736</v>
      </c>
      <c r="R9848">
        <v>725</v>
      </c>
      <c r="S9848" s="4">
        <v>7.4</v>
      </c>
      <c r="T9848" t="s">
        <v>210</v>
      </c>
    </row>
    <row r="9849" spans="1:20" x14ac:dyDescent="0.35">
      <c r="A9849" t="s">
        <v>19192</v>
      </c>
      <c r="B9849" s="5" t="s">
        <v>28799</v>
      </c>
      <c r="C9849" s="6">
        <v>143207</v>
      </c>
      <c r="D9849" t="s">
        <v>22</v>
      </c>
      <c r="E9849">
        <v>143207</v>
      </c>
      <c r="F9849" s="5" t="s">
        <v>66</v>
      </c>
      <c r="G9849" s="5" t="s">
        <v>42</v>
      </c>
      <c r="H9849" s="5" t="s">
        <v>191</v>
      </c>
      <c r="I9849" t="s">
        <v>26</v>
      </c>
      <c r="J9849" t="s">
        <v>43</v>
      </c>
      <c r="K9849">
        <v>0</v>
      </c>
      <c r="L9849" s="5" t="s">
        <v>2044</v>
      </c>
      <c r="M9849" s="5" t="s">
        <v>54</v>
      </c>
      <c r="N9849">
        <v>7</v>
      </c>
      <c r="O9849" t="s">
        <v>107</v>
      </c>
      <c r="P9849" s="1">
        <v>45601</v>
      </c>
      <c r="Q9849" s="1">
        <v>45621</v>
      </c>
      <c r="R9849">
        <v>1967</v>
      </c>
      <c r="S9849" s="4">
        <v>8.9</v>
      </c>
      <c r="T9849" t="s">
        <v>243</v>
      </c>
    </row>
    <row r="9850" spans="1:20" x14ac:dyDescent="0.35">
      <c r="A9850" t="s">
        <v>19193</v>
      </c>
      <c r="B9850" s="5" t="s">
        <v>28802</v>
      </c>
      <c r="C9850" s="6">
        <v>144621</v>
      </c>
      <c r="D9850" t="s">
        <v>65</v>
      </c>
      <c r="E9850">
        <v>188007</v>
      </c>
      <c r="F9850" s="5" t="s">
        <v>23</v>
      </c>
      <c r="G9850" s="5" t="s">
        <v>42</v>
      </c>
      <c r="H9850" s="5" t="s">
        <v>67</v>
      </c>
      <c r="I9850" t="s">
        <v>44</v>
      </c>
      <c r="J9850" t="s">
        <v>67</v>
      </c>
      <c r="K9850">
        <v>0</v>
      </c>
      <c r="L9850" s="5" t="s">
        <v>19194</v>
      </c>
      <c r="M9850" s="5" t="s">
        <v>28</v>
      </c>
      <c r="N9850">
        <v>12</v>
      </c>
      <c r="O9850" t="s">
        <v>112</v>
      </c>
      <c r="P9850" s="1">
        <v>45443</v>
      </c>
      <c r="Q9850" s="1">
        <v>45474</v>
      </c>
      <c r="R9850">
        <v>1397</v>
      </c>
      <c r="S9850" s="4">
        <v>6.9</v>
      </c>
      <c r="T9850" t="s">
        <v>108</v>
      </c>
    </row>
    <row r="9851" spans="1:20" x14ac:dyDescent="0.35">
      <c r="A9851" t="s">
        <v>19195</v>
      </c>
      <c r="B9851" s="5" t="s">
        <v>73</v>
      </c>
      <c r="C9851" s="6">
        <v>80428</v>
      </c>
      <c r="D9851" t="s">
        <v>41</v>
      </c>
      <c r="E9851">
        <v>68364</v>
      </c>
      <c r="F9851" s="5" t="s">
        <v>58</v>
      </c>
      <c r="G9851" s="5" t="s">
        <v>59</v>
      </c>
      <c r="H9851" s="5" t="s">
        <v>43</v>
      </c>
      <c r="I9851" t="s">
        <v>26</v>
      </c>
      <c r="J9851" t="s">
        <v>116</v>
      </c>
      <c r="K9851">
        <v>0</v>
      </c>
      <c r="L9851" s="5" t="s">
        <v>19196</v>
      </c>
      <c r="M9851" s="5" t="s">
        <v>54</v>
      </c>
      <c r="N9851">
        <v>0</v>
      </c>
      <c r="O9851" t="s">
        <v>172</v>
      </c>
      <c r="P9851" s="1">
        <v>45615</v>
      </c>
      <c r="Q9851" s="1">
        <v>45676</v>
      </c>
      <c r="R9851">
        <v>1987</v>
      </c>
      <c r="S9851" s="4">
        <v>8.8000000000000007</v>
      </c>
      <c r="T9851" t="s">
        <v>108</v>
      </c>
    </row>
    <row r="9852" spans="1:20" x14ac:dyDescent="0.35">
      <c r="A9852" t="s">
        <v>19197</v>
      </c>
      <c r="B9852" s="5" t="s">
        <v>145</v>
      </c>
      <c r="C9852" s="6">
        <v>306456</v>
      </c>
      <c r="D9852" t="s">
        <v>65</v>
      </c>
      <c r="E9852">
        <v>398393</v>
      </c>
      <c r="F9852" s="5" t="s">
        <v>23</v>
      </c>
      <c r="G9852" s="5" t="s">
        <v>51</v>
      </c>
      <c r="H9852" s="5" t="s">
        <v>67</v>
      </c>
      <c r="I9852" t="s">
        <v>35</v>
      </c>
      <c r="J9852" t="s">
        <v>60</v>
      </c>
      <c r="K9852">
        <v>0</v>
      </c>
      <c r="L9852" s="5" t="s">
        <v>19198</v>
      </c>
      <c r="M9852" s="5" t="s">
        <v>54</v>
      </c>
      <c r="N9852">
        <v>17</v>
      </c>
      <c r="O9852" t="s">
        <v>172</v>
      </c>
      <c r="P9852" s="1">
        <v>45349</v>
      </c>
      <c r="Q9852" s="1">
        <v>45378</v>
      </c>
      <c r="R9852">
        <v>2234</v>
      </c>
      <c r="S9852" s="4">
        <v>9.5</v>
      </c>
      <c r="T9852" t="s">
        <v>30</v>
      </c>
    </row>
    <row r="9853" spans="1:20" x14ac:dyDescent="0.35">
      <c r="A9853" t="s">
        <v>19199</v>
      </c>
      <c r="B9853" s="5" t="s">
        <v>21</v>
      </c>
      <c r="C9853" s="6">
        <v>123489</v>
      </c>
      <c r="D9853" t="s">
        <v>22</v>
      </c>
      <c r="E9853">
        <v>123489</v>
      </c>
      <c r="F9853" s="5" t="s">
        <v>50</v>
      </c>
      <c r="G9853" s="5" t="s">
        <v>24</v>
      </c>
      <c r="H9853" s="5" t="s">
        <v>97</v>
      </c>
      <c r="I9853" t="s">
        <v>26</v>
      </c>
      <c r="J9853" t="s">
        <v>25</v>
      </c>
      <c r="K9853">
        <v>0</v>
      </c>
      <c r="L9853" s="5" t="s">
        <v>19200</v>
      </c>
      <c r="M9853" s="5" t="s">
        <v>28</v>
      </c>
      <c r="N9853">
        <v>3</v>
      </c>
      <c r="O9853" t="s">
        <v>78</v>
      </c>
      <c r="P9853" s="1">
        <v>45721</v>
      </c>
      <c r="Q9853" s="1">
        <v>45768</v>
      </c>
      <c r="R9853">
        <v>761</v>
      </c>
      <c r="S9853" s="4">
        <v>8.1</v>
      </c>
      <c r="T9853" t="s">
        <v>118</v>
      </c>
    </row>
    <row r="9854" spans="1:20" x14ac:dyDescent="0.35">
      <c r="A9854" t="s">
        <v>19201</v>
      </c>
      <c r="B9854" s="5" t="s">
        <v>28800</v>
      </c>
      <c r="C9854" s="6">
        <v>131962</v>
      </c>
      <c r="D9854" t="s">
        <v>22</v>
      </c>
      <c r="E9854">
        <v>131962</v>
      </c>
      <c r="F9854" s="5" t="s">
        <v>23</v>
      </c>
      <c r="G9854" s="5" t="s">
        <v>42</v>
      </c>
      <c r="H9854" s="5" t="s">
        <v>157</v>
      </c>
      <c r="I9854" t="s">
        <v>35</v>
      </c>
      <c r="J9854" t="s">
        <v>157</v>
      </c>
      <c r="K9854">
        <v>100</v>
      </c>
      <c r="L9854" s="5" t="s">
        <v>19202</v>
      </c>
      <c r="M9854" s="5" t="s">
        <v>37</v>
      </c>
      <c r="N9854">
        <v>18</v>
      </c>
      <c r="O9854" t="s">
        <v>167</v>
      </c>
      <c r="P9854" s="1">
        <v>45294</v>
      </c>
      <c r="Q9854" s="1">
        <v>45363</v>
      </c>
      <c r="R9854">
        <v>1973</v>
      </c>
      <c r="S9854" s="4">
        <v>8.6</v>
      </c>
      <c r="T9854" t="s">
        <v>118</v>
      </c>
    </row>
    <row r="9855" spans="1:20" x14ac:dyDescent="0.35">
      <c r="A9855" t="s">
        <v>19203</v>
      </c>
      <c r="B9855" s="5" t="s">
        <v>105</v>
      </c>
      <c r="C9855" s="6">
        <v>115511</v>
      </c>
      <c r="D9855" t="s">
        <v>74</v>
      </c>
      <c r="E9855">
        <v>144389</v>
      </c>
      <c r="F9855" s="5" t="s">
        <v>66</v>
      </c>
      <c r="G9855" s="5" t="s">
        <v>59</v>
      </c>
      <c r="H9855" s="5" t="s">
        <v>75</v>
      </c>
      <c r="I9855" t="s">
        <v>35</v>
      </c>
      <c r="J9855" t="s">
        <v>75</v>
      </c>
      <c r="K9855">
        <v>0</v>
      </c>
      <c r="L9855" s="5" t="s">
        <v>19204</v>
      </c>
      <c r="M9855" s="5" t="s">
        <v>54</v>
      </c>
      <c r="N9855">
        <v>6</v>
      </c>
      <c r="O9855" t="s">
        <v>71</v>
      </c>
      <c r="P9855" s="1">
        <v>45473</v>
      </c>
      <c r="Q9855" s="1">
        <v>45531</v>
      </c>
      <c r="R9855">
        <v>2363</v>
      </c>
      <c r="S9855" s="4">
        <v>6.6</v>
      </c>
      <c r="T9855" t="s">
        <v>38</v>
      </c>
    </row>
    <row r="9856" spans="1:20" x14ac:dyDescent="0.35">
      <c r="A9856" t="s">
        <v>19205</v>
      </c>
      <c r="B9856" s="5" t="s">
        <v>174</v>
      </c>
      <c r="C9856" s="6">
        <v>144101</v>
      </c>
      <c r="D9856" t="s">
        <v>41</v>
      </c>
      <c r="E9856">
        <v>122486</v>
      </c>
      <c r="F9856" s="5" t="s">
        <v>66</v>
      </c>
      <c r="G9856" s="5" t="s">
        <v>24</v>
      </c>
      <c r="H9856" s="5" t="s">
        <v>126</v>
      </c>
      <c r="I9856" t="s">
        <v>26</v>
      </c>
      <c r="J9856" t="s">
        <v>126</v>
      </c>
      <c r="K9856">
        <v>100</v>
      </c>
      <c r="L9856" s="5" t="s">
        <v>19206</v>
      </c>
      <c r="M9856" s="5" t="s">
        <v>70</v>
      </c>
      <c r="N9856">
        <v>9</v>
      </c>
      <c r="O9856" t="s">
        <v>112</v>
      </c>
      <c r="P9856" s="1">
        <v>45564</v>
      </c>
      <c r="Q9856" s="1">
        <v>45579</v>
      </c>
      <c r="R9856">
        <v>961</v>
      </c>
      <c r="S9856" s="4">
        <v>5.2</v>
      </c>
      <c r="T9856" t="s">
        <v>153</v>
      </c>
    </row>
    <row r="9857" spans="1:20" x14ac:dyDescent="0.35">
      <c r="A9857" t="s">
        <v>19207</v>
      </c>
      <c r="B9857" s="5" t="s">
        <v>40</v>
      </c>
      <c r="C9857" s="6">
        <v>187329</v>
      </c>
      <c r="D9857" t="s">
        <v>92</v>
      </c>
      <c r="E9857">
        <v>140497</v>
      </c>
      <c r="F9857" s="5" t="s">
        <v>23</v>
      </c>
      <c r="G9857" s="5" t="s">
        <v>59</v>
      </c>
      <c r="H9857" s="5" t="s">
        <v>93</v>
      </c>
      <c r="I9857" t="s">
        <v>35</v>
      </c>
      <c r="J9857" t="s">
        <v>467</v>
      </c>
      <c r="K9857">
        <v>0</v>
      </c>
      <c r="L9857" s="5" t="s">
        <v>4202</v>
      </c>
      <c r="M9857" s="5" t="s">
        <v>70</v>
      </c>
      <c r="N9857">
        <v>10</v>
      </c>
      <c r="O9857" t="s">
        <v>135</v>
      </c>
      <c r="P9857" s="1">
        <v>45629</v>
      </c>
      <c r="Q9857" s="1">
        <v>45697</v>
      </c>
      <c r="R9857">
        <v>2026</v>
      </c>
      <c r="S9857" s="4">
        <v>9.1999999999999993</v>
      </c>
      <c r="T9857" t="s">
        <v>243</v>
      </c>
    </row>
    <row r="9858" spans="1:20" x14ac:dyDescent="0.35">
      <c r="A9858" t="s">
        <v>19208</v>
      </c>
      <c r="B9858" s="5" t="s">
        <v>179</v>
      </c>
      <c r="C9858" s="6">
        <v>113840</v>
      </c>
      <c r="D9858" t="s">
        <v>74</v>
      </c>
      <c r="E9858">
        <v>142300</v>
      </c>
      <c r="F9858" s="5" t="s">
        <v>66</v>
      </c>
      <c r="G9858" s="5" t="s">
        <v>42</v>
      </c>
      <c r="H9858" s="5" t="s">
        <v>75</v>
      </c>
      <c r="I9858" t="s">
        <v>44</v>
      </c>
      <c r="J9858" t="s">
        <v>75</v>
      </c>
      <c r="K9858">
        <v>50</v>
      </c>
      <c r="L9858" s="5" t="s">
        <v>19209</v>
      </c>
      <c r="M9858" s="5" t="s">
        <v>54</v>
      </c>
      <c r="N9858">
        <v>7</v>
      </c>
      <c r="O9858" t="s">
        <v>71</v>
      </c>
      <c r="P9858" s="1">
        <v>45616</v>
      </c>
      <c r="Q9858" s="1">
        <v>45658</v>
      </c>
      <c r="R9858">
        <v>926</v>
      </c>
      <c r="S9858" s="4">
        <v>9.1999999999999993</v>
      </c>
      <c r="T9858" t="s">
        <v>277</v>
      </c>
    </row>
    <row r="9859" spans="1:20" x14ac:dyDescent="0.35">
      <c r="A9859" t="s">
        <v>19210</v>
      </c>
      <c r="B9859" s="5" t="s">
        <v>105</v>
      </c>
      <c r="C9859" s="6">
        <v>246771</v>
      </c>
      <c r="D9859" t="s">
        <v>22</v>
      </c>
      <c r="E9859">
        <v>246771</v>
      </c>
      <c r="F9859" s="5" t="s">
        <v>23</v>
      </c>
      <c r="G9859" s="5" t="s">
        <v>42</v>
      </c>
      <c r="H9859" s="5" t="s">
        <v>68</v>
      </c>
      <c r="I9859" t="s">
        <v>26</v>
      </c>
      <c r="J9859" t="s">
        <v>247</v>
      </c>
      <c r="K9859">
        <v>100</v>
      </c>
      <c r="L9859" s="5" t="s">
        <v>19211</v>
      </c>
      <c r="M9859" s="5" t="s">
        <v>37</v>
      </c>
      <c r="N9859">
        <v>19</v>
      </c>
      <c r="O9859" t="s">
        <v>88</v>
      </c>
      <c r="P9859" s="1">
        <v>45411</v>
      </c>
      <c r="Q9859" s="1">
        <v>45480</v>
      </c>
      <c r="R9859">
        <v>1293</v>
      </c>
      <c r="S9859" s="4">
        <v>7.2</v>
      </c>
      <c r="T9859" t="s">
        <v>63</v>
      </c>
    </row>
    <row r="9860" spans="1:20" x14ac:dyDescent="0.35">
      <c r="A9860" t="s">
        <v>19212</v>
      </c>
      <c r="B9860" s="5" t="s">
        <v>28801</v>
      </c>
      <c r="C9860" s="6">
        <v>126469</v>
      </c>
      <c r="D9860" t="s">
        <v>65</v>
      </c>
      <c r="E9860">
        <v>164410</v>
      </c>
      <c r="F9860" s="5" t="s">
        <v>50</v>
      </c>
      <c r="G9860" s="5" t="s">
        <v>24</v>
      </c>
      <c r="H9860" s="5" t="s">
        <v>67</v>
      </c>
      <c r="I9860" t="s">
        <v>35</v>
      </c>
      <c r="J9860" t="s">
        <v>67</v>
      </c>
      <c r="K9860">
        <v>0</v>
      </c>
      <c r="L9860" s="5" t="s">
        <v>19213</v>
      </c>
      <c r="M9860" s="5" t="s">
        <v>28</v>
      </c>
      <c r="N9860">
        <v>4</v>
      </c>
      <c r="O9860" t="s">
        <v>131</v>
      </c>
      <c r="P9860" s="1">
        <v>45313</v>
      </c>
      <c r="Q9860" s="1">
        <v>45386</v>
      </c>
      <c r="R9860">
        <v>1395</v>
      </c>
      <c r="S9860" s="4">
        <v>8.6</v>
      </c>
      <c r="T9860" t="s">
        <v>103</v>
      </c>
    </row>
    <row r="9861" spans="1:20" x14ac:dyDescent="0.35">
      <c r="A9861" t="s">
        <v>19214</v>
      </c>
      <c r="B9861" s="5" t="s">
        <v>21</v>
      </c>
      <c r="C9861" s="6">
        <v>23821</v>
      </c>
      <c r="D9861" t="s">
        <v>22</v>
      </c>
      <c r="E9861">
        <v>23821</v>
      </c>
      <c r="F9861" s="5" t="s">
        <v>50</v>
      </c>
      <c r="G9861" s="5" t="s">
        <v>51</v>
      </c>
      <c r="H9861" s="5" t="s">
        <v>116</v>
      </c>
      <c r="I9861" t="s">
        <v>44</v>
      </c>
      <c r="J9861" t="s">
        <v>116</v>
      </c>
      <c r="K9861">
        <v>100</v>
      </c>
      <c r="L9861" s="5" t="s">
        <v>19215</v>
      </c>
      <c r="M9861" s="5" t="s">
        <v>37</v>
      </c>
      <c r="N9861">
        <v>4</v>
      </c>
      <c r="O9861" t="s">
        <v>78</v>
      </c>
      <c r="P9861" s="1">
        <v>45389</v>
      </c>
      <c r="Q9861" s="1">
        <v>45446</v>
      </c>
      <c r="R9861">
        <v>1821</v>
      </c>
      <c r="S9861" s="4">
        <v>9.8000000000000007</v>
      </c>
      <c r="T9861" t="s">
        <v>38</v>
      </c>
    </row>
    <row r="9862" spans="1:20" x14ac:dyDescent="0.35">
      <c r="A9862" t="s">
        <v>19216</v>
      </c>
      <c r="B9862" s="5" t="s">
        <v>28802</v>
      </c>
      <c r="C9862" s="6">
        <v>165461</v>
      </c>
      <c r="D9862" t="s">
        <v>41</v>
      </c>
      <c r="E9862">
        <v>140642</v>
      </c>
      <c r="F9862" s="5" t="s">
        <v>66</v>
      </c>
      <c r="G9862" s="5" t="s">
        <v>59</v>
      </c>
      <c r="H9862" s="5" t="s">
        <v>126</v>
      </c>
      <c r="I9862" t="s">
        <v>35</v>
      </c>
      <c r="J9862" t="s">
        <v>126</v>
      </c>
      <c r="K9862">
        <v>100</v>
      </c>
      <c r="L9862" s="5" t="s">
        <v>19217</v>
      </c>
      <c r="M9862" s="5" t="s">
        <v>28</v>
      </c>
      <c r="N9862">
        <v>8</v>
      </c>
      <c r="O9862" t="s">
        <v>147</v>
      </c>
      <c r="P9862" s="1">
        <v>45621</v>
      </c>
      <c r="Q9862" s="1">
        <v>45640</v>
      </c>
      <c r="R9862">
        <v>2016</v>
      </c>
      <c r="S9862" s="4">
        <v>9.1</v>
      </c>
      <c r="T9862" t="s">
        <v>103</v>
      </c>
    </row>
    <row r="9863" spans="1:20" x14ac:dyDescent="0.35">
      <c r="A9863" t="s">
        <v>19218</v>
      </c>
      <c r="B9863" s="5" t="s">
        <v>73</v>
      </c>
      <c r="C9863" s="6">
        <v>24465</v>
      </c>
      <c r="D9863" t="s">
        <v>22</v>
      </c>
      <c r="E9863">
        <v>24465</v>
      </c>
      <c r="F9863" s="5" t="s">
        <v>58</v>
      </c>
      <c r="G9863" s="5" t="s">
        <v>42</v>
      </c>
      <c r="H9863" s="5" t="s">
        <v>116</v>
      </c>
      <c r="I9863" t="s">
        <v>35</v>
      </c>
      <c r="J9863" t="s">
        <v>116</v>
      </c>
      <c r="K9863">
        <v>50</v>
      </c>
      <c r="L9863" s="5" t="s">
        <v>19219</v>
      </c>
      <c r="M9863" s="5" t="s">
        <v>37</v>
      </c>
      <c r="N9863">
        <v>1</v>
      </c>
      <c r="O9863" t="s">
        <v>147</v>
      </c>
      <c r="P9863" s="1">
        <v>45641</v>
      </c>
      <c r="Q9863" s="1">
        <v>45673</v>
      </c>
      <c r="R9863">
        <v>1653</v>
      </c>
      <c r="S9863" s="4">
        <v>7</v>
      </c>
      <c r="T9863" t="s">
        <v>95</v>
      </c>
    </row>
    <row r="9864" spans="1:20" x14ac:dyDescent="0.35">
      <c r="A9864" t="s">
        <v>19220</v>
      </c>
      <c r="B9864" s="5" t="s">
        <v>28800</v>
      </c>
      <c r="C9864" s="6">
        <v>83518</v>
      </c>
      <c r="D9864" t="s">
        <v>41</v>
      </c>
      <c r="E9864">
        <v>70990</v>
      </c>
      <c r="F9864" s="5" t="s">
        <v>50</v>
      </c>
      <c r="G9864" s="5" t="s">
        <v>59</v>
      </c>
      <c r="H9864" s="5" t="s">
        <v>43</v>
      </c>
      <c r="I9864" t="s">
        <v>26</v>
      </c>
      <c r="J9864" t="s">
        <v>43</v>
      </c>
      <c r="K9864">
        <v>100</v>
      </c>
      <c r="L9864" s="5" t="s">
        <v>19221</v>
      </c>
      <c r="M9864" s="5" t="s">
        <v>28</v>
      </c>
      <c r="N9864">
        <v>4</v>
      </c>
      <c r="O9864" t="s">
        <v>112</v>
      </c>
      <c r="P9864" s="1">
        <v>45453</v>
      </c>
      <c r="Q9864" s="1">
        <v>45502</v>
      </c>
      <c r="R9864">
        <v>1380</v>
      </c>
      <c r="S9864" s="4">
        <v>5.0999999999999996</v>
      </c>
      <c r="T9864" t="s">
        <v>136</v>
      </c>
    </row>
    <row r="9865" spans="1:20" x14ac:dyDescent="0.35">
      <c r="A9865" t="s">
        <v>19222</v>
      </c>
      <c r="B9865" s="5" t="s">
        <v>28801</v>
      </c>
      <c r="C9865" s="6">
        <v>172981</v>
      </c>
      <c r="D9865" t="s">
        <v>22</v>
      </c>
      <c r="E9865">
        <v>172981</v>
      </c>
      <c r="F9865" s="5" t="s">
        <v>23</v>
      </c>
      <c r="G9865" s="5" t="s">
        <v>24</v>
      </c>
      <c r="H9865" s="5" t="s">
        <v>25</v>
      </c>
      <c r="I9865" t="s">
        <v>44</v>
      </c>
      <c r="J9865" t="s">
        <v>192</v>
      </c>
      <c r="K9865">
        <v>50</v>
      </c>
      <c r="L9865" s="5" t="s">
        <v>19223</v>
      </c>
      <c r="M9865" s="5" t="s">
        <v>28</v>
      </c>
      <c r="N9865">
        <v>16</v>
      </c>
      <c r="O9865" t="s">
        <v>167</v>
      </c>
      <c r="P9865" s="1">
        <v>45333</v>
      </c>
      <c r="Q9865" s="1">
        <v>45395</v>
      </c>
      <c r="R9865">
        <v>673</v>
      </c>
      <c r="S9865" s="4">
        <v>7</v>
      </c>
      <c r="T9865" t="s">
        <v>210</v>
      </c>
    </row>
    <row r="9866" spans="1:20" x14ac:dyDescent="0.35">
      <c r="A9866" t="s">
        <v>19224</v>
      </c>
      <c r="B9866" s="5" t="s">
        <v>162</v>
      </c>
      <c r="C9866" s="6">
        <v>68862</v>
      </c>
      <c r="D9866" t="s">
        <v>41</v>
      </c>
      <c r="E9866">
        <v>58533</v>
      </c>
      <c r="F9866" s="5" t="s">
        <v>50</v>
      </c>
      <c r="G9866" s="5" t="s">
        <v>42</v>
      </c>
      <c r="H9866" s="5" t="s">
        <v>151</v>
      </c>
      <c r="I9866" t="s">
        <v>26</v>
      </c>
      <c r="J9866" t="s">
        <v>151</v>
      </c>
      <c r="K9866">
        <v>0</v>
      </c>
      <c r="L9866" s="5" t="s">
        <v>19225</v>
      </c>
      <c r="M9866" s="5" t="s">
        <v>70</v>
      </c>
      <c r="N9866">
        <v>4</v>
      </c>
      <c r="O9866" t="s">
        <v>71</v>
      </c>
      <c r="P9866" s="1">
        <v>45538</v>
      </c>
      <c r="Q9866" s="1">
        <v>45604</v>
      </c>
      <c r="R9866">
        <v>1318</v>
      </c>
      <c r="S9866" s="4">
        <v>6</v>
      </c>
      <c r="T9866" t="s">
        <v>55</v>
      </c>
    </row>
    <row r="9867" spans="1:20" x14ac:dyDescent="0.35">
      <c r="A9867" t="s">
        <v>19226</v>
      </c>
      <c r="B9867" s="5" t="s">
        <v>49</v>
      </c>
      <c r="C9867" s="6">
        <v>126859</v>
      </c>
      <c r="D9867" t="s">
        <v>22</v>
      </c>
      <c r="E9867">
        <v>126859</v>
      </c>
      <c r="F9867" s="5" t="s">
        <v>66</v>
      </c>
      <c r="G9867" s="5" t="s">
        <v>24</v>
      </c>
      <c r="H9867" s="5" t="s">
        <v>191</v>
      </c>
      <c r="I9867" t="s">
        <v>44</v>
      </c>
      <c r="J9867" t="s">
        <v>191</v>
      </c>
      <c r="K9867">
        <v>50</v>
      </c>
      <c r="L9867" s="5" t="s">
        <v>19227</v>
      </c>
      <c r="M9867" s="5" t="s">
        <v>70</v>
      </c>
      <c r="N9867">
        <v>7</v>
      </c>
      <c r="O9867" t="s">
        <v>85</v>
      </c>
      <c r="P9867" s="1">
        <v>45548</v>
      </c>
      <c r="Q9867" s="1">
        <v>45578</v>
      </c>
      <c r="R9867">
        <v>626</v>
      </c>
      <c r="S9867" s="4">
        <v>8.1999999999999993</v>
      </c>
      <c r="T9867" t="s">
        <v>210</v>
      </c>
    </row>
    <row r="9868" spans="1:20" x14ac:dyDescent="0.35">
      <c r="A9868" t="s">
        <v>19228</v>
      </c>
      <c r="B9868" s="5" t="s">
        <v>57</v>
      </c>
      <c r="C9868" s="6">
        <v>71219</v>
      </c>
      <c r="D9868" t="s">
        <v>120</v>
      </c>
      <c r="E9868">
        <v>64097</v>
      </c>
      <c r="F9868" s="5" t="s">
        <v>58</v>
      </c>
      <c r="G9868" s="5" t="s">
        <v>59</v>
      </c>
      <c r="H9868" s="5" t="s">
        <v>121</v>
      </c>
      <c r="I9868" t="s">
        <v>44</v>
      </c>
      <c r="J9868" t="s">
        <v>121</v>
      </c>
      <c r="K9868">
        <v>100</v>
      </c>
      <c r="L9868" s="5" t="s">
        <v>19229</v>
      </c>
      <c r="M9868" s="5" t="s">
        <v>54</v>
      </c>
      <c r="N9868">
        <v>0</v>
      </c>
      <c r="O9868" t="s">
        <v>29</v>
      </c>
      <c r="P9868" s="1">
        <v>45542</v>
      </c>
      <c r="Q9868" s="1">
        <v>45576</v>
      </c>
      <c r="R9868">
        <v>1446</v>
      </c>
      <c r="S9868" s="4">
        <v>7.2</v>
      </c>
      <c r="T9868" t="s">
        <v>47</v>
      </c>
    </row>
    <row r="9869" spans="1:20" x14ac:dyDescent="0.35">
      <c r="A9869" t="s">
        <v>19230</v>
      </c>
      <c r="B9869" s="5" t="s">
        <v>73</v>
      </c>
      <c r="C9869" s="6">
        <v>125998</v>
      </c>
      <c r="D9869" t="s">
        <v>41</v>
      </c>
      <c r="E9869">
        <v>107098</v>
      </c>
      <c r="F9869" s="5" t="s">
        <v>66</v>
      </c>
      <c r="G9869" s="5" t="s">
        <v>42</v>
      </c>
      <c r="H9869" s="5" t="s">
        <v>151</v>
      </c>
      <c r="I9869" t="s">
        <v>35</v>
      </c>
      <c r="J9869" t="s">
        <v>151</v>
      </c>
      <c r="K9869">
        <v>50</v>
      </c>
      <c r="L9869" s="5" t="s">
        <v>19231</v>
      </c>
      <c r="M9869" s="5" t="s">
        <v>70</v>
      </c>
      <c r="N9869">
        <v>6</v>
      </c>
      <c r="O9869" t="s">
        <v>147</v>
      </c>
      <c r="P9869" s="1">
        <v>45574</v>
      </c>
      <c r="Q9869" s="1">
        <v>45623</v>
      </c>
      <c r="R9869">
        <v>2170</v>
      </c>
      <c r="S9869" s="4">
        <v>9.9</v>
      </c>
      <c r="T9869" t="s">
        <v>55</v>
      </c>
    </row>
    <row r="9870" spans="1:20" x14ac:dyDescent="0.35">
      <c r="A9870" t="s">
        <v>19232</v>
      </c>
      <c r="B9870" s="5" t="s">
        <v>32</v>
      </c>
      <c r="C9870" s="6">
        <v>178944</v>
      </c>
      <c r="D9870" t="s">
        <v>22</v>
      </c>
      <c r="E9870">
        <v>178944</v>
      </c>
      <c r="F9870" s="5" t="s">
        <v>66</v>
      </c>
      <c r="G9870" s="5" t="s">
        <v>42</v>
      </c>
      <c r="H9870" s="5" t="s">
        <v>97</v>
      </c>
      <c r="I9870" t="s">
        <v>26</v>
      </c>
      <c r="J9870" t="s">
        <v>97</v>
      </c>
      <c r="K9870">
        <v>50</v>
      </c>
      <c r="L9870" s="5" t="s">
        <v>19233</v>
      </c>
      <c r="M9870" s="5" t="s">
        <v>37</v>
      </c>
      <c r="N9870">
        <v>7</v>
      </c>
      <c r="O9870" t="s">
        <v>141</v>
      </c>
      <c r="P9870" s="1">
        <v>45351</v>
      </c>
      <c r="Q9870" s="1">
        <v>45394</v>
      </c>
      <c r="R9870">
        <v>1915</v>
      </c>
      <c r="S9870" s="4">
        <v>7.6</v>
      </c>
      <c r="T9870" t="s">
        <v>243</v>
      </c>
    </row>
    <row r="9871" spans="1:20" x14ac:dyDescent="0.35">
      <c r="A9871" t="s">
        <v>19234</v>
      </c>
      <c r="B9871" s="5" t="s">
        <v>100</v>
      </c>
      <c r="C9871" s="6">
        <v>147376</v>
      </c>
      <c r="D9871" t="s">
        <v>22</v>
      </c>
      <c r="E9871">
        <v>147376</v>
      </c>
      <c r="F9871" s="5" t="s">
        <v>23</v>
      </c>
      <c r="G9871" s="5" t="s">
        <v>24</v>
      </c>
      <c r="H9871" s="5" t="s">
        <v>129</v>
      </c>
      <c r="I9871" t="s">
        <v>26</v>
      </c>
      <c r="J9871" t="s">
        <v>129</v>
      </c>
      <c r="K9871">
        <v>0</v>
      </c>
      <c r="L9871" s="5" t="s">
        <v>19235</v>
      </c>
      <c r="M9871" s="5" t="s">
        <v>37</v>
      </c>
      <c r="N9871">
        <v>17</v>
      </c>
      <c r="O9871" t="s">
        <v>172</v>
      </c>
      <c r="P9871" s="1">
        <v>45415</v>
      </c>
      <c r="Q9871" s="1">
        <v>45451</v>
      </c>
      <c r="R9871">
        <v>947</v>
      </c>
      <c r="S9871" s="4">
        <v>9</v>
      </c>
      <c r="T9871" t="s">
        <v>118</v>
      </c>
    </row>
    <row r="9872" spans="1:20" x14ac:dyDescent="0.35">
      <c r="A9872" t="s">
        <v>19236</v>
      </c>
      <c r="B9872" s="5" t="s">
        <v>174</v>
      </c>
      <c r="C9872" s="6">
        <v>76399</v>
      </c>
      <c r="D9872" t="s">
        <v>22</v>
      </c>
      <c r="E9872">
        <v>76399</v>
      </c>
      <c r="F9872" s="5" t="s">
        <v>50</v>
      </c>
      <c r="G9872" s="5" t="s">
        <v>51</v>
      </c>
      <c r="H9872" s="5" t="s">
        <v>191</v>
      </c>
      <c r="I9872" t="s">
        <v>44</v>
      </c>
      <c r="J9872" t="s">
        <v>915</v>
      </c>
      <c r="K9872">
        <v>50</v>
      </c>
      <c r="L9872" s="5" t="s">
        <v>19237</v>
      </c>
      <c r="M9872" s="5" t="s">
        <v>70</v>
      </c>
      <c r="N9872">
        <v>2</v>
      </c>
      <c r="O9872" t="s">
        <v>172</v>
      </c>
      <c r="P9872" s="1">
        <v>45402</v>
      </c>
      <c r="Q9872" s="1">
        <v>45443</v>
      </c>
      <c r="R9872">
        <v>1191</v>
      </c>
      <c r="S9872" s="4">
        <v>9.1999999999999993</v>
      </c>
      <c r="T9872" t="s">
        <v>103</v>
      </c>
    </row>
    <row r="9873" spans="1:20" x14ac:dyDescent="0.35">
      <c r="A9873" t="s">
        <v>19238</v>
      </c>
      <c r="B9873" s="5" t="s">
        <v>28802</v>
      </c>
      <c r="C9873" s="6">
        <v>136519</v>
      </c>
      <c r="D9873" t="s">
        <v>41</v>
      </c>
      <c r="E9873">
        <v>116041</v>
      </c>
      <c r="F9873" s="5" t="s">
        <v>23</v>
      </c>
      <c r="G9873" s="5" t="s">
        <v>24</v>
      </c>
      <c r="H9873" s="5" t="s">
        <v>43</v>
      </c>
      <c r="I9873" t="s">
        <v>26</v>
      </c>
      <c r="J9873" t="s">
        <v>151</v>
      </c>
      <c r="K9873">
        <v>100</v>
      </c>
      <c r="L9873" s="5" t="s">
        <v>19239</v>
      </c>
      <c r="M9873" s="5" t="s">
        <v>54</v>
      </c>
      <c r="N9873">
        <v>19</v>
      </c>
      <c r="O9873" t="s">
        <v>172</v>
      </c>
      <c r="P9873" s="1">
        <v>45515</v>
      </c>
      <c r="Q9873" s="1">
        <v>45581</v>
      </c>
      <c r="R9873">
        <v>1833</v>
      </c>
      <c r="S9873" s="4">
        <v>5.0999999999999996</v>
      </c>
      <c r="T9873" t="s">
        <v>89</v>
      </c>
    </row>
    <row r="9874" spans="1:20" x14ac:dyDescent="0.35">
      <c r="A9874" t="s">
        <v>19240</v>
      </c>
      <c r="B9874" s="5" t="s">
        <v>100</v>
      </c>
      <c r="C9874" s="6">
        <v>116176</v>
      </c>
      <c r="D9874" t="s">
        <v>41</v>
      </c>
      <c r="E9874">
        <v>98750</v>
      </c>
      <c r="F9874" s="5" t="s">
        <v>50</v>
      </c>
      <c r="G9874" s="5" t="s">
        <v>51</v>
      </c>
      <c r="H9874" s="5" t="s">
        <v>151</v>
      </c>
      <c r="I9874" t="s">
        <v>35</v>
      </c>
      <c r="J9874" t="s">
        <v>151</v>
      </c>
      <c r="K9874">
        <v>50</v>
      </c>
      <c r="L9874" s="5" t="s">
        <v>19241</v>
      </c>
      <c r="M9874" s="5" t="s">
        <v>70</v>
      </c>
      <c r="N9874">
        <v>4</v>
      </c>
      <c r="O9874" t="s">
        <v>147</v>
      </c>
      <c r="P9874" s="1">
        <v>45753</v>
      </c>
      <c r="Q9874" s="1">
        <v>45807</v>
      </c>
      <c r="R9874">
        <v>2202</v>
      </c>
      <c r="S9874" s="4">
        <v>5.3</v>
      </c>
      <c r="T9874" t="s">
        <v>136</v>
      </c>
    </row>
    <row r="9875" spans="1:20" x14ac:dyDescent="0.35">
      <c r="A9875" t="s">
        <v>19242</v>
      </c>
      <c r="B9875" s="5" t="s">
        <v>28802</v>
      </c>
      <c r="C9875" s="6">
        <v>114218</v>
      </c>
      <c r="D9875" t="s">
        <v>81</v>
      </c>
      <c r="E9875">
        <v>154194</v>
      </c>
      <c r="F9875" s="5" t="s">
        <v>50</v>
      </c>
      <c r="G9875" s="5" t="s">
        <v>42</v>
      </c>
      <c r="H9875" s="5" t="s">
        <v>82</v>
      </c>
      <c r="I9875" t="s">
        <v>35</v>
      </c>
      <c r="J9875" t="s">
        <v>82</v>
      </c>
      <c r="K9875">
        <v>50</v>
      </c>
      <c r="L9875" s="5" t="s">
        <v>19243</v>
      </c>
      <c r="M9875" s="5" t="s">
        <v>37</v>
      </c>
      <c r="N9875">
        <v>4</v>
      </c>
      <c r="O9875" t="s">
        <v>78</v>
      </c>
      <c r="P9875" s="1">
        <v>45774</v>
      </c>
      <c r="Q9875" s="1">
        <v>45799</v>
      </c>
      <c r="R9875">
        <v>1916</v>
      </c>
      <c r="S9875" s="4">
        <v>7.5</v>
      </c>
      <c r="T9875" t="s">
        <v>277</v>
      </c>
    </row>
    <row r="9876" spans="1:20" x14ac:dyDescent="0.35">
      <c r="A9876" t="s">
        <v>19244</v>
      </c>
      <c r="B9876" s="5" t="s">
        <v>174</v>
      </c>
      <c r="C9876" s="6">
        <v>79786</v>
      </c>
      <c r="D9876" t="s">
        <v>22</v>
      </c>
      <c r="E9876">
        <v>79786</v>
      </c>
      <c r="F9876" s="5" t="s">
        <v>58</v>
      </c>
      <c r="G9876" s="5" t="s">
        <v>24</v>
      </c>
      <c r="H9876" s="5" t="s">
        <v>191</v>
      </c>
      <c r="I9876" t="s">
        <v>35</v>
      </c>
      <c r="J9876" t="s">
        <v>191</v>
      </c>
      <c r="K9876">
        <v>50</v>
      </c>
      <c r="L9876" s="5" t="s">
        <v>19245</v>
      </c>
      <c r="M9876" s="5" t="s">
        <v>37</v>
      </c>
      <c r="N9876">
        <v>1</v>
      </c>
      <c r="O9876" t="s">
        <v>29</v>
      </c>
      <c r="P9876" s="1">
        <v>45355</v>
      </c>
      <c r="Q9876" s="1">
        <v>45394</v>
      </c>
      <c r="R9876">
        <v>1711</v>
      </c>
      <c r="S9876" s="4">
        <v>8.5</v>
      </c>
      <c r="T9876" t="s">
        <v>30</v>
      </c>
    </row>
    <row r="9877" spans="1:20" x14ac:dyDescent="0.35">
      <c r="A9877" t="s">
        <v>19246</v>
      </c>
      <c r="B9877" s="5" t="s">
        <v>217</v>
      </c>
      <c r="C9877" s="6">
        <v>102654</v>
      </c>
      <c r="D9877" t="s">
        <v>22</v>
      </c>
      <c r="E9877">
        <v>102654</v>
      </c>
      <c r="F9877" s="5" t="s">
        <v>50</v>
      </c>
      <c r="G9877" s="5" t="s">
        <v>51</v>
      </c>
      <c r="H9877" s="5" t="s">
        <v>101</v>
      </c>
      <c r="I9877" t="s">
        <v>44</v>
      </c>
      <c r="J9877" t="s">
        <v>101</v>
      </c>
      <c r="K9877">
        <v>50</v>
      </c>
      <c r="L9877" s="5" t="s">
        <v>19247</v>
      </c>
      <c r="M9877" s="5" t="s">
        <v>37</v>
      </c>
      <c r="N9877">
        <v>3</v>
      </c>
      <c r="O9877" t="s">
        <v>107</v>
      </c>
      <c r="P9877" s="1">
        <v>45594</v>
      </c>
      <c r="Q9877" s="1">
        <v>45654</v>
      </c>
      <c r="R9877">
        <v>1731</v>
      </c>
      <c r="S9877" s="4">
        <v>6.8</v>
      </c>
      <c r="T9877" t="s">
        <v>38</v>
      </c>
    </row>
    <row r="9878" spans="1:20" x14ac:dyDescent="0.35">
      <c r="A9878" t="s">
        <v>19248</v>
      </c>
      <c r="B9878" s="5" t="s">
        <v>73</v>
      </c>
      <c r="C9878" s="6">
        <v>110047</v>
      </c>
      <c r="D9878" t="s">
        <v>33</v>
      </c>
      <c r="E9878">
        <v>12105170</v>
      </c>
      <c r="F9878" s="5" t="s">
        <v>50</v>
      </c>
      <c r="G9878" s="5" t="s">
        <v>59</v>
      </c>
      <c r="H9878" s="5" t="s">
        <v>34</v>
      </c>
      <c r="I9878" t="s">
        <v>35</v>
      </c>
      <c r="J9878" t="s">
        <v>34</v>
      </c>
      <c r="K9878">
        <v>0</v>
      </c>
      <c r="L9878" s="5" t="s">
        <v>19249</v>
      </c>
      <c r="M9878" s="5" t="s">
        <v>54</v>
      </c>
      <c r="N9878">
        <v>3</v>
      </c>
      <c r="O9878" t="s">
        <v>131</v>
      </c>
      <c r="P9878" s="1">
        <v>45527</v>
      </c>
      <c r="Q9878" s="1">
        <v>45576</v>
      </c>
      <c r="R9878">
        <v>2493</v>
      </c>
      <c r="S9878" s="4">
        <v>7.8</v>
      </c>
      <c r="T9878" t="s">
        <v>30</v>
      </c>
    </row>
    <row r="9879" spans="1:20" x14ac:dyDescent="0.35">
      <c r="A9879" t="s">
        <v>19250</v>
      </c>
      <c r="B9879" s="5" t="s">
        <v>57</v>
      </c>
      <c r="C9879" s="6">
        <v>43437</v>
      </c>
      <c r="D9879" t="s">
        <v>22</v>
      </c>
      <c r="E9879">
        <v>43437</v>
      </c>
      <c r="F9879" s="5" t="s">
        <v>66</v>
      </c>
      <c r="G9879" s="5" t="s">
        <v>59</v>
      </c>
      <c r="H9879" s="5" t="s">
        <v>157</v>
      </c>
      <c r="I9879" t="s">
        <v>44</v>
      </c>
      <c r="J9879" t="s">
        <v>157</v>
      </c>
      <c r="K9879">
        <v>50</v>
      </c>
      <c r="L9879" s="5" t="s">
        <v>19251</v>
      </c>
      <c r="M9879" s="5" t="s">
        <v>54</v>
      </c>
      <c r="N9879">
        <v>9</v>
      </c>
      <c r="O9879" t="s">
        <v>85</v>
      </c>
      <c r="P9879" s="1">
        <v>45315</v>
      </c>
      <c r="Q9879" s="1">
        <v>45345</v>
      </c>
      <c r="R9879">
        <v>1497</v>
      </c>
      <c r="S9879" s="4">
        <v>8.3000000000000007</v>
      </c>
      <c r="T9879" t="s">
        <v>277</v>
      </c>
    </row>
    <row r="9880" spans="1:20" x14ac:dyDescent="0.35">
      <c r="A9880" t="s">
        <v>19252</v>
      </c>
      <c r="B9880" s="5" t="s">
        <v>28802</v>
      </c>
      <c r="C9880" s="6">
        <v>197171</v>
      </c>
      <c r="D9880" t="s">
        <v>120</v>
      </c>
      <c r="E9880">
        <v>177454</v>
      </c>
      <c r="F9880" s="5" t="s">
        <v>66</v>
      </c>
      <c r="G9880" s="5" t="s">
        <v>59</v>
      </c>
      <c r="H9880" s="5" t="s">
        <v>121</v>
      </c>
      <c r="I9880" t="s">
        <v>26</v>
      </c>
      <c r="J9880" t="s">
        <v>121</v>
      </c>
      <c r="K9880">
        <v>100</v>
      </c>
      <c r="L9880" s="5" t="s">
        <v>19253</v>
      </c>
      <c r="M9880" s="5" t="s">
        <v>37</v>
      </c>
      <c r="N9880">
        <v>6</v>
      </c>
      <c r="O9880" t="s">
        <v>147</v>
      </c>
      <c r="P9880" s="1">
        <v>45340</v>
      </c>
      <c r="Q9880" s="1">
        <v>45367</v>
      </c>
      <c r="R9880">
        <v>1025</v>
      </c>
      <c r="S9880" s="4">
        <v>5.0999999999999996</v>
      </c>
      <c r="T9880" t="s">
        <v>95</v>
      </c>
    </row>
    <row r="9881" spans="1:20" x14ac:dyDescent="0.35">
      <c r="A9881" t="s">
        <v>19254</v>
      </c>
      <c r="B9881" s="5" t="s">
        <v>28801</v>
      </c>
      <c r="C9881" s="6">
        <v>174106</v>
      </c>
      <c r="D9881" t="s">
        <v>22</v>
      </c>
      <c r="E9881">
        <v>174106</v>
      </c>
      <c r="F9881" s="5" t="s">
        <v>23</v>
      </c>
      <c r="G9881" s="5" t="s">
        <v>59</v>
      </c>
      <c r="H9881" s="5" t="s">
        <v>129</v>
      </c>
      <c r="I9881" t="s">
        <v>35</v>
      </c>
      <c r="J9881" t="s">
        <v>129</v>
      </c>
      <c r="K9881">
        <v>100</v>
      </c>
      <c r="L9881" s="5" t="s">
        <v>19255</v>
      </c>
      <c r="M9881" s="5" t="s">
        <v>54</v>
      </c>
      <c r="N9881">
        <v>12</v>
      </c>
      <c r="O9881" t="s">
        <v>71</v>
      </c>
      <c r="P9881" s="1">
        <v>45488</v>
      </c>
      <c r="Q9881" s="1">
        <v>45521</v>
      </c>
      <c r="R9881">
        <v>1972</v>
      </c>
      <c r="S9881" s="4">
        <v>9.6999999999999993</v>
      </c>
      <c r="T9881" t="s">
        <v>210</v>
      </c>
    </row>
    <row r="9882" spans="1:20" x14ac:dyDescent="0.35">
      <c r="A9882" t="s">
        <v>19256</v>
      </c>
      <c r="B9882" s="5" t="s">
        <v>217</v>
      </c>
      <c r="C9882" s="6">
        <v>88358</v>
      </c>
      <c r="D9882" t="s">
        <v>22</v>
      </c>
      <c r="E9882">
        <v>88358</v>
      </c>
      <c r="F9882" s="5" t="s">
        <v>50</v>
      </c>
      <c r="G9882" s="5" t="s">
        <v>42</v>
      </c>
      <c r="H9882" s="5" t="s">
        <v>52</v>
      </c>
      <c r="I9882" t="s">
        <v>26</v>
      </c>
      <c r="J9882" t="s">
        <v>52</v>
      </c>
      <c r="K9882">
        <v>50</v>
      </c>
      <c r="L9882" s="5" t="s">
        <v>19257</v>
      </c>
      <c r="M9882" s="5" t="s">
        <v>54</v>
      </c>
      <c r="N9882">
        <v>4</v>
      </c>
      <c r="O9882" t="s">
        <v>112</v>
      </c>
      <c r="P9882" s="1">
        <v>45562</v>
      </c>
      <c r="Q9882" s="1">
        <v>45579</v>
      </c>
      <c r="R9882">
        <v>2123</v>
      </c>
      <c r="S9882" s="4">
        <v>7.1</v>
      </c>
      <c r="T9882" t="s">
        <v>243</v>
      </c>
    </row>
    <row r="9883" spans="1:20" x14ac:dyDescent="0.35">
      <c r="A9883" t="s">
        <v>19258</v>
      </c>
      <c r="B9883" s="5" t="s">
        <v>32</v>
      </c>
      <c r="C9883" s="6">
        <v>93787</v>
      </c>
      <c r="D9883" t="s">
        <v>22</v>
      </c>
      <c r="E9883">
        <v>93787</v>
      </c>
      <c r="F9883" s="5" t="s">
        <v>66</v>
      </c>
      <c r="G9883" s="5" t="s">
        <v>24</v>
      </c>
      <c r="H9883" s="5" t="s">
        <v>165</v>
      </c>
      <c r="I9883" t="s">
        <v>26</v>
      </c>
      <c r="J9883" t="s">
        <v>116</v>
      </c>
      <c r="K9883">
        <v>50</v>
      </c>
      <c r="L9883" s="5" t="s">
        <v>2379</v>
      </c>
      <c r="M9883" s="5" t="s">
        <v>70</v>
      </c>
      <c r="N9883">
        <v>5</v>
      </c>
      <c r="O9883" t="s">
        <v>172</v>
      </c>
      <c r="P9883" s="1">
        <v>45718</v>
      </c>
      <c r="Q9883" s="1">
        <v>45756</v>
      </c>
      <c r="R9883">
        <v>1784</v>
      </c>
      <c r="S9883" s="4">
        <v>6.5</v>
      </c>
      <c r="T9883" t="s">
        <v>89</v>
      </c>
    </row>
    <row r="9884" spans="1:20" x14ac:dyDescent="0.35">
      <c r="A9884" t="s">
        <v>19259</v>
      </c>
      <c r="B9884" s="5" t="s">
        <v>28802</v>
      </c>
      <c r="C9884" s="6">
        <v>116502</v>
      </c>
      <c r="D9884" t="s">
        <v>22</v>
      </c>
      <c r="E9884">
        <v>116502</v>
      </c>
      <c r="F9884" s="5" t="s">
        <v>50</v>
      </c>
      <c r="G9884" s="5" t="s">
        <v>59</v>
      </c>
      <c r="H9884" s="5" t="s">
        <v>101</v>
      </c>
      <c r="I9884" t="s">
        <v>35</v>
      </c>
      <c r="J9884" t="s">
        <v>101</v>
      </c>
      <c r="K9884">
        <v>100</v>
      </c>
      <c r="L9884" s="5" t="s">
        <v>2817</v>
      </c>
      <c r="M9884" s="5" t="s">
        <v>54</v>
      </c>
      <c r="N9884">
        <v>3</v>
      </c>
      <c r="O9884" t="s">
        <v>131</v>
      </c>
      <c r="P9884" s="1">
        <v>45331</v>
      </c>
      <c r="Q9884" s="1">
        <v>45381</v>
      </c>
      <c r="R9884">
        <v>2387</v>
      </c>
      <c r="S9884" s="4">
        <v>9.1999999999999993</v>
      </c>
      <c r="T9884" t="s">
        <v>243</v>
      </c>
    </row>
    <row r="9885" spans="1:20" x14ac:dyDescent="0.35">
      <c r="A9885" t="s">
        <v>19260</v>
      </c>
      <c r="B9885" s="5" t="s">
        <v>73</v>
      </c>
      <c r="C9885" s="6">
        <v>35301</v>
      </c>
      <c r="D9885" t="s">
        <v>22</v>
      </c>
      <c r="E9885">
        <v>35301</v>
      </c>
      <c r="F9885" s="5" t="s">
        <v>50</v>
      </c>
      <c r="G9885" s="5" t="s">
        <v>59</v>
      </c>
      <c r="H9885" s="5" t="s">
        <v>157</v>
      </c>
      <c r="I9885" t="s">
        <v>44</v>
      </c>
      <c r="J9885" t="s">
        <v>304</v>
      </c>
      <c r="K9885">
        <v>0</v>
      </c>
      <c r="L9885" s="5" t="s">
        <v>19261</v>
      </c>
      <c r="M9885" s="5" t="s">
        <v>54</v>
      </c>
      <c r="N9885">
        <v>2</v>
      </c>
      <c r="O9885" t="s">
        <v>62</v>
      </c>
      <c r="P9885" s="1">
        <v>45583</v>
      </c>
      <c r="Q9885" s="1">
        <v>45614</v>
      </c>
      <c r="R9885">
        <v>820</v>
      </c>
      <c r="S9885" s="4">
        <v>6.5</v>
      </c>
      <c r="T9885" t="s">
        <v>95</v>
      </c>
    </row>
    <row r="9886" spans="1:20" x14ac:dyDescent="0.35">
      <c r="A9886" t="s">
        <v>19262</v>
      </c>
      <c r="B9886" s="5" t="s">
        <v>49</v>
      </c>
      <c r="C9886" s="6">
        <v>130851</v>
      </c>
      <c r="D9886" t="s">
        <v>22</v>
      </c>
      <c r="E9886">
        <v>130851</v>
      </c>
      <c r="F9886" s="5" t="s">
        <v>66</v>
      </c>
      <c r="G9886" s="5" t="s">
        <v>24</v>
      </c>
      <c r="H9886" s="5" t="s">
        <v>97</v>
      </c>
      <c r="I9886" t="s">
        <v>44</v>
      </c>
      <c r="J9886" t="s">
        <v>915</v>
      </c>
      <c r="K9886">
        <v>0</v>
      </c>
      <c r="L9886" s="5" t="s">
        <v>19263</v>
      </c>
      <c r="M9886" s="5" t="s">
        <v>37</v>
      </c>
      <c r="N9886">
        <v>5</v>
      </c>
      <c r="O9886" t="s">
        <v>167</v>
      </c>
      <c r="P9886" s="1">
        <v>45734</v>
      </c>
      <c r="Q9886" s="1">
        <v>45752</v>
      </c>
      <c r="R9886">
        <v>649</v>
      </c>
      <c r="S9886" s="4">
        <v>8.1999999999999993</v>
      </c>
      <c r="T9886" t="s">
        <v>277</v>
      </c>
    </row>
    <row r="9887" spans="1:20" x14ac:dyDescent="0.35">
      <c r="A9887" t="s">
        <v>19264</v>
      </c>
      <c r="B9887" s="5" t="s">
        <v>28802</v>
      </c>
      <c r="C9887" s="6">
        <v>122176</v>
      </c>
      <c r="D9887" t="s">
        <v>22</v>
      </c>
      <c r="E9887">
        <v>122176</v>
      </c>
      <c r="F9887" s="5" t="s">
        <v>66</v>
      </c>
      <c r="G9887" s="5" t="s">
        <v>51</v>
      </c>
      <c r="H9887" s="5" t="s">
        <v>25</v>
      </c>
      <c r="I9887" t="s">
        <v>26</v>
      </c>
      <c r="J9887" t="s">
        <v>25</v>
      </c>
      <c r="K9887">
        <v>100</v>
      </c>
      <c r="L9887" s="5" t="s">
        <v>19265</v>
      </c>
      <c r="M9887" s="5" t="s">
        <v>54</v>
      </c>
      <c r="N9887">
        <v>9</v>
      </c>
      <c r="O9887" t="s">
        <v>88</v>
      </c>
      <c r="P9887" s="1">
        <v>45550</v>
      </c>
      <c r="Q9887" s="1">
        <v>45596</v>
      </c>
      <c r="R9887">
        <v>2241</v>
      </c>
      <c r="S9887" s="4">
        <v>9.1999999999999993</v>
      </c>
      <c r="T9887" t="s">
        <v>153</v>
      </c>
    </row>
    <row r="9888" spans="1:20" x14ac:dyDescent="0.35">
      <c r="A9888" t="s">
        <v>19266</v>
      </c>
      <c r="B9888" s="5" t="s">
        <v>162</v>
      </c>
      <c r="C9888" s="6">
        <v>175333</v>
      </c>
      <c r="D9888" t="s">
        <v>65</v>
      </c>
      <c r="E9888">
        <v>227933</v>
      </c>
      <c r="F9888" s="5" t="s">
        <v>66</v>
      </c>
      <c r="G9888" s="5" t="s">
        <v>51</v>
      </c>
      <c r="H9888" s="5" t="s">
        <v>67</v>
      </c>
      <c r="I9888" t="s">
        <v>35</v>
      </c>
      <c r="J9888" t="s">
        <v>67</v>
      </c>
      <c r="K9888">
        <v>50</v>
      </c>
      <c r="L9888" s="5" t="s">
        <v>19267</v>
      </c>
      <c r="M9888" s="5" t="s">
        <v>28</v>
      </c>
      <c r="N9888">
        <v>6</v>
      </c>
      <c r="O9888" t="s">
        <v>131</v>
      </c>
      <c r="P9888" s="1">
        <v>45615</v>
      </c>
      <c r="Q9888" s="1">
        <v>45673</v>
      </c>
      <c r="R9888">
        <v>826</v>
      </c>
      <c r="S9888" s="4">
        <v>9</v>
      </c>
      <c r="T9888" t="s">
        <v>30</v>
      </c>
    </row>
    <row r="9889" spans="1:20" x14ac:dyDescent="0.35">
      <c r="A9889" t="s">
        <v>19268</v>
      </c>
      <c r="B9889" s="5" t="s">
        <v>21</v>
      </c>
      <c r="C9889" s="6">
        <v>113930</v>
      </c>
      <c r="D9889" t="s">
        <v>22</v>
      </c>
      <c r="E9889">
        <v>113930</v>
      </c>
      <c r="F9889" s="5" t="s">
        <v>66</v>
      </c>
      <c r="G9889" s="5" t="s">
        <v>42</v>
      </c>
      <c r="H9889" s="5" t="s">
        <v>191</v>
      </c>
      <c r="I9889" t="s">
        <v>26</v>
      </c>
      <c r="J9889" t="s">
        <v>191</v>
      </c>
      <c r="K9889">
        <v>0</v>
      </c>
      <c r="L9889" s="5" t="s">
        <v>19269</v>
      </c>
      <c r="M9889" s="5" t="s">
        <v>54</v>
      </c>
      <c r="N9889">
        <v>9</v>
      </c>
      <c r="O9889" t="s">
        <v>29</v>
      </c>
      <c r="P9889" s="1">
        <v>45353</v>
      </c>
      <c r="Q9889" s="1">
        <v>45409</v>
      </c>
      <c r="R9889">
        <v>1764</v>
      </c>
      <c r="S9889" s="4">
        <v>8.6</v>
      </c>
      <c r="T9889" t="s">
        <v>108</v>
      </c>
    </row>
    <row r="9890" spans="1:20" x14ac:dyDescent="0.35">
      <c r="A9890" t="s">
        <v>19270</v>
      </c>
      <c r="B9890" s="5" t="s">
        <v>40</v>
      </c>
      <c r="C9890" s="6">
        <v>122929</v>
      </c>
      <c r="D9890" t="s">
        <v>22</v>
      </c>
      <c r="E9890">
        <v>122929</v>
      </c>
      <c r="F9890" s="5" t="s">
        <v>50</v>
      </c>
      <c r="G9890" s="5" t="s">
        <v>51</v>
      </c>
      <c r="H9890" s="5" t="s">
        <v>129</v>
      </c>
      <c r="I9890" t="s">
        <v>35</v>
      </c>
      <c r="J9890" t="s">
        <v>129</v>
      </c>
      <c r="K9890">
        <v>100</v>
      </c>
      <c r="L9890" s="5" t="s">
        <v>19271</v>
      </c>
      <c r="M9890" s="5" t="s">
        <v>37</v>
      </c>
      <c r="N9890">
        <v>2</v>
      </c>
      <c r="O9890" t="s">
        <v>46</v>
      </c>
      <c r="P9890" s="1">
        <v>45482</v>
      </c>
      <c r="Q9890" s="1">
        <v>45550</v>
      </c>
      <c r="R9890">
        <v>1307</v>
      </c>
      <c r="S9890" s="4">
        <v>8.3000000000000007</v>
      </c>
      <c r="T9890" t="s">
        <v>243</v>
      </c>
    </row>
    <row r="9891" spans="1:20" x14ac:dyDescent="0.35">
      <c r="A9891" t="s">
        <v>19272</v>
      </c>
      <c r="B9891" s="5" t="s">
        <v>28802</v>
      </c>
      <c r="C9891" s="6">
        <v>188908</v>
      </c>
      <c r="D9891" t="s">
        <v>41</v>
      </c>
      <c r="E9891">
        <v>160572</v>
      </c>
      <c r="F9891" s="5" t="s">
        <v>23</v>
      </c>
      <c r="G9891" s="5" t="s">
        <v>51</v>
      </c>
      <c r="H9891" s="5" t="s">
        <v>126</v>
      </c>
      <c r="I9891" t="s">
        <v>26</v>
      </c>
      <c r="J9891" t="s">
        <v>126</v>
      </c>
      <c r="K9891">
        <v>100</v>
      </c>
      <c r="L9891" s="5" t="s">
        <v>19273</v>
      </c>
      <c r="M9891" s="5" t="s">
        <v>54</v>
      </c>
      <c r="N9891">
        <v>16</v>
      </c>
      <c r="O9891" t="s">
        <v>167</v>
      </c>
      <c r="P9891" s="1">
        <v>45311</v>
      </c>
      <c r="Q9891" s="1">
        <v>45333</v>
      </c>
      <c r="R9891">
        <v>1747</v>
      </c>
      <c r="S9891" s="4">
        <v>7.4</v>
      </c>
      <c r="T9891" t="s">
        <v>30</v>
      </c>
    </row>
    <row r="9892" spans="1:20" x14ac:dyDescent="0.35">
      <c r="A9892" t="s">
        <v>19274</v>
      </c>
      <c r="B9892" s="5" t="s">
        <v>28802</v>
      </c>
      <c r="C9892" s="6">
        <v>66033</v>
      </c>
      <c r="D9892" t="s">
        <v>22</v>
      </c>
      <c r="E9892">
        <v>66033</v>
      </c>
      <c r="F9892" s="5" t="s">
        <v>58</v>
      </c>
      <c r="G9892" s="5" t="s">
        <v>24</v>
      </c>
      <c r="H9892" s="5" t="s">
        <v>165</v>
      </c>
      <c r="I9892" t="s">
        <v>35</v>
      </c>
      <c r="J9892" t="s">
        <v>165</v>
      </c>
      <c r="K9892">
        <v>50</v>
      </c>
      <c r="L9892" s="5" t="s">
        <v>19275</v>
      </c>
      <c r="M9892" s="5" t="s">
        <v>54</v>
      </c>
      <c r="N9892">
        <v>1</v>
      </c>
      <c r="O9892" t="s">
        <v>147</v>
      </c>
      <c r="P9892" s="1">
        <v>45470</v>
      </c>
      <c r="Q9892" s="1">
        <v>45493</v>
      </c>
      <c r="R9892">
        <v>1478</v>
      </c>
      <c r="S9892" s="4">
        <v>9.1</v>
      </c>
      <c r="T9892" t="s">
        <v>103</v>
      </c>
    </row>
    <row r="9893" spans="1:20" x14ac:dyDescent="0.35">
      <c r="A9893" t="s">
        <v>19276</v>
      </c>
      <c r="B9893" s="5" t="s">
        <v>100</v>
      </c>
      <c r="C9893" s="6">
        <v>148648</v>
      </c>
      <c r="D9893" t="s">
        <v>81</v>
      </c>
      <c r="E9893">
        <v>200675</v>
      </c>
      <c r="F9893" s="5" t="s">
        <v>66</v>
      </c>
      <c r="G9893" s="5" t="s">
        <v>24</v>
      </c>
      <c r="H9893" s="5" t="s">
        <v>82</v>
      </c>
      <c r="I9893" t="s">
        <v>26</v>
      </c>
      <c r="J9893" t="s">
        <v>82</v>
      </c>
      <c r="K9893">
        <v>0</v>
      </c>
      <c r="L9893" s="5" t="s">
        <v>19277</v>
      </c>
      <c r="M9893" s="5" t="s">
        <v>28</v>
      </c>
      <c r="N9893">
        <v>6</v>
      </c>
      <c r="O9893" t="s">
        <v>88</v>
      </c>
      <c r="P9893" s="1">
        <v>45535</v>
      </c>
      <c r="Q9893" s="1">
        <v>45563</v>
      </c>
      <c r="R9893">
        <v>754</v>
      </c>
      <c r="S9893" s="4">
        <v>8.6999999999999993</v>
      </c>
      <c r="T9893" t="s">
        <v>210</v>
      </c>
    </row>
    <row r="9894" spans="1:20" x14ac:dyDescent="0.35">
      <c r="A9894" t="s">
        <v>19278</v>
      </c>
      <c r="B9894" s="5" t="s">
        <v>28802</v>
      </c>
      <c r="C9894" s="6">
        <v>142225</v>
      </c>
      <c r="D9894" t="s">
        <v>41</v>
      </c>
      <c r="E9894">
        <v>120891</v>
      </c>
      <c r="F9894" s="5" t="s">
        <v>66</v>
      </c>
      <c r="G9894" s="5" t="s">
        <v>24</v>
      </c>
      <c r="H9894" s="5" t="s">
        <v>43</v>
      </c>
      <c r="I9894" t="s">
        <v>26</v>
      </c>
      <c r="J9894" t="s">
        <v>43</v>
      </c>
      <c r="K9894">
        <v>50</v>
      </c>
      <c r="L9894" s="5" t="s">
        <v>19279</v>
      </c>
      <c r="M9894" s="5" t="s">
        <v>37</v>
      </c>
      <c r="N9894">
        <v>9</v>
      </c>
      <c r="O9894" t="s">
        <v>29</v>
      </c>
      <c r="P9894" s="1">
        <v>45719</v>
      </c>
      <c r="Q9894" s="1">
        <v>45756</v>
      </c>
      <c r="R9894">
        <v>1697</v>
      </c>
      <c r="S9894" s="4">
        <v>9.9</v>
      </c>
      <c r="T9894" t="s">
        <v>210</v>
      </c>
    </row>
    <row r="9895" spans="1:20" x14ac:dyDescent="0.35">
      <c r="A9895" t="s">
        <v>19280</v>
      </c>
      <c r="B9895" s="5" t="s">
        <v>28799</v>
      </c>
      <c r="C9895" s="6">
        <v>163931</v>
      </c>
      <c r="D9895" t="s">
        <v>22</v>
      </c>
      <c r="E9895">
        <v>163931</v>
      </c>
      <c r="F9895" s="5" t="s">
        <v>23</v>
      </c>
      <c r="G9895" s="5" t="s">
        <v>51</v>
      </c>
      <c r="H9895" s="5" t="s">
        <v>52</v>
      </c>
      <c r="I9895" t="s">
        <v>26</v>
      </c>
      <c r="J9895" t="s">
        <v>52</v>
      </c>
      <c r="K9895">
        <v>50</v>
      </c>
      <c r="L9895" s="5" t="s">
        <v>19281</v>
      </c>
      <c r="M9895" s="5" t="s">
        <v>70</v>
      </c>
      <c r="N9895">
        <v>13</v>
      </c>
      <c r="O9895" t="s">
        <v>141</v>
      </c>
      <c r="P9895" s="1">
        <v>45604</v>
      </c>
      <c r="Q9895" s="1">
        <v>45665</v>
      </c>
      <c r="R9895">
        <v>1318</v>
      </c>
      <c r="S9895" s="4">
        <v>8.9</v>
      </c>
      <c r="T9895" t="s">
        <v>89</v>
      </c>
    </row>
    <row r="9896" spans="1:20" x14ac:dyDescent="0.35">
      <c r="A9896" t="s">
        <v>19282</v>
      </c>
      <c r="B9896" s="5" t="s">
        <v>179</v>
      </c>
      <c r="C9896" s="6">
        <v>71392</v>
      </c>
      <c r="D9896" t="s">
        <v>41</v>
      </c>
      <c r="E9896">
        <v>60683</v>
      </c>
      <c r="F9896" s="5" t="s">
        <v>58</v>
      </c>
      <c r="G9896" s="5" t="s">
        <v>59</v>
      </c>
      <c r="H9896" s="5" t="s">
        <v>151</v>
      </c>
      <c r="I9896" t="s">
        <v>26</v>
      </c>
      <c r="J9896" t="s">
        <v>151</v>
      </c>
      <c r="K9896">
        <v>50</v>
      </c>
      <c r="L9896" s="5" t="s">
        <v>19283</v>
      </c>
      <c r="M9896" s="5" t="s">
        <v>54</v>
      </c>
      <c r="N9896">
        <v>1</v>
      </c>
      <c r="O9896" t="s">
        <v>62</v>
      </c>
      <c r="P9896" s="1">
        <v>45345</v>
      </c>
      <c r="Q9896" s="1">
        <v>45410</v>
      </c>
      <c r="R9896">
        <v>1661</v>
      </c>
      <c r="S9896" s="4">
        <v>5.7</v>
      </c>
      <c r="T9896" t="s">
        <v>136</v>
      </c>
    </row>
    <row r="9897" spans="1:20" x14ac:dyDescent="0.35">
      <c r="A9897" t="s">
        <v>19284</v>
      </c>
      <c r="B9897" s="5" t="s">
        <v>28800</v>
      </c>
      <c r="C9897" s="6">
        <v>111415</v>
      </c>
      <c r="D9897" t="s">
        <v>33</v>
      </c>
      <c r="E9897">
        <v>12255650</v>
      </c>
      <c r="F9897" s="5" t="s">
        <v>66</v>
      </c>
      <c r="G9897" s="5" t="s">
        <v>51</v>
      </c>
      <c r="H9897" s="5" t="s">
        <v>34</v>
      </c>
      <c r="I9897" t="s">
        <v>44</v>
      </c>
      <c r="J9897" t="s">
        <v>25</v>
      </c>
      <c r="K9897">
        <v>100</v>
      </c>
      <c r="L9897" s="5" t="s">
        <v>19285</v>
      </c>
      <c r="M9897" s="5" t="s">
        <v>37</v>
      </c>
      <c r="N9897">
        <v>6</v>
      </c>
      <c r="O9897" t="s">
        <v>167</v>
      </c>
      <c r="P9897" s="1">
        <v>45386</v>
      </c>
      <c r="Q9897" s="1">
        <v>45428</v>
      </c>
      <c r="R9897">
        <v>742</v>
      </c>
      <c r="S9897" s="4">
        <v>8</v>
      </c>
      <c r="T9897" t="s">
        <v>243</v>
      </c>
    </row>
    <row r="9898" spans="1:20" x14ac:dyDescent="0.35">
      <c r="A9898" t="s">
        <v>19286</v>
      </c>
      <c r="B9898" s="5" t="s">
        <v>217</v>
      </c>
      <c r="C9898" s="6">
        <v>67040</v>
      </c>
      <c r="D9898" t="s">
        <v>74</v>
      </c>
      <c r="E9898">
        <v>83800</v>
      </c>
      <c r="F9898" s="5" t="s">
        <v>58</v>
      </c>
      <c r="G9898" s="5" t="s">
        <v>51</v>
      </c>
      <c r="H9898" s="5" t="s">
        <v>75</v>
      </c>
      <c r="I9898" t="s">
        <v>26</v>
      </c>
      <c r="J9898" t="s">
        <v>75</v>
      </c>
      <c r="K9898">
        <v>0</v>
      </c>
      <c r="L9898" s="5" t="s">
        <v>19287</v>
      </c>
      <c r="M9898" s="5" t="s">
        <v>70</v>
      </c>
      <c r="N9898">
        <v>1</v>
      </c>
      <c r="O9898" t="s">
        <v>147</v>
      </c>
      <c r="P9898" s="1">
        <v>45590</v>
      </c>
      <c r="Q9898" s="1">
        <v>45662</v>
      </c>
      <c r="R9898">
        <v>1056</v>
      </c>
      <c r="S9898" s="4">
        <v>8.1</v>
      </c>
      <c r="T9898" t="s">
        <v>210</v>
      </c>
    </row>
    <row r="9899" spans="1:20" x14ac:dyDescent="0.35">
      <c r="A9899" t="s">
        <v>19288</v>
      </c>
      <c r="B9899" s="5" t="s">
        <v>28802</v>
      </c>
      <c r="C9899" s="6">
        <v>336020</v>
      </c>
      <c r="D9899" t="s">
        <v>22</v>
      </c>
      <c r="E9899">
        <v>336020</v>
      </c>
      <c r="F9899" s="5" t="s">
        <v>23</v>
      </c>
      <c r="G9899" s="5" t="s">
        <v>42</v>
      </c>
      <c r="H9899" s="5" t="s">
        <v>97</v>
      </c>
      <c r="I9899" t="s">
        <v>35</v>
      </c>
      <c r="J9899" t="s">
        <v>97</v>
      </c>
      <c r="K9899">
        <v>0</v>
      </c>
      <c r="L9899" s="5" t="s">
        <v>19289</v>
      </c>
      <c r="M9899" s="5" t="s">
        <v>70</v>
      </c>
      <c r="N9899">
        <v>16</v>
      </c>
      <c r="O9899" t="s">
        <v>147</v>
      </c>
      <c r="P9899" s="1">
        <v>45316</v>
      </c>
      <c r="Q9899" s="1">
        <v>45360</v>
      </c>
      <c r="R9899">
        <v>1964</v>
      </c>
      <c r="S9899" s="4">
        <v>6.8</v>
      </c>
      <c r="T9899" t="s">
        <v>89</v>
      </c>
    </row>
    <row r="9900" spans="1:20" x14ac:dyDescent="0.35">
      <c r="A9900" t="s">
        <v>19290</v>
      </c>
      <c r="B9900" s="5" t="s">
        <v>73</v>
      </c>
      <c r="C9900" s="6">
        <v>194195</v>
      </c>
      <c r="D9900" t="s">
        <v>22</v>
      </c>
      <c r="E9900">
        <v>194195</v>
      </c>
      <c r="F9900" s="5" t="s">
        <v>66</v>
      </c>
      <c r="G9900" s="5" t="s">
        <v>51</v>
      </c>
      <c r="H9900" s="5" t="s">
        <v>68</v>
      </c>
      <c r="I9900" t="s">
        <v>35</v>
      </c>
      <c r="J9900" t="s">
        <v>191</v>
      </c>
      <c r="K9900">
        <v>50</v>
      </c>
      <c r="L9900" s="5" t="s">
        <v>18509</v>
      </c>
      <c r="M9900" s="5" t="s">
        <v>70</v>
      </c>
      <c r="N9900">
        <v>6</v>
      </c>
      <c r="O9900" t="s">
        <v>167</v>
      </c>
      <c r="P9900" s="1">
        <v>45700</v>
      </c>
      <c r="Q9900" s="1">
        <v>45747</v>
      </c>
      <c r="R9900">
        <v>2305</v>
      </c>
      <c r="S9900" s="4">
        <v>7.2</v>
      </c>
      <c r="T9900" t="s">
        <v>89</v>
      </c>
    </row>
    <row r="9901" spans="1:20" x14ac:dyDescent="0.35">
      <c r="A9901" t="s">
        <v>19291</v>
      </c>
      <c r="B9901" s="5" t="s">
        <v>28801</v>
      </c>
      <c r="C9901" s="6">
        <v>110004</v>
      </c>
      <c r="D9901" t="s">
        <v>41</v>
      </c>
      <c r="E9901">
        <v>93503</v>
      </c>
      <c r="F9901" s="5" t="s">
        <v>50</v>
      </c>
      <c r="G9901" s="5" t="s">
        <v>59</v>
      </c>
      <c r="H9901" s="5" t="s">
        <v>43</v>
      </c>
      <c r="I9901" t="s">
        <v>35</v>
      </c>
      <c r="J9901" t="s">
        <v>43</v>
      </c>
      <c r="K9901">
        <v>0</v>
      </c>
      <c r="L9901" s="5" t="s">
        <v>19292</v>
      </c>
      <c r="M9901" s="5" t="s">
        <v>37</v>
      </c>
      <c r="N9901">
        <v>2</v>
      </c>
      <c r="O9901" t="s">
        <v>85</v>
      </c>
      <c r="P9901" s="1">
        <v>45512</v>
      </c>
      <c r="Q9901" s="1">
        <v>45538</v>
      </c>
      <c r="R9901">
        <v>1401</v>
      </c>
      <c r="S9901" s="4">
        <v>5.7</v>
      </c>
      <c r="T9901" t="s">
        <v>55</v>
      </c>
    </row>
    <row r="9902" spans="1:20" x14ac:dyDescent="0.35">
      <c r="A9902" t="s">
        <v>19293</v>
      </c>
      <c r="B9902" s="5" t="s">
        <v>217</v>
      </c>
      <c r="C9902" s="6">
        <v>65717</v>
      </c>
      <c r="D9902" t="s">
        <v>22</v>
      </c>
      <c r="E9902">
        <v>65717</v>
      </c>
      <c r="F9902" s="5" t="s">
        <v>58</v>
      </c>
      <c r="G9902" s="5" t="s">
        <v>24</v>
      </c>
      <c r="H9902" s="5" t="s">
        <v>52</v>
      </c>
      <c r="I9902" t="s">
        <v>44</v>
      </c>
      <c r="J9902" t="s">
        <v>52</v>
      </c>
      <c r="K9902">
        <v>0</v>
      </c>
      <c r="L9902" s="5" t="s">
        <v>19294</v>
      </c>
      <c r="M9902" s="5" t="s">
        <v>70</v>
      </c>
      <c r="N9902">
        <v>1</v>
      </c>
      <c r="O9902" t="s">
        <v>107</v>
      </c>
      <c r="P9902" s="1">
        <v>45573</v>
      </c>
      <c r="Q9902" s="1">
        <v>45602</v>
      </c>
      <c r="R9902">
        <v>2155</v>
      </c>
      <c r="S9902" s="4">
        <v>8.5</v>
      </c>
      <c r="T9902" t="s">
        <v>118</v>
      </c>
    </row>
    <row r="9903" spans="1:20" x14ac:dyDescent="0.35">
      <c r="A9903" t="s">
        <v>19295</v>
      </c>
      <c r="B9903" s="5" t="s">
        <v>40</v>
      </c>
      <c r="C9903" s="6">
        <v>80715</v>
      </c>
      <c r="D9903" t="s">
        <v>92</v>
      </c>
      <c r="E9903">
        <v>60536</v>
      </c>
      <c r="F9903" s="5" t="s">
        <v>58</v>
      </c>
      <c r="G9903" s="5" t="s">
        <v>42</v>
      </c>
      <c r="H9903" s="5" t="s">
        <v>93</v>
      </c>
      <c r="I9903" t="s">
        <v>35</v>
      </c>
      <c r="J9903" t="s">
        <v>93</v>
      </c>
      <c r="K9903">
        <v>100</v>
      </c>
      <c r="L9903" s="5" t="s">
        <v>19296</v>
      </c>
      <c r="M9903" s="5" t="s">
        <v>37</v>
      </c>
      <c r="N9903">
        <v>1</v>
      </c>
      <c r="O9903" t="s">
        <v>112</v>
      </c>
      <c r="P9903" s="1">
        <v>45661</v>
      </c>
      <c r="Q9903" s="1">
        <v>45713</v>
      </c>
      <c r="R9903">
        <v>806</v>
      </c>
      <c r="S9903" s="4">
        <v>7.6</v>
      </c>
      <c r="T9903" t="s">
        <v>89</v>
      </c>
    </row>
    <row r="9904" spans="1:20" x14ac:dyDescent="0.35">
      <c r="A9904" t="s">
        <v>19297</v>
      </c>
      <c r="B9904" s="5" t="s">
        <v>21</v>
      </c>
      <c r="C9904" s="6">
        <v>225112</v>
      </c>
      <c r="D9904" t="s">
        <v>22</v>
      </c>
      <c r="E9904">
        <v>225112</v>
      </c>
      <c r="F9904" s="5" t="s">
        <v>23</v>
      </c>
      <c r="G9904" s="5" t="s">
        <v>24</v>
      </c>
      <c r="H9904" s="5" t="s">
        <v>129</v>
      </c>
      <c r="I9904" t="s">
        <v>26</v>
      </c>
      <c r="J9904" t="s">
        <v>75</v>
      </c>
      <c r="K9904">
        <v>100</v>
      </c>
      <c r="L9904" s="5" t="s">
        <v>19298</v>
      </c>
      <c r="M9904" s="5" t="s">
        <v>70</v>
      </c>
      <c r="N9904">
        <v>19</v>
      </c>
      <c r="O9904" t="s">
        <v>167</v>
      </c>
      <c r="P9904" s="1">
        <v>45735</v>
      </c>
      <c r="Q9904" s="1">
        <v>45798</v>
      </c>
      <c r="R9904">
        <v>2392</v>
      </c>
      <c r="S9904" s="4">
        <v>6</v>
      </c>
      <c r="T9904" t="s">
        <v>136</v>
      </c>
    </row>
    <row r="9905" spans="1:20" x14ac:dyDescent="0.35">
      <c r="A9905" t="s">
        <v>19299</v>
      </c>
      <c r="B9905" s="5" t="s">
        <v>40</v>
      </c>
      <c r="C9905" s="6">
        <v>206433</v>
      </c>
      <c r="D9905" t="s">
        <v>41</v>
      </c>
      <c r="E9905">
        <v>175468</v>
      </c>
      <c r="F9905" s="5" t="s">
        <v>23</v>
      </c>
      <c r="G9905" s="5" t="s">
        <v>51</v>
      </c>
      <c r="H9905" s="5" t="s">
        <v>60</v>
      </c>
      <c r="I9905" t="s">
        <v>35</v>
      </c>
      <c r="J9905" t="s">
        <v>1192</v>
      </c>
      <c r="K9905">
        <v>50</v>
      </c>
      <c r="L9905" s="5" t="s">
        <v>19300</v>
      </c>
      <c r="M9905" s="5" t="s">
        <v>37</v>
      </c>
      <c r="N9905">
        <v>16</v>
      </c>
      <c r="O9905" t="s">
        <v>29</v>
      </c>
      <c r="P9905" s="1">
        <v>45701</v>
      </c>
      <c r="Q9905" s="1">
        <v>45716</v>
      </c>
      <c r="R9905">
        <v>2389</v>
      </c>
      <c r="S9905" s="4">
        <v>8.6</v>
      </c>
      <c r="T9905" t="s">
        <v>243</v>
      </c>
    </row>
    <row r="9906" spans="1:20" x14ac:dyDescent="0.35">
      <c r="A9906" t="s">
        <v>19301</v>
      </c>
      <c r="B9906" s="5" t="s">
        <v>28802</v>
      </c>
      <c r="C9906" s="6">
        <v>163201</v>
      </c>
      <c r="D9906" t="s">
        <v>22</v>
      </c>
      <c r="E9906">
        <v>163201</v>
      </c>
      <c r="F9906" s="5" t="s">
        <v>66</v>
      </c>
      <c r="G9906" s="5" t="s">
        <v>42</v>
      </c>
      <c r="H9906" s="5" t="s">
        <v>97</v>
      </c>
      <c r="I9906" t="s">
        <v>44</v>
      </c>
      <c r="J9906" t="s">
        <v>97</v>
      </c>
      <c r="K9906">
        <v>0</v>
      </c>
      <c r="L9906" s="5" t="s">
        <v>19302</v>
      </c>
      <c r="M9906" s="5" t="s">
        <v>54</v>
      </c>
      <c r="N9906">
        <v>8</v>
      </c>
      <c r="O9906" t="s">
        <v>46</v>
      </c>
      <c r="P9906" s="1">
        <v>45736</v>
      </c>
      <c r="Q9906" s="1">
        <v>45802</v>
      </c>
      <c r="R9906">
        <v>1445</v>
      </c>
      <c r="S9906" s="4">
        <v>9.1999999999999993</v>
      </c>
      <c r="T9906" t="s">
        <v>153</v>
      </c>
    </row>
    <row r="9907" spans="1:20" x14ac:dyDescent="0.35">
      <c r="A9907" t="s">
        <v>19303</v>
      </c>
      <c r="B9907" s="5" t="s">
        <v>57</v>
      </c>
      <c r="C9907" s="6">
        <v>210688</v>
      </c>
      <c r="D9907" t="s">
        <v>41</v>
      </c>
      <c r="E9907">
        <v>179085</v>
      </c>
      <c r="F9907" s="5" t="s">
        <v>23</v>
      </c>
      <c r="G9907" s="5" t="s">
        <v>42</v>
      </c>
      <c r="H9907" s="5" t="s">
        <v>151</v>
      </c>
      <c r="I9907" t="s">
        <v>44</v>
      </c>
      <c r="J9907" t="s">
        <v>151</v>
      </c>
      <c r="K9907">
        <v>50</v>
      </c>
      <c r="L9907" s="5" t="s">
        <v>19304</v>
      </c>
      <c r="M9907" s="5" t="s">
        <v>37</v>
      </c>
      <c r="N9907">
        <v>17</v>
      </c>
      <c r="O9907" t="s">
        <v>112</v>
      </c>
      <c r="P9907" s="1">
        <v>45599</v>
      </c>
      <c r="Q9907" s="1">
        <v>45647</v>
      </c>
      <c r="R9907">
        <v>1482</v>
      </c>
      <c r="S9907" s="4">
        <v>6</v>
      </c>
      <c r="T9907" t="s">
        <v>243</v>
      </c>
    </row>
    <row r="9908" spans="1:20" x14ac:dyDescent="0.35">
      <c r="A9908" t="s">
        <v>19305</v>
      </c>
      <c r="B9908" s="5" t="s">
        <v>162</v>
      </c>
      <c r="C9908" s="6">
        <v>135482</v>
      </c>
      <c r="D9908" t="s">
        <v>22</v>
      </c>
      <c r="E9908">
        <v>135482</v>
      </c>
      <c r="F9908" s="5" t="s">
        <v>66</v>
      </c>
      <c r="G9908" s="5" t="s">
        <v>42</v>
      </c>
      <c r="H9908" s="5" t="s">
        <v>97</v>
      </c>
      <c r="I9908" t="s">
        <v>44</v>
      </c>
      <c r="J9908" t="s">
        <v>97</v>
      </c>
      <c r="K9908">
        <v>0</v>
      </c>
      <c r="L9908" s="5" t="s">
        <v>19306</v>
      </c>
      <c r="M9908" s="5" t="s">
        <v>70</v>
      </c>
      <c r="N9908">
        <v>5</v>
      </c>
      <c r="O9908" t="s">
        <v>112</v>
      </c>
      <c r="P9908" s="1">
        <v>45538</v>
      </c>
      <c r="Q9908" s="1">
        <v>45552</v>
      </c>
      <c r="R9908">
        <v>1042</v>
      </c>
      <c r="S9908" s="4">
        <v>5.9</v>
      </c>
      <c r="T9908" t="s">
        <v>38</v>
      </c>
    </row>
    <row r="9909" spans="1:20" x14ac:dyDescent="0.35">
      <c r="A9909" t="s">
        <v>19307</v>
      </c>
      <c r="B9909" s="5" t="s">
        <v>145</v>
      </c>
      <c r="C9909" s="6">
        <v>80264</v>
      </c>
      <c r="D9909" t="s">
        <v>65</v>
      </c>
      <c r="E9909">
        <v>104343</v>
      </c>
      <c r="F9909" s="5" t="s">
        <v>58</v>
      </c>
      <c r="G9909" s="5" t="s">
        <v>59</v>
      </c>
      <c r="H9909" s="5" t="s">
        <v>67</v>
      </c>
      <c r="I9909" t="s">
        <v>26</v>
      </c>
      <c r="J9909" t="s">
        <v>126</v>
      </c>
      <c r="K9909">
        <v>0</v>
      </c>
      <c r="L9909" s="5" t="s">
        <v>19308</v>
      </c>
      <c r="M9909" s="5" t="s">
        <v>54</v>
      </c>
      <c r="N9909">
        <v>0</v>
      </c>
      <c r="O9909" t="s">
        <v>29</v>
      </c>
      <c r="P9909" s="1">
        <v>45680</v>
      </c>
      <c r="Q9909" s="1">
        <v>45750</v>
      </c>
      <c r="R9909">
        <v>690</v>
      </c>
      <c r="S9909" s="4">
        <v>9.9</v>
      </c>
      <c r="T9909" t="s">
        <v>210</v>
      </c>
    </row>
    <row r="9910" spans="1:20" x14ac:dyDescent="0.35">
      <c r="A9910" t="s">
        <v>19309</v>
      </c>
      <c r="B9910" s="5" t="s">
        <v>73</v>
      </c>
      <c r="C9910" s="6">
        <v>121140</v>
      </c>
      <c r="D9910" t="s">
        <v>22</v>
      </c>
      <c r="E9910">
        <v>121140</v>
      </c>
      <c r="F9910" s="5" t="s">
        <v>66</v>
      </c>
      <c r="G9910" s="5" t="s">
        <v>24</v>
      </c>
      <c r="H9910" s="5" t="s">
        <v>52</v>
      </c>
      <c r="I9910" t="s">
        <v>26</v>
      </c>
      <c r="J9910" t="s">
        <v>52</v>
      </c>
      <c r="K9910">
        <v>50</v>
      </c>
      <c r="L9910" s="5" t="s">
        <v>19310</v>
      </c>
      <c r="M9910" s="5" t="s">
        <v>70</v>
      </c>
      <c r="N9910">
        <v>8</v>
      </c>
      <c r="O9910" t="s">
        <v>71</v>
      </c>
      <c r="P9910" s="1">
        <v>45473</v>
      </c>
      <c r="Q9910" s="1">
        <v>45489</v>
      </c>
      <c r="R9910">
        <v>689</v>
      </c>
      <c r="S9910" s="4">
        <v>5.9</v>
      </c>
      <c r="T9910" t="s">
        <v>103</v>
      </c>
    </row>
    <row r="9911" spans="1:20" x14ac:dyDescent="0.35">
      <c r="A9911" t="s">
        <v>19311</v>
      </c>
      <c r="B9911" s="5" t="s">
        <v>21</v>
      </c>
      <c r="C9911" s="6">
        <v>210071</v>
      </c>
      <c r="D9911" t="s">
        <v>41</v>
      </c>
      <c r="E9911">
        <v>178560</v>
      </c>
      <c r="F9911" s="5" t="s">
        <v>23</v>
      </c>
      <c r="G9911" s="5" t="s">
        <v>24</v>
      </c>
      <c r="H9911" s="5" t="s">
        <v>43</v>
      </c>
      <c r="I9911" t="s">
        <v>26</v>
      </c>
      <c r="J9911" t="s">
        <v>43</v>
      </c>
      <c r="K9911">
        <v>0</v>
      </c>
      <c r="L9911" s="5" t="s">
        <v>19312</v>
      </c>
      <c r="M9911" s="5" t="s">
        <v>37</v>
      </c>
      <c r="N9911">
        <v>13</v>
      </c>
      <c r="O9911" t="s">
        <v>112</v>
      </c>
      <c r="P9911" s="1">
        <v>45464</v>
      </c>
      <c r="Q9911" s="1">
        <v>45528</v>
      </c>
      <c r="R9911">
        <v>1513</v>
      </c>
      <c r="S9911" s="4">
        <v>5.3</v>
      </c>
      <c r="T9911" t="s">
        <v>153</v>
      </c>
    </row>
    <row r="9912" spans="1:20" x14ac:dyDescent="0.35">
      <c r="A9912" t="s">
        <v>19313</v>
      </c>
      <c r="B9912" s="5" t="s">
        <v>179</v>
      </c>
      <c r="C9912" s="6">
        <v>252427</v>
      </c>
      <c r="D9912" t="s">
        <v>41</v>
      </c>
      <c r="E9912">
        <v>214563</v>
      </c>
      <c r="F9912" s="5" t="s">
        <v>23</v>
      </c>
      <c r="G9912" s="5" t="s">
        <v>42</v>
      </c>
      <c r="H9912" s="5" t="s">
        <v>60</v>
      </c>
      <c r="I9912" t="s">
        <v>35</v>
      </c>
      <c r="J9912" t="s">
        <v>354</v>
      </c>
      <c r="K9912">
        <v>50</v>
      </c>
      <c r="L9912" s="5" t="s">
        <v>19314</v>
      </c>
      <c r="M9912" s="5" t="s">
        <v>37</v>
      </c>
      <c r="N9912">
        <v>10</v>
      </c>
      <c r="O9912" t="s">
        <v>172</v>
      </c>
      <c r="P9912" s="1">
        <v>45561</v>
      </c>
      <c r="Q9912" s="1">
        <v>45597</v>
      </c>
      <c r="R9912">
        <v>2275</v>
      </c>
      <c r="S9912" s="4">
        <v>7.6</v>
      </c>
      <c r="T9912" t="s">
        <v>136</v>
      </c>
    </row>
    <row r="9913" spans="1:20" x14ac:dyDescent="0.35">
      <c r="A9913" t="s">
        <v>19315</v>
      </c>
      <c r="B9913" s="5" t="s">
        <v>28802</v>
      </c>
      <c r="C9913" s="6">
        <v>211690</v>
      </c>
      <c r="D9913" t="s">
        <v>22</v>
      </c>
      <c r="E9913">
        <v>211690</v>
      </c>
      <c r="F9913" s="5" t="s">
        <v>23</v>
      </c>
      <c r="G9913" s="5" t="s">
        <v>24</v>
      </c>
      <c r="H9913" s="5" t="s">
        <v>191</v>
      </c>
      <c r="I9913" t="s">
        <v>26</v>
      </c>
      <c r="J9913" t="s">
        <v>191</v>
      </c>
      <c r="K9913">
        <v>100</v>
      </c>
      <c r="L9913" s="5" t="s">
        <v>19316</v>
      </c>
      <c r="M9913" s="5" t="s">
        <v>28</v>
      </c>
      <c r="N9913">
        <v>11</v>
      </c>
      <c r="O9913" t="s">
        <v>141</v>
      </c>
      <c r="P9913" s="1">
        <v>45622</v>
      </c>
      <c r="Q9913" s="1">
        <v>45676</v>
      </c>
      <c r="R9913">
        <v>1954</v>
      </c>
      <c r="S9913" s="4">
        <v>9.6</v>
      </c>
      <c r="T9913" t="s">
        <v>63</v>
      </c>
    </row>
    <row r="9914" spans="1:20" x14ac:dyDescent="0.35">
      <c r="A9914" t="s">
        <v>19317</v>
      </c>
      <c r="B9914" s="5" t="s">
        <v>105</v>
      </c>
      <c r="C9914" s="6">
        <v>89052</v>
      </c>
      <c r="D9914" t="s">
        <v>22</v>
      </c>
      <c r="E9914">
        <v>89052</v>
      </c>
      <c r="F9914" s="5" t="s">
        <v>50</v>
      </c>
      <c r="G9914" s="5" t="s">
        <v>24</v>
      </c>
      <c r="H9914" s="5" t="s">
        <v>129</v>
      </c>
      <c r="I9914" t="s">
        <v>26</v>
      </c>
      <c r="J9914" t="s">
        <v>34</v>
      </c>
      <c r="K9914">
        <v>50</v>
      </c>
      <c r="L9914" s="5" t="s">
        <v>13912</v>
      </c>
      <c r="M9914" s="5" t="s">
        <v>70</v>
      </c>
      <c r="N9914">
        <v>2</v>
      </c>
      <c r="O9914" t="s">
        <v>147</v>
      </c>
      <c r="P9914" s="1">
        <v>45698</v>
      </c>
      <c r="Q9914" s="1">
        <v>45770</v>
      </c>
      <c r="R9914">
        <v>1301</v>
      </c>
      <c r="S9914" s="4">
        <v>6.4</v>
      </c>
      <c r="T9914" t="s">
        <v>103</v>
      </c>
    </row>
    <row r="9915" spans="1:20" x14ac:dyDescent="0.35">
      <c r="A9915" t="s">
        <v>19318</v>
      </c>
      <c r="B9915" s="5" t="s">
        <v>179</v>
      </c>
      <c r="C9915" s="6">
        <v>105815</v>
      </c>
      <c r="D9915" t="s">
        <v>22</v>
      </c>
      <c r="E9915">
        <v>105815</v>
      </c>
      <c r="F9915" s="5" t="s">
        <v>50</v>
      </c>
      <c r="G9915" s="5" t="s">
        <v>59</v>
      </c>
      <c r="H9915" s="5" t="s">
        <v>68</v>
      </c>
      <c r="I9915" t="s">
        <v>26</v>
      </c>
      <c r="J9915" t="s">
        <v>410</v>
      </c>
      <c r="K9915">
        <v>50</v>
      </c>
      <c r="L9915" s="5" t="s">
        <v>5017</v>
      </c>
      <c r="M9915" s="5" t="s">
        <v>28</v>
      </c>
      <c r="N9915">
        <v>2</v>
      </c>
      <c r="O9915" t="s">
        <v>88</v>
      </c>
      <c r="P9915" s="1">
        <v>45705</v>
      </c>
      <c r="Q9915" s="1">
        <v>45754</v>
      </c>
      <c r="R9915">
        <v>1594</v>
      </c>
      <c r="S9915" s="4">
        <v>6.6</v>
      </c>
      <c r="T9915" t="s">
        <v>95</v>
      </c>
    </row>
    <row r="9916" spans="1:20" x14ac:dyDescent="0.35">
      <c r="A9916" t="s">
        <v>19319</v>
      </c>
      <c r="B9916" s="5" t="s">
        <v>28802</v>
      </c>
      <c r="C9916" s="6">
        <v>107540</v>
      </c>
      <c r="D9916" t="s">
        <v>22</v>
      </c>
      <c r="E9916">
        <v>107540</v>
      </c>
      <c r="F9916" s="5" t="s">
        <v>66</v>
      </c>
      <c r="G9916" s="5" t="s">
        <v>59</v>
      </c>
      <c r="H9916" s="5" t="s">
        <v>191</v>
      </c>
      <c r="I9916" t="s">
        <v>44</v>
      </c>
      <c r="J9916" t="s">
        <v>191</v>
      </c>
      <c r="K9916">
        <v>50</v>
      </c>
      <c r="L9916" s="5" t="s">
        <v>19320</v>
      </c>
      <c r="M9916" s="5" t="s">
        <v>37</v>
      </c>
      <c r="N9916">
        <v>7</v>
      </c>
      <c r="O9916" t="s">
        <v>172</v>
      </c>
      <c r="P9916" s="1">
        <v>45711</v>
      </c>
      <c r="Q9916" s="1">
        <v>45756</v>
      </c>
      <c r="R9916">
        <v>2336</v>
      </c>
      <c r="S9916" s="4">
        <v>9.3000000000000007</v>
      </c>
      <c r="T9916" t="s">
        <v>95</v>
      </c>
    </row>
    <row r="9917" spans="1:20" x14ac:dyDescent="0.35">
      <c r="A9917" t="s">
        <v>19321</v>
      </c>
      <c r="B9917" s="5" t="s">
        <v>145</v>
      </c>
      <c r="C9917" s="6">
        <v>95240</v>
      </c>
      <c r="D9917" t="s">
        <v>22</v>
      </c>
      <c r="E9917">
        <v>95240</v>
      </c>
      <c r="F9917" s="5" t="s">
        <v>58</v>
      </c>
      <c r="G9917" s="5" t="s">
        <v>51</v>
      </c>
      <c r="H9917" s="5" t="s">
        <v>97</v>
      </c>
      <c r="I9917" t="s">
        <v>26</v>
      </c>
      <c r="J9917" t="s">
        <v>97</v>
      </c>
      <c r="K9917">
        <v>0</v>
      </c>
      <c r="L9917" s="5" t="s">
        <v>19322</v>
      </c>
      <c r="M9917" s="5" t="s">
        <v>54</v>
      </c>
      <c r="N9917">
        <v>0</v>
      </c>
      <c r="O9917" t="s">
        <v>78</v>
      </c>
      <c r="P9917" s="1">
        <v>45452</v>
      </c>
      <c r="Q9917" s="1">
        <v>45479</v>
      </c>
      <c r="R9917">
        <v>2323</v>
      </c>
      <c r="S9917" s="4">
        <v>7.3</v>
      </c>
      <c r="T9917" t="s">
        <v>95</v>
      </c>
    </row>
    <row r="9918" spans="1:20" x14ac:dyDescent="0.35">
      <c r="A9918" t="s">
        <v>19323</v>
      </c>
      <c r="B9918" s="5" t="s">
        <v>28802</v>
      </c>
      <c r="C9918" s="6">
        <v>191684</v>
      </c>
      <c r="D9918" t="s">
        <v>22</v>
      </c>
      <c r="E9918">
        <v>191684</v>
      </c>
      <c r="F9918" s="5" t="s">
        <v>23</v>
      </c>
      <c r="G9918" s="5" t="s">
        <v>51</v>
      </c>
      <c r="H9918" s="5" t="s">
        <v>25</v>
      </c>
      <c r="I9918" t="s">
        <v>44</v>
      </c>
      <c r="J9918" t="s">
        <v>25</v>
      </c>
      <c r="K9918">
        <v>100</v>
      </c>
      <c r="L9918" s="5" t="s">
        <v>19324</v>
      </c>
      <c r="M9918" s="5" t="s">
        <v>70</v>
      </c>
      <c r="N9918">
        <v>11</v>
      </c>
      <c r="O9918" t="s">
        <v>29</v>
      </c>
      <c r="P9918" s="1">
        <v>45328</v>
      </c>
      <c r="Q9918" s="1">
        <v>45355</v>
      </c>
      <c r="R9918">
        <v>1230</v>
      </c>
      <c r="S9918" s="4">
        <v>8.8000000000000007</v>
      </c>
      <c r="T9918" t="s">
        <v>63</v>
      </c>
    </row>
    <row r="9919" spans="1:20" x14ac:dyDescent="0.35">
      <c r="A9919" t="s">
        <v>19325</v>
      </c>
      <c r="B9919" s="5" t="s">
        <v>105</v>
      </c>
      <c r="C9919" s="6">
        <v>59242</v>
      </c>
      <c r="D9919" t="s">
        <v>22</v>
      </c>
      <c r="E9919">
        <v>59242</v>
      </c>
      <c r="F9919" s="5" t="s">
        <v>58</v>
      </c>
      <c r="G9919" s="5" t="s">
        <v>59</v>
      </c>
      <c r="H9919" s="5" t="s">
        <v>165</v>
      </c>
      <c r="I9919" t="s">
        <v>26</v>
      </c>
      <c r="J9919" t="s">
        <v>165</v>
      </c>
      <c r="K9919">
        <v>50</v>
      </c>
      <c r="L9919" s="5" t="s">
        <v>19326</v>
      </c>
      <c r="M9919" s="5" t="s">
        <v>28</v>
      </c>
      <c r="N9919">
        <v>1</v>
      </c>
      <c r="O9919" t="s">
        <v>85</v>
      </c>
      <c r="P9919" s="1">
        <v>45390</v>
      </c>
      <c r="Q9919" s="1">
        <v>45455</v>
      </c>
      <c r="R9919">
        <v>1353</v>
      </c>
      <c r="S9919" s="4">
        <v>6.7</v>
      </c>
      <c r="T9919" t="s">
        <v>118</v>
      </c>
    </row>
    <row r="9920" spans="1:20" x14ac:dyDescent="0.35">
      <c r="A9920" t="s">
        <v>19327</v>
      </c>
      <c r="B9920" s="5" t="s">
        <v>28800</v>
      </c>
      <c r="C9920" s="6">
        <v>83529</v>
      </c>
      <c r="D9920" t="s">
        <v>22</v>
      </c>
      <c r="E9920">
        <v>83529</v>
      </c>
      <c r="F9920" s="5" t="s">
        <v>50</v>
      </c>
      <c r="G9920" s="5" t="s">
        <v>59</v>
      </c>
      <c r="H9920" s="5" t="s">
        <v>52</v>
      </c>
      <c r="I9920" t="s">
        <v>44</v>
      </c>
      <c r="J9920" t="s">
        <v>52</v>
      </c>
      <c r="K9920">
        <v>0</v>
      </c>
      <c r="L9920" s="5" t="s">
        <v>19328</v>
      </c>
      <c r="M9920" s="5" t="s">
        <v>54</v>
      </c>
      <c r="N9920">
        <v>2</v>
      </c>
      <c r="O9920" t="s">
        <v>88</v>
      </c>
      <c r="P9920" s="1">
        <v>45677</v>
      </c>
      <c r="Q9920" s="1">
        <v>45718</v>
      </c>
      <c r="R9920">
        <v>1757</v>
      </c>
      <c r="S9920" s="4">
        <v>6.5</v>
      </c>
      <c r="T9920" t="s">
        <v>63</v>
      </c>
    </row>
    <row r="9921" spans="1:20" x14ac:dyDescent="0.35">
      <c r="A9921" t="s">
        <v>19329</v>
      </c>
      <c r="B9921" s="5" t="s">
        <v>91</v>
      </c>
      <c r="C9921" s="6">
        <v>139067</v>
      </c>
      <c r="D9921" t="s">
        <v>22</v>
      </c>
      <c r="E9921">
        <v>139067</v>
      </c>
      <c r="F9921" s="5" t="s">
        <v>66</v>
      </c>
      <c r="G9921" s="5" t="s">
        <v>59</v>
      </c>
      <c r="H9921" s="5" t="s">
        <v>52</v>
      </c>
      <c r="I9921" t="s">
        <v>26</v>
      </c>
      <c r="J9921" t="s">
        <v>52</v>
      </c>
      <c r="K9921">
        <v>50</v>
      </c>
      <c r="L9921" s="5" t="s">
        <v>19330</v>
      </c>
      <c r="M9921" s="5" t="s">
        <v>54</v>
      </c>
      <c r="N9921">
        <v>9</v>
      </c>
      <c r="O9921" t="s">
        <v>71</v>
      </c>
      <c r="P9921" s="1">
        <v>45359</v>
      </c>
      <c r="Q9921" s="1">
        <v>45395</v>
      </c>
      <c r="R9921">
        <v>1871</v>
      </c>
      <c r="S9921" s="4">
        <v>8.1999999999999993</v>
      </c>
      <c r="T9921" t="s">
        <v>38</v>
      </c>
    </row>
    <row r="9922" spans="1:20" x14ac:dyDescent="0.35">
      <c r="A9922" t="s">
        <v>19331</v>
      </c>
      <c r="B9922" s="5" t="s">
        <v>28802</v>
      </c>
      <c r="C9922" s="6">
        <v>49440</v>
      </c>
      <c r="D9922" t="s">
        <v>65</v>
      </c>
      <c r="E9922">
        <v>64272</v>
      </c>
      <c r="F9922" s="5" t="s">
        <v>58</v>
      </c>
      <c r="G9922" s="5" t="s">
        <v>59</v>
      </c>
      <c r="H9922" s="5" t="s">
        <v>67</v>
      </c>
      <c r="I9922" t="s">
        <v>44</v>
      </c>
      <c r="J9922" t="s">
        <v>522</v>
      </c>
      <c r="K9922">
        <v>50</v>
      </c>
      <c r="L9922" s="5" t="s">
        <v>19332</v>
      </c>
      <c r="M9922" s="5" t="s">
        <v>28</v>
      </c>
      <c r="N9922">
        <v>0</v>
      </c>
      <c r="O9922" t="s">
        <v>147</v>
      </c>
      <c r="P9922" s="1">
        <v>45757</v>
      </c>
      <c r="Q9922" s="1">
        <v>45773</v>
      </c>
      <c r="R9922">
        <v>2447</v>
      </c>
      <c r="S9922" s="4">
        <v>7.1</v>
      </c>
      <c r="T9922" t="s">
        <v>153</v>
      </c>
    </row>
    <row r="9923" spans="1:20" x14ac:dyDescent="0.35">
      <c r="A9923" t="s">
        <v>19333</v>
      </c>
      <c r="B9923" s="5" t="s">
        <v>28801</v>
      </c>
      <c r="C9923" s="6">
        <v>18220</v>
      </c>
      <c r="D9923" t="s">
        <v>22</v>
      </c>
      <c r="E9923">
        <v>18220</v>
      </c>
      <c r="F9923" s="5" t="s">
        <v>58</v>
      </c>
      <c r="G9923" s="5" t="s">
        <v>59</v>
      </c>
      <c r="H9923" s="5" t="s">
        <v>116</v>
      </c>
      <c r="I9923" t="s">
        <v>26</v>
      </c>
      <c r="J9923" t="s">
        <v>116</v>
      </c>
      <c r="K9923">
        <v>50</v>
      </c>
      <c r="L9923" s="5" t="s">
        <v>19334</v>
      </c>
      <c r="M9923" s="5" t="s">
        <v>70</v>
      </c>
      <c r="N9923">
        <v>0</v>
      </c>
      <c r="O9923" t="s">
        <v>131</v>
      </c>
      <c r="P9923" s="1">
        <v>45388</v>
      </c>
      <c r="Q9923" s="1">
        <v>45458</v>
      </c>
      <c r="R9923">
        <v>1271</v>
      </c>
      <c r="S9923" s="4">
        <v>5.5</v>
      </c>
      <c r="T9923" t="s">
        <v>243</v>
      </c>
    </row>
    <row r="9924" spans="1:20" x14ac:dyDescent="0.35">
      <c r="A9924" t="s">
        <v>19335</v>
      </c>
      <c r="B9924" s="5" t="s">
        <v>217</v>
      </c>
      <c r="C9924" s="6">
        <v>65418</v>
      </c>
      <c r="D9924" t="s">
        <v>22</v>
      </c>
      <c r="E9924">
        <v>65418</v>
      </c>
      <c r="F9924" s="5" t="s">
        <v>58</v>
      </c>
      <c r="G9924" s="5" t="s">
        <v>59</v>
      </c>
      <c r="H9924" s="5" t="s">
        <v>191</v>
      </c>
      <c r="I9924" t="s">
        <v>26</v>
      </c>
      <c r="J9924" t="s">
        <v>191</v>
      </c>
      <c r="K9924">
        <v>50</v>
      </c>
      <c r="L9924" s="5" t="s">
        <v>19336</v>
      </c>
      <c r="M9924" s="5" t="s">
        <v>37</v>
      </c>
      <c r="N9924">
        <v>0</v>
      </c>
      <c r="O9924" t="s">
        <v>62</v>
      </c>
      <c r="P9924" s="1">
        <v>45598</v>
      </c>
      <c r="Q9924" s="1">
        <v>45661</v>
      </c>
      <c r="R9924">
        <v>1374</v>
      </c>
      <c r="S9924" s="4">
        <v>5.7</v>
      </c>
      <c r="T9924" t="s">
        <v>38</v>
      </c>
    </row>
    <row r="9925" spans="1:20" x14ac:dyDescent="0.35">
      <c r="A9925" t="s">
        <v>19337</v>
      </c>
      <c r="B9925" s="5" t="s">
        <v>174</v>
      </c>
      <c r="C9925" s="6">
        <v>157206</v>
      </c>
      <c r="D9925" t="s">
        <v>22</v>
      </c>
      <c r="E9925">
        <v>157206</v>
      </c>
      <c r="F9925" s="5" t="s">
        <v>23</v>
      </c>
      <c r="G9925" s="5" t="s">
        <v>59</v>
      </c>
      <c r="H9925" s="5" t="s">
        <v>25</v>
      </c>
      <c r="I9925" t="s">
        <v>26</v>
      </c>
      <c r="J9925" t="s">
        <v>25</v>
      </c>
      <c r="K9925">
        <v>0</v>
      </c>
      <c r="L9925" s="5" t="s">
        <v>19338</v>
      </c>
      <c r="M9925" s="5" t="s">
        <v>70</v>
      </c>
      <c r="N9925">
        <v>14</v>
      </c>
      <c r="O9925" t="s">
        <v>46</v>
      </c>
      <c r="P9925" s="1">
        <v>45489</v>
      </c>
      <c r="Q9925" s="1">
        <v>45504</v>
      </c>
      <c r="R9925">
        <v>2023</v>
      </c>
      <c r="S9925" s="4">
        <v>9.6999999999999993</v>
      </c>
      <c r="T9925" t="s">
        <v>95</v>
      </c>
    </row>
    <row r="9926" spans="1:20" x14ac:dyDescent="0.35">
      <c r="A9926" t="s">
        <v>19339</v>
      </c>
      <c r="B9926" s="5" t="s">
        <v>73</v>
      </c>
      <c r="C9926" s="6">
        <v>125227</v>
      </c>
      <c r="D9926" t="s">
        <v>120</v>
      </c>
      <c r="E9926">
        <v>112704</v>
      </c>
      <c r="F9926" s="5" t="s">
        <v>58</v>
      </c>
      <c r="G9926" s="5" t="s">
        <v>24</v>
      </c>
      <c r="H9926" s="5" t="s">
        <v>121</v>
      </c>
      <c r="I9926" t="s">
        <v>35</v>
      </c>
      <c r="J9926" t="s">
        <v>121</v>
      </c>
      <c r="K9926">
        <v>0</v>
      </c>
      <c r="L9926" s="5" t="s">
        <v>19340</v>
      </c>
      <c r="M9926" s="5" t="s">
        <v>70</v>
      </c>
      <c r="N9926">
        <v>1</v>
      </c>
      <c r="O9926" t="s">
        <v>172</v>
      </c>
      <c r="P9926" s="1">
        <v>45349</v>
      </c>
      <c r="Q9926" s="1">
        <v>45385</v>
      </c>
      <c r="R9926">
        <v>536</v>
      </c>
      <c r="S9926" s="4">
        <v>8.5</v>
      </c>
      <c r="T9926" t="s">
        <v>79</v>
      </c>
    </row>
    <row r="9927" spans="1:20" x14ac:dyDescent="0.35">
      <c r="A9927" t="s">
        <v>19341</v>
      </c>
      <c r="B9927" s="5" t="s">
        <v>21</v>
      </c>
      <c r="C9927" s="6">
        <v>99081</v>
      </c>
      <c r="D9927" t="s">
        <v>22</v>
      </c>
      <c r="E9927">
        <v>99081</v>
      </c>
      <c r="F9927" s="5" t="s">
        <v>66</v>
      </c>
      <c r="G9927" s="5" t="s">
        <v>59</v>
      </c>
      <c r="H9927" s="5" t="s">
        <v>191</v>
      </c>
      <c r="I9927" t="s">
        <v>26</v>
      </c>
      <c r="J9927" t="s">
        <v>191</v>
      </c>
      <c r="K9927">
        <v>100</v>
      </c>
      <c r="L9927" s="5" t="s">
        <v>19342</v>
      </c>
      <c r="M9927" s="5" t="s">
        <v>54</v>
      </c>
      <c r="N9927">
        <v>8</v>
      </c>
      <c r="O9927" t="s">
        <v>167</v>
      </c>
      <c r="P9927" s="1">
        <v>45353</v>
      </c>
      <c r="Q9927" s="1">
        <v>45402</v>
      </c>
      <c r="R9927">
        <v>1832</v>
      </c>
      <c r="S9927" s="4">
        <v>8.1</v>
      </c>
      <c r="T9927" t="s">
        <v>136</v>
      </c>
    </row>
    <row r="9928" spans="1:20" x14ac:dyDescent="0.35">
      <c r="A9928" t="s">
        <v>19343</v>
      </c>
      <c r="B9928" s="5" t="s">
        <v>28802</v>
      </c>
      <c r="C9928" s="6">
        <v>137965</v>
      </c>
      <c r="D9928" t="s">
        <v>22</v>
      </c>
      <c r="E9928">
        <v>137965</v>
      </c>
      <c r="F9928" s="5" t="s">
        <v>66</v>
      </c>
      <c r="G9928" s="5" t="s">
        <v>42</v>
      </c>
      <c r="H9928" s="5" t="s">
        <v>25</v>
      </c>
      <c r="I9928" t="s">
        <v>35</v>
      </c>
      <c r="J9928" t="s">
        <v>25</v>
      </c>
      <c r="K9928">
        <v>50</v>
      </c>
      <c r="L9928" s="5" t="s">
        <v>19344</v>
      </c>
      <c r="M9928" s="5" t="s">
        <v>54</v>
      </c>
      <c r="N9928">
        <v>7</v>
      </c>
      <c r="O9928" t="s">
        <v>167</v>
      </c>
      <c r="P9928" s="1">
        <v>45561</v>
      </c>
      <c r="Q9928" s="1">
        <v>45591</v>
      </c>
      <c r="R9928">
        <v>938</v>
      </c>
      <c r="S9928" s="4">
        <v>6.3</v>
      </c>
      <c r="T9928" t="s">
        <v>38</v>
      </c>
    </row>
    <row r="9929" spans="1:20" x14ac:dyDescent="0.35">
      <c r="A9929" t="s">
        <v>19345</v>
      </c>
      <c r="B9929" s="5" t="s">
        <v>28799</v>
      </c>
      <c r="C9929" s="6">
        <v>79335</v>
      </c>
      <c r="D9929" t="s">
        <v>22</v>
      </c>
      <c r="E9929">
        <v>79335</v>
      </c>
      <c r="F9929" s="5" t="s">
        <v>58</v>
      </c>
      <c r="G9929" s="5" t="s">
        <v>59</v>
      </c>
      <c r="H9929" s="5" t="s">
        <v>25</v>
      </c>
      <c r="I9929" t="s">
        <v>35</v>
      </c>
      <c r="J9929" t="s">
        <v>410</v>
      </c>
      <c r="K9929">
        <v>100</v>
      </c>
      <c r="L9929" s="5" t="s">
        <v>19346</v>
      </c>
      <c r="M9929" s="5" t="s">
        <v>37</v>
      </c>
      <c r="N9929">
        <v>0</v>
      </c>
      <c r="O9929" t="s">
        <v>135</v>
      </c>
      <c r="P9929" s="1">
        <v>45355</v>
      </c>
      <c r="Q9929" s="1">
        <v>45425</v>
      </c>
      <c r="R9929">
        <v>2184</v>
      </c>
      <c r="S9929" s="4">
        <v>7.5</v>
      </c>
      <c r="T9929" t="s">
        <v>136</v>
      </c>
    </row>
    <row r="9930" spans="1:20" x14ac:dyDescent="0.35">
      <c r="A9930" t="s">
        <v>19347</v>
      </c>
      <c r="B9930" s="5" t="s">
        <v>49</v>
      </c>
      <c r="C9930" s="6">
        <v>88458</v>
      </c>
      <c r="D9930" t="s">
        <v>22</v>
      </c>
      <c r="E9930">
        <v>88458</v>
      </c>
      <c r="F9930" s="5" t="s">
        <v>23</v>
      </c>
      <c r="G9930" s="5" t="s">
        <v>24</v>
      </c>
      <c r="H9930" s="5" t="s">
        <v>157</v>
      </c>
      <c r="I9930" t="s">
        <v>44</v>
      </c>
      <c r="J9930" t="s">
        <v>157</v>
      </c>
      <c r="K9930">
        <v>50</v>
      </c>
      <c r="L9930" s="5" t="s">
        <v>19348</v>
      </c>
      <c r="M9930" s="5" t="s">
        <v>37</v>
      </c>
      <c r="N9930">
        <v>16</v>
      </c>
      <c r="O9930" t="s">
        <v>141</v>
      </c>
      <c r="P9930" s="1">
        <v>45643</v>
      </c>
      <c r="Q9930" s="1">
        <v>45712</v>
      </c>
      <c r="R9930">
        <v>1991</v>
      </c>
      <c r="S9930" s="4">
        <v>6.2</v>
      </c>
      <c r="T9930" t="s">
        <v>136</v>
      </c>
    </row>
    <row r="9931" spans="1:20" x14ac:dyDescent="0.35">
      <c r="A9931" t="s">
        <v>19349</v>
      </c>
      <c r="B9931" s="5" t="s">
        <v>217</v>
      </c>
      <c r="C9931" s="6">
        <v>122917</v>
      </c>
      <c r="D9931" t="s">
        <v>22</v>
      </c>
      <c r="E9931">
        <v>122917</v>
      </c>
      <c r="F9931" s="5" t="s">
        <v>66</v>
      </c>
      <c r="G9931" s="5" t="s">
        <v>24</v>
      </c>
      <c r="H9931" s="5" t="s">
        <v>25</v>
      </c>
      <c r="I9931" t="s">
        <v>44</v>
      </c>
      <c r="J9931" t="s">
        <v>25</v>
      </c>
      <c r="K9931">
        <v>100</v>
      </c>
      <c r="L9931" s="5" t="s">
        <v>19350</v>
      </c>
      <c r="M9931" s="5" t="s">
        <v>70</v>
      </c>
      <c r="N9931">
        <v>6</v>
      </c>
      <c r="O9931" t="s">
        <v>172</v>
      </c>
      <c r="P9931" s="1">
        <v>45675</v>
      </c>
      <c r="Q9931" s="1">
        <v>45731</v>
      </c>
      <c r="R9931">
        <v>763</v>
      </c>
      <c r="S9931" s="4">
        <v>8.6</v>
      </c>
      <c r="T9931" t="s">
        <v>63</v>
      </c>
    </row>
    <row r="9932" spans="1:20" x14ac:dyDescent="0.35">
      <c r="A9932" t="s">
        <v>19351</v>
      </c>
      <c r="B9932" s="5" t="s">
        <v>179</v>
      </c>
      <c r="C9932" s="6">
        <v>51646</v>
      </c>
      <c r="D9932" t="s">
        <v>33</v>
      </c>
      <c r="E9932">
        <v>5681060</v>
      </c>
      <c r="F9932" s="5" t="s">
        <v>58</v>
      </c>
      <c r="G9932" s="5" t="s">
        <v>59</v>
      </c>
      <c r="H9932" s="5" t="s">
        <v>34</v>
      </c>
      <c r="I9932" t="s">
        <v>44</v>
      </c>
      <c r="J9932" t="s">
        <v>76</v>
      </c>
      <c r="K9932">
        <v>0</v>
      </c>
      <c r="L9932" s="5" t="s">
        <v>19352</v>
      </c>
      <c r="M9932" s="5" t="s">
        <v>70</v>
      </c>
      <c r="N9932">
        <v>1</v>
      </c>
      <c r="O9932" t="s">
        <v>29</v>
      </c>
      <c r="P9932" s="1">
        <v>45513</v>
      </c>
      <c r="Q9932" s="1">
        <v>45555</v>
      </c>
      <c r="R9932">
        <v>1648</v>
      </c>
      <c r="S9932" s="4">
        <v>6.9</v>
      </c>
      <c r="T9932" t="s">
        <v>210</v>
      </c>
    </row>
    <row r="9933" spans="1:20" x14ac:dyDescent="0.35">
      <c r="A9933" t="s">
        <v>19353</v>
      </c>
      <c r="B9933" s="5" t="s">
        <v>28799</v>
      </c>
      <c r="C9933" s="6">
        <v>105874</v>
      </c>
      <c r="D9933" t="s">
        <v>22</v>
      </c>
      <c r="E9933">
        <v>105874</v>
      </c>
      <c r="F9933" s="5" t="s">
        <v>66</v>
      </c>
      <c r="G9933" s="5" t="s">
        <v>59</v>
      </c>
      <c r="H9933" s="5" t="s">
        <v>165</v>
      </c>
      <c r="I9933" t="s">
        <v>44</v>
      </c>
      <c r="J9933" t="s">
        <v>165</v>
      </c>
      <c r="K9933">
        <v>50</v>
      </c>
      <c r="L9933" s="5" t="s">
        <v>19354</v>
      </c>
      <c r="M9933" s="5" t="s">
        <v>70</v>
      </c>
      <c r="N9933">
        <v>7</v>
      </c>
      <c r="O9933" t="s">
        <v>29</v>
      </c>
      <c r="P9933" s="1">
        <v>45520</v>
      </c>
      <c r="Q9933" s="1">
        <v>45563</v>
      </c>
      <c r="R9933">
        <v>1716</v>
      </c>
      <c r="S9933" s="4">
        <v>5.8</v>
      </c>
      <c r="T9933" t="s">
        <v>103</v>
      </c>
    </row>
    <row r="9934" spans="1:20" x14ac:dyDescent="0.35">
      <c r="A9934" t="s">
        <v>19355</v>
      </c>
      <c r="B9934" s="5" t="s">
        <v>162</v>
      </c>
      <c r="C9934" s="6">
        <v>52597</v>
      </c>
      <c r="D9934" t="s">
        <v>22</v>
      </c>
      <c r="E9934">
        <v>52597</v>
      </c>
      <c r="F9934" s="5" t="s">
        <v>66</v>
      </c>
      <c r="G9934" s="5" t="s">
        <v>24</v>
      </c>
      <c r="H9934" s="5" t="s">
        <v>157</v>
      </c>
      <c r="I9934" t="s">
        <v>44</v>
      </c>
      <c r="J9934" t="s">
        <v>157</v>
      </c>
      <c r="K9934">
        <v>100</v>
      </c>
      <c r="L9934" s="5" t="s">
        <v>19356</v>
      </c>
      <c r="M9934" s="5" t="s">
        <v>70</v>
      </c>
      <c r="N9934">
        <v>8</v>
      </c>
      <c r="O9934" t="s">
        <v>107</v>
      </c>
      <c r="P9934" s="1">
        <v>45644</v>
      </c>
      <c r="Q9934" s="1">
        <v>45713</v>
      </c>
      <c r="R9934">
        <v>1975</v>
      </c>
      <c r="S9934" s="4">
        <v>7.7</v>
      </c>
      <c r="T9934" t="s">
        <v>243</v>
      </c>
    </row>
    <row r="9935" spans="1:20" x14ac:dyDescent="0.35">
      <c r="A9935" t="s">
        <v>19357</v>
      </c>
      <c r="B9935" s="5" t="s">
        <v>21</v>
      </c>
      <c r="C9935" s="6">
        <v>90978</v>
      </c>
      <c r="D9935" t="s">
        <v>92</v>
      </c>
      <c r="E9935">
        <v>68234</v>
      </c>
      <c r="F9935" s="5" t="s">
        <v>50</v>
      </c>
      <c r="G9935" s="5" t="s">
        <v>24</v>
      </c>
      <c r="H9935" s="5" t="s">
        <v>93</v>
      </c>
      <c r="I9935" t="s">
        <v>44</v>
      </c>
      <c r="J9935" t="s">
        <v>93</v>
      </c>
      <c r="K9935">
        <v>100</v>
      </c>
      <c r="L9935" s="5" t="s">
        <v>19358</v>
      </c>
      <c r="M9935" s="5" t="s">
        <v>54</v>
      </c>
      <c r="N9935">
        <v>4</v>
      </c>
      <c r="O9935" t="s">
        <v>112</v>
      </c>
      <c r="P9935" s="1">
        <v>45300</v>
      </c>
      <c r="Q9935" s="1">
        <v>45316</v>
      </c>
      <c r="R9935">
        <v>1444</v>
      </c>
      <c r="S9935" s="4">
        <v>6.4</v>
      </c>
      <c r="T9935" t="s">
        <v>243</v>
      </c>
    </row>
    <row r="9936" spans="1:20" x14ac:dyDescent="0.35">
      <c r="A9936" t="s">
        <v>19359</v>
      </c>
      <c r="B9936" s="5" t="s">
        <v>174</v>
      </c>
      <c r="C9936" s="6">
        <v>170390</v>
      </c>
      <c r="D9936" t="s">
        <v>22</v>
      </c>
      <c r="E9936">
        <v>170390</v>
      </c>
      <c r="F9936" s="5" t="s">
        <v>23</v>
      </c>
      <c r="G9936" s="5" t="s">
        <v>42</v>
      </c>
      <c r="H9936" s="5" t="s">
        <v>52</v>
      </c>
      <c r="I9936" t="s">
        <v>26</v>
      </c>
      <c r="J9936" t="s">
        <v>67</v>
      </c>
      <c r="K9936">
        <v>0</v>
      </c>
      <c r="L9936" s="5" t="s">
        <v>19360</v>
      </c>
      <c r="M9936" s="5" t="s">
        <v>37</v>
      </c>
      <c r="N9936">
        <v>18</v>
      </c>
      <c r="O9936" t="s">
        <v>71</v>
      </c>
      <c r="P9936" s="1">
        <v>45493</v>
      </c>
      <c r="Q9936" s="1">
        <v>45530</v>
      </c>
      <c r="R9936">
        <v>650</v>
      </c>
      <c r="S9936" s="4">
        <v>6.9</v>
      </c>
      <c r="T9936" t="s">
        <v>38</v>
      </c>
    </row>
    <row r="9937" spans="1:20" x14ac:dyDescent="0.35">
      <c r="A9937" t="s">
        <v>19361</v>
      </c>
      <c r="B9937" s="5" t="s">
        <v>28802</v>
      </c>
      <c r="C9937" s="6">
        <v>104491</v>
      </c>
      <c r="D9937" t="s">
        <v>41</v>
      </c>
      <c r="E9937">
        <v>88817</v>
      </c>
      <c r="F9937" s="5" t="s">
        <v>50</v>
      </c>
      <c r="G9937" s="5" t="s">
        <v>42</v>
      </c>
      <c r="H9937" s="5" t="s">
        <v>43</v>
      </c>
      <c r="I9937" t="s">
        <v>26</v>
      </c>
      <c r="J9937" t="s">
        <v>43</v>
      </c>
      <c r="K9937">
        <v>0</v>
      </c>
      <c r="L9937" s="5" t="s">
        <v>19362</v>
      </c>
      <c r="M9937" s="5" t="s">
        <v>54</v>
      </c>
      <c r="N9937">
        <v>2</v>
      </c>
      <c r="O9937" t="s">
        <v>85</v>
      </c>
      <c r="P9937" s="1">
        <v>45308</v>
      </c>
      <c r="Q9937" s="1">
        <v>45332</v>
      </c>
      <c r="R9937">
        <v>832</v>
      </c>
      <c r="S9937" s="4">
        <v>8</v>
      </c>
      <c r="T9937" t="s">
        <v>95</v>
      </c>
    </row>
    <row r="9938" spans="1:20" x14ac:dyDescent="0.35">
      <c r="A9938" t="s">
        <v>19363</v>
      </c>
      <c r="B9938" s="5" t="s">
        <v>28799</v>
      </c>
      <c r="C9938" s="6">
        <v>89899</v>
      </c>
      <c r="D9938" t="s">
        <v>22</v>
      </c>
      <c r="E9938">
        <v>89899</v>
      </c>
      <c r="F9938" s="5" t="s">
        <v>23</v>
      </c>
      <c r="G9938" s="5" t="s">
        <v>59</v>
      </c>
      <c r="H9938" s="5" t="s">
        <v>157</v>
      </c>
      <c r="I9938" t="s">
        <v>26</v>
      </c>
      <c r="J9938" t="s">
        <v>157</v>
      </c>
      <c r="K9938">
        <v>50</v>
      </c>
      <c r="L9938" s="5" t="s">
        <v>19364</v>
      </c>
      <c r="M9938" s="5" t="s">
        <v>70</v>
      </c>
      <c r="N9938">
        <v>12</v>
      </c>
      <c r="O9938" t="s">
        <v>141</v>
      </c>
      <c r="P9938" s="1">
        <v>45716</v>
      </c>
      <c r="Q9938" s="1">
        <v>45767</v>
      </c>
      <c r="R9938">
        <v>1332</v>
      </c>
      <c r="S9938" s="4">
        <v>5.4</v>
      </c>
      <c r="T9938" t="s">
        <v>136</v>
      </c>
    </row>
    <row r="9939" spans="1:20" x14ac:dyDescent="0.35">
      <c r="A9939" t="s">
        <v>19365</v>
      </c>
      <c r="B9939" s="5" t="s">
        <v>21</v>
      </c>
      <c r="C9939" s="6">
        <v>81953</v>
      </c>
      <c r="D9939" t="s">
        <v>41</v>
      </c>
      <c r="E9939">
        <v>69660</v>
      </c>
      <c r="F9939" s="5" t="s">
        <v>58</v>
      </c>
      <c r="G9939" s="5" t="s">
        <v>24</v>
      </c>
      <c r="H9939" s="5" t="s">
        <v>43</v>
      </c>
      <c r="I9939" t="s">
        <v>35</v>
      </c>
      <c r="J9939" t="s">
        <v>43</v>
      </c>
      <c r="K9939">
        <v>50</v>
      </c>
      <c r="L9939" s="5" t="s">
        <v>19366</v>
      </c>
      <c r="M9939" s="5" t="s">
        <v>37</v>
      </c>
      <c r="N9939">
        <v>0</v>
      </c>
      <c r="O9939" t="s">
        <v>172</v>
      </c>
      <c r="P9939" s="1">
        <v>45647</v>
      </c>
      <c r="Q9939" s="1">
        <v>45675</v>
      </c>
      <c r="R9939">
        <v>967</v>
      </c>
      <c r="S9939" s="4">
        <v>7.3</v>
      </c>
      <c r="T9939" t="s">
        <v>136</v>
      </c>
    </row>
    <row r="9940" spans="1:20" x14ac:dyDescent="0.35">
      <c r="A9940" t="s">
        <v>19367</v>
      </c>
      <c r="B9940" s="5" t="s">
        <v>28799</v>
      </c>
      <c r="C9940" s="6">
        <v>63919</v>
      </c>
      <c r="D9940" t="s">
        <v>92</v>
      </c>
      <c r="E9940">
        <v>47939</v>
      </c>
      <c r="F9940" s="5" t="s">
        <v>58</v>
      </c>
      <c r="G9940" s="5" t="s">
        <v>51</v>
      </c>
      <c r="H9940" s="5" t="s">
        <v>93</v>
      </c>
      <c r="I9940" t="s">
        <v>44</v>
      </c>
      <c r="J9940" t="s">
        <v>93</v>
      </c>
      <c r="K9940">
        <v>50</v>
      </c>
      <c r="L9940" s="5" t="s">
        <v>19368</v>
      </c>
      <c r="M9940" s="5" t="s">
        <v>54</v>
      </c>
      <c r="N9940">
        <v>0</v>
      </c>
      <c r="O9940" t="s">
        <v>62</v>
      </c>
      <c r="P9940" s="1">
        <v>45441</v>
      </c>
      <c r="Q9940" s="1">
        <v>45498</v>
      </c>
      <c r="R9940">
        <v>2267</v>
      </c>
      <c r="S9940" s="4">
        <v>7</v>
      </c>
      <c r="T9940" t="s">
        <v>55</v>
      </c>
    </row>
    <row r="9941" spans="1:20" x14ac:dyDescent="0.35">
      <c r="A9941" t="s">
        <v>19369</v>
      </c>
      <c r="B9941" s="5" t="s">
        <v>28801</v>
      </c>
      <c r="C9941" s="6">
        <v>251077</v>
      </c>
      <c r="D9941" t="s">
        <v>22</v>
      </c>
      <c r="E9941">
        <v>251077</v>
      </c>
      <c r="F9941" s="5" t="s">
        <v>23</v>
      </c>
      <c r="G9941" s="5" t="s">
        <v>24</v>
      </c>
      <c r="H9941" s="5" t="s">
        <v>25</v>
      </c>
      <c r="I9941" t="s">
        <v>35</v>
      </c>
      <c r="J9941" t="s">
        <v>25</v>
      </c>
      <c r="K9941">
        <v>50</v>
      </c>
      <c r="L9941" s="5" t="s">
        <v>19370</v>
      </c>
      <c r="M9941" s="5" t="s">
        <v>37</v>
      </c>
      <c r="N9941">
        <v>16</v>
      </c>
      <c r="O9941" t="s">
        <v>167</v>
      </c>
      <c r="P9941" s="1">
        <v>45398</v>
      </c>
      <c r="Q9941" s="1">
        <v>45442</v>
      </c>
      <c r="R9941">
        <v>1188</v>
      </c>
      <c r="S9941" s="4">
        <v>7.2</v>
      </c>
      <c r="T9941" t="s">
        <v>153</v>
      </c>
    </row>
    <row r="9942" spans="1:20" x14ac:dyDescent="0.35">
      <c r="A9942" t="s">
        <v>19371</v>
      </c>
      <c r="B9942" s="5" t="s">
        <v>28802</v>
      </c>
      <c r="C9942" s="6">
        <v>154431</v>
      </c>
      <c r="D9942" t="s">
        <v>41</v>
      </c>
      <c r="E9942">
        <v>131266</v>
      </c>
      <c r="F9942" s="5" t="s">
        <v>23</v>
      </c>
      <c r="G9942" s="5" t="s">
        <v>42</v>
      </c>
      <c r="H9942" s="5" t="s">
        <v>126</v>
      </c>
      <c r="I9942" t="s">
        <v>26</v>
      </c>
      <c r="J9942" t="s">
        <v>191</v>
      </c>
      <c r="K9942">
        <v>0</v>
      </c>
      <c r="L9942" s="5" t="s">
        <v>19372</v>
      </c>
      <c r="M9942" s="5" t="s">
        <v>28</v>
      </c>
      <c r="N9942">
        <v>11</v>
      </c>
      <c r="O9942" t="s">
        <v>29</v>
      </c>
      <c r="P9942" s="1">
        <v>45545</v>
      </c>
      <c r="Q9942" s="1">
        <v>45596</v>
      </c>
      <c r="R9942">
        <v>690</v>
      </c>
      <c r="S9942" s="4">
        <v>7.3</v>
      </c>
      <c r="T9942" t="s">
        <v>103</v>
      </c>
    </row>
    <row r="9943" spans="1:20" x14ac:dyDescent="0.35">
      <c r="A9943" t="s">
        <v>19373</v>
      </c>
      <c r="B9943" s="5" t="s">
        <v>21</v>
      </c>
      <c r="C9943" s="6">
        <v>84206</v>
      </c>
      <c r="D9943" t="s">
        <v>74</v>
      </c>
      <c r="E9943">
        <v>105258</v>
      </c>
      <c r="F9943" s="5" t="s">
        <v>50</v>
      </c>
      <c r="G9943" s="5" t="s">
        <v>24</v>
      </c>
      <c r="H9943" s="5" t="s">
        <v>75</v>
      </c>
      <c r="I9943" t="s">
        <v>44</v>
      </c>
      <c r="J9943" t="s">
        <v>75</v>
      </c>
      <c r="K9943">
        <v>0</v>
      </c>
      <c r="L9943" s="5" t="s">
        <v>19374</v>
      </c>
      <c r="M9943" s="5" t="s">
        <v>37</v>
      </c>
      <c r="N9943">
        <v>3</v>
      </c>
      <c r="O9943" t="s">
        <v>141</v>
      </c>
      <c r="P9943" s="1">
        <v>45628</v>
      </c>
      <c r="Q9943" s="1">
        <v>45648</v>
      </c>
      <c r="R9943">
        <v>2097</v>
      </c>
      <c r="S9943" s="4">
        <v>6.3</v>
      </c>
      <c r="T9943" t="s">
        <v>79</v>
      </c>
    </row>
    <row r="9944" spans="1:20" x14ac:dyDescent="0.35">
      <c r="A9944" t="s">
        <v>19375</v>
      </c>
      <c r="B9944" s="5" t="s">
        <v>28802</v>
      </c>
      <c r="C9944" s="6">
        <v>94103</v>
      </c>
      <c r="D9944" t="s">
        <v>22</v>
      </c>
      <c r="E9944">
        <v>94103</v>
      </c>
      <c r="F9944" s="5" t="s">
        <v>23</v>
      </c>
      <c r="G9944" s="5" t="s">
        <v>42</v>
      </c>
      <c r="H9944" s="5" t="s">
        <v>116</v>
      </c>
      <c r="I9944" t="s">
        <v>35</v>
      </c>
      <c r="J9944" t="s">
        <v>186</v>
      </c>
      <c r="K9944">
        <v>0</v>
      </c>
      <c r="L9944" s="5" t="s">
        <v>19376</v>
      </c>
      <c r="M9944" s="5" t="s">
        <v>70</v>
      </c>
      <c r="N9944">
        <v>10</v>
      </c>
      <c r="O9944" t="s">
        <v>85</v>
      </c>
      <c r="P9944" s="1">
        <v>45412</v>
      </c>
      <c r="Q9944" s="1">
        <v>45457</v>
      </c>
      <c r="R9944">
        <v>1596</v>
      </c>
      <c r="S9944" s="4">
        <v>8.1999999999999993</v>
      </c>
      <c r="T9944" t="s">
        <v>47</v>
      </c>
    </row>
    <row r="9945" spans="1:20" x14ac:dyDescent="0.35">
      <c r="A9945" t="s">
        <v>19377</v>
      </c>
      <c r="B9945" s="5" t="s">
        <v>57</v>
      </c>
      <c r="C9945" s="6">
        <v>172742</v>
      </c>
      <c r="D9945" t="s">
        <v>41</v>
      </c>
      <c r="E9945">
        <v>146831</v>
      </c>
      <c r="F9945" s="5" t="s">
        <v>23</v>
      </c>
      <c r="G9945" s="5" t="s">
        <v>51</v>
      </c>
      <c r="H9945" s="5" t="s">
        <v>126</v>
      </c>
      <c r="I9945" t="s">
        <v>26</v>
      </c>
      <c r="J9945" t="s">
        <v>126</v>
      </c>
      <c r="K9945">
        <v>100</v>
      </c>
      <c r="L9945" s="5" t="s">
        <v>19378</v>
      </c>
      <c r="M9945" s="5" t="s">
        <v>28</v>
      </c>
      <c r="N9945">
        <v>14</v>
      </c>
      <c r="O9945" t="s">
        <v>147</v>
      </c>
      <c r="P9945" s="1">
        <v>45413</v>
      </c>
      <c r="Q9945" s="1">
        <v>45465</v>
      </c>
      <c r="R9945">
        <v>1002</v>
      </c>
      <c r="S9945" s="4">
        <v>5.4</v>
      </c>
      <c r="T9945" t="s">
        <v>95</v>
      </c>
    </row>
    <row r="9946" spans="1:20" x14ac:dyDescent="0.35">
      <c r="A9946" t="s">
        <v>19379</v>
      </c>
      <c r="B9946" s="5" t="s">
        <v>73</v>
      </c>
      <c r="C9946" s="6">
        <v>202350</v>
      </c>
      <c r="D9946" t="s">
        <v>81</v>
      </c>
      <c r="E9946">
        <v>273173</v>
      </c>
      <c r="F9946" s="5" t="s">
        <v>23</v>
      </c>
      <c r="G9946" s="5" t="s">
        <v>51</v>
      </c>
      <c r="H9946" s="5" t="s">
        <v>82</v>
      </c>
      <c r="I9946" t="s">
        <v>44</v>
      </c>
      <c r="J9946" t="s">
        <v>82</v>
      </c>
      <c r="K9946">
        <v>0</v>
      </c>
      <c r="L9946" s="5" t="s">
        <v>19380</v>
      </c>
      <c r="M9946" s="5" t="s">
        <v>54</v>
      </c>
      <c r="N9946">
        <v>18</v>
      </c>
      <c r="O9946" t="s">
        <v>147</v>
      </c>
      <c r="P9946" s="1">
        <v>45534</v>
      </c>
      <c r="Q9946" s="1">
        <v>45574</v>
      </c>
      <c r="R9946">
        <v>2174</v>
      </c>
      <c r="S9946" s="4">
        <v>8.1</v>
      </c>
      <c r="T9946" t="s">
        <v>118</v>
      </c>
    </row>
    <row r="9947" spans="1:20" x14ac:dyDescent="0.35">
      <c r="A9947" t="s">
        <v>19381</v>
      </c>
      <c r="B9947" s="5" t="s">
        <v>28799</v>
      </c>
      <c r="C9947" s="6">
        <v>220924</v>
      </c>
      <c r="D9947" t="s">
        <v>33</v>
      </c>
      <c r="E9947">
        <v>24301640</v>
      </c>
      <c r="F9947" s="5" t="s">
        <v>23</v>
      </c>
      <c r="G9947" s="5" t="s">
        <v>24</v>
      </c>
      <c r="H9947" s="5" t="s">
        <v>34</v>
      </c>
      <c r="I9947" t="s">
        <v>26</v>
      </c>
      <c r="J9947" t="s">
        <v>34</v>
      </c>
      <c r="K9947">
        <v>50</v>
      </c>
      <c r="L9947" s="5" t="s">
        <v>19382</v>
      </c>
      <c r="M9947" s="5" t="s">
        <v>28</v>
      </c>
      <c r="N9947">
        <v>18</v>
      </c>
      <c r="O9947" t="s">
        <v>88</v>
      </c>
      <c r="P9947" s="1">
        <v>45712</v>
      </c>
      <c r="Q9947" s="1">
        <v>45761</v>
      </c>
      <c r="R9947">
        <v>717</v>
      </c>
      <c r="S9947" s="4">
        <v>6.1</v>
      </c>
      <c r="T9947" t="s">
        <v>103</v>
      </c>
    </row>
    <row r="9948" spans="1:20" x14ac:dyDescent="0.35">
      <c r="A9948" t="s">
        <v>19383</v>
      </c>
      <c r="B9948" s="5" t="s">
        <v>91</v>
      </c>
      <c r="C9948" s="6">
        <v>202063</v>
      </c>
      <c r="D9948" t="s">
        <v>41</v>
      </c>
      <c r="E9948">
        <v>171754</v>
      </c>
      <c r="F9948" s="5" t="s">
        <v>23</v>
      </c>
      <c r="G9948" s="5" t="s">
        <v>51</v>
      </c>
      <c r="H9948" s="5" t="s">
        <v>43</v>
      </c>
      <c r="I9948" t="s">
        <v>35</v>
      </c>
      <c r="J9948" t="s">
        <v>43</v>
      </c>
      <c r="K9948">
        <v>100</v>
      </c>
      <c r="L9948" s="5" t="s">
        <v>19384</v>
      </c>
      <c r="M9948" s="5" t="s">
        <v>28</v>
      </c>
      <c r="N9948">
        <v>16</v>
      </c>
      <c r="O9948" t="s">
        <v>85</v>
      </c>
      <c r="P9948" s="1">
        <v>45441</v>
      </c>
      <c r="Q9948" s="1">
        <v>45513</v>
      </c>
      <c r="R9948">
        <v>2230</v>
      </c>
      <c r="S9948" s="4">
        <v>8.6999999999999993</v>
      </c>
      <c r="T9948" t="s">
        <v>277</v>
      </c>
    </row>
    <row r="9949" spans="1:20" x14ac:dyDescent="0.35">
      <c r="A9949" t="s">
        <v>19385</v>
      </c>
      <c r="B9949" s="5" t="s">
        <v>217</v>
      </c>
      <c r="C9949" s="6">
        <v>156925</v>
      </c>
      <c r="D9949" t="s">
        <v>65</v>
      </c>
      <c r="E9949">
        <v>204003</v>
      </c>
      <c r="F9949" s="5" t="s">
        <v>66</v>
      </c>
      <c r="G9949" s="5" t="s">
        <v>24</v>
      </c>
      <c r="H9949" s="5" t="s">
        <v>67</v>
      </c>
      <c r="I9949" t="s">
        <v>35</v>
      </c>
      <c r="J9949" t="s">
        <v>1211</v>
      </c>
      <c r="K9949">
        <v>50</v>
      </c>
      <c r="L9949" s="5" t="s">
        <v>19386</v>
      </c>
      <c r="M9949" s="5" t="s">
        <v>37</v>
      </c>
      <c r="N9949">
        <v>8</v>
      </c>
      <c r="O9949" t="s">
        <v>135</v>
      </c>
      <c r="P9949" s="1">
        <v>45760</v>
      </c>
      <c r="Q9949" s="1">
        <v>45803</v>
      </c>
      <c r="R9949">
        <v>679</v>
      </c>
      <c r="S9949" s="4">
        <v>8.6</v>
      </c>
      <c r="T9949" t="s">
        <v>95</v>
      </c>
    </row>
    <row r="9950" spans="1:20" x14ac:dyDescent="0.35">
      <c r="A9950" t="s">
        <v>19387</v>
      </c>
      <c r="B9950" s="5" t="s">
        <v>28800</v>
      </c>
      <c r="C9950" s="6">
        <v>127958</v>
      </c>
      <c r="D9950" t="s">
        <v>22</v>
      </c>
      <c r="E9950">
        <v>127958</v>
      </c>
      <c r="F9950" s="5" t="s">
        <v>66</v>
      </c>
      <c r="G9950" s="5" t="s">
        <v>59</v>
      </c>
      <c r="H9950" s="5" t="s">
        <v>101</v>
      </c>
      <c r="I9950" t="s">
        <v>44</v>
      </c>
      <c r="J9950" t="s">
        <v>101</v>
      </c>
      <c r="K9950">
        <v>0</v>
      </c>
      <c r="L9950" s="5" t="s">
        <v>19388</v>
      </c>
      <c r="M9950" s="5" t="s">
        <v>54</v>
      </c>
      <c r="N9950">
        <v>6</v>
      </c>
      <c r="O9950" t="s">
        <v>85</v>
      </c>
      <c r="P9950" s="1">
        <v>45621</v>
      </c>
      <c r="Q9950" s="1">
        <v>45671</v>
      </c>
      <c r="R9950">
        <v>2152</v>
      </c>
      <c r="S9950" s="4">
        <v>9.6999999999999993</v>
      </c>
      <c r="T9950" t="s">
        <v>108</v>
      </c>
    </row>
    <row r="9951" spans="1:20" x14ac:dyDescent="0.35">
      <c r="A9951" t="s">
        <v>19389</v>
      </c>
      <c r="B9951" s="5" t="s">
        <v>28802</v>
      </c>
      <c r="C9951" s="6">
        <v>88010</v>
      </c>
      <c r="D9951" t="s">
        <v>22</v>
      </c>
      <c r="E9951">
        <v>88010</v>
      </c>
      <c r="F9951" s="5" t="s">
        <v>50</v>
      </c>
      <c r="G9951" s="5" t="s">
        <v>24</v>
      </c>
      <c r="H9951" s="5" t="s">
        <v>52</v>
      </c>
      <c r="I9951" t="s">
        <v>26</v>
      </c>
      <c r="J9951" t="s">
        <v>52</v>
      </c>
      <c r="K9951">
        <v>50</v>
      </c>
      <c r="L9951" s="5" t="s">
        <v>19390</v>
      </c>
      <c r="M9951" s="5" t="s">
        <v>37</v>
      </c>
      <c r="N9951">
        <v>4</v>
      </c>
      <c r="O9951" t="s">
        <v>131</v>
      </c>
      <c r="P9951" s="1">
        <v>45355</v>
      </c>
      <c r="Q9951" s="1">
        <v>45417</v>
      </c>
      <c r="R9951">
        <v>2274</v>
      </c>
      <c r="S9951" s="4">
        <v>9.1</v>
      </c>
      <c r="T9951" t="s">
        <v>118</v>
      </c>
    </row>
    <row r="9952" spans="1:20" x14ac:dyDescent="0.35">
      <c r="A9952" t="s">
        <v>19391</v>
      </c>
      <c r="B9952" s="5" t="s">
        <v>40</v>
      </c>
      <c r="C9952" s="6">
        <v>73299</v>
      </c>
      <c r="D9952" t="s">
        <v>22</v>
      </c>
      <c r="E9952">
        <v>73299</v>
      </c>
      <c r="F9952" s="5" t="s">
        <v>23</v>
      </c>
      <c r="G9952" s="5" t="s">
        <v>42</v>
      </c>
      <c r="H9952" s="5" t="s">
        <v>116</v>
      </c>
      <c r="I9952" t="s">
        <v>44</v>
      </c>
      <c r="J9952" t="s">
        <v>116</v>
      </c>
      <c r="K9952">
        <v>0</v>
      </c>
      <c r="L9952" s="5" t="s">
        <v>19392</v>
      </c>
      <c r="M9952" s="5" t="s">
        <v>28</v>
      </c>
      <c r="N9952">
        <v>11</v>
      </c>
      <c r="O9952" t="s">
        <v>147</v>
      </c>
      <c r="P9952" s="1">
        <v>45397</v>
      </c>
      <c r="Q9952" s="1">
        <v>45446</v>
      </c>
      <c r="R9952">
        <v>668</v>
      </c>
      <c r="S9952" s="4">
        <v>7.4</v>
      </c>
      <c r="T9952" t="s">
        <v>103</v>
      </c>
    </row>
    <row r="9953" spans="1:20" x14ac:dyDescent="0.35">
      <c r="A9953" t="s">
        <v>19393</v>
      </c>
      <c r="B9953" s="5" t="s">
        <v>174</v>
      </c>
      <c r="C9953" s="6">
        <v>38886</v>
      </c>
      <c r="D9953" t="s">
        <v>22</v>
      </c>
      <c r="E9953">
        <v>38886</v>
      </c>
      <c r="F9953" s="5" t="s">
        <v>50</v>
      </c>
      <c r="G9953" s="5" t="s">
        <v>59</v>
      </c>
      <c r="H9953" s="5" t="s">
        <v>116</v>
      </c>
      <c r="I9953" t="s">
        <v>35</v>
      </c>
      <c r="J9953" t="s">
        <v>116</v>
      </c>
      <c r="K9953">
        <v>0</v>
      </c>
      <c r="L9953" s="5" t="s">
        <v>19394</v>
      </c>
      <c r="M9953" s="5" t="s">
        <v>28</v>
      </c>
      <c r="N9953">
        <v>3</v>
      </c>
      <c r="O9953" t="s">
        <v>147</v>
      </c>
      <c r="P9953" s="1">
        <v>45671</v>
      </c>
      <c r="Q9953" s="1">
        <v>45719</v>
      </c>
      <c r="R9953">
        <v>2418</v>
      </c>
      <c r="S9953" s="4">
        <v>5.0999999999999996</v>
      </c>
      <c r="T9953" t="s">
        <v>63</v>
      </c>
    </row>
    <row r="9954" spans="1:20" x14ac:dyDescent="0.35">
      <c r="A9954" t="s">
        <v>19395</v>
      </c>
      <c r="B9954" s="5" t="s">
        <v>28802</v>
      </c>
      <c r="C9954" s="6">
        <v>87404</v>
      </c>
      <c r="D9954" t="s">
        <v>41</v>
      </c>
      <c r="E9954">
        <v>74293</v>
      </c>
      <c r="F9954" s="5" t="s">
        <v>58</v>
      </c>
      <c r="G9954" s="5" t="s">
        <v>42</v>
      </c>
      <c r="H9954" s="5" t="s">
        <v>126</v>
      </c>
      <c r="I9954" t="s">
        <v>35</v>
      </c>
      <c r="J9954" t="s">
        <v>68</v>
      </c>
      <c r="K9954">
        <v>100</v>
      </c>
      <c r="L9954" s="5" t="s">
        <v>19396</v>
      </c>
      <c r="M9954" s="5" t="s">
        <v>37</v>
      </c>
      <c r="N9954">
        <v>0</v>
      </c>
      <c r="O9954" t="s">
        <v>172</v>
      </c>
      <c r="P9954" s="1">
        <v>45645</v>
      </c>
      <c r="Q9954" s="1">
        <v>45690</v>
      </c>
      <c r="R9954">
        <v>1258</v>
      </c>
      <c r="S9954" s="4">
        <v>8.5</v>
      </c>
      <c r="T9954" t="s">
        <v>153</v>
      </c>
    </row>
    <row r="9955" spans="1:20" x14ac:dyDescent="0.35">
      <c r="A9955" t="s">
        <v>19397</v>
      </c>
      <c r="B9955" s="5" t="s">
        <v>28799</v>
      </c>
      <c r="C9955" s="6">
        <v>50608</v>
      </c>
      <c r="D9955" t="s">
        <v>41</v>
      </c>
      <c r="E9955">
        <v>43017</v>
      </c>
      <c r="F9955" s="5" t="s">
        <v>58</v>
      </c>
      <c r="G9955" s="5" t="s">
        <v>51</v>
      </c>
      <c r="H9955" s="5" t="s">
        <v>126</v>
      </c>
      <c r="I9955" t="s">
        <v>44</v>
      </c>
      <c r="J9955" t="s">
        <v>97</v>
      </c>
      <c r="K9955">
        <v>100</v>
      </c>
      <c r="L9955" s="5" t="s">
        <v>19398</v>
      </c>
      <c r="M9955" s="5" t="s">
        <v>28</v>
      </c>
      <c r="N9955">
        <v>0</v>
      </c>
      <c r="O9955" t="s">
        <v>172</v>
      </c>
      <c r="P9955" s="1">
        <v>45310</v>
      </c>
      <c r="Q9955" s="1">
        <v>45355</v>
      </c>
      <c r="R9955">
        <v>2364</v>
      </c>
      <c r="S9955" s="4">
        <v>5.5</v>
      </c>
      <c r="T9955" t="s">
        <v>63</v>
      </c>
    </row>
    <row r="9956" spans="1:20" x14ac:dyDescent="0.35">
      <c r="A9956" t="s">
        <v>19399</v>
      </c>
      <c r="B9956" s="5" t="s">
        <v>174</v>
      </c>
      <c r="C9956" s="6">
        <v>87958</v>
      </c>
      <c r="D9956" t="s">
        <v>22</v>
      </c>
      <c r="E9956">
        <v>87958</v>
      </c>
      <c r="F9956" s="5" t="s">
        <v>50</v>
      </c>
      <c r="G9956" s="5" t="s">
        <v>51</v>
      </c>
      <c r="H9956" s="5" t="s">
        <v>25</v>
      </c>
      <c r="I9956" t="s">
        <v>44</v>
      </c>
      <c r="J9956" t="s">
        <v>25</v>
      </c>
      <c r="K9956">
        <v>0</v>
      </c>
      <c r="L9956" s="5" t="s">
        <v>19400</v>
      </c>
      <c r="M9956" s="5" t="s">
        <v>37</v>
      </c>
      <c r="N9956">
        <v>4</v>
      </c>
      <c r="O9956" t="s">
        <v>29</v>
      </c>
      <c r="P9956" s="1">
        <v>45485</v>
      </c>
      <c r="Q9956" s="1">
        <v>45548</v>
      </c>
      <c r="R9956">
        <v>1500</v>
      </c>
      <c r="S9956" s="4">
        <v>7.9</v>
      </c>
      <c r="T9956" t="s">
        <v>38</v>
      </c>
    </row>
    <row r="9957" spans="1:20" x14ac:dyDescent="0.35">
      <c r="A9957" t="s">
        <v>19401</v>
      </c>
      <c r="B9957" s="5" t="s">
        <v>217</v>
      </c>
      <c r="C9957" s="6">
        <v>65492</v>
      </c>
      <c r="D9957" t="s">
        <v>22</v>
      </c>
      <c r="E9957">
        <v>65492</v>
      </c>
      <c r="F9957" s="5" t="s">
        <v>50</v>
      </c>
      <c r="G9957" s="5" t="s">
        <v>42</v>
      </c>
      <c r="H9957" s="5" t="s">
        <v>165</v>
      </c>
      <c r="I9957" t="s">
        <v>26</v>
      </c>
      <c r="J9957" t="s">
        <v>467</v>
      </c>
      <c r="K9957">
        <v>100</v>
      </c>
      <c r="L9957" s="5" t="s">
        <v>6672</v>
      </c>
      <c r="M9957" s="5" t="s">
        <v>37</v>
      </c>
      <c r="N9957">
        <v>2</v>
      </c>
      <c r="O9957" t="s">
        <v>78</v>
      </c>
      <c r="P9957" s="1">
        <v>45479</v>
      </c>
      <c r="Q9957" s="1">
        <v>45536</v>
      </c>
      <c r="R9957">
        <v>1987</v>
      </c>
      <c r="S9957" s="4">
        <v>9.6</v>
      </c>
      <c r="T9957" t="s">
        <v>63</v>
      </c>
    </row>
    <row r="9958" spans="1:20" x14ac:dyDescent="0.35">
      <c r="A9958" t="s">
        <v>19402</v>
      </c>
      <c r="B9958" s="5" t="s">
        <v>28802</v>
      </c>
      <c r="C9958" s="6">
        <v>260160</v>
      </c>
      <c r="D9958" t="s">
        <v>22</v>
      </c>
      <c r="E9958">
        <v>260160</v>
      </c>
      <c r="F9958" s="5" t="s">
        <v>23</v>
      </c>
      <c r="G9958" s="5" t="s">
        <v>51</v>
      </c>
      <c r="H9958" s="5" t="s">
        <v>68</v>
      </c>
      <c r="I9958" t="s">
        <v>26</v>
      </c>
      <c r="J9958" t="s">
        <v>68</v>
      </c>
      <c r="K9958">
        <v>0</v>
      </c>
      <c r="L9958" s="5" t="s">
        <v>19403</v>
      </c>
      <c r="M9958" s="5" t="s">
        <v>70</v>
      </c>
      <c r="N9958">
        <v>17</v>
      </c>
      <c r="O9958" t="s">
        <v>62</v>
      </c>
      <c r="P9958" s="1">
        <v>45365</v>
      </c>
      <c r="Q9958" s="1">
        <v>45394</v>
      </c>
      <c r="R9958">
        <v>1484</v>
      </c>
      <c r="S9958" s="4">
        <v>9.1</v>
      </c>
      <c r="T9958" t="s">
        <v>79</v>
      </c>
    </row>
    <row r="9959" spans="1:20" x14ac:dyDescent="0.35">
      <c r="A9959" t="s">
        <v>19404</v>
      </c>
      <c r="B9959" s="5" t="s">
        <v>28802</v>
      </c>
      <c r="C9959" s="6">
        <v>70254</v>
      </c>
      <c r="D9959" t="s">
        <v>92</v>
      </c>
      <c r="E9959">
        <v>52691</v>
      </c>
      <c r="F9959" s="5" t="s">
        <v>58</v>
      </c>
      <c r="G9959" s="5" t="s">
        <v>42</v>
      </c>
      <c r="H9959" s="5" t="s">
        <v>93</v>
      </c>
      <c r="I9959" t="s">
        <v>26</v>
      </c>
      <c r="J9959" t="s">
        <v>93</v>
      </c>
      <c r="K9959">
        <v>0</v>
      </c>
      <c r="L9959" s="5" t="s">
        <v>19405</v>
      </c>
      <c r="M9959" s="5" t="s">
        <v>70</v>
      </c>
      <c r="N9959">
        <v>0</v>
      </c>
      <c r="O9959" t="s">
        <v>112</v>
      </c>
      <c r="P9959" s="1">
        <v>45510</v>
      </c>
      <c r="Q9959" s="1">
        <v>45528</v>
      </c>
      <c r="R9959">
        <v>1063</v>
      </c>
      <c r="S9959" s="4">
        <v>7.7</v>
      </c>
      <c r="T9959" t="s">
        <v>55</v>
      </c>
    </row>
    <row r="9960" spans="1:20" x14ac:dyDescent="0.35">
      <c r="A9960" t="s">
        <v>19406</v>
      </c>
      <c r="B9960" s="5" t="s">
        <v>217</v>
      </c>
      <c r="C9960" s="6">
        <v>159037</v>
      </c>
      <c r="D9960" t="s">
        <v>81</v>
      </c>
      <c r="E9960">
        <v>214700</v>
      </c>
      <c r="F9960" s="5" t="s">
        <v>23</v>
      </c>
      <c r="G9960" s="5" t="s">
        <v>59</v>
      </c>
      <c r="H9960" s="5" t="s">
        <v>82</v>
      </c>
      <c r="I9960" t="s">
        <v>35</v>
      </c>
      <c r="J9960" t="s">
        <v>82</v>
      </c>
      <c r="K9960">
        <v>50</v>
      </c>
      <c r="L9960" s="5" t="s">
        <v>19407</v>
      </c>
      <c r="M9960" s="5" t="s">
        <v>54</v>
      </c>
      <c r="N9960">
        <v>19</v>
      </c>
      <c r="O9960" t="s">
        <v>62</v>
      </c>
      <c r="P9960" s="1">
        <v>45706</v>
      </c>
      <c r="Q9960" s="1">
        <v>45732</v>
      </c>
      <c r="R9960">
        <v>858</v>
      </c>
      <c r="S9960" s="4">
        <v>6.7</v>
      </c>
      <c r="T9960" t="s">
        <v>153</v>
      </c>
    </row>
    <row r="9961" spans="1:20" x14ac:dyDescent="0.35">
      <c r="A9961" t="s">
        <v>19408</v>
      </c>
      <c r="B9961" s="5" t="s">
        <v>21</v>
      </c>
      <c r="C9961" s="6">
        <v>117550</v>
      </c>
      <c r="D9961" t="s">
        <v>41</v>
      </c>
      <c r="E9961">
        <v>99918</v>
      </c>
      <c r="F9961" s="5" t="s">
        <v>66</v>
      </c>
      <c r="G9961" s="5" t="s">
        <v>42</v>
      </c>
      <c r="H9961" s="5" t="s">
        <v>60</v>
      </c>
      <c r="I9961" t="s">
        <v>44</v>
      </c>
      <c r="J9961" t="s">
        <v>60</v>
      </c>
      <c r="K9961">
        <v>100</v>
      </c>
      <c r="L9961" s="5" t="s">
        <v>19409</v>
      </c>
      <c r="M9961" s="5" t="s">
        <v>70</v>
      </c>
      <c r="N9961">
        <v>9</v>
      </c>
      <c r="O9961" t="s">
        <v>147</v>
      </c>
      <c r="P9961" s="1">
        <v>45390</v>
      </c>
      <c r="Q9961" s="1">
        <v>45456</v>
      </c>
      <c r="R9961">
        <v>1552</v>
      </c>
      <c r="S9961" s="4">
        <v>7.1</v>
      </c>
      <c r="T9961" t="s">
        <v>55</v>
      </c>
    </row>
    <row r="9962" spans="1:20" x14ac:dyDescent="0.35">
      <c r="A9962" t="s">
        <v>19410</v>
      </c>
      <c r="B9962" s="5" t="s">
        <v>28800</v>
      </c>
      <c r="C9962" s="6">
        <v>138817</v>
      </c>
      <c r="D9962" t="s">
        <v>22</v>
      </c>
      <c r="E9962">
        <v>138817</v>
      </c>
      <c r="F9962" s="5" t="s">
        <v>50</v>
      </c>
      <c r="G9962" s="5" t="s">
        <v>24</v>
      </c>
      <c r="H9962" s="5" t="s">
        <v>101</v>
      </c>
      <c r="I9962" t="s">
        <v>35</v>
      </c>
      <c r="J9962" t="s">
        <v>313</v>
      </c>
      <c r="K9962">
        <v>50</v>
      </c>
      <c r="L9962" s="5" t="s">
        <v>19411</v>
      </c>
      <c r="M9962" s="5" t="s">
        <v>70</v>
      </c>
      <c r="N9962">
        <v>2</v>
      </c>
      <c r="O9962" t="s">
        <v>62</v>
      </c>
      <c r="P9962" s="1">
        <v>45666</v>
      </c>
      <c r="Q9962" s="1">
        <v>45729</v>
      </c>
      <c r="R9962">
        <v>1358</v>
      </c>
      <c r="S9962" s="4">
        <v>9.6999999999999993</v>
      </c>
      <c r="T9962" t="s">
        <v>136</v>
      </c>
    </row>
    <row r="9963" spans="1:20" x14ac:dyDescent="0.35">
      <c r="A9963" t="s">
        <v>19412</v>
      </c>
      <c r="B9963" s="5" t="s">
        <v>28800</v>
      </c>
      <c r="C9963" s="6">
        <v>233912</v>
      </c>
      <c r="D9963" t="s">
        <v>81</v>
      </c>
      <c r="E9963">
        <v>315781</v>
      </c>
      <c r="F9963" s="5" t="s">
        <v>23</v>
      </c>
      <c r="G9963" s="5" t="s">
        <v>42</v>
      </c>
      <c r="H9963" s="5" t="s">
        <v>82</v>
      </c>
      <c r="I9963" t="s">
        <v>35</v>
      </c>
      <c r="J9963" t="s">
        <v>82</v>
      </c>
      <c r="K9963">
        <v>50</v>
      </c>
      <c r="L9963" s="5" t="s">
        <v>8649</v>
      </c>
      <c r="M9963" s="5" t="s">
        <v>54</v>
      </c>
      <c r="N9963">
        <v>16</v>
      </c>
      <c r="O9963" t="s">
        <v>141</v>
      </c>
      <c r="P9963" s="1">
        <v>45561</v>
      </c>
      <c r="Q9963" s="1">
        <v>45622</v>
      </c>
      <c r="R9963">
        <v>1830</v>
      </c>
      <c r="S9963" s="4">
        <v>8.5</v>
      </c>
      <c r="T9963" t="s">
        <v>79</v>
      </c>
    </row>
    <row r="9964" spans="1:20" x14ac:dyDescent="0.35">
      <c r="A9964" t="s">
        <v>19413</v>
      </c>
      <c r="B9964" s="5" t="s">
        <v>28802</v>
      </c>
      <c r="C9964" s="6">
        <v>83523</v>
      </c>
      <c r="D9964" t="s">
        <v>33</v>
      </c>
      <c r="E9964">
        <v>9187530</v>
      </c>
      <c r="F9964" s="5" t="s">
        <v>58</v>
      </c>
      <c r="G9964" s="5" t="s">
        <v>59</v>
      </c>
      <c r="H9964" s="5" t="s">
        <v>34</v>
      </c>
      <c r="I9964" t="s">
        <v>26</v>
      </c>
      <c r="J9964" t="s">
        <v>34</v>
      </c>
      <c r="K9964">
        <v>50</v>
      </c>
      <c r="L9964" s="5" t="s">
        <v>19414</v>
      </c>
      <c r="M9964" s="5" t="s">
        <v>28</v>
      </c>
      <c r="N9964">
        <v>1</v>
      </c>
      <c r="O9964" t="s">
        <v>29</v>
      </c>
      <c r="P9964" s="1">
        <v>45438</v>
      </c>
      <c r="Q9964" s="1">
        <v>45482</v>
      </c>
      <c r="R9964">
        <v>1334</v>
      </c>
      <c r="S9964" s="4">
        <v>8.6999999999999993</v>
      </c>
      <c r="T9964" t="s">
        <v>277</v>
      </c>
    </row>
    <row r="9965" spans="1:20" x14ac:dyDescent="0.35">
      <c r="A9965" t="s">
        <v>19415</v>
      </c>
      <c r="B9965" s="5" t="s">
        <v>73</v>
      </c>
      <c r="C9965" s="6">
        <v>49711</v>
      </c>
      <c r="D9965" t="s">
        <v>22</v>
      </c>
      <c r="E9965">
        <v>49711</v>
      </c>
      <c r="F9965" s="5" t="s">
        <v>66</v>
      </c>
      <c r="G9965" s="5" t="s">
        <v>42</v>
      </c>
      <c r="H9965" s="5" t="s">
        <v>116</v>
      </c>
      <c r="I9965" t="s">
        <v>26</v>
      </c>
      <c r="J9965" t="s">
        <v>116</v>
      </c>
      <c r="K9965">
        <v>0</v>
      </c>
      <c r="L9965" s="5" t="s">
        <v>19416</v>
      </c>
      <c r="M9965" s="5" t="s">
        <v>37</v>
      </c>
      <c r="N9965">
        <v>8</v>
      </c>
      <c r="O9965" t="s">
        <v>131</v>
      </c>
      <c r="P9965" s="1">
        <v>45670</v>
      </c>
      <c r="Q9965" s="1">
        <v>45710</v>
      </c>
      <c r="R9965">
        <v>1029</v>
      </c>
      <c r="S9965" s="4">
        <v>7.5</v>
      </c>
      <c r="T9965" t="s">
        <v>63</v>
      </c>
    </row>
    <row r="9966" spans="1:20" x14ac:dyDescent="0.35">
      <c r="A9966" t="s">
        <v>19417</v>
      </c>
      <c r="B9966" s="5" t="s">
        <v>28799</v>
      </c>
      <c r="C9966" s="6">
        <v>116921</v>
      </c>
      <c r="D9966" t="s">
        <v>74</v>
      </c>
      <c r="E9966">
        <v>146151</v>
      </c>
      <c r="F9966" s="5" t="s">
        <v>66</v>
      </c>
      <c r="G9966" s="5" t="s">
        <v>51</v>
      </c>
      <c r="H9966" s="5" t="s">
        <v>75</v>
      </c>
      <c r="I9966" t="s">
        <v>35</v>
      </c>
      <c r="J9966" t="s">
        <v>75</v>
      </c>
      <c r="K9966">
        <v>100</v>
      </c>
      <c r="L9966" s="5" t="s">
        <v>19418</v>
      </c>
      <c r="M9966" s="5" t="s">
        <v>37</v>
      </c>
      <c r="N9966">
        <v>6</v>
      </c>
      <c r="O9966" t="s">
        <v>172</v>
      </c>
      <c r="P9966" s="1">
        <v>45421</v>
      </c>
      <c r="Q9966" s="1">
        <v>45492</v>
      </c>
      <c r="R9966">
        <v>2433</v>
      </c>
      <c r="S9966" s="4">
        <v>8.1</v>
      </c>
      <c r="T9966" t="s">
        <v>103</v>
      </c>
    </row>
    <row r="9967" spans="1:20" x14ac:dyDescent="0.35">
      <c r="A9967" t="s">
        <v>19419</v>
      </c>
      <c r="B9967" s="5" t="s">
        <v>174</v>
      </c>
      <c r="C9967" s="6">
        <v>213255</v>
      </c>
      <c r="D9967" t="s">
        <v>120</v>
      </c>
      <c r="E9967">
        <v>191930</v>
      </c>
      <c r="F9967" s="5" t="s">
        <v>66</v>
      </c>
      <c r="G9967" s="5" t="s">
        <v>42</v>
      </c>
      <c r="H9967" s="5" t="s">
        <v>121</v>
      </c>
      <c r="I9967" t="s">
        <v>35</v>
      </c>
      <c r="J9967" t="s">
        <v>121</v>
      </c>
      <c r="K9967">
        <v>100</v>
      </c>
      <c r="L9967" s="5" t="s">
        <v>19420</v>
      </c>
      <c r="M9967" s="5" t="s">
        <v>28</v>
      </c>
      <c r="N9967">
        <v>8</v>
      </c>
      <c r="O9967" t="s">
        <v>112</v>
      </c>
      <c r="P9967" s="1">
        <v>45363</v>
      </c>
      <c r="Q9967" s="1">
        <v>45398</v>
      </c>
      <c r="R9967">
        <v>749</v>
      </c>
      <c r="S9967" s="4">
        <v>7.6</v>
      </c>
      <c r="T9967" t="s">
        <v>95</v>
      </c>
    </row>
    <row r="9968" spans="1:20" x14ac:dyDescent="0.35">
      <c r="A9968" t="s">
        <v>19421</v>
      </c>
      <c r="B9968" s="5" t="s">
        <v>105</v>
      </c>
      <c r="C9968" s="6">
        <v>102306</v>
      </c>
      <c r="D9968" t="s">
        <v>22</v>
      </c>
      <c r="E9968">
        <v>102306</v>
      </c>
      <c r="F9968" s="5" t="s">
        <v>50</v>
      </c>
      <c r="G9968" s="5" t="s">
        <v>51</v>
      </c>
      <c r="H9968" s="5" t="s">
        <v>101</v>
      </c>
      <c r="I9968" t="s">
        <v>44</v>
      </c>
      <c r="J9968" t="s">
        <v>97</v>
      </c>
      <c r="K9968">
        <v>0</v>
      </c>
      <c r="L9968" s="5" t="s">
        <v>19422</v>
      </c>
      <c r="M9968" s="5" t="s">
        <v>54</v>
      </c>
      <c r="N9968">
        <v>2</v>
      </c>
      <c r="O9968" t="s">
        <v>172</v>
      </c>
      <c r="P9968" s="1">
        <v>45414</v>
      </c>
      <c r="Q9968" s="1">
        <v>45435</v>
      </c>
      <c r="R9968">
        <v>2478</v>
      </c>
      <c r="S9968" s="4">
        <v>6</v>
      </c>
      <c r="T9968" t="s">
        <v>277</v>
      </c>
    </row>
    <row r="9969" spans="1:20" x14ac:dyDescent="0.35">
      <c r="A9969" t="s">
        <v>19423</v>
      </c>
      <c r="B9969" s="5" t="s">
        <v>145</v>
      </c>
      <c r="C9969" s="6">
        <v>86619</v>
      </c>
      <c r="D9969" t="s">
        <v>74</v>
      </c>
      <c r="E9969">
        <v>108274</v>
      </c>
      <c r="F9969" s="5" t="s">
        <v>50</v>
      </c>
      <c r="G9969" s="5" t="s">
        <v>42</v>
      </c>
      <c r="H9969" s="5" t="s">
        <v>75</v>
      </c>
      <c r="I9969" t="s">
        <v>35</v>
      </c>
      <c r="J9969" t="s">
        <v>75</v>
      </c>
      <c r="K9969">
        <v>100</v>
      </c>
      <c r="L9969" s="5" t="s">
        <v>19424</v>
      </c>
      <c r="M9969" s="5" t="s">
        <v>70</v>
      </c>
      <c r="N9969">
        <v>2</v>
      </c>
      <c r="O9969" t="s">
        <v>167</v>
      </c>
      <c r="P9969" s="1">
        <v>45330</v>
      </c>
      <c r="Q9969" s="1">
        <v>45357</v>
      </c>
      <c r="R9969">
        <v>1030</v>
      </c>
      <c r="S9969" s="4">
        <v>7.9</v>
      </c>
      <c r="T9969" t="s">
        <v>79</v>
      </c>
    </row>
    <row r="9970" spans="1:20" x14ac:dyDescent="0.35">
      <c r="A9970" t="s">
        <v>19425</v>
      </c>
      <c r="B9970" s="5" t="s">
        <v>145</v>
      </c>
      <c r="C9970" s="6">
        <v>66607</v>
      </c>
      <c r="D9970" t="s">
        <v>41</v>
      </c>
      <c r="E9970">
        <v>56616</v>
      </c>
      <c r="F9970" s="5" t="s">
        <v>58</v>
      </c>
      <c r="G9970" s="5" t="s">
        <v>51</v>
      </c>
      <c r="H9970" s="5" t="s">
        <v>43</v>
      </c>
      <c r="I9970" t="s">
        <v>26</v>
      </c>
      <c r="J9970" t="s">
        <v>294</v>
      </c>
      <c r="K9970">
        <v>100</v>
      </c>
      <c r="L9970" s="5" t="s">
        <v>19426</v>
      </c>
      <c r="M9970" s="5" t="s">
        <v>37</v>
      </c>
      <c r="N9970">
        <v>1</v>
      </c>
      <c r="O9970" t="s">
        <v>147</v>
      </c>
      <c r="P9970" s="1">
        <v>45336</v>
      </c>
      <c r="Q9970" s="1">
        <v>45362</v>
      </c>
      <c r="R9970">
        <v>2276</v>
      </c>
      <c r="S9970" s="4">
        <v>9.9</v>
      </c>
      <c r="T9970" t="s">
        <v>277</v>
      </c>
    </row>
    <row r="9971" spans="1:20" x14ac:dyDescent="0.35">
      <c r="A9971" t="s">
        <v>19427</v>
      </c>
      <c r="B9971" s="5" t="s">
        <v>32</v>
      </c>
      <c r="C9971" s="6">
        <v>103856</v>
      </c>
      <c r="D9971" t="s">
        <v>22</v>
      </c>
      <c r="E9971">
        <v>103856</v>
      </c>
      <c r="F9971" s="5" t="s">
        <v>50</v>
      </c>
      <c r="G9971" s="5" t="s">
        <v>42</v>
      </c>
      <c r="H9971" s="5" t="s">
        <v>129</v>
      </c>
      <c r="I9971" t="s">
        <v>26</v>
      </c>
      <c r="J9971" t="s">
        <v>129</v>
      </c>
      <c r="K9971">
        <v>50</v>
      </c>
      <c r="L9971" s="5" t="s">
        <v>19428</v>
      </c>
      <c r="M9971" s="5" t="s">
        <v>54</v>
      </c>
      <c r="N9971">
        <v>3</v>
      </c>
      <c r="O9971" t="s">
        <v>167</v>
      </c>
      <c r="P9971" s="1">
        <v>45590</v>
      </c>
      <c r="Q9971" s="1">
        <v>45630</v>
      </c>
      <c r="R9971">
        <v>928</v>
      </c>
      <c r="S9971" s="4">
        <v>6.4</v>
      </c>
      <c r="T9971" t="s">
        <v>277</v>
      </c>
    </row>
    <row r="9972" spans="1:20" x14ac:dyDescent="0.35">
      <c r="A9972" t="s">
        <v>19429</v>
      </c>
      <c r="B9972" s="5" t="s">
        <v>73</v>
      </c>
      <c r="C9972" s="6">
        <v>128302</v>
      </c>
      <c r="D9972" t="s">
        <v>92</v>
      </c>
      <c r="E9972">
        <v>96227</v>
      </c>
      <c r="F9972" s="5" t="s">
        <v>50</v>
      </c>
      <c r="G9972" s="5" t="s">
        <v>59</v>
      </c>
      <c r="H9972" s="5" t="s">
        <v>93</v>
      </c>
      <c r="I9972" t="s">
        <v>35</v>
      </c>
      <c r="J9972" t="s">
        <v>93</v>
      </c>
      <c r="K9972">
        <v>100</v>
      </c>
      <c r="L9972" s="5" t="s">
        <v>19430</v>
      </c>
      <c r="M9972" s="5" t="s">
        <v>37</v>
      </c>
      <c r="N9972">
        <v>2</v>
      </c>
      <c r="O9972" t="s">
        <v>29</v>
      </c>
      <c r="P9972" s="1">
        <v>45465</v>
      </c>
      <c r="Q9972" s="1">
        <v>45524</v>
      </c>
      <c r="R9972">
        <v>648</v>
      </c>
      <c r="S9972" s="4">
        <v>9.9</v>
      </c>
      <c r="T9972" t="s">
        <v>47</v>
      </c>
    </row>
    <row r="9973" spans="1:20" x14ac:dyDescent="0.35">
      <c r="A9973" t="s">
        <v>19431</v>
      </c>
      <c r="B9973" s="5" t="s">
        <v>145</v>
      </c>
      <c r="C9973" s="6">
        <v>99518</v>
      </c>
      <c r="D9973" t="s">
        <v>41</v>
      </c>
      <c r="E9973">
        <v>84590</v>
      </c>
      <c r="F9973" s="5" t="s">
        <v>50</v>
      </c>
      <c r="G9973" s="5" t="s">
        <v>24</v>
      </c>
      <c r="H9973" s="5" t="s">
        <v>43</v>
      </c>
      <c r="I9973" t="s">
        <v>35</v>
      </c>
      <c r="J9973" t="s">
        <v>43</v>
      </c>
      <c r="K9973">
        <v>0</v>
      </c>
      <c r="L9973" s="5" t="s">
        <v>19432</v>
      </c>
      <c r="M9973" s="5" t="s">
        <v>28</v>
      </c>
      <c r="N9973">
        <v>4</v>
      </c>
      <c r="O9973" t="s">
        <v>29</v>
      </c>
      <c r="P9973" s="1">
        <v>45447</v>
      </c>
      <c r="Q9973" s="1">
        <v>45461</v>
      </c>
      <c r="R9973">
        <v>2181</v>
      </c>
      <c r="S9973" s="4">
        <v>5.9</v>
      </c>
      <c r="T9973" t="s">
        <v>55</v>
      </c>
    </row>
    <row r="9974" spans="1:20" x14ac:dyDescent="0.35">
      <c r="A9974" t="s">
        <v>19433</v>
      </c>
      <c r="B9974" s="5" t="s">
        <v>28802</v>
      </c>
      <c r="C9974" s="6">
        <v>225083</v>
      </c>
      <c r="D9974" t="s">
        <v>22</v>
      </c>
      <c r="E9974">
        <v>225083</v>
      </c>
      <c r="F9974" s="5" t="s">
        <v>23</v>
      </c>
      <c r="G9974" s="5" t="s">
        <v>42</v>
      </c>
      <c r="H9974" s="5" t="s">
        <v>101</v>
      </c>
      <c r="I9974" t="s">
        <v>26</v>
      </c>
      <c r="J9974" t="s">
        <v>212</v>
      </c>
      <c r="K9974">
        <v>0</v>
      </c>
      <c r="L9974" s="5" t="s">
        <v>19434</v>
      </c>
      <c r="M9974" s="5" t="s">
        <v>54</v>
      </c>
      <c r="N9974">
        <v>19</v>
      </c>
      <c r="O9974" t="s">
        <v>141</v>
      </c>
      <c r="P9974" s="1">
        <v>45666</v>
      </c>
      <c r="Q9974" s="1">
        <v>45687</v>
      </c>
      <c r="R9974">
        <v>1316</v>
      </c>
      <c r="S9974" s="4">
        <v>7</v>
      </c>
      <c r="T9974" t="s">
        <v>47</v>
      </c>
    </row>
    <row r="9975" spans="1:20" x14ac:dyDescent="0.35">
      <c r="A9975" t="s">
        <v>19435</v>
      </c>
      <c r="B9975" s="5" t="s">
        <v>21</v>
      </c>
      <c r="C9975" s="6">
        <v>76078</v>
      </c>
      <c r="D9975" t="s">
        <v>41</v>
      </c>
      <c r="E9975">
        <v>64666</v>
      </c>
      <c r="F9975" s="5" t="s">
        <v>50</v>
      </c>
      <c r="G9975" s="5" t="s">
        <v>51</v>
      </c>
      <c r="H9975" s="5" t="s">
        <v>151</v>
      </c>
      <c r="I9975" t="s">
        <v>44</v>
      </c>
      <c r="J9975" t="s">
        <v>151</v>
      </c>
      <c r="K9975">
        <v>100</v>
      </c>
      <c r="L9975" s="5" t="s">
        <v>2537</v>
      </c>
      <c r="M9975" s="5" t="s">
        <v>28</v>
      </c>
      <c r="N9975">
        <v>2</v>
      </c>
      <c r="O9975" t="s">
        <v>172</v>
      </c>
      <c r="P9975" s="1">
        <v>45625</v>
      </c>
      <c r="Q9975" s="1">
        <v>45649</v>
      </c>
      <c r="R9975">
        <v>871</v>
      </c>
      <c r="S9975" s="4">
        <v>6</v>
      </c>
      <c r="T9975" t="s">
        <v>153</v>
      </c>
    </row>
    <row r="9976" spans="1:20" x14ac:dyDescent="0.35">
      <c r="A9976" t="s">
        <v>19436</v>
      </c>
      <c r="B9976" s="5" t="s">
        <v>174</v>
      </c>
      <c r="C9976" s="6">
        <v>208198</v>
      </c>
      <c r="D9976" t="s">
        <v>22</v>
      </c>
      <c r="E9976">
        <v>208198</v>
      </c>
      <c r="F9976" s="5" t="s">
        <v>23</v>
      </c>
      <c r="G9976" s="5" t="s">
        <v>51</v>
      </c>
      <c r="H9976" s="5" t="s">
        <v>101</v>
      </c>
      <c r="I9976" t="s">
        <v>35</v>
      </c>
      <c r="J9976" t="s">
        <v>157</v>
      </c>
      <c r="K9976">
        <v>100</v>
      </c>
      <c r="L9976" s="5" t="s">
        <v>19437</v>
      </c>
      <c r="M9976" s="5" t="s">
        <v>54</v>
      </c>
      <c r="N9976">
        <v>17</v>
      </c>
      <c r="O9976" t="s">
        <v>135</v>
      </c>
      <c r="P9976" s="1">
        <v>45622</v>
      </c>
      <c r="Q9976" s="1">
        <v>45636</v>
      </c>
      <c r="R9976">
        <v>2426</v>
      </c>
      <c r="S9976" s="4">
        <v>6.8</v>
      </c>
      <c r="T9976" t="s">
        <v>103</v>
      </c>
    </row>
    <row r="9977" spans="1:20" x14ac:dyDescent="0.35">
      <c r="A9977" t="s">
        <v>19438</v>
      </c>
      <c r="B9977" s="5" t="s">
        <v>28800</v>
      </c>
      <c r="C9977" s="6">
        <v>115497</v>
      </c>
      <c r="D9977" t="s">
        <v>65</v>
      </c>
      <c r="E9977">
        <v>150146</v>
      </c>
      <c r="F9977" s="5" t="s">
        <v>66</v>
      </c>
      <c r="G9977" s="5" t="s">
        <v>51</v>
      </c>
      <c r="H9977" s="5" t="s">
        <v>67</v>
      </c>
      <c r="I9977" t="s">
        <v>44</v>
      </c>
      <c r="J9977" t="s">
        <v>60</v>
      </c>
      <c r="K9977">
        <v>50</v>
      </c>
      <c r="L9977" s="5" t="s">
        <v>19439</v>
      </c>
      <c r="M9977" s="5" t="s">
        <v>28</v>
      </c>
      <c r="N9977">
        <v>6</v>
      </c>
      <c r="O9977" t="s">
        <v>172</v>
      </c>
      <c r="P9977" s="1">
        <v>45374</v>
      </c>
      <c r="Q9977" s="1">
        <v>45439</v>
      </c>
      <c r="R9977">
        <v>1337</v>
      </c>
      <c r="S9977" s="4">
        <v>7</v>
      </c>
      <c r="T9977" t="s">
        <v>63</v>
      </c>
    </row>
    <row r="9978" spans="1:20" x14ac:dyDescent="0.35">
      <c r="A9978" t="s">
        <v>19440</v>
      </c>
      <c r="B9978" s="5" t="s">
        <v>174</v>
      </c>
      <c r="C9978" s="6">
        <v>30191</v>
      </c>
      <c r="D9978" t="s">
        <v>22</v>
      </c>
      <c r="E9978">
        <v>30191</v>
      </c>
      <c r="F9978" s="5" t="s">
        <v>58</v>
      </c>
      <c r="G9978" s="5" t="s">
        <v>51</v>
      </c>
      <c r="H9978" s="5" t="s">
        <v>157</v>
      </c>
      <c r="I9978" t="s">
        <v>44</v>
      </c>
      <c r="J9978" t="s">
        <v>480</v>
      </c>
      <c r="K9978">
        <v>50</v>
      </c>
      <c r="L9978" s="5" t="s">
        <v>19441</v>
      </c>
      <c r="M9978" s="5" t="s">
        <v>70</v>
      </c>
      <c r="N9978">
        <v>0</v>
      </c>
      <c r="O9978" t="s">
        <v>46</v>
      </c>
      <c r="P9978" s="1">
        <v>45471</v>
      </c>
      <c r="Q9978" s="1">
        <v>45513</v>
      </c>
      <c r="R9978">
        <v>1509</v>
      </c>
      <c r="S9978" s="4">
        <v>6.8</v>
      </c>
      <c r="T9978" t="s">
        <v>38</v>
      </c>
    </row>
    <row r="9979" spans="1:20" x14ac:dyDescent="0.35">
      <c r="A9979" t="s">
        <v>19442</v>
      </c>
      <c r="B9979" s="5" t="s">
        <v>57</v>
      </c>
      <c r="C9979" s="6">
        <v>122452</v>
      </c>
      <c r="D9979" t="s">
        <v>22</v>
      </c>
      <c r="E9979">
        <v>122452</v>
      </c>
      <c r="F9979" s="5" t="s">
        <v>50</v>
      </c>
      <c r="G9979" s="5" t="s">
        <v>42</v>
      </c>
      <c r="H9979" s="5" t="s">
        <v>68</v>
      </c>
      <c r="I9979" t="s">
        <v>44</v>
      </c>
      <c r="J9979" t="s">
        <v>68</v>
      </c>
      <c r="K9979">
        <v>0</v>
      </c>
      <c r="L9979" s="5" t="s">
        <v>19443</v>
      </c>
      <c r="M9979" s="5" t="s">
        <v>70</v>
      </c>
      <c r="N9979">
        <v>2</v>
      </c>
      <c r="O9979" t="s">
        <v>107</v>
      </c>
      <c r="P9979" s="1">
        <v>45545</v>
      </c>
      <c r="Q9979" s="1">
        <v>45613</v>
      </c>
      <c r="R9979">
        <v>1088</v>
      </c>
      <c r="S9979" s="4">
        <v>7</v>
      </c>
      <c r="T9979" t="s">
        <v>79</v>
      </c>
    </row>
    <row r="9980" spans="1:20" x14ac:dyDescent="0.35">
      <c r="A9980" t="s">
        <v>19444</v>
      </c>
      <c r="B9980" s="5" t="s">
        <v>57</v>
      </c>
      <c r="C9980" s="6">
        <v>80064</v>
      </c>
      <c r="D9980" t="s">
        <v>33</v>
      </c>
      <c r="E9980">
        <v>8807040</v>
      </c>
      <c r="F9980" s="5" t="s">
        <v>58</v>
      </c>
      <c r="G9980" s="5" t="s">
        <v>42</v>
      </c>
      <c r="H9980" s="5" t="s">
        <v>34</v>
      </c>
      <c r="I9980" t="s">
        <v>26</v>
      </c>
      <c r="J9980" t="s">
        <v>1211</v>
      </c>
      <c r="K9980">
        <v>100</v>
      </c>
      <c r="L9980" s="5" t="s">
        <v>19445</v>
      </c>
      <c r="M9980" s="5" t="s">
        <v>28</v>
      </c>
      <c r="N9980">
        <v>1</v>
      </c>
      <c r="O9980" t="s">
        <v>147</v>
      </c>
      <c r="P9980" s="1">
        <v>45654</v>
      </c>
      <c r="Q9980" s="1">
        <v>45673</v>
      </c>
      <c r="R9980">
        <v>2318</v>
      </c>
      <c r="S9980" s="4">
        <v>7.6</v>
      </c>
      <c r="T9980" t="s">
        <v>210</v>
      </c>
    </row>
    <row r="9981" spans="1:20" x14ac:dyDescent="0.35">
      <c r="A9981" t="s">
        <v>19446</v>
      </c>
      <c r="B9981" s="5" t="s">
        <v>28802</v>
      </c>
      <c r="C9981" s="6">
        <v>156844</v>
      </c>
      <c r="D9981" t="s">
        <v>22</v>
      </c>
      <c r="E9981">
        <v>156844</v>
      </c>
      <c r="F9981" s="5" t="s">
        <v>66</v>
      </c>
      <c r="G9981" s="5" t="s">
        <v>51</v>
      </c>
      <c r="H9981" s="5" t="s">
        <v>101</v>
      </c>
      <c r="I9981" t="s">
        <v>44</v>
      </c>
      <c r="J9981" t="s">
        <v>101</v>
      </c>
      <c r="K9981">
        <v>50</v>
      </c>
      <c r="L9981" s="5" t="s">
        <v>19447</v>
      </c>
      <c r="M9981" s="5" t="s">
        <v>70</v>
      </c>
      <c r="N9981">
        <v>8</v>
      </c>
      <c r="O9981" t="s">
        <v>107</v>
      </c>
      <c r="P9981" s="1">
        <v>45296</v>
      </c>
      <c r="Q9981" s="1">
        <v>45340</v>
      </c>
      <c r="R9981">
        <v>1084</v>
      </c>
      <c r="S9981" s="4">
        <v>5.8</v>
      </c>
      <c r="T9981" t="s">
        <v>277</v>
      </c>
    </row>
    <row r="9982" spans="1:20" x14ac:dyDescent="0.35">
      <c r="A9982" t="s">
        <v>19448</v>
      </c>
      <c r="B9982" s="5" t="s">
        <v>73</v>
      </c>
      <c r="C9982" s="6">
        <v>204204</v>
      </c>
      <c r="D9982" t="s">
        <v>120</v>
      </c>
      <c r="E9982">
        <v>183784</v>
      </c>
      <c r="F9982" s="5" t="s">
        <v>66</v>
      </c>
      <c r="G9982" s="5" t="s">
        <v>42</v>
      </c>
      <c r="H9982" s="5" t="s">
        <v>121</v>
      </c>
      <c r="I9982" t="s">
        <v>35</v>
      </c>
      <c r="J9982" t="s">
        <v>121</v>
      </c>
      <c r="K9982">
        <v>50</v>
      </c>
      <c r="L9982" s="5" t="s">
        <v>19449</v>
      </c>
      <c r="M9982" s="5" t="s">
        <v>70</v>
      </c>
      <c r="N9982">
        <v>8</v>
      </c>
      <c r="O9982" t="s">
        <v>71</v>
      </c>
      <c r="P9982" s="1">
        <v>45712</v>
      </c>
      <c r="Q9982" s="1">
        <v>45779</v>
      </c>
      <c r="R9982">
        <v>1083</v>
      </c>
      <c r="S9982" s="4">
        <v>6.1</v>
      </c>
      <c r="T9982" t="s">
        <v>38</v>
      </c>
    </row>
    <row r="9983" spans="1:20" x14ac:dyDescent="0.35">
      <c r="A9983" t="s">
        <v>19450</v>
      </c>
      <c r="B9983" s="5" t="s">
        <v>105</v>
      </c>
      <c r="C9983" s="6">
        <v>33152</v>
      </c>
      <c r="D9983" t="s">
        <v>22</v>
      </c>
      <c r="E9983">
        <v>33152</v>
      </c>
      <c r="F9983" s="5" t="s">
        <v>50</v>
      </c>
      <c r="G9983" s="5" t="s">
        <v>24</v>
      </c>
      <c r="H9983" s="5" t="s">
        <v>116</v>
      </c>
      <c r="I9983" t="s">
        <v>35</v>
      </c>
      <c r="J9983" t="s">
        <v>116</v>
      </c>
      <c r="K9983">
        <v>100</v>
      </c>
      <c r="L9983" s="5" t="s">
        <v>3603</v>
      </c>
      <c r="M9983" s="5" t="s">
        <v>28</v>
      </c>
      <c r="N9983">
        <v>3</v>
      </c>
      <c r="O9983" t="s">
        <v>141</v>
      </c>
      <c r="P9983" s="1">
        <v>45715</v>
      </c>
      <c r="Q9983" s="1">
        <v>45747</v>
      </c>
      <c r="R9983">
        <v>1465</v>
      </c>
      <c r="S9983" s="4">
        <v>9.1999999999999993</v>
      </c>
      <c r="T9983" t="s">
        <v>30</v>
      </c>
    </row>
    <row r="9984" spans="1:20" x14ac:dyDescent="0.35">
      <c r="A9984" t="s">
        <v>19451</v>
      </c>
      <c r="B9984" s="5" t="s">
        <v>40</v>
      </c>
      <c r="C9984" s="6">
        <v>65768</v>
      </c>
      <c r="D9984" t="s">
        <v>22</v>
      </c>
      <c r="E9984">
        <v>65768</v>
      </c>
      <c r="F9984" s="5" t="s">
        <v>66</v>
      </c>
      <c r="G9984" s="5" t="s">
        <v>51</v>
      </c>
      <c r="H9984" s="5" t="s">
        <v>157</v>
      </c>
      <c r="I9984" t="s">
        <v>26</v>
      </c>
      <c r="J9984" t="s">
        <v>60</v>
      </c>
      <c r="K9984">
        <v>100</v>
      </c>
      <c r="L9984" s="5" t="s">
        <v>19452</v>
      </c>
      <c r="M9984" s="5" t="s">
        <v>54</v>
      </c>
      <c r="N9984">
        <v>9</v>
      </c>
      <c r="O9984" t="s">
        <v>78</v>
      </c>
      <c r="P9984" s="1">
        <v>45630</v>
      </c>
      <c r="Q9984" s="1">
        <v>45651</v>
      </c>
      <c r="R9984">
        <v>2408</v>
      </c>
      <c r="S9984" s="4">
        <v>6.3</v>
      </c>
      <c r="T9984" t="s">
        <v>103</v>
      </c>
    </row>
    <row r="9985" spans="1:20" x14ac:dyDescent="0.35">
      <c r="A9985" t="s">
        <v>19453</v>
      </c>
      <c r="B9985" s="5" t="s">
        <v>21</v>
      </c>
      <c r="C9985" s="6">
        <v>73194</v>
      </c>
      <c r="D9985" t="s">
        <v>22</v>
      </c>
      <c r="E9985">
        <v>73194</v>
      </c>
      <c r="F9985" s="5" t="s">
        <v>50</v>
      </c>
      <c r="G9985" s="5" t="s">
        <v>24</v>
      </c>
      <c r="H9985" s="5" t="s">
        <v>25</v>
      </c>
      <c r="I9985" t="s">
        <v>26</v>
      </c>
      <c r="J9985" t="s">
        <v>25</v>
      </c>
      <c r="K9985">
        <v>100</v>
      </c>
      <c r="L9985" s="5" t="s">
        <v>19454</v>
      </c>
      <c r="M9985" s="5" t="s">
        <v>28</v>
      </c>
      <c r="N9985">
        <v>3</v>
      </c>
      <c r="O9985" t="s">
        <v>167</v>
      </c>
      <c r="P9985" s="1">
        <v>45527</v>
      </c>
      <c r="Q9985" s="1">
        <v>45543</v>
      </c>
      <c r="R9985">
        <v>1618</v>
      </c>
      <c r="S9985" s="4">
        <v>8.1999999999999993</v>
      </c>
      <c r="T9985" t="s">
        <v>79</v>
      </c>
    </row>
    <row r="9986" spans="1:20" x14ac:dyDescent="0.35">
      <c r="A9986" t="s">
        <v>19455</v>
      </c>
      <c r="B9986" s="5" t="s">
        <v>28802</v>
      </c>
      <c r="C9986" s="6">
        <v>55370</v>
      </c>
      <c r="D9986" t="s">
        <v>65</v>
      </c>
      <c r="E9986">
        <v>71981</v>
      </c>
      <c r="F9986" s="5" t="s">
        <v>58</v>
      </c>
      <c r="G9986" s="5" t="s">
        <v>51</v>
      </c>
      <c r="H9986" s="5" t="s">
        <v>67</v>
      </c>
      <c r="I9986" t="s">
        <v>44</v>
      </c>
      <c r="J9986" t="s">
        <v>67</v>
      </c>
      <c r="K9986">
        <v>50</v>
      </c>
      <c r="L9986" s="5" t="s">
        <v>19456</v>
      </c>
      <c r="M9986" s="5" t="s">
        <v>28</v>
      </c>
      <c r="N9986">
        <v>0</v>
      </c>
      <c r="O9986" t="s">
        <v>167</v>
      </c>
      <c r="P9986" s="1">
        <v>45604</v>
      </c>
      <c r="Q9986" s="1">
        <v>45633</v>
      </c>
      <c r="R9986">
        <v>2104</v>
      </c>
      <c r="S9986" s="4">
        <v>8.3000000000000007</v>
      </c>
      <c r="T9986" t="s">
        <v>63</v>
      </c>
    </row>
    <row r="9987" spans="1:20" x14ac:dyDescent="0.35">
      <c r="A9987" t="s">
        <v>19457</v>
      </c>
      <c r="B9987" s="5" t="s">
        <v>100</v>
      </c>
      <c r="C9987" s="6">
        <v>210307</v>
      </c>
      <c r="D9987" t="s">
        <v>92</v>
      </c>
      <c r="E9987">
        <v>157730</v>
      </c>
      <c r="F9987" s="5" t="s">
        <v>23</v>
      </c>
      <c r="G9987" s="5" t="s">
        <v>59</v>
      </c>
      <c r="H9987" s="5" t="s">
        <v>93</v>
      </c>
      <c r="I9987" t="s">
        <v>26</v>
      </c>
      <c r="J9987" t="s">
        <v>93</v>
      </c>
      <c r="K9987">
        <v>0</v>
      </c>
      <c r="L9987" s="5" t="s">
        <v>19458</v>
      </c>
      <c r="M9987" s="5" t="s">
        <v>54</v>
      </c>
      <c r="N9987">
        <v>18</v>
      </c>
      <c r="O9987" t="s">
        <v>167</v>
      </c>
      <c r="P9987" s="1">
        <v>45412</v>
      </c>
      <c r="Q9987" s="1">
        <v>45459</v>
      </c>
      <c r="R9987">
        <v>1090</v>
      </c>
      <c r="S9987" s="4">
        <v>5.3</v>
      </c>
      <c r="T9987" t="s">
        <v>277</v>
      </c>
    </row>
    <row r="9988" spans="1:20" x14ac:dyDescent="0.35">
      <c r="A9988" t="s">
        <v>19459</v>
      </c>
      <c r="B9988" s="5" t="s">
        <v>28802</v>
      </c>
      <c r="C9988" s="6">
        <v>84436</v>
      </c>
      <c r="D9988" t="s">
        <v>22</v>
      </c>
      <c r="E9988">
        <v>84436</v>
      </c>
      <c r="F9988" s="5" t="s">
        <v>58</v>
      </c>
      <c r="G9988" s="5" t="s">
        <v>59</v>
      </c>
      <c r="H9988" s="5" t="s">
        <v>101</v>
      </c>
      <c r="I9988" t="s">
        <v>26</v>
      </c>
      <c r="J9988" t="s">
        <v>101</v>
      </c>
      <c r="K9988">
        <v>100</v>
      </c>
      <c r="L9988" s="5" t="s">
        <v>19460</v>
      </c>
      <c r="M9988" s="5" t="s">
        <v>70</v>
      </c>
      <c r="N9988">
        <v>1</v>
      </c>
      <c r="O9988" t="s">
        <v>85</v>
      </c>
      <c r="P9988" s="1">
        <v>45406</v>
      </c>
      <c r="Q9988" s="1">
        <v>45424</v>
      </c>
      <c r="R9988">
        <v>1654</v>
      </c>
      <c r="S9988" s="4">
        <v>7.3</v>
      </c>
      <c r="T9988" t="s">
        <v>55</v>
      </c>
    </row>
    <row r="9989" spans="1:20" x14ac:dyDescent="0.35">
      <c r="A9989" t="s">
        <v>19461</v>
      </c>
      <c r="B9989" s="5" t="s">
        <v>145</v>
      </c>
      <c r="C9989" s="6">
        <v>54161</v>
      </c>
      <c r="D9989" t="s">
        <v>81</v>
      </c>
      <c r="E9989">
        <v>73117</v>
      </c>
      <c r="F9989" s="5" t="s">
        <v>58</v>
      </c>
      <c r="G9989" s="5" t="s">
        <v>59</v>
      </c>
      <c r="H9989" s="5" t="s">
        <v>82</v>
      </c>
      <c r="I9989" t="s">
        <v>44</v>
      </c>
      <c r="J9989" t="s">
        <v>82</v>
      </c>
      <c r="K9989">
        <v>0</v>
      </c>
      <c r="L9989" s="5" t="s">
        <v>19462</v>
      </c>
      <c r="M9989" s="5" t="s">
        <v>54</v>
      </c>
      <c r="N9989">
        <v>1</v>
      </c>
      <c r="O9989" t="s">
        <v>112</v>
      </c>
      <c r="P9989" s="1">
        <v>45587</v>
      </c>
      <c r="Q9989" s="1">
        <v>45609</v>
      </c>
      <c r="R9989">
        <v>1338</v>
      </c>
      <c r="S9989" s="4">
        <v>8.3000000000000007</v>
      </c>
      <c r="T9989" t="s">
        <v>136</v>
      </c>
    </row>
    <row r="9990" spans="1:20" x14ac:dyDescent="0.35">
      <c r="A9990" t="s">
        <v>19463</v>
      </c>
      <c r="B9990" s="5" t="s">
        <v>28801</v>
      </c>
      <c r="C9990" s="6">
        <v>205169</v>
      </c>
      <c r="D9990" t="s">
        <v>22</v>
      </c>
      <c r="E9990">
        <v>205169</v>
      </c>
      <c r="F9990" s="5" t="s">
        <v>23</v>
      </c>
      <c r="G9990" s="5" t="s">
        <v>42</v>
      </c>
      <c r="H9990" s="5" t="s">
        <v>101</v>
      </c>
      <c r="I9990" t="s">
        <v>26</v>
      </c>
      <c r="J9990" t="s">
        <v>101</v>
      </c>
      <c r="K9990">
        <v>100</v>
      </c>
      <c r="L9990" s="5" t="s">
        <v>19464</v>
      </c>
      <c r="M9990" s="5" t="s">
        <v>70</v>
      </c>
      <c r="N9990">
        <v>12</v>
      </c>
      <c r="O9990" t="s">
        <v>29</v>
      </c>
      <c r="P9990" s="1">
        <v>45562</v>
      </c>
      <c r="Q9990" s="1">
        <v>45609</v>
      </c>
      <c r="R9990">
        <v>2197</v>
      </c>
      <c r="S9990" s="4">
        <v>5.7</v>
      </c>
      <c r="T9990" t="s">
        <v>95</v>
      </c>
    </row>
    <row r="9991" spans="1:20" x14ac:dyDescent="0.35">
      <c r="A9991" t="s">
        <v>19465</v>
      </c>
      <c r="B9991" s="5" t="s">
        <v>40</v>
      </c>
      <c r="C9991" s="6">
        <v>38591</v>
      </c>
      <c r="D9991" t="s">
        <v>22</v>
      </c>
      <c r="E9991">
        <v>38591</v>
      </c>
      <c r="F9991" s="5" t="s">
        <v>50</v>
      </c>
      <c r="G9991" s="5" t="s">
        <v>24</v>
      </c>
      <c r="H9991" s="5" t="s">
        <v>157</v>
      </c>
      <c r="I9991" t="s">
        <v>26</v>
      </c>
      <c r="J9991" t="s">
        <v>359</v>
      </c>
      <c r="K9991">
        <v>50</v>
      </c>
      <c r="L9991" s="5" t="s">
        <v>19466</v>
      </c>
      <c r="M9991" s="5" t="s">
        <v>70</v>
      </c>
      <c r="N9991">
        <v>4</v>
      </c>
      <c r="O9991" t="s">
        <v>29</v>
      </c>
      <c r="P9991" s="1">
        <v>45658</v>
      </c>
      <c r="Q9991" s="1">
        <v>45700</v>
      </c>
      <c r="R9991">
        <v>1506</v>
      </c>
      <c r="S9991" s="4">
        <v>9.6</v>
      </c>
      <c r="T9991" t="s">
        <v>136</v>
      </c>
    </row>
    <row r="9992" spans="1:20" x14ac:dyDescent="0.35">
      <c r="A9992" t="s">
        <v>19467</v>
      </c>
      <c r="B9992" s="5" t="s">
        <v>28802</v>
      </c>
      <c r="C9992" s="6">
        <v>68630</v>
      </c>
      <c r="D9992" t="s">
        <v>41</v>
      </c>
      <c r="E9992">
        <v>58336</v>
      </c>
      <c r="F9992" s="5" t="s">
        <v>58</v>
      </c>
      <c r="G9992" s="5" t="s">
        <v>59</v>
      </c>
      <c r="H9992" s="5" t="s">
        <v>60</v>
      </c>
      <c r="I9992" t="s">
        <v>35</v>
      </c>
      <c r="J9992" t="s">
        <v>93</v>
      </c>
      <c r="K9992">
        <v>50</v>
      </c>
      <c r="L9992" s="5" t="s">
        <v>19468</v>
      </c>
      <c r="M9992" s="5" t="s">
        <v>54</v>
      </c>
      <c r="N9992">
        <v>0</v>
      </c>
      <c r="O9992" t="s">
        <v>62</v>
      </c>
      <c r="P9992" s="1">
        <v>45777</v>
      </c>
      <c r="Q9992" s="1">
        <v>45832</v>
      </c>
      <c r="R9992">
        <v>2243</v>
      </c>
      <c r="S9992" s="4">
        <v>6.6</v>
      </c>
      <c r="T9992" t="s">
        <v>95</v>
      </c>
    </row>
    <row r="9993" spans="1:20" x14ac:dyDescent="0.35">
      <c r="A9993" t="s">
        <v>19469</v>
      </c>
      <c r="B9993" s="5" t="s">
        <v>179</v>
      </c>
      <c r="C9993" s="6">
        <v>43605</v>
      </c>
      <c r="D9993" t="s">
        <v>22</v>
      </c>
      <c r="E9993">
        <v>43605</v>
      </c>
      <c r="F9993" s="5" t="s">
        <v>66</v>
      </c>
      <c r="G9993" s="5" t="s">
        <v>42</v>
      </c>
      <c r="H9993" s="5" t="s">
        <v>157</v>
      </c>
      <c r="I9993" t="s">
        <v>44</v>
      </c>
      <c r="J9993" t="s">
        <v>157</v>
      </c>
      <c r="K9993">
        <v>0</v>
      </c>
      <c r="L9993" s="5" t="s">
        <v>2559</v>
      </c>
      <c r="M9993" s="5" t="s">
        <v>37</v>
      </c>
      <c r="N9993">
        <v>9</v>
      </c>
      <c r="O9993" t="s">
        <v>85</v>
      </c>
      <c r="P9993" s="1">
        <v>45744</v>
      </c>
      <c r="Q9993" s="1">
        <v>45795</v>
      </c>
      <c r="R9993">
        <v>969</v>
      </c>
      <c r="S9993" s="4">
        <v>7</v>
      </c>
      <c r="T9993" t="s">
        <v>63</v>
      </c>
    </row>
    <row r="9994" spans="1:20" x14ac:dyDescent="0.35">
      <c r="A9994" t="s">
        <v>19470</v>
      </c>
      <c r="B9994" s="5" t="s">
        <v>145</v>
      </c>
      <c r="C9994" s="6">
        <v>161575</v>
      </c>
      <c r="D9994" t="s">
        <v>22</v>
      </c>
      <c r="E9994">
        <v>161575</v>
      </c>
      <c r="F9994" s="5" t="s">
        <v>23</v>
      </c>
      <c r="G9994" s="5" t="s">
        <v>42</v>
      </c>
      <c r="H9994" s="5" t="s">
        <v>52</v>
      </c>
      <c r="I9994" t="s">
        <v>26</v>
      </c>
      <c r="J9994" t="s">
        <v>52</v>
      </c>
      <c r="K9994">
        <v>0</v>
      </c>
      <c r="L9994" s="5" t="s">
        <v>19471</v>
      </c>
      <c r="M9994" s="5" t="s">
        <v>70</v>
      </c>
      <c r="N9994">
        <v>16</v>
      </c>
      <c r="O9994" t="s">
        <v>85</v>
      </c>
      <c r="P9994" s="1">
        <v>45612</v>
      </c>
      <c r="Q9994" s="1">
        <v>45632</v>
      </c>
      <c r="R9994">
        <v>2224</v>
      </c>
      <c r="S9994" s="4">
        <v>9.9</v>
      </c>
      <c r="T9994" t="s">
        <v>55</v>
      </c>
    </row>
    <row r="9995" spans="1:20" x14ac:dyDescent="0.35">
      <c r="A9995" t="s">
        <v>19472</v>
      </c>
      <c r="B9995" s="5" t="s">
        <v>179</v>
      </c>
      <c r="C9995" s="6">
        <v>45084</v>
      </c>
      <c r="D9995" t="s">
        <v>22</v>
      </c>
      <c r="E9995">
        <v>45084</v>
      </c>
      <c r="F9995" s="5" t="s">
        <v>50</v>
      </c>
      <c r="G9995" s="5" t="s">
        <v>51</v>
      </c>
      <c r="H9995" s="5" t="s">
        <v>157</v>
      </c>
      <c r="I9995" t="s">
        <v>26</v>
      </c>
      <c r="J9995" t="s">
        <v>157</v>
      </c>
      <c r="K9995">
        <v>50</v>
      </c>
      <c r="L9995" s="5" t="s">
        <v>19473</v>
      </c>
      <c r="M9995" s="5" t="s">
        <v>37</v>
      </c>
      <c r="N9995">
        <v>3</v>
      </c>
      <c r="O9995" t="s">
        <v>107</v>
      </c>
      <c r="P9995" s="1">
        <v>45422</v>
      </c>
      <c r="Q9995" s="1">
        <v>45441</v>
      </c>
      <c r="R9995">
        <v>1998</v>
      </c>
      <c r="S9995" s="4">
        <v>8.6</v>
      </c>
      <c r="T9995" t="s">
        <v>136</v>
      </c>
    </row>
    <row r="9996" spans="1:20" x14ac:dyDescent="0.35">
      <c r="A9996" t="s">
        <v>19474</v>
      </c>
      <c r="B9996" s="5" t="s">
        <v>28799</v>
      </c>
      <c r="C9996" s="6">
        <v>88847</v>
      </c>
      <c r="D9996" t="s">
        <v>22</v>
      </c>
      <c r="E9996">
        <v>88847</v>
      </c>
      <c r="F9996" s="5" t="s">
        <v>66</v>
      </c>
      <c r="G9996" s="5" t="s">
        <v>42</v>
      </c>
      <c r="H9996" s="5" t="s">
        <v>165</v>
      </c>
      <c r="I9996" t="s">
        <v>44</v>
      </c>
      <c r="J9996" t="s">
        <v>165</v>
      </c>
      <c r="K9996">
        <v>100</v>
      </c>
      <c r="L9996" s="5" t="s">
        <v>3383</v>
      </c>
      <c r="M9996" s="5" t="s">
        <v>28</v>
      </c>
      <c r="N9996">
        <v>5</v>
      </c>
      <c r="O9996" t="s">
        <v>147</v>
      </c>
      <c r="P9996" s="1">
        <v>45482</v>
      </c>
      <c r="Q9996" s="1">
        <v>45554</v>
      </c>
      <c r="R9996">
        <v>1406</v>
      </c>
      <c r="S9996" s="4">
        <v>5.0999999999999996</v>
      </c>
      <c r="T9996" t="s">
        <v>210</v>
      </c>
    </row>
    <row r="9997" spans="1:20" x14ac:dyDescent="0.35">
      <c r="A9997" t="s">
        <v>19475</v>
      </c>
      <c r="B9997" s="5" t="s">
        <v>174</v>
      </c>
      <c r="C9997" s="6">
        <v>273652</v>
      </c>
      <c r="D9997" t="s">
        <v>22</v>
      </c>
      <c r="E9997">
        <v>273652</v>
      </c>
      <c r="F9997" s="5" t="s">
        <v>23</v>
      </c>
      <c r="G9997" s="5" t="s">
        <v>24</v>
      </c>
      <c r="H9997" s="5" t="s">
        <v>68</v>
      </c>
      <c r="I9997" t="s">
        <v>35</v>
      </c>
      <c r="J9997" t="s">
        <v>68</v>
      </c>
      <c r="K9997">
        <v>50</v>
      </c>
      <c r="L9997" s="5" t="s">
        <v>19476</v>
      </c>
      <c r="M9997" s="5" t="s">
        <v>70</v>
      </c>
      <c r="N9997">
        <v>12</v>
      </c>
      <c r="O9997" t="s">
        <v>141</v>
      </c>
      <c r="P9997" s="1">
        <v>45410</v>
      </c>
      <c r="Q9997" s="1">
        <v>45446</v>
      </c>
      <c r="R9997">
        <v>1723</v>
      </c>
      <c r="S9997" s="4">
        <v>8.9</v>
      </c>
      <c r="T9997" t="s">
        <v>55</v>
      </c>
    </row>
    <row r="9998" spans="1:20" x14ac:dyDescent="0.35">
      <c r="A9998" t="s">
        <v>19477</v>
      </c>
      <c r="B9998" s="5" t="s">
        <v>162</v>
      </c>
      <c r="C9998" s="6">
        <v>77815</v>
      </c>
      <c r="D9998" t="s">
        <v>33</v>
      </c>
      <c r="E9998">
        <v>8559650</v>
      </c>
      <c r="F9998" s="5" t="s">
        <v>58</v>
      </c>
      <c r="G9998" s="5" t="s">
        <v>42</v>
      </c>
      <c r="H9998" s="5" t="s">
        <v>34</v>
      </c>
      <c r="I9998" t="s">
        <v>26</v>
      </c>
      <c r="J9998" t="s">
        <v>34</v>
      </c>
      <c r="K9998">
        <v>50</v>
      </c>
      <c r="L9998" s="5" t="s">
        <v>19478</v>
      </c>
      <c r="M9998" s="5" t="s">
        <v>37</v>
      </c>
      <c r="N9998">
        <v>1</v>
      </c>
      <c r="O9998" t="s">
        <v>71</v>
      </c>
      <c r="P9998" s="1">
        <v>45579</v>
      </c>
      <c r="Q9998" s="1">
        <v>45640</v>
      </c>
      <c r="R9998">
        <v>1183</v>
      </c>
      <c r="S9998" s="4">
        <v>8.1</v>
      </c>
      <c r="T9998" t="s">
        <v>55</v>
      </c>
    </row>
    <row r="9999" spans="1:20" x14ac:dyDescent="0.35">
      <c r="A9999" t="s">
        <v>19479</v>
      </c>
      <c r="B9999" s="5" t="s">
        <v>32</v>
      </c>
      <c r="C9999" s="6">
        <v>71265</v>
      </c>
      <c r="D9999" t="s">
        <v>22</v>
      </c>
      <c r="E9999">
        <v>71265</v>
      </c>
      <c r="F9999" s="5" t="s">
        <v>50</v>
      </c>
      <c r="G9999" s="5" t="s">
        <v>42</v>
      </c>
      <c r="H9999" s="5" t="s">
        <v>25</v>
      </c>
      <c r="I9999" t="s">
        <v>44</v>
      </c>
      <c r="J9999" t="s">
        <v>129</v>
      </c>
      <c r="K9999">
        <v>100</v>
      </c>
      <c r="L9999" s="5" t="s">
        <v>19480</v>
      </c>
      <c r="M9999" s="5" t="s">
        <v>28</v>
      </c>
      <c r="N9999">
        <v>2</v>
      </c>
      <c r="O9999" t="s">
        <v>29</v>
      </c>
      <c r="P9999" s="1">
        <v>45506</v>
      </c>
      <c r="Q9999" s="1">
        <v>45543</v>
      </c>
      <c r="R9999">
        <v>937</v>
      </c>
      <c r="S9999" s="4">
        <v>7.6</v>
      </c>
      <c r="T9999" t="s">
        <v>243</v>
      </c>
    </row>
    <row r="10000" spans="1:20" x14ac:dyDescent="0.35">
      <c r="A10000" t="s">
        <v>19481</v>
      </c>
      <c r="B10000" s="5" t="s">
        <v>145</v>
      </c>
      <c r="C10000" s="6">
        <v>206399</v>
      </c>
      <c r="D10000" t="s">
        <v>22</v>
      </c>
      <c r="E10000">
        <v>206399</v>
      </c>
      <c r="F10000" s="5" t="s">
        <v>23</v>
      </c>
      <c r="G10000" s="5" t="s">
        <v>42</v>
      </c>
      <c r="H10000" s="5" t="s">
        <v>101</v>
      </c>
      <c r="I10000" t="s">
        <v>35</v>
      </c>
      <c r="J10000" t="s">
        <v>101</v>
      </c>
      <c r="K10000">
        <v>0</v>
      </c>
      <c r="L10000" s="5" t="s">
        <v>19482</v>
      </c>
      <c r="M10000" s="5" t="s">
        <v>70</v>
      </c>
      <c r="N10000">
        <v>18</v>
      </c>
      <c r="O10000" t="s">
        <v>46</v>
      </c>
      <c r="P10000" s="1">
        <v>45630</v>
      </c>
      <c r="Q10000" s="1">
        <v>45653</v>
      </c>
      <c r="R10000">
        <v>1313</v>
      </c>
      <c r="S10000" s="4">
        <v>9</v>
      </c>
      <c r="T10000" t="s">
        <v>136</v>
      </c>
    </row>
    <row r="10001" spans="1:20" x14ac:dyDescent="0.35">
      <c r="A10001" t="s">
        <v>19483</v>
      </c>
      <c r="B10001" s="5" t="s">
        <v>73</v>
      </c>
      <c r="C10001" s="6">
        <v>199903</v>
      </c>
      <c r="D10001" t="s">
        <v>33</v>
      </c>
      <c r="E10001">
        <v>21989330</v>
      </c>
      <c r="F10001" s="5" t="s">
        <v>23</v>
      </c>
      <c r="G10001" s="5" t="s">
        <v>51</v>
      </c>
      <c r="H10001" s="5" t="s">
        <v>34</v>
      </c>
      <c r="I10001" t="s">
        <v>35</v>
      </c>
      <c r="J10001" t="s">
        <v>60</v>
      </c>
      <c r="K10001">
        <v>0</v>
      </c>
      <c r="L10001" s="5" t="s">
        <v>19484</v>
      </c>
      <c r="M10001" s="5" t="s">
        <v>54</v>
      </c>
      <c r="N10001">
        <v>16</v>
      </c>
      <c r="O10001" t="s">
        <v>131</v>
      </c>
      <c r="P10001" s="1">
        <v>45774</v>
      </c>
      <c r="Q10001" s="1">
        <v>45788</v>
      </c>
      <c r="R10001">
        <v>2171</v>
      </c>
      <c r="S10001" s="4">
        <v>7.3</v>
      </c>
      <c r="T10001" t="s">
        <v>63</v>
      </c>
    </row>
    <row r="10002" spans="1:20" x14ac:dyDescent="0.35">
      <c r="A10002" t="s">
        <v>19485</v>
      </c>
      <c r="B10002" s="5" t="s">
        <v>162</v>
      </c>
      <c r="C10002" s="6">
        <v>167578</v>
      </c>
      <c r="D10002" t="s">
        <v>22</v>
      </c>
      <c r="E10002">
        <v>167578</v>
      </c>
      <c r="F10002" s="5" t="s">
        <v>66</v>
      </c>
      <c r="G10002" s="5" t="s">
        <v>59</v>
      </c>
      <c r="H10002" s="5" t="s">
        <v>97</v>
      </c>
      <c r="I10002" t="s">
        <v>44</v>
      </c>
      <c r="J10002" t="s">
        <v>97</v>
      </c>
      <c r="K10002">
        <v>100</v>
      </c>
      <c r="L10002" s="5" t="s">
        <v>19486</v>
      </c>
      <c r="M10002" s="5" t="s">
        <v>54</v>
      </c>
      <c r="N10002">
        <v>6</v>
      </c>
      <c r="O10002" t="s">
        <v>112</v>
      </c>
      <c r="P10002" s="1">
        <v>45511</v>
      </c>
      <c r="Q10002" s="1">
        <v>45551</v>
      </c>
      <c r="R10002">
        <v>996</v>
      </c>
      <c r="S10002" s="4">
        <v>9.6</v>
      </c>
      <c r="T10002" t="s">
        <v>108</v>
      </c>
    </row>
    <row r="10003" spans="1:20" x14ac:dyDescent="0.35">
      <c r="A10003" t="s">
        <v>19487</v>
      </c>
      <c r="B10003" s="5" t="s">
        <v>28802</v>
      </c>
      <c r="C10003" s="6">
        <v>154721</v>
      </c>
      <c r="D10003" t="s">
        <v>120</v>
      </c>
      <c r="E10003">
        <v>139249</v>
      </c>
      <c r="F10003" s="5" t="s">
        <v>66</v>
      </c>
      <c r="G10003" s="5" t="s">
        <v>42</v>
      </c>
      <c r="H10003" s="5" t="s">
        <v>121</v>
      </c>
      <c r="I10003" t="s">
        <v>26</v>
      </c>
      <c r="J10003" t="s">
        <v>25</v>
      </c>
      <c r="K10003">
        <v>0</v>
      </c>
      <c r="L10003" s="5" t="s">
        <v>19488</v>
      </c>
      <c r="M10003" s="5" t="s">
        <v>37</v>
      </c>
      <c r="N10003">
        <v>6</v>
      </c>
      <c r="O10003" t="s">
        <v>88</v>
      </c>
      <c r="P10003" s="1">
        <v>45550</v>
      </c>
      <c r="Q10003" s="1">
        <v>45570</v>
      </c>
      <c r="R10003">
        <v>1917</v>
      </c>
      <c r="S10003" s="4">
        <v>8.6</v>
      </c>
      <c r="T10003" t="s">
        <v>153</v>
      </c>
    </row>
    <row r="10004" spans="1:20" x14ac:dyDescent="0.35">
      <c r="A10004" t="s">
        <v>19489</v>
      </c>
      <c r="B10004" s="5" t="s">
        <v>73</v>
      </c>
      <c r="C10004" s="6">
        <v>122754</v>
      </c>
      <c r="D10004" t="s">
        <v>41</v>
      </c>
      <c r="E10004">
        <v>104341</v>
      </c>
      <c r="F10004" s="5" t="s">
        <v>66</v>
      </c>
      <c r="G10004" s="5" t="s">
        <v>59</v>
      </c>
      <c r="H10004" s="5" t="s">
        <v>126</v>
      </c>
      <c r="I10004" t="s">
        <v>44</v>
      </c>
      <c r="J10004" t="s">
        <v>294</v>
      </c>
      <c r="K10004">
        <v>100</v>
      </c>
      <c r="L10004" s="5" t="s">
        <v>19490</v>
      </c>
      <c r="M10004" s="5" t="s">
        <v>70</v>
      </c>
      <c r="N10004">
        <v>7</v>
      </c>
      <c r="O10004" t="s">
        <v>29</v>
      </c>
      <c r="P10004" s="1">
        <v>45677</v>
      </c>
      <c r="Q10004" s="1">
        <v>45721</v>
      </c>
      <c r="R10004">
        <v>1738</v>
      </c>
      <c r="S10004" s="4">
        <v>5.5</v>
      </c>
      <c r="T10004" t="s">
        <v>108</v>
      </c>
    </row>
    <row r="10005" spans="1:20" x14ac:dyDescent="0.35">
      <c r="A10005" t="s">
        <v>19491</v>
      </c>
      <c r="B10005" s="5" t="s">
        <v>174</v>
      </c>
      <c r="C10005" s="6">
        <v>68729</v>
      </c>
      <c r="D10005" t="s">
        <v>22</v>
      </c>
      <c r="E10005">
        <v>68729</v>
      </c>
      <c r="F10005" s="5" t="s">
        <v>58</v>
      </c>
      <c r="G10005" s="5" t="s">
        <v>51</v>
      </c>
      <c r="H10005" s="5" t="s">
        <v>191</v>
      </c>
      <c r="I10005" t="s">
        <v>26</v>
      </c>
      <c r="J10005" t="s">
        <v>191</v>
      </c>
      <c r="K10005">
        <v>0</v>
      </c>
      <c r="L10005" s="5" t="s">
        <v>19492</v>
      </c>
      <c r="M10005" s="5" t="s">
        <v>70</v>
      </c>
      <c r="N10005">
        <v>0</v>
      </c>
      <c r="O10005" t="s">
        <v>46</v>
      </c>
      <c r="P10005" s="1">
        <v>45723</v>
      </c>
      <c r="Q10005" s="1">
        <v>45754</v>
      </c>
      <c r="R10005">
        <v>1313</v>
      </c>
      <c r="S10005" s="4">
        <v>5.0999999999999996</v>
      </c>
      <c r="T10005" t="s">
        <v>55</v>
      </c>
    </row>
    <row r="10006" spans="1:20" x14ac:dyDescent="0.35">
      <c r="A10006" t="s">
        <v>19493</v>
      </c>
      <c r="B10006" s="5" t="s">
        <v>28801</v>
      </c>
      <c r="C10006" s="6">
        <v>85966</v>
      </c>
      <c r="D10006" t="s">
        <v>65</v>
      </c>
      <c r="E10006">
        <v>111756</v>
      </c>
      <c r="F10006" s="5" t="s">
        <v>58</v>
      </c>
      <c r="G10006" s="5" t="s">
        <v>59</v>
      </c>
      <c r="H10006" s="5" t="s">
        <v>67</v>
      </c>
      <c r="I10006" t="s">
        <v>35</v>
      </c>
      <c r="J10006" t="s">
        <v>67</v>
      </c>
      <c r="K10006">
        <v>100</v>
      </c>
      <c r="L10006" s="5" t="s">
        <v>19494</v>
      </c>
      <c r="M10006" s="5" t="s">
        <v>28</v>
      </c>
      <c r="N10006">
        <v>0</v>
      </c>
      <c r="O10006" t="s">
        <v>131</v>
      </c>
      <c r="P10006" s="1">
        <v>45748</v>
      </c>
      <c r="Q10006" s="1">
        <v>45769</v>
      </c>
      <c r="R10006">
        <v>1119</v>
      </c>
      <c r="S10006" s="4">
        <v>9.4</v>
      </c>
      <c r="T10006" t="s">
        <v>89</v>
      </c>
    </row>
    <row r="10007" spans="1:20" x14ac:dyDescent="0.35">
      <c r="A10007" t="s">
        <v>19495</v>
      </c>
      <c r="B10007" s="5" t="s">
        <v>174</v>
      </c>
      <c r="C10007" s="6">
        <v>131244</v>
      </c>
      <c r="D10007" t="s">
        <v>33</v>
      </c>
      <c r="E10007">
        <v>14436840</v>
      </c>
      <c r="F10007" s="5" t="s">
        <v>66</v>
      </c>
      <c r="G10007" s="5" t="s">
        <v>51</v>
      </c>
      <c r="H10007" s="5" t="s">
        <v>34</v>
      </c>
      <c r="I10007" t="s">
        <v>35</v>
      </c>
      <c r="J10007" t="s">
        <v>34</v>
      </c>
      <c r="K10007">
        <v>50</v>
      </c>
      <c r="L10007" s="5" t="s">
        <v>19496</v>
      </c>
      <c r="M10007" s="5" t="s">
        <v>70</v>
      </c>
      <c r="N10007">
        <v>8</v>
      </c>
      <c r="O10007" t="s">
        <v>147</v>
      </c>
      <c r="P10007" s="1">
        <v>45375</v>
      </c>
      <c r="Q10007" s="1">
        <v>45408</v>
      </c>
      <c r="R10007">
        <v>960</v>
      </c>
      <c r="S10007" s="4">
        <v>8.3000000000000007</v>
      </c>
      <c r="T10007" t="s">
        <v>108</v>
      </c>
    </row>
    <row r="10008" spans="1:20" x14ac:dyDescent="0.35">
      <c r="A10008" t="s">
        <v>19497</v>
      </c>
      <c r="B10008" s="5" t="s">
        <v>49</v>
      </c>
      <c r="C10008" s="6">
        <v>122218</v>
      </c>
      <c r="D10008" t="s">
        <v>22</v>
      </c>
      <c r="E10008">
        <v>122218</v>
      </c>
      <c r="F10008" s="5" t="s">
        <v>66</v>
      </c>
      <c r="G10008" s="5" t="s">
        <v>51</v>
      </c>
      <c r="H10008" s="5" t="s">
        <v>25</v>
      </c>
      <c r="I10008" t="s">
        <v>35</v>
      </c>
      <c r="J10008" t="s">
        <v>25</v>
      </c>
      <c r="K10008">
        <v>50</v>
      </c>
      <c r="L10008" s="5" t="s">
        <v>19498</v>
      </c>
      <c r="M10008" s="5" t="s">
        <v>28</v>
      </c>
      <c r="N10008">
        <v>7</v>
      </c>
      <c r="O10008" t="s">
        <v>46</v>
      </c>
      <c r="P10008" s="1">
        <v>45424</v>
      </c>
      <c r="Q10008" s="1">
        <v>45491</v>
      </c>
      <c r="R10008">
        <v>2497</v>
      </c>
      <c r="S10008" s="4">
        <v>8.8000000000000007</v>
      </c>
      <c r="T10008" t="s">
        <v>47</v>
      </c>
    </row>
    <row r="10009" spans="1:20" x14ac:dyDescent="0.35">
      <c r="A10009" t="s">
        <v>19499</v>
      </c>
      <c r="B10009" s="5" t="s">
        <v>28802</v>
      </c>
      <c r="C10009" s="6">
        <v>79816</v>
      </c>
      <c r="D10009" t="s">
        <v>22</v>
      </c>
      <c r="E10009">
        <v>79816</v>
      </c>
      <c r="F10009" s="5" t="s">
        <v>58</v>
      </c>
      <c r="G10009" s="5" t="s">
        <v>24</v>
      </c>
      <c r="H10009" s="5" t="s">
        <v>68</v>
      </c>
      <c r="I10009" t="s">
        <v>44</v>
      </c>
      <c r="J10009" t="s">
        <v>75</v>
      </c>
      <c r="K10009">
        <v>0</v>
      </c>
      <c r="L10009" s="5" t="s">
        <v>19500</v>
      </c>
      <c r="M10009" s="5" t="s">
        <v>37</v>
      </c>
      <c r="N10009">
        <v>1</v>
      </c>
      <c r="O10009" t="s">
        <v>172</v>
      </c>
      <c r="P10009" s="1">
        <v>45401</v>
      </c>
      <c r="Q10009" s="1">
        <v>45468</v>
      </c>
      <c r="R10009">
        <v>546</v>
      </c>
      <c r="S10009" s="4">
        <v>6.3</v>
      </c>
      <c r="T10009" t="s">
        <v>55</v>
      </c>
    </row>
    <row r="10010" spans="1:20" x14ac:dyDescent="0.35">
      <c r="A10010" t="s">
        <v>19501</v>
      </c>
      <c r="B10010" s="5" t="s">
        <v>91</v>
      </c>
      <c r="C10010" s="6">
        <v>76709</v>
      </c>
      <c r="D10010" t="s">
        <v>41</v>
      </c>
      <c r="E10010">
        <v>65203</v>
      </c>
      <c r="F10010" s="5" t="s">
        <v>50</v>
      </c>
      <c r="G10010" s="5" t="s">
        <v>24</v>
      </c>
      <c r="H10010" s="5" t="s">
        <v>126</v>
      </c>
      <c r="I10010" t="s">
        <v>44</v>
      </c>
      <c r="J10010" t="s">
        <v>126</v>
      </c>
      <c r="K10010">
        <v>0</v>
      </c>
      <c r="L10010" s="5" t="s">
        <v>19502</v>
      </c>
      <c r="M10010" s="5" t="s">
        <v>37</v>
      </c>
      <c r="N10010">
        <v>2</v>
      </c>
      <c r="O10010" t="s">
        <v>147</v>
      </c>
      <c r="P10010" s="1">
        <v>45410</v>
      </c>
      <c r="Q10010" s="1">
        <v>45457</v>
      </c>
      <c r="R10010">
        <v>531</v>
      </c>
      <c r="S10010" s="4">
        <v>8.4</v>
      </c>
      <c r="T10010" t="s">
        <v>95</v>
      </c>
    </row>
    <row r="10011" spans="1:20" x14ac:dyDescent="0.35">
      <c r="A10011" t="s">
        <v>19503</v>
      </c>
      <c r="B10011" s="5" t="s">
        <v>174</v>
      </c>
      <c r="C10011" s="6">
        <v>53982</v>
      </c>
      <c r="D10011" t="s">
        <v>22</v>
      </c>
      <c r="E10011">
        <v>53982</v>
      </c>
      <c r="F10011" s="5" t="s">
        <v>58</v>
      </c>
      <c r="G10011" s="5" t="s">
        <v>59</v>
      </c>
      <c r="H10011" s="5" t="s">
        <v>129</v>
      </c>
      <c r="I10011" t="s">
        <v>44</v>
      </c>
      <c r="J10011" t="s">
        <v>480</v>
      </c>
      <c r="K10011">
        <v>0</v>
      </c>
      <c r="L10011" s="5" t="s">
        <v>19504</v>
      </c>
      <c r="M10011" s="5" t="s">
        <v>37</v>
      </c>
      <c r="N10011">
        <v>0</v>
      </c>
      <c r="O10011" t="s">
        <v>88</v>
      </c>
      <c r="P10011" s="1">
        <v>45472</v>
      </c>
      <c r="Q10011" s="1">
        <v>45536</v>
      </c>
      <c r="R10011">
        <v>1371</v>
      </c>
      <c r="S10011" s="4">
        <v>8.3000000000000007</v>
      </c>
      <c r="T10011" t="s">
        <v>153</v>
      </c>
    </row>
    <row r="10012" spans="1:20" x14ac:dyDescent="0.35">
      <c r="A10012" t="s">
        <v>19505</v>
      </c>
      <c r="B10012" s="5" t="s">
        <v>145</v>
      </c>
      <c r="C10012" s="6">
        <v>192615</v>
      </c>
      <c r="D10012" t="s">
        <v>41</v>
      </c>
      <c r="E10012">
        <v>163723</v>
      </c>
      <c r="F10012" s="5" t="s">
        <v>23</v>
      </c>
      <c r="G10012" s="5" t="s">
        <v>51</v>
      </c>
      <c r="H10012" s="5" t="s">
        <v>60</v>
      </c>
      <c r="I10012" t="s">
        <v>26</v>
      </c>
      <c r="J10012" t="s">
        <v>60</v>
      </c>
      <c r="K10012">
        <v>0</v>
      </c>
      <c r="L10012" s="5" t="s">
        <v>19506</v>
      </c>
      <c r="M10012" s="5" t="s">
        <v>54</v>
      </c>
      <c r="N10012">
        <v>11</v>
      </c>
      <c r="O10012" t="s">
        <v>135</v>
      </c>
      <c r="P10012" s="1">
        <v>45686</v>
      </c>
      <c r="Q10012" s="1">
        <v>45733</v>
      </c>
      <c r="R10012">
        <v>505</v>
      </c>
      <c r="S10012" s="4">
        <v>9.4</v>
      </c>
      <c r="T10012" t="s">
        <v>89</v>
      </c>
    </row>
    <row r="10013" spans="1:20" x14ac:dyDescent="0.35">
      <c r="A10013" t="s">
        <v>19507</v>
      </c>
      <c r="B10013" s="5" t="s">
        <v>28802</v>
      </c>
      <c r="C10013" s="6">
        <v>145605</v>
      </c>
      <c r="D10013" t="s">
        <v>33</v>
      </c>
      <c r="E10013">
        <v>16016550</v>
      </c>
      <c r="F10013" s="5" t="s">
        <v>66</v>
      </c>
      <c r="G10013" s="5" t="s">
        <v>24</v>
      </c>
      <c r="H10013" s="5" t="s">
        <v>34</v>
      </c>
      <c r="I10013" t="s">
        <v>35</v>
      </c>
      <c r="J10013" t="s">
        <v>34</v>
      </c>
      <c r="K10013">
        <v>100</v>
      </c>
      <c r="L10013" s="5" t="s">
        <v>19508</v>
      </c>
      <c r="M10013" s="5" t="s">
        <v>37</v>
      </c>
      <c r="N10013">
        <v>8</v>
      </c>
      <c r="O10013" t="s">
        <v>71</v>
      </c>
      <c r="P10013" s="1">
        <v>45726</v>
      </c>
      <c r="Q10013" s="1">
        <v>45757</v>
      </c>
      <c r="R10013">
        <v>2336</v>
      </c>
      <c r="S10013" s="4">
        <v>7.4</v>
      </c>
      <c r="T10013" t="s">
        <v>136</v>
      </c>
    </row>
    <row r="10014" spans="1:20" x14ac:dyDescent="0.35">
      <c r="A10014" t="s">
        <v>19509</v>
      </c>
      <c r="B10014" s="5" t="s">
        <v>179</v>
      </c>
      <c r="C10014" s="6">
        <v>97274</v>
      </c>
      <c r="D10014" t="s">
        <v>22</v>
      </c>
      <c r="E10014">
        <v>97274</v>
      </c>
      <c r="F10014" s="5" t="s">
        <v>50</v>
      </c>
      <c r="G10014" s="5" t="s">
        <v>24</v>
      </c>
      <c r="H10014" s="5" t="s">
        <v>97</v>
      </c>
      <c r="I10014" t="s">
        <v>44</v>
      </c>
      <c r="J10014" t="s">
        <v>97</v>
      </c>
      <c r="K10014">
        <v>50</v>
      </c>
      <c r="L10014" s="5" t="s">
        <v>19510</v>
      </c>
      <c r="M10014" s="5" t="s">
        <v>37</v>
      </c>
      <c r="N10014">
        <v>2</v>
      </c>
      <c r="O10014" t="s">
        <v>71</v>
      </c>
      <c r="P10014" s="1">
        <v>45583</v>
      </c>
      <c r="Q10014" s="1">
        <v>45623</v>
      </c>
      <c r="R10014">
        <v>1260</v>
      </c>
      <c r="S10014" s="4">
        <v>9</v>
      </c>
      <c r="T10014" t="s">
        <v>30</v>
      </c>
    </row>
    <row r="10015" spans="1:20" x14ac:dyDescent="0.35">
      <c r="A10015" t="s">
        <v>19511</v>
      </c>
      <c r="B10015" s="5" t="s">
        <v>162</v>
      </c>
      <c r="C10015" s="6">
        <v>244858</v>
      </c>
      <c r="D10015" t="s">
        <v>22</v>
      </c>
      <c r="E10015">
        <v>244858</v>
      </c>
      <c r="F10015" s="5" t="s">
        <v>23</v>
      </c>
      <c r="G10015" s="5" t="s">
        <v>51</v>
      </c>
      <c r="H10015" s="5" t="s">
        <v>68</v>
      </c>
      <c r="I10015" t="s">
        <v>44</v>
      </c>
      <c r="J10015" t="s">
        <v>68</v>
      </c>
      <c r="K10015">
        <v>100</v>
      </c>
      <c r="L10015" s="5" t="s">
        <v>19512</v>
      </c>
      <c r="M10015" s="5" t="s">
        <v>28</v>
      </c>
      <c r="N10015">
        <v>15</v>
      </c>
      <c r="O10015" t="s">
        <v>147</v>
      </c>
      <c r="P10015" s="1">
        <v>45365</v>
      </c>
      <c r="Q10015" s="1">
        <v>45432</v>
      </c>
      <c r="R10015">
        <v>1932</v>
      </c>
      <c r="S10015" s="4">
        <v>7.1</v>
      </c>
      <c r="T10015" t="s">
        <v>108</v>
      </c>
    </row>
    <row r="10016" spans="1:20" x14ac:dyDescent="0.35">
      <c r="A10016" t="s">
        <v>19513</v>
      </c>
      <c r="B10016" s="5" t="s">
        <v>40</v>
      </c>
      <c r="C10016" s="6">
        <v>104413</v>
      </c>
      <c r="D10016" t="s">
        <v>41</v>
      </c>
      <c r="E10016">
        <v>88751</v>
      </c>
      <c r="F10016" s="5" t="s">
        <v>50</v>
      </c>
      <c r="G10016" s="5" t="s">
        <v>24</v>
      </c>
      <c r="H10016" s="5" t="s">
        <v>126</v>
      </c>
      <c r="I10016" t="s">
        <v>35</v>
      </c>
      <c r="J10016" t="s">
        <v>126</v>
      </c>
      <c r="K10016">
        <v>0</v>
      </c>
      <c r="L10016" s="5" t="s">
        <v>19514</v>
      </c>
      <c r="M10016" s="5" t="s">
        <v>28</v>
      </c>
      <c r="N10016">
        <v>4</v>
      </c>
      <c r="O10016" t="s">
        <v>112</v>
      </c>
      <c r="P10016" s="1">
        <v>45742</v>
      </c>
      <c r="Q10016" s="1">
        <v>45795</v>
      </c>
      <c r="R10016">
        <v>1269</v>
      </c>
      <c r="S10016" s="4">
        <v>6.8</v>
      </c>
      <c r="T10016" t="s">
        <v>79</v>
      </c>
    </row>
    <row r="10017" spans="1:20" x14ac:dyDescent="0.35">
      <c r="A10017" t="s">
        <v>19515</v>
      </c>
      <c r="B10017" s="5" t="s">
        <v>162</v>
      </c>
      <c r="C10017" s="6">
        <v>213972</v>
      </c>
      <c r="D10017" t="s">
        <v>22</v>
      </c>
      <c r="E10017">
        <v>213972</v>
      </c>
      <c r="F10017" s="5" t="s">
        <v>66</v>
      </c>
      <c r="G10017" s="5" t="s">
        <v>42</v>
      </c>
      <c r="H10017" s="5" t="s">
        <v>68</v>
      </c>
      <c r="I10017" t="s">
        <v>35</v>
      </c>
      <c r="J10017" t="s">
        <v>68</v>
      </c>
      <c r="K10017">
        <v>100</v>
      </c>
      <c r="L10017" s="5" t="s">
        <v>16000</v>
      </c>
      <c r="M10017" s="5" t="s">
        <v>37</v>
      </c>
      <c r="N10017">
        <v>6</v>
      </c>
      <c r="O10017" t="s">
        <v>131</v>
      </c>
      <c r="P10017" s="1">
        <v>45416</v>
      </c>
      <c r="Q10017" s="1">
        <v>45482</v>
      </c>
      <c r="R10017">
        <v>2063</v>
      </c>
      <c r="S10017" s="4">
        <v>5.0999999999999996</v>
      </c>
      <c r="T10017" t="s">
        <v>63</v>
      </c>
    </row>
    <row r="10018" spans="1:20" x14ac:dyDescent="0.35">
      <c r="A10018" t="s">
        <v>19516</v>
      </c>
      <c r="B10018" s="5" t="s">
        <v>91</v>
      </c>
      <c r="C10018" s="6">
        <v>163739</v>
      </c>
      <c r="D10018" t="s">
        <v>22</v>
      </c>
      <c r="E10018">
        <v>163739</v>
      </c>
      <c r="F10018" s="5" t="s">
        <v>23</v>
      </c>
      <c r="G10018" s="5" t="s">
        <v>42</v>
      </c>
      <c r="H10018" s="5" t="s">
        <v>52</v>
      </c>
      <c r="I10018" t="s">
        <v>44</v>
      </c>
      <c r="J10018" t="s">
        <v>52</v>
      </c>
      <c r="K10018">
        <v>0</v>
      </c>
      <c r="L10018" s="5" t="s">
        <v>19517</v>
      </c>
      <c r="M10018" s="5" t="s">
        <v>28</v>
      </c>
      <c r="N10018">
        <v>18</v>
      </c>
      <c r="O10018" t="s">
        <v>141</v>
      </c>
      <c r="P10018" s="1">
        <v>45637</v>
      </c>
      <c r="Q10018" s="1">
        <v>45685</v>
      </c>
      <c r="R10018">
        <v>1031</v>
      </c>
      <c r="S10018" s="4">
        <v>8.1999999999999993</v>
      </c>
      <c r="T10018" t="s">
        <v>47</v>
      </c>
    </row>
    <row r="10019" spans="1:20" x14ac:dyDescent="0.35">
      <c r="A10019" t="s">
        <v>19518</v>
      </c>
      <c r="B10019" s="5" t="s">
        <v>32</v>
      </c>
      <c r="C10019" s="6">
        <v>54758</v>
      </c>
      <c r="D10019" t="s">
        <v>22</v>
      </c>
      <c r="E10019">
        <v>54758</v>
      </c>
      <c r="F10019" s="5" t="s">
        <v>58</v>
      </c>
      <c r="G10019" s="5" t="s">
        <v>42</v>
      </c>
      <c r="H10019" s="5" t="s">
        <v>165</v>
      </c>
      <c r="I10019" t="s">
        <v>44</v>
      </c>
      <c r="J10019" t="s">
        <v>426</v>
      </c>
      <c r="K10019">
        <v>0</v>
      </c>
      <c r="L10019" s="5" t="s">
        <v>19519</v>
      </c>
      <c r="M10019" s="5" t="s">
        <v>70</v>
      </c>
      <c r="N10019">
        <v>0</v>
      </c>
      <c r="O10019" t="s">
        <v>71</v>
      </c>
      <c r="P10019" s="1">
        <v>45639</v>
      </c>
      <c r="Q10019" s="1">
        <v>45706</v>
      </c>
      <c r="R10019">
        <v>1502</v>
      </c>
      <c r="S10019" s="4">
        <v>6.9</v>
      </c>
      <c r="T10019" t="s">
        <v>89</v>
      </c>
    </row>
    <row r="10020" spans="1:20" x14ac:dyDescent="0.35">
      <c r="A10020" t="s">
        <v>19520</v>
      </c>
      <c r="B10020" s="5" t="s">
        <v>105</v>
      </c>
      <c r="C10020" s="6">
        <v>90479</v>
      </c>
      <c r="D10020" t="s">
        <v>41</v>
      </c>
      <c r="E10020">
        <v>76907</v>
      </c>
      <c r="F10020" s="5" t="s">
        <v>50</v>
      </c>
      <c r="G10020" s="5" t="s">
        <v>24</v>
      </c>
      <c r="H10020" s="5" t="s">
        <v>60</v>
      </c>
      <c r="I10020" t="s">
        <v>26</v>
      </c>
      <c r="J10020" t="s">
        <v>129</v>
      </c>
      <c r="K10020">
        <v>100</v>
      </c>
      <c r="L10020" s="5" t="s">
        <v>19521</v>
      </c>
      <c r="M10020" s="5" t="s">
        <v>28</v>
      </c>
      <c r="N10020">
        <v>4</v>
      </c>
      <c r="O10020" t="s">
        <v>107</v>
      </c>
      <c r="P10020" s="1">
        <v>45370</v>
      </c>
      <c r="Q10020" s="1">
        <v>45414</v>
      </c>
      <c r="R10020">
        <v>1148</v>
      </c>
      <c r="S10020" s="4">
        <v>9.6999999999999993</v>
      </c>
      <c r="T10020" t="s">
        <v>153</v>
      </c>
    </row>
    <row r="10021" spans="1:20" x14ac:dyDescent="0.35">
      <c r="A10021" t="s">
        <v>19522</v>
      </c>
      <c r="B10021" s="5" t="s">
        <v>100</v>
      </c>
      <c r="C10021" s="6">
        <v>159487</v>
      </c>
      <c r="D10021" t="s">
        <v>22</v>
      </c>
      <c r="E10021">
        <v>159487</v>
      </c>
      <c r="F10021" s="5" t="s">
        <v>66</v>
      </c>
      <c r="G10021" s="5" t="s">
        <v>24</v>
      </c>
      <c r="H10021" s="5" t="s">
        <v>68</v>
      </c>
      <c r="I10021" t="s">
        <v>35</v>
      </c>
      <c r="J10021" t="s">
        <v>67</v>
      </c>
      <c r="K10021">
        <v>100</v>
      </c>
      <c r="L10021" s="5" t="s">
        <v>19523</v>
      </c>
      <c r="M10021" s="5" t="s">
        <v>54</v>
      </c>
      <c r="N10021">
        <v>7</v>
      </c>
      <c r="O10021" t="s">
        <v>141</v>
      </c>
      <c r="P10021" s="1">
        <v>45560</v>
      </c>
      <c r="Q10021" s="1">
        <v>45621</v>
      </c>
      <c r="R10021">
        <v>2469</v>
      </c>
      <c r="S10021" s="4">
        <v>6.3</v>
      </c>
      <c r="T10021" t="s">
        <v>153</v>
      </c>
    </row>
    <row r="10022" spans="1:20" x14ac:dyDescent="0.35">
      <c r="A10022" t="s">
        <v>19524</v>
      </c>
      <c r="B10022" s="5" t="s">
        <v>49</v>
      </c>
      <c r="C10022" s="6">
        <v>64591</v>
      </c>
      <c r="D10022" t="s">
        <v>41</v>
      </c>
      <c r="E10022">
        <v>54902</v>
      </c>
      <c r="F10022" s="5" t="s">
        <v>58</v>
      </c>
      <c r="G10022" s="5" t="s">
        <v>59</v>
      </c>
      <c r="H10022" s="5" t="s">
        <v>126</v>
      </c>
      <c r="I10022" t="s">
        <v>35</v>
      </c>
      <c r="J10022" t="s">
        <v>126</v>
      </c>
      <c r="K10022">
        <v>0</v>
      </c>
      <c r="L10022" s="5" t="s">
        <v>19525</v>
      </c>
      <c r="M10022" s="5" t="s">
        <v>37</v>
      </c>
      <c r="N10022">
        <v>1</v>
      </c>
      <c r="O10022" t="s">
        <v>62</v>
      </c>
      <c r="P10022" s="1">
        <v>45366</v>
      </c>
      <c r="Q10022" s="1">
        <v>45405</v>
      </c>
      <c r="R10022">
        <v>2168</v>
      </c>
      <c r="S10022" s="4">
        <v>6.5</v>
      </c>
      <c r="T10022" t="s">
        <v>136</v>
      </c>
    </row>
    <row r="10023" spans="1:20" x14ac:dyDescent="0.35">
      <c r="A10023" t="s">
        <v>19526</v>
      </c>
      <c r="B10023" s="5" t="s">
        <v>28799</v>
      </c>
      <c r="C10023" s="6">
        <v>186453</v>
      </c>
      <c r="D10023" t="s">
        <v>92</v>
      </c>
      <c r="E10023">
        <v>139840</v>
      </c>
      <c r="F10023" s="5" t="s">
        <v>23</v>
      </c>
      <c r="G10023" s="5" t="s">
        <v>42</v>
      </c>
      <c r="H10023" s="5" t="s">
        <v>93</v>
      </c>
      <c r="I10023" t="s">
        <v>26</v>
      </c>
      <c r="J10023" t="s">
        <v>299</v>
      </c>
      <c r="K10023">
        <v>100</v>
      </c>
      <c r="L10023" s="5" t="s">
        <v>19527</v>
      </c>
      <c r="M10023" s="5" t="s">
        <v>37</v>
      </c>
      <c r="N10023">
        <v>19</v>
      </c>
      <c r="O10023" t="s">
        <v>71</v>
      </c>
      <c r="P10023" s="1">
        <v>45552</v>
      </c>
      <c r="Q10023" s="1">
        <v>45600</v>
      </c>
      <c r="R10023">
        <v>1428</v>
      </c>
      <c r="S10023" s="4">
        <v>5.0999999999999996</v>
      </c>
      <c r="T10023" t="s">
        <v>89</v>
      </c>
    </row>
    <row r="10024" spans="1:20" x14ac:dyDescent="0.35">
      <c r="A10024" t="s">
        <v>19528</v>
      </c>
      <c r="B10024" s="5" t="s">
        <v>105</v>
      </c>
      <c r="C10024" s="6">
        <v>367782</v>
      </c>
      <c r="D10024" t="s">
        <v>22</v>
      </c>
      <c r="E10024">
        <v>367782</v>
      </c>
      <c r="F10024" s="5" t="s">
        <v>23</v>
      </c>
      <c r="G10024" s="5" t="s">
        <v>59</v>
      </c>
      <c r="H10024" s="5" t="s">
        <v>97</v>
      </c>
      <c r="I10024" t="s">
        <v>35</v>
      </c>
      <c r="J10024" t="s">
        <v>121</v>
      </c>
      <c r="K10024">
        <v>0</v>
      </c>
      <c r="L10024" s="5" t="s">
        <v>19529</v>
      </c>
      <c r="M10024" s="5" t="s">
        <v>37</v>
      </c>
      <c r="N10024">
        <v>16</v>
      </c>
      <c r="O10024" t="s">
        <v>62</v>
      </c>
      <c r="P10024" s="1">
        <v>45524</v>
      </c>
      <c r="Q10024" s="1">
        <v>45577</v>
      </c>
      <c r="R10024">
        <v>1285</v>
      </c>
      <c r="S10024" s="4">
        <v>8.6</v>
      </c>
      <c r="T10024" t="s">
        <v>153</v>
      </c>
    </row>
    <row r="10025" spans="1:20" x14ac:dyDescent="0.35">
      <c r="A10025" t="s">
        <v>19530</v>
      </c>
      <c r="B10025" s="5" t="s">
        <v>21</v>
      </c>
      <c r="C10025" s="6">
        <v>122924</v>
      </c>
      <c r="D10025" t="s">
        <v>81</v>
      </c>
      <c r="E10025">
        <v>165947</v>
      </c>
      <c r="F10025" s="5" t="s">
        <v>50</v>
      </c>
      <c r="G10025" s="5" t="s">
        <v>51</v>
      </c>
      <c r="H10025" s="5" t="s">
        <v>82</v>
      </c>
      <c r="I10025" t="s">
        <v>35</v>
      </c>
      <c r="J10025" t="s">
        <v>491</v>
      </c>
      <c r="K10025">
        <v>0</v>
      </c>
      <c r="L10025" s="5" t="s">
        <v>19531</v>
      </c>
      <c r="M10025" s="5" t="s">
        <v>70</v>
      </c>
      <c r="N10025">
        <v>4</v>
      </c>
      <c r="O10025" t="s">
        <v>112</v>
      </c>
      <c r="P10025" s="1">
        <v>45540</v>
      </c>
      <c r="Q10025" s="1">
        <v>45554</v>
      </c>
      <c r="R10025">
        <v>797</v>
      </c>
      <c r="S10025" s="4">
        <v>7.6</v>
      </c>
      <c r="T10025" t="s">
        <v>136</v>
      </c>
    </row>
    <row r="10026" spans="1:20" x14ac:dyDescent="0.35">
      <c r="A10026" t="s">
        <v>19532</v>
      </c>
      <c r="B10026" s="5" t="s">
        <v>179</v>
      </c>
      <c r="C10026" s="6">
        <v>243749</v>
      </c>
      <c r="D10026" t="s">
        <v>81</v>
      </c>
      <c r="E10026">
        <v>329061</v>
      </c>
      <c r="F10026" s="5" t="s">
        <v>23</v>
      </c>
      <c r="G10026" s="5" t="s">
        <v>24</v>
      </c>
      <c r="H10026" s="5" t="s">
        <v>82</v>
      </c>
      <c r="I10026" t="s">
        <v>35</v>
      </c>
      <c r="J10026" t="s">
        <v>82</v>
      </c>
      <c r="K10026">
        <v>100</v>
      </c>
      <c r="L10026" s="5" t="s">
        <v>19533</v>
      </c>
      <c r="M10026" s="5" t="s">
        <v>54</v>
      </c>
      <c r="N10026">
        <v>19</v>
      </c>
      <c r="O10026" t="s">
        <v>167</v>
      </c>
      <c r="P10026" s="1">
        <v>45696</v>
      </c>
      <c r="Q10026" s="1">
        <v>45738</v>
      </c>
      <c r="R10026">
        <v>2447</v>
      </c>
      <c r="S10026" s="4">
        <v>6.4</v>
      </c>
      <c r="T10026" t="s">
        <v>79</v>
      </c>
    </row>
    <row r="10027" spans="1:20" x14ac:dyDescent="0.35">
      <c r="A10027" t="s">
        <v>19534</v>
      </c>
      <c r="B10027" s="5" t="s">
        <v>49</v>
      </c>
      <c r="C10027" s="6">
        <v>78463</v>
      </c>
      <c r="D10027" t="s">
        <v>33</v>
      </c>
      <c r="E10027">
        <v>8630930</v>
      </c>
      <c r="F10027" s="5" t="s">
        <v>50</v>
      </c>
      <c r="G10027" s="5" t="s">
        <v>42</v>
      </c>
      <c r="H10027" s="5" t="s">
        <v>34</v>
      </c>
      <c r="I10027" t="s">
        <v>44</v>
      </c>
      <c r="J10027" t="s">
        <v>34</v>
      </c>
      <c r="K10027">
        <v>50</v>
      </c>
      <c r="L10027" s="5" t="s">
        <v>19535</v>
      </c>
      <c r="M10027" s="5" t="s">
        <v>28</v>
      </c>
      <c r="N10027">
        <v>3</v>
      </c>
      <c r="O10027" t="s">
        <v>172</v>
      </c>
      <c r="P10027" s="1">
        <v>45399</v>
      </c>
      <c r="Q10027" s="1">
        <v>45453</v>
      </c>
      <c r="R10027">
        <v>2462</v>
      </c>
      <c r="S10027" s="4">
        <v>9.4</v>
      </c>
      <c r="T10027" t="s">
        <v>30</v>
      </c>
    </row>
    <row r="10028" spans="1:20" x14ac:dyDescent="0.35">
      <c r="A10028" t="s">
        <v>19536</v>
      </c>
      <c r="B10028" s="5" t="s">
        <v>91</v>
      </c>
      <c r="C10028" s="6">
        <v>177410</v>
      </c>
      <c r="D10028" t="s">
        <v>22</v>
      </c>
      <c r="E10028">
        <v>177410</v>
      </c>
      <c r="F10028" s="5" t="s">
        <v>66</v>
      </c>
      <c r="G10028" s="5" t="s">
        <v>59</v>
      </c>
      <c r="H10028" s="5" t="s">
        <v>68</v>
      </c>
      <c r="I10028" t="s">
        <v>26</v>
      </c>
      <c r="J10028" t="s">
        <v>68</v>
      </c>
      <c r="K10028">
        <v>0</v>
      </c>
      <c r="L10028" s="5" t="s">
        <v>19537</v>
      </c>
      <c r="M10028" s="5" t="s">
        <v>70</v>
      </c>
      <c r="N10028">
        <v>6</v>
      </c>
      <c r="O10028" t="s">
        <v>85</v>
      </c>
      <c r="P10028" s="1">
        <v>45468</v>
      </c>
      <c r="Q10028" s="1">
        <v>45519</v>
      </c>
      <c r="R10028">
        <v>1228</v>
      </c>
      <c r="S10028" s="4">
        <v>9.4</v>
      </c>
      <c r="T10028" t="s">
        <v>103</v>
      </c>
    </row>
    <row r="10029" spans="1:20" x14ac:dyDescent="0.35">
      <c r="A10029" t="s">
        <v>19538</v>
      </c>
      <c r="B10029" s="5" t="s">
        <v>57</v>
      </c>
      <c r="C10029" s="6">
        <v>85282</v>
      </c>
      <c r="D10029" t="s">
        <v>22</v>
      </c>
      <c r="E10029">
        <v>85282</v>
      </c>
      <c r="F10029" s="5" t="s">
        <v>50</v>
      </c>
      <c r="G10029" s="5" t="s">
        <v>51</v>
      </c>
      <c r="H10029" s="5" t="s">
        <v>191</v>
      </c>
      <c r="I10029" t="s">
        <v>26</v>
      </c>
      <c r="J10029" t="s">
        <v>191</v>
      </c>
      <c r="K10029">
        <v>0</v>
      </c>
      <c r="L10029" s="5" t="s">
        <v>19539</v>
      </c>
      <c r="M10029" s="5" t="s">
        <v>54</v>
      </c>
      <c r="N10029">
        <v>2</v>
      </c>
      <c r="O10029" t="s">
        <v>172</v>
      </c>
      <c r="P10029" s="1">
        <v>45477</v>
      </c>
      <c r="Q10029" s="1">
        <v>45493</v>
      </c>
      <c r="R10029">
        <v>607</v>
      </c>
      <c r="S10029" s="4">
        <v>5.8</v>
      </c>
      <c r="T10029" t="s">
        <v>277</v>
      </c>
    </row>
    <row r="10030" spans="1:20" x14ac:dyDescent="0.35">
      <c r="A10030" t="s">
        <v>19540</v>
      </c>
      <c r="B10030" s="5" t="s">
        <v>73</v>
      </c>
      <c r="C10030" s="6">
        <v>54574</v>
      </c>
      <c r="D10030" t="s">
        <v>22</v>
      </c>
      <c r="E10030">
        <v>54574</v>
      </c>
      <c r="F10030" s="5" t="s">
        <v>58</v>
      </c>
      <c r="G10030" s="5" t="s">
        <v>42</v>
      </c>
      <c r="H10030" s="5" t="s">
        <v>101</v>
      </c>
      <c r="I10030" t="s">
        <v>44</v>
      </c>
      <c r="J10030" t="s">
        <v>101</v>
      </c>
      <c r="K10030">
        <v>100</v>
      </c>
      <c r="L10030" s="5" t="s">
        <v>19541</v>
      </c>
      <c r="M10030" s="5" t="s">
        <v>70</v>
      </c>
      <c r="N10030">
        <v>1</v>
      </c>
      <c r="O10030" t="s">
        <v>71</v>
      </c>
      <c r="P10030" s="1">
        <v>45491</v>
      </c>
      <c r="Q10030" s="1">
        <v>45525</v>
      </c>
      <c r="R10030">
        <v>1471</v>
      </c>
      <c r="S10030" s="4">
        <v>9.1</v>
      </c>
      <c r="T10030" t="s">
        <v>243</v>
      </c>
    </row>
    <row r="10031" spans="1:20" x14ac:dyDescent="0.35">
      <c r="A10031" t="s">
        <v>19542</v>
      </c>
      <c r="B10031" s="5" t="s">
        <v>28802</v>
      </c>
      <c r="C10031" s="6">
        <v>99684</v>
      </c>
      <c r="D10031" t="s">
        <v>33</v>
      </c>
      <c r="E10031">
        <v>10965240</v>
      </c>
      <c r="F10031" s="5" t="s">
        <v>50</v>
      </c>
      <c r="G10031" s="5" t="s">
        <v>51</v>
      </c>
      <c r="H10031" s="5" t="s">
        <v>34</v>
      </c>
      <c r="I10031" t="s">
        <v>26</v>
      </c>
      <c r="J10031" t="s">
        <v>212</v>
      </c>
      <c r="K10031">
        <v>100</v>
      </c>
      <c r="L10031" s="5" t="s">
        <v>19543</v>
      </c>
      <c r="M10031" s="5" t="s">
        <v>70</v>
      </c>
      <c r="N10031">
        <v>4</v>
      </c>
      <c r="O10031" t="s">
        <v>29</v>
      </c>
      <c r="P10031" s="1">
        <v>45640</v>
      </c>
      <c r="Q10031" s="1">
        <v>45713</v>
      </c>
      <c r="R10031">
        <v>1017</v>
      </c>
      <c r="S10031" s="4">
        <v>7</v>
      </c>
      <c r="T10031" t="s">
        <v>79</v>
      </c>
    </row>
    <row r="10032" spans="1:20" x14ac:dyDescent="0.35">
      <c r="A10032" t="s">
        <v>19544</v>
      </c>
      <c r="B10032" s="5" t="s">
        <v>179</v>
      </c>
      <c r="C10032" s="6">
        <v>107913</v>
      </c>
      <c r="D10032" t="s">
        <v>41</v>
      </c>
      <c r="E10032">
        <v>91726</v>
      </c>
      <c r="F10032" s="5" t="s">
        <v>66</v>
      </c>
      <c r="G10032" s="5" t="s">
        <v>59</v>
      </c>
      <c r="H10032" s="5" t="s">
        <v>60</v>
      </c>
      <c r="I10032" t="s">
        <v>44</v>
      </c>
      <c r="J10032" t="s">
        <v>60</v>
      </c>
      <c r="K10032">
        <v>100</v>
      </c>
      <c r="L10032" s="5" t="s">
        <v>19545</v>
      </c>
      <c r="M10032" s="5" t="s">
        <v>54</v>
      </c>
      <c r="N10032">
        <v>9</v>
      </c>
      <c r="O10032" t="s">
        <v>88</v>
      </c>
      <c r="P10032" s="1">
        <v>45387</v>
      </c>
      <c r="Q10032" s="1">
        <v>45452</v>
      </c>
      <c r="R10032">
        <v>769</v>
      </c>
      <c r="S10032" s="4">
        <v>9.3000000000000007</v>
      </c>
      <c r="T10032" t="s">
        <v>47</v>
      </c>
    </row>
    <row r="10033" spans="1:20" x14ac:dyDescent="0.35">
      <c r="A10033" t="s">
        <v>19546</v>
      </c>
      <c r="B10033" s="5" t="s">
        <v>100</v>
      </c>
      <c r="C10033" s="6">
        <v>110437</v>
      </c>
      <c r="D10033" t="s">
        <v>65</v>
      </c>
      <c r="E10033">
        <v>143568</v>
      </c>
      <c r="F10033" s="5" t="s">
        <v>50</v>
      </c>
      <c r="G10033" s="5" t="s">
        <v>51</v>
      </c>
      <c r="H10033" s="5" t="s">
        <v>67</v>
      </c>
      <c r="I10033" t="s">
        <v>35</v>
      </c>
      <c r="J10033" t="s">
        <v>67</v>
      </c>
      <c r="K10033">
        <v>100</v>
      </c>
      <c r="L10033" s="5" t="s">
        <v>19547</v>
      </c>
      <c r="M10033" s="5" t="s">
        <v>28</v>
      </c>
      <c r="N10033">
        <v>2</v>
      </c>
      <c r="O10033" t="s">
        <v>71</v>
      </c>
      <c r="P10033" s="1">
        <v>45367</v>
      </c>
      <c r="Q10033" s="1">
        <v>45430</v>
      </c>
      <c r="R10033">
        <v>1027</v>
      </c>
      <c r="S10033" s="4">
        <v>5.6</v>
      </c>
      <c r="T10033" t="s">
        <v>55</v>
      </c>
    </row>
    <row r="10034" spans="1:20" x14ac:dyDescent="0.35">
      <c r="A10034" t="s">
        <v>19548</v>
      </c>
      <c r="B10034" s="5" t="s">
        <v>21</v>
      </c>
      <c r="C10034" s="6">
        <v>32139</v>
      </c>
      <c r="D10034" t="s">
        <v>22</v>
      </c>
      <c r="E10034">
        <v>32139</v>
      </c>
      <c r="F10034" s="5" t="s">
        <v>50</v>
      </c>
      <c r="G10034" s="5" t="s">
        <v>51</v>
      </c>
      <c r="H10034" s="5" t="s">
        <v>157</v>
      </c>
      <c r="I10034" t="s">
        <v>44</v>
      </c>
      <c r="J10034" t="s">
        <v>157</v>
      </c>
      <c r="K10034">
        <v>0</v>
      </c>
      <c r="L10034" s="5" t="s">
        <v>4150</v>
      </c>
      <c r="M10034" s="5" t="s">
        <v>37</v>
      </c>
      <c r="N10034">
        <v>2</v>
      </c>
      <c r="O10034" t="s">
        <v>141</v>
      </c>
      <c r="P10034" s="1">
        <v>45461</v>
      </c>
      <c r="Q10034" s="1">
        <v>45504</v>
      </c>
      <c r="R10034">
        <v>1820</v>
      </c>
      <c r="S10034" s="4">
        <v>7.2</v>
      </c>
      <c r="T10034" t="s">
        <v>30</v>
      </c>
    </row>
    <row r="10035" spans="1:20" x14ac:dyDescent="0.35">
      <c r="A10035" t="s">
        <v>19549</v>
      </c>
      <c r="B10035" s="5" t="s">
        <v>28802</v>
      </c>
      <c r="C10035" s="6">
        <v>78757</v>
      </c>
      <c r="D10035" t="s">
        <v>22</v>
      </c>
      <c r="E10035">
        <v>78757</v>
      </c>
      <c r="F10035" s="5" t="s">
        <v>50</v>
      </c>
      <c r="G10035" s="5" t="s">
        <v>51</v>
      </c>
      <c r="H10035" s="5" t="s">
        <v>129</v>
      </c>
      <c r="I10035" t="s">
        <v>26</v>
      </c>
      <c r="J10035" t="s">
        <v>354</v>
      </c>
      <c r="K10035">
        <v>0</v>
      </c>
      <c r="L10035" s="5" t="s">
        <v>19550</v>
      </c>
      <c r="M10035" s="5" t="s">
        <v>54</v>
      </c>
      <c r="N10035">
        <v>3</v>
      </c>
      <c r="O10035" t="s">
        <v>88</v>
      </c>
      <c r="P10035" s="1">
        <v>45467</v>
      </c>
      <c r="Q10035" s="1">
        <v>45530</v>
      </c>
      <c r="R10035">
        <v>1381</v>
      </c>
      <c r="S10035" s="4">
        <v>9.5</v>
      </c>
      <c r="T10035" t="s">
        <v>243</v>
      </c>
    </row>
    <row r="10036" spans="1:20" x14ac:dyDescent="0.35">
      <c r="A10036" t="s">
        <v>19551</v>
      </c>
      <c r="B10036" s="5" t="s">
        <v>28802</v>
      </c>
      <c r="C10036" s="6">
        <v>264042</v>
      </c>
      <c r="D10036" t="s">
        <v>81</v>
      </c>
      <c r="E10036">
        <v>356457</v>
      </c>
      <c r="F10036" s="5" t="s">
        <v>23</v>
      </c>
      <c r="G10036" s="5" t="s">
        <v>59</v>
      </c>
      <c r="H10036" s="5" t="s">
        <v>82</v>
      </c>
      <c r="I10036" t="s">
        <v>35</v>
      </c>
      <c r="J10036" t="s">
        <v>82</v>
      </c>
      <c r="K10036">
        <v>0</v>
      </c>
      <c r="L10036" s="5" t="s">
        <v>19552</v>
      </c>
      <c r="M10036" s="5" t="s">
        <v>28</v>
      </c>
      <c r="N10036">
        <v>12</v>
      </c>
      <c r="O10036" t="s">
        <v>107</v>
      </c>
      <c r="P10036" s="1">
        <v>45351</v>
      </c>
      <c r="Q10036" s="1">
        <v>45413</v>
      </c>
      <c r="R10036">
        <v>2038</v>
      </c>
      <c r="S10036" s="4">
        <v>9.1</v>
      </c>
      <c r="T10036" t="s">
        <v>108</v>
      </c>
    </row>
    <row r="10037" spans="1:20" x14ac:dyDescent="0.35">
      <c r="A10037" t="s">
        <v>19553</v>
      </c>
      <c r="B10037" s="5" t="s">
        <v>40</v>
      </c>
      <c r="C10037" s="6">
        <v>208291</v>
      </c>
      <c r="D10037" t="s">
        <v>22</v>
      </c>
      <c r="E10037">
        <v>208291</v>
      </c>
      <c r="F10037" s="5" t="s">
        <v>23</v>
      </c>
      <c r="G10037" s="5" t="s">
        <v>24</v>
      </c>
      <c r="H10037" s="5" t="s">
        <v>129</v>
      </c>
      <c r="I10037" t="s">
        <v>35</v>
      </c>
      <c r="J10037" t="s">
        <v>129</v>
      </c>
      <c r="K10037">
        <v>50</v>
      </c>
      <c r="L10037" s="5" t="s">
        <v>19554</v>
      </c>
      <c r="M10037" s="5" t="s">
        <v>70</v>
      </c>
      <c r="N10037">
        <v>11</v>
      </c>
      <c r="O10037" t="s">
        <v>167</v>
      </c>
      <c r="P10037" s="1">
        <v>45357</v>
      </c>
      <c r="Q10037" s="1">
        <v>45427</v>
      </c>
      <c r="R10037">
        <v>1662</v>
      </c>
      <c r="S10037" s="4">
        <v>7.2</v>
      </c>
      <c r="T10037" t="s">
        <v>38</v>
      </c>
    </row>
    <row r="10038" spans="1:20" x14ac:dyDescent="0.35">
      <c r="A10038" t="s">
        <v>19555</v>
      </c>
      <c r="B10038" s="5" t="s">
        <v>28802</v>
      </c>
      <c r="C10038" s="6">
        <v>100038</v>
      </c>
      <c r="D10038" t="s">
        <v>22</v>
      </c>
      <c r="E10038">
        <v>100038</v>
      </c>
      <c r="F10038" s="5" t="s">
        <v>50</v>
      </c>
      <c r="G10038" s="5" t="s">
        <v>42</v>
      </c>
      <c r="H10038" s="5" t="s">
        <v>97</v>
      </c>
      <c r="I10038" t="s">
        <v>26</v>
      </c>
      <c r="J10038" t="s">
        <v>1090</v>
      </c>
      <c r="K10038">
        <v>100</v>
      </c>
      <c r="L10038" s="5" t="s">
        <v>19556</v>
      </c>
      <c r="M10038" s="5" t="s">
        <v>54</v>
      </c>
      <c r="N10038">
        <v>4</v>
      </c>
      <c r="O10038" t="s">
        <v>167</v>
      </c>
      <c r="P10038" s="1">
        <v>45314</v>
      </c>
      <c r="Q10038" s="1">
        <v>45328</v>
      </c>
      <c r="R10038">
        <v>2234</v>
      </c>
      <c r="S10038" s="4">
        <v>6.8</v>
      </c>
      <c r="T10038" t="s">
        <v>89</v>
      </c>
    </row>
    <row r="10039" spans="1:20" x14ac:dyDescent="0.35">
      <c r="A10039" t="s">
        <v>19557</v>
      </c>
      <c r="B10039" s="5" t="s">
        <v>217</v>
      </c>
      <c r="C10039" s="6">
        <v>77060</v>
      </c>
      <c r="D10039" t="s">
        <v>22</v>
      </c>
      <c r="E10039">
        <v>77060</v>
      </c>
      <c r="F10039" s="5" t="s">
        <v>58</v>
      </c>
      <c r="G10039" s="5" t="s">
        <v>24</v>
      </c>
      <c r="H10039" s="5" t="s">
        <v>68</v>
      </c>
      <c r="I10039" t="s">
        <v>35</v>
      </c>
      <c r="J10039" t="s">
        <v>191</v>
      </c>
      <c r="K10039">
        <v>0</v>
      </c>
      <c r="L10039" s="5" t="s">
        <v>19558</v>
      </c>
      <c r="M10039" s="5" t="s">
        <v>28</v>
      </c>
      <c r="N10039">
        <v>0</v>
      </c>
      <c r="O10039" t="s">
        <v>88</v>
      </c>
      <c r="P10039" s="1">
        <v>45651</v>
      </c>
      <c r="Q10039" s="1">
        <v>45665</v>
      </c>
      <c r="R10039">
        <v>1416</v>
      </c>
      <c r="S10039" s="4">
        <v>6.7</v>
      </c>
      <c r="T10039" t="s">
        <v>95</v>
      </c>
    </row>
    <row r="10040" spans="1:20" x14ac:dyDescent="0.35">
      <c r="A10040" t="s">
        <v>19559</v>
      </c>
      <c r="B10040" s="5" t="s">
        <v>179</v>
      </c>
      <c r="C10040" s="6">
        <v>222150</v>
      </c>
      <c r="D10040" t="s">
        <v>22</v>
      </c>
      <c r="E10040">
        <v>222150</v>
      </c>
      <c r="F10040" s="5" t="s">
        <v>23</v>
      </c>
      <c r="G10040" s="5" t="s">
        <v>24</v>
      </c>
      <c r="H10040" s="5" t="s">
        <v>97</v>
      </c>
      <c r="I10040" t="s">
        <v>35</v>
      </c>
      <c r="J10040" t="s">
        <v>121</v>
      </c>
      <c r="K10040">
        <v>50</v>
      </c>
      <c r="L10040" s="5" t="s">
        <v>19560</v>
      </c>
      <c r="M10040" s="5" t="s">
        <v>54</v>
      </c>
      <c r="N10040">
        <v>16</v>
      </c>
      <c r="O10040" t="s">
        <v>78</v>
      </c>
      <c r="P10040" s="1">
        <v>45480</v>
      </c>
      <c r="Q10040" s="1">
        <v>45545</v>
      </c>
      <c r="R10040">
        <v>1253</v>
      </c>
      <c r="S10040" s="4">
        <v>6.1</v>
      </c>
      <c r="T10040" t="s">
        <v>89</v>
      </c>
    </row>
    <row r="10041" spans="1:20" x14ac:dyDescent="0.35">
      <c r="A10041" t="s">
        <v>19561</v>
      </c>
      <c r="B10041" s="5" t="s">
        <v>57</v>
      </c>
      <c r="C10041" s="6">
        <v>163117</v>
      </c>
      <c r="D10041" t="s">
        <v>22</v>
      </c>
      <c r="E10041">
        <v>163117</v>
      </c>
      <c r="F10041" s="5" t="s">
        <v>23</v>
      </c>
      <c r="G10041" s="5" t="s">
        <v>42</v>
      </c>
      <c r="H10041" s="5" t="s">
        <v>191</v>
      </c>
      <c r="I10041" t="s">
        <v>44</v>
      </c>
      <c r="J10041" t="s">
        <v>60</v>
      </c>
      <c r="K10041">
        <v>100</v>
      </c>
      <c r="L10041" s="5" t="s">
        <v>15434</v>
      </c>
      <c r="M10041" s="5" t="s">
        <v>37</v>
      </c>
      <c r="N10041">
        <v>15</v>
      </c>
      <c r="O10041" t="s">
        <v>131</v>
      </c>
      <c r="P10041" s="1">
        <v>45697</v>
      </c>
      <c r="Q10041" s="1">
        <v>45767</v>
      </c>
      <c r="R10041">
        <v>584</v>
      </c>
      <c r="S10041" s="4">
        <v>6.3</v>
      </c>
      <c r="T10041" t="s">
        <v>153</v>
      </c>
    </row>
    <row r="10042" spans="1:20" x14ac:dyDescent="0.35">
      <c r="A10042" t="s">
        <v>19562</v>
      </c>
      <c r="B10042" s="5" t="s">
        <v>28802</v>
      </c>
      <c r="C10042" s="6">
        <v>221296</v>
      </c>
      <c r="D10042" t="s">
        <v>33</v>
      </c>
      <c r="E10042">
        <v>24342560</v>
      </c>
      <c r="F10042" s="5" t="s">
        <v>23</v>
      </c>
      <c r="G10042" s="5" t="s">
        <v>24</v>
      </c>
      <c r="H10042" s="5" t="s">
        <v>34</v>
      </c>
      <c r="I10042" t="s">
        <v>44</v>
      </c>
      <c r="J10042" t="s">
        <v>151</v>
      </c>
      <c r="K10042">
        <v>50</v>
      </c>
      <c r="L10042" s="5" t="s">
        <v>12148</v>
      </c>
      <c r="M10042" s="5" t="s">
        <v>54</v>
      </c>
      <c r="N10042">
        <v>10</v>
      </c>
      <c r="O10042" t="s">
        <v>88</v>
      </c>
      <c r="P10042" s="1">
        <v>45328</v>
      </c>
      <c r="Q10042" s="1">
        <v>45347</v>
      </c>
      <c r="R10042">
        <v>616</v>
      </c>
      <c r="S10042" s="4">
        <v>7.2</v>
      </c>
      <c r="T10042" t="s">
        <v>63</v>
      </c>
    </row>
    <row r="10043" spans="1:20" x14ac:dyDescent="0.35">
      <c r="A10043" t="s">
        <v>19563</v>
      </c>
      <c r="B10043" s="5" t="s">
        <v>217</v>
      </c>
      <c r="C10043" s="6">
        <v>75240</v>
      </c>
      <c r="D10043" t="s">
        <v>22</v>
      </c>
      <c r="E10043">
        <v>75240</v>
      </c>
      <c r="F10043" s="5" t="s">
        <v>50</v>
      </c>
      <c r="G10043" s="5" t="s">
        <v>24</v>
      </c>
      <c r="H10043" s="5" t="s">
        <v>25</v>
      </c>
      <c r="I10043" t="s">
        <v>26</v>
      </c>
      <c r="J10043" t="s">
        <v>25</v>
      </c>
      <c r="K10043">
        <v>50</v>
      </c>
      <c r="L10043" s="5" t="s">
        <v>19564</v>
      </c>
      <c r="M10043" s="5" t="s">
        <v>37</v>
      </c>
      <c r="N10043">
        <v>3</v>
      </c>
      <c r="O10043" t="s">
        <v>71</v>
      </c>
      <c r="P10043" s="1">
        <v>45294</v>
      </c>
      <c r="Q10043" s="1">
        <v>45318</v>
      </c>
      <c r="R10043">
        <v>2150</v>
      </c>
      <c r="S10043" s="4">
        <v>9.6999999999999993</v>
      </c>
      <c r="T10043" t="s">
        <v>243</v>
      </c>
    </row>
    <row r="10044" spans="1:20" x14ac:dyDescent="0.35">
      <c r="A10044" t="s">
        <v>19565</v>
      </c>
      <c r="B10044" s="5" t="s">
        <v>162</v>
      </c>
      <c r="C10044" s="6">
        <v>190468</v>
      </c>
      <c r="D10044" t="s">
        <v>92</v>
      </c>
      <c r="E10044">
        <v>142851</v>
      </c>
      <c r="F10044" s="5" t="s">
        <v>23</v>
      </c>
      <c r="G10044" s="5" t="s">
        <v>24</v>
      </c>
      <c r="H10044" s="5" t="s">
        <v>93</v>
      </c>
      <c r="I10044" t="s">
        <v>44</v>
      </c>
      <c r="J10044" t="s">
        <v>93</v>
      </c>
      <c r="K10044">
        <v>100</v>
      </c>
      <c r="L10044" s="5" t="s">
        <v>19566</v>
      </c>
      <c r="M10044" s="5" t="s">
        <v>28</v>
      </c>
      <c r="N10044">
        <v>10</v>
      </c>
      <c r="O10044" t="s">
        <v>78</v>
      </c>
      <c r="P10044" s="1">
        <v>45389</v>
      </c>
      <c r="Q10044" s="1">
        <v>45423</v>
      </c>
      <c r="R10044">
        <v>2175</v>
      </c>
      <c r="S10044" s="4">
        <v>6</v>
      </c>
      <c r="T10044" t="s">
        <v>79</v>
      </c>
    </row>
    <row r="10045" spans="1:20" x14ac:dyDescent="0.35">
      <c r="A10045" t="s">
        <v>19567</v>
      </c>
      <c r="B10045" s="5" t="s">
        <v>91</v>
      </c>
      <c r="C10045" s="6">
        <v>229205</v>
      </c>
      <c r="D10045" t="s">
        <v>22</v>
      </c>
      <c r="E10045">
        <v>229205</v>
      </c>
      <c r="F10045" s="5" t="s">
        <v>23</v>
      </c>
      <c r="G10045" s="5" t="s">
        <v>51</v>
      </c>
      <c r="H10045" s="5" t="s">
        <v>68</v>
      </c>
      <c r="I10045" t="s">
        <v>35</v>
      </c>
      <c r="J10045" t="s">
        <v>68</v>
      </c>
      <c r="K10045">
        <v>0</v>
      </c>
      <c r="L10045" s="5" t="s">
        <v>19568</v>
      </c>
      <c r="M10045" s="5" t="s">
        <v>70</v>
      </c>
      <c r="N10045">
        <v>19</v>
      </c>
      <c r="O10045" t="s">
        <v>88</v>
      </c>
      <c r="P10045" s="1">
        <v>45503</v>
      </c>
      <c r="Q10045" s="1">
        <v>45531</v>
      </c>
      <c r="R10045">
        <v>702</v>
      </c>
      <c r="S10045" s="4">
        <v>5.6</v>
      </c>
      <c r="T10045" t="s">
        <v>103</v>
      </c>
    </row>
    <row r="10046" spans="1:20" x14ac:dyDescent="0.35">
      <c r="A10046" t="s">
        <v>19569</v>
      </c>
      <c r="B10046" s="5" t="s">
        <v>28799</v>
      </c>
      <c r="C10046" s="6">
        <v>158082</v>
      </c>
      <c r="D10046" t="s">
        <v>33</v>
      </c>
      <c r="E10046">
        <v>17389020</v>
      </c>
      <c r="F10046" s="5" t="s">
        <v>23</v>
      </c>
      <c r="G10046" s="5" t="s">
        <v>51</v>
      </c>
      <c r="H10046" s="5" t="s">
        <v>34</v>
      </c>
      <c r="I10046" t="s">
        <v>44</v>
      </c>
      <c r="J10046" t="s">
        <v>34</v>
      </c>
      <c r="K10046">
        <v>100</v>
      </c>
      <c r="L10046" s="5" t="s">
        <v>12626</v>
      </c>
      <c r="M10046" s="5" t="s">
        <v>37</v>
      </c>
      <c r="N10046">
        <v>17</v>
      </c>
      <c r="O10046" t="s">
        <v>167</v>
      </c>
      <c r="P10046" s="1">
        <v>45395</v>
      </c>
      <c r="Q10046" s="1">
        <v>45445</v>
      </c>
      <c r="R10046">
        <v>1116</v>
      </c>
      <c r="S10046" s="4">
        <v>6.2</v>
      </c>
      <c r="T10046" t="s">
        <v>136</v>
      </c>
    </row>
    <row r="10047" spans="1:20" x14ac:dyDescent="0.35">
      <c r="A10047" t="s">
        <v>19570</v>
      </c>
      <c r="B10047" s="5" t="s">
        <v>179</v>
      </c>
      <c r="C10047" s="6">
        <v>158388</v>
      </c>
      <c r="D10047" t="s">
        <v>41</v>
      </c>
      <c r="E10047">
        <v>134630</v>
      </c>
      <c r="F10047" s="5" t="s">
        <v>66</v>
      </c>
      <c r="G10047" s="5" t="s">
        <v>24</v>
      </c>
      <c r="H10047" s="5" t="s">
        <v>151</v>
      </c>
      <c r="I10047" t="s">
        <v>35</v>
      </c>
      <c r="J10047" t="s">
        <v>151</v>
      </c>
      <c r="K10047">
        <v>50</v>
      </c>
      <c r="L10047" s="5" t="s">
        <v>19571</v>
      </c>
      <c r="M10047" s="5" t="s">
        <v>54</v>
      </c>
      <c r="N10047">
        <v>7</v>
      </c>
      <c r="O10047" t="s">
        <v>29</v>
      </c>
      <c r="P10047" s="1">
        <v>45538</v>
      </c>
      <c r="Q10047" s="1">
        <v>45611</v>
      </c>
      <c r="R10047">
        <v>1409</v>
      </c>
      <c r="S10047" s="4">
        <v>9.8000000000000007</v>
      </c>
      <c r="T10047" t="s">
        <v>89</v>
      </c>
    </row>
    <row r="10048" spans="1:20" x14ac:dyDescent="0.35">
      <c r="A10048" t="s">
        <v>19572</v>
      </c>
      <c r="B10048" s="5" t="s">
        <v>100</v>
      </c>
      <c r="C10048" s="6">
        <v>270701</v>
      </c>
      <c r="D10048" t="s">
        <v>22</v>
      </c>
      <c r="E10048">
        <v>270701</v>
      </c>
      <c r="F10048" s="5" t="s">
        <v>23</v>
      </c>
      <c r="G10048" s="5" t="s">
        <v>42</v>
      </c>
      <c r="H10048" s="5" t="s">
        <v>68</v>
      </c>
      <c r="I10048" t="s">
        <v>26</v>
      </c>
      <c r="J10048" t="s">
        <v>68</v>
      </c>
      <c r="K10048">
        <v>0</v>
      </c>
      <c r="L10048" s="5" t="s">
        <v>12826</v>
      </c>
      <c r="M10048" s="5" t="s">
        <v>37</v>
      </c>
      <c r="N10048">
        <v>10</v>
      </c>
      <c r="O10048" t="s">
        <v>71</v>
      </c>
      <c r="P10048" s="1">
        <v>45404</v>
      </c>
      <c r="Q10048" s="1">
        <v>45445</v>
      </c>
      <c r="R10048">
        <v>673</v>
      </c>
      <c r="S10048" s="4">
        <v>9.5</v>
      </c>
      <c r="T10048" t="s">
        <v>79</v>
      </c>
    </row>
    <row r="10049" spans="1:20" x14ac:dyDescent="0.35">
      <c r="A10049" t="s">
        <v>19573</v>
      </c>
      <c r="B10049" s="5" t="s">
        <v>162</v>
      </c>
      <c r="C10049" s="6">
        <v>106640</v>
      </c>
      <c r="D10049" t="s">
        <v>41</v>
      </c>
      <c r="E10049">
        <v>90644</v>
      </c>
      <c r="F10049" s="5" t="s">
        <v>50</v>
      </c>
      <c r="G10049" s="5" t="s">
        <v>24</v>
      </c>
      <c r="H10049" s="5" t="s">
        <v>126</v>
      </c>
      <c r="I10049" t="s">
        <v>26</v>
      </c>
      <c r="J10049" t="s">
        <v>126</v>
      </c>
      <c r="K10049">
        <v>50</v>
      </c>
      <c r="L10049" s="5" t="s">
        <v>19574</v>
      </c>
      <c r="M10049" s="5" t="s">
        <v>54</v>
      </c>
      <c r="N10049">
        <v>4</v>
      </c>
      <c r="O10049" t="s">
        <v>131</v>
      </c>
      <c r="P10049" s="1">
        <v>45644</v>
      </c>
      <c r="Q10049" s="1">
        <v>45703</v>
      </c>
      <c r="R10049">
        <v>1432</v>
      </c>
      <c r="S10049" s="4">
        <v>8.5</v>
      </c>
      <c r="T10049" t="s">
        <v>30</v>
      </c>
    </row>
    <row r="10050" spans="1:20" x14ac:dyDescent="0.35">
      <c r="A10050" t="s">
        <v>19575</v>
      </c>
      <c r="B10050" s="5" t="s">
        <v>28802</v>
      </c>
      <c r="C10050" s="6">
        <v>69424</v>
      </c>
      <c r="D10050" t="s">
        <v>41</v>
      </c>
      <c r="E10050">
        <v>59010</v>
      </c>
      <c r="F10050" s="5" t="s">
        <v>50</v>
      </c>
      <c r="G10050" s="5" t="s">
        <v>59</v>
      </c>
      <c r="H10050" s="5" t="s">
        <v>60</v>
      </c>
      <c r="I10050" t="s">
        <v>26</v>
      </c>
      <c r="J10050" t="s">
        <v>60</v>
      </c>
      <c r="K10050">
        <v>50</v>
      </c>
      <c r="L10050" s="5" t="s">
        <v>19576</v>
      </c>
      <c r="M10050" s="5" t="s">
        <v>28</v>
      </c>
      <c r="N10050">
        <v>2</v>
      </c>
      <c r="O10050" t="s">
        <v>88</v>
      </c>
      <c r="P10050" s="1">
        <v>45423</v>
      </c>
      <c r="Q10050" s="1">
        <v>45481</v>
      </c>
      <c r="R10050">
        <v>848</v>
      </c>
      <c r="S10050" s="4">
        <v>7</v>
      </c>
      <c r="T10050" t="s">
        <v>38</v>
      </c>
    </row>
    <row r="10051" spans="1:20" x14ac:dyDescent="0.35">
      <c r="A10051" t="s">
        <v>19577</v>
      </c>
      <c r="B10051" s="5" t="s">
        <v>28802</v>
      </c>
      <c r="C10051" s="6">
        <v>93528</v>
      </c>
      <c r="D10051" t="s">
        <v>22</v>
      </c>
      <c r="E10051">
        <v>93528</v>
      </c>
      <c r="F10051" s="5" t="s">
        <v>58</v>
      </c>
      <c r="G10051" s="5" t="s">
        <v>59</v>
      </c>
      <c r="H10051" s="5" t="s">
        <v>101</v>
      </c>
      <c r="I10051" t="s">
        <v>35</v>
      </c>
      <c r="J10051" t="s">
        <v>101</v>
      </c>
      <c r="K10051">
        <v>50</v>
      </c>
      <c r="L10051" s="5" t="s">
        <v>19578</v>
      </c>
      <c r="M10051" s="5" t="s">
        <v>70</v>
      </c>
      <c r="N10051">
        <v>0</v>
      </c>
      <c r="O10051" t="s">
        <v>29</v>
      </c>
      <c r="P10051" s="1">
        <v>45725</v>
      </c>
      <c r="Q10051" s="1">
        <v>45792</v>
      </c>
      <c r="R10051">
        <v>1627</v>
      </c>
      <c r="S10051" s="4">
        <v>6</v>
      </c>
      <c r="T10051" t="s">
        <v>108</v>
      </c>
    </row>
    <row r="10052" spans="1:20" x14ac:dyDescent="0.35">
      <c r="A10052" t="s">
        <v>19579</v>
      </c>
      <c r="B10052" s="5" t="s">
        <v>28801</v>
      </c>
      <c r="C10052" s="6">
        <v>114025</v>
      </c>
      <c r="D10052" t="s">
        <v>65</v>
      </c>
      <c r="E10052">
        <v>148233</v>
      </c>
      <c r="F10052" s="5" t="s">
        <v>50</v>
      </c>
      <c r="G10052" s="5" t="s">
        <v>42</v>
      </c>
      <c r="H10052" s="5" t="s">
        <v>67</v>
      </c>
      <c r="I10052" t="s">
        <v>35</v>
      </c>
      <c r="J10052" t="s">
        <v>67</v>
      </c>
      <c r="K10052">
        <v>50</v>
      </c>
      <c r="L10052" s="5" t="s">
        <v>19580</v>
      </c>
      <c r="M10052" s="5" t="s">
        <v>37</v>
      </c>
      <c r="N10052">
        <v>3</v>
      </c>
      <c r="O10052" t="s">
        <v>135</v>
      </c>
      <c r="P10052" s="1">
        <v>45669</v>
      </c>
      <c r="Q10052" s="1">
        <v>45704</v>
      </c>
      <c r="R10052">
        <v>2470</v>
      </c>
      <c r="S10052" s="4">
        <v>8.1999999999999993</v>
      </c>
      <c r="T10052" t="s">
        <v>55</v>
      </c>
    </row>
    <row r="10053" spans="1:20" x14ac:dyDescent="0.35">
      <c r="A10053" t="s">
        <v>19581</v>
      </c>
      <c r="B10053" s="5" t="s">
        <v>91</v>
      </c>
      <c r="C10053" s="6">
        <v>91997</v>
      </c>
      <c r="D10053" t="s">
        <v>41</v>
      </c>
      <c r="E10053">
        <v>78197</v>
      </c>
      <c r="F10053" s="5" t="s">
        <v>50</v>
      </c>
      <c r="G10053" s="5" t="s">
        <v>51</v>
      </c>
      <c r="H10053" s="5" t="s">
        <v>60</v>
      </c>
      <c r="I10053" t="s">
        <v>44</v>
      </c>
      <c r="J10053" t="s">
        <v>60</v>
      </c>
      <c r="K10053">
        <v>100</v>
      </c>
      <c r="L10053" s="5" t="s">
        <v>19582</v>
      </c>
      <c r="M10053" s="5" t="s">
        <v>28</v>
      </c>
      <c r="N10053">
        <v>4</v>
      </c>
      <c r="O10053" t="s">
        <v>29</v>
      </c>
      <c r="P10053" s="1">
        <v>45681</v>
      </c>
      <c r="Q10053" s="1">
        <v>45701</v>
      </c>
      <c r="R10053">
        <v>505</v>
      </c>
      <c r="S10053" s="4">
        <v>8.6</v>
      </c>
      <c r="T10053" t="s">
        <v>89</v>
      </c>
    </row>
    <row r="10054" spans="1:20" x14ac:dyDescent="0.35">
      <c r="A10054" t="s">
        <v>19583</v>
      </c>
      <c r="B10054" s="5" t="s">
        <v>100</v>
      </c>
      <c r="C10054" s="6">
        <v>120244</v>
      </c>
      <c r="D10054" t="s">
        <v>65</v>
      </c>
      <c r="E10054">
        <v>156317</v>
      </c>
      <c r="F10054" s="5" t="s">
        <v>66</v>
      </c>
      <c r="G10054" s="5" t="s">
        <v>24</v>
      </c>
      <c r="H10054" s="5" t="s">
        <v>67</v>
      </c>
      <c r="I10054" t="s">
        <v>44</v>
      </c>
      <c r="J10054" t="s">
        <v>133</v>
      </c>
      <c r="K10054">
        <v>0</v>
      </c>
      <c r="L10054" s="5" t="s">
        <v>19584</v>
      </c>
      <c r="M10054" s="5" t="s">
        <v>70</v>
      </c>
      <c r="N10054">
        <v>7</v>
      </c>
      <c r="O10054" t="s">
        <v>78</v>
      </c>
      <c r="P10054" s="1">
        <v>45399</v>
      </c>
      <c r="Q10054" s="1">
        <v>45419</v>
      </c>
      <c r="R10054">
        <v>721</v>
      </c>
      <c r="S10054" s="4">
        <v>7.3</v>
      </c>
      <c r="T10054" t="s">
        <v>89</v>
      </c>
    </row>
    <row r="10055" spans="1:20" x14ac:dyDescent="0.35">
      <c r="A10055" t="s">
        <v>19585</v>
      </c>
      <c r="B10055" s="5" t="s">
        <v>174</v>
      </c>
      <c r="C10055" s="6">
        <v>132194</v>
      </c>
      <c r="D10055" t="s">
        <v>22</v>
      </c>
      <c r="E10055">
        <v>132194</v>
      </c>
      <c r="F10055" s="5" t="s">
        <v>23</v>
      </c>
      <c r="G10055" s="5" t="s">
        <v>42</v>
      </c>
      <c r="H10055" s="5" t="s">
        <v>157</v>
      </c>
      <c r="I10055" t="s">
        <v>35</v>
      </c>
      <c r="J10055" t="s">
        <v>157</v>
      </c>
      <c r="K10055">
        <v>50</v>
      </c>
      <c r="L10055" s="5" t="s">
        <v>19586</v>
      </c>
      <c r="M10055" s="5" t="s">
        <v>54</v>
      </c>
      <c r="N10055">
        <v>18</v>
      </c>
      <c r="O10055" t="s">
        <v>107</v>
      </c>
      <c r="P10055" s="1">
        <v>45404</v>
      </c>
      <c r="Q10055" s="1">
        <v>45467</v>
      </c>
      <c r="R10055">
        <v>1300</v>
      </c>
      <c r="S10055" s="4">
        <v>5.8</v>
      </c>
      <c r="T10055" t="s">
        <v>89</v>
      </c>
    </row>
    <row r="10056" spans="1:20" x14ac:dyDescent="0.35">
      <c r="A10056" t="s">
        <v>19587</v>
      </c>
      <c r="B10056" s="5" t="s">
        <v>162</v>
      </c>
      <c r="C10056" s="6">
        <v>108571</v>
      </c>
      <c r="D10056" t="s">
        <v>22</v>
      </c>
      <c r="E10056">
        <v>108571</v>
      </c>
      <c r="F10056" s="5" t="s">
        <v>23</v>
      </c>
      <c r="G10056" s="5" t="s">
        <v>42</v>
      </c>
      <c r="H10056" s="5" t="s">
        <v>157</v>
      </c>
      <c r="I10056" t="s">
        <v>26</v>
      </c>
      <c r="J10056" t="s">
        <v>423</v>
      </c>
      <c r="K10056">
        <v>100</v>
      </c>
      <c r="L10056" s="5" t="s">
        <v>19588</v>
      </c>
      <c r="M10056" s="5" t="s">
        <v>37</v>
      </c>
      <c r="N10056">
        <v>11</v>
      </c>
      <c r="O10056" t="s">
        <v>147</v>
      </c>
      <c r="P10056" s="1">
        <v>45412</v>
      </c>
      <c r="Q10056" s="1">
        <v>45429</v>
      </c>
      <c r="R10056">
        <v>1016</v>
      </c>
      <c r="S10056" s="4">
        <v>7.8</v>
      </c>
      <c r="T10056" t="s">
        <v>118</v>
      </c>
    </row>
    <row r="10057" spans="1:20" x14ac:dyDescent="0.35">
      <c r="A10057" t="s">
        <v>19589</v>
      </c>
      <c r="B10057" s="5" t="s">
        <v>179</v>
      </c>
      <c r="C10057" s="6">
        <v>75698</v>
      </c>
      <c r="D10057" t="s">
        <v>22</v>
      </c>
      <c r="E10057">
        <v>75698</v>
      </c>
      <c r="F10057" s="5" t="s">
        <v>58</v>
      </c>
      <c r="G10057" s="5" t="s">
        <v>51</v>
      </c>
      <c r="H10057" s="5" t="s">
        <v>191</v>
      </c>
      <c r="I10057" t="s">
        <v>26</v>
      </c>
      <c r="J10057" t="s">
        <v>191</v>
      </c>
      <c r="K10057">
        <v>100</v>
      </c>
      <c r="L10057" s="5" t="s">
        <v>19590</v>
      </c>
      <c r="M10057" s="5" t="s">
        <v>70</v>
      </c>
      <c r="N10057">
        <v>1</v>
      </c>
      <c r="O10057" t="s">
        <v>71</v>
      </c>
      <c r="P10057" s="1">
        <v>45741</v>
      </c>
      <c r="Q10057" s="1">
        <v>45786</v>
      </c>
      <c r="R10057">
        <v>1791</v>
      </c>
      <c r="S10057" s="4">
        <v>8.1999999999999993</v>
      </c>
      <c r="T10057" t="s">
        <v>79</v>
      </c>
    </row>
    <row r="10058" spans="1:20" x14ac:dyDescent="0.35">
      <c r="A10058" t="s">
        <v>19591</v>
      </c>
      <c r="B10058" s="5" t="s">
        <v>105</v>
      </c>
      <c r="C10058" s="6">
        <v>39365</v>
      </c>
      <c r="D10058" t="s">
        <v>22</v>
      </c>
      <c r="E10058">
        <v>39365</v>
      </c>
      <c r="F10058" s="5" t="s">
        <v>50</v>
      </c>
      <c r="G10058" s="5" t="s">
        <v>42</v>
      </c>
      <c r="H10058" s="5" t="s">
        <v>157</v>
      </c>
      <c r="I10058" t="s">
        <v>35</v>
      </c>
      <c r="J10058" t="s">
        <v>157</v>
      </c>
      <c r="K10058">
        <v>100</v>
      </c>
      <c r="L10058" s="5" t="s">
        <v>19592</v>
      </c>
      <c r="M10058" s="5" t="s">
        <v>28</v>
      </c>
      <c r="N10058">
        <v>3</v>
      </c>
      <c r="O10058" t="s">
        <v>29</v>
      </c>
      <c r="P10058" s="1">
        <v>45310</v>
      </c>
      <c r="Q10058" s="1">
        <v>45375</v>
      </c>
      <c r="R10058">
        <v>2176</v>
      </c>
      <c r="S10058" s="4">
        <v>8.1</v>
      </c>
      <c r="T10058" t="s">
        <v>63</v>
      </c>
    </row>
    <row r="10059" spans="1:20" x14ac:dyDescent="0.35">
      <c r="A10059" t="s">
        <v>19593</v>
      </c>
      <c r="B10059" s="5" t="s">
        <v>57</v>
      </c>
      <c r="C10059" s="6">
        <v>183526</v>
      </c>
      <c r="D10059" t="s">
        <v>41</v>
      </c>
      <c r="E10059">
        <v>155997</v>
      </c>
      <c r="F10059" s="5" t="s">
        <v>23</v>
      </c>
      <c r="G10059" s="5" t="s">
        <v>24</v>
      </c>
      <c r="H10059" s="5" t="s">
        <v>43</v>
      </c>
      <c r="I10059" t="s">
        <v>35</v>
      </c>
      <c r="J10059" t="s">
        <v>43</v>
      </c>
      <c r="K10059">
        <v>0</v>
      </c>
      <c r="L10059" s="5" t="s">
        <v>13769</v>
      </c>
      <c r="M10059" s="5" t="s">
        <v>37</v>
      </c>
      <c r="N10059">
        <v>10</v>
      </c>
      <c r="O10059" t="s">
        <v>46</v>
      </c>
      <c r="P10059" s="1">
        <v>45575</v>
      </c>
      <c r="Q10059" s="1">
        <v>45624</v>
      </c>
      <c r="R10059">
        <v>974</v>
      </c>
      <c r="S10059" s="4">
        <v>7.4</v>
      </c>
      <c r="T10059" t="s">
        <v>89</v>
      </c>
    </row>
    <row r="10060" spans="1:20" x14ac:dyDescent="0.35">
      <c r="A10060" t="s">
        <v>19594</v>
      </c>
      <c r="B10060" s="5" t="s">
        <v>73</v>
      </c>
      <c r="C10060" s="6">
        <v>143337</v>
      </c>
      <c r="D10060" t="s">
        <v>41</v>
      </c>
      <c r="E10060">
        <v>121836</v>
      </c>
      <c r="F10060" s="5" t="s">
        <v>23</v>
      </c>
      <c r="G10060" s="5" t="s">
        <v>24</v>
      </c>
      <c r="H10060" s="5" t="s">
        <v>43</v>
      </c>
      <c r="I10060" t="s">
        <v>26</v>
      </c>
      <c r="J10060" t="s">
        <v>76</v>
      </c>
      <c r="K10060">
        <v>100</v>
      </c>
      <c r="L10060" s="5" t="s">
        <v>5725</v>
      </c>
      <c r="M10060" s="5" t="s">
        <v>70</v>
      </c>
      <c r="N10060">
        <v>14</v>
      </c>
      <c r="O10060" t="s">
        <v>71</v>
      </c>
      <c r="P10060" s="1">
        <v>45459</v>
      </c>
      <c r="Q10060" s="1">
        <v>45478</v>
      </c>
      <c r="R10060">
        <v>1608</v>
      </c>
      <c r="S10060" s="4">
        <v>5.2</v>
      </c>
      <c r="T10060" t="s">
        <v>95</v>
      </c>
    </row>
    <row r="10061" spans="1:20" x14ac:dyDescent="0.35">
      <c r="A10061" t="s">
        <v>19595</v>
      </c>
      <c r="B10061" s="5" t="s">
        <v>28801</v>
      </c>
      <c r="C10061" s="6">
        <v>63211</v>
      </c>
      <c r="D10061" t="s">
        <v>92</v>
      </c>
      <c r="E10061">
        <v>47408</v>
      </c>
      <c r="F10061" s="5" t="s">
        <v>58</v>
      </c>
      <c r="G10061" s="5" t="s">
        <v>51</v>
      </c>
      <c r="H10061" s="5" t="s">
        <v>93</v>
      </c>
      <c r="I10061" t="s">
        <v>26</v>
      </c>
      <c r="J10061" t="s">
        <v>93</v>
      </c>
      <c r="K10061">
        <v>50</v>
      </c>
      <c r="L10061" s="5" t="s">
        <v>19596</v>
      </c>
      <c r="M10061" s="5" t="s">
        <v>28</v>
      </c>
      <c r="N10061">
        <v>1</v>
      </c>
      <c r="O10061" t="s">
        <v>78</v>
      </c>
      <c r="P10061" s="1">
        <v>45502</v>
      </c>
      <c r="Q10061" s="1">
        <v>45552</v>
      </c>
      <c r="R10061">
        <v>2029</v>
      </c>
      <c r="S10061" s="4">
        <v>6.6</v>
      </c>
      <c r="T10061" t="s">
        <v>30</v>
      </c>
    </row>
    <row r="10062" spans="1:20" x14ac:dyDescent="0.35">
      <c r="A10062" t="s">
        <v>19597</v>
      </c>
      <c r="B10062" s="5" t="s">
        <v>28802</v>
      </c>
      <c r="C10062" s="6">
        <v>60718</v>
      </c>
      <c r="D10062" t="s">
        <v>92</v>
      </c>
      <c r="E10062">
        <v>45539</v>
      </c>
      <c r="F10062" s="5" t="s">
        <v>58</v>
      </c>
      <c r="G10062" s="5" t="s">
        <v>51</v>
      </c>
      <c r="H10062" s="5" t="s">
        <v>93</v>
      </c>
      <c r="I10062" t="s">
        <v>44</v>
      </c>
      <c r="J10062" t="s">
        <v>93</v>
      </c>
      <c r="K10062">
        <v>0</v>
      </c>
      <c r="L10062" s="5" t="s">
        <v>19598</v>
      </c>
      <c r="M10062" s="5" t="s">
        <v>28</v>
      </c>
      <c r="N10062">
        <v>0</v>
      </c>
      <c r="O10062" t="s">
        <v>85</v>
      </c>
      <c r="P10062" s="1">
        <v>45356</v>
      </c>
      <c r="Q10062" s="1">
        <v>45407</v>
      </c>
      <c r="R10062">
        <v>1108</v>
      </c>
      <c r="S10062" s="4">
        <v>9.1999999999999993</v>
      </c>
      <c r="T10062" t="s">
        <v>95</v>
      </c>
    </row>
    <row r="10063" spans="1:20" x14ac:dyDescent="0.35">
      <c r="A10063" t="s">
        <v>19599</v>
      </c>
      <c r="B10063" s="5" t="s">
        <v>57</v>
      </c>
      <c r="C10063" s="6">
        <v>93597</v>
      </c>
      <c r="D10063" t="s">
        <v>22</v>
      </c>
      <c r="E10063">
        <v>93597</v>
      </c>
      <c r="F10063" s="5" t="s">
        <v>50</v>
      </c>
      <c r="G10063" s="5" t="s">
        <v>51</v>
      </c>
      <c r="H10063" s="5" t="s">
        <v>52</v>
      </c>
      <c r="I10063" t="s">
        <v>35</v>
      </c>
      <c r="J10063" t="s">
        <v>76</v>
      </c>
      <c r="K10063">
        <v>100</v>
      </c>
      <c r="L10063" s="5" t="s">
        <v>19600</v>
      </c>
      <c r="M10063" s="5" t="s">
        <v>37</v>
      </c>
      <c r="N10063">
        <v>2</v>
      </c>
      <c r="O10063" t="s">
        <v>88</v>
      </c>
      <c r="P10063" s="1">
        <v>45348</v>
      </c>
      <c r="Q10063" s="1">
        <v>45367</v>
      </c>
      <c r="R10063">
        <v>1084</v>
      </c>
      <c r="S10063" s="4">
        <v>9.8000000000000007</v>
      </c>
      <c r="T10063" t="s">
        <v>47</v>
      </c>
    </row>
    <row r="10064" spans="1:20" x14ac:dyDescent="0.35">
      <c r="A10064" t="s">
        <v>19601</v>
      </c>
      <c r="B10064" s="5" t="s">
        <v>100</v>
      </c>
      <c r="C10064" s="6">
        <v>92670</v>
      </c>
      <c r="D10064" t="s">
        <v>22</v>
      </c>
      <c r="E10064">
        <v>92670</v>
      </c>
      <c r="F10064" s="5" t="s">
        <v>66</v>
      </c>
      <c r="G10064" s="5" t="s">
        <v>51</v>
      </c>
      <c r="H10064" s="5" t="s">
        <v>191</v>
      </c>
      <c r="I10064" t="s">
        <v>44</v>
      </c>
      <c r="J10064" t="s">
        <v>191</v>
      </c>
      <c r="K10064">
        <v>0</v>
      </c>
      <c r="L10064" s="5" t="s">
        <v>19602</v>
      </c>
      <c r="M10064" s="5" t="s">
        <v>70</v>
      </c>
      <c r="N10064">
        <v>9</v>
      </c>
      <c r="O10064" t="s">
        <v>135</v>
      </c>
      <c r="P10064" s="1">
        <v>45342</v>
      </c>
      <c r="Q10064" s="1">
        <v>45400</v>
      </c>
      <c r="R10064">
        <v>674</v>
      </c>
      <c r="S10064" s="4">
        <v>5.5</v>
      </c>
      <c r="T10064" t="s">
        <v>277</v>
      </c>
    </row>
    <row r="10065" spans="1:20" x14ac:dyDescent="0.35">
      <c r="A10065" t="s">
        <v>19603</v>
      </c>
      <c r="B10065" s="5" t="s">
        <v>105</v>
      </c>
      <c r="C10065" s="6">
        <v>52329</v>
      </c>
      <c r="D10065" t="s">
        <v>81</v>
      </c>
      <c r="E10065">
        <v>70644</v>
      </c>
      <c r="F10065" s="5" t="s">
        <v>58</v>
      </c>
      <c r="G10065" s="5" t="s">
        <v>51</v>
      </c>
      <c r="H10065" s="5" t="s">
        <v>82</v>
      </c>
      <c r="I10065" t="s">
        <v>26</v>
      </c>
      <c r="J10065" t="s">
        <v>82</v>
      </c>
      <c r="K10065">
        <v>100</v>
      </c>
      <c r="L10065" s="5" t="s">
        <v>19604</v>
      </c>
      <c r="M10065" s="5" t="s">
        <v>37</v>
      </c>
      <c r="N10065">
        <v>1</v>
      </c>
      <c r="O10065" t="s">
        <v>78</v>
      </c>
      <c r="P10065" s="1">
        <v>45695</v>
      </c>
      <c r="Q10065" s="1">
        <v>45730</v>
      </c>
      <c r="R10065">
        <v>648</v>
      </c>
      <c r="S10065" s="4">
        <v>9.1999999999999993</v>
      </c>
      <c r="T10065" t="s">
        <v>108</v>
      </c>
    </row>
    <row r="10066" spans="1:20" x14ac:dyDescent="0.35">
      <c r="A10066" t="s">
        <v>19605</v>
      </c>
      <c r="B10066" s="5" t="s">
        <v>179</v>
      </c>
      <c r="C10066" s="6">
        <v>110402</v>
      </c>
      <c r="D10066" t="s">
        <v>120</v>
      </c>
      <c r="E10066">
        <v>99362</v>
      </c>
      <c r="F10066" s="5" t="s">
        <v>50</v>
      </c>
      <c r="G10066" s="5" t="s">
        <v>59</v>
      </c>
      <c r="H10066" s="5" t="s">
        <v>121</v>
      </c>
      <c r="I10066" t="s">
        <v>26</v>
      </c>
      <c r="J10066" t="s">
        <v>121</v>
      </c>
      <c r="K10066">
        <v>100</v>
      </c>
      <c r="L10066" s="5" t="s">
        <v>19606</v>
      </c>
      <c r="M10066" s="5" t="s">
        <v>37</v>
      </c>
      <c r="N10066">
        <v>4</v>
      </c>
      <c r="O10066" t="s">
        <v>62</v>
      </c>
      <c r="P10066" s="1">
        <v>45333</v>
      </c>
      <c r="Q10066" s="1">
        <v>45359</v>
      </c>
      <c r="R10066">
        <v>1722</v>
      </c>
      <c r="S10066" s="4">
        <v>5.9</v>
      </c>
      <c r="T10066" t="s">
        <v>277</v>
      </c>
    </row>
    <row r="10067" spans="1:20" x14ac:dyDescent="0.35">
      <c r="A10067" t="s">
        <v>19607</v>
      </c>
      <c r="B10067" s="5" t="s">
        <v>32</v>
      </c>
      <c r="C10067" s="6">
        <v>79269</v>
      </c>
      <c r="D10067" t="s">
        <v>41</v>
      </c>
      <c r="E10067">
        <v>67379</v>
      </c>
      <c r="F10067" s="5" t="s">
        <v>58</v>
      </c>
      <c r="G10067" s="5" t="s">
        <v>42</v>
      </c>
      <c r="H10067" s="5" t="s">
        <v>60</v>
      </c>
      <c r="I10067" t="s">
        <v>35</v>
      </c>
      <c r="J10067" t="s">
        <v>60</v>
      </c>
      <c r="K10067">
        <v>100</v>
      </c>
      <c r="L10067" s="5" t="s">
        <v>8021</v>
      </c>
      <c r="M10067" s="5" t="s">
        <v>54</v>
      </c>
      <c r="N10067">
        <v>0</v>
      </c>
      <c r="O10067" t="s">
        <v>29</v>
      </c>
      <c r="P10067" s="1">
        <v>45522</v>
      </c>
      <c r="Q10067" s="1">
        <v>45575</v>
      </c>
      <c r="R10067">
        <v>1318</v>
      </c>
      <c r="S10067" s="4">
        <v>9.9</v>
      </c>
      <c r="T10067" t="s">
        <v>38</v>
      </c>
    </row>
    <row r="10068" spans="1:20" x14ac:dyDescent="0.35">
      <c r="A10068" t="s">
        <v>19608</v>
      </c>
      <c r="B10068" s="5" t="s">
        <v>100</v>
      </c>
      <c r="C10068" s="6">
        <v>147090</v>
      </c>
      <c r="D10068" t="s">
        <v>81</v>
      </c>
      <c r="E10068">
        <v>198572</v>
      </c>
      <c r="F10068" s="5" t="s">
        <v>66</v>
      </c>
      <c r="G10068" s="5" t="s">
        <v>42</v>
      </c>
      <c r="H10068" s="5" t="s">
        <v>82</v>
      </c>
      <c r="I10068" t="s">
        <v>35</v>
      </c>
      <c r="J10068" t="s">
        <v>82</v>
      </c>
      <c r="K10068">
        <v>0</v>
      </c>
      <c r="L10068" s="5" t="s">
        <v>19609</v>
      </c>
      <c r="M10068" s="5" t="s">
        <v>37</v>
      </c>
      <c r="N10068">
        <v>8</v>
      </c>
      <c r="O10068" t="s">
        <v>147</v>
      </c>
      <c r="P10068" s="1">
        <v>45527</v>
      </c>
      <c r="Q10068" s="1">
        <v>45578</v>
      </c>
      <c r="R10068">
        <v>1890</v>
      </c>
      <c r="S10068" s="4">
        <v>7.2</v>
      </c>
      <c r="T10068" t="s">
        <v>277</v>
      </c>
    </row>
    <row r="10069" spans="1:20" x14ac:dyDescent="0.35">
      <c r="A10069" t="s">
        <v>19610</v>
      </c>
      <c r="B10069" s="5" t="s">
        <v>28802</v>
      </c>
      <c r="C10069" s="6">
        <v>95456</v>
      </c>
      <c r="D10069" t="s">
        <v>74</v>
      </c>
      <c r="E10069">
        <v>119320</v>
      </c>
      <c r="F10069" s="5" t="s">
        <v>66</v>
      </c>
      <c r="G10069" s="5" t="s">
        <v>42</v>
      </c>
      <c r="H10069" s="5" t="s">
        <v>75</v>
      </c>
      <c r="I10069" t="s">
        <v>44</v>
      </c>
      <c r="J10069" t="s">
        <v>75</v>
      </c>
      <c r="K10069">
        <v>0</v>
      </c>
      <c r="L10069" s="5" t="s">
        <v>19611</v>
      </c>
      <c r="M10069" s="5" t="s">
        <v>54</v>
      </c>
      <c r="N10069">
        <v>7</v>
      </c>
      <c r="O10069" t="s">
        <v>71</v>
      </c>
      <c r="P10069" s="1">
        <v>45297</v>
      </c>
      <c r="Q10069" s="1">
        <v>45317</v>
      </c>
      <c r="R10069">
        <v>2009</v>
      </c>
      <c r="S10069" s="4">
        <v>9.3000000000000007</v>
      </c>
      <c r="T10069" t="s">
        <v>277</v>
      </c>
    </row>
    <row r="10070" spans="1:20" x14ac:dyDescent="0.35">
      <c r="A10070" t="s">
        <v>19612</v>
      </c>
      <c r="B10070" s="5" t="s">
        <v>28801</v>
      </c>
      <c r="C10070" s="6">
        <v>86713</v>
      </c>
      <c r="D10070" t="s">
        <v>92</v>
      </c>
      <c r="E10070">
        <v>65035</v>
      </c>
      <c r="F10070" s="5" t="s">
        <v>50</v>
      </c>
      <c r="G10070" s="5" t="s">
        <v>42</v>
      </c>
      <c r="H10070" s="5" t="s">
        <v>93</v>
      </c>
      <c r="I10070" t="s">
        <v>44</v>
      </c>
      <c r="J10070" t="s">
        <v>93</v>
      </c>
      <c r="K10070">
        <v>0</v>
      </c>
      <c r="L10070" s="5" t="s">
        <v>19613</v>
      </c>
      <c r="M10070" s="5" t="s">
        <v>28</v>
      </c>
      <c r="N10070">
        <v>2</v>
      </c>
      <c r="O10070" t="s">
        <v>141</v>
      </c>
      <c r="P10070" s="1">
        <v>45452</v>
      </c>
      <c r="Q10070" s="1">
        <v>45491</v>
      </c>
      <c r="R10070">
        <v>795</v>
      </c>
      <c r="S10070" s="4">
        <v>9.6</v>
      </c>
      <c r="T10070" t="s">
        <v>38</v>
      </c>
    </row>
    <row r="10071" spans="1:20" x14ac:dyDescent="0.35">
      <c r="A10071" t="s">
        <v>19614</v>
      </c>
      <c r="B10071" s="5" t="s">
        <v>57</v>
      </c>
      <c r="C10071" s="6">
        <v>267784</v>
      </c>
      <c r="D10071" t="s">
        <v>41</v>
      </c>
      <c r="E10071">
        <v>227616</v>
      </c>
      <c r="F10071" s="5" t="s">
        <v>23</v>
      </c>
      <c r="G10071" s="5" t="s">
        <v>24</v>
      </c>
      <c r="H10071" s="5" t="s">
        <v>43</v>
      </c>
      <c r="I10071" t="s">
        <v>35</v>
      </c>
      <c r="J10071" t="s">
        <v>43</v>
      </c>
      <c r="K10071">
        <v>0</v>
      </c>
      <c r="L10071" s="5" t="s">
        <v>19615</v>
      </c>
      <c r="M10071" s="5" t="s">
        <v>54</v>
      </c>
      <c r="N10071">
        <v>17</v>
      </c>
      <c r="O10071" t="s">
        <v>141</v>
      </c>
      <c r="P10071" s="1">
        <v>45295</v>
      </c>
      <c r="Q10071" s="1">
        <v>45347</v>
      </c>
      <c r="R10071">
        <v>2268</v>
      </c>
      <c r="S10071" s="4">
        <v>9</v>
      </c>
      <c r="T10071" t="s">
        <v>79</v>
      </c>
    </row>
    <row r="10072" spans="1:20" x14ac:dyDescent="0.35">
      <c r="A10072" t="s">
        <v>19616</v>
      </c>
      <c r="B10072" s="5" t="s">
        <v>179</v>
      </c>
      <c r="C10072" s="6">
        <v>107929</v>
      </c>
      <c r="D10072" t="s">
        <v>41</v>
      </c>
      <c r="E10072">
        <v>91740</v>
      </c>
      <c r="F10072" s="5" t="s">
        <v>50</v>
      </c>
      <c r="G10072" s="5" t="s">
        <v>51</v>
      </c>
      <c r="H10072" s="5" t="s">
        <v>43</v>
      </c>
      <c r="I10072" t="s">
        <v>26</v>
      </c>
      <c r="J10072" t="s">
        <v>191</v>
      </c>
      <c r="K10072">
        <v>0</v>
      </c>
      <c r="L10072" s="5" t="s">
        <v>8804</v>
      </c>
      <c r="M10072" s="5" t="s">
        <v>54</v>
      </c>
      <c r="N10072">
        <v>4</v>
      </c>
      <c r="O10072" t="s">
        <v>112</v>
      </c>
      <c r="P10072" s="1">
        <v>45687</v>
      </c>
      <c r="Q10072" s="1">
        <v>45732</v>
      </c>
      <c r="R10072">
        <v>608</v>
      </c>
      <c r="S10072" s="4">
        <v>9.1</v>
      </c>
      <c r="T10072" t="s">
        <v>243</v>
      </c>
    </row>
    <row r="10073" spans="1:20" x14ac:dyDescent="0.35">
      <c r="A10073" t="s">
        <v>19617</v>
      </c>
      <c r="B10073" s="5" t="s">
        <v>40</v>
      </c>
      <c r="C10073" s="6">
        <v>187961</v>
      </c>
      <c r="D10073" t="s">
        <v>22</v>
      </c>
      <c r="E10073">
        <v>187961</v>
      </c>
      <c r="F10073" s="5" t="s">
        <v>66</v>
      </c>
      <c r="G10073" s="5" t="s">
        <v>59</v>
      </c>
      <c r="H10073" s="5" t="s">
        <v>97</v>
      </c>
      <c r="I10073" t="s">
        <v>26</v>
      </c>
      <c r="J10073" t="s">
        <v>97</v>
      </c>
      <c r="K10073">
        <v>50</v>
      </c>
      <c r="L10073" s="5" t="s">
        <v>19618</v>
      </c>
      <c r="M10073" s="5" t="s">
        <v>54</v>
      </c>
      <c r="N10073">
        <v>5</v>
      </c>
      <c r="O10073" t="s">
        <v>112</v>
      </c>
      <c r="P10073" s="1">
        <v>45591</v>
      </c>
      <c r="Q10073" s="1">
        <v>45613</v>
      </c>
      <c r="R10073">
        <v>887</v>
      </c>
      <c r="S10073" s="4">
        <v>8.6</v>
      </c>
      <c r="T10073" t="s">
        <v>153</v>
      </c>
    </row>
    <row r="10074" spans="1:20" x14ac:dyDescent="0.35">
      <c r="A10074" t="s">
        <v>19619</v>
      </c>
      <c r="B10074" s="5" t="s">
        <v>28802</v>
      </c>
      <c r="C10074" s="6">
        <v>79425</v>
      </c>
      <c r="D10074" t="s">
        <v>22</v>
      </c>
      <c r="E10074">
        <v>79425</v>
      </c>
      <c r="F10074" s="5" t="s">
        <v>58</v>
      </c>
      <c r="G10074" s="5" t="s">
        <v>42</v>
      </c>
      <c r="H10074" s="5" t="s">
        <v>101</v>
      </c>
      <c r="I10074" t="s">
        <v>44</v>
      </c>
      <c r="J10074" t="s">
        <v>291</v>
      </c>
      <c r="K10074">
        <v>0</v>
      </c>
      <c r="L10074" s="5" t="s">
        <v>19620</v>
      </c>
      <c r="M10074" s="5" t="s">
        <v>37</v>
      </c>
      <c r="N10074">
        <v>0</v>
      </c>
      <c r="O10074" t="s">
        <v>167</v>
      </c>
      <c r="P10074" s="1">
        <v>45398</v>
      </c>
      <c r="Q10074" s="1">
        <v>45416</v>
      </c>
      <c r="R10074">
        <v>2159</v>
      </c>
      <c r="S10074" s="4">
        <v>6.3</v>
      </c>
      <c r="T10074" t="s">
        <v>103</v>
      </c>
    </row>
    <row r="10075" spans="1:20" x14ac:dyDescent="0.35">
      <c r="A10075" t="s">
        <v>19621</v>
      </c>
      <c r="B10075" s="5" t="s">
        <v>179</v>
      </c>
      <c r="C10075" s="6">
        <v>69795</v>
      </c>
      <c r="D10075" t="s">
        <v>41</v>
      </c>
      <c r="E10075">
        <v>59326</v>
      </c>
      <c r="F10075" s="5" t="s">
        <v>50</v>
      </c>
      <c r="G10075" s="5" t="s">
        <v>51</v>
      </c>
      <c r="H10075" s="5" t="s">
        <v>60</v>
      </c>
      <c r="I10075" t="s">
        <v>26</v>
      </c>
      <c r="J10075" t="s">
        <v>60</v>
      </c>
      <c r="K10075">
        <v>50</v>
      </c>
      <c r="L10075" s="5" t="s">
        <v>19622</v>
      </c>
      <c r="M10075" s="5" t="s">
        <v>70</v>
      </c>
      <c r="N10075">
        <v>4</v>
      </c>
      <c r="O10075" t="s">
        <v>62</v>
      </c>
      <c r="P10075" s="1">
        <v>45707</v>
      </c>
      <c r="Q10075" s="1">
        <v>45737</v>
      </c>
      <c r="R10075">
        <v>1831</v>
      </c>
      <c r="S10075" s="4">
        <v>9.8000000000000007</v>
      </c>
      <c r="T10075" t="s">
        <v>243</v>
      </c>
    </row>
    <row r="10076" spans="1:20" x14ac:dyDescent="0.35">
      <c r="A10076" t="s">
        <v>19623</v>
      </c>
      <c r="B10076" s="5" t="s">
        <v>217</v>
      </c>
      <c r="C10076" s="6">
        <v>91415</v>
      </c>
      <c r="D10076" t="s">
        <v>65</v>
      </c>
      <c r="E10076">
        <v>118840</v>
      </c>
      <c r="F10076" s="5" t="s">
        <v>50</v>
      </c>
      <c r="G10076" s="5" t="s">
        <v>59</v>
      </c>
      <c r="H10076" s="5" t="s">
        <v>67</v>
      </c>
      <c r="I10076" t="s">
        <v>44</v>
      </c>
      <c r="J10076" t="s">
        <v>67</v>
      </c>
      <c r="K10076">
        <v>0</v>
      </c>
      <c r="L10076" s="5" t="s">
        <v>19624</v>
      </c>
      <c r="M10076" s="5" t="s">
        <v>28</v>
      </c>
      <c r="N10076">
        <v>3</v>
      </c>
      <c r="O10076" t="s">
        <v>147</v>
      </c>
      <c r="P10076" s="1">
        <v>45460</v>
      </c>
      <c r="Q10076" s="1">
        <v>45528</v>
      </c>
      <c r="R10076">
        <v>607</v>
      </c>
      <c r="S10076" s="4">
        <v>6</v>
      </c>
      <c r="T10076" t="s">
        <v>243</v>
      </c>
    </row>
    <row r="10077" spans="1:20" x14ac:dyDescent="0.35">
      <c r="A10077" t="s">
        <v>19625</v>
      </c>
      <c r="B10077" s="5" t="s">
        <v>28801</v>
      </c>
      <c r="C10077" s="6">
        <v>69308</v>
      </c>
      <c r="D10077" t="s">
        <v>41</v>
      </c>
      <c r="E10077">
        <v>58912</v>
      </c>
      <c r="F10077" s="5" t="s">
        <v>58</v>
      </c>
      <c r="G10077" s="5" t="s">
        <v>24</v>
      </c>
      <c r="H10077" s="5" t="s">
        <v>60</v>
      </c>
      <c r="I10077" t="s">
        <v>35</v>
      </c>
      <c r="J10077" t="s">
        <v>60</v>
      </c>
      <c r="K10077">
        <v>100</v>
      </c>
      <c r="L10077" s="5" t="s">
        <v>19626</v>
      </c>
      <c r="M10077" s="5" t="s">
        <v>37</v>
      </c>
      <c r="N10077">
        <v>0</v>
      </c>
      <c r="O10077" t="s">
        <v>112</v>
      </c>
      <c r="P10077" s="1">
        <v>45556</v>
      </c>
      <c r="Q10077" s="1">
        <v>45624</v>
      </c>
      <c r="R10077">
        <v>1355</v>
      </c>
      <c r="S10077" s="4">
        <v>9.4</v>
      </c>
      <c r="T10077" t="s">
        <v>30</v>
      </c>
    </row>
    <row r="10078" spans="1:20" x14ac:dyDescent="0.35">
      <c r="A10078" t="s">
        <v>19627</v>
      </c>
      <c r="B10078" s="5" t="s">
        <v>28801</v>
      </c>
      <c r="C10078" s="6">
        <v>262289</v>
      </c>
      <c r="D10078" t="s">
        <v>92</v>
      </c>
      <c r="E10078">
        <v>196717</v>
      </c>
      <c r="F10078" s="5" t="s">
        <v>23</v>
      </c>
      <c r="G10078" s="5" t="s">
        <v>59</v>
      </c>
      <c r="H10078" s="5" t="s">
        <v>93</v>
      </c>
      <c r="I10078" t="s">
        <v>35</v>
      </c>
      <c r="J10078" t="s">
        <v>93</v>
      </c>
      <c r="K10078">
        <v>100</v>
      </c>
      <c r="L10078" s="5" t="s">
        <v>19628</v>
      </c>
      <c r="M10078" s="5" t="s">
        <v>37</v>
      </c>
      <c r="N10078">
        <v>12</v>
      </c>
      <c r="O10078" t="s">
        <v>88</v>
      </c>
      <c r="P10078" s="1">
        <v>45742</v>
      </c>
      <c r="Q10078" s="1">
        <v>45792</v>
      </c>
      <c r="R10078">
        <v>1644</v>
      </c>
      <c r="S10078" s="4">
        <v>9</v>
      </c>
      <c r="T10078" t="s">
        <v>153</v>
      </c>
    </row>
    <row r="10079" spans="1:20" x14ac:dyDescent="0.35">
      <c r="A10079" t="s">
        <v>19629</v>
      </c>
      <c r="B10079" s="5" t="s">
        <v>28802</v>
      </c>
      <c r="C10079" s="6">
        <v>117333</v>
      </c>
      <c r="D10079" t="s">
        <v>22</v>
      </c>
      <c r="E10079">
        <v>117333</v>
      </c>
      <c r="F10079" s="5" t="s">
        <v>50</v>
      </c>
      <c r="G10079" s="5" t="s">
        <v>24</v>
      </c>
      <c r="H10079" s="5" t="s">
        <v>129</v>
      </c>
      <c r="I10079" t="s">
        <v>35</v>
      </c>
      <c r="J10079" t="s">
        <v>129</v>
      </c>
      <c r="K10079">
        <v>50</v>
      </c>
      <c r="L10079" s="5" t="s">
        <v>19630</v>
      </c>
      <c r="M10079" s="5" t="s">
        <v>54</v>
      </c>
      <c r="N10079">
        <v>3</v>
      </c>
      <c r="O10079" t="s">
        <v>131</v>
      </c>
      <c r="P10079" s="1">
        <v>45357</v>
      </c>
      <c r="Q10079" s="1">
        <v>45422</v>
      </c>
      <c r="R10079">
        <v>1796</v>
      </c>
      <c r="S10079" s="4">
        <v>8</v>
      </c>
      <c r="T10079" t="s">
        <v>277</v>
      </c>
    </row>
    <row r="10080" spans="1:20" x14ac:dyDescent="0.35">
      <c r="A10080" t="s">
        <v>19631</v>
      </c>
      <c r="B10080" s="5" t="s">
        <v>28802</v>
      </c>
      <c r="C10080" s="6">
        <v>109771</v>
      </c>
      <c r="D10080" t="s">
        <v>22</v>
      </c>
      <c r="E10080">
        <v>109771</v>
      </c>
      <c r="F10080" s="5" t="s">
        <v>50</v>
      </c>
      <c r="G10080" s="5" t="s">
        <v>59</v>
      </c>
      <c r="H10080" s="5" t="s">
        <v>101</v>
      </c>
      <c r="I10080" t="s">
        <v>26</v>
      </c>
      <c r="J10080" t="s">
        <v>101</v>
      </c>
      <c r="K10080">
        <v>100</v>
      </c>
      <c r="L10080" s="5" t="s">
        <v>19632</v>
      </c>
      <c r="M10080" s="5" t="s">
        <v>28</v>
      </c>
      <c r="N10080">
        <v>2</v>
      </c>
      <c r="O10080" t="s">
        <v>62</v>
      </c>
      <c r="P10080" s="1">
        <v>45300</v>
      </c>
      <c r="Q10080" s="1">
        <v>45372</v>
      </c>
      <c r="R10080">
        <v>2490</v>
      </c>
      <c r="S10080" s="4">
        <v>5</v>
      </c>
      <c r="T10080" t="s">
        <v>243</v>
      </c>
    </row>
    <row r="10081" spans="1:20" x14ac:dyDescent="0.35">
      <c r="A10081" t="s">
        <v>19633</v>
      </c>
      <c r="B10081" s="5" t="s">
        <v>217</v>
      </c>
      <c r="C10081" s="6">
        <v>150367</v>
      </c>
      <c r="D10081" t="s">
        <v>22</v>
      </c>
      <c r="E10081">
        <v>150367</v>
      </c>
      <c r="F10081" s="5" t="s">
        <v>50</v>
      </c>
      <c r="G10081" s="5" t="s">
        <v>59</v>
      </c>
      <c r="H10081" s="5" t="s">
        <v>68</v>
      </c>
      <c r="I10081" t="s">
        <v>35</v>
      </c>
      <c r="J10081" t="s">
        <v>768</v>
      </c>
      <c r="K10081">
        <v>50</v>
      </c>
      <c r="L10081" s="5" t="s">
        <v>19634</v>
      </c>
      <c r="M10081" s="5" t="s">
        <v>28</v>
      </c>
      <c r="N10081">
        <v>3</v>
      </c>
      <c r="O10081" t="s">
        <v>71</v>
      </c>
      <c r="P10081" s="1">
        <v>45427</v>
      </c>
      <c r="Q10081" s="1">
        <v>45470</v>
      </c>
      <c r="R10081">
        <v>1894</v>
      </c>
      <c r="S10081" s="4">
        <v>5.2</v>
      </c>
      <c r="T10081" t="s">
        <v>79</v>
      </c>
    </row>
    <row r="10082" spans="1:20" x14ac:dyDescent="0.35">
      <c r="A10082" t="s">
        <v>19635</v>
      </c>
      <c r="B10082" s="5" t="s">
        <v>100</v>
      </c>
      <c r="C10082" s="6">
        <v>88240</v>
      </c>
      <c r="D10082" t="s">
        <v>41</v>
      </c>
      <c r="E10082">
        <v>75004</v>
      </c>
      <c r="F10082" s="5" t="s">
        <v>50</v>
      </c>
      <c r="G10082" s="5" t="s">
        <v>24</v>
      </c>
      <c r="H10082" s="5" t="s">
        <v>60</v>
      </c>
      <c r="I10082" t="s">
        <v>26</v>
      </c>
      <c r="J10082" t="s">
        <v>93</v>
      </c>
      <c r="K10082">
        <v>100</v>
      </c>
      <c r="L10082" s="5" t="s">
        <v>19636</v>
      </c>
      <c r="M10082" s="5" t="s">
        <v>37</v>
      </c>
      <c r="N10082">
        <v>2</v>
      </c>
      <c r="O10082" t="s">
        <v>88</v>
      </c>
      <c r="P10082" s="1">
        <v>45742</v>
      </c>
      <c r="Q10082" s="1">
        <v>45786</v>
      </c>
      <c r="R10082">
        <v>2369</v>
      </c>
      <c r="S10082" s="4">
        <v>9.8000000000000007</v>
      </c>
      <c r="T10082" t="s">
        <v>108</v>
      </c>
    </row>
    <row r="10083" spans="1:20" x14ac:dyDescent="0.35">
      <c r="A10083" t="s">
        <v>19637</v>
      </c>
      <c r="B10083" s="5" t="s">
        <v>217</v>
      </c>
      <c r="C10083" s="6">
        <v>158509</v>
      </c>
      <c r="D10083" t="s">
        <v>33</v>
      </c>
      <c r="E10083">
        <v>17435990</v>
      </c>
      <c r="F10083" s="5" t="s">
        <v>23</v>
      </c>
      <c r="G10083" s="5" t="s">
        <v>51</v>
      </c>
      <c r="H10083" s="5" t="s">
        <v>34</v>
      </c>
      <c r="I10083" t="s">
        <v>26</v>
      </c>
      <c r="J10083" t="s">
        <v>34</v>
      </c>
      <c r="K10083">
        <v>0</v>
      </c>
      <c r="L10083" s="5" t="s">
        <v>19638</v>
      </c>
      <c r="M10083" s="5" t="s">
        <v>70</v>
      </c>
      <c r="N10083">
        <v>19</v>
      </c>
      <c r="O10083" t="s">
        <v>112</v>
      </c>
      <c r="P10083" s="1">
        <v>45512</v>
      </c>
      <c r="Q10083" s="1">
        <v>45548</v>
      </c>
      <c r="R10083">
        <v>2335</v>
      </c>
      <c r="S10083" s="4">
        <v>7.4</v>
      </c>
      <c r="T10083" t="s">
        <v>277</v>
      </c>
    </row>
    <row r="10084" spans="1:20" x14ac:dyDescent="0.35">
      <c r="A10084" t="s">
        <v>19639</v>
      </c>
      <c r="B10084" s="5" t="s">
        <v>49</v>
      </c>
      <c r="C10084" s="6">
        <v>95690</v>
      </c>
      <c r="D10084" t="s">
        <v>120</v>
      </c>
      <c r="E10084">
        <v>86121</v>
      </c>
      <c r="F10084" s="5" t="s">
        <v>58</v>
      </c>
      <c r="G10084" s="5" t="s">
        <v>24</v>
      </c>
      <c r="H10084" s="5" t="s">
        <v>121</v>
      </c>
      <c r="I10084" t="s">
        <v>26</v>
      </c>
      <c r="J10084" t="s">
        <v>121</v>
      </c>
      <c r="K10084">
        <v>100</v>
      </c>
      <c r="L10084" s="5" t="s">
        <v>19640</v>
      </c>
      <c r="M10084" s="5" t="s">
        <v>28</v>
      </c>
      <c r="N10084">
        <v>0</v>
      </c>
      <c r="O10084" t="s">
        <v>112</v>
      </c>
      <c r="P10084" s="1">
        <v>45618</v>
      </c>
      <c r="Q10084" s="1">
        <v>45680</v>
      </c>
      <c r="R10084">
        <v>2223</v>
      </c>
      <c r="S10084" s="4">
        <v>9.4</v>
      </c>
      <c r="T10084" t="s">
        <v>277</v>
      </c>
    </row>
    <row r="10085" spans="1:20" x14ac:dyDescent="0.35">
      <c r="A10085" t="s">
        <v>19641</v>
      </c>
      <c r="B10085" s="5" t="s">
        <v>28802</v>
      </c>
      <c r="C10085" s="6">
        <v>65431</v>
      </c>
      <c r="D10085" t="s">
        <v>92</v>
      </c>
      <c r="E10085">
        <v>49073</v>
      </c>
      <c r="F10085" s="5" t="s">
        <v>58</v>
      </c>
      <c r="G10085" s="5" t="s">
        <v>51</v>
      </c>
      <c r="H10085" s="5" t="s">
        <v>93</v>
      </c>
      <c r="I10085" t="s">
        <v>44</v>
      </c>
      <c r="J10085" t="s">
        <v>93</v>
      </c>
      <c r="K10085">
        <v>100</v>
      </c>
      <c r="L10085" s="5" t="s">
        <v>19642</v>
      </c>
      <c r="M10085" s="5" t="s">
        <v>28</v>
      </c>
      <c r="N10085">
        <v>0</v>
      </c>
      <c r="O10085" t="s">
        <v>29</v>
      </c>
      <c r="P10085" s="1">
        <v>45763</v>
      </c>
      <c r="Q10085" s="1">
        <v>45782</v>
      </c>
      <c r="R10085">
        <v>1112</v>
      </c>
      <c r="S10085" s="4">
        <v>8</v>
      </c>
      <c r="T10085" t="s">
        <v>38</v>
      </c>
    </row>
    <row r="10086" spans="1:20" x14ac:dyDescent="0.35">
      <c r="A10086" t="s">
        <v>19643</v>
      </c>
      <c r="B10086" s="5" t="s">
        <v>28802</v>
      </c>
      <c r="C10086" s="6">
        <v>41112</v>
      </c>
      <c r="D10086" t="s">
        <v>22</v>
      </c>
      <c r="E10086">
        <v>41112</v>
      </c>
      <c r="F10086" s="5" t="s">
        <v>50</v>
      </c>
      <c r="G10086" s="5" t="s">
        <v>59</v>
      </c>
      <c r="H10086" s="5" t="s">
        <v>116</v>
      </c>
      <c r="I10086" t="s">
        <v>35</v>
      </c>
      <c r="J10086" t="s">
        <v>116</v>
      </c>
      <c r="K10086">
        <v>100</v>
      </c>
      <c r="L10086" s="5" t="s">
        <v>19644</v>
      </c>
      <c r="M10086" s="5" t="s">
        <v>54</v>
      </c>
      <c r="N10086">
        <v>4</v>
      </c>
      <c r="O10086" t="s">
        <v>147</v>
      </c>
      <c r="P10086" s="1">
        <v>45424</v>
      </c>
      <c r="Q10086" s="1">
        <v>45447</v>
      </c>
      <c r="R10086">
        <v>2195</v>
      </c>
      <c r="S10086" s="4">
        <v>8.6999999999999993</v>
      </c>
      <c r="T10086" t="s">
        <v>55</v>
      </c>
    </row>
    <row r="10087" spans="1:20" x14ac:dyDescent="0.35">
      <c r="A10087" t="s">
        <v>19645</v>
      </c>
      <c r="B10087" s="5" t="s">
        <v>28801</v>
      </c>
      <c r="C10087" s="6">
        <v>59137</v>
      </c>
      <c r="D10087" t="s">
        <v>41</v>
      </c>
      <c r="E10087">
        <v>50266</v>
      </c>
      <c r="F10087" s="5" t="s">
        <v>58</v>
      </c>
      <c r="G10087" s="5" t="s">
        <v>59</v>
      </c>
      <c r="H10087" s="5" t="s">
        <v>126</v>
      </c>
      <c r="I10087" t="s">
        <v>26</v>
      </c>
      <c r="J10087" t="s">
        <v>126</v>
      </c>
      <c r="K10087">
        <v>100</v>
      </c>
      <c r="L10087" s="5" t="s">
        <v>19646</v>
      </c>
      <c r="M10087" s="5" t="s">
        <v>54</v>
      </c>
      <c r="N10087">
        <v>0</v>
      </c>
      <c r="O10087" t="s">
        <v>29</v>
      </c>
      <c r="P10087" s="1">
        <v>45453</v>
      </c>
      <c r="Q10087" s="1">
        <v>45506</v>
      </c>
      <c r="R10087">
        <v>514</v>
      </c>
      <c r="S10087" s="4">
        <v>9.6999999999999993</v>
      </c>
      <c r="T10087" t="s">
        <v>210</v>
      </c>
    </row>
    <row r="10088" spans="1:20" x14ac:dyDescent="0.35">
      <c r="A10088" t="s">
        <v>19647</v>
      </c>
      <c r="B10088" s="5" t="s">
        <v>179</v>
      </c>
      <c r="C10088" s="6">
        <v>78995</v>
      </c>
      <c r="D10088" t="s">
        <v>41</v>
      </c>
      <c r="E10088">
        <v>67146</v>
      </c>
      <c r="F10088" s="5" t="s">
        <v>50</v>
      </c>
      <c r="G10088" s="5" t="s">
        <v>59</v>
      </c>
      <c r="H10088" s="5" t="s">
        <v>43</v>
      </c>
      <c r="I10088" t="s">
        <v>44</v>
      </c>
      <c r="J10088" t="s">
        <v>359</v>
      </c>
      <c r="K10088">
        <v>50</v>
      </c>
      <c r="L10088" s="5" t="s">
        <v>19648</v>
      </c>
      <c r="M10088" s="5" t="s">
        <v>37</v>
      </c>
      <c r="N10088">
        <v>4</v>
      </c>
      <c r="O10088" t="s">
        <v>141</v>
      </c>
      <c r="P10088" s="1">
        <v>45458</v>
      </c>
      <c r="Q10088" s="1">
        <v>45511</v>
      </c>
      <c r="R10088">
        <v>1977</v>
      </c>
      <c r="S10088" s="4">
        <v>5.2</v>
      </c>
      <c r="T10088" t="s">
        <v>89</v>
      </c>
    </row>
    <row r="10089" spans="1:20" x14ac:dyDescent="0.35">
      <c r="A10089" t="s">
        <v>19649</v>
      </c>
      <c r="B10089" s="5" t="s">
        <v>49</v>
      </c>
      <c r="C10089" s="6">
        <v>48283</v>
      </c>
      <c r="D10089" t="s">
        <v>22</v>
      </c>
      <c r="E10089">
        <v>48283</v>
      </c>
      <c r="F10089" s="5" t="s">
        <v>66</v>
      </c>
      <c r="G10089" s="5" t="s">
        <v>51</v>
      </c>
      <c r="H10089" s="5" t="s">
        <v>157</v>
      </c>
      <c r="I10089" t="s">
        <v>44</v>
      </c>
      <c r="J10089" t="s">
        <v>151</v>
      </c>
      <c r="K10089">
        <v>0</v>
      </c>
      <c r="L10089" s="5" t="s">
        <v>19650</v>
      </c>
      <c r="M10089" s="5" t="s">
        <v>70</v>
      </c>
      <c r="N10089">
        <v>7</v>
      </c>
      <c r="O10089" t="s">
        <v>71</v>
      </c>
      <c r="P10089" s="1">
        <v>45422</v>
      </c>
      <c r="Q10089" s="1">
        <v>45458</v>
      </c>
      <c r="R10089">
        <v>1845</v>
      </c>
      <c r="S10089" s="4">
        <v>5.8</v>
      </c>
      <c r="T10089" t="s">
        <v>243</v>
      </c>
    </row>
    <row r="10090" spans="1:20" x14ac:dyDescent="0.35">
      <c r="A10090" t="s">
        <v>19651</v>
      </c>
      <c r="B10090" s="5" t="s">
        <v>179</v>
      </c>
      <c r="C10090" s="6">
        <v>151012</v>
      </c>
      <c r="D10090" t="s">
        <v>22</v>
      </c>
      <c r="E10090">
        <v>151012</v>
      </c>
      <c r="F10090" s="5" t="s">
        <v>66</v>
      </c>
      <c r="G10090" s="5" t="s">
        <v>42</v>
      </c>
      <c r="H10090" s="5" t="s">
        <v>97</v>
      </c>
      <c r="I10090" t="s">
        <v>44</v>
      </c>
      <c r="J10090" t="s">
        <v>82</v>
      </c>
      <c r="K10090">
        <v>50</v>
      </c>
      <c r="L10090" s="5" t="s">
        <v>19652</v>
      </c>
      <c r="M10090" s="5" t="s">
        <v>70</v>
      </c>
      <c r="N10090">
        <v>6</v>
      </c>
      <c r="O10090" t="s">
        <v>112</v>
      </c>
      <c r="P10090" s="1">
        <v>45686</v>
      </c>
      <c r="Q10090" s="1">
        <v>45751</v>
      </c>
      <c r="R10090">
        <v>621</v>
      </c>
      <c r="S10090" s="4">
        <v>9.1999999999999993</v>
      </c>
      <c r="T10090" t="s">
        <v>136</v>
      </c>
    </row>
    <row r="10091" spans="1:20" x14ac:dyDescent="0.35">
      <c r="A10091" t="s">
        <v>19653</v>
      </c>
      <c r="B10091" s="5" t="s">
        <v>100</v>
      </c>
      <c r="C10091" s="6">
        <v>225202</v>
      </c>
      <c r="D10091" t="s">
        <v>22</v>
      </c>
      <c r="E10091">
        <v>225202</v>
      </c>
      <c r="F10091" s="5" t="s">
        <v>23</v>
      </c>
      <c r="G10091" s="5" t="s">
        <v>51</v>
      </c>
      <c r="H10091" s="5" t="s">
        <v>68</v>
      </c>
      <c r="I10091" t="s">
        <v>44</v>
      </c>
      <c r="J10091" t="s">
        <v>1211</v>
      </c>
      <c r="K10091">
        <v>0</v>
      </c>
      <c r="L10091" s="5" t="s">
        <v>19654</v>
      </c>
      <c r="M10091" s="5" t="s">
        <v>28</v>
      </c>
      <c r="N10091">
        <v>10</v>
      </c>
      <c r="O10091" t="s">
        <v>71</v>
      </c>
      <c r="P10091" s="1">
        <v>45306</v>
      </c>
      <c r="Q10091" s="1">
        <v>45363</v>
      </c>
      <c r="R10091">
        <v>2018</v>
      </c>
      <c r="S10091" s="4">
        <v>7</v>
      </c>
      <c r="T10091" t="s">
        <v>118</v>
      </c>
    </row>
    <row r="10092" spans="1:20" x14ac:dyDescent="0.35">
      <c r="A10092" t="s">
        <v>19655</v>
      </c>
      <c r="B10092" s="5" t="s">
        <v>49</v>
      </c>
      <c r="C10092" s="6">
        <v>172242</v>
      </c>
      <c r="D10092" t="s">
        <v>22</v>
      </c>
      <c r="E10092">
        <v>172242</v>
      </c>
      <c r="F10092" s="5" t="s">
        <v>23</v>
      </c>
      <c r="G10092" s="5" t="s">
        <v>59</v>
      </c>
      <c r="H10092" s="5" t="s">
        <v>97</v>
      </c>
      <c r="I10092" t="s">
        <v>44</v>
      </c>
      <c r="J10092" t="s">
        <v>97</v>
      </c>
      <c r="K10092">
        <v>50</v>
      </c>
      <c r="L10092" s="5" t="s">
        <v>19656</v>
      </c>
      <c r="M10092" s="5" t="s">
        <v>28</v>
      </c>
      <c r="N10092">
        <v>18</v>
      </c>
      <c r="O10092" t="s">
        <v>107</v>
      </c>
      <c r="P10092" s="1">
        <v>45519</v>
      </c>
      <c r="Q10092" s="1">
        <v>45589</v>
      </c>
      <c r="R10092">
        <v>500</v>
      </c>
      <c r="S10092" s="4">
        <v>6.8</v>
      </c>
      <c r="T10092" t="s">
        <v>243</v>
      </c>
    </row>
    <row r="10093" spans="1:20" x14ac:dyDescent="0.35">
      <c r="A10093" t="s">
        <v>19657</v>
      </c>
      <c r="B10093" s="5" t="s">
        <v>73</v>
      </c>
      <c r="C10093" s="6">
        <v>99624</v>
      </c>
      <c r="D10093" t="s">
        <v>33</v>
      </c>
      <c r="E10093">
        <v>10958640</v>
      </c>
      <c r="F10093" s="5" t="s">
        <v>50</v>
      </c>
      <c r="G10093" s="5" t="s">
        <v>24</v>
      </c>
      <c r="H10093" s="5" t="s">
        <v>34</v>
      </c>
      <c r="I10093" t="s">
        <v>44</v>
      </c>
      <c r="J10093" t="s">
        <v>359</v>
      </c>
      <c r="K10093">
        <v>100</v>
      </c>
      <c r="L10093" s="5" t="s">
        <v>19658</v>
      </c>
      <c r="M10093" s="5" t="s">
        <v>54</v>
      </c>
      <c r="N10093">
        <v>3</v>
      </c>
      <c r="O10093" t="s">
        <v>71</v>
      </c>
      <c r="P10093" s="1">
        <v>45728</v>
      </c>
      <c r="Q10093" s="1">
        <v>45764</v>
      </c>
      <c r="R10093">
        <v>2365</v>
      </c>
      <c r="S10093" s="4">
        <v>7.9</v>
      </c>
      <c r="T10093" t="s">
        <v>136</v>
      </c>
    </row>
    <row r="10094" spans="1:20" x14ac:dyDescent="0.35">
      <c r="A10094" t="s">
        <v>19659</v>
      </c>
      <c r="B10094" s="5" t="s">
        <v>28801</v>
      </c>
      <c r="C10094" s="6">
        <v>116417</v>
      </c>
      <c r="D10094" t="s">
        <v>41</v>
      </c>
      <c r="E10094">
        <v>98954</v>
      </c>
      <c r="F10094" s="5" t="s">
        <v>66</v>
      </c>
      <c r="G10094" s="5" t="s">
        <v>42</v>
      </c>
      <c r="H10094" s="5" t="s">
        <v>126</v>
      </c>
      <c r="I10094" t="s">
        <v>26</v>
      </c>
      <c r="J10094" t="s">
        <v>126</v>
      </c>
      <c r="K10094">
        <v>100</v>
      </c>
      <c r="L10094" s="5" t="s">
        <v>19660</v>
      </c>
      <c r="M10094" s="5" t="s">
        <v>28</v>
      </c>
      <c r="N10094">
        <v>7</v>
      </c>
      <c r="O10094" t="s">
        <v>46</v>
      </c>
      <c r="P10094" s="1">
        <v>45646</v>
      </c>
      <c r="Q10094" s="1">
        <v>45714</v>
      </c>
      <c r="R10094">
        <v>1379</v>
      </c>
      <c r="S10094" s="4">
        <v>6.9</v>
      </c>
      <c r="T10094" t="s">
        <v>95</v>
      </c>
    </row>
    <row r="10095" spans="1:20" x14ac:dyDescent="0.35">
      <c r="A10095" t="s">
        <v>19661</v>
      </c>
      <c r="B10095" s="5" t="s">
        <v>100</v>
      </c>
      <c r="C10095" s="6">
        <v>181783</v>
      </c>
      <c r="D10095" t="s">
        <v>41</v>
      </c>
      <c r="E10095">
        <v>154516</v>
      </c>
      <c r="F10095" s="5" t="s">
        <v>23</v>
      </c>
      <c r="G10095" s="5" t="s">
        <v>24</v>
      </c>
      <c r="H10095" s="5" t="s">
        <v>60</v>
      </c>
      <c r="I10095" t="s">
        <v>44</v>
      </c>
      <c r="J10095" t="s">
        <v>768</v>
      </c>
      <c r="K10095">
        <v>100</v>
      </c>
      <c r="L10095" s="5" t="s">
        <v>19662</v>
      </c>
      <c r="M10095" s="5" t="s">
        <v>54</v>
      </c>
      <c r="N10095">
        <v>19</v>
      </c>
      <c r="O10095" t="s">
        <v>131</v>
      </c>
      <c r="P10095" s="1">
        <v>45413</v>
      </c>
      <c r="Q10095" s="1">
        <v>45472</v>
      </c>
      <c r="R10095">
        <v>557</v>
      </c>
      <c r="S10095" s="4">
        <v>5.8</v>
      </c>
      <c r="T10095" t="s">
        <v>89</v>
      </c>
    </row>
    <row r="10096" spans="1:20" x14ac:dyDescent="0.35">
      <c r="A10096" t="s">
        <v>19663</v>
      </c>
      <c r="B10096" s="5" t="s">
        <v>28802</v>
      </c>
      <c r="C10096" s="6">
        <v>150971</v>
      </c>
      <c r="D10096" t="s">
        <v>81</v>
      </c>
      <c r="E10096">
        <v>203811</v>
      </c>
      <c r="F10096" s="5" t="s">
        <v>66</v>
      </c>
      <c r="G10096" s="5" t="s">
        <v>42</v>
      </c>
      <c r="H10096" s="5" t="s">
        <v>82</v>
      </c>
      <c r="I10096" t="s">
        <v>35</v>
      </c>
      <c r="J10096" t="s">
        <v>82</v>
      </c>
      <c r="K10096">
        <v>50</v>
      </c>
      <c r="L10096" s="5" t="s">
        <v>19664</v>
      </c>
      <c r="M10096" s="5" t="s">
        <v>28</v>
      </c>
      <c r="N10096">
        <v>7</v>
      </c>
      <c r="O10096" t="s">
        <v>141</v>
      </c>
      <c r="P10096" s="1">
        <v>45673</v>
      </c>
      <c r="Q10096" s="1">
        <v>45692</v>
      </c>
      <c r="R10096">
        <v>2333</v>
      </c>
      <c r="S10096" s="4">
        <v>7.3</v>
      </c>
      <c r="T10096" t="s">
        <v>108</v>
      </c>
    </row>
    <row r="10097" spans="1:20" x14ac:dyDescent="0.35">
      <c r="A10097" t="s">
        <v>19665</v>
      </c>
      <c r="B10097" s="5" t="s">
        <v>145</v>
      </c>
      <c r="C10097" s="6">
        <v>94318</v>
      </c>
      <c r="D10097" t="s">
        <v>22</v>
      </c>
      <c r="E10097">
        <v>94318</v>
      </c>
      <c r="F10097" s="5" t="s">
        <v>50</v>
      </c>
      <c r="G10097" s="5" t="s">
        <v>24</v>
      </c>
      <c r="H10097" s="5" t="s">
        <v>68</v>
      </c>
      <c r="I10097" t="s">
        <v>44</v>
      </c>
      <c r="J10097" t="s">
        <v>940</v>
      </c>
      <c r="K10097">
        <v>50</v>
      </c>
      <c r="L10097" s="5" t="s">
        <v>19666</v>
      </c>
      <c r="M10097" s="5" t="s">
        <v>37</v>
      </c>
      <c r="N10097">
        <v>2</v>
      </c>
      <c r="O10097" t="s">
        <v>46</v>
      </c>
      <c r="P10097" s="1">
        <v>45353</v>
      </c>
      <c r="Q10097" s="1">
        <v>45419</v>
      </c>
      <c r="R10097">
        <v>1541</v>
      </c>
      <c r="S10097" s="4">
        <v>7.2</v>
      </c>
      <c r="T10097" t="s">
        <v>243</v>
      </c>
    </row>
    <row r="10098" spans="1:20" x14ac:dyDescent="0.35">
      <c r="A10098" t="s">
        <v>19667</v>
      </c>
      <c r="B10098" s="5" t="s">
        <v>28802</v>
      </c>
      <c r="C10098" s="6">
        <v>95368</v>
      </c>
      <c r="D10098" t="s">
        <v>92</v>
      </c>
      <c r="E10098">
        <v>71526</v>
      </c>
      <c r="F10098" s="5" t="s">
        <v>50</v>
      </c>
      <c r="G10098" s="5" t="s">
        <v>51</v>
      </c>
      <c r="H10098" s="5" t="s">
        <v>93</v>
      </c>
      <c r="I10098" t="s">
        <v>44</v>
      </c>
      <c r="J10098" t="s">
        <v>93</v>
      </c>
      <c r="K10098">
        <v>50</v>
      </c>
      <c r="L10098" s="5" t="s">
        <v>19668</v>
      </c>
      <c r="M10098" s="5" t="s">
        <v>37</v>
      </c>
      <c r="N10098">
        <v>2</v>
      </c>
      <c r="O10098" t="s">
        <v>62</v>
      </c>
      <c r="P10098" s="1">
        <v>45766</v>
      </c>
      <c r="Q10098" s="1">
        <v>45794</v>
      </c>
      <c r="R10098">
        <v>2341</v>
      </c>
      <c r="S10098" s="4">
        <v>7</v>
      </c>
      <c r="T10098" t="s">
        <v>30</v>
      </c>
    </row>
    <row r="10099" spans="1:20" x14ac:dyDescent="0.35">
      <c r="A10099" t="s">
        <v>19669</v>
      </c>
      <c r="B10099" s="5" t="s">
        <v>28799</v>
      </c>
      <c r="C10099" s="6">
        <v>190518</v>
      </c>
      <c r="D10099" t="s">
        <v>81</v>
      </c>
      <c r="E10099">
        <v>257199</v>
      </c>
      <c r="F10099" s="5" t="s">
        <v>23</v>
      </c>
      <c r="G10099" s="5" t="s">
        <v>59</v>
      </c>
      <c r="H10099" s="5" t="s">
        <v>82</v>
      </c>
      <c r="I10099" t="s">
        <v>26</v>
      </c>
      <c r="J10099" t="s">
        <v>82</v>
      </c>
      <c r="K10099">
        <v>100</v>
      </c>
      <c r="L10099" s="5" t="s">
        <v>3815</v>
      </c>
      <c r="M10099" s="5" t="s">
        <v>28</v>
      </c>
      <c r="N10099">
        <v>15</v>
      </c>
      <c r="O10099" t="s">
        <v>135</v>
      </c>
      <c r="P10099" s="1">
        <v>45310</v>
      </c>
      <c r="Q10099" s="1">
        <v>45332</v>
      </c>
      <c r="R10099">
        <v>880</v>
      </c>
      <c r="S10099" s="4">
        <v>9.8000000000000007</v>
      </c>
      <c r="T10099" t="s">
        <v>103</v>
      </c>
    </row>
    <row r="10100" spans="1:20" x14ac:dyDescent="0.35">
      <c r="A10100" t="s">
        <v>19670</v>
      </c>
      <c r="B10100" s="5" t="s">
        <v>49</v>
      </c>
      <c r="C10100" s="6">
        <v>55407</v>
      </c>
      <c r="D10100" t="s">
        <v>22</v>
      </c>
      <c r="E10100">
        <v>55407</v>
      </c>
      <c r="F10100" s="5" t="s">
        <v>66</v>
      </c>
      <c r="G10100" s="5" t="s">
        <v>42</v>
      </c>
      <c r="H10100" s="5" t="s">
        <v>157</v>
      </c>
      <c r="I10100" t="s">
        <v>35</v>
      </c>
      <c r="J10100" t="s">
        <v>157</v>
      </c>
      <c r="K10100">
        <v>100</v>
      </c>
      <c r="L10100" s="5" t="s">
        <v>19671</v>
      </c>
      <c r="M10100" s="5" t="s">
        <v>70</v>
      </c>
      <c r="N10100">
        <v>5</v>
      </c>
      <c r="O10100" t="s">
        <v>88</v>
      </c>
      <c r="P10100" s="1">
        <v>45353</v>
      </c>
      <c r="Q10100" s="1">
        <v>45370</v>
      </c>
      <c r="R10100">
        <v>2404</v>
      </c>
      <c r="S10100" s="4">
        <v>7.2</v>
      </c>
      <c r="T10100" t="s">
        <v>136</v>
      </c>
    </row>
    <row r="10101" spans="1:20" x14ac:dyDescent="0.35">
      <c r="A10101" t="s">
        <v>19672</v>
      </c>
      <c r="B10101" s="5" t="s">
        <v>145</v>
      </c>
      <c r="C10101" s="6">
        <v>21909</v>
      </c>
      <c r="D10101" t="s">
        <v>22</v>
      </c>
      <c r="E10101">
        <v>21909</v>
      </c>
      <c r="F10101" s="5" t="s">
        <v>58</v>
      </c>
      <c r="G10101" s="5" t="s">
        <v>51</v>
      </c>
      <c r="H10101" s="5" t="s">
        <v>116</v>
      </c>
      <c r="I10101" t="s">
        <v>44</v>
      </c>
      <c r="J10101" t="s">
        <v>116</v>
      </c>
      <c r="K10101">
        <v>100</v>
      </c>
      <c r="L10101" s="5" t="s">
        <v>19673</v>
      </c>
      <c r="M10101" s="5" t="s">
        <v>70</v>
      </c>
      <c r="N10101">
        <v>1</v>
      </c>
      <c r="O10101" t="s">
        <v>112</v>
      </c>
      <c r="P10101" s="1">
        <v>45500</v>
      </c>
      <c r="Q10101" s="1">
        <v>45559</v>
      </c>
      <c r="R10101">
        <v>2258</v>
      </c>
      <c r="S10101" s="4">
        <v>6.6</v>
      </c>
      <c r="T10101" t="s">
        <v>47</v>
      </c>
    </row>
    <row r="10102" spans="1:20" x14ac:dyDescent="0.35">
      <c r="A10102" t="s">
        <v>19674</v>
      </c>
      <c r="B10102" s="5" t="s">
        <v>28799</v>
      </c>
      <c r="C10102" s="6">
        <v>92434</v>
      </c>
      <c r="D10102" t="s">
        <v>41</v>
      </c>
      <c r="E10102">
        <v>78569</v>
      </c>
      <c r="F10102" s="5" t="s">
        <v>50</v>
      </c>
      <c r="G10102" s="5" t="s">
        <v>51</v>
      </c>
      <c r="H10102" s="5" t="s">
        <v>60</v>
      </c>
      <c r="I10102" t="s">
        <v>26</v>
      </c>
      <c r="J10102" t="s">
        <v>480</v>
      </c>
      <c r="K10102">
        <v>50</v>
      </c>
      <c r="L10102" s="5" t="s">
        <v>19675</v>
      </c>
      <c r="M10102" s="5" t="s">
        <v>54</v>
      </c>
      <c r="N10102">
        <v>3</v>
      </c>
      <c r="O10102" t="s">
        <v>167</v>
      </c>
      <c r="P10102" s="1">
        <v>45340</v>
      </c>
      <c r="Q10102" s="1">
        <v>45386</v>
      </c>
      <c r="R10102">
        <v>562</v>
      </c>
      <c r="S10102" s="4">
        <v>9.3000000000000007</v>
      </c>
      <c r="T10102" t="s">
        <v>63</v>
      </c>
    </row>
    <row r="10103" spans="1:20" x14ac:dyDescent="0.35">
      <c r="A10103" t="s">
        <v>19676</v>
      </c>
      <c r="B10103" s="5" t="s">
        <v>40</v>
      </c>
      <c r="C10103" s="6">
        <v>161210</v>
      </c>
      <c r="D10103" t="s">
        <v>22</v>
      </c>
      <c r="E10103">
        <v>161210</v>
      </c>
      <c r="F10103" s="5" t="s">
        <v>66</v>
      </c>
      <c r="G10103" s="5" t="s">
        <v>24</v>
      </c>
      <c r="H10103" s="5" t="s">
        <v>97</v>
      </c>
      <c r="I10103" t="s">
        <v>44</v>
      </c>
      <c r="J10103" t="s">
        <v>97</v>
      </c>
      <c r="K10103">
        <v>100</v>
      </c>
      <c r="L10103" s="5" t="s">
        <v>19677</v>
      </c>
      <c r="M10103" s="5" t="s">
        <v>28</v>
      </c>
      <c r="N10103">
        <v>6</v>
      </c>
      <c r="O10103" t="s">
        <v>172</v>
      </c>
      <c r="P10103" s="1">
        <v>45331</v>
      </c>
      <c r="Q10103" s="1">
        <v>45366</v>
      </c>
      <c r="R10103">
        <v>1008</v>
      </c>
      <c r="S10103" s="4">
        <v>5.9</v>
      </c>
      <c r="T10103" t="s">
        <v>153</v>
      </c>
    </row>
    <row r="10104" spans="1:20" x14ac:dyDescent="0.35">
      <c r="A10104" t="s">
        <v>19678</v>
      </c>
      <c r="B10104" s="5" t="s">
        <v>32</v>
      </c>
      <c r="C10104" s="6">
        <v>67818</v>
      </c>
      <c r="D10104" t="s">
        <v>22</v>
      </c>
      <c r="E10104">
        <v>67818</v>
      </c>
      <c r="F10104" s="5" t="s">
        <v>66</v>
      </c>
      <c r="G10104" s="5" t="s">
        <v>24</v>
      </c>
      <c r="H10104" s="5" t="s">
        <v>157</v>
      </c>
      <c r="I10104" t="s">
        <v>35</v>
      </c>
      <c r="J10104" t="s">
        <v>110</v>
      </c>
      <c r="K10104">
        <v>100</v>
      </c>
      <c r="L10104" s="5" t="s">
        <v>19679</v>
      </c>
      <c r="M10104" s="5" t="s">
        <v>37</v>
      </c>
      <c r="N10104">
        <v>5</v>
      </c>
      <c r="O10104" t="s">
        <v>131</v>
      </c>
      <c r="P10104" s="1">
        <v>45654</v>
      </c>
      <c r="Q10104" s="1">
        <v>45720</v>
      </c>
      <c r="R10104">
        <v>972</v>
      </c>
      <c r="S10104" s="4">
        <v>6.6</v>
      </c>
      <c r="T10104" t="s">
        <v>103</v>
      </c>
    </row>
    <row r="10105" spans="1:20" x14ac:dyDescent="0.35">
      <c r="A10105" t="s">
        <v>19680</v>
      </c>
      <c r="B10105" s="5" t="s">
        <v>49</v>
      </c>
      <c r="C10105" s="6">
        <v>93012</v>
      </c>
      <c r="D10105" t="s">
        <v>41</v>
      </c>
      <c r="E10105">
        <v>79060</v>
      </c>
      <c r="F10105" s="5" t="s">
        <v>50</v>
      </c>
      <c r="G10105" s="5" t="s">
        <v>42</v>
      </c>
      <c r="H10105" s="5" t="s">
        <v>126</v>
      </c>
      <c r="I10105" t="s">
        <v>26</v>
      </c>
      <c r="J10105" t="s">
        <v>126</v>
      </c>
      <c r="K10105">
        <v>0</v>
      </c>
      <c r="L10105" s="5" t="s">
        <v>14084</v>
      </c>
      <c r="M10105" s="5" t="s">
        <v>54</v>
      </c>
      <c r="N10105">
        <v>3</v>
      </c>
      <c r="O10105" t="s">
        <v>62</v>
      </c>
      <c r="P10105" s="1">
        <v>45371</v>
      </c>
      <c r="Q10105" s="1">
        <v>45430</v>
      </c>
      <c r="R10105">
        <v>1313</v>
      </c>
      <c r="S10105" s="4">
        <v>5.2</v>
      </c>
      <c r="T10105" t="s">
        <v>47</v>
      </c>
    </row>
    <row r="10106" spans="1:20" x14ac:dyDescent="0.35">
      <c r="A10106" t="s">
        <v>19681</v>
      </c>
      <c r="B10106" s="5" t="s">
        <v>21</v>
      </c>
      <c r="C10106" s="6">
        <v>44243</v>
      </c>
      <c r="D10106" t="s">
        <v>22</v>
      </c>
      <c r="E10106">
        <v>44243</v>
      </c>
      <c r="F10106" s="5" t="s">
        <v>50</v>
      </c>
      <c r="G10106" s="5" t="s">
        <v>51</v>
      </c>
      <c r="H10106" s="5" t="s">
        <v>157</v>
      </c>
      <c r="I10106" t="s">
        <v>35</v>
      </c>
      <c r="J10106" t="s">
        <v>157</v>
      </c>
      <c r="K10106">
        <v>100</v>
      </c>
      <c r="L10106" s="5" t="s">
        <v>11142</v>
      </c>
      <c r="M10106" s="5" t="s">
        <v>28</v>
      </c>
      <c r="N10106">
        <v>4</v>
      </c>
      <c r="O10106" t="s">
        <v>131</v>
      </c>
      <c r="P10106" s="1">
        <v>45750</v>
      </c>
      <c r="Q10106" s="1">
        <v>45809</v>
      </c>
      <c r="R10106">
        <v>1470</v>
      </c>
      <c r="S10106" s="4">
        <v>7.3</v>
      </c>
      <c r="T10106" t="s">
        <v>243</v>
      </c>
    </row>
    <row r="10107" spans="1:20" x14ac:dyDescent="0.35">
      <c r="A10107" t="s">
        <v>19682</v>
      </c>
      <c r="B10107" s="5" t="s">
        <v>100</v>
      </c>
      <c r="C10107" s="6">
        <v>73792</v>
      </c>
      <c r="D10107" t="s">
        <v>74</v>
      </c>
      <c r="E10107">
        <v>92240</v>
      </c>
      <c r="F10107" s="5" t="s">
        <v>58</v>
      </c>
      <c r="G10107" s="5" t="s">
        <v>42</v>
      </c>
      <c r="H10107" s="5" t="s">
        <v>75</v>
      </c>
      <c r="I10107" t="s">
        <v>35</v>
      </c>
      <c r="J10107" t="s">
        <v>165</v>
      </c>
      <c r="K10107">
        <v>50</v>
      </c>
      <c r="L10107" s="5" t="s">
        <v>19683</v>
      </c>
      <c r="M10107" s="5" t="s">
        <v>54</v>
      </c>
      <c r="N10107">
        <v>0</v>
      </c>
      <c r="O10107" t="s">
        <v>112</v>
      </c>
      <c r="P10107" s="1">
        <v>45500</v>
      </c>
      <c r="Q10107" s="1">
        <v>45551</v>
      </c>
      <c r="R10107">
        <v>1612</v>
      </c>
      <c r="S10107" s="4">
        <v>7.8</v>
      </c>
      <c r="T10107" t="s">
        <v>30</v>
      </c>
    </row>
    <row r="10108" spans="1:20" x14ac:dyDescent="0.35">
      <c r="A10108" t="s">
        <v>19684</v>
      </c>
      <c r="B10108" s="5" t="s">
        <v>100</v>
      </c>
      <c r="C10108" s="6">
        <v>82816</v>
      </c>
      <c r="D10108" t="s">
        <v>22</v>
      </c>
      <c r="E10108">
        <v>82816</v>
      </c>
      <c r="F10108" s="5" t="s">
        <v>23</v>
      </c>
      <c r="G10108" s="5" t="s">
        <v>51</v>
      </c>
      <c r="H10108" s="5" t="s">
        <v>157</v>
      </c>
      <c r="I10108" t="s">
        <v>35</v>
      </c>
      <c r="J10108" t="s">
        <v>157</v>
      </c>
      <c r="K10108">
        <v>0</v>
      </c>
      <c r="L10108" s="5" t="s">
        <v>19685</v>
      </c>
      <c r="M10108" s="5" t="s">
        <v>70</v>
      </c>
      <c r="N10108">
        <v>17</v>
      </c>
      <c r="O10108" t="s">
        <v>135</v>
      </c>
      <c r="P10108" s="1">
        <v>45398</v>
      </c>
      <c r="Q10108" s="1">
        <v>45469</v>
      </c>
      <c r="R10108">
        <v>1824</v>
      </c>
      <c r="S10108" s="4">
        <v>5.0999999999999996</v>
      </c>
      <c r="T10108" t="s">
        <v>95</v>
      </c>
    </row>
    <row r="10109" spans="1:20" x14ac:dyDescent="0.35">
      <c r="A10109" t="s">
        <v>19686</v>
      </c>
      <c r="B10109" s="5" t="s">
        <v>57</v>
      </c>
      <c r="C10109" s="6">
        <v>153795</v>
      </c>
      <c r="D10109" t="s">
        <v>41</v>
      </c>
      <c r="E10109">
        <v>130726</v>
      </c>
      <c r="F10109" s="5" t="s">
        <v>66</v>
      </c>
      <c r="G10109" s="5" t="s">
        <v>59</v>
      </c>
      <c r="H10109" s="5" t="s">
        <v>126</v>
      </c>
      <c r="I10109" t="s">
        <v>35</v>
      </c>
      <c r="J10109" t="s">
        <v>151</v>
      </c>
      <c r="K10109">
        <v>50</v>
      </c>
      <c r="L10109" s="5" t="s">
        <v>19687</v>
      </c>
      <c r="M10109" s="5" t="s">
        <v>54</v>
      </c>
      <c r="N10109">
        <v>5</v>
      </c>
      <c r="O10109" t="s">
        <v>71</v>
      </c>
      <c r="P10109" s="1">
        <v>45772</v>
      </c>
      <c r="Q10109" s="1">
        <v>45803</v>
      </c>
      <c r="R10109">
        <v>1033</v>
      </c>
      <c r="S10109" s="4">
        <v>5.0999999999999996</v>
      </c>
      <c r="T10109" t="s">
        <v>30</v>
      </c>
    </row>
    <row r="10110" spans="1:20" x14ac:dyDescent="0.35">
      <c r="A10110" t="s">
        <v>19688</v>
      </c>
      <c r="B10110" s="5" t="s">
        <v>28800</v>
      </c>
      <c r="C10110" s="6">
        <v>86614</v>
      </c>
      <c r="D10110" t="s">
        <v>22</v>
      </c>
      <c r="E10110">
        <v>86614</v>
      </c>
      <c r="F10110" s="5" t="s">
        <v>50</v>
      </c>
      <c r="G10110" s="5" t="s">
        <v>59</v>
      </c>
      <c r="H10110" s="5" t="s">
        <v>52</v>
      </c>
      <c r="I10110" t="s">
        <v>35</v>
      </c>
      <c r="J10110" t="s">
        <v>52</v>
      </c>
      <c r="K10110">
        <v>0</v>
      </c>
      <c r="L10110" s="5" t="s">
        <v>8021</v>
      </c>
      <c r="M10110" s="5" t="s">
        <v>54</v>
      </c>
      <c r="N10110">
        <v>3</v>
      </c>
      <c r="O10110" t="s">
        <v>131</v>
      </c>
      <c r="P10110" s="1">
        <v>45666</v>
      </c>
      <c r="Q10110" s="1">
        <v>45698</v>
      </c>
      <c r="R10110">
        <v>827</v>
      </c>
      <c r="S10110" s="4">
        <v>8.6</v>
      </c>
      <c r="T10110" t="s">
        <v>38</v>
      </c>
    </row>
    <row r="10111" spans="1:20" x14ac:dyDescent="0.35">
      <c r="A10111" t="s">
        <v>19689</v>
      </c>
      <c r="B10111" s="5" t="s">
        <v>179</v>
      </c>
      <c r="C10111" s="6">
        <v>75523</v>
      </c>
      <c r="D10111" t="s">
        <v>41</v>
      </c>
      <c r="E10111">
        <v>64195</v>
      </c>
      <c r="F10111" s="5" t="s">
        <v>58</v>
      </c>
      <c r="G10111" s="5" t="s">
        <v>59</v>
      </c>
      <c r="H10111" s="5" t="s">
        <v>60</v>
      </c>
      <c r="I10111" t="s">
        <v>35</v>
      </c>
      <c r="J10111" t="s">
        <v>467</v>
      </c>
      <c r="K10111">
        <v>100</v>
      </c>
      <c r="L10111" s="5" t="s">
        <v>19690</v>
      </c>
      <c r="M10111" s="5" t="s">
        <v>70</v>
      </c>
      <c r="N10111">
        <v>1</v>
      </c>
      <c r="O10111" t="s">
        <v>29</v>
      </c>
      <c r="P10111" s="1">
        <v>45461</v>
      </c>
      <c r="Q10111" s="1">
        <v>45516</v>
      </c>
      <c r="R10111">
        <v>1776</v>
      </c>
      <c r="S10111" s="4">
        <v>6.4</v>
      </c>
      <c r="T10111" t="s">
        <v>63</v>
      </c>
    </row>
    <row r="10112" spans="1:20" x14ac:dyDescent="0.35">
      <c r="A10112" t="s">
        <v>19691</v>
      </c>
      <c r="B10112" s="5" t="s">
        <v>105</v>
      </c>
      <c r="C10112" s="6">
        <v>105311</v>
      </c>
      <c r="D10112" t="s">
        <v>22</v>
      </c>
      <c r="E10112">
        <v>105311</v>
      </c>
      <c r="F10112" s="5" t="s">
        <v>66</v>
      </c>
      <c r="G10112" s="5" t="s">
        <v>24</v>
      </c>
      <c r="H10112" s="5" t="s">
        <v>191</v>
      </c>
      <c r="I10112" t="s">
        <v>26</v>
      </c>
      <c r="J10112" t="s">
        <v>191</v>
      </c>
      <c r="K10112">
        <v>0</v>
      </c>
      <c r="L10112" s="5" t="s">
        <v>10670</v>
      </c>
      <c r="M10112" s="5" t="s">
        <v>54</v>
      </c>
      <c r="N10112">
        <v>5</v>
      </c>
      <c r="O10112" t="s">
        <v>147</v>
      </c>
      <c r="P10112" s="1">
        <v>45489</v>
      </c>
      <c r="Q10112" s="1">
        <v>45517</v>
      </c>
      <c r="R10112">
        <v>1714</v>
      </c>
      <c r="S10112" s="4">
        <v>8.6</v>
      </c>
      <c r="T10112" t="s">
        <v>108</v>
      </c>
    </row>
    <row r="10113" spans="1:20" x14ac:dyDescent="0.35">
      <c r="A10113" t="s">
        <v>19692</v>
      </c>
      <c r="B10113" s="5" t="s">
        <v>91</v>
      </c>
      <c r="C10113" s="6">
        <v>49131</v>
      </c>
      <c r="D10113" t="s">
        <v>33</v>
      </c>
      <c r="E10113">
        <v>5404410</v>
      </c>
      <c r="F10113" s="5" t="s">
        <v>58</v>
      </c>
      <c r="G10113" s="5" t="s">
        <v>42</v>
      </c>
      <c r="H10113" s="5" t="s">
        <v>34</v>
      </c>
      <c r="I10113" t="s">
        <v>44</v>
      </c>
      <c r="J10113" t="s">
        <v>110</v>
      </c>
      <c r="K10113">
        <v>50</v>
      </c>
      <c r="L10113" s="5" t="s">
        <v>19693</v>
      </c>
      <c r="M10113" s="5" t="s">
        <v>70</v>
      </c>
      <c r="N10113">
        <v>1</v>
      </c>
      <c r="O10113" t="s">
        <v>112</v>
      </c>
      <c r="P10113" s="1">
        <v>45503</v>
      </c>
      <c r="Q10113" s="1">
        <v>45557</v>
      </c>
      <c r="R10113">
        <v>1387</v>
      </c>
      <c r="S10113" s="4">
        <v>6.7</v>
      </c>
      <c r="T10113" t="s">
        <v>103</v>
      </c>
    </row>
    <row r="10114" spans="1:20" x14ac:dyDescent="0.35">
      <c r="A10114" t="s">
        <v>19694</v>
      </c>
      <c r="B10114" s="5" t="s">
        <v>32</v>
      </c>
      <c r="C10114" s="6">
        <v>26483</v>
      </c>
      <c r="D10114" t="s">
        <v>22</v>
      </c>
      <c r="E10114">
        <v>26483</v>
      </c>
      <c r="F10114" s="5" t="s">
        <v>58</v>
      </c>
      <c r="G10114" s="5" t="s">
        <v>51</v>
      </c>
      <c r="H10114" s="5" t="s">
        <v>157</v>
      </c>
      <c r="I10114" t="s">
        <v>44</v>
      </c>
      <c r="J10114" t="s">
        <v>157</v>
      </c>
      <c r="K10114">
        <v>50</v>
      </c>
      <c r="L10114" s="5" t="s">
        <v>19695</v>
      </c>
      <c r="M10114" s="5" t="s">
        <v>54</v>
      </c>
      <c r="N10114">
        <v>1</v>
      </c>
      <c r="O10114" t="s">
        <v>85</v>
      </c>
      <c r="P10114" s="1">
        <v>45510</v>
      </c>
      <c r="Q10114" s="1">
        <v>45570</v>
      </c>
      <c r="R10114">
        <v>1235</v>
      </c>
      <c r="S10114" s="4">
        <v>8.1</v>
      </c>
      <c r="T10114" t="s">
        <v>30</v>
      </c>
    </row>
    <row r="10115" spans="1:20" x14ac:dyDescent="0.35">
      <c r="A10115" t="s">
        <v>19696</v>
      </c>
      <c r="B10115" s="5" t="s">
        <v>40</v>
      </c>
      <c r="C10115" s="6">
        <v>107269</v>
      </c>
      <c r="D10115" t="s">
        <v>22</v>
      </c>
      <c r="E10115">
        <v>107269</v>
      </c>
      <c r="F10115" s="5" t="s">
        <v>66</v>
      </c>
      <c r="G10115" s="5" t="s">
        <v>59</v>
      </c>
      <c r="H10115" s="5" t="s">
        <v>191</v>
      </c>
      <c r="I10115" t="s">
        <v>44</v>
      </c>
      <c r="J10115" t="s">
        <v>82</v>
      </c>
      <c r="K10115">
        <v>100</v>
      </c>
      <c r="L10115" s="5" t="s">
        <v>19697</v>
      </c>
      <c r="M10115" s="5" t="s">
        <v>28</v>
      </c>
      <c r="N10115">
        <v>9</v>
      </c>
      <c r="O10115" t="s">
        <v>135</v>
      </c>
      <c r="P10115" s="1">
        <v>45567</v>
      </c>
      <c r="Q10115" s="1">
        <v>45618</v>
      </c>
      <c r="R10115">
        <v>1007</v>
      </c>
      <c r="S10115" s="4">
        <v>6</v>
      </c>
      <c r="T10115" t="s">
        <v>153</v>
      </c>
    </row>
    <row r="10116" spans="1:20" x14ac:dyDescent="0.35">
      <c r="A10116" t="s">
        <v>19698</v>
      </c>
      <c r="B10116" s="5" t="s">
        <v>28799</v>
      </c>
      <c r="C10116" s="6">
        <v>78026</v>
      </c>
      <c r="D10116" t="s">
        <v>22</v>
      </c>
      <c r="E10116">
        <v>78026</v>
      </c>
      <c r="F10116" s="5" t="s">
        <v>58</v>
      </c>
      <c r="G10116" s="5" t="s">
        <v>51</v>
      </c>
      <c r="H10116" s="5" t="s">
        <v>97</v>
      </c>
      <c r="I10116" t="s">
        <v>44</v>
      </c>
      <c r="J10116" t="s">
        <v>97</v>
      </c>
      <c r="K10116">
        <v>100</v>
      </c>
      <c r="L10116" s="5" t="s">
        <v>19699</v>
      </c>
      <c r="M10116" s="5" t="s">
        <v>37</v>
      </c>
      <c r="N10116">
        <v>1</v>
      </c>
      <c r="O10116" t="s">
        <v>167</v>
      </c>
      <c r="P10116" s="1">
        <v>45434</v>
      </c>
      <c r="Q10116" s="1">
        <v>45480</v>
      </c>
      <c r="R10116">
        <v>2242</v>
      </c>
      <c r="S10116" s="4">
        <v>6.5</v>
      </c>
      <c r="T10116" t="s">
        <v>30</v>
      </c>
    </row>
    <row r="10117" spans="1:20" x14ac:dyDescent="0.35">
      <c r="A10117" t="s">
        <v>19700</v>
      </c>
      <c r="B10117" s="5" t="s">
        <v>145</v>
      </c>
      <c r="C10117" s="6">
        <v>98849</v>
      </c>
      <c r="D10117" t="s">
        <v>22</v>
      </c>
      <c r="E10117">
        <v>98849</v>
      </c>
      <c r="F10117" s="5" t="s">
        <v>50</v>
      </c>
      <c r="G10117" s="5" t="s">
        <v>24</v>
      </c>
      <c r="H10117" s="5" t="s">
        <v>101</v>
      </c>
      <c r="I10117" t="s">
        <v>35</v>
      </c>
      <c r="J10117" t="s">
        <v>76</v>
      </c>
      <c r="K10117">
        <v>100</v>
      </c>
      <c r="L10117" s="5" t="s">
        <v>19701</v>
      </c>
      <c r="M10117" s="5" t="s">
        <v>28</v>
      </c>
      <c r="N10117">
        <v>4</v>
      </c>
      <c r="O10117" t="s">
        <v>85</v>
      </c>
      <c r="P10117" s="1">
        <v>45600</v>
      </c>
      <c r="Q10117" s="1">
        <v>45654</v>
      </c>
      <c r="R10117">
        <v>540</v>
      </c>
      <c r="S10117" s="4">
        <v>5.0999999999999996</v>
      </c>
      <c r="T10117" t="s">
        <v>89</v>
      </c>
    </row>
    <row r="10118" spans="1:20" x14ac:dyDescent="0.35">
      <c r="A10118" t="s">
        <v>19702</v>
      </c>
      <c r="B10118" s="5" t="s">
        <v>91</v>
      </c>
      <c r="C10118" s="6">
        <v>246511</v>
      </c>
      <c r="D10118" t="s">
        <v>22</v>
      </c>
      <c r="E10118">
        <v>246511</v>
      </c>
      <c r="F10118" s="5" t="s">
        <v>23</v>
      </c>
      <c r="G10118" s="5" t="s">
        <v>24</v>
      </c>
      <c r="H10118" s="5" t="s">
        <v>97</v>
      </c>
      <c r="I10118" t="s">
        <v>44</v>
      </c>
      <c r="J10118" t="s">
        <v>467</v>
      </c>
      <c r="K10118">
        <v>50</v>
      </c>
      <c r="L10118" s="5" t="s">
        <v>15203</v>
      </c>
      <c r="M10118" s="5" t="s">
        <v>70</v>
      </c>
      <c r="N10118">
        <v>16</v>
      </c>
      <c r="O10118" t="s">
        <v>141</v>
      </c>
      <c r="P10118" s="1">
        <v>45340</v>
      </c>
      <c r="Q10118" s="1">
        <v>45377</v>
      </c>
      <c r="R10118">
        <v>812</v>
      </c>
      <c r="S10118" s="4">
        <v>8.6</v>
      </c>
      <c r="T10118" t="s">
        <v>243</v>
      </c>
    </row>
    <row r="10119" spans="1:20" x14ac:dyDescent="0.35">
      <c r="A10119" t="s">
        <v>19703</v>
      </c>
      <c r="B10119" s="5" t="s">
        <v>32</v>
      </c>
      <c r="C10119" s="6">
        <v>108146</v>
      </c>
      <c r="D10119" t="s">
        <v>120</v>
      </c>
      <c r="E10119">
        <v>97331</v>
      </c>
      <c r="F10119" s="5" t="s">
        <v>58</v>
      </c>
      <c r="G10119" s="5" t="s">
        <v>51</v>
      </c>
      <c r="H10119" s="5" t="s">
        <v>121</v>
      </c>
      <c r="I10119" t="s">
        <v>26</v>
      </c>
      <c r="J10119" t="s">
        <v>121</v>
      </c>
      <c r="K10119">
        <v>0</v>
      </c>
      <c r="L10119" s="5" t="s">
        <v>6088</v>
      </c>
      <c r="M10119" s="5" t="s">
        <v>54</v>
      </c>
      <c r="N10119">
        <v>0</v>
      </c>
      <c r="O10119" t="s">
        <v>107</v>
      </c>
      <c r="P10119" s="1">
        <v>45358</v>
      </c>
      <c r="Q10119" s="1">
        <v>45388</v>
      </c>
      <c r="R10119">
        <v>794</v>
      </c>
      <c r="S10119" s="4">
        <v>8.1</v>
      </c>
      <c r="T10119" t="s">
        <v>243</v>
      </c>
    </row>
    <row r="10120" spans="1:20" x14ac:dyDescent="0.35">
      <c r="A10120" t="s">
        <v>19704</v>
      </c>
      <c r="B10120" s="5" t="s">
        <v>28800</v>
      </c>
      <c r="C10120" s="6">
        <v>66740</v>
      </c>
      <c r="D10120" t="s">
        <v>33</v>
      </c>
      <c r="E10120">
        <v>7341400</v>
      </c>
      <c r="F10120" s="5" t="s">
        <v>58</v>
      </c>
      <c r="G10120" s="5" t="s">
        <v>42</v>
      </c>
      <c r="H10120" s="5" t="s">
        <v>34</v>
      </c>
      <c r="I10120" t="s">
        <v>26</v>
      </c>
      <c r="J10120" t="s">
        <v>75</v>
      </c>
      <c r="K10120">
        <v>50</v>
      </c>
      <c r="L10120" s="5" t="s">
        <v>19705</v>
      </c>
      <c r="M10120" s="5" t="s">
        <v>28</v>
      </c>
      <c r="N10120">
        <v>1</v>
      </c>
      <c r="O10120" t="s">
        <v>88</v>
      </c>
      <c r="P10120" s="1">
        <v>45407</v>
      </c>
      <c r="Q10120" s="1">
        <v>45476</v>
      </c>
      <c r="R10120">
        <v>1062</v>
      </c>
      <c r="S10120" s="4">
        <v>5</v>
      </c>
      <c r="T10120" t="s">
        <v>103</v>
      </c>
    </row>
    <row r="10121" spans="1:20" x14ac:dyDescent="0.35">
      <c r="A10121" t="s">
        <v>19706</v>
      </c>
      <c r="B10121" s="5" t="s">
        <v>91</v>
      </c>
      <c r="C10121" s="6">
        <v>253573</v>
      </c>
      <c r="D10121" t="s">
        <v>22</v>
      </c>
      <c r="E10121">
        <v>253573</v>
      </c>
      <c r="F10121" s="5" t="s">
        <v>23</v>
      </c>
      <c r="G10121" s="5" t="s">
        <v>59</v>
      </c>
      <c r="H10121" s="5" t="s">
        <v>68</v>
      </c>
      <c r="I10121" t="s">
        <v>35</v>
      </c>
      <c r="J10121" t="s">
        <v>68</v>
      </c>
      <c r="K10121">
        <v>50</v>
      </c>
      <c r="L10121" s="5" t="s">
        <v>19707</v>
      </c>
      <c r="M10121" s="5" t="s">
        <v>37</v>
      </c>
      <c r="N10121">
        <v>17</v>
      </c>
      <c r="O10121" t="s">
        <v>88</v>
      </c>
      <c r="P10121" s="1">
        <v>45417</v>
      </c>
      <c r="Q10121" s="1">
        <v>45457</v>
      </c>
      <c r="R10121">
        <v>1950</v>
      </c>
      <c r="S10121" s="4">
        <v>9.1999999999999993</v>
      </c>
      <c r="T10121" t="s">
        <v>38</v>
      </c>
    </row>
    <row r="10122" spans="1:20" x14ac:dyDescent="0.35">
      <c r="A10122" t="s">
        <v>19708</v>
      </c>
      <c r="B10122" s="5" t="s">
        <v>40</v>
      </c>
      <c r="C10122" s="6">
        <v>79168</v>
      </c>
      <c r="D10122" t="s">
        <v>81</v>
      </c>
      <c r="E10122">
        <v>106877</v>
      </c>
      <c r="F10122" s="5" t="s">
        <v>50</v>
      </c>
      <c r="G10122" s="5" t="s">
        <v>51</v>
      </c>
      <c r="H10122" s="5" t="s">
        <v>82</v>
      </c>
      <c r="I10122" t="s">
        <v>44</v>
      </c>
      <c r="J10122" t="s">
        <v>82</v>
      </c>
      <c r="K10122">
        <v>100</v>
      </c>
      <c r="L10122" s="5" t="s">
        <v>19709</v>
      </c>
      <c r="M10122" s="5" t="s">
        <v>54</v>
      </c>
      <c r="N10122">
        <v>2</v>
      </c>
      <c r="O10122" t="s">
        <v>107</v>
      </c>
      <c r="P10122" s="1">
        <v>45509</v>
      </c>
      <c r="Q10122" s="1">
        <v>45554</v>
      </c>
      <c r="R10122">
        <v>993</v>
      </c>
      <c r="S10122" s="4">
        <v>6.4</v>
      </c>
      <c r="T10122" t="s">
        <v>108</v>
      </c>
    </row>
    <row r="10123" spans="1:20" x14ac:dyDescent="0.35">
      <c r="A10123" t="s">
        <v>19710</v>
      </c>
      <c r="B10123" s="5" t="s">
        <v>174</v>
      </c>
      <c r="C10123" s="6">
        <v>139622</v>
      </c>
      <c r="D10123" t="s">
        <v>41</v>
      </c>
      <c r="E10123">
        <v>118679</v>
      </c>
      <c r="F10123" s="5" t="s">
        <v>66</v>
      </c>
      <c r="G10123" s="5" t="s">
        <v>24</v>
      </c>
      <c r="H10123" s="5" t="s">
        <v>126</v>
      </c>
      <c r="I10123" t="s">
        <v>35</v>
      </c>
      <c r="J10123" t="s">
        <v>126</v>
      </c>
      <c r="K10123">
        <v>50</v>
      </c>
      <c r="L10123" s="5" t="s">
        <v>19711</v>
      </c>
      <c r="M10123" s="5" t="s">
        <v>70</v>
      </c>
      <c r="N10123">
        <v>9</v>
      </c>
      <c r="O10123" t="s">
        <v>85</v>
      </c>
      <c r="P10123" s="1">
        <v>45750</v>
      </c>
      <c r="Q10123" s="1">
        <v>45809</v>
      </c>
      <c r="R10123">
        <v>2392</v>
      </c>
      <c r="S10123" s="4">
        <v>6.5</v>
      </c>
      <c r="T10123" t="s">
        <v>55</v>
      </c>
    </row>
    <row r="10124" spans="1:20" x14ac:dyDescent="0.35">
      <c r="A10124" t="s">
        <v>19712</v>
      </c>
      <c r="B10124" s="5" t="s">
        <v>91</v>
      </c>
      <c r="C10124" s="6">
        <v>43943</v>
      </c>
      <c r="D10124" t="s">
        <v>22</v>
      </c>
      <c r="E10124">
        <v>43943</v>
      </c>
      <c r="F10124" s="5" t="s">
        <v>66</v>
      </c>
      <c r="G10124" s="5" t="s">
        <v>59</v>
      </c>
      <c r="H10124" s="5" t="s">
        <v>116</v>
      </c>
      <c r="I10124" t="s">
        <v>44</v>
      </c>
      <c r="J10124" t="s">
        <v>116</v>
      </c>
      <c r="K10124">
        <v>50</v>
      </c>
      <c r="L10124" s="5" t="s">
        <v>8345</v>
      </c>
      <c r="M10124" s="5" t="s">
        <v>54</v>
      </c>
      <c r="N10124">
        <v>9</v>
      </c>
      <c r="O10124" t="s">
        <v>107</v>
      </c>
      <c r="P10124" s="1">
        <v>45395</v>
      </c>
      <c r="Q10124" s="1">
        <v>45443</v>
      </c>
      <c r="R10124">
        <v>1723</v>
      </c>
      <c r="S10124" s="4">
        <v>7.5</v>
      </c>
      <c r="T10124" t="s">
        <v>30</v>
      </c>
    </row>
    <row r="10125" spans="1:20" x14ac:dyDescent="0.35">
      <c r="A10125" t="s">
        <v>19713</v>
      </c>
      <c r="B10125" s="5" t="s">
        <v>28802</v>
      </c>
      <c r="C10125" s="6">
        <v>162422</v>
      </c>
      <c r="D10125" t="s">
        <v>92</v>
      </c>
      <c r="E10125">
        <v>121817</v>
      </c>
      <c r="F10125" s="5" t="s">
        <v>23</v>
      </c>
      <c r="G10125" s="5" t="s">
        <v>59</v>
      </c>
      <c r="H10125" s="5" t="s">
        <v>93</v>
      </c>
      <c r="I10125" t="s">
        <v>44</v>
      </c>
      <c r="J10125" t="s">
        <v>93</v>
      </c>
      <c r="K10125">
        <v>0</v>
      </c>
      <c r="L10125" s="5" t="s">
        <v>19714</v>
      </c>
      <c r="M10125" s="5" t="s">
        <v>70</v>
      </c>
      <c r="N10125">
        <v>17</v>
      </c>
      <c r="O10125" t="s">
        <v>131</v>
      </c>
      <c r="P10125" s="1">
        <v>45428</v>
      </c>
      <c r="Q10125" s="1">
        <v>45478</v>
      </c>
      <c r="R10125">
        <v>1442</v>
      </c>
      <c r="S10125" s="4">
        <v>5.3</v>
      </c>
      <c r="T10125" t="s">
        <v>63</v>
      </c>
    </row>
    <row r="10126" spans="1:20" x14ac:dyDescent="0.35">
      <c r="A10126" t="s">
        <v>19715</v>
      </c>
      <c r="B10126" s="5" t="s">
        <v>145</v>
      </c>
      <c r="C10126" s="6">
        <v>43406</v>
      </c>
      <c r="D10126" t="s">
        <v>22</v>
      </c>
      <c r="E10126">
        <v>43406</v>
      </c>
      <c r="F10126" s="5" t="s">
        <v>58</v>
      </c>
      <c r="G10126" s="5" t="s">
        <v>42</v>
      </c>
      <c r="H10126" s="5" t="s">
        <v>165</v>
      </c>
      <c r="I10126" t="s">
        <v>44</v>
      </c>
      <c r="J10126" t="s">
        <v>940</v>
      </c>
      <c r="K10126">
        <v>50</v>
      </c>
      <c r="L10126" s="5" t="s">
        <v>19716</v>
      </c>
      <c r="M10126" s="5" t="s">
        <v>37</v>
      </c>
      <c r="N10126">
        <v>0</v>
      </c>
      <c r="O10126" t="s">
        <v>85</v>
      </c>
      <c r="P10126" s="1">
        <v>45545</v>
      </c>
      <c r="Q10126" s="1">
        <v>45567</v>
      </c>
      <c r="R10126">
        <v>2472</v>
      </c>
      <c r="S10126" s="4">
        <v>9.5</v>
      </c>
      <c r="T10126" t="s">
        <v>38</v>
      </c>
    </row>
    <row r="10127" spans="1:20" x14ac:dyDescent="0.35">
      <c r="A10127" t="s">
        <v>19717</v>
      </c>
      <c r="B10127" s="5" t="s">
        <v>174</v>
      </c>
      <c r="C10127" s="6">
        <v>95920</v>
      </c>
      <c r="D10127" t="s">
        <v>33</v>
      </c>
      <c r="E10127">
        <v>10551200</v>
      </c>
      <c r="F10127" s="5" t="s">
        <v>50</v>
      </c>
      <c r="G10127" s="5" t="s">
        <v>59</v>
      </c>
      <c r="H10127" s="5" t="s">
        <v>34</v>
      </c>
      <c r="I10127" t="s">
        <v>35</v>
      </c>
      <c r="J10127" t="s">
        <v>34</v>
      </c>
      <c r="K10127">
        <v>100</v>
      </c>
      <c r="L10127" s="5" t="s">
        <v>13528</v>
      </c>
      <c r="M10127" s="5" t="s">
        <v>70</v>
      </c>
      <c r="N10127">
        <v>2</v>
      </c>
      <c r="O10127" t="s">
        <v>29</v>
      </c>
      <c r="P10127" s="1">
        <v>45628</v>
      </c>
      <c r="Q10127" s="1">
        <v>45665</v>
      </c>
      <c r="R10127">
        <v>2081</v>
      </c>
      <c r="S10127" s="4">
        <v>9.1999999999999993</v>
      </c>
      <c r="T10127" t="s">
        <v>136</v>
      </c>
    </row>
    <row r="10128" spans="1:20" x14ac:dyDescent="0.35">
      <c r="A10128" t="s">
        <v>19718</v>
      </c>
      <c r="B10128" s="5" t="s">
        <v>73</v>
      </c>
      <c r="C10128" s="6">
        <v>197698</v>
      </c>
      <c r="D10128" t="s">
        <v>41</v>
      </c>
      <c r="E10128">
        <v>168043</v>
      </c>
      <c r="F10128" s="5" t="s">
        <v>23</v>
      </c>
      <c r="G10128" s="5" t="s">
        <v>59</v>
      </c>
      <c r="H10128" s="5" t="s">
        <v>43</v>
      </c>
      <c r="I10128" t="s">
        <v>44</v>
      </c>
      <c r="J10128" t="s">
        <v>43</v>
      </c>
      <c r="K10128">
        <v>100</v>
      </c>
      <c r="L10128" s="5" t="s">
        <v>19719</v>
      </c>
      <c r="M10128" s="5" t="s">
        <v>70</v>
      </c>
      <c r="N10128">
        <v>13</v>
      </c>
      <c r="O10128" t="s">
        <v>62</v>
      </c>
      <c r="P10128" s="1">
        <v>45587</v>
      </c>
      <c r="Q10128" s="1">
        <v>45628</v>
      </c>
      <c r="R10128">
        <v>718</v>
      </c>
      <c r="S10128" s="4">
        <v>5.8</v>
      </c>
      <c r="T10128" t="s">
        <v>153</v>
      </c>
    </row>
    <row r="10129" spans="1:20" x14ac:dyDescent="0.35">
      <c r="A10129" t="s">
        <v>19720</v>
      </c>
      <c r="B10129" s="5" t="s">
        <v>162</v>
      </c>
      <c r="C10129" s="6">
        <v>173515</v>
      </c>
      <c r="D10129" t="s">
        <v>81</v>
      </c>
      <c r="E10129">
        <v>234245</v>
      </c>
      <c r="F10129" s="5" t="s">
        <v>23</v>
      </c>
      <c r="G10129" s="5" t="s">
        <v>59</v>
      </c>
      <c r="H10129" s="5" t="s">
        <v>82</v>
      </c>
      <c r="I10129" t="s">
        <v>35</v>
      </c>
      <c r="J10129" t="s">
        <v>1192</v>
      </c>
      <c r="K10129">
        <v>0</v>
      </c>
      <c r="L10129" s="5" t="s">
        <v>19721</v>
      </c>
      <c r="M10129" s="5" t="s">
        <v>37</v>
      </c>
      <c r="N10129">
        <v>16</v>
      </c>
      <c r="O10129" t="s">
        <v>62</v>
      </c>
      <c r="P10129" s="1">
        <v>45333</v>
      </c>
      <c r="Q10129" s="1">
        <v>45378</v>
      </c>
      <c r="R10129">
        <v>1432</v>
      </c>
      <c r="S10129" s="4">
        <v>5.6</v>
      </c>
      <c r="T10129" t="s">
        <v>79</v>
      </c>
    </row>
    <row r="10130" spans="1:20" x14ac:dyDescent="0.35">
      <c r="A10130" t="s">
        <v>19722</v>
      </c>
      <c r="B10130" s="5" t="s">
        <v>162</v>
      </c>
      <c r="C10130" s="6">
        <v>192426</v>
      </c>
      <c r="D10130" t="s">
        <v>81</v>
      </c>
      <c r="E10130">
        <v>259775</v>
      </c>
      <c r="F10130" s="5" t="s">
        <v>23</v>
      </c>
      <c r="G10130" s="5" t="s">
        <v>51</v>
      </c>
      <c r="H10130" s="5" t="s">
        <v>82</v>
      </c>
      <c r="I10130" t="s">
        <v>35</v>
      </c>
      <c r="J10130" t="s">
        <v>299</v>
      </c>
      <c r="K10130">
        <v>50</v>
      </c>
      <c r="L10130" s="5" t="s">
        <v>19723</v>
      </c>
      <c r="M10130" s="5" t="s">
        <v>54</v>
      </c>
      <c r="N10130">
        <v>11</v>
      </c>
      <c r="O10130" t="s">
        <v>78</v>
      </c>
      <c r="P10130" s="1">
        <v>45384</v>
      </c>
      <c r="Q10130" s="1">
        <v>45442</v>
      </c>
      <c r="R10130">
        <v>1928</v>
      </c>
      <c r="S10130" s="4">
        <v>8.3000000000000007</v>
      </c>
      <c r="T10130" t="s">
        <v>55</v>
      </c>
    </row>
    <row r="10131" spans="1:20" x14ac:dyDescent="0.35">
      <c r="A10131" t="s">
        <v>19724</v>
      </c>
      <c r="B10131" s="5" t="s">
        <v>28802</v>
      </c>
      <c r="C10131" s="6">
        <v>212764</v>
      </c>
      <c r="D10131" t="s">
        <v>22</v>
      </c>
      <c r="E10131">
        <v>212764</v>
      </c>
      <c r="F10131" s="5" t="s">
        <v>66</v>
      </c>
      <c r="G10131" s="5" t="s">
        <v>42</v>
      </c>
      <c r="H10131" s="5" t="s">
        <v>97</v>
      </c>
      <c r="I10131" t="s">
        <v>35</v>
      </c>
      <c r="J10131" t="s">
        <v>97</v>
      </c>
      <c r="K10131">
        <v>50</v>
      </c>
      <c r="L10131" s="5" t="s">
        <v>19725</v>
      </c>
      <c r="M10131" s="5" t="s">
        <v>37</v>
      </c>
      <c r="N10131">
        <v>8</v>
      </c>
      <c r="O10131" t="s">
        <v>71</v>
      </c>
      <c r="P10131" s="1">
        <v>45540</v>
      </c>
      <c r="Q10131" s="1">
        <v>45566</v>
      </c>
      <c r="R10131">
        <v>2235</v>
      </c>
      <c r="S10131" s="4">
        <v>8.8000000000000007</v>
      </c>
      <c r="T10131" t="s">
        <v>103</v>
      </c>
    </row>
    <row r="10132" spans="1:20" x14ac:dyDescent="0.35">
      <c r="A10132" t="s">
        <v>19726</v>
      </c>
      <c r="B10132" s="5" t="s">
        <v>179</v>
      </c>
      <c r="C10132" s="6">
        <v>50136</v>
      </c>
      <c r="D10132" t="s">
        <v>22</v>
      </c>
      <c r="E10132">
        <v>50136</v>
      </c>
      <c r="F10132" s="5" t="s">
        <v>58</v>
      </c>
      <c r="G10132" s="5" t="s">
        <v>24</v>
      </c>
      <c r="H10132" s="5" t="s">
        <v>52</v>
      </c>
      <c r="I10132" t="s">
        <v>26</v>
      </c>
      <c r="J10132" t="s">
        <v>52</v>
      </c>
      <c r="K10132">
        <v>0</v>
      </c>
      <c r="L10132" s="5" t="s">
        <v>19727</v>
      </c>
      <c r="M10132" s="5" t="s">
        <v>70</v>
      </c>
      <c r="N10132">
        <v>0</v>
      </c>
      <c r="O10132" t="s">
        <v>131</v>
      </c>
      <c r="P10132" s="1">
        <v>45577</v>
      </c>
      <c r="Q10132" s="1">
        <v>45626</v>
      </c>
      <c r="R10132">
        <v>1646</v>
      </c>
      <c r="S10132" s="4">
        <v>5.0999999999999996</v>
      </c>
      <c r="T10132" t="s">
        <v>243</v>
      </c>
    </row>
    <row r="10133" spans="1:20" x14ac:dyDescent="0.35">
      <c r="A10133" t="s">
        <v>19728</v>
      </c>
      <c r="B10133" s="5" t="s">
        <v>73</v>
      </c>
      <c r="C10133" s="6">
        <v>199327</v>
      </c>
      <c r="D10133" t="s">
        <v>41</v>
      </c>
      <c r="E10133">
        <v>169428</v>
      </c>
      <c r="F10133" s="5" t="s">
        <v>23</v>
      </c>
      <c r="G10133" s="5" t="s">
        <v>51</v>
      </c>
      <c r="H10133" s="5" t="s">
        <v>151</v>
      </c>
      <c r="I10133" t="s">
        <v>44</v>
      </c>
      <c r="J10133" t="s">
        <v>1449</v>
      </c>
      <c r="K10133">
        <v>50</v>
      </c>
      <c r="L10133" s="5" t="s">
        <v>19729</v>
      </c>
      <c r="M10133" s="5" t="s">
        <v>37</v>
      </c>
      <c r="N10133">
        <v>14</v>
      </c>
      <c r="O10133" t="s">
        <v>141</v>
      </c>
      <c r="P10133" s="1">
        <v>45387</v>
      </c>
      <c r="Q10133" s="1">
        <v>45438</v>
      </c>
      <c r="R10133">
        <v>1617</v>
      </c>
      <c r="S10133" s="4">
        <v>5.3</v>
      </c>
      <c r="T10133" t="s">
        <v>79</v>
      </c>
    </row>
    <row r="10134" spans="1:20" x14ac:dyDescent="0.35">
      <c r="A10134" t="s">
        <v>19730</v>
      </c>
      <c r="B10134" s="5" t="s">
        <v>28802</v>
      </c>
      <c r="C10134" s="6">
        <v>104098</v>
      </c>
      <c r="D10134" t="s">
        <v>120</v>
      </c>
      <c r="E10134">
        <v>93688</v>
      </c>
      <c r="F10134" s="5" t="s">
        <v>58</v>
      </c>
      <c r="G10134" s="5" t="s">
        <v>51</v>
      </c>
      <c r="H10134" s="5" t="s">
        <v>121</v>
      </c>
      <c r="I10134" t="s">
        <v>35</v>
      </c>
      <c r="J10134" t="s">
        <v>410</v>
      </c>
      <c r="K10134">
        <v>100</v>
      </c>
      <c r="L10134" s="5" t="s">
        <v>19731</v>
      </c>
      <c r="M10134" s="5" t="s">
        <v>28</v>
      </c>
      <c r="N10134">
        <v>0</v>
      </c>
      <c r="O10134" t="s">
        <v>172</v>
      </c>
      <c r="P10134" s="1">
        <v>45356</v>
      </c>
      <c r="Q10134" s="1">
        <v>45405</v>
      </c>
      <c r="R10134">
        <v>1488</v>
      </c>
      <c r="S10134" s="4">
        <v>7.5</v>
      </c>
      <c r="T10134" t="s">
        <v>47</v>
      </c>
    </row>
    <row r="10135" spans="1:20" x14ac:dyDescent="0.35">
      <c r="A10135" t="s">
        <v>19732</v>
      </c>
      <c r="B10135" s="5" t="s">
        <v>28802</v>
      </c>
      <c r="C10135" s="6">
        <v>89534</v>
      </c>
      <c r="D10135" t="s">
        <v>22</v>
      </c>
      <c r="E10135">
        <v>89534</v>
      </c>
      <c r="F10135" s="5" t="s">
        <v>50</v>
      </c>
      <c r="G10135" s="5" t="s">
        <v>59</v>
      </c>
      <c r="H10135" s="5" t="s">
        <v>52</v>
      </c>
      <c r="I10135" t="s">
        <v>44</v>
      </c>
      <c r="J10135" t="s">
        <v>52</v>
      </c>
      <c r="K10135">
        <v>0</v>
      </c>
      <c r="L10135" s="5" t="s">
        <v>19733</v>
      </c>
      <c r="M10135" s="5" t="s">
        <v>54</v>
      </c>
      <c r="N10135">
        <v>2</v>
      </c>
      <c r="O10135" t="s">
        <v>62</v>
      </c>
      <c r="P10135" s="1">
        <v>45480</v>
      </c>
      <c r="Q10135" s="1">
        <v>45545</v>
      </c>
      <c r="R10135">
        <v>2258</v>
      </c>
      <c r="S10135" s="4">
        <v>8.5</v>
      </c>
      <c r="T10135" t="s">
        <v>38</v>
      </c>
    </row>
    <row r="10136" spans="1:20" x14ac:dyDescent="0.35">
      <c r="A10136" t="s">
        <v>19734</v>
      </c>
      <c r="B10136" s="5" t="s">
        <v>217</v>
      </c>
      <c r="C10136" s="6">
        <v>72126</v>
      </c>
      <c r="D10136" t="s">
        <v>74</v>
      </c>
      <c r="E10136">
        <v>90158</v>
      </c>
      <c r="F10136" s="5" t="s">
        <v>58</v>
      </c>
      <c r="G10136" s="5" t="s">
        <v>42</v>
      </c>
      <c r="H10136" s="5" t="s">
        <v>75</v>
      </c>
      <c r="I10136" t="s">
        <v>35</v>
      </c>
      <c r="J10136" t="s">
        <v>75</v>
      </c>
      <c r="K10136">
        <v>0</v>
      </c>
      <c r="L10136" s="5" t="s">
        <v>19735</v>
      </c>
      <c r="M10136" s="5" t="s">
        <v>54</v>
      </c>
      <c r="N10136">
        <v>0</v>
      </c>
      <c r="O10136" t="s">
        <v>131</v>
      </c>
      <c r="P10136" s="1">
        <v>45541</v>
      </c>
      <c r="Q10136" s="1">
        <v>45607</v>
      </c>
      <c r="R10136">
        <v>679</v>
      </c>
      <c r="S10136" s="4">
        <v>9.5</v>
      </c>
      <c r="T10136" t="s">
        <v>89</v>
      </c>
    </row>
    <row r="10137" spans="1:20" x14ac:dyDescent="0.35">
      <c r="A10137" t="s">
        <v>19736</v>
      </c>
      <c r="B10137" s="5" t="s">
        <v>179</v>
      </c>
      <c r="C10137" s="6">
        <v>120139</v>
      </c>
      <c r="D10137" t="s">
        <v>22</v>
      </c>
      <c r="E10137">
        <v>120139</v>
      </c>
      <c r="F10137" s="5" t="s">
        <v>66</v>
      </c>
      <c r="G10137" s="5" t="s">
        <v>51</v>
      </c>
      <c r="H10137" s="5" t="s">
        <v>25</v>
      </c>
      <c r="I10137" t="s">
        <v>44</v>
      </c>
      <c r="J10137" t="s">
        <v>126</v>
      </c>
      <c r="K10137">
        <v>100</v>
      </c>
      <c r="L10137" s="5" t="s">
        <v>19737</v>
      </c>
      <c r="M10137" s="5" t="s">
        <v>70</v>
      </c>
      <c r="N10137">
        <v>6</v>
      </c>
      <c r="O10137" t="s">
        <v>112</v>
      </c>
      <c r="P10137" s="1">
        <v>45356</v>
      </c>
      <c r="Q10137" s="1">
        <v>45373</v>
      </c>
      <c r="R10137">
        <v>1834</v>
      </c>
      <c r="S10137" s="4">
        <v>8.1999999999999993</v>
      </c>
      <c r="T10137" t="s">
        <v>210</v>
      </c>
    </row>
    <row r="10138" spans="1:20" x14ac:dyDescent="0.35">
      <c r="A10138" t="s">
        <v>19738</v>
      </c>
      <c r="B10138" s="5" t="s">
        <v>217</v>
      </c>
      <c r="C10138" s="6">
        <v>209827</v>
      </c>
      <c r="D10138" t="s">
        <v>120</v>
      </c>
      <c r="E10138">
        <v>188844</v>
      </c>
      <c r="F10138" s="5" t="s">
        <v>23</v>
      </c>
      <c r="G10138" s="5" t="s">
        <v>42</v>
      </c>
      <c r="H10138" s="5" t="s">
        <v>121</v>
      </c>
      <c r="I10138" t="s">
        <v>26</v>
      </c>
      <c r="J10138" t="s">
        <v>121</v>
      </c>
      <c r="K10138">
        <v>0</v>
      </c>
      <c r="L10138" s="5" t="s">
        <v>19739</v>
      </c>
      <c r="M10138" s="5" t="s">
        <v>70</v>
      </c>
      <c r="N10138">
        <v>17</v>
      </c>
      <c r="O10138" t="s">
        <v>88</v>
      </c>
      <c r="P10138" s="1">
        <v>45322</v>
      </c>
      <c r="Q10138" s="1">
        <v>45375</v>
      </c>
      <c r="R10138">
        <v>1007</v>
      </c>
      <c r="S10138" s="4">
        <v>5.5</v>
      </c>
      <c r="T10138" t="s">
        <v>103</v>
      </c>
    </row>
    <row r="10139" spans="1:20" x14ac:dyDescent="0.35">
      <c r="A10139" t="s">
        <v>19740</v>
      </c>
      <c r="B10139" s="5" t="s">
        <v>217</v>
      </c>
      <c r="C10139" s="6">
        <v>63620</v>
      </c>
      <c r="D10139" t="s">
        <v>33</v>
      </c>
      <c r="E10139">
        <v>6998200</v>
      </c>
      <c r="F10139" s="5" t="s">
        <v>58</v>
      </c>
      <c r="G10139" s="5" t="s">
        <v>51</v>
      </c>
      <c r="H10139" s="5" t="s">
        <v>34</v>
      </c>
      <c r="I10139" t="s">
        <v>26</v>
      </c>
      <c r="J10139" t="s">
        <v>34</v>
      </c>
      <c r="K10139">
        <v>50</v>
      </c>
      <c r="L10139" s="5" t="s">
        <v>19741</v>
      </c>
      <c r="M10139" s="5" t="s">
        <v>70</v>
      </c>
      <c r="N10139">
        <v>0</v>
      </c>
      <c r="O10139" t="s">
        <v>112</v>
      </c>
      <c r="P10139" s="1">
        <v>45760</v>
      </c>
      <c r="Q10139" s="1">
        <v>45829</v>
      </c>
      <c r="R10139">
        <v>696</v>
      </c>
      <c r="S10139" s="4">
        <v>8.1</v>
      </c>
      <c r="T10139" t="s">
        <v>108</v>
      </c>
    </row>
    <row r="10140" spans="1:20" x14ac:dyDescent="0.35">
      <c r="A10140" t="s">
        <v>19742</v>
      </c>
      <c r="B10140" s="5" t="s">
        <v>57</v>
      </c>
      <c r="C10140" s="6">
        <v>43464</v>
      </c>
      <c r="D10140" t="s">
        <v>22</v>
      </c>
      <c r="E10140">
        <v>43464</v>
      </c>
      <c r="F10140" s="5" t="s">
        <v>58</v>
      </c>
      <c r="G10140" s="5" t="s">
        <v>42</v>
      </c>
      <c r="H10140" s="5" t="s">
        <v>157</v>
      </c>
      <c r="I10140" t="s">
        <v>35</v>
      </c>
      <c r="J10140" t="s">
        <v>157</v>
      </c>
      <c r="K10140">
        <v>0</v>
      </c>
      <c r="L10140" s="5" t="s">
        <v>19743</v>
      </c>
      <c r="M10140" s="5" t="s">
        <v>54</v>
      </c>
      <c r="N10140">
        <v>0</v>
      </c>
      <c r="O10140" t="s">
        <v>167</v>
      </c>
      <c r="P10140" s="1">
        <v>45694</v>
      </c>
      <c r="Q10140" s="1">
        <v>45762</v>
      </c>
      <c r="R10140">
        <v>1875</v>
      </c>
      <c r="S10140" s="4">
        <v>8.6</v>
      </c>
      <c r="T10140" t="s">
        <v>95</v>
      </c>
    </row>
    <row r="10141" spans="1:20" x14ac:dyDescent="0.35">
      <c r="A10141" t="s">
        <v>19744</v>
      </c>
      <c r="B10141" s="5" t="s">
        <v>28800</v>
      </c>
      <c r="C10141" s="6">
        <v>81847</v>
      </c>
      <c r="D10141" t="s">
        <v>22</v>
      </c>
      <c r="E10141">
        <v>81847</v>
      </c>
      <c r="F10141" s="5" t="s">
        <v>66</v>
      </c>
      <c r="G10141" s="5" t="s">
        <v>24</v>
      </c>
      <c r="H10141" s="5" t="s">
        <v>157</v>
      </c>
      <c r="I10141" t="s">
        <v>35</v>
      </c>
      <c r="J10141" t="s">
        <v>294</v>
      </c>
      <c r="K10141">
        <v>0</v>
      </c>
      <c r="L10141" s="5" t="s">
        <v>19745</v>
      </c>
      <c r="M10141" s="5" t="s">
        <v>54</v>
      </c>
      <c r="N10141">
        <v>9</v>
      </c>
      <c r="O10141" t="s">
        <v>71</v>
      </c>
      <c r="P10141" s="1">
        <v>45434</v>
      </c>
      <c r="Q10141" s="1">
        <v>45505</v>
      </c>
      <c r="R10141">
        <v>799</v>
      </c>
      <c r="S10141" s="4">
        <v>8.1999999999999993</v>
      </c>
      <c r="T10141" t="s">
        <v>136</v>
      </c>
    </row>
    <row r="10142" spans="1:20" x14ac:dyDescent="0.35">
      <c r="A10142" t="s">
        <v>19746</v>
      </c>
      <c r="B10142" s="5" t="s">
        <v>145</v>
      </c>
      <c r="C10142" s="6">
        <v>125011</v>
      </c>
      <c r="D10142" t="s">
        <v>92</v>
      </c>
      <c r="E10142">
        <v>93758</v>
      </c>
      <c r="F10142" s="5" t="s">
        <v>66</v>
      </c>
      <c r="G10142" s="5" t="s">
        <v>42</v>
      </c>
      <c r="H10142" s="5" t="s">
        <v>93</v>
      </c>
      <c r="I10142" t="s">
        <v>44</v>
      </c>
      <c r="J10142" t="s">
        <v>43</v>
      </c>
      <c r="K10142">
        <v>50</v>
      </c>
      <c r="L10142" s="5" t="s">
        <v>19747</v>
      </c>
      <c r="M10142" s="5" t="s">
        <v>70</v>
      </c>
      <c r="N10142">
        <v>9</v>
      </c>
      <c r="O10142" t="s">
        <v>78</v>
      </c>
      <c r="P10142" s="1">
        <v>45543</v>
      </c>
      <c r="Q10142" s="1">
        <v>45560</v>
      </c>
      <c r="R10142">
        <v>977</v>
      </c>
      <c r="S10142" s="4">
        <v>7</v>
      </c>
      <c r="T10142" t="s">
        <v>243</v>
      </c>
    </row>
    <row r="10143" spans="1:20" x14ac:dyDescent="0.35">
      <c r="A10143" t="s">
        <v>19748</v>
      </c>
      <c r="B10143" s="5" t="s">
        <v>100</v>
      </c>
      <c r="C10143" s="6">
        <v>253282</v>
      </c>
      <c r="D10143" t="s">
        <v>74</v>
      </c>
      <c r="E10143">
        <v>316603</v>
      </c>
      <c r="F10143" s="5" t="s">
        <v>23</v>
      </c>
      <c r="G10143" s="5" t="s">
        <v>59</v>
      </c>
      <c r="H10143" s="5" t="s">
        <v>75</v>
      </c>
      <c r="I10143" t="s">
        <v>35</v>
      </c>
      <c r="J10143" t="s">
        <v>423</v>
      </c>
      <c r="K10143">
        <v>0</v>
      </c>
      <c r="L10143" s="5" t="s">
        <v>19749</v>
      </c>
      <c r="M10143" s="5" t="s">
        <v>28</v>
      </c>
      <c r="N10143">
        <v>18</v>
      </c>
      <c r="O10143" t="s">
        <v>62</v>
      </c>
      <c r="P10143" s="1">
        <v>45574</v>
      </c>
      <c r="Q10143" s="1">
        <v>45636</v>
      </c>
      <c r="R10143">
        <v>1585</v>
      </c>
      <c r="S10143" s="4">
        <v>6.8</v>
      </c>
      <c r="T10143" t="s">
        <v>89</v>
      </c>
    </row>
    <row r="10144" spans="1:20" x14ac:dyDescent="0.35">
      <c r="A10144" t="s">
        <v>19750</v>
      </c>
      <c r="B10144" s="5" t="s">
        <v>174</v>
      </c>
      <c r="C10144" s="6">
        <v>163715</v>
      </c>
      <c r="D10144" t="s">
        <v>22</v>
      </c>
      <c r="E10144">
        <v>163715</v>
      </c>
      <c r="F10144" s="5" t="s">
        <v>23</v>
      </c>
      <c r="G10144" s="5" t="s">
        <v>51</v>
      </c>
      <c r="H10144" s="5" t="s">
        <v>52</v>
      </c>
      <c r="I10144" t="s">
        <v>44</v>
      </c>
      <c r="J10144" t="s">
        <v>52</v>
      </c>
      <c r="K10144">
        <v>50</v>
      </c>
      <c r="L10144" s="5" t="s">
        <v>3518</v>
      </c>
      <c r="M10144" s="5" t="s">
        <v>37</v>
      </c>
      <c r="N10144">
        <v>10</v>
      </c>
      <c r="O10144" t="s">
        <v>147</v>
      </c>
      <c r="P10144" s="1">
        <v>45676</v>
      </c>
      <c r="Q10144" s="1">
        <v>45693</v>
      </c>
      <c r="R10144">
        <v>1900</v>
      </c>
      <c r="S10144" s="4">
        <v>8.5</v>
      </c>
      <c r="T10144" t="s">
        <v>63</v>
      </c>
    </row>
    <row r="10145" spans="1:20" x14ac:dyDescent="0.35">
      <c r="A10145" t="s">
        <v>19751</v>
      </c>
      <c r="B10145" s="5" t="s">
        <v>32</v>
      </c>
      <c r="C10145" s="6">
        <v>71407</v>
      </c>
      <c r="D10145" t="s">
        <v>41</v>
      </c>
      <c r="E10145">
        <v>60696</v>
      </c>
      <c r="F10145" s="5" t="s">
        <v>58</v>
      </c>
      <c r="G10145" s="5" t="s">
        <v>51</v>
      </c>
      <c r="H10145" s="5" t="s">
        <v>43</v>
      </c>
      <c r="I10145" t="s">
        <v>44</v>
      </c>
      <c r="J10145" t="s">
        <v>410</v>
      </c>
      <c r="K10145">
        <v>50</v>
      </c>
      <c r="L10145" s="5" t="s">
        <v>4080</v>
      </c>
      <c r="M10145" s="5" t="s">
        <v>70</v>
      </c>
      <c r="N10145">
        <v>0</v>
      </c>
      <c r="O10145" t="s">
        <v>135</v>
      </c>
      <c r="P10145" s="1">
        <v>45634</v>
      </c>
      <c r="Q10145" s="1">
        <v>45700</v>
      </c>
      <c r="R10145">
        <v>1897</v>
      </c>
      <c r="S10145" s="4">
        <v>6.3</v>
      </c>
      <c r="T10145" t="s">
        <v>47</v>
      </c>
    </row>
    <row r="10146" spans="1:20" x14ac:dyDescent="0.35">
      <c r="A10146" t="s">
        <v>19752</v>
      </c>
      <c r="B10146" s="5" t="s">
        <v>100</v>
      </c>
      <c r="C10146" s="6">
        <v>66634</v>
      </c>
      <c r="D10146" t="s">
        <v>22</v>
      </c>
      <c r="E10146">
        <v>66634</v>
      </c>
      <c r="F10146" s="5" t="s">
        <v>58</v>
      </c>
      <c r="G10146" s="5" t="s">
        <v>24</v>
      </c>
      <c r="H10146" s="5" t="s">
        <v>129</v>
      </c>
      <c r="I10146" t="s">
        <v>35</v>
      </c>
      <c r="J10146" t="s">
        <v>129</v>
      </c>
      <c r="K10146">
        <v>100</v>
      </c>
      <c r="L10146" s="5" t="s">
        <v>19753</v>
      </c>
      <c r="M10146" s="5" t="s">
        <v>28</v>
      </c>
      <c r="N10146">
        <v>0</v>
      </c>
      <c r="O10146" t="s">
        <v>147</v>
      </c>
      <c r="P10146" s="1">
        <v>45346</v>
      </c>
      <c r="Q10146" s="1">
        <v>45374</v>
      </c>
      <c r="R10146">
        <v>1775</v>
      </c>
      <c r="S10146" s="4">
        <v>9.5</v>
      </c>
      <c r="T10146" t="s">
        <v>277</v>
      </c>
    </row>
    <row r="10147" spans="1:20" x14ac:dyDescent="0.35">
      <c r="A10147" t="s">
        <v>19754</v>
      </c>
      <c r="B10147" s="5" t="s">
        <v>179</v>
      </c>
      <c r="C10147" s="6">
        <v>160350</v>
      </c>
      <c r="D10147" t="s">
        <v>41</v>
      </c>
      <c r="E10147">
        <v>136298</v>
      </c>
      <c r="F10147" s="5" t="s">
        <v>23</v>
      </c>
      <c r="G10147" s="5" t="s">
        <v>24</v>
      </c>
      <c r="H10147" s="5" t="s">
        <v>43</v>
      </c>
      <c r="I10147" t="s">
        <v>26</v>
      </c>
      <c r="J10147" t="s">
        <v>43</v>
      </c>
      <c r="K10147">
        <v>50</v>
      </c>
      <c r="L10147" s="5" t="s">
        <v>19755</v>
      </c>
      <c r="M10147" s="5" t="s">
        <v>28</v>
      </c>
      <c r="N10147">
        <v>10</v>
      </c>
      <c r="O10147" t="s">
        <v>135</v>
      </c>
      <c r="P10147" s="1">
        <v>45767</v>
      </c>
      <c r="Q10147" s="1">
        <v>45785</v>
      </c>
      <c r="R10147">
        <v>681</v>
      </c>
      <c r="S10147" s="4">
        <v>7.6</v>
      </c>
      <c r="T10147" t="s">
        <v>79</v>
      </c>
    </row>
    <row r="10148" spans="1:20" x14ac:dyDescent="0.35">
      <c r="A10148" t="s">
        <v>19756</v>
      </c>
      <c r="B10148" s="5" t="s">
        <v>100</v>
      </c>
      <c r="C10148" s="6">
        <v>119141</v>
      </c>
      <c r="D10148" t="s">
        <v>41</v>
      </c>
      <c r="E10148">
        <v>101270</v>
      </c>
      <c r="F10148" s="5" t="s">
        <v>66</v>
      </c>
      <c r="G10148" s="5" t="s">
        <v>59</v>
      </c>
      <c r="H10148" s="5" t="s">
        <v>126</v>
      </c>
      <c r="I10148" t="s">
        <v>26</v>
      </c>
      <c r="J10148" t="s">
        <v>426</v>
      </c>
      <c r="K10148">
        <v>50</v>
      </c>
      <c r="L10148" s="5" t="s">
        <v>19757</v>
      </c>
      <c r="M10148" s="5" t="s">
        <v>54</v>
      </c>
      <c r="N10148">
        <v>7</v>
      </c>
      <c r="O10148" t="s">
        <v>62</v>
      </c>
      <c r="P10148" s="1">
        <v>45386</v>
      </c>
      <c r="Q10148" s="1">
        <v>45442</v>
      </c>
      <c r="R10148">
        <v>923</v>
      </c>
      <c r="S10148" s="4">
        <v>7.7</v>
      </c>
      <c r="T10148" t="s">
        <v>79</v>
      </c>
    </row>
    <row r="10149" spans="1:20" x14ac:dyDescent="0.35">
      <c r="A10149" t="s">
        <v>19758</v>
      </c>
      <c r="B10149" s="5" t="s">
        <v>91</v>
      </c>
      <c r="C10149" s="6">
        <v>92580</v>
      </c>
      <c r="D10149" t="s">
        <v>22</v>
      </c>
      <c r="E10149">
        <v>92580</v>
      </c>
      <c r="F10149" s="5" t="s">
        <v>50</v>
      </c>
      <c r="G10149" s="5" t="s">
        <v>51</v>
      </c>
      <c r="H10149" s="5" t="s">
        <v>191</v>
      </c>
      <c r="I10149" t="s">
        <v>35</v>
      </c>
      <c r="J10149" t="s">
        <v>191</v>
      </c>
      <c r="K10149">
        <v>100</v>
      </c>
      <c r="L10149" s="5" t="s">
        <v>19759</v>
      </c>
      <c r="M10149" s="5" t="s">
        <v>28</v>
      </c>
      <c r="N10149">
        <v>4</v>
      </c>
      <c r="O10149" t="s">
        <v>131</v>
      </c>
      <c r="P10149" s="1">
        <v>45492</v>
      </c>
      <c r="Q10149" s="1">
        <v>45553</v>
      </c>
      <c r="R10149">
        <v>2309</v>
      </c>
      <c r="S10149" s="4">
        <v>9.4</v>
      </c>
      <c r="T10149" t="s">
        <v>108</v>
      </c>
    </row>
    <row r="10150" spans="1:20" x14ac:dyDescent="0.35">
      <c r="A10150" t="s">
        <v>19760</v>
      </c>
      <c r="B10150" s="5" t="s">
        <v>40</v>
      </c>
      <c r="C10150" s="6">
        <v>145627</v>
      </c>
      <c r="D10150" t="s">
        <v>81</v>
      </c>
      <c r="E10150">
        <v>196596</v>
      </c>
      <c r="F10150" s="5" t="s">
        <v>66</v>
      </c>
      <c r="G10150" s="5" t="s">
        <v>24</v>
      </c>
      <c r="H10150" s="5" t="s">
        <v>82</v>
      </c>
      <c r="I10150" t="s">
        <v>35</v>
      </c>
      <c r="J10150" t="s">
        <v>82</v>
      </c>
      <c r="K10150">
        <v>50</v>
      </c>
      <c r="L10150" s="5" t="s">
        <v>19761</v>
      </c>
      <c r="M10150" s="5" t="s">
        <v>54</v>
      </c>
      <c r="N10150">
        <v>5</v>
      </c>
      <c r="O10150" t="s">
        <v>88</v>
      </c>
      <c r="P10150" s="1">
        <v>45520</v>
      </c>
      <c r="Q10150" s="1">
        <v>45573</v>
      </c>
      <c r="R10150">
        <v>530</v>
      </c>
      <c r="S10150" s="4">
        <v>5.3</v>
      </c>
      <c r="T10150" t="s">
        <v>243</v>
      </c>
    </row>
    <row r="10151" spans="1:20" x14ac:dyDescent="0.35">
      <c r="A10151" t="s">
        <v>19762</v>
      </c>
      <c r="B10151" s="5" t="s">
        <v>162</v>
      </c>
      <c r="C10151" s="6">
        <v>213045</v>
      </c>
      <c r="D10151" t="s">
        <v>41</v>
      </c>
      <c r="E10151">
        <v>181088</v>
      </c>
      <c r="F10151" s="5" t="s">
        <v>23</v>
      </c>
      <c r="G10151" s="5" t="s">
        <v>24</v>
      </c>
      <c r="H10151" s="5" t="s">
        <v>43</v>
      </c>
      <c r="I10151" t="s">
        <v>26</v>
      </c>
      <c r="J10151" t="s">
        <v>354</v>
      </c>
      <c r="K10151">
        <v>50</v>
      </c>
      <c r="L10151" s="5" t="s">
        <v>19763</v>
      </c>
      <c r="M10151" s="5" t="s">
        <v>37</v>
      </c>
      <c r="N10151">
        <v>12</v>
      </c>
      <c r="O10151" t="s">
        <v>172</v>
      </c>
      <c r="P10151" s="1">
        <v>45734</v>
      </c>
      <c r="Q10151" s="1">
        <v>45778</v>
      </c>
      <c r="R10151">
        <v>1675</v>
      </c>
      <c r="S10151" s="4">
        <v>7.7</v>
      </c>
      <c r="T10151" t="s">
        <v>55</v>
      </c>
    </row>
    <row r="10152" spans="1:20" x14ac:dyDescent="0.35">
      <c r="A10152" t="s">
        <v>19764</v>
      </c>
      <c r="B10152" s="5" t="s">
        <v>49</v>
      </c>
      <c r="C10152" s="6">
        <v>297403</v>
      </c>
      <c r="D10152" t="s">
        <v>65</v>
      </c>
      <c r="E10152">
        <v>386624</v>
      </c>
      <c r="F10152" s="5" t="s">
        <v>23</v>
      </c>
      <c r="G10152" s="5" t="s">
        <v>59</v>
      </c>
      <c r="H10152" s="5" t="s">
        <v>67</v>
      </c>
      <c r="I10152" t="s">
        <v>35</v>
      </c>
      <c r="J10152" t="s">
        <v>67</v>
      </c>
      <c r="K10152">
        <v>50</v>
      </c>
      <c r="L10152" s="5" t="s">
        <v>19765</v>
      </c>
      <c r="M10152" s="5" t="s">
        <v>37</v>
      </c>
      <c r="N10152">
        <v>14</v>
      </c>
      <c r="O10152" t="s">
        <v>62</v>
      </c>
      <c r="P10152" s="1">
        <v>45430</v>
      </c>
      <c r="Q10152" s="1">
        <v>45456</v>
      </c>
      <c r="R10152">
        <v>964</v>
      </c>
      <c r="S10152" s="4">
        <v>5.2</v>
      </c>
      <c r="T10152" t="s">
        <v>30</v>
      </c>
    </row>
    <row r="10153" spans="1:20" x14ac:dyDescent="0.35">
      <c r="A10153" t="s">
        <v>19766</v>
      </c>
      <c r="B10153" s="5" t="s">
        <v>174</v>
      </c>
      <c r="C10153" s="6">
        <v>69197</v>
      </c>
      <c r="D10153" t="s">
        <v>41</v>
      </c>
      <c r="E10153">
        <v>58817</v>
      </c>
      <c r="F10153" s="5" t="s">
        <v>50</v>
      </c>
      <c r="G10153" s="5" t="s">
        <v>59</v>
      </c>
      <c r="H10153" s="5" t="s">
        <v>60</v>
      </c>
      <c r="I10153" t="s">
        <v>44</v>
      </c>
      <c r="J10153" t="s">
        <v>60</v>
      </c>
      <c r="K10153">
        <v>0</v>
      </c>
      <c r="L10153" s="5" t="s">
        <v>19767</v>
      </c>
      <c r="M10153" s="5" t="s">
        <v>70</v>
      </c>
      <c r="N10153">
        <v>3</v>
      </c>
      <c r="O10153" t="s">
        <v>78</v>
      </c>
      <c r="P10153" s="1">
        <v>45620</v>
      </c>
      <c r="Q10153" s="1">
        <v>45656</v>
      </c>
      <c r="R10153">
        <v>2362</v>
      </c>
      <c r="S10153" s="4">
        <v>7.6</v>
      </c>
      <c r="T10153" t="s">
        <v>210</v>
      </c>
    </row>
    <row r="10154" spans="1:20" x14ac:dyDescent="0.35">
      <c r="A10154" t="s">
        <v>19768</v>
      </c>
      <c r="B10154" s="5" t="s">
        <v>174</v>
      </c>
      <c r="C10154" s="6">
        <v>132689</v>
      </c>
      <c r="D10154" t="s">
        <v>22</v>
      </c>
      <c r="E10154">
        <v>132689</v>
      </c>
      <c r="F10154" s="5" t="s">
        <v>66</v>
      </c>
      <c r="G10154" s="5" t="s">
        <v>59</v>
      </c>
      <c r="H10154" s="5" t="s">
        <v>191</v>
      </c>
      <c r="I10154" t="s">
        <v>35</v>
      </c>
      <c r="J10154" t="s">
        <v>191</v>
      </c>
      <c r="K10154">
        <v>100</v>
      </c>
      <c r="L10154" s="5" t="s">
        <v>19769</v>
      </c>
      <c r="M10154" s="5" t="s">
        <v>37</v>
      </c>
      <c r="N10154">
        <v>7</v>
      </c>
      <c r="O10154" t="s">
        <v>78</v>
      </c>
      <c r="P10154" s="1">
        <v>45396</v>
      </c>
      <c r="Q10154" s="1">
        <v>45413</v>
      </c>
      <c r="R10154">
        <v>1072</v>
      </c>
      <c r="S10154" s="4">
        <v>6</v>
      </c>
      <c r="T10154" t="s">
        <v>136</v>
      </c>
    </row>
    <row r="10155" spans="1:20" x14ac:dyDescent="0.35">
      <c r="A10155" t="s">
        <v>19770</v>
      </c>
      <c r="B10155" s="5" t="s">
        <v>49</v>
      </c>
      <c r="C10155" s="6">
        <v>83336</v>
      </c>
      <c r="D10155" t="s">
        <v>92</v>
      </c>
      <c r="E10155">
        <v>62502</v>
      </c>
      <c r="F10155" s="5" t="s">
        <v>50</v>
      </c>
      <c r="G10155" s="5" t="s">
        <v>51</v>
      </c>
      <c r="H10155" s="5" t="s">
        <v>93</v>
      </c>
      <c r="I10155" t="s">
        <v>44</v>
      </c>
      <c r="J10155" t="s">
        <v>304</v>
      </c>
      <c r="K10155">
        <v>50</v>
      </c>
      <c r="L10155" s="5" t="s">
        <v>19771</v>
      </c>
      <c r="M10155" s="5" t="s">
        <v>54</v>
      </c>
      <c r="N10155">
        <v>2</v>
      </c>
      <c r="O10155" t="s">
        <v>141</v>
      </c>
      <c r="P10155" s="1">
        <v>45643</v>
      </c>
      <c r="Q10155" s="1">
        <v>45680</v>
      </c>
      <c r="R10155">
        <v>2268</v>
      </c>
      <c r="S10155" s="4">
        <v>5.4</v>
      </c>
      <c r="T10155" t="s">
        <v>118</v>
      </c>
    </row>
    <row r="10156" spans="1:20" x14ac:dyDescent="0.35">
      <c r="A10156" t="s">
        <v>19772</v>
      </c>
      <c r="B10156" s="5" t="s">
        <v>73</v>
      </c>
      <c r="C10156" s="6">
        <v>172090</v>
      </c>
      <c r="D10156" t="s">
        <v>33</v>
      </c>
      <c r="E10156">
        <v>18929900</v>
      </c>
      <c r="F10156" s="5" t="s">
        <v>66</v>
      </c>
      <c r="G10156" s="5" t="s">
        <v>59</v>
      </c>
      <c r="H10156" s="5" t="s">
        <v>34</v>
      </c>
      <c r="I10156" t="s">
        <v>35</v>
      </c>
      <c r="J10156" t="s">
        <v>34</v>
      </c>
      <c r="K10156">
        <v>0</v>
      </c>
      <c r="L10156" s="5" t="s">
        <v>19773</v>
      </c>
      <c r="M10156" s="5" t="s">
        <v>28</v>
      </c>
      <c r="N10156">
        <v>5</v>
      </c>
      <c r="O10156" t="s">
        <v>147</v>
      </c>
      <c r="P10156" s="1">
        <v>45595</v>
      </c>
      <c r="Q10156" s="1">
        <v>45626</v>
      </c>
      <c r="R10156">
        <v>1316</v>
      </c>
      <c r="S10156" s="4">
        <v>8.8000000000000007</v>
      </c>
      <c r="T10156" t="s">
        <v>95</v>
      </c>
    </row>
    <row r="10157" spans="1:20" x14ac:dyDescent="0.35">
      <c r="A10157" t="s">
        <v>19774</v>
      </c>
      <c r="B10157" s="5" t="s">
        <v>28799</v>
      </c>
      <c r="C10157" s="6">
        <v>24926</v>
      </c>
      <c r="D10157" t="s">
        <v>22</v>
      </c>
      <c r="E10157">
        <v>24926</v>
      </c>
      <c r="F10157" s="5" t="s">
        <v>58</v>
      </c>
      <c r="G10157" s="5" t="s">
        <v>24</v>
      </c>
      <c r="H10157" s="5" t="s">
        <v>157</v>
      </c>
      <c r="I10157" t="s">
        <v>26</v>
      </c>
      <c r="J10157" t="s">
        <v>157</v>
      </c>
      <c r="K10157">
        <v>0</v>
      </c>
      <c r="L10157" s="5" t="s">
        <v>19775</v>
      </c>
      <c r="M10157" s="5" t="s">
        <v>28</v>
      </c>
      <c r="N10157">
        <v>0</v>
      </c>
      <c r="O10157" t="s">
        <v>112</v>
      </c>
      <c r="P10157" s="1">
        <v>45760</v>
      </c>
      <c r="Q10157" s="1">
        <v>45827</v>
      </c>
      <c r="R10157">
        <v>853</v>
      </c>
      <c r="S10157" s="4">
        <v>9.1999999999999993</v>
      </c>
      <c r="T10157" t="s">
        <v>63</v>
      </c>
    </row>
    <row r="10158" spans="1:20" x14ac:dyDescent="0.35">
      <c r="A10158" t="s">
        <v>19776</v>
      </c>
      <c r="B10158" s="5" t="s">
        <v>174</v>
      </c>
      <c r="C10158" s="6">
        <v>211550</v>
      </c>
      <c r="D10158" t="s">
        <v>41</v>
      </c>
      <c r="E10158">
        <v>179818</v>
      </c>
      <c r="F10158" s="5" t="s">
        <v>23</v>
      </c>
      <c r="G10158" s="5" t="s">
        <v>51</v>
      </c>
      <c r="H10158" s="5" t="s">
        <v>151</v>
      </c>
      <c r="I10158" t="s">
        <v>35</v>
      </c>
      <c r="J10158" t="s">
        <v>151</v>
      </c>
      <c r="K10158">
        <v>100</v>
      </c>
      <c r="L10158" s="5" t="s">
        <v>19777</v>
      </c>
      <c r="M10158" s="5" t="s">
        <v>37</v>
      </c>
      <c r="N10158">
        <v>17</v>
      </c>
      <c r="O10158" t="s">
        <v>78</v>
      </c>
      <c r="P10158" s="1">
        <v>45688</v>
      </c>
      <c r="Q10158" s="1">
        <v>45754</v>
      </c>
      <c r="R10158">
        <v>1102</v>
      </c>
      <c r="S10158" s="4">
        <v>5.6</v>
      </c>
      <c r="T10158" t="s">
        <v>277</v>
      </c>
    </row>
    <row r="10159" spans="1:20" x14ac:dyDescent="0.35">
      <c r="A10159" t="s">
        <v>19778</v>
      </c>
      <c r="B10159" s="5" t="s">
        <v>217</v>
      </c>
      <c r="C10159" s="6">
        <v>104635</v>
      </c>
      <c r="D10159" t="s">
        <v>22</v>
      </c>
      <c r="E10159">
        <v>104635</v>
      </c>
      <c r="F10159" s="5" t="s">
        <v>66</v>
      </c>
      <c r="G10159" s="5" t="s">
        <v>24</v>
      </c>
      <c r="H10159" s="5" t="s">
        <v>52</v>
      </c>
      <c r="I10159" t="s">
        <v>44</v>
      </c>
      <c r="J10159" t="s">
        <v>52</v>
      </c>
      <c r="K10159">
        <v>100</v>
      </c>
      <c r="L10159" s="5" t="s">
        <v>19779</v>
      </c>
      <c r="M10159" s="5" t="s">
        <v>70</v>
      </c>
      <c r="N10159">
        <v>6</v>
      </c>
      <c r="O10159" t="s">
        <v>141</v>
      </c>
      <c r="P10159" s="1">
        <v>45582</v>
      </c>
      <c r="Q10159" s="1">
        <v>45644</v>
      </c>
      <c r="R10159">
        <v>623</v>
      </c>
      <c r="S10159" s="4">
        <v>6.9</v>
      </c>
      <c r="T10159" t="s">
        <v>277</v>
      </c>
    </row>
    <row r="10160" spans="1:20" x14ac:dyDescent="0.35">
      <c r="A10160" t="s">
        <v>19780</v>
      </c>
      <c r="B10160" s="5" t="s">
        <v>21</v>
      </c>
      <c r="C10160" s="6">
        <v>67458</v>
      </c>
      <c r="D10160" t="s">
        <v>22</v>
      </c>
      <c r="E10160">
        <v>67458</v>
      </c>
      <c r="F10160" s="5" t="s">
        <v>58</v>
      </c>
      <c r="G10160" s="5" t="s">
        <v>59</v>
      </c>
      <c r="H10160" s="5" t="s">
        <v>52</v>
      </c>
      <c r="I10160" t="s">
        <v>44</v>
      </c>
      <c r="J10160" t="s">
        <v>52</v>
      </c>
      <c r="K10160">
        <v>50</v>
      </c>
      <c r="L10160" s="5" t="s">
        <v>19781</v>
      </c>
      <c r="M10160" s="5" t="s">
        <v>70</v>
      </c>
      <c r="N10160">
        <v>1</v>
      </c>
      <c r="O10160" t="s">
        <v>88</v>
      </c>
      <c r="P10160" s="1">
        <v>45356</v>
      </c>
      <c r="Q10160" s="1">
        <v>45385</v>
      </c>
      <c r="R10160">
        <v>2364</v>
      </c>
      <c r="S10160" s="4">
        <v>5.5</v>
      </c>
      <c r="T10160" t="s">
        <v>118</v>
      </c>
    </row>
    <row r="10161" spans="1:20" x14ac:dyDescent="0.35">
      <c r="A10161" t="s">
        <v>19782</v>
      </c>
      <c r="B10161" s="5" t="s">
        <v>28802</v>
      </c>
      <c r="C10161" s="6">
        <v>137160</v>
      </c>
      <c r="D10161" t="s">
        <v>22</v>
      </c>
      <c r="E10161">
        <v>137160</v>
      </c>
      <c r="F10161" s="5" t="s">
        <v>66</v>
      </c>
      <c r="G10161" s="5" t="s">
        <v>42</v>
      </c>
      <c r="H10161" s="5" t="s">
        <v>25</v>
      </c>
      <c r="I10161" t="s">
        <v>35</v>
      </c>
      <c r="J10161" t="s">
        <v>25</v>
      </c>
      <c r="K10161">
        <v>100</v>
      </c>
      <c r="L10161" s="5" t="s">
        <v>19783</v>
      </c>
      <c r="M10161" s="5" t="s">
        <v>28</v>
      </c>
      <c r="N10161">
        <v>8</v>
      </c>
      <c r="O10161" t="s">
        <v>167</v>
      </c>
      <c r="P10161" s="1">
        <v>45295</v>
      </c>
      <c r="Q10161" s="1">
        <v>45364</v>
      </c>
      <c r="R10161">
        <v>839</v>
      </c>
      <c r="S10161" s="4">
        <v>7.5</v>
      </c>
      <c r="T10161" t="s">
        <v>38</v>
      </c>
    </row>
    <row r="10162" spans="1:20" x14ac:dyDescent="0.35">
      <c r="A10162" t="s">
        <v>19784</v>
      </c>
      <c r="B10162" s="5" t="s">
        <v>32</v>
      </c>
      <c r="C10162" s="6">
        <v>68285</v>
      </c>
      <c r="D10162" t="s">
        <v>22</v>
      </c>
      <c r="E10162">
        <v>68285</v>
      </c>
      <c r="F10162" s="5" t="s">
        <v>58</v>
      </c>
      <c r="G10162" s="5" t="s">
        <v>24</v>
      </c>
      <c r="H10162" s="5" t="s">
        <v>68</v>
      </c>
      <c r="I10162" t="s">
        <v>44</v>
      </c>
      <c r="J10162" t="s">
        <v>68</v>
      </c>
      <c r="K10162">
        <v>50</v>
      </c>
      <c r="L10162" s="5" t="s">
        <v>19785</v>
      </c>
      <c r="M10162" s="5" t="s">
        <v>37</v>
      </c>
      <c r="N10162">
        <v>0</v>
      </c>
      <c r="O10162" t="s">
        <v>46</v>
      </c>
      <c r="P10162" s="1">
        <v>45740</v>
      </c>
      <c r="Q10162" s="1">
        <v>45762</v>
      </c>
      <c r="R10162">
        <v>1170</v>
      </c>
      <c r="S10162" s="4">
        <v>9.8000000000000007</v>
      </c>
      <c r="T10162" t="s">
        <v>47</v>
      </c>
    </row>
    <row r="10163" spans="1:20" x14ac:dyDescent="0.35">
      <c r="A10163" t="s">
        <v>19786</v>
      </c>
      <c r="B10163" s="5" t="s">
        <v>28800</v>
      </c>
      <c r="C10163" s="6">
        <v>74005</v>
      </c>
      <c r="D10163" t="s">
        <v>120</v>
      </c>
      <c r="E10163">
        <v>66605</v>
      </c>
      <c r="F10163" s="5" t="s">
        <v>58</v>
      </c>
      <c r="G10163" s="5" t="s">
        <v>59</v>
      </c>
      <c r="H10163" s="5" t="s">
        <v>121</v>
      </c>
      <c r="I10163" t="s">
        <v>44</v>
      </c>
      <c r="J10163" t="s">
        <v>299</v>
      </c>
      <c r="K10163">
        <v>100</v>
      </c>
      <c r="L10163" s="5" t="s">
        <v>19787</v>
      </c>
      <c r="M10163" s="5" t="s">
        <v>28</v>
      </c>
      <c r="N10163">
        <v>0</v>
      </c>
      <c r="O10163" t="s">
        <v>172</v>
      </c>
      <c r="P10163" s="1">
        <v>45369</v>
      </c>
      <c r="Q10163" s="1">
        <v>45391</v>
      </c>
      <c r="R10163">
        <v>1639</v>
      </c>
      <c r="S10163" s="4">
        <v>6.8</v>
      </c>
      <c r="T10163" t="s">
        <v>55</v>
      </c>
    </row>
    <row r="10164" spans="1:20" x14ac:dyDescent="0.35">
      <c r="A10164" t="s">
        <v>19788</v>
      </c>
      <c r="B10164" s="5" t="s">
        <v>28802</v>
      </c>
      <c r="C10164" s="6">
        <v>127491</v>
      </c>
      <c r="D10164" t="s">
        <v>33</v>
      </c>
      <c r="E10164">
        <v>14024010</v>
      </c>
      <c r="F10164" s="5" t="s">
        <v>66</v>
      </c>
      <c r="G10164" s="5" t="s">
        <v>24</v>
      </c>
      <c r="H10164" s="5" t="s">
        <v>34</v>
      </c>
      <c r="I10164" t="s">
        <v>26</v>
      </c>
      <c r="J10164" t="s">
        <v>294</v>
      </c>
      <c r="K10164">
        <v>0</v>
      </c>
      <c r="L10164" s="5" t="s">
        <v>19789</v>
      </c>
      <c r="M10164" s="5" t="s">
        <v>28</v>
      </c>
      <c r="N10164">
        <v>5</v>
      </c>
      <c r="O10164" t="s">
        <v>141</v>
      </c>
      <c r="P10164" s="1">
        <v>45530</v>
      </c>
      <c r="Q10164" s="1">
        <v>45559</v>
      </c>
      <c r="R10164">
        <v>990</v>
      </c>
      <c r="S10164" s="4">
        <v>7.8</v>
      </c>
      <c r="T10164" t="s">
        <v>95</v>
      </c>
    </row>
    <row r="10165" spans="1:20" x14ac:dyDescent="0.35">
      <c r="A10165" t="s">
        <v>19790</v>
      </c>
      <c r="B10165" s="5" t="s">
        <v>105</v>
      </c>
      <c r="C10165" s="6">
        <v>64002</v>
      </c>
      <c r="D10165" t="s">
        <v>22</v>
      </c>
      <c r="E10165">
        <v>64002</v>
      </c>
      <c r="F10165" s="5" t="s">
        <v>23</v>
      </c>
      <c r="G10165" s="5" t="s">
        <v>51</v>
      </c>
      <c r="H10165" s="5" t="s">
        <v>157</v>
      </c>
      <c r="I10165" t="s">
        <v>44</v>
      </c>
      <c r="J10165" t="s">
        <v>157</v>
      </c>
      <c r="K10165">
        <v>0</v>
      </c>
      <c r="L10165" s="5" t="s">
        <v>19791</v>
      </c>
      <c r="M10165" s="5" t="s">
        <v>70</v>
      </c>
      <c r="N10165">
        <v>14</v>
      </c>
      <c r="O10165" t="s">
        <v>141</v>
      </c>
      <c r="P10165" s="1">
        <v>45411</v>
      </c>
      <c r="Q10165" s="1">
        <v>45443</v>
      </c>
      <c r="R10165">
        <v>1479</v>
      </c>
      <c r="S10165" s="4">
        <v>9.6</v>
      </c>
      <c r="T10165" t="s">
        <v>63</v>
      </c>
    </row>
    <row r="10166" spans="1:20" x14ac:dyDescent="0.35">
      <c r="A10166" t="s">
        <v>19792</v>
      </c>
      <c r="B10166" s="5" t="s">
        <v>174</v>
      </c>
      <c r="C10166" s="6">
        <v>87641</v>
      </c>
      <c r="D10166" t="s">
        <v>22</v>
      </c>
      <c r="E10166">
        <v>87641</v>
      </c>
      <c r="F10166" s="5" t="s">
        <v>50</v>
      </c>
      <c r="G10166" s="5" t="s">
        <v>59</v>
      </c>
      <c r="H10166" s="5" t="s">
        <v>165</v>
      </c>
      <c r="I10166" t="s">
        <v>35</v>
      </c>
      <c r="J10166" t="s">
        <v>165</v>
      </c>
      <c r="K10166">
        <v>100</v>
      </c>
      <c r="L10166" s="5" t="s">
        <v>19793</v>
      </c>
      <c r="M10166" s="5" t="s">
        <v>54</v>
      </c>
      <c r="N10166">
        <v>4</v>
      </c>
      <c r="O10166" t="s">
        <v>147</v>
      </c>
      <c r="P10166" s="1">
        <v>45379</v>
      </c>
      <c r="Q10166" s="1">
        <v>45446</v>
      </c>
      <c r="R10166">
        <v>2285</v>
      </c>
      <c r="S10166" s="4">
        <v>8.9</v>
      </c>
      <c r="T10166" t="s">
        <v>89</v>
      </c>
    </row>
    <row r="10167" spans="1:20" x14ac:dyDescent="0.35">
      <c r="A10167" t="s">
        <v>19794</v>
      </c>
      <c r="B10167" s="5" t="s">
        <v>179</v>
      </c>
      <c r="C10167" s="6">
        <v>54064</v>
      </c>
      <c r="D10167" t="s">
        <v>33</v>
      </c>
      <c r="E10167">
        <v>5947040</v>
      </c>
      <c r="F10167" s="5" t="s">
        <v>58</v>
      </c>
      <c r="G10167" s="5" t="s">
        <v>24</v>
      </c>
      <c r="H10167" s="5" t="s">
        <v>34</v>
      </c>
      <c r="I10167" t="s">
        <v>44</v>
      </c>
      <c r="J10167" t="s">
        <v>76</v>
      </c>
      <c r="K10167">
        <v>0</v>
      </c>
      <c r="L10167" s="5" t="s">
        <v>19795</v>
      </c>
      <c r="M10167" s="5" t="s">
        <v>70</v>
      </c>
      <c r="N10167">
        <v>0</v>
      </c>
      <c r="O10167" t="s">
        <v>167</v>
      </c>
      <c r="P10167" s="1">
        <v>45659</v>
      </c>
      <c r="Q10167" s="1">
        <v>45722</v>
      </c>
      <c r="R10167">
        <v>1094</v>
      </c>
      <c r="S10167" s="4">
        <v>6.7</v>
      </c>
      <c r="T10167" t="s">
        <v>103</v>
      </c>
    </row>
    <row r="10168" spans="1:20" x14ac:dyDescent="0.35">
      <c r="A10168" t="s">
        <v>19796</v>
      </c>
      <c r="B10168" s="5" t="s">
        <v>28802</v>
      </c>
      <c r="C10168" s="6">
        <v>92164</v>
      </c>
      <c r="D10168" t="s">
        <v>22</v>
      </c>
      <c r="E10168">
        <v>92164</v>
      </c>
      <c r="F10168" s="5" t="s">
        <v>50</v>
      </c>
      <c r="G10168" s="5" t="s">
        <v>42</v>
      </c>
      <c r="H10168" s="5" t="s">
        <v>97</v>
      </c>
      <c r="I10168" t="s">
        <v>44</v>
      </c>
      <c r="J10168" t="s">
        <v>97</v>
      </c>
      <c r="K10168">
        <v>100</v>
      </c>
      <c r="L10168" s="5" t="s">
        <v>19797</v>
      </c>
      <c r="M10168" s="5" t="s">
        <v>54</v>
      </c>
      <c r="N10168">
        <v>4</v>
      </c>
      <c r="O10168" t="s">
        <v>141</v>
      </c>
      <c r="P10168" s="1">
        <v>45379</v>
      </c>
      <c r="Q10168" s="1">
        <v>45444</v>
      </c>
      <c r="R10168">
        <v>2147</v>
      </c>
      <c r="S10168" s="4">
        <v>9.1</v>
      </c>
      <c r="T10168" t="s">
        <v>108</v>
      </c>
    </row>
    <row r="10169" spans="1:20" x14ac:dyDescent="0.35">
      <c r="A10169" t="s">
        <v>19798</v>
      </c>
      <c r="B10169" s="5" t="s">
        <v>28799</v>
      </c>
      <c r="C10169" s="6">
        <v>303272</v>
      </c>
      <c r="D10169" t="s">
        <v>22</v>
      </c>
      <c r="E10169">
        <v>303272</v>
      </c>
      <c r="F10169" s="5" t="s">
        <v>23</v>
      </c>
      <c r="G10169" s="5" t="s">
        <v>59</v>
      </c>
      <c r="H10169" s="5" t="s">
        <v>68</v>
      </c>
      <c r="I10169" t="s">
        <v>35</v>
      </c>
      <c r="J10169" t="s">
        <v>68</v>
      </c>
      <c r="K10169">
        <v>0</v>
      </c>
      <c r="L10169" s="5" t="s">
        <v>19799</v>
      </c>
      <c r="M10169" s="5" t="s">
        <v>54</v>
      </c>
      <c r="N10169">
        <v>11</v>
      </c>
      <c r="O10169" t="s">
        <v>141</v>
      </c>
      <c r="P10169" s="1">
        <v>45749</v>
      </c>
      <c r="Q10169" s="1">
        <v>45767</v>
      </c>
      <c r="R10169">
        <v>1007</v>
      </c>
      <c r="S10169" s="4">
        <v>8.3000000000000007</v>
      </c>
      <c r="T10169" t="s">
        <v>55</v>
      </c>
    </row>
    <row r="10170" spans="1:20" x14ac:dyDescent="0.35">
      <c r="A10170" t="s">
        <v>19800</v>
      </c>
      <c r="B10170" s="5" t="s">
        <v>174</v>
      </c>
      <c r="C10170" s="6">
        <v>125114</v>
      </c>
      <c r="D10170" t="s">
        <v>22</v>
      </c>
      <c r="E10170">
        <v>125114</v>
      </c>
      <c r="F10170" s="5" t="s">
        <v>23</v>
      </c>
      <c r="G10170" s="5" t="s">
        <v>59</v>
      </c>
      <c r="H10170" s="5" t="s">
        <v>25</v>
      </c>
      <c r="I10170" t="s">
        <v>44</v>
      </c>
      <c r="J10170" t="s">
        <v>25</v>
      </c>
      <c r="K10170">
        <v>50</v>
      </c>
      <c r="L10170" s="5" t="s">
        <v>19801</v>
      </c>
      <c r="M10170" s="5" t="s">
        <v>37</v>
      </c>
      <c r="N10170">
        <v>12</v>
      </c>
      <c r="O10170" t="s">
        <v>71</v>
      </c>
      <c r="P10170" s="1">
        <v>45516</v>
      </c>
      <c r="Q10170" s="1">
        <v>45543</v>
      </c>
      <c r="R10170">
        <v>2065</v>
      </c>
      <c r="S10170" s="4">
        <v>9.5</v>
      </c>
      <c r="T10170" t="s">
        <v>79</v>
      </c>
    </row>
    <row r="10171" spans="1:20" x14ac:dyDescent="0.35">
      <c r="A10171" t="s">
        <v>19802</v>
      </c>
      <c r="B10171" s="5" t="s">
        <v>100</v>
      </c>
      <c r="C10171" s="6">
        <v>54317</v>
      </c>
      <c r="D10171" t="s">
        <v>22</v>
      </c>
      <c r="E10171">
        <v>54317</v>
      </c>
      <c r="F10171" s="5" t="s">
        <v>58</v>
      </c>
      <c r="G10171" s="5" t="s">
        <v>42</v>
      </c>
      <c r="H10171" s="5" t="s">
        <v>129</v>
      </c>
      <c r="I10171" t="s">
        <v>26</v>
      </c>
      <c r="J10171" t="s">
        <v>1090</v>
      </c>
      <c r="K10171">
        <v>50</v>
      </c>
      <c r="L10171" s="5" t="s">
        <v>19803</v>
      </c>
      <c r="M10171" s="5" t="s">
        <v>37</v>
      </c>
      <c r="N10171">
        <v>1</v>
      </c>
      <c r="O10171" t="s">
        <v>131</v>
      </c>
      <c r="P10171" s="1">
        <v>45736</v>
      </c>
      <c r="Q10171" s="1">
        <v>45788</v>
      </c>
      <c r="R10171">
        <v>1082</v>
      </c>
      <c r="S10171" s="4">
        <v>6.1</v>
      </c>
      <c r="T10171" t="s">
        <v>89</v>
      </c>
    </row>
    <row r="10172" spans="1:20" x14ac:dyDescent="0.35">
      <c r="A10172" t="s">
        <v>19804</v>
      </c>
      <c r="B10172" s="5" t="s">
        <v>105</v>
      </c>
      <c r="C10172" s="6">
        <v>75401</v>
      </c>
      <c r="D10172" t="s">
        <v>92</v>
      </c>
      <c r="E10172">
        <v>56551</v>
      </c>
      <c r="F10172" s="5" t="s">
        <v>50</v>
      </c>
      <c r="G10172" s="5" t="s">
        <v>42</v>
      </c>
      <c r="H10172" s="5" t="s">
        <v>93</v>
      </c>
      <c r="I10172" t="s">
        <v>44</v>
      </c>
      <c r="J10172" t="s">
        <v>93</v>
      </c>
      <c r="K10172">
        <v>0</v>
      </c>
      <c r="L10172" s="5" t="s">
        <v>19805</v>
      </c>
      <c r="M10172" s="5" t="s">
        <v>37</v>
      </c>
      <c r="N10172">
        <v>4</v>
      </c>
      <c r="O10172" t="s">
        <v>112</v>
      </c>
      <c r="P10172" s="1">
        <v>45506</v>
      </c>
      <c r="Q10172" s="1">
        <v>45560</v>
      </c>
      <c r="R10172">
        <v>1106</v>
      </c>
      <c r="S10172" s="4">
        <v>8.8000000000000007</v>
      </c>
      <c r="T10172" t="s">
        <v>95</v>
      </c>
    </row>
    <row r="10173" spans="1:20" x14ac:dyDescent="0.35">
      <c r="A10173" t="s">
        <v>19806</v>
      </c>
      <c r="B10173" s="5" t="s">
        <v>145</v>
      </c>
      <c r="C10173" s="6">
        <v>125780</v>
      </c>
      <c r="D10173" t="s">
        <v>22</v>
      </c>
      <c r="E10173">
        <v>125780</v>
      </c>
      <c r="F10173" s="5" t="s">
        <v>66</v>
      </c>
      <c r="G10173" s="5" t="s">
        <v>51</v>
      </c>
      <c r="H10173" s="5" t="s">
        <v>129</v>
      </c>
      <c r="I10173" t="s">
        <v>35</v>
      </c>
      <c r="J10173" t="s">
        <v>129</v>
      </c>
      <c r="K10173">
        <v>0</v>
      </c>
      <c r="L10173" s="5" t="s">
        <v>19807</v>
      </c>
      <c r="M10173" s="5" t="s">
        <v>70</v>
      </c>
      <c r="N10173">
        <v>5</v>
      </c>
      <c r="O10173" t="s">
        <v>141</v>
      </c>
      <c r="P10173" s="1">
        <v>45529</v>
      </c>
      <c r="Q10173" s="1">
        <v>45544</v>
      </c>
      <c r="R10173">
        <v>1249</v>
      </c>
      <c r="S10173" s="4">
        <v>8.9</v>
      </c>
      <c r="T10173" t="s">
        <v>47</v>
      </c>
    </row>
    <row r="10174" spans="1:20" x14ac:dyDescent="0.35">
      <c r="A10174" t="s">
        <v>19808</v>
      </c>
      <c r="B10174" s="5" t="s">
        <v>28800</v>
      </c>
      <c r="C10174" s="6">
        <v>92433</v>
      </c>
      <c r="D10174" t="s">
        <v>22</v>
      </c>
      <c r="E10174">
        <v>92433</v>
      </c>
      <c r="F10174" s="5" t="s">
        <v>58</v>
      </c>
      <c r="G10174" s="5" t="s">
        <v>24</v>
      </c>
      <c r="H10174" s="5" t="s">
        <v>97</v>
      </c>
      <c r="I10174" t="s">
        <v>26</v>
      </c>
      <c r="J10174" t="s">
        <v>97</v>
      </c>
      <c r="K10174">
        <v>0</v>
      </c>
      <c r="L10174" s="5" t="s">
        <v>19809</v>
      </c>
      <c r="M10174" s="5" t="s">
        <v>28</v>
      </c>
      <c r="N10174">
        <v>0</v>
      </c>
      <c r="O10174" t="s">
        <v>62</v>
      </c>
      <c r="P10174" s="1">
        <v>45747</v>
      </c>
      <c r="Q10174" s="1">
        <v>45801</v>
      </c>
      <c r="R10174">
        <v>2132</v>
      </c>
      <c r="S10174" s="4">
        <v>5.2</v>
      </c>
      <c r="T10174" t="s">
        <v>38</v>
      </c>
    </row>
    <row r="10175" spans="1:20" x14ac:dyDescent="0.35">
      <c r="A10175" t="s">
        <v>19810</v>
      </c>
      <c r="B10175" s="5" t="s">
        <v>162</v>
      </c>
      <c r="C10175" s="6">
        <v>64856</v>
      </c>
      <c r="D10175" t="s">
        <v>92</v>
      </c>
      <c r="E10175">
        <v>48642</v>
      </c>
      <c r="F10175" s="5" t="s">
        <v>58</v>
      </c>
      <c r="G10175" s="5" t="s">
        <v>42</v>
      </c>
      <c r="H10175" s="5" t="s">
        <v>93</v>
      </c>
      <c r="I10175" t="s">
        <v>35</v>
      </c>
      <c r="J10175" t="s">
        <v>915</v>
      </c>
      <c r="K10175">
        <v>50</v>
      </c>
      <c r="L10175" s="5" t="s">
        <v>4806</v>
      </c>
      <c r="M10175" s="5" t="s">
        <v>54</v>
      </c>
      <c r="N10175">
        <v>1</v>
      </c>
      <c r="O10175" t="s">
        <v>78</v>
      </c>
      <c r="P10175" s="1">
        <v>45487</v>
      </c>
      <c r="Q10175" s="1">
        <v>45513</v>
      </c>
      <c r="R10175">
        <v>1592</v>
      </c>
      <c r="S10175" s="4">
        <v>6.5</v>
      </c>
      <c r="T10175" t="s">
        <v>30</v>
      </c>
    </row>
    <row r="10176" spans="1:20" x14ac:dyDescent="0.35">
      <c r="A10176" t="s">
        <v>19811</v>
      </c>
      <c r="B10176" s="5" t="s">
        <v>179</v>
      </c>
      <c r="C10176" s="6">
        <v>403493</v>
      </c>
      <c r="D10176" t="s">
        <v>120</v>
      </c>
      <c r="E10176">
        <v>363144</v>
      </c>
      <c r="F10176" s="5" t="s">
        <v>23</v>
      </c>
      <c r="G10176" s="5" t="s">
        <v>51</v>
      </c>
      <c r="H10176" s="5" t="s">
        <v>121</v>
      </c>
      <c r="I10176" t="s">
        <v>35</v>
      </c>
      <c r="J10176" t="s">
        <v>121</v>
      </c>
      <c r="K10176">
        <v>100</v>
      </c>
      <c r="L10176" s="5" t="s">
        <v>19812</v>
      </c>
      <c r="M10176" s="5" t="s">
        <v>54</v>
      </c>
      <c r="N10176">
        <v>14</v>
      </c>
      <c r="O10176" t="s">
        <v>78</v>
      </c>
      <c r="P10176" s="1">
        <v>45731</v>
      </c>
      <c r="Q10176" s="1">
        <v>45782</v>
      </c>
      <c r="R10176">
        <v>1045</v>
      </c>
      <c r="S10176" s="4">
        <v>5.5</v>
      </c>
      <c r="T10176" t="s">
        <v>55</v>
      </c>
    </row>
    <row r="10177" spans="1:20" x14ac:dyDescent="0.35">
      <c r="A10177" t="s">
        <v>19813</v>
      </c>
      <c r="B10177" s="5" t="s">
        <v>217</v>
      </c>
      <c r="C10177" s="6">
        <v>68862</v>
      </c>
      <c r="D10177" t="s">
        <v>22</v>
      </c>
      <c r="E10177">
        <v>68862</v>
      </c>
      <c r="F10177" s="5" t="s">
        <v>23</v>
      </c>
      <c r="G10177" s="5" t="s">
        <v>42</v>
      </c>
      <c r="H10177" s="5" t="s">
        <v>116</v>
      </c>
      <c r="I10177" t="s">
        <v>35</v>
      </c>
      <c r="J10177" t="s">
        <v>116</v>
      </c>
      <c r="K10177">
        <v>100</v>
      </c>
      <c r="L10177" s="5" t="s">
        <v>15970</v>
      </c>
      <c r="M10177" s="5" t="s">
        <v>54</v>
      </c>
      <c r="N10177">
        <v>17</v>
      </c>
      <c r="O10177" t="s">
        <v>172</v>
      </c>
      <c r="P10177" s="1">
        <v>45585</v>
      </c>
      <c r="Q10177" s="1">
        <v>45607</v>
      </c>
      <c r="R10177">
        <v>988</v>
      </c>
      <c r="S10177" s="4">
        <v>5.2</v>
      </c>
      <c r="T10177" t="s">
        <v>103</v>
      </c>
    </row>
    <row r="10178" spans="1:20" x14ac:dyDescent="0.35">
      <c r="A10178" t="s">
        <v>19814</v>
      </c>
      <c r="B10178" s="5" t="s">
        <v>73</v>
      </c>
      <c r="C10178" s="6">
        <v>210010</v>
      </c>
      <c r="D10178" t="s">
        <v>92</v>
      </c>
      <c r="E10178">
        <v>157508</v>
      </c>
      <c r="F10178" s="5" t="s">
        <v>23</v>
      </c>
      <c r="G10178" s="5" t="s">
        <v>42</v>
      </c>
      <c r="H10178" s="5" t="s">
        <v>93</v>
      </c>
      <c r="I10178" t="s">
        <v>44</v>
      </c>
      <c r="J10178" t="s">
        <v>93</v>
      </c>
      <c r="K10178">
        <v>0</v>
      </c>
      <c r="L10178" s="5" t="s">
        <v>19815</v>
      </c>
      <c r="M10178" s="5" t="s">
        <v>37</v>
      </c>
      <c r="N10178">
        <v>18</v>
      </c>
      <c r="O10178" t="s">
        <v>147</v>
      </c>
      <c r="P10178" s="1">
        <v>45763</v>
      </c>
      <c r="Q10178" s="1">
        <v>45822</v>
      </c>
      <c r="R10178">
        <v>1217</v>
      </c>
      <c r="S10178" s="4">
        <v>7.5</v>
      </c>
      <c r="T10178" t="s">
        <v>136</v>
      </c>
    </row>
    <row r="10179" spans="1:20" x14ac:dyDescent="0.35">
      <c r="A10179" t="s">
        <v>19816</v>
      </c>
      <c r="B10179" s="5" t="s">
        <v>28800</v>
      </c>
      <c r="C10179" s="6">
        <v>123778</v>
      </c>
      <c r="D10179" t="s">
        <v>81</v>
      </c>
      <c r="E10179">
        <v>167100</v>
      </c>
      <c r="F10179" s="5" t="s">
        <v>66</v>
      </c>
      <c r="G10179" s="5" t="s">
        <v>59</v>
      </c>
      <c r="H10179" s="5" t="s">
        <v>82</v>
      </c>
      <c r="I10179" t="s">
        <v>35</v>
      </c>
      <c r="J10179" t="s">
        <v>522</v>
      </c>
      <c r="K10179">
        <v>0</v>
      </c>
      <c r="L10179" s="5" t="s">
        <v>19817</v>
      </c>
      <c r="M10179" s="5" t="s">
        <v>37</v>
      </c>
      <c r="N10179">
        <v>5</v>
      </c>
      <c r="O10179" t="s">
        <v>112</v>
      </c>
      <c r="P10179" s="1">
        <v>45377</v>
      </c>
      <c r="Q10179" s="1">
        <v>45447</v>
      </c>
      <c r="R10179">
        <v>1700</v>
      </c>
      <c r="S10179" s="4">
        <v>10</v>
      </c>
      <c r="T10179" t="s">
        <v>55</v>
      </c>
    </row>
    <row r="10180" spans="1:20" x14ac:dyDescent="0.35">
      <c r="A10180" t="s">
        <v>19818</v>
      </c>
      <c r="B10180" s="5" t="s">
        <v>28800</v>
      </c>
      <c r="C10180" s="6">
        <v>70793</v>
      </c>
      <c r="D10180" t="s">
        <v>65</v>
      </c>
      <c r="E10180">
        <v>92031</v>
      </c>
      <c r="F10180" s="5" t="s">
        <v>50</v>
      </c>
      <c r="G10180" s="5" t="s">
        <v>59</v>
      </c>
      <c r="H10180" s="5" t="s">
        <v>67</v>
      </c>
      <c r="I10180" t="s">
        <v>44</v>
      </c>
      <c r="J10180" t="s">
        <v>67</v>
      </c>
      <c r="K10180">
        <v>100</v>
      </c>
      <c r="L10180" s="5" t="s">
        <v>5546</v>
      </c>
      <c r="M10180" s="5" t="s">
        <v>28</v>
      </c>
      <c r="N10180">
        <v>2</v>
      </c>
      <c r="O10180" t="s">
        <v>78</v>
      </c>
      <c r="P10180" s="1">
        <v>45692</v>
      </c>
      <c r="Q10180" s="1">
        <v>45731</v>
      </c>
      <c r="R10180">
        <v>739</v>
      </c>
      <c r="S10180" s="4">
        <v>8</v>
      </c>
      <c r="T10180" t="s">
        <v>89</v>
      </c>
    </row>
    <row r="10181" spans="1:20" x14ac:dyDescent="0.35">
      <c r="A10181" t="s">
        <v>19819</v>
      </c>
      <c r="B10181" s="5" t="s">
        <v>179</v>
      </c>
      <c r="C10181" s="6">
        <v>135779</v>
      </c>
      <c r="D10181" t="s">
        <v>41</v>
      </c>
      <c r="E10181">
        <v>115412</v>
      </c>
      <c r="F10181" s="5" t="s">
        <v>23</v>
      </c>
      <c r="G10181" s="5" t="s">
        <v>24</v>
      </c>
      <c r="H10181" s="5" t="s">
        <v>43</v>
      </c>
      <c r="I10181" t="s">
        <v>44</v>
      </c>
      <c r="J10181" t="s">
        <v>410</v>
      </c>
      <c r="K10181">
        <v>50</v>
      </c>
      <c r="L10181" s="5" t="s">
        <v>19820</v>
      </c>
      <c r="M10181" s="5" t="s">
        <v>70</v>
      </c>
      <c r="N10181">
        <v>18</v>
      </c>
      <c r="O10181" t="s">
        <v>107</v>
      </c>
      <c r="P10181" s="1">
        <v>45415</v>
      </c>
      <c r="Q10181" s="1">
        <v>45482</v>
      </c>
      <c r="R10181">
        <v>1937</v>
      </c>
      <c r="S10181" s="4">
        <v>5.3</v>
      </c>
      <c r="T10181" t="s">
        <v>79</v>
      </c>
    </row>
    <row r="10182" spans="1:20" x14ac:dyDescent="0.35">
      <c r="A10182" t="s">
        <v>19821</v>
      </c>
      <c r="B10182" s="5" t="s">
        <v>162</v>
      </c>
      <c r="C10182" s="6">
        <v>70351</v>
      </c>
      <c r="D10182" t="s">
        <v>22</v>
      </c>
      <c r="E10182">
        <v>70351</v>
      </c>
      <c r="F10182" s="5" t="s">
        <v>50</v>
      </c>
      <c r="G10182" s="5" t="s">
        <v>42</v>
      </c>
      <c r="H10182" s="5" t="s">
        <v>52</v>
      </c>
      <c r="I10182" t="s">
        <v>44</v>
      </c>
      <c r="J10182" t="s">
        <v>52</v>
      </c>
      <c r="K10182">
        <v>100</v>
      </c>
      <c r="L10182" s="5" t="s">
        <v>19822</v>
      </c>
      <c r="M10182" s="5" t="s">
        <v>70</v>
      </c>
      <c r="N10182">
        <v>4</v>
      </c>
      <c r="O10182" t="s">
        <v>112</v>
      </c>
      <c r="P10182" s="1">
        <v>45358</v>
      </c>
      <c r="Q10182" s="1">
        <v>45376</v>
      </c>
      <c r="R10182">
        <v>1223</v>
      </c>
      <c r="S10182" s="4">
        <v>7.8</v>
      </c>
      <c r="T10182" t="s">
        <v>79</v>
      </c>
    </row>
    <row r="10183" spans="1:20" x14ac:dyDescent="0.35">
      <c r="A10183" t="s">
        <v>19823</v>
      </c>
      <c r="B10183" s="5" t="s">
        <v>28802</v>
      </c>
      <c r="C10183" s="6">
        <v>168478</v>
      </c>
      <c r="D10183" t="s">
        <v>120</v>
      </c>
      <c r="E10183">
        <v>151630</v>
      </c>
      <c r="F10183" s="5" t="s">
        <v>50</v>
      </c>
      <c r="G10183" s="5" t="s">
        <v>51</v>
      </c>
      <c r="H10183" s="5" t="s">
        <v>121</v>
      </c>
      <c r="I10183" t="s">
        <v>35</v>
      </c>
      <c r="J10183" t="s">
        <v>121</v>
      </c>
      <c r="K10183">
        <v>50</v>
      </c>
      <c r="L10183" s="5" t="s">
        <v>19824</v>
      </c>
      <c r="M10183" s="5" t="s">
        <v>70</v>
      </c>
      <c r="N10183">
        <v>2</v>
      </c>
      <c r="O10183" t="s">
        <v>131</v>
      </c>
      <c r="P10183" s="1">
        <v>45446</v>
      </c>
      <c r="Q10183" s="1">
        <v>45510</v>
      </c>
      <c r="R10183">
        <v>1027</v>
      </c>
      <c r="S10183" s="4">
        <v>8</v>
      </c>
      <c r="T10183" t="s">
        <v>95</v>
      </c>
    </row>
    <row r="10184" spans="1:20" x14ac:dyDescent="0.35">
      <c r="A10184" t="s">
        <v>19825</v>
      </c>
      <c r="B10184" s="5" t="s">
        <v>57</v>
      </c>
      <c r="C10184" s="6">
        <v>132893</v>
      </c>
      <c r="D10184" t="s">
        <v>22</v>
      </c>
      <c r="E10184">
        <v>132893</v>
      </c>
      <c r="F10184" s="5" t="s">
        <v>23</v>
      </c>
      <c r="G10184" s="5" t="s">
        <v>59</v>
      </c>
      <c r="H10184" s="5" t="s">
        <v>191</v>
      </c>
      <c r="I10184" t="s">
        <v>44</v>
      </c>
      <c r="J10184" t="s">
        <v>191</v>
      </c>
      <c r="K10184">
        <v>0</v>
      </c>
      <c r="L10184" s="5" t="s">
        <v>19826</v>
      </c>
      <c r="M10184" s="5" t="s">
        <v>37</v>
      </c>
      <c r="N10184">
        <v>17</v>
      </c>
      <c r="O10184" t="s">
        <v>141</v>
      </c>
      <c r="P10184" s="1">
        <v>45613</v>
      </c>
      <c r="Q10184" s="1">
        <v>45628</v>
      </c>
      <c r="R10184">
        <v>2289</v>
      </c>
      <c r="S10184" s="4">
        <v>9.3000000000000007</v>
      </c>
      <c r="T10184" t="s">
        <v>153</v>
      </c>
    </row>
    <row r="10185" spans="1:20" x14ac:dyDescent="0.35">
      <c r="A10185" t="s">
        <v>19827</v>
      </c>
      <c r="B10185" s="5" t="s">
        <v>40</v>
      </c>
      <c r="C10185" s="6">
        <v>277707</v>
      </c>
      <c r="D10185" t="s">
        <v>92</v>
      </c>
      <c r="E10185">
        <v>208280</v>
      </c>
      <c r="F10185" s="5" t="s">
        <v>23</v>
      </c>
      <c r="G10185" s="5" t="s">
        <v>59</v>
      </c>
      <c r="H10185" s="5" t="s">
        <v>93</v>
      </c>
      <c r="I10185" t="s">
        <v>35</v>
      </c>
      <c r="J10185" t="s">
        <v>93</v>
      </c>
      <c r="K10185">
        <v>50</v>
      </c>
      <c r="L10185" s="5" t="s">
        <v>19828</v>
      </c>
      <c r="M10185" s="5" t="s">
        <v>28</v>
      </c>
      <c r="N10185">
        <v>13</v>
      </c>
      <c r="O10185" t="s">
        <v>167</v>
      </c>
      <c r="P10185" s="1">
        <v>45647</v>
      </c>
      <c r="Q10185" s="1">
        <v>45666</v>
      </c>
      <c r="R10185">
        <v>1010</v>
      </c>
      <c r="S10185" s="4">
        <v>7.9</v>
      </c>
      <c r="T10185" t="s">
        <v>89</v>
      </c>
    </row>
    <row r="10186" spans="1:20" x14ac:dyDescent="0.35">
      <c r="A10186" t="s">
        <v>19829</v>
      </c>
      <c r="B10186" s="5" t="s">
        <v>217</v>
      </c>
      <c r="C10186" s="6">
        <v>131380</v>
      </c>
      <c r="D10186" t="s">
        <v>22</v>
      </c>
      <c r="E10186">
        <v>131380</v>
      </c>
      <c r="F10186" s="5" t="s">
        <v>50</v>
      </c>
      <c r="G10186" s="5" t="s">
        <v>59</v>
      </c>
      <c r="H10186" s="5" t="s">
        <v>101</v>
      </c>
      <c r="I10186" t="s">
        <v>35</v>
      </c>
      <c r="J10186" t="s">
        <v>101</v>
      </c>
      <c r="K10186">
        <v>100</v>
      </c>
      <c r="L10186" s="5" t="s">
        <v>19830</v>
      </c>
      <c r="M10186" s="5" t="s">
        <v>28</v>
      </c>
      <c r="N10186">
        <v>3</v>
      </c>
      <c r="O10186" t="s">
        <v>107</v>
      </c>
      <c r="P10186" s="1">
        <v>45339</v>
      </c>
      <c r="Q10186" s="1">
        <v>45386</v>
      </c>
      <c r="R10186">
        <v>604</v>
      </c>
      <c r="S10186" s="4">
        <v>10</v>
      </c>
      <c r="T10186" t="s">
        <v>30</v>
      </c>
    </row>
    <row r="10187" spans="1:20" x14ac:dyDescent="0.35">
      <c r="A10187" t="s">
        <v>19831</v>
      </c>
      <c r="B10187" s="5" t="s">
        <v>162</v>
      </c>
      <c r="C10187" s="6">
        <v>104109</v>
      </c>
      <c r="D10187" t="s">
        <v>22</v>
      </c>
      <c r="E10187">
        <v>104109</v>
      </c>
      <c r="F10187" s="5" t="s">
        <v>66</v>
      </c>
      <c r="G10187" s="5" t="s">
        <v>59</v>
      </c>
      <c r="H10187" s="5" t="s">
        <v>165</v>
      </c>
      <c r="I10187" t="s">
        <v>44</v>
      </c>
      <c r="J10187" t="s">
        <v>629</v>
      </c>
      <c r="K10187">
        <v>100</v>
      </c>
      <c r="L10187" s="5" t="s">
        <v>19832</v>
      </c>
      <c r="M10187" s="5" t="s">
        <v>28</v>
      </c>
      <c r="N10187">
        <v>7</v>
      </c>
      <c r="O10187" t="s">
        <v>141</v>
      </c>
      <c r="P10187" s="1">
        <v>45411</v>
      </c>
      <c r="Q10187" s="1">
        <v>45481</v>
      </c>
      <c r="R10187">
        <v>1705</v>
      </c>
      <c r="S10187" s="4">
        <v>6.8</v>
      </c>
      <c r="T10187" t="s">
        <v>38</v>
      </c>
    </row>
    <row r="10188" spans="1:20" x14ac:dyDescent="0.35">
      <c r="A10188" t="s">
        <v>19833</v>
      </c>
      <c r="B10188" s="5" t="s">
        <v>179</v>
      </c>
      <c r="C10188" s="6">
        <v>144897</v>
      </c>
      <c r="D10188" t="s">
        <v>41</v>
      </c>
      <c r="E10188">
        <v>123162</v>
      </c>
      <c r="F10188" s="5" t="s">
        <v>66</v>
      </c>
      <c r="G10188" s="5" t="s">
        <v>24</v>
      </c>
      <c r="H10188" s="5" t="s">
        <v>126</v>
      </c>
      <c r="I10188" t="s">
        <v>35</v>
      </c>
      <c r="J10188" t="s">
        <v>126</v>
      </c>
      <c r="K10188">
        <v>100</v>
      </c>
      <c r="L10188" s="5" t="s">
        <v>19834</v>
      </c>
      <c r="M10188" s="5" t="s">
        <v>28</v>
      </c>
      <c r="N10188">
        <v>7</v>
      </c>
      <c r="O10188" t="s">
        <v>172</v>
      </c>
      <c r="P10188" s="1">
        <v>45572</v>
      </c>
      <c r="Q10188" s="1">
        <v>45603</v>
      </c>
      <c r="R10188">
        <v>1202</v>
      </c>
      <c r="S10188" s="4">
        <v>5.7</v>
      </c>
      <c r="T10188" t="s">
        <v>89</v>
      </c>
    </row>
    <row r="10189" spans="1:20" x14ac:dyDescent="0.35">
      <c r="A10189" t="s">
        <v>19835</v>
      </c>
      <c r="B10189" s="5" t="s">
        <v>91</v>
      </c>
      <c r="C10189" s="6">
        <v>234506</v>
      </c>
      <c r="D10189" t="s">
        <v>65</v>
      </c>
      <c r="E10189">
        <v>304858</v>
      </c>
      <c r="F10189" s="5" t="s">
        <v>23</v>
      </c>
      <c r="G10189" s="5" t="s">
        <v>51</v>
      </c>
      <c r="H10189" s="5" t="s">
        <v>67</v>
      </c>
      <c r="I10189" t="s">
        <v>44</v>
      </c>
      <c r="J10189" t="s">
        <v>67</v>
      </c>
      <c r="K10189">
        <v>100</v>
      </c>
      <c r="L10189" s="5" t="s">
        <v>19836</v>
      </c>
      <c r="M10189" s="5" t="s">
        <v>28</v>
      </c>
      <c r="N10189">
        <v>12</v>
      </c>
      <c r="O10189" t="s">
        <v>131</v>
      </c>
      <c r="P10189" s="1">
        <v>45654</v>
      </c>
      <c r="Q10189" s="1">
        <v>45724</v>
      </c>
      <c r="R10189">
        <v>1410</v>
      </c>
      <c r="S10189" s="4">
        <v>6.5</v>
      </c>
      <c r="T10189" t="s">
        <v>153</v>
      </c>
    </row>
    <row r="10190" spans="1:20" x14ac:dyDescent="0.35">
      <c r="A10190" t="s">
        <v>19837</v>
      </c>
      <c r="B10190" s="5" t="s">
        <v>217</v>
      </c>
      <c r="C10190" s="6">
        <v>138684</v>
      </c>
      <c r="D10190" t="s">
        <v>22</v>
      </c>
      <c r="E10190">
        <v>138684</v>
      </c>
      <c r="F10190" s="5" t="s">
        <v>50</v>
      </c>
      <c r="G10190" s="5" t="s">
        <v>24</v>
      </c>
      <c r="H10190" s="5" t="s">
        <v>97</v>
      </c>
      <c r="I10190" t="s">
        <v>26</v>
      </c>
      <c r="J10190" t="s">
        <v>97</v>
      </c>
      <c r="K10190">
        <v>50</v>
      </c>
      <c r="L10190" s="5" t="s">
        <v>19838</v>
      </c>
      <c r="M10190" s="5" t="s">
        <v>70</v>
      </c>
      <c r="N10190">
        <v>4</v>
      </c>
      <c r="O10190" t="s">
        <v>172</v>
      </c>
      <c r="P10190" s="1">
        <v>45498</v>
      </c>
      <c r="Q10190" s="1">
        <v>45532</v>
      </c>
      <c r="R10190">
        <v>1314</v>
      </c>
      <c r="S10190" s="4">
        <v>7.5</v>
      </c>
      <c r="T10190" t="s">
        <v>38</v>
      </c>
    </row>
    <row r="10191" spans="1:20" x14ac:dyDescent="0.35">
      <c r="A10191" t="s">
        <v>19839</v>
      </c>
      <c r="B10191" s="5" t="s">
        <v>91</v>
      </c>
      <c r="C10191" s="6">
        <v>91626</v>
      </c>
      <c r="D10191" t="s">
        <v>22</v>
      </c>
      <c r="E10191">
        <v>91626</v>
      </c>
      <c r="F10191" s="5" t="s">
        <v>50</v>
      </c>
      <c r="G10191" s="5" t="s">
        <v>51</v>
      </c>
      <c r="H10191" s="5" t="s">
        <v>129</v>
      </c>
      <c r="I10191" t="s">
        <v>44</v>
      </c>
      <c r="J10191" t="s">
        <v>129</v>
      </c>
      <c r="K10191">
        <v>0</v>
      </c>
      <c r="L10191" s="5" t="s">
        <v>19840</v>
      </c>
      <c r="M10191" s="5" t="s">
        <v>28</v>
      </c>
      <c r="N10191">
        <v>3</v>
      </c>
      <c r="O10191" t="s">
        <v>88</v>
      </c>
      <c r="P10191" s="1">
        <v>45473</v>
      </c>
      <c r="Q10191" s="1">
        <v>45514</v>
      </c>
      <c r="R10191">
        <v>1506</v>
      </c>
      <c r="S10191" s="4">
        <v>6.3</v>
      </c>
      <c r="T10191" t="s">
        <v>210</v>
      </c>
    </row>
    <row r="10192" spans="1:20" x14ac:dyDescent="0.35">
      <c r="A10192" t="s">
        <v>19841</v>
      </c>
      <c r="B10192" s="5" t="s">
        <v>73</v>
      </c>
      <c r="C10192" s="6">
        <v>227796</v>
      </c>
      <c r="D10192" t="s">
        <v>22</v>
      </c>
      <c r="E10192">
        <v>227796</v>
      </c>
      <c r="F10192" s="5" t="s">
        <v>23</v>
      </c>
      <c r="G10192" s="5" t="s">
        <v>59</v>
      </c>
      <c r="H10192" s="5" t="s">
        <v>101</v>
      </c>
      <c r="I10192" t="s">
        <v>44</v>
      </c>
      <c r="J10192" t="s">
        <v>43</v>
      </c>
      <c r="K10192">
        <v>100</v>
      </c>
      <c r="L10192" s="5" t="s">
        <v>19842</v>
      </c>
      <c r="M10192" s="5" t="s">
        <v>70</v>
      </c>
      <c r="N10192">
        <v>11</v>
      </c>
      <c r="O10192" t="s">
        <v>62</v>
      </c>
      <c r="P10192" s="1">
        <v>45572</v>
      </c>
      <c r="Q10192" s="1">
        <v>45587</v>
      </c>
      <c r="R10192">
        <v>728</v>
      </c>
      <c r="S10192" s="4">
        <v>6.8</v>
      </c>
      <c r="T10192" t="s">
        <v>47</v>
      </c>
    </row>
    <row r="10193" spans="1:20" x14ac:dyDescent="0.35">
      <c r="A10193" t="s">
        <v>19843</v>
      </c>
      <c r="B10193" s="5" t="s">
        <v>91</v>
      </c>
      <c r="C10193" s="6">
        <v>237622</v>
      </c>
      <c r="D10193" t="s">
        <v>41</v>
      </c>
      <c r="E10193">
        <v>201979</v>
      </c>
      <c r="F10193" s="5" t="s">
        <v>23</v>
      </c>
      <c r="G10193" s="5" t="s">
        <v>59</v>
      </c>
      <c r="H10193" s="5" t="s">
        <v>43</v>
      </c>
      <c r="I10193" t="s">
        <v>26</v>
      </c>
      <c r="J10193" t="s">
        <v>43</v>
      </c>
      <c r="K10193">
        <v>100</v>
      </c>
      <c r="L10193" s="5" t="s">
        <v>19844</v>
      </c>
      <c r="M10193" s="5" t="s">
        <v>28</v>
      </c>
      <c r="N10193">
        <v>11</v>
      </c>
      <c r="O10193" t="s">
        <v>71</v>
      </c>
      <c r="P10193" s="1">
        <v>45473</v>
      </c>
      <c r="Q10193" s="1">
        <v>45500</v>
      </c>
      <c r="R10193">
        <v>788</v>
      </c>
      <c r="S10193" s="4">
        <v>9.8000000000000007</v>
      </c>
      <c r="T10193" t="s">
        <v>277</v>
      </c>
    </row>
    <row r="10194" spans="1:20" x14ac:dyDescent="0.35">
      <c r="A10194" t="s">
        <v>19845</v>
      </c>
      <c r="B10194" s="5" t="s">
        <v>179</v>
      </c>
      <c r="C10194" s="6">
        <v>59553</v>
      </c>
      <c r="D10194" t="s">
        <v>33</v>
      </c>
      <c r="E10194">
        <v>6550830</v>
      </c>
      <c r="F10194" s="5" t="s">
        <v>58</v>
      </c>
      <c r="G10194" s="5" t="s">
        <v>42</v>
      </c>
      <c r="H10194" s="5" t="s">
        <v>34</v>
      </c>
      <c r="I10194" t="s">
        <v>26</v>
      </c>
      <c r="J10194" t="s">
        <v>34</v>
      </c>
      <c r="K10194">
        <v>100</v>
      </c>
      <c r="L10194" s="5" t="s">
        <v>9052</v>
      </c>
      <c r="M10194" s="5" t="s">
        <v>28</v>
      </c>
      <c r="N10194">
        <v>1</v>
      </c>
      <c r="O10194" t="s">
        <v>88</v>
      </c>
      <c r="P10194" s="1">
        <v>45598</v>
      </c>
      <c r="Q10194" s="1">
        <v>45621</v>
      </c>
      <c r="R10194">
        <v>2408</v>
      </c>
      <c r="S10194" s="4">
        <v>5.6</v>
      </c>
      <c r="T10194" t="s">
        <v>103</v>
      </c>
    </row>
    <row r="10195" spans="1:20" x14ac:dyDescent="0.35">
      <c r="A10195" t="s">
        <v>19846</v>
      </c>
      <c r="B10195" s="5" t="s">
        <v>40</v>
      </c>
      <c r="C10195" s="6">
        <v>75248</v>
      </c>
      <c r="D10195" t="s">
        <v>41</v>
      </c>
      <c r="E10195">
        <v>63961</v>
      </c>
      <c r="F10195" s="5" t="s">
        <v>50</v>
      </c>
      <c r="G10195" s="5" t="s">
        <v>59</v>
      </c>
      <c r="H10195" s="5" t="s">
        <v>151</v>
      </c>
      <c r="I10195" t="s">
        <v>44</v>
      </c>
      <c r="J10195" t="s">
        <v>151</v>
      </c>
      <c r="K10195">
        <v>50</v>
      </c>
      <c r="L10195" s="5" t="s">
        <v>14972</v>
      </c>
      <c r="M10195" s="5" t="s">
        <v>37</v>
      </c>
      <c r="N10195">
        <v>4</v>
      </c>
      <c r="O10195" t="s">
        <v>62</v>
      </c>
      <c r="P10195" s="1">
        <v>45330</v>
      </c>
      <c r="Q10195" s="1">
        <v>45399</v>
      </c>
      <c r="R10195">
        <v>1561</v>
      </c>
      <c r="S10195" s="4">
        <v>6.8</v>
      </c>
      <c r="T10195" t="s">
        <v>38</v>
      </c>
    </row>
    <row r="10196" spans="1:20" x14ac:dyDescent="0.35">
      <c r="A10196" t="s">
        <v>19847</v>
      </c>
      <c r="B10196" s="5" t="s">
        <v>28799</v>
      </c>
      <c r="C10196" s="6">
        <v>44563</v>
      </c>
      <c r="D10196" t="s">
        <v>22</v>
      </c>
      <c r="E10196">
        <v>44563</v>
      </c>
      <c r="F10196" s="5" t="s">
        <v>66</v>
      </c>
      <c r="G10196" s="5" t="s">
        <v>59</v>
      </c>
      <c r="H10196" s="5" t="s">
        <v>116</v>
      </c>
      <c r="I10196" t="s">
        <v>26</v>
      </c>
      <c r="J10196" t="s">
        <v>186</v>
      </c>
      <c r="K10196">
        <v>0</v>
      </c>
      <c r="L10196" s="5" t="s">
        <v>19848</v>
      </c>
      <c r="M10196" s="5" t="s">
        <v>70</v>
      </c>
      <c r="N10196">
        <v>5</v>
      </c>
      <c r="O10196" t="s">
        <v>46</v>
      </c>
      <c r="P10196" s="1">
        <v>45643</v>
      </c>
      <c r="Q10196" s="1">
        <v>45713</v>
      </c>
      <c r="R10196">
        <v>1663</v>
      </c>
      <c r="S10196" s="4">
        <v>7.9</v>
      </c>
      <c r="T10196" t="s">
        <v>47</v>
      </c>
    </row>
    <row r="10197" spans="1:20" x14ac:dyDescent="0.35">
      <c r="A10197" t="s">
        <v>19849</v>
      </c>
      <c r="B10197" s="5" t="s">
        <v>73</v>
      </c>
      <c r="C10197" s="6">
        <v>186290</v>
      </c>
      <c r="D10197" t="s">
        <v>120</v>
      </c>
      <c r="E10197">
        <v>167661</v>
      </c>
      <c r="F10197" s="5" t="s">
        <v>66</v>
      </c>
      <c r="G10197" s="5" t="s">
        <v>42</v>
      </c>
      <c r="H10197" s="5" t="s">
        <v>121</v>
      </c>
      <c r="I10197" t="s">
        <v>26</v>
      </c>
      <c r="J10197" t="s">
        <v>121</v>
      </c>
      <c r="K10197">
        <v>0</v>
      </c>
      <c r="L10197" s="5" t="s">
        <v>19850</v>
      </c>
      <c r="M10197" s="5" t="s">
        <v>70</v>
      </c>
      <c r="N10197">
        <v>8</v>
      </c>
      <c r="O10197" t="s">
        <v>141</v>
      </c>
      <c r="P10197" s="1">
        <v>45777</v>
      </c>
      <c r="Q10197" s="1">
        <v>45808</v>
      </c>
      <c r="R10197">
        <v>1747</v>
      </c>
      <c r="S10197" s="4">
        <v>5.6</v>
      </c>
      <c r="T10197" t="s">
        <v>89</v>
      </c>
    </row>
    <row r="10198" spans="1:20" x14ac:dyDescent="0.35">
      <c r="A10198" t="s">
        <v>19851</v>
      </c>
      <c r="B10198" s="5" t="s">
        <v>73</v>
      </c>
      <c r="C10198" s="6">
        <v>130662</v>
      </c>
      <c r="D10198" t="s">
        <v>41</v>
      </c>
      <c r="E10198">
        <v>111063</v>
      </c>
      <c r="F10198" s="5" t="s">
        <v>23</v>
      </c>
      <c r="G10198" s="5" t="s">
        <v>42</v>
      </c>
      <c r="H10198" s="5" t="s">
        <v>60</v>
      </c>
      <c r="I10198" t="s">
        <v>44</v>
      </c>
      <c r="J10198" t="s">
        <v>60</v>
      </c>
      <c r="K10198">
        <v>100</v>
      </c>
      <c r="L10198" s="5" t="s">
        <v>19852</v>
      </c>
      <c r="M10198" s="5" t="s">
        <v>70</v>
      </c>
      <c r="N10198">
        <v>13</v>
      </c>
      <c r="O10198" t="s">
        <v>71</v>
      </c>
      <c r="P10198" s="1">
        <v>45541</v>
      </c>
      <c r="Q10198" s="1">
        <v>45594</v>
      </c>
      <c r="R10198">
        <v>2453</v>
      </c>
      <c r="S10198" s="4">
        <v>6.7</v>
      </c>
      <c r="T10198" t="s">
        <v>95</v>
      </c>
    </row>
    <row r="10199" spans="1:20" x14ac:dyDescent="0.35">
      <c r="A10199" t="s">
        <v>19853</v>
      </c>
      <c r="B10199" s="5" t="s">
        <v>105</v>
      </c>
      <c r="C10199" s="6">
        <v>202772</v>
      </c>
      <c r="D10199" t="s">
        <v>22</v>
      </c>
      <c r="E10199">
        <v>202772</v>
      </c>
      <c r="F10199" s="5" t="s">
        <v>23</v>
      </c>
      <c r="G10199" s="5" t="s">
        <v>42</v>
      </c>
      <c r="H10199" s="5" t="s">
        <v>129</v>
      </c>
      <c r="I10199" t="s">
        <v>44</v>
      </c>
      <c r="J10199" t="s">
        <v>129</v>
      </c>
      <c r="K10199">
        <v>100</v>
      </c>
      <c r="L10199" s="5" t="s">
        <v>19854</v>
      </c>
      <c r="M10199" s="5" t="s">
        <v>28</v>
      </c>
      <c r="N10199">
        <v>11</v>
      </c>
      <c r="O10199" t="s">
        <v>107</v>
      </c>
      <c r="P10199" s="1">
        <v>45694</v>
      </c>
      <c r="Q10199" s="1">
        <v>45755</v>
      </c>
      <c r="R10199">
        <v>514</v>
      </c>
      <c r="S10199" s="4">
        <v>5.3</v>
      </c>
      <c r="T10199" t="s">
        <v>277</v>
      </c>
    </row>
    <row r="10200" spans="1:20" x14ac:dyDescent="0.35">
      <c r="A10200" t="s">
        <v>19855</v>
      </c>
      <c r="B10200" s="5" t="s">
        <v>28799</v>
      </c>
      <c r="C10200" s="6">
        <v>190276</v>
      </c>
      <c r="D10200" t="s">
        <v>22</v>
      </c>
      <c r="E10200">
        <v>190276</v>
      </c>
      <c r="F10200" s="5" t="s">
        <v>23</v>
      </c>
      <c r="G10200" s="5" t="s">
        <v>42</v>
      </c>
      <c r="H10200" s="5" t="s">
        <v>25</v>
      </c>
      <c r="I10200" t="s">
        <v>35</v>
      </c>
      <c r="J10200" t="s">
        <v>25</v>
      </c>
      <c r="K10200">
        <v>50</v>
      </c>
      <c r="L10200" s="5" t="s">
        <v>19856</v>
      </c>
      <c r="M10200" s="5" t="s">
        <v>70</v>
      </c>
      <c r="N10200">
        <v>18</v>
      </c>
      <c r="O10200" t="s">
        <v>78</v>
      </c>
      <c r="P10200" s="1">
        <v>45749</v>
      </c>
      <c r="Q10200" s="1">
        <v>45772</v>
      </c>
      <c r="R10200">
        <v>1339</v>
      </c>
      <c r="S10200" s="4">
        <v>5.8</v>
      </c>
      <c r="T10200" t="s">
        <v>210</v>
      </c>
    </row>
    <row r="10201" spans="1:20" x14ac:dyDescent="0.35">
      <c r="A10201" t="s">
        <v>19857</v>
      </c>
      <c r="B10201" s="5" t="s">
        <v>28802</v>
      </c>
      <c r="C10201" s="6">
        <v>99498</v>
      </c>
      <c r="D10201" t="s">
        <v>41</v>
      </c>
      <c r="E10201">
        <v>84573</v>
      </c>
      <c r="F10201" s="5" t="s">
        <v>66</v>
      </c>
      <c r="G10201" s="5" t="s">
        <v>42</v>
      </c>
      <c r="H10201" s="5" t="s">
        <v>126</v>
      </c>
      <c r="I10201" t="s">
        <v>44</v>
      </c>
      <c r="J10201" t="s">
        <v>121</v>
      </c>
      <c r="K10201">
        <v>100</v>
      </c>
      <c r="L10201" s="5" t="s">
        <v>19858</v>
      </c>
      <c r="M10201" s="5" t="s">
        <v>28</v>
      </c>
      <c r="N10201">
        <v>6</v>
      </c>
      <c r="O10201" t="s">
        <v>46</v>
      </c>
      <c r="P10201" s="1">
        <v>45385</v>
      </c>
      <c r="Q10201" s="1">
        <v>45405</v>
      </c>
      <c r="R10201">
        <v>1999</v>
      </c>
      <c r="S10201" s="4">
        <v>9.6999999999999993</v>
      </c>
      <c r="T10201" t="s">
        <v>55</v>
      </c>
    </row>
    <row r="10202" spans="1:20" x14ac:dyDescent="0.35">
      <c r="A10202" t="s">
        <v>19859</v>
      </c>
      <c r="B10202" s="5" t="s">
        <v>28799</v>
      </c>
      <c r="C10202" s="6">
        <v>190361</v>
      </c>
      <c r="D10202" t="s">
        <v>81</v>
      </c>
      <c r="E10202">
        <v>256987</v>
      </c>
      <c r="F10202" s="5" t="s">
        <v>23</v>
      </c>
      <c r="G10202" s="5" t="s">
        <v>59</v>
      </c>
      <c r="H10202" s="5" t="s">
        <v>82</v>
      </c>
      <c r="I10202" t="s">
        <v>26</v>
      </c>
      <c r="J10202" t="s">
        <v>82</v>
      </c>
      <c r="K10202">
        <v>0</v>
      </c>
      <c r="L10202" s="5" t="s">
        <v>19860</v>
      </c>
      <c r="M10202" s="5" t="s">
        <v>70</v>
      </c>
      <c r="N10202">
        <v>15</v>
      </c>
      <c r="O10202" t="s">
        <v>78</v>
      </c>
      <c r="P10202" s="1">
        <v>45650</v>
      </c>
      <c r="Q10202" s="1">
        <v>45692</v>
      </c>
      <c r="R10202">
        <v>1361</v>
      </c>
      <c r="S10202" s="4">
        <v>7.6</v>
      </c>
      <c r="T10202" t="s">
        <v>108</v>
      </c>
    </row>
    <row r="10203" spans="1:20" x14ac:dyDescent="0.35">
      <c r="A10203" t="s">
        <v>19861</v>
      </c>
      <c r="B10203" s="5" t="s">
        <v>32</v>
      </c>
      <c r="C10203" s="6">
        <v>62384</v>
      </c>
      <c r="D10203" t="s">
        <v>22</v>
      </c>
      <c r="E10203">
        <v>62384</v>
      </c>
      <c r="F10203" s="5" t="s">
        <v>58</v>
      </c>
      <c r="G10203" s="5" t="s">
        <v>59</v>
      </c>
      <c r="H10203" s="5" t="s">
        <v>101</v>
      </c>
      <c r="I10203" t="s">
        <v>26</v>
      </c>
      <c r="J10203" t="s">
        <v>101</v>
      </c>
      <c r="K10203">
        <v>0</v>
      </c>
      <c r="L10203" s="5" t="s">
        <v>19862</v>
      </c>
      <c r="M10203" s="5" t="s">
        <v>70</v>
      </c>
      <c r="N10203">
        <v>1</v>
      </c>
      <c r="O10203" t="s">
        <v>135</v>
      </c>
      <c r="P10203" s="1">
        <v>45549</v>
      </c>
      <c r="Q10203" s="1">
        <v>45613</v>
      </c>
      <c r="R10203">
        <v>541</v>
      </c>
      <c r="S10203" s="4">
        <v>8</v>
      </c>
      <c r="T10203" t="s">
        <v>210</v>
      </c>
    </row>
    <row r="10204" spans="1:20" x14ac:dyDescent="0.35">
      <c r="A10204" t="s">
        <v>19863</v>
      </c>
      <c r="B10204" s="5" t="s">
        <v>28802</v>
      </c>
      <c r="C10204" s="6">
        <v>139626</v>
      </c>
      <c r="D10204" t="s">
        <v>22</v>
      </c>
      <c r="E10204">
        <v>139626</v>
      </c>
      <c r="F10204" s="5" t="s">
        <v>66</v>
      </c>
      <c r="G10204" s="5" t="s">
        <v>59</v>
      </c>
      <c r="H10204" s="5" t="s">
        <v>68</v>
      </c>
      <c r="I10204" t="s">
        <v>26</v>
      </c>
      <c r="J10204" t="s">
        <v>68</v>
      </c>
      <c r="K10204">
        <v>100</v>
      </c>
      <c r="L10204" s="5" t="s">
        <v>19864</v>
      </c>
      <c r="M10204" s="5" t="s">
        <v>28</v>
      </c>
      <c r="N10204">
        <v>8</v>
      </c>
      <c r="O10204" t="s">
        <v>147</v>
      </c>
      <c r="P10204" s="1">
        <v>45630</v>
      </c>
      <c r="Q10204" s="1">
        <v>45668</v>
      </c>
      <c r="R10204">
        <v>1764</v>
      </c>
      <c r="S10204" s="4">
        <v>8.6999999999999993</v>
      </c>
      <c r="T10204" t="s">
        <v>79</v>
      </c>
    </row>
    <row r="10205" spans="1:20" x14ac:dyDescent="0.35">
      <c r="A10205" t="s">
        <v>19865</v>
      </c>
      <c r="B10205" s="5" t="s">
        <v>28801</v>
      </c>
      <c r="C10205" s="6">
        <v>76788</v>
      </c>
      <c r="D10205" t="s">
        <v>22</v>
      </c>
      <c r="E10205">
        <v>76788</v>
      </c>
      <c r="F10205" s="5" t="s">
        <v>23</v>
      </c>
      <c r="G10205" s="5" t="s">
        <v>51</v>
      </c>
      <c r="H10205" s="5" t="s">
        <v>116</v>
      </c>
      <c r="I10205" t="s">
        <v>44</v>
      </c>
      <c r="J10205" t="s">
        <v>116</v>
      </c>
      <c r="K10205">
        <v>50</v>
      </c>
      <c r="L10205" s="5" t="s">
        <v>19866</v>
      </c>
      <c r="M10205" s="5" t="s">
        <v>70</v>
      </c>
      <c r="N10205">
        <v>17</v>
      </c>
      <c r="O10205" t="s">
        <v>172</v>
      </c>
      <c r="P10205" s="1">
        <v>45523</v>
      </c>
      <c r="Q10205" s="1">
        <v>45542</v>
      </c>
      <c r="R10205">
        <v>2043</v>
      </c>
      <c r="S10205" s="4">
        <v>6.8</v>
      </c>
      <c r="T10205" t="s">
        <v>30</v>
      </c>
    </row>
    <row r="10206" spans="1:20" x14ac:dyDescent="0.35">
      <c r="A10206" t="s">
        <v>19867</v>
      </c>
      <c r="B10206" s="5" t="s">
        <v>57</v>
      </c>
      <c r="C10206" s="6">
        <v>177449</v>
      </c>
      <c r="D10206" t="s">
        <v>22</v>
      </c>
      <c r="E10206">
        <v>177449</v>
      </c>
      <c r="F10206" s="5" t="s">
        <v>66</v>
      </c>
      <c r="G10206" s="5" t="s">
        <v>42</v>
      </c>
      <c r="H10206" s="5" t="s">
        <v>68</v>
      </c>
      <c r="I10206" t="s">
        <v>35</v>
      </c>
      <c r="J10206" t="s">
        <v>68</v>
      </c>
      <c r="K10206">
        <v>0</v>
      </c>
      <c r="L10206" s="5" t="s">
        <v>19868</v>
      </c>
      <c r="M10206" s="5" t="s">
        <v>37</v>
      </c>
      <c r="N10206">
        <v>8</v>
      </c>
      <c r="O10206" t="s">
        <v>112</v>
      </c>
      <c r="P10206" s="1">
        <v>45451</v>
      </c>
      <c r="Q10206" s="1">
        <v>45483</v>
      </c>
      <c r="R10206">
        <v>2020</v>
      </c>
      <c r="S10206" s="4">
        <v>8.5</v>
      </c>
      <c r="T10206" t="s">
        <v>79</v>
      </c>
    </row>
    <row r="10207" spans="1:20" x14ac:dyDescent="0.35">
      <c r="A10207" t="s">
        <v>19869</v>
      </c>
      <c r="B10207" s="5" t="s">
        <v>174</v>
      </c>
      <c r="C10207" s="6">
        <v>61915</v>
      </c>
      <c r="D10207" t="s">
        <v>22</v>
      </c>
      <c r="E10207">
        <v>61915</v>
      </c>
      <c r="F10207" s="5" t="s">
        <v>58</v>
      </c>
      <c r="G10207" s="5" t="s">
        <v>51</v>
      </c>
      <c r="H10207" s="5" t="s">
        <v>52</v>
      </c>
      <c r="I10207" t="s">
        <v>35</v>
      </c>
      <c r="J10207" t="s">
        <v>52</v>
      </c>
      <c r="K10207">
        <v>0</v>
      </c>
      <c r="L10207" s="5" t="s">
        <v>9411</v>
      </c>
      <c r="M10207" s="5" t="s">
        <v>54</v>
      </c>
      <c r="N10207">
        <v>0</v>
      </c>
      <c r="O10207" t="s">
        <v>135</v>
      </c>
      <c r="P10207" s="1">
        <v>45712</v>
      </c>
      <c r="Q10207" s="1">
        <v>45752</v>
      </c>
      <c r="R10207">
        <v>2439</v>
      </c>
      <c r="S10207" s="4">
        <v>7.3</v>
      </c>
      <c r="T10207" t="s">
        <v>103</v>
      </c>
    </row>
    <row r="10208" spans="1:20" x14ac:dyDescent="0.35">
      <c r="A10208" t="s">
        <v>19870</v>
      </c>
      <c r="B10208" s="5" t="s">
        <v>28802</v>
      </c>
      <c r="C10208" s="6">
        <v>59769</v>
      </c>
      <c r="D10208" t="s">
        <v>65</v>
      </c>
      <c r="E10208">
        <v>77700</v>
      </c>
      <c r="F10208" s="5" t="s">
        <v>58</v>
      </c>
      <c r="G10208" s="5" t="s">
        <v>42</v>
      </c>
      <c r="H10208" s="5" t="s">
        <v>67</v>
      </c>
      <c r="I10208" t="s">
        <v>44</v>
      </c>
      <c r="J10208" t="s">
        <v>67</v>
      </c>
      <c r="K10208">
        <v>0</v>
      </c>
      <c r="L10208" s="5" t="s">
        <v>14029</v>
      </c>
      <c r="M10208" s="5" t="s">
        <v>37</v>
      </c>
      <c r="N10208">
        <v>0</v>
      </c>
      <c r="O10208" t="s">
        <v>29</v>
      </c>
      <c r="P10208" s="1">
        <v>45540</v>
      </c>
      <c r="Q10208" s="1">
        <v>45561</v>
      </c>
      <c r="R10208">
        <v>796</v>
      </c>
      <c r="S10208" s="4">
        <v>8.3000000000000007</v>
      </c>
      <c r="T10208" t="s">
        <v>55</v>
      </c>
    </row>
    <row r="10209" spans="1:20" x14ac:dyDescent="0.35">
      <c r="A10209" t="s">
        <v>19871</v>
      </c>
      <c r="B10209" s="5" t="s">
        <v>179</v>
      </c>
      <c r="C10209" s="6">
        <v>102469</v>
      </c>
      <c r="D10209" t="s">
        <v>120</v>
      </c>
      <c r="E10209">
        <v>92222</v>
      </c>
      <c r="F10209" s="5" t="s">
        <v>50</v>
      </c>
      <c r="G10209" s="5" t="s">
        <v>42</v>
      </c>
      <c r="H10209" s="5" t="s">
        <v>121</v>
      </c>
      <c r="I10209" t="s">
        <v>26</v>
      </c>
      <c r="J10209" t="s">
        <v>43</v>
      </c>
      <c r="K10209">
        <v>0</v>
      </c>
      <c r="L10209" s="5" t="s">
        <v>19872</v>
      </c>
      <c r="M10209" s="5" t="s">
        <v>54</v>
      </c>
      <c r="N10209">
        <v>2</v>
      </c>
      <c r="O10209" t="s">
        <v>29</v>
      </c>
      <c r="P10209" s="1">
        <v>45582</v>
      </c>
      <c r="Q10209" s="1">
        <v>45610</v>
      </c>
      <c r="R10209">
        <v>1833</v>
      </c>
      <c r="S10209" s="4">
        <v>6.8</v>
      </c>
      <c r="T10209" t="s">
        <v>30</v>
      </c>
    </row>
    <row r="10210" spans="1:20" x14ac:dyDescent="0.35">
      <c r="A10210" t="s">
        <v>19873</v>
      </c>
      <c r="B10210" s="5" t="s">
        <v>179</v>
      </c>
      <c r="C10210" s="6">
        <v>144818</v>
      </c>
      <c r="D10210" t="s">
        <v>22</v>
      </c>
      <c r="E10210">
        <v>144818</v>
      </c>
      <c r="F10210" s="5" t="s">
        <v>50</v>
      </c>
      <c r="G10210" s="5" t="s">
        <v>42</v>
      </c>
      <c r="H10210" s="5" t="s">
        <v>97</v>
      </c>
      <c r="I10210" t="s">
        <v>35</v>
      </c>
      <c r="J10210" t="s">
        <v>97</v>
      </c>
      <c r="K10210">
        <v>0</v>
      </c>
      <c r="L10210" s="5" t="s">
        <v>19874</v>
      </c>
      <c r="M10210" s="5" t="s">
        <v>54</v>
      </c>
      <c r="N10210">
        <v>2</v>
      </c>
      <c r="O10210" t="s">
        <v>71</v>
      </c>
      <c r="P10210" s="1">
        <v>45538</v>
      </c>
      <c r="Q10210" s="1">
        <v>45575</v>
      </c>
      <c r="R10210">
        <v>812</v>
      </c>
      <c r="S10210" s="4">
        <v>6.3</v>
      </c>
      <c r="T10210" t="s">
        <v>277</v>
      </c>
    </row>
    <row r="10211" spans="1:20" x14ac:dyDescent="0.35">
      <c r="A10211" t="s">
        <v>19875</v>
      </c>
      <c r="B10211" s="5" t="s">
        <v>105</v>
      </c>
      <c r="C10211" s="6">
        <v>151885</v>
      </c>
      <c r="D10211" t="s">
        <v>74</v>
      </c>
      <c r="E10211">
        <v>189856</v>
      </c>
      <c r="F10211" s="5" t="s">
        <v>66</v>
      </c>
      <c r="G10211" s="5" t="s">
        <v>24</v>
      </c>
      <c r="H10211" s="5" t="s">
        <v>75</v>
      </c>
      <c r="I10211" t="s">
        <v>35</v>
      </c>
      <c r="J10211" t="s">
        <v>75</v>
      </c>
      <c r="K10211">
        <v>50</v>
      </c>
      <c r="L10211" s="5" t="s">
        <v>19876</v>
      </c>
      <c r="M10211" s="5" t="s">
        <v>28</v>
      </c>
      <c r="N10211">
        <v>7</v>
      </c>
      <c r="O10211" t="s">
        <v>147</v>
      </c>
      <c r="P10211" s="1">
        <v>45743</v>
      </c>
      <c r="Q10211" s="1">
        <v>45794</v>
      </c>
      <c r="R10211">
        <v>1140</v>
      </c>
      <c r="S10211" s="4">
        <v>9.6</v>
      </c>
      <c r="T10211" t="s">
        <v>210</v>
      </c>
    </row>
    <row r="10212" spans="1:20" x14ac:dyDescent="0.35">
      <c r="A10212" t="s">
        <v>19877</v>
      </c>
      <c r="B10212" s="5" t="s">
        <v>73</v>
      </c>
      <c r="C10212" s="6">
        <v>76782</v>
      </c>
      <c r="D10212" t="s">
        <v>22</v>
      </c>
      <c r="E10212">
        <v>76782</v>
      </c>
      <c r="F10212" s="5" t="s">
        <v>58</v>
      </c>
      <c r="G10212" s="5" t="s">
        <v>24</v>
      </c>
      <c r="H10212" s="5" t="s">
        <v>101</v>
      </c>
      <c r="I10212" t="s">
        <v>35</v>
      </c>
      <c r="J10212" t="s">
        <v>101</v>
      </c>
      <c r="K10212">
        <v>0</v>
      </c>
      <c r="L10212" s="5" t="s">
        <v>19878</v>
      </c>
      <c r="M10212" s="5" t="s">
        <v>54</v>
      </c>
      <c r="N10212">
        <v>1</v>
      </c>
      <c r="O10212" t="s">
        <v>131</v>
      </c>
      <c r="P10212" s="1">
        <v>45385</v>
      </c>
      <c r="Q10212" s="1">
        <v>45407</v>
      </c>
      <c r="R10212">
        <v>1697</v>
      </c>
      <c r="S10212" s="4">
        <v>5.3</v>
      </c>
      <c r="T10212" t="s">
        <v>243</v>
      </c>
    </row>
    <row r="10213" spans="1:20" x14ac:dyDescent="0.35">
      <c r="A10213" t="s">
        <v>19879</v>
      </c>
      <c r="B10213" s="5" t="s">
        <v>32</v>
      </c>
      <c r="C10213" s="6">
        <v>76167</v>
      </c>
      <c r="D10213" t="s">
        <v>22</v>
      </c>
      <c r="E10213">
        <v>76167</v>
      </c>
      <c r="F10213" s="5" t="s">
        <v>50</v>
      </c>
      <c r="G10213" s="5" t="s">
        <v>42</v>
      </c>
      <c r="H10213" s="5" t="s">
        <v>25</v>
      </c>
      <c r="I10213" t="s">
        <v>26</v>
      </c>
      <c r="J10213" t="s">
        <v>25</v>
      </c>
      <c r="K10213">
        <v>0</v>
      </c>
      <c r="L10213" s="5" t="s">
        <v>14276</v>
      </c>
      <c r="M10213" s="5" t="s">
        <v>37</v>
      </c>
      <c r="N10213">
        <v>3</v>
      </c>
      <c r="O10213" t="s">
        <v>88</v>
      </c>
      <c r="P10213" s="1">
        <v>45513</v>
      </c>
      <c r="Q10213" s="1">
        <v>45584</v>
      </c>
      <c r="R10213">
        <v>1139</v>
      </c>
      <c r="S10213" s="4">
        <v>7.8</v>
      </c>
      <c r="T10213" t="s">
        <v>47</v>
      </c>
    </row>
    <row r="10214" spans="1:20" x14ac:dyDescent="0.35">
      <c r="A10214" t="s">
        <v>19880</v>
      </c>
      <c r="B10214" s="5" t="s">
        <v>28802</v>
      </c>
      <c r="C10214" s="6">
        <v>109222</v>
      </c>
      <c r="D10214" t="s">
        <v>65</v>
      </c>
      <c r="E10214">
        <v>141989</v>
      </c>
      <c r="F10214" s="5" t="s">
        <v>50</v>
      </c>
      <c r="G10214" s="5" t="s">
        <v>24</v>
      </c>
      <c r="H10214" s="5" t="s">
        <v>67</v>
      </c>
      <c r="I10214" t="s">
        <v>26</v>
      </c>
      <c r="J10214" t="s">
        <v>67</v>
      </c>
      <c r="K10214">
        <v>0</v>
      </c>
      <c r="L10214" s="5" t="s">
        <v>867</v>
      </c>
      <c r="M10214" s="5" t="s">
        <v>54</v>
      </c>
      <c r="N10214">
        <v>3</v>
      </c>
      <c r="O10214" t="s">
        <v>46</v>
      </c>
      <c r="P10214" s="1">
        <v>45561</v>
      </c>
      <c r="Q10214" s="1">
        <v>45609</v>
      </c>
      <c r="R10214">
        <v>1852</v>
      </c>
      <c r="S10214" s="4">
        <v>8.3000000000000007</v>
      </c>
      <c r="T10214" t="s">
        <v>243</v>
      </c>
    </row>
    <row r="10215" spans="1:20" x14ac:dyDescent="0.35">
      <c r="A10215" t="s">
        <v>19881</v>
      </c>
      <c r="B10215" s="5" t="s">
        <v>57</v>
      </c>
      <c r="C10215" s="6">
        <v>112535</v>
      </c>
      <c r="D10215" t="s">
        <v>74</v>
      </c>
      <c r="E10215">
        <v>140669</v>
      </c>
      <c r="F10215" s="5" t="s">
        <v>66</v>
      </c>
      <c r="G10215" s="5" t="s">
        <v>59</v>
      </c>
      <c r="H10215" s="5" t="s">
        <v>75</v>
      </c>
      <c r="I10215" t="s">
        <v>35</v>
      </c>
      <c r="J10215" t="s">
        <v>83</v>
      </c>
      <c r="K10215">
        <v>50</v>
      </c>
      <c r="L10215" s="5" t="s">
        <v>19882</v>
      </c>
      <c r="M10215" s="5" t="s">
        <v>54</v>
      </c>
      <c r="N10215">
        <v>7</v>
      </c>
      <c r="O10215" t="s">
        <v>29</v>
      </c>
      <c r="P10215" s="1">
        <v>45732</v>
      </c>
      <c r="Q10215" s="1">
        <v>45801</v>
      </c>
      <c r="R10215">
        <v>1174</v>
      </c>
      <c r="S10215" s="4">
        <v>8.6999999999999993</v>
      </c>
      <c r="T10215" t="s">
        <v>47</v>
      </c>
    </row>
    <row r="10216" spans="1:20" x14ac:dyDescent="0.35">
      <c r="A10216" t="s">
        <v>19883</v>
      </c>
      <c r="B10216" s="5" t="s">
        <v>105</v>
      </c>
      <c r="C10216" s="6">
        <v>283415</v>
      </c>
      <c r="D10216" t="s">
        <v>22</v>
      </c>
      <c r="E10216">
        <v>283415</v>
      </c>
      <c r="F10216" s="5" t="s">
        <v>23</v>
      </c>
      <c r="G10216" s="5" t="s">
        <v>59</v>
      </c>
      <c r="H10216" s="5" t="s">
        <v>25</v>
      </c>
      <c r="I10216" t="s">
        <v>35</v>
      </c>
      <c r="J10216" t="s">
        <v>34</v>
      </c>
      <c r="K10216">
        <v>50</v>
      </c>
      <c r="L10216" s="5" t="s">
        <v>18338</v>
      </c>
      <c r="M10216" s="5" t="s">
        <v>54</v>
      </c>
      <c r="N10216">
        <v>19</v>
      </c>
      <c r="O10216" t="s">
        <v>46</v>
      </c>
      <c r="P10216" s="1">
        <v>45575</v>
      </c>
      <c r="Q10216" s="1">
        <v>45648</v>
      </c>
      <c r="R10216">
        <v>1359</v>
      </c>
      <c r="S10216" s="4">
        <v>5.2</v>
      </c>
      <c r="T10216" t="s">
        <v>243</v>
      </c>
    </row>
    <row r="10217" spans="1:20" x14ac:dyDescent="0.35">
      <c r="A10217" t="s">
        <v>19884</v>
      </c>
      <c r="B10217" s="5" t="s">
        <v>21</v>
      </c>
      <c r="C10217" s="6">
        <v>75965</v>
      </c>
      <c r="D10217" t="s">
        <v>41</v>
      </c>
      <c r="E10217">
        <v>64570</v>
      </c>
      <c r="F10217" s="5" t="s">
        <v>50</v>
      </c>
      <c r="G10217" s="5" t="s">
        <v>59</v>
      </c>
      <c r="H10217" s="5" t="s">
        <v>43</v>
      </c>
      <c r="I10217" t="s">
        <v>26</v>
      </c>
      <c r="J10217" t="s">
        <v>43</v>
      </c>
      <c r="K10217">
        <v>50</v>
      </c>
      <c r="L10217" s="5" t="s">
        <v>19885</v>
      </c>
      <c r="M10217" s="5" t="s">
        <v>54</v>
      </c>
      <c r="N10217">
        <v>4</v>
      </c>
      <c r="O10217" t="s">
        <v>88</v>
      </c>
      <c r="P10217" s="1">
        <v>45581</v>
      </c>
      <c r="Q10217" s="1">
        <v>45608</v>
      </c>
      <c r="R10217">
        <v>2301</v>
      </c>
      <c r="S10217" s="4">
        <v>8.4</v>
      </c>
      <c r="T10217" t="s">
        <v>103</v>
      </c>
    </row>
    <row r="10218" spans="1:20" x14ac:dyDescent="0.35">
      <c r="A10218" t="s">
        <v>19886</v>
      </c>
      <c r="B10218" s="5" t="s">
        <v>217</v>
      </c>
      <c r="C10218" s="6">
        <v>91675</v>
      </c>
      <c r="D10218" t="s">
        <v>41</v>
      </c>
      <c r="E10218">
        <v>77924</v>
      </c>
      <c r="F10218" s="5" t="s">
        <v>50</v>
      </c>
      <c r="G10218" s="5" t="s">
        <v>51</v>
      </c>
      <c r="H10218" s="5" t="s">
        <v>151</v>
      </c>
      <c r="I10218" t="s">
        <v>26</v>
      </c>
      <c r="J10218" t="s">
        <v>151</v>
      </c>
      <c r="K10218">
        <v>0</v>
      </c>
      <c r="L10218" s="5" t="s">
        <v>19887</v>
      </c>
      <c r="M10218" s="5" t="s">
        <v>37</v>
      </c>
      <c r="N10218">
        <v>4</v>
      </c>
      <c r="O10218" t="s">
        <v>85</v>
      </c>
      <c r="P10218" s="1">
        <v>45650</v>
      </c>
      <c r="Q10218" s="1">
        <v>45704</v>
      </c>
      <c r="R10218">
        <v>515</v>
      </c>
      <c r="S10218" s="4">
        <v>8.9</v>
      </c>
      <c r="T10218" t="s">
        <v>47</v>
      </c>
    </row>
    <row r="10219" spans="1:20" x14ac:dyDescent="0.35">
      <c r="A10219" t="s">
        <v>19888</v>
      </c>
      <c r="B10219" s="5" t="s">
        <v>21</v>
      </c>
      <c r="C10219" s="6">
        <v>142668</v>
      </c>
      <c r="D10219" t="s">
        <v>74</v>
      </c>
      <c r="E10219">
        <v>178335</v>
      </c>
      <c r="F10219" s="5" t="s">
        <v>23</v>
      </c>
      <c r="G10219" s="5" t="s">
        <v>24</v>
      </c>
      <c r="H10219" s="5" t="s">
        <v>75</v>
      </c>
      <c r="I10219" t="s">
        <v>44</v>
      </c>
      <c r="J10219" t="s">
        <v>75</v>
      </c>
      <c r="K10219">
        <v>0</v>
      </c>
      <c r="L10219" s="5" t="s">
        <v>19889</v>
      </c>
      <c r="M10219" s="5" t="s">
        <v>28</v>
      </c>
      <c r="N10219">
        <v>15</v>
      </c>
      <c r="O10219" t="s">
        <v>85</v>
      </c>
      <c r="P10219" s="1">
        <v>45599</v>
      </c>
      <c r="Q10219" s="1">
        <v>45623</v>
      </c>
      <c r="R10219">
        <v>2152</v>
      </c>
      <c r="S10219" s="4">
        <v>6.1</v>
      </c>
      <c r="T10219" t="s">
        <v>79</v>
      </c>
    </row>
    <row r="10220" spans="1:20" x14ac:dyDescent="0.35">
      <c r="A10220" t="s">
        <v>19890</v>
      </c>
      <c r="B10220" s="5" t="s">
        <v>162</v>
      </c>
      <c r="C10220" s="6">
        <v>65229</v>
      </c>
      <c r="D10220" t="s">
        <v>74</v>
      </c>
      <c r="E10220">
        <v>81536</v>
      </c>
      <c r="F10220" s="5" t="s">
        <v>58</v>
      </c>
      <c r="G10220" s="5" t="s">
        <v>51</v>
      </c>
      <c r="H10220" s="5" t="s">
        <v>75</v>
      </c>
      <c r="I10220" t="s">
        <v>44</v>
      </c>
      <c r="J10220" t="s">
        <v>467</v>
      </c>
      <c r="K10220">
        <v>100</v>
      </c>
      <c r="L10220" s="5" t="s">
        <v>19891</v>
      </c>
      <c r="M10220" s="5" t="s">
        <v>28</v>
      </c>
      <c r="N10220">
        <v>1</v>
      </c>
      <c r="O10220" t="s">
        <v>147</v>
      </c>
      <c r="P10220" s="1">
        <v>45293</v>
      </c>
      <c r="Q10220" s="1">
        <v>45338</v>
      </c>
      <c r="R10220">
        <v>1513</v>
      </c>
      <c r="S10220" s="4">
        <v>7.5</v>
      </c>
      <c r="T10220" t="s">
        <v>103</v>
      </c>
    </row>
    <row r="10221" spans="1:20" x14ac:dyDescent="0.35">
      <c r="A10221" t="s">
        <v>19892</v>
      </c>
      <c r="B10221" s="5" t="s">
        <v>91</v>
      </c>
      <c r="C10221" s="6">
        <v>80835</v>
      </c>
      <c r="D10221" t="s">
        <v>74</v>
      </c>
      <c r="E10221">
        <v>101044</v>
      </c>
      <c r="F10221" s="5" t="s">
        <v>50</v>
      </c>
      <c r="G10221" s="5" t="s">
        <v>51</v>
      </c>
      <c r="H10221" s="5" t="s">
        <v>75</v>
      </c>
      <c r="I10221" t="s">
        <v>44</v>
      </c>
      <c r="J10221" t="s">
        <v>67</v>
      </c>
      <c r="K10221">
        <v>100</v>
      </c>
      <c r="L10221" s="5" t="s">
        <v>19893</v>
      </c>
      <c r="M10221" s="5" t="s">
        <v>54</v>
      </c>
      <c r="N10221">
        <v>2</v>
      </c>
      <c r="O10221" t="s">
        <v>112</v>
      </c>
      <c r="P10221" s="1">
        <v>45624</v>
      </c>
      <c r="Q10221" s="1">
        <v>45658</v>
      </c>
      <c r="R10221">
        <v>1934</v>
      </c>
      <c r="S10221" s="4">
        <v>5.8</v>
      </c>
      <c r="T10221" t="s">
        <v>108</v>
      </c>
    </row>
    <row r="10222" spans="1:20" x14ac:dyDescent="0.35">
      <c r="A10222" t="s">
        <v>19894</v>
      </c>
      <c r="B10222" s="5" t="s">
        <v>100</v>
      </c>
      <c r="C10222" s="6">
        <v>250293</v>
      </c>
      <c r="D10222" t="s">
        <v>65</v>
      </c>
      <c r="E10222">
        <v>325381</v>
      </c>
      <c r="F10222" s="5" t="s">
        <v>23</v>
      </c>
      <c r="G10222" s="5" t="s">
        <v>51</v>
      </c>
      <c r="H10222" s="5" t="s">
        <v>67</v>
      </c>
      <c r="I10222" t="s">
        <v>26</v>
      </c>
      <c r="J10222" t="s">
        <v>67</v>
      </c>
      <c r="K10222">
        <v>100</v>
      </c>
      <c r="L10222" s="5" t="s">
        <v>19895</v>
      </c>
      <c r="M10222" s="5" t="s">
        <v>28</v>
      </c>
      <c r="N10222">
        <v>13</v>
      </c>
      <c r="O10222" t="s">
        <v>62</v>
      </c>
      <c r="P10222" s="1">
        <v>45361</v>
      </c>
      <c r="Q10222" s="1">
        <v>45407</v>
      </c>
      <c r="R10222">
        <v>2222</v>
      </c>
      <c r="S10222" s="4">
        <v>7.5</v>
      </c>
      <c r="T10222" t="s">
        <v>243</v>
      </c>
    </row>
    <row r="10223" spans="1:20" x14ac:dyDescent="0.35">
      <c r="A10223" t="s">
        <v>19896</v>
      </c>
      <c r="B10223" s="5" t="s">
        <v>28802</v>
      </c>
      <c r="C10223" s="6">
        <v>162995</v>
      </c>
      <c r="D10223" t="s">
        <v>120</v>
      </c>
      <c r="E10223">
        <v>146696</v>
      </c>
      <c r="F10223" s="5" t="s">
        <v>50</v>
      </c>
      <c r="G10223" s="5" t="s">
        <v>59</v>
      </c>
      <c r="H10223" s="5" t="s">
        <v>121</v>
      </c>
      <c r="I10223" t="s">
        <v>35</v>
      </c>
      <c r="J10223" t="s">
        <v>121</v>
      </c>
      <c r="K10223">
        <v>0</v>
      </c>
      <c r="L10223" s="5" t="s">
        <v>19897</v>
      </c>
      <c r="M10223" s="5" t="s">
        <v>70</v>
      </c>
      <c r="N10223">
        <v>2</v>
      </c>
      <c r="O10223" t="s">
        <v>167</v>
      </c>
      <c r="P10223" s="1">
        <v>45664</v>
      </c>
      <c r="Q10223" s="1">
        <v>45711</v>
      </c>
      <c r="R10223">
        <v>2411</v>
      </c>
      <c r="S10223" s="4">
        <v>9.5</v>
      </c>
      <c r="T10223" t="s">
        <v>89</v>
      </c>
    </row>
    <row r="10224" spans="1:20" x14ac:dyDescent="0.35">
      <c r="A10224" t="s">
        <v>19898</v>
      </c>
      <c r="B10224" s="5" t="s">
        <v>73</v>
      </c>
      <c r="C10224" s="6">
        <v>247822</v>
      </c>
      <c r="D10224" t="s">
        <v>22</v>
      </c>
      <c r="E10224">
        <v>247822</v>
      </c>
      <c r="F10224" s="5" t="s">
        <v>23</v>
      </c>
      <c r="G10224" s="5" t="s">
        <v>51</v>
      </c>
      <c r="H10224" s="5" t="s">
        <v>68</v>
      </c>
      <c r="I10224" t="s">
        <v>26</v>
      </c>
      <c r="J10224" t="s">
        <v>68</v>
      </c>
      <c r="K10224">
        <v>100</v>
      </c>
      <c r="L10224" s="5" t="s">
        <v>19899</v>
      </c>
      <c r="M10224" s="5" t="s">
        <v>37</v>
      </c>
      <c r="N10224">
        <v>19</v>
      </c>
      <c r="O10224" t="s">
        <v>78</v>
      </c>
      <c r="P10224" s="1">
        <v>45348</v>
      </c>
      <c r="Q10224" s="1">
        <v>45396</v>
      </c>
      <c r="R10224">
        <v>573</v>
      </c>
      <c r="S10224" s="4">
        <v>8.5</v>
      </c>
      <c r="T10224" t="s">
        <v>38</v>
      </c>
    </row>
    <row r="10225" spans="1:20" x14ac:dyDescent="0.35">
      <c r="A10225" t="s">
        <v>19900</v>
      </c>
      <c r="B10225" s="5" t="s">
        <v>91</v>
      </c>
      <c r="C10225" s="6">
        <v>168577</v>
      </c>
      <c r="D10225" t="s">
        <v>81</v>
      </c>
      <c r="E10225">
        <v>227579</v>
      </c>
      <c r="F10225" s="5" t="s">
        <v>66</v>
      </c>
      <c r="G10225" s="5" t="s">
        <v>51</v>
      </c>
      <c r="H10225" s="5" t="s">
        <v>82</v>
      </c>
      <c r="I10225" t="s">
        <v>35</v>
      </c>
      <c r="J10225" t="s">
        <v>410</v>
      </c>
      <c r="K10225">
        <v>100</v>
      </c>
      <c r="L10225" s="5" t="s">
        <v>19901</v>
      </c>
      <c r="M10225" s="5" t="s">
        <v>37</v>
      </c>
      <c r="N10225">
        <v>6</v>
      </c>
      <c r="O10225" t="s">
        <v>29</v>
      </c>
      <c r="P10225" s="1">
        <v>45444</v>
      </c>
      <c r="Q10225" s="1">
        <v>45465</v>
      </c>
      <c r="R10225">
        <v>1731</v>
      </c>
      <c r="S10225" s="4">
        <v>6.2</v>
      </c>
      <c r="T10225" t="s">
        <v>55</v>
      </c>
    </row>
    <row r="10226" spans="1:20" x14ac:dyDescent="0.35">
      <c r="A10226" t="s">
        <v>19902</v>
      </c>
      <c r="B10226" s="5" t="s">
        <v>100</v>
      </c>
      <c r="C10226" s="6">
        <v>86183</v>
      </c>
      <c r="D10226" t="s">
        <v>22</v>
      </c>
      <c r="E10226">
        <v>86183</v>
      </c>
      <c r="F10226" s="5" t="s">
        <v>58</v>
      </c>
      <c r="G10226" s="5" t="s">
        <v>24</v>
      </c>
      <c r="H10226" s="5" t="s">
        <v>129</v>
      </c>
      <c r="I10226" t="s">
        <v>35</v>
      </c>
      <c r="J10226" t="s">
        <v>129</v>
      </c>
      <c r="K10226">
        <v>100</v>
      </c>
      <c r="L10226" s="5" t="s">
        <v>19903</v>
      </c>
      <c r="M10226" s="5" t="s">
        <v>28</v>
      </c>
      <c r="N10226">
        <v>1</v>
      </c>
      <c r="O10226" t="s">
        <v>88</v>
      </c>
      <c r="P10226" s="1">
        <v>45375</v>
      </c>
      <c r="Q10226" s="1">
        <v>45395</v>
      </c>
      <c r="R10226">
        <v>929</v>
      </c>
      <c r="S10226" s="4">
        <v>6.4</v>
      </c>
      <c r="T10226" t="s">
        <v>103</v>
      </c>
    </row>
    <row r="10227" spans="1:20" x14ac:dyDescent="0.35">
      <c r="A10227" t="s">
        <v>19904</v>
      </c>
      <c r="B10227" s="5" t="s">
        <v>28799</v>
      </c>
      <c r="C10227" s="6">
        <v>95435</v>
      </c>
      <c r="D10227" t="s">
        <v>22</v>
      </c>
      <c r="E10227">
        <v>95435</v>
      </c>
      <c r="F10227" s="5" t="s">
        <v>58</v>
      </c>
      <c r="G10227" s="5" t="s">
        <v>59</v>
      </c>
      <c r="H10227" s="5" t="s">
        <v>68</v>
      </c>
      <c r="I10227" t="s">
        <v>26</v>
      </c>
      <c r="J10227" t="s">
        <v>915</v>
      </c>
      <c r="K10227">
        <v>50</v>
      </c>
      <c r="L10227" s="5" t="s">
        <v>19905</v>
      </c>
      <c r="M10227" s="5" t="s">
        <v>54</v>
      </c>
      <c r="N10227">
        <v>0</v>
      </c>
      <c r="O10227" t="s">
        <v>88</v>
      </c>
      <c r="P10227" s="1">
        <v>45551</v>
      </c>
      <c r="Q10227" s="1">
        <v>45590</v>
      </c>
      <c r="R10227">
        <v>882</v>
      </c>
      <c r="S10227" s="4">
        <v>9.1</v>
      </c>
      <c r="T10227" t="s">
        <v>63</v>
      </c>
    </row>
    <row r="10228" spans="1:20" x14ac:dyDescent="0.35">
      <c r="A10228" t="s">
        <v>19906</v>
      </c>
      <c r="B10228" s="5" t="s">
        <v>57</v>
      </c>
      <c r="C10228" s="6">
        <v>86159</v>
      </c>
      <c r="D10228" t="s">
        <v>33</v>
      </c>
      <c r="E10228">
        <v>9477490</v>
      </c>
      <c r="F10228" s="5" t="s">
        <v>50</v>
      </c>
      <c r="G10228" s="5" t="s">
        <v>51</v>
      </c>
      <c r="H10228" s="5" t="s">
        <v>34</v>
      </c>
      <c r="I10228" t="s">
        <v>44</v>
      </c>
      <c r="J10228" t="s">
        <v>34</v>
      </c>
      <c r="K10228">
        <v>50</v>
      </c>
      <c r="L10228" s="5" t="s">
        <v>19907</v>
      </c>
      <c r="M10228" s="5" t="s">
        <v>37</v>
      </c>
      <c r="N10228">
        <v>4</v>
      </c>
      <c r="O10228" t="s">
        <v>131</v>
      </c>
      <c r="P10228" s="1">
        <v>45382</v>
      </c>
      <c r="Q10228" s="1">
        <v>45417</v>
      </c>
      <c r="R10228">
        <v>1672</v>
      </c>
      <c r="S10228" s="4">
        <v>5.0999999999999996</v>
      </c>
      <c r="T10228" t="s">
        <v>63</v>
      </c>
    </row>
    <row r="10229" spans="1:20" x14ac:dyDescent="0.35">
      <c r="A10229" t="s">
        <v>19908</v>
      </c>
      <c r="B10229" s="5" t="s">
        <v>100</v>
      </c>
      <c r="C10229" s="6">
        <v>30009</v>
      </c>
      <c r="D10229" t="s">
        <v>22</v>
      </c>
      <c r="E10229">
        <v>30009</v>
      </c>
      <c r="F10229" s="5" t="s">
        <v>58</v>
      </c>
      <c r="G10229" s="5" t="s">
        <v>42</v>
      </c>
      <c r="H10229" s="5" t="s">
        <v>157</v>
      </c>
      <c r="I10229" t="s">
        <v>35</v>
      </c>
      <c r="J10229" t="s">
        <v>157</v>
      </c>
      <c r="K10229">
        <v>100</v>
      </c>
      <c r="L10229" s="5" t="s">
        <v>19909</v>
      </c>
      <c r="M10229" s="5" t="s">
        <v>37</v>
      </c>
      <c r="N10229">
        <v>0</v>
      </c>
      <c r="O10229" t="s">
        <v>167</v>
      </c>
      <c r="P10229" s="1">
        <v>45663</v>
      </c>
      <c r="Q10229" s="1">
        <v>45697</v>
      </c>
      <c r="R10229">
        <v>1576</v>
      </c>
      <c r="S10229" s="4">
        <v>9.5</v>
      </c>
      <c r="T10229" t="s">
        <v>63</v>
      </c>
    </row>
    <row r="10230" spans="1:20" x14ac:dyDescent="0.35">
      <c r="A10230" t="s">
        <v>19910</v>
      </c>
      <c r="B10230" s="5" t="s">
        <v>57</v>
      </c>
      <c r="C10230" s="6">
        <v>65632</v>
      </c>
      <c r="D10230" t="s">
        <v>22</v>
      </c>
      <c r="E10230">
        <v>65632</v>
      </c>
      <c r="F10230" s="5" t="s">
        <v>58</v>
      </c>
      <c r="G10230" s="5" t="s">
        <v>24</v>
      </c>
      <c r="H10230" s="5" t="s">
        <v>52</v>
      </c>
      <c r="I10230" t="s">
        <v>44</v>
      </c>
      <c r="J10230" t="s">
        <v>52</v>
      </c>
      <c r="K10230">
        <v>100</v>
      </c>
      <c r="L10230" s="5" t="s">
        <v>19911</v>
      </c>
      <c r="M10230" s="5" t="s">
        <v>37</v>
      </c>
      <c r="N10230">
        <v>1</v>
      </c>
      <c r="O10230" t="s">
        <v>88</v>
      </c>
      <c r="P10230" s="1">
        <v>45740</v>
      </c>
      <c r="Q10230" s="1">
        <v>45812</v>
      </c>
      <c r="R10230">
        <v>911</v>
      </c>
      <c r="S10230" s="4">
        <v>5.5</v>
      </c>
      <c r="T10230" t="s">
        <v>38</v>
      </c>
    </row>
    <row r="10231" spans="1:20" x14ac:dyDescent="0.35">
      <c r="A10231" t="s">
        <v>19912</v>
      </c>
      <c r="B10231" s="5" t="s">
        <v>40</v>
      </c>
      <c r="C10231" s="6">
        <v>161846</v>
      </c>
      <c r="D10231" t="s">
        <v>22</v>
      </c>
      <c r="E10231">
        <v>161846</v>
      </c>
      <c r="F10231" s="5" t="s">
        <v>66</v>
      </c>
      <c r="G10231" s="5" t="s">
        <v>24</v>
      </c>
      <c r="H10231" s="5" t="s">
        <v>191</v>
      </c>
      <c r="I10231" t="s">
        <v>35</v>
      </c>
      <c r="J10231" t="s">
        <v>191</v>
      </c>
      <c r="K10231">
        <v>50</v>
      </c>
      <c r="L10231" s="5" t="s">
        <v>19913</v>
      </c>
      <c r="M10231" s="5" t="s">
        <v>54</v>
      </c>
      <c r="N10231">
        <v>6</v>
      </c>
      <c r="O10231" t="s">
        <v>112</v>
      </c>
      <c r="P10231" s="1">
        <v>45616</v>
      </c>
      <c r="Q10231" s="1">
        <v>45641</v>
      </c>
      <c r="R10231">
        <v>2142</v>
      </c>
      <c r="S10231" s="4">
        <v>6.7</v>
      </c>
      <c r="T10231" t="s">
        <v>47</v>
      </c>
    </row>
    <row r="10232" spans="1:20" x14ac:dyDescent="0.35">
      <c r="A10232" t="s">
        <v>19914</v>
      </c>
      <c r="B10232" s="5" t="s">
        <v>28802</v>
      </c>
      <c r="C10232" s="6">
        <v>67413</v>
      </c>
      <c r="D10232" t="s">
        <v>41</v>
      </c>
      <c r="E10232">
        <v>57301</v>
      </c>
      <c r="F10232" s="5" t="s">
        <v>58</v>
      </c>
      <c r="G10232" s="5" t="s">
        <v>42</v>
      </c>
      <c r="H10232" s="5" t="s">
        <v>126</v>
      </c>
      <c r="I10232" t="s">
        <v>44</v>
      </c>
      <c r="J10232" t="s">
        <v>126</v>
      </c>
      <c r="K10232">
        <v>0</v>
      </c>
      <c r="L10232" s="5" t="s">
        <v>19915</v>
      </c>
      <c r="M10232" s="5" t="s">
        <v>54</v>
      </c>
      <c r="N10232">
        <v>1</v>
      </c>
      <c r="O10232" t="s">
        <v>46</v>
      </c>
      <c r="P10232" s="1">
        <v>45469</v>
      </c>
      <c r="Q10232" s="1">
        <v>45514</v>
      </c>
      <c r="R10232">
        <v>624</v>
      </c>
      <c r="S10232" s="4">
        <v>5.2</v>
      </c>
      <c r="T10232" t="s">
        <v>277</v>
      </c>
    </row>
    <row r="10233" spans="1:20" x14ac:dyDescent="0.35">
      <c r="A10233" t="s">
        <v>19916</v>
      </c>
      <c r="B10233" s="5" t="s">
        <v>28802</v>
      </c>
      <c r="C10233" s="6">
        <v>95990</v>
      </c>
      <c r="D10233" t="s">
        <v>22</v>
      </c>
      <c r="E10233">
        <v>95990</v>
      </c>
      <c r="F10233" s="5" t="s">
        <v>66</v>
      </c>
      <c r="G10233" s="5" t="s">
        <v>51</v>
      </c>
      <c r="H10233" s="5" t="s">
        <v>52</v>
      </c>
      <c r="I10233" t="s">
        <v>44</v>
      </c>
      <c r="J10233" t="s">
        <v>52</v>
      </c>
      <c r="K10233">
        <v>0</v>
      </c>
      <c r="L10233" s="5" t="s">
        <v>19917</v>
      </c>
      <c r="M10233" s="5" t="s">
        <v>54</v>
      </c>
      <c r="N10233">
        <v>9</v>
      </c>
      <c r="O10233" t="s">
        <v>85</v>
      </c>
      <c r="P10233" s="1">
        <v>45337</v>
      </c>
      <c r="Q10233" s="1">
        <v>45402</v>
      </c>
      <c r="R10233">
        <v>1850</v>
      </c>
      <c r="S10233" s="4">
        <v>9.3000000000000007</v>
      </c>
      <c r="T10233" t="s">
        <v>30</v>
      </c>
    </row>
    <row r="10234" spans="1:20" x14ac:dyDescent="0.35">
      <c r="A10234" t="s">
        <v>19918</v>
      </c>
      <c r="B10234" s="5" t="s">
        <v>28802</v>
      </c>
      <c r="C10234" s="6">
        <v>80350</v>
      </c>
      <c r="D10234" t="s">
        <v>74</v>
      </c>
      <c r="E10234">
        <v>100438</v>
      </c>
      <c r="F10234" s="5" t="s">
        <v>50</v>
      </c>
      <c r="G10234" s="5" t="s">
        <v>42</v>
      </c>
      <c r="H10234" s="5" t="s">
        <v>75</v>
      </c>
      <c r="I10234" t="s">
        <v>44</v>
      </c>
      <c r="J10234" t="s">
        <v>75</v>
      </c>
      <c r="K10234">
        <v>100</v>
      </c>
      <c r="L10234" s="5" t="s">
        <v>19919</v>
      </c>
      <c r="M10234" s="5" t="s">
        <v>28</v>
      </c>
      <c r="N10234">
        <v>4</v>
      </c>
      <c r="O10234" t="s">
        <v>78</v>
      </c>
      <c r="P10234" s="1">
        <v>45580</v>
      </c>
      <c r="Q10234" s="1">
        <v>45653</v>
      </c>
      <c r="R10234">
        <v>2154</v>
      </c>
      <c r="S10234" s="4">
        <v>6.5</v>
      </c>
      <c r="T10234" t="s">
        <v>63</v>
      </c>
    </row>
    <row r="10235" spans="1:20" x14ac:dyDescent="0.35">
      <c r="A10235" t="s">
        <v>19920</v>
      </c>
      <c r="B10235" s="5" t="s">
        <v>57</v>
      </c>
      <c r="C10235" s="6">
        <v>135564</v>
      </c>
      <c r="D10235" t="s">
        <v>22</v>
      </c>
      <c r="E10235">
        <v>135564</v>
      </c>
      <c r="F10235" s="5" t="s">
        <v>23</v>
      </c>
      <c r="G10235" s="5" t="s">
        <v>24</v>
      </c>
      <c r="H10235" s="5" t="s">
        <v>157</v>
      </c>
      <c r="I10235" t="s">
        <v>35</v>
      </c>
      <c r="J10235" t="s">
        <v>157</v>
      </c>
      <c r="K10235">
        <v>50</v>
      </c>
      <c r="L10235" s="5" t="s">
        <v>19921</v>
      </c>
      <c r="M10235" s="5" t="s">
        <v>70</v>
      </c>
      <c r="N10235">
        <v>16</v>
      </c>
      <c r="O10235" t="s">
        <v>112</v>
      </c>
      <c r="P10235" s="1">
        <v>45632</v>
      </c>
      <c r="Q10235" s="1">
        <v>45689</v>
      </c>
      <c r="R10235">
        <v>586</v>
      </c>
      <c r="S10235" s="4">
        <v>8.8000000000000007</v>
      </c>
      <c r="T10235" t="s">
        <v>210</v>
      </c>
    </row>
    <row r="10236" spans="1:20" x14ac:dyDescent="0.35">
      <c r="A10236" t="s">
        <v>19922</v>
      </c>
      <c r="B10236" s="5" t="s">
        <v>28801</v>
      </c>
      <c r="C10236" s="6">
        <v>218274</v>
      </c>
      <c r="D10236" t="s">
        <v>33</v>
      </c>
      <c r="E10236">
        <v>24010140</v>
      </c>
      <c r="F10236" s="5" t="s">
        <v>23</v>
      </c>
      <c r="G10236" s="5" t="s">
        <v>24</v>
      </c>
      <c r="H10236" s="5" t="s">
        <v>34</v>
      </c>
      <c r="I10236" t="s">
        <v>35</v>
      </c>
      <c r="J10236" t="s">
        <v>34</v>
      </c>
      <c r="K10236">
        <v>0</v>
      </c>
      <c r="L10236" s="5" t="s">
        <v>11958</v>
      </c>
      <c r="M10236" s="5" t="s">
        <v>37</v>
      </c>
      <c r="N10236">
        <v>12</v>
      </c>
      <c r="O10236" t="s">
        <v>112</v>
      </c>
      <c r="P10236" s="1">
        <v>45630</v>
      </c>
      <c r="Q10236" s="1">
        <v>45684</v>
      </c>
      <c r="R10236">
        <v>1162</v>
      </c>
      <c r="S10236" s="4">
        <v>5.3</v>
      </c>
      <c r="T10236" t="s">
        <v>55</v>
      </c>
    </row>
    <row r="10237" spans="1:20" x14ac:dyDescent="0.35">
      <c r="A10237" t="s">
        <v>19923</v>
      </c>
      <c r="B10237" s="5" t="s">
        <v>217</v>
      </c>
      <c r="C10237" s="6">
        <v>79956</v>
      </c>
      <c r="D10237" t="s">
        <v>22</v>
      </c>
      <c r="E10237">
        <v>79956</v>
      </c>
      <c r="F10237" s="5" t="s">
        <v>50</v>
      </c>
      <c r="G10237" s="5" t="s">
        <v>59</v>
      </c>
      <c r="H10237" s="5" t="s">
        <v>191</v>
      </c>
      <c r="I10237" t="s">
        <v>35</v>
      </c>
      <c r="J10237" t="s">
        <v>191</v>
      </c>
      <c r="K10237">
        <v>50</v>
      </c>
      <c r="L10237" s="5" t="s">
        <v>14694</v>
      </c>
      <c r="M10237" s="5" t="s">
        <v>28</v>
      </c>
      <c r="N10237">
        <v>3</v>
      </c>
      <c r="O10237" t="s">
        <v>172</v>
      </c>
      <c r="P10237" s="1">
        <v>45428</v>
      </c>
      <c r="Q10237" s="1">
        <v>45479</v>
      </c>
      <c r="R10237">
        <v>2101</v>
      </c>
      <c r="S10237" s="4">
        <v>5.8</v>
      </c>
      <c r="T10237" t="s">
        <v>95</v>
      </c>
    </row>
    <row r="10238" spans="1:20" x14ac:dyDescent="0.35">
      <c r="A10238" t="s">
        <v>19924</v>
      </c>
      <c r="B10238" s="5" t="s">
        <v>28799</v>
      </c>
      <c r="C10238" s="6">
        <v>210360</v>
      </c>
      <c r="D10238" t="s">
        <v>22</v>
      </c>
      <c r="E10238">
        <v>210360</v>
      </c>
      <c r="F10238" s="5" t="s">
        <v>23</v>
      </c>
      <c r="G10238" s="5" t="s">
        <v>24</v>
      </c>
      <c r="H10238" s="5" t="s">
        <v>129</v>
      </c>
      <c r="I10238" t="s">
        <v>35</v>
      </c>
      <c r="J10238" t="s">
        <v>186</v>
      </c>
      <c r="K10238">
        <v>50</v>
      </c>
      <c r="L10238" s="5" t="s">
        <v>15667</v>
      </c>
      <c r="M10238" s="5" t="s">
        <v>70</v>
      </c>
      <c r="N10238">
        <v>11</v>
      </c>
      <c r="O10238" t="s">
        <v>88</v>
      </c>
      <c r="P10238" s="1">
        <v>45573</v>
      </c>
      <c r="Q10238" s="1">
        <v>45632</v>
      </c>
      <c r="R10238">
        <v>1305</v>
      </c>
      <c r="S10238" s="4">
        <v>7.1</v>
      </c>
      <c r="T10238" t="s">
        <v>95</v>
      </c>
    </row>
    <row r="10239" spans="1:20" x14ac:dyDescent="0.35">
      <c r="A10239" t="s">
        <v>19925</v>
      </c>
      <c r="B10239" s="5" t="s">
        <v>28801</v>
      </c>
      <c r="C10239" s="6">
        <v>203510</v>
      </c>
      <c r="D10239" t="s">
        <v>22</v>
      </c>
      <c r="E10239">
        <v>203510</v>
      </c>
      <c r="F10239" s="5" t="s">
        <v>23</v>
      </c>
      <c r="G10239" s="5" t="s">
        <v>24</v>
      </c>
      <c r="H10239" s="5" t="s">
        <v>52</v>
      </c>
      <c r="I10239" t="s">
        <v>26</v>
      </c>
      <c r="J10239" t="s">
        <v>60</v>
      </c>
      <c r="K10239">
        <v>50</v>
      </c>
      <c r="L10239" s="5" t="s">
        <v>3277</v>
      </c>
      <c r="M10239" s="5" t="s">
        <v>28</v>
      </c>
      <c r="N10239">
        <v>14</v>
      </c>
      <c r="O10239" t="s">
        <v>62</v>
      </c>
      <c r="P10239" s="1">
        <v>45472</v>
      </c>
      <c r="Q10239" s="1">
        <v>45530</v>
      </c>
      <c r="R10239">
        <v>1073</v>
      </c>
      <c r="S10239" s="4">
        <v>7.3</v>
      </c>
      <c r="T10239" t="s">
        <v>30</v>
      </c>
    </row>
    <row r="10240" spans="1:20" x14ac:dyDescent="0.35">
      <c r="A10240" t="s">
        <v>19926</v>
      </c>
      <c r="B10240" s="5" t="s">
        <v>105</v>
      </c>
      <c r="C10240" s="6">
        <v>54946</v>
      </c>
      <c r="D10240" t="s">
        <v>22</v>
      </c>
      <c r="E10240">
        <v>54946</v>
      </c>
      <c r="F10240" s="5" t="s">
        <v>50</v>
      </c>
      <c r="G10240" s="5" t="s">
        <v>51</v>
      </c>
      <c r="H10240" s="5" t="s">
        <v>157</v>
      </c>
      <c r="I10240" t="s">
        <v>35</v>
      </c>
      <c r="J10240" t="s">
        <v>68</v>
      </c>
      <c r="K10240">
        <v>0</v>
      </c>
      <c r="L10240" s="5" t="s">
        <v>19927</v>
      </c>
      <c r="M10240" s="5" t="s">
        <v>37</v>
      </c>
      <c r="N10240">
        <v>2</v>
      </c>
      <c r="O10240" t="s">
        <v>135</v>
      </c>
      <c r="P10240" s="1">
        <v>45409</v>
      </c>
      <c r="Q10240" s="1">
        <v>45464</v>
      </c>
      <c r="R10240">
        <v>761</v>
      </c>
      <c r="S10240" s="4">
        <v>6.2</v>
      </c>
      <c r="T10240" t="s">
        <v>30</v>
      </c>
    </row>
    <row r="10241" spans="1:20" x14ac:dyDescent="0.35">
      <c r="A10241" t="s">
        <v>19928</v>
      </c>
      <c r="B10241" s="5" t="s">
        <v>100</v>
      </c>
      <c r="C10241" s="6">
        <v>301525</v>
      </c>
      <c r="D10241" t="s">
        <v>22</v>
      </c>
      <c r="E10241">
        <v>301525</v>
      </c>
      <c r="F10241" s="5" t="s">
        <v>23</v>
      </c>
      <c r="G10241" s="5" t="s">
        <v>59</v>
      </c>
      <c r="H10241" s="5" t="s">
        <v>68</v>
      </c>
      <c r="I10241" t="s">
        <v>26</v>
      </c>
      <c r="J10241" t="s">
        <v>68</v>
      </c>
      <c r="K10241">
        <v>0</v>
      </c>
      <c r="L10241" s="5" t="s">
        <v>19929</v>
      </c>
      <c r="M10241" s="5" t="s">
        <v>54</v>
      </c>
      <c r="N10241">
        <v>15</v>
      </c>
      <c r="O10241" t="s">
        <v>147</v>
      </c>
      <c r="P10241" s="1">
        <v>45581</v>
      </c>
      <c r="Q10241" s="1">
        <v>45652</v>
      </c>
      <c r="R10241">
        <v>1359</v>
      </c>
      <c r="S10241" s="4">
        <v>9</v>
      </c>
      <c r="T10241" t="s">
        <v>30</v>
      </c>
    </row>
    <row r="10242" spans="1:20" x14ac:dyDescent="0.35">
      <c r="A10242" t="s">
        <v>19930</v>
      </c>
      <c r="B10242" s="5" t="s">
        <v>40</v>
      </c>
      <c r="C10242" s="6">
        <v>54730</v>
      </c>
      <c r="D10242" t="s">
        <v>81</v>
      </c>
      <c r="E10242">
        <v>73886</v>
      </c>
      <c r="F10242" s="5" t="s">
        <v>58</v>
      </c>
      <c r="G10242" s="5" t="s">
        <v>42</v>
      </c>
      <c r="H10242" s="5" t="s">
        <v>82</v>
      </c>
      <c r="I10242" t="s">
        <v>26</v>
      </c>
      <c r="J10242" t="s">
        <v>82</v>
      </c>
      <c r="K10242">
        <v>50</v>
      </c>
      <c r="L10242" s="5" t="s">
        <v>19931</v>
      </c>
      <c r="M10242" s="5" t="s">
        <v>37</v>
      </c>
      <c r="N10242">
        <v>0</v>
      </c>
      <c r="O10242" t="s">
        <v>46</v>
      </c>
      <c r="P10242" s="1">
        <v>45542</v>
      </c>
      <c r="Q10242" s="1">
        <v>45596</v>
      </c>
      <c r="R10242">
        <v>641</v>
      </c>
      <c r="S10242" s="4">
        <v>6.1</v>
      </c>
      <c r="T10242" t="s">
        <v>30</v>
      </c>
    </row>
    <row r="10243" spans="1:20" x14ac:dyDescent="0.35">
      <c r="A10243" t="s">
        <v>19932</v>
      </c>
      <c r="B10243" s="5" t="s">
        <v>40</v>
      </c>
      <c r="C10243" s="6">
        <v>70076</v>
      </c>
      <c r="D10243" t="s">
        <v>22</v>
      </c>
      <c r="E10243">
        <v>70076</v>
      </c>
      <c r="F10243" s="5" t="s">
        <v>50</v>
      </c>
      <c r="G10243" s="5" t="s">
        <v>42</v>
      </c>
      <c r="H10243" s="5" t="s">
        <v>165</v>
      </c>
      <c r="I10243" t="s">
        <v>26</v>
      </c>
      <c r="J10243" t="s">
        <v>165</v>
      </c>
      <c r="K10243">
        <v>0</v>
      </c>
      <c r="L10243" s="5" t="s">
        <v>19933</v>
      </c>
      <c r="M10243" s="5" t="s">
        <v>37</v>
      </c>
      <c r="N10243">
        <v>3</v>
      </c>
      <c r="O10243" t="s">
        <v>29</v>
      </c>
      <c r="P10243" s="1">
        <v>45376</v>
      </c>
      <c r="Q10243" s="1">
        <v>45438</v>
      </c>
      <c r="R10243">
        <v>1249</v>
      </c>
      <c r="S10243" s="4">
        <v>7</v>
      </c>
      <c r="T10243" t="s">
        <v>118</v>
      </c>
    </row>
    <row r="10244" spans="1:20" x14ac:dyDescent="0.35">
      <c r="A10244" t="s">
        <v>19934</v>
      </c>
      <c r="B10244" s="5" t="s">
        <v>57</v>
      </c>
      <c r="C10244" s="6">
        <v>140236</v>
      </c>
      <c r="D10244" t="s">
        <v>22</v>
      </c>
      <c r="E10244">
        <v>140236</v>
      </c>
      <c r="F10244" s="5" t="s">
        <v>23</v>
      </c>
      <c r="G10244" s="5" t="s">
        <v>51</v>
      </c>
      <c r="H10244" s="5" t="s">
        <v>165</v>
      </c>
      <c r="I10244" t="s">
        <v>26</v>
      </c>
      <c r="J10244" t="s">
        <v>165</v>
      </c>
      <c r="K10244">
        <v>0</v>
      </c>
      <c r="L10244" s="5" t="s">
        <v>19935</v>
      </c>
      <c r="M10244" s="5" t="s">
        <v>28</v>
      </c>
      <c r="N10244">
        <v>14</v>
      </c>
      <c r="O10244" t="s">
        <v>135</v>
      </c>
      <c r="P10244" s="1">
        <v>45761</v>
      </c>
      <c r="Q10244" s="1">
        <v>45823</v>
      </c>
      <c r="R10244">
        <v>1958</v>
      </c>
      <c r="S10244" s="4">
        <v>9.3000000000000007</v>
      </c>
      <c r="T10244" t="s">
        <v>103</v>
      </c>
    </row>
    <row r="10245" spans="1:20" x14ac:dyDescent="0.35">
      <c r="A10245" t="s">
        <v>19936</v>
      </c>
      <c r="B10245" s="5" t="s">
        <v>73</v>
      </c>
      <c r="C10245" s="6">
        <v>76319</v>
      </c>
      <c r="D10245" t="s">
        <v>120</v>
      </c>
      <c r="E10245">
        <v>68687</v>
      </c>
      <c r="F10245" s="5" t="s">
        <v>58</v>
      </c>
      <c r="G10245" s="5" t="s">
        <v>42</v>
      </c>
      <c r="H10245" s="5" t="s">
        <v>121</v>
      </c>
      <c r="I10245" t="s">
        <v>44</v>
      </c>
      <c r="J10245" t="s">
        <v>480</v>
      </c>
      <c r="K10245">
        <v>0</v>
      </c>
      <c r="L10245" s="5" t="s">
        <v>19937</v>
      </c>
      <c r="M10245" s="5" t="s">
        <v>28</v>
      </c>
      <c r="N10245">
        <v>1</v>
      </c>
      <c r="O10245" t="s">
        <v>78</v>
      </c>
      <c r="P10245" s="1">
        <v>45340</v>
      </c>
      <c r="Q10245" s="1">
        <v>45361</v>
      </c>
      <c r="R10245">
        <v>1721</v>
      </c>
      <c r="S10245" s="4">
        <v>7.5</v>
      </c>
      <c r="T10245" t="s">
        <v>47</v>
      </c>
    </row>
    <row r="10246" spans="1:20" x14ac:dyDescent="0.35">
      <c r="A10246" t="s">
        <v>19938</v>
      </c>
      <c r="B10246" s="5" t="s">
        <v>105</v>
      </c>
      <c r="C10246" s="6">
        <v>117897</v>
      </c>
      <c r="D10246" t="s">
        <v>22</v>
      </c>
      <c r="E10246">
        <v>117897</v>
      </c>
      <c r="F10246" s="5" t="s">
        <v>58</v>
      </c>
      <c r="G10246" s="5" t="s">
        <v>24</v>
      </c>
      <c r="H10246" s="5" t="s">
        <v>97</v>
      </c>
      <c r="I10246" t="s">
        <v>35</v>
      </c>
      <c r="J10246" t="s">
        <v>299</v>
      </c>
      <c r="K10246">
        <v>0</v>
      </c>
      <c r="L10246" s="5" t="s">
        <v>19939</v>
      </c>
      <c r="M10246" s="5" t="s">
        <v>37</v>
      </c>
      <c r="N10246">
        <v>1</v>
      </c>
      <c r="O10246" t="s">
        <v>167</v>
      </c>
      <c r="P10246" s="1">
        <v>45628</v>
      </c>
      <c r="Q10246" s="1">
        <v>45666</v>
      </c>
      <c r="R10246">
        <v>1874</v>
      </c>
      <c r="S10246" s="4">
        <v>6</v>
      </c>
      <c r="T10246" t="s">
        <v>79</v>
      </c>
    </row>
    <row r="10247" spans="1:20" x14ac:dyDescent="0.35">
      <c r="A10247" t="s">
        <v>19940</v>
      </c>
      <c r="B10247" s="5" t="s">
        <v>105</v>
      </c>
      <c r="C10247" s="6">
        <v>67144</v>
      </c>
      <c r="D10247" t="s">
        <v>22</v>
      </c>
      <c r="E10247">
        <v>67144</v>
      </c>
      <c r="F10247" s="5" t="s">
        <v>23</v>
      </c>
      <c r="G10247" s="5" t="s">
        <v>59</v>
      </c>
      <c r="H10247" s="5" t="s">
        <v>116</v>
      </c>
      <c r="I10247" t="s">
        <v>26</v>
      </c>
      <c r="J10247" t="s">
        <v>116</v>
      </c>
      <c r="K10247">
        <v>0</v>
      </c>
      <c r="L10247" s="5" t="s">
        <v>19941</v>
      </c>
      <c r="M10247" s="5" t="s">
        <v>28</v>
      </c>
      <c r="N10247">
        <v>18</v>
      </c>
      <c r="O10247" t="s">
        <v>62</v>
      </c>
      <c r="P10247" s="1">
        <v>45335</v>
      </c>
      <c r="Q10247" s="1">
        <v>45349</v>
      </c>
      <c r="R10247">
        <v>849</v>
      </c>
      <c r="S10247" s="4">
        <v>5.0999999999999996</v>
      </c>
      <c r="T10247" t="s">
        <v>118</v>
      </c>
    </row>
    <row r="10248" spans="1:20" x14ac:dyDescent="0.35">
      <c r="A10248" t="s">
        <v>19942</v>
      </c>
      <c r="B10248" s="5" t="s">
        <v>49</v>
      </c>
      <c r="C10248" s="6">
        <v>77616</v>
      </c>
      <c r="D10248" t="s">
        <v>41</v>
      </c>
      <c r="E10248">
        <v>65974</v>
      </c>
      <c r="F10248" s="5" t="s">
        <v>58</v>
      </c>
      <c r="G10248" s="5" t="s">
        <v>42</v>
      </c>
      <c r="H10248" s="5" t="s">
        <v>60</v>
      </c>
      <c r="I10248" t="s">
        <v>35</v>
      </c>
      <c r="J10248" t="s">
        <v>60</v>
      </c>
      <c r="K10248">
        <v>50</v>
      </c>
      <c r="L10248" s="5" t="s">
        <v>19943</v>
      </c>
      <c r="M10248" s="5" t="s">
        <v>37</v>
      </c>
      <c r="N10248">
        <v>0</v>
      </c>
      <c r="O10248" t="s">
        <v>88</v>
      </c>
      <c r="P10248" s="1">
        <v>45386</v>
      </c>
      <c r="Q10248" s="1">
        <v>45445</v>
      </c>
      <c r="R10248">
        <v>1095</v>
      </c>
      <c r="S10248" s="4">
        <v>6.9</v>
      </c>
      <c r="T10248" t="s">
        <v>103</v>
      </c>
    </row>
    <row r="10249" spans="1:20" x14ac:dyDescent="0.35">
      <c r="A10249" t="s">
        <v>19944</v>
      </c>
      <c r="B10249" s="5" t="s">
        <v>28802</v>
      </c>
      <c r="C10249" s="6">
        <v>141826</v>
      </c>
      <c r="D10249" t="s">
        <v>22</v>
      </c>
      <c r="E10249">
        <v>141826</v>
      </c>
      <c r="F10249" s="5" t="s">
        <v>50</v>
      </c>
      <c r="G10249" s="5" t="s">
        <v>42</v>
      </c>
      <c r="H10249" s="5" t="s">
        <v>68</v>
      </c>
      <c r="I10249" t="s">
        <v>35</v>
      </c>
      <c r="J10249" t="s">
        <v>68</v>
      </c>
      <c r="K10249">
        <v>0</v>
      </c>
      <c r="L10249" s="5" t="s">
        <v>19945</v>
      </c>
      <c r="M10249" s="5" t="s">
        <v>28</v>
      </c>
      <c r="N10249">
        <v>3</v>
      </c>
      <c r="O10249" t="s">
        <v>141</v>
      </c>
      <c r="P10249" s="1">
        <v>45608</v>
      </c>
      <c r="Q10249" s="1">
        <v>45668</v>
      </c>
      <c r="R10249">
        <v>2171</v>
      </c>
      <c r="S10249" s="4">
        <v>5.3</v>
      </c>
      <c r="T10249" t="s">
        <v>95</v>
      </c>
    </row>
    <row r="10250" spans="1:20" x14ac:dyDescent="0.35">
      <c r="A10250" t="s">
        <v>19946</v>
      </c>
      <c r="B10250" s="5" t="s">
        <v>40</v>
      </c>
      <c r="C10250" s="6">
        <v>73463</v>
      </c>
      <c r="D10250" t="s">
        <v>33</v>
      </c>
      <c r="E10250">
        <v>8080930</v>
      </c>
      <c r="F10250" s="5" t="s">
        <v>58</v>
      </c>
      <c r="G10250" s="5" t="s">
        <v>59</v>
      </c>
      <c r="H10250" s="5" t="s">
        <v>34</v>
      </c>
      <c r="I10250" t="s">
        <v>44</v>
      </c>
      <c r="J10250" t="s">
        <v>34</v>
      </c>
      <c r="K10250">
        <v>100</v>
      </c>
      <c r="L10250" s="5" t="s">
        <v>19947</v>
      </c>
      <c r="M10250" s="5" t="s">
        <v>37</v>
      </c>
      <c r="N10250">
        <v>1</v>
      </c>
      <c r="O10250" t="s">
        <v>172</v>
      </c>
      <c r="P10250" s="1">
        <v>45484</v>
      </c>
      <c r="Q10250" s="1">
        <v>45509</v>
      </c>
      <c r="R10250">
        <v>1343</v>
      </c>
      <c r="S10250" s="4">
        <v>6.1</v>
      </c>
      <c r="T10250" t="s">
        <v>103</v>
      </c>
    </row>
    <row r="10251" spans="1:20" x14ac:dyDescent="0.35">
      <c r="A10251" t="s">
        <v>19948</v>
      </c>
      <c r="B10251" s="5" t="s">
        <v>28802</v>
      </c>
      <c r="C10251" s="6">
        <v>109715</v>
      </c>
      <c r="D10251" t="s">
        <v>22</v>
      </c>
      <c r="E10251">
        <v>109715</v>
      </c>
      <c r="F10251" s="5" t="s">
        <v>50</v>
      </c>
      <c r="G10251" s="5" t="s">
        <v>42</v>
      </c>
      <c r="H10251" s="5" t="s">
        <v>97</v>
      </c>
      <c r="I10251" t="s">
        <v>26</v>
      </c>
      <c r="J10251" t="s">
        <v>97</v>
      </c>
      <c r="K10251">
        <v>0</v>
      </c>
      <c r="L10251" s="5" t="s">
        <v>19949</v>
      </c>
      <c r="M10251" s="5" t="s">
        <v>37</v>
      </c>
      <c r="N10251">
        <v>4</v>
      </c>
      <c r="O10251" t="s">
        <v>62</v>
      </c>
      <c r="P10251" s="1">
        <v>45327</v>
      </c>
      <c r="Q10251" s="1">
        <v>45355</v>
      </c>
      <c r="R10251">
        <v>2237</v>
      </c>
      <c r="S10251" s="4">
        <v>7</v>
      </c>
      <c r="T10251" t="s">
        <v>95</v>
      </c>
    </row>
    <row r="10252" spans="1:20" x14ac:dyDescent="0.35">
      <c r="A10252" t="s">
        <v>19950</v>
      </c>
      <c r="B10252" s="5" t="s">
        <v>57</v>
      </c>
      <c r="C10252" s="6">
        <v>69994</v>
      </c>
      <c r="D10252" t="s">
        <v>41</v>
      </c>
      <c r="E10252">
        <v>59495</v>
      </c>
      <c r="F10252" s="5" t="s">
        <v>50</v>
      </c>
      <c r="G10252" s="5" t="s">
        <v>59</v>
      </c>
      <c r="H10252" s="5" t="s">
        <v>151</v>
      </c>
      <c r="I10252" t="s">
        <v>26</v>
      </c>
      <c r="J10252" t="s">
        <v>151</v>
      </c>
      <c r="K10252">
        <v>0</v>
      </c>
      <c r="L10252" s="5" t="s">
        <v>19951</v>
      </c>
      <c r="M10252" s="5" t="s">
        <v>37</v>
      </c>
      <c r="N10252">
        <v>2</v>
      </c>
      <c r="O10252" t="s">
        <v>172</v>
      </c>
      <c r="P10252" s="1">
        <v>45762</v>
      </c>
      <c r="Q10252" s="1">
        <v>45784</v>
      </c>
      <c r="R10252">
        <v>1393</v>
      </c>
      <c r="S10252" s="4">
        <v>5.8</v>
      </c>
      <c r="T10252" t="s">
        <v>118</v>
      </c>
    </row>
    <row r="10253" spans="1:20" x14ac:dyDescent="0.35">
      <c r="A10253" t="s">
        <v>19952</v>
      </c>
      <c r="B10253" s="5" t="s">
        <v>217</v>
      </c>
      <c r="C10253" s="6">
        <v>117074</v>
      </c>
      <c r="D10253" t="s">
        <v>120</v>
      </c>
      <c r="E10253">
        <v>105367</v>
      </c>
      <c r="F10253" s="5" t="s">
        <v>50</v>
      </c>
      <c r="G10253" s="5" t="s">
        <v>42</v>
      </c>
      <c r="H10253" s="5" t="s">
        <v>121</v>
      </c>
      <c r="I10253" t="s">
        <v>44</v>
      </c>
      <c r="J10253" t="s">
        <v>359</v>
      </c>
      <c r="K10253">
        <v>100</v>
      </c>
      <c r="L10253" s="5" t="s">
        <v>19953</v>
      </c>
      <c r="M10253" s="5" t="s">
        <v>70</v>
      </c>
      <c r="N10253">
        <v>4</v>
      </c>
      <c r="O10253" t="s">
        <v>172</v>
      </c>
      <c r="P10253" s="1">
        <v>45701</v>
      </c>
      <c r="Q10253" s="1">
        <v>45733</v>
      </c>
      <c r="R10253">
        <v>1001</v>
      </c>
      <c r="S10253" s="4">
        <v>6.5</v>
      </c>
      <c r="T10253" t="s">
        <v>89</v>
      </c>
    </row>
    <row r="10254" spans="1:20" x14ac:dyDescent="0.35">
      <c r="A10254" t="s">
        <v>19954</v>
      </c>
      <c r="B10254" s="5" t="s">
        <v>49</v>
      </c>
      <c r="C10254" s="6">
        <v>105296</v>
      </c>
      <c r="D10254" t="s">
        <v>92</v>
      </c>
      <c r="E10254">
        <v>78972</v>
      </c>
      <c r="F10254" s="5" t="s">
        <v>50</v>
      </c>
      <c r="G10254" s="5" t="s">
        <v>51</v>
      </c>
      <c r="H10254" s="5" t="s">
        <v>93</v>
      </c>
      <c r="I10254" t="s">
        <v>44</v>
      </c>
      <c r="J10254" t="s">
        <v>93</v>
      </c>
      <c r="K10254">
        <v>100</v>
      </c>
      <c r="L10254" s="5" t="s">
        <v>19955</v>
      </c>
      <c r="M10254" s="5" t="s">
        <v>28</v>
      </c>
      <c r="N10254">
        <v>3</v>
      </c>
      <c r="O10254" t="s">
        <v>78</v>
      </c>
      <c r="P10254" s="1">
        <v>45421</v>
      </c>
      <c r="Q10254" s="1">
        <v>45493</v>
      </c>
      <c r="R10254">
        <v>1754</v>
      </c>
      <c r="S10254" s="4">
        <v>8.6</v>
      </c>
      <c r="T10254" t="s">
        <v>95</v>
      </c>
    </row>
    <row r="10255" spans="1:20" x14ac:dyDescent="0.35">
      <c r="A10255" t="s">
        <v>19956</v>
      </c>
      <c r="B10255" s="5" t="s">
        <v>32</v>
      </c>
      <c r="C10255" s="6">
        <v>165753</v>
      </c>
      <c r="D10255" t="s">
        <v>120</v>
      </c>
      <c r="E10255">
        <v>149178</v>
      </c>
      <c r="F10255" s="5" t="s">
        <v>66</v>
      </c>
      <c r="G10255" s="5" t="s">
        <v>51</v>
      </c>
      <c r="H10255" s="5" t="s">
        <v>121</v>
      </c>
      <c r="I10255" t="s">
        <v>44</v>
      </c>
      <c r="J10255" t="s">
        <v>126</v>
      </c>
      <c r="K10255">
        <v>50</v>
      </c>
      <c r="L10255" s="5" t="s">
        <v>19957</v>
      </c>
      <c r="M10255" s="5" t="s">
        <v>28</v>
      </c>
      <c r="N10255">
        <v>9</v>
      </c>
      <c r="O10255" t="s">
        <v>141</v>
      </c>
      <c r="P10255" s="1">
        <v>45484</v>
      </c>
      <c r="Q10255" s="1">
        <v>45521</v>
      </c>
      <c r="R10255">
        <v>1737</v>
      </c>
      <c r="S10255" s="4">
        <v>9.4</v>
      </c>
      <c r="T10255" t="s">
        <v>38</v>
      </c>
    </row>
    <row r="10256" spans="1:20" x14ac:dyDescent="0.35">
      <c r="A10256" t="s">
        <v>19958</v>
      </c>
      <c r="B10256" s="5" t="s">
        <v>100</v>
      </c>
      <c r="C10256" s="6">
        <v>136546</v>
      </c>
      <c r="D10256" t="s">
        <v>65</v>
      </c>
      <c r="E10256">
        <v>177510</v>
      </c>
      <c r="F10256" s="5" t="s">
        <v>66</v>
      </c>
      <c r="G10256" s="5" t="s">
        <v>42</v>
      </c>
      <c r="H10256" s="5" t="s">
        <v>67</v>
      </c>
      <c r="I10256" t="s">
        <v>35</v>
      </c>
      <c r="J10256" t="s">
        <v>34</v>
      </c>
      <c r="K10256">
        <v>50</v>
      </c>
      <c r="L10256" s="5" t="s">
        <v>19959</v>
      </c>
      <c r="M10256" s="5" t="s">
        <v>28</v>
      </c>
      <c r="N10256">
        <v>5</v>
      </c>
      <c r="O10256" t="s">
        <v>62</v>
      </c>
      <c r="P10256" s="1">
        <v>45579</v>
      </c>
      <c r="Q10256" s="1">
        <v>45601</v>
      </c>
      <c r="R10256">
        <v>1371</v>
      </c>
      <c r="S10256" s="4">
        <v>6.2</v>
      </c>
      <c r="T10256" t="s">
        <v>38</v>
      </c>
    </row>
    <row r="10257" spans="1:20" x14ac:dyDescent="0.35">
      <c r="A10257" t="s">
        <v>19960</v>
      </c>
      <c r="B10257" s="5" t="s">
        <v>145</v>
      </c>
      <c r="C10257" s="6">
        <v>61219</v>
      </c>
      <c r="D10257" t="s">
        <v>22</v>
      </c>
      <c r="E10257">
        <v>61219</v>
      </c>
      <c r="F10257" s="5" t="s">
        <v>58</v>
      </c>
      <c r="G10257" s="5" t="s">
        <v>42</v>
      </c>
      <c r="H10257" s="5" t="s">
        <v>191</v>
      </c>
      <c r="I10257" t="s">
        <v>26</v>
      </c>
      <c r="J10257" t="s">
        <v>410</v>
      </c>
      <c r="K10257">
        <v>0</v>
      </c>
      <c r="L10257" s="5" t="s">
        <v>224</v>
      </c>
      <c r="M10257" s="5" t="s">
        <v>70</v>
      </c>
      <c r="N10257">
        <v>0</v>
      </c>
      <c r="O10257" t="s">
        <v>85</v>
      </c>
      <c r="P10257" s="1">
        <v>45658</v>
      </c>
      <c r="Q10257" s="1">
        <v>45725</v>
      </c>
      <c r="R10257">
        <v>1568</v>
      </c>
      <c r="S10257" s="4">
        <v>8.3000000000000007</v>
      </c>
      <c r="T10257" t="s">
        <v>95</v>
      </c>
    </row>
    <row r="10258" spans="1:20" x14ac:dyDescent="0.35">
      <c r="A10258" t="s">
        <v>19961</v>
      </c>
      <c r="B10258" s="5" t="s">
        <v>32</v>
      </c>
      <c r="C10258" s="6">
        <v>86631</v>
      </c>
      <c r="D10258" t="s">
        <v>41</v>
      </c>
      <c r="E10258">
        <v>73636</v>
      </c>
      <c r="F10258" s="5" t="s">
        <v>50</v>
      </c>
      <c r="G10258" s="5" t="s">
        <v>59</v>
      </c>
      <c r="H10258" s="5" t="s">
        <v>151</v>
      </c>
      <c r="I10258" t="s">
        <v>26</v>
      </c>
      <c r="J10258" t="s">
        <v>151</v>
      </c>
      <c r="K10258">
        <v>0</v>
      </c>
      <c r="L10258" s="5" t="s">
        <v>19962</v>
      </c>
      <c r="M10258" s="5" t="s">
        <v>54</v>
      </c>
      <c r="N10258">
        <v>2</v>
      </c>
      <c r="O10258" t="s">
        <v>172</v>
      </c>
      <c r="P10258" s="1">
        <v>45311</v>
      </c>
      <c r="Q10258" s="1">
        <v>45368</v>
      </c>
      <c r="R10258">
        <v>1632</v>
      </c>
      <c r="S10258" s="4">
        <v>7</v>
      </c>
      <c r="T10258" t="s">
        <v>108</v>
      </c>
    </row>
    <row r="10259" spans="1:20" x14ac:dyDescent="0.35">
      <c r="A10259" t="s">
        <v>19963</v>
      </c>
      <c r="B10259" s="5" t="s">
        <v>73</v>
      </c>
      <c r="C10259" s="6">
        <v>226414</v>
      </c>
      <c r="D10259" t="s">
        <v>22</v>
      </c>
      <c r="E10259">
        <v>226414</v>
      </c>
      <c r="F10259" s="5" t="s">
        <v>23</v>
      </c>
      <c r="G10259" s="5" t="s">
        <v>24</v>
      </c>
      <c r="H10259" s="5" t="s">
        <v>129</v>
      </c>
      <c r="I10259" t="s">
        <v>26</v>
      </c>
      <c r="J10259" t="s">
        <v>129</v>
      </c>
      <c r="K10259">
        <v>100</v>
      </c>
      <c r="L10259" s="5" t="s">
        <v>19964</v>
      </c>
      <c r="M10259" s="5" t="s">
        <v>28</v>
      </c>
      <c r="N10259">
        <v>13</v>
      </c>
      <c r="O10259" t="s">
        <v>131</v>
      </c>
      <c r="P10259" s="1">
        <v>45499</v>
      </c>
      <c r="Q10259" s="1">
        <v>45553</v>
      </c>
      <c r="R10259">
        <v>666</v>
      </c>
      <c r="S10259" s="4">
        <v>9.4</v>
      </c>
      <c r="T10259" t="s">
        <v>136</v>
      </c>
    </row>
    <row r="10260" spans="1:20" x14ac:dyDescent="0.35">
      <c r="A10260" t="s">
        <v>19965</v>
      </c>
      <c r="B10260" s="5" t="s">
        <v>28802</v>
      </c>
      <c r="C10260" s="6">
        <v>113616</v>
      </c>
      <c r="D10260" t="s">
        <v>41</v>
      </c>
      <c r="E10260">
        <v>96574</v>
      </c>
      <c r="F10260" s="5" t="s">
        <v>66</v>
      </c>
      <c r="G10260" s="5" t="s">
        <v>59</v>
      </c>
      <c r="H10260" s="5" t="s">
        <v>126</v>
      </c>
      <c r="I10260" t="s">
        <v>44</v>
      </c>
      <c r="J10260" t="s">
        <v>126</v>
      </c>
      <c r="K10260">
        <v>50</v>
      </c>
      <c r="L10260" s="5" t="s">
        <v>10692</v>
      </c>
      <c r="M10260" s="5" t="s">
        <v>70</v>
      </c>
      <c r="N10260">
        <v>7</v>
      </c>
      <c r="O10260" t="s">
        <v>167</v>
      </c>
      <c r="P10260" s="1">
        <v>45756</v>
      </c>
      <c r="Q10260" s="1">
        <v>45822</v>
      </c>
      <c r="R10260">
        <v>1885</v>
      </c>
      <c r="S10260" s="4">
        <v>6</v>
      </c>
      <c r="T10260" t="s">
        <v>210</v>
      </c>
    </row>
    <row r="10261" spans="1:20" x14ac:dyDescent="0.35">
      <c r="A10261" t="s">
        <v>19966</v>
      </c>
      <c r="B10261" s="5" t="s">
        <v>105</v>
      </c>
      <c r="C10261" s="6">
        <v>191958</v>
      </c>
      <c r="D10261" t="s">
        <v>22</v>
      </c>
      <c r="E10261">
        <v>191958</v>
      </c>
      <c r="F10261" s="5" t="s">
        <v>66</v>
      </c>
      <c r="G10261" s="5" t="s">
        <v>51</v>
      </c>
      <c r="H10261" s="5" t="s">
        <v>68</v>
      </c>
      <c r="I10261" t="s">
        <v>35</v>
      </c>
      <c r="J10261" t="s">
        <v>68</v>
      </c>
      <c r="K10261">
        <v>0</v>
      </c>
      <c r="L10261" s="5" t="s">
        <v>19967</v>
      </c>
      <c r="M10261" s="5" t="s">
        <v>37</v>
      </c>
      <c r="N10261">
        <v>6</v>
      </c>
      <c r="O10261" t="s">
        <v>112</v>
      </c>
      <c r="P10261" s="1">
        <v>45759</v>
      </c>
      <c r="Q10261" s="1">
        <v>45780</v>
      </c>
      <c r="R10261">
        <v>1954</v>
      </c>
      <c r="S10261" s="4">
        <v>8.1</v>
      </c>
      <c r="T10261" t="s">
        <v>79</v>
      </c>
    </row>
    <row r="10262" spans="1:20" x14ac:dyDescent="0.35">
      <c r="A10262" t="s">
        <v>19968</v>
      </c>
      <c r="B10262" s="5" t="s">
        <v>28802</v>
      </c>
      <c r="C10262" s="6">
        <v>50163</v>
      </c>
      <c r="D10262" t="s">
        <v>74</v>
      </c>
      <c r="E10262">
        <v>62704</v>
      </c>
      <c r="F10262" s="5" t="s">
        <v>58</v>
      </c>
      <c r="G10262" s="5" t="s">
        <v>42</v>
      </c>
      <c r="H10262" s="5" t="s">
        <v>75</v>
      </c>
      <c r="I10262" t="s">
        <v>44</v>
      </c>
      <c r="J10262" t="s">
        <v>629</v>
      </c>
      <c r="K10262">
        <v>50</v>
      </c>
      <c r="L10262" s="5" t="s">
        <v>17390</v>
      </c>
      <c r="M10262" s="5" t="s">
        <v>54</v>
      </c>
      <c r="N10262">
        <v>1</v>
      </c>
      <c r="O10262" t="s">
        <v>107</v>
      </c>
      <c r="P10262" s="1">
        <v>45719</v>
      </c>
      <c r="Q10262" s="1">
        <v>45743</v>
      </c>
      <c r="R10262">
        <v>2229</v>
      </c>
      <c r="S10262" s="4">
        <v>8.6</v>
      </c>
      <c r="T10262" t="s">
        <v>30</v>
      </c>
    </row>
    <row r="10263" spans="1:20" x14ac:dyDescent="0.35">
      <c r="A10263" t="s">
        <v>19969</v>
      </c>
      <c r="B10263" s="5" t="s">
        <v>57</v>
      </c>
      <c r="C10263" s="6">
        <v>337422</v>
      </c>
      <c r="D10263" t="s">
        <v>22</v>
      </c>
      <c r="E10263">
        <v>337422</v>
      </c>
      <c r="F10263" s="5" t="s">
        <v>23</v>
      </c>
      <c r="G10263" s="5" t="s">
        <v>51</v>
      </c>
      <c r="H10263" s="5" t="s">
        <v>101</v>
      </c>
      <c r="I10263" t="s">
        <v>35</v>
      </c>
      <c r="J10263" t="s">
        <v>25</v>
      </c>
      <c r="K10263">
        <v>100</v>
      </c>
      <c r="L10263" s="5" t="s">
        <v>19970</v>
      </c>
      <c r="M10263" s="5" t="s">
        <v>54</v>
      </c>
      <c r="N10263">
        <v>12</v>
      </c>
      <c r="O10263" t="s">
        <v>88</v>
      </c>
      <c r="P10263" s="1">
        <v>45403</v>
      </c>
      <c r="Q10263" s="1">
        <v>45432</v>
      </c>
      <c r="R10263">
        <v>1783</v>
      </c>
      <c r="S10263" s="4">
        <v>9.6999999999999993</v>
      </c>
      <c r="T10263" t="s">
        <v>55</v>
      </c>
    </row>
    <row r="10264" spans="1:20" x14ac:dyDescent="0.35">
      <c r="A10264" t="s">
        <v>19971</v>
      </c>
      <c r="B10264" s="5" t="s">
        <v>28802</v>
      </c>
      <c r="C10264" s="6">
        <v>67566</v>
      </c>
      <c r="D10264" t="s">
        <v>22</v>
      </c>
      <c r="E10264">
        <v>67566</v>
      </c>
      <c r="F10264" s="5" t="s">
        <v>58</v>
      </c>
      <c r="G10264" s="5" t="s">
        <v>59</v>
      </c>
      <c r="H10264" s="5" t="s">
        <v>25</v>
      </c>
      <c r="I10264" t="s">
        <v>44</v>
      </c>
      <c r="J10264" t="s">
        <v>25</v>
      </c>
      <c r="K10264">
        <v>0</v>
      </c>
      <c r="L10264" s="5" t="s">
        <v>19972</v>
      </c>
      <c r="M10264" s="5" t="s">
        <v>28</v>
      </c>
      <c r="N10264">
        <v>1</v>
      </c>
      <c r="O10264" t="s">
        <v>107</v>
      </c>
      <c r="P10264" s="1">
        <v>45586</v>
      </c>
      <c r="Q10264" s="1">
        <v>45658</v>
      </c>
      <c r="R10264">
        <v>1563</v>
      </c>
      <c r="S10264" s="4">
        <v>6.5</v>
      </c>
      <c r="T10264" t="s">
        <v>38</v>
      </c>
    </row>
    <row r="10265" spans="1:20" x14ac:dyDescent="0.35">
      <c r="A10265" t="s">
        <v>19973</v>
      </c>
      <c r="B10265" s="5" t="s">
        <v>162</v>
      </c>
      <c r="C10265" s="6">
        <v>59923</v>
      </c>
      <c r="D10265" t="s">
        <v>41</v>
      </c>
      <c r="E10265">
        <v>50935</v>
      </c>
      <c r="F10265" s="5" t="s">
        <v>58</v>
      </c>
      <c r="G10265" s="5" t="s">
        <v>51</v>
      </c>
      <c r="H10265" s="5" t="s">
        <v>126</v>
      </c>
      <c r="I10265" t="s">
        <v>26</v>
      </c>
      <c r="J10265" t="s">
        <v>82</v>
      </c>
      <c r="K10265">
        <v>100</v>
      </c>
      <c r="L10265" s="5" t="s">
        <v>19974</v>
      </c>
      <c r="M10265" s="5" t="s">
        <v>37</v>
      </c>
      <c r="N10265">
        <v>0</v>
      </c>
      <c r="O10265" t="s">
        <v>131</v>
      </c>
      <c r="P10265" s="1">
        <v>45722</v>
      </c>
      <c r="Q10265" s="1">
        <v>45773</v>
      </c>
      <c r="R10265">
        <v>2410</v>
      </c>
      <c r="S10265" s="4">
        <v>5.9</v>
      </c>
      <c r="T10265" t="s">
        <v>89</v>
      </c>
    </row>
    <row r="10266" spans="1:20" x14ac:dyDescent="0.35">
      <c r="A10266" t="s">
        <v>19975</v>
      </c>
      <c r="B10266" s="5" t="s">
        <v>40</v>
      </c>
      <c r="C10266" s="6">
        <v>238139</v>
      </c>
      <c r="D10266" t="s">
        <v>41</v>
      </c>
      <c r="E10266">
        <v>202418</v>
      </c>
      <c r="F10266" s="5" t="s">
        <v>23</v>
      </c>
      <c r="G10266" s="5" t="s">
        <v>42</v>
      </c>
      <c r="H10266" s="5" t="s">
        <v>60</v>
      </c>
      <c r="I10266" t="s">
        <v>26</v>
      </c>
      <c r="J10266" t="s">
        <v>60</v>
      </c>
      <c r="K10266">
        <v>50</v>
      </c>
      <c r="L10266" s="5" t="s">
        <v>19976</v>
      </c>
      <c r="M10266" s="5" t="s">
        <v>28</v>
      </c>
      <c r="N10266">
        <v>12</v>
      </c>
      <c r="O10266" t="s">
        <v>131</v>
      </c>
      <c r="P10266" s="1">
        <v>45310</v>
      </c>
      <c r="Q10266" s="1">
        <v>45349</v>
      </c>
      <c r="R10266">
        <v>786</v>
      </c>
      <c r="S10266" s="4">
        <v>9.9</v>
      </c>
      <c r="T10266" t="s">
        <v>63</v>
      </c>
    </row>
    <row r="10267" spans="1:20" x14ac:dyDescent="0.35">
      <c r="A10267" t="s">
        <v>19977</v>
      </c>
      <c r="B10267" s="5" t="s">
        <v>28802</v>
      </c>
      <c r="C10267" s="6">
        <v>231140</v>
      </c>
      <c r="D10267" t="s">
        <v>22</v>
      </c>
      <c r="E10267">
        <v>231140</v>
      </c>
      <c r="F10267" s="5" t="s">
        <v>23</v>
      </c>
      <c r="G10267" s="5" t="s">
        <v>24</v>
      </c>
      <c r="H10267" s="5" t="s">
        <v>191</v>
      </c>
      <c r="I10267" t="s">
        <v>35</v>
      </c>
      <c r="J10267" t="s">
        <v>191</v>
      </c>
      <c r="K10267">
        <v>100</v>
      </c>
      <c r="L10267" s="5" t="s">
        <v>19978</v>
      </c>
      <c r="M10267" s="5" t="s">
        <v>37</v>
      </c>
      <c r="N10267">
        <v>16</v>
      </c>
      <c r="O10267" t="s">
        <v>29</v>
      </c>
      <c r="P10267" s="1">
        <v>45324</v>
      </c>
      <c r="Q10267" s="1">
        <v>45394</v>
      </c>
      <c r="R10267">
        <v>1351</v>
      </c>
      <c r="S10267" s="4">
        <v>6.2</v>
      </c>
      <c r="T10267" t="s">
        <v>136</v>
      </c>
    </row>
    <row r="10268" spans="1:20" x14ac:dyDescent="0.35">
      <c r="A10268" t="s">
        <v>19979</v>
      </c>
      <c r="B10268" s="5" t="s">
        <v>105</v>
      </c>
      <c r="C10268" s="6">
        <v>124660</v>
      </c>
      <c r="D10268" t="s">
        <v>33</v>
      </c>
      <c r="E10268">
        <v>13712600</v>
      </c>
      <c r="F10268" s="5" t="s">
        <v>66</v>
      </c>
      <c r="G10268" s="5" t="s">
        <v>24</v>
      </c>
      <c r="H10268" s="5" t="s">
        <v>34</v>
      </c>
      <c r="I10268" t="s">
        <v>26</v>
      </c>
      <c r="J10268" t="s">
        <v>34</v>
      </c>
      <c r="K10268">
        <v>0</v>
      </c>
      <c r="L10268" s="5" t="s">
        <v>19980</v>
      </c>
      <c r="M10268" s="5" t="s">
        <v>37</v>
      </c>
      <c r="N10268">
        <v>7</v>
      </c>
      <c r="O10268" t="s">
        <v>167</v>
      </c>
      <c r="P10268" s="1">
        <v>45344</v>
      </c>
      <c r="Q10268" s="1">
        <v>45414</v>
      </c>
      <c r="R10268">
        <v>1365</v>
      </c>
      <c r="S10268" s="4">
        <v>6.9</v>
      </c>
      <c r="T10268" t="s">
        <v>38</v>
      </c>
    </row>
    <row r="10269" spans="1:20" x14ac:dyDescent="0.35">
      <c r="A10269" t="s">
        <v>19981</v>
      </c>
      <c r="B10269" s="5" t="s">
        <v>28799</v>
      </c>
      <c r="C10269" s="6">
        <v>147934</v>
      </c>
      <c r="D10269" t="s">
        <v>22</v>
      </c>
      <c r="E10269">
        <v>147934</v>
      </c>
      <c r="F10269" s="5" t="s">
        <v>66</v>
      </c>
      <c r="G10269" s="5" t="s">
        <v>51</v>
      </c>
      <c r="H10269" s="5" t="s">
        <v>25</v>
      </c>
      <c r="I10269" t="s">
        <v>35</v>
      </c>
      <c r="J10269" t="s">
        <v>52</v>
      </c>
      <c r="K10269">
        <v>50</v>
      </c>
      <c r="L10269" s="5" t="s">
        <v>19982</v>
      </c>
      <c r="M10269" s="5" t="s">
        <v>28</v>
      </c>
      <c r="N10269">
        <v>5</v>
      </c>
      <c r="O10269" t="s">
        <v>167</v>
      </c>
      <c r="P10269" s="1">
        <v>45416</v>
      </c>
      <c r="Q10269" s="1">
        <v>45488</v>
      </c>
      <c r="R10269">
        <v>2042</v>
      </c>
      <c r="S10269" s="4">
        <v>8.6999999999999993</v>
      </c>
      <c r="T10269" t="s">
        <v>277</v>
      </c>
    </row>
    <row r="10270" spans="1:20" x14ac:dyDescent="0.35">
      <c r="A10270" t="s">
        <v>19983</v>
      </c>
      <c r="B10270" s="5" t="s">
        <v>217</v>
      </c>
      <c r="C10270" s="6">
        <v>154109</v>
      </c>
      <c r="D10270" t="s">
        <v>22</v>
      </c>
      <c r="E10270">
        <v>154109</v>
      </c>
      <c r="F10270" s="5" t="s">
        <v>66</v>
      </c>
      <c r="G10270" s="5" t="s">
        <v>24</v>
      </c>
      <c r="H10270" s="5" t="s">
        <v>25</v>
      </c>
      <c r="I10270" t="s">
        <v>35</v>
      </c>
      <c r="J10270" t="s">
        <v>133</v>
      </c>
      <c r="K10270">
        <v>0</v>
      </c>
      <c r="L10270" s="5" t="s">
        <v>19984</v>
      </c>
      <c r="M10270" s="5" t="s">
        <v>37</v>
      </c>
      <c r="N10270">
        <v>5</v>
      </c>
      <c r="O10270" t="s">
        <v>71</v>
      </c>
      <c r="P10270" s="1">
        <v>45457</v>
      </c>
      <c r="Q10270" s="1">
        <v>45510</v>
      </c>
      <c r="R10270">
        <v>652</v>
      </c>
      <c r="S10270" s="4">
        <v>9.6</v>
      </c>
      <c r="T10270" t="s">
        <v>103</v>
      </c>
    </row>
    <row r="10271" spans="1:20" x14ac:dyDescent="0.35">
      <c r="A10271" t="s">
        <v>19985</v>
      </c>
      <c r="B10271" s="5" t="s">
        <v>32</v>
      </c>
      <c r="C10271" s="6">
        <v>182664</v>
      </c>
      <c r="D10271" t="s">
        <v>65</v>
      </c>
      <c r="E10271">
        <v>237463</v>
      </c>
      <c r="F10271" s="5" t="s">
        <v>66</v>
      </c>
      <c r="G10271" s="5" t="s">
        <v>24</v>
      </c>
      <c r="H10271" s="5" t="s">
        <v>67</v>
      </c>
      <c r="I10271" t="s">
        <v>35</v>
      </c>
      <c r="J10271" t="s">
        <v>67</v>
      </c>
      <c r="K10271">
        <v>100</v>
      </c>
      <c r="L10271" s="5" t="s">
        <v>19986</v>
      </c>
      <c r="M10271" s="5" t="s">
        <v>28</v>
      </c>
      <c r="N10271">
        <v>8</v>
      </c>
      <c r="O10271" t="s">
        <v>131</v>
      </c>
      <c r="P10271" s="1">
        <v>45512</v>
      </c>
      <c r="Q10271" s="1">
        <v>45570</v>
      </c>
      <c r="R10271">
        <v>1732</v>
      </c>
      <c r="S10271" s="4">
        <v>5.8</v>
      </c>
      <c r="T10271" t="s">
        <v>79</v>
      </c>
    </row>
    <row r="10272" spans="1:20" x14ac:dyDescent="0.35">
      <c r="A10272" t="s">
        <v>19987</v>
      </c>
      <c r="B10272" s="5" t="s">
        <v>28802</v>
      </c>
      <c r="C10272" s="6">
        <v>106779</v>
      </c>
      <c r="D10272" t="s">
        <v>92</v>
      </c>
      <c r="E10272">
        <v>80084</v>
      </c>
      <c r="F10272" s="5" t="s">
        <v>50</v>
      </c>
      <c r="G10272" s="5" t="s">
        <v>24</v>
      </c>
      <c r="H10272" s="5" t="s">
        <v>93</v>
      </c>
      <c r="I10272" t="s">
        <v>35</v>
      </c>
      <c r="J10272" t="s">
        <v>354</v>
      </c>
      <c r="K10272">
        <v>0</v>
      </c>
      <c r="L10272" s="5" t="s">
        <v>19988</v>
      </c>
      <c r="M10272" s="5" t="s">
        <v>28</v>
      </c>
      <c r="N10272">
        <v>2</v>
      </c>
      <c r="O10272" t="s">
        <v>167</v>
      </c>
      <c r="P10272" s="1">
        <v>45373</v>
      </c>
      <c r="Q10272" s="1">
        <v>45437</v>
      </c>
      <c r="R10272">
        <v>2379</v>
      </c>
      <c r="S10272" s="4">
        <v>7.7</v>
      </c>
      <c r="T10272" t="s">
        <v>30</v>
      </c>
    </row>
    <row r="10273" spans="1:20" x14ac:dyDescent="0.35">
      <c r="A10273" t="s">
        <v>19989</v>
      </c>
      <c r="B10273" s="5" t="s">
        <v>105</v>
      </c>
      <c r="C10273" s="6">
        <v>76695</v>
      </c>
      <c r="D10273" t="s">
        <v>65</v>
      </c>
      <c r="E10273">
        <v>99704</v>
      </c>
      <c r="F10273" s="5" t="s">
        <v>58</v>
      </c>
      <c r="G10273" s="5" t="s">
        <v>24</v>
      </c>
      <c r="H10273" s="5" t="s">
        <v>67</v>
      </c>
      <c r="I10273" t="s">
        <v>44</v>
      </c>
      <c r="J10273" t="s">
        <v>410</v>
      </c>
      <c r="K10273">
        <v>0</v>
      </c>
      <c r="L10273" s="5" t="s">
        <v>19990</v>
      </c>
      <c r="M10273" s="5" t="s">
        <v>37</v>
      </c>
      <c r="N10273">
        <v>0</v>
      </c>
      <c r="O10273" t="s">
        <v>172</v>
      </c>
      <c r="P10273" s="1">
        <v>45531</v>
      </c>
      <c r="Q10273" s="1">
        <v>45595</v>
      </c>
      <c r="R10273">
        <v>1852</v>
      </c>
      <c r="S10273" s="4">
        <v>6.8</v>
      </c>
      <c r="T10273" t="s">
        <v>103</v>
      </c>
    </row>
    <row r="10274" spans="1:20" x14ac:dyDescent="0.35">
      <c r="A10274" t="s">
        <v>19991</v>
      </c>
      <c r="B10274" s="5" t="s">
        <v>100</v>
      </c>
      <c r="C10274" s="6">
        <v>33529</v>
      </c>
      <c r="D10274" t="s">
        <v>22</v>
      </c>
      <c r="E10274">
        <v>33529</v>
      </c>
      <c r="F10274" s="5" t="s">
        <v>58</v>
      </c>
      <c r="G10274" s="5" t="s">
        <v>42</v>
      </c>
      <c r="H10274" s="5" t="s">
        <v>157</v>
      </c>
      <c r="I10274" t="s">
        <v>26</v>
      </c>
      <c r="J10274" t="s">
        <v>157</v>
      </c>
      <c r="K10274">
        <v>50</v>
      </c>
      <c r="L10274" s="5" t="s">
        <v>19992</v>
      </c>
      <c r="M10274" s="5" t="s">
        <v>54</v>
      </c>
      <c r="N10274">
        <v>1</v>
      </c>
      <c r="O10274" t="s">
        <v>85</v>
      </c>
      <c r="P10274" s="1">
        <v>45576</v>
      </c>
      <c r="Q10274" s="1">
        <v>45603</v>
      </c>
      <c r="R10274">
        <v>1608</v>
      </c>
      <c r="S10274" s="4">
        <v>7.6</v>
      </c>
      <c r="T10274" t="s">
        <v>63</v>
      </c>
    </row>
    <row r="10275" spans="1:20" x14ac:dyDescent="0.35">
      <c r="A10275" t="s">
        <v>19993</v>
      </c>
      <c r="B10275" s="5" t="s">
        <v>28800</v>
      </c>
      <c r="C10275" s="6">
        <v>92400</v>
      </c>
      <c r="D10275" t="s">
        <v>41</v>
      </c>
      <c r="E10275">
        <v>78540</v>
      </c>
      <c r="F10275" s="5" t="s">
        <v>58</v>
      </c>
      <c r="G10275" s="5" t="s">
        <v>42</v>
      </c>
      <c r="H10275" s="5" t="s">
        <v>43</v>
      </c>
      <c r="I10275" t="s">
        <v>35</v>
      </c>
      <c r="J10275" t="s">
        <v>43</v>
      </c>
      <c r="K10275">
        <v>100</v>
      </c>
      <c r="L10275" s="5" t="s">
        <v>19994</v>
      </c>
      <c r="M10275" s="5" t="s">
        <v>28</v>
      </c>
      <c r="N10275">
        <v>0</v>
      </c>
      <c r="O10275" t="s">
        <v>88</v>
      </c>
      <c r="P10275" s="1">
        <v>45427</v>
      </c>
      <c r="Q10275" s="1">
        <v>45485</v>
      </c>
      <c r="R10275">
        <v>1559</v>
      </c>
      <c r="S10275" s="4">
        <v>8.9</v>
      </c>
      <c r="T10275" t="s">
        <v>55</v>
      </c>
    </row>
    <row r="10276" spans="1:20" x14ac:dyDescent="0.35">
      <c r="A10276" t="s">
        <v>19995</v>
      </c>
      <c r="B10276" s="5" t="s">
        <v>179</v>
      </c>
      <c r="C10276" s="6">
        <v>222418</v>
      </c>
      <c r="D10276" t="s">
        <v>22</v>
      </c>
      <c r="E10276">
        <v>222418</v>
      </c>
      <c r="F10276" s="5" t="s">
        <v>23</v>
      </c>
      <c r="G10276" s="5" t="s">
        <v>59</v>
      </c>
      <c r="H10276" s="5" t="s">
        <v>101</v>
      </c>
      <c r="I10276" t="s">
        <v>26</v>
      </c>
      <c r="J10276" t="s">
        <v>101</v>
      </c>
      <c r="K10276">
        <v>100</v>
      </c>
      <c r="L10276" s="5" t="s">
        <v>9505</v>
      </c>
      <c r="M10276" s="5" t="s">
        <v>37</v>
      </c>
      <c r="N10276">
        <v>17</v>
      </c>
      <c r="O10276" t="s">
        <v>147</v>
      </c>
      <c r="P10276" s="1">
        <v>45717</v>
      </c>
      <c r="Q10276" s="1">
        <v>45772</v>
      </c>
      <c r="R10276">
        <v>1951</v>
      </c>
      <c r="S10276" s="4">
        <v>9.3000000000000007</v>
      </c>
      <c r="T10276" t="s">
        <v>47</v>
      </c>
    </row>
    <row r="10277" spans="1:20" x14ac:dyDescent="0.35">
      <c r="A10277" t="s">
        <v>19996</v>
      </c>
      <c r="B10277" s="5" t="s">
        <v>28799</v>
      </c>
      <c r="C10277" s="6">
        <v>86393</v>
      </c>
      <c r="D10277" t="s">
        <v>41</v>
      </c>
      <c r="E10277">
        <v>73434</v>
      </c>
      <c r="F10277" s="5" t="s">
        <v>58</v>
      </c>
      <c r="G10277" s="5" t="s">
        <v>42</v>
      </c>
      <c r="H10277" s="5" t="s">
        <v>126</v>
      </c>
      <c r="I10277" t="s">
        <v>35</v>
      </c>
      <c r="J10277" t="s">
        <v>915</v>
      </c>
      <c r="K10277">
        <v>50</v>
      </c>
      <c r="L10277" s="5" t="s">
        <v>19997</v>
      </c>
      <c r="M10277" s="5" t="s">
        <v>28</v>
      </c>
      <c r="N10277">
        <v>1</v>
      </c>
      <c r="O10277" t="s">
        <v>46</v>
      </c>
      <c r="P10277" s="1">
        <v>45659</v>
      </c>
      <c r="Q10277" s="1">
        <v>45703</v>
      </c>
      <c r="R10277">
        <v>1735</v>
      </c>
      <c r="S10277" s="4">
        <v>5.6</v>
      </c>
      <c r="T10277" t="s">
        <v>47</v>
      </c>
    </row>
    <row r="10278" spans="1:20" x14ac:dyDescent="0.35">
      <c r="A10278" t="s">
        <v>19998</v>
      </c>
      <c r="B10278" s="5" t="s">
        <v>28801</v>
      </c>
      <c r="C10278" s="6">
        <v>122637</v>
      </c>
      <c r="D10278" t="s">
        <v>22</v>
      </c>
      <c r="E10278">
        <v>122637</v>
      </c>
      <c r="F10278" s="5" t="s">
        <v>66</v>
      </c>
      <c r="G10278" s="5" t="s">
        <v>24</v>
      </c>
      <c r="H10278" s="5" t="s">
        <v>68</v>
      </c>
      <c r="I10278" t="s">
        <v>44</v>
      </c>
      <c r="J10278" t="s">
        <v>68</v>
      </c>
      <c r="K10278">
        <v>100</v>
      </c>
      <c r="L10278" s="5" t="s">
        <v>19999</v>
      </c>
      <c r="M10278" s="5" t="s">
        <v>54</v>
      </c>
      <c r="N10278">
        <v>8</v>
      </c>
      <c r="O10278" t="s">
        <v>46</v>
      </c>
      <c r="P10278" s="1">
        <v>45397</v>
      </c>
      <c r="Q10278" s="1">
        <v>45426</v>
      </c>
      <c r="R10278">
        <v>1246</v>
      </c>
      <c r="S10278" s="4">
        <v>9</v>
      </c>
      <c r="T10278" t="s">
        <v>243</v>
      </c>
    </row>
    <row r="10279" spans="1:20" x14ac:dyDescent="0.35">
      <c r="A10279" t="s">
        <v>20000</v>
      </c>
      <c r="B10279" s="5" t="s">
        <v>145</v>
      </c>
      <c r="C10279" s="6">
        <v>190440</v>
      </c>
      <c r="D10279" t="s">
        <v>81</v>
      </c>
      <c r="E10279">
        <v>257094</v>
      </c>
      <c r="F10279" s="5" t="s">
        <v>23</v>
      </c>
      <c r="G10279" s="5" t="s">
        <v>24</v>
      </c>
      <c r="H10279" s="5" t="s">
        <v>82</v>
      </c>
      <c r="I10279" t="s">
        <v>35</v>
      </c>
      <c r="J10279" t="s">
        <v>629</v>
      </c>
      <c r="K10279">
        <v>100</v>
      </c>
      <c r="L10279" s="5" t="s">
        <v>20001</v>
      </c>
      <c r="M10279" s="5" t="s">
        <v>28</v>
      </c>
      <c r="N10279">
        <v>16</v>
      </c>
      <c r="O10279" t="s">
        <v>172</v>
      </c>
      <c r="P10279" s="1">
        <v>45652</v>
      </c>
      <c r="Q10279" s="1">
        <v>45717</v>
      </c>
      <c r="R10279">
        <v>1381</v>
      </c>
      <c r="S10279" s="4">
        <v>6.6</v>
      </c>
      <c r="T10279" t="s">
        <v>136</v>
      </c>
    </row>
    <row r="10280" spans="1:20" x14ac:dyDescent="0.35">
      <c r="A10280" t="s">
        <v>20002</v>
      </c>
      <c r="B10280" s="5" t="s">
        <v>28800</v>
      </c>
      <c r="C10280" s="6">
        <v>72783</v>
      </c>
      <c r="D10280" t="s">
        <v>120</v>
      </c>
      <c r="E10280">
        <v>65505</v>
      </c>
      <c r="F10280" s="5" t="s">
        <v>58</v>
      </c>
      <c r="G10280" s="5" t="s">
        <v>51</v>
      </c>
      <c r="H10280" s="5" t="s">
        <v>121</v>
      </c>
      <c r="I10280" t="s">
        <v>44</v>
      </c>
      <c r="J10280" t="s">
        <v>121</v>
      </c>
      <c r="K10280">
        <v>50</v>
      </c>
      <c r="L10280" s="5" t="s">
        <v>20003</v>
      </c>
      <c r="M10280" s="5" t="s">
        <v>37</v>
      </c>
      <c r="N10280">
        <v>1</v>
      </c>
      <c r="O10280" t="s">
        <v>107</v>
      </c>
      <c r="P10280" s="1">
        <v>45460</v>
      </c>
      <c r="Q10280" s="1">
        <v>45487</v>
      </c>
      <c r="R10280">
        <v>2348</v>
      </c>
      <c r="S10280" s="4">
        <v>9.5</v>
      </c>
      <c r="T10280" t="s">
        <v>118</v>
      </c>
    </row>
    <row r="10281" spans="1:20" x14ac:dyDescent="0.35">
      <c r="A10281" t="s">
        <v>20004</v>
      </c>
      <c r="B10281" s="5" t="s">
        <v>28801</v>
      </c>
      <c r="C10281" s="6">
        <v>191481</v>
      </c>
      <c r="D10281" t="s">
        <v>41</v>
      </c>
      <c r="E10281">
        <v>162759</v>
      </c>
      <c r="F10281" s="5" t="s">
        <v>23</v>
      </c>
      <c r="G10281" s="5" t="s">
        <v>51</v>
      </c>
      <c r="H10281" s="5" t="s">
        <v>43</v>
      </c>
      <c r="I10281" t="s">
        <v>44</v>
      </c>
      <c r="J10281" t="s">
        <v>43</v>
      </c>
      <c r="K10281">
        <v>0</v>
      </c>
      <c r="L10281" s="5" t="s">
        <v>18179</v>
      </c>
      <c r="M10281" s="5" t="s">
        <v>70</v>
      </c>
      <c r="N10281">
        <v>10</v>
      </c>
      <c r="O10281" t="s">
        <v>112</v>
      </c>
      <c r="P10281" s="1">
        <v>45443</v>
      </c>
      <c r="Q10281" s="1">
        <v>45481</v>
      </c>
      <c r="R10281">
        <v>1695</v>
      </c>
      <c r="S10281" s="4">
        <v>5.6</v>
      </c>
      <c r="T10281" t="s">
        <v>118</v>
      </c>
    </row>
    <row r="10282" spans="1:20" x14ac:dyDescent="0.35">
      <c r="A10282" t="s">
        <v>20005</v>
      </c>
      <c r="B10282" s="5" t="s">
        <v>28801</v>
      </c>
      <c r="C10282" s="6">
        <v>119141</v>
      </c>
      <c r="D10282" t="s">
        <v>22</v>
      </c>
      <c r="E10282">
        <v>119141</v>
      </c>
      <c r="F10282" s="5" t="s">
        <v>50</v>
      </c>
      <c r="G10282" s="5" t="s">
        <v>51</v>
      </c>
      <c r="H10282" s="5" t="s">
        <v>97</v>
      </c>
      <c r="I10282" t="s">
        <v>44</v>
      </c>
      <c r="J10282" t="s">
        <v>97</v>
      </c>
      <c r="K10282">
        <v>50</v>
      </c>
      <c r="L10282" s="5" t="s">
        <v>20006</v>
      </c>
      <c r="M10282" s="5" t="s">
        <v>37</v>
      </c>
      <c r="N10282">
        <v>2</v>
      </c>
      <c r="O10282" t="s">
        <v>172</v>
      </c>
      <c r="P10282" s="1">
        <v>45407</v>
      </c>
      <c r="Q10282" s="1">
        <v>45457</v>
      </c>
      <c r="R10282">
        <v>1185</v>
      </c>
      <c r="S10282" s="4">
        <v>8.6999999999999993</v>
      </c>
      <c r="T10282" t="s">
        <v>136</v>
      </c>
    </row>
    <row r="10283" spans="1:20" x14ac:dyDescent="0.35">
      <c r="A10283" t="s">
        <v>20007</v>
      </c>
      <c r="B10283" s="5" t="s">
        <v>179</v>
      </c>
      <c r="C10283" s="6">
        <v>61294</v>
      </c>
      <c r="D10283" t="s">
        <v>65</v>
      </c>
      <c r="E10283">
        <v>79682</v>
      </c>
      <c r="F10283" s="5" t="s">
        <v>58</v>
      </c>
      <c r="G10283" s="5" t="s">
        <v>59</v>
      </c>
      <c r="H10283" s="5" t="s">
        <v>67</v>
      </c>
      <c r="I10283" t="s">
        <v>26</v>
      </c>
      <c r="J10283" t="s">
        <v>294</v>
      </c>
      <c r="K10283">
        <v>0</v>
      </c>
      <c r="L10283" s="5" t="s">
        <v>20008</v>
      </c>
      <c r="M10283" s="5" t="s">
        <v>37</v>
      </c>
      <c r="N10283">
        <v>1</v>
      </c>
      <c r="O10283" t="s">
        <v>135</v>
      </c>
      <c r="P10283" s="1">
        <v>45398</v>
      </c>
      <c r="Q10283" s="1">
        <v>45460</v>
      </c>
      <c r="R10283">
        <v>1547</v>
      </c>
      <c r="S10283" s="4">
        <v>8.3000000000000007</v>
      </c>
      <c r="T10283" t="s">
        <v>118</v>
      </c>
    </row>
    <row r="10284" spans="1:20" x14ac:dyDescent="0.35">
      <c r="A10284" t="s">
        <v>20009</v>
      </c>
      <c r="B10284" s="5" t="s">
        <v>28800</v>
      </c>
      <c r="C10284" s="6">
        <v>112748</v>
      </c>
      <c r="D10284" t="s">
        <v>41</v>
      </c>
      <c r="E10284">
        <v>95836</v>
      </c>
      <c r="F10284" s="5" t="s">
        <v>66</v>
      </c>
      <c r="G10284" s="5" t="s">
        <v>59</v>
      </c>
      <c r="H10284" s="5" t="s">
        <v>151</v>
      </c>
      <c r="I10284" t="s">
        <v>35</v>
      </c>
      <c r="J10284" t="s">
        <v>480</v>
      </c>
      <c r="K10284">
        <v>50</v>
      </c>
      <c r="L10284" s="5" t="s">
        <v>1425</v>
      </c>
      <c r="M10284" s="5" t="s">
        <v>54</v>
      </c>
      <c r="N10284">
        <v>9</v>
      </c>
      <c r="O10284" t="s">
        <v>85</v>
      </c>
      <c r="P10284" s="1">
        <v>45296</v>
      </c>
      <c r="Q10284" s="1">
        <v>45346</v>
      </c>
      <c r="R10284">
        <v>1639</v>
      </c>
      <c r="S10284" s="4">
        <v>6.8</v>
      </c>
      <c r="T10284" t="s">
        <v>210</v>
      </c>
    </row>
    <row r="10285" spans="1:20" x14ac:dyDescent="0.35">
      <c r="A10285" t="s">
        <v>20010</v>
      </c>
      <c r="B10285" s="5" t="s">
        <v>162</v>
      </c>
      <c r="C10285" s="6">
        <v>69817</v>
      </c>
      <c r="D10285" t="s">
        <v>74</v>
      </c>
      <c r="E10285">
        <v>87271</v>
      </c>
      <c r="F10285" s="5" t="s">
        <v>50</v>
      </c>
      <c r="G10285" s="5" t="s">
        <v>51</v>
      </c>
      <c r="H10285" s="5" t="s">
        <v>75</v>
      </c>
      <c r="I10285" t="s">
        <v>26</v>
      </c>
      <c r="J10285" t="s">
        <v>299</v>
      </c>
      <c r="K10285">
        <v>0</v>
      </c>
      <c r="L10285" s="5" t="s">
        <v>20011</v>
      </c>
      <c r="M10285" s="5" t="s">
        <v>37</v>
      </c>
      <c r="N10285">
        <v>2</v>
      </c>
      <c r="O10285" t="s">
        <v>71</v>
      </c>
      <c r="P10285" s="1">
        <v>45397</v>
      </c>
      <c r="Q10285" s="1">
        <v>45454</v>
      </c>
      <c r="R10285">
        <v>1463</v>
      </c>
      <c r="S10285" s="4">
        <v>9.8000000000000007</v>
      </c>
      <c r="T10285" t="s">
        <v>47</v>
      </c>
    </row>
    <row r="10286" spans="1:20" x14ac:dyDescent="0.35">
      <c r="A10286" t="s">
        <v>20012</v>
      </c>
      <c r="B10286" s="5" t="s">
        <v>40</v>
      </c>
      <c r="C10286" s="6">
        <v>162528</v>
      </c>
      <c r="D10286" t="s">
        <v>74</v>
      </c>
      <c r="E10286">
        <v>203160</v>
      </c>
      <c r="F10286" s="5" t="s">
        <v>23</v>
      </c>
      <c r="G10286" s="5" t="s">
        <v>24</v>
      </c>
      <c r="H10286" s="5" t="s">
        <v>75</v>
      </c>
      <c r="I10286" t="s">
        <v>44</v>
      </c>
      <c r="J10286" t="s">
        <v>75</v>
      </c>
      <c r="K10286">
        <v>0</v>
      </c>
      <c r="L10286" s="5" t="s">
        <v>20013</v>
      </c>
      <c r="M10286" s="5" t="s">
        <v>37</v>
      </c>
      <c r="N10286">
        <v>16</v>
      </c>
      <c r="O10286" t="s">
        <v>135</v>
      </c>
      <c r="P10286" s="1">
        <v>45559</v>
      </c>
      <c r="Q10286" s="1">
        <v>45618</v>
      </c>
      <c r="R10286">
        <v>1815</v>
      </c>
      <c r="S10286" s="4">
        <v>9.5</v>
      </c>
      <c r="T10286" t="s">
        <v>108</v>
      </c>
    </row>
    <row r="10287" spans="1:20" x14ac:dyDescent="0.35">
      <c r="A10287" t="s">
        <v>20014</v>
      </c>
      <c r="B10287" s="5" t="s">
        <v>105</v>
      </c>
      <c r="C10287" s="6">
        <v>80432</v>
      </c>
      <c r="D10287" t="s">
        <v>22</v>
      </c>
      <c r="E10287">
        <v>80432</v>
      </c>
      <c r="F10287" s="5" t="s">
        <v>58</v>
      </c>
      <c r="G10287" s="5" t="s">
        <v>24</v>
      </c>
      <c r="H10287" s="5" t="s">
        <v>97</v>
      </c>
      <c r="I10287" t="s">
        <v>35</v>
      </c>
      <c r="J10287" t="s">
        <v>97</v>
      </c>
      <c r="K10287">
        <v>0</v>
      </c>
      <c r="L10287" s="5" t="s">
        <v>20015</v>
      </c>
      <c r="M10287" s="5" t="s">
        <v>54</v>
      </c>
      <c r="N10287">
        <v>1</v>
      </c>
      <c r="O10287" t="s">
        <v>107</v>
      </c>
      <c r="P10287" s="1">
        <v>45609</v>
      </c>
      <c r="Q10287" s="1">
        <v>45627</v>
      </c>
      <c r="R10287">
        <v>2443</v>
      </c>
      <c r="S10287" s="4">
        <v>6.2</v>
      </c>
      <c r="T10287" t="s">
        <v>95</v>
      </c>
    </row>
    <row r="10288" spans="1:20" x14ac:dyDescent="0.35">
      <c r="A10288" t="s">
        <v>20016</v>
      </c>
      <c r="B10288" s="5" t="s">
        <v>57</v>
      </c>
      <c r="C10288" s="6">
        <v>263161</v>
      </c>
      <c r="D10288" t="s">
        <v>120</v>
      </c>
      <c r="E10288">
        <v>236845</v>
      </c>
      <c r="F10288" s="5" t="s">
        <v>23</v>
      </c>
      <c r="G10288" s="5" t="s">
        <v>42</v>
      </c>
      <c r="H10288" s="5" t="s">
        <v>121</v>
      </c>
      <c r="I10288" t="s">
        <v>35</v>
      </c>
      <c r="J10288" t="s">
        <v>121</v>
      </c>
      <c r="K10288">
        <v>0</v>
      </c>
      <c r="L10288" s="5" t="s">
        <v>20017</v>
      </c>
      <c r="M10288" s="5" t="s">
        <v>37</v>
      </c>
      <c r="N10288">
        <v>15</v>
      </c>
      <c r="O10288" t="s">
        <v>88</v>
      </c>
      <c r="P10288" s="1">
        <v>45661</v>
      </c>
      <c r="Q10288" s="1">
        <v>45694</v>
      </c>
      <c r="R10288">
        <v>1699</v>
      </c>
      <c r="S10288" s="4">
        <v>6.4</v>
      </c>
      <c r="T10288" t="s">
        <v>118</v>
      </c>
    </row>
    <row r="10289" spans="1:20" x14ac:dyDescent="0.35">
      <c r="A10289" t="s">
        <v>20018</v>
      </c>
      <c r="B10289" s="5" t="s">
        <v>28802</v>
      </c>
      <c r="C10289" s="6">
        <v>70408</v>
      </c>
      <c r="D10289" t="s">
        <v>74</v>
      </c>
      <c r="E10289">
        <v>88010</v>
      </c>
      <c r="F10289" s="5" t="s">
        <v>58</v>
      </c>
      <c r="G10289" s="5" t="s">
        <v>42</v>
      </c>
      <c r="H10289" s="5" t="s">
        <v>75</v>
      </c>
      <c r="I10289" t="s">
        <v>35</v>
      </c>
      <c r="J10289" t="s">
        <v>75</v>
      </c>
      <c r="K10289">
        <v>100</v>
      </c>
      <c r="L10289" s="5" t="s">
        <v>20019</v>
      </c>
      <c r="M10289" s="5" t="s">
        <v>54</v>
      </c>
      <c r="N10289">
        <v>0</v>
      </c>
      <c r="O10289" t="s">
        <v>78</v>
      </c>
      <c r="P10289" s="1">
        <v>45380</v>
      </c>
      <c r="Q10289" s="1">
        <v>45437</v>
      </c>
      <c r="R10289">
        <v>643</v>
      </c>
      <c r="S10289" s="4">
        <v>9.9</v>
      </c>
      <c r="T10289" t="s">
        <v>79</v>
      </c>
    </row>
    <row r="10290" spans="1:20" x14ac:dyDescent="0.35">
      <c r="A10290" t="s">
        <v>20020</v>
      </c>
      <c r="B10290" s="5" t="s">
        <v>28800</v>
      </c>
      <c r="C10290" s="6">
        <v>84533</v>
      </c>
      <c r="D10290" t="s">
        <v>41</v>
      </c>
      <c r="E10290">
        <v>71853</v>
      </c>
      <c r="F10290" s="5" t="s">
        <v>50</v>
      </c>
      <c r="G10290" s="5" t="s">
        <v>51</v>
      </c>
      <c r="H10290" s="5" t="s">
        <v>60</v>
      </c>
      <c r="I10290" t="s">
        <v>44</v>
      </c>
      <c r="J10290" t="s">
        <v>1449</v>
      </c>
      <c r="K10290">
        <v>100</v>
      </c>
      <c r="L10290" s="5" t="s">
        <v>20021</v>
      </c>
      <c r="M10290" s="5" t="s">
        <v>28</v>
      </c>
      <c r="N10290">
        <v>3</v>
      </c>
      <c r="O10290" t="s">
        <v>46</v>
      </c>
      <c r="P10290" s="1">
        <v>45392</v>
      </c>
      <c r="Q10290" s="1">
        <v>45410</v>
      </c>
      <c r="R10290">
        <v>2027</v>
      </c>
      <c r="S10290" s="4">
        <v>6.5</v>
      </c>
      <c r="T10290" t="s">
        <v>47</v>
      </c>
    </row>
    <row r="10291" spans="1:20" x14ac:dyDescent="0.35">
      <c r="A10291" t="s">
        <v>20022</v>
      </c>
      <c r="B10291" s="5" t="s">
        <v>28800</v>
      </c>
      <c r="C10291" s="6">
        <v>94145</v>
      </c>
      <c r="D10291" t="s">
        <v>22</v>
      </c>
      <c r="E10291">
        <v>94145</v>
      </c>
      <c r="F10291" s="5" t="s">
        <v>50</v>
      </c>
      <c r="G10291" s="5" t="s">
        <v>42</v>
      </c>
      <c r="H10291" s="5" t="s">
        <v>165</v>
      </c>
      <c r="I10291" t="s">
        <v>35</v>
      </c>
      <c r="J10291" t="s">
        <v>165</v>
      </c>
      <c r="K10291">
        <v>0</v>
      </c>
      <c r="L10291" s="5" t="s">
        <v>20023</v>
      </c>
      <c r="M10291" s="5" t="s">
        <v>54</v>
      </c>
      <c r="N10291">
        <v>4</v>
      </c>
      <c r="O10291" t="s">
        <v>135</v>
      </c>
      <c r="P10291" s="1">
        <v>45402</v>
      </c>
      <c r="Q10291" s="1">
        <v>45438</v>
      </c>
      <c r="R10291">
        <v>1087</v>
      </c>
      <c r="S10291" s="4">
        <v>7.6</v>
      </c>
      <c r="T10291" t="s">
        <v>108</v>
      </c>
    </row>
    <row r="10292" spans="1:20" x14ac:dyDescent="0.35">
      <c r="A10292" t="s">
        <v>20024</v>
      </c>
      <c r="B10292" s="5" t="s">
        <v>28802</v>
      </c>
      <c r="C10292" s="6">
        <v>52193</v>
      </c>
      <c r="D10292" t="s">
        <v>22</v>
      </c>
      <c r="E10292">
        <v>52193</v>
      </c>
      <c r="F10292" s="5" t="s">
        <v>58</v>
      </c>
      <c r="G10292" s="5" t="s">
        <v>24</v>
      </c>
      <c r="H10292" s="5" t="s">
        <v>52</v>
      </c>
      <c r="I10292" t="s">
        <v>26</v>
      </c>
      <c r="J10292" t="s">
        <v>52</v>
      </c>
      <c r="K10292">
        <v>100</v>
      </c>
      <c r="L10292" s="5" t="s">
        <v>20025</v>
      </c>
      <c r="M10292" s="5" t="s">
        <v>37</v>
      </c>
      <c r="N10292">
        <v>0</v>
      </c>
      <c r="O10292" t="s">
        <v>107</v>
      </c>
      <c r="P10292" s="1">
        <v>45657</v>
      </c>
      <c r="Q10292" s="1">
        <v>45728</v>
      </c>
      <c r="R10292">
        <v>2340</v>
      </c>
      <c r="S10292" s="4">
        <v>8.1</v>
      </c>
      <c r="T10292" t="s">
        <v>118</v>
      </c>
    </row>
    <row r="10293" spans="1:20" x14ac:dyDescent="0.35">
      <c r="A10293" t="s">
        <v>20026</v>
      </c>
      <c r="B10293" s="5" t="s">
        <v>73</v>
      </c>
      <c r="C10293" s="6">
        <v>153253</v>
      </c>
      <c r="D10293" t="s">
        <v>22</v>
      </c>
      <c r="E10293">
        <v>153253</v>
      </c>
      <c r="F10293" s="5" t="s">
        <v>23</v>
      </c>
      <c r="G10293" s="5" t="s">
        <v>42</v>
      </c>
      <c r="H10293" s="5" t="s">
        <v>129</v>
      </c>
      <c r="I10293" t="s">
        <v>26</v>
      </c>
      <c r="J10293" t="s">
        <v>129</v>
      </c>
      <c r="K10293">
        <v>0</v>
      </c>
      <c r="L10293" s="5" t="s">
        <v>15318</v>
      </c>
      <c r="M10293" s="5" t="s">
        <v>37</v>
      </c>
      <c r="N10293">
        <v>10</v>
      </c>
      <c r="O10293" t="s">
        <v>147</v>
      </c>
      <c r="P10293" s="1">
        <v>45309</v>
      </c>
      <c r="Q10293" s="1">
        <v>45381</v>
      </c>
      <c r="R10293">
        <v>1495</v>
      </c>
      <c r="S10293" s="4">
        <v>9.8000000000000007</v>
      </c>
      <c r="T10293" t="s">
        <v>210</v>
      </c>
    </row>
    <row r="10294" spans="1:20" x14ac:dyDescent="0.35">
      <c r="A10294" t="s">
        <v>20027</v>
      </c>
      <c r="B10294" s="5" t="s">
        <v>91</v>
      </c>
      <c r="C10294" s="6">
        <v>87192</v>
      </c>
      <c r="D10294" t="s">
        <v>22</v>
      </c>
      <c r="E10294">
        <v>87192</v>
      </c>
      <c r="F10294" s="5" t="s">
        <v>50</v>
      </c>
      <c r="G10294" s="5" t="s">
        <v>42</v>
      </c>
      <c r="H10294" s="5" t="s">
        <v>191</v>
      </c>
      <c r="I10294" t="s">
        <v>35</v>
      </c>
      <c r="J10294" t="s">
        <v>82</v>
      </c>
      <c r="K10294">
        <v>100</v>
      </c>
      <c r="L10294" s="5" t="s">
        <v>20028</v>
      </c>
      <c r="M10294" s="5" t="s">
        <v>37</v>
      </c>
      <c r="N10294">
        <v>4</v>
      </c>
      <c r="O10294" t="s">
        <v>167</v>
      </c>
      <c r="P10294" s="1">
        <v>45524</v>
      </c>
      <c r="Q10294" s="1">
        <v>45569</v>
      </c>
      <c r="R10294">
        <v>1220</v>
      </c>
      <c r="S10294" s="4">
        <v>9.6999999999999993</v>
      </c>
      <c r="T10294" t="s">
        <v>95</v>
      </c>
    </row>
    <row r="10295" spans="1:20" x14ac:dyDescent="0.35">
      <c r="A10295" t="s">
        <v>20029</v>
      </c>
      <c r="B10295" s="5" t="s">
        <v>162</v>
      </c>
      <c r="C10295" s="6">
        <v>214211</v>
      </c>
      <c r="D10295" t="s">
        <v>120</v>
      </c>
      <c r="E10295">
        <v>192790</v>
      </c>
      <c r="F10295" s="5" t="s">
        <v>23</v>
      </c>
      <c r="G10295" s="5" t="s">
        <v>24</v>
      </c>
      <c r="H10295" s="5" t="s">
        <v>121</v>
      </c>
      <c r="I10295" t="s">
        <v>44</v>
      </c>
      <c r="J10295" t="s">
        <v>522</v>
      </c>
      <c r="K10295">
        <v>100</v>
      </c>
      <c r="L10295" s="5" t="s">
        <v>20030</v>
      </c>
      <c r="M10295" s="5" t="s">
        <v>54</v>
      </c>
      <c r="N10295">
        <v>19</v>
      </c>
      <c r="O10295" t="s">
        <v>78</v>
      </c>
      <c r="P10295" s="1">
        <v>45301</v>
      </c>
      <c r="Q10295" s="1">
        <v>45327</v>
      </c>
      <c r="R10295">
        <v>746</v>
      </c>
      <c r="S10295" s="4">
        <v>5.5</v>
      </c>
      <c r="T10295" t="s">
        <v>243</v>
      </c>
    </row>
    <row r="10296" spans="1:20" x14ac:dyDescent="0.35">
      <c r="A10296" t="s">
        <v>20031</v>
      </c>
      <c r="B10296" s="5" t="s">
        <v>28799</v>
      </c>
      <c r="C10296" s="6">
        <v>203264</v>
      </c>
      <c r="D10296" t="s">
        <v>33</v>
      </c>
      <c r="E10296">
        <v>22359040</v>
      </c>
      <c r="F10296" s="5" t="s">
        <v>23</v>
      </c>
      <c r="G10296" s="5" t="s">
        <v>42</v>
      </c>
      <c r="H10296" s="5" t="s">
        <v>34</v>
      </c>
      <c r="I10296" t="s">
        <v>26</v>
      </c>
      <c r="J10296" t="s">
        <v>76</v>
      </c>
      <c r="K10296">
        <v>50</v>
      </c>
      <c r="L10296" s="5" t="s">
        <v>20032</v>
      </c>
      <c r="M10296" s="5" t="s">
        <v>37</v>
      </c>
      <c r="N10296">
        <v>16</v>
      </c>
      <c r="O10296" t="s">
        <v>62</v>
      </c>
      <c r="P10296" s="1">
        <v>45676</v>
      </c>
      <c r="Q10296" s="1">
        <v>45730</v>
      </c>
      <c r="R10296">
        <v>1961</v>
      </c>
      <c r="S10296" s="4">
        <v>5.2</v>
      </c>
      <c r="T10296" t="s">
        <v>118</v>
      </c>
    </row>
    <row r="10297" spans="1:20" x14ac:dyDescent="0.35">
      <c r="A10297" t="s">
        <v>20033</v>
      </c>
      <c r="B10297" s="5" t="s">
        <v>179</v>
      </c>
      <c r="C10297" s="6">
        <v>172259</v>
      </c>
      <c r="D10297" t="s">
        <v>33</v>
      </c>
      <c r="E10297">
        <v>18948490</v>
      </c>
      <c r="F10297" s="5" t="s">
        <v>23</v>
      </c>
      <c r="G10297" s="5" t="s">
        <v>24</v>
      </c>
      <c r="H10297" s="5" t="s">
        <v>34</v>
      </c>
      <c r="I10297" t="s">
        <v>26</v>
      </c>
      <c r="J10297" t="s">
        <v>467</v>
      </c>
      <c r="K10297">
        <v>100</v>
      </c>
      <c r="L10297" s="5" t="s">
        <v>20034</v>
      </c>
      <c r="M10297" s="5" t="s">
        <v>28</v>
      </c>
      <c r="N10297">
        <v>16</v>
      </c>
      <c r="O10297" t="s">
        <v>78</v>
      </c>
      <c r="P10297" s="1">
        <v>45325</v>
      </c>
      <c r="Q10297" s="1">
        <v>45353</v>
      </c>
      <c r="R10297">
        <v>1017</v>
      </c>
      <c r="S10297" s="4">
        <v>7.4</v>
      </c>
      <c r="T10297" t="s">
        <v>243</v>
      </c>
    </row>
    <row r="10298" spans="1:20" x14ac:dyDescent="0.35">
      <c r="A10298" t="s">
        <v>20035</v>
      </c>
      <c r="B10298" s="5" t="s">
        <v>28802</v>
      </c>
      <c r="C10298" s="6">
        <v>109363</v>
      </c>
      <c r="D10298" t="s">
        <v>65</v>
      </c>
      <c r="E10298">
        <v>142172</v>
      </c>
      <c r="F10298" s="5" t="s">
        <v>66</v>
      </c>
      <c r="G10298" s="5" t="s">
        <v>42</v>
      </c>
      <c r="H10298" s="5" t="s">
        <v>67</v>
      </c>
      <c r="I10298" t="s">
        <v>44</v>
      </c>
      <c r="J10298" t="s">
        <v>67</v>
      </c>
      <c r="K10298">
        <v>100</v>
      </c>
      <c r="L10298" s="5" t="s">
        <v>20036</v>
      </c>
      <c r="M10298" s="5" t="s">
        <v>28</v>
      </c>
      <c r="N10298">
        <v>6</v>
      </c>
      <c r="O10298" t="s">
        <v>135</v>
      </c>
      <c r="P10298" s="1">
        <v>45598</v>
      </c>
      <c r="Q10298" s="1">
        <v>45634</v>
      </c>
      <c r="R10298">
        <v>1270</v>
      </c>
      <c r="S10298" s="4">
        <v>7.9</v>
      </c>
      <c r="T10298" t="s">
        <v>118</v>
      </c>
    </row>
    <row r="10299" spans="1:20" x14ac:dyDescent="0.35">
      <c r="A10299" t="s">
        <v>20037</v>
      </c>
      <c r="B10299" s="5" t="s">
        <v>28801</v>
      </c>
      <c r="C10299" s="6">
        <v>50885</v>
      </c>
      <c r="D10299" t="s">
        <v>22</v>
      </c>
      <c r="E10299">
        <v>50885</v>
      </c>
      <c r="F10299" s="5" t="s">
        <v>23</v>
      </c>
      <c r="G10299" s="5" t="s">
        <v>51</v>
      </c>
      <c r="H10299" s="5" t="s">
        <v>116</v>
      </c>
      <c r="I10299" t="s">
        <v>44</v>
      </c>
      <c r="J10299" t="s">
        <v>116</v>
      </c>
      <c r="K10299">
        <v>100</v>
      </c>
      <c r="L10299" s="5" t="s">
        <v>20038</v>
      </c>
      <c r="M10299" s="5" t="s">
        <v>37</v>
      </c>
      <c r="N10299">
        <v>17</v>
      </c>
      <c r="O10299" t="s">
        <v>88</v>
      </c>
      <c r="P10299" s="1">
        <v>45755</v>
      </c>
      <c r="Q10299" s="1">
        <v>45796</v>
      </c>
      <c r="R10299">
        <v>1119</v>
      </c>
      <c r="S10299" s="4">
        <v>9.6</v>
      </c>
      <c r="T10299" t="s">
        <v>243</v>
      </c>
    </row>
    <row r="10300" spans="1:20" x14ac:dyDescent="0.35">
      <c r="A10300" t="s">
        <v>20039</v>
      </c>
      <c r="B10300" s="5" t="s">
        <v>145</v>
      </c>
      <c r="C10300" s="6">
        <v>108450</v>
      </c>
      <c r="D10300" t="s">
        <v>22</v>
      </c>
      <c r="E10300">
        <v>108450</v>
      </c>
      <c r="F10300" s="5" t="s">
        <v>50</v>
      </c>
      <c r="G10300" s="5" t="s">
        <v>51</v>
      </c>
      <c r="H10300" s="5" t="s">
        <v>68</v>
      </c>
      <c r="I10300" t="s">
        <v>35</v>
      </c>
      <c r="J10300" t="s">
        <v>68</v>
      </c>
      <c r="K10300">
        <v>100</v>
      </c>
      <c r="L10300" s="5" t="s">
        <v>20040</v>
      </c>
      <c r="M10300" s="5" t="s">
        <v>28</v>
      </c>
      <c r="N10300">
        <v>2</v>
      </c>
      <c r="O10300" t="s">
        <v>147</v>
      </c>
      <c r="P10300" s="1">
        <v>45771</v>
      </c>
      <c r="Q10300" s="1">
        <v>45842</v>
      </c>
      <c r="R10300">
        <v>1495</v>
      </c>
      <c r="S10300" s="4">
        <v>7</v>
      </c>
      <c r="T10300" t="s">
        <v>277</v>
      </c>
    </row>
    <row r="10301" spans="1:20" x14ac:dyDescent="0.35">
      <c r="A10301" t="s">
        <v>20041</v>
      </c>
      <c r="B10301" s="5" t="s">
        <v>162</v>
      </c>
      <c r="C10301" s="6">
        <v>57880</v>
      </c>
      <c r="D10301" t="s">
        <v>22</v>
      </c>
      <c r="E10301">
        <v>57880</v>
      </c>
      <c r="F10301" s="5" t="s">
        <v>50</v>
      </c>
      <c r="G10301" s="5" t="s">
        <v>51</v>
      </c>
      <c r="H10301" s="5" t="s">
        <v>157</v>
      </c>
      <c r="I10301" t="s">
        <v>35</v>
      </c>
      <c r="J10301" t="s">
        <v>157</v>
      </c>
      <c r="K10301">
        <v>100</v>
      </c>
      <c r="L10301" s="5" t="s">
        <v>20042</v>
      </c>
      <c r="M10301" s="5" t="s">
        <v>70</v>
      </c>
      <c r="N10301">
        <v>3</v>
      </c>
      <c r="O10301" t="s">
        <v>29</v>
      </c>
      <c r="P10301" s="1">
        <v>45439</v>
      </c>
      <c r="Q10301" s="1">
        <v>45475</v>
      </c>
      <c r="R10301">
        <v>2363</v>
      </c>
      <c r="S10301" s="4">
        <v>9.1999999999999993</v>
      </c>
      <c r="T10301" t="s">
        <v>136</v>
      </c>
    </row>
    <row r="10302" spans="1:20" x14ac:dyDescent="0.35">
      <c r="A10302" t="s">
        <v>20043</v>
      </c>
      <c r="B10302" s="5" t="s">
        <v>28801</v>
      </c>
      <c r="C10302" s="6">
        <v>113212</v>
      </c>
      <c r="D10302" t="s">
        <v>22</v>
      </c>
      <c r="E10302">
        <v>113212</v>
      </c>
      <c r="F10302" s="5" t="s">
        <v>66</v>
      </c>
      <c r="G10302" s="5" t="s">
        <v>59</v>
      </c>
      <c r="H10302" s="5" t="s">
        <v>165</v>
      </c>
      <c r="I10302" t="s">
        <v>44</v>
      </c>
      <c r="J10302" t="s">
        <v>165</v>
      </c>
      <c r="K10302">
        <v>100</v>
      </c>
      <c r="L10302" s="5" t="s">
        <v>20044</v>
      </c>
      <c r="M10302" s="5" t="s">
        <v>54</v>
      </c>
      <c r="N10302">
        <v>7</v>
      </c>
      <c r="O10302" t="s">
        <v>85</v>
      </c>
      <c r="P10302" s="1">
        <v>45295</v>
      </c>
      <c r="Q10302" s="1">
        <v>45333</v>
      </c>
      <c r="R10302">
        <v>1158</v>
      </c>
      <c r="S10302" s="4">
        <v>8.9</v>
      </c>
      <c r="T10302" t="s">
        <v>63</v>
      </c>
    </row>
    <row r="10303" spans="1:20" x14ac:dyDescent="0.35">
      <c r="A10303" t="s">
        <v>20045</v>
      </c>
      <c r="B10303" s="5" t="s">
        <v>28802</v>
      </c>
      <c r="C10303" s="6">
        <v>161719</v>
      </c>
      <c r="D10303" t="s">
        <v>22</v>
      </c>
      <c r="E10303">
        <v>161719</v>
      </c>
      <c r="F10303" s="5" t="s">
        <v>66</v>
      </c>
      <c r="G10303" s="5" t="s">
        <v>24</v>
      </c>
      <c r="H10303" s="5" t="s">
        <v>68</v>
      </c>
      <c r="I10303" t="s">
        <v>35</v>
      </c>
      <c r="J10303" t="s">
        <v>68</v>
      </c>
      <c r="K10303">
        <v>0</v>
      </c>
      <c r="L10303" s="5" t="s">
        <v>20046</v>
      </c>
      <c r="M10303" s="5" t="s">
        <v>28</v>
      </c>
      <c r="N10303">
        <v>8</v>
      </c>
      <c r="O10303" t="s">
        <v>62</v>
      </c>
      <c r="P10303" s="1">
        <v>45430</v>
      </c>
      <c r="Q10303" s="1">
        <v>45491</v>
      </c>
      <c r="R10303">
        <v>653</v>
      </c>
      <c r="S10303" s="4">
        <v>7.1</v>
      </c>
      <c r="T10303" t="s">
        <v>277</v>
      </c>
    </row>
    <row r="10304" spans="1:20" x14ac:dyDescent="0.35">
      <c r="A10304" t="s">
        <v>20047</v>
      </c>
      <c r="B10304" s="5" t="s">
        <v>40</v>
      </c>
      <c r="C10304" s="6">
        <v>71629</v>
      </c>
      <c r="D10304" t="s">
        <v>22</v>
      </c>
      <c r="E10304">
        <v>71629</v>
      </c>
      <c r="F10304" s="5" t="s">
        <v>58</v>
      </c>
      <c r="G10304" s="5" t="s">
        <v>24</v>
      </c>
      <c r="H10304" s="5" t="s">
        <v>165</v>
      </c>
      <c r="I10304" t="s">
        <v>35</v>
      </c>
      <c r="J10304" t="s">
        <v>157</v>
      </c>
      <c r="K10304">
        <v>0</v>
      </c>
      <c r="L10304" s="5" t="s">
        <v>20048</v>
      </c>
      <c r="M10304" s="5" t="s">
        <v>37</v>
      </c>
      <c r="N10304">
        <v>1</v>
      </c>
      <c r="O10304" t="s">
        <v>107</v>
      </c>
      <c r="P10304" s="1">
        <v>45561</v>
      </c>
      <c r="Q10304" s="1">
        <v>45620</v>
      </c>
      <c r="R10304">
        <v>1646</v>
      </c>
      <c r="S10304" s="4">
        <v>5.5</v>
      </c>
      <c r="T10304" t="s">
        <v>210</v>
      </c>
    </row>
    <row r="10305" spans="1:20" x14ac:dyDescent="0.35">
      <c r="A10305" t="s">
        <v>20049</v>
      </c>
      <c r="B10305" s="5" t="s">
        <v>100</v>
      </c>
      <c r="C10305" s="6">
        <v>257527</v>
      </c>
      <c r="D10305" t="s">
        <v>22</v>
      </c>
      <c r="E10305">
        <v>257527</v>
      </c>
      <c r="F10305" s="5" t="s">
        <v>23</v>
      </c>
      <c r="G10305" s="5" t="s">
        <v>51</v>
      </c>
      <c r="H10305" s="5" t="s">
        <v>129</v>
      </c>
      <c r="I10305" t="s">
        <v>35</v>
      </c>
      <c r="J10305" t="s">
        <v>129</v>
      </c>
      <c r="K10305">
        <v>50</v>
      </c>
      <c r="L10305" s="5" t="s">
        <v>20050</v>
      </c>
      <c r="M10305" s="5" t="s">
        <v>70</v>
      </c>
      <c r="N10305">
        <v>10</v>
      </c>
      <c r="O10305" t="s">
        <v>71</v>
      </c>
      <c r="P10305" s="1">
        <v>45377</v>
      </c>
      <c r="Q10305" s="1">
        <v>45433</v>
      </c>
      <c r="R10305">
        <v>1258</v>
      </c>
      <c r="S10305" s="4">
        <v>9.4</v>
      </c>
      <c r="T10305" t="s">
        <v>55</v>
      </c>
    </row>
    <row r="10306" spans="1:20" x14ac:dyDescent="0.35">
      <c r="A10306" t="s">
        <v>20051</v>
      </c>
      <c r="B10306" s="5" t="s">
        <v>49</v>
      </c>
      <c r="C10306" s="6">
        <v>174720</v>
      </c>
      <c r="D10306" t="s">
        <v>22</v>
      </c>
      <c r="E10306">
        <v>174720</v>
      </c>
      <c r="F10306" s="5" t="s">
        <v>23</v>
      </c>
      <c r="G10306" s="5" t="s">
        <v>59</v>
      </c>
      <c r="H10306" s="5" t="s">
        <v>101</v>
      </c>
      <c r="I10306" t="s">
        <v>26</v>
      </c>
      <c r="J10306" t="s">
        <v>129</v>
      </c>
      <c r="K10306">
        <v>0</v>
      </c>
      <c r="L10306" s="5" t="s">
        <v>20052</v>
      </c>
      <c r="M10306" s="5" t="s">
        <v>28</v>
      </c>
      <c r="N10306">
        <v>15</v>
      </c>
      <c r="O10306" t="s">
        <v>62</v>
      </c>
      <c r="P10306" s="1">
        <v>45370</v>
      </c>
      <c r="Q10306" s="1">
        <v>45395</v>
      </c>
      <c r="R10306">
        <v>722</v>
      </c>
      <c r="S10306" s="4">
        <v>6.4</v>
      </c>
      <c r="T10306" t="s">
        <v>79</v>
      </c>
    </row>
    <row r="10307" spans="1:20" x14ac:dyDescent="0.35">
      <c r="A10307" t="s">
        <v>20053</v>
      </c>
      <c r="B10307" s="5" t="s">
        <v>28801</v>
      </c>
      <c r="C10307" s="6">
        <v>163238</v>
      </c>
      <c r="D10307" t="s">
        <v>22</v>
      </c>
      <c r="E10307">
        <v>163238</v>
      </c>
      <c r="F10307" s="5" t="s">
        <v>66</v>
      </c>
      <c r="G10307" s="5" t="s">
        <v>51</v>
      </c>
      <c r="H10307" s="5" t="s">
        <v>129</v>
      </c>
      <c r="I10307" t="s">
        <v>35</v>
      </c>
      <c r="J10307" t="s">
        <v>129</v>
      </c>
      <c r="K10307">
        <v>50</v>
      </c>
      <c r="L10307" s="5" t="s">
        <v>2921</v>
      </c>
      <c r="M10307" s="5" t="s">
        <v>70</v>
      </c>
      <c r="N10307">
        <v>7</v>
      </c>
      <c r="O10307" t="s">
        <v>112</v>
      </c>
      <c r="P10307" s="1">
        <v>45640</v>
      </c>
      <c r="Q10307" s="1">
        <v>45668</v>
      </c>
      <c r="R10307">
        <v>1790</v>
      </c>
      <c r="S10307" s="4">
        <v>9.1999999999999993</v>
      </c>
      <c r="T10307" t="s">
        <v>243</v>
      </c>
    </row>
    <row r="10308" spans="1:20" x14ac:dyDescent="0.35">
      <c r="A10308" t="s">
        <v>20054</v>
      </c>
      <c r="B10308" s="5" t="s">
        <v>73</v>
      </c>
      <c r="C10308" s="6">
        <v>212985</v>
      </c>
      <c r="D10308" t="s">
        <v>41</v>
      </c>
      <c r="E10308">
        <v>181037</v>
      </c>
      <c r="F10308" s="5" t="s">
        <v>23</v>
      </c>
      <c r="G10308" s="5" t="s">
        <v>24</v>
      </c>
      <c r="H10308" s="5" t="s">
        <v>126</v>
      </c>
      <c r="I10308" t="s">
        <v>26</v>
      </c>
      <c r="J10308" t="s">
        <v>126</v>
      </c>
      <c r="K10308">
        <v>50</v>
      </c>
      <c r="L10308" s="5" t="s">
        <v>20055</v>
      </c>
      <c r="M10308" s="5" t="s">
        <v>54</v>
      </c>
      <c r="N10308">
        <v>10</v>
      </c>
      <c r="O10308" t="s">
        <v>135</v>
      </c>
      <c r="P10308" s="1">
        <v>45479</v>
      </c>
      <c r="Q10308" s="1">
        <v>45496</v>
      </c>
      <c r="R10308">
        <v>1464</v>
      </c>
      <c r="S10308" s="4">
        <v>8.8000000000000007</v>
      </c>
      <c r="T10308" t="s">
        <v>118</v>
      </c>
    </row>
    <row r="10309" spans="1:20" x14ac:dyDescent="0.35">
      <c r="A10309" t="s">
        <v>20056</v>
      </c>
      <c r="B10309" s="5" t="s">
        <v>162</v>
      </c>
      <c r="C10309" s="6">
        <v>115588</v>
      </c>
      <c r="D10309" t="s">
        <v>81</v>
      </c>
      <c r="E10309">
        <v>156044</v>
      </c>
      <c r="F10309" s="5" t="s">
        <v>66</v>
      </c>
      <c r="G10309" s="5" t="s">
        <v>24</v>
      </c>
      <c r="H10309" s="5" t="s">
        <v>82</v>
      </c>
      <c r="I10309" t="s">
        <v>44</v>
      </c>
      <c r="J10309" t="s">
        <v>82</v>
      </c>
      <c r="K10309">
        <v>0</v>
      </c>
      <c r="L10309" s="5" t="s">
        <v>20057</v>
      </c>
      <c r="M10309" s="5" t="s">
        <v>54</v>
      </c>
      <c r="N10309">
        <v>8</v>
      </c>
      <c r="O10309" t="s">
        <v>131</v>
      </c>
      <c r="P10309" s="1">
        <v>45719</v>
      </c>
      <c r="Q10309" s="1">
        <v>45741</v>
      </c>
      <c r="R10309">
        <v>581</v>
      </c>
      <c r="S10309" s="4">
        <v>7.5</v>
      </c>
      <c r="T10309" t="s">
        <v>95</v>
      </c>
    </row>
    <row r="10310" spans="1:20" x14ac:dyDescent="0.35">
      <c r="A10310" t="s">
        <v>20058</v>
      </c>
      <c r="B10310" s="5" t="s">
        <v>28802</v>
      </c>
      <c r="C10310" s="6">
        <v>76351</v>
      </c>
      <c r="D10310" t="s">
        <v>22</v>
      </c>
      <c r="E10310">
        <v>76351</v>
      </c>
      <c r="F10310" s="5" t="s">
        <v>58</v>
      </c>
      <c r="G10310" s="5" t="s">
        <v>51</v>
      </c>
      <c r="H10310" s="5" t="s">
        <v>129</v>
      </c>
      <c r="I10310" t="s">
        <v>35</v>
      </c>
      <c r="J10310" t="s">
        <v>129</v>
      </c>
      <c r="K10310">
        <v>50</v>
      </c>
      <c r="L10310" s="5" t="s">
        <v>20059</v>
      </c>
      <c r="M10310" s="5" t="s">
        <v>54</v>
      </c>
      <c r="N10310">
        <v>1</v>
      </c>
      <c r="O10310" t="s">
        <v>78</v>
      </c>
      <c r="P10310" s="1">
        <v>45456</v>
      </c>
      <c r="Q10310" s="1">
        <v>45509</v>
      </c>
      <c r="R10310">
        <v>1297</v>
      </c>
      <c r="S10310" s="4">
        <v>7.4</v>
      </c>
      <c r="T10310" t="s">
        <v>103</v>
      </c>
    </row>
    <row r="10311" spans="1:20" x14ac:dyDescent="0.35">
      <c r="A10311" t="s">
        <v>20060</v>
      </c>
      <c r="B10311" s="5" t="s">
        <v>57</v>
      </c>
      <c r="C10311" s="6">
        <v>127693</v>
      </c>
      <c r="D10311" t="s">
        <v>74</v>
      </c>
      <c r="E10311">
        <v>159616</v>
      </c>
      <c r="F10311" s="5" t="s">
        <v>23</v>
      </c>
      <c r="G10311" s="5" t="s">
        <v>51</v>
      </c>
      <c r="H10311" s="5" t="s">
        <v>75</v>
      </c>
      <c r="I10311" t="s">
        <v>44</v>
      </c>
      <c r="J10311" t="s">
        <v>75</v>
      </c>
      <c r="K10311">
        <v>100</v>
      </c>
      <c r="L10311" s="5" t="s">
        <v>20061</v>
      </c>
      <c r="M10311" s="5" t="s">
        <v>28</v>
      </c>
      <c r="N10311">
        <v>16</v>
      </c>
      <c r="O10311" t="s">
        <v>78</v>
      </c>
      <c r="P10311" s="1">
        <v>45730</v>
      </c>
      <c r="Q10311" s="1">
        <v>45747</v>
      </c>
      <c r="R10311">
        <v>1790</v>
      </c>
      <c r="S10311" s="4">
        <v>7.1</v>
      </c>
      <c r="T10311" t="s">
        <v>30</v>
      </c>
    </row>
    <row r="10312" spans="1:20" x14ac:dyDescent="0.35">
      <c r="A10312" t="s">
        <v>20062</v>
      </c>
      <c r="B10312" s="5" t="s">
        <v>179</v>
      </c>
      <c r="C10312" s="6">
        <v>199789</v>
      </c>
      <c r="D10312" t="s">
        <v>22</v>
      </c>
      <c r="E10312">
        <v>199789</v>
      </c>
      <c r="F10312" s="5" t="s">
        <v>23</v>
      </c>
      <c r="G10312" s="5" t="s">
        <v>42</v>
      </c>
      <c r="H10312" s="5" t="s">
        <v>25</v>
      </c>
      <c r="I10312" t="s">
        <v>35</v>
      </c>
      <c r="J10312" t="s">
        <v>426</v>
      </c>
      <c r="K10312">
        <v>50</v>
      </c>
      <c r="L10312" s="5" t="s">
        <v>20063</v>
      </c>
      <c r="M10312" s="5" t="s">
        <v>70</v>
      </c>
      <c r="N10312">
        <v>10</v>
      </c>
      <c r="O10312" t="s">
        <v>88</v>
      </c>
      <c r="P10312" s="1">
        <v>45643</v>
      </c>
      <c r="Q10312" s="1">
        <v>45673</v>
      </c>
      <c r="R10312">
        <v>2344</v>
      </c>
      <c r="S10312" s="4">
        <v>7.5</v>
      </c>
      <c r="T10312" t="s">
        <v>136</v>
      </c>
    </row>
    <row r="10313" spans="1:20" x14ac:dyDescent="0.35">
      <c r="A10313" t="s">
        <v>20064</v>
      </c>
      <c r="B10313" s="5" t="s">
        <v>162</v>
      </c>
      <c r="C10313" s="6">
        <v>60987</v>
      </c>
      <c r="D10313" t="s">
        <v>22</v>
      </c>
      <c r="E10313">
        <v>60987</v>
      </c>
      <c r="F10313" s="5" t="s">
        <v>58</v>
      </c>
      <c r="G10313" s="5" t="s">
        <v>24</v>
      </c>
      <c r="H10313" s="5" t="s">
        <v>129</v>
      </c>
      <c r="I10313" t="s">
        <v>26</v>
      </c>
      <c r="J10313" t="s">
        <v>940</v>
      </c>
      <c r="K10313">
        <v>100</v>
      </c>
      <c r="L10313" s="5" t="s">
        <v>20065</v>
      </c>
      <c r="M10313" s="5" t="s">
        <v>54</v>
      </c>
      <c r="N10313">
        <v>1</v>
      </c>
      <c r="O10313" t="s">
        <v>85</v>
      </c>
      <c r="P10313" s="1">
        <v>45490</v>
      </c>
      <c r="Q10313" s="1">
        <v>45509</v>
      </c>
      <c r="R10313">
        <v>2185</v>
      </c>
      <c r="S10313" s="4">
        <v>9.6999999999999993</v>
      </c>
      <c r="T10313" t="s">
        <v>108</v>
      </c>
    </row>
    <row r="10314" spans="1:20" x14ac:dyDescent="0.35">
      <c r="A10314" t="s">
        <v>20066</v>
      </c>
      <c r="B10314" s="5" t="s">
        <v>28799</v>
      </c>
      <c r="C10314" s="6">
        <v>86536</v>
      </c>
      <c r="D10314" t="s">
        <v>22</v>
      </c>
      <c r="E10314">
        <v>86536</v>
      </c>
      <c r="F10314" s="5" t="s">
        <v>50</v>
      </c>
      <c r="G10314" s="5" t="s">
        <v>42</v>
      </c>
      <c r="H10314" s="5" t="s">
        <v>52</v>
      </c>
      <c r="I10314" t="s">
        <v>26</v>
      </c>
      <c r="J10314" t="s">
        <v>52</v>
      </c>
      <c r="K10314">
        <v>0</v>
      </c>
      <c r="L10314" s="5" t="s">
        <v>20067</v>
      </c>
      <c r="M10314" s="5" t="s">
        <v>28</v>
      </c>
      <c r="N10314">
        <v>4</v>
      </c>
      <c r="O10314" t="s">
        <v>107</v>
      </c>
      <c r="P10314" s="1">
        <v>45297</v>
      </c>
      <c r="Q10314" s="1">
        <v>45318</v>
      </c>
      <c r="R10314">
        <v>1328</v>
      </c>
      <c r="S10314" s="4">
        <v>9.6</v>
      </c>
      <c r="T10314" t="s">
        <v>118</v>
      </c>
    </row>
    <row r="10315" spans="1:20" x14ac:dyDescent="0.35">
      <c r="A10315" t="s">
        <v>20068</v>
      </c>
      <c r="B10315" s="5" t="s">
        <v>174</v>
      </c>
      <c r="C10315" s="6">
        <v>96169</v>
      </c>
      <c r="D10315" t="s">
        <v>41</v>
      </c>
      <c r="E10315">
        <v>81744</v>
      </c>
      <c r="F10315" s="5" t="s">
        <v>50</v>
      </c>
      <c r="G10315" s="5" t="s">
        <v>42</v>
      </c>
      <c r="H10315" s="5" t="s">
        <v>151</v>
      </c>
      <c r="I10315" t="s">
        <v>35</v>
      </c>
      <c r="J10315" t="s">
        <v>151</v>
      </c>
      <c r="K10315">
        <v>100</v>
      </c>
      <c r="L10315" s="5" t="s">
        <v>20069</v>
      </c>
      <c r="M10315" s="5" t="s">
        <v>37</v>
      </c>
      <c r="N10315">
        <v>3</v>
      </c>
      <c r="O10315" t="s">
        <v>88</v>
      </c>
      <c r="P10315" s="1">
        <v>45367</v>
      </c>
      <c r="Q10315" s="1">
        <v>45416</v>
      </c>
      <c r="R10315">
        <v>1754</v>
      </c>
      <c r="S10315" s="4">
        <v>8.9</v>
      </c>
      <c r="T10315" t="s">
        <v>89</v>
      </c>
    </row>
    <row r="10316" spans="1:20" x14ac:dyDescent="0.35">
      <c r="A10316" t="s">
        <v>20070</v>
      </c>
      <c r="B10316" s="5" t="s">
        <v>179</v>
      </c>
      <c r="C10316" s="6">
        <v>192529</v>
      </c>
      <c r="D10316" t="s">
        <v>74</v>
      </c>
      <c r="E10316">
        <v>240661</v>
      </c>
      <c r="F10316" s="5" t="s">
        <v>23</v>
      </c>
      <c r="G10316" s="5" t="s">
        <v>59</v>
      </c>
      <c r="H10316" s="5" t="s">
        <v>75</v>
      </c>
      <c r="I10316" t="s">
        <v>26</v>
      </c>
      <c r="J10316" t="s">
        <v>75</v>
      </c>
      <c r="K10316">
        <v>50</v>
      </c>
      <c r="L10316" s="5" t="s">
        <v>20071</v>
      </c>
      <c r="M10316" s="5" t="s">
        <v>54</v>
      </c>
      <c r="N10316">
        <v>16</v>
      </c>
      <c r="O10316" t="s">
        <v>46</v>
      </c>
      <c r="P10316" s="1">
        <v>45306</v>
      </c>
      <c r="Q10316" s="1">
        <v>45338</v>
      </c>
      <c r="R10316">
        <v>1373</v>
      </c>
      <c r="S10316" s="4">
        <v>6.7</v>
      </c>
      <c r="T10316" t="s">
        <v>95</v>
      </c>
    </row>
    <row r="10317" spans="1:20" x14ac:dyDescent="0.35">
      <c r="A10317" t="s">
        <v>20072</v>
      </c>
      <c r="B10317" s="5" t="s">
        <v>174</v>
      </c>
      <c r="C10317" s="6">
        <v>100410</v>
      </c>
      <c r="D10317" t="s">
        <v>22</v>
      </c>
      <c r="E10317">
        <v>100410</v>
      </c>
      <c r="F10317" s="5" t="s">
        <v>23</v>
      </c>
      <c r="G10317" s="5" t="s">
        <v>42</v>
      </c>
      <c r="H10317" s="5" t="s">
        <v>116</v>
      </c>
      <c r="I10317" t="s">
        <v>35</v>
      </c>
      <c r="J10317" t="s">
        <v>116</v>
      </c>
      <c r="K10317">
        <v>50</v>
      </c>
      <c r="L10317" s="5" t="s">
        <v>20073</v>
      </c>
      <c r="M10317" s="5" t="s">
        <v>54</v>
      </c>
      <c r="N10317">
        <v>19</v>
      </c>
      <c r="O10317" t="s">
        <v>172</v>
      </c>
      <c r="P10317" s="1">
        <v>45614</v>
      </c>
      <c r="Q10317" s="1">
        <v>45661</v>
      </c>
      <c r="R10317">
        <v>1798</v>
      </c>
      <c r="S10317" s="4">
        <v>9.5</v>
      </c>
      <c r="T10317" t="s">
        <v>47</v>
      </c>
    </row>
    <row r="10318" spans="1:20" x14ac:dyDescent="0.35">
      <c r="A10318" t="s">
        <v>20074</v>
      </c>
      <c r="B10318" s="5" t="s">
        <v>28800</v>
      </c>
      <c r="C10318" s="6">
        <v>52644</v>
      </c>
      <c r="D10318" t="s">
        <v>22</v>
      </c>
      <c r="E10318">
        <v>52644</v>
      </c>
      <c r="F10318" s="5" t="s">
        <v>58</v>
      </c>
      <c r="G10318" s="5" t="s">
        <v>24</v>
      </c>
      <c r="H10318" s="5" t="s">
        <v>25</v>
      </c>
      <c r="I10318" t="s">
        <v>26</v>
      </c>
      <c r="J10318" t="s">
        <v>25</v>
      </c>
      <c r="K10318">
        <v>0</v>
      </c>
      <c r="L10318" s="5" t="s">
        <v>20075</v>
      </c>
      <c r="M10318" s="5" t="s">
        <v>28</v>
      </c>
      <c r="N10318">
        <v>1</v>
      </c>
      <c r="O10318" t="s">
        <v>29</v>
      </c>
      <c r="P10318" s="1">
        <v>45386</v>
      </c>
      <c r="Q10318" s="1">
        <v>45451</v>
      </c>
      <c r="R10318">
        <v>1491</v>
      </c>
      <c r="S10318" s="4">
        <v>6.1</v>
      </c>
      <c r="T10318" t="s">
        <v>277</v>
      </c>
    </row>
    <row r="10319" spans="1:20" x14ac:dyDescent="0.35">
      <c r="A10319" t="s">
        <v>20076</v>
      </c>
      <c r="B10319" s="5" t="s">
        <v>73</v>
      </c>
      <c r="C10319" s="6">
        <v>141234</v>
      </c>
      <c r="D10319" t="s">
        <v>22</v>
      </c>
      <c r="E10319">
        <v>141234</v>
      </c>
      <c r="F10319" s="5" t="s">
        <v>66</v>
      </c>
      <c r="G10319" s="5" t="s">
        <v>59</v>
      </c>
      <c r="H10319" s="5" t="s">
        <v>101</v>
      </c>
      <c r="I10319" t="s">
        <v>44</v>
      </c>
      <c r="J10319" t="s">
        <v>101</v>
      </c>
      <c r="K10319">
        <v>0</v>
      </c>
      <c r="L10319" s="5" t="s">
        <v>468</v>
      </c>
      <c r="M10319" s="5" t="s">
        <v>37</v>
      </c>
      <c r="N10319">
        <v>5</v>
      </c>
      <c r="O10319" t="s">
        <v>88</v>
      </c>
      <c r="P10319" s="1">
        <v>45614</v>
      </c>
      <c r="Q10319" s="1">
        <v>45634</v>
      </c>
      <c r="R10319">
        <v>1135</v>
      </c>
      <c r="S10319" s="4">
        <v>5.6</v>
      </c>
      <c r="T10319" t="s">
        <v>63</v>
      </c>
    </row>
    <row r="10320" spans="1:20" x14ac:dyDescent="0.35">
      <c r="A10320" t="s">
        <v>20077</v>
      </c>
      <c r="B10320" s="5" t="s">
        <v>28802</v>
      </c>
      <c r="C10320" s="6">
        <v>110559</v>
      </c>
      <c r="D10320" t="s">
        <v>22</v>
      </c>
      <c r="E10320">
        <v>110559</v>
      </c>
      <c r="F10320" s="5" t="s">
        <v>50</v>
      </c>
      <c r="G10320" s="5" t="s">
        <v>51</v>
      </c>
      <c r="H10320" s="5" t="s">
        <v>97</v>
      </c>
      <c r="I10320" t="s">
        <v>26</v>
      </c>
      <c r="J10320" t="s">
        <v>491</v>
      </c>
      <c r="K10320">
        <v>0</v>
      </c>
      <c r="L10320" s="5" t="s">
        <v>20078</v>
      </c>
      <c r="M10320" s="5" t="s">
        <v>28</v>
      </c>
      <c r="N10320">
        <v>4</v>
      </c>
      <c r="O10320" t="s">
        <v>85</v>
      </c>
      <c r="P10320" s="1">
        <v>45603</v>
      </c>
      <c r="Q10320" s="1">
        <v>45674</v>
      </c>
      <c r="R10320">
        <v>1542</v>
      </c>
      <c r="S10320" s="4">
        <v>9</v>
      </c>
      <c r="T10320" t="s">
        <v>89</v>
      </c>
    </row>
    <row r="10321" spans="1:20" x14ac:dyDescent="0.35">
      <c r="A10321" t="s">
        <v>20079</v>
      </c>
      <c r="B10321" s="5" t="s">
        <v>73</v>
      </c>
      <c r="C10321" s="6">
        <v>217485</v>
      </c>
      <c r="D10321" t="s">
        <v>22</v>
      </c>
      <c r="E10321">
        <v>217485</v>
      </c>
      <c r="F10321" s="5" t="s">
        <v>23</v>
      </c>
      <c r="G10321" s="5" t="s">
        <v>24</v>
      </c>
      <c r="H10321" s="5" t="s">
        <v>129</v>
      </c>
      <c r="I10321" t="s">
        <v>35</v>
      </c>
      <c r="J10321" t="s">
        <v>192</v>
      </c>
      <c r="K10321">
        <v>0</v>
      </c>
      <c r="L10321" s="5" t="s">
        <v>20080</v>
      </c>
      <c r="M10321" s="5" t="s">
        <v>54</v>
      </c>
      <c r="N10321">
        <v>11</v>
      </c>
      <c r="O10321" t="s">
        <v>88</v>
      </c>
      <c r="P10321" s="1">
        <v>45363</v>
      </c>
      <c r="Q10321" s="1">
        <v>45401</v>
      </c>
      <c r="R10321">
        <v>1730</v>
      </c>
      <c r="S10321" s="4">
        <v>5.2</v>
      </c>
      <c r="T10321" t="s">
        <v>118</v>
      </c>
    </row>
    <row r="10322" spans="1:20" x14ac:dyDescent="0.35">
      <c r="A10322" t="s">
        <v>20081</v>
      </c>
      <c r="B10322" s="5" t="s">
        <v>28802</v>
      </c>
      <c r="C10322" s="6">
        <v>71252</v>
      </c>
      <c r="D10322" t="s">
        <v>22</v>
      </c>
      <c r="E10322">
        <v>71252</v>
      </c>
      <c r="F10322" s="5" t="s">
        <v>58</v>
      </c>
      <c r="G10322" s="5" t="s">
        <v>42</v>
      </c>
      <c r="H10322" s="5" t="s">
        <v>68</v>
      </c>
      <c r="I10322" t="s">
        <v>26</v>
      </c>
      <c r="J10322" t="s">
        <v>68</v>
      </c>
      <c r="K10322">
        <v>0</v>
      </c>
      <c r="L10322" s="5" t="s">
        <v>20082</v>
      </c>
      <c r="M10322" s="5" t="s">
        <v>70</v>
      </c>
      <c r="N10322">
        <v>0</v>
      </c>
      <c r="O10322" t="s">
        <v>167</v>
      </c>
      <c r="P10322" s="1">
        <v>45635</v>
      </c>
      <c r="Q10322" s="1">
        <v>45676</v>
      </c>
      <c r="R10322">
        <v>2090</v>
      </c>
      <c r="S10322" s="4">
        <v>6.6</v>
      </c>
      <c r="T10322" t="s">
        <v>95</v>
      </c>
    </row>
    <row r="10323" spans="1:20" x14ac:dyDescent="0.35">
      <c r="A10323" t="s">
        <v>20083</v>
      </c>
      <c r="B10323" s="5" t="s">
        <v>21</v>
      </c>
      <c r="C10323" s="6">
        <v>53971</v>
      </c>
      <c r="D10323" t="s">
        <v>41</v>
      </c>
      <c r="E10323">
        <v>45875</v>
      </c>
      <c r="F10323" s="5" t="s">
        <v>58</v>
      </c>
      <c r="G10323" s="5" t="s">
        <v>51</v>
      </c>
      <c r="H10323" s="5" t="s">
        <v>60</v>
      </c>
      <c r="I10323" t="s">
        <v>44</v>
      </c>
      <c r="J10323" t="s">
        <v>60</v>
      </c>
      <c r="K10323">
        <v>0</v>
      </c>
      <c r="L10323" s="5" t="s">
        <v>20084</v>
      </c>
      <c r="M10323" s="5" t="s">
        <v>70</v>
      </c>
      <c r="N10323">
        <v>0</v>
      </c>
      <c r="O10323" t="s">
        <v>71</v>
      </c>
      <c r="P10323" s="1">
        <v>45658</v>
      </c>
      <c r="Q10323" s="1">
        <v>45700</v>
      </c>
      <c r="R10323">
        <v>523</v>
      </c>
      <c r="S10323" s="4">
        <v>7.5</v>
      </c>
      <c r="T10323" t="s">
        <v>243</v>
      </c>
    </row>
    <row r="10324" spans="1:20" x14ac:dyDescent="0.35">
      <c r="A10324" t="s">
        <v>20085</v>
      </c>
      <c r="B10324" s="5" t="s">
        <v>91</v>
      </c>
      <c r="C10324" s="6">
        <v>220263</v>
      </c>
      <c r="D10324" t="s">
        <v>81</v>
      </c>
      <c r="E10324">
        <v>297355</v>
      </c>
      <c r="F10324" s="5" t="s">
        <v>23</v>
      </c>
      <c r="G10324" s="5" t="s">
        <v>42</v>
      </c>
      <c r="H10324" s="5" t="s">
        <v>82</v>
      </c>
      <c r="I10324" t="s">
        <v>35</v>
      </c>
      <c r="J10324" t="s">
        <v>82</v>
      </c>
      <c r="K10324">
        <v>0</v>
      </c>
      <c r="L10324" s="5" t="s">
        <v>20086</v>
      </c>
      <c r="M10324" s="5" t="s">
        <v>28</v>
      </c>
      <c r="N10324">
        <v>11</v>
      </c>
      <c r="O10324" t="s">
        <v>147</v>
      </c>
      <c r="P10324" s="1">
        <v>45726</v>
      </c>
      <c r="Q10324" s="1">
        <v>45743</v>
      </c>
      <c r="R10324">
        <v>1532</v>
      </c>
      <c r="S10324" s="4">
        <v>5.9</v>
      </c>
      <c r="T10324" t="s">
        <v>38</v>
      </c>
    </row>
    <row r="10325" spans="1:20" x14ac:dyDescent="0.35">
      <c r="A10325" t="s">
        <v>20087</v>
      </c>
      <c r="B10325" s="5" t="s">
        <v>145</v>
      </c>
      <c r="C10325" s="6">
        <v>277182</v>
      </c>
      <c r="D10325" t="s">
        <v>22</v>
      </c>
      <c r="E10325">
        <v>277182</v>
      </c>
      <c r="F10325" s="5" t="s">
        <v>23</v>
      </c>
      <c r="G10325" s="5" t="s">
        <v>51</v>
      </c>
      <c r="H10325" s="5" t="s">
        <v>68</v>
      </c>
      <c r="I10325" t="s">
        <v>26</v>
      </c>
      <c r="J10325" t="s">
        <v>68</v>
      </c>
      <c r="K10325">
        <v>50</v>
      </c>
      <c r="L10325" s="5" t="s">
        <v>20088</v>
      </c>
      <c r="M10325" s="5" t="s">
        <v>37</v>
      </c>
      <c r="N10325">
        <v>15</v>
      </c>
      <c r="O10325" t="s">
        <v>71</v>
      </c>
      <c r="P10325" s="1">
        <v>45612</v>
      </c>
      <c r="Q10325" s="1">
        <v>45667</v>
      </c>
      <c r="R10325">
        <v>652</v>
      </c>
      <c r="S10325" s="4">
        <v>7.6</v>
      </c>
      <c r="T10325" t="s">
        <v>63</v>
      </c>
    </row>
    <row r="10326" spans="1:20" x14ac:dyDescent="0.35">
      <c r="A10326" t="s">
        <v>20089</v>
      </c>
      <c r="B10326" s="5" t="s">
        <v>49</v>
      </c>
      <c r="C10326" s="6">
        <v>66175</v>
      </c>
      <c r="D10326" t="s">
        <v>22</v>
      </c>
      <c r="E10326">
        <v>66175</v>
      </c>
      <c r="F10326" s="5" t="s">
        <v>58</v>
      </c>
      <c r="G10326" s="5" t="s">
        <v>59</v>
      </c>
      <c r="H10326" s="5" t="s">
        <v>52</v>
      </c>
      <c r="I10326" t="s">
        <v>26</v>
      </c>
      <c r="J10326" t="s">
        <v>522</v>
      </c>
      <c r="K10326">
        <v>0</v>
      </c>
      <c r="L10326" s="5" t="s">
        <v>20090</v>
      </c>
      <c r="M10326" s="5" t="s">
        <v>37</v>
      </c>
      <c r="N10326">
        <v>1</v>
      </c>
      <c r="O10326" t="s">
        <v>78</v>
      </c>
      <c r="P10326" s="1">
        <v>45482</v>
      </c>
      <c r="Q10326" s="1">
        <v>45554</v>
      </c>
      <c r="R10326">
        <v>1983</v>
      </c>
      <c r="S10326" s="4">
        <v>5.4</v>
      </c>
      <c r="T10326" t="s">
        <v>95</v>
      </c>
    </row>
    <row r="10327" spans="1:20" x14ac:dyDescent="0.35">
      <c r="A10327" t="s">
        <v>20091</v>
      </c>
      <c r="B10327" s="5" t="s">
        <v>105</v>
      </c>
      <c r="C10327" s="6">
        <v>87331</v>
      </c>
      <c r="D10327" t="s">
        <v>22</v>
      </c>
      <c r="E10327">
        <v>87331</v>
      </c>
      <c r="F10327" s="5" t="s">
        <v>58</v>
      </c>
      <c r="G10327" s="5" t="s">
        <v>59</v>
      </c>
      <c r="H10327" s="5" t="s">
        <v>68</v>
      </c>
      <c r="I10327" t="s">
        <v>35</v>
      </c>
      <c r="J10327" t="s">
        <v>68</v>
      </c>
      <c r="K10327">
        <v>100</v>
      </c>
      <c r="L10327" s="5" t="s">
        <v>20092</v>
      </c>
      <c r="M10327" s="5" t="s">
        <v>54</v>
      </c>
      <c r="N10327">
        <v>0</v>
      </c>
      <c r="O10327" t="s">
        <v>167</v>
      </c>
      <c r="P10327" s="1">
        <v>45479</v>
      </c>
      <c r="Q10327" s="1">
        <v>45530</v>
      </c>
      <c r="R10327">
        <v>1817</v>
      </c>
      <c r="S10327" s="4">
        <v>7.5</v>
      </c>
      <c r="T10327" t="s">
        <v>136</v>
      </c>
    </row>
    <row r="10328" spans="1:20" x14ac:dyDescent="0.35">
      <c r="A10328" t="s">
        <v>20093</v>
      </c>
      <c r="B10328" s="5" t="s">
        <v>145</v>
      </c>
      <c r="C10328" s="6">
        <v>139322</v>
      </c>
      <c r="D10328" t="s">
        <v>22</v>
      </c>
      <c r="E10328">
        <v>139322</v>
      </c>
      <c r="F10328" s="5" t="s">
        <v>50</v>
      </c>
      <c r="G10328" s="5" t="s">
        <v>42</v>
      </c>
      <c r="H10328" s="5" t="s">
        <v>68</v>
      </c>
      <c r="I10328" t="s">
        <v>26</v>
      </c>
      <c r="J10328" t="s">
        <v>68</v>
      </c>
      <c r="K10328">
        <v>100</v>
      </c>
      <c r="L10328" s="5" t="s">
        <v>20094</v>
      </c>
      <c r="M10328" s="5" t="s">
        <v>70</v>
      </c>
      <c r="N10328">
        <v>4</v>
      </c>
      <c r="O10328" t="s">
        <v>172</v>
      </c>
      <c r="P10328" s="1">
        <v>45582</v>
      </c>
      <c r="Q10328" s="1">
        <v>45625</v>
      </c>
      <c r="R10328">
        <v>1376</v>
      </c>
      <c r="S10328" s="4">
        <v>9.3000000000000007</v>
      </c>
      <c r="T10328" t="s">
        <v>38</v>
      </c>
    </row>
    <row r="10329" spans="1:20" x14ac:dyDescent="0.35">
      <c r="A10329" t="s">
        <v>20095</v>
      </c>
      <c r="B10329" s="5" t="s">
        <v>179</v>
      </c>
      <c r="C10329" s="6">
        <v>111301</v>
      </c>
      <c r="D10329" t="s">
        <v>41</v>
      </c>
      <c r="E10329">
        <v>94606</v>
      </c>
      <c r="F10329" s="5" t="s">
        <v>66</v>
      </c>
      <c r="G10329" s="5" t="s">
        <v>59</v>
      </c>
      <c r="H10329" s="5" t="s">
        <v>43</v>
      </c>
      <c r="I10329" t="s">
        <v>26</v>
      </c>
      <c r="J10329" t="s">
        <v>43</v>
      </c>
      <c r="K10329">
        <v>0</v>
      </c>
      <c r="L10329" s="5" t="s">
        <v>20096</v>
      </c>
      <c r="M10329" s="5" t="s">
        <v>70</v>
      </c>
      <c r="N10329">
        <v>5</v>
      </c>
      <c r="O10329" t="s">
        <v>29</v>
      </c>
      <c r="P10329" s="1">
        <v>45513</v>
      </c>
      <c r="Q10329" s="1">
        <v>45572</v>
      </c>
      <c r="R10329">
        <v>1598</v>
      </c>
      <c r="S10329" s="4">
        <v>6.4</v>
      </c>
      <c r="T10329" t="s">
        <v>30</v>
      </c>
    </row>
    <row r="10330" spans="1:20" x14ac:dyDescent="0.35">
      <c r="A10330" t="s">
        <v>20097</v>
      </c>
      <c r="B10330" s="5" t="s">
        <v>28802</v>
      </c>
      <c r="C10330" s="6">
        <v>132825</v>
      </c>
      <c r="D10330" t="s">
        <v>92</v>
      </c>
      <c r="E10330">
        <v>99619</v>
      </c>
      <c r="F10330" s="5" t="s">
        <v>23</v>
      </c>
      <c r="G10330" s="5" t="s">
        <v>59</v>
      </c>
      <c r="H10330" s="5" t="s">
        <v>93</v>
      </c>
      <c r="I10330" t="s">
        <v>44</v>
      </c>
      <c r="J10330" t="s">
        <v>93</v>
      </c>
      <c r="K10330">
        <v>0</v>
      </c>
      <c r="L10330" s="5" t="s">
        <v>20098</v>
      </c>
      <c r="M10330" s="5" t="s">
        <v>54</v>
      </c>
      <c r="N10330">
        <v>17</v>
      </c>
      <c r="O10330" t="s">
        <v>78</v>
      </c>
      <c r="P10330" s="1">
        <v>45642</v>
      </c>
      <c r="Q10330" s="1">
        <v>45708</v>
      </c>
      <c r="R10330">
        <v>708</v>
      </c>
      <c r="S10330" s="4">
        <v>5.0999999999999996</v>
      </c>
      <c r="T10330" t="s">
        <v>79</v>
      </c>
    </row>
    <row r="10331" spans="1:20" x14ac:dyDescent="0.35">
      <c r="A10331" t="s">
        <v>20099</v>
      </c>
      <c r="B10331" s="5" t="s">
        <v>73</v>
      </c>
      <c r="C10331" s="6">
        <v>169505</v>
      </c>
      <c r="D10331" t="s">
        <v>81</v>
      </c>
      <c r="E10331">
        <v>228832</v>
      </c>
      <c r="F10331" s="5" t="s">
        <v>23</v>
      </c>
      <c r="G10331" s="5" t="s">
        <v>42</v>
      </c>
      <c r="H10331" s="5" t="s">
        <v>82</v>
      </c>
      <c r="I10331" t="s">
        <v>26</v>
      </c>
      <c r="J10331" t="s">
        <v>82</v>
      </c>
      <c r="K10331">
        <v>0</v>
      </c>
      <c r="L10331" s="5" t="s">
        <v>20100</v>
      </c>
      <c r="M10331" s="5" t="s">
        <v>54</v>
      </c>
      <c r="N10331">
        <v>14</v>
      </c>
      <c r="O10331" t="s">
        <v>147</v>
      </c>
      <c r="P10331" s="1">
        <v>45347</v>
      </c>
      <c r="Q10331" s="1">
        <v>45399</v>
      </c>
      <c r="R10331">
        <v>790</v>
      </c>
      <c r="S10331" s="4">
        <v>8.8000000000000007</v>
      </c>
      <c r="T10331" t="s">
        <v>103</v>
      </c>
    </row>
    <row r="10332" spans="1:20" x14ac:dyDescent="0.35">
      <c r="A10332" t="s">
        <v>20101</v>
      </c>
      <c r="B10332" s="5" t="s">
        <v>28800</v>
      </c>
      <c r="C10332" s="6">
        <v>88530</v>
      </c>
      <c r="D10332" t="s">
        <v>81</v>
      </c>
      <c r="E10332">
        <v>119516</v>
      </c>
      <c r="F10332" s="5" t="s">
        <v>50</v>
      </c>
      <c r="G10332" s="5" t="s">
        <v>42</v>
      </c>
      <c r="H10332" s="5" t="s">
        <v>82</v>
      </c>
      <c r="I10332" t="s">
        <v>35</v>
      </c>
      <c r="J10332" t="s">
        <v>82</v>
      </c>
      <c r="K10332">
        <v>0</v>
      </c>
      <c r="L10332" s="5" t="s">
        <v>20102</v>
      </c>
      <c r="M10332" s="5" t="s">
        <v>70</v>
      </c>
      <c r="N10332">
        <v>4</v>
      </c>
      <c r="O10332" t="s">
        <v>29</v>
      </c>
      <c r="P10332" s="1">
        <v>45387</v>
      </c>
      <c r="Q10332" s="1">
        <v>45438</v>
      </c>
      <c r="R10332">
        <v>1421</v>
      </c>
      <c r="S10332" s="4">
        <v>9.5</v>
      </c>
      <c r="T10332" t="s">
        <v>55</v>
      </c>
    </row>
    <row r="10333" spans="1:20" x14ac:dyDescent="0.35">
      <c r="A10333" t="s">
        <v>20103</v>
      </c>
      <c r="B10333" s="5" t="s">
        <v>28800</v>
      </c>
      <c r="C10333" s="6">
        <v>127006</v>
      </c>
      <c r="D10333" t="s">
        <v>41</v>
      </c>
      <c r="E10333">
        <v>107955</v>
      </c>
      <c r="F10333" s="5" t="s">
        <v>66</v>
      </c>
      <c r="G10333" s="5" t="s">
        <v>59</v>
      </c>
      <c r="H10333" s="5" t="s">
        <v>151</v>
      </c>
      <c r="I10333" t="s">
        <v>44</v>
      </c>
      <c r="J10333" t="s">
        <v>151</v>
      </c>
      <c r="K10333">
        <v>50</v>
      </c>
      <c r="L10333" s="5" t="s">
        <v>20104</v>
      </c>
      <c r="M10333" s="5" t="s">
        <v>37</v>
      </c>
      <c r="N10333">
        <v>6</v>
      </c>
      <c r="O10333" t="s">
        <v>135</v>
      </c>
      <c r="P10333" s="1">
        <v>45659</v>
      </c>
      <c r="Q10333" s="1">
        <v>45719</v>
      </c>
      <c r="R10333">
        <v>2400</v>
      </c>
      <c r="S10333" s="4">
        <v>6.2</v>
      </c>
      <c r="T10333" t="s">
        <v>277</v>
      </c>
    </row>
    <row r="10334" spans="1:20" x14ac:dyDescent="0.35">
      <c r="A10334" t="s">
        <v>20105</v>
      </c>
      <c r="B10334" s="5" t="s">
        <v>49</v>
      </c>
      <c r="C10334" s="6">
        <v>244361</v>
      </c>
      <c r="D10334" t="s">
        <v>81</v>
      </c>
      <c r="E10334">
        <v>329887</v>
      </c>
      <c r="F10334" s="5" t="s">
        <v>23</v>
      </c>
      <c r="G10334" s="5" t="s">
        <v>59</v>
      </c>
      <c r="H10334" s="5" t="s">
        <v>82</v>
      </c>
      <c r="I10334" t="s">
        <v>26</v>
      </c>
      <c r="J10334" t="s">
        <v>82</v>
      </c>
      <c r="K10334">
        <v>100</v>
      </c>
      <c r="L10334" s="5" t="s">
        <v>20106</v>
      </c>
      <c r="M10334" s="5" t="s">
        <v>28</v>
      </c>
      <c r="N10334">
        <v>10</v>
      </c>
      <c r="O10334" t="s">
        <v>46</v>
      </c>
      <c r="P10334" s="1">
        <v>45741</v>
      </c>
      <c r="Q10334" s="1">
        <v>45811</v>
      </c>
      <c r="R10334">
        <v>1476</v>
      </c>
      <c r="S10334" s="4">
        <v>6.4</v>
      </c>
      <c r="T10334" t="s">
        <v>38</v>
      </c>
    </row>
    <row r="10335" spans="1:20" x14ac:dyDescent="0.35">
      <c r="A10335" t="s">
        <v>20107</v>
      </c>
      <c r="B10335" s="5" t="s">
        <v>49</v>
      </c>
      <c r="C10335" s="6">
        <v>74201</v>
      </c>
      <c r="D10335" t="s">
        <v>74</v>
      </c>
      <c r="E10335">
        <v>92751</v>
      </c>
      <c r="F10335" s="5" t="s">
        <v>58</v>
      </c>
      <c r="G10335" s="5" t="s">
        <v>24</v>
      </c>
      <c r="H10335" s="5" t="s">
        <v>75</v>
      </c>
      <c r="I10335" t="s">
        <v>35</v>
      </c>
      <c r="J10335" t="s">
        <v>75</v>
      </c>
      <c r="K10335">
        <v>0</v>
      </c>
      <c r="L10335" s="5" t="s">
        <v>20108</v>
      </c>
      <c r="M10335" s="5" t="s">
        <v>28</v>
      </c>
      <c r="N10335">
        <v>1</v>
      </c>
      <c r="O10335" t="s">
        <v>78</v>
      </c>
      <c r="P10335" s="1">
        <v>45619</v>
      </c>
      <c r="Q10335" s="1">
        <v>45677</v>
      </c>
      <c r="R10335">
        <v>661</v>
      </c>
      <c r="S10335" s="4">
        <v>6.4</v>
      </c>
      <c r="T10335" t="s">
        <v>103</v>
      </c>
    </row>
    <row r="10336" spans="1:20" x14ac:dyDescent="0.35">
      <c r="A10336" t="s">
        <v>20109</v>
      </c>
      <c r="B10336" s="5" t="s">
        <v>57</v>
      </c>
      <c r="C10336" s="6">
        <v>166881</v>
      </c>
      <c r="D10336" t="s">
        <v>22</v>
      </c>
      <c r="E10336">
        <v>166881</v>
      </c>
      <c r="F10336" s="5" t="s">
        <v>66</v>
      </c>
      <c r="G10336" s="5" t="s">
        <v>24</v>
      </c>
      <c r="H10336" s="5" t="s">
        <v>68</v>
      </c>
      <c r="I10336" t="s">
        <v>44</v>
      </c>
      <c r="J10336" t="s">
        <v>93</v>
      </c>
      <c r="K10336">
        <v>0</v>
      </c>
      <c r="L10336" s="5" t="s">
        <v>20110</v>
      </c>
      <c r="M10336" s="5" t="s">
        <v>54</v>
      </c>
      <c r="N10336">
        <v>8</v>
      </c>
      <c r="O10336" t="s">
        <v>112</v>
      </c>
      <c r="P10336" s="1">
        <v>45605</v>
      </c>
      <c r="Q10336" s="1">
        <v>45623</v>
      </c>
      <c r="R10336">
        <v>2036</v>
      </c>
      <c r="S10336" s="4">
        <v>5.9</v>
      </c>
      <c r="T10336" t="s">
        <v>30</v>
      </c>
    </row>
    <row r="10337" spans="1:20" x14ac:dyDescent="0.35">
      <c r="A10337" t="s">
        <v>20111</v>
      </c>
      <c r="B10337" s="5" t="s">
        <v>28802</v>
      </c>
      <c r="C10337" s="6">
        <v>28173</v>
      </c>
      <c r="D10337" t="s">
        <v>22</v>
      </c>
      <c r="E10337">
        <v>28173</v>
      </c>
      <c r="F10337" s="5" t="s">
        <v>58</v>
      </c>
      <c r="G10337" s="5" t="s">
        <v>42</v>
      </c>
      <c r="H10337" s="5" t="s">
        <v>116</v>
      </c>
      <c r="I10337" t="s">
        <v>35</v>
      </c>
      <c r="J10337" t="s">
        <v>116</v>
      </c>
      <c r="K10337">
        <v>50</v>
      </c>
      <c r="L10337" s="5" t="s">
        <v>20112</v>
      </c>
      <c r="M10337" s="5" t="s">
        <v>37</v>
      </c>
      <c r="N10337">
        <v>1</v>
      </c>
      <c r="O10337" t="s">
        <v>141</v>
      </c>
      <c r="P10337" s="1">
        <v>45507</v>
      </c>
      <c r="Q10337" s="1">
        <v>45552</v>
      </c>
      <c r="R10337">
        <v>1891</v>
      </c>
      <c r="S10337" s="4">
        <v>5.5</v>
      </c>
      <c r="T10337" t="s">
        <v>108</v>
      </c>
    </row>
    <row r="10338" spans="1:20" x14ac:dyDescent="0.35">
      <c r="A10338" t="s">
        <v>20113</v>
      </c>
      <c r="B10338" s="5" t="s">
        <v>28801</v>
      </c>
      <c r="C10338" s="6">
        <v>73010</v>
      </c>
      <c r="D10338" t="s">
        <v>22</v>
      </c>
      <c r="E10338">
        <v>73010</v>
      </c>
      <c r="F10338" s="5" t="s">
        <v>58</v>
      </c>
      <c r="G10338" s="5" t="s">
        <v>42</v>
      </c>
      <c r="H10338" s="5" t="s">
        <v>101</v>
      </c>
      <c r="I10338" t="s">
        <v>35</v>
      </c>
      <c r="J10338" t="s">
        <v>101</v>
      </c>
      <c r="K10338">
        <v>100</v>
      </c>
      <c r="L10338" s="5" t="s">
        <v>20114</v>
      </c>
      <c r="M10338" s="5" t="s">
        <v>54</v>
      </c>
      <c r="N10338">
        <v>1</v>
      </c>
      <c r="O10338" t="s">
        <v>88</v>
      </c>
      <c r="P10338" s="1">
        <v>45692</v>
      </c>
      <c r="Q10338" s="1">
        <v>45762</v>
      </c>
      <c r="R10338">
        <v>2119</v>
      </c>
      <c r="S10338" s="4">
        <v>8</v>
      </c>
      <c r="T10338" t="s">
        <v>153</v>
      </c>
    </row>
    <row r="10339" spans="1:20" x14ac:dyDescent="0.35">
      <c r="A10339" t="s">
        <v>20115</v>
      </c>
      <c r="B10339" s="5" t="s">
        <v>49</v>
      </c>
      <c r="C10339" s="6">
        <v>102446</v>
      </c>
      <c r="D10339" t="s">
        <v>41</v>
      </c>
      <c r="E10339">
        <v>87079</v>
      </c>
      <c r="F10339" s="5" t="s">
        <v>50</v>
      </c>
      <c r="G10339" s="5" t="s">
        <v>42</v>
      </c>
      <c r="H10339" s="5" t="s">
        <v>151</v>
      </c>
      <c r="I10339" t="s">
        <v>35</v>
      </c>
      <c r="J10339" t="s">
        <v>133</v>
      </c>
      <c r="K10339">
        <v>100</v>
      </c>
      <c r="L10339" s="5" t="s">
        <v>20116</v>
      </c>
      <c r="M10339" s="5" t="s">
        <v>70</v>
      </c>
      <c r="N10339">
        <v>3</v>
      </c>
      <c r="O10339" t="s">
        <v>107</v>
      </c>
      <c r="P10339" s="1">
        <v>45571</v>
      </c>
      <c r="Q10339" s="1">
        <v>45612</v>
      </c>
      <c r="R10339">
        <v>1801</v>
      </c>
      <c r="S10339" s="4">
        <v>9.8000000000000007</v>
      </c>
      <c r="T10339" t="s">
        <v>118</v>
      </c>
    </row>
    <row r="10340" spans="1:20" x14ac:dyDescent="0.35">
      <c r="A10340" t="s">
        <v>20117</v>
      </c>
      <c r="B10340" s="5" t="s">
        <v>105</v>
      </c>
      <c r="C10340" s="6">
        <v>89214</v>
      </c>
      <c r="D10340" t="s">
        <v>22</v>
      </c>
      <c r="E10340">
        <v>89214</v>
      </c>
      <c r="F10340" s="5" t="s">
        <v>66</v>
      </c>
      <c r="G10340" s="5" t="s">
        <v>42</v>
      </c>
      <c r="H10340" s="5" t="s">
        <v>52</v>
      </c>
      <c r="I10340" t="s">
        <v>44</v>
      </c>
      <c r="J10340" t="s">
        <v>52</v>
      </c>
      <c r="K10340">
        <v>0</v>
      </c>
      <c r="L10340" s="5" t="s">
        <v>20118</v>
      </c>
      <c r="M10340" s="5" t="s">
        <v>70</v>
      </c>
      <c r="N10340">
        <v>8</v>
      </c>
      <c r="O10340" t="s">
        <v>131</v>
      </c>
      <c r="P10340" s="1">
        <v>45634</v>
      </c>
      <c r="Q10340" s="1">
        <v>45687</v>
      </c>
      <c r="R10340">
        <v>1097</v>
      </c>
      <c r="S10340" s="4">
        <v>5.2</v>
      </c>
      <c r="T10340" t="s">
        <v>108</v>
      </c>
    </row>
    <row r="10341" spans="1:20" x14ac:dyDescent="0.35">
      <c r="A10341" t="s">
        <v>20119</v>
      </c>
      <c r="B10341" s="5" t="s">
        <v>217</v>
      </c>
      <c r="C10341" s="6">
        <v>203849</v>
      </c>
      <c r="D10341" t="s">
        <v>22</v>
      </c>
      <c r="E10341">
        <v>203849</v>
      </c>
      <c r="F10341" s="5" t="s">
        <v>23</v>
      </c>
      <c r="G10341" s="5" t="s">
        <v>59</v>
      </c>
      <c r="H10341" s="5" t="s">
        <v>165</v>
      </c>
      <c r="I10341" t="s">
        <v>35</v>
      </c>
      <c r="J10341" t="s">
        <v>165</v>
      </c>
      <c r="K10341">
        <v>0</v>
      </c>
      <c r="L10341" s="5" t="s">
        <v>20120</v>
      </c>
      <c r="M10341" s="5" t="s">
        <v>70</v>
      </c>
      <c r="N10341">
        <v>12</v>
      </c>
      <c r="O10341" t="s">
        <v>62</v>
      </c>
      <c r="P10341" s="1">
        <v>45486</v>
      </c>
      <c r="Q10341" s="1">
        <v>45539</v>
      </c>
      <c r="R10341">
        <v>645</v>
      </c>
      <c r="S10341" s="4">
        <v>6.1</v>
      </c>
      <c r="T10341" t="s">
        <v>153</v>
      </c>
    </row>
    <row r="10342" spans="1:20" x14ac:dyDescent="0.35">
      <c r="A10342" t="s">
        <v>20121</v>
      </c>
      <c r="B10342" s="5" t="s">
        <v>73</v>
      </c>
      <c r="C10342" s="6">
        <v>231925</v>
      </c>
      <c r="D10342" t="s">
        <v>41</v>
      </c>
      <c r="E10342">
        <v>197136</v>
      </c>
      <c r="F10342" s="5" t="s">
        <v>23</v>
      </c>
      <c r="G10342" s="5" t="s">
        <v>42</v>
      </c>
      <c r="H10342" s="5" t="s">
        <v>151</v>
      </c>
      <c r="I10342" t="s">
        <v>35</v>
      </c>
      <c r="J10342" t="s">
        <v>151</v>
      </c>
      <c r="K10342">
        <v>100</v>
      </c>
      <c r="L10342" s="5" t="s">
        <v>20122</v>
      </c>
      <c r="M10342" s="5" t="s">
        <v>28</v>
      </c>
      <c r="N10342">
        <v>16</v>
      </c>
      <c r="O10342" t="s">
        <v>29</v>
      </c>
      <c r="P10342" s="1">
        <v>45748</v>
      </c>
      <c r="Q10342" s="1">
        <v>45820</v>
      </c>
      <c r="R10342">
        <v>2122</v>
      </c>
      <c r="S10342" s="4">
        <v>9.3000000000000007</v>
      </c>
      <c r="T10342" t="s">
        <v>30</v>
      </c>
    </row>
    <row r="10343" spans="1:20" x14ac:dyDescent="0.35">
      <c r="A10343" t="s">
        <v>20123</v>
      </c>
      <c r="B10343" s="5" t="s">
        <v>105</v>
      </c>
      <c r="C10343" s="6">
        <v>135857</v>
      </c>
      <c r="D10343" t="s">
        <v>74</v>
      </c>
      <c r="E10343">
        <v>169821</v>
      </c>
      <c r="F10343" s="5" t="s">
        <v>66</v>
      </c>
      <c r="G10343" s="5" t="s">
        <v>24</v>
      </c>
      <c r="H10343" s="5" t="s">
        <v>75</v>
      </c>
      <c r="I10343" t="s">
        <v>35</v>
      </c>
      <c r="J10343" t="s">
        <v>294</v>
      </c>
      <c r="K10343">
        <v>50</v>
      </c>
      <c r="L10343" s="5" t="s">
        <v>20124</v>
      </c>
      <c r="M10343" s="5" t="s">
        <v>37</v>
      </c>
      <c r="N10343">
        <v>7</v>
      </c>
      <c r="O10343" t="s">
        <v>46</v>
      </c>
      <c r="P10343" s="1">
        <v>45749</v>
      </c>
      <c r="Q10343" s="1">
        <v>45800</v>
      </c>
      <c r="R10343">
        <v>1584</v>
      </c>
      <c r="S10343" s="4">
        <v>6.5</v>
      </c>
      <c r="T10343" t="s">
        <v>38</v>
      </c>
    </row>
    <row r="10344" spans="1:20" x14ac:dyDescent="0.35">
      <c r="A10344" t="s">
        <v>20125</v>
      </c>
      <c r="B10344" s="5" t="s">
        <v>28802</v>
      </c>
      <c r="C10344" s="6">
        <v>135341</v>
      </c>
      <c r="D10344" t="s">
        <v>65</v>
      </c>
      <c r="E10344">
        <v>175943</v>
      </c>
      <c r="F10344" s="5" t="s">
        <v>66</v>
      </c>
      <c r="G10344" s="5" t="s">
        <v>51</v>
      </c>
      <c r="H10344" s="5" t="s">
        <v>67</v>
      </c>
      <c r="I10344" t="s">
        <v>35</v>
      </c>
      <c r="J10344" t="s">
        <v>67</v>
      </c>
      <c r="K10344">
        <v>0</v>
      </c>
      <c r="L10344" s="5" t="s">
        <v>20126</v>
      </c>
      <c r="M10344" s="5" t="s">
        <v>37</v>
      </c>
      <c r="N10344">
        <v>7</v>
      </c>
      <c r="O10344" t="s">
        <v>62</v>
      </c>
      <c r="P10344" s="1">
        <v>45371</v>
      </c>
      <c r="Q10344" s="1">
        <v>45389</v>
      </c>
      <c r="R10344">
        <v>1590</v>
      </c>
      <c r="S10344" s="4">
        <v>7.7</v>
      </c>
      <c r="T10344" t="s">
        <v>47</v>
      </c>
    </row>
    <row r="10345" spans="1:20" x14ac:dyDescent="0.35">
      <c r="A10345" t="s">
        <v>20127</v>
      </c>
      <c r="B10345" s="5" t="s">
        <v>28802</v>
      </c>
      <c r="C10345" s="6">
        <v>131968</v>
      </c>
      <c r="D10345" t="s">
        <v>41</v>
      </c>
      <c r="E10345">
        <v>112173</v>
      </c>
      <c r="F10345" s="5" t="s">
        <v>66</v>
      </c>
      <c r="G10345" s="5" t="s">
        <v>42</v>
      </c>
      <c r="H10345" s="5" t="s">
        <v>60</v>
      </c>
      <c r="I10345" t="s">
        <v>35</v>
      </c>
      <c r="J10345" t="s">
        <v>60</v>
      </c>
      <c r="K10345">
        <v>0</v>
      </c>
      <c r="L10345" s="5" t="s">
        <v>20128</v>
      </c>
      <c r="M10345" s="5" t="s">
        <v>70</v>
      </c>
      <c r="N10345">
        <v>9</v>
      </c>
      <c r="O10345" t="s">
        <v>71</v>
      </c>
      <c r="P10345" s="1">
        <v>45750</v>
      </c>
      <c r="Q10345" s="1">
        <v>45804</v>
      </c>
      <c r="R10345">
        <v>1288</v>
      </c>
      <c r="S10345" s="4">
        <v>9.6999999999999993</v>
      </c>
      <c r="T10345" t="s">
        <v>118</v>
      </c>
    </row>
    <row r="10346" spans="1:20" x14ac:dyDescent="0.35">
      <c r="A10346" t="s">
        <v>20129</v>
      </c>
      <c r="B10346" s="5" t="s">
        <v>28801</v>
      </c>
      <c r="C10346" s="6">
        <v>123858</v>
      </c>
      <c r="D10346" t="s">
        <v>92</v>
      </c>
      <c r="E10346">
        <v>92894</v>
      </c>
      <c r="F10346" s="5" t="s">
        <v>66</v>
      </c>
      <c r="G10346" s="5" t="s">
        <v>51</v>
      </c>
      <c r="H10346" s="5" t="s">
        <v>93</v>
      </c>
      <c r="I10346" t="s">
        <v>44</v>
      </c>
      <c r="J10346" t="s">
        <v>915</v>
      </c>
      <c r="K10346">
        <v>0</v>
      </c>
      <c r="L10346" s="5" t="s">
        <v>20130</v>
      </c>
      <c r="M10346" s="5" t="s">
        <v>37</v>
      </c>
      <c r="N10346">
        <v>5</v>
      </c>
      <c r="O10346" t="s">
        <v>147</v>
      </c>
      <c r="P10346" s="1">
        <v>45718</v>
      </c>
      <c r="Q10346" s="1">
        <v>45757</v>
      </c>
      <c r="R10346">
        <v>2322</v>
      </c>
      <c r="S10346" s="4">
        <v>5.5</v>
      </c>
      <c r="T10346" t="s">
        <v>55</v>
      </c>
    </row>
    <row r="10347" spans="1:20" x14ac:dyDescent="0.35">
      <c r="A10347" t="s">
        <v>20131</v>
      </c>
      <c r="B10347" s="5" t="s">
        <v>217</v>
      </c>
      <c r="C10347" s="6">
        <v>348262</v>
      </c>
      <c r="D10347" t="s">
        <v>120</v>
      </c>
      <c r="E10347">
        <v>313436</v>
      </c>
      <c r="F10347" s="5" t="s">
        <v>23</v>
      </c>
      <c r="G10347" s="5" t="s">
        <v>42</v>
      </c>
      <c r="H10347" s="5" t="s">
        <v>121</v>
      </c>
      <c r="I10347" t="s">
        <v>26</v>
      </c>
      <c r="J10347" t="s">
        <v>129</v>
      </c>
      <c r="K10347">
        <v>100</v>
      </c>
      <c r="L10347" s="5" t="s">
        <v>20132</v>
      </c>
      <c r="M10347" s="5" t="s">
        <v>28</v>
      </c>
      <c r="N10347">
        <v>16</v>
      </c>
      <c r="O10347" t="s">
        <v>167</v>
      </c>
      <c r="P10347" s="1">
        <v>45469</v>
      </c>
      <c r="Q10347" s="1">
        <v>45526</v>
      </c>
      <c r="R10347">
        <v>720</v>
      </c>
      <c r="S10347" s="4">
        <v>6.2</v>
      </c>
      <c r="T10347" t="s">
        <v>243</v>
      </c>
    </row>
    <row r="10348" spans="1:20" x14ac:dyDescent="0.35">
      <c r="A10348" t="s">
        <v>20133</v>
      </c>
      <c r="B10348" s="5" t="s">
        <v>28799</v>
      </c>
      <c r="C10348" s="6">
        <v>139444</v>
      </c>
      <c r="D10348" t="s">
        <v>22</v>
      </c>
      <c r="E10348">
        <v>139444</v>
      </c>
      <c r="F10348" s="5" t="s">
        <v>66</v>
      </c>
      <c r="G10348" s="5" t="s">
        <v>42</v>
      </c>
      <c r="H10348" s="5" t="s">
        <v>25</v>
      </c>
      <c r="I10348" t="s">
        <v>35</v>
      </c>
      <c r="J10348" t="s">
        <v>25</v>
      </c>
      <c r="K10348">
        <v>50</v>
      </c>
      <c r="L10348" s="5" t="s">
        <v>20134</v>
      </c>
      <c r="M10348" s="5" t="s">
        <v>28</v>
      </c>
      <c r="N10348">
        <v>8</v>
      </c>
      <c r="O10348" t="s">
        <v>172</v>
      </c>
      <c r="P10348" s="1">
        <v>45493</v>
      </c>
      <c r="Q10348" s="1">
        <v>45555</v>
      </c>
      <c r="R10348">
        <v>1968</v>
      </c>
      <c r="S10348" s="4">
        <v>5.5</v>
      </c>
      <c r="T10348" t="s">
        <v>89</v>
      </c>
    </row>
    <row r="10349" spans="1:20" x14ac:dyDescent="0.35">
      <c r="A10349" t="s">
        <v>20135</v>
      </c>
      <c r="B10349" s="5" t="s">
        <v>91</v>
      </c>
      <c r="C10349" s="6">
        <v>149870</v>
      </c>
      <c r="D10349" t="s">
        <v>22</v>
      </c>
      <c r="E10349">
        <v>149870</v>
      </c>
      <c r="F10349" s="5" t="s">
        <v>66</v>
      </c>
      <c r="G10349" s="5" t="s">
        <v>51</v>
      </c>
      <c r="H10349" s="5" t="s">
        <v>97</v>
      </c>
      <c r="I10349" t="s">
        <v>44</v>
      </c>
      <c r="J10349" t="s">
        <v>97</v>
      </c>
      <c r="K10349">
        <v>50</v>
      </c>
      <c r="L10349" s="5" t="s">
        <v>20136</v>
      </c>
      <c r="M10349" s="5" t="s">
        <v>70</v>
      </c>
      <c r="N10349">
        <v>9</v>
      </c>
      <c r="O10349" t="s">
        <v>112</v>
      </c>
      <c r="P10349" s="1">
        <v>45317</v>
      </c>
      <c r="Q10349" s="1">
        <v>45361</v>
      </c>
      <c r="R10349">
        <v>763</v>
      </c>
      <c r="S10349" s="4">
        <v>9.5</v>
      </c>
      <c r="T10349" t="s">
        <v>103</v>
      </c>
    </row>
    <row r="10350" spans="1:20" x14ac:dyDescent="0.35">
      <c r="A10350" t="s">
        <v>20137</v>
      </c>
      <c r="B10350" s="5" t="s">
        <v>49</v>
      </c>
      <c r="C10350" s="6">
        <v>71964</v>
      </c>
      <c r="D10350" t="s">
        <v>22</v>
      </c>
      <c r="E10350">
        <v>71964</v>
      </c>
      <c r="F10350" s="5" t="s">
        <v>58</v>
      </c>
      <c r="G10350" s="5" t="s">
        <v>24</v>
      </c>
      <c r="H10350" s="5" t="s">
        <v>25</v>
      </c>
      <c r="I10350" t="s">
        <v>44</v>
      </c>
      <c r="J10350" t="s">
        <v>25</v>
      </c>
      <c r="K10350">
        <v>50</v>
      </c>
      <c r="L10350" s="5" t="s">
        <v>20138</v>
      </c>
      <c r="M10350" s="5" t="s">
        <v>70</v>
      </c>
      <c r="N10350">
        <v>1</v>
      </c>
      <c r="O10350" t="s">
        <v>62</v>
      </c>
      <c r="P10350" s="1">
        <v>45419</v>
      </c>
      <c r="Q10350" s="1">
        <v>45481</v>
      </c>
      <c r="R10350">
        <v>1882</v>
      </c>
      <c r="S10350" s="4">
        <v>9.6999999999999993</v>
      </c>
      <c r="T10350" t="s">
        <v>63</v>
      </c>
    </row>
    <row r="10351" spans="1:20" x14ac:dyDescent="0.35">
      <c r="A10351" t="s">
        <v>20139</v>
      </c>
      <c r="B10351" s="5" t="s">
        <v>57</v>
      </c>
      <c r="C10351" s="6">
        <v>27319</v>
      </c>
      <c r="D10351" t="s">
        <v>22</v>
      </c>
      <c r="E10351">
        <v>27319</v>
      </c>
      <c r="F10351" s="5" t="s">
        <v>58</v>
      </c>
      <c r="G10351" s="5" t="s">
        <v>51</v>
      </c>
      <c r="H10351" s="5" t="s">
        <v>116</v>
      </c>
      <c r="I10351" t="s">
        <v>35</v>
      </c>
      <c r="J10351" t="s">
        <v>116</v>
      </c>
      <c r="K10351">
        <v>0</v>
      </c>
      <c r="L10351" s="5" t="s">
        <v>20140</v>
      </c>
      <c r="M10351" s="5" t="s">
        <v>28</v>
      </c>
      <c r="N10351">
        <v>0</v>
      </c>
      <c r="O10351" t="s">
        <v>46</v>
      </c>
      <c r="P10351" s="1">
        <v>45612</v>
      </c>
      <c r="Q10351" s="1">
        <v>45667</v>
      </c>
      <c r="R10351">
        <v>1675</v>
      </c>
      <c r="S10351" s="4">
        <v>7</v>
      </c>
      <c r="T10351" t="s">
        <v>243</v>
      </c>
    </row>
    <row r="10352" spans="1:20" x14ac:dyDescent="0.35">
      <c r="A10352" t="s">
        <v>20141</v>
      </c>
      <c r="B10352" s="5" t="s">
        <v>100</v>
      </c>
      <c r="C10352" s="6">
        <v>150456</v>
      </c>
      <c r="D10352" t="s">
        <v>92</v>
      </c>
      <c r="E10352">
        <v>112842</v>
      </c>
      <c r="F10352" s="5" t="s">
        <v>23</v>
      </c>
      <c r="G10352" s="5" t="s">
        <v>59</v>
      </c>
      <c r="H10352" s="5" t="s">
        <v>93</v>
      </c>
      <c r="I10352" t="s">
        <v>26</v>
      </c>
      <c r="J10352" t="s">
        <v>93</v>
      </c>
      <c r="K10352">
        <v>0</v>
      </c>
      <c r="L10352" s="5" t="s">
        <v>20142</v>
      </c>
      <c r="M10352" s="5" t="s">
        <v>28</v>
      </c>
      <c r="N10352">
        <v>12</v>
      </c>
      <c r="O10352" t="s">
        <v>107</v>
      </c>
      <c r="P10352" s="1">
        <v>45743</v>
      </c>
      <c r="Q10352" s="1">
        <v>45763</v>
      </c>
      <c r="R10352">
        <v>1274</v>
      </c>
      <c r="S10352" s="4">
        <v>9</v>
      </c>
      <c r="T10352" t="s">
        <v>79</v>
      </c>
    </row>
    <row r="10353" spans="1:20" x14ac:dyDescent="0.35">
      <c r="A10353" t="s">
        <v>20143</v>
      </c>
      <c r="B10353" s="5" t="s">
        <v>162</v>
      </c>
      <c r="C10353" s="6">
        <v>305568</v>
      </c>
      <c r="D10353" t="s">
        <v>22</v>
      </c>
      <c r="E10353">
        <v>305568</v>
      </c>
      <c r="F10353" s="5" t="s">
        <v>23</v>
      </c>
      <c r="G10353" s="5" t="s">
        <v>51</v>
      </c>
      <c r="H10353" s="5" t="s">
        <v>68</v>
      </c>
      <c r="I10353" t="s">
        <v>35</v>
      </c>
      <c r="J10353" t="s">
        <v>68</v>
      </c>
      <c r="K10353">
        <v>50</v>
      </c>
      <c r="L10353" s="5" t="s">
        <v>20144</v>
      </c>
      <c r="M10353" s="5" t="s">
        <v>54</v>
      </c>
      <c r="N10353">
        <v>12</v>
      </c>
      <c r="O10353" t="s">
        <v>29</v>
      </c>
      <c r="P10353" s="1">
        <v>45566</v>
      </c>
      <c r="Q10353" s="1">
        <v>45624</v>
      </c>
      <c r="R10353">
        <v>1211</v>
      </c>
      <c r="S10353" s="4">
        <v>9.1</v>
      </c>
      <c r="T10353" t="s">
        <v>277</v>
      </c>
    </row>
    <row r="10354" spans="1:20" x14ac:dyDescent="0.35">
      <c r="A10354" t="s">
        <v>20145</v>
      </c>
      <c r="B10354" s="5" t="s">
        <v>21</v>
      </c>
      <c r="C10354" s="6">
        <v>181656</v>
      </c>
      <c r="D10354" t="s">
        <v>41</v>
      </c>
      <c r="E10354">
        <v>154408</v>
      </c>
      <c r="F10354" s="5" t="s">
        <v>23</v>
      </c>
      <c r="G10354" s="5" t="s">
        <v>24</v>
      </c>
      <c r="H10354" s="5" t="s">
        <v>151</v>
      </c>
      <c r="I10354" t="s">
        <v>44</v>
      </c>
      <c r="J10354" t="s">
        <v>151</v>
      </c>
      <c r="K10354">
        <v>100</v>
      </c>
      <c r="L10354" s="5" t="s">
        <v>5558</v>
      </c>
      <c r="M10354" s="5" t="s">
        <v>37</v>
      </c>
      <c r="N10354">
        <v>11</v>
      </c>
      <c r="O10354" t="s">
        <v>112</v>
      </c>
      <c r="P10354" s="1">
        <v>45316</v>
      </c>
      <c r="Q10354" s="1">
        <v>45386</v>
      </c>
      <c r="R10354">
        <v>2218</v>
      </c>
      <c r="S10354" s="4">
        <v>5</v>
      </c>
      <c r="T10354" t="s">
        <v>210</v>
      </c>
    </row>
    <row r="10355" spans="1:20" x14ac:dyDescent="0.35">
      <c r="A10355" t="s">
        <v>20146</v>
      </c>
      <c r="B10355" s="5" t="s">
        <v>162</v>
      </c>
      <c r="C10355" s="6">
        <v>83544</v>
      </c>
      <c r="D10355" t="s">
        <v>74</v>
      </c>
      <c r="E10355">
        <v>104430</v>
      </c>
      <c r="F10355" s="5" t="s">
        <v>50</v>
      </c>
      <c r="G10355" s="5" t="s">
        <v>59</v>
      </c>
      <c r="H10355" s="5" t="s">
        <v>75</v>
      </c>
      <c r="I10355" t="s">
        <v>35</v>
      </c>
      <c r="J10355" t="s">
        <v>75</v>
      </c>
      <c r="K10355">
        <v>0</v>
      </c>
      <c r="L10355" s="5" t="s">
        <v>20147</v>
      </c>
      <c r="M10355" s="5" t="s">
        <v>54</v>
      </c>
      <c r="N10355">
        <v>4</v>
      </c>
      <c r="O10355" t="s">
        <v>135</v>
      </c>
      <c r="P10355" s="1">
        <v>45422</v>
      </c>
      <c r="Q10355" s="1">
        <v>45439</v>
      </c>
      <c r="R10355">
        <v>1605</v>
      </c>
      <c r="S10355" s="4">
        <v>5.3</v>
      </c>
      <c r="T10355" t="s">
        <v>103</v>
      </c>
    </row>
    <row r="10356" spans="1:20" x14ac:dyDescent="0.35">
      <c r="A10356" t="s">
        <v>20148</v>
      </c>
      <c r="B10356" s="5" t="s">
        <v>21</v>
      </c>
      <c r="C10356" s="6">
        <v>85383</v>
      </c>
      <c r="D10356" t="s">
        <v>65</v>
      </c>
      <c r="E10356">
        <v>110998</v>
      </c>
      <c r="F10356" s="5" t="s">
        <v>58</v>
      </c>
      <c r="G10356" s="5" t="s">
        <v>42</v>
      </c>
      <c r="H10356" s="5" t="s">
        <v>67</v>
      </c>
      <c r="I10356" t="s">
        <v>35</v>
      </c>
      <c r="J10356" t="s">
        <v>67</v>
      </c>
      <c r="K10356">
        <v>0</v>
      </c>
      <c r="L10356" s="5" t="s">
        <v>20149</v>
      </c>
      <c r="M10356" s="5" t="s">
        <v>70</v>
      </c>
      <c r="N10356">
        <v>1</v>
      </c>
      <c r="O10356" t="s">
        <v>107</v>
      </c>
      <c r="P10356" s="1">
        <v>45413</v>
      </c>
      <c r="Q10356" s="1">
        <v>45479</v>
      </c>
      <c r="R10356">
        <v>920</v>
      </c>
      <c r="S10356" s="4">
        <v>8</v>
      </c>
      <c r="T10356" t="s">
        <v>55</v>
      </c>
    </row>
    <row r="10357" spans="1:20" x14ac:dyDescent="0.35">
      <c r="A10357" t="s">
        <v>20150</v>
      </c>
      <c r="B10357" s="5" t="s">
        <v>174</v>
      </c>
      <c r="C10357" s="6">
        <v>118808</v>
      </c>
      <c r="D10357" t="s">
        <v>22</v>
      </c>
      <c r="E10357">
        <v>118808</v>
      </c>
      <c r="F10357" s="5" t="s">
        <v>50</v>
      </c>
      <c r="G10357" s="5" t="s">
        <v>51</v>
      </c>
      <c r="H10357" s="5" t="s">
        <v>191</v>
      </c>
      <c r="I10357" t="s">
        <v>35</v>
      </c>
      <c r="J10357" t="s">
        <v>291</v>
      </c>
      <c r="K10357">
        <v>50</v>
      </c>
      <c r="L10357" s="5" t="s">
        <v>2030</v>
      </c>
      <c r="M10357" s="5" t="s">
        <v>70</v>
      </c>
      <c r="N10357">
        <v>3</v>
      </c>
      <c r="O10357" t="s">
        <v>29</v>
      </c>
      <c r="P10357" s="1">
        <v>45443</v>
      </c>
      <c r="Q10357" s="1">
        <v>45510</v>
      </c>
      <c r="R10357">
        <v>837</v>
      </c>
      <c r="S10357" s="4">
        <v>7.5</v>
      </c>
      <c r="T10357" t="s">
        <v>210</v>
      </c>
    </row>
    <row r="10358" spans="1:20" x14ac:dyDescent="0.35">
      <c r="A10358" t="s">
        <v>20151</v>
      </c>
      <c r="B10358" s="5" t="s">
        <v>28802</v>
      </c>
      <c r="C10358" s="6">
        <v>110158</v>
      </c>
      <c r="D10358" t="s">
        <v>92</v>
      </c>
      <c r="E10358">
        <v>82619</v>
      </c>
      <c r="F10358" s="5" t="s">
        <v>50</v>
      </c>
      <c r="G10358" s="5" t="s">
        <v>42</v>
      </c>
      <c r="H10358" s="5" t="s">
        <v>93</v>
      </c>
      <c r="I10358" t="s">
        <v>26</v>
      </c>
      <c r="J10358" t="s">
        <v>110</v>
      </c>
      <c r="K10358">
        <v>100</v>
      </c>
      <c r="L10358" s="5" t="s">
        <v>20152</v>
      </c>
      <c r="M10358" s="5" t="s">
        <v>54</v>
      </c>
      <c r="N10358">
        <v>3</v>
      </c>
      <c r="O10358" t="s">
        <v>62</v>
      </c>
      <c r="P10358" s="1">
        <v>45744</v>
      </c>
      <c r="Q10358" s="1">
        <v>45782</v>
      </c>
      <c r="R10358">
        <v>1881</v>
      </c>
      <c r="S10358" s="4">
        <v>9.1999999999999993</v>
      </c>
      <c r="T10358" t="s">
        <v>79</v>
      </c>
    </row>
    <row r="10359" spans="1:20" x14ac:dyDescent="0.35">
      <c r="A10359" t="s">
        <v>20153</v>
      </c>
      <c r="B10359" s="5" t="s">
        <v>105</v>
      </c>
      <c r="C10359" s="6">
        <v>68395</v>
      </c>
      <c r="D10359" t="s">
        <v>81</v>
      </c>
      <c r="E10359">
        <v>92333</v>
      </c>
      <c r="F10359" s="5" t="s">
        <v>58</v>
      </c>
      <c r="G10359" s="5" t="s">
        <v>59</v>
      </c>
      <c r="H10359" s="5" t="s">
        <v>82</v>
      </c>
      <c r="I10359" t="s">
        <v>26</v>
      </c>
      <c r="J10359" t="s">
        <v>82</v>
      </c>
      <c r="K10359">
        <v>50</v>
      </c>
      <c r="L10359" s="5" t="s">
        <v>20154</v>
      </c>
      <c r="M10359" s="5" t="s">
        <v>28</v>
      </c>
      <c r="N10359">
        <v>0</v>
      </c>
      <c r="O10359" t="s">
        <v>46</v>
      </c>
      <c r="P10359" s="1">
        <v>45583</v>
      </c>
      <c r="Q10359" s="1">
        <v>45600</v>
      </c>
      <c r="R10359">
        <v>985</v>
      </c>
      <c r="S10359" s="4">
        <v>9.6</v>
      </c>
      <c r="T10359" t="s">
        <v>277</v>
      </c>
    </row>
    <row r="10360" spans="1:20" x14ac:dyDescent="0.35">
      <c r="A10360" t="s">
        <v>20155</v>
      </c>
      <c r="B10360" s="5" t="s">
        <v>73</v>
      </c>
      <c r="C10360" s="6">
        <v>83740</v>
      </c>
      <c r="D10360" t="s">
        <v>41</v>
      </c>
      <c r="E10360">
        <v>71179</v>
      </c>
      <c r="F10360" s="5" t="s">
        <v>50</v>
      </c>
      <c r="G10360" s="5" t="s">
        <v>51</v>
      </c>
      <c r="H10360" s="5" t="s">
        <v>151</v>
      </c>
      <c r="I10360" t="s">
        <v>35</v>
      </c>
      <c r="J10360" t="s">
        <v>151</v>
      </c>
      <c r="K10360">
        <v>0</v>
      </c>
      <c r="L10360" s="5" t="s">
        <v>20156</v>
      </c>
      <c r="M10360" s="5" t="s">
        <v>28</v>
      </c>
      <c r="N10360">
        <v>2</v>
      </c>
      <c r="O10360" t="s">
        <v>29</v>
      </c>
      <c r="P10360" s="1">
        <v>45737</v>
      </c>
      <c r="Q10360" s="1">
        <v>45801</v>
      </c>
      <c r="R10360">
        <v>655</v>
      </c>
      <c r="S10360" s="4">
        <v>5.2</v>
      </c>
      <c r="T10360" t="s">
        <v>38</v>
      </c>
    </row>
    <row r="10361" spans="1:20" x14ac:dyDescent="0.35">
      <c r="A10361" t="s">
        <v>20157</v>
      </c>
      <c r="B10361" s="5" t="s">
        <v>21</v>
      </c>
      <c r="C10361" s="6">
        <v>52109</v>
      </c>
      <c r="D10361" t="s">
        <v>22</v>
      </c>
      <c r="E10361">
        <v>52109</v>
      </c>
      <c r="F10361" s="5" t="s">
        <v>23</v>
      </c>
      <c r="G10361" s="5" t="s">
        <v>24</v>
      </c>
      <c r="H10361" s="5" t="s">
        <v>116</v>
      </c>
      <c r="I10361" t="s">
        <v>44</v>
      </c>
      <c r="J10361" t="s">
        <v>116</v>
      </c>
      <c r="K10361">
        <v>0</v>
      </c>
      <c r="L10361" s="5" t="s">
        <v>20158</v>
      </c>
      <c r="M10361" s="5" t="s">
        <v>37</v>
      </c>
      <c r="N10361">
        <v>15</v>
      </c>
      <c r="O10361" t="s">
        <v>131</v>
      </c>
      <c r="P10361" s="1">
        <v>45691</v>
      </c>
      <c r="Q10361" s="1">
        <v>45756</v>
      </c>
      <c r="R10361">
        <v>1995</v>
      </c>
      <c r="S10361" s="4">
        <v>6.1</v>
      </c>
      <c r="T10361" t="s">
        <v>95</v>
      </c>
    </row>
    <row r="10362" spans="1:20" x14ac:dyDescent="0.35">
      <c r="A10362" t="s">
        <v>20159</v>
      </c>
      <c r="B10362" s="5" t="s">
        <v>28800</v>
      </c>
      <c r="C10362" s="6">
        <v>103993</v>
      </c>
      <c r="D10362" t="s">
        <v>81</v>
      </c>
      <c r="E10362">
        <v>140391</v>
      </c>
      <c r="F10362" s="5" t="s">
        <v>66</v>
      </c>
      <c r="G10362" s="5" t="s">
        <v>59</v>
      </c>
      <c r="H10362" s="5" t="s">
        <v>82</v>
      </c>
      <c r="I10362" t="s">
        <v>44</v>
      </c>
      <c r="J10362" t="s">
        <v>25</v>
      </c>
      <c r="K10362">
        <v>100</v>
      </c>
      <c r="L10362" s="5" t="s">
        <v>20160</v>
      </c>
      <c r="M10362" s="5" t="s">
        <v>54</v>
      </c>
      <c r="N10362">
        <v>9</v>
      </c>
      <c r="O10362" t="s">
        <v>131</v>
      </c>
      <c r="P10362" s="1">
        <v>45457</v>
      </c>
      <c r="Q10362" s="1">
        <v>45490</v>
      </c>
      <c r="R10362">
        <v>1523</v>
      </c>
      <c r="S10362" s="4">
        <v>9.9</v>
      </c>
      <c r="T10362" t="s">
        <v>118</v>
      </c>
    </row>
    <row r="10363" spans="1:20" x14ac:dyDescent="0.35">
      <c r="A10363" t="s">
        <v>20161</v>
      </c>
      <c r="B10363" s="5" t="s">
        <v>28800</v>
      </c>
      <c r="C10363" s="6">
        <v>183121</v>
      </c>
      <c r="D10363" t="s">
        <v>92</v>
      </c>
      <c r="E10363">
        <v>137341</v>
      </c>
      <c r="F10363" s="5" t="s">
        <v>23</v>
      </c>
      <c r="G10363" s="5" t="s">
        <v>59</v>
      </c>
      <c r="H10363" s="5" t="s">
        <v>93</v>
      </c>
      <c r="I10363" t="s">
        <v>35</v>
      </c>
      <c r="J10363" t="s">
        <v>93</v>
      </c>
      <c r="K10363">
        <v>50</v>
      </c>
      <c r="L10363" s="5" t="s">
        <v>20162</v>
      </c>
      <c r="M10363" s="5" t="s">
        <v>37</v>
      </c>
      <c r="N10363">
        <v>11</v>
      </c>
      <c r="O10363" t="s">
        <v>107</v>
      </c>
      <c r="P10363" s="1">
        <v>45356</v>
      </c>
      <c r="Q10363" s="1">
        <v>45379</v>
      </c>
      <c r="R10363">
        <v>1413</v>
      </c>
      <c r="S10363" s="4">
        <v>8.1999999999999993</v>
      </c>
      <c r="T10363" t="s">
        <v>63</v>
      </c>
    </row>
    <row r="10364" spans="1:20" x14ac:dyDescent="0.35">
      <c r="A10364" t="s">
        <v>20163</v>
      </c>
      <c r="B10364" s="5" t="s">
        <v>21</v>
      </c>
      <c r="C10364" s="6">
        <v>76735</v>
      </c>
      <c r="D10364" t="s">
        <v>22</v>
      </c>
      <c r="E10364">
        <v>76735</v>
      </c>
      <c r="F10364" s="5" t="s">
        <v>66</v>
      </c>
      <c r="G10364" s="5" t="s">
        <v>24</v>
      </c>
      <c r="H10364" s="5" t="s">
        <v>165</v>
      </c>
      <c r="I10364" t="s">
        <v>44</v>
      </c>
      <c r="J10364" t="s">
        <v>1211</v>
      </c>
      <c r="K10364">
        <v>0</v>
      </c>
      <c r="L10364" s="5" t="s">
        <v>20164</v>
      </c>
      <c r="M10364" s="5" t="s">
        <v>54</v>
      </c>
      <c r="N10364">
        <v>8</v>
      </c>
      <c r="O10364" t="s">
        <v>135</v>
      </c>
      <c r="P10364" s="1">
        <v>45529</v>
      </c>
      <c r="Q10364" s="1">
        <v>45558</v>
      </c>
      <c r="R10364">
        <v>1994</v>
      </c>
      <c r="S10364" s="4">
        <v>9.6</v>
      </c>
      <c r="T10364" t="s">
        <v>153</v>
      </c>
    </row>
    <row r="10365" spans="1:20" x14ac:dyDescent="0.35">
      <c r="A10365" t="s">
        <v>20165</v>
      </c>
      <c r="B10365" s="5" t="s">
        <v>217</v>
      </c>
      <c r="C10365" s="6">
        <v>206350</v>
      </c>
      <c r="D10365" t="s">
        <v>92</v>
      </c>
      <c r="E10365">
        <v>154763</v>
      </c>
      <c r="F10365" s="5" t="s">
        <v>23</v>
      </c>
      <c r="G10365" s="5" t="s">
        <v>24</v>
      </c>
      <c r="H10365" s="5" t="s">
        <v>93</v>
      </c>
      <c r="I10365" t="s">
        <v>35</v>
      </c>
      <c r="J10365" t="s">
        <v>93</v>
      </c>
      <c r="K10365">
        <v>100</v>
      </c>
      <c r="L10365" s="5" t="s">
        <v>20166</v>
      </c>
      <c r="M10365" s="5" t="s">
        <v>54</v>
      </c>
      <c r="N10365">
        <v>18</v>
      </c>
      <c r="O10365" t="s">
        <v>107</v>
      </c>
      <c r="P10365" s="1">
        <v>45466</v>
      </c>
      <c r="Q10365" s="1">
        <v>45513</v>
      </c>
      <c r="R10365">
        <v>2468</v>
      </c>
      <c r="S10365" s="4">
        <v>7.2</v>
      </c>
      <c r="T10365" t="s">
        <v>30</v>
      </c>
    </row>
    <row r="10366" spans="1:20" x14ac:dyDescent="0.35">
      <c r="A10366" t="s">
        <v>20167</v>
      </c>
      <c r="B10366" s="5" t="s">
        <v>179</v>
      </c>
      <c r="C10366" s="6">
        <v>105977</v>
      </c>
      <c r="D10366" t="s">
        <v>92</v>
      </c>
      <c r="E10366">
        <v>79483</v>
      </c>
      <c r="F10366" s="5" t="s">
        <v>50</v>
      </c>
      <c r="G10366" s="5" t="s">
        <v>24</v>
      </c>
      <c r="H10366" s="5" t="s">
        <v>93</v>
      </c>
      <c r="I10366" t="s">
        <v>26</v>
      </c>
      <c r="J10366" t="s">
        <v>93</v>
      </c>
      <c r="K10366">
        <v>50</v>
      </c>
      <c r="L10366" s="5" t="s">
        <v>581</v>
      </c>
      <c r="M10366" s="5" t="s">
        <v>54</v>
      </c>
      <c r="N10366">
        <v>4</v>
      </c>
      <c r="O10366" t="s">
        <v>147</v>
      </c>
      <c r="P10366" s="1">
        <v>45432</v>
      </c>
      <c r="Q10366" s="1">
        <v>45475</v>
      </c>
      <c r="R10366">
        <v>2109</v>
      </c>
      <c r="S10366" s="4">
        <v>5.6</v>
      </c>
      <c r="T10366" t="s">
        <v>38</v>
      </c>
    </row>
    <row r="10367" spans="1:20" x14ac:dyDescent="0.35">
      <c r="A10367" t="s">
        <v>20168</v>
      </c>
      <c r="B10367" s="5" t="s">
        <v>217</v>
      </c>
      <c r="C10367" s="6">
        <v>216215</v>
      </c>
      <c r="D10367" t="s">
        <v>33</v>
      </c>
      <c r="E10367">
        <v>23783650</v>
      </c>
      <c r="F10367" s="5" t="s">
        <v>23</v>
      </c>
      <c r="G10367" s="5" t="s">
        <v>42</v>
      </c>
      <c r="H10367" s="5" t="s">
        <v>34</v>
      </c>
      <c r="I10367" t="s">
        <v>35</v>
      </c>
      <c r="J10367" t="s">
        <v>34</v>
      </c>
      <c r="K10367">
        <v>100</v>
      </c>
      <c r="L10367" s="5" t="s">
        <v>19320</v>
      </c>
      <c r="M10367" s="5" t="s">
        <v>37</v>
      </c>
      <c r="N10367">
        <v>19</v>
      </c>
      <c r="O10367" t="s">
        <v>167</v>
      </c>
      <c r="P10367" s="1">
        <v>45471</v>
      </c>
      <c r="Q10367" s="1">
        <v>45503</v>
      </c>
      <c r="R10367">
        <v>1784</v>
      </c>
      <c r="S10367" s="4">
        <v>8</v>
      </c>
      <c r="T10367" t="s">
        <v>118</v>
      </c>
    </row>
    <row r="10368" spans="1:20" x14ac:dyDescent="0.35">
      <c r="A10368" t="s">
        <v>20169</v>
      </c>
      <c r="B10368" s="5" t="s">
        <v>217</v>
      </c>
      <c r="C10368" s="6">
        <v>75477</v>
      </c>
      <c r="D10368" t="s">
        <v>41</v>
      </c>
      <c r="E10368">
        <v>64155</v>
      </c>
      <c r="F10368" s="5" t="s">
        <v>50</v>
      </c>
      <c r="G10368" s="5" t="s">
        <v>42</v>
      </c>
      <c r="H10368" s="5" t="s">
        <v>43</v>
      </c>
      <c r="I10368" t="s">
        <v>26</v>
      </c>
      <c r="J10368" t="s">
        <v>43</v>
      </c>
      <c r="K10368">
        <v>0</v>
      </c>
      <c r="L10368" s="5" t="s">
        <v>20170</v>
      </c>
      <c r="M10368" s="5" t="s">
        <v>28</v>
      </c>
      <c r="N10368">
        <v>2</v>
      </c>
      <c r="O10368" t="s">
        <v>147</v>
      </c>
      <c r="P10368" s="1">
        <v>45372</v>
      </c>
      <c r="Q10368" s="1">
        <v>45433</v>
      </c>
      <c r="R10368">
        <v>1501</v>
      </c>
      <c r="S10368" s="4">
        <v>6.6</v>
      </c>
      <c r="T10368" t="s">
        <v>210</v>
      </c>
    </row>
    <row r="10369" spans="1:20" x14ac:dyDescent="0.35">
      <c r="A10369" t="s">
        <v>20171</v>
      </c>
      <c r="B10369" s="5" t="s">
        <v>105</v>
      </c>
      <c r="C10369" s="6">
        <v>48875</v>
      </c>
      <c r="D10369" t="s">
        <v>22</v>
      </c>
      <c r="E10369">
        <v>48875</v>
      </c>
      <c r="F10369" s="5" t="s">
        <v>66</v>
      </c>
      <c r="G10369" s="5" t="s">
        <v>59</v>
      </c>
      <c r="H10369" s="5" t="s">
        <v>157</v>
      </c>
      <c r="I10369" t="s">
        <v>26</v>
      </c>
      <c r="J10369" t="s">
        <v>157</v>
      </c>
      <c r="K10369">
        <v>100</v>
      </c>
      <c r="L10369" s="5" t="s">
        <v>20172</v>
      </c>
      <c r="M10369" s="5" t="s">
        <v>28</v>
      </c>
      <c r="N10369">
        <v>5</v>
      </c>
      <c r="O10369" t="s">
        <v>112</v>
      </c>
      <c r="P10369" s="1">
        <v>45637</v>
      </c>
      <c r="Q10369" s="1">
        <v>45653</v>
      </c>
      <c r="R10369">
        <v>1022</v>
      </c>
      <c r="S10369" s="4">
        <v>9.1</v>
      </c>
      <c r="T10369" t="s">
        <v>136</v>
      </c>
    </row>
    <row r="10370" spans="1:20" x14ac:dyDescent="0.35">
      <c r="A10370" t="s">
        <v>20173</v>
      </c>
      <c r="B10370" s="5" t="s">
        <v>105</v>
      </c>
      <c r="C10370" s="6">
        <v>104599</v>
      </c>
      <c r="D10370" t="s">
        <v>120</v>
      </c>
      <c r="E10370">
        <v>94139</v>
      </c>
      <c r="F10370" s="5" t="s">
        <v>58</v>
      </c>
      <c r="G10370" s="5" t="s">
        <v>24</v>
      </c>
      <c r="H10370" s="5" t="s">
        <v>121</v>
      </c>
      <c r="I10370" t="s">
        <v>26</v>
      </c>
      <c r="J10370" t="s">
        <v>121</v>
      </c>
      <c r="K10370">
        <v>50</v>
      </c>
      <c r="L10370" s="5" t="s">
        <v>20174</v>
      </c>
      <c r="M10370" s="5" t="s">
        <v>37</v>
      </c>
      <c r="N10370">
        <v>1</v>
      </c>
      <c r="O10370" t="s">
        <v>85</v>
      </c>
      <c r="P10370" s="1">
        <v>45757</v>
      </c>
      <c r="Q10370" s="1">
        <v>45772</v>
      </c>
      <c r="R10370">
        <v>991</v>
      </c>
      <c r="S10370" s="4">
        <v>9.1</v>
      </c>
      <c r="T10370" t="s">
        <v>153</v>
      </c>
    </row>
    <row r="10371" spans="1:20" x14ac:dyDescent="0.35">
      <c r="A10371" t="s">
        <v>20175</v>
      </c>
      <c r="B10371" s="5" t="s">
        <v>91</v>
      </c>
      <c r="C10371" s="6">
        <v>48610</v>
      </c>
      <c r="D10371" t="s">
        <v>92</v>
      </c>
      <c r="E10371">
        <v>36458</v>
      </c>
      <c r="F10371" s="5" t="s">
        <v>58</v>
      </c>
      <c r="G10371" s="5" t="s">
        <v>24</v>
      </c>
      <c r="H10371" s="5" t="s">
        <v>93</v>
      </c>
      <c r="I10371" t="s">
        <v>44</v>
      </c>
      <c r="J10371" t="s">
        <v>93</v>
      </c>
      <c r="K10371">
        <v>100</v>
      </c>
      <c r="L10371" s="5" t="s">
        <v>20176</v>
      </c>
      <c r="M10371" s="5" t="s">
        <v>70</v>
      </c>
      <c r="N10371">
        <v>0</v>
      </c>
      <c r="O10371" t="s">
        <v>131</v>
      </c>
      <c r="P10371" s="1">
        <v>45565</v>
      </c>
      <c r="Q10371" s="1">
        <v>45601</v>
      </c>
      <c r="R10371">
        <v>527</v>
      </c>
      <c r="S10371" s="4">
        <v>8.4</v>
      </c>
      <c r="T10371" t="s">
        <v>89</v>
      </c>
    </row>
    <row r="10372" spans="1:20" x14ac:dyDescent="0.35">
      <c r="A10372" t="s">
        <v>20177</v>
      </c>
      <c r="B10372" s="5" t="s">
        <v>179</v>
      </c>
      <c r="C10372" s="6">
        <v>63371</v>
      </c>
      <c r="D10372" t="s">
        <v>22</v>
      </c>
      <c r="E10372">
        <v>63371</v>
      </c>
      <c r="F10372" s="5" t="s">
        <v>58</v>
      </c>
      <c r="G10372" s="5" t="s">
        <v>59</v>
      </c>
      <c r="H10372" s="5" t="s">
        <v>129</v>
      </c>
      <c r="I10372" t="s">
        <v>26</v>
      </c>
      <c r="J10372" t="s">
        <v>129</v>
      </c>
      <c r="K10372">
        <v>0</v>
      </c>
      <c r="L10372" s="5" t="s">
        <v>20178</v>
      </c>
      <c r="M10372" s="5" t="s">
        <v>28</v>
      </c>
      <c r="N10372">
        <v>1</v>
      </c>
      <c r="O10372" t="s">
        <v>62</v>
      </c>
      <c r="P10372" s="1">
        <v>45652</v>
      </c>
      <c r="Q10372" s="1">
        <v>45681</v>
      </c>
      <c r="R10372">
        <v>2265</v>
      </c>
      <c r="S10372" s="4">
        <v>6.7</v>
      </c>
      <c r="T10372" t="s">
        <v>79</v>
      </c>
    </row>
    <row r="10373" spans="1:20" x14ac:dyDescent="0.35">
      <c r="A10373" t="s">
        <v>20179</v>
      </c>
      <c r="B10373" s="5" t="s">
        <v>32</v>
      </c>
      <c r="C10373" s="6">
        <v>62938</v>
      </c>
      <c r="D10373" t="s">
        <v>41</v>
      </c>
      <c r="E10373">
        <v>53497</v>
      </c>
      <c r="F10373" s="5" t="s">
        <v>58</v>
      </c>
      <c r="G10373" s="5" t="s">
        <v>51</v>
      </c>
      <c r="H10373" s="5" t="s">
        <v>43</v>
      </c>
      <c r="I10373" t="s">
        <v>44</v>
      </c>
      <c r="J10373" t="s">
        <v>43</v>
      </c>
      <c r="K10373">
        <v>0</v>
      </c>
      <c r="L10373" s="5" t="s">
        <v>20180</v>
      </c>
      <c r="M10373" s="5" t="s">
        <v>54</v>
      </c>
      <c r="N10373">
        <v>0</v>
      </c>
      <c r="O10373" t="s">
        <v>147</v>
      </c>
      <c r="P10373" s="1">
        <v>45674</v>
      </c>
      <c r="Q10373" s="1">
        <v>45696</v>
      </c>
      <c r="R10373">
        <v>1240</v>
      </c>
      <c r="S10373" s="4">
        <v>6.9</v>
      </c>
      <c r="T10373" t="s">
        <v>136</v>
      </c>
    </row>
    <row r="10374" spans="1:20" x14ac:dyDescent="0.35">
      <c r="A10374" t="s">
        <v>20181</v>
      </c>
      <c r="B10374" s="5" t="s">
        <v>162</v>
      </c>
      <c r="C10374" s="6">
        <v>90753</v>
      </c>
      <c r="D10374" t="s">
        <v>41</v>
      </c>
      <c r="E10374">
        <v>77140</v>
      </c>
      <c r="F10374" s="5" t="s">
        <v>50</v>
      </c>
      <c r="G10374" s="5" t="s">
        <v>42</v>
      </c>
      <c r="H10374" s="5" t="s">
        <v>60</v>
      </c>
      <c r="I10374" t="s">
        <v>26</v>
      </c>
      <c r="J10374" t="s">
        <v>1211</v>
      </c>
      <c r="K10374">
        <v>100</v>
      </c>
      <c r="L10374" s="5" t="s">
        <v>7471</v>
      </c>
      <c r="M10374" s="5" t="s">
        <v>70</v>
      </c>
      <c r="N10374">
        <v>4</v>
      </c>
      <c r="O10374" t="s">
        <v>172</v>
      </c>
      <c r="P10374" s="1">
        <v>45641</v>
      </c>
      <c r="Q10374" s="1">
        <v>45681</v>
      </c>
      <c r="R10374">
        <v>2436</v>
      </c>
      <c r="S10374" s="4">
        <v>6.4</v>
      </c>
      <c r="T10374" t="s">
        <v>153</v>
      </c>
    </row>
    <row r="10375" spans="1:20" x14ac:dyDescent="0.35">
      <c r="A10375" t="s">
        <v>20182</v>
      </c>
      <c r="B10375" s="5" t="s">
        <v>162</v>
      </c>
      <c r="C10375" s="6">
        <v>82651</v>
      </c>
      <c r="D10375" t="s">
        <v>22</v>
      </c>
      <c r="E10375">
        <v>82651</v>
      </c>
      <c r="F10375" s="5" t="s">
        <v>50</v>
      </c>
      <c r="G10375" s="5" t="s">
        <v>51</v>
      </c>
      <c r="H10375" s="5" t="s">
        <v>165</v>
      </c>
      <c r="I10375" t="s">
        <v>26</v>
      </c>
      <c r="J10375" t="s">
        <v>165</v>
      </c>
      <c r="K10375">
        <v>100</v>
      </c>
      <c r="L10375" s="5" t="s">
        <v>20183</v>
      </c>
      <c r="M10375" s="5" t="s">
        <v>70</v>
      </c>
      <c r="N10375">
        <v>3</v>
      </c>
      <c r="O10375" t="s">
        <v>131</v>
      </c>
      <c r="P10375" s="1">
        <v>45533</v>
      </c>
      <c r="Q10375" s="1">
        <v>45569</v>
      </c>
      <c r="R10375">
        <v>794</v>
      </c>
      <c r="S10375" s="4">
        <v>5.4</v>
      </c>
      <c r="T10375" t="s">
        <v>89</v>
      </c>
    </row>
    <row r="10376" spans="1:20" x14ac:dyDescent="0.35">
      <c r="A10376" t="s">
        <v>20184</v>
      </c>
      <c r="B10376" s="5" t="s">
        <v>105</v>
      </c>
      <c r="C10376" s="6">
        <v>76895</v>
      </c>
      <c r="D10376" t="s">
        <v>41</v>
      </c>
      <c r="E10376">
        <v>65361</v>
      </c>
      <c r="F10376" s="5" t="s">
        <v>50</v>
      </c>
      <c r="G10376" s="5" t="s">
        <v>59</v>
      </c>
      <c r="H10376" s="5" t="s">
        <v>126</v>
      </c>
      <c r="I10376" t="s">
        <v>44</v>
      </c>
      <c r="J10376" t="s">
        <v>126</v>
      </c>
      <c r="K10376">
        <v>0</v>
      </c>
      <c r="L10376" s="5" t="s">
        <v>20185</v>
      </c>
      <c r="M10376" s="5" t="s">
        <v>54</v>
      </c>
      <c r="N10376">
        <v>2</v>
      </c>
      <c r="O10376" t="s">
        <v>62</v>
      </c>
      <c r="P10376" s="1">
        <v>45351</v>
      </c>
      <c r="Q10376" s="1">
        <v>45420</v>
      </c>
      <c r="R10376">
        <v>2416</v>
      </c>
      <c r="S10376" s="4">
        <v>7.8</v>
      </c>
      <c r="T10376" t="s">
        <v>79</v>
      </c>
    </row>
    <row r="10377" spans="1:20" x14ac:dyDescent="0.35">
      <c r="A10377" t="s">
        <v>20186</v>
      </c>
      <c r="B10377" s="5" t="s">
        <v>217</v>
      </c>
      <c r="C10377" s="6">
        <v>180262</v>
      </c>
      <c r="D10377" t="s">
        <v>74</v>
      </c>
      <c r="E10377">
        <v>225328</v>
      </c>
      <c r="F10377" s="5" t="s">
        <v>23</v>
      </c>
      <c r="G10377" s="5" t="s">
        <v>42</v>
      </c>
      <c r="H10377" s="5" t="s">
        <v>75</v>
      </c>
      <c r="I10377" t="s">
        <v>35</v>
      </c>
      <c r="J10377" t="s">
        <v>75</v>
      </c>
      <c r="K10377">
        <v>100</v>
      </c>
      <c r="L10377" s="5" t="s">
        <v>20187</v>
      </c>
      <c r="M10377" s="5" t="s">
        <v>37</v>
      </c>
      <c r="N10377">
        <v>13</v>
      </c>
      <c r="O10377" t="s">
        <v>88</v>
      </c>
      <c r="P10377" s="1">
        <v>45696</v>
      </c>
      <c r="Q10377" s="1">
        <v>45766</v>
      </c>
      <c r="R10377">
        <v>2351</v>
      </c>
      <c r="S10377" s="4">
        <v>9.9</v>
      </c>
      <c r="T10377" t="s">
        <v>30</v>
      </c>
    </row>
    <row r="10378" spans="1:20" x14ac:dyDescent="0.35">
      <c r="A10378" t="s">
        <v>20188</v>
      </c>
      <c r="B10378" s="5" t="s">
        <v>32</v>
      </c>
      <c r="C10378" s="6">
        <v>113460</v>
      </c>
      <c r="D10378" t="s">
        <v>22</v>
      </c>
      <c r="E10378">
        <v>113460</v>
      </c>
      <c r="F10378" s="5" t="s">
        <v>66</v>
      </c>
      <c r="G10378" s="5" t="s">
        <v>42</v>
      </c>
      <c r="H10378" s="5" t="s">
        <v>52</v>
      </c>
      <c r="I10378" t="s">
        <v>44</v>
      </c>
      <c r="J10378" t="s">
        <v>423</v>
      </c>
      <c r="K10378">
        <v>100</v>
      </c>
      <c r="L10378" s="5" t="s">
        <v>20189</v>
      </c>
      <c r="M10378" s="5" t="s">
        <v>37</v>
      </c>
      <c r="N10378">
        <v>7</v>
      </c>
      <c r="O10378" t="s">
        <v>78</v>
      </c>
      <c r="P10378" s="1">
        <v>45446</v>
      </c>
      <c r="Q10378" s="1">
        <v>45507</v>
      </c>
      <c r="R10378">
        <v>1972</v>
      </c>
      <c r="S10378" s="4">
        <v>5.3</v>
      </c>
      <c r="T10378" t="s">
        <v>89</v>
      </c>
    </row>
    <row r="10379" spans="1:20" x14ac:dyDescent="0.35">
      <c r="A10379" t="s">
        <v>20190</v>
      </c>
      <c r="B10379" s="5" t="s">
        <v>217</v>
      </c>
      <c r="C10379" s="6">
        <v>153403</v>
      </c>
      <c r="D10379" t="s">
        <v>22</v>
      </c>
      <c r="E10379">
        <v>153403</v>
      </c>
      <c r="F10379" s="5" t="s">
        <v>66</v>
      </c>
      <c r="G10379" s="5" t="s">
        <v>24</v>
      </c>
      <c r="H10379" s="5" t="s">
        <v>25</v>
      </c>
      <c r="I10379" t="s">
        <v>35</v>
      </c>
      <c r="J10379" t="s">
        <v>25</v>
      </c>
      <c r="K10379">
        <v>50</v>
      </c>
      <c r="L10379" s="5" t="s">
        <v>20191</v>
      </c>
      <c r="M10379" s="5" t="s">
        <v>37</v>
      </c>
      <c r="N10379">
        <v>7</v>
      </c>
      <c r="O10379" t="s">
        <v>112</v>
      </c>
      <c r="P10379" s="1">
        <v>45496</v>
      </c>
      <c r="Q10379" s="1">
        <v>45540</v>
      </c>
      <c r="R10379">
        <v>2006</v>
      </c>
      <c r="S10379" s="4">
        <v>5.7</v>
      </c>
      <c r="T10379" t="s">
        <v>108</v>
      </c>
    </row>
    <row r="10380" spans="1:20" x14ac:dyDescent="0.35">
      <c r="A10380" t="s">
        <v>20192</v>
      </c>
      <c r="B10380" s="5" t="s">
        <v>40</v>
      </c>
      <c r="C10380" s="6">
        <v>84780</v>
      </c>
      <c r="D10380" t="s">
        <v>74</v>
      </c>
      <c r="E10380">
        <v>105975</v>
      </c>
      <c r="F10380" s="5" t="s">
        <v>50</v>
      </c>
      <c r="G10380" s="5" t="s">
        <v>24</v>
      </c>
      <c r="H10380" s="5" t="s">
        <v>75</v>
      </c>
      <c r="I10380" t="s">
        <v>44</v>
      </c>
      <c r="J10380" t="s">
        <v>75</v>
      </c>
      <c r="K10380">
        <v>100</v>
      </c>
      <c r="L10380" s="5" t="s">
        <v>20193</v>
      </c>
      <c r="M10380" s="5" t="s">
        <v>54</v>
      </c>
      <c r="N10380">
        <v>4</v>
      </c>
      <c r="O10380" t="s">
        <v>131</v>
      </c>
      <c r="P10380" s="1">
        <v>45529</v>
      </c>
      <c r="Q10380" s="1">
        <v>45586</v>
      </c>
      <c r="R10380">
        <v>1131</v>
      </c>
      <c r="S10380" s="4">
        <v>5.2</v>
      </c>
      <c r="T10380" t="s">
        <v>79</v>
      </c>
    </row>
    <row r="10381" spans="1:20" x14ac:dyDescent="0.35">
      <c r="A10381" t="s">
        <v>20194</v>
      </c>
      <c r="B10381" s="5" t="s">
        <v>73</v>
      </c>
      <c r="C10381" s="6">
        <v>157851</v>
      </c>
      <c r="D10381" t="s">
        <v>33</v>
      </c>
      <c r="E10381">
        <v>17363610</v>
      </c>
      <c r="F10381" s="5" t="s">
        <v>23</v>
      </c>
      <c r="G10381" s="5" t="s">
        <v>42</v>
      </c>
      <c r="H10381" s="5" t="s">
        <v>34</v>
      </c>
      <c r="I10381" t="s">
        <v>26</v>
      </c>
      <c r="J10381" t="s">
        <v>110</v>
      </c>
      <c r="K10381">
        <v>100</v>
      </c>
      <c r="L10381" s="5" t="s">
        <v>20195</v>
      </c>
      <c r="M10381" s="5" t="s">
        <v>37</v>
      </c>
      <c r="N10381">
        <v>12</v>
      </c>
      <c r="O10381" t="s">
        <v>107</v>
      </c>
      <c r="P10381" s="1">
        <v>45651</v>
      </c>
      <c r="Q10381" s="1">
        <v>45676</v>
      </c>
      <c r="R10381">
        <v>1496</v>
      </c>
      <c r="S10381" s="4">
        <v>6</v>
      </c>
      <c r="T10381" t="s">
        <v>95</v>
      </c>
    </row>
    <row r="10382" spans="1:20" x14ac:dyDescent="0.35">
      <c r="A10382" t="s">
        <v>20196</v>
      </c>
      <c r="B10382" s="5" t="s">
        <v>145</v>
      </c>
      <c r="C10382" s="6">
        <v>161328</v>
      </c>
      <c r="D10382" t="s">
        <v>33</v>
      </c>
      <c r="E10382">
        <v>17746080</v>
      </c>
      <c r="F10382" s="5" t="s">
        <v>23</v>
      </c>
      <c r="G10382" s="5" t="s">
        <v>24</v>
      </c>
      <c r="H10382" s="5" t="s">
        <v>34</v>
      </c>
      <c r="I10382" t="s">
        <v>44</v>
      </c>
      <c r="J10382" t="s">
        <v>34</v>
      </c>
      <c r="K10382">
        <v>50</v>
      </c>
      <c r="L10382" s="5" t="s">
        <v>20197</v>
      </c>
      <c r="M10382" s="5" t="s">
        <v>28</v>
      </c>
      <c r="N10382">
        <v>12</v>
      </c>
      <c r="O10382" t="s">
        <v>46</v>
      </c>
      <c r="P10382" s="1">
        <v>45292</v>
      </c>
      <c r="Q10382" s="1">
        <v>45363</v>
      </c>
      <c r="R10382">
        <v>1229</v>
      </c>
      <c r="S10382" s="4">
        <v>7.1</v>
      </c>
      <c r="T10382" t="s">
        <v>103</v>
      </c>
    </row>
    <row r="10383" spans="1:20" x14ac:dyDescent="0.35">
      <c r="A10383" t="s">
        <v>20198</v>
      </c>
      <c r="B10383" s="5" t="s">
        <v>28802</v>
      </c>
      <c r="C10383" s="6">
        <v>180015</v>
      </c>
      <c r="D10383" t="s">
        <v>74</v>
      </c>
      <c r="E10383">
        <v>225019</v>
      </c>
      <c r="F10383" s="5" t="s">
        <v>23</v>
      </c>
      <c r="G10383" s="5" t="s">
        <v>51</v>
      </c>
      <c r="H10383" s="5" t="s">
        <v>75</v>
      </c>
      <c r="I10383" t="s">
        <v>44</v>
      </c>
      <c r="J10383" t="s">
        <v>75</v>
      </c>
      <c r="K10383">
        <v>0</v>
      </c>
      <c r="L10383" s="5" t="s">
        <v>20199</v>
      </c>
      <c r="M10383" s="5" t="s">
        <v>28</v>
      </c>
      <c r="N10383">
        <v>15</v>
      </c>
      <c r="O10383" t="s">
        <v>88</v>
      </c>
      <c r="P10383" s="1">
        <v>45454</v>
      </c>
      <c r="Q10383" s="1">
        <v>45494</v>
      </c>
      <c r="R10383">
        <v>856</v>
      </c>
      <c r="S10383" s="4">
        <v>10</v>
      </c>
      <c r="T10383" t="s">
        <v>38</v>
      </c>
    </row>
    <row r="10384" spans="1:20" x14ac:dyDescent="0.35">
      <c r="A10384" t="s">
        <v>20200</v>
      </c>
      <c r="B10384" s="5" t="s">
        <v>28800</v>
      </c>
      <c r="C10384" s="6">
        <v>169051</v>
      </c>
      <c r="D10384" t="s">
        <v>22</v>
      </c>
      <c r="E10384">
        <v>169051</v>
      </c>
      <c r="F10384" s="5" t="s">
        <v>66</v>
      </c>
      <c r="G10384" s="5" t="s">
        <v>24</v>
      </c>
      <c r="H10384" s="5" t="s">
        <v>101</v>
      </c>
      <c r="I10384" t="s">
        <v>35</v>
      </c>
      <c r="J10384" t="s">
        <v>101</v>
      </c>
      <c r="K10384">
        <v>50</v>
      </c>
      <c r="L10384" s="5" t="s">
        <v>20201</v>
      </c>
      <c r="M10384" s="5" t="s">
        <v>54</v>
      </c>
      <c r="N10384">
        <v>6</v>
      </c>
      <c r="O10384" t="s">
        <v>167</v>
      </c>
      <c r="P10384" s="1">
        <v>45598</v>
      </c>
      <c r="Q10384" s="1">
        <v>45658</v>
      </c>
      <c r="R10384">
        <v>2205</v>
      </c>
      <c r="S10384" s="4">
        <v>7.5</v>
      </c>
      <c r="T10384" t="s">
        <v>38</v>
      </c>
    </row>
    <row r="10385" spans="1:20" x14ac:dyDescent="0.35">
      <c r="A10385" t="s">
        <v>20202</v>
      </c>
      <c r="B10385" s="5" t="s">
        <v>57</v>
      </c>
      <c r="C10385" s="6">
        <v>47369</v>
      </c>
      <c r="D10385" t="s">
        <v>22</v>
      </c>
      <c r="E10385">
        <v>47369</v>
      </c>
      <c r="F10385" s="5" t="s">
        <v>66</v>
      </c>
      <c r="G10385" s="5" t="s">
        <v>24</v>
      </c>
      <c r="H10385" s="5" t="s">
        <v>116</v>
      </c>
      <c r="I10385" t="s">
        <v>35</v>
      </c>
      <c r="J10385" t="s">
        <v>116</v>
      </c>
      <c r="K10385">
        <v>50</v>
      </c>
      <c r="L10385" s="5" t="s">
        <v>20203</v>
      </c>
      <c r="M10385" s="5" t="s">
        <v>37</v>
      </c>
      <c r="N10385">
        <v>7</v>
      </c>
      <c r="O10385" t="s">
        <v>135</v>
      </c>
      <c r="P10385" s="1">
        <v>45547</v>
      </c>
      <c r="Q10385" s="1">
        <v>45565</v>
      </c>
      <c r="R10385">
        <v>2206</v>
      </c>
      <c r="S10385" s="4">
        <v>9.3000000000000007</v>
      </c>
      <c r="T10385" t="s">
        <v>153</v>
      </c>
    </row>
    <row r="10386" spans="1:20" x14ac:dyDescent="0.35">
      <c r="A10386" t="s">
        <v>20204</v>
      </c>
      <c r="B10386" s="5" t="s">
        <v>49</v>
      </c>
      <c r="C10386" s="6">
        <v>59893</v>
      </c>
      <c r="D10386" t="s">
        <v>41</v>
      </c>
      <c r="E10386">
        <v>50909</v>
      </c>
      <c r="F10386" s="5" t="s">
        <v>58</v>
      </c>
      <c r="G10386" s="5" t="s">
        <v>59</v>
      </c>
      <c r="H10386" s="5" t="s">
        <v>151</v>
      </c>
      <c r="I10386" t="s">
        <v>35</v>
      </c>
      <c r="J10386" t="s">
        <v>192</v>
      </c>
      <c r="K10386">
        <v>50</v>
      </c>
      <c r="L10386" s="5" t="s">
        <v>20205</v>
      </c>
      <c r="M10386" s="5" t="s">
        <v>37</v>
      </c>
      <c r="N10386">
        <v>1</v>
      </c>
      <c r="O10386" t="s">
        <v>78</v>
      </c>
      <c r="P10386" s="1">
        <v>45674</v>
      </c>
      <c r="Q10386" s="1">
        <v>45724</v>
      </c>
      <c r="R10386">
        <v>630</v>
      </c>
      <c r="S10386" s="4">
        <v>7.8</v>
      </c>
      <c r="T10386" t="s">
        <v>55</v>
      </c>
    </row>
    <row r="10387" spans="1:20" x14ac:dyDescent="0.35">
      <c r="A10387" t="s">
        <v>20206</v>
      </c>
      <c r="B10387" s="5" t="s">
        <v>28802</v>
      </c>
      <c r="C10387" s="6">
        <v>77568</v>
      </c>
      <c r="D10387" t="s">
        <v>33</v>
      </c>
      <c r="E10387">
        <v>8532480</v>
      </c>
      <c r="F10387" s="5" t="s">
        <v>58</v>
      </c>
      <c r="G10387" s="5" t="s">
        <v>59</v>
      </c>
      <c r="H10387" s="5" t="s">
        <v>34</v>
      </c>
      <c r="I10387" t="s">
        <v>26</v>
      </c>
      <c r="J10387" t="s">
        <v>34</v>
      </c>
      <c r="K10387">
        <v>0</v>
      </c>
      <c r="L10387" s="5" t="s">
        <v>20207</v>
      </c>
      <c r="M10387" s="5" t="s">
        <v>54</v>
      </c>
      <c r="N10387">
        <v>0</v>
      </c>
      <c r="O10387" t="s">
        <v>135</v>
      </c>
      <c r="P10387" s="1">
        <v>45363</v>
      </c>
      <c r="Q10387" s="1">
        <v>45415</v>
      </c>
      <c r="R10387">
        <v>2286</v>
      </c>
      <c r="S10387" s="4">
        <v>7.8</v>
      </c>
      <c r="T10387" t="s">
        <v>63</v>
      </c>
    </row>
    <row r="10388" spans="1:20" x14ac:dyDescent="0.35">
      <c r="A10388" t="s">
        <v>20208</v>
      </c>
      <c r="B10388" s="5" t="s">
        <v>57</v>
      </c>
      <c r="C10388" s="6">
        <v>65205</v>
      </c>
      <c r="D10388" t="s">
        <v>22</v>
      </c>
      <c r="E10388">
        <v>65205</v>
      </c>
      <c r="F10388" s="5" t="s">
        <v>66</v>
      </c>
      <c r="G10388" s="5" t="s">
        <v>24</v>
      </c>
      <c r="H10388" s="5" t="s">
        <v>157</v>
      </c>
      <c r="I10388" t="s">
        <v>26</v>
      </c>
      <c r="J10388" t="s">
        <v>423</v>
      </c>
      <c r="K10388">
        <v>100</v>
      </c>
      <c r="L10388" s="5" t="s">
        <v>4978</v>
      </c>
      <c r="M10388" s="5" t="s">
        <v>54</v>
      </c>
      <c r="N10388">
        <v>9</v>
      </c>
      <c r="O10388" t="s">
        <v>62</v>
      </c>
      <c r="P10388" s="1">
        <v>45361</v>
      </c>
      <c r="Q10388" s="1">
        <v>45388</v>
      </c>
      <c r="R10388">
        <v>766</v>
      </c>
      <c r="S10388" s="4">
        <v>9.5</v>
      </c>
      <c r="T10388" t="s">
        <v>89</v>
      </c>
    </row>
    <row r="10389" spans="1:20" x14ac:dyDescent="0.35">
      <c r="A10389" t="s">
        <v>20209</v>
      </c>
      <c r="B10389" s="5" t="s">
        <v>57</v>
      </c>
      <c r="C10389" s="6">
        <v>123050</v>
      </c>
      <c r="D10389" t="s">
        <v>120</v>
      </c>
      <c r="E10389">
        <v>110745</v>
      </c>
      <c r="F10389" s="5" t="s">
        <v>58</v>
      </c>
      <c r="G10389" s="5" t="s">
        <v>42</v>
      </c>
      <c r="H10389" s="5" t="s">
        <v>121</v>
      </c>
      <c r="I10389" t="s">
        <v>35</v>
      </c>
      <c r="J10389" t="s">
        <v>121</v>
      </c>
      <c r="K10389">
        <v>100</v>
      </c>
      <c r="L10389" s="5" t="s">
        <v>20210</v>
      </c>
      <c r="M10389" s="5" t="s">
        <v>70</v>
      </c>
      <c r="N10389">
        <v>0</v>
      </c>
      <c r="O10389" t="s">
        <v>29</v>
      </c>
      <c r="P10389" s="1">
        <v>45340</v>
      </c>
      <c r="Q10389" s="1">
        <v>45375</v>
      </c>
      <c r="R10389">
        <v>961</v>
      </c>
      <c r="S10389" s="4">
        <v>9.9</v>
      </c>
      <c r="T10389" t="s">
        <v>243</v>
      </c>
    </row>
    <row r="10390" spans="1:20" x14ac:dyDescent="0.35">
      <c r="A10390" t="s">
        <v>20211</v>
      </c>
      <c r="B10390" s="5" t="s">
        <v>162</v>
      </c>
      <c r="C10390" s="6">
        <v>59751</v>
      </c>
      <c r="D10390" t="s">
        <v>22</v>
      </c>
      <c r="E10390">
        <v>59751</v>
      </c>
      <c r="F10390" s="5" t="s">
        <v>58</v>
      </c>
      <c r="G10390" s="5" t="s">
        <v>51</v>
      </c>
      <c r="H10390" s="5" t="s">
        <v>52</v>
      </c>
      <c r="I10390" t="s">
        <v>26</v>
      </c>
      <c r="J10390" t="s">
        <v>52</v>
      </c>
      <c r="K10390">
        <v>50</v>
      </c>
      <c r="L10390" s="5" t="s">
        <v>20212</v>
      </c>
      <c r="M10390" s="5" t="s">
        <v>54</v>
      </c>
      <c r="N10390">
        <v>0</v>
      </c>
      <c r="O10390" t="s">
        <v>78</v>
      </c>
      <c r="P10390" s="1">
        <v>45299</v>
      </c>
      <c r="Q10390" s="1">
        <v>45318</v>
      </c>
      <c r="R10390">
        <v>2237</v>
      </c>
      <c r="S10390" s="4">
        <v>7.2</v>
      </c>
      <c r="T10390" t="s">
        <v>30</v>
      </c>
    </row>
    <row r="10391" spans="1:20" x14ac:dyDescent="0.35">
      <c r="A10391" t="s">
        <v>20213</v>
      </c>
      <c r="B10391" s="5" t="s">
        <v>28799</v>
      </c>
      <c r="C10391" s="6">
        <v>158205</v>
      </c>
      <c r="D10391" t="s">
        <v>22</v>
      </c>
      <c r="E10391">
        <v>158205</v>
      </c>
      <c r="F10391" s="5" t="s">
        <v>23</v>
      </c>
      <c r="G10391" s="5" t="s">
        <v>24</v>
      </c>
      <c r="H10391" s="5" t="s">
        <v>165</v>
      </c>
      <c r="I10391" t="s">
        <v>44</v>
      </c>
      <c r="J10391" t="s">
        <v>165</v>
      </c>
      <c r="K10391">
        <v>100</v>
      </c>
      <c r="L10391" s="5" t="s">
        <v>20214</v>
      </c>
      <c r="M10391" s="5" t="s">
        <v>70</v>
      </c>
      <c r="N10391">
        <v>12</v>
      </c>
      <c r="O10391" t="s">
        <v>62</v>
      </c>
      <c r="P10391" s="1">
        <v>45424</v>
      </c>
      <c r="Q10391" s="1">
        <v>45447</v>
      </c>
      <c r="R10391">
        <v>1898</v>
      </c>
      <c r="S10391" s="4">
        <v>5.2</v>
      </c>
      <c r="T10391" t="s">
        <v>153</v>
      </c>
    </row>
    <row r="10392" spans="1:20" x14ac:dyDescent="0.35">
      <c r="A10392" t="s">
        <v>20215</v>
      </c>
      <c r="B10392" s="5" t="s">
        <v>21</v>
      </c>
      <c r="C10392" s="6">
        <v>104978</v>
      </c>
      <c r="D10392" t="s">
        <v>22</v>
      </c>
      <c r="E10392">
        <v>104978</v>
      </c>
      <c r="F10392" s="5" t="s">
        <v>50</v>
      </c>
      <c r="G10392" s="5" t="s">
        <v>42</v>
      </c>
      <c r="H10392" s="5" t="s">
        <v>129</v>
      </c>
      <c r="I10392" t="s">
        <v>26</v>
      </c>
      <c r="J10392" t="s">
        <v>126</v>
      </c>
      <c r="K10392">
        <v>50</v>
      </c>
      <c r="L10392" s="5" t="s">
        <v>20216</v>
      </c>
      <c r="M10392" s="5" t="s">
        <v>28</v>
      </c>
      <c r="N10392">
        <v>4</v>
      </c>
      <c r="O10392" t="s">
        <v>71</v>
      </c>
      <c r="P10392" s="1">
        <v>45336</v>
      </c>
      <c r="Q10392" s="1">
        <v>45376</v>
      </c>
      <c r="R10392">
        <v>1561</v>
      </c>
      <c r="S10392" s="4">
        <v>5.3</v>
      </c>
      <c r="T10392" t="s">
        <v>118</v>
      </c>
    </row>
    <row r="10393" spans="1:20" x14ac:dyDescent="0.35">
      <c r="A10393" t="s">
        <v>20217</v>
      </c>
      <c r="B10393" s="5" t="s">
        <v>28799</v>
      </c>
      <c r="C10393" s="6">
        <v>51383</v>
      </c>
      <c r="D10393" t="s">
        <v>33</v>
      </c>
      <c r="E10393">
        <v>5652130</v>
      </c>
      <c r="F10393" s="5" t="s">
        <v>58</v>
      </c>
      <c r="G10393" s="5" t="s">
        <v>51</v>
      </c>
      <c r="H10393" s="5" t="s">
        <v>34</v>
      </c>
      <c r="I10393" t="s">
        <v>44</v>
      </c>
      <c r="J10393" t="s">
        <v>34</v>
      </c>
      <c r="K10393">
        <v>50</v>
      </c>
      <c r="L10393" s="5" t="s">
        <v>20218</v>
      </c>
      <c r="M10393" s="5" t="s">
        <v>54</v>
      </c>
      <c r="N10393">
        <v>1</v>
      </c>
      <c r="O10393" t="s">
        <v>78</v>
      </c>
      <c r="P10393" s="1">
        <v>45499</v>
      </c>
      <c r="Q10393" s="1">
        <v>45521</v>
      </c>
      <c r="R10393">
        <v>1313</v>
      </c>
      <c r="S10393" s="4">
        <v>5.5</v>
      </c>
      <c r="T10393" t="s">
        <v>47</v>
      </c>
    </row>
    <row r="10394" spans="1:20" x14ac:dyDescent="0.35">
      <c r="A10394" t="s">
        <v>20219</v>
      </c>
      <c r="B10394" s="5" t="s">
        <v>32</v>
      </c>
      <c r="C10394" s="6">
        <v>133639</v>
      </c>
      <c r="D10394" t="s">
        <v>120</v>
      </c>
      <c r="E10394">
        <v>120275</v>
      </c>
      <c r="F10394" s="5" t="s">
        <v>50</v>
      </c>
      <c r="G10394" s="5" t="s">
        <v>59</v>
      </c>
      <c r="H10394" s="5" t="s">
        <v>121</v>
      </c>
      <c r="I10394" t="s">
        <v>35</v>
      </c>
      <c r="J10394" t="s">
        <v>121</v>
      </c>
      <c r="K10394">
        <v>0</v>
      </c>
      <c r="L10394" s="5" t="s">
        <v>20220</v>
      </c>
      <c r="M10394" s="5" t="s">
        <v>54</v>
      </c>
      <c r="N10394">
        <v>2</v>
      </c>
      <c r="O10394" t="s">
        <v>131</v>
      </c>
      <c r="P10394" s="1">
        <v>45685</v>
      </c>
      <c r="Q10394" s="1">
        <v>45721</v>
      </c>
      <c r="R10394">
        <v>1763</v>
      </c>
      <c r="S10394" s="4">
        <v>6.2</v>
      </c>
      <c r="T10394" t="s">
        <v>118</v>
      </c>
    </row>
    <row r="10395" spans="1:20" x14ac:dyDescent="0.35">
      <c r="A10395" t="s">
        <v>20221</v>
      </c>
      <c r="B10395" s="5" t="s">
        <v>217</v>
      </c>
      <c r="C10395" s="6">
        <v>70113</v>
      </c>
      <c r="D10395" t="s">
        <v>33</v>
      </c>
      <c r="E10395">
        <v>7712430</v>
      </c>
      <c r="F10395" s="5" t="s">
        <v>58</v>
      </c>
      <c r="G10395" s="5" t="s">
        <v>51</v>
      </c>
      <c r="H10395" s="5" t="s">
        <v>34</v>
      </c>
      <c r="I10395" t="s">
        <v>26</v>
      </c>
      <c r="J10395" t="s">
        <v>34</v>
      </c>
      <c r="K10395">
        <v>0</v>
      </c>
      <c r="L10395" s="5" t="s">
        <v>20222</v>
      </c>
      <c r="M10395" s="5" t="s">
        <v>54</v>
      </c>
      <c r="N10395">
        <v>0</v>
      </c>
      <c r="O10395" t="s">
        <v>78</v>
      </c>
      <c r="P10395" s="1">
        <v>45342</v>
      </c>
      <c r="Q10395" s="1">
        <v>45412</v>
      </c>
      <c r="R10395">
        <v>2186</v>
      </c>
      <c r="S10395" s="4">
        <v>6.7</v>
      </c>
      <c r="T10395" t="s">
        <v>47</v>
      </c>
    </row>
    <row r="10396" spans="1:20" x14ac:dyDescent="0.35">
      <c r="A10396" t="s">
        <v>20223</v>
      </c>
      <c r="B10396" s="5" t="s">
        <v>28799</v>
      </c>
      <c r="C10396" s="6">
        <v>104072</v>
      </c>
      <c r="D10396" t="s">
        <v>41</v>
      </c>
      <c r="E10396">
        <v>88461</v>
      </c>
      <c r="F10396" s="5" t="s">
        <v>50</v>
      </c>
      <c r="G10396" s="5" t="s">
        <v>51</v>
      </c>
      <c r="H10396" s="5" t="s">
        <v>43</v>
      </c>
      <c r="I10396" t="s">
        <v>26</v>
      </c>
      <c r="J10396" t="s">
        <v>43</v>
      </c>
      <c r="K10396">
        <v>50</v>
      </c>
      <c r="L10396" s="5" t="s">
        <v>20224</v>
      </c>
      <c r="M10396" s="5" t="s">
        <v>37</v>
      </c>
      <c r="N10396">
        <v>4</v>
      </c>
      <c r="O10396" t="s">
        <v>167</v>
      </c>
      <c r="P10396" s="1">
        <v>45442</v>
      </c>
      <c r="Q10396" s="1">
        <v>45512</v>
      </c>
      <c r="R10396">
        <v>1966</v>
      </c>
      <c r="S10396" s="4">
        <v>9.8000000000000007</v>
      </c>
      <c r="T10396" t="s">
        <v>30</v>
      </c>
    </row>
    <row r="10397" spans="1:20" x14ac:dyDescent="0.35">
      <c r="A10397" t="s">
        <v>20225</v>
      </c>
      <c r="B10397" s="5" t="s">
        <v>162</v>
      </c>
      <c r="C10397" s="6">
        <v>71642</v>
      </c>
      <c r="D10397" t="s">
        <v>81</v>
      </c>
      <c r="E10397">
        <v>96717</v>
      </c>
      <c r="F10397" s="5" t="s">
        <v>58</v>
      </c>
      <c r="G10397" s="5" t="s">
        <v>24</v>
      </c>
      <c r="H10397" s="5" t="s">
        <v>82</v>
      </c>
      <c r="I10397" t="s">
        <v>44</v>
      </c>
      <c r="J10397" t="s">
        <v>82</v>
      </c>
      <c r="K10397">
        <v>0</v>
      </c>
      <c r="L10397" s="5" t="s">
        <v>20226</v>
      </c>
      <c r="M10397" s="5" t="s">
        <v>37</v>
      </c>
      <c r="N10397">
        <v>0</v>
      </c>
      <c r="O10397" t="s">
        <v>78</v>
      </c>
      <c r="P10397" s="1">
        <v>45573</v>
      </c>
      <c r="Q10397" s="1">
        <v>45595</v>
      </c>
      <c r="R10397">
        <v>1976</v>
      </c>
      <c r="S10397" s="4">
        <v>6.4</v>
      </c>
      <c r="T10397" t="s">
        <v>95</v>
      </c>
    </row>
    <row r="10398" spans="1:20" x14ac:dyDescent="0.35">
      <c r="A10398" t="s">
        <v>20227</v>
      </c>
      <c r="B10398" s="5" t="s">
        <v>100</v>
      </c>
      <c r="C10398" s="6">
        <v>140288</v>
      </c>
      <c r="D10398" t="s">
        <v>22</v>
      </c>
      <c r="E10398">
        <v>140288</v>
      </c>
      <c r="F10398" s="5" t="s">
        <v>66</v>
      </c>
      <c r="G10398" s="5" t="s">
        <v>59</v>
      </c>
      <c r="H10398" s="5" t="s">
        <v>25</v>
      </c>
      <c r="I10398" t="s">
        <v>35</v>
      </c>
      <c r="J10398" t="s">
        <v>25</v>
      </c>
      <c r="K10398">
        <v>50</v>
      </c>
      <c r="L10398" s="5" t="s">
        <v>19178</v>
      </c>
      <c r="M10398" s="5" t="s">
        <v>37</v>
      </c>
      <c r="N10398">
        <v>8</v>
      </c>
      <c r="O10398" t="s">
        <v>88</v>
      </c>
      <c r="P10398" s="1">
        <v>45471</v>
      </c>
      <c r="Q10398" s="1">
        <v>45542</v>
      </c>
      <c r="R10398">
        <v>1002</v>
      </c>
      <c r="S10398" s="4">
        <v>7</v>
      </c>
      <c r="T10398" t="s">
        <v>103</v>
      </c>
    </row>
    <row r="10399" spans="1:20" x14ac:dyDescent="0.35">
      <c r="A10399" t="s">
        <v>20228</v>
      </c>
      <c r="B10399" s="5" t="s">
        <v>21</v>
      </c>
      <c r="C10399" s="6">
        <v>134675</v>
      </c>
      <c r="D10399" t="s">
        <v>41</v>
      </c>
      <c r="E10399">
        <v>114474</v>
      </c>
      <c r="F10399" s="5" t="s">
        <v>66</v>
      </c>
      <c r="G10399" s="5" t="s">
        <v>42</v>
      </c>
      <c r="H10399" s="5" t="s">
        <v>126</v>
      </c>
      <c r="I10399" t="s">
        <v>44</v>
      </c>
      <c r="J10399" t="s">
        <v>133</v>
      </c>
      <c r="K10399">
        <v>100</v>
      </c>
      <c r="L10399" s="5" t="s">
        <v>20229</v>
      </c>
      <c r="M10399" s="5" t="s">
        <v>37</v>
      </c>
      <c r="N10399">
        <v>8</v>
      </c>
      <c r="O10399" t="s">
        <v>71</v>
      </c>
      <c r="P10399" s="1">
        <v>45362</v>
      </c>
      <c r="Q10399" s="1">
        <v>45378</v>
      </c>
      <c r="R10399">
        <v>1466</v>
      </c>
      <c r="S10399" s="4">
        <v>7.1</v>
      </c>
      <c r="T10399" t="s">
        <v>136</v>
      </c>
    </row>
    <row r="10400" spans="1:20" x14ac:dyDescent="0.35">
      <c r="A10400" t="s">
        <v>20230</v>
      </c>
      <c r="B10400" s="5" t="s">
        <v>73</v>
      </c>
      <c r="C10400" s="6">
        <v>22938</v>
      </c>
      <c r="D10400" t="s">
        <v>22</v>
      </c>
      <c r="E10400">
        <v>22938</v>
      </c>
      <c r="F10400" s="5" t="s">
        <v>58</v>
      </c>
      <c r="G10400" s="5" t="s">
        <v>59</v>
      </c>
      <c r="H10400" s="5" t="s">
        <v>116</v>
      </c>
      <c r="I10400" t="s">
        <v>26</v>
      </c>
      <c r="J10400" t="s">
        <v>116</v>
      </c>
      <c r="K10400">
        <v>100</v>
      </c>
      <c r="L10400" s="5" t="s">
        <v>20231</v>
      </c>
      <c r="M10400" s="5" t="s">
        <v>28</v>
      </c>
      <c r="N10400">
        <v>0</v>
      </c>
      <c r="O10400" t="s">
        <v>131</v>
      </c>
      <c r="P10400" s="1">
        <v>45419</v>
      </c>
      <c r="Q10400" s="1">
        <v>45452</v>
      </c>
      <c r="R10400">
        <v>1943</v>
      </c>
      <c r="S10400" s="4">
        <v>8.4</v>
      </c>
      <c r="T10400" t="s">
        <v>38</v>
      </c>
    </row>
    <row r="10401" spans="1:20" x14ac:dyDescent="0.35">
      <c r="A10401" t="s">
        <v>20232</v>
      </c>
      <c r="B10401" s="5" t="s">
        <v>100</v>
      </c>
      <c r="C10401" s="6">
        <v>141684</v>
      </c>
      <c r="D10401" t="s">
        <v>41</v>
      </c>
      <c r="E10401">
        <v>120431</v>
      </c>
      <c r="F10401" s="5" t="s">
        <v>66</v>
      </c>
      <c r="G10401" s="5" t="s">
        <v>59</v>
      </c>
      <c r="H10401" s="5" t="s">
        <v>60</v>
      </c>
      <c r="I10401" t="s">
        <v>35</v>
      </c>
      <c r="J10401" t="s">
        <v>60</v>
      </c>
      <c r="K10401">
        <v>0</v>
      </c>
      <c r="L10401" s="5" t="s">
        <v>20233</v>
      </c>
      <c r="M10401" s="5" t="s">
        <v>70</v>
      </c>
      <c r="N10401">
        <v>7</v>
      </c>
      <c r="O10401" t="s">
        <v>167</v>
      </c>
      <c r="P10401" s="1">
        <v>45423</v>
      </c>
      <c r="Q10401" s="1">
        <v>45493</v>
      </c>
      <c r="R10401">
        <v>2266</v>
      </c>
      <c r="S10401" s="4">
        <v>5.2</v>
      </c>
      <c r="T10401" t="s">
        <v>79</v>
      </c>
    </row>
    <row r="10402" spans="1:20" x14ac:dyDescent="0.35">
      <c r="A10402" t="s">
        <v>20234</v>
      </c>
      <c r="B10402" s="5" t="s">
        <v>105</v>
      </c>
      <c r="C10402" s="6">
        <v>83033</v>
      </c>
      <c r="D10402" t="s">
        <v>22</v>
      </c>
      <c r="E10402">
        <v>83033</v>
      </c>
      <c r="F10402" s="5" t="s">
        <v>66</v>
      </c>
      <c r="G10402" s="5" t="s">
        <v>51</v>
      </c>
      <c r="H10402" s="5" t="s">
        <v>165</v>
      </c>
      <c r="I10402" t="s">
        <v>44</v>
      </c>
      <c r="J10402" t="s">
        <v>165</v>
      </c>
      <c r="K10402">
        <v>100</v>
      </c>
      <c r="L10402" s="5" t="s">
        <v>20235</v>
      </c>
      <c r="M10402" s="5" t="s">
        <v>37</v>
      </c>
      <c r="N10402">
        <v>8</v>
      </c>
      <c r="O10402" t="s">
        <v>131</v>
      </c>
      <c r="P10402" s="1">
        <v>45593</v>
      </c>
      <c r="Q10402" s="1">
        <v>45629</v>
      </c>
      <c r="R10402">
        <v>2458</v>
      </c>
      <c r="S10402" s="4">
        <v>6.5</v>
      </c>
      <c r="T10402" t="s">
        <v>153</v>
      </c>
    </row>
    <row r="10403" spans="1:20" x14ac:dyDescent="0.35">
      <c r="A10403" t="s">
        <v>20236</v>
      </c>
      <c r="B10403" s="5" t="s">
        <v>40</v>
      </c>
      <c r="C10403" s="6">
        <v>222353</v>
      </c>
      <c r="D10403" t="s">
        <v>41</v>
      </c>
      <c r="E10403">
        <v>189000</v>
      </c>
      <c r="F10403" s="5" t="s">
        <v>23</v>
      </c>
      <c r="G10403" s="5" t="s">
        <v>59</v>
      </c>
      <c r="H10403" s="5" t="s">
        <v>126</v>
      </c>
      <c r="I10403" t="s">
        <v>26</v>
      </c>
      <c r="J10403" t="s">
        <v>126</v>
      </c>
      <c r="K10403">
        <v>50</v>
      </c>
      <c r="L10403" s="5" t="s">
        <v>20237</v>
      </c>
      <c r="M10403" s="5" t="s">
        <v>37</v>
      </c>
      <c r="N10403">
        <v>18</v>
      </c>
      <c r="O10403" t="s">
        <v>107</v>
      </c>
      <c r="P10403" s="1">
        <v>45683</v>
      </c>
      <c r="Q10403" s="1">
        <v>45756</v>
      </c>
      <c r="R10403">
        <v>2350</v>
      </c>
      <c r="S10403" s="4">
        <v>8.1999999999999993</v>
      </c>
      <c r="T10403" t="s">
        <v>30</v>
      </c>
    </row>
    <row r="10404" spans="1:20" x14ac:dyDescent="0.35">
      <c r="A10404" t="s">
        <v>20238</v>
      </c>
      <c r="B10404" s="5" t="s">
        <v>162</v>
      </c>
      <c r="C10404" s="6">
        <v>89362</v>
      </c>
      <c r="D10404" t="s">
        <v>41</v>
      </c>
      <c r="E10404">
        <v>75958</v>
      </c>
      <c r="F10404" s="5" t="s">
        <v>50</v>
      </c>
      <c r="G10404" s="5" t="s">
        <v>24</v>
      </c>
      <c r="H10404" s="5" t="s">
        <v>126</v>
      </c>
      <c r="I10404" t="s">
        <v>35</v>
      </c>
      <c r="J10404" t="s">
        <v>126</v>
      </c>
      <c r="K10404">
        <v>0</v>
      </c>
      <c r="L10404" s="5" t="s">
        <v>20239</v>
      </c>
      <c r="M10404" s="5" t="s">
        <v>70</v>
      </c>
      <c r="N10404">
        <v>4</v>
      </c>
      <c r="O10404" t="s">
        <v>167</v>
      </c>
      <c r="P10404" s="1">
        <v>45310</v>
      </c>
      <c r="Q10404" s="1">
        <v>45354</v>
      </c>
      <c r="R10404">
        <v>906</v>
      </c>
      <c r="S10404" s="4">
        <v>9.6999999999999993</v>
      </c>
      <c r="T10404" t="s">
        <v>79</v>
      </c>
    </row>
    <row r="10405" spans="1:20" x14ac:dyDescent="0.35">
      <c r="A10405" t="s">
        <v>20240</v>
      </c>
      <c r="B10405" s="5" t="s">
        <v>162</v>
      </c>
      <c r="C10405" s="6">
        <v>199765</v>
      </c>
      <c r="D10405" t="s">
        <v>22</v>
      </c>
      <c r="E10405">
        <v>199765</v>
      </c>
      <c r="F10405" s="5" t="s">
        <v>23</v>
      </c>
      <c r="G10405" s="5" t="s">
        <v>51</v>
      </c>
      <c r="H10405" s="5" t="s">
        <v>165</v>
      </c>
      <c r="I10405" t="s">
        <v>26</v>
      </c>
      <c r="J10405" t="s">
        <v>165</v>
      </c>
      <c r="K10405">
        <v>100</v>
      </c>
      <c r="L10405" s="5" t="s">
        <v>20241</v>
      </c>
      <c r="M10405" s="5" t="s">
        <v>70</v>
      </c>
      <c r="N10405">
        <v>19</v>
      </c>
      <c r="O10405" t="s">
        <v>141</v>
      </c>
      <c r="P10405" s="1">
        <v>45565</v>
      </c>
      <c r="Q10405" s="1">
        <v>45597</v>
      </c>
      <c r="R10405">
        <v>2156</v>
      </c>
      <c r="S10405" s="4">
        <v>8.1</v>
      </c>
      <c r="T10405" t="s">
        <v>153</v>
      </c>
    </row>
    <row r="10406" spans="1:20" x14ac:dyDescent="0.35">
      <c r="A10406" t="s">
        <v>20242</v>
      </c>
      <c r="B10406" s="5" t="s">
        <v>32</v>
      </c>
      <c r="C10406" s="6">
        <v>102081</v>
      </c>
      <c r="D10406" t="s">
        <v>81</v>
      </c>
      <c r="E10406">
        <v>137809</v>
      </c>
      <c r="F10406" s="5" t="s">
        <v>66</v>
      </c>
      <c r="G10406" s="5" t="s">
        <v>24</v>
      </c>
      <c r="H10406" s="5" t="s">
        <v>82</v>
      </c>
      <c r="I10406" t="s">
        <v>26</v>
      </c>
      <c r="J10406" t="s">
        <v>82</v>
      </c>
      <c r="K10406">
        <v>50</v>
      </c>
      <c r="L10406" s="5" t="s">
        <v>20243</v>
      </c>
      <c r="M10406" s="5" t="s">
        <v>70</v>
      </c>
      <c r="N10406">
        <v>9</v>
      </c>
      <c r="O10406" t="s">
        <v>167</v>
      </c>
      <c r="P10406" s="1">
        <v>45480</v>
      </c>
      <c r="Q10406" s="1">
        <v>45530</v>
      </c>
      <c r="R10406">
        <v>2167</v>
      </c>
      <c r="S10406" s="4">
        <v>8.5</v>
      </c>
      <c r="T10406" t="s">
        <v>38</v>
      </c>
    </row>
    <row r="10407" spans="1:20" x14ac:dyDescent="0.35">
      <c r="A10407" t="s">
        <v>20244</v>
      </c>
      <c r="B10407" s="5" t="s">
        <v>28802</v>
      </c>
      <c r="C10407" s="6">
        <v>221776</v>
      </c>
      <c r="D10407" t="s">
        <v>22</v>
      </c>
      <c r="E10407">
        <v>221776</v>
      </c>
      <c r="F10407" s="5" t="s">
        <v>23</v>
      </c>
      <c r="G10407" s="5" t="s">
        <v>51</v>
      </c>
      <c r="H10407" s="5" t="s">
        <v>68</v>
      </c>
      <c r="I10407" t="s">
        <v>44</v>
      </c>
      <c r="J10407" t="s">
        <v>68</v>
      </c>
      <c r="K10407">
        <v>0</v>
      </c>
      <c r="L10407" s="5" t="s">
        <v>20245</v>
      </c>
      <c r="M10407" s="5" t="s">
        <v>37</v>
      </c>
      <c r="N10407">
        <v>10</v>
      </c>
      <c r="O10407" t="s">
        <v>62</v>
      </c>
      <c r="P10407" s="1">
        <v>45381</v>
      </c>
      <c r="Q10407" s="1">
        <v>45413</v>
      </c>
      <c r="R10407">
        <v>801</v>
      </c>
      <c r="S10407" s="4">
        <v>5.5</v>
      </c>
      <c r="T10407" t="s">
        <v>38</v>
      </c>
    </row>
    <row r="10408" spans="1:20" x14ac:dyDescent="0.35">
      <c r="A10408" t="s">
        <v>20246</v>
      </c>
      <c r="B10408" s="5" t="s">
        <v>100</v>
      </c>
      <c r="C10408" s="6">
        <v>95606</v>
      </c>
      <c r="D10408" t="s">
        <v>22</v>
      </c>
      <c r="E10408">
        <v>95606</v>
      </c>
      <c r="F10408" s="5" t="s">
        <v>23</v>
      </c>
      <c r="G10408" s="5" t="s">
        <v>42</v>
      </c>
      <c r="H10408" s="5" t="s">
        <v>157</v>
      </c>
      <c r="I10408" t="s">
        <v>26</v>
      </c>
      <c r="J10408" t="s">
        <v>157</v>
      </c>
      <c r="K10408">
        <v>0</v>
      </c>
      <c r="L10408" s="5" t="s">
        <v>20247</v>
      </c>
      <c r="M10408" s="5" t="s">
        <v>28</v>
      </c>
      <c r="N10408">
        <v>14</v>
      </c>
      <c r="O10408" t="s">
        <v>167</v>
      </c>
      <c r="P10408" s="1">
        <v>45759</v>
      </c>
      <c r="Q10408" s="1">
        <v>45781</v>
      </c>
      <c r="R10408">
        <v>609</v>
      </c>
      <c r="S10408" s="4">
        <v>8.6</v>
      </c>
      <c r="T10408" t="s">
        <v>63</v>
      </c>
    </row>
    <row r="10409" spans="1:20" x14ac:dyDescent="0.35">
      <c r="A10409" t="s">
        <v>20248</v>
      </c>
      <c r="B10409" s="5" t="s">
        <v>21</v>
      </c>
      <c r="C10409" s="6">
        <v>102808</v>
      </c>
      <c r="D10409" t="s">
        <v>41</v>
      </c>
      <c r="E10409">
        <v>87387</v>
      </c>
      <c r="F10409" s="5" t="s">
        <v>50</v>
      </c>
      <c r="G10409" s="5" t="s">
        <v>24</v>
      </c>
      <c r="H10409" s="5" t="s">
        <v>151</v>
      </c>
      <c r="I10409" t="s">
        <v>26</v>
      </c>
      <c r="J10409" t="s">
        <v>151</v>
      </c>
      <c r="K10409">
        <v>100</v>
      </c>
      <c r="L10409" s="5" t="s">
        <v>20249</v>
      </c>
      <c r="M10409" s="5" t="s">
        <v>54</v>
      </c>
      <c r="N10409">
        <v>4</v>
      </c>
      <c r="O10409" t="s">
        <v>141</v>
      </c>
      <c r="P10409" s="1">
        <v>45479</v>
      </c>
      <c r="Q10409" s="1">
        <v>45518</v>
      </c>
      <c r="R10409">
        <v>1703</v>
      </c>
      <c r="S10409" s="4">
        <v>5.2</v>
      </c>
      <c r="T10409" t="s">
        <v>277</v>
      </c>
    </row>
    <row r="10410" spans="1:20" x14ac:dyDescent="0.35">
      <c r="A10410" t="s">
        <v>20250</v>
      </c>
      <c r="B10410" s="5" t="s">
        <v>145</v>
      </c>
      <c r="C10410" s="6">
        <v>104905</v>
      </c>
      <c r="D10410" t="s">
        <v>22</v>
      </c>
      <c r="E10410">
        <v>104905</v>
      </c>
      <c r="F10410" s="5" t="s">
        <v>50</v>
      </c>
      <c r="G10410" s="5" t="s">
        <v>42</v>
      </c>
      <c r="H10410" s="5" t="s">
        <v>68</v>
      </c>
      <c r="I10410" t="s">
        <v>44</v>
      </c>
      <c r="J10410" t="s">
        <v>68</v>
      </c>
      <c r="K10410">
        <v>50</v>
      </c>
      <c r="L10410" s="5" t="s">
        <v>3279</v>
      </c>
      <c r="M10410" s="5" t="s">
        <v>70</v>
      </c>
      <c r="N10410">
        <v>4</v>
      </c>
      <c r="O10410" t="s">
        <v>112</v>
      </c>
      <c r="P10410" s="1">
        <v>45522</v>
      </c>
      <c r="Q10410" s="1">
        <v>45567</v>
      </c>
      <c r="R10410">
        <v>1678</v>
      </c>
      <c r="S10410" s="4">
        <v>7.7</v>
      </c>
      <c r="T10410" t="s">
        <v>89</v>
      </c>
    </row>
    <row r="10411" spans="1:20" x14ac:dyDescent="0.35">
      <c r="A10411" t="s">
        <v>20251</v>
      </c>
      <c r="B10411" s="5" t="s">
        <v>49</v>
      </c>
      <c r="C10411" s="6">
        <v>133598</v>
      </c>
      <c r="D10411" t="s">
        <v>120</v>
      </c>
      <c r="E10411">
        <v>120238</v>
      </c>
      <c r="F10411" s="5" t="s">
        <v>50</v>
      </c>
      <c r="G10411" s="5" t="s">
        <v>59</v>
      </c>
      <c r="H10411" s="5" t="s">
        <v>121</v>
      </c>
      <c r="I10411" t="s">
        <v>44</v>
      </c>
      <c r="J10411" t="s">
        <v>121</v>
      </c>
      <c r="K10411">
        <v>0</v>
      </c>
      <c r="L10411" s="5" t="s">
        <v>20252</v>
      </c>
      <c r="M10411" s="5" t="s">
        <v>37</v>
      </c>
      <c r="N10411">
        <v>3</v>
      </c>
      <c r="O10411" t="s">
        <v>135</v>
      </c>
      <c r="P10411" s="1">
        <v>45576</v>
      </c>
      <c r="Q10411" s="1">
        <v>45631</v>
      </c>
      <c r="R10411">
        <v>2492</v>
      </c>
      <c r="S10411" s="4">
        <v>6.9</v>
      </c>
      <c r="T10411" t="s">
        <v>103</v>
      </c>
    </row>
    <row r="10412" spans="1:20" x14ac:dyDescent="0.35">
      <c r="A10412" t="s">
        <v>20253</v>
      </c>
      <c r="B10412" s="5" t="s">
        <v>179</v>
      </c>
      <c r="C10412" s="6">
        <v>282463</v>
      </c>
      <c r="D10412" t="s">
        <v>33</v>
      </c>
      <c r="E10412">
        <v>31070930</v>
      </c>
      <c r="F10412" s="5" t="s">
        <v>23</v>
      </c>
      <c r="G10412" s="5" t="s">
        <v>42</v>
      </c>
      <c r="H10412" s="5" t="s">
        <v>34</v>
      </c>
      <c r="I10412" t="s">
        <v>35</v>
      </c>
      <c r="J10412" t="s">
        <v>34</v>
      </c>
      <c r="K10412">
        <v>0</v>
      </c>
      <c r="L10412" s="5" t="s">
        <v>3688</v>
      </c>
      <c r="M10412" s="5" t="s">
        <v>28</v>
      </c>
      <c r="N10412">
        <v>19</v>
      </c>
      <c r="O10412" t="s">
        <v>131</v>
      </c>
      <c r="P10412" s="1">
        <v>45648</v>
      </c>
      <c r="Q10412" s="1">
        <v>45665</v>
      </c>
      <c r="R10412">
        <v>1949</v>
      </c>
      <c r="S10412" s="4">
        <v>9.9</v>
      </c>
      <c r="T10412" t="s">
        <v>38</v>
      </c>
    </row>
    <row r="10413" spans="1:20" x14ac:dyDescent="0.35">
      <c r="A10413" t="s">
        <v>20254</v>
      </c>
      <c r="B10413" s="5" t="s">
        <v>40</v>
      </c>
      <c r="C10413" s="6">
        <v>146803</v>
      </c>
      <c r="D10413" t="s">
        <v>41</v>
      </c>
      <c r="E10413">
        <v>124783</v>
      </c>
      <c r="F10413" s="5" t="s">
        <v>23</v>
      </c>
      <c r="G10413" s="5" t="s">
        <v>24</v>
      </c>
      <c r="H10413" s="5" t="s">
        <v>43</v>
      </c>
      <c r="I10413" t="s">
        <v>26</v>
      </c>
      <c r="J10413" t="s">
        <v>43</v>
      </c>
      <c r="K10413">
        <v>100</v>
      </c>
      <c r="L10413" s="5" t="s">
        <v>20255</v>
      </c>
      <c r="M10413" s="5" t="s">
        <v>70</v>
      </c>
      <c r="N10413">
        <v>13</v>
      </c>
      <c r="O10413" t="s">
        <v>62</v>
      </c>
      <c r="P10413" s="1">
        <v>45697</v>
      </c>
      <c r="Q10413" s="1">
        <v>45768</v>
      </c>
      <c r="R10413">
        <v>2291</v>
      </c>
      <c r="S10413" s="4">
        <v>6.2</v>
      </c>
      <c r="T10413" t="s">
        <v>118</v>
      </c>
    </row>
    <row r="10414" spans="1:20" x14ac:dyDescent="0.35">
      <c r="A10414" t="s">
        <v>20256</v>
      </c>
      <c r="B10414" s="5" t="s">
        <v>28799</v>
      </c>
      <c r="C10414" s="6">
        <v>226731</v>
      </c>
      <c r="D10414" t="s">
        <v>22</v>
      </c>
      <c r="E10414">
        <v>226731</v>
      </c>
      <c r="F10414" s="5" t="s">
        <v>23</v>
      </c>
      <c r="G10414" s="5" t="s">
        <v>59</v>
      </c>
      <c r="H10414" s="5" t="s">
        <v>129</v>
      </c>
      <c r="I10414" t="s">
        <v>35</v>
      </c>
      <c r="J10414" t="s">
        <v>129</v>
      </c>
      <c r="K10414">
        <v>0</v>
      </c>
      <c r="L10414" s="5" t="s">
        <v>15370</v>
      </c>
      <c r="M10414" s="5" t="s">
        <v>28</v>
      </c>
      <c r="N10414">
        <v>17</v>
      </c>
      <c r="O10414" t="s">
        <v>85</v>
      </c>
      <c r="P10414" s="1">
        <v>45413</v>
      </c>
      <c r="Q10414" s="1">
        <v>45468</v>
      </c>
      <c r="R10414">
        <v>2395</v>
      </c>
      <c r="S10414" s="4">
        <v>10</v>
      </c>
      <c r="T10414" t="s">
        <v>118</v>
      </c>
    </row>
    <row r="10415" spans="1:20" x14ac:dyDescent="0.35">
      <c r="A10415" t="s">
        <v>20257</v>
      </c>
      <c r="B10415" s="5" t="s">
        <v>21</v>
      </c>
      <c r="C10415" s="6">
        <v>85796</v>
      </c>
      <c r="D10415" t="s">
        <v>41</v>
      </c>
      <c r="E10415">
        <v>72927</v>
      </c>
      <c r="F10415" s="5" t="s">
        <v>50</v>
      </c>
      <c r="G10415" s="5" t="s">
        <v>59</v>
      </c>
      <c r="H10415" s="5" t="s">
        <v>60</v>
      </c>
      <c r="I10415" t="s">
        <v>35</v>
      </c>
      <c r="J10415" t="s">
        <v>60</v>
      </c>
      <c r="K10415">
        <v>0</v>
      </c>
      <c r="L10415" s="5" t="s">
        <v>13528</v>
      </c>
      <c r="M10415" s="5" t="s">
        <v>28</v>
      </c>
      <c r="N10415">
        <v>3</v>
      </c>
      <c r="O10415" t="s">
        <v>29</v>
      </c>
      <c r="P10415" s="1">
        <v>45459</v>
      </c>
      <c r="Q10415" s="1">
        <v>45505</v>
      </c>
      <c r="R10415">
        <v>2131</v>
      </c>
      <c r="S10415" s="4">
        <v>9.4</v>
      </c>
      <c r="T10415" t="s">
        <v>103</v>
      </c>
    </row>
    <row r="10416" spans="1:20" x14ac:dyDescent="0.35">
      <c r="A10416" t="s">
        <v>20258</v>
      </c>
      <c r="B10416" s="5" t="s">
        <v>32</v>
      </c>
      <c r="C10416" s="6">
        <v>67219</v>
      </c>
      <c r="D10416" t="s">
        <v>81</v>
      </c>
      <c r="E10416">
        <v>90746</v>
      </c>
      <c r="F10416" s="5" t="s">
        <v>58</v>
      </c>
      <c r="G10416" s="5" t="s">
        <v>59</v>
      </c>
      <c r="H10416" s="5" t="s">
        <v>82</v>
      </c>
      <c r="I10416" t="s">
        <v>35</v>
      </c>
      <c r="J10416" t="s">
        <v>82</v>
      </c>
      <c r="K10416">
        <v>50</v>
      </c>
      <c r="L10416" s="5" t="s">
        <v>20259</v>
      </c>
      <c r="M10416" s="5" t="s">
        <v>54</v>
      </c>
      <c r="N10416">
        <v>0</v>
      </c>
      <c r="O10416" t="s">
        <v>107</v>
      </c>
      <c r="P10416" s="1">
        <v>45745</v>
      </c>
      <c r="Q10416" s="1">
        <v>45793</v>
      </c>
      <c r="R10416">
        <v>2183</v>
      </c>
      <c r="S10416" s="4">
        <v>5.8</v>
      </c>
      <c r="T10416" t="s">
        <v>277</v>
      </c>
    </row>
    <row r="10417" spans="1:20" x14ac:dyDescent="0.35">
      <c r="A10417" t="s">
        <v>20260</v>
      </c>
      <c r="B10417" s="5" t="s">
        <v>100</v>
      </c>
      <c r="C10417" s="6">
        <v>19495</v>
      </c>
      <c r="D10417" t="s">
        <v>22</v>
      </c>
      <c r="E10417">
        <v>19495</v>
      </c>
      <c r="F10417" s="5" t="s">
        <v>58</v>
      </c>
      <c r="G10417" s="5" t="s">
        <v>42</v>
      </c>
      <c r="H10417" s="5" t="s">
        <v>116</v>
      </c>
      <c r="I10417" t="s">
        <v>26</v>
      </c>
      <c r="J10417" t="s">
        <v>116</v>
      </c>
      <c r="K10417">
        <v>50</v>
      </c>
      <c r="L10417" s="5" t="s">
        <v>6618</v>
      </c>
      <c r="M10417" s="5" t="s">
        <v>28</v>
      </c>
      <c r="N10417">
        <v>1</v>
      </c>
      <c r="O10417" t="s">
        <v>172</v>
      </c>
      <c r="P10417" s="1">
        <v>45616</v>
      </c>
      <c r="Q10417" s="1">
        <v>45675</v>
      </c>
      <c r="R10417">
        <v>1129</v>
      </c>
      <c r="S10417" s="4">
        <v>6.5</v>
      </c>
      <c r="T10417" t="s">
        <v>118</v>
      </c>
    </row>
    <row r="10418" spans="1:20" x14ac:dyDescent="0.35">
      <c r="A10418" t="s">
        <v>20261</v>
      </c>
      <c r="B10418" s="5" t="s">
        <v>91</v>
      </c>
      <c r="C10418" s="6">
        <v>143665</v>
      </c>
      <c r="D10418" t="s">
        <v>22</v>
      </c>
      <c r="E10418">
        <v>143665</v>
      </c>
      <c r="F10418" s="5" t="s">
        <v>66</v>
      </c>
      <c r="G10418" s="5" t="s">
        <v>42</v>
      </c>
      <c r="H10418" s="5" t="s">
        <v>25</v>
      </c>
      <c r="I10418" t="s">
        <v>26</v>
      </c>
      <c r="J10418" t="s">
        <v>25</v>
      </c>
      <c r="K10418">
        <v>0</v>
      </c>
      <c r="L10418" s="5" t="s">
        <v>20262</v>
      </c>
      <c r="M10418" s="5" t="s">
        <v>37</v>
      </c>
      <c r="N10418">
        <v>8</v>
      </c>
      <c r="O10418" t="s">
        <v>172</v>
      </c>
      <c r="P10418" s="1">
        <v>45525</v>
      </c>
      <c r="Q10418" s="1">
        <v>45539</v>
      </c>
      <c r="R10418">
        <v>951</v>
      </c>
      <c r="S10418" s="4">
        <v>6.9</v>
      </c>
      <c r="T10418" t="s">
        <v>95</v>
      </c>
    </row>
    <row r="10419" spans="1:20" x14ac:dyDescent="0.35">
      <c r="A10419" t="s">
        <v>20263</v>
      </c>
      <c r="B10419" s="5" t="s">
        <v>49</v>
      </c>
      <c r="C10419" s="6">
        <v>54072</v>
      </c>
      <c r="D10419" t="s">
        <v>81</v>
      </c>
      <c r="E10419">
        <v>72997</v>
      </c>
      <c r="F10419" s="5" t="s">
        <v>58</v>
      </c>
      <c r="G10419" s="5" t="s">
        <v>24</v>
      </c>
      <c r="H10419" s="5" t="s">
        <v>82</v>
      </c>
      <c r="I10419" t="s">
        <v>44</v>
      </c>
      <c r="J10419" t="s">
        <v>43</v>
      </c>
      <c r="K10419">
        <v>100</v>
      </c>
      <c r="L10419" s="5" t="s">
        <v>20264</v>
      </c>
      <c r="M10419" s="5" t="s">
        <v>70</v>
      </c>
      <c r="N10419">
        <v>0</v>
      </c>
      <c r="O10419" t="s">
        <v>147</v>
      </c>
      <c r="P10419" s="1">
        <v>45536</v>
      </c>
      <c r="Q10419" s="1">
        <v>45598</v>
      </c>
      <c r="R10419">
        <v>1394</v>
      </c>
      <c r="S10419" s="4">
        <v>7.4</v>
      </c>
      <c r="T10419" t="s">
        <v>89</v>
      </c>
    </row>
    <row r="10420" spans="1:20" x14ac:dyDescent="0.35">
      <c r="A10420" t="s">
        <v>20265</v>
      </c>
      <c r="B10420" s="5" t="s">
        <v>21</v>
      </c>
      <c r="C10420" s="6">
        <v>93668</v>
      </c>
      <c r="D10420" t="s">
        <v>41</v>
      </c>
      <c r="E10420">
        <v>79618</v>
      </c>
      <c r="F10420" s="5" t="s">
        <v>66</v>
      </c>
      <c r="G10420" s="5" t="s">
        <v>59</v>
      </c>
      <c r="H10420" s="5" t="s">
        <v>151</v>
      </c>
      <c r="I10420" t="s">
        <v>44</v>
      </c>
      <c r="J10420" t="s">
        <v>151</v>
      </c>
      <c r="K10420">
        <v>100</v>
      </c>
      <c r="L10420" s="5" t="s">
        <v>20266</v>
      </c>
      <c r="M10420" s="5" t="s">
        <v>37</v>
      </c>
      <c r="N10420">
        <v>6</v>
      </c>
      <c r="O10420" t="s">
        <v>62</v>
      </c>
      <c r="P10420" s="1">
        <v>45408</v>
      </c>
      <c r="Q10420" s="1">
        <v>45423</v>
      </c>
      <c r="R10420">
        <v>2402</v>
      </c>
      <c r="S10420" s="4">
        <v>5</v>
      </c>
      <c r="T10420" t="s">
        <v>118</v>
      </c>
    </row>
    <row r="10421" spans="1:20" x14ac:dyDescent="0.35">
      <c r="A10421" t="s">
        <v>20267</v>
      </c>
      <c r="B10421" s="5" t="s">
        <v>145</v>
      </c>
      <c r="C10421" s="6">
        <v>238158</v>
      </c>
      <c r="D10421" t="s">
        <v>22</v>
      </c>
      <c r="E10421">
        <v>238158</v>
      </c>
      <c r="F10421" s="5" t="s">
        <v>23</v>
      </c>
      <c r="G10421" s="5" t="s">
        <v>24</v>
      </c>
      <c r="H10421" s="5" t="s">
        <v>68</v>
      </c>
      <c r="I10421" t="s">
        <v>35</v>
      </c>
      <c r="J10421" t="s">
        <v>68</v>
      </c>
      <c r="K10421">
        <v>50</v>
      </c>
      <c r="L10421" s="5" t="s">
        <v>20268</v>
      </c>
      <c r="M10421" s="5" t="s">
        <v>70</v>
      </c>
      <c r="N10421">
        <v>19</v>
      </c>
      <c r="O10421" t="s">
        <v>141</v>
      </c>
      <c r="P10421" s="1">
        <v>45458</v>
      </c>
      <c r="Q10421" s="1">
        <v>45502</v>
      </c>
      <c r="R10421">
        <v>1932</v>
      </c>
      <c r="S10421" s="4">
        <v>8.6999999999999993</v>
      </c>
      <c r="T10421" t="s">
        <v>47</v>
      </c>
    </row>
    <row r="10422" spans="1:20" x14ac:dyDescent="0.35">
      <c r="A10422" t="s">
        <v>20269</v>
      </c>
      <c r="B10422" s="5" t="s">
        <v>49</v>
      </c>
      <c r="C10422" s="6">
        <v>71023</v>
      </c>
      <c r="D10422" t="s">
        <v>92</v>
      </c>
      <c r="E10422">
        <v>53267</v>
      </c>
      <c r="F10422" s="5" t="s">
        <v>58</v>
      </c>
      <c r="G10422" s="5" t="s">
        <v>42</v>
      </c>
      <c r="H10422" s="5" t="s">
        <v>93</v>
      </c>
      <c r="I10422" t="s">
        <v>44</v>
      </c>
      <c r="J10422" t="s">
        <v>480</v>
      </c>
      <c r="K10422">
        <v>100</v>
      </c>
      <c r="L10422" s="5" t="s">
        <v>20270</v>
      </c>
      <c r="M10422" s="5" t="s">
        <v>70</v>
      </c>
      <c r="N10422">
        <v>1</v>
      </c>
      <c r="O10422" t="s">
        <v>141</v>
      </c>
      <c r="P10422" s="1">
        <v>45457</v>
      </c>
      <c r="Q10422" s="1">
        <v>45485</v>
      </c>
      <c r="R10422">
        <v>1434</v>
      </c>
      <c r="S10422" s="4">
        <v>9.5</v>
      </c>
      <c r="T10422" t="s">
        <v>277</v>
      </c>
    </row>
    <row r="10423" spans="1:20" x14ac:dyDescent="0.35">
      <c r="A10423" t="s">
        <v>20271</v>
      </c>
      <c r="B10423" s="5" t="s">
        <v>162</v>
      </c>
      <c r="C10423" s="6">
        <v>86841</v>
      </c>
      <c r="D10423" t="s">
        <v>41</v>
      </c>
      <c r="E10423">
        <v>73815</v>
      </c>
      <c r="F10423" s="5" t="s">
        <v>50</v>
      </c>
      <c r="G10423" s="5" t="s">
        <v>42</v>
      </c>
      <c r="H10423" s="5" t="s">
        <v>43</v>
      </c>
      <c r="I10423" t="s">
        <v>35</v>
      </c>
      <c r="J10423" t="s">
        <v>82</v>
      </c>
      <c r="K10423">
        <v>100</v>
      </c>
      <c r="L10423" s="5" t="s">
        <v>14448</v>
      </c>
      <c r="M10423" s="5" t="s">
        <v>54</v>
      </c>
      <c r="N10423">
        <v>2</v>
      </c>
      <c r="O10423" t="s">
        <v>147</v>
      </c>
      <c r="P10423" s="1">
        <v>45310</v>
      </c>
      <c r="Q10423" s="1">
        <v>45375</v>
      </c>
      <c r="R10423">
        <v>806</v>
      </c>
      <c r="S10423" s="4">
        <v>9.9</v>
      </c>
      <c r="T10423" t="s">
        <v>55</v>
      </c>
    </row>
    <row r="10424" spans="1:20" x14ac:dyDescent="0.35">
      <c r="A10424" t="s">
        <v>20272</v>
      </c>
      <c r="B10424" s="5" t="s">
        <v>145</v>
      </c>
      <c r="C10424" s="6">
        <v>154195</v>
      </c>
      <c r="D10424" t="s">
        <v>74</v>
      </c>
      <c r="E10424">
        <v>192744</v>
      </c>
      <c r="F10424" s="5" t="s">
        <v>23</v>
      </c>
      <c r="G10424" s="5" t="s">
        <v>24</v>
      </c>
      <c r="H10424" s="5" t="s">
        <v>75</v>
      </c>
      <c r="I10424" t="s">
        <v>44</v>
      </c>
      <c r="J10424" t="s">
        <v>110</v>
      </c>
      <c r="K10424">
        <v>50</v>
      </c>
      <c r="L10424" s="5" t="s">
        <v>20273</v>
      </c>
      <c r="M10424" s="5" t="s">
        <v>70</v>
      </c>
      <c r="N10424">
        <v>15</v>
      </c>
      <c r="O10424" t="s">
        <v>85</v>
      </c>
      <c r="P10424" s="1">
        <v>45574</v>
      </c>
      <c r="Q10424" s="1">
        <v>45596</v>
      </c>
      <c r="R10424">
        <v>695</v>
      </c>
      <c r="S10424" s="4">
        <v>5.8</v>
      </c>
      <c r="T10424" t="s">
        <v>153</v>
      </c>
    </row>
    <row r="10425" spans="1:20" x14ac:dyDescent="0.35">
      <c r="A10425" t="s">
        <v>20274</v>
      </c>
      <c r="B10425" s="5" t="s">
        <v>57</v>
      </c>
      <c r="C10425" s="6">
        <v>92933</v>
      </c>
      <c r="D10425" t="s">
        <v>65</v>
      </c>
      <c r="E10425">
        <v>120813</v>
      </c>
      <c r="F10425" s="5" t="s">
        <v>50</v>
      </c>
      <c r="G10425" s="5" t="s">
        <v>24</v>
      </c>
      <c r="H10425" s="5" t="s">
        <v>67</v>
      </c>
      <c r="I10425" t="s">
        <v>26</v>
      </c>
      <c r="J10425" t="s">
        <v>67</v>
      </c>
      <c r="K10425">
        <v>100</v>
      </c>
      <c r="L10425" s="5" t="s">
        <v>20275</v>
      </c>
      <c r="M10425" s="5" t="s">
        <v>54</v>
      </c>
      <c r="N10425">
        <v>3</v>
      </c>
      <c r="O10425" t="s">
        <v>131</v>
      </c>
      <c r="P10425" s="1">
        <v>45446</v>
      </c>
      <c r="Q10425" s="1">
        <v>45503</v>
      </c>
      <c r="R10425">
        <v>1876</v>
      </c>
      <c r="S10425" s="4">
        <v>7.2</v>
      </c>
      <c r="T10425" t="s">
        <v>89</v>
      </c>
    </row>
    <row r="10426" spans="1:20" x14ac:dyDescent="0.35">
      <c r="A10426" t="s">
        <v>20276</v>
      </c>
      <c r="B10426" s="5" t="s">
        <v>100</v>
      </c>
      <c r="C10426" s="6">
        <v>122175</v>
      </c>
      <c r="D10426" t="s">
        <v>65</v>
      </c>
      <c r="E10426">
        <v>158828</v>
      </c>
      <c r="F10426" s="5" t="s">
        <v>66</v>
      </c>
      <c r="G10426" s="5" t="s">
        <v>24</v>
      </c>
      <c r="H10426" s="5" t="s">
        <v>67</v>
      </c>
      <c r="I10426" t="s">
        <v>44</v>
      </c>
      <c r="J10426" t="s">
        <v>1192</v>
      </c>
      <c r="K10426">
        <v>50</v>
      </c>
      <c r="L10426" s="5" t="s">
        <v>20277</v>
      </c>
      <c r="M10426" s="5" t="s">
        <v>70</v>
      </c>
      <c r="N10426">
        <v>8</v>
      </c>
      <c r="O10426" t="s">
        <v>71</v>
      </c>
      <c r="P10426" s="1">
        <v>45430</v>
      </c>
      <c r="Q10426" s="1">
        <v>45495</v>
      </c>
      <c r="R10426">
        <v>2133</v>
      </c>
      <c r="S10426" s="4">
        <v>5.2</v>
      </c>
      <c r="T10426" t="s">
        <v>210</v>
      </c>
    </row>
    <row r="10427" spans="1:20" x14ac:dyDescent="0.35">
      <c r="A10427" t="s">
        <v>20278</v>
      </c>
      <c r="B10427" s="5" t="s">
        <v>28801</v>
      </c>
      <c r="C10427" s="6">
        <v>123306</v>
      </c>
      <c r="D10427" t="s">
        <v>41</v>
      </c>
      <c r="E10427">
        <v>104810</v>
      </c>
      <c r="F10427" s="5" t="s">
        <v>23</v>
      </c>
      <c r="G10427" s="5" t="s">
        <v>42</v>
      </c>
      <c r="H10427" s="5" t="s">
        <v>60</v>
      </c>
      <c r="I10427" t="s">
        <v>44</v>
      </c>
      <c r="J10427" t="s">
        <v>60</v>
      </c>
      <c r="K10427">
        <v>100</v>
      </c>
      <c r="L10427" s="5" t="s">
        <v>1316</v>
      </c>
      <c r="M10427" s="5" t="s">
        <v>54</v>
      </c>
      <c r="N10427">
        <v>15</v>
      </c>
      <c r="O10427" t="s">
        <v>131</v>
      </c>
      <c r="P10427" s="1">
        <v>45611</v>
      </c>
      <c r="Q10427" s="1">
        <v>45663</v>
      </c>
      <c r="R10427">
        <v>1729</v>
      </c>
      <c r="S10427" s="4">
        <v>6.4</v>
      </c>
      <c r="T10427" t="s">
        <v>79</v>
      </c>
    </row>
    <row r="10428" spans="1:20" x14ac:dyDescent="0.35">
      <c r="A10428" t="s">
        <v>20279</v>
      </c>
      <c r="B10428" s="5" t="s">
        <v>28802</v>
      </c>
      <c r="C10428" s="6">
        <v>103528</v>
      </c>
      <c r="D10428" t="s">
        <v>41</v>
      </c>
      <c r="E10428">
        <v>87999</v>
      </c>
      <c r="F10428" s="5" t="s">
        <v>50</v>
      </c>
      <c r="G10428" s="5" t="s">
        <v>24</v>
      </c>
      <c r="H10428" s="5" t="s">
        <v>151</v>
      </c>
      <c r="I10428" t="s">
        <v>35</v>
      </c>
      <c r="J10428" t="s">
        <v>151</v>
      </c>
      <c r="K10428">
        <v>100</v>
      </c>
      <c r="L10428" s="5" t="s">
        <v>15374</v>
      </c>
      <c r="M10428" s="5" t="s">
        <v>37</v>
      </c>
      <c r="N10428">
        <v>4</v>
      </c>
      <c r="O10428" t="s">
        <v>88</v>
      </c>
      <c r="P10428" s="1">
        <v>45509</v>
      </c>
      <c r="Q10428" s="1">
        <v>45559</v>
      </c>
      <c r="R10428">
        <v>926</v>
      </c>
      <c r="S10428" s="4">
        <v>5.8</v>
      </c>
      <c r="T10428" t="s">
        <v>89</v>
      </c>
    </row>
    <row r="10429" spans="1:20" x14ac:dyDescent="0.35">
      <c r="A10429" t="s">
        <v>20280</v>
      </c>
      <c r="B10429" s="5" t="s">
        <v>162</v>
      </c>
      <c r="C10429" s="6">
        <v>98123</v>
      </c>
      <c r="D10429" t="s">
        <v>41</v>
      </c>
      <c r="E10429">
        <v>83405</v>
      </c>
      <c r="F10429" s="5" t="s">
        <v>66</v>
      </c>
      <c r="G10429" s="5" t="s">
        <v>59</v>
      </c>
      <c r="H10429" s="5" t="s">
        <v>126</v>
      </c>
      <c r="I10429" t="s">
        <v>44</v>
      </c>
      <c r="J10429" t="s">
        <v>126</v>
      </c>
      <c r="K10429">
        <v>0</v>
      </c>
      <c r="L10429" s="5" t="s">
        <v>20281</v>
      </c>
      <c r="M10429" s="5" t="s">
        <v>28</v>
      </c>
      <c r="N10429">
        <v>6</v>
      </c>
      <c r="O10429" t="s">
        <v>107</v>
      </c>
      <c r="P10429" s="1">
        <v>45526</v>
      </c>
      <c r="Q10429" s="1">
        <v>45577</v>
      </c>
      <c r="R10429">
        <v>1172</v>
      </c>
      <c r="S10429" s="4">
        <v>6.8</v>
      </c>
      <c r="T10429" t="s">
        <v>118</v>
      </c>
    </row>
    <row r="10430" spans="1:20" x14ac:dyDescent="0.35">
      <c r="A10430" t="s">
        <v>20282</v>
      </c>
      <c r="B10430" s="5" t="s">
        <v>28802</v>
      </c>
      <c r="C10430" s="6">
        <v>75392</v>
      </c>
      <c r="D10430" t="s">
        <v>22</v>
      </c>
      <c r="E10430">
        <v>75392</v>
      </c>
      <c r="F10430" s="5" t="s">
        <v>58</v>
      </c>
      <c r="G10430" s="5" t="s">
        <v>51</v>
      </c>
      <c r="H10430" s="5" t="s">
        <v>165</v>
      </c>
      <c r="I10430" t="s">
        <v>35</v>
      </c>
      <c r="J10430" t="s">
        <v>165</v>
      </c>
      <c r="K10430">
        <v>0</v>
      </c>
      <c r="L10430" s="5" t="s">
        <v>20283</v>
      </c>
      <c r="M10430" s="5" t="s">
        <v>37</v>
      </c>
      <c r="N10430">
        <v>1</v>
      </c>
      <c r="O10430" t="s">
        <v>62</v>
      </c>
      <c r="P10430" s="1">
        <v>45330</v>
      </c>
      <c r="Q10430" s="1">
        <v>45372</v>
      </c>
      <c r="R10430">
        <v>1380</v>
      </c>
      <c r="S10430" s="4">
        <v>8.1999999999999993</v>
      </c>
      <c r="T10430" t="s">
        <v>153</v>
      </c>
    </row>
    <row r="10431" spans="1:20" x14ac:dyDescent="0.35">
      <c r="A10431" t="s">
        <v>20284</v>
      </c>
      <c r="B10431" s="5" t="s">
        <v>28802</v>
      </c>
      <c r="C10431" s="6">
        <v>47588</v>
      </c>
      <c r="D10431" t="s">
        <v>74</v>
      </c>
      <c r="E10431">
        <v>59485</v>
      </c>
      <c r="F10431" s="5" t="s">
        <v>58</v>
      </c>
      <c r="G10431" s="5" t="s">
        <v>51</v>
      </c>
      <c r="H10431" s="5" t="s">
        <v>75</v>
      </c>
      <c r="I10431" t="s">
        <v>44</v>
      </c>
      <c r="J10431" t="s">
        <v>75</v>
      </c>
      <c r="K10431">
        <v>50</v>
      </c>
      <c r="L10431" s="5" t="s">
        <v>20285</v>
      </c>
      <c r="M10431" s="5" t="s">
        <v>54</v>
      </c>
      <c r="N10431">
        <v>0</v>
      </c>
      <c r="O10431" t="s">
        <v>141</v>
      </c>
      <c r="P10431" s="1">
        <v>45527</v>
      </c>
      <c r="Q10431" s="1">
        <v>45585</v>
      </c>
      <c r="R10431">
        <v>2296</v>
      </c>
      <c r="S10431" s="4">
        <v>6.1</v>
      </c>
      <c r="T10431" t="s">
        <v>153</v>
      </c>
    </row>
    <row r="10432" spans="1:20" x14ac:dyDescent="0.35">
      <c r="A10432" t="s">
        <v>20286</v>
      </c>
      <c r="B10432" s="5" t="s">
        <v>40</v>
      </c>
      <c r="C10432" s="6">
        <v>64925</v>
      </c>
      <c r="D10432" t="s">
        <v>33</v>
      </c>
      <c r="E10432">
        <v>7141750</v>
      </c>
      <c r="F10432" s="5" t="s">
        <v>58</v>
      </c>
      <c r="G10432" s="5" t="s">
        <v>42</v>
      </c>
      <c r="H10432" s="5" t="s">
        <v>34</v>
      </c>
      <c r="I10432" t="s">
        <v>44</v>
      </c>
      <c r="J10432" t="s">
        <v>313</v>
      </c>
      <c r="K10432">
        <v>50</v>
      </c>
      <c r="L10432" s="5" t="s">
        <v>20287</v>
      </c>
      <c r="M10432" s="5" t="s">
        <v>37</v>
      </c>
      <c r="N10432">
        <v>1</v>
      </c>
      <c r="O10432" t="s">
        <v>172</v>
      </c>
      <c r="P10432" s="1">
        <v>45578</v>
      </c>
      <c r="Q10432" s="1">
        <v>45637</v>
      </c>
      <c r="R10432">
        <v>1706</v>
      </c>
      <c r="S10432" s="4">
        <v>8.8000000000000007</v>
      </c>
      <c r="T10432" t="s">
        <v>95</v>
      </c>
    </row>
    <row r="10433" spans="1:20" x14ac:dyDescent="0.35">
      <c r="A10433" t="s">
        <v>20288</v>
      </c>
      <c r="B10433" s="5" t="s">
        <v>73</v>
      </c>
      <c r="C10433" s="6">
        <v>59060</v>
      </c>
      <c r="D10433" t="s">
        <v>22</v>
      </c>
      <c r="E10433">
        <v>59060</v>
      </c>
      <c r="F10433" s="5" t="s">
        <v>50</v>
      </c>
      <c r="G10433" s="5" t="s">
        <v>42</v>
      </c>
      <c r="H10433" s="5" t="s">
        <v>157</v>
      </c>
      <c r="I10433" t="s">
        <v>35</v>
      </c>
      <c r="J10433" t="s">
        <v>157</v>
      </c>
      <c r="K10433">
        <v>0</v>
      </c>
      <c r="L10433" s="5" t="s">
        <v>20289</v>
      </c>
      <c r="M10433" s="5" t="s">
        <v>70</v>
      </c>
      <c r="N10433">
        <v>3</v>
      </c>
      <c r="O10433" t="s">
        <v>88</v>
      </c>
      <c r="P10433" s="1">
        <v>45374</v>
      </c>
      <c r="Q10433" s="1">
        <v>45424</v>
      </c>
      <c r="R10433">
        <v>2496</v>
      </c>
      <c r="S10433" s="4">
        <v>6.8</v>
      </c>
      <c r="T10433" t="s">
        <v>47</v>
      </c>
    </row>
    <row r="10434" spans="1:20" x14ac:dyDescent="0.35">
      <c r="A10434" t="s">
        <v>20290</v>
      </c>
      <c r="B10434" s="5" t="s">
        <v>28800</v>
      </c>
      <c r="C10434" s="6">
        <v>206097</v>
      </c>
      <c r="D10434" t="s">
        <v>22</v>
      </c>
      <c r="E10434">
        <v>206097</v>
      </c>
      <c r="F10434" s="5" t="s">
        <v>66</v>
      </c>
      <c r="G10434" s="5" t="s">
        <v>42</v>
      </c>
      <c r="H10434" s="5" t="s">
        <v>97</v>
      </c>
      <c r="I10434" t="s">
        <v>35</v>
      </c>
      <c r="J10434" t="s">
        <v>97</v>
      </c>
      <c r="K10434">
        <v>100</v>
      </c>
      <c r="L10434" s="5" t="s">
        <v>11697</v>
      </c>
      <c r="M10434" s="5" t="s">
        <v>70</v>
      </c>
      <c r="N10434">
        <v>8</v>
      </c>
      <c r="O10434" t="s">
        <v>135</v>
      </c>
      <c r="P10434" s="1">
        <v>45573</v>
      </c>
      <c r="Q10434" s="1">
        <v>45622</v>
      </c>
      <c r="R10434">
        <v>2416</v>
      </c>
      <c r="S10434" s="4">
        <v>8.5</v>
      </c>
      <c r="T10434" t="s">
        <v>79</v>
      </c>
    </row>
    <row r="10435" spans="1:20" x14ac:dyDescent="0.35">
      <c r="A10435" t="s">
        <v>20291</v>
      </c>
      <c r="B10435" s="5" t="s">
        <v>40</v>
      </c>
      <c r="C10435" s="6">
        <v>61098</v>
      </c>
      <c r="D10435" t="s">
        <v>22</v>
      </c>
      <c r="E10435">
        <v>61098</v>
      </c>
      <c r="F10435" s="5" t="s">
        <v>58</v>
      </c>
      <c r="G10435" s="5" t="s">
        <v>51</v>
      </c>
      <c r="H10435" s="5" t="s">
        <v>165</v>
      </c>
      <c r="I10435" t="s">
        <v>26</v>
      </c>
      <c r="J10435" t="s">
        <v>410</v>
      </c>
      <c r="K10435">
        <v>0</v>
      </c>
      <c r="L10435" s="5" t="s">
        <v>20292</v>
      </c>
      <c r="M10435" s="5" t="s">
        <v>70</v>
      </c>
      <c r="N10435">
        <v>1</v>
      </c>
      <c r="O10435" t="s">
        <v>107</v>
      </c>
      <c r="P10435" s="1">
        <v>45432</v>
      </c>
      <c r="Q10435" s="1">
        <v>45470</v>
      </c>
      <c r="R10435">
        <v>1175</v>
      </c>
      <c r="S10435" s="4">
        <v>8</v>
      </c>
      <c r="T10435" t="s">
        <v>47</v>
      </c>
    </row>
    <row r="10436" spans="1:20" x14ac:dyDescent="0.35">
      <c r="A10436" t="s">
        <v>20293</v>
      </c>
      <c r="B10436" s="5" t="s">
        <v>21</v>
      </c>
      <c r="C10436" s="6">
        <v>63567</v>
      </c>
      <c r="D10436" t="s">
        <v>22</v>
      </c>
      <c r="E10436">
        <v>63567</v>
      </c>
      <c r="F10436" s="5" t="s">
        <v>58</v>
      </c>
      <c r="G10436" s="5" t="s">
        <v>42</v>
      </c>
      <c r="H10436" s="5" t="s">
        <v>129</v>
      </c>
      <c r="I10436" t="s">
        <v>26</v>
      </c>
      <c r="J10436" t="s">
        <v>129</v>
      </c>
      <c r="K10436">
        <v>0</v>
      </c>
      <c r="L10436" s="5" t="s">
        <v>20294</v>
      </c>
      <c r="M10436" s="5" t="s">
        <v>37</v>
      </c>
      <c r="N10436">
        <v>0</v>
      </c>
      <c r="O10436" t="s">
        <v>78</v>
      </c>
      <c r="P10436" s="1">
        <v>45485</v>
      </c>
      <c r="Q10436" s="1">
        <v>45504</v>
      </c>
      <c r="R10436">
        <v>2154</v>
      </c>
      <c r="S10436" s="4">
        <v>9.1999999999999993</v>
      </c>
      <c r="T10436" t="s">
        <v>47</v>
      </c>
    </row>
    <row r="10437" spans="1:20" x14ac:dyDescent="0.35">
      <c r="A10437" t="s">
        <v>20295</v>
      </c>
      <c r="B10437" s="5" t="s">
        <v>91</v>
      </c>
      <c r="C10437" s="6">
        <v>247728</v>
      </c>
      <c r="D10437" t="s">
        <v>120</v>
      </c>
      <c r="E10437">
        <v>222955</v>
      </c>
      <c r="F10437" s="5" t="s">
        <v>66</v>
      </c>
      <c r="G10437" s="5" t="s">
        <v>51</v>
      </c>
      <c r="H10437" s="5" t="s">
        <v>121</v>
      </c>
      <c r="I10437" t="s">
        <v>35</v>
      </c>
      <c r="J10437" t="s">
        <v>410</v>
      </c>
      <c r="K10437">
        <v>0</v>
      </c>
      <c r="L10437" s="5" t="s">
        <v>14623</v>
      </c>
      <c r="M10437" s="5" t="s">
        <v>28</v>
      </c>
      <c r="N10437">
        <v>9</v>
      </c>
      <c r="O10437" t="s">
        <v>107</v>
      </c>
      <c r="P10437" s="1">
        <v>45526</v>
      </c>
      <c r="Q10437" s="1">
        <v>45556</v>
      </c>
      <c r="R10437">
        <v>1912</v>
      </c>
      <c r="S10437" s="4">
        <v>5.7</v>
      </c>
      <c r="T10437" t="s">
        <v>30</v>
      </c>
    </row>
    <row r="10438" spans="1:20" x14ac:dyDescent="0.35">
      <c r="A10438" t="s">
        <v>20296</v>
      </c>
      <c r="B10438" s="5" t="s">
        <v>28802</v>
      </c>
      <c r="C10438" s="6">
        <v>125206</v>
      </c>
      <c r="D10438" t="s">
        <v>92</v>
      </c>
      <c r="E10438">
        <v>93905</v>
      </c>
      <c r="F10438" s="5" t="s">
        <v>66</v>
      </c>
      <c r="G10438" s="5" t="s">
        <v>42</v>
      </c>
      <c r="H10438" s="5" t="s">
        <v>93</v>
      </c>
      <c r="I10438" t="s">
        <v>26</v>
      </c>
      <c r="J10438" t="s">
        <v>410</v>
      </c>
      <c r="K10438">
        <v>50</v>
      </c>
      <c r="L10438" s="5" t="s">
        <v>20297</v>
      </c>
      <c r="M10438" s="5" t="s">
        <v>70</v>
      </c>
      <c r="N10438">
        <v>7</v>
      </c>
      <c r="O10438" t="s">
        <v>147</v>
      </c>
      <c r="P10438" s="1">
        <v>45561</v>
      </c>
      <c r="Q10438" s="1">
        <v>45581</v>
      </c>
      <c r="R10438">
        <v>1042</v>
      </c>
      <c r="S10438" s="4">
        <v>8.1999999999999993</v>
      </c>
      <c r="T10438" t="s">
        <v>277</v>
      </c>
    </row>
    <row r="10439" spans="1:20" x14ac:dyDescent="0.35">
      <c r="A10439" t="s">
        <v>20298</v>
      </c>
      <c r="B10439" s="5" t="s">
        <v>57</v>
      </c>
      <c r="C10439" s="6">
        <v>72094</v>
      </c>
      <c r="D10439" t="s">
        <v>41</v>
      </c>
      <c r="E10439">
        <v>61280</v>
      </c>
      <c r="F10439" s="5" t="s">
        <v>58</v>
      </c>
      <c r="G10439" s="5" t="s">
        <v>24</v>
      </c>
      <c r="H10439" s="5" t="s">
        <v>60</v>
      </c>
      <c r="I10439" t="s">
        <v>26</v>
      </c>
      <c r="J10439" t="s">
        <v>60</v>
      </c>
      <c r="K10439">
        <v>100</v>
      </c>
      <c r="L10439" s="5" t="s">
        <v>20299</v>
      </c>
      <c r="M10439" s="5" t="s">
        <v>28</v>
      </c>
      <c r="N10439">
        <v>1</v>
      </c>
      <c r="O10439" t="s">
        <v>112</v>
      </c>
      <c r="P10439" s="1">
        <v>45747</v>
      </c>
      <c r="Q10439" s="1">
        <v>45800</v>
      </c>
      <c r="R10439">
        <v>2433</v>
      </c>
      <c r="S10439" s="4">
        <v>5.9</v>
      </c>
      <c r="T10439" t="s">
        <v>30</v>
      </c>
    </row>
    <row r="10440" spans="1:20" x14ac:dyDescent="0.35">
      <c r="A10440" t="s">
        <v>20300</v>
      </c>
      <c r="B10440" s="5" t="s">
        <v>28802</v>
      </c>
      <c r="C10440" s="6">
        <v>85942</v>
      </c>
      <c r="D10440" t="s">
        <v>74</v>
      </c>
      <c r="E10440">
        <v>107428</v>
      </c>
      <c r="F10440" s="5" t="s">
        <v>58</v>
      </c>
      <c r="G10440" s="5" t="s">
        <v>24</v>
      </c>
      <c r="H10440" s="5" t="s">
        <v>75</v>
      </c>
      <c r="I10440" t="s">
        <v>35</v>
      </c>
      <c r="J10440" t="s">
        <v>75</v>
      </c>
      <c r="K10440">
        <v>100</v>
      </c>
      <c r="L10440" s="5" t="s">
        <v>20301</v>
      </c>
      <c r="M10440" s="5" t="s">
        <v>28</v>
      </c>
      <c r="N10440">
        <v>0</v>
      </c>
      <c r="O10440" t="s">
        <v>85</v>
      </c>
      <c r="P10440" s="1">
        <v>45421</v>
      </c>
      <c r="Q10440" s="1">
        <v>45468</v>
      </c>
      <c r="R10440">
        <v>2072</v>
      </c>
      <c r="S10440" s="4">
        <v>7.1</v>
      </c>
      <c r="T10440" t="s">
        <v>30</v>
      </c>
    </row>
    <row r="10441" spans="1:20" x14ac:dyDescent="0.35">
      <c r="A10441" t="s">
        <v>20302</v>
      </c>
      <c r="B10441" s="5" t="s">
        <v>145</v>
      </c>
      <c r="C10441" s="6">
        <v>191299</v>
      </c>
      <c r="D10441" t="s">
        <v>22</v>
      </c>
      <c r="E10441">
        <v>191299</v>
      </c>
      <c r="F10441" s="5" t="s">
        <v>23</v>
      </c>
      <c r="G10441" s="5" t="s">
        <v>42</v>
      </c>
      <c r="H10441" s="5" t="s">
        <v>129</v>
      </c>
      <c r="I10441" t="s">
        <v>26</v>
      </c>
      <c r="J10441" t="s">
        <v>491</v>
      </c>
      <c r="K10441">
        <v>100</v>
      </c>
      <c r="L10441" s="5" t="s">
        <v>20303</v>
      </c>
      <c r="M10441" s="5" t="s">
        <v>37</v>
      </c>
      <c r="N10441">
        <v>17</v>
      </c>
      <c r="O10441" t="s">
        <v>107</v>
      </c>
      <c r="P10441" s="1">
        <v>45426</v>
      </c>
      <c r="Q10441" s="1">
        <v>45467</v>
      </c>
      <c r="R10441">
        <v>1221</v>
      </c>
      <c r="S10441" s="4">
        <v>5.6</v>
      </c>
      <c r="T10441" t="s">
        <v>108</v>
      </c>
    </row>
    <row r="10442" spans="1:20" x14ac:dyDescent="0.35">
      <c r="A10442" t="s">
        <v>20304</v>
      </c>
      <c r="B10442" s="5" t="s">
        <v>49</v>
      </c>
      <c r="C10442" s="6">
        <v>145582</v>
      </c>
      <c r="D10442" t="s">
        <v>22</v>
      </c>
      <c r="E10442">
        <v>145582</v>
      </c>
      <c r="F10442" s="5" t="s">
        <v>66</v>
      </c>
      <c r="G10442" s="5" t="s">
        <v>42</v>
      </c>
      <c r="H10442" s="5" t="s">
        <v>191</v>
      </c>
      <c r="I10442" t="s">
        <v>35</v>
      </c>
      <c r="J10442" t="s">
        <v>191</v>
      </c>
      <c r="K10442">
        <v>50</v>
      </c>
      <c r="L10442" s="5" t="s">
        <v>9349</v>
      </c>
      <c r="M10442" s="5" t="s">
        <v>28</v>
      </c>
      <c r="N10442">
        <v>5</v>
      </c>
      <c r="O10442" t="s">
        <v>71</v>
      </c>
      <c r="P10442" s="1">
        <v>45528</v>
      </c>
      <c r="Q10442" s="1">
        <v>45586</v>
      </c>
      <c r="R10442">
        <v>1743</v>
      </c>
      <c r="S10442" s="4">
        <v>7.9</v>
      </c>
      <c r="T10442" t="s">
        <v>79</v>
      </c>
    </row>
    <row r="10443" spans="1:20" x14ac:dyDescent="0.35">
      <c r="A10443" t="s">
        <v>20305</v>
      </c>
      <c r="B10443" s="5" t="s">
        <v>28802</v>
      </c>
      <c r="C10443" s="6">
        <v>91181</v>
      </c>
      <c r="D10443" t="s">
        <v>81</v>
      </c>
      <c r="E10443">
        <v>123094</v>
      </c>
      <c r="F10443" s="5" t="s">
        <v>50</v>
      </c>
      <c r="G10443" s="5" t="s">
        <v>24</v>
      </c>
      <c r="H10443" s="5" t="s">
        <v>82</v>
      </c>
      <c r="I10443" t="s">
        <v>44</v>
      </c>
      <c r="J10443" t="s">
        <v>82</v>
      </c>
      <c r="K10443">
        <v>100</v>
      </c>
      <c r="L10443" s="5" t="s">
        <v>7541</v>
      </c>
      <c r="M10443" s="5" t="s">
        <v>70</v>
      </c>
      <c r="N10443">
        <v>4</v>
      </c>
      <c r="O10443" t="s">
        <v>147</v>
      </c>
      <c r="P10443" s="1">
        <v>45644</v>
      </c>
      <c r="Q10443" s="1">
        <v>45712</v>
      </c>
      <c r="R10443">
        <v>1535</v>
      </c>
      <c r="S10443" s="4">
        <v>5.8</v>
      </c>
      <c r="T10443" t="s">
        <v>210</v>
      </c>
    </row>
    <row r="10444" spans="1:20" x14ac:dyDescent="0.35">
      <c r="A10444" t="s">
        <v>20306</v>
      </c>
      <c r="B10444" s="5" t="s">
        <v>217</v>
      </c>
      <c r="C10444" s="6">
        <v>100215</v>
      </c>
      <c r="D10444" t="s">
        <v>22</v>
      </c>
      <c r="E10444">
        <v>100215</v>
      </c>
      <c r="F10444" s="5" t="s">
        <v>23</v>
      </c>
      <c r="G10444" s="5" t="s">
        <v>42</v>
      </c>
      <c r="H10444" s="5" t="s">
        <v>157</v>
      </c>
      <c r="I10444" t="s">
        <v>44</v>
      </c>
      <c r="J10444" t="s">
        <v>410</v>
      </c>
      <c r="K10444">
        <v>0</v>
      </c>
      <c r="L10444" s="5" t="s">
        <v>20307</v>
      </c>
      <c r="M10444" s="5" t="s">
        <v>37</v>
      </c>
      <c r="N10444">
        <v>11</v>
      </c>
      <c r="O10444" t="s">
        <v>172</v>
      </c>
      <c r="P10444" s="1">
        <v>45362</v>
      </c>
      <c r="Q10444" s="1">
        <v>45421</v>
      </c>
      <c r="R10444">
        <v>2088</v>
      </c>
      <c r="S10444" s="4">
        <v>9.3000000000000007</v>
      </c>
      <c r="T10444" t="s">
        <v>47</v>
      </c>
    </row>
    <row r="10445" spans="1:20" x14ac:dyDescent="0.35">
      <c r="A10445" t="s">
        <v>20308</v>
      </c>
      <c r="B10445" s="5" t="s">
        <v>73</v>
      </c>
      <c r="C10445" s="6">
        <v>47259</v>
      </c>
      <c r="D10445" t="s">
        <v>22</v>
      </c>
      <c r="E10445">
        <v>47259</v>
      </c>
      <c r="F10445" s="5" t="s">
        <v>23</v>
      </c>
      <c r="G10445" s="5" t="s">
        <v>59</v>
      </c>
      <c r="H10445" s="5" t="s">
        <v>116</v>
      </c>
      <c r="I10445" t="s">
        <v>44</v>
      </c>
      <c r="J10445" t="s">
        <v>116</v>
      </c>
      <c r="K10445">
        <v>100</v>
      </c>
      <c r="L10445" s="5" t="s">
        <v>20309</v>
      </c>
      <c r="M10445" s="5" t="s">
        <v>54</v>
      </c>
      <c r="N10445">
        <v>14</v>
      </c>
      <c r="O10445" t="s">
        <v>135</v>
      </c>
      <c r="P10445" s="1">
        <v>45611</v>
      </c>
      <c r="Q10445" s="1">
        <v>45654</v>
      </c>
      <c r="R10445">
        <v>1642</v>
      </c>
      <c r="S10445" s="4">
        <v>6.1</v>
      </c>
      <c r="T10445" t="s">
        <v>47</v>
      </c>
    </row>
    <row r="10446" spans="1:20" x14ac:dyDescent="0.35">
      <c r="A10446" t="s">
        <v>20310</v>
      </c>
      <c r="B10446" s="5" t="s">
        <v>28802</v>
      </c>
      <c r="C10446" s="6">
        <v>244995</v>
      </c>
      <c r="D10446" t="s">
        <v>22</v>
      </c>
      <c r="E10446">
        <v>244995</v>
      </c>
      <c r="F10446" s="5" t="s">
        <v>23</v>
      </c>
      <c r="G10446" s="5" t="s">
        <v>42</v>
      </c>
      <c r="H10446" s="5" t="s">
        <v>68</v>
      </c>
      <c r="I10446" t="s">
        <v>26</v>
      </c>
      <c r="J10446" t="s">
        <v>68</v>
      </c>
      <c r="K10446">
        <v>0</v>
      </c>
      <c r="L10446" s="5" t="s">
        <v>20311</v>
      </c>
      <c r="M10446" s="5" t="s">
        <v>54</v>
      </c>
      <c r="N10446">
        <v>14</v>
      </c>
      <c r="O10446" t="s">
        <v>131</v>
      </c>
      <c r="P10446" s="1">
        <v>45554</v>
      </c>
      <c r="Q10446" s="1">
        <v>45614</v>
      </c>
      <c r="R10446">
        <v>1936</v>
      </c>
      <c r="S10446" s="4">
        <v>9.3000000000000007</v>
      </c>
      <c r="T10446" t="s">
        <v>30</v>
      </c>
    </row>
    <row r="10447" spans="1:20" x14ac:dyDescent="0.35">
      <c r="A10447" t="s">
        <v>20312</v>
      </c>
      <c r="B10447" s="5" t="s">
        <v>174</v>
      </c>
      <c r="C10447" s="6">
        <v>131732</v>
      </c>
      <c r="D10447" t="s">
        <v>81</v>
      </c>
      <c r="E10447">
        <v>177838</v>
      </c>
      <c r="F10447" s="5" t="s">
        <v>66</v>
      </c>
      <c r="G10447" s="5" t="s">
        <v>42</v>
      </c>
      <c r="H10447" s="5" t="s">
        <v>82</v>
      </c>
      <c r="I10447" t="s">
        <v>35</v>
      </c>
      <c r="J10447" t="s">
        <v>82</v>
      </c>
      <c r="K10447">
        <v>50</v>
      </c>
      <c r="L10447" s="5" t="s">
        <v>20313</v>
      </c>
      <c r="M10447" s="5" t="s">
        <v>28</v>
      </c>
      <c r="N10447">
        <v>7</v>
      </c>
      <c r="O10447" t="s">
        <v>88</v>
      </c>
      <c r="P10447" s="1">
        <v>45459</v>
      </c>
      <c r="Q10447" s="1">
        <v>45513</v>
      </c>
      <c r="R10447">
        <v>943</v>
      </c>
      <c r="S10447" s="4">
        <v>6.1</v>
      </c>
      <c r="T10447" t="s">
        <v>47</v>
      </c>
    </row>
    <row r="10448" spans="1:20" x14ac:dyDescent="0.35">
      <c r="A10448" t="s">
        <v>20314</v>
      </c>
      <c r="B10448" s="5" t="s">
        <v>179</v>
      </c>
      <c r="C10448" s="6">
        <v>142453</v>
      </c>
      <c r="D10448" t="s">
        <v>65</v>
      </c>
      <c r="E10448">
        <v>185189</v>
      </c>
      <c r="F10448" s="5" t="s">
        <v>66</v>
      </c>
      <c r="G10448" s="5" t="s">
        <v>42</v>
      </c>
      <c r="H10448" s="5" t="s">
        <v>67</v>
      </c>
      <c r="I10448" t="s">
        <v>26</v>
      </c>
      <c r="J10448" t="s">
        <v>67</v>
      </c>
      <c r="K10448">
        <v>100</v>
      </c>
      <c r="L10448" s="5" t="s">
        <v>20315</v>
      </c>
      <c r="M10448" s="5" t="s">
        <v>70</v>
      </c>
      <c r="N10448">
        <v>8</v>
      </c>
      <c r="O10448" t="s">
        <v>29</v>
      </c>
      <c r="P10448" s="1">
        <v>45649</v>
      </c>
      <c r="Q10448" s="1">
        <v>45690</v>
      </c>
      <c r="R10448">
        <v>846</v>
      </c>
      <c r="S10448" s="4">
        <v>6.6</v>
      </c>
      <c r="T10448" t="s">
        <v>89</v>
      </c>
    </row>
    <row r="10449" spans="1:20" x14ac:dyDescent="0.35">
      <c r="A10449" t="s">
        <v>20316</v>
      </c>
      <c r="B10449" s="5" t="s">
        <v>21</v>
      </c>
      <c r="C10449" s="6">
        <v>114905</v>
      </c>
      <c r="D10449" t="s">
        <v>41</v>
      </c>
      <c r="E10449">
        <v>97669</v>
      </c>
      <c r="F10449" s="5" t="s">
        <v>50</v>
      </c>
      <c r="G10449" s="5" t="s">
        <v>51</v>
      </c>
      <c r="H10449" s="5" t="s">
        <v>60</v>
      </c>
      <c r="I10449" t="s">
        <v>35</v>
      </c>
      <c r="J10449" t="s">
        <v>60</v>
      </c>
      <c r="K10449">
        <v>100</v>
      </c>
      <c r="L10449" s="5" t="s">
        <v>1131</v>
      </c>
      <c r="M10449" s="5" t="s">
        <v>37</v>
      </c>
      <c r="N10449">
        <v>4</v>
      </c>
      <c r="O10449" t="s">
        <v>141</v>
      </c>
      <c r="P10449" s="1">
        <v>45381</v>
      </c>
      <c r="Q10449" s="1">
        <v>45419</v>
      </c>
      <c r="R10449">
        <v>972</v>
      </c>
      <c r="S10449" s="4">
        <v>5.5</v>
      </c>
      <c r="T10449" t="s">
        <v>210</v>
      </c>
    </row>
    <row r="10450" spans="1:20" x14ac:dyDescent="0.35">
      <c r="A10450" t="s">
        <v>20317</v>
      </c>
      <c r="B10450" s="5" t="s">
        <v>91</v>
      </c>
      <c r="C10450" s="6">
        <v>94309</v>
      </c>
      <c r="D10450" t="s">
        <v>22</v>
      </c>
      <c r="E10450">
        <v>94309</v>
      </c>
      <c r="F10450" s="5" t="s">
        <v>50</v>
      </c>
      <c r="G10450" s="5" t="s">
        <v>42</v>
      </c>
      <c r="H10450" s="5" t="s">
        <v>25</v>
      </c>
      <c r="I10450" t="s">
        <v>35</v>
      </c>
      <c r="J10450" t="s">
        <v>25</v>
      </c>
      <c r="K10450">
        <v>0</v>
      </c>
      <c r="L10450" s="5" t="s">
        <v>20318</v>
      </c>
      <c r="M10450" s="5" t="s">
        <v>28</v>
      </c>
      <c r="N10450">
        <v>2</v>
      </c>
      <c r="O10450" t="s">
        <v>167</v>
      </c>
      <c r="P10450" s="1">
        <v>45559</v>
      </c>
      <c r="Q10450" s="1">
        <v>45629</v>
      </c>
      <c r="R10450">
        <v>1036</v>
      </c>
      <c r="S10450" s="4">
        <v>7.7</v>
      </c>
      <c r="T10450" t="s">
        <v>95</v>
      </c>
    </row>
    <row r="10451" spans="1:20" x14ac:dyDescent="0.35">
      <c r="A10451" t="s">
        <v>20319</v>
      </c>
      <c r="B10451" s="5" t="s">
        <v>73</v>
      </c>
      <c r="C10451" s="6">
        <v>269435</v>
      </c>
      <c r="D10451" t="s">
        <v>120</v>
      </c>
      <c r="E10451">
        <v>242492</v>
      </c>
      <c r="F10451" s="5" t="s">
        <v>23</v>
      </c>
      <c r="G10451" s="5" t="s">
        <v>24</v>
      </c>
      <c r="H10451" s="5" t="s">
        <v>121</v>
      </c>
      <c r="I10451" t="s">
        <v>26</v>
      </c>
      <c r="J10451" t="s">
        <v>121</v>
      </c>
      <c r="K10451">
        <v>100</v>
      </c>
      <c r="L10451" s="5" t="s">
        <v>20320</v>
      </c>
      <c r="M10451" s="5" t="s">
        <v>37</v>
      </c>
      <c r="N10451">
        <v>18</v>
      </c>
      <c r="O10451" t="s">
        <v>172</v>
      </c>
      <c r="P10451" s="1">
        <v>45714</v>
      </c>
      <c r="Q10451" s="1">
        <v>45755</v>
      </c>
      <c r="R10451">
        <v>1393</v>
      </c>
      <c r="S10451" s="4">
        <v>9.1999999999999993</v>
      </c>
      <c r="T10451" t="s">
        <v>63</v>
      </c>
    </row>
    <row r="10452" spans="1:20" x14ac:dyDescent="0.35">
      <c r="A10452" t="s">
        <v>20321</v>
      </c>
      <c r="B10452" s="5" t="s">
        <v>91</v>
      </c>
      <c r="C10452" s="6">
        <v>64365</v>
      </c>
      <c r="D10452" t="s">
        <v>41</v>
      </c>
      <c r="E10452">
        <v>54710</v>
      </c>
      <c r="F10452" s="5" t="s">
        <v>58</v>
      </c>
      <c r="G10452" s="5" t="s">
        <v>51</v>
      </c>
      <c r="H10452" s="5" t="s">
        <v>43</v>
      </c>
      <c r="I10452" t="s">
        <v>44</v>
      </c>
      <c r="J10452" t="s">
        <v>43</v>
      </c>
      <c r="K10452">
        <v>0</v>
      </c>
      <c r="L10452" s="5" t="s">
        <v>20322</v>
      </c>
      <c r="M10452" s="5" t="s">
        <v>28</v>
      </c>
      <c r="N10452">
        <v>1</v>
      </c>
      <c r="O10452" t="s">
        <v>78</v>
      </c>
      <c r="P10452" s="1">
        <v>45408</v>
      </c>
      <c r="Q10452" s="1">
        <v>45474</v>
      </c>
      <c r="R10452">
        <v>1828</v>
      </c>
      <c r="S10452" s="4">
        <v>10</v>
      </c>
      <c r="T10452" t="s">
        <v>30</v>
      </c>
    </row>
    <row r="10453" spans="1:20" x14ac:dyDescent="0.35">
      <c r="A10453" t="s">
        <v>20323</v>
      </c>
      <c r="B10453" s="5" t="s">
        <v>162</v>
      </c>
      <c r="C10453" s="6">
        <v>105348</v>
      </c>
      <c r="D10453" t="s">
        <v>22</v>
      </c>
      <c r="E10453">
        <v>105348</v>
      </c>
      <c r="F10453" s="5" t="s">
        <v>58</v>
      </c>
      <c r="G10453" s="5" t="s">
        <v>24</v>
      </c>
      <c r="H10453" s="5" t="s">
        <v>68</v>
      </c>
      <c r="I10453" t="s">
        <v>35</v>
      </c>
      <c r="J10453" t="s">
        <v>68</v>
      </c>
      <c r="K10453">
        <v>100</v>
      </c>
      <c r="L10453" s="5" t="s">
        <v>20324</v>
      </c>
      <c r="M10453" s="5" t="s">
        <v>70</v>
      </c>
      <c r="N10453">
        <v>0</v>
      </c>
      <c r="O10453" t="s">
        <v>71</v>
      </c>
      <c r="P10453" s="1">
        <v>45644</v>
      </c>
      <c r="Q10453" s="1">
        <v>45670</v>
      </c>
      <c r="R10453">
        <v>1099</v>
      </c>
      <c r="S10453" s="4">
        <v>9.1</v>
      </c>
      <c r="T10453" t="s">
        <v>38</v>
      </c>
    </row>
    <row r="10454" spans="1:20" x14ac:dyDescent="0.35">
      <c r="A10454" t="s">
        <v>20325</v>
      </c>
      <c r="B10454" s="5" t="s">
        <v>91</v>
      </c>
      <c r="C10454" s="6">
        <v>157110</v>
      </c>
      <c r="D10454" t="s">
        <v>92</v>
      </c>
      <c r="E10454">
        <v>117833</v>
      </c>
      <c r="F10454" s="5" t="s">
        <v>66</v>
      </c>
      <c r="G10454" s="5" t="s">
        <v>51</v>
      </c>
      <c r="H10454" s="5" t="s">
        <v>93</v>
      </c>
      <c r="I10454" t="s">
        <v>35</v>
      </c>
      <c r="J10454" t="s">
        <v>93</v>
      </c>
      <c r="K10454">
        <v>50</v>
      </c>
      <c r="L10454" s="5" t="s">
        <v>20326</v>
      </c>
      <c r="M10454" s="5" t="s">
        <v>37</v>
      </c>
      <c r="N10454">
        <v>6</v>
      </c>
      <c r="O10454" t="s">
        <v>71</v>
      </c>
      <c r="P10454" s="1">
        <v>45377</v>
      </c>
      <c r="Q10454" s="1">
        <v>45434</v>
      </c>
      <c r="R10454">
        <v>1108</v>
      </c>
      <c r="S10454" s="4">
        <v>9.9</v>
      </c>
      <c r="T10454" t="s">
        <v>108</v>
      </c>
    </row>
    <row r="10455" spans="1:20" x14ac:dyDescent="0.35">
      <c r="A10455" t="s">
        <v>20327</v>
      </c>
      <c r="B10455" s="5" t="s">
        <v>49</v>
      </c>
      <c r="C10455" s="6">
        <v>312583</v>
      </c>
      <c r="D10455" t="s">
        <v>22</v>
      </c>
      <c r="E10455">
        <v>312583</v>
      </c>
      <c r="F10455" s="5" t="s">
        <v>23</v>
      </c>
      <c r="G10455" s="5" t="s">
        <v>51</v>
      </c>
      <c r="H10455" s="5" t="s">
        <v>97</v>
      </c>
      <c r="I10455" t="s">
        <v>35</v>
      </c>
      <c r="J10455" t="s">
        <v>101</v>
      </c>
      <c r="K10455">
        <v>0</v>
      </c>
      <c r="L10455" s="5" t="s">
        <v>20328</v>
      </c>
      <c r="M10455" s="5" t="s">
        <v>70</v>
      </c>
      <c r="N10455">
        <v>19</v>
      </c>
      <c r="O10455" t="s">
        <v>172</v>
      </c>
      <c r="P10455" s="1">
        <v>45520</v>
      </c>
      <c r="Q10455" s="1">
        <v>45551</v>
      </c>
      <c r="R10455">
        <v>536</v>
      </c>
      <c r="S10455" s="4">
        <v>8.6</v>
      </c>
      <c r="T10455" t="s">
        <v>277</v>
      </c>
    </row>
    <row r="10456" spans="1:20" x14ac:dyDescent="0.35">
      <c r="A10456" t="s">
        <v>20329</v>
      </c>
      <c r="B10456" s="5" t="s">
        <v>179</v>
      </c>
      <c r="C10456" s="6">
        <v>74526</v>
      </c>
      <c r="D10456" t="s">
        <v>22</v>
      </c>
      <c r="E10456">
        <v>74526</v>
      </c>
      <c r="F10456" s="5" t="s">
        <v>23</v>
      </c>
      <c r="G10456" s="5" t="s">
        <v>59</v>
      </c>
      <c r="H10456" s="5" t="s">
        <v>157</v>
      </c>
      <c r="I10456" t="s">
        <v>26</v>
      </c>
      <c r="J10456" t="s">
        <v>75</v>
      </c>
      <c r="K10456">
        <v>0</v>
      </c>
      <c r="L10456" s="5" t="s">
        <v>362</v>
      </c>
      <c r="M10456" s="5" t="s">
        <v>70</v>
      </c>
      <c r="N10456">
        <v>12</v>
      </c>
      <c r="O10456" t="s">
        <v>131</v>
      </c>
      <c r="P10456" s="1">
        <v>45495</v>
      </c>
      <c r="Q10456" s="1">
        <v>45559</v>
      </c>
      <c r="R10456">
        <v>1101</v>
      </c>
      <c r="S10456" s="4">
        <v>10</v>
      </c>
      <c r="T10456" t="s">
        <v>55</v>
      </c>
    </row>
    <row r="10457" spans="1:20" x14ac:dyDescent="0.35">
      <c r="A10457" t="s">
        <v>20330</v>
      </c>
      <c r="B10457" s="5" t="s">
        <v>57</v>
      </c>
      <c r="C10457" s="6">
        <v>172413</v>
      </c>
      <c r="D10457" t="s">
        <v>33</v>
      </c>
      <c r="E10457">
        <v>18965430</v>
      </c>
      <c r="F10457" s="5" t="s">
        <v>66</v>
      </c>
      <c r="G10457" s="5" t="s">
        <v>51</v>
      </c>
      <c r="H10457" s="5" t="s">
        <v>34</v>
      </c>
      <c r="I10457" t="s">
        <v>35</v>
      </c>
      <c r="J10457" t="s">
        <v>34</v>
      </c>
      <c r="K10457">
        <v>100</v>
      </c>
      <c r="L10457" s="5" t="s">
        <v>20331</v>
      </c>
      <c r="M10457" s="5" t="s">
        <v>28</v>
      </c>
      <c r="N10457">
        <v>5</v>
      </c>
      <c r="O10457" t="s">
        <v>147</v>
      </c>
      <c r="P10457" s="1">
        <v>45718</v>
      </c>
      <c r="Q10457" s="1">
        <v>45746</v>
      </c>
      <c r="R10457">
        <v>1199</v>
      </c>
      <c r="S10457" s="4">
        <v>5.3</v>
      </c>
      <c r="T10457" t="s">
        <v>30</v>
      </c>
    </row>
    <row r="10458" spans="1:20" x14ac:dyDescent="0.35">
      <c r="A10458" t="s">
        <v>20332</v>
      </c>
      <c r="B10458" s="5" t="s">
        <v>28800</v>
      </c>
      <c r="C10458" s="6">
        <v>163535</v>
      </c>
      <c r="D10458" t="s">
        <v>41</v>
      </c>
      <c r="E10458">
        <v>139005</v>
      </c>
      <c r="F10458" s="5" t="s">
        <v>66</v>
      </c>
      <c r="G10458" s="5" t="s">
        <v>24</v>
      </c>
      <c r="H10458" s="5" t="s">
        <v>151</v>
      </c>
      <c r="I10458" t="s">
        <v>35</v>
      </c>
      <c r="J10458" t="s">
        <v>151</v>
      </c>
      <c r="K10458">
        <v>50</v>
      </c>
      <c r="L10458" s="5" t="s">
        <v>20333</v>
      </c>
      <c r="M10458" s="5" t="s">
        <v>70</v>
      </c>
      <c r="N10458">
        <v>8</v>
      </c>
      <c r="O10458" t="s">
        <v>88</v>
      </c>
      <c r="P10458" s="1">
        <v>45523</v>
      </c>
      <c r="Q10458" s="1">
        <v>45575</v>
      </c>
      <c r="R10458">
        <v>1823</v>
      </c>
      <c r="S10458" s="4">
        <v>9</v>
      </c>
      <c r="T10458" t="s">
        <v>30</v>
      </c>
    </row>
    <row r="10459" spans="1:20" x14ac:dyDescent="0.35">
      <c r="A10459" t="s">
        <v>20334</v>
      </c>
      <c r="B10459" s="5" t="s">
        <v>174</v>
      </c>
      <c r="C10459" s="6">
        <v>132082</v>
      </c>
      <c r="D10459" t="s">
        <v>22</v>
      </c>
      <c r="E10459">
        <v>132082</v>
      </c>
      <c r="F10459" s="5" t="s">
        <v>23</v>
      </c>
      <c r="G10459" s="5" t="s">
        <v>51</v>
      </c>
      <c r="H10459" s="5" t="s">
        <v>165</v>
      </c>
      <c r="I10459" t="s">
        <v>26</v>
      </c>
      <c r="J10459" t="s">
        <v>165</v>
      </c>
      <c r="K10459">
        <v>50</v>
      </c>
      <c r="L10459" s="5" t="s">
        <v>20335</v>
      </c>
      <c r="M10459" s="5" t="s">
        <v>70</v>
      </c>
      <c r="N10459">
        <v>17</v>
      </c>
      <c r="O10459" t="s">
        <v>147</v>
      </c>
      <c r="P10459" s="1">
        <v>45456</v>
      </c>
      <c r="Q10459" s="1">
        <v>45519</v>
      </c>
      <c r="R10459">
        <v>1298</v>
      </c>
      <c r="S10459" s="4">
        <v>9.1999999999999993</v>
      </c>
      <c r="T10459" t="s">
        <v>277</v>
      </c>
    </row>
    <row r="10460" spans="1:20" x14ac:dyDescent="0.35">
      <c r="A10460" t="s">
        <v>20336</v>
      </c>
      <c r="B10460" s="5" t="s">
        <v>28802</v>
      </c>
      <c r="C10460" s="6">
        <v>261749</v>
      </c>
      <c r="D10460" t="s">
        <v>22</v>
      </c>
      <c r="E10460">
        <v>261749</v>
      </c>
      <c r="F10460" s="5" t="s">
        <v>23</v>
      </c>
      <c r="G10460" s="5" t="s">
        <v>42</v>
      </c>
      <c r="H10460" s="5" t="s">
        <v>68</v>
      </c>
      <c r="I10460" t="s">
        <v>44</v>
      </c>
      <c r="J10460" t="s">
        <v>52</v>
      </c>
      <c r="K10460">
        <v>100</v>
      </c>
      <c r="L10460" s="5" t="s">
        <v>20337</v>
      </c>
      <c r="M10460" s="5" t="s">
        <v>54</v>
      </c>
      <c r="N10460">
        <v>12</v>
      </c>
      <c r="O10460" t="s">
        <v>88</v>
      </c>
      <c r="P10460" s="1">
        <v>45341</v>
      </c>
      <c r="Q10460" s="1">
        <v>45357</v>
      </c>
      <c r="R10460">
        <v>1489</v>
      </c>
      <c r="S10460" s="4">
        <v>8.4</v>
      </c>
      <c r="T10460" t="s">
        <v>55</v>
      </c>
    </row>
    <row r="10461" spans="1:20" x14ac:dyDescent="0.35">
      <c r="A10461" t="s">
        <v>20338</v>
      </c>
      <c r="B10461" s="5" t="s">
        <v>32</v>
      </c>
      <c r="C10461" s="6">
        <v>68534</v>
      </c>
      <c r="D10461" t="s">
        <v>22</v>
      </c>
      <c r="E10461">
        <v>68534</v>
      </c>
      <c r="F10461" s="5" t="s">
        <v>66</v>
      </c>
      <c r="G10461" s="5" t="s">
        <v>51</v>
      </c>
      <c r="H10461" s="5" t="s">
        <v>157</v>
      </c>
      <c r="I10461" t="s">
        <v>26</v>
      </c>
      <c r="J10461" t="s">
        <v>157</v>
      </c>
      <c r="K10461">
        <v>50</v>
      </c>
      <c r="L10461" s="5" t="s">
        <v>20339</v>
      </c>
      <c r="M10461" s="5" t="s">
        <v>70</v>
      </c>
      <c r="N10461">
        <v>8</v>
      </c>
      <c r="O10461" t="s">
        <v>147</v>
      </c>
      <c r="P10461" s="1">
        <v>45359</v>
      </c>
      <c r="Q10461" s="1">
        <v>45377</v>
      </c>
      <c r="R10461">
        <v>1951</v>
      </c>
      <c r="S10461" s="4">
        <v>6.7</v>
      </c>
      <c r="T10461" t="s">
        <v>103</v>
      </c>
    </row>
    <row r="10462" spans="1:20" x14ac:dyDescent="0.35">
      <c r="A10462" t="s">
        <v>20340</v>
      </c>
      <c r="B10462" s="5" t="s">
        <v>73</v>
      </c>
      <c r="C10462" s="6">
        <v>95396</v>
      </c>
      <c r="D10462" t="s">
        <v>41</v>
      </c>
      <c r="E10462">
        <v>81087</v>
      </c>
      <c r="F10462" s="5" t="s">
        <v>50</v>
      </c>
      <c r="G10462" s="5" t="s">
        <v>42</v>
      </c>
      <c r="H10462" s="5" t="s">
        <v>43</v>
      </c>
      <c r="I10462" t="s">
        <v>26</v>
      </c>
      <c r="J10462" t="s">
        <v>43</v>
      </c>
      <c r="K10462">
        <v>100</v>
      </c>
      <c r="L10462" s="5" t="s">
        <v>20341</v>
      </c>
      <c r="M10462" s="5" t="s">
        <v>37</v>
      </c>
      <c r="N10462">
        <v>4</v>
      </c>
      <c r="O10462" t="s">
        <v>167</v>
      </c>
      <c r="P10462" s="1">
        <v>45454</v>
      </c>
      <c r="Q10462" s="1">
        <v>45476</v>
      </c>
      <c r="R10462">
        <v>1007</v>
      </c>
      <c r="S10462" s="4">
        <v>7.8</v>
      </c>
      <c r="T10462" t="s">
        <v>118</v>
      </c>
    </row>
    <row r="10463" spans="1:20" x14ac:dyDescent="0.35">
      <c r="A10463" t="s">
        <v>20342</v>
      </c>
      <c r="B10463" s="5" t="s">
        <v>21</v>
      </c>
      <c r="C10463" s="6">
        <v>74131</v>
      </c>
      <c r="D10463" t="s">
        <v>81</v>
      </c>
      <c r="E10463">
        <v>100077</v>
      </c>
      <c r="F10463" s="5" t="s">
        <v>58</v>
      </c>
      <c r="G10463" s="5" t="s">
        <v>42</v>
      </c>
      <c r="H10463" s="5" t="s">
        <v>82</v>
      </c>
      <c r="I10463" t="s">
        <v>26</v>
      </c>
      <c r="J10463" t="s">
        <v>82</v>
      </c>
      <c r="K10463">
        <v>50</v>
      </c>
      <c r="L10463" s="5" t="s">
        <v>20343</v>
      </c>
      <c r="M10463" s="5" t="s">
        <v>70</v>
      </c>
      <c r="N10463">
        <v>1</v>
      </c>
      <c r="O10463" t="s">
        <v>29</v>
      </c>
      <c r="P10463" s="1">
        <v>45306</v>
      </c>
      <c r="Q10463" s="1">
        <v>45356</v>
      </c>
      <c r="R10463">
        <v>951</v>
      </c>
      <c r="S10463" s="4">
        <v>8.9</v>
      </c>
      <c r="T10463" t="s">
        <v>136</v>
      </c>
    </row>
    <row r="10464" spans="1:20" x14ac:dyDescent="0.35">
      <c r="A10464" t="s">
        <v>20344</v>
      </c>
      <c r="B10464" s="5" t="s">
        <v>49</v>
      </c>
      <c r="C10464" s="6">
        <v>115232</v>
      </c>
      <c r="D10464" t="s">
        <v>22</v>
      </c>
      <c r="E10464">
        <v>115232</v>
      </c>
      <c r="F10464" s="5" t="s">
        <v>50</v>
      </c>
      <c r="G10464" s="5" t="s">
        <v>42</v>
      </c>
      <c r="H10464" s="5" t="s">
        <v>97</v>
      </c>
      <c r="I10464" t="s">
        <v>26</v>
      </c>
      <c r="J10464" t="s">
        <v>97</v>
      </c>
      <c r="K10464">
        <v>50</v>
      </c>
      <c r="L10464" s="5" t="s">
        <v>20345</v>
      </c>
      <c r="M10464" s="5" t="s">
        <v>70</v>
      </c>
      <c r="N10464">
        <v>3</v>
      </c>
      <c r="O10464" t="s">
        <v>71</v>
      </c>
      <c r="P10464" s="1">
        <v>45651</v>
      </c>
      <c r="Q10464" s="1">
        <v>45713</v>
      </c>
      <c r="R10464">
        <v>667</v>
      </c>
      <c r="S10464" s="4">
        <v>6.9</v>
      </c>
      <c r="T10464" t="s">
        <v>277</v>
      </c>
    </row>
    <row r="10465" spans="1:20" x14ac:dyDescent="0.35">
      <c r="A10465" t="s">
        <v>20346</v>
      </c>
      <c r="B10465" s="5" t="s">
        <v>91</v>
      </c>
      <c r="C10465" s="6">
        <v>58227</v>
      </c>
      <c r="D10465" t="s">
        <v>65</v>
      </c>
      <c r="E10465">
        <v>75695</v>
      </c>
      <c r="F10465" s="5" t="s">
        <v>58</v>
      </c>
      <c r="G10465" s="5" t="s">
        <v>51</v>
      </c>
      <c r="H10465" s="5" t="s">
        <v>67</v>
      </c>
      <c r="I10465" t="s">
        <v>44</v>
      </c>
      <c r="J10465" t="s">
        <v>67</v>
      </c>
      <c r="K10465">
        <v>100</v>
      </c>
      <c r="L10465" s="5" t="s">
        <v>20347</v>
      </c>
      <c r="M10465" s="5" t="s">
        <v>37</v>
      </c>
      <c r="N10465">
        <v>1</v>
      </c>
      <c r="O10465" t="s">
        <v>112</v>
      </c>
      <c r="P10465" s="1">
        <v>45294</v>
      </c>
      <c r="Q10465" s="1">
        <v>45310</v>
      </c>
      <c r="R10465">
        <v>2113</v>
      </c>
      <c r="S10465" s="4">
        <v>9.1</v>
      </c>
      <c r="T10465" t="s">
        <v>103</v>
      </c>
    </row>
    <row r="10466" spans="1:20" x14ac:dyDescent="0.35">
      <c r="A10466" t="s">
        <v>20348</v>
      </c>
      <c r="B10466" s="5" t="s">
        <v>174</v>
      </c>
      <c r="C10466" s="6">
        <v>188430</v>
      </c>
      <c r="D10466" t="s">
        <v>120</v>
      </c>
      <c r="E10466">
        <v>169587</v>
      </c>
      <c r="F10466" s="5" t="s">
        <v>66</v>
      </c>
      <c r="G10466" s="5" t="s">
        <v>59</v>
      </c>
      <c r="H10466" s="5" t="s">
        <v>121</v>
      </c>
      <c r="I10466" t="s">
        <v>35</v>
      </c>
      <c r="J10466" t="s">
        <v>121</v>
      </c>
      <c r="K10466">
        <v>100</v>
      </c>
      <c r="L10466" s="5" t="s">
        <v>20349</v>
      </c>
      <c r="M10466" s="5" t="s">
        <v>28</v>
      </c>
      <c r="N10466">
        <v>6</v>
      </c>
      <c r="O10466" t="s">
        <v>71</v>
      </c>
      <c r="P10466" s="1">
        <v>45717</v>
      </c>
      <c r="Q10466" s="1">
        <v>45741</v>
      </c>
      <c r="R10466">
        <v>955</v>
      </c>
      <c r="S10466" s="4">
        <v>6.4</v>
      </c>
      <c r="T10466" t="s">
        <v>47</v>
      </c>
    </row>
    <row r="10467" spans="1:20" x14ac:dyDescent="0.35">
      <c r="A10467" t="s">
        <v>20350</v>
      </c>
      <c r="B10467" s="5" t="s">
        <v>32</v>
      </c>
      <c r="C10467" s="6">
        <v>72415</v>
      </c>
      <c r="D10467" t="s">
        <v>65</v>
      </c>
      <c r="E10467">
        <v>94140</v>
      </c>
      <c r="F10467" s="5" t="s">
        <v>58</v>
      </c>
      <c r="G10467" s="5" t="s">
        <v>24</v>
      </c>
      <c r="H10467" s="5" t="s">
        <v>67</v>
      </c>
      <c r="I10467" t="s">
        <v>26</v>
      </c>
      <c r="J10467" t="s">
        <v>67</v>
      </c>
      <c r="K10467">
        <v>0</v>
      </c>
      <c r="L10467" s="5" t="s">
        <v>20351</v>
      </c>
      <c r="M10467" s="5" t="s">
        <v>28</v>
      </c>
      <c r="N10467">
        <v>0</v>
      </c>
      <c r="O10467" t="s">
        <v>167</v>
      </c>
      <c r="P10467" s="1">
        <v>45424</v>
      </c>
      <c r="Q10467" s="1">
        <v>45461</v>
      </c>
      <c r="R10467">
        <v>2310</v>
      </c>
      <c r="S10467" s="4">
        <v>7.2</v>
      </c>
      <c r="T10467" t="s">
        <v>95</v>
      </c>
    </row>
    <row r="10468" spans="1:20" x14ac:dyDescent="0.35">
      <c r="A10468" t="s">
        <v>20352</v>
      </c>
      <c r="B10468" s="5" t="s">
        <v>73</v>
      </c>
      <c r="C10468" s="6">
        <v>49041</v>
      </c>
      <c r="D10468" t="s">
        <v>92</v>
      </c>
      <c r="E10468">
        <v>36781</v>
      </c>
      <c r="F10468" s="5" t="s">
        <v>58</v>
      </c>
      <c r="G10468" s="5" t="s">
        <v>59</v>
      </c>
      <c r="H10468" s="5" t="s">
        <v>93</v>
      </c>
      <c r="I10468" t="s">
        <v>44</v>
      </c>
      <c r="J10468" t="s">
        <v>93</v>
      </c>
      <c r="K10468">
        <v>100</v>
      </c>
      <c r="L10468" s="5" t="s">
        <v>20353</v>
      </c>
      <c r="M10468" s="5" t="s">
        <v>70</v>
      </c>
      <c r="N10468">
        <v>1</v>
      </c>
      <c r="O10468" t="s">
        <v>172</v>
      </c>
      <c r="P10468" s="1">
        <v>45593</v>
      </c>
      <c r="Q10468" s="1">
        <v>45614</v>
      </c>
      <c r="R10468">
        <v>660</v>
      </c>
      <c r="S10468" s="4">
        <v>8.4</v>
      </c>
      <c r="T10468" t="s">
        <v>136</v>
      </c>
    </row>
    <row r="10469" spans="1:20" x14ac:dyDescent="0.35">
      <c r="A10469" t="s">
        <v>20354</v>
      </c>
      <c r="B10469" s="5" t="s">
        <v>28802</v>
      </c>
      <c r="C10469" s="6">
        <v>78075</v>
      </c>
      <c r="D10469" t="s">
        <v>22</v>
      </c>
      <c r="E10469">
        <v>78075</v>
      </c>
      <c r="F10469" s="5" t="s">
        <v>50</v>
      </c>
      <c r="G10469" s="5" t="s">
        <v>51</v>
      </c>
      <c r="H10469" s="5" t="s">
        <v>52</v>
      </c>
      <c r="I10469" t="s">
        <v>26</v>
      </c>
      <c r="J10469" t="s">
        <v>52</v>
      </c>
      <c r="K10469">
        <v>0</v>
      </c>
      <c r="L10469" s="5" t="s">
        <v>20355</v>
      </c>
      <c r="M10469" s="5" t="s">
        <v>70</v>
      </c>
      <c r="N10469">
        <v>3</v>
      </c>
      <c r="O10469" t="s">
        <v>46</v>
      </c>
      <c r="P10469" s="1">
        <v>45743</v>
      </c>
      <c r="Q10469" s="1">
        <v>45805</v>
      </c>
      <c r="R10469">
        <v>657</v>
      </c>
      <c r="S10469" s="4">
        <v>9</v>
      </c>
      <c r="T10469" t="s">
        <v>136</v>
      </c>
    </row>
    <row r="10470" spans="1:20" x14ac:dyDescent="0.35">
      <c r="A10470" t="s">
        <v>20356</v>
      </c>
      <c r="B10470" s="5" t="s">
        <v>179</v>
      </c>
      <c r="C10470" s="6">
        <v>96725</v>
      </c>
      <c r="D10470" t="s">
        <v>22</v>
      </c>
      <c r="E10470">
        <v>96725</v>
      </c>
      <c r="F10470" s="5" t="s">
        <v>58</v>
      </c>
      <c r="G10470" s="5" t="s">
        <v>24</v>
      </c>
      <c r="H10470" s="5" t="s">
        <v>97</v>
      </c>
      <c r="I10470" t="s">
        <v>35</v>
      </c>
      <c r="J10470" t="s">
        <v>97</v>
      </c>
      <c r="K10470">
        <v>100</v>
      </c>
      <c r="L10470" s="5" t="s">
        <v>20357</v>
      </c>
      <c r="M10470" s="5" t="s">
        <v>28</v>
      </c>
      <c r="N10470">
        <v>1</v>
      </c>
      <c r="O10470" t="s">
        <v>71</v>
      </c>
      <c r="P10470" s="1">
        <v>45683</v>
      </c>
      <c r="Q10470" s="1">
        <v>45708</v>
      </c>
      <c r="R10470">
        <v>1553</v>
      </c>
      <c r="S10470" s="4">
        <v>5.6</v>
      </c>
      <c r="T10470" t="s">
        <v>38</v>
      </c>
    </row>
    <row r="10471" spans="1:20" x14ac:dyDescent="0.35">
      <c r="A10471" t="s">
        <v>20358</v>
      </c>
      <c r="B10471" s="5" t="s">
        <v>28802</v>
      </c>
      <c r="C10471" s="6">
        <v>116451</v>
      </c>
      <c r="D10471" t="s">
        <v>74</v>
      </c>
      <c r="E10471">
        <v>145564</v>
      </c>
      <c r="F10471" s="5" t="s">
        <v>50</v>
      </c>
      <c r="G10471" s="5" t="s">
        <v>51</v>
      </c>
      <c r="H10471" s="5" t="s">
        <v>75</v>
      </c>
      <c r="I10471" t="s">
        <v>35</v>
      </c>
      <c r="J10471" t="s">
        <v>75</v>
      </c>
      <c r="K10471">
        <v>0</v>
      </c>
      <c r="L10471" s="5" t="s">
        <v>20359</v>
      </c>
      <c r="M10471" s="5" t="s">
        <v>37</v>
      </c>
      <c r="N10471">
        <v>3</v>
      </c>
      <c r="O10471" t="s">
        <v>46</v>
      </c>
      <c r="P10471" s="1">
        <v>45460</v>
      </c>
      <c r="Q10471" s="1">
        <v>45528</v>
      </c>
      <c r="R10471">
        <v>883</v>
      </c>
      <c r="S10471" s="4">
        <v>9.6</v>
      </c>
      <c r="T10471" t="s">
        <v>108</v>
      </c>
    </row>
    <row r="10472" spans="1:20" x14ac:dyDescent="0.35">
      <c r="A10472" t="s">
        <v>20360</v>
      </c>
      <c r="B10472" s="5" t="s">
        <v>28802</v>
      </c>
      <c r="C10472" s="6">
        <v>96459</v>
      </c>
      <c r="D10472" t="s">
        <v>65</v>
      </c>
      <c r="E10472">
        <v>125397</v>
      </c>
      <c r="F10472" s="5" t="s">
        <v>58</v>
      </c>
      <c r="G10472" s="5" t="s">
        <v>59</v>
      </c>
      <c r="H10472" s="5" t="s">
        <v>67</v>
      </c>
      <c r="I10472" t="s">
        <v>35</v>
      </c>
      <c r="J10472" t="s">
        <v>151</v>
      </c>
      <c r="K10472">
        <v>100</v>
      </c>
      <c r="L10472" s="5" t="s">
        <v>20361</v>
      </c>
      <c r="M10472" s="5" t="s">
        <v>54</v>
      </c>
      <c r="N10472">
        <v>0</v>
      </c>
      <c r="O10472" t="s">
        <v>172</v>
      </c>
      <c r="P10472" s="1">
        <v>45377</v>
      </c>
      <c r="Q10472" s="1">
        <v>45447</v>
      </c>
      <c r="R10472">
        <v>1160</v>
      </c>
      <c r="S10472" s="4">
        <v>7.4</v>
      </c>
      <c r="T10472" t="s">
        <v>89</v>
      </c>
    </row>
    <row r="10473" spans="1:20" x14ac:dyDescent="0.35">
      <c r="A10473" t="s">
        <v>20362</v>
      </c>
      <c r="B10473" s="5" t="s">
        <v>28802</v>
      </c>
      <c r="C10473" s="6">
        <v>254343</v>
      </c>
      <c r="D10473" t="s">
        <v>120</v>
      </c>
      <c r="E10473">
        <v>228909</v>
      </c>
      <c r="F10473" s="5" t="s">
        <v>23</v>
      </c>
      <c r="G10473" s="5" t="s">
        <v>59</v>
      </c>
      <c r="H10473" s="5" t="s">
        <v>121</v>
      </c>
      <c r="I10473" t="s">
        <v>26</v>
      </c>
      <c r="J10473" t="s">
        <v>121</v>
      </c>
      <c r="K10473">
        <v>100</v>
      </c>
      <c r="L10473" s="5" t="s">
        <v>20363</v>
      </c>
      <c r="M10473" s="5" t="s">
        <v>28</v>
      </c>
      <c r="N10473">
        <v>18</v>
      </c>
      <c r="O10473" t="s">
        <v>141</v>
      </c>
      <c r="P10473" s="1">
        <v>45350</v>
      </c>
      <c r="Q10473" s="1">
        <v>45397</v>
      </c>
      <c r="R10473">
        <v>1326</v>
      </c>
      <c r="S10473" s="4">
        <v>8.1</v>
      </c>
      <c r="T10473" t="s">
        <v>108</v>
      </c>
    </row>
    <row r="10474" spans="1:20" x14ac:dyDescent="0.35">
      <c r="A10474" t="s">
        <v>20364</v>
      </c>
      <c r="B10474" s="5" t="s">
        <v>179</v>
      </c>
      <c r="C10474" s="6">
        <v>131234</v>
      </c>
      <c r="D10474" t="s">
        <v>41</v>
      </c>
      <c r="E10474">
        <v>111549</v>
      </c>
      <c r="F10474" s="5" t="s">
        <v>66</v>
      </c>
      <c r="G10474" s="5" t="s">
        <v>51</v>
      </c>
      <c r="H10474" s="5" t="s">
        <v>43</v>
      </c>
      <c r="I10474" t="s">
        <v>44</v>
      </c>
      <c r="J10474" t="s">
        <v>43</v>
      </c>
      <c r="K10474">
        <v>100</v>
      </c>
      <c r="L10474" s="5" t="s">
        <v>20365</v>
      </c>
      <c r="M10474" s="5" t="s">
        <v>54</v>
      </c>
      <c r="N10474">
        <v>6</v>
      </c>
      <c r="O10474" t="s">
        <v>172</v>
      </c>
      <c r="P10474" s="1">
        <v>45517</v>
      </c>
      <c r="Q10474" s="1">
        <v>45559</v>
      </c>
      <c r="R10474">
        <v>701</v>
      </c>
      <c r="S10474" s="4">
        <v>9.5</v>
      </c>
      <c r="T10474" t="s">
        <v>153</v>
      </c>
    </row>
    <row r="10475" spans="1:20" x14ac:dyDescent="0.35">
      <c r="A10475" t="s">
        <v>20366</v>
      </c>
      <c r="B10475" s="5" t="s">
        <v>179</v>
      </c>
      <c r="C10475" s="6">
        <v>53585</v>
      </c>
      <c r="D10475" t="s">
        <v>22</v>
      </c>
      <c r="E10475">
        <v>53585</v>
      </c>
      <c r="F10475" s="5" t="s">
        <v>58</v>
      </c>
      <c r="G10475" s="5" t="s">
        <v>42</v>
      </c>
      <c r="H10475" s="5" t="s">
        <v>165</v>
      </c>
      <c r="I10475" t="s">
        <v>44</v>
      </c>
      <c r="J10475" t="s">
        <v>165</v>
      </c>
      <c r="K10475">
        <v>100</v>
      </c>
      <c r="L10475" s="5" t="s">
        <v>20367</v>
      </c>
      <c r="M10475" s="5" t="s">
        <v>54</v>
      </c>
      <c r="N10475">
        <v>0</v>
      </c>
      <c r="O10475" t="s">
        <v>147</v>
      </c>
      <c r="P10475" s="1">
        <v>45658</v>
      </c>
      <c r="Q10475" s="1">
        <v>45725</v>
      </c>
      <c r="R10475">
        <v>1610</v>
      </c>
      <c r="S10475" s="4">
        <v>6.6</v>
      </c>
      <c r="T10475" t="s">
        <v>153</v>
      </c>
    </row>
    <row r="10476" spans="1:20" x14ac:dyDescent="0.35">
      <c r="A10476" t="s">
        <v>20368</v>
      </c>
      <c r="B10476" s="5" t="s">
        <v>73</v>
      </c>
      <c r="C10476" s="6">
        <v>156371</v>
      </c>
      <c r="D10476" t="s">
        <v>22</v>
      </c>
      <c r="E10476">
        <v>156371</v>
      </c>
      <c r="F10476" s="5" t="s">
        <v>66</v>
      </c>
      <c r="G10476" s="5" t="s">
        <v>24</v>
      </c>
      <c r="H10476" s="5" t="s">
        <v>97</v>
      </c>
      <c r="I10476" t="s">
        <v>26</v>
      </c>
      <c r="J10476" t="s">
        <v>97</v>
      </c>
      <c r="K10476">
        <v>0</v>
      </c>
      <c r="L10476" s="5" t="s">
        <v>20369</v>
      </c>
      <c r="M10476" s="5" t="s">
        <v>37</v>
      </c>
      <c r="N10476">
        <v>8</v>
      </c>
      <c r="O10476" t="s">
        <v>107</v>
      </c>
      <c r="P10476" s="1">
        <v>45678</v>
      </c>
      <c r="Q10476" s="1">
        <v>45712</v>
      </c>
      <c r="R10476">
        <v>686</v>
      </c>
      <c r="S10476" s="4">
        <v>6.6</v>
      </c>
      <c r="T10476" t="s">
        <v>89</v>
      </c>
    </row>
    <row r="10477" spans="1:20" x14ac:dyDescent="0.35">
      <c r="A10477" t="s">
        <v>20370</v>
      </c>
      <c r="B10477" s="5" t="s">
        <v>217</v>
      </c>
      <c r="C10477" s="6">
        <v>166022</v>
      </c>
      <c r="D10477" t="s">
        <v>92</v>
      </c>
      <c r="E10477">
        <v>124517</v>
      </c>
      <c r="F10477" s="5" t="s">
        <v>23</v>
      </c>
      <c r="G10477" s="5" t="s">
        <v>51</v>
      </c>
      <c r="H10477" s="5" t="s">
        <v>93</v>
      </c>
      <c r="I10477" t="s">
        <v>44</v>
      </c>
      <c r="J10477" t="s">
        <v>93</v>
      </c>
      <c r="K10477">
        <v>50</v>
      </c>
      <c r="L10477" s="5" t="s">
        <v>20371</v>
      </c>
      <c r="M10477" s="5" t="s">
        <v>54</v>
      </c>
      <c r="N10477">
        <v>19</v>
      </c>
      <c r="O10477" t="s">
        <v>85</v>
      </c>
      <c r="P10477" s="1">
        <v>45596</v>
      </c>
      <c r="Q10477" s="1">
        <v>45657</v>
      </c>
      <c r="R10477">
        <v>2259</v>
      </c>
      <c r="S10477" s="4">
        <v>9.8000000000000007</v>
      </c>
      <c r="T10477" t="s">
        <v>118</v>
      </c>
    </row>
    <row r="10478" spans="1:20" x14ac:dyDescent="0.35">
      <c r="A10478" t="s">
        <v>20372</v>
      </c>
      <c r="B10478" s="5" t="s">
        <v>28801</v>
      </c>
      <c r="C10478" s="6">
        <v>87583</v>
      </c>
      <c r="D10478" t="s">
        <v>65</v>
      </c>
      <c r="E10478">
        <v>113858</v>
      </c>
      <c r="F10478" s="5" t="s">
        <v>50</v>
      </c>
      <c r="G10478" s="5" t="s">
        <v>51</v>
      </c>
      <c r="H10478" s="5" t="s">
        <v>67</v>
      </c>
      <c r="I10478" t="s">
        <v>26</v>
      </c>
      <c r="J10478" t="s">
        <v>110</v>
      </c>
      <c r="K10478">
        <v>100</v>
      </c>
      <c r="L10478" s="5" t="s">
        <v>20373</v>
      </c>
      <c r="M10478" s="5" t="s">
        <v>37</v>
      </c>
      <c r="N10478">
        <v>2</v>
      </c>
      <c r="O10478" t="s">
        <v>172</v>
      </c>
      <c r="P10478" s="1">
        <v>45516</v>
      </c>
      <c r="Q10478" s="1">
        <v>45542</v>
      </c>
      <c r="R10478">
        <v>1779</v>
      </c>
      <c r="S10478" s="4">
        <v>9.8000000000000007</v>
      </c>
      <c r="T10478" t="s">
        <v>118</v>
      </c>
    </row>
    <row r="10479" spans="1:20" x14ac:dyDescent="0.35">
      <c r="A10479" t="s">
        <v>20374</v>
      </c>
      <c r="B10479" s="5" t="s">
        <v>57</v>
      </c>
      <c r="C10479" s="6">
        <v>131350</v>
      </c>
      <c r="D10479" t="s">
        <v>22</v>
      </c>
      <c r="E10479">
        <v>131350</v>
      </c>
      <c r="F10479" s="5" t="s">
        <v>66</v>
      </c>
      <c r="G10479" s="5" t="s">
        <v>51</v>
      </c>
      <c r="H10479" s="5" t="s">
        <v>129</v>
      </c>
      <c r="I10479" t="s">
        <v>26</v>
      </c>
      <c r="J10479" t="s">
        <v>129</v>
      </c>
      <c r="K10479">
        <v>100</v>
      </c>
      <c r="L10479" s="5" t="s">
        <v>20375</v>
      </c>
      <c r="M10479" s="5" t="s">
        <v>37</v>
      </c>
      <c r="N10479">
        <v>7</v>
      </c>
      <c r="O10479" t="s">
        <v>131</v>
      </c>
      <c r="P10479" s="1">
        <v>45572</v>
      </c>
      <c r="Q10479" s="1">
        <v>45612</v>
      </c>
      <c r="R10479">
        <v>1324</v>
      </c>
      <c r="S10479" s="4">
        <v>5.0999999999999996</v>
      </c>
      <c r="T10479" t="s">
        <v>243</v>
      </c>
    </row>
    <row r="10480" spans="1:20" x14ac:dyDescent="0.35">
      <c r="A10480" t="s">
        <v>20376</v>
      </c>
      <c r="B10480" s="5" t="s">
        <v>57</v>
      </c>
      <c r="C10480" s="6">
        <v>25847</v>
      </c>
      <c r="D10480" t="s">
        <v>22</v>
      </c>
      <c r="E10480">
        <v>25847</v>
      </c>
      <c r="F10480" s="5" t="s">
        <v>58</v>
      </c>
      <c r="G10480" s="5" t="s">
        <v>51</v>
      </c>
      <c r="H10480" s="5" t="s">
        <v>157</v>
      </c>
      <c r="I10480" t="s">
        <v>26</v>
      </c>
      <c r="J10480" t="s">
        <v>157</v>
      </c>
      <c r="K10480">
        <v>100</v>
      </c>
      <c r="L10480" s="5" t="s">
        <v>20377</v>
      </c>
      <c r="M10480" s="5" t="s">
        <v>70</v>
      </c>
      <c r="N10480">
        <v>1</v>
      </c>
      <c r="O10480" t="s">
        <v>172</v>
      </c>
      <c r="P10480" s="1">
        <v>45425</v>
      </c>
      <c r="Q10480" s="1">
        <v>45492</v>
      </c>
      <c r="R10480">
        <v>567</v>
      </c>
      <c r="S10480" s="4">
        <v>7.3</v>
      </c>
      <c r="T10480" t="s">
        <v>210</v>
      </c>
    </row>
    <row r="10481" spans="1:20" x14ac:dyDescent="0.35">
      <c r="A10481" t="s">
        <v>20378</v>
      </c>
      <c r="B10481" s="5" t="s">
        <v>21</v>
      </c>
      <c r="C10481" s="6">
        <v>70279</v>
      </c>
      <c r="D10481" t="s">
        <v>22</v>
      </c>
      <c r="E10481">
        <v>70279</v>
      </c>
      <c r="F10481" s="5" t="s">
        <v>58</v>
      </c>
      <c r="G10481" s="5" t="s">
        <v>42</v>
      </c>
      <c r="H10481" s="5" t="s">
        <v>25</v>
      </c>
      <c r="I10481" t="s">
        <v>26</v>
      </c>
      <c r="J10481" t="s">
        <v>25</v>
      </c>
      <c r="K10481">
        <v>0</v>
      </c>
      <c r="L10481" s="5" t="s">
        <v>20379</v>
      </c>
      <c r="M10481" s="5" t="s">
        <v>70</v>
      </c>
      <c r="N10481">
        <v>0</v>
      </c>
      <c r="O10481" t="s">
        <v>29</v>
      </c>
      <c r="P10481" s="1">
        <v>45763</v>
      </c>
      <c r="Q10481" s="1">
        <v>45795</v>
      </c>
      <c r="R10481">
        <v>2431</v>
      </c>
      <c r="S10481" s="4">
        <v>5.9</v>
      </c>
      <c r="T10481" t="s">
        <v>47</v>
      </c>
    </row>
    <row r="10482" spans="1:20" x14ac:dyDescent="0.35">
      <c r="A10482" t="s">
        <v>20380</v>
      </c>
      <c r="B10482" s="5" t="s">
        <v>105</v>
      </c>
      <c r="C10482" s="6">
        <v>83967</v>
      </c>
      <c r="D10482" t="s">
        <v>22</v>
      </c>
      <c r="E10482">
        <v>83967</v>
      </c>
      <c r="F10482" s="5" t="s">
        <v>50</v>
      </c>
      <c r="G10482" s="5" t="s">
        <v>51</v>
      </c>
      <c r="H10482" s="5" t="s">
        <v>25</v>
      </c>
      <c r="I10482" t="s">
        <v>35</v>
      </c>
      <c r="J10482" t="s">
        <v>25</v>
      </c>
      <c r="K10482">
        <v>50</v>
      </c>
      <c r="L10482" s="5" t="s">
        <v>20381</v>
      </c>
      <c r="M10482" s="5" t="s">
        <v>28</v>
      </c>
      <c r="N10482">
        <v>4</v>
      </c>
      <c r="O10482" t="s">
        <v>85</v>
      </c>
      <c r="P10482" s="1">
        <v>45469</v>
      </c>
      <c r="Q10482" s="1">
        <v>45503</v>
      </c>
      <c r="R10482">
        <v>533</v>
      </c>
      <c r="S10482" s="4">
        <v>5.8</v>
      </c>
      <c r="T10482" t="s">
        <v>63</v>
      </c>
    </row>
    <row r="10483" spans="1:20" x14ac:dyDescent="0.35">
      <c r="A10483" t="s">
        <v>20382</v>
      </c>
      <c r="B10483" s="5" t="s">
        <v>174</v>
      </c>
      <c r="C10483" s="6">
        <v>117772</v>
      </c>
      <c r="D10483" t="s">
        <v>22</v>
      </c>
      <c r="E10483">
        <v>117772</v>
      </c>
      <c r="F10483" s="5" t="s">
        <v>66</v>
      </c>
      <c r="G10483" s="5" t="s">
        <v>59</v>
      </c>
      <c r="H10483" s="5" t="s">
        <v>191</v>
      </c>
      <c r="I10483" t="s">
        <v>44</v>
      </c>
      <c r="J10483" t="s">
        <v>191</v>
      </c>
      <c r="K10483">
        <v>50</v>
      </c>
      <c r="L10483" s="5" t="s">
        <v>20383</v>
      </c>
      <c r="M10483" s="5" t="s">
        <v>54</v>
      </c>
      <c r="N10483">
        <v>5</v>
      </c>
      <c r="O10483" t="s">
        <v>88</v>
      </c>
      <c r="P10483" s="1">
        <v>45777</v>
      </c>
      <c r="Q10483" s="1">
        <v>45840</v>
      </c>
      <c r="R10483">
        <v>1085</v>
      </c>
      <c r="S10483" s="4">
        <v>7</v>
      </c>
      <c r="T10483" t="s">
        <v>118</v>
      </c>
    </row>
    <row r="10484" spans="1:20" x14ac:dyDescent="0.35">
      <c r="A10484" t="s">
        <v>20384</v>
      </c>
      <c r="B10484" s="5" t="s">
        <v>40</v>
      </c>
      <c r="C10484" s="6">
        <v>77901</v>
      </c>
      <c r="D10484" t="s">
        <v>22</v>
      </c>
      <c r="E10484">
        <v>77901</v>
      </c>
      <c r="F10484" s="5" t="s">
        <v>50</v>
      </c>
      <c r="G10484" s="5" t="s">
        <v>24</v>
      </c>
      <c r="H10484" s="5" t="s">
        <v>52</v>
      </c>
      <c r="I10484" t="s">
        <v>44</v>
      </c>
      <c r="J10484" t="s">
        <v>52</v>
      </c>
      <c r="K10484">
        <v>100</v>
      </c>
      <c r="L10484" s="5" t="s">
        <v>20385</v>
      </c>
      <c r="M10484" s="5" t="s">
        <v>54</v>
      </c>
      <c r="N10484">
        <v>4</v>
      </c>
      <c r="O10484" t="s">
        <v>88</v>
      </c>
      <c r="P10484" s="1">
        <v>45338</v>
      </c>
      <c r="Q10484" s="1">
        <v>45401</v>
      </c>
      <c r="R10484">
        <v>2164</v>
      </c>
      <c r="S10484" s="4">
        <v>9.6</v>
      </c>
      <c r="T10484" t="s">
        <v>277</v>
      </c>
    </row>
    <row r="10485" spans="1:20" x14ac:dyDescent="0.35">
      <c r="A10485" t="s">
        <v>20386</v>
      </c>
      <c r="B10485" s="5" t="s">
        <v>57</v>
      </c>
      <c r="C10485" s="6">
        <v>251299</v>
      </c>
      <c r="D10485" t="s">
        <v>22</v>
      </c>
      <c r="E10485">
        <v>251299</v>
      </c>
      <c r="F10485" s="5" t="s">
        <v>23</v>
      </c>
      <c r="G10485" s="5" t="s">
        <v>59</v>
      </c>
      <c r="H10485" s="5" t="s">
        <v>191</v>
      </c>
      <c r="I10485" t="s">
        <v>35</v>
      </c>
      <c r="J10485" t="s">
        <v>191</v>
      </c>
      <c r="K10485">
        <v>100</v>
      </c>
      <c r="L10485" s="5" t="s">
        <v>8296</v>
      </c>
      <c r="M10485" s="5" t="s">
        <v>54</v>
      </c>
      <c r="N10485">
        <v>17</v>
      </c>
      <c r="O10485" t="s">
        <v>167</v>
      </c>
      <c r="P10485" s="1">
        <v>45339</v>
      </c>
      <c r="Q10485" s="1">
        <v>45361</v>
      </c>
      <c r="R10485">
        <v>2304</v>
      </c>
      <c r="S10485" s="4">
        <v>9.5</v>
      </c>
      <c r="T10485" t="s">
        <v>47</v>
      </c>
    </row>
    <row r="10486" spans="1:20" x14ac:dyDescent="0.35">
      <c r="A10486" t="s">
        <v>20387</v>
      </c>
      <c r="B10486" s="5" t="s">
        <v>145</v>
      </c>
      <c r="C10486" s="6">
        <v>56632</v>
      </c>
      <c r="D10486" t="s">
        <v>74</v>
      </c>
      <c r="E10486">
        <v>70790</v>
      </c>
      <c r="F10486" s="5" t="s">
        <v>58</v>
      </c>
      <c r="G10486" s="5" t="s">
        <v>51</v>
      </c>
      <c r="H10486" s="5" t="s">
        <v>75</v>
      </c>
      <c r="I10486" t="s">
        <v>44</v>
      </c>
      <c r="J10486" t="s">
        <v>75</v>
      </c>
      <c r="K10486">
        <v>0</v>
      </c>
      <c r="L10486" s="5" t="s">
        <v>20388</v>
      </c>
      <c r="M10486" s="5" t="s">
        <v>70</v>
      </c>
      <c r="N10486">
        <v>1</v>
      </c>
      <c r="O10486" t="s">
        <v>147</v>
      </c>
      <c r="P10486" s="1">
        <v>45757</v>
      </c>
      <c r="Q10486" s="1">
        <v>45816</v>
      </c>
      <c r="R10486">
        <v>1669</v>
      </c>
      <c r="S10486" s="4">
        <v>8.1999999999999993</v>
      </c>
      <c r="T10486" t="s">
        <v>38</v>
      </c>
    </row>
    <row r="10487" spans="1:20" x14ac:dyDescent="0.35">
      <c r="A10487" t="s">
        <v>20389</v>
      </c>
      <c r="B10487" s="5" t="s">
        <v>21</v>
      </c>
      <c r="C10487" s="6">
        <v>89248</v>
      </c>
      <c r="D10487" t="s">
        <v>41</v>
      </c>
      <c r="E10487">
        <v>75861</v>
      </c>
      <c r="F10487" s="5" t="s">
        <v>66</v>
      </c>
      <c r="G10487" s="5" t="s">
        <v>59</v>
      </c>
      <c r="H10487" s="5" t="s">
        <v>151</v>
      </c>
      <c r="I10487" t="s">
        <v>44</v>
      </c>
      <c r="J10487" t="s">
        <v>151</v>
      </c>
      <c r="K10487">
        <v>0</v>
      </c>
      <c r="L10487" s="5" t="s">
        <v>20390</v>
      </c>
      <c r="M10487" s="5" t="s">
        <v>70</v>
      </c>
      <c r="N10487">
        <v>6</v>
      </c>
      <c r="O10487" t="s">
        <v>71</v>
      </c>
      <c r="P10487" s="1">
        <v>45750</v>
      </c>
      <c r="Q10487" s="1">
        <v>45809</v>
      </c>
      <c r="R10487">
        <v>819</v>
      </c>
      <c r="S10487" s="4">
        <v>6.8</v>
      </c>
      <c r="T10487" t="s">
        <v>103</v>
      </c>
    </row>
    <row r="10488" spans="1:20" x14ac:dyDescent="0.35">
      <c r="A10488" t="s">
        <v>20391</v>
      </c>
      <c r="B10488" s="5" t="s">
        <v>145</v>
      </c>
      <c r="C10488" s="6">
        <v>159129</v>
      </c>
      <c r="D10488" t="s">
        <v>120</v>
      </c>
      <c r="E10488">
        <v>143216</v>
      </c>
      <c r="F10488" s="5" t="s">
        <v>66</v>
      </c>
      <c r="G10488" s="5" t="s">
        <v>51</v>
      </c>
      <c r="H10488" s="5" t="s">
        <v>121</v>
      </c>
      <c r="I10488" t="s">
        <v>44</v>
      </c>
      <c r="J10488" t="s">
        <v>121</v>
      </c>
      <c r="K10488">
        <v>0</v>
      </c>
      <c r="L10488" s="5" t="s">
        <v>13679</v>
      </c>
      <c r="M10488" s="5" t="s">
        <v>28</v>
      </c>
      <c r="N10488">
        <v>8</v>
      </c>
      <c r="O10488" t="s">
        <v>88</v>
      </c>
      <c r="P10488" s="1">
        <v>45544</v>
      </c>
      <c r="Q10488" s="1">
        <v>45575</v>
      </c>
      <c r="R10488">
        <v>2320</v>
      </c>
      <c r="S10488" s="4">
        <v>5.5</v>
      </c>
      <c r="T10488" t="s">
        <v>55</v>
      </c>
    </row>
    <row r="10489" spans="1:20" x14ac:dyDescent="0.35">
      <c r="A10489" t="s">
        <v>20392</v>
      </c>
      <c r="B10489" s="5" t="s">
        <v>100</v>
      </c>
      <c r="C10489" s="6">
        <v>121563</v>
      </c>
      <c r="D10489" t="s">
        <v>22</v>
      </c>
      <c r="E10489">
        <v>121563</v>
      </c>
      <c r="F10489" s="5" t="s">
        <v>66</v>
      </c>
      <c r="G10489" s="5" t="s">
        <v>42</v>
      </c>
      <c r="H10489" s="5" t="s">
        <v>52</v>
      </c>
      <c r="I10489" t="s">
        <v>44</v>
      </c>
      <c r="J10489" t="s">
        <v>68</v>
      </c>
      <c r="K10489">
        <v>100</v>
      </c>
      <c r="L10489" s="5" t="s">
        <v>20393</v>
      </c>
      <c r="M10489" s="5" t="s">
        <v>28</v>
      </c>
      <c r="N10489">
        <v>9</v>
      </c>
      <c r="O10489" t="s">
        <v>88</v>
      </c>
      <c r="P10489" s="1">
        <v>45607</v>
      </c>
      <c r="Q10489" s="1">
        <v>45642</v>
      </c>
      <c r="R10489">
        <v>1300</v>
      </c>
      <c r="S10489" s="4">
        <v>5.6</v>
      </c>
      <c r="T10489" t="s">
        <v>153</v>
      </c>
    </row>
    <row r="10490" spans="1:20" x14ac:dyDescent="0.35">
      <c r="A10490" t="s">
        <v>20394</v>
      </c>
      <c r="B10490" s="5" t="s">
        <v>49</v>
      </c>
      <c r="C10490" s="6">
        <v>60861</v>
      </c>
      <c r="D10490" t="s">
        <v>41</v>
      </c>
      <c r="E10490">
        <v>51732</v>
      </c>
      <c r="F10490" s="5" t="s">
        <v>58</v>
      </c>
      <c r="G10490" s="5" t="s">
        <v>42</v>
      </c>
      <c r="H10490" s="5" t="s">
        <v>151</v>
      </c>
      <c r="I10490" t="s">
        <v>35</v>
      </c>
      <c r="J10490" t="s">
        <v>151</v>
      </c>
      <c r="K10490">
        <v>0</v>
      </c>
      <c r="L10490" s="5" t="s">
        <v>20395</v>
      </c>
      <c r="M10490" s="5" t="s">
        <v>37</v>
      </c>
      <c r="N10490">
        <v>0</v>
      </c>
      <c r="O10490" t="s">
        <v>107</v>
      </c>
      <c r="P10490" s="1">
        <v>45364</v>
      </c>
      <c r="Q10490" s="1">
        <v>45436</v>
      </c>
      <c r="R10490">
        <v>1422</v>
      </c>
      <c r="S10490" s="4">
        <v>8.3000000000000007</v>
      </c>
      <c r="T10490" t="s">
        <v>95</v>
      </c>
    </row>
    <row r="10491" spans="1:20" x14ac:dyDescent="0.35">
      <c r="A10491" t="s">
        <v>20396</v>
      </c>
      <c r="B10491" s="5" t="s">
        <v>28802</v>
      </c>
      <c r="C10491" s="6">
        <v>118967</v>
      </c>
      <c r="D10491" t="s">
        <v>120</v>
      </c>
      <c r="E10491">
        <v>107070</v>
      </c>
      <c r="F10491" s="5" t="s">
        <v>50</v>
      </c>
      <c r="G10491" s="5" t="s">
        <v>42</v>
      </c>
      <c r="H10491" s="5" t="s">
        <v>121</v>
      </c>
      <c r="I10491" t="s">
        <v>35</v>
      </c>
      <c r="J10491" t="s">
        <v>75</v>
      </c>
      <c r="K10491">
        <v>50</v>
      </c>
      <c r="L10491" s="5" t="s">
        <v>20397</v>
      </c>
      <c r="M10491" s="5" t="s">
        <v>54</v>
      </c>
      <c r="N10491">
        <v>4</v>
      </c>
      <c r="O10491" t="s">
        <v>71</v>
      </c>
      <c r="P10491" s="1">
        <v>45535</v>
      </c>
      <c r="Q10491" s="1">
        <v>45593</v>
      </c>
      <c r="R10491">
        <v>1605</v>
      </c>
      <c r="S10491" s="4">
        <v>9.3000000000000007</v>
      </c>
      <c r="T10491" t="s">
        <v>89</v>
      </c>
    </row>
    <row r="10492" spans="1:20" x14ac:dyDescent="0.35">
      <c r="A10492" t="s">
        <v>20398</v>
      </c>
      <c r="B10492" s="5" t="s">
        <v>28802</v>
      </c>
      <c r="C10492" s="6">
        <v>233392</v>
      </c>
      <c r="D10492" t="s">
        <v>41</v>
      </c>
      <c r="E10492">
        <v>198383</v>
      </c>
      <c r="F10492" s="5" t="s">
        <v>23</v>
      </c>
      <c r="G10492" s="5" t="s">
        <v>59</v>
      </c>
      <c r="H10492" s="5" t="s">
        <v>43</v>
      </c>
      <c r="I10492" t="s">
        <v>35</v>
      </c>
      <c r="J10492" t="s">
        <v>43</v>
      </c>
      <c r="K10492">
        <v>100</v>
      </c>
      <c r="L10492" s="5" t="s">
        <v>20399</v>
      </c>
      <c r="M10492" s="5" t="s">
        <v>37</v>
      </c>
      <c r="N10492">
        <v>16</v>
      </c>
      <c r="O10492" t="s">
        <v>88</v>
      </c>
      <c r="P10492" s="1">
        <v>45351</v>
      </c>
      <c r="Q10492" s="1">
        <v>45419</v>
      </c>
      <c r="R10492">
        <v>2030</v>
      </c>
      <c r="S10492" s="4">
        <v>7.7</v>
      </c>
      <c r="T10492" t="s">
        <v>79</v>
      </c>
    </row>
    <row r="10493" spans="1:20" x14ac:dyDescent="0.35">
      <c r="A10493" t="s">
        <v>20400</v>
      </c>
      <c r="B10493" s="5" t="s">
        <v>174</v>
      </c>
      <c r="C10493" s="6">
        <v>132254</v>
      </c>
      <c r="D10493" t="s">
        <v>41</v>
      </c>
      <c r="E10493">
        <v>112416</v>
      </c>
      <c r="F10493" s="5" t="s">
        <v>66</v>
      </c>
      <c r="G10493" s="5" t="s">
        <v>51</v>
      </c>
      <c r="H10493" s="5" t="s">
        <v>126</v>
      </c>
      <c r="I10493" t="s">
        <v>44</v>
      </c>
      <c r="J10493" t="s">
        <v>126</v>
      </c>
      <c r="K10493">
        <v>0</v>
      </c>
      <c r="L10493" s="5" t="s">
        <v>20401</v>
      </c>
      <c r="M10493" s="5" t="s">
        <v>70</v>
      </c>
      <c r="N10493">
        <v>9</v>
      </c>
      <c r="O10493" t="s">
        <v>131</v>
      </c>
      <c r="P10493" s="1">
        <v>45461</v>
      </c>
      <c r="Q10493" s="1">
        <v>45477</v>
      </c>
      <c r="R10493">
        <v>2009</v>
      </c>
      <c r="S10493" s="4">
        <v>7.7</v>
      </c>
      <c r="T10493" t="s">
        <v>89</v>
      </c>
    </row>
    <row r="10494" spans="1:20" x14ac:dyDescent="0.35">
      <c r="A10494" t="s">
        <v>20402</v>
      </c>
      <c r="B10494" s="5" t="s">
        <v>174</v>
      </c>
      <c r="C10494" s="6">
        <v>64661</v>
      </c>
      <c r="D10494" t="s">
        <v>22</v>
      </c>
      <c r="E10494">
        <v>64661</v>
      </c>
      <c r="F10494" s="5" t="s">
        <v>58</v>
      </c>
      <c r="G10494" s="5" t="s">
        <v>51</v>
      </c>
      <c r="H10494" s="5" t="s">
        <v>52</v>
      </c>
      <c r="I10494" t="s">
        <v>35</v>
      </c>
      <c r="J10494" t="s">
        <v>52</v>
      </c>
      <c r="K10494">
        <v>100</v>
      </c>
      <c r="L10494" s="5" t="s">
        <v>20403</v>
      </c>
      <c r="M10494" s="5" t="s">
        <v>54</v>
      </c>
      <c r="N10494">
        <v>1</v>
      </c>
      <c r="O10494" t="s">
        <v>62</v>
      </c>
      <c r="P10494" s="1">
        <v>45543</v>
      </c>
      <c r="Q10494" s="1">
        <v>45583</v>
      </c>
      <c r="R10494">
        <v>621</v>
      </c>
      <c r="S10494" s="4">
        <v>8.1</v>
      </c>
      <c r="T10494" t="s">
        <v>210</v>
      </c>
    </row>
    <row r="10495" spans="1:20" x14ac:dyDescent="0.35">
      <c r="A10495" t="s">
        <v>20404</v>
      </c>
      <c r="B10495" s="5" t="s">
        <v>32</v>
      </c>
      <c r="C10495" s="6">
        <v>113314</v>
      </c>
      <c r="D10495" t="s">
        <v>22</v>
      </c>
      <c r="E10495">
        <v>113314</v>
      </c>
      <c r="F10495" s="5" t="s">
        <v>50</v>
      </c>
      <c r="G10495" s="5" t="s">
        <v>42</v>
      </c>
      <c r="H10495" s="5" t="s">
        <v>101</v>
      </c>
      <c r="I10495" t="s">
        <v>26</v>
      </c>
      <c r="J10495" t="s">
        <v>82</v>
      </c>
      <c r="K10495">
        <v>50</v>
      </c>
      <c r="L10495" s="5" t="s">
        <v>20405</v>
      </c>
      <c r="M10495" s="5" t="s">
        <v>70</v>
      </c>
      <c r="N10495">
        <v>4</v>
      </c>
      <c r="O10495" t="s">
        <v>147</v>
      </c>
      <c r="P10495" s="1">
        <v>45469</v>
      </c>
      <c r="Q10495" s="1">
        <v>45513</v>
      </c>
      <c r="R10495">
        <v>936</v>
      </c>
      <c r="S10495" s="4">
        <v>9.4</v>
      </c>
      <c r="T10495" t="s">
        <v>79</v>
      </c>
    </row>
    <row r="10496" spans="1:20" x14ac:dyDescent="0.35">
      <c r="A10496" t="s">
        <v>20406</v>
      </c>
      <c r="B10496" s="5" t="s">
        <v>179</v>
      </c>
      <c r="C10496" s="6">
        <v>114505</v>
      </c>
      <c r="D10496" t="s">
        <v>65</v>
      </c>
      <c r="E10496">
        <v>148857</v>
      </c>
      <c r="F10496" s="5" t="s">
        <v>66</v>
      </c>
      <c r="G10496" s="5" t="s">
        <v>42</v>
      </c>
      <c r="H10496" s="5" t="s">
        <v>67</v>
      </c>
      <c r="I10496" t="s">
        <v>44</v>
      </c>
      <c r="J10496" t="s">
        <v>67</v>
      </c>
      <c r="K10496">
        <v>100</v>
      </c>
      <c r="L10496" s="5" t="s">
        <v>20407</v>
      </c>
      <c r="M10496" s="5" t="s">
        <v>28</v>
      </c>
      <c r="N10496">
        <v>8</v>
      </c>
      <c r="O10496" t="s">
        <v>147</v>
      </c>
      <c r="P10496" s="1">
        <v>45376</v>
      </c>
      <c r="Q10496" s="1">
        <v>45398</v>
      </c>
      <c r="R10496">
        <v>1103</v>
      </c>
      <c r="S10496" s="4">
        <v>9.3000000000000007</v>
      </c>
      <c r="T10496" t="s">
        <v>210</v>
      </c>
    </row>
    <row r="10497" spans="1:20" x14ac:dyDescent="0.35">
      <c r="A10497" t="s">
        <v>20408</v>
      </c>
      <c r="B10497" s="5" t="s">
        <v>28801</v>
      </c>
      <c r="C10497" s="6">
        <v>176423</v>
      </c>
      <c r="D10497" t="s">
        <v>41</v>
      </c>
      <c r="E10497">
        <v>149960</v>
      </c>
      <c r="F10497" s="5" t="s">
        <v>23</v>
      </c>
      <c r="G10497" s="5" t="s">
        <v>42</v>
      </c>
      <c r="H10497" s="5" t="s">
        <v>151</v>
      </c>
      <c r="I10497" t="s">
        <v>35</v>
      </c>
      <c r="J10497" t="s">
        <v>247</v>
      </c>
      <c r="K10497">
        <v>100</v>
      </c>
      <c r="L10497" s="5" t="s">
        <v>20409</v>
      </c>
      <c r="M10497" s="5" t="s">
        <v>54</v>
      </c>
      <c r="N10497">
        <v>17</v>
      </c>
      <c r="O10497" t="s">
        <v>88</v>
      </c>
      <c r="P10497" s="1">
        <v>45614</v>
      </c>
      <c r="Q10497" s="1">
        <v>45634</v>
      </c>
      <c r="R10497">
        <v>2133</v>
      </c>
      <c r="S10497" s="4">
        <v>6.2</v>
      </c>
      <c r="T10497" t="s">
        <v>210</v>
      </c>
    </row>
    <row r="10498" spans="1:20" x14ac:dyDescent="0.35">
      <c r="A10498" t="s">
        <v>20410</v>
      </c>
      <c r="B10498" s="5" t="s">
        <v>100</v>
      </c>
      <c r="C10498" s="6">
        <v>47416</v>
      </c>
      <c r="D10498" t="s">
        <v>41</v>
      </c>
      <c r="E10498">
        <v>40304</v>
      </c>
      <c r="F10498" s="5" t="s">
        <v>58</v>
      </c>
      <c r="G10498" s="5" t="s">
        <v>24</v>
      </c>
      <c r="H10498" s="5" t="s">
        <v>151</v>
      </c>
      <c r="I10498" t="s">
        <v>44</v>
      </c>
      <c r="J10498" t="s">
        <v>151</v>
      </c>
      <c r="K10498">
        <v>0</v>
      </c>
      <c r="L10498" s="5" t="s">
        <v>20411</v>
      </c>
      <c r="M10498" s="5" t="s">
        <v>28</v>
      </c>
      <c r="N10498">
        <v>0</v>
      </c>
      <c r="O10498" t="s">
        <v>107</v>
      </c>
      <c r="P10498" s="1">
        <v>45575</v>
      </c>
      <c r="Q10498" s="1">
        <v>45635</v>
      </c>
      <c r="R10498">
        <v>1205</v>
      </c>
      <c r="S10498" s="4">
        <v>5.9</v>
      </c>
      <c r="T10498" t="s">
        <v>95</v>
      </c>
    </row>
    <row r="10499" spans="1:20" x14ac:dyDescent="0.35">
      <c r="A10499" t="s">
        <v>20412</v>
      </c>
      <c r="B10499" s="5" t="s">
        <v>21</v>
      </c>
      <c r="C10499" s="6">
        <v>273664</v>
      </c>
      <c r="D10499" t="s">
        <v>92</v>
      </c>
      <c r="E10499">
        <v>205248</v>
      </c>
      <c r="F10499" s="5" t="s">
        <v>23</v>
      </c>
      <c r="G10499" s="5" t="s">
        <v>51</v>
      </c>
      <c r="H10499" s="5" t="s">
        <v>93</v>
      </c>
      <c r="I10499" t="s">
        <v>35</v>
      </c>
      <c r="J10499" t="s">
        <v>93</v>
      </c>
      <c r="K10499">
        <v>100</v>
      </c>
      <c r="L10499" s="5" t="s">
        <v>20413</v>
      </c>
      <c r="M10499" s="5" t="s">
        <v>37</v>
      </c>
      <c r="N10499">
        <v>18</v>
      </c>
      <c r="O10499" t="s">
        <v>71</v>
      </c>
      <c r="P10499" s="1">
        <v>45525</v>
      </c>
      <c r="Q10499" s="1">
        <v>45579</v>
      </c>
      <c r="R10499">
        <v>1518</v>
      </c>
      <c r="S10499" s="4">
        <v>6.8</v>
      </c>
      <c r="T10499" t="s">
        <v>118</v>
      </c>
    </row>
    <row r="10500" spans="1:20" x14ac:dyDescent="0.35">
      <c r="A10500" t="s">
        <v>20414</v>
      </c>
      <c r="B10500" s="5" t="s">
        <v>28799</v>
      </c>
      <c r="C10500" s="6">
        <v>158106</v>
      </c>
      <c r="D10500" t="s">
        <v>65</v>
      </c>
      <c r="E10500">
        <v>205538</v>
      </c>
      <c r="F10500" s="5" t="s">
        <v>66</v>
      </c>
      <c r="G10500" s="5" t="s">
        <v>24</v>
      </c>
      <c r="H10500" s="5" t="s">
        <v>67</v>
      </c>
      <c r="I10500" t="s">
        <v>35</v>
      </c>
      <c r="J10500" t="s">
        <v>67</v>
      </c>
      <c r="K10500">
        <v>100</v>
      </c>
      <c r="L10500" s="5" t="s">
        <v>20415</v>
      </c>
      <c r="M10500" s="5" t="s">
        <v>37</v>
      </c>
      <c r="N10500">
        <v>9</v>
      </c>
      <c r="O10500" t="s">
        <v>107</v>
      </c>
      <c r="P10500" s="1">
        <v>45459</v>
      </c>
      <c r="Q10500" s="1">
        <v>45478</v>
      </c>
      <c r="R10500">
        <v>576</v>
      </c>
      <c r="S10500" s="4">
        <v>8.1</v>
      </c>
      <c r="T10500" t="s">
        <v>108</v>
      </c>
    </row>
    <row r="10501" spans="1:20" x14ac:dyDescent="0.35">
      <c r="A10501" t="s">
        <v>20416</v>
      </c>
      <c r="B10501" s="5" t="s">
        <v>100</v>
      </c>
      <c r="C10501" s="6">
        <v>134252</v>
      </c>
      <c r="D10501" t="s">
        <v>41</v>
      </c>
      <c r="E10501">
        <v>114114</v>
      </c>
      <c r="F10501" s="5" t="s">
        <v>66</v>
      </c>
      <c r="G10501" s="5" t="s">
        <v>42</v>
      </c>
      <c r="H10501" s="5" t="s">
        <v>151</v>
      </c>
      <c r="I10501" t="s">
        <v>26</v>
      </c>
      <c r="J10501" t="s">
        <v>151</v>
      </c>
      <c r="K10501">
        <v>50</v>
      </c>
      <c r="L10501" s="5" t="s">
        <v>20417</v>
      </c>
      <c r="M10501" s="5" t="s">
        <v>28</v>
      </c>
      <c r="N10501">
        <v>7</v>
      </c>
      <c r="O10501" t="s">
        <v>131</v>
      </c>
      <c r="P10501" s="1">
        <v>45748</v>
      </c>
      <c r="Q10501" s="1">
        <v>45775</v>
      </c>
      <c r="R10501">
        <v>821</v>
      </c>
      <c r="S10501" s="4">
        <v>9.3000000000000007</v>
      </c>
      <c r="T10501" t="s">
        <v>210</v>
      </c>
    </row>
    <row r="10502" spans="1:20" x14ac:dyDescent="0.35">
      <c r="A10502" t="s">
        <v>20418</v>
      </c>
      <c r="B10502" s="5" t="s">
        <v>28802</v>
      </c>
      <c r="C10502" s="6">
        <v>39883</v>
      </c>
      <c r="D10502" t="s">
        <v>22</v>
      </c>
      <c r="E10502">
        <v>39883</v>
      </c>
      <c r="F10502" s="5" t="s">
        <v>58</v>
      </c>
      <c r="G10502" s="5" t="s">
        <v>42</v>
      </c>
      <c r="H10502" s="5" t="s">
        <v>165</v>
      </c>
      <c r="I10502" t="s">
        <v>44</v>
      </c>
      <c r="J10502" t="s">
        <v>82</v>
      </c>
      <c r="K10502">
        <v>100</v>
      </c>
      <c r="L10502" s="5" t="s">
        <v>20419</v>
      </c>
      <c r="M10502" s="5" t="s">
        <v>37</v>
      </c>
      <c r="N10502">
        <v>0</v>
      </c>
      <c r="O10502" t="s">
        <v>141</v>
      </c>
      <c r="P10502" s="1">
        <v>45553</v>
      </c>
      <c r="Q10502" s="1">
        <v>45615</v>
      </c>
      <c r="R10502">
        <v>2465</v>
      </c>
      <c r="S10502" s="4">
        <v>6.2</v>
      </c>
      <c r="T10502" t="s">
        <v>47</v>
      </c>
    </row>
    <row r="10503" spans="1:20" x14ac:dyDescent="0.35">
      <c r="A10503" t="s">
        <v>20420</v>
      </c>
      <c r="B10503" s="5" t="s">
        <v>28802</v>
      </c>
      <c r="C10503" s="6">
        <v>86586</v>
      </c>
      <c r="D10503" t="s">
        <v>22</v>
      </c>
      <c r="E10503">
        <v>86586</v>
      </c>
      <c r="F10503" s="5" t="s">
        <v>50</v>
      </c>
      <c r="G10503" s="5" t="s">
        <v>51</v>
      </c>
      <c r="H10503" s="5" t="s">
        <v>129</v>
      </c>
      <c r="I10503" t="s">
        <v>44</v>
      </c>
      <c r="J10503" t="s">
        <v>129</v>
      </c>
      <c r="K10503">
        <v>100</v>
      </c>
      <c r="L10503" s="5" t="s">
        <v>20421</v>
      </c>
      <c r="M10503" s="5" t="s">
        <v>37</v>
      </c>
      <c r="N10503">
        <v>4</v>
      </c>
      <c r="O10503" t="s">
        <v>29</v>
      </c>
      <c r="P10503" s="1">
        <v>45622</v>
      </c>
      <c r="Q10503" s="1">
        <v>45642</v>
      </c>
      <c r="R10503">
        <v>1516</v>
      </c>
      <c r="S10503" s="4">
        <v>8.1999999999999993</v>
      </c>
      <c r="T10503" t="s">
        <v>55</v>
      </c>
    </row>
    <row r="10504" spans="1:20" x14ac:dyDescent="0.35">
      <c r="A10504" t="s">
        <v>20422</v>
      </c>
      <c r="B10504" s="5" t="s">
        <v>217</v>
      </c>
      <c r="C10504" s="6">
        <v>158006</v>
      </c>
      <c r="D10504" t="s">
        <v>33</v>
      </c>
      <c r="E10504">
        <v>17380660</v>
      </c>
      <c r="F10504" s="5" t="s">
        <v>66</v>
      </c>
      <c r="G10504" s="5" t="s">
        <v>24</v>
      </c>
      <c r="H10504" s="5" t="s">
        <v>34</v>
      </c>
      <c r="I10504" t="s">
        <v>35</v>
      </c>
      <c r="J10504" t="s">
        <v>121</v>
      </c>
      <c r="K10504">
        <v>50</v>
      </c>
      <c r="L10504" s="5" t="s">
        <v>20423</v>
      </c>
      <c r="M10504" s="5" t="s">
        <v>37</v>
      </c>
      <c r="N10504">
        <v>9</v>
      </c>
      <c r="O10504" t="s">
        <v>62</v>
      </c>
      <c r="P10504" s="1">
        <v>45537</v>
      </c>
      <c r="Q10504" s="1">
        <v>45608</v>
      </c>
      <c r="R10504">
        <v>2181</v>
      </c>
      <c r="S10504" s="4">
        <v>9.5</v>
      </c>
      <c r="T10504" t="s">
        <v>47</v>
      </c>
    </row>
    <row r="10505" spans="1:20" x14ac:dyDescent="0.35">
      <c r="A10505" t="s">
        <v>20424</v>
      </c>
      <c r="B10505" s="5" t="s">
        <v>28802</v>
      </c>
      <c r="C10505" s="6">
        <v>160380</v>
      </c>
      <c r="D10505" t="s">
        <v>22</v>
      </c>
      <c r="E10505">
        <v>160380</v>
      </c>
      <c r="F10505" s="5" t="s">
        <v>23</v>
      </c>
      <c r="G10505" s="5" t="s">
        <v>51</v>
      </c>
      <c r="H10505" s="5" t="s">
        <v>191</v>
      </c>
      <c r="I10505" t="s">
        <v>35</v>
      </c>
      <c r="J10505" t="s">
        <v>191</v>
      </c>
      <c r="K10505">
        <v>50</v>
      </c>
      <c r="L10505" s="5" t="s">
        <v>20425</v>
      </c>
      <c r="M10505" s="5" t="s">
        <v>70</v>
      </c>
      <c r="N10505">
        <v>18</v>
      </c>
      <c r="O10505" t="s">
        <v>88</v>
      </c>
      <c r="P10505" s="1">
        <v>45584</v>
      </c>
      <c r="Q10505" s="1">
        <v>45625</v>
      </c>
      <c r="R10505">
        <v>2304</v>
      </c>
      <c r="S10505" s="4">
        <v>5.4</v>
      </c>
      <c r="T10505" t="s">
        <v>63</v>
      </c>
    </row>
    <row r="10506" spans="1:20" x14ac:dyDescent="0.35">
      <c r="A10506" t="s">
        <v>20426</v>
      </c>
      <c r="B10506" s="5" t="s">
        <v>217</v>
      </c>
      <c r="C10506" s="6">
        <v>178755</v>
      </c>
      <c r="D10506" t="s">
        <v>22</v>
      </c>
      <c r="E10506">
        <v>178755</v>
      </c>
      <c r="F10506" s="5" t="s">
        <v>66</v>
      </c>
      <c r="G10506" s="5" t="s">
        <v>42</v>
      </c>
      <c r="H10506" s="5" t="s">
        <v>68</v>
      </c>
      <c r="I10506" t="s">
        <v>35</v>
      </c>
      <c r="J10506" t="s">
        <v>68</v>
      </c>
      <c r="K10506">
        <v>100</v>
      </c>
      <c r="L10506" s="5" t="s">
        <v>20427</v>
      </c>
      <c r="M10506" s="5" t="s">
        <v>54</v>
      </c>
      <c r="N10506">
        <v>6</v>
      </c>
      <c r="O10506" t="s">
        <v>135</v>
      </c>
      <c r="P10506" s="1">
        <v>45686</v>
      </c>
      <c r="Q10506" s="1">
        <v>45708</v>
      </c>
      <c r="R10506">
        <v>1020</v>
      </c>
      <c r="S10506" s="4">
        <v>6.4</v>
      </c>
      <c r="T10506" t="s">
        <v>118</v>
      </c>
    </row>
    <row r="10507" spans="1:20" x14ac:dyDescent="0.35">
      <c r="A10507" t="s">
        <v>20428</v>
      </c>
      <c r="B10507" s="5" t="s">
        <v>105</v>
      </c>
      <c r="C10507" s="6">
        <v>99536</v>
      </c>
      <c r="D10507" t="s">
        <v>22</v>
      </c>
      <c r="E10507">
        <v>99536</v>
      </c>
      <c r="F10507" s="5" t="s">
        <v>50</v>
      </c>
      <c r="G10507" s="5" t="s">
        <v>42</v>
      </c>
      <c r="H10507" s="5" t="s">
        <v>101</v>
      </c>
      <c r="I10507" t="s">
        <v>26</v>
      </c>
      <c r="J10507" t="s">
        <v>101</v>
      </c>
      <c r="K10507">
        <v>100</v>
      </c>
      <c r="L10507" s="5" t="s">
        <v>20429</v>
      </c>
      <c r="M10507" s="5" t="s">
        <v>37</v>
      </c>
      <c r="N10507">
        <v>2</v>
      </c>
      <c r="O10507" t="s">
        <v>172</v>
      </c>
      <c r="P10507" s="1">
        <v>45754</v>
      </c>
      <c r="Q10507" s="1">
        <v>45821</v>
      </c>
      <c r="R10507">
        <v>1184</v>
      </c>
      <c r="S10507" s="4">
        <v>6.2</v>
      </c>
      <c r="T10507" t="s">
        <v>118</v>
      </c>
    </row>
    <row r="10508" spans="1:20" x14ac:dyDescent="0.35">
      <c r="A10508" t="s">
        <v>20430</v>
      </c>
      <c r="B10508" s="5" t="s">
        <v>28802</v>
      </c>
      <c r="C10508" s="6">
        <v>124279</v>
      </c>
      <c r="D10508" t="s">
        <v>81</v>
      </c>
      <c r="E10508">
        <v>167777</v>
      </c>
      <c r="F10508" s="5" t="s">
        <v>50</v>
      </c>
      <c r="G10508" s="5" t="s">
        <v>59</v>
      </c>
      <c r="H10508" s="5" t="s">
        <v>82</v>
      </c>
      <c r="I10508" t="s">
        <v>35</v>
      </c>
      <c r="J10508" t="s">
        <v>82</v>
      </c>
      <c r="K10508">
        <v>50</v>
      </c>
      <c r="L10508" s="5" t="s">
        <v>20431</v>
      </c>
      <c r="M10508" s="5" t="s">
        <v>37</v>
      </c>
      <c r="N10508">
        <v>2</v>
      </c>
      <c r="O10508" t="s">
        <v>167</v>
      </c>
      <c r="P10508" s="1">
        <v>45774</v>
      </c>
      <c r="Q10508" s="1">
        <v>45814</v>
      </c>
      <c r="R10508">
        <v>862</v>
      </c>
      <c r="S10508" s="4">
        <v>5.8</v>
      </c>
      <c r="T10508" t="s">
        <v>95</v>
      </c>
    </row>
    <row r="10509" spans="1:20" x14ac:dyDescent="0.35">
      <c r="A10509" t="s">
        <v>20432</v>
      </c>
      <c r="B10509" s="5" t="s">
        <v>91</v>
      </c>
      <c r="C10509" s="6">
        <v>64888</v>
      </c>
      <c r="D10509" t="s">
        <v>41</v>
      </c>
      <c r="E10509">
        <v>55155</v>
      </c>
      <c r="F10509" s="5" t="s">
        <v>58</v>
      </c>
      <c r="G10509" s="5" t="s">
        <v>51</v>
      </c>
      <c r="H10509" s="5" t="s">
        <v>43</v>
      </c>
      <c r="I10509" t="s">
        <v>35</v>
      </c>
      <c r="J10509" t="s">
        <v>43</v>
      </c>
      <c r="K10509">
        <v>50</v>
      </c>
      <c r="L10509" s="5" t="s">
        <v>20433</v>
      </c>
      <c r="M10509" s="5" t="s">
        <v>28</v>
      </c>
      <c r="N10509">
        <v>1</v>
      </c>
      <c r="O10509" t="s">
        <v>71</v>
      </c>
      <c r="P10509" s="1">
        <v>45699</v>
      </c>
      <c r="Q10509" s="1">
        <v>45722</v>
      </c>
      <c r="R10509">
        <v>1392</v>
      </c>
      <c r="S10509" s="4">
        <v>5.0999999999999996</v>
      </c>
      <c r="T10509" t="s">
        <v>38</v>
      </c>
    </row>
    <row r="10510" spans="1:20" x14ac:dyDescent="0.35">
      <c r="A10510" t="s">
        <v>20434</v>
      </c>
      <c r="B10510" s="5" t="s">
        <v>28799</v>
      </c>
      <c r="C10510" s="6">
        <v>102390</v>
      </c>
      <c r="D10510" t="s">
        <v>41</v>
      </c>
      <c r="E10510">
        <v>87032</v>
      </c>
      <c r="F10510" s="5" t="s">
        <v>66</v>
      </c>
      <c r="G10510" s="5" t="s">
        <v>51</v>
      </c>
      <c r="H10510" s="5" t="s">
        <v>43</v>
      </c>
      <c r="I10510" t="s">
        <v>44</v>
      </c>
      <c r="J10510" t="s">
        <v>43</v>
      </c>
      <c r="K10510">
        <v>0</v>
      </c>
      <c r="L10510" s="5" t="s">
        <v>20435</v>
      </c>
      <c r="M10510" s="5" t="s">
        <v>54</v>
      </c>
      <c r="N10510">
        <v>9</v>
      </c>
      <c r="O10510" t="s">
        <v>78</v>
      </c>
      <c r="P10510" s="1">
        <v>45470</v>
      </c>
      <c r="Q10510" s="1">
        <v>45516</v>
      </c>
      <c r="R10510">
        <v>1601</v>
      </c>
      <c r="S10510" s="4">
        <v>5.7</v>
      </c>
      <c r="T10510" t="s">
        <v>153</v>
      </c>
    </row>
    <row r="10511" spans="1:20" x14ac:dyDescent="0.35">
      <c r="A10511" t="s">
        <v>20436</v>
      </c>
      <c r="B10511" s="5" t="s">
        <v>28802</v>
      </c>
      <c r="C10511" s="6">
        <v>43363</v>
      </c>
      <c r="D10511" t="s">
        <v>22</v>
      </c>
      <c r="E10511">
        <v>43363</v>
      </c>
      <c r="F10511" s="5" t="s">
        <v>50</v>
      </c>
      <c r="G10511" s="5" t="s">
        <v>24</v>
      </c>
      <c r="H10511" s="5" t="s">
        <v>157</v>
      </c>
      <c r="I10511" t="s">
        <v>35</v>
      </c>
      <c r="J10511" t="s">
        <v>157</v>
      </c>
      <c r="K10511">
        <v>100</v>
      </c>
      <c r="L10511" s="5" t="s">
        <v>8190</v>
      </c>
      <c r="M10511" s="5" t="s">
        <v>70</v>
      </c>
      <c r="N10511">
        <v>3</v>
      </c>
      <c r="O10511" t="s">
        <v>88</v>
      </c>
      <c r="P10511" s="1">
        <v>45422</v>
      </c>
      <c r="Q10511" s="1">
        <v>45492</v>
      </c>
      <c r="R10511">
        <v>1250</v>
      </c>
      <c r="S10511" s="4">
        <v>9.1</v>
      </c>
      <c r="T10511" t="s">
        <v>243</v>
      </c>
    </row>
    <row r="10512" spans="1:20" x14ac:dyDescent="0.35">
      <c r="A10512" t="s">
        <v>20437</v>
      </c>
      <c r="B10512" s="5" t="s">
        <v>91</v>
      </c>
      <c r="C10512" s="6">
        <v>82118</v>
      </c>
      <c r="D10512" t="s">
        <v>81</v>
      </c>
      <c r="E10512">
        <v>110859</v>
      </c>
      <c r="F10512" s="5" t="s">
        <v>58</v>
      </c>
      <c r="G10512" s="5" t="s">
        <v>42</v>
      </c>
      <c r="H10512" s="5" t="s">
        <v>82</v>
      </c>
      <c r="I10512" t="s">
        <v>35</v>
      </c>
      <c r="J10512" t="s">
        <v>82</v>
      </c>
      <c r="K10512">
        <v>50</v>
      </c>
      <c r="L10512" s="5" t="s">
        <v>16208</v>
      </c>
      <c r="M10512" s="5" t="s">
        <v>54</v>
      </c>
      <c r="N10512">
        <v>0</v>
      </c>
      <c r="O10512" t="s">
        <v>29</v>
      </c>
      <c r="P10512" s="1">
        <v>45434</v>
      </c>
      <c r="Q10512" s="1">
        <v>45484</v>
      </c>
      <c r="R10512">
        <v>2347</v>
      </c>
      <c r="S10512" s="4">
        <v>9</v>
      </c>
      <c r="T10512" t="s">
        <v>103</v>
      </c>
    </row>
    <row r="10513" spans="1:20" x14ac:dyDescent="0.35">
      <c r="A10513" t="s">
        <v>20438</v>
      </c>
      <c r="B10513" s="5" t="s">
        <v>100</v>
      </c>
      <c r="C10513" s="6">
        <v>138768</v>
      </c>
      <c r="D10513" t="s">
        <v>22</v>
      </c>
      <c r="E10513">
        <v>138768</v>
      </c>
      <c r="F10513" s="5" t="s">
        <v>66</v>
      </c>
      <c r="G10513" s="5" t="s">
        <v>51</v>
      </c>
      <c r="H10513" s="5" t="s">
        <v>129</v>
      </c>
      <c r="I10513" t="s">
        <v>35</v>
      </c>
      <c r="J10513" t="s">
        <v>129</v>
      </c>
      <c r="K10513">
        <v>50</v>
      </c>
      <c r="L10513" s="5" t="s">
        <v>20439</v>
      </c>
      <c r="M10513" s="5" t="s">
        <v>28</v>
      </c>
      <c r="N10513">
        <v>7</v>
      </c>
      <c r="O10513" t="s">
        <v>147</v>
      </c>
      <c r="P10513" s="1">
        <v>45513</v>
      </c>
      <c r="Q10513" s="1">
        <v>45561</v>
      </c>
      <c r="R10513">
        <v>2439</v>
      </c>
      <c r="S10513" s="4">
        <v>6.6</v>
      </c>
      <c r="T10513" t="s">
        <v>136</v>
      </c>
    </row>
    <row r="10514" spans="1:20" x14ac:dyDescent="0.35">
      <c r="A10514" t="s">
        <v>20440</v>
      </c>
      <c r="B10514" s="5" t="s">
        <v>49</v>
      </c>
      <c r="C10514" s="6">
        <v>48876</v>
      </c>
      <c r="D10514" t="s">
        <v>81</v>
      </c>
      <c r="E10514">
        <v>65983</v>
      </c>
      <c r="F10514" s="5" t="s">
        <v>58</v>
      </c>
      <c r="G10514" s="5" t="s">
        <v>51</v>
      </c>
      <c r="H10514" s="5" t="s">
        <v>82</v>
      </c>
      <c r="I10514" t="s">
        <v>44</v>
      </c>
      <c r="J10514" t="s">
        <v>82</v>
      </c>
      <c r="K10514">
        <v>50</v>
      </c>
      <c r="L10514" s="5" t="s">
        <v>20441</v>
      </c>
      <c r="M10514" s="5" t="s">
        <v>70</v>
      </c>
      <c r="N10514">
        <v>1</v>
      </c>
      <c r="O10514" t="s">
        <v>78</v>
      </c>
      <c r="P10514" s="1">
        <v>45444</v>
      </c>
      <c r="Q10514" s="1">
        <v>45502</v>
      </c>
      <c r="R10514">
        <v>1711</v>
      </c>
      <c r="S10514" s="4">
        <v>7.9</v>
      </c>
      <c r="T10514" t="s">
        <v>89</v>
      </c>
    </row>
    <row r="10515" spans="1:20" x14ac:dyDescent="0.35">
      <c r="A10515" t="s">
        <v>20442</v>
      </c>
      <c r="B10515" s="5" t="s">
        <v>28800</v>
      </c>
      <c r="C10515" s="6">
        <v>72281</v>
      </c>
      <c r="D10515" t="s">
        <v>22</v>
      </c>
      <c r="E10515">
        <v>72281</v>
      </c>
      <c r="F10515" s="5" t="s">
        <v>58</v>
      </c>
      <c r="G10515" s="5" t="s">
        <v>59</v>
      </c>
      <c r="H10515" s="5" t="s">
        <v>129</v>
      </c>
      <c r="I10515" t="s">
        <v>44</v>
      </c>
      <c r="J10515" t="s">
        <v>129</v>
      </c>
      <c r="K10515">
        <v>0</v>
      </c>
      <c r="L10515" s="5" t="s">
        <v>18549</v>
      </c>
      <c r="M10515" s="5" t="s">
        <v>37</v>
      </c>
      <c r="N10515">
        <v>0</v>
      </c>
      <c r="O10515" t="s">
        <v>85</v>
      </c>
      <c r="P10515" s="1">
        <v>45557</v>
      </c>
      <c r="Q10515" s="1">
        <v>45574</v>
      </c>
      <c r="R10515">
        <v>1577</v>
      </c>
      <c r="S10515" s="4">
        <v>8.4</v>
      </c>
      <c r="T10515" t="s">
        <v>136</v>
      </c>
    </row>
    <row r="10516" spans="1:20" x14ac:dyDescent="0.35">
      <c r="A10516" t="s">
        <v>20443</v>
      </c>
      <c r="B10516" s="5" t="s">
        <v>28802</v>
      </c>
      <c r="C10516" s="6">
        <v>136114</v>
      </c>
      <c r="D10516" t="s">
        <v>81</v>
      </c>
      <c r="E10516">
        <v>183754</v>
      </c>
      <c r="F10516" s="5" t="s">
        <v>66</v>
      </c>
      <c r="G10516" s="5" t="s">
        <v>24</v>
      </c>
      <c r="H10516" s="5" t="s">
        <v>82</v>
      </c>
      <c r="I10516" t="s">
        <v>44</v>
      </c>
      <c r="J10516" t="s">
        <v>82</v>
      </c>
      <c r="K10516">
        <v>100</v>
      </c>
      <c r="L10516" s="5" t="s">
        <v>20444</v>
      </c>
      <c r="M10516" s="5" t="s">
        <v>37</v>
      </c>
      <c r="N10516">
        <v>8</v>
      </c>
      <c r="O10516" t="s">
        <v>85</v>
      </c>
      <c r="P10516" s="1">
        <v>45295</v>
      </c>
      <c r="Q10516" s="1">
        <v>45344</v>
      </c>
      <c r="R10516">
        <v>901</v>
      </c>
      <c r="S10516" s="4">
        <v>5.5</v>
      </c>
      <c r="T10516" t="s">
        <v>118</v>
      </c>
    </row>
    <row r="10517" spans="1:20" x14ac:dyDescent="0.35">
      <c r="A10517" t="s">
        <v>20445</v>
      </c>
      <c r="B10517" s="5" t="s">
        <v>174</v>
      </c>
      <c r="C10517" s="6">
        <v>47355</v>
      </c>
      <c r="D10517" t="s">
        <v>22</v>
      </c>
      <c r="E10517">
        <v>47355</v>
      </c>
      <c r="F10517" s="5" t="s">
        <v>66</v>
      </c>
      <c r="G10517" s="5" t="s">
        <v>51</v>
      </c>
      <c r="H10517" s="5" t="s">
        <v>116</v>
      </c>
      <c r="I10517" t="s">
        <v>44</v>
      </c>
      <c r="J10517" t="s">
        <v>191</v>
      </c>
      <c r="K10517">
        <v>100</v>
      </c>
      <c r="L10517" s="5" t="s">
        <v>20446</v>
      </c>
      <c r="M10517" s="5" t="s">
        <v>37</v>
      </c>
      <c r="N10517">
        <v>6</v>
      </c>
      <c r="O10517" t="s">
        <v>78</v>
      </c>
      <c r="P10517" s="1">
        <v>45605</v>
      </c>
      <c r="Q10517" s="1">
        <v>45620</v>
      </c>
      <c r="R10517">
        <v>1396</v>
      </c>
      <c r="S10517" s="4">
        <v>6.4</v>
      </c>
      <c r="T10517" t="s">
        <v>108</v>
      </c>
    </row>
    <row r="10518" spans="1:20" x14ac:dyDescent="0.35">
      <c r="A10518" t="s">
        <v>20447</v>
      </c>
      <c r="B10518" s="5" t="s">
        <v>28802</v>
      </c>
      <c r="C10518" s="6">
        <v>116538</v>
      </c>
      <c r="D10518" t="s">
        <v>22</v>
      </c>
      <c r="E10518">
        <v>116538</v>
      </c>
      <c r="F10518" s="5" t="s">
        <v>50</v>
      </c>
      <c r="G10518" s="5" t="s">
        <v>59</v>
      </c>
      <c r="H10518" s="5" t="s">
        <v>191</v>
      </c>
      <c r="I10518" t="s">
        <v>35</v>
      </c>
      <c r="J10518" t="s">
        <v>191</v>
      </c>
      <c r="K10518">
        <v>0</v>
      </c>
      <c r="L10518" s="5" t="s">
        <v>20448</v>
      </c>
      <c r="M10518" s="5" t="s">
        <v>37</v>
      </c>
      <c r="N10518">
        <v>2</v>
      </c>
      <c r="O10518" t="s">
        <v>62</v>
      </c>
      <c r="P10518" s="1">
        <v>45541</v>
      </c>
      <c r="Q10518" s="1">
        <v>45589</v>
      </c>
      <c r="R10518">
        <v>1791</v>
      </c>
      <c r="S10518" s="4">
        <v>9.1</v>
      </c>
      <c r="T10518" t="s">
        <v>103</v>
      </c>
    </row>
    <row r="10519" spans="1:20" x14ac:dyDescent="0.35">
      <c r="A10519" t="s">
        <v>20449</v>
      </c>
      <c r="B10519" s="5" t="s">
        <v>40</v>
      </c>
      <c r="C10519" s="6">
        <v>101215</v>
      </c>
      <c r="D10519" t="s">
        <v>22</v>
      </c>
      <c r="E10519">
        <v>101215</v>
      </c>
      <c r="F10519" s="5" t="s">
        <v>50</v>
      </c>
      <c r="G10519" s="5" t="s">
        <v>42</v>
      </c>
      <c r="H10519" s="5" t="s">
        <v>129</v>
      </c>
      <c r="I10519" t="s">
        <v>26</v>
      </c>
      <c r="J10519" t="s">
        <v>129</v>
      </c>
      <c r="K10519">
        <v>0</v>
      </c>
      <c r="L10519" s="5" t="s">
        <v>20450</v>
      </c>
      <c r="M10519" s="5" t="s">
        <v>54</v>
      </c>
      <c r="N10519">
        <v>4</v>
      </c>
      <c r="O10519" t="s">
        <v>135</v>
      </c>
      <c r="P10519" s="1">
        <v>45468</v>
      </c>
      <c r="Q10519" s="1">
        <v>45512</v>
      </c>
      <c r="R10519">
        <v>1775</v>
      </c>
      <c r="S10519" s="4">
        <v>9.3000000000000007</v>
      </c>
      <c r="T10519" t="s">
        <v>210</v>
      </c>
    </row>
    <row r="10520" spans="1:20" x14ac:dyDescent="0.35">
      <c r="A10520" t="s">
        <v>20451</v>
      </c>
      <c r="B10520" s="5" t="s">
        <v>49</v>
      </c>
      <c r="C10520" s="6">
        <v>120939</v>
      </c>
      <c r="D10520" t="s">
        <v>120</v>
      </c>
      <c r="E10520">
        <v>108845</v>
      </c>
      <c r="F10520" s="5" t="s">
        <v>50</v>
      </c>
      <c r="G10520" s="5" t="s">
        <v>42</v>
      </c>
      <c r="H10520" s="5" t="s">
        <v>121</v>
      </c>
      <c r="I10520" t="s">
        <v>35</v>
      </c>
      <c r="J10520" t="s">
        <v>121</v>
      </c>
      <c r="K10520">
        <v>0</v>
      </c>
      <c r="L10520" s="5" t="s">
        <v>20452</v>
      </c>
      <c r="M10520" s="5" t="s">
        <v>28</v>
      </c>
      <c r="N10520">
        <v>3</v>
      </c>
      <c r="O10520" t="s">
        <v>147</v>
      </c>
      <c r="P10520" s="1">
        <v>45642</v>
      </c>
      <c r="Q10520" s="1">
        <v>45705</v>
      </c>
      <c r="R10520">
        <v>1891</v>
      </c>
      <c r="S10520" s="4">
        <v>8</v>
      </c>
      <c r="T10520" t="s">
        <v>210</v>
      </c>
    </row>
    <row r="10521" spans="1:20" x14ac:dyDescent="0.35">
      <c r="A10521" t="s">
        <v>20453</v>
      </c>
      <c r="B10521" s="5" t="s">
        <v>73</v>
      </c>
      <c r="C10521" s="6">
        <v>53345</v>
      </c>
      <c r="D10521" t="s">
        <v>33</v>
      </c>
      <c r="E10521">
        <v>5867950</v>
      </c>
      <c r="F10521" s="5" t="s">
        <v>58</v>
      </c>
      <c r="G10521" s="5" t="s">
        <v>24</v>
      </c>
      <c r="H10521" s="5" t="s">
        <v>34</v>
      </c>
      <c r="I10521" t="s">
        <v>44</v>
      </c>
      <c r="J10521" t="s">
        <v>126</v>
      </c>
      <c r="K10521">
        <v>50</v>
      </c>
      <c r="L10521" s="5" t="s">
        <v>20454</v>
      </c>
      <c r="M10521" s="5" t="s">
        <v>70</v>
      </c>
      <c r="N10521">
        <v>1</v>
      </c>
      <c r="O10521" t="s">
        <v>107</v>
      </c>
      <c r="P10521" s="1">
        <v>45440</v>
      </c>
      <c r="Q10521" s="1">
        <v>45486</v>
      </c>
      <c r="R10521">
        <v>605</v>
      </c>
      <c r="S10521" s="4">
        <v>7.9</v>
      </c>
      <c r="T10521" t="s">
        <v>47</v>
      </c>
    </row>
    <row r="10522" spans="1:20" x14ac:dyDescent="0.35">
      <c r="A10522" t="s">
        <v>20455</v>
      </c>
      <c r="B10522" s="5" t="s">
        <v>28800</v>
      </c>
      <c r="C10522" s="6">
        <v>49297</v>
      </c>
      <c r="D10522" t="s">
        <v>22</v>
      </c>
      <c r="E10522">
        <v>49297</v>
      </c>
      <c r="F10522" s="5" t="s">
        <v>58</v>
      </c>
      <c r="G10522" s="5" t="s">
        <v>59</v>
      </c>
      <c r="H10522" s="5" t="s">
        <v>191</v>
      </c>
      <c r="I10522" t="s">
        <v>26</v>
      </c>
      <c r="J10522" t="s">
        <v>191</v>
      </c>
      <c r="K10522">
        <v>0</v>
      </c>
      <c r="L10522" s="5" t="s">
        <v>6318</v>
      </c>
      <c r="M10522" s="5" t="s">
        <v>70</v>
      </c>
      <c r="N10522">
        <v>0</v>
      </c>
      <c r="O10522" t="s">
        <v>172</v>
      </c>
      <c r="P10522" s="1">
        <v>45458</v>
      </c>
      <c r="Q10522" s="1">
        <v>45492</v>
      </c>
      <c r="R10522">
        <v>2343</v>
      </c>
      <c r="S10522" s="4">
        <v>8.1999999999999993</v>
      </c>
      <c r="T10522" t="s">
        <v>118</v>
      </c>
    </row>
    <row r="10523" spans="1:20" x14ac:dyDescent="0.35">
      <c r="A10523" t="s">
        <v>20456</v>
      </c>
      <c r="B10523" s="5" t="s">
        <v>40</v>
      </c>
      <c r="C10523" s="6">
        <v>85313</v>
      </c>
      <c r="D10523" t="s">
        <v>65</v>
      </c>
      <c r="E10523">
        <v>110907</v>
      </c>
      <c r="F10523" s="5" t="s">
        <v>58</v>
      </c>
      <c r="G10523" s="5" t="s">
        <v>51</v>
      </c>
      <c r="H10523" s="5" t="s">
        <v>67</v>
      </c>
      <c r="I10523" t="s">
        <v>26</v>
      </c>
      <c r="J10523" t="s">
        <v>67</v>
      </c>
      <c r="K10523">
        <v>100</v>
      </c>
      <c r="L10523" s="5" t="s">
        <v>20457</v>
      </c>
      <c r="M10523" s="5" t="s">
        <v>54</v>
      </c>
      <c r="N10523">
        <v>1</v>
      </c>
      <c r="O10523" t="s">
        <v>78</v>
      </c>
      <c r="P10523" s="1">
        <v>45325</v>
      </c>
      <c r="Q10523" s="1">
        <v>45339</v>
      </c>
      <c r="R10523">
        <v>960</v>
      </c>
      <c r="S10523" s="4">
        <v>6.9</v>
      </c>
      <c r="T10523" t="s">
        <v>153</v>
      </c>
    </row>
    <row r="10524" spans="1:20" x14ac:dyDescent="0.35">
      <c r="A10524" t="s">
        <v>20458</v>
      </c>
      <c r="B10524" s="5" t="s">
        <v>49</v>
      </c>
      <c r="C10524" s="6">
        <v>165378</v>
      </c>
      <c r="D10524" t="s">
        <v>74</v>
      </c>
      <c r="E10524">
        <v>206723</v>
      </c>
      <c r="F10524" s="5" t="s">
        <v>23</v>
      </c>
      <c r="G10524" s="5" t="s">
        <v>59</v>
      </c>
      <c r="H10524" s="5" t="s">
        <v>75</v>
      </c>
      <c r="I10524" t="s">
        <v>44</v>
      </c>
      <c r="J10524" t="s">
        <v>75</v>
      </c>
      <c r="K10524">
        <v>50</v>
      </c>
      <c r="L10524" s="5" t="s">
        <v>20459</v>
      </c>
      <c r="M10524" s="5" t="s">
        <v>37</v>
      </c>
      <c r="N10524">
        <v>18</v>
      </c>
      <c r="O10524" t="s">
        <v>141</v>
      </c>
      <c r="P10524" s="1">
        <v>45317</v>
      </c>
      <c r="Q10524" s="1">
        <v>45376</v>
      </c>
      <c r="R10524">
        <v>1637</v>
      </c>
      <c r="S10524" s="4">
        <v>9.5</v>
      </c>
      <c r="T10524" t="s">
        <v>243</v>
      </c>
    </row>
    <row r="10525" spans="1:20" x14ac:dyDescent="0.35">
      <c r="A10525" t="s">
        <v>20460</v>
      </c>
      <c r="B10525" s="5" t="s">
        <v>28799</v>
      </c>
      <c r="C10525" s="6">
        <v>78358</v>
      </c>
      <c r="D10525" t="s">
        <v>22</v>
      </c>
      <c r="E10525">
        <v>78358</v>
      </c>
      <c r="F10525" s="5" t="s">
        <v>58</v>
      </c>
      <c r="G10525" s="5" t="s">
        <v>24</v>
      </c>
      <c r="H10525" s="5" t="s">
        <v>191</v>
      </c>
      <c r="I10525" t="s">
        <v>35</v>
      </c>
      <c r="J10525" t="s">
        <v>191</v>
      </c>
      <c r="K10525">
        <v>0</v>
      </c>
      <c r="L10525" s="5" t="s">
        <v>20461</v>
      </c>
      <c r="M10525" s="5" t="s">
        <v>37</v>
      </c>
      <c r="N10525">
        <v>0</v>
      </c>
      <c r="O10525" t="s">
        <v>88</v>
      </c>
      <c r="P10525" s="1">
        <v>45315</v>
      </c>
      <c r="Q10525" s="1">
        <v>45358</v>
      </c>
      <c r="R10525">
        <v>723</v>
      </c>
      <c r="S10525" s="4">
        <v>6.1</v>
      </c>
      <c r="T10525" t="s">
        <v>95</v>
      </c>
    </row>
    <row r="10526" spans="1:20" x14ac:dyDescent="0.35">
      <c r="A10526" t="s">
        <v>20462</v>
      </c>
      <c r="B10526" s="5" t="s">
        <v>217</v>
      </c>
      <c r="C10526" s="6">
        <v>23160</v>
      </c>
      <c r="D10526" t="s">
        <v>22</v>
      </c>
      <c r="E10526">
        <v>23160</v>
      </c>
      <c r="F10526" s="5" t="s">
        <v>58</v>
      </c>
      <c r="G10526" s="5" t="s">
        <v>51</v>
      </c>
      <c r="H10526" s="5" t="s">
        <v>116</v>
      </c>
      <c r="I10526" t="s">
        <v>44</v>
      </c>
      <c r="J10526" t="s">
        <v>116</v>
      </c>
      <c r="K10526">
        <v>100</v>
      </c>
      <c r="L10526" s="5" t="s">
        <v>20463</v>
      </c>
      <c r="M10526" s="5" t="s">
        <v>37</v>
      </c>
      <c r="N10526">
        <v>1</v>
      </c>
      <c r="O10526" t="s">
        <v>172</v>
      </c>
      <c r="P10526" s="1">
        <v>45421</v>
      </c>
      <c r="Q10526" s="1">
        <v>45457</v>
      </c>
      <c r="R10526">
        <v>936</v>
      </c>
      <c r="S10526" s="4">
        <v>9.6999999999999993</v>
      </c>
      <c r="T10526" t="s">
        <v>47</v>
      </c>
    </row>
    <row r="10527" spans="1:20" x14ac:dyDescent="0.35">
      <c r="A10527" t="s">
        <v>20464</v>
      </c>
      <c r="B10527" s="5" t="s">
        <v>28802</v>
      </c>
      <c r="C10527" s="6">
        <v>85575</v>
      </c>
      <c r="D10527" t="s">
        <v>22</v>
      </c>
      <c r="E10527">
        <v>85575</v>
      </c>
      <c r="F10527" s="5" t="s">
        <v>50</v>
      </c>
      <c r="G10527" s="5" t="s">
        <v>24</v>
      </c>
      <c r="H10527" s="5" t="s">
        <v>191</v>
      </c>
      <c r="I10527" t="s">
        <v>26</v>
      </c>
      <c r="J10527" t="s">
        <v>191</v>
      </c>
      <c r="K10527">
        <v>0</v>
      </c>
      <c r="L10527" s="5" t="s">
        <v>20465</v>
      </c>
      <c r="M10527" s="5" t="s">
        <v>37</v>
      </c>
      <c r="N10527">
        <v>2</v>
      </c>
      <c r="O10527" t="s">
        <v>131</v>
      </c>
      <c r="P10527" s="1">
        <v>45744</v>
      </c>
      <c r="Q10527" s="1">
        <v>45812</v>
      </c>
      <c r="R10527">
        <v>2322</v>
      </c>
      <c r="S10527" s="4">
        <v>7.1</v>
      </c>
      <c r="T10527" t="s">
        <v>30</v>
      </c>
    </row>
    <row r="10528" spans="1:20" x14ac:dyDescent="0.35">
      <c r="A10528" t="s">
        <v>20466</v>
      </c>
      <c r="B10528" s="5" t="s">
        <v>162</v>
      </c>
      <c r="C10528" s="6">
        <v>188461</v>
      </c>
      <c r="D10528" t="s">
        <v>33</v>
      </c>
      <c r="E10528">
        <v>20730710</v>
      </c>
      <c r="F10528" s="5" t="s">
        <v>23</v>
      </c>
      <c r="G10528" s="5" t="s">
        <v>51</v>
      </c>
      <c r="H10528" s="5" t="s">
        <v>34</v>
      </c>
      <c r="I10528" t="s">
        <v>44</v>
      </c>
      <c r="J10528" t="s">
        <v>34</v>
      </c>
      <c r="K10528">
        <v>50</v>
      </c>
      <c r="L10528" s="5" t="s">
        <v>20467</v>
      </c>
      <c r="M10528" s="5" t="s">
        <v>70</v>
      </c>
      <c r="N10528">
        <v>18</v>
      </c>
      <c r="O10528" t="s">
        <v>85</v>
      </c>
      <c r="P10528" s="1">
        <v>45676</v>
      </c>
      <c r="Q10528" s="1">
        <v>45742</v>
      </c>
      <c r="R10528">
        <v>988</v>
      </c>
      <c r="S10528" s="4">
        <v>5.7</v>
      </c>
      <c r="T10528" t="s">
        <v>277</v>
      </c>
    </row>
    <row r="10529" spans="1:20" x14ac:dyDescent="0.35">
      <c r="A10529" t="s">
        <v>20468</v>
      </c>
      <c r="B10529" s="5" t="s">
        <v>179</v>
      </c>
      <c r="C10529" s="6">
        <v>16621</v>
      </c>
      <c r="D10529" t="s">
        <v>22</v>
      </c>
      <c r="E10529">
        <v>16621</v>
      </c>
      <c r="F10529" s="5" t="s">
        <v>58</v>
      </c>
      <c r="G10529" s="5" t="s">
        <v>42</v>
      </c>
      <c r="H10529" s="5" t="s">
        <v>116</v>
      </c>
      <c r="I10529" t="s">
        <v>44</v>
      </c>
      <c r="J10529" t="s">
        <v>116</v>
      </c>
      <c r="K10529">
        <v>0</v>
      </c>
      <c r="L10529" s="5" t="s">
        <v>4057</v>
      </c>
      <c r="M10529" s="5" t="s">
        <v>70</v>
      </c>
      <c r="N10529">
        <v>0</v>
      </c>
      <c r="O10529" t="s">
        <v>172</v>
      </c>
      <c r="P10529" s="1">
        <v>45712</v>
      </c>
      <c r="Q10529" s="1">
        <v>45776</v>
      </c>
      <c r="R10529">
        <v>1724</v>
      </c>
      <c r="S10529" s="4">
        <v>7.9</v>
      </c>
      <c r="T10529" t="s">
        <v>63</v>
      </c>
    </row>
    <row r="10530" spans="1:20" x14ac:dyDescent="0.35">
      <c r="A10530" t="s">
        <v>20469</v>
      </c>
      <c r="B10530" s="5" t="s">
        <v>28800</v>
      </c>
      <c r="C10530" s="6">
        <v>154393</v>
      </c>
      <c r="D10530" t="s">
        <v>74</v>
      </c>
      <c r="E10530">
        <v>192991</v>
      </c>
      <c r="F10530" s="5" t="s">
        <v>66</v>
      </c>
      <c r="G10530" s="5" t="s">
        <v>51</v>
      </c>
      <c r="H10530" s="5" t="s">
        <v>75</v>
      </c>
      <c r="I10530" t="s">
        <v>35</v>
      </c>
      <c r="J10530" t="s">
        <v>75</v>
      </c>
      <c r="K10530">
        <v>100</v>
      </c>
      <c r="L10530" s="5" t="s">
        <v>20470</v>
      </c>
      <c r="M10530" s="5" t="s">
        <v>70</v>
      </c>
      <c r="N10530">
        <v>7</v>
      </c>
      <c r="O10530" t="s">
        <v>167</v>
      </c>
      <c r="P10530" s="1">
        <v>45588</v>
      </c>
      <c r="Q10530" s="1">
        <v>45622</v>
      </c>
      <c r="R10530">
        <v>2475</v>
      </c>
      <c r="S10530" s="4">
        <v>6.9</v>
      </c>
      <c r="T10530" t="s">
        <v>47</v>
      </c>
    </row>
    <row r="10531" spans="1:20" x14ac:dyDescent="0.35">
      <c r="A10531" t="s">
        <v>20471</v>
      </c>
      <c r="B10531" s="5" t="s">
        <v>28800</v>
      </c>
      <c r="C10531" s="6">
        <v>115524</v>
      </c>
      <c r="D10531" t="s">
        <v>22</v>
      </c>
      <c r="E10531">
        <v>115524</v>
      </c>
      <c r="F10531" s="5" t="s">
        <v>66</v>
      </c>
      <c r="G10531" s="5" t="s">
        <v>59</v>
      </c>
      <c r="H10531" s="5" t="s">
        <v>52</v>
      </c>
      <c r="I10531" t="s">
        <v>44</v>
      </c>
      <c r="J10531" t="s">
        <v>52</v>
      </c>
      <c r="K10531">
        <v>50</v>
      </c>
      <c r="L10531" s="5" t="s">
        <v>20472</v>
      </c>
      <c r="M10531" s="5" t="s">
        <v>28</v>
      </c>
      <c r="N10531">
        <v>6</v>
      </c>
      <c r="O10531" t="s">
        <v>131</v>
      </c>
      <c r="P10531" s="1">
        <v>45318</v>
      </c>
      <c r="Q10531" s="1">
        <v>45380</v>
      </c>
      <c r="R10531">
        <v>1229</v>
      </c>
      <c r="S10531" s="4">
        <v>6.9</v>
      </c>
      <c r="T10531" t="s">
        <v>63</v>
      </c>
    </row>
    <row r="10532" spans="1:20" x14ac:dyDescent="0.35">
      <c r="A10532" t="s">
        <v>20473</v>
      </c>
      <c r="B10532" s="5" t="s">
        <v>28801</v>
      </c>
      <c r="C10532" s="6">
        <v>20633</v>
      </c>
      <c r="D10532" t="s">
        <v>22</v>
      </c>
      <c r="E10532">
        <v>20633</v>
      </c>
      <c r="F10532" s="5" t="s">
        <v>58</v>
      </c>
      <c r="G10532" s="5" t="s">
        <v>24</v>
      </c>
      <c r="H10532" s="5" t="s">
        <v>116</v>
      </c>
      <c r="I10532" t="s">
        <v>44</v>
      </c>
      <c r="J10532" t="s">
        <v>116</v>
      </c>
      <c r="K10532">
        <v>100</v>
      </c>
      <c r="L10532" s="5" t="s">
        <v>20474</v>
      </c>
      <c r="M10532" s="5" t="s">
        <v>54</v>
      </c>
      <c r="N10532">
        <v>1</v>
      </c>
      <c r="O10532" t="s">
        <v>141</v>
      </c>
      <c r="P10532" s="1">
        <v>45353</v>
      </c>
      <c r="Q10532" s="1">
        <v>45399</v>
      </c>
      <c r="R10532">
        <v>1824</v>
      </c>
      <c r="S10532" s="4">
        <v>6.9</v>
      </c>
      <c r="T10532" t="s">
        <v>55</v>
      </c>
    </row>
    <row r="10533" spans="1:20" x14ac:dyDescent="0.35">
      <c r="A10533" t="s">
        <v>20475</v>
      </c>
      <c r="B10533" s="5" t="s">
        <v>57</v>
      </c>
      <c r="C10533" s="6">
        <v>190066</v>
      </c>
      <c r="D10533" t="s">
        <v>92</v>
      </c>
      <c r="E10533">
        <v>142550</v>
      </c>
      <c r="F10533" s="5" t="s">
        <v>23</v>
      </c>
      <c r="G10533" s="5" t="s">
        <v>51</v>
      </c>
      <c r="H10533" s="5" t="s">
        <v>93</v>
      </c>
      <c r="I10533" t="s">
        <v>44</v>
      </c>
      <c r="J10533" t="s">
        <v>768</v>
      </c>
      <c r="K10533">
        <v>50</v>
      </c>
      <c r="L10533" s="5" t="s">
        <v>20476</v>
      </c>
      <c r="M10533" s="5" t="s">
        <v>28</v>
      </c>
      <c r="N10533">
        <v>11</v>
      </c>
      <c r="O10533" t="s">
        <v>88</v>
      </c>
      <c r="P10533" s="1">
        <v>45521</v>
      </c>
      <c r="Q10533" s="1">
        <v>45573</v>
      </c>
      <c r="R10533">
        <v>1342</v>
      </c>
      <c r="S10533" s="4">
        <v>9.3000000000000007</v>
      </c>
      <c r="T10533" t="s">
        <v>47</v>
      </c>
    </row>
    <row r="10534" spans="1:20" x14ac:dyDescent="0.35">
      <c r="A10534" t="s">
        <v>20477</v>
      </c>
      <c r="B10534" s="5" t="s">
        <v>32</v>
      </c>
      <c r="C10534" s="6">
        <v>296126</v>
      </c>
      <c r="D10534" t="s">
        <v>33</v>
      </c>
      <c r="E10534">
        <v>32573860</v>
      </c>
      <c r="F10534" s="5" t="s">
        <v>23</v>
      </c>
      <c r="G10534" s="5" t="s">
        <v>59</v>
      </c>
      <c r="H10534" s="5" t="s">
        <v>34</v>
      </c>
      <c r="I10534" t="s">
        <v>35</v>
      </c>
      <c r="J10534" t="s">
        <v>34</v>
      </c>
      <c r="K10534">
        <v>0</v>
      </c>
      <c r="L10534" s="5" t="s">
        <v>20478</v>
      </c>
      <c r="M10534" s="5" t="s">
        <v>28</v>
      </c>
      <c r="N10534">
        <v>18</v>
      </c>
      <c r="O10534" t="s">
        <v>78</v>
      </c>
      <c r="P10534" s="1">
        <v>45494</v>
      </c>
      <c r="Q10534" s="1">
        <v>45553</v>
      </c>
      <c r="R10534">
        <v>775</v>
      </c>
      <c r="S10534" s="4">
        <v>9.6</v>
      </c>
      <c r="T10534" t="s">
        <v>118</v>
      </c>
    </row>
    <row r="10535" spans="1:20" x14ac:dyDescent="0.35">
      <c r="A10535" t="s">
        <v>20479</v>
      </c>
      <c r="B10535" s="5" t="s">
        <v>179</v>
      </c>
      <c r="C10535" s="6">
        <v>187800</v>
      </c>
      <c r="D10535" t="s">
        <v>22</v>
      </c>
      <c r="E10535">
        <v>187800</v>
      </c>
      <c r="F10535" s="5" t="s">
        <v>66</v>
      </c>
      <c r="G10535" s="5" t="s">
        <v>51</v>
      </c>
      <c r="H10535" s="5" t="s">
        <v>68</v>
      </c>
      <c r="I10535" t="s">
        <v>35</v>
      </c>
      <c r="J10535" t="s">
        <v>68</v>
      </c>
      <c r="K10535">
        <v>100</v>
      </c>
      <c r="L10535" s="5" t="s">
        <v>20480</v>
      </c>
      <c r="M10535" s="5" t="s">
        <v>54</v>
      </c>
      <c r="N10535">
        <v>7</v>
      </c>
      <c r="O10535" t="s">
        <v>141</v>
      </c>
      <c r="P10535" s="1">
        <v>45656</v>
      </c>
      <c r="Q10535" s="1">
        <v>45729</v>
      </c>
      <c r="R10535">
        <v>1720</v>
      </c>
      <c r="S10535" s="4">
        <v>9.5</v>
      </c>
      <c r="T10535" t="s">
        <v>108</v>
      </c>
    </row>
    <row r="10536" spans="1:20" x14ac:dyDescent="0.35">
      <c r="A10536" t="s">
        <v>20481</v>
      </c>
      <c r="B10536" s="5" t="s">
        <v>21</v>
      </c>
      <c r="C10536" s="6">
        <v>206562</v>
      </c>
      <c r="D10536" t="s">
        <v>22</v>
      </c>
      <c r="E10536">
        <v>206562</v>
      </c>
      <c r="F10536" s="5" t="s">
        <v>23</v>
      </c>
      <c r="G10536" s="5" t="s">
        <v>42</v>
      </c>
      <c r="H10536" s="5" t="s">
        <v>129</v>
      </c>
      <c r="I10536" t="s">
        <v>44</v>
      </c>
      <c r="J10536" t="s">
        <v>129</v>
      </c>
      <c r="K10536">
        <v>100</v>
      </c>
      <c r="L10536" s="5" t="s">
        <v>20482</v>
      </c>
      <c r="M10536" s="5" t="s">
        <v>28</v>
      </c>
      <c r="N10536">
        <v>17</v>
      </c>
      <c r="O10536" t="s">
        <v>78</v>
      </c>
      <c r="P10536" s="1">
        <v>45453</v>
      </c>
      <c r="Q10536" s="1">
        <v>45488</v>
      </c>
      <c r="R10536">
        <v>1196</v>
      </c>
      <c r="S10536" s="4">
        <v>7.1</v>
      </c>
      <c r="T10536" t="s">
        <v>243</v>
      </c>
    </row>
    <row r="10537" spans="1:20" x14ac:dyDescent="0.35">
      <c r="A10537" t="s">
        <v>20483</v>
      </c>
      <c r="B10537" s="5" t="s">
        <v>162</v>
      </c>
      <c r="C10537" s="6">
        <v>188230</v>
      </c>
      <c r="D10537" t="s">
        <v>33</v>
      </c>
      <c r="E10537">
        <v>20705300</v>
      </c>
      <c r="F10537" s="5" t="s">
        <v>23</v>
      </c>
      <c r="G10537" s="5" t="s">
        <v>51</v>
      </c>
      <c r="H10537" s="5" t="s">
        <v>34</v>
      </c>
      <c r="I10537" t="s">
        <v>44</v>
      </c>
      <c r="J10537" t="s">
        <v>34</v>
      </c>
      <c r="K10537">
        <v>0</v>
      </c>
      <c r="L10537" s="5" t="s">
        <v>20484</v>
      </c>
      <c r="M10537" s="5" t="s">
        <v>54</v>
      </c>
      <c r="N10537">
        <v>11</v>
      </c>
      <c r="O10537" t="s">
        <v>172</v>
      </c>
      <c r="P10537" s="1">
        <v>45524</v>
      </c>
      <c r="Q10537" s="1">
        <v>45582</v>
      </c>
      <c r="R10537">
        <v>1097</v>
      </c>
      <c r="S10537" s="4">
        <v>7.5</v>
      </c>
      <c r="T10537" t="s">
        <v>30</v>
      </c>
    </row>
    <row r="10538" spans="1:20" x14ac:dyDescent="0.35">
      <c r="A10538" t="s">
        <v>20485</v>
      </c>
      <c r="B10538" s="5" t="s">
        <v>91</v>
      </c>
      <c r="C10538" s="6">
        <v>151183</v>
      </c>
      <c r="D10538" t="s">
        <v>22</v>
      </c>
      <c r="E10538">
        <v>151183</v>
      </c>
      <c r="F10538" s="5" t="s">
        <v>66</v>
      </c>
      <c r="G10538" s="5" t="s">
        <v>59</v>
      </c>
      <c r="H10538" s="5" t="s">
        <v>68</v>
      </c>
      <c r="I10538" t="s">
        <v>44</v>
      </c>
      <c r="J10538" t="s">
        <v>68</v>
      </c>
      <c r="K10538">
        <v>50</v>
      </c>
      <c r="L10538" s="5" t="s">
        <v>20486</v>
      </c>
      <c r="M10538" s="5" t="s">
        <v>54</v>
      </c>
      <c r="N10538">
        <v>5</v>
      </c>
      <c r="O10538" t="s">
        <v>167</v>
      </c>
      <c r="P10538" s="1">
        <v>45653</v>
      </c>
      <c r="Q10538" s="1">
        <v>45688</v>
      </c>
      <c r="R10538">
        <v>1674</v>
      </c>
      <c r="S10538" s="4">
        <v>6</v>
      </c>
      <c r="T10538" t="s">
        <v>95</v>
      </c>
    </row>
    <row r="10539" spans="1:20" x14ac:dyDescent="0.35">
      <c r="A10539" t="s">
        <v>20487</v>
      </c>
      <c r="B10539" s="5" t="s">
        <v>105</v>
      </c>
      <c r="C10539" s="6">
        <v>84340</v>
      </c>
      <c r="D10539" t="s">
        <v>33</v>
      </c>
      <c r="E10539">
        <v>9277400</v>
      </c>
      <c r="F10539" s="5" t="s">
        <v>58</v>
      </c>
      <c r="G10539" s="5" t="s">
        <v>24</v>
      </c>
      <c r="H10539" s="5" t="s">
        <v>34</v>
      </c>
      <c r="I10539" t="s">
        <v>35</v>
      </c>
      <c r="J10539" t="s">
        <v>34</v>
      </c>
      <c r="K10539">
        <v>0</v>
      </c>
      <c r="L10539" s="5" t="s">
        <v>20488</v>
      </c>
      <c r="M10539" s="5" t="s">
        <v>37</v>
      </c>
      <c r="N10539">
        <v>1</v>
      </c>
      <c r="O10539" t="s">
        <v>29</v>
      </c>
      <c r="P10539" s="1">
        <v>45448</v>
      </c>
      <c r="Q10539" s="1">
        <v>45507</v>
      </c>
      <c r="R10539">
        <v>1477</v>
      </c>
      <c r="S10539" s="4">
        <v>7.1</v>
      </c>
      <c r="T10539" t="s">
        <v>103</v>
      </c>
    </row>
    <row r="10540" spans="1:20" x14ac:dyDescent="0.35">
      <c r="A10540" t="s">
        <v>20489</v>
      </c>
      <c r="B10540" s="5" t="s">
        <v>32</v>
      </c>
      <c r="C10540" s="6">
        <v>130206</v>
      </c>
      <c r="D10540" t="s">
        <v>65</v>
      </c>
      <c r="E10540">
        <v>169268</v>
      </c>
      <c r="F10540" s="5" t="s">
        <v>66</v>
      </c>
      <c r="G10540" s="5" t="s">
        <v>42</v>
      </c>
      <c r="H10540" s="5" t="s">
        <v>67</v>
      </c>
      <c r="I10540" t="s">
        <v>44</v>
      </c>
      <c r="J10540" t="s">
        <v>67</v>
      </c>
      <c r="K10540">
        <v>100</v>
      </c>
      <c r="L10540" s="5" t="s">
        <v>20490</v>
      </c>
      <c r="M10540" s="5" t="s">
        <v>37</v>
      </c>
      <c r="N10540">
        <v>7</v>
      </c>
      <c r="O10540" t="s">
        <v>147</v>
      </c>
      <c r="P10540" s="1">
        <v>45570</v>
      </c>
      <c r="Q10540" s="1">
        <v>45609</v>
      </c>
      <c r="R10540">
        <v>566</v>
      </c>
      <c r="S10540" s="4">
        <v>6</v>
      </c>
      <c r="T10540" t="s">
        <v>30</v>
      </c>
    </row>
    <row r="10541" spans="1:20" x14ac:dyDescent="0.35">
      <c r="A10541" t="s">
        <v>20491</v>
      </c>
      <c r="B10541" s="5" t="s">
        <v>28800</v>
      </c>
      <c r="C10541" s="6">
        <v>59063</v>
      </c>
      <c r="D10541" t="s">
        <v>81</v>
      </c>
      <c r="E10541">
        <v>79735</v>
      </c>
      <c r="F10541" s="5" t="s">
        <v>58</v>
      </c>
      <c r="G10541" s="5" t="s">
        <v>42</v>
      </c>
      <c r="H10541" s="5" t="s">
        <v>82</v>
      </c>
      <c r="I10541" t="s">
        <v>26</v>
      </c>
      <c r="J10541" t="s">
        <v>82</v>
      </c>
      <c r="K10541">
        <v>0</v>
      </c>
      <c r="L10541" s="5" t="s">
        <v>20492</v>
      </c>
      <c r="M10541" s="5" t="s">
        <v>37</v>
      </c>
      <c r="N10541">
        <v>0</v>
      </c>
      <c r="O10541" t="s">
        <v>78</v>
      </c>
      <c r="P10541" s="1">
        <v>45450</v>
      </c>
      <c r="Q10541" s="1">
        <v>45496</v>
      </c>
      <c r="R10541">
        <v>696</v>
      </c>
      <c r="S10541" s="4">
        <v>8.6</v>
      </c>
      <c r="T10541" t="s">
        <v>38</v>
      </c>
    </row>
    <row r="10542" spans="1:20" x14ac:dyDescent="0.35">
      <c r="A10542" t="s">
        <v>20493</v>
      </c>
      <c r="B10542" s="5" t="s">
        <v>40</v>
      </c>
      <c r="C10542" s="6">
        <v>105416</v>
      </c>
      <c r="D10542" t="s">
        <v>120</v>
      </c>
      <c r="E10542">
        <v>94874</v>
      </c>
      <c r="F10542" s="5" t="s">
        <v>58</v>
      </c>
      <c r="G10542" s="5" t="s">
        <v>42</v>
      </c>
      <c r="H10542" s="5" t="s">
        <v>121</v>
      </c>
      <c r="I10542" t="s">
        <v>26</v>
      </c>
      <c r="J10542" t="s">
        <v>121</v>
      </c>
      <c r="K10542">
        <v>50</v>
      </c>
      <c r="L10542" s="5" t="s">
        <v>20494</v>
      </c>
      <c r="M10542" s="5" t="s">
        <v>54</v>
      </c>
      <c r="N10542">
        <v>1</v>
      </c>
      <c r="O10542" t="s">
        <v>85</v>
      </c>
      <c r="P10542" s="1">
        <v>45319</v>
      </c>
      <c r="Q10542" s="1">
        <v>45362</v>
      </c>
      <c r="R10542">
        <v>2392</v>
      </c>
      <c r="S10542" s="4">
        <v>6.7</v>
      </c>
      <c r="T10542" t="s">
        <v>95</v>
      </c>
    </row>
    <row r="10543" spans="1:20" x14ac:dyDescent="0.35">
      <c r="A10543" t="s">
        <v>20495</v>
      </c>
      <c r="B10543" s="5" t="s">
        <v>32</v>
      </c>
      <c r="C10543" s="6">
        <v>116299</v>
      </c>
      <c r="D10543" t="s">
        <v>22</v>
      </c>
      <c r="E10543">
        <v>116299</v>
      </c>
      <c r="F10543" s="5" t="s">
        <v>23</v>
      </c>
      <c r="G10543" s="5" t="s">
        <v>24</v>
      </c>
      <c r="H10543" s="5" t="s">
        <v>157</v>
      </c>
      <c r="I10543" t="s">
        <v>26</v>
      </c>
      <c r="J10543" t="s">
        <v>157</v>
      </c>
      <c r="K10543">
        <v>100</v>
      </c>
      <c r="L10543" s="5" t="s">
        <v>3474</v>
      </c>
      <c r="M10543" s="5" t="s">
        <v>37</v>
      </c>
      <c r="N10543">
        <v>17</v>
      </c>
      <c r="O10543" t="s">
        <v>29</v>
      </c>
      <c r="P10543" s="1">
        <v>45660</v>
      </c>
      <c r="Q10543" s="1">
        <v>45731</v>
      </c>
      <c r="R10543">
        <v>615</v>
      </c>
      <c r="S10543" s="4">
        <v>5.2</v>
      </c>
      <c r="T10543" t="s">
        <v>79</v>
      </c>
    </row>
    <row r="10544" spans="1:20" x14ac:dyDescent="0.35">
      <c r="A10544" t="s">
        <v>20496</v>
      </c>
      <c r="B10544" s="5" t="s">
        <v>174</v>
      </c>
      <c r="C10544" s="6">
        <v>123542</v>
      </c>
      <c r="D10544" t="s">
        <v>22</v>
      </c>
      <c r="E10544">
        <v>123542</v>
      </c>
      <c r="F10544" s="5" t="s">
        <v>66</v>
      </c>
      <c r="G10544" s="5" t="s">
        <v>59</v>
      </c>
      <c r="H10544" s="5" t="s">
        <v>25</v>
      </c>
      <c r="I10544" t="s">
        <v>26</v>
      </c>
      <c r="J10544" t="s">
        <v>25</v>
      </c>
      <c r="K10544">
        <v>50</v>
      </c>
      <c r="L10544" s="5" t="s">
        <v>11687</v>
      </c>
      <c r="M10544" s="5" t="s">
        <v>37</v>
      </c>
      <c r="N10544">
        <v>8</v>
      </c>
      <c r="O10544" t="s">
        <v>112</v>
      </c>
      <c r="P10544" s="1">
        <v>45378</v>
      </c>
      <c r="Q10544" s="1">
        <v>45419</v>
      </c>
      <c r="R10544">
        <v>2113</v>
      </c>
      <c r="S10544" s="4">
        <v>5.0999999999999996</v>
      </c>
      <c r="T10544" t="s">
        <v>38</v>
      </c>
    </row>
    <row r="10545" spans="1:20" x14ac:dyDescent="0.35">
      <c r="A10545" t="s">
        <v>20497</v>
      </c>
      <c r="B10545" s="5" t="s">
        <v>49</v>
      </c>
      <c r="C10545" s="6">
        <v>268891</v>
      </c>
      <c r="D10545" t="s">
        <v>120</v>
      </c>
      <c r="E10545">
        <v>242002</v>
      </c>
      <c r="F10545" s="5" t="s">
        <v>23</v>
      </c>
      <c r="G10545" s="5" t="s">
        <v>51</v>
      </c>
      <c r="H10545" s="5" t="s">
        <v>121</v>
      </c>
      <c r="I10545" t="s">
        <v>35</v>
      </c>
      <c r="J10545" t="s">
        <v>121</v>
      </c>
      <c r="K10545">
        <v>50</v>
      </c>
      <c r="L10545" s="5" t="s">
        <v>17243</v>
      </c>
      <c r="M10545" s="5" t="s">
        <v>70</v>
      </c>
      <c r="N10545">
        <v>19</v>
      </c>
      <c r="O10545" t="s">
        <v>85</v>
      </c>
      <c r="P10545" s="1">
        <v>45570</v>
      </c>
      <c r="Q10545" s="1">
        <v>45631</v>
      </c>
      <c r="R10545">
        <v>1722</v>
      </c>
      <c r="S10545" s="4">
        <v>5.8</v>
      </c>
      <c r="T10545" t="s">
        <v>277</v>
      </c>
    </row>
    <row r="10546" spans="1:20" x14ac:dyDescent="0.35">
      <c r="A10546" t="s">
        <v>20498</v>
      </c>
      <c r="B10546" s="5" t="s">
        <v>57</v>
      </c>
      <c r="C10546" s="6">
        <v>184006</v>
      </c>
      <c r="D10546" t="s">
        <v>22</v>
      </c>
      <c r="E10546">
        <v>184006</v>
      </c>
      <c r="F10546" s="5" t="s">
        <v>23</v>
      </c>
      <c r="G10546" s="5" t="s">
        <v>24</v>
      </c>
      <c r="H10546" s="5" t="s">
        <v>165</v>
      </c>
      <c r="I10546" t="s">
        <v>26</v>
      </c>
      <c r="J10546" t="s">
        <v>60</v>
      </c>
      <c r="K10546">
        <v>0</v>
      </c>
      <c r="L10546" s="5" t="s">
        <v>20499</v>
      </c>
      <c r="M10546" s="5" t="s">
        <v>37</v>
      </c>
      <c r="N10546">
        <v>11</v>
      </c>
      <c r="O10546" t="s">
        <v>107</v>
      </c>
      <c r="P10546" s="1">
        <v>45566</v>
      </c>
      <c r="Q10546" s="1">
        <v>45621</v>
      </c>
      <c r="R10546">
        <v>1949</v>
      </c>
      <c r="S10546" s="4">
        <v>9.3000000000000007</v>
      </c>
      <c r="T10546" t="s">
        <v>153</v>
      </c>
    </row>
    <row r="10547" spans="1:20" x14ac:dyDescent="0.35">
      <c r="A10547" t="s">
        <v>20500</v>
      </c>
      <c r="B10547" s="5" t="s">
        <v>32</v>
      </c>
      <c r="C10547" s="6">
        <v>253222</v>
      </c>
      <c r="D10547" t="s">
        <v>33</v>
      </c>
      <c r="E10547">
        <v>27854420</v>
      </c>
      <c r="F10547" s="5" t="s">
        <v>23</v>
      </c>
      <c r="G10547" s="5" t="s">
        <v>42</v>
      </c>
      <c r="H10547" s="5" t="s">
        <v>34</v>
      </c>
      <c r="I10547" t="s">
        <v>35</v>
      </c>
      <c r="J10547" t="s">
        <v>34</v>
      </c>
      <c r="K10547">
        <v>0</v>
      </c>
      <c r="L10547" s="5" t="s">
        <v>20501</v>
      </c>
      <c r="M10547" s="5" t="s">
        <v>70</v>
      </c>
      <c r="N10547">
        <v>17</v>
      </c>
      <c r="O10547" t="s">
        <v>135</v>
      </c>
      <c r="P10547" s="1">
        <v>45415</v>
      </c>
      <c r="Q10547" s="1">
        <v>45444</v>
      </c>
      <c r="R10547">
        <v>1021</v>
      </c>
      <c r="S10547" s="4">
        <v>8.6999999999999993</v>
      </c>
      <c r="T10547" t="s">
        <v>30</v>
      </c>
    </row>
    <row r="10548" spans="1:20" x14ac:dyDescent="0.35">
      <c r="A10548" t="s">
        <v>20502</v>
      </c>
      <c r="B10548" s="5" t="s">
        <v>28801</v>
      </c>
      <c r="C10548" s="6">
        <v>117179</v>
      </c>
      <c r="D10548" t="s">
        <v>22</v>
      </c>
      <c r="E10548">
        <v>117179</v>
      </c>
      <c r="F10548" s="5" t="s">
        <v>58</v>
      </c>
      <c r="G10548" s="5" t="s">
        <v>24</v>
      </c>
      <c r="H10548" s="5" t="s">
        <v>68</v>
      </c>
      <c r="I10548" t="s">
        <v>35</v>
      </c>
      <c r="J10548" t="s">
        <v>354</v>
      </c>
      <c r="K10548">
        <v>100</v>
      </c>
      <c r="L10548" s="5" t="s">
        <v>20503</v>
      </c>
      <c r="M10548" s="5" t="s">
        <v>70</v>
      </c>
      <c r="N10548">
        <v>1</v>
      </c>
      <c r="O10548" t="s">
        <v>141</v>
      </c>
      <c r="P10548" s="1">
        <v>45422</v>
      </c>
      <c r="Q10548" s="1">
        <v>45479</v>
      </c>
      <c r="R10548">
        <v>2212</v>
      </c>
      <c r="S10548" s="4">
        <v>6.9</v>
      </c>
      <c r="T10548" t="s">
        <v>277</v>
      </c>
    </row>
    <row r="10549" spans="1:20" x14ac:dyDescent="0.35">
      <c r="A10549" t="s">
        <v>20504</v>
      </c>
      <c r="B10549" s="5" t="s">
        <v>91</v>
      </c>
      <c r="C10549" s="6">
        <v>267272</v>
      </c>
      <c r="D10549" t="s">
        <v>92</v>
      </c>
      <c r="E10549">
        <v>200454</v>
      </c>
      <c r="F10549" s="5" t="s">
        <v>23</v>
      </c>
      <c r="G10549" s="5" t="s">
        <v>59</v>
      </c>
      <c r="H10549" s="5" t="s">
        <v>93</v>
      </c>
      <c r="I10549" t="s">
        <v>35</v>
      </c>
      <c r="J10549" t="s">
        <v>291</v>
      </c>
      <c r="K10549">
        <v>0</v>
      </c>
      <c r="L10549" s="5" t="s">
        <v>20505</v>
      </c>
      <c r="M10549" s="5" t="s">
        <v>54</v>
      </c>
      <c r="N10549">
        <v>10</v>
      </c>
      <c r="O10549" t="s">
        <v>141</v>
      </c>
      <c r="P10549" s="1">
        <v>45323</v>
      </c>
      <c r="Q10549" s="1">
        <v>45366</v>
      </c>
      <c r="R10549">
        <v>503</v>
      </c>
      <c r="S10549" s="4">
        <v>8.8000000000000007</v>
      </c>
      <c r="T10549" t="s">
        <v>89</v>
      </c>
    </row>
    <row r="10550" spans="1:20" x14ac:dyDescent="0.35">
      <c r="A10550" t="s">
        <v>20506</v>
      </c>
      <c r="B10550" s="5" t="s">
        <v>100</v>
      </c>
      <c r="C10550" s="6">
        <v>58015</v>
      </c>
      <c r="D10550" t="s">
        <v>41</v>
      </c>
      <c r="E10550">
        <v>49313</v>
      </c>
      <c r="F10550" s="5" t="s">
        <v>58</v>
      </c>
      <c r="G10550" s="5" t="s">
        <v>51</v>
      </c>
      <c r="H10550" s="5" t="s">
        <v>60</v>
      </c>
      <c r="I10550" t="s">
        <v>26</v>
      </c>
      <c r="J10550" t="s">
        <v>60</v>
      </c>
      <c r="K10550">
        <v>50</v>
      </c>
      <c r="L10550" s="5" t="s">
        <v>20507</v>
      </c>
      <c r="M10550" s="5" t="s">
        <v>54</v>
      </c>
      <c r="N10550">
        <v>0</v>
      </c>
      <c r="O10550" t="s">
        <v>167</v>
      </c>
      <c r="P10550" s="1">
        <v>45729</v>
      </c>
      <c r="Q10550" s="1">
        <v>45802</v>
      </c>
      <c r="R10550">
        <v>2176</v>
      </c>
      <c r="S10550" s="4">
        <v>9</v>
      </c>
      <c r="T10550" t="s">
        <v>210</v>
      </c>
    </row>
    <row r="10551" spans="1:20" x14ac:dyDescent="0.35">
      <c r="A10551" t="s">
        <v>20508</v>
      </c>
      <c r="B10551" s="5" t="s">
        <v>49</v>
      </c>
      <c r="C10551" s="6">
        <v>134945</v>
      </c>
      <c r="D10551" t="s">
        <v>41</v>
      </c>
      <c r="E10551">
        <v>114703</v>
      </c>
      <c r="F10551" s="5" t="s">
        <v>66</v>
      </c>
      <c r="G10551" s="5" t="s">
        <v>51</v>
      </c>
      <c r="H10551" s="5" t="s">
        <v>60</v>
      </c>
      <c r="I10551" t="s">
        <v>26</v>
      </c>
      <c r="J10551" t="s">
        <v>299</v>
      </c>
      <c r="K10551">
        <v>100</v>
      </c>
      <c r="L10551" s="5" t="s">
        <v>20509</v>
      </c>
      <c r="M10551" s="5" t="s">
        <v>70</v>
      </c>
      <c r="N10551">
        <v>5</v>
      </c>
      <c r="O10551" t="s">
        <v>88</v>
      </c>
      <c r="P10551" s="1">
        <v>45432</v>
      </c>
      <c r="Q10551" s="1">
        <v>45496</v>
      </c>
      <c r="R10551">
        <v>935</v>
      </c>
      <c r="S10551" s="4">
        <v>7.1</v>
      </c>
      <c r="T10551" t="s">
        <v>103</v>
      </c>
    </row>
    <row r="10552" spans="1:20" x14ac:dyDescent="0.35">
      <c r="A10552" t="s">
        <v>20510</v>
      </c>
      <c r="B10552" s="5" t="s">
        <v>174</v>
      </c>
      <c r="C10552" s="6">
        <v>171640</v>
      </c>
      <c r="D10552" t="s">
        <v>92</v>
      </c>
      <c r="E10552">
        <v>128730</v>
      </c>
      <c r="F10552" s="5" t="s">
        <v>66</v>
      </c>
      <c r="G10552" s="5" t="s">
        <v>42</v>
      </c>
      <c r="H10552" s="5" t="s">
        <v>93</v>
      </c>
      <c r="I10552" t="s">
        <v>35</v>
      </c>
      <c r="J10552" t="s">
        <v>93</v>
      </c>
      <c r="K10552">
        <v>100</v>
      </c>
      <c r="L10552" s="5" t="s">
        <v>20511</v>
      </c>
      <c r="M10552" s="5" t="s">
        <v>54</v>
      </c>
      <c r="N10552">
        <v>7</v>
      </c>
      <c r="O10552" t="s">
        <v>88</v>
      </c>
      <c r="P10552" s="1">
        <v>45377</v>
      </c>
      <c r="Q10552" s="1">
        <v>45404</v>
      </c>
      <c r="R10552">
        <v>2475</v>
      </c>
      <c r="S10552" s="4">
        <v>9.1999999999999993</v>
      </c>
      <c r="T10552" t="s">
        <v>63</v>
      </c>
    </row>
    <row r="10553" spans="1:20" x14ac:dyDescent="0.35">
      <c r="A10553" t="s">
        <v>20512</v>
      </c>
      <c r="B10553" s="5" t="s">
        <v>217</v>
      </c>
      <c r="C10553" s="6">
        <v>188053</v>
      </c>
      <c r="D10553" t="s">
        <v>22</v>
      </c>
      <c r="E10553">
        <v>188053</v>
      </c>
      <c r="F10553" s="5" t="s">
        <v>23</v>
      </c>
      <c r="G10553" s="5" t="s">
        <v>24</v>
      </c>
      <c r="H10553" s="5" t="s">
        <v>25</v>
      </c>
      <c r="I10553" t="s">
        <v>44</v>
      </c>
      <c r="J10553" t="s">
        <v>25</v>
      </c>
      <c r="K10553">
        <v>50</v>
      </c>
      <c r="L10553" s="5" t="s">
        <v>20513</v>
      </c>
      <c r="M10553" s="5" t="s">
        <v>28</v>
      </c>
      <c r="N10553">
        <v>18</v>
      </c>
      <c r="O10553" t="s">
        <v>167</v>
      </c>
      <c r="P10553" s="1">
        <v>45346</v>
      </c>
      <c r="Q10553" s="1">
        <v>45372</v>
      </c>
      <c r="R10553">
        <v>2223</v>
      </c>
      <c r="S10553" s="4">
        <v>6.9</v>
      </c>
      <c r="T10553" t="s">
        <v>103</v>
      </c>
    </row>
    <row r="10554" spans="1:20" x14ac:dyDescent="0.35">
      <c r="A10554" t="s">
        <v>20514</v>
      </c>
      <c r="B10554" s="5" t="s">
        <v>28802</v>
      </c>
      <c r="C10554" s="6">
        <v>174050</v>
      </c>
      <c r="D10554" t="s">
        <v>41</v>
      </c>
      <c r="E10554">
        <v>147943</v>
      </c>
      <c r="F10554" s="5" t="s">
        <v>66</v>
      </c>
      <c r="G10554" s="5" t="s">
        <v>24</v>
      </c>
      <c r="H10554" s="5" t="s">
        <v>126</v>
      </c>
      <c r="I10554" t="s">
        <v>35</v>
      </c>
      <c r="J10554" t="s">
        <v>126</v>
      </c>
      <c r="K10554">
        <v>100</v>
      </c>
      <c r="L10554" s="5" t="s">
        <v>20515</v>
      </c>
      <c r="M10554" s="5" t="s">
        <v>37</v>
      </c>
      <c r="N10554">
        <v>5</v>
      </c>
      <c r="O10554" t="s">
        <v>78</v>
      </c>
      <c r="P10554" s="1">
        <v>45481</v>
      </c>
      <c r="Q10554" s="1">
        <v>45554</v>
      </c>
      <c r="R10554">
        <v>712</v>
      </c>
      <c r="S10554" s="4">
        <v>8.1999999999999993</v>
      </c>
      <c r="T10554" t="s">
        <v>277</v>
      </c>
    </row>
    <row r="10555" spans="1:20" x14ac:dyDescent="0.35">
      <c r="A10555" t="s">
        <v>20516</v>
      </c>
      <c r="B10555" s="5" t="s">
        <v>28800</v>
      </c>
      <c r="C10555" s="6">
        <v>162350</v>
      </c>
      <c r="D10555" t="s">
        <v>22</v>
      </c>
      <c r="E10555">
        <v>162350</v>
      </c>
      <c r="F10555" s="5" t="s">
        <v>23</v>
      </c>
      <c r="G10555" s="5" t="s">
        <v>42</v>
      </c>
      <c r="H10555" s="5" t="s">
        <v>165</v>
      </c>
      <c r="I10555" t="s">
        <v>44</v>
      </c>
      <c r="J10555" t="s">
        <v>165</v>
      </c>
      <c r="K10555">
        <v>100</v>
      </c>
      <c r="L10555" s="5" t="s">
        <v>20517</v>
      </c>
      <c r="M10555" s="5" t="s">
        <v>70</v>
      </c>
      <c r="N10555">
        <v>15</v>
      </c>
      <c r="O10555" t="s">
        <v>85</v>
      </c>
      <c r="P10555" s="1">
        <v>45444</v>
      </c>
      <c r="Q10555" s="1">
        <v>45515</v>
      </c>
      <c r="R10555">
        <v>1094</v>
      </c>
      <c r="S10555" s="4">
        <v>7.6</v>
      </c>
      <c r="T10555" t="s">
        <v>277</v>
      </c>
    </row>
    <row r="10556" spans="1:20" x14ac:dyDescent="0.35">
      <c r="A10556" t="s">
        <v>20518</v>
      </c>
      <c r="B10556" s="5" t="s">
        <v>217</v>
      </c>
      <c r="C10556" s="6">
        <v>48857</v>
      </c>
      <c r="D10556" t="s">
        <v>22</v>
      </c>
      <c r="E10556">
        <v>48857</v>
      </c>
      <c r="F10556" s="5" t="s">
        <v>58</v>
      </c>
      <c r="G10556" s="5" t="s">
        <v>51</v>
      </c>
      <c r="H10556" s="5" t="s">
        <v>25</v>
      </c>
      <c r="I10556" t="s">
        <v>44</v>
      </c>
      <c r="J10556" t="s">
        <v>67</v>
      </c>
      <c r="K10556">
        <v>0</v>
      </c>
      <c r="L10556" s="5" t="s">
        <v>20519</v>
      </c>
      <c r="M10556" s="5" t="s">
        <v>37</v>
      </c>
      <c r="N10556">
        <v>1</v>
      </c>
      <c r="O10556" t="s">
        <v>71</v>
      </c>
      <c r="P10556" s="1">
        <v>45674</v>
      </c>
      <c r="Q10556" s="1">
        <v>45726</v>
      </c>
      <c r="R10556">
        <v>2343</v>
      </c>
      <c r="S10556" s="4">
        <v>9.3000000000000007</v>
      </c>
      <c r="T10556" t="s">
        <v>136</v>
      </c>
    </row>
    <row r="10557" spans="1:20" x14ac:dyDescent="0.35">
      <c r="A10557" t="s">
        <v>20520</v>
      </c>
      <c r="B10557" s="5" t="s">
        <v>179</v>
      </c>
      <c r="C10557" s="6">
        <v>81741</v>
      </c>
      <c r="D10557" t="s">
        <v>65</v>
      </c>
      <c r="E10557">
        <v>106263</v>
      </c>
      <c r="F10557" s="5" t="s">
        <v>58</v>
      </c>
      <c r="G10557" s="5" t="s">
        <v>59</v>
      </c>
      <c r="H10557" s="5" t="s">
        <v>67</v>
      </c>
      <c r="I10557" t="s">
        <v>26</v>
      </c>
      <c r="J10557" t="s">
        <v>67</v>
      </c>
      <c r="K10557">
        <v>100</v>
      </c>
      <c r="L10557" s="5" t="s">
        <v>20521</v>
      </c>
      <c r="M10557" s="5" t="s">
        <v>28</v>
      </c>
      <c r="N10557">
        <v>0</v>
      </c>
      <c r="O10557" t="s">
        <v>112</v>
      </c>
      <c r="P10557" s="1">
        <v>45673</v>
      </c>
      <c r="Q10557" s="1">
        <v>45741</v>
      </c>
      <c r="R10557">
        <v>2261</v>
      </c>
      <c r="S10557" s="4">
        <v>6.9</v>
      </c>
      <c r="T10557" t="s">
        <v>55</v>
      </c>
    </row>
    <row r="10558" spans="1:20" x14ac:dyDescent="0.35">
      <c r="A10558" t="s">
        <v>20522</v>
      </c>
      <c r="B10558" s="5" t="s">
        <v>21</v>
      </c>
      <c r="C10558" s="6">
        <v>93881</v>
      </c>
      <c r="D10558" t="s">
        <v>41</v>
      </c>
      <c r="E10558">
        <v>79799</v>
      </c>
      <c r="F10558" s="5" t="s">
        <v>50</v>
      </c>
      <c r="G10558" s="5" t="s">
        <v>59</v>
      </c>
      <c r="H10558" s="5" t="s">
        <v>151</v>
      </c>
      <c r="I10558" t="s">
        <v>26</v>
      </c>
      <c r="J10558" t="s">
        <v>151</v>
      </c>
      <c r="K10558">
        <v>100</v>
      </c>
      <c r="L10558" s="5" t="s">
        <v>20523</v>
      </c>
      <c r="M10558" s="5" t="s">
        <v>37</v>
      </c>
      <c r="N10558">
        <v>3</v>
      </c>
      <c r="O10558" t="s">
        <v>112</v>
      </c>
      <c r="P10558" s="1">
        <v>45489</v>
      </c>
      <c r="Q10558" s="1">
        <v>45528</v>
      </c>
      <c r="R10558">
        <v>1606</v>
      </c>
      <c r="S10558" s="4">
        <v>7.5</v>
      </c>
      <c r="T10558" t="s">
        <v>103</v>
      </c>
    </row>
    <row r="10559" spans="1:20" x14ac:dyDescent="0.35">
      <c r="A10559" t="s">
        <v>20524</v>
      </c>
      <c r="B10559" s="5" t="s">
        <v>28802</v>
      </c>
      <c r="C10559" s="6">
        <v>52800</v>
      </c>
      <c r="D10559" t="s">
        <v>22</v>
      </c>
      <c r="E10559">
        <v>52800</v>
      </c>
      <c r="F10559" s="5" t="s">
        <v>58</v>
      </c>
      <c r="G10559" s="5" t="s">
        <v>51</v>
      </c>
      <c r="H10559" s="5" t="s">
        <v>52</v>
      </c>
      <c r="I10559" t="s">
        <v>44</v>
      </c>
      <c r="J10559" t="s">
        <v>52</v>
      </c>
      <c r="K10559">
        <v>0</v>
      </c>
      <c r="L10559" s="5" t="s">
        <v>20525</v>
      </c>
      <c r="M10559" s="5" t="s">
        <v>54</v>
      </c>
      <c r="N10559">
        <v>0</v>
      </c>
      <c r="O10559" t="s">
        <v>62</v>
      </c>
      <c r="P10559" s="1">
        <v>45518</v>
      </c>
      <c r="Q10559" s="1">
        <v>45583</v>
      </c>
      <c r="R10559">
        <v>551</v>
      </c>
      <c r="S10559" s="4">
        <v>6.8</v>
      </c>
      <c r="T10559" t="s">
        <v>118</v>
      </c>
    </row>
    <row r="10560" spans="1:20" x14ac:dyDescent="0.35">
      <c r="A10560" t="s">
        <v>20526</v>
      </c>
      <c r="B10560" s="5" t="s">
        <v>73</v>
      </c>
      <c r="C10560" s="6">
        <v>164719</v>
      </c>
      <c r="D10560" t="s">
        <v>120</v>
      </c>
      <c r="E10560">
        <v>148247</v>
      </c>
      <c r="F10560" s="5" t="s">
        <v>50</v>
      </c>
      <c r="G10560" s="5" t="s">
        <v>51</v>
      </c>
      <c r="H10560" s="5" t="s">
        <v>121</v>
      </c>
      <c r="I10560" t="s">
        <v>35</v>
      </c>
      <c r="J10560" t="s">
        <v>121</v>
      </c>
      <c r="K10560">
        <v>100</v>
      </c>
      <c r="L10560" s="5" t="s">
        <v>20527</v>
      </c>
      <c r="M10560" s="5" t="s">
        <v>28</v>
      </c>
      <c r="N10560">
        <v>4</v>
      </c>
      <c r="O10560" t="s">
        <v>85</v>
      </c>
      <c r="P10560" s="1">
        <v>45467</v>
      </c>
      <c r="Q10560" s="1">
        <v>45528</v>
      </c>
      <c r="R10560">
        <v>1239</v>
      </c>
      <c r="S10560" s="4">
        <v>5.3</v>
      </c>
      <c r="T10560" t="s">
        <v>108</v>
      </c>
    </row>
    <row r="10561" spans="1:20" x14ac:dyDescent="0.35">
      <c r="A10561" t="s">
        <v>20528</v>
      </c>
      <c r="B10561" s="5" t="s">
        <v>28802</v>
      </c>
      <c r="C10561" s="6">
        <v>89861</v>
      </c>
      <c r="D10561" t="s">
        <v>92</v>
      </c>
      <c r="E10561">
        <v>67396</v>
      </c>
      <c r="F10561" s="5" t="s">
        <v>50</v>
      </c>
      <c r="G10561" s="5" t="s">
        <v>42</v>
      </c>
      <c r="H10561" s="5" t="s">
        <v>93</v>
      </c>
      <c r="I10561" t="s">
        <v>35</v>
      </c>
      <c r="J10561" t="s">
        <v>93</v>
      </c>
      <c r="K10561">
        <v>100</v>
      </c>
      <c r="L10561" s="5" t="s">
        <v>20529</v>
      </c>
      <c r="M10561" s="5" t="s">
        <v>70</v>
      </c>
      <c r="N10561">
        <v>2</v>
      </c>
      <c r="O10561" t="s">
        <v>131</v>
      </c>
      <c r="P10561" s="1">
        <v>45476</v>
      </c>
      <c r="Q10561" s="1">
        <v>45492</v>
      </c>
      <c r="R10561">
        <v>1058</v>
      </c>
      <c r="S10561" s="4">
        <v>6.4</v>
      </c>
      <c r="T10561" t="s">
        <v>79</v>
      </c>
    </row>
    <row r="10562" spans="1:20" x14ac:dyDescent="0.35">
      <c r="A10562" t="s">
        <v>20530</v>
      </c>
      <c r="B10562" s="5" t="s">
        <v>179</v>
      </c>
      <c r="C10562" s="6">
        <v>182265</v>
      </c>
      <c r="D10562" t="s">
        <v>22</v>
      </c>
      <c r="E10562">
        <v>182265</v>
      </c>
      <c r="F10562" s="5" t="s">
        <v>23</v>
      </c>
      <c r="G10562" s="5" t="s">
        <v>51</v>
      </c>
      <c r="H10562" s="5" t="s">
        <v>191</v>
      </c>
      <c r="I10562" t="s">
        <v>44</v>
      </c>
      <c r="J10562" t="s">
        <v>191</v>
      </c>
      <c r="K10562">
        <v>100</v>
      </c>
      <c r="L10562" s="5" t="s">
        <v>20531</v>
      </c>
      <c r="M10562" s="5" t="s">
        <v>37</v>
      </c>
      <c r="N10562">
        <v>19</v>
      </c>
      <c r="O10562" t="s">
        <v>172</v>
      </c>
      <c r="P10562" s="1">
        <v>45593</v>
      </c>
      <c r="Q10562" s="1">
        <v>45661</v>
      </c>
      <c r="R10562">
        <v>1922</v>
      </c>
      <c r="S10562" s="4">
        <v>7.1</v>
      </c>
      <c r="T10562" t="s">
        <v>47</v>
      </c>
    </row>
    <row r="10563" spans="1:20" x14ac:dyDescent="0.35">
      <c r="A10563" t="s">
        <v>20532</v>
      </c>
      <c r="B10563" s="5" t="s">
        <v>32</v>
      </c>
      <c r="C10563" s="6">
        <v>119526</v>
      </c>
      <c r="D10563" t="s">
        <v>22</v>
      </c>
      <c r="E10563">
        <v>119526</v>
      </c>
      <c r="F10563" s="5" t="s">
        <v>66</v>
      </c>
      <c r="G10563" s="5" t="s">
        <v>24</v>
      </c>
      <c r="H10563" s="5" t="s">
        <v>191</v>
      </c>
      <c r="I10563" t="s">
        <v>26</v>
      </c>
      <c r="J10563" t="s">
        <v>151</v>
      </c>
      <c r="K10563">
        <v>100</v>
      </c>
      <c r="L10563" s="5" t="s">
        <v>14651</v>
      </c>
      <c r="M10563" s="5" t="s">
        <v>37</v>
      </c>
      <c r="N10563">
        <v>6</v>
      </c>
      <c r="O10563" t="s">
        <v>71</v>
      </c>
      <c r="P10563" s="1">
        <v>45721</v>
      </c>
      <c r="Q10563" s="1">
        <v>45770</v>
      </c>
      <c r="R10563">
        <v>1562</v>
      </c>
      <c r="S10563" s="4">
        <v>7</v>
      </c>
      <c r="T10563" t="s">
        <v>55</v>
      </c>
    </row>
    <row r="10564" spans="1:20" x14ac:dyDescent="0.35">
      <c r="A10564" t="s">
        <v>20533</v>
      </c>
      <c r="B10564" s="5" t="s">
        <v>100</v>
      </c>
      <c r="C10564" s="6">
        <v>167797</v>
      </c>
      <c r="D10564" t="s">
        <v>22</v>
      </c>
      <c r="E10564">
        <v>167797</v>
      </c>
      <c r="F10564" s="5" t="s">
        <v>23</v>
      </c>
      <c r="G10564" s="5" t="s">
        <v>51</v>
      </c>
      <c r="H10564" s="5" t="s">
        <v>25</v>
      </c>
      <c r="I10564" t="s">
        <v>44</v>
      </c>
      <c r="J10564" t="s">
        <v>93</v>
      </c>
      <c r="K10564">
        <v>100</v>
      </c>
      <c r="L10564" s="5" t="s">
        <v>20534</v>
      </c>
      <c r="M10564" s="5" t="s">
        <v>70</v>
      </c>
      <c r="N10564">
        <v>19</v>
      </c>
      <c r="O10564" t="s">
        <v>112</v>
      </c>
      <c r="P10564" s="1">
        <v>45645</v>
      </c>
      <c r="Q10564" s="1">
        <v>45702</v>
      </c>
      <c r="R10564">
        <v>1184</v>
      </c>
      <c r="S10564" s="4">
        <v>7.9</v>
      </c>
      <c r="T10564" t="s">
        <v>243</v>
      </c>
    </row>
    <row r="10565" spans="1:20" x14ac:dyDescent="0.35">
      <c r="A10565" t="s">
        <v>20535</v>
      </c>
      <c r="B10565" s="5" t="s">
        <v>28800</v>
      </c>
      <c r="C10565" s="6">
        <v>338875</v>
      </c>
      <c r="D10565" t="s">
        <v>22</v>
      </c>
      <c r="E10565">
        <v>338875</v>
      </c>
      <c r="F10565" s="5" t="s">
        <v>23</v>
      </c>
      <c r="G10565" s="5" t="s">
        <v>59</v>
      </c>
      <c r="H10565" s="5" t="s">
        <v>101</v>
      </c>
      <c r="I10565" t="s">
        <v>35</v>
      </c>
      <c r="J10565" t="s">
        <v>101</v>
      </c>
      <c r="K10565">
        <v>100</v>
      </c>
      <c r="L10565" s="5" t="s">
        <v>20536</v>
      </c>
      <c r="M10565" s="5" t="s">
        <v>70</v>
      </c>
      <c r="N10565">
        <v>16</v>
      </c>
      <c r="O10565" t="s">
        <v>46</v>
      </c>
      <c r="P10565" s="1">
        <v>45497</v>
      </c>
      <c r="Q10565" s="1">
        <v>45514</v>
      </c>
      <c r="R10565">
        <v>2085</v>
      </c>
      <c r="S10565" s="4">
        <v>7.1</v>
      </c>
      <c r="T10565" t="s">
        <v>210</v>
      </c>
    </row>
    <row r="10566" spans="1:20" x14ac:dyDescent="0.35">
      <c r="A10566" t="s">
        <v>20537</v>
      </c>
      <c r="B10566" s="5" t="s">
        <v>217</v>
      </c>
      <c r="C10566" s="6">
        <v>191360</v>
      </c>
      <c r="D10566" t="s">
        <v>41</v>
      </c>
      <c r="E10566">
        <v>162656</v>
      </c>
      <c r="F10566" s="5" t="s">
        <v>23</v>
      </c>
      <c r="G10566" s="5" t="s">
        <v>59</v>
      </c>
      <c r="H10566" s="5" t="s">
        <v>151</v>
      </c>
      <c r="I10566" t="s">
        <v>44</v>
      </c>
      <c r="J10566" t="s">
        <v>151</v>
      </c>
      <c r="K10566">
        <v>50</v>
      </c>
      <c r="L10566" s="5" t="s">
        <v>20538</v>
      </c>
      <c r="M10566" s="5" t="s">
        <v>37</v>
      </c>
      <c r="N10566">
        <v>16</v>
      </c>
      <c r="O10566" t="s">
        <v>107</v>
      </c>
      <c r="P10566" s="1">
        <v>45753</v>
      </c>
      <c r="Q10566" s="1">
        <v>45809</v>
      </c>
      <c r="R10566">
        <v>2448</v>
      </c>
      <c r="S10566" s="4">
        <v>6.5</v>
      </c>
      <c r="T10566" t="s">
        <v>153</v>
      </c>
    </row>
    <row r="10567" spans="1:20" x14ac:dyDescent="0.35">
      <c r="A10567" t="s">
        <v>20539</v>
      </c>
      <c r="B10567" s="5" t="s">
        <v>28800</v>
      </c>
      <c r="C10567" s="6">
        <v>134565</v>
      </c>
      <c r="D10567" t="s">
        <v>22</v>
      </c>
      <c r="E10567">
        <v>134565</v>
      </c>
      <c r="F10567" s="5" t="s">
        <v>66</v>
      </c>
      <c r="G10567" s="5" t="s">
        <v>51</v>
      </c>
      <c r="H10567" s="5" t="s">
        <v>101</v>
      </c>
      <c r="I10567" t="s">
        <v>44</v>
      </c>
      <c r="J10567" t="s">
        <v>101</v>
      </c>
      <c r="K10567">
        <v>0</v>
      </c>
      <c r="L10567" s="5" t="s">
        <v>20540</v>
      </c>
      <c r="M10567" s="5" t="s">
        <v>54</v>
      </c>
      <c r="N10567">
        <v>6</v>
      </c>
      <c r="O10567" t="s">
        <v>141</v>
      </c>
      <c r="P10567" s="1">
        <v>45539</v>
      </c>
      <c r="Q10567" s="1">
        <v>45586</v>
      </c>
      <c r="R10567">
        <v>653</v>
      </c>
      <c r="S10567" s="4">
        <v>9.5</v>
      </c>
      <c r="T10567" t="s">
        <v>30</v>
      </c>
    </row>
    <row r="10568" spans="1:20" x14ac:dyDescent="0.35">
      <c r="A10568" t="s">
        <v>20541</v>
      </c>
      <c r="B10568" s="5" t="s">
        <v>73</v>
      </c>
      <c r="C10568" s="6">
        <v>75173</v>
      </c>
      <c r="D10568" t="s">
        <v>33</v>
      </c>
      <c r="E10568">
        <v>8269030</v>
      </c>
      <c r="F10568" s="5" t="s">
        <v>58</v>
      </c>
      <c r="G10568" s="5" t="s">
        <v>51</v>
      </c>
      <c r="H10568" s="5" t="s">
        <v>34</v>
      </c>
      <c r="I10568" t="s">
        <v>44</v>
      </c>
      <c r="J10568" t="s">
        <v>110</v>
      </c>
      <c r="K10568">
        <v>100</v>
      </c>
      <c r="L10568" s="5" t="s">
        <v>20542</v>
      </c>
      <c r="M10568" s="5" t="s">
        <v>28</v>
      </c>
      <c r="N10568">
        <v>0</v>
      </c>
      <c r="O10568" t="s">
        <v>141</v>
      </c>
      <c r="P10568" s="1">
        <v>45597</v>
      </c>
      <c r="Q10568" s="1">
        <v>45630</v>
      </c>
      <c r="R10568">
        <v>2083</v>
      </c>
      <c r="S10568" s="4">
        <v>5.4</v>
      </c>
      <c r="T10568" t="s">
        <v>38</v>
      </c>
    </row>
    <row r="10569" spans="1:20" x14ac:dyDescent="0.35">
      <c r="A10569" t="s">
        <v>20543</v>
      </c>
      <c r="B10569" s="5" t="s">
        <v>91</v>
      </c>
      <c r="C10569" s="6">
        <v>123862</v>
      </c>
      <c r="D10569" t="s">
        <v>41</v>
      </c>
      <c r="E10569">
        <v>105283</v>
      </c>
      <c r="F10569" s="5" t="s">
        <v>66</v>
      </c>
      <c r="G10569" s="5" t="s">
        <v>51</v>
      </c>
      <c r="H10569" s="5" t="s">
        <v>60</v>
      </c>
      <c r="I10569" t="s">
        <v>44</v>
      </c>
      <c r="J10569" t="s">
        <v>60</v>
      </c>
      <c r="K10569">
        <v>0</v>
      </c>
      <c r="L10569" s="5" t="s">
        <v>20544</v>
      </c>
      <c r="M10569" s="5" t="s">
        <v>54</v>
      </c>
      <c r="N10569">
        <v>7</v>
      </c>
      <c r="O10569" t="s">
        <v>62</v>
      </c>
      <c r="P10569" s="1">
        <v>45351</v>
      </c>
      <c r="Q10569" s="1">
        <v>45369</v>
      </c>
      <c r="R10569">
        <v>1232</v>
      </c>
      <c r="S10569" s="4">
        <v>5.4</v>
      </c>
      <c r="T10569" t="s">
        <v>243</v>
      </c>
    </row>
    <row r="10570" spans="1:20" x14ac:dyDescent="0.35">
      <c r="A10570" t="s">
        <v>20545</v>
      </c>
      <c r="B10570" s="5" t="s">
        <v>28802</v>
      </c>
      <c r="C10570" s="6">
        <v>118839</v>
      </c>
      <c r="D10570" t="s">
        <v>81</v>
      </c>
      <c r="E10570">
        <v>160433</v>
      </c>
      <c r="F10570" s="5" t="s">
        <v>50</v>
      </c>
      <c r="G10570" s="5" t="s">
        <v>51</v>
      </c>
      <c r="H10570" s="5" t="s">
        <v>82</v>
      </c>
      <c r="I10570" t="s">
        <v>35</v>
      </c>
      <c r="J10570" t="s">
        <v>82</v>
      </c>
      <c r="K10570">
        <v>50</v>
      </c>
      <c r="L10570" s="5" t="s">
        <v>20546</v>
      </c>
      <c r="M10570" s="5" t="s">
        <v>70</v>
      </c>
      <c r="N10570">
        <v>4</v>
      </c>
      <c r="O10570" t="s">
        <v>46</v>
      </c>
      <c r="P10570" s="1">
        <v>45404</v>
      </c>
      <c r="Q10570" s="1">
        <v>45437</v>
      </c>
      <c r="R10570">
        <v>963</v>
      </c>
      <c r="S10570" s="4">
        <v>8</v>
      </c>
      <c r="T10570" t="s">
        <v>30</v>
      </c>
    </row>
    <row r="10571" spans="1:20" x14ac:dyDescent="0.35">
      <c r="A10571" t="s">
        <v>20547</v>
      </c>
      <c r="B10571" s="5" t="s">
        <v>57</v>
      </c>
      <c r="C10571" s="6">
        <v>72716</v>
      </c>
      <c r="D10571" t="s">
        <v>41</v>
      </c>
      <c r="E10571">
        <v>61809</v>
      </c>
      <c r="F10571" s="5" t="s">
        <v>58</v>
      </c>
      <c r="G10571" s="5" t="s">
        <v>51</v>
      </c>
      <c r="H10571" s="5" t="s">
        <v>43</v>
      </c>
      <c r="I10571" t="s">
        <v>35</v>
      </c>
      <c r="J10571" t="s">
        <v>43</v>
      </c>
      <c r="K10571">
        <v>100</v>
      </c>
      <c r="L10571" s="5" t="s">
        <v>20548</v>
      </c>
      <c r="M10571" s="5" t="s">
        <v>37</v>
      </c>
      <c r="N10571">
        <v>0</v>
      </c>
      <c r="O10571" t="s">
        <v>29</v>
      </c>
      <c r="P10571" s="1">
        <v>45476</v>
      </c>
      <c r="Q10571" s="1">
        <v>45500</v>
      </c>
      <c r="R10571">
        <v>501</v>
      </c>
      <c r="S10571" s="4">
        <v>7.8</v>
      </c>
      <c r="T10571" t="s">
        <v>210</v>
      </c>
    </row>
    <row r="10572" spans="1:20" x14ac:dyDescent="0.35">
      <c r="A10572" t="s">
        <v>20549</v>
      </c>
      <c r="B10572" s="5" t="s">
        <v>21</v>
      </c>
      <c r="C10572" s="6">
        <v>126408</v>
      </c>
      <c r="D10572" t="s">
        <v>22</v>
      </c>
      <c r="E10572">
        <v>126408</v>
      </c>
      <c r="F10572" s="5" t="s">
        <v>50</v>
      </c>
      <c r="G10572" s="5" t="s">
        <v>59</v>
      </c>
      <c r="H10572" s="5" t="s">
        <v>101</v>
      </c>
      <c r="I10572" t="s">
        <v>35</v>
      </c>
      <c r="J10572" t="s">
        <v>1192</v>
      </c>
      <c r="K10572">
        <v>0</v>
      </c>
      <c r="L10572" s="5" t="s">
        <v>20550</v>
      </c>
      <c r="M10572" s="5" t="s">
        <v>70</v>
      </c>
      <c r="N10572">
        <v>4</v>
      </c>
      <c r="O10572" t="s">
        <v>167</v>
      </c>
      <c r="P10572" s="1">
        <v>45514</v>
      </c>
      <c r="Q10572" s="1">
        <v>45578</v>
      </c>
      <c r="R10572">
        <v>1126</v>
      </c>
      <c r="S10572" s="4">
        <v>5.0999999999999996</v>
      </c>
      <c r="T10572" t="s">
        <v>136</v>
      </c>
    </row>
    <row r="10573" spans="1:20" x14ac:dyDescent="0.35">
      <c r="A10573" t="s">
        <v>20551</v>
      </c>
      <c r="B10573" s="5" t="s">
        <v>28802</v>
      </c>
      <c r="C10573" s="6">
        <v>116295</v>
      </c>
      <c r="D10573" t="s">
        <v>41</v>
      </c>
      <c r="E10573">
        <v>98851</v>
      </c>
      <c r="F10573" s="5" t="s">
        <v>50</v>
      </c>
      <c r="G10573" s="5" t="s">
        <v>42</v>
      </c>
      <c r="H10573" s="5" t="s">
        <v>126</v>
      </c>
      <c r="I10573" t="s">
        <v>26</v>
      </c>
      <c r="J10573" t="s">
        <v>126</v>
      </c>
      <c r="K10573">
        <v>100</v>
      </c>
      <c r="L10573" s="5" t="s">
        <v>20552</v>
      </c>
      <c r="M10573" s="5" t="s">
        <v>37</v>
      </c>
      <c r="N10573">
        <v>4</v>
      </c>
      <c r="O10573" t="s">
        <v>107</v>
      </c>
      <c r="P10573" s="1">
        <v>45447</v>
      </c>
      <c r="Q10573" s="1">
        <v>45498</v>
      </c>
      <c r="R10573">
        <v>991</v>
      </c>
      <c r="S10573" s="4">
        <v>7.3</v>
      </c>
      <c r="T10573" t="s">
        <v>277</v>
      </c>
    </row>
    <row r="10574" spans="1:20" x14ac:dyDescent="0.35">
      <c r="A10574" t="s">
        <v>20553</v>
      </c>
      <c r="B10574" s="5" t="s">
        <v>28802</v>
      </c>
      <c r="C10574" s="6">
        <v>104716</v>
      </c>
      <c r="D10574" t="s">
        <v>41</v>
      </c>
      <c r="E10574">
        <v>89009</v>
      </c>
      <c r="F10574" s="5" t="s">
        <v>50</v>
      </c>
      <c r="G10574" s="5" t="s">
        <v>42</v>
      </c>
      <c r="H10574" s="5" t="s">
        <v>43</v>
      </c>
      <c r="I10574" t="s">
        <v>35</v>
      </c>
      <c r="J10574" t="s">
        <v>1211</v>
      </c>
      <c r="K10574">
        <v>50</v>
      </c>
      <c r="L10574" s="5" t="s">
        <v>20554</v>
      </c>
      <c r="M10574" s="5" t="s">
        <v>70</v>
      </c>
      <c r="N10574">
        <v>3</v>
      </c>
      <c r="O10574" t="s">
        <v>147</v>
      </c>
      <c r="P10574" s="1">
        <v>45695</v>
      </c>
      <c r="Q10574" s="1">
        <v>45762</v>
      </c>
      <c r="R10574">
        <v>688</v>
      </c>
      <c r="S10574" s="4">
        <v>7.5</v>
      </c>
      <c r="T10574" t="s">
        <v>63</v>
      </c>
    </row>
    <row r="10575" spans="1:20" x14ac:dyDescent="0.35">
      <c r="A10575" t="s">
        <v>20555</v>
      </c>
      <c r="B10575" s="5" t="s">
        <v>28799</v>
      </c>
      <c r="C10575" s="6">
        <v>130494</v>
      </c>
      <c r="D10575" t="s">
        <v>33</v>
      </c>
      <c r="E10575">
        <v>14354340</v>
      </c>
      <c r="F10575" s="5" t="s">
        <v>50</v>
      </c>
      <c r="G10575" s="5" t="s">
        <v>59</v>
      </c>
      <c r="H10575" s="5" t="s">
        <v>34</v>
      </c>
      <c r="I10575" t="s">
        <v>35</v>
      </c>
      <c r="J10575" t="s">
        <v>34</v>
      </c>
      <c r="K10575">
        <v>0</v>
      </c>
      <c r="L10575" s="5" t="s">
        <v>17009</v>
      </c>
      <c r="M10575" s="5" t="s">
        <v>37</v>
      </c>
      <c r="N10575">
        <v>4</v>
      </c>
      <c r="O10575" t="s">
        <v>71</v>
      </c>
      <c r="P10575" s="1">
        <v>45684</v>
      </c>
      <c r="Q10575" s="1">
        <v>45753</v>
      </c>
      <c r="R10575">
        <v>1863</v>
      </c>
      <c r="S10575" s="4">
        <v>7.8</v>
      </c>
      <c r="T10575" t="s">
        <v>47</v>
      </c>
    </row>
    <row r="10576" spans="1:20" x14ac:dyDescent="0.35">
      <c r="A10576" t="s">
        <v>20556</v>
      </c>
      <c r="B10576" s="5" t="s">
        <v>145</v>
      </c>
      <c r="C10576" s="6">
        <v>150085</v>
      </c>
      <c r="D10576" t="s">
        <v>81</v>
      </c>
      <c r="E10576">
        <v>202615</v>
      </c>
      <c r="F10576" s="5" t="s">
        <v>66</v>
      </c>
      <c r="G10576" s="5" t="s">
        <v>42</v>
      </c>
      <c r="H10576" s="5" t="s">
        <v>82</v>
      </c>
      <c r="I10576" t="s">
        <v>35</v>
      </c>
      <c r="J10576" t="s">
        <v>82</v>
      </c>
      <c r="K10576">
        <v>100</v>
      </c>
      <c r="L10576" s="5" t="s">
        <v>20557</v>
      </c>
      <c r="M10576" s="5" t="s">
        <v>70</v>
      </c>
      <c r="N10576">
        <v>5</v>
      </c>
      <c r="O10576" t="s">
        <v>46</v>
      </c>
      <c r="P10576" s="1">
        <v>45415</v>
      </c>
      <c r="Q10576" s="1">
        <v>45480</v>
      </c>
      <c r="R10576">
        <v>523</v>
      </c>
      <c r="S10576" s="4">
        <v>8.6</v>
      </c>
      <c r="T10576" t="s">
        <v>89</v>
      </c>
    </row>
    <row r="10577" spans="1:20" x14ac:dyDescent="0.35">
      <c r="A10577" t="s">
        <v>20558</v>
      </c>
      <c r="B10577" s="5" t="s">
        <v>100</v>
      </c>
      <c r="C10577" s="6">
        <v>45879</v>
      </c>
      <c r="D10577" t="s">
        <v>22</v>
      </c>
      <c r="E10577">
        <v>45879</v>
      </c>
      <c r="F10577" s="5" t="s">
        <v>66</v>
      </c>
      <c r="G10577" s="5" t="s">
        <v>24</v>
      </c>
      <c r="H10577" s="5" t="s">
        <v>116</v>
      </c>
      <c r="I10577" t="s">
        <v>44</v>
      </c>
      <c r="J10577" t="s">
        <v>1449</v>
      </c>
      <c r="K10577">
        <v>50</v>
      </c>
      <c r="L10577" s="5" t="s">
        <v>20559</v>
      </c>
      <c r="M10577" s="5" t="s">
        <v>37</v>
      </c>
      <c r="N10577">
        <v>6</v>
      </c>
      <c r="O10577" t="s">
        <v>88</v>
      </c>
      <c r="P10577" s="1">
        <v>45320</v>
      </c>
      <c r="Q10577" s="1">
        <v>45347</v>
      </c>
      <c r="R10577">
        <v>2273</v>
      </c>
      <c r="S10577" s="4">
        <v>7.7</v>
      </c>
      <c r="T10577" t="s">
        <v>38</v>
      </c>
    </row>
    <row r="10578" spans="1:20" x14ac:dyDescent="0.35">
      <c r="A10578" t="s">
        <v>20560</v>
      </c>
      <c r="B10578" s="5" t="s">
        <v>21</v>
      </c>
      <c r="C10578" s="6">
        <v>108528</v>
      </c>
      <c r="D10578" t="s">
        <v>22</v>
      </c>
      <c r="E10578">
        <v>108528</v>
      </c>
      <c r="F10578" s="5" t="s">
        <v>50</v>
      </c>
      <c r="G10578" s="5" t="s">
        <v>42</v>
      </c>
      <c r="H10578" s="5" t="s">
        <v>97</v>
      </c>
      <c r="I10578" t="s">
        <v>35</v>
      </c>
      <c r="J10578" t="s">
        <v>1449</v>
      </c>
      <c r="K10578">
        <v>50</v>
      </c>
      <c r="L10578" s="5" t="s">
        <v>20561</v>
      </c>
      <c r="M10578" s="5" t="s">
        <v>54</v>
      </c>
      <c r="N10578">
        <v>3</v>
      </c>
      <c r="O10578" t="s">
        <v>85</v>
      </c>
      <c r="P10578" s="1">
        <v>45595</v>
      </c>
      <c r="Q10578" s="1">
        <v>45661</v>
      </c>
      <c r="R10578">
        <v>1012</v>
      </c>
      <c r="S10578" s="4">
        <v>10</v>
      </c>
      <c r="T10578" t="s">
        <v>95</v>
      </c>
    </row>
    <row r="10579" spans="1:20" x14ac:dyDescent="0.35">
      <c r="A10579" t="s">
        <v>20562</v>
      </c>
      <c r="B10579" s="5" t="s">
        <v>179</v>
      </c>
      <c r="C10579" s="6">
        <v>191897</v>
      </c>
      <c r="D10579" t="s">
        <v>41</v>
      </c>
      <c r="E10579">
        <v>163112</v>
      </c>
      <c r="F10579" s="5" t="s">
        <v>23</v>
      </c>
      <c r="G10579" s="5" t="s">
        <v>51</v>
      </c>
      <c r="H10579" s="5" t="s">
        <v>151</v>
      </c>
      <c r="I10579" t="s">
        <v>35</v>
      </c>
      <c r="J10579" t="s">
        <v>157</v>
      </c>
      <c r="K10579">
        <v>100</v>
      </c>
      <c r="L10579" s="5" t="s">
        <v>17285</v>
      </c>
      <c r="M10579" s="5" t="s">
        <v>54</v>
      </c>
      <c r="N10579">
        <v>19</v>
      </c>
      <c r="O10579" t="s">
        <v>46</v>
      </c>
      <c r="P10579" s="1">
        <v>45706</v>
      </c>
      <c r="Q10579" s="1">
        <v>45766</v>
      </c>
      <c r="R10579">
        <v>1240</v>
      </c>
      <c r="S10579" s="4">
        <v>5.0999999999999996</v>
      </c>
      <c r="T10579" t="s">
        <v>243</v>
      </c>
    </row>
    <row r="10580" spans="1:20" x14ac:dyDescent="0.35">
      <c r="A10580" t="s">
        <v>20563</v>
      </c>
      <c r="B10580" s="5" t="s">
        <v>28801</v>
      </c>
      <c r="C10580" s="6">
        <v>93358</v>
      </c>
      <c r="D10580" t="s">
        <v>22</v>
      </c>
      <c r="E10580">
        <v>93358</v>
      </c>
      <c r="F10580" s="5" t="s">
        <v>50</v>
      </c>
      <c r="G10580" s="5" t="s">
        <v>24</v>
      </c>
      <c r="H10580" s="5" t="s">
        <v>68</v>
      </c>
      <c r="I10580" t="s">
        <v>44</v>
      </c>
      <c r="J10580" t="s">
        <v>68</v>
      </c>
      <c r="K10580">
        <v>50</v>
      </c>
      <c r="L10580" s="5" t="s">
        <v>20564</v>
      </c>
      <c r="M10580" s="5" t="s">
        <v>28</v>
      </c>
      <c r="N10580">
        <v>4</v>
      </c>
      <c r="O10580" t="s">
        <v>71</v>
      </c>
      <c r="P10580" s="1">
        <v>45390</v>
      </c>
      <c r="Q10580" s="1">
        <v>45428</v>
      </c>
      <c r="R10580">
        <v>909</v>
      </c>
      <c r="S10580" s="4">
        <v>6.4</v>
      </c>
      <c r="T10580" t="s">
        <v>118</v>
      </c>
    </row>
    <row r="10581" spans="1:20" x14ac:dyDescent="0.35">
      <c r="A10581" t="s">
        <v>20565</v>
      </c>
      <c r="B10581" s="5" t="s">
        <v>40</v>
      </c>
      <c r="C10581" s="6">
        <v>31111</v>
      </c>
      <c r="D10581" t="s">
        <v>22</v>
      </c>
      <c r="E10581">
        <v>31111</v>
      </c>
      <c r="F10581" s="5" t="s">
        <v>50</v>
      </c>
      <c r="G10581" s="5" t="s">
        <v>42</v>
      </c>
      <c r="H10581" s="5" t="s">
        <v>116</v>
      </c>
      <c r="I10581" t="s">
        <v>26</v>
      </c>
      <c r="J10581" t="s">
        <v>133</v>
      </c>
      <c r="K10581">
        <v>100</v>
      </c>
      <c r="L10581" s="5" t="s">
        <v>20566</v>
      </c>
      <c r="M10581" s="5" t="s">
        <v>54</v>
      </c>
      <c r="N10581">
        <v>3</v>
      </c>
      <c r="O10581" t="s">
        <v>78</v>
      </c>
      <c r="P10581" s="1">
        <v>45556</v>
      </c>
      <c r="Q10581" s="1">
        <v>45604</v>
      </c>
      <c r="R10581">
        <v>2004</v>
      </c>
      <c r="S10581" s="4">
        <v>5.8</v>
      </c>
      <c r="T10581" t="s">
        <v>118</v>
      </c>
    </row>
    <row r="10582" spans="1:20" x14ac:dyDescent="0.35">
      <c r="A10582" t="s">
        <v>20567</v>
      </c>
      <c r="B10582" s="5" t="s">
        <v>217</v>
      </c>
      <c r="C10582" s="6">
        <v>275338</v>
      </c>
      <c r="D10582" t="s">
        <v>81</v>
      </c>
      <c r="E10582">
        <v>371706</v>
      </c>
      <c r="F10582" s="5" t="s">
        <v>23</v>
      </c>
      <c r="G10582" s="5" t="s">
        <v>42</v>
      </c>
      <c r="H10582" s="5" t="s">
        <v>82</v>
      </c>
      <c r="I10582" t="s">
        <v>35</v>
      </c>
      <c r="J10582" t="s">
        <v>82</v>
      </c>
      <c r="K10582">
        <v>50</v>
      </c>
      <c r="L10582" s="5" t="s">
        <v>20568</v>
      </c>
      <c r="M10582" s="5" t="s">
        <v>54</v>
      </c>
      <c r="N10582">
        <v>19</v>
      </c>
      <c r="O10582" t="s">
        <v>147</v>
      </c>
      <c r="P10582" s="1">
        <v>45457</v>
      </c>
      <c r="Q10582" s="1">
        <v>45512</v>
      </c>
      <c r="R10582">
        <v>784</v>
      </c>
      <c r="S10582" s="4">
        <v>8.5</v>
      </c>
      <c r="T10582" t="s">
        <v>79</v>
      </c>
    </row>
    <row r="10583" spans="1:20" x14ac:dyDescent="0.35">
      <c r="A10583" t="s">
        <v>20569</v>
      </c>
      <c r="B10583" s="5" t="s">
        <v>73</v>
      </c>
      <c r="C10583" s="6">
        <v>147650</v>
      </c>
      <c r="D10583" t="s">
        <v>22</v>
      </c>
      <c r="E10583">
        <v>147650</v>
      </c>
      <c r="F10583" s="5" t="s">
        <v>66</v>
      </c>
      <c r="G10583" s="5" t="s">
        <v>51</v>
      </c>
      <c r="H10583" s="5" t="s">
        <v>129</v>
      </c>
      <c r="I10583" t="s">
        <v>35</v>
      </c>
      <c r="J10583" t="s">
        <v>129</v>
      </c>
      <c r="K10583">
        <v>100</v>
      </c>
      <c r="L10583" s="5" t="s">
        <v>20570</v>
      </c>
      <c r="M10583" s="5" t="s">
        <v>70</v>
      </c>
      <c r="N10583">
        <v>8</v>
      </c>
      <c r="O10583" t="s">
        <v>46</v>
      </c>
      <c r="P10583" s="1">
        <v>45550</v>
      </c>
      <c r="Q10583" s="1">
        <v>45568</v>
      </c>
      <c r="R10583">
        <v>1084</v>
      </c>
      <c r="S10583" s="4">
        <v>5.9</v>
      </c>
      <c r="T10583" t="s">
        <v>118</v>
      </c>
    </row>
    <row r="10584" spans="1:20" x14ac:dyDescent="0.35">
      <c r="A10584" t="s">
        <v>20571</v>
      </c>
      <c r="B10584" s="5" t="s">
        <v>21</v>
      </c>
      <c r="C10584" s="6">
        <v>204393</v>
      </c>
      <c r="D10584" t="s">
        <v>92</v>
      </c>
      <c r="E10584">
        <v>153295</v>
      </c>
      <c r="F10584" s="5" t="s">
        <v>23</v>
      </c>
      <c r="G10584" s="5" t="s">
        <v>42</v>
      </c>
      <c r="H10584" s="5" t="s">
        <v>93</v>
      </c>
      <c r="I10584" t="s">
        <v>26</v>
      </c>
      <c r="J10584" t="s">
        <v>93</v>
      </c>
      <c r="K10584">
        <v>0</v>
      </c>
      <c r="L10584" s="5" t="s">
        <v>20572</v>
      </c>
      <c r="M10584" s="5" t="s">
        <v>37</v>
      </c>
      <c r="N10584">
        <v>18</v>
      </c>
      <c r="O10584" t="s">
        <v>78</v>
      </c>
      <c r="P10584" s="1">
        <v>45674</v>
      </c>
      <c r="Q10584" s="1">
        <v>45690</v>
      </c>
      <c r="R10584">
        <v>1818</v>
      </c>
      <c r="S10584" s="4">
        <v>5.9</v>
      </c>
      <c r="T10584" t="s">
        <v>55</v>
      </c>
    </row>
    <row r="10585" spans="1:20" x14ac:dyDescent="0.35">
      <c r="A10585" t="s">
        <v>20573</v>
      </c>
      <c r="B10585" s="5" t="s">
        <v>40</v>
      </c>
      <c r="C10585" s="6">
        <v>63051</v>
      </c>
      <c r="D10585" t="s">
        <v>22</v>
      </c>
      <c r="E10585">
        <v>63051</v>
      </c>
      <c r="F10585" s="5" t="s">
        <v>58</v>
      </c>
      <c r="G10585" s="5" t="s">
        <v>42</v>
      </c>
      <c r="H10585" s="5" t="s">
        <v>165</v>
      </c>
      <c r="I10585" t="s">
        <v>26</v>
      </c>
      <c r="J10585" t="s">
        <v>165</v>
      </c>
      <c r="K10585">
        <v>0</v>
      </c>
      <c r="L10585" s="5" t="s">
        <v>12019</v>
      </c>
      <c r="M10585" s="5" t="s">
        <v>70</v>
      </c>
      <c r="N10585">
        <v>1</v>
      </c>
      <c r="O10585" t="s">
        <v>135</v>
      </c>
      <c r="P10585" s="1">
        <v>45591</v>
      </c>
      <c r="Q10585" s="1">
        <v>45620</v>
      </c>
      <c r="R10585">
        <v>509</v>
      </c>
      <c r="S10585" s="4">
        <v>6.6</v>
      </c>
      <c r="T10585" t="s">
        <v>210</v>
      </c>
    </row>
    <row r="10586" spans="1:20" x14ac:dyDescent="0.35">
      <c r="A10586" t="s">
        <v>20574</v>
      </c>
      <c r="B10586" s="5" t="s">
        <v>49</v>
      </c>
      <c r="C10586" s="6">
        <v>68170</v>
      </c>
      <c r="D10586" t="s">
        <v>33</v>
      </c>
      <c r="E10586">
        <v>7498700</v>
      </c>
      <c r="F10586" s="5" t="s">
        <v>58</v>
      </c>
      <c r="G10586" s="5" t="s">
        <v>59</v>
      </c>
      <c r="H10586" s="5" t="s">
        <v>34</v>
      </c>
      <c r="I10586" t="s">
        <v>26</v>
      </c>
      <c r="J10586" t="s">
        <v>67</v>
      </c>
      <c r="K10586">
        <v>0</v>
      </c>
      <c r="L10586" s="5" t="s">
        <v>1528</v>
      </c>
      <c r="M10586" s="5" t="s">
        <v>28</v>
      </c>
      <c r="N10586">
        <v>1</v>
      </c>
      <c r="O10586" t="s">
        <v>107</v>
      </c>
      <c r="P10586" s="1">
        <v>45665</v>
      </c>
      <c r="Q10586" s="1">
        <v>45728</v>
      </c>
      <c r="R10586">
        <v>2423</v>
      </c>
      <c r="S10586" s="4">
        <v>6.7</v>
      </c>
      <c r="T10586" t="s">
        <v>153</v>
      </c>
    </row>
    <row r="10587" spans="1:20" x14ac:dyDescent="0.35">
      <c r="A10587" t="s">
        <v>20575</v>
      </c>
      <c r="B10587" s="5" t="s">
        <v>105</v>
      </c>
      <c r="C10587" s="6">
        <v>63760</v>
      </c>
      <c r="D10587" t="s">
        <v>92</v>
      </c>
      <c r="E10587">
        <v>47820</v>
      </c>
      <c r="F10587" s="5" t="s">
        <v>58</v>
      </c>
      <c r="G10587" s="5" t="s">
        <v>24</v>
      </c>
      <c r="H10587" s="5" t="s">
        <v>93</v>
      </c>
      <c r="I10587" t="s">
        <v>35</v>
      </c>
      <c r="J10587" t="s">
        <v>93</v>
      </c>
      <c r="K10587">
        <v>0</v>
      </c>
      <c r="L10587" s="5" t="s">
        <v>20576</v>
      </c>
      <c r="M10587" s="5" t="s">
        <v>28</v>
      </c>
      <c r="N10587">
        <v>0</v>
      </c>
      <c r="O10587" t="s">
        <v>71</v>
      </c>
      <c r="P10587" s="1">
        <v>45326</v>
      </c>
      <c r="Q10587" s="1">
        <v>45356</v>
      </c>
      <c r="R10587">
        <v>1911</v>
      </c>
      <c r="S10587" s="4">
        <v>6.2</v>
      </c>
      <c r="T10587" t="s">
        <v>153</v>
      </c>
    </row>
    <row r="10588" spans="1:20" x14ac:dyDescent="0.35">
      <c r="A10588" t="s">
        <v>20577</v>
      </c>
      <c r="B10588" s="5" t="s">
        <v>91</v>
      </c>
      <c r="C10588" s="6">
        <v>93851</v>
      </c>
      <c r="D10588" t="s">
        <v>22</v>
      </c>
      <c r="E10588">
        <v>93851</v>
      </c>
      <c r="F10588" s="5" t="s">
        <v>50</v>
      </c>
      <c r="G10588" s="5" t="s">
        <v>51</v>
      </c>
      <c r="H10588" s="5" t="s">
        <v>101</v>
      </c>
      <c r="I10588" t="s">
        <v>44</v>
      </c>
      <c r="J10588" t="s">
        <v>121</v>
      </c>
      <c r="K10588">
        <v>0</v>
      </c>
      <c r="L10588" s="5" t="s">
        <v>20578</v>
      </c>
      <c r="M10588" s="5" t="s">
        <v>70</v>
      </c>
      <c r="N10588">
        <v>3</v>
      </c>
      <c r="O10588" t="s">
        <v>78</v>
      </c>
      <c r="P10588" s="1">
        <v>45770</v>
      </c>
      <c r="Q10588" s="1">
        <v>45830</v>
      </c>
      <c r="R10588">
        <v>2028</v>
      </c>
      <c r="S10588" s="4">
        <v>8.4</v>
      </c>
      <c r="T10588" t="s">
        <v>210</v>
      </c>
    </row>
    <row r="10589" spans="1:20" x14ac:dyDescent="0.35">
      <c r="A10589" t="s">
        <v>20579</v>
      </c>
      <c r="B10589" s="5" t="s">
        <v>21</v>
      </c>
      <c r="C10589" s="6">
        <v>125553</v>
      </c>
      <c r="D10589" t="s">
        <v>22</v>
      </c>
      <c r="E10589">
        <v>125553</v>
      </c>
      <c r="F10589" s="5" t="s">
        <v>66</v>
      </c>
      <c r="G10589" s="5" t="s">
        <v>24</v>
      </c>
      <c r="H10589" s="5" t="s">
        <v>101</v>
      </c>
      <c r="I10589" t="s">
        <v>44</v>
      </c>
      <c r="J10589" t="s">
        <v>101</v>
      </c>
      <c r="K10589">
        <v>50</v>
      </c>
      <c r="L10589" s="5" t="s">
        <v>13147</v>
      </c>
      <c r="M10589" s="5" t="s">
        <v>70</v>
      </c>
      <c r="N10589">
        <v>6</v>
      </c>
      <c r="O10589" t="s">
        <v>131</v>
      </c>
      <c r="P10589" s="1">
        <v>45596</v>
      </c>
      <c r="Q10589" s="1">
        <v>45625</v>
      </c>
      <c r="R10589">
        <v>1036</v>
      </c>
      <c r="S10589" s="4">
        <v>8.1</v>
      </c>
      <c r="T10589" t="s">
        <v>79</v>
      </c>
    </row>
    <row r="10590" spans="1:20" x14ac:dyDescent="0.35">
      <c r="A10590" t="s">
        <v>20580</v>
      </c>
      <c r="B10590" s="5" t="s">
        <v>49</v>
      </c>
      <c r="C10590" s="6">
        <v>56723</v>
      </c>
      <c r="D10590" t="s">
        <v>74</v>
      </c>
      <c r="E10590">
        <v>70904</v>
      </c>
      <c r="F10590" s="5" t="s">
        <v>58</v>
      </c>
      <c r="G10590" s="5" t="s">
        <v>59</v>
      </c>
      <c r="H10590" s="5" t="s">
        <v>75</v>
      </c>
      <c r="I10590" t="s">
        <v>35</v>
      </c>
      <c r="J10590" t="s">
        <v>75</v>
      </c>
      <c r="K10590">
        <v>100</v>
      </c>
      <c r="L10590" s="5" t="s">
        <v>20581</v>
      </c>
      <c r="M10590" s="5" t="s">
        <v>28</v>
      </c>
      <c r="N10590">
        <v>1</v>
      </c>
      <c r="O10590" t="s">
        <v>78</v>
      </c>
      <c r="P10590" s="1">
        <v>45604</v>
      </c>
      <c r="Q10590" s="1">
        <v>45621</v>
      </c>
      <c r="R10590">
        <v>1997</v>
      </c>
      <c r="S10590" s="4">
        <v>6.6</v>
      </c>
      <c r="T10590" t="s">
        <v>277</v>
      </c>
    </row>
    <row r="10591" spans="1:20" x14ac:dyDescent="0.35">
      <c r="A10591" t="s">
        <v>20582</v>
      </c>
      <c r="B10591" s="5" t="s">
        <v>28799</v>
      </c>
      <c r="C10591" s="6">
        <v>78007</v>
      </c>
      <c r="D10591" t="s">
        <v>22</v>
      </c>
      <c r="E10591">
        <v>78007</v>
      </c>
      <c r="F10591" s="5" t="s">
        <v>58</v>
      </c>
      <c r="G10591" s="5" t="s">
        <v>42</v>
      </c>
      <c r="H10591" s="5" t="s">
        <v>101</v>
      </c>
      <c r="I10591" t="s">
        <v>44</v>
      </c>
      <c r="J10591" t="s">
        <v>101</v>
      </c>
      <c r="K10591">
        <v>50</v>
      </c>
      <c r="L10591" s="5" t="s">
        <v>20583</v>
      </c>
      <c r="M10591" s="5" t="s">
        <v>37</v>
      </c>
      <c r="N10591">
        <v>1</v>
      </c>
      <c r="O10591" t="s">
        <v>62</v>
      </c>
      <c r="P10591" s="1">
        <v>45352</v>
      </c>
      <c r="Q10591" s="1">
        <v>45368</v>
      </c>
      <c r="R10591">
        <v>2122</v>
      </c>
      <c r="S10591" s="4">
        <v>9.3000000000000007</v>
      </c>
      <c r="T10591" t="s">
        <v>63</v>
      </c>
    </row>
    <row r="10592" spans="1:20" x14ac:dyDescent="0.35">
      <c r="A10592" t="s">
        <v>20584</v>
      </c>
      <c r="B10592" s="5" t="s">
        <v>21</v>
      </c>
      <c r="C10592" s="6">
        <v>230768</v>
      </c>
      <c r="D10592" t="s">
        <v>22</v>
      </c>
      <c r="E10592">
        <v>230768</v>
      </c>
      <c r="F10592" s="5" t="s">
        <v>23</v>
      </c>
      <c r="G10592" s="5" t="s">
        <v>42</v>
      </c>
      <c r="H10592" s="5" t="s">
        <v>52</v>
      </c>
      <c r="I10592" t="s">
        <v>35</v>
      </c>
      <c r="J10592" t="s">
        <v>491</v>
      </c>
      <c r="K10592">
        <v>50</v>
      </c>
      <c r="L10592" s="5" t="s">
        <v>20585</v>
      </c>
      <c r="M10592" s="5" t="s">
        <v>54</v>
      </c>
      <c r="N10592">
        <v>17</v>
      </c>
      <c r="O10592" t="s">
        <v>147</v>
      </c>
      <c r="P10592" s="1">
        <v>45469</v>
      </c>
      <c r="Q10592" s="1">
        <v>45502</v>
      </c>
      <c r="R10592">
        <v>1798</v>
      </c>
      <c r="S10592" s="4">
        <v>8.4</v>
      </c>
      <c r="T10592" t="s">
        <v>55</v>
      </c>
    </row>
    <row r="10593" spans="1:20" x14ac:dyDescent="0.35">
      <c r="A10593" t="s">
        <v>20586</v>
      </c>
      <c r="B10593" s="5" t="s">
        <v>21</v>
      </c>
      <c r="C10593" s="6">
        <v>61453</v>
      </c>
      <c r="D10593" t="s">
        <v>22</v>
      </c>
      <c r="E10593">
        <v>61453</v>
      </c>
      <c r="F10593" s="5" t="s">
        <v>58</v>
      </c>
      <c r="G10593" s="5" t="s">
        <v>42</v>
      </c>
      <c r="H10593" s="5" t="s">
        <v>191</v>
      </c>
      <c r="I10593" t="s">
        <v>44</v>
      </c>
      <c r="J10593" t="s">
        <v>191</v>
      </c>
      <c r="K10593">
        <v>100</v>
      </c>
      <c r="L10593" s="5" t="s">
        <v>3597</v>
      </c>
      <c r="M10593" s="5" t="s">
        <v>37</v>
      </c>
      <c r="N10593">
        <v>0</v>
      </c>
      <c r="O10593" t="s">
        <v>135</v>
      </c>
      <c r="P10593" s="1">
        <v>45482</v>
      </c>
      <c r="Q10593" s="1">
        <v>45511</v>
      </c>
      <c r="R10593">
        <v>671</v>
      </c>
      <c r="S10593" s="4">
        <v>9.4</v>
      </c>
      <c r="T10593" t="s">
        <v>118</v>
      </c>
    </row>
    <row r="10594" spans="1:20" x14ac:dyDescent="0.35">
      <c r="A10594" t="s">
        <v>20587</v>
      </c>
      <c r="B10594" s="5" t="s">
        <v>57</v>
      </c>
      <c r="C10594" s="6">
        <v>86143</v>
      </c>
      <c r="D10594" t="s">
        <v>74</v>
      </c>
      <c r="E10594">
        <v>107679</v>
      </c>
      <c r="F10594" s="5" t="s">
        <v>50</v>
      </c>
      <c r="G10594" s="5" t="s">
        <v>24</v>
      </c>
      <c r="H10594" s="5" t="s">
        <v>75</v>
      </c>
      <c r="I10594" t="s">
        <v>44</v>
      </c>
      <c r="J10594" t="s">
        <v>75</v>
      </c>
      <c r="K10594">
        <v>50</v>
      </c>
      <c r="L10594" s="5" t="s">
        <v>20588</v>
      </c>
      <c r="M10594" s="5" t="s">
        <v>70</v>
      </c>
      <c r="N10594">
        <v>2</v>
      </c>
      <c r="O10594" t="s">
        <v>172</v>
      </c>
      <c r="P10594" s="1">
        <v>45660</v>
      </c>
      <c r="Q10594" s="1">
        <v>45721</v>
      </c>
      <c r="R10594">
        <v>1242</v>
      </c>
      <c r="S10594" s="4">
        <v>6.6</v>
      </c>
      <c r="T10594" t="s">
        <v>30</v>
      </c>
    </row>
    <row r="10595" spans="1:20" x14ac:dyDescent="0.35">
      <c r="A10595" t="s">
        <v>20589</v>
      </c>
      <c r="B10595" s="5" t="s">
        <v>32</v>
      </c>
      <c r="C10595" s="6">
        <v>60433</v>
      </c>
      <c r="D10595" t="s">
        <v>74</v>
      </c>
      <c r="E10595">
        <v>75541</v>
      </c>
      <c r="F10595" s="5" t="s">
        <v>58</v>
      </c>
      <c r="G10595" s="5" t="s">
        <v>59</v>
      </c>
      <c r="H10595" s="5" t="s">
        <v>75</v>
      </c>
      <c r="I10595" t="s">
        <v>35</v>
      </c>
      <c r="J10595" t="s">
        <v>629</v>
      </c>
      <c r="K10595">
        <v>50</v>
      </c>
      <c r="L10595" s="5" t="s">
        <v>20590</v>
      </c>
      <c r="M10595" s="5" t="s">
        <v>28</v>
      </c>
      <c r="N10595">
        <v>0</v>
      </c>
      <c r="O10595" t="s">
        <v>131</v>
      </c>
      <c r="P10595" s="1">
        <v>45533</v>
      </c>
      <c r="Q10595" s="1">
        <v>45556</v>
      </c>
      <c r="R10595">
        <v>613</v>
      </c>
      <c r="S10595" s="4">
        <v>5.9</v>
      </c>
      <c r="T10595" t="s">
        <v>47</v>
      </c>
    </row>
    <row r="10596" spans="1:20" x14ac:dyDescent="0.35">
      <c r="A10596" t="s">
        <v>20591</v>
      </c>
      <c r="B10596" s="5" t="s">
        <v>28802</v>
      </c>
      <c r="C10596" s="6">
        <v>71504</v>
      </c>
      <c r="D10596" t="s">
        <v>41</v>
      </c>
      <c r="E10596">
        <v>60778</v>
      </c>
      <c r="F10596" s="5" t="s">
        <v>50</v>
      </c>
      <c r="G10596" s="5" t="s">
        <v>51</v>
      </c>
      <c r="H10596" s="5" t="s">
        <v>151</v>
      </c>
      <c r="I10596" t="s">
        <v>26</v>
      </c>
      <c r="J10596" t="s">
        <v>151</v>
      </c>
      <c r="K10596">
        <v>50</v>
      </c>
      <c r="L10596" s="5" t="s">
        <v>20592</v>
      </c>
      <c r="M10596" s="5" t="s">
        <v>37</v>
      </c>
      <c r="N10596">
        <v>2</v>
      </c>
      <c r="O10596" t="s">
        <v>62</v>
      </c>
      <c r="P10596" s="1">
        <v>45613</v>
      </c>
      <c r="Q10596" s="1">
        <v>45680</v>
      </c>
      <c r="R10596">
        <v>1193</v>
      </c>
      <c r="S10596" s="4">
        <v>5.3</v>
      </c>
      <c r="T10596" t="s">
        <v>108</v>
      </c>
    </row>
    <row r="10597" spans="1:20" x14ac:dyDescent="0.35">
      <c r="A10597" t="s">
        <v>20593</v>
      </c>
      <c r="B10597" s="5" t="s">
        <v>100</v>
      </c>
      <c r="C10597" s="6">
        <v>141331</v>
      </c>
      <c r="D10597" t="s">
        <v>74</v>
      </c>
      <c r="E10597">
        <v>176664</v>
      </c>
      <c r="F10597" s="5" t="s">
        <v>66</v>
      </c>
      <c r="G10597" s="5" t="s">
        <v>59</v>
      </c>
      <c r="H10597" s="5" t="s">
        <v>75</v>
      </c>
      <c r="I10597" t="s">
        <v>26</v>
      </c>
      <c r="J10597" t="s">
        <v>75</v>
      </c>
      <c r="K10597">
        <v>0</v>
      </c>
      <c r="L10597" s="5" t="s">
        <v>20594</v>
      </c>
      <c r="M10597" s="5" t="s">
        <v>54</v>
      </c>
      <c r="N10597">
        <v>9</v>
      </c>
      <c r="O10597" t="s">
        <v>85</v>
      </c>
      <c r="P10597" s="1">
        <v>45529</v>
      </c>
      <c r="Q10597" s="1">
        <v>45602</v>
      </c>
      <c r="R10597">
        <v>2124</v>
      </c>
      <c r="S10597" s="4">
        <v>5.7</v>
      </c>
      <c r="T10597" t="s">
        <v>103</v>
      </c>
    </row>
    <row r="10598" spans="1:20" x14ac:dyDescent="0.35">
      <c r="A10598" t="s">
        <v>20595</v>
      </c>
      <c r="B10598" s="5" t="s">
        <v>21</v>
      </c>
      <c r="C10598" s="6">
        <v>182504</v>
      </c>
      <c r="D10598" t="s">
        <v>33</v>
      </c>
      <c r="E10598">
        <v>20075440</v>
      </c>
      <c r="F10598" s="5" t="s">
        <v>66</v>
      </c>
      <c r="G10598" s="5" t="s">
        <v>24</v>
      </c>
      <c r="H10598" s="5" t="s">
        <v>34</v>
      </c>
      <c r="I10598" t="s">
        <v>35</v>
      </c>
      <c r="J10598" t="s">
        <v>52</v>
      </c>
      <c r="K10598">
        <v>100</v>
      </c>
      <c r="L10598" s="5" t="s">
        <v>20596</v>
      </c>
      <c r="M10598" s="5" t="s">
        <v>28</v>
      </c>
      <c r="N10598">
        <v>5</v>
      </c>
      <c r="O10598" t="s">
        <v>62</v>
      </c>
      <c r="P10598" s="1">
        <v>45559</v>
      </c>
      <c r="Q10598" s="1">
        <v>45605</v>
      </c>
      <c r="R10598">
        <v>2236</v>
      </c>
      <c r="S10598" s="4">
        <v>8.1</v>
      </c>
      <c r="T10598" t="s">
        <v>63</v>
      </c>
    </row>
    <row r="10599" spans="1:20" x14ac:dyDescent="0.35">
      <c r="A10599" t="s">
        <v>20597</v>
      </c>
      <c r="B10599" s="5" t="s">
        <v>174</v>
      </c>
      <c r="C10599" s="6">
        <v>32356</v>
      </c>
      <c r="D10599" t="s">
        <v>22</v>
      </c>
      <c r="E10599">
        <v>32356</v>
      </c>
      <c r="F10599" s="5" t="s">
        <v>50</v>
      </c>
      <c r="G10599" s="5" t="s">
        <v>59</v>
      </c>
      <c r="H10599" s="5" t="s">
        <v>157</v>
      </c>
      <c r="I10599" t="s">
        <v>44</v>
      </c>
      <c r="J10599" t="s">
        <v>157</v>
      </c>
      <c r="K10599">
        <v>50</v>
      </c>
      <c r="L10599" s="5" t="s">
        <v>5628</v>
      </c>
      <c r="M10599" s="5" t="s">
        <v>54</v>
      </c>
      <c r="N10599">
        <v>2</v>
      </c>
      <c r="O10599" t="s">
        <v>167</v>
      </c>
      <c r="P10599" s="1">
        <v>45449</v>
      </c>
      <c r="Q10599" s="1">
        <v>45467</v>
      </c>
      <c r="R10599">
        <v>1316</v>
      </c>
      <c r="S10599" s="4">
        <v>8</v>
      </c>
      <c r="T10599" t="s">
        <v>136</v>
      </c>
    </row>
    <row r="10600" spans="1:20" x14ac:dyDescent="0.35">
      <c r="A10600" t="s">
        <v>20598</v>
      </c>
      <c r="B10600" s="5" t="s">
        <v>162</v>
      </c>
      <c r="C10600" s="6">
        <v>212698</v>
      </c>
      <c r="D10600" t="s">
        <v>81</v>
      </c>
      <c r="E10600">
        <v>287142</v>
      </c>
      <c r="F10600" s="5" t="s">
        <v>23</v>
      </c>
      <c r="G10600" s="5" t="s">
        <v>51</v>
      </c>
      <c r="H10600" s="5" t="s">
        <v>82</v>
      </c>
      <c r="I10600" t="s">
        <v>44</v>
      </c>
      <c r="J10600" t="s">
        <v>82</v>
      </c>
      <c r="K10600">
        <v>50</v>
      </c>
      <c r="L10600" s="5" t="s">
        <v>20599</v>
      </c>
      <c r="M10600" s="5" t="s">
        <v>28</v>
      </c>
      <c r="N10600">
        <v>16</v>
      </c>
      <c r="O10600" t="s">
        <v>78</v>
      </c>
      <c r="P10600" s="1">
        <v>45471</v>
      </c>
      <c r="Q10600" s="1">
        <v>45530</v>
      </c>
      <c r="R10600">
        <v>1759</v>
      </c>
      <c r="S10600" s="4">
        <v>5.3</v>
      </c>
      <c r="T10600" t="s">
        <v>153</v>
      </c>
    </row>
    <row r="10601" spans="1:20" x14ac:dyDescent="0.35">
      <c r="A10601" t="s">
        <v>20600</v>
      </c>
      <c r="B10601" s="5" t="s">
        <v>28801</v>
      </c>
      <c r="C10601" s="6">
        <v>159697</v>
      </c>
      <c r="D10601" t="s">
        <v>41</v>
      </c>
      <c r="E10601">
        <v>135742</v>
      </c>
      <c r="F10601" s="5" t="s">
        <v>23</v>
      </c>
      <c r="G10601" s="5" t="s">
        <v>24</v>
      </c>
      <c r="H10601" s="5" t="s">
        <v>60</v>
      </c>
      <c r="I10601" t="s">
        <v>26</v>
      </c>
      <c r="J10601" t="s">
        <v>60</v>
      </c>
      <c r="K10601">
        <v>0</v>
      </c>
      <c r="L10601" s="5" t="s">
        <v>20601</v>
      </c>
      <c r="M10601" s="5" t="s">
        <v>37</v>
      </c>
      <c r="N10601">
        <v>11</v>
      </c>
      <c r="O10601" t="s">
        <v>147</v>
      </c>
      <c r="P10601" s="1">
        <v>45460</v>
      </c>
      <c r="Q10601" s="1">
        <v>45527</v>
      </c>
      <c r="R10601">
        <v>2236</v>
      </c>
      <c r="S10601" s="4">
        <v>9.1</v>
      </c>
      <c r="T10601" t="s">
        <v>118</v>
      </c>
    </row>
    <row r="10602" spans="1:20" x14ac:dyDescent="0.35">
      <c r="A10602" t="s">
        <v>20602</v>
      </c>
      <c r="B10602" s="5" t="s">
        <v>105</v>
      </c>
      <c r="C10602" s="6">
        <v>104312</v>
      </c>
      <c r="D10602" t="s">
        <v>22</v>
      </c>
      <c r="E10602">
        <v>104312</v>
      </c>
      <c r="F10602" s="5" t="s">
        <v>58</v>
      </c>
      <c r="G10602" s="5" t="s">
        <v>42</v>
      </c>
      <c r="H10602" s="5" t="s">
        <v>101</v>
      </c>
      <c r="I10602" t="s">
        <v>35</v>
      </c>
      <c r="J10602" t="s">
        <v>82</v>
      </c>
      <c r="K10602">
        <v>0</v>
      </c>
      <c r="L10602" s="5" t="s">
        <v>20603</v>
      </c>
      <c r="M10602" s="5" t="s">
        <v>28</v>
      </c>
      <c r="N10602">
        <v>1</v>
      </c>
      <c r="O10602" t="s">
        <v>131</v>
      </c>
      <c r="P10602" s="1">
        <v>45542</v>
      </c>
      <c r="Q10602" s="1">
        <v>45571</v>
      </c>
      <c r="R10602">
        <v>1298</v>
      </c>
      <c r="S10602" s="4">
        <v>7.9</v>
      </c>
      <c r="T10602" t="s">
        <v>210</v>
      </c>
    </row>
    <row r="10603" spans="1:20" x14ac:dyDescent="0.35">
      <c r="A10603" t="s">
        <v>20604</v>
      </c>
      <c r="B10603" s="5" t="s">
        <v>28800</v>
      </c>
      <c r="C10603" s="6">
        <v>80606</v>
      </c>
      <c r="D10603" t="s">
        <v>22</v>
      </c>
      <c r="E10603">
        <v>80606</v>
      </c>
      <c r="F10603" s="5" t="s">
        <v>58</v>
      </c>
      <c r="G10603" s="5" t="s">
        <v>51</v>
      </c>
      <c r="H10603" s="5" t="s">
        <v>25</v>
      </c>
      <c r="I10603" t="s">
        <v>26</v>
      </c>
      <c r="J10603" t="s">
        <v>25</v>
      </c>
      <c r="K10603">
        <v>50</v>
      </c>
      <c r="L10603" s="5" t="s">
        <v>20605</v>
      </c>
      <c r="M10603" s="5" t="s">
        <v>54</v>
      </c>
      <c r="N10603">
        <v>1</v>
      </c>
      <c r="O10603" t="s">
        <v>135</v>
      </c>
      <c r="P10603" s="1">
        <v>45510</v>
      </c>
      <c r="Q10603" s="1">
        <v>45538</v>
      </c>
      <c r="R10603">
        <v>721</v>
      </c>
      <c r="S10603" s="4">
        <v>6.8</v>
      </c>
      <c r="T10603" t="s">
        <v>277</v>
      </c>
    </row>
    <row r="10604" spans="1:20" x14ac:dyDescent="0.35">
      <c r="A10604" t="s">
        <v>20606</v>
      </c>
      <c r="B10604" s="5" t="s">
        <v>162</v>
      </c>
      <c r="C10604" s="6">
        <v>123309</v>
      </c>
      <c r="D10604" t="s">
        <v>41</v>
      </c>
      <c r="E10604">
        <v>104813</v>
      </c>
      <c r="F10604" s="5" t="s">
        <v>66</v>
      </c>
      <c r="G10604" s="5" t="s">
        <v>59</v>
      </c>
      <c r="H10604" s="5" t="s">
        <v>43</v>
      </c>
      <c r="I10604" t="s">
        <v>26</v>
      </c>
      <c r="J10604" t="s">
        <v>93</v>
      </c>
      <c r="K10604">
        <v>0</v>
      </c>
      <c r="L10604" s="5" t="s">
        <v>9597</v>
      </c>
      <c r="M10604" s="5" t="s">
        <v>70</v>
      </c>
      <c r="N10604">
        <v>7</v>
      </c>
      <c r="O10604" t="s">
        <v>147</v>
      </c>
      <c r="P10604" s="1">
        <v>45622</v>
      </c>
      <c r="Q10604" s="1">
        <v>45684</v>
      </c>
      <c r="R10604">
        <v>1603</v>
      </c>
      <c r="S10604" s="4">
        <v>9.3000000000000007</v>
      </c>
      <c r="T10604" t="s">
        <v>153</v>
      </c>
    </row>
    <row r="10605" spans="1:20" x14ac:dyDescent="0.35">
      <c r="A10605" t="s">
        <v>20607</v>
      </c>
      <c r="B10605" s="5" t="s">
        <v>28802</v>
      </c>
      <c r="C10605" s="6">
        <v>278484</v>
      </c>
      <c r="D10605" t="s">
        <v>81</v>
      </c>
      <c r="E10605">
        <v>375953</v>
      </c>
      <c r="F10605" s="5" t="s">
        <v>23</v>
      </c>
      <c r="G10605" s="5" t="s">
        <v>51</v>
      </c>
      <c r="H10605" s="5" t="s">
        <v>82</v>
      </c>
      <c r="I10605" t="s">
        <v>35</v>
      </c>
      <c r="J10605" t="s">
        <v>68</v>
      </c>
      <c r="K10605">
        <v>0</v>
      </c>
      <c r="L10605" s="5" t="s">
        <v>20608</v>
      </c>
      <c r="M10605" s="5" t="s">
        <v>37</v>
      </c>
      <c r="N10605">
        <v>14</v>
      </c>
      <c r="O10605" t="s">
        <v>131</v>
      </c>
      <c r="P10605" s="1">
        <v>45776</v>
      </c>
      <c r="Q10605" s="1">
        <v>45801</v>
      </c>
      <c r="R10605">
        <v>605</v>
      </c>
      <c r="S10605" s="4">
        <v>8.6</v>
      </c>
      <c r="T10605" t="s">
        <v>89</v>
      </c>
    </row>
    <row r="10606" spans="1:20" x14ac:dyDescent="0.35">
      <c r="A10606" t="s">
        <v>20609</v>
      </c>
      <c r="B10606" s="5" t="s">
        <v>217</v>
      </c>
      <c r="C10606" s="6">
        <v>88219</v>
      </c>
      <c r="D10606" t="s">
        <v>22</v>
      </c>
      <c r="E10606">
        <v>88219</v>
      </c>
      <c r="F10606" s="5" t="s">
        <v>50</v>
      </c>
      <c r="G10606" s="5" t="s">
        <v>59</v>
      </c>
      <c r="H10606" s="5" t="s">
        <v>129</v>
      </c>
      <c r="I10606" t="s">
        <v>35</v>
      </c>
      <c r="J10606" t="s">
        <v>129</v>
      </c>
      <c r="K10606">
        <v>50</v>
      </c>
      <c r="L10606" s="5" t="s">
        <v>5107</v>
      </c>
      <c r="M10606" s="5" t="s">
        <v>54</v>
      </c>
      <c r="N10606">
        <v>2</v>
      </c>
      <c r="O10606" t="s">
        <v>131</v>
      </c>
      <c r="P10606" s="1">
        <v>45720</v>
      </c>
      <c r="Q10606" s="1">
        <v>45772</v>
      </c>
      <c r="R10606">
        <v>963</v>
      </c>
      <c r="S10606" s="4">
        <v>9.6</v>
      </c>
      <c r="T10606" t="s">
        <v>38</v>
      </c>
    </row>
    <row r="10607" spans="1:20" x14ac:dyDescent="0.35">
      <c r="A10607" t="s">
        <v>20610</v>
      </c>
      <c r="B10607" s="5" t="s">
        <v>145</v>
      </c>
      <c r="C10607" s="6">
        <v>85752</v>
      </c>
      <c r="D10607" t="s">
        <v>120</v>
      </c>
      <c r="E10607">
        <v>77177</v>
      </c>
      <c r="F10607" s="5" t="s">
        <v>58</v>
      </c>
      <c r="G10607" s="5" t="s">
        <v>51</v>
      </c>
      <c r="H10607" s="5" t="s">
        <v>121</v>
      </c>
      <c r="I10607" t="s">
        <v>44</v>
      </c>
      <c r="J10607" t="s">
        <v>75</v>
      </c>
      <c r="K10607">
        <v>100</v>
      </c>
      <c r="L10607" s="5" t="s">
        <v>20611</v>
      </c>
      <c r="M10607" s="5" t="s">
        <v>70</v>
      </c>
      <c r="N10607">
        <v>1</v>
      </c>
      <c r="O10607" t="s">
        <v>167</v>
      </c>
      <c r="P10607" s="1">
        <v>45408</v>
      </c>
      <c r="Q10607" s="1">
        <v>45449</v>
      </c>
      <c r="R10607">
        <v>1245</v>
      </c>
      <c r="S10607" s="4">
        <v>7.8</v>
      </c>
      <c r="T10607" t="s">
        <v>79</v>
      </c>
    </row>
    <row r="10608" spans="1:20" x14ac:dyDescent="0.35">
      <c r="A10608" t="s">
        <v>20612</v>
      </c>
      <c r="B10608" s="5" t="s">
        <v>145</v>
      </c>
      <c r="C10608" s="6">
        <v>152528</v>
      </c>
      <c r="D10608" t="s">
        <v>22</v>
      </c>
      <c r="E10608">
        <v>152528</v>
      </c>
      <c r="F10608" s="5" t="s">
        <v>66</v>
      </c>
      <c r="G10608" s="5" t="s">
        <v>59</v>
      </c>
      <c r="H10608" s="5" t="s">
        <v>25</v>
      </c>
      <c r="I10608" t="s">
        <v>26</v>
      </c>
      <c r="J10608" t="s">
        <v>133</v>
      </c>
      <c r="K10608">
        <v>100</v>
      </c>
      <c r="L10608" s="5" t="s">
        <v>20613</v>
      </c>
      <c r="M10608" s="5" t="s">
        <v>28</v>
      </c>
      <c r="N10608">
        <v>5</v>
      </c>
      <c r="O10608" t="s">
        <v>112</v>
      </c>
      <c r="P10608" s="1">
        <v>45624</v>
      </c>
      <c r="Q10608" s="1">
        <v>45645</v>
      </c>
      <c r="R10608">
        <v>1606</v>
      </c>
      <c r="S10608" s="4">
        <v>9.8000000000000007</v>
      </c>
      <c r="T10608" t="s">
        <v>63</v>
      </c>
    </row>
    <row r="10609" spans="1:20" x14ac:dyDescent="0.35">
      <c r="A10609" t="s">
        <v>20614</v>
      </c>
      <c r="B10609" s="5" t="s">
        <v>105</v>
      </c>
      <c r="C10609" s="6">
        <v>79883</v>
      </c>
      <c r="D10609" t="s">
        <v>41</v>
      </c>
      <c r="E10609">
        <v>67901</v>
      </c>
      <c r="F10609" s="5" t="s">
        <v>50</v>
      </c>
      <c r="G10609" s="5" t="s">
        <v>24</v>
      </c>
      <c r="H10609" s="5" t="s">
        <v>151</v>
      </c>
      <c r="I10609" t="s">
        <v>44</v>
      </c>
      <c r="J10609" t="s">
        <v>151</v>
      </c>
      <c r="K10609">
        <v>0</v>
      </c>
      <c r="L10609" s="5" t="s">
        <v>20615</v>
      </c>
      <c r="M10609" s="5" t="s">
        <v>54</v>
      </c>
      <c r="N10609">
        <v>3</v>
      </c>
      <c r="O10609" t="s">
        <v>141</v>
      </c>
      <c r="P10609" s="1">
        <v>45316</v>
      </c>
      <c r="Q10609" s="1">
        <v>45382</v>
      </c>
      <c r="R10609">
        <v>635</v>
      </c>
      <c r="S10609" s="4">
        <v>6.9</v>
      </c>
      <c r="T10609" t="s">
        <v>153</v>
      </c>
    </row>
    <row r="10610" spans="1:20" x14ac:dyDescent="0.35">
      <c r="A10610" t="s">
        <v>20616</v>
      </c>
      <c r="B10610" s="5" t="s">
        <v>174</v>
      </c>
      <c r="C10610" s="6">
        <v>71938</v>
      </c>
      <c r="D10610" t="s">
        <v>22</v>
      </c>
      <c r="E10610">
        <v>71938</v>
      </c>
      <c r="F10610" s="5" t="s">
        <v>50</v>
      </c>
      <c r="G10610" s="5" t="s">
        <v>24</v>
      </c>
      <c r="H10610" s="5" t="s">
        <v>191</v>
      </c>
      <c r="I10610" t="s">
        <v>26</v>
      </c>
      <c r="J10610" t="s">
        <v>93</v>
      </c>
      <c r="K10610">
        <v>100</v>
      </c>
      <c r="L10610" s="5" t="s">
        <v>20617</v>
      </c>
      <c r="M10610" s="5" t="s">
        <v>37</v>
      </c>
      <c r="N10610">
        <v>4</v>
      </c>
      <c r="O10610" t="s">
        <v>147</v>
      </c>
      <c r="P10610" s="1">
        <v>45703</v>
      </c>
      <c r="Q10610" s="1">
        <v>45747</v>
      </c>
      <c r="R10610">
        <v>1038</v>
      </c>
      <c r="S10610" s="4">
        <v>5.6</v>
      </c>
      <c r="T10610" t="s">
        <v>210</v>
      </c>
    </row>
    <row r="10611" spans="1:20" x14ac:dyDescent="0.35">
      <c r="A10611" t="s">
        <v>20618</v>
      </c>
      <c r="B10611" s="5" t="s">
        <v>28802</v>
      </c>
      <c r="C10611" s="6">
        <v>187859</v>
      </c>
      <c r="D10611" t="s">
        <v>22</v>
      </c>
      <c r="E10611">
        <v>187859</v>
      </c>
      <c r="F10611" s="5" t="s">
        <v>23</v>
      </c>
      <c r="G10611" s="5" t="s">
        <v>24</v>
      </c>
      <c r="H10611" s="5" t="s">
        <v>165</v>
      </c>
      <c r="I10611" t="s">
        <v>26</v>
      </c>
      <c r="J10611" t="s">
        <v>165</v>
      </c>
      <c r="K10611">
        <v>100</v>
      </c>
      <c r="L10611" s="5" t="s">
        <v>20619</v>
      </c>
      <c r="M10611" s="5" t="s">
        <v>54</v>
      </c>
      <c r="N10611">
        <v>13</v>
      </c>
      <c r="O10611" t="s">
        <v>88</v>
      </c>
      <c r="P10611" s="1">
        <v>45729</v>
      </c>
      <c r="Q10611" s="1">
        <v>45777</v>
      </c>
      <c r="R10611">
        <v>991</v>
      </c>
      <c r="S10611" s="4">
        <v>8.1999999999999993</v>
      </c>
      <c r="T10611" t="s">
        <v>30</v>
      </c>
    </row>
    <row r="10612" spans="1:20" x14ac:dyDescent="0.35">
      <c r="A10612" t="s">
        <v>20620</v>
      </c>
      <c r="B10612" s="5" t="s">
        <v>28802</v>
      </c>
      <c r="C10612" s="6">
        <v>80473</v>
      </c>
      <c r="D10612" t="s">
        <v>22</v>
      </c>
      <c r="E10612">
        <v>80473</v>
      </c>
      <c r="F10612" s="5" t="s">
        <v>66</v>
      </c>
      <c r="G10612" s="5" t="s">
        <v>51</v>
      </c>
      <c r="H10612" s="5" t="s">
        <v>165</v>
      </c>
      <c r="I10612" t="s">
        <v>44</v>
      </c>
      <c r="J10612" t="s">
        <v>165</v>
      </c>
      <c r="K10612">
        <v>100</v>
      </c>
      <c r="L10612" s="5" t="s">
        <v>20621</v>
      </c>
      <c r="M10612" s="5" t="s">
        <v>37</v>
      </c>
      <c r="N10612">
        <v>6</v>
      </c>
      <c r="O10612" t="s">
        <v>85</v>
      </c>
      <c r="P10612" s="1">
        <v>45397</v>
      </c>
      <c r="Q10612" s="1">
        <v>45416</v>
      </c>
      <c r="R10612">
        <v>2365</v>
      </c>
      <c r="S10612" s="4">
        <v>7.2</v>
      </c>
      <c r="T10612" t="s">
        <v>89</v>
      </c>
    </row>
    <row r="10613" spans="1:20" x14ac:dyDescent="0.35">
      <c r="A10613" t="s">
        <v>20622</v>
      </c>
      <c r="B10613" s="5" t="s">
        <v>91</v>
      </c>
      <c r="C10613" s="6">
        <v>150968</v>
      </c>
      <c r="D10613" t="s">
        <v>41</v>
      </c>
      <c r="E10613">
        <v>128323</v>
      </c>
      <c r="F10613" s="5" t="s">
        <v>66</v>
      </c>
      <c r="G10613" s="5" t="s">
        <v>51</v>
      </c>
      <c r="H10613" s="5" t="s">
        <v>43</v>
      </c>
      <c r="I10613" t="s">
        <v>35</v>
      </c>
      <c r="J10613" t="s">
        <v>522</v>
      </c>
      <c r="K10613">
        <v>100</v>
      </c>
      <c r="L10613" s="5" t="s">
        <v>20623</v>
      </c>
      <c r="M10613" s="5" t="s">
        <v>70</v>
      </c>
      <c r="N10613">
        <v>8</v>
      </c>
      <c r="O10613" t="s">
        <v>78</v>
      </c>
      <c r="P10613" s="1">
        <v>45365</v>
      </c>
      <c r="Q10613" s="1">
        <v>45430</v>
      </c>
      <c r="R10613">
        <v>953</v>
      </c>
      <c r="S10613" s="4">
        <v>6</v>
      </c>
      <c r="T10613" t="s">
        <v>55</v>
      </c>
    </row>
    <row r="10614" spans="1:20" x14ac:dyDescent="0.35">
      <c r="A10614" t="s">
        <v>20624</v>
      </c>
      <c r="B10614" s="5" t="s">
        <v>28801</v>
      </c>
      <c r="C10614" s="6">
        <v>117941</v>
      </c>
      <c r="D10614" t="s">
        <v>22</v>
      </c>
      <c r="E10614">
        <v>117941</v>
      </c>
      <c r="F10614" s="5" t="s">
        <v>50</v>
      </c>
      <c r="G10614" s="5" t="s">
        <v>42</v>
      </c>
      <c r="H10614" s="5" t="s">
        <v>52</v>
      </c>
      <c r="I10614" t="s">
        <v>35</v>
      </c>
      <c r="J10614" t="s">
        <v>97</v>
      </c>
      <c r="K10614">
        <v>100</v>
      </c>
      <c r="L10614" s="5" t="s">
        <v>20625</v>
      </c>
      <c r="M10614" s="5" t="s">
        <v>54</v>
      </c>
      <c r="N10614">
        <v>4</v>
      </c>
      <c r="O10614" t="s">
        <v>135</v>
      </c>
      <c r="P10614" s="1">
        <v>45392</v>
      </c>
      <c r="Q10614" s="1">
        <v>45446</v>
      </c>
      <c r="R10614">
        <v>786</v>
      </c>
      <c r="S10614" s="4">
        <v>9.1</v>
      </c>
      <c r="T10614" t="s">
        <v>108</v>
      </c>
    </row>
    <row r="10615" spans="1:20" x14ac:dyDescent="0.35">
      <c r="A10615" t="s">
        <v>20626</v>
      </c>
      <c r="B10615" s="5" t="s">
        <v>28801</v>
      </c>
      <c r="C10615" s="6">
        <v>67317</v>
      </c>
      <c r="D10615" t="s">
        <v>22</v>
      </c>
      <c r="E10615">
        <v>67317</v>
      </c>
      <c r="F10615" s="5" t="s">
        <v>58</v>
      </c>
      <c r="G10615" s="5" t="s">
        <v>42</v>
      </c>
      <c r="H10615" s="5" t="s">
        <v>97</v>
      </c>
      <c r="I10615" t="s">
        <v>44</v>
      </c>
      <c r="J10615" t="s">
        <v>467</v>
      </c>
      <c r="K10615">
        <v>50</v>
      </c>
      <c r="L10615" s="5" t="s">
        <v>20627</v>
      </c>
      <c r="M10615" s="5" t="s">
        <v>37</v>
      </c>
      <c r="N10615">
        <v>0</v>
      </c>
      <c r="O10615" t="s">
        <v>112</v>
      </c>
      <c r="P10615" s="1">
        <v>45293</v>
      </c>
      <c r="Q10615" s="1">
        <v>45355</v>
      </c>
      <c r="R10615">
        <v>2454</v>
      </c>
      <c r="S10615" s="4">
        <v>7.2</v>
      </c>
      <c r="T10615" t="s">
        <v>79</v>
      </c>
    </row>
    <row r="10616" spans="1:20" x14ac:dyDescent="0.35">
      <c r="A10616" t="s">
        <v>20628</v>
      </c>
      <c r="B10616" s="5" t="s">
        <v>40</v>
      </c>
      <c r="C10616" s="6">
        <v>120964</v>
      </c>
      <c r="D10616" t="s">
        <v>41</v>
      </c>
      <c r="E10616">
        <v>102819</v>
      </c>
      <c r="F10616" s="5" t="s">
        <v>66</v>
      </c>
      <c r="G10616" s="5" t="s">
        <v>24</v>
      </c>
      <c r="H10616" s="5" t="s">
        <v>126</v>
      </c>
      <c r="I10616" t="s">
        <v>26</v>
      </c>
      <c r="J10616" t="s">
        <v>192</v>
      </c>
      <c r="K10616">
        <v>0</v>
      </c>
      <c r="L10616" s="5" t="s">
        <v>14123</v>
      </c>
      <c r="M10616" s="5" t="s">
        <v>54</v>
      </c>
      <c r="N10616">
        <v>8</v>
      </c>
      <c r="O10616" t="s">
        <v>112</v>
      </c>
      <c r="P10616" s="1">
        <v>45315</v>
      </c>
      <c r="Q10616" s="1">
        <v>45351</v>
      </c>
      <c r="R10616">
        <v>1395</v>
      </c>
      <c r="S10616" s="4">
        <v>8.5</v>
      </c>
      <c r="T10616" t="s">
        <v>30</v>
      </c>
    </row>
    <row r="10617" spans="1:20" x14ac:dyDescent="0.35">
      <c r="A10617" t="s">
        <v>20629</v>
      </c>
      <c r="B10617" s="5" t="s">
        <v>32</v>
      </c>
      <c r="C10617" s="6">
        <v>147747</v>
      </c>
      <c r="D10617" t="s">
        <v>120</v>
      </c>
      <c r="E10617">
        <v>132972</v>
      </c>
      <c r="F10617" s="5" t="s">
        <v>50</v>
      </c>
      <c r="G10617" s="5" t="s">
        <v>42</v>
      </c>
      <c r="H10617" s="5" t="s">
        <v>121</v>
      </c>
      <c r="I10617" t="s">
        <v>35</v>
      </c>
      <c r="J10617" t="s">
        <v>121</v>
      </c>
      <c r="K10617">
        <v>50</v>
      </c>
      <c r="L10617" s="5" t="s">
        <v>8362</v>
      </c>
      <c r="M10617" s="5" t="s">
        <v>70</v>
      </c>
      <c r="N10617">
        <v>4</v>
      </c>
      <c r="O10617" t="s">
        <v>29</v>
      </c>
      <c r="P10617" s="1">
        <v>45355</v>
      </c>
      <c r="Q10617" s="1">
        <v>45377</v>
      </c>
      <c r="R10617">
        <v>1292</v>
      </c>
      <c r="S10617" s="4">
        <v>5.9</v>
      </c>
      <c r="T10617" t="s">
        <v>243</v>
      </c>
    </row>
    <row r="10618" spans="1:20" x14ac:dyDescent="0.35">
      <c r="A10618" t="s">
        <v>20630</v>
      </c>
      <c r="B10618" s="5" t="s">
        <v>49</v>
      </c>
      <c r="C10618" s="6">
        <v>144492</v>
      </c>
      <c r="D10618" t="s">
        <v>81</v>
      </c>
      <c r="E10618">
        <v>195064</v>
      </c>
      <c r="F10618" s="5" t="s">
        <v>66</v>
      </c>
      <c r="G10618" s="5" t="s">
        <v>24</v>
      </c>
      <c r="H10618" s="5" t="s">
        <v>82</v>
      </c>
      <c r="I10618" t="s">
        <v>35</v>
      </c>
      <c r="J10618" t="s">
        <v>82</v>
      </c>
      <c r="K10618">
        <v>50</v>
      </c>
      <c r="L10618" s="5" t="s">
        <v>20631</v>
      </c>
      <c r="M10618" s="5" t="s">
        <v>28</v>
      </c>
      <c r="N10618">
        <v>9</v>
      </c>
      <c r="O10618" t="s">
        <v>172</v>
      </c>
      <c r="P10618" s="1">
        <v>45753</v>
      </c>
      <c r="Q10618" s="1">
        <v>45820</v>
      </c>
      <c r="R10618">
        <v>2186</v>
      </c>
      <c r="S10618" s="4">
        <v>5.3</v>
      </c>
      <c r="T10618" t="s">
        <v>243</v>
      </c>
    </row>
    <row r="10619" spans="1:20" x14ac:dyDescent="0.35">
      <c r="A10619" t="s">
        <v>20632</v>
      </c>
      <c r="B10619" s="5" t="s">
        <v>91</v>
      </c>
      <c r="C10619" s="6">
        <v>245526</v>
      </c>
      <c r="D10619" t="s">
        <v>22</v>
      </c>
      <c r="E10619">
        <v>245526</v>
      </c>
      <c r="F10619" s="5" t="s">
        <v>23</v>
      </c>
      <c r="G10619" s="5" t="s">
        <v>59</v>
      </c>
      <c r="H10619" s="5" t="s">
        <v>101</v>
      </c>
      <c r="I10619" t="s">
        <v>44</v>
      </c>
      <c r="J10619" t="s">
        <v>191</v>
      </c>
      <c r="K10619">
        <v>100</v>
      </c>
      <c r="L10619" s="5" t="s">
        <v>3981</v>
      </c>
      <c r="M10619" s="5" t="s">
        <v>37</v>
      </c>
      <c r="N10619">
        <v>12</v>
      </c>
      <c r="O10619" t="s">
        <v>172</v>
      </c>
      <c r="P10619" s="1">
        <v>45716</v>
      </c>
      <c r="Q10619" s="1">
        <v>45735</v>
      </c>
      <c r="R10619">
        <v>1919</v>
      </c>
      <c r="S10619" s="4">
        <v>5.4</v>
      </c>
      <c r="T10619" t="s">
        <v>108</v>
      </c>
    </row>
    <row r="10620" spans="1:20" x14ac:dyDescent="0.35">
      <c r="A10620" t="s">
        <v>20633</v>
      </c>
      <c r="B10620" s="5" t="s">
        <v>28800</v>
      </c>
      <c r="C10620" s="6">
        <v>118930</v>
      </c>
      <c r="D10620" t="s">
        <v>92</v>
      </c>
      <c r="E10620">
        <v>89198</v>
      </c>
      <c r="F10620" s="5" t="s">
        <v>66</v>
      </c>
      <c r="G10620" s="5" t="s">
        <v>51</v>
      </c>
      <c r="H10620" s="5" t="s">
        <v>93</v>
      </c>
      <c r="I10620" t="s">
        <v>44</v>
      </c>
      <c r="J10620" t="s">
        <v>93</v>
      </c>
      <c r="K10620">
        <v>100</v>
      </c>
      <c r="L10620" s="5" t="s">
        <v>20634</v>
      </c>
      <c r="M10620" s="5" t="s">
        <v>70</v>
      </c>
      <c r="N10620">
        <v>8</v>
      </c>
      <c r="O10620" t="s">
        <v>71</v>
      </c>
      <c r="P10620" s="1">
        <v>45328</v>
      </c>
      <c r="Q10620" s="1">
        <v>45363</v>
      </c>
      <c r="R10620">
        <v>2485</v>
      </c>
      <c r="S10620" s="4">
        <v>6.4</v>
      </c>
      <c r="T10620" t="s">
        <v>108</v>
      </c>
    </row>
    <row r="10621" spans="1:20" x14ac:dyDescent="0.35">
      <c r="A10621" t="s">
        <v>20635</v>
      </c>
      <c r="B10621" s="5" t="s">
        <v>21</v>
      </c>
      <c r="C10621" s="6">
        <v>173914</v>
      </c>
      <c r="D10621" t="s">
        <v>22</v>
      </c>
      <c r="E10621">
        <v>173914</v>
      </c>
      <c r="F10621" s="5" t="s">
        <v>66</v>
      </c>
      <c r="G10621" s="5" t="s">
        <v>24</v>
      </c>
      <c r="H10621" s="5" t="s">
        <v>101</v>
      </c>
      <c r="I10621" t="s">
        <v>35</v>
      </c>
      <c r="J10621" t="s">
        <v>101</v>
      </c>
      <c r="K10621">
        <v>100</v>
      </c>
      <c r="L10621" s="5" t="s">
        <v>20636</v>
      </c>
      <c r="M10621" s="5" t="s">
        <v>37</v>
      </c>
      <c r="N10621">
        <v>9</v>
      </c>
      <c r="O10621" t="s">
        <v>107</v>
      </c>
      <c r="P10621" s="1">
        <v>45297</v>
      </c>
      <c r="Q10621" s="1">
        <v>45337</v>
      </c>
      <c r="R10621">
        <v>1015</v>
      </c>
      <c r="S10621" s="4">
        <v>8.9</v>
      </c>
      <c r="T10621" t="s">
        <v>79</v>
      </c>
    </row>
    <row r="10622" spans="1:20" x14ac:dyDescent="0.35">
      <c r="A10622" t="s">
        <v>20637</v>
      </c>
      <c r="B10622" s="5" t="s">
        <v>28802</v>
      </c>
      <c r="C10622" s="6">
        <v>46392</v>
      </c>
      <c r="D10622" t="s">
        <v>41</v>
      </c>
      <c r="E10622">
        <v>39433</v>
      </c>
      <c r="F10622" s="5" t="s">
        <v>58</v>
      </c>
      <c r="G10622" s="5" t="s">
        <v>59</v>
      </c>
      <c r="H10622" s="5" t="s">
        <v>43</v>
      </c>
      <c r="I10622" t="s">
        <v>44</v>
      </c>
      <c r="J10622" t="s">
        <v>1449</v>
      </c>
      <c r="K10622">
        <v>100</v>
      </c>
      <c r="L10622" s="5" t="s">
        <v>20638</v>
      </c>
      <c r="M10622" s="5" t="s">
        <v>54</v>
      </c>
      <c r="N10622">
        <v>1</v>
      </c>
      <c r="O10622" t="s">
        <v>62</v>
      </c>
      <c r="P10622" s="1">
        <v>45451</v>
      </c>
      <c r="Q10622" s="1">
        <v>45470</v>
      </c>
      <c r="R10622">
        <v>2495</v>
      </c>
      <c r="S10622" s="4">
        <v>7.9</v>
      </c>
      <c r="T10622" t="s">
        <v>95</v>
      </c>
    </row>
    <row r="10623" spans="1:20" x14ac:dyDescent="0.35">
      <c r="A10623" t="s">
        <v>20639</v>
      </c>
      <c r="B10623" s="5" t="s">
        <v>28799</v>
      </c>
      <c r="C10623" s="6">
        <v>97856</v>
      </c>
      <c r="D10623" t="s">
        <v>22</v>
      </c>
      <c r="E10623">
        <v>97856</v>
      </c>
      <c r="F10623" s="5" t="s">
        <v>66</v>
      </c>
      <c r="G10623" s="5" t="s">
        <v>59</v>
      </c>
      <c r="H10623" s="5" t="s">
        <v>129</v>
      </c>
      <c r="I10623" t="s">
        <v>44</v>
      </c>
      <c r="J10623" t="s">
        <v>129</v>
      </c>
      <c r="K10623">
        <v>50</v>
      </c>
      <c r="L10623" s="5" t="s">
        <v>20640</v>
      </c>
      <c r="M10623" s="5" t="s">
        <v>37</v>
      </c>
      <c r="N10623">
        <v>8</v>
      </c>
      <c r="O10623" t="s">
        <v>78</v>
      </c>
      <c r="P10623" s="1">
        <v>45460</v>
      </c>
      <c r="Q10623" s="1">
        <v>45478</v>
      </c>
      <c r="R10623">
        <v>938</v>
      </c>
      <c r="S10623" s="4">
        <v>9.4</v>
      </c>
      <c r="T10623" t="s">
        <v>95</v>
      </c>
    </row>
    <row r="10624" spans="1:20" x14ac:dyDescent="0.35">
      <c r="A10624" t="s">
        <v>20641</v>
      </c>
      <c r="B10624" s="5" t="s">
        <v>91</v>
      </c>
      <c r="C10624" s="6">
        <v>118261</v>
      </c>
      <c r="D10624" t="s">
        <v>41</v>
      </c>
      <c r="E10624">
        <v>100522</v>
      </c>
      <c r="F10624" s="5" t="s">
        <v>66</v>
      </c>
      <c r="G10624" s="5" t="s">
        <v>59</v>
      </c>
      <c r="H10624" s="5" t="s">
        <v>43</v>
      </c>
      <c r="I10624" t="s">
        <v>44</v>
      </c>
      <c r="J10624" t="s">
        <v>43</v>
      </c>
      <c r="K10624">
        <v>0</v>
      </c>
      <c r="L10624" s="5" t="s">
        <v>20642</v>
      </c>
      <c r="M10624" s="5" t="s">
        <v>70</v>
      </c>
      <c r="N10624">
        <v>6</v>
      </c>
      <c r="O10624" t="s">
        <v>135</v>
      </c>
      <c r="P10624" s="1">
        <v>45407</v>
      </c>
      <c r="Q10624" s="1">
        <v>45436</v>
      </c>
      <c r="R10624">
        <v>1937</v>
      </c>
      <c r="S10624" s="4">
        <v>8.4</v>
      </c>
      <c r="T10624" t="s">
        <v>79</v>
      </c>
    </row>
    <row r="10625" spans="1:20" x14ac:dyDescent="0.35">
      <c r="A10625" t="s">
        <v>20643</v>
      </c>
      <c r="B10625" s="5" t="s">
        <v>100</v>
      </c>
      <c r="C10625" s="6">
        <v>85135</v>
      </c>
      <c r="D10625" t="s">
        <v>41</v>
      </c>
      <c r="E10625">
        <v>72365</v>
      </c>
      <c r="F10625" s="5" t="s">
        <v>50</v>
      </c>
      <c r="G10625" s="5" t="s">
        <v>24</v>
      </c>
      <c r="H10625" s="5" t="s">
        <v>60</v>
      </c>
      <c r="I10625" t="s">
        <v>26</v>
      </c>
      <c r="J10625" t="s">
        <v>60</v>
      </c>
      <c r="K10625">
        <v>50</v>
      </c>
      <c r="L10625" s="5" t="s">
        <v>20644</v>
      </c>
      <c r="M10625" s="5" t="s">
        <v>37</v>
      </c>
      <c r="N10625">
        <v>3</v>
      </c>
      <c r="O10625" t="s">
        <v>71</v>
      </c>
      <c r="P10625" s="1">
        <v>45483</v>
      </c>
      <c r="Q10625" s="1">
        <v>45534</v>
      </c>
      <c r="R10625">
        <v>967</v>
      </c>
      <c r="S10625" s="4">
        <v>7.4</v>
      </c>
      <c r="T10625" t="s">
        <v>55</v>
      </c>
    </row>
    <row r="10626" spans="1:20" x14ac:dyDescent="0.35">
      <c r="A10626" t="s">
        <v>20645</v>
      </c>
      <c r="B10626" s="5" t="s">
        <v>28800</v>
      </c>
      <c r="C10626" s="6">
        <v>178627</v>
      </c>
      <c r="D10626" t="s">
        <v>81</v>
      </c>
      <c r="E10626">
        <v>241146</v>
      </c>
      <c r="F10626" s="5" t="s">
        <v>23</v>
      </c>
      <c r="G10626" s="5" t="s">
        <v>51</v>
      </c>
      <c r="H10626" s="5" t="s">
        <v>82</v>
      </c>
      <c r="I10626" t="s">
        <v>35</v>
      </c>
      <c r="J10626" t="s">
        <v>151</v>
      </c>
      <c r="K10626">
        <v>0</v>
      </c>
      <c r="L10626" s="5" t="s">
        <v>20646</v>
      </c>
      <c r="M10626" s="5" t="s">
        <v>37</v>
      </c>
      <c r="N10626">
        <v>12</v>
      </c>
      <c r="O10626" t="s">
        <v>29</v>
      </c>
      <c r="P10626" s="1">
        <v>45715</v>
      </c>
      <c r="Q10626" s="1">
        <v>45770</v>
      </c>
      <c r="R10626">
        <v>1070</v>
      </c>
      <c r="S10626" s="4">
        <v>7.9</v>
      </c>
      <c r="T10626" t="s">
        <v>47</v>
      </c>
    </row>
    <row r="10627" spans="1:20" x14ac:dyDescent="0.35">
      <c r="A10627" t="s">
        <v>20647</v>
      </c>
      <c r="B10627" s="5" t="s">
        <v>162</v>
      </c>
      <c r="C10627" s="6">
        <v>95464</v>
      </c>
      <c r="D10627" t="s">
        <v>22</v>
      </c>
      <c r="E10627">
        <v>95464</v>
      </c>
      <c r="F10627" s="5" t="s">
        <v>50</v>
      </c>
      <c r="G10627" s="5" t="s">
        <v>51</v>
      </c>
      <c r="H10627" s="5" t="s">
        <v>25</v>
      </c>
      <c r="I10627" t="s">
        <v>44</v>
      </c>
      <c r="J10627" t="s">
        <v>43</v>
      </c>
      <c r="K10627">
        <v>100</v>
      </c>
      <c r="L10627" s="5" t="s">
        <v>19648</v>
      </c>
      <c r="M10627" s="5" t="s">
        <v>37</v>
      </c>
      <c r="N10627">
        <v>3</v>
      </c>
      <c r="O10627" t="s">
        <v>62</v>
      </c>
      <c r="P10627" s="1">
        <v>45645</v>
      </c>
      <c r="Q10627" s="1">
        <v>45699</v>
      </c>
      <c r="R10627">
        <v>629</v>
      </c>
      <c r="S10627" s="4">
        <v>9.5</v>
      </c>
      <c r="T10627" t="s">
        <v>118</v>
      </c>
    </row>
    <row r="10628" spans="1:20" x14ac:dyDescent="0.35">
      <c r="A10628" t="s">
        <v>20648</v>
      </c>
      <c r="B10628" s="5" t="s">
        <v>100</v>
      </c>
      <c r="C10628" s="6">
        <v>91229</v>
      </c>
      <c r="D10628" t="s">
        <v>81</v>
      </c>
      <c r="E10628">
        <v>123159</v>
      </c>
      <c r="F10628" s="5" t="s">
        <v>58</v>
      </c>
      <c r="G10628" s="5" t="s">
        <v>24</v>
      </c>
      <c r="H10628" s="5" t="s">
        <v>82</v>
      </c>
      <c r="I10628" t="s">
        <v>35</v>
      </c>
      <c r="J10628" t="s">
        <v>82</v>
      </c>
      <c r="K10628">
        <v>0</v>
      </c>
      <c r="L10628" s="5" t="s">
        <v>20649</v>
      </c>
      <c r="M10628" s="5" t="s">
        <v>28</v>
      </c>
      <c r="N10628">
        <v>0</v>
      </c>
      <c r="O10628" t="s">
        <v>135</v>
      </c>
      <c r="P10628" s="1">
        <v>45519</v>
      </c>
      <c r="Q10628" s="1">
        <v>45561</v>
      </c>
      <c r="R10628">
        <v>1126</v>
      </c>
      <c r="S10628" s="4">
        <v>9.1999999999999993</v>
      </c>
      <c r="T10628" t="s">
        <v>38</v>
      </c>
    </row>
    <row r="10629" spans="1:20" x14ac:dyDescent="0.35">
      <c r="A10629" t="s">
        <v>20650</v>
      </c>
      <c r="B10629" s="5" t="s">
        <v>28802</v>
      </c>
      <c r="C10629" s="6">
        <v>192344</v>
      </c>
      <c r="D10629" t="s">
        <v>22</v>
      </c>
      <c r="E10629">
        <v>192344</v>
      </c>
      <c r="F10629" s="5" t="s">
        <v>23</v>
      </c>
      <c r="G10629" s="5" t="s">
        <v>51</v>
      </c>
      <c r="H10629" s="5" t="s">
        <v>25</v>
      </c>
      <c r="I10629" t="s">
        <v>44</v>
      </c>
      <c r="J10629" t="s">
        <v>25</v>
      </c>
      <c r="K10629">
        <v>100</v>
      </c>
      <c r="L10629" s="5" t="s">
        <v>20651</v>
      </c>
      <c r="M10629" s="5" t="s">
        <v>70</v>
      </c>
      <c r="N10629">
        <v>14</v>
      </c>
      <c r="O10629" t="s">
        <v>46</v>
      </c>
      <c r="P10629" s="1">
        <v>45341</v>
      </c>
      <c r="Q10629" s="1">
        <v>45361</v>
      </c>
      <c r="R10629">
        <v>2148</v>
      </c>
      <c r="S10629" s="4">
        <v>9.4</v>
      </c>
      <c r="T10629" t="s">
        <v>118</v>
      </c>
    </row>
    <row r="10630" spans="1:20" x14ac:dyDescent="0.35">
      <c r="A10630" t="s">
        <v>20652</v>
      </c>
      <c r="B10630" s="5" t="s">
        <v>174</v>
      </c>
      <c r="C10630" s="6">
        <v>47789</v>
      </c>
      <c r="D10630" t="s">
        <v>22</v>
      </c>
      <c r="E10630">
        <v>47789</v>
      </c>
      <c r="F10630" s="5" t="s">
        <v>58</v>
      </c>
      <c r="G10630" s="5" t="s">
        <v>42</v>
      </c>
      <c r="H10630" s="5" t="s">
        <v>191</v>
      </c>
      <c r="I10630" t="s">
        <v>44</v>
      </c>
      <c r="J10630" t="s">
        <v>191</v>
      </c>
      <c r="K10630">
        <v>100</v>
      </c>
      <c r="L10630" s="5" t="s">
        <v>20653</v>
      </c>
      <c r="M10630" s="5" t="s">
        <v>28</v>
      </c>
      <c r="N10630">
        <v>0</v>
      </c>
      <c r="O10630" t="s">
        <v>62</v>
      </c>
      <c r="P10630" s="1">
        <v>45662</v>
      </c>
      <c r="Q10630" s="1">
        <v>45683</v>
      </c>
      <c r="R10630">
        <v>1422</v>
      </c>
      <c r="S10630" s="4">
        <v>6</v>
      </c>
      <c r="T10630" t="s">
        <v>118</v>
      </c>
    </row>
    <row r="10631" spans="1:20" x14ac:dyDescent="0.35">
      <c r="A10631" t="s">
        <v>20654</v>
      </c>
      <c r="B10631" s="5" t="s">
        <v>91</v>
      </c>
      <c r="C10631" s="6">
        <v>129729</v>
      </c>
      <c r="D10631" t="s">
        <v>41</v>
      </c>
      <c r="E10631">
        <v>110270</v>
      </c>
      <c r="F10631" s="5" t="s">
        <v>66</v>
      </c>
      <c r="G10631" s="5" t="s">
        <v>59</v>
      </c>
      <c r="H10631" s="5" t="s">
        <v>43</v>
      </c>
      <c r="I10631" t="s">
        <v>26</v>
      </c>
      <c r="J10631" t="s">
        <v>43</v>
      </c>
      <c r="K10631">
        <v>50</v>
      </c>
      <c r="L10631" s="5" t="s">
        <v>20655</v>
      </c>
      <c r="M10631" s="5" t="s">
        <v>28</v>
      </c>
      <c r="N10631">
        <v>8</v>
      </c>
      <c r="O10631" t="s">
        <v>71</v>
      </c>
      <c r="P10631" s="1">
        <v>45327</v>
      </c>
      <c r="Q10631" s="1">
        <v>45382</v>
      </c>
      <c r="R10631">
        <v>1715</v>
      </c>
      <c r="S10631" s="4">
        <v>7.5</v>
      </c>
      <c r="T10631" t="s">
        <v>30</v>
      </c>
    </row>
    <row r="10632" spans="1:20" x14ac:dyDescent="0.35">
      <c r="A10632" t="s">
        <v>20656</v>
      </c>
      <c r="B10632" s="5" t="s">
        <v>28801</v>
      </c>
      <c r="C10632" s="6">
        <v>72974</v>
      </c>
      <c r="D10632" t="s">
        <v>22</v>
      </c>
      <c r="E10632">
        <v>72974</v>
      </c>
      <c r="F10632" s="5" t="s">
        <v>50</v>
      </c>
      <c r="G10632" s="5" t="s">
        <v>59</v>
      </c>
      <c r="H10632" s="5" t="s">
        <v>165</v>
      </c>
      <c r="I10632" t="s">
        <v>44</v>
      </c>
      <c r="J10632" t="s">
        <v>75</v>
      </c>
      <c r="K10632">
        <v>50</v>
      </c>
      <c r="L10632" s="5" t="s">
        <v>20657</v>
      </c>
      <c r="M10632" s="5" t="s">
        <v>54</v>
      </c>
      <c r="N10632">
        <v>2</v>
      </c>
      <c r="O10632" t="s">
        <v>29</v>
      </c>
      <c r="P10632" s="1">
        <v>45358</v>
      </c>
      <c r="Q10632" s="1">
        <v>45410</v>
      </c>
      <c r="R10632">
        <v>2093</v>
      </c>
      <c r="S10632" s="4">
        <v>9.4</v>
      </c>
      <c r="T10632" t="s">
        <v>63</v>
      </c>
    </row>
    <row r="10633" spans="1:20" x14ac:dyDescent="0.35">
      <c r="A10633" t="s">
        <v>20658</v>
      </c>
      <c r="B10633" s="5" t="s">
        <v>49</v>
      </c>
      <c r="C10633" s="6">
        <v>140615</v>
      </c>
      <c r="D10633" t="s">
        <v>41</v>
      </c>
      <c r="E10633">
        <v>119523</v>
      </c>
      <c r="F10633" s="5" t="s">
        <v>66</v>
      </c>
      <c r="G10633" s="5" t="s">
        <v>59</v>
      </c>
      <c r="H10633" s="5" t="s">
        <v>60</v>
      </c>
      <c r="I10633" t="s">
        <v>35</v>
      </c>
      <c r="J10633" t="s">
        <v>60</v>
      </c>
      <c r="K10633">
        <v>50</v>
      </c>
      <c r="L10633" s="5" t="s">
        <v>20659</v>
      </c>
      <c r="M10633" s="5" t="s">
        <v>37</v>
      </c>
      <c r="N10633">
        <v>8</v>
      </c>
      <c r="O10633" t="s">
        <v>172</v>
      </c>
      <c r="P10633" s="1">
        <v>45687</v>
      </c>
      <c r="Q10633" s="1">
        <v>45715</v>
      </c>
      <c r="R10633">
        <v>876</v>
      </c>
      <c r="S10633" s="4">
        <v>5.4</v>
      </c>
      <c r="T10633" t="s">
        <v>108</v>
      </c>
    </row>
    <row r="10634" spans="1:20" x14ac:dyDescent="0.35">
      <c r="A10634" t="s">
        <v>20660</v>
      </c>
      <c r="B10634" s="5" t="s">
        <v>40</v>
      </c>
      <c r="C10634" s="6">
        <v>111490</v>
      </c>
      <c r="D10634" t="s">
        <v>65</v>
      </c>
      <c r="E10634">
        <v>144937</v>
      </c>
      <c r="F10634" s="5" t="s">
        <v>50</v>
      </c>
      <c r="G10634" s="5" t="s">
        <v>51</v>
      </c>
      <c r="H10634" s="5" t="s">
        <v>67</v>
      </c>
      <c r="I10634" t="s">
        <v>26</v>
      </c>
      <c r="J10634" t="s">
        <v>67</v>
      </c>
      <c r="K10634">
        <v>0</v>
      </c>
      <c r="L10634" s="5" t="s">
        <v>2044</v>
      </c>
      <c r="M10634" s="5" t="s">
        <v>54</v>
      </c>
      <c r="N10634">
        <v>4</v>
      </c>
      <c r="O10634" t="s">
        <v>167</v>
      </c>
      <c r="P10634" s="1">
        <v>45534</v>
      </c>
      <c r="Q10634" s="1">
        <v>45583</v>
      </c>
      <c r="R10634">
        <v>1663</v>
      </c>
      <c r="S10634" s="4">
        <v>6.3</v>
      </c>
      <c r="T10634" t="s">
        <v>118</v>
      </c>
    </row>
    <row r="10635" spans="1:20" x14ac:dyDescent="0.35">
      <c r="A10635" t="s">
        <v>20661</v>
      </c>
      <c r="B10635" s="5" t="s">
        <v>100</v>
      </c>
      <c r="C10635" s="6">
        <v>61103</v>
      </c>
      <c r="D10635" t="s">
        <v>92</v>
      </c>
      <c r="E10635">
        <v>45827</v>
      </c>
      <c r="F10635" s="5" t="s">
        <v>58</v>
      </c>
      <c r="G10635" s="5" t="s">
        <v>51</v>
      </c>
      <c r="H10635" s="5" t="s">
        <v>93</v>
      </c>
      <c r="I10635" t="s">
        <v>44</v>
      </c>
      <c r="J10635" t="s">
        <v>93</v>
      </c>
      <c r="K10635">
        <v>50</v>
      </c>
      <c r="L10635" s="5" t="s">
        <v>20662</v>
      </c>
      <c r="M10635" s="5" t="s">
        <v>54</v>
      </c>
      <c r="N10635">
        <v>1</v>
      </c>
      <c r="O10635" t="s">
        <v>147</v>
      </c>
      <c r="P10635" s="1">
        <v>45680</v>
      </c>
      <c r="Q10635" s="1">
        <v>45711</v>
      </c>
      <c r="R10635">
        <v>1769</v>
      </c>
      <c r="S10635" s="4">
        <v>5.6</v>
      </c>
      <c r="T10635" t="s">
        <v>243</v>
      </c>
    </row>
    <row r="10636" spans="1:20" x14ac:dyDescent="0.35">
      <c r="A10636" t="s">
        <v>20663</v>
      </c>
      <c r="B10636" s="5" t="s">
        <v>28799</v>
      </c>
      <c r="C10636" s="6">
        <v>116733</v>
      </c>
      <c r="D10636" t="s">
        <v>22</v>
      </c>
      <c r="E10636">
        <v>116733</v>
      </c>
      <c r="F10636" s="5" t="s">
        <v>23</v>
      </c>
      <c r="G10636" s="5" t="s">
        <v>42</v>
      </c>
      <c r="H10636" s="5" t="s">
        <v>191</v>
      </c>
      <c r="I10636" t="s">
        <v>44</v>
      </c>
      <c r="J10636" t="s">
        <v>191</v>
      </c>
      <c r="K10636">
        <v>100</v>
      </c>
      <c r="L10636" s="5" t="s">
        <v>20664</v>
      </c>
      <c r="M10636" s="5" t="s">
        <v>70</v>
      </c>
      <c r="N10636">
        <v>18</v>
      </c>
      <c r="O10636" t="s">
        <v>147</v>
      </c>
      <c r="P10636" s="1">
        <v>45772</v>
      </c>
      <c r="Q10636" s="1">
        <v>45791</v>
      </c>
      <c r="R10636">
        <v>1365</v>
      </c>
      <c r="S10636" s="4">
        <v>6.7</v>
      </c>
      <c r="T10636" t="s">
        <v>103</v>
      </c>
    </row>
    <row r="10637" spans="1:20" x14ac:dyDescent="0.35">
      <c r="A10637" t="s">
        <v>20665</v>
      </c>
      <c r="B10637" s="5" t="s">
        <v>162</v>
      </c>
      <c r="C10637" s="6">
        <v>283444</v>
      </c>
      <c r="D10637" t="s">
        <v>22</v>
      </c>
      <c r="E10637">
        <v>283444</v>
      </c>
      <c r="F10637" s="5" t="s">
        <v>23</v>
      </c>
      <c r="G10637" s="5" t="s">
        <v>24</v>
      </c>
      <c r="H10637" s="5" t="s">
        <v>129</v>
      </c>
      <c r="I10637" t="s">
        <v>35</v>
      </c>
      <c r="J10637" t="s">
        <v>1449</v>
      </c>
      <c r="K10637">
        <v>0</v>
      </c>
      <c r="L10637" s="5" t="s">
        <v>20666</v>
      </c>
      <c r="M10637" s="5" t="s">
        <v>28</v>
      </c>
      <c r="N10637">
        <v>12</v>
      </c>
      <c r="O10637" t="s">
        <v>88</v>
      </c>
      <c r="P10637" s="1">
        <v>45758</v>
      </c>
      <c r="Q10637" s="1">
        <v>45779</v>
      </c>
      <c r="R10637">
        <v>2143</v>
      </c>
      <c r="S10637" s="4">
        <v>7.8</v>
      </c>
      <c r="T10637" t="s">
        <v>79</v>
      </c>
    </row>
    <row r="10638" spans="1:20" x14ac:dyDescent="0.35">
      <c r="A10638" t="s">
        <v>20667</v>
      </c>
      <c r="B10638" s="5" t="s">
        <v>28802</v>
      </c>
      <c r="C10638" s="6">
        <v>107069</v>
      </c>
      <c r="D10638" t="s">
        <v>41</v>
      </c>
      <c r="E10638">
        <v>91009</v>
      </c>
      <c r="F10638" s="5" t="s">
        <v>50</v>
      </c>
      <c r="G10638" s="5" t="s">
        <v>59</v>
      </c>
      <c r="H10638" s="5" t="s">
        <v>126</v>
      </c>
      <c r="I10638" t="s">
        <v>26</v>
      </c>
      <c r="J10638" t="s">
        <v>165</v>
      </c>
      <c r="K10638">
        <v>100</v>
      </c>
      <c r="L10638" s="5" t="s">
        <v>1316</v>
      </c>
      <c r="M10638" s="5" t="s">
        <v>70</v>
      </c>
      <c r="N10638">
        <v>2</v>
      </c>
      <c r="O10638" t="s">
        <v>135</v>
      </c>
      <c r="P10638" s="1">
        <v>45721</v>
      </c>
      <c r="Q10638" s="1">
        <v>45756</v>
      </c>
      <c r="R10638">
        <v>1179</v>
      </c>
      <c r="S10638" s="4">
        <v>8.6999999999999993</v>
      </c>
      <c r="T10638" t="s">
        <v>30</v>
      </c>
    </row>
    <row r="10639" spans="1:20" x14ac:dyDescent="0.35">
      <c r="A10639" t="s">
        <v>20668</v>
      </c>
      <c r="B10639" s="5" t="s">
        <v>73</v>
      </c>
      <c r="C10639" s="6">
        <v>73972</v>
      </c>
      <c r="D10639" t="s">
        <v>22</v>
      </c>
      <c r="E10639">
        <v>73972</v>
      </c>
      <c r="F10639" s="5" t="s">
        <v>58</v>
      </c>
      <c r="G10639" s="5" t="s">
        <v>24</v>
      </c>
      <c r="H10639" s="5" t="s">
        <v>191</v>
      </c>
      <c r="I10639" t="s">
        <v>26</v>
      </c>
      <c r="J10639" t="s">
        <v>191</v>
      </c>
      <c r="K10639">
        <v>100</v>
      </c>
      <c r="L10639" s="5" t="s">
        <v>20669</v>
      </c>
      <c r="M10639" s="5" t="s">
        <v>70</v>
      </c>
      <c r="N10639">
        <v>0</v>
      </c>
      <c r="O10639" t="s">
        <v>147</v>
      </c>
      <c r="P10639" s="1">
        <v>45453</v>
      </c>
      <c r="Q10639" s="1">
        <v>45501</v>
      </c>
      <c r="R10639">
        <v>1551</v>
      </c>
      <c r="S10639" s="4">
        <v>9.9</v>
      </c>
      <c r="T10639" t="s">
        <v>89</v>
      </c>
    </row>
    <row r="10640" spans="1:20" x14ac:dyDescent="0.35">
      <c r="A10640" t="s">
        <v>20670</v>
      </c>
      <c r="B10640" s="5" t="s">
        <v>28799</v>
      </c>
      <c r="C10640" s="6">
        <v>52290</v>
      </c>
      <c r="D10640" t="s">
        <v>33</v>
      </c>
      <c r="E10640">
        <v>5751900</v>
      </c>
      <c r="F10640" s="5" t="s">
        <v>58</v>
      </c>
      <c r="G10640" s="5" t="s">
        <v>24</v>
      </c>
      <c r="H10640" s="5" t="s">
        <v>34</v>
      </c>
      <c r="I10640" t="s">
        <v>44</v>
      </c>
      <c r="J10640" t="s">
        <v>34</v>
      </c>
      <c r="K10640">
        <v>0</v>
      </c>
      <c r="L10640" s="5" t="s">
        <v>20671</v>
      </c>
      <c r="M10640" s="5" t="s">
        <v>37</v>
      </c>
      <c r="N10640">
        <v>1</v>
      </c>
      <c r="O10640" t="s">
        <v>135</v>
      </c>
      <c r="P10640" s="1">
        <v>45482</v>
      </c>
      <c r="Q10640" s="1">
        <v>45545</v>
      </c>
      <c r="R10640">
        <v>1815</v>
      </c>
      <c r="S10640" s="4">
        <v>5.8</v>
      </c>
      <c r="T10640" t="s">
        <v>63</v>
      </c>
    </row>
    <row r="10641" spans="1:20" x14ac:dyDescent="0.35">
      <c r="A10641" t="s">
        <v>20672</v>
      </c>
      <c r="B10641" s="5" t="s">
        <v>28799</v>
      </c>
      <c r="C10641" s="6">
        <v>204367</v>
      </c>
      <c r="D10641" t="s">
        <v>74</v>
      </c>
      <c r="E10641">
        <v>255459</v>
      </c>
      <c r="F10641" s="5" t="s">
        <v>23</v>
      </c>
      <c r="G10641" s="5" t="s">
        <v>42</v>
      </c>
      <c r="H10641" s="5" t="s">
        <v>75</v>
      </c>
      <c r="I10641" t="s">
        <v>26</v>
      </c>
      <c r="J10641" t="s">
        <v>75</v>
      </c>
      <c r="K10641">
        <v>100</v>
      </c>
      <c r="L10641" s="5" t="s">
        <v>20673</v>
      </c>
      <c r="M10641" s="5" t="s">
        <v>37</v>
      </c>
      <c r="N10641">
        <v>15</v>
      </c>
      <c r="O10641" t="s">
        <v>112</v>
      </c>
      <c r="P10641" s="1">
        <v>45590</v>
      </c>
      <c r="Q10641" s="1">
        <v>45619</v>
      </c>
      <c r="R10641">
        <v>1798</v>
      </c>
      <c r="S10641" s="4">
        <v>5.2</v>
      </c>
      <c r="T10641" t="s">
        <v>210</v>
      </c>
    </row>
    <row r="10642" spans="1:20" x14ac:dyDescent="0.35">
      <c r="A10642" t="s">
        <v>20674</v>
      </c>
      <c r="B10642" s="5" t="s">
        <v>179</v>
      </c>
      <c r="C10642" s="6">
        <v>91739</v>
      </c>
      <c r="D10642" t="s">
        <v>33</v>
      </c>
      <c r="E10642">
        <v>10091290</v>
      </c>
      <c r="F10642" s="5" t="s">
        <v>50</v>
      </c>
      <c r="G10642" s="5" t="s">
        <v>42</v>
      </c>
      <c r="H10642" s="5" t="s">
        <v>34</v>
      </c>
      <c r="I10642" t="s">
        <v>26</v>
      </c>
      <c r="J10642" t="s">
        <v>34</v>
      </c>
      <c r="K10642">
        <v>50</v>
      </c>
      <c r="L10642" s="5" t="s">
        <v>20675</v>
      </c>
      <c r="M10642" s="5" t="s">
        <v>37</v>
      </c>
      <c r="N10642">
        <v>3</v>
      </c>
      <c r="O10642" t="s">
        <v>78</v>
      </c>
      <c r="P10642" s="1">
        <v>45682</v>
      </c>
      <c r="Q10642" s="1">
        <v>45724</v>
      </c>
      <c r="R10642">
        <v>902</v>
      </c>
      <c r="S10642" s="4">
        <v>5.0999999999999996</v>
      </c>
      <c r="T10642" t="s">
        <v>108</v>
      </c>
    </row>
    <row r="10643" spans="1:20" x14ac:dyDescent="0.35">
      <c r="A10643" t="s">
        <v>20676</v>
      </c>
      <c r="B10643" s="5" t="s">
        <v>162</v>
      </c>
      <c r="C10643" s="6">
        <v>52164</v>
      </c>
      <c r="D10643" t="s">
        <v>65</v>
      </c>
      <c r="E10643">
        <v>67813</v>
      </c>
      <c r="F10643" s="5" t="s">
        <v>58</v>
      </c>
      <c r="G10643" s="5" t="s">
        <v>24</v>
      </c>
      <c r="H10643" s="5" t="s">
        <v>67</v>
      </c>
      <c r="I10643" t="s">
        <v>44</v>
      </c>
      <c r="J10643" t="s">
        <v>67</v>
      </c>
      <c r="K10643">
        <v>100</v>
      </c>
      <c r="L10643" s="5" t="s">
        <v>20677</v>
      </c>
      <c r="M10643" s="5" t="s">
        <v>70</v>
      </c>
      <c r="N10643">
        <v>1</v>
      </c>
      <c r="O10643" t="s">
        <v>167</v>
      </c>
      <c r="P10643" s="1">
        <v>45588</v>
      </c>
      <c r="Q10643" s="1">
        <v>45618</v>
      </c>
      <c r="R10643">
        <v>2141</v>
      </c>
      <c r="S10643" s="4">
        <v>5.9</v>
      </c>
      <c r="T10643" t="s">
        <v>55</v>
      </c>
    </row>
    <row r="10644" spans="1:20" x14ac:dyDescent="0.35">
      <c r="A10644" t="s">
        <v>20678</v>
      </c>
      <c r="B10644" s="5" t="s">
        <v>174</v>
      </c>
      <c r="C10644" s="6">
        <v>135990</v>
      </c>
      <c r="D10644" t="s">
        <v>41</v>
      </c>
      <c r="E10644">
        <v>115592</v>
      </c>
      <c r="F10644" s="5" t="s">
        <v>66</v>
      </c>
      <c r="G10644" s="5" t="s">
        <v>51</v>
      </c>
      <c r="H10644" s="5" t="s">
        <v>60</v>
      </c>
      <c r="I10644" t="s">
        <v>35</v>
      </c>
      <c r="J10644" t="s">
        <v>60</v>
      </c>
      <c r="K10644">
        <v>0</v>
      </c>
      <c r="L10644" s="5" t="s">
        <v>20679</v>
      </c>
      <c r="M10644" s="5" t="s">
        <v>28</v>
      </c>
      <c r="N10644">
        <v>7</v>
      </c>
      <c r="O10644" t="s">
        <v>88</v>
      </c>
      <c r="P10644" s="1">
        <v>45588</v>
      </c>
      <c r="Q10644" s="1">
        <v>45643</v>
      </c>
      <c r="R10644">
        <v>1398</v>
      </c>
      <c r="S10644" s="4">
        <v>8.1999999999999993</v>
      </c>
      <c r="T10644" t="s">
        <v>38</v>
      </c>
    </row>
    <row r="10645" spans="1:20" x14ac:dyDescent="0.35">
      <c r="A10645" t="s">
        <v>20680</v>
      </c>
      <c r="B10645" s="5" t="s">
        <v>179</v>
      </c>
      <c r="C10645" s="6">
        <v>180546</v>
      </c>
      <c r="D10645" t="s">
        <v>92</v>
      </c>
      <c r="E10645">
        <v>135410</v>
      </c>
      <c r="F10645" s="5" t="s">
        <v>66</v>
      </c>
      <c r="G10645" s="5" t="s">
        <v>42</v>
      </c>
      <c r="H10645" s="5" t="s">
        <v>93</v>
      </c>
      <c r="I10645" t="s">
        <v>35</v>
      </c>
      <c r="J10645" t="s">
        <v>93</v>
      </c>
      <c r="K10645">
        <v>0</v>
      </c>
      <c r="L10645" s="5" t="s">
        <v>20681</v>
      </c>
      <c r="M10645" s="5" t="s">
        <v>37</v>
      </c>
      <c r="N10645">
        <v>9</v>
      </c>
      <c r="O10645" t="s">
        <v>78</v>
      </c>
      <c r="P10645" s="1">
        <v>45706</v>
      </c>
      <c r="Q10645" s="1">
        <v>45722</v>
      </c>
      <c r="R10645">
        <v>1432</v>
      </c>
      <c r="S10645" s="4">
        <v>8.4</v>
      </c>
      <c r="T10645" t="s">
        <v>30</v>
      </c>
    </row>
    <row r="10646" spans="1:20" x14ac:dyDescent="0.35">
      <c r="A10646" t="s">
        <v>20682</v>
      </c>
      <c r="B10646" s="5" t="s">
        <v>174</v>
      </c>
      <c r="C10646" s="6">
        <v>173391</v>
      </c>
      <c r="D10646" t="s">
        <v>41</v>
      </c>
      <c r="E10646">
        <v>147382</v>
      </c>
      <c r="F10646" s="5" t="s">
        <v>23</v>
      </c>
      <c r="G10646" s="5" t="s">
        <v>24</v>
      </c>
      <c r="H10646" s="5" t="s">
        <v>60</v>
      </c>
      <c r="I10646" t="s">
        <v>44</v>
      </c>
      <c r="J10646" t="s">
        <v>192</v>
      </c>
      <c r="K10646">
        <v>100</v>
      </c>
      <c r="L10646" s="5" t="s">
        <v>20683</v>
      </c>
      <c r="M10646" s="5" t="s">
        <v>28</v>
      </c>
      <c r="N10646">
        <v>16</v>
      </c>
      <c r="O10646" t="s">
        <v>88</v>
      </c>
      <c r="P10646" s="1">
        <v>45528</v>
      </c>
      <c r="Q10646" s="1">
        <v>45598</v>
      </c>
      <c r="R10646">
        <v>2082</v>
      </c>
      <c r="S10646" s="4">
        <v>8.5</v>
      </c>
      <c r="T10646" t="s">
        <v>277</v>
      </c>
    </row>
    <row r="10647" spans="1:20" x14ac:dyDescent="0.35">
      <c r="A10647" t="s">
        <v>20684</v>
      </c>
      <c r="B10647" s="5" t="s">
        <v>73</v>
      </c>
      <c r="C10647" s="6">
        <v>131162</v>
      </c>
      <c r="D10647" t="s">
        <v>33</v>
      </c>
      <c r="E10647">
        <v>14427820</v>
      </c>
      <c r="F10647" s="5" t="s">
        <v>66</v>
      </c>
      <c r="G10647" s="5" t="s">
        <v>42</v>
      </c>
      <c r="H10647" s="5" t="s">
        <v>34</v>
      </c>
      <c r="I10647" t="s">
        <v>44</v>
      </c>
      <c r="J10647" t="s">
        <v>116</v>
      </c>
      <c r="K10647">
        <v>100</v>
      </c>
      <c r="L10647" s="5" t="s">
        <v>20685</v>
      </c>
      <c r="M10647" s="5" t="s">
        <v>54</v>
      </c>
      <c r="N10647">
        <v>5</v>
      </c>
      <c r="O10647" t="s">
        <v>71</v>
      </c>
      <c r="P10647" s="1">
        <v>45413</v>
      </c>
      <c r="Q10647" s="1">
        <v>45476</v>
      </c>
      <c r="R10647">
        <v>2200</v>
      </c>
      <c r="S10647" s="4">
        <v>5.5</v>
      </c>
      <c r="T10647" t="s">
        <v>95</v>
      </c>
    </row>
    <row r="10648" spans="1:20" x14ac:dyDescent="0.35">
      <c r="A10648" t="s">
        <v>20686</v>
      </c>
      <c r="B10648" s="5" t="s">
        <v>179</v>
      </c>
      <c r="C10648" s="6">
        <v>83876</v>
      </c>
      <c r="D10648" t="s">
        <v>22</v>
      </c>
      <c r="E10648">
        <v>83876</v>
      </c>
      <c r="F10648" s="5" t="s">
        <v>58</v>
      </c>
      <c r="G10648" s="5" t="s">
        <v>42</v>
      </c>
      <c r="H10648" s="5" t="s">
        <v>191</v>
      </c>
      <c r="I10648" t="s">
        <v>35</v>
      </c>
      <c r="J10648" t="s">
        <v>191</v>
      </c>
      <c r="K10648">
        <v>100</v>
      </c>
      <c r="L10648" s="5" t="s">
        <v>20687</v>
      </c>
      <c r="M10648" s="5" t="s">
        <v>70</v>
      </c>
      <c r="N10648">
        <v>1</v>
      </c>
      <c r="O10648" t="s">
        <v>85</v>
      </c>
      <c r="P10648" s="1">
        <v>45653</v>
      </c>
      <c r="Q10648" s="1">
        <v>45709</v>
      </c>
      <c r="R10648">
        <v>524</v>
      </c>
      <c r="S10648" s="4">
        <v>9.9</v>
      </c>
      <c r="T10648" t="s">
        <v>95</v>
      </c>
    </row>
    <row r="10649" spans="1:20" x14ac:dyDescent="0.35">
      <c r="A10649" t="s">
        <v>20688</v>
      </c>
      <c r="B10649" s="5" t="s">
        <v>28799</v>
      </c>
      <c r="C10649" s="6">
        <v>120528</v>
      </c>
      <c r="D10649" t="s">
        <v>22</v>
      </c>
      <c r="E10649">
        <v>120528</v>
      </c>
      <c r="F10649" s="5" t="s">
        <v>66</v>
      </c>
      <c r="G10649" s="5" t="s">
        <v>42</v>
      </c>
      <c r="H10649" s="5" t="s">
        <v>97</v>
      </c>
      <c r="I10649" t="s">
        <v>44</v>
      </c>
      <c r="J10649" t="s">
        <v>247</v>
      </c>
      <c r="K10649">
        <v>0</v>
      </c>
      <c r="L10649" s="5" t="s">
        <v>2857</v>
      </c>
      <c r="M10649" s="5" t="s">
        <v>37</v>
      </c>
      <c r="N10649">
        <v>5</v>
      </c>
      <c r="O10649" t="s">
        <v>85</v>
      </c>
      <c r="P10649" s="1">
        <v>45540</v>
      </c>
      <c r="Q10649" s="1">
        <v>45593</v>
      </c>
      <c r="R10649">
        <v>675</v>
      </c>
      <c r="S10649" s="4">
        <v>8.1</v>
      </c>
      <c r="T10649" t="s">
        <v>63</v>
      </c>
    </row>
    <row r="10650" spans="1:20" x14ac:dyDescent="0.35">
      <c r="A10650" t="s">
        <v>20689</v>
      </c>
      <c r="B10650" s="5" t="s">
        <v>32</v>
      </c>
      <c r="C10650" s="6">
        <v>20105</v>
      </c>
      <c r="D10650" t="s">
        <v>22</v>
      </c>
      <c r="E10650">
        <v>20105</v>
      </c>
      <c r="F10650" s="5" t="s">
        <v>58</v>
      </c>
      <c r="G10650" s="5" t="s">
        <v>24</v>
      </c>
      <c r="H10650" s="5" t="s">
        <v>116</v>
      </c>
      <c r="I10650" t="s">
        <v>44</v>
      </c>
      <c r="J10650" t="s">
        <v>116</v>
      </c>
      <c r="K10650">
        <v>100</v>
      </c>
      <c r="L10650" s="5" t="s">
        <v>20690</v>
      </c>
      <c r="M10650" s="5" t="s">
        <v>28</v>
      </c>
      <c r="N10650">
        <v>1</v>
      </c>
      <c r="O10650" t="s">
        <v>135</v>
      </c>
      <c r="P10650" s="1">
        <v>45665</v>
      </c>
      <c r="Q10650" s="1">
        <v>45685</v>
      </c>
      <c r="R10650">
        <v>926</v>
      </c>
      <c r="S10650" s="4">
        <v>9.6</v>
      </c>
      <c r="T10650" t="s">
        <v>108</v>
      </c>
    </row>
    <row r="10651" spans="1:20" x14ac:dyDescent="0.35">
      <c r="A10651" t="s">
        <v>20691</v>
      </c>
      <c r="B10651" s="5" t="s">
        <v>49</v>
      </c>
      <c r="C10651" s="6">
        <v>99524</v>
      </c>
      <c r="D10651" t="s">
        <v>41</v>
      </c>
      <c r="E10651">
        <v>84595</v>
      </c>
      <c r="F10651" s="5" t="s">
        <v>50</v>
      </c>
      <c r="G10651" s="5" t="s">
        <v>24</v>
      </c>
      <c r="H10651" s="5" t="s">
        <v>151</v>
      </c>
      <c r="I10651" t="s">
        <v>26</v>
      </c>
      <c r="J10651" t="s">
        <v>151</v>
      </c>
      <c r="K10651">
        <v>0</v>
      </c>
      <c r="L10651" s="5" t="s">
        <v>20692</v>
      </c>
      <c r="M10651" s="5" t="s">
        <v>70</v>
      </c>
      <c r="N10651">
        <v>2</v>
      </c>
      <c r="O10651" t="s">
        <v>88</v>
      </c>
      <c r="P10651" s="1">
        <v>45681</v>
      </c>
      <c r="Q10651" s="1">
        <v>45696</v>
      </c>
      <c r="R10651">
        <v>2434</v>
      </c>
      <c r="S10651" s="4">
        <v>9.1999999999999993</v>
      </c>
      <c r="T10651" t="s">
        <v>243</v>
      </c>
    </row>
    <row r="10652" spans="1:20" x14ac:dyDescent="0.35">
      <c r="A10652" t="s">
        <v>20693</v>
      </c>
      <c r="B10652" s="5" t="s">
        <v>28802</v>
      </c>
      <c r="C10652" s="6">
        <v>97168</v>
      </c>
      <c r="D10652" t="s">
        <v>41</v>
      </c>
      <c r="E10652">
        <v>82593</v>
      </c>
      <c r="F10652" s="5" t="s">
        <v>58</v>
      </c>
      <c r="G10652" s="5" t="s">
        <v>59</v>
      </c>
      <c r="H10652" s="5" t="s">
        <v>126</v>
      </c>
      <c r="I10652" t="s">
        <v>35</v>
      </c>
      <c r="J10652" t="s">
        <v>82</v>
      </c>
      <c r="K10652">
        <v>0</v>
      </c>
      <c r="L10652" s="5" t="s">
        <v>20694</v>
      </c>
      <c r="M10652" s="5" t="s">
        <v>37</v>
      </c>
      <c r="N10652">
        <v>1</v>
      </c>
      <c r="O10652" t="s">
        <v>172</v>
      </c>
      <c r="P10652" s="1">
        <v>45710</v>
      </c>
      <c r="Q10652" s="1">
        <v>45773</v>
      </c>
      <c r="R10652">
        <v>1604</v>
      </c>
      <c r="S10652" s="4">
        <v>9.4</v>
      </c>
      <c r="T10652" t="s">
        <v>63</v>
      </c>
    </row>
    <row r="10653" spans="1:20" x14ac:dyDescent="0.35">
      <c r="A10653" t="s">
        <v>20695</v>
      </c>
      <c r="B10653" s="5" t="s">
        <v>28800</v>
      </c>
      <c r="C10653" s="6">
        <v>79501</v>
      </c>
      <c r="D10653" t="s">
        <v>81</v>
      </c>
      <c r="E10653">
        <v>107326</v>
      </c>
      <c r="F10653" s="5" t="s">
        <v>50</v>
      </c>
      <c r="G10653" s="5" t="s">
        <v>24</v>
      </c>
      <c r="H10653" s="5" t="s">
        <v>82</v>
      </c>
      <c r="I10653" t="s">
        <v>44</v>
      </c>
      <c r="J10653" t="s">
        <v>151</v>
      </c>
      <c r="K10653">
        <v>0</v>
      </c>
      <c r="L10653" s="5" t="s">
        <v>20696</v>
      </c>
      <c r="M10653" s="5" t="s">
        <v>70</v>
      </c>
      <c r="N10653">
        <v>3</v>
      </c>
      <c r="O10653" t="s">
        <v>135</v>
      </c>
      <c r="P10653" s="1">
        <v>45421</v>
      </c>
      <c r="Q10653" s="1">
        <v>45435</v>
      </c>
      <c r="R10653">
        <v>1453</v>
      </c>
      <c r="S10653" s="4">
        <v>8.1</v>
      </c>
      <c r="T10653" t="s">
        <v>95</v>
      </c>
    </row>
    <row r="10654" spans="1:20" x14ac:dyDescent="0.35">
      <c r="A10654" t="s">
        <v>20697</v>
      </c>
      <c r="B10654" s="5" t="s">
        <v>217</v>
      </c>
      <c r="C10654" s="6">
        <v>80406</v>
      </c>
      <c r="D10654" t="s">
        <v>92</v>
      </c>
      <c r="E10654">
        <v>60305</v>
      </c>
      <c r="F10654" s="5" t="s">
        <v>58</v>
      </c>
      <c r="G10654" s="5" t="s">
        <v>24</v>
      </c>
      <c r="H10654" s="5" t="s">
        <v>93</v>
      </c>
      <c r="I10654" t="s">
        <v>26</v>
      </c>
      <c r="J10654" t="s">
        <v>93</v>
      </c>
      <c r="K10654">
        <v>50</v>
      </c>
      <c r="L10654" s="5" t="s">
        <v>20698</v>
      </c>
      <c r="M10654" s="5" t="s">
        <v>28</v>
      </c>
      <c r="N10654">
        <v>0</v>
      </c>
      <c r="O10654" t="s">
        <v>71</v>
      </c>
      <c r="P10654" s="1">
        <v>45703</v>
      </c>
      <c r="Q10654" s="1">
        <v>45775</v>
      </c>
      <c r="R10654">
        <v>1482</v>
      </c>
      <c r="S10654" s="4">
        <v>6</v>
      </c>
      <c r="T10654" t="s">
        <v>89</v>
      </c>
    </row>
    <row r="10655" spans="1:20" x14ac:dyDescent="0.35">
      <c r="A10655" t="s">
        <v>20699</v>
      </c>
      <c r="B10655" s="5" t="s">
        <v>105</v>
      </c>
      <c r="C10655" s="6">
        <v>179168</v>
      </c>
      <c r="D10655" t="s">
        <v>65</v>
      </c>
      <c r="E10655">
        <v>232918</v>
      </c>
      <c r="F10655" s="5" t="s">
        <v>66</v>
      </c>
      <c r="G10655" s="5" t="s">
        <v>51</v>
      </c>
      <c r="H10655" s="5" t="s">
        <v>67</v>
      </c>
      <c r="I10655" t="s">
        <v>35</v>
      </c>
      <c r="J10655" t="s">
        <v>67</v>
      </c>
      <c r="K10655">
        <v>50</v>
      </c>
      <c r="L10655" s="5" t="s">
        <v>20700</v>
      </c>
      <c r="M10655" s="5" t="s">
        <v>70</v>
      </c>
      <c r="N10655">
        <v>5</v>
      </c>
      <c r="O10655" t="s">
        <v>172</v>
      </c>
      <c r="P10655" s="1">
        <v>45503</v>
      </c>
      <c r="Q10655" s="1">
        <v>45558</v>
      </c>
      <c r="R10655">
        <v>2303</v>
      </c>
      <c r="S10655" s="4">
        <v>5.6</v>
      </c>
      <c r="T10655" t="s">
        <v>210</v>
      </c>
    </row>
    <row r="10656" spans="1:20" x14ac:dyDescent="0.35">
      <c r="A10656" t="s">
        <v>20701</v>
      </c>
      <c r="B10656" s="5" t="s">
        <v>28800</v>
      </c>
      <c r="C10656" s="6">
        <v>117302</v>
      </c>
      <c r="D10656" t="s">
        <v>22</v>
      </c>
      <c r="E10656">
        <v>117302</v>
      </c>
      <c r="F10656" s="5" t="s">
        <v>66</v>
      </c>
      <c r="G10656" s="5" t="s">
        <v>59</v>
      </c>
      <c r="H10656" s="5" t="s">
        <v>101</v>
      </c>
      <c r="I10656" t="s">
        <v>44</v>
      </c>
      <c r="J10656" t="s">
        <v>101</v>
      </c>
      <c r="K10656">
        <v>50</v>
      </c>
      <c r="L10656" s="5" t="s">
        <v>20702</v>
      </c>
      <c r="M10656" s="5" t="s">
        <v>37</v>
      </c>
      <c r="N10656">
        <v>7</v>
      </c>
      <c r="O10656" t="s">
        <v>62</v>
      </c>
      <c r="P10656" s="1">
        <v>45754</v>
      </c>
      <c r="Q10656" s="1">
        <v>45813</v>
      </c>
      <c r="R10656">
        <v>1833</v>
      </c>
      <c r="S10656" s="4">
        <v>8.9</v>
      </c>
      <c r="T10656" t="s">
        <v>118</v>
      </c>
    </row>
    <row r="10657" spans="1:20" x14ac:dyDescent="0.35">
      <c r="A10657" t="s">
        <v>20703</v>
      </c>
      <c r="B10657" s="5" t="s">
        <v>28800</v>
      </c>
      <c r="C10657" s="6">
        <v>24496</v>
      </c>
      <c r="D10657" t="s">
        <v>22</v>
      </c>
      <c r="E10657">
        <v>24496</v>
      </c>
      <c r="F10657" s="5" t="s">
        <v>58</v>
      </c>
      <c r="G10657" s="5" t="s">
        <v>42</v>
      </c>
      <c r="H10657" s="5" t="s">
        <v>157</v>
      </c>
      <c r="I10657" t="s">
        <v>44</v>
      </c>
      <c r="J10657" t="s">
        <v>126</v>
      </c>
      <c r="K10657">
        <v>0</v>
      </c>
      <c r="L10657" s="5" t="s">
        <v>20704</v>
      </c>
      <c r="M10657" s="5" t="s">
        <v>28</v>
      </c>
      <c r="N10657">
        <v>1</v>
      </c>
      <c r="O10657" t="s">
        <v>107</v>
      </c>
      <c r="P10657" s="1">
        <v>45389</v>
      </c>
      <c r="Q10657" s="1">
        <v>45459</v>
      </c>
      <c r="R10657">
        <v>1991</v>
      </c>
      <c r="S10657" s="4">
        <v>9.8000000000000007</v>
      </c>
      <c r="T10657" t="s">
        <v>63</v>
      </c>
    </row>
    <row r="10658" spans="1:20" x14ac:dyDescent="0.35">
      <c r="A10658" t="s">
        <v>20705</v>
      </c>
      <c r="B10658" s="5" t="s">
        <v>73</v>
      </c>
      <c r="C10658" s="6">
        <v>136071</v>
      </c>
      <c r="D10658" t="s">
        <v>92</v>
      </c>
      <c r="E10658">
        <v>102053</v>
      </c>
      <c r="F10658" s="5" t="s">
        <v>23</v>
      </c>
      <c r="G10658" s="5" t="s">
        <v>42</v>
      </c>
      <c r="H10658" s="5" t="s">
        <v>93</v>
      </c>
      <c r="I10658" t="s">
        <v>44</v>
      </c>
      <c r="J10658" t="s">
        <v>93</v>
      </c>
      <c r="K10658">
        <v>100</v>
      </c>
      <c r="L10658" s="5" t="s">
        <v>20706</v>
      </c>
      <c r="M10658" s="5" t="s">
        <v>28</v>
      </c>
      <c r="N10658">
        <v>16</v>
      </c>
      <c r="O10658" t="s">
        <v>141</v>
      </c>
      <c r="P10658" s="1">
        <v>45743</v>
      </c>
      <c r="Q10658" s="1">
        <v>45765</v>
      </c>
      <c r="R10658">
        <v>965</v>
      </c>
      <c r="S10658" s="4">
        <v>7.4</v>
      </c>
      <c r="T10658" t="s">
        <v>55</v>
      </c>
    </row>
    <row r="10659" spans="1:20" x14ac:dyDescent="0.35">
      <c r="A10659" t="s">
        <v>20707</v>
      </c>
      <c r="B10659" s="5" t="s">
        <v>57</v>
      </c>
      <c r="C10659" s="6">
        <v>238120</v>
      </c>
      <c r="D10659" t="s">
        <v>22</v>
      </c>
      <c r="E10659">
        <v>238120</v>
      </c>
      <c r="F10659" s="5" t="s">
        <v>23</v>
      </c>
      <c r="G10659" s="5" t="s">
        <v>24</v>
      </c>
      <c r="H10659" s="5" t="s">
        <v>25</v>
      </c>
      <c r="I10659" t="s">
        <v>35</v>
      </c>
      <c r="J10659" t="s">
        <v>25</v>
      </c>
      <c r="K10659">
        <v>50</v>
      </c>
      <c r="L10659" s="5" t="s">
        <v>20708</v>
      </c>
      <c r="M10659" s="5" t="s">
        <v>70</v>
      </c>
      <c r="N10659">
        <v>16</v>
      </c>
      <c r="O10659" t="s">
        <v>131</v>
      </c>
      <c r="P10659" s="1">
        <v>45347</v>
      </c>
      <c r="Q10659" s="1">
        <v>45364</v>
      </c>
      <c r="R10659">
        <v>1211</v>
      </c>
      <c r="S10659" s="4">
        <v>8</v>
      </c>
      <c r="T10659" t="s">
        <v>95</v>
      </c>
    </row>
    <row r="10660" spans="1:20" x14ac:dyDescent="0.35">
      <c r="A10660" t="s">
        <v>20709</v>
      </c>
      <c r="B10660" s="5" t="s">
        <v>145</v>
      </c>
      <c r="C10660" s="6">
        <v>156352</v>
      </c>
      <c r="D10660" t="s">
        <v>33</v>
      </c>
      <c r="E10660">
        <v>17198720</v>
      </c>
      <c r="F10660" s="5" t="s">
        <v>66</v>
      </c>
      <c r="G10660" s="5" t="s">
        <v>42</v>
      </c>
      <c r="H10660" s="5" t="s">
        <v>34</v>
      </c>
      <c r="I10660" t="s">
        <v>26</v>
      </c>
      <c r="J10660" t="s">
        <v>110</v>
      </c>
      <c r="K10660">
        <v>100</v>
      </c>
      <c r="L10660" s="5" t="s">
        <v>20710</v>
      </c>
      <c r="M10660" s="5" t="s">
        <v>28</v>
      </c>
      <c r="N10660">
        <v>7</v>
      </c>
      <c r="O10660" t="s">
        <v>62</v>
      </c>
      <c r="P10660" s="1">
        <v>45636</v>
      </c>
      <c r="Q10660" s="1">
        <v>45687</v>
      </c>
      <c r="R10660">
        <v>1328</v>
      </c>
      <c r="S10660" s="4">
        <v>7.7</v>
      </c>
      <c r="T10660" t="s">
        <v>55</v>
      </c>
    </row>
    <row r="10661" spans="1:20" x14ac:dyDescent="0.35">
      <c r="A10661" t="s">
        <v>20711</v>
      </c>
      <c r="B10661" s="5" t="s">
        <v>49</v>
      </c>
      <c r="C10661" s="6">
        <v>36448</v>
      </c>
      <c r="D10661" t="s">
        <v>22</v>
      </c>
      <c r="E10661">
        <v>36448</v>
      </c>
      <c r="F10661" s="5" t="s">
        <v>58</v>
      </c>
      <c r="G10661" s="5" t="s">
        <v>51</v>
      </c>
      <c r="H10661" s="5" t="s">
        <v>157</v>
      </c>
      <c r="I10661" t="s">
        <v>35</v>
      </c>
      <c r="J10661" t="s">
        <v>157</v>
      </c>
      <c r="K10661">
        <v>0</v>
      </c>
      <c r="L10661" s="5" t="s">
        <v>20712</v>
      </c>
      <c r="M10661" s="5" t="s">
        <v>70</v>
      </c>
      <c r="N10661">
        <v>0</v>
      </c>
      <c r="O10661" t="s">
        <v>112</v>
      </c>
      <c r="P10661" s="1">
        <v>45328</v>
      </c>
      <c r="Q10661" s="1">
        <v>45388</v>
      </c>
      <c r="R10661">
        <v>501</v>
      </c>
      <c r="S10661" s="4">
        <v>7.3</v>
      </c>
      <c r="T10661" t="s">
        <v>210</v>
      </c>
    </row>
    <row r="10662" spans="1:20" x14ac:dyDescent="0.35">
      <c r="A10662" t="s">
        <v>20713</v>
      </c>
      <c r="B10662" s="5" t="s">
        <v>145</v>
      </c>
      <c r="C10662" s="6">
        <v>225966</v>
      </c>
      <c r="D10662" t="s">
        <v>22</v>
      </c>
      <c r="E10662">
        <v>225966</v>
      </c>
      <c r="F10662" s="5" t="s">
        <v>23</v>
      </c>
      <c r="G10662" s="5" t="s">
        <v>51</v>
      </c>
      <c r="H10662" s="5" t="s">
        <v>165</v>
      </c>
      <c r="I10662" t="s">
        <v>35</v>
      </c>
      <c r="J10662" t="s">
        <v>165</v>
      </c>
      <c r="K10662">
        <v>50</v>
      </c>
      <c r="L10662" s="5" t="s">
        <v>10432</v>
      </c>
      <c r="M10662" s="5" t="s">
        <v>28</v>
      </c>
      <c r="N10662">
        <v>14</v>
      </c>
      <c r="O10662" t="s">
        <v>147</v>
      </c>
      <c r="P10662" s="1">
        <v>45546</v>
      </c>
      <c r="Q10662" s="1">
        <v>45610</v>
      </c>
      <c r="R10662">
        <v>661</v>
      </c>
      <c r="S10662" s="4">
        <v>7</v>
      </c>
      <c r="T10662" t="s">
        <v>47</v>
      </c>
    </row>
    <row r="10663" spans="1:20" x14ac:dyDescent="0.35">
      <c r="A10663" t="s">
        <v>20714</v>
      </c>
      <c r="B10663" s="5" t="s">
        <v>162</v>
      </c>
      <c r="C10663" s="6">
        <v>30284</v>
      </c>
      <c r="D10663" t="s">
        <v>22</v>
      </c>
      <c r="E10663">
        <v>30284</v>
      </c>
      <c r="F10663" s="5" t="s">
        <v>50</v>
      </c>
      <c r="G10663" s="5" t="s">
        <v>42</v>
      </c>
      <c r="H10663" s="5" t="s">
        <v>116</v>
      </c>
      <c r="I10663" t="s">
        <v>26</v>
      </c>
      <c r="J10663" t="s">
        <v>116</v>
      </c>
      <c r="K10663">
        <v>0</v>
      </c>
      <c r="L10663" s="5" t="s">
        <v>20715</v>
      </c>
      <c r="M10663" s="5" t="s">
        <v>54</v>
      </c>
      <c r="N10663">
        <v>3</v>
      </c>
      <c r="O10663" t="s">
        <v>112</v>
      </c>
      <c r="P10663" s="1">
        <v>45556</v>
      </c>
      <c r="Q10663" s="1">
        <v>45620</v>
      </c>
      <c r="R10663">
        <v>2167</v>
      </c>
      <c r="S10663" s="4">
        <v>8.6</v>
      </c>
      <c r="T10663" t="s">
        <v>108</v>
      </c>
    </row>
    <row r="10664" spans="1:20" x14ac:dyDescent="0.35">
      <c r="A10664" t="s">
        <v>20716</v>
      </c>
      <c r="B10664" s="5" t="s">
        <v>28802</v>
      </c>
      <c r="C10664" s="6">
        <v>202712</v>
      </c>
      <c r="D10664" t="s">
        <v>22</v>
      </c>
      <c r="E10664">
        <v>202712</v>
      </c>
      <c r="F10664" s="5" t="s">
        <v>23</v>
      </c>
      <c r="G10664" s="5" t="s">
        <v>51</v>
      </c>
      <c r="H10664" s="5" t="s">
        <v>97</v>
      </c>
      <c r="I10664" t="s">
        <v>44</v>
      </c>
      <c r="J10664" t="s">
        <v>426</v>
      </c>
      <c r="K10664">
        <v>100</v>
      </c>
      <c r="L10664" s="5" t="s">
        <v>20717</v>
      </c>
      <c r="M10664" s="5" t="s">
        <v>37</v>
      </c>
      <c r="N10664">
        <v>12</v>
      </c>
      <c r="O10664" t="s">
        <v>46</v>
      </c>
      <c r="P10664" s="1">
        <v>45524</v>
      </c>
      <c r="Q10664" s="1">
        <v>45578</v>
      </c>
      <c r="R10664">
        <v>1609</v>
      </c>
      <c r="S10664" s="4">
        <v>5.7</v>
      </c>
      <c r="T10664" t="s">
        <v>30</v>
      </c>
    </row>
    <row r="10665" spans="1:20" x14ac:dyDescent="0.35">
      <c r="A10665" t="s">
        <v>20718</v>
      </c>
      <c r="B10665" s="5" t="s">
        <v>28802</v>
      </c>
      <c r="C10665" s="6">
        <v>166959</v>
      </c>
      <c r="D10665" t="s">
        <v>22</v>
      </c>
      <c r="E10665">
        <v>166959</v>
      </c>
      <c r="F10665" s="5" t="s">
        <v>23</v>
      </c>
      <c r="G10665" s="5" t="s">
        <v>59</v>
      </c>
      <c r="H10665" s="5" t="s">
        <v>52</v>
      </c>
      <c r="I10665" t="s">
        <v>26</v>
      </c>
      <c r="J10665" t="s">
        <v>75</v>
      </c>
      <c r="K10665">
        <v>50</v>
      </c>
      <c r="L10665" s="5" t="s">
        <v>20719</v>
      </c>
      <c r="M10665" s="5" t="s">
        <v>28</v>
      </c>
      <c r="N10665">
        <v>10</v>
      </c>
      <c r="O10665" t="s">
        <v>62</v>
      </c>
      <c r="P10665" s="1">
        <v>45647</v>
      </c>
      <c r="Q10665" s="1">
        <v>45708</v>
      </c>
      <c r="R10665">
        <v>850</v>
      </c>
      <c r="S10665" s="4">
        <v>5.5</v>
      </c>
      <c r="T10665" t="s">
        <v>47</v>
      </c>
    </row>
    <row r="10666" spans="1:20" x14ac:dyDescent="0.35">
      <c r="A10666" t="s">
        <v>20720</v>
      </c>
      <c r="B10666" s="5" t="s">
        <v>73</v>
      </c>
      <c r="C10666" s="6">
        <v>122284</v>
      </c>
      <c r="D10666" t="s">
        <v>41</v>
      </c>
      <c r="E10666">
        <v>103941</v>
      </c>
      <c r="F10666" s="5" t="s">
        <v>66</v>
      </c>
      <c r="G10666" s="5" t="s">
        <v>24</v>
      </c>
      <c r="H10666" s="5" t="s">
        <v>60</v>
      </c>
      <c r="I10666" t="s">
        <v>44</v>
      </c>
      <c r="J10666" t="s">
        <v>480</v>
      </c>
      <c r="K10666">
        <v>100</v>
      </c>
      <c r="L10666" s="5" t="s">
        <v>7985</v>
      </c>
      <c r="M10666" s="5" t="s">
        <v>54</v>
      </c>
      <c r="N10666">
        <v>6</v>
      </c>
      <c r="O10666" t="s">
        <v>107</v>
      </c>
      <c r="P10666" s="1">
        <v>45565</v>
      </c>
      <c r="Q10666" s="1">
        <v>45617</v>
      </c>
      <c r="R10666">
        <v>1211</v>
      </c>
      <c r="S10666" s="4">
        <v>8.9</v>
      </c>
      <c r="T10666" t="s">
        <v>243</v>
      </c>
    </row>
    <row r="10667" spans="1:20" x14ac:dyDescent="0.35">
      <c r="A10667" t="s">
        <v>20721</v>
      </c>
      <c r="B10667" s="5" t="s">
        <v>32</v>
      </c>
      <c r="C10667" s="6">
        <v>116235</v>
      </c>
      <c r="D10667" t="s">
        <v>22</v>
      </c>
      <c r="E10667">
        <v>116235</v>
      </c>
      <c r="F10667" s="5" t="s">
        <v>66</v>
      </c>
      <c r="G10667" s="5" t="s">
        <v>42</v>
      </c>
      <c r="H10667" s="5" t="s">
        <v>129</v>
      </c>
      <c r="I10667" t="s">
        <v>44</v>
      </c>
      <c r="J10667" t="s">
        <v>629</v>
      </c>
      <c r="K10667">
        <v>100</v>
      </c>
      <c r="L10667" s="5" t="s">
        <v>7165</v>
      </c>
      <c r="M10667" s="5" t="s">
        <v>70</v>
      </c>
      <c r="N10667">
        <v>8</v>
      </c>
      <c r="O10667" t="s">
        <v>112</v>
      </c>
      <c r="P10667" s="1">
        <v>45592</v>
      </c>
      <c r="Q10667" s="1">
        <v>45612</v>
      </c>
      <c r="R10667">
        <v>973</v>
      </c>
      <c r="S10667" s="4">
        <v>8.6</v>
      </c>
      <c r="T10667" t="s">
        <v>63</v>
      </c>
    </row>
    <row r="10668" spans="1:20" x14ac:dyDescent="0.35">
      <c r="A10668" t="s">
        <v>20722</v>
      </c>
      <c r="B10668" s="5" t="s">
        <v>32</v>
      </c>
      <c r="C10668" s="6">
        <v>202957</v>
      </c>
      <c r="D10668" t="s">
        <v>22</v>
      </c>
      <c r="E10668">
        <v>202957</v>
      </c>
      <c r="F10668" s="5" t="s">
        <v>23</v>
      </c>
      <c r="G10668" s="5" t="s">
        <v>24</v>
      </c>
      <c r="H10668" s="5" t="s">
        <v>25</v>
      </c>
      <c r="I10668" t="s">
        <v>26</v>
      </c>
      <c r="J10668" t="s">
        <v>25</v>
      </c>
      <c r="K10668">
        <v>0</v>
      </c>
      <c r="L10668" s="5" t="s">
        <v>20723</v>
      </c>
      <c r="M10668" s="5" t="s">
        <v>54</v>
      </c>
      <c r="N10668">
        <v>19</v>
      </c>
      <c r="O10668" t="s">
        <v>135</v>
      </c>
      <c r="P10668" s="1">
        <v>45517</v>
      </c>
      <c r="Q10668" s="1">
        <v>45537</v>
      </c>
      <c r="R10668">
        <v>2052</v>
      </c>
      <c r="S10668" s="4">
        <v>5.2</v>
      </c>
      <c r="T10668" t="s">
        <v>243</v>
      </c>
    </row>
    <row r="10669" spans="1:20" x14ac:dyDescent="0.35">
      <c r="A10669" t="s">
        <v>20724</v>
      </c>
      <c r="B10669" s="5" t="s">
        <v>73</v>
      </c>
      <c r="C10669" s="6">
        <v>79718</v>
      </c>
      <c r="D10669" t="s">
        <v>33</v>
      </c>
      <c r="E10669">
        <v>8768980</v>
      </c>
      <c r="F10669" s="5" t="s">
        <v>50</v>
      </c>
      <c r="G10669" s="5" t="s">
        <v>59</v>
      </c>
      <c r="H10669" s="5" t="s">
        <v>34</v>
      </c>
      <c r="I10669" t="s">
        <v>44</v>
      </c>
      <c r="J10669" t="s">
        <v>291</v>
      </c>
      <c r="K10669">
        <v>100</v>
      </c>
      <c r="L10669" s="5" t="s">
        <v>20725</v>
      </c>
      <c r="M10669" s="5" t="s">
        <v>70</v>
      </c>
      <c r="N10669">
        <v>3</v>
      </c>
      <c r="O10669" t="s">
        <v>141</v>
      </c>
      <c r="P10669" s="1">
        <v>45618</v>
      </c>
      <c r="Q10669" s="1">
        <v>45663</v>
      </c>
      <c r="R10669">
        <v>1868</v>
      </c>
      <c r="S10669" s="4">
        <v>5.3</v>
      </c>
      <c r="T10669" t="s">
        <v>55</v>
      </c>
    </row>
    <row r="10670" spans="1:20" x14ac:dyDescent="0.35">
      <c r="A10670" t="s">
        <v>20726</v>
      </c>
      <c r="B10670" s="5" t="s">
        <v>57</v>
      </c>
      <c r="C10670" s="6">
        <v>125746</v>
      </c>
      <c r="D10670" t="s">
        <v>92</v>
      </c>
      <c r="E10670">
        <v>94310</v>
      </c>
      <c r="F10670" s="5" t="s">
        <v>66</v>
      </c>
      <c r="G10670" s="5" t="s">
        <v>24</v>
      </c>
      <c r="H10670" s="5" t="s">
        <v>93</v>
      </c>
      <c r="I10670" t="s">
        <v>26</v>
      </c>
      <c r="J10670" t="s">
        <v>93</v>
      </c>
      <c r="K10670">
        <v>0</v>
      </c>
      <c r="L10670" s="5" t="s">
        <v>14216</v>
      </c>
      <c r="M10670" s="5" t="s">
        <v>70</v>
      </c>
      <c r="N10670">
        <v>9</v>
      </c>
      <c r="O10670" t="s">
        <v>141</v>
      </c>
      <c r="P10670" s="1">
        <v>45348</v>
      </c>
      <c r="Q10670" s="1">
        <v>45367</v>
      </c>
      <c r="R10670">
        <v>919</v>
      </c>
      <c r="S10670" s="4">
        <v>7</v>
      </c>
      <c r="T10670" t="s">
        <v>136</v>
      </c>
    </row>
    <row r="10671" spans="1:20" x14ac:dyDescent="0.35">
      <c r="A10671" t="s">
        <v>20727</v>
      </c>
      <c r="B10671" s="5" t="s">
        <v>162</v>
      </c>
      <c r="C10671" s="6">
        <v>154306</v>
      </c>
      <c r="D10671" t="s">
        <v>92</v>
      </c>
      <c r="E10671">
        <v>115730</v>
      </c>
      <c r="F10671" s="5" t="s">
        <v>66</v>
      </c>
      <c r="G10671" s="5" t="s">
        <v>59</v>
      </c>
      <c r="H10671" s="5" t="s">
        <v>93</v>
      </c>
      <c r="I10671" t="s">
        <v>26</v>
      </c>
      <c r="J10671" t="s">
        <v>93</v>
      </c>
      <c r="K10671">
        <v>0</v>
      </c>
      <c r="L10671" s="5" t="s">
        <v>20728</v>
      </c>
      <c r="M10671" s="5" t="s">
        <v>37</v>
      </c>
      <c r="N10671">
        <v>9</v>
      </c>
      <c r="O10671" t="s">
        <v>29</v>
      </c>
      <c r="P10671" s="1">
        <v>45535</v>
      </c>
      <c r="Q10671" s="1">
        <v>45552</v>
      </c>
      <c r="R10671">
        <v>987</v>
      </c>
      <c r="S10671" s="4">
        <v>9.6</v>
      </c>
      <c r="T10671" t="s">
        <v>38</v>
      </c>
    </row>
    <row r="10672" spans="1:20" x14ac:dyDescent="0.35">
      <c r="A10672" t="s">
        <v>20729</v>
      </c>
      <c r="B10672" s="5" t="s">
        <v>73</v>
      </c>
      <c r="C10672" s="6">
        <v>86374</v>
      </c>
      <c r="D10672" t="s">
        <v>41</v>
      </c>
      <c r="E10672">
        <v>73418</v>
      </c>
      <c r="F10672" s="5" t="s">
        <v>50</v>
      </c>
      <c r="G10672" s="5" t="s">
        <v>42</v>
      </c>
      <c r="H10672" s="5" t="s">
        <v>126</v>
      </c>
      <c r="I10672" t="s">
        <v>26</v>
      </c>
      <c r="J10672" t="s">
        <v>68</v>
      </c>
      <c r="K10672">
        <v>100</v>
      </c>
      <c r="L10672" s="5" t="s">
        <v>20730</v>
      </c>
      <c r="M10672" s="5" t="s">
        <v>37</v>
      </c>
      <c r="N10672">
        <v>4</v>
      </c>
      <c r="O10672" t="s">
        <v>62</v>
      </c>
      <c r="P10672" s="1">
        <v>45566</v>
      </c>
      <c r="Q10672" s="1">
        <v>45604</v>
      </c>
      <c r="R10672">
        <v>558</v>
      </c>
      <c r="S10672" s="4">
        <v>6.8</v>
      </c>
      <c r="T10672" t="s">
        <v>89</v>
      </c>
    </row>
    <row r="10673" spans="1:20" x14ac:dyDescent="0.35">
      <c r="A10673" t="s">
        <v>20731</v>
      </c>
      <c r="B10673" s="5" t="s">
        <v>145</v>
      </c>
      <c r="C10673" s="6">
        <v>113235</v>
      </c>
      <c r="D10673" t="s">
        <v>22</v>
      </c>
      <c r="E10673">
        <v>113235</v>
      </c>
      <c r="F10673" s="5" t="s">
        <v>66</v>
      </c>
      <c r="G10673" s="5" t="s">
        <v>59</v>
      </c>
      <c r="H10673" s="5" t="s">
        <v>52</v>
      </c>
      <c r="I10673" t="s">
        <v>26</v>
      </c>
      <c r="J10673" t="s">
        <v>121</v>
      </c>
      <c r="K10673">
        <v>0</v>
      </c>
      <c r="L10673" s="5" t="s">
        <v>20732</v>
      </c>
      <c r="M10673" s="5" t="s">
        <v>70</v>
      </c>
      <c r="N10673">
        <v>8</v>
      </c>
      <c r="O10673" t="s">
        <v>172</v>
      </c>
      <c r="P10673" s="1">
        <v>45359</v>
      </c>
      <c r="Q10673" s="1">
        <v>45413</v>
      </c>
      <c r="R10673">
        <v>1365</v>
      </c>
      <c r="S10673" s="4">
        <v>7.5</v>
      </c>
      <c r="T10673" t="s">
        <v>277</v>
      </c>
    </row>
    <row r="10674" spans="1:20" x14ac:dyDescent="0.35">
      <c r="A10674" t="s">
        <v>20733</v>
      </c>
      <c r="B10674" s="5" t="s">
        <v>174</v>
      </c>
      <c r="C10674" s="6">
        <v>266149</v>
      </c>
      <c r="D10674" t="s">
        <v>22</v>
      </c>
      <c r="E10674">
        <v>266149</v>
      </c>
      <c r="F10674" s="5" t="s">
        <v>23</v>
      </c>
      <c r="G10674" s="5" t="s">
        <v>59</v>
      </c>
      <c r="H10674" s="5" t="s">
        <v>97</v>
      </c>
      <c r="I10674" t="s">
        <v>44</v>
      </c>
      <c r="J10674" t="s">
        <v>97</v>
      </c>
      <c r="K10674">
        <v>100</v>
      </c>
      <c r="L10674" s="5" t="s">
        <v>20734</v>
      </c>
      <c r="M10674" s="5" t="s">
        <v>70</v>
      </c>
      <c r="N10674">
        <v>16</v>
      </c>
      <c r="O10674" t="s">
        <v>107</v>
      </c>
      <c r="P10674" s="1">
        <v>45332</v>
      </c>
      <c r="Q10674" s="1">
        <v>45376</v>
      </c>
      <c r="R10674">
        <v>595</v>
      </c>
      <c r="S10674" s="4">
        <v>6.4</v>
      </c>
      <c r="T10674" t="s">
        <v>243</v>
      </c>
    </row>
    <row r="10675" spans="1:20" x14ac:dyDescent="0.35">
      <c r="A10675" t="s">
        <v>20735</v>
      </c>
      <c r="B10675" s="5" t="s">
        <v>32</v>
      </c>
      <c r="C10675" s="6">
        <v>77319</v>
      </c>
      <c r="D10675" t="s">
        <v>33</v>
      </c>
      <c r="E10675">
        <v>8505090</v>
      </c>
      <c r="F10675" s="5" t="s">
        <v>50</v>
      </c>
      <c r="G10675" s="5" t="s">
        <v>51</v>
      </c>
      <c r="H10675" s="5" t="s">
        <v>34</v>
      </c>
      <c r="I10675" t="s">
        <v>44</v>
      </c>
      <c r="J10675" t="s">
        <v>34</v>
      </c>
      <c r="K10675">
        <v>0</v>
      </c>
      <c r="L10675" s="5" t="s">
        <v>20736</v>
      </c>
      <c r="M10675" s="5" t="s">
        <v>54</v>
      </c>
      <c r="N10675">
        <v>3</v>
      </c>
      <c r="O10675" t="s">
        <v>29</v>
      </c>
      <c r="P10675" s="1">
        <v>45463</v>
      </c>
      <c r="Q10675" s="1">
        <v>45490</v>
      </c>
      <c r="R10675">
        <v>1217</v>
      </c>
      <c r="S10675" s="4">
        <v>7.9</v>
      </c>
      <c r="T10675" t="s">
        <v>243</v>
      </c>
    </row>
    <row r="10676" spans="1:20" x14ac:dyDescent="0.35">
      <c r="A10676" t="s">
        <v>20737</v>
      </c>
      <c r="B10676" s="5" t="s">
        <v>40</v>
      </c>
      <c r="C10676" s="6">
        <v>74543</v>
      </c>
      <c r="D10676" t="s">
        <v>22</v>
      </c>
      <c r="E10676">
        <v>74543</v>
      </c>
      <c r="F10676" s="5" t="s">
        <v>50</v>
      </c>
      <c r="G10676" s="5" t="s">
        <v>59</v>
      </c>
      <c r="H10676" s="5" t="s">
        <v>165</v>
      </c>
      <c r="I10676" t="s">
        <v>26</v>
      </c>
      <c r="J10676" t="s">
        <v>165</v>
      </c>
      <c r="K10676">
        <v>0</v>
      </c>
      <c r="L10676" s="5" t="s">
        <v>20738</v>
      </c>
      <c r="M10676" s="5" t="s">
        <v>37</v>
      </c>
      <c r="N10676">
        <v>4</v>
      </c>
      <c r="O10676" t="s">
        <v>62</v>
      </c>
      <c r="P10676" s="1">
        <v>45614</v>
      </c>
      <c r="Q10676" s="1">
        <v>45687</v>
      </c>
      <c r="R10676">
        <v>1362</v>
      </c>
      <c r="S10676" s="4">
        <v>9.3000000000000007</v>
      </c>
      <c r="T10676" t="s">
        <v>30</v>
      </c>
    </row>
    <row r="10677" spans="1:20" x14ac:dyDescent="0.35">
      <c r="A10677" t="s">
        <v>20739</v>
      </c>
      <c r="B10677" s="5" t="s">
        <v>162</v>
      </c>
      <c r="C10677" s="6">
        <v>51768</v>
      </c>
      <c r="D10677" t="s">
        <v>65</v>
      </c>
      <c r="E10677">
        <v>67298</v>
      </c>
      <c r="F10677" s="5" t="s">
        <v>58</v>
      </c>
      <c r="G10677" s="5" t="s">
        <v>51</v>
      </c>
      <c r="H10677" s="5" t="s">
        <v>67</v>
      </c>
      <c r="I10677" t="s">
        <v>44</v>
      </c>
      <c r="J10677" t="s">
        <v>67</v>
      </c>
      <c r="K10677">
        <v>100</v>
      </c>
      <c r="L10677" s="5" t="s">
        <v>20740</v>
      </c>
      <c r="M10677" s="5" t="s">
        <v>54</v>
      </c>
      <c r="N10677">
        <v>0</v>
      </c>
      <c r="O10677" t="s">
        <v>135</v>
      </c>
      <c r="P10677" s="1">
        <v>45777</v>
      </c>
      <c r="Q10677" s="1">
        <v>45813</v>
      </c>
      <c r="R10677">
        <v>1526</v>
      </c>
      <c r="S10677" s="4">
        <v>9.1999999999999993</v>
      </c>
      <c r="T10677" t="s">
        <v>79</v>
      </c>
    </row>
    <row r="10678" spans="1:20" x14ac:dyDescent="0.35">
      <c r="A10678" t="s">
        <v>20741</v>
      </c>
      <c r="B10678" s="5" t="s">
        <v>179</v>
      </c>
      <c r="C10678" s="6">
        <v>213531</v>
      </c>
      <c r="D10678" t="s">
        <v>22</v>
      </c>
      <c r="E10678">
        <v>213531</v>
      </c>
      <c r="F10678" s="5" t="s">
        <v>23</v>
      </c>
      <c r="G10678" s="5" t="s">
        <v>24</v>
      </c>
      <c r="H10678" s="5" t="s">
        <v>68</v>
      </c>
      <c r="I10678" t="s">
        <v>44</v>
      </c>
      <c r="J10678" t="s">
        <v>68</v>
      </c>
      <c r="K10678">
        <v>50</v>
      </c>
      <c r="L10678" s="5" t="s">
        <v>20742</v>
      </c>
      <c r="M10678" s="5" t="s">
        <v>70</v>
      </c>
      <c r="N10678">
        <v>18</v>
      </c>
      <c r="O10678" t="s">
        <v>85</v>
      </c>
      <c r="P10678" s="1">
        <v>45442</v>
      </c>
      <c r="Q10678" s="1">
        <v>45493</v>
      </c>
      <c r="R10678">
        <v>885</v>
      </c>
      <c r="S10678" s="4">
        <v>8.5</v>
      </c>
      <c r="T10678" t="s">
        <v>79</v>
      </c>
    </row>
    <row r="10679" spans="1:20" x14ac:dyDescent="0.35">
      <c r="A10679" t="s">
        <v>20743</v>
      </c>
      <c r="B10679" s="5" t="s">
        <v>28802</v>
      </c>
      <c r="C10679" s="6">
        <v>195386</v>
      </c>
      <c r="D10679" t="s">
        <v>92</v>
      </c>
      <c r="E10679">
        <v>146540</v>
      </c>
      <c r="F10679" s="5" t="s">
        <v>23</v>
      </c>
      <c r="G10679" s="5" t="s">
        <v>59</v>
      </c>
      <c r="H10679" s="5" t="s">
        <v>93</v>
      </c>
      <c r="I10679" t="s">
        <v>35</v>
      </c>
      <c r="J10679" t="s">
        <v>93</v>
      </c>
      <c r="K10679">
        <v>100</v>
      </c>
      <c r="L10679" s="5" t="s">
        <v>20744</v>
      </c>
      <c r="M10679" s="5" t="s">
        <v>37</v>
      </c>
      <c r="N10679">
        <v>14</v>
      </c>
      <c r="O10679" t="s">
        <v>107</v>
      </c>
      <c r="P10679" s="1">
        <v>45662</v>
      </c>
      <c r="Q10679" s="1">
        <v>45721</v>
      </c>
      <c r="R10679">
        <v>2185</v>
      </c>
      <c r="S10679" s="4">
        <v>5.4</v>
      </c>
      <c r="T10679" t="s">
        <v>103</v>
      </c>
    </row>
    <row r="10680" spans="1:20" x14ac:dyDescent="0.35">
      <c r="A10680" t="s">
        <v>20745</v>
      </c>
      <c r="B10680" s="5" t="s">
        <v>40</v>
      </c>
      <c r="C10680" s="6">
        <v>91835</v>
      </c>
      <c r="D10680" t="s">
        <v>22</v>
      </c>
      <c r="E10680">
        <v>91835</v>
      </c>
      <c r="F10680" s="5" t="s">
        <v>23</v>
      </c>
      <c r="G10680" s="5" t="s">
        <v>42</v>
      </c>
      <c r="H10680" s="5" t="s">
        <v>157</v>
      </c>
      <c r="I10680" t="s">
        <v>35</v>
      </c>
      <c r="J10680" t="s">
        <v>157</v>
      </c>
      <c r="K10680">
        <v>50</v>
      </c>
      <c r="L10680" s="5" t="s">
        <v>20746</v>
      </c>
      <c r="M10680" s="5" t="s">
        <v>54</v>
      </c>
      <c r="N10680">
        <v>19</v>
      </c>
      <c r="O10680" t="s">
        <v>78</v>
      </c>
      <c r="P10680" s="1">
        <v>45586</v>
      </c>
      <c r="Q10680" s="1">
        <v>45627</v>
      </c>
      <c r="R10680">
        <v>985</v>
      </c>
      <c r="S10680" s="4">
        <v>6.2</v>
      </c>
      <c r="T10680" t="s">
        <v>38</v>
      </c>
    </row>
    <row r="10681" spans="1:20" x14ac:dyDescent="0.35">
      <c r="A10681" t="s">
        <v>20747</v>
      </c>
      <c r="B10681" s="5" t="s">
        <v>28802</v>
      </c>
      <c r="C10681" s="6">
        <v>95351</v>
      </c>
      <c r="D10681" t="s">
        <v>41</v>
      </c>
      <c r="E10681">
        <v>81048</v>
      </c>
      <c r="F10681" s="5" t="s">
        <v>66</v>
      </c>
      <c r="G10681" s="5" t="s">
        <v>24</v>
      </c>
      <c r="H10681" s="5" t="s">
        <v>43</v>
      </c>
      <c r="I10681" t="s">
        <v>44</v>
      </c>
      <c r="J10681" t="s">
        <v>43</v>
      </c>
      <c r="K10681">
        <v>50</v>
      </c>
      <c r="L10681" s="5" t="s">
        <v>20748</v>
      </c>
      <c r="M10681" s="5" t="s">
        <v>28</v>
      </c>
      <c r="N10681">
        <v>9</v>
      </c>
      <c r="O10681" t="s">
        <v>112</v>
      </c>
      <c r="P10681" s="1">
        <v>45509</v>
      </c>
      <c r="Q10681" s="1">
        <v>45578</v>
      </c>
      <c r="R10681">
        <v>2260</v>
      </c>
      <c r="S10681" s="4">
        <v>5</v>
      </c>
      <c r="T10681" t="s">
        <v>89</v>
      </c>
    </row>
    <row r="10682" spans="1:20" x14ac:dyDescent="0.35">
      <c r="A10682" t="s">
        <v>20749</v>
      </c>
      <c r="B10682" s="5" t="s">
        <v>57</v>
      </c>
      <c r="C10682" s="6">
        <v>89630</v>
      </c>
      <c r="D10682" t="s">
        <v>22</v>
      </c>
      <c r="E10682">
        <v>89630</v>
      </c>
      <c r="F10682" s="5" t="s">
        <v>50</v>
      </c>
      <c r="G10682" s="5" t="s">
        <v>42</v>
      </c>
      <c r="H10682" s="5" t="s">
        <v>52</v>
      </c>
      <c r="I10682" t="s">
        <v>35</v>
      </c>
      <c r="J10682" t="s">
        <v>52</v>
      </c>
      <c r="K10682">
        <v>0</v>
      </c>
      <c r="L10682" s="5" t="s">
        <v>20750</v>
      </c>
      <c r="M10682" s="5" t="s">
        <v>54</v>
      </c>
      <c r="N10682">
        <v>2</v>
      </c>
      <c r="O10682" t="s">
        <v>88</v>
      </c>
      <c r="P10682" s="1">
        <v>45494</v>
      </c>
      <c r="Q10682" s="1">
        <v>45531</v>
      </c>
      <c r="R10682">
        <v>1413</v>
      </c>
      <c r="S10682" s="4">
        <v>9.3000000000000007</v>
      </c>
      <c r="T10682" t="s">
        <v>153</v>
      </c>
    </row>
    <row r="10683" spans="1:20" x14ac:dyDescent="0.35">
      <c r="A10683" t="s">
        <v>20751</v>
      </c>
      <c r="B10683" s="5" t="s">
        <v>49</v>
      </c>
      <c r="C10683" s="6">
        <v>70678</v>
      </c>
      <c r="D10683" t="s">
        <v>41</v>
      </c>
      <c r="E10683">
        <v>60076</v>
      </c>
      <c r="F10683" s="5" t="s">
        <v>50</v>
      </c>
      <c r="G10683" s="5" t="s">
        <v>24</v>
      </c>
      <c r="H10683" s="5" t="s">
        <v>43</v>
      </c>
      <c r="I10683" t="s">
        <v>44</v>
      </c>
      <c r="J10683" t="s">
        <v>43</v>
      </c>
      <c r="K10683">
        <v>0</v>
      </c>
      <c r="L10683" s="5" t="s">
        <v>20752</v>
      </c>
      <c r="M10683" s="5" t="s">
        <v>28</v>
      </c>
      <c r="N10683">
        <v>3</v>
      </c>
      <c r="O10683" t="s">
        <v>46</v>
      </c>
      <c r="P10683" s="1">
        <v>45412</v>
      </c>
      <c r="Q10683" s="1">
        <v>45461</v>
      </c>
      <c r="R10683">
        <v>2104</v>
      </c>
      <c r="S10683" s="4">
        <v>8</v>
      </c>
      <c r="T10683" t="s">
        <v>89</v>
      </c>
    </row>
    <row r="10684" spans="1:20" x14ac:dyDescent="0.35">
      <c r="A10684" t="s">
        <v>20753</v>
      </c>
      <c r="B10684" s="5" t="s">
        <v>49</v>
      </c>
      <c r="C10684" s="6">
        <v>134959</v>
      </c>
      <c r="D10684" t="s">
        <v>33</v>
      </c>
      <c r="E10684">
        <v>14845490</v>
      </c>
      <c r="F10684" s="5" t="s">
        <v>66</v>
      </c>
      <c r="G10684" s="5" t="s">
        <v>42</v>
      </c>
      <c r="H10684" s="5" t="s">
        <v>34</v>
      </c>
      <c r="I10684" t="s">
        <v>26</v>
      </c>
      <c r="J10684" t="s">
        <v>423</v>
      </c>
      <c r="K10684">
        <v>100</v>
      </c>
      <c r="L10684" s="5" t="s">
        <v>20754</v>
      </c>
      <c r="M10684" s="5" t="s">
        <v>37</v>
      </c>
      <c r="N10684">
        <v>9</v>
      </c>
      <c r="O10684" t="s">
        <v>62</v>
      </c>
      <c r="P10684" s="1">
        <v>45594</v>
      </c>
      <c r="Q10684" s="1">
        <v>45664</v>
      </c>
      <c r="R10684">
        <v>1173</v>
      </c>
      <c r="S10684" s="4">
        <v>6</v>
      </c>
      <c r="T10684" t="s">
        <v>63</v>
      </c>
    </row>
    <row r="10685" spans="1:20" x14ac:dyDescent="0.35">
      <c r="A10685" t="s">
        <v>20755</v>
      </c>
      <c r="B10685" s="5" t="s">
        <v>32</v>
      </c>
      <c r="C10685" s="6">
        <v>38645</v>
      </c>
      <c r="D10685" t="s">
        <v>22</v>
      </c>
      <c r="E10685">
        <v>38645</v>
      </c>
      <c r="F10685" s="5" t="s">
        <v>66</v>
      </c>
      <c r="G10685" s="5" t="s">
        <v>51</v>
      </c>
      <c r="H10685" s="5" t="s">
        <v>116</v>
      </c>
      <c r="I10685" t="s">
        <v>44</v>
      </c>
      <c r="J10685" t="s">
        <v>116</v>
      </c>
      <c r="K10685">
        <v>100</v>
      </c>
      <c r="L10685" s="5" t="s">
        <v>20756</v>
      </c>
      <c r="M10685" s="5" t="s">
        <v>54</v>
      </c>
      <c r="N10685">
        <v>7</v>
      </c>
      <c r="O10685" t="s">
        <v>29</v>
      </c>
      <c r="P10685" s="1">
        <v>45682</v>
      </c>
      <c r="Q10685" s="1">
        <v>45742</v>
      </c>
      <c r="R10685">
        <v>2358</v>
      </c>
      <c r="S10685" s="4">
        <v>6.5</v>
      </c>
      <c r="T10685" t="s">
        <v>89</v>
      </c>
    </row>
    <row r="10686" spans="1:20" x14ac:dyDescent="0.35">
      <c r="A10686" t="s">
        <v>20757</v>
      </c>
      <c r="B10686" s="5" t="s">
        <v>91</v>
      </c>
      <c r="C10686" s="6">
        <v>156721</v>
      </c>
      <c r="D10686" t="s">
        <v>33</v>
      </c>
      <c r="E10686">
        <v>17239310</v>
      </c>
      <c r="F10686" s="5" t="s">
        <v>23</v>
      </c>
      <c r="G10686" s="5" t="s">
        <v>59</v>
      </c>
      <c r="H10686" s="5" t="s">
        <v>34</v>
      </c>
      <c r="I10686" t="s">
        <v>26</v>
      </c>
      <c r="J10686" t="s">
        <v>34</v>
      </c>
      <c r="K10686">
        <v>50</v>
      </c>
      <c r="L10686" s="5" t="s">
        <v>20758</v>
      </c>
      <c r="M10686" s="5" t="s">
        <v>54</v>
      </c>
      <c r="N10686">
        <v>18</v>
      </c>
      <c r="O10686" t="s">
        <v>131</v>
      </c>
      <c r="P10686" s="1">
        <v>45381</v>
      </c>
      <c r="Q10686" s="1">
        <v>45453</v>
      </c>
      <c r="R10686">
        <v>1357</v>
      </c>
      <c r="S10686" s="4">
        <v>7.7</v>
      </c>
      <c r="T10686" t="s">
        <v>103</v>
      </c>
    </row>
    <row r="10687" spans="1:20" x14ac:dyDescent="0.35">
      <c r="A10687" t="s">
        <v>20759</v>
      </c>
      <c r="B10687" s="5" t="s">
        <v>49</v>
      </c>
      <c r="C10687" s="6">
        <v>60173</v>
      </c>
      <c r="D10687" t="s">
        <v>22</v>
      </c>
      <c r="E10687">
        <v>60173</v>
      </c>
      <c r="F10687" s="5" t="s">
        <v>58</v>
      </c>
      <c r="G10687" s="5" t="s">
        <v>24</v>
      </c>
      <c r="H10687" s="5" t="s">
        <v>25</v>
      </c>
      <c r="I10687" t="s">
        <v>44</v>
      </c>
      <c r="J10687" t="s">
        <v>25</v>
      </c>
      <c r="K10687">
        <v>50</v>
      </c>
      <c r="L10687" s="5" t="s">
        <v>20760</v>
      </c>
      <c r="M10687" s="5" t="s">
        <v>70</v>
      </c>
      <c r="N10687">
        <v>1</v>
      </c>
      <c r="O10687" t="s">
        <v>88</v>
      </c>
      <c r="P10687" s="1">
        <v>45468</v>
      </c>
      <c r="Q10687" s="1">
        <v>45499</v>
      </c>
      <c r="R10687">
        <v>2352</v>
      </c>
      <c r="S10687" s="4">
        <v>8.5</v>
      </c>
      <c r="T10687" t="s">
        <v>79</v>
      </c>
    </row>
    <row r="10688" spans="1:20" x14ac:dyDescent="0.35">
      <c r="A10688" t="s">
        <v>20761</v>
      </c>
      <c r="B10688" s="5" t="s">
        <v>28800</v>
      </c>
      <c r="C10688" s="6">
        <v>61314</v>
      </c>
      <c r="D10688" t="s">
        <v>22</v>
      </c>
      <c r="E10688">
        <v>61314</v>
      </c>
      <c r="F10688" s="5" t="s">
        <v>50</v>
      </c>
      <c r="G10688" s="5" t="s">
        <v>59</v>
      </c>
      <c r="H10688" s="5" t="s">
        <v>165</v>
      </c>
      <c r="I10688" t="s">
        <v>44</v>
      </c>
      <c r="J10688" t="s">
        <v>165</v>
      </c>
      <c r="K10688">
        <v>50</v>
      </c>
      <c r="L10688" s="5" t="s">
        <v>459</v>
      </c>
      <c r="M10688" s="5" t="s">
        <v>54</v>
      </c>
      <c r="N10688">
        <v>2</v>
      </c>
      <c r="O10688" t="s">
        <v>172</v>
      </c>
      <c r="P10688" s="1">
        <v>45340</v>
      </c>
      <c r="Q10688" s="1">
        <v>45409</v>
      </c>
      <c r="R10688">
        <v>1801</v>
      </c>
      <c r="S10688" s="4">
        <v>9.6999999999999993</v>
      </c>
      <c r="T10688" t="s">
        <v>38</v>
      </c>
    </row>
    <row r="10689" spans="1:20" x14ac:dyDescent="0.35">
      <c r="A10689" t="s">
        <v>20762</v>
      </c>
      <c r="B10689" s="5" t="s">
        <v>179</v>
      </c>
      <c r="C10689" s="6">
        <v>151060</v>
      </c>
      <c r="D10689" t="s">
        <v>22</v>
      </c>
      <c r="E10689">
        <v>151060</v>
      </c>
      <c r="F10689" s="5" t="s">
        <v>23</v>
      </c>
      <c r="G10689" s="5" t="s">
        <v>42</v>
      </c>
      <c r="H10689" s="5" t="s">
        <v>191</v>
      </c>
      <c r="I10689" t="s">
        <v>44</v>
      </c>
      <c r="J10689" t="s">
        <v>191</v>
      </c>
      <c r="K10689">
        <v>100</v>
      </c>
      <c r="L10689" s="5" t="s">
        <v>20763</v>
      </c>
      <c r="M10689" s="5" t="s">
        <v>70</v>
      </c>
      <c r="N10689">
        <v>13</v>
      </c>
      <c r="O10689" t="s">
        <v>71</v>
      </c>
      <c r="P10689" s="1">
        <v>45744</v>
      </c>
      <c r="Q10689" s="1">
        <v>45804</v>
      </c>
      <c r="R10689">
        <v>2382</v>
      </c>
      <c r="S10689" s="4">
        <v>9</v>
      </c>
      <c r="T10689" t="s">
        <v>47</v>
      </c>
    </row>
    <row r="10690" spans="1:20" x14ac:dyDescent="0.35">
      <c r="A10690" t="s">
        <v>20764</v>
      </c>
      <c r="B10690" s="5" t="s">
        <v>57</v>
      </c>
      <c r="C10690" s="6">
        <v>78798</v>
      </c>
      <c r="D10690" t="s">
        <v>65</v>
      </c>
      <c r="E10690">
        <v>102437</v>
      </c>
      <c r="F10690" s="5" t="s">
        <v>50</v>
      </c>
      <c r="G10690" s="5" t="s">
        <v>51</v>
      </c>
      <c r="H10690" s="5" t="s">
        <v>67</v>
      </c>
      <c r="I10690" t="s">
        <v>26</v>
      </c>
      <c r="J10690" t="s">
        <v>67</v>
      </c>
      <c r="K10690">
        <v>50</v>
      </c>
      <c r="L10690" s="5" t="s">
        <v>20765</v>
      </c>
      <c r="M10690" s="5" t="s">
        <v>28</v>
      </c>
      <c r="N10690">
        <v>2</v>
      </c>
      <c r="O10690" t="s">
        <v>88</v>
      </c>
      <c r="P10690" s="1">
        <v>45587</v>
      </c>
      <c r="Q10690" s="1">
        <v>45628</v>
      </c>
      <c r="R10690">
        <v>2429</v>
      </c>
      <c r="S10690" s="4">
        <v>7.9</v>
      </c>
      <c r="T10690" t="s">
        <v>118</v>
      </c>
    </row>
    <row r="10691" spans="1:20" x14ac:dyDescent="0.35">
      <c r="A10691" t="s">
        <v>20766</v>
      </c>
      <c r="B10691" s="5" t="s">
        <v>105</v>
      </c>
      <c r="C10691" s="6">
        <v>28501</v>
      </c>
      <c r="D10691" t="s">
        <v>22</v>
      </c>
      <c r="E10691">
        <v>28501</v>
      </c>
      <c r="F10691" s="5" t="s">
        <v>50</v>
      </c>
      <c r="G10691" s="5" t="s">
        <v>51</v>
      </c>
      <c r="H10691" s="5" t="s">
        <v>116</v>
      </c>
      <c r="I10691" t="s">
        <v>26</v>
      </c>
      <c r="J10691" t="s">
        <v>116</v>
      </c>
      <c r="K10691">
        <v>100</v>
      </c>
      <c r="L10691" s="5" t="s">
        <v>20767</v>
      </c>
      <c r="M10691" s="5" t="s">
        <v>37</v>
      </c>
      <c r="N10691">
        <v>3</v>
      </c>
      <c r="O10691" t="s">
        <v>78</v>
      </c>
      <c r="P10691" s="1">
        <v>45561</v>
      </c>
      <c r="Q10691" s="1">
        <v>45581</v>
      </c>
      <c r="R10691">
        <v>2203</v>
      </c>
      <c r="S10691" s="4">
        <v>7.1</v>
      </c>
      <c r="T10691" t="s">
        <v>63</v>
      </c>
    </row>
    <row r="10692" spans="1:20" x14ac:dyDescent="0.35">
      <c r="A10692" t="s">
        <v>20768</v>
      </c>
      <c r="B10692" s="5" t="s">
        <v>21</v>
      </c>
      <c r="C10692" s="6">
        <v>147112</v>
      </c>
      <c r="D10692" t="s">
        <v>22</v>
      </c>
      <c r="E10692">
        <v>147112</v>
      </c>
      <c r="F10692" s="5" t="s">
        <v>66</v>
      </c>
      <c r="G10692" s="5" t="s">
        <v>51</v>
      </c>
      <c r="H10692" s="5" t="s">
        <v>97</v>
      </c>
      <c r="I10692" t="s">
        <v>26</v>
      </c>
      <c r="J10692" t="s">
        <v>97</v>
      </c>
      <c r="K10692">
        <v>0</v>
      </c>
      <c r="L10692" s="5" t="s">
        <v>20769</v>
      </c>
      <c r="M10692" s="5" t="s">
        <v>28</v>
      </c>
      <c r="N10692">
        <v>7</v>
      </c>
      <c r="O10692" t="s">
        <v>167</v>
      </c>
      <c r="P10692" s="1">
        <v>45346</v>
      </c>
      <c r="Q10692" s="1">
        <v>45374</v>
      </c>
      <c r="R10692">
        <v>2407</v>
      </c>
      <c r="S10692" s="4">
        <v>5.9</v>
      </c>
      <c r="T10692" t="s">
        <v>153</v>
      </c>
    </row>
    <row r="10693" spans="1:20" x14ac:dyDescent="0.35">
      <c r="A10693" t="s">
        <v>20770</v>
      </c>
      <c r="B10693" s="5" t="s">
        <v>91</v>
      </c>
      <c r="C10693" s="6">
        <v>57860</v>
      </c>
      <c r="D10693" t="s">
        <v>41</v>
      </c>
      <c r="E10693">
        <v>49181</v>
      </c>
      <c r="F10693" s="5" t="s">
        <v>58</v>
      </c>
      <c r="G10693" s="5" t="s">
        <v>59</v>
      </c>
      <c r="H10693" s="5" t="s">
        <v>151</v>
      </c>
      <c r="I10693" t="s">
        <v>35</v>
      </c>
      <c r="J10693" t="s">
        <v>52</v>
      </c>
      <c r="K10693">
        <v>50</v>
      </c>
      <c r="L10693" s="5" t="s">
        <v>20771</v>
      </c>
      <c r="M10693" s="5" t="s">
        <v>70</v>
      </c>
      <c r="N10693">
        <v>0</v>
      </c>
      <c r="O10693" t="s">
        <v>29</v>
      </c>
      <c r="P10693" s="1">
        <v>45364</v>
      </c>
      <c r="Q10693" s="1">
        <v>45383</v>
      </c>
      <c r="R10693">
        <v>2104</v>
      </c>
      <c r="S10693" s="4">
        <v>5.7</v>
      </c>
      <c r="T10693" t="s">
        <v>136</v>
      </c>
    </row>
    <row r="10694" spans="1:20" x14ac:dyDescent="0.35">
      <c r="A10694" t="s">
        <v>20772</v>
      </c>
      <c r="B10694" s="5" t="s">
        <v>179</v>
      </c>
      <c r="C10694" s="6">
        <v>124336</v>
      </c>
      <c r="D10694" t="s">
        <v>33</v>
      </c>
      <c r="E10694">
        <v>13676960</v>
      </c>
      <c r="F10694" s="5" t="s">
        <v>66</v>
      </c>
      <c r="G10694" s="5" t="s">
        <v>42</v>
      </c>
      <c r="H10694" s="5" t="s">
        <v>34</v>
      </c>
      <c r="I10694" t="s">
        <v>35</v>
      </c>
      <c r="J10694" t="s">
        <v>68</v>
      </c>
      <c r="K10694">
        <v>100</v>
      </c>
      <c r="L10694" s="5" t="s">
        <v>20773</v>
      </c>
      <c r="M10694" s="5" t="s">
        <v>37</v>
      </c>
      <c r="N10694">
        <v>6</v>
      </c>
      <c r="O10694" t="s">
        <v>29</v>
      </c>
      <c r="P10694" s="1">
        <v>45384</v>
      </c>
      <c r="Q10694" s="1">
        <v>45435</v>
      </c>
      <c r="R10694">
        <v>1518</v>
      </c>
      <c r="S10694" s="4">
        <v>6.2</v>
      </c>
      <c r="T10694" t="s">
        <v>79</v>
      </c>
    </row>
    <row r="10695" spans="1:20" x14ac:dyDescent="0.35">
      <c r="A10695" t="s">
        <v>20774</v>
      </c>
      <c r="B10695" s="5" t="s">
        <v>28800</v>
      </c>
      <c r="C10695" s="6">
        <v>52712</v>
      </c>
      <c r="D10695" t="s">
        <v>41</v>
      </c>
      <c r="E10695">
        <v>44805</v>
      </c>
      <c r="F10695" s="5" t="s">
        <v>58</v>
      </c>
      <c r="G10695" s="5" t="s">
        <v>59</v>
      </c>
      <c r="H10695" s="5" t="s">
        <v>60</v>
      </c>
      <c r="I10695" t="s">
        <v>26</v>
      </c>
      <c r="J10695" t="s">
        <v>60</v>
      </c>
      <c r="K10695">
        <v>50</v>
      </c>
      <c r="L10695" s="5" t="s">
        <v>20775</v>
      </c>
      <c r="M10695" s="5" t="s">
        <v>54</v>
      </c>
      <c r="N10695">
        <v>0</v>
      </c>
      <c r="O10695" t="s">
        <v>135</v>
      </c>
      <c r="P10695" s="1">
        <v>45525</v>
      </c>
      <c r="Q10695" s="1">
        <v>45597</v>
      </c>
      <c r="R10695">
        <v>1117</v>
      </c>
      <c r="S10695" s="4">
        <v>5.2</v>
      </c>
      <c r="T10695" t="s">
        <v>30</v>
      </c>
    </row>
    <row r="10696" spans="1:20" x14ac:dyDescent="0.35">
      <c r="A10696" t="s">
        <v>20776</v>
      </c>
      <c r="B10696" s="5" t="s">
        <v>217</v>
      </c>
      <c r="C10696" s="6">
        <v>151816</v>
      </c>
      <c r="D10696" t="s">
        <v>120</v>
      </c>
      <c r="E10696">
        <v>136634</v>
      </c>
      <c r="F10696" s="5" t="s">
        <v>66</v>
      </c>
      <c r="G10696" s="5" t="s">
        <v>51</v>
      </c>
      <c r="H10696" s="5" t="s">
        <v>121</v>
      </c>
      <c r="I10696" t="s">
        <v>44</v>
      </c>
      <c r="J10696" t="s">
        <v>121</v>
      </c>
      <c r="K10696">
        <v>100</v>
      </c>
      <c r="L10696" s="5" t="s">
        <v>20777</v>
      </c>
      <c r="M10696" s="5" t="s">
        <v>54</v>
      </c>
      <c r="N10696">
        <v>8</v>
      </c>
      <c r="O10696" t="s">
        <v>46</v>
      </c>
      <c r="P10696" s="1">
        <v>45644</v>
      </c>
      <c r="Q10696" s="1">
        <v>45697</v>
      </c>
      <c r="R10696">
        <v>680</v>
      </c>
      <c r="S10696" s="4">
        <v>7.8</v>
      </c>
      <c r="T10696" t="s">
        <v>108</v>
      </c>
    </row>
    <row r="10697" spans="1:20" x14ac:dyDescent="0.35">
      <c r="A10697" t="s">
        <v>20778</v>
      </c>
      <c r="B10697" s="5" t="s">
        <v>40</v>
      </c>
      <c r="C10697" s="6">
        <v>136528</v>
      </c>
      <c r="D10697" t="s">
        <v>22</v>
      </c>
      <c r="E10697">
        <v>136528</v>
      </c>
      <c r="F10697" s="5" t="s">
        <v>23</v>
      </c>
      <c r="G10697" s="5" t="s">
        <v>24</v>
      </c>
      <c r="H10697" s="5" t="s">
        <v>157</v>
      </c>
      <c r="I10697" t="s">
        <v>35</v>
      </c>
      <c r="J10697" t="s">
        <v>157</v>
      </c>
      <c r="K10697">
        <v>0</v>
      </c>
      <c r="L10697" s="5" t="s">
        <v>6564</v>
      </c>
      <c r="M10697" s="5" t="s">
        <v>28</v>
      </c>
      <c r="N10697">
        <v>14</v>
      </c>
      <c r="O10697" t="s">
        <v>29</v>
      </c>
      <c r="P10697" s="1">
        <v>45424</v>
      </c>
      <c r="Q10697" s="1">
        <v>45460</v>
      </c>
      <c r="R10697">
        <v>2317</v>
      </c>
      <c r="S10697" s="4">
        <v>7.3</v>
      </c>
      <c r="T10697" t="s">
        <v>63</v>
      </c>
    </row>
    <row r="10698" spans="1:20" x14ac:dyDescent="0.35">
      <c r="A10698" t="s">
        <v>20779</v>
      </c>
      <c r="B10698" s="5" t="s">
        <v>28801</v>
      </c>
      <c r="C10698" s="6">
        <v>117912</v>
      </c>
      <c r="D10698" t="s">
        <v>41</v>
      </c>
      <c r="E10698">
        <v>100225</v>
      </c>
      <c r="F10698" s="5" t="s">
        <v>66</v>
      </c>
      <c r="G10698" s="5" t="s">
        <v>24</v>
      </c>
      <c r="H10698" s="5" t="s">
        <v>60</v>
      </c>
      <c r="I10698" t="s">
        <v>35</v>
      </c>
      <c r="J10698" t="s">
        <v>60</v>
      </c>
      <c r="K10698">
        <v>50</v>
      </c>
      <c r="L10698" s="5" t="s">
        <v>20780</v>
      </c>
      <c r="M10698" s="5" t="s">
        <v>37</v>
      </c>
      <c r="N10698">
        <v>6</v>
      </c>
      <c r="O10698" t="s">
        <v>62</v>
      </c>
      <c r="P10698" s="1">
        <v>45690</v>
      </c>
      <c r="Q10698" s="1">
        <v>45751</v>
      </c>
      <c r="R10698">
        <v>2357</v>
      </c>
      <c r="S10698" s="4">
        <v>8.1999999999999993</v>
      </c>
      <c r="T10698" t="s">
        <v>103</v>
      </c>
    </row>
    <row r="10699" spans="1:20" x14ac:dyDescent="0.35">
      <c r="A10699" t="s">
        <v>20781</v>
      </c>
      <c r="B10699" s="5" t="s">
        <v>73</v>
      </c>
      <c r="C10699" s="6">
        <v>152584</v>
      </c>
      <c r="D10699" t="s">
        <v>41</v>
      </c>
      <c r="E10699">
        <v>129696</v>
      </c>
      <c r="F10699" s="5" t="s">
        <v>23</v>
      </c>
      <c r="G10699" s="5" t="s">
        <v>59</v>
      </c>
      <c r="H10699" s="5" t="s">
        <v>151</v>
      </c>
      <c r="I10699" t="s">
        <v>44</v>
      </c>
      <c r="J10699" t="s">
        <v>151</v>
      </c>
      <c r="K10699">
        <v>0</v>
      </c>
      <c r="L10699" s="5" t="s">
        <v>20782</v>
      </c>
      <c r="M10699" s="5" t="s">
        <v>54</v>
      </c>
      <c r="N10699">
        <v>16</v>
      </c>
      <c r="O10699" t="s">
        <v>71</v>
      </c>
      <c r="P10699" s="1">
        <v>45551</v>
      </c>
      <c r="Q10699" s="1">
        <v>45588</v>
      </c>
      <c r="R10699">
        <v>1903</v>
      </c>
      <c r="S10699" s="4">
        <v>6.7</v>
      </c>
      <c r="T10699" t="s">
        <v>136</v>
      </c>
    </row>
    <row r="10700" spans="1:20" x14ac:dyDescent="0.35">
      <c r="A10700" t="s">
        <v>20783</v>
      </c>
      <c r="B10700" s="5" t="s">
        <v>28801</v>
      </c>
      <c r="C10700" s="6">
        <v>148386</v>
      </c>
      <c r="D10700" t="s">
        <v>22</v>
      </c>
      <c r="E10700">
        <v>148386</v>
      </c>
      <c r="F10700" s="5" t="s">
        <v>50</v>
      </c>
      <c r="G10700" s="5" t="s">
        <v>51</v>
      </c>
      <c r="H10700" s="5" t="s">
        <v>101</v>
      </c>
      <c r="I10700" t="s">
        <v>35</v>
      </c>
      <c r="J10700" t="s">
        <v>423</v>
      </c>
      <c r="K10700">
        <v>50</v>
      </c>
      <c r="L10700" s="5" t="s">
        <v>20784</v>
      </c>
      <c r="M10700" s="5" t="s">
        <v>54</v>
      </c>
      <c r="N10700">
        <v>4</v>
      </c>
      <c r="O10700" t="s">
        <v>88</v>
      </c>
      <c r="P10700" s="1">
        <v>45717</v>
      </c>
      <c r="Q10700" s="1">
        <v>45783</v>
      </c>
      <c r="R10700">
        <v>832</v>
      </c>
      <c r="S10700" s="4">
        <v>9.3000000000000007</v>
      </c>
      <c r="T10700" t="s">
        <v>136</v>
      </c>
    </row>
    <row r="10701" spans="1:20" x14ac:dyDescent="0.35">
      <c r="A10701" t="s">
        <v>20785</v>
      </c>
      <c r="B10701" s="5" t="s">
        <v>217</v>
      </c>
      <c r="C10701" s="6">
        <v>170113</v>
      </c>
      <c r="D10701" t="s">
        <v>22</v>
      </c>
      <c r="E10701">
        <v>170113</v>
      </c>
      <c r="F10701" s="5" t="s">
        <v>66</v>
      </c>
      <c r="G10701" s="5" t="s">
        <v>59</v>
      </c>
      <c r="H10701" s="5" t="s">
        <v>101</v>
      </c>
      <c r="I10701" t="s">
        <v>26</v>
      </c>
      <c r="J10701" t="s">
        <v>101</v>
      </c>
      <c r="K10701">
        <v>100</v>
      </c>
      <c r="L10701" s="5" t="s">
        <v>20786</v>
      </c>
      <c r="M10701" s="5" t="s">
        <v>54</v>
      </c>
      <c r="N10701">
        <v>5</v>
      </c>
      <c r="O10701" t="s">
        <v>46</v>
      </c>
      <c r="P10701" s="1">
        <v>45391</v>
      </c>
      <c r="Q10701" s="1">
        <v>45442</v>
      </c>
      <c r="R10701">
        <v>2437</v>
      </c>
      <c r="S10701" s="4">
        <v>9.4</v>
      </c>
      <c r="T10701" t="s">
        <v>243</v>
      </c>
    </row>
    <row r="10702" spans="1:20" x14ac:dyDescent="0.35">
      <c r="A10702" t="s">
        <v>20787</v>
      </c>
      <c r="B10702" s="5" t="s">
        <v>40</v>
      </c>
      <c r="C10702" s="6">
        <v>76774</v>
      </c>
      <c r="D10702" t="s">
        <v>41</v>
      </c>
      <c r="E10702">
        <v>65258</v>
      </c>
      <c r="F10702" s="5" t="s">
        <v>50</v>
      </c>
      <c r="G10702" s="5" t="s">
        <v>51</v>
      </c>
      <c r="H10702" s="5" t="s">
        <v>43</v>
      </c>
      <c r="I10702" t="s">
        <v>26</v>
      </c>
      <c r="J10702" t="s">
        <v>186</v>
      </c>
      <c r="K10702">
        <v>0</v>
      </c>
      <c r="L10702" s="5" t="s">
        <v>20788</v>
      </c>
      <c r="M10702" s="5" t="s">
        <v>28</v>
      </c>
      <c r="N10702">
        <v>4</v>
      </c>
      <c r="O10702" t="s">
        <v>112</v>
      </c>
      <c r="P10702" s="1">
        <v>45745</v>
      </c>
      <c r="Q10702" s="1">
        <v>45767</v>
      </c>
      <c r="R10702">
        <v>876</v>
      </c>
      <c r="S10702" s="4">
        <v>8.1999999999999993</v>
      </c>
      <c r="T10702" t="s">
        <v>95</v>
      </c>
    </row>
    <row r="10703" spans="1:20" x14ac:dyDescent="0.35">
      <c r="A10703" t="s">
        <v>20789</v>
      </c>
      <c r="B10703" s="5" t="s">
        <v>28801</v>
      </c>
      <c r="C10703" s="6">
        <v>104215</v>
      </c>
      <c r="D10703" t="s">
        <v>22</v>
      </c>
      <c r="E10703">
        <v>104215</v>
      </c>
      <c r="F10703" s="5" t="s">
        <v>58</v>
      </c>
      <c r="G10703" s="5" t="s">
        <v>59</v>
      </c>
      <c r="H10703" s="5" t="s">
        <v>68</v>
      </c>
      <c r="I10703" t="s">
        <v>35</v>
      </c>
      <c r="J10703" t="s">
        <v>68</v>
      </c>
      <c r="K10703">
        <v>50</v>
      </c>
      <c r="L10703" s="5" t="s">
        <v>20790</v>
      </c>
      <c r="M10703" s="5" t="s">
        <v>70</v>
      </c>
      <c r="N10703">
        <v>1</v>
      </c>
      <c r="O10703" t="s">
        <v>88</v>
      </c>
      <c r="P10703" s="1">
        <v>45429</v>
      </c>
      <c r="Q10703" s="1">
        <v>45469</v>
      </c>
      <c r="R10703">
        <v>869</v>
      </c>
      <c r="S10703" s="4">
        <v>9</v>
      </c>
      <c r="T10703" t="s">
        <v>55</v>
      </c>
    </row>
    <row r="10704" spans="1:20" x14ac:dyDescent="0.35">
      <c r="A10704" t="s">
        <v>20791</v>
      </c>
      <c r="B10704" s="5" t="s">
        <v>217</v>
      </c>
      <c r="C10704" s="6">
        <v>214317</v>
      </c>
      <c r="D10704" t="s">
        <v>22</v>
      </c>
      <c r="E10704">
        <v>214317</v>
      </c>
      <c r="F10704" s="5" t="s">
        <v>23</v>
      </c>
      <c r="G10704" s="5" t="s">
        <v>51</v>
      </c>
      <c r="H10704" s="5" t="s">
        <v>97</v>
      </c>
      <c r="I10704" t="s">
        <v>44</v>
      </c>
      <c r="J10704" t="s">
        <v>467</v>
      </c>
      <c r="K10704">
        <v>50</v>
      </c>
      <c r="L10704" s="5" t="s">
        <v>20792</v>
      </c>
      <c r="M10704" s="5" t="s">
        <v>37</v>
      </c>
      <c r="N10704">
        <v>19</v>
      </c>
      <c r="O10704" t="s">
        <v>29</v>
      </c>
      <c r="P10704" s="1">
        <v>45751</v>
      </c>
      <c r="Q10704" s="1">
        <v>45818</v>
      </c>
      <c r="R10704">
        <v>1517</v>
      </c>
      <c r="S10704" s="4">
        <v>6.9</v>
      </c>
      <c r="T10704" t="s">
        <v>95</v>
      </c>
    </row>
    <row r="10705" spans="1:20" x14ac:dyDescent="0.35">
      <c r="A10705" t="s">
        <v>20793</v>
      </c>
      <c r="B10705" s="5" t="s">
        <v>21</v>
      </c>
      <c r="C10705" s="6">
        <v>134618</v>
      </c>
      <c r="D10705" t="s">
        <v>41</v>
      </c>
      <c r="E10705">
        <v>114425</v>
      </c>
      <c r="F10705" s="5" t="s">
        <v>66</v>
      </c>
      <c r="G10705" s="5" t="s">
        <v>24</v>
      </c>
      <c r="H10705" s="5" t="s">
        <v>151</v>
      </c>
      <c r="I10705" t="s">
        <v>26</v>
      </c>
      <c r="J10705" t="s">
        <v>151</v>
      </c>
      <c r="K10705">
        <v>0</v>
      </c>
      <c r="L10705" s="5" t="s">
        <v>20794</v>
      </c>
      <c r="M10705" s="5" t="s">
        <v>70</v>
      </c>
      <c r="N10705">
        <v>5</v>
      </c>
      <c r="O10705" t="s">
        <v>135</v>
      </c>
      <c r="P10705" s="1">
        <v>45741</v>
      </c>
      <c r="Q10705" s="1">
        <v>45792</v>
      </c>
      <c r="R10705">
        <v>1450</v>
      </c>
      <c r="S10705" s="4">
        <v>9.9</v>
      </c>
      <c r="T10705" t="s">
        <v>79</v>
      </c>
    </row>
    <row r="10706" spans="1:20" x14ac:dyDescent="0.35">
      <c r="A10706" t="s">
        <v>20795</v>
      </c>
      <c r="B10706" s="5" t="s">
        <v>28801</v>
      </c>
      <c r="C10706" s="6">
        <v>73195</v>
      </c>
      <c r="D10706" t="s">
        <v>22</v>
      </c>
      <c r="E10706">
        <v>73195</v>
      </c>
      <c r="F10706" s="5" t="s">
        <v>58</v>
      </c>
      <c r="G10706" s="5" t="s">
        <v>42</v>
      </c>
      <c r="H10706" s="5" t="s">
        <v>129</v>
      </c>
      <c r="I10706" t="s">
        <v>35</v>
      </c>
      <c r="J10706" t="s">
        <v>83</v>
      </c>
      <c r="K10706">
        <v>100</v>
      </c>
      <c r="L10706" s="5" t="s">
        <v>6548</v>
      </c>
      <c r="M10706" s="5" t="s">
        <v>28</v>
      </c>
      <c r="N10706">
        <v>1</v>
      </c>
      <c r="O10706" t="s">
        <v>62</v>
      </c>
      <c r="P10706" s="1">
        <v>45507</v>
      </c>
      <c r="Q10706" s="1">
        <v>45574</v>
      </c>
      <c r="R10706">
        <v>1283</v>
      </c>
      <c r="S10706" s="4">
        <v>8</v>
      </c>
      <c r="T10706" t="s">
        <v>277</v>
      </c>
    </row>
    <row r="10707" spans="1:20" x14ac:dyDescent="0.35">
      <c r="A10707" t="s">
        <v>20796</v>
      </c>
      <c r="B10707" s="5" t="s">
        <v>49</v>
      </c>
      <c r="C10707" s="6">
        <v>116013</v>
      </c>
      <c r="D10707" t="s">
        <v>22</v>
      </c>
      <c r="E10707">
        <v>116013</v>
      </c>
      <c r="F10707" s="5" t="s">
        <v>66</v>
      </c>
      <c r="G10707" s="5" t="s">
        <v>24</v>
      </c>
      <c r="H10707" s="5" t="s">
        <v>25</v>
      </c>
      <c r="I10707" t="s">
        <v>44</v>
      </c>
      <c r="J10707" t="s">
        <v>151</v>
      </c>
      <c r="K10707">
        <v>0</v>
      </c>
      <c r="L10707" s="5" t="s">
        <v>20797</v>
      </c>
      <c r="M10707" s="5" t="s">
        <v>37</v>
      </c>
      <c r="N10707">
        <v>6</v>
      </c>
      <c r="O10707" t="s">
        <v>78</v>
      </c>
      <c r="P10707" s="1">
        <v>45331</v>
      </c>
      <c r="Q10707" s="1">
        <v>45371</v>
      </c>
      <c r="R10707">
        <v>2305</v>
      </c>
      <c r="S10707" s="4">
        <v>9.4</v>
      </c>
      <c r="T10707" t="s">
        <v>30</v>
      </c>
    </row>
    <row r="10708" spans="1:20" x14ac:dyDescent="0.35">
      <c r="A10708" t="s">
        <v>20798</v>
      </c>
      <c r="B10708" s="5" t="s">
        <v>162</v>
      </c>
      <c r="C10708" s="6">
        <v>129732</v>
      </c>
      <c r="D10708" t="s">
        <v>33</v>
      </c>
      <c r="E10708">
        <v>14270520</v>
      </c>
      <c r="F10708" s="5" t="s">
        <v>66</v>
      </c>
      <c r="G10708" s="5" t="s">
        <v>24</v>
      </c>
      <c r="H10708" s="5" t="s">
        <v>34</v>
      </c>
      <c r="I10708" t="s">
        <v>35</v>
      </c>
      <c r="J10708" t="s">
        <v>34</v>
      </c>
      <c r="K10708">
        <v>50</v>
      </c>
      <c r="L10708" s="5" t="s">
        <v>5672</v>
      </c>
      <c r="M10708" s="5" t="s">
        <v>70</v>
      </c>
      <c r="N10708">
        <v>8</v>
      </c>
      <c r="O10708" t="s">
        <v>141</v>
      </c>
      <c r="P10708" s="1">
        <v>45444</v>
      </c>
      <c r="Q10708" s="1">
        <v>45458</v>
      </c>
      <c r="R10708">
        <v>2326</v>
      </c>
      <c r="S10708" s="4">
        <v>6</v>
      </c>
      <c r="T10708" t="s">
        <v>38</v>
      </c>
    </row>
    <row r="10709" spans="1:20" x14ac:dyDescent="0.35">
      <c r="A10709" t="s">
        <v>20799</v>
      </c>
      <c r="B10709" s="5" t="s">
        <v>162</v>
      </c>
      <c r="C10709" s="6">
        <v>250954</v>
      </c>
      <c r="D10709" t="s">
        <v>92</v>
      </c>
      <c r="E10709">
        <v>188216</v>
      </c>
      <c r="F10709" s="5" t="s">
        <v>23</v>
      </c>
      <c r="G10709" s="5" t="s">
        <v>59</v>
      </c>
      <c r="H10709" s="5" t="s">
        <v>93</v>
      </c>
      <c r="I10709" t="s">
        <v>35</v>
      </c>
      <c r="J10709" t="s">
        <v>93</v>
      </c>
      <c r="K10709">
        <v>100</v>
      </c>
      <c r="L10709" s="5" t="s">
        <v>20800</v>
      </c>
      <c r="M10709" s="5" t="s">
        <v>70</v>
      </c>
      <c r="N10709">
        <v>19</v>
      </c>
      <c r="O10709" t="s">
        <v>147</v>
      </c>
      <c r="P10709" s="1">
        <v>45770</v>
      </c>
      <c r="Q10709" s="1">
        <v>45788</v>
      </c>
      <c r="R10709">
        <v>1862</v>
      </c>
      <c r="S10709" s="4">
        <v>5.9</v>
      </c>
      <c r="T10709" t="s">
        <v>108</v>
      </c>
    </row>
    <row r="10710" spans="1:20" x14ac:dyDescent="0.35">
      <c r="A10710" t="s">
        <v>20801</v>
      </c>
      <c r="B10710" s="5" t="s">
        <v>21</v>
      </c>
      <c r="C10710" s="6">
        <v>64591</v>
      </c>
      <c r="D10710" t="s">
        <v>74</v>
      </c>
      <c r="E10710">
        <v>80739</v>
      </c>
      <c r="F10710" s="5" t="s">
        <v>58</v>
      </c>
      <c r="G10710" s="5" t="s">
        <v>42</v>
      </c>
      <c r="H10710" s="5" t="s">
        <v>75</v>
      </c>
      <c r="I10710" t="s">
        <v>35</v>
      </c>
      <c r="J10710" t="s">
        <v>75</v>
      </c>
      <c r="K10710">
        <v>100</v>
      </c>
      <c r="L10710" s="5" t="s">
        <v>20802</v>
      </c>
      <c r="M10710" s="5" t="s">
        <v>37</v>
      </c>
      <c r="N10710">
        <v>1</v>
      </c>
      <c r="O10710" t="s">
        <v>167</v>
      </c>
      <c r="P10710" s="1">
        <v>45312</v>
      </c>
      <c r="Q10710" s="1">
        <v>45337</v>
      </c>
      <c r="R10710">
        <v>2126</v>
      </c>
      <c r="S10710" s="4">
        <v>9</v>
      </c>
      <c r="T10710" t="s">
        <v>108</v>
      </c>
    </row>
    <row r="10711" spans="1:20" x14ac:dyDescent="0.35">
      <c r="A10711" t="s">
        <v>20803</v>
      </c>
      <c r="B10711" s="5" t="s">
        <v>40</v>
      </c>
      <c r="C10711" s="6">
        <v>117699</v>
      </c>
      <c r="D10711" t="s">
        <v>22</v>
      </c>
      <c r="E10711">
        <v>117699</v>
      </c>
      <c r="F10711" s="5" t="s">
        <v>66</v>
      </c>
      <c r="G10711" s="5" t="s">
        <v>59</v>
      </c>
      <c r="H10711" s="5" t="s">
        <v>129</v>
      </c>
      <c r="I10711" t="s">
        <v>26</v>
      </c>
      <c r="J10711" t="s">
        <v>129</v>
      </c>
      <c r="K10711">
        <v>100</v>
      </c>
      <c r="L10711" s="5" t="s">
        <v>20804</v>
      </c>
      <c r="M10711" s="5" t="s">
        <v>28</v>
      </c>
      <c r="N10711">
        <v>7</v>
      </c>
      <c r="O10711" t="s">
        <v>167</v>
      </c>
      <c r="P10711" s="1">
        <v>45512</v>
      </c>
      <c r="Q10711" s="1">
        <v>45572</v>
      </c>
      <c r="R10711">
        <v>1819</v>
      </c>
      <c r="S10711" s="4">
        <v>9.9</v>
      </c>
      <c r="T10711" t="s">
        <v>153</v>
      </c>
    </row>
    <row r="10712" spans="1:20" x14ac:dyDescent="0.35">
      <c r="A10712" t="s">
        <v>20805</v>
      </c>
      <c r="B10712" s="5" t="s">
        <v>217</v>
      </c>
      <c r="C10712" s="6">
        <v>111868</v>
      </c>
      <c r="D10712" t="s">
        <v>22</v>
      </c>
      <c r="E10712">
        <v>111868</v>
      </c>
      <c r="F10712" s="5" t="s">
        <v>23</v>
      </c>
      <c r="G10712" s="5" t="s">
        <v>59</v>
      </c>
      <c r="H10712" s="5" t="s">
        <v>157</v>
      </c>
      <c r="I10712" t="s">
        <v>35</v>
      </c>
      <c r="J10712" t="s">
        <v>157</v>
      </c>
      <c r="K10712">
        <v>50</v>
      </c>
      <c r="L10712" s="5" t="s">
        <v>20806</v>
      </c>
      <c r="M10712" s="5" t="s">
        <v>70</v>
      </c>
      <c r="N10712">
        <v>13</v>
      </c>
      <c r="O10712" t="s">
        <v>78</v>
      </c>
      <c r="P10712" s="1">
        <v>45448</v>
      </c>
      <c r="Q10712" s="1">
        <v>45491</v>
      </c>
      <c r="R10712">
        <v>1727</v>
      </c>
      <c r="S10712" s="4">
        <v>5.4</v>
      </c>
      <c r="T10712" t="s">
        <v>108</v>
      </c>
    </row>
    <row r="10713" spans="1:20" x14ac:dyDescent="0.35">
      <c r="A10713" t="s">
        <v>20807</v>
      </c>
      <c r="B10713" s="5" t="s">
        <v>28802</v>
      </c>
      <c r="C10713" s="6">
        <v>143592</v>
      </c>
      <c r="D10713" t="s">
        <v>22</v>
      </c>
      <c r="E10713">
        <v>143592</v>
      </c>
      <c r="F10713" s="5" t="s">
        <v>66</v>
      </c>
      <c r="G10713" s="5" t="s">
        <v>24</v>
      </c>
      <c r="H10713" s="5" t="s">
        <v>101</v>
      </c>
      <c r="I10713" t="s">
        <v>44</v>
      </c>
      <c r="J10713" t="s">
        <v>101</v>
      </c>
      <c r="K10713">
        <v>50</v>
      </c>
      <c r="L10713" s="5" t="s">
        <v>20808</v>
      </c>
      <c r="M10713" s="5" t="s">
        <v>54</v>
      </c>
      <c r="N10713">
        <v>5</v>
      </c>
      <c r="O10713" t="s">
        <v>62</v>
      </c>
      <c r="P10713" s="1">
        <v>45301</v>
      </c>
      <c r="Q10713" s="1">
        <v>45374</v>
      </c>
      <c r="R10713">
        <v>2454</v>
      </c>
      <c r="S10713" s="4">
        <v>7.9</v>
      </c>
      <c r="T10713" t="s">
        <v>108</v>
      </c>
    </row>
    <row r="10714" spans="1:20" x14ac:dyDescent="0.35">
      <c r="A10714" t="s">
        <v>20809</v>
      </c>
      <c r="B10714" s="5" t="s">
        <v>162</v>
      </c>
      <c r="C10714" s="6">
        <v>112805</v>
      </c>
      <c r="D10714" t="s">
        <v>41</v>
      </c>
      <c r="E10714">
        <v>95884</v>
      </c>
      <c r="F10714" s="5" t="s">
        <v>50</v>
      </c>
      <c r="G10714" s="5" t="s">
        <v>51</v>
      </c>
      <c r="H10714" s="5" t="s">
        <v>151</v>
      </c>
      <c r="I10714" t="s">
        <v>35</v>
      </c>
      <c r="J10714" t="s">
        <v>151</v>
      </c>
      <c r="K10714">
        <v>100</v>
      </c>
      <c r="L10714" s="5" t="s">
        <v>20810</v>
      </c>
      <c r="M10714" s="5" t="s">
        <v>54</v>
      </c>
      <c r="N10714">
        <v>4</v>
      </c>
      <c r="O10714" t="s">
        <v>131</v>
      </c>
      <c r="P10714" s="1">
        <v>45295</v>
      </c>
      <c r="Q10714" s="1">
        <v>45321</v>
      </c>
      <c r="R10714">
        <v>2148</v>
      </c>
      <c r="S10714" s="4">
        <v>8.6999999999999993</v>
      </c>
      <c r="T10714" t="s">
        <v>30</v>
      </c>
    </row>
    <row r="10715" spans="1:20" x14ac:dyDescent="0.35">
      <c r="A10715" t="s">
        <v>20811</v>
      </c>
      <c r="B10715" s="5" t="s">
        <v>28802</v>
      </c>
      <c r="C10715" s="6">
        <v>161399</v>
      </c>
      <c r="D10715" t="s">
        <v>22</v>
      </c>
      <c r="E10715">
        <v>161399</v>
      </c>
      <c r="F10715" s="5" t="s">
        <v>23</v>
      </c>
      <c r="G10715" s="5" t="s">
        <v>59</v>
      </c>
      <c r="H10715" s="5" t="s">
        <v>191</v>
      </c>
      <c r="I10715" t="s">
        <v>35</v>
      </c>
      <c r="J10715" t="s">
        <v>191</v>
      </c>
      <c r="K10715">
        <v>0</v>
      </c>
      <c r="L10715" s="5" t="s">
        <v>20812</v>
      </c>
      <c r="M10715" s="5" t="s">
        <v>54</v>
      </c>
      <c r="N10715">
        <v>10</v>
      </c>
      <c r="O10715" t="s">
        <v>172</v>
      </c>
      <c r="P10715" s="1">
        <v>45554</v>
      </c>
      <c r="Q10715" s="1">
        <v>45620</v>
      </c>
      <c r="R10715">
        <v>1789</v>
      </c>
      <c r="S10715" s="4">
        <v>7.8</v>
      </c>
      <c r="T10715" t="s">
        <v>108</v>
      </c>
    </row>
    <row r="10716" spans="1:20" x14ac:dyDescent="0.35">
      <c r="A10716" t="s">
        <v>20813</v>
      </c>
      <c r="B10716" s="5" t="s">
        <v>28802</v>
      </c>
      <c r="C10716" s="6">
        <v>243356</v>
      </c>
      <c r="D10716" t="s">
        <v>22</v>
      </c>
      <c r="E10716">
        <v>243356</v>
      </c>
      <c r="F10716" s="5" t="s">
        <v>23</v>
      </c>
      <c r="G10716" s="5" t="s">
        <v>51</v>
      </c>
      <c r="H10716" s="5" t="s">
        <v>68</v>
      </c>
      <c r="I10716" t="s">
        <v>44</v>
      </c>
      <c r="J10716" t="s">
        <v>68</v>
      </c>
      <c r="K10716">
        <v>0</v>
      </c>
      <c r="L10716" s="5" t="s">
        <v>20814</v>
      </c>
      <c r="M10716" s="5" t="s">
        <v>70</v>
      </c>
      <c r="N10716">
        <v>14</v>
      </c>
      <c r="O10716" t="s">
        <v>29</v>
      </c>
      <c r="P10716" s="1">
        <v>45424</v>
      </c>
      <c r="Q10716" s="1">
        <v>45455</v>
      </c>
      <c r="R10716">
        <v>1489</v>
      </c>
      <c r="S10716" s="4">
        <v>5.6</v>
      </c>
      <c r="T10716" t="s">
        <v>55</v>
      </c>
    </row>
    <row r="10717" spans="1:20" x14ac:dyDescent="0.35">
      <c r="A10717" t="s">
        <v>20815</v>
      </c>
      <c r="B10717" s="5" t="s">
        <v>105</v>
      </c>
      <c r="C10717" s="6">
        <v>91224</v>
      </c>
      <c r="D10717" t="s">
        <v>22</v>
      </c>
      <c r="E10717">
        <v>91224</v>
      </c>
      <c r="F10717" s="5" t="s">
        <v>50</v>
      </c>
      <c r="G10717" s="5" t="s">
        <v>42</v>
      </c>
      <c r="H10717" s="5" t="s">
        <v>191</v>
      </c>
      <c r="I10717" t="s">
        <v>35</v>
      </c>
      <c r="J10717" t="s">
        <v>75</v>
      </c>
      <c r="K10717">
        <v>50</v>
      </c>
      <c r="L10717" s="5" t="s">
        <v>20816</v>
      </c>
      <c r="M10717" s="5" t="s">
        <v>37</v>
      </c>
      <c r="N10717">
        <v>2</v>
      </c>
      <c r="O10717" t="s">
        <v>172</v>
      </c>
      <c r="P10717" s="1">
        <v>45503</v>
      </c>
      <c r="Q10717" s="1">
        <v>45575</v>
      </c>
      <c r="R10717">
        <v>1336</v>
      </c>
      <c r="S10717" s="4">
        <v>8.1</v>
      </c>
      <c r="T10717" t="s">
        <v>136</v>
      </c>
    </row>
    <row r="10718" spans="1:20" x14ac:dyDescent="0.35">
      <c r="A10718" t="s">
        <v>20817</v>
      </c>
      <c r="B10718" s="5" t="s">
        <v>40</v>
      </c>
      <c r="C10718" s="6">
        <v>42308</v>
      </c>
      <c r="D10718" t="s">
        <v>22</v>
      </c>
      <c r="E10718">
        <v>42308</v>
      </c>
      <c r="F10718" s="5" t="s">
        <v>50</v>
      </c>
      <c r="G10718" s="5" t="s">
        <v>51</v>
      </c>
      <c r="H10718" s="5" t="s">
        <v>157</v>
      </c>
      <c r="I10718" t="s">
        <v>26</v>
      </c>
      <c r="J10718" t="s">
        <v>157</v>
      </c>
      <c r="K10718">
        <v>50</v>
      </c>
      <c r="L10718" s="5" t="s">
        <v>20818</v>
      </c>
      <c r="M10718" s="5" t="s">
        <v>54</v>
      </c>
      <c r="N10718">
        <v>2</v>
      </c>
      <c r="O10718" t="s">
        <v>78</v>
      </c>
      <c r="P10718" s="1">
        <v>45615</v>
      </c>
      <c r="Q10718" s="1">
        <v>45665</v>
      </c>
      <c r="R10718">
        <v>764</v>
      </c>
      <c r="S10718" s="4">
        <v>7.9</v>
      </c>
      <c r="T10718" t="s">
        <v>79</v>
      </c>
    </row>
    <row r="10719" spans="1:20" x14ac:dyDescent="0.35">
      <c r="A10719" t="s">
        <v>20819</v>
      </c>
      <c r="B10719" s="5" t="s">
        <v>28802</v>
      </c>
      <c r="C10719" s="6">
        <v>44344</v>
      </c>
      <c r="D10719" t="s">
        <v>22</v>
      </c>
      <c r="E10719">
        <v>44344</v>
      </c>
      <c r="F10719" s="5" t="s">
        <v>50</v>
      </c>
      <c r="G10719" s="5" t="s">
        <v>24</v>
      </c>
      <c r="H10719" s="5" t="s">
        <v>157</v>
      </c>
      <c r="I10719" t="s">
        <v>35</v>
      </c>
      <c r="J10719" t="s">
        <v>157</v>
      </c>
      <c r="K10719">
        <v>100</v>
      </c>
      <c r="L10719" s="5" t="s">
        <v>20820</v>
      </c>
      <c r="M10719" s="5" t="s">
        <v>28</v>
      </c>
      <c r="N10719">
        <v>2</v>
      </c>
      <c r="O10719" t="s">
        <v>29</v>
      </c>
      <c r="P10719" s="1">
        <v>45684</v>
      </c>
      <c r="Q10719" s="1">
        <v>45722</v>
      </c>
      <c r="R10719">
        <v>1050</v>
      </c>
      <c r="S10719" s="4">
        <v>7.7</v>
      </c>
      <c r="T10719" t="s">
        <v>47</v>
      </c>
    </row>
    <row r="10720" spans="1:20" x14ac:dyDescent="0.35">
      <c r="A10720" t="s">
        <v>20821</v>
      </c>
      <c r="B10720" s="5" t="s">
        <v>73</v>
      </c>
      <c r="C10720" s="6">
        <v>176796</v>
      </c>
      <c r="D10720" t="s">
        <v>41</v>
      </c>
      <c r="E10720">
        <v>150277</v>
      </c>
      <c r="F10720" s="5" t="s">
        <v>23</v>
      </c>
      <c r="G10720" s="5" t="s">
        <v>59</v>
      </c>
      <c r="H10720" s="5" t="s">
        <v>60</v>
      </c>
      <c r="I10720" t="s">
        <v>26</v>
      </c>
      <c r="J10720" t="s">
        <v>60</v>
      </c>
      <c r="K10720">
        <v>50</v>
      </c>
      <c r="L10720" s="5" t="s">
        <v>20822</v>
      </c>
      <c r="M10720" s="5" t="s">
        <v>28</v>
      </c>
      <c r="N10720">
        <v>12</v>
      </c>
      <c r="O10720" t="s">
        <v>172</v>
      </c>
      <c r="P10720" s="1">
        <v>45348</v>
      </c>
      <c r="Q10720" s="1">
        <v>45396</v>
      </c>
      <c r="R10720">
        <v>1400</v>
      </c>
      <c r="S10720" s="4">
        <v>9.1</v>
      </c>
      <c r="T10720" t="s">
        <v>136</v>
      </c>
    </row>
    <row r="10721" spans="1:20" x14ac:dyDescent="0.35">
      <c r="A10721" t="s">
        <v>20823</v>
      </c>
      <c r="B10721" s="5" t="s">
        <v>174</v>
      </c>
      <c r="C10721" s="6">
        <v>128958</v>
      </c>
      <c r="D10721" t="s">
        <v>33</v>
      </c>
      <c r="E10721">
        <v>14185380</v>
      </c>
      <c r="F10721" s="5" t="s">
        <v>66</v>
      </c>
      <c r="G10721" s="5" t="s">
        <v>42</v>
      </c>
      <c r="H10721" s="5" t="s">
        <v>34</v>
      </c>
      <c r="I10721" t="s">
        <v>35</v>
      </c>
      <c r="J10721" t="s">
        <v>129</v>
      </c>
      <c r="K10721">
        <v>100</v>
      </c>
      <c r="L10721" s="5" t="s">
        <v>20824</v>
      </c>
      <c r="M10721" s="5" t="s">
        <v>54</v>
      </c>
      <c r="N10721">
        <v>5</v>
      </c>
      <c r="O10721" t="s">
        <v>167</v>
      </c>
      <c r="P10721" s="1">
        <v>45448</v>
      </c>
      <c r="Q10721" s="1">
        <v>45497</v>
      </c>
      <c r="R10721">
        <v>1906</v>
      </c>
      <c r="S10721" s="4">
        <v>5.9</v>
      </c>
      <c r="T10721" t="s">
        <v>118</v>
      </c>
    </row>
    <row r="10722" spans="1:20" x14ac:dyDescent="0.35">
      <c r="A10722" t="s">
        <v>20825</v>
      </c>
      <c r="B10722" s="5" t="s">
        <v>28802</v>
      </c>
      <c r="C10722" s="6">
        <v>38734</v>
      </c>
      <c r="D10722" t="s">
        <v>22</v>
      </c>
      <c r="E10722">
        <v>38734</v>
      </c>
      <c r="F10722" s="5" t="s">
        <v>66</v>
      </c>
      <c r="G10722" s="5" t="s">
        <v>42</v>
      </c>
      <c r="H10722" s="5" t="s">
        <v>116</v>
      </c>
      <c r="I10722" t="s">
        <v>44</v>
      </c>
      <c r="J10722" t="s">
        <v>116</v>
      </c>
      <c r="K10722">
        <v>50</v>
      </c>
      <c r="L10722" s="5" t="s">
        <v>20826</v>
      </c>
      <c r="M10722" s="5" t="s">
        <v>54</v>
      </c>
      <c r="N10722">
        <v>9</v>
      </c>
      <c r="O10722" t="s">
        <v>167</v>
      </c>
      <c r="P10722" s="1">
        <v>45546</v>
      </c>
      <c r="Q10722" s="1">
        <v>45560</v>
      </c>
      <c r="R10722">
        <v>698</v>
      </c>
      <c r="S10722" s="4">
        <v>9.4</v>
      </c>
      <c r="T10722" t="s">
        <v>79</v>
      </c>
    </row>
    <row r="10723" spans="1:20" x14ac:dyDescent="0.35">
      <c r="A10723" t="s">
        <v>20827</v>
      </c>
      <c r="B10723" s="5" t="s">
        <v>57</v>
      </c>
      <c r="C10723" s="6">
        <v>139670</v>
      </c>
      <c r="D10723" t="s">
        <v>92</v>
      </c>
      <c r="E10723">
        <v>104753</v>
      </c>
      <c r="F10723" s="5" t="s">
        <v>66</v>
      </c>
      <c r="G10723" s="5" t="s">
        <v>42</v>
      </c>
      <c r="H10723" s="5" t="s">
        <v>93</v>
      </c>
      <c r="I10723" t="s">
        <v>26</v>
      </c>
      <c r="J10723" t="s">
        <v>75</v>
      </c>
      <c r="K10723">
        <v>0</v>
      </c>
      <c r="L10723" s="5" t="s">
        <v>20828</v>
      </c>
      <c r="M10723" s="5" t="s">
        <v>54</v>
      </c>
      <c r="N10723">
        <v>6</v>
      </c>
      <c r="O10723" t="s">
        <v>147</v>
      </c>
      <c r="P10723" s="1">
        <v>45465</v>
      </c>
      <c r="Q10723" s="1">
        <v>45480</v>
      </c>
      <c r="R10723">
        <v>1717</v>
      </c>
      <c r="S10723" s="4">
        <v>6.3</v>
      </c>
      <c r="T10723" t="s">
        <v>243</v>
      </c>
    </row>
    <row r="10724" spans="1:20" x14ac:dyDescent="0.35">
      <c r="A10724" t="s">
        <v>20829</v>
      </c>
      <c r="B10724" s="5" t="s">
        <v>105</v>
      </c>
      <c r="C10724" s="6">
        <v>151422</v>
      </c>
      <c r="D10724" t="s">
        <v>41</v>
      </c>
      <c r="E10724">
        <v>128709</v>
      </c>
      <c r="F10724" s="5" t="s">
        <v>23</v>
      </c>
      <c r="G10724" s="5" t="s">
        <v>42</v>
      </c>
      <c r="H10724" s="5" t="s">
        <v>43</v>
      </c>
      <c r="I10724" t="s">
        <v>44</v>
      </c>
      <c r="J10724" t="s">
        <v>43</v>
      </c>
      <c r="K10724">
        <v>0</v>
      </c>
      <c r="L10724" s="5" t="s">
        <v>20830</v>
      </c>
      <c r="M10724" s="5" t="s">
        <v>54</v>
      </c>
      <c r="N10724">
        <v>14</v>
      </c>
      <c r="O10724" t="s">
        <v>46</v>
      </c>
      <c r="P10724" s="1">
        <v>45696</v>
      </c>
      <c r="Q10724" s="1">
        <v>45736</v>
      </c>
      <c r="R10724">
        <v>590</v>
      </c>
      <c r="S10724" s="4">
        <v>7.3</v>
      </c>
      <c r="T10724" t="s">
        <v>277</v>
      </c>
    </row>
    <row r="10725" spans="1:20" x14ac:dyDescent="0.35">
      <c r="A10725" t="s">
        <v>20831</v>
      </c>
      <c r="B10725" s="5" t="s">
        <v>49</v>
      </c>
      <c r="C10725" s="6">
        <v>59521</v>
      </c>
      <c r="D10725" t="s">
        <v>41</v>
      </c>
      <c r="E10725">
        <v>50593</v>
      </c>
      <c r="F10725" s="5" t="s">
        <v>58</v>
      </c>
      <c r="G10725" s="5" t="s">
        <v>42</v>
      </c>
      <c r="H10725" s="5" t="s">
        <v>126</v>
      </c>
      <c r="I10725" t="s">
        <v>44</v>
      </c>
      <c r="J10725" t="s">
        <v>126</v>
      </c>
      <c r="K10725">
        <v>50</v>
      </c>
      <c r="L10725" s="5" t="s">
        <v>20832</v>
      </c>
      <c r="M10725" s="5" t="s">
        <v>37</v>
      </c>
      <c r="N10725">
        <v>0</v>
      </c>
      <c r="O10725" t="s">
        <v>141</v>
      </c>
      <c r="P10725" s="1">
        <v>45543</v>
      </c>
      <c r="Q10725" s="1">
        <v>45561</v>
      </c>
      <c r="R10725">
        <v>1095</v>
      </c>
      <c r="S10725" s="4">
        <v>7.3</v>
      </c>
      <c r="T10725" t="s">
        <v>95</v>
      </c>
    </row>
    <row r="10726" spans="1:20" x14ac:dyDescent="0.35">
      <c r="A10726" t="s">
        <v>20833</v>
      </c>
      <c r="B10726" s="5" t="s">
        <v>145</v>
      </c>
      <c r="C10726" s="6">
        <v>71064</v>
      </c>
      <c r="D10726" t="s">
        <v>22</v>
      </c>
      <c r="E10726">
        <v>71064</v>
      </c>
      <c r="F10726" s="5" t="s">
        <v>50</v>
      </c>
      <c r="G10726" s="5" t="s">
        <v>59</v>
      </c>
      <c r="H10726" s="5" t="s">
        <v>165</v>
      </c>
      <c r="I10726" t="s">
        <v>26</v>
      </c>
      <c r="J10726" t="s">
        <v>165</v>
      </c>
      <c r="K10726">
        <v>50</v>
      </c>
      <c r="L10726" s="5" t="s">
        <v>20834</v>
      </c>
      <c r="M10726" s="5" t="s">
        <v>54</v>
      </c>
      <c r="N10726">
        <v>2</v>
      </c>
      <c r="O10726" t="s">
        <v>85</v>
      </c>
      <c r="P10726" s="1">
        <v>45465</v>
      </c>
      <c r="Q10726" s="1">
        <v>45522</v>
      </c>
      <c r="R10726">
        <v>1716</v>
      </c>
      <c r="S10726" s="4">
        <v>8.6</v>
      </c>
      <c r="T10726" t="s">
        <v>153</v>
      </c>
    </row>
    <row r="10727" spans="1:20" x14ac:dyDescent="0.35">
      <c r="A10727" t="s">
        <v>20835</v>
      </c>
      <c r="B10727" s="5" t="s">
        <v>21</v>
      </c>
      <c r="C10727" s="6">
        <v>226728</v>
      </c>
      <c r="D10727" t="s">
        <v>41</v>
      </c>
      <c r="E10727">
        <v>192719</v>
      </c>
      <c r="F10727" s="5" t="s">
        <v>23</v>
      </c>
      <c r="G10727" s="5" t="s">
        <v>42</v>
      </c>
      <c r="H10727" s="5" t="s">
        <v>60</v>
      </c>
      <c r="I10727" t="s">
        <v>35</v>
      </c>
      <c r="J10727" t="s">
        <v>60</v>
      </c>
      <c r="K10727">
        <v>100</v>
      </c>
      <c r="L10727" s="5" t="s">
        <v>20836</v>
      </c>
      <c r="M10727" s="5" t="s">
        <v>28</v>
      </c>
      <c r="N10727">
        <v>16</v>
      </c>
      <c r="O10727" t="s">
        <v>29</v>
      </c>
      <c r="P10727" s="1">
        <v>45445</v>
      </c>
      <c r="Q10727" s="1">
        <v>45461</v>
      </c>
      <c r="R10727">
        <v>971</v>
      </c>
      <c r="S10727" s="4">
        <v>7.2</v>
      </c>
      <c r="T10727" t="s">
        <v>55</v>
      </c>
    </row>
    <row r="10728" spans="1:20" x14ac:dyDescent="0.35">
      <c r="A10728" t="s">
        <v>20837</v>
      </c>
      <c r="B10728" s="5" t="s">
        <v>28800</v>
      </c>
      <c r="C10728" s="6">
        <v>112137</v>
      </c>
      <c r="D10728" t="s">
        <v>74</v>
      </c>
      <c r="E10728">
        <v>140171</v>
      </c>
      <c r="F10728" s="5" t="s">
        <v>50</v>
      </c>
      <c r="G10728" s="5" t="s">
        <v>51</v>
      </c>
      <c r="H10728" s="5" t="s">
        <v>75</v>
      </c>
      <c r="I10728" t="s">
        <v>35</v>
      </c>
      <c r="J10728" t="s">
        <v>75</v>
      </c>
      <c r="K10728">
        <v>50</v>
      </c>
      <c r="L10728" s="5" t="s">
        <v>20838</v>
      </c>
      <c r="M10728" s="5" t="s">
        <v>28</v>
      </c>
      <c r="N10728">
        <v>4</v>
      </c>
      <c r="O10728" t="s">
        <v>167</v>
      </c>
      <c r="P10728" s="1">
        <v>45768</v>
      </c>
      <c r="Q10728" s="1">
        <v>45798</v>
      </c>
      <c r="R10728">
        <v>2367</v>
      </c>
      <c r="S10728" s="4">
        <v>7.8</v>
      </c>
      <c r="T10728" t="s">
        <v>79</v>
      </c>
    </row>
    <row r="10729" spans="1:20" x14ac:dyDescent="0.35">
      <c r="A10729" t="s">
        <v>20839</v>
      </c>
      <c r="B10729" s="5" t="s">
        <v>91</v>
      </c>
      <c r="C10729" s="6">
        <v>127819</v>
      </c>
      <c r="D10729" t="s">
        <v>74</v>
      </c>
      <c r="E10729">
        <v>159774</v>
      </c>
      <c r="F10729" s="5" t="s">
        <v>66</v>
      </c>
      <c r="G10729" s="5" t="s">
        <v>42</v>
      </c>
      <c r="H10729" s="5" t="s">
        <v>75</v>
      </c>
      <c r="I10729" t="s">
        <v>35</v>
      </c>
      <c r="J10729" t="s">
        <v>43</v>
      </c>
      <c r="K10729">
        <v>100</v>
      </c>
      <c r="L10729" s="5" t="s">
        <v>20840</v>
      </c>
      <c r="M10729" s="5" t="s">
        <v>54</v>
      </c>
      <c r="N10729">
        <v>5</v>
      </c>
      <c r="O10729" t="s">
        <v>112</v>
      </c>
      <c r="P10729" s="1">
        <v>45752</v>
      </c>
      <c r="Q10729" s="1">
        <v>45808</v>
      </c>
      <c r="R10729">
        <v>2077</v>
      </c>
      <c r="S10729" s="4">
        <v>9.1999999999999993</v>
      </c>
      <c r="T10729" t="s">
        <v>89</v>
      </c>
    </row>
    <row r="10730" spans="1:20" x14ac:dyDescent="0.35">
      <c r="A10730" t="s">
        <v>20841</v>
      </c>
      <c r="B10730" s="5" t="s">
        <v>174</v>
      </c>
      <c r="C10730" s="6">
        <v>96910</v>
      </c>
      <c r="D10730" t="s">
        <v>33</v>
      </c>
      <c r="E10730">
        <v>10660100</v>
      </c>
      <c r="F10730" s="5" t="s">
        <v>50</v>
      </c>
      <c r="G10730" s="5" t="s">
        <v>51</v>
      </c>
      <c r="H10730" s="5" t="s">
        <v>34</v>
      </c>
      <c r="I10730" t="s">
        <v>26</v>
      </c>
      <c r="J10730" t="s">
        <v>34</v>
      </c>
      <c r="K10730">
        <v>0</v>
      </c>
      <c r="L10730" s="5" t="s">
        <v>20842</v>
      </c>
      <c r="M10730" s="5" t="s">
        <v>28</v>
      </c>
      <c r="N10730">
        <v>2</v>
      </c>
      <c r="O10730" t="s">
        <v>85</v>
      </c>
      <c r="P10730" s="1">
        <v>45345</v>
      </c>
      <c r="Q10730" s="1">
        <v>45384</v>
      </c>
      <c r="R10730">
        <v>1569</v>
      </c>
      <c r="S10730" s="4">
        <v>7.9</v>
      </c>
      <c r="T10730" t="s">
        <v>103</v>
      </c>
    </row>
    <row r="10731" spans="1:20" x14ac:dyDescent="0.35">
      <c r="A10731" t="s">
        <v>20843</v>
      </c>
      <c r="B10731" s="5" t="s">
        <v>179</v>
      </c>
      <c r="C10731" s="6">
        <v>80604</v>
      </c>
      <c r="D10731" t="s">
        <v>22</v>
      </c>
      <c r="E10731">
        <v>80604</v>
      </c>
      <c r="F10731" s="5" t="s">
        <v>23</v>
      </c>
      <c r="G10731" s="5" t="s">
        <v>42</v>
      </c>
      <c r="H10731" s="5" t="s">
        <v>116</v>
      </c>
      <c r="I10731" t="s">
        <v>35</v>
      </c>
      <c r="J10731" t="s">
        <v>67</v>
      </c>
      <c r="K10731">
        <v>50</v>
      </c>
      <c r="L10731" s="5" t="s">
        <v>20844</v>
      </c>
      <c r="M10731" s="5" t="s">
        <v>28</v>
      </c>
      <c r="N10731">
        <v>11</v>
      </c>
      <c r="O10731" t="s">
        <v>147</v>
      </c>
      <c r="P10731" s="1">
        <v>45401</v>
      </c>
      <c r="Q10731" s="1">
        <v>45460</v>
      </c>
      <c r="R10731">
        <v>897</v>
      </c>
      <c r="S10731" s="4">
        <v>5.4</v>
      </c>
      <c r="T10731" t="s">
        <v>89</v>
      </c>
    </row>
    <row r="10732" spans="1:20" x14ac:dyDescent="0.35">
      <c r="A10732" t="s">
        <v>20845</v>
      </c>
      <c r="B10732" s="5" t="s">
        <v>32</v>
      </c>
      <c r="C10732" s="6">
        <v>104712</v>
      </c>
      <c r="D10732" t="s">
        <v>22</v>
      </c>
      <c r="E10732">
        <v>104712</v>
      </c>
      <c r="F10732" s="5" t="s">
        <v>66</v>
      </c>
      <c r="G10732" s="5" t="s">
        <v>42</v>
      </c>
      <c r="H10732" s="5" t="s">
        <v>129</v>
      </c>
      <c r="I10732" t="s">
        <v>44</v>
      </c>
      <c r="J10732" t="s">
        <v>133</v>
      </c>
      <c r="K10732">
        <v>0</v>
      </c>
      <c r="L10732" s="5" t="s">
        <v>20846</v>
      </c>
      <c r="M10732" s="5" t="s">
        <v>54</v>
      </c>
      <c r="N10732">
        <v>9</v>
      </c>
      <c r="O10732" t="s">
        <v>141</v>
      </c>
      <c r="P10732" s="1">
        <v>45636</v>
      </c>
      <c r="Q10732" s="1">
        <v>45657</v>
      </c>
      <c r="R10732">
        <v>643</v>
      </c>
      <c r="S10732" s="4">
        <v>6.7</v>
      </c>
      <c r="T10732" t="s">
        <v>136</v>
      </c>
    </row>
    <row r="10733" spans="1:20" x14ac:dyDescent="0.35">
      <c r="A10733" t="s">
        <v>20847</v>
      </c>
      <c r="B10733" s="5" t="s">
        <v>40</v>
      </c>
      <c r="C10733" s="6">
        <v>76848</v>
      </c>
      <c r="D10733" t="s">
        <v>74</v>
      </c>
      <c r="E10733">
        <v>96060</v>
      </c>
      <c r="F10733" s="5" t="s">
        <v>50</v>
      </c>
      <c r="G10733" s="5" t="s">
        <v>59</v>
      </c>
      <c r="H10733" s="5" t="s">
        <v>75</v>
      </c>
      <c r="I10733" t="s">
        <v>26</v>
      </c>
      <c r="J10733" t="s">
        <v>75</v>
      </c>
      <c r="K10733">
        <v>0</v>
      </c>
      <c r="L10733" s="5" t="s">
        <v>5650</v>
      </c>
      <c r="M10733" s="5" t="s">
        <v>37</v>
      </c>
      <c r="N10733">
        <v>4</v>
      </c>
      <c r="O10733" t="s">
        <v>135</v>
      </c>
      <c r="P10733" s="1">
        <v>45558</v>
      </c>
      <c r="Q10733" s="1">
        <v>45610</v>
      </c>
      <c r="R10733">
        <v>1993</v>
      </c>
      <c r="S10733" s="4">
        <v>7.5</v>
      </c>
      <c r="T10733" t="s">
        <v>55</v>
      </c>
    </row>
    <row r="10734" spans="1:20" x14ac:dyDescent="0.35">
      <c r="A10734" t="s">
        <v>20848</v>
      </c>
      <c r="B10734" s="5" t="s">
        <v>100</v>
      </c>
      <c r="C10734" s="6">
        <v>155320</v>
      </c>
      <c r="D10734" t="s">
        <v>81</v>
      </c>
      <c r="E10734">
        <v>209682</v>
      </c>
      <c r="F10734" s="5" t="s">
        <v>23</v>
      </c>
      <c r="G10734" s="5" t="s">
        <v>42</v>
      </c>
      <c r="H10734" s="5" t="s">
        <v>82</v>
      </c>
      <c r="I10734" t="s">
        <v>26</v>
      </c>
      <c r="J10734" t="s">
        <v>82</v>
      </c>
      <c r="K10734">
        <v>0</v>
      </c>
      <c r="L10734" s="5" t="s">
        <v>20849</v>
      </c>
      <c r="M10734" s="5" t="s">
        <v>70</v>
      </c>
      <c r="N10734">
        <v>14</v>
      </c>
      <c r="O10734" t="s">
        <v>88</v>
      </c>
      <c r="P10734" s="1">
        <v>45662</v>
      </c>
      <c r="Q10734" s="1">
        <v>45709</v>
      </c>
      <c r="R10734">
        <v>1624</v>
      </c>
      <c r="S10734" s="4">
        <v>6.7</v>
      </c>
      <c r="T10734" t="s">
        <v>89</v>
      </c>
    </row>
    <row r="10735" spans="1:20" x14ac:dyDescent="0.35">
      <c r="A10735" t="s">
        <v>20850</v>
      </c>
      <c r="B10735" s="5" t="s">
        <v>73</v>
      </c>
      <c r="C10735" s="6">
        <v>197617</v>
      </c>
      <c r="D10735" t="s">
        <v>92</v>
      </c>
      <c r="E10735">
        <v>148213</v>
      </c>
      <c r="F10735" s="5" t="s">
        <v>23</v>
      </c>
      <c r="G10735" s="5" t="s">
        <v>24</v>
      </c>
      <c r="H10735" s="5" t="s">
        <v>93</v>
      </c>
      <c r="I10735" t="s">
        <v>44</v>
      </c>
      <c r="J10735" t="s">
        <v>93</v>
      </c>
      <c r="K10735">
        <v>50</v>
      </c>
      <c r="L10735" s="5" t="s">
        <v>20851</v>
      </c>
      <c r="M10735" s="5" t="s">
        <v>28</v>
      </c>
      <c r="N10735">
        <v>18</v>
      </c>
      <c r="O10735" t="s">
        <v>62</v>
      </c>
      <c r="P10735" s="1">
        <v>45607</v>
      </c>
      <c r="Q10735" s="1">
        <v>45650</v>
      </c>
      <c r="R10735">
        <v>1858</v>
      </c>
      <c r="S10735" s="4">
        <v>7.2</v>
      </c>
      <c r="T10735" t="s">
        <v>153</v>
      </c>
    </row>
    <row r="10736" spans="1:20" x14ac:dyDescent="0.35">
      <c r="A10736" t="s">
        <v>20852</v>
      </c>
      <c r="B10736" s="5" t="s">
        <v>28802</v>
      </c>
      <c r="C10736" s="6">
        <v>49891</v>
      </c>
      <c r="D10736" t="s">
        <v>41</v>
      </c>
      <c r="E10736">
        <v>42407</v>
      </c>
      <c r="F10736" s="5" t="s">
        <v>58</v>
      </c>
      <c r="G10736" s="5" t="s">
        <v>59</v>
      </c>
      <c r="H10736" s="5" t="s">
        <v>126</v>
      </c>
      <c r="I10736" t="s">
        <v>44</v>
      </c>
      <c r="J10736" t="s">
        <v>126</v>
      </c>
      <c r="K10736">
        <v>0</v>
      </c>
      <c r="L10736" s="5" t="s">
        <v>20853</v>
      </c>
      <c r="M10736" s="5" t="s">
        <v>28</v>
      </c>
      <c r="N10736">
        <v>0</v>
      </c>
      <c r="O10736" t="s">
        <v>147</v>
      </c>
      <c r="P10736" s="1">
        <v>45381</v>
      </c>
      <c r="Q10736" s="1">
        <v>45415</v>
      </c>
      <c r="R10736">
        <v>1695</v>
      </c>
      <c r="S10736" s="4">
        <v>9.3000000000000007</v>
      </c>
      <c r="T10736" t="s">
        <v>89</v>
      </c>
    </row>
    <row r="10737" spans="1:20" x14ac:dyDescent="0.35">
      <c r="A10737" t="s">
        <v>20854</v>
      </c>
      <c r="B10737" s="5" t="s">
        <v>105</v>
      </c>
      <c r="C10737" s="6">
        <v>117730</v>
      </c>
      <c r="D10737" t="s">
        <v>41</v>
      </c>
      <c r="E10737">
        <v>100071</v>
      </c>
      <c r="F10737" s="5" t="s">
        <v>66</v>
      </c>
      <c r="G10737" s="5" t="s">
        <v>51</v>
      </c>
      <c r="H10737" s="5" t="s">
        <v>43</v>
      </c>
      <c r="I10737" t="s">
        <v>35</v>
      </c>
      <c r="J10737" t="s">
        <v>43</v>
      </c>
      <c r="K10737">
        <v>0</v>
      </c>
      <c r="L10737" s="5" t="s">
        <v>20855</v>
      </c>
      <c r="M10737" s="5" t="s">
        <v>70</v>
      </c>
      <c r="N10737">
        <v>5</v>
      </c>
      <c r="O10737" t="s">
        <v>46</v>
      </c>
      <c r="P10737" s="1">
        <v>45647</v>
      </c>
      <c r="Q10737" s="1">
        <v>45701</v>
      </c>
      <c r="R10737">
        <v>1009</v>
      </c>
      <c r="S10737" s="4">
        <v>5.6</v>
      </c>
      <c r="T10737" t="s">
        <v>55</v>
      </c>
    </row>
    <row r="10738" spans="1:20" x14ac:dyDescent="0.35">
      <c r="A10738" t="s">
        <v>20856</v>
      </c>
      <c r="B10738" s="5" t="s">
        <v>28802</v>
      </c>
      <c r="C10738" s="6">
        <v>115851</v>
      </c>
      <c r="D10738" t="s">
        <v>22</v>
      </c>
      <c r="E10738">
        <v>115851</v>
      </c>
      <c r="F10738" s="5" t="s">
        <v>66</v>
      </c>
      <c r="G10738" s="5" t="s">
        <v>24</v>
      </c>
      <c r="H10738" s="5" t="s">
        <v>165</v>
      </c>
      <c r="I10738" t="s">
        <v>26</v>
      </c>
      <c r="J10738" t="s">
        <v>165</v>
      </c>
      <c r="K10738">
        <v>100</v>
      </c>
      <c r="L10738" s="5" t="s">
        <v>20857</v>
      </c>
      <c r="M10738" s="5" t="s">
        <v>28</v>
      </c>
      <c r="N10738">
        <v>8</v>
      </c>
      <c r="O10738" t="s">
        <v>147</v>
      </c>
      <c r="P10738" s="1">
        <v>45573</v>
      </c>
      <c r="Q10738" s="1">
        <v>45605</v>
      </c>
      <c r="R10738">
        <v>990</v>
      </c>
      <c r="S10738" s="4">
        <v>7</v>
      </c>
      <c r="T10738" t="s">
        <v>38</v>
      </c>
    </row>
    <row r="10739" spans="1:20" x14ac:dyDescent="0.35">
      <c r="A10739" t="s">
        <v>20858</v>
      </c>
      <c r="B10739" s="5" t="s">
        <v>91</v>
      </c>
      <c r="C10739" s="6">
        <v>73670</v>
      </c>
      <c r="D10739" t="s">
        <v>74</v>
      </c>
      <c r="E10739">
        <v>92088</v>
      </c>
      <c r="F10739" s="5" t="s">
        <v>58</v>
      </c>
      <c r="G10739" s="5" t="s">
        <v>42</v>
      </c>
      <c r="H10739" s="5" t="s">
        <v>75</v>
      </c>
      <c r="I10739" t="s">
        <v>26</v>
      </c>
      <c r="J10739" t="s">
        <v>1090</v>
      </c>
      <c r="K10739">
        <v>100</v>
      </c>
      <c r="L10739" s="5" t="s">
        <v>20859</v>
      </c>
      <c r="M10739" s="5" t="s">
        <v>28</v>
      </c>
      <c r="N10739">
        <v>0</v>
      </c>
      <c r="O10739" t="s">
        <v>88</v>
      </c>
      <c r="P10739" s="1">
        <v>45536</v>
      </c>
      <c r="Q10739" s="1">
        <v>45582</v>
      </c>
      <c r="R10739">
        <v>1315</v>
      </c>
      <c r="S10739" s="4">
        <v>7.8</v>
      </c>
      <c r="T10739" t="s">
        <v>118</v>
      </c>
    </row>
    <row r="10740" spans="1:20" x14ac:dyDescent="0.35">
      <c r="A10740" t="s">
        <v>20860</v>
      </c>
      <c r="B10740" s="5" t="s">
        <v>28801</v>
      </c>
      <c r="C10740" s="6">
        <v>214568</v>
      </c>
      <c r="D10740" t="s">
        <v>120</v>
      </c>
      <c r="E10740">
        <v>193111</v>
      </c>
      <c r="F10740" s="5" t="s">
        <v>66</v>
      </c>
      <c r="G10740" s="5" t="s">
        <v>51</v>
      </c>
      <c r="H10740" s="5" t="s">
        <v>121</v>
      </c>
      <c r="I10740" t="s">
        <v>26</v>
      </c>
      <c r="J10740" t="s">
        <v>121</v>
      </c>
      <c r="K10740">
        <v>50</v>
      </c>
      <c r="L10740" s="5" t="s">
        <v>20861</v>
      </c>
      <c r="M10740" s="5" t="s">
        <v>70</v>
      </c>
      <c r="N10740">
        <v>7</v>
      </c>
      <c r="O10740" t="s">
        <v>167</v>
      </c>
      <c r="P10740" s="1">
        <v>45514</v>
      </c>
      <c r="Q10740" s="1">
        <v>45550</v>
      </c>
      <c r="R10740">
        <v>937</v>
      </c>
      <c r="S10740" s="4">
        <v>6.8</v>
      </c>
      <c r="T10740" t="s">
        <v>243</v>
      </c>
    </row>
    <row r="10741" spans="1:20" x14ac:dyDescent="0.35">
      <c r="A10741" t="s">
        <v>20862</v>
      </c>
      <c r="B10741" s="5" t="s">
        <v>28802</v>
      </c>
      <c r="C10741" s="6">
        <v>258181</v>
      </c>
      <c r="D10741" t="s">
        <v>22</v>
      </c>
      <c r="E10741">
        <v>258181</v>
      </c>
      <c r="F10741" s="5" t="s">
        <v>23</v>
      </c>
      <c r="G10741" s="5" t="s">
        <v>42</v>
      </c>
      <c r="H10741" s="5" t="s">
        <v>101</v>
      </c>
      <c r="I10741" t="s">
        <v>35</v>
      </c>
      <c r="J10741" t="s">
        <v>940</v>
      </c>
      <c r="K10741">
        <v>0</v>
      </c>
      <c r="L10741" s="5" t="s">
        <v>20863</v>
      </c>
      <c r="M10741" s="5" t="s">
        <v>54</v>
      </c>
      <c r="N10741">
        <v>19</v>
      </c>
      <c r="O10741" t="s">
        <v>167</v>
      </c>
      <c r="P10741" s="1">
        <v>45436</v>
      </c>
      <c r="Q10741" s="1">
        <v>45495</v>
      </c>
      <c r="R10741">
        <v>1825</v>
      </c>
      <c r="S10741" s="4">
        <v>7.1</v>
      </c>
      <c r="T10741" t="s">
        <v>79</v>
      </c>
    </row>
    <row r="10742" spans="1:20" x14ac:dyDescent="0.35">
      <c r="A10742" t="s">
        <v>20864</v>
      </c>
      <c r="B10742" s="5" t="s">
        <v>100</v>
      </c>
      <c r="C10742" s="6">
        <v>39478</v>
      </c>
      <c r="D10742" t="s">
        <v>22</v>
      </c>
      <c r="E10742">
        <v>39478</v>
      </c>
      <c r="F10742" s="5" t="s">
        <v>58</v>
      </c>
      <c r="G10742" s="5" t="s">
        <v>51</v>
      </c>
      <c r="H10742" s="5" t="s">
        <v>165</v>
      </c>
      <c r="I10742" t="s">
        <v>44</v>
      </c>
      <c r="J10742" t="s">
        <v>165</v>
      </c>
      <c r="K10742">
        <v>50</v>
      </c>
      <c r="L10742" s="5" t="s">
        <v>20865</v>
      </c>
      <c r="M10742" s="5" t="s">
        <v>70</v>
      </c>
      <c r="N10742">
        <v>0</v>
      </c>
      <c r="O10742" t="s">
        <v>46</v>
      </c>
      <c r="P10742" s="1">
        <v>45474</v>
      </c>
      <c r="Q10742" s="1">
        <v>45514</v>
      </c>
      <c r="R10742">
        <v>922</v>
      </c>
      <c r="S10742" s="4">
        <v>7.9</v>
      </c>
      <c r="T10742" t="s">
        <v>89</v>
      </c>
    </row>
    <row r="10743" spans="1:20" x14ac:dyDescent="0.35">
      <c r="A10743" t="s">
        <v>20866</v>
      </c>
      <c r="B10743" s="5" t="s">
        <v>57</v>
      </c>
      <c r="C10743" s="6">
        <v>54274</v>
      </c>
      <c r="D10743" t="s">
        <v>22</v>
      </c>
      <c r="E10743">
        <v>54274</v>
      </c>
      <c r="F10743" s="5" t="s">
        <v>50</v>
      </c>
      <c r="G10743" s="5" t="s">
        <v>59</v>
      </c>
      <c r="H10743" s="5" t="s">
        <v>157</v>
      </c>
      <c r="I10743" t="s">
        <v>35</v>
      </c>
      <c r="J10743" t="s">
        <v>157</v>
      </c>
      <c r="K10743">
        <v>0</v>
      </c>
      <c r="L10743" s="5" t="s">
        <v>20867</v>
      </c>
      <c r="M10743" s="5" t="s">
        <v>70</v>
      </c>
      <c r="N10743">
        <v>4</v>
      </c>
      <c r="O10743" t="s">
        <v>172</v>
      </c>
      <c r="P10743" s="1">
        <v>45468</v>
      </c>
      <c r="Q10743" s="1">
        <v>45488</v>
      </c>
      <c r="R10743">
        <v>723</v>
      </c>
      <c r="S10743" s="4">
        <v>7.2</v>
      </c>
      <c r="T10743" t="s">
        <v>103</v>
      </c>
    </row>
    <row r="10744" spans="1:20" x14ac:dyDescent="0.35">
      <c r="A10744" t="s">
        <v>20868</v>
      </c>
      <c r="B10744" s="5" t="s">
        <v>174</v>
      </c>
      <c r="C10744" s="6">
        <v>48788</v>
      </c>
      <c r="D10744" t="s">
        <v>22</v>
      </c>
      <c r="E10744">
        <v>48788</v>
      </c>
      <c r="F10744" s="5" t="s">
        <v>66</v>
      </c>
      <c r="G10744" s="5" t="s">
        <v>59</v>
      </c>
      <c r="H10744" s="5" t="s">
        <v>157</v>
      </c>
      <c r="I10744" t="s">
        <v>44</v>
      </c>
      <c r="J10744" t="s">
        <v>157</v>
      </c>
      <c r="K10744">
        <v>0</v>
      </c>
      <c r="L10744" s="5" t="s">
        <v>20869</v>
      </c>
      <c r="M10744" s="5" t="s">
        <v>70</v>
      </c>
      <c r="N10744">
        <v>5</v>
      </c>
      <c r="O10744" t="s">
        <v>112</v>
      </c>
      <c r="P10744" s="1">
        <v>45666</v>
      </c>
      <c r="Q10744" s="1">
        <v>45688</v>
      </c>
      <c r="R10744">
        <v>1444</v>
      </c>
      <c r="S10744" s="4">
        <v>7.1</v>
      </c>
      <c r="T10744" t="s">
        <v>243</v>
      </c>
    </row>
    <row r="10745" spans="1:20" x14ac:dyDescent="0.35">
      <c r="A10745" t="s">
        <v>20870</v>
      </c>
      <c r="B10745" s="5" t="s">
        <v>217</v>
      </c>
      <c r="C10745" s="6">
        <v>232286</v>
      </c>
      <c r="D10745" t="s">
        <v>120</v>
      </c>
      <c r="E10745">
        <v>209057</v>
      </c>
      <c r="F10745" s="5" t="s">
        <v>66</v>
      </c>
      <c r="G10745" s="5" t="s">
        <v>24</v>
      </c>
      <c r="H10745" s="5" t="s">
        <v>121</v>
      </c>
      <c r="I10745" t="s">
        <v>35</v>
      </c>
      <c r="J10745" t="s">
        <v>121</v>
      </c>
      <c r="K10745">
        <v>50</v>
      </c>
      <c r="L10745" s="5" t="s">
        <v>1814</v>
      </c>
      <c r="M10745" s="5" t="s">
        <v>28</v>
      </c>
      <c r="N10745">
        <v>8</v>
      </c>
      <c r="O10745" t="s">
        <v>112</v>
      </c>
      <c r="P10745" s="1">
        <v>45530</v>
      </c>
      <c r="Q10745" s="1">
        <v>45554</v>
      </c>
      <c r="R10745">
        <v>637</v>
      </c>
      <c r="S10745" s="4">
        <v>9.9</v>
      </c>
      <c r="T10745" t="s">
        <v>136</v>
      </c>
    </row>
    <row r="10746" spans="1:20" x14ac:dyDescent="0.35">
      <c r="A10746" t="s">
        <v>20871</v>
      </c>
      <c r="B10746" s="5" t="s">
        <v>162</v>
      </c>
      <c r="C10746" s="6">
        <v>251960</v>
      </c>
      <c r="D10746" t="s">
        <v>22</v>
      </c>
      <c r="E10746">
        <v>251960</v>
      </c>
      <c r="F10746" s="5" t="s">
        <v>23</v>
      </c>
      <c r="G10746" s="5" t="s">
        <v>59</v>
      </c>
      <c r="H10746" s="5" t="s">
        <v>101</v>
      </c>
      <c r="I10746" t="s">
        <v>44</v>
      </c>
      <c r="J10746" t="s">
        <v>101</v>
      </c>
      <c r="K10746">
        <v>100</v>
      </c>
      <c r="L10746" s="5" t="s">
        <v>20872</v>
      </c>
      <c r="M10746" s="5" t="s">
        <v>70</v>
      </c>
      <c r="N10746">
        <v>13</v>
      </c>
      <c r="O10746" t="s">
        <v>78</v>
      </c>
      <c r="P10746" s="1">
        <v>45393</v>
      </c>
      <c r="Q10746" s="1">
        <v>45446</v>
      </c>
      <c r="R10746">
        <v>2323</v>
      </c>
      <c r="S10746" s="4">
        <v>6.1</v>
      </c>
      <c r="T10746" t="s">
        <v>277</v>
      </c>
    </row>
    <row r="10747" spans="1:20" x14ac:dyDescent="0.35">
      <c r="A10747" t="s">
        <v>20873</v>
      </c>
      <c r="B10747" s="5" t="s">
        <v>40</v>
      </c>
      <c r="C10747" s="6">
        <v>100923</v>
      </c>
      <c r="D10747" t="s">
        <v>120</v>
      </c>
      <c r="E10747">
        <v>90831</v>
      </c>
      <c r="F10747" s="5" t="s">
        <v>50</v>
      </c>
      <c r="G10747" s="5" t="s">
        <v>51</v>
      </c>
      <c r="H10747" s="5" t="s">
        <v>121</v>
      </c>
      <c r="I10747" t="s">
        <v>44</v>
      </c>
      <c r="J10747" t="s">
        <v>212</v>
      </c>
      <c r="K10747">
        <v>100</v>
      </c>
      <c r="L10747" s="5" t="s">
        <v>20874</v>
      </c>
      <c r="M10747" s="5" t="s">
        <v>70</v>
      </c>
      <c r="N10747">
        <v>4</v>
      </c>
      <c r="O10747" t="s">
        <v>112</v>
      </c>
      <c r="P10747" s="1">
        <v>45474</v>
      </c>
      <c r="Q10747" s="1">
        <v>45544</v>
      </c>
      <c r="R10747">
        <v>2073</v>
      </c>
      <c r="S10747" s="4">
        <v>5.9</v>
      </c>
      <c r="T10747" t="s">
        <v>55</v>
      </c>
    </row>
    <row r="10748" spans="1:20" x14ac:dyDescent="0.35">
      <c r="A10748" t="s">
        <v>20875</v>
      </c>
      <c r="B10748" s="5" t="s">
        <v>57</v>
      </c>
      <c r="C10748" s="6">
        <v>101479</v>
      </c>
      <c r="D10748" t="s">
        <v>81</v>
      </c>
      <c r="E10748">
        <v>136997</v>
      </c>
      <c r="F10748" s="5" t="s">
        <v>50</v>
      </c>
      <c r="G10748" s="5" t="s">
        <v>42</v>
      </c>
      <c r="H10748" s="5" t="s">
        <v>82</v>
      </c>
      <c r="I10748" t="s">
        <v>26</v>
      </c>
      <c r="J10748" t="s">
        <v>82</v>
      </c>
      <c r="K10748">
        <v>100</v>
      </c>
      <c r="L10748" s="5" t="s">
        <v>20876</v>
      </c>
      <c r="M10748" s="5" t="s">
        <v>54</v>
      </c>
      <c r="N10748">
        <v>4</v>
      </c>
      <c r="O10748" t="s">
        <v>88</v>
      </c>
      <c r="P10748" s="1">
        <v>45763</v>
      </c>
      <c r="Q10748" s="1">
        <v>45816</v>
      </c>
      <c r="R10748">
        <v>867</v>
      </c>
      <c r="S10748" s="4">
        <v>5.2</v>
      </c>
      <c r="T10748" t="s">
        <v>47</v>
      </c>
    </row>
    <row r="10749" spans="1:20" x14ac:dyDescent="0.35">
      <c r="A10749" t="s">
        <v>20877</v>
      </c>
      <c r="B10749" s="5" t="s">
        <v>28801</v>
      </c>
      <c r="C10749" s="6">
        <v>238738</v>
      </c>
      <c r="D10749" t="s">
        <v>22</v>
      </c>
      <c r="E10749">
        <v>238738</v>
      </c>
      <c r="F10749" s="5" t="s">
        <v>23</v>
      </c>
      <c r="G10749" s="5" t="s">
        <v>59</v>
      </c>
      <c r="H10749" s="5" t="s">
        <v>191</v>
      </c>
      <c r="I10749" t="s">
        <v>35</v>
      </c>
      <c r="J10749" t="s">
        <v>191</v>
      </c>
      <c r="K10749">
        <v>50</v>
      </c>
      <c r="L10749" s="5" t="s">
        <v>2294</v>
      </c>
      <c r="M10749" s="5" t="s">
        <v>28</v>
      </c>
      <c r="N10749">
        <v>18</v>
      </c>
      <c r="O10749" t="s">
        <v>167</v>
      </c>
      <c r="P10749" s="1">
        <v>45557</v>
      </c>
      <c r="Q10749" s="1">
        <v>45610</v>
      </c>
      <c r="R10749">
        <v>851</v>
      </c>
      <c r="S10749" s="4">
        <v>6.6</v>
      </c>
      <c r="T10749" t="s">
        <v>30</v>
      </c>
    </row>
    <row r="10750" spans="1:20" x14ac:dyDescent="0.35">
      <c r="A10750" t="s">
        <v>20878</v>
      </c>
      <c r="B10750" s="5" t="s">
        <v>145</v>
      </c>
      <c r="C10750" s="6">
        <v>63999</v>
      </c>
      <c r="D10750" t="s">
        <v>41</v>
      </c>
      <c r="E10750">
        <v>54399</v>
      </c>
      <c r="F10750" s="5" t="s">
        <v>58</v>
      </c>
      <c r="G10750" s="5" t="s">
        <v>42</v>
      </c>
      <c r="H10750" s="5" t="s">
        <v>126</v>
      </c>
      <c r="I10750" t="s">
        <v>35</v>
      </c>
      <c r="J10750" t="s">
        <v>423</v>
      </c>
      <c r="K10750">
        <v>100</v>
      </c>
      <c r="L10750" s="5" t="s">
        <v>20879</v>
      </c>
      <c r="M10750" s="5" t="s">
        <v>28</v>
      </c>
      <c r="N10750">
        <v>0</v>
      </c>
      <c r="O10750" t="s">
        <v>147</v>
      </c>
      <c r="P10750" s="1">
        <v>45621</v>
      </c>
      <c r="Q10750" s="1">
        <v>45670</v>
      </c>
      <c r="R10750">
        <v>2084</v>
      </c>
      <c r="S10750" s="4">
        <v>7.3</v>
      </c>
      <c r="T10750" t="s">
        <v>243</v>
      </c>
    </row>
    <row r="10751" spans="1:20" x14ac:dyDescent="0.35">
      <c r="A10751" t="s">
        <v>20880</v>
      </c>
      <c r="B10751" s="5" t="s">
        <v>100</v>
      </c>
      <c r="C10751" s="6">
        <v>89374</v>
      </c>
      <c r="D10751" t="s">
        <v>22</v>
      </c>
      <c r="E10751">
        <v>89374</v>
      </c>
      <c r="F10751" s="5" t="s">
        <v>50</v>
      </c>
      <c r="G10751" s="5" t="s">
        <v>24</v>
      </c>
      <c r="H10751" s="5" t="s">
        <v>129</v>
      </c>
      <c r="I10751" t="s">
        <v>26</v>
      </c>
      <c r="J10751" t="s">
        <v>129</v>
      </c>
      <c r="K10751">
        <v>0</v>
      </c>
      <c r="L10751" s="5" t="s">
        <v>20881</v>
      </c>
      <c r="M10751" s="5" t="s">
        <v>70</v>
      </c>
      <c r="N10751">
        <v>4</v>
      </c>
      <c r="O10751" t="s">
        <v>78</v>
      </c>
      <c r="P10751" s="1">
        <v>45767</v>
      </c>
      <c r="Q10751" s="1">
        <v>45783</v>
      </c>
      <c r="R10751">
        <v>2047</v>
      </c>
      <c r="S10751" s="4">
        <v>9.6</v>
      </c>
      <c r="T10751" t="s">
        <v>79</v>
      </c>
    </row>
    <row r="10752" spans="1:20" x14ac:dyDescent="0.35">
      <c r="A10752" t="s">
        <v>20882</v>
      </c>
      <c r="B10752" s="5" t="s">
        <v>217</v>
      </c>
      <c r="C10752" s="6">
        <v>71485</v>
      </c>
      <c r="D10752" t="s">
        <v>22</v>
      </c>
      <c r="E10752">
        <v>71485</v>
      </c>
      <c r="F10752" s="5" t="s">
        <v>50</v>
      </c>
      <c r="G10752" s="5" t="s">
        <v>51</v>
      </c>
      <c r="H10752" s="5" t="s">
        <v>25</v>
      </c>
      <c r="I10752" t="s">
        <v>44</v>
      </c>
      <c r="J10752" t="s">
        <v>60</v>
      </c>
      <c r="K10752">
        <v>50</v>
      </c>
      <c r="L10752" s="5" t="s">
        <v>15960</v>
      </c>
      <c r="M10752" s="5" t="s">
        <v>37</v>
      </c>
      <c r="N10752">
        <v>4</v>
      </c>
      <c r="O10752" t="s">
        <v>78</v>
      </c>
      <c r="P10752" s="1">
        <v>45525</v>
      </c>
      <c r="Q10752" s="1">
        <v>45549</v>
      </c>
      <c r="R10752">
        <v>979</v>
      </c>
      <c r="S10752" s="4">
        <v>7.1</v>
      </c>
      <c r="T10752" t="s">
        <v>79</v>
      </c>
    </row>
    <row r="10753" spans="1:20" x14ac:dyDescent="0.35">
      <c r="A10753" t="s">
        <v>20883</v>
      </c>
      <c r="B10753" s="5" t="s">
        <v>28801</v>
      </c>
      <c r="C10753" s="6">
        <v>173599</v>
      </c>
      <c r="D10753" t="s">
        <v>74</v>
      </c>
      <c r="E10753">
        <v>216999</v>
      </c>
      <c r="F10753" s="5" t="s">
        <v>23</v>
      </c>
      <c r="G10753" s="5" t="s">
        <v>51</v>
      </c>
      <c r="H10753" s="5" t="s">
        <v>75</v>
      </c>
      <c r="I10753" t="s">
        <v>26</v>
      </c>
      <c r="J10753" t="s">
        <v>75</v>
      </c>
      <c r="K10753">
        <v>50</v>
      </c>
      <c r="L10753" s="5" t="s">
        <v>1840</v>
      </c>
      <c r="M10753" s="5" t="s">
        <v>54</v>
      </c>
      <c r="N10753">
        <v>13</v>
      </c>
      <c r="O10753" t="s">
        <v>147</v>
      </c>
      <c r="P10753" s="1">
        <v>45763</v>
      </c>
      <c r="Q10753" s="1">
        <v>45827</v>
      </c>
      <c r="R10753">
        <v>876</v>
      </c>
      <c r="S10753" s="4">
        <v>8.1999999999999993</v>
      </c>
      <c r="T10753" t="s">
        <v>55</v>
      </c>
    </row>
    <row r="10754" spans="1:20" x14ac:dyDescent="0.35">
      <c r="A10754" t="s">
        <v>20884</v>
      </c>
      <c r="B10754" s="5" t="s">
        <v>28799</v>
      </c>
      <c r="C10754" s="6">
        <v>44067</v>
      </c>
      <c r="D10754" t="s">
        <v>22</v>
      </c>
      <c r="E10754">
        <v>44067</v>
      </c>
      <c r="F10754" s="5" t="s">
        <v>23</v>
      </c>
      <c r="G10754" s="5" t="s">
        <v>59</v>
      </c>
      <c r="H10754" s="5" t="s">
        <v>116</v>
      </c>
      <c r="I10754" t="s">
        <v>44</v>
      </c>
      <c r="J10754" t="s">
        <v>116</v>
      </c>
      <c r="K10754">
        <v>50</v>
      </c>
      <c r="L10754" s="5" t="s">
        <v>20885</v>
      </c>
      <c r="M10754" s="5" t="s">
        <v>37</v>
      </c>
      <c r="N10754">
        <v>11</v>
      </c>
      <c r="O10754" t="s">
        <v>85</v>
      </c>
      <c r="P10754" s="1">
        <v>45517</v>
      </c>
      <c r="Q10754" s="1">
        <v>45565</v>
      </c>
      <c r="R10754">
        <v>778</v>
      </c>
      <c r="S10754" s="4">
        <v>9.1</v>
      </c>
      <c r="T10754" t="s">
        <v>38</v>
      </c>
    </row>
    <row r="10755" spans="1:20" x14ac:dyDescent="0.35">
      <c r="A10755" t="s">
        <v>20886</v>
      </c>
      <c r="B10755" s="5" t="s">
        <v>28801</v>
      </c>
      <c r="C10755" s="6">
        <v>103357</v>
      </c>
      <c r="D10755" t="s">
        <v>41</v>
      </c>
      <c r="E10755">
        <v>87853</v>
      </c>
      <c r="F10755" s="5" t="s">
        <v>50</v>
      </c>
      <c r="G10755" s="5" t="s">
        <v>59</v>
      </c>
      <c r="H10755" s="5" t="s">
        <v>126</v>
      </c>
      <c r="I10755" t="s">
        <v>35</v>
      </c>
      <c r="J10755" t="s">
        <v>126</v>
      </c>
      <c r="K10755">
        <v>100</v>
      </c>
      <c r="L10755" s="5" t="s">
        <v>20887</v>
      </c>
      <c r="M10755" s="5" t="s">
        <v>54</v>
      </c>
      <c r="N10755">
        <v>3</v>
      </c>
      <c r="O10755" t="s">
        <v>131</v>
      </c>
      <c r="P10755" s="1">
        <v>45515</v>
      </c>
      <c r="Q10755" s="1">
        <v>45535</v>
      </c>
      <c r="R10755">
        <v>600</v>
      </c>
      <c r="S10755" s="4">
        <v>8.9</v>
      </c>
      <c r="T10755" t="s">
        <v>89</v>
      </c>
    </row>
    <row r="10756" spans="1:20" x14ac:dyDescent="0.35">
      <c r="A10756" t="s">
        <v>20888</v>
      </c>
      <c r="B10756" s="5" t="s">
        <v>21</v>
      </c>
      <c r="C10756" s="6">
        <v>95805</v>
      </c>
      <c r="D10756" t="s">
        <v>41</v>
      </c>
      <c r="E10756">
        <v>81434</v>
      </c>
      <c r="F10756" s="5" t="s">
        <v>50</v>
      </c>
      <c r="G10756" s="5" t="s">
        <v>51</v>
      </c>
      <c r="H10756" s="5" t="s">
        <v>126</v>
      </c>
      <c r="I10756" t="s">
        <v>26</v>
      </c>
      <c r="J10756" t="s">
        <v>126</v>
      </c>
      <c r="K10756">
        <v>50</v>
      </c>
      <c r="L10756" s="5" t="s">
        <v>20889</v>
      </c>
      <c r="M10756" s="5" t="s">
        <v>54</v>
      </c>
      <c r="N10756">
        <v>2</v>
      </c>
      <c r="O10756" t="s">
        <v>135</v>
      </c>
      <c r="P10756" s="1">
        <v>45764</v>
      </c>
      <c r="Q10756" s="1">
        <v>45821</v>
      </c>
      <c r="R10756">
        <v>2304</v>
      </c>
      <c r="S10756" s="4">
        <v>5</v>
      </c>
      <c r="T10756" t="s">
        <v>103</v>
      </c>
    </row>
    <row r="10757" spans="1:20" x14ac:dyDescent="0.35">
      <c r="A10757" t="s">
        <v>20890</v>
      </c>
      <c r="B10757" s="5" t="s">
        <v>21</v>
      </c>
      <c r="C10757" s="6">
        <v>286492</v>
      </c>
      <c r="D10757" t="s">
        <v>22</v>
      </c>
      <c r="E10757">
        <v>286492</v>
      </c>
      <c r="F10757" s="5" t="s">
        <v>23</v>
      </c>
      <c r="G10757" s="5" t="s">
        <v>59</v>
      </c>
      <c r="H10757" s="5" t="s">
        <v>68</v>
      </c>
      <c r="I10757" t="s">
        <v>26</v>
      </c>
      <c r="J10757" t="s">
        <v>68</v>
      </c>
      <c r="K10757">
        <v>0</v>
      </c>
      <c r="L10757" s="5" t="s">
        <v>20891</v>
      </c>
      <c r="M10757" s="5" t="s">
        <v>37</v>
      </c>
      <c r="N10757">
        <v>10</v>
      </c>
      <c r="O10757" t="s">
        <v>135</v>
      </c>
      <c r="P10757" s="1">
        <v>45445</v>
      </c>
      <c r="Q10757" s="1">
        <v>45465</v>
      </c>
      <c r="R10757">
        <v>746</v>
      </c>
      <c r="S10757" s="4">
        <v>8.6999999999999993</v>
      </c>
      <c r="T10757" t="s">
        <v>103</v>
      </c>
    </row>
    <row r="10758" spans="1:20" x14ac:dyDescent="0.35">
      <c r="A10758" t="s">
        <v>20892</v>
      </c>
      <c r="B10758" s="5" t="s">
        <v>32</v>
      </c>
      <c r="C10758" s="6">
        <v>64481</v>
      </c>
      <c r="D10758" t="s">
        <v>41</v>
      </c>
      <c r="E10758">
        <v>54809</v>
      </c>
      <c r="F10758" s="5" t="s">
        <v>58</v>
      </c>
      <c r="G10758" s="5" t="s">
        <v>51</v>
      </c>
      <c r="H10758" s="5" t="s">
        <v>60</v>
      </c>
      <c r="I10758" t="s">
        <v>44</v>
      </c>
      <c r="J10758" t="s">
        <v>304</v>
      </c>
      <c r="K10758">
        <v>50</v>
      </c>
      <c r="L10758" s="5" t="s">
        <v>20893</v>
      </c>
      <c r="M10758" s="5" t="s">
        <v>70</v>
      </c>
      <c r="N10758">
        <v>0</v>
      </c>
      <c r="O10758" t="s">
        <v>135</v>
      </c>
      <c r="P10758" s="1">
        <v>45366</v>
      </c>
      <c r="Q10758" s="1">
        <v>45428</v>
      </c>
      <c r="R10758">
        <v>2443</v>
      </c>
      <c r="S10758" s="4">
        <v>8.6999999999999993</v>
      </c>
      <c r="T10758" t="s">
        <v>38</v>
      </c>
    </row>
    <row r="10759" spans="1:20" x14ac:dyDescent="0.35">
      <c r="A10759" t="s">
        <v>20894</v>
      </c>
      <c r="B10759" s="5" t="s">
        <v>179</v>
      </c>
      <c r="C10759" s="6">
        <v>206801</v>
      </c>
      <c r="D10759" t="s">
        <v>22</v>
      </c>
      <c r="E10759">
        <v>206801</v>
      </c>
      <c r="F10759" s="5" t="s">
        <v>23</v>
      </c>
      <c r="G10759" s="5" t="s">
        <v>42</v>
      </c>
      <c r="H10759" s="5" t="s">
        <v>191</v>
      </c>
      <c r="I10759" t="s">
        <v>26</v>
      </c>
      <c r="J10759" t="s">
        <v>191</v>
      </c>
      <c r="K10759">
        <v>100</v>
      </c>
      <c r="L10759" s="5" t="s">
        <v>20895</v>
      </c>
      <c r="M10759" s="5" t="s">
        <v>37</v>
      </c>
      <c r="N10759">
        <v>18</v>
      </c>
      <c r="O10759" t="s">
        <v>78</v>
      </c>
      <c r="P10759" s="1">
        <v>45410</v>
      </c>
      <c r="Q10759" s="1">
        <v>45453</v>
      </c>
      <c r="R10759">
        <v>747</v>
      </c>
      <c r="S10759" s="4">
        <v>8.5</v>
      </c>
      <c r="T10759" t="s">
        <v>108</v>
      </c>
    </row>
    <row r="10760" spans="1:20" x14ac:dyDescent="0.35">
      <c r="A10760" t="s">
        <v>20896</v>
      </c>
      <c r="B10760" s="5" t="s">
        <v>162</v>
      </c>
      <c r="C10760" s="6">
        <v>161515</v>
      </c>
      <c r="D10760" t="s">
        <v>33</v>
      </c>
      <c r="E10760">
        <v>17766650</v>
      </c>
      <c r="F10760" s="5" t="s">
        <v>66</v>
      </c>
      <c r="G10760" s="5" t="s">
        <v>59</v>
      </c>
      <c r="H10760" s="5" t="s">
        <v>34</v>
      </c>
      <c r="I10760" t="s">
        <v>26</v>
      </c>
      <c r="J10760" t="s">
        <v>75</v>
      </c>
      <c r="K10760">
        <v>100</v>
      </c>
      <c r="L10760" s="5" t="s">
        <v>20897</v>
      </c>
      <c r="M10760" s="5" t="s">
        <v>37</v>
      </c>
      <c r="N10760">
        <v>5</v>
      </c>
      <c r="O10760" t="s">
        <v>147</v>
      </c>
      <c r="P10760" s="1">
        <v>45371</v>
      </c>
      <c r="Q10760" s="1">
        <v>45427</v>
      </c>
      <c r="R10760">
        <v>1508</v>
      </c>
      <c r="S10760" s="4">
        <v>9.6</v>
      </c>
      <c r="T10760" t="s">
        <v>55</v>
      </c>
    </row>
    <row r="10761" spans="1:20" x14ac:dyDescent="0.35">
      <c r="A10761" t="s">
        <v>20898</v>
      </c>
      <c r="B10761" s="5" t="s">
        <v>91</v>
      </c>
      <c r="C10761" s="6">
        <v>129002</v>
      </c>
      <c r="D10761" t="s">
        <v>22</v>
      </c>
      <c r="E10761">
        <v>129002</v>
      </c>
      <c r="F10761" s="5" t="s">
        <v>23</v>
      </c>
      <c r="G10761" s="5" t="s">
        <v>51</v>
      </c>
      <c r="H10761" s="5" t="s">
        <v>191</v>
      </c>
      <c r="I10761" t="s">
        <v>44</v>
      </c>
      <c r="J10761" t="s">
        <v>191</v>
      </c>
      <c r="K10761">
        <v>100</v>
      </c>
      <c r="L10761" s="5" t="s">
        <v>20899</v>
      </c>
      <c r="M10761" s="5" t="s">
        <v>54</v>
      </c>
      <c r="N10761">
        <v>13</v>
      </c>
      <c r="O10761" t="s">
        <v>167</v>
      </c>
      <c r="P10761" s="1">
        <v>45538</v>
      </c>
      <c r="Q10761" s="1">
        <v>45555</v>
      </c>
      <c r="R10761">
        <v>1993</v>
      </c>
      <c r="S10761" s="4">
        <v>7.1</v>
      </c>
      <c r="T10761" t="s">
        <v>79</v>
      </c>
    </row>
    <row r="10762" spans="1:20" x14ac:dyDescent="0.35">
      <c r="A10762" t="s">
        <v>20900</v>
      </c>
      <c r="B10762" s="5" t="s">
        <v>49</v>
      </c>
      <c r="C10762" s="6">
        <v>77898</v>
      </c>
      <c r="D10762" t="s">
        <v>74</v>
      </c>
      <c r="E10762">
        <v>97373</v>
      </c>
      <c r="F10762" s="5" t="s">
        <v>50</v>
      </c>
      <c r="G10762" s="5" t="s">
        <v>51</v>
      </c>
      <c r="H10762" s="5" t="s">
        <v>75</v>
      </c>
      <c r="I10762" t="s">
        <v>26</v>
      </c>
      <c r="J10762" t="s">
        <v>75</v>
      </c>
      <c r="K10762">
        <v>100</v>
      </c>
      <c r="L10762" s="5" t="s">
        <v>20901</v>
      </c>
      <c r="M10762" s="5" t="s">
        <v>28</v>
      </c>
      <c r="N10762">
        <v>2</v>
      </c>
      <c r="O10762" t="s">
        <v>46</v>
      </c>
      <c r="P10762" s="1">
        <v>45464</v>
      </c>
      <c r="Q10762" s="1">
        <v>45495</v>
      </c>
      <c r="R10762">
        <v>984</v>
      </c>
      <c r="S10762" s="4">
        <v>7.4</v>
      </c>
      <c r="T10762" t="s">
        <v>47</v>
      </c>
    </row>
    <row r="10763" spans="1:20" x14ac:dyDescent="0.35">
      <c r="A10763" t="s">
        <v>20902</v>
      </c>
      <c r="B10763" s="5" t="s">
        <v>40</v>
      </c>
      <c r="C10763" s="6">
        <v>117229</v>
      </c>
      <c r="D10763" t="s">
        <v>41</v>
      </c>
      <c r="E10763">
        <v>99645</v>
      </c>
      <c r="F10763" s="5" t="s">
        <v>66</v>
      </c>
      <c r="G10763" s="5" t="s">
        <v>51</v>
      </c>
      <c r="H10763" s="5" t="s">
        <v>126</v>
      </c>
      <c r="I10763" t="s">
        <v>44</v>
      </c>
      <c r="J10763" t="s">
        <v>68</v>
      </c>
      <c r="K10763">
        <v>100</v>
      </c>
      <c r="L10763" s="5" t="s">
        <v>843</v>
      </c>
      <c r="M10763" s="5" t="s">
        <v>70</v>
      </c>
      <c r="N10763">
        <v>9</v>
      </c>
      <c r="O10763" t="s">
        <v>46</v>
      </c>
      <c r="P10763" s="1">
        <v>45760</v>
      </c>
      <c r="Q10763" s="1">
        <v>45795</v>
      </c>
      <c r="R10763">
        <v>1881</v>
      </c>
      <c r="S10763" s="4">
        <v>8.1</v>
      </c>
      <c r="T10763" t="s">
        <v>108</v>
      </c>
    </row>
    <row r="10764" spans="1:20" x14ac:dyDescent="0.35">
      <c r="A10764" t="s">
        <v>20903</v>
      </c>
      <c r="B10764" s="5" t="s">
        <v>28800</v>
      </c>
      <c r="C10764" s="6">
        <v>81371</v>
      </c>
      <c r="D10764" t="s">
        <v>41</v>
      </c>
      <c r="E10764">
        <v>69165</v>
      </c>
      <c r="F10764" s="5" t="s">
        <v>50</v>
      </c>
      <c r="G10764" s="5" t="s">
        <v>51</v>
      </c>
      <c r="H10764" s="5" t="s">
        <v>126</v>
      </c>
      <c r="I10764" t="s">
        <v>44</v>
      </c>
      <c r="J10764" t="s">
        <v>126</v>
      </c>
      <c r="K10764">
        <v>0</v>
      </c>
      <c r="L10764" s="5" t="s">
        <v>20904</v>
      </c>
      <c r="M10764" s="5" t="s">
        <v>28</v>
      </c>
      <c r="N10764">
        <v>3</v>
      </c>
      <c r="O10764" t="s">
        <v>172</v>
      </c>
      <c r="P10764" s="1">
        <v>45319</v>
      </c>
      <c r="Q10764" s="1">
        <v>45353</v>
      </c>
      <c r="R10764">
        <v>1429</v>
      </c>
      <c r="S10764" s="4">
        <v>8.6999999999999993</v>
      </c>
      <c r="T10764" t="s">
        <v>243</v>
      </c>
    </row>
    <row r="10765" spans="1:20" x14ac:dyDescent="0.35">
      <c r="A10765" t="s">
        <v>20905</v>
      </c>
      <c r="B10765" s="5" t="s">
        <v>40</v>
      </c>
      <c r="C10765" s="6">
        <v>72322</v>
      </c>
      <c r="D10765" t="s">
        <v>22</v>
      </c>
      <c r="E10765">
        <v>72322</v>
      </c>
      <c r="F10765" s="5" t="s">
        <v>58</v>
      </c>
      <c r="G10765" s="5" t="s">
        <v>24</v>
      </c>
      <c r="H10765" s="5" t="s">
        <v>165</v>
      </c>
      <c r="I10765" t="s">
        <v>35</v>
      </c>
      <c r="J10765" t="s">
        <v>165</v>
      </c>
      <c r="K10765">
        <v>0</v>
      </c>
      <c r="L10765" s="5" t="s">
        <v>20906</v>
      </c>
      <c r="M10765" s="5" t="s">
        <v>37</v>
      </c>
      <c r="N10765">
        <v>1</v>
      </c>
      <c r="O10765" t="s">
        <v>46</v>
      </c>
      <c r="P10765" s="1">
        <v>45541</v>
      </c>
      <c r="Q10765" s="1">
        <v>45614</v>
      </c>
      <c r="R10765">
        <v>2024</v>
      </c>
      <c r="S10765" s="4">
        <v>7.9</v>
      </c>
      <c r="T10765" t="s">
        <v>38</v>
      </c>
    </row>
    <row r="10766" spans="1:20" x14ac:dyDescent="0.35">
      <c r="A10766" t="s">
        <v>20907</v>
      </c>
      <c r="B10766" s="5" t="s">
        <v>145</v>
      </c>
      <c r="C10766" s="6">
        <v>94388</v>
      </c>
      <c r="D10766" t="s">
        <v>22</v>
      </c>
      <c r="E10766">
        <v>94388</v>
      </c>
      <c r="F10766" s="5" t="s">
        <v>23</v>
      </c>
      <c r="G10766" s="5" t="s">
        <v>59</v>
      </c>
      <c r="H10766" s="5" t="s">
        <v>116</v>
      </c>
      <c r="I10766" t="s">
        <v>35</v>
      </c>
      <c r="J10766" t="s">
        <v>116</v>
      </c>
      <c r="K10766">
        <v>0</v>
      </c>
      <c r="L10766" s="5" t="s">
        <v>20908</v>
      </c>
      <c r="M10766" s="5" t="s">
        <v>70</v>
      </c>
      <c r="N10766">
        <v>12</v>
      </c>
      <c r="O10766" t="s">
        <v>147</v>
      </c>
      <c r="P10766" s="1">
        <v>45467</v>
      </c>
      <c r="Q10766" s="1">
        <v>45528</v>
      </c>
      <c r="R10766">
        <v>1661</v>
      </c>
      <c r="S10766" s="4">
        <v>7.3</v>
      </c>
      <c r="T10766" t="s">
        <v>63</v>
      </c>
    </row>
    <row r="10767" spans="1:20" x14ac:dyDescent="0.35">
      <c r="A10767" t="s">
        <v>20909</v>
      </c>
      <c r="B10767" s="5" t="s">
        <v>145</v>
      </c>
      <c r="C10767" s="6">
        <v>202122</v>
      </c>
      <c r="D10767" t="s">
        <v>22</v>
      </c>
      <c r="E10767">
        <v>202122</v>
      </c>
      <c r="F10767" s="5" t="s">
        <v>23</v>
      </c>
      <c r="G10767" s="5" t="s">
        <v>42</v>
      </c>
      <c r="H10767" s="5" t="s">
        <v>97</v>
      </c>
      <c r="I10767" t="s">
        <v>26</v>
      </c>
      <c r="J10767" t="s">
        <v>82</v>
      </c>
      <c r="K10767">
        <v>50</v>
      </c>
      <c r="L10767" s="5" t="s">
        <v>20910</v>
      </c>
      <c r="M10767" s="5" t="s">
        <v>54</v>
      </c>
      <c r="N10767">
        <v>16</v>
      </c>
      <c r="O10767" t="s">
        <v>135</v>
      </c>
      <c r="P10767" s="1">
        <v>45558</v>
      </c>
      <c r="Q10767" s="1">
        <v>45627</v>
      </c>
      <c r="R10767">
        <v>1479</v>
      </c>
      <c r="S10767" s="4">
        <v>9.8000000000000007</v>
      </c>
      <c r="T10767" t="s">
        <v>210</v>
      </c>
    </row>
    <row r="10768" spans="1:20" x14ac:dyDescent="0.35">
      <c r="A10768" t="s">
        <v>20911</v>
      </c>
      <c r="B10768" s="5" t="s">
        <v>28801</v>
      </c>
      <c r="C10768" s="6">
        <v>86254</v>
      </c>
      <c r="D10768" t="s">
        <v>74</v>
      </c>
      <c r="E10768">
        <v>107818</v>
      </c>
      <c r="F10768" s="5" t="s">
        <v>50</v>
      </c>
      <c r="G10768" s="5" t="s">
        <v>51</v>
      </c>
      <c r="H10768" s="5" t="s">
        <v>75</v>
      </c>
      <c r="I10768" t="s">
        <v>35</v>
      </c>
      <c r="J10768" t="s">
        <v>75</v>
      </c>
      <c r="K10768">
        <v>50</v>
      </c>
      <c r="L10768" s="5" t="s">
        <v>9235</v>
      </c>
      <c r="M10768" s="5" t="s">
        <v>54</v>
      </c>
      <c r="N10768">
        <v>4</v>
      </c>
      <c r="O10768" t="s">
        <v>88</v>
      </c>
      <c r="P10768" s="1">
        <v>45753</v>
      </c>
      <c r="Q10768" s="1">
        <v>45813</v>
      </c>
      <c r="R10768">
        <v>2494</v>
      </c>
      <c r="S10768" s="4">
        <v>9.6999999999999993</v>
      </c>
      <c r="T10768" t="s">
        <v>47</v>
      </c>
    </row>
    <row r="10769" spans="1:20" x14ac:dyDescent="0.35">
      <c r="A10769" t="s">
        <v>20912</v>
      </c>
      <c r="B10769" s="5" t="s">
        <v>28800</v>
      </c>
      <c r="C10769" s="6">
        <v>83507</v>
      </c>
      <c r="D10769" t="s">
        <v>65</v>
      </c>
      <c r="E10769">
        <v>108559</v>
      </c>
      <c r="F10769" s="5" t="s">
        <v>50</v>
      </c>
      <c r="G10769" s="5" t="s">
        <v>42</v>
      </c>
      <c r="H10769" s="5" t="s">
        <v>67</v>
      </c>
      <c r="I10769" t="s">
        <v>44</v>
      </c>
      <c r="J10769" t="s">
        <v>67</v>
      </c>
      <c r="K10769">
        <v>100</v>
      </c>
      <c r="L10769" s="5" t="s">
        <v>20913</v>
      </c>
      <c r="M10769" s="5" t="s">
        <v>37</v>
      </c>
      <c r="N10769">
        <v>2</v>
      </c>
      <c r="O10769" t="s">
        <v>131</v>
      </c>
      <c r="P10769" s="1">
        <v>45523</v>
      </c>
      <c r="Q10769" s="1">
        <v>45581</v>
      </c>
      <c r="R10769">
        <v>2354</v>
      </c>
      <c r="S10769" s="4">
        <v>6.4</v>
      </c>
      <c r="T10769" t="s">
        <v>47</v>
      </c>
    </row>
    <row r="10770" spans="1:20" x14ac:dyDescent="0.35">
      <c r="A10770" t="s">
        <v>20914</v>
      </c>
      <c r="B10770" s="5" t="s">
        <v>28802</v>
      </c>
      <c r="C10770" s="6">
        <v>173027</v>
      </c>
      <c r="D10770" t="s">
        <v>41</v>
      </c>
      <c r="E10770">
        <v>147073</v>
      </c>
      <c r="F10770" s="5" t="s">
        <v>66</v>
      </c>
      <c r="G10770" s="5" t="s">
        <v>42</v>
      </c>
      <c r="H10770" s="5" t="s">
        <v>43</v>
      </c>
      <c r="I10770" t="s">
        <v>35</v>
      </c>
      <c r="J10770" t="s">
        <v>629</v>
      </c>
      <c r="K10770">
        <v>100</v>
      </c>
      <c r="L10770" s="5" t="s">
        <v>20915</v>
      </c>
      <c r="M10770" s="5" t="s">
        <v>54</v>
      </c>
      <c r="N10770">
        <v>8</v>
      </c>
      <c r="O10770" t="s">
        <v>131</v>
      </c>
      <c r="P10770" s="1">
        <v>45631</v>
      </c>
      <c r="Q10770" s="1">
        <v>45647</v>
      </c>
      <c r="R10770">
        <v>690</v>
      </c>
      <c r="S10770" s="4">
        <v>5.5</v>
      </c>
      <c r="T10770" t="s">
        <v>63</v>
      </c>
    </row>
    <row r="10771" spans="1:20" x14ac:dyDescent="0.35">
      <c r="A10771" t="s">
        <v>20916</v>
      </c>
      <c r="B10771" s="5" t="s">
        <v>40</v>
      </c>
      <c r="C10771" s="6">
        <v>116393</v>
      </c>
      <c r="D10771" t="s">
        <v>41</v>
      </c>
      <c r="E10771">
        <v>98934</v>
      </c>
      <c r="F10771" s="5" t="s">
        <v>66</v>
      </c>
      <c r="G10771" s="5" t="s">
        <v>59</v>
      </c>
      <c r="H10771" s="5" t="s">
        <v>43</v>
      </c>
      <c r="I10771" t="s">
        <v>26</v>
      </c>
      <c r="J10771" t="s">
        <v>43</v>
      </c>
      <c r="K10771">
        <v>100</v>
      </c>
      <c r="L10771" s="5" t="s">
        <v>20917</v>
      </c>
      <c r="M10771" s="5" t="s">
        <v>28</v>
      </c>
      <c r="N10771">
        <v>8</v>
      </c>
      <c r="O10771" t="s">
        <v>62</v>
      </c>
      <c r="P10771" s="1">
        <v>45507</v>
      </c>
      <c r="Q10771" s="1">
        <v>45547</v>
      </c>
      <c r="R10771">
        <v>2354</v>
      </c>
      <c r="S10771" s="4">
        <v>6.9</v>
      </c>
      <c r="T10771" t="s">
        <v>38</v>
      </c>
    </row>
    <row r="10772" spans="1:20" x14ac:dyDescent="0.35">
      <c r="A10772" t="s">
        <v>20918</v>
      </c>
      <c r="B10772" s="5" t="s">
        <v>28801</v>
      </c>
      <c r="C10772" s="6">
        <v>99131</v>
      </c>
      <c r="D10772" t="s">
        <v>120</v>
      </c>
      <c r="E10772">
        <v>89218</v>
      </c>
      <c r="F10772" s="5" t="s">
        <v>50</v>
      </c>
      <c r="G10772" s="5" t="s">
        <v>24</v>
      </c>
      <c r="H10772" s="5" t="s">
        <v>121</v>
      </c>
      <c r="I10772" t="s">
        <v>44</v>
      </c>
      <c r="J10772" t="s">
        <v>121</v>
      </c>
      <c r="K10772">
        <v>100</v>
      </c>
      <c r="L10772" s="5" t="s">
        <v>20919</v>
      </c>
      <c r="M10772" s="5" t="s">
        <v>28</v>
      </c>
      <c r="N10772">
        <v>3</v>
      </c>
      <c r="O10772" t="s">
        <v>88</v>
      </c>
      <c r="P10772" s="1">
        <v>45419</v>
      </c>
      <c r="Q10772" s="1">
        <v>45462</v>
      </c>
      <c r="R10772">
        <v>2068</v>
      </c>
      <c r="S10772" s="4">
        <v>6.1</v>
      </c>
      <c r="T10772" t="s">
        <v>277</v>
      </c>
    </row>
    <row r="10773" spans="1:20" x14ac:dyDescent="0.35">
      <c r="A10773" t="s">
        <v>20920</v>
      </c>
      <c r="B10773" s="5" t="s">
        <v>179</v>
      </c>
      <c r="C10773" s="6">
        <v>50959</v>
      </c>
      <c r="D10773" t="s">
        <v>22</v>
      </c>
      <c r="E10773">
        <v>50959</v>
      </c>
      <c r="F10773" s="5" t="s">
        <v>58</v>
      </c>
      <c r="G10773" s="5" t="s">
        <v>24</v>
      </c>
      <c r="H10773" s="5" t="s">
        <v>191</v>
      </c>
      <c r="I10773" t="s">
        <v>26</v>
      </c>
      <c r="J10773" t="s">
        <v>191</v>
      </c>
      <c r="K10773">
        <v>100</v>
      </c>
      <c r="L10773" s="5" t="s">
        <v>20921</v>
      </c>
      <c r="M10773" s="5" t="s">
        <v>37</v>
      </c>
      <c r="N10773">
        <v>0</v>
      </c>
      <c r="O10773" t="s">
        <v>85</v>
      </c>
      <c r="P10773" s="1">
        <v>45411</v>
      </c>
      <c r="Q10773" s="1">
        <v>45459</v>
      </c>
      <c r="R10773">
        <v>2134</v>
      </c>
      <c r="S10773" s="4">
        <v>8.9</v>
      </c>
      <c r="T10773" t="s">
        <v>79</v>
      </c>
    </row>
    <row r="10774" spans="1:20" x14ac:dyDescent="0.35">
      <c r="A10774" t="s">
        <v>20922</v>
      </c>
      <c r="B10774" s="5" t="s">
        <v>174</v>
      </c>
      <c r="C10774" s="6">
        <v>107661</v>
      </c>
      <c r="D10774" t="s">
        <v>22</v>
      </c>
      <c r="E10774">
        <v>107661</v>
      </c>
      <c r="F10774" s="5" t="s">
        <v>50</v>
      </c>
      <c r="G10774" s="5" t="s">
        <v>42</v>
      </c>
      <c r="H10774" s="5" t="s">
        <v>97</v>
      </c>
      <c r="I10774" t="s">
        <v>44</v>
      </c>
      <c r="J10774" t="s">
        <v>97</v>
      </c>
      <c r="K10774">
        <v>100</v>
      </c>
      <c r="L10774" s="5" t="s">
        <v>20923</v>
      </c>
      <c r="M10774" s="5" t="s">
        <v>70</v>
      </c>
      <c r="N10774">
        <v>2</v>
      </c>
      <c r="O10774" t="s">
        <v>62</v>
      </c>
      <c r="P10774" s="1">
        <v>45660</v>
      </c>
      <c r="Q10774" s="1">
        <v>45731</v>
      </c>
      <c r="R10774">
        <v>922</v>
      </c>
      <c r="S10774" s="4">
        <v>7.6</v>
      </c>
      <c r="T10774" t="s">
        <v>55</v>
      </c>
    </row>
    <row r="10775" spans="1:20" x14ac:dyDescent="0.35">
      <c r="A10775" t="s">
        <v>20924</v>
      </c>
      <c r="B10775" s="5" t="s">
        <v>162</v>
      </c>
      <c r="C10775" s="6">
        <v>174458</v>
      </c>
      <c r="D10775" t="s">
        <v>41</v>
      </c>
      <c r="E10775">
        <v>148289</v>
      </c>
      <c r="F10775" s="5" t="s">
        <v>23</v>
      </c>
      <c r="G10775" s="5" t="s">
        <v>42</v>
      </c>
      <c r="H10775" s="5" t="s">
        <v>126</v>
      </c>
      <c r="I10775" t="s">
        <v>26</v>
      </c>
      <c r="J10775" t="s">
        <v>126</v>
      </c>
      <c r="K10775">
        <v>100</v>
      </c>
      <c r="L10775" s="5" t="s">
        <v>20925</v>
      </c>
      <c r="M10775" s="5" t="s">
        <v>37</v>
      </c>
      <c r="N10775">
        <v>15</v>
      </c>
      <c r="O10775" t="s">
        <v>147</v>
      </c>
      <c r="P10775" s="1">
        <v>45569</v>
      </c>
      <c r="Q10775" s="1">
        <v>45601</v>
      </c>
      <c r="R10775">
        <v>1151</v>
      </c>
      <c r="S10775" s="4">
        <v>9</v>
      </c>
      <c r="T10775" t="s">
        <v>89</v>
      </c>
    </row>
    <row r="10776" spans="1:20" x14ac:dyDescent="0.35">
      <c r="A10776" t="s">
        <v>20926</v>
      </c>
      <c r="B10776" s="5" t="s">
        <v>162</v>
      </c>
      <c r="C10776" s="6">
        <v>126182</v>
      </c>
      <c r="D10776" t="s">
        <v>65</v>
      </c>
      <c r="E10776">
        <v>164037</v>
      </c>
      <c r="F10776" s="5" t="s">
        <v>66</v>
      </c>
      <c r="G10776" s="5" t="s">
        <v>59</v>
      </c>
      <c r="H10776" s="5" t="s">
        <v>67</v>
      </c>
      <c r="I10776" t="s">
        <v>35</v>
      </c>
      <c r="J10776" t="s">
        <v>67</v>
      </c>
      <c r="K10776">
        <v>0</v>
      </c>
      <c r="L10776" s="5" t="s">
        <v>20927</v>
      </c>
      <c r="M10776" s="5" t="s">
        <v>54</v>
      </c>
      <c r="N10776">
        <v>7</v>
      </c>
      <c r="O10776" t="s">
        <v>78</v>
      </c>
      <c r="P10776" s="1">
        <v>45374</v>
      </c>
      <c r="Q10776" s="1">
        <v>45447</v>
      </c>
      <c r="R10776">
        <v>2236</v>
      </c>
      <c r="S10776" s="4">
        <v>9.6999999999999993</v>
      </c>
      <c r="T10776" t="s">
        <v>103</v>
      </c>
    </row>
    <row r="10777" spans="1:20" x14ac:dyDescent="0.35">
      <c r="A10777" t="s">
        <v>20928</v>
      </c>
      <c r="B10777" s="5" t="s">
        <v>49</v>
      </c>
      <c r="C10777" s="6">
        <v>293038</v>
      </c>
      <c r="D10777" t="s">
        <v>120</v>
      </c>
      <c r="E10777">
        <v>263734</v>
      </c>
      <c r="F10777" s="5" t="s">
        <v>23</v>
      </c>
      <c r="G10777" s="5" t="s">
        <v>42</v>
      </c>
      <c r="H10777" s="5" t="s">
        <v>121</v>
      </c>
      <c r="I10777" t="s">
        <v>35</v>
      </c>
      <c r="J10777" t="s">
        <v>121</v>
      </c>
      <c r="K10777">
        <v>100</v>
      </c>
      <c r="L10777" s="5" t="s">
        <v>20929</v>
      </c>
      <c r="M10777" s="5" t="s">
        <v>54</v>
      </c>
      <c r="N10777">
        <v>13</v>
      </c>
      <c r="O10777" t="s">
        <v>131</v>
      </c>
      <c r="P10777" s="1">
        <v>45424</v>
      </c>
      <c r="Q10777" s="1">
        <v>45477</v>
      </c>
      <c r="R10777">
        <v>872</v>
      </c>
      <c r="S10777" s="4">
        <v>7.7</v>
      </c>
      <c r="T10777" t="s">
        <v>153</v>
      </c>
    </row>
    <row r="10778" spans="1:20" x14ac:dyDescent="0.35">
      <c r="A10778" t="s">
        <v>20930</v>
      </c>
      <c r="B10778" s="5" t="s">
        <v>73</v>
      </c>
      <c r="C10778" s="6">
        <v>171137</v>
      </c>
      <c r="D10778" t="s">
        <v>41</v>
      </c>
      <c r="E10778">
        <v>145466</v>
      </c>
      <c r="F10778" s="5" t="s">
        <v>23</v>
      </c>
      <c r="G10778" s="5" t="s">
        <v>42</v>
      </c>
      <c r="H10778" s="5" t="s">
        <v>151</v>
      </c>
      <c r="I10778" t="s">
        <v>35</v>
      </c>
      <c r="J10778" t="s">
        <v>151</v>
      </c>
      <c r="K10778">
        <v>0</v>
      </c>
      <c r="L10778" s="5" t="s">
        <v>20931</v>
      </c>
      <c r="M10778" s="5" t="s">
        <v>54</v>
      </c>
      <c r="N10778">
        <v>19</v>
      </c>
      <c r="O10778" t="s">
        <v>78</v>
      </c>
      <c r="P10778" s="1">
        <v>45553</v>
      </c>
      <c r="Q10778" s="1">
        <v>45591</v>
      </c>
      <c r="R10778">
        <v>1784</v>
      </c>
      <c r="S10778" s="4">
        <v>8.5</v>
      </c>
      <c r="T10778" t="s">
        <v>210</v>
      </c>
    </row>
    <row r="10779" spans="1:20" x14ac:dyDescent="0.35">
      <c r="A10779" t="s">
        <v>20932</v>
      </c>
      <c r="B10779" s="5" t="s">
        <v>28802</v>
      </c>
      <c r="C10779" s="6">
        <v>106675</v>
      </c>
      <c r="D10779" t="s">
        <v>120</v>
      </c>
      <c r="E10779">
        <v>96008</v>
      </c>
      <c r="F10779" s="5" t="s">
        <v>50</v>
      </c>
      <c r="G10779" s="5" t="s">
        <v>59</v>
      </c>
      <c r="H10779" s="5" t="s">
        <v>121</v>
      </c>
      <c r="I10779" t="s">
        <v>44</v>
      </c>
      <c r="J10779" t="s">
        <v>121</v>
      </c>
      <c r="K10779">
        <v>0</v>
      </c>
      <c r="L10779" s="5" t="s">
        <v>20933</v>
      </c>
      <c r="M10779" s="5" t="s">
        <v>54</v>
      </c>
      <c r="N10779">
        <v>3</v>
      </c>
      <c r="O10779" t="s">
        <v>135</v>
      </c>
      <c r="P10779" s="1">
        <v>45676</v>
      </c>
      <c r="Q10779" s="1">
        <v>45717</v>
      </c>
      <c r="R10779">
        <v>1725</v>
      </c>
      <c r="S10779" s="4">
        <v>8.6999999999999993</v>
      </c>
      <c r="T10779" t="s">
        <v>47</v>
      </c>
    </row>
    <row r="10780" spans="1:20" x14ac:dyDescent="0.35">
      <c r="A10780" t="s">
        <v>20934</v>
      </c>
      <c r="B10780" s="5" t="s">
        <v>145</v>
      </c>
      <c r="C10780" s="6">
        <v>266812</v>
      </c>
      <c r="D10780" t="s">
        <v>22</v>
      </c>
      <c r="E10780">
        <v>266812</v>
      </c>
      <c r="F10780" s="5" t="s">
        <v>23</v>
      </c>
      <c r="G10780" s="5" t="s">
        <v>42</v>
      </c>
      <c r="H10780" s="5" t="s">
        <v>97</v>
      </c>
      <c r="I10780" t="s">
        <v>44</v>
      </c>
      <c r="J10780" t="s">
        <v>97</v>
      </c>
      <c r="K10780">
        <v>100</v>
      </c>
      <c r="L10780" s="5" t="s">
        <v>20935</v>
      </c>
      <c r="M10780" s="5" t="s">
        <v>37</v>
      </c>
      <c r="N10780">
        <v>11</v>
      </c>
      <c r="O10780" t="s">
        <v>167</v>
      </c>
      <c r="P10780" s="1">
        <v>45558</v>
      </c>
      <c r="Q10780" s="1">
        <v>45629</v>
      </c>
      <c r="R10780">
        <v>675</v>
      </c>
      <c r="S10780" s="4">
        <v>5.9</v>
      </c>
      <c r="T10780" t="s">
        <v>79</v>
      </c>
    </row>
    <row r="10781" spans="1:20" x14ac:dyDescent="0.35">
      <c r="A10781" t="s">
        <v>20936</v>
      </c>
      <c r="B10781" s="5" t="s">
        <v>21</v>
      </c>
      <c r="C10781" s="6">
        <v>85605</v>
      </c>
      <c r="D10781" t="s">
        <v>22</v>
      </c>
      <c r="E10781">
        <v>85605</v>
      </c>
      <c r="F10781" s="5" t="s">
        <v>50</v>
      </c>
      <c r="G10781" s="5" t="s">
        <v>59</v>
      </c>
      <c r="H10781" s="5" t="s">
        <v>52</v>
      </c>
      <c r="I10781" t="s">
        <v>26</v>
      </c>
      <c r="J10781" t="s">
        <v>313</v>
      </c>
      <c r="K10781">
        <v>100</v>
      </c>
      <c r="L10781" s="5" t="s">
        <v>20937</v>
      </c>
      <c r="M10781" s="5" t="s">
        <v>28</v>
      </c>
      <c r="N10781">
        <v>3</v>
      </c>
      <c r="O10781" t="s">
        <v>112</v>
      </c>
      <c r="P10781" s="1">
        <v>45412</v>
      </c>
      <c r="Q10781" s="1">
        <v>45453</v>
      </c>
      <c r="R10781">
        <v>2427</v>
      </c>
      <c r="S10781" s="4">
        <v>7.2</v>
      </c>
      <c r="T10781" t="s">
        <v>210</v>
      </c>
    </row>
    <row r="10782" spans="1:20" x14ac:dyDescent="0.35">
      <c r="A10782" t="s">
        <v>20938</v>
      </c>
      <c r="B10782" s="5" t="s">
        <v>217</v>
      </c>
      <c r="C10782" s="6">
        <v>201964</v>
      </c>
      <c r="D10782" t="s">
        <v>22</v>
      </c>
      <c r="E10782">
        <v>201964</v>
      </c>
      <c r="F10782" s="5" t="s">
        <v>23</v>
      </c>
      <c r="G10782" s="5" t="s">
        <v>42</v>
      </c>
      <c r="H10782" s="5" t="s">
        <v>191</v>
      </c>
      <c r="I10782" t="s">
        <v>35</v>
      </c>
      <c r="J10782" t="s">
        <v>294</v>
      </c>
      <c r="K10782">
        <v>0</v>
      </c>
      <c r="L10782" s="5" t="s">
        <v>20939</v>
      </c>
      <c r="M10782" s="5" t="s">
        <v>37</v>
      </c>
      <c r="N10782">
        <v>13</v>
      </c>
      <c r="O10782" t="s">
        <v>88</v>
      </c>
      <c r="P10782" s="1">
        <v>45320</v>
      </c>
      <c r="Q10782" s="1">
        <v>45344</v>
      </c>
      <c r="R10782">
        <v>1295</v>
      </c>
      <c r="S10782" s="4">
        <v>7</v>
      </c>
      <c r="T10782" t="s">
        <v>210</v>
      </c>
    </row>
    <row r="10783" spans="1:20" x14ac:dyDescent="0.35">
      <c r="A10783" t="s">
        <v>20940</v>
      </c>
      <c r="B10783" s="5" t="s">
        <v>162</v>
      </c>
      <c r="C10783" s="6">
        <v>137083</v>
      </c>
      <c r="D10783" t="s">
        <v>22</v>
      </c>
      <c r="E10783">
        <v>137083</v>
      </c>
      <c r="F10783" s="5" t="s">
        <v>66</v>
      </c>
      <c r="G10783" s="5" t="s">
        <v>59</v>
      </c>
      <c r="H10783" s="5" t="s">
        <v>191</v>
      </c>
      <c r="I10783" t="s">
        <v>35</v>
      </c>
      <c r="J10783" t="s">
        <v>191</v>
      </c>
      <c r="K10783">
        <v>50</v>
      </c>
      <c r="L10783" s="5" t="s">
        <v>20941</v>
      </c>
      <c r="M10783" s="5" t="s">
        <v>37</v>
      </c>
      <c r="N10783">
        <v>8</v>
      </c>
      <c r="O10783" t="s">
        <v>78</v>
      </c>
      <c r="P10783" s="1">
        <v>45775</v>
      </c>
      <c r="Q10783" s="1">
        <v>45795</v>
      </c>
      <c r="R10783">
        <v>1859</v>
      </c>
      <c r="S10783" s="4">
        <v>9</v>
      </c>
      <c r="T10783" t="s">
        <v>136</v>
      </c>
    </row>
    <row r="10784" spans="1:20" x14ac:dyDescent="0.35">
      <c r="A10784" t="s">
        <v>20942</v>
      </c>
      <c r="B10784" s="5" t="s">
        <v>174</v>
      </c>
      <c r="C10784" s="6">
        <v>75000</v>
      </c>
      <c r="D10784" t="s">
        <v>41</v>
      </c>
      <c r="E10784">
        <v>63750</v>
      </c>
      <c r="F10784" s="5" t="s">
        <v>58</v>
      </c>
      <c r="G10784" s="5" t="s">
        <v>51</v>
      </c>
      <c r="H10784" s="5" t="s">
        <v>126</v>
      </c>
      <c r="I10784" t="s">
        <v>44</v>
      </c>
      <c r="J10784" t="s">
        <v>940</v>
      </c>
      <c r="K10784">
        <v>100</v>
      </c>
      <c r="L10784" s="5" t="s">
        <v>20943</v>
      </c>
      <c r="M10784" s="5" t="s">
        <v>70</v>
      </c>
      <c r="N10784">
        <v>0</v>
      </c>
      <c r="O10784" t="s">
        <v>62</v>
      </c>
      <c r="P10784" s="1">
        <v>45346</v>
      </c>
      <c r="Q10784" s="1">
        <v>45367</v>
      </c>
      <c r="R10784">
        <v>1353</v>
      </c>
      <c r="S10784" s="4">
        <v>7.8</v>
      </c>
      <c r="T10784" t="s">
        <v>79</v>
      </c>
    </row>
    <row r="10785" spans="1:20" x14ac:dyDescent="0.35">
      <c r="A10785" t="s">
        <v>20944</v>
      </c>
      <c r="B10785" s="5" t="s">
        <v>105</v>
      </c>
      <c r="C10785" s="6">
        <v>200686</v>
      </c>
      <c r="D10785" t="s">
        <v>22</v>
      </c>
      <c r="E10785">
        <v>200686</v>
      </c>
      <c r="F10785" s="5" t="s">
        <v>23</v>
      </c>
      <c r="G10785" s="5" t="s">
        <v>42</v>
      </c>
      <c r="H10785" s="5" t="s">
        <v>25</v>
      </c>
      <c r="I10785" t="s">
        <v>35</v>
      </c>
      <c r="J10785" t="s">
        <v>25</v>
      </c>
      <c r="K10785">
        <v>0</v>
      </c>
      <c r="L10785" s="5" t="s">
        <v>20945</v>
      </c>
      <c r="M10785" s="5" t="s">
        <v>28</v>
      </c>
      <c r="N10785">
        <v>16</v>
      </c>
      <c r="O10785" t="s">
        <v>107</v>
      </c>
      <c r="P10785" s="1">
        <v>45598</v>
      </c>
      <c r="Q10785" s="1">
        <v>45657</v>
      </c>
      <c r="R10785">
        <v>1499</v>
      </c>
      <c r="S10785" s="4">
        <v>9.9</v>
      </c>
      <c r="T10785" t="s">
        <v>118</v>
      </c>
    </row>
    <row r="10786" spans="1:20" x14ac:dyDescent="0.35">
      <c r="A10786" t="s">
        <v>20946</v>
      </c>
      <c r="B10786" s="5" t="s">
        <v>105</v>
      </c>
      <c r="C10786" s="6">
        <v>129291</v>
      </c>
      <c r="D10786" t="s">
        <v>33</v>
      </c>
      <c r="E10786">
        <v>14222010</v>
      </c>
      <c r="F10786" s="5" t="s">
        <v>66</v>
      </c>
      <c r="G10786" s="5" t="s">
        <v>51</v>
      </c>
      <c r="H10786" s="5" t="s">
        <v>34</v>
      </c>
      <c r="I10786" t="s">
        <v>35</v>
      </c>
      <c r="J10786" t="s">
        <v>34</v>
      </c>
      <c r="K10786">
        <v>50</v>
      </c>
      <c r="L10786" s="5" t="s">
        <v>20947</v>
      </c>
      <c r="M10786" s="5" t="s">
        <v>28</v>
      </c>
      <c r="N10786">
        <v>8</v>
      </c>
      <c r="O10786" t="s">
        <v>29</v>
      </c>
      <c r="P10786" s="1">
        <v>45566</v>
      </c>
      <c r="Q10786" s="1">
        <v>45584</v>
      </c>
      <c r="R10786">
        <v>1209</v>
      </c>
      <c r="S10786" s="4">
        <v>6.7</v>
      </c>
      <c r="T10786" t="s">
        <v>95</v>
      </c>
    </row>
    <row r="10787" spans="1:20" x14ac:dyDescent="0.35">
      <c r="A10787" t="s">
        <v>20948</v>
      </c>
      <c r="B10787" s="5" t="s">
        <v>40</v>
      </c>
      <c r="C10787" s="6">
        <v>86101</v>
      </c>
      <c r="D10787" t="s">
        <v>41</v>
      </c>
      <c r="E10787">
        <v>73186</v>
      </c>
      <c r="F10787" s="5" t="s">
        <v>50</v>
      </c>
      <c r="G10787" s="5" t="s">
        <v>24</v>
      </c>
      <c r="H10787" s="5" t="s">
        <v>60</v>
      </c>
      <c r="I10787" t="s">
        <v>44</v>
      </c>
      <c r="J10787" t="s">
        <v>60</v>
      </c>
      <c r="K10787">
        <v>50</v>
      </c>
      <c r="L10787" s="5" t="s">
        <v>20949</v>
      </c>
      <c r="M10787" s="5" t="s">
        <v>54</v>
      </c>
      <c r="N10787">
        <v>4</v>
      </c>
      <c r="O10787" t="s">
        <v>78</v>
      </c>
      <c r="P10787" s="1">
        <v>45342</v>
      </c>
      <c r="Q10787" s="1">
        <v>45399</v>
      </c>
      <c r="R10787">
        <v>1586</v>
      </c>
      <c r="S10787" s="4">
        <v>5.3</v>
      </c>
      <c r="T10787" t="s">
        <v>277</v>
      </c>
    </row>
    <row r="10788" spans="1:20" x14ac:dyDescent="0.35">
      <c r="A10788" t="s">
        <v>20950</v>
      </c>
      <c r="B10788" s="5" t="s">
        <v>28802</v>
      </c>
      <c r="C10788" s="6">
        <v>61948</v>
      </c>
      <c r="D10788" t="s">
        <v>22</v>
      </c>
      <c r="E10788">
        <v>61948</v>
      </c>
      <c r="F10788" s="5" t="s">
        <v>58</v>
      </c>
      <c r="G10788" s="5" t="s">
        <v>24</v>
      </c>
      <c r="H10788" s="5" t="s">
        <v>25</v>
      </c>
      <c r="I10788" t="s">
        <v>35</v>
      </c>
      <c r="J10788" t="s">
        <v>25</v>
      </c>
      <c r="K10788">
        <v>100</v>
      </c>
      <c r="L10788" s="5" t="s">
        <v>20951</v>
      </c>
      <c r="M10788" s="5" t="s">
        <v>28</v>
      </c>
      <c r="N10788">
        <v>0</v>
      </c>
      <c r="O10788" t="s">
        <v>131</v>
      </c>
      <c r="P10788" s="1">
        <v>45734</v>
      </c>
      <c r="Q10788" s="1">
        <v>45795</v>
      </c>
      <c r="R10788">
        <v>1004</v>
      </c>
      <c r="S10788" s="4">
        <v>9.5</v>
      </c>
      <c r="T10788" t="s">
        <v>95</v>
      </c>
    </row>
    <row r="10789" spans="1:20" x14ac:dyDescent="0.35">
      <c r="A10789" t="s">
        <v>20952</v>
      </c>
      <c r="B10789" s="5" t="s">
        <v>28800</v>
      </c>
      <c r="C10789" s="6">
        <v>53377</v>
      </c>
      <c r="D10789" t="s">
        <v>22</v>
      </c>
      <c r="E10789">
        <v>53377</v>
      </c>
      <c r="F10789" s="5" t="s">
        <v>50</v>
      </c>
      <c r="G10789" s="5" t="s">
        <v>24</v>
      </c>
      <c r="H10789" s="5" t="s">
        <v>157</v>
      </c>
      <c r="I10789" t="s">
        <v>35</v>
      </c>
      <c r="J10789" t="s">
        <v>157</v>
      </c>
      <c r="K10789">
        <v>0</v>
      </c>
      <c r="L10789" s="5" t="s">
        <v>6060</v>
      </c>
      <c r="M10789" s="5" t="s">
        <v>28</v>
      </c>
      <c r="N10789">
        <v>2</v>
      </c>
      <c r="O10789" t="s">
        <v>85</v>
      </c>
      <c r="P10789" s="1">
        <v>45673</v>
      </c>
      <c r="Q10789" s="1">
        <v>45718</v>
      </c>
      <c r="R10789">
        <v>633</v>
      </c>
      <c r="S10789" s="4">
        <v>6.6</v>
      </c>
      <c r="T10789" t="s">
        <v>277</v>
      </c>
    </row>
    <row r="10790" spans="1:20" x14ac:dyDescent="0.35">
      <c r="A10790" t="s">
        <v>20953</v>
      </c>
      <c r="B10790" s="5" t="s">
        <v>57</v>
      </c>
      <c r="C10790" s="6">
        <v>125096</v>
      </c>
      <c r="D10790" t="s">
        <v>120</v>
      </c>
      <c r="E10790">
        <v>112586</v>
      </c>
      <c r="F10790" s="5" t="s">
        <v>50</v>
      </c>
      <c r="G10790" s="5" t="s">
        <v>24</v>
      </c>
      <c r="H10790" s="5" t="s">
        <v>121</v>
      </c>
      <c r="I10790" t="s">
        <v>44</v>
      </c>
      <c r="J10790" t="s">
        <v>629</v>
      </c>
      <c r="K10790">
        <v>50</v>
      </c>
      <c r="L10790" s="5" t="s">
        <v>20954</v>
      </c>
      <c r="M10790" s="5" t="s">
        <v>37</v>
      </c>
      <c r="N10790">
        <v>3</v>
      </c>
      <c r="O10790" t="s">
        <v>131</v>
      </c>
      <c r="P10790" s="1">
        <v>45662</v>
      </c>
      <c r="Q10790" s="1">
        <v>45700</v>
      </c>
      <c r="R10790">
        <v>567</v>
      </c>
      <c r="S10790" s="4">
        <v>5.3</v>
      </c>
      <c r="T10790" t="s">
        <v>153</v>
      </c>
    </row>
    <row r="10791" spans="1:20" x14ac:dyDescent="0.35">
      <c r="A10791" t="s">
        <v>20955</v>
      </c>
      <c r="B10791" s="5" t="s">
        <v>162</v>
      </c>
      <c r="C10791" s="6">
        <v>303813</v>
      </c>
      <c r="D10791" t="s">
        <v>120</v>
      </c>
      <c r="E10791">
        <v>273432</v>
      </c>
      <c r="F10791" s="5" t="s">
        <v>23</v>
      </c>
      <c r="G10791" s="5" t="s">
        <v>59</v>
      </c>
      <c r="H10791" s="5" t="s">
        <v>121</v>
      </c>
      <c r="I10791" t="s">
        <v>44</v>
      </c>
      <c r="J10791" t="s">
        <v>121</v>
      </c>
      <c r="K10791">
        <v>100</v>
      </c>
      <c r="L10791" s="5" t="s">
        <v>20956</v>
      </c>
      <c r="M10791" s="5" t="s">
        <v>28</v>
      </c>
      <c r="N10791">
        <v>14</v>
      </c>
      <c r="O10791" t="s">
        <v>88</v>
      </c>
      <c r="P10791" s="1">
        <v>45549</v>
      </c>
      <c r="Q10791" s="1">
        <v>45563</v>
      </c>
      <c r="R10791">
        <v>1178</v>
      </c>
      <c r="S10791" s="4">
        <v>8.9</v>
      </c>
      <c r="T10791" t="s">
        <v>47</v>
      </c>
    </row>
    <row r="10792" spans="1:20" x14ac:dyDescent="0.35">
      <c r="A10792" t="s">
        <v>20957</v>
      </c>
      <c r="B10792" s="5" t="s">
        <v>28800</v>
      </c>
      <c r="C10792" s="6">
        <v>52898</v>
      </c>
      <c r="D10792" t="s">
        <v>22</v>
      </c>
      <c r="E10792">
        <v>52898</v>
      </c>
      <c r="F10792" s="5" t="s">
        <v>58</v>
      </c>
      <c r="G10792" s="5" t="s">
        <v>42</v>
      </c>
      <c r="H10792" s="5" t="s">
        <v>165</v>
      </c>
      <c r="I10792" t="s">
        <v>26</v>
      </c>
      <c r="J10792" t="s">
        <v>165</v>
      </c>
      <c r="K10792">
        <v>0</v>
      </c>
      <c r="L10792" s="5" t="s">
        <v>20958</v>
      </c>
      <c r="M10792" s="5" t="s">
        <v>37</v>
      </c>
      <c r="N10792">
        <v>0</v>
      </c>
      <c r="O10792" t="s">
        <v>112</v>
      </c>
      <c r="P10792" s="1">
        <v>45615</v>
      </c>
      <c r="Q10792" s="1">
        <v>45653</v>
      </c>
      <c r="R10792">
        <v>1927</v>
      </c>
      <c r="S10792" s="4">
        <v>6.2</v>
      </c>
      <c r="T10792" t="s">
        <v>95</v>
      </c>
    </row>
    <row r="10793" spans="1:20" x14ac:dyDescent="0.35">
      <c r="A10793" t="s">
        <v>20959</v>
      </c>
      <c r="B10793" s="5" t="s">
        <v>21</v>
      </c>
      <c r="C10793" s="6">
        <v>91033</v>
      </c>
      <c r="D10793" t="s">
        <v>33</v>
      </c>
      <c r="E10793">
        <v>10013630</v>
      </c>
      <c r="F10793" s="5" t="s">
        <v>50</v>
      </c>
      <c r="G10793" s="5" t="s">
        <v>24</v>
      </c>
      <c r="H10793" s="5" t="s">
        <v>34</v>
      </c>
      <c r="I10793" t="s">
        <v>44</v>
      </c>
      <c r="J10793" t="s">
        <v>34</v>
      </c>
      <c r="K10793">
        <v>100</v>
      </c>
      <c r="L10793" s="5" t="s">
        <v>13414</v>
      </c>
      <c r="M10793" s="5" t="s">
        <v>54</v>
      </c>
      <c r="N10793">
        <v>3</v>
      </c>
      <c r="O10793" t="s">
        <v>135</v>
      </c>
      <c r="P10793" s="1">
        <v>45498</v>
      </c>
      <c r="Q10793" s="1">
        <v>45565</v>
      </c>
      <c r="R10793">
        <v>1290</v>
      </c>
      <c r="S10793" s="4">
        <v>6.4</v>
      </c>
      <c r="T10793" t="s">
        <v>47</v>
      </c>
    </row>
    <row r="10794" spans="1:20" x14ac:dyDescent="0.35">
      <c r="A10794" t="s">
        <v>20960</v>
      </c>
      <c r="B10794" s="5" t="s">
        <v>28802</v>
      </c>
      <c r="C10794" s="6">
        <v>87585</v>
      </c>
      <c r="D10794" t="s">
        <v>22</v>
      </c>
      <c r="E10794">
        <v>87585</v>
      </c>
      <c r="F10794" s="5" t="s">
        <v>58</v>
      </c>
      <c r="G10794" s="5" t="s">
        <v>51</v>
      </c>
      <c r="H10794" s="5" t="s">
        <v>101</v>
      </c>
      <c r="I10794" t="s">
        <v>35</v>
      </c>
      <c r="J10794" t="s">
        <v>101</v>
      </c>
      <c r="K10794">
        <v>100</v>
      </c>
      <c r="L10794" s="5" t="s">
        <v>20961</v>
      </c>
      <c r="M10794" s="5" t="s">
        <v>37</v>
      </c>
      <c r="N10794">
        <v>0</v>
      </c>
      <c r="O10794" t="s">
        <v>135</v>
      </c>
      <c r="P10794" s="1">
        <v>45689</v>
      </c>
      <c r="Q10794" s="1">
        <v>45759</v>
      </c>
      <c r="R10794">
        <v>2491</v>
      </c>
      <c r="S10794" s="4">
        <v>6.7</v>
      </c>
      <c r="T10794" t="s">
        <v>79</v>
      </c>
    </row>
    <row r="10795" spans="1:20" x14ac:dyDescent="0.35">
      <c r="A10795" t="s">
        <v>20962</v>
      </c>
      <c r="B10795" s="5" t="s">
        <v>28802</v>
      </c>
      <c r="C10795" s="6">
        <v>136182</v>
      </c>
      <c r="D10795" t="s">
        <v>92</v>
      </c>
      <c r="E10795">
        <v>102137</v>
      </c>
      <c r="F10795" s="5" t="s">
        <v>66</v>
      </c>
      <c r="G10795" s="5" t="s">
        <v>59</v>
      </c>
      <c r="H10795" s="5" t="s">
        <v>93</v>
      </c>
      <c r="I10795" t="s">
        <v>44</v>
      </c>
      <c r="J10795" t="s">
        <v>93</v>
      </c>
      <c r="K10795">
        <v>100</v>
      </c>
      <c r="L10795" s="5" t="s">
        <v>20963</v>
      </c>
      <c r="M10795" s="5" t="s">
        <v>37</v>
      </c>
      <c r="N10795">
        <v>9</v>
      </c>
      <c r="O10795" t="s">
        <v>46</v>
      </c>
      <c r="P10795" s="1">
        <v>45583</v>
      </c>
      <c r="Q10795" s="1">
        <v>45616</v>
      </c>
      <c r="R10795">
        <v>1243</v>
      </c>
      <c r="S10795" s="4">
        <v>5.5</v>
      </c>
      <c r="T10795" t="s">
        <v>47</v>
      </c>
    </row>
    <row r="10796" spans="1:20" x14ac:dyDescent="0.35">
      <c r="A10796" t="s">
        <v>20964</v>
      </c>
      <c r="B10796" s="5" t="s">
        <v>40</v>
      </c>
      <c r="C10796" s="6">
        <v>132993</v>
      </c>
      <c r="D10796" t="s">
        <v>41</v>
      </c>
      <c r="E10796">
        <v>113044</v>
      </c>
      <c r="F10796" s="5" t="s">
        <v>66</v>
      </c>
      <c r="G10796" s="5" t="s">
        <v>59</v>
      </c>
      <c r="H10796" s="5" t="s">
        <v>43</v>
      </c>
      <c r="I10796" t="s">
        <v>26</v>
      </c>
      <c r="J10796" t="s">
        <v>1192</v>
      </c>
      <c r="K10796">
        <v>100</v>
      </c>
      <c r="L10796" s="5" t="s">
        <v>20965</v>
      </c>
      <c r="M10796" s="5" t="s">
        <v>37</v>
      </c>
      <c r="N10796">
        <v>7</v>
      </c>
      <c r="O10796" t="s">
        <v>167</v>
      </c>
      <c r="P10796" s="1">
        <v>45586</v>
      </c>
      <c r="Q10796" s="1">
        <v>45602</v>
      </c>
      <c r="R10796">
        <v>2207</v>
      </c>
      <c r="S10796" s="4">
        <v>5.7</v>
      </c>
      <c r="T10796" t="s">
        <v>277</v>
      </c>
    </row>
    <row r="10797" spans="1:20" x14ac:dyDescent="0.35">
      <c r="A10797" t="s">
        <v>20966</v>
      </c>
      <c r="B10797" s="5" t="s">
        <v>179</v>
      </c>
      <c r="C10797" s="6">
        <v>165196</v>
      </c>
      <c r="D10797" t="s">
        <v>41</v>
      </c>
      <c r="E10797">
        <v>140417</v>
      </c>
      <c r="F10797" s="5" t="s">
        <v>23</v>
      </c>
      <c r="G10797" s="5" t="s">
        <v>59</v>
      </c>
      <c r="H10797" s="5" t="s">
        <v>151</v>
      </c>
      <c r="I10797" t="s">
        <v>44</v>
      </c>
      <c r="J10797" t="s">
        <v>151</v>
      </c>
      <c r="K10797">
        <v>100</v>
      </c>
      <c r="L10797" s="5" t="s">
        <v>20967</v>
      </c>
      <c r="M10797" s="5" t="s">
        <v>70</v>
      </c>
      <c r="N10797">
        <v>13</v>
      </c>
      <c r="O10797" t="s">
        <v>131</v>
      </c>
      <c r="P10797" s="1">
        <v>45309</v>
      </c>
      <c r="Q10797" s="1">
        <v>45341</v>
      </c>
      <c r="R10797">
        <v>551</v>
      </c>
      <c r="S10797" s="4">
        <v>9.1999999999999993</v>
      </c>
      <c r="T10797" t="s">
        <v>136</v>
      </c>
    </row>
    <row r="10798" spans="1:20" x14ac:dyDescent="0.35">
      <c r="A10798" t="s">
        <v>20968</v>
      </c>
      <c r="B10798" s="5" t="s">
        <v>28802</v>
      </c>
      <c r="C10798" s="6">
        <v>171750</v>
      </c>
      <c r="D10798" t="s">
        <v>92</v>
      </c>
      <c r="E10798">
        <v>128813</v>
      </c>
      <c r="F10798" s="5" t="s">
        <v>66</v>
      </c>
      <c r="G10798" s="5" t="s">
        <v>42</v>
      </c>
      <c r="H10798" s="5" t="s">
        <v>93</v>
      </c>
      <c r="I10798" t="s">
        <v>35</v>
      </c>
      <c r="J10798" t="s">
        <v>93</v>
      </c>
      <c r="K10798">
        <v>0</v>
      </c>
      <c r="L10798" s="5" t="s">
        <v>20969</v>
      </c>
      <c r="M10798" s="5" t="s">
        <v>70</v>
      </c>
      <c r="N10798">
        <v>5</v>
      </c>
      <c r="O10798" t="s">
        <v>141</v>
      </c>
      <c r="P10798" s="1">
        <v>45323</v>
      </c>
      <c r="Q10798" s="1">
        <v>45386</v>
      </c>
      <c r="R10798">
        <v>1748</v>
      </c>
      <c r="S10798" s="4">
        <v>6.4</v>
      </c>
      <c r="T10798" t="s">
        <v>210</v>
      </c>
    </row>
    <row r="10799" spans="1:20" x14ac:dyDescent="0.35">
      <c r="A10799" t="s">
        <v>20970</v>
      </c>
      <c r="B10799" s="5" t="s">
        <v>28802</v>
      </c>
      <c r="C10799" s="6">
        <v>117335</v>
      </c>
      <c r="D10799" t="s">
        <v>41</v>
      </c>
      <c r="E10799">
        <v>99735</v>
      </c>
      <c r="F10799" s="5" t="s">
        <v>66</v>
      </c>
      <c r="G10799" s="5" t="s">
        <v>59</v>
      </c>
      <c r="H10799" s="5" t="s">
        <v>60</v>
      </c>
      <c r="I10799" t="s">
        <v>26</v>
      </c>
      <c r="J10799" t="s">
        <v>60</v>
      </c>
      <c r="K10799">
        <v>100</v>
      </c>
      <c r="L10799" s="5" t="s">
        <v>20971</v>
      </c>
      <c r="M10799" s="5" t="s">
        <v>28</v>
      </c>
      <c r="N10799">
        <v>7</v>
      </c>
      <c r="O10799" t="s">
        <v>141</v>
      </c>
      <c r="P10799" s="1">
        <v>45435</v>
      </c>
      <c r="Q10799" s="1">
        <v>45462</v>
      </c>
      <c r="R10799">
        <v>1923</v>
      </c>
      <c r="S10799" s="4">
        <v>8</v>
      </c>
      <c r="T10799" t="s">
        <v>136</v>
      </c>
    </row>
    <row r="10800" spans="1:20" x14ac:dyDescent="0.35">
      <c r="A10800" t="s">
        <v>20972</v>
      </c>
      <c r="B10800" s="5" t="s">
        <v>21</v>
      </c>
      <c r="C10800" s="6">
        <v>137278</v>
      </c>
      <c r="D10800" t="s">
        <v>92</v>
      </c>
      <c r="E10800">
        <v>102959</v>
      </c>
      <c r="F10800" s="5" t="s">
        <v>66</v>
      </c>
      <c r="G10800" s="5" t="s">
        <v>24</v>
      </c>
      <c r="H10800" s="5" t="s">
        <v>93</v>
      </c>
      <c r="I10800" t="s">
        <v>44</v>
      </c>
      <c r="J10800" t="s">
        <v>93</v>
      </c>
      <c r="K10800">
        <v>0</v>
      </c>
      <c r="L10800" s="5" t="s">
        <v>20973</v>
      </c>
      <c r="M10800" s="5" t="s">
        <v>37</v>
      </c>
      <c r="N10800">
        <v>9</v>
      </c>
      <c r="O10800" t="s">
        <v>78</v>
      </c>
      <c r="P10800" s="1">
        <v>45676</v>
      </c>
      <c r="Q10800" s="1">
        <v>45745</v>
      </c>
      <c r="R10800">
        <v>1473</v>
      </c>
      <c r="S10800" s="4">
        <v>6.4</v>
      </c>
      <c r="T10800" t="s">
        <v>47</v>
      </c>
    </row>
    <row r="10801" spans="1:20" x14ac:dyDescent="0.35">
      <c r="A10801" t="s">
        <v>20974</v>
      </c>
      <c r="B10801" s="5" t="s">
        <v>91</v>
      </c>
      <c r="C10801" s="6">
        <v>147147</v>
      </c>
      <c r="D10801" t="s">
        <v>22</v>
      </c>
      <c r="E10801">
        <v>147147</v>
      </c>
      <c r="F10801" s="5" t="s">
        <v>23</v>
      </c>
      <c r="G10801" s="5" t="s">
        <v>42</v>
      </c>
      <c r="H10801" s="5" t="s">
        <v>25</v>
      </c>
      <c r="I10801" t="s">
        <v>26</v>
      </c>
      <c r="J10801" t="s">
        <v>25</v>
      </c>
      <c r="K10801">
        <v>100</v>
      </c>
      <c r="L10801" s="5" t="s">
        <v>20975</v>
      </c>
      <c r="M10801" s="5" t="s">
        <v>70</v>
      </c>
      <c r="N10801">
        <v>14</v>
      </c>
      <c r="O10801" t="s">
        <v>85</v>
      </c>
      <c r="P10801" s="1">
        <v>45533</v>
      </c>
      <c r="Q10801" s="1">
        <v>45584</v>
      </c>
      <c r="R10801">
        <v>1580</v>
      </c>
      <c r="S10801" s="4">
        <v>7.2</v>
      </c>
      <c r="T10801" t="s">
        <v>103</v>
      </c>
    </row>
    <row r="10802" spans="1:20" x14ac:dyDescent="0.35">
      <c r="A10802" t="s">
        <v>20976</v>
      </c>
      <c r="B10802" s="5" t="s">
        <v>40</v>
      </c>
      <c r="C10802" s="6">
        <v>71205</v>
      </c>
      <c r="D10802" t="s">
        <v>41</v>
      </c>
      <c r="E10802">
        <v>60524</v>
      </c>
      <c r="F10802" s="5" t="s">
        <v>50</v>
      </c>
      <c r="G10802" s="5" t="s">
        <v>59</v>
      </c>
      <c r="H10802" s="5" t="s">
        <v>151</v>
      </c>
      <c r="I10802" t="s">
        <v>26</v>
      </c>
      <c r="J10802" t="s">
        <v>157</v>
      </c>
      <c r="K10802">
        <v>100</v>
      </c>
      <c r="L10802" s="5" t="s">
        <v>20977</v>
      </c>
      <c r="M10802" s="5" t="s">
        <v>70</v>
      </c>
      <c r="N10802">
        <v>3</v>
      </c>
      <c r="O10802" t="s">
        <v>167</v>
      </c>
      <c r="P10802" s="1">
        <v>45483</v>
      </c>
      <c r="Q10802" s="1">
        <v>45547</v>
      </c>
      <c r="R10802">
        <v>1566</v>
      </c>
      <c r="S10802" s="4">
        <v>8</v>
      </c>
      <c r="T10802" t="s">
        <v>210</v>
      </c>
    </row>
    <row r="10803" spans="1:20" x14ac:dyDescent="0.35">
      <c r="A10803" t="s">
        <v>20978</v>
      </c>
      <c r="B10803" s="5" t="s">
        <v>28800</v>
      </c>
      <c r="C10803" s="6">
        <v>134161</v>
      </c>
      <c r="D10803" t="s">
        <v>74</v>
      </c>
      <c r="E10803">
        <v>167701</v>
      </c>
      <c r="F10803" s="5" t="s">
        <v>66</v>
      </c>
      <c r="G10803" s="5" t="s">
        <v>24</v>
      </c>
      <c r="H10803" s="5" t="s">
        <v>75</v>
      </c>
      <c r="I10803" t="s">
        <v>26</v>
      </c>
      <c r="J10803" t="s">
        <v>75</v>
      </c>
      <c r="K10803">
        <v>0</v>
      </c>
      <c r="L10803" s="5" t="s">
        <v>20979</v>
      </c>
      <c r="M10803" s="5" t="s">
        <v>70</v>
      </c>
      <c r="N10803">
        <v>6</v>
      </c>
      <c r="O10803" t="s">
        <v>46</v>
      </c>
      <c r="P10803" s="1">
        <v>45641</v>
      </c>
      <c r="Q10803" s="1">
        <v>45688</v>
      </c>
      <c r="R10803">
        <v>2485</v>
      </c>
      <c r="S10803" s="4">
        <v>5.4</v>
      </c>
      <c r="T10803" t="s">
        <v>243</v>
      </c>
    </row>
    <row r="10804" spans="1:20" x14ac:dyDescent="0.35">
      <c r="A10804" t="s">
        <v>20980</v>
      </c>
      <c r="B10804" s="5" t="s">
        <v>179</v>
      </c>
      <c r="C10804" s="6">
        <v>82237</v>
      </c>
      <c r="D10804" t="s">
        <v>22</v>
      </c>
      <c r="E10804">
        <v>82237</v>
      </c>
      <c r="F10804" s="5" t="s">
        <v>50</v>
      </c>
      <c r="G10804" s="5" t="s">
        <v>24</v>
      </c>
      <c r="H10804" s="5" t="s">
        <v>25</v>
      </c>
      <c r="I10804" t="s">
        <v>44</v>
      </c>
      <c r="J10804" t="s">
        <v>82</v>
      </c>
      <c r="K10804">
        <v>50</v>
      </c>
      <c r="L10804" s="5" t="s">
        <v>18977</v>
      </c>
      <c r="M10804" s="5" t="s">
        <v>54</v>
      </c>
      <c r="N10804">
        <v>4</v>
      </c>
      <c r="O10804" t="s">
        <v>167</v>
      </c>
      <c r="P10804" s="1">
        <v>45584</v>
      </c>
      <c r="Q10804" s="1">
        <v>45623</v>
      </c>
      <c r="R10804">
        <v>1074</v>
      </c>
      <c r="S10804" s="4">
        <v>5.8</v>
      </c>
      <c r="T10804" t="s">
        <v>118</v>
      </c>
    </row>
    <row r="10805" spans="1:20" x14ac:dyDescent="0.35">
      <c r="A10805" t="s">
        <v>20981</v>
      </c>
      <c r="B10805" s="5" t="s">
        <v>179</v>
      </c>
      <c r="C10805" s="6">
        <v>38622</v>
      </c>
      <c r="D10805" t="s">
        <v>22</v>
      </c>
      <c r="E10805">
        <v>38622</v>
      </c>
      <c r="F10805" s="5" t="s">
        <v>50</v>
      </c>
      <c r="G10805" s="5" t="s">
        <v>59</v>
      </c>
      <c r="H10805" s="5" t="s">
        <v>116</v>
      </c>
      <c r="I10805" t="s">
        <v>26</v>
      </c>
      <c r="J10805" t="s">
        <v>116</v>
      </c>
      <c r="K10805">
        <v>100</v>
      </c>
      <c r="L10805" s="5" t="s">
        <v>20982</v>
      </c>
      <c r="M10805" s="5" t="s">
        <v>28</v>
      </c>
      <c r="N10805">
        <v>3</v>
      </c>
      <c r="O10805" t="s">
        <v>71</v>
      </c>
      <c r="P10805" s="1">
        <v>45414</v>
      </c>
      <c r="Q10805" s="1">
        <v>45434</v>
      </c>
      <c r="R10805">
        <v>2055</v>
      </c>
      <c r="S10805" s="4">
        <v>6.7</v>
      </c>
      <c r="T10805" t="s">
        <v>38</v>
      </c>
    </row>
    <row r="10806" spans="1:20" x14ac:dyDescent="0.35">
      <c r="A10806" t="s">
        <v>20983</v>
      </c>
      <c r="B10806" s="5" t="s">
        <v>57</v>
      </c>
      <c r="C10806" s="6">
        <v>55769</v>
      </c>
      <c r="D10806" t="s">
        <v>22</v>
      </c>
      <c r="E10806">
        <v>55769</v>
      </c>
      <c r="F10806" s="5" t="s">
        <v>58</v>
      </c>
      <c r="G10806" s="5" t="s">
        <v>51</v>
      </c>
      <c r="H10806" s="5" t="s">
        <v>25</v>
      </c>
      <c r="I10806" t="s">
        <v>26</v>
      </c>
      <c r="J10806" t="s">
        <v>116</v>
      </c>
      <c r="K10806">
        <v>100</v>
      </c>
      <c r="L10806" s="5" t="s">
        <v>20984</v>
      </c>
      <c r="M10806" s="5" t="s">
        <v>70</v>
      </c>
      <c r="N10806">
        <v>1</v>
      </c>
      <c r="O10806" t="s">
        <v>167</v>
      </c>
      <c r="P10806" s="1">
        <v>45648</v>
      </c>
      <c r="Q10806" s="1">
        <v>45693</v>
      </c>
      <c r="R10806">
        <v>2420</v>
      </c>
      <c r="S10806" s="4">
        <v>7.4</v>
      </c>
      <c r="T10806" t="s">
        <v>30</v>
      </c>
    </row>
    <row r="10807" spans="1:20" x14ac:dyDescent="0.35">
      <c r="A10807" t="s">
        <v>20985</v>
      </c>
      <c r="B10807" s="5" t="s">
        <v>145</v>
      </c>
      <c r="C10807" s="6">
        <v>67249</v>
      </c>
      <c r="D10807" t="s">
        <v>120</v>
      </c>
      <c r="E10807">
        <v>60524</v>
      </c>
      <c r="F10807" s="5" t="s">
        <v>58</v>
      </c>
      <c r="G10807" s="5" t="s">
        <v>51</v>
      </c>
      <c r="H10807" s="5" t="s">
        <v>121</v>
      </c>
      <c r="I10807" t="s">
        <v>44</v>
      </c>
      <c r="J10807" t="s">
        <v>121</v>
      </c>
      <c r="K10807">
        <v>100</v>
      </c>
      <c r="L10807" s="5" t="s">
        <v>1685</v>
      </c>
      <c r="M10807" s="5" t="s">
        <v>28</v>
      </c>
      <c r="N10807">
        <v>0</v>
      </c>
      <c r="O10807" t="s">
        <v>46</v>
      </c>
      <c r="P10807" s="1">
        <v>45351</v>
      </c>
      <c r="Q10807" s="1">
        <v>45386</v>
      </c>
      <c r="R10807">
        <v>523</v>
      </c>
      <c r="S10807" s="4">
        <v>7.5</v>
      </c>
      <c r="T10807" t="s">
        <v>38</v>
      </c>
    </row>
    <row r="10808" spans="1:20" x14ac:dyDescent="0.35">
      <c r="A10808" t="s">
        <v>20986</v>
      </c>
      <c r="B10808" s="5" t="s">
        <v>162</v>
      </c>
      <c r="C10808" s="6">
        <v>42394</v>
      </c>
      <c r="D10808" t="s">
        <v>22</v>
      </c>
      <c r="E10808">
        <v>42394</v>
      </c>
      <c r="F10808" s="5" t="s">
        <v>50</v>
      </c>
      <c r="G10808" s="5" t="s">
        <v>42</v>
      </c>
      <c r="H10808" s="5" t="s">
        <v>157</v>
      </c>
      <c r="I10808" t="s">
        <v>26</v>
      </c>
      <c r="J10808" t="s">
        <v>157</v>
      </c>
      <c r="K10808">
        <v>0</v>
      </c>
      <c r="L10808" s="5" t="s">
        <v>20987</v>
      </c>
      <c r="M10808" s="5" t="s">
        <v>28</v>
      </c>
      <c r="N10808">
        <v>3</v>
      </c>
      <c r="O10808" t="s">
        <v>85</v>
      </c>
      <c r="P10808" s="1">
        <v>45521</v>
      </c>
      <c r="Q10808" s="1">
        <v>45550</v>
      </c>
      <c r="R10808">
        <v>2406</v>
      </c>
      <c r="S10808" s="4">
        <v>7.8</v>
      </c>
      <c r="T10808" t="s">
        <v>79</v>
      </c>
    </row>
    <row r="10809" spans="1:20" x14ac:dyDescent="0.35">
      <c r="A10809" t="s">
        <v>20988</v>
      </c>
      <c r="B10809" s="5" t="s">
        <v>28799</v>
      </c>
      <c r="C10809" s="6">
        <v>22136</v>
      </c>
      <c r="D10809" t="s">
        <v>22</v>
      </c>
      <c r="E10809">
        <v>22136</v>
      </c>
      <c r="F10809" s="5" t="s">
        <v>58</v>
      </c>
      <c r="G10809" s="5" t="s">
        <v>51</v>
      </c>
      <c r="H10809" s="5" t="s">
        <v>157</v>
      </c>
      <c r="I10809" t="s">
        <v>44</v>
      </c>
      <c r="J10809" t="s">
        <v>157</v>
      </c>
      <c r="K10809">
        <v>100</v>
      </c>
      <c r="L10809" s="5" t="s">
        <v>20989</v>
      </c>
      <c r="M10809" s="5" t="s">
        <v>37</v>
      </c>
      <c r="N10809">
        <v>1</v>
      </c>
      <c r="O10809" t="s">
        <v>85</v>
      </c>
      <c r="P10809" s="1">
        <v>45606</v>
      </c>
      <c r="Q10809" s="1">
        <v>45665</v>
      </c>
      <c r="R10809">
        <v>1809</v>
      </c>
      <c r="S10809" s="4">
        <v>8.3000000000000007</v>
      </c>
      <c r="T10809" t="s">
        <v>103</v>
      </c>
    </row>
    <row r="10810" spans="1:20" x14ac:dyDescent="0.35">
      <c r="A10810" t="s">
        <v>20990</v>
      </c>
      <c r="B10810" s="5" t="s">
        <v>49</v>
      </c>
      <c r="C10810" s="6">
        <v>134580</v>
      </c>
      <c r="D10810" t="s">
        <v>65</v>
      </c>
      <c r="E10810">
        <v>174954</v>
      </c>
      <c r="F10810" s="5" t="s">
        <v>66</v>
      </c>
      <c r="G10810" s="5" t="s">
        <v>42</v>
      </c>
      <c r="H10810" s="5" t="s">
        <v>67</v>
      </c>
      <c r="I10810" t="s">
        <v>44</v>
      </c>
      <c r="J10810" t="s">
        <v>522</v>
      </c>
      <c r="K10810">
        <v>0</v>
      </c>
      <c r="L10810" s="5" t="s">
        <v>20991</v>
      </c>
      <c r="M10810" s="5" t="s">
        <v>28</v>
      </c>
      <c r="N10810">
        <v>7</v>
      </c>
      <c r="O10810" t="s">
        <v>167</v>
      </c>
      <c r="P10810" s="1">
        <v>45653</v>
      </c>
      <c r="Q10810" s="1">
        <v>45722</v>
      </c>
      <c r="R10810">
        <v>1655</v>
      </c>
      <c r="S10810" s="4">
        <v>6.9</v>
      </c>
      <c r="T10810" t="s">
        <v>103</v>
      </c>
    </row>
    <row r="10811" spans="1:20" x14ac:dyDescent="0.35">
      <c r="A10811" t="s">
        <v>20992</v>
      </c>
      <c r="B10811" s="5" t="s">
        <v>28802</v>
      </c>
      <c r="C10811" s="6">
        <v>65961</v>
      </c>
      <c r="D10811" t="s">
        <v>74</v>
      </c>
      <c r="E10811">
        <v>82451</v>
      </c>
      <c r="F10811" s="5" t="s">
        <v>58</v>
      </c>
      <c r="G10811" s="5" t="s">
        <v>42</v>
      </c>
      <c r="H10811" s="5" t="s">
        <v>75</v>
      </c>
      <c r="I10811" t="s">
        <v>26</v>
      </c>
      <c r="J10811" t="s">
        <v>75</v>
      </c>
      <c r="K10811">
        <v>0</v>
      </c>
      <c r="L10811" s="5" t="s">
        <v>20993</v>
      </c>
      <c r="M10811" s="5" t="s">
        <v>54</v>
      </c>
      <c r="N10811">
        <v>1</v>
      </c>
      <c r="O10811" t="s">
        <v>131</v>
      </c>
      <c r="P10811" s="1">
        <v>45655</v>
      </c>
      <c r="Q10811" s="1">
        <v>45717</v>
      </c>
      <c r="R10811">
        <v>1771</v>
      </c>
      <c r="S10811" s="4">
        <v>6.4</v>
      </c>
      <c r="T10811" t="s">
        <v>136</v>
      </c>
    </row>
    <row r="10812" spans="1:20" x14ac:dyDescent="0.35">
      <c r="A10812" t="s">
        <v>20994</v>
      </c>
      <c r="B10812" s="5" t="s">
        <v>28799</v>
      </c>
      <c r="C10812" s="6">
        <v>117629</v>
      </c>
      <c r="D10812" t="s">
        <v>22</v>
      </c>
      <c r="E10812">
        <v>117629</v>
      </c>
      <c r="F10812" s="5" t="s">
        <v>50</v>
      </c>
      <c r="G10812" s="5" t="s">
        <v>42</v>
      </c>
      <c r="H10812" s="5" t="s">
        <v>68</v>
      </c>
      <c r="I10812" t="s">
        <v>26</v>
      </c>
      <c r="J10812" t="s">
        <v>68</v>
      </c>
      <c r="K10812">
        <v>0</v>
      </c>
      <c r="L10812" s="5" t="s">
        <v>20995</v>
      </c>
      <c r="M10812" s="5" t="s">
        <v>28</v>
      </c>
      <c r="N10812">
        <v>4</v>
      </c>
      <c r="O10812" t="s">
        <v>29</v>
      </c>
      <c r="P10812" s="1">
        <v>45330</v>
      </c>
      <c r="Q10812" s="1">
        <v>45344</v>
      </c>
      <c r="R10812">
        <v>795</v>
      </c>
      <c r="S10812" s="4">
        <v>8.6999999999999993</v>
      </c>
      <c r="T10812" t="s">
        <v>153</v>
      </c>
    </row>
    <row r="10813" spans="1:20" x14ac:dyDescent="0.35">
      <c r="A10813" t="s">
        <v>20996</v>
      </c>
      <c r="B10813" s="5" t="s">
        <v>28800</v>
      </c>
      <c r="C10813" s="6">
        <v>87716</v>
      </c>
      <c r="D10813" t="s">
        <v>41</v>
      </c>
      <c r="E10813">
        <v>74559</v>
      </c>
      <c r="F10813" s="5" t="s">
        <v>50</v>
      </c>
      <c r="G10813" s="5" t="s">
        <v>59</v>
      </c>
      <c r="H10813" s="5" t="s">
        <v>43</v>
      </c>
      <c r="I10813" t="s">
        <v>44</v>
      </c>
      <c r="J10813" t="s">
        <v>52</v>
      </c>
      <c r="K10813">
        <v>50</v>
      </c>
      <c r="L10813" s="5" t="s">
        <v>20997</v>
      </c>
      <c r="M10813" s="5" t="s">
        <v>54</v>
      </c>
      <c r="N10813">
        <v>3</v>
      </c>
      <c r="O10813" t="s">
        <v>135</v>
      </c>
      <c r="P10813" s="1">
        <v>45684</v>
      </c>
      <c r="Q10813" s="1">
        <v>45722</v>
      </c>
      <c r="R10813">
        <v>986</v>
      </c>
      <c r="S10813" s="4">
        <v>9.1</v>
      </c>
      <c r="T10813" t="s">
        <v>95</v>
      </c>
    </row>
    <row r="10814" spans="1:20" x14ac:dyDescent="0.35">
      <c r="A10814" t="s">
        <v>20998</v>
      </c>
      <c r="B10814" s="5" t="s">
        <v>28802</v>
      </c>
      <c r="C10814" s="6">
        <v>18861</v>
      </c>
      <c r="D10814" t="s">
        <v>22</v>
      </c>
      <c r="E10814">
        <v>18861</v>
      </c>
      <c r="F10814" s="5" t="s">
        <v>58</v>
      </c>
      <c r="G10814" s="5" t="s">
        <v>42</v>
      </c>
      <c r="H10814" s="5" t="s">
        <v>116</v>
      </c>
      <c r="I10814" t="s">
        <v>26</v>
      </c>
      <c r="J10814" t="s">
        <v>116</v>
      </c>
      <c r="K10814">
        <v>50</v>
      </c>
      <c r="L10814" s="5" t="s">
        <v>20999</v>
      </c>
      <c r="M10814" s="5" t="s">
        <v>37</v>
      </c>
      <c r="N10814">
        <v>0</v>
      </c>
      <c r="O10814" t="s">
        <v>172</v>
      </c>
      <c r="P10814" s="1">
        <v>45754</v>
      </c>
      <c r="Q10814" s="1">
        <v>45812</v>
      </c>
      <c r="R10814">
        <v>1425</v>
      </c>
      <c r="S10814" s="4">
        <v>7.6</v>
      </c>
      <c r="T10814" t="s">
        <v>108</v>
      </c>
    </row>
    <row r="10815" spans="1:20" x14ac:dyDescent="0.35">
      <c r="A10815" t="s">
        <v>21000</v>
      </c>
      <c r="B10815" s="5" t="s">
        <v>57</v>
      </c>
      <c r="C10815" s="6">
        <v>122512</v>
      </c>
      <c r="D10815" t="s">
        <v>22</v>
      </c>
      <c r="E10815">
        <v>122512</v>
      </c>
      <c r="F10815" s="5" t="s">
        <v>50</v>
      </c>
      <c r="G10815" s="5" t="s">
        <v>59</v>
      </c>
      <c r="H10815" s="5" t="s">
        <v>68</v>
      </c>
      <c r="I10815" t="s">
        <v>26</v>
      </c>
      <c r="J10815" t="s">
        <v>68</v>
      </c>
      <c r="K10815">
        <v>0</v>
      </c>
      <c r="L10815" s="5" t="s">
        <v>21001</v>
      </c>
      <c r="M10815" s="5" t="s">
        <v>37</v>
      </c>
      <c r="N10815">
        <v>2</v>
      </c>
      <c r="O10815" t="s">
        <v>85</v>
      </c>
      <c r="P10815" s="1">
        <v>45574</v>
      </c>
      <c r="Q10815" s="1">
        <v>45591</v>
      </c>
      <c r="R10815">
        <v>2292</v>
      </c>
      <c r="S10815" s="4">
        <v>6.8</v>
      </c>
      <c r="T10815" t="s">
        <v>108</v>
      </c>
    </row>
    <row r="10816" spans="1:20" x14ac:dyDescent="0.35">
      <c r="A10816" t="s">
        <v>21002</v>
      </c>
      <c r="B10816" s="5" t="s">
        <v>100</v>
      </c>
      <c r="C10816" s="6">
        <v>180159</v>
      </c>
      <c r="D10816" t="s">
        <v>74</v>
      </c>
      <c r="E10816">
        <v>225199</v>
      </c>
      <c r="F10816" s="5" t="s">
        <v>23</v>
      </c>
      <c r="G10816" s="5" t="s">
        <v>59</v>
      </c>
      <c r="H10816" s="5" t="s">
        <v>75</v>
      </c>
      <c r="I10816" t="s">
        <v>35</v>
      </c>
      <c r="J10816" t="s">
        <v>75</v>
      </c>
      <c r="K10816">
        <v>50</v>
      </c>
      <c r="L10816" s="5" t="s">
        <v>21003</v>
      </c>
      <c r="M10816" s="5" t="s">
        <v>54</v>
      </c>
      <c r="N10816">
        <v>16</v>
      </c>
      <c r="O10816" t="s">
        <v>172</v>
      </c>
      <c r="P10816" s="1">
        <v>45635</v>
      </c>
      <c r="Q10816" s="1">
        <v>45669</v>
      </c>
      <c r="R10816">
        <v>2370</v>
      </c>
      <c r="S10816" s="4">
        <v>5.4</v>
      </c>
      <c r="T10816" t="s">
        <v>136</v>
      </c>
    </row>
    <row r="10817" spans="1:20" x14ac:dyDescent="0.35">
      <c r="A10817" t="s">
        <v>21004</v>
      </c>
      <c r="B10817" s="5" t="s">
        <v>28802</v>
      </c>
      <c r="C10817" s="6">
        <v>168620</v>
      </c>
      <c r="D10817" t="s">
        <v>41</v>
      </c>
      <c r="E10817">
        <v>143327</v>
      </c>
      <c r="F10817" s="5" t="s">
        <v>23</v>
      </c>
      <c r="G10817" s="5" t="s">
        <v>42</v>
      </c>
      <c r="H10817" s="5" t="s">
        <v>151</v>
      </c>
      <c r="I10817" t="s">
        <v>35</v>
      </c>
      <c r="J10817" t="s">
        <v>151</v>
      </c>
      <c r="K10817">
        <v>100</v>
      </c>
      <c r="L10817" s="5" t="s">
        <v>21005</v>
      </c>
      <c r="M10817" s="5" t="s">
        <v>54</v>
      </c>
      <c r="N10817">
        <v>15</v>
      </c>
      <c r="O10817" t="s">
        <v>141</v>
      </c>
      <c r="P10817" s="1">
        <v>45737</v>
      </c>
      <c r="Q10817" s="1">
        <v>45794</v>
      </c>
      <c r="R10817">
        <v>658</v>
      </c>
      <c r="S10817" s="4">
        <v>6.1</v>
      </c>
      <c r="T10817" t="s">
        <v>38</v>
      </c>
    </row>
    <row r="10818" spans="1:20" x14ac:dyDescent="0.35">
      <c r="A10818" t="s">
        <v>21006</v>
      </c>
      <c r="B10818" s="5" t="s">
        <v>217</v>
      </c>
      <c r="C10818" s="6">
        <v>72274</v>
      </c>
      <c r="D10818" t="s">
        <v>22</v>
      </c>
      <c r="E10818">
        <v>72274</v>
      </c>
      <c r="F10818" s="5" t="s">
        <v>66</v>
      </c>
      <c r="G10818" s="5" t="s">
        <v>59</v>
      </c>
      <c r="H10818" s="5" t="s">
        <v>157</v>
      </c>
      <c r="I10818" t="s">
        <v>35</v>
      </c>
      <c r="J10818" t="s">
        <v>157</v>
      </c>
      <c r="K10818">
        <v>0</v>
      </c>
      <c r="L10818" s="5" t="s">
        <v>21007</v>
      </c>
      <c r="M10818" s="5" t="s">
        <v>54</v>
      </c>
      <c r="N10818">
        <v>5</v>
      </c>
      <c r="O10818" t="s">
        <v>107</v>
      </c>
      <c r="P10818" s="1">
        <v>45759</v>
      </c>
      <c r="Q10818" s="1">
        <v>45780</v>
      </c>
      <c r="R10818">
        <v>1316</v>
      </c>
      <c r="S10818" s="4">
        <v>6.9</v>
      </c>
      <c r="T10818" t="s">
        <v>153</v>
      </c>
    </row>
    <row r="10819" spans="1:20" x14ac:dyDescent="0.35">
      <c r="A10819" t="s">
        <v>21008</v>
      </c>
      <c r="B10819" s="5" t="s">
        <v>179</v>
      </c>
      <c r="C10819" s="6">
        <v>67126</v>
      </c>
      <c r="D10819" t="s">
        <v>22</v>
      </c>
      <c r="E10819">
        <v>67126</v>
      </c>
      <c r="F10819" s="5" t="s">
        <v>58</v>
      </c>
      <c r="G10819" s="5" t="s">
        <v>42</v>
      </c>
      <c r="H10819" s="5" t="s">
        <v>191</v>
      </c>
      <c r="I10819" t="s">
        <v>35</v>
      </c>
      <c r="J10819" t="s">
        <v>191</v>
      </c>
      <c r="K10819">
        <v>100</v>
      </c>
      <c r="L10819" s="5" t="s">
        <v>21009</v>
      </c>
      <c r="M10819" s="5" t="s">
        <v>28</v>
      </c>
      <c r="N10819">
        <v>1</v>
      </c>
      <c r="O10819" t="s">
        <v>172</v>
      </c>
      <c r="P10819" s="1">
        <v>45578</v>
      </c>
      <c r="Q10819" s="1">
        <v>45629</v>
      </c>
      <c r="R10819">
        <v>2387</v>
      </c>
      <c r="S10819" s="4">
        <v>6.5</v>
      </c>
      <c r="T10819" t="s">
        <v>63</v>
      </c>
    </row>
    <row r="10820" spans="1:20" x14ac:dyDescent="0.35">
      <c r="A10820" t="s">
        <v>21010</v>
      </c>
      <c r="B10820" s="5" t="s">
        <v>217</v>
      </c>
      <c r="C10820" s="6">
        <v>94449</v>
      </c>
      <c r="D10820" t="s">
        <v>41</v>
      </c>
      <c r="E10820">
        <v>80282</v>
      </c>
      <c r="F10820" s="5" t="s">
        <v>50</v>
      </c>
      <c r="G10820" s="5" t="s">
        <v>24</v>
      </c>
      <c r="H10820" s="5" t="s">
        <v>60</v>
      </c>
      <c r="I10820" t="s">
        <v>35</v>
      </c>
      <c r="J10820" t="s">
        <v>60</v>
      </c>
      <c r="K10820">
        <v>50</v>
      </c>
      <c r="L10820" s="5" t="s">
        <v>13416</v>
      </c>
      <c r="M10820" s="5" t="s">
        <v>54</v>
      </c>
      <c r="N10820">
        <v>4</v>
      </c>
      <c r="O10820" t="s">
        <v>78</v>
      </c>
      <c r="P10820" s="1">
        <v>45458</v>
      </c>
      <c r="Q10820" s="1">
        <v>45530</v>
      </c>
      <c r="R10820">
        <v>2175</v>
      </c>
      <c r="S10820" s="4">
        <v>7.3</v>
      </c>
      <c r="T10820" t="s">
        <v>108</v>
      </c>
    </row>
    <row r="10821" spans="1:20" x14ac:dyDescent="0.35">
      <c r="A10821" t="s">
        <v>21011</v>
      </c>
      <c r="B10821" s="5" t="s">
        <v>91</v>
      </c>
      <c r="C10821" s="6">
        <v>112859</v>
      </c>
      <c r="D10821" t="s">
        <v>41</v>
      </c>
      <c r="E10821">
        <v>95930</v>
      </c>
      <c r="F10821" s="5" t="s">
        <v>66</v>
      </c>
      <c r="G10821" s="5" t="s">
        <v>24</v>
      </c>
      <c r="H10821" s="5" t="s">
        <v>60</v>
      </c>
      <c r="I10821" t="s">
        <v>35</v>
      </c>
      <c r="J10821" t="s">
        <v>60</v>
      </c>
      <c r="K10821">
        <v>50</v>
      </c>
      <c r="L10821" s="5" t="s">
        <v>21012</v>
      </c>
      <c r="M10821" s="5" t="s">
        <v>70</v>
      </c>
      <c r="N10821">
        <v>5</v>
      </c>
      <c r="O10821" t="s">
        <v>135</v>
      </c>
      <c r="P10821" s="1">
        <v>45465</v>
      </c>
      <c r="Q10821" s="1">
        <v>45532</v>
      </c>
      <c r="R10821">
        <v>2162</v>
      </c>
      <c r="S10821" s="4">
        <v>8.8000000000000007</v>
      </c>
      <c r="T10821" t="s">
        <v>63</v>
      </c>
    </row>
    <row r="10822" spans="1:20" x14ac:dyDescent="0.35">
      <c r="A10822" t="s">
        <v>21013</v>
      </c>
      <c r="B10822" s="5" t="s">
        <v>40</v>
      </c>
      <c r="C10822" s="6">
        <v>144547</v>
      </c>
      <c r="D10822" t="s">
        <v>65</v>
      </c>
      <c r="E10822">
        <v>187911</v>
      </c>
      <c r="F10822" s="5" t="s">
        <v>66</v>
      </c>
      <c r="G10822" s="5" t="s">
        <v>59</v>
      </c>
      <c r="H10822" s="5" t="s">
        <v>67</v>
      </c>
      <c r="I10822" t="s">
        <v>26</v>
      </c>
      <c r="J10822" t="s">
        <v>121</v>
      </c>
      <c r="K10822">
        <v>0</v>
      </c>
      <c r="L10822" s="5" t="s">
        <v>21014</v>
      </c>
      <c r="M10822" s="5" t="s">
        <v>54</v>
      </c>
      <c r="N10822">
        <v>6</v>
      </c>
      <c r="O10822" t="s">
        <v>172</v>
      </c>
      <c r="P10822" s="1">
        <v>45488</v>
      </c>
      <c r="Q10822" s="1">
        <v>45550</v>
      </c>
      <c r="R10822">
        <v>1374</v>
      </c>
      <c r="S10822" s="4">
        <v>7.1</v>
      </c>
      <c r="T10822" t="s">
        <v>277</v>
      </c>
    </row>
    <row r="10823" spans="1:20" x14ac:dyDescent="0.35">
      <c r="A10823" t="s">
        <v>21015</v>
      </c>
      <c r="B10823" s="5" t="s">
        <v>28800</v>
      </c>
      <c r="C10823" s="6">
        <v>80627</v>
      </c>
      <c r="D10823" t="s">
        <v>41</v>
      </c>
      <c r="E10823">
        <v>68533</v>
      </c>
      <c r="F10823" s="5" t="s">
        <v>50</v>
      </c>
      <c r="G10823" s="5" t="s">
        <v>51</v>
      </c>
      <c r="H10823" s="5" t="s">
        <v>151</v>
      </c>
      <c r="I10823" t="s">
        <v>26</v>
      </c>
      <c r="J10823" t="s">
        <v>151</v>
      </c>
      <c r="K10823">
        <v>100</v>
      </c>
      <c r="L10823" s="5" t="s">
        <v>21016</v>
      </c>
      <c r="M10823" s="5" t="s">
        <v>54</v>
      </c>
      <c r="N10823">
        <v>3</v>
      </c>
      <c r="O10823" t="s">
        <v>131</v>
      </c>
      <c r="P10823" s="1">
        <v>45496</v>
      </c>
      <c r="Q10823" s="1">
        <v>45529</v>
      </c>
      <c r="R10823">
        <v>2061</v>
      </c>
      <c r="S10823" s="4">
        <v>6.9</v>
      </c>
      <c r="T10823" t="s">
        <v>89</v>
      </c>
    </row>
    <row r="10824" spans="1:20" x14ac:dyDescent="0.35">
      <c r="A10824" t="s">
        <v>21017</v>
      </c>
      <c r="B10824" s="5" t="s">
        <v>100</v>
      </c>
      <c r="C10824" s="6">
        <v>151439</v>
      </c>
      <c r="D10824" t="s">
        <v>41</v>
      </c>
      <c r="E10824">
        <v>128723</v>
      </c>
      <c r="F10824" s="5" t="s">
        <v>23</v>
      </c>
      <c r="G10824" s="5" t="s">
        <v>59</v>
      </c>
      <c r="H10824" s="5" t="s">
        <v>151</v>
      </c>
      <c r="I10824" t="s">
        <v>35</v>
      </c>
      <c r="J10824" t="s">
        <v>151</v>
      </c>
      <c r="K10824">
        <v>50</v>
      </c>
      <c r="L10824" s="5" t="s">
        <v>21018</v>
      </c>
      <c r="M10824" s="5" t="s">
        <v>54</v>
      </c>
      <c r="N10824">
        <v>11</v>
      </c>
      <c r="O10824" t="s">
        <v>131</v>
      </c>
      <c r="P10824" s="1">
        <v>45548</v>
      </c>
      <c r="Q10824" s="1">
        <v>45607</v>
      </c>
      <c r="R10824">
        <v>782</v>
      </c>
      <c r="S10824" s="4">
        <v>9.8000000000000007</v>
      </c>
      <c r="T10824" t="s">
        <v>103</v>
      </c>
    </row>
    <row r="10825" spans="1:20" x14ac:dyDescent="0.35">
      <c r="A10825" t="s">
        <v>21019</v>
      </c>
      <c r="B10825" s="5" t="s">
        <v>145</v>
      </c>
      <c r="C10825" s="6">
        <v>43069</v>
      </c>
      <c r="D10825" t="s">
        <v>22</v>
      </c>
      <c r="E10825">
        <v>43069</v>
      </c>
      <c r="F10825" s="5" t="s">
        <v>50</v>
      </c>
      <c r="G10825" s="5" t="s">
        <v>59</v>
      </c>
      <c r="H10825" s="5" t="s">
        <v>157</v>
      </c>
      <c r="I10825" t="s">
        <v>26</v>
      </c>
      <c r="J10825" t="s">
        <v>157</v>
      </c>
      <c r="K10825">
        <v>50</v>
      </c>
      <c r="L10825" s="5" t="s">
        <v>21020</v>
      </c>
      <c r="M10825" s="5" t="s">
        <v>37</v>
      </c>
      <c r="N10825">
        <v>4</v>
      </c>
      <c r="O10825" t="s">
        <v>71</v>
      </c>
      <c r="P10825" s="1">
        <v>45294</v>
      </c>
      <c r="Q10825" s="1">
        <v>45338</v>
      </c>
      <c r="R10825">
        <v>2356</v>
      </c>
      <c r="S10825" s="4">
        <v>6.4</v>
      </c>
      <c r="T10825" t="s">
        <v>55</v>
      </c>
    </row>
    <row r="10826" spans="1:20" x14ac:dyDescent="0.35">
      <c r="A10826" t="s">
        <v>21021</v>
      </c>
      <c r="B10826" s="5" t="s">
        <v>162</v>
      </c>
      <c r="C10826" s="6">
        <v>137861</v>
      </c>
      <c r="D10826" t="s">
        <v>22</v>
      </c>
      <c r="E10826">
        <v>137861</v>
      </c>
      <c r="F10826" s="5" t="s">
        <v>23</v>
      </c>
      <c r="G10826" s="5" t="s">
        <v>42</v>
      </c>
      <c r="H10826" s="5" t="s">
        <v>52</v>
      </c>
      <c r="I10826" t="s">
        <v>26</v>
      </c>
      <c r="J10826" t="s">
        <v>157</v>
      </c>
      <c r="K10826">
        <v>0</v>
      </c>
      <c r="L10826" s="5" t="s">
        <v>21022</v>
      </c>
      <c r="M10826" s="5" t="s">
        <v>54</v>
      </c>
      <c r="N10826">
        <v>14</v>
      </c>
      <c r="O10826" t="s">
        <v>88</v>
      </c>
      <c r="P10826" s="1">
        <v>45600</v>
      </c>
      <c r="Q10826" s="1">
        <v>45670</v>
      </c>
      <c r="R10826">
        <v>703</v>
      </c>
      <c r="S10826" s="4">
        <v>9</v>
      </c>
      <c r="T10826" t="s">
        <v>47</v>
      </c>
    </row>
    <row r="10827" spans="1:20" x14ac:dyDescent="0.35">
      <c r="A10827" t="s">
        <v>21023</v>
      </c>
      <c r="B10827" s="5" t="s">
        <v>28799</v>
      </c>
      <c r="C10827" s="6">
        <v>192829</v>
      </c>
      <c r="D10827" t="s">
        <v>22</v>
      </c>
      <c r="E10827">
        <v>192829</v>
      </c>
      <c r="F10827" s="5" t="s">
        <v>23</v>
      </c>
      <c r="G10827" s="5" t="s">
        <v>42</v>
      </c>
      <c r="H10827" s="5" t="s">
        <v>97</v>
      </c>
      <c r="I10827" t="s">
        <v>44</v>
      </c>
      <c r="J10827" t="s">
        <v>97</v>
      </c>
      <c r="K10827">
        <v>0</v>
      </c>
      <c r="L10827" s="5" t="s">
        <v>21024</v>
      </c>
      <c r="M10827" s="5" t="s">
        <v>37</v>
      </c>
      <c r="N10827">
        <v>10</v>
      </c>
      <c r="O10827" t="s">
        <v>141</v>
      </c>
      <c r="P10827" s="1">
        <v>45515</v>
      </c>
      <c r="Q10827" s="1">
        <v>45552</v>
      </c>
      <c r="R10827">
        <v>971</v>
      </c>
      <c r="S10827" s="4">
        <v>7.4</v>
      </c>
      <c r="T10827" t="s">
        <v>79</v>
      </c>
    </row>
    <row r="10828" spans="1:20" x14ac:dyDescent="0.35">
      <c r="A10828" t="s">
        <v>21025</v>
      </c>
      <c r="B10828" s="5" t="s">
        <v>162</v>
      </c>
      <c r="C10828" s="6">
        <v>108163</v>
      </c>
      <c r="D10828" t="s">
        <v>41</v>
      </c>
      <c r="E10828">
        <v>91939</v>
      </c>
      <c r="F10828" s="5" t="s">
        <v>66</v>
      </c>
      <c r="G10828" s="5" t="s">
        <v>59</v>
      </c>
      <c r="H10828" s="5" t="s">
        <v>151</v>
      </c>
      <c r="I10828" t="s">
        <v>26</v>
      </c>
      <c r="J10828" t="s">
        <v>151</v>
      </c>
      <c r="K10828">
        <v>0</v>
      </c>
      <c r="L10828" s="5" t="s">
        <v>21026</v>
      </c>
      <c r="M10828" s="5" t="s">
        <v>28</v>
      </c>
      <c r="N10828">
        <v>7</v>
      </c>
      <c r="O10828" t="s">
        <v>78</v>
      </c>
      <c r="P10828" s="1">
        <v>45551</v>
      </c>
      <c r="Q10828" s="1">
        <v>45575</v>
      </c>
      <c r="R10828">
        <v>1127</v>
      </c>
      <c r="S10828" s="4">
        <v>7.5</v>
      </c>
      <c r="T10828" t="s">
        <v>55</v>
      </c>
    </row>
    <row r="10829" spans="1:20" x14ac:dyDescent="0.35">
      <c r="A10829" t="s">
        <v>21027</v>
      </c>
      <c r="B10829" s="5" t="s">
        <v>145</v>
      </c>
      <c r="C10829" s="6">
        <v>65216</v>
      </c>
      <c r="D10829" t="s">
        <v>41</v>
      </c>
      <c r="E10829">
        <v>55434</v>
      </c>
      <c r="F10829" s="5" t="s">
        <v>50</v>
      </c>
      <c r="G10829" s="5" t="s">
        <v>24</v>
      </c>
      <c r="H10829" s="5" t="s">
        <v>151</v>
      </c>
      <c r="I10829" t="s">
        <v>44</v>
      </c>
      <c r="J10829" t="s">
        <v>359</v>
      </c>
      <c r="K10829">
        <v>50</v>
      </c>
      <c r="L10829" s="5" t="s">
        <v>21028</v>
      </c>
      <c r="M10829" s="5" t="s">
        <v>70</v>
      </c>
      <c r="N10829">
        <v>3</v>
      </c>
      <c r="O10829" t="s">
        <v>131</v>
      </c>
      <c r="P10829" s="1">
        <v>45299</v>
      </c>
      <c r="Q10829" s="1">
        <v>45336</v>
      </c>
      <c r="R10829">
        <v>2280</v>
      </c>
      <c r="S10829" s="4">
        <v>9.4</v>
      </c>
      <c r="T10829" t="s">
        <v>153</v>
      </c>
    </row>
    <row r="10830" spans="1:20" x14ac:dyDescent="0.35">
      <c r="A10830" t="s">
        <v>21029</v>
      </c>
      <c r="B10830" s="5" t="s">
        <v>28800</v>
      </c>
      <c r="C10830" s="6">
        <v>80149</v>
      </c>
      <c r="D10830" t="s">
        <v>74</v>
      </c>
      <c r="E10830">
        <v>100186</v>
      </c>
      <c r="F10830" s="5" t="s">
        <v>50</v>
      </c>
      <c r="G10830" s="5" t="s">
        <v>24</v>
      </c>
      <c r="H10830" s="5" t="s">
        <v>75</v>
      </c>
      <c r="I10830" t="s">
        <v>26</v>
      </c>
      <c r="J10830" t="s">
        <v>75</v>
      </c>
      <c r="K10830">
        <v>0</v>
      </c>
      <c r="L10830" s="5" t="s">
        <v>21030</v>
      </c>
      <c r="M10830" s="5" t="s">
        <v>54</v>
      </c>
      <c r="N10830">
        <v>4</v>
      </c>
      <c r="O10830" t="s">
        <v>167</v>
      </c>
      <c r="P10830" s="1">
        <v>45742</v>
      </c>
      <c r="Q10830" s="1">
        <v>45813</v>
      </c>
      <c r="R10830">
        <v>1233</v>
      </c>
      <c r="S10830" s="4">
        <v>5.3</v>
      </c>
      <c r="T10830" t="s">
        <v>30</v>
      </c>
    </row>
    <row r="10831" spans="1:20" x14ac:dyDescent="0.35">
      <c r="A10831" t="s">
        <v>21031</v>
      </c>
      <c r="B10831" s="5" t="s">
        <v>145</v>
      </c>
      <c r="C10831" s="6">
        <v>205835</v>
      </c>
      <c r="D10831" t="s">
        <v>65</v>
      </c>
      <c r="E10831">
        <v>267586</v>
      </c>
      <c r="F10831" s="5" t="s">
        <v>23</v>
      </c>
      <c r="G10831" s="5" t="s">
        <v>59</v>
      </c>
      <c r="H10831" s="5" t="s">
        <v>67</v>
      </c>
      <c r="I10831" t="s">
        <v>44</v>
      </c>
      <c r="J10831" t="s">
        <v>67</v>
      </c>
      <c r="K10831">
        <v>50</v>
      </c>
      <c r="L10831" s="5" t="s">
        <v>21032</v>
      </c>
      <c r="M10831" s="5" t="s">
        <v>70</v>
      </c>
      <c r="N10831">
        <v>12</v>
      </c>
      <c r="O10831" t="s">
        <v>71</v>
      </c>
      <c r="P10831" s="1">
        <v>45770</v>
      </c>
      <c r="Q10831" s="1">
        <v>45823</v>
      </c>
      <c r="R10831">
        <v>2294</v>
      </c>
      <c r="S10831" s="4">
        <v>9.8000000000000007</v>
      </c>
      <c r="T10831" t="s">
        <v>108</v>
      </c>
    </row>
    <row r="10832" spans="1:20" x14ac:dyDescent="0.35">
      <c r="A10832" t="s">
        <v>21033</v>
      </c>
      <c r="B10832" s="5" t="s">
        <v>32</v>
      </c>
      <c r="C10832" s="6">
        <v>105584</v>
      </c>
      <c r="D10832" t="s">
        <v>22</v>
      </c>
      <c r="E10832">
        <v>105584</v>
      </c>
      <c r="F10832" s="5" t="s">
        <v>58</v>
      </c>
      <c r="G10832" s="5" t="s">
        <v>59</v>
      </c>
      <c r="H10832" s="5" t="s">
        <v>68</v>
      </c>
      <c r="I10832" t="s">
        <v>35</v>
      </c>
      <c r="J10832" t="s">
        <v>68</v>
      </c>
      <c r="K10832">
        <v>100</v>
      </c>
      <c r="L10832" s="5" t="s">
        <v>21034</v>
      </c>
      <c r="M10832" s="5" t="s">
        <v>37</v>
      </c>
      <c r="N10832">
        <v>0</v>
      </c>
      <c r="O10832" t="s">
        <v>62</v>
      </c>
      <c r="P10832" s="1">
        <v>45586</v>
      </c>
      <c r="Q10832" s="1">
        <v>45636</v>
      </c>
      <c r="R10832">
        <v>2375</v>
      </c>
      <c r="S10832" s="4">
        <v>8.6999999999999993</v>
      </c>
      <c r="T10832" t="s">
        <v>136</v>
      </c>
    </row>
    <row r="10833" spans="1:20" x14ac:dyDescent="0.35">
      <c r="A10833" t="s">
        <v>21035</v>
      </c>
      <c r="B10833" s="5" t="s">
        <v>21</v>
      </c>
      <c r="C10833" s="6">
        <v>134679</v>
      </c>
      <c r="D10833" t="s">
        <v>22</v>
      </c>
      <c r="E10833">
        <v>134679</v>
      </c>
      <c r="F10833" s="5" t="s">
        <v>66</v>
      </c>
      <c r="G10833" s="5" t="s">
        <v>59</v>
      </c>
      <c r="H10833" s="5" t="s">
        <v>165</v>
      </c>
      <c r="I10833" t="s">
        <v>35</v>
      </c>
      <c r="J10833" t="s">
        <v>165</v>
      </c>
      <c r="K10833">
        <v>100</v>
      </c>
      <c r="L10833" s="5" t="s">
        <v>21036</v>
      </c>
      <c r="M10833" s="5" t="s">
        <v>54</v>
      </c>
      <c r="N10833">
        <v>7</v>
      </c>
      <c r="O10833" t="s">
        <v>29</v>
      </c>
      <c r="P10833" s="1">
        <v>45759</v>
      </c>
      <c r="Q10833" s="1">
        <v>45779</v>
      </c>
      <c r="R10833">
        <v>1266</v>
      </c>
      <c r="S10833" s="4">
        <v>6.8</v>
      </c>
      <c r="T10833" t="s">
        <v>153</v>
      </c>
    </row>
    <row r="10834" spans="1:20" x14ac:dyDescent="0.35">
      <c r="A10834" t="s">
        <v>21037</v>
      </c>
      <c r="B10834" s="5" t="s">
        <v>174</v>
      </c>
      <c r="C10834" s="6">
        <v>63653</v>
      </c>
      <c r="D10834" t="s">
        <v>92</v>
      </c>
      <c r="E10834">
        <v>47740</v>
      </c>
      <c r="F10834" s="5" t="s">
        <v>58</v>
      </c>
      <c r="G10834" s="5" t="s">
        <v>59</v>
      </c>
      <c r="H10834" s="5" t="s">
        <v>93</v>
      </c>
      <c r="I10834" t="s">
        <v>26</v>
      </c>
      <c r="J10834" t="s">
        <v>157</v>
      </c>
      <c r="K10834">
        <v>50</v>
      </c>
      <c r="L10834" s="5" t="s">
        <v>21038</v>
      </c>
      <c r="M10834" s="5" t="s">
        <v>54</v>
      </c>
      <c r="N10834">
        <v>0</v>
      </c>
      <c r="O10834" t="s">
        <v>88</v>
      </c>
      <c r="P10834" s="1">
        <v>45571</v>
      </c>
      <c r="Q10834" s="1">
        <v>45617</v>
      </c>
      <c r="R10834">
        <v>1421</v>
      </c>
      <c r="S10834" s="4">
        <v>7.2</v>
      </c>
      <c r="T10834" t="s">
        <v>277</v>
      </c>
    </row>
    <row r="10835" spans="1:20" x14ac:dyDescent="0.35">
      <c r="A10835" t="s">
        <v>21039</v>
      </c>
      <c r="B10835" s="5" t="s">
        <v>28802</v>
      </c>
      <c r="C10835" s="6">
        <v>116733</v>
      </c>
      <c r="D10835" t="s">
        <v>41</v>
      </c>
      <c r="E10835">
        <v>99223</v>
      </c>
      <c r="F10835" s="5" t="s">
        <v>50</v>
      </c>
      <c r="G10835" s="5" t="s">
        <v>59</v>
      </c>
      <c r="H10835" s="5" t="s">
        <v>43</v>
      </c>
      <c r="I10835" t="s">
        <v>35</v>
      </c>
      <c r="J10835" t="s">
        <v>43</v>
      </c>
      <c r="K10835">
        <v>100</v>
      </c>
      <c r="L10835" s="5" t="s">
        <v>16991</v>
      </c>
      <c r="M10835" s="5" t="s">
        <v>28</v>
      </c>
      <c r="N10835">
        <v>3</v>
      </c>
      <c r="O10835" t="s">
        <v>141</v>
      </c>
      <c r="P10835" s="1">
        <v>45760</v>
      </c>
      <c r="Q10835" s="1">
        <v>45823</v>
      </c>
      <c r="R10835">
        <v>1457</v>
      </c>
      <c r="S10835" s="4">
        <v>5.0999999999999996</v>
      </c>
      <c r="T10835" t="s">
        <v>277</v>
      </c>
    </row>
    <row r="10836" spans="1:20" x14ac:dyDescent="0.35">
      <c r="A10836" t="s">
        <v>21040</v>
      </c>
      <c r="B10836" s="5" t="s">
        <v>49</v>
      </c>
      <c r="C10836" s="6">
        <v>171496</v>
      </c>
      <c r="D10836" t="s">
        <v>22</v>
      </c>
      <c r="E10836">
        <v>171496</v>
      </c>
      <c r="F10836" s="5" t="s">
        <v>23</v>
      </c>
      <c r="G10836" s="5" t="s">
        <v>51</v>
      </c>
      <c r="H10836" s="5" t="s">
        <v>68</v>
      </c>
      <c r="I10836" t="s">
        <v>44</v>
      </c>
      <c r="J10836" t="s">
        <v>68</v>
      </c>
      <c r="K10836">
        <v>50</v>
      </c>
      <c r="L10836" s="5" t="s">
        <v>21041</v>
      </c>
      <c r="M10836" s="5" t="s">
        <v>70</v>
      </c>
      <c r="N10836">
        <v>18</v>
      </c>
      <c r="O10836" t="s">
        <v>62</v>
      </c>
      <c r="P10836" s="1">
        <v>45404</v>
      </c>
      <c r="Q10836" s="1">
        <v>45452</v>
      </c>
      <c r="R10836">
        <v>897</v>
      </c>
      <c r="S10836" s="4">
        <v>9.1</v>
      </c>
      <c r="T10836" t="s">
        <v>47</v>
      </c>
    </row>
    <row r="10837" spans="1:20" x14ac:dyDescent="0.35">
      <c r="A10837" t="s">
        <v>21042</v>
      </c>
      <c r="B10837" s="5" t="s">
        <v>91</v>
      </c>
      <c r="C10837" s="6">
        <v>179259</v>
      </c>
      <c r="D10837" t="s">
        <v>65</v>
      </c>
      <c r="E10837">
        <v>233037</v>
      </c>
      <c r="F10837" s="5" t="s">
        <v>23</v>
      </c>
      <c r="G10837" s="5" t="s">
        <v>59</v>
      </c>
      <c r="H10837" s="5" t="s">
        <v>67</v>
      </c>
      <c r="I10837" t="s">
        <v>35</v>
      </c>
      <c r="J10837" t="s">
        <v>67</v>
      </c>
      <c r="K10837">
        <v>0</v>
      </c>
      <c r="L10837" s="5" t="s">
        <v>21043</v>
      </c>
      <c r="M10837" s="5" t="s">
        <v>28</v>
      </c>
      <c r="N10837">
        <v>16</v>
      </c>
      <c r="O10837" t="s">
        <v>71</v>
      </c>
      <c r="P10837" s="1">
        <v>45374</v>
      </c>
      <c r="Q10837" s="1">
        <v>45416</v>
      </c>
      <c r="R10837">
        <v>1256</v>
      </c>
      <c r="S10837" s="4">
        <v>7.5</v>
      </c>
      <c r="T10837" t="s">
        <v>55</v>
      </c>
    </row>
    <row r="10838" spans="1:20" x14ac:dyDescent="0.35">
      <c r="A10838" t="s">
        <v>21044</v>
      </c>
      <c r="B10838" s="5" t="s">
        <v>21</v>
      </c>
      <c r="C10838" s="6">
        <v>222335</v>
      </c>
      <c r="D10838" t="s">
        <v>22</v>
      </c>
      <c r="E10838">
        <v>222335</v>
      </c>
      <c r="F10838" s="5" t="s">
        <v>66</v>
      </c>
      <c r="G10838" s="5" t="s">
        <v>51</v>
      </c>
      <c r="H10838" s="5" t="s">
        <v>97</v>
      </c>
      <c r="I10838" t="s">
        <v>35</v>
      </c>
      <c r="J10838" t="s">
        <v>97</v>
      </c>
      <c r="K10838">
        <v>0</v>
      </c>
      <c r="L10838" s="5" t="s">
        <v>21045</v>
      </c>
      <c r="M10838" s="5" t="s">
        <v>37</v>
      </c>
      <c r="N10838">
        <v>8</v>
      </c>
      <c r="O10838" t="s">
        <v>107</v>
      </c>
      <c r="P10838" s="1">
        <v>45621</v>
      </c>
      <c r="Q10838" s="1">
        <v>45640</v>
      </c>
      <c r="R10838">
        <v>2295</v>
      </c>
      <c r="S10838" s="4">
        <v>6.2</v>
      </c>
      <c r="T10838" t="s">
        <v>118</v>
      </c>
    </row>
    <row r="10839" spans="1:20" x14ac:dyDescent="0.35">
      <c r="A10839" t="s">
        <v>21046</v>
      </c>
      <c r="B10839" s="5" t="s">
        <v>32</v>
      </c>
      <c r="C10839" s="6">
        <v>182726</v>
      </c>
      <c r="D10839" t="s">
        <v>22</v>
      </c>
      <c r="E10839">
        <v>182726</v>
      </c>
      <c r="F10839" s="5" t="s">
        <v>23</v>
      </c>
      <c r="G10839" s="5" t="s">
        <v>42</v>
      </c>
      <c r="H10839" s="5" t="s">
        <v>68</v>
      </c>
      <c r="I10839" t="s">
        <v>26</v>
      </c>
      <c r="J10839" t="s">
        <v>68</v>
      </c>
      <c r="K10839">
        <v>0</v>
      </c>
      <c r="L10839" s="5" t="s">
        <v>21047</v>
      </c>
      <c r="M10839" s="5" t="s">
        <v>37</v>
      </c>
      <c r="N10839">
        <v>17</v>
      </c>
      <c r="O10839" t="s">
        <v>107</v>
      </c>
      <c r="P10839" s="1">
        <v>45447</v>
      </c>
      <c r="Q10839" s="1">
        <v>45501</v>
      </c>
      <c r="R10839">
        <v>2321</v>
      </c>
      <c r="S10839" s="4">
        <v>9.9</v>
      </c>
      <c r="T10839" t="s">
        <v>95</v>
      </c>
    </row>
    <row r="10840" spans="1:20" x14ac:dyDescent="0.35">
      <c r="A10840" t="s">
        <v>21048</v>
      </c>
      <c r="B10840" s="5" t="s">
        <v>21</v>
      </c>
      <c r="C10840" s="6">
        <v>59545</v>
      </c>
      <c r="D10840" t="s">
        <v>22</v>
      </c>
      <c r="E10840">
        <v>59545</v>
      </c>
      <c r="F10840" s="5" t="s">
        <v>66</v>
      </c>
      <c r="G10840" s="5" t="s">
        <v>42</v>
      </c>
      <c r="H10840" s="5" t="s">
        <v>157</v>
      </c>
      <c r="I10840" t="s">
        <v>35</v>
      </c>
      <c r="J10840" t="s">
        <v>157</v>
      </c>
      <c r="K10840">
        <v>100</v>
      </c>
      <c r="L10840" s="5" t="s">
        <v>21049</v>
      </c>
      <c r="M10840" s="5" t="s">
        <v>54</v>
      </c>
      <c r="N10840">
        <v>5</v>
      </c>
      <c r="O10840" t="s">
        <v>131</v>
      </c>
      <c r="P10840" s="1">
        <v>45636</v>
      </c>
      <c r="Q10840" s="1">
        <v>45683</v>
      </c>
      <c r="R10840">
        <v>1221</v>
      </c>
      <c r="S10840" s="4">
        <v>8.6</v>
      </c>
      <c r="T10840" t="s">
        <v>243</v>
      </c>
    </row>
    <row r="10841" spans="1:20" x14ac:dyDescent="0.35">
      <c r="A10841" t="s">
        <v>21050</v>
      </c>
      <c r="B10841" s="5" t="s">
        <v>179</v>
      </c>
      <c r="C10841" s="6">
        <v>159516</v>
      </c>
      <c r="D10841" t="s">
        <v>22</v>
      </c>
      <c r="E10841">
        <v>159516</v>
      </c>
      <c r="F10841" s="5" t="s">
        <v>50</v>
      </c>
      <c r="G10841" s="5" t="s">
        <v>42</v>
      </c>
      <c r="H10841" s="5" t="s">
        <v>68</v>
      </c>
      <c r="I10841" t="s">
        <v>35</v>
      </c>
      <c r="J10841" t="s">
        <v>299</v>
      </c>
      <c r="K10841">
        <v>0</v>
      </c>
      <c r="L10841" s="5" t="s">
        <v>21051</v>
      </c>
      <c r="M10841" s="5" t="s">
        <v>28</v>
      </c>
      <c r="N10841">
        <v>3</v>
      </c>
      <c r="O10841" t="s">
        <v>78</v>
      </c>
      <c r="P10841" s="1">
        <v>45381</v>
      </c>
      <c r="Q10841" s="1">
        <v>45441</v>
      </c>
      <c r="R10841">
        <v>1823</v>
      </c>
      <c r="S10841" s="4">
        <v>7</v>
      </c>
      <c r="T10841" t="s">
        <v>103</v>
      </c>
    </row>
    <row r="10842" spans="1:20" x14ac:dyDescent="0.35">
      <c r="A10842" t="s">
        <v>21052</v>
      </c>
      <c r="B10842" s="5" t="s">
        <v>57</v>
      </c>
      <c r="C10842" s="6">
        <v>61743</v>
      </c>
      <c r="D10842" t="s">
        <v>22</v>
      </c>
      <c r="E10842">
        <v>61743</v>
      </c>
      <c r="F10842" s="5" t="s">
        <v>58</v>
      </c>
      <c r="G10842" s="5" t="s">
        <v>42</v>
      </c>
      <c r="H10842" s="5" t="s">
        <v>129</v>
      </c>
      <c r="I10842" t="s">
        <v>44</v>
      </c>
      <c r="J10842" t="s">
        <v>129</v>
      </c>
      <c r="K10842">
        <v>0</v>
      </c>
      <c r="L10842" s="5" t="s">
        <v>21053</v>
      </c>
      <c r="M10842" s="5" t="s">
        <v>54</v>
      </c>
      <c r="N10842">
        <v>1</v>
      </c>
      <c r="O10842" t="s">
        <v>131</v>
      </c>
      <c r="P10842" s="1">
        <v>45569</v>
      </c>
      <c r="Q10842" s="1">
        <v>45636</v>
      </c>
      <c r="R10842">
        <v>1963</v>
      </c>
      <c r="S10842" s="4">
        <v>6.5</v>
      </c>
      <c r="T10842" t="s">
        <v>47</v>
      </c>
    </row>
    <row r="10843" spans="1:20" x14ac:dyDescent="0.35">
      <c r="A10843" t="s">
        <v>21054</v>
      </c>
      <c r="B10843" s="5" t="s">
        <v>32</v>
      </c>
      <c r="C10843" s="6">
        <v>68105</v>
      </c>
      <c r="D10843" t="s">
        <v>22</v>
      </c>
      <c r="E10843">
        <v>68105</v>
      </c>
      <c r="F10843" s="5" t="s">
        <v>50</v>
      </c>
      <c r="G10843" s="5" t="s">
        <v>59</v>
      </c>
      <c r="H10843" s="5" t="s">
        <v>52</v>
      </c>
      <c r="I10843" t="s">
        <v>26</v>
      </c>
      <c r="J10843" t="s">
        <v>129</v>
      </c>
      <c r="K10843">
        <v>50</v>
      </c>
      <c r="L10843" s="5" t="s">
        <v>21055</v>
      </c>
      <c r="M10843" s="5" t="s">
        <v>70</v>
      </c>
      <c r="N10843">
        <v>2</v>
      </c>
      <c r="O10843" t="s">
        <v>167</v>
      </c>
      <c r="P10843" s="1">
        <v>45665</v>
      </c>
      <c r="Q10843" s="1">
        <v>45733</v>
      </c>
      <c r="R10843">
        <v>1930</v>
      </c>
      <c r="S10843" s="4">
        <v>6.6</v>
      </c>
      <c r="T10843" t="s">
        <v>277</v>
      </c>
    </row>
    <row r="10844" spans="1:20" x14ac:dyDescent="0.35">
      <c r="A10844" t="s">
        <v>21056</v>
      </c>
      <c r="B10844" s="5" t="s">
        <v>21</v>
      </c>
      <c r="C10844" s="6">
        <v>199352</v>
      </c>
      <c r="D10844" t="s">
        <v>41</v>
      </c>
      <c r="E10844">
        <v>169449</v>
      </c>
      <c r="F10844" s="5" t="s">
        <v>23</v>
      </c>
      <c r="G10844" s="5" t="s">
        <v>24</v>
      </c>
      <c r="H10844" s="5" t="s">
        <v>126</v>
      </c>
      <c r="I10844" t="s">
        <v>35</v>
      </c>
      <c r="J10844" t="s">
        <v>126</v>
      </c>
      <c r="K10844">
        <v>0</v>
      </c>
      <c r="L10844" s="5" t="s">
        <v>21057</v>
      </c>
      <c r="M10844" s="5" t="s">
        <v>28</v>
      </c>
      <c r="N10844">
        <v>11</v>
      </c>
      <c r="O10844" t="s">
        <v>141</v>
      </c>
      <c r="P10844" s="1">
        <v>45460</v>
      </c>
      <c r="Q10844" s="1">
        <v>45498</v>
      </c>
      <c r="R10844">
        <v>621</v>
      </c>
      <c r="S10844" s="4">
        <v>5.7</v>
      </c>
      <c r="T10844" t="s">
        <v>243</v>
      </c>
    </row>
    <row r="10845" spans="1:20" x14ac:dyDescent="0.35">
      <c r="A10845" t="s">
        <v>21058</v>
      </c>
      <c r="B10845" s="5" t="s">
        <v>162</v>
      </c>
      <c r="C10845" s="6">
        <v>177487</v>
      </c>
      <c r="D10845" t="s">
        <v>22</v>
      </c>
      <c r="E10845">
        <v>177487</v>
      </c>
      <c r="F10845" s="5" t="s">
        <v>23</v>
      </c>
      <c r="G10845" s="5" t="s">
        <v>42</v>
      </c>
      <c r="H10845" s="5" t="s">
        <v>97</v>
      </c>
      <c r="I10845" t="s">
        <v>26</v>
      </c>
      <c r="J10845" t="s">
        <v>97</v>
      </c>
      <c r="K10845">
        <v>0</v>
      </c>
      <c r="L10845" s="5" t="s">
        <v>21059</v>
      </c>
      <c r="M10845" s="5" t="s">
        <v>37</v>
      </c>
      <c r="N10845">
        <v>10</v>
      </c>
      <c r="O10845" t="s">
        <v>172</v>
      </c>
      <c r="P10845" s="1">
        <v>45750</v>
      </c>
      <c r="Q10845" s="1">
        <v>45822</v>
      </c>
      <c r="R10845">
        <v>878</v>
      </c>
      <c r="S10845" s="4">
        <v>8.6</v>
      </c>
      <c r="T10845" t="s">
        <v>277</v>
      </c>
    </row>
    <row r="10846" spans="1:20" x14ac:dyDescent="0.35">
      <c r="A10846" t="s">
        <v>21060</v>
      </c>
      <c r="B10846" s="5" t="s">
        <v>57</v>
      </c>
      <c r="C10846" s="6">
        <v>62199</v>
      </c>
      <c r="D10846" t="s">
        <v>41</v>
      </c>
      <c r="E10846">
        <v>52869</v>
      </c>
      <c r="F10846" s="5" t="s">
        <v>58</v>
      </c>
      <c r="G10846" s="5" t="s">
        <v>42</v>
      </c>
      <c r="H10846" s="5" t="s">
        <v>43</v>
      </c>
      <c r="I10846" t="s">
        <v>44</v>
      </c>
      <c r="J10846" t="s">
        <v>467</v>
      </c>
      <c r="K10846">
        <v>50</v>
      </c>
      <c r="L10846" s="5" t="s">
        <v>21061</v>
      </c>
      <c r="M10846" s="5" t="s">
        <v>37</v>
      </c>
      <c r="N10846">
        <v>0</v>
      </c>
      <c r="O10846" t="s">
        <v>167</v>
      </c>
      <c r="P10846" s="1">
        <v>45714</v>
      </c>
      <c r="Q10846" s="1">
        <v>45779</v>
      </c>
      <c r="R10846">
        <v>1586</v>
      </c>
      <c r="S10846" s="4">
        <v>5.9</v>
      </c>
      <c r="T10846" t="s">
        <v>89</v>
      </c>
    </row>
    <row r="10847" spans="1:20" x14ac:dyDescent="0.35">
      <c r="A10847" t="s">
        <v>21062</v>
      </c>
      <c r="B10847" s="5" t="s">
        <v>32</v>
      </c>
      <c r="C10847" s="6">
        <v>89631</v>
      </c>
      <c r="D10847" t="s">
        <v>22</v>
      </c>
      <c r="E10847">
        <v>89631</v>
      </c>
      <c r="F10847" s="5" t="s">
        <v>58</v>
      </c>
      <c r="G10847" s="5" t="s">
        <v>51</v>
      </c>
      <c r="H10847" s="5" t="s">
        <v>129</v>
      </c>
      <c r="I10847" t="s">
        <v>35</v>
      </c>
      <c r="J10847" t="s">
        <v>129</v>
      </c>
      <c r="K10847">
        <v>0</v>
      </c>
      <c r="L10847" s="5" t="s">
        <v>21063</v>
      </c>
      <c r="M10847" s="5" t="s">
        <v>28</v>
      </c>
      <c r="N10847">
        <v>1</v>
      </c>
      <c r="O10847" t="s">
        <v>131</v>
      </c>
      <c r="P10847" s="1">
        <v>45701</v>
      </c>
      <c r="Q10847" s="1">
        <v>45763</v>
      </c>
      <c r="R10847">
        <v>1377</v>
      </c>
      <c r="S10847" s="4">
        <v>6.1</v>
      </c>
      <c r="T10847" t="s">
        <v>89</v>
      </c>
    </row>
    <row r="10848" spans="1:20" x14ac:dyDescent="0.35">
      <c r="A10848" t="s">
        <v>21064</v>
      </c>
      <c r="B10848" s="5" t="s">
        <v>40</v>
      </c>
      <c r="C10848" s="6">
        <v>73376</v>
      </c>
      <c r="D10848" t="s">
        <v>74</v>
      </c>
      <c r="E10848">
        <v>91720</v>
      </c>
      <c r="F10848" s="5" t="s">
        <v>50</v>
      </c>
      <c r="G10848" s="5" t="s">
        <v>24</v>
      </c>
      <c r="H10848" s="5" t="s">
        <v>75</v>
      </c>
      <c r="I10848" t="s">
        <v>44</v>
      </c>
      <c r="J10848" t="s">
        <v>75</v>
      </c>
      <c r="K10848">
        <v>100</v>
      </c>
      <c r="L10848" s="5" t="s">
        <v>21065</v>
      </c>
      <c r="M10848" s="5" t="s">
        <v>28</v>
      </c>
      <c r="N10848">
        <v>4</v>
      </c>
      <c r="O10848" t="s">
        <v>147</v>
      </c>
      <c r="P10848" s="1">
        <v>45373</v>
      </c>
      <c r="Q10848" s="1">
        <v>45428</v>
      </c>
      <c r="R10848">
        <v>1147</v>
      </c>
      <c r="S10848" s="4">
        <v>5.2</v>
      </c>
      <c r="T10848" t="s">
        <v>95</v>
      </c>
    </row>
    <row r="10849" spans="1:20" x14ac:dyDescent="0.35">
      <c r="A10849" t="s">
        <v>21066</v>
      </c>
      <c r="B10849" s="5" t="s">
        <v>28802</v>
      </c>
      <c r="C10849" s="6">
        <v>94533</v>
      </c>
      <c r="D10849" t="s">
        <v>22</v>
      </c>
      <c r="E10849">
        <v>94533</v>
      </c>
      <c r="F10849" s="5" t="s">
        <v>50</v>
      </c>
      <c r="G10849" s="5" t="s">
        <v>59</v>
      </c>
      <c r="H10849" s="5" t="s">
        <v>97</v>
      </c>
      <c r="I10849" t="s">
        <v>44</v>
      </c>
      <c r="J10849" t="s">
        <v>97</v>
      </c>
      <c r="K10849">
        <v>50</v>
      </c>
      <c r="L10849" s="5" t="s">
        <v>21067</v>
      </c>
      <c r="M10849" s="5" t="s">
        <v>70</v>
      </c>
      <c r="N10849">
        <v>2</v>
      </c>
      <c r="O10849" t="s">
        <v>62</v>
      </c>
      <c r="P10849" s="1">
        <v>45303</v>
      </c>
      <c r="Q10849" s="1">
        <v>45338</v>
      </c>
      <c r="R10849">
        <v>1115</v>
      </c>
      <c r="S10849" s="4">
        <v>8.8000000000000007</v>
      </c>
      <c r="T10849" t="s">
        <v>118</v>
      </c>
    </row>
    <row r="10850" spans="1:20" x14ac:dyDescent="0.35">
      <c r="A10850" t="s">
        <v>21068</v>
      </c>
      <c r="B10850" s="5" t="s">
        <v>28801</v>
      </c>
      <c r="C10850" s="6">
        <v>193687</v>
      </c>
      <c r="D10850" t="s">
        <v>41</v>
      </c>
      <c r="E10850">
        <v>164634</v>
      </c>
      <c r="F10850" s="5" t="s">
        <v>23</v>
      </c>
      <c r="G10850" s="5" t="s">
        <v>24</v>
      </c>
      <c r="H10850" s="5" t="s">
        <v>151</v>
      </c>
      <c r="I10850" t="s">
        <v>26</v>
      </c>
      <c r="J10850" t="s">
        <v>151</v>
      </c>
      <c r="K10850">
        <v>100</v>
      </c>
      <c r="L10850" s="5" t="s">
        <v>21069</v>
      </c>
      <c r="M10850" s="5" t="s">
        <v>70</v>
      </c>
      <c r="N10850">
        <v>18</v>
      </c>
      <c r="O10850" t="s">
        <v>167</v>
      </c>
      <c r="P10850" s="1">
        <v>45401</v>
      </c>
      <c r="Q10850" s="1">
        <v>45463</v>
      </c>
      <c r="R10850">
        <v>901</v>
      </c>
      <c r="S10850" s="4">
        <v>9.5</v>
      </c>
      <c r="T10850" t="s">
        <v>210</v>
      </c>
    </row>
    <row r="10851" spans="1:20" x14ac:dyDescent="0.35">
      <c r="A10851" t="s">
        <v>21070</v>
      </c>
      <c r="B10851" s="5" t="s">
        <v>57</v>
      </c>
      <c r="C10851" s="6">
        <v>53931</v>
      </c>
      <c r="D10851" t="s">
        <v>22</v>
      </c>
      <c r="E10851">
        <v>53931</v>
      </c>
      <c r="F10851" s="5" t="s">
        <v>66</v>
      </c>
      <c r="G10851" s="5" t="s">
        <v>51</v>
      </c>
      <c r="H10851" s="5" t="s">
        <v>116</v>
      </c>
      <c r="I10851" t="s">
        <v>35</v>
      </c>
      <c r="J10851" t="s">
        <v>423</v>
      </c>
      <c r="K10851">
        <v>0</v>
      </c>
      <c r="L10851" s="5" t="s">
        <v>21071</v>
      </c>
      <c r="M10851" s="5" t="s">
        <v>28</v>
      </c>
      <c r="N10851">
        <v>9</v>
      </c>
      <c r="O10851" t="s">
        <v>167</v>
      </c>
      <c r="P10851" s="1">
        <v>45656</v>
      </c>
      <c r="Q10851" s="1">
        <v>45678</v>
      </c>
      <c r="R10851">
        <v>2014</v>
      </c>
      <c r="S10851" s="4">
        <v>8.9</v>
      </c>
      <c r="T10851" t="s">
        <v>30</v>
      </c>
    </row>
    <row r="10852" spans="1:20" x14ac:dyDescent="0.35">
      <c r="A10852" t="s">
        <v>21072</v>
      </c>
      <c r="B10852" s="5" t="s">
        <v>91</v>
      </c>
      <c r="C10852" s="6">
        <v>116512</v>
      </c>
      <c r="D10852" t="s">
        <v>22</v>
      </c>
      <c r="E10852">
        <v>116512</v>
      </c>
      <c r="F10852" s="5" t="s">
        <v>23</v>
      </c>
      <c r="G10852" s="5" t="s">
        <v>24</v>
      </c>
      <c r="H10852" s="5" t="s">
        <v>157</v>
      </c>
      <c r="I10852" t="s">
        <v>26</v>
      </c>
      <c r="J10852" t="s">
        <v>157</v>
      </c>
      <c r="K10852">
        <v>100</v>
      </c>
      <c r="L10852" s="5" t="s">
        <v>21073</v>
      </c>
      <c r="M10852" s="5" t="s">
        <v>54</v>
      </c>
      <c r="N10852">
        <v>19</v>
      </c>
      <c r="O10852" t="s">
        <v>112</v>
      </c>
      <c r="P10852" s="1">
        <v>45733</v>
      </c>
      <c r="Q10852" s="1">
        <v>45771</v>
      </c>
      <c r="R10852">
        <v>1614</v>
      </c>
      <c r="S10852" s="4">
        <v>7.3</v>
      </c>
      <c r="T10852" t="s">
        <v>118</v>
      </c>
    </row>
    <row r="10853" spans="1:20" x14ac:dyDescent="0.35">
      <c r="A10853" t="s">
        <v>21074</v>
      </c>
      <c r="B10853" s="5" t="s">
        <v>145</v>
      </c>
      <c r="C10853" s="6">
        <v>99823</v>
      </c>
      <c r="D10853" t="s">
        <v>22</v>
      </c>
      <c r="E10853">
        <v>99823</v>
      </c>
      <c r="F10853" s="5" t="s">
        <v>50</v>
      </c>
      <c r="G10853" s="5" t="s">
        <v>24</v>
      </c>
      <c r="H10853" s="5" t="s">
        <v>97</v>
      </c>
      <c r="I10853" t="s">
        <v>44</v>
      </c>
      <c r="J10853" t="s">
        <v>97</v>
      </c>
      <c r="K10853">
        <v>0</v>
      </c>
      <c r="L10853" s="5" t="s">
        <v>21075</v>
      </c>
      <c r="M10853" s="5" t="s">
        <v>28</v>
      </c>
      <c r="N10853">
        <v>2</v>
      </c>
      <c r="O10853" t="s">
        <v>107</v>
      </c>
      <c r="P10853" s="1">
        <v>45380</v>
      </c>
      <c r="Q10853" s="1">
        <v>45437</v>
      </c>
      <c r="R10853">
        <v>593</v>
      </c>
      <c r="S10853" s="4">
        <v>6.8</v>
      </c>
      <c r="T10853" t="s">
        <v>153</v>
      </c>
    </row>
    <row r="10854" spans="1:20" x14ac:dyDescent="0.35">
      <c r="A10854" t="s">
        <v>21076</v>
      </c>
      <c r="B10854" s="5" t="s">
        <v>28802</v>
      </c>
      <c r="C10854" s="6">
        <v>87180</v>
      </c>
      <c r="D10854" t="s">
        <v>74</v>
      </c>
      <c r="E10854">
        <v>108975</v>
      </c>
      <c r="F10854" s="5" t="s">
        <v>58</v>
      </c>
      <c r="G10854" s="5" t="s">
        <v>51</v>
      </c>
      <c r="H10854" s="5" t="s">
        <v>75</v>
      </c>
      <c r="I10854" t="s">
        <v>35</v>
      </c>
      <c r="J10854" t="s">
        <v>75</v>
      </c>
      <c r="K10854">
        <v>100</v>
      </c>
      <c r="L10854" s="5" t="s">
        <v>21077</v>
      </c>
      <c r="M10854" s="5" t="s">
        <v>70</v>
      </c>
      <c r="N10854">
        <v>0</v>
      </c>
      <c r="O10854" t="s">
        <v>141</v>
      </c>
      <c r="P10854" s="1">
        <v>45400</v>
      </c>
      <c r="Q10854" s="1">
        <v>45420</v>
      </c>
      <c r="R10854">
        <v>1341</v>
      </c>
      <c r="S10854" s="4">
        <v>8.3000000000000007</v>
      </c>
      <c r="T10854" t="s">
        <v>210</v>
      </c>
    </row>
    <row r="10855" spans="1:20" x14ac:dyDescent="0.35">
      <c r="A10855" t="s">
        <v>21078</v>
      </c>
      <c r="B10855" s="5" t="s">
        <v>174</v>
      </c>
      <c r="C10855" s="6">
        <v>47973</v>
      </c>
      <c r="D10855" t="s">
        <v>22</v>
      </c>
      <c r="E10855">
        <v>47973</v>
      </c>
      <c r="F10855" s="5" t="s">
        <v>50</v>
      </c>
      <c r="G10855" s="5" t="s">
        <v>51</v>
      </c>
      <c r="H10855" s="5" t="s">
        <v>157</v>
      </c>
      <c r="I10855" t="s">
        <v>26</v>
      </c>
      <c r="J10855" t="s">
        <v>157</v>
      </c>
      <c r="K10855">
        <v>50</v>
      </c>
      <c r="L10855" s="5" t="s">
        <v>21079</v>
      </c>
      <c r="M10855" s="5" t="s">
        <v>54</v>
      </c>
      <c r="N10855">
        <v>2</v>
      </c>
      <c r="O10855" t="s">
        <v>107</v>
      </c>
      <c r="P10855" s="1">
        <v>45454</v>
      </c>
      <c r="Q10855" s="1">
        <v>45510</v>
      </c>
      <c r="R10855">
        <v>776</v>
      </c>
      <c r="S10855" s="4">
        <v>8</v>
      </c>
      <c r="T10855" t="s">
        <v>47</v>
      </c>
    </row>
    <row r="10856" spans="1:20" x14ac:dyDescent="0.35">
      <c r="A10856" t="s">
        <v>21080</v>
      </c>
      <c r="B10856" s="5" t="s">
        <v>32</v>
      </c>
      <c r="C10856" s="6">
        <v>313259</v>
      </c>
      <c r="D10856" t="s">
        <v>22</v>
      </c>
      <c r="E10856">
        <v>313259</v>
      </c>
      <c r="F10856" s="5" t="s">
        <v>23</v>
      </c>
      <c r="G10856" s="5" t="s">
        <v>59</v>
      </c>
      <c r="H10856" s="5" t="s">
        <v>97</v>
      </c>
      <c r="I10856" t="s">
        <v>26</v>
      </c>
      <c r="J10856" t="s">
        <v>768</v>
      </c>
      <c r="K10856">
        <v>100</v>
      </c>
      <c r="L10856" s="5" t="s">
        <v>21081</v>
      </c>
      <c r="M10856" s="5" t="s">
        <v>28</v>
      </c>
      <c r="N10856">
        <v>10</v>
      </c>
      <c r="O10856" t="s">
        <v>62</v>
      </c>
      <c r="P10856" s="1">
        <v>45558</v>
      </c>
      <c r="Q10856" s="1">
        <v>45624</v>
      </c>
      <c r="R10856">
        <v>2488</v>
      </c>
      <c r="S10856" s="4">
        <v>6.8</v>
      </c>
      <c r="T10856" t="s">
        <v>118</v>
      </c>
    </row>
    <row r="10857" spans="1:20" x14ac:dyDescent="0.35">
      <c r="A10857" t="s">
        <v>21082</v>
      </c>
      <c r="B10857" s="5" t="s">
        <v>162</v>
      </c>
      <c r="C10857" s="6">
        <v>199489</v>
      </c>
      <c r="D10857" t="s">
        <v>22</v>
      </c>
      <c r="E10857">
        <v>199489</v>
      </c>
      <c r="F10857" s="5" t="s">
        <v>66</v>
      </c>
      <c r="G10857" s="5" t="s">
        <v>59</v>
      </c>
      <c r="H10857" s="5" t="s">
        <v>97</v>
      </c>
      <c r="I10857" t="s">
        <v>35</v>
      </c>
      <c r="J10857" t="s">
        <v>97</v>
      </c>
      <c r="K10857">
        <v>50</v>
      </c>
      <c r="L10857" s="5" t="s">
        <v>21083</v>
      </c>
      <c r="M10857" s="5" t="s">
        <v>28</v>
      </c>
      <c r="N10857">
        <v>8</v>
      </c>
      <c r="O10857" t="s">
        <v>88</v>
      </c>
      <c r="P10857" s="1">
        <v>45338</v>
      </c>
      <c r="Q10857" s="1">
        <v>45372</v>
      </c>
      <c r="R10857">
        <v>2398</v>
      </c>
      <c r="S10857" s="4">
        <v>5.9</v>
      </c>
      <c r="T10857" t="s">
        <v>95</v>
      </c>
    </row>
    <row r="10858" spans="1:20" x14ac:dyDescent="0.35">
      <c r="A10858" t="s">
        <v>21084</v>
      </c>
      <c r="B10858" s="5" t="s">
        <v>179</v>
      </c>
      <c r="C10858" s="6">
        <v>32228</v>
      </c>
      <c r="D10858" t="s">
        <v>22</v>
      </c>
      <c r="E10858">
        <v>32228</v>
      </c>
      <c r="F10858" s="5" t="s">
        <v>58</v>
      </c>
      <c r="G10858" s="5" t="s">
        <v>42</v>
      </c>
      <c r="H10858" s="5" t="s">
        <v>157</v>
      </c>
      <c r="I10858" t="s">
        <v>44</v>
      </c>
      <c r="J10858" t="s">
        <v>157</v>
      </c>
      <c r="K10858">
        <v>50</v>
      </c>
      <c r="L10858" s="5" t="s">
        <v>21085</v>
      </c>
      <c r="M10858" s="5" t="s">
        <v>54</v>
      </c>
      <c r="N10858">
        <v>1</v>
      </c>
      <c r="O10858" t="s">
        <v>78</v>
      </c>
      <c r="P10858" s="1">
        <v>45339</v>
      </c>
      <c r="Q10858" s="1">
        <v>45369</v>
      </c>
      <c r="R10858">
        <v>1063</v>
      </c>
      <c r="S10858" s="4">
        <v>6.4</v>
      </c>
      <c r="T10858" t="s">
        <v>38</v>
      </c>
    </row>
    <row r="10859" spans="1:20" x14ac:dyDescent="0.35">
      <c r="A10859" t="s">
        <v>21086</v>
      </c>
      <c r="B10859" s="5" t="s">
        <v>105</v>
      </c>
      <c r="C10859" s="6">
        <v>113385</v>
      </c>
      <c r="D10859" t="s">
        <v>22</v>
      </c>
      <c r="E10859">
        <v>113385</v>
      </c>
      <c r="F10859" s="5" t="s">
        <v>50</v>
      </c>
      <c r="G10859" s="5" t="s">
        <v>24</v>
      </c>
      <c r="H10859" s="5" t="s">
        <v>97</v>
      </c>
      <c r="I10859" t="s">
        <v>26</v>
      </c>
      <c r="J10859" t="s">
        <v>1090</v>
      </c>
      <c r="K10859">
        <v>50</v>
      </c>
      <c r="L10859" s="5" t="s">
        <v>21087</v>
      </c>
      <c r="M10859" s="5" t="s">
        <v>28</v>
      </c>
      <c r="N10859">
        <v>2</v>
      </c>
      <c r="O10859" t="s">
        <v>71</v>
      </c>
      <c r="P10859" s="1">
        <v>45556</v>
      </c>
      <c r="Q10859" s="1">
        <v>45618</v>
      </c>
      <c r="R10859">
        <v>1831</v>
      </c>
      <c r="S10859" s="4">
        <v>9.4</v>
      </c>
      <c r="T10859" t="s">
        <v>89</v>
      </c>
    </row>
    <row r="10860" spans="1:20" x14ac:dyDescent="0.35">
      <c r="A10860" t="s">
        <v>21088</v>
      </c>
      <c r="B10860" s="5" t="s">
        <v>162</v>
      </c>
      <c r="C10860" s="6">
        <v>252641</v>
      </c>
      <c r="D10860" t="s">
        <v>22</v>
      </c>
      <c r="E10860">
        <v>252641</v>
      </c>
      <c r="F10860" s="5" t="s">
        <v>23</v>
      </c>
      <c r="G10860" s="5" t="s">
        <v>59</v>
      </c>
      <c r="H10860" s="5" t="s">
        <v>129</v>
      </c>
      <c r="I10860" t="s">
        <v>35</v>
      </c>
      <c r="J10860" t="s">
        <v>129</v>
      </c>
      <c r="K10860">
        <v>100</v>
      </c>
      <c r="L10860" s="5" t="s">
        <v>21089</v>
      </c>
      <c r="M10860" s="5" t="s">
        <v>70</v>
      </c>
      <c r="N10860">
        <v>17</v>
      </c>
      <c r="O10860" t="s">
        <v>29</v>
      </c>
      <c r="P10860" s="1">
        <v>45534</v>
      </c>
      <c r="Q10860" s="1">
        <v>45579</v>
      </c>
      <c r="R10860">
        <v>2301</v>
      </c>
      <c r="S10860" s="4">
        <v>7.9</v>
      </c>
      <c r="T10860" t="s">
        <v>30</v>
      </c>
    </row>
    <row r="10861" spans="1:20" x14ac:dyDescent="0.35">
      <c r="A10861" t="s">
        <v>21090</v>
      </c>
      <c r="B10861" s="5" t="s">
        <v>40</v>
      </c>
      <c r="C10861" s="6">
        <v>90555</v>
      </c>
      <c r="D10861" t="s">
        <v>22</v>
      </c>
      <c r="E10861">
        <v>90555</v>
      </c>
      <c r="F10861" s="5" t="s">
        <v>50</v>
      </c>
      <c r="G10861" s="5" t="s">
        <v>59</v>
      </c>
      <c r="H10861" s="5" t="s">
        <v>97</v>
      </c>
      <c r="I10861" t="s">
        <v>44</v>
      </c>
      <c r="J10861" t="s">
        <v>97</v>
      </c>
      <c r="K10861">
        <v>50</v>
      </c>
      <c r="L10861" s="5" t="s">
        <v>21091</v>
      </c>
      <c r="M10861" s="5" t="s">
        <v>37</v>
      </c>
      <c r="N10861">
        <v>4</v>
      </c>
      <c r="O10861" t="s">
        <v>62</v>
      </c>
      <c r="P10861" s="1">
        <v>45356</v>
      </c>
      <c r="Q10861" s="1">
        <v>45400</v>
      </c>
      <c r="R10861">
        <v>1969</v>
      </c>
      <c r="S10861" s="4">
        <v>8.3000000000000007</v>
      </c>
      <c r="T10861" t="s">
        <v>243</v>
      </c>
    </row>
    <row r="10862" spans="1:20" x14ac:dyDescent="0.35">
      <c r="A10862" t="s">
        <v>21092</v>
      </c>
      <c r="B10862" s="5" t="s">
        <v>28802</v>
      </c>
      <c r="C10862" s="6">
        <v>77655</v>
      </c>
      <c r="D10862" t="s">
        <v>22</v>
      </c>
      <c r="E10862">
        <v>77655</v>
      </c>
      <c r="F10862" s="5" t="s">
        <v>58</v>
      </c>
      <c r="G10862" s="5" t="s">
        <v>59</v>
      </c>
      <c r="H10862" s="5" t="s">
        <v>68</v>
      </c>
      <c r="I10862" t="s">
        <v>26</v>
      </c>
      <c r="J10862" t="s">
        <v>68</v>
      </c>
      <c r="K10862">
        <v>50</v>
      </c>
      <c r="L10862" s="5" t="s">
        <v>21093</v>
      </c>
      <c r="M10862" s="5" t="s">
        <v>70</v>
      </c>
      <c r="N10862">
        <v>1</v>
      </c>
      <c r="O10862" t="s">
        <v>172</v>
      </c>
      <c r="P10862" s="1">
        <v>45368</v>
      </c>
      <c r="Q10862" s="1">
        <v>45397</v>
      </c>
      <c r="R10862">
        <v>2224</v>
      </c>
      <c r="S10862" s="4">
        <v>8.3000000000000007</v>
      </c>
      <c r="T10862" t="s">
        <v>136</v>
      </c>
    </row>
    <row r="10863" spans="1:20" x14ac:dyDescent="0.35">
      <c r="A10863" t="s">
        <v>21094</v>
      </c>
      <c r="B10863" s="5" t="s">
        <v>40</v>
      </c>
      <c r="C10863" s="6">
        <v>141801</v>
      </c>
      <c r="D10863" t="s">
        <v>22</v>
      </c>
      <c r="E10863">
        <v>141801</v>
      </c>
      <c r="F10863" s="5" t="s">
        <v>50</v>
      </c>
      <c r="G10863" s="5" t="s">
        <v>51</v>
      </c>
      <c r="H10863" s="5" t="s">
        <v>68</v>
      </c>
      <c r="I10863" t="s">
        <v>35</v>
      </c>
      <c r="J10863" t="s">
        <v>354</v>
      </c>
      <c r="K10863">
        <v>0</v>
      </c>
      <c r="L10863" s="5" t="s">
        <v>21095</v>
      </c>
      <c r="M10863" s="5" t="s">
        <v>37</v>
      </c>
      <c r="N10863">
        <v>2</v>
      </c>
      <c r="O10863" t="s">
        <v>85</v>
      </c>
      <c r="P10863" s="1">
        <v>45452</v>
      </c>
      <c r="Q10863" s="1">
        <v>45519</v>
      </c>
      <c r="R10863">
        <v>937</v>
      </c>
      <c r="S10863" s="4">
        <v>5.9</v>
      </c>
      <c r="T10863" t="s">
        <v>153</v>
      </c>
    </row>
    <row r="10864" spans="1:20" x14ac:dyDescent="0.35">
      <c r="A10864" t="s">
        <v>21096</v>
      </c>
      <c r="B10864" s="5" t="s">
        <v>217</v>
      </c>
      <c r="C10864" s="6">
        <v>163767</v>
      </c>
      <c r="D10864" t="s">
        <v>22</v>
      </c>
      <c r="E10864">
        <v>163767</v>
      </c>
      <c r="F10864" s="5" t="s">
        <v>66</v>
      </c>
      <c r="G10864" s="5" t="s">
        <v>59</v>
      </c>
      <c r="H10864" s="5" t="s">
        <v>97</v>
      </c>
      <c r="I10864" t="s">
        <v>44</v>
      </c>
      <c r="J10864" t="s">
        <v>97</v>
      </c>
      <c r="K10864">
        <v>100</v>
      </c>
      <c r="L10864" s="5" t="s">
        <v>21097</v>
      </c>
      <c r="M10864" s="5" t="s">
        <v>37</v>
      </c>
      <c r="N10864">
        <v>9</v>
      </c>
      <c r="O10864" t="s">
        <v>112</v>
      </c>
      <c r="P10864" s="1">
        <v>45456</v>
      </c>
      <c r="Q10864" s="1">
        <v>45502</v>
      </c>
      <c r="R10864">
        <v>1267</v>
      </c>
      <c r="S10864" s="4">
        <v>6.5</v>
      </c>
      <c r="T10864" t="s">
        <v>30</v>
      </c>
    </row>
    <row r="10865" spans="1:20" x14ac:dyDescent="0.35">
      <c r="A10865" t="s">
        <v>21098</v>
      </c>
      <c r="B10865" s="5" t="s">
        <v>105</v>
      </c>
      <c r="C10865" s="6">
        <v>59859</v>
      </c>
      <c r="D10865" t="s">
        <v>22</v>
      </c>
      <c r="E10865">
        <v>59859</v>
      </c>
      <c r="F10865" s="5" t="s">
        <v>58</v>
      </c>
      <c r="G10865" s="5" t="s">
        <v>51</v>
      </c>
      <c r="H10865" s="5" t="s">
        <v>165</v>
      </c>
      <c r="I10865" t="s">
        <v>35</v>
      </c>
      <c r="J10865" t="s">
        <v>165</v>
      </c>
      <c r="K10865">
        <v>0</v>
      </c>
      <c r="L10865" s="5" t="s">
        <v>21099</v>
      </c>
      <c r="M10865" s="5" t="s">
        <v>28</v>
      </c>
      <c r="N10865">
        <v>1</v>
      </c>
      <c r="O10865" t="s">
        <v>112</v>
      </c>
      <c r="P10865" s="1">
        <v>45707</v>
      </c>
      <c r="Q10865" s="1">
        <v>45734</v>
      </c>
      <c r="R10865">
        <v>2208</v>
      </c>
      <c r="S10865" s="4">
        <v>6.4</v>
      </c>
      <c r="T10865" t="s">
        <v>47</v>
      </c>
    </row>
    <row r="10866" spans="1:20" x14ac:dyDescent="0.35">
      <c r="A10866" t="s">
        <v>21100</v>
      </c>
      <c r="B10866" s="5" t="s">
        <v>105</v>
      </c>
      <c r="C10866" s="6">
        <v>90290</v>
      </c>
      <c r="D10866" t="s">
        <v>22</v>
      </c>
      <c r="E10866">
        <v>90290</v>
      </c>
      <c r="F10866" s="5" t="s">
        <v>50</v>
      </c>
      <c r="G10866" s="5" t="s">
        <v>24</v>
      </c>
      <c r="H10866" s="5" t="s">
        <v>191</v>
      </c>
      <c r="I10866" t="s">
        <v>35</v>
      </c>
      <c r="J10866" t="s">
        <v>191</v>
      </c>
      <c r="K10866">
        <v>0</v>
      </c>
      <c r="L10866" s="5" t="s">
        <v>21101</v>
      </c>
      <c r="M10866" s="5" t="s">
        <v>54</v>
      </c>
      <c r="N10866">
        <v>3</v>
      </c>
      <c r="O10866" t="s">
        <v>147</v>
      </c>
      <c r="P10866" s="1">
        <v>45475</v>
      </c>
      <c r="Q10866" s="1">
        <v>45543</v>
      </c>
      <c r="R10866">
        <v>886</v>
      </c>
      <c r="S10866" s="4">
        <v>6.5</v>
      </c>
      <c r="T10866" t="s">
        <v>55</v>
      </c>
    </row>
    <row r="10867" spans="1:20" x14ac:dyDescent="0.35">
      <c r="A10867" t="s">
        <v>21102</v>
      </c>
      <c r="B10867" s="5" t="s">
        <v>28802</v>
      </c>
      <c r="C10867" s="6">
        <v>114206</v>
      </c>
      <c r="D10867" t="s">
        <v>41</v>
      </c>
      <c r="E10867">
        <v>97075</v>
      </c>
      <c r="F10867" s="5" t="s">
        <v>66</v>
      </c>
      <c r="G10867" s="5" t="s">
        <v>59</v>
      </c>
      <c r="H10867" s="5" t="s">
        <v>60</v>
      </c>
      <c r="I10867" t="s">
        <v>35</v>
      </c>
      <c r="J10867" t="s">
        <v>60</v>
      </c>
      <c r="K10867">
        <v>100</v>
      </c>
      <c r="L10867" s="5" t="s">
        <v>21103</v>
      </c>
      <c r="M10867" s="5" t="s">
        <v>54</v>
      </c>
      <c r="N10867">
        <v>6</v>
      </c>
      <c r="O10867" t="s">
        <v>78</v>
      </c>
      <c r="P10867" s="1">
        <v>45664</v>
      </c>
      <c r="Q10867" s="1">
        <v>45736</v>
      </c>
      <c r="R10867">
        <v>1772</v>
      </c>
      <c r="S10867" s="4">
        <v>9.1</v>
      </c>
      <c r="T10867" t="s">
        <v>210</v>
      </c>
    </row>
    <row r="10868" spans="1:20" x14ac:dyDescent="0.35">
      <c r="A10868" t="s">
        <v>21104</v>
      </c>
      <c r="B10868" s="5" t="s">
        <v>32</v>
      </c>
      <c r="C10868" s="6">
        <v>99967</v>
      </c>
      <c r="D10868" t="s">
        <v>22</v>
      </c>
      <c r="E10868">
        <v>99967</v>
      </c>
      <c r="F10868" s="5" t="s">
        <v>66</v>
      </c>
      <c r="G10868" s="5" t="s">
        <v>24</v>
      </c>
      <c r="H10868" s="5" t="s">
        <v>25</v>
      </c>
      <c r="I10868" t="s">
        <v>44</v>
      </c>
      <c r="J10868" t="s">
        <v>25</v>
      </c>
      <c r="K10868">
        <v>50</v>
      </c>
      <c r="L10868" s="5" t="s">
        <v>20867</v>
      </c>
      <c r="M10868" s="5" t="s">
        <v>28</v>
      </c>
      <c r="N10868">
        <v>6</v>
      </c>
      <c r="O10868" t="s">
        <v>147</v>
      </c>
      <c r="P10868" s="1">
        <v>45657</v>
      </c>
      <c r="Q10868" s="1">
        <v>45722</v>
      </c>
      <c r="R10868">
        <v>516</v>
      </c>
      <c r="S10868" s="4">
        <v>8.1</v>
      </c>
      <c r="T10868" t="s">
        <v>136</v>
      </c>
    </row>
    <row r="10869" spans="1:20" x14ac:dyDescent="0.35">
      <c r="A10869" t="s">
        <v>21105</v>
      </c>
      <c r="B10869" s="5" t="s">
        <v>145</v>
      </c>
      <c r="C10869" s="6">
        <v>208430</v>
      </c>
      <c r="D10869" t="s">
        <v>22</v>
      </c>
      <c r="E10869">
        <v>208430</v>
      </c>
      <c r="F10869" s="5" t="s">
        <v>23</v>
      </c>
      <c r="G10869" s="5" t="s">
        <v>42</v>
      </c>
      <c r="H10869" s="5" t="s">
        <v>25</v>
      </c>
      <c r="I10869" t="s">
        <v>26</v>
      </c>
      <c r="J10869" t="s">
        <v>25</v>
      </c>
      <c r="K10869">
        <v>100</v>
      </c>
      <c r="L10869" s="5" t="s">
        <v>21106</v>
      </c>
      <c r="M10869" s="5" t="s">
        <v>54</v>
      </c>
      <c r="N10869">
        <v>16</v>
      </c>
      <c r="O10869" t="s">
        <v>172</v>
      </c>
      <c r="P10869" s="1">
        <v>45706</v>
      </c>
      <c r="Q10869" s="1">
        <v>45725</v>
      </c>
      <c r="R10869">
        <v>883</v>
      </c>
      <c r="S10869" s="4">
        <v>8.8000000000000007</v>
      </c>
      <c r="T10869" t="s">
        <v>136</v>
      </c>
    </row>
    <row r="10870" spans="1:20" x14ac:dyDescent="0.35">
      <c r="A10870" t="s">
        <v>21107</v>
      </c>
      <c r="B10870" s="5" t="s">
        <v>145</v>
      </c>
      <c r="C10870" s="6">
        <v>88936</v>
      </c>
      <c r="D10870" t="s">
        <v>92</v>
      </c>
      <c r="E10870">
        <v>66702</v>
      </c>
      <c r="F10870" s="5" t="s">
        <v>50</v>
      </c>
      <c r="G10870" s="5" t="s">
        <v>42</v>
      </c>
      <c r="H10870" s="5" t="s">
        <v>93</v>
      </c>
      <c r="I10870" t="s">
        <v>44</v>
      </c>
      <c r="J10870" t="s">
        <v>93</v>
      </c>
      <c r="K10870">
        <v>0</v>
      </c>
      <c r="L10870" s="5" t="s">
        <v>21108</v>
      </c>
      <c r="M10870" s="5" t="s">
        <v>70</v>
      </c>
      <c r="N10870">
        <v>2</v>
      </c>
      <c r="O10870" t="s">
        <v>172</v>
      </c>
      <c r="P10870" s="1">
        <v>45312</v>
      </c>
      <c r="Q10870" s="1">
        <v>45384</v>
      </c>
      <c r="R10870">
        <v>882</v>
      </c>
      <c r="S10870" s="4">
        <v>7.3</v>
      </c>
      <c r="T10870" t="s">
        <v>118</v>
      </c>
    </row>
    <row r="10871" spans="1:20" x14ac:dyDescent="0.35">
      <c r="A10871" t="s">
        <v>21109</v>
      </c>
      <c r="B10871" s="5" t="s">
        <v>162</v>
      </c>
      <c r="C10871" s="6">
        <v>172753</v>
      </c>
      <c r="D10871" t="s">
        <v>22</v>
      </c>
      <c r="E10871">
        <v>172753</v>
      </c>
      <c r="F10871" s="5" t="s">
        <v>66</v>
      </c>
      <c r="G10871" s="5" t="s">
        <v>42</v>
      </c>
      <c r="H10871" s="5" t="s">
        <v>68</v>
      </c>
      <c r="I10871" t="s">
        <v>44</v>
      </c>
      <c r="J10871" t="s">
        <v>68</v>
      </c>
      <c r="K10871">
        <v>100</v>
      </c>
      <c r="L10871" s="5" t="s">
        <v>21110</v>
      </c>
      <c r="M10871" s="5" t="s">
        <v>37</v>
      </c>
      <c r="N10871">
        <v>6</v>
      </c>
      <c r="O10871" t="s">
        <v>78</v>
      </c>
      <c r="P10871" s="1">
        <v>45447</v>
      </c>
      <c r="Q10871" s="1">
        <v>45473</v>
      </c>
      <c r="R10871">
        <v>892</v>
      </c>
      <c r="S10871" s="4">
        <v>7.1</v>
      </c>
      <c r="T10871" t="s">
        <v>108</v>
      </c>
    </row>
    <row r="10872" spans="1:20" x14ac:dyDescent="0.35">
      <c r="A10872" t="s">
        <v>21111</v>
      </c>
      <c r="B10872" s="5" t="s">
        <v>57</v>
      </c>
      <c r="C10872" s="6">
        <v>172661</v>
      </c>
      <c r="D10872" t="s">
        <v>22</v>
      </c>
      <c r="E10872">
        <v>172661</v>
      </c>
      <c r="F10872" s="5" t="s">
        <v>23</v>
      </c>
      <c r="G10872" s="5" t="s">
        <v>42</v>
      </c>
      <c r="H10872" s="5" t="s">
        <v>52</v>
      </c>
      <c r="I10872" t="s">
        <v>35</v>
      </c>
      <c r="J10872" t="s">
        <v>52</v>
      </c>
      <c r="K10872">
        <v>50</v>
      </c>
      <c r="L10872" s="5" t="s">
        <v>21112</v>
      </c>
      <c r="M10872" s="5" t="s">
        <v>54</v>
      </c>
      <c r="N10872">
        <v>10</v>
      </c>
      <c r="O10872" t="s">
        <v>107</v>
      </c>
      <c r="P10872" s="1">
        <v>45705</v>
      </c>
      <c r="Q10872" s="1">
        <v>45719</v>
      </c>
      <c r="R10872">
        <v>795</v>
      </c>
      <c r="S10872" s="4">
        <v>9.9</v>
      </c>
      <c r="T10872" t="s">
        <v>30</v>
      </c>
    </row>
    <row r="10873" spans="1:20" x14ac:dyDescent="0.35">
      <c r="A10873" t="s">
        <v>21113</v>
      </c>
      <c r="B10873" s="5" t="s">
        <v>57</v>
      </c>
      <c r="C10873" s="6">
        <v>61484</v>
      </c>
      <c r="D10873" t="s">
        <v>41</v>
      </c>
      <c r="E10873">
        <v>52261</v>
      </c>
      <c r="F10873" s="5" t="s">
        <v>58</v>
      </c>
      <c r="G10873" s="5" t="s">
        <v>51</v>
      </c>
      <c r="H10873" s="5" t="s">
        <v>60</v>
      </c>
      <c r="I10873" t="s">
        <v>35</v>
      </c>
      <c r="J10873" t="s">
        <v>60</v>
      </c>
      <c r="K10873">
        <v>50</v>
      </c>
      <c r="L10873" s="5" t="s">
        <v>21114</v>
      </c>
      <c r="M10873" s="5" t="s">
        <v>37</v>
      </c>
      <c r="N10873">
        <v>1</v>
      </c>
      <c r="O10873" t="s">
        <v>112</v>
      </c>
      <c r="P10873" s="1">
        <v>45345</v>
      </c>
      <c r="Q10873" s="1">
        <v>45390</v>
      </c>
      <c r="R10873">
        <v>2272</v>
      </c>
      <c r="S10873" s="4">
        <v>6.2</v>
      </c>
      <c r="T10873" t="s">
        <v>30</v>
      </c>
    </row>
    <row r="10874" spans="1:20" x14ac:dyDescent="0.35">
      <c r="A10874" t="s">
        <v>21115</v>
      </c>
      <c r="B10874" s="5" t="s">
        <v>57</v>
      </c>
      <c r="C10874" s="6">
        <v>71875</v>
      </c>
      <c r="D10874" t="s">
        <v>41</v>
      </c>
      <c r="E10874">
        <v>61094</v>
      </c>
      <c r="F10874" s="5" t="s">
        <v>58</v>
      </c>
      <c r="G10874" s="5" t="s">
        <v>59</v>
      </c>
      <c r="H10874" s="5" t="s">
        <v>43</v>
      </c>
      <c r="I10874" t="s">
        <v>44</v>
      </c>
      <c r="J10874" t="s">
        <v>915</v>
      </c>
      <c r="K10874">
        <v>0</v>
      </c>
      <c r="L10874" s="5" t="s">
        <v>21116</v>
      </c>
      <c r="M10874" s="5" t="s">
        <v>54</v>
      </c>
      <c r="N10874">
        <v>0</v>
      </c>
      <c r="O10874" t="s">
        <v>107</v>
      </c>
      <c r="P10874" s="1">
        <v>45430</v>
      </c>
      <c r="Q10874" s="1">
        <v>45456</v>
      </c>
      <c r="R10874">
        <v>1647</v>
      </c>
      <c r="S10874" s="4">
        <v>6.7</v>
      </c>
      <c r="T10874" t="s">
        <v>38</v>
      </c>
    </row>
    <row r="10875" spans="1:20" x14ac:dyDescent="0.35">
      <c r="A10875" t="s">
        <v>21117</v>
      </c>
      <c r="B10875" s="5" t="s">
        <v>40</v>
      </c>
      <c r="C10875" s="6">
        <v>79797</v>
      </c>
      <c r="D10875" t="s">
        <v>22</v>
      </c>
      <c r="E10875">
        <v>79797</v>
      </c>
      <c r="F10875" s="5" t="s">
        <v>50</v>
      </c>
      <c r="G10875" s="5" t="s">
        <v>51</v>
      </c>
      <c r="H10875" s="5" t="s">
        <v>25</v>
      </c>
      <c r="I10875" t="s">
        <v>44</v>
      </c>
      <c r="J10875" t="s">
        <v>25</v>
      </c>
      <c r="K10875">
        <v>50</v>
      </c>
      <c r="L10875" s="5" t="s">
        <v>21118</v>
      </c>
      <c r="M10875" s="5" t="s">
        <v>37</v>
      </c>
      <c r="N10875">
        <v>3</v>
      </c>
      <c r="O10875" t="s">
        <v>107</v>
      </c>
      <c r="P10875" s="1">
        <v>45737</v>
      </c>
      <c r="Q10875" s="1">
        <v>45785</v>
      </c>
      <c r="R10875">
        <v>527</v>
      </c>
      <c r="S10875" s="4">
        <v>9.1999999999999993</v>
      </c>
      <c r="T10875" t="s">
        <v>63</v>
      </c>
    </row>
    <row r="10876" spans="1:20" x14ac:dyDescent="0.35">
      <c r="A10876" t="s">
        <v>21119</v>
      </c>
      <c r="B10876" s="5" t="s">
        <v>73</v>
      </c>
      <c r="C10876" s="6">
        <v>91965</v>
      </c>
      <c r="D10876" t="s">
        <v>22</v>
      </c>
      <c r="E10876">
        <v>91965</v>
      </c>
      <c r="F10876" s="5" t="s">
        <v>23</v>
      </c>
      <c r="G10876" s="5" t="s">
        <v>59</v>
      </c>
      <c r="H10876" s="5" t="s">
        <v>116</v>
      </c>
      <c r="I10876" t="s">
        <v>35</v>
      </c>
      <c r="J10876" t="s">
        <v>116</v>
      </c>
      <c r="K10876">
        <v>50</v>
      </c>
      <c r="L10876" s="5" t="s">
        <v>21120</v>
      </c>
      <c r="M10876" s="5" t="s">
        <v>37</v>
      </c>
      <c r="N10876">
        <v>15</v>
      </c>
      <c r="O10876" t="s">
        <v>172</v>
      </c>
      <c r="P10876" s="1">
        <v>45568</v>
      </c>
      <c r="Q10876" s="1">
        <v>45606</v>
      </c>
      <c r="R10876">
        <v>1418</v>
      </c>
      <c r="S10876" s="4">
        <v>7.3</v>
      </c>
      <c r="T10876" t="s">
        <v>210</v>
      </c>
    </row>
    <row r="10877" spans="1:20" x14ac:dyDescent="0.35">
      <c r="A10877" t="s">
        <v>21121</v>
      </c>
      <c r="B10877" s="5" t="s">
        <v>57</v>
      </c>
      <c r="C10877" s="6">
        <v>128584</v>
      </c>
      <c r="D10877" t="s">
        <v>41</v>
      </c>
      <c r="E10877">
        <v>109296</v>
      </c>
      <c r="F10877" s="5" t="s">
        <v>66</v>
      </c>
      <c r="G10877" s="5" t="s">
        <v>51</v>
      </c>
      <c r="H10877" s="5" t="s">
        <v>151</v>
      </c>
      <c r="I10877" t="s">
        <v>44</v>
      </c>
      <c r="J10877" t="s">
        <v>151</v>
      </c>
      <c r="K10877">
        <v>100</v>
      </c>
      <c r="L10877" s="5" t="s">
        <v>21122</v>
      </c>
      <c r="M10877" s="5" t="s">
        <v>70</v>
      </c>
      <c r="N10877">
        <v>5</v>
      </c>
      <c r="O10877" t="s">
        <v>135</v>
      </c>
      <c r="P10877" s="1">
        <v>45389</v>
      </c>
      <c r="Q10877" s="1">
        <v>45454</v>
      </c>
      <c r="R10877">
        <v>2097</v>
      </c>
      <c r="S10877" s="4">
        <v>6.6</v>
      </c>
      <c r="T10877" t="s">
        <v>103</v>
      </c>
    </row>
    <row r="10878" spans="1:20" x14ac:dyDescent="0.35">
      <c r="A10878" t="s">
        <v>21123</v>
      </c>
      <c r="B10878" s="5" t="s">
        <v>28799</v>
      </c>
      <c r="C10878" s="6">
        <v>92990</v>
      </c>
      <c r="D10878" t="s">
        <v>22</v>
      </c>
      <c r="E10878">
        <v>92990</v>
      </c>
      <c r="F10878" s="5" t="s">
        <v>58</v>
      </c>
      <c r="G10878" s="5" t="s">
        <v>42</v>
      </c>
      <c r="H10878" s="5" t="s">
        <v>101</v>
      </c>
      <c r="I10878" t="s">
        <v>26</v>
      </c>
      <c r="J10878" t="s">
        <v>101</v>
      </c>
      <c r="K10878">
        <v>100</v>
      </c>
      <c r="L10878" s="5" t="s">
        <v>21124</v>
      </c>
      <c r="M10878" s="5" t="s">
        <v>70</v>
      </c>
      <c r="N10878">
        <v>0</v>
      </c>
      <c r="O10878" t="s">
        <v>107</v>
      </c>
      <c r="P10878" s="1">
        <v>45633</v>
      </c>
      <c r="Q10878" s="1">
        <v>45706</v>
      </c>
      <c r="R10878">
        <v>2231</v>
      </c>
      <c r="S10878" s="4">
        <v>9.9</v>
      </c>
      <c r="T10878" t="s">
        <v>95</v>
      </c>
    </row>
    <row r="10879" spans="1:20" x14ac:dyDescent="0.35">
      <c r="A10879" t="s">
        <v>21125</v>
      </c>
      <c r="B10879" s="5" t="s">
        <v>28802</v>
      </c>
      <c r="C10879" s="6">
        <v>85862</v>
      </c>
      <c r="D10879" t="s">
        <v>22</v>
      </c>
      <c r="E10879">
        <v>85862</v>
      </c>
      <c r="F10879" s="5" t="s">
        <v>58</v>
      </c>
      <c r="G10879" s="5" t="s">
        <v>59</v>
      </c>
      <c r="H10879" s="5" t="s">
        <v>68</v>
      </c>
      <c r="I10879" t="s">
        <v>26</v>
      </c>
      <c r="J10879" t="s">
        <v>68</v>
      </c>
      <c r="K10879">
        <v>0</v>
      </c>
      <c r="L10879" s="5" t="s">
        <v>21126</v>
      </c>
      <c r="M10879" s="5" t="s">
        <v>54</v>
      </c>
      <c r="N10879">
        <v>1</v>
      </c>
      <c r="O10879" t="s">
        <v>172</v>
      </c>
      <c r="P10879" s="1">
        <v>45431</v>
      </c>
      <c r="Q10879" s="1">
        <v>45474</v>
      </c>
      <c r="R10879">
        <v>1306</v>
      </c>
      <c r="S10879" s="4">
        <v>8.6</v>
      </c>
      <c r="T10879" t="s">
        <v>38</v>
      </c>
    </row>
    <row r="10880" spans="1:20" x14ac:dyDescent="0.35">
      <c r="A10880" t="s">
        <v>21127</v>
      </c>
      <c r="B10880" s="5" t="s">
        <v>28799</v>
      </c>
      <c r="C10880" s="6">
        <v>96557</v>
      </c>
      <c r="D10880" t="s">
        <v>74</v>
      </c>
      <c r="E10880">
        <v>120696</v>
      </c>
      <c r="F10880" s="5" t="s">
        <v>50</v>
      </c>
      <c r="G10880" s="5" t="s">
        <v>42</v>
      </c>
      <c r="H10880" s="5" t="s">
        <v>75</v>
      </c>
      <c r="I10880" t="s">
        <v>26</v>
      </c>
      <c r="J10880" t="s">
        <v>291</v>
      </c>
      <c r="K10880">
        <v>100</v>
      </c>
      <c r="L10880" s="5" t="s">
        <v>21128</v>
      </c>
      <c r="M10880" s="5" t="s">
        <v>37</v>
      </c>
      <c r="N10880">
        <v>3</v>
      </c>
      <c r="O10880" t="s">
        <v>107</v>
      </c>
      <c r="P10880" s="1">
        <v>45304</v>
      </c>
      <c r="Q10880" s="1">
        <v>45364</v>
      </c>
      <c r="R10880">
        <v>1805</v>
      </c>
      <c r="S10880" s="4">
        <v>6.4</v>
      </c>
      <c r="T10880" t="s">
        <v>277</v>
      </c>
    </row>
    <row r="10881" spans="1:20" x14ac:dyDescent="0.35">
      <c r="A10881" t="s">
        <v>21129</v>
      </c>
      <c r="B10881" s="5" t="s">
        <v>28802</v>
      </c>
      <c r="C10881" s="6">
        <v>136056</v>
      </c>
      <c r="D10881" t="s">
        <v>22</v>
      </c>
      <c r="E10881">
        <v>136056</v>
      </c>
      <c r="F10881" s="5" t="s">
        <v>66</v>
      </c>
      <c r="G10881" s="5" t="s">
        <v>42</v>
      </c>
      <c r="H10881" s="5" t="s">
        <v>25</v>
      </c>
      <c r="I10881" t="s">
        <v>44</v>
      </c>
      <c r="J10881" t="s">
        <v>151</v>
      </c>
      <c r="K10881">
        <v>50</v>
      </c>
      <c r="L10881" s="5" t="s">
        <v>21130</v>
      </c>
      <c r="M10881" s="5" t="s">
        <v>28</v>
      </c>
      <c r="N10881">
        <v>8</v>
      </c>
      <c r="O10881" t="s">
        <v>167</v>
      </c>
      <c r="P10881" s="1">
        <v>45390</v>
      </c>
      <c r="Q10881" s="1">
        <v>45428</v>
      </c>
      <c r="R10881">
        <v>884</v>
      </c>
      <c r="S10881" s="4">
        <v>9.6999999999999993</v>
      </c>
      <c r="T10881" t="s">
        <v>277</v>
      </c>
    </row>
    <row r="10882" spans="1:20" x14ac:dyDescent="0.35">
      <c r="A10882" t="s">
        <v>21131</v>
      </c>
      <c r="B10882" s="5" t="s">
        <v>105</v>
      </c>
      <c r="C10882" s="6">
        <v>191877</v>
      </c>
      <c r="D10882" t="s">
        <v>41</v>
      </c>
      <c r="E10882">
        <v>163095</v>
      </c>
      <c r="F10882" s="5" t="s">
        <v>23</v>
      </c>
      <c r="G10882" s="5" t="s">
        <v>59</v>
      </c>
      <c r="H10882" s="5" t="s">
        <v>151</v>
      </c>
      <c r="I10882" t="s">
        <v>35</v>
      </c>
      <c r="J10882" t="s">
        <v>151</v>
      </c>
      <c r="K10882">
        <v>0</v>
      </c>
      <c r="L10882" s="5" t="s">
        <v>21132</v>
      </c>
      <c r="M10882" s="5" t="s">
        <v>37</v>
      </c>
      <c r="N10882">
        <v>15</v>
      </c>
      <c r="O10882" t="s">
        <v>29</v>
      </c>
      <c r="P10882" s="1">
        <v>45481</v>
      </c>
      <c r="Q10882" s="1">
        <v>45502</v>
      </c>
      <c r="R10882">
        <v>2481</v>
      </c>
      <c r="S10882" s="4">
        <v>7.8</v>
      </c>
      <c r="T10882" t="s">
        <v>95</v>
      </c>
    </row>
    <row r="10883" spans="1:20" x14ac:dyDescent="0.35">
      <c r="A10883" t="s">
        <v>21133</v>
      </c>
      <c r="B10883" s="5" t="s">
        <v>100</v>
      </c>
      <c r="C10883" s="6">
        <v>58995</v>
      </c>
      <c r="D10883" t="s">
        <v>22</v>
      </c>
      <c r="E10883">
        <v>58995</v>
      </c>
      <c r="F10883" s="5" t="s">
        <v>58</v>
      </c>
      <c r="G10883" s="5" t="s">
        <v>42</v>
      </c>
      <c r="H10883" s="5" t="s">
        <v>25</v>
      </c>
      <c r="I10883" t="s">
        <v>35</v>
      </c>
      <c r="J10883" t="s">
        <v>291</v>
      </c>
      <c r="K10883">
        <v>0</v>
      </c>
      <c r="L10883" s="5" t="s">
        <v>21134</v>
      </c>
      <c r="M10883" s="5" t="s">
        <v>28</v>
      </c>
      <c r="N10883">
        <v>1</v>
      </c>
      <c r="O10883" t="s">
        <v>107</v>
      </c>
      <c r="P10883" s="1">
        <v>45717</v>
      </c>
      <c r="Q10883" s="1">
        <v>45742</v>
      </c>
      <c r="R10883">
        <v>1543</v>
      </c>
      <c r="S10883" s="4">
        <v>9.8000000000000007</v>
      </c>
      <c r="T10883" t="s">
        <v>210</v>
      </c>
    </row>
    <row r="10884" spans="1:20" x14ac:dyDescent="0.35">
      <c r="A10884" t="s">
        <v>21135</v>
      </c>
      <c r="B10884" s="5" t="s">
        <v>57</v>
      </c>
      <c r="C10884" s="6">
        <v>171771</v>
      </c>
      <c r="D10884" t="s">
        <v>22</v>
      </c>
      <c r="E10884">
        <v>171771</v>
      </c>
      <c r="F10884" s="5" t="s">
        <v>66</v>
      </c>
      <c r="G10884" s="5" t="s">
        <v>51</v>
      </c>
      <c r="H10884" s="5" t="s">
        <v>97</v>
      </c>
      <c r="I10884" t="s">
        <v>35</v>
      </c>
      <c r="J10884" t="s">
        <v>97</v>
      </c>
      <c r="K10884">
        <v>50</v>
      </c>
      <c r="L10884" s="5" t="s">
        <v>21136</v>
      </c>
      <c r="M10884" s="5" t="s">
        <v>70</v>
      </c>
      <c r="N10884">
        <v>7</v>
      </c>
      <c r="O10884" t="s">
        <v>62</v>
      </c>
      <c r="P10884" s="1">
        <v>45549</v>
      </c>
      <c r="Q10884" s="1">
        <v>45573</v>
      </c>
      <c r="R10884">
        <v>1457</v>
      </c>
      <c r="S10884" s="4">
        <v>9.4</v>
      </c>
      <c r="T10884" t="s">
        <v>55</v>
      </c>
    </row>
    <row r="10885" spans="1:20" x14ac:dyDescent="0.35">
      <c r="A10885" t="s">
        <v>21137</v>
      </c>
      <c r="B10885" s="5" t="s">
        <v>28801</v>
      </c>
      <c r="C10885" s="6">
        <v>124350</v>
      </c>
      <c r="D10885" t="s">
        <v>22</v>
      </c>
      <c r="E10885">
        <v>124350</v>
      </c>
      <c r="F10885" s="5" t="s">
        <v>66</v>
      </c>
      <c r="G10885" s="5" t="s">
        <v>24</v>
      </c>
      <c r="H10885" s="5" t="s">
        <v>101</v>
      </c>
      <c r="I10885" t="s">
        <v>26</v>
      </c>
      <c r="J10885" t="s">
        <v>126</v>
      </c>
      <c r="K10885">
        <v>100</v>
      </c>
      <c r="L10885" s="5" t="s">
        <v>20328</v>
      </c>
      <c r="M10885" s="5" t="s">
        <v>70</v>
      </c>
      <c r="N10885">
        <v>7</v>
      </c>
      <c r="O10885" t="s">
        <v>147</v>
      </c>
      <c r="P10885" s="1">
        <v>45386</v>
      </c>
      <c r="Q10885" s="1">
        <v>45426</v>
      </c>
      <c r="R10885">
        <v>1461</v>
      </c>
      <c r="S10885" s="4">
        <v>9</v>
      </c>
      <c r="T10885" t="s">
        <v>108</v>
      </c>
    </row>
    <row r="10886" spans="1:20" x14ac:dyDescent="0.35">
      <c r="A10886" t="s">
        <v>21138</v>
      </c>
      <c r="B10886" s="5" t="s">
        <v>179</v>
      </c>
      <c r="C10886" s="6">
        <v>264027</v>
      </c>
      <c r="D10886" t="s">
        <v>22</v>
      </c>
      <c r="E10886">
        <v>264027</v>
      </c>
      <c r="F10886" s="5" t="s">
        <v>23</v>
      </c>
      <c r="G10886" s="5" t="s">
        <v>59</v>
      </c>
      <c r="H10886" s="5" t="s">
        <v>101</v>
      </c>
      <c r="I10886" t="s">
        <v>44</v>
      </c>
      <c r="J10886" t="s">
        <v>410</v>
      </c>
      <c r="K10886">
        <v>50</v>
      </c>
      <c r="L10886" s="5" t="s">
        <v>21139</v>
      </c>
      <c r="M10886" s="5" t="s">
        <v>28</v>
      </c>
      <c r="N10886">
        <v>13</v>
      </c>
      <c r="O10886" t="s">
        <v>29</v>
      </c>
      <c r="P10886" s="1">
        <v>45535</v>
      </c>
      <c r="Q10886" s="1">
        <v>45555</v>
      </c>
      <c r="R10886">
        <v>1916</v>
      </c>
      <c r="S10886" s="4">
        <v>6.7</v>
      </c>
      <c r="T10886" t="s">
        <v>153</v>
      </c>
    </row>
    <row r="10887" spans="1:20" x14ac:dyDescent="0.35">
      <c r="A10887" t="s">
        <v>21140</v>
      </c>
      <c r="B10887" s="5" t="s">
        <v>91</v>
      </c>
      <c r="C10887" s="6">
        <v>254261</v>
      </c>
      <c r="D10887" t="s">
        <v>41</v>
      </c>
      <c r="E10887">
        <v>216122</v>
      </c>
      <c r="F10887" s="5" t="s">
        <v>23</v>
      </c>
      <c r="G10887" s="5" t="s">
        <v>24</v>
      </c>
      <c r="H10887" s="5" t="s">
        <v>151</v>
      </c>
      <c r="I10887" t="s">
        <v>35</v>
      </c>
      <c r="J10887" t="s">
        <v>110</v>
      </c>
      <c r="K10887">
        <v>50</v>
      </c>
      <c r="L10887" s="5" t="s">
        <v>21141</v>
      </c>
      <c r="M10887" s="5" t="s">
        <v>28</v>
      </c>
      <c r="N10887">
        <v>18</v>
      </c>
      <c r="O10887" t="s">
        <v>172</v>
      </c>
      <c r="P10887" s="1">
        <v>45363</v>
      </c>
      <c r="Q10887" s="1">
        <v>45431</v>
      </c>
      <c r="R10887">
        <v>965</v>
      </c>
      <c r="S10887" s="4">
        <v>5.7</v>
      </c>
      <c r="T10887" t="s">
        <v>243</v>
      </c>
    </row>
    <row r="10888" spans="1:20" x14ac:dyDescent="0.35">
      <c r="A10888" t="s">
        <v>21142</v>
      </c>
      <c r="B10888" s="5" t="s">
        <v>32</v>
      </c>
      <c r="C10888" s="6">
        <v>95509</v>
      </c>
      <c r="D10888" t="s">
        <v>92</v>
      </c>
      <c r="E10888">
        <v>71632</v>
      </c>
      <c r="F10888" s="5" t="s">
        <v>50</v>
      </c>
      <c r="G10888" s="5" t="s">
        <v>51</v>
      </c>
      <c r="H10888" s="5" t="s">
        <v>93</v>
      </c>
      <c r="I10888" t="s">
        <v>35</v>
      </c>
      <c r="J10888" t="s">
        <v>93</v>
      </c>
      <c r="K10888">
        <v>0</v>
      </c>
      <c r="L10888" s="5" t="s">
        <v>21143</v>
      </c>
      <c r="M10888" s="5" t="s">
        <v>70</v>
      </c>
      <c r="N10888">
        <v>4</v>
      </c>
      <c r="O10888" t="s">
        <v>141</v>
      </c>
      <c r="P10888" s="1">
        <v>45599</v>
      </c>
      <c r="Q10888" s="1">
        <v>45620</v>
      </c>
      <c r="R10888">
        <v>1264</v>
      </c>
      <c r="S10888" s="4">
        <v>7.5</v>
      </c>
      <c r="T10888" t="s">
        <v>89</v>
      </c>
    </row>
    <row r="10889" spans="1:20" x14ac:dyDescent="0.35">
      <c r="A10889" t="s">
        <v>21144</v>
      </c>
      <c r="B10889" s="5" t="s">
        <v>145</v>
      </c>
      <c r="C10889" s="6">
        <v>144757</v>
      </c>
      <c r="D10889" t="s">
        <v>74</v>
      </c>
      <c r="E10889">
        <v>180946</v>
      </c>
      <c r="F10889" s="5" t="s">
        <v>66</v>
      </c>
      <c r="G10889" s="5" t="s">
        <v>59</v>
      </c>
      <c r="H10889" s="5" t="s">
        <v>75</v>
      </c>
      <c r="I10889" t="s">
        <v>35</v>
      </c>
      <c r="J10889" t="s">
        <v>75</v>
      </c>
      <c r="K10889">
        <v>100</v>
      </c>
      <c r="L10889" s="5" t="s">
        <v>21145</v>
      </c>
      <c r="M10889" s="5" t="s">
        <v>54</v>
      </c>
      <c r="N10889">
        <v>9</v>
      </c>
      <c r="O10889" t="s">
        <v>88</v>
      </c>
      <c r="P10889" s="1">
        <v>45481</v>
      </c>
      <c r="Q10889" s="1">
        <v>45513</v>
      </c>
      <c r="R10889">
        <v>1528</v>
      </c>
      <c r="S10889" s="4">
        <v>5.7</v>
      </c>
      <c r="T10889" t="s">
        <v>47</v>
      </c>
    </row>
    <row r="10890" spans="1:20" x14ac:dyDescent="0.35">
      <c r="A10890" t="s">
        <v>21146</v>
      </c>
      <c r="B10890" s="5" t="s">
        <v>162</v>
      </c>
      <c r="C10890" s="6">
        <v>80856</v>
      </c>
      <c r="D10890" t="s">
        <v>22</v>
      </c>
      <c r="E10890">
        <v>80856</v>
      </c>
      <c r="F10890" s="5" t="s">
        <v>58</v>
      </c>
      <c r="G10890" s="5" t="s">
        <v>51</v>
      </c>
      <c r="H10890" s="5" t="s">
        <v>68</v>
      </c>
      <c r="I10890" t="s">
        <v>44</v>
      </c>
      <c r="J10890" t="s">
        <v>68</v>
      </c>
      <c r="K10890">
        <v>50</v>
      </c>
      <c r="L10890" s="5" t="s">
        <v>2355</v>
      </c>
      <c r="M10890" s="5" t="s">
        <v>37</v>
      </c>
      <c r="N10890">
        <v>0</v>
      </c>
      <c r="O10890" t="s">
        <v>135</v>
      </c>
      <c r="P10890" s="1">
        <v>45625</v>
      </c>
      <c r="Q10890" s="1">
        <v>45671</v>
      </c>
      <c r="R10890">
        <v>2142</v>
      </c>
      <c r="S10890" s="4">
        <v>8.8000000000000007</v>
      </c>
      <c r="T10890" t="s">
        <v>95</v>
      </c>
    </row>
    <row r="10891" spans="1:20" x14ac:dyDescent="0.35">
      <c r="A10891" t="s">
        <v>21147</v>
      </c>
      <c r="B10891" s="5" t="s">
        <v>40</v>
      </c>
      <c r="C10891" s="6">
        <v>170023</v>
      </c>
      <c r="D10891" t="s">
        <v>65</v>
      </c>
      <c r="E10891">
        <v>221030</v>
      </c>
      <c r="F10891" s="5" t="s">
        <v>23</v>
      </c>
      <c r="G10891" s="5" t="s">
        <v>42</v>
      </c>
      <c r="H10891" s="5" t="s">
        <v>67</v>
      </c>
      <c r="I10891" t="s">
        <v>44</v>
      </c>
      <c r="J10891" t="s">
        <v>67</v>
      </c>
      <c r="K10891">
        <v>50</v>
      </c>
      <c r="L10891" s="5" t="s">
        <v>21148</v>
      </c>
      <c r="M10891" s="5" t="s">
        <v>37</v>
      </c>
      <c r="N10891">
        <v>14</v>
      </c>
      <c r="O10891" t="s">
        <v>71</v>
      </c>
      <c r="P10891" s="1">
        <v>45369</v>
      </c>
      <c r="Q10891" s="1">
        <v>45441</v>
      </c>
      <c r="R10891">
        <v>1846</v>
      </c>
      <c r="S10891" s="4">
        <v>9.5</v>
      </c>
      <c r="T10891" t="s">
        <v>89</v>
      </c>
    </row>
    <row r="10892" spans="1:20" x14ac:dyDescent="0.35">
      <c r="A10892" t="s">
        <v>21149</v>
      </c>
      <c r="B10892" s="5" t="s">
        <v>21</v>
      </c>
      <c r="C10892" s="6">
        <v>67573</v>
      </c>
      <c r="D10892" t="s">
        <v>22</v>
      </c>
      <c r="E10892">
        <v>67573</v>
      </c>
      <c r="F10892" s="5" t="s">
        <v>50</v>
      </c>
      <c r="G10892" s="5" t="s">
        <v>24</v>
      </c>
      <c r="H10892" s="5" t="s">
        <v>191</v>
      </c>
      <c r="I10892" t="s">
        <v>44</v>
      </c>
      <c r="J10892" t="s">
        <v>423</v>
      </c>
      <c r="K10892">
        <v>100</v>
      </c>
      <c r="L10892" s="5" t="s">
        <v>21150</v>
      </c>
      <c r="M10892" s="5" t="s">
        <v>70</v>
      </c>
      <c r="N10892">
        <v>2</v>
      </c>
      <c r="O10892" t="s">
        <v>29</v>
      </c>
      <c r="P10892" s="1">
        <v>45299</v>
      </c>
      <c r="Q10892" s="1">
        <v>45363</v>
      </c>
      <c r="R10892">
        <v>1770</v>
      </c>
      <c r="S10892" s="4">
        <v>8.9</v>
      </c>
      <c r="T10892" t="s">
        <v>55</v>
      </c>
    </row>
    <row r="10893" spans="1:20" x14ac:dyDescent="0.35">
      <c r="A10893" t="s">
        <v>21151</v>
      </c>
      <c r="B10893" s="5" t="s">
        <v>100</v>
      </c>
      <c r="C10893" s="6">
        <v>43295</v>
      </c>
      <c r="D10893" t="s">
        <v>22</v>
      </c>
      <c r="E10893">
        <v>43295</v>
      </c>
      <c r="F10893" s="5" t="s">
        <v>50</v>
      </c>
      <c r="G10893" s="5" t="s">
        <v>51</v>
      </c>
      <c r="H10893" s="5" t="s">
        <v>116</v>
      </c>
      <c r="I10893" t="s">
        <v>35</v>
      </c>
      <c r="J10893" t="s">
        <v>116</v>
      </c>
      <c r="K10893">
        <v>0</v>
      </c>
      <c r="L10893" s="5" t="s">
        <v>21152</v>
      </c>
      <c r="M10893" s="5" t="s">
        <v>70</v>
      </c>
      <c r="N10893">
        <v>4</v>
      </c>
      <c r="O10893" t="s">
        <v>62</v>
      </c>
      <c r="P10893" s="1">
        <v>45498</v>
      </c>
      <c r="Q10893" s="1">
        <v>45536</v>
      </c>
      <c r="R10893">
        <v>1342</v>
      </c>
      <c r="S10893" s="4">
        <v>7.4</v>
      </c>
      <c r="T10893" t="s">
        <v>89</v>
      </c>
    </row>
    <row r="10894" spans="1:20" x14ac:dyDescent="0.35">
      <c r="A10894" t="s">
        <v>21153</v>
      </c>
      <c r="B10894" s="5" t="s">
        <v>105</v>
      </c>
      <c r="C10894" s="6">
        <v>138506</v>
      </c>
      <c r="D10894" t="s">
        <v>74</v>
      </c>
      <c r="E10894">
        <v>173133</v>
      </c>
      <c r="F10894" s="5" t="s">
        <v>66</v>
      </c>
      <c r="G10894" s="5" t="s">
        <v>42</v>
      </c>
      <c r="H10894" s="5" t="s">
        <v>75</v>
      </c>
      <c r="I10894" t="s">
        <v>35</v>
      </c>
      <c r="J10894" t="s">
        <v>75</v>
      </c>
      <c r="K10894">
        <v>0</v>
      </c>
      <c r="L10894" s="5" t="s">
        <v>21154</v>
      </c>
      <c r="M10894" s="5" t="s">
        <v>37</v>
      </c>
      <c r="N10894">
        <v>5</v>
      </c>
      <c r="O10894" t="s">
        <v>85</v>
      </c>
      <c r="P10894" s="1">
        <v>45505</v>
      </c>
      <c r="Q10894" s="1">
        <v>45552</v>
      </c>
      <c r="R10894">
        <v>971</v>
      </c>
      <c r="S10894" s="4">
        <v>9.6</v>
      </c>
      <c r="T10894" t="s">
        <v>55</v>
      </c>
    </row>
    <row r="10895" spans="1:20" x14ac:dyDescent="0.35">
      <c r="A10895" t="s">
        <v>21155</v>
      </c>
      <c r="B10895" s="5" t="s">
        <v>162</v>
      </c>
      <c r="C10895" s="6">
        <v>83927</v>
      </c>
      <c r="D10895" t="s">
        <v>65</v>
      </c>
      <c r="E10895">
        <v>109105</v>
      </c>
      <c r="F10895" s="5" t="s">
        <v>58</v>
      </c>
      <c r="G10895" s="5" t="s">
        <v>51</v>
      </c>
      <c r="H10895" s="5" t="s">
        <v>67</v>
      </c>
      <c r="I10895" t="s">
        <v>35</v>
      </c>
      <c r="J10895" t="s">
        <v>940</v>
      </c>
      <c r="K10895">
        <v>0</v>
      </c>
      <c r="L10895" s="5" t="s">
        <v>21156</v>
      </c>
      <c r="M10895" s="5" t="s">
        <v>54</v>
      </c>
      <c r="N10895">
        <v>0</v>
      </c>
      <c r="O10895" t="s">
        <v>172</v>
      </c>
      <c r="P10895" s="1">
        <v>45529</v>
      </c>
      <c r="Q10895" s="1">
        <v>45597</v>
      </c>
      <c r="R10895">
        <v>2240</v>
      </c>
      <c r="S10895" s="4">
        <v>9.8000000000000007</v>
      </c>
      <c r="T10895" t="s">
        <v>38</v>
      </c>
    </row>
    <row r="10896" spans="1:20" x14ac:dyDescent="0.35">
      <c r="A10896" t="s">
        <v>21157</v>
      </c>
      <c r="B10896" s="5" t="s">
        <v>28799</v>
      </c>
      <c r="C10896" s="6">
        <v>77484</v>
      </c>
      <c r="D10896" t="s">
        <v>92</v>
      </c>
      <c r="E10896">
        <v>58113</v>
      </c>
      <c r="F10896" s="5" t="s">
        <v>58</v>
      </c>
      <c r="G10896" s="5" t="s">
        <v>59</v>
      </c>
      <c r="H10896" s="5" t="s">
        <v>93</v>
      </c>
      <c r="I10896" t="s">
        <v>26</v>
      </c>
      <c r="J10896" t="s">
        <v>93</v>
      </c>
      <c r="K10896">
        <v>50</v>
      </c>
      <c r="L10896" s="5" t="s">
        <v>21158</v>
      </c>
      <c r="M10896" s="5" t="s">
        <v>37</v>
      </c>
      <c r="N10896">
        <v>1</v>
      </c>
      <c r="O10896" t="s">
        <v>167</v>
      </c>
      <c r="P10896" s="1">
        <v>45776</v>
      </c>
      <c r="Q10896" s="1">
        <v>45799</v>
      </c>
      <c r="R10896">
        <v>1818</v>
      </c>
      <c r="S10896" s="4">
        <v>8.6999999999999993</v>
      </c>
      <c r="T10896" t="s">
        <v>95</v>
      </c>
    </row>
    <row r="10897" spans="1:20" x14ac:dyDescent="0.35">
      <c r="A10897" t="s">
        <v>21159</v>
      </c>
      <c r="B10897" s="5" t="s">
        <v>100</v>
      </c>
      <c r="C10897" s="6">
        <v>149388</v>
      </c>
      <c r="D10897" t="s">
        <v>22</v>
      </c>
      <c r="E10897">
        <v>149388</v>
      </c>
      <c r="F10897" s="5" t="s">
        <v>66</v>
      </c>
      <c r="G10897" s="5" t="s">
        <v>51</v>
      </c>
      <c r="H10897" s="5" t="s">
        <v>129</v>
      </c>
      <c r="I10897" t="s">
        <v>26</v>
      </c>
      <c r="J10897" t="s">
        <v>129</v>
      </c>
      <c r="K10897">
        <v>100</v>
      </c>
      <c r="L10897" s="5" t="s">
        <v>21160</v>
      </c>
      <c r="M10897" s="5" t="s">
        <v>54</v>
      </c>
      <c r="N10897">
        <v>6</v>
      </c>
      <c r="O10897" t="s">
        <v>88</v>
      </c>
      <c r="P10897" s="1">
        <v>45450</v>
      </c>
      <c r="Q10897" s="1">
        <v>45503</v>
      </c>
      <c r="R10897">
        <v>855</v>
      </c>
      <c r="S10897" s="4">
        <v>9.9</v>
      </c>
      <c r="T10897" t="s">
        <v>108</v>
      </c>
    </row>
    <row r="10898" spans="1:20" x14ac:dyDescent="0.35">
      <c r="A10898" t="s">
        <v>21161</v>
      </c>
      <c r="B10898" s="5" t="s">
        <v>162</v>
      </c>
      <c r="C10898" s="6">
        <v>220434</v>
      </c>
      <c r="D10898" t="s">
        <v>41</v>
      </c>
      <c r="E10898">
        <v>187369</v>
      </c>
      <c r="F10898" s="5" t="s">
        <v>23</v>
      </c>
      <c r="G10898" s="5" t="s">
        <v>24</v>
      </c>
      <c r="H10898" s="5" t="s">
        <v>126</v>
      </c>
      <c r="I10898" t="s">
        <v>44</v>
      </c>
      <c r="J10898" t="s">
        <v>126</v>
      </c>
      <c r="K10898">
        <v>50</v>
      </c>
      <c r="L10898" s="5" t="s">
        <v>21162</v>
      </c>
      <c r="M10898" s="5" t="s">
        <v>54</v>
      </c>
      <c r="N10898">
        <v>14</v>
      </c>
      <c r="O10898" t="s">
        <v>167</v>
      </c>
      <c r="P10898" s="1">
        <v>45407</v>
      </c>
      <c r="Q10898" s="1">
        <v>45426</v>
      </c>
      <c r="R10898">
        <v>1114</v>
      </c>
      <c r="S10898" s="4">
        <v>8.6</v>
      </c>
      <c r="T10898" t="s">
        <v>89</v>
      </c>
    </row>
    <row r="10899" spans="1:20" x14ac:dyDescent="0.35">
      <c r="A10899" t="s">
        <v>21163</v>
      </c>
      <c r="B10899" s="5" t="s">
        <v>32</v>
      </c>
      <c r="C10899" s="6">
        <v>79212</v>
      </c>
      <c r="D10899" t="s">
        <v>92</v>
      </c>
      <c r="E10899">
        <v>59409</v>
      </c>
      <c r="F10899" s="5" t="s">
        <v>58</v>
      </c>
      <c r="G10899" s="5" t="s">
        <v>51</v>
      </c>
      <c r="H10899" s="5" t="s">
        <v>93</v>
      </c>
      <c r="I10899" t="s">
        <v>26</v>
      </c>
      <c r="J10899" t="s">
        <v>768</v>
      </c>
      <c r="K10899">
        <v>100</v>
      </c>
      <c r="L10899" s="5" t="s">
        <v>21164</v>
      </c>
      <c r="M10899" s="5" t="s">
        <v>28</v>
      </c>
      <c r="N10899">
        <v>1</v>
      </c>
      <c r="O10899" t="s">
        <v>62</v>
      </c>
      <c r="P10899" s="1">
        <v>45729</v>
      </c>
      <c r="Q10899" s="1">
        <v>45781</v>
      </c>
      <c r="R10899">
        <v>1636</v>
      </c>
      <c r="S10899" s="4">
        <v>5.9</v>
      </c>
      <c r="T10899" t="s">
        <v>243</v>
      </c>
    </row>
    <row r="10900" spans="1:20" x14ac:dyDescent="0.35">
      <c r="A10900" t="s">
        <v>21165</v>
      </c>
      <c r="B10900" s="5" t="s">
        <v>28800</v>
      </c>
      <c r="C10900" s="6">
        <v>169031</v>
      </c>
      <c r="D10900" t="s">
        <v>41</v>
      </c>
      <c r="E10900">
        <v>143676</v>
      </c>
      <c r="F10900" s="5" t="s">
        <v>66</v>
      </c>
      <c r="G10900" s="5" t="s">
        <v>51</v>
      </c>
      <c r="H10900" s="5" t="s">
        <v>43</v>
      </c>
      <c r="I10900" t="s">
        <v>35</v>
      </c>
      <c r="J10900" t="s">
        <v>43</v>
      </c>
      <c r="K10900">
        <v>50</v>
      </c>
      <c r="L10900" s="5" t="s">
        <v>21166</v>
      </c>
      <c r="M10900" s="5" t="s">
        <v>37</v>
      </c>
      <c r="N10900">
        <v>7</v>
      </c>
      <c r="O10900" t="s">
        <v>46</v>
      </c>
      <c r="P10900" s="1">
        <v>45572</v>
      </c>
      <c r="Q10900" s="1">
        <v>45619</v>
      </c>
      <c r="R10900">
        <v>2421</v>
      </c>
      <c r="S10900" s="4">
        <v>9.1999999999999993</v>
      </c>
      <c r="T10900" t="s">
        <v>63</v>
      </c>
    </row>
    <row r="10901" spans="1:20" x14ac:dyDescent="0.35">
      <c r="A10901" t="s">
        <v>21167</v>
      </c>
      <c r="B10901" s="5" t="s">
        <v>28799</v>
      </c>
      <c r="C10901" s="6">
        <v>165582</v>
      </c>
      <c r="D10901" t="s">
        <v>22</v>
      </c>
      <c r="E10901">
        <v>165582</v>
      </c>
      <c r="F10901" s="5" t="s">
        <v>66</v>
      </c>
      <c r="G10901" s="5" t="s">
        <v>42</v>
      </c>
      <c r="H10901" s="5" t="s">
        <v>68</v>
      </c>
      <c r="I10901" t="s">
        <v>35</v>
      </c>
      <c r="J10901" t="s">
        <v>68</v>
      </c>
      <c r="K10901">
        <v>50</v>
      </c>
      <c r="L10901" s="5" t="s">
        <v>21168</v>
      </c>
      <c r="M10901" s="5" t="s">
        <v>54</v>
      </c>
      <c r="N10901">
        <v>8</v>
      </c>
      <c r="O10901" t="s">
        <v>131</v>
      </c>
      <c r="P10901" s="1">
        <v>45334</v>
      </c>
      <c r="Q10901" s="1">
        <v>45355</v>
      </c>
      <c r="R10901">
        <v>1890</v>
      </c>
      <c r="S10901" s="4">
        <v>6.5</v>
      </c>
      <c r="T10901" t="s">
        <v>277</v>
      </c>
    </row>
    <row r="10902" spans="1:20" x14ac:dyDescent="0.35">
      <c r="A10902" t="s">
        <v>21169</v>
      </c>
      <c r="B10902" s="5" t="s">
        <v>217</v>
      </c>
      <c r="C10902" s="6">
        <v>323522</v>
      </c>
      <c r="D10902" t="s">
        <v>120</v>
      </c>
      <c r="E10902">
        <v>291170</v>
      </c>
      <c r="F10902" s="5" t="s">
        <v>23</v>
      </c>
      <c r="G10902" s="5" t="s">
        <v>51</v>
      </c>
      <c r="H10902" s="5" t="s">
        <v>121</v>
      </c>
      <c r="I10902" t="s">
        <v>35</v>
      </c>
      <c r="J10902" t="s">
        <v>121</v>
      </c>
      <c r="K10902">
        <v>100</v>
      </c>
      <c r="L10902" s="5" t="s">
        <v>21170</v>
      </c>
      <c r="M10902" s="5" t="s">
        <v>37</v>
      </c>
      <c r="N10902">
        <v>18</v>
      </c>
      <c r="O10902" t="s">
        <v>135</v>
      </c>
      <c r="P10902" s="1">
        <v>45774</v>
      </c>
      <c r="Q10902" s="1">
        <v>45792</v>
      </c>
      <c r="R10902">
        <v>1564</v>
      </c>
      <c r="S10902" s="4">
        <v>10</v>
      </c>
      <c r="T10902" t="s">
        <v>55</v>
      </c>
    </row>
    <row r="10903" spans="1:20" x14ac:dyDescent="0.35">
      <c r="A10903" t="s">
        <v>21171</v>
      </c>
      <c r="B10903" s="5" t="s">
        <v>145</v>
      </c>
      <c r="C10903" s="6">
        <v>89783</v>
      </c>
      <c r="D10903" t="s">
        <v>22</v>
      </c>
      <c r="E10903">
        <v>89783</v>
      </c>
      <c r="F10903" s="5" t="s">
        <v>58</v>
      </c>
      <c r="G10903" s="5" t="s">
        <v>51</v>
      </c>
      <c r="H10903" s="5" t="s">
        <v>101</v>
      </c>
      <c r="I10903" t="s">
        <v>35</v>
      </c>
      <c r="J10903" t="s">
        <v>101</v>
      </c>
      <c r="K10903">
        <v>100</v>
      </c>
      <c r="L10903" s="5" t="s">
        <v>21172</v>
      </c>
      <c r="M10903" s="5" t="s">
        <v>70</v>
      </c>
      <c r="N10903">
        <v>1</v>
      </c>
      <c r="O10903" t="s">
        <v>78</v>
      </c>
      <c r="P10903" s="1">
        <v>45502</v>
      </c>
      <c r="Q10903" s="1">
        <v>45573</v>
      </c>
      <c r="R10903">
        <v>1060</v>
      </c>
      <c r="S10903" s="4">
        <v>6.7</v>
      </c>
      <c r="T10903" t="s">
        <v>63</v>
      </c>
    </row>
    <row r="10904" spans="1:20" x14ac:dyDescent="0.35">
      <c r="A10904" t="s">
        <v>21173</v>
      </c>
      <c r="B10904" s="5" t="s">
        <v>32</v>
      </c>
      <c r="C10904" s="6">
        <v>172737</v>
      </c>
      <c r="D10904" t="s">
        <v>22</v>
      </c>
      <c r="E10904">
        <v>172737</v>
      </c>
      <c r="F10904" s="5" t="s">
        <v>23</v>
      </c>
      <c r="G10904" s="5" t="s">
        <v>24</v>
      </c>
      <c r="H10904" s="5" t="s">
        <v>97</v>
      </c>
      <c r="I10904" t="s">
        <v>44</v>
      </c>
      <c r="J10904" t="s">
        <v>97</v>
      </c>
      <c r="K10904">
        <v>50</v>
      </c>
      <c r="L10904" s="5" t="s">
        <v>21174</v>
      </c>
      <c r="M10904" s="5" t="s">
        <v>70</v>
      </c>
      <c r="N10904">
        <v>13</v>
      </c>
      <c r="O10904" t="s">
        <v>107</v>
      </c>
      <c r="P10904" s="1">
        <v>45686</v>
      </c>
      <c r="Q10904" s="1">
        <v>45726</v>
      </c>
      <c r="R10904">
        <v>1381</v>
      </c>
      <c r="S10904" s="4">
        <v>8.9</v>
      </c>
      <c r="T10904" t="s">
        <v>243</v>
      </c>
    </row>
    <row r="10905" spans="1:20" x14ac:dyDescent="0.35">
      <c r="A10905" t="s">
        <v>21175</v>
      </c>
      <c r="B10905" s="5" t="s">
        <v>21</v>
      </c>
      <c r="C10905" s="6">
        <v>118389</v>
      </c>
      <c r="D10905" t="s">
        <v>22</v>
      </c>
      <c r="E10905">
        <v>118389</v>
      </c>
      <c r="F10905" s="5" t="s">
        <v>66</v>
      </c>
      <c r="G10905" s="5" t="s">
        <v>59</v>
      </c>
      <c r="H10905" s="5" t="s">
        <v>129</v>
      </c>
      <c r="I10905" t="s">
        <v>26</v>
      </c>
      <c r="J10905" t="s">
        <v>129</v>
      </c>
      <c r="K10905">
        <v>50</v>
      </c>
      <c r="L10905" s="5" t="s">
        <v>21176</v>
      </c>
      <c r="M10905" s="5" t="s">
        <v>28</v>
      </c>
      <c r="N10905">
        <v>5</v>
      </c>
      <c r="O10905" t="s">
        <v>85</v>
      </c>
      <c r="P10905" s="1">
        <v>45734</v>
      </c>
      <c r="Q10905" s="1">
        <v>45789</v>
      </c>
      <c r="R10905">
        <v>1971</v>
      </c>
      <c r="S10905" s="4">
        <v>6.7</v>
      </c>
      <c r="T10905" t="s">
        <v>243</v>
      </c>
    </row>
    <row r="10906" spans="1:20" x14ac:dyDescent="0.35">
      <c r="A10906" t="s">
        <v>21177</v>
      </c>
      <c r="B10906" s="5" t="s">
        <v>28802</v>
      </c>
      <c r="C10906" s="6">
        <v>77597</v>
      </c>
      <c r="D10906" t="s">
        <v>92</v>
      </c>
      <c r="E10906">
        <v>58198</v>
      </c>
      <c r="F10906" s="5" t="s">
        <v>58</v>
      </c>
      <c r="G10906" s="5" t="s">
        <v>51</v>
      </c>
      <c r="H10906" s="5" t="s">
        <v>93</v>
      </c>
      <c r="I10906" t="s">
        <v>26</v>
      </c>
      <c r="J10906" t="s">
        <v>93</v>
      </c>
      <c r="K10906">
        <v>100</v>
      </c>
      <c r="L10906" s="5" t="s">
        <v>21178</v>
      </c>
      <c r="M10906" s="5" t="s">
        <v>28</v>
      </c>
      <c r="N10906">
        <v>0</v>
      </c>
      <c r="O10906" t="s">
        <v>78</v>
      </c>
      <c r="P10906" s="1">
        <v>45515</v>
      </c>
      <c r="Q10906" s="1">
        <v>45538</v>
      </c>
      <c r="R10906">
        <v>2061</v>
      </c>
      <c r="S10906" s="4">
        <v>9.5</v>
      </c>
      <c r="T10906" t="s">
        <v>63</v>
      </c>
    </row>
    <row r="10907" spans="1:20" x14ac:dyDescent="0.35">
      <c r="A10907" t="s">
        <v>21179</v>
      </c>
      <c r="B10907" s="5" t="s">
        <v>21</v>
      </c>
      <c r="C10907" s="6">
        <v>139624</v>
      </c>
      <c r="D10907" t="s">
        <v>65</v>
      </c>
      <c r="E10907">
        <v>181511</v>
      </c>
      <c r="F10907" s="5" t="s">
        <v>66</v>
      </c>
      <c r="G10907" s="5" t="s">
        <v>24</v>
      </c>
      <c r="H10907" s="5" t="s">
        <v>67</v>
      </c>
      <c r="I10907" t="s">
        <v>44</v>
      </c>
      <c r="J10907" t="s">
        <v>67</v>
      </c>
      <c r="K10907">
        <v>50</v>
      </c>
      <c r="L10907" s="5" t="s">
        <v>18977</v>
      </c>
      <c r="M10907" s="5" t="s">
        <v>28</v>
      </c>
      <c r="N10907">
        <v>7</v>
      </c>
      <c r="O10907" t="s">
        <v>147</v>
      </c>
      <c r="P10907" s="1">
        <v>45567</v>
      </c>
      <c r="Q10907" s="1">
        <v>45603</v>
      </c>
      <c r="R10907">
        <v>1774</v>
      </c>
      <c r="S10907" s="4">
        <v>9.6</v>
      </c>
      <c r="T10907" t="s">
        <v>210</v>
      </c>
    </row>
    <row r="10908" spans="1:20" x14ac:dyDescent="0.35">
      <c r="A10908" t="s">
        <v>21180</v>
      </c>
      <c r="B10908" s="5" t="s">
        <v>21</v>
      </c>
      <c r="C10908" s="6">
        <v>118666</v>
      </c>
      <c r="D10908" t="s">
        <v>65</v>
      </c>
      <c r="E10908">
        <v>154266</v>
      </c>
      <c r="F10908" s="5" t="s">
        <v>66</v>
      </c>
      <c r="G10908" s="5" t="s">
        <v>24</v>
      </c>
      <c r="H10908" s="5" t="s">
        <v>67</v>
      </c>
      <c r="I10908" t="s">
        <v>26</v>
      </c>
      <c r="J10908" t="s">
        <v>67</v>
      </c>
      <c r="K10908">
        <v>100</v>
      </c>
      <c r="L10908" s="5" t="s">
        <v>21181</v>
      </c>
      <c r="M10908" s="5" t="s">
        <v>70</v>
      </c>
      <c r="N10908">
        <v>5</v>
      </c>
      <c r="O10908" t="s">
        <v>147</v>
      </c>
      <c r="P10908" s="1">
        <v>45671</v>
      </c>
      <c r="Q10908" s="1">
        <v>45685</v>
      </c>
      <c r="R10908">
        <v>964</v>
      </c>
      <c r="S10908" s="4">
        <v>5.3</v>
      </c>
      <c r="T10908" t="s">
        <v>108</v>
      </c>
    </row>
    <row r="10909" spans="1:20" x14ac:dyDescent="0.35">
      <c r="A10909" t="s">
        <v>21182</v>
      </c>
      <c r="B10909" s="5" t="s">
        <v>21</v>
      </c>
      <c r="C10909" s="6">
        <v>74287</v>
      </c>
      <c r="D10909" t="s">
        <v>41</v>
      </c>
      <c r="E10909">
        <v>63144</v>
      </c>
      <c r="F10909" s="5" t="s">
        <v>58</v>
      </c>
      <c r="G10909" s="5" t="s">
        <v>42</v>
      </c>
      <c r="H10909" s="5" t="s">
        <v>126</v>
      </c>
      <c r="I10909" t="s">
        <v>44</v>
      </c>
      <c r="J10909" t="s">
        <v>467</v>
      </c>
      <c r="K10909">
        <v>100</v>
      </c>
      <c r="L10909" s="5" t="s">
        <v>21183</v>
      </c>
      <c r="M10909" s="5" t="s">
        <v>54</v>
      </c>
      <c r="N10909">
        <v>1</v>
      </c>
      <c r="O10909" t="s">
        <v>131</v>
      </c>
      <c r="P10909" s="1">
        <v>45386</v>
      </c>
      <c r="Q10909" s="1">
        <v>45436</v>
      </c>
      <c r="R10909">
        <v>1947</v>
      </c>
      <c r="S10909" s="4">
        <v>7.1</v>
      </c>
      <c r="T10909" t="s">
        <v>89</v>
      </c>
    </row>
    <row r="10910" spans="1:20" x14ac:dyDescent="0.35">
      <c r="A10910" t="s">
        <v>21184</v>
      </c>
      <c r="B10910" s="5" t="s">
        <v>28799</v>
      </c>
      <c r="C10910" s="6">
        <v>208649</v>
      </c>
      <c r="D10910" t="s">
        <v>92</v>
      </c>
      <c r="E10910">
        <v>156487</v>
      </c>
      <c r="F10910" s="5" t="s">
        <v>23</v>
      </c>
      <c r="G10910" s="5" t="s">
        <v>42</v>
      </c>
      <c r="H10910" s="5" t="s">
        <v>93</v>
      </c>
      <c r="I10910" t="s">
        <v>26</v>
      </c>
      <c r="J10910" t="s">
        <v>93</v>
      </c>
      <c r="K10910">
        <v>100</v>
      </c>
      <c r="L10910" s="5" t="s">
        <v>13475</v>
      </c>
      <c r="M10910" s="5" t="s">
        <v>28</v>
      </c>
      <c r="N10910">
        <v>13</v>
      </c>
      <c r="O10910" t="s">
        <v>62</v>
      </c>
      <c r="P10910" s="1">
        <v>45639</v>
      </c>
      <c r="Q10910" s="1">
        <v>45673</v>
      </c>
      <c r="R10910">
        <v>1064</v>
      </c>
      <c r="S10910" s="4">
        <v>8.1</v>
      </c>
      <c r="T10910" t="s">
        <v>103</v>
      </c>
    </row>
    <row r="10911" spans="1:20" x14ac:dyDescent="0.35">
      <c r="A10911" t="s">
        <v>21185</v>
      </c>
      <c r="B10911" s="5" t="s">
        <v>174</v>
      </c>
      <c r="C10911" s="6">
        <v>123996</v>
      </c>
      <c r="D10911" t="s">
        <v>41</v>
      </c>
      <c r="E10911">
        <v>105397</v>
      </c>
      <c r="F10911" s="5" t="s">
        <v>66</v>
      </c>
      <c r="G10911" s="5" t="s">
        <v>51</v>
      </c>
      <c r="H10911" s="5" t="s">
        <v>60</v>
      </c>
      <c r="I10911" t="s">
        <v>35</v>
      </c>
      <c r="J10911" t="s">
        <v>93</v>
      </c>
      <c r="K10911">
        <v>0</v>
      </c>
      <c r="L10911" s="5" t="s">
        <v>21186</v>
      </c>
      <c r="M10911" s="5" t="s">
        <v>37</v>
      </c>
      <c r="N10911">
        <v>8</v>
      </c>
      <c r="O10911" t="s">
        <v>112</v>
      </c>
      <c r="P10911" s="1">
        <v>45389</v>
      </c>
      <c r="Q10911" s="1">
        <v>45431</v>
      </c>
      <c r="R10911">
        <v>1805</v>
      </c>
      <c r="S10911" s="4">
        <v>8</v>
      </c>
      <c r="T10911" t="s">
        <v>47</v>
      </c>
    </row>
    <row r="10912" spans="1:20" x14ac:dyDescent="0.35">
      <c r="A10912" t="s">
        <v>21187</v>
      </c>
      <c r="B10912" s="5" t="s">
        <v>174</v>
      </c>
      <c r="C10912" s="6">
        <v>229871</v>
      </c>
      <c r="D10912" t="s">
        <v>41</v>
      </c>
      <c r="E10912">
        <v>195390</v>
      </c>
      <c r="F10912" s="5" t="s">
        <v>23</v>
      </c>
      <c r="G10912" s="5" t="s">
        <v>24</v>
      </c>
      <c r="H10912" s="5" t="s">
        <v>43</v>
      </c>
      <c r="I10912" t="s">
        <v>35</v>
      </c>
      <c r="J10912" t="s">
        <v>43</v>
      </c>
      <c r="K10912">
        <v>50</v>
      </c>
      <c r="L10912" s="5" t="s">
        <v>21188</v>
      </c>
      <c r="M10912" s="5" t="s">
        <v>54</v>
      </c>
      <c r="N10912">
        <v>15</v>
      </c>
      <c r="O10912" t="s">
        <v>112</v>
      </c>
      <c r="P10912" s="1">
        <v>45718</v>
      </c>
      <c r="Q10912" s="1">
        <v>45752</v>
      </c>
      <c r="R10912">
        <v>2477</v>
      </c>
      <c r="S10912" s="4">
        <v>9.5</v>
      </c>
      <c r="T10912" t="s">
        <v>38</v>
      </c>
    </row>
    <row r="10913" spans="1:20" x14ac:dyDescent="0.35">
      <c r="A10913" t="s">
        <v>21189</v>
      </c>
      <c r="B10913" s="5" t="s">
        <v>91</v>
      </c>
      <c r="C10913" s="6">
        <v>92771</v>
      </c>
      <c r="D10913" t="s">
        <v>65</v>
      </c>
      <c r="E10913">
        <v>120602</v>
      </c>
      <c r="F10913" s="5" t="s">
        <v>50</v>
      </c>
      <c r="G10913" s="5" t="s">
        <v>51</v>
      </c>
      <c r="H10913" s="5" t="s">
        <v>67</v>
      </c>
      <c r="I10913" t="s">
        <v>44</v>
      </c>
      <c r="J10913" t="s">
        <v>67</v>
      </c>
      <c r="K10913">
        <v>50</v>
      </c>
      <c r="L10913" s="5" t="s">
        <v>21190</v>
      </c>
      <c r="M10913" s="5" t="s">
        <v>28</v>
      </c>
      <c r="N10913">
        <v>2</v>
      </c>
      <c r="O10913" t="s">
        <v>46</v>
      </c>
      <c r="P10913" s="1">
        <v>45506</v>
      </c>
      <c r="Q10913" s="1">
        <v>45579</v>
      </c>
      <c r="R10913">
        <v>910</v>
      </c>
      <c r="S10913" s="4">
        <v>7.1</v>
      </c>
      <c r="T10913" t="s">
        <v>108</v>
      </c>
    </row>
    <row r="10914" spans="1:20" x14ac:dyDescent="0.35">
      <c r="A10914" t="s">
        <v>21191</v>
      </c>
      <c r="B10914" s="5" t="s">
        <v>21</v>
      </c>
      <c r="C10914" s="6">
        <v>31230</v>
      </c>
      <c r="D10914" t="s">
        <v>22</v>
      </c>
      <c r="E10914">
        <v>31230</v>
      </c>
      <c r="F10914" s="5" t="s">
        <v>58</v>
      </c>
      <c r="G10914" s="5" t="s">
        <v>51</v>
      </c>
      <c r="H10914" s="5" t="s">
        <v>157</v>
      </c>
      <c r="I10914" t="s">
        <v>26</v>
      </c>
      <c r="J10914" t="s">
        <v>83</v>
      </c>
      <c r="K10914">
        <v>100</v>
      </c>
      <c r="L10914" s="5" t="s">
        <v>21192</v>
      </c>
      <c r="M10914" s="5" t="s">
        <v>37</v>
      </c>
      <c r="N10914">
        <v>1</v>
      </c>
      <c r="O10914" t="s">
        <v>85</v>
      </c>
      <c r="P10914" s="1">
        <v>45742</v>
      </c>
      <c r="Q10914" s="1">
        <v>45792</v>
      </c>
      <c r="R10914">
        <v>1660</v>
      </c>
      <c r="S10914" s="4">
        <v>8.5</v>
      </c>
      <c r="T10914" t="s">
        <v>30</v>
      </c>
    </row>
    <row r="10915" spans="1:20" x14ac:dyDescent="0.35">
      <c r="A10915" t="s">
        <v>21193</v>
      </c>
      <c r="B10915" s="5" t="s">
        <v>162</v>
      </c>
      <c r="C10915" s="6">
        <v>120411</v>
      </c>
      <c r="D10915" t="s">
        <v>22</v>
      </c>
      <c r="E10915">
        <v>120411</v>
      </c>
      <c r="F10915" s="5" t="s">
        <v>66</v>
      </c>
      <c r="G10915" s="5" t="s">
        <v>42</v>
      </c>
      <c r="H10915" s="5" t="s">
        <v>191</v>
      </c>
      <c r="I10915" t="s">
        <v>44</v>
      </c>
      <c r="J10915" t="s">
        <v>522</v>
      </c>
      <c r="K10915">
        <v>50</v>
      </c>
      <c r="L10915" s="5" t="s">
        <v>21194</v>
      </c>
      <c r="M10915" s="5" t="s">
        <v>28</v>
      </c>
      <c r="N10915">
        <v>7</v>
      </c>
      <c r="O10915" t="s">
        <v>135</v>
      </c>
      <c r="P10915" s="1">
        <v>45690</v>
      </c>
      <c r="Q10915" s="1">
        <v>45741</v>
      </c>
      <c r="R10915">
        <v>2299</v>
      </c>
      <c r="S10915" s="4">
        <v>6.3</v>
      </c>
      <c r="T10915" t="s">
        <v>108</v>
      </c>
    </row>
    <row r="10916" spans="1:20" x14ac:dyDescent="0.35">
      <c r="A10916" t="s">
        <v>21195</v>
      </c>
      <c r="B10916" s="5" t="s">
        <v>49</v>
      </c>
      <c r="C10916" s="6">
        <v>219663</v>
      </c>
      <c r="D10916" t="s">
        <v>41</v>
      </c>
      <c r="E10916">
        <v>186714</v>
      </c>
      <c r="F10916" s="5" t="s">
        <v>23</v>
      </c>
      <c r="G10916" s="5" t="s">
        <v>59</v>
      </c>
      <c r="H10916" s="5" t="s">
        <v>43</v>
      </c>
      <c r="I10916" t="s">
        <v>44</v>
      </c>
      <c r="J10916" t="s">
        <v>43</v>
      </c>
      <c r="K10916">
        <v>100</v>
      </c>
      <c r="L10916" s="5" t="s">
        <v>21196</v>
      </c>
      <c r="M10916" s="5" t="s">
        <v>37</v>
      </c>
      <c r="N10916">
        <v>16</v>
      </c>
      <c r="O10916" t="s">
        <v>46</v>
      </c>
      <c r="P10916" s="1">
        <v>45296</v>
      </c>
      <c r="Q10916" s="1">
        <v>45347</v>
      </c>
      <c r="R10916">
        <v>1906</v>
      </c>
      <c r="S10916" s="4">
        <v>7.1</v>
      </c>
      <c r="T10916" t="s">
        <v>95</v>
      </c>
    </row>
    <row r="10917" spans="1:20" x14ac:dyDescent="0.35">
      <c r="A10917" t="s">
        <v>21197</v>
      </c>
      <c r="B10917" s="5" t="s">
        <v>28802</v>
      </c>
      <c r="C10917" s="6">
        <v>62748</v>
      </c>
      <c r="D10917" t="s">
        <v>41</v>
      </c>
      <c r="E10917">
        <v>53336</v>
      </c>
      <c r="F10917" s="5" t="s">
        <v>50</v>
      </c>
      <c r="G10917" s="5" t="s">
        <v>59</v>
      </c>
      <c r="H10917" s="5" t="s">
        <v>151</v>
      </c>
      <c r="I10917" t="s">
        <v>44</v>
      </c>
      <c r="J10917" t="s">
        <v>151</v>
      </c>
      <c r="K10917">
        <v>50</v>
      </c>
      <c r="L10917" s="5" t="s">
        <v>21198</v>
      </c>
      <c r="M10917" s="5" t="s">
        <v>70</v>
      </c>
      <c r="N10917">
        <v>3</v>
      </c>
      <c r="O10917" t="s">
        <v>141</v>
      </c>
      <c r="P10917" s="1">
        <v>45489</v>
      </c>
      <c r="Q10917" s="1">
        <v>45516</v>
      </c>
      <c r="R10917">
        <v>1479</v>
      </c>
      <c r="S10917" s="4">
        <v>5.8</v>
      </c>
      <c r="T10917" t="s">
        <v>30</v>
      </c>
    </row>
    <row r="10918" spans="1:20" x14ac:dyDescent="0.35">
      <c r="A10918" t="s">
        <v>21199</v>
      </c>
      <c r="B10918" s="5" t="s">
        <v>28801</v>
      </c>
      <c r="C10918" s="6">
        <v>60299</v>
      </c>
      <c r="D10918" t="s">
        <v>92</v>
      </c>
      <c r="E10918">
        <v>45224</v>
      </c>
      <c r="F10918" s="5" t="s">
        <v>58</v>
      </c>
      <c r="G10918" s="5" t="s">
        <v>42</v>
      </c>
      <c r="H10918" s="5" t="s">
        <v>93</v>
      </c>
      <c r="I10918" t="s">
        <v>44</v>
      </c>
      <c r="J10918" t="s">
        <v>93</v>
      </c>
      <c r="K10918">
        <v>50</v>
      </c>
      <c r="L10918" s="5" t="s">
        <v>21200</v>
      </c>
      <c r="M10918" s="5" t="s">
        <v>70</v>
      </c>
      <c r="N10918">
        <v>1</v>
      </c>
      <c r="O10918" t="s">
        <v>131</v>
      </c>
      <c r="P10918" s="1">
        <v>45632</v>
      </c>
      <c r="Q10918" s="1">
        <v>45693</v>
      </c>
      <c r="R10918">
        <v>1779</v>
      </c>
      <c r="S10918" s="4">
        <v>7.8</v>
      </c>
      <c r="T10918" t="s">
        <v>210</v>
      </c>
    </row>
    <row r="10919" spans="1:20" x14ac:dyDescent="0.35">
      <c r="A10919" t="s">
        <v>21201</v>
      </c>
      <c r="B10919" s="5" t="s">
        <v>32</v>
      </c>
      <c r="C10919" s="6">
        <v>266091</v>
      </c>
      <c r="D10919" t="s">
        <v>41</v>
      </c>
      <c r="E10919">
        <v>226177</v>
      </c>
      <c r="F10919" s="5" t="s">
        <v>23</v>
      </c>
      <c r="G10919" s="5" t="s">
        <v>24</v>
      </c>
      <c r="H10919" s="5" t="s">
        <v>126</v>
      </c>
      <c r="I10919" t="s">
        <v>26</v>
      </c>
      <c r="J10919" t="s">
        <v>126</v>
      </c>
      <c r="K10919">
        <v>50</v>
      </c>
      <c r="L10919" s="5" t="s">
        <v>21202</v>
      </c>
      <c r="M10919" s="5" t="s">
        <v>28</v>
      </c>
      <c r="N10919">
        <v>13</v>
      </c>
      <c r="O10919" t="s">
        <v>147</v>
      </c>
      <c r="P10919" s="1">
        <v>45749</v>
      </c>
      <c r="Q10919" s="1">
        <v>45774</v>
      </c>
      <c r="R10919">
        <v>990</v>
      </c>
      <c r="S10919" s="4">
        <v>5.7</v>
      </c>
      <c r="T10919" t="s">
        <v>243</v>
      </c>
    </row>
    <row r="10920" spans="1:20" x14ac:dyDescent="0.35">
      <c r="A10920" t="s">
        <v>21203</v>
      </c>
      <c r="B10920" s="5" t="s">
        <v>162</v>
      </c>
      <c r="C10920" s="6">
        <v>252940</v>
      </c>
      <c r="D10920" t="s">
        <v>81</v>
      </c>
      <c r="E10920">
        <v>341469</v>
      </c>
      <c r="F10920" s="5" t="s">
        <v>23</v>
      </c>
      <c r="G10920" s="5" t="s">
        <v>59</v>
      </c>
      <c r="H10920" s="5" t="s">
        <v>82</v>
      </c>
      <c r="I10920" t="s">
        <v>35</v>
      </c>
      <c r="J10920" t="s">
        <v>151</v>
      </c>
      <c r="K10920">
        <v>0</v>
      </c>
      <c r="L10920" s="5" t="s">
        <v>21204</v>
      </c>
      <c r="M10920" s="5" t="s">
        <v>54</v>
      </c>
      <c r="N10920">
        <v>16</v>
      </c>
      <c r="O10920" t="s">
        <v>112</v>
      </c>
      <c r="P10920" s="1">
        <v>45723</v>
      </c>
      <c r="Q10920" s="1">
        <v>45754</v>
      </c>
      <c r="R10920">
        <v>2229</v>
      </c>
      <c r="S10920" s="4">
        <v>8.6999999999999993</v>
      </c>
      <c r="T10920" t="s">
        <v>243</v>
      </c>
    </row>
    <row r="10921" spans="1:20" x14ac:dyDescent="0.35">
      <c r="A10921" t="s">
        <v>21205</v>
      </c>
      <c r="B10921" s="5" t="s">
        <v>105</v>
      </c>
      <c r="C10921" s="6">
        <v>100217</v>
      </c>
      <c r="D10921" t="s">
        <v>33</v>
      </c>
      <c r="E10921">
        <v>11023870</v>
      </c>
      <c r="F10921" s="5" t="s">
        <v>50</v>
      </c>
      <c r="G10921" s="5" t="s">
        <v>59</v>
      </c>
      <c r="H10921" s="5" t="s">
        <v>34</v>
      </c>
      <c r="I10921" t="s">
        <v>35</v>
      </c>
      <c r="J10921" t="s">
        <v>1211</v>
      </c>
      <c r="K10921">
        <v>50</v>
      </c>
      <c r="L10921" s="5" t="s">
        <v>21206</v>
      </c>
      <c r="M10921" s="5" t="s">
        <v>28</v>
      </c>
      <c r="N10921">
        <v>3</v>
      </c>
      <c r="O10921" t="s">
        <v>78</v>
      </c>
      <c r="P10921" s="1">
        <v>45772</v>
      </c>
      <c r="Q10921" s="1">
        <v>45838</v>
      </c>
      <c r="R10921">
        <v>1851</v>
      </c>
      <c r="S10921" s="4">
        <v>6.8</v>
      </c>
      <c r="T10921" t="s">
        <v>136</v>
      </c>
    </row>
    <row r="10922" spans="1:20" x14ac:dyDescent="0.35">
      <c r="A10922" t="s">
        <v>21207</v>
      </c>
      <c r="B10922" s="5" t="s">
        <v>100</v>
      </c>
      <c r="C10922" s="6">
        <v>197325</v>
      </c>
      <c r="D10922" t="s">
        <v>22</v>
      </c>
      <c r="E10922">
        <v>197325</v>
      </c>
      <c r="F10922" s="5" t="s">
        <v>23</v>
      </c>
      <c r="G10922" s="5" t="s">
        <v>51</v>
      </c>
      <c r="H10922" s="5" t="s">
        <v>101</v>
      </c>
      <c r="I10922" t="s">
        <v>44</v>
      </c>
      <c r="J10922" t="s">
        <v>101</v>
      </c>
      <c r="K10922">
        <v>100</v>
      </c>
      <c r="L10922" s="5" t="s">
        <v>21208</v>
      </c>
      <c r="M10922" s="5" t="s">
        <v>54</v>
      </c>
      <c r="N10922">
        <v>14</v>
      </c>
      <c r="O10922" t="s">
        <v>172</v>
      </c>
      <c r="P10922" s="1">
        <v>45377</v>
      </c>
      <c r="Q10922" s="1">
        <v>45449</v>
      </c>
      <c r="R10922">
        <v>1769</v>
      </c>
      <c r="S10922" s="4">
        <v>5</v>
      </c>
      <c r="T10922" t="s">
        <v>55</v>
      </c>
    </row>
    <row r="10923" spans="1:20" x14ac:dyDescent="0.35">
      <c r="A10923" t="s">
        <v>21209</v>
      </c>
      <c r="B10923" s="5" t="s">
        <v>32</v>
      </c>
      <c r="C10923" s="6">
        <v>23752</v>
      </c>
      <c r="D10923" t="s">
        <v>22</v>
      </c>
      <c r="E10923">
        <v>23752</v>
      </c>
      <c r="F10923" s="5" t="s">
        <v>58</v>
      </c>
      <c r="G10923" s="5" t="s">
        <v>59</v>
      </c>
      <c r="H10923" s="5" t="s">
        <v>116</v>
      </c>
      <c r="I10923" t="s">
        <v>26</v>
      </c>
      <c r="J10923" t="s">
        <v>116</v>
      </c>
      <c r="K10923">
        <v>0</v>
      </c>
      <c r="L10923" s="5" t="s">
        <v>21210</v>
      </c>
      <c r="M10923" s="5" t="s">
        <v>70</v>
      </c>
      <c r="N10923">
        <v>0</v>
      </c>
      <c r="O10923" t="s">
        <v>71</v>
      </c>
      <c r="P10923" s="1">
        <v>45587</v>
      </c>
      <c r="Q10923" s="1">
        <v>45637</v>
      </c>
      <c r="R10923">
        <v>1459</v>
      </c>
      <c r="S10923" s="4">
        <v>6.8</v>
      </c>
      <c r="T10923" t="s">
        <v>103</v>
      </c>
    </row>
    <row r="10924" spans="1:20" x14ac:dyDescent="0.35">
      <c r="A10924" t="s">
        <v>21211</v>
      </c>
      <c r="B10924" s="5" t="s">
        <v>28800</v>
      </c>
      <c r="C10924" s="6">
        <v>61586</v>
      </c>
      <c r="D10924" t="s">
        <v>92</v>
      </c>
      <c r="E10924">
        <v>46190</v>
      </c>
      <c r="F10924" s="5" t="s">
        <v>58</v>
      </c>
      <c r="G10924" s="5" t="s">
        <v>51</v>
      </c>
      <c r="H10924" s="5" t="s">
        <v>93</v>
      </c>
      <c r="I10924" t="s">
        <v>44</v>
      </c>
      <c r="J10924" t="s">
        <v>93</v>
      </c>
      <c r="K10924">
        <v>50</v>
      </c>
      <c r="L10924" s="5" t="s">
        <v>21212</v>
      </c>
      <c r="M10924" s="5" t="s">
        <v>28</v>
      </c>
      <c r="N10924">
        <v>0</v>
      </c>
      <c r="O10924" t="s">
        <v>107</v>
      </c>
      <c r="P10924" s="1">
        <v>45586</v>
      </c>
      <c r="Q10924" s="1">
        <v>45618</v>
      </c>
      <c r="R10924">
        <v>970</v>
      </c>
      <c r="S10924" s="4">
        <v>9.3000000000000007</v>
      </c>
      <c r="T10924" t="s">
        <v>30</v>
      </c>
    </row>
    <row r="10925" spans="1:20" x14ac:dyDescent="0.35">
      <c r="A10925" t="s">
        <v>21213</v>
      </c>
      <c r="B10925" s="5" t="s">
        <v>28801</v>
      </c>
      <c r="C10925" s="6">
        <v>32487</v>
      </c>
      <c r="D10925" t="s">
        <v>22</v>
      </c>
      <c r="E10925">
        <v>32487</v>
      </c>
      <c r="F10925" s="5" t="s">
        <v>50</v>
      </c>
      <c r="G10925" s="5" t="s">
        <v>51</v>
      </c>
      <c r="H10925" s="5" t="s">
        <v>116</v>
      </c>
      <c r="I10925" t="s">
        <v>44</v>
      </c>
      <c r="J10925" t="s">
        <v>1449</v>
      </c>
      <c r="K10925">
        <v>100</v>
      </c>
      <c r="L10925" s="5" t="s">
        <v>21214</v>
      </c>
      <c r="M10925" s="5" t="s">
        <v>28</v>
      </c>
      <c r="N10925">
        <v>2</v>
      </c>
      <c r="O10925" t="s">
        <v>135</v>
      </c>
      <c r="P10925" s="1">
        <v>45496</v>
      </c>
      <c r="Q10925" s="1">
        <v>45556</v>
      </c>
      <c r="R10925">
        <v>2404</v>
      </c>
      <c r="S10925" s="4">
        <v>7</v>
      </c>
      <c r="T10925" t="s">
        <v>89</v>
      </c>
    </row>
    <row r="10926" spans="1:20" x14ac:dyDescent="0.35">
      <c r="A10926" t="s">
        <v>21215</v>
      </c>
      <c r="B10926" s="5" t="s">
        <v>100</v>
      </c>
      <c r="C10926" s="6">
        <v>71388</v>
      </c>
      <c r="D10926" t="s">
        <v>22</v>
      </c>
      <c r="E10926">
        <v>71388</v>
      </c>
      <c r="F10926" s="5" t="s">
        <v>58</v>
      </c>
      <c r="G10926" s="5" t="s">
        <v>59</v>
      </c>
      <c r="H10926" s="5" t="s">
        <v>129</v>
      </c>
      <c r="I10926" t="s">
        <v>44</v>
      </c>
      <c r="J10926" t="s">
        <v>129</v>
      </c>
      <c r="K10926">
        <v>100</v>
      </c>
      <c r="L10926" s="5" t="s">
        <v>21216</v>
      </c>
      <c r="M10926" s="5" t="s">
        <v>28</v>
      </c>
      <c r="N10926">
        <v>1</v>
      </c>
      <c r="O10926" t="s">
        <v>29</v>
      </c>
      <c r="P10926" s="1">
        <v>45366</v>
      </c>
      <c r="Q10926" s="1">
        <v>45384</v>
      </c>
      <c r="R10926">
        <v>2180</v>
      </c>
      <c r="S10926" s="4">
        <v>8</v>
      </c>
      <c r="T10926" t="s">
        <v>89</v>
      </c>
    </row>
    <row r="10927" spans="1:20" x14ac:dyDescent="0.35">
      <c r="A10927" t="s">
        <v>21217</v>
      </c>
      <c r="B10927" s="5" t="s">
        <v>217</v>
      </c>
      <c r="C10927" s="6">
        <v>218351</v>
      </c>
      <c r="D10927" t="s">
        <v>120</v>
      </c>
      <c r="E10927">
        <v>196516</v>
      </c>
      <c r="F10927" s="5" t="s">
        <v>66</v>
      </c>
      <c r="G10927" s="5" t="s">
        <v>51</v>
      </c>
      <c r="H10927" s="5" t="s">
        <v>121</v>
      </c>
      <c r="I10927" t="s">
        <v>35</v>
      </c>
      <c r="J10927" t="s">
        <v>121</v>
      </c>
      <c r="K10927">
        <v>50</v>
      </c>
      <c r="L10927" s="5" t="s">
        <v>21218</v>
      </c>
      <c r="M10927" s="5" t="s">
        <v>37</v>
      </c>
      <c r="N10927">
        <v>8</v>
      </c>
      <c r="O10927" t="s">
        <v>88</v>
      </c>
      <c r="P10927" s="1">
        <v>45530</v>
      </c>
      <c r="Q10927" s="1">
        <v>45558</v>
      </c>
      <c r="R10927">
        <v>1062</v>
      </c>
      <c r="S10927" s="4">
        <v>9.4</v>
      </c>
      <c r="T10927" t="s">
        <v>89</v>
      </c>
    </row>
    <row r="10928" spans="1:20" x14ac:dyDescent="0.35">
      <c r="A10928" t="s">
        <v>21219</v>
      </c>
      <c r="B10928" s="5" t="s">
        <v>162</v>
      </c>
      <c r="C10928" s="6">
        <v>166329</v>
      </c>
      <c r="D10928" t="s">
        <v>92</v>
      </c>
      <c r="E10928">
        <v>124747</v>
      </c>
      <c r="F10928" s="5" t="s">
        <v>23</v>
      </c>
      <c r="G10928" s="5" t="s">
        <v>24</v>
      </c>
      <c r="H10928" s="5" t="s">
        <v>93</v>
      </c>
      <c r="I10928" t="s">
        <v>35</v>
      </c>
      <c r="J10928" t="s">
        <v>93</v>
      </c>
      <c r="K10928">
        <v>100</v>
      </c>
      <c r="L10928" s="5" t="s">
        <v>12677</v>
      </c>
      <c r="M10928" s="5" t="s">
        <v>70</v>
      </c>
      <c r="N10928">
        <v>14</v>
      </c>
      <c r="O10928" t="s">
        <v>167</v>
      </c>
      <c r="P10928" s="1">
        <v>45418</v>
      </c>
      <c r="Q10928" s="1">
        <v>45445</v>
      </c>
      <c r="R10928">
        <v>1104</v>
      </c>
      <c r="S10928" s="4">
        <v>9.6</v>
      </c>
      <c r="T10928" t="s">
        <v>79</v>
      </c>
    </row>
    <row r="10929" spans="1:20" x14ac:dyDescent="0.35">
      <c r="A10929" t="s">
        <v>21220</v>
      </c>
      <c r="B10929" s="5" t="s">
        <v>28801</v>
      </c>
      <c r="C10929" s="6">
        <v>75044</v>
      </c>
      <c r="D10929" t="s">
        <v>92</v>
      </c>
      <c r="E10929">
        <v>56283</v>
      </c>
      <c r="F10929" s="5" t="s">
        <v>58</v>
      </c>
      <c r="G10929" s="5" t="s">
        <v>51</v>
      </c>
      <c r="H10929" s="5" t="s">
        <v>93</v>
      </c>
      <c r="I10929" t="s">
        <v>44</v>
      </c>
      <c r="J10929" t="s">
        <v>93</v>
      </c>
      <c r="K10929">
        <v>100</v>
      </c>
      <c r="L10929" s="5" t="s">
        <v>21221</v>
      </c>
      <c r="M10929" s="5" t="s">
        <v>70</v>
      </c>
      <c r="N10929">
        <v>0</v>
      </c>
      <c r="O10929" t="s">
        <v>78</v>
      </c>
      <c r="P10929" s="1">
        <v>45627</v>
      </c>
      <c r="Q10929" s="1">
        <v>45641</v>
      </c>
      <c r="R10929">
        <v>933</v>
      </c>
      <c r="S10929" s="4">
        <v>8.6</v>
      </c>
      <c r="T10929" t="s">
        <v>38</v>
      </c>
    </row>
    <row r="10930" spans="1:20" x14ac:dyDescent="0.35">
      <c r="A10930" t="s">
        <v>21222</v>
      </c>
      <c r="B10930" s="5" t="s">
        <v>73</v>
      </c>
      <c r="C10930" s="6">
        <v>206933</v>
      </c>
      <c r="D10930" t="s">
        <v>65</v>
      </c>
      <c r="E10930">
        <v>269013</v>
      </c>
      <c r="F10930" s="5" t="s">
        <v>23</v>
      </c>
      <c r="G10930" s="5" t="s">
        <v>42</v>
      </c>
      <c r="H10930" s="5" t="s">
        <v>67</v>
      </c>
      <c r="I10930" t="s">
        <v>35</v>
      </c>
      <c r="J10930" t="s">
        <v>121</v>
      </c>
      <c r="K10930">
        <v>0</v>
      </c>
      <c r="L10930" s="5" t="s">
        <v>21223</v>
      </c>
      <c r="M10930" s="5" t="s">
        <v>37</v>
      </c>
      <c r="N10930">
        <v>19</v>
      </c>
      <c r="O10930" t="s">
        <v>141</v>
      </c>
      <c r="P10930" s="1">
        <v>45727</v>
      </c>
      <c r="Q10930" s="1">
        <v>45754</v>
      </c>
      <c r="R10930">
        <v>1194</v>
      </c>
      <c r="S10930" s="4">
        <v>7.7</v>
      </c>
      <c r="T10930" t="s">
        <v>210</v>
      </c>
    </row>
    <row r="10931" spans="1:20" x14ac:dyDescent="0.35">
      <c r="A10931" t="s">
        <v>21224</v>
      </c>
      <c r="B10931" s="5" t="s">
        <v>91</v>
      </c>
      <c r="C10931" s="6">
        <v>195026</v>
      </c>
      <c r="D10931" t="s">
        <v>41</v>
      </c>
      <c r="E10931">
        <v>165772</v>
      </c>
      <c r="F10931" s="5" t="s">
        <v>23</v>
      </c>
      <c r="G10931" s="5" t="s">
        <v>42</v>
      </c>
      <c r="H10931" s="5" t="s">
        <v>43</v>
      </c>
      <c r="I10931" t="s">
        <v>26</v>
      </c>
      <c r="J10931" t="s">
        <v>43</v>
      </c>
      <c r="K10931">
        <v>100</v>
      </c>
      <c r="L10931" s="5" t="s">
        <v>21225</v>
      </c>
      <c r="M10931" s="5" t="s">
        <v>70</v>
      </c>
      <c r="N10931">
        <v>10</v>
      </c>
      <c r="O10931" t="s">
        <v>147</v>
      </c>
      <c r="P10931" s="1">
        <v>45734</v>
      </c>
      <c r="Q10931" s="1">
        <v>45792</v>
      </c>
      <c r="R10931">
        <v>1217</v>
      </c>
      <c r="S10931" s="4">
        <v>7.7</v>
      </c>
      <c r="T10931" t="s">
        <v>103</v>
      </c>
    </row>
    <row r="10932" spans="1:20" x14ac:dyDescent="0.35">
      <c r="A10932" t="s">
        <v>21226</v>
      </c>
      <c r="B10932" s="5" t="s">
        <v>32</v>
      </c>
      <c r="C10932" s="6">
        <v>104858</v>
      </c>
      <c r="D10932" t="s">
        <v>22</v>
      </c>
      <c r="E10932">
        <v>104858</v>
      </c>
      <c r="F10932" s="5" t="s">
        <v>66</v>
      </c>
      <c r="G10932" s="5" t="s">
        <v>24</v>
      </c>
      <c r="H10932" s="5" t="s">
        <v>191</v>
      </c>
      <c r="I10932" t="s">
        <v>44</v>
      </c>
      <c r="J10932" t="s">
        <v>191</v>
      </c>
      <c r="K10932">
        <v>100</v>
      </c>
      <c r="L10932" s="5" t="s">
        <v>21227</v>
      </c>
      <c r="M10932" s="5" t="s">
        <v>54</v>
      </c>
      <c r="N10932">
        <v>8</v>
      </c>
      <c r="O10932" t="s">
        <v>29</v>
      </c>
      <c r="P10932" s="1">
        <v>45503</v>
      </c>
      <c r="Q10932" s="1">
        <v>45562</v>
      </c>
      <c r="R10932">
        <v>1048</v>
      </c>
      <c r="S10932" s="4">
        <v>7.3</v>
      </c>
      <c r="T10932" t="s">
        <v>153</v>
      </c>
    </row>
    <row r="10933" spans="1:20" x14ac:dyDescent="0.35">
      <c r="A10933" t="s">
        <v>21228</v>
      </c>
      <c r="B10933" s="5" t="s">
        <v>179</v>
      </c>
      <c r="C10933" s="6">
        <v>118890</v>
      </c>
      <c r="D10933" t="s">
        <v>22</v>
      </c>
      <c r="E10933">
        <v>118890</v>
      </c>
      <c r="F10933" s="5" t="s">
        <v>66</v>
      </c>
      <c r="G10933" s="5" t="s">
        <v>42</v>
      </c>
      <c r="H10933" s="5" t="s">
        <v>191</v>
      </c>
      <c r="I10933" t="s">
        <v>44</v>
      </c>
      <c r="J10933" t="s">
        <v>191</v>
      </c>
      <c r="K10933">
        <v>0</v>
      </c>
      <c r="L10933" s="5" t="s">
        <v>21229</v>
      </c>
      <c r="M10933" s="5" t="s">
        <v>37</v>
      </c>
      <c r="N10933">
        <v>6</v>
      </c>
      <c r="O10933" t="s">
        <v>167</v>
      </c>
      <c r="P10933" s="1">
        <v>45535</v>
      </c>
      <c r="Q10933" s="1">
        <v>45567</v>
      </c>
      <c r="R10933">
        <v>1165</v>
      </c>
      <c r="S10933" s="4">
        <v>8.9</v>
      </c>
      <c r="T10933" t="s">
        <v>47</v>
      </c>
    </row>
    <row r="10934" spans="1:20" x14ac:dyDescent="0.35">
      <c r="A10934" t="s">
        <v>21230</v>
      </c>
      <c r="B10934" s="5" t="s">
        <v>100</v>
      </c>
      <c r="C10934" s="6">
        <v>87321</v>
      </c>
      <c r="D10934" t="s">
        <v>41</v>
      </c>
      <c r="E10934">
        <v>74223</v>
      </c>
      <c r="F10934" s="5" t="s">
        <v>50</v>
      </c>
      <c r="G10934" s="5" t="s">
        <v>42</v>
      </c>
      <c r="H10934" s="5" t="s">
        <v>43</v>
      </c>
      <c r="I10934" t="s">
        <v>35</v>
      </c>
      <c r="J10934" t="s">
        <v>43</v>
      </c>
      <c r="K10934">
        <v>50</v>
      </c>
      <c r="L10934" s="5" t="s">
        <v>21231</v>
      </c>
      <c r="M10934" s="5" t="s">
        <v>54</v>
      </c>
      <c r="N10934">
        <v>3</v>
      </c>
      <c r="O10934" t="s">
        <v>112</v>
      </c>
      <c r="P10934" s="1">
        <v>45302</v>
      </c>
      <c r="Q10934" s="1">
        <v>45352</v>
      </c>
      <c r="R10934">
        <v>2443</v>
      </c>
      <c r="S10934" s="4">
        <v>10</v>
      </c>
      <c r="T10934" t="s">
        <v>210</v>
      </c>
    </row>
    <row r="10935" spans="1:20" x14ac:dyDescent="0.35">
      <c r="A10935" t="s">
        <v>21232</v>
      </c>
      <c r="B10935" s="5" t="s">
        <v>28799</v>
      </c>
      <c r="C10935" s="6">
        <v>104724</v>
      </c>
      <c r="D10935" t="s">
        <v>22</v>
      </c>
      <c r="E10935">
        <v>104724</v>
      </c>
      <c r="F10935" s="5" t="s">
        <v>66</v>
      </c>
      <c r="G10935" s="5" t="s">
        <v>42</v>
      </c>
      <c r="H10935" s="5" t="s">
        <v>129</v>
      </c>
      <c r="I10935" t="s">
        <v>44</v>
      </c>
      <c r="J10935" t="s">
        <v>129</v>
      </c>
      <c r="K10935">
        <v>100</v>
      </c>
      <c r="L10935" s="5" t="s">
        <v>21233</v>
      </c>
      <c r="M10935" s="5" t="s">
        <v>54</v>
      </c>
      <c r="N10935">
        <v>9</v>
      </c>
      <c r="O10935" t="s">
        <v>78</v>
      </c>
      <c r="P10935" s="1">
        <v>45445</v>
      </c>
      <c r="Q10935" s="1">
        <v>45467</v>
      </c>
      <c r="R10935">
        <v>1259</v>
      </c>
      <c r="S10935" s="4">
        <v>8.3000000000000007</v>
      </c>
      <c r="T10935" t="s">
        <v>38</v>
      </c>
    </row>
    <row r="10936" spans="1:20" x14ac:dyDescent="0.35">
      <c r="A10936" t="s">
        <v>21234</v>
      </c>
      <c r="B10936" s="5" t="s">
        <v>28802</v>
      </c>
      <c r="C10936" s="6">
        <v>65970</v>
      </c>
      <c r="D10936" t="s">
        <v>41</v>
      </c>
      <c r="E10936">
        <v>56075</v>
      </c>
      <c r="F10936" s="5" t="s">
        <v>50</v>
      </c>
      <c r="G10936" s="5" t="s">
        <v>51</v>
      </c>
      <c r="H10936" s="5" t="s">
        <v>151</v>
      </c>
      <c r="I10936" t="s">
        <v>44</v>
      </c>
      <c r="J10936" t="s">
        <v>151</v>
      </c>
      <c r="K10936">
        <v>50</v>
      </c>
      <c r="L10936" s="5" t="s">
        <v>21235</v>
      </c>
      <c r="M10936" s="5" t="s">
        <v>54</v>
      </c>
      <c r="N10936">
        <v>3</v>
      </c>
      <c r="O10936" t="s">
        <v>135</v>
      </c>
      <c r="P10936" s="1">
        <v>45474</v>
      </c>
      <c r="Q10936" s="1">
        <v>45545</v>
      </c>
      <c r="R10936">
        <v>2200</v>
      </c>
      <c r="S10936" s="4">
        <v>5.2</v>
      </c>
      <c r="T10936" t="s">
        <v>79</v>
      </c>
    </row>
    <row r="10937" spans="1:20" x14ac:dyDescent="0.35">
      <c r="A10937" t="s">
        <v>21236</v>
      </c>
      <c r="B10937" s="5" t="s">
        <v>162</v>
      </c>
      <c r="C10937" s="6">
        <v>102652</v>
      </c>
      <c r="D10937" t="s">
        <v>22</v>
      </c>
      <c r="E10937">
        <v>102652</v>
      </c>
      <c r="F10937" s="5" t="s">
        <v>66</v>
      </c>
      <c r="G10937" s="5" t="s">
        <v>42</v>
      </c>
      <c r="H10937" s="5" t="s">
        <v>165</v>
      </c>
      <c r="I10937" t="s">
        <v>26</v>
      </c>
      <c r="J10937" t="s">
        <v>165</v>
      </c>
      <c r="K10937">
        <v>100</v>
      </c>
      <c r="L10937" s="5" t="s">
        <v>21237</v>
      </c>
      <c r="M10937" s="5" t="s">
        <v>37</v>
      </c>
      <c r="N10937">
        <v>5</v>
      </c>
      <c r="O10937" t="s">
        <v>85</v>
      </c>
      <c r="P10937" s="1">
        <v>45384</v>
      </c>
      <c r="Q10937" s="1">
        <v>45399</v>
      </c>
      <c r="R10937">
        <v>927</v>
      </c>
      <c r="S10937" s="4">
        <v>6.8</v>
      </c>
      <c r="T10937" t="s">
        <v>47</v>
      </c>
    </row>
    <row r="10938" spans="1:20" x14ac:dyDescent="0.35">
      <c r="A10938" t="s">
        <v>21238</v>
      </c>
      <c r="B10938" s="5" t="s">
        <v>21</v>
      </c>
      <c r="C10938" s="6">
        <v>120871</v>
      </c>
      <c r="D10938" t="s">
        <v>41</v>
      </c>
      <c r="E10938">
        <v>102740</v>
      </c>
      <c r="F10938" s="5" t="s">
        <v>66</v>
      </c>
      <c r="G10938" s="5" t="s">
        <v>24</v>
      </c>
      <c r="H10938" s="5" t="s">
        <v>126</v>
      </c>
      <c r="I10938" t="s">
        <v>26</v>
      </c>
      <c r="J10938" t="s">
        <v>126</v>
      </c>
      <c r="K10938">
        <v>100</v>
      </c>
      <c r="L10938" s="5" t="s">
        <v>21239</v>
      </c>
      <c r="M10938" s="5" t="s">
        <v>28</v>
      </c>
      <c r="N10938">
        <v>6</v>
      </c>
      <c r="O10938" t="s">
        <v>112</v>
      </c>
      <c r="P10938" s="1">
        <v>45497</v>
      </c>
      <c r="Q10938" s="1">
        <v>45566</v>
      </c>
      <c r="R10938">
        <v>1764</v>
      </c>
      <c r="S10938" s="4">
        <v>7.3</v>
      </c>
      <c r="T10938" t="s">
        <v>89</v>
      </c>
    </row>
    <row r="10939" spans="1:20" x14ac:dyDescent="0.35">
      <c r="A10939" t="s">
        <v>21240</v>
      </c>
      <c r="B10939" s="5" t="s">
        <v>217</v>
      </c>
      <c r="C10939" s="6">
        <v>91506</v>
      </c>
      <c r="D10939" t="s">
        <v>33</v>
      </c>
      <c r="E10939">
        <v>10065660</v>
      </c>
      <c r="F10939" s="5" t="s">
        <v>58</v>
      </c>
      <c r="G10939" s="5" t="s">
        <v>59</v>
      </c>
      <c r="H10939" s="5" t="s">
        <v>34</v>
      </c>
      <c r="I10939" t="s">
        <v>35</v>
      </c>
      <c r="J10939" t="s">
        <v>34</v>
      </c>
      <c r="K10939">
        <v>100</v>
      </c>
      <c r="L10939" s="5" t="s">
        <v>21241</v>
      </c>
      <c r="M10939" s="5" t="s">
        <v>54</v>
      </c>
      <c r="N10939">
        <v>1</v>
      </c>
      <c r="O10939" t="s">
        <v>135</v>
      </c>
      <c r="P10939" s="1">
        <v>45732</v>
      </c>
      <c r="Q10939" s="1">
        <v>45776</v>
      </c>
      <c r="R10939">
        <v>1817</v>
      </c>
      <c r="S10939" s="4">
        <v>7</v>
      </c>
      <c r="T10939" t="s">
        <v>153</v>
      </c>
    </row>
    <row r="10940" spans="1:20" x14ac:dyDescent="0.35">
      <c r="A10940" t="s">
        <v>21242</v>
      </c>
      <c r="B10940" s="5" t="s">
        <v>21</v>
      </c>
      <c r="C10940" s="6">
        <v>156607</v>
      </c>
      <c r="D10940" t="s">
        <v>74</v>
      </c>
      <c r="E10940">
        <v>195759</v>
      </c>
      <c r="F10940" s="5" t="s">
        <v>23</v>
      </c>
      <c r="G10940" s="5" t="s">
        <v>24</v>
      </c>
      <c r="H10940" s="5" t="s">
        <v>75</v>
      </c>
      <c r="I10940" t="s">
        <v>35</v>
      </c>
      <c r="J10940" t="s">
        <v>75</v>
      </c>
      <c r="K10940">
        <v>0</v>
      </c>
      <c r="L10940" s="5" t="s">
        <v>21243</v>
      </c>
      <c r="M10940" s="5" t="s">
        <v>54</v>
      </c>
      <c r="N10940">
        <v>12</v>
      </c>
      <c r="O10940" t="s">
        <v>135</v>
      </c>
      <c r="P10940" s="1">
        <v>45406</v>
      </c>
      <c r="Q10940" s="1">
        <v>45445</v>
      </c>
      <c r="R10940">
        <v>1016</v>
      </c>
      <c r="S10940" s="4">
        <v>6.4</v>
      </c>
      <c r="T10940" t="s">
        <v>108</v>
      </c>
    </row>
    <row r="10941" spans="1:20" x14ac:dyDescent="0.35">
      <c r="A10941" t="s">
        <v>21244</v>
      </c>
      <c r="B10941" s="5" t="s">
        <v>49</v>
      </c>
      <c r="C10941" s="6">
        <v>114380</v>
      </c>
      <c r="D10941" t="s">
        <v>22</v>
      </c>
      <c r="E10941">
        <v>114380</v>
      </c>
      <c r="F10941" s="5" t="s">
        <v>50</v>
      </c>
      <c r="G10941" s="5" t="s">
        <v>59</v>
      </c>
      <c r="H10941" s="5" t="s">
        <v>191</v>
      </c>
      <c r="I10941" t="s">
        <v>35</v>
      </c>
      <c r="J10941" t="s">
        <v>191</v>
      </c>
      <c r="K10941">
        <v>100</v>
      </c>
      <c r="L10941" s="5" t="s">
        <v>21245</v>
      </c>
      <c r="M10941" s="5" t="s">
        <v>28</v>
      </c>
      <c r="N10941">
        <v>4</v>
      </c>
      <c r="O10941" t="s">
        <v>167</v>
      </c>
      <c r="P10941" s="1">
        <v>45658</v>
      </c>
      <c r="Q10941" s="1">
        <v>45689</v>
      </c>
      <c r="R10941">
        <v>646</v>
      </c>
      <c r="S10941" s="4">
        <v>7.1</v>
      </c>
      <c r="T10941" t="s">
        <v>210</v>
      </c>
    </row>
    <row r="10942" spans="1:20" x14ac:dyDescent="0.35">
      <c r="A10942" t="s">
        <v>21246</v>
      </c>
      <c r="B10942" s="5" t="s">
        <v>217</v>
      </c>
      <c r="C10942" s="6">
        <v>47258</v>
      </c>
      <c r="D10942" t="s">
        <v>41</v>
      </c>
      <c r="E10942">
        <v>40169</v>
      </c>
      <c r="F10942" s="5" t="s">
        <v>58</v>
      </c>
      <c r="G10942" s="5" t="s">
        <v>59</v>
      </c>
      <c r="H10942" s="5" t="s">
        <v>151</v>
      </c>
      <c r="I10942" t="s">
        <v>44</v>
      </c>
      <c r="J10942" t="s">
        <v>151</v>
      </c>
      <c r="K10942">
        <v>0</v>
      </c>
      <c r="L10942" s="5" t="s">
        <v>21247</v>
      </c>
      <c r="M10942" s="5" t="s">
        <v>28</v>
      </c>
      <c r="N10942">
        <v>1</v>
      </c>
      <c r="O10942" t="s">
        <v>78</v>
      </c>
      <c r="P10942" s="1">
        <v>45593</v>
      </c>
      <c r="Q10942" s="1">
        <v>45641</v>
      </c>
      <c r="R10942">
        <v>1295</v>
      </c>
      <c r="S10942" s="4">
        <v>6.9</v>
      </c>
      <c r="T10942" t="s">
        <v>210</v>
      </c>
    </row>
    <row r="10943" spans="1:20" x14ac:dyDescent="0.35">
      <c r="A10943" t="s">
        <v>21248</v>
      </c>
      <c r="B10943" s="5" t="s">
        <v>49</v>
      </c>
      <c r="C10943" s="6">
        <v>63033</v>
      </c>
      <c r="D10943" t="s">
        <v>65</v>
      </c>
      <c r="E10943">
        <v>81943</v>
      </c>
      <c r="F10943" s="5" t="s">
        <v>58</v>
      </c>
      <c r="G10943" s="5" t="s">
        <v>24</v>
      </c>
      <c r="H10943" s="5" t="s">
        <v>67</v>
      </c>
      <c r="I10943" t="s">
        <v>44</v>
      </c>
      <c r="J10943" t="s">
        <v>67</v>
      </c>
      <c r="K10943">
        <v>100</v>
      </c>
      <c r="L10943" s="5" t="s">
        <v>21249</v>
      </c>
      <c r="M10943" s="5" t="s">
        <v>28</v>
      </c>
      <c r="N10943">
        <v>1</v>
      </c>
      <c r="O10943" t="s">
        <v>167</v>
      </c>
      <c r="P10943" s="1">
        <v>45619</v>
      </c>
      <c r="Q10943" s="1">
        <v>45658</v>
      </c>
      <c r="R10943">
        <v>961</v>
      </c>
      <c r="S10943" s="4">
        <v>9.4</v>
      </c>
      <c r="T10943" t="s">
        <v>103</v>
      </c>
    </row>
    <row r="10944" spans="1:20" x14ac:dyDescent="0.35">
      <c r="A10944" t="s">
        <v>21250</v>
      </c>
      <c r="B10944" s="5" t="s">
        <v>174</v>
      </c>
      <c r="C10944" s="6">
        <v>51890</v>
      </c>
      <c r="D10944" t="s">
        <v>22</v>
      </c>
      <c r="E10944">
        <v>51890</v>
      </c>
      <c r="F10944" s="5" t="s">
        <v>23</v>
      </c>
      <c r="G10944" s="5" t="s">
        <v>42</v>
      </c>
      <c r="H10944" s="5" t="s">
        <v>116</v>
      </c>
      <c r="I10944" t="s">
        <v>44</v>
      </c>
      <c r="J10944" t="s">
        <v>116</v>
      </c>
      <c r="K10944">
        <v>50</v>
      </c>
      <c r="L10944" s="5" t="s">
        <v>21251</v>
      </c>
      <c r="M10944" s="5" t="s">
        <v>70</v>
      </c>
      <c r="N10944">
        <v>18</v>
      </c>
      <c r="O10944" t="s">
        <v>62</v>
      </c>
      <c r="P10944" s="1">
        <v>45688</v>
      </c>
      <c r="Q10944" s="1">
        <v>45749</v>
      </c>
      <c r="R10944">
        <v>1200</v>
      </c>
      <c r="S10944" s="4">
        <v>9.1</v>
      </c>
      <c r="T10944" t="s">
        <v>63</v>
      </c>
    </row>
    <row r="10945" spans="1:20" x14ac:dyDescent="0.35">
      <c r="A10945" t="s">
        <v>21252</v>
      </c>
      <c r="B10945" s="5" t="s">
        <v>217</v>
      </c>
      <c r="C10945" s="6">
        <v>114029</v>
      </c>
      <c r="D10945" t="s">
        <v>41</v>
      </c>
      <c r="E10945">
        <v>96925</v>
      </c>
      <c r="F10945" s="5" t="s">
        <v>50</v>
      </c>
      <c r="G10945" s="5" t="s">
        <v>51</v>
      </c>
      <c r="H10945" s="5" t="s">
        <v>60</v>
      </c>
      <c r="I10945" t="s">
        <v>35</v>
      </c>
      <c r="J10945" t="s">
        <v>299</v>
      </c>
      <c r="K10945">
        <v>100</v>
      </c>
      <c r="L10945" s="5" t="s">
        <v>21253</v>
      </c>
      <c r="M10945" s="5" t="s">
        <v>54</v>
      </c>
      <c r="N10945">
        <v>4</v>
      </c>
      <c r="O10945" t="s">
        <v>71</v>
      </c>
      <c r="P10945" s="1">
        <v>45695</v>
      </c>
      <c r="Q10945" s="1">
        <v>45760</v>
      </c>
      <c r="R10945">
        <v>2083</v>
      </c>
      <c r="S10945" s="4">
        <v>5.4</v>
      </c>
      <c r="T10945" t="s">
        <v>108</v>
      </c>
    </row>
    <row r="10946" spans="1:20" x14ac:dyDescent="0.35">
      <c r="A10946" t="s">
        <v>21254</v>
      </c>
      <c r="B10946" s="5" t="s">
        <v>40</v>
      </c>
      <c r="C10946" s="6">
        <v>97612</v>
      </c>
      <c r="D10946" t="s">
        <v>22</v>
      </c>
      <c r="E10946">
        <v>97612</v>
      </c>
      <c r="F10946" s="5" t="s">
        <v>50</v>
      </c>
      <c r="G10946" s="5" t="s">
        <v>24</v>
      </c>
      <c r="H10946" s="5" t="s">
        <v>129</v>
      </c>
      <c r="I10946" t="s">
        <v>35</v>
      </c>
      <c r="J10946" t="s">
        <v>129</v>
      </c>
      <c r="K10946">
        <v>100</v>
      </c>
      <c r="L10946" s="5" t="s">
        <v>21255</v>
      </c>
      <c r="M10946" s="5" t="s">
        <v>54</v>
      </c>
      <c r="N10946">
        <v>4</v>
      </c>
      <c r="O10946" t="s">
        <v>167</v>
      </c>
      <c r="P10946" s="1">
        <v>45655</v>
      </c>
      <c r="Q10946" s="1">
        <v>45677</v>
      </c>
      <c r="R10946">
        <v>912</v>
      </c>
      <c r="S10946" s="4">
        <v>6.7</v>
      </c>
      <c r="T10946" t="s">
        <v>30</v>
      </c>
    </row>
    <row r="10947" spans="1:20" x14ac:dyDescent="0.35">
      <c r="A10947" t="s">
        <v>21256</v>
      </c>
      <c r="B10947" s="5" t="s">
        <v>28802</v>
      </c>
      <c r="C10947" s="6">
        <v>99042</v>
      </c>
      <c r="D10947" t="s">
        <v>41</v>
      </c>
      <c r="E10947">
        <v>84186</v>
      </c>
      <c r="F10947" s="5" t="s">
        <v>50</v>
      </c>
      <c r="G10947" s="5" t="s">
        <v>24</v>
      </c>
      <c r="H10947" s="5" t="s">
        <v>60</v>
      </c>
      <c r="I10947" t="s">
        <v>26</v>
      </c>
      <c r="J10947" t="s">
        <v>60</v>
      </c>
      <c r="K10947">
        <v>100</v>
      </c>
      <c r="L10947" s="5" t="s">
        <v>21257</v>
      </c>
      <c r="M10947" s="5" t="s">
        <v>37</v>
      </c>
      <c r="N10947">
        <v>4</v>
      </c>
      <c r="O10947" t="s">
        <v>88</v>
      </c>
      <c r="P10947" s="1">
        <v>45308</v>
      </c>
      <c r="Q10947" s="1">
        <v>45370</v>
      </c>
      <c r="R10947">
        <v>1864</v>
      </c>
      <c r="S10947" s="4">
        <v>6</v>
      </c>
      <c r="T10947" t="s">
        <v>118</v>
      </c>
    </row>
    <row r="10948" spans="1:20" x14ac:dyDescent="0.35">
      <c r="A10948" t="s">
        <v>21258</v>
      </c>
      <c r="B10948" s="5" t="s">
        <v>100</v>
      </c>
      <c r="C10948" s="6">
        <v>143114</v>
      </c>
      <c r="D10948" t="s">
        <v>41</v>
      </c>
      <c r="E10948">
        <v>121647</v>
      </c>
      <c r="F10948" s="5" t="s">
        <v>66</v>
      </c>
      <c r="G10948" s="5" t="s">
        <v>51</v>
      </c>
      <c r="H10948" s="5" t="s">
        <v>126</v>
      </c>
      <c r="I10948" t="s">
        <v>35</v>
      </c>
      <c r="J10948" t="s">
        <v>126</v>
      </c>
      <c r="K10948">
        <v>0</v>
      </c>
      <c r="L10948" s="5" t="s">
        <v>21259</v>
      </c>
      <c r="M10948" s="5" t="s">
        <v>70</v>
      </c>
      <c r="N10948">
        <v>8</v>
      </c>
      <c r="O10948" t="s">
        <v>88</v>
      </c>
      <c r="P10948" s="1">
        <v>45511</v>
      </c>
      <c r="Q10948" s="1">
        <v>45537</v>
      </c>
      <c r="R10948">
        <v>592</v>
      </c>
      <c r="S10948" s="4">
        <v>9.3000000000000007</v>
      </c>
      <c r="T10948" t="s">
        <v>30</v>
      </c>
    </row>
    <row r="10949" spans="1:20" x14ac:dyDescent="0.35">
      <c r="A10949" t="s">
        <v>21260</v>
      </c>
      <c r="B10949" s="5" t="s">
        <v>73</v>
      </c>
      <c r="C10949" s="6">
        <v>246283</v>
      </c>
      <c r="D10949" t="s">
        <v>22</v>
      </c>
      <c r="E10949">
        <v>246283</v>
      </c>
      <c r="F10949" s="5" t="s">
        <v>23</v>
      </c>
      <c r="G10949" s="5" t="s">
        <v>42</v>
      </c>
      <c r="H10949" s="5" t="s">
        <v>68</v>
      </c>
      <c r="I10949" t="s">
        <v>44</v>
      </c>
      <c r="J10949" t="s">
        <v>68</v>
      </c>
      <c r="K10949">
        <v>0</v>
      </c>
      <c r="L10949" s="5" t="s">
        <v>21261</v>
      </c>
      <c r="M10949" s="5" t="s">
        <v>37</v>
      </c>
      <c r="N10949">
        <v>13</v>
      </c>
      <c r="O10949" t="s">
        <v>112</v>
      </c>
      <c r="P10949" s="1">
        <v>45663</v>
      </c>
      <c r="Q10949" s="1">
        <v>45714</v>
      </c>
      <c r="R10949">
        <v>1469</v>
      </c>
      <c r="S10949" s="4">
        <v>7.7</v>
      </c>
      <c r="T10949" t="s">
        <v>243</v>
      </c>
    </row>
    <row r="10950" spans="1:20" x14ac:dyDescent="0.35">
      <c r="A10950" t="s">
        <v>21262</v>
      </c>
      <c r="B10950" s="5" t="s">
        <v>217</v>
      </c>
      <c r="C10950" s="6">
        <v>83037</v>
      </c>
      <c r="D10950" t="s">
        <v>33</v>
      </c>
      <c r="E10950">
        <v>9134070</v>
      </c>
      <c r="F10950" s="5" t="s">
        <v>50</v>
      </c>
      <c r="G10950" s="5" t="s">
        <v>24</v>
      </c>
      <c r="H10950" s="5" t="s">
        <v>34</v>
      </c>
      <c r="I10950" t="s">
        <v>26</v>
      </c>
      <c r="J10950" t="s">
        <v>43</v>
      </c>
      <c r="K10950">
        <v>50</v>
      </c>
      <c r="L10950" s="5" t="s">
        <v>21263</v>
      </c>
      <c r="M10950" s="5" t="s">
        <v>28</v>
      </c>
      <c r="N10950">
        <v>3</v>
      </c>
      <c r="O10950" t="s">
        <v>88</v>
      </c>
      <c r="P10950" s="1">
        <v>45440</v>
      </c>
      <c r="Q10950" s="1">
        <v>45499</v>
      </c>
      <c r="R10950">
        <v>1776</v>
      </c>
      <c r="S10950" s="4">
        <v>8.6</v>
      </c>
      <c r="T10950" t="s">
        <v>277</v>
      </c>
    </row>
    <row r="10951" spans="1:20" x14ac:dyDescent="0.35">
      <c r="A10951" t="s">
        <v>21264</v>
      </c>
      <c r="B10951" s="5" t="s">
        <v>217</v>
      </c>
      <c r="C10951" s="6">
        <v>64015</v>
      </c>
      <c r="D10951" t="s">
        <v>22</v>
      </c>
      <c r="E10951">
        <v>64015</v>
      </c>
      <c r="F10951" s="5" t="s">
        <v>58</v>
      </c>
      <c r="G10951" s="5" t="s">
        <v>24</v>
      </c>
      <c r="H10951" s="5" t="s">
        <v>25</v>
      </c>
      <c r="I10951" t="s">
        <v>35</v>
      </c>
      <c r="J10951" t="s">
        <v>25</v>
      </c>
      <c r="K10951">
        <v>0</v>
      </c>
      <c r="L10951" s="5" t="s">
        <v>8894</v>
      </c>
      <c r="M10951" s="5" t="s">
        <v>37</v>
      </c>
      <c r="N10951">
        <v>1</v>
      </c>
      <c r="O10951" t="s">
        <v>71</v>
      </c>
      <c r="P10951" s="1">
        <v>45566</v>
      </c>
      <c r="Q10951" s="1">
        <v>45585</v>
      </c>
      <c r="R10951">
        <v>1023</v>
      </c>
      <c r="S10951" s="4">
        <v>7.3</v>
      </c>
      <c r="T10951" t="s">
        <v>79</v>
      </c>
    </row>
    <row r="10952" spans="1:20" x14ac:dyDescent="0.35">
      <c r="A10952" t="s">
        <v>21265</v>
      </c>
      <c r="B10952" s="5" t="s">
        <v>21</v>
      </c>
      <c r="C10952" s="6">
        <v>121642</v>
      </c>
      <c r="D10952" t="s">
        <v>22</v>
      </c>
      <c r="E10952">
        <v>121642</v>
      </c>
      <c r="F10952" s="5" t="s">
        <v>23</v>
      </c>
      <c r="G10952" s="5" t="s">
        <v>42</v>
      </c>
      <c r="H10952" s="5" t="s">
        <v>52</v>
      </c>
      <c r="I10952" t="s">
        <v>44</v>
      </c>
      <c r="J10952" t="s">
        <v>52</v>
      </c>
      <c r="K10952">
        <v>0</v>
      </c>
      <c r="L10952" s="5" t="s">
        <v>21266</v>
      </c>
      <c r="M10952" s="5" t="s">
        <v>28</v>
      </c>
      <c r="N10952">
        <v>17</v>
      </c>
      <c r="O10952" t="s">
        <v>131</v>
      </c>
      <c r="P10952" s="1">
        <v>45377</v>
      </c>
      <c r="Q10952" s="1">
        <v>45435</v>
      </c>
      <c r="R10952">
        <v>549</v>
      </c>
      <c r="S10952" s="4">
        <v>10</v>
      </c>
      <c r="T10952" t="s">
        <v>108</v>
      </c>
    </row>
    <row r="10953" spans="1:20" x14ac:dyDescent="0.35">
      <c r="A10953" t="s">
        <v>21267</v>
      </c>
      <c r="B10953" s="5" t="s">
        <v>28801</v>
      </c>
      <c r="C10953" s="6">
        <v>76327</v>
      </c>
      <c r="D10953" t="s">
        <v>92</v>
      </c>
      <c r="E10953">
        <v>57245</v>
      </c>
      <c r="F10953" s="5" t="s">
        <v>58</v>
      </c>
      <c r="G10953" s="5" t="s">
        <v>24</v>
      </c>
      <c r="H10953" s="5" t="s">
        <v>93</v>
      </c>
      <c r="I10953" t="s">
        <v>44</v>
      </c>
      <c r="J10953" t="s">
        <v>410</v>
      </c>
      <c r="K10953">
        <v>50</v>
      </c>
      <c r="L10953" s="5" t="s">
        <v>21268</v>
      </c>
      <c r="M10953" s="5" t="s">
        <v>28</v>
      </c>
      <c r="N10953">
        <v>0</v>
      </c>
      <c r="O10953" t="s">
        <v>135</v>
      </c>
      <c r="P10953" s="1">
        <v>45429</v>
      </c>
      <c r="Q10953" s="1">
        <v>45492</v>
      </c>
      <c r="R10953">
        <v>1246</v>
      </c>
      <c r="S10953" s="4">
        <v>8.6999999999999993</v>
      </c>
      <c r="T10953" t="s">
        <v>95</v>
      </c>
    </row>
    <row r="10954" spans="1:20" x14ac:dyDescent="0.35">
      <c r="A10954" t="s">
        <v>21269</v>
      </c>
      <c r="B10954" s="5" t="s">
        <v>57</v>
      </c>
      <c r="C10954" s="6">
        <v>165749</v>
      </c>
      <c r="D10954" t="s">
        <v>41</v>
      </c>
      <c r="E10954">
        <v>140887</v>
      </c>
      <c r="F10954" s="5" t="s">
        <v>23</v>
      </c>
      <c r="G10954" s="5" t="s">
        <v>42</v>
      </c>
      <c r="H10954" s="5" t="s">
        <v>151</v>
      </c>
      <c r="I10954" t="s">
        <v>44</v>
      </c>
      <c r="J10954" t="s">
        <v>151</v>
      </c>
      <c r="K10954">
        <v>0</v>
      </c>
      <c r="L10954" s="5" t="s">
        <v>3841</v>
      </c>
      <c r="M10954" s="5" t="s">
        <v>37</v>
      </c>
      <c r="N10954">
        <v>16</v>
      </c>
      <c r="O10954" t="s">
        <v>71</v>
      </c>
      <c r="P10954" s="1">
        <v>45310</v>
      </c>
      <c r="Q10954" s="1">
        <v>45329</v>
      </c>
      <c r="R10954">
        <v>1686</v>
      </c>
      <c r="S10954" s="4">
        <v>6.2</v>
      </c>
      <c r="T10954" t="s">
        <v>38</v>
      </c>
    </row>
    <row r="10955" spans="1:20" x14ac:dyDescent="0.35">
      <c r="A10955" t="s">
        <v>21270</v>
      </c>
      <c r="B10955" s="5" t="s">
        <v>174</v>
      </c>
      <c r="C10955" s="6">
        <v>137659</v>
      </c>
      <c r="D10955" t="s">
        <v>22</v>
      </c>
      <c r="E10955">
        <v>137659</v>
      </c>
      <c r="F10955" s="5" t="s">
        <v>66</v>
      </c>
      <c r="G10955" s="5" t="s">
        <v>51</v>
      </c>
      <c r="H10955" s="5" t="s">
        <v>25</v>
      </c>
      <c r="I10955" t="s">
        <v>35</v>
      </c>
      <c r="J10955" t="s">
        <v>25</v>
      </c>
      <c r="K10955">
        <v>100</v>
      </c>
      <c r="L10955" s="5" t="s">
        <v>1689</v>
      </c>
      <c r="M10955" s="5" t="s">
        <v>54</v>
      </c>
      <c r="N10955">
        <v>7</v>
      </c>
      <c r="O10955" t="s">
        <v>135</v>
      </c>
      <c r="P10955" s="1">
        <v>45765</v>
      </c>
      <c r="Q10955" s="1">
        <v>45816</v>
      </c>
      <c r="R10955">
        <v>1577</v>
      </c>
      <c r="S10955" s="4">
        <v>7.6</v>
      </c>
      <c r="T10955" t="s">
        <v>103</v>
      </c>
    </row>
    <row r="10956" spans="1:20" x14ac:dyDescent="0.35">
      <c r="A10956" t="s">
        <v>21271</v>
      </c>
      <c r="B10956" s="5" t="s">
        <v>162</v>
      </c>
      <c r="C10956" s="6">
        <v>105624</v>
      </c>
      <c r="D10956" t="s">
        <v>92</v>
      </c>
      <c r="E10956">
        <v>79218</v>
      </c>
      <c r="F10956" s="5" t="s">
        <v>50</v>
      </c>
      <c r="G10956" s="5" t="s">
        <v>51</v>
      </c>
      <c r="H10956" s="5" t="s">
        <v>93</v>
      </c>
      <c r="I10956" t="s">
        <v>26</v>
      </c>
      <c r="J10956" t="s">
        <v>93</v>
      </c>
      <c r="K10956">
        <v>50</v>
      </c>
      <c r="L10956" s="5" t="s">
        <v>21272</v>
      </c>
      <c r="M10956" s="5" t="s">
        <v>70</v>
      </c>
      <c r="N10956">
        <v>4</v>
      </c>
      <c r="O10956" t="s">
        <v>112</v>
      </c>
      <c r="P10956" s="1">
        <v>45522</v>
      </c>
      <c r="Q10956" s="1">
        <v>45595</v>
      </c>
      <c r="R10956">
        <v>641</v>
      </c>
      <c r="S10956" s="4">
        <v>8.8000000000000007</v>
      </c>
      <c r="T10956" t="s">
        <v>30</v>
      </c>
    </row>
    <row r="10957" spans="1:20" x14ac:dyDescent="0.35">
      <c r="A10957" t="s">
        <v>21273</v>
      </c>
      <c r="B10957" s="5" t="s">
        <v>179</v>
      </c>
      <c r="C10957" s="6">
        <v>146967</v>
      </c>
      <c r="D10957" t="s">
        <v>22</v>
      </c>
      <c r="E10957">
        <v>146967</v>
      </c>
      <c r="F10957" s="5" t="s">
        <v>50</v>
      </c>
      <c r="G10957" s="5" t="s">
        <v>42</v>
      </c>
      <c r="H10957" s="5" t="s">
        <v>68</v>
      </c>
      <c r="I10957" t="s">
        <v>35</v>
      </c>
      <c r="J10957" t="s">
        <v>68</v>
      </c>
      <c r="K10957">
        <v>100</v>
      </c>
      <c r="L10957" s="5" t="s">
        <v>357</v>
      </c>
      <c r="M10957" s="5" t="s">
        <v>37</v>
      </c>
      <c r="N10957">
        <v>4</v>
      </c>
      <c r="O10957" t="s">
        <v>71</v>
      </c>
      <c r="P10957" s="1">
        <v>45393</v>
      </c>
      <c r="Q10957" s="1">
        <v>45421</v>
      </c>
      <c r="R10957">
        <v>2256</v>
      </c>
      <c r="S10957" s="4">
        <v>8.4</v>
      </c>
      <c r="T10957" t="s">
        <v>210</v>
      </c>
    </row>
    <row r="10958" spans="1:20" x14ac:dyDescent="0.35">
      <c r="A10958" t="s">
        <v>21274</v>
      </c>
      <c r="B10958" s="5" t="s">
        <v>91</v>
      </c>
      <c r="C10958" s="6">
        <v>76091</v>
      </c>
      <c r="D10958" t="s">
        <v>22</v>
      </c>
      <c r="E10958">
        <v>76091</v>
      </c>
      <c r="F10958" s="5" t="s">
        <v>58</v>
      </c>
      <c r="G10958" s="5" t="s">
        <v>24</v>
      </c>
      <c r="H10958" s="5" t="s">
        <v>129</v>
      </c>
      <c r="I10958" t="s">
        <v>35</v>
      </c>
      <c r="J10958" t="s">
        <v>129</v>
      </c>
      <c r="K10958">
        <v>100</v>
      </c>
      <c r="L10958" s="5" t="s">
        <v>21275</v>
      </c>
      <c r="M10958" s="5" t="s">
        <v>37</v>
      </c>
      <c r="N10958">
        <v>1</v>
      </c>
      <c r="O10958" t="s">
        <v>88</v>
      </c>
      <c r="P10958" s="1">
        <v>45330</v>
      </c>
      <c r="Q10958" s="1">
        <v>45387</v>
      </c>
      <c r="R10958">
        <v>1762</v>
      </c>
      <c r="S10958" s="4">
        <v>5.2</v>
      </c>
      <c r="T10958" t="s">
        <v>103</v>
      </c>
    </row>
    <row r="10959" spans="1:20" x14ac:dyDescent="0.35">
      <c r="A10959" t="s">
        <v>21276</v>
      </c>
      <c r="B10959" s="5" t="s">
        <v>28800</v>
      </c>
      <c r="C10959" s="6">
        <v>79160</v>
      </c>
      <c r="D10959" t="s">
        <v>22</v>
      </c>
      <c r="E10959">
        <v>79160</v>
      </c>
      <c r="F10959" s="5" t="s">
        <v>58</v>
      </c>
      <c r="G10959" s="5" t="s">
        <v>59</v>
      </c>
      <c r="H10959" s="5" t="s">
        <v>97</v>
      </c>
      <c r="I10959" t="s">
        <v>26</v>
      </c>
      <c r="J10959" t="s">
        <v>192</v>
      </c>
      <c r="K10959">
        <v>50</v>
      </c>
      <c r="L10959" s="5" t="s">
        <v>3518</v>
      </c>
      <c r="M10959" s="5" t="s">
        <v>37</v>
      </c>
      <c r="N10959">
        <v>0</v>
      </c>
      <c r="O10959" t="s">
        <v>29</v>
      </c>
      <c r="P10959" s="1">
        <v>45309</v>
      </c>
      <c r="Q10959" s="1">
        <v>45365</v>
      </c>
      <c r="R10959">
        <v>2020</v>
      </c>
      <c r="S10959" s="4">
        <v>7.1</v>
      </c>
      <c r="T10959" t="s">
        <v>38</v>
      </c>
    </row>
    <row r="10960" spans="1:20" x14ac:dyDescent="0.35">
      <c r="A10960" t="s">
        <v>21277</v>
      </c>
      <c r="B10960" s="5" t="s">
        <v>57</v>
      </c>
      <c r="C10960" s="6">
        <v>176142</v>
      </c>
      <c r="D10960" t="s">
        <v>120</v>
      </c>
      <c r="E10960">
        <v>158528</v>
      </c>
      <c r="F10960" s="5" t="s">
        <v>50</v>
      </c>
      <c r="G10960" s="5" t="s">
        <v>59</v>
      </c>
      <c r="H10960" s="5" t="s">
        <v>121</v>
      </c>
      <c r="I10960" t="s">
        <v>35</v>
      </c>
      <c r="J10960" t="s">
        <v>192</v>
      </c>
      <c r="K10960">
        <v>0</v>
      </c>
      <c r="L10960" s="5" t="s">
        <v>20294</v>
      </c>
      <c r="M10960" s="5" t="s">
        <v>54</v>
      </c>
      <c r="N10960">
        <v>3</v>
      </c>
      <c r="O10960" t="s">
        <v>131</v>
      </c>
      <c r="P10960" s="1">
        <v>45375</v>
      </c>
      <c r="Q10960" s="1">
        <v>45392</v>
      </c>
      <c r="R10960">
        <v>1000</v>
      </c>
      <c r="S10960" s="4">
        <v>6.3</v>
      </c>
      <c r="T10960" t="s">
        <v>38</v>
      </c>
    </row>
    <row r="10961" spans="1:20" x14ac:dyDescent="0.35">
      <c r="A10961" t="s">
        <v>21278</v>
      </c>
      <c r="B10961" s="5" t="s">
        <v>49</v>
      </c>
      <c r="C10961" s="6">
        <v>85509</v>
      </c>
      <c r="D10961" t="s">
        <v>41</v>
      </c>
      <c r="E10961">
        <v>72683</v>
      </c>
      <c r="F10961" s="5" t="s">
        <v>50</v>
      </c>
      <c r="G10961" s="5" t="s">
        <v>24</v>
      </c>
      <c r="H10961" s="5" t="s">
        <v>43</v>
      </c>
      <c r="I10961" t="s">
        <v>44</v>
      </c>
      <c r="J10961" t="s">
        <v>43</v>
      </c>
      <c r="K10961">
        <v>100</v>
      </c>
      <c r="L10961" s="5" t="s">
        <v>21279</v>
      </c>
      <c r="M10961" s="5" t="s">
        <v>28</v>
      </c>
      <c r="N10961">
        <v>3</v>
      </c>
      <c r="O10961" t="s">
        <v>131</v>
      </c>
      <c r="P10961" s="1">
        <v>45597</v>
      </c>
      <c r="Q10961" s="1">
        <v>45663</v>
      </c>
      <c r="R10961">
        <v>610</v>
      </c>
      <c r="S10961" s="4">
        <v>9.4</v>
      </c>
      <c r="T10961" t="s">
        <v>38</v>
      </c>
    </row>
    <row r="10962" spans="1:20" x14ac:dyDescent="0.35">
      <c r="A10962" t="s">
        <v>21280</v>
      </c>
      <c r="B10962" s="5" t="s">
        <v>174</v>
      </c>
      <c r="C10962" s="6">
        <v>66853</v>
      </c>
      <c r="D10962" t="s">
        <v>22</v>
      </c>
      <c r="E10962">
        <v>66853</v>
      </c>
      <c r="F10962" s="5" t="s">
        <v>50</v>
      </c>
      <c r="G10962" s="5" t="s">
        <v>51</v>
      </c>
      <c r="H10962" s="5" t="s">
        <v>52</v>
      </c>
      <c r="I10962" t="s">
        <v>44</v>
      </c>
      <c r="J10962" t="s">
        <v>52</v>
      </c>
      <c r="K10962">
        <v>100</v>
      </c>
      <c r="L10962" s="5" t="s">
        <v>21281</v>
      </c>
      <c r="M10962" s="5" t="s">
        <v>54</v>
      </c>
      <c r="N10962">
        <v>4</v>
      </c>
      <c r="O10962" t="s">
        <v>62</v>
      </c>
      <c r="P10962" s="1">
        <v>45506</v>
      </c>
      <c r="Q10962" s="1">
        <v>45525</v>
      </c>
      <c r="R10962">
        <v>1589</v>
      </c>
      <c r="S10962" s="4">
        <v>5.9</v>
      </c>
      <c r="T10962" t="s">
        <v>103</v>
      </c>
    </row>
    <row r="10963" spans="1:20" x14ac:dyDescent="0.35">
      <c r="A10963" t="s">
        <v>21282</v>
      </c>
      <c r="B10963" s="5" t="s">
        <v>28802</v>
      </c>
      <c r="C10963" s="6">
        <v>26651</v>
      </c>
      <c r="D10963" t="s">
        <v>22</v>
      </c>
      <c r="E10963">
        <v>26651</v>
      </c>
      <c r="F10963" s="5" t="s">
        <v>50</v>
      </c>
      <c r="G10963" s="5" t="s">
        <v>51</v>
      </c>
      <c r="H10963" s="5" t="s">
        <v>116</v>
      </c>
      <c r="I10963" t="s">
        <v>44</v>
      </c>
      <c r="J10963" t="s">
        <v>116</v>
      </c>
      <c r="K10963">
        <v>100</v>
      </c>
      <c r="L10963" s="5" t="s">
        <v>21283</v>
      </c>
      <c r="M10963" s="5" t="s">
        <v>37</v>
      </c>
      <c r="N10963">
        <v>4</v>
      </c>
      <c r="O10963" t="s">
        <v>29</v>
      </c>
      <c r="P10963" s="1">
        <v>45309</v>
      </c>
      <c r="Q10963" s="1">
        <v>45345</v>
      </c>
      <c r="R10963">
        <v>1808</v>
      </c>
      <c r="S10963" s="4">
        <v>8.1999999999999993</v>
      </c>
      <c r="T10963" t="s">
        <v>277</v>
      </c>
    </row>
    <row r="10964" spans="1:20" x14ac:dyDescent="0.35">
      <c r="A10964" t="s">
        <v>21284</v>
      </c>
      <c r="B10964" s="5" t="s">
        <v>91</v>
      </c>
      <c r="C10964" s="6">
        <v>60811</v>
      </c>
      <c r="D10964" t="s">
        <v>22</v>
      </c>
      <c r="E10964">
        <v>60811</v>
      </c>
      <c r="F10964" s="5" t="s">
        <v>58</v>
      </c>
      <c r="G10964" s="5" t="s">
        <v>59</v>
      </c>
      <c r="H10964" s="5" t="s">
        <v>101</v>
      </c>
      <c r="I10964" t="s">
        <v>26</v>
      </c>
      <c r="J10964" t="s">
        <v>101</v>
      </c>
      <c r="K10964">
        <v>0</v>
      </c>
      <c r="L10964" s="5" t="s">
        <v>21285</v>
      </c>
      <c r="M10964" s="5" t="s">
        <v>37</v>
      </c>
      <c r="N10964">
        <v>0</v>
      </c>
      <c r="O10964" t="s">
        <v>78</v>
      </c>
      <c r="P10964" s="1">
        <v>45336</v>
      </c>
      <c r="Q10964" s="1">
        <v>45381</v>
      </c>
      <c r="R10964">
        <v>997</v>
      </c>
      <c r="S10964" s="4">
        <v>8.1999999999999993</v>
      </c>
      <c r="T10964" t="s">
        <v>153</v>
      </c>
    </row>
    <row r="10965" spans="1:20" x14ac:dyDescent="0.35">
      <c r="A10965" t="s">
        <v>21286</v>
      </c>
      <c r="B10965" s="5" t="s">
        <v>40</v>
      </c>
      <c r="C10965" s="6">
        <v>65850</v>
      </c>
      <c r="D10965" t="s">
        <v>22</v>
      </c>
      <c r="E10965">
        <v>65850</v>
      </c>
      <c r="F10965" s="5" t="s">
        <v>58</v>
      </c>
      <c r="G10965" s="5" t="s">
        <v>42</v>
      </c>
      <c r="H10965" s="5" t="s">
        <v>165</v>
      </c>
      <c r="I10965" t="s">
        <v>26</v>
      </c>
      <c r="J10965" t="s">
        <v>165</v>
      </c>
      <c r="K10965">
        <v>0</v>
      </c>
      <c r="L10965" s="5" t="s">
        <v>21287</v>
      </c>
      <c r="M10965" s="5" t="s">
        <v>28</v>
      </c>
      <c r="N10965">
        <v>0</v>
      </c>
      <c r="O10965" t="s">
        <v>167</v>
      </c>
      <c r="P10965" s="1">
        <v>45631</v>
      </c>
      <c r="Q10965" s="1">
        <v>45697</v>
      </c>
      <c r="R10965">
        <v>580</v>
      </c>
      <c r="S10965" s="4">
        <v>5.0999999999999996</v>
      </c>
      <c r="T10965" t="s">
        <v>153</v>
      </c>
    </row>
    <row r="10966" spans="1:20" x14ac:dyDescent="0.35">
      <c r="A10966" t="s">
        <v>21288</v>
      </c>
      <c r="B10966" s="5" t="s">
        <v>100</v>
      </c>
      <c r="C10966" s="6">
        <v>159852</v>
      </c>
      <c r="D10966" t="s">
        <v>41</v>
      </c>
      <c r="E10966">
        <v>135874</v>
      </c>
      <c r="F10966" s="5" t="s">
        <v>23</v>
      </c>
      <c r="G10966" s="5" t="s">
        <v>51</v>
      </c>
      <c r="H10966" s="5" t="s">
        <v>60</v>
      </c>
      <c r="I10966" t="s">
        <v>26</v>
      </c>
      <c r="J10966" t="s">
        <v>60</v>
      </c>
      <c r="K10966">
        <v>100</v>
      </c>
      <c r="L10966" s="5" t="s">
        <v>21289</v>
      </c>
      <c r="M10966" s="5" t="s">
        <v>37</v>
      </c>
      <c r="N10966">
        <v>12</v>
      </c>
      <c r="O10966" t="s">
        <v>71</v>
      </c>
      <c r="P10966" s="1">
        <v>45348</v>
      </c>
      <c r="Q10966" s="1">
        <v>45397</v>
      </c>
      <c r="R10966">
        <v>694</v>
      </c>
      <c r="S10966" s="4">
        <v>9</v>
      </c>
      <c r="T10966" t="s">
        <v>38</v>
      </c>
    </row>
    <row r="10967" spans="1:20" x14ac:dyDescent="0.35">
      <c r="A10967" t="s">
        <v>21290</v>
      </c>
      <c r="B10967" s="5" t="s">
        <v>28801</v>
      </c>
      <c r="C10967" s="6">
        <v>117072</v>
      </c>
      <c r="D10967" t="s">
        <v>120</v>
      </c>
      <c r="E10967">
        <v>105365</v>
      </c>
      <c r="F10967" s="5" t="s">
        <v>50</v>
      </c>
      <c r="G10967" s="5" t="s">
        <v>42</v>
      </c>
      <c r="H10967" s="5" t="s">
        <v>121</v>
      </c>
      <c r="I10967" t="s">
        <v>26</v>
      </c>
      <c r="J10967" t="s">
        <v>192</v>
      </c>
      <c r="K10967">
        <v>100</v>
      </c>
      <c r="L10967" s="5" t="s">
        <v>11106</v>
      </c>
      <c r="M10967" s="5" t="s">
        <v>70</v>
      </c>
      <c r="N10967">
        <v>4</v>
      </c>
      <c r="O10967" t="s">
        <v>131</v>
      </c>
      <c r="P10967" s="1">
        <v>45323</v>
      </c>
      <c r="Q10967" s="1">
        <v>45388</v>
      </c>
      <c r="R10967">
        <v>1043</v>
      </c>
      <c r="S10967" s="4">
        <v>9</v>
      </c>
      <c r="T10967" t="s">
        <v>30</v>
      </c>
    </row>
    <row r="10968" spans="1:20" x14ac:dyDescent="0.35">
      <c r="A10968" t="s">
        <v>21291</v>
      </c>
      <c r="B10968" s="5" t="s">
        <v>32</v>
      </c>
      <c r="C10968" s="6">
        <v>73513</v>
      </c>
      <c r="D10968" t="s">
        <v>22</v>
      </c>
      <c r="E10968">
        <v>73513</v>
      </c>
      <c r="F10968" s="5" t="s">
        <v>23</v>
      </c>
      <c r="G10968" s="5" t="s">
        <v>59</v>
      </c>
      <c r="H10968" s="5" t="s">
        <v>116</v>
      </c>
      <c r="I10968" t="s">
        <v>44</v>
      </c>
      <c r="J10968" t="s">
        <v>116</v>
      </c>
      <c r="K10968">
        <v>50</v>
      </c>
      <c r="L10968" s="5" t="s">
        <v>3518</v>
      </c>
      <c r="M10968" s="5" t="s">
        <v>37</v>
      </c>
      <c r="N10968">
        <v>10</v>
      </c>
      <c r="O10968" t="s">
        <v>85</v>
      </c>
      <c r="P10968" s="1">
        <v>45657</v>
      </c>
      <c r="Q10968" s="1">
        <v>45719</v>
      </c>
      <c r="R10968">
        <v>2106</v>
      </c>
      <c r="S10968" s="4">
        <v>5.9</v>
      </c>
      <c r="T10968" t="s">
        <v>79</v>
      </c>
    </row>
    <row r="10969" spans="1:20" x14ac:dyDescent="0.35">
      <c r="A10969" t="s">
        <v>21292</v>
      </c>
      <c r="B10969" s="5" t="s">
        <v>162</v>
      </c>
      <c r="C10969" s="6">
        <v>158422</v>
      </c>
      <c r="D10969" t="s">
        <v>41</v>
      </c>
      <c r="E10969">
        <v>134659</v>
      </c>
      <c r="F10969" s="5" t="s">
        <v>23</v>
      </c>
      <c r="G10969" s="5" t="s">
        <v>24</v>
      </c>
      <c r="H10969" s="5" t="s">
        <v>43</v>
      </c>
      <c r="I10969" t="s">
        <v>26</v>
      </c>
      <c r="J10969" t="s">
        <v>43</v>
      </c>
      <c r="K10969">
        <v>50</v>
      </c>
      <c r="L10969" s="5" t="s">
        <v>19178</v>
      </c>
      <c r="M10969" s="5" t="s">
        <v>54</v>
      </c>
      <c r="N10969">
        <v>19</v>
      </c>
      <c r="O10969" t="s">
        <v>85</v>
      </c>
      <c r="P10969" s="1">
        <v>45462</v>
      </c>
      <c r="Q10969" s="1">
        <v>45516</v>
      </c>
      <c r="R10969">
        <v>732</v>
      </c>
      <c r="S10969" s="4">
        <v>7.7</v>
      </c>
      <c r="T10969" t="s">
        <v>47</v>
      </c>
    </row>
    <row r="10970" spans="1:20" x14ac:dyDescent="0.35">
      <c r="A10970" t="s">
        <v>21293</v>
      </c>
      <c r="B10970" s="5" t="s">
        <v>73</v>
      </c>
      <c r="C10970" s="6">
        <v>52063</v>
      </c>
      <c r="D10970" t="s">
        <v>22</v>
      </c>
      <c r="E10970">
        <v>52063</v>
      </c>
      <c r="F10970" s="5" t="s">
        <v>58</v>
      </c>
      <c r="G10970" s="5" t="s">
        <v>24</v>
      </c>
      <c r="H10970" s="5" t="s">
        <v>165</v>
      </c>
      <c r="I10970" t="s">
        <v>26</v>
      </c>
      <c r="J10970" t="s">
        <v>165</v>
      </c>
      <c r="K10970">
        <v>0</v>
      </c>
      <c r="L10970" s="5" t="s">
        <v>21294</v>
      </c>
      <c r="M10970" s="5" t="s">
        <v>54</v>
      </c>
      <c r="N10970">
        <v>1</v>
      </c>
      <c r="O10970" t="s">
        <v>62</v>
      </c>
      <c r="P10970" s="1">
        <v>45751</v>
      </c>
      <c r="Q10970" s="1">
        <v>45779</v>
      </c>
      <c r="R10970">
        <v>2052</v>
      </c>
      <c r="S10970" s="4">
        <v>5.9</v>
      </c>
      <c r="T10970" t="s">
        <v>30</v>
      </c>
    </row>
    <row r="10971" spans="1:20" x14ac:dyDescent="0.35">
      <c r="A10971" t="s">
        <v>21295</v>
      </c>
      <c r="B10971" s="5" t="s">
        <v>28802</v>
      </c>
      <c r="C10971" s="6">
        <v>87999</v>
      </c>
      <c r="D10971" t="s">
        <v>22</v>
      </c>
      <c r="E10971">
        <v>87999</v>
      </c>
      <c r="F10971" s="5" t="s">
        <v>58</v>
      </c>
      <c r="G10971" s="5" t="s">
        <v>24</v>
      </c>
      <c r="H10971" s="5" t="s">
        <v>68</v>
      </c>
      <c r="I10971" t="s">
        <v>35</v>
      </c>
      <c r="J10971" t="s">
        <v>68</v>
      </c>
      <c r="K10971">
        <v>50</v>
      </c>
      <c r="L10971" s="5" t="s">
        <v>3554</v>
      </c>
      <c r="M10971" s="5" t="s">
        <v>54</v>
      </c>
      <c r="N10971">
        <v>0</v>
      </c>
      <c r="O10971" t="s">
        <v>85</v>
      </c>
      <c r="P10971" s="1">
        <v>45682</v>
      </c>
      <c r="Q10971" s="1">
        <v>45720</v>
      </c>
      <c r="R10971">
        <v>2011</v>
      </c>
      <c r="S10971" s="4">
        <v>9.3000000000000007</v>
      </c>
      <c r="T10971" t="s">
        <v>55</v>
      </c>
    </row>
    <row r="10972" spans="1:20" x14ac:dyDescent="0.35">
      <c r="A10972" t="s">
        <v>21296</v>
      </c>
      <c r="B10972" s="5" t="s">
        <v>57</v>
      </c>
      <c r="C10972" s="6">
        <v>65735</v>
      </c>
      <c r="D10972" t="s">
        <v>81</v>
      </c>
      <c r="E10972">
        <v>88742</v>
      </c>
      <c r="F10972" s="5" t="s">
        <v>58</v>
      </c>
      <c r="G10972" s="5" t="s">
        <v>51</v>
      </c>
      <c r="H10972" s="5" t="s">
        <v>82</v>
      </c>
      <c r="I10972" t="s">
        <v>44</v>
      </c>
      <c r="J10972" t="s">
        <v>83</v>
      </c>
      <c r="K10972">
        <v>100</v>
      </c>
      <c r="L10972" s="5" t="s">
        <v>12793</v>
      </c>
      <c r="M10972" s="5" t="s">
        <v>28</v>
      </c>
      <c r="N10972">
        <v>1</v>
      </c>
      <c r="O10972" t="s">
        <v>141</v>
      </c>
      <c r="P10972" s="1">
        <v>45690</v>
      </c>
      <c r="Q10972" s="1">
        <v>45720</v>
      </c>
      <c r="R10972">
        <v>776</v>
      </c>
      <c r="S10972" s="4">
        <v>9.9</v>
      </c>
      <c r="T10972" t="s">
        <v>79</v>
      </c>
    </row>
    <row r="10973" spans="1:20" x14ac:dyDescent="0.35">
      <c r="A10973" t="s">
        <v>21297</v>
      </c>
      <c r="B10973" s="5" t="s">
        <v>28800</v>
      </c>
      <c r="C10973" s="6">
        <v>79748</v>
      </c>
      <c r="D10973" t="s">
        <v>22</v>
      </c>
      <c r="E10973">
        <v>79748</v>
      </c>
      <c r="F10973" s="5" t="s">
        <v>23</v>
      </c>
      <c r="G10973" s="5" t="s">
        <v>59</v>
      </c>
      <c r="H10973" s="5" t="s">
        <v>116</v>
      </c>
      <c r="I10973" t="s">
        <v>26</v>
      </c>
      <c r="J10973" t="s">
        <v>116</v>
      </c>
      <c r="K10973">
        <v>100</v>
      </c>
      <c r="L10973" s="5" t="s">
        <v>5463</v>
      </c>
      <c r="M10973" s="5" t="s">
        <v>70</v>
      </c>
      <c r="N10973">
        <v>17</v>
      </c>
      <c r="O10973" t="s">
        <v>131</v>
      </c>
      <c r="P10973" s="1">
        <v>45690</v>
      </c>
      <c r="Q10973" s="1">
        <v>45726</v>
      </c>
      <c r="R10973">
        <v>998</v>
      </c>
      <c r="S10973" s="4">
        <v>9.9</v>
      </c>
      <c r="T10973" t="s">
        <v>95</v>
      </c>
    </row>
    <row r="10974" spans="1:20" x14ac:dyDescent="0.35">
      <c r="A10974" t="s">
        <v>21298</v>
      </c>
      <c r="B10974" s="5" t="s">
        <v>91</v>
      </c>
      <c r="C10974" s="6">
        <v>153047</v>
      </c>
      <c r="D10974" t="s">
        <v>120</v>
      </c>
      <c r="E10974">
        <v>137742</v>
      </c>
      <c r="F10974" s="5" t="s">
        <v>50</v>
      </c>
      <c r="G10974" s="5" t="s">
        <v>59</v>
      </c>
      <c r="H10974" s="5" t="s">
        <v>121</v>
      </c>
      <c r="I10974" t="s">
        <v>35</v>
      </c>
      <c r="J10974" t="s">
        <v>1211</v>
      </c>
      <c r="K10974">
        <v>0</v>
      </c>
      <c r="L10974" s="5" t="s">
        <v>21299</v>
      </c>
      <c r="M10974" s="5" t="s">
        <v>70</v>
      </c>
      <c r="N10974">
        <v>3</v>
      </c>
      <c r="O10974" t="s">
        <v>167</v>
      </c>
      <c r="P10974" s="1">
        <v>45498</v>
      </c>
      <c r="Q10974" s="1">
        <v>45561</v>
      </c>
      <c r="R10974">
        <v>1468</v>
      </c>
      <c r="S10974" s="4">
        <v>5.9</v>
      </c>
      <c r="T10974" t="s">
        <v>153</v>
      </c>
    </row>
    <row r="10975" spans="1:20" x14ac:dyDescent="0.35">
      <c r="A10975" t="s">
        <v>21300</v>
      </c>
      <c r="B10975" s="5" t="s">
        <v>174</v>
      </c>
      <c r="C10975" s="6">
        <v>82660</v>
      </c>
      <c r="D10975" t="s">
        <v>92</v>
      </c>
      <c r="E10975">
        <v>61995</v>
      </c>
      <c r="F10975" s="5" t="s">
        <v>58</v>
      </c>
      <c r="G10975" s="5" t="s">
        <v>24</v>
      </c>
      <c r="H10975" s="5" t="s">
        <v>93</v>
      </c>
      <c r="I10975" t="s">
        <v>35</v>
      </c>
      <c r="J10975" t="s">
        <v>93</v>
      </c>
      <c r="K10975">
        <v>100</v>
      </c>
      <c r="L10975" s="5" t="s">
        <v>4376</v>
      </c>
      <c r="M10975" s="5" t="s">
        <v>37</v>
      </c>
      <c r="N10975">
        <v>1</v>
      </c>
      <c r="O10975" t="s">
        <v>167</v>
      </c>
      <c r="P10975" s="1">
        <v>45544</v>
      </c>
      <c r="Q10975" s="1">
        <v>45572</v>
      </c>
      <c r="R10975">
        <v>599</v>
      </c>
      <c r="S10975" s="4">
        <v>9.5</v>
      </c>
      <c r="T10975" t="s">
        <v>210</v>
      </c>
    </row>
    <row r="10976" spans="1:20" x14ac:dyDescent="0.35">
      <c r="A10976" t="s">
        <v>21301</v>
      </c>
      <c r="B10976" s="5" t="s">
        <v>49</v>
      </c>
      <c r="C10976" s="6">
        <v>245036</v>
      </c>
      <c r="D10976" t="s">
        <v>22</v>
      </c>
      <c r="E10976">
        <v>245036</v>
      </c>
      <c r="F10976" s="5" t="s">
        <v>23</v>
      </c>
      <c r="G10976" s="5" t="s">
        <v>42</v>
      </c>
      <c r="H10976" s="5" t="s">
        <v>101</v>
      </c>
      <c r="I10976" t="s">
        <v>44</v>
      </c>
      <c r="J10976" t="s">
        <v>101</v>
      </c>
      <c r="K10976">
        <v>100</v>
      </c>
      <c r="L10976" s="5" t="s">
        <v>21302</v>
      </c>
      <c r="M10976" s="5" t="s">
        <v>37</v>
      </c>
      <c r="N10976">
        <v>17</v>
      </c>
      <c r="O10976" t="s">
        <v>71</v>
      </c>
      <c r="P10976" s="1">
        <v>45427</v>
      </c>
      <c r="Q10976" s="1">
        <v>45495</v>
      </c>
      <c r="R10976">
        <v>804</v>
      </c>
      <c r="S10976" s="4">
        <v>9.9</v>
      </c>
      <c r="T10976" t="s">
        <v>210</v>
      </c>
    </row>
    <row r="10977" spans="1:20" x14ac:dyDescent="0.35">
      <c r="A10977" t="s">
        <v>21303</v>
      </c>
      <c r="B10977" s="5" t="s">
        <v>28802</v>
      </c>
      <c r="C10977" s="6">
        <v>223802</v>
      </c>
      <c r="D10977" t="s">
        <v>81</v>
      </c>
      <c r="E10977">
        <v>302133</v>
      </c>
      <c r="F10977" s="5" t="s">
        <v>23</v>
      </c>
      <c r="G10977" s="5" t="s">
        <v>24</v>
      </c>
      <c r="H10977" s="5" t="s">
        <v>82</v>
      </c>
      <c r="I10977" t="s">
        <v>44</v>
      </c>
      <c r="J10977" t="s">
        <v>82</v>
      </c>
      <c r="K10977">
        <v>100</v>
      </c>
      <c r="L10977" s="5" t="s">
        <v>21304</v>
      </c>
      <c r="M10977" s="5" t="s">
        <v>37</v>
      </c>
      <c r="N10977">
        <v>11</v>
      </c>
      <c r="O10977" t="s">
        <v>135</v>
      </c>
      <c r="P10977" s="1">
        <v>45600</v>
      </c>
      <c r="Q10977" s="1">
        <v>45667</v>
      </c>
      <c r="R10977">
        <v>964</v>
      </c>
      <c r="S10977" s="4">
        <v>7.1</v>
      </c>
      <c r="T10977" t="s">
        <v>38</v>
      </c>
    </row>
    <row r="10978" spans="1:20" x14ac:dyDescent="0.35">
      <c r="A10978" t="s">
        <v>21305</v>
      </c>
      <c r="B10978" s="5" t="s">
        <v>28800</v>
      </c>
      <c r="C10978" s="6">
        <v>83891</v>
      </c>
      <c r="D10978" t="s">
        <v>81</v>
      </c>
      <c r="E10978">
        <v>113253</v>
      </c>
      <c r="F10978" s="5" t="s">
        <v>50</v>
      </c>
      <c r="G10978" s="5" t="s">
        <v>51</v>
      </c>
      <c r="H10978" s="5" t="s">
        <v>82</v>
      </c>
      <c r="I10978" t="s">
        <v>26</v>
      </c>
      <c r="J10978" t="s">
        <v>82</v>
      </c>
      <c r="K10978">
        <v>50</v>
      </c>
      <c r="L10978" s="5" t="s">
        <v>21306</v>
      </c>
      <c r="M10978" s="5" t="s">
        <v>70</v>
      </c>
      <c r="N10978">
        <v>3</v>
      </c>
      <c r="O10978" t="s">
        <v>141</v>
      </c>
      <c r="P10978" s="1">
        <v>45711</v>
      </c>
      <c r="Q10978" s="1">
        <v>45768</v>
      </c>
      <c r="R10978">
        <v>852</v>
      </c>
      <c r="S10978" s="4">
        <v>6.8</v>
      </c>
      <c r="T10978" t="s">
        <v>63</v>
      </c>
    </row>
    <row r="10979" spans="1:20" x14ac:dyDescent="0.35">
      <c r="A10979" t="s">
        <v>21307</v>
      </c>
      <c r="B10979" s="5" t="s">
        <v>28800</v>
      </c>
      <c r="C10979" s="6">
        <v>98442</v>
      </c>
      <c r="D10979" t="s">
        <v>92</v>
      </c>
      <c r="E10979">
        <v>73832</v>
      </c>
      <c r="F10979" s="5" t="s">
        <v>66</v>
      </c>
      <c r="G10979" s="5" t="s">
        <v>24</v>
      </c>
      <c r="H10979" s="5" t="s">
        <v>93</v>
      </c>
      <c r="I10979" t="s">
        <v>44</v>
      </c>
      <c r="J10979" t="s">
        <v>93</v>
      </c>
      <c r="K10979">
        <v>50</v>
      </c>
      <c r="L10979" s="5" t="s">
        <v>21308</v>
      </c>
      <c r="M10979" s="5" t="s">
        <v>54</v>
      </c>
      <c r="N10979">
        <v>5</v>
      </c>
      <c r="O10979" t="s">
        <v>131</v>
      </c>
      <c r="P10979" s="1">
        <v>45382</v>
      </c>
      <c r="Q10979" s="1">
        <v>45403</v>
      </c>
      <c r="R10979">
        <v>1604</v>
      </c>
      <c r="S10979" s="4">
        <v>9.9</v>
      </c>
      <c r="T10979" t="s">
        <v>63</v>
      </c>
    </row>
    <row r="10980" spans="1:20" x14ac:dyDescent="0.35">
      <c r="A10980" t="s">
        <v>21309</v>
      </c>
      <c r="B10980" s="5" t="s">
        <v>217</v>
      </c>
      <c r="C10980" s="6">
        <v>128077</v>
      </c>
      <c r="D10980" t="s">
        <v>33</v>
      </c>
      <c r="E10980">
        <v>14088470</v>
      </c>
      <c r="F10980" s="5" t="s">
        <v>66</v>
      </c>
      <c r="G10980" s="5" t="s">
        <v>51</v>
      </c>
      <c r="H10980" s="5" t="s">
        <v>34</v>
      </c>
      <c r="I10980" t="s">
        <v>26</v>
      </c>
      <c r="J10980" t="s">
        <v>34</v>
      </c>
      <c r="K10980">
        <v>100</v>
      </c>
      <c r="L10980" s="5" t="s">
        <v>21310</v>
      </c>
      <c r="M10980" s="5" t="s">
        <v>28</v>
      </c>
      <c r="N10980">
        <v>6</v>
      </c>
      <c r="O10980" t="s">
        <v>135</v>
      </c>
      <c r="P10980" s="1">
        <v>45357</v>
      </c>
      <c r="Q10980" s="1">
        <v>45404</v>
      </c>
      <c r="R10980">
        <v>1539</v>
      </c>
      <c r="S10980" s="4">
        <v>5.5</v>
      </c>
      <c r="T10980" t="s">
        <v>30</v>
      </c>
    </row>
    <row r="10981" spans="1:20" x14ac:dyDescent="0.35">
      <c r="A10981" t="s">
        <v>21311</v>
      </c>
      <c r="B10981" s="5" t="s">
        <v>21</v>
      </c>
      <c r="C10981" s="6">
        <v>186264</v>
      </c>
      <c r="D10981" t="s">
        <v>22</v>
      </c>
      <c r="E10981">
        <v>186264</v>
      </c>
      <c r="F10981" s="5" t="s">
        <v>23</v>
      </c>
      <c r="G10981" s="5" t="s">
        <v>59</v>
      </c>
      <c r="H10981" s="5" t="s">
        <v>25</v>
      </c>
      <c r="I10981" t="s">
        <v>26</v>
      </c>
      <c r="J10981" t="s">
        <v>25</v>
      </c>
      <c r="K10981">
        <v>0</v>
      </c>
      <c r="L10981" s="5" t="s">
        <v>21312</v>
      </c>
      <c r="M10981" s="5" t="s">
        <v>37</v>
      </c>
      <c r="N10981">
        <v>15</v>
      </c>
      <c r="O10981" t="s">
        <v>62</v>
      </c>
      <c r="P10981" s="1">
        <v>45489</v>
      </c>
      <c r="Q10981" s="1">
        <v>45545</v>
      </c>
      <c r="R10981">
        <v>612</v>
      </c>
      <c r="S10981" s="4">
        <v>7.4</v>
      </c>
      <c r="T10981" t="s">
        <v>63</v>
      </c>
    </row>
    <row r="10982" spans="1:20" x14ac:dyDescent="0.35">
      <c r="A10982" t="s">
        <v>21313</v>
      </c>
      <c r="B10982" s="5" t="s">
        <v>28802</v>
      </c>
      <c r="C10982" s="6">
        <v>110728</v>
      </c>
      <c r="D10982" t="s">
        <v>22</v>
      </c>
      <c r="E10982">
        <v>110728</v>
      </c>
      <c r="F10982" s="5" t="s">
        <v>50</v>
      </c>
      <c r="G10982" s="5" t="s">
        <v>42</v>
      </c>
      <c r="H10982" s="5" t="s">
        <v>68</v>
      </c>
      <c r="I10982" t="s">
        <v>26</v>
      </c>
      <c r="J10982" t="s">
        <v>68</v>
      </c>
      <c r="K10982">
        <v>0</v>
      </c>
      <c r="L10982" s="5" t="s">
        <v>21314</v>
      </c>
      <c r="M10982" s="5" t="s">
        <v>54</v>
      </c>
      <c r="N10982">
        <v>3</v>
      </c>
      <c r="O10982" t="s">
        <v>71</v>
      </c>
      <c r="P10982" s="1">
        <v>45739</v>
      </c>
      <c r="Q10982" s="1">
        <v>45758</v>
      </c>
      <c r="R10982">
        <v>1637</v>
      </c>
      <c r="S10982" s="4">
        <v>8.5</v>
      </c>
      <c r="T10982" t="s">
        <v>243</v>
      </c>
    </row>
    <row r="10983" spans="1:20" x14ac:dyDescent="0.35">
      <c r="A10983" t="s">
        <v>21315</v>
      </c>
      <c r="B10983" s="5" t="s">
        <v>57</v>
      </c>
      <c r="C10983" s="6">
        <v>215988</v>
      </c>
      <c r="D10983" t="s">
        <v>22</v>
      </c>
      <c r="E10983">
        <v>215988</v>
      </c>
      <c r="F10983" s="5" t="s">
        <v>23</v>
      </c>
      <c r="G10983" s="5" t="s">
        <v>24</v>
      </c>
      <c r="H10983" s="5" t="s">
        <v>97</v>
      </c>
      <c r="I10983" t="s">
        <v>26</v>
      </c>
      <c r="J10983" t="s">
        <v>97</v>
      </c>
      <c r="K10983">
        <v>0</v>
      </c>
      <c r="L10983" s="5" t="s">
        <v>21316</v>
      </c>
      <c r="M10983" s="5" t="s">
        <v>28</v>
      </c>
      <c r="N10983">
        <v>15</v>
      </c>
      <c r="O10983" t="s">
        <v>172</v>
      </c>
      <c r="P10983" s="1">
        <v>45452</v>
      </c>
      <c r="Q10983" s="1">
        <v>45466</v>
      </c>
      <c r="R10983">
        <v>508</v>
      </c>
      <c r="S10983" s="4">
        <v>9.8000000000000007</v>
      </c>
      <c r="T10983" t="s">
        <v>55</v>
      </c>
    </row>
    <row r="10984" spans="1:20" x14ac:dyDescent="0.35">
      <c r="A10984" t="s">
        <v>21317</v>
      </c>
      <c r="B10984" s="5" t="s">
        <v>179</v>
      </c>
      <c r="C10984" s="6">
        <v>125459</v>
      </c>
      <c r="D10984" t="s">
        <v>22</v>
      </c>
      <c r="E10984">
        <v>125459</v>
      </c>
      <c r="F10984" s="5" t="s">
        <v>66</v>
      </c>
      <c r="G10984" s="5" t="s">
        <v>42</v>
      </c>
      <c r="H10984" s="5" t="s">
        <v>191</v>
      </c>
      <c r="I10984" t="s">
        <v>44</v>
      </c>
      <c r="J10984" t="s">
        <v>410</v>
      </c>
      <c r="K10984">
        <v>50</v>
      </c>
      <c r="L10984" s="5" t="s">
        <v>21318</v>
      </c>
      <c r="M10984" s="5" t="s">
        <v>54</v>
      </c>
      <c r="N10984">
        <v>6</v>
      </c>
      <c r="O10984" t="s">
        <v>46</v>
      </c>
      <c r="P10984" s="1">
        <v>45374</v>
      </c>
      <c r="Q10984" s="1">
        <v>45438</v>
      </c>
      <c r="R10984">
        <v>1423</v>
      </c>
      <c r="S10984" s="4">
        <v>7.2</v>
      </c>
      <c r="T10984" t="s">
        <v>79</v>
      </c>
    </row>
    <row r="10985" spans="1:20" x14ac:dyDescent="0.35">
      <c r="A10985" t="s">
        <v>21319</v>
      </c>
      <c r="B10985" s="5" t="s">
        <v>145</v>
      </c>
      <c r="C10985" s="6">
        <v>247115</v>
      </c>
      <c r="D10985" t="s">
        <v>22</v>
      </c>
      <c r="E10985">
        <v>247115</v>
      </c>
      <c r="F10985" s="5" t="s">
        <v>23</v>
      </c>
      <c r="G10985" s="5" t="s">
        <v>51</v>
      </c>
      <c r="H10985" s="5" t="s">
        <v>101</v>
      </c>
      <c r="I10985" t="s">
        <v>35</v>
      </c>
      <c r="J10985" t="s">
        <v>101</v>
      </c>
      <c r="K10985">
        <v>0</v>
      </c>
      <c r="L10985" s="5" t="s">
        <v>21320</v>
      </c>
      <c r="M10985" s="5" t="s">
        <v>28</v>
      </c>
      <c r="N10985">
        <v>19</v>
      </c>
      <c r="O10985" t="s">
        <v>85</v>
      </c>
      <c r="P10985" s="1">
        <v>45629</v>
      </c>
      <c r="Q10985" s="1">
        <v>45681</v>
      </c>
      <c r="R10985">
        <v>1894</v>
      </c>
      <c r="S10985" s="4">
        <v>5.5</v>
      </c>
      <c r="T10985" t="s">
        <v>277</v>
      </c>
    </row>
    <row r="10986" spans="1:20" x14ac:dyDescent="0.35">
      <c r="A10986" t="s">
        <v>21321</v>
      </c>
      <c r="B10986" s="5" t="s">
        <v>91</v>
      </c>
      <c r="C10986" s="6">
        <v>311593</v>
      </c>
      <c r="D10986" t="s">
        <v>22</v>
      </c>
      <c r="E10986">
        <v>311593</v>
      </c>
      <c r="F10986" s="5" t="s">
        <v>23</v>
      </c>
      <c r="G10986" s="5" t="s">
        <v>51</v>
      </c>
      <c r="H10986" s="5" t="s">
        <v>68</v>
      </c>
      <c r="I10986" t="s">
        <v>35</v>
      </c>
      <c r="J10986" t="s">
        <v>68</v>
      </c>
      <c r="K10986">
        <v>0</v>
      </c>
      <c r="L10986" s="5" t="s">
        <v>740</v>
      </c>
      <c r="M10986" s="5" t="s">
        <v>70</v>
      </c>
      <c r="N10986">
        <v>16</v>
      </c>
      <c r="O10986" t="s">
        <v>62</v>
      </c>
      <c r="P10986" s="1">
        <v>45680</v>
      </c>
      <c r="Q10986" s="1">
        <v>45724</v>
      </c>
      <c r="R10986">
        <v>1712</v>
      </c>
      <c r="S10986" s="4">
        <v>7.9</v>
      </c>
      <c r="T10986" t="s">
        <v>153</v>
      </c>
    </row>
    <row r="10987" spans="1:20" x14ac:dyDescent="0.35">
      <c r="A10987" t="s">
        <v>21322</v>
      </c>
      <c r="B10987" s="5" t="s">
        <v>174</v>
      </c>
      <c r="C10987" s="6">
        <v>129554</v>
      </c>
      <c r="D10987" t="s">
        <v>22</v>
      </c>
      <c r="E10987">
        <v>129554</v>
      </c>
      <c r="F10987" s="5" t="s">
        <v>23</v>
      </c>
      <c r="G10987" s="5" t="s">
        <v>59</v>
      </c>
      <c r="H10987" s="5" t="s">
        <v>157</v>
      </c>
      <c r="I10987" t="s">
        <v>35</v>
      </c>
      <c r="J10987" t="s">
        <v>157</v>
      </c>
      <c r="K10987">
        <v>0</v>
      </c>
      <c r="L10987" s="5" t="s">
        <v>21323</v>
      </c>
      <c r="M10987" s="5" t="s">
        <v>28</v>
      </c>
      <c r="N10987">
        <v>18</v>
      </c>
      <c r="O10987" t="s">
        <v>85</v>
      </c>
      <c r="P10987" s="1">
        <v>45739</v>
      </c>
      <c r="Q10987" s="1">
        <v>45805</v>
      </c>
      <c r="R10987">
        <v>705</v>
      </c>
      <c r="S10987" s="4">
        <v>9.1999999999999993</v>
      </c>
      <c r="T10987" t="s">
        <v>38</v>
      </c>
    </row>
    <row r="10988" spans="1:20" x14ac:dyDescent="0.35">
      <c r="A10988" t="s">
        <v>21324</v>
      </c>
      <c r="B10988" s="5" t="s">
        <v>100</v>
      </c>
      <c r="C10988" s="6">
        <v>284164</v>
      </c>
      <c r="D10988" t="s">
        <v>22</v>
      </c>
      <c r="E10988">
        <v>284164</v>
      </c>
      <c r="F10988" s="5" t="s">
        <v>23</v>
      </c>
      <c r="G10988" s="5" t="s">
        <v>24</v>
      </c>
      <c r="H10988" s="5" t="s">
        <v>68</v>
      </c>
      <c r="I10988" t="s">
        <v>35</v>
      </c>
      <c r="J10988" t="s">
        <v>68</v>
      </c>
      <c r="K10988">
        <v>100</v>
      </c>
      <c r="L10988" s="5" t="s">
        <v>21325</v>
      </c>
      <c r="M10988" s="5" t="s">
        <v>70</v>
      </c>
      <c r="N10988">
        <v>14</v>
      </c>
      <c r="O10988" t="s">
        <v>107</v>
      </c>
      <c r="P10988" s="1">
        <v>45325</v>
      </c>
      <c r="Q10988" s="1">
        <v>45350</v>
      </c>
      <c r="R10988">
        <v>2259</v>
      </c>
      <c r="S10988" s="4">
        <v>6.5</v>
      </c>
      <c r="T10988" t="s">
        <v>55</v>
      </c>
    </row>
    <row r="10989" spans="1:20" x14ac:dyDescent="0.35">
      <c r="A10989" t="s">
        <v>21326</v>
      </c>
      <c r="B10989" s="5" t="s">
        <v>100</v>
      </c>
      <c r="C10989" s="6">
        <v>144657</v>
      </c>
      <c r="D10989" t="s">
        <v>41</v>
      </c>
      <c r="E10989">
        <v>122958</v>
      </c>
      <c r="F10989" s="5" t="s">
        <v>66</v>
      </c>
      <c r="G10989" s="5" t="s">
        <v>59</v>
      </c>
      <c r="H10989" s="5" t="s">
        <v>126</v>
      </c>
      <c r="I10989" t="s">
        <v>35</v>
      </c>
      <c r="J10989" t="s">
        <v>126</v>
      </c>
      <c r="K10989">
        <v>0</v>
      </c>
      <c r="L10989" s="5" t="s">
        <v>21327</v>
      </c>
      <c r="M10989" s="5" t="s">
        <v>70</v>
      </c>
      <c r="N10989">
        <v>5</v>
      </c>
      <c r="O10989" t="s">
        <v>88</v>
      </c>
      <c r="P10989" s="1">
        <v>45711</v>
      </c>
      <c r="Q10989" s="1">
        <v>45777</v>
      </c>
      <c r="R10989">
        <v>586</v>
      </c>
      <c r="S10989" s="4">
        <v>5.7</v>
      </c>
      <c r="T10989" t="s">
        <v>118</v>
      </c>
    </row>
    <row r="10990" spans="1:20" x14ac:dyDescent="0.35">
      <c r="A10990" t="s">
        <v>21328</v>
      </c>
      <c r="B10990" s="5" t="s">
        <v>49</v>
      </c>
      <c r="C10990" s="6">
        <v>178156</v>
      </c>
      <c r="D10990" t="s">
        <v>74</v>
      </c>
      <c r="E10990">
        <v>222695</v>
      </c>
      <c r="F10990" s="5" t="s">
        <v>23</v>
      </c>
      <c r="G10990" s="5" t="s">
        <v>59</v>
      </c>
      <c r="H10990" s="5" t="s">
        <v>75</v>
      </c>
      <c r="I10990" t="s">
        <v>26</v>
      </c>
      <c r="J10990" t="s">
        <v>75</v>
      </c>
      <c r="K10990">
        <v>0</v>
      </c>
      <c r="L10990" s="5" t="s">
        <v>21329</v>
      </c>
      <c r="M10990" s="5" t="s">
        <v>54</v>
      </c>
      <c r="N10990">
        <v>19</v>
      </c>
      <c r="O10990" t="s">
        <v>46</v>
      </c>
      <c r="P10990" s="1">
        <v>45691</v>
      </c>
      <c r="Q10990" s="1">
        <v>45738</v>
      </c>
      <c r="R10990">
        <v>1702</v>
      </c>
      <c r="S10990" s="4">
        <v>7.2</v>
      </c>
      <c r="T10990" t="s">
        <v>136</v>
      </c>
    </row>
    <row r="10991" spans="1:20" x14ac:dyDescent="0.35">
      <c r="A10991" t="s">
        <v>21330</v>
      </c>
      <c r="B10991" s="5" t="s">
        <v>21</v>
      </c>
      <c r="C10991" s="6">
        <v>86173</v>
      </c>
      <c r="D10991" t="s">
        <v>74</v>
      </c>
      <c r="E10991">
        <v>107716</v>
      </c>
      <c r="F10991" s="5" t="s">
        <v>50</v>
      </c>
      <c r="G10991" s="5" t="s">
        <v>51</v>
      </c>
      <c r="H10991" s="5" t="s">
        <v>75</v>
      </c>
      <c r="I10991" t="s">
        <v>26</v>
      </c>
      <c r="J10991" t="s">
        <v>75</v>
      </c>
      <c r="K10991">
        <v>100</v>
      </c>
      <c r="L10991" s="5" t="s">
        <v>21331</v>
      </c>
      <c r="M10991" s="5" t="s">
        <v>28</v>
      </c>
      <c r="N10991">
        <v>2</v>
      </c>
      <c r="O10991" t="s">
        <v>112</v>
      </c>
      <c r="P10991" s="1">
        <v>45513</v>
      </c>
      <c r="Q10991" s="1">
        <v>45568</v>
      </c>
      <c r="R10991">
        <v>1035</v>
      </c>
      <c r="S10991" s="4">
        <v>8.4</v>
      </c>
      <c r="T10991" t="s">
        <v>38</v>
      </c>
    </row>
    <row r="10992" spans="1:20" x14ac:dyDescent="0.35">
      <c r="A10992" t="s">
        <v>21332</v>
      </c>
      <c r="B10992" s="5" t="s">
        <v>21</v>
      </c>
      <c r="C10992" s="6">
        <v>106280</v>
      </c>
      <c r="D10992" t="s">
        <v>65</v>
      </c>
      <c r="E10992">
        <v>138164</v>
      </c>
      <c r="F10992" s="5" t="s">
        <v>50</v>
      </c>
      <c r="G10992" s="5" t="s">
        <v>24</v>
      </c>
      <c r="H10992" s="5" t="s">
        <v>67</v>
      </c>
      <c r="I10992" t="s">
        <v>35</v>
      </c>
      <c r="J10992" t="s">
        <v>294</v>
      </c>
      <c r="K10992">
        <v>100</v>
      </c>
      <c r="L10992" s="5" t="s">
        <v>16544</v>
      </c>
      <c r="M10992" s="5" t="s">
        <v>28</v>
      </c>
      <c r="N10992">
        <v>2</v>
      </c>
      <c r="O10992" t="s">
        <v>135</v>
      </c>
      <c r="P10992" s="1">
        <v>45622</v>
      </c>
      <c r="Q10992" s="1">
        <v>45664</v>
      </c>
      <c r="R10992">
        <v>779</v>
      </c>
      <c r="S10992" s="4">
        <v>5.8</v>
      </c>
      <c r="T10992" t="s">
        <v>30</v>
      </c>
    </row>
    <row r="10993" spans="1:20" x14ac:dyDescent="0.35">
      <c r="A10993" t="s">
        <v>21333</v>
      </c>
      <c r="B10993" s="5" t="s">
        <v>21</v>
      </c>
      <c r="C10993" s="6">
        <v>80053</v>
      </c>
      <c r="D10993" t="s">
        <v>81</v>
      </c>
      <c r="E10993">
        <v>108072</v>
      </c>
      <c r="F10993" s="5" t="s">
        <v>50</v>
      </c>
      <c r="G10993" s="5" t="s">
        <v>51</v>
      </c>
      <c r="H10993" s="5" t="s">
        <v>82</v>
      </c>
      <c r="I10993" t="s">
        <v>26</v>
      </c>
      <c r="J10993" t="s">
        <v>82</v>
      </c>
      <c r="K10993">
        <v>50</v>
      </c>
      <c r="L10993" s="5" t="s">
        <v>21334</v>
      </c>
      <c r="M10993" s="5" t="s">
        <v>70</v>
      </c>
      <c r="N10993">
        <v>4</v>
      </c>
      <c r="O10993" t="s">
        <v>112</v>
      </c>
      <c r="P10993" s="1">
        <v>45721</v>
      </c>
      <c r="Q10993" s="1">
        <v>45736</v>
      </c>
      <c r="R10993">
        <v>1525</v>
      </c>
      <c r="S10993" s="4">
        <v>9.8000000000000007</v>
      </c>
      <c r="T10993" t="s">
        <v>30</v>
      </c>
    </row>
    <row r="10994" spans="1:20" x14ac:dyDescent="0.35">
      <c r="A10994" t="s">
        <v>21335</v>
      </c>
      <c r="B10994" s="5" t="s">
        <v>28802</v>
      </c>
      <c r="C10994" s="6">
        <v>91642</v>
      </c>
      <c r="D10994" t="s">
        <v>74</v>
      </c>
      <c r="E10994">
        <v>114553</v>
      </c>
      <c r="F10994" s="5" t="s">
        <v>50</v>
      </c>
      <c r="G10994" s="5" t="s">
        <v>42</v>
      </c>
      <c r="H10994" s="5" t="s">
        <v>75</v>
      </c>
      <c r="I10994" t="s">
        <v>26</v>
      </c>
      <c r="J10994" t="s">
        <v>75</v>
      </c>
      <c r="K10994">
        <v>50</v>
      </c>
      <c r="L10994" s="5" t="s">
        <v>21336</v>
      </c>
      <c r="M10994" s="5" t="s">
        <v>70</v>
      </c>
      <c r="N10994">
        <v>2</v>
      </c>
      <c r="O10994" t="s">
        <v>141</v>
      </c>
      <c r="P10994" s="1">
        <v>45613</v>
      </c>
      <c r="Q10994" s="1">
        <v>45635</v>
      </c>
      <c r="R10994">
        <v>1599</v>
      </c>
      <c r="S10994" s="4">
        <v>5.7</v>
      </c>
      <c r="T10994" t="s">
        <v>79</v>
      </c>
    </row>
    <row r="10995" spans="1:20" x14ac:dyDescent="0.35">
      <c r="A10995" t="s">
        <v>21337</v>
      </c>
      <c r="B10995" s="5" t="s">
        <v>174</v>
      </c>
      <c r="C10995" s="6">
        <v>72487</v>
      </c>
      <c r="D10995" t="s">
        <v>41</v>
      </c>
      <c r="E10995">
        <v>61614</v>
      </c>
      <c r="F10995" s="5" t="s">
        <v>58</v>
      </c>
      <c r="G10995" s="5" t="s">
        <v>51</v>
      </c>
      <c r="H10995" s="5" t="s">
        <v>43</v>
      </c>
      <c r="I10995" t="s">
        <v>44</v>
      </c>
      <c r="J10995" t="s">
        <v>126</v>
      </c>
      <c r="K10995">
        <v>0</v>
      </c>
      <c r="L10995" s="5" t="s">
        <v>21338</v>
      </c>
      <c r="M10995" s="5" t="s">
        <v>54</v>
      </c>
      <c r="N10995">
        <v>1</v>
      </c>
      <c r="O10995" t="s">
        <v>131</v>
      </c>
      <c r="P10995" s="1">
        <v>45689</v>
      </c>
      <c r="Q10995" s="1">
        <v>45707</v>
      </c>
      <c r="R10995">
        <v>2284</v>
      </c>
      <c r="S10995" s="4">
        <v>6</v>
      </c>
      <c r="T10995" t="s">
        <v>153</v>
      </c>
    </row>
    <row r="10996" spans="1:20" x14ac:dyDescent="0.35">
      <c r="A10996" t="s">
        <v>21339</v>
      </c>
      <c r="B10996" s="5" t="s">
        <v>174</v>
      </c>
      <c r="C10996" s="6">
        <v>40355</v>
      </c>
      <c r="D10996" t="s">
        <v>22</v>
      </c>
      <c r="E10996">
        <v>40355</v>
      </c>
      <c r="F10996" s="5" t="s">
        <v>58</v>
      </c>
      <c r="G10996" s="5" t="s">
        <v>59</v>
      </c>
      <c r="H10996" s="5" t="s">
        <v>157</v>
      </c>
      <c r="I10996" t="s">
        <v>35</v>
      </c>
      <c r="J10996" t="s">
        <v>97</v>
      </c>
      <c r="K10996">
        <v>0</v>
      </c>
      <c r="L10996" s="5" t="s">
        <v>11612</v>
      </c>
      <c r="M10996" s="5" t="s">
        <v>54</v>
      </c>
      <c r="N10996">
        <v>0</v>
      </c>
      <c r="O10996" t="s">
        <v>78</v>
      </c>
      <c r="P10996" s="1">
        <v>45647</v>
      </c>
      <c r="Q10996" s="1">
        <v>45683</v>
      </c>
      <c r="R10996">
        <v>1733</v>
      </c>
      <c r="S10996" s="4">
        <v>5.0999999999999996</v>
      </c>
      <c r="T10996" t="s">
        <v>55</v>
      </c>
    </row>
    <row r="10997" spans="1:20" x14ac:dyDescent="0.35">
      <c r="A10997" t="s">
        <v>21340</v>
      </c>
      <c r="B10997" s="5" t="s">
        <v>28802</v>
      </c>
      <c r="C10997" s="6">
        <v>185648</v>
      </c>
      <c r="D10997" t="s">
        <v>22</v>
      </c>
      <c r="E10997">
        <v>185648</v>
      </c>
      <c r="F10997" s="5" t="s">
        <v>23</v>
      </c>
      <c r="G10997" s="5" t="s">
        <v>51</v>
      </c>
      <c r="H10997" s="5" t="s">
        <v>97</v>
      </c>
      <c r="I10997" t="s">
        <v>26</v>
      </c>
      <c r="J10997" t="s">
        <v>97</v>
      </c>
      <c r="K10997">
        <v>50</v>
      </c>
      <c r="L10997" s="5" t="s">
        <v>21341</v>
      </c>
      <c r="M10997" s="5" t="s">
        <v>54</v>
      </c>
      <c r="N10997">
        <v>18</v>
      </c>
      <c r="O10997" t="s">
        <v>131</v>
      </c>
      <c r="P10997" s="1">
        <v>45604</v>
      </c>
      <c r="Q10997" s="1">
        <v>45668</v>
      </c>
      <c r="R10997">
        <v>711</v>
      </c>
      <c r="S10997" s="4">
        <v>7.2</v>
      </c>
      <c r="T10997" t="s">
        <v>47</v>
      </c>
    </row>
    <row r="10998" spans="1:20" x14ac:dyDescent="0.35">
      <c r="A10998" t="s">
        <v>21342</v>
      </c>
      <c r="B10998" s="5" t="s">
        <v>217</v>
      </c>
      <c r="C10998" s="6">
        <v>177709</v>
      </c>
      <c r="D10998" t="s">
        <v>22</v>
      </c>
      <c r="E10998">
        <v>177709</v>
      </c>
      <c r="F10998" s="5" t="s">
        <v>23</v>
      </c>
      <c r="G10998" s="5" t="s">
        <v>24</v>
      </c>
      <c r="H10998" s="5" t="s">
        <v>129</v>
      </c>
      <c r="I10998" t="s">
        <v>26</v>
      </c>
      <c r="J10998" t="s">
        <v>129</v>
      </c>
      <c r="K10998">
        <v>100</v>
      </c>
      <c r="L10998" s="5" t="s">
        <v>21343</v>
      </c>
      <c r="M10998" s="5" t="s">
        <v>70</v>
      </c>
      <c r="N10998">
        <v>13</v>
      </c>
      <c r="O10998" t="s">
        <v>141</v>
      </c>
      <c r="P10998" s="1">
        <v>45395</v>
      </c>
      <c r="Q10998" s="1">
        <v>45445</v>
      </c>
      <c r="R10998">
        <v>1165</v>
      </c>
      <c r="S10998" s="4">
        <v>6.5</v>
      </c>
      <c r="T10998" t="s">
        <v>118</v>
      </c>
    </row>
    <row r="10999" spans="1:20" x14ac:dyDescent="0.35">
      <c r="A10999" t="s">
        <v>21344</v>
      </c>
      <c r="B10999" s="5" t="s">
        <v>49</v>
      </c>
      <c r="C10999" s="6">
        <v>60113</v>
      </c>
      <c r="D10999" t="s">
        <v>41</v>
      </c>
      <c r="E10999">
        <v>51096</v>
      </c>
      <c r="F10999" s="5" t="s">
        <v>58</v>
      </c>
      <c r="G10999" s="5" t="s">
        <v>42</v>
      </c>
      <c r="H10999" s="5" t="s">
        <v>126</v>
      </c>
      <c r="I10999" t="s">
        <v>44</v>
      </c>
      <c r="J10999" t="s">
        <v>126</v>
      </c>
      <c r="K10999">
        <v>100</v>
      </c>
      <c r="L10999" s="5" t="s">
        <v>21345</v>
      </c>
      <c r="M10999" s="5" t="s">
        <v>28</v>
      </c>
      <c r="N10999">
        <v>0</v>
      </c>
      <c r="O10999" t="s">
        <v>85</v>
      </c>
      <c r="P10999" s="1">
        <v>45627</v>
      </c>
      <c r="Q10999" s="1">
        <v>45663</v>
      </c>
      <c r="R10999">
        <v>1214</v>
      </c>
      <c r="S10999" s="4">
        <v>6.7</v>
      </c>
      <c r="T10999" t="s">
        <v>79</v>
      </c>
    </row>
    <row r="11000" spans="1:20" x14ac:dyDescent="0.35">
      <c r="A11000" t="s">
        <v>21346</v>
      </c>
      <c r="B11000" s="5" t="s">
        <v>40</v>
      </c>
      <c r="C11000" s="6">
        <v>170719</v>
      </c>
      <c r="D11000" t="s">
        <v>22</v>
      </c>
      <c r="E11000">
        <v>170719</v>
      </c>
      <c r="F11000" s="5" t="s">
        <v>23</v>
      </c>
      <c r="G11000" s="5" t="s">
        <v>51</v>
      </c>
      <c r="H11000" s="5" t="s">
        <v>68</v>
      </c>
      <c r="I11000" t="s">
        <v>44</v>
      </c>
      <c r="J11000" t="s">
        <v>68</v>
      </c>
      <c r="K11000">
        <v>100</v>
      </c>
      <c r="L11000" s="5" t="s">
        <v>3841</v>
      </c>
      <c r="M11000" s="5" t="s">
        <v>54</v>
      </c>
      <c r="N11000">
        <v>13</v>
      </c>
      <c r="O11000" t="s">
        <v>85</v>
      </c>
      <c r="P11000" s="1">
        <v>45688</v>
      </c>
      <c r="Q11000" s="1">
        <v>45751</v>
      </c>
      <c r="R11000">
        <v>2355</v>
      </c>
      <c r="S11000" s="4">
        <v>6.2</v>
      </c>
      <c r="T11000" t="s">
        <v>79</v>
      </c>
    </row>
    <row r="11001" spans="1:20" x14ac:dyDescent="0.35">
      <c r="A11001" t="s">
        <v>21347</v>
      </c>
      <c r="B11001" s="5" t="s">
        <v>105</v>
      </c>
      <c r="C11001" s="6">
        <v>94395</v>
      </c>
      <c r="D11001" t="s">
        <v>22</v>
      </c>
      <c r="E11001">
        <v>94395</v>
      </c>
      <c r="F11001" s="5" t="s">
        <v>50</v>
      </c>
      <c r="G11001" s="5" t="s">
        <v>42</v>
      </c>
      <c r="H11001" s="5" t="s">
        <v>165</v>
      </c>
      <c r="I11001" t="s">
        <v>35</v>
      </c>
      <c r="J11001" t="s">
        <v>165</v>
      </c>
      <c r="K11001">
        <v>0</v>
      </c>
      <c r="L11001" s="5" t="s">
        <v>19543</v>
      </c>
      <c r="M11001" s="5" t="s">
        <v>54</v>
      </c>
      <c r="N11001">
        <v>4</v>
      </c>
      <c r="O11001" t="s">
        <v>107</v>
      </c>
      <c r="P11001" s="1">
        <v>45607</v>
      </c>
      <c r="Q11001" s="1">
        <v>45639</v>
      </c>
      <c r="R11001">
        <v>1904</v>
      </c>
      <c r="S11001" s="4">
        <v>6.7</v>
      </c>
      <c r="T11001" t="s">
        <v>277</v>
      </c>
    </row>
    <row r="11002" spans="1:20" x14ac:dyDescent="0.35">
      <c r="A11002" t="s">
        <v>21348</v>
      </c>
      <c r="B11002" s="5" t="s">
        <v>57</v>
      </c>
      <c r="C11002" s="6">
        <v>170094</v>
      </c>
      <c r="D11002" t="s">
        <v>41</v>
      </c>
      <c r="E11002">
        <v>144580</v>
      </c>
      <c r="F11002" s="5" t="s">
        <v>23</v>
      </c>
      <c r="G11002" s="5" t="s">
        <v>51</v>
      </c>
      <c r="H11002" s="5" t="s">
        <v>126</v>
      </c>
      <c r="I11002" t="s">
        <v>35</v>
      </c>
      <c r="J11002" t="s">
        <v>126</v>
      </c>
      <c r="K11002">
        <v>50</v>
      </c>
      <c r="L11002" s="5" t="s">
        <v>21349</v>
      </c>
      <c r="M11002" s="5" t="s">
        <v>28</v>
      </c>
      <c r="N11002">
        <v>12</v>
      </c>
      <c r="O11002" t="s">
        <v>46</v>
      </c>
      <c r="P11002" s="1">
        <v>45713</v>
      </c>
      <c r="Q11002" s="1">
        <v>45754</v>
      </c>
      <c r="R11002">
        <v>1931</v>
      </c>
      <c r="S11002" s="4">
        <v>9</v>
      </c>
      <c r="T11002" t="s">
        <v>118</v>
      </c>
    </row>
    <row r="11003" spans="1:20" x14ac:dyDescent="0.35">
      <c r="A11003" t="s">
        <v>21350</v>
      </c>
      <c r="B11003" s="5" t="s">
        <v>57</v>
      </c>
      <c r="C11003" s="6">
        <v>44187</v>
      </c>
      <c r="D11003" t="s">
        <v>22</v>
      </c>
      <c r="E11003">
        <v>44187</v>
      </c>
      <c r="F11003" s="5" t="s">
        <v>50</v>
      </c>
      <c r="G11003" s="5" t="s">
        <v>59</v>
      </c>
      <c r="H11003" s="5" t="s">
        <v>157</v>
      </c>
      <c r="I11003" t="s">
        <v>44</v>
      </c>
      <c r="J11003" t="s">
        <v>157</v>
      </c>
      <c r="K11003">
        <v>100</v>
      </c>
      <c r="L11003" s="5" t="s">
        <v>21351</v>
      </c>
      <c r="M11003" s="5" t="s">
        <v>28</v>
      </c>
      <c r="N11003">
        <v>4</v>
      </c>
      <c r="O11003" t="s">
        <v>172</v>
      </c>
      <c r="P11003" s="1">
        <v>45754</v>
      </c>
      <c r="Q11003" s="1">
        <v>45783</v>
      </c>
      <c r="R11003">
        <v>1790</v>
      </c>
      <c r="S11003" s="4">
        <v>5.4</v>
      </c>
      <c r="T11003" t="s">
        <v>118</v>
      </c>
    </row>
    <row r="11004" spans="1:20" x14ac:dyDescent="0.35">
      <c r="A11004" t="s">
        <v>21352</v>
      </c>
      <c r="B11004" s="5" t="s">
        <v>217</v>
      </c>
      <c r="C11004" s="6">
        <v>199463</v>
      </c>
      <c r="D11004" t="s">
        <v>22</v>
      </c>
      <c r="E11004">
        <v>199463</v>
      </c>
      <c r="F11004" s="5" t="s">
        <v>23</v>
      </c>
      <c r="G11004" s="5" t="s">
        <v>59</v>
      </c>
      <c r="H11004" s="5" t="s">
        <v>129</v>
      </c>
      <c r="I11004" t="s">
        <v>44</v>
      </c>
      <c r="J11004" t="s">
        <v>426</v>
      </c>
      <c r="K11004">
        <v>0</v>
      </c>
      <c r="L11004" s="5" t="s">
        <v>21353</v>
      </c>
      <c r="M11004" s="5" t="s">
        <v>37</v>
      </c>
      <c r="N11004">
        <v>16</v>
      </c>
      <c r="O11004" t="s">
        <v>172</v>
      </c>
      <c r="P11004" s="1">
        <v>45571</v>
      </c>
      <c r="Q11004" s="1">
        <v>45609</v>
      </c>
      <c r="R11004">
        <v>833</v>
      </c>
      <c r="S11004" s="4">
        <v>6.1</v>
      </c>
      <c r="T11004" t="s">
        <v>30</v>
      </c>
    </row>
    <row r="11005" spans="1:20" x14ac:dyDescent="0.35">
      <c r="A11005" t="s">
        <v>21354</v>
      </c>
      <c r="B11005" s="5" t="s">
        <v>28800</v>
      </c>
      <c r="C11005" s="6">
        <v>103266</v>
      </c>
      <c r="D11005" t="s">
        <v>74</v>
      </c>
      <c r="E11005">
        <v>129083</v>
      </c>
      <c r="F11005" s="5" t="s">
        <v>66</v>
      </c>
      <c r="G11005" s="5" t="s">
        <v>24</v>
      </c>
      <c r="H11005" s="5" t="s">
        <v>75</v>
      </c>
      <c r="I11005" t="s">
        <v>26</v>
      </c>
      <c r="J11005" t="s">
        <v>75</v>
      </c>
      <c r="K11005">
        <v>100</v>
      </c>
      <c r="L11005" s="5" t="s">
        <v>8894</v>
      </c>
      <c r="M11005" s="5" t="s">
        <v>70</v>
      </c>
      <c r="N11005">
        <v>9</v>
      </c>
      <c r="O11005" t="s">
        <v>131</v>
      </c>
      <c r="P11005" s="1">
        <v>45577</v>
      </c>
      <c r="Q11005" s="1">
        <v>45643</v>
      </c>
      <c r="R11005">
        <v>1567</v>
      </c>
      <c r="S11005" s="4">
        <v>8.5</v>
      </c>
      <c r="T11005" t="s">
        <v>47</v>
      </c>
    </row>
    <row r="11006" spans="1:20" x14ac:dyDescent="0.35">
      <c r="A11006" t="s">
        <v>21355</v>
      </c>
      <c r="B11006" s="5" t="s">
        <v>32</v>
      </c>
      <c r="C11006" s="6">
        <v>74247</v>
      </c>
      <c r="D11006" t="s">
        <v>41</v>
      </c>
      <c r="E11006">
        <v>63110</v>
      </c>
      <c r="F11006" s="5" t="s">
        <v>50</v>
      </c>
      <c r="G11006" s="5" t="s">
        <v>24</v>
      </c>
      <c r="H11006" s="5" t="s">
        <v>151</v>
      </c>
      <c r="I11006" t="s">
        <v>26</v>
      </c>
      <c r="J11006" t="s">
        <v>76</v>
      </c>
      <c r="K11006">
        <v>100</v>
      </c>
      <c r="L11006" s="5" t="s">
        <v>21356</v>
      </c>
      <c r="M11006" s="5" t="s">
        <v>54</v>
      </c>
      <c r="N11006">
        <v>2</v>
      </c>
      <c r="O11006" t="s">
        <v>62</v>
      </c>
      <c r="P11006" s="1">
        <v>45726</v>
      </c>
      <c r="Q11006" s="1">
        <v>45773</v>
      </c>
      <c r="R11006">
        <v>1921</v>
      </c>
      <c r="S11006" s="4">
        <v>7.6</v>
      </c>
      <c r="T11006" t="s">
        <v>95</v>
      </c>
    </row>
    <row r="11007" spans="1:20" x14ac:dyDescent="0.35">
      <c r="A11007" t="s">
        <v>21357</v>
      </c>
      <c r="B11007" s="5" t="s">
        <v>57</v>
      </c>
      <c r="C11007" s="6">
        <v>267617</v>
      </c>
      <c r="D11007" t="s">
        <v>92</v>
      </c>
      <c r="E11007">
        <v>200713</v>
      </c>
      <c r="F11007" s="5" t="s">
        <v>23</v>
      </c>
      <c r="G11007" s="5" t="s">
        <v>51</v>
      </c>
      <c r="H11007" s="5" t="s">
        <v>93</v>
      </c>
      <c r="I11007" t="s">
        <v>26</v>
      </c>
      <c r="J11007" t="s">
        <v>1090</v>
      </c>
      <c r="K11007">
        <v>100</v>
      </c>
      <c r="L11007" s="5" t="s">
        <v>21358</v>
      </c>
      <c r="M11007" s="5" t="s">
        <v>28</v>
      </c>
      <c r="N11007">
        <v>12</v>
      </c>
      <c r="O11007" t="s">
        <v>71</v>
      </c>
      <c r="P11007" s="1">
        <v>45326</v>
      </c>
      <c r="Q11007" s="1">
        <v>45398</v>
      </c>
      <c r="R11007">
        <v>1058</v>
      </c>
      <c r="S11007" s="4">
        <v>8.6</v>
      </c>
      <c r="T11007" t="s">
        <v>153</v>
      </c>
    </row>
    <row r="11008" spans="1:20" x14ac:dyDescent="0.35">
      <c r="A11008" t="s">
        <v>21359</v>
      </c>
      <c r="B11008" s="5" t="s">
        <v>28799</v>
      </c>
      <c r="C11008" s="6">
        <v>170750</v>
      </c>
      <c r="D11008" t="s">
        <v>41</v>
      </c>
      <c r="E11008">
        <v>145138</v>
      </c>
      <c r="F11008" s="5" t="s">
        <v>66</v>
      </c>
      <c r="G11008" s="5" t="s">
        <v>24</v>
      </c>
      <c r="H11008" s="5" t="s">
        <v>126</v>
      </c>
      <c r="I11008" t="s">
        <v>35</v>
      </c>
      <c r="J11008" t="s">
        <v>186</v>
      </c>
      <c r="K11008">
        <v>0</v>
      </c>
      <c r="L11008" s="5" t="s">
        <v>21360</v>
      </c>
      <c r="M11008" s="5" t="s">
        <v>28</v>
      </c>
      <c r="N11008">
        <v>5</v>
      </c>
      <c r="O11008" t="s">
        <v>62</v>
      </c>
      <c r="P11008" s="1">
        <v>45487</v>
      </c>
      <c r="Q11008" s="1">
        <v>45515</v>
      </c>
      <c r="R11008">
        <v>1811</v>
      </c>
      <c r="S11008" s="4">
        <v>7.5</v>
      </c>
      <c r="T11008" t="s">
        <v>118</v>
      </c>
    </row>
    <row r="11009" spans="1:20" x14ac:dyDescent="0.35">
      <c r="A11009" t="s">
        <v>21361</v>
      </c>
      <c r="B11009" s="5" t="s">
        <v>28802</v>
      </c>
      <c r="C11009" s="6">
        <v>151644</v>
      </c>
      <c r="D11009" t="s">
        <v>41</v>
      </c>
      <c r="E11009">
        <v>128897</v>
      </c>
      <c r="F11009" s="5" t="s">
        <v>23</v>
      </c>
      <c r="G11009" s="5" t="s">
        <v>59</v>
      </c>
      <c r="H11009" s="5" t="s">
        <v>43</v>
      </c>
      <c r="I11009" t="s">
        <v>44</v>
      </c>
      <c r="J11009" t="s">
        <v>43</v>
      </c>
      <c r="K11009">
        <v>0</v>
      </c>
      <c r="L11009" s="5" t="s">
        <v>21362</v>
      </c>
      <c r="M11009" s="5" t="s">
        <v>28</v>
      </c>
      <c r="N11009">
        <v>10</v>
      </c>
      <c r="O11009" t="s">
        <v>46</v>
      </c>
      <c r="P11009" s="1">
        <v>45710</v>
      </c>
      <c r="Q11009" s="1">
        <v>45776</v>
      </c>
      <c r="R11009">
        <v>1657</v>
      </c>
      <c r="S11009" s="4">
        <v>6.4</v>
      </c>
      <c r="T11009" t="s">
        <v>95</v>
      </c>
    </row>
    <row r="11010" spans="1:20" x14ac:dyDescent="0.35">
      <c r="A11010" t="s">
        <v>21363</v>
      </c>
      <c r="B11010" s="5" t="s">
        <v>32</v>
      </c>
      <c r="C11010" s="6">
        <v>19668</v>
      </c>
      <c r="D11010" t="s">
        <v>22</v>
      </c>
      <c r="E11010">
        <v>19668</v>
      </c>
      <c r="F11010" s="5" t="s">
        <v>58</v>
      </c>
      <c r="G11010" s="5" t="s">
        <v>42</v>
      </c>
      <c r="H11010" s="5" t="s">
        <v>116</v>
      </c>
      <c r="I11010" t="s">
        <v>26</v>
      </c>
      <c r="J11010" t="s">
        <v>116</v>
      </c>
      <c r="K11010">
        <v>50</v>
      </c>
      <c r="L11010" s="5" t="s">
        <v>21364</v>
      </c>
      <c r="M11010" s="5" t="s">
        <v>37</v>
      </c>
      <c r="N11010">
        <v>0</v>
      </c>
      <c r="O11010" t="s">
        <v>141</v>
      </c>
      <c r="P11010" s="1">
        <v>45532</v>
      </c>
      <c r="Q11010" s="1">
        <v>45548</v>
      </c>
      <c r="R11010">
        <v>1898</v>
      </c>
      <c r="S11010" s="4">
        <v>7.2</v>
      </c>
      <c r="T11010" t="s">
        <v>63</v>
      </c>
    </row>
    <row r="11011" spans="1:20" x14ac:dyDescent="0.35">
      <c r="A11011" t="s">
        <v>21365</v>
      </c>
      <c r="B11011" s="5" t="s">
        <v>162</v>
      </c>
      <c r="C11011" s="6">
        <v>133233</v>
      </c>
      <c r="D11011" t="s">
        <v>22</v>
      </c>
      <c r="E11011">
        <v>133233</v>
      </c>
      <c r="F11011" s="5" t="s">
        <v>66</v>
      </c>
      <c r="G11011" s="5" t="s">
        <v>59</v>
      </c>
      <c r="H11011" s="5" t="s">
        <v>25</v>
      </c>
      <c r="I11011" t="s">
        <v>26</v>
      </c>
      <c r="J11011" t="s">
        <v>25</v>
      </c>
      <c r="K11011">
        <v>50</v>
      </c>
      <c r="L11011" s="5" t="s">
        <v>21366</v>
      </c>
      <c r="M11011" s="5" t="s">
        <v>70</v>
      </c>
      <c r="N11011">
        <v>8</v>
      </c>
      <c r="O11011" t="s">
        <v>172</v>
      </c>
      <c r="P11011" s="1">
        <v>45524</v>
      </c>
      <c r="Q11011" s="1">
        <v>45584</v>
      </c>
      <c r="R11011">
        <v>1836</v>
      </c>
      <c r="S11011" s="4">
        <v>6.2</v>
      </c>
      <c r="T11011" t="s">
        <v>63</v>
      </c>
    </row>
    <row r="11012" spans="1:20" x14ac:dyDescent="0.35">
      <c r="A11012" t="s">
        <v>21367</v>
      </c>
      <c r="B11012" s="5" t="s">
        <v>73</v>
      </c>
      <c r="C11012" s="6">
        <v>62844</v>
      </c>
      <c r="D11012" t="s">
        <v>22</v>
      </c>
      <c r="E11012">
        <v>62844</v>
      </c>
      <c r="F11012" s="5" t="s">
        <v>58</v>
      </c>
      <c r="G11012" s="5" t="s">
        <v>24</v>
      </c>
      <c r="H11012" s="5" t="s">
        <v>129</v>
      </c>
      <c r="I11012" t="s">
        <v>44</v>
      </c>
      <c r="J11012" t="s">
        <v>129</v>
      </c>
      <c r="K11012">
        <v>50</v>
      </c>
      <c r="L11012" s="5" t="s">
        <v>21368</v>
      </c>
      <c r="M11012" s="5" t="s">
        <v>37</v>
      </c>
      <c r="N11012">
        <v>1</v>
      </c>
      <c r="O11012" t="s">
        <v>147</v>
      </c>
      <c r="P11012" s="1">
        <v>45377</v>
      </c>
      <c r="Q11012" s="1">
        <v>45429</v>
      </c>
      <c r="R11012">
        <v>987</v>
      </c>
      <c r="S11012" s="4">
        <v>8.8000000000000007</v>
      </c>
      <c r="T11012" t="s">
        <v>103</v>
      </c>
    </row>
    <row r="11013" spans="1:20" x14ac:dyDescent="0.35">
      <c r="A11013" t="s">
        <v>21369</v>
      </c>
      <c r="B11013" s="5" t="s">
        <v>21</v>
      </c>
      <c r="C11013" s="6">
        <v>144621</v>
      </c>
      <c r="D11013" t="s">
        <v>22</v>
      </c>
      <c r="E11013">
        <v>144621</v>
      </c>
      <c r="F11013" s="5" t="s">
        <v>66</v>
      </c>
      <c r="G11013" s="5" t="s">
        <v>51</v>
      </c>
      <c r="H11013" s="5" t="s">
        <v>68</v>
      </c>
      <c r="I11013" t="s">
        <v>44</v>
      </c>
      <c r="J11013" t="s">
        <v>68</v>
      </c>
      <c r="K11013">
        <v>50</v>
      </c>
      <c r="L11013" s="5" t="s">
        <v>21370</v>
      </c>
      <c r="M11013" s="5" t="s">
        <v>28</v>
      </c>
      <c r="N11013">
        <v>6</v>
      </c>
      <c r="O11013" t="s">
        <v>29</v>
      </c>
      <c r="P11013" s="1">
        <v>45596</v>
      </c>
      <c r="Q11013" s="1">
        <v>45625</v>
      </c>
      <c r="R11013">
        <v>2429</v>
      </c>
      <c r="S11013" s="4">
        <v>5.4</v>
      </c>
      <c r="T11013" t="s">
        <v>277</v>
      </c>
    </row>
    <row r="11014" spans="1:20" x14ac:dyDescent="0.35">
      <c r="A11014" t="s">
        <v>21371</v>
      </c>
      <c r="B11014" s="5" t="s">
        <v>28799</v>
      </c>
      <c r="C11014" s="6">
        <v>121548</v>
      </c>
      <c r="D11014" t="s">
        <v>22</v>
      </c>
      <c r="E11014">
        <v>121548</v>
      </c>
      <c r="F11014" s="5" t="s">
        <v>66</v>
      </c>
      <c r="G11014" s="5" t="s">
        <v>59</v>
      </c>
      <c r="H11014" s="5" t="s">
        <v>101</v>
      </c>
      <c r="I11014" t="s">
        <v>26</v>
      </c>
      <c r="J11014" t="s">
        <v>101</v>
      </c>
      <c r="K11014">
        <v>50</v>
      </c>
      <c r="L11014" s="5" t="s">
        <v>21372</v>
      </c>
      <c r="M11014" s="5" t="s">
        <v>70</v>
      </c>
      <c r="N11014">
        <v>6</v>
      </c>
      <c r="O11014" t="s">
        <v>141</v>
      </c>
      <c r="P11014" s="1">
        <v>45624</v>
      </c>
      <c r="Q11014" s="1">
        <v>45677</v>
      </c>
      <c r="R11014">
        <v>959</v>
      </c>
      <c r="S11014" s="4">
        <v>6.8</v>
      </c>
      <c r="T11014" t="s">
        <v>243</v>
      </c>
    </row>
    <row r="11015" spans="1:20" x14ac:dyDescent="0.35">
      <c r="A11015" t="s">
        <v>21373</v>
      </c>
      <c r="B11015" s="5" t="s">
        <v>145</v>
      </c>
      <c r="C11015" s="6">
        <v>355399</v>
      </c>
      <c r="D11015" t="s">
        <v>120</v>
      </c>
      <c r="E11015">
        <v>319859</v>
      </c>
      <c r="F11015" s="5" t="s">
        <v>23</v>
      </c>
      <c r="G11015" s="5" t="s">
        <v>59</v>
      </c>
      <c r="H11015" s="5" t="s">
        <v>121</v>
      </c>
      <c r="I11015" t="s">
        <v>26</v>
      </c>
      <c r="J11015" t="s">
        <v>121</v>
      </c>
      <c r="K11015">
        <v>0</v>
      </c>
      <c r="L11015" s="5" t="s">
        <v>21374</v>
      </c>
      <c r="M11015" s="5" t="s">
        <v>37</v>
      </c>
      <c r="N11015">
        <v>14</v>
      </c>
      <c r="O11015" t="s">
        <v>71</v>
      </c>
      <c r="P11015" s="1">
        <v>45498</v>
      </c>
      <c r="Q11015" s="1">
        <v>45533</v>
      </c>
      <c r="R11015">
        <v>1808</v>
      </c>
      <c r="S11015" s="4">
        <v>8.8000000000000007</v>
      </c>
      <c r="T11015" t="s">
        <v>277</v>
      </c>
    </row>
    <row r="11016" spans="1:20" x14ac:dyDescent="0.35">
      <c r="A11016" t="s">
        <v>21375</v>
      </c>
      <c r="B11016" s="5" t="s">
        <v>28802</v>
      </c>
      <c r="C11016" s="6">
        <v>261652</v>
      </c>
      <c r="D11016" t="s">
        <v>22</v>
      </c>
      <c r="E11016">
        <v>261652</v>
      </c>
      <c r="F11016" s="5" t="s">
        <v>23</v>
      </c>
      <c r="G11016" s="5" t="s">
        <v>24</v>
      </c>
      <c r="H11016" s="5" t="s">
        <v>68</v>
      </c>
      <c r="I11016" t="s">
        <v>44</v>
      </c>
      <c r="J11016" t="s">
        <v>68</v>
      </c>
      <c r="K11016">
        <v>0</v>
      </c>
      <c r="L11016" s="5" t="s">
        <v>20842</v>
      </c>
      <c r="M11016" s="5" t="s">
        <v>37</v>
      </c>
      <c r="N11016">
        <v>10</v>
      </c>
      <c r="O11016" t="s">
        <v>29</v>
      </c>
      <c r="P11016" s="1">
        <v>45650</v>
      </c>
      <c r="Q11016" s="1">
        <v>45700</v>
      </c>
      <c r="R11016">
        <v>536</v>
      </c>
      <c r="S11016" s="4">
        <v>6</v>
      </c>
      <c r="T11016" t="s">
        <v>47</v>
      </c>
    </row>
    <row r="11017" spans="1:20" x14ac:dyDescent="0.35">
      <c r="A11017" t="s">
        <v>21376</v>
      </c>
      <c r="B11017" s="5" t="s">
        <v>105</v>
      </c>
      <c r="C11017" s="6">
        <v>135239</v>
      </c>
      <c r="D11017" t="s">
        <v>22</v>
      </c>
      <c r="E11017">
        <v>135239</v>
      </c>
      <c r="F11017" s="5" t="s">
        <v>66</v>
      </c>
      <c r="G11017" s="5" t="s">
        <v>51</v>
      </c>
      <c r="H11017" s="5" t="s">
        <v>101</v>
      </c>
      <c r="I11017" t="s">
        <v>26</v>
      </c>
      <c r="J11017" t="s">
        <v>101</v>
      </c>
      <c r="K11017">
        <v>0</v>
      </c>
      <c r="L11017" s="5" t="s">
        <v>21377</v>
      </c>
      <c r="M11017" s="5" t="s">
        <v>37</v>
      </c>
      <c r="N11017">
        <v>9</v>
      </c>
      <c r="O11017" t="s">
        <v>46</v>
      </c>
      <c r="P11017" s="1">
        <v>45578</v>
      </c>
      <c r="Q11017" s="1">
        <v>45617</v>
      </c>
      <c r="R11017">
        <v>941</v>
      </c>
      <c r="S11017" s="4">
        <v>5.3</v>
      </c>
      <c r="T11017" t="s">
        <v>79</v>
      </c>
    </row>
    <row r="11018" spans="1:20" x14ac:dyDescent="0.35">
      <c r="A11018" t="s">
        <v>21378</v>
      </c>
      <c r="B11018" s="5" t="s">
        <v>28802</v>
      </c>
      <c r="C11018" s="6">
        <v>136136</v>
      </c>
      <c r="D11018" t="s">
        <v>22</v>
      </c>
      <c r="E11018">
        <v>136136</v>
      </c>
      <c r="F11018" s="5" t="s">
        <v>66</v>
      </c>
      <c r="G11018" s="5" t="s">
        <v>51</v>
      </c>
      <c r="H11018" s="5" t="s">
        <v>101</v>
      </c>
      <c r="I11018" t="s">
        <v>26</v>
      </c>
      <c r="J11018" t="s">
        <v>101</v>
      </c>
      <c r="K11018">
        <v>0</v>
      </c>
      <c r="L11018" s="5" t="s">
        <v>21379</v>
      </c>
      <c r="M11018" s="5" t="s">
        <v>70</v>
      </c>
      <c r="N11018">
        <v>7</v>
      </c>
      <c r="O11018" t="s">
        <v>141</v>
      </c>
      <c r="P11018" s="1">
        <v>45339</v>
      </c>
      <c r="Q11018" s="1">
        <v>45355</v>
      </c>
      <c r="R11018">
        <v>2020</v>
      </c>
      <c r="S11018" s="4">
        <v>9.3000000000000007</v>
      </c>
      <c r="T11018" t="s">
        <v>118</v>
      </c>
    </row>
    <row r="11019" spans="1:20" x14ac:dyDescent="0.35">
      <c r="A11019" t="s">
        <v>21380</v>
      </c>
      <c r="B11019" s="5" t="s">
        <v>49</v>
      </c>
      <c r="C11019" s="6">
        <v>162399</v>
      </c>
      <c r="D11019" t="s">
        <v>22</v>
      </c>
      <c r="E11019">
        <v>162399</v>
      </c>
      <c r="F11019" s="5" t="s">
        <v>23</v>
      </c>
      <c r="G11019" s="5" t="s">
        <v>59</v>
      </c>
      <c r="H11019" s="5" t="s">
        <v>129</v>
      </c>
      <c r="I11019" t="s">
        <v>44</v>
      </c>
      <c r="J11019" t="s">
        <v>129</v>
      </c>
      <c r="K11019">
        <v>100</v>
      </c>
      <c r="L11019" s="5" t="s">
        <v>21381</v>
      </c>
      <c r="M11019" s="5" t="s">
        <v>28</v>
      </c>
      <c r="N11019">
        <v>16</v>
      </c>
      <c r="O11019" t="s">
        <v>147</v>
      </c>
      <c r="P11019" s="1">
        <v>45757</v>
      </c>
      <c r="Q11019" s="1">
        <v>45803</v>
      </c>
      <c r="R11019">
        <v>1549</v>
      </c>
      <c r="S11019" s="4">
        <v>5.8</v>
      </c>
      <c r="T11019" t="s">
        <v>89</v>
      </c>
    </row>
    <row r="11020" spans="1:20" x14ac:dyDescent="0.35">
      <c r="A11020" t="s">
        <v>21382</v>
      </c>
      <c r="B11020" s="5" t="s">
        <v>21</v>
      </c>
      <c r="C11020" s="6">
        <v>250763</v>
      </c>
      <c r="D11020" t="s">
        <v>92</v>
      </c>
      <c r="E11020">
        <v>188072</v>
      </c>
      <c r="F11020" s="5" t="s">
        <v>23</v>
      </c>
      <c r="G11020" s="5" t="s">
        <v>51</v>
      </c>
      <c r="H11020" s="5" t="s">
        <v>93</v>
      </c>
      <c r="I11020" t="s">
        <v>35</v>
      </c>
      <c r="J11020" t="s">
        <v>294</v>
      </c>
      <c r="K11020">
        <v>100</v>
      </c>
      <c r="L11020" s="5" t="s">
        <v>21383</v>
      </c>
      <c r="M11020" s="5" t="s">
        <v>28</v>
      </c>
      <c r="N11020">
        <v>12</v>
      </c>
      <c r="O11020" t="s">
        <v>29</v>
      </c>
      <c r="P11020" s="1">
        <v>45556</v>
      </c>
      <c r="Q11020" s="1">
        <v>45592</v>
      </c>
      <c r="R11020">
        <v>1830</v>
      </c>
      <c r="S11020" s="4">
        <v>7.4</v>
      </c>
      <c r="T11020" t="s">
        <v>55</v>
      </c>
    </row>
    <row r="11021" spans="1:20" x14ac:dyDescent="0.35">
      <c r="A11021" t="s">
        <v>21384</v>
      </c>
      <c r="B11021" s="5" t="s">
        <v>100</v>
      </c>
      <c r="C11021" s="6">
        <v>63767</v>
      </c>
      <c r="D11021" t="s">
        <v>41</v>
      </c>
      <c r="E11021">
        <v>54202</v>
      </c>
      <c r="F11021" s="5" t="s">
        <v>58</v>
      </c>
      <c r="G11021" s="5" t="s">
        <v>24</v>
      </c>
      <c r="H11021" s="5" t="s">
        <v>43</v>
      </c>
      <c r="I11021" t="s">
        <v>44</v>
      </c>
      <c r="J11021" t="s">
        <v>43</v>
      </c>
      <c r="K11021">
        <v>50</v>
      </c>
      <c r="L11021" s="5" t="s">
        <v>9285</v>
      </c>
      <c r="M11021" s="5" t="s">
        <v>70</v>
      </c>
      <c r="N11021">
        <v>1</v>
      </c>
      <c r="O11021" t="s">
        <v>85</v>
      </c>
      <c r="P11021" s="1">
        <v>45764</v>
      </c>
      <c r="Q11021" s="1">
        <v>45785</v>
      </c>
      <c r="R11021">
        <v>1518</v>
      </c>
      <c r="S11021" s="4">
        <v>9.1</v>
      </c>
      <c r="T11021" t="s">
        <v>38</v>
      </c>
    </row>
    <row r="11022" spans="1:20" x14ac:dyDescent="0.35">
      <c r="A11022" t="s">
        <v>21385</v>
      </c>
      <c r="B11022" s="5" t="s">
        <v>28802</v>
      </c>
      <c r="C11022" s="6">
        <v>74764</v>
      </c>
      <c r="D11022" t="s">
        <v>41</v>
      </c>
      <c r="E11022">
        <v>63549</v>
      </c>
      <c r="F11022" s="5" t="s">
        <v>50</v>
      </c>
      <c r="G11022" s="5" t="s">
        <v>51</v>
      </c>
      <c r="H11022" s="5" t="s">
        <v>151</v>
      </c>
      <c r="I11022" t="s">
        <v>26</v>
      </c>
      <c r="J11022" t="s">
        <v>151</v>
      </c>
      <c r="K11022">
        <v>50</v>
      </c>
      <c r="L11022" s="5" t="s">
        <v>443</v>
      </c>
      <c r="M11022" s="5" t="s">
        <v>70</v>
      </c>
      <c r="N11022">
        <v>2</v>
      </c>
      <c r="O11022" t="s">
        <v>107</v>
      </c>
      <c r="P11022" s="1">
        <v>45631</v>
      </c>
      <c r="Q11022" s="1">
        <v>45694</v>
      </c>
      <c r="R11022">
        <v>2011</v>
      </c>
      <c r="S11022" s="4">
        <v>5.2</v>
      </c>
      <c r="T11022" t="s">
        <v>47</v>
      </c>
    </row>
    <row r="11023" spans="1:20" x14ac:dyDescent="0.35">
      <c r="A11023" t="s">
        <v>21386</v>
      </c>
      <c r="B11023" s="5" t="s">
        <v>28802</v>
      </c>
      <c r="C11023" s="6">
        <v>46031</v>
      </c>
      <c r="D11023" t="s">
        <v>22</v>
      </c>
      <c r="E11023">
        <v>46031</v>
      </c>
      <c r="F11023" s="5" t="s">
        <v>58</v>
      </c>
      <c r="G11023" s="5" t="s">
        <v>59</v>
      </c>
      <c r="H11023" s="5" t="s">
        <v>191</v>
      </c>
      <c r="I11023" t="s">
        <v>44</v>
      </c>
      <c r="J11023" t="s">
        <v>186</v>
      </c>
      <c r="K11023">
        <v>50</v>
      </c>
      <c r="L11023" s="5" t="s">
        <v>21387</v>
      </c>
      <c r="M11023" s="5" t="s">
        <v>54</v>
      </c>
      <c r="N11023">
        <v>1</v>
      </c>
      <c r="O11023" t="s">
        <v>29</v>
      </c>
      <c r="P11023" s="1">
        <v>45593</v>
      </c>
      <c r="Q11023" s="1">
        <v>45654</v>
      </c>
      <c r="R11023">
        <v>648</v>
      </c>
      <c r="S11023" s="4">
        <v>8.6</v>
      </c>
      <c r="T11023" t="s">
        <v>55</v>
      </c>
    </row>
    <row r="11024" spans="1:20" x14ac:dyDescent="0.35">
      <c r="A11024" t="s">
        <v>21388</v>
      </c>
      <c r="B11024" s="5" t="s">
        <v>73</v>
      </c>
      <c r="C11024" s="6">
        <v>52060</v>
      </c>
      <c r="D11024" t="s">
        <v>41</v>
      </c>
      <c r="E11024">
        <v>44251</v>
      </c>
      <c r="F11024" s="5" t="s">
        <v>58</v>
      </c>
      <c r="G11024" s="5" t="s">
        <v>51</v>
      </c>
      <c r="H11024" s="5" t="s">
        <v>151</v>
      </c>
      <c r="I11024" t="s">
        <v>26</v>
      </c>
      <c r="J11024" t="s">
        <v>151</v>
      </c>
      <c r="K11024">
        <v>50</v>
      </c>
      <c r="L11024" s="5" t="s">
        <v>12509</v>
      </c>
      <c r="M11024" s="5" t="s">
        <v>54</v>
      </c>
      <c r="N11024">
        <v>0</v>
      </c>
      <c r="O11024" t="s">
        <v>46</v>
      </c>
      <c r="P11024" s="1">
        <v>45636</v>
      </c>
      <c r="Q11024" s="1">
        <v>45676</v>
      </c>
      <c r="R11024">
        <v>1945</v>
      </c>
      <c r="S11024" s="4">
        <v>5.2</v>
      </c>
      <c r="T11024" t="s">
        <v>89</v>
      </c>
    </row>
    <row r="11025" spans="1:20" x14ac:dyDescent="0.35">
      <c r="A11025" t="s">
        <v>21389</v>
      </c>
      <c r="B11025" s="5" t="s">
        <v>179</v>
      </c>
      <c r="C11025" s="6">
        <v>138305</v>
      </c>
      <c r="D11025" t="s">
        <v>41</v>
      </c>
      <c r="E11025">
        <v>117559</v>
      </c>
      <c r="F11025" s="5" t="s">
        <v>66</v>
      </c>
      <c r="G11025" s="5" t="s">
        <v>42</v>
      </c>
      <c r="H11025" s="5" t="s">
        <v>60</v>
      </c>
      <c r="I11025" t="s">
        <v>26</v>
      </c>
      <c r="J11025" t="s">
        <v>60</v>
      </c>
      <c r="K11025">
        <v>50</v>
      </c>
      <c r="L11025" s="5" t="s">
        <v>21390</v>
      </c>
      <c r="M11025" s="5" t="s">
        <v>54</v>
      </c>
      <c r="N11025">
        <v>8</v>
      </c>
      <c r="O11025" t="s">
        <v>85</v>
      </c>
      <c r="P11025" s="1">
        <v>45666</v>
      </c>
      <c r="Q11025" s="1">
        <v>45704</v>
      </c>
      <c r="R11025">
        <v>1084</v>
      </c>
      <c r="S11025" s="4">
        <v>5.7</v>
      </c>
      <c r="T11025" t="s">
        <v>79</v>
      </c>
    </row>
    <row r="11026" spans="1:20" x14ac:dyDescent="0.35">
      <c r="A11026" t="s">
        <v>21391</v>
      </c>
      <c r="B11026" s="5" t="s">
        <v>28799</v>
      </c>
      <c r="C11026" s="6">
        <v>82393</v>
      </c>
      <c r="D11026" t="s">
        <v>22</v>
      </c>
      <c r="E11026">
        <v>82393</v>
      </c>
      <c r="F11026" s="5" t="s">
        <v>50</v>
      </c>
      <c r="G11026" s="5" t="s">
        <v>24</v>
      </c>
      <c r="H11026" s="5" t="s">
        <v>101</v>
      </c>
      <c r="I11026" t="s">
        <v>44</v>
      </c>
      <c r="J11026" t="s">
        <v>101</v>
      </c>
      <c r="K11026">
        <v>100</v>
      </c>
      <c r="L11026" s="5" t="s">
        <v>21392</v>
      </c>
      <c r="M11026" s="5" t="s">
        <v>37</v>
      </c>
      <c r="N11026">
        <v>2</v>
      </c>
      <c r="O11026" t="s">
        <v>88</v>
      </c>
      <c r="P11026" s="1">
        <v>45754</v>
      </c>
      <c r="Q11026" s="1">
        <v>45791</v>
      </c>
      <c r="R11026">
        <v>2069</v>
      </c>
      <c r="S11026" s="4">
        <v>8.6999999999999993</v>
      </c>
      <c r="T11026" t="s">
        <v>47</v>
      </c>
    </row>
    <row r="11027" spans="1:20" x14ac:dyDescent="0.35">
      <c r="A11027" t="s">
        <v>21393</v>
      </c>
      <c r="B11027" s="5" t="s">
        <v>28799</v>
      </c>
      <c r="C11027" s="6">
        <v>174517</v>
      </c>
      <c r="D11027" t="s">
        <v>22</v>
      </c>
      <c r="E11027">
        <v>174517</v>
      </c>
      <c r="F11027" s="5" t="s">
        <v>23</v>
      </c>
      <c r="G11027" s="5" t="s">
        <v>42</v>
      </c>
      <c r="H11027" s="5" t="s">
        <v>25</v>
      </c>
      <c r="I11027" t="s">
        <v>35</v>
      </c>
      <c r="J11027" t="s">
        <v>25</v>
      </c>
      <c r="K11027">
        <v>100</v>
      </c>
      <c r="L11027" s="5" t="s">
        <v>20311</v>
      </c>
      <c r="M11027" s="5" t="s">
        <v>54</v>
      </c>
      <c r="N11027">
        <v>16</v>
      </c>
      <c r="O11027" t="s">
        <v>107</v>
      </c>
      <c r="P11027" s="1">
        <v>45571</v>
      </c>
      <c r="Q11027" s="1">
        <v>45618</v>
      </c>
      <c r="R11027">
        <v>1820</v>
      </c>
      <c r="S11027" s="4">
        <v>9.1999999999999993</v>
      </c>
      <c r="T11027" t="s">
        <v>30</v>
      </c>
    </row>
    <row r="11028" spans="1:20" x14ac:dyDescent="0.35">
      <c r="A11028" t="s">
        <v>21394</v>
      </c>
      <c r="B11028" s="5" t="s">
        <v>57</v>
      </c>
      <c r="C11028" s="6">
        <v>133855</v>
      </c>
      <c r="D11028" t="s">
        <v>22</v>
      </c>
      <c r="E11028">
        <v>133855</v>
      </c>
      <c r="F11028" s="5" t="s">
        <v>50</v>
      </c>
      <c r="G11028" s="5" t="s">
        <v>24</v>
      </c>
      <c r="H11028" s="5" t="s">
        <v>68</v>
      </c>
      <c r="I11028" t="s">
        <v>35</v>
      </c>
      <c r="J11028" t="s">
        <v>68</v>
      </c>
      <c r="K11028">
        <v>0</v>
      </c>
      <c r="L11028" s="5" t="s">
        <v>21395</v>
      </c>
      <c r="M11028" s="5" t="s">
        <v>37</v>
      </c>
      <c r="N11028">
        <v>4</v>
      </c>
      <c r="O11028" t="s">
        <v>46</v>
      </c>
      <c r="P11028" s="1">
        <v>45638</v>
      </c>
      <c r="Q11028" s="1">
        <v>45656</v>
      </c>
      <c r="R11028">
        <v>1909</v>
      </c>
      <c r="S11028" s="4">
        <v>8.8000000000000007</v>
      </c>
      <c r="T11028" t="s">
        <v>153</v>
      </c>
    </row>
    <row r="11029" spans="1:20" x14ac:dyDescent="0.35">
      <c r="A11029" t="s">
        <v>21396</v>
      </c>
      <c r="B11029" s="5" t="s">
        <v>174</v>
      </c>
      <c r="C11029" s="6">
        <v>114683</v>
      </c>
      <c r="D11029" t="s">
        <v>41</v>
      </c>
      <c r="E11029">
        <v>97481</v>
      </c>
      <c r="F11029" s="5" t="s">
        <v>66</v>
      </c>
      <c r="G11029" s="5" t="s">
        <v>51</v>
      </c>
      <c r="H11029" s="5" t="s">
        <v>151</v>
      </c>
      <c r="I11029" t="s">
        <v>35</v>
      </c>
      <c r="J11029" t="s">
        <v>915</v>
      </c>
      <c r="K11029">
        <v>50</v>
      </c>
      <c r="L11029" s="5" t="s">
        <v>3353</v>
      </c>
      <c r="M11029" s="5" t="s">
        <v>54</v>
      </c>
      <c r="N11029">
        <v>7</v>
      </c>
      <c r="O11029" t="s">
        <v>85</v>
      </c>
      <c r="P11029" s="1">
        <v>45722</v>
      </c>
      <c r="Q11029" s="1">
        <v>45762</v>
      </c>
      <c r="R11029">
        <v>1203</v>
      </c>
      <c r="S11029" s="4">
        <v>8.5</v>
      </c>
      <c r="T11029" t="s">
        <v>38</v>
      </c>
    </row>
    <row r="11030" spans="1:20" x14ac:dyDescent="0.35">
      <c r="A11030" t="s">
        <v>21397</v>
      </c>
      <c r="B11030" s="5" t="s">
        <v>174</v>
      </c>
      <c r="C11030" s="6">
        <v>144927</v>
      </c>
      <c r="D11030" t="s">
        <v>120</v>
      </c>
      <c r="E11030">
        <v>130434</v>
      </c>
      <c r="F11030" s="5" t="s">
        <v>50</v>
      </c>
      <c r="G11030" s="5" t="s">
        <v>51</v>
      </c>
      <c r="H11030" s="5" t="s">
        <v>121</v>
      </c>
      <c r="I11030" t="s">
        <v>26</v>
      </c>
      <c r="J11030" t="s">
        <v>247</v>
      </c>
      <c r="K11030">
        <v>50</v>
      </c>
      <c r="L11030" s="5" t="s">
        <v>21398</v>
      </c>
      <c r="M11030" s="5" t="s">
        <v>70</v>
      </c>
      <c r="N11030">
        <v>3</v>
      </c>
      <c r="O11030" t="s">
        <v>88</v>
      </c>
      <c r="P11030" s="1">
        <v>45706</v>
      </c>
      <c r="Q11030" s="1">
        <v>45773</v>
      </c>
      <c r="R11030">
        <v>1093</v>
      </c>
      <c r="S11030" s="4">
        <v>5.9</v>
      </c>
      <c r="T11030" t="s">
        <v>210</v>
      </c>
    </row>
    <row r="11031" spans="1:20" x14ac:dyDescent="0.35">
      <c r="A11031" t="s">
        <v>21399</v>
      </c>
      <c r="B11031" s="5" t="s">
        <v>28801</v>
      </c>
      <c r="C11031" s="6">
        <v>125273</v>
      </c>
      <c r="D11031" t="s">
        <v>81</v>
      </c>
      <c r="E11031">
        <v>169119</v>
      </c>
      <c r="F11031" s="5" t="s">
        <v>66</v>
      </c>
      <c r="G11031" s="5" t="s">
        <v>42</v>
      </c>
      <c r="H11031" s="5" t="s">
        <v>82</v>
      </c>
      <c r="I11031" t="s">
        <v>44</v>
      </c>
      <c r="J11031" t="s">
        <v>82</v>
      </c>
      <c r="K11031">
        <v>100</v>
      </c>
      <c r="L11031" s="5" t="s">
        <v>21400</v>
      </c>
      <c r="M11031" s="5" t="s">
        <v>54</v>
      </c>
      <c r="N11031">
        <v>7</v>
      </c>
      <c r="O11031" t="s">
        <v>62</v>
      </c>
      <c r="P11031" s="1">
        <v>45396</v>
      </c>
      <c r="Q11031" s="1">
        <v>45413</v>
      </c>
      <c r="R11031">
        <v>2128</v>
      </c>
      <c r="S11031" s="4">
        <v>9.5</v>
      </c>
      <c r="T11031" t="s">
        <v>118</v>
      </c>
    </row>
    <row r="11032" spans="1:20" x14ac:dyDescent="0.35">
      <c r="A11032" t="s">
        <v>21401</v>
      </c>
      <c r="B11032" s="5" t="s">
        <v>73</v>
      </c>
      <c r="C11032" s="6">
        <v>147687</v>
      </c>
      <c r="D11032" t="s">
        <v>41</v>
      </c>
      <c r="E11032">
        <v>125534</v>
      </c>
      <c r="F11032" s="5" t="s">
        <v>66</v>
      </c>
      <c r="G11032" s="5" t="s">
        <v>24</v>
      </c>
      <c r="H11032" s="5" t="s">
        <v>126</v>
      </c>
      <c r="I11032" t="s">
        <v>35</v>
      </c>
      <c r="J11032" t="s">
        <v>129</v>
      </c>
      <c r="K11032">
        <v>0</v>
      </c>
      <c r="L11032" s="5" t="s">
        <v>21402</v>
      </c>
      <c r="M11032" s="5" t="s">
        <v>28</v>
      </c>
      <c r="N11032">
        <v>5</v>
      </c>
      <c r="O11032" t="s">
        <v>131</v>
      </c>
      <c r="P11032" s="1">
        <v>45586</v>
      </c>
      <c r="Q11032" s="1">
        <v>45600</v>
      </c>
      <c r="R11032">
        <v>2008</v>
      </c>
      <c r="S11032" s="4">
        <v>7.1</v>
      </c>
      <c r="T11032" t="s">
        <v>153</v>
      </c>
    </row>
    <row r="11033" spans="1:20" x14ac:dyDescent="0.35">
      <c r="A11033" t="s">
        <v>21403</v>
      </c>
      <c r="B11033" s="5" t="s">
        <v>21</v>
      </c>
      <c r="C11033" s="6">
        <v>50116</v>
      </c>
      <c r="D11033" t="s">
        <v>22</v>
      </c>
      <c r="E11033">
        <v>50116</v>
      </c>
      <c r="F11033" s="5" t="s">
        <v>58</v>
      </c>
      <c r="G11033" s="5" t="s">
        <v>42</v>
      </c>
      <c r="H11033" s="5" t="s">
        <v>52</v>
      </c>
      <c r="I11033" t="s">
        <v>26</v>
      </c>
      <c r="J11033" t="s">
        <v>83</v>
      </c>
      <c r="K11033">
        <v>0</v>
      </c>
      <c r="L11033" s="5" t="s">
        <v>21404</v>
      </c>
      <c r="M11033" s="5" t="s">
        <v>37</v>
      </c>
      <c r="N11033">
        <v>1</v>
      </c>
      <c r="O11033" t="s">
        <v>131</v>
      </c>
      <c r="P11033" s="1">
        <v>45651</v>
      </c>
      <c r="Q11033" s="1">
        <v>45683</v>
      </c>
      <c r="R11033">
        <v>1419</v>
      </c>
      <c r="S11033" s="4">
        <v>7.3</v>
      </c>
      <c r="T11033" t="s">
        <v>243</v>
      </c>
    </row>
    <row r="11034" spans="1:20" x14ac:dyDescent="0.35">
      <c r="A11034" t="s">
        <v>21405</v>
      </c>
      <c r="B11034" s="5" t="s">
        <v>174</v>
      </c>
      <c r="C11034" s="6">
        <v>104932</v>
      </c>
      <c r="D11034" t="s">
        <v>41</v>
      </c>
      <c r="E11034">
        <v>89192</v>
      </c>
      <c r="F11034" s="5" t="s">
        <v>50</v>
      </c>
      <c r="G11034" s="5" t="s">
        <v>24</v>
      </c>
      <c r="H11034" s="5" t="s">
        <v>126</v>
      </c>
      <c r="I11034" t="s">
        <v>44</v>
      </c>
      <c r="J11034" t="s">
        <v>126</v>
      </c>
      <c r="K11034">
        <v>100</v>
      </c>
      <c r="L11034" s="5" t="s">
        <v>21406</v>
      </c>
      <c r="M11034" s="5" t="s">
        <v>28</v>
      </c>
      <c r="N11034">
        <v>2</v>
      </c>
      <c r="O11034" t="s">
        <v>85</v>
      </c>
      <c r="P11034" s="1">
        <v>45642</v>
      </c>
      <c r="Q11034" s="1">
        <v>45674</v>
      </c>
      <c r="R11034">
        <v>2408</v>
      </c>
      <c r="S11034" s="4">
        <v>7.1</v>
      </c>
      <c r="T11034" t="s">
        <v>118</v>
      </c>
    </row>
    <row r="11035" spans="1:20" x14ac:dyDescent="0.35">
      <c r="A11035" t="s">
        <v>21407</v>
      </c>
      <c r="B11035" s="5" t="s">
        <v>91</v>
      </c>
      <c r="C11035" s="6">
        <v>109091</v>
      </c>
      <c r="D11035" t="s">
        <v>74</v>
      </c>
      <c r="E11035">
        <v>136364</v>
      </c>
      <c r="F11035" s="5" t="s">
        <v>66</v>
      </c>
      <c r="G11035" s="5" t="s">
        <v>51</v>
      </c>
      <c r="H11035" s="5" t="s">
        <v>75</v>
      </c>
      <c r="I11035" t="s">
        <v>26</v>
      </c>
      <c r="J11035" t="s">
        <v>75</v>
      </c>
      <c r="K11035">
        <v>0</v>
      </c>
      <c r="L11035" s="5" t="s">
        <v>21408</v>
      </c>
      <c r="M11035" s="5" t="s">
        <v>54</v>
      </c>
      <c r="N11035">
        <v>8</v>
      </c>
      <c r="O11035" t="s">
        <v>88</v>
      </c>
      <c r="P11035" s="1">
        <v>45535</v>
      </c>
      <c r="Q11035" s="1">
        <v>45554</v>
      </c>
      <c r="R11035">
        <v>1227</v>
      </c>
      <c r="S11035" s="4">
        <v>7.5</v>
      </c>
      <c r="T11035" t="s">
        <v>63</v>
      </c>
    </row>
    <row r="11036" spans="1:20" x14ac:dyDescent="0.35">
      <c r="A11036" t="s">
        <v>21409</v>
      </c>
      <c r="B11036" s="5" t="s">
        <v>91</v>
      </c>
      <c r="C11036" s="6">
        <v>108563</v>
      </c>
      <c r="D11036" t="s">
        <v>92</v>
      </c>
      <c r="E11036">
        <v>81422</v>
      </c>
      <c r="F11036" s="5" t="s">
        <v>50</v>
      </c>
      <c r="G11036" s="5" t="s">
        <v>42</v>
      </c>
      <c r="H11036" s="5" t="s">
        <v>93</v>
      </c>
      <c r="I11036" t="s">
        <v>35</v>
      </c>
      <c r="J11036" t="s">
        <v>34</v>
      </c>
      <c r="K11036">
        <v>50</v>
      </c>
      <c r="L11036" s="5" t="s">
        <v>21410</v>
      </c>
      <c r="M11036" s="5" t="s">
        <v>28</v>
      </c>
      <c r="N11036">
        <v>4</v>
      </c>
      <c r="O11036" t="s">
        <v>62</v>
      </c>
      <c r="P11036" s="1">
        <v>45524</v>
      </c>
      <c r="Q11036" s="1">
        <v>45584</v>
      </c>
      <c r="R11036">
        <v>663</v>
      </c>
      <c r="S11036" s="4">
        <v>6.6</v>
      </c>
      <c r="T11036" t="s">
        <v>277</v>
      </c>
    </row>
    <row r="11037" spans="1:20" x14ac:dyDescent="0.35">
      <c r="A11037" t="s">
        <v>21411</v>
      </c>
      <c r="B11037" s="5" t="s">
        <v>28802</v>
      </c>
      <c r="C11037" s="6">
        <v>69383</v>
      </c>
      <c r="D11037" t="s">
        <v>65</v>
      </c>
      <c r="E11037">
        <v>90198</v>
      </c>
      <c r="F11037" s="5" t="s">
        <v>58</v>
      </c>
      <c r="G11037" s="5" t="s">
        <v>59</v>
      </c>
      <c r="H11037" s="5" t="s">
        <v>67</v>
      </c>
      <c r="I11037" t="s">
        <v>26</v>
      </c>
      <c r="J11037" t="s">
        <v>67</v>
      </c>
      <c r="K11037">
        <v>100</v>
      </c>
      <c r="L11037" s="5" t="s">
        <v>21412</v>
      </c>
      <c r="M11037" s="5" t="s">
        <v>28</v>
      </c>
      <c r="N11037">
        <v>0</v>
      </c>
      <c r="O11037" t="s">
        <v>147</v>
      </c>
      <c r="P11037" s="1">
        <v>45397</v>
      </c>
      <c r="Q11037" s="1">
        <v>45442</v>
      </c>
      <c r="R11037">
        <v>643</v>
      </c>
      <c r="S11037" s="4">
        <v>5.7</v>
      </c>
      <c r="T11037" t="s">
        <v>79</v>
      </c>
    </row>
    <row r="11038" spans="1:20" x14ac:dyDescent="0.35">
      <c r="A11038" t="s">
        <v>21413</v>
      </c>
      <c r="B11038" s="5" t="s">
        <v>105</v>
      </c>
      <c r="C11038" s="6">
        <v>83302</v>
      </c>
      <c r="D11038" t="s">
        <v>33</v>
      </c>
      <c r="E11038">
        <v>9163220</v>
      </c>
      <c r="F11038" s="5" t="s">
        <v>50</v>
      </c>
      <c r="G11038" s="5" t="s">
        <v>51</v>
      </c>
      <c r="H11038" s="5" t="s">
        <v>34</v>
      </c>
      <c r="I11038" t="s">
        <v>44</v>
      </c>
      <c r="J11038" t="s">
        <v>34</v>
      </c>
      <c r="K11038">
        <v>0</v>
      </c>
      <c r="L11038" s="5" t="s">
        <v>21414</v>
      </c>
      <c r="M11038" s="5" t="s">
        <v>70</v>
      </c>
      <c r="N11038">
        <v>2</v>
      </c>
      <c r="O11038" t="s">
        <v>46</v>
      </c>
      <c r="P11038" s="1">
        <v>45352</v>
      </c>
      <c r="Q11038" s="1">
        <v>45412</v>
      </c>
      <c r="R11038">
        <v>1368</v>
      </c>
      <c r="S11038" s="4">
        <v>5.8</v>
      </c>
      <c r="T11038" t="s">
        <v>243</v>
      </c>
    </row>
    <row r="11039" spans="1:20" x14ac:dyDescent="0.35">
      <c r="A11039" t="s">
        <v>21415</v>
      </c>
      <c r="B11039" s="5" t="s">
        <v>217</v>
      </c>
      <c r="C11039" s="6">
        <v>253256</v>
      </c>
      <c r="D11039" t="s">
        <v>41</v>
      </c>
      <c r="E11039">
        <v>215268</v>
      </c>
      <c r="F11039" s="5" t="s">
        <v>23</v>
      </c>
      <c r="G11039" s="5" t="s">
        <v>51</v>
      </c>
      <c r="H11039" s="5" t="s">
        <v>126</v>
      </c>
      <c r="I11039" t="s">
        <v>26</v>
      </c>
      <c r="J11039" t="s">
        <v>126</v>
      </c>
      <c r="K11039">
        <v>50</v>
      </c>
      <c r="L11039" s="5" t="s">
        <v>21416</v>
      </c>
      <c r="M11039" s="5" t="s">
        <v>28</v>
      </c>
      <c r="N11039">
        <v>14</v>
      </c>
      <c r="O11039" t="s">
        <v>131</v>
      </c>
      <c r="P11039" s="1">
        <v>45627</v>
      </c>
      <c r="Q11039" s="1">
        <v>45667</v>
      </c>
      <c r="R11039">
        <v>2350</v>
      </c>
      <c r="S11039" s="4">
        <v>9.3000000000000007</v>
      </c>
      <c r="T11039" t="s">
        <v>95</v>
      </c>
    </row>
    <row r="11040" spans="1:20" x14ac:dyDescent="0.35">
      <c r="A11040" t="s">
        <v>21417</v>
      </c>
      <c r="B11040" s="5" t="s">
        <v>179</v>
      </c>
      <c r="C11040" s="6">
        <v>247403</v>
      </c>
      <c r="D11040" t="s">
        <v>22</v>
      </c>
      <c r="E11040">
        <v>247403</v>
      </c>
      <c r="F11040" s="5" t="s">
        <v>23</v>
      </c>
      <c r="G11040" s="5" t="s">
        <v>24</v>
      </c>
      <c r="H11040" s="5" t="s">
        <v>101</v>
      </c>
      <c r="I11040" t="s">
        <v>26</v>
      </c>
      <c r="J11040" t="s">
        <v>101</v>
      </c>
      <c r="K11040">
        <v>50</v>
      </c>
      <c r="L11040" s="5" t="s">
        <v>21418</v>
      </c>
      <c r="M11040" s="5" t="s">
        <v>37</v>
      </c>
      <c r="N11040">
        <v>19</v>
      </c>
      <c r="O11040" t="s">
        <v>131</v>
      </c>
      <c r="P11040" s="1">
        <v>45571</v>
      </c>
      <c r="Q11040" s="1">
        <v>45630</v>
      </c>
      <c r="R11040">
        <v>2319</v>
      </c>
      <c r="S11040" s="4">
        <v>6.1</v>
      </c>
      <c r="T11040" t="s">
        <v>210</v>
      </c>
    </row>
    <row r="11041" spans="1:20" x14ac:dyDescent="0.35">
      <c r="A11041" t="s">
        <v>21419</v>
      </c>
      <c r="B11041" s="5" t="s">
        <v>49</v>
      </c>
      <c r="C11041" s="6">
        <v>75025</v>
      </c>
      <c r="D11041" t="s">
        <v>22</v>
      </c>
      <c r="E11041">
        <v>75025</v>
      </c>
      <c r="F11041" s="5" t="s">
        <v>50</v>
      </c>
      <c r="G11041" s="5" t="s">
        <v>51</v>
      </c>
      <c r="H11041" s="5" t="s">
        <v>129</v>
      </c>
      <c r="I11041" t="s">
        <v>44</v>
      </c>
      <c r="J11041" t="s">
        <v>75</v>
      </c>
      <c r="K11041">
        <v>0</v>
      </c>
      <c r="L11041" s="5" t="s">
        <v>21420</v>
      </c>
      <c r="M11041" s="5" t="s">
        <v>28</v>
      </c>
      <c r="N11041">
        <v>2</v>
      </c>
      <c r="O11041" t="s">
        <v>29</v>
      </c>
      <c r="P11041" s="1">
        <v>45571</v>
      </c>
      <c r="Q11041" s="1">
        <v>45625</v>
      </c>
      <c r="R11041">
        <v>1591</v>
      </c>
      <c r="S11041" s="4">
        <v>8</v>
      </c>
      <c r="T11041" t="s">
        <v>30</v>
      </c>
    </row>
    <row r="11042" spans="1:20" x14ac:dyDescent="0.35">
      <c r="A11042" t="s">
        <v>21421</v>
      </c>
      <c r="B11042" s="5" t="s">
        <v>73</v>
      </c>
      <c r="C11042" s="6">
        <v>60929</v>
      </c>
      <c r="D11042" t="s">
        <v>22</v>
      </c>
      <c r="E11042">
        <v>60929</v>
      </c>
      <c r="F11042" s="5" t="s">
        <v>58</v>
      </c>
      <c r="G11042" s="5" t="s">
        <v>59</v>
      </c>
      <c r="H11042" s="5" t="s">
        <v>191</v>
      </c>
      <c r="I11042" t="s">
        <v>26</v>
      </c>
      <c r="J11042" t="s">
        <v>191</v>
      </c>
      <c r="K11042">
        <v>0</v>
      </c>
      <c r="L11042" s="5" t="s">
        <v>21422</v>
      </c>
      <c r="M11042" s="5" t="s">
        <v>54</v>
      </c>
      <c r="N11042">
        <v>1</v>
      </c>
      <c r="O11042" t="s">
        <v>167</v>
      </c>
      <c r="P11042" s="1">
        <v>45736</v>
      </c>
      <c r="Q11042" s="1">
        <v>45760</v>
      </c>
      <c r="R11042">
        <v>1691</v>
      </c>
      <c r="S11042" s="4">
        <v>9.6999999999999993</v>
      </c>
      <c r="T11042" t="s">
        <v>243</v>
      </c>
    </row>
    <row r="11043" spans="1:20" x14ac:dyDescent="0.35">
      <c r="A11043" t="s">
        <v>21423</v>
      </c>
      <c r="B11043" s="5" t="s">
        <v>73</v>
      </c>
      <c r="C11043" s="6">
        <v>55166</v>
      </c>
      <c r="D11043" t="s">
        <v>92</v>
      </c>
      <c r="E11043">
        <v>41375</v>
      </c>
      <c r="F11043" s="5" t="s">
        <v>58</v>
      </c>
      <c r="G11043" s="5" t="s">
        <v>59</v>
      </c>
      <c r="H11043" s="5" t="s">
        <v>93</v>
      </c>
      <c r="I11043" t="s">
        <v>26</v>
      </c>
      <c r="J11043" t="s">
        <v>93</v>
      </c>
      <c r="K11043">
        <v>50</v>
      </c>
      <c r="L11043" s="5" t="s">
        <v>21424</v>
      </c>
      <c r="M11043" s="5" t="s">
        <v>54</v>
      </c>
      <c r="N11043">
        <v>0</v>
      </c>
      <c r="O11043" t="s">
        <v>147</v>
      </c>
      <c r="P11043" s="1">
        <v>45307</v>
      </c>
      <c r="Q11043" s="1">
        <v>45373</v>
      </c>
      <c r="R11043">
        <v>1296</v>
      </c>
      <c r="S11043" s="4">
        <v>6</v>
      </c>
      <c r="T11043" t="s">
        <v>55</v>
      </c>
    </row>
    <row r="11044" spans="1:20" x14ac:dyDescent="0.35">
      <c r="A11044" t="s">
        <v>21425</v>
      </c>
      <c r="B11044" s="5" t="s">
        <v>40</v>
      </c>
      <c r="C11044" s="6">
        <v>70004</v>
      </c>
      <c r="D11044" t="s">
        <v>22</v>
      </c>
      <c r="E11044">
        <v>70004</v>
      </c>
      <c r="F11044" s="5" t="s">
        <v>58</v>
      </c>
      <c r="G11044" s="5" t="s">
        <v>24</v>
      </c>
      <c r="H11044" s="5" t="s">
        <v>25</v>
      </c>
      <c r="I11044" t="s">
        <v>26</v>
      </c>
      <c r="J11044" t="s">
        <v>25</v>
      </c>
      <c r="K11044">
        <v>0</v>
      </c>
      <c r="L11044" s="5" t="s">
        <v>21426</v>
      </c>
      <c r="M11044" s="5" t="s">
        <v>28</v>
      </c>
      <c r="N11044">
        <v>0</v>
      </c>
      <c r="O11044" t="s">
        <v>112</v>
      </c>
      <c r="P11044" s="1">
        <v>45442</v>
      </c>
      <c r="Q11044" s="1">
        <v>45506</v>
      </c>
      <c r="R11044">
        <v>2277</v>
      </c>
      <c r="S11044" s="4">
        <v>8.1999999999999993</v>
      </c>
      <c r="T11044" t="s">
        <v>153</v>
      </c>
    </row>
    <row r="11045" spans="1:20" x14ac:dyDescent="0.35">
      <c r="A11045" t="s">
        <v>21427</v>
      </c>
      <c r="B11045" s="5" t="s">
        <v>162</v>
      </c>
      <c r="C11045" s="6">
        <v>275697</v>
      </c>
      <c r="D11045" t="s">
        <v>22</v>
      </c>
      <c r="E11045">
        <v>275697</v>
      </c>
      <c r="F11045" s="5" t="s">
        <v>23</v>
      </c>
      <c r="G11045" s="5" t="s">
        <v>42</v>
      </c>
      <c r="H11045" s="5" t="s">
        <v>68</v>
      </c>
      <c r="I11045" t="s">
        <v>35</v>
      </c>
      <c r="J11045" t="s">
        <v>68</v>
      </c>
      <c r="K11045">
        <v>0</v>
      </c>
      <c r="L11045" s="5" t="s">
        <v>21428</v>
      </c>
      <c r="M11045" s="5" t="s">
        <v>70</v>
      </c>
      <c r="N11045">
        <v>19</v>
      </c>
      <c r="O11045" t="s">
        <v>88</v>
      </c>
      <c r="P11045" s="1">
        <v>45716</v>
      </c>
      <c r="Q11045" s="1">
        <v>45781</v>
      </c>
      <c r="R11045">
        <v>951</v>
      </c>
      <c r="S11045" s="4">
        <v>8.6</v>
      </c>
      <c r="T11045" t="s">
        <v>210</v>
      </c>
    </row>
    <row r="11046" spans="1:20" x14ac:dyDescent="0.35">
      <c r="A11046" t="s">
        <v>21429</v>
      </c>
      <c r="B11046" s="5" t="s">
        <v>105</v>
      </c>
      <c r="C11046" s="6">
        <v>52725</v>
      </c>
      <c r="D11046" t="s">
        <v>41</v>
      </c>
      <c r="E11046">
        <v>44816</v>
      </c>
      <c r="F11046" s="5" t="s">
        <v>58</v>
      </c>
      <c r="G11046" s="5" t="s">
        <v>24</v>
      </c>
      <c r="H11046" s="5" t="s">
        <v>43</v>
      </c>
      <c r="I11046" t="s">
        <v>26</v>
      </c>
      <c r="J11046" t="s">
        <v>915</v>
      </c>
      <c r="K11046">
        <v>100</v>
      </c>
      <c r="L11046" s="5" t="s">
        <v>21430</v>
      </c>
      <c r="M11046" s="5" t="s">
        <v>37</v>
      </c>
      <c r="N11046">
        <v>0</v>
      </c>
      <c r="O11046" t="s">
        <v>147</v>
      </c>
      <c r="P11046" s="1">
        <v>45515</v>
      </c>
      <c r="Q11046" s="1">
        <v>45545</v>
      </c>
      <c r="R11046">
        <v>1030</v>
      </c>
      <c r="S11046" s="4">
        <v>5.0999999999999996</v>
      </c>
      <c r="T11046" t="s">
        <v>47</v>
      </c>
    </row>
    <row r="11047" spans="1:20" x14ac:dyDescent="0.35">
      <c r="A11047" t="s">
        <v>21431</v>
      </c>
      <c r="B11047" s="5" t="s">
        <v>49</v>
      </c>
      <c r="C11047" s="6">
        <v>268365</v>
      </c>
      <c r="D11047" t="s">
        <v>22</v>
      </c>
      <c r="E11047">
        <v>268365</v>
      </c>
      <c r="F11047" s="5" t="s">
        <v>23</v>
      </c>
      <c r="G11047" s="5" t="s">
        <v>51</v>
      </c>
      <c r="H11047" s="5" t="s">
        <v>68</v>
      </c>
      <c r="I11047" t="s">
        <v>26</v>
      </c>
      <c r="J11047" t="s">
        <v>101</v>
      </c>
      <c r="K11047">
        <v>0</v>
      </c>
      <c r="L11047" s="5" t="s">
        <v>21432</v>
      </c>
      <c r="M11047" s="5" t="s">
        <v>28</v>
      </c>
      <c r="N11047">
        <v>11</v>
      </c>
      <c r="O11047" t="s">
        <v>78</v>
      </c>
      <c r="P11047" s="1">
        <v>45720</v>
      </c>
      <c r="Q11047" s="1">
        <v>45759</v>
      </c>
      <c r="R11047">
        <v>1695</v>
      </c>
      <c r="S11047" s="4">
        <v>9.3000000000000007</v>
      </c>
      <c r="T11047" t="s">
        <v>89</v>
      </c>
    </row>
    <row r="11048" spans="1:20" x14ac:dyDescent="0.35">
      <c r="A11048" t="s">
        <v>21433</v>
      </c>
      <c r="B11048" s="5" t="s">
        <v>105</v>
      </c>
      <c r="C11048" s="6">
        <v>76596</v>
      </c>
      <c r="D11048" t="s">
        <v>33</v>
      </c>
      <c r="E11048">
        <v>8425560</v>
      </c>
      <c r="F11048" s="5" t="s">
        <v>50</v>
      </c>
      <c r="G11048" s="5" t="s">
        <v>24</v>
      </c>
      <c r="H11048" s="5" t="s">
        <v>34</v>
      </c>
      <c r="I11048" t="s">
        <v>26</v>
      </c>
      <c r="J11048" t="s">
        <v>157</v>
      </c>
      <c r="K11048">
        <v>50</v>
      </c>
      <c r="L11048" s="5" t="s">
        <v>21434</v>
      </c>
      <c r="M11048" s="5" t="s">
        <v>28</v>
      </c>
      <c r="N11048">
        <v>2</v>
      </c>
      <c r="O11048" t="s">
        <v>167</v>
      </c>
      <c r="P11048" s="1">
        <v>45604</v>
      </c>
      <c r="Q11048" s="1">
        <v>45631</v>
      </c>
      <c r="R11048">
        <v>623</v>
      </c>
      <c r="S11048" s="4">
        <v>7.5</v>
      </c>
      <c r="T11048" t="s">
        <v>210</v>
      </c>
    </row>
    <row r="11049" spans="1:20" x14ac:dyDescent="0.35">
      <c r="A11049" t="s">
        <v>21435</v>
      </c>
      <c r="B11049" s="5" t="s">
        <v>49</v>
      </c>
      <c r="C11049" s="6">
        <v>285551</v>
      </c>
      <c r="D11049" t="s">
        <v>81</v>
      </c>
      <c r="E11049">
        <v>385494</v>
      </c>
      <c r="F11049" s="5" t="s">
        <v>23</v>
      </c>
      <c r="G11049" s="5" t="s">
        <v>51</v>
      </c>
      <c r="H11049" s="5" t="s">
        <v>82</v>
      </c>
      <c r="I11049" t="s">
        <v>35</v>
      </c>
      <c r="J11049" t="s">
        <v>82</v>
      </c>
      <c r="K11049">
        <v>50</v>
      </c>
      <c r="L11049" s="5" t="s">
        <v>21436</v>
      </c>
      <c r="M11049" s="5" t="s">
        <v>37</v>
      </c>
      <c r="N11049">
        <v>12</v>
      </c>
      <c r="O11049" t="s">
        <v>46</v>
      </c>
      <c r="P11049" s="1">
        <v>45350</v>
      </c>
      <c r="Q11049" s="1">
        <v>45372</v>
      </c>
      <c r="R11049">
        <v>570</v>
      </c>
      <c r="S11049" s="4">
        <v>5.4</v>
      </c>
      <c r="T11049" t="s">
        <v>30</v>
      </c>
    </row>
    <row r="11050" spans="1:20" x14ac:dyDescent="0.35">
      <c r="A11050" t="s">
        <v>21437</v>
      </c>
      <c r="B11050" s="5" t="s">
        <v>57</v>
      </c>
      <c r="C11050" s="6">
        <v>118954</v>
      </c>
      <c r="D11050" t="s">
        <v>74</v>
      </c>
      <c r="E11050">
        <v>148693</v>
      </c>
      <c r="F11050" s="5" t="s">
        <v>66</v>
      </c>
      <c r="G11050" s="5" t="s">
        <v>24</v>
      </c>
      <c r="H11050" s="5" t="s">
        <v>75</v>
      </c>
      <c r="I11050" t="s">
        <v>35</v>
      </c>
      <c r="J11050" t="s">
        <v>75</v>
      </c>
      <c r="K11050">
        <v>100</v>
      </c>
      <c r="L11050" s="5" t="s">
        <v>21438</v>
      </c>
      <c r="M11050" s="5" t="s">
        <v>54</v>
      </c>
      <c r="N11050">
        <v>5</v>
      </c>
      <c r="O11050" t="s">
        <v>88</v>
      </c>
      <c r="P11050" s="1">
        <v>45772</v>
      </c>
      <c r="Q11050" s="1">
        <v>45792</v>
      </c>
      <c r="R11050">
        <v>2402</v>
      </c>
      <c r="S11050" s="4">
        <v>8.9</v>
      </c>
      <c r="T11050" t="s">
        <v>38</v>
      </c>
    </row>
    <row r="11051" spans="1:20" x14ac:dyDescent="0.35">
      <c r="A11051" t="s">
        <v>21439</v>
      </c>
      <c r="B11051" s="5" t="s">
        <v>145</v>
      </c>
      <c r="C11051" s="6">
        <v>153938</v>
      </c>
      <c r="D11051" t="s">
        <v>74</v>
      </c>
      <c r="E11051">
        <v>192423</v>
      </c>
      <c r="F11051" s="5" t="s">
        <v>23</v>
      </c>
      <c r="G11051" s="5" t="s">
        <v>42</v>
      </c>
      <c r="H11051" s="5" t="s">
        <v>75</v>
      </c>
      <c r="I11051" t="s">
        <v>44</v>
      </c>
      <c r="J11051" t="s">
        <v>75</v>
      </c>
      <c r="K11051">
        <v>0</v>
      </c>
      <c r="L11051" s="5" t="s">
        <v>21440</v>
      </c>
      <c r="M11051" s="5" t="s">
        <v>28</v>
      </c>
      <c r="N11051">
        <v>16</v>
      </c>
      <c r="O11051" t="s">
        <v>141</v>
      </c>
      <c r="P11051" s="1">
        <v>45607</v>
      </c>
      <c r="Q11051" s="1">
        <v>45655</v>
      </c>
      <c r="R11051">
        <v>1553</v>
      </c>
      <c r="S11051" s="4">
        <v>8.6</v>
      </c>
      <c r="T11051" t="s">
        <v>63</v>
      </c>
    </row>
    <row r="11052" spans="1:20" x14ac:dyDescent="0.35">
      <c r="A11052" t="s">
        <v>21441</v>
      </c>
      <c r="B11052" s="5" t="s">
        <v>100</v>
      </c>
      <c r="C11052" s="6">
        <v>131972</v>
      </c>
      <c r="D11052" t="s">
        <v>92</v>
      </c>
      <c r="E11052">
        <v>98979</v>
      </c>
      <c r="F11052" s="5" t="s">
        <v>50</v>
      </c>
      <c r="G11052" s="5" t="s">
        <v>24</v>
      </c>
      <c r="H11052" s="5" t="s">
        <v>93</v>
      </c>
      <c r="I11052" t="s">
        <v>35</v>
      </c>
      <c r="J11052" t="s">
        <v>93</v>
      </c>
      <c r="K11052">
        <v>100</v>
      </c>
      <c r="L11052" s="5" t="s">
        <v>21442</v>
      </c>
      <c r="M11052" s="5" t="s">
        <v>70</v>
      </c>
      <c r="N11052">
        <v>2</v>
      </c>
      <c r="O11052" t="s">
        <v>172</v>
      </c>
      <c r="P11052" s="1">
        <v>45614</v>
      </c>
      <c r="Q11052" s="1">
        <v>45647</v>
      </c>
      <c r="R11052">
        <v>2189</v>
      </c>
      <c r="S11052" s="4">
        <v>5.0999999999999996</v>
      </c>
      <c r="T11052" t="s">
        <v>63</v>
      </c>
    </row>
    <row r="11053" spans="1:20" x14ac:dyDescent="0.35">
      <c r="A11053" t="s">
        <v>21443</v>
      </c>
      <c r="B11053" s="5" t="s">
        <v>28799</v>
      </c>
      <c r="C11053" s="6">
        <v>123154</v>
      </c>
      <c r="D11053" t="s">
        <v>22</v>
      </c>
      <c r="E11053">
        <v>123154</v>
      </c>
      <c r="F11053" s="5" t="s">
        <v>23</v>
      </c>
      <c r="G11053" s="5" t="s">
        <v>24</v>
      </c>
      <c r="H11053" s="5" t="s">
        <v>191</v>
      </c>
      <c r="I11053" t="s">
        <v>44</v>
      </c>
      <c r="J11053" t="s">
        <v>191</v>
      </c>
      <c r="K11053">
        <v>50</v>
      </c>
      <c r="L11053" s="5" t="s">
        <v>21444</v>
      </c>
      <c r="M11053" s="5" t="s">
        <v>37</v>
      </c>
      <c r="N11053">
        <v>18</v>
      </c>
      <c r="O11053" t="s">
        <v>135</v>
      </c>
      <c r="P11053" s="1">
        <v>45502</v>
      </c>
      <c r="Q11053" s="1">
        <v>45562</v>
      </c>
      <c r="R11053">
        <v>1275</v>
      </c>
      <c r="S11053" s="4">
        <v>7.4</v>
      </c>
      <c r="T11053" t="s">
        <v>153</v>
      </c>
    </row>
    <row r="11054" spans="1:20" x14ac:dyDescent="0.35">
      <c r="A11054" t="s">
        <v>21445</v>
      </c>
      <c r="B11054" s="5" t="s">
        <v>145</v>
      </c>
      <c r="C11054" s="6">
        <v>84249</v>
      </c>
      <c r="D11054" t="s">
        <v>33</v>
      </c>
      <c r="E11054">
        <v>9267390</v>
      </c>
      <c r="F11054" s="5" t="s">
        <v>50</v>
      </c>
      <c r="G11054" s="5" t="s">
        <v>51</v>
      </c>
      <c r="H11054" s="5" t="s">
        <v>34</v>
      </c>
      <c r="I11054" t="s">
        <v>26</v>
      </c>
      <c r="J11054" t="s">
        <v>304</v>
      </c>
      <c r="K11054">
        <v>50</v>
      </c>
      <c r="L11054" s="5" t="s">
        <v>21446</v>
      </c>
      <c r="M11054" s="5" t="s">
        <v>28</v>
      </c>
      <c r="N11054">
        <v>4</v>
      </c>
      <c r="O11054" t="s">
        <v>131</v>
      </c>
      <c r="P11054" s="1">
        <v>45407</v>
      </c>
      <c r="Q11054" s="1">
        <v>45465</v>
      </c>
      <c r="R11054">
        <v>857</v>
      </c>
      <c r="S11054" s="4">
        <v>6.5</v>
      </c>
      <c r="T11054" t="s">
        <v>210</v>
      </c>
    </row>
    <row r="11055" spans="1:20" x14ac:dyDescent="0.35">
      <c r="A11055" t="s">
        <v>21447</v>
      </c>
      <c r="B11055" s="5" t="s">
        <v>105</v>
      </c>
      <c r="C11055" s="6">
        <v>93431</v>
      </c>
      <c r="D11055" t="s">
        <v>22</v>
      </c>
      <c r="E11055">
        <v>93431</v>
      </c>
      <c r="F11055" s="5" t="s">
        <v>50</v>
      </c>
      <c r="G11055" s="5" t="s">
        <v>24</v>
      </c>
      <c r="H11055" s="5" t="s">
        <v>25</v>
      </c>
      <c r="I11055" t="s">
        <v>44</v>
      </c>
      <c r="J11055" t="s">
        <v>83</v>
      </c>
      <c r="K11055">
        <v>50</v>
      </c>
      <c r="L11055" s="5" t="s">
        <v>21448</v>
      </c>
      <c r="M11055" s="5" t="s">
        <v>28</v>
      </c>
      <c r="N11055">
        <v>2</v>
      </c>
      <c r="O11055" t="s">
        <v>62</v>
      </c>
      <c r="P11055" s="1">
        <v>45692</v>
      </c>
      <c r="Q11055" s="1">
        <v>45706</v>
      </c>
      <c r="R11055">
        <v>939</v>
      </c>
      <c r="S11055" s="4">
        <v>5</v>
      </c>
      <c r="T11055" t="s">
        <v>89</v>
      </c>
    </row>
    <row r="11056" spans="1:20" x14ac:dyDescent="0.35">
      <c r="A11056" t="s">
        <v>21449</v>
      </c>
      <c r="B11056" s="5" t="s">
        <v>49</v>
      </c>
      <c r="C11056" s="6">
        <v>135625</v>
      </c>
      <c r="D11056" t="s">
        <v>41</v>
      </c>
      <c r="E11056">
        <v>115281</v>
      </c>
      <c r="F11056" s="5" t="s">
        <v>23</v>
      </c>
      <c r="G11056" s="5" t="s">
        <v>51</v>
      </c>
      <c r="H11056" s="5" t="s">
        <v>60</v>
      </c>
      <c r="I11056" t="s">
        <v>26</v>
      </c>
      <c r="J11056" t="s">
        <v>60</v>
      </c>
      <c r="K11056">
        <v>0</v>
      </c>
      <c r="L11056" s="5" t="s">
        <v>21450</v>
      </c>
      <c r="M11056" s="5" t="s">
        <v>70</v>
      </c>
      <c r="N11056">
        <v>17</v>
      </c>
      <c r="O11056" t="s">
        <v>78</v>
      </c>
      <c r="P11056" s="1">
        <v>45477</v>
      </c>
      <c r="Q11056" s="1">
        <v>45532</v>
      </c>
      <c r="R11056">
        <v>1870</v>
      </c>
      <c r="S11056" s="4">
        <v>9.5</v>
      </c>
      <c r="T11056" t="s">
        <v>30</v>
      </c>
    </row>
    <row r="11057" spans="1:20" x14ac:dyDescent="0.35">
      <c r="A11057" t="s">
        <v>21451</v>
      </c>
      <c r="B11057" s="5" t="s">
        <v>28799</v>
      </c>
      <c r="C11057" s="6">
        <v>218295</v>
      </c>
      <c r="D11057" t="s">
        <v>41</v>
      </c>
      <c r="E11057">
        <v>185551</v>
      </c>
      <c r="F11057" s="5" t="s">
        <v>23</v>
      </c>
      <c r="G11057" s="5" t="s">
        <v>24</v>
      </c>
      <c r="H11057" s="5" t="s">
        <v>151</v>
      </c>
      <c r="I11057" t="s">
        <v>35</v>
      </c>
      <c r="J11057" t="s">
        <v>151</v>
      </c>
      <c r="K11057">
        <v>50</v>
      </c>
      <c r="L11057" s="5" t="s">
        <v>21452</v>
      </c>
      <c r="M11057" s="5" t="s">
        <v>70</v>
      </c>
      <c r="N11057">
        <v>14</v>
      </c>
      <c r="O11057" t="s">
        <v>78</v>
      </c>
      <c r="P11057" s="1">
        <v>45472</v>
      </c>
      <c r="Q11057" s="1">
        <v>45507</v>
      </c>
      <c r="R11057">
        <v>1091</v>
      </c>
      <c r="S11057" s="4">
        <v>9.3000000000000007</v>
      </c>
      <c r="T11057" t="s">
        <v>118</v>
      </c>
    </row>
    <row r="11058" spans="1:20" x14ac:dyDescent="0.35">
      <c r="A11058" t="s">
        <v>21453</v>
      </c>
      <c r="B11058" s="5" t="s">
        <v>145</v>
      </c>
      <c r="C11058" s="6">
        <v>99582</v>
      </c>
      <c r="D11058" t="s">
        <v>22</v>
      </c>
      <c r="E11058">
        <v>99582</v>
      </c>
      <c r="F11058" s="5" t="s">
        <v>58</v>
      </c>
      <c r="G11058" s="5" t="s">
        <v>51</v>
      </c>
      <c r="H11058" s="5" t="s">
        <v>97</v>
      </c>
      <c r="I11058" t="s">
        <v>35</v>
      </c>
      <c r="J11058" t="s">
        <v>126</v>
      </c>
      <c r="K11058">
        <v>100</v>
      </c>
      <c r="L11058" s="5" t="s">
        <v>21454</v>
      </c>
      <c r="M11058" s="5" t="s">
        <v>28</v>
      </c>
      <c r="N11058">
        <v>1</v>
      </c>
      <c r="O11058" t="s">
        <v>85</v>
      </c>
      <c r="P11058" s="1">
        <v>45745</v>
      </c>
      <c r="Q11058" s="1">
        <v>45772</v>
      </c>
      <c r="R11058">
        <v>1168</v>
      </c>
      <c r="S11058" s="4">
        <v>9.6</v>
      </c>
      <c r="T11058" t="s">
        <v>108</v>
      </c>
    </row>
    <row r="11059" spans="1:20" x14ac:dyDescent="0.35">
      <c r="A11059" t="s">
        <v>21455</v>
      </c>
      <c r="B11059" s="5" t="s">
        <v>57</v>
      </c>
      <c r="C11059" s="6">
        <v>262079</v>
      </c>
      <c r="D11059" t="s">
        <v>92</v>
      </c>
      <c r="E11059">
        <v>196559</v>
      </c>
      <c r="F11059" s="5" t="s">
        <v>23</v>
      </c>
      <c r="G11059" s="5" t="s">
        <v>51</v>
      </c>
      <c r="H11059" s="5" t="s">
        <v>93</v>
      </c>
      <c r="I11059" t="s">
        <v>35</v>
      </c>
      <c r="J11059" t="s">
        <v>93</v>
      </c>
      <c r="K11059">
        <v>100</v>
      </c>
      <c r="L11059" s="5" t="s">
        <v>21456</v>
      </c>
      <c r="M11059" s="5" t="s">
        <v>70</v>
      </c>
      <c r="N11059">
        <v>15</v>
      </c>
      <c r="O11059" t="s">
        <v>71</v>
      </c>
      <c r="P11059" s="1">
        <v>45328</v>
      </c>
      <c r="Q11059" s="1">
        <v>45373</v>
      </c>
      <c r="R11059">
        <v>811</v>
      </c>
      <c r="S11059" s="4">
        <v>9.6999999999999993</v>
      </c>
      <c r="T11059" t="s">
        <v>210</v>
      </c>
    </row>
    <row r="11060" spans="1:20" x14ac:dyDescent="0.35">
      <c r="A11060" t="s">
        <v>21457</v>
      </c>
      <c r="B11060" s="5" t="s">
        <v>28802</v>
      </c>
      <c r="C11060" s="6">
        <v>124785</v>
      </c>
      <c r="D11060" t="s">
        <v>22</v>
      </c>
      <c r="E11060">
        <v>124785</v>
      </c>
      <c r="F11060" s="5" t="s">
        <v>66</v>
      </c>
      <c r="G11060" s="5" t="s">
        <v>59</v>
      </c>
      <c r="H11060" s="5" t="s">
        <v>191</v>
      </c>
      <c r="I11060" t="s">
        <v>26</v>
      </c>
      <c r="J11060" t="s">
        <v>191</v>
      </c>
      <c r="K11060">
        <v>50</v>
      </c>
      <c r="L11060" s="5" t="s">
        <v>21458</v>
      </c>
      <c r="M11060" s="5" t="s">
        <v>37</v>
      </c>
      <c r="N11060">
        <v>7</v>
      </c>
      <c r="O11060" t="s">
        <v>88</v>
      </c>
      <c r="P11060" s="1">
        <v>45645</v>
      </c>
      <c r="Q11060" s="1">
        <v>45664</v>
      </c>
      <c r="R11060">
        <v>820</v>
      </c>
      <c r="S11060" s="4">
        <v>5.3</v>
      </c>
      <c r="T11060" t="s">
        <v>55</v>
      </c>
    </row>
    <row r="11061" spans="1:20" x14ac:dyDescent="0.35">
      <c r="A11061" t="s">
        <v>21459</v>
      </c>
      <c r="B11061" s="5" t="s">
        <v>179</v>
      </c>
      <c r="C11061" s="6">
        <v>78762</v>
      </c>
      <c r="D11061" t="s">
        <v>22</v>
      </c>
      <c r="E11061">
        <v>78762</v>
      </c>
      <c r="F11061" s="5" t="s">
        <v>50</v>
      </c>
      <c r="G11061" s="5" t="s">
        <v>59</v>
      </c>
      <c r="H11061" s="5" t="s">
        <v>165</v>
      </c>
      <c r="I11061" t="s">
        <v>44</v>
      </c>
      <c r="J11061" t="s">
        <v>165</v>
      </c>
      <c r="K11061">
        <v>100</v>
      </c>
      <c r="L11061" s="5" t="s">
        <v>21460</v>
      </c>
      <c r="M11061" s="5" t="s">
        <v>28</v>
      </c>
      <c r="N11061">
        <v>3</v>
      </c>
      <c r="O11061" t="s">
        <v>29</v>
      </c>
      <c r="P11061" s="1">
        <v>45296</v>
      </c>
      <c r="Q11061" s="1">
        <v>45319</v>
      </c>
      <c r="R11061">
        <v>1893</v>
      </c>
      <c r="S11061" s="4">
        <v>8.9</v>
      </c>
      <c r="T11061" t="s">
        <v>108</v>
      </c>
    </row>
    <row r="11062" spans="1:20" x14ac:dyDescent="0.35">
      <c r="A11062" t="s">
        <v>21461</v>
      </c>
      <c r="B11062" s="5" t="s">
        <v>49</v>
      </c>
      <c r="C11062" s="6">
        <v>116968</v>
      </c>
      <c r="D11062" t="s">
        <v>33</v>
      </c>
      <c r="E11062">
        <v>12866480</v>
      </c>
      <c r="F11062" s="5" t="s">
        <v>50</v>
      </c>
      <c r="G11062" s="5" t="s">
        <v>24</v>
      </c>
      <c r="H11062" s="5" t="s">
        <v>34</v>
      </c>
      <c r="I11062" t="s">
        <v>26</v>
      </c>
      <c r="J11062" t="s">
        <v>34</v>
      </c>
      <c r="K11062">
        <v>50</v>
      </c>
      <c r="L11062" s="5" t="s">
        <v>21462</v>
      </c>
      <c r="M11062" s="5" t="s">
        <v>37</v>
      </c>
      <c r="N11062">
        <v>4</v>
      </c>
      <c r="O11062" t="s">
        <v>172</v>
      </c>
      <c r="P11062" s="1">
        <v>45549</v>
      </c>
      <c r="Q11062" s="1">
        <v>45590</v>
      </c>
      <c r="R11062">
        <v>2019</v>
      </c>
      <c r="S11062" s="4">
        <v>6.7</v>
      </c>
      <c r="T11062" t="s">
        <v>103</v>
      </c>
    </row>
    <row r="11063" spans="1:20" x14ac:dyDescent="0.35">
      <c r="A11063" t="s">
        <v>21463</v>
      </c>
      <c r="B11063" s="5" t="s">
        <v>28800</v>
      </c>
      <c r="C11063" s="6">
        <v>82720</v>
      </c>
      <c r="D11063" t="s">
        <v>41</v>
      </c>
      <c r="E11063">
        <v>70312</v>
      </c>
      <c r="F11063" s="5" t="s">
        <v>50</v>
      </c>
      <c r="G11063" s="5" t="s">
        <v>59</v>
      </c>
      <c r="H11063" s="5" t="s">
        <v>126</v>
      </c>
      <c r="I11063" t="s">
        <v>26</v>
      </c>
      <c r="J11063" t="s">
        <v>126</v>
      </c>
      <c r="K11063">
        <v>0</v>
      </c>
      <c r="L11063" s="5" t="s">
        <v>13807</v>
      </c>
      <c r="M11063" s="5" t="s">
        <v>54</v>
      </c>
      <c r="N11063">
        <v>2</v>
      </c>
      <c r="O11063" t="s">
        <v>107</v>
      </c>
      <c r="P11063" s="1">
        <v>45656</v>
      </c>
      <c r="Q11063" s="1">
        <v>45724</v>
      </c>
      <c r="R11063">
        <v>812</v>
      </c>
      <c r="S11063" s="4">
        <v>9.1</v>
      </c>
      <c r="T11063" t="s">
        <v>95</v>
      </c>
    </row>
    <row r="11064" spans="1:20" x14ac:dyDescent="0.35">
      <c r="A11064" t="s">
        <v>21464</v>
      </c>
      <c r="B11064" s="5" t="s">
        <v>174</v>
      </c>
      <c r="C11064" s="6">
        <v>105375</v>
      </c>
      <c r="D11064" t="s">
        <v>22</v>
      </c>
      <c r="E11064">
        <v>105375</v>
      </c>
      <c r="F11064" s="5" t="s">
        <v>50</v>
      </c>
      <c r="G11064" s="5" t="s">
        <v>51</v>
      </c>
      <c r="H11064" s="5" t="s">
        <v>101</v>
      </c>
      <c r="I11064" t="s">
        <v>26</v>
      </c>
      <c r="J11064" t="s">
        <v>101</v>
      </c>
      <c r="K11064">
        <v>50</v>
      </c>
      <c r="L11064" s="5" t="s">
        <v>21465</v>
      </c>
      <c r="M11064" s="5" t="s">
        <v>70</v>
      </c>
      <c r="N11064">
        <v>3</v>
      </c>
      <c r="O11064" t="s">
        <v>167</v>
      </c>
      <c r="P11064" s="1">
        <v>45447</v>
      </c>
      <c r="Q11064" s="1">
        <v>45497</v>
      </c>
      <c r="R11064">
        <v>1249</v>
      </c>
      <c r="S11064" s="4">
        <v>6.6</v>
      </c>
      <c r="T11064" t="s">
        <v>243</v>
      </c>
    </row>
    <row r="11065" spans="1:20" x14ac:dyDescent="0.35">
      <c r="A11065" t="s">
        <v>21466</v>
      </c>
      <c r="B11065" s="5" t="s">
        <v>49</v>
      </c>
      <c r="C11065" s="6">
        <v>123190</v>
      </c>
      <c r="D11065" t="s">
        <v>41</v>
      </c>
      <c r="E11065">
        <v>104712</v>
      </c>
      <c r="F11065" s="5" t="s">
        <v>23</v>
      </c>
      <c r="G11065" s="5" t="s">
        <v>24</v>
      </c>
      <c r="H11065" s="5" t="s">
        <v>151</v>
      </c>
      <c r="I11065" t="s">
        <v>44</v>
      </c>
      <c r="J11065" t="s">
        <v>151</v>
      </c>
      <c r="K11065">
        <v>50</v>
      </c>
      <c r="L11065" s="5" t="s">
        <v>21467</v>
      </c>
      <c r="M11065" s="5" t="s">
        <v>70</v>
      </c>
      <c r="N11065">
        <v>10</v>
      </c>
      <c r="O11065" t="s">
        <v>141</v>
      </c>
      <c r="P11065" s="1">
        <v>45484</v>
      </c>
      <c r="Q11065" s="1">
        <v>45530</v>
      </c>
      <c r="R11065">
        <v>1042</v>
      </c>
      <c r="S11065" s="4">
        <v>9.6999999999999993</v>
      </c>
      <c r="T11065" t="s">
        <v>89</v>
      </c>
    </row>
    <row r="11066" spans="1:20" x14ac:dyDescent="0.35">
      <c r="A11066" t="s">
        <v>21468</v>
      </c>
      <c r="B11066" s="5" t="s">
        <v>145</v>
      </c>
      <c r="C11066" s="6">
        <v>277393</v>
      </c>
      <c r="D11066" t="s">
        <v>41</v>
      </c>
      <c r="E11066">
        <v>235784</v>
      </c>
      <c r="F11066" s="5" t="s">
        <v>23</v>
      </c>
      <c r="G11066" s="5" t="s">
        <v>51</v>
      </c>
      <c r="H11066" s="5" t="s">
        <v>43</v>
      </c>
      <c r="I11066" t="s">
        <v>35</v>
      </c>
      <c r="J11066" t="s">
        <v>43</v>
      </c>
      <c r="K11066">
        <v>0</v>
      </c>
      <c r="L11066" s="5" t="s">
        <v>21469</v>
      </c>
      <c r="M11066" s="5" t="s">
        <v>37</v>
      </c>
      <c r="N11066">
        <v>17</v>
      </c>
      <c r="O11066" t="s">
        <v>62</v>
      </c>
      <c r="P11066" s="1">
        <v>45542</v>
      </c>
      <c r="Q11066" s="1">
        <v>45597</v>
      </c>
      <c r="R11066">
        <v>996</v>
      </c>
      <c r="S11066" s="4">
        <v>5.5</v>
      </c>
      <c r="T11066" t="s">
        <v>89</v>
      </c>
    </row>
    <row r="11067" spans="1:20" x14ac:dyDescent="0.35">
      <c r="A11067" t="s">
        <v>21470</v>
      </c>
      <c r="B11067" s="5" t="s">
        <v>57</v>
      </c>
      <c r="C11067" s="6">
        <v>106542</v>
      </c>
      <c r="D11067" t="s">
        <v>41</v>
      </c>
      <c r="E11067">
        <v>90561</v>
      </c>
      <c r="F11067" s="5" t="s">
        <v>66</v>
      </c>
      <c r="G11067" s="5" t="s">
        <v>51</v>
      </c>
      <c r="H11067" s="5" t="s">
        <v>43</v>
      </c>
      <c r="I11067" t="s">
        <v>44</v>
      </c>
      <c r="J11067" t="s">
        <v>43</v>
      </c>
      <c r="K11067">
        <v>100</v>
      </c>
      <c r="L11067" s="5" t="s">
        <v>21471</v>
      </c>
      <c r="M11067" s="5" t="s">
        <v>37</v>
      </c>
      <c r="N11067">
        <v>6</v>
      </c>
      <c r="O11067" t="s">
        <v>147</v>
      </c>
      <c r="P11067" s="1">
        <v>45497</v>
      </c>
      <c r="Q11067" s="1">
        <v>45547</v>
      </c>
      <c r="R11067">
        <v>547</v>
      </c>
      <c r="S11067" s="4">
        <v>8.6999999999999993</v>
      </c>
      <c r="T11067" t="s">
        <v>89</v>
      </c>
    </row>
    <row r="11068" spans="1:20" x14ac:dyDescent="0.35">
      <c r="A11068" t="s">
        <v>21472</v>
      </c>
      <c r="B11068" s="5" t="s">
        <v>217</v>
      </c>
      <c r="C11068" s="6">
        <v>94499</v>
      </c>
      <c r="D11068" t="s">
        <v>41</v>
      </c>
      <c r="E11068">
        <v>80324</v>
      </c>
      <c r="F11068" s="5" t="s">
        <v>50</v>
      </c>
      <c r="G11068" s="5" t="s">
        <v>51</v>
      </c>
      <c r="H11068" s="5" t="s">
        <v>60</v>
      </c>
      <c r="I11068" t="s">
        <v>35</v>
      </c>
      <c r="J11068" t="s">
        <v>423</v>
      </c>
      <c r="K11068">
        <v>50</v>
      </c>
      <c r="L11068" s="5" t="s">
        <v>21473</v>
      </c>
      <c r="M11068" s="5" t="s">
        <v>37</v>
      </c>
      <c r="N11068">
        <v>2</v>
      </c>
      <c r="O11068" t="s">
        <v>78</v>
      </c>
      <c r="P11068" s="1">
        <v>45334</v>
      </c>
      <c r="Q11068" s="1">
        <v>45397</v>
      </c>
      <c r="R11068">
        <v>821</v>
      </c>
      <c r="S11068" s="4">
        <v>7.8</v>
      </c>
      <c r="T11068" t="s">
        <v>47</v>
      </c>
    </row>
    <row r="11069" spans="1:20" x14ac:dyDescent="0.35">
      <c r="A11069" t="s">
        <v>21474</v>
      </c>
      <c r="B11069" s="5" t="s">
        <v>179</v>
      </c>
      <c r="C11069" s="6">
        <v>189283</v>
      </c>
      <c r="D11069" t="s">
        <v>120</v>
      </c>
      <c r="E11069">
        <v>170355</v>
      </c>
      <c r="F11069" s="5" t="s">
        <v>66</v>
      </c>
      <c r="G11069" s="5" t="s">
        <v>24</v>
      </c>
      <c r="H11069" s="5" t="s">
        <v>121</v>
      </c>
      <c r="I11069" t="s">
        <v>26</v>
      </c>
      <c r="J11069" t="s">
        <v>1449</v>
      </c>
      <c r="K11069">
        <v>0</v>
      </c>
      <c r="L11069" s="5" t="s">
        <v>21475</v>
      </c>
      <c r="M11069" s="5" t="s">
        <v>70</v>
      </c>
      <c r="N11069">
        <v>8</v>
      </c>
      <c r="O11069" t="s">
        <v>131</v>
      </c>
      <c r="P11069" s="1">
        <v>45459</v>
      </c>
      <c r="Q11069" s="1">
        <v>45497</v>
      </c>
      <c r="R11069">
        <v>1321</v>
      </c>
      <c r="S11069" s="4">
        <v>9.6999999999999993</v>
      </c>
      <c r="T11069" t="s">
        <v>38</v>
      </c>
    </row>
    <row r="11070" spans="1:20" x14ac:dyDescent="0.35">
      <c r="A11070" t="s">
        <v>21476</v>
      </c>
      <c r="B11070" s="5" t="s">
        <v>49</v>
      </c>
      <c r="C11070" s="6">
        <v>157133</v>
      </c>
      <c r="D11070" t="s">
        <v>41</v>
      </c>
      <c r="E11070">
        <v>133563</v>
      </c>
      <c r="F11070" s="5" t="s">
        <v>66</v>
      </c>
      <c r="G11070" s="5" t="s">
        <v>51</v>
      </c>
      <c r="H11070" s="5" t="s">
        <v>43</v>
      </c>
      <c r="I11070" t="s">
        <v>35</v>
      </c>
      <c r="J11070" t="s">
        <v>43</v>
      </c>
      <c r="K11070">
        <v>100</v>
      </c>
      <c r="L11070" s="5" t="s">
        <v>21477</v>
      </c>
      <c r="M11070" s="5" t="s">
        <v>70</v>
      </c>
      <c r="N11070">
        <v>9</v>
      </c>
      <c r="O11070" t="s">
        <v>62</v>
      </c>
      <c r="P11070" s="1">
        <v>45511</v>
      </c>
      <c r="Q11070" s="1">
        <v>45565</v>
      </c>
      <c r="R11070">
        <v>913</v>
      </c>
      <c r="S11070" s="4">
        <v>6.6</v>
      </c>
      <c r="T11070" t="s">
        <v>243</v>
      </c>
    </row>
    <row r="11071" spans="1:20" x14ac:dyDescent="0.35">
      <c r="A11071" t="s">
        <v>21478</v>
      </c>
      <c r="B11071" s="5" t="s">
        <v>57</v>
      </c>
      <c r="C11071" s="6">
        <v>258931</v>
      </c>
      <c r="D11071" t="s">
        <v>22</v>
      </c>
      <c r="E11071">
        <v>258931</v>
      </c>
      <c r="F11071" s="5" t="s">
        <v>23</v>
      </c>
      <c r="G11071" s="5" t="s">
        <v>59</v>
      </c>
      <c r="H11071" s="5" t="s">
        <v>97</v>
      </c>
      <c r="I11071" t="s">
        <v>44</v>
      </c>
      <c r="J11071" t="s">
        <v>133</v>
      </c>
      <c r="K11071">
        <v>100</v>
      </c>
      <c r="L11071" s="5" t="s">
        <v>21479</v>
      </c>
      <c r="M11071" s="5" t="s">
        <v>28</v>
      </c>
      <c r="N11071">
        <v>15</v>
      </c>
      <c r="O11071" t="s">
        <v>88</v>
      </c>
      <c r="P11071" s="1">
        <v>45465</v>
      </c>
      <c r="Q11071" s="1">
        <v>45504</v>
      </c>
      <c r="R11071">
        <v>1270</v>
      </c>
      <c r="S11071" s="4">
        <v>5.5</v>
      </c>
      <c r="T11071" t="s">
        <v>79</v>
      </c>
    </row>
    <row r="11072" spans="1:20" x14ac:dyDescent="0.35">
      <c r="A11072" t="s">
        <v>21480</v>
      </c>
      <c r="B11072" s="5" t="s">
        <v>162</v>
      </c>
      <c r="C11072" s="6">
        <v>94485</v>
      </c>
      <c r="D11072" t="s">
        <v>74</v>
      </c>
      <c r="E11072">
        <v>118106</v>
      </c>
      <c r="F11072" s="5" t="s">
        <v>50</v>
      </c>
      <c r="G11072" s="5" t="s">
        <v>42</v>
      </c>
      <c r="H11072" s="5" t="s">
        <v>75</v>
      </c>
      <c r="I11072" t="s">
        <v>26</v>
      </c>
      <c r="J11072" t="s">
        <v>75</v>
      </c>
      <c r="K11072">
        <v>50</v>
      </c>
      <c r="L11072" s="5" t="s">
        <v>21481</v>
      </c>
      <c r="M11072" s="5" t="s">
        <v>37</v>
      </c>
      <c r="N11072">
        <v>3</v>
      </c>
      <c r="O11072" t="s">
        <v>71</v>
      </c>
      <c r="P11072" s="1">
        <v>45716</v>
      </c>
      <c r="Q11072" s="1">
        <v>45739</v>
      </c>
      <c r="R11072">
        <v>1538</v>
      </c>
      <c r="S11072" s="4">
        <v>8.3000000000000007</v>
      </c>
      <c r="T11072" t="s">
        <v>89</v>
      </c>
    </row>
    <row r="11073" spans="1:20" x14ac:dyDescent="0.35">
      <c r="A11073" t="s">
        <v>21482</v>
      </c>
      <c r="B11073" s="5" t="s">
        <v>28802</v>
      </c>
      <c r="C11073" s="6">
        <v>53437</v>
      </c>
      <c r="D11073" t="s">
        <v>22</v>
      </c>
      <c r="E11073">
        <v>53437</v>
      </c>
      <c r="F11073" s="5" t="s">
        <v>58</v>
      </c>
      <c r="G11073" s="5" t="s">
        <v>24</v>
      </c>
      <c r="H11073" s="5" t="s">
        <v>25</v>
      </c>
      <c r="I11073" t="s">
        <v>44</v>
      </c>
      <c r="J11073" t="s">
        <v>25</v>
      </c>
      <c r="K11073">
        <v>50</v>
      </c>
      <c r="L11073" s="5" t="s">
        <v>21483</v>
      </c>
      <c r="M11073" s="5" t="s">
        <v>37</v>
      </c>
      <c r="N11073">
        <v>1</v>
      </c>
      <c r="O11073" t="s">
        <v>88</v>
      </c>
      <c r="P11073" s="1">
        <v>45298</v>
      </c>
      <c r="Q11073" s="1">
        <v>45330</v>
      </c>
      <c r="R11073">
        <v>980</v>
      </c>
      <c r="S11073" s="4">
        <v>9.9</v>
      </c>
      <c r="T11073" t="s">
        <v>118</v>
      </c>
    </row>
    <row r="11074" spans="1:20" x14ac:dyDescent="0.35">
      <c r="A11074" t="s">
        <v>21484</v>
      </c>
      <c r="B11074" s="5" t="s">
        <v>49</v>
      </c>
      <c r="C11074" s="6">
        <v>81989</v>
      </c>
      <c r="D11074" t="s">
        <v>41</v>
      </c>
      <c r="E11074">
        <v>69691</v>
      </c>
      <c r="F11074" s="5" t="s">
        <v>50</v>
      </c>
      <c r="G11074" s="5" t="s">
        <v>59</v>
      </c>
      <c r="H11074" s="5" t="s">
        <v>60</v>
      </c>
      <c r="I11074" t="s">
        <v>44</v>
      </c>
      <c r="J11074" t="s">
        <v>467</v>
      </c>
      <c r="K11074">
        <v>100</v>
      </c>
      <c r="L11074" s="5" t="s">
        <v>21485</v>
      </c>
      <c r="M11074" s="5" t="s">
        <v>28</v>
      </c>
      <c r="N11074">
        <v>2</v>
      </c>
      <c r="O11074" t="s">
        <v>46</v>
      </c>
      <c r="P11074" s="1">
        <v>45359</v>
      </c>
      <c r="Q11074" s="1">
        <v>45387</v>
      </c>
      <c r="R11074">
        <v>1163</v>
      </c>
      <c r="S11074" s="4">
        <v>7.1</v>
      </c>
      <c r="T11074" t="s">
        <v>47</v>
      </c>
    </row>
    <row r="11075" spans="1:20" x14ac:dyDescent="0.35">
      <c r="A11075" t="s">
        <v>21486</v>
      </c>
      <c r="B11075" s="5" t="s">
        <v>28801</v>
      </c>
      <c r="C11075" s="6">
        <v>53872</v>
      </c>
      <c r="D11075" t="s">
        <v>92</v>
      </c>
      <c r="E11075">
        <v>40404</v>
      </c>
      <c r="F11075" s="5" t="s">
        <v>58</v>
      </c>
      <c r="G11075" s="5" t="s">
        <v>24</v>
      </c>
      <c r="H11075" s="5" t="s">
        <v>93</v>
      </c>
      <c r="I11075" t="s">
        <v>44</v>
      </c>
      <c r="J11075" t="s">
        <v>83</v>
      </c>
      <c r="K11075">
        <v>100</v>
      </c>
      <c r="L11075" s="5" t="s">
        <v>14250</v>
      </c>
      <c r="M11075" s="5" t="s">
        <v>54</v>
      </c>
      <c r="N11075">
        <v>1</v>
      </c>
      <c r="O11075" t="s">
        <v>141</v>
      </c>
      <c r="P11075" s="1">
        <v>45505</v>
      </c>
      <c r="Q11075" s="1">
        <v>45562</v>
      </c>
      <c r="R11075">
        <v>1286</v>
      </c>
      <c r="S11075" s="4">
        <v>5.0999999999999996</v>
      </c>
      <c r="T11075" t="s">
        <v>118</v>
      </c>
    </row>
    <row r="11076" spans="1:20" x14ac:dyDescent="0.35">
      <c r="A11076" t="s">
        <v>21487</v>
      </c>
      <c r="B11076" s="5" t="s">
        <v>28799</v>
      </c>
      <c r="C11076" s="6">
        <v>112299</v>
      </c>
      <c r="D11076" t="s">
        <v>22</v>
      </c>
      <c r="E11076">
        <v>112299</v>
      </c>
      <c r="F11076" s="5" t="s">
        <v>50</v>
      </c>
      <c r="G11076" s="5" t="s">
        <v>24</v>
      </c>
      <c r="H11076" s="5" t="s">
        <v>52</v>
      </c>
      <c r="I11076" t="s">
        <v>35</v>
      </c>
      <c r="J11076" t="s">
        <v>52</v>
      </c>
      <c r="K11076">
        <v>100</v>
      </c>
      <c r="L11076" s="5" t="s">
        <v>21488</v>
      </c>
      <c r="M11076" s="5" t="s">
        <v>37</v>
      </c>
      <c r="N11076">
        <v>4</v>
      </c>
      <c r="O11076" t="s">
        <v>172</v>
      </c>
      <c r="P11076" s="1">
        <v>45418</v>
      </c>
      <c r="Q11076" s="1">
        <v>45445</v>
      </c>
      <c r="R11076">
        <v>2011</v>
      </c>
      <c r="S11076" s="4">
        <v>8.1</v>
      </c>
      <c r="T11076" t="s">
        <v>79</v>
      </c>
    </row>
    <row r="11077" spans="1:20" x14ac:dyDescent="0.35">
      <c r="A11077" t="s">
        <v>21489</v>
      </c>
      <c r="B11077" s="5" t="s">
        <v>32</v>
      </c>
      <c r="C11077" s="6">
        <v>148344</v>
      </c>
      <c r="D11077" t="s">
        <v>41</v>
      </c>
      <c r="E11077">
        <v>126092</v>
      </c>
      <c r="F11077" s="5" t="s">
        <v>23</v>
      </c>
      <c r="G11077" s="5" t="s">
        <v>24</v>
      </c>
      <c r="H11077" s="5" t="s">
        <v>151</v>
      </c>
      <c r="I11077" t="s">
        <v>26</v>
      </c>
      <c r="J11077" t="s">
        <v>1192</v>
      </c>
      <c r="K11077">
        <v>50</v>
      </c>
      <c r="L11077" s="5" t="s">
        <v>21490</v>
      </c>
      <c r="M11077" s="5" t="s">
        <v>28</v>
      </c>
      <c r="N11077">
        <v>17</v>
      </c>
      <c r="O11077" t="s">
        <v>131</v>
      </c>
      <c r="P11077" s="1">
        <v>45563</v>
      </c>
      <c r="Q11077" s="1">
        <v>45605</v>
      </c>
      <c r="R11077">
        <v>1791</v>
      </c>
      <c r="S11077" s="4">
        <v>6.3</v>
      </c>
      <c r="T11077" t="s">
        <v>153</v>
      </c>
    </row>
    <row r="11078" spans="1:20" x14ac:dyDescent="0.35">
      <c r="A11078" t="s">
        <v>21491</v>
      </c>
      <c r="B11078" s="5" t="s">
        <v>73</v>
      </c>
      <c r="C11078" s="6">
        <v>149732</v>
      </c>
      <c r="D11078" t="s">
        <v>81</v>
      </c>
      <c r="E11078">
        <v>202138</v>
      </c>
      <c r="F11078" s="5" t="s">
        <v>23</v>
      </c>
      <c r="G11078" s="5" t="s">
        <v>24</v>
      </c>
      <c r="H11078" s="5" t="s">
        <v>82</v>
      </c>
      <c r="I11078" t="s">
        <v>26</v>
      </c>
      <c r="J11078" t="s">
        <v>82</v>
      </c>
      <c r="K11078">
        <v>50</v>
      </c>
      <c r="L11078" s="5" t="s">
        <v>21492</v>
      </c>
      <c r="M11078" s="5" t="s">
        <v>54</v>
      </c>
      <c r="N11078">
        <v>19</v>
      </c>
      <c r="O11078" t="s">
        <v>167</v>
      </c>
      <c r="P11078" s="1">
        <v>45382</v>
      </c>
      <c r="Q11078" s="1">
        <v>45410</v>
      </c>
      <c r="R11078">
        <v>1510</v>
      </c>
      <c r="S11078" s="4">
        <v>9.1999999999999993</v>
      </c>
      <c r="T11078" t="s">
        <v>38</v>
      </c>
    </row>
    <row r="11079" spans="1:20" x14ac:dyDescent="0.35">
      <c r="A11079" t="s">
        <v>21493</v>
      </c>
      <c r="B11079" s="5" t="s">
        <v>28802</v>
      </c>
      <c r="C11079" s="6">
        <v>86366</v>
      </c>
      <c r="D11079" t="s">
        <v>22</v>
      </c>
      <c r="E11079">
        <v>86366</v>
      </c>
      <c r="F11079" s="5" t="s">
        <v>50</v>
      </c>
      <c r="G11079" s="5" t="s">
        <v>51</v>
      </c>
      <c r="H11079" s="5" t="s">
        <v>101</v>
      </c>
      <c r="I11079" t="s">
        <v>44</v>
      </c>
      <c r="J11079" t="s">
        <v>101</v>
      </c>
      <c r="K11079">
        <v>0</v>
      </c>
      <c r="L11079" s="5" t="s">
        <v>21494</v>
      </c>
      <c r="M11079" s="5" t="s">
        <v>54</v>
      </c>
      <c r="N11079">
        <v>4</v>
      </c>
      <c r="O11079" t="s">
        <v>172</v>
      </c>
      <c r="P11079" s="1">
        <v>45770</v>
      </c>
      <c r="Q11079" s="1">
        <v>45784</v>
      </c>
      <c r="R11079">
        <v>2253</v>
      </c>
      <c r="S11079" s="4">
        <v>7.7</v>
      </c>
      <c r="T11079" t="s">
        <v>277</v>
      </c>
    </row>
    <row r="11080" spans="1:20" x14ac:dyDescent="0.35">
      <c r="A11080" t="s">
        <v>21495</v>
      </c>
      <c r="B11080" s="5" t="s">
        <v>162</v>
      </c>
      <c r="C11080" s="6">
        <v>126508</v>
      </c>
      <c r="D11080" t="s">
        <v>22</v>
      </c>
      <c r="E11080">
        <v>126508</v>
      </c>
      <c r="F11080" s="5" t="s">
        <v>50</v>
      </c>
      <c r="G11080" s="5" t="s">
        <v>51</v>
      </c>
      <c r="H11080" s="5" t="s">
        <v>68</v>
      </c>
      <c r="I11080" t="s">
        <v>44</v>
      </c>
      <c r="J11080" t="s">
        <v>212</v>
      </c>
      <c r="K11080">
        <v>0</v>
      </c>
      <c r="L11080" s="5" t="s">
        <v>21496</v>
      </c>
      <c r="M11080" s="5" t="s">
        <v>37</v>
      </c>
      <c r="N11080">
        <v>3</v>
      </c>
      <c r="O11080" t="s">
        <v>62</v>
      </c>
      <c r="P11080" s="1">
        <v>45308</v>
      </c>
      <c r="Q11080" s="1">
        <v>45358</v>
      </c>
      <c r="R11080">
        <v>1652</v>
      </c>
      <c r="S11080" s="4">
        <v>9.3000000000000007</v>
      </c>
      <c r="T11080" t="s">
        <v>79</v>
      </c>
    </row>
    <row r="11081" spans="1:20" x14ac:dyDescent="0.35">
      <c r="A11081" t="s">
        <v>21497</v>
      </c>
      <c r="B11081" s="5" t="s">
        <v>21</v>
      </c>
      <c r="C11081" s="6">
        <v>88565</v>
      </c>
      <c r="D11081" t="s">
        <v>22</v>
      </c>
      <c r="E11081">
        <v>88565</v>
      </c>
      <c r="F11081" s="5" t="s">
        <v>50</v>
      </c>
      <c r="G11081" s="5" t="s">
        <v>59</v>
      </c>
      <c r="H11081" s="5" t="s">
        <v>191</v>
      </c>
      <c r="I11081" t="s">
        <v>26</v>
      </c>
      <c r="J11081" t="s">
        <v>212</v>
      </c>
      <c r="K11081">
        <v>0</v>
      </c>
      <c r="L11081" s="5" t="s">
        <v>21498</v>
      </c>
      <c r="M11081" s="5" t="s">
        <v>70</v>
      </c>
      <c r="N11081">
        <v>3</v>
      </c>
      <c r="O11081" t="s">
        <v>147</v>
      </c>
      <c r="P11081" s="1">
        <v>45318</v>
      </c>
      <c r="Q11081" s="1">
        <v>45341</v>
      </c>
      <c r="R11081">
        <v>1483</v>
      </c>
      <c r="S11081" s="4">
        <v>9.6</v>
      </c>
      <c r="T11081" t="s">
        <v>153</v>
      </c>
    </row>
    <row r="11082" spans="1:20" x14ac:dyDescent="0.35">
      <c r="A11082" t="s">
        <v>21499</v>
      </c>
      <c r="B11082" s="5" t="s">
        <v>28801</v>
      </c>
      <c r="C11082" s="6">
        <v>67656</v>
      </c>
      <c r="D11082" t="s">
        <v>22</v>
      </c>
      <c r="E11082">
        <v>67656</v>
      </c>
      <c r="F11082" s="5" t="s">
        <v>58</v>
      </c>
      <c r="G11082" s="5" t="s">
        <v>59</v>
      </c>
      <c r="H11082" s="5" t="s">
        <v>129</v>
      </c>
      <c r="I11082" t="s">
        <v>35</v>
      </c>
      <c r="J11082" t="s">
        <v>294</v>
      </c>
      <c r="K11082">
        <v>0</v>
      </c>
      <c r="L11082" s="5" t="s">
        <v>21500</v>
      </c>
      <c r="M11082" s="5" t="s">
        <v>28</v>
      </c>
      <c r="N11082">
        <v>0</v>
      </c>
      <c r="O11082" t="s">
        <v>167</v>
      </c>
      <c r="P11082" s="1">
        <v>45463</v>
      </c>
      <c r="Q11082" s="1">
        <v>45512</v>
      </c>
      <c r="R11082">
        <v>2044</v>
      </c>
      <c r="S11082" s="4">
        <v>6.3</v>
      </c>
      <c r="T11082" t="s">
        <v>136</v>
      </c>
    </row>
    <row r="11083" spans="1:20" x14ac:dyDescent="0.35">
      <c r="A11083" t="s">
        <v>21501</v>
      </c>
      <c r="B11083" s="5" t="s">
        <v>28802</v>
      </c>
      <c r="C11083" s="6">
        <v>112374</v>
      </c>
      <c r="D11083" t="s">
        <v>41</v>
      </c>
      <c r="E11083">
        <v>95518</v>
      </c>
      <c r="F11083" s="5" t="s">
        <v>50</v>
      </c>
      <c r="G11083" s="5" t="s">
        <v>59</v>
      </c>
      <c r="H11083" s="5" t="s">
        <v>126</v>
      </c>
      <c r="I11083" t="s">
        <v>35</v>
      </c>
      <c r="J11083" t="s">
        <v>126</v>
      </c>
      <c r="K11083">
        <v>50</v>
      </c>
      <c r="L11083" s="5" t="s">
        <v>21502</v>
      </c>
      <c r="M11083" s="5" t="s">
        <v>28</v>
      </c>
      <c r="N11083">
        <v>4</v>
      </c>
      <c r="O11083" t="s">
        <v>167</v>
      </c>
      <c r="P11083" s="1">
        <v>45668</v>
      </c>
      <c r="Q11083" s="1">
        <v>45708</v>
      </c>
      <c r="R11083">
        <v>1000</v>
      </c>
      <c r="S11083" s="4">
        <v>6.6</v>
      </c>
      <c r="T11083" t="s">
        <v>95</v>
      </c>
    </row>
    <row r="11084" spans="1:20" x14ac:dyDescent="0.35">
      <c r="A11084" t="s">
        <v>21503</v>
      </c>
      <c r="B11084" s="5" t="s">
        <v>28802</v>
      </c>
      <c r="C11084" s="6">
        <v>117883</v>
      </c>
      <c r="D11084" t="s">
        <v>33</v>
      </c>
      <c r="E11084">
        <v>12967130</v>
      </c>
      <c r="F11084" s="5" t="s">
        <v>50</v>
      </c>
      <c r="G11084" s="5" t="s">
        <v>24</v>
      </c>
      <c r="H11084" s="5" t="s">
        <v>34</v>
      </c>
      <c r="I11084" t="s">
        <v>35</v>
      </c>
      <c r="J11084" t="s">
        <v>34</v>
      </c>
      <c r="K11084">
        <v>0</v>
      </c>
      <c r="L11084" s="5" t="s">
        <v>21504</v>
      </c>
      <c r="M11084" s="5" t="s">
        <v>70</v>
      </c>
      <c r="N11084">
        <v>3</v>
      </c>
      <c r="O11084" t="s">
        <v>29</v>
      </c>
      <c r="P11084" s="1">
        <v>45306</v>
      </c>
      <c r="Q11084" s="1">
        <v>45320</v>
      </c>
      <c r="R11084">
        <v>727</v>
      </c>
      <c r="S11084" s="4">
        <v>9.1999999999999993</v>
      </c>
      <c r="T11084" t="s">
        <v>108</v>
      </c>
    </row>
    <row r="11085" spans="1:20" x14ac:dyDescent="0.35">
      <c r="A11085" t="s">
        <v>21505</v>
      </c>
      <c r="B11085" s="5" t="s">
        <v>28801</v>
      </c>
      <c r="C11085" s="6">
        <v>121000</v>
      </c>
      <c r="D11085" t="s">
        <v>22</v>
      </c>
      <c r="E11085">
        <v>121000</v>
      </c>
      <c r="F11085" s="5" t="s">
        <v>66</v>
      </c>
      <c r="G11085" s="5" t="s">
        <v>51</v>
      </c>
      <c r="H11085" s="5" t="s">
        <v>101</v>
      </c>
      <c r="I11085" t="s">
        <v>26</v>
      </c>
      <c r="J11085" t="s">
        <v>157</v>
      </c>
      <c r="K11085">
        <v>100</v>
      </c>
      <c r="L11085" s="5" t="s">
        <v>21506</v>
      </c>
      <c r="M11085" s="5" t="s">
        <v>37</v>
      </c>
      <c r="N11085">
        <v>5</v>
      </c>
      <c r="O11085" t="s">
        <v>147</v>
      </c>
      <c r="P11085" s="1">
        <v>45763</v>
      </c>
      <c r="Q11085" s="1">
        <v>45805</v>
      </c>
      <c r="R11085">
        <v>2140</v>
      </c>
      <c r="S11085" s="4">
        <v>6.8</v>
      </c>
      <c r="T11085" t="s">
        <v>95</v>
      </c>
    </row>
    <row r="11086" spans="1:20" x14ac:dyDescent="0.35">
      <c r="A11086" t="s">
        <v>21507</v>
      </c>
      <c r="B11086" s="5" t="s">
        <v>40</v>
      </c>
      <c r="C11086" s="6">
        <v>207170</v>
      </c>
      <c r="D11086" t="s">
        <v>74</v>
      </c>
      <c r="E11086">
        <v>258963</v>
      </c>
      <c r="F11086" s="5" t="s">
        <v>23</v>
      </c>
      <c r="G11086" s="5" t="s">
        <v>51</v>
      </c>
      <c r="H11086" s="5" t="s">
        <v>75</v>
      </c>
      <c r="I11086" t="s">
        <v>35</v>
      </c>
      <c r="J11086" t="s">
        <v>75</v>
      </c>
      <c r="K11086">
        <v>0</v>
      </c>
      <c r="L11086" s="5" t="s">
        <v>21508</v>
      </c>
      <c r="M11086" s="5" t="s">
        <v>70</v>
      </c>
      <c r="N11086">
        <v>17</v>
      </c>
      <c r="O11086" t="s">
        <v>112</v>
      </c>
      <c r="P11086" s="1">
        <v>45593</v>
      </c>
      <c r="Q11086" s="1">
        <v>45632</v>
      </c>
      <c r="R11086">
        <v>766</v>
      </c>
      <c r="S11086" s="4">
        <v>9.4</v>
      </c>
      <c r="T11086" t="s">
        <v>210</v>
      </c>
    </row>
    <row r="11087" spans="1:20" x14ac:dyDescent="0.35">
      <c r="A11087" t="s">
        <v>21509</v>
      </c>
      <c r="B11087" s="5" t="s">
        <v>28802</v>
      </c>
      <c r="C11087" s="6">
        <v>116459</v>
      </c>
      <c r="D11087" t="s">
        <v>22</v>
      </c>
      <c r="E11087">
        <v>116459</v>
      </c>
      <c r="F11087" s="5" t="s">
        <v>66</v>
      </c>
      <c r="G11087" s="5" t="s">
        <v>59</v>
      </c>
      <c r="H11087" s="5" t="s">
        <v>165</v>
      </c>
      <c r="I11087" t="s">
        <v>35</v>
      </c>
      <c r="J11087" t="s">
        <v>165</v>
      </c>
      <c r="K11087">
        <v>50</v>
      </c>
      <c r="L11087" s="5" t="s">
        <v>21510</v>
      </c>
      <c r="M11087" s="5" t="s">
        <v>28</v>
      </c>
      <c r="N11087">
        <v>5</v>
      </c>
      <c r="O11087" t="s">
        <v>131</v>
      </c>
      <c r="P11087" s="1">
        <v>45772</v>
      </c>
      <c r="Q11087" s="1">
        <v>45808</v>
      </c>
      <c r="R11087">
        <v>502</v>
      </c>
      <c r="S11087" s="4">
        <v>9.5</v>
      </c>
      <c r="T11087" t="s">
        <v>118</v>
      </c>
    </row>
    <row r="11088" spans="1:20" x14ac:dyDescent="0.35">
      <c r="A11088" t="s">
        <v>21511</v>
      </c>
      <c r="B11088" s="5" t="s">
        <v>179</v>
      </c>
      <c r="C11088" s="6">
        <v>122703</v>
      </c>
      <c r="D11088" t="s">
        <v>120</v>
      </c>
      <c r="E11088">
        <v>110433</v>
      </c>
      <c r="F11088" s="5" t="s">
        <v>50</v>
      </c>
      <c r="G11088" s="5" t="s">
        <v>51</v>
      </c>
      <c r="H11088" s="5" t="s">
        <v>121</v>
      </c>
      <c r="I11088" t="s">
        <v>35</v>
      </c>
      <c r="J11088" t="s">
        <v>121</v>
      </c>
      <c r="K11088">
        <v>0</v>
      </c>
      <c r="L11088" s="5" t="s">
        <v>12929</v>
      </c>
      <c r="M11088" s="5" t="s">
        <v>54</v>
      </c>
      <c r="N11088">
        <v>2</v>
      </c>
      <c r="O11088" t="s">
        <v>88</v>
      </c>
      <c r="P11088" s="1">
        <v>45652</v>
      </c>
      <c r="Q11088" s="1">
        <v>45719</v>
      </c>
      <c r="R11088">
        <v>2270</v>
      </c>
      <c r="S11088" s="4">
        <v>8.4</v>
      </c>
      <c r="T11088" t="s">
        <v>153</v>
      </c>
    </row>
    <row r="11089" spans="1:20" x14ac:dyDescent="0.35">
      <c r="A11089" t="s">
        <v>21512</v>
      </c>
      <c r="B11089" s="5" t="s">
        <v>49</v>
      </c>
      <c r="C11089" s="6">
        <v>97199</v>
      </c>
      <c r="D11089" t="s">
        <v>22</v>
      </c>
      <c r="E11089">
        <v>97199</v>
      </c>
      <c r="F11089" s="5" t="s">
        <v>58</v>
      </c>
      <c r="G11089" s="5" t="s">
        <v>42</v>
      </c>
      <c r="H11089" s="5" t="s">
        <v>68</v>
      </c>
      <c r="I11089" t="s">
        <v>35</v>
      </c>
      <c r="J11089" t="s">
        <v>68</v>
      </c>
      <c r="K11089">
        <v>50</v>
      </c>
      <c r="L11089" s="5" t="s">
        <v>21513</v>
      </c>
      <c r="M11089" s="5" t="s">
        <v>37</v>
      </c>
      <c r="N11089">
        <v>0</v>
      </c>
      <c r="O11089" t="s">
        <v>78</v>
      </c>
      <c r="P11089" s="1">
        <v>45455</v>
      </c>
      <c r="Q11089" s="1">
        <v>45495</v>
      </c>
      <c r="R11089">
        <v>2472</v>
      </c>
      <c r="S11089" s="4">
        <v>9</v>
      </c>
      <c r="T11089" t="s">
        <v>153</v>
      </c>
    </row>
    <row r="11090" spans="1:20" x14ac:dyDescent="0.35">
      <c r="A11090" t="s">
        <v>21514</v>
      </c>
      <c r="B11090" s="5" t="s">
        <v>105</v>
      </c>
      <c r="C11090" s="6">
        <v>290472</v>
      </c>
      <c r="D11090" t="s">
        <v>92</v>
      </c>
      <c r="E11090">
        <v>217854</v>
      </c>
      <c r="F11090" s="5" t="s">
        <v>23</v>
      </c>
      <c r="G11090" s="5" t="s">
        <v>59</v>
      </c>
      <c r="H11090" s="5" t="s">
        <v>93</v>
      </c>
      <c r="I11090" t="s">
        <v>35</v>
      </c>
      <c r="J11090" t="s">
        <v>304</v>
      </c>
      <c r="K11090">
        <v>100</v>
      </c>
      <c r="L11090" s="5" t="s">
        <v>21515</v>
      </c>
      <c r="M11090" s="5" t="s">
        <v>70</v>
      </c>
      <c r="N11090">
        <v>16</v>
      </c>
      <c r="O11090" t="s">
        <v>147</v>
      </c>
      <c r="P11090" s="1">
        <v>45550</v>
      </c>
      <c r="Q11090" s="1">
        <v>45588</v>
      </c>
      <c r="R11090">
        <v>1094</v>
      </c>
      <c r="S11090" s="4">
        <v>7.3</v>
      </c>
      <c r="T11090" t="s">
        <v>30</v>
      </c>
    </row>
    <row r="11091" spans="1:20" x14ac:dyDescent="0.35">
      <c r="A11091" t="s">
        <v>21516</v>
      </c>
      <c r="B11091" s="5" t="s">
        <v>162</v>
      </c>
      <c r="C11091" s="6">
        <v>81583</v>
      </c>
      <c r="D11091" t="s">
        <v>41</v>
      </c>
      <c r="E11091">
        <v>69346</v>
      </c>
      <c r="F11091" s="5" t="s">
        <v>58</v>
      </c>
      <c r="G11091" s="5" t="s">
        <v>51</v>
      </c>
      <c r="H11091" s="5" t="s">
        <v>60</v>
      </c>
      <c r="I11091" t="s">
        <v>35</v>
      </c>
      <c r="J11091" t="s">
        <v>60</v>
      </c>
      <c r="K11091">
        <v>100</v>
      </c>
      <c r="L11091" s="5" t="s">
        <v>21517</v>
      </c>
      <c r="M11091" s="5" t="s">
        <v>37</v>
      </c>
      <c r="N11091">
        <v>1</v>
      </c>
      <c r="O11091" t="s">
        <v>172</v>
      </c>
      <c r="P11091" s="1">
        <v>45390</v>
      </c>
      <c r="Q11091" s="1">
        <v>45463</v>
      </c>
      <c r="R11091">
        <v>1025</v>
      </c>
      <c r="S11091" s="4">
        <v>9.5</v>
      </c>
      <c r="T11091" t="s">
        <v>136</v>
      </c>
    </row>
    <row r="11092" spans="1:20" x14ac:dyDescent="0.35">
      <c r="A11092" t="s">
        <v>21518</v>
      </c>
      <c r="B11092" s="5" t="s">
        <v>57</v>
      </c>
      <c r="C11092" s="6">
        <v>96594</v>
      </c>
      <c r="D11092" t="s">
        <v>22</v>
      </c>
      <c r="E11092">
        <v>96594</v>
      </c>
      <c r="F11092" s="5" t="s">
        <v>50</v>
      </c>
      <c r="G11092" s="5" t="s">
        <v>59</v>
      </c>
      <c r="H11092" s="5" t="s">
        <v>52</v>
      </c>
      <c r="I11092" t="s">
        <v>35</v>
      </c>
      <c r="J11092" t="s">
        <v>52</v>
      </c>
      <c r="K11092">
        <v>50</v>
      </c>
      <c r="L11092" s="5" t="s">
        <v>21519</v>
      </c>
      <c r="M11092" s="5" t="s">
        <v>70</v>
      </c>
      <c r="N11092">
        <v>4</v>
      </c>
      <c r="O11092" t="s">
        <v>147</v>
      </c>
      <c r="P11092" s="1">
        <v>45619</v>
      </c>
      <c r="Q11092" s="1">
        <v>45683</v>
      </c>
      <c r="R11092">
        <v>1434</v>
      </c>
      <c r="S11092" s="4">
        <v>5.8</v>
      </c>
      <c r="T11092" t="s">
        <v>243</v>
      </c>
    </row>
    <row r="11093" spans="1:20" x14ac:dyDescent="0.35">
      <c r="A11093" t="s">
        <v>21520</v>
      </c>
      <c r="B11093" s="5" t="s">
        <v>73</v>
      </c>
      <c r="C11093" s="6">
        <v>64211</v>
      </c>
      <c r="D11093" t="s">
        <v>22</v>
      </c>
      <c r="E11093">
        <v>64211</v>
      </c>
      <c r="F11093" s="5" t="s">
        <v>66</v>
      </c>
      <c r="G11093" s="5" t="s">
        <v>59</v>
      </c>
      <c r="H11093" s="5" t="s">
        <v>157</v>
      </c>
      <c r="I11093" t="s">
        <v>44</v>
      </c>
      <c r="J11093" t="s">
        <v>157</v>
      </c>
      <c r="K11093">
        <v>100</v>
      </c>
      <c r="L11093" s="5" t="s">
        <v>21521</v>
      </c>
      <c r="M11093" s="5" t="s">
        <v>70</v>
      </c>
      <c r="N11093">
        <v>7</v>
      </c>
      <c r="O11093" t="s">
        <v>29</v>
      </c>
      <c r="P11093" s="1">
        <v>45310</v>
      </c>
      <c r="Q11093" s="1">
        <v>45370</v>
      </c>
      <c r="R11093">
        <v>629</v>
      </c>
      <c r="S11093" s="4">
        <v>7</v>
      </c>
      <c r="T11093" t="s">
        <v>153</v>
      </c>
    </row>
    <row r="11094" spans="1:20" x14ac:dyDescent="0.35">
      <c r="A11094" t="s">
        <v>21522</v>
      </c>
      <c r="B11094" s="5" t="s">
        <v>174</v>
      </c>
      <c r="C11094" s="6">
        <v>155715</v>
      </c>
      <c r="D11094" t="s">
        <v>41</v>
      </c>
      <c r="E11094">
        <v>132358</v>
      </c>
      <c r="F11094" s="5" t="s">
        <v>23</v>
      </c>
      <c r="G11094" s="5" t="s">
        <v>42</v>
      </c>
      <c r="H11094" s="5" t="s">
        <v>60</v>
      </c>
      <c r="I11094" t="s">
        <v>35</v>
      </c>
      <c r="J11094" t="s">
        <v>60</v>
      </c>
      <c r="K11094">
        <v>100</v>
      </c>
      <c r="L11094" s="5" t="s">
        <v>21523</v>
      </c>
      <c r="M11094" s="5" t="s">
        <v>70</v>
      </c>
      <c r="N11094">
        <v>18</v>
      </c>
      <c r="O11094" t="s">
        <v>88</v>
      </c>
      <c r="P11094" s="1">
        <v>45407</v>
      </c>
      <c r="Q11094" s="1">
        <v>45480</v>
      </c>
      <c r="R11094">
        <v>749</v>
      </c>
      <c r="S11094" s="4">
        <v>9.6</v>
      </c>
      <c r="T11094" t="s">
        <v>30</v>
      </c>
    </row>
    <row r="11095" spans="1:20" x14ac:dyDescent="0.35">
      <c r="A11095" t="s">
        <v>21524</v>
      </c>
      <c r="B11095" s="5" t="s">
        <v>217</v>
      </c>
      <c r="C11095" s="6">
        <v>114469</v>
      </c>
      <c r="D11095" t="s">
        <v>22</v>
      </c>
      <c r="E11095">
        <v>114469</v>
      </c>
      <c r="F11095" s="5" t="s">
        <v>50</v>
      </c>
      <c r="G11095" s="5" t="s">
        <v>59</v>
      </c>
      <c r="H11095" s="5" t="s">
        <v>129</v>
      </c>
      <c r="I11095" t="s">
        <v>35</v>
      </c>
      <c r="J11095" t="s">
        <v>121</v>
      </c>
      <c r="K11095">
        <v>50</v>
      </c>
      <c r="L11095" s="5" t="s">
        <v>9127</v>
      </c>
      <c r="M11095" s="5" t="s">
        <v>28</v>
      </c>
      <c r="N11095">
        <v>4</v>
      </c>
      <c r="O11095" t="s">
        <v>147</v>
      </c>
      <c r="P11095" s="1">
        <v>45466</v>
      </c>
      <c r="Q11095" s="1">
        <v>45482</v>
      </c>
      <c r="R11095">
        <v>556</v>
      </c>
      <c r="S11095" s="4">
        <v>8.1999999999999993</v>
      </c>
      <c r="T11095" t="s">
        <v>210</v>
      </c>
    </row>
    <row r="11096" spans="1:20" x14ac:dyDescent="0.35">
      <c r="A11096" t="s">
        <v>21525</v>
      </c>
      <c r="B11096" s="5" t="s">
        <v>179</v>
      </c>
      <c r="C11096" s="6">
        <v>90803</v>
      </c>
      <c r="D11096" t="s">
        <v>22</v>
      </c>
      <c r="E11096">
        <v>90803</v>
      </c>
      <c r="F11096" s="5" t="s">
        <v>50</v>
      </c>
      <c r="G11096" s="5" t="s">
        <v>59</v>
      </c>
      <c r="H11096" s="5" t="s">
        <v>129</v>
      </c>
      <c r="I11096" t="s">
        <v>44</v>
      </c>
      <c r="J11096" t="s">
        <v>116</v>
      </c>
      <c r="K11096">
        <v>100</v>
      </c>
      <c r="L11096" s="5" t="s">
        <v>21526</v>
      </c>
      <c r="M11096" s="5" t="s">
        <v>37</v>
      </c>
      <c r="N11096">
        <v>2</v>
      </c>
      <c r="O11096" t="s">
        <v>78</v>
      </c>
      <c r="P11096" s="1">
        <v>45570</v>
      </c>
      <c r="Q11096" s="1">
        <v>45594</v>
      </c>
      <c r="R11096">
        <v>983</v>
      </c>
      <c r="S11096" s="4">
        <v>7.6</v>
      </c>
      <c r="T11096" t="s">
        <v>103</v>
      </c>
    </row>
    <row r="11097" spans="1:20" x14ac:dyDescent="0.35">
      <c r="A11097" t="s">
        <v>21527</v>
      </c>
      <c r="B11097" s="5" t="s">
        <v>179</v>
      </c>
      <c r="C11097" s="6">
        <v>52790</v>
      </c>
      <c r="D11097" t="s">
        <v>22</v>
      </c>
      <c r="E11097">
        <v>52790</v>
      </c>
      <c r="F11097" s="5" t="s">
        <v>58</v>
      </c>
      <c r="G11097" s="5" t="s">
        <v>24</v>
      </c>
      <c r="H11097" s="5" t="s">
        <v>52</v>
      </c>
      <c r="I11097" t="s">
        <v>44</v>
      </c>
      <c r="J11097" t="s">
        <v>52</v>
      </c>
      <c r="K11097">
        <v>0</v>
      </c>
      <c r="L11097" s="5" t="s">
        <v>21528</v>
      </c>
      <c r="M11097" s="5" t="s">
        <v>28</v>
      </c>
      <c r="N11097">
        <v>1</v>
      </c>
      <c r="O11097" t="s">
        <v>78</v>
      </c>
      <c r="P11097" s="1">
        <v>45342</v>
      </c>
      <c r="Q11097" s="1">
        <v>45388</v>
      </c>
      <c r="R11097">
        <v>637</v>
      </c>
      <c r="S11097" s="4">
        <v>9.1999999999999993</v>
      </c>
      <c r="T11097" t="s">
        <v>47</v>
      </c>
    </row>
    <row r="11098" spans="1:20" x14ac:dyDescent="0.35">
      <c r="A11098" t="s">
        <v>21529</v>
      </c>
      <c r="B11098" s="5" t="s">
        <v>28799</v>
      </c>
      <c r="C11098" s="6">
        <v>123158</v>
      </c>
      <c r="D11098" t="s">
        <v>41</v>
      </c>
      <c r="E11098">
        <v>104684</v>
      </c>
      <c r="F11098" s="5" t="s">
        <v>66</v>
      </c>
      <c r="G11098" s="5" t="s">
        <v>51</v>
      </c>
      <c r="H11098" s="5" t="s">
        <v>43</v>
      </c>
      <c r="I11098" t="s">
        <v>44</v>
      </c>
      <c r="J11098" t="s">
        <v>43</v>
      </c>
      <c r="K11098">
        <v>50</v>
      </c>
      <c r="L11098" s="5" t="s">
        <v>21530</v>
      </c>
      <c r="M11098" s="5" t="s">
        <v>37</v>
      </c>
      <c r="N11098">
        <v>9</v>
      </c>
      <c r="O11098" t="s">
        <v>78</v>
      </c>
      <c r="P11098" s="1">
        <v>45561</v>
      </c>
      <c r="Q11098" s="1">
        <v>45602</v>
      </c>
      <c r="R11098">
        <v>1797</v>
      </c>
      <c r="S11098" s="4">
        <v>9.5</v>
      </c>
      <c r="T11098" t="s">
        <v>118</v>
      </c>
    </row>
    <row r="11099" spans="1:20" x14ac:dyDescent="0.35">
      <c r="A11099" t="s">
        <v>21531</v>
      </c>
      <c r="B11099" s="5" t="s">
        <v>217</v>
      </c>
      <c r="C11099" s="6">
        <v>136173</v>
      </c>
      <c r="D11099" t="s">
        <v>22</v>
      </c>
      <c r="E11099">
        <v>136173</v>
      </c>
      <c r="F11099" s="5" t="s">
        <v>23</v>
      </c>
      <c r="G11099" s="5" t="s">
        <v>51</v>
      </c>
      <c r="H11099" s="5" t="s">
        <v>129</v>
      </c>
      <c r="I11099" t="s">
        <v>26</v>
      </c>
      <c r="J11099" t="s">
        <v>129</v>
      </c>
      <c r="K11099">
        <v>0</v>
      </c>
      <c r="L11099" s="5" t="s">
        <v>21532</v>
      </c>
      <c r="M11099" s="5" t="s">
        <v>37</v>
      </c>
      <c r="N11099">
        <v>15</v>
      </c>
      <c r="O11099" t="s">
        <v>62</v>
      </c>
      <c r="P11099" s="1">
        <v>45357</v>
      </c>
      <c r="Q11099" s="1">
        <v>45373</v>
      </c>
      <c r="R11099">
        <v>1892</v>
      </c>
      <c r="S11099" s="4">
        <v>9.9</v>
      </c>
      <c r="T11099" t="s">
        <v>79</v>
      </c>
    </row>
    <row r="11100" spans="1:20" x14ac:dyDescent="0.35">
      <c r="A11100" t="s">
        <v>21533</v>
      </c>
      <c r="B11100" s="5" t="s">
        <v>28799</v>
      </c>
      <c r="C11100" s="6">
        <v>33349</v>
      </c>
      <c r="D11100" t="s">
        <v>22</v>
      </c>
      <c r="E11100">
        <v>33349</v>
      </c>
      <c r="F11100" s="5" t="s">
        <v>58</v>
      </c>
      <c r="G11100" s="5" t="s">
        <v>59</v>
      </c>
      <c r="H11100" s="5" t="s">
        <v>157</v>
      </c>
      <c r="I11100" t="s">
        <v>44</v>
      </c>
      <c r="J11100" t="s">
        <v>157</v>
      </c>
      <c r="K11100">
        <v>50</v>
      </c>
      <c r="L11100" s="5" t="s">
        <v>21534</v>
      </c>
      <c r="M11100" s="5" t="s">
        <v>54</v>
      </c>
      <c r="N11100">
        <v>1</v>
      </c>
      <c r="O11100" t="s">
        <v>131</v>
      </c>
      <c r="P11100" s="1">
        <v>45703</v>
      </c>
      <c r="Q11100" s="1">
        <v>45766</v>
      </c>
      <c r="R11100">
        <v>1995</v>
      </c>
      <c r="S11100" s="4">
        <v>9.9</v>
      </c>
      <c r="T11100" t="s">
        <v>63</v>
      </c>
    </row>
    <row r="11101" spans="1:20" x14ac:dyDescent="0.35">
      <c r="A11101" t="s">
        <v>21535</v>
      </c>
      <c r="B11101" s="5" t="s">
        <v>57</v>
      </c>
      <c r="C11101" s="6">
        <v>109691</v>
      </c>
      <c r="D11101" t="s">
        <v>22</v>
      </c>
      <c r="E11101">
        <v>109691</v>
      </c>
      <c r="F11101" s="5" t="s">
        <v>23</v>
      </c>
      <c r="G11101" s="5" t="s">
        <v>51</v>
      </c>
      <c r="H11101" s="5" t="s">
        <v>157</v>
      </c>
      <c r="I11101" t="s">
        <v>35</v>
      </c>
      <c r="J11101" t="s">
        <v>157</v>
      </c>
      <c r="K11101">
        <v>100</v>
      </c>
      <c r="L11101" s="5" t="s">
        <v>21536</v>
      </c>
      <c r="M11101" s="5" t="s">
        <v>54</v>
      </c>
      <c r="N11101">
        <v>12</v>
      </c>
      <c r="O11101" t="s">
        <v>167</v>
      </c>
      <c r="P11101" s="1">
        <v>45636</v>
      </c>
      <c r="Q11101" s="1">
        <v>45684</v>
      </c>
      <c r="R11101">
        <v>542</v>
      </c>
      <c r="S11101" s="4">
        <v>8.6999999999999993</v>
      </c>
      <c r="T11101" t="s">
        <v>63</v>
      </c>
    </row>
    <row r="11102" spans="1:20" x14ac:dyDescent="0.35">
      <c r="A11102" t="s">
        <v>21537</v>
      </c>
      <c r="B11102" s="5" t="s">
        <v>28801</v>
      </c>
      <c r="C11102" s="6">
        <v>154172</v>
      </c>
      <c r="D11102" t="s">
        <v>22</v>
      </c>
      <c r="E11102">
        <v>154172</v>
      </c>
      <c r="F11102" s="5" t="s">
        <v>66</v>
      </c>
      <c r="G11102" s="5" t="s">
        <v>24</v>
      </c>
      <c r="H11102" s="5" t="s">
        <v>25</v>
      </c>
      <c r="I11102" t="s">
        <v>35</v>
      </c>
      <c r="J11102" t="s">
        <v>25</v>
      </c>
      <c r="K11102">
        <v>50</v>
      </c>
      <c r="L11102" s="5" t="s">
        <v>21538</v>
      </c>
      <c r="M11102" s="5" t="s">
        <v>70</v>
      </c>
      <c r="N11102">
        <v>7</v>
      </c>
      <c r="O11102" t="s">
        <v>141</v>
      </c>
      <c r="P11102" s="1">
        <v>45629</v>
      </c>
      <c r="Q11102" s="1">
        <v>45690</v>
      </c>
      <c r="R11102">
        <v>870</v>
      </c>
      <c r="S11102" s="4">
        <v>8.1999999999999993</v>
      </c>
      <c r="T11102" t="s">
        <v>47</v>
      </c>
    </row>
    <row r="11103" spans="1:20" x14ac:dyDescent="0.35">
      <c r="A11103" t="s">
        <v>21539</v>
      </c>
      <c r="B11103" s="5" t="s">
        <v>217</v>
      </c>
      <c r="C11103" s="6">
        <v>62316</v>
      </c>
      <c r="D11103" t="s">
        <v>81</v>
      </c>
      <c r="E11103">
        <v>84127</v>
      </c>
      <c r="F11103" s="5" t="s">
        <v>58</v>
      </c>
      <c r="G11103" s="5" t="s">
        <v>59</v>
      </c>
      <c r="H11103" s="5" t="s">
        <v>82</v>
      </c>
      <c r="I11103" t="s">
        <v>44</v>
      </c>
      <c r="J11103" t="s">
        <v>101</v>
      </c>
      <c r="K11103">
        <v>100</v>
      </c>
      <c r="L11103" s="5" t="s">
        <v>21540</v>
      </c>
      <c r="M11103" s="5" t="s">
        <v>28</v>
      </c>
      <c r="N11103">
        <v>1</v>
      </c>
      <c r="O11103" t="s">
        <v>62</v>
      </c>
      <c r="P11103" s="1">
        <v>45549</v>
      </c>
      <c r="Q11103" s="1">
        <v>45593</v>
      </c>
      <c r="R11103">
        <v>1518</v>
      </c>
      <c r="S11103" s="4">
        <v>7.6</v>
      </c>
      <c r="T11103" t="s">
        <v>277</v>
      </c>
    </row>
    <row r="11104" spans="1:20" x14ac:dyDescent="0.35">
      <c r="A11104" t="s">
        <v>21541</v>
      </c>
      <c r="B11104" s="5" t="s">
        <v>21</v>
      </c>
      <c r="C11104" s="6">
        <v>100179</v>
      </c>
      <c r="D11104" t="s">
        <v>22</v>
      </c>
      <c r="E11104">
        <v>100179</v>
      </c>
      <c r="F11104" s="5" t="s">
        <v>66</v>
      </c>
      <c r="G11104" s="5" t="s">
        <v>59</v>
      </c>
      <c r="H11104" s="5" t="s">
        <v>25</v>
      </c>
      <c r="I11104" t="s">
        <v>44</v>
      </c>
      <c r="J11104" t="s">
        <v>52</v>
      </c>
      <c r="K11104">
        <v>100</v>
      </c>
      <c r="L11104" s="5" t="s">
        <v>21542</v>
      </c>
      <c r="M11104" s="5" t="s">
        <v>54</v>
      </c>
      <c r="N11104">
        <v>7</v>
      </c>
      <c r="O11104" t="s">
        <v>29</v>
      </c>
      <c r="P11104" s="1">
        <v>45641</v>
      </c>
      <c r="Q11104" s="1">
        <v>45682</v>
      </c>
      <c r="R11104">
        <v>722</v>
      </c>
      <c r="S11104" s="4">
        <v>9.9</v>
      </c>
      <c r="T11104" t="s">
        <v>55</v>
      </c>
    </row>
    <row r="11105" spans="1:20" x14ac:dyDescent="0.35">
      <c r="A11105" t="s">
        <v>21543</v>
      </c>
      <c r="B11105" s="5" t="s">
        <v>28802</v>
      </c>
      <c r="C11105" s="6">
        <v>165296</v>
      </c>
      <c r="D11105" t="s">
        <v>65</v>
      </c>
      <c r="E11105">
        <v>214885</v>
      </c>
      <c r="F11105" s="5" t="s">
        <v>23</v>
      </c>
      <c r="G11105" s="5" t="s">
        <v>59</v>
      </c>
      <c r="H11105" s="5" t="s">
        <v>67</v>
      </c>
      <c r="I11105" t="s">
        <v>44</v>
      </c>
      <c r="J11105" t="s">
        <v>67</v>
      </c>
      <c r="K11105">
        <v>0</v>
      </c>
      <c r="L11105" s="5" t="s">
        <v>21544</v>
      </c>
      <c r="M11105" s="5" t="s">
        <v>54</v>
      </c>
      <c r="N11105">
        <v>10</v>
      </c>
      <c r="O11105" t="s">
        <v>85</v>
      </c>
      <c r="P11105" s="1">
        <v>45571</v>
      </c>
      <c r="Q11105" s="1">
        <v>45604</v>
      </c>
      <c r="R11105">
        <v>1218</v>
      </c>
      <c r="S11105" s="4">
        <v>8.4</v>
      </c>
      <c r="T11105" t="s">
        <v>118</v>
      </c>
    </row>
    <row r="11106" spans="1:20" x14ac:dyDescent="0.35">
      <c r="A11106" t="s">
        <v>21545</v>
      </c>
      <c r="B11106" s="5" t="s">
        <v>28802</v>
      </c>
      <c r="C11106" s="6">
        <v>199699</v>
      </c>
      <c r="D11106" t="s">
        <v>81</v>
      </c>
      <c r="E11106">
        <v>269594</v>
      </c>
      <c r="F11106" s="5" t="s">
        <v>23</v>
      </c>
      <c r="G11106" s="5" t="s">
        <v>51</v>
      </c>
      <c r="H11106" s="5" t="s">
        <v>82</v>
      </c>
      <c r="I11106" t="s">
        <v>44</v>
      </c>
      <c r="J11106" t="s">
        <v>82</v>
      </c>
      <c r="K11106">
        <v>100</v>
      </c>
      <c r="L11106" s="5" t="s">
        <v>21546</v>
      </c>
      <c r="M11106" s="5" t="s">
        <v>28</v>
      </c>
      <c r="N11106">
        <v>11</v>
      </c>
      <c r="O11106" t="s">
        <v>71</v>
      </c>
      <c r="P11106" s="1">
        <v>45606</v>
      </c>
      <c r="Q11106" s="1">
        <v>45624</v>
      </c>
      <c r="R11106">
        <v>1954</v>
      </c>
      <c r="S11106" s="4">
        <v>8.6</v>
      </c>
      <c r="T11106" t="s">
        <v>277</v>
      </c>
    </row>
    <row r="11107" spans="1:20" x14ac:dyDescent="0.35">
      <c r="A11107" t="s">
        <v>21547</v>
      </c>
      <c r="B11107" s="5" t="s">
        <v>179</v>
      </c>
      <c r="C11107" s="6">
        <v>199230</v>
      </c>
      <c r="D11107" t="s">
        <v>22</v>
      </c>
      <c r="E11107">
        <v>199230</v>
      </c>
      <c r="F11107" s="5" t="s">
        <v>66</v>
      </c>
      <c r="G11107" s="5" t="s">
        <v>51</v>
      </c>
      <c r="H11107" s="5" t="s">
        <v>68</v>
      </c>
      <c r="I11107" t="s">
        <v>35</v>
      </c>
      <c r="J11107" t="s">
        <v>68</v>
      </c>
      <c r="K11107">
        <v>0</v>
      </c>
      <c r="L11107" s="5" t="s">
        <v>21548</v>
      </c>
      <c r="M11107" s="5" t="s">
        <v>28</v>
      </c>
      <c r="N11107">
        <v>8</v>
      </c>
      <c r="O11107" t="s">
        <v>147</v>
      </c>
      <c r="P11107" s="1">
        <v>45766</v>
      </c>
      <c r="Q11107" s="1">
        <v>45805</v>
      </c>
      <c r="R11107">
        <v>1359</v>
      </c>
      <c r="S11107" s="4">
        <v>8.1999999999999993</v>
      </c>
      <c r="T11107" t="s">
        <v>47</v>
      </c>
    </row>
    <row r="11108" spans="1:20" x14ac:dyDescent="0.35">
      <c r="A11108" t="s">
        <v>21549</v>
      </c>
      <c r="B11108" s="5" t="s">
        <v>174</v>
      </c>
      <c r="C11108" s="6">
        <v>60772</v>
      </c>
      <c r="D11108" t="s">
        <v>81</v>
      </c>
      <c r="E11108">
        <v>82042</v>
      </c>
      <c r="F11108" s="5" t="s">
        <v>58</v>
      </c>
      <c r="G11108" s="5" t="s">
        <v>24</v>
      </c>
      <c r="H11108" s="5" t="s">
        <v>82</v>
      </c>
      <c r="I11108" t="s">
        <v>35</v>
      </c>
      <c r="J11108" t="s">
        <v>82</v>
      </c>
      <c r="K11108">
        <v>50</v>
      </c>
      <c r="L11108" s="5" t="s">
        <v>21550</v>
      </c>
      <c r="M11108" s="5" t="s">
        <v>28</v>
      </c>
      <c r="N11108">
        <v>0</v>
      </c>
      <c r="O11108" t="s">
        <v>141</v>
      </c>
      <c r="P11108" s="1">
        <v>45407</v>
      </c>
      <c r="Q11108" s="1">
        <v>45465</v>
      </c>
      <c r="R11108">
        <v>2427</v>
      </c>
      <c r="S11108" s="4">
        <v>5.6</v>
      </c>
      <c r="T11108" t="s">
        <v>103</v>
      </c>
    </row>
    <row r="11109" spans="1:20" x14ac:dyDescent="0.35">
      <c r="A11109" t="s">
        <v>21551</v>
      </c>
      <c r="B11109" s="5" t="s">
        <v>32</v>
      </c>
      <c r="C11109" s="6">
        <v>35534</v>
      </c>
      <c r="D11109" t="s">
        <v>22</v>
      </c>
      <c r="E11109">
        <v>35534</v>
      </c>
      <c r="F11109" s="5" t="s">
        <v>50</v>
      </c>
      <c r="G11109" s="5" t="s">
        <v>42</v>
      </c>
      <c r="H11109" s="5" t="s">
        <v>157</v>
      </c>
      <c r="I11109" t="s">
        <v>44</v>
      </c>
      <c r="J11109" t="s">
        <v>157</v>
      </c>
      <c r="K11109">
        <v>50</v>
      </c>
      <c r="L11109" s="5" t="s">
        <v>21552</v>
      </c>
      <c r="M11109" s="5" t="s">
        <v>37</v>
      </c>
      <c r="N11109">
        <v>3</v>
      </c>
      <c r="O11109" t="s">
        <v>62</v>
      </c>
      <c r="P11109" s="1">
        <v>45307</v>
      </c>
      <c r="Q11109" s="1">
        <v>45363</v>
      </c>
      <c r="R11109">
        <v>1054</v>
      </c>
      <c r="S11109" s="4">
        <v>7.2</v>
      </c>
      <c r="T11109" t="s">
        <v>136</v>
      </c>
    </row>
    <row r="11110" spans="1:20" x14ac:dyDescent="0.35">
      <c r="A11110" t="s">
        <v>21553</v>
      </c>
      <c r="B11110" s="5" t="s">
        <v>105</v>
      </c>
      <c r="C11110" s="6">
        <v>127355</v>
      </c>
      <c r="D11110" t="s">
        <v>41</v>
      </c>
      <c r="E11110">
        <v>108252</v>
      </c>
      <c r="F11110" s="5" t="s">
        <v>66</v>
      </c>
      <c r="G11110" s="5" t="s">
        <v>42</v>
      </c>
      <c r="H11110" s="5" t="s">
        <v>60</v>
      </c>
      <c r="I11110" t="s">
        <v>44</v>
      </c>
      <c r="J11110" t="s">
        <v>359</v>
      </c>
      <c r="K11110">
        <v>50</v>
      </c>
      <c r="L11110" s="5" t="s">
        <v>21554</v>
      </c>
      <c r="M11110" s="5" t="s">
        <v>28</v>
      </c>
      <c r="N11110">
        <v>7</v>
      </c>
      <c r="O11110" t="s">
        <v>112</v>
      </c>
      <c r="P11110" s="1">
        <v>45697</v>
      </c>
      <c r="Q11110" s="1">
        <v>45758</v>
      </c>
      <c r="R11110">
        <v>1012</v>
      </c>
      <c r="S11110" s="4">
        <v>7.9</v>
      </c>
      <c r="T11110" t="s">
        <v>210</v>
      </c>
    </row>
    <row r="11111" spans="1:20" x14ac:dyDescent="0.35">
      <c r="A11111" t="s">
        <v>21555</v>
      </c>
      <c r="B11111" s="5" t="s">
        <v>28802</v>
      </c>
      <c r="C11111" s="6">
        <v>150163</v>
      </c>
      <c r="D11111" t="s">
        <v>22</v>
      </c>
      <c r="E11111">
        <v>150163</v>
      </c>
      <c r="F11111" s="5" t="s">
        <v>66</v>
      </c>
      <c r="G11111" s="5" t="s">
        <v>24</v>
      </c>
      <c r="H11111" s="5" t="s">
        <v>25</v>
      </c>
      <c r="I11111" t="s">
        <v>26</v>
      </c>
      <c r="J11111" t="s">
        <v>25</v>
      </c>
      <c r="K11111">
        <v>100</v>
      </c>
      <c r="L11111" s="5" t="s">
        <v>21556</v>
      </c>
      <c r="M11111" s="5" t="s">
        <v>37</v>
      </c>
      <c r="N11111">
        <v>8</v>
      </c>
      <c r="O11111" t="s">
        <v>147</v>
      </c>
      <c r="P11111" s="1">
        <v>45732</v>
      </c>
      <c r="Q11111" s="1">
        <v>45770</v>
      </c>
      <c r="R11111">
        <v>1933</v>
      </c>
      <c r="S11111" s="4">
        <v>6.9</v>
      </c>
      <c r="T11111" t="s">
        <v>55</v>
      </c>
    </row>
    <row r="11112" spans="1:20" x14ac:dyDescent="0.35">
      <c r="A11112" t="s">
        <v>21557</v>
      </c>
      <c r="B11112" s="5" t="s">
        <v>100</v>
      </c>
      <c r="C11112" s="6">
        <v>34278</v>
      </c>
      <c r="D11112" t="s">
        <v>22</v>
      </c>
      <c r="E11112">
        <v>34278</v>
      </c>
      <c r="F11112" s="5" t="s">
        <v>66</v>
      </c>
      <c r="G11112" s="5" t="s">
        <v>42</v>
      </c>
      <c r="H11112" s="5" t="s">
        <v>116</v>
      </c>
      <c r="I11112" t="s">
        <v>44</v>
      </c>
      <c r="J11112" t="s">
        <v>116</v>
      </c>
      <c r="K11112">
        <v>0</v>
      </c>
      <c r="L11112" s="5" t="s">
        <v>21558</v>
      </c>
      <c r="M11112" s="5" t="s">
        <v>28</v>
      </c>
      <c r="N11112">
        <v>8</v>
      </c>
      <c r="O11112" t="s">
        <v>141</v>
      </c>
      <c r="P11112" s="1">
        <v>45435</v>
      </c>
      <c r="Q11112" s="1">
        <v>45472</v>
      </c>
      <c r="R11112">
        <v>550</v>
      </c>
      <c r="S11112" s="4">
        <v>8.4</v>
      </c>
      <c r="T11112" t="s">
        <v>108</v>
      </c>
    </row>
    <row r="11113" spans="1:20" x14ac:dyDescent="0.35">
      <c r="A11113" t="s">
        <v>21559</v>
      </c>
      <c r="B11113" s="5" t="s">
        <v>57</v>
      </c>
      <c r="C11113" s="6">
        <v>50385</v>
      </c>
      <c r="D11113" t="s">
        <v>33</v>
      </c>
      <c r="E11113">
        <v>5542350</v>
      </c>
      <c r="F11113" s="5" t="s">
        <v>58</v>
      </c>
      <c r="G11113" s="5" t="s">
        <v>24</v>
      </c>
      <c r="H11113" s="5" t="s">
        <v>34</v>
      </c>
      <c r="I11113" t="s">
        <v>44</v>
      </c>
      <c r="J11113" t="s">
        <v>34</v>
      </c>
      <c r="K11113">
        <v>0</v>
      </c>
      <c r="L11113" s="5" t="s">
        <v>21560</v>
      </c>
      <c r="M11113" s="5" t="s">
        <v>37</v>
      </c>
      <c r="N11113">
        <v>1</v>
      </c>
      <c r="O11113" t="s">
        <v>135</v>
      </c>
      <c r="P11113" s="1">
        <v>45308</v>
      </c>
      <c r="Q11113" s="1">
        <v>45330</v>
      </c>
      <c r="R11113">
        <v>851</v>
      </c>
      <c r="S11113" s="4">
        <v>8.1999999999999993</v>
      </c>
      <c r="T11113" t="s">
        <v>79</v>
      </c>
    </row>
    <row r="11114" spans="1:20" x14ac:dyDescent="0.35">
      <c r="A11114" t="s">
        <v>21561</v>
      </c>
      <c r="B11114" s="5" t="s">
        <v>28801</v>
      </c>
      <c r="C11114" s="6">
        <v>127626</v>
      </c>
      <c r="D11114" t="s">
        <v>22</v>
      </c>
      <c r="E11114">
        <v>127626</v>
      </c>
      <c r="F11114" s="5" t="s">
        <v>50</v>
      </c>
      <c r="G11114" s="5" t="s">
        <v>51</v>
      </c>
      <c r="H11114" s="5" t="s">
        <v>68</v>
      </c>
      <c r="I11114" t="s">
        <v>44</v>
      </c>
      <c r="J11114" t="s">
        <v>1192</v>
      </c>
      <c r="K11114">
        <v>0</v>
      </c>
      <c r="L11114" s="5" t="s">
        <v>218</v>
      </c>
      <c r="M11114" s="5" t="s">
        <v>37</v>
      </c>
      <c r="N11114">
        <v>2</v>
      </c>
      <c r="O11114" t="s">
        <v>71</v>
      </c>
      <c r="P11114" s="1">
        <v>45540</v>
      </c>
      <c r="Q11114" s="1">
        <v>45566</v>
      </c>
      <c r="R11114">
        <v>782</v>
      </c>
      <c r="S11114" s="4">
        <v>5.9</v>
      </c>
      <c r="T11114" t="s">
        <v>118</v>
      </c>
    </row>
    <row r="11115" spans="1:20" x14ac:dyDescent="0.35">
      <c r="A11115" t="s">
        <v>21562</v>
      </c>
      <c r="B11115" s="5" t="s">
        <v>57</v>
      </c>
      <c r="C11115" s="6">
        <v>87121</v>
      </c>
      <c r="D11115" t="s">
        <v>22</v>
      </c>
      <c r="E11115">
        <v>87121</v>
      </c>
      <c r="F11115" s="5" t="s">
        <v>58</v>
      </c>
      <c r="G11115" s="5" t="s">
        <v>51</v>
      </c>
      <c r="H11115" s="5" t="s">
        <v>129</v>
      </c>
      <c r="I11115" t="s">
        <v>35</v>
      </c>
      <c r="J11115" t="s">
        <v>129</v>
      </c>
      <c r="K11115">
        <v>0</v>
      </c>
      <c r="L11115" s="5" t="s">
        <v>21563</v>
      </c>
      <c r="M11115" s="5" t="s">
        <v>70</v>
      </c>
      <c r="N11115">
        <v>0</v>
      </c>
      <c r="O11115" t="s">
        <v>29</v>
      </c>
      <c r="P11115" s="1">
        <v>45487</v>
      </c>
      <c r="Q11115" s="1">
        <v>45557</v>
      </c>
      <c r="R11115">
        <v>1394</v>
      </c>
      <c r="S11115" s="4">
        <v>6.5</v>
      </c>
      <c r="T11115" t="s">
        <v>79</v>
      </c>
    </row>
    <row r="11116" spans="1:20" x14ac:dyDescent="0.35">
      <c r="A11116" t="s">
        <v>21564</v>
      </c>
      <c r="B11116" s="5" t="s">
        <v>49</v>
      </c>
      <c r="C11116" s="6">
        <v>242532</v>
      </c>
      <c r="D11116" t="s">
        <v>41</v>
      </c>
      <c r="E11116">
        <v>206152</v>
      </c>
      <c r="F11116" s="5" t="s">
        <v>23</v>
      </c>
      <c r="G11116" s="5" t="s">
        <v>51</v>
      </c>
      <c r="H11116" s="5" t="s">
        <v>151</v>
      </c>
      <c r="I11116" t="s">
        <v>35</v>
      </c>
      <c r="J11116" t="s">
        <v>294</v>
      </c>
      <c r="K11116">
        <v>50</v>
      </c>
      <c r="L11116" s="5" t="s">
        <v>21565</v>
      </c>
      <c r="M11116" s="5" t="s">
        <v>54</v>
      </c>
      <c r="N11116">
        <v>19</v>
      </c>
      <c r="O11116" t="s">
        <v>29</v>
      </c>
      <c r="P11116" s="1">
        <v>45344</v>
      </c>
      <c r="Q11116" s="1">
        <v>45391</v>
      </c>
      <c r="R11116">
        <v>2387</v>
      </c>
      <c r="S11116" s="4">
        <v>6.6</v>
      </c>
      <c r="T11116" t="s">
        <v>89</v>
      </c>
    </row>
    <row r="11117" spans="1:20" x14ac:dyDescent="0.35">
      <c r="A11117" t="s">
        <v>21566</v>
      </c>
      <c r="B11117" s="5" t="s">
        <v>179</v>
      </c>
      <c r="C11117" s="6">
        <v>42882</v>
      </c>
      <c r="D11117" t="s">
        <v>22</v>
      </c>
      <c r="E11117">
        <v>42882</v>
      </c>
      <c r="F11117" s="5" t="s">
        <v>58</v>
      </c>
      <c r="G11117" s="5" t="s">
        <v>24</v>
      </c>
      <c r="H11117" s="5" t="s">
        <v>165</v>
      </c>
      <c r="I11117" t="s">
        <v>44</v>
      </c>
      <c r="J11117" t="s">
        <v>426</v>
      </c>
      <c r="K11117">
        <v>50</v>
      </c>
      <c r="L11117" s="5" t="s">
        <v>21567</v>
      </c>
      <c r="M11117" s="5" t="s">
        <v>70</v>
      </c>
      <c r="N11117">
        <v>0</v>
      </c>
      <c r="O11117" t="s">
        <v>135</v>
      </c>
      <c r="P11117" s="1">
        <v>45322</v>
      </c>
      <c r="Q11117" s="1">
        <v>45379</v>
      </c>
      <c r="R11117">
        <v>2147</v>
      </c>
      <c r="S11117" s="4">
        <v>8.1999999999999993</v>
      </c>
      <c r="T11117" t="s">
        <v>30</v>
      </c>
    </row>
    <row r="11118" spans="1:20" x14ac:dyDescent="0.35">
      <c r="A11118" t="s">
        <v>21568</v>
      </c>
      <c r="B11118" s="5" t="s">
        <v>28801</v>
      </c>
      <c r="C11118" s="6">
        <v>63065</v>
      </c>
      <c r="D11118" t="s">
        <v>22</v>
      </c>
      <c r="E11118">
        <v>63065</v>
      </c>
      <c r="F11118" s="5" t="s">
        <v>50</v>
      </c>
      <c r="G11118" s="5" t="s">
        <v>42</v>
      </c>
      <c r="H11118" s="5" t="s">
        <v>165</v>
      </c>
      <c r="I11118" t="s">
        <v>44</v>
      </c>
      <c r="J11118" t="s">
        <v>291</v>
      </c>
      <c r="K11118">
        <v>50</v>
      </c>
      <c r="L11118" s="5" t="s">
        <v>21569</v>
      </c>
      <c r="M11118" s="5" t="s">
        <v>54</v>
      </c>
      <c r="N11118">
        <v>2</v>
      </c>
      <c r="O11118" t="s">
        <v>135</v>
      </c>
      <c r="P11118" s="1">
        <v>45654</v>
      </c>
      <c r="Q11118" s="1">
        <v>45712</v>
      </c>
      <c r="R11118">
        <v>1177</v>
      </c>
      <c r="S11118" s="4">
        <v>7.8</v>
      </c>
      <c r="T11118" t="s">
        <v>210</v>
      </c>
    </row>
    <row r="11119" spans="1:20" x14ac:dyDescent="0.35">
      <c r="A11119" t="s">
        <v>21570</v>
      </c>
      <c r="B11119" s="5" t="s">
        <v>179</v>
      </c>
      <c r="C11119" s="6">
        <v>54039</v>
      </c>
      <c r="D11119" t="s">
        <v>22</v>
      </c>
      <c r="E11119">
        <v>54039</v>
      </c>
      <c r="F11119" s="5" t="s">
        <v>66</v>
      </c>
      <c r="G11119" s="5" t="s">
        <v>51</v>
      </c>
      <c r="H11119" s="5" t="s">
        <v>157</v>
      </c>
      <c r="I11119" t="s">
        <v>44</v>
      </c>
      <c r="J11119" t="s">
        <v>157</v>
      </c>
      <c r="K11119">
        <v>100</v>
      </c>
      <c r="L11119" s="5" t="s">
        <v>4328</v>
      </c>
      <c r="M11119" s="5" t="s">
        <v>28</v>
      </c>
      <c r="N11119">
        <v>8</v>
      </c>
      <c r="O11119" t="s">
        <v>112</v>
      </c>
      <c r="P11119" s="1">
        <v>45693</v>
      </c>
      <c r="Q11119" s="1">
        <v>45765</v>
      </c>
      <c r="R11119">
        <v>1353</v>
      </c>
      <c r="S11119" s="4">
        <v>5.6</v>
      </c>
      <c r="T11119" t="s">
        <v>55</v>
      </c>
    </row>
    <row r="11120" spans="1:20" x14ac:dyDescent="0.35">
      <c r="A11120" t="s">
        <v>21571</v>
      </c>
      <c r="B11120" s="5" t="s">
        <v>57</v>
      </c>
      <c r="C11120" s="6">
        <v>184798</v>
      </c>
      <c r="D11120" t="s">
        <v>33</v>
      </c>
      <c r="E11120">
        <v>20327780</v>
      </c>
      <c r="F11120" s="5" t="s">
        <v>23</v>
      </c>
      <c r="G11120" s="5" t="s">
        <v>24</v>
      </c>
      <c r="H11120" s="5" t="s">
        <v>34</v>
      </c>
      <c r="I11120" t="s">
        <v>35</v>
      </c>
      <c r="J11120" t="s">
        <v>480</v>
      </c>
      <c r="K11120">
        <v>0</v>
      </c>
      <c r="L11120" s="5" t="s">
        <v>21572</v>
      </c>
      <c r="M11120" s="5" t="s">
        <v>28</v>
      </c>
      <c r="N11120">
        <v>18</v>
      </c>
      <c r="O11120" t="s">
        <v>107</v>
      </c>
      <c r="P11120" s="1">
        <v>45695</v>
      </c>
      <c r="Q11120" s="1">
        <v>45715</v>
      </c>
      <c r="R11120">
        <v>1660</v>
      </c>
      <c r="S11120" s="4">
        <v>9.1</v>
      </c>
      <c r="T11120" t="s">
        <v>30</v>
      </c>
    </row>
    <row r="11121" spans="1:20" x14ac:dyDescent="0.35">
      <c r="A11121" t="s">
        <v>21573</v>
      </c>
      <c r="B11121" s="5" t="s">
        <v>28802</v>
      </c>
      <c r="C11121" s="6">
        <v>238260</v>
      </c>
      <c r="D11121" t="s">
        <v>22</v>
      </c>
      <c r="E11121">
        <v>238260</v>
      </c>
      <c r="F11121" s="5" t="s">
        <v>23</v>
      </c>
      <c r="G11121" s="5" t="s">
        <v>24</v>
      </c>
      <c r="H11121" s="5" t="s">
        <v>25</v>
      </c>
      <c r="I11121" t="s">
        <v>35</v>
      </c>
      <c r="J11121" t="s">
        <v>25</v>
      </c>
      <c r="K11121">
        <v>100</v>
      </c>
      <c r="L11121" s="5" t="s">
        <v>21574</v>
      </c>
      <c r="M11121" s="5" t="s">
        <v>28</v>
      </c>
      <c r="N11121">
        <v>12</v>
      </c>
      <c r="O11121" t="s">
        <v>147</v>
      </c>
      <c r="P11121" s="1">
        <v>45763</v>
      </c>
      <c r="Q11121" s="1">
        <v>45809</v>
      </c>
      <c r="R11121">
        <v>1703</v>
      </c>
      <c r="S11121" s="4">
        <v>5.3</v>
      </c>
      <c r="T11121" t="s">
        <v>47</v>
      </c>
    </row>
    <row r="11122" spans="1:20" x14ac:dyDescent="0.35">
      <c r="A11122" t="s">
        <v>21575</v>
      </c>
      <c r="B11122" s="5" t="s">
        <v>179</v>
      </c>
      <c r="C11122" s="6">
        <v>261853</v>
      </c>
      <c r="D11122" t="s">
        <v>22</v>
      </c>
      <c r="E11122">
        <v>261853</v>
      </c>
      <c r="F11122" s="5" t="s">
        <v>23</v>
      </c>
      <c r="G11122" s="5" t="s">
        <v>51</v>
      </c>
      <c r="H11122" s="5" t="s">
        <v>97</v>
      </c>
      <c r="I11122" t="s">
        <v>44</v>
      </c>
      <c r="J11122" t="s">
        <v>97</v>
      </c>
      <c r="K11122">
        <v>100</v>
      </c>
      <c r="L11122" s="5" t="s">
        <v>21576</v>
      </c>
      <c r="M11122" s="5" t="s">
        <v>54</v>
      </c>
      <c r="N11122">
        <v>19</v>
      </c>
      <c r="O11122" t="s">
        <v>62</v>
      </c>
      <c r="P11122" s="1">
        <v>45319</v>
      </c>
      <c r="Q11122" s="1">
        <v>45359</v>
      </c>
      <c r="R11122">
        <v>1113</v>
      </c>
      <c r="S11122" s="4">
        <v>8.6999999999999993</v>
      </c>
      <c r="T11122" t="s">
        <v>118</v>
      </c>
    </row>
    <row r="11123" spans="1:20" x14ac:dyDescent="0.35">
      <c r="A11123" t="s">
        <v>21577</v>
      </c>
      <c r="B11123" s="5" t="s">
        <v>40</v>
      </c>
      <c r="C11123" s="6">
        <v>239826</v>
      </c>
      <c r="D11123" t="s">
        <v>65</v>
      </c>
      <c r="E11123">
        <v>311774</v>
      </c>
      <c r="F11123" s="5" t="s">
        <v>23</v>
      </c>
      <c r="G11123" s="5" t="s">
        <v>24</v>
      </c>
      <c r="H11123" s="5" t="s">
        <v>67</v>
      </c>
      <c r="I11123" t="s">
        <v>44</v>
      </c>
      <c r="J11123" t="s">
        <v>67</v>
      </c>
      <c r="K11123">
        <v>0</v>
      </c>
      <c r="L11123" s="5" t="s">
        <v>21578</v>
      </c>
      <c r="M11123" s="5" t="s">
        <v>28</v>
      </c>
      <c r="N11123">
        <v>16</v>
      </c>
      <c r="O11123" t="s">
        <v>71</v>
      </c>
      <c r="P11123" s="1">
        <v>45692</v>
      </c>
      <c r="Q11123" s="1">
        <v>45706</v>
      </c>
      <c r="R11123">
        <v>2109</v>
      </c>
      <c r="S11123" s="4">
        <v>7.7</v>
      </c>
      <c r="T11123" t="s">
        <v>118</v>
      </c>
    </row>
    <row r="11124" spans="1:20" x14ac:dyDescent="0.35">
      <c r="A11124" t="s">
        <v>21579</v>
      </c>
      <c r="B11124" s="5" t="s">
        <v>28802</v>
      </c>
      <c r="C11124" s="6">
        <v>201246</v>
      </c>
      <c r="D11124" t="s">
        <v>41</v>
      </c>
      <c r="E11124">
        <v>171059</v>
      </c>
      <c r="F11124" s="5" t="s">
        <v>23</v>
      </c>
      <c r="G11124" s="5" t="s">
        <v>42</v>
      </c>
      <c r="H11124" s="5" t="s">
        <v>43</v>
      </c>
      <c r="I11124" t="s">
        <v>26</v>
      </c>
      <c r="J11124" t="s">
        <v>43</v>
      </c>
      <c r="K11124">
        <v>50</v>
      </c>
      <c r="L11124" s="5" t="s">
        <v>21580</v>
      </c>
      <c r="M11124" s="5" t="s">
        <v>28</v>
      </c>
      <c r="N11124">
        <v>10</v>
      </c>
      <c r="O11124" t="s">
        <v>29</v>
      </c>
      <c r="P11124" s="1">
        <v>45762</v>
      </c>
      <c r="Q11124" s="1">
        <v>45804</v>
      </c>
      <c r="R11124">
        <v>2412</v>
      </c>
      <c r="S11124" s="4">
        <v>9.3000000000000007</v>
      </c>
      <c r="T11124" t="s">
        <v>103</v>
      </c>
    </row>
    <row r="11125" spans="1:20" x14ac:dyDescent="0.35">
      <c r="A11125" t="s">
        <v>21581</v>
      </c>
      <c r="B11125" s="5" t="s">
        <v>40</v>
      </c>
      <c r="C11125" s="6">
        <v>109684</v>
      </c>
      <c r="D11125" t="s">
        <v>22</v>
      </c>
      <c r="E11125">
        <v>109684</v>
      </c>
      <c r="F11125" s="5" t="s">
        <v>66</v>
      </c>
      <c r="G11125" s="5" t="s">
        <v>42</v>
      </c>
      <c r="H11125" s="5" t="s">
        <v>52</v>
      </c>
      <c r="I11125" t="s">
        <v>26</v>
      </c>
      <c r="J11125" t="s">
        <v>52</v>
      </c>
      <c r="K11125">
        <v>100</v>
      </c>
      <c r="L11125" s="5" t="s">
        <v>21582</v>
      </c>
      <c r="M11125" s="5" t="s">
        <v>28</v>
      </c>
      <c r="N11125">
        <v>8</v>
      </c>
      <c r="O11125" t="s">
        <v>172</v>
      </c>
      <c r="P11125" s="1">
        <v>45491</v>
      </c>
      <c r="Q11125" s="1">
        <v>45542</v>
      </c>
      <c r="R11125">
        <v>876</v>
      </c>
      <c r="S11125" s="4">
        <v>5.8</v>
      </c>
      <c r="T11125" t="s">
        <v>210</v>
      </c>
    </row>
    <row r="11126" spans="1:20" x14ac:dyDescent="0.35">
      <c r="A11126" t="s">
        <v>21583</v>
      </c>
      <c r="B11126" s="5" t="s">
        <v>174</v>
      </c>
      <c r="C11126" s="6">
        <v>83819</v>
      </c>
      <c r="D11126" t="s">
        <v>41</v>
      </c>
      <c r="E11126">
        <v>71246</v>
      </c>
      <c r="F11126" s="5" t="s">
        <v>50</v>
      </c>
      <c r="G11126" s="5" t="s">
        <v>59</v>
      </c>
      <c r="H11126" s="5" t="s">
        <v>43</v>
      </c>
      <c r="I11126" t="s">
        <v>35</v>
      </c>
      <c r="J11126" t="s">
        <v>294</v>
      </c>
      <c r="K11126">
        <v>50</v>
      </c>
      <c r="L11126" s="5" t="s">
        <v>21584</v>
      </c>
      <c r="M11126" s="5" t="s">
        <v>70</v>
      </c>
      <c r="N11126">
        <v>2</v>
      </c>
      <c r="O11126" t="s">
        <v>78</v>
      </c>
      <c r="P11126" s="1">
        <v>45347</v>
      </c>
      <c r="Q11126" s="1">
        <v>45406</v>
      </c>
      <c r="R11126">
        <v>988</v>
      </c>
      <c r="S11126" s="4">
        <v>9.9</v>
      </c>
      <c r="T11126" t="s">
        <v>38</v>
      </c>
    </row>
    <row r="11127" spans="1:20" x14ac:dyDescent="0.35">
      <c r="A11127" t="s">
        <v>21585</v>
      </c>
      <c r="B11127" s="5" t="s">
        <v>28801</v>
      </c>
      <c r="C11127" s="6">
        <v>61837</v>
      </c>
      <c r="D11127" t="s">
        <v>92</v>
      </c>
      <c r="E11127">
        <v>46378</v>
      </c>
      <c r="F11127" s="5" t="s">
        <v>58</v>
      </c>
      <c r="G11127" s="5" t="s">
        <v>59</v>
      </c>
      <c r="H11127" s="5" t="s">
        <v>93</v>
      </c>
      <c r="I11127" t="s">
        <v>44</v>
      </c>
      <c r="J11127" t="s">
        <v>93</v>
      </c>
      <c r="K11127">
        <v>50</v>
      </c>
      <c r="L11127" s="5" t="s">
        <v>21586</v>
      </c>
      <c r="M11127" s="5" t="s">
        <v>37</v>
      </c>
      <c r="N11127">
        <v>0</v>
      </c>
      <c r="O11127" t="s">
        <v>107</v>
      </c>
      <c r="P11127" s="1">
        <v>45485</v>
      </c>
      <c r="Q11127" s="1">
        <v>45549</v>
      </c>
      <c r="R11127">
        <v>2451</v>
      </c>
      <c r="S11127" s="4">
        <v>8</v>
      </c>
      <c r="T11127" t="s">
        <v>30</v>
      </c>
    </row>
    <row r="11128" spans="1:20" x14ac:dyDescent="0.35">
      <c r="A11128" t="s">
        <v>21587</v>
      </c>
      <c r="B11128" s="5" t="s">
        <v>28802</v>
      </c>
      <c r="C11128" s="6">
        <v>75517</v>
      </c>
      <c r="D11128" t="s">
        <v>92</v>
      </c>
      <c r="E11128">
        <v>56638</v>
      </c>
      <c r="F11128" s="5" t="s">
        <v>58</v>
      </c>
      <c r="G11128" s="5" t="s">
        <v>59</v>
      </c>
      <c r="H11128" s="5" t="s">
        <v>93</v>
      </c>
      <c r="I11128" t="s">
        <v>44</v>
      </c>
      <c r="J11128" t="s">
        <v>52</v>
      </c>
      <c r="K11128">
        <v>50</v>
      </c>
      <c r="L11128" s="5" t="s">
        <v>21588</v>
      </c>
      <c r="M11128" s="5" t="s">
        <v>37</v>
      </c>
      <c r="N11128">
        <v>1</v>
      </c>
      <c r="O11128" t="s">
        <v>167</v>
      </c>
      <c r="P11128" s="1">
        <v>45620</v>
      </c>
      <c r="Q11128" s="1">
        <v>45678</v>
      </c>
      <c r="R11128">
        <v>1177</v>
      </c>
      <c r="S11128" s="4">
        <v>7.3</v>
      </c>
      <c r="T11128" t="s">
        <v>79</v>
      </c>
    </row>
    <row r="11129" spans="1:20" x14ac:dyDescent="0.35">
      <c r="A11129" t="s">
        <v>21589</v>
      </c>
      <c r="B11129" s="5" t="s">
        <v>217</v>
      </c>
      <c r="C11129" s="6">
        <v>131115</v>
      </c>
      <c r="D11129" t="s">
        <v>22</v>
      </c>
      <c r="E11129">
        <v>131115</v>
      </c>
      <c r="F11129" s="5" t="s">
        <v>66</v>
      </c>
      <c r="G11129" s="5" t="s">
        <v>42</v>
      </c>
      <c r="H11129" s="5" t="s">
        <v>101</v>
      </c>
      <c r="I11129" t="s">
        <v>44</v>
      </c>
      <c r="J11129" t="s">
        <v>101</v>
      </c>
      <c r="K11129">
        <v>0</v>
      </c>
      <c r="L11129" s="5" t="s">
        <v>21590</v>
      </c>
      <c r="M11129" s="5" t="s">
        <v>70</v>
      </c>
      <c r="N11129">
        <v>7</v>
      </c>
      <c r="O11129" t="s">
        <v>135</v>
      </c>
      <c r="P11129" s="1">
        <v>45623</v>
      </c>
      <c r="Q11129" s="1">
        <v>45689</v>
      </c>
      <c r="R11129">
        <v>673</v>
      </c>
      <c r="S11129" s="4">
        <v>9.3000000000000007</v>
      </c>
      <c r="T11129" t="s">
        <v>89</v>
      </c>
    </row>
    <row r="11130" spans="1:20" x14ac:dyDescent="0.35">
      <c r="A11130" t="s">
        <v>21591</v>
      </c>
      <c r="B11130" s="5" t="s">
        <v>40</v>
      </c>
      <c r="C11130" s="6">
        <v>169966</v>
      </c>
      <c r="D11130" t="s">
        <v>41</v>
      </c>
      <c r="E11130">
        <v>144471</v>
      </c>
      <c r="F11130" s="5" t="s">
        <v>23</v>
      </c>
      <c r="G11130" s="5" t="s">
        <v>51</v>
      </c>
      <c r="H11130" s="5" t="s">
        <v>60</v>
      </c>
      <c r="I11130" t="s">
        <v>44</v>
      </c>
      <c r="J11130" t="s">
        <v>76</v>
      </c>
      <c r="K11130">
        <v>50</v>
      </c>
      <c r="L11130" s="5" t="s">
        <v>21592</v>
      </c>
      <c r="M11130" s="5" t="s">
        <v>37</v>
      </c>
      <c r="N11130">
        <v>15</v>
      </c>
      <c r="O11130" t="s">
        <v>85</v>
      </c>
      <c r="P11130" s="1">
        <v>45311</v>
      </c>
      <c r="Q11130" s="1">
        <v>45349</v>
      </c>
      <c r="R11130">
        <v>529</v>
      </c>
      <c r="S11130" s="4">
        <v>6.3</v>
      </c>
      <c r="T11130" t="s">
        <v>95</v>
      </c>
    </row>
    <row r="11131" spans="1:20" x14ac:dyDescent="0.35">
      <c r="A11131" t="s">
        <v>21593</v>
      </c>
      <c r="B11131" s="5" t="s">
        <v>32</v>
      </c>
      <c r="C11131" s="6">
        <v>79201</v>
      </c>
      <c r="D11131" t="s">
        <v>22</v>
      </c>
      <c r="E11131">
        <v>79201</v>
      </c>
      <c r="F11131" s="5" t="s">
        <v>23</v>
      </c>
      <c r="G11131" s="5" t="s">
        <v>59</v>
      </c>
      <c r="H11131" s="5" t="s">
        <v>116</v>
      </c>
      <c r="I11131" t="s">
        <v>44</v>
      </c>
      <c r="J11131" t="s">
        <v>116</v>
      </c>
      <c r="K11131">
        <v>50</v>
      </c>
      <c r="L11131" s="5" t="s">
        <v>21594</v>
      </c>
      <c r="M11131" s="5" t="s">
        <v>70</v>
      </c>
      <c r="N11131">
        <v>10</v>
      </c>
      <c r="O11131" t="s">
        <v>62</v>
      </c>
      <c r="P11131" s="1">
        <v>45696</v>
      </c>
      <c r="Q11131" s="1">
        <v>45724</v>
      </c>
      <c r="R11131">
        <v>2200</v>
      </c>
      <c r="S11131" s="4">
        <v>10</v>
      </c>
      <c r="T11131" t="s">
        <v>118</v>
      </c>
    </row>
    <row r="11132" spans="1:20" x14ac:dyDescent="0.35">
      <c r="A11132" t="s">
        <v>21595</v>
      </c>
      <c r="B11132" s="5" t="s">
        <v>73</v>
      </c>
      <c r="C11132" s="6">
        <v>71991</v>
      </c>
      <c r="D11132" t="s">
        <v>41</v>
      </c>
      <c r="E11132">
        <v>61192</v>
      </c>
      <c r="F11132" s="5" t="s">
        <v>58</v>
      </c>
      <c r="G11132" s="5" t="s">
        <v>51</v>
      </c>
      <c r="H11132" s="5" t="s">
        <v>60</v>
      </c>
      <c r="I11132" t="s">
        <v>35</v>
      </c>
      <c r="J11132" t="s">
        <v>191</v>
      </c>
      <c r="K11132">
        <v>50</v>
      </c>
      <c r="L11132" s="5" t="s">
        <v>21596</v>
      </c>
      <c r="M11132" s="5" t="s">
        <v>37</v>
      </c>
      <c r="N11132">
        <v>0</v>
      </c>
      <c r="O11132" t="s">
        <v>29</v>
      </c>
      <c r="P11132" s="1">
        <v>45354</v>
      </c>
      <c r="Q11132" s="1">
        <v>45387</v>
      </c>
      <c r="R11132">
        <v>2377</v>
      </c>
      <c r="S11132" s="4">
        <v>9.1</v>
      </c>
      <c r="T11132" t="s">
        <v>38</v>
      </c>
    </row>
    <row r="11133" spans="1:20" x14ac:dyDescent="0.35">
      <c r="A11133" t="s">
        <v>21597</v>
      </c>
      <c r="B11133" s="5" t="s">
        <v>40</v>
      </c>
      <c r="C11133" s="6">
        <v>211340</v>
      </c>
      <c r="D11133" t="s">
        <v>92</v>
      </c>
      <c r="E11133">
        <v>158505</v>
      </c>
      <c r="F11133" s="5" t="s">
        <v>23</v>
      </c>
      <c r="G11133" s="5" t="s">
        <v>42</v>
      </c>
      <c r="H11133" s="5" t="s">
        <v>93</v>
      </c>
      <c r="I11133" t="s">
        <v>44</v>
      </c>
      <c r="J11133" t="s">
        <v>1192</v>
      </c>
      <c r="K11133">
        <v>50</v>
      </c>
      <c r="L11133" s="5" t="s">
        <v>10735</v>
      </c>
      <c r="M11133" s="5" t="s">
        <v>54</v>
      </c>
      <c r="N11133">
        <v>11</v>
      </c>
      <c r="O11133" t="s">
        <v>46</v>
      </c>
      <c r="P11133" s="1">
        <v>45705</v>
      </c>
      <c r="Q11133" s="1">
        <v>45774</v>
      </c>
      <c r="R11133">
        <v>921</v>
      </c>
      <c r="S11133" s="4">
        <v>9.3000000000000007</v>
      </c>
      <c r="T11133" t="s">
        <v>30</v>
      </c>
    </row>
    <row r="11134" spans="1:20" x14ac:dyDescent="0.35">
      <c r="A11134" t="s">
        <v>21598</v>
      </c>
      <c r="B11134" s="5" t="s">
        <v>91</v>
      </c>
      <c r="C11134" s="6">
        <v>121942</v>
      </c>
      <c r="D11134" t="s">
        <v>22</v>
      </c>
      <c r="E11134">
        <v>121942</v>
      </c>
      <c r="F11134" s="5" t="s">
        <v>66</v>
      </c>
      <c r="G11134" s="5" t="s">
        <v>24</v>
      </c>
      <c r="H11134" s="5" t="s">
        <v>191</v>
      </c>
      <c r="I11134" t="s">
        <v>44</v>
      </c>
      <c r="J11134" t="s">
        <v>191</v>
      </c>
      <c r="K11134">
        <v>100</v>
      </c>
      <c r="L11134" s="5" t="s">
        <v>21599</v>
      </c>
      <c r="M11134" s="5" t="s">
        <v>28</v>
      </c>
      <c r="N11134">
        <v>5</v>
      </c>
      <c r="O11134" t="s">
        <v>112</v>
      </c>
      <c r="P11134" s="1">
        <v>45451</v>
      </c>
      <c r="Q11134" s="1">
        <v>45502</v>
      </c>
      <c r="R11134">
        <v>859</v>
      </c>
      <c r="S11134" s="4">
        <v>8.9</v>
      </c>
      <c r="T11134" t="s">
        <v>89</v>
      </c>
    </row>
    <row r="11135" spans="1:20" x14ac:dyDescent="0.35">
      <c r="A11135" t="s">
        <v>21600</v>
      </c>
      <c r="B11135" s="5" t="s">
        <v>105</v>
      </c>
      <c r="C11135" s="6">
        <v>133708</v>
      </c>
      <c r="D11135" t="s">
        <v>74</v>
      </c>
      <c r="E11135">
        <v>167135</v>
      </c>
      <c r="F11135" s="5" t="s">
        <v>66</v>
      </c>
      <c r="G11135" s="5" t="s">
        <v>51</v>
      </c>
      <c r="H11135" s="5" t="s">
        <v>75</v>
      </c>
      <c r="I11135" t="s">
        <v>26</v>
      </c>
      <c r="J11135" t="s">
        <v>75</v>
      </c>
      <c r="K11135">
        <v>50</v>
      </c>
      <c r="L11135" s="5" t="s">
        <v>21601</v>
      </c>
      <c r="M11135" s="5" t="s">
        <v>28</v>
      </c>
      <c r="N11135">
        <v>5</v>
      </c>
      <c r="O11135" t="s">
        <v>131</v>
      </c>
      <c r="P11135" s="1">
        <v>45717</v>
      </c>
      <c r="Q11135" s="1">
        <v>45771</v>
      </c>
      <c r="R11135">
        <v>1145</v>
      </c>
      <c r="S11135" s="4">
        <v>9.5</v>
      </c>
      <c r="T11135" t="s">
        <v>63</v>
      </c>
    </row>
    <row r="11136" spans="1:20" x14ac:dyDescent="0.35">
      <c r="A11136" t="s">
        <v>21602</v>
      </c>
      <c r="B11136" s="5" t="s">
        <v>21</v>
      </c>
      <c r="C11136" s="6">
        <v>128594</v>
      </c>
      <c r="D11136" t="s">
        <v>92</v>
      </c>
      <c r="E11136">
        <v>96446</v>
      </c>
      <c r="F11136" s="5" t="s">
        <v>50</v>
      </c>
      <c r="G11136" s="5" t="s">
        <v>59</v>
      </c>
      <c r="H11136" s="5" t="s">
        <v>93</v>
      </c>
      <c r="I11136" t="s">
        <v>35</v>
      </c>
      <c r="J11136" t="s">
        <v>93</v>
      </c>
      <c r="K11136">
        <v>0</v>
      </c>
      <c r="L11136" s="5" t="s">
        <v>21603</v>
      </c>
      <c r="M11136" s="5" t="s">
        <v>28</v>
      </c>
      <c r="N11136">
        <v>2</v>
      </c>
      <c r="O11136" t="s">
        <v>46</v>
      </c>
      <c r="P11136" s="1">
        <v>45599</v>
      </c>
      <c r="Q11136" s="1">
        <v>45615</v>
      </c>
      <c r="R11136">
        <v>895</v>
      </c>
      <c r="S11136" s="4">
        <v>9.6999999999999993</v>
      </c>
      <c r="T11136" t="s">
        <v>277</v>
      </c>
    </row>
    <row r="11137" spans="1:20" x14ac:dyDescent="0.35">
      <c r="A11137" t="s">
        <v>21604</v>
      </c>
      <c r="B11137" s="5" t="s">
        <v>28800</v>
      </c>
      <c r="C11137" s="6">
        <v>90783</v>
      </c>
      <c r="D11137" t="s">
        <v>41</v>
      </c>
      <c r="E11137">
        <v>77166</v>
      </c>
      <c r="F11137" s="5" t="s">
        <v>50</v>
      </c>
      <c r="G11137" s="5" t="s">
        <v>24</v>
      </c>
      <c r="H11137" s="5" t="s">
        <v>60</v>
      </c>
      <c r="I11137" t="s">
        <v>35</v>
      </c>
      <c r="J11137" t="s">
        <v>60</v>
      </c>
      <c r="K11137">
        <v>100</v>
      </c>
      <c r="L11137" s="5" t="s">
        <v>7058</v>
      </c>
      <c r="M11137" s="5" t="s">
        <v>28</v>
      </c>
      <c r="N11137">
        <v>4</v>
      </c>
      <c r="O11137" t="s">
        <v>167</v>
      </c>
      <c r="P11137" s="1">
        <v>45554</v>
      </c>
      <c r="Q11137" s="1">
        <v>45609</v>
      </c>
      <c r="R11137">
        <v>1985</v>
      </c>
      <c r="S11137" s="4">
        <v>9.1</v>
      </c>
      <c r="T11137" t="s">
        <v>136</v>
      </c>
    </row>
    <row r="11138" spans="1:20" x14ac:dyDescent="0.35">
      <c r="A11138" t="s">
        <v>21605</v>
      </c>
      <c r="B11138" s="5" t="s">
        <v>28799</v>
      </c>
      <c r="C11138" s="6">
        <v>241386</v>
      </c>
      <c r="D11138" t="s">
        <v>92</v>
      </c>
      <c r="E11138">
        <v>181040</v>
      </c>
      <c r="F11138" s="5" t="s">
        <v>23</v>
      </c>
      <c r="G11138" s="5" t="s">
        <v>42</v>
      </c>
      <c r="H11138" s="5" t="s">
        <v>93</v>
      </c>
      <c r="I11138" t="s">
        <v>44</v>
      </c>
      <c r="J11138" t="s">
        <v>93</v>
      </c>
      <c r="K11138">
        <v>50</v>
      </c>
      <c r="L11138" s="5" t="s">
        <v>21208</v>
      </c>
      <c r="M11138" s="5" t="s">
        <v>54</v>
      </c>
      <c r="N11138">
        <v>13</v>
      </c>
      <c r="O11138" t="s">
        <v>71</v>
      </c>
      <c r="P11138" s="1">
        <v>45370</v>
      </c>
      <c r="Q11138" s="1">
        <v>45414</v>
      </c>
      <c r="R11138">
        <v>1706</v>
      </c>
      <c r="S11138" s="4">
        <v>6.4</v>
      </c>
      <c r="T11138" t="s">
        <v>63</v>
      </c>
    </row>
    <row r="11139" spans="1:20" x14ac:dyDescent="0.35">
      <c r="A11139" t="s">
        <v>21606</v>
      </c>
      <c r="B11139" s="5" t="s">
        <v>21</v>
      </c>
      <c r="C11139" s="6">
        <v>50199</v>
      </c>
      <c r="D11139" t="s">
        <v>22</v>
      </c>
      <c r="E11139">
        <v>50199</v>
      </c>
      <c r="F11139" s="5" t="s">
        <v>58</v>
      </c>
      <c r="G11139" s="5" t="s">
        <v>51</v>
      </c>
      <c r="H11139" s="5" t="s">
        <v>165</v>
      </c>
      <c r="I11139" t="s">
        <v>26</v>
      </c>
      <c r="J11139" t="s">
        <v>165</v>
      </c>
      <c r="K11139">
        <v>50</v>
      </c>
      <c r="L11139" s="5" t="s">
        <v>21607</v>
      </c>
      <c r="M11139" s="5" t="s">
        <v>70</v>
      </c>
      <c r="N11139">
        <v>0</v>
      </c>
      <c r="O11139" t="s">
        <v>46</v>
      </c>
      <c r="P11139" s="1">
        <v>45721</v>
      </c>
      <c r="Q11139" s="1">
        <v>45789</v>
      </c>
      <c r="R11139">
        <v>1284</v>
      </c>
      <c r="S11139" s="4">
        <v>9.4</v>
      </c>
      <c r="T11139" t="s">
        <v>30</v>
      </c>
    </row>
    <row r="11140" spans="1:20" x14ac:dyDescent="0.35">
      <c r="A11140" t="s">
        <v>21608</v>
      </c>
      <c r="B11140" s="5" t="s">
        <v>32</v>
      </c>
      <c r="C11140" s="6">
        <v>69589</v>
      </c>
      <c r="D11140" t="s">
        <v>81</v>
      </c>
      <c r="E11140">
        <v>93945</v>
      </c>
      <c r="F11140" s="5" t="s">
        <v>58</v>
      </c>
      <c r="G11140" s="5" t="s">
        <v>51</v>
      </c>
      <c r="H11140" s="5" t="s">
        <v>82</v>
      </c>
      <c r="I11140" t="s">
        <v>44</v>
      </c>
      <c r="J11140" t="s">
        <v>82</v>
      </c>
      <c r="K11140">
        <v>0</v>
      </c>
      <c r="L11140" s="5" t="s">
        <v>21609</v>
      </c>
      <c r="M11140" s="5" t="s">
        <v>37</v>
      </c>
      <c r="N11140">
        <v>1</v>
      </c>
      <c r="O11140" t="s">
        <v>29</v>
      </c>
      <c r="P11140" s="1">
        <v>45326</v>
      </c>
      <c r="Q11140" s="1">
        <v>45392</v>
      </c>
      <c r="R11140">
        <v>2397</v>
      </c>
      <c r="S11140" s="4">
        <v>7.6</v>
      </c>
      <c r="T11140" t="s">
        <v>108</v>
      </c>
    </row>
    <row r="11141" spans="1:20" x14ac:dyDescent="0.35">
      <c r="A11141" t="s">
        <v>21610</v>
      </c>
      <c r="B11141" s="5" t="s">
        <v>174</v>
      </c>
      <c r="C11141" s="6">
        <v>249049</v>
      </c>
      <c r="D11141" t="s">
        <v>22</v>
      </c>
      <c r="E11141">
        <v>249049</v>
      </c>
      <c r="F11141" s="5" t="s">
        <v>23</v>
      </c>
      <c r="G11141" s="5" t="s">
        <v>59</v>
      </c>
      <c r="H11141" s="5" t="s">
        <v>101</v>
      </c>
      <c r="I11141" t="s">
        <v>35</v>
      </c>
      <c r="J11141" t="s">
        <v>101</v>
      </c>
      <c r="K11141">
        <v>50</v>
      </c>
      <c r="L11141" s="5" t="s">
        <v>21611</v>
      </c>
      <c r="M11141" s="5" t="s">
        <v>37</v>
      </c>
      <c r="N11141">
        <v>19</v>
      </c>
      <c r="O11141" t="s">
        <v>62</v>
      </c>
      <c r="P11141" s="1">
        <v>45567</v>
      </c>
      <c r="Q11141" s="1">
        <v>45616</v>
      </c>
      <c r="R11141">
        <v>708</v>
      </c>
      <c r="S11141" s="4">
        <v>5</v>
      </c>
      <c r="T11141" t="s">
        <v>136</v>
      </c>
    </row>
    <row r="11142" spans="1:20" x14ac:dyDescent="0.35">
      <c r="A11142" t="s">
        <v>21612</v>
      </c>
      <c r="B11142" s="5" t="s">
        <v>40</v>
      </c>
      <c r="C11142" s="6">
        <v>74973</v>
      </c>
      <c r="D11142" t="s">
        <v>22</v>
      </c>
      <c r="E11142">
        <v>74973</v>
      </c>
      <c r="F11142" s="5" t="s">
        <v>58</v>
      </c>
      <c r="G11142" s="5" t="s">
        <v>59</v>
      </c>
      <c r="H11142" s="5" t="s">
        <v>101</v>
      </c>
      <c r="I11142" t="s">
        <v>26</v>
      </c>
      <c r="J11142" t="s">
        <v>101</v>
      </c>
      <c r="K11142">
        <v>0</v>
      </c>
      <c r="L11142" s="5" t="s">
        <v>21613</v>
      </c>
      <c r="M11142" s="5" t="s">
        <v>54</v>
      </c>
      <c r="N11142">
        <v>1</v>
      </c>
      <c r="O11142" t="s">
        <v>71</v>
      </c>
      <c r="P11142" s="1">
        <v>45693</v>
      </c>
      <c r="Q11142" s="1">
        <v>45739</v>
      </c>
      <c r="R11142">
        <v>2354</v>
      </c>
      <c r="S11142" s="4">
        <v>5.3</v>
      </c>
      <c r="T11142" t="s">
        <v>95</v>
      </c>
    </row>
    <row r="11143" spans="1:20" x14ac:dyDescent="0.35">
      <c r="A11143" t="s">
        <v>21614</v>
      </c>
      <c r="B11143" s="5" t="s">
        <v>162</v>
      </c>
      <c r="C11143" s="6">
        <v>86870</v>
      </c>
      <c r="D11143" t="s">
        <v>22</v>
      </c>
      <c r="E11143">
        <v>86870</v>
      </c>
      <c r="F11143" s="5" t="s">
        <v>50</v>
      </c>
      <c r="G11143" s="5" t="s">
        <v>51</v>
      </c>
      <c r="H11143" s="5" t="s">
        <v>97</v>
      </c>
      <c r="I11143" t="s">
        <v>44</v>
      </c>
      <c r="J11143" t="s">
        <v>82</v>
      </c>
      <c r="K11143">
        <v>100</v>
      </c>
      <c r="L11143" s="5" t="s">
        <v>21615</v>
      </c>
      <c r="M11143" s="5" t="s">
        <v>54</v>
      </c>
      <c r="N11143">
        <v>4</v>
      </c>
      <c r="O11143" t="s">
        <v>62</v>
      </c>
      <c r="P11143" s="1">
        <v>45465</v>
      </c>
      <c r="Q11143" s="1">
        <v>45515</v>
      </c>
      <c r="R11143">
        <v>1019</v>
      </c>
      <c r="S11143" s="4">
        <v>7.6</v>
      </c>
      <c r="T11143" t="s">
        <v>38</v>
      </c>
    </row>
    <row r="11144" spans="1:20" x14ac:dyDescent="0.35">
      <c r="A11144" t="s">
        <v>21616</v>
      </c>
      <c r="B11144" s="5" t="s">
        <v>57</v>
      </c>
      <c r="C11144" s="6">
        <v>132380</v>
      </c>
      <c r="D11144" t="s">
        <v>22</v>
      </c>
      <c r="E11144">
        <v>132380</v>
      </c>
      <c r="F11144" s="5" t="s">
        <v>66</v>
      </c>
      <c r="G11144" s="5" t="s">
        <v>51</v>
      </c>
      <c r="H11144" s="5" t="s">
        <v>191</v>
      </c>
      <c r="I11144" t="s">
        <v>26</v>
      </c>
      <c r="J11144" t="s">
        <v>191</v>
      </c>
      <c r="K11144">
        <v>0</v>
      </c>
      <c r="L11144" s="5" t="s">
        <v>21617</v>
      </c>
      <c r="M11144" s="5" t="s">
        <v>70</v>
      </c>
      <c r="N11144">
        <v>5</v>
      </c>
      <c r="O11144" t="s">
        <v>135</v>
      </c>
      <c r="P11144" s="1">
        <v>45522</v>
      </c>
      <c r="Q11144" s="1">
        <v>45538</v>
      </c>
      <c r="R11144">
        <v>883</v>
      </c>
      <c r="S11144" s="4">
        <v>8.3000000000000007</v>
      </c>
      <c r="T11144" t="s">
        <v>95</v>
      </c>
    </row>
    <row r="11145" spans="1:20" x14ac:dyDescent="0.35">
      <c r="A11145" t="s">
        <v>21618</v>
      </c>
      <c r="B11145" s="5" t="s">
        <v>162</v>
      </c>
      <c r="C11145" s="6">
        <v>134074</v>
      </c>
      <c r="D11145" t="s">
        <v>41</v>
      </c>
      <c r="E11145">
        <v>113963</v>
      </c>
      <c r="F11145" s="5" t="s">
        <v>66</v>
      </c>
      <c r="G11145" s="5" t="s">
        <v>59</v>
      </c>
      <c r="H11145" s="5" t="s">
        <v>43</v>
      </c>
      <c r="I11145" t="s">
        <v>26</v>
      </c>
      <c r="J11145" t="s">
        <v>43</v>
      </c>
      <c r="K11145">
        <v>100</v>
      </c>
      <c r="L11145" s="5" t="s">
        <v>21619</v>
      </c>
      <c r="M11145" s="5" t="s">
        <v>37</v>
      </c>
      <c r="N11145">
        <v>7</v>
      </c>
      <c r="O11145" t="s">
        <v>172</v>
      </c>
      <c r="P11145" s="1">
        <v>45425</v>
      </c>
      <c r="Q11145" s="1">
        <v>45456</v>
      </c>
      <c r="R11145">
        <v>1001</v>
      </c>
      <c r="S11145" s="4">
        <v>9.1999999999999993</v>
      </c>
      <c r="T11145" t="s">
        <v>30</v>
      </c>
    </row>
    <row r="11146" spans="1:20" x14ac:dyDescent="0.35">
      <c r="A11146" t="s">
        <v>21620</v>
      </c>
      <c r="B11146" s="5" t="s">
        <v>179</v>
      </c>
      <c r="C11146" s="6">
        <v>29783</v>
      </c>
      <c r="D11146" t="s">
        <v>22</v>
      </c>
      <c r="E11146">
        <v>29783</v>
      </c>
      <c r="F11146" s="5" t="s">
        <v>50</v>
      </c>
      <c r="G11146" s="5" t="s">
        <v>24</v>
      </c>
      <c r="H11146" s="5" t="s">
        <v>116</v>
      </c>
      <c r="I11146" t="s">
        <v>26</v>
      </c>
      <c r="J11146" t="s">
        <v>82</v>
      </c>
      <c r="K11146">
        <v>50</v>
      </c>
      <c r="L11146" s="5" t="s">
        <v>21621</v>
      </c>
      <c r="M11146" s="5" t="s">
        <v>37</v>
      </c>
      <c r="N11146">
        <v>2</v>
      </c>
      <c r="O11146" t="s">
        <v>88</v>
      </c>
      <c r="P11146" s="1">
        <v>45621</v>
      </c>
      <c r="Q11146" s="1">
        <v>45647</v>
      </c>
      <c r="R11146">
        <v>567</v>
      </c>
      <c r="S11146" s="4">
        <v>8.8000000000000007</v>
      </c>
      <c r="T11146" t="s">
        <v>136</v>
      </c>
    </row>
    <row r="11147" spans="1:20" x14ac:dyDescent="0.35">
      <c r="A11147" t="s">
        <v>21622</v>
      </c>
      <c r="B11147" s="5" t="s">
        <v>179</v>
      </c>
      <c r="C11147" s="6">
        <v>129656</v>
      </c>
      <c r="D11147" t="s">
        <v>33</v>
      </c>
      <c r="E11147">
        <v>14262160</v>
      </c>
      <c r="F11147" s="5" t="s">
        <v>66</v>
      </c>
      <c r="G11147" s="5" t="s">
        <v>59</v>
      </c>
      <c r="H11147" s="5" t="s">
        <v>34</v>
      </c>
      <c r="I11147" t="s">
        <v>26</v>
      </c>
      <c r="J11147" t="s">
        <v>34</v>
      </c>
      <c r="K11147">
        <v>50</v>
      </c>
      <c r="L11147" s="5" t="s">
        <v>21623</v>
      </c>
      <c r="M11147" s="5" t="s">
        <v>28</v>
      </c>
      <c r="N11147">
        <v>8</v>
      </c>
      <c r="O11147" t="s">
        <v>147</v>
      </c>
      <c r="P11147" s="1">
        <v>45347</v>
      </c>
      <c r="Q11147" s="1">
        <v>45415</v>
      </c>
      <c r="R11147">
        <v>1544</v>
      </c>
      <c r="S11147" s="4">
        <v>9.6999999999999993</v>
      </c>
      <c r="T11147" t="s">
        <v>210</v>
      </c>
    </row>
    <row r="11148" spans="1:20" x14ac:dyDescent="0.35">
      <c r="A11148" t="s">
        <v>21624</v>
      </c>
      <c r="B11148" s="5" t="s">
        <v>28802</v>
      </c>
      <c r="C11148" s="6">
        <v>101315</v>
      </c>
      <c r="D11148" t="s">
        <v>22</v>
      </c>
      <c r="E11148">
        <v>101315</v>
      </c>
      <c r="F11148" s="5" t="s">
        <v>66</v>
      </c>
      <c r="G11148" s="5" t="s">
        <v>42</v>
      </c>
      <c r="H11148" s="5" t="s">
        <v>25</v>
      </c>
      <c r="I11148" t="s">
        <v>44</v>
      </c>
      <c r="J11148" t="s">
        <v>25</v>
      </c>
      <c r="K11148">
        <v>50</v>
      </c>
      <c r="L11148" s="5" t="s">
        <v>21625</v>
      </c>
      <c r="M11148" s="5" t="s">
        <v>28</v>
      </c>
      <c r="N11148">
        <v>9</v>
      </c>
      <c r="O11148" t="s">
        <v>107</v>
      </c>
      <c r="P11148" s="1">
        <v>45687</v>
      </c>
      <c r="Q11148" s="1">
        <v>45738</v>
      </c>
      <c r="R11148">
        <v>1720</v>
      </c>
      <c r="S11148" s="4">
        <v>8.1</v>
      </c>
      <c r="T11148" t="s">
        <v>55</v>
      </c>
    </row>
    <row r="11149" spans="1:20" x14ac:dyDescent="0.35">
      <c r="A11149" t="s">
        <v>21626</v>
      </c>
      <c r="B11149" s="5" t="s">
        <v>32</v>
      </c>
      <c r="C11149" s="6">
        <v>154178</v>
      </c>
      <c r="D11149" t="s">
        <v>22</v>
      </c>
      <c r="E11149">
        <v>154178</v>
      </c>
      <c r="F11149" s="5" t="s">
        <v>23</v>
      </c>
      <c r="G11149" s="5" t="s">
        <v>59</v>
      </c>
      <c r="H11149" s="5" t="s">
        <v>191</v>
      </c>
      <c r="I11149" t="s">
        <v>26</v>
      </c>
      <c r="J11149" t="s">
        <v>151</v>
      </c>
      <c r="K11149">
        <v>50</v>
      </c>
      <c r="L11149" s="5" t="s">
        <v>21627</v>
      </c>
      <c r="M11149" s="5" t="s">
        <v>37</v>
      </c>
      <c r="N11149">
        <v>18</v>
      </c>
      <c r="O11149" t="s">
        <v>88</v>
      </c>
      <c r="P11149" s="1">
        <v>45670</v>
      </c>
      <c r="Q11149" s="1">
        <v>45732</v>
      </c>
      <c r="R11149">
        <v>2287</v>
      </c>
      <c r="S11149" s="4">
        <v>6.1</v>
      </c>
      <c r="T11149" t="s">
        <v>38</v>
      </c>
    </row>
    <row r="11150" spans="1:20" x14ac:dyDescent="0.35">
      <c r="A11150" t="s">
        <v>21628</v>
      </c>
      <c r="B11150" s="5" t="s">
        <v>21</v>
      </c>
      <c r="C11150" s="6">
        <v>71943</v>
      </c>
      <c r="D11150" t="s">
        <v>41</v>
      </c>
      <c r="E11150">
        <v>61152</v>
      </c>
      <c r="F11150" s="5" t="s">
        <v>58</v>
      </c>
      <c r="G11150" s="5" t="s">
        <v>24</v>
      </c>
      <c r="H11150" s="5" t="s">
        <v>151</v>
      </c>
      <c r="I11150" t="s">
        <v>35</v>
      </c>
      <c r="J11150" t="s">
        <v>151</v>
      </c>
      <c r="K11150">
        <v>50</v>
      </c>
      <c r="L11150" s="5" t="s">
        <v>21629</v>
      </c>
      <c r="M11150" s="5" t="s">
        <v>37</v>
      </c>
      <c r="N11150">
        <v>0</v>
      </c>
      <c r="O11150" t="s">
        <v>46</v>
      </c>
      <c r="P11150" s="1">
        <v>45364</v>
      </c>
      <c r="Q11150" s="1">
        <v>45424</v>
      </c>
      <c r="R11150">
        <v>2360</v>
      </c>
      <c r="S11150" s="4">
        <v>5.5</v>
      </c>
      <c r="T11150" t="s">
        <v>118</v>
      </c>
    </row>
    <row r="11151" spans="1:20" x14ac:dyDescent="0.35">
      <c r="A11151" t="s">
        <v>21630</v>
      </c>
      <c r="B11151" s="5" t="s">
        <v>28802</v>
      </c>
      <c r="C11151" s="6">
        <v>187201</v>
      </c>
      <c r="D11151" t="s">
        <v>22</v>
      </c>
      <c r="E11151">
        <v>187201</v>
      </c>
      <c r="F11151" s="5" t="s">
        <v>23</v>
      </c>
      <c r="G11151" s="5" t="s">
        <v>51</v>
      </c>
      <c r="H11151" s="5" t="s">
        <v>165</v>
      </c>
      <c r="I11151" t="s">
        <v>26</v>
      </c>
      <c r="J11151" t="s">
        <v>126</v>
      </c>
      <c r="K11151">
        <v>50</v>
      </c>
      <c r="L11151" s="5" t="s">
        <v>21631</v>
      </c>
      <c r="M11151" s="5" t="s">
        <v>54</v>
      </c>
      <c r="N11151">
        <v>17</v>
      </c>
      <c r="O11151" t="s">
        <v>78</v>
      </c>
      <c r="P11151" s="1">
        <v>45718</v>
      </c>
      <c r="Q11151" s="1">
        <v>45789</v>
      </c>
      <c r="R11151">
        <v>1532</v>
      </c>
      <c r="S11151" s="4">
        <v>8.8000000000000007</v>
      </c>
      <c r="T11151" t="s">
        <v>103</v>
      </c>
    </row>
    <row r="11152" spans="1:20" x14ac:dyDescent="0.35">
      <c r="A11152" t="s">
        <v>21632</v>
      </c>
      <c r="B11152" s="5" t="s">
        <v>28801</v>
      </c>
      <c r="C11152" s="6">
        <v>69671</v>
      </c>
      <c r="D11152" t="s">
        <v>81</v>
      </c>
      <c r="E11152">
        <v>94056</v>
      </c>
      <c r="F11152" s="5" t="s">
        <v>50</v>
      </c>
      <c r="G11152" s="5" t="s">
        <v>42</v>
      </c>
      <c r="H11152" s="5" t="s">
        <v>82</v>
      </c>
      <c r="I11152" t="s">
        <v>44</v>
      </c>
      <c r="J11152" t="s">
        <v>82</v>
      </c>
      <c r="K11152">
        <v>100</v>
      </c>
      <c r="L11152" s="5" t="s">
        <v>21633</v>
      </c>
      <c r="M11152" s="5" t="s">
        <v>70</v>
      </c>
      <c r="N11152">
        <v>3</v>
      </c>
      <c r="O11152" t="s">
        <v>112</v>
      </c>
      <c r="P11152" s="1">
        <v>45522</v>
      </c>
      <c r="Q11152" s="1">
        <v>45577</v>
      </c>
      <c r="R11152">
        <v>2262</v>
      </c>
      <c r="S11152" s="4">
        <v>6.6</v>
      </c>
      <c r="T11152" t="s">
        <v>243</v>
      </c>
    </row>
    <row r="11153" spans="1:20" x14ac:dyDescent="0.35">
      <c r="A11153" t="s">
        <v>21634</v>
      </c>
      <c r="B11153" s="5" t="s">
        <v>100</v>
      </c>
      <c r="C11153" s="6">
        <v>119940</v>
      </c>
      <c r="D11153" t="s">
        <v>81</v>
      </c>
      <c r="E11153">
        <v>161919</v>
      </c>
      <c r="F11153" s="5" t="s">
        <v>66</v>
      </c>
      <c r="G11153" s="5" t="s">
        <v>42</v>
      </c>
      <c r="H11153" s="5" t="s">
        <v>82</v>
      </c>
      <c r="I11153" t="s">
        <v>26</v>
      </c>
      <c r="J11153" t="s">
        <v>82</v>
      </c>
      <c r="K11153">
        <v>50</v>
      </c>
      <c r="L11153" s="5" t="s">
        <v>21635</v>
      </c>
      <c r="M11153" s="5" t="s">
        <v>54</v>
      </c>
      <c r="N11153">
        <v>7</v>
      </c>
      <c r="O11153" t="s">
        <v>78</v>
      </c>
      <c r="P11153" s="1">
        <v>45294</v>
      </c>
      <c r="Q11153" s="1">
        <v>45365</v>
      </c>
      <c r="R11153">
        <v>1693</v>
      </c>
      <c r="S11153" s="4">
        <v>6.3</v>
      </c>
      <c r="T11153" t="s">
        <v>153</v>
      </c>
    </row>
    <row r="11154" spans="1:20" x14ac:dyDescent="0.35">
      <c r="A11154" t="s">
        <v>21636</v>
      </c>
      <c r="B11154" s="5" t="s">
        <v>105</v>
      </c>
      <c r="C11154" s="6">
        <v>102411</v>
      </c>
      <c r="D11154" t="s">
        <v>120</v>
      </c>
      <c r="E11154">
        <v>92170</v>
      </c>
      <c r="F11154" s="5" t="s">
        <v>50</v>
      </c>
      <c r="G11154" s="5" t="s">
        <v>51</v>
      </c>
      <c r="H11154" s="5" t="s">
        <v>121</v>
      </c>
      <c r="I11154" t="s">
        <v>44</v>
      </c>
      <c r="J11154" t="s">
        <v>940</v>
      </c>
      <c r="K11154">
        <v>100</v>
      </c>
      <c r="L11154" s="5" t="s">
        <v>21637</v>
      </c>
      <c r="M11154" s="5" t="s">
        <v>70</v>
      </c>
      <c r="N11154">
        <v>3</v>
      </c>
      <c r="O11154" t="s">
        <v>112</v>
      </c>
      <c r="P11154" s="1">
        <v>45527</v>
      </c>
      <c r="Q11154" s="1">
        <v>45548</v>
      </c>
      <c r="R11154">
        <v>762</v>
      </c>
      <c r="S11154" s="4">
        <v>9.4</v>
      </c>
      <c r="T11154" t="s">
        <v>136</v>
      </c>
    </row>
    <row r="11155" spans="1:20" x14ac:dyDescent="0.35">
      <c r="A11155" t="s">
        <v>21638</v>
      </c>
      <c r="B11155" s="5" t="s">
        <v>145</v>
      </c>
      <c r="C11155" s="6">
        <v>94579</v>
      </c>
      <c r="D11155" t="s">
        <v>74</v>
      </c>
      <c r="E11155">
        <v>118224</v>
      </c>
      <c r="F11155" s="5" t="s">
        <v>50</v>
      </c>
      <c r="G11155" s="5" t="s">
        <v>51</v>
      </c>
      <c r="H11155" s="5" t="s">
        <v>75</v>
      </c>
      <c r="I11155" t="s">
        <v>35</v>
      </c>
      <c r="J11155" t="s">
        <v>75</v>
      </c>
      <c r="K11155">
        <v>50</v>
      </c>
      <c r="L11155" s="5" t="s">
        <v>21639</v>
      </c>
      <c r="M11155" s="5" t="s">
        <v>28</v>
      </c>
      <c r="N11155">
        <v>4</v>
      </c>
      <c r="O11155" t="s">
        <v>141</v>
      </c>
      <c r="P11155" s="1">
        <v>45586</v>
      </c>
      <c r="Q11155" s="1">
        <v>45635</v>
      </c>
      <c r="R11155">
        <v>813</v>
      </c>
      <c r="S11155" s="4">
        <v>8.3000000000000007</v>
      </c>
      <c r="T11155" t="s">
        <v>63</v>
      </c>
    </row>
    <row r="11156" spans="1:20" x14ac:dyDescent="0.35">
      <c r="A11156" t="s">
        <v>21640</v>
      </c>
      <c r="B11156" s="5" t="s">
        <v>32</v>
      </c>
      <c r="C11156" s="6">
        <v>93077</v>
      </c>
      <c r="D11156" t="s">
        <v>92</v>
      </c>
      <c r="E11156">
        <v>69808</v>
      </c>
      <c r="F11156" s="5" t="s">
        <v>58</v>
      </c>
      <c r="G11156" s="5" t="s">
        <v>42</v>
      </c>
      <c r="H11156" s="5" t="s">
        <v>93</v>
      </c>
      <c r="I11156" t="s">
        <v>35</v>
      </c>
      <c r="J11156" t="s">
        <v>93</v>
      </c>
      <c r="K11156">
        <v>100</v>
      </c>
      <c r="L11156" s="5" t="s">
        <v>21641</v>
      </c>
      <c r="M11156" s="5" t="s">
        <v>28</v>
      </c>
      <c r="N11156">
        <v>1</v>
      </c>
      <c r="O11156" t="s">
        <v>62</v>
      </c>
      <c r="P11156" s="1">
        <v>45462</v>
      </c>
      <c r="Q11156" s="1">
        <v>45481</v>
      </c>
      <c r="R11156">
        <v>1504</v>
      </c>
      <c r="S11156" s="4">
        <v>5.2</v>
      </c>
      <c r="T11156" t="s">
        <v>277</v>
      </c>
    </row>
    <row r="11157" spans="1:20" x14ac:dyDescent="0.35">
      <c r="A11157" t="s">
        <v>21642</v>
      </c>
      <c r="B11157" s="5" t="s">
        <v>28802</v>
      </c>
      <c r="C11157" s="6">
        <v>215780</v>
      </c>
      <c r="D11157" t="s">
        <v>22</v>
      </c>
      <c r="E11157">
        <v>215780</v>
      </c>
      <c r="F11157" s="5" t="s">
        <v>23</v>
      </c>
      <c r="G11157" s="5" t="s">
        <v>51</v>
      </c>
      <c r="H11157" s="5" t="s">
        <v>97</v>
      </c>
      <c r="I11157" t="s">
        <v>35</v>
      </c>
      <c r="J11157" t="s">
        <v>97</v>
      </c>
      <c r="K11157">
        <v>0</v>
      </c>
      <c r="L11157" s="5" t="s">
        <v>21643</v>
      </c>
      <c r="M11157" s="5" t="s">
        <v>70</v>
      </c>
      <c r="N11157">
        <v>15</v>
      </c>
      <c r="O11157" t="s">
        <v>135</v>
      </c>
      <c r="P11157" s="1">
        <v>45493</v>
      </c>
      <c r="Q11157" s="1">
        <v>45548</v>
      </c>
      <c r="R11157">
        <v>2054</v>
      </c>
      <c r="S11157" s="4">
        <v>7.2</v>
      </c>
      <c r="T11157" t="s">
        <v>89</v>
      </c>
    </row>
    <row r="11158" spans="1:20" x14ac:dyDescent="0.35">
      <c r="A11158" t="s">
        <v>21644</v>
      </c>
      <c r="B11158" s="5" t="s">
        <v>28800</v>
      </c>
      <c r="C11158" s="6">
        <v>123240</v>
      </c>
      <c r="D11158" t="s">
        <v>41</v>
      </c>
      <c r="E11158">
        <v>104754</v>
      </c>
      <c r="F11158" s="5" t="s">
        <v>66</v>
      </c>
      <c r="G11158" s="5" t="s">
        <v>24</v>
      </c>
      <c r="H11158" s="5" t="s">
        <v>151</v>
      </c>
      <c r="I11158" t="s">
        <v>26</v>
      </c>
      <c r="J11158" t="s">
        <v>151</v>
      </c>
      <c r="K11158">
        <v>0</v>
      </c>
      <c r="L11158" s="5" t="s">
        <v>21645</v>
      </c>
      <c r="M11158" s="5" t="s">
        <v>37</v>
      </c>
      <c r="N11158">
        <v>5</v>
      </c>
      <c r="O11158" t="s">
        <v>131</v>
      </c>
      <c r="P11158" s="1">
        <v>45548</v>
      </c>
      <c r="Q11158" s="1">
        <v>45574</v>
      </c>
      <c r="R11158">
        <v>1895</v>
      </c>
      <c r="S11158" s="4">
        <v>6.2</v>
      </c>
      <c r="T11158" t="s">
        <v>118</v>
      </c>
    </row>
    <row r="11159" spans="1:20" x14ac:dyDescent="0.35">
      <c r="A11159" t="s">
        <v>21646</v>
      </c>
      <c r="B11159" s="5" t="s">
        <v>32</v>
      </c>
      <c r="C11159" s="6">
        <v>172179</v>
      </c>
      <c r="D11159" t="s">
        <v>22</v>
      </c>
      <c r="E11159">
        <v>172179</v>
      </c>
      <c r="F11159" s="5" t="s">
        <v>66</v>
      </c>
      <c r="G11159" s="5" t="s">
        <v>24</v>
      </c>
      <c r="H11159" s="5" t="s">
        <v>97</v>
      </c>
      <c r="I11159" t="s">
        <v>26</v>
      </c>
      <c r="J11159" t="s">
        <v>1090</v>
      </c>
      <c r="K11159">
        <v>50</v>
      </c>
      <c r="L11159" s="5" t="s">
        <v>21647</v>
      </c>
      <c r="M11159" s="5" t="s">
        <v>37</v>
      </c>
      <c r="N11159">
        <v>6</v>
      </c>
      <c r="O11159" t="s">
        <v>85</v>
      </c>
      <c r="P11159" s="1">
        <v>45534</v>
      </c>
      <c r="Q11159" s="1">
        <v>45577</v>
      </c>
      <c r="R11159">
        <v>987</v>
      </c>
      <c r="S11159" s="4">
        <v>8.1</v>
      </c>
      <c r="T11159" t="s">
        <v>277</v>
      </c>
    </row>
    <row r="11160" spans="1:20" x14ac:dyDescent="0.35">
      <c r="A11160" t="s">
        <v>21648</v>
      </c>
      <c r="B11160" s="5" t="s">
        <v>28801</v>
      </c>
      <c r="C11160" s="6">
        <v>211756</v>
      </c>
      <c r="D11160" t="s">
        <v>22</v>
      </c>
      <c r="E11160">
        <v>211756</v>
      </c>
      <c r="F11160" s="5" t="s">
        <v>23</v>
      </c>
      <c r="G11160" s="5" t="s">
        <v>24</v>
      </c>
      <c r="H11160" s="5" t="s">
        <v>25</v>
      </c>
      <c r="I11160" t="s">
        <v>35</v>
      </c>
      <c r="J11160" t="s">
        <v>25</v>
      </c>
      <c r="K11160">
        <v>0</v>
      </c>
      <c r="L11160" s="5" t="s">
        <v>21649</v>
      </c>
      <c r="M11160" s="5" t="s">
        <v>70</v>
      </c>
      <c r="N11160">
        <v>10</v>
      </c>
      <c r="O11160" t="s">
        <v>172</v>
      </c>
      <c r="P11160" s="1">
        <v>45477</v>
      </c>
      <c r="Q11160" s="1">
        <v>45503</v>
      </c>
      <c r="R11160">
        <v>1708</v>
      </c>
      <c r="S11160" s="4">
        <v>7.2</v>
      </c>
      <c r="T11160" t="s">
        <v>136</v>
      </c>
    </row>
    <row r="11161" spans="1:20" x14ac:dyDescent="0.35">
      <c r="A11161" t="s">
        <v>21650</v>
      </c>
      <c r="B11161" s="5" t="s">
        <v>28800</v>
      </c>
      <c r="C11161" s="6">
        <v>68820</v>
      </c>
      <c r="D11161" t="s">
        <v>22</v>
      </c>
      <c r="E11161">
        <v>68820</v>
      </c>
      <c r="F11161" s="5" t="s">
        <v>50</v>
      </c>
      <c r="G11161" s="5" t="s">
        <v>51</v>
      </c>
      <c r="H11161" s="5" t="s">
        <v>165</v>
      </c>
      <c r="I11161" t="s">
        <v>44</v>
      </c>
      <c r="J11161" t="s">
        <v>165</v>
      </c>
      <c r="K11161">
        <v>50</v>
      </c>
      <c r="L11161" s="5" t="s">
        <v>21651</v>
      </c>
      <c r="M11161" s="5" t="s">
        <v>70</v>
      </c>
      <c r="N11161">
        <v>4</v>
      </c>
      <c r="O11161" t="s">
        <v>46</v>
      </c>
      <c r="P11161" s="1">
        <v>45660</v>
      </c>
      <c r="Q11161" s="1">
        <v>45726</v>
      </c>
      <c r="R11161">
        <v>1419</v>
      </c>
      <c r="S11161" s="4">
        <v>9.4</v>
      </c>
      <c r="T11161" t="s">
        <v>243</v>
      </c>
    </row>
    <row r="11162" spans="1:20" x14ac:dyDescent="0.35">
      <c r="A11162" t="s">
        <v>21652</v>
      </c>
      <c r="B11162" s="5" t="s">
        <v>28800</v>
      </c>
      <c r="C11162" s="6">
        <v>40630</v>
      </c>
      <c r="D11162" t="s">
        <v>22</v>
      </c>
      <c r="E11162">
        <v>40630</v>
      </c>
      <c r="F11162" s="5" t="s">
        <v>58</v>
      </c>
      <c r="G11162" s="5" t="s">
        <v>42</v>
      </c>
      <c r="H11162" s="5" t="s">
        <v>165</v>
      </c>
      <c r="I11162" t="s">
        <v>44</v>
      </c>
      <c r="J11162" t="s">
        <v>165</v>
      </c>
      <c r="K11162">
        <v>0</v>
      </c>
      <c r="L11162" s="5" t="s">
        <v>21653</v>
      </c>
      <c r="M11162" s="5" t="s">
        <v>54</v>
      </c>
      <c r="N11162">
        <v>1</v>
      </c>
      <c r="O11162" t="s">
        <v>78</v>
      </c>
      <c r="P11162" s="1">
        <v>45716</v>
      </c>
      <c r="Q11162" s="1">
        <v>45744</v>
      </c>
      <c r="R11162">
        <v>692</v>
      </c>
      <c r="S11162" s="4">
        <v>9.1999999999999993</v>
      </c>
      <c r="T11162" t="s">
        <v>30</v>
      </c>
    </row>
    <row r="11163" spans="1:20" x14ac:dyDescent="0.35">
      <c r="A11163" t="s">
        <v>21654</v>
      </c>
      <c r="B11163" s="5" t="s">
        <v>28799</v>
      </c>
      <c r="C11163" s="6">
        <v>79533</v>
      </c>
      <c r="D11163" t="s">
        <v>41</v>
      </c>
      <c r="E11163">
        <v>67603</v>
      </c>
      <c r="F11163" s="5" t="s">
        <v>50</v>
      </c>
      <c r="G11163" s="5" t="s">
        <v>51</v>
      </c>
      <c r="H11163" s="5" t="s">
        <v>151</v>
      </c>
      <c r="I11163" t="s">
        <v>44</v>
      </c>
      <c r="J11163" t="s">
        <v>191</v>
      </c>
      <c r="K11163">
        <v>0</v>
      </c>
      <c r="L11163" s="5" t="s">
        <v>21655</v>
      </c>
      <c r="M11163" s="5" t="s">
        <v>28</v>
      </c>
      <c r="N11163">
        <v>4</v>
      </c>
      <c r="O11163" t="s">
        <v>172</v>
      </c>
      <c r="P11163" s="1">
        <v>45734</v>
      </c>
      <c r="Q11163" s="1">
        <v>45779</v>
      </c>
      <c r="R11163">
        <v>1282</v>
      </c>
      <c r="S11163" s="4">
        <v>6.9</v>
      </c>
      <c r="T11163" t="s">
        <v>79</v>
      </c>
    </row>
    <row r="11164" spans="1:20" x14ac:dyDescent="0.35">
      <c r="A11164" t="s">
        <v>21656</v>
      </c>
      <c r="B11164" s="5" t="s">
        <v>40</v>
      </c>
      <c r="C11164" s="6">
        <v>85375</v>
      </c>
      <c r="D11164" t="s">
        <v>120</v>
      </c>
      <c r="E11164">
        <v>76838</v>
      </c>
      <c r="F11164" s="5" t="s">
        <v>58</v>
      </c>
      <c r="G11164" s="5" t="s">
        <v>42</v>
      </c>
      <c r="H11164" s="5" t="s">
        <v>121</v>
      </c>
      <c r="I11164" t="s">
        <v>35</v>
      </c>
      <c r="J11164" t="s">
        <v>121</v>
      </c>
      <c r="K11164">
        <v>100</v>
      </c>
      <c r="L11164" s="5" t="s">
        <v>21657</v>
      </c>
      <c r="M11164" s="5" t="s">
        <v>54</v>
      </c>
      <c r="N11164">
        <v>0</v>
      </c>
      <c r="O11164" t="s">
        <v>29</v>
      </c>
      <c r="P11164" s="1">
        <v>45549</v>
      </c>
      <c r="Q11164" s="1">
        <v>45617</v>
      </c>
      <c r="R11164">
        <v>2017</v>
      </c>
      <c r="S11164" s="4">
        <v>7.8</v>
      </c>
      <c r="T11164" t="s">
        <v>89</v>
      </c>
    </row>
    <row r="11165" spans="1:20" x14ac:dyDescent="0.35">
      <c r="A11165" t="s">
        <v>21658</v>
      </c>
      <c r="B11165" s="5" t="s">
        <v>28800</v>
      </c>
      <c r="C11165" s="6">
        <v>34517</v>
      </c>
      <c r="D11165" t="s">
        <v>22</v>
      </c>
      <c r="E11165">
        <v>34517</v>
      </c>
      <c r="F11165" s="5" t="s">
        <v>50</v>
      </c>
      <c r="G11165" s="5" t="s">
        <v>42</v>
      </c>
      <c r="H11165" s="5" t="s">
        <v>157</v>
      </c>
      <c r="I11165" t="s">
        <v>44</v>
      </c>
      <c r="J11165" t="s">
        <v>157</v>
      </c>
      <c r="K11165">
        <v>50</v>
      </c>
      <c r="L11165" s="5" t="s">
        <v>21659</v>
      </c>
      <c r="M11165" s="5" t="s">
        <v>28</v>
      </c>
      <c r="N11165">
        <v>3</v>
      </c>
      <c r="O11165" t="s">
        <v>29</v>
      </c>
      <c r="P11165" s="1">
        <v>45340</v>
      </c>
      <c r="Q11165" s="1">
        <v>45401</v>
      </c>
      <c r="R11165">
        <v>2242</v>
      </c>
      <c r="S11165" s="4">
        <v>9.1999999999999993</v>
      </c>
      <c r="T11165" t="s">
        <v>79</v>
      </c>
    </row>
    <row r="11166" spans="1:20" x14ac:dyDescent="0.35">
      <c r="A11166" t="s">
        <v>21660</v>
      </c>
      <c r="B11166" s="5" t="s">
        <v>57</v>
      </c>
      <c r="C11166" s="6">
        <v>169364</v>
      </c>
      <c r="D11166" t="s">
        <v>22</v>
      </c>
      <c r="E11166">
        <v>169364</v>
      </c>
      <c r="F11166" s="5" t="s">
        <v>23</v>
      </c>
      <c r="G11166" s="5" t="s">
        <v>24</v>
      </c>
      <c r="H11166" s="5" t="s">
        <v>25</v>
      </c>
      <c r="I11166" t="s">
        <v>26</v>
      </c>
      <c r="J11166" t="s">
        <v>25</v>
      </c>
      <c r="K11166">
        <v>0</v>
      </c>
      <c r="L11166" s="5" t="s">
        <v>21661</v>
      </c>
      <c r="M11166" s="5" t="s">
        <v>70</v>
      </c>
      <c r="N11166">
        <v>14</v>
      </c>
      <c r="O11166" t="s">
        <v>141</v>
      </c>
      <c r="P11166" s="1">
        <v>45663</v>
      </c>
      <c r="Q11166" s="1">
        <v>45717</v>
      </c>
      <c r="R11166">
        <v>1951</v>
      </c>
      <c r="S11166" s="4">
        <v>9.6</v>
      </c>
      <c r="T11166" t="s">
        <v>55</v>
      </c>
    </row>
    <row r="11167" spans="1:20" x14ac:dyDescent="0.35">
      <c r="A11167" t="s">
        <v>21662</v>
      </c>
      <c r="B11167" s="5" t="s">
        <v>28802</v>
      </c>
      <c r="C11167" s="6">
        <v>118975</v>
      </c>
      <c r="D11167" t="s">
        <v>74</v>
      </c>
      <c r="E11167">
        <v>148719</v>
      </c>
      <c r="F11167" s="5" t="s">
        <v>66</v>
      </c>
      <c r="G11167" s="5" t="s">
        <v>42</v>
      </c>
      <c r="H11167" s="5" t="s">
        <v>75</v>
      </c>
      <c r="I11167" t="s">
        <v>35</v>
      </c>
      <c r="J11167" t="s">
        <v>75</v>
      </c>
      <c r="K11167">
        <v>50</v>
      </c>
      <c r="L11167" s="5" t="s">
        <v>21663</v>
      </c>
      <c r="M11167" s="5" t="s">
        <v>54</v>
      </c>
      <c r="N11167">
        <v>6</v>
      </c>
      <c r="O11167" t="s">
        <v>107</v>
      </c>
      <c r="P11167" s="1">
        <v>45622</v>
      </c>
      <c r="Q11167" s="1">
        <v>45670</v>
      </c>
      <c r="R11167">
        <v>1063</v>
      </c>
      <c r="S11167" s="4">
        <v>7</v>
      </c>
      <c r="T11167" t="s">
        <v>103</v>
      </c>
    </row>
    <row r="11168" spans="1:20" x14ac:dyDescent="0.35">
      <c r="A11168" t="s">
        <v>21664</v>
      </c>
      <c r="B11168" s="5" t="s">
        <v>162</v>
      </c>
      <c r="C11168" s="6">
        <v>53965</v>
      </c>
      <c r="D11168" t="s">
        <v>22</v>
      </c>
      <c r="E11168">
        <v>53965</v>
      </c>
      <c r="F11168" s="5" t="s">
        <v>66</v>
      </c>
      <c r="G11168" s="5" t="s">
        <v>51</v>
      </c>
      <c r="H11168" s="5" t="s">
        <v>116</v>
      </c>
      <c r="I11168" t="s">
        <v>35</v>
      </c>
      <c r="J11168" t="s">
        <v>116</v>
      </c>
      <c r="K11168">
        <v>100</v>
      </c>
      <c r="L11168" s="5" t="s">
        <v>8341</v>
      </c>
      <c r="M11168" s="5" t="s">
        <v>37</v>
      </c>
      <c r="N11168">
        <v>5</v>
      </c>
      <c r="O11168" t="s">
        <v>85</v>
      </c>
      <c r="P11168" s="1">
        <v>45304</v>
      </c>
      <c r="Q11168" s="1">
        <v>45343</v>
      </c>
      <c r="R11168">
        <v>581</v>
      </c>
      <c r="S11168" s="4">
        <v>7.6</v>
      </c>
      <c r="T11168" t="s">
        <v>136</v>
      </c>
    </row>
    <row r="11169" spans="1:20" x14ac:dyDescent="0.35">
      <c r="A11169" t="s">
        <v>21665</v>
      </c>
      <c r="B11169" s="5" t="s">
        <v>105</v>
      </c>
      <c r="C11169" s="6">
        <v>163916</v>
      </c>
      <c r="D11169" t="s">
        <v>22</v>
      </c>
      <c r="E11169">
        <v>163916</v>
      </c>
      <c r="F11169" s="5" t="s">
        <v>23</v>
      </c>
      <c r="G11169" s="5" t="s">
        <v>42</v>
      </c>
      <c r="H11169" s="5" t="s">
        <v>25</v>
      </c>
      <c r="I11169" t="s">
        <v>35</v>
      </c>
      <c r="J11169" t="s">
        <v>25</v>
      </c>
      <c r="K11169">
        <v>0</v>
      </c>
      <c r="L11169" s="5" t="s">
        <v>21666</v>
      </c>
      <c r="M11169" s="5" t="s">
        <v>28</v>
      </c>
      <c r="N11169">
        <v>19</v>
      </c>
      <c r="O11169" t="s">
        <v>131</v>
      </c>
      <c r="P11169" s="1">
        <v>45352</v>
      </c>
      <c r="Q11169" s="1">
        <v>45381</v>
      </c>
      <c r="R11169">
        <v>1789</v>
      </c>
      <c r="S11169" s="4">
        <v>8.4</v>
      </c>
      <c r="T11169" t="s">
        <v>103</v>
      </c>
    </row>
    <row r="11170" spans="1:20" x14ac:dyDescent="0.35">
      <c r="A11170" t="s">
        <v>21667</v>
      </c>
      <c r="B11170" s="5" t="s">
        <v>100</v>
      </c>
      <c r="C11170" s="6">
        <v>82346</v>
      </c>
      <c r="D11170" t="s">
        <v>22</v>
      </c>
      <c r="E11170">
        <v>82346</v>
      </c>
      <c r="F11170" s="5" t="s">
        <v>50</v>
      </c>
      <c r="G11170" s="5" t="s">
        <v>59</v>
      </c>
      <c r="H11170" s="5" t="s">
        <v>191</v>
      </c>
      <c r="I11170" t="s">
        <v>26</v>
      </c>
      <c r="J11170" t="s">
        <v>1211</v>
      </c>
      <c r="K11170">
        <v>0</v>
      </c>
      <c r="L11170" s="5" t="s">
        <v>21668</v>
      </c>
      <c r="M11170" s="5" t="s">
        <v>37</v>
      </c>
      <c r="N11170">
        <v>2</v>
      </c>
      <c r="O11170" t="s">
        <v>29</v>
      </c>
      <c r="P11170" s="1">
        <v>45382</v>
      </c>
      <c r="Q11170" s="1">
        <v>45442</v>
      </c>
      <c r="R11170">
        <v>522</v>
      </c>
      <c r="S11170" s="4">
        <v>8.1999999999999993</v>
      </c>
      <c r="T11170" t="s">
        <v>30</v>
      </c>
    </row>
    <row r="11171" spans="1:20" x14ac:dyDescent="0.35">
      <c r="A11171" t="s">
        <v>21669</v>
      </c>
      <c r="B11171" s="5" t="s">
        <v>162</v>
      </c>
      <c r="C11171" s="6">
        <v>124224</v>
      </c>
      <c r="D11171" t="s">
        <v>33</v>
      </c>
      <c r="E11171">
        <v>13664640</v>
      </c>
      <c r="F11171" s="5" t="s">
        <v>66</v>
      </c>
      <c r="G11171" s="5" t="s">
        <v>59</v>
      </c>
      <c r="H11171" s="5" t="s">
        <v>34</v>
      </c>
      <c r="I11171" t="s">
        <v>44</v>
      </c>
      <c r="J11171" t="s">
        <v>34</v>
      </c>
      <c r="K11171">
        <v>50</v>
      </c>
      <c r="L11171" s="5" t="s">
        <v>11925</v>
      </c>
      <c r="M11171" s="5" t="s">
        <v>28</v>
      </c>
      <c r="N11171">
        <v>8</v>
      </c>
      <c r="O11171" t="s">
        <v>172</v>
      </c>
      <c r="P11171" s="1">
        <v>45309</v>
      </c>
      <c r="Q11171" s="1">
        <v>45359</v>
      </c>
      <c r="R11171">
        <v>965</v>
      </c>
      <c r="S11171" s="4">
        <v>7.5</v>
      </c>
      <c r="T11171" t="s">
        <v>89</v>
      </c>
    </row>
    <row r="11172" spans="1:20" x14ac:dyDescent="0.35">
      <c r="A11172" t="s">
        <v>21670</v>
      </c>
      <c r="B11172" s="5" t="s">
        <v>73</v>
      </c>
      <c r="C11172" s="6">
        <v>141596</v>
      </c>
      <c r="D11172" t="s">
        <v>22</v>
      </c>
      <c r="E11172">
        <v>141596</v>
      </c>
      <c r="F11172" s="5" t="s">
        <v>66</v>
      </c>
      <c r="G11172" s="5" t="s">
        <v>42</v>
      </c>
      <c r="H11172" s="5" t="s">
        <v>52</v>
      </c>
      <c r="I11172" t="s">
        <v>26</v>
      </c>
      <c r="J11172" t="s">
        <v>97</v>
      </c>
      <c r="K11172">
        <v>100</v>
      </c>
      <c r="L11172" s="5" t="s">
        <v>21671</v>
      </c>
      <c r="M11172" s="5" t="s">
        <v>37</v>
      </c>
      <c r="N11172">
        <v>8</v>
      </c>
      <c r="O11172" t="s">
        <v>112</v>
      </c>
      <c r="P11172" s="1">
        <v>45776</v>
      </c>
      <c r="Q11172" s="1">
        <v>45847</v>
      </c>
      <c r="R11172">
        <v>1133</v>
      </c>
      <c r="S11172" s="4">
        <v>8.3000000000000007</v>
      </c>
      <c r="T11172" t="s">
        <v>243</v>
      </c>
    </row>
    <row r="11173" spans="1:20" x14ac:dyDescent="0.35">
      <c r="A11173" t="s">
        <v>21672</v>
      </c>
      <c r="B11173" s="5" t="s">
        <v>28802</v>
      </c>
      <c r="C11173" s="6">
        <v>36117</v>
      </c>
      <c r="D11173" t="s">
        <v>22</v>
      </c>
      <c r="E11173">
        <v>36117</v>
      </c>
      <c r="F11173" s="5" t="s">
        <v>50</v>
      </c>
      <c r="G11173" s="5" t="s">
        <v>24</v>
      </c>
      <c r="H11173" s="5" t="s">
        <v>116</v>
      </c>
      <c r="I11173" t="s">
        <v>35</v>
      </c>
      <c r="J11173" t="s">
        <v>359</v>
      </c>
      <c r="K11173">
        <v>50</v>
      </c>
      <c r="L11173" s="5" t="s">
        <v>21673</v>
      </c>
      <c r="M11173" s="5" t="s">
        <v>37</v>
      </c>
      <c r="N11173">
        <v>2</v>
      </c>
      <c r="O11173" t="s">
        <v>172</v>
      </c>
      <c r="P11173" s="1">
        <v>45386</v>
      </c>
      <c r="Q11173" s="1">
        <v>45434</v>
      </c>
      <c r="R11173">
        <v>684</v>
      </c>
      <c r="S11173" s="4">
        <v>5.2</v>
      </c>
      <c r="T11173" t="s">
        <v>210</v>
      </c>
    </row>
    <row r="11174" spans="1:20" x14ac:dyDescent="0.35">
      <c r="A11174" t="s">
        <v>21674</v>
      </c>
      <c r="B11174" s="5" t="s">
        <v>40</v>
      </c>
      <c r="C11174" s="6">
        <v>72859</v>
      </c>
      <c r="D11174" t="s">
        <v>22</v>
      </c>
      <c r="E11174">
        <v>72859</v>
      </c>
      <c r="F11174" s="5" t="s">
        <v>50</v>
      </c>
      <c r="G11174" s="5" t="s">
        <v>59</v>
      </c>
      <c r="H11174" s="5" t="s">
        <v>129</v>
      </c>
      <c r="I11174" t="s">
        <v>44</v>
      </c>
      <c r="J11174" t="s">
        <v>354</v>
      </c>
      <c r="K11174">
        <v>100</v>
      </c>
      <c r="L11174" s="5" t="s">
        <v>21675</v>
      </c>
      <c r="M11174" s="5" t="s">
        <v>37</v>
      </c>
      <c r="N11174">
        <v>4</v>
      </c>
      <c r="O11174" t="s">
        <v>141</v>
      </c>
      <c r="P11174" s="1">
        <v>45462</v>
      </c>
      <c r="Q11174" s="1">
        <v>45531</v>
      </c>
      <c r="R11174">
        <v>1261</v>
      </c>
      <c r="S11174" s="4">
        <v>7.3</v>
      </c>
      <c r="T11174" t="s">
        <v>108</v>
      </c>
    </row>
    <row r="11175" spans="1:20" x14ac:dyDescent="0.35">
      <c r="A11175" t="s">
        <v>21676</v>
      </c>
      <c r="B11175" s="5" t="s">
        <v>28801</v>
      </c>
      <c r="C11175" s="6">
        <v>145568</v>
      </c>
      <c r="D11175" t="s">
        <v>92</v>
      </c>
      <c r="E11175">
        <v>109176</v>
      </c>
      <c r="F11175" s="5" t="s">
        <v>66</v>
      </c>
      <c r="G11175" s="5" t="s">
        <v>59</v>
      </c>
      <c r="H11175" s="5" t="s">
        <v>93</v>
      </c>
      <c r="I11175" t="s">
        <v>44</v>
      </c>
      <c r="J11175" t="s">
        <v>313</v>
      </c>
      <c r="K11175">
        <v>50</v>
      </c>
      <c r="L11175" s="5" t="s">
        <v>21677</v>
      </c>
      <c r="M11175" s="5" t="s">
        <v>28</v>
      </c>
      <c r="N11175">
        <v>9</v>
      </c>
      <c r="O11175" t="s">
        <v>62</v>
      </c>
      <c r="P11175" s="1">
        <v>45415</v>
      </c>
      <c r="Q11175" s="1">
        <v>45440</v>
      </c>
      <c r="R11175">
        <v>595</v>
      </c>
      <c r="S11175" s="4">
        <v>6.6</v>
      </c>
      <c r="T11175" t="s">
        <v>118</v>
      </c>
    </row>
    <row r="11176" spans="1:20" x14ac:dyDescent="0.35">
      <c r="A11176" t="s">
        <v>21678</v>
      </c>
      <c r="B11176" s="5" t="s">
        <v>217</v>
      </c>
      <c r="C11176" s="6">
        <v>81162</v>
      </c>
      <c r="D11176" t="s">
        <v>92</v>
      </c>
      <c r="E11176">
        <v>60872</v>
      </c>
      <c r="F11176" s="5" t="s">
        <v>50</v>
      </c>
      <c r="G11176" s="5" t="s">
        <v>42</v>
      </c>
      <c r="H11176" s="5" t="s">
        <v>93</v>
      </c>
      <c r="I11176" t="s">
        <v>26</v>
      </c>
      <c r="J11176" t="s">
        <v>93</v>
      </c>
      <c r="K11176">
        <v>50</v>
      </c>
      <c r="L11176" s="5" t="s">
        <v>21679</v>
      </c>
      <c r="M11176" s="5" t="s">
        <v>70</v>
      </c>
      <c r="N11176">
        <v>4</v>
      </c>
      <c r="O11176" t="s">
        <v>29</v>
      </c>
      <c r="P11176" s="1">
        <v>45320</v>
      </c>
      <c r="Q11176" s="1">
        <v>45361</v>
      </c>
      <c r="R11176">
        <v>1900</v>
      </c>
      <c r="S11176" s="4">
        <v>7</v>
      </c>
      <c r="T11176" t="s">
        <v>47</v>
      </c>
    </row>
    <row r="11177" spans="1:20" x14ac:dyDescent="0.35">
      <c r="A11177" t="s">
        <v>21680</v>
      </c>
      <c r="B11177" s="5" t="s">
        <v>217</v>
      </c>
      <c r="C11177" s="6">
        <v>222942</v>
      </c>
      <c r="D11177" t="s">
        <v>41</v>
      </c>
      <c r="E11177">
        <v>189501</v>
      </c>
      <c r="F11177" s="5" t="s">
        <v>23</v>
      </c>
      <c r="G11177" s="5" t="s">
        <v>24</v>
      </c>
      <c r="H11177" s="5" t="s">
        <v>126</v>
      </c>
      <c r="I11177" t="s">
        <v>26</v>
      </c>
      <c r="J11177" t="s">
        <v>126</v>
      </c>
      <c r="K11177">
        <v>100</v>
      </c>
      <c r="L11177" s="5" t="s">
        <v>21681</v>
      </c>
      <c r="M11177" s="5" t="s">
        <v>28</v>
      </c>
      <c r="N11177">
        <v>13</v>
      </c>
      <c r="O11177" t="s">
        <v>172</v>
      </c>
      <c r="P11177" s="1">
        <v>45550</v>
      </c>
      <c r="Q11177" s="1">
        <v>45580</v>
      </c>
      <c r="R11177">
        <v>1315</v>
      </c>
      <c r="S11177" s="4">
        <v>8.6999999999999993</v>
      </c>
      <c r="T11177" t="s">
        <v>277</v>
      </c>
    </row>
    <row r="11178" spans="1:20" x14ac:dyDescent="0.35">
      <c r="A11178" t="s">
        <v>21682</v>
      </c>
      <c r="B11178" s="5" t="s">
        <v>49</v>
      </c>
      <c r="C11178" s="6">
        <v>241236</v>
      </c>
      <c r="D11178" t="s">
        <v>81</v>
      </c>
      <c r="E11178">
        <v>325669</v>
      </c>
      <c r="F11178" s="5" t="s">
        <v>23</v>
      </c>
      <c r="G11178" s="5" t="s">
        <v>51</v>
      </c>
      <c r="H11178" s="5" t="s">
        <v>82</v>
      </c>
      <c r="I11178" t="s">
        <v>26</v>
      </c>
      <c r="J11178" t="s">
        <v>116</v>
      </c>
      <c r="K11178">
        <v>50</v>
      </c>
      <c r="L11178" s="5" t="s">
        <v>21683</v>
      </c>
      <c r="M11178" s="5" t="s">
        <v>37</v>
      </c>
      <c r="N11178">
        <v>11</v>
      </c>
      <c r="O11178" t="s">
        <v>29</v>
      </c>
      <c r="P11178" s="1">
        <v>45557</v>
      </c>
      <c r="Q11178" s="1">
        <v>45625</v>
      </c>
      <c r="R11178">
        <v>1590</v>
      </c>
      <c r="S11178" s="4">
        <v>9.6</v>
      </c>
      <c r="T11178" t="s">
        <v>108</v>
      </c>
    </row>
    <row r="11179" spans="1:20" x14ac:dyDescent="0.35">
      <c r="A11179" t="s">
        <v>21684</v>
      </c>
      <c r="B11179" s="5" t="s">
        <v>174</v>
      </c>
      <c r="C11179" s="6">
        <v>79043</v>
      </c>
      <c r="D11179" t="s">
        <v>74</v>
      </c>
      <c r="E11179">
        <v>98804</v>
      </c>
      <c r="F11179" s="5" t="s">
        <v>58</v>
      </c>
      <c r="G11179" s="5" t="s">
        <v>51</v>
      </c>
      <c r="H11179" s="5" t="s">
        <v>75</v>
      </c>
      <c r="I11179" t="s">
        <v>35</v>
      </c>
      <c r="J11179" t="s">
        <v>75</v>
      </c>
      <c r="K11179">
        <v>0</v>
      </c>
      <c r="L11179" s="5" t="s">
        <v>21685</v>
      </c>
      <c r="M11179" s="5" t="s">
        <v>28</v>
      </c>
      <c r="N11179">
        <v>1</v>
      </c>
      <c r="O11179" t="s">
        <v>112</v>
      </c>
      <c r="P11179" s="1">
        <v>45757</v>
      </c>
      <c r="Q11179" s="1">
        <v>45796</v>
      </c>
      <c r="R11179">
        <v>556</v>
      </c>
      <c r="S11179" s="4">
        <v>6.3</v>
      </c>
      <c r="T11179" t="s">
        <v>136</v>
      </c>
    </row>
    <row r="11180" spans="1:20" x14ac:dyDescent="0.35">
      <c r="A11180" t="s">
        <v>21686</v>
      </c>
      <c r="B11180" s="5" t="s">
        <v>162</v>
      </c>
      <c r="C11180" s="6">
        <v>118334</v>
      </c>
      <c r="D11180" t="s">
        <v>22</v>
      </c>
      <c r="E11180">
        <v>118334</v>
      </c>
      <c r="F11180" s="5" t="s">
        <v>50</v>
      </c>
      <c r="G11180" s="5" t="s">
        <v>24</v>
      </c>
      <c r="H11180" s="5" t="s">
        <v>101</v>
      </c>
      <c r="I11180" t="s">
        <v>26</v>
      </c>
      <c r="J11180" t="s">
        <v>426</v>
      </c>
      <c r="K11180">
        <v>50</v>
      </c>
      <c r="L11180" s="5" t="s">
        <v>21687</v>
      </c>
      <c r="M11180" s="5" t="s">
        <v>37</v>
      </c>
      <c r="N11180">
        <v>4</v>
      </c>
      <c r="O11180" t="s">
        <v>78</v>
      </c>
      <c r="P11180" s="1">
        <v>45649</v>
      </c>
      <c r="Q11180" s="1">
        <v>45682</v>
      </c>
      <c r="R11180">
        <v>616</v>
      </c>
      <c r="S11180" s="4">
        <v>9.6</v>
      </c>
      <c r="T11180" t="s">
        <v>108</v>
      </c>
    </row>
    <row r="11181" spans="1:20" x14ac:dyDescent="0.35">
      <c r="A11181" t="s">
        <v>21688</v>
      </c>
      <c r="B11181" s="5" t="s">
        <v>32</v>
      </c>
      <c r="C11181" s="6">
        <v>90117</v>
      </c>
      <c r="D11181" t="s">
        <v>22</v>
      </c>
      <c r="E11181">
        <v>90117</v>
      </c>
      <c r="F11181" s="5" t="s">
        <v>66</v>
      </c>
      <c r="G11181" s="5" t="s">
        <v>24</v>
      </c>
      <c r="H11181" s="5" t="s">
        <v>191</v>
      </c>
      <c r="I11181" t="s">
        <v>44</v>
      </c>
      <c r="J11181" t="s">
        <v>191</v>
      </c>
      <c r="K11181">
        <v>0</v>
      </c>
      <c r="L11181" s="5" t="s">
        <v>21689</v>
      </c>
      <c r="M11181" s="5" t="s">
        <v>54</v>
      </c>
      <c r="N11181">
        <v>7</v>
      </c>
      <c r="O11181" t="s">
        <v>88</v>
      </c>
      <c r="P11181" s="1">
        <v>45520</v>
      </c>
      <c r="Q11181" s="1">
        <v>45559</v>
      </c>
      <c r="R11181">
        <v>971</v>
      </c>
      <c r="S11181" s="4">
        <v>9.9</v>
      </c>
      <c r="T11181" t="s">
        <v>136</v>
      </c>
    </row>
    <row r="11182" spans="1:20" x14ac:dyDescent="0.35">
      <c r="A11182" t="s">
        <v>21690</v>
      </c>
      <c r="B11182" s="5" t="s">
        <v>28801</v>
      </c>
      <c r="C11182" s="6">
        <v>174435</v>
      </c>
      <c r="D11182" t="s">
        <v>22</v>
      </c>
      <c r="E11182">
        <v>174435</v>
      </c>
      <c r="F11182" s="5" t="s">
        <v>66</v>
      </c>
      <c r="G11182" s="5" t="s">
        <v>24</v>
      </c>
      <c r="H11182" s="5" t="s">
        <v>97</v>
      </c>
      <c r="I11182" t="s">
        <v>35</v>
      </c>
      <c r="J11182" t="s">
        <v>97</v>
      </c>
      <c r="K11182">
        <v>0</v>
      </c>
      <c r="L11182" s="5" t="s">
        <v>21691</v>
      </c>
      <c r="M11182" s="5" t="s">
        <v>54</v>
      </c>
      <c r="N11182">
        <v>7</v>
      </c>
      <c r="O11182" t="s">
        <v>167</v>
      </c>
      <c r="P11182" s="1">
        <v>45733</v>
      </c>
      <c r="Q11182" s="1">
        <v>45784</v>
      </c>
      <c r="R11182">
        <v>2391</v>
      </c>
      <c r="S11182" s="4">
        <v>6.2</v>
      </c>
      <c r="T11182" t="s">
        <v>103</v>
      </c>
    </row>
    <row r="11183" spans="1:20" x14ac:dyDescent="0.35">
      <c r="A11183" t="s">
        <v>21692</v>
      </c>
      <c r="B11183" s="5" t="s">
        <v>28800</v>
      </c>
      <c r="C11183" s="6">
        <v>118598</v>
      </c>
      <c r="D11183" t="s">
        <v>22</v>
      </c>
      <c r="E11183">
        <v>118598</v>
      </c>
      <c r="F11183" s="5" t="s">
        <v>66</v>
      </c>
      <c r="G11183" s="5" t="s">
        <v>24</v>
      </c>
      <c r="H11183" s="5" t="s">
        <v>25</v>
      </c>
      <c r="I11183" t="s">
        <v>35</v>
      </c>
      <c r="J11183" t="s">
        <v>25</v>
      </c>
      <c r="K11183">
        <v>100</v>
      </c>
      <c r="L11183" s="5" t="s">
        <v>21693</v>
      </c>
      <c r="M11183" s="5" t="s">
        <v>54</v>
      </c>
      <c r="N11183">
        <v>6</v>
      </c>
      <c r="O11183" t="s">
        <v>172</v>
      </c>
      <c r="P11183" s="1">
        <v>45423</v>
      </c>
      <c r="Q11183" s="1">
        <v>45496</v>
      </c>
      <c r="R11183">
        <v>2052</v>
      </c>
      <c r="S11183" s="4">
        <v>9</v>
      </c>
      <c r="T11183" t="s">
        <v>47</v>
      </c>
    </row>
    <row r="11184" spans="1:20" x14ac:dyDescent="0.35">
      <c r="A11184" t="s">
        <v>21694</v>
      </c>
      <c r="B11184" s="5" t="s">
        <v>57</v>
      </c>
      <c r="C11184" s="6">
        <v>37061</v>
      </c>
      <c r="D11184" t="s">
        <v>22</v>
      </c>
      <c r="E11184">
        <v>37061</v>
      </c>
      <c r="F11184" s="5" t="s">
        <v>50</v>
      </c>
      <c r="G11184" s="5" t="s">
        <v>24</v>
      </c>
      <c r="H11184" s="5" t="s">
        <v>157</v>
      </c>
      <c r="I11184" t="s">
        <v>44</v>
      </c>
      <c r="J11184" t="s">
        <v>133</v>
      </c>
      <c r="K11184">
        <v>0</v>
      </c>
      <c r="L11184" s="5" t="s">
        <v>21695</v>
      </c>
      <c r="M11184" s="5" t="s">
        <v>54</v>
      </c>
      <c r="N11184">
        <v>4</v>
      </c>
      <c r="O11184" t="s">
        <v>29</v>
      </c>
      <c r="P11184" s="1">
        <v>45685</v>
      </c>
      <c r="Q11184" s="1">
        <v>45707</v>
      </c>
      <c r="R11184">
        <v>2380</v>
      </c>
      <c r="S11184" s="4">
        <v>6</v>
      </c>
      <c r="T11184" t="s">
        <v>243</v>
      </c>
    </row>
    <row r="11185" spans="1:20" x14ac:dyDescent="0.35">
      <c r="A11185" t="s">
        <v>21696</v>
      </c>
      <c r="B11185" s="5" t="s">
        <v>28799</v>
      </c>
      <c r="C11185" s="6">
        <v>229849</v>
      </c>
      <c r="D11185" t="s">
        <v>41</v>
      </c>
      <c r="E11185">
        <v>195372</v>
      </c>
      <c r="F11185" s="5" t="s">
        <v>23</v>
      </c>
      <c r="G11185" s="5" t="s">
        <v>59</v>
      </c>
      <c r="H11185" s="5" t="s">
        <v>126</v>
      </c>
      <c r="I11185" t="s">
        <v>44</v>
      </c>
      <c r="J11185" t="s">
        <v>126</v>
      </c>
      <c r="K11185">
        <v>100</v>
      </c>
      <c r="L11185" s="5" t="s">
        <v>21697</v>
      </c>
      <c r="M11185" s="5" t="s">
        <v>70</v>
      </c>
      <c r="N11185">
        <v>17</v>
      </c>
      <c r="O11185" t="s">
        <v>71</v>
      </c>
      <c r="P11185" s="1">
        <v>45568</v>
      </c>
      <c r="Q11185" s="1">
        <v>45604</v>
      </c>
      <c r="R11185">
        <v>1912</v>
      </c>
      <c r="S11185" s="4">
        <v>6.5</v>
      </c>
      <c r="T11185" t="s">
        <v>38</v>
      </c>
    </row>
    <row r="11186" spans="1:20" x14ac:dyDescent="0.35">
      <c r="A11186" t="s">
        <v>21698</v>
      </c>
      <c r="B11186" s="5" t="s">
        <v>28802</v>
      </c>
      <c r="C11186" s="6">
        <v>178162</v>
      </c>
      <c r="D11186" t="s">
        <v>120</v>
      </c>
      <c r="E11186">
        <v>160346</v>
      </c>
      <c r="F11186" s="5" t="s">
        <v>50</v>
      </c>
      <c r="G11186" s="5" t="s">
        <v>24</v>
      </c>
      <c r="H11186" s="5" t="s">
        <v>121</v>
      </c>
      <c r="I11186" t="s">
        <v>35</v>
      </c>
      <c r="J11186" t="s">
        <v>121</v>
      </c>
      <c r="K11186">
        <v>50</v>
      </c>
      <c r="L11186" s="5" t="s">
        <v>1417</v>
      </c>
      <c r="M11186" s="5" t="s">
        <v>37</v>
      </c>
      <c r="N11186">
        <v>4</v>
      </c>
      <c r="O11186" t="s">
        <v>131</v>
      </c>
      <c r="P11186" s="1">
        <v>45641</v>
      </c>
      <c r="Q11186" s="1">
        <v>45683</v>
      </c>
      <c r="R11186">
        <v>1263</v>
      </c>
      <c r="S11186" s="4">
        <v>7.9</v>
      </c>
      <c r="T11186" t="s">
        <v>63</v>
      </c>
    </row>
    <row r="11187" spans="1:20" x14ac:dyDescent="0.35">
      <c r="A11187" t="s">
        <v>21699</v>
      </c>
      <c r="B11187" s="5" t="s">
        <v>40</v>
      </c>
      <c r="C11187" s="6">
        <v>175805</v>
      </c>
      <c r="D11187" t="s">
        <v>92</v>
      </c>
      <c r="E11187">
        <v>131854</v>
      </c>
      <c r="F11187" s="5" t="s">
        <v>23</v>
      </c>
      <c r="G11187" s="5" t="s">
        <v>42</v>
      </c>
      <c r="H11187" s="5" t="s">
        <v>93</v>
      </c>
      <c r="I11187" t="s">
        <v>35</v>
      </c>
      <c r="J11187" t="s">
        <v>75</v>
      </c>
      <c r="K11187">
        <v>100</v>
      </c>
      <c r="L11187" s="5" t="s">
        <v>21700</v>
      </c>
      <c r="M11187" s="5" t="s">
        <v>37</v>
      </c>
      <c r="N11187">
        <v>10</v>
      </c>
      <c r="O11187" t="s">
        <v>112</v>
      </c>
      <c r="P11187" s="1">
        <v>45769</v>
      </c>
      <c r="Q11187" s="1">
        <v>45811</v>
      </c>
      <c r="R11187">
        <v>984</v>
      </c>
      <c r="S11187" s="4">
        <v>7.2</v>
      </c>
      <c r="T11187" t="s">
        <v>95</v>
      </c>
    </row>
    <row r="11188" spans="1:20" x14ac:dyDescent="0.35">
      <c r="A11188" t="s">
        <v>21701</v>
      </c>
      <c r="B11188" s="5" t="s">
        <v>179</v>
      </c>
      <c r="C11188" s="6">
        <v>105402</v>
      </c>
      <c r="D11188" t="s">
        <v>22</v>
      </c>
      <c r="E11188">
        <v>105402</v>
      </c>
      <c r="F11188" s="5" t="s">
        <v>50</v>
      </c>
      <c r="G11188" s="5" t="s">
        <v>59</v>
      </c>
      <c r="H11188" s="5" t="s">
        <v>25</v>
      </c>
      <c r="I11188" t="s">
        <v>35</v>
      </c>
      <c r="J11188" t="s">
        <v>1211</v>
      </c>
      <c r="K11188">
        <v>50</v>
      </c>
      <c r="L11188" s="5" t="s">
        <v>1556</v>
      </c>
      <c r="M11188" s="5" t="s">
        <v>37</v>
      </c>
      <c r="N11188">
        <v>3</v>
      </c>
      <c r="O11188" t="s">
        <v>62</v>
      </c>
      <c r="P11188" s="1">
        <v>45423</v>
      </c>
      <c r="Q11188" s="1">
        <v>45475</v>
      </c>
      <c r="R11188">
        <v>2493</v>
      </c>
      <c r="S11188" s="4">
        <v>9.6999999999999993</v>
      </c>
      <c r="T11188" t="s">
        <v>95</v>
      </c>
    </row>
    <row r="11189" spans="1:20" x14ac:dyDescent="0.35">
      <c r="A11189" t="s">
        <v>21702</v>
      </c>
      <c r="B11189" s="5" t="s">
        <v>28801</v>
      </c>
      <c r="C11189" s="6">
        <v>33884</v>
      </c>
      <c r="D11189" t="s">
        <v>22</v>
      </c>
      <c r="E11189">
        <v>33884</v>
      </c>
      <c r="F11189" s="5" t="s">
        <v>50</v>
      </c>
      <c r="G11189" s="5" t="s">
        <v>24</v>
      </c>
      <c r="H11189" s="5" t="s">
        <v>116</v>
      </c>
      <c r="I11189" t="s">
        <v>26</v>
      </c>
      <c r="J11189" t="s">
        <v>192</v>
      </c>
      <c r="K11189">
        <v>50</v>
      </c>
      <c r="L11189" s="5" t="s">
        <v>21703</v>
      </c>
      <c r="M11189" s="5" t="s">
        <v>54</v>
      </c>
      <c r="N11189">
        <v>2</v>
      </c>
      <c r="O11189" t="s">
        <v>167</v>
      </c>
      <c r="P11189" s="1">
        <v>45538</v>
      </c>
      <c r="Q11189" s="1">
        <v>45608</v>
      </c>
      <c r="R11189">
        <v>1283</v>
      </c>
      <c r="S11189" s="4">
        <v>9.6</v>
      </c>
      <c r="T11189" t="s">
        <v>103</v>
      </c>
    </row>
    <row r="11190" spans="1:20" x14ac:dyDescent="0.35">
      <c r="A11190" t="s">
        <v>21704</v>
      </c>
      <c r="B11190" s="5" t="s">
        <v>49</v>
      </c>
      <c r="C11190" s="6">
        <v>60249</v>
      </c>
      <c r="D11190" t="s">
        <v>22</v>
      </c>
      <c r="E11190">
        <v>60249</v>
      </c>
      <c r="F11190" s="5" t="s">
        <v>58</v>
      </c>
      <c r="G11190" s="5" t="s">
        <v>51</v>
      </c>
      <c r="H11190" s="5" t="s">
        <v>129</v>
      </c>
      <c r="I11190" t="s">
        <v>26</v>
      </c>
      <c r="J11190" t="s">
        <v>129</v>
      </c>
      <c r="K11190">
        <v>50</v>
      </c>
      <c r="L11190" s="5" t="s">
        <v>21705</v>
      </c>
      <c r="M11190" s="5" t="s">
        <v>70</v>
      </c>
      <c r="N11190">
        <v>0</v>
      </c>
      <c r="O11190" t="s">
        <v>131</v>
      </c>
      <c r="P11190" s="1">
        <v>45293</v>
      </c>
      <c r="Q11190" s="1">
        <v>45346</v>
      </c>
      <c r="R11190">
        <v>1904</v>
      </c>
      <c r="S11190" s="4">
        <v>6.3</v>
      </c>
      <c r="T11190" t="s">
        <v>277</v>
      </c>
    </row>
    <row r="11191" spans="1:20" x14ac:dyDescent="0.35">
      <c r="A11191" t="s">
        <v>21706</v>
      </c>
      <c r="B11191" s="5" t="s">
        <v>217</v>
      </c>
      <c r="C11191" s="6">
        <v>81942</v>
      </c>
      <c r="D11191" t="s">
        <v>22</v>
      </c>
      <c r="E11191">
        <v>81942</v>
      </c>
      <c r="F11191" s="5" t="s">
        <v>50</v>
      </c>
      <c r="G11191" s="5" t="s">
        <v>59</v>
      </c>
      <c r="H11191" s="5" t="s">
        <v>52</v>
      </c>
      <c r="I11191" t="s">
        <v>26</v>
      </c>
      <c r="J11191" t="s">
        <v>52</v>
      </c>
      <c r="K11191">
        <v>100</v>
      </c>
      <c r="L11191" s="5" t="s">
        <v>21707</v>
      </c>
      <c r="M11191" s="5" t="s">
        <v>54</v>
      </c>
      <c r="N11191">
        <v>2</v>
      </c>
      <c r="O11191" t="s">
        <v>62</v>
      </c>
      <c r="P11191" s="1">
        <v>45682</v>
      </c>
      <c r="Q11191" s="1">
        <v>45734</v>
      </c>
      <c r="R11191">
        <v>1325</v>
      </c>
      <c r="S11191" s="4">
        <v>8.5</v>
      </c>
      <c r="T11191" t="s">
        <v>210</v>
      </c>
    </row>
    <row r="11192" spans="1:20" x14ac:dyDescent="0.35">
      <c r="A11192" t="s">
        <v>21708</v>
      </c>
      <c r="B11192" s="5" t="s">
        <v>145</v>
      </c>
      <c r="C11192" s="6">
        <v>76583</v>
      </c>
      <c r="D11192" t="s">
        <v>81</v>
      </c>
      <c r="E11192">
        <v>103387</v>
      </c>
      <c r="F11192" s="5" t="s">
        <v>58</v>
      </c>
      <c r="G11192" s="5" t="s">
        <v>59</v>
      </c>
      <c r="H11192" s="5" t="s">
        <v>82</v>
      </c>
      <c r="I11192" t="s">
        <v>26</v>
      </c>
      <c r="J11192" t="s">
        <v>110</v>
      </c>
      <c r="K11192">
        <v>0</v>
      </c>
      <c r="L11192" s="5" t="s">
        <v>21709</v>
      </c>
      <c r="M11192" s="5" t="s">
        <v>70</v>
      </c>
      <c r="N11192">
        <v>1</v>
      </c>
      <c r="O11192" t="s">
        <v>88</v>
      </c>
      <c r="P11192" s="1">
        <v>45465</v>
      </c>
      <c r="Q11192" s="1">
        <v>45510</v>
      </c>
      <c r="R11192">
        <v>2483</v>
      </c>
      <c r="S11192" s="4">
        <v>8.6</v>
      </c>
      <c r="T11192" t="s">
        <v>243</v>
      </c>
    </row>
    <row r="11193" spans="1:20" x14ac:dyDescent="0.35">
      <c r="A11193" t="s">
        <v>21710</v>
      </c>
      <c r="B11193" s="5" t="s">
        <v>162</v>
      </c>
      <c r="C11193" s="6">
        <v>61080</v>
      </c>
      <c r="D11193" t="s">
        <v>22</v>
      </c>
      <c r="E11193">
        <v>61080</v>
      </c>
      <c r="F11193" s="5" t="s">
        <v>66</v>
      </c>
      <c r="G11193" s="5" t="s">
        <v>24</v>
      </c>
      <c r="H11193" s="5" t="s">
        <v>116</v>
      </c>
      <c r="I11193" t="s">
        <v>35</v>
      </c>
      <c r="J11193" t="s">
        <v>116</v>
      </c>
      <c r="K11193">
        <v>50</v>
      </c>
      <c r="L11193" s="5" t="s">
        <v>21711</v>
      </c>
      <c r="M11193" s="5" t="s">
        <v>54</v>
      </c>
      <c r="N11193">
        <v>5</v>
      </c>
      <c r="O11193" t="s">
        <v>85</v>
      </c>
      <c r="P11193" s="1">
        <v>45373</v>
      </c>
      <c r="Q11193" s="1">
        <v>45426</v>
      </c>
      <c r="R11193">
        <v>2326</v>
      </c>
      <c r="S11193" s="4">
        <v>9.5</v>
      </c>
      <c r="T11193" t="s">
        <v>38</v>
      </c>
    </row>
    <row r="11194" spans="1:20" x14ac:dyDescent="0.35">
      <c r="A11194" t="s">
        <v>21712</v>
      </c>
      <c r="B11194" s="5" t="s">
        <v>40</v>
      </c>
      <c r="C11194" s="6">
        <v>129718</v>
      </c>
      <c r="D11194" t="s">
        <v>92</v>
      </c>
      <c r="E11194">
        <v>97289</v>
      </c>
      <c r="F11194" s="5" t="s">
        <v>66</v>
      </c>
      <c r="G11194" s="5" t="s">
        <v>42</v>
      </c>
      <c r="H11194" s="5" t="s">
        <v>93</v>
      </c>
      <c r="I11194" t="s">
        <v>44</v>
      </c>
      <c r="J11194" t="s">
        <v>93</v>
      </c>
      <c r="K11194">
        <v>0</v>
      </c>
      <c r="L11194" s="5" t="s">
        <v>4537</v>
      </c>
      <c r="M11194" s="5" t="s">
        <v>28</v>
      </c>
      <c r="N11194">
        <v>9</v>
      </c>
      <c r="O11194" t="s">
        <v>85</v>
      </c>
      <c r="P11194" s="1">
        <v>45412</v>
      </c>
      <c r="Q11194" s="1">
        <v>45480</v>
      </c>
      <c r="R11194">
        <v>1768</v>
      </c>
      <c r="S11194" s="4">
        <v>5.2</v>
      </c>
      <c r="T11194" t="s">
        <v>38</v>
      </c>
    </row>
    <row r="11195" spans="1:20" x14ac:dyDescent="0.35">
      <c r="A11195" t="s">
        <v>21713</v>
      </c>
      <c r="B11195" s="5" t="s">
        <v>162</v>
      </c>
      <c r="C11195" s="6">
        <v>89873</v>
      </c>
      <c r="D11195" t="s">
        <v>92</v>
      </c>
      <c r="E11195">
        <v>67405</v>
      </c>
      <c r="F11195" s="5" t="s">
        <v>50</v>
      </c>
      <c r="G11195" s="5" t="s">
        <v>42</v>
      </c>
      <c r="H11195" s="5" t="s">
        <v>93</v>
      </c>
      <c r="I11195" t="s">
        <v>44</v>
      </c>
      <c r="J11195" t="s">
        <v>93</v>
      </c>
      <c r="K11195">
        <v>100</v>
      </c>
      <c r="L11195" s="5" t="s">
        <v>21714</v>
      </c>
      <c r="M11195" s="5" t="s">
        <v>70</v>
      </c>
      <c r="N11195">
        <v>3</v>
      </c>
      <c r="O11195" t="s">
        <v>85</v>
      </c>
      <c r="P11195" s="1">
        <v>45721</v>
      </c>
      <c r="Q11195" s="1">
        <v>45758</v>
      </c>
      <c r="R11195">
        <v>692</v>
      </c>
      <c r="S11195" s="4">
        <v>5.9</v>
      </c>
      <c r="T11195" t="s">
        <v>136</v>
      </c>
    </row>
    <row r="11196" spans="1:20" x14ac:dyDescent="0.35">
      <c r="A11196" t="s">
        <v>21715</v>
      </c>
      <c r="B11196" s="5" t="s">
        <v>21</v>
      </c>
      <c r="C11196" s="6">
        <v>203419</v>
      </c>
      <c r="D11196" t="s">
        <v>22</v>
      </c>
      <c r="E11196">
        <v>203419</v>
      </c>
      <c r="F11196" s="5" t="s">
        <v>23</v>
      </c>
      <c r="G11196" s="5" t="s">
        <v>24</v>
      </c>
      <c r="H11196" s="5" t="s">
        <v>52</v>
      </c>
      <c r="I11196" t="s">
        <v>44</v>
      </c>
      <c r="J11196" t="s">
        <v>52</v>
      </c>
      <c r="K11196">
        <v>100</v>
      </c>
      <c r="L11196" s="5" t="s">
        <v>21716</v>
      </c>
      <c r="M11196" s="5" t="s">
        <v>70</v>
      </c>
      <c r="N11196">
        <v>10</v>
      </c>
      <c r="O11196" t="s">
        <v>172</v>
      </c>
      <c r="P11196" s="1">
        <v>45774</v>
      </c>
      <c r="Q11196" s="1">
        <v>45804</v>
      </c>
      <c r="R11196">
        <v>1819</v>
      </c>
      <c r="S11196" s="4">
        <v>9.1</v>
      </c>
      <c r="T11196" t="s">
        <v>103</v>
      </c>
    </row>
    <row r="11197" spans="1:20" x14ac:dyDescent="0.35">
      <c r="A11197" t="s">
        <v>21717</v>
      </c>
      <c r="B11197" s="5" t="s">
        <v>91</v>
      </c>
      <c r="C11197" s="6">
        <v>154964</v>
      </c>
      <c r="D11197" t="s">
        <v>120</v>
      </c>
      <c r="E11197">
        <v>139468</v>
      </c>
      <c r="F11197" s="5" t="s">
        <v>66</v>
      </c>
      <c r="G11197" s="5" t="s">
        <v>24</v>
      </c>
      <c r="H11197" s="5" t="s">
        <v>121</v>
      </c>
      <c r="I11197" t="s">
        <v>26</v>
      </c>
      <c r="J11197" t="s">
        <v>121</v>
      </c>
      <c r="K11197">
        <v>50</v>
      </c>
      <c r="L11197" s="5" t="s">
        <v>21718</v>
      </c>
      <c r="M11197" s="5" t="s">
        <v>37</v>
      </c>
      <c r="N11197">
        <v>7</v>
      </c>
      <c r="O11197" t="s">
        <v>172</v>
      </c>
      <c r="P11197" s="1">
        <v>45627</v>
      </c>
      <c r="Q11197" s="1">
        <v>45670</v>
      </c>
      <c r="R11197">
        <v>1378</v>
      </c>
      <c r="S11197" s="4">
        <v>9.5</v>
      </c>
      <c r="T11197" t="s">
        <v>108</v>
      </c>
    </row>
    <row r="11198" spans="1:20" x14ac:dyDescent="0.35">
      <c r="A11198" t="s">
        <v>21719</v>
      </c>
      <c r="B11198" s="5" t="s">
        <v>145</v>
      </c>
      <c r="C11198" s="6">
        <v>127404</v>
      </c>
      <c r="D11198" t="s">
        <v>22</v>
      </c>
      <c r="E11198">
        <v>127404</v>
      </c>
      <c r="F11198" s="5" t="s">
        <v>23</v>
      </c>
      <c r="G11198" s="5" t="s">
        <v>42</v>
      </c>
      <c r="H11198" s="5" t="s">
        <v>191</v>
      </c>
      <c r="I11198" t="s">
        <v>44</v>
      </c>
      <c r="J11198" t="s">
        <v>151</v>
      </c>
      <c r="K11198">
        <v>100</v>
      </c>
      <c r="L11198" s="5" t="s">
        <v>21720</v>
      </c>
      <c r="M11198" s="5" t="s">
        <v>37</v>
      </c>
      <c r="N11198">
        <v>16</v>
      </c>
      <c r="O11198" t="s">
        <v>29</v>
      </c>
      <c r="P11198" s="1">
        <v>45497</v>
      </c>
      <c r="Q11198" s="1">
        <v>45543</v>
      </c>
      <c r="R11198">
        <v>2469</v>
      </c>
      <c r="S11198" s="4">
        <v>5.0999999999999996</v>
      </c>
      <c r="T11198" t="s">
        <v>79</v>
      </c>
    </row>
    <row r="11199" spans="1:20" x14ac:dyDescent="0.35">
      <c r="A11199" t="s">
        <v>21721</v>
      </c>
      <c r="B11199" s="5" t="s">
        <v>32</v>
      </c>
      <c r="C11199" s="6">
        <v>112946</v>
      </c>
      <c r="D11199" t="s">
        <v>41</v>
      </c>
      <c r="E11199">
        <v>96004</v>
      </c>
      <c r="F11199" s="5" t="s">
        <v>50</v>
      </c>
      <c r="G11199" s="5" t="s">
        <v>24</v>
      </c>
      <c r="H11199" s="5" t="s">
        <v>151</v>
      </c>
      <c r="I11199" t="s">
        <v>35</v>
      </c>
      <c r="J11199" t="s">
        <v>151</v>
      </c>
      <c r="K11199">
        <v>100</v>
      </c>
      <c r="L11199" s="5" t="s">
        <v>21722</v>
      </c>
      <c r="M11199" s="5" t="s">
        <v>70</v>
      </c>
      <c r="N11199">
        <v>2</v>
      </c>
      <c r="O11199" t="s">
        <v>141</v>
      </c>
      <c r="P11199" s="1">
        <v>45588</v>
      </c>
      <c r="Q11199" s="1">
        <v>45611</v>
      </c>
      <c r="R11199">
        <v>1555</v>
      </c>
      <c r="S11199" s="4">
        <v>5.3</v>
      </c>
      <c r="T11199" t="s">
        <v>79</v>
      </c>
    </row>
    <row r="11200" spans="1:20" x14ac:dyDescent="0.35">
      <c r="A11200" t="s">
        <v>21723</v>
      </c>
      <c r="B11200" s="5" t="s">
        <v>32</v>
      </c>
      <c r="C11200" s="6">
        <v>166982</v>
      </c>
      <c r="D11200" t="s">
        <v>120</v>
      </c>
      <c r="E11200">
        <v>150284</v>
      </c>
      <c r="F11200" s="5" t="s">
        <v>66</v>
      </c>
      <c r="G11200" s="5" t="s">
        <v>51</v>
      </c>
      <c r="H11200" s="5" t="s">
        <v>121</v>
      </c>
      <c r="I11200" t="s">
        <v>35</v>
      </c>
      <c r="J11200" t="s">
        <v>121</v>
      </c>
      <c r="K11200">
        <v>0</v>
      </c>
      <c r="L11200" s="5" t="s">
        <v>21724</v>
      </c>
      <c r="M11200" s="5" t="s">
        <v>70</v>
      </c>
      <c r="N11200">
        <v>5</v>
      </c>
      <c r="O11200" t="s">
        <v>85</v>
      </c>
      <c r="P11200" s="1">
        <v>45400</v>
      </c>
      <c r="Q11200" s="1">
        <v>45462</v>
      </c>
      <c r="R11200">
        <v>1128</v>
      </c>
      <c r="S11200" s="4">
        <v>7</v>
      </c>
      <c r="T11200" t="s">
        <v>153</v>
      </c>
    </row>
    <row r="11201" spans="1:20" x14ac:dyDescent="0.35">
      <c r="A11201" t="s">
        <v>21725</v>
      </c>
      <c r="B11201" s="5" t="s">
        <v>28802</v>
      </c>
      <c r="C11201" s="6">
        <v>79897</v>
      </c>
      <c r="D11201" t="s">
        <v>22</v>
      </c>
      <c r="E11201">
        <v>79897</v>
      </c>
      <c r="F11201" s="5" t="s">
        <v>58</v>
      </c>
      <c r="G11201" s="5" t="s">
        <v>59</v>
      </c>
      <c r="H11201" s="5" t="s">
        <v>129</v>
      </c>
      <c r="I11201" t="s">
        <v>35</v>
      </c>
      <c r="J11201" t="s">
        <v>129</v>
      </c>
      <c r="K11201">
        <v>0</v>
      </c>
      <c r="L11201" s="5" t="s">
        <v>21726</v>
      </c>
      <c r="M11201" s="5" t="s">
        <v>28</v>
      </c>
      <c r="N11201">
        <v>1</v>
      </c>
      <c r="O11201" t="s">
        <v>71</v>
      </c>
      <c r="P11201" s="1">
        <v>45393</v>
      </c>
      <c r="Q11201" s="1">
        <v>45411</v>
      </c>
      <c r="R11201">
        <v>1307</v>
      </c>
      <c r="S11201" s="4">
        <v>6</v>
      </c>
      <c r="T11201" t="s">
        <v>243</v>
      </c>
    </row>
    <row r="11202" spans="1:20" x14ac:dyDescent="0.35">
      <c r="A11202" t="s">
        <v>21727</v>
      </c>
      <c r="B11202" s="5" t="s">
        <v>28800</v>
      </c>
      <c r="C11202" s="6">
        <v>199034</v>
      </c>
      <c r="D11202" t="s">
        <v>120</v>
      </c>
      <c r="E11202">
        <v>179131</v>
      </c>
      <c r="F11202" s="5" t="s">
        <v>23</v>
      </c>
      <c r="G11202" s="5" t="s">
        <v>42</v>
      </c>
      <c r="H11202" s="5" t="s">
        <v>121</v>
      </c>
      <c r="I11202" t="s">
        <v>44</v>
      </c>
      <c r="J11202" t="s">
        <v>121</v>
      </c>
      <c r="K11202">
        <v>0</v>
      </c>
      <c r="L11202" s="5" t="s">
        <v>21728</v>
      </c>
      <c r="M11202" s="5" t="s">
        <v>54</v>
      </c>
      <c r="N11202">
        <v>13</v>
      </c>
      <c r="O11202" t="s">
        <v>135</v>
      </c>
      <c r="P11202" s="1">
        <v>45439</v>
      </c>
      <c r="Q11202" s="1">
        <v>45457</v>
      </c>
      <c r="R11202">
        <v>2002</v>
      </c>
      <c r="S11202" s="4">
        <v>7.9</v>
      </c>
      <c r="T11202" t="s">
        <v>63</v>
      </c>
    </row>
    <row r="11203" spans="1:20" x14ac:dyDescent="0.35">
      <c r="A11203" t="s">
        <v>21729</v>
      </c>
      <c r="B11203" s="5" t="s">
        <v>57</v>
      </c>
      <c r="C11203" s="6">
        <v>121505</v>
      </c>
      <c r="D11203" t="s">
        <v>22</v>
      </c>
      <c r="E11203">
        <v>121505</v>
      </c>
      <c r="F11203" s="5" t="s">
        <v>50</v>
      </c>
      <c r="G11203" s="5" t="s">
        <v>42</v>
      </c>
      <c r="H11203" s="5" t="s">
        <v>101</v>
      </c>
      <c r="I11203" t="s">
        <v>35</v>
      </c>
      <c r="J11203" t="s">
        <v>940</v>
      </c>
      <c r="K11203">
        <v>0</v>
      </c>
      <c r="L11203" s="5" t="s">
        <v>21730</v>
      </c>
      <c r="M11203" s="5" t="s">
        <v>37</v>
      </c>
      <c r="N11203">
        <v>3</v>
      </c>
      <c r="O11203" t="s">
        <v>29</v>
      </c>
      <c r="P11203" s="1">
        <v>45646</v>
      </c>
      <c r="Q11203" s="1">
        <v>45710</v>
      </c>
      <c r="R11203">
        <v>505</v>
      </c>
      <c r="S11203" s="4">
        <v>9.6</v>
      </c>
      <c r="T11203" t="s">
        <v>136</v>
      </c>
    </row>
    <row r="11204" spans="1:20" x14ac:dyDescent="0.35">
      <c r="A11204" t="s">
        <v>21731</v>
      </c>
      <c r="B11204" s="5" t="s">
        <v>162</v>
      </c>
      <c r="C11204" s="6">
        <v>98949</v>
      </c>
      <c r="D11204" t="s">
        <v>41</v>
      </c>
      <c r="E11204">
        <v>84107</v>
      </c>
      <c r="F11204" s="5" t="s">
        <v>66</v>
      </c>
      <c r="G11204" s="5" t="s">
        <v>59</v>
      </c>
      <c r="H11204" s="5" t="s">
        <v>151</v>
      </c>
      <c r="I11204" t="s">
        <v>44</v>
      </c>
      <c r="J11204" t="s">
        <v>151</v>
      </c>
      <c r="K11204">
        <v>0</v>
      </c>
      <c r="L11204" s="5" t="s">
        <v>21732</v>
      </c>
      <c r="M11204" s="5" t="s">
        <v>37</v>
      </c>
      <c r="N11204">
        <v>9</v>
      </c>
      <c r="O11204" t="s">
        <v>147</v>
      </c>
      <c r="P11204" s="1">
        <v>45363</v>
      </c>
      <c r="Q11204" s="1">
        <v>45426</v>
      </c>
      <c r="R11204">
        <v>2235</v>
      </c>
      <c r="S11204" s="4">
        <v>7.3</v>
      </c>
      <c r="T11204" t="s">
        <v>118</v>
      </c>
    </row>
    <row r="11205" spans="1:20" x14ac:dyDescent="0.35">
      <c r="A11205" t="s">
        <v>21733</v>
      </c>
      <c r="B11205" s="5" t="s">
        <v>179</v>
      </c>
      <c r="C11205" s="6">
        <v>175782</v>
      </c>
      <c r="D11205" t="s">
        <v>22</v>
      </c>
      <c r="E11205">
        <v>175782</v>
      </c>
      <c r="F11205" s="5" t="s">
        <v>23</v>
      </c>
      <c r="G11205" s="5" t="s">
        <v>24</v>
      </c>
      <c r="H11205" s="5" t="s">
        <v>25</v>
      </c>
      <c r="I11205" t="s">
        <v>44</v>
      </c>
      <c r="J11205" t="s">
        <v>25</v>
      </c>
      <c r="K11205">
        <v>50</v>
      </c>
      <c r="L11205" s="5" t="s">
        <v>12665</v>
      </c>
      <c r="M11205" s="5" t="s">
        <v>70</v>
      </c>
      <c r="N11205">
        <v>10</v>
      </c>
      <c r="O11205" t="s">
        <v>46</v>
      </c>
      <c r="P11205" s="1">
        <v>45728</v>
      </c>
      <c r="Q11205" s="1">
        <v>45785</v>
      </c>
      <c r="R11205">
        <v>909</v>
      </c>
      <c r="S11205" s="4">
        <v>7.6</v>
      </c>
      <c r="T11205" t="s">
        <v>38</v>
      </c>
    </row>
    <row r="11206" spans="1:20" x14ac:dyDescent="0.35">
      <c r="A11206" t="s">
        <v>21734</v>
      </c>
      <c r="B11206" s="5" t="s">
        <v>40</v>
      </c>
      <c r="C11206" s="6">
        <v>204328</v>
      </c>
      <c r="D11206" t="s">
        <v>41</v>
      </c>
      <c r="E11206">
        <v>173679</v>
      </c>
      <c r="F11206" s="5" t="s">
        <v>23</v>
      </c>
      <c r="G11206" s="5" t="s">
        <v>42</v>
      </c>
      <c r="H11206" s="5" t="s">
        <v>126</v>
      </c>
      <c r="I11206" t="s">
        <v>35</v>
      </c>
      <c r="J11206" t="s">
        <v>467</v>
      </c>
      <c r="K11206">
        <v>50</v>
      </c>
      <c r="L11206" s="5" t="s">
        <v>21735</v>
      </c>
      <c r="M11206" s="5" t="s">
        <v>28</v>
      </c>
      <c r="N11206">
        <v>13</v>
      </c>
      <c r="O11206" t="s">
        <v>46</v>
      </c>
      <c r="P11206" s="1">
        <v>45530</v>
      </c>
      <c r="Q11206" s="1">
        <v>45582</v>
      </c>
      <c r="R11206">
        <v>747</v>
      </c>
      <c r="S11206" s="4">
        <v>7.8</v>
      </c>
      <c r="T11206" t="s">
        <v>47</v>
      </c>
    </row>
    <row r="11207" spans="1:20" x14ac:dyDescent="0.35">
      <c r="A11207" t="s">
        <v>21736</v>
      </c>
      <c r="B11207" s="5" t="s">
        <v>28800</v>
      </c>
      <c r="C11207" s="6">
        <v>47111</v>
      </c>
      <c r="D11207" t="s">
        <v>22</v>
      </c>
      <c r="E11207">
        <v>47111</v>
      </c>
      <c r="F11207" s="5" t="s">
        <v>58</v>
      </c>
      <c r="G11207" s="5" t="s">
        <v>24</v>
      </c>
      <c r="H11207" s="5" t="s">
        <v>129</v>
      </c>
      <c r="I11207" t="s">
        <v>44</v>
      </c>
      <c r="J11207" t="s">
        <v>129</v>
      </c>
      <c r="K11207">
        <v>50</v>
      </c>
      <c r="L11207" s="5" t="s">
        <v>21737</v>
      </c>
      <c r="M11207" s="5" t="s">
        <v>70</v>
      </c>
      <c r="N11207">
        <v>0</v>
      </c>
      <c r="O11207" t="s">
        <v>29</v>
      </c>
      <c r="P11207" s="1">
        <v>45390</v>
      </c>
      <c r="Q11207" s="1">
        <v>45413</v>
      </c>
      <c r="R11207">
        <v>2498</v>
      </c>
      <c r="S11207" s="4">
        <v>7.9</v>
      </c>
      <c r="T11207" t="s">
        <v>210</v>
      </c>
    </row>
    <row r="11208" spans="1:20" x14ac:dyDescent="0.35">
      <c r="A11208" t="s">
        <v>21738</v>
      </c>
      <c r="B11208" s="5" t="s">
        <v>174</v>
      </c>
      <c r="C11208" s="6">
        <v>97477</v>
      </c>
      <c r="D11208" t="s">
        <v>92</v>
      </c>
      <c r="E11208">
        <v>73108</v>
      </c>
      <c r="F11208" s="5" t="s">
        <v>50</v>
      </c>
      <c r="G11208" s="5" t="s">
        <v>24</v>
      </c>
      <c r="H11208" s="5" t="s">
        <v>93</v>
      </c>
      <c r="I11208" t="s">
        <v>44</v>
      </c>
      <c r="J11208" t="s">
        <v>93</v>
      </c>
      <c r="K11208">
        <v>100</v>
      </c>
      <c r="L11208" s="5" t="s">
        <v>21739</v>
      </c>
      <c r="M11208" s="5" t="s">
        <v>28</v>
      </c>
      <c r="N11208">
        <v>3</v>
      </c>
      <c r="O11208" t="s">
        <v>141</v>
      </c>
      <c r="P11208" s="1">
        <v>45509</v>
      </c>
      <c r="Q11208" s="1">
        <v>45544</v>
      </c>
      <c r="R11208">
        <v>1609</v>
      </c>
      <c r="S11208" s="4">
        <v>5.2</v>
      </c>
      <c r="T11208" t="s">
        <v>95</v>
      </c>
    </row>
    <row r="11209" spans="1:20" x14ac:dyDescent="0.35">
      <c r="A11209" t="s">
        <v>21740</v>
      </c>
      <c r="B11209" s="5" t="s">
        <v>145</v>
      </c>
      <c r="C11209" s="6">
        <v>45439</v>
      </c>
      <c r="D11209" t="s">
        <v>22</v>
      </c>
      <c r="E11209">
        <v>45439</v>
      </c>
      <c r="F11209" s="5" t="s">
        <v>66</v>
      </c>
      <c r="G11209" s="5" t="s">
        <v>42</v>
      </c>
      <c r="H11209" s="5" t="s">
        <v>116</v>
      </c>
      <c r="I11209" t="s">
        <v>44</v>
      </c>
      <c r="J11209" t="s">
        <v>116</v>
      </c>
      <c r="K11209">
        <v>0</v>
      </c>
      <c r="L11209" s="5" t="s">
        <v>21741</v>
      </c>
      <c r="M11209" s="5" t="s">
        <v>28</v>
      </c>
      <c r="N11209">
        <v>5</v>
      </c>
      <c r="O11209" t="s">
        <v>172</v>
      </c>
      <c r="P11209" s="1">
        <v>45612</v>
      </c>
      <c r="Q11209" s="1">
        <v>45650</v>
      </c>
      <c r="R11209">
        <v>1674</v>
      </c>
      <c r="S11209" s="4">
        <v>9.8000000000000007</v>
      </c>
      <c r="T11209" t="s">
        <v>47</v>
      </c>
    </row>
    <row r="11210" spans="1:20" x14ac:dyDescent="0.35">
      <c r="A11210" t="s">
        <v>21742</v>
      </c>
      <c r="B11210" s="5" t="s">
        <v>145</v>
      </c>
      <c r="C11210" s="6">
        <v>268419</v>
      </c>
      <c r="D11210" t="s">
        <v>92</v>
      </c>
      <c r="E11210">
        <v>201314</v>
      </c>
      <c r="F11210" s="5" t="s">
        <v>23</v>
      </c>
      <c r="G11210" s="5" t="s">
        <v>42</v>
      </c>
      <c r="H11210" s="5" t="s">
        <v>93</v>
      </c>
      <c r="I11210" t="s">
        <v>26</v>
      </c>
      <c r="J11210" t="s">
        <v>93</v>
      </c>
      <c r="K11210">
        <v>0</v>
      </c>
      <c r="L11210" s="5" t="s">
        <v>21743</v>
      </c>
      <c r="M11210" s="5" t="s">
        <v>70</v>
      </c>
      <c r="N11210">
        <v>11</v>
      </c>
      <c r="O11210" t="s">
        <v>71</v>
      </c>
      <c r="P11210" s="1">
        <v>45485</v>
      </c>
      <c r="Q11210" s="1">
        <v>45535</v>
      </c>
      <c r="R11210">
        <v>2445</v>
      </c>
      <c r="S11210" s="4">
        <v>5.6</v>
      </c>
      <c r="T11210" t="s">
        <v>95</v>
      </c>
    </row>
    <row r="11211" spans="1:20" x14ac:dyDescent="0.35">
      <c r="A11211" t="s">
        <v>21744</v>
      </c>
      <c r="B11211" s="5" t="s">
        <v>32</v>
      </c>
      <c r="C11211" s="6">
        <v>42030</v>
      </c>
      <c r="D11211" t="s">
        <v>22</v>
      </c>
      <c r="E11211">
        <v>42030</v>
      </c>
      <c r="F11211" s="5" t="s">
        <v>50</v>
      </c>
      <c r="G11211" s="5" t="s">
        <v>59</v>
      </c>
      <c r="H11211" s="5" t="s">
        <v>116</v>
      </c>
      <c r="I11211" t="s">
        <v>35</v>
      </c>
      <c r="J11211" t="s">
        <v>43</v>
      </c>
      <c r="K11211">
        <v>50</v>
      </c>
      <c r="L11211" s="5" t="s">
        <v>21745</v>
      </c>
      <c r="M11211" s="5" t="s">
        <v>37</v>
      </c>
      <c r="N11211">
        <v>2</v>
      </c>
      <c r="O11211" t="s">
        <v>141</v>
      </c>
      <c r="P11211" s="1">
        <v>45758</v>
      </c>
      <c r="Q11211" s="1">
        <v>45826</v>
      </c>
      <c r="R11211">
        <v>1712</v>
      </c>
      <c r="S11211" s="4">
        <v>6.3</v>
      </c>
      <c r="T11211" t="s">
        <v>47</v>
      </c>
    </row>
    <row r="11212" spans="1:20" x14ac:dyDescent="0.35">
      <c r="A11212" t="s">
        <v>21746</v>
      </c>
      <c r="B11212" s="5" t="s">
        <v>28802</v>
      </c>
      <c r="C11212" s="6">
        <v>134524</v>
      </c>
      <c r="D11212" t="s">
        <v>22</v>
      </c>
      <c r="E11212">
        <v>134524</v>
      </c>
      <c r="F11212" s="5" t="s">
        <v>66</v>
      </c>
      <c r="G11212" s="5" t="s">
        <v>59</v>
      </c>
      <c r="H11212" s="5" t="s">
        <v>52</v>
      </c>
      <c r="I11212" t="s">
        <v>26</v>
      </c>
      <c r="J11212" t="s">
        <v>52</v>
      </c>
      <c r="K11212">
        <v>100</v>
      </c>
      <c r="L11212" s="5" t="s">
        <v>19247</v>
      </c>
      <c r="M11212" s="5" t="s">
        <v>70</v>
      </c>
      <c r="N11212">
        <v>9</v>
      </c>
      <c r="O11212" t="s">
        <v>141</v>
      </c>
      <c r="P11212" s="1">
        <v>45372</v>
      </c>
      <c r="Q11212" s="1">
        <v>45425</v>
      </c>
      <c r="R11212">
        <v>2193</v>
      </c>
      <c r="S11212" s="4">
        <v>9</v>
      </c>
      <c r="T11212" t="s">
        <v>153</v>
      </c>
    </row>
    <row r="11213" spans="1:20" x14ac:dyDescent="0.35">
      <c r="A11213" t="s">
        <v>21747</v>
      </c>
      <c r="B11213" s="5" t="s">
        <v>28802</v>
      </c>
      <c r="C11213" s="6">
        <v>178034</v>
      </c>
      <c r="D11213" t="s">
        <v>22</v>
      </c>
      <c r="E11213">
        <v>178034</v>
      </c>
      <c r="F11213" s="5" t="s">
        <v>23</v>
      </c>
      <c r="G11213" s="5" t="s">
        <v>59</v>
      </c>
      <c r="H11213" s="5" t="s">
        <v>191</v>
      </c>
      <c r="I11213" t="s">
        <v>26</v>
      </c>
      <c r="J11213" t="s">
        <v>426</v>
      </c>
      <c r="K11213">
        <v>0</v>
      </c>
      <c r="L11213" s="5" t="s">
        <v>21748</v>
      </c>
      <c r="M11213" s="5" t="s">
        <v>37</v>
      </c>
      <c r="N11213">
        <v>19</v>
      </c>
      <c r="O11213" t="s">
        <v>112</v>
      </c>
      <c r="P11213" s="1">
        <v>45308</v>
      </c>
      <c r="Q11213" s="1">
        <v>45379</v>
      </c>
      <c r="R11213">
        <v>2436</v>
      </c>
      <c r="S11213" s="4">
        <v>9.8000000000000007</v>
      </c>
      <c r="T11213" t="s">
        <v>95</v>
      </c>
    </row>
    <row r="11214" spans="1:20" x14ac:dyDescent="0.35">
      <c r="A11214" t="s">
        <v>21749</v>
      </c>
      <c r="B11214" s="5" t="s">
        <v>28799</v>
      </c>
      <c r="C11214" s="6">
        <v>79119</v>
      </c>
      <c r="D11214" t="s">
        <v>22</v>
      </c>
      <c r="E11214">
        <v>79119</v>
      </c>
      <c r="F11214" s="5" t="s">
        <v>50</v>
      </c>
      <c r="G11214" s="5" t="s">
        <v>24</v>
      </c>
      <c r="H11214" s="5" t="s">
        <v>25</v>
      </c>
      <c r="I11214" t="s">
        <v>44</v>
      </c>
      <c r="J11214" t="s">
        <v>25</v>
      </c>
      <c r="K11214">
        <v>100</v>
      </c>
      <c r="L11214" s="5" t="s">
        <v>21750</v>
      </c>
      <c r="M11214" s="5" t="s">
        <v>28</v>
      </c>
      <c r="N11214">
        <v>4</v>
      </c>
      <c r="O11214" t="s">
        <v>172</v>
      </c>
      <c r="P11214" s="1">
        <v>45371</v>
      </c>
      <c r="Q11214" s="1">
        <v>45423</v>
      </c>
      <c r="R11214">
        <v>1637</v>
      </c>
      <c r="S11214" s="4">
        <v>7.7</v>
      </c>
      <c r="T11214" t="s">
        <v>30</v>
      </c>
    </row>
    <row r="11215" spans="1:20" x14ac:dyDescent="0.35">
      <c r="A11215" t="s">
        <v>21751</v>
      </c>
      <c r="B11215" s="5" t="s">
        <v>28799</v>
      </c>
      <c r="C11215" s="6">
        <v>168770</v>
      </c>
      <c r="D11215" t="s">
        <v>22</v>
      </c>
      <c r="E11215">
        <v>168770</v>
      </c>
      <c r="F11215" s="5" t="s">
        <v>23</v>
      </c>
      <c r="G11215" s="5" t="s">
        <v>24</v>
      </c>
      <c r="H11215" s="5" t="s">
        <v>129</v>
      </c>
      <c r="I11215" t="s">
        <v>35</v>
      </c>
      <c r="J11215" t="s">
        <v>116</v>
      </c>
      <c r="K11215">
        <v>50</v>
      </c>
      <c r="L11215" s="5" t="s">
        <v>21752</v>
      </c>
      <c r="M11215" s="5" t="s">
        <v>28</v>
      </c>
      <c r="N11215">
        <v>15</v>
      </c>
      <c r="O11215" t="s">
        <v>29</v>
      </c>
      <c r="P11215" s="1">
        <v>45605</v>
      </c>
      <c r="Q11215" s="1">
        <v>45654</v>
      </c>
      <c r="R11215">
        <v>1740</v>
      </c>
      <c r="S11215" s="4">
        <v>6.8</v>
      </c>
      <c r="T11215" t="s">
        <v>55</v>
      </c>
    </row>
    <row r="11216" spans="1:20" x14ac:dyDescent="0.35">
      <c r="A11216" t="s">
        <v>21753</v>
      </c>
      <c r="B11216" s="5" t="s">
        <v>28800</v>
      </c>
      <c r="C11216" s="6">
        <v>65252</v>
      </c>
      <c r="D11216" t="s">
        <v>81</v>
      </c>
      <c r="E11216">
        <v>88090</v>
      </c>
      <c r="F11216" s="5" t="s">
        <v>58</v>
      </c>
      <c r="G11216" s="5" t="s">
        <v>59</v>
      </c>
      <c r="H11216" s="5" t="s">
        <v>82</v>
      </c>
      <c r="I11216" t="s">
        <v>26</v>
      </c>
      <c r="J11216" t="s">
        <v>82</v>
      </c>
      <c r="K11216">
        <v>100</v>
      </c>
      <c r="L11216" s="5" t="s">
        <v>21754</v>
      </c>
      <c r="M11216" s="5" t="s">
        <v>37</v>
      </c>
      <c r="N11216">
        <v>1</v>
      </c>
      <c r="O11216" t="s">
        <v>131</v>
      </c>
      <c r="P11216" s="1">
        <v>45672</v>
      </c>
      <c r="Q11216" s="1">
        <v>45714</v>
      </c>
      <c r="R11216">
        <v>1035</v>
      </c>
      <c r="S11216" s="4">
        <v>6.7</v>
      </c>
      <c r="T11216" t="s">
        <v>89</v>
      </c>
    </row>
    <row r="11217" spans="1:20" x14ac:dyDescent="0.35">
      <c r="A11217" t="s">
        <v>21755</v>
      </c>
      <c r="B11217" s="5" t="s">
        <v>179</v>
      </c>
      <c r="C11217" s="6">
        <v>163792</v>
      </c>
      <c r="D11217" t="s">
        <v>92</v>
      </c>
      <c r="E11217">
        <v>122844</v>
      </c>
      <c r="F11217" s="5" t="s">
        <v>23</v>
      </c>
      <c r="G11217" s="5" t="s">
        <v>42</v>
      </c>
      <c r="H11217" s="5" t="s">
        <v>93</v>
      </c>
      <c r="I11217" t="s">
        <v>26</v>
      </c>
      <c r="J11217" t="s">
        <v>93</v>
      </c>
      <c r="K11217">
        <v>50</v>
      </c>
      <c r="L11217" s="5" t="s">
        <v>21756</v>
      </c>
      <c r="M11217" s="5" t="s">
        <v>28</v>
      </c>
      <c r="N11217">
        <v>14</v>
      </c>
      <c r="O11217" t="s">
        <v>167</v>
      </c>
      <c r="P11217" s="1">
        <v>45498</v>
      </c>
      <c r="Q11217" s="1">
        <v>45529</v>
      </c>
      <c r="R11217">
        <v>664</v>
      </c>
      <c r="S11217" s="4">
        <v>8.4</v>
      </c>
      <c r="T11217" t="s">
        <v>55</v>
      </c>
    </row>
    <row r="11218" spans="1:20" x14ac:dyDescent="0.35">
      <c r="A11218" t="s">
        <v>21757</v>
      </c>
      <c r="B11218" s="5" t="s">
        <v>91</v>
      </c>
      <c r="C11218" s="6">
        <v>196273</v>
      </c>
      <c r="D11218" t="s">
        <v>22</v>
      </c>
      <c r="E11218">
        <v>196273</v>
      </c>
      <c r="F11218" s="5" t="s">
        <v>66</v>
      </c>
      <c r="G11218" s="5" t="s">
        <v>59</v>
      </c>
      <c r="H11218" s="5" t="s">
        <v>68</v>
      </c>
      <c r="I11218" t="s">
        <v>26</v>
      </c>
      <c r="J11218" t="s">
        <v>354</v>
      </c>
      <c r="K11218">
        <v>0</v>
      </c>
      <c r="L11218" s="5" t="s">
        <v>21758</v>
      </c>
      <c r="M11218" s="5" t="s">
        <v>70</v>
      </c>
      <c r="N11218">
        <v>5</v>
      </c>
      <c r="O11218" t="s">
        <v>85</v>
      </c>
      <c r="P11218" s="1">
        <v>45565</v>
      </c>
      <c r="Q11218" s="1">
        <v>45581</v>
      </c>
      <c r="R11218">
        <v>1052</v>
      </c>
      <c r="S11218" s="4">
        <v>7</v>
      </c>
      <c r="T11218" t="s">
        <v>63</v>
      </c>
    </row>
    <row r="11219" spans="1:20" x14ac:dyDescent="0.35">
      <c r="A11219" t="s">
        <v>21759</v>
      </c>
      <c r="B11219" s="5" t="s">
        <v>28800</v>
      </c>
      <c r="C11219" s="6">
        <v>50242</v>
      </c>
      <c r="D11219" t="s">
        <v>41</v>
      </c>
      <c r="E11219">
        <v>42706</v>
      </c>
      <c r="F11219" s="5" t="s">
        <v>58</v>
      </c>
      <c r="G11219" s="5" t="s">
        <v>42</v>
      </c>
      <c r="H11219" s="5" t="s">
        <v>60</v>
      </c>
      <c r="I11219" t="s">
        <v>26</v>
      </c>
      <c r="J11219" t="s">
        <v>82</v>
      </c>
      <c r="K11219">
        <v>50</v>
      </c>
      <c r="L11219" s="5" t="s">
        <v>17738</v>
      </c>
      <c r="M11219" s="5" t="s">
        <v>28</v>
      </c>
      <c r="N11219">
        <v>0</v>
      </c>
      <c r="O11219" t="s">
        <v>88</v>
      </c>
      <c r="P11219" s="1">
        <v>45747</v>
      </c>
      <c r="Q11219" s="1">
        <v>45776</v>
      </c>
      <c r="R11219">
        <v>690</v>
      </c>
      <c r="S11219" s="4">
        <v>7.3</v>
      </c>
      <c r="T11219" t="s">
        <v>95</v>
      </c>
    </row>
    <row r="11220" spans="1:20" x14ac:dyDescent="0.35">
      <c r="A11220" t="s">
        <v>21760</v>
      </c>
      <c r="B11220" s="5" t="s">
        <v>91</v>
      </c>
      <c r="C11220" s="6">
        <v>262801</v>
      </c>
      <c r="D11220" t="s">
        <v>22</v>
      </c>
      <c r="E11220">
        <v>262801</v>
      </c>
      <c r="F11220" s="5" t="s">
        <v>23</v>
      </c>
      <c r="G11220" s="5" t="s">
        <v>51</v>
      </c>
      <c r="H11220" s="5" t="s">
        <v>25</v>
      </c>
      <c r="I11220" t="s">
        <v>35</v>
      </c>
      <c r="J11220" t="s">
        <v>25</v>
      </c>
      <c r="K11220">
        <v>50</v>
      </c>
      <c r="L11220" s="5" t="s">
        <v>21761</v>
      </c>
      <c r="M11220" s="5" t="s">
        <v>28</v>
      </c>
      <c r="N11220">
        <v>19</v>
      </c>
      <c r="O11220" t="s">
        <v>29</v>
      </c>
      <c r="P11220" s="1">
        <v>45419</v>
      </c>
      <c r="Q11220" s="1">
        <v>45457</v>
      </c>
      <c r="R11220">
        <v>1769</v>
      </c>
      <c r="S11220" s="4">
        <v>6.1</v>
      </c>
      <c r="T11220" t="s">
        <v>63</v>
      </c>
    </row>
    <row r="11221" spans="1:20" x14ac:dyDescent="0.35">
      <c r="A11221" t="s">
        <v>21762</v>
      </c>
      <c r="B11221" s="5" t="s">
        <v>174</v>
      </c>
      <c r="C11221" s="6">
        <v>61263</v>
      </c>
      <c r="D11221" t="s">
        <v>41</v>
      </c>
      <c r="E11221">
        <v>52074</v>
      </c>
      <c r="F11221" s="5" t="s">
        <v>58</v>
      </c>
      <c r="G11221" s="5" t="s">
        <v>51</v>
      </c>
      <c r="H11221" s="5" t="s">
        <v>43</v>
      </c>
      <c r="I11221" t="s">
        <v>35</v>
      </c>
      <c r="J11221" t="s">
        <v>67</v>
      </c>
      <c r="K11221">
        <v>0</v>
      </c>
      <c r="L11221" s="5" t="s">
        <v>21763</v>
      </c>
      <c r="M11221" s="5" t="s">
        <v>54</v>
      </c>
      <c r="N11221">
        <v>0</v>
      </c>
      <c r="O11221" t="s">
        <v>141</v>
      </c>
      <c r="P11221" s="1">
        <v>45555</v>
      </c>
      <c r="Q11221" s="1">
        <v>45587</v>
      </c>
      <c r="R11221">
        <v>892</v>
      </c>
      <c r="S11221" s="4">
        <v>9.5</v>
      </c>
      <c r="T11221" t="s">
        <v>108</v>
      </c>
    </row>
    <row r="11222" spans="1:20" x14ac:dyDescent="0.35">
      <c r="A11222" t="s">
        <v>21764</v>
      </c>
      <c r="B11222" s="5" t="s">
        <v>145</v>
      </c>
      <c r="C11222" s="6">
        <v>146528</v>
      </c>
      <c r="D11222" t="s">
        <v>120</v>
      </c>
      <c r="E11222">
        <v>131875</v>
      </c>
      <c r="F11222" s="5" t="s">
        <v>50</v>
      </c>
      <c r="G11222" s="5" t="s">
        <v>24</v>
      </c>
      <c r="H11222" s="5" t="s">
        <v>121</v>
      </c>
      <c r="I11222" t="s">
        <v>26</v>
      </c>
      <c r="J11222" t="s">
        <v>121</v>
      </c>
      <c r="K11222">
        <v>50</v>
      </c>
      <c r="L11222" s="5" t="s">
        <v>21765</v>
      </c>
      <c r="M11222" s="5" t="s">
        <v>28</v>
      </c>
      <c r="N11222">
        <v>3</v>
      </c>
      <c r="O11222" t="s">
        <v>85</v>
      </c>
      <c r="P11222" s="1">
        <v>45695</v>
      </c>
      <c r="Q11222" s="1">
        <v>45738</v>
      </c>
      <c r="R11222">
        <v>2279</v>
      </c>
      <c r="S11222" s="4">
        <v>9.9</v>
      </c>
      <c r="T11222" t="s">
        <v>118</v>
      </c>
    </row>
    <row r="11223" spans="1:20" x14ac:dyDescent="0.35">
      <c r="A11223" t="s">
        <v>21766</v>
      </c>
      <c r="B11223" s="5" t="s">
        <v>28799</v>
      </c>
      <c r="C11223" s="6">
        <v>163758</v>
      </c>
      <c r="D11223" t="s">
        <v>22</v>
      </c>
      <c r="E11223">
        <v>163758</v>
      </c>
      <c r="F11223" s="5" t="s">
        <v>66</v>
      </c>
      <c r="G11223" s="5" t="s">
        <v>59</v>
      </c>
      <c r="H11223" s="5" t="s">
        <v>68</v>
      </c>
      <c r="I11223" t="s">
        <v>44</v>
      </c>
      <c r="J11223" t="s">
        <v>68</v>
      </c>
      <c r="K11223">
        <v>50</v>
      </c>
      <c r="L11223" s="5" t="s">
        <v>21767</v>
      </c>
      <c r="M11223" s="5" t="s">
        <v>70</v>
      </c>
      <c r="N11223">
        <v>9</v>
      </c>
      <c r="O11223" t="s">
        <v>147</v>
      </c>
      <c r="P11223" s="1">
        <v>45615</v>
      </c>
      <c r="Q11223" s="1">
        <v>45644</v>
      </c>
      <c r="R11223">
        <v>1651</v>
      </c>
      <c r="S11223" s="4">
        <v>7.6</v>
      </c>
      <c r="T11223" t="s">
        <v>243</v>
      </c>
    </row>
    <row r="11224" spans="1:20" x14ac:dyDescent="0.35">
      <c r="A11224" t="s">
        <v>21768</v>
      </c>
      <c r="B11224" s="5" t="s">
        <v>28802</v>
      </c>
      <c r="C11224" s="6">
        <v>166269</v>
      </c>
      <c r="D11224" t="s">
        <v>33</v>
      </c>
      <c r="E11224">
        <v>18289590</v>
      </c>
      <c r="F11224" s="5" t="s">
        <v>23</v>
      </c>
      <c r="G11224" s="5" t="s">
        <v>42</v>
      </c>
      <c r="H11224" s="5" t="s">
        <v>34</v>
      </c>
      <c r="I11224" t="s">
        <v>35</v>
      </c>
      <c r="J11224" t="s">
        <v>34</v>
      </c>
      <c r="K11224">
        <v>0</v>
      </c>
      <c r="L11224" s="5" t="s">
        <v>16148</v>
      </c>
      <c r="M11224" s="5" t="s">
        <v>28</v>
      </c>
      <c r="N11224">
        <v>16</v>
      </c>
      <c r="O11224" t="s">
        <v>172</v>
      </c>
      <c r="P11224" s="1">
        <v>45400</v>
      </c>
      <c r="Q11224" s="1">
        <v>45454</v>
      </c>
      <c r="R11224">
        <v>2443</v>
      </c>
      <c r="S11224" s="4">
        <v>8.9</v>
      </c>
      <c r="T11224" t="s">
        <v>103</v>
      </c>
    </row>
    <row r="11225" spans="1:20" x14ac:dyDescent="0.35">
      <c r="A11225" t="s">
        <v>21769</v>
      </c>
      <c r="B11225" s="5" t="s">
        <v>179</v>
      </c>
      <c r="C11225" s="6">
        <v>233000</v>
      </c>
      <c r="D11225" t="s">
        <v>41</v>
      </c>
      <c r="E11225">
        <v>198050</v>
      </c>
      <c r="F11225" s="5" t="s">
        <v>23</v>
      </c>
      <c r="G11225" s="5" t="s">
        <v>42</v>
      </c>
      <c r="H11225" s="5" t="s">
        <v>60</v>
      </c>
      <c r="I11225" t="s">
        <v>26</v>
      </c>
      <c r="J11225" t="s">
        <v>60</v>
      </c>
      <c r="K11225">
        <v>50</v>
      </c>
      <c r="L11225" s="5" t="s">
        <v>21770</v>
      </c>
      <c r="M11225" s="5" t="s">
        <v>54</v>
      </c>
      <c r="N11225">
        <v>10</v>
      </c>
      <c r="O11225" t="s">
        <v>112</v>
      </c>
      <c r="P11225" s="1">
        <v>45659</v>
      </c>
      <c r="Q11225" s="1">
        <v>45674</v>
      </c>
      <c r="R11225">
        <v>778</v>
      </c>
      <c r="S11225" s="4">
        <v>8</v>
      </c>
      <c r="T11225" t="s">
        <v>95</v>
      </c>
    </row>
    <row r="11226" spans="1:20" x14ac:dyDescent="0.35">
      <c r="A11226" t="s">
        <v>21771</v>
      </c>
      <c r="B11226" s="5" t="s">
        <v>28802</v>
      </c>
      <c r="C11226" s="6">
        <v>91649</v>
      </c>
      <c r="D11226" t="s">
        <v>22</v>
      </c>
      <c r="E11226">
        <v>91649</v>
      </c>
      <c r="F11226" s="5" t="s">
        <v>50</v>
      </c>
      <c r="G11226" s="5" t="s">
        <v>24</v>
      </c>
      <c r="H11226" s="5" t="s">
        <v>101</v>
      </c>
      <c r="I11226" t="s">
        <v>44</v>
      </c>
      <c r="J11226" t="s">
        <v>129</v>
      </c>
      <c r="K11226">
        <v>50</v>
      </c>
      <c r="L11226" s="5" t="s">
        <v>21772</v>
      </c>
      <c r="M11226" s="5" t="s">
        <v>28</v>
      </c>
      <c r="N11226">
        <v>4</v>
      </c>
      <c r="O11226" t="s">
        <v>147</v>
      </c>
      <c r="P11226" s="1">
        <v>45328</v>
      </c>
      <c r="Q11226" s="1">
        <v>45365</v>
      </c>
      <c r="R11226">
        <v>1886</v>
      </c>
      <c r="S11226" s="4">
        <v>9.4</v>
      </c>
      <c r="T11226" t="s">
        <v>30</v>
      </c>
    </row>
    <row r="11227" spans="1:20" x14ac:dyDescent="0.35">
      <c r="A11227" t="s">
        <v>21773</v>
      </c>
      <c r="B11227" s="5" t="s">
        <v>28800</v>
      </c>
      <c r="C11227" s="6">
        <v>152617</v>
      </c>
      <c r="D11227" t="s">
        <v>120</v>
      </c>
      <c r="E11227">
        <v>137355</v>
      </c>
      <c r="F11227" s="5" t="s">
        <v>66</v>
      </c>
      <c r="G11227" s="5" t="s">
        <v>42</v>
      </c>
      <c r="H11227" s="5" t="s">
        <v>121</v>
      </c>
      <c r="I11227" t="s">
        <v>26</v>
      </c>
      <c r="J11227" t="s">
        <v>97</v>
      </c>
      <c r="K11227">
        <v>50</v>
      </c>
      <c r="L11227" s="5" t="s">
        <v>21774</v>
      </c>
      <c r="M11227" s="5" t="s">
        <v>37</v>
      </c>
      <c r="N11227">
        <v>5</v>
      </c>
      <c r="O11227" t="s">
        <v>29</v>
      </c>
      <c r="P11227" s="1">
        <v>45352</v>
      </c>
      <c r="Q11227" s="1">
        <v>45400</v>
      </c>
      <c r="R11227">
        <v>2489</v>
      </c>
      <c r="S11227" s="4">
        <v>9</v>
      </c>
      <c r="T11227" t="s">
        <v>108</v>
      </c>
    </row>
    <row r="11228" spans="1:20" x14ac:dyDescent="0.35">
      <c r="A11228" t="s">
        <v>21775</v>
      </c>
      <c r="B11228" s="5" t="s">
        <v>100</v>
      </c>
      <c r="C11228" s="6">
        <v>111739</v>
      </c>
      <c r="D11228" t="s">
        <v>22</v>
      </c>
      <c r="E11228">
        <v>111739</v>
      </c>
      <c r="F11228" s="5" t="s">
        <v>66</v>
      </c>
      <c r="G11228" s="5" t="s">
        <v>59</v>
      </c>
      <c r="H11228" s="5" t="s">
        <v>52</v>
      </c>
      <c r="I11228" t="s">
        <v>44</v>
      </c>
      <c r="J11228" t="s">
        <v>52</v>
      </c>
      <c r="K11228">
        <v>0</v>
      </c>
      <c r="L11228" s="5" t="s">
        <v>21776</v>
      </c>
      <c r="M11228" s="5" t="s">
        <v>37</v>
      </c>
      <c r="N11228">
        <v>5</v>
      </c>
      <c r="O11228" t="s">
        <v>112</v>
      </c>
      <c r="P11228" s="1">
        <v>45396</v>
      </c>
      <c r="Q11228" s="1">
        <v>45431</v>
      </c>
      <c r="R11228">
        <v>2451</v>
      </c>
      <c r="S11228" s="4">
        <v>7.4</v>
      </c>
      <c r="T11228" t="s">
        <v>243</v>
      </c>
    </row>
    <row r="11229" spans="1:20" x14ac:dyDescent="0.35">
      <c r="A11229" t="s">
        <v>21777</v>
      </c>
      <c r="B11229" s="5" t="s">
        <v>217</v>
      </c>
      <c r="C11229" s="6">
        <v>66659</v>
      </c>
      <c r="D11229" t="s">
        <v>41</v>
      </c>
      <c r="E11229">
        <v>56660</v>
      </c>
      <c r="F11229" s="5" t="s">
        <v>58</v>
      </c>
      <c r="G11229" s="5" t="s">
        <v>24</v>
      </c>
      <c r="H11229" s="5" t="s">
        <v>60</v>
      </c>
      <c r="I11229" t="s">
        <v>26</v>
      </c>
      <c r="J11229" t="s">
        <v>940</v>
      </c>
      <c r="K11229">
        <v>50</v>
      </c>
      <c r="L11229" s="5" t="s">
        <v>13494</v>
      </c>
      <c r="M11229" s="5" t="s">
        <v>37</v>
      </c>
      <c r="N11229">
        <v>0</v>
      </c>
      <c r="O11229" t="s">
        <v>46</v>
      </c>
      <c r="P11229" s="1">
        <v>45298</v>
      </c>
      <c r="Q11229" s="1">
        <v>45313</v>
      </c>
      <c r="R11229">
        <v>1040</v>
      </c>
      <c r="S11229" s="4">
        <v>7.9</v>
      </c>
      <c r="T11229" t="s">
        <v>55</v>
      </c>
    </row>
    <row r="11230" spans="1:20" x14ac:dyDescent="0.35">
      <c r="A11230" t="s">
        <v>21778</v>
      </c>
      <c r="B11230" s="5" t="s">
        <v>91</v>
      </c>
      <c r="C11230" s="6">
        <v>186273</v>
      </c>
      <c r="D11230" t="s">
        <v>81</v>
      </c>
      <c r="E11230">
        <v>251469</v>
      </c>
      <c r="F11230" s="5" t="s">
        <v>23</v>
      </c>
      <c r="G11230" s="5" t="s">
        <v>42</v>
      </c>
      <c r="H11230" s="5" t="s">
        <v>82</v>
      </c>
      <c r="I11230" t="s">
        <v>35</v>
      </c>
      <c r="J11230" t="s">
        <v>82</v>
      </c>
      <c r="K11230">
        <v>50</v>
      </c>
      <c r="L11230" s="5" t="s">
        <v>21779</v>
      </c>
      <c r="M11230" s="5" t="s">
        <v>37</v>
      </c>
      <c r="N11230">
        <v>14</v>
      </c>
      <c r="O11230" t="s">
        <v>85</v>
      </c>
      <c r="P11230" s="1">
        <v>45437</v>
      </c>
      <c r="Q11230" s="1">
        <v>45486</v>
      </c>
      <c r="R11230">
        <v>1691</v>
      </c>
      <c r="S11230" s="4">
        <v>5.6</v>
      </c>
      <c r="T11230" t="s">
        <v>243</v>
      </c>
    </row>
    <row r="11231" spans="1:20" x14ac:dyDescent="0.35">
      <c r="A11231" t="s">
        <v>21780</v>
      </c>
      <c r="B11231" s="5" t="s">
        <v>162</v>
      </c>
      <c r="C11231" s="6">
        <v>165955</v>
      </c>
      <c r="D11231" t="s">
        <v>22</v>
      </c>
      <c r="E11231">
        <v>165955</v>
      </c>
      <c r="F11231" s="5" t="s">
        <v>23</v>
      </c>
      <c r="G11231" s="5" t="s">
        <v>42</v>
      </c>
      <c r="H11231" s="5" t="s">
        <v>52</v>
      </c>
      <c r="I11231" t="s">
        <v>35</v>
      </c>
      <c r="J11231" t="s">
        <v>116</v>
      </c>
      <c r="K11231">
        <v>100</v>
      </c>
      <c r="L11231" s="5" t="s">
        <v>21781</v>
      </c>
      <c r="M11231" s="5" t="s">
        <v>37</v>
      </c>
      <c r="N11231">
        <v>15</v>
      </c>
      <c r="O11231" t="s">
        <v>131</v>
      </c>
      <c r="P11231" s="1">
        <v>45588</v>
      </c>
      <c r="Q11231" s="1">
        <v>45625</v>
      </c>
      <c r="R11231">
        <v>603</v>
      </c>
      <c r="S11231" s="4">
        <v>8.8000000000000007</v>
      </c>
      <c r="T11231" t="s">
        <v>79</v>
      </c>
    </row>
    <row r="11232" spans="1:20" x14ac:dyDescent="0.35">
      <c r="A11232" t="s">
        <v>21782</v>
      </c>
      <c r="B11232" s="5" t="s">
        <v>21</v>
      </c>
      <c r="C11232" s="6">
        <v>206355</v>
      </c>
      <c r="D11232" t="s">
        <v>41</v>
      </c>
      <c r="E11232">
        <v>175402</v>
      </c>
      <c r="F11232" s="5" t="s">
        <v>23</v>
      </c>
      <c r="G11232" s="5" t="s">
        <v>42</v>
      </c>
      <c r="H11232" s="5" t="s">
        <v>43</v>
      </c>
      <c r="I11232" t="s">
        <v>26</v>
      </c>
      <c r="J11232" t="s">
        <v>43</v>
      </c>
      <c r="K11232">
        <v>50</v>
      </c>
      <c r="L11232" s="5" t="s">
        <v>21783</v>
      </c>
      <c r="M11232" s="5" t="s">
        <v>54</v>
      </c>
      <c r="N11232">
        <v>14</v>
      </c>
      <c r="O11232" t="s">
        <v>88</v>
      </c>
      <c r="P11232" s="1">
        <v>45544</v>
      </c>
      <c r="Q11232" s="1">
        <v>45584</v>
      </c>
      <c r="R11232">
        <v>1908</v>
      </c>
      <c r="S11232" s="4">
        <v>5.4</v>
      </c>
      <c r="T11232" t="s">
        <v>277</v>
      </c>
    </row>
    <row r="11233" spans="1:20" x14ac:dyDescent="0.35">
      <c r="A11233" t="s">
        <v>21784</v>
      </c>
      <c r="B11233" s="5" t="s">
        <v>174</v>
      </c>
      <c r="C11233" s="6">
        <v>28132</v>
      </c>
      <c r="D11233" t="s">
        <v>22</v>
      </c>
      <c r="E11233">
        <v>28132</v>
      </c>
      <c r="F11233" s="5" t="s">
        <v>58</v>
      </c>
      <c r="G11233" s="5" t="s">
        <v>42</v>
      </c>
      <c r="H11233" s="5" t="s">
        <v>116</v>
      </c>
      <c r="I11233" t="s">
        <v>26</v>
      </c>
      <c r="J11233" t="s">
        <v>133</v>
      </c>
      <c r="K11233">
        <v>100</v>
      </c>
      <c r="L11233" s="5" t="s">
        <v>7444</v>
      </c>
      <c r="M11233" s="5" t="s">
        <v>37</v>
      </c>
      <c r="N11233">
        <v>1</v>
      </c>
      <c r="O11233" t="s">
        <v>135</v>
      </c>
      <c r="P11233" s="1">
        <v>45662</v>
      </c>
      <c r="Q11233" s="1">
        <v>45734</v>
      </c>
      <c r="R11233">
        <v>1774</v>
      </c>
      <c r="S11233" s="4">
        <v>7.4</v>
      </c>
      <c r="T11233" t="s">
        <v>38</v>
      </c>
    </row>
    <row r="11234" spans="1:20" x14ac:dyDescent="0.35">
      <c r="A11234" t="s">
        <v>21785</v>
      </c>
      <c r="B11234" s="5" t="s">
        <v>28802</v>
      </c>
      <c r="C11234" s="6">
        <v>105432</v>
      </c>
      <c r="D11234" t="s">
        <v>22</v>
      </c>
      <c r="E11234">
        <v>105432</v>
      </c>
      <c r="F11234" s="5" t="s">
        <v>23</v>
      </c>
      <c r="G11234" s="5" t="s">
        <v>42</v>
      </c>
      <c r="H11234" s="5" t="s">
        <v>157</v>
      </c>
      <c r="I11234" t="s">
        <v>26</v>
      </c>
      <c r="J11234" t="s">
        <v>157</v>
      </c>
      <c r="K11234">
        <v>0</v>
      </c>
      <c r="L11234" s="5" t="s">
        <v>21786</v>
      </c>
      <c r="M11234" s="5" t="s">
        <v>37</v>
      </c>
      <c r="N11234">
        <v>17</v>
      </c>
      <c r="O11234" t="s">
        <v>135</v>
      </c>
      <c r="P11234" s="1">
        <v>45492</v>
      </c>
      <c r="Q11234" s="1">
        <v>45528</v>
      </c>
      <c r="R11234">
        <v>2474</v>
      </c>
      <c r="S11234" s="4">
        <v>7.7</v>
      </c>
      <c r="T11234" t="s">
        <v>277</v>
      </c>
    </row>
    <row r="11235" spans="1:20" x14ac:dyDescent="0.35">
      <c r="A11235" t="s">
        <v>21787</v>
      </c>
      <c r="B11235" s="5" t="s">
        <v>91</v>
      </c>
      <c r="C11235" s="6">
        <v>84482</v>
      </c>
      <c r="D11235" t="s">
        <v>22</v>
      </c>
      <c r="E11235">
        <v>84482</v>
      </c>
      <c r="F11235" s="5" t="s">
        <v>58</v>
      </c>
      <c r="G11235" s="5" t="s">
        <v>42</v>
      </c>
      <c r="H11235" s="5" t="s">
        <v>101</v>
      </c>
      <c r="I11235" t="s">
        <v>44</v>
      </c>
      <c r="J11235" t="s">
        <v>212</v>
      </c>
      <c r="K11235">
        <v>100</v>
      </c>
      <c r="L11235" s="5" t="s">
        <v>21788</v>
      </c>
      <c r="M11235" s="5" t="s">
        <v>28</v>
      </c>
      <c r="N11235">
        <v>1</v>
      </c>
      <c r="O11235" t="s">
        <v>147</v>
      </c>
      <c r="P11235" s="1">
        <v>45470</v>
      </c>
      <c r="Q11235" s="1">
        <v>45490</v>
      </c>
      <c r="R11235">
        <v>2399</v>
      </c>
      <c r="S11235" s="4">
        <v>5.2</v>
      </c>
      <c r="T11235" t="s">
        <v>63</v>
      </c>
    </row>
    <row r="11236" spans="1:20" x14ac:dyDescent="0.35">
      <c r="A11236" t="s">
        <v>21789</v>
      </c>
      <c r="B11236" s="5" t="s">
        <v>174</v>
      </c>
      <c r="C11236" s="6">
        <v>207967</v>
      </c>
      <c r="D11236" t="s">
        <v>22</v>
      </c>
      <c r="E11236">
        <v>207967</v>
      </c>
      <c r="F11236" s="5" t="s">
        <v>23</v>
      </c>
      <c r="G11236" s="5" t="s">
        <v>24</v>
      </c>
      <c r="H11236" s="5" t="s">
        <v>52</v>
      </c>
      <c r="I11236" t="s">
        <v>44</v>
      </c>
      <c r="J11236" t="s">
        <v>313</v>
      </c>
      <c r="K11236">
        <v>0</v>
      </c>
      <c r="L11236" s="5" t="s">
        <v>21790</v>
      </c>
      <c r="M11236" s="5" t="s">
        <v>70</v>
      </c>
      <c r="N11236">
        <v>11</v>
      </c>
      <c r="O11236" t="s">
        <v>107</v>
      </c>
      <c r="P11236" s="1">
        <v>45339</v>
      </c>
      <c r="Q11236" s="1">
        <v>45386</v>
      </c>
      <c r="R11236">
        <v>586</v>
      </c>
      <c r="S11236" s="4">
        <v>7.5</v>
      </c>
      <c r="T11236" t="s">
        <v>103</v>
      </c>
    </row>
    <row r="11237" spans="1:20" x14ac:dyDescent="0.35">
      <c r="A11237" t="s">
        <v>21791</v>
      </c>
      <c r="B11237" s="5" t="s">
        <v>28799</v>
      </c>
      <c r="C11237" s="6">
        <v>105835</v>
      </c>
      <c r="D11237" t="s">
        <v>22</v>
      </c>
      <c r="E11237">
        <v>105835</v>
      </c>
      <c r="F11237" s="5" t="s">
        <v>50</v>
      </c>
      <c r="G11237" s="5" t="s">
        <v>59</v>
      </c>
      <c r="H11237" s="5" t="s">
        <v>129</v>
      </c>
      <c r="I11237" t="s">
        <v>26</v>
      </c>
      <c r="J11237" t="s">
        <v>129</v>
      </c>
      <c r="K11237">
        <v>0</v>
      </c>
      <c r="L11237" s="5" t="s">
        <v>21792</v>
      </c>
      <c r="M11237" s="5" t="s">
        <v>54</v>
      </c>
      <c r="N11237">
        <v>4</v>
      </c>
      <c r="O11237" t="s">
        <v>135</v>
      </c>
      <c r="P11237" s="1">
        <v>45426</v>
      </c>
      <c r="Q11237" s="1">
        <v>45493</v>
      </c>
      <c r="R11237">
        <v>1077</v>
      </c>
      <c r="S11237" s="4">
        <v>5.6</v>
      </c>
      <c r="T11237" t="s">
        <v>118</v>
      </c>
    </row>
    <row r="11238" spans="1:20" x14ac:dyDescent="0.35">
      <c r="A11238" t="s">
        <v>21793</v>
      </c>
      <c r="B11238" s="5" t="s">
        <v>21</v>
      </c>
      <c r="C11238" s="6">
        <v>90084</v>
      </c>
      <c r="D11238" t="s">
        <v>22</v>
      </c>
      <c r="E11238">
        <v>90084</v>
      </c>
      <c r="F11238" s="5" t="s">
        <v>50</v>
      </c>
      <c r="G11238" s="5" t="s">
        <v>42</v>
      </c>
      <c r="H11238" s="5" t="s">
        <v>129</v>
      </c>
      <c r="I11238" t="s">
        <v>35</v>
      </c>
      <c r="J11238" t="s">
        <v>34</v>
      </c>
      <c r="K11238">
        <v>50</v>
      </c>
      <c r="L11238" s="5" t="s">
        <v>21794</v>
      </c>
      <c r="M11238" s="5" t="s">
        <v>28</v>
      </c>
      <c r="N11238">
        <v>3</v>
      </c>
      <c r="O11238" t="s">
        <v>29</v>
      </c>
      <c r="P11238" s="1">
        <v>45740</v>
      </c>
      <c r="Q11238" s="1">
        <v>45781</v>
      </c>
      <c r="R11238">
        <v>1376</v>
      </c>
      <c r="S11238" s="4">
        <v>5.0999999999999996</v>
      </c>
      <c r="T11238" t="s">
        <v>103</v>
      </c>
    </row>
    <row r="11239" spans="1:20" x14ac:dyDescent="0.35">
      <c r="A11239" t="s">
        <v>21795</v>
      </c>
      <c r="B11239" s="5" t="s">
        <v>28802</v>
      </c>
      <c r="C11239" s="6">
        <v>70560</v>
      </c>
      <c r="D11239" t="s">
        <v>81</v>
      </c>
      <c r="E11239">
        <v>95256</v>
      </c>
      <c r="F11239" s="5" t="s">
        <v>58</v>
      </c>
      <c r="G11239" s="5" t="s">
        <v>59</v>
      </c>
      <c r="H11239" s="5" t="s">
        <v>82</v>
      </c>
      <c r="I11239" t="s">
        <v>26</v>
      </c>
      <c r="J11239" t="s">
        <v>82</v>
      </c>
      <c r="K11239">
        <v>50</v>
      </c>
      <c r="L11239" s="5" t="s">
        <v>21796</v>
      </c>
      <c r="M11239" s="5" t="s">
        <v>37</v>
      </c>
      <c r="N11239">
        <v>0</v>
      </c>
      <c r="O11239" t="s">
        <v>62</v>
      </c>
      <c r="P11239" s="1">
        <v>45302</v>
      </c>
      <c r="Q11239" s="1">
        <v>45360</v>
      </c>
      <c r="R11239">
        <v>1687</v>
      </c>
      <c r="S11239" s="4">
        <v>7.2</v>
      </c>
      <c r="T11239" t="s">
        <v>136</v>
      </c>
    </row>
    <row r="11240" spans="1:20" x14ac:dyDescent="0.35">
      <c r="A11240" t="s">
        <v>21797</v>
      </c>
      <c r="B11240" s="5" t="s">
        <v>21</v>
      </c>
      <c r="C11240" s="6">
        <v>119651</v>
      </c>
      <c r="D11240" t="s">
        <v>41</v>
      </c>
      <c r="E11240">
        <v>101703</v>
      </c>
      <c r="F11240" s="5" t="s">
        <v>66</v>
      </c>
      <c r="G11240" s="5" t="s">
        <v>51</v>
      </c>
      <c r="H11240" s="5" t="s">
        <v>60</v>
      </c>
      <c r="I11240" t="s">
        <v>44</v>
      </c>
      <c r="J11240" t="s">
        <v>60</v>
      </c>
      <c r="K11240">
        <v>0</v>
      </c>
      <c r="L11240" s="5" t="s">
        <v>21798</v>
      </c>
      <c r="M11240" s="5" t="s">
        <v>70</v>
      </c>
      <c r="N11240">
        <v>5</v>
      </c>
      <c r="O11240" t="s">
        <v>147</v>
      </c>
      <c r="P11240" s="1">
        <v>45655</v>
      </c>
      <c r="Q11240" s="1">
        <v>45727</v>
      </c>
      <c r="R11240">
        <v>1854</v>
      </c>
      <c r="S11240" s="4">
        <v>7.6</v>
      </c>
      <c r="T11240" t="s">
        <v>277</v>
      </c>
    </row>
    <row r="11241" spans="1:20" x14ac:dyDescent="0.35">
      <c r="A11241" t="s">
        <v>21799</v>
      </c>
      <c r="B11241" s="5" t="s">
        <v>100</v>
      </c>
      <c r="C11241" s="6">
        <v>81359</v>
      </c>
      <c r="D11241" t="s">
        <v>41</v>
      </c>
      <c r="E11241">
        <v>69155</v>
      </c>
      <c r="F11241" s="5" t="s">
        <v>58</v>
      </c>
      <c r="G11241" s="5" t="s">
        <v>24</v>
      </c>
      <c r="H11241" s="5" t="s">
        <v>126</v>
      </c>
      <c r="I11241" t="s">
        <v>35</v>
      </c>
      <c r="J11241" t="s">
        <v>313</v>
      </c>
      <c r="K11241">
        <v>100</v>
      </c>
      <c r="L11241" s="5" t="s">
        <v>21800</v>
      </c>
      <c r="M11241" s="5" t="s">
        <v>37</v>
      </c>
      <c r="N11241">
        <v>1</v>
      </c>
      <c r="O11241" t="s">
        <v>85</v>
      </c>
      <c r="P11241" s="1">
        <v>45740</v>
      </c>
      <c r="Q11241" s="1">
        <v>45788</v>
      </c>
      <c r="R11241">
        <v>607</v>
      </c>
      <c r="S11241" s="4">
        <v>8</v>
      </c>
      <c r="T11241" t="s">
        <v>136</v>
      </c>
    </row>
    <row r="11242" spans="1:20" x14ac:dyDescent="0.35">
      <c r="A11242" t="s">
        <v>21801</v>
      </c>
      <c r="B11242" s="5" t="s">
        <v>32</v>
      </c>
      <c r="C11242" s="6">
        <v>94506</v>
      </c>
      <c r="D11242" t="s">
        <v>22</v>
      </c>
      <c r="E11242">
        <v>94506</v>
      </c>
      <c r="F11242" s="5" t="s">
        <v>50</v>
      </c>
      <c r="G11242" s="5" t="s">
        <v>42</v>
      </c>
      <c r="H11242" s="5" t="s">
        <v>129</v>
      </c>
      <c r="I11242" t="s">
        <v>26</v>
      </c>
      <c r="J11242" t="s">
        <v>491</v>
      </c>
      <c r="K11242">
        <v>0</v>
      </c>
      <c r="L11242" s="5" t="s">
        <v>21802</v>
      </c>
      <c r="M11242" s="5" t="s">
        <v>70</v>
      </c>
      <c r="N11242">
        <v>3</v>
      </c>
      <c r="O11242" t="s">
        <v>172</v>
      </c>
      <c r="P11242" s="1">
        <v>45330</v>
      </c>
      <c r="Q11242" s="1">
        <v>45346</v>
      </c>
      <c r="R11242">
        <v>854</v>
      </c>
      <c r="S11242" s="4">
        <v>8.1999999999999993</v>
      </c>
      <c r="T11242" t="s">
        <v>277</v>
      </c>
    </row>
    <row r="11243" spans="1:20" x14ac:dyDescent="0.35">
      <c r="A11243" t="s">
        <v>21803</v>
      </c>
      <c r="B11243" s="5" t="s">
        <v>73</v>
      </c>
      <c r="C11243" s="6">
        <v>57555</v>
      </c>
      <c r="D11243" t="s">
        <v>74</v>
      </c>
      <c r="E11243">
        <v>71944</v>
      </c>
      <c r="F11243" s="5" t="s">
        <v>58</v>
      </c>
      <c r="G11243" s="5" t="s">
        <v>59</v>
      </c>
      <c r="H11243" s="5" t="s">
        <v>75</v>
      </c>
      <c r="I11243" t="s">
        <v>44</v>
      </c>
      <c r="J11243" t="s">
        <v>75</v>
      </c>
      <c r="K11243">
        <v>0</v>
      </c>
      <c r="L11243" s="5" t="s">
        <v>21804</v>
      </c>
      <c r="M11243" s="5" t="s">
        <v>37</v>
      </c>
      <c r="N11243">
        <v>1</v>
      </c>
      <c r="O11243" t="s">
        <v>78</v>
      </c>
      <c r="P11243" s="1">
        <v>45671</v>
      </c>
      <c r="Q11243" s="1">
        <v>45717</v>
      </c>
      <c r="R11243">
        <v>993</v>
      </c>
      <c r="S11243" s="4">
        <v>8.6</v>
      </c>
      <c r="T11243" t="s">
        <v>30</v>
      </c>
    </row>
    <row r="11244" spans="1:20" x14ac:dyDescent="0.35">
      <c r="A11244" t="s">
        <v>21805</v>
      </c>
      <c r="B11244" s="5" t="s">
        <v>28802</v>
      </c>
      <c r="C11244" s="6">
        <v>58309</v>
      </c>
      <c r="D11244" t="s">
        <v>22</v>
      </c>
      <c r="E11244">
        <v>58309</v>
      </c>
      <c r="F11244" s="5" t="s">
        <v>50</v>
      </c>
      <c r="G11244" s="5" t="s">
        <v>51</v>
      </c>
      <c r="H11244" s="5" t="s">
        <v>157</v>
      </c>
      <c r="I11244" t="s">
        <v>35</v>
      </c>
      <c r="J11244" t="s">
        <v>157</v>
      </c>
      <c r="K11244">
        <v>50</v>
      </c>
      <c r="L11244" s="5" t="s">
        <v>21806</v>
      </c>
      <c r="M11244" s="5" t="s">
        <v>37</v>
      </c>
      <c r="N11244">
        <v>4</v>
      </c>
      <c r="O11244" t="s">
        <v>112</v>
      </c>
      <c r="P11244" s="1">
        <v>45493</v>
      </c>
      <c r="Q11244" s="1">
        <v>45538</v>
      </c>
      <c r="R11244">
        <v>671</v>
      </c>
      <c r="S11244" s="4">
        <v>7.1</v>
      </c>
      <c r="T11244" t="s">
        <v>55</v>
      </c>
    </row>
    <row r="11245" spans="1:20" x14ac:dyDescent="0.35">
      <c r="A11245" t="s">
        <v>21807</v>
      </c>
      <c r="B11245" s="5" t="s">
        <v>174</v>
      </c>
      <c r="C11245" s="6">
        <v>104581</v>
      </c>
      <c r="D11245" t="s">
        <v>22</v>
      </c>
      <c r="E11245">
        <v>104581</v>
      </c>
      <c r="F11245" s="5" t="s">
        <v>50</v>
      </c>
      <c r="G11245" s="5" t="s">
        <v>59</v>
      </c>
      <c r="H11245" s="5" t="s">
        <v>101</v>
      </c>
      <c r="I11245" t="s">
        <v>35</v>
      </c>
      <c r="J11245" t="s">
        <v>101</v>
      </c>
      <c r="K11245">
        <v>100</v>
      </c>
      <c r="L11245" s="5" t="s">
        <v>21808</v>
      </c>
      <c r="M11245" s="5" t="s">
        <v>28</v>
      </c>
      <c r="N11245">
        <v>3</v>
      </c>
      <c r="O11245" t="s">
        <v>167</v>
      </c>
      <c r="P11245" s="1">
        <v>45329</v>
      </c>
      <c r="Q11245" s="1">
        <v>45359</v>
      </c>
      <c r="R11245">
        <v>1281</v>
      </c>
      <c r="S11245" s="4">
        <v>9.1</v>
      </c>
      <c r="T11245" t="s">
        <v>210</v>
      </c>
    </row>
    <row r="11246" spans="1:20" x14ac:dyDescent="0.35">
      <c r="A11246" t="s">
        <v>21809</v>
      </c>
      <c r="B11246" s="5" t="s">
        <v>28802</v>
      </c>
      <c r="C11246" s="6">
        <v>51087</v>
      </c>
      <c r="D11246" t="s">
        <v>22</v>
      </c>
      <c r="E11246">
        <v>51087</v>
      </c>
      <c r="F11246" s="5" t="s">
        <v>66</v>
      </c>
      <c r="G11246" s="5" t="s">
        <v>59</v>
      </c>
      <c r="H11246" s="5" t="s">
        <v>157</v>
      </c>
      <c r="I11246" t="s">
        <v>26</v>
      </c>
      <c r="J11246" t="s">
        <v>157</v>
      </c>
      <c r="K11246">
        <v>50</v>
      </c>
      <c r="L11246" s="5" t="s">
        <v>21810</v>
      </c>
      <c r="M11246" s="5" t="s">
        <v>54</v>
      </c>
      <c r="N11246">
        <v>8</v>
      </c>
      <c r="O11246" t="s">
        <v>88</v>
      </c>
      <c r="P11246" s="1">
        <v>45313</v>
      </c>
      <c r="Q11246" s="1">
        <v>45346</v>
      </c>
      <c r="R11246">
        <v>1657</v>
      </c>
      <c r="S11246" s="4">
        <v>7.2</v>
      </c>
      <c r="T11246" t="s">
        <v>108</v>
      </c>
    </row>
    <row r="11247" spans="1:20" x14ac:dyDescent="0.35">
      <c r="A11247" t="s">
        <v>21811</v>
      </c>
      <c r="B11247" s="5" t="s">
        <v>57</v>
      </c>
      <c r="C11247" s="6">
        <v>163866</v>
      </c>
      <c r="D11247" t="s">
        <v>120</v>
      </c>
      <c r="E11247">
        <v>147479</v>
      </c>
      <c r="F11247" s="5" t="s">
        <v>50</v>
      </c>
      <c r="G11247" s="5" t="s">
        <v>59</v>
      </c>
      <c r="H11247" s="5" t="s">
        <v>121</v>
      </c>
      <c r="I11247" t="s">
        <v>35</v>
      </c>
      <c r="J11247" t="s">
        <v>121</v>
      </c>
      <c r="K11247">
        <v>100</v>
      </c>
      <c r="L11247" s="5" t="s">
        <v>21812</v>
      </c>
      <c r="M11247" s="5" t="s">
        <v>54</v>
      </c>
      <c r="N11247">
        <v>3</v>
      </c>
      <c r="O11247" t="s">
        <v>147</v>
      </c>
      <c r="P11247" s="1">
        <v>45383</v>
      </c>
      <c r="Q11247" s="1">
        <v>45416</v>
      </c>
      <c r="R11247">
        <v>1667</v>
      </c>
      <c r="S11247" s="4">
        <v>5.9</v>
      </c>
      <c r="T11247" t="s">
        <v>89</v>
      </c>
    </row>
    <row r="11248" spans="1:20" x14ac:dyDescent="0.35">
      <c r="A11248" t="s">
        <v>21813</v>
      </c>
      <c r="B11248" s="5" t="s">
        <v>174</v>
      </c>
      <c r="C11248" s="6">
        <v>48310</v>
      </c>
      <c r="D11248" t="s">
        <v>22</v>
      </c>
      <c r="E11248">
        <v>48310</v>
      </c>
      <c r="F11248" s="5" t="s">
        <v>58</v>
      </c>
      <c r="G11248" s="5" t="s">
        <v>42</v>
      </c>
      <c r="H11248" s="5" t="s">
        <v>52</v>
      </c>
      <c r="I11248" t="s">
        <v>26</v>
      </c>
      <c r="J11248" t="s">
        <v>52</v>
      </c>
      <c r="K11248">
        <v>50</v>
      </c>
      <c r="L11248" s="5" t="s">
        <v>21814</v>
      </c>
      <c r="M11248" s="5" t="s">
        <v>28</v>
      </c>
      <c r="N11248">
        <v>1</v>
      </c>
      <c r="O11248" t="s">
        <v>29</v>
      </c>
      <c r="P11248" s="1">
        <v>45771</v>
      </c>
      <c r="Q11248" s="1">
        <v>45806</v>
      </c>
      <c r="R11248">
        <v>1452</v>
      </c>
      <c r="S11248" s="4">
        <v>8.1</v>
      </c>
      <c r="T11248" t="s">
        <v>277</v>
      </c>
    </row>
    <row r="11249" spans="1:20" x14ac:dyDescent="0.35">
      <c r="A11249" t="s">
        <v>21815</v>
      </c>
      <c r="B11249" s="5" t="s">
        <v>91</v>
      </c>
      <c r="C11249" s="6">
        <v>189402</v>
      </c>
      <c r="D11249" t="s">
        <v>22</v>
      </c>
      <c r="E11249">
        <v>189402</v>
      </c>
      <c r="F11249" s="5" t="s">
        <v>66</v>
      </c>
      <c r="G11249" s="5" t="s">
        <v>59</v>
      </c>
      <c r="H11249" s="5" t="s">
        <v>97</v>
      </c>
      <c r="I11249" t="s">
        <v>35</v>
      </c>
      <c r="J11249" t="s">
        <v>97</v>
      </c>
      <c r="K11249">
        <v>100</v>
      </c>
      <c r="L11249" s="5" t="s">
        <v>21816</v>
      </c>
      <c r="M11249" s="5" t="s">
        <v>28</v>
      </c>
      <c r="N11249">
        <v>8</v>
      </c>
      <c r="O11249" t="s">
        <v>46</v>
      </c>
      <c r="P11249" s="1">
        <v>45721</v>
      </c>
      <c r="Q11249" s="1">
        <v>45746</v>
      </c>
      <c r="R11249">
        <v>1720</v>
      </c>
      <c r="S11249" s="4">
        <v>6.8</v>
      </c>
      <c r="T11249" t="s">
        <v>210</v>
      </c>
    </row>
    <row r="11250" spans="1:20" x14ac:dyDescent="0.35">
      <c r="A11250" t="s">
        <v>21817</v>
      </c>
      <c r="B11250" s="5" t="s">
        <v>57</v>
      </c>
      <c r="C11250" s="6">
        <v>30514</v>
      </c>
      <c r="D11250" t="s">
        <v>22</v>
      </c>
      <c r="E11250">
        <v>30514</v>
      </c>
      <c r="F11250" s="5" t="s">
        <v>50</v>
      </c>
      <c r="G11250" s="5" t="s">
        <v>59</v>
      </c>
      <c r="H11250" s="5" t="s">
        <v>116</v>
      </c>
      <c r="I11250" t="s">
        <v>35</v>
      </c>
      <c r="J11250" t="s">
        <v>294</v>
      </c>
      <c r="K11250">
        <v>0</v>
      </c>
      <c r="L11250" s="5" t="s">
        <v>21818</v>
      </c>
      <c r="M11250" s="5" t="s">
        <v>37</v>
      </c>
      <c r="N11250">
        <v>4</v>
      </c>
      <c r="O11250" t="s">
        <v>147</v>
      </c>
      <c r="P11250" s="1">
        <v>45746</v>
      </c>
      <c r="Q11250" s="1">
        <v>45760</v>
      </c>
      <c r="R11250">
        <v>1193</v>
      </c>
      <c r="S11250" s="4">
        <v>5.6</v>
      </c>
      <c r="T11250" t="s">
        <v>118</v>
      </c>
    </row>
    <row r="11251" spans="1:20" x14ac:dyDescent="0.35">
      <c r="A11251" t="s">
        <v>21819</v>
      </c>
      <c r="B11251" s="5" t="s">
        <v>73</v>
      </c>
      <c r="C11251" s="6">
        <v>69642</v>
      </c>
      <c r="D11251" t="s">
        <v>92</v>
      </c>
      <c r="E11251">
        <v>52232</v>
      </c>
      <c r="F11251" s="5" t="s">
        <v>58</v>
      </c>
      <c r="G11251" s="5" t="s">
        <v>24</v>
      </c>
      <c r="H11251" s="5" t="s">
        <v>93</v>
      </c>
      <c r="I11251" t="s">
        <v>35</v>
      </c>
      <c r="J11251" t="s">
        <v>423</v>
      </c>
      <c r="K11251">
        <v>50</v>
      </c>
      <c r="L11251" s="5" t="s">
        <v>21820</v>
      </c>
      <c r="M11251" s="5" t="s">
        <v>37</v>
      </c>
      <c r="N11251">
        <v>0</v>
      </c>
      <c r="O11251" t="s">
        <v>107</v>
      </c>
      <c r="P11251" s="1">
        <v>45552</v>
      </c>
      <c r="Q11251" s="1">
        <v>45621</v>
      </c>
      <c r="R11251">
        <v>1878</v>
      </c>
      <c r="S11251" s="4">
        <v>10</v>
      </c>
      <c r="T11251" t="s">
        <v>153</v>
      </c>
    </row>
    <row r="11252" spans="1:20" x14ac:dyDescent="0.35">
      <c r="A11252" t="s">
        <v>21821</v>
      </c>
      <c r="B11252" s="5" t="s">
        <v>32</v>
      </c>
      <c r="C11252" s="6">
        <v>117224</v>
      </c>
      <c r="D11252" t="s">
        <v>33</v>
      </c>
      <c r="E11252">
        <v>12894640</v>
      </c>
      <c r="F11252" s="5" t="s">
        <v>66</v>
      </c>
      <c r="G11252" s="5" t="s">
        <v>59</v>
      </c>
      <c r="H11252" s="5" t="s">
        <v>34</v>
      </c>
      <c r="I11252" t="s">
        <v>44</v>
      </c>
      <c r="J11252" t="s">
        <v>480</v>
      </c>
      <c r="K11252">
        <v>100</v>
      </c>
      <c r="L11252" s="5" t="s">
        <v>21822</v>
      </c>
      <c r="M11252" s="5" t="s">
        <v>37</v>
      </c>
      <c r="N11252">
        <v>5</v>
      </c>
      <c r="O11252" t="s">
        <v>147</v>
      </c>
      <c r="P11252" s="1">
        <v>45434</v>
      </c>
      <c r="Q11252" s="1">
        <v>45459</v>
      </c>
      <c r="R11252">
        <v>2113</v>
      </c>
      <c r="S11252" s="4">
        <v>7.6</v>
      </c>
      <c r="T11252" t="s">
        <v>277</v>
      </c>
    </row>
    <row r="11253" spans="1:20" x14ac:dyDescent="0.35">
      <c r="A11253" t="s">
        <v>21823</v>
      </c>
      <c r="B11253" s="5" t="s">
        <v>49</v>
      </c>
      <c r="C11253" s="6">
        <v>100484</v>
      </c>
      <c r="D11253" t="s">
        <v>74</v>
      </c>
      <c r="E11253">
        <v>125605</v>
      </c>
      <c r="F11253" s="5" t="s">
        <v>50</v>
      </c>
      <c r="G11253" s="5" t="s">
        <v>51</v>
      </c>
      <c r="H11253" s="5" t="s">
        <v>75</v>
      </c>
      <c r="I11253" t="s">
        <v>35</v>
      </c>
      <c r="J11253" t="s">
        <v>75</v>
      </c>
      <c r="K11253">
        <v>50</v>
      </c>
      <c r="L11253" s="5" t="s">
        <v>21824</v>
      </c>
      <c r="M11253" s="5" t="s">
        <v>54</v>
      </c>
      <c r="N11253">
        <v>3</v>
      </c>
      <c r="O11253" t="s">
        <v>85</v>
      </c>
      <c r="P11253" s="1">
        <v>45342</v>
      </c>
      <c r="Q11253" s="1">
        <v>45384</v>
      </c>
      <c r="R11253">
        <v>2263</v>
      </c>
      <c r="S11253" s="4">
        <v>6.1</v>
      </c>
      <c r="T11253" t="s">
        <v>95</v>
      </c>
    </row>
    <row r="11254" spans="1:20" x14ac:dyDescent="0.35">
      <c r="A11254" t="s">
        <v>21825</v>
      </c>
      <c r="B11254" s="5" t="s">
        <v>28801</v>
      </c>
      <c r="C11254" s="6">
        <v>124618</v>
      </c>
      <c r="D11254" t="s">
        <v>120</v>
      </c>
      <c r="E11254">
        <v>112156</v>
      </c>
      <c r="F11254" s="5" t="s">
        <v>58</v>
      </c>
      <c r="G11254" s="5" t="s">
        <v>24</v>
      </c>
      <c r="H11254" s="5" t="s">
        <v>121</v>
      </c>
      <c r="I11254" t="s">
        <v>35</v>
      </c>
      <c r="J11254" t="s">
        <v>121</v>
      </c>
      <c r="K11254">
        <v>50</v>
      </c>
      <c r="L11254" s="5" t="s">
        <v>21826</v>
      </c>
      <c r="M11254" s="5" t="s">
        <v>54</v>
      </c>
      <c r="N11254">
        <v>0</v>
      </c>
      <c r="O11254" t="s">
        <v>29</v>
      </c>
      <c r="P11254" s="1">
        <v>45549</v>
      </c>
      <c r="Q11254" s="1">
        <v>45570</v>
      </c>
      <c r="R11254">
        <v>1843</v>
      </c>
      <c r="S11254" s="4">
        <v>9.9</v>
      </c>
      <c r="T11254" t="s">
        <v>153</v>
      </c>
    </row>
    <row r="11255" spans="1:20" x14ac:dyDescent="0.35">
      <c r="A11255" t="s">
        <v>21827</v>
      </c>
      <c r="B11255" s="5" t="s">
        <v>28799</v>
      </c>
      <c r="C11255" s="6">
        <v>191724</v>
      </c>
      <c r="D11255" t="s">
        <v>22</v>
      </c>
      <c r="E11255">
        <v>191724</v>
      </c>
      <c r="F11255" s="5" t="s">
        <v>23</v>
      </c>
      <c r="G11255" s="5" t="s">
        <v>51</v>
      </c>
      <c r="H11255" s="5" t="s">
        <v>129</v>
      </c>
      <c r="I11255" t="s">
        <v>44</v>
      </c>
      <c r="J11255" t="s">
        <v>129</v>
      </c>
      <c r="K11255">
        <v>50</v>
      </c>
      <c r="L11255" s="5" t="s">
        <v>21828</v>
      </c>
      <c r="M11255" s="5" t="s">
        <v>54</v>
      </c>
      <c r="N11255">
        <v>18</v>
      </c>
      <c r="O11255" t="s">
        <v>131</v>
      </c>
      <c r="P11255" s="1">
        <v>45377</v>
      </c>
      <c r="Q11255" s="1">
        <v>45444</v>
      </c>
      <c r="R11255">
        <v>2039</v>
      </c>
      <c r="S11255" s="4">
        <v>9.3000000000000007</v>
      </c>
      <c r="T11255" t="s">
        <v>103</v>
      </c>
    </row>
    <row r="11256" spans="1:20" x14ac:dyDescent="0.35">
      <c r="A11256" t="s">
        <v>21829</v>
      </c>
      <c r="B11256" s="5" t="s">
        <v>145</v>
      </c>
      <c r="C11256" s="6">
        <v>97569</v>
      </c>
      <c r="D11256" t="s">
        <v>22</v>
      </c>
      <c r="E11256">
        <v>97569</v>
      </c>
      <c r="F11256" s="5" t="s">
        <v>58</v>
      </c>
      <c r="G11256" s="5" t="s">
        <v>42</v>
      </c>
      <c r="H11256" s="5" t="s">
        <v>97</v>
      </c>
      <c r="I11256" t="s">
        <v>26</v>
      </c>
      <c r="J11256" t="s">
        <v>97</v>
      </c>
      <c r="K11256">
        <v>100</v>
      </c>
      <c r="L11256" s="5" t="s">
        <v>21830</v>
      </c>
      <c r="M11256" s="5" t="s">
        <v>70</v>
      </c>
      <c r="N11256">
        <v>0</v>
      </c>
      <c r="O11256" t="s">
        <v>131</v>
      </c>
      <c r="P11256" s="1">
        <v>45334</v>
      </c>
      <c r="Q11256" s="1">
        <v>45376</v>
      </c>
      <c r="R11256">
        <v>2263</v>
      </c>
      <c r="S11256" s="4">
        <v>9.5</v>
      </c>
      <c r="T11256" t="s">
        <v>30</v>
      </c>
    </row>
    <row r="11257" spans="1:20" x14ac:dyDescent="0.35">
      <c r="A11257" t="s">
        <v>21831</v>
      </c>
      <c r="B11257" s="5" t="s">
        <v>49</v>
      </c>
      <c r="C11257" s="6">
        <v>118684</v>
      </c>
      <c r="D11257" t="s">
        <v>22</v>
      </c>
      <c r="E11257">
        <v>118684</v>
      </c>
      <c r="F11257" s="5" t="s">
        <v>66</v>
      </c>
      <c r="G11257" s="5" t="s">
        <v>42</v>
      </c>
      <c r="H11257" s="5" t="s">
        <v>52</v>
      </c>
      <c r="I11257" t="s">
        <v>35</v>
      </c>
      <c r="J11257" t="s">
        <v>52</v>
      </c>
      <c r="K11257">
        <v>100</v>
      </c>
      <c r="L11257" s="5" t="s">
        <v>21832</v>
      </c>
      <c r="M11257" s="5" t="s">
        <v>54</v>
      </c>
      <c r="N11257">
        <v>9</v>
      </c>
      <c r="O11257" t="s">
        <v>172</v>
      </c>
      <c r="P11257" s="1">
        <v>45533</v>
      </c>
      <c r="Q11257" s="1">
        <v>45582</v>
      </c>
      <c r="R11257">
        <v>1785</v>
      </c>
      <c r="S11257" s="4">
        <v>6</v>
      </c>
      <c r="T11257" t="s">
        <v>95</v>
      </c>
    </row>
    <row r="11258" spans="1:20" x14ac:dyDescent="0.35">
      <c r="A11258" t="s">
        <v>21833</v>
      </c>
      <c r="B11258" s="5" t="s">
        <v>100</v>
      </c>
      <c r="C11258" s="6">
        <v>80305</v>
      </c>
      <c r="D11258" t="s">
        <v>120</v>
      </c>
      <c r="E11258">
        <v>72275</v>
      </c>
      <c r="F11258" s="5" t="s">
        <v>58</v>
      </c>
      <c r="G11258" s="5" t="s">
        <v>51</v>
      </c>
      <c r="H11258" s="5" t="s">
        <v>121</v>
      </c>
      <c r="I11258" t="s">
        <v>44</v>
      </c>
      <c r="J11258" t="s">
        <v>121</v>
      </c>
      <c r="K11258">
        <v>50</v>
      </c>
      <c r="L11258" s="5" t="s">
        <v>21834</v>
      </c>
      <c r="M11258" s="5" t="s">
        <v>54</v>
      </c>
      <c r="N11258">
        <v>1</v>
      </c>
      <c r="O11258" t="s">
        <v>112</v>
      </c>
      <c r="P11258" s="1">
        <v>45587</v>
      </c>
      <c r="Q11258" s="1">
        <v>45628</v>
      </c>
      <c r="R11258">
        <v>1862</v>
      </c>
      <c r="S11258" s="4">
        <v>6.3</v>
      </c>
      <c r="T11258" t="s">
        <v>103</v>
      </c>
    </row>
    <row r="11259" spans="1:20" x14ac:dyDescent="0.35">
      <c r="A11259" t="s">
        <v>21835</v>
      </c>
      <c r="B11259" s="5" t="s">
        <v>105</v>
      </c>
      <c r="C11259" s="6">
        <v>214921</v>
      </c>
      <c r="D11259" t="s">
        <v>22</v>
      </c>
      <c r="E11259">
        <v>214921</v>
      </c>
      <c r="F11259" s="5" t="s">
        <v>23</v>
      </c>
      <c r="G11259" s="5" t="s">
        <v>42</v>
      </c>
      <c r="H11259" s="5" t="s">
        <v>25</v>
      </c>
      <c r="I11259" t="s">
        <v>44</v>
      </c>
      <c r="J11259" t="s">
        <v>116</v>
      </c>
      <c r="K11259">
        <v>100</v>
      </c>
      <c r="L11259" s="5" t="s">
        <v>21836</v>
      </c>
      <c r="M11259" s="5" t="s">
        <v>54</v>
      </c>
      <c r="N11259">
        <v>17</v>
      </c>
      <c r="O11259" t="s">
        <v>167</v>
      </c>
      <c r="P11259" s="1">
        <v>45323</v>
      </c>
      <c r="Q11259" s="1">
        <v>45366</v>
      </c>
      <c r="R11259">
        <v>1894</v>
      </c>
      <c r="S11259" s="4">
        <v>6</v>
      </c>
      <c r="T11259" t="s">
        <v>118</v>
      </c>
    </row>
    <row r="11260" spans="1:20" x14ac:dyDescent="0.35">
      <c r="A11260" t="s">
        <v>21837</v>
      </c>
      <c r="B11260" s="5" t="s">
        <v>28802</v>
      </c>
      <c r="C11260" s="6">
        <v>178983</v>
      </c>
      <c r="D11260" t="s">
        <v>120</v>
      </c>
      <c r="E11260">
        <v>161085</v>
      </c>
      <c r="F11260" s="5" t="s">
        <v>66</v>
      </c>
      <c r="G11260" s="5" t="s">
        <v>24</v>
      </c>
      <c r="H11260" s="5" t="s">
        <v>121</v>
      </c>
      <c r="I11260" t="s">
        <v>35</v>
      </c>
      <c r="J11260" t="s">
        <v>43</v>
      </c>
      <c r="K11260">
        <v>100</v>
      </c>
      <c r="L11260" s="5" t="s">
        <v>21838</v>
      </c>
      <c r="M11260" s="5" t="s">
        <v>28</v>
      </c>
      <c r="N11260">
        <v>9</v>
      </c>
      <c r="O11260" t="s">
        <v>29</v>
      </c>
      <c r="P11260" s="1">
        <v>45622</v>
      </c>
      <c r="Q11260" s="1">
        <v>45656</v>
      </c>
      <c r="R11260">
        <v>1204</v>
      </c>
      <c r="S11260" s="4">
        <v>9.5</v>
      </c>
      <c r="T11260" t="s">
        <v>243</v>
      </c>
    </row>
    <row r="11261" spans="1:20" x14ac:dyDescent="0.35">
      <c r="A11261" t="s">
        <v>21839</v>
      </c>
      <c r="B11261" s="5" t="s">
        <v>28799</v>
      </c>
      <c r="C11261" s="6">
        <v>78327</v>
      </c>
      <c r="D11261" t="s">
        <v>22</v>
      </c>
      <c r="E11261">
        <v>78327</v>
      </c>
      <c r="F11261" s="5" t="s">
        <v>50</v>
      </c>
      <c r="G11261" s="5" t="s">
        <v>24</v>
      </c>
      <c r="H11261" s="5" t="s">
        <v>52</v>
      </c>
      <c r="I11261" t="s">
        <v>35</v>
      </c>
      <c r="J11261" t="s">
        <v>52</v>
      </c>
      <c r="K11261">
        <v>50</v>
      </c>
      <c r="L11261" s="5" t="s">
        <v>21840</v>
      </c>
      <c r="M11261" s="5" t="s">
        <v>28</v>
      </c>
      <c r="N11261">
        <v>4</v>
      </c>
      <c r="O11261" t="s">
        <v>62</v>
      </c>
      <c r="P11261" s="1">
        <v>45702</v>
      </c>
      <c r="Q11261" s="1">
        <v>45744</v>
      </c>
      <c r="R11261">
        <v>2387</v>
      </c>
      <c r="S11261" s="4">
        <v>6.1</v>
      </c>
      <c r="T11261" t="s">
        <v>118</v>
      </c>
    </row>
    <row r="11262" spans="1:20" x14ac:dyDescent="0.35">
      <c r="A11262" t="s">
        <v>21841</v>
      </c>
      <c r="B11262" s="5" t="s">
        <v>57</v>
      </c>
      <c r="C11262" s="6">
        <v>85793</v>
      </c>
      <c r="D11262" t="s">
        <v>22</v>
      </c>
      <c r="E11262">
        <v>85793</v>
      </c>
      <c r="F11262" s="5" t="s">
        <v>58</v>
      </c>
      <c r="G11262" s="5" t="s">
        <v>51</v>
      </c>
      <c r="H11262" s="5" t="s">
        <v>97</v>
      </c>
      <c r="I11262" t="s">
        <v>44</v>
      </c>
      <c r="J11262" t="s">
        <v>97</v>
      </c>
      <c r="K11262">
        <v>0</v>
      </c>
      <c r="L11262" s="5" t="s">
        <v>21842</v>
      </c>
      <c r="M11262" s="5" t="s">
        <v>28</v>
      </c>
      <c r="N11262">
        <v>0</v>
      </c>
      <c r="O11262" t="s">
        <v>107</v>
      </c>
      <c r="P11262" s="1">
        <v>45498</v>
      </c>
      <c r="Q11262" s="1">
        <v>45544</v>
      </c>
      <c r="R11262">
        <v>866</v>
      </c>
      <c r="S11262" s="4">
        <v>7.7</v>
      </c>
      <c r="T11262" t="s">
        <v>118</v>
      </c>
    </row>
    <row r="11263" spans="1:20" x14ac:dyDescent="0.35">
      <c r="A11263" t="s">
        <v>21843</v>
      </c>
      <c r="B11263" s="5" t="s">
        <v>162</v>
      </c>
      <c r="C11263" s="6">
        <v>80644</v>
      </c>
      <c r="D11263" t="s">
        <v>41</v>
      </c>
      <c r="E11263">
        <v>68547</v>
      </c>
      <c r="F11263" s="5" t="s">
        <v>58</v>
      </c>
      <c r="G11263" s="5" t="s">
        <v>59</v>
      </c>
      <c r="H11263" s="5" t="s">
        <v>126</v>
      </c>
      <c r="I11263" t="s">
        <v>35</v>
      </c>
      <c r="J11263" t="s">
        <v>126</v>
      </c>
      <c r="K11263">
        <v>50</v>
      </c>
      <c r="L11263" s="5" t="s">
        <v>21844</v>
      </c>
      <c r="M11263" s="5" t="s">
        <v>70</v>
      </c>
      <c r="N11263">
        <v>1</v>
      </c>
      <c r="O11263" t="s">
        <v>135</v>
      </c>
      <c r="P11263" s="1">
        <v>45755</v>
      </c>
      <c r="Q11263" s="1">
        <v>45801</v>
      </c>
      <c r="R11263">
        <v>2017</v>
      </c>
      <c r="S11263" s="4">
        <v>6</v>
      </c>
      <c r="T11263" t="s">
        <v>89</v>
      </c>
    </row>
    <row r="11264" spans="1:20" x14ac:dyDescent="0.35">
      <c r="A11264" t="s">
        <v>21845</v>
      </c>
      <c r="B11264" s="5" t="s">
        <v>162</v>
      </c>
      <c r="C11264" s="6">
        <v>123929</v>
      </c>
      <c r="D11264" t="s">
        <v>65</v>
      </c>
      <c r="E11264">
        <v>161108</v>
      </c>
      <c r="F11264" s="5" t="s">
        <v>50</v>
      </c>
      <c r="G11264" s="5" t="s">
        <v>42</v>
      </c>
      <c r="H11264" s="5" t="s">
        <v>67</v>
      </c>
      <c r="I11264" t="s">
        <v>35</v>
      </c>
      <c r="J11264" t="s">
        <v>67</v>
      </c>
      <c r="K11264">
        <v>50</v>
      </c>
      <c r="L11264" s="5" t="s">
        <v>21846</v>
      </c>
      <c r="M11264" s="5" t="s">
        <v>37</v>
      </c>
      <c r="N11264">
        <v>2</v>
      </c>
      <c r="O11264" t="s">
        <v>46</v>
      </c>
      <c r="P11264" s="1">
        <v>45420</v>
      </c>
      <c r="Q11264" s="1">
        <v>45468</v>
      </c>
      <c r="R11264">
        <v>1499</v>
      </c>
      <c r="S11264" s="4">
        <v>8.6999999999999993</v>
      </c>
      <c r="T11264" t="s">
        <v>243</v>
      </c>
    </row>
    <row r="11265" spans="1:20" x14ac:dyDescent="0.35">
      <c r="A11265" t="s">
        <v>21847</v>
      </c>
      <c r="B11265" s="5" t="s">
        <v>28802</v>
      </c>
      <c r="C11265" s="6">
        <v>108923</v>
      </c>
      <c r="D11265" t="s">
        <v>22</v>
      </c>
      <c r="E11265">
        <v>108923</v>
      </c>
      <c r="F11265" s="5" t="s">
        <v>50</v>
      </c>
      <c r="G11265" s="5" t="s">
        <v>59</v>
      </c>
      <c r="H11265" s="5" t="s">
        <v>52</v>
      </c>
      <c r="I11265" t="s">
        <v>35</v>
      </c>
      <c r="J11265" t="s">
        <v>1211</v>
      </c>
      <c r="K11265">
        <v>0</v>
      </c>
      <c r="L11265" s="5" t="s">
        <v>21848</v>
      </c>
      <c r="M11265" s="5" t="s">
        <v>70</v>
      </c>
      <c r="N11265">
        <v>4</v>
      </c>
      <c r="O11265" t="s">
        <v>147</v>
      </c>
      <c r="P11265" s="1">
        <v>45563</v>
      </c>
      <c r="Q11265" s="1">
        <v>45617</v>
      </c>
      <c r="R11265">
        <v>2273</v>
      </c>
      <c r="S11265" s="4">
        <v>9.3000000000000007</v>
      </c>
      <c r="T11265" t="s">
        <v>79</v>
      </c>
    </row>
    <row r="11266" spans="1:20" x14ac:dyDescent="0.35">
      <c r="A11266" t="s">
        <v>21849</v>
      </c>
      <c r="B11266" s="5" t="s">
        <v>91</v>
      </c>
      <c r="C11266" s="6">
        <v>140940</v>
      </c>
      <c r="D11266" t="s">
        <v>22</v>
      </c>
      <c r="E11266">
        <v>140940</v>
      </c>
      <c r="F11266" s="5" t="s">
        <v>66</v>
      </c>
      <c r="G11266" s="5" t="s">
        <v>51</v>
      </c>
      <c r="H11266" s="5" t="s">
        <v>165</v>
      </c>
      <c r="I11266" t="s">
        <v>35</v>
      </c>
      <c r="J11266" t="s">
        <v>165</v>
      </c>
      <c r="K11266">
        <v>50</v>
      </c>
      <c r="L11266" s="5" t="s">
        <v>7939</v>
      </c>
      <c r="M11266" s="5" t="s">
        <v>37</v>
      </c>
      <c r="N11266">
        <v>9</v>
      </c>
      <c r="O11266" t="s">
        <v>147</v>
      </c>
      <c r="P11266" s="1">
        <v>45568</v>
      </c>
      <c r="Q11266" s="1">
        <v>45607</v>
      </c>
      <c r="R11266">
        <v>1587</v>
      </c>
      <c r="S11266" s="4">
        <v>8.4</v>
      </c>
      <c r="T11266" t="s">
        <v>55</v>
      </c>
    </row>
    <row r="11267" spans="1:20" x14ac:dyDescent="0.35">
      <c r="A11267" t="s">
        <v>21850</v>
      </c>
      <c r="B11267" s="5" t="s">
        <v>217</v>
      </c>
      <c r="C11267" s="6">
        <v>315420</v>
      </c>
      <c r="D11267" t="s">
        <v>120</v>
      </c>
      <c r="E11267">
        <v>283878</v>
      </c>
      <c r="F11267" s="5" t="s">
        <v>23</v>
      </c>
      <c r="G11267" s="5" t="s">
        <v>24</v>
      </c>
      <c r="H11267" s="5" t="s">
        <v>121</v>
      </c>
      <c r="I11267" t="s">
        <v>35</v>
      </c>
      <c r="J11267" t="s">
        <v>121</v>
      </c>
      <c r="K11267">
        <v>100</v>
      </c>
      <c r="L11267" s="5" t="s">
        <v>21851</v>
      </c>
      <c r="M11267" s="5" t="s">
        <v>54</v>
      </c>
      <c r="N11267">
        <v>13</v>
      </c>
      <c r="O11267" t="s">
        <v>131</v>
      </c>
      <c r="P11267" s="1">
        <v>45579</v>
      </c>
      <c r="Q11267" s="1">
        <v>45640</v>
      </c>
      <c r="R11267">
        <v>1791</v>
      </c>
      <c r="S11267" s="4">
        <v>9.4</v>
      </c>
      <c r="T11267" t="s">
        <v>30</v>
      </c>
    </row>
    <row r="11268" spans="1:20" x14ac:dyDescent="0.35">
      <c r="A11268" t="s">
        <v>21852</v>
      </c>
      <c r="B11268" s="5" t="s">
        <v>32</v>
      </c>
      <c r="C11268" s="6">
        <v>71258</v>
      </c>
      <c r="D11268" t="s">
        <v>74</v>
      </c>
      <c r="E11268">
        <v>89073</v>
      </c>
      <c r="F11268" s="5" t="s">
        <v>58</v>
      </c>
      <c r="G11268" s="5" t="s">
        <v>51</v>
      </c>
      <c r="H11268" s="5" t="s">
        <v>75</v>
      </c>
      <c r="I11268" t="s">
        <v>26</v>
      </c>
      <c r="J11268" t="s">
        <v>354</v>
      </c>
      <c r="K11268">
        <v>50</v>
      </c>
      <c r="L11268" s="5" t="s">
        <v>8890</v>
      </c>
      <c r="M11268" s="5" t="s">
        <v>70</v>
      </c>
      <c r="N11268">
        <v>1</v>
      </c>
      <c r="O11268" t="s">
        <v>71</v>
      </c>
      <c r="P11268" s="1">
        <v>45441</v>
      </c>
      <c r="Q11268" s="1">
        <v>45495</v>
      </c>
      <c r="R11268">
        <v>2017</v>
      </c>
      <c r="S11268" s="4">
        <v>5.9</v>
      </c>
      <c r="T11268" t="s">
        <v>277</v>
      </c>
    </row>
    <row r="11269" spans="1:20" x14ac:dyDescent="0.35">
      <c r="A11269" t="s">
        <v>21853</v>
      </c>
      <c r="B11269" s="5" t="s">
        <v>40</v>
      </c>
      <c r="C11269" s="6">
        <v>105428</v>
      </c>
      <c r="D11269" t="s">
        <v>33</v>
      </c>
      <c r="E11269">
        <v>11597080</v>
      </c>
      <c r="F11269" s="5" t="s">
        <v>50</v>
      </c>
      <c r="G11269" s="5" t="s">
        <v>24</v>
      </c>
      <c r="H11269" s="5" t="s">
        <v>34</v>
      </c>
      <c r="I11269" t="s">
        <v>35</v>
      </c>
      <c r="J11269" t="s">
        <v>34</v>
      </c>
      <c r="K11269">
        <v>0</v>
      </c>
      <c r="L11269" s="5" t="s">
        <v>21854</v>
      </c>
      <c r="M11269" s="5" t="s">
        <v>28</v>
      </c>
      <c r="N11269">
        <v>4</v>
      </c>
      <c r="O11269" t="s">
        <v>71</v>
      </c>
      <c r="P11269" s="1">
        <v>45745</v>
      </c>
      <c r="Q11269" s="1">
        <v>45776</v>
      </c>
      <c r="R11269">
        <v>1302</v>
      </c>
      <c r="S11269" s="4">
        <v>5.6</v>
      </c>
      <c r="T11269" t="s">
        <v>153</v>
      </c>
    </row>
    <row r="11270" spans="1:20" x14ac:dyDescent="0.35">
      <c r="A11270" t="s">
        <v>21855</v>
      </c>
      <c r="B11270" s="5" t="s">
        <v>21</v>
      </c>
      <c r="C11270" s="6">
        <v>167067</v>
      </c>
      <c r="D11270" t="s">
        <v>41</v>
      </c>
      <c r="E11270">
        <v>142007</v>
      </c>
      <c r="F11270" s="5" t="s">
        <v>23</v>
      </c>
      <c r="G11270" s="5" t="s">
        <v>24</v>
      </c>
      <c r="H11270" s="5" t="s">
        <v>60</v>
      </c>
      <c r="I11270" t="s">
        <v>35</v>
      </c>
      <c r="J11270" t="s">
        <v>186</v>
      </c>
      <c r="K11270">
        <v>50</v>
      </c>
      <c r="L11270" s="5" t="s">
        <v>21856</v>
      </c>
      <c r="M11270" s="5" t="s">
        <v>28</v>
      </c>
      <c r="N11270">
        <v>12</v>
      </c>
      <c r="O11270" t="s">
        <v>167</v>
      </c>
      <c r="P11270" s="1">
        <v>45740</v>
      </c>
      <c r="Q11270" s="1">
        <v>45762</v>
      </c>
      <c r="R11270">
        <v>1311</v>
      </c>
      <c r="S11270" s="4">
        <v>9.3000000000000007</v>
      </c>
      <c r="T11270" t="s">
        <v>95</v>
      </c>
    </row>
    <row r="11271" spans="1:20" x14ac:dyDescent="0.35">
      <c r="A11271" t="s">
        <v>21857</v>
      </c>
      <c r="B11271" s="5" t="s">
        <v>49</v>
      </c>
      <c r="C11271" s="6">
        <v>75062</v>
      </c>
      <c r="D11271" t="s">
        <v>22</v>
      </c>
      <c r="E11271">
        <v>75062</v>
      </c>
      <c r="F11271" s="5" t="s">
        <v>58</v>
      </c>
      <c r="G11271" s="5" t="s">
        <v>59</v>
      </c>
      <c r="H11271" s="5" t="s">
        <v>97</v>
      </c>
      <c r="I11271" t="s">
        <v>44</v>
      </c>
      <c r="J11271" t="s">
        <v>97</v>
      </c>
      <c r="K11271">
        <v>50</v>
      </c>
      <c r="L11271" s="5" t="s">
        <v>21858</v>
      </c>
      <c r="M11271" s="5" t="s">
        <v>54</v>
      </c>
      <c r="N11271">
        <v>0</v>
      </c>
      <c r="O11271" t="s">
        <v>78</v>
      </c>
      <c r="P11271" s="1">
        <v>45408</v>
      </c>
      <c r="Q11271" s="1">
        <v>45460</v>
      </c>
      <c r="R11271">
        <v>2110</v>
      </c>
      <c r="S11271" s="4">
        <v>7</v>
      </c>
      <c r="T11271" t="s">
        <v>55</v>
      </c>
    </row>
    <row r="11272" spans="1:20" x14ac:dyDescent="0.35">
      <c r="A11272" t="s">
        <v>21859</v>
      </c>
      <c r="B11272" s="5" t="s">
        <v>49</v>
      </c>
      <c r="C11272" s="6">
        <v>54168</v>
      </c>
      <c r="D11272" t="s">
        <v>22</v>
      </c>
      <c r="E11272">
        <v>54168</v>
      </c>
      <c r="F11272" s="5" t="s">
        <v>23</v>
      </c>
      <c r="G11272" s="5" t="s">
        <v>51</v>
      </c>
      <c r="H11272" s="5" t="s">
        <v>116</v>
      </c>
      <c r="I11272" t="s">
        <v>26</v>
      </c>
      <c r="J11272" t="s">
        <v>116</v>
      </c>
      <c r="K11272">
        <v>100</v>
      </c>
      <c r="L11272" s="5" t="s">
        <v>21860</v>
      </c>
      <c r="M11272" s="5" t="s">
        <v>54</v>
      </c>
      <c r="N11272">
        <v>10</v>
      </c>
      <c r="O11272" t="s">
        <v>131</v>
      </c>
      <c r="P11272" s="1">
        <v>45391</v>
      </c>
      <c r="Q11272" s="1">
        <v>45429</v>
      </c>
      <c r="R11272">
        <v>1658</v>
      </c>
      <c r="S11272" s="4">
        <v>7.9</v>
      </c>
      <c r="T11272" t="s">
        <v>55</v>
      </c>
    </row>
    <row r="11273" spans="1:20" x14ac:dyDescent="0.35">
      <c r="A11273" t="s">
        <v>21861</v>
      </c>
      <c r="B11273" s="5" t="s">
        <v>174</v>
      </c>
      <c r="C11273" s="6">
        <v>61930</v>
      </c>
      <c r="D11273" t="s">
        <v>65</v>
      </c>
      <c r="E11273">
        <v>80509</v>
      </c>
      <c r="F11273" s="5" t="s">
        <v>58</v>
      </c>
      <c r="G11273" s="5" t="s">
        <v>24</v>
      </c>
      <c r="H11273" s="5" t="s">
        <v>67</v>
      </c>
      <c r="I11273" t="s">
        <v>26</v>
      </c>
      <c r="J11273" t="s">
        <v>67</v>
      </c>
      <c r="K11273">
        <v>0</v>
      </c>
      <c r="L11273" s="5" t="s">
        <v>21862</v>
      </c>
      <c r="M11273" s="5" t="s">
        <v>70</v>
      </c>
      <c r="N11273">
        <v>0</v>
      </c>
      <c r="O11273" t="s">
        <v>85</v>
      </c>
      <c r="P11273" s="1">
        <v>45621</v>
      </c>
      <c r="Q11273" s="1">
        <v>45665</v>
      </c>
      <c r="R11273">
        <v>1655</v>
      </c>
      <c r="S11273" s="4">
        <v>7.3</v>
      </c>
      <c r="T11273" t="s">
        <v>79</v>
      </c>
    </row>
    <row r="11274" spans="1:20" x14ac:dyDescent="0.35">
      <c r="A11274" t="s">
        <v>21863</v>
      </c>
      <c r="B11274" s="5" t="s">
        <v>28799</v>
      </c>
      <c r="C11274" s="6">
        <v>148519</v>
      </c>
      <c r="D11274" t="s">
        <v>41</v>
      </c>
      <c r="E11274">
        <v>126241</v>
      </c>
      <c r="F11274" s="5" t="s">
        <v>23</v>
      </c>
      <c r="G11274" s="5" t="s">
        <v>24</v>
      </c>
      <c r="H11274" s="5" t="s">
        <v>151</v>
      </c>
      <c r="I11274" t="s">
        <v>26</v>
      </c>
      <c r="J11274" t="s">
        <v>151</v>
      </c>
      <c r="K11274">
        <v>100</v>
      </c>
      <c r="L11274" s="5" t="s">
        <v>14509</v>
      </c>
      <c r="M11274" s="5" t="s">
        <v>70</v>
      </c>
      <c r="N11274">
        <v>11</v>
      </c>
      <c r="O11274" t="s">
        <v>78</v>
      </c>
      <c r="P11274" s="1">
        <v>45774</v>
      </c>
      <c r="Q11274" s="1">
        <v>45798</v>
      </c>
      <c r="R11274">
        <v>669</v>
      </c>
      <c r="S11274" s="4">
        <v>7.5</v>
      </c>
      <c r="T11274" t="s">
        <v>210</v>
      </c>
    </row>
    <row r="11275" spans="1:20" x14ac:dyDescent="0.35">
      <c r="A11275" t="s">
        <v>21864</v>
      </c>
      <c r="B11275" s="5" t="s">
        <v>100</v>
      </c>
      <c r="C11275" s="6">
        <v>199528</v>
      </c>
      <c r="D11275" t="s">
        <v>22</v>
      </c>
      <c r="E11275">
        <v>199528</v>
      </c>
      <c r="F11275" s="5" t="s">
        <v>23</v>
      </c>
      <c r="G11275" s="5" t="s">
        <v>24</v>
      </c>
      <c r="H11275" s="5" t="s">
        <v>68</v>
      </c>
      <c r="I11275" t="s">
        <v>44</v>
      </c>
      <c r="J11275" t="s">
        <v>68</v>
      </c>
      <c r="K11275">
        <v>100</v>
      </c>
      <c r="L11275" s="5" t="s">
        <v>19033</v>
      </c>
      <c r="M11275" s="5" t="s">
        <v>54</v>
      </c>
      <c r="N11275">
        <v>12</v>
      </c>
      <c r="O11275" t="s">
        <v>62</v>
      </c>
      <c r="P11275" s="1">
        <v>45330</v>
      </c>
      <c r="Q11275" s="1">
        <v>45368</v>
      </c>
      <c r="R11275">
        <v>544</v>
      </c>
      <c r="S11275" s="4">
        <v>6.2</v>
      </c>
      <c r="T11275" t="s">
        <v>47</v>
      </c>
    </row>
    <row r="11276" spans="1:20" x14ac:dyDescent="0.35">
      <c r="A11276" t="s">
        <v>21865</v>
      </c>
      <c r="B11276" s="5" t="s">
        <v>28802</v>
      </c>
      <c r="C11276" s="6">
        <v>53596</v>
      </c>
      <c r="D11276" t="s">
        <v>22</v>
      </c>
      <c r="E11276">
        <v>53596</v>
      </c>
      <c r="F11276" s="5" t="s">
        <v>23</v>
      </c>
      <c r="G11276" s="5" t="s">
        <v>51</v>
      </c>
      <c r="H11276" s="5" t="s">
        <v>116</v>
      </c>
      <c r="I11276" t="s">
        <v>44</v>
      </c>
      <c r="J11276" t="s">
        <v>116</v>
      </c>
      <c r="K11276">
        <v>50</v>
      </c>
      <c r="L11276" s="5" t="s">
        <v>21866</v>
      </c>
      <c r="M11276" s="5" t="s">
        <v>28</v>
      </c>
      <c r="N11276">
        <v>11</v>
      </c>
      <c r="O11276" t="s">
        <v>78</v>
      </c>
      <c r="P11276" s="1">
        <v>45605</v>
      </c>
      <c r="Q11276" s="1">
        <v>45656</v>
      </c>
      <c r="R11276">
        <v>2407</v>
      </c>
      <c r="S11276" s="4">
        <v>9.4</v>
      </c>
      <c r="T11276" t="s">
        <v>108</v>
      </c>
    </row>
    <row r="11277" spans="1:20" x14ac:dyDescent="0.35">
      <c r="A11277" t="s">
        <v>21867</v>
      </c>
      <c r="B11277" s="5" t="s">
        <v>32</v>
      </c>
      <c r="C11277" s="6">
        <v>97034</v>
      </c>
      <c r="D11277" t="s">
        <v>22</v>
      </c>
      <c r="E11277">
        <v>97034</v>
      </c>
      <c r="F11277" s="5" t="s">
        <v>58</v>
      </c>
      <c r="G11277" s="5" t="s">
        <v>42</v>
      </c>
      <c r="H11277" s="5" t="s">
        <v>97</v>
      </c>
      <c r="I11277" t="s">
        <v>26</v>
      </c>
      <c r="J11277" t="s">
        <v>97</v>
      </c>
      <c r="K11277">
        <v>50</v>
      </c>
      <c r="L11277" s="5" t="s">
        <v>21868</v>
      </c>
      <c r="M11277" s="5" t="s">
        <v>70</v>
      </c>
      <c r="N11277">
        <v>0</v>
      </c>
      <c r="O11277" t="s">
        <v>147</v>
      </c>
      <c r="P11277" s="1">
        <v>45436</v>
      </c>
      <c r="Q11277" s="1">
        <v>45474</v>
      </c>
      <c r="R11277">
        <v>1585</v>
      </c>
      <c r="S11277" s="4">
        <v>5.5</v>
      </c>
      <c r="T11277" t="s">
        <v>55</v>
      </c>
    </row>
    <row r="11278" spans="1:20" x14ac:dyDescent="0.35">
      <c r="A11278" t="s">
        <v>21869</v>
      </c>
      <c r="B11278" s="5" t="s">
        <v>145</v>
      </c>
      <c r="C11278" s="6">
        <v>102547</v>
      </c>
      <c r="D11278" t="s">
        <v>81</v>
      </c>
      <c r="E11278">
        <v>138438</v>
      </c>
      <c r="F11278" s="5" t="s">
        <v>66</v>
      </c>
      <c r="G11278" s="5" t="s">
        <v>59</v>
      </c>
      <c r="H11278" s="5" t="s">
        <v>82</v>
      </c>
      <c r="I11278" t="s">
        <v>44</v>
      </c>
      <c r="J11278" t="s">
        <v>82</v>
      </c>
      <c r="K11278">
        <v>100</v>
      </c>
      <c r="L11278" s="5" t="s">
        <v>21870</v>
      </c>
      <c r="M11278" s="5" t="s">
        <v>37</v>
      </c>
      <c r="N11278">
        <v>5</v>
      </c>
      <c r="O11278" t="s">
        <v>107</v>
      </c>
      <c r="P11278" s="1">
        <v>45419</v>
      </c>
      <c r="Q11278" s="1">
        <v>45483</v>
      </c>
      <c r="R11278">
        <v>1872</v>
      </c>
      <c r="S11278" s="4">
        <v>7.2</v>
      </c>
      <c r="T11278" t="s">
        <v>210</v>
      </c>
    </row>
    <row r="11279" spans="1:20" x14ac:dyDescent="0.35">
      <c r="A11279" t="s">
        <v>21871</v>
      </c>
      <c r="B11279" s="5" t="s">
        <v>91</v>
      </c>
      <c r="C11279" s="6">
        <v>63599</v>
      </c>
      <c r="D11279" t="s">
        <v>65</v>
      </c>
      <c r="E11279">
        <v>82679</v>
      </c>
      <c r="F11279" s="5" t="s">
        <v>58</v>
      </c>
      <c r="G11279" s="5" t="s">
        <v>59</v>
      </c>
      <c r="H11279" s="5" t="s">
        <v>67</v>
      </c>
      <c r="I11279" t="s">
        <v>26</v>
      </c>
      <c r="J11279" t="s">
        <v>67</v>
      </c>
      <c r="K11279">
        <v>50</v>
      </c>
      <c r="L11279" s="5" t="s">
        <v>8085</v>
      </c>
      <c r="M11279" s="5" t="s">
        <v>37</v>
      </c>
      <c r="N11279">
        <v>1</v>
      </c>
      <c r="O11279" t="s">
        <v>172</v>
      </c>
      <c r="P11279" s="1">
        <v>45582</v>
      </c>
      <c r="Q11279" s="1">
        <v>45638</v>
      </c>
      <c r="R11279">
        <v>1319</v>
      </c>
      <c r="S11279" s="4">
        <v>6.6</v>
      </c>
      <c r="T11279" t="s">
        <v>38</v>
      </c>
    </row>
    <row r="11280" spans="1:20" x14ac:dyDescent="0.35">
      <c r="A11280" t="s">
        <v>21872</v>
      </c>
      <c r="B11280" s="5" t="s">
        <v>49</v>
      </c>
      <c r="C11280" s="6">
        <v>93730</v>
      </c>
      <c r="D11280" t="s">
        <v>41</v>
      </c>
      <c r="E11280">
        <v>79671</v>
      </c>
      <c r="F11280" s="5" t="s">
        <v>50</v>
      </c>
      <c r="G11280" s="5" t="s">
        <v>51</v>
      </c>
      <c r="H11280" s="5" t="s">
        <v>151</v>
      </c>
      <c r="I11280" t="s">
        <v>35</v>
      </c>
      <c r="J11280" t="s">
        <v>151</v>
      </c>
      <c r="K11280">
        <v>100</v>
      </c>
      <c r="L11280" s="5" t="s">
        <v>21873</v>
      </c>
      <c r="M11280" s="5" t="s">
        <v>37</v>
      </c>
      <c r="N11280">
        <v>4</v>
      </c>
      <c r="O11280" t="s">
        <v>46</v>
      </c>
      <c r="P11280" s="1">
        <v>45604</v>
      </c>
      <c r="Q11280" s="1">
        <v>45634</v>
      </c>
      <c r="R11280">
        <v>1254</v>
      </c>
      <c r="S11280" s="4">
        <v>6.8</v>
      </c>
      <c r="T11280" t="s">
        <v>89</v>
      </c>
    </row>
    <row r="11281" spans="1:20" x14ac:dyDescent="0.35">
      <c r="A11281" t="s">
        <v>21874</v>
      </c>
      <c r="B11281" s="5" t="s">
        <v>28802</v>
      </c>
      <c r="C11281" s="6">
        <v>205424</v>
      </c>
      <c r="D11281" t="s">
        <v>22</v>
      </c>
      <c r="E11281">
        <v>205424</v>
      </c>
      <c r="F11281" s="5" t="s">
        <v>66</v>
      </c>
      <c r="G11281" s="5" t="s">
        <v>51</v>
      </c>
      <c r="H11281" s="5" t="s">
        <v>101</v>
      </c>
      <c r="I11281" t="s">
        <v>35</v>
      </c>
      <c r="J11281" t="s">
        <v>151</v>
      </c>
      <c r="K11281">
        <v>100</v>
      </c>
      <c r="L11281" s="5" t="s">
        <v>21875</v>
      </c>
      <c r="M11281" s="5" t="s">
        <v>28</v>
      </c>
      <c r="N11281">
        <v>7</v>
      </c>
      <c r="O11281" t="s">
        <v>78</v>
      </c>
      <c r="P11281" s="1">
        <v>45385</v>
      </c>
      <c r="Q11281" s="1">
        <v>45432</v>
      </c>
      <c r="R11281">
        <v>2330</v>
      </c>
      <c r="S11281" s="4">
        <v>8.6999999999999993</v>
      </c>
      <c r="T11281" t="s">
        <v>55</v>
      </c>
    </row>
    <row r="11282" spans="1:20" x14ac:dyDescent="0.35">
      <c r="A11282" t="s">
        <v>21876</v>
      </c>
      <c r="B11282" s="5" t="s">
        <v>49</v>
      </c>
      <c r="C11282" s="6">
        <v>88065</v>
      </c>
      <c r="D11282" t="s">
        <v>22</v>
      </c>
      <c r="E11282">
        <v>88065</v>
      </c>
      <c r="F11282" s="5" t="s">
        <v>58</v>
      </c>
      <c r="G11282" s="5" t="s">
        <v>51</v>
      </c>
      <c r="H11282" s="5" t="s">
        <v>97</v>
      </c>
      <c r="I11282" t="s">
        <v>44</v>
      </c>
      <c r="J11282" t="s">
        <v>97</v>
      </c>
      <c r="K11282">
        <v>100</v>
      </c>
      <c r="L11282" s="5" t="s">
        <v>21877</v>
      </c>
      <c r="M11282" s="5" t="s">
        <v>37</v>
      </c>
      <c r="N11282">
        <v>1</v>
      </c>
      <c r="O11282" t="s">
        <v>78</v>
      </c>
      <c r="P11282" s="1">
        <v>45739</v>
      </c>
      <c r="Q11282" s="1">
        <v>45775</v>
      </c>
      <c r="R11282">
        <v>2085</v>
      </c>
      <c r="S11282" s="4">
        <v>5.6</v>
      </c>
      <c r="T11282" t="s">
        <v>38</v>
      </c>
    </row>
    <row r="11283" spans="1:20" x14ac:dyDescent="0.35">
      <c r="A11283" t="s">
        <v>21878</v>
      </c>
      <c r="B11283" s="5" t="s">
        <v>145</v>
      </c>
      <c r="C11283" s="6">
        <v>115890</v>
      </c>
      <c r="D11283" t="s">
        <v>22</v>
      </c>
      <c r="E11283">
        <v>115890</v>
      </c>
      <c r="F11283" s="5" t="s">
        <v>66</v>
      </c>
      <c r="G11283" s="5" t="s">
        <v>51</v>
      </c>
      <c r="H11283" s="5" t="s">
        <v>191</v>
      </c>
      <c r="I11283" t="s">
        <v>26</v>
      </c>
      <c r="J11283" t="s">
        <v>191</v>
      </c>
      <c r="K11283">
        <v>50</v>
      </c>
      <c r="L11283" s="5" t="s">
        <v>21879</v>
      </c>
      <c r="M11283" s="5" t="s">
        <v>70</v>
      </c>
      <c r="N11283">
        <v>9</v>
      </c>
      <c r="O11283" t="s">
        <v>29</v>
      </c>
      <c r="P11283" s="1">
        <v>45600</v>
      </c>
      <c r="Q11283" s="1">
        <v>45639</v>
      </c>
      <c r="R11283">
        <v>1762</v>
      </c>
      <c r="S11283" s="4">
        <v>7.5</v>
      </c>
      <c r="T11283" t="s">
        <v>79</v>
      </c>
    </row>
    <row r="11284" spans="1:20" x14ac:dyDescent="0.35">
      <c r="A11284" t="s">
        <v>21880</v>
      </c>
      <c r="B11284" s="5" t="s">
        <v>174</v>
      </c>
      <c r="C11284" s="6">
        <v>233264</v>
      </c>
      <c r="D11284" t="s">
        <v>65</v>
      </c>
      <c r="E11284">
        <v>303243</v>
      </c>
      <c r="F11284" s="5" t="s">
        <v>23</v>
      </c>
      <c r="G11284" s="5" t="s">
        <v>42</v>
      </c>
      <c r="H11284" s="5" t="s">
        <v>67</v>
      </c>
      <c r="I11284" t="s">
        <v>44</v>
      </c>
      <c r="J11284" t="s">
        <v>67</v>
      </c>
      <c r="K11284">
        <v>100</v>
      </c>
      <c r="L11284" s="5" t="s">
        <v>21881</v>
      </c>
      <c r="M11284" s="5" t="s">
        <v>28</v>
      </c>
      <c r="N11284">
        <v>11</v>
      </c>
      <c r="O11284" t="s">
        <v>107</v>
      </c>
      <c r="P11284" s="1">
        <v>45458</v>
      </c>
      <c r="Q11284" s="1">
        <v>45507</v>
      </c>
      <c r="R11284">
        <v>814</v>
      </c>
      <c r="S11284" s="4">
        <v>6.1</v>
      </c>
      <c r="T11284" t="s">
        <v>277</v>
      </c>
    </row>
    <row r="11285" spans="1:20" x14ac:dyDescent="0.35">
      <c r="A11285" t="s">
        <v>21882</v>
      </c>
      <c r="B11285" s="5" t="s">
        <v>73</v>
      </c>
      <c r="C11285" s="6">
        <v>85232</v>
      </c>
      <c r="D11285" t="s">
        <v>41</v>
      </c>
      <c r="E11285">
        <v>72447</v>
      </c>
      <c r="F11285" s="5" t="s">
        <v>50</v>
      </c>
      <c r="G11285" s="5" t="s">
        <v>59</v>
      </c>
      <c r="H11285" s="5" t="s">
        <v>60</v>
      </c>
      <c r="I11285" t="s">
        <v>26</v>
      </c>
      <c r="J11285" t="s">
        <v>60</v>
      </c>
      <c r="K11285">
        <v>100</v>
      </c>
      <c r="L11285" s="5" t="s">
        <v>21883</v>
      </c>
      <c r="M11285" s="5" t="s">
        <v>54</v>
      </c>
      <c r="N11285">
        <v>3</v>
      </c>
      <c r="O11285" t="s">
        <v>135</v>
      </c>
      <c r="P11285" s="1">
        <v>45566</v>
      </c>
      <c r="Q11285" s="1">
        <v>45622</v>
      </c>
      <c r="R11285">
        <v>2152</v>
      </c>
      <c r="S11285" s="4">
        <v>9.3000000000000007</v>
      </c>
      <c r="T11285" t="s">
        <v>118</v>
      </c>
    </row>
    <row r="11286" spans="1:20" x14ac:dyDescent="0.35">
      <c r="A11286" t="s">
        <v>21884</v>
      </c>
      <c r="B11286" s="5" t="s">
        <v>28799</v>
      </c>
      <c r="C11286" s="6">
        <v>125339</v>
      </c>
      <c r="D11286" t="s">
        <v>120</v>
      </c>
      <c r="E11286">
        <v>112805</v>
      </c>
      <c r="F11286" s="5" t="s">
        <v>50</v>
      </c>
      <c r="G11286" s="5" t="s">
        <v>42</v>
      </c>
      <c r="H11286" s="5" t="s">
        <v>121</v>
      </c>
      <c r="I11286" t="s">
        <v>26</v>
      </c>
      <c r="J11286" t="s">
        <v>121</v>
      </c>
      <c r="K11286">
        <v>0</v>
      </c>
      <c r="L11286" s="5" t="s">
        <v>21885</v>
      </c>
      <c r="M11286" s="5" t="s">
        <v>54</v>
      </c>
      <c r="N11286">
        <v>2</v>
      </c>
      <c r="O11286" t="s">
        <v>167</v>
      </c>
      <c r="P11286" s="1">
        <v>45707</v>
      </c>
      <c r="Q11286" s="1">
        <v>45779</v>
      </c>
      <c r="R11286">
        <v>1397</v>
      </c>
      <c r="S11286" s="4">
        <v>9.6</v>
      </c>
      <c r="T11286" t="s">
        <v>89</v>
      </c>
    </row>
    <row r="11287" spans="1:20" x14ac:dyDescent="0.35">
      <c r="A11287" t="s">
        <v>21886</v>
      </c>
      <c r="B11287" s="5" t="s">
        <v>28802</v>
      </c>
      <c r="C11287" s="6">
        <v>185360</v>
      </c>
      <c r="D11287" t="s">
        <v>22</v>
      </c>
      <c r="E11287">
        <v>185360</v>
      </c>
      <c r="F11287" s="5" t="s">
        <v>23</v>
      </c>
      <c r="G11287" s="5" t="s">
        <v>42</v>
      </c>
      <c r="H11287" s="5" t="s">
        <v>129</v>
      </c>
      <c r="I11287" t="s">
        <v>35</v>
      </c>
      <c r="J11287" t="s">
        <v>129</v>
      </c>
      <c r="K11287">
        <v>50</v>
      </c>
      <c r="L11287" s="5" t="s">
        <v>21887</v>
      </c>
      <c r="M11287" s="5" t="s">
        <v>70</v>
      </c>
      <c r="N11287">
        <v>16</v>
      </c>
      <c r="O11287" t="s">
        <v>167</v>
      </c>
      <c r="P11287" s="1">
        <v>45314</v>
      </c>
      <c r="Q11287" s="1">
        <v>45340</v>
      </c>
      <c r="R11287">
        <v>1618</v>
      </c>
      <c r="S11287" s="4">
        <v>7.8</v>
      </c>
      <c r="T11287" t="s">
        <v>136</v>
      </c>
    </row>
    <row r="11288" spans="1:20" x14ac:dyDescent="0.35">
      <c r="A11288" t="s">
        <v>21888</v>
      </c>
      <c r="B11288" s="5" t="s">
        <v>32</v>
      </c>
      <c r="C11288" s="6">
        <v>106629</v>
      </c>
      <c r="D11288" t="s">
        <v>41</v>
      </c>
      <c r="E11288">
        <v>90635</v>
      </c>
      <c r="F11288" s="5" t="s">
        <v>50</v>
      </c>
      <c r="G11288" s="5" t="s">
        <v>42</v>
      </c>
      <c r="H11288" s="5" t="s">
        <v>60</v>
      </c>
      <c r="I11288" t="s">
        <v>35</v>
      </c>
      <c r="J11288" t="s">
        <v>60</v>
      </c>
      <c r="K11288">
        <v>0</v>
      </c>
      <c r="L11288" s="5" t="s">
        <v>21889</v>
      </c>
      <c r="M11288" s="5" t="s">
        <v>37</v>
      </c>
      <c r="N11288">
        <v>3</v>
      </c>
      <c r="O11288" t="s">
        <v>167</v>
      </c>
      <c r="P11288" s="1">
        <v>45694</v>
      </c>
      <c r="Q11288" s="1">
        <v>45757</v>
      </c>
      <c r="R11288">
        <v>1496</v>
      </c>
      <c r="S11288" s="4">
        <v>8.6999999999999993</v>
      </c>
      <c r="T11288" t="s">
        <v>38</v>
      </c>
    </row>
    <row r="11289" spans="1:20" x14ac:dyDescent="0.35">
      <c r="A11289" t="s">
        <v>21890</v>
      </c>
      <c r="B11289" s="5" t="s">
        <v>49</v>
      </c>
      <c r="C11289" s="6">
        <v>97894</v>
      </c>
      <c r="D11289" t="s">
        <v>22</v>
      </c>
      <c r="E11289">
        <v>97894</v>
      </c>
      <c r="F11289" s="5" t="s">
        <v>23</v>
      </c>
      <c r="G11289" s="5" t="s">
        <v>24</v>
      </c>
      <c r="H11289" s="5" t="s">
        <v>116</v>
      </c>
      <c r="I11289" t="s">
        <v>35</v>
      </c>
      <c r="J11289" t="s">
        <v>116</v>
      </c>
      <c r="K11289">
        <v>0</v>
      </c>
      <c r="L11289" s="5" t="s">
        <v>21891</v>
      </c>
      <c r="M11289" s="5" t="s">
        <v>54</v>
      </c>
      <c r="N11289">
        <v>13</v>
      </c>
      <c r="O11289" t="s">
        <v>78</v>
      </c>
      <c r="P11289" s="1">
        <v>45658</v>
      </c>
      <c r="Q11289" s="1">
        <v>45683</v>
      </c>
      <c r="R11289">
        <v>1062</v>
      </c>
      <c r="S11289" s="4">
        <v>9.3000000000000007</v>
      </c>
      <c r="T11289" t="s">
        <v>277</v>
      </c>
    </row>
    <row r="11290" spans="1:20" x14ac:dyDescent="0.35">
      <c r="A11290" t="s">
        <v>21892</v>
      </c>
      <c r="B11290" s="5" t="s">
        <v>28802</v>
      </c>
      <c r="C11290" s="6">
        <v>79189</v>
      </c>
      <c r="D11290" t="s">
        <v>22</v>
      </c>
      <c r="E11290">
        <v>79189</v>
      </c>
      <c r="F11290" s="5" t="s">
        <v>23</v>
      </c>
      <c r="G11290" s="5" t="s">
        <v>24</v>
      </c>
      <c r="H11290" s="5" t="s">
        <v>116</v>
      </c>
      <c r="I11290" t="s">
        <v>26</v>
      </c>
      <c r="J11290" t="s">
        <v>75</v>
      </c>
      <c r="K11290">
        <v>50</v>
      </c>
      <c r="L11290" s="5" t="s">
        <v>21893</v>
      </c>
      <c r="M11290" s="5" t="s">
        <v>70</v>
      </c>
      <c r="N11290">
        <v>12</v>
      </c>
      <c r="O11290" t="s">
        <v>85</v>
      </c>
      <c r="P11290" s="1">
        <v>45418</v>
      </c>
      <c r="Q11290" s="1">
        <v>45476</v>
      </c>
      <c r="R11290">
        <v>2204</v>
      </c>
      <c r="S11290" s="4">
        <v>9</v>
      </c>
      <c r="T11290" t="s">
        <v>63</v>
      </c>
    </row>
    <row r="11291" spans="1:20" x14ac:dyDescent="0.35">
      <c r="A11291" t="s">
        <v>21894</v>
      </c>
      <c r="B11291" s="5" t="s">
        <v>73</v>
      </c>
      <c r="C11291" s="6">
        <v>89489</v>
      </c>
      <c r="D11291" t="s">
        <v>33</v>
      </c>
      <c r="E11291">
        <v>9843790</v>
      </c>
      <c r="F11291" s="5" t="s">
        <v>50</v>
      </c>
      <c r="G11291" s="5" t="s">
        <v>42</v>
      </c>
      <c r="H11291" s="5" t="s">
        <v>34</v>
      </c>
      <c r="I11291" t="s">
        <v>35</v>
      </c>
      <c r="J11291" t="s">
        <v>34</v>
      </c>
      <c r="K11291">
        <v>50</v>
      </c>
      <c r="L11291" s="5" t="s">
        <v>7351</v>
      </c>
      <c r="M11291" s="5" t="s">
        <v>54</v>
      </c>
      <c r="N11291">
        <v>3</v>
      </c>
      <c r="O11291" t="s">
        <v>167</v>
      </c>
      <c r="P11291" s="1">
        <v>45620</v>
      </c>
      <c r="Q11291" s="1">
        <v>45674</v>
      </c>
      <c r="R11291">
        <v>1809</v>
      </c>
      <c r="S11291" s="4">
        <v>6.4</v>
      </c>
      <c r="T11291" t="s">
        <v>79</v>
      </c>
    </row>
    <row r="11292" spans="1:20" x14ac:dyDescent="0.35">
      <c r="A11292" t="s">
        <v>21895</v>
      </c>
      <c r="B11292" s="5" t="s">
        <v>32</v>
      </c>
      <c r="C11292" s="6">
        <v>119280</v>
      </c>
      <c r="D11292" t="s">
        <v>22</v>
      </c>
      <c r="E11292">
        <v>119280</v>
      </c>
      <c r="F11292" s="5" t="s">
        <v>50</v>
      </c>
      <c r="G11292" s="5" t="s">
        <v>42</v>
      </c>
      <c r="H11292" s="5" t="s">
        <v>191</v>
      </c>
      <c r="I11292" t="s">
        <v>35</v>
      </c>
      <c r="J11292" t="s">
        <v>126</v>
      </c>
      <c r="K11292">
        <v>0</v>
      </c>
      <c r="L11292" s="5" t="s">
        <v>21896</v>
      </c>
      <c r="M11292" s="5" t="s">
        <v>54</v>
      </c>
      <c r="N11292">
        <v>2</v>
      </c>
      <c r="O11292" t="s">
        <v>172</v>
      </c>
      <c r="P11292" s="1">
        <v>45350</v>
      </c>
      <c r="Q11292" s="1">
        <v>45417</v>
      </c>
      <c r="R11292">
        <v>716</v>
      </c>
      <c r="S11292" s="4">
        <v>7.1</v>
      </c>
      <c r="T11292" t="s">
        <v>95</v>
      </c>
    </row>
    <row r="11293" spans="1:20" x14ac:dyDescent="0.35">
      <c r="A11293" t="s">
        <v>21897</v>
      </c>
      <c r="B11293" s="5" t="s">
        <v>57</v>
      </c>
      <c r="C11293" s="6">
        <v>219065</v>
      </c>
      <c r="D11293" t="s">
        <v>41</v>
      </c>
      <c r="E11293">
        <v>186205</v>
      </c>
      <c r="F11293" s="5" t="s">
        <v>23</v>
      </c>
      <c r="G11293" s="5" t="s">
        <v>59</v>
      </c>
      <c r="H11293" s="5" t="s">
        <v>43</v>
      </c>
      <c r="I11293" t="s">
        <v>44</v>
      </c>
      <c r="J11293" t="s">
        <v>43</v>
      </c>
      <c r="K11293">
        <v>0</v>
      </c>
      <c r="L11293" s="5" t="s">
        <v>6797</v>
      </c>
      <c r="M11293" s="5" t="s">
        <v>28</v>
      </c>
      <c r="N11293">
        <v>16</v>
      </c>
      <c r="O11293" t="s">
        <v>172</v>
      </c>
      <c r="P11293" s="1">
        <v>45343</v>
      </c>
      <c r="Q11293" s="1">
        <v>45364</v>
      </c>
      <c r="R11293">
        <v>800</v>
      </c>
      <c r="S11293" s="4">
        <v>7.6</v>
      </c>
      <c r="T11293" t="s">
        <v>30</v>
      </c>
    </row>
    <row r="11294" spans="1:20" x14ac:dyDescent="0.35">
      <c r="A11294" t="s">
        <v>21898</v>
      </c>
      <c r="B11294" s="5" t="s">
        <v>32</v>
      </c>
      <c r="C11294" s="6">
        <v>218346</v>
      </c>
      <c r="D11294" t="s">
        <v>65</v>
      </c>
      <c r="E11294">
        <v>283850</v>
      </c>
      <c r="F11294" s="5" t="s">
        <v>23</v>
      </c>
      <c r="G11294" s="5" t="s">
        <v>24</v>
      </c>
      <c r="H11294" s="5" t="s">
        <v>67</v>
      </c>
      <c r="I11294" t="s">
        <v>44</v>
      </c>
      <c r="J11294" t="s">
        <v>67</v>
      </c>
      <c r="K11294">
        <v>50</v>
      </c>
      <c r="L11294" s="5" t="s">
        <v>21899</v>
      </c>
      <c r="M11294" s="5" t="s">
        <v>70</v>
      </c>
      <c r="N11294">
        <v>15</v>
      </c>
      <c r="O11294" t="s">
        <v>62</v>
      </c>
      <c r="P11294" s="1">
        <v>45434</v>
      </c>
      <c r="Q11294" s="1">
        <v>45497</v>
      </c>
      <c r="R11294">
        <v>1652</v>
      </c>
      <c r="S11294" s="4">
        <v>9.6999999999999993</v>
      </c>
      <c r="T11294" t="s">
        <v>243</v>
      </c>
    </row>
    <row r="11295" spans="1:20" x14ac:dyDescent="0.35">
      <c r="A11295" t="s">
        <v>21900</v>
      </c>
      <c r="B11295" s="5" t="s">
        <v>162</v>
      </c>
      <c r="C11295" s="6">
        <v>154420</v>
      </c>
      <c r="D11295" t="s">
        <v>65</v>
      </c>
      <c r="E11295">
        <v>200746</v>
      </c>
      <c r="F11295" s="5" t="s">
        <v>66</v>
      </c>
      <c r="G11295" s="5" t="s">
        <v>42</v>
      </c>
      <c r="H11295" s="5" t="s">
        <v>67</v>
      </c>
      <c r="I11295" t="s">
        <v>26</v>
      </c>
      <c r="J11295" t="s">
        <v>67</v>
      </c>
      <c r="K11295">
        <v>100</v>
      </c>
      <c r="L11295" s="5" t="s">
        <v>21901</v>
      </c>
      <c r="M11295" s="5" t="s">
        <v>28</v>
      </c>
      <c r="N11295">
        <v>7</v>
      </c>
      <c r="O11295" t="s">
        <v>71</v>
      </c>
      <c r="P11295" s="1">
        <v>45403</v>
      </c>
      <c r="Q11295" s="1">
        <v>45472</v>
      </c>
      <c r="R11295">
        <v>645</v>
      </c>
      <c r="S11295" s="4">
        <v>8.8000000000000007</v>
      </c>
      <c r="T11295" t="s">
        <v>136</v>
      </c>
    </row>
    <row r="11296" spans="1:20" x14ac:dyDescent="0.35">
      <c r="A11296" t="s">
        <v>21902</v>
      </c>
      <c r="B11296" s="5" t="s">
        <v>162</v>
      </c>
      <c r="C11296" s="6">
        <v>126566</v>
      </c>
      <c r="D11296" t="s">
        <v>22</v>
      </c>
      <c r="E11296">
        <v>126566</v>
      </c>
      <c r="F11296" s="5" t="s">
        <v>66</v>
      </c>
      <c r="G11296" s="5" t="s">
        <v>24</v>
      </c>
      <c r="H11296" s="5" t="s">
        <v>97</v>
      </c>
      <c r="I11296" t="s">
        <v>44</v>
      </c>
      <c r="J11296" t="s">
        <v>68</v>
      </c>
      <c r="K11296">
        <v>50</v>
      </c>
      <c r="L11296" s="5" t="s">
        <v>21903</v>
      </c>
      <c r="M11296" s="5" t="s">
        <v>37</v>
      </c>
      <c r="N11296">
        <v>6</v>
      </c>
      <c r="O11296" t="s">
        <v>85</v>
      </c>
      <c r="P11296" s="1">
        <v>45662</v>
      </c>
      <c r="Q11296" s="1">
        <v>45685</v>
      </c>
      <c r="R11296">
        <v>1877</v>
      </c>
      <c r="S11296" s="4">
        <v>6.3</v>
      </c>
      <c r="T11296" t="s">
        <v>55</v>
      </c>
    </row>
    <row r="11297" spans="1:20" x14ac:dyDescent="0.35">
      <c r="A11297" t="s">
        <v>21904</v>
      </c>
      <c r="B11297" s="5" t="s">
        <v>217</v>
      </c>
      <c r="C11297" s="6">
        <v>67525</v>
      </c>
      <c r="D11297" t="s">
        <v>81</v>
      </c>
      <c r="E11297">
        <v>91159</v>
      </c>
      <c r="F11297" s="5" t="s">
        <v>58</v>
      </c>
      <c r="G11297" s="5" t="s">
        <v>59</v>
      </c>
      <c r="H11297" s="5" t="s">
        <v>82</v>
      </c>
      <c r="I11297" t="s">
        <v>44</v>
      </c>
      <c r="J11297" t="s">
        <v>82</v>
      </c>
      <c r="K11297">
        <v>100</v>
      </c>
      <c r="L11297" s="5" t="s">
        <v>21905</v>
      </c>
      <c r="M11297" s="5" t="s">
        <v>70</v>
      </c>
      <c r="N11297">
        <v>0</v>
      </c>
      <c r="O11297" t="s">
        <v>78</v>
      </c>
      <c r="P11297" s="1">
        <v>45329</v>
      </c>
      <c r="Q11297" s="1">
        <v>45385</v>
      </c>
      <c r="R11297">
        <v>1711</v>
      </c>
      <c r="S11297" s="4">
        <v>9.1999999999999993</v>
      </c>
      <c r="T11297" t="s">
        <v>277</v>
      </c>
    </row>
    <row r="11298" spans="1:20" x14ac:dyDescent="0.35">
      <c r="A11298" t="s">
        <v>21906</v>
      </c>
      <c r="B11298" s="5" t="s">
        <v>28802</v>
      </c>
      <c r="C11298" s="6">
        <v>130551</v>
      </c>
      <c r="D11298" t="s">
        <v>65</v>
      </c>
      <c r="E11298">
        <v>169716</v>
      </c>
      <c r="F11298" s="5" t="s">
        <v>66</v>
      </c>
      <c r="G11298" s="5" t="s">
        <v>24</v>
      </c>
      <c r="H11298" s="5" t="s">
        <v>67</v>
      </c>
      <c r="I11298" t="s">
        <v>26</v>
      </c>
      <c r="J11298" t="s">
        <v>67</v>
      </c>
      <c r="K11298">
        <v>0</v>
      </c>
      <c r="L11298" s="5" t="s">
        <v>21907</v>
      </c>
      <c r="M11298" s="5" t="s">
        <v>70</v>
      </c>
      <c r="N11298">
        <v>8</v>
      </c>
      <c r="O11298" t="s">
        <v>107</v>
      </c>
      <c r="P11298" s="1">
        <v>45691</v>
      </c>
      <c r="Q11298" s="1">
        <v>45720</v>
      </c>
      <c r="R11298">
        <v>890</v>
      </c>
      <c r="S11298" s="4">
        <v>7.7</v>
      </c>
      <c r="T11298" t="s">
        <v>103</v>
      </c>
    </row>
    <row r="11299" spans="1:20" x14ac:dyDescent="0.35">
      <c r="A11299" t="s">
        <v>21908</v>
      </c>
      <c r="B11299" s="5" t="s">
        <v>57</v>
      </c>
      <c r="C11299" s="6">
        <v>67815</v>
      </c>
      <c r="D11299" t="s">
        <v>22</v>
      </c>
      <c r="E11299">
        <v>67815</v>
      </c>
      <c r="F11299" s="5" t="s">
        <v>58</v>
      </c>
      <c r="G11299" s="5" t="s">
        <v>51</v>
      </c>
      <c r="H11299" s="5" t="s">
        <v>25</v>
      </c>
      <c r="I11299" t="s">
        <v>35</v>
      </c>
      <c r="J11299" t="s">
        <v>25</v>
      </c>
      <c r="K11299">
        <v>0</v>
      </c>
      <c r="L11299" s="5" t="s">
        <v>21909</v>
      </c>
      <c r="M11299" s="5" t="s">
        <v>70</v>
      </c>
      <c r="N11299">
        <v>1</v>
      </c>
      <c r="O11299" t="s">
        <v>141</v>
      </c>
      <c r="P11299" s="1">
        <v>45458</v>
      </c>
      <c r="Q11299" s="1">
        <v>45503</v>
      </c>
      <c r="R11299">
        <v>2103</v>
      </c>
      <c r="S11299" s="4">
        <v>9.3000000000000007</v>
      </c>
      <c r="T11299" t="s">
        <v>30</v>
      </c>
    </row>
    <row r="11300" spans="1:20" x14ac:dyDescent="0.35">
      <c r="A11300" t="s">
        <v>21910</v>
      </c>
      <c r="B11300" s="5" t="s">
        <v>21</v>
      </c>
      <c r="C11300" s="6">
        <v>26237</v>
      </c>
      <c r="D11300" t="s">
        <v>22</v>
      </c>
      <c r="E11300">
        <v>26237</v>
      </c>
      <c r="F11300" s="5" t="s">
        <v>50</v>
      </c>
      <c r="G11300" s="5" t="s">
        <v>42</v>
      </c>
      <c r="H11300" s="5" t="s">
        <v>116</v>
      </c>
      <c r="I11300" t="s">
        <v>44</v>
      </c>
      <c r="J11300" t="s">
        <v>116</v>
      </c>
      <c r="K11300">
        <v>50</v>
      </c>
      <c r="L11300" s="5" t="s">
        <v>21911</v>
      </c>
      <c r="M11300" s="5" t="s">
        <v>54</v>
      </c>
      <c r="N11300">
        <v>3</v>
      </c>
      <c r="O11300" t="s">
        <v>29</v>
      </c>
      <c r="P11300" s="1">
        <v>45563</v>
      </c>
      <c r="Q11300" s="1">
        <v>45623</v>
      </c>
      <c r="R11300">
        <v>850</v>
      </c>
      <c r="S11300" s="4">
        <v>5.9</v>
      </c>
      <c r="T11300" t="s">
        <v>103</v>
      </c>
    </row>
    <row r="11301" spans="1:20" x14ac:dyDescent="0.35">
      <c r="A11301" t="s">
        <v>21912</v>
      </c>
      <c r="B11301" s="5" t="s">
        <v>21</v>
      </c>
      <c r="C11301" s="6">
        <v>285608</v>
      </c>
      <c r="D11301" t="s">
        <v>65</v>
      </c>
      <c r="E11301">
        <v>371290</v>
      </c>
      <c r="F11301" s="5" t="s">
        <v>23</v>
      </c>
      <c r="G11301" s="5" t="s">
        <v>24</v>
      </c>
      <c r="H11301" s="5" t="s">
        <v>67</v>
      </c>
      <c r="I11301" t="s">
        <v>35</v>
      </c>
      <c r="J11301" t="s">
        <v>67</v>
      </c>
      <c r="K11301">
        <v>0</v>
      </c>
      <c r="L11301" s="5" t="s">
        <v>21913</v>
      </c>
      <c r="M11301" s="5" t="s">
        <v>54</v>
      </c>
      <c r="N11301">
        <v>10</v>
      </c>
      <c r="O11301" t="s">
        <v>147</v>
      </c>
      <c r="P11301" s="1">
        <v>45666</v>
      </c>
      <c r="Q11301" s="1">
        <v>45709</v>
      </c>
      <c r="R11301">
        <v>953</v>
      </c>
      <c r="S11301" s="4">
        <v>5.4</v>
      </c>
      <c r="T11301" t="s">
        <v>108</v>
      </c>
    </row>
    <row r="11302" spans="1:20" x14ac:dyDescent="0.35">
      <c r="A11302" t="s">
        <v>21914</v>
      </c>
      <c r="B11302" s="5" t="s">
        <v>91</v>
      </c>
      <c r="C11302" s="6">
        <v>73386</v>
      </c>
      <c r="D11302" t="s">
        <v>22</v>
      </c>
      <c r="E11302">
        <v>73386</v>
      </c>
      <c r="F11302" s="5" t="s">
        <v>58</v>
      </c>
      <c r="G11302" s="5" t="s">
        <v>59</v>
      </c>
      <c r="H11302" s="5" t="s">
        <v>165</v>
      </c>
      <c r="I11302" t="s">
        <v>35</v>
      </c>
      <c r="J11302" t="s">
        <v>165</v>
      </c>
      <c r="K11302">
        <v>0</v>
      </c>
      <c r="L11302" s="5" t="s">
        <v>21915</v>
      </c>
      <c r="M11302" s="5" t="s">
        <v>28</v>
      </c>
      <c r="N11302">
        <v>0</v>
      </c>
      <c r="O11302" t="s">
        <v>172</v>
      </c>
      <c r="P11302" s="1">
        <v>45427</v>
      </c>
      <c r="Q11302" s="1">
        <v>45476</v>
      </c>
      <c r="R11302">
        <v>1736</v>
      </c>
      <c r="S11302" s="4">
        <v>9.8000000000000007</v>
      </c>
      <c r="T11302" t="s">
        <v>108</v>
      </c>
    </row>
    <row r="11303" spans="1:20" x14ac:dyDescent="0.35">
      <c r="A11303" t="s">
        <v>21916</v>
      </c>
      <c r="B11303" s="5" t="s">
        <v>162</v>
      </c>
      <c r="C11303" s="6">
        <v>24994</v>
      </c>
      <c r="D11303" t="s">
        <v>22</v>
      </c>
      <c r="E11303">
        <v>24994</v>
      </c>
      <c r="F11303" s="5" t="s">
        <v>58</v>
      </c>
      <c r="G11303" s="5" t="s">
        <v>42</v>
      </c>
      <c r="H11303" s="5" t="s">
        <v>157</v>
      </c>
      <c r="I11303" t="s">
        <v>44</v>
      </c>
      <c r="J11303" t="s">
        <v>157</v>
      </c>
      <c r="K11303">
        <v>0</v>
      </c>
      <c r="L11303" s="5" t="s">
        <v>21917</v>
      </c>
      <c r="M11303" s="5" t="s">
        <v>37</v>
      </c>
      <c r="N11303">
        <v>0</v>
      </c>
      <c r="O11303" t="s">
        <v>147</v>
      </c>
      <c r="P11303" s="1">
        <v>45390</v>
      </c>
      <c r="Q11303" s="1">
        <v>45427</v>
      </c>
      <c r="R11303">
        <v>1010</v>
      </c>
      <c r="S11303" s="4">
        <v>7.6</v>
      </c>
      <c r="T11303" t="s">
        <v>63</v>
      </c>
    </row>
    <row r="11304" spans="1:20" x14ac:dyDescent="0.35">
      <c r="A11304" t="s">
        <v>21918</v>
      </c>
      <c r="B11304" s="5" t="s">
        <v>28800</v>
      </c>
      <c r="C11304" s="6">
        <v>84205</v>
      </c>
      <c r="D11304" t="s">
        <v>81</v>
      </c>
      <c r="E11304">
        <v>113677</v>
      </c>
      <c r="F11304" s="5" t="s">
        <v>50</v>
      </c>
      <c r="G11304" s="5" t="s">
        <v>51</v>
      </c>
      <c r="H11304" s="5" t="s">
        <v>82</v>
      </c>
      <c r="I11304" t="s">
        <v>26</v>
      </c>
      <c r="J11304" t="s">
        <v>82</v>
      </c>
      <c r="K11304">
        <v>100</v>
      </c>
      <c r="L11304" s="5" t="s">
        <v>21919</v>
      </c>
      <c r="M11304" s="5" t="s">
        <v>70</v>
      </c>
      <c r="N11304">
        <v>3</v>
      </c>
      <c r="O11304" t="s">
        <v>135</v>
      </c>
      <c r="P11304" s="1">
        <v>45460</v>
      </c>
      <c r="Q11304" s="1">
        <v>45475</v>
      </c>
      <c r="R11304">
        <v>2481</v>
      </c>
      <c r="S11304" s="4">
        <v>9</v>
      </c>
      <c r="T11304" t="s">
        <v>210</v>
      </c>
    </row>
    <row r="11305" spans="1:20" x14ac:dyDescent="0.35">
      <c r="A11305" t="s">
        <v>21920</v>
      </c>
      <c r="B11305" s="5" t="s">
        <v>100</v>
      </c>
      <c r="C11305" s="6">
        <v>167419</v>
      </c>
      <c r="D11305" t="s">
        <v>22</v>
      </c>
      <c r="E11305">
        <v>167419</v>
      </c>
      <c r="F11305" s="5" t="s">
        <v>23</v>
      </c>
      <c r="G11305" s="5" t="s">
        <v>51</v>
      </c>
      <c r="H11305" s="5" t="s">
        <v>191</v>
      </c>
      <c r="I11305" t="s">
        <v>44</v>
      </c>
      <c r="J11305" t="s">
        <v>82</v>
      </c>
      <c r="K11305">
        <v>100</v>
      </c>
      <c r="L11305" s="5" t="s">
        <v>21921</v>
      </c>
      <c r="M11305" s="5" t="s">
        <v>37</v>
      </c>
      <c r="N11305">
        <v>11</v>
      </c>
      <c r="O11305" t="s">
        <v>85</v>
      </c>
      <c r="P11305" s="1">
        <v>45514</v>
      </c>
      <c r="Q11305" s="1">
        <v>45554</v>
      </c>
      <c r="R11305">
        <v>2109</v>
      </c>
      <c r="S11305" s="4">
        <v>6.1</v>
      </c>
      <c r="T11305" t="s">
        <v>136</v>
      </c>
    </row>
    <row r="11306" spans="1:20" x14ac:dyDescent="0.35">
      <c r="A11306" t="s">
        <v>21922</v>
      </c>
      <c r="B11306" s="5" t="s">
        <v>40</v>
      </c>
      <c r="C11306" s="6">
        <v>83819</v>
      </c>
      <c r="D11306" t="s">
        <v>41</v>
      </c>
      <c r="E11306">
        <v>71246</v>
      </c>
      <c r="F11306" s="5" t="s">
        <v>58</v>
      </c>
      <c r="G11306" s="5" t="s">
        <v>42</v>
      </c>
      <c r="H11306" s="5" t="s">
        <v>151</v>
      </c>
      <c r="I11306" t="s">
        <v>35</v>
      </c>
      <c r="J11306" t="s">
        <v>151</v>
      </c>
      <c r="K11306">
        <v>50</v>
      </c>
      <c r="L11306" s="5" t="s">
        <v>21923</v>
      </c>
      <c r="M11306" s="5" t="s">
        <v>37</v>
      </c>
      <c r="N11306">
        <v>1</v>
      </c>
      <c r="O11306" t="s">
        <v>107</v>
      </c>
      <c r="P11306" s="1">
        <v>45752</v>
      </c>
      <c r="Q11306" s="1">
        <v>45816</v>
      </c>
      <c r="R11306">
        <v>2018</v>
      </c>
      <c r="S11306" s="4">
        <v>7.8</v>
      </c>
      <c r="T11306" t="s">
        <v>108</v>
      </c>
    </row>
    <row r="11307" spans="1:20" x14ac:dyDescent="0.35">
      <c r="A11307" t="s">
        <v>21924</v>
      </c>
      <c r="B11307" s="5" t="s">
        <v>21</v>
      </c>
      <c r="C11307" s="6">
        <v>71467</v>
      </c>
      <c r="D11307" t="s">
        <v>22</v>
      </c>
      <c r="E11307">
        <v>71467</v>
      </c>
      <c r="F11307" s="5" t="s">
        <v>23</v>
      </c>
      <c r="G11307" s="5" t="s">
        <v>42</v>
      </c>
      <c r="H11307" s="5" t="s">
        <v>157</v>
      </c>
      <c r="I11307" t="s">
        <v>26</v>
      </c>
      <c r="J11307" t="s">
        <v>157</v>
      </c>
      <c r="K11307">
        <v>100</v>
      </c>
      <c r="L11307" s="5" t="s">
        <v>7507</v>
      </c>
      <c r="M11307" s="5" t="s">
        <v>70</v>
      </c>
      <c r="N11307">
        <v>11</v>
      </c>
      <c r="O11307" t="s">
        <v>107</v>
      </c>
      <c r="P11307" s="1">
        <v>45540</v>
      </c>
      <c r="Q11307" s="1">
        <v>45558</v>
      </c>
      <c r="R11307">
        <v>1673</v>
      </c>
      <c r="S11307" s="4">
        <v>5.8</v>
      </c>
      <c r="T11307" t="s">
        <v>118</v>
      </c>
    </row>
    <row r="11308" spans="1:20" x14ac:dyDescent="0.35">
      <c r="A11308" t="s">
        <v>21925</v>
      </c>
      <c r="B11308" s="5" t="s">
        <v>162</v>
      </c>
      <c r="C11308" s="6">
        <v>150771</v>
      </c>
      <c r="D11308" t="s">
        <v>41</v>
      </c>
      <c r="E11308">
        <v>128155</v>
      </c>
      <c r="F11308" s="5" t="s">
        <v>66</v>
      </c>
      <c r="G11308" s="5" t="s">
        <v>24</v>
      </c>
      <c r="H11308" s="5" t="s">
        <v>126</v>
      </c>
      <c r="I11308" t="s">
        <v>35</v>
      </c>
      <c r="J11308" t="s">
        <v>52</v>
      </c>
      <c r="K11308">
        <v>0</v>
      </c>
      <c r="L11308" s="5" t="s">
        <v>21926</v>
      </c>
      <c r="M11308" s="5" t="s">
        <v>70</v>
      </c>
      <c r="N11308">
        <v>5</v>
      </c>
      <c r="O11308" t="s">
        <v>147</v>
      </c>
      <c r="P11308" s="1">
        <v>45696</v>
      </c>
      <c r="Q11308" s="1">
        <v>45712</v>
      </c>
      <c r="R11308">
        <v>835</v>
      </c>
      <c r="S11308" s="4">
        <v>7.9</v>
      </c>
      <c r="T11308" t="s">
        <v>38</v>
      </c>
    </row>
    <row r="11309" spans="1:20" x14ac:dyDescent="0.35">
      <c r="A11309" t="s">
        <v>21927</v>
      </c>
      <c r="B11309" s="5" t="s">
        <v>179</v>
      </c>
      <c r="C11309" s="6">
        <v>187205</v>
      </c>
      <c r="D11309" t="s">
        <v>22</v>
      </c>
      <c r="E11309">
        <v>187205</v>
      </c>
      <c r="F11309" s="5" t="s">
        <v>23</v>
      </c>
      <c r="G11309" s="5" t="s">
        <v>59</v>
      </c>
      <c r="H11309" s="5" t="s">
        <v>52</v>
      </c>
      <c r="I11309" t="s">
        <v>44</v>
      </c>
      <c r="J11309" t="s">
        <v>52</v>
      </c>
      <c r="K11309">
        <v>0</v>
      </c>
      <c r="L11309" s="5" t="s">
        <v>7662</v>
      </c>
      <c r="M11309" s="5" t="s">
        <v>37</v>
      </c>
      <c r="N11309">
        <v>15</v>
      </c>
      <c r="O11309" t="s">
        <v>172</v>
      </c>
      <c r="P11309" s="1">
        <v>45421</v>
      </c>
      <c r="Q11309" s="1">
        <v>45443</v>
      </c>
      <c r="R11309">
        <v>1333</v>
      </c>
      <c r="S11309" s="4">
        <v>9.1999999999999993</v>
      </c>
      <c r="T11309" t="s">
        <v>47</v>
      </c>
    </row>
    <row r="11310" spans="1:20" x14ac:dyDescent="0.35">
      <c r="A11310" t="s">
        <v>21928</v>
      </c>
      <c r="B11310" s="5" t="s">
        <v>28802</v>
      </c>
      <c r="C11310" s="6">
        <v>25891</v>
      </c>
      <c r="D11310" t="s">
        <v>22</v>
      </c>
      <c r="E11310">
        <v>25891</v>
      </c>
      <c r="F11310" s="5" t="s">
        <v>58</v>
      </c>
      <c r="G11310" s="5" t="s">
        <v>59</v>
      </c>
      <c r="H11310" s="5" t="s">
        <v>157</v>
      </c>
      <c r="I11310" t="s">
        <v>26</v>
      </c>
      <c r="J11310" t="s">
        <v>157</v>
      </c>
      <c r="K11310">
        <v>50</v>
      </c>
      <c r="L11310" s="5" t="s">
        <v>19219</v>
      </c>
      <c r="M11310" s="5" t="s">
        <v>54</v>
      </c>
      <c r="N11310">
        <v>1</v>
      </c>
      <c r="O11310" t="s">
        <v>46</v>
      </c>
      <c r="P11310" s="1">
        <v>45569</v>
      </c>
      <c r="Q11310" s="1">
        <v>45631</v>
      </c>
      <c r="R11310">
        <v>2089</v>
      </c>
      <c r="S11310" s="4">
        <v>5.4</v>
      </c>
      <c r="T11310" t="s">
        <v>38</v>
      </c>
    </row>
    <row r="11311" spans="1:20" x14ac:dyDescent="0.35">
      <c r="A11311" t="s">
        <v>21929</v>
      </c>
      <c r="B11311" s="5" t="s">
        <v>28800</v>
      </c>
      <c r="C11311" s="6">
        <v>62044</v>
      </c>
      <c r="D11311" t="s">
        <v>22</v>
      </c>
      <c r="E11311">
        <v>62044</v>
      </c>
      <c r="F11311" s="5" t="s">
        <v>66</v>
      </c>
      <c r="G11311" s="5" t="s">
        <v>42</v>
      </c>
      <c r="H11311" s="5" t="s">
        <v>157</v>
      </c>
      <c r="I11311" t="s">
        <v>26</v>
      </c>
      <c r="J11311" t="s">
        <v>60</v>
      </c>
      <c r="K11311">
        <v>0</v>
      </c>
      <c r="L11311" s="5" t="s">
        <v>21930</v>
      </c>
      <c r="M11311" s="5" t="s">
        <v>37</v>
      </c>
      <c r="N11311">
        <v>5</v>
      </c>
      <c r="O11311" t="s">
        <v>46</v>
      </c>
      <c r="P11311" s="1">
        <v>45701</v>
      </c>
      <c r="Q11311" s="1">
        <v>45734</v>
      </c>
      <c r="R11311">
        <v>2477</v>
      </c>
      <c r="S11311" s="4">
        <v>6.4</v>
      </c>
      <c r="T11311" t="s">
        <v>95</v>
      </c>
    </row>
    <row r="11312" spans="1:20" x14ac:dyDescent="0.35">
      <c r="A11312" t="s">
        <v>21931</v>
      </c>
      <c r="B11312" s="5" t="s">
        <v>21</v>
      </c>
      <c r="C11312" s="6">
        <v>155807</v>
      </c>
      <c r="D11312" t="s">
        <v>22</v>
      </c>
      <c r="E11312">
        <v>155807</v>
      </c>
      <c r="F11312" s="5" t="s">
        <v>66</v>
      </c>
      <c r="G11312" s="5" t="s">
        <v>42</v>
      </c>
      <c r="H11312" s="5" t="s">
        <v>191</v>
      </c>
      <c r="I11312" t="s">
        <v>35</v>
      </c>
      <c r="J11312" t="s">
        <v>191</v>
      </c>
      <c r="K11312">
        <v>100</v>
      </c>
      <c r="L11312" s="5" t="s">
        <v>21932</v>
      </c>
      <c r="M11312" s="5" t="s">
        <v>54</v>
      </c>
      <c r="N11312">
        <v>6</v>
      </c>
      <c r="O11312" t="s">
        <v>141</v>
      </c>
      <c r="P11312" s="1">
        <v>45495</v>
      </c>
      <c r="Q11312" s="1">
        <v>45542</v>
      </c>
      <c r="R11312">
        <v>1354</v>
      </c>
      <c r="S11312" s="4">
        <v>9.4</v>
      </c>
      <c r="T11312" t="s">
        <v>63</v>
      </c>
    </row>
    <row r="11313" spans="1:20" x14ac:dyDescent="0.35">
      <c r="A11313" t="s">
        <v>21933</v>
      </c>
      <c r="B11313" s="5" t="s">
        <v>179</v>
      </c>
      <c r="C11313" s="6">
        <v>75916</v>
      </c>
      <c r="D11313" t="s">
        <v>41</v>
      </c>
      <c r="E11313">
        <v>64529</v>
      </c>
      <c r="F11313" s="5" t="s">
        <v>58</v>
      </c>
      <c r="G11313" s="5" t="s">
        <v>51</v>
      </c>
      <c r="H11313" s="5" t="s">
        <v>126</v>
      </c>
      <c r="I11313" t="s">
        <v>44</v>
      </c>
      <c r="J11313" t="s">
        <v>126</v>
      </c>
      <c r="K11313">
        <v>50</v>
      </c>
      <c r="L11313" s="5" t="s">
        <v>21934</v>
      </c>
      <c r="M11313" s="5" t="s">
        <v>28</v>
      </c>
      <c r="N11313">
        <v>1</v>
      </c>
      <c r="O11313" t="s">
        <v>78</v>
      </c>
      <c r="P11313" s="1">
        <v>45321</v>
      </c>
      <c r="Q11313" s="1">
        <v>45380</v>
      </c>
      <c r="R11313">
        <v>708</v>
      </c>
      <c r="S11313" s="4">
        <v>7.8</v>
      </c>
      <c r="T11313" t="s">
        <v>103</v>
      </c>
    </row>
    <row r="11314" spans="1:20" x14ac:dyDescent="0.35">
      <c r="A11314" t="s">
        <v>21935</v>
      </c>
      <c r="B11314" s="5" t="s">
        <v>179</v>
      </c>
      <c r="C11314" s="6">
        <v>93324</v>
      </c>
      <c r="D11314" t="s">
        <v>65</v>
      </c>
      <c r="E11314">
        <v>121321</v>
      </c>
      <c r="F11314" s="5" t="s">
        <v>58</v>
      </c>
      <c r="G11314" s="5" t="s">
        <v>51</v>
      </c>
      <c r="H11314" s="5" t="s">
        <v>67</v>
      </c>
      <c r="I11314" t="s">
        <v>35</v>
      </c>
      <c r="J11314" t="s">
        <v>67</v>
      </c>
      <c r="K11314">
        <v>50</v>
      </c>
      <c r="L11314" s="5" t="s">
        <v>21936</v>
      </c>
      <c r="M11314" s="5" t="s">
        <v>54</v>
      </c>
      <c r="N11314">
        <v>1</v>
      </c>
      <c r="O11314" t="s">
        <v>172</v>
      </c>
      <c r="P11314" s="1">
        <v>45400</v>
      </c>
      <c r="Q11314" s="1">
        <v>45431</v>
      </c>
      <c r="R11314">
        <v>1592</v>
      </c>
      <c r="S11314" s="4">
        <v>9.6</v>
      </c>
      <c r="T11314" t="s">
        <v>277</v>
      </c>
    </row>
    <row r="11315" spans="1:20" x14ac:dyDescent="0.35">
      <c r="A11315" t="s">
        <v>21937</v>
      </c>
      <c r="B11315" s="5" t="s">
        <v>28802</v>
      </c>
      <c r="C11315" s="6">
        <v>176161</v>
      </c>
      <c r="D11315" t="s">
        <v>41</v>
      </c>
      <c r="E11315">
        <v>149737</v>
      </c>
      <c r="F11315" s="5" t="s">
        <v>23</v>
      </c>
      <c r="G11315" s="5" t="s">
        <v>51</v>
      </c>
      <c r="H11315" s="5" t="s">
        <v>60</v>
      </c>
      <c r="I11315" t="s">
        <v>26</v>
      </c>
      <c r="J11315" t="s">
        <v>60</v>
      </c>
      <c r="K11315">
        <v>50</v>
      </c>
      <c r="L11315" s="5" t="s">
        <v>21938</v>
      </c>
      <c r="M11315" s="5" t="s">
        <v>37</v>
      </c>
      <c r="N11315">
        <v>11</v>
      </c>
      <c r="O11315" t="s">
        <v>141</v>
      </c>
      <c r="P11315" s="1">
        <v>45636</v>
      </c>
      <c r="Q11315" s="1">
        <v>45692</v>
      </c>
      <c r="R11315">
        <v>1294</v>
      </c>
      <c r="S11315" s="4">
        <v>9.5</v>
      </c>
      <c r="T11315" t="s">
        <v>108</v>
      </c>
    </row>
    <row r="11316" spans="1:20" x14ac:dyDescent="0.35">
      <c r="A11316" t="s">
        <v>21939</v>
      </c>
      <c r="B11316" s="5" t="s">
        <v>145</v>
      </c>
      <c r="C11316" s="6">
        <v>135633</v>
      </c>
      <c r="D11316" t="s">
        <v>74</v>
      </c>
      <c r="E11316">
        <v>169541</v>
      </c>
      <c r="F11316" s="5" t="s">
        <v>66</v>
      </c>
      <c r="G11316" s="5" t="s">
        <v>42</v>
      </c>
      <c r="H11316" s="5" t="s">
        <v>75</v>
      </c>
      <c r="I11316" t="s">
        <v>35</v>
      </c>
      <c r="J11316" t="s">
        <v>75</v>
      </c>
      <c r="K11316">
        <v>100</v>
      </c>
      <c r="L11316" s="5" t="s">
        <v>13948</v>
      </c>
      <c r="M11316" s="5" t="s">
        <v>54</v>
      </c>
      <c r="N11316">
        <v>9</v>
      </c>
      <c r="O11316" t="s">
        <v>172</v>
      </c>
      <c r="P11316" s="1">
        <v>45758</v>
      </c>
      <c r="Q11316" s="1">
        <v>45807</v>
      </c>
      <c r="R11316">
        <v>2051</v>
      </c>
      <c r="S11316" s="4">
        <v>8</v>
      </c>
      <c r="T11316" t="s">
        <v>153</v>
      </c>
    </row>
    <row r="11317" spans="1:20" x14ac:dyDescent="0.35">
      <c r="A11317" t="s">
        <v>21940</v>
      </c>
      <c r="B11317" s="5" t="s">
        <v>49</v>
      </c>
      <c r="C11317" s="6">
        <v>96084</v>
      </c>
      <c r="D11317" t="s">
        <v>22</v>
      </c>
      <c r="E11317">
        <v>96084</v>
      </c>
      <c r="F11317" s="5" t="s">
        <v>50</v>
      </c>
      <c r="G11317" s="5" t="s">
        <v>59</v>
      </c>
      <c r="H11317" s="5" t="s">
        <v>129</v>
      </c>
      <c r="I11317" t="s">
        <v>44</v>
      </c>
      <c r="J11317" t="s">
        <v>354</v>
      </c>
      <c r="K11317">
        <v>50</v>
      </c>
      <c r="L11317" s="5" t="s">
        <v>10965</v>
      </c>
      <c r="M11317" s="5" t="s">
        <v>70</v>
      </c>
      <c r="N11317">
        <v>4</v>
      </c>
      <c r="O11317" t="s">
        <v>141</v>
      </c>
      <c r="P11317" s="1">
        <v>45462</v>
      </c>
      <c r="Q11317" s="1">
        <v>45493</v>
      </c>
      <c r="R11317">
        <v>2346</v>
      </c>
      <c r="S11317" s="4">
        <v>9.6</v>
      </c>
      <c r="T11317" t="s">
        <v>79</v>
      </c>
    </row>
    <row r="11318" spans="1:20" x14ac:dyDescent="0.35">
      <c r="A11318" t="s">
        <v>21941</v>
      </c>
      <c r="B11318" s="5" t="s">
        <v>28799</v>
      </c>
      <c r="C11318" s="6">
        <v>229922</v>
      </c>
      <c r="D11318" t="s">
        <v>120</v>
      </c>
      <c r="E11318">
        <v>206930</v>
      </c>
      <c r="F11318" s="5" t="s">
        <v>23</v>
      </c>
      <c r="G11318" s="5" t="s">
        <v>59</v>
      </c>
      <c r="H11318" s="5" t="s">
        <v>121</v>
      </c>
      <c r="I11318" t="s">
        <v>26</v>
      </c>
      <c r="J11318" t="s">
        <v>121</v>
      </c>
      <c r="K11318">
        <v>50</v>
      </c>
      <c r="L11318" s="5" t="s">
        <v>21942</v>
      </c>
      <c r="M11318" s="5" t="s">
        <v>28</v>
      </c>
      <c r="N11318">
        <v>15</v>
      </c>
      <c r="O11318" t="s">
        <v>29</v>
      </c>
      <c r="P11318" s="1">
        <v>45671</v>
      </c>
      <c r="Q11318" s="1">
        <v>45712</v>
      </c>
      <c r="R11318">
        <v>1777</v>
      </c>
      <c r="S11318" s="4">
        <v>7.5</v>
      </c>
      <c r="T11318" t="s">
        <v>136</v>
      </c>
    </row>
    <row r="11319" spans="1:20" x14ac:dyDescent="0.35">
      <c r="A11319" t="s">
        <v>21943</v>
      </c>
      <c r="B11319" s="5" t="s">
        <v>28802</v>
      </c>
      <c r="C11319" s="6">
        <v>92771</v>
      </c>
      <c r="D11319" t="s">
        <v>22</v>
      </c>
      <c r="E11319">
        <v>92771</v>
      </c>
      <c r="F11319" s="5" t="s">
        <v>58</v>
      </c>
      <c r="G11319" s="5" t="s">
        <v>42</v>
      </c>
      <c r="H11319" s="5" t="s">
        <v>97</v>
      </c>
      <c r="I11319" t="s">
        <v>35</v>
      </c>
      <c r="J11319" t="s">
        <v>97</v>
      </c>
      <c r="K11319">
        <v>50</v>
      </c>
      <c r="L11319" s="5" t="s">
        <v>8828</v>
      </c>
      <c r="M11319" s="5" t="s">
        <v>37</v>
      </c>
      <c r="N11319">
        <v>1</v>
      </c>
      <c r="O11319" t="s">
        <v>29</v>
      </c>
      <c r="P11319" s="1">
        <v>45545</v>
      </c>
      <c r="Q11319" s="1">
        <v>45582</v>
      </c>
      <c r="R11319">
        <v>1267</v>
      </c>
      <c r="S11319" s="4">
        <v>9.4</v>
      </c>
      <c r="T11319" t="s">
        <v>118</v>
      </c>
    </row>
    <row r="11320" spans="1:20" x14ac:dyDescent="0.35">
      <c r="A11320" t="s">
        <v>21944</v>
      </c>
      <c r="B11320" s="5" t="s">
        <v>91</v>
      </c>
      <c r="C11320" s="6">
        <v>137444</v>
      </c>
      <c r="D11320" t="s">
        <v>33</v>
      </c>
      <c r="E11320">
        <v>15118840</v>
      </c>
      <c r="F11320" s="5" t="s">
        <v>66</v>
      </c>
      <c r="G11320" s="5" t="s">
        <v>51</v>
      </c>
      <c r="H11320" s="5" t="s">
        <v>34</v>
      </c>
      <c r="I11320" t="s">
        <v>35</v>
      </c>
      <c r="J11320" t="s">
        <v>34</v>
      </c>
      <c r="K11320">
        <v>100</v>
      </c>
      <c r="L11320" s="5" t="s">
        <v>21945</v>
      </c>
      <c r="M11320" s="5" t="s">
        <v>28</v>
      </c>
      <c r="N11320">
        <v>6</v>
      </c>
      <c r="O11320" t="s">
        <v>135</v>
      </c>
      <c r="P11320" s="1">
        <v>45305</v>
      </c>
      <c r="Q11320" s="1">
        <v>45356</v>
      </c>
      <c r="R11320">
        <v>2117</v>
      </c>
      <c r="S11320" s="4">
        <v>5.0999999999999996</v>
      </c>
      <c r="T11320" t="s">
        <v>136</v>
      </c>
    </row>
    <row r="11321" spans="1:20" x14ac:dyDescent="0.35">
      <c r="A11321" t="s">
        <v>21946</v>
      </c>
      <c r="B11321" s="5" t="s">
        <v>28802</v>
      </c>
      <c r="C11321" s="6">
        <v>72988</v>
      </c>
      <c r="D11321" t="s">
        <v>74</v>
      </c>
      <c r="E11321">
        <v>91235</v>
      </c>
      <c r="F11321" s="5" t="s">
        <v>58</v>
      </c>
      <c r="G11321" s="5" t="s">
        <v>51</v>
      </c>
      <c r="H11321" s="5" t="s">
        <v>75</v>
      </c>
      <c r="I11321" t="s">
        <v>35</v>
      </c>
      <c r="J11321" t="s">
        <v>75</v>
      </c>
      <c r="K11321">
        <v>100</v>
      </c>
      <c r="L11321" s="5" t="s">
        <v>21947</v>
      </c>
      <c r="M11321" s="5" t="s">
        <v>28</v>
      </c>
      <c r="N11321">
        <v>0</v>
      </c>
      <c r="O11321" t="s">
        <v>46</v>
      </c>
      <c r="P11321" s="1">
        <v>45428</v>
      </c>
      <c r="Q11321" s="1">
        <v>45455</v>
      </c>
      <c r="R11321">
        <v>1189</v>
      </c>
      <c r="S11321" s="4">
        <v>7.7</v>
      </c>
      <c r="T11321" t="s">
        <v>210</v>
      </c>
    </row>
    <row r="11322" spans="1:20" x14ac:dyDescent="0.35">
      <c r="A11322" t="s">
        <v>21948</v>
      </c>
      <c r="B11322" s="5" t="s">
        <v>179</v>
      </c>
      <c r="C11322" s="6">
        <v>129227</v>
      </c>
      <c r="D11322" t="s">
        <v>22</v>
      </c>
      <c r="E11322">
        <v>129227</v>
      </c>
      <c r="F11322" s="5" t="s">
        <v>66</v>
      </c>
      <c r="G11322" s="5" t="s">
        <v>24</v>
      </c>
      <c r="H11322" s="5" t="s">
        <v>97</v>
      </c>
      <c r="I11322" t="s">
        <v>44</v>
      </c>
      <c r="J11322" t="s">
        <v>97</v>
      </c>
      <c r="K11322">
        <v>0</v>
      </c>
      <c r="L11322" s="5" t="s">
        <v>21949</v>
      </c>
      <c r="M11322" s="5" t="s">
        <v>37</v>
      </c>
      <c r="N11322">
        <v>8</v>
      </c>
      <c r="O11322" t="s">
        <v>46</v>
      </c>
      <c r="P11322" s="1">
        <v>45540</v>
      </c>
      <c r="Q11322" s="1">
        <v>45596</v>
      </c>
      <c r="R11322">
        <v>1294</v>
      </c>
      <c r="S11322" s="4">
        <v>6.7</v>
      </c>
      <c r="T11322" t="s">
        <v>153</v>
      </c>
    </row>
    <row r="11323" spans="1:20" x14ac:dyDescent="0.35">
      <c r="A11323" t="s">
        <v>21950</v>
      </c>
      <c r="B11323" s="5" t="s">
        <v>145</v>
      </c>
      <c r="C11323" s="6">
        <v>84467</v>
      </c>
      <c r="D11323" t="s">
        <v>22</v>
      </c>
      <c r="E11323">
        <v>84467</v>
      </c>
      <c r="F11323" s="5" t="s">
        <v>58</v>
      </c>
      <c r="G11323" s="5" t="s">
        <v>59</v>
      </c>
      <c r="H11323" s="5" t="s">
        <v>129</v>
      </c>
      <c r="I11323" t="s">
        <v>35</v>
      </c>
      <c r="J11323" t="s">
        <v>129</v>
      </c>
      <c r="K11323">
        <v>0</v>
      </c>
      <c r="L11323" s="5" t="s">
        <v>21951</v>
      </c>
      <c r="M11323" s="5" t="s">
        <v>70</v>
      </c>
      <c r="N11323">
        <v>0</v>
      </c>
      <c r="O11323" t="s">
        <v>29</v>
      </c>
      <c r="P11323" s="1">
        <v>45672</v>
      </c>
      <c r="Q11323" s="1">
        <v>45736</v>
      </c>
      <c r="R11323">
        <v>1191</v>
      </c>
      <c r="S11323" s="4">
        <v>9.6999999999999993</v>
      </c>
      <c r="T11323" t="s">
        <v>118</v>
      </c>
    </row>
    <row r="11324" spans="1:20" x14ac:dyDescent="0.35">
      <c r="A11324" t="s">
        <v>21952</v>
      </c>
      <c r="B11324" s="5" t="s">
        <v>174</v>
      </c>
      <c r="C11324" s="6">
        <v>98088</v>
      </c>
      <c r="D11324" t="s">
        <v>92</v>
      </c>
      <c r="E11324">
        <v>73566</v>
      </c>
      <c r="F11324" s="5" t="s">
        <v>50</v>
      </c>
      <c r="G11324" s="5" t="s">
        <v>51</v>
      </c>
      <c r="H11324" s="5" t="s">
        <v>93</v>
      </c>
      <c r="I11324" t="s">
        <v>35</v>
      </c>
      <c r="J11324" t="s">
        <v>93</v>
      </c>
      <c r="K11324">
        <v>0</v>
      </c>
      <c r="L11324" s="5" t="s">
        <v>21953</v>
      </c>
      <c r="M11324" s="5" t="s">
        <v>70</v>
      </c>
      <c r="N11324">
        <v>3</v>
      </c>
      <c r="O11324" t="s">
        <v>88</v>
      </c>
      <c r="P11324" s="1">
        <v>45421</v>
      </c>
      <c r="Q11324" s="1">
        <v>45484</v>
      </c>
      <c r="R11324">
        <v>988</v>
      </c>
      <c r="S11324" s="4">
        <v>7.3</v>
      </c>
      <c r="T11324" t="s">
        <v>38</v>
      </c>
    </row>
    <row r="11325" spans="1:20" x14ac:dyDescent="0.35">
      <c r="A11325" t="s">
        <v>21954</v>
      </c>
      <c r="B11325" s="5" t="s">
        <v>28802</v>
      </c>
      <c r="C11325" s="6">
        <v>119116</v>
      </c>
      <c r="D11325" t="s">
        <v>22</v>
      </c>
      <c r="E11325">
        <v>119116</v>
      </c>
      <c r="F11325" s="5" t="s">
        <v>66</v>
      </c>
      <c r="G11325" s="5" t="s">
        <v>24</v>
      </c>
      <c r="H11325" s="5" t="s">
        <v>25</v>
      </c>
      <c r="I11325" t="s">
        <v>44</v>
      </c>
      <c r="J11325" t="s">
        <v>25</v>
      </c>
      <c r="K11325">
        <v>100</v>
      </c>
      <c r="L11325" s="5" t="s">
        <v>21955</v>
      </c>
      <c r="M11325" s="5" t="s">
        <v>54</v>
      </c>
      <c r="N11325">
        <v>9</v>
      </c>
      <c r="O11325" t="s">
        <v>85</v>
      </c>
      <c r="P11325" s="1">
        <v>45377</v>
      </c>
      <c r="Q11325" s="1">
        <v>45403</v>
      </c>
      <c r="R11325">
        <v>1723</v>
      </c>
      <c r="S11325" s="4">
        <v>6.2</v>
      </c>
      <c r="T11325" t="s">
        <v>118</v>
      </c>
    </row>
    <row r="11326" spans="1:20" x14ac:dyDescent="0.35">
      <c r="A11326" t="s">
        <v>21956</v>
      </c>
      <c r="B11326" s="5" t="s">
        <v>179</v>
      </c>
      <c r="C11326" s="6">
        <v>181037</v>
      </c>
      <c r="D11326" t="s">
        <v>22</v>
      </c>
      <c r="E11326">
        <v>181037</v>
      </c>
      <c r="F11326" s="5" t="s">
        <v>23</v>
      </c>
      <c r="G11326" s="5" t="s">
        <v>51</v>
      </c>
      <c r="H11326" s="5" t="s">
        <v>129</v>
      </c>
      <c r="I11326" t="s">
        <v>26</v>
      </c>
      <c r="J11326" t="s">
        <v>129</v>
      </c>
      <c r="K11326">
        <v>100</v>
      </c>
      <c r="L11326" s="5" t="s">
        <v>21957</v>
      </c>
      <c r="M11326" s="5" t="s">
        <v>54</v>
      </c>
      <c r="N11326">
        <v>18</v>
      </c>
      <c r="O11326" t="s">
        <v>135</v>
      </c>
      <c r="P11326" s="1">
        <v>45546</v>
      </c>
      <c r="Q11326" s="1">
        <v>45619</v>
      </c>
      <c r="R11326">
        <v>1753</v>
      </c>
      <c r="S11326" s="4">
        <v>5.3</v>
      </c>
      <c r="T11326" t="s">
        <v>277</v>
      </c>
    </row>
    <row r="11327" spans="1:20" x14ac:dyDescent="0.35">
      <c r="A11327" t="s">
        <v>21958</v>
      </c>
      <c r="B11327" s="5" t="s">
        <v>73</v>
      </c>
      <c r="C11327" s="6">
        <v>79650</v>
      </c>
      <c r="D11327" t="s">
        <v>33</v>
      </c>
      <c r="E11327">
        <v>8761500</v>
      </c>
      <c r="F11327" s="5" t="s">
        <v>58</v>
      </c>
      <c r="G11327" s="5" t="s">
        <v>59</v>
      </c>
      <c r="H11327" s="5" t="s">
        <v>34</v>
      </c>
      <c r="I11327" t="s">
        <v>26</v>
      </c>
      <c r="J11327" t="s">
        <v>354</v>
      </c>
      <c r="K11327">
        <v>50</v>
      </c>
      <c r="L11327" s="5" t="s">
        <v>21959</v>
      </c>
      <c r="M11327" s="5" t="s">
        <v>54</v>
      </c>
      <c r="N11327">
        <v>1</v>
      </c>
      <c r="O11327" t="s">
        <v>107</v>
      </c>
      <c r="P11327" s="1">
        <v>45753</v>
      </c>
      <c r="Q11327" s="1">
        <v>45815</v>
      </c>
      <c r="R11327">
        <v>1950</v>
      </c>
      <c r="S11327" s="4">
        <v>9.6999999999999993</v>
      </c>
      <c r="T11327" t="s">
        <v>55</v>
      </c>
    </row>
    <row r="11328" spans="1:20" x14ac:dyDescent="0.35">
      <c r="A11328" t="s">
        <v>21960</v>
      </c>
      <c r="B11328" s="5" t="s">
        <v>57</v>
      </c>
      <c r="C11328" s="6">
        <v>81235</v>
      </c>
      <c r="D11328" t="s">
        <v>120</v>
      </c>
      <c r="E11328">
        <v>73112</v>
      </c>
      <c r="F11328" s="5" t="s">
        <v>58</v>
      </c>
      <c r="G11328" s="5" t="s">
        <v>51</v>
      </c>
      <c r="H11328" s="5" t="s">
        <v>121</v>
      </c>
      <c r="I11328" t="s">
        <v>26</v>
      </c>
      <c r="J11328" t="s">
        <v>121</v>
      </c>
      <c r="K11328">
        <v>50</v>
      </c>
      <c r="L11328" s="5" t="s">
        <v>21961</v>
      </c>
      <c r="M11328" s="5" t="s">
        <v>37</v>
      </c>
      <c r="N11328">
        <v>0</v>
      </c>
      <c r="O11328" t="s">
        <v>88</v>
      </c>
      <c r="P11328" s="1">
        <v>45383</v>
      </c>
      <c r="Q11328" s="1">
        <v>45451</v>
      </c>
      <c r="R11328">
        <v>1105</v>
      </c>
      <c r="S11328" s="4">
        <v>7.9</v>
      </c>
      <c r="T11328" t="s">
        <v>136</v>
      </c>
    </row>
    <row r="11329" spans="1:20" x14ac:dyDescent="0.35">
      <c r="A11329" t="s">
        <v>21962</v>
      </c>
      <c r="B11329" s="5" t="s">
        <v>28802</v>
      </c>
      <c r="C11329" s="6">
        <v>71268</v>
      </c>
      <c r="D11329" t="s">
        <v>41</v>
      </c>
      <c r="E11329">
        <v>60578</v>
      </c>
      <c r="F11329" s="5" t="s">
        <v>58</v>
      </c>
      <c r="G11329" s="5" t="s">
        <v>42</v>
      </c>
      <c r="H11329" s="5" t="s">
        <v>126</v>
      </c>
      <c r="I11329" t="s">
        <v>26</v>
      </c>
      <c r="J11329" t="s">
        <v>126</v>
      </c>
      <c r="K11329">
        <v>50</v>
      </c>
      <c r="L11329" s="5" t="s">
        <v>21963</v>
      </c>
      <c r="M11329" s="5" t="s">
        <v>54</v>
      </c>
      <c r="N11329">
        <v>1</v>
      </c>
      <c r="O11329" t="s">
        <v>107</v>
      </c>
      <c r="P11329" s="1">
        <v>45730</v>
      </c>
      <c r="Q11329" s="1">
        <v>45757</v>
      </c>
      <c r="R11329">
        <v>630</v>
      </c>
      <c r="S11329" s="4">
        <v>5.3</v>
      </c>
      <c r="T11329" t="s">
        <v>108</v>
      </c>
    </row>
    <row r="11330" spans="1:20" x14ac:dyDescent="0.35">
      <c r="A11330" t="s">
        <v>21964</v>
      </c>
      <c r="B11330" s="5" t="s">
        <v>28799</v>
      </c>
      <c r="C11330" s="6">
        <v>227826</v>
      </c>
      <c r="D11330" t="s">
        <v>74</v>
      </c>
      <c r="E11330">
        <v>284783</v>
      </c>
      <c r="F11330" s="5" t="s">
        <v>23</v>
      </c>
      <c r="G11330" s="5" t="s">
        <v>24</v>
      </c>
      <c r="H11330" s="5" t="s">
        <v>75</v>
      </c>
      <c r="I11330" t="s">
        <v>26</v>
      </c>
      <c r="J11330" t="s">
        <v>75</v>
      </c>
      <c r="K11330">
        <v>50</v>
      </c>
      <c r="L11330" s="5" t="s">
        <v>21965</v>
      </c>
      <c r="M11330" s="5" t="s">
        <v>70</v>
      </c>
      <c r="N11330">
        <v>13</v>
      </c>
      <c r="O11330" t="s">
        <v>71</v>
      </c>
      <c r="P11330" s="1">
        <v>45534</v>
      </c>
      <c r="Q11330" s="1">
        <v>45572</v>
      </c>
      <c r="R11330">
        <v>1875</v>
      </c>
      <c r="S11330" s="4">
        <v>6.1</v>
      </c>
      <c r="T11330" t="s">
        <v>153</v>
      </c>
    </row>
    <row r="11331" spans="1:20" x14ac:dyDescent="0.35">
      <c r="A11331" t="s">
        <v>21966</v>
      </c>
      <c r="B11331" s="5" t="s">
        <v>57</v>
      </c>
      <c r="C11331" s="6">
        <v>96577</v>
      </c>
      <c r="D11331" t="s">
        <v>22</v>
      </c>
      <c r="E11331">
        <v>96577</v>
      </c>
      <c r="F11331" s="5" t="s">
        <v>50</v>
      </c>
      <c r="G11331" s="5" t="s">
        <v>24</v>
      </c>
      <c r="H11331" s="5" t="s">
        <v>129</v>
      </c>
      <c r="I11331" t="s">
        <v>35</v>
      </c>
      <c r="J11331" t="s">
        <v>768</v>
      </c>
      <c r="K11331">
        <v>50</v>
      </c>
      <c r="L11331" s="5" t="s">
        <v>21967</v>
      </c>
      <c r="M11331" s="5" t="s">
        <v>54</v>
      </c>
      <c r="N11331">
        <v>3</v>
      </c>
      <c r="O11331" t="s">
        <v>135</v>
      </c>
      <c r="P11331" s="1">
        <v>45765</v>
      </c>
      <c r="Q11331" s="1">
        <v>45809</v>
      </c>
      <c r="R11331">
        <v>1204</v>
      </c>
      <c r="S11331" s="4">
        <v>7.4</v>
      </c>
      <c r="T11331" t="s">
        <v>55</v>
      </c>
    </row>
    <row r="11332" spans="1:20" x14ac:dyDescent="0.35">
      <c r="A11332" t="s">
        <v>21968</v>
      </c>
      <c r="B11332" s="5" t="s">
        <v>174</v>
      </c>
      <c r="C11332" s="6">
        <v>32109</v>
      </c>
      <c r="D11332" t="s">
        <v>22</v>
      </c>
      <c r="E11332">
        <v>32109</v>
      </c>
      <c r="F11332" s="5" t="s">
        <v>58</v>
      </c>
      <c r="G11332" s="5" t="s">
        <v>42</v>
      </c>
      <c r="H11332" s="5" t="s">
        <v>157</v>
      </c>
      <c r="I11332" t="s">
        <v>35</v>
      </c>
      <c r="J11332" t="s">
        <v>157</v>
      </c>
      <c r="K11332">
        <v>0</v>
      </c>
      <c r="L11332" s="5" t="s">
        <v>21969</v>
      </c>
      <c r="M11332" s="5" t="s">
        <v>28</v>
      </c>
      <c r="N11332">
        <v>1</v>
      </c>
      <c r="O11332" t="s">
        <v>29</v>
      </c>
      <c r="P11332" s="1">
        <v>45334</v>
      </c>
      <c r="Q11332" s="1">
        <v>45361</v>
      </c>
      <c r="R11332">
        <v>2181</v>
      </c>
      <c r="S11332" s="4">
        <v>7.1</v>
      </c>
      <c r="T11332" t="s">
        <v>210</v>
      </c>
    </row>
    <row r="11333" spans="1:20" x14ac:dyDescent="0.35">
      <c r="A11333" t="s">
        <v>21970</v>
      </c>
      <c r="B11333" s="5" t="s">
        <v>28802</v>
      </c>
      <c r="C11333" s="6">
        <v>125192</v>
      </c>
      <c r="D11333" t="s">
        <v>22</v>
      </c>
      <c r="E11333">
        <v>125192</v>
      </c>
      <c r="F11333" s="5" t="s">
        <v>23</v>
      </c>
      <c r="G11333" s="5" t="s">
        <v>24</v>
      </c>
      <c r="H11333" s="5" t="s">
        <v>157</v>
      </c>
      <c r="I11333" t="s">
        <v>35</v>
      </c>
      <c r="J11333" t="s">
        <v>157</v>
      </c>
      <c r="K11333">
        <v>0</v>
      </c>
      <c r="L11333" s="5" t="s">
        <v>21971</v>
      </c>
      <c r="M11333" s="5" t="s">
        <v>70</v>
      </c>
      <c r="N11333">
        <v>14</v>
      </c>
      <c r="O11333" t="s">
        <v>172</v>
      </c>
      <c r="P11333" s="1">
        <v>45733</v>
      </c>
      <c r="Q11333" s="1">
        <v>45768</v>
      </c>
      <c r="R11333">
        <v>1763</v>
      </c>
      <c r="S11333" s="4">
        <v>9.1999999999999993</v>
      </c>
      <c r="T11333" t="s">
        <v>47</v>
      </c>
    </row>
    <row r="11334" spans="1:20" x14ac:dyDescent="0.35">
      <c r="A11334" t="s">
        <v>21972</v>
      </c>
      <c r="B11334" s="5" t="s">
        <v>28800</v>
      </c>
      <c r="C11334" s="6">
        <v>70652</v>
      </c>
      <c r="D11334" t="s">
        <v>33</v>
      </c>
      <c r="E11334">
        <v>7771720</v>
      </c>
      <c r="F11334" s="5" t="s">
        <v>58</v>
      </c>
      <c r="G11334" s="5" t="s">
        <v>51</v>
      </c>
      <c r="H11334" s="5" t="s">
        <v>34</v>
      </c>
      <c r="I11334" t="s">
        <v>35</v>
      </c>
      <c r="J11334" t="s">
        <v>34</v>
      </c>
      <c r="K11334">
        <v>100</v>
      </c>
      <c r="L11334" s="5" t="s">
        <v>21973</v>
      </c>
      <c r="M11334" s="5" t="s">
        <v>37</v>
      </c>
      <c r="N11334">
        <v>1</v>
      </c>
      <c r="O11334" t="s">
        <v>29</v>
      </c>
      <c r="P11334" s="1">
        <v>45651</v>
      </c>
      <c r="Q11334" s="1">
        <v>45672</v>
      </c>
      <c r="R11334">
        <v>2207</v>
      </c>
      <c r="S11334" s="4">
        <v>6</v>
      </c>
      <c r="T11334" t="s">
        <v>47</v>
      </c>
    </row>
    <row r="11335" spans="1:20" x14ac:dyDescent="0.35">
      <c r="A11335" t="s">
        <v>21974</v>
      </c>
      <c r="B11335" s="5" t="s">
        <v>217</v>
      </c>
      <c r="C11335" s="6">
        <v>114477</v>
      </c>
      <c r="D11335" t="s">
        <v>22</v>
      </c>
      <c r="E11335">
        <v>114477</v>
      </c>
      <c r="F11335" s="5" t="s">
        <v>66</v>
      </c>
      <c r="G11335" s="5" t="s">
        <v>59</v>
      </c>
      <c r="H11335" s="5" t="s">
        <v>165</v>
      </c>
      <c r="I11335" t="s">
        <v>35</v>
      </c>
      <c r="J11335" t="s">
        <v>165</v>
      </c>
      <c r="K11335">
        <v>100</v>
      </c>
      <c r="L11335" s="5" t="s">
        <v>21975</v>
      </c>
      <c r="M11335" s="5" t="s">
        <v>70</v>
      </c>
      <c r="N11335">
        <v>7</v>
      </c>
      <c r="O11335" t="s">
        <v>78</v>
      </c>
      <c r="P11335" s="1">
        <v>45485</v>
      </c>
      <c r="Q11335" s="1">
        <v>45548</v>
      </c>
      <c r="R11335">
        <v>2184</v>
      </c>
      <c r="S11335" s="4">
        <v>7.6</v>
      </c>
      <c r="T11335" t="s">
        <v>30</v>
      </c>
    </row>
    <row r="11336" spans="1:20" x14ac:dyDescent="0.35">
      <c r="A11336" t="s">
        <v>21976</v>
      </c>
      <c r="B11336" s="5" t="s">
        <v>57</v>
      </c>
      <c r="C11336" s="6">
        <v>46341</v>
      </c>
      <c r="D11336" t="s">
        <v>22</v>
      </c>
      <c r="E11336">
        <v>46341</v>
      </c>
      <c r="F11336" s="5" t="s">
        <v>58</v>
      </c>
      <c r="G11336" s="5" t="s">
        <v>42</v>
      </c>
      <c r="H11336" s="5" t="s">
        <v>165</v>
      </c>
      <c r="I11336" t="s">
        <v>44</v>
      </c>
      <c r="J11336" t="s">
        <v>165</v>
      </c>
      <c r="K11336">
        <v>100</v>
      </c>
      <c r="L11336" s="5" t="s">
        <v>21977</v>
      </c>
      <c r="M11336" s="5" t="s">
        <v>28</v>
      </c>
      <c r="N11336">
        <v>1</v>
      </c>
      <c r="O11336" t="s">
        <v>71</v>
      </c>
      <c r="P11336" s="1">
        <v>45387</v>
      </c>
      <c r="Q11336" s="1">
        <v>45421</v>
      </c>
      <c r="R11336">
        <v>2226</v>
      </c>
      <c r="S11336" s="4">
        <v>7.3</v>
      </c>
      <c r="T11336" t="s">
        <v>55</v>
      </c>
    </row>
    <row r="11337" spans="1:20" x14ac:dyDescent="0.35">
      <c r="A11337" t="s">
        <v>21978</v>
      </c>
      <c r="B11337" s="5" t="s">
        <v>28802</v>
      </c>
      <c r="C11337" s="6">
        <v>68397</v>
      </c>
      <c r="D11337" t="s">
        <v>22</v>
      </c>
      <c r="E11337">
        <v>68397</v>
      </c>
      <c r="F11337" s="5" t="s">
        <v>50</v>
      </c>
      <c r="G11337" s="5" t="s">
        <v>24</v>
      </c>
      <c r="H11337" s="5" t="s">
        <v>191</v>
      </c>
      <c r="I11337" t="s">
        <v>26</v>
      </c>
      <c r="J11337" t="s">
        <v>191</v>
      </c>
      <c r="K11337">
        <v>50</v>
      </c>
      <c r="L11337" s="5" t="s">
        <v>21979</v>
      </c>
      <c r="M11337" s="5" t="s">
        <v>70</v>
      </c>
      <c r="N11337">
        <v>4</v>
      </c>
      <c r="O11337" t="s">
        <v>46</v>
      </c>
      <c r="P11337" s="1">
        <v>45417</v>
      </c>
      <c r="Q11337" s="1">
        <v>45470</v>
      </c>
      <c r="R11337">
        <v>1629</v>
      </c>
      <c r="S11337" s="4">
        <v>7.2</v>
      </c>
      <c r="T11337" t="s">
        <v>79</v>
      </c>
    </row>
    <row r="11338" spans="1:20" x14ac:dyDescent="0.35">
      <c r="A11338" t="s">
        <v>21980</v>
      </c>
      <c r="B11338" s="5" t="s">
        <v>28800</v>
      </c>
      <c r="C11338" s="6">
        <v>87051</v>
      </c>
      <c r="D11338" t="s">
        <v>22</v>
      </c>
      <c r="E11338">
        <v>87051</v>
      </c>
      <c r="F11338" s="5" t="s">
        <v>50</v>
      </c>
      <c r="G11338" s="5" t="s">
        <v>51</v>
      </c>
      <c r="H11338" s="5" t="s">
        <v>52</v>
      </c>
      <c r="I11338" t="s">
        <v>44</v>
      </c>
      <c r="J11338" t="s">
        <v>52</v>
      </c>
      <c r="K11338">
        <v>100</v>
      </c>
      <c r="L11338" s="5" t="s">
        <v>21981</v>
      </c>
      <c r="M11338" s="5" t="s">
        <v>54</v>
      </c>
      <c r="N11338">
        <v>4</v>
      </c>
      <c r="O11338" t="s">
        <v>88</v>
      </c>
      <c r="P11338" s="1">
        <v>45736</v>
      </c>
      <c r="Q11338" s="1">
        <v>45758</v>
      </c>
      <c r="R11338">
        <v>1691</v>
      </c>
      <c r="S11338" s="4">
        <v>9.9</v>
      </c>
      <c r="T11338" t="s">
        <v>79</v>
      </c>
    </row>
    <row r="11339" spans="1:20" x14ac:dyDescent="0.35">
      <c r="A11339" t="s">
        <v>21982</v>
      </c>
      <c r="B11339" s="5" t="s">
        <v>28802</v>
      </c>
      <c r="C11339" s="6">
        <v>79887</v>
      </c>
      <c r="D11339" t="s">
        <v>22</v>
      </c>
      <c r="E11339">
        <v>79887</v>
      </c>
      <c r="F11339" s="5" t="s">
        <v>58</v>
      </c>
      <c r="G11339" s="5" t="s">
        <v>59</v>
      </c>
      <c r="H11339" s="5" t="s">
        <v>101</v>
      </c>
      <c r="I11339" t="s">
        <v>35</v>
      </c>
      <c r="J11339" t="s">
        <v>101</v>
      </c>
      <c r="K11339">
        <v>0</v>
      </c>
      <c r="L11339" s="5" t="s">
        <v>21983</v>
      </c>
      <c r="M11339" s="5" t="s">
        <v>37</v>
      </c>
      <c r="N11339">
        <v>0</v>
      </c>
      <c r="O11339" t="s">
        <v>46</v>
      </c>
      <c r="P11339" s="1">
        <v>45712</v>
      </c>
      <c r="Q11339" s="1">
        <v>45775</v>
      </c>
      <c r="R11339">
        <v>1084</v>
      </c>
      <c r="S11339" s="4">
        <v>8.6999999999999993</v>
      </c>
      <c r="T11339" t="s">
        <v>210</v>
      </c>
    </row>
    <row r="11340" spans="1:20" x14ac:dyDescent="0.35">
      <c r="A11340" t="s">
        <v>21984</v>
      </c>
      <c r="B11340" s="5" t="s">
        <v>100</v>
      </c>
      <c r="C11340" s="6">
        <v>134547</v>
      </c>
      <c r="D11340" t="s">
        <v>41</v>
      </c>
      <c r="E11340">
        <v>114365</v>
      </c>
      <c r="F11340" s="5" t="s">
        <v>23</v>
      </c>
      <c r="G11340" s="5" t="s">
        <v>59</v>
      </c>
      <c r="H11340" s="5" t="s">
        <v>60</v>
      </c>
      <c r="I11340" t="s">
        <v>44</v>
      </c>
      <c r="J11340" t="s">
        <v>522</v>
      </c>
      <c r="K11340">
        <v>50</v>
      </c>
      <c r="L11340" s="5" t="s">
        <v>21985</v>
      </c>
      <c r="M11340" s="5" t="s">
        <v>28</v>
      </c>
      <c r="N11340">
        <v>19</v>
      </c>
      <c r="O11340" t="s">
        <v>85</v>
      </c>
      <c r="P11340" s="1">
        <v>45425</v>
      </c>
      <c r="Q11340" s="1">
        <v>45480</v>
      </c>
      <c r="R11340">
        <v>2369</v>
      </c>
      <c r="S11340" s="4">
        <v>9.9</v>
      </c>
      <c r="T11340" t="s">
        <v>243</v>
      </c>
    </row>
    <row r="11341" spans="1:20" x14ac:dyDescent="0.35">
      <c r="A11341" t="s">
        <v>21986</v>
      </c>
      <c r="B11341" s="5" t="s">
        <v>100</v>
      </c>
      <c r="C11341" s="6">
        <v>108427</v>
      </c>
      <c r="D11341" t="s">
        <v>41</v>
      </c>
      <c r="E11341">
        <v>92163</v>
      </c>
      <c r="F11341" s="5" t="s">
        <v>50</v>
      </c>
      <c r="G11341" s="5" t="s">
        <v>51</v>
      </c>
      <c r="H11341" s="5" t="s">
        <v>151</v>
      </c>
      <c r="I11341" t="s">
        <v>35</v>
      </c>
      <c r="J11341" t="s">
        <v>151</v>
      </c>
      <c r="K11341">
        <v>0</v>
      </c>
      <c r="L11341" s="5" t="s">
        <v>20048</v>
      </c>
      <c r="M11341" s="5" t="s">
        <v>28</v>
      </c>
      <c r="N11341">
        <v>2</v>
      </c>
      <c r="O11341" t="s">
        <v>141</v>
      </c>
      <c r="P11341" s="1">
        <v>45307</v>
      </c>
      <c r="Q11341" s="1">
        <v>45327</v>
      </c>
      <c r="R11341">
        <v>2062</v>
      </c>
      <c r="S11341" s="4">
        <v>8.8000000000000007</v>
      </c>
      <c r="T11341" t="s">
        <v>210</v>
      </c>
    </row>
    <row r="11342" spans="1:20" x14ac:dyDescent="0.35">
      <c r="A11342" t="s">
        <v>21987</v>
      </c>
      <c r="B11342" s="5" t="s">
        <v>28802</v>
      </c>
      <c r="C11342" s="6">
        <v>45769</v>
      </c>
      <c r="D11342" t="s">
        <v>41</v>
      </c>
      <c r="E11342">
        <v>38904</v>
      </c>
      <c r="F11342" s="5" t="s">
        <v>58</v>
      </c>
      <c r="G11342" s="5" t="s">
        <v>51</v>
      </c>
      <c r="H11342" s="5" t="s">
        <v>151</v>
      </c>
      <c r="I11342" t="s">
        <v>44</v>
      </c>
      <c r="J11342" t="s">
        <v>75</v>
      </c>
      <c r="K11342">
        <v>50</v>
      </c>
      <c r="L11342" s="5" t="s">
        <v>21988</v>
      </c>
      <c r="M11342" s="5" t="s">
        <v>37</v>
      </c>
      <c r="N11342">
        <v>1</v>
      </c>
      <c r="O11342" t="s">
        <v>71</v>
      </c>
      <c r="P11342" s="1">
        <v>45482</v>
      </c>
      <c r="Q11342" s="1">
        <v>45513</v>
      </c>
      <c r="R11342">
        <v>2381</v>
      </c>
      <c r="S11342" s="4">
        <v>5.0999999999999996</v>
      </c>
      <c r="T11342" t="s">
        <v>277</v>
      </c>
    </row>
    <row r="11343" spans="1:20" x14ac:dyDescent="0.35">
      <c r="A11343" t="s">
        <v>21989</v>
      </c>
      <c r="B11343" s="5" t="s">
        <v>28802</v>
      </c>
      <c r="C11343" s="6">
        <v>65686</v>
      </c>
      <c r="D11343" t="s">
        <v>41</v>
      </c>
      <c r="E11343">
        <v>55833</v>
      </c>
      <c r="F11343" s="5" t="s">
        <v>58</v>
      </c>
      <c r="G11343" s="5" t="s">
        <v>59</v>
      </c>
      <c r="H11343" s="5" t="s">
        <v>126</v>
      </c>
      <c r="I11343" t="s">
        <v>35</v>
      </c>
      <c r="J11343" t="s">
        <v>126</v>
      </c>
      <c r="K11343">
        <v>50</v>
      </c>
      <c r="L11343" s="5" t="s">
        <v>21990</v>
      </c>
      <c r="M11343" s="5" t="s">
        <v>54</v>
      </c>
      <c r="N11343">
        <v>1</v>
      </c>
      <c r="O11343" t="s">
        <v>107</v>
      </c>
      <c r="P11343" s="1">
        <v>45566</v>
      </c>
      <c r="Q11343" s="1">
        <v>45635</v>
      </c>
      <c r="R11343">
        <v>1542</v>
      </c>
      <c r="S11343" s="4">
        <v>7.1</v>
      </c>
      <c r="T11343" t="s">
        <v>153</v>
      </c>
    </row>
    <row r="11344" spans="1:20" x14ac:dyDescent="0.35">
      <c r="A11344" t="s">
        <v>21991</v>
      </c>
      <c r="B11344" s="5" t="s">
        <v>28802</v>
      </c>
      <c r="C11344" s="6">
        <v>134629</v>
      </c>
      <c r="D11344" t="s">
        <v>22</v>
      </c>
      <c r="E11344">
        <v>134629</v>
      </c>
      <c r="F11344" s="5" t="s">
        <v>23</v>
      </c>
      <c r="G11344" s="5" t="s">
        <v>24</v>
      </c>
      <c r="H11344" s="5" t="s">
        <v>191</v>
      </c>
      <c r="I11344" t="s">
        <v>26</v>
      </c>
      <c r="J11344" t="s">
        <v>191</v>
      </c>
      <c r="K11344">
        <v>0</v>
      </c>
      <c r="L11344" s="5" t="s">
        <v>21992</v>
      </c>
      <c r="M11344" s="5" t="s">
        <v>37</v>
      </c>
      <c r="N11344">
        <v>16</v>
      </c>
      <c r="O11344" t="s">
        <v>85</v>
      </c>
      <c r="P11344" s="1">
        <v>45754</v>
      </c>
      <c r="Q11344" s="1">
        <v>45802</v>
      </c>
      <c r="R11344">
        <v>1542</v>
      </c>
      <c r="S11344" s="4">
        <v>8.6999999999999993</v>
      </c>
      <c r="T11344" t="s">
        <v>47</v>
      </c>
    </row>
    <row r="11345" spans="1:20" x14ac:dyDescent="0.35">
      <c r="A11345" t="s">
        <v>21993</v>
      </c>
      <c r="B11345" s="5" t="s">
        <v>91</v>
      </c>
      <c r="C11345" s="6">
        <v>105266</v>
      </c>
      <c r="D11345" t="s">
        <v>22</v>
      </c>
      <c r="E11345">
        <v>105266</v>
      </c>
      <c r="F11345" s="5" t="s">
        <v>58</v>
      </c>
      <c r="G11345" s="5" t="s">
        <v>59</v>
      </c>
      <c r="H11345" s="5" t="s">
        <v>68</v>
      </c>
      <c r="I11345" t="s">
        <v>35</v>
      </c>
      <c r="J11345" t="s">
        <v>768</v>
      </c>
      <c r="K11345">
        <v>100</v>
      </c>
      <c r="L11345" s="5" t="s">
        <v>11100</v>
      </c>
      <c r="M11345" s="5" t="s">
        <v>37</v>
      </c>
      <c r="N11345">
        <v>0</v>
      </c>
      <c r="O11345" t="s">
        <v>88</v>
      </c>
      <c r="P11345" s="1">
        <v>45566</v>
      </c>
      <c r="Q11345" s="1">
        <v>45609</v>
      </c>
      <c r="R11345">
        <v>1447</v>
      </c>
      <c r="S11345" s="4">
        <v>8.1999999999999993</v>
      </c>
      <c r="T11345" t="s">
        <v>79</v>
      </c>
    </row>
    <row r="11346" spans="1:20" x14ac:dyDescent="0.35">
      <c r="A11346" t="s">
        <v>21994</v>
      </c>
      <c r="B11346" s="5" t="s">
        <v>145</v>
      </c>
      <c r="C11346" s="6">
        <v>111826</v>
      </c>
      <c r="D11346" t="s">
        <v>74</v>
      </c>
      <c r="E11346">
        <v>139783</v>
      </c>
      <c r="F11346" s="5" t="s">
        <v>66</v>
      </c>
      <c r="G11346" s="5" t="s">
        <v>42</v>
      </c>
      <c r="H11346" s="5" t="s">
        <v>75</v>
      </c>
      <c r="I11346" t="s">
        <v>35</v>
      </c>
      <c r="J11346" t="s">
        <v>1211</v>
      </c>
      <c r="K11346">
        <v>0</v>
      </c>
      <c r="L11346" s="5" t="s">
        <v>21995</v>
      </c>
      <c r="M11346" s="5" t="s">
        <v>28</v>
      </c>
      <c r="N11346">
        <v>9</v>
      </c>
      <c r="O11346" t="s">
        <v>46</v>
      </c>
      <c r="P11346" s="1">
        <v>45714</v>
      </c>
      <c r="Q11346" s="1">
        <v>45776</v>
      </c>
      <c r="R11346">
        <v>949</v>
      </c>
      <c r="S11346" s="4">
        <v>8.1</v>
      </c>
      <c r="T11346" t="s">
        <v>63</v>
      </c>
    </row>
    <row r="11347" spans="1:20" x14ac:dyDescent="0.35">
      <c r="A11347" t="s">
        <v>21996</v>
      </c>
      <c r="B11347" s="5" t="s">
        <v>57</v>
      </c>
      <c r="C11347" s="6">
        <v>97870</v>
      </c>
      <c r="D11347" t="s">
        <v>22</v>
      </c>
      <c r="E11347">
        <v>97870</v>
      </c>
      <c r="F11347" s="5" t="s">
        <v>66</v>
      </c>
      <c r="G11347" s="5" t="s">
        <v>51</v>
      </c>
      <c r="H11347" s="5" t="s">
        <v>25</v>
      </c>
      <c r="I11347" t="s">
        <v>44</v>
      </c>
      <c r="J11347" t="s">
        <v>68</v>
      </c>
      <c r="K11347">
        <v>0</v>
      </c>
      <c r="L11347" s="5" t="s">
        <v>21997</v>
      </c>
      <c r="M11347" s="5" t="s">
        <v>28</v>
      </c>
      <c r="N11347">
        <v>8</v>
      </c>
      <c r="O11347" t="s">
        <v>135</v>
      </c>
      <c r="P11347" s="1">
        <v>45317</v>
      </c>
      <c r="Q11347" s="1">
        <v>45365</v>
      </c>
      <c r="R11347">
        <v>582</v>
      </c>
      <c r="S11347" s="4">
        <v>9.6</v>
      </c>
      <c r="T11347" t="s">
        <v>153</v>
      </c>
    </row>
    <row r="11348" spans="1:20" x14ac:dyDescent="0.35">
      <c r="A11348" t="s">
        <v>21998</v>
      </c>
      <c r="B11348" s="5" t="s">
        <v>217</v>
      </c>
      <c r="C11348" s="6">
        <v>56233</v>
      </c>
      <c r="D11348" t="s">
        <v>22</v>
      </c>
      <c r="E11348">
        <v>56233</v>
      </c>
      <c r="F11348" s="5" t="s">
        <v>66</v>
      </c>
      <c r="G11348" s="5" t="s">
        <v>42</v>
      </c>
      <c r="H11348" s="5" t="s">
        <v>157</v>
      </c>
      <c r="I11348" t="s">
        <v>44</v>
      </c>
      <c r="J11348" t="s">
        <v>157</v>
      </c>
      <c r="K11348">
        <v>50</v>
      </c>
      <c r="L11348" s="5" t="s">
        <v>21999</v>
      </c>
      <c r="M11348" s="5" t="s">
        <v>54</v>
      </c>
      <c r="N11348">
        <v>9</v>
      </c>
      <c r="O11348" t="s">
        <v>172</v>
      </c>
      <c r="P11348" s="1">
        <v>45426</v>
      </c>
      <c r="Q11348" s="1">
        <v>45476</v>
      </c>
      <c r="R11348">
        <v>710</v>
      </c>
      <c r="S11348" s="4">
        <v>6</v>
      </c>
      <c r="T11348" t="s">
        <v>30</v>
      </c>
    </row>
    <row r="11349" spans="1:20" x14ac:dyDescent="0.35">
      <c r="A11349" t="s">
        <v>22000</v>
      </c>
      <c r="B11349" s="5" t="s">
        <v>21</v>
      </c>
      <c r="C11349" s="6">
        <v>136380</v>
      </c>
      <c r="D11349" t="s">
        <v>81</v>
      </c>
      <c r="E11349">
        <v>184113</v>
      </c>
      <c r="F11349" s="5" t="s">
        <v>66</v>
      </c>
      <c r="G11349" s="5" t="s">
        <v>42</v>
      </c>
      <c r="H11349" s="5" t="s">
        <v>82</v>
      </c>
      <c r="I11349" t="s">
        <v>26</v>
      </c>
      <c r="J11349" t="s">
        <v>82</v>
      </c>
      <c r="K11349">
        <v>100</v>
      </c>
      <c r="L11349" s="5" t="s">
        <v>1909</v>
      </c>
      <c r="M11349" s="5" t="s">
        <v>37</v>
      </c>
      <c r="N11349">
        <v>5</v>
      </c>
      <c r="O11349" t="s">
        <v>141</v>
      </c>
      <c r="P11349" s="1">
        <v>45693</v>
      </c>
      <c r="Q11349" s="1">
        <v>45733</v>
      </c>
      <c r="R11349">
        <v>711</v>
      </c>
      <c r="S11349" s="4">
        <v>8.6</v>
      </c>
      <c r="T11349" t="s">
        <v>38</v>
      </c>
    </row>
    <row r="11350" spans="1:20" x14ac:dyDescent="0.35">
      <c r="A11350" t="s">
        <v>22001</v>
      </c>
      <c r="B11350" s="5" t="s">
        <v>91</v>
      </c>
      <c r="C11350" s="6">
        <v>129432</v>
      </c>
      <c r="D11350" t="s">
        <v>22</v>
      </c>
      <c r="E11350">
        <v>129432</v>
      </c>
      <c r="F11350" s="5" t="s">
        <v>66</v>
      </c>
      <c r="G11350" s="5" t="s">
        <v>24</v>
      </c>
      <c r="H11350" s="5" t="s">
        <v>25</v>
      </c>
      <c r="I11350" t="s">
        <v>26</v>
      </c>
      <c r="J11350" t="s">
        <v>25</v>
      </c>
      <c r="K11350">
        <v>0</v>
      </c>
      <c r="L11350" s="5" t="s">
        <v>22002</v>
      </c>
      <c r="M11350" s="5" t="s">
        <v>28</v>
      </c>
      <c r="N11350">
        <v>7</v>
      </c>
      <c r="O11350" t="s">
        <v>78</v>
      </c>
      <c r="P11350" s="1">
        <v>45760</v>
      </c>
      <c r="Q11350" s="1">
        <v>45790</v>
      </c>
      <c r="R11350">
        <v>2032</v>
      </c>
      <c r="S11350" s="4">
        <v>8.1</v>
      </c>
      <c r="T11350" t="s">
        <v>79</v>
      </c>
    </row>
    <row r="11351" spans="1:20" x14ac:dyDescent="0.35">
      <c r="A11351" t="s">
        <v>22003</v>
      </c>
      <c r="B11351" s="5" t="s">
        <v>100</v>
      </c>
      <c r="C11351" s="6">
        <v>274081</v>
      </c>
      <c r="D11351" t="s">
        <v>22</v>
      </c>
      <c r="E11351">
        <v>274081</v>
      </c>
      <c r="F11351" s="5" t="s">
        <v>23</v>
      </c>
      <c r="G11351" s="5" t="s">
        <v>59</v>
      </c>
      <c r="H11351" s="5" t="s">
        <v>97</v>
      </c>
      <c r="I11351" t="s">
        <v>44</v>
      </c>
      <c r="J11351" t="s">
        <v>192</v>
      </c>
      <c r="K11351">
        <v>0</v>
      </c>
      <c r="L11351" s="5" t="s">
        <v>22004</v>
      </c>
      <c r="M11351" s="5" t="s">
        <v>28</v>
      </c>
      <c r="N11351">
        <v>17</v>
      </c>
      <c r="O11351" t="s">
        <v>141</v>
      </c>
      <c r="P11351" s="1">
        <v>45652</v>
      </c>
      <c r="Q11351" s="1">
        <v>45711</v>
      </c>
      <c r="R11351">
        <v>1154</v>
      </c>
      <c r="S11351" s="4">
        <v>8.8000000000000007</v>
      </c>
      <c r="T11351" t="s">
        <v>89</v>
      </c>
    </row>
    <row r="11352" spans="1:20" x14ac:dyDescent="0.35">
      <c r="A11352" t="s">
        <v>22005</v>
      </c>
      <c r="B11352" s="5" t="s">
        <v>40</v>
      </c>
      <c r="C11352" s="6">
        <v>70458</v>
      </c>
      <c r="D11352" t="s">
        <v>22</v>
      </c>
      <c r="E11352">
        <v>70458</v>
      </c>
      <c r="F11352" s="5" t="s">
        <v>50</v>
      </c>
      <c r="G11352" s="5" t="s">
        <v>24</v>
      </c>
      <c r="H11352" s="5" t="s">
        <v>52</v>
      </c>
      <c r="I11352" t="s">
        <v>44</v>
      </c>
      <c r="J11352" t="s">
        <v>52</v>
      </c>
      <c r="K11352">
        <v>50</v>
      </c>
      <c r="L11352" s="5" t="s">
        <v>22006</v>
      </c>
      <c r="M11352" s="5" t="s">
        <v>37</v>
      </c>
      <c r="N11352">
        <v>3</v>
      </c>
      <c r="O11352" t="s">
        <v>107</v>
      </c>
      <c r="P11352" s="1">
        <v>45654</v>
      </c>
      <c r="Q11352" s="1">
        <v>45682</v>
      </c>
      <c r="R11352">
        <v>1865</v>
      </c>
      <c r="S11352" s="4">
        <v>7.4</v>
      </c>
      <c r="T11352" t="s">
        <v>89</v>
      </c>
    </row>
    <row r="11353" spans="1:20" x14ac:dyDescent="0.35">
      <c r="A11353" t="s">
        <v>22007</v>
      </c>
      <c r="B11353" s="5" t="s">
        <v>100</v>
      </c>
      <c r="C11353" s="6">
        <v>54782</v>
      </c>
      <c r="D11353" t="s">
        <v>74</v>
      </c>
      <c r="E11353">
        <v>68478</v>
      </c>
      <c r="F11353" s="5" t="s">
        <v>58</v>
      </c>
      <c r="G11353" s="5" t="s">
        <v>59</v>
      </c>
      <c r="H11353" s="5" t="s">
        <v>75</v>
      </c>
      <c r="I11353" t="s">
        <v>44</v>
      </c>
      <c r="J11353" t="s">
        <v>75</v>
      </c>
      <c r="K11353">
        <v>50</v>
      </c>
      <c r="L11353" s="5" t="s">
        <v>22008</v>
      </c>
      <c r="M11353" s="5" t="s">
        <v>54</v>
      </c>
      <c r="N11353">
        <v>0</v>
      </c>
      <c r="O11353" t="s">
        <v>88</v>
      </c>
      <c r="P11353" s="1">
        <v>45485</v>
      </c>
      <c r="Q11353" s="1">
        <v>45533</v>
      </c>
      <c r="R11353">
        <v>2043</v>
      </c>
      <c r="S11353" s="4">
        <v>9.8000000000000007</v>
      </c>
      <c r="T11353" t="s">
        <v>63</v>
      </c>
    </row>
    <row r="11354" spans="1:20" x14ac:dyDescent="0.35">
      <c r="A11354" t="s">
        <v>22009</v>
      </c>
      <c r="B11354" s="5" t="s">
        <v>28802</v>
      </c>
      <c r="C11354" s="6">
        <v>64330</v>
      </c>
      <c r="D11354" t="s">
        <v>41</v>
      </c>
      <c r="E11354">
        <v>54681</v>
      </c>
      <c r="F11354" s="5" t="s">
        <v>58</v>
      </c>
      <c r="G11354" s="5" t="s">
        <v>59</v>
      </c>
      <c r="H11354" s="5" t="s">
        <v>151</v>
      </c>
      <c r="I11354" t="s">
        <v>26</v>
      </c>
      <c r="J11354" t="s">
        <v>151</v>
      </c>
      <c r="K11354">
        <v>100</v>
      </c>
      <c r="L11354" s="5" t="s">
        <v>22010</v>
      </c>
      <c r="M11354" s="5" t="s">
        <v>37</v>
      </c>
      <c r="N11354">
        <v>0</v>
      </c>
      <c r="O11354" t="s">
        <v>147</v>
      </c>
      <c r="P11354" s="1">
        <v>45356</v>
      </c>
      <c r="Q11354" s="1">
        <v>45376</v>
      </c>
      <c r="R11354">
        <v>1355</v>
      </c>
      <c r="S11354" s="4">
        <v>7.6</v>
      </c>
      <c r="T11354" t="s">
        <v>277</v>
      </c>
    </row>
    <row r="11355" spans="1:20" x14ac:dyDescent="0.35">
      <c r="A11355" t="s">
        <v>22011</v>
      </c>
      <c r="B11355" s="5" t="s">
        <v>32</v>
      </c>
      <c r="C11355" s="6">
        <v>253257</v>
      </c>
      <c r="D11355" t="s">
        <v>22</v>
      </c>
      <c r="E11355">
        <v>253257</v>
      </c>
      <c r="F11355" s="5" t="s">
        <v>23</v>
      </c>
      <c r="G11355" s="5" t="s">
        <v>24</v>
      </c>
      <c r="H11355" s="5" t="s">
        <v>101</v>
      </c>
      <c r="I11355" t="s">
        <v>35</v>
      </c>
      <c r="J11355" t="s">
        <v>101</v>
      </c>
      <c r="K11355">
        <v>100</v>
      </c>
      <c r="L11355" s="5" t="s">
        <v>6631</v>
      </c>
      <c r="M11355" s="5" t="s">
        <v>54</v>
      </c>
      <c r="N11355">
        <v>12</v>
      </c>
      <c r="O11355" t="s">
        <v>29</v>
      </c>
      <c r="P11355" s="1">
        <v>45747</v>
      </c>
      <c r="Q11355" s="1">
        <v>45781</v>
      </c>
      <c r="R11355">
        <v>950</v>
      </c>
      <c r="S11355" s="4">
        <v>7.9</v>
      </c>
      <c r="T11355" t="s">
        <v>153</v>
      </c>
    </row>
    <row r="11356" spans="1:20" x14ac:dyDescent="0.35">
      <c r="A11356" t="s">
        <v>22012</v>
      </c>
      <c r="B11356" s="5" t="s">
        <v>28802</v>
      </c>
      <c r="C11356" s="6">
        <v>72157</v>
      </c>
      <c r="D11356" t="s">
        <v>33</v>
      </c>
      <c r="E11356">
        <v>7937270</v>
      </c>
      <c r="F11356" s="5" t="s">
        <v>58</v>
      </c>
      <c r="G11356" s="5" t="s">
        <v>42</v>
      </c>
      <c r="H11356" s="5" t="s">
        <v>34</v>
      </c>
      <c r="I11356" t="s">
        <v>44</v>
      </c>
      <c r="J11356" t="s">
        <v>34</v>
      </c>
      <c r="K11356">
        <v>50</v>
      </c>
      <c r="L11356" s="5" t="s">
        <v>22013</v>
      </c>
      <c r="M11356" s="5" t="s">
        <v>28</v>
      </c>
      <c r="N11356">
        <v>1</v>
      </c>
      <c r="O11356" t="s">
        <v>78</v>
      </c>
      <c r="P11356" s="1">
        <v>45745</v>
      </c>
      <c r="Q11356" s="1">
        <v>45768</v>
      </c>
      <c r="R11356">
        <v>1647</v>
      </c>
      <c r="S11356" s="4">
        <v>6.3</v>
      </c>
      <c r="T11356" t="s">
        <v>277</v>
      </c>
    </row>
    <row r="11357" spans="1:20" x14ac:dyDescent="0.35">
      <c r="A11357" t="s">
        <v>22014</v>
      </c>
      <c r="B11357" s="5" t="s">
        <v>162</v>
      </c>
      <c r="C11357" s="6">
        <v>79437</v>
      </c>
      <c r="D11357" t="s">
        <v>41</v>
      </c>
      <c r="E11357">
        <v>67521</v>
      </c>
      <c r="F11357" s="5" t="s">
        <v>58</v>
      </c>
      <c r="G11357" s="5" t="s">
        <v>24</v>
      </c>
      <c r="H11357" s="5" t="s">
        <v>126</v>
      </c>
      <c r="I11357" t="s">
        <v>26</v>
      </c>
      <c r="J11357" t="s">
        <v>126</v>
      </c>
      <c r="K11357">
        <v>100</v>
      </c>
      <c r="L11357" s="5" t="s">
        <v>22015</v>
      </c>
      <c r="M11357" s="5" t="s">
        <v>70</v>
      </c>
      <c r="N11357">
        <v>0</v>
      </c>
      <c r="O11357" t="s">
        <v>62</v>
      </c>
      <c r="P11357" s="1">
        <v>45728</v>
      </c>
      <c r="Q11357" s="1">
        <v>45745</v>
      </c>
      <c r="R11357">
        <v>566</v>
      </c>
      <c r="S11357" s="4">
        <v>6.8</v>
      </c>
      <c r="T11357" t="s">
        <v>55</v>
      </c>
    </row>
    <row r="11358" spans="1:20" x14ac:dyDescent="0.35">
      <c r="A11358" t="s">
        <v>22016</v>
      </c>
      <c r="B11358" s="5" t="s">
        <v>28802</v>
      </c>
      <c r="C11358" s="6">
        <v>89807</v>
      </c>
      <c r="D11358" t="s">
        <v>22</v>
      </c>
      <c r="E11358">
        <v>89807</v>
      </c>
      <c r="F11358" s="5" t="s">
        <v>58</v>
      </c>
      <c r="G11358" s="5" t="s">
        <v>24</v>
      </c>
      <c r="H11358" s="5" t="s">
        <v>68</v>
      </c>
      <c r="I11358" t="s">
        <v>44</v>
      </c>
      <c r="J11358" t="s">
        <v>68</v>
      </c>
      <c r="K11358">
        <v>100</v>
      </c>
      <c r="L11358" s="5" t="s">
        <v>22017</v>
      </c>
      <c r="M11358" s="5" t="s">
        <v>37</v>
      </c>
      <c r="N11358">
        <v>0</v>
      </c>
      <c r="O11358" t="s">
        <v>85</v>
      </c>
      <c r="P11358" s="1">
        <v>45350</v>
      </c>
      <c r="Q11358" s="1">
        <v>45403</v>
      </c>
      <c r="R11358">
        <v>987</v>
      </c>
      <c r="S11358" s="4">
        <v>7.5</v>
      </c>
      <c r="T11358" t="s">
        <v>30</v>
      </c>
    </row>
    <row r="11359" spans="1:20" x14ac:dyDescent="0.35">
      <c r="A11359" t="s">
        <v>22018</v>
      </c>
      <c r="B11359" s="5" t="s">
        <v>40</v>
      </c>
      <c r="C11359" s="6">
        <v>223811</v>
      </c>
      <c r="D11359" t="s">
        <v>22</v>
      </c>
      <c r="E11359">
        <v>223811</v>
      </c>
      <c r="F11359" s="5" t="s">
        <v>23</v>
      </c>
      <c r="G11359" s="5" t="s">
        <v>51</v>
      </c>
      <c r="H11359" s="5" t="s">
        <v>68</v>
      </c>
      <c r="I11359" t="s">
        <v>35</v>
      </c>
      <c r="J11359" t="s">
        <v>68</v>
      </c>
      <c r="K11359">
        <v>100</v>
      </c>
      <c r="L11359" s="5" t="s">
        <v>22019</v>
      </c>
      <c r="M11359" s="5" t="s">
        <v>28</v>
      </c>
      <c r="N11359">
        <v>13</v>
      </c>
      <c r="O11359" t="s">
        <v>88</v>
      </c>
      <c r="P11359" s="1">
        <v>45698</v>
      </c>
      <c r="Q11359" s="1">
        <v>45722</v>
      </c>
      <c r="R11359">
        <v>1630</v>
      </c>
      <c r="S11359" s="4">
        <v>6.3</v>
      </c>
      <c r="T11359" t="s">
        <v>38</v>
      </c>
    </row>
    <row r="11360" spans="1:20" x14ac:dyDescent="0.35">
      <c r="A11360" t="s">
        <v>22020</v>
      </c>
      <c r="B11360" s="5" t="s">
        <v>105</v>
      </c>
      <c r="C11360" s="6">
        <v>43079</v>
      </c>
      <c r="D11360" t="s">
        <v>22</v>
      </c>
      <c r="E11360">
        <v>43079</v>
      </c>
      <c r="F11360" s="5" t="s">
        <v>66</v>
      </c>
      <c r="G11360" s="5" t="s">
        <v>42</v>
      </c>
      <c r="H11360" s="5" t="s">
        <v>116</v>
      </c>
      <c r="I11360" t="s">
        <v>26</v>
      </c>
      <c r="J11360" t="s">
        <v>116</v>
      </c>
      <c r="K11360">
        <v>100</v>
      </c>
      <c r="L11360" s="5" t="s">
        <v>22021</v>
      </c>
      <c r="M11360" s="5" t="s">
        <v>37</v>
      </c>
      <c r="N11360">
        <v>7</v>
      </c>
      <c r="O11360" t="s">
        <v>135</v>
      </c>
      <c r="P11360" s="1">
        <v>45527</v>
      </c>
      <c r="Q11360" s="1">
        <v>45589</v>
      </c>
      <c r="R11360">
        <v>781</v>
      </c>
      <c r="S11360" s="4">
        <v>9.1999999999999993</v>
      </c>
      <c r="T11360" t="s">
        <v>108</v>
      </c>
    </row>
    <row r="11361" spans="1:20" x14ac:dyDescent="0.35">
      <c r="A11361" t="s">
        <v>22022</v>
      </c>
      <c r="B11361" s="5" t="s">
        <v>40</v>
      </c>
      <c r="C11361" s="6">
        <v>171228</v>
      </c>
      <c r="D11361" t="s">
        <v>65</v>
      </c>
      <c r="E11361">
        <v>222596</v>
      </c>
      <c r="F11361" s="5" t="s">
        <v>66</v>
      </c>
      <c r="G11361" s="5" t="s">
        <v>51</v>
      </c>
      <c r="H11361" s="5" t="s">
        <v>67</v>
      </c>
      <c r="I11361" t="s">
        <v>35</v>
      </c>
      <c r="J11361" t="s">
        <v>67</v>
      </c>
      <c r="K11361">
        <v>0</v>
      </c>
      <c r="L11361" s="5" t="s">
        <v>22023</v>
      </c>
      <c r="M11361" s="5" t="s">
        <v>37</v>
      </c>
      <c r="N11361">
        <v>7</v>
      </c>
      <c r="O11361" t="s">
        <v>46</v>
      </c>
      <c r="P11361" s="1">
        <v>45649</v>
      </c>
      <c r="Q11361" s="1">
        <v>45682</v>
      </c>
      <c r="R11361">
        <v>1585</v>
      </c>
      <c r="S11361" s="4">
        <v>7.1</v>
      </c>
      <c r="T11361" t="s">
        <v>89</v>
      </c>
    </row>
    <row r="11362" spans="1:20" x14ac:dyDescent="0.35">
      <c r="A11362" t="s">
        <v>22024</v>
      </c>
      <c r="B11362" s="5" t="s">
        <v>28801</v>
      </c>
      <c r="C11362" s="6">
        <v>320305</v>
      </c>
      <c r="D11362" t="s">
        <v>22</v>
      </c>
      <c r="E11362">
        <v>320305</v>
      </c>
      <c r="F11362" s="5" t="s">
        <v>23</v>
      </c>
      <c r="G11362" s="5" t="s">
        <v>59</v>
      </c>
      <c r="H11362" s="5" t="s">
        <v>101</v>
      </c>
      <c r="I11362" t="s">
        <v>35</v>
      </c>
      <c r="J11362" t="s">
        <v>101</v>
      </c>
      <c r="K11362">
        <v>50</v>
      </c>
      <c r="L11362" s="5" t="s">
        <v>22025</v>
      </c>
      <c r="M11362" s="5" t="s">
        <v>28</v>
      </c>
      <c r="N11362">
        <v>11</v>
      </c>
      <c r="O11362" t="s">
        <v>112</v>
      </c>
      <c r="P11362" s="1">
        <v>45721</v>
      </c>
      <c r="Q11362" s="1">
        <v>45754</v>
      </c>
      <c r="R11362">
        <v>2126</v>
      </c>
      <c r="S11362" s="4">
        <v>9.8000000000000007</v>
      </c>
      <c r="T11362" t="s">
        <v>63</v>
      </c>
    </row>
    <row r="11363" spans="1:20" x14ac:dyDescent="0.35">
      <c r="A11363" t="s">
        <v>22026</v>
      </c>
      <c r="B11363" s="5" t="s">
        <v>162</v>
      </c>
      <c r="C11363" s="6">
        <v>265506</v>
      </c>
      <c r="D11363" t="s">
        <v>74</v>
      </c>
      <c r="E11363">
        <v>331883</v>
      </c>
      <c r="F11363" s="5" t="s">
        <v>23</v>
      </c>
      <c r="G11363" s="5" t="s">
        <v>59</v>
      </c>
      <c r="H11363" s="5" t="s">
        <v>75</v>
      </c>
      <c r="I11363" t="s">
        <v>35</v>
      </c>
      <c r="J11363" t="s">
        <v>75</v>
      </c>
      <c r="K11363">
        <v>100</v>
      </c>
      <c r="L11363" s="5" t="s">
        <v>22027</v>
      </c>
      <c r="M11363" s="5" t="s">
        <v>37</v>
      </c>
      <c r="N11363">
        <v>16</v>
      </c>
      <c r="O11363" t="s">
        <v>167</v>
      </c>
      <c r="P11363" s="1">
        <v>45734</v>
      </c>
      <c r="Q11363" s="1">
        <v>45805</v>
      </c>
      <c r="R11363">
        <v>1455</v>
      </c>
      <c r="S11363" s="4">
        <v>7.6</v>
      </c>
      <c r="T11363" t="s">
        <v>103</v>
      </c>
    </row>
    <row r="11364" spans="1:20" x14ac:dyDescent="0.35">
      <c r="A11364" t="s">
        <v>22028</v>
      </c>
      <c r="B11364" s="5" t="s">
        <v>28799</v>
      </c>
      <c r="C11364" s="6">
        <v>191096</v>
      </c>
      <c r="D11364" t="s">
        <v>120</v>
      </c>
      <c r="E11364">
        <v>171986</v>
      </c>
      <c r="F11364" s="5" t="s">
        <v>66</v>
      </c>
      <c r="G11364" s="5" t="s">
        <v>42</v>
      </c>
      <c r="H11364" s="5" t="s">
        <v>121</v>
      </c>
      <c r="I11364" t="s">
        <v>44</v>
      </c>
      <c r="J11364" t="s">
        <v>121</v>
      </c>
      <c r="K11364">
        <v>100</v>
      </c>
      <c r="L11364" s="5" t="s">
        <v>22029</v>
      </c>
      <c r="M11364" s="5" t="s">
        <v>37</v>
      </c>
      <c r="N11364">
        <v>6</v>
      </c>
      <c r="O11364" t="s">
        <v>107</v>
      </c>
      <c r="P11364" s="1">
        <v>45768</v>
      </c>
      <c r="Q11364" s="1">
        <v>45814</v>
      </c>
      <c r="R11364">
        <v>1793</v>
      </c>
      <c r="S11364" s="4">
        <v>9.5</v>
      </c>
      <c r="T11364" t="s">
        <v>103</v>
      </c>
    </row>
    <row r="11365" spans="1:20" x14ac:dyDescent="0.35">
      <c r="A11365" t="s">
        <v>22030</v>
      </c>
      <c r="B11365" s="5" t="s">
        <v>49</v>
      </c>
      <c r="C11365" s="6">
        <v>46630</v>
      </c>
      <c r="D11365" t="s">
        <v>22</v>
      </c>
      <c r="E11365">
        <v>46630</v>
      </c>
      <c r="F11365" s="5" t="s">
        <v>50</v>
      </c>
      <c r="G11365" s="5" t="s">
        <v>24</v>
      </c>
      <c r="H11365" s="5" t="s">
        <v>157</v>
      </c>
      <c r="I11365" t="s">
        <v>35</v>
      </c>
      <c r="J11365" t="s">
        <v>157</v>
      </c>
      <c r="K11365">
        <v>100</v>
      </c>
      <c r="L11365" s="5" t="s">
        <v>22031</v>
      </c>
      <c r="M11365" s="5" t="s">
        <v>54</v>
      </c>
      <c r="N11365">
        <v>4</v>
      </c>
      <c r="O11365" t="s">
        <v>112</v>
      </c>
      <c r="P11365" s="1">
        <v>45310</v>
      </c>
      <c r="Q11365" s="1">
        <v>45375</v>
      </c>
      <c r="R11365">
        <v>531</v>
      </c>
      <c r="S11365" s="4">
        <v>5.0999999999999996</v>
      </c>
      <c r="T11365" t="s">
        <v>38</v>
      </c>
    </row>
    <row r="11366" spans="1:20" x14ac:dyDescent="0.35">
      <c r="A11366" t="s">
        <v>22032</v>
      </c>
      <c r="B11366" s="5" t="s">
        <v>162</v>
      </c>
      <c r="C11366" s="6">
        <v>97986</v>
      </c>
      <c r="D11366" t="s">
        <v>22</v>
      </c>
      <c r="E11366">
        <v>97986</v>
      </c>
      <c r="F11366" s="5" t="s">
        <v>66</v>
      </c>
      <c r="G11366" s="5" t="s">
        <v>51</v>
      </c>
      <c r="H11366" s="5" t="s">
        <v>129</v>
      </c>
      <c r="I11366" t="s">
        <v>44</v>
      </c>
      <c r="J11366" t="s">
        <v>467</v>
      </c>
      <c r="K11366">
        <v>100</v>
      </c>
      <c r="L11366" s="5" t="s">
        <v>22033</v>
      </c>
      <c r="M11366" s="5" t="s">
        <v>54</v>
      </c>
      <c r="N11366">
        <v>5</v>
      </c>
      <c r="O11366" t="s">
        <v>112</v>
      </c>
      <c r="P11366" s="1">
        <v>45714</v>
      </c>
      <c r="Q11366" s="1">
        <v>45743</v>
      </c>
      <c r="R11366">
        <v>686</v>
      </c>
      <c r="S11366" s="4">
        <v>8</v>
      </c>
      <c r="T11366" t="s">
        <v>79</v>
      </c>
    </row>
    <row r="11367" spans="1:20" x14ac:dyDescent="0.35">
      <c r="A11367" t="s">
        <v>22034</v>
      </c>
      <c r="B11367" s="5" t="s">
        <v>145</v>
      </c>
      <c r="C11367" s="6">
        <v>136685</v>
      </c>
      <c r="D11367" t="s">
        <v>22</v>
      </c>
      <c r="E11367">
        <v>136685</v>
      </c>
      <c r="F11367" s="5" t="s">
        <v>66</v>
      </c>
      <c r="G11367" s="5" t="s">
        <v>24</v>
      </c>
      <c r="H11367" s="5" t="s">
        <v>165</v>
      </c>
      <c r="I11367" t="s">
        <v>35</v>
      </c>
      <c r="J11367" t="s">
        <v>165</v>
      </c>
      <c r="K11367">
        <v>0</v>
      </c>
      <c r="L11367" s="5" t="s">
        <v>22035</v>
      </c>
      <c r="M11367" s="5" t="s">
        <v>37</v>
      </c>
      <c r="N11367">
        <v>5</v>
      </c>
      <c r="O11367" t="s">
        <v>71</v>
      </c>
      <c r="P11367" s="1">
        <v>45579</v>
      </c>
      <c r="Q11367" s="1">
        <v>45623</v>
      </c>
      <c r="R11367">
        <v>784</v>
      </c>
      <c r="S11367" s="4">
        <v>6.5</v>
      </c>
      <c r="T11367" t="s">
        <v>38</v>
      </c>
    </row>
    <row r="11368" spans="1:20" x14ac:dyDescent="0.35">
      <c r="A11368" t="s">
        <v>22036</v>
      </c>
      <c r="B11368" s="5" t="s">
        <v>145</v>
      </c>
      <c r="C11368" s="6">
        <v>90657</v>
      </c>
      <c r="D11368" t="s">
        <v>74</v>
      </c>
      <c r="E11368">
        <v>113321</v>
      </c>
      <c r="F11368" s="5" t="s">
        <v>50</v>
      </c>
      <c r="G11368" s="5" t="s">
        <v>24</v>
      </c>
      <c r="H11368" s="5" t="s">
        <v>75</v>
      </c>
      <c r="I11368" t="s">
        <v>26</v>
      </c>
      <c r="J11368" t="s">
        <v>75</v>
      </c>
      <c r="K11368">
        <v>0</v>
      </c>
      <c r="L11368" s="5" t="s">
        <v>22037</v>
      </c>
      <c r="M11368" s="5" t="s">
        <v>37</v>
      </c>
      <c r="N11368">
        <v>2</v>
      </c>
      <c r="O11368" t="s">
        <v>46</v>
      </c>
      <c r="P11368" s="1">
        <v>45574</v>
      </c>
      <c r="Q11368" s="1">
        <v>45636</v>
      </c>
      <c r="R11368">
        <v>991</v>
      </c>
      <c r="S11368" s="4">
        <v>9.8000000000000007</v>
      </c>
      <c r="T11368" t="s">
        <v>79</v>
      </c>
    </row>
    <row r="11369" spans="1:20" x14ac:dyDescent="0.35">
      <c r="A11369" t="s">
        <v>22038</v>
      </c>
      <c r="B11369" s="5" t="s">
        <v>28802</v>
      </c>
      <c r="C11369" s="6">
        <v>170307</v>
      </c>
      <c r="D11369" t="s">
        <v>22</v>
      </c>
      <c r="E11369">
        <v>170307</v>
      </c>
      <c r="F11369" s="5" t="s">
        <v>66</v>
      </c>
      <c r="G11369" s="5" t="s">
        <v>59</v>
      </c>
      <c r="H11369" s="5" t="s">
        <v>101</v>
      </c>
      <c r="I11369" t="s">
        <v>35</v>
      </c>
      <c r="J11369" t="s">
        <v>101</v>
      </c>
      <c r="K11369">
        <v>100</v>
      </c>
      <c r="L11369" s="5" t="s">
        <v>22039</v>
      </c>
      <c r="M11369" s="5" t="s">
        <v>54</v>
      </c>
      <c r="N11369">
        <v>9</v>
      </c>
      <c r="O11369" t="s">
        <v>71</v>
      </c>
      <c r="P11369" s="1">
        <v>45659</v>
      </c>
      <c r="Q11369" s="1">
        <v>45724</v>
      </c>
      <c r="R11369">
        <v>2456</v>
      </c>
      <c r="S11369" s="4">
        <v>9</v>
      </c>
      <c r="T11369" t="s">
        <v>63</v>
      </c>
    </row>
    <row r="11370" spans="1:20" x14ac:dyDescent="0.35">
      <c r="A11370" t="s">
        <v>22040</v>
      </c>
      <c r="B11370" s="5" t="s">
        <v>100</v>
      </c>
      <c r="C11370" s="6">
        <v>137251</v>
      </c>
      <c r="D11370" t="s">
        <v>22</v>
      </c>
      <c r="E11370">
        <v>137251</v>
      </c>
      <c r="F11370" s="5" t="s">
        <v>50</v>
      </c>
      <c r="G11370" s="5" t="s">
        <v>42</v>
      </c>
      <c r="H11370" s="5" t="s">
        <v>97</v>
      </c>
      <c r="I11370" t="s">
        <v>35</v>
      </c>
      <c r="J11370" t="s">
        <v>97</v>
      </c>
      <c r="K11370">
        <v>0</v>
      </c>
      <c r="L11370" s="5" t="s">
        <v>22041</v>
      </c>
      <c r="M11370" s="5" t="s">
        <v>37</v>
      </c>
      <c r="N11370">
        <v>2</v>
      </c>
      <c r="O11370" t="s">
        <v>107</v>
      </c>
      <c r="P11370" s="1">
        <v>45700</v>
      </c>
      <c r="Q11370" s="1">
        <v>45723</v>
      </c>
      <c r="R11370">
        <v>2401</v>
      </c>
      <c r="S11370" s="4">
        <v>9.1999999999999993</v>
      </c>
      <c r="T11370" t="s">
        <v>153</v>
      </c>
    </row>
    <row r="11371" spans="1:20" x14ac:dyDescent="0.35">
      <c r="A11371" t="s">
        <v>22042</v>
      </c>
      <c r="B11371" s="5" t="s">
        <v>21</v>
      </c>
      <c r="C11371" s="6">
        <v>175338</v>
      </c>
      <c r="D11371" t="s">
        <v>22</v>
      </c>
      <c r="E11371">
        <v>175338</v>
      </c>
      <c r="F11371" s="5" t="s">
        <v>23</v>
      </c>
      <c r="G11371" s="5" t="s">
        <v>24</v>
      </c>
      <c r="H11371" s="5" t="s">
        <v>52</v>
      </c>
      <c r="I11371" t="s">
        <v>35</v>
      </c>
      <c r="J11371" t="s">
        <v>52</v>
      </c>
      <c r="K11371">
        <v>100</v>
      </c>
      <c r="L11371" s="5" t="s">
        <v>22043</v>
      </c>
      <c r="M11371" s="5" t="s">
        <v>28</v>
      </c>
      <c r="N11371">
        <v>10</v>
      </c>
      <c r="O11371" t="s">
        <v>88</v>
      </c>
      <c r="P11371" s="1">
        <v>45707</v>
      </c>
      <c r="Q11371" s="1">
        <v>45725</v>
      </c>
      <c r="R11371">
        <v>602</v>
      </c>
      <c r="S11371" s="4">
        <v>9.1</v>
      </c>
      <c r="T11371" t="s">
        <v>277</v>
      </c>
    </row>
    <row r="11372" spans="1:20" x14ac:dyDescent="0.35">
      <c r="A11372" t="s">
        <v>22044</v>
      </c>
      <c r="B11372" s="5" t="s">
        <v>100</v>
      </c>
      <c r="C11372" s="6">
        <v>81903</v>
      </c>
      <c r="D11372" t="s">
        <v>33</v>
      </c>
      <c r="E11372">
        <v>9009330</v>
      </c>
      <c r="F11372" s="5" t="s">
        <v>58</v>
      </c>
      <c r="G11372" s="5" t="s">
        <v>24</v>
      </c>
      <c r="H11372" s="5" t="s">
        <v>34</v>
      </c>
      <c r="I11372" t="s">
        <v>35</v>
      </c>
      <c r="J11372" t="s">
        <v>34</v>
      </c>
      <c r="K11372">
        <v>100</v>
      </c>
      <c r="L11372" s="5" t="s">
        <v>22045</v>
      </c>
      <c r="M11372" s="5" t="s">
        <v>54</v>
      </c>
      <c r="N11372">
        <v>1</v>
      </c>
      <c r="O11372" t="s">
        <v>135</v>
      </c>
      <c r="P11372" s="1">
        <v>45606</v>
      </c>
      <c r="Q11372" s="1">
        <v>45623</v>
      </c>
      <c r="R11372">
        <v>2492</v>
      </c>
      <c r="S11372" s="4">
        <v>8.8000000000000007</v>
      </c>
      <c r="T11372" t="s">
        <v>118</v>
      </c>
    </row>
    <row r="11373" spans="1:20" x14ac:dyDescent="0.35">
      <c r="A11373" t="s">
        <v>22046</v>
      </c>
      <c r="B11373" s="5" t="s">
        <v>40</v>
      </c>
      <c r="C11373" s="6">
        <v>119281</v>
      </c>
      <c r="D11373" t="s">
        <v>65</v>
      </c>
      <c r="E11373">
        <v>155065</v>
      </c>
      <c r="F11373" s="5" t="s">
        <v>66</v>
      </c>
      <c r="G11373" s="5" t="s">
        <v>59</v>
      </c>
      <c r="H11373" s="5" t="s">
        <v>67</v>
      </c>
      <c r="I11373" t="s">
        <v>44</v>
      </c>
      <c r="J11373" t="s">
        <v>67</v>
      </c>
      <c r="K11373">
        <v>0</v>
      </c>
      <c r="L11373" s="5" t="s">
        <v>22047</v>
      </c>
      <c r="M11373" s="5" t="s">
        <v>37</v>
      </c>
      <c r="N11373">
        <v>7</v>
      </c>
      <c r="O11373" t="s">
        <v>29</v>
      </c>
      <c r="P11373" s="1">
        <v>45418</v>
      </c>
      <c r="Q11373" s="1">
        <v>45474</v>
      </c>
      <c r="R11373">
        <v>579</v>
      </c>
      <c r="S11373" s="4">
        <v>6.1</v>
      </c>
      <c r="T11373" t="s">
        <v>103</v>
      </c>
    </row>
    <row r="11374" spans="1:20" x14ac:dyDescent="0.35">
      <c r="A11374" t="s">
        <v>22048</v>
      </c>
      <c r="B11374" s="5" t="s">
        <v>28800</v>
      </c>
      <c r="C11374" s="6">
        <v>59467</v>
      </c>
      <c r="D11374" t="s">
        <v>22</v>
      </c>
      <c r="E11374">
        <v>59467</v>
      </c>
      <c r="F11374" s="5" t="s">
        <v>58</v>
      </c>
      <c r="G11374" s="5" t="s">
        <v>59</v>
      </c>
      <c r="H11374" s="5" t="s">
        <v>165</v>
      </c>
      <c r="I11374" t="s">
        <v>35</v>
      </c>
      <c r="J11374" t="s">
        <v>165</v>
      </c>
      <c r="K11374">
        <v>100</v>
      </c>
      <c r="L11374" s="5" t="s">
        <v>22049</v>
      </c>
      <c r="M11374" s="5" t="s">
        <v>54</v>
      </c>
      <c r="N11374">
        <v>1</v>
      </c>
      <c r="O11374" t="s">
        <v>62</v>
      </c>
      <c r="P11374" s="1">
        <v>45634</v>
      </c>
      <c r="Q11374" s="1">
        <v>45663</v>
      </c>
      <c r="R11374">
        <v>1293</v>
      </c>
      <c r="S11374" s="4">
        <v>9.8000000000000007</v>
      </c>
      <c r="T11374" t="s">
        <v>136</v>
      </c>
    </row>
    <row r="11375" spans="1:20" x14ac:dyDescent="0.35">
      <c r="A11375" t="s">
        <v>22050</v>
      </c>
      <c r="B11375" s="5" t="s">
        <v>32</v>
      </c>
      <c r="C11375" s="6">
        <v>136127</v>
      </c>
      <c r="D11375" t="s">
        <v>41</v>
      </c>
      <c r="E11375">
        <v>115708</v>
      </c>
      <c r="F11375" s="5" t="s">
        <v>66</v>
      </c>
      <c r="G11375" s="5" t="s">
        <v>59</v>
      </c>
      <c r="H11375" s="5" t="s">
        <v>43</v>
      </c>
      <c r="I11375" t="s">
        <v>26</v>
      </c>
      <c r="J11375" t="s">
        <v>43</v>
      </c>
      <c r="K11375">
        <v>100</v>
      </c>
      <c r="L11375" s="5" t="s">
        <v>22051</v>
      </c>
      <c r="M11375" s="5" t="s">
        <v>28</v>
      </c>
      <c r="N11375">
        <v>8</v>
      </c>
      <c r="O11375" t="s">
        <v>112</v>
      </c>
      <c r="P11375" s="1">
        <v>45400</v>
      </c>
      <c r="Q11375" s="1">
        <v>45461</v>
      </c>
      <c r="R11375">
        <v>1980</v>
      </c>
      <c r="S11375" s="4">
        <v>7.5</v>
      </c>
      <c r="T11375" t="s">
        <v>243</v>
      </c>
    </row>
    <row r="11376" spans="1:20" x14ac:dyDescent="0.35">
      <c r="A11376" t="s">
        <v>22052</v>
      </c>
      <c r="B11376" s="5" t="s">
        <v>100</v>
      </c>
      <c r="C11376" s="6">
        <v>150034</v>
      </c>
      <c r="D11376" t="s">
        <v>22</v>
      </c>
      <c r="E11376">
        <v>150034</v>
      </c>
      <c r="F11376" s="5" t="s">
        <v>23</v>
      </c>
      <c r="G11376" s="5" t="s">
        <v>59</v>
      </c>
      <c r="H11376" s="5" t="s">
        <v>191</v>
      </c>
      <c r="I11376" t="s">
        <v>44</v>
      </c>
      <c r="J11376" t="s">
        <v>191</v>
      </c>
      <c r="K11376">
        <v>100</v>
      </c>
      <c r="L11376" s="5" t="s">
        <v>22053</v>
      </c>
      <c r="M11376" s="5" t="s">
        <v>70</v>
      </c>
      <c r="N11376">
        <v>19</v>
      </c>
      <c r="O11376" t="s">
        <v>88</v>
      </c>
      <c r="P11376" s="1">
        <v>45700</v>
      </c>
      <c r="Q11376" s="1">
        <v>45768</v>
      </c>
      <c r="R11376">
        <v>1236</v>
      </c>
      <c r="S11376" s="4">
        <v>8.8000000000000007</v>
      </c>
      <c r="T11376" t="s">
        <v>108</v>
      </c>
    </row>
    <row r="11377" spans="1:20" x14ac:dyDescent="0.35">
      <c r="A11377" t="s">
        <v>22054</v>
      </c>
      <c r="B11377" s="5" t="s">
        <v>28802</v>
      </c>
      <c r="C11377" s="6">
        <v>293963</v>
      </c>
      <c r="D11377" t="s">
        <v>41</v>
      </c>
      <c r="E11377">
        <v>249869</v>
      </c>
      <c r="F11377" s="5" t="s">
        <v>23</v>
      </c>
      <c r="G11377" s="5" t="s">
        <v>59</v>
      </c>
      <c r="H11377" s="5" t="s">
        <v>126</v>
      </c>
      <c r="I11377" t="s">
        <v>35</v>
      </c>
      <c r="J11377" t="s">
        <v>126</v>
      </c>
      <c r="K11377">
        <v>50</v>
      </c>
      <c r="L11377" s="5" t="s">
        <v>22055</v>
      </c>
      <c r="M11377" s="5" t="s">
        <v>37</v>
      </c>
      <c r="N11377">
        <v>12</v>
      </c>
      <c r="O11377" t="s">
        <v>172</v>
      </c>
      <c r="P11377" s="1">
        <v>45469</v>
      </c>
      <c r="Q11377" s="1">
        <v>45497</v>
      </c>
      <c r="R11377">
        <v>1473</v>
      </c>
      <c r="S11377" s="4">
        <v>8</v>
      </c>
      <c r="T11377" t="s">
        <v>55</v>
      </c>
    </row>
    <row r="11378" spans="1:20" x14ac:dyDescent="0.35">
      <c r="A11378" t="s">
        <v>22056</v>
      </c>
      <c r="B11378" s="5" t="s">
        <v>217</v>
      </c>
      <c r="C11378" s="6">
        <v>93910</v>
      </c>
      <c r="D11378" t="s">
        <v>22</v>
      </c>
      <c r="E11378">
        <v>93910</v>
      </c>
      <c r="F11378" s="5" t="s">
        <v>58</v>
      </c>
      <c r="G11378" s="5" t="s">
        <v>24</v>
      </c>
      <c r="H11378" s="5" t="s">
        <v>68</v>
      </c>
      <c r="I11378" t="s">
        <v>26</v>
      </c>
      <c r="J11378" t="s">
        <v>165</v>
      </c>
      <c r="K11378">
        <v>50</v>
      </c>
      <c r="L11378" s="5" t="s">
        <v>22057</v>
      </c>
      <c r="M11378" s="5" t="s">
        <v>54</v>
      </c>
      <c r="N11378">
        <v>1</v>
      </c>
      <c r="O11378" t="s">
        <v>135</v>
      </c>
      <c r="P11378" s="1">
        <v>45615</v>
      </c>
      <c r="Q11378" s="1">
        <v>45677</v>
      </c>
      <c r="R11378">
        <v>782</v>
      </c>
      <c r="S11378" s="4">
        <v>7.6</v>
      </c>
      <c r="T11378" t="s">
        <v>118</v>
      </c>
    </row>
    <row r="11379" spans="1:20" x14ac:dyDescent="0.35">
      <c r="A11379" t="s">
        <v>22058</v>
      </c>
      <c r="B11379" s="5" t="s">
        <v>162</v>
      </c>
      <c r="C11379" s="6">
        <v>106154</v>
      </c>
      <c r="D11379" t="s">
        <v>74</v>
      </c>
      <c r="E11379">
        <v>132693</v>
      </c>
      <c r="F11379" s="5" t="s">
        <v>66</v>
      </c>
      <c r="G11379" s="5" t="s">
        <v>51</v>
      </c>
      <c r="H11379" s="5" t="s">
        <v>75</v>
      </c>
      <c r="I11379" t="s">
        <v>44</v>
      </c>
      <c r="J11379" t="s">
        <v>75</v>
      </c>
      <c r="K11379">
        <v>100</v>
      </c>
      <c r="L11379" s="5" t="s">
        <v>22059</v>
      </c>
      <c r="M11379" s="5" t="s">
        <v>54</v>
      </c>
      <c r="N11379">
        <v>9</v>
      </c>
      <c r="O11379" t="s">
        <v>167</v>
      </c>
      <c r="P11379" s="1">
        <v>45557</v>
      </c>
      <c r="Q11379" s="1">
        <v>45620</v>
      </c>
      <c r="R11379">
        <v>869</v>
      </c>
      <c r="S11379" s="4">
        <v>7.9</v>
      </c>
      <c r="T11379" t="s">
        <v>79</v>
      </c>
    </row>
    <row r="11380" spans="1:20" x14ac:dyDescent="0.35">
      <c r="A11380" t="s">
        <v>22060</v>
      </c>
      <c r="B11380" s="5" t="s">
        <v>105</v>
      </c>
      <c r="C11380" s="6">
        <v>83026</v>
      </c>
      <c r="D11380" t="s">
        <v>41</v>
      </c>
      <c r="E11380">
        <v>70572</v>
      </c>
      <c r="F11380" s="5" t="s">
        <v>58</v>
      </c>
      <c r="G11380" s="5" t="s">
        <v>42</v>
      </c>
      <c r="H11380" s="5" t="s">
        <v>43</v>
      </c>
      <c r="I11380" t="s">
        <v>35</v>
      </c>
      <c r="J11380" t="s">
        <v>43</v>
      </c>
      <c r="K11380">
        <v>100</v>
      </c>
      <c r="L11380" s="5" t="s">
        <v>22061</v>
      </c>
      <c r="M11380" s="5" t="s">
        <v>28</v>
      </c>
      <c r="N11380">
        <v>1</v>
      </c>
      <c r="O11380" t="s">
        <v>131</v>
      </c>
      <c r="P11380" s="1">
        <v>45703</v>
      </c>
      <c r="Q11380" s="1">
        <v>45758</v>
      </c>
      <c r="R11380">
        <v>924</v>
      </c>
      <c r="S11380" s="4">
        <v>6.6</v>
      </c>
      <c r="T11380" t="s">
        <v>79</v>
      </c>
    </row>
    <row r="11381" spans="1:20" x14ac:dyDescent="0.35">
      <c r="A11381" t="s">
        <v>22062</v>
      </c>
      <c r="B11381" s="5" t="s">
        <v>73</v>
      </c>
      <c r="C11381" s="6">
        <v>62488</v>
      </c>
      <c r="D11381" t="s">
        <v>22</v>
      </c>
      <c r="E11381">
        <v>62488</v>
      </c>
      <c r="F11381" s="5" t="s">
        <v>23</v>
      </c>
      <c r="G11381" s="5" t="s">
        <v>51</v>
      </c>
      <c r="H11381" s="5" t="s">
        <v>116</v>
      </c>
      <c r="I11381" t="s">
        <v>44</v>
      </c>
      <c r="J11381" t="s">
        <v>116</v>
      </c>
      <c r="K11381">
        <v>0</v>
      </c>
      <c r="L11381" s="5" t="s">
        <v>22063</v>
      </c>
      <c r="M11381" s="5" t="s">
        <v>70</v>
      </c>
      <c r="N11381">
        <v>10</v>
      </c>
      <c r="O11381" t="s">
        <v>112</v>
      </c>
      <c r="P11381" s="1">
        <v>45433</v>
      </c>
      <c r="Q11381" s="1">
        <v>45495</v>
      </c>
      <c r="R11381">
        <v>1404</v>
      </c>
      <c r="S11381" s="4">
        <v>6.3</v>
      </c>
      <c r="T11381" t="s">
        <v>55</v>
      </c>
    </row>
    <row r="11382" spans="1:20" x14ac:dyDescent="0.35">
      <c r="A11382" t="s">
        <v>22064</v>
      </c>
      <c r="B11382" s="5" t="s">
        <v>40</v>
      </c>
      <c r="C11382" s="6">
        <v>82469</v>
      </c>
      <c r="D11382" t="s">
        <v>33</v>
      </c>
      <c r="E11382">
        <v>9071590</v>
      </c>
      <c r="F11382" s="5" t="s">
        <v>58</v>
      </c>
      <c r="G11382" s="5" t="s">
        <v>51</v>
      </c>
      <c r="H11382" s="5" t="s">
        <v>34</v>
      </c>
      <c r="I11382" t="s">
        <v>35</v>
      </c>
      <c r="J11382" t="s">
        <v>34</v>
      </c>
      <c r="K11382">
        <v>100</v>
      </c>
      <c r="L11382" s="5" t="s">
        <v>22065</v>
      </c>
      <c r="M11382" s="5" t="s">
        <v>28</v>
      </c>
      <c r="N11382">
        <v>0</v>
      </c>
      <c r="O11382" t="s">
        <v>107</v>
      </c>
      <c r="P11382" s="1">
        <v>45494</v>
      </c>
      <c r="Q11382" s="1">
        <v>45553</v>
      </c>
      <c r="R11382">
        <v>1642</v>
      </c>
      <c r="S11382" s="4">
        <v>5.3</v>
      </c>
      <c r="T11382" t="s">
        <v>95</v>
      </c>
    </row>
    <row r="11383" spans="1:20" x14ac:dyDescent="0.35">
      <c r="A11383" t="s">
        <v>22066</v>
      </c>
      <c r="B11383" s="5" t="s">
        <v>28802</v>
      </c>
      <c r="C11383" s="6">
        <v>37153</v>
      </c>
      <c r="D11383" t="s">
        <v>22</v>
      </c>
      <c r="E11383">
        <v>37153</v>
      </c>
      <c r="F11383" s="5" t="s">
        <v>50</v>
      </c>
      <c r="G11383" s="5" t="s">
        <v>51</v>
      </c>
      <c r="H11383" s="5" t="s">
        <v>116</v>
      </c>
      <c r="I11383" t="s">
        <v>26</v>
      </c>
      <c r="J11383" t="s">
        <v>116</v>
      </c>
      <c r="K11383">
        <v>100</v>
      </c>
      <c r="L11383" s="5" t="s">
        <v>22067</v>
      </c>
      <c r="M11383" s="5" t="s">
        <v>54</v>
      </c>
      <c r="N11383">
        <v>4</v>
      </c>
      <c r="O11383" t="s">
        <v>135</v>
      </c>
      <c r="P11383" s="1">
        <v>45336</v>
      </c>
      <c r="Q11383" s="1">
        <v>45386</v>
      </c>
      <c r="R11383">
        <v>2213</v>
      </c>
      <c r="S11383" s="4">
        <v>8.1</v>
      </c>
      <c r="T11383" t="s">
        <v>38</v>
      </c>
    </row>
    <row r="11384" spans="1:20" x14ac:dyDescent="0.35">
      <c r="A11384" t="s">
        <v>22068</v>
      </c>
      <c r="B11384" s="5" t="s">
        <v>32</v>
      </c>
      <c r="C11384" s="6">
        <v>100902</v>
      </c>
      <c r="D11384" t="s">
        <v>22</v>
      </c>
      <c r="E11384">
        <v>100902</v>
      </c>
      <c r="F11384" s="5" t="s">
        <v>66</v>
      </c>
      <c r="G11384" s="5" t="s">
        <v>24</v>
      </c>
      <c r="H11384" s="5" t="s">
        <v>165</v>
      </c>
      <c r="I11384" t="s">
        <v>35</v>
      </c>
      <c r="J11384" t="s">
        <v>165</v>
      </c>
      <c r="K11384">
        <v>50</v>
      </c>
      <c r="L11384" s="5" t="s">
        <v>22069</v>
      </c>
      <c r="M11384" s="5" t="s">
        <v>54</v>
      </c>
      <c r="N11384">
        <v>8</v>
      </c>
      <c r="O11384" t="s">
        <v>131</v>
      </c>
      <c r="P11384" s="1">
        <v>45439</v>
      </c>
      <c r="Q11384" s="1">
        <v>45486</v>
      </c>
      <c r="R11384">
        <v>1402</v>
      </c>
      <c r="S11384" s="4">
        <v>9.1</v>
      </c>
      <c r="T11384" t="s">
        <v>118</v>
      </c>
    </row>
    <row r="11385" spans="1:20" x14ac:dyDescent="0.35">
      <c r="A11385" t="s">
        <v>22070</v>
      </c>
      <c r="B11385" s="5" t="s">
        <v>40</v>
      </c>
      <c r="C11385" s="6">
        <v>61167</v>
      </c>
      <c r="D11385" t="s">
        <v>65</v>
      </c>
      <c r="E11385">
        <v>79517</v>
      </c>
      <c r="F11385" s="5" t="s">
        <v>58</v>
      </c>
      <c r="G11385" s="5" t="s">
        <v>59</v>
      </c>
      <c r="H11385" s="5" t="s">
        <v>67</v>
      </c>
      <c r="I11385" t="s">
        <v>44</v>
      </c>
      <c r="J11385" t="s">
        <v>67</v>
      </c>
      <c r="K11385">
        <v>0</v>
      </c>
      <c r="L11385" s="5" t="s">
        <v>22071</v>
      </c>
      <c r="M11385" s="5" t="s">
        <v>28</v>
      </c>
      <c r="N11385">
        <v>1</v>
      </c>
      <c r="O11385" t="s">
        <v>141</v>
      </c>
      <c r="P11385" s="1">
        <v>45498</v>
      </c>
      <c r="Q11385" s="1">
        <v>45552</v>
      </c>
      <c r="R11385">
        <v>1081</v>
      </c>
      <c r="S11385" s="4">
        <v>8</v>
      </c>
      <c r="T11385" t="s">
        <v>63</v>
      </c>
    </row>
    <row r="11386" spans="1:20" x14ac:dyDescent="0.35">
      <c r="A11386" t="s">
        <v>22072</v>
      </c>
      <c r="B11386" s="5" t="s">
        <v>217</v>
      </c>
      <c r="C11386" s="6">
        <v>72149</v>
      </c>
      <c r="D11386" t="s">
        <v>22</v>
      </c>
      <c r="E11386">
        <v>72149</v>
      </c>
      <c r="F11386" s="5" t="s">
        <v>23</v>
      </c>
      <c r="G11386" s="5" t="s">
        <v>24</v>
      </c>
      <c r="H11386" s="5" t="s">
        <v>116</v>
      </c>
      <c r="I11386" t="s">
        <v>35</v>
      </c>
      <c r="J11386" t="s">
        <v>915</v>
      </c>
      <c r="K11386">
        <v>100</v>
      </c>
      <c r="L11386" s="5" t="s">
        <v>8083</v>
      </c>
      <c r="M11386" s="5" t="s">
        <v>54</v>
      </c>
      <c r="N11386">
        <v>16</v>
      </c>
      <c r="O11386" t="s">
        <v>131</v>
      </c>
      <c r="P11386" s="1">
        <v>45548</v>
      </c>
      <c r="Q11386" s="1">
        <v>45614</v>
      </c>
      <c r="R11386">
        <v>917</v>
      </c>
      <c r="S11386" s="4">
        <v>8.4</v>
      </c>
      <c r="T11386" t="s">
        <v>153</v>
      </c>
    </row>
    <row r="11387" spans="1:20" x14ac:dyDescent="0.35">
      <c r="A11387" t="s">
        <v>22073</v>
      </c>
      <c r="B11387" s="5" t="s">
        <v>91</v>
      </c>
      <c r="C11387" s="6">
        <v>145674</v>
      </c>
      <c r="D11387" t="s">
        <v>22</v>
      </c>
      <c r="E11387">
        <v>145674</v>
      </c>
      <c r="F11387" s="5" t="s">
        <v>66</v>
      </c>
      <c r="G11387" s="5" t="s">
        <v>51</v>
      </c>
      <c r="H11387" s="5" t="s">
        <v>52</v>
      </c>
      <c r="I11387" t="s">
        <v>35</v>
      </c>
      <c r="J11387" t="s">
        <v>52</v>
      </c>
      <c r="K11387">
        <v>0</v>
      </c>
      <c r="L11387" s="5" t="s">
        <v>22074</v>
      </c>
      <c r="M11387" s="5" t="s">
        <v>54</v>
      </c>
      <c r="N11387">
        <v>9</v>
      </c>
      <c r="O11387" t="s">
        <v>62</v>
      </c>
      <c r="P11387" s="1">
        <v>45722</v>
      </c>
      <c r="Q11387" s="1">
        <v>45761</v>
      </c>
      <c r="R11387">
        <v>1983</v>
      </c>
      <c r="S11387" s="4">
        <v>9.4</v>
      </c>
      <c r="T11387" t="s">
        <v>136</v>
      </c>
    </row>
    <row r="11388" spans="1:20" x14ac:dyDescent="0.35">
      <c r="A11388" t="s">
        <v>22075</v>
      </c>
      <c r="B11388" s="5" t="s">
        <v>217</v>
      </c>
      <c r="C11388" s="6">
        <v>121414</v>
      </c>
      <c r="D11388" t="s">
        <v>74</v>
      </c>
      <c r="E11388">
        <v>151768</v>
      </c>
      <c r="F11388" s="5" t="s">
        <v>66</v>
      </c>
      <c r="G11388" s="5" t="s">
        <v>51</v>
      </c>
      <c r="H11388" s="5" t="s">
        <v>75</v>
      </c>
      <c r="I11388" t="s">
        <v>26</v>
      </c>
      <c r="J11388" t="s">
        <v>75</v>
      </c>
      <c r="K11388">
        <v>50</v>
      </c>
      <c r="L11388" s="5" t="s">
        <v>22076</v>
      </c>
      <c r="M11388" s="5" t="s">
        <v>37</v>
      </c>
      <c r="N11388">
        <v>7</v>
      </c>
      <c r="O11388" t="s">
        <v>131</v>
      </c>
      <c r="P11388" s="1">
        <v>45527</v>
      </c>
      <c r="Q11388" s="1">
        <v>45577</v>
      </c>
      <c r="R11388">
        <v>890</v>
      </c>
      <c r="S11388" s="4">
        <v>6.6</v>
      </c>
      <c r="T11388" t="s">
        <v>277</v>
      </c>
    </row>
    <row r="11389" spans="1:20" x14ac:dyDescent="0.35">
      <c r="A11389" t="s">
        <v>22077</v>
      </c>
      <c r="B11389" s="5" t="s">
        <v>145</v>
      </c>
      <c r="C11389" s="6">
        <v>78140</v>
      </c>
      <c r="D11389" t="s">
        <v>41</v>
      </c>
      <c r="E11389">
        <v>66419</v>
      </c>
      <c r="F11389" s="5" t="s">
        <v>58</v>
      </c>
      <c r="G11389" s="5" t="s">
        <v>24</v>
      </c>
      <c r="H11389" s="5" t="s">
        <v>60</v>
      </c>
      <c r="I11389" t="s">
        <v>35</v>
      </c>
      <c r="J11389" t="s">
        <v>60</v>
      </c>
      <c r="K11389">
        <v>100</v>
      </c>
      <c r="L11389" s="5" t="s">
        <v>22078</v>
      </c>
      <c r="M11389" s="5" t="s">
        <v>28</v>
      </c>
      <c r="N11389">
        <v>1</v>
      </c>
      <c r="O11389" t="s">
        <v>46</v>
      </c>
      <c r="P11389" s="1">
        <v>45640</v>
      </c>
      <c r="Q11389" s="1">
        <v>45694</v>
      </c>
      <c r="R11389">
        <v>826</v>
      </c>
      <c r="S11389" s="4">
        <v>8.9</v>
      </c>
      <c r="T11389" t="s">
        <v>277</v>
      </c>
    </row>
    <row r="11390" spans="1:20" x14ac:dyDescent="0.35">
      <c r="A11390" t="s">
        <v>22079</v>
      </c>
      <c r="B11390" s="5" t="s">
        <v>32</v>
      </c>
      <c r="C11390" s="6">
        <v>141442</v>
      </c>
      <c r="D11390" t="s">
        <v>22</v>
      </c>
      <c r="E11390">
        <v>141442</v>
      </c>
      <c r="F11390" s="5" t="s">
        <v>66</v>
      </c>
      <c r="G11390" s="5" t="s">
        <v>51</v>
      </c>
      <c r="H11390" s="5" t="s">
        <v>101</v>
      </c>
      <c r="I11390" t="s">
        <v>26</v>
      </c>
      <c r="J11390" t="s">
        <v>101</v>
      </c>
      <c r="K11390">
        <v>50</v>
      </c>
      <c r="L11390" s="5" t="s">
        <v>22080</v>
      </c>
      <c r="M11390" s="5" t="s">
        <v>54</v>
      </c>
      <c r="N11390">
        <v>9</v>
      </c>
      <c r="O11390" t="s">
        <v>141</v>
      </c>
      <c r="P11390" s="1">
        <v>45742</v>
      </c>
      <c r="Q11390" s="1">
        <v>45805</v>
      </c>
      <c r="R11390">
        <v>1718</v>
      </c>
      <c r="S11390" s="4">
        <v>8.5</v>
      </c>
      <c r="T11390" t="s">
        <v>210</v>
      </c>
    </row>
    <row r="11391" spans="1:20" x14ac:dyDescent="0.35">
      <c r="A11391" t="s">
        <v>22081</v>
      </c>
      <c r="B11391" s="5" t="s">
        <v>28800</v>
      </c>
      <c r="C11391" s="6">
        <v>96067</v>
      </c>
      <c r="D11391" t="s">
        <v>22</v>
      </c>
      <c r="E11391">
        <v>96067</v>
      </c>
      <c r="F11391" s="5" t="s">
        <v>50</v>
      </c>
      <c r="G11391" s="5" t="s">
        <v>42</v>
      </c>
      <c r="H11391" s="5" t="s">
        <v>191</v>
      </c>
      <c r="I11391" t="s">
        <v>35</v>
      </c>
      <c r="J11391" t="s">
        <v>191</v>
      </c>
      <c r="K11391">
        <v>50</v>
      </c>
      <c r="L11391" s="5" t="s">
        <v>20725</v>
      </c>
      <c r="M11391" s="5" t="s">
        <v>54</v>
      </c>
      <c r="N11391">
        <v>2</v>
      </c>
      <c r="O11391" t="s">
        <v>112</v>
      </c>
      <c r="P11391" s="1">
        <v>45767</v>
      </c>
      <c r="Q11391" s="1">
        <v>45834</v>
      </c>
      <c r="R11391">
        <v>1870</v>
      </c>
      <c r="S11391" s="4">
        <v>7.7</v>
      </c>
      <c r="T11391" t="s">
        <v>38</v>
      </c>
    </row>
    <row r="11392" spans="1:20" x14ac:dyDescent="0.35">
      <c r="A11392" t="s">
        <v>22082</v>
      </c>
      <c r="B11392" s="5" t="s">
        <v>21</v>
      </c>
      <c r="C11392" s="6">
        <v>388535</v>
      </c>
      <c r="D11392" t="s">
        <v>120</v>
      </c>
      <c r="E11392">
        <v>349682</v>
      </c>
      <c r="F11392" s="5" t="s">
        <v>23</v>
      </c>
      <c r="G11392" s="5" t="s">
        <v>42</v>
      </c>
      <c r="H11392" s="5" t="s">
        <v>121</v>
      </c>
      <c r="I11392" t="s">
        <v>35</v>
      </c>
      <c r="J11392" t="s">
        <v>1090</v>
      </c>
      <c r="K11392">
        <v>50</v>
      </c>
      <c r="L11392" s="5" t="s">
        <v>22083</v>
      </c>
      <c r="M11392" s="5" t="s">
        <v>70</v>
      </c>
      <c r="N11392">
        <v>16</v>
      </c>
      <c r="O11392" t="s">
        <v>29</v>
      </c>
      <c r="P11392" s="1">
        <v>45463</v>
      </c>
      <c r="Q11392" s="1">
        <v>45479</v>
      </c>
      <c r="R11392">
        <v>929</v>
      </c>
      <c r="S11392" s="4">
        <v>9.4</v>
      </c>
      <c r="T11392" t="s">
        <v>118</v>
      </c>
    </row>
    <row r="11393" spans="1:20" x14ac:dyDescent="0.35">
      <c r="A11393" t="s">
        <v>22084</v>
      </c>
      <c r="B11393" s="5" t="s">
        <v>100</v>
      </c>
      <c r="C11393" s="6">
        <v>132494</v>
      </c>
      <c r="D11393" t="s">
        <v>74</v>
      </c>
      <c r="E11393">
        <v>165618</v>
      </c>
      <c r="F11393" s="5" t="s">
        <v>66</v>
      </c>
      <c r="G11393" s="5" t="s">
        <v>51</v>
      </c>
      <c r="H11393" s="5" t="s">
        <v>75</v>
      </c>
      <c r="I11393" t="s">
        <v>35</v>
      </c>
      <c r="J11393" t="s">
        <v>75</v>
      </c>
      <c r="K11393">
        <v>100</v>
      </c>
      <c r="L11393" s="5" t="s">
        <v>12487</v>
      </c>
      <c r="M11393" s="5" t="s">
        <v>54</v>
      </c>
      <c r="N11393">
        <v>6</v>
      </c>
      <c r="O11393" t="s">
        <v>29</v>
      </c>
      <c r="P11393" s="1">
        <v>45316</v>
      </c>
      <c r="Q11393" s="1">
        <v>45361</v>
      </c>
      <c r="R11393">
        <v>1687</v>
      </c>
      <c r="S11393" s="4">
        <v>8.1</v>
      </c>
      <c r="T11393" t="s">
        <v>210</v>
      </c>
    </row>
    <row r="11394" spans="1:20" x14ac:dyDescent="0.35">
      <c r="A11394" t="s">
        <v>22085</v>
      </c>
      <c r="B11394" s="5" t="s">
        <v>91</v>
      </c>
      <c r="C11394" s="6">
        <v>66690</v>
      </c>
      <c r="D11394" t="s">
        <v>41</v>
      </c>
      <c r="E11394">
        <v>56687</v>
      </c>
      <c r="F11394" s="5" t="s">
        <v>50</v>
      </c>
      <c r="G11394" s="5" t="s">
        <v>59</v>
      </c>
      <c r="H11394" s="5" t="s">
        <v>151</v>
      </c>
      <c r="I11394" t="s">
        <v>44</v>
      </c>
      <c r="J11394" t="s">
        <v>1211</v>
      </c>
      <c r="K11394">
        <v>50</v>
      </c>
      <c r="L11394" s="5" t="s">
        <v>22086</v>
      </c>
      <c r="M11394" s="5" t="s">
        <v>37</v>
      </c>
      <c r="N11394">
        <v>3</v>
      </c>
      <c r="O11394" t="s">
        <v>46</v>
      </c>
      <c r="P11394" s="1">
        <v>45331</v>
      </c>
      <c r="Q11394" s="1">
        <v>45374</v>
      </c>
      <c r="R11394">
        <v>868</v>
      </c>
      <c r="S11394" s="4">
        <v>9.6</v>
      </c>
      <c r="T11394" t="s">
        <v>89</v>
      </c>
    </row>
    <row r="11395" spans="1:20" x14ac:dyDescent="0.35">
      <c r="A11395" t="s">
        <v>22087</v>
      </c>
      <c r="B11395" s="5" t="s">
        <v>21</v>
      </c>
      <c r="C11395" s="6">
        <v>122287</v>
      </c>
      <c r="D11395" t="s">
        <v>92</v>
      </c>
      <c r="E11395">
        <v>91715</v>
      </c>
      <c r="F11395" s="5" t="s">
        <v>50</v>
      </c>
      <c r="G11395" s="5" t="s">
        <v>24</v>
      </c>
      <c r="H11395" s="5" t="s">
        <v>93</v>
      </c>
      <c r="I11395" t="s">
        <v>35</v>
      </c>
      <c r="J11395" t="s">
        <v>93</v>
      </c>
      <c r="K11395">
        <v>100</v>
      </c>
      <c r="L11395" s="5" t="s">
        <v>22088</v>
      </c>
      <c r="M11395" s="5" t="s">
        <v>37</v>
      </c>
      <c r="N11395">
        <v>2</v>
      </c>
      <c r="O11395" t="s">
        <v>167</v>
      </c>
      <c r="P11395" s="1">
        <v>45547</v>
      </c>
      <c r="Q11395" s="1">
        <v>45594</v>
      </c>
      <c r="R11395">
        <v>1159</v>
      </c>
      <c r="S11395" s="4">
        <v>6</v>
      </c>
      <c r="T11395" t="s">
        <v>47</v>
      </c>
    </row>
    <row r="11396" spans="1:20" x14ac:dyDescent="0.35">
      <c r="A11396" t="s">
        <v>22089</v>
      </c>
      <c r="B11396" s="5" t="s">
        <v>91</v>
      </c>
      <c r="C11396" s="6">
        <v>81923</v>
      </c>
      <c r="D11396" t="s">
        <v>22</v>
      </c>
      <c r="E11396">
        <v>81923</v>
      </c>
      <c r="F11396" s="5" t="s">
        <v>58</v>
      </c>
      <c r="G11396" s="5" t="s">
        <v>42</v>
      </c>
      <c r="H11396" s="5" t="s">
        <v>129</v>
      </c>
      <c r="I11396" t="s">
        <v>35</v>
      </c>
      <c r="J11396" t="s">
        <v>129</v>
      </c>
      <c r="K11396">
        <v>0</v>
      </c>
      <c r="L11396" s="5" t="s">
        <v>22090</v>
      </c>
      <c r="M11396" s="5" t="s">
        <v>70</v>
      </c>
      <c r="N11396">
        <v>0</v>
      </c>
      <c r="O11396" t="s">
        <v>141</v>
      </c>
      <c r="P11396" s="1">
        <v>45721</v>
      </c>
      <c r="Q11396" s="1">
        <v>45787</v>
      </c>
      <c r="R11396">
        <v>2422</v>
      </c>
      <c r="S11396" s="4">
        <v>7.5</v>
      </c>
      <c r="T11396" t="s">
        <v>153</v>
      </c>
    </row>
    <row r="11397" spans="1:20" x14ac:dyDescent="0.35">
      <c r="A11397" t="s">
        <v>22091</v>
      </c>
      <c r="B11397" s="5" t="s">
        <v>145</v>
      </c>
      <c r="C11397" s="6">
        <v>317576</v>
      </c>
      <c r="D11397" t="s">
        <v>22</v>
      </c>
      <c r="E11397">
        <v>317576</v>
      </c>
      <c r="F11397" s="5" t="s">
        <v>23</v>
      </c>
      <c r="G11397" s="5" t="s">
        <v>51</v>
      </c>
      <c r="H11397" s="5" t="s">
        <v>97</v>
      </c>
      <c r="I11397" t="s">
        <v>35</v>
      </c>
      <c r="J11397" t="s">
        <v>101</v>
      </c>
      <c r="K11397">
        <v>100</v>
      </c>
      <c r="L11397" s="5" t="s">
        <v>22092</v>
      </c>
      <c r="M11397" s="5" t="s">
        <v>28</v>
      </c>
      <c r="N11397">
        <v>16</v>
      </c>
      <c r="O11397" t="s">
        <v>147</v>
      </c>
      <c r="P11397" s="1">
        <v>45582</v>
      </c>
      <c r="Q11397" s="1">
        <v>45622</v>
      </c>
      <c r="R11397">
        <v>1252</v>
      </c>
      <c r="S11397" s="4">
        <v>8.1</v>
      </c>
      <c r="T11397" t="s">
        <v>30</v>
      </c>
    </row>
    <row r="11398" spans="1:20" x14ac:dyDescent="0.35">
      <c r="A11398" t="s">
        <v>22093</v>
      </c>
      <c r="B11398" s="5" t="s">
        <v>28802</v>
      </c>
      <c r="C11398" s="6">
        <v>111218</v>
      </c>
      <c r="D11398" t="s">
        <v>41</v>
      </c>
      <c r="E11398">
        <v>94535</v>
      </c>
      <c r="F11398" s="5" t="s">
        <v>66</v>
      </c>
      <c r="G11398" s="5" t="s">
        <v>59</v>
      </c>
      <c r="H11398" s="5" t="s">
        <v>151</v>
      </c>
      <c r="I11398" t="s">
        <v>44</v>
      </c>
      <c r="J11398" t="s">
        <v>151</v>
      </c>
      <c r="K11398">
        <v>0</v>
      </c>
      <c r="L11398" s="5" t="s">
        <v>22094</v>
      </c>
      <c r="M11398" s="5" t="s">
        <v>37</v>
      </c>
      <c r="N11398">
        <v>6</v>
      </c>
      <c r="O11398" t="s">
        <v>71</v>
      </c>
      <c r="P11398" s="1">
        <v>45721</v>
      </c>
      <c r="Q11398" s="1">
        <v>45736</v>
      </c>
      <c r="R11398">
        <v>2285</v>
      </c>
      <c r="S11398" s="4">
        <v>9</v>
      </c>
      <c r="T11398" t="s">
        <v>79</v>
      </c>
    </row>
    <row r="11399" spans="1:20" x14ac:dyDescent="0.35">
      <c r="A11399" t="s">
        <v>22095</v>
      </c>
      <c r="B11399" s="5" t="s">
        <v>40</v>
      </c>
      <c r="C11399" s="6">
        <v>137824</v>
      </c>
      <c r="D11399" t="s">
        <v>81</v>
      </c>
      <c r="E11399">
        <v>186062</v>
      </c>
      <c r="F11399" s="5" t="s">
        <v>23</v>
      </c>
      <c r="G11399" s="5" t="s">
        <v>24</v>
      </c>
      <c r="H11399" s="5" t="s">
        <v>82</v>
      </c>
      <c r="I11399" t="s">
        <v>44</v>
      </c>
      <c r="J11399" t="s">
        <v>82</v>
      </c>
      <c r="K11399">
        <v>0</v>
      </c>
      <c r="L11399" s="5" t="s">
        <v>22096</v>
      </c>
      <c r="M11399" s="5" t="s">
        <v>28</v>
      </c>
      <c r="N11399">
        <v>13</v>
      </c>
      <c r="O11399" t="s">
        <v>85</v>
      </c>
      <c r="P11399" s="1">
        <v>45702</v>
      </c>
      <c r="Q11399" s="1">
        <v>45723</v>
      </c>
      <c r="R11399">
        <v>1942</v>
      </c>
      <c r="S11399" s="4">
        <v>6.7</v>
      </c>
      <c r="T11399" t="s">
        <v>277</v>
      </c>
    </row>
    <row r="11400" spans="1:20" x14ac:dyDescent="0.35">
      <c r="A11400" t="s">
        <v>22097</v>
      </c>
      <c r="B11400" s="5" t="s">
        <v>49</v>
      </c>
      <c r="C11400" s="6">
        <v>124975</v>
      </c>
      <c r="D11400" t="s">
        <v>41</v>
      </c>
      <c r="E11400">
        <v>106229</v>
      </c>
      <c r="F11400" s="5" t="s">
        <v>50</v>
      </c>
      <c r="G11400" s="5" t="s">
        <v>24</v>
      </c>
      <c r="H11400" s="5" t="s">
        <v>126</v>
      </c>
      <c r="I11400" t="s">
        <v>35</v>
      </c>
      <c r="J11400" t="s">
        <v>126</v>
      </c>
      <c r="K11400">
        <v>0</v>
      </c>
      <c r="L11400" s="5" t="s">
        <v>22098</v>
      </c>
      <c r="M11400" s="5" t="s">
        <v>70</v>
      </c>
      <c r="N11400">
        <v>3</v>
      </c>
      <c r="O11400" t="s">
        <v>46</v>
      </c>
      <c r="P11400" s="1">
        <v>45661</v>
      </c>
      <c r="Q11400" s="1">
        <v>45690</v>
      </c>
      <c r="R11400">
        <v>1299</v>
      </c>
      <c r="S11400" s="4">
        <v>6</v>
      </c>
      <c r="T11400" t="s">
        <v>277</v>
      </c>
    </row>
    <row r="11401" spans="1:20" x14ac:dyDescent="0.35">
      <c r="A11401" t="s">
        <v>22099</v>
      </c>
      <c r="B11401" s="5" t="s">
        <v>28799</v>
      </c>
      <c r="C11401" s="6">
        <v>202807</v>
      </c>
      <c r="D11401" t="s">
        <v>65</v>
      </c>
      <c r="E11401">
        <v>263649</v>
      </c>
      <c r="F11401" s="5" t="s">
        <v>23</v>
      </c>
      <c r="G11401" s="5" t="s">
        <v>24</v>
      </c>
      <c r="H11401" s="5" t="s">
        <v>67</v>
      </c>
      <c r="I11401" t="s">
        <v>26</v>
      </c>
      <c r="J11401" t="s">
        <v>126</v>
      </c>
      <c r="K11401">
        <v>100</v>
      </c>
      <c r="L11401" s="5" t="s">
        <v>4216</v>
      </c>
      <c r="M11401" s="5" t="s">
        <v>37</v>
      </c>
      <c r="N11401">
        <v>10</v>
      </c>
      <c r="O11401" t="s">
        <v>62</v>
      </c>
      <c r="P11401" s="1">
        <v>45423</v>
      </c>
      <c r="Q11401" s="1">
        <v>45478</v>
      </c>
      <c r="R11401">
        <v>1842</v>
      </c>
      <c r="S11401" s="4">
        <v>7.1</v>
      </c>
      <c r="T11401" t="s">
        <v>55</v>
      </c>
    </row>
    <row r="11402" spans="1:20" x14ac:dyDescent="0.35">
      <c r="A11402" t="s">
        <v>22100</v>
      </c>
      <c r="B11402" s="5" t="s">
        <v>28799</v>
      </c>
      <c r="C11402" s="6">
        <v>225578</v>
      </c>
      <c r="D11402" t="s">
        <v>120</v>
      </c>
      <c r="E11402">
        <v>203020</v>
      </c>
      <c r="F11402" s="5" t="s">
        <v>23</v>
      </c>
      <c r="G11402" s="5" t="s">
        <v>42</v>
      </c>
      <c r="H11402" s="5" t="s">
        <v>121</v>
      </c>
      <c r="I11402" t="s">
        <v>44</v>
      </c>
      <c r="J11402" t="s">
        <v>121</v>
      </c>
      <c r="K11402">
        <v>50</v>
      </c>
      <c r="L11402" s="5" t="s">
        <v>22101</v>
      </c>
      <c r="M11402" s="5" t="s">
        <v>70</v>
      </c>
      <c r="N11402">
        <v>12</v>
      </c>
      <c r="O11402" t="s">
        <v>71</v>
      </c>
      <c r="P11402" s="1">
        <v>45663</v>
      </c>
      <c r="Q11402" s="1">
        <v>45690</v>
      </c>
      <c r="R11402">
        <v>2234</v>
      </c>
      <c r="S11402" s="4">
        <v>5.7</v>
      </c>
      <c r="T11402" t="s">
        <v>47</v>
      </c>
    </row>
    <row r="11403" spans="1:20" x14ac:dyDescent="0.35">
      <c r="A11403" t="s">
        <v>22102</v>
      </c>
      <c r="B11403" s="5" t="s">
        <v>174</v>
      </c>
      <c r="C11403" s="6">
        <v>67004</v>
      </c>
      <c r="D11403" t="s">
        <v>41</v>
      </c>
      <c r="E11403">
        <v>56953</v>
      </c>
      <c r="F11403" s="5" t="s">
        <v>58</v>
      </c>
      <c r="G11403" s="5" t="s">
        <v>42</v>
      </c>
      <c r="H11403" s="5" t="s">
        <v>151</v>
      </c>
      <c r="I11403" t="s">
        <v>26</v>
      </c>
      <c r="J11403" t="s">
        <v>480</v>
      </c>
      <c r="K11403">
        <v>0</v>
      </c>
      <c r="L11403" s="5" t="s">
        <v>22103</v>
      </c>
      <c r="M11403" s="5" t="s">
        <v>28</v>
      </c>
      <c r="N11403">
        <v>1</v>
      </c>
      <c r="O11403" t="s">
        <v>167</v>
      </c>
      <c r="P11403" s="1">
        <v>45419</v>
      </c>
      <c r="Q11403" s="1">
        <v>45450</v>
      </c>
      <c r="R11403">
        <v>1313</v>
      </c>
      <c r="S11403" s="4">
        <v>5.0999999999999996</v>
      </c>
      <c r="T11403" t="s">
        <v>210</v>
      </c>
    </row>
    <row r="11404" spans="1:20" x14ac:dyDescent="0.35">
      <c r="A11404" t="s">
        <v>22104</v>
      </c>
      <c r="B11404" s="5" t="s">
        <v>217</v>
      </c>
      <c r="C11404" s="6">
        <v>91436</v>
      </c>
      <c r="D11404" t="s">
        <v>22</v>
      </c>
      <c r="E11404">
        <v>91436</v>
      </c>
      <c r="F11404" s="5" t="s">
        <v>50</v>
      </c>
      <c r="G11404" s="5" t="s">
        <v>24</v>
      </c>
      <c r="H11404" s="5" t="s">
        <v>52</v>
      </c>
      <c r="I11404" t="s">
        <v>26</v>
      </c>
      <c r="J11404" t="s">
        <v>129</v>
      </c>
      <c r="K11404">
        <v>0</v>
      </c>
      <c r="L11404" s="5" t="s">
        <v>22105</v>
      </c>
      <c r="M11404" s="5" t="s">
        <v>54</v>
      </c>
      <c r="N11404">
        <v>4</v>
      </c>
      <c r="O11404" t="s">
        <v>107</v>
      </c>
      <c r="P11404" s="1">
        <v>45640</v>
      </c>
      <c r="Q11404" s="1">
        <v>45698</v>
      </c>
      <c r="R11404">
        <v>889</v>
      </c>
      <c r="S11404" s="4">
        <v>7.2</v>
      </c>
      <c r="T11404" t="s">
        <v>103</v>
      </c>
    </row>
    <row r="11405" spans="1:20" x14ac:dyDescent="0.35">
      <c r="A11405" t="s">
        <v>22106</v>
      </c>
      <c r="B11405" s="5" t="s">
        <v>40</v>
      </c>
      <c r="C11405" s="6">
        <v>190150</v>
      </c>
      <c r="D11405" t="s">
        <v>22</v>
      </c>
      <c r="E11405">
        <v>190150</v>
      </c>
      <c r="F11405" s="5" t="s">
        <v>66</v>
      </c>
      <c r="G11405" s="5" t="s">
        <v>42</v>
      </c>
      <c r="H11405" s="5" t="s">
        <v>97</v>
      </c>
      <c r="I11405" t="s">
        <v>26</v>
      </c>
      <c r="J11405" t="s">
        <v>97</v>
      </c>
      <c r="K11405">
        <v>100</v>
      </c>
      <c r="L11405" s="5" t="s">
        <v>22107</v>
      </c>
      <c r="M11405" s="5" t="s">
        <v>37</v>
      </c>
      <c r="N11405">
        <v>5</v>
      </c>
      <c r="O11405" t="s">
        <v>107</v>
      </c>
      <c r="P11405" s="1">
        <v>45575</v>
      </c>
      <c r="Q11405" s="1">
        <v>45645</v>
      </c>
      <c r="R11405">
        <v>1116</v>
      </c>
      <c r="S11405" s="4">
        <v>6</v>
      </c>
      <c r="T11405" t="s">
        <v>79</v>
      </c>
    </row>
    <row r="11406" spans="1:20" x14ac:dyDescent="0.35">
      <c r="A11406" t="s">
        <v>22108</v>
      </c>
      <c r="B11406" s="5" t="s">
        <v>28802</v>
      </c>
      <c r="C11406" s="6">
        <v>190516</v>
      </c>
      <c r="D11406" t="s">
        <v>81</v>
      </c>
      <c r="E11406">
        <v>257197</v>
      </c>
      <c r="F11406" s="5" t="s">
        <v>23</v>
      </c>
      <c r="G11406" s="5" t="s">
        <v>42</v>
      </c>
      <c r="H11406" s="5" t="s">
        <v>82</v>
      </c>
      <c r="I11406" t="s">
        <v>35</v>
      </c>
      <c r="J11406" t="s">
        <v>82</v>
      </c>
      <c r="K11406">
        <v>50</v>
      </c>
      <c r="L11406" s="5" t="s">
        <v>22109</v>
      </c>
      <c r="M11406" s="5" t="s">
        <v>70</v>
      </c>
      <c r="N11406">
        <v>17</v>
      </c>
      <c r="O11406" t="s">
        <v>112</v>
      </c>
      <c r="P11406" s="1">
        <v>45313</v>
      </c>
      <c r="Q11406" s="1">
        <v>45376</v>
      </c>
      <c r="R11406">
        <v>1876</v>
      </c>
      <c r="S11406" s="4">
        <v>8.5</v>
      </c>
      <c r="T11406" t="s">
        <v>118</v>
      </c>
    </row>
    <row r="11407" spans="1:20" x14ac:dyDescent="0.35">
      <c r="A11407" t="s">
        <v>22110</v>
      </c>
      <c r="B11407" s="5" t="s">
        <v>91</v>
      </c>
      <c r="C11407" s="6">
        <v>113403</v>
      </c>
      <c r="D11407" t="s">
        <v>41</v>
      </c>
      <c r="E11407">
        <v>96393</v>
      </c>
      <c r="F11407" s="5" t="s">
        <v>50</v>
      </c>
      <c r="G11407" s="5" t="s">
        <v>42</v>
      </c>
      <c r="H11407" s="5" t="s">
        <v>126</v>
      </c>
      <c r="I11407" t="s">
        <v>35</v>
      </c>
      <c r="J11407" t="s">
        <v>126</v>
      </c>
      <c r="K11407">
        <v>100</v>
      </c>
      <c r="L11407" s="5" t="s">
        <v>22111</v>
      </c>
      <c r="M11407" s="5" t="s">
        <v>37</v>
      </c>
      <c r="N11407">
        <v>3</v>
      </c>
      <c r="O11407" t="s">
        <v>141</v>
      </c>
      <c r="P11407" s="1">
        <v>45417</v>
      </c>
      <c r="Q11407" s="1">
        <v>45483</v>
      </c>
      <c r="R11407">
        <v>2473</v>
      </c>
      <c r="S11407" s="4">
        <v>9.6</v>
      </c>
      <c r="T11407" t="s">
        <v>210</v>
      </c>
    </row>
    <row r="11408" spans="1:20" x14ac:dyDescent="0.35">
      <c r="A11408" t="s">
        <v>22112</v>
      </c>
      <c r="B11408" s="5" t="s">
        <v>28799</v>
      </c>
      <c r="C11408" s="6">
        <v>206127</v>
      </c>
      <c r="D11408" t="s">
        <v>22</v>
      </c>
      <c r="E11408">
        <v>206127</v>
      </c>
      <c r="F11408" s="5" t="s">
        <v>23</v>
      </c>
      <c r="G11408" s="5" t="s">
        <v>51</v>
      </c>
      <c r="H11408" s="5" t="s">
        <v>101</v>
      </c>
      <c r="I11408" t="s">
        <v>26</v>
      </c>
      <c r="J11408" t="s">
        <v>25</v>
      </c>
      <c r="K11408">
        <v>0</v>
      </c>
      <c r="L11408" s="5" t="s">
        <v>22113</v>
      </c>
      <c r="M11408" s="5" t="s">
        <v>70</v>
      </c>
      <c r="N11408">
        <v>16</v>
      </c>
      <c r="O11408" t="s">
        <v>135</v>
      </c>
      <c r="P11408" s="1">
        <v>45697</v>
      </c>
      <c r="Q11408" s="1">
        <v>45731</v>
      </c>
      <c r="R11408">
        <v>1636</v>
      </c>
      <c r="S11408" s="4">
        <v>5.7</v>
      </c>
      <c r="T11408" t="s">
        <v>118</v>
      </c>
    </row>
    <row r="11409" spans="1:20" x14ac:dyDescent="0.35">
      <c r="A11409" t="s">
        <v>22114</v>
      </c>
      <c r="B11409" s="5" t="s">
        <v>91</v>
      </c>
      <c r="C11409" s="6">
        <v>164366</v>
      </c>
      <c r="D11409" t="s">
        <v>22</v>
      </c>
      <c r="E11409">
        <v>164366</v>
      </c>
      <c r="F11409" s="5" t="s">
        <v>66</v>
      </c>
      <c r="G11409" s="5" t="s">
        <v>42</v>
      </c>
      <c r="H11409" s="5" t="s">
        <v>25</v>
      </c>
      <c r="I11409" t="s">
        <v>35</v>
      </c>
      <c r="J11409" t="s">
        <v>25</v>
      </c>
      <c r="K11409">
        <v>100</v>
      </c>
      <c r="L11409" s="5" t="s">
        <v>22115</v>
      </c>
      <c r="M11409" s="5" t="s">
        <v>37</v>
      </c>
      <c r="N11409">
        <v>8</v>
      </c>
      <c r="O11409" t="s">
        <v>107</v>
      </c>
      <c r="P11409" s="1">
        <v>45551</v>
      </c>
      <c r="Q11409" s="1">
        <v>45619</v>
      </c>
      <c r="R11409">
        <v>2292</v>
      </c>
      <c r="S11409" s="4">
        <v>5.6</v>
      </c>
      <c r="T11409" t="s">
        <v>30</v>
      </c>
    </row>
    <row r="11410" spans="1:20" x14ac:dyDescent="0.35">
      <c r="A11410" t="s">
        <v>22116</v>
      </c>
      <c r="B11410" s="5" t="s">
        <v>91</v>
      </c>
      <c r="C11410" s="6">
        <v>135548</v>
      </c>
      <c r="D11410" t="s">
        <v>74</v>
      </c>
      <c r="E11410">
        <v>169435</v>
      </c>
      <c r="F11410" s="5" t="s">
        <v>23</v>
      </c>
      <c r="G11410" s="5" t="s">
        <v>59</v>
      </c>
      <c r="H11410" s="5" t="s">
        <v>75</v>
      </c>
      <c r="I11410" t="s">
        <v>26</v>
      </c>
      <c r="J11410" t="s">
        <v>75</v>
      </c>
      <c r="K11410">
        <v>50</v>
      </c>
      <c r="L11410" s="5" t="s">
        <v>22117</v>
      </c>
      <c r="M11410" s="5" t="s">
        <v>54</v>
      </c>
      <c r="N11410">
        <v>14</v>
      </c>
      <c r="O11410" t="s">
        <v>46</v>
      </c>
      <c r="P11410" s="1">
        <v>45525</v>
      </c>
      <c r="Q11410" s="1">
        <v>45594</v>
      </c>
      <c r="R11410">
        <v>731</v>
      </c>
      <c r="S11410" s="4">
        <v>8.5</v>
      </c>
      <c r="T11410" t="s">
        <v>136</v>
      </c>
    </row>
    <row r="11411" spans="1:20" x14ac:dyDescent="0.35">
      <c r="A11411" t="s">
        <v>22118</v>
      </c>
      <c r="B11411" s="5" t="s">
        <v>57</v>
      </c>
      <c r="C11411" s="6">
        <v>81926</v>
      </c>
      <c r="D11411" t="s">
        <v>41</v>
      </c>
      <c r="E11411">
        <v>69637</v>
      </c>
      <c r="F11411" s="5" t="s">
        <v>58</v>
      </c>
      <c r="G11411" s="5" t="s">
        <v>42</v>
      </c>
      <c r="H11411" s="5" t="s">
        <v>126</v>
      </c>
      <c r="I11411" t="s">
        <v>35</v>
      </c>
      <c r="J11411" t="s">
        <v>67</v>
      </c>
      <c r="K11411">
        <v>0</v>
      </c>
      <c r="L11411" s="5" t="s">
        <v>22119</v>
      </c>
      <c r="M11411" s="5" t="s">
        <v>28</v>
      </c>
      <c r="N11411">
        <v>1</v>
      </c>
      <c r="O11411" t="s">
        <v>167</v>
      </c>
      <c r="P11411" s="1">
        <v>45509</v>
      </c>
      <c r="Q11411" s="1">
        <v>45572</v>
      </c>
      <c r="R11411">
        <v>1080</v>
      </c>
      <c r="S11411" s="4">
        <v>8.9</v>
      </c>
      <c r="T11411" t="s">
        <v>95</v>
      </c>
    </row>
    <row r="11412" spans="1:20" x14ac:dyDescent="0.35">
      <c r="A11412" t="s">
        <v>22120</v>
      </c>
      <c r="B11412" s="5" t="s">
        <v>217</v>
      </c>
      <c r="C11412" s="6">
        <v>61432</v>
      </c>
      <c r="D11412" t="s">
        <v>74</v>
      </c>
      <c r="E11412">
        <v>76790</v>
      </c>
      <c r="F11412" s="5" t="s">
        <v>50</v>
      </c>
      <c r="G11412" s="5" t="s">
        <v>59</v>
      </c>
      <c r="H11412" s="5" t="s">
        <v>75</v>
      </c>
      <c r="I11412" t="s">
        <v>44</v>
      </c>
      <c r="J11412" t="s">
        <v>75</v>
      </c>
      <c r="K11412">
        <v>0</v>
      </c>
      <c r="L11412" s="5" t="s">
        <v>22121</v>
      </c>
      <c r="M11412" s="5" t="s">
        <v>37</v>
      </c>
      <c r="N11412">
        <v>4</v>
      </c>
      <c r="O11412" t="s">
        <v>167</v>
      </c>
      <c r="P11412" s="1">
        <v>45682</v>
      </c>
      <c r="Q11412" s="1">
        <v>45738</v>
      </c>
      <c r="R11412">
        <v>1959</v>
      </c>
      <c r="S11412" s="4">
        <v>5.6</v>
      </c>
      <c r="T11412" t="s">
        <v>47</v>
      </c>
    </row>
    <row r="11413" spans="1:20" x14ac:dyDescent="0.35">
      <c r="A11413" t="s">
        <v>22122</v>
      </c>
      <c r="B11413" s="5" t="s">
        <v>40</v>
      </c>
      <c r="C11413" s="6">
        <v>82350</v>
      </c>
      <c r="D11413" t="s">
        <v>65</v>
      </c>
      <c r="E11413">
        <v>107055</v>
      </c>
      <c r="F11413" s="5" t="s">
        <v>58</v>
      </c>
      <c r="G11413" s="5" t="s">
        <v>42</v>
      </c>
      <c r="H11413" s="5" t="s">
        <v>67</v>
      </c>
      <c r="I11413" t="s">
        <v>26</v>
      </c>
      <c r="J11413" t="s">
        <v>151</v>
      </c>
      <c r="K11413">
        <v>50</v>
      </c>
      <c r="L11413" s="5" t="s">
        <v>22123</v>
      </c>
      <c r="M11413" s="5" t="s">
        <v>54</v>
      </c>
      <c r="N11413">
        <v>1</v>
      </c>
      <c r="O11413" t="s">
        <v>78</v>
      </c>
      <c r="P11413" s="1">
        <v>45380</v>
      </c>
      <c r="Q11413" s="1">
        <v>45402</v>
      </c>
      <c r="R11413">
        <v>1918</v>
      </c>
      <c r="S11413" s="4">
        <v>8.6</v>
      </c>
      <c r="T11413" t="s">
        <v>103</v>
      </c>
    </row>
    <row r="11414" spans="1:20" x14ac:dyDescent="0.35">
      <c r="A11414" t="s">
        <v>22124</v>
      </c>
      <c r="B11414" s="5" t="s">
        <v>57</v>
      </c>
      <c r="C11414" s="6">
        <v>91758</v>
      </c>
      <c r="D11414" t="s">
        <v>22</v>
      </c>
      <c r="E11414">
        <v>91758</v>
      </c>
      <c r="F11414" s="5" t="s">
        <v>58</v>
      </c>
      <c r="G11414" s="5" t="s">
        <v>24</v>
      </c>
      <c r="H11414" s="5" t="s">
        <v>68</v>
      </c>
      <c r="I11414" t="s">
        <v>35</v>
      </c>
      <c r="J11414" t="s">
        <v>68</v>
      </c>
      <c r="K11414">
        <v>0</v>
      </c>
      <c r="L11414" s="5" t="s">
        <v>22125</v>
      </c>
      <c r="M11414" s="5" t="s">
        <v>54</v>
      </c>
      <c r="N11414">
        <v>1</v>
      </c>
      <c r="O11414" t="s">
        <v>147</v>
      </c>
      <c r="P11414" s="1">
        <v>45680</v>
      </c>
      <c r="Q11414" s="1">
        <v>45712</v>
      </c>
      <c r="R11414">
        <v>1382</v>
      </c>
      <c r="S11414" s="4">
        <v>8.3000000000000007</v>
      </c>
      <c r="T11414" t="s">
        <v>89</v>
      </c>
    </row>
    <row r="11415" spans="1:20" x14ac:dyDescent="0.35">
      <c r="A11415" t="s">
        <v>22126</v>
      </c>
      <c r="B11415" s="5" t="s">
        <v>32</v>
      </c>
      <c r="C11415" s="6">
        <v>26320</v>
      </c>
      <c r="D11415" t="s">
        <v>22</v>
      </c>
      <c r="E11415">
        <v>26320</v>
      </c>
      <c r="F11415" s="5" t="s">
        <v>50</v>
      </c>
      <c r="G11415" s="5" t="s">
        <v>24</v>
      </c>
      <c r="H11415" s="5" t="s">
        <v>116</v>
      </c>
      <c r="I11415" t="s">
        <v>26</v>
      </c>
      <c r="J11415" t="s">
        <v>116</v>
      </c>
      <c r="K11415">
        <v>100</v>
      </c>
      <c r="L11415" s="5" t="s">
        <v>22127</v>
      </c>
      <c r="M11415" s="5" t="s">
        <v>28</v>
      </c>
      <c r="N11415">
        <v>4</v>
      </c>
      <c r="O11415" t="s">
        <v>46</v>
      </c>
      <c r="P11415" s="1">
        <v>45612</v>
      </c>
      <c r="Q11415" s="1">
        <v>45637</v>
      </c>
      <c r="R11415">
        <v>678</v>
      </c>
      <c r="S11415" s="4">
        <v>8.9</v>
      </c>
      <c r="T11415" t="s">
        <v>277</v>
      </c>
    </row>
    <row r="11416" spans="1:20" x14ac:dyDescent="0.35">
      <c r="A11416" t="s">
        <v>22128</v>
      </c>
      <c r="B11416" s="5" t="s">
        <v>28802</v>
      </c>
      <c r="C11416" s="6">
        <v>181477</v>
      </c>
      <c r="D11416" t="s">
        <v>92</v>
      </c>
      <c r="E11416">
        <v>136108</v>
      </c>
      <c r="F11416" s="5" t="s">
        <v>66</v>
      </c>
      <c r="G11416" s="5" t="s">
        <v>42</v>
      </c>
      <c r="H11416" s="5" t="s">
        <v>93</v>
      </c>
      <c r="I11416" t="s">
        <v>35</v>
      </c>
      <c r="J11416" t="s">
        <v>93</v>
      </c>
      <c r="K11416">
        <v>100</v>
      </c>
      <c r="L11416" s="5" t="s">
        <v>22129</v>
      </c>
      <c r="M11416" s="5" t="s">
        <v>54</v>
      </c>
      <c r="N11416">
        <v>5</v>
      </c>
      <c r="O11416" t="s">
        <v>62</v>
      </c>
      <c r="P11416" s="1">
        <v>45487</v>
      </c>
      <c r="Q11416" s="1">
        <v>45545</v>
      </c>
      <c r="R11416">
        <v>1750</v>
      </c>
      <c r="S11416" s="4">
        <v>9.9</v>
      </c>
      <c r="T11416" t="s">
        <v>95</v>
      </c>
    </row>
    <row r="11417" spans="1:20" x14ac:dyDescent="0.35">
      <c r="A11417" t="s">
        <v>22130</v>
      </c>
      <c r="B11417" s="5" t="s">
        <v>28799</v>
      </c>
      <c r="C11417" s="6">
        <v>119031</v>
      </c>
      <c r="D11417" t="s">
        <v>74</v>
      </c>
      <c r="E11417">
        <v>148789</v>
      </c>
      <c r="F11417" s="5" t="s">
        <v>66</v>
      </c>
      <c r="G11417" s="5" t="s">
        <v>59</v>
      </c>
      <c r="H11417" s="5" t="s">
        <v>75</v>
      </c>
      <c r="I11417" t="s">
        <v>44</v>
      </c>
      <c r="J11417" t="s">
        <v>75</v>
      </c>
      <c r="K11417">
        <v>100</v>
      </c>
      <c r="L11417" s="5" t="s">
        <v>22131</v>
      </c>
      <c r="M11417" s="5" t="s">
        <v>37</v>
      </c>
      <c r="N11417">
        <v>7</v>
      </c>
      <c r="O11417" t="s">
        <v>71</v>
      </c>
      <c r="P11417" s="1">
        <v>45390</v>
      </c>
      <c r="Q11417" s="1">
        <v>45427</v>
      </c>
      <c r="R11417">
        <v>1777</v>
      </c>
      <c r="S11417" s="4">
        <v>9</v>
      </c>
      <c r="T11417" t="s">
        <v>63</v>
      </c>
    </row>
    <row r="11418" spans="1:20" x14ac:dyDescent="0.35">
      <c r="A11418" t="s">
        <v>22132</v>
      </c>
      <c r="B11418" s="5" t="s">
        <v>73</v>
      </c>
      <c r="C11418" s="6">
        <v>199896</v>
      </c>
      <c r="D11418" t="s">
        <v>33</v>
      </c>
      <c r="E11418">
        <v>21988560</v>
      </c>
      <c r="F11418" s="5" t="s">
        <v>23</v>
      </c>
      <c r="G11418" s="5" t="s">
        <v>42</v>
      </c>
      <c r="H11418" s="5" t="s">
        <v>34</v>
      </c>
      <c r="I11418" t="s">
        <v>44</v>
      </c>
      <c r="J11418" t="s">
        <v>34</v>
      </c>
      <c r="K11418">
        <v>100</v>
      </c>
      <c r="L11418" s="5" t="s">
        <v>22133</v>
      </c>
      <c r="M11418" s="5" t="s">
        <v>28</v>
      </c>
      <c r="N11418">
        <v>10</v>
      </c>
      <c r="O11418" t="s">
        <v>112</v>
      </c>
      <c r="P11418" s="1">
        <v>45459</v>
      </c>
      <c r="Q11418" s="1">
        <v>45506</v>
      </c>
      <c r="R11418">
        <v>1371</v>
      </c>
      <c r="S11418" s="4">
        <v>8</v>
      </c>
      <c r="T11418" t="s">
        <v>63</v>
      </c>
    </row>
    <row r="11419" spans="1:20" x14ac:dyDescent="0.35">
      <c r="A11419" t="s">
        <v>22134</v>
      </c>
      <c r="B11419" s="5" t="s">
        <v>28800</v>
      </c>
      <c r="C11419" s="6">
        <v>143700</v>
      </c>
      <c r="D11419" t="s">
        <v>74</v>
      </c>
      <c r="E11419">
        <v>179625</v>
      </c>
      <c r="F11419" s="5" t="s">
        <v>23</v>
      </c>
      <c r="G11419" s="5" t="s">
        <v>51</v>
      </c>
      <c r="H11419" s="5" t="s">
        <v>75</v>
      </c>
      <c r="I11419" t="s">
        <v>26</v>
      </c>
      <c r="J11419" t="s">
        <v>68</v>
      </c>
      <c r="K11419">
        <v>100</v>
      </c>
      <c r="L11419" s="5" t="s">
        <v>22135</v>
      </c>
      <c r="M11419" s="5" t="s">
        <v>54</v>
      </c>
      <c r="N11419">
        <v>11</v>
      </c>
      <c r="O11419" t="s">
        <v>71</v>
      </c>
      <c r="P11419" s="1">
        <v>45764</v>
      </c>
      <c r="Q11419" s="1">
        <v>45805</v>
      </c>
      <c r="R11419">
        <v>2111</v>
      </c>
      <c r="S11419" s="4">
        <v>5.4</v>
      </c>
      <c r="T11419" t="s">
        <v>63</v>
      </c>
    </row>
    <row r="11420" spans="1:20" x14ac:dyDescent="0.35">
      <c r="A11420" t="s">
        <v>22136</v>
      </c>
      <c r="B11420" s="5" t="s">
        <v>91</v>
      </c>
      <c r="C11420" s="6">
        <v>257865</v>
      </c>
      <c r="D11420" t="s">
        <v>92</v>
      </c>
      <c r="E11420">
        <v>193399</v>
      </c>
      <c r="F11420" s="5" t="s">
        <v>23</v>
      </c>
      <c r="G11420" s="5" t="s">
        <v>42</v>
      </c>
      <c r="H11420" s="5" t="s">
        <v>93</v>
      </c>
      <c r="I11420" t="s">
        <v>26</v>
      </c>
      <c r="J11420" t="s">
        <v>93</v>
      </c>
      <c r="K11420">
        <v>50</v>
      </c>
      <c r="L11420" s="5" t="s">
        <v>22137</v>
      </c>
      <c r="M11420" s="5" t="s">
        <v>37</v>
      </c>
      <c r="N11420">
        <v>18</v>
      </c>
      <c r="O11420" t="s">
        <v>167</v>
      </c>
      <c r="P11420" s="1">
        <v>45744</v>
      </c>
      <c r="Q11420" s="1">
        <v>45809</v>
      </c>
      <c r="R11420">
        <v>2455</v>
      </c>
      <c r="S11420" s="4">
        <v>6.7</v>
      </c>
      <c r="T11420" t="s">
        <v>95</v>
      </c>
    </row>
    <row r="11421" spans="1:20" x14ac:dyDescent="0.35">
      <c r="A11421" t="s">
        <v>22138</v>
      </c>
      <c r="B11421" s="5" t="s">
        <v>40</v>
      </c>
      <c r="C11421" s="6">
        <v>88557</v>
      </c>
      <c r="D11421" t="s">
        <v>65</v>
      </c>
      <c r="E11421">
        <v>115124</v>
      </c>
      <c r="F11421" s="5" t="s">
        <v>50</v>
      </c>
      <c r="G11421" s="5" t="s">
        <v>51</v>
      </c>
      <c r="H11421" s="5" t="s">
        <v>67</v>
      </c>
      <c r="I11421" t="s">
        <v>44</v>
      </c>
      <c r="J11421" t="s">
        <v>1211</v>
      </c>
      <c r="K11421">
        <v>0</v>
      </c>
      <c r="L11421" s="5" t="s">
        <v>22139</v>
      </c>
      <c r="M11421" s="5" t="s">
        <v>54</v>
      </c>
      <c r="N11421">
        <v>3</v>
      </c>
      <c r="O11421" t="s">
        <v>62</v>
      </c>
      <c r="P11421" s="1">
        <v>45546</v>
      </c>
      <c r="Q11421" s="1">
        <v>45591</v>
      </c>
      <c r="R11421">
        <v>520</v>
      </c>
      <c r="S11421" s="4">
        <v>6.5</v>
      </c>
      <c r="T11421" t="s">
        <v>30</v>
      </c>
    </row>
    <row r="11422" spans="1:20" x14ac:dyDescent="0.35">
      <c r="A11422" t="s">
        <v>22140</v>
      </c>
      <c r="B11422" s="5" t="s">
        <v>49</v>
      </c>
      <c r="C11422" s="6">
        <v>170140</v>
      </c>
      <c r="D11422" t="s">
        <v>74</v>
      </c>
      <c r="E11422">
        <v>212675</v>
      </c>
      <c r="F11422" s="5" t="s">
        <v>23</v>
      </c>
      <c r="G11422" s="5" t="s">
        <v>59</v>
      </c>
      <c r="H11422" s="5" t="s">
        <v>75</v>
      </c>
      <c r="I11422" t="s">
        <v>44</v>
      </c>
      <c r="J11422" t="s">
        <v>75</v>
      </c>
      <c r="K11422">
        <v>0</v>
      </c>
      <c r="L11422" s="5" t="s">
        <v>22141</v>
      </c>
      <c r="M11422" s="5" t="s">
        <v>54</v>
      </c>
      <c r="N11422">
        <v>11</v>
      </c>
      <c r="O11422" t="s">
        <v>112</v>
      </c>
      <c r="P11422" s="1">
        <v>45562</v>
      </c>
      <c r="Q11422" s="1">
        <v>45621</v>
      </c>
      <c r="R11422">
        <v>1734</v>
      </c>
      <c r="S11422" s="4">
        <v>5.4</v>
      </c>
      <c r="T11422" t="s">
        <v>95</v>
      </c>
    </row>
    <row r="11423" spans="1:20" x14ac:dyDescent="0.35">
      <c r="A11423" t="s">
        <v>22142</v>
      </c>
      <c r="B11423" s="5" t="s">
        <v>40</v>
      </c>
      <c r="C11423" s="6">
        <v>78293</v>
      </c>
      <c r="D11423" t="s">
        <v>74</v>
      </c>
      <c r="E11423">
        <v>97866</v>
      </c>
      <c r="F11423" s="5" t="s">
        <v>50</v>
      </c>
      <c r="G11423" s="5" t="s">
        <v>51</v>
      </c>
      <c r="H11423" s="5" t="s">
        <v>75</v>
      </c>
      <c r="I11423" t="s">
        <v>35</v>
      </c>
      <c r="J11423" t="s">
        <v>75</v>
      </c>
      <c r="K11423">
        <v>100</v>
      </c>
      <c r="L11423" s="5" t="s">
        <v>22143</v>
      </c>
      <c r="M11423" s="5" t="s">
        <v>28</v>
      </c>
      <c r="N11423">
        <v>2</v>
      </c>
      <c r="O11423" t="s">
        <v>112</v>
      </c>
      <c r="P11423" s="1">
        <v>45416</v>
      </c>
      <c r="Q11423" s="1">
        <v>45449</v>
      </c>
      <c r="R11423">
        <v>2239</v>
      </c>
      <c r="S11423" s="4">
        <v>5.0999999999999996</v>
      </c>
      <c r="T11423" t="s">
        <v>103</v>
      </c>
    </row>
    <row r="11424" spans="1:20" x14ac:dyDescent="0.35">
      <c r="A11424" t="s">
        <v>22144</v>
      </c>
      <c r="B11424" s="5" t="s">
        <v>28799</v>
      </c>
      <c r="C11424" s="6">
        <v>95607</v>
      </c>
      <c r="D11424" t="s">
        <v>22</v>
      </c>
      <c r="E11424">
        <v>95607</v>
      </c>
      <c r="F11424" s="5" t="s">
        <v>58</v>
      </c>
      <c r="G11424" s="5" t="s">
        <v>42</v>
      </c>
      <c r="H11424" s="5" t="s">
        <v>68</v>
      </c>
      <c r="I11424" t="s">
        <v>26</v>
      </c>
      <c r="J11424" t="s">
        <v>68</v>
      </c>
      <c r="K11424">
        <v>0</v>
      </c>
      <c r="L11424" s="5" t="s">
        <v>22145</v>
      </c>
      <c r="M11424" s="5" t="s">
        <v>37</v>
      </c>
      <c r="N11424">
        <v>0</v>
      </c>
      <c r="O11424" t="s">
        <v>85</v>
      </c>
      <c r="P11424" s="1">
        <v>45501</v>
      </c>
      <c r="Q11424" s="1">
        <v>45520</v>
      </c>
      <c r="R11424">
        <v>1686</v>
      </c>
      <c r="S11424" s="4">
        <v>8.9</v>
      </c>
      <c r="T11424" t="s">
        <v>210</v>
      </c>
    </row>
    <row r="11425" spans="1:20" x14ac:dyDescent="0.35">
      <c r="A11425" t="s">
        <v>22146</v>
      </c>
      <c r="B11425" s="5" t="s">
        <v>174</v>
      </c>
      <c r="C11425" s="6">
        <v>75288</v>
      </c>
      <c r="D11425" t="s">
        <v>22</v>
      </c>
      <c r="E11425">
        <v>75288</v>
      </c>
      <c r="F11425" s="5" t="s">
        <v>58</v>
      </c>
      <c r="G11425" s="5" t="s">
        <v>59</v>
      </c>
      <c r="H11425" s="5" t="s">
        <v>101</v>
      </c>
      <c r="I11425" t="s">
        <v>35</v>
      </c>
      <c r="J11425" t="s">
        <v>247</v>
      </c>
      <c r="K11425">
        <v>50</v>
      </c>
      <c r="L11425" s="5" t="s">
        <v>22147</v>
      </c>
      <c r="M11425" s="5" t="s">
        <v>70</v>
      </c>
      <c r="N11425">
        <v>1</v>
      </c>
      <c r="O11425" t="s">
        <v>112</v>
      </c>
      <c r="P11425" s="1">
        <v>45417</v>
      </c>
      <c r="Q11425" s="1">
        <v>45472</v>
      </c>
      <c r="R11425">
        <v>1636</v>
      </c>
      <c r="S11425" s="4">
        <v>7.1</v>
      </c>
      <c r="T11425" t="s">
        <v>63</v>
      </c>
    </row>
    <row r="11426" spans="1:20" x14ac:dyDescent="0.35">
      <c r="A11426" t="s">
        <v>22148</v>
      </c>
      <c r="B11426" s="5" t="s">
        <v>40</v>
      </c>
      <c r="C11426" s="6">
        <v>99770</v>
      </c>
      <c r="D11426" t="s">
        <v>120</v>
      </c>
      <c r="E11426">
        <v>89793</v>
      </c>
      <c r="F11426" s="5" t="s">
        <v>50</v>
      </c>
      <c r="G11426" s="5" t="s">
        <v>59</v>
      </c>
      <c r="H11426" s="5" t="s">
        <v>121</v>
      </c>
      <c r="I11426" t="s">
        <v>44</v>
      </c>
      <c r="J11426" t="s">
        <v>121</v>
      </c>
      <c r="K11426">
        <v>100</v>
      </c>
      <c r="L11426" s="5" t="s">
        <v>22149</v>
      </c>
      <c r="M11426" s="5" t="s">
        <v>70</v>
      </c>
      <c r="N11426">
        <v>2</v>
      </c>
      <c r="O11426" t="s">
        <v>167</v>
      </c>
      <c r="P11426" s="1">
        <v>45517</v>
      </c>
      <c r="Q11426" s="1">
        <v>45551</v>
      </c>
      <c r="R11426">
        <v>2414</v>
      </c>
      <c r="S11426" s="4">
        <v>6.4</v>
      </c>
      <c r="T11426" t="s">
        <v>118</v>
      </c>
    </row>
    <row r="11427" spans="1:20" x14ac:dyDescent="0.35">
      <c r="A11427" t="s">
        <v>22150</v>
      </c>
      <c r="B11427" s="5" t="s">
        <v>28799</v>
      </c>
      <c r="C11427" s="6">
        <v>107307</v>
      </c>
      <c r="D11427" t="s">
        <v>41</v>
      </c>
      <c r="E11427">
        <v>91211</v>
      </c>
      <c r="F11427" s="5" t="s">
        <v>66</v>
      </c>
      <c r="G11427" s="5" t="s">
        <v>24</v>
      </c>
      <c r="H11427" s="5" t="s">
        <v>43</v>
      </c>
      <c r="I11427" t="s">
        <v>44</v>
      </c>
      <c r="J11427" t="s">
        <v>43</v>
      </c>
      <c r="K11427">
        <v>0</v>
      </c>
      <c r="L11427" s="5" t="s">
        <v>22151</v>
      </c>
      <c r="M11427" s="5" t="s">
        <v>28</v>
      </c>
      <c r="N11427">
        <v>5</v>
      </c>
      <c r="O11427" t="s">
        <v>88</v>
      </c>
      <c r="P11427" s="1">
        <v>45352</v>
      </c>
      <c r="Q11427" s="1">
        <v>45407</v>
      </c>
      <c r="R11427">
        <v>1825</v>
      </c>
      <c r="S11427" s="4">
        <v>8.6</v>
      </c>
      <c r="T11427" t="s">
        <v>89</v>
      </c>
    </row>
    <row r="11428" spans="1:20" x14ac:dyDescent="0.35">
      <c r="A11428" t="s">
        <v>22152</v>
      </c>
      <c r="B11428" s="5" t="s">
        <v>217</v>
      </c>
      <c r="C11428" s="6">
        <v>80388</v>
      </c>
      <c r="D11428" t="s">
        <v>74</v>
      </c>
      <c r="E11428">
        <v>100485</v>
      </c>
      <c r="F11428" s="5" t="s">
        <v>50</v>
      </c>
      <c r="G11428" s="5" t="s">
        <v>24</v>
      </c>
      <c r="H11428" s="5" t="s">
        <v>75</v>
      </c>
      <c r="I11428" t="s">
        <v>44</v>
      </c>
      <c r="J11428" t="s">
        <v>82</v>
      </c>
      <c r="K11428">
        <v>0</v>
      </c>
      <c r="L11428" s="5" t="s">
        <v>22153</v>
      </c>
      <c r="M11428" s="5" t="s">
        <v>70</v>
      </c>
      <c r="N11428">
        <v>4</v>
      </c>
      <c r="O11428" t="s">
        <v>46</v>
      </c>
      <c r="P11428" s="1">
        <v>45368</v>
      </c>
      <c r="Q11428" s="1">
        <v>45429</v>
      </c>
      <c r="R11428">
        <v>2261</v>
      </c>
      <c r="S11428" s="4">
        <v>5.8</v>
      </c>
      <c r="T11428" t="s">
        <v>79</v>
      </c>
    </row>
    <row r="11429" spans="1:20" x14ac:dyDescent="0.35">
      <c r="A11429" t="s">
        <v>22154</v>
      </c>
      <c r="B11429" s="5" t="s">
        <v>73</v>
      </c>
      <c r="C11429" s="6">
        <v>43320</v>
      </c>
      <c r="D11429" t="s">
        <v>22</v>
      </c>
      <c r="E11429">
        <v>43320</v>
      </c>
      <c r="F11429" s="5" t="s">
        <v>50</v>
      </c>
      <c r="G11429" s="5" t="s">
        <v>51</v>
      </c>
      <c r="H11429" s="5" t="s">
        <v>116</v>
      </c>
      <c r="I11429" t="s">
        <v>35</v>
      </c>
      <c r="J11429" t="s">
        <v>116</v>
      </c>
      <c r="K11429">
        <v>0</v>
      </c>
      <c r="L11429" s="5" t="s">
        <v>22155</v>
      </c>
      <c r="M11429" s="5" t="s">
        <v>28</v>
      </c>
      <c r="N11429">
        <v>3</v>
      </c>
      <c r="O11429" t="s">
        <v>78</v>
      </c>
      <c r="P11429" s="1">
        <v>45323</v>
      </c>
      <c r="Q11429" s="1">
        <v>45387</v>
      </c>
      <c r="R11429">
        <v>1139</v>
      </c>
      <c r="S11429" s="4">
        <v>6.7</v>
      </c>
      <c r="T11429" t="s">
        <v>277</v>
      </c>
    </row>
    <row r="11430" spans="1:20" x14ac:dyDescent="0.35">
      <c r="A11430" t="s">
        <v>22156</v>
      </c>
      <c r="B11430" s="5" t="s">
        <v>28799</v>
      </c>
      <c r="C11430" s="6">
        <v>49686</v>
      </c>
      <c r="D11430" t="s">
        <v>22</v>
      </c>
      <c r="E11430">
        <v>49686</v>
      </c>
      <c r="F11430" s="5" t="s">
        <v>23</v>
      </c>
      <c r="G11430" s="5" t="s">
        <v>51</v>
      </c>
      <c r="H11430" s="5" t="s">
        <v>116</v>
      </c>
      <c r="I11430" t="s">
        <v>44</v>
      </c>
      <c r="J11430" t="s">
        <v>116</v>
      </c>
      <c r="K11430">
        <v>0</v>
      </c>
      <c r="L11430" s="5" t="s">
        <v>22157</v>
      </c>
      <c r="M11430" s="5" t="s">
        <v>28</v>
      </c>
      <c r="N11430">
        <v>14</v>
      </c>
      <c r="O11430" t="s">
        <v>147</v>
      </c>
      <c r="P11430" s="1">
        <v>45495</v>
      </c>
      <c r="Q11430" s="1">
        <v>45565</v>
      </c>
      <c r="R11430">
        <v>1729</v>
      </c>
      <c r="S11430" s="4">
        <v>5.2</v>
      </c>
      <c r="T11430" t="s">
        <v>210</v>
      </c>
    </row>
    <row r="11431" spans="1:20" x14ac:dyDescent="0.35">
      <c r="A11431" t="s">
        <v>22158</v>
      </c>
      <c r="B11431" s="5" t="s">
        <v>73</v>
      </c>
      <c r="C11431" s="6">
        <v>41656</v>
      </c>
      <c r="D11431" t="s">
        <v>22</v>
      </c>
      <c r="E11431">
        <v>41656</v>
      </c>
      <c r="F11431" s="5" t="s">
        <v>50</v>
      </c>
      <c r="G11431" s="5" t="s">
        <v>59</v>
      </c>
      <c r="H11431" s="5" t="s">
        <v>157</v>
      </c>
      <c r="I11431" t="s">
        <v>44</v>
      </c>
      <c r="J11431" t="s">
        <v>768</v>
      </c>
      <c r="K11431">
        <v>100</v>
      </c>
      <c r="L11431" s="5" t="s">
        <v>22159</v>
      </c>
      <c r="M11431" s="5" t="s">
        <v>37</v>
      </c>
      <c r="N11431">
        <v>4</v>
      </c>
      <c r="O11431" t="s">
        <v>78</v>
      </c>
      <c r="P11431" s="1">
        <v>45331</v>
      </c>
      <c r="Q11431" s="1">
        <v>45352</v>
      </c>
      <c r="R11431">
        <v>1449</v>
      </c>
      <c r="S11431" s="4">
        <v>9.6</v>
      </c>
      <c r="T11431" t="s">
        <v>89</v>
      </c>
    </row>
    <row r="11432" spans="1:20" x14ac:dyDescent="0.35">
      <c r="A11432" t="s">
        <v>22160</v>
      </c>
      <c r="B11432" s="5" t="s">
        <v>40</v>
      </c>
      <c r="C11432" s="6">
        <v>149191</v>
      </c>
      <c r="D11432" t="s">
        <v>22</v>
      </c>
      <c r="E11432">
        <v>149191</v>
      </c>
      <c r="F11432" s="5" t="s">
        <v>23</v>
      </c>
      <c r="G11432" s="5" t="s">
        <v>59</v>
      </c>
      <c r="H11432" s="5" t="s">
        <v>165</v>
      </c>
      <c r="I11432" t="s">
        <v>44</v>
      </c>
      <c r="J11432" t="s">
        <v>165</v>
      </c>
      <c r="K11432">
        <v>50</v>
      </c>
      <c r="L11432" s="5" t="s">
        <v>22161</v>
      </c>
      <c r="M11432" s="5" t="s">
        <v>37</v>
      </c>
      <c r="N11432">
        <v>13</v>
      </c>
      <c r="O11432" t="s">
        <v>141</v>
      </c>
      <c r="P11432" s="1">
        <v>45713</v>
      </c>
      <c r="Q11432" s="1">
        <v>45752</v>
      </c>
      <c r="R11432">
        <v>2473</v>
      </c>
      <c r="S11432" s="4">
        <v>6.1</v>
      </c>
      <c r="T11432" t="s">
        <v>89</v>
      </c>
    </row>
    <row r="11433" spans="1:20" x14ac:dyDescent="0.35">
      <c r="A11433" t="s">
        <v>22162</v>
      </c>
      <c r="B11433" s="5" t="s">
        <v>174</v>
      </c>
      <c r="C11433" s="6">
        <v>70858</v>
      </c>
      <c r="D11433" t="s">
        <v>22</v>
      </c>
      <c r="E11433">
        <v>70858</v>
      </c>
      <c r="F11433" s="5" t="s">
        <v>50</v>
      </c>
      <c r="G11433" s="5" t="s">
        <v>51</v>
      </c>
      <c r="H11433" s="5" t="s">
        <v>165</v>
      </c>
      <c r="I11433" t="s">
        <v>44</v>
      </c>
      <c r="J11433" t="s">
        <v>75</v>
      </c>
      <c r="K11433">
        <v>100</v>
      </c>
      <c r="L11433" s="5" t="s">
        <v>22163</v>
      </c>
      <c r="M11433" s="5" t="s">
        <v>37</v>
      </c>
      <c r="N11433">
        <v>4</v>
      </c>
      <c r="O11433" t="s">
        <v>88</v>
      </c>
      <c r="P11433" s="1">
        <v>45345</v>
      </c>
      <c r="Q11433" s="1">
        <v>45414</v>
      </c>
      <c r="R11433">
        <v>1997</v>
      </c>
      <c r="S11433" s="4">
        <v>7</v>
      </c>
      <c r="T11433" t="s">
        <v>30</v>
      </c>
    </row>
    <row r="11434" spans="1:20" x14ac:dyDescent="0.35">
      <c r="A11434" t="s">
        <v>22164</v>
      </c>
      <c r="B11434" s="5" t="s">
        <v>28801</v>
      </c>
      <c r="C11434" s="6">
        <v>112994</v>
      </c>
      <c r="D11434" t="s">
        <v>41</v>
      </c>
      <c r="E11434">
        <v>96045</v>
      </c>
      <c r="F11434" s="5" t="s">
        <v>66</v>
      </c>
      <c r="G11434" s="5" t="s">
        <v>59</v>
      </c>
      <c r="H11434" s="5" t="s">
        <v>60</v>
      </c>
      <c r="I11434" t="s">
        <v>44</v>
      </c>
      <c r="J11434" t="s">
        <v>60</v>
      </c>
      <c r="K11434">
        <v>100</v>
      </c>
      <c r="L11434" s="5" t="s">
        <v>22165</v>
      </c>
      <c r="M11434" s="5" t="s">
        <v>37</v>
      </c>
      <c r="N11434">
        <v>8</v>
      </c>
      <c r="O11434" t="s">
        <v>71</v>
      </c>
      <c r="P11434" s="1">
        <v>45459</v>
      </c>
      <c r="Q11434" s="1">
        <v>45512</v>
      </c>
      <c r="R11434">
        <v>1673</v>
      </c>
      <c r="S11434" s="4">
        <v>5.6</v>
      </c>
      <c r="T11434" t="s">
        <v>136</v>
      </c>
    </row>
    <row r="11435" spans="1:20" x14ac:dyDescent="0.35">
      <c r="A11435" t="s">
        <v>22166</v>
      </c>
      <c r="B11435" s="5" t="s">
        <v>217</v>
      </c>
      <c r="C11435" s="6">
        <v>81456</v>
      </c>
      <c r="D11435" t="s">
        <v>22</v>
      </c>
      <c r="E11435">
        <v>81456</v>
      </c>
      <c r="F11435" s="5" t="s">
        <v>50</v>
      </c>
      <c r="G11435" s="5" t="s">
        <v>51</v>
      </c>
      <c r="H11435" s="5" t="s">
        <v>165</v>
      </c>
      <c r="I11435" t="s">
        <v>35</v>
      </c>
      <c r="J11435" t="s">
        <v>165</v>
      </c>
      <c r="K11435">
        <v>100</v>
      </c>
      <c r="L11435" s="5" t="s">
        <v>22167</v>
      </c>
      <c r="M11435" s="5" t="s">
        <v>37</v>
      </c>
      <c r="N11435">
        <v>2</v>
      </c>
      <c r="O11435" t="s">
        <v>62</v>
      </c>
      <c r="P11435" s="1">
        <v>45604</v>
      </c>
      <c r="Q11435" s="1">
        <v>45618</v>
      </c>
      <c r="R11435">
        <v>515</v>
      </c>
      <c r="S11435" s="4">
        <v>5.2</v>
      </c>
      <c r="T11435" t="s">
        <v>30</v>
      </c>
    </row>
    <row r="11436" spans="1:20" x14ac:dyDescent="0.35">
      <c r="A11436" t="s">
        <v>22168</v>
      </c>
      <c r="B11436" s="5" t="s">
        <v>32</v>
      </c>
      <c r="C11436" s="6">
        <v>54011</v>
      </c>
      <c r="D11436" t="s">
        <v>41</v>
      </c>
      <c r="E11436">
        <v>45909</v>
      </c>
      <c r="F11436" s="5" t="s">
        <v>58</v>
      </c>
      <c r="G11436" s="5" t="s">
        <v>42</v>
      </c>
      <c r="H11436" s="5" t="s">
        <v>151</v>
      </c>
      <c r="I11436" t="s">
        <v>26</v>
      </c>
      <c r="J11436" t="s">
        <v>151</v>
      </c>
      <c r="K11436">
        <v>0</v>
      </c>
      <c r="L11436" s="5" t="s">
        <v>22169</v>
      </c>
      <c r="M11436" s="5" t="s">
        <v>70</v>
      </c>
      <c r="N11436">
        <v>1</v>
      </c>
      <c r="O11436" t="s">
        <v>85</v>
      </c>
      <c r="P11436" s="1">
        <v>45585</v>
      </c>
      <c r="Q11436" s="1">
        <v>45604</v>
      </c>
      <c r="R11436">
        <v>1295</v>
      </c>
      <c r="S11436" s="4">
        <v>7.9</v>
      </c>
      <c r="T11436" t="s">
        <v>243</v>
      </c>
    </row>
    <row r="11437" spans="1:20" x14ac:dyDescent="0.35">
      <c r="A11437" t="s">
        <v>22170</v>
      </c>
      <c r="B11437" s="5" t="s">
        <v>162</v>
      </c>
      <c r="C11437" s="6">
        <v>85091</v>
      </c>
      <c r="D11437" t="s">
        <v>22</v>
      </c>
      <c r="E11437">
        <v>85091</v>
      </c>
      <c r="F11437" s="5" t="s">
        <v>58</v>
      </c>
      <c r="G11437" s="5" t="s">
        <v>24</v>
      </c>
      <c r="H11437" s="5" t="s">
        <v>97</v>
      </c>
      <c r="I11437" t="s">
        <v>26</v>
      </c>
      <c r="J11437" t="s">
        <v>97</v>
      </c>
      <c r="K11437">
        <v>100</v>
      </c>
      <c r="L11437" s="5" t="s">
        <v>22171</v>
      </c>
      <c r="M11437" s="5" t="s">
        <v>28</v>
      </c>
      <c r="N11437">
        <v>1</v>
      </c>
      <c r="O11437" t="s">
        <v>135</v>
      </c>
      <c r="P11437" s="1">
        <v>45337</v>
      </c>
      <c r="Q11437" s="1">
        <v>45385</v>
      </c>
      <c r="R11437">
        <v>780</v>
      </c>
      <c r="S11437" s="4">
        <v>6.5</v>
      </c>
      <c r="T11437" t="s">
        <v>30</v>
      </c>
    </row>
    <row r="11438" spans="1:20" x14ac:dyDescent="0.35">
      <c r="A11438" t="s">
        <v>22172</v>
      </c>
      <c r="B11438" s="5" t="s">
        <v>28801</v>
      </c>
      <c r="C11438" s="6">
        <v>115899</v>
      </c>
      <c r="D11438" t="s">
        <v>22</v>
      </c>
      <c r="E11438">
        <v>115899</v>
      </c>
      <c r="F11438" s="5" t="s">
        <v>58</v>
      </c>
      <c r="G11438" s="5" t="s">
        <v>24</v>
      </c>
      <c r="H11438" s="5" t="s">
        <v>68</v>
      </c>
      <c r="I11438" t="s">
        <v>35</v>
      </c>
      <c r="J11438" t="s">
        <v>68</v>
      </c>
      <c r="K11438">
        <v>50</v>
      </c>
      <c r="L11438" s="5" t="s">
        <v>22173</v>
      </c>
      <c r="M11438" s="5" t="s">
        <v>54</v>
      </c>
      <c r="N11438">
        <v>0</v>
      </c>
      <c r="O11438" t="s">
        <v>147</v>
      </c>
      <c r="P11438" s="1">
        <v>45668</v>
      </c>
      <c r="Q11438" s="1">
        <v>45726</v>
      </c>
      <c r="R11438">
        <v>2231</v>
      </c>
      <c r="S11438" s="4">
        <v>6</v>
      </c>
      <c r="T11438" t="s">
        <v>79</v>
      </c>
    </row>
    <row r="11439" spans="1:20" x14ac:dyDescent="0.35">
      <c r="A11439" t="s">
        <v>22174</v>
      </c>
      <c r="B11439" s="5" t="s">
        <v>28802</v>
      </c>
      <c r="C11439" s="6">
        <v>89371</v>
      </c>
      <c r="D11439" t="s">
        <v>33</v>
      </c>
      <c r="E11439">
        <v>9830810</v>
      </c>
      <c r="F11439" s="5" t="s">
        <v>50</v>
      </c>
      <c r="G11439" s="5" t="s">
        <v>51</v>
      </c>
      <c r="H11439" s="5" t="s">
        <v>34</v>
      </c>
      <c r="I11439" t="s">
        <v>26</v>
      </c>
      <c r="J11439" t="s">
        <v>34</v>
      </c>
      <c r="K11439">
        <v>0</v>
      </c>
      <c r="L11439" s="5" t="s">
        <v>22175</v>
      </c>
      <c r="M11439" s="5" t="s">
        <v>54</v>
      </c>
      <c r="N11439">
        <v>2</v>
      </c>
      <c r="O11439" t="s">
        <v>172</v>
      </c>
      <c r="P11439" s="1">
        <v>45701</v>
      </c>
      <c r="Q11439" s="1">
        <v>45737</v>
      </c>
      <c r="R11439">
        <v>1803</v>
      </c>
      <c r="S11439" s="4">
        <v>8.4</v>
      </c>
      <c r="T11439" t="s">
        <v>153</v>
      </c>
    </row>
    <row r="11440" spans="1:20" x14ac:dyDescent="0.35">
      <c r="A11440" t="s">
        <v>22176</v>
      </c>
      <c r="B11440" s="5" t="s">
        <v>105</v>
      </c>
      <c r="C11440" s="6">
        <v>125683</v>
      </c>
      <c r="D11440" t="s">
        <v>41</v>
      </c>
      <c r="E11440">
        <v>106831</v>
      </c>
      <c r="F11440" s="5" t="s">
        <v>66</v>
      </c>
      <c r="G11440" s="5" t="s">
        <v>59</v>
      </c>
      <c r="H11440" s="5" t="s">
        <v>126</v>
      </c>
      <c r="I11440" t="s">
        <v>26</v>
      </c>
      <c r="J11440" t="s">
        <v>126</v>
      </c>
      <c r="K11440">
        <v>50</v>
      </c>
      <c r="L11440" s="5" t="s">
        <v>22177</v>
      </c>
      <c r="M11440" s="5" t="s">
        <v>54</v>
      </c>
      <c r="N11440">
        <v>9</v>
      </c>
      <c r="O11440" t="s">
        <v>131</v>
      </c>
      <c r="P11440" s="1">
        <v>45696</v>
      </c>
      <c r="Q11440" s="1">
        <v>45743</v>
      </c>
      <c r="R11440">
        <v>1423</v>
      </c>
      <c r="S11440" s="4">
        <v>8.8000000000000007</v>
      </c>
      <c r="T11440" t="s">
        <v>79</v>
      </c>
    </row>
    <row r="11441" spans="1:20" x14ac:dyDescent="0.35">
      <c r="A11441" t="s">
        <v>22178</v>
      </c>
      <c r="B11441" s="5" t="s">
        <v>28802</v>
      </c>
      <c r="C11441" s="6">
        <v>349284</v>
      </c>
      <c r="D11441" t="s">
        <v>120</v>
      </c>
      <c r="E11441">
        <v>314356</v>
      </c>
      <c r="F11441" s="5" t="s">
        <v>23</v>
      </c>
      <c r="G11441" s="5" t="s">
        <v>24</v>
      </c>
      <c r="H11441" s="5" t="s">
        <v>121</v>
      </c>
      <c r="I11441" t="s">
        <v>35</v>
      </c>
      <c r="J11441" t="s">
        <v>121</v>
      </c>
      <c r="K11441">
        <v>100</v>
      </c>
      <c r="L11441" s="5" t="s">
        <v>22179</v>
      </c>
      <c r="M11441" s="5" t="s">
        <v>37</v>
      </c>
      <c r="N11441">
        <v>13</v>
      </c>
      <c r="O11441" t="s">
        <v>167</v>
      </c>
      <c r="P11441" s="1">
        <v>45752</v>
      </c>
      <c r="Q11441" s="1">
        <v>45772</v>
      </c>
      <c r="R11441">
        <v>1937</v>
      </c>
      <c r="S11441" s="4">
        <v>5.4</v>
      </c>
      <c r="T11441" t="s">
        <v>55</v>
      </c>
    </row>
    <row r="11442" spans="1:20" x14ac:dyDescent="0.35">
      <c r="A11442" t="s">
        <v>22180</v>
      </c>
      <c r="B11442" s="5" t="s">
        <v>21</v>
      </c>
      <c r="C11442" s="6">
        <v>140809</v>
      </c>
      <c r="D11442" t="s">
        <v>41</v>
      </c>
      <c r="E11442">
        <v>119688</v>
      </c>
      <c r="F11442" s="5" t="s">
        <v>23</v>
      </c>
      <c r="G11442" s="5" t="s">
        <v>24</v>
      </c>
      <c r="H11442" s="5" t="s">
        <v>126</v>
      </c>
      <c r="I11442" t="s">
        <v>44</v>
      </c>
      <c r="J11442" t="s">
        <v>97</v>
      </c>
      <c r="K11442">
        <v>0</v>
      </c>
      <c r="L11442" s="5" t="s">
        <v>22181</v>
      </c>
      <c r="M11442" s="5" t="s">
        <v>28</v>
      </c>
      <c r="N11442">
        <v>18</v>
      </c>
      <c r="O11442" t="s">
        <v>88</v>
      </c>
      <c r="P11442" s="1">
        <v>45370</v>
      </c>
      <c r="Q11442" s="1">
        <v>45417</v>
      </c>
      <c r="R11442">
        <v>1264</v>
      </c>
      <c r="S11442" s="4">
        <v>6.7</v>
      </c>
      <c r="T11442" t="s">
        <v>243</v>
      </c>
    </row>
    <row r="11443" spans="1:20" x14ac:dyDescent="0.35">
      <c r="A11443" t="s">
        <v>22182</v>
      </c>
      <c r="B11443" s="5" t="s">
        <v>91</v>
      </c>
      <c r="C11443" s="6">
        <v>69956</v>
      </c>
      <c r="D11443" t="s">
        <v>22</v>
      </c>
      <c r="E11443">
        <v>69956</v>
      </c>
      <c r="F11443" s="5" t="s">
        <v>50</v>
      </c>
      <c r="G11443" s="5" t="s">
        <v>42</v>
      </c>
      <c r="H11443" s="5" t="s">
        <v>52</v>
      </c>
      <c r="I11443" t="s">
        <v>44</v>
      </c>
      <c r="J11443" t="s">
        <v>52</v>
      </c>
      <c r="K11443">
        <v>100</v>
      </c>
      <c r="L11443" s="5" t="s">
        <v>22183</v>
      </c>
      <c r="M11443" s="5" t="s">
        <v>70</v>
      </c>
      <c r="N11443">
        <v>4</v>
      </c>
      <c r="O11443" t="s">
        <v>147</v>
      </c>
      <c r="P11443" s="1">
        <v>45365</v>
      </c>
      <c r="Q11443" s="1">
        <v>45425</v>
      </c>
      <c r="R11443">
        <v>841</v>
      </c>
      <c r="S11443" s="4">
        <v>9.4</v>
      </c>
      <c r="T11443" t="s">
        <v>277</v>
      </c>
    </row>
    <row r="11444" spans="1:20" x14ac:dyDescent="0.35">
      <c r="A11444" t="s">
        <v>22184</v>
      </c>
      <c r="B11444" s="5" t="s">
        <v>179</v>
      </c>
      <c r="C11444" s="6">
        <v>71681</v>
      </c>
      <c r="D11444" t="s">
        <v>41</v>
      </c>
      <c r="E11444">
        <v>60929</v>
      </c>
      <c r="F11444" s="5" t="s">
        <v>58</v>
      </c>
      <c r="G11444" s="5" t="s">
        <v>51</v>
      </c>
      <c r="H11444" s="5" t="s">
        <v>60</v>
      </c>
      <c r="I11444" t="s">
        <v>26</v>
      </c>
      <c r="J11444" t="s">
        <v>110</v>
      </c>
      <c r="K11444">
        <v>0</v>
      </c>
      <c r="L11444" s="5" t="s">
        <v>22185</v>
      </c>
      <c r="M11444" s="5" t="s">
        <v>54</v>
      </c>
      <c r="N11444">
        <v>0</v>
      </c>
      <c r="O11444" t="s">
        <v>29</v>
      </c>
      <c r="P11444" s="1">
        <v>45765</v>
      </c>
      <c r="Q11444" s="1">
        <v>45786</v>
      </c>
      <c r="R11444">
        <v>1084</v>
      </c>
      <c r="S11444" s="4">
        <v>7.6</v>
      </c>
      <c r="T11444" t="s">
        <v>79</v>
      </c>
    </row>
    <row r="11445" spans="1:20" x14ac:dyDescent="0.35">
      <c r="A11445" t="s">
        <v>22186</v>
      </c>
      <c r="B11445" s="5" t="s">
        <v>217</v>
      </c>
      <c r="C11445" s="6">
        <v>215291</v>
      </c>
      <c r="D11445" t="s">
        <v>74</v>
      </c>
      <c r="E11445">
        <v>269114</v>
      </c>
      <c r="F11445" s="5" t="s">
        <v>23</v>
      </c>
      <c r="G11445" s="5" t="s">
        <v>51</v>
      </c>
      <c r="H11445" s="5" t="s">
        <v>75</v>
      </c>
      <c r="I11445" t="s">
        <v>35</v>
      </c>
      <c r="J11445" t="s">
        <v>75</v>
      </c>
      <c r="K11445">
        <v>50</v>
      </c>
      <c r="L11445" s="5" t="s">
        <v>22187</v>
      </c>
      <c r="M11445" s="5" t="s">
        <v>28</v>
      </c>
      <c r="N11445">
        <v>15</v>
      </c>
      <c r="O11445" t="s">
        <v>71</v>
      </c>
      <c r="P11445" s="1">
        <v>45518</v>
      </c>
      <c r="Q11445" s="1">
        <v>45562</v>
      </c>
      <c r="R11445">
        <v>2204</v>
      </c>
      <c r="S11445" s="4">
        <v>9.3000000000000007</v>
      </c>
      <c r="T11445" t="s">
        <v>89</v>
      </c>
    </row>
    <row r="11446" spans="1:20" x14ac:dyDescent="0.35">
      <c r="A11446" t="s">
        <v>22188</v>
      </c>
      <c r="B11446" s="5" t="s">
        <v>49</v>
      </c>
      <c r="C11446" s="6">
        <v>22321</v>
      </c>
      <c r="D11446" t="s">
        <v>22</v>
      </c>
      <c r="E11446">
        <v>22321</v>
      </c>
      <c r="F11446" s="5" t="s">
        <v>58</v>
      </c>
      <c r="G11446" s="5" t="s">
        <v>51</v>
      </c>
      <c r="H11446" s="5" t="s">
        <v>116</v>
      </c>
      <c r="I11446" t="s">
        <v>44</v>
      </c>
      <c r="J11446" t="s">
        <v>116</v>
      </c>
      <c r="K11446">
        <v>0</v>
      </c>
      <c r="L11446" s="5" t="s">
        <v>22189</v>
      </c>
      <c r="M11446" s="5" t="s">
        <v>54</v>
      </c>
      <c r="N11446">
        <v>1</v>
      </c>
      <c r="O11446" t="s">
        <v>78</v>
      </c>
      <c r="P11446" s="1">
        <v>45544</v>
      </c>
      <c r="Q11446" s="1">
        <v>45597</v>
      </c>
      <c r="R11446">
        <v>1646</v>
      </c>
      <c r="S11446" s="4">
        <v>9.1999999999999993</v>
      </c>
      <c r="T11446" t="s">
        <v>30</v>
      </c>
    </row>
    <row r="11447" spans="1:20" x14ac:dyDescent="0.35">
      <c r="A11447" t="s">
        <v>22190</v>
      </c>
      <c r="B11447" s="5" t="s">
        <v>28800</v>
      </c>
      <c r="C11447" s="6">
        <v>107424</v>
      </c>
      <c r="D11447" t="s">
        <v>22</v>
      </c>
      <c r="E11447">
        <v>107424</v>
      </c>
      <c r="F11447" s="5" t="s">
        <v>50</v>
      </c>
      <c r="G11447" s="5" t="s">
        <v>59</v>
      </c>
      <c r="H11447" s="5" t="s">
        <v>101</v>
      </c>
      <c r="I11447" t="s">
        <v>44</v>
      </c>
      <c r="J11447" t="s">
        <v>101</v>
      </c>
      <c r="K11447">
        <v>100</v>
      </c>
      <c r="L11447" s="5" t="s">
        <v>22191</v>
      </c>
      <c r="M11447" s="5" t="s">
        <v>54</v>
      </c>
      <c r="N11447">
        <v>2</v>
      </c>
      <c r="O11447" t="s">
        <v>62</v>
      </c>
      <c r="P11447" s="1">
        <v>45674</v>
      </c>
      <c r="Q11447" s="1">
        <v>45689</v>
      </c>
      <c r="R11447">
        <v>759</v>
      </c>
      <c r="S11447" s="4">
        <v>7.8</v>
      </c>
      <c r="T11447" t="s">
        <v>277</v>
      </c>
    </row>
    <row r="11448" spans="1:20" x14ac:dyDescent="0.35">
      <c r="A11448" t="s">
        <v>22192</v>
      </c>
      <c r="B11448" s="5" t="s">
        <v>28799</v>
      </c>
      <c r="C11448" s="6">
        <v>97858</v>
      </c>
      <c r="D11448" t="s">
        <v>81</v>
      </c>
      <c r="E11448">
        <v>132108</v>
      </c>
      <c r="F11448" s="5" t="s">
        <v>50</v>
      </c>
      <c r="G11448" s="5" t="s">
        <v>59</v>
      </c>
      <c r="H11448" s="5" t="s">
        <v>82</v>
      </c>
      <c r="I11448" t="s">
        <v>44</v>
      </c>
      <c r="J11448" t="s">
        <v>25</v>
      </c>
      <c r="K11448">
        <v>100</v>
      </c>
      <c r="L11448" s="5" t="s">
        <v>22193</v>
      </c>
      <c r="M11448" s="5" t="s">
        <v>54</v>
      </c>
      <c r="N11448">
        <v>2</v>
      </c>
      <c r="O11448" t="s">
        <v>107</v>
      </c>
      <c r="P11448" s="1">
        <v>45608</v>
      </c>
      <c r="Q11448" s="1">
        <v>45653</v>
      </c>
      <c r="R11448">
        <v>948</v>
      </c>
      <c r="S11448" s="4">
        <v>5.5</v>
      </c>
      <c r="T11448" t="s">
        <v>95</v>
      </c>
    </row>
    <row r="11449" spans="1:20" x14ac:dyDescent="0.35">
      <c r="A11449" t="s">
        <v>22194</v>
      </c>
      <c r="B11449" s="5" t="s">
        <v>32</v>
      </c>
      <c r="C11449" s="6">
        <v>131805</v>
      </c>
      <c r="D11449" t="s">
        <v>22</v>
      </c>
      <c r="E11449">
        <v>131805</v>
      </c>
      <c r="F11449" s="5" t="s">
        <v>66</v>
      </c>
      <c r="G11449" s="5" t="s">
        <v>24</v>
      </c>
      <c r="H11449" s="5" t="s">
        <v>52</v>
      </c>
      <c r="I11449" t="s">
        <v>35</v>
      </c>
      <c r="J11449" t="s">
        <v>52</v>
      </c>
      <c r="K11449">
        <v>100</v>
      </c>
      <c r="L11449" s="5" t="s">
        <v>22195</v>
      </c>
      <c r="M11449" s="5" t="s">
        <v>70</v>
      </c>
      <c r="N11449">
        <v>9</v>
      </c>
      <c r="O11449" t="s">
        <v>172</v>
      </c>
      <c r="P11449" s="1">
        <v>45608</v>
      </c>
      <c r="Q11449" s="1">
        <v>45639</v>
      </c>
      <c r="R11449">
        <v>1137</v>
      </c>
      <c r="S11449" s="4">
        <v>7.9</v>
      </c>
      <c r="T11449" t="s">
        <v>38</v>
      </c>
    </row>
    <row r="11450" spans="1:20" x14ac:dyDescent="0.35">
      <c r="A11450" t="s">
        <v>22196</v>
      </c>
      <c r="B11450" s="5" t="s">
        <v>28799</v>
      </c>
      <c r="C11450" s="6">
        <v>168977</v>
      </c>
      <c r="D11450" t="s">
        <v>41</v>
      </c>
      <c r="E11450">
        <v>143630</v>
      </c>
      <c r="F11450" s="5" t="s">
        <v>66</v>
      </c>
      <c r="G11450" s="5" t="s">
        <v>51</v>
      </c>
      <c r="H11450" s="5" t="s">
        <v>43</v>
      </c>
      <c r="I11450" t="s">
        <v>35</v>
      </c>
      <c r="J11450" t="s">
        <v>68</v>
      </c>
      <c r="K11450">
        <v>0</v>
      </c>
      <c r="L11450" s="5" t="s">
        <v>22197</v>
      </c>
      <c r="M11450" s="5" t="s">
        <v>54</v>
      </c>
      <c r="N11450">
        <v>5</v>
      </c>
      <c r="O11450" t="s">
        <v>147</v>
      </c>
      <c r="P11450" s="1">
        <v>45528</v>
      </c>
      <c r="Q11450" s="1">
        <v>45594</v>
      </c>
      <c r="R11450">
        <v>1876</v>
      </c>
      <c r="S11450" s="4">
        <v>6.1</v>
      </c>
      <c r="T11450" t="s">
        <v>95</v>
      </c>
    </row>
    <row r="11451" spans="1:20" x14ac:dyDescent="0.35">
      <c r="A11451" t="s">
        <v>22198</v>
      </c>
      <c r="B11451" s="5" t="s">
        <v>49</v>
      </c>
      <c r="C11451" s="6">
        <v>112692</v>
      </c>
      <c r="D11451" t="s">
        <v>22</v>
      </c>
      <c r="E11451">
        <v>112692</v>
      </c>
      <c r="F11451" s="5" t="s">
        <v>66</v>
      </c>
      <c r="G11451" s="5" t="s">
        <v>42</v>
      </c>
      <c r="H11451" s="5" t="s">
        <v>191</v>
      </c>
      <c r="I11451" t="s">
        <v>26</v>
      </c>
      <c r="J11451" t="s">
        <v>191</v>
      </c>
      <c r="K11451">
        <v>100</v>
      </c>
      <c r="L11451" s="5" t="s">
        <v>22199</v>
      </c>
      <c r="M11451" s="5" t="s">
        <v>28</v>
      </c>
      <c r="N11451">
        <v>5</v>
      </c>
      <c r="O11451" t="s">
        <v>135</v>
      </c>
      <c r="P11451" s="1">
        <v>45468</v>
      </c>
      <c r="Q11451" s="1">
        <v>45524</v>
      </c>
      <c r="R11451">
        <v>2010</v>
      </c>
      <c r="S11451" s="4">
        <v>7.9</v>
      </c>
      <c r="T11451" t="s">
        <v>89</v>
      </c>
    </row>
    <row r="11452" spans="1:20" x14ac:dyDescent="0.35">
      <c r="A11452" t="s">
        <v>22200</v>
      </c>
      <c r="B11452" s="5" t="s">
        <v>217</v>
      </c>
      <c r="C11452" s="6">
        <v>24819</v>
      </c>
      <c r="D11452" t="s">
        <v>22</v>
      </c>
      <c r="E11452">
        <v>24819</v>
      </c>
      <c r="F11452" s="5" t="s">
        <v>58</v>
      </c>
      <c r="G11452" s="5" t="s">
        <v>51</v>
      </c>
      <c r="H11452" s="5" t="s">
        <v>116</v>
      </c>
      <c r="I11452" t="s">
        <v>44</v>
      </c>
      <c r="J11452" t="s">
        <v>116</v>
      </c>
      <c r="K11452">
        <v>100</v>
      </c>
      <c r="L11452" s="5" t="s">
        <v>22201</v>
      </c>
      <c r="M11452" s="5" t="s">
        <v>37</v>
      </c>
      <c r="N11452">
        <v>0</v>
      </c>
      <c r="O11452" t="s">
        <v>167</v>
      </c>
      <c r="P11452" s="1">
        <v>45566</v>
      </c>
      <c r="Q11452" s="1">
        <v>45620</v>
      </c>
      <c r="R11452">
        <v>916</v>
      </c>
      <c r="S11452" s="4">
        <v>6.4</v>
      </c>
      <c r="T11452" t="s">
        <v>55</v>
      </c>
    </row>
    <row r="11453" spans="1:20" x14ac:dyDescent="0.35">
      <c r="A11453" t="s">
        <v>22202</v>
      </c>
      <c r="B11453" s="5" t="s">
        <v>179</v>
      </c>
      <c r="C11453" s="6">
        <v>50429</v>
      </c>
      <c r="D11453" t="s">
        <v>22</v>
      </c>
      <c r="E11453">
        <v>50429</v>
      </c>
      <c r="F11453" s="5" t="s">
        <v>50</v>
      </c>
      <c r="G11453" s="5" t="s">
        <v>42</v>
      </c>
      <c r="H11453" s="5" t="s">
        <v>157</v>
      </c>
      <c r="I11453" t="s">
        <v>26</v>
      </c>
      <c r="J11453" t="s">
        <v>157</v>
      </c>
      <c r="K11453">
        <v>0</v>
      </c>
      <c r="L11453" s="5" t="s">
        <v>22203</v>
      </c>
      <c r="M11453" s="5" t="s">
        <v>54</v>
      </c>
      <c r="N11453">
        <v>4</v>
      </c>
      <c r="O11453" t="s">
        <v>29</v>
      </c>
      <c r="P11453" s="1">
        <v>45420</v>
      </c>
      <c r="Q11453" s="1">
        <v>45490</v>
      </c>
      <c r="R11453">
        <v>2418</v>
      </c>
      <c r="S11453" s="4">
        <v>7.6</v>
      </c>
      <c r="T11453" t="s">
        <v>243</v>
      </c>
    </row>
    <row r="11454" spans="1:20" x14ac:dyDescent="0.35">
      <c r="A11454" t="s">
        <v>22204</v>
      </c>
      <c r="B11454" s="5" t="s">
        <v>28799</v>
      </c>
      <c r="C11454" s="6">
        <v>92616</v>
      </c>
      <c r="D11454" t="s">
        <v>74</v>
      </c>
      <c r="E11454">
        <v>115770</v>
      </c>
      <c r="F11454" s="5" t="s">
        <v>50</v>
      </c>
      <c r="G11454" s="5" t="s">
        <v>24</v>
      </c>
      <c r="H11454" s="5" t="s">
        <v>75</v>
      </c>
      <c r="I11454" t="s">
        <v>35</v>
      </c>
      <c r="J11454" t="s">
        <v>75</v>
      </c>
      <c r="K11454">
        <v>100</v>
      </c>
      <c r="L11454" s="5" t="s">
        <v>22205</v>
      </c>
      <c r="M11454" s="5" t="s">
        <v>54</v>
      </c>
      <c r="N11454">
        <v>4</v>
      </c>
      <c r="O11454" t="s">
        <v>135</v>
      </c>
      <c r="P11454" s="1">
        <v>45526</v>
      </c>
      <c r="Q11454" s="1">
        <v>45552</v>
      </c>
      <c r="R11454">
        <v>1475</v>
      </c>
      <c r="S11454" s="4">
        <v>6.8</v>
      </c>
      <c r="T11454" t="s">
        <v>118</v>
      </c>
    </row>
    <row r="11455" spans="1:20" x14ac:dyDescent="0.35">
      <c r="A11455" t="s">
        <v>22206</v>
      </c>
      <c r="B11455" s="5" t="s">
        <v>28802</v>
      </c>
      <c r="C11455" s="6">
        <v>149371</v>
      </c>
      <c r="D11455" t="s">
        <v>22</v>
      </c>
      <c r="E11455">
        <v>149371</v>
      </c>
      <c r="F11455" s="5" t="s">
        <v>50</v>
      </c>
      <c r="G11455" s="5" t="s">
        <v>24</v>
      </c>
      <c r="H11455" s="5" t="s">
        <v>101</v>
      </c>
      <c r="I11455" t="s">
        <v>35</v>
      </c>
      <c r="J11455" t="s">
        <v>491</v>
      </c>
      <c r="K11455">
        <v>100</v>
      </c>
      <c r="L11455" s="5" t="s">
        <v>22207</v>
      </c>
      <c r="M11455" s="5" t="s">
        <v>37</v>
      </c>
      <c r="N11455">
        <v>3</v>
      </c>
      <c r="O11455" t="s">
        <v>112</v>
      </c>
      <c r="P11455" s="1">
        <v>45659</v>
      </c>
      <c r="Q11455" s="1">
        <v>45711</v>
      </c>
      <c r="R11455">
        <v>2177</v>
      </c>
      <c r="S11455" s="4">
        <v>6.7</v>
      </c>
      <c r="T11455" t="s">
        <v>108</v>
      </c>
    </row>
    <row r="11456" spans="1:20" x14ac:dyDescent="0.35">
      <c r="A11456" t="s">
        <v>22208</v>
      </c>
      <c r="B11456" s="5" t="s">
        <v>91</v>
      </c>
      <c r="C11456" s="6">
        <v>235873</v>
      </c>
      <c r="D11456" t="s">
        <v>120</v>
      </c>
      <c r="E11456">
        <v>212286</v>
      </c>
      <c r="F11456" s="5" t="s">
        <v>23</v>
      </c>
      <c r="G11456" s="5" t="s">
        <v>24</v>
      </c>
      <c r="H11456" s="5" t="s">
        <v>121</v>
      </c>
      <c r="I11456" t="s">
        <v>44</v>
      </c>
      <c r="J11456" t="s">
        <v>629</v>
      </c>
      <c r="K11456">
        <v>100</v>
      </c>
      <c r="L11456" s="5" t="s">
        <v>22209</v>
      </c>
      <c r="M11456" s="5" t="s">
        <v>70</v>
      </c>
      <c r="N11456">
        <v>10</v>
      </c>
      <c r="O11456" t="s">
        <v>85</v>
      </c>
      <c r="P11456" s="1">
        <v>45469</v>
      </c>
      <c r="Q11456" s="1">
        <v>45538</v>
      </c>
      <c r="R11456">
        <v>1795</v>
      </c>
      <c r="S11456" s="4">
        <v>8.8000000000000007</v>
      </c>
      <c r="T11456" t="s">
        <v>210</v>
      </c>
    </row>
    <row r="11457" spans="1:20" x14ac:dyDescent="0.35">
      <c r="A11457" t="s">
        <v>22210</v>
      </c>
      <c r="B11457" s="5" t="s">
        <v>73</v>
      </c>
      <c r="C11457" s="6">
        <v>46440</v>
      </c>
      <c r="D11457" t="s">
        <v>22</v>
      </c>
      <c r="E11457">
        <v>46440</v>
      </c>
      <c r="F11457" s="5" t="s">
        <v>58</v>
      </c>
      <c r="G11457" s="5" t="s">
        <v>59</v>
      </c>
      <c r="H11457" s="5" t="s">
        <v>165</v>
      </c>
      <c r="I11457" t="s">
        <v>44</v>
      </c>
      <c r="J11457" t="s">
        <v>165</v>
      </c>
      <c r="K11457">
        <v>0</v>
      </c>
      <c r="L11457" s="5" t="s">
        <v>22211</v>
      </c>
      <c r="M11457" s="5" t="s">
        <v>28</v>
      </c>
      <c r="N11457">
        <v>0</v>
      </c>
      <c r="O11457" t="s">
        <v>29</v>
      </c>
      <c r="P11457" s="1">
        <v>45416</v>
      </c>
      <c r="Q11457" s="1">
        <v>45439</v>
      </c>
      <c r="R11457">
        <v>536</v>
      </c>
      <c r="S11457" s="4">
        <v>5.3</v>
      </c>
      <c r="T11457" t="s">
        <v>136</v>
      </c>
    </row>
    <row r="11458" spans="1:20" x14ac:dyDescent="0.35">
      <c r="A11458" t="s">
        <v>22212</v>
      </c>
      <c r="B11458" s="5" t="s">
        <v>49</v>
      </c>
      <c r="C11458" s="6">
        <v>227078</v>
      </c>
      <c r="D11458" t="s">
        <v>41</v>
      </c>
      <c r="E11458">
        <v>193016</v>
      </c>
      <c r="F11458" s="5" t="s">
        <v>23</v>
      </c>
      <c r="G11458" s="5" t="s">
        <v>24</v>
      </c>
      <c r="H11458" s="5" t="s">
        <v>126</v>
      </c>
      <c r="I11458" t="s">
        <v>26</v>
      </c>
      <c r="J11458" t="s">
        <v>768</v>
      </c>
      <c r="K11458">
        <v>0</v>
      </c>
      <c r="L11458" s="5" t="s">
        <v>22213</v>
      </c>
      <c r="M11458" s="5" t="s">
        <v>54</v>
      </c>
      <c r="N11458">
        <v>14</v>
      </c>
      <c r="O11458" t="s">
        <v>147</v>
      </c>
      <c r="P11458" s="1">
        <v>45653</v>
      </c>
      <c r="Q11458" s="1">
        <v>45685</v>
      </c>
      <c r="R11458">
        <v>937</v>
      </c>
      <c r="S11458" s="4">
        <v>7.2</v>
      </c>
      <c r="T11458" t="s">
        <v>108</v>
      </c>
    </row>
    <row r="11459" spans="1:20" x14ac:dyDescent="0.35">
      <c r="A11459" t="s">
        <v>22214</v>
      </c>
      <c r="B11459" s="5" t="s">
        <v>57</v>
      </c>
      <c r="C11459" s="6">
        <v>63953</v>
      </c>
      <c r="D11459" t="s">
        <v>41</v>
      </c>
      <c r="E11459">
        <v>54360</v>
      </c>
      <c r="F11459" s="5" t="s">
        <v>58</v>
      </c>
      <c r="G11459" s="5" t="s">
        <v>51</v>
      </c>
      <c r="H11459" s="5" t="s">
        <v>126</v>
      </c>
      <c r="I11459" t="s">
        <v>26</v>
      </c>
      <c r="J11459" t="s">
        <v>126</v>
      </c>
      <c r="K11459">
        <v>100</v>
      </c>
      <c r="L11459" s="5" t="s">
        <v>22215</v>
      </c>
      <c r="M11459" s="5" t="s">
        <v>28</v>
      </c>
      <c r="N11459">
        <v>0</v>
      </c>
      <c r="O11459" t="s">
        <v>172</v>
      </c>
      <c r="P11459" s="1">
        <v>45609</v>
      </c>
      <c r="Q11459" s="1">
        <v>45631</v>
      </c>
      <c r="R11459">
        <v>662</v>
      </c>
      <c r="S11459" s="4">
        <v>5.3</v>
      </c>
      <c r="T11459" t="s">
        <v>38</v>
      </c>
    </row>
    <row r="11460" spans="1:20" x14ac:dyDescent="0.35">
      <c r="A11460" t="s">
        <v>22216</v>
      </c>
      <c r="B11460" s="5" t="s">
        <v>28801</v>
      </c>
      <c r="C11460" s="6">
        <v>77328</v>
      </c>
      <c r="D11460" t="s">
        <v>41</v>
      </c>
      <c r="E11460">
        <v>65729</v>
      </c>
      <c r="F11460" s="5" t="s">
        <v>50</v>
      </c>
      <c r="G11460" s="5" t="s">
        <v>51</v>
      </c>
      <c r="H11460" s="5" t="s">
        <v>43</v>
      </c>
      <c r="I11460" t="s">
        <v>44</v>
      </c>
      <c r="J11460" t="s">
        <v>43</v>
      </c>
      <c r="K11460">
        <v>0</v>
      </c>
      <c r="L11460" s="5" t="s">
        <v>22217</v>
      </c>
      <c r="M11460" s="5" t="s">
        <v>37</v>
      </c>
      <c r="N11460">
        <v>2</v>
      </c>
      <c r="O11460" t="s">
        <v>71</v>
      </c>
      <c r="P11460" s="1">
        <v>45413</v>
      </c>
      <c r="Q11460" s="1">
        <v>45434</v>
      </c>
      <c r="R11460">
        <v>2423</v>
      </c>
      <c r="S11460" s="4">
        <v>7.8</v>
      </c>
      <c r="T11460" t="s">
        <v>136</v>
      </c>
    </row>
    <row r="11461" spans="1:20" x14ac:dyDescent="0.35">
      <c r="A11461" t="s">
        <v>22218</v>
      </c>
      <c r="B11461" s="5" t="s">
        <v>28799</v>
      </c>
      <c r="C11461" s="6">
        <v>64672</v>
      </c>
      <c r="D11461" t="s">
        <v>22</v>
      </c>
      <c r="E11461">
        <v>64672</v>
      </c>
      <c r="F11461" s="5" t="s">
        <v>58</v>
      </c>
      <c r="G11461" s="5" t="s">
        <v>42</v>
      </c>
      <c r="H11461" s="5" t="s">
        <v>25</v>
      </c>
      <c r="I11461" t="s">
        <v>35</v>
      </c>
      <c r="J11461" t="s">
        <v>1449</v>
      </c>
      <c r="K11461">
        <v>50</v>
      </c>
      <c r="L11461" s="5" t="s">
        <v>22219</v>
      </c>
      <c r="M11461" s="5" t="s">
        <v>54</v>
      </c>
      <c r="N11461">
        <v>0</v>
      </c>
      <c r="O11461" t="s">
        <v>141</v>
      </c>
      <c r="P11461" s="1">
        <v>45617</v>
      </c>
      <c r="Q11461" s="1">
        <v>45640</v>
      </c>
      <c r="R11461">
        <v>1484</v>
      </c>
      <c r="S11461" s="4">
        <v>7.3</v>
      </c>
      <c r="T11461" t="s">
        <v>277</v>
      </c>
    </row>
    <row r="11462" spans="1:20" x14ac:dyDescent="0.35">
      <c r="A11462" t="s">
        <v>22220</v>
      </c>
      <c r="B11462" s="5" t="s">
        <v>28799</v>
      </c>
      <c r="C11462" s="6">
        <v>103343</v>
      </c>
      <c r="D11462" t="s">
        <v>92</v>
      </c>
      <c r="E11462">
        <v>77507</v>
      </c>
      <c r="F11462" s="5" t="s">
        <v>50</v>
      </c>
      <c r="G11462" s="5" t="s">
        <v>42</v>
      </c>
      <c r="H11462" s="5" t="s">
        <v>93</v>
      </c>
      <c r="I11462" t="s">
        <v>44</v>
      </c>
      <c r="J11462" t="s">
        <v>121</v>
      </c>
      <c r="K11462">
        <v>100</v>
      </c>
      <c r="L11462" s="5" t="s">
        <v>22221</v>
      </c>
      <c r="M11462" s="5" t="s">
        <v>54</v>
      </c>
      <c r="N11462">
        <v>3</v>
      </c>
      <c r="O11462" t="s">
        <v>62</v>
      </c>
      <c r="P11462" s="1">
        <v>45356</v>
      </c>
      <c r="Q11462" s="1">
        <v>45420</v>
      </c>
      <c r="R11462">
        <v>1183</v>
      </c>
      <c r="S11462" s="4">
        <v>8.8000000000000007</v>
      </c>
      <c r="T11462" t="s">
        <v>47</v>
      </c>
    </row>
    <row r="11463" spans="1:20" x14ac:dyDescent="0.35">
      <c r="A11463" t="s">
        <v>22222</v>
      </c>
      <c r="B11463" s="5" t="s">
        <v>217</v>
      </c>
      <c r="C11463" s="6">
        <v>99987</v>
      </c>
      <c r="D11463" t="s">
        <v>41</v>
      </c>
      <c r="E11463">
        <v>84989</v>
      </c>
      <c r="F11463" s="5" t="s">
        <v>50</v>
      </c>
      <c r="G11463" s="5" t="s">
        <v>42</v>
      </c>
      <c r="H11463" s="5" t="s">
        <v>126</v>
      </c>
      <c r="I11463" t="s">
        <v>44</v>
      </c>
      <c r="J11463" t="s">
        <v>126</v>
      </c>
      <c r="K11463">
        <v>50</v>
      </c>
      <c r="L11463" s="5" t="s">
        <v>22223</v>
      </c>
      <c r="M11463" s="5" t="s">
        <v>70</v>
      </c>
      <c r="N11463">
        <v>3</v>
      </c>
      <c r="O11463" t="s">
        <v>131</v>
      </c>
      <c r="P11463" s="1">
        <v>45669</v>
      </c>
      <c r="Q11463" s="1">
        <v>45683</v>
      </c>
      <c r="R11463">
        <v>2303</v>
      </c>
      <c r="S11463" s="4">
        <v>6.5</v>
      </c>
      <c r="T11463" t="s">
        <v>103</v>
      </c>
    </row>
    <row r="11464" spans="1:20" x14ac:dyDescent="0.35">
      <c r="A11464" t="s">
        <v>22224</v>
      </c>
      <c r="B11464" s="5" t="s">
        <v>217</v>
      </c>
      <c r="C11464" s="6">
        <v>37144</v>
      </c>
      <c r="D11464" t="s">
        <v>22</v>
      </c>
      <c r="E11464">
        <v>37144</v>
      </c>
      <c r="F11464" s="5" t="s">
        <v>50</v>
      </c>
      <c r="G11464" s="5" t="s">
        <v>24</v>
      </c>
      <c r="H11464" s="5" t="s">
        <v>157</v>
      </c>
      <c r="I11464" t="s">
        <v>26</v>
      </c>
      <c r="J11464" t="s">
        <v>157</v>
      </c>
      <c r="K11464">
        <v>0</v>
      </c>
      <c r="L11464" s="5" t="s">
        <v>22225</v>
      </c>
      <c r="M11464" s="5" t="s">
        <v>70</v>
      </c>
      <c r="N11464">
        <v>3</v>
      </c>
      <c r="O11464" t="s">
        <v>147</v>
      </c>
      <c r="P11464" s="1">
        <v>45383</v>
      </c>
      <c r="Q11464" s="1">
        <v>45435</v>
      </c>
      <c r="R11464">
        <v>2408</v>
      </c>
      <c r="S11464" s="4">
        <v>5.5</v>
      </c>
      <c r="T11464" t="s">
        <v>118</v>
      </c>
    </row>
    <row r="11465" spans="1:20" x14ac:dyDescent="0.35">
      <c r="A11465" t="s">
        <v>22226</v>
      </c>
      <c r="B11465" s="5" t="s">
        <v>32</v>
      </c>
      <c r="C11465" s="6">
        <v>239050</v>
      </c>
      <c r="D11465" t="s">
        <v>33</v>
      </c>
      <c r="E11465">
        <v>26295500</v>
      </c>
      <c r="F11465" s="5" t="s">
        <v>23</v>
      </c>
      <c r="G11465" s="5" t="s">
        <v>51</v>
      </c>
      <c r="H11465" s="5" t="s">
        <v>34</v>
      </c>
      <c r="I11465" t="s">
        <v>26</v>
      </c>
      <c r="J11465" t="s">
        <v>34</v>
      </c>
      <c r="K11465">
        <v>50</v>
      </c>
      <c r="L11465" s="5" t="s">
        <v>22227</v>
      </c>
      <c r="M11465" s="5" t="s">
        <v>70</v>
      </c>
      <c r="N11465">
        <v>17</v>
      </c>
      <c r="O11465" t="s">
        <v>88</v>
      </c>
      <c r="P11465" s="1">
        <v>45599</v>
      </c>
      <c r="Q11465" s="1">
        <v>45647</v>
      </c>
      <c r="R11465">
        <v>1181</v>
      </c>
      <c r="S11465" s="4">
        <v>6.4</v>
      </c>
      <c r="T11465" t="s">
        <v>89</v>
      </c>
    </row>
    <row r="11466" spans="1:20" x14ac:dyDescent="0.35">
      <c r="A11466" t="s">
        <v>22228</v>
      </c>
      <c r="B11466" s="5" t="s">
        <v>28802</v>
      </c>
      <c r="C11466" s="6">
        <v>63804</v>
      </c>
      <c r="D11466" t="s">
        <v>22</v>
      </c>
      <c r="E11466">
        <v>63804</v>
      </c>
      <c r="F11466" s="5" t="s">
        <v>58</v>
      </c>
      <c r="G11466" s="5" t="s">
        <v>51</v>
      </c>
      <c r="H11466" s="5" t="s">
        <v>129</v>
      </c>
      <c r="I11466" t="s">
        <v>26</v>
      </c>
      <c r="J11466" t="s">
        <v>129</v>
      </c>
      <c r="K11466">
        <v>50</v>
      </c>
      <c r="L11466" s="5" t="s">
        <v>22229</v>
      </c>
      <c r="M11466" s="5" t="s">
        <v>37</v>
      </c>
      <c r="N11466">
        <v>1</v>
      </c>
      <c r="O11466" t="s">
        <v>62</v>
      </c>
      <c r="P11466" s="1">
        <v>45567</v>
      </c>
      <c r="Q11466" s="1">
        <v>45587</v>
      </c>
      <c r="R11466">
        <v>1980</v>
      </c>
      <c r="S11466" s="4">
        <v>8</v>
      </c>
      <c r="T11466" t="s">
        <v>118</v>
      </c>
    </row>
    <row r="11467" spans="1:20" x14ac:dyDescent="0.35">
      <c r="A11467" t="s">
        <v>22230</v>
      </c>
      <c r="B11467" s="5" t="s">
        <v>28802</v>
      </c>
      <c r="C11467" s="6">
        <v>121719</v>
      </c>
      <c r="D11467" t="s">
        <v>22</v>
      </c>
      <c r="E11467">
        <v>121719</v>
      </c>
      <c r="F11467" s="5" t="s">
        <v>50</v>
      </c>
      <c r="G11467" s="5" t="s">
        <v>24</v>
      </c>
      <c r="H11467" s="5" t="s">
        <v>25</v>
      </c>
      <c r="I11467" t="s">
        <v>35</v>
      </c>
      <c r="J11467" t="s">
        <v>43</v>
      </c>
      <c r="K11467">
        <v>50</v>
      </c>
      <c r="L11467" s="5" t="s">
        <v>22231</v>
      </c>
      <c r="M11467" s="5" t="s">
        <v>70</v>
      </c>
      <c r="N11467">
        <v>2</v>
      </c>
      <c r="O11467" t="s">
        <v>46</v>
      </c>
      <c r="P11467" s="1">
        <v>45619</v>
      </c>
      <c r="Q11467" s="1">
        <v>45641</v>
      </c>
      <c r="R11467">
        <v>1865</v>
      </c>
      <c r="S11467" s="4">
        <v>5.7</v>
      </c>
      <c r="T11467" t="s">
        <v>89</v>
      </c>
    </row>
    <row r="11468" spans="1:20" x14ac:dyDescent="0.35">
      <c r="A11468" t="s">
        <v>22232</v>
      </c>
      <c r="B11468" s="5" t="s">
        <v>57</v>
      </c>
      <c r="C11468" s="6">
        <v>318346</v>
      </c>
      <c r="D11468" t="s">
        <v>22</v>
      </c>
      <c r="E11468">
        <v>318346</v>
      </c>
      <c r="F11468" s="5" t="s">
        <v>23</v>
      </c>
      <c r="G11468" s="5" t="s">
        <v>51</v>
      </c>
      <c r="H11468" s="5" t="s">
        <v>68</v>
      </c>
      <c r="I11468" t="s">
        <v>26</v>
      </c>
      <c r="J11468" t="s">
        <v>68</v>
      </c>
      <c r="K11468">
        <v>50</v>
      </c>
      <c r="L11468" s="5" t="s">
        <v>867</v>
      </c>
      <c r="M11468" s="5" t="s">
        <v>28</v>
      </c>
      <c r="N11468">
        <v>10</v>
      </c>
      <c r="O11468" t="s">
        <v>107</v>
      </c>
      <c r="P11468" s="1">
        <v>45392</v>
      </c>
      <c r="Q11468" s="1">
        <v>45460</v>
      </c>
      <c r="R11468">
        <v>1715</v>
      </c>
      <c r="S11468" s="4">
        <v>9.3000000000000007</v>
      </c>
      <c r="T11468" t="s">
        <v>79</v>
      </c>
    </row>
    <row r="11469" spans="1:20" x14ac:dyDescent="0.35">
      <c r="A11469" t="s">
        <v>22233</v>
      </c>
      <c r="B11469" s="5" t="s">
        <v>217</v>
      </c>
      <c r="C11469" s="6">
        <v>113713</v>
      </c>
      <c r="D11469" t="s">
        <v>33</v>
      </c>
      <c r="E11469">
        <v>12508430</v>
      </c>
      <c r="F11469" s="5" t="s">
        <v>66</v>
      </c>
      <c r="G11469" s="5" t="s">
        <v>24</v>
      </c>
      <c r="H11469" s="5" t="s">
        <v>34</v>
      </c>
      <c r="I11469" t="s">
        <v>26</v>
      </c>
      <c r="J11469" t="s">
        <v>299</v>
      </c>
      <c r="K11469">
        <v>0</v>
      </c>
      <c r="L11469" s="5" t="s">
        <v>22234</v>
      </c>
      <c r="M11469" s="5" t="s">
        <v>28</v>
      </c>
      <c r="N11469">
        <v>9</v>
      </c>
      <c r="O11469" t="s">
        <v>71</v>
      </c>
      <c r="P11469" s="1">
        <v>45495</v>
      </c>
      <c r="Q11469" s="1">
        <v>45554</v>
      </c>
      <c r="R11469">
        <v>2127</v>
      </c>
      <c r="S11469" s="4">
        <v>9.1</v>
      </c>
      <c r="T11469" t="s">
        <v>30</v>
      </c>
    </row>
    <row r="11470" spans="1:20" x14ac:dyDescent="0.35">
      <c r="A11470" t="s">
        <v>22235</v>
      </c>
      <c r="B11470" s="5" t="s">
        <v>28802</v>
      </c>
      <c r="C11470" s="6">
        <v>129110</v>
      </c>
      <c r="D11470" t="s">
        <v>74</v>
      </c>
      <c r="E11470">
        <v>161388</v>
      </c>
      <c r="F11470" s="5" t="s">
        <v>66</v>
      </c>
      <c r="G11470" s="5" t="s">
        <v>51</v>
      </c>
      <c r="H11470" s="5" t="s">
        <v>75</v>
      </c>
      <c r="I11470" t="s">
        <v>26</v>
      </c>
      <c r="J11470" t="s">
        <v>75</v>
      </c>
      <c r="K11470">
        <v>100</v>
      </c>
      <c r="L11470" s="5" t="s">
        <v>22236</v>
      </c>
      <c r="M11470" s="5" t="s">
        <v>28</v>
      </c>
      <c r="N11470">
        <v>6</v>
      </c>
      <c r="O11470" t="s">
        <v>141</v>
      </c>
      <c r="P11470" s="1">
        <v>45406</v>
      </c>
      <c r="Q11470" s="1">
        <v>45458</v>
      </c>
      <c r="R11470">
        <v>1850</v>
      </c>
      <c r="S11470" s="4">
        <v>8.8000000000000007</v>
      </c>
      <c r="T11470" t="s">
        <v>47</v>
      </c>
    </row>
    <row r="11471" spans="1:20" x14ac:dyDescent="0.35">
      <c r="A11471" t="s">
        <v>22237</v>
      </c>
      <c r="B11471" s="5" t="s">
        <v>28802</v>
      </c>
      <c r="C11471" s="6">
        <v>76550</v>
      </c>
      <c r="D11471" t="s">
        <v>22</v>
      </c>
      <c r="E11471">
        <v>76550</v>
      </c>
      <c r="F11471" s="5" t="s">
        <v>58</v>
      </c>
      <c r="G11471" s="5" t="s">
        <v>59</v>
      </c>
      <c r="H11471" s="5" t="s">
        <v>101</v>
      </c>
      <c r="I11471" t="s">
        <v>44</v>
      </c>
      <c r="J11471" t="s">
        <v>60</v>
      </c>
      <c r="K11471">
        <v>0</v>
      </c>
      <c r="L11471" s="5" t="s">
        <v>22238</v>
      </c>
      <c r="M11471" s="5" t="s">
        <v>28</v>
      </c>
      <c r="N11471">
        <v>1</v>
      </c>
      <c r="O11471" t="s">
        <v>107</v>
      </c>
      <c r="P11471" s="1">
        <v>45372</v>
      </c>
      <c r="Q11471" s="1">
        <v>45413</v>
      </c>
      <c r="R11471">
        <v>972</v>
      </c>
      <c r="S11471" s="4">
        <v>7.6</v>
      </c>
      <c r="T11471" t="s">
        <v>136</v>
      </c>
    </row>
    <row r="11472" spans="1:20" x14ac:dyDescent="0.35">
      <c r="A11472" t="s">
        <v>22239</v>
      </c>
      <c r="B11472" s="5" t="s">
        <v>28801</v>
      </c>
      <c r="C11472" s="6">
        <v>160981</v>
      </c>
      <c r="D11472" t="s">
        <v>33</v>
      </c>
      <c r="E11472">
        <v>17707910</v>
      </c>
      <c r="F11472" s="5" t="s">
        <v>23</v>
      </c>
      <c r="G11472" s="5" t="s">
        <v>42</v>
      </c>
      <c r="H11472" s="5" t="s">
        <v>34</v>
      </c>
      <c r="I11472" t="s">
        <v>44</v>
      </c>
      <c r="J11472" t="s">
        <v>34</v>
      </c>
      <c r="K11472">
        <v>100</v>
      </c>
      <c r="L11472" s="5" t="s">
        <v>22240</v>
      </c>
      <c r="M11472" s="5" t="s">
        <v>28</v>
      </c>
      <c r="N11472">
        <v>19</v>
      </c>
      <c r="O11472" t="s">
        <v>167</v>
      </c>
      <c r="P11472" s="1">
        <v>45539</v>
      </c>
      <c r="Q11472" s="1">
        <v>45584</v>
      </c>
      <c r="R11472">
        <v>2152</v>
      </c>
      <c r="S11472" s="4">
        <v>9.3000000000000007</v>
      </c>
      <c r="T11472" t="s">
        <v>38</v>
      </c>
    </row>
    <row r="11473" spans="1:20" x14ac:dyDescent="0.35">
      <c r="A11473" t="s">
        <v>22241</v>
      </c>
      <c r="B11473" s="5" t="s">
        <v>28801</v>
      </c>
      <c r="C11473" s="6">
        <v>249798</v>
      </c>
      <c r="D11473" t="s">
        <v>120</v>
      </c>
      <c r="E11473">
        <v>224818</v>
      </c>
      <c r="F11473" s="5" t="s">
        <v>23</v>
      </c>
      <c r="G11473" s="5" t="s">
        <v>51</v>
      </c>
      <c r="H11473" s="5" t="s">
        <v>121</v>
      </c>
      <c r="I11473" t="s">
        <v>35</v>
      </c>
      <c r="J11473" t="s">
        <v>121</v>
      </c>
      <c r="K11473">
        <v>100</v>
      </c>
      <c r="L11473" s="5" t="s">
        <v>22242</v>
      </c>
      <c r="M11473" s="5" t="s">
        <v>54</v>
      </c>
      <c r="N11473">
        <v>13</v>
      </c>
      <c r="O11473" t="s">
        <v>141</v>
      </c>
      <c r="P11473" s="1">
        <v>45533</v>
      </c>
      <c r="Q11473" s="1">
        <v>45588</v>
      </c>
      <c r="R11473">
        <v>854</v>
      </c>
      <c r="S11473" s="4">
        <v>7.2</v>
      </c>
      <c r="T11473" t="s">
        <v>38</v>
      </c>
    </row>
    <row r="11474" spans="1:20" x14ac:dyDescent="0.35">
      <c r="A11474" t="s">
        <v>22243</v>
      </c>
      <c r="B11474" s="5" t="s">
        <v>162</v>
      </c>
      <c r="C11474" s="6">
        <v>110277</v>
      </c>
      <c r="D11474" t="s">
        <v>22</v>
      </c>
      <c r="E11474">
        <v>110277</v>
      </c>
      <c r="F11474" s="5" t="s">
        <v>50</v>
      </c>
      <c r="G11474" s="5" t="s">
        <v>42</v>
      </c>
      <c r="H11474" s="5" t="s">
        <v>129</v>
      </c>
      <c r="I11474" t="s">
        <v>35</v>
      </c>
      <c r="J11474" t="s">
        <v>129</v>
      </c>
      <c r="K11474">
        <v>0</v>
      </c>
      <c r="L11474" s="5" t="s">
        <v>22244</v>
      </c>
      <c r="M11474" s="5" t="s">
        <v>54</v>
      </c>
      <c r="N11474">
        <v>4</v>
      </c>
      <c r="O11474" t="s">
        <v>107</v>
      </c>
      <c r="P11474" s="1">
        <v>45546</v>
      </c>
      <c r="Q11474" s="1">
        <v>45584</v>
      </c>
      <c r="R11474">
        <v>1386</v>
      </c>
      <c r="S11474" s="4">
        <v>5.6</v>
      </c>
      <c r="T11474" t="s">
        <v>47</v>
      </c>
    </row>
    <row r="11475" spans="1:20" x14ac:dyDescent="0.35">
      <c r="A11475" t="s">
        <v>22245</v>
      </c>
      <c r="B11475" s="5" t="s">
        <v>28802</v>
      </c>
      <c r="C11475" s="6">
        <v>314219</v>
      </c>
      <c r="D11475" t="s">
        <v>22</v>
      </c>
      <c r="E11475">
        <v>314219</v>
      </c>
      <c r="F11475" s="5" t="s">
        <v>23</v>
      </c>
      <c r="G11475" s="5" t="s">
        <v>42</v>
      </c>
      <c r="H11475" s="5" t="s">
        <v>97</v>
      </c>
      <c r="I11475" t="s">
        <v>26</v>
      </c>
      <c r="J11475" t="s">
        <v>97</v>
      </c>
      <c r="K11475">
        <v>100</v>
      </c>
      <c r="L11475" s="5" t="s">
        <v>9607</v>
      </c>
      <c r="M11475" s="5" t="s">
        <v>37</v>
      </c>
      <c r="N11475">
        <v>19</v>
      </c>
      <c r="O11475" t="s">
        <v>29</v>
      </c>
      <c r="P11475" s="1">
        <v>45690</v>
      </c>
      <c r="Q11475" s="1">
        <v>45745</v>
      </c>
      <c r="R11475">
        <v>1389</v>
      </c>
      <c r="S11475" s="4">
        <v>7.3</v>
      </c>
      <c r="T11475" t="s">
        <v>47</v>
      </c>
    </row>
    <row r="11476" spans="1:20" x14ac:dyDescent="0.35">
      <c r="A11476" t="s">
        <v>22246</v>
      </c>
      <c r="B11476" s="5" t="s">
        <v>174</v>
      </c>
      <c r="C11476" s="6">
        <v>335263</v>
      </c>
      <c r="D11476" t="s">
        <v>120</v>
      </c>
      <c r="E11476">
        <v>301737</v>
      </c>
      <c r="F11476" s="5" t="s">
        <v>23</v>
      </c>
      <c r="G11476" s="5" t="s">
        <v>51</v>
      </c>
      <c r="H11476" s="5" t="s">
        <v>121</v>
      </c>
      <c r="I11476" t="s">
        <v>35</v>
      </c>
      <c r="J11476" t="s">
        <v>121</v>
      </c>
      <c r="K11476">
        <v>100</v>
      </c>
      <c r="L11476" s="5" t="s">
        <v>22247</v>
      </c>
      <c r="M11476" s="5" t="s">
        <v>70</v>
      </c>
      <c r="N11476">
        <v>14</v>
      </c>
      <c r="O11476" t="s">
        <v>85</v>
      </c>
      <c r="P11476" s="1">
        <v>45560</v>
      </c>
      <c r="Q11476" s="1">
        <v>45619</v>
      </c>
      <c r="R11476">
        <v>1870</v>
      </c>
      <c r="S11476" s="4">
        <v>7.4</v>
      </c>
      <c r="T11476" t="s">
        <v>47</v>
      </c>
    </row>
    <row r="11477" spans="1:20" x14ac:dyDescent="0.35">
      <c r="A11477" t="s">
        <v>22248</v>
      </c>
      <c r="B11477" s="5" t="s">
        <v>91</v>
      </c>
      <c r="C11477" s="6">
        <v>124417</v>
      </c>
      <c r="D11477" t="s">
        <v>120</v>
      </c>
      <c r="E11477">
        <v>111975</v>
      </c>
      <c r="F11477" s="5" t="s">
        <v>50</v>
      </c>
      <c r="G11477" s="5" t="s">
        <v>42</v>
      </c>
      <c r="H11477" s="5" t="s">
        <v>121</v>
      </c>
      <c r="I11477" t="s">
        <v>26</v>
      </c>
      <c r="J11477" t="s">
        <v>121</v>
      </c>
      <c r="K11477">
        <v>0</v>
      </c>
      <c r="L11477" s="5" t="s">
        <v>22249</v>
      </c>
      <c r="M11477" s="5" t="s">
        <v>54</v>
      </c>
      <c r="N11477">
        <v>2</v>
      </c>
      <c r="O11477" t="s">
        <v>78</v>
      </c>
      <c r="P11477" s="1">
        <v>45408</v>
      </c>
      <c r="Q11477" s="1">
        <v>45437</v>
      </c>
      <c r="R11477">
        <v>2021</v>
      </c>
      <c r="S11477" s="4">
        <v>8.9</v>
      </c>
      <c r="T11477" t="s">
        <v>89</v>
      </c>
    </row>
    <row r="11478" spans="1:20" x14ac:dyDescent="0.35">
      <c r="A11478" t="s">
        <v>22250</v>
      </c>
      <c r="B11478" s="5" t="s">
        <v>28802</v>
      </c>
      <c r="C11478" s="6">
        <v>124130</v>
      </c>
      <c r="D11478" t="s">
        <v>22</v>
      </c>
      <c r="E11478">
        <v>124130</v>
      </c>
      <c r="F11478" s="5" t="s">
        <v>66</v>
      </c>
      <c r="G11478" s="5" t="s">
        <v>51</v>
      </c>
      <c r="H11478" s="5" t="s">
        <v>52</v>
      </c>
      <c r="I11478" t="s">
        <v>26</v>
      </c>
      <c r="J11478" t="s">
        <v>52</v>
      </c>
      <c r="K11478">
        <v>0</v>
      </c>
      <c r="L11478" s="5" t="s">
        <v>22251</v>
      </c>
      <c r="M11478" s="5" t="s">
        <v>28</v>
      </c>
      <c r="N11478">
        <v>8</v>
      </c>
      <c r="O11478" t="s">
        <v>131</v>
      </c>
      <c r="P11478" s="1">
        <v>45446</v>
      </c>
      <c r="Q11478" s="1">
        <v>45480</v>
      </c>
      <c r="R11478">
        <v>1239</v>
      </c>
      <c r="S11478" s="4">
        <v>6.5</v>
      </c>
      <c r="T11478" t="s">
        <v>103</v>
      </c>
    </row>
    <row r="11479" spans="1:20" x14ac:dyDescent="0.35">
      <c r="A11479" t="s">
        <v>22252</v>
      </c>
      <c r="B11479" s="5" t="s">
        <v>28800</v>
      </c>
      <c r="C11479" s="6">
        <v>80925</v>
      </c>
      <c r="D11479" t="s">
        <v>22</v>
      </c>
      <c r="E11479">
        <v>80925</v>
      </c>
      <c r="F11479" s="5" t="s">
        <v>58</v>
      </c>
      <c r="G11479" s="5" t="s">
        <v>51</v>
      </c>
      <c r="H11479" s="5" t="s">
        <v>101</v>
      </c>
      <c r="I11479" t="s">
        <v>44</v>
      </c>
      <c r="J11479" t="s">
        <v>126</v>
      </c>
      <c r="K11479">
        <v>50</v>
      </c>
      <c r="L11479" s="5" t="s">
        <v>22253</v>
      </c>
      <c r="M11479" s="5" t="s">
        <v>70</v>
      </c>
      <c r="N11479">
        <v>0</v>
      </c>
      <c r="O11479" t="s">
        <v>62</v>
      </c>
      <c r="P11479" s="1">
        <v>45571</v>
      </c>
      <c r="Q11479" s="1">
        <v>45599</v>
      </c>
      <c r="R11479">
        <v>1923</v>
      </c>
      <c r="S11479" s="4">
        <v>8.3000000000000007</v>
      </c>
      <c r="T11479" t="s">
        <v>47</v>
      </c>
    </row>
    <row r="11480" spans="1:20" x14ac:dyDescent="0.35">
      <c r="A11480" t="s">
        <v>22254</v>
      </c>
      <c r="B11480" s="5" t="s">
        <v>32</v>
      </c>
      <c r="C11480" s="6">
        <v>79342</v>
      </c>
      <c r="D11480" t="s">
        <v>22</v>
      </c>
      <c r="E11480">
        <v>79342</v>
      </c>
      <c r="F11480" s="5" t="s">
        <v>50</v>
      </c>
      <c r="G11480" s="5" t="s">
        <v>42</v>
      </c>
      <c r="H11480" s="5" t="s">
        <v>129</v>
      </c>
      <c r="I11480" t="s">
        <v>26</v>
      </c>
      <c r="J11480" t="s">
        <v>359</v>
      </c>
      <c r="K11480">
        <v>100</v>
      </c>
      <c r="L11480" s="5" t="s">
        <v>6514</v>
      </c>
      <c r="M11480" s="5" t="s">
        <v>70</v>
      </c>
      <c r="N11480">
        <v>3</v>
      </c>
      <c r="O11480" t="s">
        <v>112</v>
      </c>
      <c r="P11480" s="1">
        <v>45369</v>
      </c>
      <c r="Q11480" s="1">
        <v>45437</v>
      </c>
      <c r="R11480">
        <v>1291</v>
      </c>
      <c r="S11480" s="4">
        <v>9.5</v>
      </c>
      <c r="T11480" t="s">
        <v>277</v>
      </c>
    </row>
    <row r="11481" spans="1:20" x14ac:dyDescent="0.35">
      <c r="A11481" t="s">
        <v>22255</v>
      </c>
      <c r="B11481" s="5" t="s">
        <v>179</v>
      </c>
      <c r="C11481" s="6">
        <v>97152</v>
      </c>
      <c r="D11481" t="s">
        <v>22</v>
      </c>
      <c r="E11481">
        <v>97152</v>
      </c>
      <c r="F11481" s="5" t="s">
        <v>58</v>
      </c>
      <c r="G11481" s="5" t="s">
        <v>42</v>
      </c>
      <c r="H11481" s="5" t="s">
        <v>101</v>
      </c>
      <c r="I11481" t="s">
        <v>35</v>
      </c>
      <c r="J11481" t="s">
        <v>101</v>
      </c>
      <c r="K11481">
        <v>0</v>
      </c>
      <c r="L11481" s="5" t="s">
        <v>13347</v>
      </c>
      <c r="M11481" s="5" t="s">
        <v>37</v>
      </c>
      <c r="N11481">
        <v>0</v>
      </c>
      <c r="O11481" t="s">
        <v>71</v>
      </c>
      <c r="P11481" s="1">
        <v>45696</v>
      </c>
      <c r="Q11481" s="1">
        <v>45760</v>
      </c>
      <c r="R11481">
        <v>2187</v>
      </c>
      <c r="S11481" s="4">
        <v>7</v>
      </c>
      <c r="T11481" t="s">
        <v>103</v>
      </c>
    </row>
    <row r="11482" spans="1:20" x14ac:dyDescent="0.35">
      <c r="A11482" t="s">
        <v>22256</v>
      </c>
      <c r="B11482" s="5" t="s">
        <v>91</v>
      </c>
      <c r="C11482" s="6">
        <v>142004</v>
      </c>
      <c r="D11482" t="s">
        <v>41</v>
      </c>
      <c r="E11482">
        <v>120703</v>
      </c>
      <c r="F11482" s="5" t="s">
        <v>66</v>
      </c>
      <c r="G11482" s="5" t="s">
        <v>59</v>
      </c>
      <c r="H11482" s="5" t="s">
        <v>60</v>
      </c>
      <c r="I11482" t="s">
        <v>35</v>
      </c>
      <c r="J11482" t="s">
        <v>60</v>
      </c>
      <c r="K11482">
        <v>0</v>
      </c>
      <c r="L11482" s="5" t="s">
        <v>22257</v>
      </c>
      <c r="M11482" s="5" t="s">
        <v>28</v>
      </c>
      <c r="N11482">
        <v>6</v>
      </c>
      <c r="O11482" t="s">
        <v>46</v>
      </c>
      <c r="P11482" s="1">
        <v>45347</v>
      </c>
      <c r="Q11482" s="1">
        <v>45417</v>
      </c>
      <c r="R11482">
        <v>731</v>
      </c>
      <c r="S11482" s="4">
        <v>8.5</v>
      </c>
      <c r="T11482" t="s">
        <v>153</v>
      </c>
    </row>
    <row r="11483" spans="1:20" x14ac:dyDescent="0.35">
      <c r="A11483" t="s">
        <v>22258</v>
      </c>
      <c r="B11483" s="5" t="s">
        <v>49</v>
      </c>
      <c r="C11483" s="6">
        <v>147965</v>
      </c>
      <c r="D11483" t="s">
        <v>22</v>
      </c>
      <c r="E11483">
        <v>147965</v>
      </c>
      <c r="F11483" s="5" t="s">
        <v>66</v>
      </c>
      <c r="G11483" s="5" t="s">
        <v>24</v>
      </c>
      <c r="H11483" s="5" t="s">
        <v>101</v>
      </c>
      <c r="I11483" t="s">
        <v>26</v>
      </c>
      <c r="J11483" t="s">
        <v>101</v>
      </c>
      <c r="K11483">
        <v>50</v>
      </c>
      <c r="L11483" s="5" t="s">
        <v>22259</v>
      </c>
      <c r="M11483" s="5" t="s">
        <v>54</v>
      </c>
      <c r="N11483">
        <v>7</v>
      </c>
      <c r="O11483" t="s">
        <v>85</v>
      </c>
      <c r="P11483" s="1">
        <v>45372</v>
      </c>
      <c r="Q11483" s="1">
        <v>45420</v>
      </c>
      <c r="R11483">
        <v>2334</v>
      </c>
      <c r="S11483" s="4">
        <v>7.9</v>
      </c>
      <c r="T11483" t="s">
        <v>118</v>
      </c>
    </row>
    <row r="11484" spans="1:20" x14ac:dyDescent="0.35">
      <c r="A11484" t="s">
        <v>22260</v>
      </c>
      <c r="B11484" s="5" t="s">
        <v>100</v>
      </c>
      <c r="C11484" s="6">
        <v>192037</v>
      </c>
      <c r="D11484" t="s">
        <v>22</v>
      </c>
      <c r="E11484">
        <v>192037</v>
      </c>
      <c r="F11484" s="5" t="s">
        <v>23</v>
      </c>
      <c r="G11484" s="5" t="s">
        <v>42</v>
      </c>
      <c r="H11484" s="5" t="s">
        <v>129</v>
      </c>
      <c r="I11484" t="s">
        <v>35</v>
      </c>
      <c r="J11484" t="s">
        <v>129</v>
      </c>
      <c r="K11484">
        <v>50</v>
      </c>
      <c r="L11484" s="5" t="s">
        <v>22261</v>
      </c>
      <c r="M11484" s="5" t="s">
        <v>37</v>
      </c>
      <c r="N11484">
        <v>10</v>
      </c>
      <c r="O11484" t="s">
        <v>141</v>
      </c>
      <c r="P11484" s="1">
        <v>45302</v>
      </c>
      <c r="Q11484" s="1">
        <v>45330</v>
      </c>
      <c r="R11484">
        <v>1028</v>
      </c>
      <c r="S11484" s="4">
        <v>5.9</v>
      </c>
      <c r="T11484" t="s">
        <v>95</v>
      </c>
    </row>
    <row r="11485" spans="1:20" x14ac:dyDescent="0.35">
      <c r="A11485" t="s">
        <v>22262</v>
      </c>
      <c r="B11485" s="5" t="s">
        <v>21</v>
      </c>
      <c r="C11485" s="6">
        <v>127383</v>
      </c>
      <c r="D11485" t="s">
        <v>41</v>
      </c>
      <c r="E11485">
        <v>108276</v>
      </c>
      <c r="F11485" s="5" t="s">
        <v>66</v>
      </c>
      <c r="G11485" s="5" t="s">
        <v>51</v>
      </c>
      <c r="H11485" s="5" t="s">
        <v>60</v>
      </c>
      <c r="I11485" t="s">
        <v>26</v>
      </c>
      <c r="J11485" t="s">
        <v>165</v>
      </c>
      <c r="K11485">
        <v>0</v>
      </c>
      <c r="L11485" s="5" t="s">
        <v>22263</v>
      </c>
      <c r="M11485" s="5" t="s">
        <v>54</v>
      </c>
      <c r="N11485">
        <v>9</v>
      </c>
      <c r="O11485" t="s">
        <v>62</v>
      </c>
      <c r="P11485" s="1">
        <v>45594</v>
      </c>
      <c r="Q11485" s="1">
        <v>45656</v>
      </c>
      <c r="R11485">
        <v>1853</v>
      </c>
      <c r="S11485" s="4">
        <v>8.4</v>
      </c>
      <c r="T11485" t="s">
        <v>95</v>
      </c>
    </row>
    <row r="11486" spans="1:20" x14ac:dyDescent="0.35">
      <c r="A11486" t="s">
        <v>22264</v>
      </c>
      <c r="B11486" s="5" t="s">
        <v>105</v>
      </c>
      <c r="C11486" s="6">
        <v>85256</v>
      </c>
      <c r="D11486" t="s">
        <v>41</v>
      </c>
      <c r="E11486">
        <v>72468</v>
      </c>
      <c r="F11486" s="5" t="s">
        <v>50</v>
      </c>
      <c r="G11486" s="5" t="s">
        <v>42</v>
      </c>
      <c r="H11486" s="5" t="s">
        <v>126</v>
      </c>
      <c r="I11486" t="s">
        <v>44</v>
      </c>
      <c r="J11486" t="s">
        <v>126</v>
      </c>
      <c r="K11486">
        <v>50</v>
      </c>
      <c r="L11486" s="5" t="s">
        <v>22265</v>
      </c>
      <c r="M11486" s="5" t="s">
        <v>54</v>
      </c>
      <c r="N11486">
        <v>3</v>
      </c>
      <c r="O11486" t="s">
        <v>112</v>
      </c>
      <c r="P11486" s="1">
        <v>45443</v>
      </c>
      <c r="Q11486" s="1">
        <v>45510</v>
      </c>
      <c r="R11486">
        <v>899</v>
      </c>
      <c r="S11486" s="4">
        <v>5.5</v>
      </c>
      <c r="T11486" t="s">
        <v>38</v>
      </c>
    </row>
    <row r="11487" spans="1:20" x14ac:dyDescent="0.35">
      <c r="A11487" t="s">
        <v>22266</v>
      </c>
      <c r="B11487" s="5" t="s">
        <v>174</v>
      </c>
      <c r="C11487" s="6">
        <v>191885</v>
      </c>
      <c r="D11487" t="s">
        <v>22</v>
      </c>
      <c r="E11487">
        <v>191885</v>
      </c>
      <c r="F11487" s="5" t="s">
        <v>66</v>
      </c>
      <c r="G11487" s="5" t="s">
        <v>42</v>
      </c>
      <c r="H11487" s="5" t="s">
        <v>68</v>
      </c>
      <c r="I11487" t="s">
        <v>35</v>
      </c>
      <c r="J11487" t="s">
        <v>68</v>
      </c>
      <c r="K11487">
        <v>50</v>
      </c>
      <c r="L11487" s="5" t="s">
        <v>5931</v>
      </c>
      <c r="M11487" s="5" t="s">
        <v>37</v>
      </c>
      <c r="N11487">
        <v>7</v>
      </c>
      <c r="O11487" t="s">
        <v>85</v>
      </c>
      <c r="P11487" s="1">
        <v>45401</v>
      </c>
      <c r="Q11487" s="1">
        <v>45458</v>
      </c>
      <c r="R11487">
        <v>2006</v>
      </c>
      <c r="S11487" s="4">
        <v>8.6</v>
      </c>
      <c r="T11487" t="s">
        <v>89</v>
      </c>
    </row>
    <row r="11488" spans="1:20" x14ac:dyDescent="0.35">
      <c r="A11488" t="s">
        <v>22267</v>
      </c>
      <c r="B11488" s="5" t="s">
        <v>40</v>
      </c>
      <c r="C11488" s="6">
        <v>106706</v>
      </c>
      <c r="D11488" t="s">
        <v>22</v>
      </c>
      <c r="E11488">
        <v>106706</v>
      </c>
      <c r="F11488" s="5" t="s">
        <v>66</v>
      </c>
      <c r="G11488" s="5" t="s">
        <v>51</v>
      </c>
      <c r="H11488" s="5" t="s">
        <v>191</v>
      </c>
      <c r="I11488" t="s">
        <v>44</v>
      </c>
      <c r="J11488" t="s">
        <v>191</v>
      </c>
      <c r="K11488">
        <v>100</v>
      </c>
      <c r="L11488" s="5" t="s">
        <v>22268</v>
      </c>
      <c r="M11488" s="5" t="s">
        <v>37</v>
      </c>
      <c r="N11488">
        <v>6</v>
      </c>
      <c r="O11488" t="s">
        <v>78</v>
      </c>
      <c r="P11488" s="1">
        <v>45740</v>
      </c>
      <c r="Q11488" s="1">
        <v>45799</v>
      </c>
      <c r="R11488">
        <v>1323</v>
      </c>
      <c r="S11488" s="4">
        <v>7.6</v>
      </c>
      <c r="T11488" t="s">
        <v>63</v>
      </c>
    </row>
    <row r="11489" spans="1:20" x14ac:dyDescent="0.35">
      <c r="A11489" t="s">
        <v>22269</v>
      </c>
      <c r="B11489" s="5" t="s">
        <v>28799</v>
      </c>
      <c r="C11489" s="6">
        <v>144625</v>
      </c>
      <c r="D11489" t="s">
        <v>22</v>
      </c>
      <c r="E11489">
        <v>144625</v>
      </c>
      <c r="F11489" s="5" t="s">
        <v>66</v>
      </c>
      <c r="G11489" s="5" t="s">
        <v>59</v>
      </c>
      <c r="H11489" s="5" t="s">
        <v>129</v>
      </c>
      <c r="I11489" t="s">
        <v>35</v>
      </c>
      <c r="J11489" t="s">
        <v>129</v>
      </c>
      <c r="K11489">
        <v>50</v>
      </c>
      <c r="L11489" s="5" t="s">
        <v>22270</v>
      </c>
      <c r="M11489" s="5" t="s">
        <v>37</v>
      </c>
      <c r="N11489">
        <v>6</v>
      </c>
      <c r="O11489" t="s">
        <v>88</v>
      </c>
      <c r="P11489" s="1">
        <v>45695</v>
      </c>
      <c r="Q11489" s="1">
        <v>45755</v>
      </c>
      <c r="R11489">
        <v>2418</v>
      </c>
      <c r="S11489" s="4">
        <v>6.6</v>
      </c>
      <c r="T11489" t="s">
        <v>103</v>
      </c>
    </row>
    <row r="11490" spans="1:20" x14ac:dyDescent="0.35">
      <c r="A11490" t="s">
        <v>22271</v>
      </c>
      <c r="B11490" s="5" t="s">
        <v>217</v>
      </c>
      <c r="C11490" s="6">
        <v>89096</v>
      </c>
      <c r="D11490" t="s">
        <v>92</v>
      </c>
      <c r="E11490">
        <v>66822</v>
      </c>
      <c r="F11490" s="5" t="s">
        <v>50</v>
      </c>
      <c r="G11490" s="5" t="s">
        <v>42</v>
      </c>
      <c r="H11490" s="5" t="s">
        <v>93</v>
      </c>
      <c r="I11490" t="s">
        <v>35</v>
      </c>
      <c r="J11490" t="s">
        <v>93</v>
      </c>
      <c r="K11490">
        <v>0</v>
      </c>
      <c r="L11490" s="5" t="s">
        <v>22272</v>
      </c>
      <c r="M11490" s="5" t="s">
        <v>54</v>
      </c>
      <c r="N11490">
        <v>4</v>
      </c>
      <c r="O11490" t="s">
        <v>88</v>
      </c>
      <c r="P11490" s="1">
        <v>45705</v>
      </c>
      <c r="Q11490" s="1">
        <v>45774</v>
      </c>
      <c r="R11490">
        <v>944</v>
      </c>
      <c r="S11490" s="4">
        <v>8.8000000000000007</v>
      </c>
      <c r="T11490" t="s">
        <v>118</v>
      </c>
    </row>
    <row r="11491" spans="1:20" x14ac:dyDescent="0.35">
      <c r="A11491" t="s">
        <v>22273</v>
      </c>
      <c r="B11491" s="5" t="s">
        <v>28799</v>
      </c>
      <c r="C11491" s="6">
        <v>113094</v>
      </c>
      <c r="D11491" t="s">
        <v>22</v>
      </c>
      <c r="E11491">
        <v>113094</v>
      </c>
      <c r="F11491" s="5" t="s">
        <v>50</v>
      </c>
      <c r="G11491" s="5" t="s">
        <v>51</v>
      </c>
      <c r="H11491" s="5" t="s">
        <v>97</v>
      </c>
      <c r="I11491" t="s">
        <v>26</v>
      </c>
      <c r="J11491" t="s">
        <v>97</v>
      </c>
      <c r="K11491">
        <v>50</v>
      </c>
      <c r="L11491" s="5" t="s">
        <v>22274</v>
      </c>
      <c r="M11491" s="5" t="s">
        <v>70</v>
      </c>
      <c r="N11491">
        <v>3</v>
      </c>
      <c r="O11491" t="s">
        <v>141</v>
      </c>
      <c r="P11491" s="1">
        <v>45366</v>
      </c>
      <c r="Q11491" s="1">
        <v>45434</v>
      </c>
      <c r="R11491">
        <v>1878</v>
      </c>
      <c r="S11491" s="4">
        <v>7.7</v>
      </c>
      <c r="T11491" t="s">
        <v>95</v>
      </c>
    </row>
    <row r="11492" spans="1:20" x14ac:dyDescent="0.35">
      <c r="A11492" t="s">
        <v>22275</v>
      </c>
      <c r="B11492" s="5" t="s">
        <v>28800</v>
      </c>
      <c r="C11492" s="6">
        <v>44438</v>
      </c>
      <c r="D11492" t="s">
        <v>22</v>
      </c>
      <c r="E11492">
        <v>44438</v>
      </c>
      <c r="F11492" s="5" t="s">
        <v>58</v>
      </c>
      <c r="G11492" s="5" t="s">
        <v>51</v>
      </c>
      <c r="H11492" s="5" t="s">
        <v>165</v>
      </c>
      <c r="I11492" t="s">
        <v>44</v>
      </c>
      <c r="J11492" t="s">
        <v>165</v>
      </c>
      <c r="K11492">
        <v>50</v>
      </c>
      <c r="L11492" s="5" t="s">
        <v>22276</v>
      </c>
      <c r="M11492" s="5" t="s">
        <v>54</v>
      </c>
      <c r="N11492">
        <v>0</v>
      </c>
      <c r="O11492" t="s">
        <v>88</v>
      </c>
      <c r="P11492" s="1">
        <v>45362</v>
      </c>
      <c r="Q11492" s="1">
        <v>45376</v>
      </c>
      <c r="R11492">
        <v>2149</v>
      </c>
      <c r="S11492" s="4">
        <v>8.8000000000000007</v>
      </c>
      <c r="T11492" t="s">
        <v>63</v>
      </c>
    </row>
    <row r="11493" spans="1:20" x14ac:dyDescent="0.35">
      <c r="A11493" t="s">
        <v>22277</v>
      </c>
      <c r="B11493" s="5" t="s">
        <v>28802</v>
      </c>
      <c r="C11493" s="6">
        <v>74828</v>
      </c>
      <c r="D11493" t="s">
        <v>41</v>
      </c>
      <c r="E11493">
        <v>63604</v>
      </c>
      <c r="F11493" s="5" t="s">
        <v>58</v>
      </c>
      <c r="G11493" s="5" t="s">
        <v>42</v>
      </c>
      <c r="H11493" s="5" t="s">
        <v>126</v>
      </c>
      <c r="I11493" t="s">
        <v>44</v>
      </c>
      <c r="J11493" t="s">
        <v>126</v>
      </c>
      <c r="K11493">
        <v>0</v>
      </c>
      <c r="L11493" s="5" t="s">
        <v>22278</v>
      </c>
      <c r="M11493" s="5" t="s">
        <v>70</v>
      </c>
      <c r="N11493">
        <v>1</v>
      </c>
      <c r="O11493" t="s">
        <v>172</v>
      </c>
      <c r="P11493" s="1">
        <v>45547</v>
      </c>
      <c r="Q11493" s="1">
        <v>45586</v>
      </c>
      <c r="R11493">
        <v>1386</v>
      </c>
      <c r="S11493" s="4">
        <v>6.3</v>
      </c>
      <c r="T11493" t="s">
        <v>47</v>
      </c>
    </row>
    <row r="11494" spans="1:20" x14ac:dyDescent="0.35">
      <c r="A11494" t="s">
        <v>22279</v>
      </c>
      <c r="B11494" s="5" t="s">
        <v>105</v>
      </c>
      <c r="C11494" s="6">
        <v>79856</v>
      </c>
      <c r="D11494" t="s">
        <v>81</v>
      </c>
      <c r="E11494">
        <v>107806</v>
      </c>
      <c r="F11494" s="5" t="s">
        <v>50</v>
      </c>
      <c r="G11494" s="5" t="s">
        <v>24</v>
      </c>
      <c r="H11494" s="5" t="s">
        <v>82</v>
      </c>
      <c r="I11494" t="s">
        <v>26</v>
      </c>
      <c r="J11494" t="s">
        <v>82</v>
      </c>
      <c r="K11494">
        <v>0</v>
      </c>
      <c r="L11494" s="5" t="s">
        <v>22280</v>
      </c>
      <c r="M11494" s="5" t="s">
        <v>54</v>
      </c>
      <c r="N11494">
        <v>2</v>
      </c>
      <c r="O11494" t="s">
        <v>167</v>
      </c>
      <c r="P11494" s="1">
        <v>45434</v>
      </c>
      <c r="Q11494" s="1">
        <v>45497</v>
      </c>
      <c r="R11494">
        <v>1575</v>
      </c>
      <c r="S11494" s="4">
        <v>6.9</v>
      </c>
      <c r="T11494" t="s">
        <v>47</v>
      </c>
    </row>
    <row r="11495" spans="1:20" x14ac:dyDescent="0.35">
      <c r="A11495" t="s">
        <v>22281</v>
      </c>
      <c r="B11495" s="5" t="s">
        <v>162</v>
      </c>
      <c r="C11495" s="6">
        <v>155247</v>
      </c>
      <c r="D11495" t="s">
        <v>22</v>
      </c>
      <c r="E11495">
        <v>155247</v>
      </c>
      <c r="F11495" s="5" t="s">
        <v>23</v>
      </c>
      <c r="G11495" s="5" t="s">
        <v>59</v>
      </c>
      <c r="H11495" s="5" t="s">
        <v>129</v>
      </c>
      <c r="I11495" t="s">
        <v>26</v>
      </c>
      <c r="J11495" t="s">
        <v>129</v>
      </c>
      <c r="K11495">
        <v>100</v>
      </c>
      <c r="L11495" s="5" t="s">
        <v>22282</v>
      </c>
      <c r="M11495" s="5" t="s">
        <v>70</v>
      </c>
      <c r="N11495">
        <v>17</v>
      </c>
      <c r="O11495" t="s">
        <v>85</v>
      </c>
      <c r="P11495" s="1">
        <v>45692</v>
      </c>
      <c r="Q11495" s="1">
        <v>45706</v>
      </c>
      <c r="R11495">
        <v>1759</v>
      </c>
      <c r="S11495" s="4">
        <v>9.4</v>
      </c>
      <c r="T11495" t="s">
        <v>243</v>
      </c>
    </row>
    <row r="11496" spans="1:20" x14ac:dyDescent="0.35">
      <c r="A11496" t="s">
        <v>22283</v>
      </c>
      <c r="B11496" s="5" t="s">
        <v>28802</v>
      </c>
      <c r="C11496" s="6">
        <v>86084</v>
      </c>
      <c r="D11496" t="s">
        <v>41</v>
      </c>
      <c r="E11496">
        <v>73171</v>
      </c>
      <c r="F11496" s="5" t="s">
        <v>58</v>
      </c>
      <c r="G11496" s="5" t="s">
        <v>24</v>
      </c>
      <c r="H11496" s="5" t="s">
        <v>60</v>
      </c>
      <c r="I11496" t="s">
        <v>35</v>
      </c>
      <c r="J11496" t="s">
        <v>76</v>
      </c>
      <c r="K11496">
        <v>100</v>
      </c>
      <c r="L11496" s="5" t="s">
        <v>22284</v>
      </c>
      <c r="M11496" s="5" t="s">
        <v>37</v>
      </c>
      <c r="N11496">
        <v>1</v>
      </c>
      <c r="O11496" t="s">
        <v>112</v>
      </c>
      <c r="P11496" s="1">
        <v>45693</v>
      </c>
      <c r="Q11496" s="1">
        <v>45750</v>
      </c>
      <c r="R11496">
        <v>1866</v>
      </c>
      <c r="S11496" s="4">
        <v>5.0999999999999996</v>
      </c>
      <c r="T11496" t="s">
        <v>79</v>
      </c>
    </row>
    <row r="11497" spans="1:20" x14ac:dyDescent="0.35">
      <c r="A11497" t="s">
        <v>22285</v>
      </c>
      <c r="B11497" s="5" t="s">
        <v>162</v>
      </c>
      <c r="C11497" s="6">
        <v>121255</v>
      </c>
      <c r="D11497" t="s">
        <v>22</v>
      </c>
      <c r="E11497">
        <v>121255</v>
      </c>
      <c r="F11497" s="5" t="s">
        <v>50</v>
      </c>
      <c r="G11497" s="5" t="s">
        <v>24</v>
      </c>
      <c r="H11497" s="5" t="s">
        <v>68</v>
      </c>
      <c r="I11497" t="s">
        <v>35</v>
      </c>
      <c r="J11497" t="s">
        <v>68</v>
      </c>
      <c r="K11497">
        <v>0</v>
      </c>
      <c r="L11497" s="5" t="s">
        <v>22286</v>
      </c>
      <c r="M11497" s="5" t="s">
        <v>54</v>
      </c>
      <c r="N11497">
        <v>4</v>
      </c>
      <c r="O11497" t="s">
        <v>107</v>
      </c>
      <c r="P11497" s="1">
        <v>45379</v>
      </c>
      <c r="Q11497" s="1">
        <v>45446</v>
      </c>
      <c r="R11497">
        <v>2180</v>
      </c>
      <c r="S11497" s="4">
        <v>8.1</v>
      </c>
      <c r="T11497" t="s">
        <v>30</v>
      </c>
    </row>
    <row r="11498" spans="1:20" x14ac:dyDescent="0.35">
      <c r="A11498" t="s">
        <v>22287</v>
      </c>
      <c r="B11498" s="5" t="s">
        <v>73</v>
      </c>
      <c r="C11498" s="6">
        <v>120964</v>
      </c>
      <c r="D11498" t="s">
        <v>22</v>
      </c>
      <c r="E11498">
        <v>120964</v>
      </c>
      <c r="F11498" s="5" t="s">
        <v>66</v>
      </c>
      <c r="G11498" s="5" t="s">
        <v>42</v>
      </c>
      <c r="H11498" s="5" t="s">
        <v>97</v>
      </c>
      <c r="I11498" t="s">
        <v>44</v>
      </c>
      <c r="J11498" t="s">
        <v>1192</v>
      </c>
      <c r="K11498">
        <v>50</v>
      </c>
      <c r="L11498" s="5" t="s">
        <v>22288</v>
      </c>
      <c r="M11498" s="5" t="s">
        <v>28</v>
      </c>
      <c r="N11498">
        <v>9</v>
      </c>
      <c r="O11498" t="s">
        <v>112</v>
      </c>
      <c r="P11498" s="1">
        <v>45422</v>
      </c>
      <c r="Q11498" s="1">
        <v>45475</v>
      </c>
      <c r="R11498">
        <v>511</v>
      </c>
      <c r="S11498" s="4">
        <v>9.3000000000000007</v>
      </c>
      <c r="T11498" t="s">
        <v>30</v>
      </c>
    </row>
    <row r="11499" spans="1:20" x14ac:dyDescent="0.35">
      <c r="A11499" t="s">
        <v>22289</v>
      </c>
      <c r="B11499" s="5" t="s">
        <v>179</v>
      </c>
      <c r="C11499" s="6">
        <v>170957</v>
      </c>
      <c r="D11499" t="s">
        <v>92</v>
      </c>
      <c r="E11499">
        <v>128218</v>
      </c>
      <c r="F11499" s="5" t="s">
        <v>66</v>
      </c>
      <c r="G11499" s="5" t="s">
        <v>51</v>
      </c>
      <c r="H11499" s="5" t="s">
        <v>93</v>
      </c>
      <c r="I11499" t="s">
        <v>35</v>
      </c>
      <c r="J11499" t="s">
        <v>93</v>
      </c>
      <c r="K11499">
        <v>100</v>
      </c>
      <c r="L11499" s="5" t="s">
        <v>17517</v>
      </c>
      <c r="M11499" s="5" t="s">
        <v>28</v>
      </c>
      <c r="N11499">
        <v>6</v>
      </c>
      <c r="O11499" t="s">
        <v>167</v>
      </c>
      <c r="P11499" s="1">
        <v>45612</v>
      </c>
      <c r="Q11499" s="1">
        <v>45638</v>
      </c>
      <c r="R11499">
        <v>1965</v>
      </c>
      <c r="S11499" s="4">
        <v>8.5</v>
      </c>
      <c r="T11499" t="s">
        <v>89</v>
      </c>
    </row>
    <row r="11500" spans="1:20" x14ac:dyDescent="0.35">
      <c r="A11500" t="s">
        <v>22290</v>
      </c>
      <c r="B11500" s="5" t="s">
        <v>91</v>
      </c>
      <c r="C11500" s="6">
        <v>80134</v>
      </c>
      <c r="D11500" t="s">
        <v>33</v>
      </c>
      <c r="E11500">
        <v>8814740</v>
      </c>
      <c r="F11500" s="5" t="s">
        <v>50</v>
      </c>
      <c r="G11500" s="5" t="s">
        <v>51</v>
      </c>
      <c r="H11500" s="5" t="s">
        <v>34</v>
      </c>
      <c r="I11500" t="s">
        <v>26</v>
      </c>
      <c r="J11500" t="s">
        <v>129</v>
      </c>
      <c r="K11500">
        <v>0</v>
      </c>
      <c r="L11500" s="5" t="s">
        <v>22291</v>
      </c>
      <c r="M11500" s="5" t="s">
        <v>28</v>
      </c>
      <c r="N11500">
        <v>2</v>
      </c>
      <c r="O11500" t="s">
        <v>172</v>
      </c>
      <c r="P11500" s="1">
        <v>45393</v>
      </c>
      <c r="Q11500" s="1">
        <v>45450</v>
      </c>
      <c r="R11500">
        <v>936</v>
      </c>
      <c r="S11500" s="4">
        <v>6.7</v>
      </c>
      <c r="T11500" t="s">
        <v>210</v>
      </c>
    </row>
    <row r="11501" spans="1:20" x14ac:dyDescent="0.35">
      <c r="A11501" t="s">
        <v>22292</v>
      </c>
      <c r="B11501" s="5" t="s">
        <v>73</v>
      </c>
      <c r="C11501" s="6">
        <v>139486</v>
      </c>
      <c r="D11501" t="s">
        <v>33</v>
      </c>
      <c r="E11501">
        <v>15343460</v>
      </c>
      <c r="F11501" s="5" t="s">
        <v>23</v>
      </c>
      <c r="G11501" s="5" t="s">
        <v>59</v>
      </c>
      <c r="H11501" s="5" t="s">
        <v>34</v>
      </c>
      <c r="I11501" t="s">
        <v>44</v>
      </c>
      <c r="J11501" t="s">
        <v>75</v>
      </c>
      <c r="K11501">
        <v>50</v>
      </c>
      <c r="L11501" s="5" t="s">
        <v>22293</v>
      </c>
      <c r="M11501" s="5" t="s">
        <v>28</v>
      </c>
      <c r="N11501">
        <v>13</v>
      </c>
      <c r="O11501" t="s">
        <v>62</v>
      </c>
      <c r="P11501" s="1">
        <v>45542</v>
      </c>
      <c r="Q11501" s="1">
        <v>45613</v>
      </c>
      <c r="R11501">
        <v>1203</v>
      </c>
      <c r="S11501" s="4">
        <v>6.6</v>
      </c>
      <c r="T11501" t="s">
        <v>136</v>
      </c>
    </row>
    <row r="11502" spans="1:20" x14ac:dyDescent="0.35">
      <c r="A11502" t="s">
        <v>22294</v>
      </c>
      <c r="B11502" s="5" t="s">
        <v>100</v>
      </c>
      <c r="C11502" s="6">
        <v>65381</v>
      </c>
      <c r="D11502" t="s">
        <v>65</v>
      </c>
      <c r="E11502">
        <v>84995</v>
      </c>
      <c r="F11502" s="5" t="s">
        <v>58</v>
      </c>
      <c r="G11502" s="5" t="s">
        <v>59</v>
      </c>
      <c r="H11502" s="5" t="s">
        <v>67</v>
      </c>
      <c r="I11502" t="s">
        <v>35</v>
      </c>
      <c r="J11502" t="s">
        <v>67</v>
      </c>
      <c r="K11502">
        <v>50</v>
      </c>
      <c r="L11502" s="5" t="s">
        <v>22295</v>
      </c>
      <c r="M11502" s="5" t="s">
        <v>37</v>
      </c>
      <c r="N11502">
        <v>0</v>
      </c>
      <c r="O11502" t="s">
        <v>131</v>
      </c>
      <c r="P11502" s="1">
        <v>45617</v>
      </c>
      <c r="Q11502" s="1">
        <v>45674</v>
      </c>
      <c r="R11502">
        <v>1622</v>
      </c>
      <c r="S11502" s="4">
        <v>6.9</v>
      </c>
      <c r="T11502" t="s">
        <v>30</v>
      </c>
    </row>
    <row r="11503" spans="1:20" x14ac:dyDescent="0.35">
      <c r="A11503" t="s">
        <v>22296</v>
      </c>
      <c r="B11503" s="5" t="s">
        <v>40</v>
      </c>
      <c r="C11503" s="6">
        <v>171324</v>
      </c>
      <c r="D11503" t="s">
        <v>22</v>
      </c>
      <c r="E11503">
        <v>171324</v>
      </c>
      <c r="F11503" s="5" t="s">
        <v>23</v>
      </c>
      <c r="G11503" s="5" t="s">
        <v>42</v>
      </c>
      <c r="H11503" s="5" t="s">
        <v>68</v>
      </c>
      <c r="I11503" t="s">
        <v>44</v>
      </c>
      <c r="J11503" t="s">
        <v>68</v>
      </c>
      <c r="K11503">
        <v>0</v>
      </c>
      <c r="L11503" s="5" t="s">
        <v>22297</v>
      </c>
      <c r="M11503" s="5" t="s">
        <v>37</v>
      </c>
      <c r="N11503">
        <v>15</v>
      </c>
      <c r="O11503" t="s">
        <v>131</v>
      </c>
      <c r="P11503" s="1">
        <v>45475</v>
      </c>
      <c r="Q11503" s="1">
        <v>45515</v>
      </c>
      <c r="R11503">
        <v>1183</v>
      </c>
      <c r="S11503" s="4">
        <v>7.5</v>
      </c>
      <c r="T11503" t="s">
        <v>63</v>
      </c>
    </row>
    <row r="11504" spans="1:20" x14ac:dyDescent="0.35">
      <c r="A11504" t="s">
        <v>22298</v>
      </c>
      <c r="B11504" s="5" t="s">
        <v>162</v>
      </c>
      <c r="C11504" s="6">
        <v>87775</v>
      </c>
      <c r="D11504" t="s">
        <v>22</v>
      </c>
      <c r="E11504">
        <v>87775</v>
      </c>
      <c r="F11504" s="5" t="s">
        <v>66</v>
      </c>
      <c r="G11504" s="5" t="s">
        <v>51</v>
      </c>
      <c r="H11504" s="5" t="s">
        <v>165</v>
      </c>
      <c r="I11504" t="s">
        <v>26</v>
      </c>
      <c r="J11504" t="s">
        <v>165</v>
      </c>
      <c r="K11504">
        <v>100</v>
      </c>
      <c r="L11504" s="5" t="s">
        <v>22299</v>
      </c>
      <c r="M11504" s="5" t="s">
        <v>70</v>
      </c>
      <c r="N11504">
        <v>6</v>
      </c>
      <c r="O11504" t="s">
        <v>147</v>
      </c>
      <c r="P11504" s="1">
        <v>45480</v>
      </c>
      <c r="Q11504" s="1">
        <v>45508</v>
      </c>
      <c r="R11504">
        <v>2349</v>
      </c>
      <c r="S11504" s="4">
        <v>6.3</v>
      </c>
      <c r="T11504" t="s">
        <v>55</v>
      </c>
    </row>
    <row r="11505" spans="1:20" x14ac:dyDescent="0.35">
      <c r="A11505" t="s">
        <v>22300</v>
      </c>
      <c r="B11505" s="5" t="s">
        <v>100</v>
      </c>
      <c r="C11505" s="6">
        <v>172632</v>
      </c>
      <c r="D11505" t="s">
        <v>41</v>
      </c>
      <c r="E11505">
        <v>146737</v>
      </c>
      <c r="F11505" s="5" t="s">
        <v>23</v>
      </c>
      <c r="G11505" s="5" t="s">
        <v>51</v>
      </c>
      <c r="H11505" s="5" t="s">
        <v>151</v>
      </c>
      <c r="I11505" t="s">
        <v>44</v>
      </c>
      <c r="J11505" t="s">
        <v>151</v>
      </c>
      <c r="K11505">
        <v>0</v>
      </c>
      <c r="L11505" s="5" t="s">
        <v>22301</v>
      </c>
      <c r="M11505" s="5" t="s">
        <v>70</v>
      </c>
      <c r="N11505">
        <v>11</v>
      </c>
      <c r="O11505" t="s">
        <v>172</v>
      </c>
      <c r="P11505" s="1">
        <v>45606</v>
      </c>
      <c r="Q11505" s="1">
        <v>45656</v>
      </c>
      <c r="R11505">
        <v>2272</v>
      </c>
      <c r="S11505" s="4">
        <v>5.6</v>
      </c>
      <c r="T11505" t="s">
        <v>136</v>
      </c>
    </row>
    <row r="11506" spans="1:20" x14ac:dyDescent="0.35">
      <c r="A11506" t="s">
        <v>22302</v>
      </c>
      <c r="B11506" s="5" t="s">
        <v>174</v>
      </c>
      <c r="C11506" s="6">
        <v>88588</v>
      </c>
      <c r="D11506" t="s">
        <v>22</v>
      </c>
      <c r="E11506">
        <v>88588</v>
      </c>
      <c r="F11506" s="5" t="s">
        <v>50</v>
      </c>
      <c r="G11506" s="5" t="s">
        <v>24</v>
      </c>
      <c r="H11506" s="5" t="s">
        <v>97</v>
      </c>
      <c r="I11506" t="s">
        <v>44</v>
      </c>
      <c r="J11506" t="s">
        <v>97</v>
      </c>
      <c r="K11506">
        <v>50</v>
      </c>
      <c r="L11506" s="5" t="s">
        <v>22303</v>
      </c>
      <c r="M11506" s="5" t="s">
        <v>37</v>
      </c>
      <c r="N11506">
        <v>4</v>
      </c>
      <c r="O11506" t="s">
        <v>141</v>
      </c>
      <c r="P11506" s="1">
        <v>45567</v>
      </c>
      <c r="Q11506" s="1">
        <v>45583</v>
      </c>
      <c r="R11506">
        <v>572</v>
      </c>
      <c r="S11506" s="4">
        <v>6.8</v>
      </c>
      <c r="T11506" t="s">
        <v>95</v>
      </c>
    </row>
    <row r="11507" spans="1:20" x14ac:dyDescent="0.35">
      <c r="A11507" t="s">
        <v>22304</v>
      </c>
      <c r="B11507" s="5" t="s">
        <v>21</v>
      </c>
      <c r="C11507" s="6">
        <v>168771</v>
      </c>
      <c r="D11507" t="s">
        <v>41</v>
      </c>
      <c r="E11507">
        <v>143455</v>
      </c>
      <c r="F11507" s="5" t="s">
        <v>23</v>
      </c>
      <c r="G11507" s="5" t="s">
        <v>59</v>
      </c>
      <c r="H11507" s="5" t="s">
        <v>126</v>
      </c>
      <c r="I11507" t="s">
        <v>26</v>
      </c>
      <c r="J11507" t="s">
        <v>126</v>
      </c>
      <c r="K11507">
        <v>0</v>
      </c>
      <c r="L11507" s="5" t="s">
        <v>22305</v>
      </c>
      <c r="M11507" s="5" t="s">
        <v>28</v>
      </c>
      <c r="N11507">
        <v>15</v>
      </c>
      <c r="O11507" t="s">
        <v>167</v>
      </c>
      <c r="P11507" s="1">
        <v>45732</v>
      </c>
      <c r="Q11507" s="1">
        <v>45783</v>
      </c>
      <c r="R11507">
        <v>1787</v>
      </c>
      <c r="S11507" s="4">
        <v>5.7</v>
      </c>
      <c r="T11507" t="s">
        <v>95</v>
      </c>
    </row>
    <row r="11508" spans="1:20" x14ac:dyDescent="0.35">
      <c r="A11508" t="s">
        <v>22306</v>
      </c>
      <c r="B11508" s="5" t="s">
        <v>28799</v>
      </c>
      <c r="C11508" s="6">
        <v>90000</v>
      </c>
      <c r="D11508" t="s">
        <v>22</v>
      </c>
      <c r="E11508">
        <v>90000</v>
      </c>
      <c r="F11508" s="5" t="s">
        <v>50</v>
      </c>
      <c r="G11508" s="5" t="s">
        <v>59</v>
      </c>
      <c r="H11508" s="5" t="s">
        <v>129</v>
      </c>
      <c r="I11508" t="s">
        <v>44</v>
      </c>
      <c r="J11508" t="s">
        <v>129</v>
      </c>
      <c r="K11508">
        <v>100</v>
      </c>
      <c r="L11508" s="5" t="s">
        <v>22307</v>
      </c>
      <c r="M11508" s="5" t="s">
        <v>28</v>
      </c>
      <c r="N11508">
        <v>4</v>
      </c>
      <c r="O11508" t="s">
        <v>141</v>
      </c>
      <c r="P11508" s="1">
        <v>45394</v>
      </c>
      <c r="Q11508" s="1">
        <v>45411</v>
      </c>
      <c r="R11508">
        <v>1336</v>
      </c>
      <c r="S11508" s="4">
        <v>5.0999999999999996</v>
      </c>
      <c r="T11508" t="s">
        <v>47</v>
      </c>
    </row>
    <row r="11509" spans="1:20" x14ac:dyDescent="0.35">
      <c r="A11509" t="s">
        <v>22308</v>
      </c>
      <c r="B11509" s="5" t="s">
        <v>217</v>
      </c>
      <c r="C11509" s="6">
        <v>38919</v>
      </c>
      <c r="D11509" t="s">
        <v>22</v>
      </c>
      <c r="E11509">
        <v>38919</v>
      </c>
      <c r="F11509" s="5" t="s">
        <v>50</v>
      </c>
      <c r="G11509" s="5" t="s">
        <v>24</v>
      </c>
      <c r="H11509" s="5" t="s">
        <v>157</v>
      </c>
      <c r="I11509" t="s">
        <v>26</v>
      </c>
      <c r="J11509" t="s">
        <v>110</v>
      </c>
      <c r="K11509">
        <v>0</v>
      </c>
      <c r="L11509" s="5" t="s">
        <v>22309</v>
      </c>
      <c r="M11509" s="5" t="s">
        <v>37</v>
      </c>
      <c r="N11509">
        <v>3</v>
      </c>
      <c r="O11509" t="s">
        <v>62</v>
      </c>
      <c r="P11509" s="1">
        <v>45718</v>
      </c>
      <c r="Q11509" s="1">
        <v>45740</v>
      </c>
      <c r="R11509">
        <v>1440</v>
      </c>
      <c r="S11509" s="4">
        <v>7.8</v>
      </c>
      <c r="T11509" t="s">
        <v>118</v>
      </c>
    </row>
    <row r="11510" spans="1:20" x14ac:dyDescent="0.35">
      <c r="A11510" t="s">
        <v>22310</v>
      </c>
      <c r="B11510" s="5" t="s">
        <v>100</v>
      </c>
      <c r="C11510" s="6">
        <v>63396</v>
      </c>
      <c r="D11510" t="s">
        <v>41</v>
      </c>
      <c r="E11510">
        <v>53887</v>
      </c>
      <c r="F11510" s="5" t="s">
        <v>58</v>
      </c>
      <c r="G11510" s="5" t="s">
        <v>42</v>
      </c>
      <c r="H11510" s="5" t="s">
        <v>60</v>
      </c>
      <c r="I11510" t="s">
        <v>26</v>
      </c>
      <c r="J11510" t="s">
        <v>60</v>
      </c>
      <c r="K11510">
        <v>50</v>
      </c>
      <c r="L11510" s="5" t="s">
        <v>22311</v>
      </c>
      <c r="M11510" s="5" t="s">
        <v>37</v>
      </c>
      <c r="N11510">
        <v>0</v>
      </c>
      <c r="O11510" t="s">
        <v>88</v>
      </c>
      <c r="P11510" s="1">
        <v>45476</v>
      </c>
      <c r="Q11510" s="1">
        <v>45528</v>
      </c>
      <c r="R11510">
        <v>1182</v>
      </c>
      <c r="S11510" s="4">
        <v>5.9</v>
      </c>
      <c r="T11510" t="s">
        <v>89</v>
      </c>
    </row>
    <row r="11511" spans="1:20" x14ac:dyDescent="0.35">
      <c r="A11511" t="s">
        <v>22312</v>
      </c>
      <c r="B11511" s="5" t="s">
        <v>28801</v>
      </c>
      <c r="C11511" s="6">
        <v>127703</v>
      </c>
      <c r="D11511" t="s">
        <v>22</v>
      </c>
      <c r="E11511">
        <v>127703</v>
      </c>
      <c r="F11511" s="5" t="s">
        <v>23</v>
      </c>
      <c r="G11511" s="5" t="s">
        <v>51</v>
      </c>
      <c r="H11511" s="5" t="s">
        <v>165</v>
      </c>
      <c r="I11511" t="s">
        <v>44</v>
      </c>
      <c r="J11511" t="s">
        <v>410</v>
      </c>
      <c r="K11511">
        <v>50</v>
      </c>
      <c r="L11511" s="5" t="s">
        <v>22313</v>
      </c>
      <c r="M11511" s="5" t="s">
        <v>54</v>
      </c>
      <c r="N11511">
        <v>14</v>
      </c>
      <c r="O11511" t="s">
        <v>167</v>
      </c>
      <c r="P11511" s="1">
        <v>45614</v>
      </c>
      <c r="Q11511" s="1">
        <v>45660</v>
      </c>
      <c r="R11511">
        <v>1976</v>
      </c>
      <c r="S11511" s="4">
        <v>6.3</v>
      </c>
      <c r="T11511" t="s">
        <v>243</v>
      </c>
    </row>
    <row r="11512" spans="1:20" x14ac:dyDescent="0.35">
      <c r="A11512" t="s">
        <v>22314</v>
      </c>
      <c r="B11512" s="5" t="s">
        <v>28802</v>
      </c>
      <c r="C11512" s="6">
        <v>136930</v>
      </c>
      <c r="D11512" t="s">
        <v>22</v>
      </c>
      <c r="E11512">
        <v>136930</v>
      </c>
      <c r="F11512" s="5" t="s">
        <v>50</v>
      </c>
      <c r="G11512" s="5" t="s">
        <v>59</v>
      </c>
      <c r="H11512" s="5" t="s">
        <v>68</v>
      </c>
      <c r="I11512" t="s">
        <v>26</v>
      </c>
      <c r="J11512" t="s">
        <v>68</v>
      </c>
      <c r="K11512">
        <v>50</v>
      </c>
      <c r="L11512" s="5" t="s">
        <v>22315</v>
      </c>
      <c r="M11512" s="5" t="s">
        <v>54</v>
      </c>
      <c r="N11512">
        <v>2</v>
      </c>
      <c r="O11512" t="s">
        <v>172</v>
      </c>
      <c r="P11512" s="1">
        <v>45327</v>
      </c>
      <c r="Q11512" s="1">
        <v>45357</v>
      </c>
      <c r="R11512">
        <v>2481</v>
      </c>
      <c r="S11512" s="4">
        <v>9.8000000000000007</v>
      </c>
      <c r="T11512" t="s">
        <v>55</v>
      </c>
    </row>
    <row r="11513" spans="1:20" x14ac:dyDescent="0.35">
      <c r="A11513" t="s">
        <v>22316</v>
      </c>
      <c r="B11513" s="5" t="s">
        <v>28800</v>
      </c>
      <c r="C11513" s="6">
        <v>62653</v>
      </c>
      <c r="D11513" t="s">
        <v>41</v>
      </c>
      <c r="E11513">
        <v>53255</v>
      </c>
      <c r="F11513" s="5" t="s">
        <v>58</v>
      </c>
      <c r="G11513" s="5" t="s">
        <v>51</v>
      </c>
      <c r="H11513" s="5" t="s">
        <v>151</v>
      </c>
      <c r="I11513" t="s">
        <v>44</v>
      </c>
      <c r="J11513" t="s">
        <v>151</v>
      </c>
      <c r="K11513">
        <v>0</v>
      </c>
      <c r="L11513" s="5" t="s">
        <v>6347</v>
      </c>
      <c r="M11513" s="5" t="s">
        <v>37</v>
      </c>
      <c r="N11513">
        <v>0</v>
      </c>
      <c r="O11513" t="s">
        <v>147</v>
      </c>
      <c r="P11513" s="1">
        <v>45329</v>
      </c>
      <c r="Q11513" s="1">
        <v>45389</v>
      </c>
      <c r="R11513">
        <v>1111</v>
      </c>
      <c r="S11513" s="4">
        <v>5.0999999999999996</v>
      </c>
      <c r="T11513" t="s">
        <v>210</v>
      </c>
    </row>
    <row r="11514" spans="1:20" x14ac:dyDescent="0.35">
      <c r="A11514" t="s">
        <v>22317</v>
      </c>
      <c r="B11514" s="5" t="s">
        <v>73</v>
      </c>
      <c r="C11514" s="6">
        <v>238158</v>
      </c>
      <c r="D11514" t="s">
        <v>22</v>
      </c>
      <c r="E11514">
        <v>238158</v>
      </c>
      <c r="F11514" s="5" t="s">
        <v>23</v>
      </c>
      <c r="G11514" s="5" t="s">
        <v>51</v>
      </c>
      <c r="H11514" s="5" t="s">
        <v>25</v>
      </c>
      <c r="I11514" t="s">
        <v>35</v>
      </c>
      <c r="J11514" t="s">
        <v>25</v>
      </c>
      <c r="K11514">
        <v>0</v>
      </c>
      <c r="L11514" s="5" t="s">
        <v>22318</v>
      </c>
      <c r="M11514" s="5" t="s">
        <v>54</v>
      </c>
      <c r="N11514">
        <v>19</v>
      </c>
      <c r="O11514" t="s">
        <v>107</v>
      </c>
      <c r="P11514" s="1">
        <v>45691</v>
      </c>
      <c r="Q11514" s="1">
        <v>45714</v>
      </c>
      <c r="R11514">
        <v>2232</v>
      </c>
      <c r="S11514" s="4">
        <v>7.3</v>
      </c>
      <c r="T11514" t="s">
        <v>63</v>
      </c>
    </row>
    <row r="11515" spans="1:20" x14ac:dyDescent="0.35">
      <c r="A11515" t="s">
        <v>22319</v>
      </c>
      <c r="B11515" s="5" t="s">
        <v>162</v>
      </c>
      <c r="C11515" s="6">
        <v>67273</v>
      </c>
      <c r="D11515" t="s">
        <v>81</v>
      </c>
      <c r="E11515">
        <v>90819</v>
      </c>
      <c r="F11515" s="5" t="s">
        <v>50</v>
      </c>
      <c r="G11515" s="5" t="s">
        <v>51</v>
      </c>
      <c r="H11515" s="5" t="s">
        <v>82</v>
      </c>
      <c r="I11515" t="s">
        <v>44</v>
      </c>
      <c r="J11515" t="s">
        <v>82</v>
      </c>
      <c r="K11515">
        <v>100</v>
      </c>
      <c r="L11515" s="5" t="s">
        <v>22320</v>
      </c>
      <c r="M11515" s="5" t="s">
        <v>37</v>
      </c>
      <c r="N11515">
        <v>2</v>
      </c>
      <c r="O11515" t="s">
        <v>107</v>
      </c>
      <c r="P11515" s="1">
        <v>45631</v>
      </c>
      <c r="Q11515" s="1">
        <v>45651</v>
      </c>
      <c r="R11515">
        <v>1782</v>
      </c>
      <c r="S11515" s="4">
        <v>8.6</v>
      </c>
      <c r="T11515" t="s">
        <v>38</v>
      </c>
    </row>
    <row r="11516" spans="1:20" x14ac:dyDescent="0.35">
      <c r="A11516" t="s">
        <v>22321</v>
      </c>
      <c r="B11516" s="5" t="s">
        <v>28801</v>
      </c>
      <c r="C11516" s="6">
        <v>296408</v>
      </c>
      <c r="D11516" t="s">
        <v>22</v>
      </c>
      <c r="E11516">
        <v>296408</v>
      </c>
      <c r="F11516" s="5" t="s">
        <v>23</v>
      </c>
      <c r="G11516" s="5" t="s">
        <v>51</v>
      </c>
      <c r="H11516" s="5" t="s">
        <v>97</v>
      </c>
      <c r="I11516" t="s">
        <v>35</v>
      </c>
      <c r="J11516" t="s">
        <v>97</v>
      </c>
      <c r="K11516">
        <v>50</v>
      </c>
      <c r="L11516" s="5" t="s">
        <v>22322</v>
      </c>
      <c r="M11516" s="5" t="s">
        <v>54</v>
      </c>
      <c r="N11516">
        <v>12</v>
      </c>
      <c r="O11516" t="s">
        <v>141</v>
      </c>
      <c r="P11516" s="1">
        <v>45298</v>
      </c>
      <c r="Q11516" s="1">
        <v>45325</v>
      </c>
      <c r="R11516">
        <v>1976</v>
      </c>
      <c r="S11516" s="4">
        <v>8.8000000000000007</v>
      </c>
      <c r="T11516" t="s">
        <v>95</v>
      </c>
    </row>
    <row r="11517" spans="1:20" x14ac:dyDescent="0.35">
      <c r="A11517" t="s">
        <v>22323</v>
      </c>
      <c r="B11517" s="5" t="s">
        <v>100</v>
      </c>
      <c r="C11517" s="6">
        <v>82078</v>
      </c>
      <c r="D11517" t="s">
        <v>41</v>
      </c>
      <c r="E11517">
        <v>69766</v>
      </c>
      <c r="F11517" s="5" t="s">
        <v>50</v>
      </c>
      <c r="G11517" s="5" t="s">
        <v>59</v>
      </c>
      <c r="H11517" s="5" t="s">
        <v>126</v>
      </c>
      <c r="I11517" t="s">
        <v>44</v>
      </c>
      <c r="J11517" t="s">
        <v>126</v>
      </c>
      <c r="K11517">
        <v>100</v>
      </c>
      <c r="L11517" s="5" t="s">
        <v>16854</v>
      </c>
      <c r="M11517" s="5" t="s">
        <v>28</v>
      </c>
      <c r="N11517">
        <v>3</v>
      </c>
      <c r="O11517" t="s">
        <v>147</v>
      </c>
      <c r="P11517" s="1">
        <v>45743</v>
      </c>
      <c r="Q11517" s="1">
        <v>45796</v>
      </c>
      <c r="R11517">
        <v>2475</v>
      </c>
      <c r="S11517" s="4">
        <v>9.3000000000000007</v>
      </c>
      <c r="T11517" t="s">
        <v>243</v>
      </c>
    </row>
    <row r="11518" spans="1:20" x14ac:dyDescent="0.35">
      <c r="A11518" t="s">
        <v>22324</v>
      </c>
      <c r="B11518" s="5" t="s">
        <v>174</v>
      </c>
      <c r="C11518" s="6">
        <v>62170</v>
      </c>
      <c r="D11518" t="s">
        <v>41</v>
      </c>
      <c r="E11518">
        <v>52845</v>
      </c>
      <c r="F11518" s="5" t="s">
        <v>50</v>
      </c>
      <c r="G11518" s="5" t="s">
        <v>42</v>
      </c>
      <c r="H11518" s="5" t="s">
        <v>60</v>
      </c>
      <c r="I11518" t="s">
        <v>44</v>
      </c>
      <c r="J11518" t="s">
        <v>82</v>
      </c>
      <c r="K11518">
        <v>0</v>
      </c>
      <c r="L11518" s="5" t="s">
        <v>22325</v>
      </c>
      <c r="M11518" s="5" t="s">
        <v>54</v>
      </c>
      <c r="N11518">
        <v>2</v>
      </c>
      <c r="O11518" t="s">
        <v>107</v>
      </c>
      <c r="P11518" s="1">
        <v>45764</v>
      </c>
      <c r="Q11518" s="1">
        <v>45807</v>
      </c>
      <c r="R11518">
        <v>2294</v>
      </c>
      <c r="S11518" s="4">
        <v>6.8</v>
      </c>
      <c r="T11518" t="s">
        <v>79</v>
      </c>
    </row>
    <row r="11519" spans="1:20" x14ac:dyDescent="0.35">
      <c r="A11519" t="s">
        <v>22326</v>
      </c>
      <c r="B11519" s="5" t="s">
        <v>105</v>
      </c>
      <c r="C11519" s="6">
        <v>156317</v>
      </c>
      <c r="D11519" t="s">
        <v>92</v>
      </c>
      <c r="E11519">
        <v>117238</v>
      </c>
      <c r="F11519" s="5" t="s">
        <v>66</v>
      </c>
      <c r="G11519" s="5" t="s">
        <v>51</v>
      </c>
      <c r="H11519" s="5" t="s">
        <v>93</v>
      </c>
      <c r="I11519" t="s">
        <v>35</v>
      </c>
      <c r="J11519" t="s">
        <v>354</v>
      </c>
      <c r="K11519">
        <v>100</v>
      </c>
      <c r="L11519" s="5" t="s">
        <v>22327</v>
      </c>
      <c r="M11519" s="5" t="s">
        <v>37</v>
      </c>
      <c r="N11519">
        <v>8</v>
      </c>
      <c r="O11519" t="s">
        <v>88</v>
      </c>
      <c r="P11519" s="1">
        <v>45703</v>
      </c>
      <c r="Q11519" s="1">
        <v>45736</v>
      </c>
      <c r="R11519">
        <v>2149</v>
      </c>
      <c r="S11519" s="4">
        <v>5.3</v>
      </c>
      <c r="T11519" t="s">
        <v>243</v>
      </c>
    </row>
    <row r="11520" spans="1:20" x14ac:dyDescent="0.35">
      <c r="A11520" t="s">
        <v>22328</v>
      </c>
      <c r="B11520" s="5" t="s">
        <v>105</v>
      </c>
      <c r="C11520" s="6">
        <v>222260</v>
      </c>
      <c r="D11520" t="s">
        <v>120</v>
      </c>
      <c r="E11520">
        <v>200034</v>
      </c>
      <c r="F11520" s="5" t="s">
        <v>23</v>
      </c>
      <c r="G11520" s="5" t="s">
        <v>51</v>
      </c>
      <c r="H11520" s="5" t="s">
        <v>121</v>
      </c>
      <c r="I11520" t="s">
        <v>44</v>
      </c>
      <c r="J11520" t="s">
        <v>121</v>
      </c>
      <c r="K11520">
        <v>0</v>
      </c>
      <c r="L11520" s="5" t="s">
        <v>1917</v>
      </c>
      <c r="M11520" s="5" t="s">
        <v>37</v>
      </c>
      <c r="N11520">
        <v>11</v>
      </c>
      <c r="O11520" t="s">
        <v>29</v>
      </c>
      <c r="P11520" s="1">
        <v>45519</v>
      </c>
      <c r="Q11520" s="1">
        <v>45564</v>
      </c>
      <c r="R11520">
        <v>1557</v>
      </c>
      <c r="S11520" s="4">
        <v>8.8000000000000007</v>
      </c>
      <c r="T11520" t="s">
        <v>103</v>
      </c>
    </row>
    <row r="11521" spans="1:20" x14ac:dyDescent="0.35">
      <c r="A11521" t="s">
        <v>22329</v>
      </c>
      <c r="B11521" s="5" t="s">
        <v>100</v>
      </c>
      <c r="C11521" s="6">
        <v>37876</v>
      </c>
      <c r="D11521" t="s">
        <v>22</v>
      </c>
      <c r="E11521">
        <v>37876</v>
      </c>
      <c r="F11521" s="5" t="s">
        <v>66</v>
      </c>
      <c r="G11521" s="5" t="s">
        <v>51</v>
      </c>
      <c r="H11521" s="5" t="s">
        <v>116</v>
      </c>
      <c r="I11521" t="s">
        <v>44</v>
      </c>
      <c r="J11521" t="s">
        <v>116</v>
      </c>
      <c r="K11521">
        <v>0</v>
      </c>
      <c r="L11521" s="5" t="s">
        <v>7554</v>
      </c>
      <c r="M11521" s="5" t="s">
        <v>28</v>
      </c>
      <c r="N11521">
        <v>5</v>
      </c>
      <c r="O11521" t="s">
        <v>172</v>
      </c>
      <c r="P11521" s="1">
        <v>45540</v>
      </c>
      <c r="Q11521" s="1">
        <v>45599</v>
      </c>
      <c r="R11521">
        <v>1333</v>
      </c>
      <c r="S11521" s="4">
        <v>8.6999999999999993</v>
      </c>
      <c r="T11521" t="s">
        <v>210</v>
      </c>
    </row>
    <row r="11522" spans="1:20" x14ac:dyDescent="0.35">
      <c r="A11522" t="s">
        <v>22330</v>
      </c>
      <c r="B11522" s="5" t="s">
        <v>73</v>
      </c>
      <c r="C11522" s="6">
        <v>78486</v>
      </c>
      <c r="D11522" t="s">
        <v>22</v>
      </c>
      <c r="E11522">
        <v>78486</v>
      </c>
      <c r="F11522" s="5" t="s">
        <v>50</v>
      </c>
      <c r="G11522" s="5" t="s">
        <v>24</v>
      </c>
      <c r="H11522" s="5" t="s">
        <v>25</v>
      </c>
      <c r="I11522" t="s">
        <v>26</v>
      </c>
      <c r="J11522" t="s">
        <v>25</v>
      </c>
      <c r="K11522">
        <v>50</v>
      </c>
      <c r="L11522" s="5" t="s">
        <v>22331</v>
      </c>
      <c r="M11522" s="5" t="s">
        <v>28</v>
      </c>
      <c r="N11522">
        <v>4</v>
      </c>
      <c r="O11522" t="s">
        <v>135</v>
      </c>
      <c r="P11522" s="1">
        <v>45568</v>
      </c>
      <c r="Q11522" s="1">
        <v>45633</v>
      </c>
      <c r="R11522">
        <v>2117</v>
      </c>
      <c r="S11522" s="4">
        <v>9.1</v>
      </c>
      <c r="T11522" t="s">
        <v>89</v>
      </c>
    </row>
    <row r="11523" spans="1:20" x14ac:dyDescent="0.35">
      <c r="A11523" t="s">
        <v>22332</v>
      </c>
      <c r="B11523" s="5" t="s">
        <v>100</v>
      </c>
      <c r="C11523" s="6">
        <v>192938</v>
      </c>
      <c r="D11523" t="s">
        <v>41</v>
      </c>
      <c r="E11523">
        <v>163997</v>
      </c>
      <c r="F11523" s="5" t="s">
        <v>23</v>
      </c>
      <c r="G11523" s="5" t="s">
        <v>42</v>
      </c>
      <c r="H11523" s="5" t="s">
        <v>126</v>
      </c>
      <c r="I11523" t="s">
        <v>44</v>
      </c>
      <c r="J11523" t="s">
        <v>423</v>
      </c>
      <c r="K11523">
        <v>100</v>
      </c>
      <c r="L11523" s="5" t="s">
        <v>22333</v>
      </c>
      <c r="M11523" s="5" t="s">
        <v>70</v>
      </c>
      <c r="N11523">
        <v>14</v>
      </c>
      <c r="O11523" t="s">
        <v>29</v>
      </c>
      <c r="P11523" s="1">
        <v>45583</v>
      </c>
      <c r="Q11523" s="1">
        <v>45655</v>
      </c>
      <c r="R11523">
        <v>1316</v>
      </c>
      <c r="S11523" s="4">
        <v>9.6999999999999993</v>
      </c>
      <c r="T11523" t="s">
        <v>118</v>
      </c>
    </row>
    <row r="11524" spans="1:20" x14ac:dyDescent="0.35">
      <c r="A11524" t="s">
        <v>22334</v>
      </c>
      <c r="B11524" s="5" t="s">
        <v>105</v>
      </c>
      <c r="C11524" s="6">
        <v>43359</v>
      </c>
      <c r="D11524" t="s">
        <v>22</v>
      </c>
      <c r="E11524">
        <v>43359</v>
      </c>
      <c r="F11524" s="5" t="s">
        <v>66</v>
      </c>
      <c r="G11524" s="5" t="s">
        <v>24</v>
      </c>
      <c r="H11524" s="5" t="s">
        <v>116</v>
      </c>
      <c r="I11524" t="s">
        <v>35</v>
      </c>
      <c r="J11524" t="s">
        <v>116</v>
      </c>
      <c r="K11524">
        <v>50</v>
      </c>
      <c r="L11524" s="5" t="s">
        <v>22335</v>
      </c>
      <c r="M11524" s="5" t="s">
        <v>54</v>
      </c>
      <c r="N11524">
        <v>8</v>
      </c>
      <c r="O11524" t="s">
        <v>112</v>
      </c>
      <c r="P11524" s="1">
        <v>45684</v>
      </c>
      <c r="Q11524" s="1">
        <v>45715</v>
      </c>
      <c r="R11524">
        <v>2445</v>
      </c>
      <c r="S11524" s="4">
        <v>8.8000000000000007</v>
      </c>
      <c r="T11524" t="s">
        <v>55</v>
      </c>
    </row>
    <row r="11525" spans="1:20" x14ac:dyDescent="0.35">
      <c r="A11525" t="s">
        <v>22336</v>
      </c>
      <c r="B11525" s="5" t="s">
        <v>105</v>
      </c>
      <c r="C11525" s="6">
        <v>118994</v>
      </c>
      <c r="D11525" t="s">
        <v>41</v>
      </c>
      <c r="E11525">
        <v>101145</v>
      </c>
      <c r="F11525" s="5" t="s">
        <v>66</v>
      </c>
      <c r="G11525" s="5" t="s">
        <v>24</v>
      </c>
      <c r="H11525" s="5" t="s">
        <v>43</v>
      </c>
      <c r="I11525" t="s">
        <v>26</v>
      </c>
      <c r="J11525" t="s">
        <v>43</v>
      </c>
      <c r="K11525">
        <v>100</v>
      </c>
      <c r="L11525" s="5" t="s">
        <v>22337</v>
      </c>
      <c r="M11525" s="5" t="s">
        <v>28</v>
      </c>
      <c r="N11525">
        <v>9</v>
      </c>
      <c r="O11525" t="s">
        <v>71</v>
      </c>
      <c r="P11525" s="1">
        <v>45529</v>
      </c>
      <c r="Q11525" s="1">
        <v>45572</v>
      </c>
      <c r="R11525">
        <v>1049</v>
      </c>
      <c r="S11525" s="4">
        <v>5.6</v>
      </c>
      <c r="T11525" t="s">
        <v>136</v>
      </c>
    </row>
    <row r="11526" spans="1:20" x14ac:dyDescent="0.35">
      <c r="A11526" t="s">
        <v>22338</v>
      </c>
      <c r="B11526" s="5" t="s">
        <v>217</v>
      </c>
      <c r="C11526" s="6">
        <v>97478</v>
      </c>
      <c r="D11526" t="s">
        <v>120</v>
      </c>
      <c r="E11526">
        <v>87730</v>
      </c>
      <c r="F11526" s="5" t="s">
        <v>50</v>
      </c>
      <c r="G11526" s="5" t="s">
        <v>51</v>
      </c>
      <c r="H11526" s="5" t="s">
        <v>121</v>
      </c>
      <c r="I11526" t="s">
        <v>44</v>
      </c>
      <c r="J11526" t="s">
        <v>121</v>
      </c>
      <c r="K11526">
        <v>0</v>
      </c>
      <c r="L11526" s="5" t="s">
        <v>22339</v>
      </c>
      <c r="M11526" s="5" t="s">
        <v>54</v>
      </c>
      <c r="N11526">
        <v>4</v>
      </c>
      <c r="O11526" t="s">
        <v>107</v>
      </c>
      <c r="P11526" s="1">
        <v>45746</v>
      </c>
      <c r="Q11526" s="1">
        <v>45778</v>
      </c>
      <c r="R11526">
        <v>1307</v>
      </c>
      <c r="S11526" s="4">
        <v>9.6</v>
      </c>
      <c r="T11526" t="s">
        <v>277</v>
      </c>
    </row>
    <row r="11527" spans="1:20" x14ac:dyDescent="0.35">
      <c r="A11527" t="s">
        <v>22340</v>
      </c>
      <c r="B11527" s="5" t="s">
        <v>32</v>
      </c>
      <c r="C11527" s="6">
        <v>88392</v>
      </c>
      <c r="D11527" t="s">
        <v>41</v>
      </c>
      <c r="E11527">
        <v>75133</v>
      </c>
      <c r="F11527" s="5" t="s">
        <v>50</v>
      </c>
      <c r="G11527" s="5" t="s">
        <v>59</v>
      </c>
      <c r="H11527" s="5" t="s">
        <v>60</v>
      </c>
      <c r="I11527" t="s">
        <v>44</v>
      </c>
      <c r="J11527" t="s">
        <v>60</v>
      </c>
      <c r="K11527">
        <v>50</v>
      </c>
      <c r="L11527" s="5" t="s">
        <v>22341</v>
      </c>
      <c r="M11527" s="5" t="s">
        <v>54</v>
      </c>
      <c r="N11527">
        <v>2</v>
      </c>
      <c r="O11527" t="s">
        <v>135</v>
      </c>
      <c r="P11527" s="1">
        <v>45624</v>
      </c>
      <c r="Q11527" s="1">
        <v>45652</v>
      </c>
      <c r="R11527">
        <v>1526</v>
      </c>
      <c r="S11527" s="4">
        <v>5.8</v>
      </c>
      <c r="T11527" t="s">
        <v>210</v>
      </c>
    </row>
    <row r="11528" spans="1:20" x14ac:dyDescent="0.35">
      <c r="A11528" t="s">
        <v>22342</v>
      </c>
      <c r="B11528" s="5" t="s">
        <v>28800</v>
      </c>
      <c r="C11528" s="6">
        <v>134966</v>
      </c>
      <c r="D11528" t="s">
        <v>22</v>
      </c>
      <c r="E11528">
        <v>134966</v>
      </c>
      <c r="F11528" s="5" t="s">
        <v>66</v>
      </c>
      <c r="G11528" s="5" t="s">
        <v>51</v>
      </c>
      <c r="H11528" s="5" t="s">
        <v>25</v>
      </c>
      <c r="I11528" t="s">
        <v>44</v>
      </c>
      <c r="J11528" t="s">
        <v>151</v>
      </c>
      <c r="K11528">
        <v>50</v>
      </c>
      <c r="L11528" s="5" t="s">
        <v>22343</v>
      </c>
      <c r="M11528" s="5" t="s">
        <v>28</v>
      </c>
      <c r="N11528">
        <v>6</v>
      </c>
      <c r="O11528" t="s">
        <v>135</v>
      </c>
      <c r="P11528" s="1">
        <v>45436</v>
      </c>
      <c r="Q11528" s="1">
        <v>45457</v>
      </c>
      <c r="R11528">
        <v>1182</v>
      </c>
      <c r="S11528" s="4">
        <v>6</v>
      </c>
      <c r="T11528" t="s">
        <v>55</v>
      </c>
    </row>
    <row r="11529" spans="1:20" x14ac:dyDescent="0.35">
      <c r="A11529" t="s">
        <v>22344</v>
      </c>
      <c r="B11529" s="5" t="s">
        <v>162</v>
      </c>
      <c r="C11529" s="6">
        <v>106203</v>
      </c>
      <c r="D11529" t="s">
        <v>81</v>
      </c>
      <c r="E11529">
        <v>143374</v>
      </c>
      <c r="F11529" s="5" t="s">
        <v>50</v>
      </c>
      <c r="G11529" s="5" t="s">
        <v>51</v>
      </c>
      <c r="H11529" s="5" t="s">
        <v>82</v>
      </c>
      <c r="I11529" t="s">
        <v>26</v>
      </c>
      <c r="J11529" t="s">
        <v>82</v>
      </c>
      <c r="K11529">
        <v>0</v>
      </c>
      <c r="L11529" s="5" t="s">
        <v>22345</v>
      </c>
      <c r="M11529" s="5" t="s">
        <v>70</v>
      </c>
      <c r="N11529">
        <v>3</v>
      </c>
      <c r="O11529" t="s">
        <v>107</v>
      </c>
      <c r="P11529" s="1">
        <v>45325</v>
      </c>
      <c r="Q11529" s="1">
        <v>45346</v>
      </c>
      <c r="R11529">
        <v>1658</v>
      </c>
      <c r="S11529" s="4">
        <v>9.8000000000000007</v>
      </c>
      <c r="T11529" t="s">
        <v>118</v>
      </c>
    </row>
    <row r="11530" spans="1:20" x14ac:dyDescent="0.35">
      <c r="A11530" t="s">
        <v>22346</v>
      </c>
      <c r="B11530" s="5" t="s">
        <v>28801</v>
      </c>
      <c r="C11530" s="6">
        <v>202928</v>
      </c>
      <c r="D11530" t="s">
        <v>22</v>
      </c>
      <c r="E11530">
        <v>202928</v>
      </c>
      <c r="F11530" s="5" t="s">
        <v>23</v>
      </c>
      <c r="G11530" s="5" t="s">
        <v>42</v>
      </c>
      <c r="H11530" s="5" t="s">
        <v>129</v>
      </c>
      <c r="I11530" t="s">
        <v>44</v>
      </c>
      <c r="J11530" t="s">
        <v>129</v>
      </c>
      <c r="K11530">
        <v>0</v>
      </c>
      <c r="L11530" s="5" t="s">
        <v>22347</v>
      </c>
      <c r="M11530" s="5" t="s">
        <v>37</v>
      </c>
      <c r="N11530">
        <v>18</v>
      </c>
      <c r="O11530" t="s">
        <v>78</v>
      </c>
      <c r="P11530" s="1">
        <v>45469</v>
      </c>
      <c r="Q11530" s="1">
        <v>45497</v>
      </c>
      <c r="R11530">
        <v>2250</v>
      </c>
      <c r="S11530" s="4">
        <v>6.3</v>
      </c>
      <c r="T11530" t="s">
        <v>30</v>
      </c>
    </row>
    <row r="11531" spans="1:20" x14ac:dyDescent="0.35">
      <c r="A11531" t="s">
        <v>22348</v>
      </c>
      <c r="B11531" s="5" t="s">
        <v>217</v>
      </c>
      <c r="C11531" s="6">
        <v>127991</v>
      </c>
      <c r="D11531" t="s">
        <v>22</v>
      </c>
      <c r="E11531">
        <v>127991</v>
      </c>
      <c r="F11531" s="5" t="s">
        <v>50</v>
      </c>
      <c r="G11531" s="5" t="s">
        <v>59</v>
      </c>
      <c r="H11531" s="5" t="s">
        <v>68</v>
      </c>
      <c r="I11531" t="s">
        <v>44</v>
      </c>
      <c r="J11531" t="s">
        <v>68</v>
      </c>
      <c r="K11531">
        <v>100</v>
      </c>
      <c r="L11531" s="5" t="s">
        <v>22349</v>
      </c>
      <c r="M11531" s="5" t="s">
        <v>37</v>
      </c>
      <c r="N11531">
        <v>3</v>
      </c>
      <c r="O11531" t="s">
        <v>141</v>
      </c>
      <c r="P11531" s="1">
        <v>45614</v>
      </c>
      <c r="Q11531" s="1">
        <v>45682</v>
      </c>
      <c r="R11531">
        <v>1062</v>
      </c>
      <c r="S11531" s="4">
        <v>8</v>
      </c>
      <c r="T11531" t="s">
        <v>79</v>
      </c>
    </row>
    <row r="11532" spans="1:20" x14ac:dyDescent="0.35">
      <c r="A11532" t="s">
        <v>22350</v>
      </c>
      <c r="B11532" s="5" t="s">
        <v>28802</v>
      </c>
      <c r="C11532" s="6">
        <v>92358</v>
      </c>
      <c r="D11532" t="s">
        <v>41</v>
      </c>
      <c r="E11532">
        <v>78504</v>
      </c>
      <c r="F11532" s="5" t="s">
        <v>66</v>
      </c>
      <c r="G11532" s="5" t="s">
        <v>51</v>
      </c>
      <c r="H11532" s="5" t="s">
        <v>151</v>
      </c>
      <c r="I11532" t="s">
        <v>44</v>
      </c>
      <c r="J11532" t="s">
        <v>52</v>
      </c>
      <c r="K11532">
        <v>50</v>
      </c>
      <c r="L11532" s="5" t="s">
        <v>22351</v>
      </c>
      <c r="M11532" s="5" t="s">
        <v>28</v>
      </c>
      <c r="N11532">
        <v>8</v>
      </c>
      <c r="O11532" t="s">
        <v>172</v>
      </c>
      <c r="P11532" s="1">
        <v>45568</v>
      </c>
      <c r="Q11532" s="1">
        <v>45628</v>
      </c>
      <c r="R11532">
        <v>2090</v>
      </c>
      <c r="S11532" s="4">
        <v>9</v>
      </c>
      <c r="T11532" t="s">
        <v>89</v>
      </c>
    </row>
    <row r="11533" spans="1:20" x14ac:dyDescent="0.35">
      <c r="A11533" t="s">
        <v>22352</v>
      </c>
      <c r="B11533" s="5" t="s">
        <v>40</v>
      </c>
      <c r="C11533" s="6">
        <v>272629</v>
      </c>
      <c r="D11533" t="s">
        <v>22</v>
      </c>
      <c r="E11533">
        <v>272629</v>
      </c>
      <c r="F11533" s="5" t="s">
        <v>23</v>
      </c>
      <c r="G11533" s="5" t="s">
        <v>51</v>
      </c>
      <c r="H11533" s="5" t="s">
        <v>68</v>
      </c>
      <c r="I11533" t="s">
        <v>44</v>
      </c>
      <c r="J11533" t="s">
        <v>467</v>
      </c>
      <c r="K11533">
        <v>50</v>
      </c>
      <c r="L11533" s="5" t="s">
        <v>22353</v>
      </c>
      <c r="M11533" s="5" t="s">
        <v>70</v>
      </c>
      <c r="N11533">
        <v>19</v>
      </c>
      <c r="O11533" t="s">
        <v>167</v>
      </c>
      <c r="P11533" s="1">
        <v>45705</v>
      </c>
      <c r="Q11533" s="1">
        <v>45743</v>
      </c>
      <c r="R11533">
        <v>1463</v>
      </c>
      <c r="S11533" s="4">
        <v>8.6</v>
      </c>
      <c r="T11533" t="s">
        <v>153</v>
      </c>
    </row>
    <row r="11534" spans="1:20" x14ac:dyDescent="0.35">
      <c r="A11534" t="s">
        <v>22354</v>
      </c>
      <c r="B11534" s="5" t="s">
        <v>28802</v>
      </c>
      <c r="C11534" s="6">
        <v>221472</v>
      </c>
      <c r="D11534" t="s">
        <v>33</v>
      </c>
      <c r="E11534">
        <v>24361920</v>
      </c>
      <c r="F11534" s="5" t="s">
        <v>23</v>
      </c>
      <c r="G11534" s="5" t="s">
        <v>24</v>
      </c>
      <c r="H11534" s="5" t="s">
        <v>34</v>
      </c>
      <c r="I11534" t="s">
        <v>44</v>
      </c>
      <c r="J11534" t="s">
        <v>34</v>
      </c>
      <c r="K11534">
        <v>50</v>
      </c>
      <c r="L11534" s="5" t="s">
        <v>22355</v>
      </c>
      <c r="M11534" s="5" t="s">
        <v>54</v>
      </c>
      <c r="N11534">
        <v>10</v>
      </c>
      <c r="O11534" t="s">
        <v>147</v>
      </c>
      <c r="P11534" s="1">
        <v>45563</v>
      </c>
      <c r="Q11534" s="1">
        <v>45584</v>
      </c>
      <c r="R11534">
        <v>1044</v>
      </c>
      <c r="S11534" s="4">
        <v>8.6999999999999993</v>
      </c>
      <c r="T11534" t="s">
        <v>136</v>
      </c>
    </row>
    <row r="11535" spans="1:20" x14ac:dyDescent="0.35">
      <c r="A11535" t="s">
        <v>22356</v>
      </c>
      <c r="B11535" s="5" t="s">
        <v>179</v>
      </c>
      <c r="C11535" s="6">
        <v>73577</v>
      </c>
      <c r="D11535" t="s">
        <v>74</v>
      </c>
      <c r="E11535">
        <v>91971</v>
      </c>
      <c r="F11535" s="5" t="s">
        <v>58</v>
      </c>
      <c r="G11535" s="5" t="s">
        <v>59</v>
      </c>
      <c r="H11535" s="5" t="s">
        <v>75</v>
      </c>
      <c r="I11535" t="s">
        <v>26</v>
      </c>
      <c r="J11535" t="s">
        <v>75</v>
      </c>
      <c r="K11535">
        <v>50</v>
      </c>
      <c r="L11535" s="5" t="s">
        <v>22357</v>
      </c>
      <c r="M11535" s="5" t="s">
        <v>54</v>
      </c>
      <c r="N11535">
        <v>1</v>
      </c>
      <c r="O11535" t="s">
        <v>46</v>
      </c>
      <c r="P11535" s="1">
        <v>45381</v>
      </c>
      <c r="Q11535" s="1">
        <v>45415</v>
      </c>
      <c r="R11535">
        <v>1561</v>
      </c>
      <c r="S11535" s="4">
        <v>7.1</v>
      </c>
      <c r="T11535" t="s">
        <v>95</v>
      </c>
    </row>
    <row r="11536" spans="1:20" x14ac:dyDescent="0.35">
      <c r="A11536" t="s">
        <v>22358</v>
      </c>
      <c r="B11536" s="5" t="s">
        <v>145</v>
      </c>
      <c r="C11536" s="6">
        <v>58063</v>
      </c>
      <c r="D11536" t="s">
        <v>41</v>
      </c>
      <c r="E11536">
        <v>49354</v>
      </c>
      <c r="F11536" s="5" t="s">
        <v>58</v>
      </c>
      <c r="G11536" s="5" t="s">
        <v>42</v>
      </c>
      <c r="H11536" s="5" t="s">
        <v>43</v>
      </c>
      <c r="I11536" t="s">
        <v>26</v>
      </c>
      <c r="J11536" t="s">
        <v>43</v>
      </c>
      <c r="K11536">
        <v>0</v>
      </c>
      <c r="L11536" s="5" t="s">
        <v>22359</v>
      </c>
      <c r="M11536" s="5" t="s">
        <v>70</v>
      </c>
      <c r="N11536">
        <v>0</v>
      </c>
      <c r="O11536" t="s">
        <v>85</v>
      </c>
      <c r="P11536" s="1">
        <v>45539</v>
      </c>
      <c r="Q11536" s="1">
        <v>45601</v>
      </c>
      <c r="R11536">
        <v>2249</v>
      </c>
      <c r="S11536" s="4">
        <v>9.1</v>
      </c>
      <c r="T11536" t="s">
        <v>95</v>
      </c>
    </row>
    <row r="11537" spans="1:20" x14ac:dyDescent="0.35">
      <c r="A11537" t="s">
        <v>22360</v>
      </c>
      <c r="B11537" s="5" t="s">
        <v>49</v>
      </c>
      <c r="C11537" s="6">
        <v>219400</v>
      </c>
      <c r="D11537" t="s">
        <v>81</v>
      </c>
      <c r="E11537">
        <v>296190</v>
      </c>
      <c r="F11537" s="5" t="s">
        <v>23</v>
      </c>
      <c r="G11537" s="5" t="s">
        <v>51</v>
      </c>
      <c r="H11537" s="5" t="s">
        <v>82</v>
      </c>
      <c r="I11537" t="s">
        <v>26</v>
      </c>
      <c r="J11537" t="s">
        <v>82</v>
      </c>
      <c r="K11537">
        <v>100</v>
      </c>
      <c r="L11537" s="5" t="s">
        <v>22361</v>
      </c>
      <c r="M11537" s="5" t="s">
        <v>54</v>
      </c>
      <c r="N11537">
        <v>17</v>
      </c>
      <c r="O11537" t="s">
        <v>29</v>
      </c>
      <c r="P11537" s="1">
        <v>45409</v>
      </c>
      <c r="Q11537" s="1">
        <v>45476</v>
      </c>
      <c r="R11537">
        <v>1931</v>
      </c>
      <c r="S11537" s="4">
        <v>5.6</v>
      </c>
      <c r="T11537" t="s">
        <v>95</v>
      </c>
    </row>
    <row r="11538" spans="1:20" x14ac:dyDescent="0.35">
      <c r="A11538" t="s">
        <v>22362</v>
      </c>
      <c r="B11538" s="5" t="s">
        <v>91</v>
      </c>
      <c r="C11538" s="6">
        <v>103961</v>
      </c>
      <c r="D11538" t="s">
        <v>92</v>
      </c>
      <c r="E11538">
        <v>77971</v>
      </c>
      <c r="F11538" s="5" t="s">
        <v>50</v>
      </c>
      <c r="G11538" s="5" t="s">
        <v>42</v>
      </c>
      <c r="H11538" s="5" t="s">
        <v>93</v>
      </c>
      <c r="I11538" t="s">
        <v>26</v>
      </c>
      <c r="J11538" t="s">
        <v>93</v>
      </c>
      <c r="K11538">
        <v>50</v>
      </c>
      <c r="L11538" s="5" t="s">
        <v>22363</v>
      </c>
      <c r="M11538" s="5" t="s">
        <v>28</v>
      </c>
      <c r="N11538">
        <v>2</v>
      </c>
      <c r="O11538" t="s">
        <v>141</v>
      </c>
      <c r="P11538" s="1">
        <v>45591</v>
      </c>
      <c r="Q11538" s="1">
        <v>45646</v>
      </c>
      <c r="R11538">
        <v>1011</v>
      </c>
      <c r="S11538" s="4">
        <v>9.3000000000000007</v>
      </c>
      <c r="T11538" t="s">
        <v>243</v>
      </c>
    </row>
    <row r="11539" spans="1:20" x14ac:dyDescent="0.35">
      <c r="A11539" t="s">
        <v>22364</v>
      </c>
      <c r="B11539" s="5" t="s">
        <v>21</v>
      </c>
      <c r="C11539" s="6">
        <v>82413</v>
      </c>
      <c r="D11539" t="s">
        <v>22</v>
      </c>
      <c r="E11539">
        <v>82413</v>
      </c>
      <c r="F11539" s="5" t="s">
        <v>23</v>
      </c>
      <c r="G11539" s="5" t="s">
        <v>24</v>
      </c>
      <c r="H11539" s="5" t="s">
        <v>116</v>
      </c>
      <c r="I11539" t="s">
        <v>26</v>
      </c>
      <c r="J11539" t="s">
        <v>116</v>
      </c>
      <c r="K11539">
        <v>0</v>
      </c>
      <c r="L11539" s="5" t="s">
        <v>18330</v>
      </c>
      <c r="M11539" s="5" t="s">
        <v>70</v>
      </c>
      <c r="N11539">
        <v>13</v>
      </c>
      <c r="O11539" t="s">
        <v>62</v>
      </c>
      <c r="P11539" s="1">
        <v>45369</v>
      </c>
      <c r="Q11539" s="1">
        <v>45433</v>
      </c>
      <c r="R11539">
        <v>1591</v>
      </c>
      <c r="S11539" s="4">
        <v>8.6999999999999993</v>
      </c>
      <c r="T11539" t="s">
        <v>103</v>
      </c>
    </row>
    <row r="11540" spans="1:20" x14ac:dyDescent="0.35">
      <c r="A11540" t="s">
        <v>22365</v>
      </c>
      <c r="B11540" s="5" t="s">
        <v>49</v>
      </c>
      <c r="C11540" s="6">
        <v>172900</v>
      </c>
      <c r="D11540" t="s">
        <v>120</v>
      </c>
      <c r="E11540">
        <v>155610</v>
      </c>
      <c r="F11540" s="5" t="s">
        <v>66</v>
      </c>
      <c r="G11540" s="5" t="s">
        <v>51</v>
      </c>
      <c r="H11540" s="5" t="s">
        <v>121</v>
      </c>
      <c r="I11540" t="s">
        <v>35</v>
      </c>
      <c r="J11540" t="s">
        <v>121</v>
      </c>
      <c r="K11540">
        <v>50</v>
      </c>
      <c r="L11540" s="5" t="s">
        <v>22366</v>
      </c>
      <c r="M11540" s="5" t="s">
        <v>70</v>
      </c>
      <c r="N11540">
        <v>6</v>
      </c>
      <c r="O11540" t="s">
        <v>147</v>
      </c>
      <c r="P11540" s="1">
        <v>45440</v>
      </c>
      <c r="Q11540" s="1">
        <v>45458</v>
      </c>
      <c r="R11540">
        <v>2243</v>
      </c>
      <c r="S11540" s="4">
        <v>7.4</v>
      </c>
      <c r="T11540" t="s">
        <v>47</v>
      </c>
    </row>
    <row r="11541" spans="1:20" x14ac:dyDescent="0.35">
      <c r="A11541" t="s">
        <v>22367</v>
      </c>
      <c r="B11541" s="5" t="s">
        <v>28802</v>
      </c>
      <c r="C11541" s="6">
        <v>189271</v>
      </c>
      <c r="D11541" t="s">
        <v>41</v>
      </c>
      <c r="E11541">
        <v>160880</v>
      </c>
      <c r="F11541" s="5" t="s">
        <v>23</v>
      </c>
      <c r="G11541" s="5" t="s">
        <v>42</v>
      </c>
      <c r="H11541" s="5" t="s">
        <v>126</v>
      </c>
      <c r="I11541" t="s">
        <v>26</v>
      </c>
      <c r="J11541" t="s">
        <v>126</v>
      </c>
      <c r="K11541">
        <v>0</v>
      </c>
      <c r="L11541" s="5" t="s">
        <v>22368</v>
      </c>
      <c r="M11541" s="5" t="s">
        <v>37</v>
      </c>
      <c r="N11541">
        <v>10</v>
      </c>
      <c r="O11541" t="s">
        <v>29</v>
      </c>
      <c r="P11541" s="1">
        <v>45567</v>
      </c>
      <c r="Q11541" s="1">
        <v>45611</v>
      </c>
      <c r="R11541">
        <v>1545</v>
      </c>
      <c r="S11541" s="4">
        <v>5.3</v>
      </c>
      <c r="T11541" t="s">
        <v>63</v>
      </c>
    </row>
    <row r="11542" spans="1:20" x14ac:dyDescent="0.35">
      <c r="A11542" t="s">
        <v>22369</v>
      </c>
      <c r="B11542" s="5" t="s">
        <v>28799</v>
      </c>
      <c r="C11542" s="6">
        <v>111442</v>
      </c>
      <c r="D11542" t="s">
        <v>41</v>
      </c>
      <c r="E11542">
        <v>94726</v>
      </c>
      <c r="F11542" s="5" t="s">
        <v>50</v>
      </c>
      <c r="G11542" s="5" t="s">
        <v>42</v>
      </c>
      <c r="H11542" s="5" t="s">
        <v>60</v>
      </c>
      <c r="I11542" t="s">
        <v>35</v>
      </c>
      <c r="J11542" t="s">
        <v>60</v>
      </c>
      <c r="K11542">
        <v>100</v>
      </c>
      <c r="L11542" s="5" t="s">
        <v>22370</v>
      </c>
      <c r="M11542" s="5" t="s">
        <v>37</v>
      </c>
      <c r="N11542">
        <v>3</v>
      </c>
      <c r="O11542" t="s">
        <v>88</v>
      </c>
      <c r="P11542" s="1">
        <v>45419</v>
      </c>
      <c r="Q11542" s="1">
        <v>45474</v>
      </c>
      <c r="R11542">
        <v>1973</v>
      </c>
      <c r="S11542" s="4">
        <v>7.6</v>
      </c>
      <c r="T11542" t="s">
        <v>118</v>
      </c>
    </row>
    <row r="11543" spans="1:20" x14ac:dyDescent="0.35">
      <c r="A11543" t="s">
        <v>22371</v>
      </c>
      <c r="B11543" s="5" t="s">
        <v>217</v>
      </c>
      <c r="C11543" s="6">
        <v>67863</v>
      </c>
      <c r="D11543" t="s">
        <v>92</v>
      </c>
      <c r="E11543">
        <v>50897</v>
      </c>
      <c r="F11543" s="5" t="s">
        <v>58</v>
      </c>
      <c r="G11543" s="5" t="s">
        <v>24</v>
      </c>
      <c r="H11543" s="5" t="s">
        <v>93</v>
      </c>
      <c r="I11543" t="s">
        <v>44</v>
      </c>
      <c r="J11543" t="s">
        <v>93</v>
      </c>
      <c r="K11543">
        <v>100</v>
      </c>
      <c r="L11543" s="5" t="s">
        <v>22372</v>
      </c>
      <c r="M11543" s="5" t="s">
        <v>37</v>
      </c>
      <c r="N11543">
        <v>0</v>
      </c>
      <c r="O11543" t="s">
        <v>46</v>
      </c>
      <c r="P11543" s="1">
        <v>45479</v>
      </c>
      <c r="Q11543" s="1">
        <v>45515</v>
      </c>
      <c r="R11543">
        <v>751</v>
      </c>
      <c r="S11543" s="4">
        <v>8.8000000000000007</v>
      </c>
      <c r="T11543" t="s">
        <v>55</v>
      </c>
    </row>
    <row r="11544" spans="1:20" x14ac:dyDescent="0.35">
      <c r="A11544" t="s">
        <v>22373</v>
      </c>
      <c r="B11544" s="5" t="s">
        <v>217</v>
      </c>
      <c r="C11544" s="6">
        <v>37216</v>
      </c>
      <c r="D11544" t="s">
        <v>22</v>
      </c>
      <c r="E11544">
        <v>37216</v>
      </c>
      <c r="F11544" s="5" t="s">
        <v>50</v>
      </c>
      <c r="G11544" s="5" t="s">
        <v>59</v>
      </c>
      <c r="H11544" s="5" t="s">
        <v>116</v>
      </c>
      <c r="I11544" t="s">
        <v>26</v>
      </c>
      <c r="J11544" t="s">
        <v>116</v>
      </c>
      <c r="K11544">
        <v>100</v>
      </c>
      <c r="L11544" s="5" t="s">
        <v>22374</v>
      </c>
      <c r="M11544" s="5" t="s">
        <v>28</v>
      </c>
      <c r="N11544">
        <v>2</v>
      </c>
      <c r="O11544" t="s">
        <v>85</v>
      </c>
      <c r="P11544" s="1">
        <v>45669</v>
      </c>
      <c r="Q11544" s="1">
        <v>45706</v>
      </c>
      <c r="R11544">
        <v>1396</v>
      </c>
      <c r="S11544" s="4">
        <v>8.8000000000000007</v>
      </c>
      <c r="T11544" t="s">
        <v>108</v>
      </c>
    </row>
    <row r="11545" spans="1:20" x14ac:dyDescent="0.35">
      <c r="A11545" t="s">
        <v>22375</v>
      </c>
      <c r="B11545" s="5" t="s">
        <v>145</v>
      </c>
      <c r="C11545" s="6">
        <v>146138</v>
      </c>
      <c r="D11545" t="s">
        <v>22</v>
      </c>
      <c r="E11545">
        <v>146138</v>
      </c>
      <c r="F11545" s="5" t="s">
        <v>66</v>
      </c>
      <c r="G11545" s="5" t="s">
        <v>59</v>
      </c>
      <c r="H11545" s="5" t="s">
        <v>129</v>
      </c>
      <c r="I11545" t="s">
        <v>26</v>
      </c>
      <c r="J11545" t="s">
        <v>129</v>
      </c>
      <c r="K11545">
        <v>0</v>
      </c>
      <c r="L11545" s="5" t="s">
        <v>22376</v>
      </c>
      <c r="M11545" s="5" t="s">
        <v>70</v>
      </c>
      <c r="N11545">
        <v>9</v>
      </c>
      <c r="O11545" t="s">
        <v>147</v>
      </c>
      <c r="P11545" s="1">
        <v>45571</v>
      </c>
      <c r="Q11545" s="1">
        <v>45607</v>
      </c>
      <c r="R11545">
        <v>1436</v>
      </c>
      <c r="S11545" s="4">
        <v>8.5</v>
      </c>
      <c r="T11545" t="s">
        <v>55</v>
      </c>
    </row>
    <row r="11546" spans="1:20" x14ac:dyDescent="0.35">
      <c r="A11546" t="s">
        <v>22377</v>
      </c>
      <c r="B11546" s="5" t="s">
        <v>21</v>
      </c>
      <c r="C11546" s="6">
        <v>45328</v>
      </c>
      <c r="D11546" t="s">
        <v>74</v>
      </c>
      <c r="E11546">
        <v>56660</v>
      </c>
      <c r="F11546" s="5" t="s">
        <v>58</v>
      </c>
      <c r="G11546" s="5" t="s">
        <v>24</v>
      </c>
      <c r="H11546" s="5" t="s">
        <v>75</v>
      </c>
      <c r="I11546" t="s">
        <v>44</v>
      </c>
      <c r="J11546" t="s">
        <v>186</v>
      </c>
      <c r="K11546">
        <v>50</v>
      </c>
      <c r="L11546" s="5" t="s">
        <v>22378</v>
      </c>
      <c r="M11546" s="5" t="s">
        <v>37</v>
      </c>
      <c r="N11546">
        <v>0</v>
      </c>
      <c r="O11546" t="s">
        <v>46</v>
      </c>
      <c r="P11546" s="1">
        <v>45583</v>
      </c>
      <c r="Q11546" s="1">
        <v>45615</v>
      </c>
      <c r="R11546">
        <v>2424</v>
      </c>
      <c r="S11546" s="4">
        <v>8.9</v>
      </c>
      <c r="T11546" t="s">
        <v>30</v>
      </c>
    </row>
    <row r="11547" spans="1:20" x14ac:dyDescent="0.35">
      <c r="A11547" t="s">
        <v>22379</v>
      </c>
      <c r="B11547" s="5" t="s">
        <v>21</v>
      </c>
      <c r="C11547" s="6">
        <v>100310</v>
      </c>
      <c r="D11547" t="s">
        <v>22</v>
      </c>
      <c r="E11547">
        <v>100310</v>
      </c>
      <c r="F11547" s="5" t="s">
        <v>50</v>
      </c>
      <c r="G11547" s="5" t="s">
        <v>24</v>
      </c>
      <c r="H11547" s="5" t="s">
        <v>191</v>
      </c>
      <c r="I11547" t="s">
        <v>35</v>
      </c>
      <c r="J11547" t="s">
        <v>313</v>
      </c>
      <c r="K11547">
        <v>50</v>
      </c>
      <c r="L11547" s="5" t="s">
        <v>22380</v>
      </c>
      <c r="M11547" s="5" t="s">
        <v>54</v>
      </c>
      <c r="N11547">
        <v>4</v>
      </c>
      <c r="O11547" t="s">
        <v>85</v>
      </c>
      <c r="P11547" s="1">
        <v>45404</v>
      </c>
      <c r="Q11547" s="1">
        <v>45442</v>
      </c>
      <c r="R11547">
        <v>1423</v>
      </c>
      <c r="S11547" s="4">
        <v>7.2</v>
      </c>
      <c r="T11547" t="s">
        <v>47</v>
      </c>
    </row>
    <row r="11548" spans="1:20" x14ac:dyDescent="0.35">
      <c r="A11548" t="s">
        <v>22381</v>
      </c>
      <c r="B11548" s="5" t="s">
        <v>105</v>
      </c>
      <c r="C11548" s="6">
        <v>147245</v>
      </c>
      <c r="D11548" t="s">
        <v>41</v>
      </c>
      <c r="E11548">
        <v>125158</v>
      </c>
      <c r="F11548" s="5" t="s">
        <v>66</v>
      </c>
      <c r="G11548" s="5" t="s">
        <v>42</v>
      </c>
      <c r="H11548" s="5" t="s">
        <v>60</v>
      </c>
      <c r="I11548" t="s">
        <v>35</v>
      </c>
      <c r="J11548" t="s">
        <v>60</v>
      </c>
      <c r="K11548">
        <v>50</v>
      </c>
      <c r="L11548" s="5" t="s">
        <v>22382</v>
      </c>
      <c r="M11548" s="5" t="s">
        <v>28</v>
      </c>
      <c r="N11548">
        <v>6</v>
      </c>
      <c r="O11548" t="s">
        <v>147</v>
      </c>
      <c r="P11548" s="1">
        <v>45588</v>
      </c>
      <c r="Q11548" s="1">
        <v>45614</v>
      </c>
      <c r="R11548">
        <v>729</v>
      </c>
      <c r="S11548" s="4">
        <v>6.4</v>
      </c>
      <c r="T11548" t="s">
        <v>108</v>
      </c>
    </row>
    <row r="11549" spans="1:20" x14ac:dyDescent="0.35">
      <c r="A11549" t="s">
        <v>22383</v>
      </c>
      <c r="B11549" s="5" t="s">
        <v>179</v>
      </c>
      <c r="C11549" s="6">
        <v>88089</v>
      </c>
      <c r="D11549" t="s">
        <v>41</v>
      </c>
      <c r="E11549">
        <v>74876</v>
      </c>
      <c r="F11549" s="5" t="s">
        <v>50</v>
      </c>
      <c r="G11549" s="5" t="s">
        <v>59</v>
      </c>
      <c r="H11549" s="5" t="s">
        <v>43</v>
      </c>
      <c r="I11549" t="s">
        <v>44</v>
      </c>
      <c r="J11549" t="s">
        <v>43</v>
      </c>
      <c r="K11549">
        <v>0</v>
      </c>
      <c r="L11549" s="5" t="s">
        <v>22384</v>
      </c>
      <c r="M11549" s="5" t="s">
        <v>54</v>
      </c>
      <c r="N11549">
        <v>3</v>
      </c>
      <c r="O11549" t="s">
        <v>46</v>
      </c>
      <c r="P11549" s="1">
        <v>45308</v>
      </c>
      <c r="Q11549" s="1">
        <v>45340</v>
      </c>
      <c r="R11549">
        <v>2100</v>
      </c>
      <c r="S11549" s="4">
        <v>7.4</v>
      </c>
      <c r="T11549" t="s">
        <v>277</v>
      </c>
    </row>
    <row r="11550" spans="1:20" x14ac:dyDescent="0.35">
      <c r="A11550" t="s">
        <v>22385</v>
      </c>
      <c r="B11550" s="5" t="s">
        <v>105</v>
      </c>
      <c r="C11550" s="6">
        <v>72575</v>
      </c>
      <c r="D11550" t="s">
        <v>22</v>
      </c>
      <c r="E11550">
        <v>72575</v>
      </c>
      <c r="F11550" s="5" t="s">
        <v>58</v>
      </c>
      <c r="G11550" s="5" t="s">
        <v>42</v>
      </c>
      <c r="H11550" s="5" t="s">
        <v>165</v>
      </c>
      <c r="I11550" t="s">
        <v>35</v>
      </c>
      <c r="J11550" t="s">
        <v>165</v>
      </c>
      <c r="K11550">
        <v>50</v>
      </c>
      <c r="L11550" s="5" t="s">
        <v>22386</v>
      </c>
      <c r="M11550" s="5" t="s">
        <v>37</v>
      </c>
      <c r="N11550">
        <v>0</v>
      </c>
      <c r="O11550" t="s">
        <v>147</v>
      </c>
      <c r="P11550" s="1">
        <v>45602</v>
      </c>
      <c r="Q11550" s="1">
        <v>45674</v>
      </c>
      <c r="R11550">
        <v>753</v>
      </c>
      <c r="S11550" s="4">
        <v>9.5</v>
      </c>
      <c r="T11550" t="s">
        <v>95</v>
      </c>
    </row>
    <row r="11551" spans="1:20" x14ac:dyDescent="0.35">
      <c r="A11551" t="s">
        <v>22387</v>
      </c>
      <c r="B11551" s="5" t="s">
        <v>28802</v>
      </c>
      <c r="C11551" s="6">
        <v>85617</v>
      </c>
      <c r="D11551" t="s">
        <v>22</v>
      </c>
      <c r="E11551">
        <v>85617</v>
      </c>
      <c r="F11551" s="5" t="s">
        <v>50</v>
      </c>
      <c r="G11551" s="5" t="s">
        <v>51</v>
      </c>
      <c r="H11551" s="5" t="s">
        <v>52</v>
      </c>
      <c r="I11551" t="s">
        <v>44</v>
      </c>
      <c r="J11551" t="s">
        <v>52</v>
      </c>
      <c r="K11551">
        <v>50</v>
      </c>
      <c r="L11551" s="5" t="s">
        <v>22388</v>
      </c>
      <c r="M11551" s="5" t="s">
        <v>37</v>
      </c>
      <c r="N11551">
        <v>4</v>
      </c>
      <c r="O11551" t="s">
        <v>112</v>
      </c>
      <c r="P11551" s="1">
        <v>45773</v>
      </c>
      <c r="Q11551" s="1">
        <v>45840</v>
      </c>
      <c r="R11551">
        <v>911</v>
      </c>
      <c r="S11551" s="4">
        <v>5.5</v>
      </c>
      <c r="T11551" t="s">
        <v>38</v>
      </c>
    </row>
    <row r="11552" spans="1:20" x14ac:dyDescent="0.35">
      <c r="A11552" t="s">
        <v>22389</v>
      </c>
      <c r="B11552" s="5" t="s">
        <v>73</v>
      </c>
      <c r="C11552" s="6">
        <v>89607</v>
      </c>
      <c r="D11552" t="s">
        <v>74</v>
      </c>
      <c r="E11552">
        <v>112009</v>
      </c>
      <c r="F11552" s="5" t="s">
        <v>50</v>
      </c>
      <c r="G11552" s="5" t="s">
        <v>24</v>
      </c>
      <c r="H11552" s="5" t="s">
        <v>75</v>
      </c>
      <c r="I11552" t="s">
        <v>44</v>
      </c>
      <c r="J11552" t="s">
        <v>75</v>
      </c>
      <c r="K11552">
        <v>50</v>
      </c>
      <c r="L11552" s="5" t="s">
        <v>22390</v>
      </c>
      <c r="M11552" s="5" t="s">
        <v>28</v>
      </c>
      <c r="N11552">
        <v>2</v>
      </c>
      <c r="O11552" t="s">
        <v>88</v>
      </c>
      <c r="P11552" s="1">
        <v>45582</v>
      </c>
      <c r="Q11552" s="1">
        <v>45636</v>
      </c>
      <c r="R11552">
        <v>851</v>
      </c>
      <c r="S11552" s="4">
        <v>5.0999999999999996</v>
      </c>
      <c r="T11552" t="s">
        <v>79</v>
      </c>
    </row>
    <row r="11553" spans="1:20" x14ac:dyDescent="0.35">
      <c r="A11553" t="s">
        <v>22391</v>
      </c>
      <c r="B11553" s="5" t="s">
        <v>57</v>
      </c>
      <c r="C11553" s="6">
        <v>51322</v>
      </c>
      <c r="D11553" t="s">
        <v>41</v>
      </c>
      <c r="E11553">
        <v>43624</v>
      </c>
      <c r="F11553" s="5" t="s">
        <v>58</v>
      </c>
      <c r="G11553" s="5" t="s">
        <v>51</v>
      </c>
      <c r="H11553" s="5" t="s">
        <v>151</v>
      </c>
      <c r="I11553" t="s">
        <v>44</v>
      </c>
      <c r="J11553" t="s">
        <v>151</v>
      </c>
      <c r="K11553">
        <v>50</v>
      </c>
      <c r="L11553" s="5" t="s">
        <v>22392</v>
      </c>
      <c r="M11553" s="5" t="s">
        <v>54</v>
      </c>
      <c r="N11553">
        <v>1</v>
      </c>
      <c r="O11553" t="s">
        <v>29</v>
      </c>
      <c r="P11553" s="1">
        <v>45662</v>
      </c>
      <c r="Q11553" s="1">
        <v>45704</v>
      </c>
      <c r="R11553">
        <v>1864</v>
      </c>
      <c r="S11553" s="4">
        <v>7.7</v>
      </c>
      <c r="T11553" t="s">
        <v>55</v>
      </c>
    </row>
    <row r="11554" spans="1:20" x14ac:dyDescent="0.35">
      <c r="A11554" t="s">
        <v>22393</v>
      </c>
      <c r="B11554" s="5" t="s">
        <v>49</v>
      </c>
      <c r="C11554" s="6">
        <v>93109</v>
      </c>
      <c r="D11554" t="s">
        <v>41</v>
      </c>
      <c r="E11554">
        <v>79143</v>
      </c>
      <c r="F11554" s="5" t="s">
        <v>66</v>
      </c>
      <c r="G11554" s="5" t="s">
        <v>24</v>
      </c>
      <c r="H11554" s="5" t="s">
        <v>60</v>
      </c>
      <c r="I11554" t="s">
        <v>44</v>
      </c>
      <c r="J11554" t="s">
        <v>60</v>
      </c>
      <c r="K11554">
        <v>0</v>
      </c>
      <c r="L11554" s="5" t="s">
        <v>22394</v>
      </c>
      <c r="M11554" s="5" t="s">
        <v>37</v>
      </c>
      <c r="N11554">
        <v>9</v>
      </c>
      <c r="O11554" t="s">
        <v>141</v>
      </c>
      <c r="P11554" s="1">
        <v>45421</v>
      </c>
      <c r="Q11554" s="1">
        <v>45466</v>
      </c>
      <c r="R11554">
        <v>1392</v>
      </c>
      <c r="S11554" s="4">
        <v>5.4</v>
      </c>
      <c r="T11554" t="s">
        <v>95</v>
      </c>
    </row>
    <row r="11555" spans="1:20" x14ac:dyDescent="0.35">
      <c r="A11555" t="s">
        <v>22395</v>
      </c>
      <c r="B11555" s="5" t="s">
        <v>57</v>
      </c>
      <c r="C11555" s="6">
        <v>39952</v>
      </c>
      <c r="D11555" t="s">
        <v>22</v>
      </c>
      <c r="E11555">
        <v>39952</v>
      </c>
      <c r="F11555" s="5" t="s">
        <v>50</v>
      </c>
      <c r="G11555" s="5" t="s">
        <v>24</v>
      </c>
      <c r="H11555" s="5" t="s">
        <v>157</v>
      </c>
      <c r="I11555" t="s">
        <v>44</v>
      </c>
      <c r="J11555" t="s">
        <v>157</v>
      </c>
      <c r="K11555">
        <v>100</v>
      </c>
      <c r="L11555" s="5" t="s">
        <v>22396</v>
      </c>
      <c r="M11555" s="5" t="s">
        <v>70</v>
      </c>
      <c r="N11555">
        <v>4</v>
      </c>
      <c r="O11555" t="s">
        <v>172</v>
      </c>
      <c r="P11555" s="1">
        <v>45648</v>
      </c>
      <c r="Q11555" s="1">
        <v>45669</v>
      </c>
      <c r="R11555">
        <v>2188</v>
      </c>
      <c r="S11555" s="4">
        <v>7.8</v>
      </c>
      <c r="T11555" t="s">
        <v>30</v>
      </c>
    </row>
    <row r="11556" spans="1:20" x14ac:dyDescent="0.35">
      <c r="A11556" t="s">
        <v>22397</v>
      </c>
      <c r="B11556" s="5" t="s">
        <v>32</v>
      </c>
      <c r="C11556" s="6">
        <v>53528</v>
      </c>
      <c r="D11556" t="s">
        <v>22</v>
      </c>
      <c r="E11556">
        <v>53528</v>
      </c>
      <c r="F11556" s="5" t="s">
        <v>66</v>
      </c>
      <c r="G11556" s="5" t="s">
        <v>42</v>
      </c>
      <c r="H11556" s="5" t="s">
        <v>157</v>
      </c>
      <c r="I11556" t="s">
        <v>26</v>
      </c>
      <c r="J11556" t="s">
        <v>157</v>
      </c>
      <c r="K11556">
        <v>100</v>
      </c>
      <c r="L11556" s="5" t="s">
        <v>22398</v>
      </c>
      <c r="M11556" s="5" t="s">
        <v>37</v>
      </c>
      <c r="N11556">
        <v>6</v>
      </c>
      <c r="O11556" t="s">
        <v>147</v>
      </c>
      <c r="P11556" s="1">
        <v>45534</v>
      </c>
      <c r="Q11556" s="1">
        <v>45593</v>
      </c>
      <c r="R11556">
        <v>1322</v>
      </c>
      <c r="S11556" s="4">
        <v>5.8</v>
      </c>
      <c r="T11556" t="s">
        <v>118</v>
      </c>
    </row>
    <row r="11557" spans="1:20" x14ac:dyDescent="0.35">
      <c r="A11557" t="s">
        <v>22399</v>
      </c>
      <c r="B11557" s="5" t="s">
        <v>40</v>
      </c>
      <c r="C11557" s="6">
        <v>87394</v>
      </c>
      <c r="D11557" t="s">
        <v>41</v>
      </c>
      <c r="E11557">
        <v>74285</v>
      </c>
      <c r="F11557" s="5" t="s">
        <v>50</v>
      </c>
      <c r="G11557" s="5" t="s">
        <v>51</v>
      </c>
      <c r="H11557" s="5" t="s">
        <v>126</v>
      </c>
      <c r="I11557" t="s">
        <v>26</v>
      </c>
      <c r="J11557" t="s">
        <v>126</v>
      </c>
      <c r="K11557">
        <v>0</v>
      </c>
      <c r="L11557" s="5" t="s">
        <v>22400</v>
      </c>
      <c r="M11557" s="5" t="s">
        <v>70</v>
      </c>
      <c r="N11557">
        <v>3</v>
      </c>
      <c r="O11557" t="s">
        <v>112</v>
      </c>
      <c r="P11557" s="1">
        <v>45363</v>
      </c>
      <c r="Q11557" s="1">
        <v>45431</v>
      </c>
      <c r="R11557">
        <v>2338</v>
      </c>
      <c r="S11557" s="4">
        <v>9.6999999999999993</v>
      </c>
      <c r="T11557" t="s">
        <v>210</v>
      </c>
    </row>
    <row r="11558" spans="1:20" x14ac:dyDescent="0.35">
      <c r="A11558" t="s">
        <v>22401</v>
      </c>
      <c r="B11558" s="5" t="s">
        <v>100</v>
      </c>
      <c r="C11558" s="6">
        <v>172148</v>
      </c>
      <c r="D11558" t="s">
        <v>41</v>
      </c>
      <c r="E11558">
        <v>146326</v>
      </c>
      <c r="F11558" s="5" t="s">
        <v>23</v>
      </c>
      <c r="G11558" s="5" t="s">
        <v>24</v>
      </c>
      <c r="H11558" s="5" t="s">
        <v>126</v>
      </c>
      <c r="I11558" t="s">
        <v>44</v>
      </c>
      <c r="J11558" t="s">
        <v>126</v>
      </c>
      <c r="K11558">
        <v>50</v>
      </c>
      <c r="L11558" s="5" t="s">
        <v>10427</v>
      </c>
      <c r="M11558" s="5" t="s">
        <v>37</v>
      </c>
      <c r="N11558">
        <v>19</v>
      </c>
      <c r="O11558" t="s">
        <v>172</v>
      </c>
      <c r="P11558" s="1">
        <v>45504</v>
      </c>
      <c r="Q11558" s="1">
        <v>45528</v>
      </c>
      <c r="R11558">
        <v>712</v>
      </c>
      <c r="S11558" s="4">
        <v>5.6</v>
      </c>
      <c r="T11558" t="s">
        <v>30</v>
      </c>
    </row>
    <row r="11559" spans="1:20" x14ac:dyDescent="0.35">
      <c r="A11559" t="s">
        <v>22402</v>
      </c>
      <c r="B11559" s="5" t="s">
        <v>28802</v>
      </c>
      <c r="C11559" s="6">
        <v>63353</v>
      </c>
      <c r="D11559" t="s">
        <v>41</v>
      </c>
      <c r="E11559">
        <v>53850</v>
      </c>
      <c r="F11559" s="5" t="s">
        <v>58</v>
      </c>
      <c r="G11559" s="5" t="s">
        <v>59</v>
      </c>
      <c r="H11559" s="5" t="s">
        <v>60</v>
      </c>
      <c r="I11559" t="s">
        <v>44</v>
      </c>
      <c r="J11559" t="s">
        <v>60</v>
      </c>
      <c r="K11559">
        <v>50</v>
      </c>
      <c r="L11559" s="5" t="s">
        <v>22403</v>
      </c>
      <c r="M11559" s="5" t="s">
        <v>28</v>
      </c>
      <c r="N11559">
        <v>1</v>
      </c>
      <c r="O11559" t="s">
        <v>62</v>
      </c>
      <c r="P11559" s="1">
        <v>45751</v>
      </c>
      <c r="Q11559" s="1">
        <v>45770</v>
      </c>
      <c r="R11559">
        <v>1231</v>
      </c>
      <c r="S11559" s="4">
        <v>7.1</v>
      </c>
      <c r="T11559" t="s">
        <v>30</v>
      </c>
    </row>
    <row r="11560" spans="1:20" x14ac:dyDescent="0.35">
      <c r="A11560" t="s">
        <v>22404</v>
      </c>
      <c r="B11560" s="5" t="s">
        <v>28800</v>
      </c>
      <c r="C11560" s="6">
        <v>65724</v>
      </c>
      <c r="D11560" t="s">
        <v>22</v>
      </c>
      <c r="E11560">
        <v>65724</v>
      </c>
      <c r="F11560" s="5" t="s">
        <v>58</v>
      </c>
      <c r="G11560" s="5" t="s">
        <v>51</v>
      </c>
      <c r="H11560" s="5" t="s">
        <v>165</v>
      </c>
      <c r="I11560" t="s">
        <v>35</v>
      </c>
      <c r="J11560" t="s">
        <v>165</v>
      </c>
      <c r="K11560">
        <v>50</v>
      </c>
      <c r="L11560" s="5" t="s">
        <v>22405</v>
      </c>
      <c r="M11560" s="5" t="s">
        <v>37</v>
      </c>
      <c r="N11560">
        <v>0</v>
      </c>
      <c r="O11560" t="s">
        <v>29</v>
      </c>
      <c r="P11560" s="1">
        <v>45326</v>
      </c>
      <c r="Q11560" s="1">
        <v>45365</v>
      </c>
      <c r="R11560">
        <v>1883</v>
      </c>
      <c r="S11560" s="4">
        <v>7.4</v>
      </c>
      <c r="T11560" t="s">
        <v>103</v>
      </c>
    </row>
    <row r="11561" spans="1:20" x14ac:dyDescent="0.35">
      <c r="A11561" t="s">
        <v>22406</v>
      </c>
      <c r="B11561" s="5" t="s">
        <v>145</v>
      </c>
      <c r="C11561" s="6">
        <v>114291</v>
      </c>
      <c r="D11561" t="s">
        <v>41</v>
      </c>
      <c r="E11561">
        <v>97147</v>
      </c>
      <c r="F11561" s="5" t="s">
        <v>66</v>
      </c>
      <c r="G11561" s="5" t="s">
        <v>24</v>
      </c>
      <c r="H11561" s="5" t="s">
        <v>151</v>
      </c>
      <c r="I11561" t="s">
        <v>44</v>
      </c>
      <c r="J11561" t="s">
        <v>151</v>
      </c>
      <c r="K11561">
        <v>100</v>
      </c>
      <c r="L11561" s="5" t="s">
        <v>22407</v>
      </c>
      <c r="M11561" s="5" t="s">
        <v>28</v>
      </c>
      <c r="N11561">
        <v>8</v>
      </c>
      <c r="O11561" t="s">
        <v>131</v>
      </c>
      <c r="P11561" s="1">
        <v>45562</v>
      </c>
      <c r="Q11561" s="1">
        <v>45605</v>
      </c>
      <c r="R11561">
        <v>666</v>
      </c>
      <c r="S11561" s="4">
        <v>8.1999999999999993</v>
      </c>
      <c r="T11561" t="s">
        <v>89</v>
      </c>
    </row>
    <row r="11562" spans="1:20" x14ac:dyDescent="0.35">
      <c r="A11562" t="s">
        <v>22408</v>
      </c>
      <c r="B11562" s="5" t="s">
        <v>91</v>
      </c>
      <c r="C11562" s="6">
        <v>85594</v>
      </c>
      <c r="D11562" t="s">
        <v>22</v>
      </c>
      <c r="E11562">
        <v>85594</v>
      </c>
      <c r="F11562" s="5" t="s">
        <v>58</v>
      </c>
      <c r="G11562" s="5" t="s">
        <v>24</v>
      </c>
      <c r="H11562" s="5" t="s">
        <v>129</v>
      </c>
      <c r="I11562" t="s">
        <v>35</v>
      </c>
      <c r="J11562" t="s">
        <v>129</v>
      </c>
      <c r="K11562">
        <v>50</v>
      </c>
      <c r="L11562" s="5" t="s">
        <v>22409</v>
      </c>
      <c r="M11562" s="5" t="s">
        <v>37</v>
      </c>
      <c r="N11562">
        <v>0</v>
      </c>
      <c r="O11562" t="s">
        <v>46</v>
      </c>
      <c r="P11562" s="1">
        <v>45386</v>
      </c>
      <c r="Q11562" s="1">
        <v>45427</v>
      </c>
      <c r="R11562">
        <v>2034</v>
      </c>
      <c r="S11562" s="4">
        <v>7.9</v>
      </c>
      <c r="T11562" t="s">
        <v>89</v>
      </c>
    </row>
    <row r="11563" spans="1:20" x14ac:dyDescent="0.35">
      <c r="A11563" t="s">
        <v>22410</v>
      </c>
      <c r="B11563" s="5" t="s">
        <v>162</v>
      </c>
      <c r="C11563" s="6">
        <v>123737</v>
      </c>
      <c r="D11563" t="s">
        <v>33</v>
      </c>
      <c r="E11563">
        <v>13611070</v>
      </c>
      <c r="F11563" s="5" t="s">
        <v>66</v>
      </c>
      <c r="G11563" s="5" t="s">
        <v>24</v>
      </c>
      <c r="H11563" s="5" t="s">
        <v>34</v>
      </c>
      <c r="I11563" t="s">
        <v>26</v>
      </c>
      <c r="J11563" t="s">
        <v>34</v>
      </c>
      <c r="K11563">
        <v>50</v>
      </c>
      <c r="L11563" s="5" t="s">
        <v>22411</v>
      </c>
      <c r="M11563" s="5" t="s">
        <v>37</v>
      </c>
      <c r="N11563">
        <v>5</v>
      </c>
      <c r="O11563" t="s">
        <v>131</v>
      </c>
      <c r="P11563" s="1">
        <v>45536</v>
      </c>
      <c r="Q11563" s="1">
        <v>45560</v>
      </c>
      <c r="R11563">
        <v>2237</v>
      </c>
      <c r="S11563" s="4">
        <v>5</v>
      </c>
      <c r="T11563" t="s">
        <v>118</v>
      </c>
    </row>
    <row r="11564" spans="1:20" x14ac:dyDescent="0.35">
      <c r="A11564" t="s">
        <v>22412</v>
      </c>
      <c r="B11564" s="5" t="s">
        <v>100</v>
      </c>
      <c r="C11564" s="6">
        <v>240031</v>
      </c>
      <c r="D11564" t="s">
        <v>41</v>
      </c>
      <c r="E11564">
        <v>204026</v>
      </c>
      <c r="F11564" s="5" t="s">
        <v>23</v>
      </c>
      <c r="G11564" s="5" t="s">
        <v>24</v>
      </c>
      <c r="H11564" s="5" t="s">
        <v>43</v>
      </c>
      <c r="I11564" t="s">
        <v>26</v>
      </c>
      <c r="J11564" t="s">
        <v>43</v>
      </c>
      <c r="K11564">
        <v>0</v>
      </c>
      <c r="L11564" s="5" t="s">
        <v>3012</v>
      </c>
      <c r="M11564" s="5" t="s">
        <v>70</v>
      </c>
      <c r="N11564">
        <v>11</v>
      </c>
      <c r="O11564" t="s">
        <v>71</v>
      </c>
      <c r="P11564" s="1">
        <v>45542</v>
      </c>
      <c r="Q11564" s="1">
        <v>45583</v>
      </c>
      <c r="R11564">
        <v>683</v>
      </c>
      <c r="S11564" s="4">
        <v>8.6999999999999993</v>
      </c>
      <c r="T11564" t="s">
        <v>108</v>
      </c>
    </row>
    <row r="11565" spans="1:20" x14ac:dyDescent="0.35">
      <c r="A11565" t="s">
        <v>22413</v>
      </c>
      <c r="B11565" s="5" t="s">
        <v>28802</v>
      </c>
      <c r="C11565" s="6">
        <v>31490</v>
      </c>
      <c r="D11565" t="s">
        <v>22</v>
      </c>
      <c r="E11565">
        <v>31490</v>
      </c>
      <c r="F11565" s="5" t="s">
        <v>50</v>
      </c>
      <c r="G11565" s="5" t="s">
        <v>24</v>
      </c>
      <c r="H11565" s="5" t="s">
        <v>116</v>
      </c>
      <c r="I11565" t="s">
        <v>26</v>
      </c>
      <c r="J11565" t="s">
        <v>25</v>
      </c>
      <c r="K11565">
        <v>100</v>
      </c>
      <c r="L11565" s="5" t="s">
        <v>22414</v>
      </c>
      <c r="M11565" s="5" t="s">
        <v>70</v>
      </c>
      <c r="N11565">
        <v>2</v>
      </c>
      <c r="O11565" t="s">
        <v>107</v>
      </c>
      <c r="P11565" s="1">
        <v>45671</v>
      </c>
      <c r="Q11565" s="1">
        <v>45700</v>
      </c>
      <c r="R11565">
        <v>1008</v>
      </c>
      <c r="S11565" s="4">
        <v>7.5</v>
      </c>
      <c r="T11565" t="s">
        <v>30</v>
      </c>
    </row>
    <row r="11566" spans="1:20" x14ac:dyDescent="0.35">
      <c r="A11566" t="s">
        <v>22415</v>
      </c>
      <c r="B11566" s="5" t="s">
        <v>162</v>
      </c>
      <c r="C11566" s="6">
        <v>60618</v>
      </c>
      <c r="D11566" t="s">
        <v>41</v>
      </c>
      <c r="E11566">
        <v>51525</v>
      </c>
      <c r="F11566" s="5" t="s">
        <v>58</v>
      </c>
      <c r="G11566" s="5" t="s">
        <v>42</v>
      </c>
      <c r="H11566" s="5" t="s">
        <v>43</v>
      </c>
      <c r="I11566" t="s">
        <v>35</v>
      </c>
      <c r="J11566" t="s">
        <v>165</v>
      </c>
      <c r="K11566">
        <v>0</v>
      </c>
      <c r="L11566" s="5" t="s">
        <v>22416</v>
      </c>
      <c r="M11566" s="5" t="s">
        <v>70</v>
      </c>
      <c r="N11566">
        <v>0</v>
      </c>
      <c r="O11566" t="s">
        <v>167</v>
      </c>
      <c r="P11566" s="1">
        <v>45594</v>
      </c>
      <c r="Q11566" s="1">
        <v>45628</v>
      </c>
      <c r="R11566">
        <v>1489</v>
      </c>
      <c r="S11566" s="4">
        <v>7.3</v>
      </c>
      <c r="T11566" t="s">
        <v>118</v>
      </c>
    </row>
    <row r="11567" spans="1:20" x14ac:dyDescent="0.35">
      <c r="A11567" t="s">
        <v>22417</v>
      </c>
      <c r="B11567" s="5" t="s">
        <v>28802</v>
      </c>
      <c r="C11567" s="6">
        <v>78418</v>
      </c>
      <c r="D11567" t="s">
        <v>22</v>
      </c>
      <c r="E11567">
        <v>78418</v>
      </c>
      <c r="F11567" s="5" t="s">
        <v>58</v>
      </c>
      <c r="G11567" s="5" t="s">
        <v>42</v>
      </c>
      <c r="H11567" s="5" t="s">
        <v>191</v>
      </c>
      <c r="I11567" t="s">
        <v>35</v>
      </c>
      <c r="J11567" t="s">
        <v>191</v>
      </c>
      <c r="K11567">
        <v>100</v>
      </c>
      <c r="L11567" s="5" t="s">
        <v>22418</v>
      </c>
      <c r="M11567" s="5" t="s">
        <v>28</v>
      </c>
      <c r="N11567">
        <v>0</v>
      </c>
      <c r="O11567" t="s">
        <v>172</v>
      </c>
      <c r="P11567" s="1">
        <v>45540</v>
      </c>
      <c r="Q11567" s="1">
        <v>45565</v>
      </c>
      <c r="R11567">
        <v>846</v>
      </c>
      <c r="S11567" s="4">
        <v>9.3000000000000007</v>
      </c>
      <c r="T11567" t="s">
        <v>79</v>
      </c>
    </row>
    <row r="11568" spans="1:20" x14ac:dyDescent="0.35">
      <c r="A11568" t="s">
        <v>22419</v>
      </c>
      <c r="B11568" s="5" t="s">
        <v>21</v>
      </c>
      <c r="C11568" s="6">
        <v>269385</v>
      </c>
      <c r="D11568" t="s">
        <v>33</v>
      </c>
      <c r="E11568">
        <v>29632350</v>
      </c>
      <c r="F11568" s="5" t="s">
        <v>23</v>
      </c>
      <c r="G11568" s="5" t="s">
        <v>42</v>
      </c>
      <c r="H11568" s="5" t="s">
        <v>34</v>
      </c>
      <c r="I11568" t="s">
        <v>26</v>
      </c>
      <c r="J11568" t="s">
        <v>34</v>
      </c>
      <c r="K11568">
        <v>50</v>
      </c>
      <c r="L11568" s="5" t="s">
        <v>22420</v>
      </c>
      <c r="M11568" s="5" t="s">
        <v>28</v>
      </c>
      <c r="N11568">
        <v>13</v>
      </c>
      <c r="O11568" t="s">
        <v>46</v>
      </c>
      <c r="P11568" s="1">
        <v>45688</v>
      </c>
      <c r="Q11568" s="1">
        <v>45756</v>
      </c>
      <c r="R11568">
        <v>1439</v>
      </c>
      <c r="S11568" s="4">
        <v>8</v>
      </c>
      <c r="T11568" t="s">
        <v>108</v>
      </c>
    </row>
    <row r="11569" spans="1:20" x14ac:dyDescent="0.35">
      <c r="A11569" t="s">
        <v>22421</v>
      </c>
      <c r="B11569" s="5" t="s">
        <v>179</v>
      </c>
      <c r="C11569" s="6">
        <v>97601</v>
      </c>
      <c r="D11569" t="s">
        <v>22</v>
      </c>
      <c r="E11569">
        <v>97601</v>
      </c>
      <c r="F11569" s="5" t="s">
        <v>50</v>
      </c>
      <c r="G11569" s="5" t="s">
        <v>24</v>
      </c>
      <c r="H11569" s="5" t="s">
        <v>101</v>
      </c>
      <c r="I11569" t="s">
        <v>44</v>
      </c>
      <c r="J11569" t="s">
        <v>129</v>
      </c>
      <c r="K11569">
        <v>100</v>
      </c>
      <c r="L11569" s="5" t="s">
        <v>22422</v>
      </c>
      <c r="M11569" s="5" t="s">
        <v>37</v>
      </c>
      <c r="N11569">
        <v>2</v>
      </c>
      <c r="O11569" t="s">
        <v>62</v>
      </c>
      <c r="P11569" s="1">
        <v>45543</v>
      </c>
      <c r="Q11569" s="1">
        <v>45594</v>
      </c>
      <c r="R11569">
        <v>1430</v>
      </c>
      <c r="S11569" s="4">
        <v>6.3</v>
      </c>
      <c r="T11569" t="s">
        <v>79</v>
      </c>
    </row>
    <row r="11570" spans="1:20" x14ac:dyDescent="0.35">
      <c r="A11570" t="s">
        <v>22423</v>
      </c>
      <c r="B11570" s="5" t="s">
        <v>28801</v>
      </c>
      <c r="C11570" s="6">
        <v>195834</v>
      </c>
      <c r="D11570" t="s">
        <v>22</v>
      </c>
      <c r="E11570">
        <v>195834</v>
      </c>
      <c r="F11570" s="5" t="s">
        <v>23</v>
      </c>
      <c r="G11570" s="5" t="s">
        <v>51</v>
      </c>
      <c r="H11570" s="5" t="s">
        <v>52</v>
      </c>
      <c r="I11570" t="s">
        <v>44</v>
      </c>
      <c r="J11570" t="s">
        <v>133</v>
      </c>
      <c r="K11570">
        <v>50</v>
      </c>
      <c r="L11570" s="5" t="s">
        <v>22424</v>
      </c>
      <c r="M11570" s="5" t="s">
        <v>28</v>
      </c>
      <c r="N11570">
        <v>15</v>
      </c>
      <c r="O11570" t="s">
        <v>85</v>
      </c>
      <c r="P11570" s="1">
        <v>45557</v>
      </c>
      <c r="Q11570" s="1">
        <v>45611</v>
      </c>
      <c r="R11570">
        <v>987</v>
      </c>
      <c r="S11570" s="4">
        <v>9.9</v>
      </c>
      <c r="T11570" t="s">
        <v>55</v>
      </c>
    </row>
    <row r="11571" spans="1:20" x14ac:dyDescent="0.35">
      <c r="A11571" t="s">
        <v>22425</v>
      </c>
      <c r="B11571" s="5" t="s">
        <v>73</v>
      </c>
      <c r="C11571" s="6">
        <v>136182</v>
      </c>
      <c r="D11571" t="s">
        <v>22</v>
      </c>
      <c r="E11571">
        <v>136182</v>
      </c>
      <c r="F11571" s="5" t="s">
        <v>23</v>
      </c>
      <c r="G11571" s="5" t="s">
        <v>42</v>
      </c>
      <c r="H11571" s="5" t="s">
        <v>165</v>
      </c>
      <c r="I11571" t="s">
        <v>26</v>
      </c>
      <c r="J11571" t="s">
        <v>165</v>
      </c>
      <c r="K11571">
        <v>100</v>
      </c>
      <c r="L11571" s="5" t="s">
        <v>22426</v>
      </c>
      <c r="M11571" s="5" t="s">
        <v>70</v>
      </c>
      <c r="N11571">
        <v>18</v>
      </c>
      <c r="O11571" t="s">
        <v>29</v>
      </c>
      <c r="P11571" s="1">
        <v>45694</v>
      </c>
      <c r="Q11571" s="1">
        <v>45721</v>
      </c>
      <c r="R11571">
        <v>1479</v>
      </c>
      <c r="S11571" s="4">
        <v>6.8</v>
      </c>
      <c r="T11571" t="s">
        <v>210</v>
      </c>
    </row>
    <row r="11572" spans="1:20" x14ac:dyDescent="0.35">
      <c r="A11572" t="s">
        <v>22427</v>
      </c>
      <c r="B11572" s="5" t="s">
        <v>28801</v>
      </c>
      <c r="C11572" s="6">
        <v>210024</v>
      </c>
      <c r="D11572" t="s">
        <v>74</v>
      </c>
      <c r="E11572">
        <v>262530</v>
      </c>
      <c r="F11572" s="5" t="s">
        <v>23</v>
      </c>
      <c r="G11572" s="5" t="s">
        <v>59</v>
      </c>
      <c r="H11572" s="5" t="s">
        <v>75</v>
      </c>
      <c r="I11572" t="s">
        <v>44</v>
      </c>
      <c r="J11572" t="s">
        <v>121</v>
      </c>
      <c r="K11572">
        <v>50</v>
      </c>
      <c r="L11572" s="5" t="s">
        <v>22428</v>
      </c>
      <c r="M11572" s="5" t="s">
        <v>37</v>
      </c>
      <c r="N11572">
        <v>11</v>
      </c>
      <c r="O11572" t="s">
        <v>112</v>
      </c>
      <c r="P11572" s="1">
        <v>45709</v>
      </c>
      <c r="Q11572" s="1">
        <v>45738</v>
      </c>
      <c r="R11572">
        <v>1133</v>
      </c>
      <c r="S11572" s="4">
        <v>9.1</v>
      </c>
      <c r="T11572" t="s">
        <v>95</v>
      </c>
    </row>
    <row r="11573" spans="1:20" x14ac:dyDescent="0.35">
      <c r="A11573" t="s">
        <v>22429</v>
      </c>
      <c r="B11573" s="5" t="s">
        <v>105</v>
      </c>
      <c r="C11573" s="6">
        <v>54381</v>
      </c>
      <c r="D11573" t="s">
        <v>22</v>
      </c>
      <c r="E11573">
        <v>54381</v>
      </c>
      <c r="F11573" s="5" t="s">
        <v>58</v>
      </c>
      <c r="G11573" s="5" t="s">
        <v>59</v>
      </c>
      <c r="H11573" s="5" t="s">
        <v>191</v>
      </c>
      <c r="I11573" t="s">
        <v>44</v>
      </c>
      <c r="J11573" t="s">
        <v>191</v>
      </c>
      <c r="K11573">
        <v>0</v>
      </c>
      <c r="L11573" s="5" t="s">
        <v>22430</v>
      </c>
      <c r="M11573" s="5" t="s">
        <v>28</v>
      </c>
      <c r="N11573">
        <v>1</v>
      </c>
      <c r="O11573" t="s">
        <v>172</v>
      </c>
      <c r="P11573" s="1">
        <v>45632</v>
      </c>
      <c r="Q11573" s="1">
        <v>45648</v>
      </c>
      <c r="R11573">
        <v>1312</v>
      </c>
      <c r="S11573" s="4">
        <v>5.0999999999999996</v>
      </c>
      <c r="T11573" t="s">
        <v>89</v>
      </c>
    </row>
    <row r="11574" spans="1:20" x14ac:dyDescent="0.35">
      <c r="A11574" t="s">
        <v>22431</v>
      </c>
      <c r="B11574" s="5" t="s">
        <v>28799</v>
      </c>
      <c r="C11574" s="6">
        <v>190082</v>
      </c>
      <c r="D11574" t="s">
        <v>22</v>
      </c>
      <c r="E11574">
        <v>190082</v>
      </c>
      <c r="F11574" s="5" t="s">
        <v>66</v>
      </c>
      <c r="G11574" s="5" t="s">
        <v>42</v>
      </c>
      <c r="H11574" s="5" t="s">
        <v>97</v>
      </c>
      <c r="I11574" t="s">
        <v>26</v>
      </c>
      <c r="J11574" t="s">
        <v>97</v>
      </c>
      <c r="K11574">
        <v>0</v>
      </c>
      <c r="L11574" s="5" t="s">
        <v>22432</v>
      </c>
      <c r="M11574" s="5" t="s">
        <v>37</v>
      </c>
      <c r="N11574">
        <v>9</v>
      </c>
      <c r="O11574" t="s">
        <v>172</v>
      </c>
      <c r="P11574" s="1">
        <v>45527</v>
      </c>
      <c r="Q11574" s="1">
        <v>45584</v>
      </c>
      <c r="R11574">
        <v>945</v>
      </c>
      <c r="S11574" s="4">
        <v>6.2</v>
      </c>
      <c r="T11574" t="s">
        <v>38</v>
      </c>
    </row>
    <row r="11575" spans="1:20" x14ac:dyDescent="0.35">
      <c r="A11575" t="s">
        <v>22433</v>
      </c>
      <c r="B11575" s="5" t="s">
        <v>28801</v>
      </c>
      <c r="C11575" s="6">
        <v>84428</v>
      </c>
      <c r="D11575" t="s">
        <v>33</v>
      </c>
      <c r="E11575">
        <v>9287080</v>
      </c>
      <c r="F11575" s="5" t="s">
        <v>50</v>
      </c>
      <c r="G11575" s="5" t="s">
        <v>59</v>
      </c>
      <c r="H11575" s="5" t="s">
        <v>34</v>
      </c>
      <c r="I11575" t="s">
        <v>44</v>
      </c>
      <c r="J11575" t="s">
        <v>34</v>
      </c>
      <c r="K11575">
        <v>50</v>
      </c>
      <c r="L11575" s="5" t="s">
        <v>22434</v>
      </c>
      <c r="M11575" s="5" t="s">
        <v>28</v>
      </c>
      <c r="N11575">
        <v>2</v>
      </c>
      <c r="O11575" t="s">
        <v>147</v>
      </c>
      <c r="P11575" s="1">
        <v>45365</v>
      </c>
      <c r="Q11575" s="1">
        <v>45396</v>
      </c>
      <c r="R11575">
        <v>1969</v>
      </c>
      <c r="S11575" s="4">
        <v>6.7</v>
      </c>
      <c r="T11575" t="s">
        <v>55</v>
      </c>
    </row>
    <row r="11576" spans="1:20" x14ac:dyDescent="0.35">
      <c r="A11576" t="s">
        <v>22435</v>
      </c>
      <c r="B11576" s="5" t="s">
        <v>57</v>
      </c>
      <c r="C11576" s="6">
        <v>111780</v>
      </c>
      <c r="D11576" t="s">
        <v>65</v>
      </c>
      <c r="E11576">
        <v>145314</v>
      </c>
      <c r="F11576" s="5" t="s">
        <v>66</v>
      </c>
      <c r="G11576" s="5" t="s">
        <v>42</v>
      </c>
      <c r="H11576" s="5" t="s">
        <v>67</v>
      </c>
      <c r="I11576" t="s">
        <v>44</v>
      </c>
      <c r="J11576" t="s">
        <v>67</v>
      </c>
      <c r="K11576">
        <v>0</v>
      </c>
      <c r="L11576" s="5" t="s">
        <v>22436</v>
      </c>
      <c r="M11576" s="5" t="s">
        <v>54</v>
      </c>
      <c r="N11576">
        <v>5</v>
      </c>
      <c r="O11576" t="s">
        <v>29</v>
      </c>
      <c r="P11576" s="1">
        <v>45729</v>
      </c>
      <c r="Q11576" s="1">
        <v>45746</v>
      </c>
      <c r="R11576">
        <v>746</v>
      </c>
      <c r="S11576" s="4">
        <v>5.0999999999999996</v>
      </c>
      <c r="T11576" t="s">
        <v>103</v>
      </c>
    </row>
    <row r="11577" spans="1:20" x14ac:dyDescent="0.35">
      <c r="A11577" t="s">
        <v>22437</v>
      </c>
      <c r="B11577" s="5" t="s">
        <v>105</v>
      </c>
      <c r="C11577" s="6">
        <v>103260</v>
      </c>
      <c r="D11577" t="s">
        <v>22</v>
      </c>
      <c r="E11577">
        <v>103260</v>
      </c>
      <c r="F11577" s="5" t="s">
        <v>58</v>
      </c>
      <c r="G11577" s="5" t="s">
        <v>59</v>
      </c>
      <c r="H11577" s="5" t="s">
        <v>68</v>
      </c>
      <c r="I11577" t="s">
        <v>26</v>
      </c>
      <c r="J11577" t="s">
        <v>68</v>
      </c>
      <c r="K11577">
        <v>0</v>
      </c>
      <c r="L11577" s="5" t="s">
        <v>22438</v>
      </c>
      <c r="M11577" s="5" t="s">
        <v>37</v>
      </c>
      <c r="N11577">
        <v>0</v>
      </c>
      <c r="O11577" t="s">
        <v>131</v>
      </c>
      <c r="P11577" s="1">
        <v>45647</v>
      </c>
      <c r="Q11577" s="1">
        <v>45705</v>
      </c>
      <c r="R11577">
        <v>714</v>
      </c>
      <c r="S11577" s="4">
        <v>8.4</v>
      </c>
      <c r="T11577" t="s">
        <v>277</v>
      </c>
    </row>
    <row r="11578" spans="1:20" x14ac:dyDescent="0.35">
      <c r="A11578" t="s">
        <v>22439</v>
      </c>
      <c r="B11578" s="5" t="s">
        <v>162</v>
      </c>
      <c r="C11578" s="6">
        <v>129654</v>
      </c>
      <c r="D11578" t="s">
        <v>22</v>
      </c>
      <c r="E11578">
        <v>129654</v>
      </c>
      <c r="F11578" s="5" t="s">
        <v>50</v>
      </c>
      <c r="G11578" s="5" t="s">
        <v>42</v>
      </c>
      <c r="H11578" s="5" t="s">
        <v>97</v>
      </c>
      <c r="I11578" t="s">
        <v>35</v>
      </c>
      <c r="J11578" t="s">
        <v>60</v>
      </c>
      <c r="K11578">
        <v>50</v>
      </c>
      <c r="L11578" s="5" t="s">
        <v>22440</v>
      </c>
      <c r="M11578" s="5" t="s">
        <v>70</v>
      </c>
      <c r="N11578">
        <v>2</v>
      </c>
      <c r="O11578" t="s">
        <v>78</v>
      </c>
      <c r="P11578" s="1">
        <v>45385</v>
      </c>
      <c r="Q11578" s="1">
        <v>45450</v>
      </c>
      <c r="R11578">
        <v>815</v>
      </c>
      <c r="S11578" s="4">
        <v>6.6</v>
      </c>
      <c r="T11578" t="s">
        <v>136</v>
      </c>
    </row>
    <row r="11579" spans="1:20" x14ac:dyDescent="0.35">
      <c r="A11579" t="s">
        <v>22441</v>
      </c>
      <c r="B11579" s="5" t="s">
        <v>28799</v>
      </c>
      <c r="C11579" s="6">
        <v>37250</v>
      </c>
      <c r="D11579" t="s">
        <v>22</v>
      </c>
      <c r="E11579">
        <v>37250</v>
      </c>
      <c r="F11579" s="5" t="s">
        <v>58</v>
      </c>
      <c r="G11579" s="5" t="s">
        <v>24</v>
      </c>
      <c r="H11579" s="5" t="s">
        <v>157</v>
      </c>
      <c r="I11579" t="s">
        <v>26</v>
      </c>
      <c r="J11579" t="s">
        <v>410</v>
      </c>
      <c r="K11579">
        <v>50</v>
      </c>
      <c r="L11579" s="5" t="s">
        <v>22442</v>
      </c>
      <c r="M11579" s="5" t="s">
        <v>28</v>
      </c>
      <c r="N11579">
        <v>0</v>
      </c>
      <c r="O11579" t="s">
        <v>107</v>
      </c>
      <c r="P11579" s="1">
        <v>45465</v>
      </c>
      <c r="Q11579" s="1">
        <v>45538</v>
      </c>
      <c r="R11579">
        <v>1594</v>
      </c>
      <c r="S11579" s="4">
        <v>5.3</v>
      </c>
      <c r="T11579" t="s">
        <v>63</v>
      </c>
    </row>
    <row r="11580" spans="1:20" x14ac:dyDescent="0.35">
      <c r="A11580" t="s">
        <v>22443</v>
      </c>
      <c r="B11580" s="5" t="s">
        <v>21</v>
      </c>
      <c r="C11580" s="6">
        <v>287770</v>
      </c>
      <c r="D11580" t="s">
        <v>22</v>
      </c>
      <c r="E11580">
        <v>287770</v>
      </c>
      <c r="F11580" s="5" t="s">
        <v>23</v>
      </c>
      <c r="G11580" s="5" t="s">
        <v>24</v>
      </c>
      <c r="H11580" s="5" t="s">
        <v>129</v>
      </c>
      <c r="I11580" t="s">
        <v>35</v>
      </c>
      <c r="J11580" t="s">
        <v>129</v>
      </c>
      <c r="K11580">
        <v>50</v>
      </c>
      <c r="L11580" s="5" t="s">
        <v>22444</v>
      </c>
      <c r="M11580" s="5" t="s">
        <v>70</v>
      </c>
      <c r="N11580">
        <v>13</v>
      </c>
      <c r="O11580" t="s">
        <v>135</v>
      </c>
      <c r="P11580" s="1">
        <v>45667</v>
      </c>
      <c r="Q11580" s="1">
        <v>45730</v>
      </c>
      <c r="R11580">
        <v>761</v>
      </c>
      <c r="S11580" s="4">
        <v>5.5</v>
      </c>
      <c r="T11580" t="s">
        <v>277</v>
      </c>
    </row>
    <row r="11581" spans="1:20" x14ac:dyDescent="0.35">
      <c r="A11581" t="s">
        <v>22445</v>
      </c>
      <c r="B11581" s="5" t="s">
        <v>21</v>
      </c>
      <c r="C11581" s="6">
        <v>65359</v>
      </c>
      <c r="D11581" t="s">
        <v>33</v>
      </c>
      <c r="E11581">
        <v>7189490</v>
      </c>
      <c r="F11581" s="5" t="s">
        <v>58</v>
      </c>
      <c r="G11581" s="5" t="s">
        <v>24</v>
      </c>
      <c r="H11581" s="5" t="s">
        <v>34</v>
      </c>
      <c r="I11581" t="s">
        <v>26</v>
      </c>
      <c r="J11581" t="s">
        <v>359</v>
      </c>
      <c r="K11581">
        <v>100</v>
      </c>
      <c r="L11581" s="5" t="s">
        <v>22446</v>
      </c>
      <c r="M11581" s="5" t="s">
        <v>54</v>
      </c>
      <c r="N11581">
        <v>0</v>
      </c>
      <c r="O11581" t="s">
        <v>78</v>
      </c>
      <c r="P11581" s="1">
        <v>45741</v>
      </c>
      <c r="Q11581" s="1">
        <v>45761</v>
      </c>
      <c r="R11581">
        <v>1483</v>
      </c>
      <c r="S11581" s="4">
        <v>8.6999999999999993</v>
      </c>
      <c r="T11581" t="s">
        <v>210</v>
      </c>
    </row>
    <row r="11582" spans="1:20" x14ac:dyDescent="0.35">
      <c r="A11582" t="s">
        <v>22447</v>
      </c>
      <c r="B11582" s="5" t="s">
        <v>217</v>
      </c>
      <c r="C11582" s="6">
        <v>122773</v>
      </c>
      <c r="D11582" t="s">
        <v>22</v>
      </c>
      <c r="E11582">
        <v>122773</v>
      </c>
      <c r="F11582" s="5" t="s">
        <v>66</v>
      </c>
      <c r="G11582" s="5" t="s">
        <v>59</v>
      </c>
      <c r="H11582" s="5" t="s">
        <v>129</v>
      </c>
      <c r="I11582" t="s">
        <v>26</v>
      </c>
      <c r="J11582" t="s">
        <v>129</v>
      </c>
      <c r="K11582">
        <v>100</v>
      </c>
      <c r="L11582" s="5" t="s">
        <v>14332</v>
      </c>
      <c r="M11582" s="5" t="s">
        <v>28</v>
      </c>
      <c r="N11582">
        <v>8</v>
      </c>
      <c r="O11582" t="s">
        <v>88</v>
      </c>
      <c r="P11582" s="1">
        <v>45365</v>
      </c>
      <c r="Q11582" s="1">
        <v>45387</v>
      </c>
      <c r="R11582">
        <v>1698</v>
      </c>
      <c r="S11582" s="4">
        <v>9.1999999999999993</v>
      </c>
      <c r="T11582" t="s">
        <v>89</v>
      </c>
    </row>
    <row r="11583" spans="1:20" x14ac:dyDescent="0.35">
      <c r="A11583" t="s">
        <v>22448</v>
      </c>
      <c r="B11583" s="5" t="s">
        <v>40</v>
      </c>
      <c r="C11583" s="6">
        <v>60408</v>
      </c>
      <c r="D11583" t="s">
        <v>22</v>
      </c>
      <c r="E11583">
        <v>60408</v>
      </c>
      <c r="F11583" s="5" t="s">
        <v>58</v>
      </c>
      <c r="G11583" s="5" t="s">
        <v>24</v>
      </c>
      <c r="H11583" s="5" t="s">
        <v>52</v>
      </c>
      <c r="I11583" t="s">
        <v>35</v>
      </c>
      <c r="J11583" t="s">
        <v>52</v>
      </c>
      <c r="K11583">
        <v>100</v>
      </c>
      <c r="L11583" s="5" t="s">
        <v>22449</v>
      </c>
      <c r="M11583" s="5" t="s">
        <v>37</v>
      </c>
      <c r="N11583">
        <v>1</v>
      </c>
      <c r="O11583" t="s">
        <v>172</v>
      </c>
      <c r="P11583" s="1">
        <v>45517</v>
      </c>
      <c r="Q11583" s="1">
        <v>45566</v>
      </c>
      <c r="R11583">
        <v>1351</v>
      </c>
      <c r="S11583" s="4">
        <v>6.5</v>
      </c>
      <c r="T11583" t="s">
        <v>30</v>
      </c>
    </row>
    <row r="11584" spans="1:20" x14ac:dyDescent="0.35">
      <c r="A11584" t="s">
        <v>22450</v>
      </c>
      <c r="B11584" s="5" t="s">
        <v>28801</v>
      </c>
      <c r="C11584" s="6">
        <v>150096</v>
      </c>
      <c r="D11584" t="s">
        <v>22</v>
      </c>
      <c r="E11584">
        <v>150096</v>
      </c>
      <c r="F11584" s="5" t="s">
        <v>66</v>
      </c>
      <c r="G11584" s="5" t="s">
        <v>59</v>
      </c>
      <c r="H11584" s="5" t="s">
        <v>25</v>
      </c>
      <c r="I11584" t="s">
        <v>35</v>
      </c>
      <c r="J11584" t="s">
        <v>25</v>
      </c>
      <c r="K11584">
        <v>50</v>
      </c>
      <c r="L11584" s="5" t="s">
        <v>7859</v>
      </c>
      <c r="M11584" s="5" t="s">
        <v>28</v>
      </c>
      <c r="N11584">
        <v>6</v>
      </c>
      <c r="O11584" t="s">
        <v>107</v>
      </c>
      <c r="P11584" s="1">
        <v>45327</v>
      </c>
      <c r="Q11584" s="1">
        <v>45390</v>
      </c>
      <c r="R11584">
        <v>1653</v>
      </c>
      <c r="S11584" s="4">
        <v>7.2</v>
      </c>
      <c r="T11584" t="s">
        <v>153</v>
      </c>
    </row>
    <row r="11585" spans="1:20" x14ac:dyDescent="0.35">
      <c r="A11585" t="s">
        <v>22451</v>
      </c>
      <c r="B11585" s="5" t="s">
        <v>21</v>
      </c>
      <c r="C11585" s="6">
        <v>205206</v>
      </c>
      <c r="D11585" t="s">
        <v>41</v>
      </c>
      <c r="E11585">
        <v>174425</v>
      </c>
      <c r="F11585" s="5" t="s">
        <v>23</v>
      </c>
      <c r="G11585" s="5" t="s">
        <v>51</v>
      </c>
      <c r="H11585" s="5" t="s">
        <v>60</v>
      </c>
      <c r="I11585" t="s">
        <v>35</v>
      </c>
      <c r="J11585" t="s">
        <v>60</v>
      </c>
      <c r="K11585">
        <v>100</v>
      </c>
      <c r="L11585" s="5" t="s">
        <v>10566</v>
      </c>
      <c r="M11585" s="5" t="s">
        <v>37</v>
      </c>
      <c r="N11585">
        <v>17</v>
      </c>
      <c r="O11585" t="s">
        <v>78</v>
      </c>
      <c r="P11585" s="1">
        <v>45431</v>
      </c>
      <c r="Q11585" s="1">
        <v>45454</v>
      </c>
      <c r="R11585">
        <v>1708</v>
      </c>
      <c r="S11585" s="4">
        <v>5.6</v>
      </c>
      <c r="T11585" t="s">
        <v>30</v>
      </c>
    </row>
    <row r="11586" spans="1:20" x14ac:dyDescent="0.35">
      <c r="A11586" t="s">
        <v>22452</v>
      </c>
      <c r="B11586" s="5" t="s">
        <v>21</v>
      </c>
      <c r="C11586" s="6">
        <v>26000</v>
      </c>
      <c r="D11586" t="s">
        <v>22</v>
      </c>
      <c r="E11586">
        <v>26000</v>
      </c>
      <c r="F11586" s="5" t="s">
        <v>50</v>
      </c>
      <c r="G11586" s="5" t="s">
        <v>59</v>
      </c>
      <c r="H11586" s="5" t="s">
        <v>116</v>
      </c>
      <c r="I11586" t="s">
        <v>26</v>
      </c>
      <c r="J11586" t="s">
        <v>116</v>
      </c>
      <c r="K11586">
        <v>100</v>
      </c>
      <c r="L11586" s="5" t="s">
        <v>22453</v>
      </c>
      <c r="M11586" s="5" t="s">
        <v>54</v>
      </c>
      <c r="N11586">
        <v>4</v>
      </c>
      <c r="O11586" t="s">
        <v>85</v>
      </c>
      <c r="P11586" s="1">
        <v>45582</v>
      </c>
      <c r="Q11586" s="1">
        <v>45628</v>
      </c>
      <c r="R11586">
        <v>1250</v>
      </c>
      <c r="S11586" s="4">
        <v>9.1</v>
      </c>
      <c r="T11586" t="s">
        <v>63</v>
      </c>
    </row>
    <row r="11587" spans="1:20" x14ac:dyDescent="0.35">
      <c r="A11587" t="s">
        <v>22454</v>
      </c>
      <c r="B11587" s="5" t="s">
        <v>40</v>
      </c>
      <c r="C11587" s="6">
        <v>65860</v>
      </c>
      <c r="D11587" t="s">
        <v>22</v>
      </c>
      <c r="E11587">
        <v>65860</v>
      </c>
      <c r="F11587" s="5" t="s">
        <v>58</v>
      </c>
      <c r="G11587" s="5" t="s">
        <v>42</v>
      </c>
      <c r="H11587" s="5" t="s">
        <v>165</v>
      </c>
      <c r="I11587" t="s">
        <v>35</v>
      </c>
      <c r="J11587" t="s">
        <v>165</v>
      </c>
      <c r="K11587">
        <v>100</v>
      </c>
      <c r="L11587" s="5" t="s">
        <v>22455</v>
      </c>
      <c r="M11587" s="5" t="s">
        <v>28</v>
      </c>
      <c r="N11587">
        <v>0</v>
      </c>
      <c r="O11587" t="s">
        <v>172</v>
      </c>
      <c r="P11587" s="1">
        <v>45554</v>
      </c>
      <c r="Q11587" s="1">
        <v>45605</v>
      </c>
      <c r="R11587">
        <v>1493</v>
      </c>
      <c r="S11587" s="4">
        <v>7.8</v>
      </c>
      <c r="T11587" t="s">
        <v>153</v>
      </c>
    </row>
    <row r="11588" spans="1:20" x14ac:dyDescent="0.35">
      <c r="A11588" t="s">
        <v>22456</v>
      </c>
      <c r="B11588" s="5" t="s">
        <v>49</v>
      </c>
      <c r="C11588" s="6">
        <v>94548</v>
      </c>
      <c r="D11588" t="s">
        <v>92</v>
      </c>
      <c r="E11588">
        <v>70911</v>
      </c>
      <c r="F11588" s="5" t="s">
        <v>50</v>
      </c>
      <c r="G11588" s="5" t="s">
        <v>59</v>
      </c>
      <c r="H11588" s="5" t="s">
        <v>93</v>
      </c>
      <c r="I11588" t="s">
        <v>35</v>
      </c>
      <c r="J11588" t="s">
        <v>93</v>
      </c>
      <c r="K11588">
        <v>50</v>
      </c>
      <c r="L11588" s="5" t="s">
        <v>22457</v>
      </c>
      <c r="M11588" s="5" t="s">
        <v>54</v>
      </c>
      <c r="N11588">
        <v>2</v>
      </c>
      <c r="O11588" t="s">
        <v>107</v>
      </c>
      <c r="P11588" s="1">
        <v>45557</v>
      </c>
      <c r="Q11588" s="1">
        <v>45623</v>
      </c>
      <c r="R11588">
        <v>848</v>
      </c>
      <c r="S11588" s="4">
        <v>9.5</v>
      </c>
      <c r="T11588" t="s">
        <v>55</v>
      </c>
    </row>
    <row r="11589" spans="1:20" x14ac:dyDescent="0.35">
      <c r="A11589" t="s">
        <v>22458</v>
      </c>
      <c r="B11589" s="5" t="s">
        <v>57</v>
      </c>
      <c r="C11589" s="6">
        <v>139420</v>
      </c>
      <c r="D11589" t="s">
        <v>22</v>
      </c>
      <c r="E11589">
        <v>139420</v>
      </c>
      <c r="F11589" s="5" t="s">
        <v>66</v>
      </c>
      <c r="G11589" s="5" t="s">
        <v>42</v>
      </c>
      <c r="H11589" s="5" t="s">
        <v>52</v>
      </c>
      <c r="I11589" t="s">
        <v>35</v>
      </c>
      <c r="J11589" t="s">
        <v>423</v>
      </c>
      <c r="K11589">
        <v>0</v>
      </c>
      <c r="L11589" s="5" t="s">
        <v>14046</v>
      </c>
      <c r="M11589" s="5" t="s">
        <v>54</v>
      </c>
      <c r="N11589">
        <v>6</v>
      </c>
      <c r="O11589" t="s">
        <v>46</v>
      </c>
      <c r="P11589" s="1">
        <v>45330</v>
      </c>
      <c r="Q11589" s="1">
        <v>45362</v>
      </c>
      <c r="R11589">
        <v>1488</v>
      </c>
      <c r="S11589" s="4">
        <v>7.9</v>
      </c>
      <c r="T11589" t="s">
        <v>136</v>
      </c>
    </row>
    <row r="11590" spans="1:20" x14ac:dyDescent="0.35">
      <c r="A11590" t="s">
        <v>22459</v>
      </c>
      <c r="B11590" s="5" t="s">
        <v>73</v>
      </c>
      <c r="C11590" s="6">
        <v>96731</v>
      </c>
      <c r="D11590" t="s">
        <v>22</v>
      </c>
      <c r="E11590">
        <v>96731</v>
      </c>
      <c r="F11590" s="5" t="s">
        <v>58</v>
      </c>
      <c r="G11590" s="5" t="s">
        <v>51</v>
      </c>
      <c r="H11590" s="5" t="s">
        <v>101</v>
      </c>
      <c r="I11590" t="s">
        <v>35</v>
      </c>
      <c r="J11590" t="s">
        <v>101</v>
      </c>
      <c r="K11590">
        <v>50</v>
      </c>
      <c r="L11590" s="5" t="s">
        <v>22460</v>
      </c>
      <c r="M11590" s="5" t="s">
        <v>28</v>
      </c>
      <c r="N11590">
        <v>0</v>
      </c>
      <c r="O11590" t="s">
        <v>141</v>
      </c>
      <c r="P11590" s="1">
        <v>45492</v>
      </c>
      <c r="Q11590" s="1">
        <v>45517</v>
      </c>
      <c r="R11590">
        <v>2423</v>
      </c>
      <c r="S11590" s="4">
        <v>5.2</v>
      </c>
      <c r="T11590" t="s">
        <v>243</v>
      </c>
    </row>
    <row r="11591" spans="1:20" x14ac:dyDescent="0.35">
      <c r="A11591" t="s">
        <v>22461</v>
      </c>
      <c r="B11591" s="5" t="s">
        <v>40</v>
      </c>
      <c r="C11591" s="6">
        <v>166302</v>
      </c>
      <c r="D11591" t="s">
        <v>41</v>
      </c>
      <c r="E11591">
        <v>141357</v>
      </c>
      <c r="F11591" s="5" t="s">
        <v>66</v>
      </c>
      <c r="G11591" s="5" t="s">
        <v>59</v>
      </c>
      <c r="H11591" s="5" t="s">
        <v>126</v>
      </c>
      <c r="I11591" t="s">
        <v>35</v>
      </c>
      <c r="J11591" t="s">
        <v>121</v>
      </c>
      <c r="K11591">
        <v>50</v>
      </c>
      <c r="L11591" s="5" t="s">
        <v>22462</v>
      </c>
      <c r="M11591" s="5" t="s">
        <v>37</v>
      </c>
      <c r="N11591">
        <v>6</v>
      </c>
      <c r="O11591" t="s">
        <v>141</v>
      </c>
      <c r="P11591" s="1">
        <v>45543</v>
      </c>
      <c r="Q11591" s="1">
        <v>45560</v>
      </c>
      <c r="R11591">
        <v>622</v>
      </c>
      <c r="S11591" s="4">
        <v>6.3</v>
      </c>
      <c r="T11591" t="s">
        <v>108</v>
      </c>
    </row>
    <row r="11592" spans="1:20" x14ac:dyDescent="0.35">
      <c r="A11592" t="s">
        <v>22463</v>
      </c>
      <c r="B11592" s="5" t="s">
        <v>28802</v>
      </c>
      <c r="C11592" s="6">
        <v>169852</v>
      </c>
      <c r="D11592" t="s">
        <v>22</v>
      </c>
      <c r="E11592">
        <v>169852</v>
      </c>
      <c r="F11592" s="5" t="s">
        <v>23</v>
      </c>
      <c r="G11592" s="5" t="s">
        <v>24</v>
      </c>
      <c r="H11592" s="5" t="s">
        <v>165</v>
      </c>
      <c r="I11592" t="s">
        <v>26</v>
      </c>
      <c r="J11592" t="s">
        <v>165</v>
      </c>
      <c r="K11592">
        <v>100</v>
      </c>
      <c r="L11592" s="5" t="s">
        <v>22464</v>
      </c>
      <c r="M11592" s="5" t="s">
        <v>37</v>
      </c>
      <c r="N11592">
        <v>19</v>
      </c>
      <c r="O11592" t="s">
        <v>46</v>
      </c>
      <c r="P11592" s="1">
        <v>45416</v>
      </c>
      <c r="Q11592" s="1">
        <v>45447</v>
      </c>
      <c r="R11592">
        <v>2138</v>
      </c>
      <c r="S11592" s="4">
        <v>5.4</v>
      </c>
      <c r="T11592" t="s">
        <v>153</v>
      </c>
    </row>
    <row r="11593" spans="1:20" x14ac:dyDescent="0.35">
      <c r="A11593" t="s">
        <v>22465</v>
      </c>
      <c r="B11593" s="5" t="s">
        <v>179</v>
      </c>
      <c r="C11593" s="6">
        <v>50112</v>
      </c>
      <c r="D11593" t="s">
        <v>22</v>
      </c>
      <c r="E11593">
        <v>50112</v>
      </c>
      <c r="F11593" s="5" t="s">
        <v>58</v>
      </c>
      <c r="G11593" s="5" t="s">
        <v>24</v>
      </c>
      <c r="H11593" s="5" t="s">
        <v>129</v>
      </c>
      <c r="I11593" t="s">
        <v>44</v>
      </c>
      <c r="J11593" t="s">
        <v>129</v>
      </c>
      <c r="K11593">
        <v>50</v>
      </c>
      <c r="L11593" s="5" t="s">
        <v>22466</v>
      </c>
      <c r="M11593" s="5" t="s">
        <v>54</v>
      </c>
      <c r="N11593">
        <v>0</v>
      </c>
      <c r="O11593" t="s">
        <v>135</v>
      </c>
      <c r="P11593" s="1">
        <v>45578</v>
      </c>
      <c r="Q11593" s="1">
        <v>45629</v>
      </c>
      <c r="R11593">
        <v>1750</v>
      </c>
      <c r="S11593" s="4">
        <v>9.6999999999999993</v>
      </c>
      <c r="T11593" t="s">
        <v>108</v>
      </c>
    </row>
    <row r="11594" spans="1:20" x14ac:dyDescent="0.35">
      <c r="A11594" t="s">
        <v>22467</v>
      </c>
      <c r="B11594" s="5" t="s">
        <v>40</v>
      </c>
      <c r="C11594" s="6">
        <v>25790</v>
      </c>
      <c r="D11594" t="s">
        <v>22</v>
      </c>
      <c r="E11594">
        <v>25790</v>
      </c>
      <c r="F11594" s="5" t="s">
        <v>58</v>
      </c>
      <c r="G11594" s="5" t="s">
        <v>59</v>
      </c>
      <c r="H11594" s="5" t="s">
        <v>116</v>
      </c>
      <c r="I11594" t="s">
        <v>35</v>
      </c>
      <c r="J11594" t="s">
        <v>768</v>
      </c>
      <c r="K11594">
        <v>50</v>
      </c>
      <c r="L11594" s="5" t="s">
        <v>22468</v>
      </c>
      <c r="M11594" s="5" t="s">
        <v>70</v>
      </c>
      <c r="N11594">
        <v>0</v>
      </c>
      <c r="O11594" t="s">
        <v>147</v>
      </c>
      <c r="P11594" s="1">
        <v>45502</v>
      </c>
      <c r="Q11594" s="1">
        <v>45531</v>
      </c>
      <c r="R11594">
        <v>1971</v>
      </c>
      <c r="S11594" s="4">
        <v>8</v>
      </c>
      <c r="T11594" t="s">
        <v>55</v>
      </c>
    </row>
    <row r="11595" spans="1:20" x14ac:dyDescent="0.35">
      <c r="A11595" t="s">
        <v>22469</v>
      </c>
      <c r="B11595" s="5" t="s">
        <v>57</v>
      </c>
      <c r="C11595" s="6">
        <v>111118</v>
      </c>
      <c r="D11595" t="s">
        <v>65</v>
      </c>
      <c r="E11595">
        <v>144453</v>
      </c>
      <c r="F11595" s="5" t="s">
        <v>66</v>
      </c>
      <c r="G11595" s="5" t="s">
        <v>24</v>
      </c>
      <c r="H11595" s="5" t="s">
        <v>67</v>
      </c>
      <c r="I11595" t="s">
        <v>26</v>
      </c>
      <c r="J11595" t="s">
        <v>67</v>
      </c>
      <c r="K11595">
        <v>50</v>
      </c>
      <c r="L11595" s="5" t="s">
        <v>22470</v>
      </c>
      <c r="M11595" s="5" t="s">
        <v>28</v>
      </c>
      <c r="N11595">
        <v>7</v>
      </c>
      <c r="O11595" t="s">
        <v>107</v>
      </c>
      <c r="P11595" s="1">
        <v>45739</v>
      </c>
      <c r="Q11595" s="1">
        <v>45779</v>
      </c>
      <c r="R11595">
        <v>960</v>
      </c>
      <c r="S11595" s="4">
        <v>8.6999999999999993</v>
      </c>
      <c r="T11595" t="s">
        <v>38</v>
      </c>
    </row>
    <row r="11596" spans="1:20" x14ac:dyDescent="0.35">
      <c r="A11596" t="s">
        <v>22471</v>
      </c>
      <c r="B11596" s="5" t="s">
        <v>40</v>
      </c>
      <c r="C11596" s="6">
        <v>63655</v>
      </c>
      <c r="D11596" t="s">
        <v>92</v>
      </c>
      <c r="E11596">
        <v>47741</v>
      </c>
      <c r="F11596" s="5" t="s">
        <v>58</v>
      </c>
      <c r="G11596" s="5" t="s">
        <v>42</v>
      </c>
      <c r="H11596" s="5" t="s">
        <v>93</v>
      </c>
      <c r="I11596" t="s">
        <v>26</v>
      </c>
      <c r="J11596" t="s">
        <v>93</v>
      </c>
      <c r="K11596">
        <v>0</v>
      </c>
      <c r="L11596" s="5" t="s">
        <v>22472</v>
      </c>
      <c r="M11596" s="5" t="s">
        <v>54</v>
      </c>
      <c r="N11596">
        <v>0</v>
      </c>
      <c r="O11596" t="s">
        <v>85</v>
      </c>
      <c r="P11596" s="1">
        <v>45367</v>
      </c>
      <c r="Q11596" s="1">
        <v>45411</v>
      </c>
      <c r="R11596">
        <v>2498</v>
      </c>
      <c r="S11596" s="4">
        <v>6.2</v>
      </c>
      <c r="T11596" t="s">
        <v>243</v>
      </c>
    </row>
    <row r="11597" spans="1:20" x14ac:dyDescent="0.35">
      <c r="A11597" t="s">
        <v>22473</v>
      </c>
      <c r="B11597" s="5" t="s">
        <v>28799</v>
      </c>
      <c r="C11597" s="6">
        <v>180875</v>
      </c>
      <c r="D11597" t="s">
        <v>22</v>
      </c>
      <c r="E11597">
        <v>180875</v>
      </c>
      <c r="F11597" s="5" t="s">
        <v>23</v>
      </c>
      <c r="G11597" s="5" t="s">
        <v>42</v>
      </c>
      <c r="H11597" s="5" t="s">
        <v>129</v>
      </c>
      <c r="I11597" t="s">
        <v>35</v>
      </c>
      <c r="J11597" t="s">
        <v>25</v>
      </c>
      <c r="K11597">
        <v>0</v>
      </c>
      <c r="L11597" s="5" t="s">
        <v>7134</v>
      </c>
      <c r="M11597" s="5" t="s">
        <v>70</v>
      </c>
      <c r="N11597">
        <v>11</v>
      </c>
      <c r="O11597" t="s">
        <v>62</v>
      </c>
      <c r="P11597" s="1">
        <v>45603</v>
      </c>
      <c r="Q11597" s="1">
        <v>45651</v>
      </c>
      <c r="R11597">
        <v>649</v>
      </c>
      <c r="S11597" s="4">
        <v>8.1999999999999993</v>
      </c>
      <c r="T11597" t="s">
        <v>243</v>
      </c>
    </row>
    <row r="11598" spans="1:20" x14ac:dyDescent="0.35">
      <c r="A11598" t="s">
        <v>22474</v>
      </c>
      <c r="B11598" s="5" t="s">
        <v>28801</v>
      </c>
      <c r="C11598" s="6">
        <v>59927</v>
      </c>
      <c r="D11598" t="s">
        <v>41</v>
      </c>
      <c r="E11598">
        <v>50938</v>
      </c>
      <c r="F11598" s="5" t="s">
        <v>58</v>
      </c>
      <c r="G11598" s="5" t="s">
        <v>42</v>
      </c>
      <c r="H11598" s="5" t="s">
        <v>60</v>
      </c>
      <c r="I11598" t="s">
        <v>44</v>
      </c>
      <c r="J11598" t="s">
        <v>294</v>
      </c>
      <c r="K11598">
        <v>50</v>
      </c>
      <c r="L11598" s="5" t="s">
        <v>22475</v>
      </c>
      <c r="M11598" s="5" t="s">
        <v>37</v>
      </c>
      <c r="N11598">
        <v>0</v>
      </c>
      <c r="O11598" t="s">
        <v>141</v>
      </c>
      <c r="P11598" s="1">
        <v>45357</v>
      </c>
      <c r="Q11598" s="1">
        <v>45424</v>
      </c>
      <c r="R11598">
        <v>794</v>
      </c>
      <c r="S11598" s="4">
        <v>9.5</v>
      </c>
      <c r="T11598" t="s">
        <v>103</v>
      </c>
    </row>
    <row r="11599" spans="1:20" x14ac:dyDescent="0.35">
      <c r="A11599" t="s">
        <v>22476</v>
      </c>
      <c r="B11599" s="5" t="s">
        <v>28802</v>
      </c>
      <c r="C11599" s="6">
        <v>254962</v>
      </c>
      <c r="D11599" t="s">
        <v>41</v>
      </c>
      <c r="E11599">
        <v>216718</v>
      </c>
      <c r="F11599" s="5" t="s">
        <v>23</v>
      </c>
      <c r="G11599" s="5" t="s">
        <v>59</v>
      </c>
      <c r="H11599" s="5" t="s">
        <v>60</v>
      </c>
      <c r="I11599" t="s">
        <v>35</v>
      </c>
      <c r="J11599" t="s">
        <v>60</v>
      </c>
      <c r="K11599">
        <v>0</v>
      </c>
      <c r="L11599" s="5" t="s">
        <v>19083</v>
      </c>
      <c r="M11599" s="5" t="s">
        <v>37</v>
      </c>
      <c r="N11599">
        <v>15</v>
      </c>
      <c r="O11599" t="s">
        <v>62</v>
      </c>
      <c r="P11599" s="1">
        <v>45626</v>
      </c>
      <c r="Q11599" s="1">
        <v>45664</v>
      </c>
      <c r="R11599">
        <v>1476</v>
      </c>
      <c r="S11599" s="4">
        <v>9.6999999999999993</v>
      </c>
      <c r="T11599" t="s">
        <v>108</v>
      </c>
    </row>
    <row r="11600" spans="1:20" x14ac:dyDescent="0.35">
      <c r="A11600" t="s">
        <v>22477</v>
      </c>
      <c r="B11600" s="5" t="s">
        <v>28800</v>
      </c>
      <c r="C11600" s="6">
        <v>173503</v>
      </c>
      <c r="D11600" t="s">
        <v>120</v>
      </c>
      <c r="E11600">
        <v>156153</v>
      </c>
      <c r="F11600" s="5" t="s">
        <v>66</v>
      </c>
      <c r="G11600" s="5" t="s">
        <v>42</v>
      </c>
      <c r="H11600" s="5" t="s">
        <v>121</v>
      </c>
      <c r="I11600" t="s">
        <v>44</v>
      </c>
      <c r="J11600" t="s">
        <v>423</v>
      </c>
      <c r="K11600">
        <v>50</v>
      </c>
      <c r="L11600" s="5" t="s">
        <v>22478</v>
      </c>
      <c r="M11600" s="5" t="s">
        <v>28</v>
      </c>
      <c r="N11600">
        <v>5</v>
      </c>
      <c r="O11600" t="s">
        <v>167</v>
      </c>
      <c r="P11600" s="1">
        <v>45445</v>
      </c>
      <c r="Q11600" s="1">
        <v>45478</v>
      </c>
      <c r="R11600">
        <v>2001</v>
      </c>
      <c r="S11600" s="4">
        <v>7.4</v>
      </c>
      <c r="T11600" t="s">
        <v>136</v>
      </c>
    </row>
    <row r="11601" spans="1:20" x14ac:dyDescent="0.35">
      <c r="A11601" t="s">
        <v>22479</v>
      </c>
      <c r="B11601" s="5" t="s">
        <v>40</v>
      </c>
      <c r="C11601" s="6">
        <v>33680</v>
      </c>
      <c r="D11601" t="s">
        <v>22</v>
      </c>
      <c r="E11601">
        <v>33680</v>
      </c>
      <c r="F11601" s="5" t="s">
        <v>58</v>
      </c>
      <c r="G11601" s="5" t="s">
        <v>51</v>
      </c>
      <c r="H11601" s="5" t="s">
        <v>157</v>
      </c>
      <c r="I11601" t="s">
        <v>26</v>
      </c>
      <c r="J11601" t="s">
        <v>157</v>
      </c>
      <c r="K11601">
        <v>100</v>
      </c>
      <c r="L11601" s="5" t="s">
        <v>22480</v>
      </c>
      <c r="M11601" s="5" t="s">
        <v>28</v>
      </c>
      <c r="N11601">
        <v>0</v>
      </c>
      <c r="O11601" t="s">
        <v>78</v>
      </c>
      <c r="P11601" s="1">
        <v>45579</v>
      </c>
      <c r="Q11601" s="1">
        <v>45612</v>
      </c>
      <c r="R11601">
        <v>555</v>
      </c>
      <c r="S11601" s="4">
        <v>6.4</v>
      </c>
      <c r="T11601" t="s">
        <v>30</v>
      </c>
    </row>
    <row r="11602" spans="1:20" x14ac:dyDescent="0.35">
      <c r="A11602" t="s">
        <v>22481</v>
      </c>
      <c r="B11602" s="5" t="s">
        <v>28800</v>
      </c>
      <c r="C11602" s="6">
        <v>115942</v>
      </c>
      <c r="D11602" t="s">
        <v>22</v>
      </c>
      <c r="E11602">
        <v>115942</v>
      </c>
      <c r="F11602" s="5" t="s">
        <v>50</v>
      </c>
      <c r="G11602" s="5" t="s">
        <v>51</v>
      </c>
      <c r="H11602" s="5" t="s">
        <v>101</v>
      </c>
      <c r="I11602" t="s">
        <v>35</v>
      </c>
      <c r="J11602" t="s">
        <v>101</v>
      </c>
      <c r="K11602">
        <v>0</v>
      </c>
      <c r="L11602" s="5" t="s">
        <v>22482</v>
      </c>
      <c r="M11602" s="5" t="s">
        <v>37</v>
      </c>
      <c r="N11602">
        <v>3</v>
      </c>
      <c r="O11602" t="s">
        <v>62</v>
      </c>
      <c r="P11602" s="1">
        <v>45493</v>
      </c>
      <c r="Q11602" s="1">
        <v>45544</v>
      </c>
      <c r="R11602">
        <v>1811</v>
      </c>
      <c r="S11602" s="4">
        <v>7.7</v>
      </c>
      <c r="T11602" t="s">
        <v>79</v>
      </c>
    </row>
    <row r="11603" spans="1:20" x14ac:dyDescent="0.35">
      <c r="A11603" t="s">
        <v>22483</v>
      </c>
      <c r="B11603" s="5" t="s">
        <v>28802</v>
      </c>
      <c r="C11603" s="6">
        <v>77384</v>
      </c>
      <c r="D11603" t="s">
        <v>81</v>
      </c>
      <c r="E11603">
        <v>104468</v>
      </c>
      <c r="F11603" s="5" t="s">
        <v>58</v>
      </c>
      <c r="G11603" s="5" t="s">
        <v>51</v>
      </c>
      <c r="H11603" s="5" t="s">
        <v>82</v>
      </c>
      <c r="I11603" t="s">
        <v>35</v>
      </c>
      <c r="J11603" t="s">
        <v>82</v>
      </c>
      <c r="K11603">
        <v>0</v>
      </c>
      <c r="L11603" s="5" t="s">
        <v>22484</v>
      </c>
      <c r="M11603" s="5" t="s">
        <v>54</v>
      </c>
      <c r="N11603">
        <v>1</v>
      </c>
      <c r="O11603" t="s">
        <v>141</v>
      </c>
      <c r="P11603" s="1">
        <v>45716</v>
      </c>
      <c r="Q11603" s="1">
        <v>45757</v>
      </c>
      <c r="R11603">
        <v>593</v>
      </c>
      <c r="S11603" s="4">
        <v>5.3</v>
      </c>
      <c r="T11603" t="s">
        <v>95</v>
      </c>
    </row>
    <row r="11604" spans="1:20" x14ac:dyDescent="0.35">
      <c r="A11604" t="s">
        <v>22485</v>
      </c>
      <c r="B11604" s="5" t="s">
        <v>174</v>
      </c>
      <c r="C11604" s="6">
        <v>331419</v>
      </c>
      <c r="D11604" t="s">
        <v>120</v>
      </c>
      <c r="E11604">
        <v>298277</v>
      </c>
      <c r="F11604" s="5" t="s">
        <v>23</v>
      </c>
      <c r="G11604" s="5" t="s">
        <v>59</v>
      </c>
      <c r="H11604" s="5" t="s">
        <v>121</v>
      </c>
      <c r="I11604" t="s">
        <v>26</v>
      </c>
      <c r="J11604" t="s">
        <v>121</v>
      </c>
      <c r="K11604">
        <v>0</v>
      </c>
      <c r="L11604" s="5" t="s">
        <v>22486</v>
      </c>
      <c r="M11604" s="5" t="s">
        <v>28</v>
      </c>
      <c r="N11604">
        <v>18</v>
      </c>
      <c r="O11604" t="s">
        <v>172</v>
      </c>
      <c r="P11604" s="1">
        <v>45417</v>
      </c>
      <c r="Q11604" s="1">
        <v>45460</v>
      </c>
      <c r="R11604">
        <v>2175</v>
      </c>
      <c r="S11604" s="4">
        <v>5.8</v>
      </c>
      <c r="T11604" t="s">
        <v>95</v>
      </c>
    </row>
    <row r="11605" spans="1:20" x14ac:dyDescent="0.35">
      <c r="A11605" t="s">
        <v>22487</v>
      </c>
      <c r="B11605" s="5" t="s">
        <v>21</v>
      </c>
      <c r="C11605" s="6">
        <v>131344</v>
      </c>
      <c r="D11605" t="s">
        <v>22</v>
      </c>
      <c r="E11605">
        <v>131344</v>
      </c>
      <c r="F11605" s="5" t="s">
        <v>66</v>
      </c>
      <c r="G11605" s="5" t="s">
        <v>42</v>
      </c>
      <c r="H11605" s="5" t="s">
        <v>25</v>
      </c>
      <c r="I11605" t="s">
        <v>35</v>
      </c>
      <c r="J11605" t="s">
        <v>82</v>
      </c>
      <c r="K11605">
        <v>100</v>
      </c>
      <c r="L11605" s="5" t="s">
        <v>22488</v>
      </c>
      <c r="M11605" s="5" t="s">
        <v>54</v>
      </c>
      <c r="N11605">
        <v>6</v>
      </c>
      <c r="O11605" t="s">
        <v>88</v>
      </c>
      <c r="P11605" s="1">
        <v>45680</v>
      </c>
      <c r="Q11605" s="1">
        <v>45739</v>
      </c>
      <c r="R11605">
        <v>2206</v>
      </c>
      <c r="S11605" s="4">
        <v>6.1</v>
      </c>
      <c r="T11605" t="s">
        <v>63</v>
      </c>
    </row>
    <row r="11606" spans="1:20" x14ac:dyDescent="0.35">
      <c r="A11606" t="s">
        <v>22489</v>
      </c>
      <c r="B11606" s="5" t="s">
        <v>179</v>
      </c>
      <c r="C11606" s="6">
        <v>81352</v>
      </c>
      <c r="D11606" t="s">
        <v>22</v>
      </c>
      <c r="E11606">
        <v>81352</v>
      </c>
      <c r="F11606" s="5" t="s">
        <v>23</v>
      </c>
      <c r="G11606" s="5" t="s">
        <v>24</v>
      </c>
      <c r="H11606" s="5" t="s">
        <v>116</v>
      </c>
      <c r="I11606" t="s">
        <v>26</v>
      </c>
      <c r="J11606" t="s">
        <v>423</v>
      </c>
      <c r="K11606">
        <v>50</v>
      </c>
      <c r="L11606" s="5" t="s">
        <v>22490</v>
      </c>
      <c r="M11606" s="5" t="s">
        <v>70</v>
      </c>
      <c r="N11606">
        <v>11</v>
      </c>
      <c r="O11606" t="s">
        <v>107</v>
      </c>
      <c r="P11606" s="1">
        <v>45318</v>
      </c>
      <c r="Q11606" s="1">
        <v>45366</v>
      </c>
      <c r="R11606">
        <v>1582</v>
      </c>
      <c r="S11606" s="4">
        <v>6.7</v>
      </c>
      <c r="T11606" t="s">
        <v>47</v>
      </c>
    </row>
    <row r="11607" spans="1:20" x14ac:dyDescent="0.35">
      <c r="A11607" t="s">
        <v>22491</v>
      </c>
      <c r="B11607" s="5" t="s">
        <v>217</v>
      </c>
      <c r="C11607" s="6">
        <v>75140</v>
      </c>
      <c r="D11607" t="s">
        <v>41</v>
      </c>
      <c r="E11607">
        <v>63869</v>
      </c>
      <c r="F11607" s="5" t="s">
        <v>58</v>
      </c>
      <c r="G11607" s="5" t="s">
        <v>59</v>
      </c>
      <c r="H11607" s="5" t="s">
        <v>126</v>
      </c>
      <c r="I11607" t="s">
        <v>44</v>
      </c>
      <c r="J11607" t="s">
        <v>126</v>
      </c>
      <c r="K11607">
        <v>100</v>
      </c>
      <c r="L11607" s="5" t="s">
        <v>14143</v>
      </c>
      <c r="M11607" s="5" t="s">
        <v>28</v>
      </c>
      <c r="N11607">
        <v>0</v>
      </c>
      <c r="O11607" t="s">
        <v>141</v>
      </c>
      <c r="P11607" s="1">
        <v>45773</v>
      </c>
      <c r="Q11607" s="1">
        <v>45800</v>
      </c>
      <c r="R11607">
        <v>2246</v>
      </c>
      <c r="S11607" s="4">
        <v>9.4</v>
      </c>
      <c r="T11607" t="s">
        <v>38</v>
      </c>
    </row>
    <row r="11608" spans="1:20" x14ac:dyDescent="0.35">
      <c r="A11608" t="s">
        <v>22492</v>
      </c>
      <c r="B11608" s="5" t="s">
        <v>162</v>
      </c>
      <c r="C11608" s="6">
        <v>57023</v>
      </c>
      <c r="D11608" t="s">
        <v>22</v>
      </c>
      <c r="E11608">
        <v>57023</v>
      </c>
      <c r="F11608" s="5" t="s">
        <v>58</v>
      </c>
      <c r="G11608" s="5" t="s">
        <v>51</v>
      </c>
      <c r="H11608" s="5" t="s">
        <v>129</v>
      </c>
      <c r="I11608" t="s">
        <v>26</v>
      </c>
      <c r="J11608" t="s">
        <v>93</v>
      </c>
      <c r="K11608">
        <v>100</v>
      </c>
      <c r="L11608" s="5" t="s">
        <v>22493</v>
      </c>
      <c r="M11608" s="5" t="s">
        <v>37</v>
      </c>
      <c r="N11608">
        <v>0</v>
      </c>
      <c r="O11608" t="s">
        <v>131</v>
      </c>
      <c r="P11608" s="1">
        <v>45374</v>
      </c>
      <c r="Q11608" s="1">
        <v>45407</v>
      </c>
      <c r="R11608">
        <v>1207</v>
      </c>
      <c r="S11608" s="4">
        <v>8</v>
      </c>
      <c r="T11608" t="s">
        <v>153</v>
      </c>
    </row>
    <row r="11609" spans="1:20" x14ac:dyDescent="0.35">
      <c r="A11609" t="s">
        <v>22494</v>
      </c>
      <c r="B11609" s="5" t="s">
        <v>105</v>
      </c>
      <c r="C11609" s="6">
        <v>76910</v>
      </c>
      <c r="D11609" t="s">
        <v>33</v>
      </c>
      <c r="E11609">
        <v>8460100</v>
      </c>
      <c r="F11609" s="5" t="s">
        <v>58</v>
      </c>
      <c r="G11609" s="5" t="s">
        <v>51</v>
      </c>
      <c r="H11609" s="5" t="s">
        <v>34</v>
      </c>
      <c r="I11609" t="s">
        <v>44</v>
      </c>
      <c r="J11609" t="s">
        <v>34</v>
      </c>
      <c r="K11609">
        <v>50</v>
      </c>
      <c r="L11609" s="5" t="s">
        <v>22495</v>
      </c>
      <c r="M11609" s="5" t="s">
        <v>28</v>
      </c>
      <c r="N11609">
        <v>1</v>
      </c>
      <c r="O11609" t="s">
        <v>29</v>
      </c>
      <c r="P11609" s="1">
        <v>45712</v>
      </c>
      <c r="Q11609" s="1">
        <v>45752</v>
      </c>
      <c r="R11609">
        <v>1100</v>
      </c>
      <c r="S11609" s="4">
        <v>5.5</v>
      </c>
      <c r="T11609" t="s">
        <v>103</v>
      </c>
    </row>
    <row r="11610" spans="1:20" x14ac:dyDescent="0.35">
      <c r="A11610" t="s">
        <v>22496</v>
      </c>
      <c r="B11610" s="5" t="s">
        <v>40</v>
      </c>
      <c r="C11610" s="6">
        <v>86816</v>
      </c>
      <c r="D11610" t="s">
        <v>22</v>
      </c>
      <c r="E11610">
        <v>86816</v>
      </c>
      <c r="F11610" s="5" t="s">
        <v>58</v>
      </c>
      <c r="G11610" s="5" t="s">
        <v>59</v>
      </c>
      <c r="H11610" s="5" t="s">
        <v>68</v>
      </c>
      <c r="I11610" t="s">
        <v>44</v>
      </c>
      <c r="J11610" t="s">
        <v>68</v>
      </c>
      <c r="K11610">
        <v>50</v>
      </c>
      <c r="L11610" s="5" t="s">
        <v>22497</v>
      </c>
      <c r="M11610" s="5" t="s">
        <v>37</v>
      </c>
      <c r="N11610">
        <v>1</v>
      </c>
      <c r="O11610" t="s">
        <v>46</v>
      </c>
      <c r="P11610" s="1">
        <v>45654</v>
      </c>
      <c r="Q11610" s="1">
        <v>45704</v>
      </c>
      <c r="R11610">
        <v>1200</v>
      </c>
      <c r="S11610" s="4">
        <v>7.4</v>
      </c>
      <c r="T11610" t="s">
        <v>118</v>
      </c>
    </row>
    <row r="11611" spans="1:20" x14ac:dyDescent="0.35">
      <c r="A11611" t="s">
        <v>22498</v>
      </c>
      <c r="B11611" s="5" t="s">
        <v>32</v>
      </c>
      <c r="C11611" s="6">
        <v>177419</v>
      </c>
      <c r="D11611" t="s">
        <v>41</v>
      </c>
      <c r="E11611">
        <v>150806</v>
      </c>
      <c r="F11611" s="5" t="s">
        <v>23</v>
      </c>
      <c r="G11611" s="5" t="s">
        <v>51</v>
      </c>
      <c r="H11611" s="5" t="s">
        <v>151</v>
      </c>
      <c r="I11611" t="s">
        <v>35</v>
      </c>
      <c r="J11611" t="s">
        <v>151</v>
      </c>
      <c r="K11611">
        <v>50</v>
      </c>
      <c r="L11611" s="5" t="s">
        <v>22499</v>
      </c>
      <c r="M11611" s="5" t="s">
        <v>70</v>
      </c>
      <c r="N11611">
        <v>14</v>
      </c>
      <c r="O11611" t="s">
        <v>107</v>
      </c>
      <c r="P11611" s="1">
        <v>45615</v>
      </c>
      <c r="Q11611" s="1">
        <v>45684</v>
      </c>
      <c r="R11611">
        <v>1430</v>
      </c>
      <c r="S11611" s="4">
        <v>7.7</v>
      </c>
      <c r="T11611" t="s">
        <v>89</v>
      </c>
    </row>
    <row r="11612" spans="1:20" x14ac:dyDescent="0.35">
      <c r="A11612" t="s">
        <v>22500</v>
      </c>
      <c r="B11612" s="5" t="s">
        <v>105</v>
      </c>
      <c r="C11612" s="6">
        <v>143077</v>
      </c>
      <c r="D11612" t="s">
        <v>22</v>
      </c>
      <c r="E11612">
        <v>143077</v>
      </c>
      <c r="F11612" s="5" t="s">
        <v>23</v>
      </c>
      <c r="G11612" s="5" t="s">
        <v>59</v>
      </c>
      <c r="H11612" s="5" t="s">
        <v>191</v>
      </c>
      <c r="I11612" t="s">
        <v>26</v>
      </c>
      <c r="J11612" t="s">
        <v>304</v>
      </c>
      <c r="K11612">
        <v>50</v>
      </c>
      <c r="L11612" s="5" t="s">
        <v>22501</v>
      </c>
      <c r="M11612" s="5" t="s">
        <v>70</v>
      </c>
      <c r="N11612">
        <v>12</v>
      </c>
      <c r="O11612" t="s">
        <v>141</v>
      </c>
      <c r="P11612" s="1">
        <v>45631</v>
      </c>
      <c r="Q11612" s="1">
        <v>45690</v>
      </c>
      <c r="R11612">
        <v>2272</v>
      </c>
      <c r="S11612" s="4">
        <v>5.8</v>
      </c>
      <c r="T11612" t="s">
        <v>55</v>
      </c>
    </row>
    <row r="11613" spans="1:20" x14ac:dyDescent="0.35">
      <c r="A11613" t="s">
        <v>22502</v>
      </c>
      <c r="B11613" s="5" t="s">
        <v>57</v>
      </c>
      <c r="C11613" s="6">
        <v>55124</v>
      </c>
      <c r="D11613" t="s">
        <v>65</v>
      </c>
      <c r="E11613">
        <v>71661</v>
      </c>
      <c r="F11613" s="5" t="s">
        <v>58</v>
      </c>
      <c r="G11613" s="5" t="s">
        <v>59</v>
      </c>
      <c r="H11613" s="5" t="s">
        <v>67</v>
      </c>
      <c r="I11613" t="s">
        <v>44</v>
      </c>
      <c r="J11613" t="s">
        <v>93</v>
      </c>
      <c r="K11613">
        <v>50</v>
      </c>
      <c r="L11613" s="5" t="s">
        <v>22503</v>
      </c>
      <c r="M11613" s="5" t="s">
        <v>28</v>
      </c>
      <c r="N11613">
        <v>1</v>
      </c>
      <c r="O11613" t="s">
        <v>88</v>
      </c>
      <c r="P11613" s="1">
        <v>45374</v>
      </c>
      <c r="Q11613" s="1">
        <v>45413</v>
      </c>
      <c r="R11613">
        <v>792</v>
      </c>
      <c r="S11613" s="4">
        <v>7</v>
      </c>
      <c r="T11613" t="s">
        <v>277</v>
      </c>
    </row>
    <row r="11614" spans="1:20" x14ac:dyDescent="0.35">
      <c r="A11614" t="s">
        <v>22504</v>
      </c>
      <c r="B11614" s="5" t="s">
        <v>174</v>
      </c>
      <c r="C11614" s="6">
        <v>202411</v>
      </c>
      <c r="D11614" t="s">
        <v>22</v>
      </c>
      <c r="E11614">
        <v>202411</v>
      </c>
      <c r="F11614" s="5" t="s">
        <v>23</v>
      </c>
      <c r="G11614" s="5" t="s">
        <v>51</v>
      </c>
      <c r="H11614" s="5" t="s">
        <v>25</v>
      </c>
      <c r="I11614" t="s">
        <v>44</v>
      </c>
      <c r="J11614" t="s">
        <v>25</v>
      </c>
      <c r="K11614">
        <v>100</v>
      </c>
      <c r="L11614" s="5" t="s">
        <v>22505</v>
      </c>
      <c r="M11614" s="5" t="s">
        <v>54</v>
      </c>
      <c r="N11614">
        <v>16</v>
      </c>
      <c r="O11614" t="s">
        <v>112</v>
      </c>
      <c r="P11614" s="1">
        <v>45540</v>
      </c>
      <c r="Q11614" s="1">
        <v>45591</v>
      </c>
      <c r="R11614">
        <v>2074</v>
      </c>
      <c r="S11614" s="4">
        <v>6.4</v>
      </c>
      <c r="T11614" t="s">
        <v>79</v>
      </c>
    </row>
    <row r="11615" spans="1:20" x14ac:dyDescent="0.35">
      <c r="A11615" t="s">
        <v>22506</v>
      </c>
      <c r="B11615" s="5" t="s">
        <v>100</v>
      </c>
      <c r="C11615" s="6">
        <v>84402</v>
      </c>
      <c r="D11615" t="s">
        <v>41</v>
      </c>
      <c r="E11615">
        <v>71742</v>
      </c>
      <c r="F11615" s="5" t="s">
        <v>50</v>
      </c>
      <c r="G11615" s="5" t="s">
        <v>24</v>
      </c>
      <c r="H11615" s="5" t="s">
        <v>151</v>
      </c>
      <c r="I11615" t="s">
        <v>44</v>
      </c>
      <c r="J11615" t="s">
        <v>110</v>
      </c>
      <c r="K11615">
        <v>50</v>
      </c>
      <c r="L11615" s="5" t="s">
        <v>22507</v>
      </c>
      <c r="M11615" s="5" t="s">
        <v>54</v>
      </c>
      <c r="N11615">
        <v>2</v>
      </c>
      <c r="O11615" t="s">
        <v>112</v>
      </c>
      <c r="P11615" s="1">
        <v>45402</v>
      </c>
      <c r="Q11615" s="1">
        <v>45441</v>
      </c>
      <c r="R11615">
        <v>1385</v>
      </c>
      <c r="S11615" s="4">
        <v>10</v>
      </c>
      <c r="T11615" t="s">
        <v>108</v>
      </c>
    </row>
    <row r="11616" spans="1:20" x14ac:dyDescent="0.35">
      <c r="A11616" t="s">
        <v>22508</v>
      </c>
      <c r="B11616" s="5" t="s">
        <v>91</v>
      </c>
      <c r="C11616" s="6">
        <v>194046</v>
      </c>
      <c r="D11616" t="s">
        <v>92</v>
      </c>
      <c r="E11616">
        <v>145535</v>
      </c>
      <c r="F11616" s="5" t="s">
        <v>23</v>
      </c>
      <c r="G11616" s="5" t="s">
        <v>24</v>
      </c>
      <c r="H11616" s="5" t="s">
        <v>93</v>
      </c>
      <c r="I11616" t="s">
        <v>35</v>
      </c>
      <c r="J11616" t="s">
        <v>93</v>
      </c>
      <c r="K11616">
        <v>100</v>
      </c>
      <c r="L11616" s="5" t="s">
        <v>22509</v>
      </c>
      <c r="M11616" s="5" t="s">
        <v>54</v>
      </c>
      <c r="N11616">
        <v>12</v>
      </c>
      <c r="O11616" t="s">
        <v>172</v>
      </c>
      <c r="P11616" s="1">
        <v>45636</v>
      </c>
      <c r="Q11616" s="1">
        <v>45652</v>
      </c>
      <c r="R11616">
        <v>2089</v>
      </c>
      <c r="S11616" s="4">
        <v>9.9</v>
      </c>
      <c r="T11616" t="s">
        <v>210</v>
      </c>
    </row>
    <row r="11617" spans="1:20" x14ac:dyDescent="0.35">
      <c r="A11617" t="s">
        <v>22510</v>
      </c>
      <c r="B11617" s="5" t="s">
        <v>28802</v>
      </c>
      <c r="C11617" s="6">
        <v>59744</v>
      </c>
      <c r="D11617" t="s">
        <v>81</v>
      </c>
      <c r="E11617">
        <v>80654</v>
      </c>
      <c r="F11617" s="5" t="s">
        <v>58</v>
      </c>
      <c r="G11617" s="5" t="s">
        <v>24</v>
      </c>
      <c r="H11617" s="5" t="s">
        <v>82</v>
      </c>
      <c r="I11617" t="s">
        <v>44</v>
      </c>
      <c r="J11617" t="s">
        <v>82</v>
      </c>
      <c r="K11617">
        <v>100</v>
      </c>
      <c r="L11617" s="5" t="s">
        <v>22511</v>
      </c>
      <c r="M11617" s="5" t="s">
        <v>28</v>
      </c>
      <c r="N11617">
        <v>0</v>
      </c>
      <c r="O11617" t="s">
        <v>112</v>
      </c>
      <c r="P11617" s="1">
        <v>45400</v>
      </c>
      <c r="Q11617" s="1">
        <v>45424</v>
      </c>
      <c r="R11617">
        <v>1076</v>
      </c>
      <c r="S11617" s="4">
        <v>7.2</v>
      </c>
      <c r="T11617" t="s">
        <v>153</v>
      </c>
    </row>
    <row r="11618" spans="1:20" x14ac:dyDescent="0.35">
      <c r="A11618" t="s">
        <v>22512</v>
      </c>
      <c r="B11618" s="5" t="s">
        <v>145</v>
      </c>
      <c r="C11618" s="6">
        <v>102625</v>
      </c>
      <c r="D11618" t="s">
        <v>22</v>
      </c>
      <c r="E11618">
        <v>102625</v>
      </c>
      <c r="F11618" s="5" t="s">
        <v>66</v>
      </c>
      <c r="G11618" s="5" t="s">
        <v>51</v>
      </c>
      <c r="H11618" s="5" t="s">
        <v>191</v>
      </c>
      <c r="I11618" t="s">
        <v>26</v>
      </c>
      <c r="J11618" t="s">
        <v>191</v>
      </c>
      <c r="K11618">
        <v>50</v>
      </c>
      <c r="L11618" s="5" t="s">
        <v>10904</v>
      </c>
      <c r="M11618" s="5" t="s">
        <v>70</v>
      </c>
      <c r="N11618">
        <v>5</v>
      </c>
      <c r="O11618" t="s">
        <v>88</v>
      </c>
      <c r="P11618" s="1">
        <v>45318</v>
      </c>
      <c r="Q11618" s="1">
        <v>45369</v>
      </c>
      <c r="R11618">
        <v>751</v>
      </c>
      <c r="S11618" s="4">
        <v>7.9</v>
      </c>
      <c r="T11618" t="s">
        <v>136</v>
      </c>
    </row>
    <row r="11619" spans="1:20" x14ac:dyDescent="0.35">
      <c r="A11619" t="s">
        <v>22513</v>
      </c>
      <c r="B11619" s="5" t="s">
        <v>49</v>
      </c>
      <c r="C11619" s="6">
        <v>56790</v>
      </c>
      <c r="D11619" t="s">
        <v>41</v>
      </c>
      <c r="E11619">
        <v>48272</v>
      </c>
      <c r="F11619" s="5" t="s">
        <v>58</v>
      </c>
      <c r="G11619" s="5" t="s">
        <v>59</v>
      </c>
      <c r="H11619" s="5" t="s">
        <v>60</v>
      </c>
      <c r="I11619" t="s">
        <v>44</v>
      </c>
      <c r="J11619" t="s">
        <v>165</v>
      </c>
      <c r="K11619">
        <v>100</v>
      </c>
      <c r="L11619" s="5" t="s">
        <v>22514</v>
      </c>
      <c r="M11619" s="5" t="s">
        <v>70</v>
      </c>
      <c r="N11619">
        <v>1</v>
      </c>
      <c r="O11619" t="s">
        <v>172</v>
      </c>
      <c r="P11619" s="1">
        <v>45319</v>
      </c>
      <c r="Q11619" s="1">
        <v>45387</v>
      </c>
      <c r="R11619">
        <v>1966</v>
      </c>
      <c r="S11619" s="4">
        <v>5.2</v>
      </c>
      <c r="T11619" t="s">
        <v>108</v>
      </c>
    </row>
    <row r="11620" spans="1:20" x14ac:dyDescent="0.35">
      <c r="A11620" t="s">
        <v>22515</v>
      </c>
      <c r="B11620" s="5" t="s">
        <v>162</v>
      </c>
      <c r="C11620" s="6">
        <v>56948</v>
      </c>
      <c r="D11620" t="s">
        <v>22</v>
      </c>
      <c r="E11620">
        <v>56948</v>
      </c>
      <c r="F11620" s="5" t="s">
        <v>58</v>
      </c>
      <c r="G11620" s="5" t="s">
        <v>24</v>
      </c>
      <c r="H11620" s="5" t="s">
        <v>129</v>
      </c>
      <c r="I11620" t="s">
        <v>26</v>
      </c>
      <c r="J11620" t="s">
        <v>129</v>
      </c>
      <c r="K11620">
        <v>50</v>
      </c>
      <c r="L11620" s="5" t="s">
        <v>22516</v>
      </c>
      <c r="M11620" s="5" t="s">
        <v>70</v>
      </c>
      <c r="N11620">
        <v>0</v>
      </c>
      <c r="O11620" t="s">
        <v>29</v>
      </c>
      <c r="P11620" s="1">
        <v>45316</v>
      </c>
      <c r="Q11620" s="1">
        <v>45386</v>
      </c>
      <c r="R11620">
        <v>1345</v>
      </c>
      <c r="S11620" s="4">
        <v>6.9</v>
      </c>
      <c r="T11620" t="s">
        <v>47</v>
      </c>
    </row>
    <row r="11621" spans="1:20" x14ac:dyDescent="0.35">
      <c r="A11621" t="s">
        <v>22517</v>
      </c>
      <c r="B11621" s="5" t="s">
        <v>28799</v>
      </c>
      <c r="C11621" s="6">
        <v>124698</v>
      </c>
      <c r="D11621" t="s">
        <v>22</v>
      </c>
      <c r="E11621">
        <v>124698</v>
      </c>
      <c r="F11621" s="5" t="s">
        <v>50</v>
      </c>
      <c r="G11621" s="5" t="s">
        <v>59</v>
      </c>
      <c r="H11621" s="5" t="s">
        <v>101</v>
      </c>
      <c r="I11621" t="s">
        <v>26</v>
      </c>
      <c r="J11621" t="s">
        <v>426</v>
      </c>
      <c r="K11621">
        <v>50</v>
      </c>
      <c r="L11621" s="5" t="s">
        <v>22518</v>
      </c>
      <c r="M11621" s="5" t="s">
        <v>54</v>
      </c>
      <c r="N11621">
        <v>3</v>
      </c>
      <c r="O11621" t="s">
        <v>78</v>
      </c>
      <c r="P11621" s="1">
        <v>45576</v>
      </c>
      <c r="Q11621" s="1">
        <v>45620</v>
      </c>
      <c r="R11621">
        <v>600</v>
      </c>
      <c r="S11621" s="4">
        <v>5.0999999999999996</v>
      </c>
      <c r="T11621" t="s">
        <v>79</v>
      </c>
    </row>
    <row r="11622" spans="1:20" x14ac:dyDescent="0.35">
      <c r="A11622" t="s">
        <v>22519</v>
      </c>
      <c r="B11622" s="5" t="s">
        <v>105</v>
      </c>
      <c r="C11622" s="6">
        <v>158637</v>
      </c>
      <c r="D11622" t="s">
        <v>22</v>
      </c>
      <c r="E11622">
        <v>158637</v>
      </c>
      <c r="F11622" s="5" t="s">
        <v>66</v>
      </c>
      <c r="G11622" s="5" t="s">
        <v>24</v>
      </c>
      <c r="H11622" s="5" t="s">
        <v>68</v>
      </c>
      <c r="I11622" t="s">
        <v>35</v>
      </c>
      <c r="J11622" t="s">
        <v>410</v>
      </c>
      <c r="K11622">
        <v>50</v>
      </c>
      <c r="L11622" s="5" t="s">
        <v>22520</v>
      </c>
      <c r="M11622" s="5" t="s">
        <v>28</v>
      </c>
      <c r="N11622">
        <v>6</v>
      </c>
      <c r="O11622" t="s">
        <v>141</v>
      </c>
      <c r="P11622" s="1">
        <v>45344</v>
      </c>
      <c r="Q11622" s="1">
        <v>45405</v>
      </c>
      <c r="R11622">
        <v>1254</v>
      </c>
      <c r="S11622" s="4">
        <v>7.8</v>
      </c>
      <c r="T11622" t="s">
        <v>47</v>
      </c>
    </row>
    <row r="11623" spans="1:20" x14ac:dyDescent="0.35">
      <c r="A11623" t="s">
        <v>22521</v>
      </c>
      <c r="B11623" s="5" t="s">
        <v>28799</v>
      </c>
      <c r="C11623" s="6">
        <v>104750</v>
      </c>
      <c r="D11623" t="s">
        <v>22</v>
      </c>
      <c r="E11623">
        <v>104750</v>
      </c>
      <c r="F11623" s="5" t="s">
        <v>50</v>
      </c>
      <c r="G11623" s="5" t="s">
        <v>42</v>
      </c>
      <c r="H11623" s="5" t="s">
        <v>191</v>
      </c>
      <c r="I11623" t="s">
        <v>35</v>
      </c>
      <c r="J11623" t="s">
        <v>121</v>
      </c>
      <c r="K11623">
        <v>100</v>
      </c>
      <c r="L11623" s="5" t="s">
        <v>22522</v>
      </c>
      <c r="M11623" s="5" t="s">
        <v>28</v>
      </c>
      <c r="N11623">
        <v>4</v>
      </c>
      <c r="O11623" t="s">
        <v>71</v>
      </c>
      <c r="P11623" s="1">
        <v>45637</v>
      </c>
      <c r="Q11623" s="1">
        <v>45680</v>
      </c>
      <c r="R11623">
        <v>2141</v>
      </c>
      <c r="S11623" s="4">
        <v>6.4</v>
      </c>
      <c r="T11623" t="s">
        <v>108</v>
      </c>
    </row>
    <row r="11624" spans="1:20" x14ac:dyDescent="0.35">
      <c r="A11624" t="s">
        <v>22523</v>
      </c>
      <c r="B11624" s="5" t="s">
        <v>28801</v>
      </c>
      <c r="C11624" s="6">
        <v>149617</v>
      </c>
      <c r="D11624" t="s">
        <v>33</v>
      </c>
      <c r="E11624">
        <v>16457870</v>
      </c>
      <c r="F11624" s="5" t="s">
        <v>23</v>
      </c>
      <c r="G11624" s="5" t="s">
        <v>42</v>
      </c>
      <c r="H11624" s="5" t="s">
        <v>34</v>
      </c>
      <c r="I11624" t="s">
        <v>44</v>
      </c>
      <c r="J11624" t="s">
        <v>34</v>
      </c>
      <c r="K11624">
        <v>50</v>
      </c>
      <c r="L11624" s="5" t="s">
        <v>22524</v>
      </c>
      <c r="M11624" s="5" t="s">
        <v>54</v>
      </c>
      <c r="N11624">
        <v>13</v>
      </c>
      <c r="O11624" t="s">
        <v>85</v>
      </c>
      <c r="P11624" s="1">
        <v>45354</v>
      </c>
      <c r="Q11624" s="1">
        <v>45371</v>
      </c>
      <c r="R11624">
        <v>523</v>
      </c>
      <c r="S11624" s="4">
        <v>6.7</v>
      </c>
      <c r="T11624" t="s">
        <v>89</v>
      </c>
    </row>
    <row r="11625" spans="1:20" x14ac:dyDescent="0.35">
      <c r="A11625" t="s">
        <v>22525</v>
      </c>
      <c r="B11625" s="5" t="s">
        <v>174</v>
      </c>
      <c r="C11625" s="6">
        <v>54122</v>
      </c>
      <c r="D11625" t="s">
        <v>65</v>
      </c>
      <c r="E11625">
        <v>70359</v>
      </c>
      <c r="F11625" s="5" t="s">
        <v>58</v>
      </c>
      <c r="G11625" s="5" t="s">
        <v>42</v>
      </c>
      <c r="H11625" s="5" t="s">
        <v>67</v>
      </c>
      <c r="I11625" t="s">
        <v>26</v>
      </c>
      <c r="J11625" t="s">
        <v>67</v>
      </c>
      <c r="K11625">
        <v>100</v>
      </c>
      <c r="L11625" s="5" t="s">
        <v>22526</v>
      </c>
      <c r="M11625" s="5" t="s">
        <v>37</v>
      </c>
      <c r="N11625">
        <v>1</v>
      </c>
      <c r="O11625" t="s">
        <v>141</v>
      </c>
      <c r="P11625" s="1">
        <v>45412</v>
      </c>
      <c r="Q11625" s="1">
        <v>45484</v>
      </c>
      <c r="R11625">
        <v>851</v>
      </c>
      <c r="S11625" s="4">
        <v>7.3</v>
      </c>
      <c r="T11625" t="s">
        <v>210</v>
      </c>
    </row>
    <row r="11626" spans="1:20" x14ac:dyDescent="0.35">
      <c r="A11626" t="s">
        <v>22527</v>
      </c>
      <c r="B11626" s="5" t="s">
        <v>100</v>
      </c>
      <c r="C11626" s="6">
        <v>103462</v>
      </c>
      <c r="D11626" t="s">
        <v>33</v>
      </c>
      <c r="E11626">
        <v>11380820</v>
      </c>
      <c r="F11626" s="5" t="s">
        <v>50</v>
      </c>
      <c r="G11626" s="5" t="s">
        <v>24</v>
      </c>
      <c r="H11626" s="5" t="s">
        <v>34</v>
      </c>
      <c r="I11626" t="s">
        <v>44</v>
      </c>
      <c r="J11626" t="s">
        <v>43</v>
      </c>
      <c r="K11626">
        <v>100</v>
      </c>
      <c r="L11626" s="5" t="s">
        <v>22528</v>
      </c>
      <c r="M11626" s="5" t="s">
        <v>37</v>
      </c>
      <c r="N11626">
        <v>3</v>
      </c>
      <c r="O11626" t="s">
        <v>78</v>
      </c>
      <c r="P11626" s="1">
        <v>45419</v>
      </c>
      <c r="Q11626" s="1">
        <v>45436</v>
      </c>
      <c r="R11626">
        <v>1539</v>
      </c>
      <c r="S11626" s="4">
        <v>5.0999999999999996</v>
      </c>
      <c r="T11626" t="s">
        <v>153</v>
      </c>
    </row>
    <row r="11627" spans="1:20" x14ac:dyDescent="0.35">
      <c r="A11627" t="s">
        <v>22529</v>
      </c>
      <c r="B11627" s="5" t="s">
        <v>174</v>
      </c>
      <c r="C11627" s="6">
        <v>200620</v>
      </c>
      <c r="D11627" t="s">
        <v>22</v>
      </c>
      <c r="E11627">
        <v>200620</v>
      </c>
      <c r="F11627" s="5" t="s">
        <v>23</v>
      </c>
      <c r="G11627" s="5" t="s">
        <v>24</v>
      </c>
      <c r="H11627" s="5" t="s">
        <v>97</v>
      </c>
      <c r="I11627" t="s">
        <v>44</v>
      </c>
      <c r="J11627" t="s">
        <v>97</v>
      </c>
      <c r="K11627">
        <v>100</v>
      </c>
      <c r="L11627" s="5" t="s">
        <v>22530</v>
      </c>
      <c r="M11627" s="5" t="s">
        <v>54</v>
      </c>
      <c r="N11627">
        <v>10</v>
      </c>
      <c r="O11627" t="s">
        <v>135</v>
      </c>
      <c r="P11627" s="1">
        <v>45561</v>
      </c>
      <c r="Q11627" s="1">
        <v>45601</v>
      </c>
      <c r="R11627">
        <v>1152</v>
      </c>
      <c r="S11627" s="4">
        <v>9.5</v>
      </c>
      <c r="T11627" t="s">
        <v>277</v>
      </c>
    </row>
    <row r="11628" spans="1:20" x14ac:dyDescent="0.35">
      <c r="A11628" t="s">
        <v>22531</v>
      </c>
      <c r="B11628" s="5" t="s">
        <v>100</v>
      </c>
      <c r="C11628" s="6">
        <v>63203</v>
      </c>
      <c r="D11628" t="s">
        <v>92</v>
      </c>
      <c r="E11628">
        <v>47402</v>
      </c>
      <c r="F11628" s="5" t="s">
        <v>58</v>
      </c>
      <c r="G11628" s="5" t="s">
        <v>59</v>
      </c>
      <c r="H11628" s="5" t="s">
        <v>93</v>
      </c>
      <c r="I11628" t="s">
        <v>44</v>
      </c>
      <c r="J11628" t="s">
        <v>191</v>
      </c>
      <c r="K11628">
        <v>0</v>
      </c>
      <c r="L11628" s="5" t="s">
        <v>22532</v>
      </c>
      <c r="M11628" s="5" t="s">
        <v>37</v>
      </c>
      <c r="N11628">
        <v>1</v>
      </c>
      <c r="O11628" t="s">
        <v>71</v>
      </c>
      <c r="P11628" s="1">
        <v>45556</v>
      </c>
      <c r="Q11628" s="1">
        <v>45586</v>
      </c>
      <c r="R11628">
        <v>1794</v>
      </c>
      <c r="S11628" s="4">
        <v>5.4</v>
      </c>
      <c r="T11628" t="s">
        <v>63</v>
      </c>
    </row>
    <row r="11629" spans="1:20" x14ac:dyDescent="0.35">
      <c r="A11629" t="s">
        <v>22533</v>
      </c>
      <c r="B11629" s="5" t="s">
        <v>28800</v>
      </c>
      <c r="C11629" s="6">
        <v>92506</v>
      </c>
      <c r="D11629" t="s">
        <v>41</v>
      </c>
      <c r="E11629">
        <v>78630</v>
      </c>
      <c r="F11629" s="5" t="s">
        <v>58</v>
      </c>
      <c r="G11629" s="5" t="s">
        <v>51</v>
      </c>
      <c r="H11629" s="5" t="s">
        <v>126</v>
      </c>
      <c r="I11629" t="s">
        <v>35</v>
      </c>
      <c r="J11629" t="s">
        <v>126</v>
      </c>
      <c r="K11629">
        <v>50</v>
      </c>
      <c r="L11629" s="5" t="s">
        <v>539</v>
      </c>
      <c r="M11629" s="5" t="s">
        <v>37</v>
      </c>
      <c r="N11629">
        <v>0</v>
      </c>
      <c r="O11629" t="s">
        <v>172</v>
      </c>
      <c r="P11629" s="1">
        <v>45561</v>
      </c>
      <c r="Q11629" s="1">
        <v>45575</v>
      </c>
      <c r="R11629">
        <v>565</v>
      </c>
      <c r="S11629" s="4">
        <v>6.2</v>
      </c>
      <c r="T11629" t="s">
        <v>118</v>
      </c>
    </row>
    <row r="11630" spans="1:20" x14ac:dyDescent="0.35">
      <c r="A11630" t="s">
        <v>22534</v>
      </c>
      <c r="B11630" s="5" t="s">
        <v>28802</v>
      </c>
      <c r="C11630" s="6">
        <v>78404</v>
      </c>
      <c r="D11630" t="s">
        <v>22</v>
      </c>
      <c r="E11630">
        <v>78404</v>
      </c>
      <c r="F11630" s="5" t="s">
        <v>50</v>
      </c>
      <c r="G11630" s="5" t="s">
        <v>59</v>
      </c>
      <c r="H11630" s="5" t="s">
        <v>165</v>
      </c>
      <c r="I11630" t="s">
        <v>44</v>
      </c>
      <c r="J11630" t="s">
        <v>165</v>
      </c>
      <c r="K11630">
        <v>50</v>
      </c>
      <c r="L11630" s="5" t="s">
        <v>22535</v>
      </c>
      <c r="M11630" s="5" t="s">
        <v>54</v>
      </c>
      <c r="N11630">
        <v>4</v>
      </c>
      <c r="O11630" t="s">
        <v>141</v>
      </c>
      <c r="P11630" s="1">
        <v>45676</v>
      </c>
      <c r="Q11630" s="1">
        <v>45713</v>
      </c>
      <c r="R11630">
        <v>2407</v>
      </c>
      <c r="S11630" s="4">
        <v>9.3000000000000007</v>
      </c>
      <c r="T11630" t="s">
        <v>153</v>
      </c>
    </row>
    <row r="11631" spans="1:20" x14ac:dyDescent="0.35">
      <c r="A11631" t="s">
        <v>22536</v>
      </c>
      <c r="B11631" s="5" t="s">
        <v>28799</v>
      </c>
      <c r="C11631" s="6">
        <v>155868</v>
      </c>
      <c r="D11631" t="s">
        <v>41</v>
      </c>
      <c r="E11631">
        <v>132488</v>
      </c>
      <c r="F11631" s="5" t="s">
        <v>66</v>
      </c>
      <c r="G11631" s="5" t="s">
        <v>59</v>
      </c>
      <c r="H11631" s="5" t="s">
        <v>126</v>
      </c>
      <c r="I11631" t="s">
        <v>35</v>
      </c>
      <c r="J11631" t="s">
        <v>126</v>
      </c>
      <c r="K11631">
        <v>0</v>
      </c>
      <c r="L11631" s="5" t="s">
        <v>21145</v>
      </c>
      <c r="M11631" s="5" t="s">
        <v>70</v>
      </c>
      <c r="N11631">
        <v>6</v>
      </c>
      <c r="O11631" t="s">
        <v>71</v>
      </c>
      <c r="P11631" s="1">
        <v>45631</v>
      </c>
      <c r="Q11631" s="1">
        <v>45674</v>
      </c>
      <c r="R11631">
        <v>2008</v>
      </c>
      <c r="S11631" s="4">
        <v>5.3</v>
      </c>
      <c r="T11631" t="s">
        <v>118</v>
      </c>
    </row>
    <row r="11632" spans="1:20" x14ac:dyDescent="0.35">
      <c r="A11632" t="s">
        <v>22537</v>
      </c>
      <c r="B11632" s="5" t="s">
        <v>28802</v>
      </c>
      <c r="C11632" s="6">
        <v>156517</v>
      </c>
      <c r="D11632" t="s">
        <v>22</v>
      </c>
      <c r="E11632">
        <v>156517</v>
      </c>
      <c r="F11632" s="5" t="s">
        <v>66</v>
      </c>
      <c r="G11632" s="5" t="s">
        <v>51</v>
      </c>
      <c r="H11632" s="5" t="s">
        <v>101</v>
      </c>
      <c r="I11632" t="s">
        <v>26</v>
      </c>
      <c r="J11632" t="s">
        <v>101</v>
      </c>
      <c r="K11632">
        <v>50</v>
      </c>
      <c r="L11632" s="5" t="s">
        <v>22538</v>
      </c>
      <c r="M11632" s="5" t="s">
        <v>54</v>
      </c>
      <c r="N11632">
        <v>8</v>
      </c>
      <c r="O11632" t="s">
        <v>112</v>
      </c>
      <c r="P11632" s="1">
        <v>45576</v>
      </c>
      <c r="Q11632" s="1">
        <v>45643</v>
      </c>
      <c r="R11632">
        <v>1487</v>
      </c>
      <c r="S11632" s="4">
        <v>6.4</v>
      </c>
      <c r="T11632" t="s">
        <v>243</v>
      </c>
    </row>
    <row r="11633" spans="1:20" x14ac:dyDescent="0.35">
      <c r="A11633" t="s">
        <v>22539</v>
      </c>
      <c r="B11633" s="5" t="s">
        <v>174</v>
      </c>
      <c r="C11633" s="6">
        <v>212507</v>
      </c>
      <c r="D11633" t="s">
        <v>22</v>
      </c>
      <c r="E11633">
        <v>212507</v>
      </c>
      <c r="F11633" s="5" t="s">
        <v>23</v>
      </c>
      <c r="G11633" s="5" t="s">
        <v>59</v>
      </c>
      <c r="H11633" s="5" t="s">
        <v>101</v>
      </c>
      <c r="I11633" t="s">
        <v>44</v>
      </c>
      <c r="J11633" t="s">
        <v>313</v>
      </c>
      <c r="K11633">
        <v>100</v>
      </c>
      <c r="L11633" s="5" t="s">
        <v>22540</v>
      </c>
      <c r="M11633" s="5" t="s">
        <v>28</v>
      </c>
      <c r="N11633">
        <v>12</v>
      </c>
      <c r="O11633" t="s">
        <v>62</v>
      </c>
      <c r="P11633" s="1">
        <v>45746</v>
      </c>
      <c r="Q11633" s="1">
        <v>45781</v>
      </c>
      <c r="R11633">
        <v>1171</v>
      </c>
      <c r="S11633" s="4">
        <v>9.9</v>
      </c>
      <c r="T11633" t="s">
        <v>63</v>
      </c>
    </row>
    <row r="11634" spans="1:20" x14ac:dyDescent="0.35">
      <c r="A11634" t="s">
        <v>22541</v>
      </c>
      <c r="B11634" s="5" t="s">
        <v>28800</v>
      </c>
      <c r="C11634" s="6">
        <v>171831</v>
      </c>
      <c r="D11634" t="s">
        <v>33</v>
      </c>
      <c r="E11634">
        <v>18901410</v>
      </c>
      <c r="F11634" s="5" t="s">
        <v>66</v>
      </c>
      <c r="G11634" s="5" t="s">
        <v>42</v>
      </c>
      <c r="H11634" s="5" t="s">
        <v>34</v>
      </c>
      <c r="I11634" t="s">
        <v>35</v>
      </c>
      <c r="J11634" t="s">
        <v>34</v>
      </c>
      <c r="K11634">
        <v>0</v>
      </c>
      <c r="L11634" s="5" t="s">
        <v>22542</v>
      </c>
      <c r="M11634" s="5" t="s">
        <v>37</v>
      </c>
      <c r="N11634">
        <v>5</v>
      </c>
      <c r="O11634" t="s">
        <v>71</v>
      </c>
      <c r="P11634" s="1">
        <v>45381</v>
      </c>
      <c r="Q11634" s="1">
        <v>45424</v>
      </c>
      <c r="R11634">
        <v>1514</v>
      </c>
      <c r="S11634" s="4">
        <v>6.1</v>
      </c>
      <c r="T11634" t="s">
        <v>79</v>
      </c>
    </row>
    <row r="11635" spans="1:20" x14ac:dyDescent="0.35">
      <c r="A11635" t="s">
        <v>22543</v>
      </c>
      <c r="B11635" s="5" t="s">
        <v>49</v>
      </c>
      <c r="C11635" s="6">
        <v>208009</v>
      </c>
      <c r="D11635" t="s">
        <v>22</v>
      </c>
      <c r="E11635">
        <v>208009</v>
      </c>
      <c r="F11635" s="5" t="s">
        <v>23</v>
      </c>
      <c r="G11635" s="5" t="s">
        <v>59</v>
      </c>
      <c r="H11635" s="5" t="s">
        <v>101</v>
      </c>
      <c r="I11635" t="s">
        <v>44</v>
      </c>
      <c r="J11635" t="s">
        <v>426</v>
      </c>
      <c r="K11635">
        <v>50</v>
      </c>
      <c r="L11635" s="5" t="s">
        <v>22544</v>
      </c>
      <c r="M11635" s="5" t="s">
        <v>37</v>
      </c>
      <c r="N11635">
        <v>14</v>
      </c>
      <c r="O11635" t="s">
        <v>29</v>
      </c>
      <c r="P11635" s="1">
        <v>45501</v>
      </c>
      <c r="Q11635" s="1">
        <v>45571</v>
      </c>
      <c r="R11635">
        <v>2490</v>
      </c>
      <c r="S11635" s="4">
        <v>5.8</v>
      </c>
      <c r="T11635" t="s">
        <v>47</v>
      </c>
    </row>
    <row r="11636" spans="1:20" x14ac:dyDescent="0.35">
      <c r="A11636" t="s">
        <v>22545</v>
      </c>
      <c r="B11636" s="5" t="s">
        <v>21</v>
      </c>
      <c r="C11636" s="6">
        <v>193197</v>
      </c>
      <c r="D11636" t="s">
        <v>41</v>
      </c>
      <c r="E11636">
        <v>164217</v>
      </c>
      <c r="F11636" s="5" t="s">
        <v>23</v>
      </c>
      <c r="G11636" s="5" t="s">
        <v>51</v>
      </c>
      <c r="H11636" s="5" t="s">
        <v>43</v>
      </c>
      <c r="I11636" t="s">
        <v>35</v>
      </c>
      <c r="J11636" t="s">
        <v>43</v>
      </c>
      <c r="K11636">
        <v>50</v>
      </c>
      <c r="L11636" s="5" t="s">
        <v>22546</v>
      </c>
      <c r="M11636" s="5" t="s">
        <v>28</v>
      </c>
      <c r="N11636">
        <v>19</v>
      </c>
      <c r="O11636" t="s">
        <v>107</v>
      </c>
      <c r="P11636" s="1">
        <v>45430</v>
      </c>
      <c r="Q11636" s="1">
        <v>45467</v>
      </c>
      <c r="R11636">
        <v>1462</v>
      </c>
      <c r="S11636" s="4">
        <v>5.7</v>
      </c>
      <c r="T11636" t="s">
        <v>210</v>
      </c>
    </row>
    <row r="11637" spans="1:20" x14ac:dyDescent="0.35">
      <c r="A11637" t="s">
        <v>22547</v>
      </c>
      <c r="B11637" s="5" t="s">
        <v>28802</v>
      </c>
      <c r="C11637" s="6">
        <v>105371</v>
      </c>
      <c r="D11637" t="s">
        <v>22</v>
      </c>
      <c r="E11637">
        <v>105371</v>
      </c>
      <c r="F11637" s="5" t="s">
        <v>50</v>
      </c>
      <c r="G11637" s="5" t="s">
        <v>59</v>
      </c>
      <c r="H11637" s="5" t="s">
        <v>68</v>
      </c>
      <c r="I11637" t="s">
        <v>44</v>
      </c>
      <c r="J11637" t="s">
        <v>359</v>
      </c>
      <c r="K11637">
        <v>100</v>
      </c>
      <c r="L11637" s="5" t="s">
        <v>22548</v>
      </c>
      <c r="M11637" s="5" t="s">
        <v>37</v>
      </c>
      <c r="N11637">
        <v>4</v>
      </c>
      <c r="O11637" t="s">
        <v>62</v>
      </c>
      <c r="P11637" s="1">
        <v>45581</v>
      </c>
      <c r="Q11637" s="1">
        <v>45617</v>
      </c>
      <c r="R11637">
        <v>797</v>
      </c>
      <c r="S11637" s="4">
        <v>9.6999999999999993</v>
      </c>
      <c r="T11637" t="s">
        <v>243</v>
      </c>
    </row>
    <row r="11638" spans="1:20" x14ac:dyDescent="0.35">
      <c r="A11638" t="s">
        <v>22549</v>
      </c>
      <c r="B11638" s="5" t="s">
        <v>100</v>
      </c>
      <c r="C11638" s="6">
        <v>166349</v>
      </c>
      <c r="D11638" t="s">
        <v>74</v>
      </c>
      <c r="E11638">
        <v>207936</v>
      </c>
      <c r="F11638" s="5" t="s">
        <v>23</v>
      </c>
      <c r="G11638" s="5" t="s">
        <v>42</v>
      </c>
      <c r="H11638" s="5" t="s">
        <v>75</v>
      </c>
      <c r="I11638" t="s">
        <v>35</v>
      </c>
      <c r="J11638" t="s">
        <v>75</v>
      </c>
      <c r="K11638">
        <v>0</v>
      </c>
      <c r="L11638" s="5" t="s">
        <v>22550</v>
      </c>
      <c r="M11638" s="5" t="s">
        <v>37</v>
      </c>
      <c r="N11638">
        <v>14</v>
      </c>
      <c r="O11638" t="s">
        <v>107</v>
      </c>
      <c r="P11638" s="1">
        <v>45395</v>
      </c>
      <c r="Q11638" s="1">
        <v>45460</v>
      </c>
      <c r="R11638">
        <v>1478</v>
      </c>
      <c r="S11638" s="4">
        <v>7.6</v>
      </c>
      <c r="T11638" t="s">
        <v>108</v>
      </c>
    </row>
    <row r="11639" spans="1:20" x14ac:dyDescent="0.35">
      <c r="A11639" t="s">
        <v>22551</v>
      </c>
      <c r="B11639" s="5" t="s">
        <v>28802</v>
      </c>
      <c r="C11639" s="6">
        <v>141464</v>
      </c>
      <c r="D11639" t="s">
        <v>22</v>
      </c>
      <c r="E11639">
        <v>141464</v>
      </c>
      <c r="F11639" s="5" t="s">
        <v>66</v>
      </c>
      <c r="G11639" s="5" t="s">
        <v>59</v>
      </c>
      <c r="H11639" s="5" t="s">
        <v>97</v>
      </c>
      <c r="I11639" t="s">
        <v>26</v>
      </c>
      <c r="J11639" t="s">
        <v>97</v>
      </c>
      <c r="K11639">
        <v>100</v>
      </c>
      <c r="L11639" s="5" t="s">
        <v>22552</v>
      </c>
      <c r="M11639" s="5" t="s">
        <v>37</v>
      </c>
      <c r="N11639">
        <v>6</v>
      </c>
      <c r="O11639" t="s">
        <v>172</v>
      </c>
      <c r="P11639" s="1">
        <v>45653</v>
      </c>
      <c r="Q11639" s="1">
        <v>45697</v>
      </c>
      <c r="R11639">
        <v>1520</v>
      </c>
      <c r="S11639" s="4">
        <v>7.4</v>
      </c>
      <c r="T11639" t="s">
        <v>55</v>
      </c>
    </row>
    <row r="11640" spans="1:20" x14ac:dyDescent="0.35">
      <c r="A11640" t="s">
        <v>22553</v>
      </c>
      <c r="B11640" s="5" t="s">
        <v>73</v>
      </c>
      <c r="C11640" s="6">
        <v>28009</v>
      </c>
      <c r="D11640" t="s">
        <v>22</v>
      </c>
      <c r="E11640">
        <v>28009</v>
      </c>
      <c r="F11640" s="5" t="s">
        <v>58</v>
      </c>
      <c r="G11640" s="5" t="s">
        <v>42</v>
      </c>
      <c r="H11640" s="5" t="s">
        <v>157</v>
      </c>
      <c r="I11640" t="s">
        <v>26</v>
      </c>
      <c r="J11640" t="s">
        <v>157</v>
      </c>
      <c r="K11640">
        <v>100</v>
      </c>
      <c r="L11640" s="5" t="s">
        <v>22554</v>
      </c>
      <c r="M11640" s="5" t="s">
        <v>70</v>
      </c>
      <c r="N11640">
        <v>1</v>
      </c>
      <c r="O11640" t="s">
        <v>107</v>
      </c>
      <c r="P11640" s="1">
        <v>45355</v>
      </c>
      <c r="Q11640" s="1">
        <v>45377</v>
      </c>
      <c r="R11640">
        <v>2322</v>
      </c>
      <c r="S11640" s="4">
        <v>5.0999999999999996</v>
      </c>
      <c r="T11640" t="s">
        <v>277</v>
      </c>
    </row>
    <row r="11641" spans="1:20" x14ac:dyDescent="0.35">
      <c r="A11641" t="s">
        <v>22555</v>
      </c>
      <c r="B11641" s="5" t="s">
        <v>32</v>
      </c>
      <c r="C11641" s="6">
        <v>173041</v>
      </c>
      <c r="D11641" t="s">
        <v>22</v>
      </c>
      <c r="E11641">
        <v>173041</v>
      </c>
      <c r="F11641" s="5" t="s">
        <v>23</v>
      </c>
      <c r="G11641" s="5" t="s">
        <v>51</v>
      </c>
      <c r="H11641" s="5" t="s">
        <v>52</v>
      </c>
      <c r="I11641" t="s">
        <v>44</v>
      </c>
      <c r="J11641" t="s">
        <v>52</v>
      </c>
      <c r="K11641">
        <v>100</v>
      </c>
      <c r="L11641" s="5" t="s">
        <v>22556</v>
      </c>
      <c r="M11641" s="5" t="s">
        <v>70</v>
      </c>
      <c r="N11641">
        <v>10</v>
      </c>
      <c r="O11641" t="s">
        <v>88</v>
      </c>
      <c r="P11641" s="1">
        <v>45305</v>
      </c>
      <c r="Q11641" s="1">
        <v>45339</v>
      </c>
      <c r="R11641">
        <v>730</v>
      </c>
      <c r="S11641" s="4">
        <v>8</v>
      </c>
      <c r="T11641" t="s">
        <v>108</v>
      </c>
    </row>
    <row r="11642" spans="1:20" x14ac:dyDescent="0.35">
      <c r="A11642" t="s">
        <v>22557</v>
      </c>
      <c r="B11642" s="5" t="s">
        <v>57</v>
      </c>
      <c r="C11642" s="6">
        <v>239925</v>
      </c>
      <c r="D11642" t="s">
        <v>22</v>
      </c>
      <c r="E11642">
        <v>239925</v>
      </c>
      <c r="F11642" s="5" t="s">
        <v>23</v>
      </c>
      <c r="G11642" s="5" t="s">
        <v>42</v>
      </c>
      <c r="H11642" s="5" t="s">
        <v>52</v>
      </c>
      <c r="I11642" t="s">
        <v>35</v>
      </c>
      <c r="J11642" t="s">
        <v>52</v>
      </c>
      <c r="K11642">
        <v>100</v>
      </c>
      <c r="L11642" s="5" t="s">
        <v>22558</v>
      </c>
      <c r="M11642" s="5" t="s">
        <v>54</v>
      </c>
      <c r="N11642">
        <v>10</v>
      </c>
      <c r="O11642" t="s">
        <v>172</v>
      </c>
      <c r="P11642" s="1">
        <v>45527</v>
      </c>
      <c r="Q11642" s="1">
        <v>45594</v>
      </c>
      <c r="R11642">
        <v>2431</v>
      </c>
      <c r="S11642" s="4">
        <v>7.9</v>
      </c>
      <c r="T11642" t="s">
        <v>30</v>
      </c>
    </row>
    <row r="11643" spans="1:20" x14ac:dyDescent="0.35">
      <c r="A11643" t="s">
        <v>22559</v>
      </c>
      <c r="B11643" s="5" t="s">
        <v>100</v>
      </c>
      <c r="C11643" s="6">
        <v>36984</v>
      </c>
      <c r="D11643" t="s">
        <v>22</v>
      </c>
      <c r="E11643">
        <v>36984</v>
      </c>
      <c r="F11643" s="5" t="s">
        <v>58</v>
      </c>
      <c r="G11643" s="5" t="s">
        <v>59</v>
      </c>
      <c r="H11643" s="5" t="s">
        <v>157</v>
      </c>
      <c r="I11643" t="s">
        <v>35</v>
      </c>
      <c r="J11643" t="s">
        <v>157</v>
      </c>
      <c r="K11643">
        <v>0</v>
      </c>
      <c r="L11643" s="5" t="s">
        <v>22560</v>
      </c>
      <c r="M11643" s="5" t="s">
        <v>28</v>
      </c>
      <c r="N11643">
        <v>0</v>
      </c>
      <c r="O11643" t="s">
        <v>88</v>
      </c>
      <c r="P11643" s="1">
        <v>45456</v>
      </c>
      <c r="Q11643" s="1">
        <v>45494</v>
      </c>
      <c r="R11643">
        <v>1370</v>
      </c>
      <c r="S11643" s="4">
        <v>8.3000000000000007</v>
      </c>
      <c r="T11643" t="s">
        <v>118</v>
      </c>
    </row>
    <row r="11644" spans="1:20" x14ac:dyDescent="0.35">
      <c r="A11644" t="s">
        <v>22561</v>
      </c>
      <c r="B11644" s="5" t="s">
        <v>73</v>
      </c>
      <c r="C11644" s="6">
        <v>251261</v>
      </c>
      <c r="D11644" t="s">
        <v>22</v>
      </c>
      <c r="E11644">
        <v>251261</v>
      </c>
      <c r="F11644" s="5" t="s">
        <v>23</v>
      </c>
      <c r="G11644" s="5" t="s">
        <v>24</v>
      </c>
      <c r="H11644" s="5" t="s">
        <v>97</v>
      </c>
      <c r="I11644" t="s">
        <v>35</v>
      </c>
      <c r="J11644" t="s">
        <v>76</v>
      </c>
      <c r="K11644">
        <v>100</v>
      </c>
      <c r="L11644" s="5" t="s">
        <v>22562</v>
      </c>
      <c r="M11644" s="5" t="s">
        <v>37</v>
      </c>
      <c r="N11644">
        <v>18</v>
      </c>
      <c r="O11644" t="s">
        <v>141</v>
      </c>
      <c r="P11644" s="1">
        <v>45639</v>
      </c>
      <c r="Q11644" s="1">
        <v>45699</v>
      </c>
      <c r="R11644">
        <v>593</v>
      </c>
      <c r="S11644" s="4">
        <v>7.8</v>
      </c>
      <c r="T11644" t="s">
        <v>136</v>
      </c>
    </row>
    <row r="11645" spans="1:20" x14ac:dyDescent="0.35">
      <c r="A11645" t="s">
        <v>22563</v>
      </c>
      <c r="B11645" s="5" t="s">
        <v>73</v>
      </c>
      <c r="C11645" s="6">
        <v>139815</v>
      </c>
      <c r="D11645" t="s">
        <v>22</v>
      </c>
      <c r="E11645">
        <v>139815</v>
      </c>
      <c r="F11645" s="5" t="s">
        <v>23</v>
      </c>
      <c r="G11645" s="5" t="s">
        <v>24</v>
      </c>
      <c r="H11645" s="5" t="s">
        <v>165</v>
      </c>
      <c r="I11645" t="s">
        <v>35</v>
      </c>
      <c r="J11645" t="s">
        <v>522</v>
      </c>
      <c r="K11645">
        <v>0</v>
      </c>
      <c r="L11645" s="5" t="s">
        <v>22564</v>
      </c>
      <c r="M11645" s="5" t="s">
        <v>37</v>
      </c>
      <c r="N11645">
        <v>13</v>
      </c>
      <c r="O11645" t="s">
        <v>78</v>
      </c>
      <c r="P11645" s="1">
        <v>45561</v>
      </c>
      <c r="Q11645" s="1">
        <v>45621</v>
      </c>
      <c r="R11645">
        <v>969</v>
      </c>
      <c r="S11645" s="4">
        <v>8.3000000000000007</v>
      </c>
      <c r="T11645" t="s">
        <v>89</v>
      </c>
    </row>
    <row r="11646" spans="1:20" x14ac:dyDescent="0.35">
      <c r="A11646" t="s">
        <v>22565</v>
      </c>
      <c r="B11646" s="5" t="s">
        <v>100</v>
      </c>
      <c r="C11646" s="6">
        <v>51437</v>
      </c>
      <c r="D11646" t="s">
        <v>41</v>
      </c>
      <c r="E11646">
        <v>43721</v>
      </c>
      <c r="F11646" s="5" t="s">
        <v>58</v>
      </c>
      <c r="G11646" s="5" t="s">
        <v>24</v>
      </c>
      <c r="H11646" s="5" t="s">
        <v>60</v>
      </c>
      <c r="I11646" t="s">
        <v>26</v>
      </c>
      <c r="J11646" t="s">
        <v>60</v>
      </c>
      <c r="K11646">
        <v>50</v>
      </c>
      <c r="L11646" s="5" t="s">
        <v>22566</v>
      </c>
      <c r="M11646" s="5" t="s">
        <v>70</v>
      </c>
      <c r="N11646">
        <v>0</v>
      </c>
      <c r="O11646" t="s">
        <v>147</v>
      </c>
      <c r="P11646" s="1">
        <v>45668</v>
      </c>
      <c r="Q11646" s="1">
        <v>45724</v>
      </c>
      <c r="R11646">
        <v>830</v>
      </c>
      <c r="S11646" s="4">
        <v>8.6</v>
      </c>
      <c r="T11646" t="s">
        <v>47</v>
      </c>
    </row>
    <row r="11647" spans="1:20" x14ac:dyDescent="0.35">
      <c r="A11647" t="s">
        <v>22567</v>
      </c>
      <c r="B11647" s="5" t="s">
        <v>28801</v>
      </c>
      <c r="C11647" s="6">
        <v>89863</v>
      </c>
      <c r="D11647" t="s">
        <v>22</v>
      </c>
      <c r="E11647">
        <v>89863</v>
      </c>
      <c r="F11647" s="5" t="s">
        <v>66</v>
      </c>
      <c r="G11647" s="5" t="s">
        <v>42</v>
      </c>
      <c r="H11647" s="5" t="s">
        <v>165</v>
      </c>
      <c r="I11647" t="s">
        <v>44</v>
      </c>
      <c r="J11647" t="s">
        <v>165</v>
      </c>
      <c r="K11647">
        <v>50</v>
      </c>
      <c r="L11647" s="5" t="s">
        <v>22568</v>
      </c>
      <c r="M11647" s="5" t="s">
        <v>70</v>
      </c>
      <c r="N11647">
        <v>6</v>
      </c>
      <c r="O11647" t="s">
        <v>112</v>
      </c>
      <c r="P11647" s="1">
        <v>45328</v>
      </c>
      <c r="Q11647" s="1">
        <v>45381</v>
      </c>
      <c r="R11647">
        <v>1952</v>
      </c>
      <c r="S11647" s="4">
        <v>8.6999999999999993</v>
      </c>
      <c r="T11647" t="s">
        <v>38</v>
      </c>
    </row>
    <row r="11648" spans="1:20" x14ac:dyDescent="0.35">
      <c r="A11648" t="s">
        <v>22569</v>
      </c>
      <c r="B11648" s="5" t="s">
        <v>28800</v>
      </c>
      <c r="C11648" s="6">
        <v>65048</v>
      </c>
      <c r="D11648" t="s">
        <v>22</v>
      </c>
      <c r="E11648">
        <v>65048</v>
      </c>
      <c r="F11648" s="5" t="s">
        <v>58</v>
      </c>
      <c r="G11648" s="5" t="s">
        <v>24</v>
      </c>
      <c r="H11648" s="5" t="s">
        <v>97</v>
      </c>
      <c r="I11648" t="s">
        <v>44</v>
      </c>
      <c r="J11648" t="s">
        <v>97</v>
      </c>
      <c r="K11648">
        <v>50</v>
      </c>
      <c r="L11648" s="5" t="s">
        <v>22570</v>
      </c>
      <c r="M11648" s="5" t="s">
        <v>54</v>
      </c>
      <c r="N11648">
        <v>0</v>
      </c>
      <c r="O11648" t="s">
        <v>112</v>
      </c>
      <c r="P11648" s="1">
        <v>45638</v>
      </c>
      <c r="Q11648" s="1">
        <v>45687</v>
      </c>
      <c r="R11648">
        <v>1762</v>
      </c>
      <c r="S11648" s="4">
        <v>7</v>
      </c>
      <c r="T11648" t="s">
        <v>79</v>
      </c>
    </row>
    <row r="11649" spans="1:20" x14ac:dyDescent="0.35">
      <c r="A11649" t="s">
        <v>22571</v>
      </c>
      <c r="B11649" s="5" t="s">
        <v>28800</v>
      </c>
      <c r="C11649" s="6">
        <v>136806</v>
      </c>
      <c r="D11649" t="s">
        <v>22</v>
      </c>
      <c r="E11649">
        <v>136806</v>
      </c>
      <c r="F11649" s="5" t="s">
        <v>66</v>
      </c>
      <c r="G11649" s="5" t="s">
        <v>24</v>
      </c>
      <c r="H11649" s="5" t="s">
        <v>25</v>
      </c>
      <c r="I11649" t="s">
        <v>35</v>
      </c>
      <c r="J11649" t="s">
        <v>25</v>
      </c>
      <c r="K11649">
        <v>100</v>
      </c>
      <c r="L11649" s="5" t="s">
        <v>22572</v>
      </c>
      <c r="M11649" s="5" t="s">
        <v>28</v>
      </c>
      <c r="N11649">
        <v>6</v>
      </c>
      <c r="O11649" t="s">
        <v>147</v>
      </c>
      <c r="P11649" s="1">
        <v>45403</v>
      </c>
      <c r="Q11649" s="1">
        <v>45418</v>
      </c>
      <c r="R11649">
        <v>952</v>
      </c>
      <c r="S11649" s="4">
        <v>9</v>
      </c>
      <c r="T11649" t="s">
        <v>153</v>
      </c>
    </row>
    <row r="11650" spans="1:20" x14ac:dyDescent="0.35">
      <c r="A11650" t="s">
        <v>22573</v>
      </c>
      <c r="B11650" s="5" t="s">
        <v>100</v>
      </c>
      <c r="C11650" s="6">
        <v>104749</v>
      </c>
      <c r="D11650" t="s">
        <v>65</v>
      </c>
      <c r="E11650">
        <v>136174</v>
      </c>
      <c r="F11650" s="5" t="s">
        <v>66</v>
      </c>
      <c r="G11650" s="5" t="s">
        <v>59</v>
      </c>
      <c r="H11650" s="5" t="s">
        <v>67</v>
      </c>
      <c r="I11650" t="s">
        <v>44</v>
      </c>
      <c r="J11650" t="s">
        <v>67</v>
      </c>
      <c r="K11650">
        <v>0</v>
      </c>
      <c r="L11650" s="5" t="s">
        <v>22574</v>
      </c>
      <c r="M11650" s="5" t="s">
        <v>28</v>
      </c>
      <c r="N11650">
        <v>7</v>
      </c>
      <c r="O11650" t="s">
        <v>167</v>
      </c>
      <c r="P11650" s="1">
        <v>45351</v>
      </c>
      <c r="Q11650" s="1">
        <v>45368</v>
      </c>
      <c r="R11650">
        <v>1742</v>
      </c>
      <c r="S11650" s="4">
        <v>6.4</v>
      </c>
      <c r="T11650" t="s">
        <v>103</v>
      </c>
    </row>
    <row r="11651" spans="1:20" x14ac:dyDescent="0.35">
      <c r="A11651" t="s">
        <v>22575</v>
      </c>
      <c r="B11651" s="5" t="s">
        <v>57</v>
      </c>
      <c r="C11651" s="6">
        <v>96999</v>
      </c>
      <c r="D11651" t="s">
        <v>22</v>
      </c>
      <c r="E11651">
        <v>96999</v>
      </c>
      <c r="F11651" s="5" t="s">
        <v>50</v>
      </c>
      <c r="G11651" s="5" t="s">
        <v>24</v>
      </c>
      <c r="H11651" s="5" t="s">
        <v>165</v>
      </c>
      <c r="I11651" t="s">
        <v>35</v>
      </c>
      <c r="J11651" t="s">
        <v>165</v>
      </c>
      <c r="K11651">
        <v>0</v>
      </c>
      <c r="L11651" s="5" t="s">
        <v>22576</v>
      </c>
      <c r="M11651" s="5" t="s">
        <v>28</v>
      </c>
      <c r="N11651">
        <v>4</v>
      </c>
      <c r="O11651" t="s">
        <v>62</v>
      </c>
      <c r="P11651" s="1">
        <v>45468</v>
      </c>
      <c r="Q11651" s="1">
        <v>45522</v>
      </c>
      <c r="R11651">
        <v>1657</v>
      </c>
      <c r="S11651" s="4">
        <v>5.2</v>
      </c>
      <c r="T11651" t="s">
        <v>63</v>
      </c>
    </row>
    <row r="11652" spans="1:20" x14ac:dyDescent="0.35">
      <c r="A11652" t="s">
        <v>22577</v>
      </c>
      <c r="B11652" s="5" t="s">
        <v>105</v>
      </c>
      <c r="C11652" s="6">
        <v>243815</v>
      </c>
      <c r="D11652" t="s">
        <v>22</v>
      </c>
      <c r="E11652">
        <v>243815</v>
      </c>
      <c r="F11652" s="5" t="s">
        <v>23</v>
      </c>
      <c r="G11652" s="5" t="s">
        <v>51</v>
      </c>
      <c r="H11652" s="5" t="s">
        <v>68</v>
      </c>
      <c r="I11652" t="s">
        <v>44</v>
      </c>
      <c r="J11652" t="s">
        <v>915</v>
      </c>
      <c r="K11652">
        <v>100</v>
      </c>
      <c r="L11652" s="5" t="s">
        <v>22578</v>
      </c>
      <c r="M11652" s="5" t="s">
        <v>70</v>
      </c>
      <c r="N11652">
        <v>18</v>
      </c>
      <c r="O11652" t="s">
        <v>112</v>
      </c>
      <c r="P11652" s="1">
        <v>45510</v>
      </c>
      <c r="Q11652" s="1">
        <v>45539</v>
      </c>
      <c r="R11652">
        <v>1774</v>
      </c>
      <c r="S11652" s="4">
        <v>9.8000000000000007</v>
      </c>
      <c r="T11652" t="s">
        <v>136</v>
      </c>
    </row>
    <row r="11653" spans="1:20" x14ac:dyDescent="0.35">
      <c r="A11653" t="s">
        <v>22579</v>
      </c>
      <c r="B11653" s="5" t="s">
        <v>28799</v>
      </c>
      <c r="C11653" s="6">
        <v>76637</v>
      </c>
      <c r="D11653" t="s">
        <v>92</v>
      </c>
      <c r="E11653">
        <v>57478</v>
      </c>
      <c r="F11653" s="5" t="s">
        <v>50</v>
      </c>
      <c r="G11653" s="5" t="s">
        <v>51</v>
      </c>
      <c r="H11653" s="5" t="s">
        <v>93</v>
      </c>
      <c r="I11653" t="s">
        <v>44</v>
      </c>
      <c r="J11653" t="s">
        <v>82</v>
      </c>
      <c r="K11653">
        <v>100</v>
      </c>
      <c r="L11653" s="5" t="s">
        <v>22580</v>
      </c>
      <c r="M11653" s="5" t="s">
        <v>54</v>
      </c>
      <c r="N11653">
        <v>4</v>
      </c>
      <c r="O11653" t="s">
        <v>131</v>
      </c>
      <c r="P11653" s="1">
        <v>45724</v>
      </c>
      <c r="Q11653" s="1">
        <v>45795</v>
      </c>
      <c r="R11653">
        <v>2173</v>
      </c>
      <c r="S11653" s="4">
        <v>7.5</v>
      </c>
      <c r="T11653" t="s">
        <v>277</v>
      </c>
    </row>
    <row r="11654" spans="1:20" x14ac:dyDescent="0.35">
      <c r="A11654" t="s">
        <v>22581</v>
      </c>
      <c r="B11654" s="5" t="s">
        <v>145</v>
      </c>
      <c r="C11654" s="6">
        <v>85502</v>
      </c>
      <c r="D11654" t="s">
        <v>22</v>
      </c>
      <c r="E11654">
        <v>85502</v>
      </c>
      <c r="F11654" s="5" t="s">
        <v>58</v>
      </c>
      <c r="G11654" s="5" t="s">
        <v>24</v>
      </c>
      <c r="H11654" s="5" t="s">
        <v>97</v>
      </c>
      <c r="I11654" t="s">
        <v>35</v>
      </c>
      <c r="J11654" t="s">
        <v>97</v>
      </c>
      <c r="K11654">
        <v>100</v>
      </c>
      <c r="L11654" s="5" t="s">
        <v>22582</v>
      </c>
      <c r="M11654" s="5" t="s">
        <v>37</v>
      </c>
      <c r="N11654">
        <v>1</v>
      </c>
      <c r="O11654" t="s">
        <v>131</v>
      </c>
      <c r="P11654" s="1">
        <v>45759</v>
      </c>
      <c r="Q11654" s="1">
        <v>45814</v>
      </c>
      <c r="R11654">
        <v>2375</v>
      </c>
      <c r="S11654" s="4">
        <v>6.9</v>
      </c>
      <c r="T11654" t="s">
        <v>63</v>
      </c>
    </row>
    <row r="11655" spans="1:20" x14ac:dyDescent="0.35">
      <c r="A11655" t="s">
        <v>22583</v>
      </c>
      <c r="B11655" s="5" t="s">
        <v>28802</v>
      </c>
      <c r="C11655" s="6">
        <v>120897</v>
      </c>
      <c r="D11655" t="s">
        <v>33</v>
      </c>
      <c r="E11655">
        <v>13298670</v>
      </c>
      <c r="F11655" s="5" t="s">
        <v>66</v>
      </c>
      <c r="G11655" s="5" t="s">
        <v>42</v>
      </c>
      <c r="H11655" s="5" t="s">
        <v>34</v>
      </c>
      <c r="I11655" t="s">
        <v>26</v>
      </c>
      <c r="J11655" t="s">
        <v>34</v>
      </c>
      <c r="K11655">
        <v>50</v>
      </c>
      <c r="L11655" s="5" t="s">
        <v>22584</v>
      </c>
      <c r="M11655" s="5" t="s">
        <v>70</v>
      </c>
      <c r="N11655">
        <v>6</v>
      </c>
      <c r="O11655" t="s">
        <v>85</v>
      </c>
      <c r="P11655" s="1">
        <v>45621</v>
      </c>
      <c r="Q11655" s="1">
        <v>45637</v>
      </c>
      <c r="R11655">
        <v>2364</v>
      </c>
      <c r="S11655" s="4">
        <v>8.5</v>
      </c>
      <c r="T11655" t="s">
        <v>103</v>
      </c>
    </row>
    <row r="11656" spans="1:20" x14ac:dyDescent="0.35">
      <c r="A11656" t="s">
        <v>22585</v>
      </c>
      <c r="B11656" s="5" t="s">
        <v>57</v>
      </c>
      <c r="C11656" s="6">
        <v>91013</v>
      </c>
      <c r="D11656" t="s">
        <v>22</v>
      </c>
      <c r="E11656">
        <v>91013</v>
      </c>
      <c r="F11656" s="5" t="s">
        <v>58</v>
      </c>
      <c r="G11656" s="5" t="s">
        <v>51</v>
      </c>
      <c r="H11656" s="5" t="s">
        <v>97</v>
      </c>
      <c r="I11656" t="s">
        <v>26</v>
      </c>
      <c r="J11656" t="s">
        <v>97</v>
      </c>
      <c r="K11656">
        <v>0</v>
      </c>
      <c r="L11656" s="5" t="s">
        <v>22586</v>
      </c>
      <c r="M11656" s="5" t="s">
        <v>37</v>
      </c>
      <c r="N11656">
        <v>0</v>
      </c>
      <c r="O11656" t="s">
        <v>147</v>
      </c>
      <c r="P11656" s="1">
        <v>45306</v>
      </c>
      <c r="Q11656" s="1">
        <v>45320</v>
      </c>
      <c r="R11656">
        <v>2453</v>
      </c>
      <c r="S11656" s="4">
        <v>9.9</v>
      </c>
      <c r="T11656" t="s">
        <v>118</v>
      </c>
    </row>
    <row r="11657" spans="1:20" x14ac:dyDescent="0.35">
      <c r="A11657" t="s">
        <v>22587</v>
      </c>
      <c r="B11657" s="5" t="s">
        <v>40</v>
      </c>
      <c r="C11657" s="6">
        <v>85335</v>
      </c>
      <c r="D11657" t="s">
        <v>41</v>
      </c>
      <c r="E11657">
        <v>72535</v>
      </c>
      <c r="F11657" s="5" t="s">
        <v>50</v>
      </c>
      <c r="G11657" s="5" t="s">
        <v>51</v>
      </c>
      <c r="H11657" s="5" t="s">
        <v>151</v>
      </c>
      <c r="I11657" t="s">
        <v>44</v>
      </c>
      <c r="J11657" t="s">
        <v>151</v>
      </c>
      <c r="K11657">
        <v>50</v>
      </c>
      <c r="L11657" s="5" t="s">
        <v>22588</v>
      </c>
      <c r="M11657" s="5" t="s">
        <v>54</v>
      </c>
      <c r="N11657">
        <v>3</v>
      </c>
      <c r="O11657" t="s">
        <v>135</v>
      </c>
      <c r="P11657" s="1">
        <v>45544</v>
      </c>
      <c r="Q11657" s="1">
        <v>45612</v>
      </c>
      <c r="R11657">
        <v>1556</v>
      </c>
      <c r="S11657" s="4">
        <v>5.4</v>
      </c>
      <c r="T11657" t="s">
        <v>55</v>
      </c>
    </row>
    <row r="11658" spans="1:20" x14ac:dyDescent="0.35">
      <c r="A11658" t="s">
        <v>22589</v>
      </c>
      <c r="B11658" s="5" t="s">
        <v>73</v>
      </c>
      <c r="C11658" s="6">
        <v>163644</v>
      </c>
      <c r="D11658" t="s">
        <v>22</v>
      </c>
      <c r="E11658">
        <v>163644</v>
      </c>
      <c r="F11658" s="5" t="s">
        <v>66</v>
      </c>
      <c r="G11658" s="5" t="s">
        <v>51</v>
      </c>
      <c r="H11658" s="5" t="s">
        <v>129</v>
      </c>
      <c r="I11658" t="s">
        <v>35</v>
      </c>
      <c r="J11658" t="s">
        <v>129</v>
      </c>
      <c r="K11658">
        <v>0</v>
      </c>
      <c r="L11658" s="5" t="s">
        <v>22590</v>
      </c>
      <c r="M11658" s="5" t="s">
        <v>70</v>
      </c>
      <c r="N11658">
        <v>7</v>
      </c>
      <c r="O11658" t="s">
        <v>62</v>
      </c>
      <c r="P11658" s="1">
        <v>45579</v>
      </c>
      <c r="Q11658" s="1">
        <v>45642</v>
      </c>
      <c r="R11658">
        <v>2454</v>
      </c>
      <c r="S11658" s="4">
        <v>7.4</v>
      </c>
      <c r="T11658" t="s">
        <v>277</v>
      </c>
    </row>
    <row r="11659" spans="1:20" x14ac:dyDescent="0.35">
      <c r="A11659" t="s">
        <v>22591</v>
      </c>
      <c r="B11659" s="5" t="s">
        <v>179</v>
      </c>
      <c r="C11659" s="6">
        <v>95444</v>
      </c>
      <c r="D11659" t="s">
        <v>22</v>
      </c>
      <c r="E11659">
        <v>95444</v>
      </c>
      <c r="F11659" s="5" t="s">
        <v>58</v>
      </c>
      <c r="G11659" s="5" t="s">
        <v>59</v>
      </c>
      <c r="H11659" s="5" t="s">
        <v>68</v>
      </c>
      <c r="I11659" t="s">
        <v>26</v>
      </c>
      <c r="J11659" t="s">
        <v>192</v>
      </c>
      <c r="K11659">
        <v>0</v>
      </c>
      <c r="L11659" s="5" t="s">
        <v>22592</v>
      </c>
      <c r="M11659" s="5" t="s">
        <v>54</v>
      </c>
      <c r="N11659">
        <v>0</v>
      </c>
      <c r="O11659" t="s">
        <v>147</v>
      </c>
      <c r="P11659" s="1">
        <v>45747</v>
      </c>
      <c r="Q11659" s="1">
        <v>45805</v>
      </c>
      <c r="R11659">
        <v>1706</v>
      </c>
      <c r="S11659" s="4">
        <v>8.3000000000000007</v>
      </c>
      <c r="T11659" t="s">
        <v>136</v>
      </c>
    </row>
    <row r="11660" spans="1:20" x14ac:dyDescent="0.35">
      <c r="A11660" t="s">
        <v>22593</v>
      </c>
      <c r="B11660" s="5" t="s">
        <v>49</v>
      </c>
      <c r="C11660" s="6">
        <v>246523</v>
      </c>
      <c r="D11660" t="s">
        <v>41</v>
      </c>
      <c r="E11660">
        <v>209545</v>
      </c>
      <c r="F11660" s="5" t="s">
        <v>23</v>
      </c>
      <c r="G11660" s="5" t="s">
        <v>24</v>
      </c>
      <c r="H11660" s="5" t="s">
        <v>126</v>
      </c>
      <c r="I11660" t="s">
        <v>26</v>
      </c>
      <c r="J11660" t="s">
        <v>126</v>
      </c>
      <c r="K11660">
        <v>0</v>
      </c>
      <c r="L11660" s="5" t="s">
        <v>22594</v>
      </c>
      <c r="M11660" s="5" t="s">
        <v>28</v>
      </c>
      <c r="N11660">
        <v>11</v>
      </c>
      <c r="O11660" t="s">
        <v>112</v>
      </c>
      <c r="P11660" s="1">
        <v>45558</v>
      </c>
      <c r="Q11660" s="1">
        <v>45604</v>
      </c>
      <c r="R11660">
        <v>1759</v>
      </c>
      <c r="S11660" s="4">
        <v>6.4</v>
      </c>
      <c r="T11660" t="s">
        <v>89</v>
      </c>
    </row>
    <row r="11661" spans="1:20" x14ac:dyDescent="0.35">
      <c r="A11661" t="s">
        <v>22595</v>
      </c>
      <c r="B11661" s="5" t="s">
        <v>28802</v>
      </c>
      <c r="C11661" s="6">
        <v>65060</v>
      </c>
      <c r="D11661" t="s">
        <v>22</v>
      </c>
      <c r="E11661">
        <v>65060</v>
      </c>
      <c r="F11661" s="5" t="s">
        <v>58</v>
      </c>
      <c r="G11661" s="5" t="s">
        <v>42</v>
      </c>
      <c r="H11661" s="5" t="s">
        <v>52</v>
      </c>
      <c r="I11661" t="s">
        <v>44</v>
      </c>
      <c r="J11661" t="s">
        <v>52</v>
      </c>
      <c r="K11661">
        <v>50</v>
      </c>
      <c r="L11661" s="5" t="s">
        <v>22596</v>
      </c>
      <c r="M11661" s="5" t="s">
        <v>70</v>
      </c>
      <c r="N11661">
        <v>1</v>
      </c>
      <c r="O11661" t="s">
        <v>112</v>
      </c>
      <c r="P11661" s="1">
        <v>45681</v>
      </c>
      <c r="Q11661" s="1">
        <v>45712</v>
      </c>
      <c r="R11661">
        <v>2176</v>
      </c>
      <c r="S11661" s="4">
        <v>5.5</v>
      </c>
      <c r="T11661" t="s">
        <v>38</v>
      </c>
    </row>
    <row r="11662" spans="1:20" x14ac:dyDescent="0.35">
      <c r="A11662" t="s">
        <v>22597</v>
      </c>
      <c r="B11662" s="5" t="s">
        <v>105</v>
      </c>
      <c r="C11662" s="6">
        <v>78657</v>
      </c>
      <c r="D11662" t="s">
        <v>92</v>
      </c>
      <c r="E11662">
        <v>58993</v>
      </c>
      <c r="F11662" s="5" t="s">
        <v>58</v>
      </c>
      <c r="G11662" s="5" t="s">
        <v>24</v>
      </c>
      <c r="H11662" s="5" t="s">
        <v>93</v>
      </c>
      <c r="I11662" t="s">
        <v>26</v>
      </c>
      <c r="J11662" t="s">
        <v>93</v>
      </c>
      <c r="K11662">
        <v>50</v>
      </c>
      <c r="L11662" s="5" t="s">
        <v>22598</v>
      </c>
      <c r="M11662" s="5" t="s">
        <v>37</v>
      </c>
      <c r="N11662">
        <v>1</v>
      </c>
      <c r="O11662" t="s">
        <v>78</v>
      </c>
      <c r="P11662" s="1">
        <v>45713</v>
      </c>
      <c r="Q11662" s="1">
        <v>45757</v>
      </c>
      <c r="R11662">
        <v>545</v>
      </c>
      <c r="S11662" s="4">
        <v>6.9</v>
      </c>
      <c r="T11662" t="s">
        <v>118</v>
      </c>
    </row>
    <row r="11663" spans="1:20" x14ac:dyDescent="0.35">
      <c r="A11663" t="s">
        <v>22599</v>
      </c>
      <c r="B11663" s="5" t="s">
        <v>162</v>
      </c>
      <c r="C11663" s="6">
        <v>138491</v>
      </c>
      <c r="D11663" t="s">
        <v>33</v>
      </c>
      <c r="E11663">
        <v>15234010</v>
      </c>
      <c r="F11663" s="5" t="s">
        <v>23</v>
      </c>
      <c r="G11663" s="5" t="s">
        <v>24</v>
      </c>
      <c r="H11663" s="5" t="s">
        <v>34</v>
      </c>
      <c r="I11663" t="s">
        <v>44</v>
      </c>
      <c r="J11663" t="s">
        <v>97</v>
      </c>
      <c r="K11663">
        <v>0</v>
      </c>
      <c r="L11663" s="5" t="s">
        <v>22600</v>
      </c>
      <c r="M11663" s="5" t="s">
        <v>70</v>
      </c>
      <c r="N11663">
        <v>17</v>
      </c>
      <c r="O11663" t="s">
        <v>107</v>
      </c>
      <c r="P11663" s="1">
        <v>45597</v>
      </c>
      <c r="Q11663" s="1">
        <v>45630</v>
      </c>
      <c r="R11663">
        <v>749</v>
      </c>
      <c r="S11663" s="4">
        <v>8.6999999999999993</v>
      </c>
      <c r="T11663" t="s">
        <v>108</v>
      </c>
    </row>
    <row r="11664" spans="1:20" x14ac:dyDescent="0.35">
      <c r="A11664" t="s">
        <v>22601</v>
      </c>
      <c r="B11664" s="5" t="s">
        <v>28802</v>
      </c>
      <c r="C11664" s="6">
        <v>78736</v>
      </c>
      <c r="D11664" t="s">
        <v>65</v>
      </c>
      <c r="E11664">
        <v>102357</v>
      </c>
      <c r="F11664" s="5" t="s">
        <v>58</v>
      </c>
      <c r="G11664" s="5" t="s">
        <v>24</v>
      </c>
      <c r="H11664" s="5" t="s">
        <v>67</v>
      </c>
      <c r="I11664" t="s">
        <v>35</v>
      </c>
      <c r="J11664" t="s">
        <v>67</v>
      </c>
      <c r="K11664">
        <v>0</v>
      </c>
      <c r="L11664" s="5" t="s">
        <v>22602</v>
      </c>
      <c r="M11664" s="5" t="s">
        <v>54</v>
      </c>
      <c r="N11664">
        <v>1</v>
      </c>
      <c r="O11664" t="s">
        <v>29</v>
      </c>
      <c r="P11664" s="1">
        <v>45555</v>
      </c>
      <c r="Q11664" s="1">
        <v>45618</v>
      </c>
      <c r="R11664">
        <v>1390</v>
      </c>
      <c r="S11664" s="4">
        <v>8.6999999999999993</v>
      </c>
      <c r="T11664" t="s">
        <v>108</v>
      </c>
    </row>
    <row r="11665" spans="1:20" x14ac:dyDescent="0.35">
      <c r="A11665" t="s">
        <v>22603</v>
      </c>
      <c r="B11665" s="5" t="s">
        <v>28802</v>
      </c>
      <c r="C11665" s="6">
        <v>72680</v>
      </c>
      <c r="D11665" t="s">
        <v>41</v>
      </c>
      <c r="E11665">
        <v>61778</v>
      </c>
      <c r="F11665" s="5" t="s">
        <v>58</v>
      </c>
      <c r="G11665" s="5" t="s">
        <v>24</v>
      </c>
      <c r="H11665" s="5" t="s">
        <v>60</v>
      </c>
      <c r="I11665" t="s">
        <v>35</v>
      </c>
      <c r="J11665" t="s">
        <v>60</v>
      </c>
      <c r="K11665">
        <v>0</v>
      </c>
      <c r="L11665" s="5" t="s">
        <v>22604</v>
      </c>
      <c r="M11665" s="5" t="s">
        <v>70</v>
      </c>
      <c r="N11665">
        <v>1</v>
      </c>
      <c r="O11665" t="s">
        <v>46</v>
      </c>
      <c r="P11665" s="1">
        <v>45526</v>
      </c>
      <c r="Q11665" s="1">
        <v>45581</v>
      </c>
      <c r="R11665">
        <v>1594</v>
      </c>
      <c r="S11665" s="4">
        <v>5.2</v>
      </c>
      <c r="T11665" t="s">
        <v>38</v>
      </c>
    </row>
    <row r="11666" spans="1:20" x14ac:dyDescent="0.35">
      <c r="A11666" t="s">
        <v>22605</v>
      </c>
      <c r="B11666" s="5" t="s">
        <v>21</v>
      </c>
      <c r="C11666" s="6">
        <v>46963</v>
      </c>
      <c r="D11666" t="s">
        <v>74</v>
      </c>
      <c r="E11666">
        <v>58704</v>
      </c>
      <c r="F11666" s="5" t="s">
        <v>58</v>
      </c>
      <c r="G11666" s="5" t="s">
        <v>51</v>
      </c>
      <c r="H11666" s="5" t="s">
        <v>75</v>
      </c>
      <c r="I11666" t="s">
        <v>44</v>
      </c>
      <c r="J11666" t="s">
        <v>75</v>
      </c>
      <c r="K11666">
        <v>100</v>
      </c>
      <c r="L11666" s="5" t="s">
        <v>22606</v>
      </c>
      <c r="M11666" s="5" t="s">
        <v>54</v>
      </c>
      <c r="N11666">
        <v>0</v>
      </c>
      <c r="O11666" t="s">
        <v>62</v>
      </c>
      <c r="P11666" s="1">
        <v>45438</v>
      </c>
      <c r="Q11666" s="1">
        <v>45496</v>
      </c>
      <c r="R11666">
        <v>2231</v>
      </c>
      <c r="S11666" s="4">
        <v>6.8</v>
      </c>
      <c r="T11666" t="s">
        <v>243</v>
      </c>
    </row>
    <row r="11667" spans="1:20" x14ac:dyDescent="0.35">
      <c r="A11667" t="s">
        <v>22607</v>
      </c>
      <c r="B11667" s="5" t="s">
        <v>28801</v>
      </c>
      <c r="C11667" s="6">
        <v>196455</v>
      </c>
      <c r="D11667" t="s">
        <v>81</v>
      </c>
      <c r="E11667">
        <v>265214</v>
      </c>
      <c r="F11667" s="5" t="s">
        <v>23</v>
      </c>
      <c r="G11667" s="5" t="s">
        <v>24</v>
      </c>
      <c r="H11667" s="5" t="s">
        <v>82</v>
      </c>
      <c r="I11667" t="s">
        <v>26</v>
      </c>
      <c r="J11667" t="s">
        <v>1090</v>
      </c>
      <c r="K11667">
        <v>0</v>
      </c>
      <c r="L11667" s="5" t="s">
        <v>22608</v>
      </c>
      <c r="M11667" s="5" t="s">
        <v>70</v>
      </c>
      <c r="N11667">
        <v>16</v>
      </c>
      <c r="O11667" t="s">
        <v>112</v>
      </c>
      <c r="P11667" s="1">
        <v>45397</v>
      </c>
      <c r="Q11667" s="1">
        <v>45453</v>
      </c>
      <c r="R11667">
        <v>714</v>
      </c>
      <c r="S11667" s="4">
        <v>7.7</v>
      </c>
      <c r="T11667" t="s">
        <v>210</v>
      </c>
    </row>
    <row r="11668" spans="1:20" x14ac:dyDescent="0.35">
      <c r="A11668" t="s">
        <v>22609</v>
      </c>
      <c r="B11668" s="5" t="s">
        <v>21</v>
      </c>
      <c r="C11668" s="6">
        <v>150699</v>
      </c>
      <c r="D11668" t="s">
        <v>92</v>
      </c>
      <c r="E11668">
        <v>113024</v>
      </c>
      <c r="F11668" s="5" t="s">
        <v>66</v>
      </c>
      <c r="G11668" s="5" t="s">
        <v>59</v>
      </c>
      <c r="H11668" s="5" t="s">
        <v>93</v>
      </c>
      <c r="I11668" t="s">
        <v>35</v>
      </c>
      <c r="J11668" t="s">
        <v>93</v>
      </c>
      <c r="K11668">
        <v>100</v>
      </c>
      <c r="L11668" s="5" t="s">
        <v>21893</v>
      </c>
      <c r="M11668" s="5" t="s">
        <v>54</v>
      </c>
      <c r="N11668">
        <v>7</v>
      </c>
      <c r="O11668" t="s">
        <v>85</v>
      </c>
      <c r="P11668" s="1">
        <v>45419</v>
      </c>
      <c r="Q11668" s="1">
        <v>45487</v>
      </c>
      <c r="R11668">
        <v>1491</v>
      </c>
      <c r="S11668" s="4">
        <v>8.1999999999999993</v>
      </c>
      <c r="T11668" t="s">
        <v>136</v>
      </c>
    </row>
    <row r="11669" spans="1:20" x14ac:dyDescent="0.35">
      <c r="A11669" t="s">
        <v>22610</v>
      </c>
      <c r="B11669" s="5" t="s">
        <v>57</v>
      </c>
      <c r="C11669" s="6">
        <v>225713</v>
      </c>
      <c r="D11669" t="s">
        <v>41</v>
      </c>
      <c r="E11669">
        <v>191856</v>
      </c>
      <c r="F11669" s="5" t="s">
        <v>23</v>
      </c>
      <c r="G11669" s="5" t="s">
        <v>24</v>
      </c>
      <c r="H11669" s="5" t="s">
        <v>126</v>
      </c>
      <c r="I11669" t="s">
        <v>26</v>
      </c>
      <c r="J11669" t="s">
        <v>126</v>
      </c>
      <c r="K11669">
        <v>100</v>
      </c>
      <c r="L11669" s="5" t="s">
        <v>22611</v>
      </c>
      <c r="M11669" s="5" t="s">
        <v>70</v>
      </c>
      <c r="N11669">
        <v>18</v>
      </c>
      <c r="O11669" t="s">
        <v>141</v>
      </c>
      <c r="P11669" s="1">
        <v>45345</v>
      </c>
      <c r="Q11669" s="1">
        <v>45360</v>
      </c>
      <c r="R11669">
        <v>764</v>
      </c>
      <c r="S11669" s="4">
        <v>7.6</v>
      </c>
      <c r="T11669" t="s">
        <v>118</v>
      </c>
    </row>
    <row r="11670" spans="1:20" x14ac:dyDescent="0.35">
      <c r="A11670" t="s">
        <v>22612</v>
      </c>
      <c r="B11670" s="5" t="s">
        <v>57</v>
      </c>
      <c r="C11670" s="6">
        <v>89546</v>
      </c>
      <c r="D11670" t="s">
        <v>22</v>
      </c>
      <c r="E11670">
        <v>89546</v>
      </c>
      <c r="F11670" s="5" t="s">
        <v>23</v>
      </c>
      <c r="G11670" s="5" t="s">
        <v>24</v>
      </c>
      <c r="H11670" s="5" t="s">
        <v>116</v>
      </c>
      <c r="I11670" t="s">
        <v>26</v>
      </c>
      <c r="J11670" t="s">
        <v>410</v>
      </c>
      <c r="K11670">
        <v>100</v>
      </c>
      <c r="L11670" s="5" t="s">
        <v>22613</v>
      </c>
      <c r="M11670" s="5" t="s">
        <v>28</v>
      </c>
      <c r="N11670">
        <v>10</v>
      </c>
      <c r="O11670" t="s">
        <v>135</v>
      </c>
      <c r="P11670" s="1">
        <v>45471</v>
      </c>
      <c r="Q11670" s="1">
        <v>45534</v>
      </c>
      <c r="R11670">
        <v>2223</v>
      </c>
      <c r="S11670" s="4">
        <v>7.3</v>
      </c>
      <c r="T11670" t="s">
        <v>108</v>
      </c>
    </row>
    <row r="11671" spans="1:20" x14ac:dyDescent="0.35">
      <c r="A11671" t="s">
        <v>22614</v>
      </c>
      <c r="B11671" s="5" t="s">
        <v>21</v>
      </c>
      <c r="C11671" s="6">
        <v>38039</v>
      </c>
      <c r="D11671" t="s">
        <v>22</v>
      </c>
      <c r="E11671">
        <v>38039</v>
      </c>
      <c r="F11671" s="5" t="s">
        <v>66</v>
      </c>
      <c r="G11671" s="5" t="s">
        <v>24</v>
      </c>
      <c r="H11671" s="5" t="s">
        <v>116</v>
      </c>
      <c r="I11671" t="s">
        <v>26</v>
      </c>
      <c r="J11671" t="s">
        <v>116</v>
      </c>
      <c r="K11671">
        <v>100</v>
      </c>
      <c r="L11671" s="5" t="s">
        <v>22615</v>
      </c>
      <c r="M11671" s="5" t="s">
        <v>54</v>
      </c>
      <c r="N11671">
        <v>6</v>
      </c>
      <c r="O11671" t="s">
        <v>147</v>
      </c>
      <c r="P11671" s="1">
        <v>45473</v>
      </c>
      <c r="Q11671" s="1">
        <v>45496</v>
      </c>
      <c r="R11671">
        <v>1391</v>
      </c>
      <c r="S11671" s="4">
        <v>6.2</v>
      </c>
      <c r="T11671" t="s">
        <v>103</v>
      </c>
    </row>
    <row r="11672" spans="1:20" x14ac:dyDescent="0.35">
      <c r="A11672" t="s">
        <v>22616</v>
      </c>
      <c r="B11672" s="5" t="s">
        <v>174</v>
      </c>
      <c r="C11672" s="6">
        <v>157935</v>
      </c>
      <c r="D11672" t="s">
        <v>120</v>
      </c>
      <c r="E11672">
        <v>142142</v>
      </c>
      <c r="F11672" s="5" t="s">
        <v>66</v>
      </c>
      <c r="G11672" s="5" t="s">
        <v>24</v>
      </c>
      <c r="H11672" s="5" t="s">
        <v>121</v>
      </c>
      <c r="I11672" t="s">
        <v>26</v>
      </c>
      <c r="J11672" t="s">
        <v>121</v>
      </c>
      <c r="K11672">
        <v>50</v>
      </c>
      <c r="L11672" s="5" t="s">
        <v>22617</v>
      </c>
      <c r="M11672" s="5" t="s">
        <v>54</v>
      </c>
      <c r="N11672">
        <v>6</v>
      </c>
      <c r="O11672" t="s">
        <v>85</v>
      </c>
      <c r="P11672" s="1">
        <v>45425</v>
      </c>
      <c r="Q11672" s="1">
        <v>45478</v>
      </c>
      <c r="R11672">
        <v>2149</v>
      </c>
      <c r="S11672" s="4">
        <v>8.1999999999999993</v>
      </c>
      <c r="T11672" t="s">
        <v>55</v>
      </c>
    </row>
    <row r="11673" spans="1:20" x14ac:dyDescent="0.35">
      <c r="A11673" t="s">
        <v>22618</v>
      </c>
      <c r="B11673" s="5" t="s">
        <v>174</v>
      </c>
      <c r="C11673" s="6">
        <v>87759</v>
      </c>
      <c r="D11673" t="s">
        <v>65</v>
      </c>
      <c r="E11673">
        <v>114087</v>
      </c>
      <c r="F11673" s="5" t="s">
        <v>50</v>
      </c>
      <c r="G11673" s="5" t="s">
        <v>24</v>
      </c>
      <c r="H11673" s="5" t="s">
        <v>67</v>
      </c>
      <c r="I11673" t="s">
        <v>44</v>
      </c>
      <c r="J11673" t="s">
        <v>67</v>
      </c>
      <c r="K11673">
        <v>100</v>
      </c>
      <c r="L11673" s="5" t="s">
        <v>22619</v>
      </c>
      <c r="M11673" s="5" t="s">
        <v>37</v>
      </c>
      <c r="N11673">
        <v>3</v>
      </c>
      <c r="O11673" t="s">
        <v>107</v>
      </c>
      <c r="P11673" s="1">
        <v>45300</v>
      </c>
      <c r="Q11673" s="1">
        <v>45361</v>
      </c>
      <c r="R11673">
        <v>1228</v>
      </c>
      <c r="S11673" s="4">
        <v>6.9</v>
      </c>
      <c r="T11673" t="s">
        <v>63</v>
      </c>
    </row>
    <row r="11674" spans="1:20" x14ac:dyDescent="0.35">
      <c r="A11674" t="s">
        <v>22620</v>
      </c>
      <c r="B11674" s="5" t="s">
        <v>28802</v>
      </c>
      <c r="C11674" s="6">
        <v>155389</v>
      </c>
      <c r="D11674" t="s">
        <v>92</v>
      </c>
      <c r="E11674">
        <v>116542</v>
      </c>
      <c r="F11674" s="5" t="s">
        <v>66</v>
      </c>
      <c r="G11674" s="5" t="s">
        <v>51</v>
      </c>
      <c r="H11674" s="5" t="s">
        <v>93</v>
      </c>
      <c r="I11674" t="s">
        <v>35</v>
      </c>
      <c r="J11674" t="s">
        <v>93</v>
      </c>
      <c r="K11674">
        <v>0</v>
      </c>
      <c r="L11674" s="5" t="s">
        <v>22621</v>
      </c>
      <c r="M11674" s="5" t="s">
        <v>70</v>
      </c>
      <c r="N11674">
        <v>7</v>
      </c>
      <c r="O11674" t="s">
        <v>172</v>
      </c>
      <c r="P11674" s="1">
        <v>45434</v>
      </c>
      <c r="Q11674" s="1">
        <v>45477</v>
      </c>
      <c r="R11674">
        <v>1487</v>
      </c>
      <c r="S11674" s="4">
        <v>9.3000000000000007</v>
      </c>
      <c r="T11674" t="s">
        <v>118</v>
      </c>
    </row>
    <row r="11675" spans="1:20" x14ac:dyDescent="0.35">
      <c r="A11675" t="s">
        <v>22622</v>
      </c>
      <c r="B11675" s="5" t="s">
        <v>91</v>
      </c>
      <c r="C11675" s="6">
        <v>73343</v>
      </c>
      <c r="D11675" t="s">
        <v>41</v>
      </c>
      <c r="E11675">
        <v>62342</v>
      </c>
      <c r="F11675" s="5" t="s">
        <v>58</v>
      </c>
      <c r="G11675" s="5" t="s">
        <v>42</v>
      </c>
      <c r="H11675" s="5" t="s">
        <v>60</v>
      </c>
      <c r="I11675" t="s">
        <v>26</v>
      </c>
      <c r="J11675" t="s">
        <v>60</v>
      </c>
      <c r="K11675">
        <v>50</v>
      </c>
      <c r="L11675" s="5" t="s">
        <v>22623</v>
      </c>
      <c r="M11675" s="5" t="s">
        <v>54</v>
      </c>
      <c r="N11675">
        <v>1</v>
      </c>
      <c r="O11675" t="s">
        <v>46</v>
      </c>
      <c r="P11675" s="1">
        <v>45515</v>
      </c>
      <c r="Q11675" s="1">
        <v>45569</v>
      </c>
      <c r="R11675">
        <v>2451</v>
      </c>
      <c r="S11675" s="4">
        <v>8.6</v>
      </c>
      <c r="T11675" t="s">
        <v>108</v>
      </c>
    </row>
    <row r="11676" spans="1:20" x14ac:dyDescent="0.35">
      <c r="A11676" t="s">
        <v>22624</v>
      </c>
      <c r="B11676" s="5" t="s">
        <v>217</v>
      </c>
      <c r="C11676" s="6">
        <v>24357</v>
      </c>
      <c r="D11676" t="s">
        <v>22</v>
      </c>
      <c r="E11676">
        <v>24357</v>
      </c>
      <c r="F11676" s="5" t="s">
        <v>58</v>
      </c>
      <c r="G11676" s="5" t="s">
        <v>59</v>
      </c>
      <c r="H11676" s="5" t="s">
        <v>116</v>
      </c>
      <c r="I11676" t="s">
        <v>35</v>
      </c>
      <c r="J11676" t="s">
        <v>116</v>
      </c>
      <c r="K11676">
        <v>50</v>
      </c>
      <c r="L11676" s="5" t="s">
        <v>22625</v>
      </c>
      <c r="M11676" s="5" t="s">
        <v>70</v>
      </c>
      <c r="N11676">
        <v>1</v>
      </c>
      <c r="O11676" t="s">
        <v>46</v>
      </c>
      <c r="P11676" s="1">
        <v>45446</v>
      </c>
      <c r="Q11676" s="1">
        <v>45461</v>
      </c>
      <c r="R11676">
        <v>950</v>
      </c>
      <c r="S11676" s="4">
        <v>7.8</v>
      </c>
      <c r="T11676" t="s">
        <v>153</v>
      </c>
    </row>
    <row r="11677" spans="1:20" x14ac:dyDescent="0.35">
      <c r="A11677" t="s">
        <v>22626</v>
      </c>
      <c r="B11677" s="5" t="s">
        <v>179</v>
      </c>
      <c r="C11677" s="6">
        <v>69149</v>
      </c>
      <c r="D11677" t="s">
        <v>22</v>
      </c>
      <c r="E11677">
        <v>69149</v>
      </c>
      <c r="F11677" s="5" t="s">
        <v>58</v>
      </c>
      <c r="G11677" s="5" t="s">
        <v>51</v>
      </c>
      <c r="H11677" s="5" t="s">
        <v>191</v>
      </c>
      <c r="I11677" t="s">
        <v>26</v>
      </c>
      <c r="J11677" t="s">
        <v>191</v>
      </c>
      <c r="K11677">
        <v>50</v>
      </c>
      <c r="L11677" s="5" t="s">
        <v>22627</v>
      </c>
      <c r="M11677" s="5" t="s">
        <v>54</v>
      </c>
      <c r="N11677">
        <v>1</v>
      </c>
      <c r="O11677" t="s">
        <v>167</v>
      </c>
      <c r="P11677" s="1">
        <v>45503</v>
      </c>
      <c r="Q11677" s="1">
        <v>45545</v>
      </c>
      <c r="R11677">
        <v>2197</v>
      </c>
      <c r="S11677" s="4">
        <v>8.5</v>
      </c>
      <c r="T11677" t="s">
        <v>95</v>
      </c>
    </row>
    <row r="11678" spans="1:20" x14ac:dyDescent="0.35">
      <c r="A11678" t="s">
        <v>22628</v>
      </c>
      <c r="B11678" s="5" t="s">
        <v>162</v>
      </c>
      <c r="C11678" s="6">
        <v>65314</v>
      </c>
      <c r="D11678" t="s">
        <v>41</v>
      </c>
      <c r="E11678">
        <v>55517</v>
      </c>
      <c r="F11678" s="5" t="s">
        <v>58</v>
      </c>
      <c r="G11678" s="5" t="s">
        <v>24</v>
      </c>
      <c r="H11678" s="5" t="s">
        <v>60</v>
      </c>
      <c r="I11678" t="s">
        <v>44</v>
      </c>
      <c r="J11678" t="s">
        <v>60</v>
      </c>
      <c r="K11678">
        <v>50</v>
      </c>
      <c r="L11678" s="5" t="s">
        <v>22629</v>
      </c>
      <c r="M11678" s="5" t="s">
        <v>28</v>
      </c>
      <c r="N11678">
        <v>1</v>
      </c>
      <c r="O11678" t="s">
        <v>147</v>
      </c>
      <c r="P11678" s="1">
        <v>45463</v>
      </c>
      <c r="Q11678" s="1">
        <v>45500</v>
      </c>
      <c r="R11678">
        <v>1963</v>
      </c>
      <c r="S11678" s="4">
        <v>5.8</v>
      </c>
      <c r="T11678" t="s">
        <v>79</v>
      </c>
    </row>
    <row r="11679" spans="1:20" x14ac:dyDescent="0.35">
      <c r="A11679" t="s">
        <v>22630</v>
      </c>
      <c r="B11679" s="5" t="s">
        <v>100</v>
      </c>
      <c r="C11679" s="6">
        <v>133224</v>
      </c>
      <c r="D11679" t="s">
        <v>22</v>
      </c>
      <c r="E11679">
        <v>133224</v>
      </c>
      <c r="F11679" s="5" t="s">
        <v>66</v>
      </c>
      <c r="G11679" s="5" t="s">
        <v>24</v>
      </c>
      <c r="H11679" s="5" t="s">
        <v>25</v>
      </c>
      <c r="I11679" t="s">
        <v>35</v>
      </c>
      <c r="J11679" t="s">
        <v>25</v>
      </c>
      <c r="K11679">
        <v>50</v>
      </c>
      <c r="L11679" s="5" t="s">
        <v>22631</v>
      </c>
      <c r="M11679" s="5" t="s">
        <v>70</v>
      </c>
      <c r="N11679">
        <v>7</v>
      </c>
      <c r="O11679" t="s">
        <v>78</v>
      </c>
      <c r="P11679" s="1">
        <v>45491</v>
      </c>
      <c r="Q11679" s="1">
        <v>45522</v>
      </c>
      <c r="R11679">
        <v>2306</v>
      </c>
      <c r="S11679" s="4">
        <v>6.3</v>
      </c>
      <c r="T11679" t="s">
        <v>38</v>
      </c>
    </row>
    <row r="11680" spans="1:20" x14ac:dyDescent="0.35">
      <c r="A11680" t="s">
        <v>22632</v>
      </c>
      <c r="B11680" s="5" t="s">
        <v>32</v>
      </c>
      <c r="C11680" s="6">
        <v>38105</v>
      </c>
      <c r="D11680" t="s">
        <v>22</v>
      </c>
      <c r="E11680">
        <v>38105</v>
      </c>
      <c r="F11680" s="5" t="s">
        <v>58</v>
      </c>
      <c r="G11680" s="5" t="s">
        <v>42</v>
      </c>
      <c r="H11680" s="5" t="s">
        <v>165</v>
      </c>
      <c r="I11680" t="s">
        <v>44</v>
      </c>
      <c r="J11680" t="s">
        <v>304</v>
      </c>
      <c r="K11680">
        <v>0</v>
      </c>
      <c r="L11680" s="5" t="s">
        <v>22633</v>
      </c>
      <c r="M11680" s="5" t="s">
        <v>28</v>
      </c>
      <c r="N11680">
        <v>1</v>
      </c>
      <c r="O11680" t="s">
        <v>141</v>
      </c>
      <c r="P11680" s="1">
        <v>45733</v>
      </c>
      <c r="Q11680" s="1">
        <v>45750</v>
      </c>
      <c r="R11680">
        <v>563</v>
      </c>
      <c r="S11680" s="4">
        <v>7.8</v>
      </c>
      <c r="T11680" t="s">
        <v>38</v>
      </c>
    </row>
    <row r="11681" spans="1:20" x14ac:dyDescent="0.35">
      <c r="A11681" t="s">
        <v>22634</v>
      </c>
      <c r="B11681" s="5" t="s">
        <v>100</v>
      </c>
      <c r="C11681" s="6">
        <v>63981</v>
      </c>
      <c r="D11681" t="s">
        <v>22</v>
      </c>
      <c r="E11681">
        <v>63981</v>
      </c>
      <c r="F11681" s="5" t="s">
        <v>58</v>
      </c>
      <c r="G11681" s="5" t="s">
        <v>51</v>
      </c>
      <c r="H11681" s="5" t="s">
        <v>191</v>
      </c>
      <c r="I11681" t="s">
        <v>35</v>
      </c>
      <c r="J11681" t="s">
        <v>191</v>
      </c>
      <c r="K11681">
        <v>0</v>
      </c>
      <c r="L11681" s="5" t="s">
        <v>22635</v>
      </c>
      <c r="M11681" s="5" t="s">
        <v>54</v>
      </c>
      <c r="N11681">
        <v>1</v>
      </c>
      <c r="O11681" t="s">
        <v>167</v>
      </c>
      <c r="P11681" s="1">
        <v>45300</v>
      </c>
      <c r="Q11681" s="1">
        <v>45336</v>
      </c>
      <c r="R11681">
        <v>1632</v>
      </c>
      <c r="S11681" s="4">
        <v>8.6999999999999993</v>
      </c>
      <c r="T11681" t="s">
        <v>55</v>
      </c>
    </row>
    <row r="11682" spans="1:20" x14ac:dyDescent="0.35">
      <c r="A11682" t="s">
        <v>22636</v>
      </c>
      <c r="B11682" s="5" t="s">
        <v>28801</v>
      </c>
      <c r="C11682" s="6">
        <v>231463</v>
      </c>
      <c r="D11682" t="s">
        <v>92</v>
      </c>
      <c r="E11682">
        <v>173597</v>
      </c>
      <c r="F11682" s="5" t="s">
        <v>23</v>
      </c>
      <c r="G11682" s="5" t="s">
        <v>24</v>
      </c>
      <c r="H11682" s="5" t="s">
        <v>93</v>
      </c>
      <c r="I11682" t="s">
        <v>35</v>
      </c>
      <c r="J11682" t="s">
        <v>93</v>
      </c>
      <c r="K11682">
        <v>50</v>
      </c>
      <c r="L11682" s="5" t="s">
        <v>7554</v>
      </c>
      <c r="M11682" s="5" t="s">
        <v>70</v>
      </c>
      <c r="N11682">
        <v>12</v>
      </c>
      <c r="O11682" t="s">
        <v>131</v>
      </c>
      <c r="P11682" s="1">
        <v>45399</v>
      </c>
      <c r="Q11682" s="1">
        <v>45447</v>
      </c>
      <c r="R11682">
        <v>1661</v>
      </c>
      <c r="S11682" s="4">
        <v>7.4</v>
      </c>
      <c r="T11682" t="s">
        <v>89</v>
      </c>
    </row>
    <row r="11683" spans="1:20" x14ac:dyDescent="0.35">
      <c r="A11683" t="s">
        <v>22637</v>
      </c>
      <c r="B11683" s="5" t="s">
        <v>40</v>
      </c>
      <c r="C11683" s="6">
        <v>303234</v>
      </c>
      <c r="D11683" t="s">
        <v>22</v>
      </c>
      <c r="E11683">
        <v>303234</v>
      </c>
      <c r="F11683" s="5" t="s">
        <v>23</v>
      </c>
      <c r="G11683" s="5" t="s">
        <v>51</v>
      </c>
      <c r="H11683" s="5" t="s">
        <v>101</v>
      </c>
      <c r="I11683" t="s">
        <v>35</v>
      </c>
      <c r="J11683" t="s">
        <v>101</v>
      </c>
      <c r="K11683">
        <v>0</v>
      </c>
      <c r="L11683" s="5" t="s">
        <v>22638</v>
      </c>
      <c r="M11683" s="5" t="s">
        <v>37</v>
      </c>
      <c r="N11683">
        <v>10</v>
      </c>
      <c r="O11683" t="s">
        <v>62</v>
      </c>
      <c r="P11683" s="1">
        <v>45365</v>
      </c>
      <c r="Q11683" s="1">
        <v>45401</v>
      </c>
      <c r="R11683">
        <v>2490</v>
      </c>
      <c r="S11683" s="4">
        <v>6.8</v>
      </c>
      <c r="T11683" t="s">
        <v>55</v>
      </c>
    </row>
    <row r="11684" spans="1:20" x14ac:dyDescent="0.35">
      <c r="A11684" t="s">
        <v>22639</v>
      </c>
      <c r="B11684" s="5" t="s">
        <v>174</v>
      </c>
      <c r="C11684" s="6">
        <v>57839</v>
      </c>
      <c r="D11684" t="s">
        <v>22</v>
      </c>
      <c r="E11684">
        <v>57839</v>
      </c>
      <c r="F11684" s="5" t="s">
        <v>58</v>
      </c>
      <c r="G11684" s="5" t="s">
        <v>59</v>
      </c>
      <c r="H11684" s="5" t="s">
        <v>129</v>
      </c>
      <c r="I11684" t="s">
        <v>44</v>
      </c>
      <c r="J11684" t="s">
        <v>129</v>
      </c>
      <c r="K11684">
        <v>100</v>
      </c>
      <c r="L11684" s="5" t="s">
        <v>22640</v>
      </c>
      <c r="M11684" s="5" t="s">
        <v>54</v>
      </c>
      <c r="N11684">
        <v>1</v>
      </c>
      <c r="O11684" t="s">
        <v>172</v>
      </c>
      <c r="P11684" s="1">
        <v>45477</v>
      </c>
      <c r="Q11684" s="1">
        <v>45550</v>
      </c>
      <c r="R11684">
        <v>746</v>
      </c>
      <c r="S11684" s="4">
        <v>5.9</v>
      </c>
      <c r="T11684" t="s">
        <v>95</v>
      </c>
    </row>
    <row r="11685" spans="1:20" x14ac:dyDescent="0.35">
      <c r="A11685" t="s">
        <v>22641</v>
      </c>
      <c r="B11685" s="5" t="s">
        <v>32</v>
      </c>
      <c r="C11685" s="6">
        <v>105737</v>
      </c>
      <c r="D11685" t="s">
        <v>22</v>
      </c>
      <c r="E11685">
        <v>105737</v>
      </c>
      <c r="F11685" s="5" t="s">
        <v>50</v>
      </c>
      <c r="G11685" s="5" t="s">
        <v>51</v>
      </c>
      <c r="H11685" s="5" t="s">
        <v>68</v>
      </c>
      <c r="I11685" t="s">
        <v>26</v>
      </c>
      <c r="J11685" t="s">
        <v>68</v>
      </c>
      <c r="K11685">
        <v>100</v>
      </c>
      <c r="L11685" s="5" t="s">
        <v>22642</v>
      </c>
      <c r="M11685" s="5" t="s">
        <v>28</v>
      </c>
      <c r="N11685">
        <v>4</v>
      </c>
      <c r="O11685" t="s">
        <v>131</v>
      </c>
      <c r="P11685" s="1">
        <v>45606</v>
      </c>
      <c r="Q11685" s="1">
        <v>45657</v>
      </c>
      <c r="R11685">
        <v>746</v>
      </c>
      <c r="S11685" s="4">
        <v>7.9</v>
      </c>
      <c r="T11685" t="s">
        <v>30</v>
      </c>
    </row>
    <row r="11686" spans="1:20" x14ac:dyDescent="0.35">
      <c r="A11686" t="s">
        <v>22643</v>
      </c>
      <c r="B11686" s="5" t="s">
        <v>217</v>
      </c>
      <c r="C11686" s="6">
        <v>83703</v>
      </c>
      <c r="D11686" t="s">
        <v>92</v>
      </c>
      <c r="E11686">
        <v>62777</v>
      </c>
      <c r="F11686" s="5" t="s">
        <v>58</v>
      </c>
      <c r="G11686" s="5" t="s">
        <v>42</v>
      </c>
      <c r="H11686" s="5" t="s">
        <v>93</v>
      </c>
      <c r="I11686" t="s">
        <v>26</v>
      </c>
      <c r="J11686" t="s">
        <v>93</v>
      </c>
      <c r="K11686">
        <v>0</v>
      </c>
      <c r="L11686" s="5" t="s">
        <v>22644</v>
      </c>
      <c r="M11686" s="5" t="s">
        <v>54</v>
      </c>
      <c r="N11686">
        <v>1</v>
      </c>
      <c r="O11686" t="s">
        <v>71</v>
      </c>
      <c r="P11686" s="1">
        <v>45671</v>
      </c>
      <c r="Q11686" s="1">
        <v>45730</v>
      </c>
      <c r="R11686">
        <v>1926</v>
      </c>
      <c r="S11686" s="4">
        <v>7</v>
      </c>
      <c r="T11686" t="s">
        <v>47</v>
      </c>
    </row>
    <row r="11687" spans="1:20" x14ac:dyDescent="0.35">
      <c r="A11687" t="s">
        <v>22645</v>
      </c>
      <c r="B11687" s="5" t="s">
        <v>28802</v>
      </c>
      <c r="C11687" s="6">
        <v>374078</v>
      </c>
      <c r="D11687" t="s">
        <v>22</v>
      </c>
      <c r="E11687">
        <v>374078</v>
      </c>
      <c r="F11687" s="5" t="s">
        <v>23</v>
      </c>
      <c r="G11687" s="5" t="s">
        <v>51</v>
      </c>
      <c r="H11687" s="5" t="s">
        <v>97</v>
      </c>
      <c r="I11687" t="s">
        <v>35</v>
      </c>
      <c r="J11687" t="s">
        <v>97</v>
      </c>
      <c r="K11687">
        <v>100</v>
      </c>
      <c r="L11687" s="5" t="s">
        <v>22646</v>
      </c>
      <c r="M11687" s="5" t="s">
        <v>54</v>
      </c>
      <c r="N11687">
        <v>18</v>
      </c>
      <c r="O11687" t="s">
        <v>147</v>
      </c>
      <c r="P11687" s="1">
        <v>45386</v>
      </c>
      <c r="Q11687" s="1">
        <v>45409</v>
      </c>
      <c r="R11687">
        <v>617</v>
      </c>
      <c r="S11687" s="4">
        <v>8.4</v>
      </c>
      <c r="T11687" t="s">
        <v>118</v>
      </c>
    </row>
    <row r="11688" spans="1:20" x14ac:dyDescent="0.35">
      <c r="A11688" t="s">
        <v>22647</v>
      </c>
      <c r="B11688" s="5" t="s">
        <v>73</v>
      </c>
      <c r="C11688" s="6">
        <v>73845</v>
      </c>
      <c r="D11688" t="s">
        <v>22</v>
      </c>
      <c r="E11688">
        <v>73845</v>
      </c>
      <c r="F11688" s="5" t="s">
        <v>50</v>
      </c>
      <c r="G11688" s="5" t="s">
        <v>24</v>
      </c>
      <c r="H11688" s="5" t="s">
        <v>25</v>
      </c>
      <c r="I11688" t="s">
        <v>44</v>
      </c>
      <c r="J11688" t="s">
        <v>25</v>
      </c>
      <c r="K11688">
        <v>50</v>
      </c>
      <c r="L11688" s="5" t="s">
        <v>22648</v>
      </c>
      <c r="M11688" s="5" t="s">
        <v>28</v>
      </c>
      <c r="N11688">
        <v>3</v>
      </c>
      <c r="O11688" t="s">
        <v>29</v>
      </c>
      <c r="P11688" s="1">
        <v>45729</v>
      </c>
      <c r="Q11688" s="1">
        <v>45799</v>
      </c>
      <c r="R11688">
        <v>1960</v>
      </c>
      <c r="S11688" s="4">
        <v>8.4</v>
      </c>
      <c r="T11688" t="s">
        <v>118</v>
      </c>
    </row>
    <row r="11689" spans="1:20" x14ac:dyDescent="0.35">
      <c r="A11689" t="s">
        <v>22649</v>
      </c>
      <c r="B11689" s="5" t="s">
        <v>179</v>
      </c>
      <c r="C11689" s="6">
        <v>199570</v>
      </c>
      <c r="D11689" t="s">
        <v>22</v>
      </c>
      <c r="E11689">
        <v>199570</v>
      </c>
      <c r="F11689" s="5" t="s">
        <v>23</v>
      </c>
      <c r="G11689" s="5" t="s">
        <v>24</v>
      </c>
      <c r="H11689" s="5" t="s">
        <v>165</v>
      </c>
      <c r="I11689" t="s">
        <v>26</v>
      </c>
      <c r="J11689" t="s">
        <v>165</v>
      </c>
      <c r="K11689">
        <v>0</v>
      </c>
      <c r="L11689" s="5" t="s">
        <v>22650</v>
      </c>
      <c r="M11689" s="5" t="s">
        <v>70</v>
      </c>
      <c r="N11689">
        <v>18</v>
      </c>
      <c r="O11689" t="s">
        <v>141</v>
      </c>
      <c r="P11689" s="1">
        <v>45594</v>
      </c>
      <c r="Q11689" s="1">
        <v>45620</v>
      </c>
      <c r="R11689">
        <v>1566</v>
      </c>
      <c r="S11689" s="4">
        <v>5.8</v>
      </c>
      <c r="T11689" t="s">
        <v>118</v>
      </c>
    </row>
    <row r="11690" spans="1:20" x14ac:dyDescent="0.35">
      <c r="A11690" t="s">
        <v>22651</v>
      </c>
      <c r="B11690" s="5" t="s">
        <v>145</v>
      </c>
      <c r="C11690" s="6">
        <v>59456</v>
      </c>
      <c r="D11690" t="s">
        <v>22</v>
      </c>
      <c r="E11690">
        <v>59456</v>
      </c>
      <c r="F11690" s="5" t="s">
        <v>58</v>
      </c>
      <c r="G11690" s="5" t="s">
        <v>51</v>
      </c>
      <c r="H11690" s="5" t="s">
        <v>129</v>
      </c>
      <c r="I11690" t="s">
        <v>44</v>
      </c>
      <c r="J11690" t="s">
        <v>129</v>
      </c>
      <c r="K11690">
        <v>50</v>
      </c>
      <c r="L11690" s="5" t="s">
        <v>1076</v>
      </c>
      <c r="M11690" s="5" t="s">
        <v>70</v>
      </c>
      <c r="N11690">
        <v>1</v>
      </c>
      <c r="O11690" t="s">
        <v>167</v>
      </c>
      <c r="P11690" s="1">
        <v>45466</v>
      </c>
      <c r="Q11690" s="1">
        <v>45536</v>
      </c>
      <c r="R11690">
        <v>765</v>
      </c>
      <c r="S11690" s="4">
        <v>5.6</v>
      </c>
      <c r="T11690" t="s">
        <v>38</v>
      </c>
    </row>
    <row r="11691" spans="1:20" x14ac:dyDescent="0.35">
      <c r="A11691" t="s">
        <v>22652</v>
      </c>
      <c r="B11691" s="5" t="s">
        <v>105</v>
      </c>
      <c r="C11691" s="6">
        <v>46874</v>
      </c>
      <c r="D11691" t="s">
        <v>22</v>
      </c>
      <c r="E11691">
        <v>46874</v>
      </c>
      <c r="F11691" s="5" t="s">
        <v>50</v>
      </c>
      <c r="G11691" s="5" t="s">
        <v>42</v>
      </c>
      <c r="H11691" s="5" t="s">
        <v>157</v>
      </c>
      <c r="I11691" t="s">
        <v>26</v>
      </c>
      <c r="J11691" t="s">
        <v>157</v>
      </c>
      <c r="K11691">
        <v>50</v>
      </c>
      <c r="L11691" s="5" t="s">
        <v>22653</v>
      </c>
      <c r="M11691" s="5" t="s">
        <v>28</v>
      </c>
      <c r="N11691">
        <v>2</v>
      </c>
      <c r="O11691" t="s">
        <v>131</v>
      </c>
      <c r="P11691" s="1">
        <v>45452</v>
      </c>
      <c r="Q11691" s="1">
        <v>45515</v>
      </c>
      <c r="R11691">
        <v>730</v>
      </c>
      <c r="S11691" s="4">
        <v>9.1999999999999993</v>
      </c>
      <c r="T11691" t="s">
        <v>47</v>
      </c>
    </row>
    <row r="11692" spans="1:20" x14ac:dyDescent="0.35">
      <c r="A11692" t="s">
        <v>22654</v>
      </c>
      <c r="B11692" s="5" t="s">
        <v>28800</v>
      </c>
      <c r="C11692" s="6">
        <v>264204</v>
      </c>
      <c r="D11692" t="s">
        <v>22</v>
      </c>
      <c r="E11692">
        <v>264204</v>
      </c>
      <c r="F11692" s="5" t="s">
        <v>23</v>
      </c>
      <c r="G11692" s="5" t="s">
        <v>24</v>
      </c>
      <c r="H11692" s="5" t="s">
        <v>101</v>
      </c>
      <c r="I11692" t="s">
        <v>26</v>
      </c>
      <c r="J11692" t="s">
        <v>101</v>
      </c>
      <c r="K11692">
        <v>100</v>
      </c>
      <c r="L11692" s="5" t="s">
        <v>22655</v>
      </c>
      <c r="M11692" s="5" t="s">
        <v>70</v>
      </c>
      <c r="N11692">
        <v>12</v>
      </c>
      <c r="O11692" t="s">
        <v>131</v>
      </c>
      <c r="P11692" s="1">
        <v>45766</v>
      </c>
      <c r="Q11692" s="1">
        <v>45798</v>
      </c>
      <c r="R11692">
        <v>1029</v>
      </c>
      <c r="S11692" s="4">
        <v>5.7</v>
      </c>
      <c r="T11692" t="s">
        <v>63</v>
      </c>
    </row>
    <row r="11693" spans="1:20" x14ac:dyDescent="0.35">
      <c r="A11693" t="s">
        <v>22656</v>
      </c>
      <c r="B11693" s="5" t="s">
        <v>179</v>
      </c>
      <c r="C11693" s="6">
        <v>92702</v>
      </c>
      <c r="D11693" t="s">
        <v>22</v>
      </c>
      <c r="E11693">
        <v>92702</v>
      </c>
      <c r="F11693" s="5" t="s">
        <v>50</v>
      </c>
      <c r="G11693" s="5" t="s">
        <v>42</v>
      </c>
      <c r="H11693" s="5" t="s">
        <v>97</v>
      </c>
      <c r="I11693" t="s">
        <v>44</v>
      </c>
      <c r="J11693" t="s">
        <v>97</v>
      </c>
      <c r="K11693">
        <v>100</v>
      </c>
      <c r="L11693" s="5" t="s">
        <v>22657</v>
      </c>
      <c r="M11693" s="5" t="s">
        <v>37</v>
      </c>
      <c r="N11693">
        <v>4</v>
      </c>
      <c r="O11693" t="s">
        <v>135</v>
      </c>
      <c r="P11693" s="1">
        <v>45395</v>
      </c>
      <c r="Q11693" s="1">
        <v>45443</v>
      </c>
      <c r="R11693">
        <v>803</v>
      </c>
      <c r="S11693" s="4">
        <v>6</v>
      </c>
      <c r="T11693" t="s">
        <v>277</v>
      </c>
    </row>
    <row r="11694" spans="1:20" x14ac:dyDescent="0.35">
      <c r="A11694" t="s">
        <v>22658</v>
      </c>
      <c r="B11694" s="5" t="s">
        <v>91</v>
      </c>
      <c r="C11694" s="6">
        <v>127152</v>
      </c>
      <c r="D11694" t="s">
        <v>22</v>
      </c>
      <c r="E11694">
        <v>127152</v>
      </c>
      <c r="F11694" s="5" t="s">
        <v>66</v>
      </c>
      <c r="G11694" s="5" t="s">
        <v>59</v>
      </c>
      <c r="H11694" s="5" t="s">
        <v>129</v>
      </c>
      <c r="I11694" t="s">
        <v>26</v>
      </c>
      <c r="J11694" t="s">
        <v>129</v>
      </c>
      <c r="K11694">
        <v>100</v>
      </c>
      <c r="L11694" s="5" t="s">
        <v>22659</v>
      </c>
      <c r="M11694" s="5" t="s">
        <v>70</v>
      </c>
      <c r="N11694">
        <v>9</v>
      </c>
      <c r="O11694" t="s">
        <v>147</v>
      </c>
      <c r="P11694" s="1">
        <v>45362</v>
      </c>
      <c r="Q11694" s="1">
        <v>45399</v>
      </c>
      <c r="R11694">
        <v>821</v>
      </c>
      <c r="S11694" s="4">
        <v>8.1999999999999993</v>
      </c>
      <c r="T11694" t="s">
        <v>153</v>
      </c>
    </row>
    <row r="11695" spans="1:20" x14ac:dyDescent="0.35">
      <c r="A11695" t="s">
        <v>22660</v>
      </c>
      <c r="B11695" s="5" t="s">
        <v>28799</v>
      </c>
      <c r="C11695" s="6">
        <v>97952</v>
      </c>
      <c r="D11695" t="s">
        <v>22</v>
      </c>
      <c r="E11695">
        <v>97952</v>
      </c>
      <c r="F11695" s="5" t="s">
        <v>23</v>
      </c>
      <c r="G11695" s="5" t="s">
        <v>51</v>
      </c>
      <c r="H11695" s="5" t="s">
        <v>116</v>
      </c>
      <c r="I11695" t="s">
        <v>35</v>
      </c>
      <c r="J11695" t="s">
        <v>116</v>
      </c>
      <c r="K11695">
        <v>0</v>
      </c>
      <c r="L11695" s="5" t="s">
        <v>22661</v>
      </c>
      <c r="M11695" s="5" t="s">
        <v>70</v>
      </c>
      <c r="N11695">
        <v>15</v>
      </c>
      <c r="O11695" t="s">
        <v>62</v>
      </c>
      <c r="P11695" s="1">
        <v>45490</v>
      </c>
      <c r="Q11695" s="1">
        <v>45553</v>
      </c>
      <c r="R11695">
        <v>957</v>
      </c>
      <c r="S11695" s="4">
        <v>5.7</v>
      </c>
      <c r="T11695" t="s">
        <v>243</v>
      </c>
    </row>
    <row r="11696" spans="1:20" x14ac:dyDescent="0.35">
      <c r="A11696" t="s">
        <v>22662</v>
      </c>
      <c r="B11696" s="5" t="s">
        <v>100</v>
      </c>
      <c r="C11696" s="6">
        <v>119734</v>
      </c>
      <c r="D11696" t="s">
        <v>41</v>
      </c>
      <c r="E11696">
        <v>101774</v>
      </c>
      <c r="F11696" s="5" t="s">
        <v>66</v>
      </c>
      <c r="G11696" s="5" t="s">
        <v>42</v>
      </c>
      <c r="H11696" s="5" t="s">
        <v>151</v>
      </c>
      <c r="I11696" t="s">
        <v>35</v>
      </c>
      <c r="J11696" t="s">
        <v>82</v>
      </c>
      <c r="K11696">
        <v>100</v>
      </c>
      <c r="L11696" s="5" t="s">
        <v>22663</v>
      </c>
      <c r="M11696" s="5" t="s">
        <v>70</v>
      </c>
      <c r="N11696">
        <v>6</v>
      </c>
      <c r="O11696" t="s">
        <v>78</v>
      </c>
      <c r="P11696" s="1">
        <v>45709</v>
      </c>
      <c r="Q11696" s="1">
        <v>45780</v>
      </c>
      <c r="R11696">
        <v>2012</v>
      </c>
      <c r="S11696" s="4">
        <v>5.0999999999999996</v>
      </c>
      <c r="T11696" t="s">
        <v>136</v>
      </c>
    </row>
    <row r="11697" spans="1:20" x14ac:dyDescent="0.35">
      <c r="A11697" t="s">
        <v>22664</v>
      </c>
      <c r="B11697" s="5" t="s">
        <v>32</v>
      </c>
      <c r="C11697" s="6">
        <v>52313</v>
      </c>
      <c r="D11697" t="s">
        <v>22</v>
      </c>
      <c r="E11697">
        <v>52313</v>
      </c>
      <c r="F11697" s="5" t="s">
        <v>66</v>
      </c>
      <c r="G11697" s="5" t="s">
        <v>51</v>
      </c>
      <c r="H11697" s="5" t="s">
        <v>116</v>
      </c>
      <c r="I11697" t="s">
        <v>35</v>
      </c>
      <c r="J11697" t="s">
        <v>116</v>
      </c>
      <c r="K11697">
        <v>100</v>
      </c>
      <c r="L11697" s="5" t="s">
        <v>22665</v>
      </c>
      <c r="M11697" s="5" t="s">
        <v>54</v>
      </c>
      <c r="N11697">
        <v>8</v>
      </c>
      <c r="O11697" t="s">
        <v>131</v>
      </c>
      <c r="P11697" s="1">
        <v>45750</v>
      </c>
      <c r="Q11697" s="1">
        <v>45801</v>
      </c>
      <c r="R11697">
        <v>2225</v>
      </c>
      <c r="S11697" s="4">
        <v>6</v>
      </c>
      <c r="T11697" t="s">
        <v>243</v>
      </c>
    </row>
    <row r="11698" spans="1:20" x14ac:dyDescent="0.35">
      <c r="A11698" t="s">
        <v>22666</v>
      </c>
      <c r="B11698" s="5" t="s">
        <v>105</v>
      </c>
      <c r="C11698" s="6">
        <v>150527</v>
      </c>
      <c r="D11698" t="s">
        <v>22</v>
      </c>
      <c r="E11698">
        <v>150527</v>
      </c>
      <c r="F11698" s="5" t="s">
        <v>66</v>
      </c>
      <c r="G11698" s="5" t="s">
        <v>24</v>
      </c>
      <c r="H11698" s="5" t="s">
        <v>68</v>
      </c>
      <c r="I11698" t="s">
        <v>44</v>
      </c>
      <c r="J11698" t="s">
        <v>68</v>
      </c>
      <c r="K11698">
        <v>100</v>
      </c>
      <c r="L11698" s="5" t="s">
        <v>22667</v>
      </c>
      <c r="M11698" s="5" t="s">
        <v>54</v>
      </c>
      <c r="N11698">
        <v>6</v>
      </c>
      <c r="O11698" t="s">
        <v>135</v>
      </c>
      <c r="P11698" s="1">
        <v>45757</v>
      </c>
      <c r="Q11698" s="1">
        <v>45786</v>
      </c>
      <c r="R11698">
        <v>1649</v>
      </c>
      <c r="S11698" s="4">
        <v>6.3</v>
      </c>
      <c r="T11698" t="s">
        <v>30</v>
      </c>
    </row>
    <row r="11699" spans="1:20" x14ac:dyDescent="0.35">
      <c r="A11699" t="s">
        <v>22668</v>
      </c>
      <c r="B11699" s="5" t="s">
        <v>28802</v>
      </c>
      <c r="C11699" s="6">
        <v>102071</v>
      </c>
      <c r="D11699" t="s">
        <v>41</v>
      </c>
      <c r="E11699">
        <v>86760</v>
      </c>
      <c r="F11699" s="5" t="s">
        <v>66</v>
      </c>
      <c r="G11699" s="5" t="s">
        <v>42</v>
      </c>
      <c r="H11699" s="5" t="s">
        <v>151</v>
      </c>
      <c r="I11699" t="s">
        <v>26</v>
      </c>
      <c r="J11699" t="s">
        <v>151</v>
      </c>
      <c r="K11699">
        <v>100</v>
      </c>
      <c r="L11699" s="5" t="s">
        <v>22669</v>
      </c>
      <c r="M11699" s="5" t="s">
        <v>37</v>
      </c>
      <c r="N11699">
        <v>8</v>
      </c>
      <c r="O11699" t="s">
        <v>29</v>
      </c>
      <c r="P11699" s="1">
        <v>45564</v>
      </c>
      <c r="Q11699" s="1">
        <v>45589</v>
      </c>
      <c r="R11699">
        <v>750</v>
      </c>
      <c r="S11699" s="4">
        <v>6.4</v>
      </c>
      <c r="T11699" t="s">
        <v>277</v>
      </c>
    </row>
    <row r="11700" spans="1:20" x14ac:dyDescent="0.35">
      <c r="A11700" t="s">
        <v>22670</v>
      </c>
      <c r="B11700" s="5" t="s">
        <v>162</v>
      </c>
      <c r="C11700" s="6">
        <v>120049</v>
      </c>
      <c r="D11700" t="s">
        <v>33</v>
      </c>
      <c r="E11700">
        <v>13205390</v>
      </c>
      <c r="F11700" s="5" t="s">
        <v>66</v>
      </c>
      <c r="G11700" s="5" t="s">
        <v>51</v>
      </c>
      <c r="H11700" s="5" t="s">
        <v>34</v>
      </c>
      <c r="I11700" t="s">
        <v>26</v>
      </c>
      <c r="J11700" t="s">
        <v>82</v>
      </c>
      <c r="K11700">
        <v>100</v>
      </c>
      <c r="L11700" s="5" t="s">
        <v>22671</v>
      </c>
      <c r="M11700" s="5" t="s">
        <v>70</v>
      </c>
      <c r="N11700">
        <v>8</v>
      </c>
      <c r="O11700" t="s">
        <v>112</v>
      </c>
      <c r="P11700" s="1">
        <v>45547</v>
      </c>
      <c r="Q11700" s="1">
        <v>45596</v>
      </c>
      <c r="R11700">
        <v>2407</v>
      </c>
      <c r="S11700" s="4">
        <v>6.7</v>
      </c>
      <c r="T11700" t="s">
        <v>63</v>
      </c>
    </row>
    <row r="11701" spans="1:20" x14ac:dyDescent="0.35">
      <c r="A11701" t="s">
        <v>22672</v>
      </c>
      <c r="B11701" s="5" t="s">
        <v>21</v>
      </c>
      <c r="C11701" s="6">
        <v>57666</v>
      </c>
      <c r="D11701" t="s">
        <v>22</v>
      </c>
      <c r="E11701">
        <v>57666</v>
      </c>
      <c r="F11701" s="5" t="s">
        <v>58</v>
      </c>
      <c r="G11701" s="5" t="s">
        <v>59</v>
      </c>
      <c r="H11701" s="5" t="s">
        <v>101</v>
      </c>
      <c r="I11701" t="s">
        <v>44</v>
      </c>
      <c r="J11701" t="s">
        <v>43</v>
      </c>
      <c r="K11701">
        <v>0</v>
      </c>
      <c r="L11701" s="5" t="s">
        <v>9633</v>
      </c>
      <c r="M11701" s="5" t="s">
        <v>70</v>
      </c>
      <c r="N11701">
        <v>1</v>
      </c>
      <c r="O11701" t="s">
        <v>107</v>
      </c>
      <c r="P11701" s="1">
        <v>45700</v>
      </c>
      <c r="Q11701" s="1">
        <v>45725</v>
      </c>
      <c r="R11701">
        <v>664</v>
      </c>
      <c r="S11701" s="4">
        <v>6.4</v>
      </c>
      <c r="T11701" t="s">
        <v>79</v>
      </c>
    </row>
    <row r="11702" spans="1:20" x14ac:dyDescent="0.35">
      <c r="A11702" t="s">
        <v>22673</v>
      </c>
      <c r="B11702" s="5" t="s">
        <v>28802</v>
      </c>
      <c r="C11702" s="6">
        <v>48186</v>
      </c>
      <c r="D11702" t="s">
        <v>22</v>
      </c>
      <c r="E11702">
        <v>48186</v>
      </c>
      <c r="F11702" s="5" t="s">
        <v>58</v>
      </c>
      <c r="G11702" s="5" t="s">
        <v>59</v>
      </c>
      <c r="H11702" s="5" t="s">
        <v>165</v>
      </c>
      <c r="I11702" t="s">
        <v>26</v>
      </c>
      <c r="J11702" t="s">
        <v>1090</v>
      </c>
      <c r="K11702">
        <v>0</v>
      </c>
      <c r="L11702" s="5" t="s">
        <v>22674</v>
      </c>
      <c r="M11702" s="5" t="s">
        <v>28</v>
      </c>
      <c r="N11702">
        <v>1</v>
      </c>
      <c r="O11702" t="s">
        <v>71</v>
      </c>
      <c r="P11702" s="1">
        <v>45309</v>
      </c>
      <c r="Q11702" s="1">
        <v>45350</v>
      </c>
      <c r="R11702">
        <v>1545</v>
      </c>
      <c r="S11702" s="4">
        <v>7.3</v>
      </c>
      <c r="T11702" t="s">
        <v>63</v>
      </c>
    </row>
    <row r="11703" spans="1:20" x14ac:dyDescent="0.35">
      <c r="A11703" t="s">
        <v>22675</v>
      </c>
      <c r="B11703" s="5" t="s">
        <v>28802</v>
      </c>
      <c r="C11703" s="6">
        <v>105485</v>
      </c>
      <c r="D11703" t="s">
        <v>41</v>
      </c>
      <c r="E11703">
        <v>89662</v>
      </c>
      <c r="F11703" s="5" t="s">
        <v>66</v>
      </c>
      <c r="G11703" s="5" t="s">
        <v>24</v>
      </c>
      <c r="H11703" s="5" t="s">
        <v>43</v>
      </c>
      <c r="I11703" t="s">
        <v>44</v>
      </c>
      <c r="J11703" t="s">
        <v>43</v>
      </c>
      <c r="K11703">
        <v>0</v>
      </c>
      <c r="L11703" s="5" t="s">
        <v>19951</v>
      </c>
      <c r="M11703" s="5" t="s">
        <v>54</v>
      </c>
      <c r="N11703">
        <v>7</v>
      </c>
      <c r="O11703" t="s">
        <v>172</v>
      </c>
      <c r="P11703" s="1">
        <v>45596</v>
      </c>
      <c r="Q11703" s="1">
        <v>45667</v>
      </c>
      <c r="R11703">
        <v>2359</v>
      </c>
      <c r="S11703" s="4">
        <v>8.1</v>
      </c>
      <c r="T11703" t="s">
        <v>38</v>
      </c>
    </row>
    <row r="11704" spans="1:20" x14ac:dyDescent="0.35">
      <c r="A11704" t="s">
        <v>22676</v>
      </c>
      <c r="B11704" s="5" t="s">
        <v>217</v>
      </c>
      <c r="C11704" s="6">
        <v>131219</v>
      </c>
      <c r="D11704" t="s">
        <v>65</v>
      </c>
      <c r="E11704">
        <v>170585</v>
      </c>
      <c r="F11704" s="5" t="s">
        <v>66</v>
      </c>
      <c r="G11704" s="5" t="s">
        <v>24</v>
      </c>
      <c r="H11704" s="5" t="s">
        <v>67</v>
      </c>
      <c r="I11704" t="s">
        <v>44</v>
      </c>
      <c r="J11704" t="s">
        <v>67</v>
      </c>
      <c r="K11704">
        <v>50</v>
      </c>
      <c r="L11704" s="5" t="s">
        <v>13106</v>
      </c>
      <c r="M11704" s="5" t="s">
        <v>37</v>
      </c>
      <c r="N11704">
        <v>7</v>
      </c>
      <c r="O11704" t="s">
        <v>147</v>
      </c>
      <c r="P11704" s="1">
        <v>45738</v>
      </c>
      <c r="Q11704" s="1">
        <v>45765</v>
      </c>
      <c r="R11704">
        <v>1790</v>
      </c>
      <c r="S11704" s="4">
        <v>9.4</v>
      </c>
      <c r="T11704" t="s">
        <v>63</v>
      </c>
    </row>
    <row r="11705" spans="1:20" x14ac:dyDescent="0.35">
      <c r="A11705" t="s">
        <v>22677</v>
      </c>
      <c r="B11705" s="5" t="s">
        <v>57</v>
      </c>
      <c r="C11705" s="6">
        <v>51061</v>
      </c>
      <c r="D11705" t="s">
        <v>81</v>
      </c>
      <c r="E11705">
        <v>68932</v>
      </c>
      <c r="F11705" s="5" t="s">
        <v>58</v>
      </c>
      <c r="G11705" s="5" t="s">
        <v>42</v>
      </c>
      <c r="H11705" s="5" t="s">
        <v>82</v>
      </c>
      <c r="I11705" t="s">
        <v>26</v>
      </c>
      <c r="J11705" t="s">
        <v>121</v>
      </c>
      <c r="K11705">
        <v>50</v>
      </c>
      <c r="L11705" s="5" t="s">
        <v>22678</v>
      </c>
      <c r="M11705" s="5" t="s">
        <v>37</v>
      </c>
      <c r="N11705">
        <v>1</v>
      </c>
      <c r="O11705" t="s">
        <v>167</v>
      </c>
      <c r="P11705" s="1">
        <v>45723</v>
      </c>
      <c r="Q11705" s="1">
        <v>45793</v>
      </c>
      <c r="R11705">
        <v>900</v>
      </c>
      <c r="S11705" s="4">
        <v>8.1999999999999993</v>
      </c>
      <c r="T11705" t="s">
        <v>277</v>
      </c>
    </row>
    <row r="11706" spans="1:20" x14ac:dyDescent="0.35">
      <c r="A11706" t="s">
        <v>22679</v>
      </c>
      <c r="B11706" s="5" t="s">
        <v>28802</v>
      </c>
      <c r="C11706" s="6">
        <v>118577</v>
      </c>
      <c r="D11706" t="s">
        <v>22</v>
      </c>
      <c r="E11706">
        <v>118577</v>
      </c>
      <c r="F11706" s="5" t="s">
        <v>50</v>
      </c>
      <c r="G11706" s="5" t="s">
        <v>24</v>
      </c>
      <c r="H11706" s="5" t="s">
        <v>191</v>
      </c>
      <c r="I11706" t="s">
        <v>35</v>
      </c>
      <c r="J11706" t="s">
        <v>67</v>
      </c>
      <c r="K11706">
        <v>0</v>
      </c>
      <c r="L11706" s="5" t="s">
        <v>22680</v>
      </c>
      <c r="M11706" s="5" t="s">
        <v>70</v>
      </c>
      <c r="N11706">
        <v>3</v>
      </c>
      <c r="O11706" t="s">
        <v>107</v>
      </c>
      <c r="P11706" s="1">
        <v>45613</v>
      </c>
      <c r="Q11706" s="1">
        <v>45634</v>
      </c>
      <c r="R11706">
        <v>915</v>
      </c>
      <c r="S11706" s="4">
        <v>9.3000000000000007</v>
      </c>
      <c r="T11706" t="s">
        <v>30</v>
      </c>
    </row>
    <row r="11707" spans="1:20" x14ac:dyDescent="0.35">
      <c r="A11707" t="s">
        <v>22681</v>
      </c>
      <c r="B11707" s="5" t="s">
        <v>57</v>
      </c>
      <c r="C11707" s="6">
        <v>123562</v>
      </c>
      <c r="D11707" t="s">
        <v>33</v>
      </c>
      <c r="E11707">
        <v>13591820</v>
      </c>
      <c r="F11707" s="5" t="s">
        <v>50</v>
      </c>
      <c r="G11707" s="5" t="s">
        <v>24</v>
      </c>
      <c r="H11707" s="5" t="s">
        <v>34</v>
      </c>
      <c r="I11707" t="s">
        <v>35</v>
      </c>
      <c r="J11707" t="s">
        <v>75</v>
      </c>
      <c r="K11707">
        <v>0</v>
      </c>
      <c r="L11707" s="5" t="s">
        <v>14851</v>
      </c>
      <c r="M11707" s="5" t="s">
        <v>37</v>
      </c>
      <c r="N11707">
        <v>4</v>
      </c>
      <c r="O11707" t="s">
        <v>112</v>
      </c>
      <c r="P11707" s="1">
        <v>45299</v>
      </c>
      <c r="Q11707" s="1">
        <v>45339</v>
      </c>
      <c r="R11707">
        <v>2221</v>
      </c>
      <c r="S11707" s="4">
        <v>8.1</v>
      </c>
      <c r="T11707" t="s">
        <v>63</v>
      </c>
    </row>
    <row r="11708" spans="1:20" x14ac:dyDescent="0.35">
      <c r="A11708" t="s">
        <v>22682</v>
      </c>
      <c r="B11708" s="5" t="s">
        <v>28802</v>
      </c>
      <c r="C11708" s="6">
        <v>51487</v>
      </c>
      <c r="D11708" t="s">
        <v>92</v>
      </c>
      <c r="E11708">
        <v>38615</v>
      </c>
      <c r="F11708" s="5" t="s">
        <v>58</v>
      </c>
      <c r="G11708" s="5" t="s">
        <v>59</v>
      </c>
      <c r="H11708" s="5" t="s">
        <v>93</v>
      </c>
      <c r="I11708" t="s">
        <v>44</v>
      </c>
      <c r="J11708" t="s">
        <v>93</v>
      </c>
      <c r="K11708">
        <v>50</v>
      </c>
      <c r="L11708" s="5" t="s">
        <v>22683</v>
      </c>
      <c r="M11708" s="5" t="s">
        <v>28</v>
      </c>
      <c r="N11708">
        <v>0</v>
      </c>
      <c r="O11708" t="s">
        <v>131</v>
      </c>
      <c r="P11708" s="1">
        <v>45420</v>
      </c>
      <c r="Q11708" s="1">
        <v>45441</v>
      </c>
      <c r="R11708">
        <v>1828</v>
      </c>
      <c r="S11708" s="4">
        <v>6.3</v>
      </c>
      <c r="T11708" t="s">
        <v>63</v>
      </c>
    </row>
    <row r="11709" spans="1:20" x14ac:dyDescent="0.35">
      <c r="A11709" t="s">
        <v>22684</v>
      </c>
      <c r="B11709" s="5" t="s">
        <v>28802</v>
      </c>
      <c r="C11709" s="6">
        <v>48045</v>
      </c>
      <c r="D11709" t="s">
        <v>41</v>
      </c>
      <c r="E11709">
        <v>40838</v>
      </c>
      <c r="F11709" s="5" t="s">
        <v>58</v>
      </c>
      <c r="G11709" s="5" t="s">
        <v>42</v>
      </c>
      <c r="H11709" s="5" t="s">
        <v>151</v>
      </c>
      <c r="I11709" t="s">
        <v>26</v>
      </c>
      <c r="J11709" t="s">
        <v>480</v>
      </c>
      <c r="K11709">
        <v>0</v>
      </c>
      <c r="L11709" s="5" t="s">
        <v>22685</v>
      </c>
      <c r="M11709" s="5" t="s">
        <v>54</v>
      </c>
      <c r="N11709">
        <v>1</v>
      </c>
      <c r="O11709" t="s">
        <v>112</v>
      </c>
      <c r="P11709" s="1">
        <v>45661</v>
      </c>
      <c r="Q11709" s="1">
        <v>45679</v>
      </c>
      <c r="R11709">
        <v>2067</v>
      </c>
      <c r="S11709" s="4">
        <v>6.2</v>
      </c>
      <c r="T11709" t="s">
        <v>47</v>
      </c>
    </row>
    <row r="11710" spans="1:20" x14ac:dyDescent="0.35">
      <c r="A11710" t="s">
        <v>22686</v>
      </c>
      <c r="B11710" s="5" t="s">
        <v>105</v>
      </c>
      <c r="C11710" s="6">
        <v>107844</v>
      </c>
      <c r="D11710" t="s">
        <v>22</v>
      </c>
      <c r="E11710">
        <v>107844</v>
      </c>
      <c r="F11710" s="5" t="s">
        <v>66</v>
      </c>
      <c r="G11710" s="5" t="s">
        <v>59</v>
      </c>
      <c r="H11710" s="5" t="s">
        <v>25</v>
      </c>
      <c r="I11710" t="s">
        <v>26</v>
      </c>
      <c r="J11710" t="s">
        <v>116</v>
      </c>
      <c r="K11710">
        <v>0</v>
      </c>
      <c r="L11710" s="5" t="s">
        <v>7883</v>
      </c>
      <c r="M11710" s="5" t="s">
        <v>54</v>
      </c>
      <c r="N11710">
        <v>5</v>
      </c>
      <c r="O11710" t="s">
        <v>107</v>
      </c>
      <c r="P11710" s="1">
        <v>45341</v>
      </c>
      <c r="Q11710" s="1">
        <v>45360</v>
      </c>
      <c r="R11710">
        <v>2493</v>
      </c>
      <c r="S11710" s="4">
        <v>6.6</v>
      </c>
      <c r="T11710" t="s">
        <v>30</v>
      </c>
    </row>
    <row r="11711" spans="1:20" x14ac:dyDescent="0.35">
      <c r="A11711" t="s">
        <v>22687</v>
      </c>
      <c r="B11711" s="5" t="s">
        <v>91</v>
      </c>
      <c r="C11711" s="6">
        <v>39178</v>
      </c>
      <c r="D11711" t="s">
        <v>22</v>
      </c>
      <c r="E11711">
        <v>39178</v>
      </c>
      <c r="F11711" s="5" t="s">
        <v>58</v>
      </c>
      <c r="G11711" s="5" t="s">
        <v>59</v>
      </c>
      <c r="H11711" s="5" t="s">
        <v>165</v>
      </c>
      <c r="I11711" t="s">
        <v>44</v>
      </c>
      <c r="J11711" t="s">
        <v>116</v>
      </c>
      <c r="K11711">
        <v>50</v>
      </c>
      <c r="L11711" s="5" t="s">
        <v>22688</v>
      </c>
      <c r="M11711" s="5" t="s">
        <v>37</v>
      </c>
      <c r="N11711">
        <v>1</v>
      </c>
      <c r="O11711" t="s">
        <v>85</v>
      </c>
      <c r="P11711" s="1">
        <v>45347</v>
      </c>
      <c r="Q11711" s="1">
        <v>45389</v>
      </c>
      <c r="R11711">
        <v>2194</v>
      </c>
      <c r="S11711" s="4">
        <v>8.4</v>
      </c>
      <c r="T11711" t="s">
        <v>103</v>
      </c>
    </row>
    <row r="11712" spans="1:20" x14ac:dyDescent="0.35">
      <c r="A11712" t="s">
        <v>22689</v>
      </c>
      <c r="B11712" s="5" t="s">
        <v>28802</v>
      </c>
      <c r="C11712" s="6">
        <v>222589</v>
      </c>
      <c r="D11712" t="s">
        <v>65</v>
      </c>
      <c r="E11712">
        <v>289366</v>
      </c>
      <c r="F11712" s="5" t="s">
        <v>23</v>
      </c>
      <c r="G11712" s="5" t="s">
        <v>51</v>
      </c>
      <c r="H11712" s="5" t="s">
        <v>67</v>
      </c>
      <c r="I11712" t="s">
        <v>44</v>
      </c>
      <c r="J11712" t="s">
        <v>67</v>
      </c>
      <c r="K11712">
        <v>100</v>
      </c>
      <c r="L11712" s="5" t="s">
        <v>22690</v>
      </c>
      <c r="M11712" s="5" t="s">
        <v>28</v>
      </c>
      <c r="N11712">
        <v>19</v>
      </c>
      <c r="O11712" t="s">
        <v>71</v>
      </c>
      <c r="P11712" s="1">
        <v>45748</v>
      </c>
      <c r="Q11712" s="1">
        <v>45766</v>
      </c>
      <c r="R11712">
        <v>1448</v>
      </c>
      <c r="S11712" s="4">
        <v>7.8</v>
      </c>
      <c r="T11712" t="s">
        <v>79</v>
      </c>
    </row>
    <row r="11713" spans="1:20" x14ac:dyDescent="0.35">
      <c r="A11713" t="s">
        <v>22691</v>
      </c>
      <c r="B11713" s="5" t="s">
        <v>28801</v>
      </c>
      <c r="C11713" s="6">
        <v>103634</v>
      </c>
      <c r="D11713" t="s">
        <v>41</v>
      </c>
      <c r="E11713">
        <v>88089</v>
      </c>
      <c r="F11713" s="5" t="s">
        <v>50</v>
      </c>
      <c r="G11713" s="5" t="s">
        <v>42</v>
      </c>
      <c r="H11713" s="5" t="s">
        <v>126</v>
      </c>
      <c r="I11713" t="s">
        <v>35</v>
      </c>
      <c r="J11713" t="s">
        <v>126</v>
      </c>
      <c r="K11713">
        <v>100</v>
      </c>
      <c r="L11713" s="5" t="s">
        <v>22692</v>
      </c>
      <c r="M11713" s="5" t="s">
        <v>54</v>
      </c>
      <c r="N11713">
        <v>2</v>
      </c>
      <c r="O11713" t="s">
        <v>131</v>
      </c>
      <c r="P11713" s="1">
        <v>45377</v>
      </c>
      <c r="Q11713" s="1">
        <v>45395</v>
      </c>
      <c r="R11713">
        <v>1772</v>
      </c>
      <c r="S11713" s="4">
        <v>6.2</v>
      </c>
      <c r="T11713" t="s">
        <v>210</v>
      </c>
    </row>
    <row r="11714" spans="1:20" x14ac:dyDescent="0.35">
      <c r="A11714" t="s">
        <v>22693</v>
      </c>
      <c r="B11714" s="5" t="s">
        <v>73</v>
      </c>
      <c r="C11714" s="6">
        <v>144301</v>
      </c>
      <c r="D11714" t="s">
        <v>65</v>
      </c>
      <c r="E11714">
        <v>187591</v>
      </c>
      <c r="F11714" s="5" t="s">
        <v>66</v>
      </c>
      <c r="G11714" s="5" t="s">
        <v>59</v>
      </c>
      <c r="H11714" s="5" t="s">
        <v>67</v>
      </c>
      <c r="I11714" t="s">
        <v>26</v>
      </c>
      <c r="J11714" t="s">
        <v>67</v>
      </c>
      <c r="K11714">
        <v>0</v>
      </c>
      <c r="L11714" s="5" t="s">
        <v>22694</v>
      </c>
      <c r="M11714" s="5" t="s">
        <v>37</v>
      </c>
      <c r="N11714">
        <v>6</v>
      </c>
      <c r="O11714" t="s">
        <v>112</v>
      </c>
      <c r="P11714" s="1">
        <v>45643</v>
      </c>
      <c r="Q11714" s="1">
        <v>45709</v>
      </c>
      <c r="R11714">
        <v>2482</v>
      </c>
      <c r="S11714" s="4">
        <v>8.9</v>
      </c>
      <c r="T11714" t="s">
        <v>118</v>
      </c>
    </row>
    <row r="11715" spans="1:20" x14ac:dyDescent="0.35">
      <c r="A11715" t="s">
        <v>22695</v>
      </c>
      <c r="B11715" s="5" t="s">
        <v>162</v>
      </c>
      <c r="C11715" s="6">
        <v>99374</v>
      </c>
      <c r="D11715" t="s">
        <v>41</v>
      </c>
      <c r="E11715">
        <v>84468</v>
      </c>
      <c r="F11715" s="5" t="s">
        <v>66</v>
      </c>
      <c r="G11715" s="5" t="s">
        <v>24</v>
      </c>
      <c r="H11715" s="5" t="s">
        <v>151</v>
      </c>
      <c r="I11715" t="s">
        <v>26</v>
      </c>
      <c r="J11715" t="s">
        <v>151</v>
      </c>
      <c r="K11715">
        <v>0</v>
      </c>
      <c r="L11715" s="5" t="s">
        <v>13603</v>
      </c>
      <c r="M11715" s="5" t="s">
        <v>28</v>
      </c>
      <c r="N11715">
        <v>7</v>
      </c>
      <c r="O11715" t="s">
        <v>29</v>
      </c>
      <c r="P11715" s="1">
        <v>45387</v>
      </c>
      <c r="Q11715" s="1">
        <v>45404</v>
      </c>
      <c r="R11715">
        <v>2414</v>
      </c>
      <c r="S11715" s="4">
        <v>6.5</v>
      </c>
      <c r="T11715" t="s">
        <v>47</v>
      </c>
    </row>
    <row r="11716" spans="1:20" x14ac:dyDescent="0.35">
      <c r="A11716" t="s">
        <v>22696</v>
      </c>
      <c r="B11716" s="5" t="s">
        <v>28801</v>
      </c>
      <c r="C11716" s="6">
        <v>182255</v>
      </c>
      <c r="D11716" t="s">
        <v>22</v>
      </c>
      <c r="E11716">
        <v>182255</v>
      </c>
      <c r="F11716" s="5" t="s">
        <v>23</v>
      </c>
      <c r="G11716" s="5" t="s">
        <v>51</v>
      </c>
      <c r="H11716" s="5" t="s">
        <v>25</v>
      </c>
      <c r="I11716" t="s">
        <v>26</v>
      </c>
      <c r="J11716" t="s">
        <v>25</v>
      </c>
      <c r="K11716">
        <v>0</v>
      </c>
      <c r="L11716" s="5" t="s">
        <v>22697</v>
      </c>
      <c r="M11716" s="5" t="s">
        <v>28</v>
      </c>
      <c r="N11716">
        <v>18</v>
      </c>
      <c r="O11716" t="s">
        <v>172</v>
      </c>
      <c r="P11716" s="1">
        <v>45587</v>
      </c>
      <c r="Q11716" s="1">
        <v>45609</v>
      </c>
      <c r="R11716">
        <v>846</v>
      </c>
      <c r="S11716" s="4">
        <v>8</v>
      </c>
      <c r="T11716" t="s">
        <v>30</v>
      </c>
    </row>
    <row r="11717" spans="1:20" x14ac:dyDescent="0.35">
      <c r="A11717" t="s">
        <v>22698</v>
      </c>
      <c r="B11717" s="5" t="s">
        <v>40</v>
      </c>
      <c r="C11717" s="6">
        <v>64006</v>
      </c>
      <c r="D11717" t="s">
        <v>22</v>
      </c>
      <c r="E11717">
        <v>64006</v>
      </c>
      <c r="F11717" s="5" t="s">
        <v>50</v>
      </c>
      <c r="G11717" s="5" t="s">
        <v>42</v>
      </c>
      <c r="H11717" s="5" t="s">
        <v>52</v>
      </c>
      <c r="I11717" t="s">
        <v>44</v>
      </c>
      <c r="J11717" t="s">
        <v>52</v>
      </c>
      <c r="K11717">
        <v>100</v>
      </c>
      <c r="L11717" s="5" t="s">
        <v>22699</v>
      </c>
      <c r="M11717" s="5" t="s">
        <v>54</v>
      </c>
      <c r="N11717">
        <v>2</v>
      </c>
      <c r="O11717" t="s">
        <v>167</v>
      </c>
      <c r="P11717" s="1">
        <v>45759</v>
      </c>
      <c r="Q11717" s="1">
        <v>45815</v>
      </c>
      <c r="R11717">
        <v>1653</v>
      </c>
      <c r="S11717" s="4">
        <v>6.9</v>
      </c>
      <c r="T11717" t="s">
        <v>108</v>
      </c>
    </row>
    <row r="11718" spans="1:20" x14ac:dyDescent="0.35">
      <c r="A11718" t="s">
        <v>22700</v>
      </c>
      <c r="B11718" s="5" t="s">
        <v>179</v>
      </c>
      <c r="C11718" s="6">
        <v>240322</v>
      </c>
      <c r="D11718" t="s">
        <v>120</v>
      </c>
      <c r="E11718">
        <v>216290</v>
      </c>
      <c r="F11718" s="5" t="s">
        <v>66</v>
      </c>
      <c r="G11718" s="5" t="s">
        <v>51</v>
      </c>
      <c r="H11718" s="5" t="s">
        <v>121</v>
      </c>
      <c r="I11718" t="s">
        <v>35</v>
      </c>
      <c r="J11718" t="s">
        <v>121</v>
      </c>
      <c r="K11718">
        <v>100</v>
      </c>
      <c r="L11718" s="5" t="s">
        <v>22701</v>
      </c>
      <c r="M11718" s="5" t="s">
        <v>37</v>
      </c>
      <c r="N11718">
        <v>7</v>
      </c>
      <c r="O11718" t="s">
        <v>88</v>
      </c>
      <c r="P11718" s="1">
        <v>45471</v>
      </c>
      <c r="Q11718" s="1">
        <v>45514</v>
      </c>
      <c r="R11718">
        <v>2379</v>
      </c>
      <c r="S11718" s="4">
        <v>7.5</v>
      </c>
      <c r="T11718" t="s">
        <v>79</v>
      </c>
    </row>
    <row r="11719" spans="1:20" x14ac:dyDescent="0.35">
      <c r="A11719" t="s">
        <v>22702</v>
      </c>
      <c r="B11719" s="5" t="s">
        <v>49</v>
      </c>
      <c r="C11719" s="6">
        <v>90893</v>
      </c>
      <c r="D11719" t="s">
        <v>22</v>
      </c>
      <c r="E11719">
        <v>90893</v>
      </c>
      <c r="F11719" s="5" t="s">
        <v>50</v>
      </c>
      <c r="G11719" s="5" t="s">
        <v>24</v>
      </c>
      <c r="H11719" s="5" t="s">
        <v>129</v>
      </c>
      <c r="I11719" t="s">
        <v>26</v>
      </c>
      <c r="J11719" t="s">
        <v>129</v>
      </c>
      <c r="K11719">
        <v>50</v>
      </c>
      <c r="L11719" s="5" t="s">
        <v>22703</v>
      </c>
      <c r="M11719" s="5" t="s">
        <v>37</v>
      </c>
      <c r="N11719">
        <v>4</v>
      </c>
      <c r="O11719" t="s">
        <v>46</v>
      </c>
      <c r="P11719" s="1">
        <v>45773</v>
      </c>
      <c r="Q11719" s="1">
        <v>45845</v>
      </c>
      <c r="R11719">
        <v>1506</v>
      </c>
      <c r="S11719" s="4">
        <v>5.3</v>
      </c>
      <c r="T11719" t="s">
        <v>55</v>
      </c>
    </row>
    <row r="11720" spans="1:20" x14ac:dyDescent="0.35">
      <c r="A11720" t="s">
        <v>22704</v>
      </c>
      <c r="B11720" s="5" t="s">
        <v>28802</v>
      </c>
      <c r="C11720" s="6">
        <v>126730</v>
      </c>
      <c r="D11720" t="s">
        <v>92</v>
      </c>
      <c r="E11720">
        <v>95048</v>
      </c>
      <c r="F11720" s="5" t="s">
        <v>66</v>
      </c>
      <c r="G11720" s="5" t="s">
        <v>24</v>
      </c>
      <c r="H11720" s="5" t="s">
        <v>93</v>
      </c>
      <c r="I11720" t="s">
        <v>26</v>
      </c>
      <c r="J11720" t="s">
        <v>93</v>
      </c>
      <c r="K11720">
        <v>50</v>
      </c>
      <c r="L11720" s="5" t="s">
        <v>22705</v>
      </c>
      <c r="M11720" s="5" t="s">
        <v>28</v>
      </c>
      <c r="N11720">
        <v>6</v>
      </c>
      <c r="O11720" t="s">
        <v>46</v>
      </c>
      <c r="P11720" s="1">
        <v>45318</v>
      </c>
      <c r="Q11720" s="1">
        <v>45376</v>
      </c>
      <c r="R11720">
        <v>760</v>
      </c>
      <c r="S11720" s="4">
        <v>8.1999999999999993</v>
      </c>
      <c r="T11720" t="s">
        <v>30</v>
      </c>
    </row>
    <row r="11721" spans="1:20" x14ac:dyDescent="0.35">
      <c r="A11721" t="s">
        <v>22706</v>
      </c>
      <c r="B11721" s="5" t="s">
        <v>100</v>
      </c>
      <c r="C11721" s="6">
        <v>90617</v>
      </c>
      <c r="D11721" t="s">
        <v>22</v>
      </c>
      <c r="E11721">
        <v>90617</v>
      </c>
      <c r="F11721" s="5" t="s">
        <v>50</v>
      </c>
      <c r="G11721" s="5" t="s">
        <v>59</v>
      </c>
      <c r="H11721" s="5" t="s">
        <v>129</v>
      </c>
      <c r="I11721" t="s">
        <v>44</v>
      </c>
      <c r="J11721" t="s">
        <v>129</v>
      </c>
      <c r="K11721">
        <v>50</v>
      </c>
      <c r="L11721" s="5" t="s">
        <v>22707</v>
      </c>
      <c r="M11721" s="5" t="s">
        <v>54</v>
      </c>
      <c r="N11721">
        <v>4</v>
      </c>
      <c r="O11721" t="s">
        <v>147</v>
      </c>
      <c r="P11721" s="1">
        <v>45657</v>
      </c>
      <c r="Q11721" s="1">
        <v>45704</v>
      </c>
      <c r="R11721">
        <v>2047</v>
      </c>
      <c r="S11721" s="4">
        <v>8.8000000000000007</v>
      </c>
      <c r="T11721" t="s">
        <v>89</v>
      </c>
    </row>
    <row r="11722" spans="1:20" x14ac:dyDescent="0.35">
      <c r="A11722" t="s">
        <v>22708</v>
      </c>
      <c r="B11722" s="5" t="s">
        <v>32</v>
      </c>
      <c r="C11722" s="6">
        <v>67532</v>
      </c>
      <c r="D11722" t="s">
        <v>74</v>
      </c>
      <c r="E11722">
        <v>84415</v>
      </c>
      <c r="F11722" s="5" t="s">
        <v>58</v>
      </c>
      <c r="G11722" s="5" t="s">
        <v>59</v>
      </c>
      <c r="H11722" s="5" t="s">
        <v>75</v>
      </c>
      <c r="I11722" t="s">
        <v>26</v>
      </c>
      <c r="J11722" t="s">
        <v>192</v>
      </c>
      <c r="K11722">
        <v>100</v>
      </c>
      <c r="L11722" s="5" t="s">
        <v>22709</v>
      </c>
      <c r="M11722" s="5" t="s">
        <v>28</v>
      </c>
      <c r="N11722">
        <v>0</v>
      </c>
      <c r="O11722" t="s">
        <v>131</v>
      </c>
      <c r="P11722" s="1">
        <v>45423</v>
      </c>
      <c r="Q11722" s="1">
        <v>45477</v>
      </c>
      <c r="R11722">
        <v>1673</v>
      </c>
      <c r="S11722" s="4">
        <v>5.8</v>
      </c>
      <c r="T11722" t="s">
        <v>38</v>
      </c>
    </row>
    <row r="11723" spans="1:20" x14ac:dyDescent="0.35">
      <c r="A11723" t="s">
        <v>22710</v>
      </c>
      <c r="B11723" s="5" t="s">
        <v>28799</v>
      </c>
      <c r="C11723" s="6">
        <v>81482</v>
      </c>
      <c r="D11723" t="s">
        <v>22</v>
      </c>
      <c r="E11723">
        <v>81482</v>
      </c>
      <c r="F11723" s="5" t="s">
        <v>58</v>
      </c>
      <c r="G11723" s="5" t="s">
        <v>42</v>
      </c>
      <c r="H11723" s="5" t="s">
        <v>101</v>
      </c>
      <c r="I11723" t="s">
        <v>26</v>
      </c>
      <c r="J11723" t="s">
        <v>101</v>
      </c>
      <c r="K11723">
        <v>50</v>
      </c>
      <c r="L11723" s="5" t="s">
        <v>22711</v>
      </c>
      <c r="M11723" s="5" t="s">
        <v>28</v>
      </c>
      <c r="N11723">
        <v>0</v>
      </c>
      <c r="O11723" t="s">
        <v>62</v>
      </c>
      <c r="P11723" s="1">
        <v>45642</v>
      </c>
      <c r="Q11723" s="1">
        <v>45689</v>
      </c>
      <c r="R11723">
        <v>1186</v>
      </c>
      <c r="S11723" s="4">
        <v>7.6</v>
      </c>
      <c r="T11723" t="s">
        <v>63</v>
      </c>
    </row>
    <row r="11724" spans="1:20" x14ac:dyDescent="0.35">
      <c r="A11724" t="s">
        <v>22712</v>
      </c>
      <c r="B11724" s="5" t="s">
        <v>40</v>
      </c>
      <c r="C11724" s="6">
        <v>100637</v>
      </c>
      <c r="D11724" t="s">
        <v>33</v>
      </c>
      <c r="E11724">
        <v>11070070</v>
      </c>
      <c r="F11724" s="5" t="s">
        <v>50</v>
      </c>
      <c r="G11724" s="5" t="s">
        <v>42</v>
      </c>
      <c r="H11724" s="5" t="s">
        <v>34</v>
      </c>
      <c r="I11724" t="s">
        <v>26</v>
      </c>
      <c r="J11724" t="s">
        <v>34</v>
      </c>
      <c r="K11724">
        <v>0</v>
      </c>
      <c r="L11724" s="5" t="s">
        <v>22713</v>
      </c>
      <c r="M11724" s="5" t="s">
        <v>70</v>
      </c>
      <c r="N11724">
        <v>2</v>
      </c>
      <c r="O11724" t="s">
        <v>172</v>
      </c>
      <c r="P11724" s="1">
        <v>45450</v>
      </c>
      <c r="Q11724" s="1">
        <v>45513</v>
      </c>
      <c r="R11724">
        <v>2037</v>
      </c>
      <c r="S11724" s="4">
        <v>8.1999999999999993</v>
      </c>
      <c r="T11724" t="s">
        <v>210</v>
      </c>
    </row>
    <row r="11725" spans="1:20" x14ac:dyDescent="0.35">
      <c r="A11725" t="s">
        <v>22714</v>
      </c>
      <c r="B11725" s="5" t="s">
        <v>179</v>
      </c>
      <c r="C11725" s="6">
        <v>182186</v>
      </c>
      <c r="D11725" t="s">
        <v>22</v>
      </c>
      <c r="E11725">
        <v>182186</v>
      </c>
      <c r="F11725" s="5" t="s">
        <v>66</v>
      </c>
      <c r="G11725" s="5" t="s">
        <v>42</v>
      </c>
      <c r="H11725" s="5" t="s">
        <v>101</v>
      </c>
      <c r="I11725" t="s">
        <v>35</v>
      </c>
      <c r="J11725" t="s">
        <v>101</v>
      </c>
      <c r="K11725">
        <v>50</v>
      </c>
      <c r="L11725" s="5" t="s">
        <v>22715</v>
      </c>
      <c r="M11725" s="5" t="s">
        <v>70</v>
      </c>
      <c r="N11725">
        <v>7</v>
      </c>
      <c r="O11725" t="s">
        <v>147</v>
      </c>
      <c r="P11725" s="1">
        <v>45454</v>
      </c>
      <c r="Q11725" s="1">
        <v>45493</v>
      </c>
      <c r="R11725">
        <v>1317</v>
      </c>
      <c r="S11725" s="4">
        <v>6.9</v>
      </c>
      <c r="T11725" t="s">
        <v>108</v>
      </c>
    </row>
    <row r="11726" spans="1:20" x14ac:dyDescent="0.35">
      <c r="A11726" t="s">
        <v>22716</v>
      </c>
      <c r="B11726" s="5" t="s">
        <v>28802</v>
      </c>
      <c r="C11726" s="6">
        <v>124119</v>
      </c>
      <c r="D11726" t="s">
        <v>22</v>
      </c>
      <c r="E11726">
        <v>124119</v>
      </c>
      <c r="F11726" s="5" t="s">
        <v>50</v>
      </c>
      <c r="G11726" s="5" t="s">
        <v>42</v>
      </c>
      <c r="H11726" s="5" t="s">
        <v>97</v>
      </c>
      <c r="I11726" t="s">
        <v>44</v>
      </c>
      <c r="J11726" t="s">
        <v>110</v>
      </c>
      <c r="K11726">
        <v>0</v>
      </c>
      <c r="L11726" s="5" t="s">
        <v>22717</v>
      </c>
      <c r="M11726" s="5" t="s">
        <v>70</v>
      </c>
      <c r="N11726">
        <v>2</v>
      </c>
      <c r="O11726" t="s">
        <v>88</v>
      </c>
      <c r="P11726" s="1">
        <v>45630</v>
      </c>
      <c r="Q11726" s="1">
        <v>45680</v>
      </c>
      <c r="R11726">
        <v>1255</v>
      </c>
      <c r="S11726" s="4">
        <v>9.6</v>
      </c>
      <c r="T11726" t="s">
        <v>63</v>
      </c>
    </row>
    <row r="11727" spans="1:20" x14ac:dyDescent="0.35">
      <c r="A11727" t="s">
        <v>22718</v>
      </c>
      <c r="B11727" s="5" t="s">
        <v>57</v>
      </c>
      <c r="C11727" s="6">
        <v>75711</v>
      </c>
      <c r="D11727" t="s">
        <v>41</v>
      </c>
      <c r="E11727">
        <v>64354</v>
      </c>
      <c r="F11727" s="5" t="s">
        <v>58</v>
      </c>
      <c r="G11727" s="5" t="s">
        <v>51</v>
      </c>
      <c r="H11727" s="5" t="s">
        <v>60</v>
      </c>
      <c r="I11727" t="s">
        <v>26</v>
      </c>
      <c r="J11727" t="s">
        <v>165</v>
      </c>
      <c r="K11727">
        <v>0</v>
      </c>
      <c r="L11727" s="5" t="s">
        <v>1927</v>
      </c>
      <c r="M11727" s="5" t="s">
        <v>54</v>
      </c>
      <c r="N11727">
        <v>0</v>
      </c>
      <c r="O11727" t="s">
        <v>88</v>
      </c>
      <c r="P11727" s="1">
        <v>45408</v>
      </c>
      <c r="Q11727" s="1">
        <v>45441</v>
      </c>
      <c r="R11727">
        <v>1596</v>
      </c>
      <c r="S11727" s="4">
        <v>7.8</v>
      </c>
      <c r="T11727" t="s">
        <v>89</v>
      </c>
    </row>
    <row r="11728" spans="1:20" x14ac:dyDescent="0.35">
      <c r="A11728" t="s">
        <v>22719</v>
      </c>
      <c r="B11728" s="5" t="s">
        <v>162</v>
      </c>
      <c r="C11728" s="6">
        <v>105178</v>
      </c>
      <c r="D11728" t="s">
        <v>22</v>
      </c>
      <c r="E11728">
        <v>105178</v>
      </c>
      <c r="F11728" s="5" t="s">
        <v>23</v>
      </c>
      <c r="G11728" s="5" t="s">
        <v>42</v>
      </c>
      <c r="H11728" s="5" t="s">
        <v>157</v>
      </c>
      <c r="I11728" t="s">
        <v>35</v>
      </c>
      <c r="J11728" t="s">
        <v>410</v>
      </c>
      <c r="K11728">
        <v>50</v>
      </c>
      <c r="L11728" s="5" t="s">
        <v>22720</v>
      </c>
      <c r="M11728" s="5" t="s">
        <v>70</v>
      </c>
      <c r="N11728">
        <v>17</v>
      </c>
      <c r="O11728" t="s">
        <v>85</v>
      </c>
      <c r="P11728" s="1">
        <v>45343</v>
      </c>
      <c r="Q11728" s="1">
        <v>45414</v>
      </c>
      <c r="R11728">
        <v>1551</v>
      </c>
      <c r="S11728" s="4">
        <v>8.1</v>
      </c>
      <c r="T11728" t="s">
        <v>63</v>
      </c>
    </row>
    <row r="11729" spans="1:20" x14ac:dyDescent="0.35">
      <c r="A11729" t="s">
        <v>22721</v>
      </c>
      <c r="B11729" s="5" t="s">
        <v>40</v>
      </c>
      <c r="C11729" s="6">
        <v>245876</v>
      </c>
      <c r="D11729" t="s">
        <v>22</v>
      </c>
      <c r="E11729">
        <v>245876</v>
      </c>
      <c r="F11729" s="5" t="s">
        <v>23</v>
      </c>
      <c r="G11729" s="5" t="s">
        <v>51</v>
      </c>
      <c r="H11729" s="5" t="s">
        <v>101</v>
      </c>
      <c r="I11729" t="s">
        <v>26</v>
      </c>
      <c r="J11729" t="s">
        <v>101</v>
      </c>
      <c r="K11729">
        <v>0</v>
      </c>
      <c r="L11729" s="5" t="s">
        <v>22722</v>
      </c>
      <c r="M11729" s="5" t="s">
        <v>28</v>
      </c>
      <c r="N11729">
        <v>13</v>
      </c>
      <c r="O11729" t="s">
        <v>88</v>
      </c>
      <c r="P11729" s="1">
        <v>45339</v>
      </c>
      <c r="Q11729" s="1">
        <v>45402</v>
      </c>
      <c r="R11729">
        <v>1530</v>
      </c>
      <c r="S11729" s="4">
        <v>5.7</v>
      </c>
      <c r="T11729" t="s">
        <v>55</v>
      </c>
    </row>
    <row r="11730" spans="1:20" x14ac:dyDescent="0.35">
      <c r="A11730" t="s">
        <v>22723</v>
      </c>
      <c r="B11730" s="5" t="s">
        <v>105</v>
      </c>
      <c r="C11730" s="6">
        <v>60817</v>
      </c>
      <c r="D11730" t="s">
        <v>22</v>
      </c>
      <c r="E11730">
        <v>60817</v>
      </c>
      <c r="F11730" s="5" t="s">
        <v>66</v>
      </c>
      <c r="G11730" s="5" t="s">
        <v>24</v>
      </c>
      <c r="H11730" s="5" t="s">
        <v>157</v>
      </c>
      <c r="I11730" t="s">
        <v>26</v>
      </c>
      <c r="J11730" t="s">
        <v>1211</v>
      </c>
      <c r="K11730">
        <v>0</v>
      </c>
      <c r="L11730" s="5" t="s">
        <v>22724</v>
      </c>
      <c r="M11730" s="5" t="s">
        <v>37</v>
      </c>
      <c r="N11730">
        <v>6</v>
      </c>
      <c r="O11730" t="s">
        <v>135</v>
      </c>
      <c r="P11730" s="1">
        <v>45751</v>
      </c>
      <c r="Q11730" s="1">
        <v>45816</v>
      </c>
      <c r="R11730">
        <v>2238</v>
      </c>
      <c r="S11730" s="4">
        <v>5.3</v>
      </c>
      <c r="T11730" t="s">
        <v>79</v>
      </c>
    </row>
    <row r="11731" spans="1:20" x14ac:dyDescent="0.35">
      <c r="A11731" t="s">
        <v>22725</v>
      </c>
      <c r="B11731" s="5" t="s">
        <v>179</v>
      </c>
      <c r="C11731" s="6">
        <v>159519</v>
      </c>
      <c r="D11731" t="s">
        <v>81</v>
      </c>
      <c r="E11731">
        <v>215351</v>
      </c>
      <c r="F11731" s="5" t="s">
        <v>23</v>
      </c>
      <c r="G11731" s="5" t="s">
        <v>42</v>
      </c>
      <c r="H11731" s="5" t="s">
        <v>82</v>
      </c>
      <c r="I11731" t="s">
        <v>44</v>
      </c>
      <c r="J11731" t="s">
        <v>82</v>
      </c>
      <c r="K11731">
        <v>100</v>
      </c>
      <c r="L11731" s="5" t="s">
        <v>22726</v>
      </c>
      <c r="M11731" s="5" t="s">
        <v>37</v>
      </c>
      <c r="N11731">
        <v>13</v>
      </c>
      <c r="O11731" t="s">
        <v>62</v>
      </c>
      <c r="P11731" s="1">
        <v>45777</v>
      </c>
      <c r="Q11731" s="1">
        <v>45847</v>
      </c>
      <c r="R11731">
        <v>686</v>
      </c>
      <c r="S11731" s="4">
        <v>8.6</v>
      </c>
      <c r="T11731" t="s">
        <v>30</v>
      </c>
    </row>
    <row r="11732" spans="1:20" x14ac:dyDescent="0.35">
      <c r="A11732" t="s">
        <v>22727</v>
      </c>
      <c r="B11732" s="5" t="s">
        <v>28801</v>
      </c>
      <c r="C11732" s="6">
        <v>62606</v>
      </c>
      <c r="D11732" t="s">
        <v>22</v>
      </c>
      <c r="E11732">
        <v>62606</v>
      </c>
      <c r="F11732" s="5" t="s">
        <v>58</v>
      </c>
      <c r="G11732" s="5" t="s">
        <v>51</v>
      </c>
      <c r="H11732" s="5" t="s">
        <v>68</v>
      </c>
      <c r="I11732" t="s">
        <v>44</v>
      </c>
      <c r="J11732" t="s">
        <v>68</v>
      </c>
      <c r="K11732">
        <v>100</v>
      </c>
      <c r="L11732" s="5" t="s">
        <v>22728</v>
      </c>
      <c r="M11732" s="5" t="s">
        <v>54</v>
      </c>
      <c r="N11732">
        <v>1</v>
      </c>
      <c r="O11732" t="s">
        <v>141</v>
      </c>
      <c r="P11732" s="1">
        <v>45562</v>
      </c>
      <c r="Q11732" s="1">
        <v>45589</v>
      </c>
      <c r="R11732">
        <v>2295</v>
      </c>
      <c r="S11732" s="4">
        <v>7.1</v>
      </c>
      <c r="T11732" t="s">
        <v>30</v>
      </c>
    </row>
    <row r="11733" spans="1:20" x14ac:dyDescent="0.35">
      <c r="A11733" t="s">
        <v>22729</v>
      </c>
      <c r="B11733" s="5" t="s">
        <v>145</v>
      </c>
      <c r="C11733" s="6">
        <v>87179</v>
      </c>
      <c r="D11733" t="s">
        <v>22</v>
      </c>
      <c r="E11733">
        <v>87179</v>
      </c>
      <c r="F11733" s="5" t="s">
        <v>50</v>
      </c>
      <c r="G11733" s="5" t="s">
        <v>51</v>
      </c>
      <c r="H11733" s="5" t="s">
        <v>25</v>
      </c>
      <c r="I11733" t="s">
        <v>44</v>
      </c>
      <c r="J11733" t="s">
        <v>97</v>
      </c>
      <c r="K11733">
        <v>50</v>
      </c>
      <c r="L11733" s="5" t="s">
        <v>22730</v>
      </c>
      <c r="M11733" s="5" t="s">
        <v>28</v>
      </c>
      <c r="N11733">
        <v>4</v>
      </c>
      <c r="O11733" t="s">
        <v>131</v>
      </c>
      <c r="P11733" s="1">
        <v>45503</v>
      </c>
      <c r="Q11733" s="1">
        <v>45537</v>
      </c>
      <c r="R11733">
        <v>2230</v>
      </c>
      <c r="S11733" s="4">
        <v>5.6</v>
      </c>
      <c r="T11733" t="s">
        <v>136</v>
      </c>
    </row>
    <row r="11734" spans="1:20" x14ac:dyDescent="0.35">
      <c r="A11734" t="s">
        <v>22731</v>
      </c>
      <c r="B11734" s="5" t="s">
        <v>179</v>
      </c>
      <c r="C11734" s="6">
        <v>248988</v>
      </c>
      <c r="D11734" t="s">
        <v>92</v>
      </c>
      <c r="E11734">
        <v>186741</v>
      </c>
      <c r="F11734" s="5" t="s">
        <v>23</v>
      </c>
      <c r="G11734" s="5" t="s">
        <v>24</v>
      </c>
      <c r="H11734" s="5" t="s">
        <v>93</v>
      </c>
      <c r="I11734" t="s">
        <v>35</v>
      </c>
      <c r="J11734" t="s">
        <v>93</v>
      </c>
      <c r="K11734">
        <v>0</v>
      </c>
      <c r="L11734" s="5" t="s">
        <v>5781</v>
      </c>
      <c r="M11734" s="5" t="s">
        <v>54</v>
      </c>
      <c r="N11734">
        <v>18</v>
      </c>
      <c r="O11734" t="s">
        <v>112</v>
      </c>
      <c r="P11734" s="1">
        <v>45321</v>
      </c>
      <c r="Q11734" s="1">
        <v>45337</v>
      </c>
      <c r="R11734">
        <v>2260</v>
      </c>
      <c r="S11734" s="4">
        <v>8.5</v>
      </c>
      <c r="T11734" t="s">
        <v>95</v>
      </c>
    </row>
    <row r="11735" spans="1:20" x14ac:dyDescent="0.35">
      <c r="A11735" t="s">
        <v>22732</v>
      </c>
      <c r="B11735" s="5" t="s">
        <v>28802</v>
      </c>
      <c r="C11735" s="6">
        <v>85390</v>
      </c>
      <c r="D11735" t="s">
        <v>41</v>
      </c>
      <c r="E11735">
        <v>72582</v>
      </c>
      <c r="F11735" s="5" t="s">
        <v>58</v>
      </c>
      <c r="G11735" s="5" t="s">
        <v>42</v>
      </c>
      <c r="H11735" s="5" t="s">
        <v>151</v>
      </c>
      <c r="I11735" t="s">
        <v>35</v>
      </c>
      <c r="J11735" t="s">
        <v>151</v>
      </c>
      <c r="K11735">
        <v>50</v>
      </c>
      <c r="L11735" s="5" t="s">
        <v>22733</v>
      </c>
      <c r="M11735" s="5" t="s">
        <v>70</v>
      </c>
      <c r="N11735">
        <v>0</v>
      </c>
      <c r="O11735" t="s">
        <v>172</v>
      </c>
      <c r="P11735" s="1">
        <v>45735</v>
      </c>
      <c r="Q11735" s="1">
        <v>45766</v>
      </c>
      <c r="R11735">
        <v>1718</v>
      </c>
      <c r="S11735" s="4">
        <v>7.1</v>
      </c>
      <c r="T11735" t="s">
        <v>103</v>
      </c>
    </row>
    <row r="11736" spans="1:20" x14ac:dyDescent="0.35">
      <c r="A11736" t="s">
        <v>22734</v>
      </c>
      <c r="B11736" s="5" t="s">
        <v>28800</v>
      </c>
      <c r="C11736" s="6">
        <v>85050</v>
      </c>
      <c r="D11736" t="s">
        <v>22</v>
      </c>
      <c r="E11736">
        <v>85050</v>
      </c>
      <c r="F11736" s="5" t="s">
        <v>58</v>
      </c>
      <c r="G11736" s="5" t="s">
        <v>59</v>
      </c>
      <c r="H11736" s="5" t="s">
        <v>68</v>
      </c>
      <c r="I11736" t="s">
        <v>35</v>
      </c>
      <c r="J11736" t="s">
        <v>915</v>
      </c>
      <c r="K11736">
        <v>0</v>
      </c>
      <c r="L11736" s="5" t="s">
        <v>22735</v>
      </c>
      <c r="M11736" s="5" t="s">
        <v>54</v>
      </c>
      <c r="N11736">
        <v>0</v>
      </c>
      <c r="O11736" t="s">
        <v>112</v>
      </c>
      <c r="P11736" s="1">
        <v>45359</v>
      </c>
      <c r="Q11736" s="1">
        <v>45422</v>
      </c>
      <c r="R11736">
        <v>1927</v>
      </c>
      <c r="S11736" s="4">
        <v>5.7</v>
      </c>
      <c r="T11736" t="s">
        <v>103</v>
      </c>
    </row>
    <row r="11737" spans="1:20" x14ac:dyDescent="0.35">
      <c r="A11737" t="s">
        <v>22736</v>
      </c>
      <c r="B11737" s="5" t="s">
        <v>28800</v>
      </c>
      <c r="C11737" s="6">
        <v>162248</v>
      </c>
      <c r="D11737" t="s">
        <v>22</v>
      </c>
      <c r="E11737">
        <v>162248</v>
      </c>
      <c r="F11737" s="5" t="s">
        <v>66</v>
      </c>
      <c r="G11737" s="5" t="s">
        <v>51</v>
      </c>
      <c r="H11737" s="5" t="s">
        <v>97</v>
      </c>
      <c r="I11737" t="s">
        <v>26</v>
      </c>
      <c r="J11737" t="s">
        <v>157</v>
      </c>
      <c r="K11737">
        <v>50</v>
      </c>
      <c r="L11737" s="5" t="s">
        <v>2044</v>
      </c>
      <c r="M11737" s="5" t="s">
        <v>70</v>
      </c>
      <c r="N11737">
        <v>7</v>
      </c>
      <c r="O11737" t="s">
        <v>147</v>
      </c>
      <c r="P11737" s="1">
        <v>45623</v>
      </c>
      <c r="Q11737" s="1">
        <v>45668</v>
      </c>
      <c r="R11737">
        <v>1029</v>
      </c>
      <c r="S11737" s="4">
        <v>5.6</v>
      </c>
      <c r="T11737" t="s">
        <v>108</v>
      </c>
    </row>
    <row r="11738" spans="1:20" x14ac:dyDescent="0.35">
      <c r="A11738" t="s">
        <v>22737</v>
      </c>
      <c r="B11738" s="5" t="s">
        <v>91</v>
      </c>
      <c r="C11738" s="6">
        <v>89020</v>
      </c>
      <c r="D11738" t="s">
        <v>22</v>
      </c>
      <c r="E11738">
        <v>89020</v>
      </c>
      <c r="F11738" s="5" t="s">
        <v>50</v>
      </c>
      <c r="G11738" s="5" t="s">
        <v>59</v>
      </c>
      <c r="H11738" s="5" t="s">
        <v>129</v>
      </c>
      <c r="I11738" t="s">
        <v>26</v>
      </c>
      <c r="J11738" t="s">
        <v>129</v>
      </c>
      <c r="K11738">
        <v>50</v>
      </c>
      <c r="L11738" s="5" t="s">
        <v>22738</v>
      </c>
      <c r="M11738" s="5" t="s">
        <v>70</v>
      </c>
      <c r="N11738">
        <v>3</v>
      </c>
      <c r="O11738" t="s">
        <v>135</v>
      </c>
      <c r="P11738" s="1">
        <v>45631</v>
      </c>
      <c r="Q11738" s="1">
        <v>45650</v>
      </c>
      <c r="R11738">
        <v>1355</v>
      </c>
      <c r="S11738" s="4">
        <v>7.9</v>
      </c>
      <c r="T11738" t="s">
        <v>38</v>
      </c>
    </row>
    <row r="11739" spans="1:20" x14ac:dyDescent="0.35">
      <c r="A11739" t="s">
        <v>22739</v>
      </c>
      <c r="B11739" s="5" t="s">
        <v>32</v>
      </c>
      <c r="C11739" s="6">
        <v>197899</v>
      </c>
      <c r="D11739" t="s">
        <v>41</v>
      </c>
      <c r="E11739">
        <v>168214</v>
      </c>
      <c r="F11739" s="5" t="s">
        <v>23</v>
      </c>
      <c r="G11739" s="5" t="s">
        <v>51</v>
      </c>
      <c r="H11739" s="5" t="s">
        <v>126</v>
      </c>
      <c r="I11739" t="s">
        <v>35</v>
      </c>
      <c r="J11739" t="s">
        <v>126</v>
      </c>
      <c r="K11739">
        <v>0</v>
      </c>
      <c r="L11739" s="5" t="s">
        <v>22740</v>
      </c>
      <c r="M11739" s="5" t="s">
        <v>37</v>
      </c>
      <c r="N11739">
        <v>17</v>
      </c>
      <c r="O11739" t="s">
        <v>85</v>
      </c>
      <c r="P11739" s="1">
        <v>45510</v>
      </c>
      <c r="Q11739" s="1">
        <v>45571</v>
      </c>
      <c r="R11739">
        <v>1178</v>
      </c>
      <c r="S11739" s="4">
        <v>7.4</v>
      </c>
      <c r="T11739" t="s">
        <v>89</v>
      </c>
    </row>
    <row r="11740" spans="1:20" x14ac:dyDescent="0.35">
      <c r="A11740" t="s">
        <v>22741</v>
      </c>
      <c r="B11740" s="5" t="s">
        <v>28801</v>
      </c>
      <c r="C11740" s="6">
        <v>300946</v>
      </c>
      <c r="D11740" t="s">
        <v>22</v>
      </c>
      <c r="E11740">
        <v>300946</v>
      </c>
      <c r="F11740" s="5" t="s">
        <v>23</v>
      </c>
      <c r="G11740" s="5" t="s">
        <v>42</v>
      </c>
      <c r="H11740" s="5" t="s">
        <v>97</v>
      </c>
      <c r="I11740" t="s">
        <v>35</v>
      </c>
      <c r="J11740" t="s">
        <v>97</v>
      </c>
      <c r="K11740">
        <v>50</v>
      </c>
      <c r="L11740" s="5" t="s">
        <v>22742</v>
      </c>
      <c r="M11740" s="5" t="s">
        <v>70</v>
      </c>
      <c r="N11740">
        <v>11</v>
      </c>
      <c r="O11740" t="s">
        <v>78</v>
      </c>
      <c r="P11740" s="1">
        <v>45296</v>
      </c>
      <c r="Q11740" s="1">
        <v>45364</v>
      </c>
      <c r="R11740">
        <v>949</v>
      </c>
      <c r="S11740" s="4">
        <v>6.2</v>
      </c>
      <c r="T11740" t="s">
        <v>38</v>
      </c>
    </row>
    <row r="11741" spans="1:20" x14ac:dyDescent="0.35">
      <c r="A11741" t="s">
        <v>22743</v>
      </c>
      <c r="B11741" s="5" t="s">
        <v>145</v>
      </c>
      <c r="C11741" s="6">
        <v>128716</v>
      </c>
      <c r="D11741" t="s">
        <v>81</v>
      </c>
      <c r="E11741">
        <v>173767</v>
      </c>
      <c r="F11741" s="5" t="s">
        <v>66</v>
      </c>
      <c r="G11741" s="5" t="s">
        <v>59</v>
      </c>
      <c r="H11741" s="5" t="s">
        <v>82</v>
      </c>
      <c r="I11741" t="s">
        <v>35</v>
      </c>
      <c r="J11741" t="s">
        <v>426</v>
      </c>
      <c r="K11741">
        <v>100</v>
      </c>
      <c r="L11741" s="5" t="s">
        <v>22744</v>
      </c>
      <c r="M11741" s="5" t="s">
        <v>28</v>
      </c>
      <c r="N11741">
        <v>6</v>
      </c>
      <c r="O11741" t="s">
        <v>71</v>
      </c>
      <c r="P11741" s="1">
        <v>45673</v>
      </c>
      <c r="Q11741" s="1">
        <v>45692</v>
      </c>
      <c r="R11741">
        <v>704</v>
      </c>
      <c r="S11741" s="4">
        <v>7.8</v>
      </c>
      <c r="T11741" t="s">
        <v>108</v>
      </c>
    </row>
    <row r="11742" spans="1:20" x14ac:dyDescent="0.35">
      <c r="A11742" t="s">
        <v>22745</v>
      </c>
      <c r="B11742" s="5" t="s">
        <v>28800</v>
      </c>
      <c r="C11742" s="6">
        <v>69635</v>
      </c>
      <c r="D11742" t="s">
        <v>22</v>
      </c>
      <c r="E11742">
        <v>69635</v>
      </c>
      <c r="F11742" s="5" t="s">
        <v>50</v>
      </c>
      <c r="G11742" s="5" t="s">
        <v>51</v>
      </c>
      <c r="H11742" s="5" t="s">
        <v>129</v>
      </c>
      <c r="I11742" t="s">
        <v>44</v>
      </c>
      <c r="J11742" t="s">
        <v>151</v>
      </c>
      <c r="K11742">
        <v>50</v>
      </c>
      <c r="L11742" s="5" t="s">
        <v>22746</v>
      </c>
      <c r="M11742" s="5" t="s">
        <v>70</v>
      </c>
      <c r="N11742">
        <v>4</v>
      </c>
      <c r="O11742" t="s">
        <v>135</v>
      </c>
      <c r="P11742" s="1">
        <v>45399</v>
      </c>
      <c r="Q11742" s="1">
        <v>45445</v>
      </c>
      <c r="R11742">
        <v>2256</v>
      </c>
      <c r="S11742" s="4">
        <v>10</v>
      </c>
      <c r="T11742" t="s">
        <v>89</v>
      </c>
    </row>
    <row r="11743" spans="1:20" x14ac:dyDescent="0.35">
      <c r="A11743" t="s">
        <v>22747</v>
      </c>
      <c r="B11743" s="5" t="s">
        <v>57</v>
      </c>
      <c r="C11743" s="6">
        <v>75013</v>
      </c>
      <c r="D11743" t="s">
        <v>22</v>
      </c>
      <c r="E11743">
        <v>75013</v>
      </c>
      <c r="F11743" s="5" t="s">
        <v>58</v>
      </c>
      <c r="G11743" s="5" t="s">
        <v>51</v>
      </c>
      <c r="H11743" s="5" t="s">
        <v>25</v>
      </c>
      <c r="I11743" t="s">
        <v>26</v>
      </c>
      <c r="J11743" t="s">
        <v>1449</v>
      </c>
      <c r="K11743">
        <v>0</v>
      </c>
      <c r="L11743" s="5" t="s">
        <v>22748</v>
      </c>
      <c r="M11743" s="5" t="s">
        <v>37</v>
      </c>
      <c r="N11743">
        <v>1</v>
      </c>
      <c r="O11743" t="s">
        <v>88</v>
      </c>
      <c r="P11743" s="1">
        <v>45311</v>
      </c>
      <c r="Q11743" s="1">
        <v>45376</v>
      </c>
      <c r="R11743">
        <v>2410</v>
      </c>
      <c r="S11743" s="4">
        <v>6.2</v>
      </c>
      <c r="T11743" t="s">
        <v>55</v>
      </c>
    </row>
    <row r="11744" spans="1:20" x14ac:dyDescent="0.35">
      <c r="A11744" t="s">
        <v>22749</v>
      </c>
      <c r="B11744" s="5" t="s">
        <v>32</v>
      </c>
      <c r="C11744" s="6">
        <v>55579</v>
      </c>
      <c r="D11744" t="s">
        <v>22</v>
      </c>
      <c r="E11744">
        <v>55579</v>
      </c>
      <c r="F11744" s="5" t="s">
        <v>23</v>
      </c>
      <c r="G11744" s="5" t="s">
        <v>42</v>
      </c>
      <c r="H11744" s="5" t="s">
        <v>116</v>
      </c>
      <c r="I11744" t="s">
        <v>35</v>
      </c>
      <c r="J11744" t="s">
        <v>116</v>
      </c>
      <c r="K11744">
        <v>100</v>
      </c>
      <c r="L11744" s="5" t="s">
        <v>22750</v>
      </c>
      <c r="M11744" s="5" t="s">
        <v>54</v>
      </c>
      <c r="N11744">
        <v>15</v>
      </c>
      <c r="O11744" t="s">
        <v>62</v>
      </c>
      <c r="P11744" s="1">
        <v>45580</v>
      </c>
      <c r="Q11744" s="1">
        <v>45624</v>
      </c>
      <c r="R11744">
        <v>2417</v>
      </c>
      <c r="S11744" s="4">
        <v>8.1</v>
      </c>
      <c r="T11744" t="s">
        <v>108</v>
      </c>
    </row>
    <row r="11745" spans="1:20" x14ac:dyDescent="0.35">
      <c r="A11745" t="s">
        <v>22751</v>
      </c>
      <c r="B11745" s="5" t="s">
        <v>40</v>
      </c>
      <c r="C11745" s="6">
        <v>296991</v>
      </c>
      <c r="D11745" t="s">
        <v>41</v>
      </c>
      <c r="E11745">
        <v>252442</v>
      </c>
      <c r="F11745" s="5" t="s">
        <v>23</v>
      </c>
      <c r="G11745" s="5" t="s">
        <v>24</v>
      </c>
      <c r="H11745" s="5" t="s">
        <v>126</v>
      </c>
      <c r="I11745" t="s">
        <v>35</v>
      </c>
      <c r="J11745" t="s">
        <v>126</v>
      </c>
      <c r="K11745">
        <v>0</v>
      </c>
      <c r="L11745" s="5" t="s">
        <v>22752</v>
      </c>
      <c r="M11745" s="5" t="s">
        <v>54</v>
      </c>
      <c r="N11745">
        <v>14</v>
      </c>
      <c r="O11745" t="s">
        <v>167</v>
      </c>
      <c r="P11745" s="1">
        <v>45293</v>
      </c>
      <c r="Q11745" s="1">
        <v>45335</v>
      </c>
      <c r="R11745">
        <v>2415</v>
      </c>
      <c r="S11745" s="4">
        <v>8.6</v>
      </c>
      <c r="T11745" t="s">
        <v>243</v>
      </c>
    </row>
    <row r="11746" spans="1:20" x14ac:dyDescent="0.35">
      <c r="A11746" t="s">
        <v>22753</v>
      </c>
      <c r="B11746" s="5" t="s">
        <v>179</v>
      </c>
      <c r="C11746" s="6">
        <v>112545</v>
      </c>
      <c r="D11746" t="s">
        <v>33</v>
      </c>
      <c r="E11746">
        <v>12379950</v>
      </c>
      <c r="F11746" s="5" t="s">
        <v>50</v>
      </c>
      <c r="G11746" s="5" t="s">
        <v>24</v>
      </c>
      <c r="H11746" s="5" t="s">
        <v>34</v>
      </c>
      <c r="I11746" t="s">
        <v>26</v>
      </c>
      <c r="J11746" t="s">
        <v>34</v>
      </c>
      <c r="K11746">
        <v>0</v>
      </c>
      <c r="L11746" s="5" t="s">
        <v>22754</v>
      </c>
      <c r="M11746" s="5" t="s">
        <v>54</v>
      </c>
      <c r="N11746">
        <v>3</v>
      </c>
      <c r="O11746" t="s">
        <v>167</v>
      </c>
      <c r="P11746" s="1">
        <v>45678</v>
      </c>
      <c r="Q11746" s="1">
        <v>45722</v>
      </c>
      <c r="R11746">
        <v>1781</v>
      </c>
      <c r="S11746" s="4">
        <v>7.6</v>
      </c>
      <c r="T11746" t="s">
        <v>47</v>
      </c>
    </row>
    <row r="11747" spans="1:20" x14ac:dyDescent="0.35">
      <c r="A11747" t="s">
        <v>22755</v>
      </c>
      <c r="B11747" s="5" t="s">
        <v>49</v>
      </c>
      <c r="C11747" s="6">
        <v>69324</v>
      </c>
      <c r="D11747" t="s">
        <v>22</v>
      </c>
      <c r="E11747">
        <v>69324</v>
      </c>
      <c r="F11747" s="5" t="s">
        <v>23</v>
      </c>
      <c r="G11747" s="5" t="s">
        <v>24</v>
      </c>
      <c r="H11747" s="5" t="s">
        <v>157</v>
      </c>
      <c r="I11747" t="s">
        <v>26</v>
      </c>
      <c r="J11747" t="s">
        <v>359</v>
      </c>
      <c r="K11747">
        <v>0</v>
      </c>
      <c r="L11747" s="5" t="s">
        <v>22756</v>
      </c>
      <c r="M11747" s="5" t="s">
        <v>54</v>
      </c>
      <c r="N11747">
        <v>14</v>
      </c>
      <c r="O11747" t="s">
        <v>131</v>
      </c>
      <c r="P11747" s="1">
        <v>45589</v>
      </c>
      <c r="Q11747" s="1">
        <v>45649</v>
      </c>
      <c r="R11747">
        <v>519</v>
      </c>
      <c r="S11747" s="4">
        <v>7.5</v>
      </c>
      <c r="T11747" t="s">
        <v>95</v>
      </c>
    </row>
    <row r="11748" spans="1:20" x14ac:dyDescent="0.35">
      <c r="A11748" t="s">
        <v>22757</v>
      </c>
      <c r="B11748" s="5" t="s">
        <v>28802</v>
      </c>
      <c r="C11748" s="6">
        <v>98287</v>
      </c>
      <c r="D11748" t="s">
        <v>22</v>
      </c>
      <c r="E11748">
        <v>98287</v>
      </c>
      <c r="F11748" s="5" t="s">
        <v>66</v>
      </c>
      <c r="G11748" s="5" t="s">
        <v>59</v>
      </c>
      <c r="H11748" s="5" t="s">
        <v>165</v>
      </c>
      <c r="I11748" t="s">
        <v>44</v>
      </c>
      <c r="J11748" t="s">
        <v>165</v>
      </c>
      <c r="K11748">
        <v>100</v>
      </c>
      <c r="L11748" s="5" t="s">
        <v>22758</v>
      </c>
      <c r="M11748" s="5" t="s">
        <v>37</v>
      </c>
      <c r="N11748">
        <v>8</v>
      </c>
      <c r="O11748" t="s">
        <v>167</v>
      </c>
      <c r="P11748" s="1">
        <v>45631</v>
      </c>
      <c r="Q11748" s="1">
        <v>45653</v>
      </c>
      <c r="R11748">
        <v>2317</v>
      </c>
      <c r="S11748" s="4">
        <v>7.2</v>
      </c>
      <c r="T11748" t="s">
        <v>89</v>
      </c>
    </row>
    <row r="11749" spans="1:20" x14ac:dyDescent="0.35">
      <c r="A11749" t="s">
        <v>22759</v>
      </c>
      <c r="B11749" s="5" t="s">
        <v>28802</v>
      </c>
      <c r="C11749" s="6">
        <v>115628</v>
      </c>
      <c r="D11749" t="s">
        <v>65</v>
      </c>
      <c r="E11749">
        <v>150316</v>
      </c>
      <c r="F11749" s="5" t="s">
        <v>50</v>
      </c>
      <c r="G11749" s="5" t="s">
        <v>42</v>
      </c>
      <c r="H11749" s="5" t="s">
        <v>67</v>
      </c>
      <c r="I11749" t="s">
        <v>35</v>
      </c>
      <c r="J11749" t="s">
        <v>67</v>
      </c>
      <c r="K11749">
        <v>100</v>
      </c>
      <c r="L11749" s="5" t="s">
        <v>12701</v>
      </c>
      <c r="M11749" s="5" t="s">
        <v>37</v>
      </c>
      <c r="N11749">
        <v>2</v>
      </c>
      <c r="O11749" t="s">
        <v>135</v>
      </c>
      <c r="P11749" s="1">
        <v>45770</v>
      </c>
      <c r="Q11749" s="1">
        <v>45841</v>
      </c>
      <c r="R11749">
        <v>2069</v>
      </c>
      <c r="S11749" s="4">
        <v>6.6</v>
      </c>
      <c r="T11749" t="s">
        <v>30</v>
      </c>
    </row>
    <row r="11750" spans="1:20" x14ac:dyDescent="0.35">
      <c r="A11750" t="s">
        <v>22760</v>
      </c>
      <c r="B11750" s="5" t="s">
        <v>28802</v>
      </c>
      <c r="C11750" s="6">
        <v>61446</v>
      </c>
      <c r="D11750" t="s">
        <v>22</v>
      </c>
      <c r="E11750">
        <v>61446</v>
      </c>
      <c r="F11750" s="5" t="s">
        <v>58</v>
      </c>
      <c r="G11750" s="5" t="s">
        <v>24</v>
      </c>
      <c r="H11750" s="5" t="s">
        <v>52</v>
      </c>
      <c r="I11750" t="s">
        <v>35</v>
      </c>
      <c r="J11750" t="s">
        <v>52</v>
      </c>
      <c r="K11750">
        <v>50</v>
      </c>
      <c r="L11750" s="5" t="s">
        <v>22761</v>
      </c>
      <c r="M11750" s="5" t="s">
        <v>70</v>
      </c>
      <c r="N11750">
        <v>0</v>
      </c>
      <c r="O11750" t="s">
        <v>131</v>
      </c>
      <c r="P11750" s="1">
        <v>45696</v>
      </c>
      <c r="Q11750" s="1">
        <v>45714</v>
      </c>
      <c r="R11750">
        <v>1567</v>
      </c>
      <c r="S11750" s="4">
        <v>8.6</v>
      </c>
      <c r="T11750" t="s">
        <v>136</v>
      </c>
    </row>
    <row r="11751" spans="1:20" x14ac:dyDescent="0.35">
      <c r="A11751" t="s">
        <v>22762</v>
      </c>
      <c r="B11751" s="5" t="s">
        <v>73</v>
      </c>
      <c r="C11751" s="6">
        <v>120919</v>
      </c>
      <c r="D11751" t="s">
        <v>22</v>
      </c>
      <c r="E11751">
        <v>120919</v>
      </c>
      <c r="F11751" s="5" t="s">
        <v>50</v>
      </c>
      <c r="G11751" s="5" t="s">
        <v>59</v>
      </c>
      <c r="H11751" s="5" t="s">
        <v>97</v>
      </c>
      <c r="I11751" t="s">
        <v>44</v>
      </c>
      <c r="J11751" t="s">
        <v>97</v>
      </c>
      <c r="K11751">
        <v>50</v>
      </c>
      <c r="L11751" s="5" t="s">
        <v>10784</v>
      </c>
      <c r="M11751" s="5" t="s">
        <v>28</v>
      </c>
      <c r="N11751">
        <v>3</v>
      </c>
      <c r="O11751" t="s">
        <v>112</v>
      </c>
      <c r="P11751" s="1">
        <v>45736</v>
      </c>
      <c r="Q11751" s="1">
        <v>45760</v>
      </c>
      <c r="R11751">
        <v>1792</v>
      </c>
      <c r="S11751" s="4">
        <v>8.8000000000000007</v>
      </c>
      <c r="T11751" t="s">
        <v>38</v>
      </c>
    </row>
    <row r="11752" spans="1:20" x14ac:dyDescent="0.35">
      <c r="A11752" t="s">
        <v>22763</v>
      </c>
      <c r="B11752" s="5" t="s">
        <v>28802</v>
      </c>
      <c r="C11752" s="6">
        <v>145685</v>
      </c>
      <c r="D11752" t="s">
        <v>65</v>
      </c>
      <c r="E11752">
        <v>189391</v>
      </c>
      <c r="F11752" s="5" t="s">
        <v>66</v>
      </c>
      <c r="G11752" s="5" t="s">
        <v>51</v>
      </c>
      <c r="H11752" s="5" t="s">
        <v>67</v>
      </c>
      <c r="I11752" t="s">
        <v>35</v>
      </c>
      <c r="J11752" t="s">
        <v>426</v>
      </c>
      <c r="K11752">
        <v>50</v>
      </c>
      <c r="L11752" s="5" t="s">
        <v>11842</v>
      </c>
      <c r="M11752" s="5" t="s">
        <v>37</v>
      </c>
      <c r="N11752">
        <v>5</v>
      </c>
      <c r="O11752" t="s">
        <v>131</v>
      </c>
      <c r="P11752" s="1">
        <v>45626</v>
      </c>
      <c r="Q11752" s="1">
        <v>45675</v>
      </c>
      <c r="R11752">
        <v>1182</v>
      </c>
      <c r="S11752" s="4">
        <v>7.2</v>
      </c>
      <c r="T11752" t="s">
        <v>89</v>
      </c>
    </row>
    <row r="11753" spans="1:20" x14ac:dyDescent="0.35">
      <c r="A11753" t="s">
        <v>22764</v>
      </c>
      <c r="B11753" s="5" t="s">
        <v>179</v>
      </c>
      <c r="C11753" s="6">
        <v>67265</v>
      </c>
      <c r="D11753" t="s">
        <v>22</v>
      </c>
      <c r="E11753">
        <v>67265</v>
      </c>
      <c r="F11753" s="5" t="s">
        <v>58</v>
      </c>
      <c r="G11753" s="5" t="s">
        <v>51</v>
      </c>
      <c r="H11753" s="5" t="s">
        <v>165</v>
      </c>
      <c r="I11753" t="s">
        <v>35</v>
      </c>
      <c r="J11753" t="s">
        <v>480</v>
      </c>
      <c r="K11753">
        <v>100</v>
      </c>
      <c r="L11753" s="5" t="s">
        <v>22765</v>
      </c>
      <c r="M11753" s="5" t="s">
        <v>70</v>
      </c>
      <c r="N11753">
        <v>0</v>
      </c>
      <c r="O11753" t="s">
        <v>29</v>
      </c>
      <c r="P11753" s="1">
        <v>45357</v>
      </c>
      <c r="Q11753" s="1">
        <v>45387</v>
      </c>
      <c r="R11753">
        <v>927</v>
      </c>
      <c r="S11753" s="4">
        <v>9.6</v>
      </c>
      <c r="T11753" t="s">
        <v>95</v>
      </c>
    </row>
    <row r="11754" spans="1:20" x14ac:dyDescent="0.35">
      <c r="A11754" t="s">
        <v>22766</v>
      </c>
      <c r="B11754" s="5" t="s">
        <v>105</v>
      </c>
      <c r="C11754" s="6">
        <v>93562</v>
      </c>
      <c r="D11754" t="s">
        <v>74</v>
      </c>
      <c r="E11754">
        <v>116953</v>
      </c>
      <c r="F11754" s="5" t="s">
        <v>50</v>
      </c>
      <c r="G11754" s="5" t="s">
        <v>42</v>
      </c>
      <c r="H11754" s="5" t="s">
        <v>75</v>
      </c>
      <c r="I11754" t="s">
        <v>44</v>
      </c>
      <c r="J11754" t="s">
        <v>75</v>
      </c>
      <c r="K11754">
        <v>100</v>
      </c>
      <c r="L11754" s="5" t="s">
        <v>22767</v>
      </c>
      <c r="M11754" s="5" t="s">
        <v>37</v>
      </c>
      <c r="N11754">
        <v>4</v>
      </c>
      <c r="O11754" t="s">
        <v>88</v>
      </c>
      <c r="P11754" s="1">
        <v>45348</v>
      </c>
      <c r="Q11754" s="1">
        <v>45408</v>
      </c>
      <c r="R11754">
        <v>1548</v>
      </c>
      <c r="S11754" s="4">
        <v>5.6</v>
      </c>
      <c r="T11754" t="s">
        <v>89</v>
      </c>
    </row>
    <row r="11755" spans="1:20" x14ac:dyDescent="0.35">
      <c r="A11755" t="s">
        <v>22768</v>
      </c>
      <c r="B11755" s="5" t="s">
        <v>28801</v>
      </c>
      <c r="C11755" s="6">
        <v>128363</v>
      </c>
      <c r="D11755" t="s">
        <v>41</v>
      </c>
      <c r="E11755">
        <v>109109</v>
      </c>
      <c r="F11755" s="5" t="s">
        <v>66</v>
      </c>
      <c r="G11755" s="5" t="s">
        <v>42</v>
      </c>
      <c r="H11755" s="5" t="s">
        <v>43</v>
      </c>
      <c r="I11755" t="s">
        <v>35</v>
      </c>
      <c r="J11755" t="s">
        <v>43</v>
      </c>
      <c r="K11755">
        <v>0</v>
      </c>
      <c r="L11755" s="5" t="s">
        <v>22769</v>
      </c>
      <c r="M11755" s="5" t="s">
        <v>54</v>
      </c>
      <c r="N11755">
        <v>9</v>
      </c>
      <c r="O11755" t="s">
        <v>147</v>
      </c>
      <c r="P11755" s="1">
        <v>45563</v>
      </c>
      <c r="Q11755" s="1">
        <v>45636</v>
      </c>
      <c r="R11755">
        <v>591</v>
      </c>
      <c r="S11755" s="4">
        <v>5.6</v>
      </c>
      <c r="T11755" t="s">
        <v>55</v>
      </c>
    </row>
    <row r="11756" spans="1:20" x14ac:dyDescent="0.35">
      <c r="A11756" t="s">
        <v>22770</v>
      </c>
      <c r="B11756" s="5" t="s">
        <v>21</v>
      </c>
      <c r="C11756" s="6">
        <v>142169</v>
      </c>
      <c r="D11756" t="s">
        <v>41</v>
      </c>
      <c r="E11756">
        <v>120844</v>
      </c>
      <c r="F11756" s="5" t="s">
        <v>66</v>
      </c>
      <c r="G11756" s="5" t="s">
        <v>51</v>
      </c>
      <c r="H11756" s="5" t="s">
        <v>126</v>
      </c>
      <c r="I11756" t="s">
        <v>26</v>
      </c>
      <c r="J11756" t="s">
        <v>126</v>
      </c>
      <c r="K11756">
        <v>50</v>
      </c>
      <c r="L11756" s="5" t="s">
        <v>22771</v>
      </c>
      <c r="M11756" s="5" t="s">
        <v>70</v>
      </c>
      <c r="N11756">
        <v>9</v>
      </c>
      <c r="O11756" t="s">
        <v>29</v>
      </c>
      <c r="P11756" s="1">
        <v>45566</v>
      </c>
      <c r="Q11756" s="1">
        <v>45629</v>
      </c>
      <c r="R11756">
        <v>1840</v>
      </c>
      <c r="S11756" s="4">
        <v>8.6999999999999993</v>
      </c>
      <c r="T11756" t="s">
        <v>108</v>
      </c>
    </row>
    <row r="11757" spans="1:20" x14ac:dyDescent="0.35">
      <c r="A11757" t="s">
        <v>22772</v>
      </c>
      <c r="B11757" s="5" t="s">
        <v>174</v>
      </c>
      <c r="C11757" s="6">
        <v>82106</v>
      </c>
      <c r="D11757" t="s">
        <v>41</v>
      </c>
      <c r="E11757">
        <v>69790</v>
      </c>
      <c r="F11757" s="5" t="s">
        <v>50</v>
      </c>
      <c r="G11757" s="5" t="s">
        <v>51</v>
      </c>
      <c r="H11757" s="5" t="s">
        <v>43</v>
      </c>
      <c r="I11757" t="s">
        <v>26</v>
      </c>
      <c r="J11757" t="s">
        <v>43</v>
      </c>
      <c r="K11757">
        <v>0</v>
      </c>
      <c r="L11757" s="5" t="s">
        <v>22773</v>
      </c>
      <c r="M11757" s="5" t="s">
        <v>54</v>
      </c>
      <c r="N11757">
        <v>4</v>
      </c>
      <c r="O11757" t="s">
        <v>85</v>
      </c>
      <c r="P11757" s="1">
        <v>45323</v>
      </c>
      <c r="Q11757" s="1">
        <v>45386</v>
      </c>
      <c r="R11757">
        <v>1738</v>
      </c>
      <c r="S11757" s="4">
        <v>5.8</v>
      </c>
      <c r="T11757" t="s">
        <v>55</v>
      </c>
    </row>
    <row r="11758" spans="1:20" x14ac:dyDescent="0.35">
      <c r="A11758" t="s">
        <v>22774</v>
      </c>
      <c r="B11758" s="5" t="s">
        <v>28801</v>
      </c>
      <c r="C11758" s="6">
        <v>349865</v>
      </c>
      <c r="D11758" t="s">
        <v>120</v>
      </c>
      <c r="E11758">
        <v>314879</v>
      </c>
      <c r="F11758" s="5" t="s">
        <v>23</v>
      </c>
      <c r="G11758" s="5" t="s">
        <v>51</v>
      </c>
      <c r="H11758" s="5" t="s">
        <v>121</v>
      </c>
      <c r="I11758" t="s">
        <v>26</v>
      </c>
      <c r="J11758" t="s">
        <v>121</v>
      </c>
      <c r="K11758">
        <v>50</v>
      </c>
      <c r="L11758" s="5" t="s">
        <v>10572</v>
      </c>
      <c r="M11758" s="5" t="s">
        <v>28</v>
      </c>
      <c r="N11758">
        <v>17</v>
      </c>
      <c r="O11758" t="s">
        <v>46</v>
      </c>
      <c r="P11758" s="1">
        <v>45378</v>
      </c>
      <c r="Q11758" s="1">
        <v>45449</v>
      </c>
      <c r="R11758">
        <v>661</v>
      </c>
      <c r="S11758" s="4">
        <v>9.9</v>
      </c>
      <c r="T11758" t="s">
        <v>243</v>
      </c>
    </row>
    <row r="11759" spans="1:20" x14ac:dyDescent="0.35">
      <c r="A11759" t="s">
        <v>22775</v>
      </c>
      <c r="B11759" s="5" t="s">
        <v>40</v>
      </c>
      <c r="C11759" s="6">
        <v>105787</v>
      </c>
      <c r="D11759" t="s">
        <v>22</v>
      </c>
      <c r="E11759">
        <v>105787</v>
      </c>
      <c r="F11759" s="5" t="s">
        <v>66</v>
      </c>
      <c r="G11759" s="5" t="s">
        <v>51</v>
      </c>
      <c r="H11759" s="5" t="s">
        <v>165</v>
      </c>
      <c r="I11759" t="s">
        <v>26</v>
      </c>
      <c r="J11759" t="s">
        <v>165</v>
      </c>
      <c r="K11759">
        <v>100</v>
      </c>
      <c r="L11759" s="5" t="s">
        <v>22776</v>
      </c>
      <c r="M11759" s="5" t="s">
        <v>54</v>
      </c>
      <c r="N11759">
        <v>5</v>
      </c>
      <c r="O11759" t="s">
        <v>107</v>
      </c>
      <c r="P11759" s="1">
        <v>45649</v>
      </c>
      <c r="Q11759" s="1">
        <v>45675</v>
      </c>
      <c r="R11759">
        <v>2347</v>
      </c>
      <c r="S11759" s="4">
        <v>9.8000000000000007</v>
      </c>
      <c r="T11759" t="s">
        <v>210</v>
      </c>
    </row>
    <row r="11760" spans="1:20" x14ac:dyDescent="0.35">
      <c r="A11760" t="s">
        <v>22777</v>
      </c>
      <c r="B11760" s="5" t="s">
        <v>21</v>
      </c>
      <c r="C11760" s="6">
        <v>123402</v>
      </c>
      <c r="D11760" t="s">
        <v>22</v>
      </c>
      <c r="E11760">
        <v>123402</v>
      </c>
      <c r="F11760" s="5" t="s">
        <v>50</v>
      </c>
      <c r="G11760" s="5" t="s">
        <v>42</v>
      </c>
      <c r="H11760" s="5" t="s">
        <v>25</v>
      </c>
      <c r="I11760" t="s">
        <v>35</v>
      </c>
      <c r="J11760" t="s">
        <v>915</v>
      </c>
      <c r="K11760">
        <v>100</v>
      </c>
      <c r="L11760" s="5" t="s">
        <v>22778</v>
      </c>
      <c r="M11760" s="5" t="s">
        <v>70</v>
      </c>
      <c r="N11760">
        <v>3</v>
      </c>
      <c r="O11760" t="s">
        <v>78</v>
      </c>
      <c r="P11760" s="1">
        <v>45623</v>
      </c>
      <c r="Q11760" s="1">
        <v>45648</v>
      </c>
      <c r="R11760">
        <v>592</v>
      </c>
      <c r="S11760" s="4">
        <v>7.6</v>
      </c>
      <c r="T11760" t="s">
        <v>108</v>
      </c>
    </row>
    <row r="11761" spans="1:20" x14ac:dyDescent="0.35">
      <c r="A11761" t="s">
        <v>22779</v>
      </c>
      <c r="B11761" s="5" t="s">
        <v>28800</v>
      </c>
      <c r="C11761" s="6">
        <v>239675</v>
      </c>
      <c r="D11761" t="s">
        <v>22</v>
      </c>
      <c r="E11761">
        <v>239675</v>
      </c>
      <c r="F11761" s="5" t="s">
        <v>23</v>
      </c>
      <c r="G11761" s="5" t="s">
        <v>59</v>
      </c>
      <c r="H11761" s="5" t="s">
        <v>191</v>
      </c>
      <c r="I11761" t="s">
        <v>26</v>
      </c>
      <c r="J11761" t="s">
        <v>212</v>
      </c>
      <c r="K11761">
        <v>100</v>
      </c>
      <c r="L11761" s="5" t="s">
        <v>22780</v>
      </c>
      <c r="M11761" s="5" t="s">
        <v>28</v>
      </c>
      <c r="N11761">
        <v>12</v>
      </c>
      <c r="O11761" t="s">
        <v>29</v>
      </c>
      <c r="P11761" s="1">
        <v>45304</v>
      </c>
      <c r="Q11761" s="1">
        <v>45331</v>
      </c>
      <c r="R11761">
        <v>1523</v>
      </c>
      <c r="S11761" s="4">
        <v>8.8000000000000007</v>
      </c>
      <c r="T11761" t="s">
        <v>63</v>
      </c>
    </row>
    <row r="11762" spans="1:20" x14ac:dyDescent="0.35">
      <c r="A11762" t="s">
        <v>22781</v>
      </c>
      <c r="B11762" s="5" t="s">
        <v>105</v>
      </c>
      <c r="C11762" s="6">
        <v>241965</v>
      </c>
      <c r="D11762" t="s">
        <v>81</v>
      </c>
      <c r="E11762">
        <v>326653</v>
      </c>
      <c r="F11762" s="5" t="s">
        <v>23</v>
      </c>
      <c r="G11762" s="5" t="s">
        <v>59</v>
      </c>
      <c r="H11762" s="5" t="s">
        <v>82</v>
      </c>
      <c r="I11762" t="s">
        <v>35</v>
      </c>
      <c r="J11762" t="s">
        <v>82</v>
      </c>
      <c r="K11762">
        <v>100</v>
      </c>
      <c r="L11762" s="5" t="s">
        <v>22782</v>
      </c>
      <c r="M11762" s="5" t="s">
        <v>37</v>
      </c>
      <c r="N11762">
        <v>19</v>
      </c>
      <c r="O11762" t="s">
        <v>107</v>
      </c>
      <c r="P11762" s="1">
        <v>45603</v>
      </c>
      <c r="Q11762" s="1">
        <v>45620</v>
      </c>
      <c r="R11762">
        <v>853</v>
      </c>
      <c r="S11762" s="4">
        <v>8.5</v>
      </c>
      <c r="T11762" t="s">
        <v>210</v>
      </c>
    </row>
    <row r="11763" spans="1:20" x14ac:dyDescent="0.35">
      <c r="A11763" t="s">
        <v>22783</v>
      </c>
      <c r="B11763" s="5" t="s">
        <v>91</v>
      </c>
      <c r="C11763" s="6">
        <v>76847</v>
      </c>
      <c r="D11763" t="s">
        <v>22</v>
      </c>
      <c r="E11763">
        <v>76847</v>
      </c>
      <c r="F11763" s="5" t="s">
        <v>50</v>
      </c>
      <c r="G11763" s="5" t="s">
        <v>59</v>
      </c>
      <c r="H11763" s="5" t="s">
        <v>25</v>
      </c>
      <c r="I11763" t="s">
        <v>26</v>
      </c>
      <c r="J11763" t="s">
        <v>25</v>
      </c>
      <c r="K11763">
        <v>50</v>
      </c>
      <c r="L11763" s="5" t="s">
        <v>22784</v>
      </c>
      <c r="M11763" s="5" t="s">
        <v>37</v>
      </c>
      <c r="N11763">
        <v>4</v>
      </c>
      <c r="O11763" t="s">
        <v>29</v>
      </c>
      <c r="P11763" s="1">
        <v>45490</v>
      </c>
      <c r="Q11763" s="1">
        <v>45558</v>
      </c>
      <c r="R11763">
        <v>1659</v>
      </c>
      <c r="S11763" s="4">
        <v>7.9</v>
      </c>
      <c r="T11763" t="s">
        <v>38</v>
      </c>
    </row>
    <row r="11764" spans="1:20" x14ac:dyDescent="0.35">
      <c r="A11764" t="s">
        <v>22785</v>
      </c>
      <c r="B11764" s="5" t="s">
        <v>49</v>
      </c>
      <c r="C11764" s="6">
        <v>200851</v>
      </c>
      <c r="D11764" t="s">
        <v>22</v>
      </c>
      <c r="E11764">
        <v>200851</v>
      </c>
      <c r="F11764" s="5" t="s">
        <v>66</v>
      </c>
      <c r="G11764" s="5" t="s">
        <v>24</v>
      </c>
      <c r="H11764" s="5" t="s">
        <v>97</v>
      </c>
      <c r="I11764" t="s">
        <v>35</v>
      </c>
      <c r="J11764" t="s">
        <v>97</v>
      </c>
      <c r="K11764">
        <v>0</v>
      </c>
      <c r="L11764" s="5" t="s">
        <v>22786</v>
      </c>
      <c r="M11764" s="5" t="s">
        <v>54</v>
      </c>
      <c r="N11764">
        <v>7</v>
      </c>
      <c r="O11764" t="s">
        <v>78</v>
      </c>
      <c r="P11764" s="1">
        <v>45625</v>
      </c>
      <c r="Q11764" s="1">
        <v>45668</v>
      </c>
      <c r="R11764">
        <v>2272</v>
      </c>
      <c r="S11764" s="4">
        <v>7.8</v>
      </c>
      <c r="T11764" t="s">
        <v>55</v>
      </c>
    </row>
    <row r="11765" spans="1:20" x14ac:dyDescent="0.35">
      <c r="A11765" t="s">
        <v>22787</v>
      </c>
      <c r="B11765" s="5" t="s">
        <v>28802</v>
      </c>
      <c r="C11765" s="6">
        <v>130522</v>
      </c>
      <c r="D11765" t="s">
        <v>22</v>
      </c>
      <c r="E11765">
        <v>130522</v>
      </c>
      <c r="F11765" s="5" t="s">
        <v>50</v>
      </c>
      <c r="G11765" s="5" t="s">
        <v>51</v>
      </c>
      <c r="H11765" s="5" t="s">
        <v>97</v>
      </c>
      <c r="I11765" t="s">
        <v>35</v>
      </c>
      <c r="J11765" t="s">
        <v>97</v>
      </c>
      <c r="K11765">
        <v>50</v>
      </c>
      <c r="L11765" s="5" t="s">
        <v>22788</v>
      </c>
      <c r="M11765" s="5" t="s">
        <v>28</v>
      </c>
      <c r="N11765">
        <v>3</v>
      </c>
      <c r="O11765" t="s">
        <v>46</v>
      </c>
      <c r="P11765" s="1">
        <v>45618</v>
      </c>
      <c r="Q11765" s="1">
        <v>45691</v>
      </c>
      <c r="R11765">
        <v>1442</v>
      </c>
      <c r="S11765" s="4">
        <v>5.3</v>
      </c>
      <c r="T11765" t="s">
        <v>89</v>
      </c>
    </row>
    <row r="11766" spans="1:20" x14ac:dyDescent="0.35">
      <c r="A11766" t="s">
        <v>22789</v>
      </c>
      <c r="B11766" s="5" t="s">
        <v>28802</v>
      </c>
      <c r="C11766" s="6">
        <v>68149</v>
      </c>
      <c r="D11766" t="s">
        <v>22</v>
      </c>
      <c r="E11766">
        <v>68149</v>
      </c>
      <c r="F11766" s="5" t="s">
        <v>58</v>
      </c>
      <c r="G11766" s="5" t="s">
        <v>24</v>
      </c>
      <c r="H11766" s="5" t="s">
        <v>165</v>
      </c>
      <c r="I11766" t="s">
        <v>35</v>
      </c>
      <c r="J11766" t="s">
        <v>354</v>
      </c>
      <c r="K11766">
        <v>50</v>
      </c>
      <c r="L11766" s="5" t="s">
        <v>22790</v>
      </c>
      <c r="M11766" s="5" t="s">
        <v>70</v>
      </c>
      <c r="N11766">
        <v>0</v>
      </c>
      <c r="O11766" t="s">
        <v>172</v>
      </c>
      <c r="P11766" s="1">
        <v>45441</v>
      </c>
      <c r="Q11766" s="1">
        <v>45478</v>
      </c>
      <c r="R11766">
        <v>673</v>
      </c>
      <c r="S11766" s="4">
        <v>6.1</v>
      </c>
      <c r="T11766" t="s">
        <v>153</v>
      </c>
    </row>
    <row r="11767" spans="1:20" x14ac:dyDescent="0.35">
      <c r="A11767" t="s">
        <v>22791</v>
      </c>
      <c r="B11767" s="5" t="s">
        <v>105</v>
      </c>
      <c r="C11767" s="6">
        <v>61452</v>
      </c>
      <c r="D11767" t="s">
        <v>41</v>
      </c>
      <c r="E11767">
        <v>52234</v>
      </c>
      <c r="F11767" s="5" t="s">
        <v>58</v>
      </c>
      <c r="G11767" s="5" t="s">
        <v>51</v>
      </c>
      <c r="H11767" s="5" t="s">
        <v>126</v>
      </c>
      <c r="I11767" t="s">
        <v>26</v>
      </c>
      <c r="J11767" t="s">
        <v>67</v>
      </c>
      <c r="K11767">
        <v>0</v>
      </c>
      <c r="L11767" s="5" t="s">
        <v>22792</v>
      </c>
      <c r="M11767" s="5" t="s">
        <v>28</v>
      </c>
      <c r="N11767">
        <v>0</v>
      </c>
      <c r="O11767" t="s">
        <v>131</v>
      </c>
      <c r="P11767" s="1">
        <v>45672</v>
      </c>
      <c r="Q11767" s="1">
        <v>45723</v>
      </c>
      <c r="R11767">
        <v>1472</v>
      </c>
      <c r="S11767" s="4">
        <v>9.6</v>
      </c>
      <c r="T11767" t="s">
        <v>136</v>
      </c>
    </row>
    <row r="11768" spans="1:20" x14ac:dyDescent="0.35">
      <c r="A11768" t="s">
        <v>22793</v>
      </c>
      <c r="B11768" s="5" t="s">
        <v>32</v>
      </c>
      <c r="C11768" s="6">
        <v>86593</v>
      </c>
      <c r="D11768" t="s">
        <v>65</v>
      </c>
      <c r="E11768">
        <v>112571</v>
      </c>
      <c r="F11768" s="5" t="s">
        <v>50</v>
      </c>
      <c r="G11768" s="5" t="s">
        <v>51</v>
      </c>
      <c r="H11768" s="5" t="s">
        <v>67</v>
      </c>
      <c r="I11768" t="s">
        <v>44</v>
      </c>
      <c r="J11768" t="s">
        <v>67</v>
      </c>
      <c r="K11768">
        <v>100</v>
      </c>
      <c r="L11768" s="5" t="s">
        <v>22794</v>
      </c>
      <c r="M11768" s="5" t="s">
        <v>70</v>
      </c>
      <c r="N11768">
        <v>2</v>
      </c>
      <c r="O11768" t="s">
        <v>29</v>
      </c>
      <c r="P11768" s="1">
        <v>45460</v>
      </c>
      <c r="Q11768" s="1">
        <v>45508</v>
      </c>
      <c r="R11768">
        <v>766</v>
      </c>
      <c r="S11768" s="4">
        <v>9.4</v>
      </c>
      <c r="T11768" t="s">
        <v>210</v>
      </c>
    </row>
    <row r="11769" spans="1:20" x14ac:dyDescent="0.35">
      <c r="A11769" t="s">
        <v>22795</v>
      </c>
      <c r="B11769" s="5" t="s">
        <v>73</v>
      </c>
      <c r="C11769" s="6">
        <v>62600</v>
      </c>
      <c r="D11769" t="s">
        <v>22</v>
      </c>
      <c r="E11769">
        <v>62600</v>
      </c>
      <c r="F11769" s="5" t="s">
        <v>58</v>
      </c>
      <c r="G11769" s="5" t="s">
        <v>51</v>
      </c>
      <c r="H11769" s="5" t="s">
        <v>68</v>
      </c>
      <c r="I11769" t="s">
        <v>44</v>
      </c>
      <c r="J11769" t="s">
        <v>68</v>
      </c>
      <c r="K11769">
        <v>0</v>
      </c>
      <c r="L11769" s="5" t="s">
        <v>22796</v>
      </c>
      <c r="M11769" s="5" t="s">
        <v>70</v>
      </c>
      <c r="N11769">
        <v>1</v>
      </c>
      <c r="O11769" t="s">
        <v>131</v>
      </c>
      <c r="P11769" s="1">
        <v>45745</v>
      </c>
      <c r="Q11769" s="1">
        <v>45776</v>
      </c>
      <c r="R11769">
        <v>851</v>
      </c>
      <c r="S11769" s="4">
        <v>8</v>
      </c>
      <c r="T11769" t="s">
        <v>30</v>
      </c>
    </row>
    <row r="11770" spans="1:20" x14ac:dyDescent="0.35">
      <c r="A11770" t="s">
        <v>22797</v>
      </c>
      <c r="B11770" s="5" t="s">
        <v>28800</v>
      </c>
      <c r="C11770" s="6">
        <v>77533</v>
      </c>
      <c r="D11770" t="s">
        <v>22</v>
      </c>
      <c r="E11770">
        <v>77533</v>
      </c>
      <c r="F11770" s="5" t="s">
        <v>58</v>
      </c>
      <c r="G11770" s="5" t="s">
        <v>59</v>
      </c>
      <c r="H11770" s="5" t="s">
        <v>97</v>
      </c>
      <c r="I11770" t="s">
        <v>26</v>
      </c>
      <c r="J11770" t="s">
        <v>97</v>
      </c>
      <c r="K11770">
        <v>0</v>
      </c>
      <c r="L11770" s="5" t="s">
        <v>5158</v>
      </c>
      <c r="M11770" s="5" t="s">
        <v>70</v>
      </c>
      <c r="N11770">
        <v>0</v>
      </c>
      <c r="O11770" t="s">
        <v>107</v>
      </c>
      <c r="P11770" s="1">
        <v>45765</v>
      </c>
      <c r="Q11770" s="1">
        <v>45797</v>
      </c>
      <c r="R11770">
        <v>2403</v>
      </c>
      <c r="S11770" s="4">
        <v>6.5</v>
      </c>
      <c r="T11770" t="s">
        <v>108</v>
      </c>
    </row>
    <row r="11771" spans="1:20" x14ac:dyDescent="0.35">
      <c r="A11771" t="s">
        <v>22798</v>
      </c>
      <c r="B11771" s="5" t="s">
        <v>100</v>
      </c>
      <c r="C11771" s="6">
        <v>212689</v>
      </c>
      <c r="D11771" t="s">
        <v>41</v>
      </c>
      <c r="E11771">
        <v>180786</v>
      </c>
      <c r="F11771" s="5" t="s">
        <v>23</v>
      </c>
      <c r="G11771" s="5" t="s">
        <v>24</v>
      </c>
      <c r="H11771" s="5" t="s">
        <v>151</v>
      </c>
      <c r="I11771" t="s">
        <v>35</v>
      </c>
      <c r="J11771" t="s">
        <v>68</v>
      </c>
      <c r="K11771">
        <v>50</v>
      </c>
      <c r="L11771" s="5" t="s">
        <v>22799</v>
      </c>
      <c r="M11771" s="5" t="s">
        <v>70</v>
      </c>
      <c r="N11771">
        <v>13</v>
      </c>
      <c r="O11771" t="s">
        <v>107</v>
      </c>
      <c r="P11771" s="1">
        <v>45429</v>
      </c>
      <c r="Q11771" s="1">
        <v>45463</v>
      </c>
      <c r="R11771">
        <v>2432</v>
      </c>
      <c r="S11771" s="4">
        <v>9.3000000000000007</v>
      </c>
      <c r="T11771" t="s">
        <v>63</v>
      </c>
    </row>
    <row r="11772" spans="1:20" x14ac:dyDescent="0.35">
      <c r="A11772" t="s">
        <v>22800</v>
      </c>
      <c r="B11772" s="5" t="s">
        <v>21</v>
      </c>
      <c r="C11772" s="6">
        <v>118889</v>
      </c>
      <c r="D11772" t="s">
        <v>22</v>
      </c>
      <c r="E11772">
        <v>118889</v>
      </c>
      <c r="F11772" s="5" t="s">
        <v>50</v>
      </c>
      <c r="G11772" s="5" t="s">
        <v>51</v>
      </c>
      <c r="H11772" s="5" t="s">
        <v>191</v>
      </c>
      <c r="I11772" t="s">
        <v>35</v>
      </c>
      <c r="J11772" t="s">
        <v>126</v>
      </c>
      <c r="K11772">
        <v>50</v>
      </c>
      <c r="L11772" s="5" t="s">
        <v>22801</v>
      </c>
      <c r="M11772" s="5" t="s">
        <v>54</v>
      </c>
      <c r="N11772">
        <v>2</v>
      </c>
      <c r="O11772" t="s">
        <v>147</v>
      </c>
      <c r="P11772" s="1">
        <v>45522</v>
      </c>
      <c r="Q11772" s="1">
        <v>45582</v>
      </c>
      <c r="R11772">
        <v>669</v>
      </c>
      <c r="S11772" s="4">
        <v>5.3</v>
      </c>
      <c r="T11772" t="s">
        <v>63</v>
      </c>
    </row>
    <row r="11773" spans="1:20" x14ac:dyDescent="0.35">
      <c r="A11773" t="s">
        <v>22802</v>
      </c>
      <c r="B11773" s="5" t="s">
        <v>28801</v>
      </c>
      <c r="C11773" s="6">
        <v>145546</v>
      </c>
      <c r="D11773" t="s">
        <v>92</v>
      </c>
      <c r="E11773">
        <v>109160</v>
      </c>
      <c r="F11773" s="5" t="s">
        <v>66</v>
      </c>
      <c r="G11773" s="5" t="s">
        <v>59</v>
      </c>
      <c r="H11773" s="5" t="s">
        <v>93</v>
      </c>
      <c r="I11773" t="s">
        <v>26</v>
      </c>
      <c r="J11773" t="s">
        <v>93</v>
      </c>
      <c r="K11773">
        <v>100</v>
      </c>
      <c r="L11773" s="5" t="s">
        <v>22803</v>
      </c>
      <c r="M11773" s="5" t="s">
        <v>70</v>
      </c>
      <c r="N11773">
        <v>7</v>
      </c>
      <c r="O11773" t="s">
        <v>107</v>
      </c>
      <c r="P11773" s="1">
        <v>45541</v>
      </c>
      <c r="Q11773" s="1">
        <v>45601</v>
      </c>
      <c r="R11773">
        <v>1299</v>
      </c>
      <c r="S11773" s="4">
        <v>7.1</v>
      </c>
      <c r="T11773" t="s">
        <v>47</v>
      </c>
    </row>
    <row r="11774" spans="1:20" x14ac:dyDescent="0.35">
      <c r="A11774" t="s">
        <v>22804</v>
      </c>
      <c r="B11774" s="5" t="s">
        <v>100</v>
      </c>
      <c r="C11774" s="6">
        <v>91754</v>
      </c>
      <c r="D11774" t="s">
        <v>41</v>
      </c>
      <c r="E11774">
        <v>77991</v>
      </c>
      <c r="F11774" s="5" t="s">
        <v>50</v>
      </c>
      <c r="G11774" s="5" t="s">
        <v>51</v>
      </c>
      <c r="H11774" s="5" t="s">
        <v>126</v>
      </c>
      <c r="I11774" t="s">
        <v>44</v>
      </c>
      <c r="J11774" t="s">
        <v>126</v>
      </c>
      <c r="K11774">
        <v>100</v>
      </c>
      <c r="L11774" s="5" t="s">
        <v>22805</v>
      </c>
      <c r="M11774" s="5" t="s">
        <v>28</v>
      </c>
      <c r="N11774">
        <v>3</v>
      </c>
      <c r="O11774" t="s">
        <v>29</v>
      </c>
      <c r="P11774" s="1">
        <v>45500</v>
      </c>
      <c r="Q11774" s="1">
        <v>45522</v>
      </c>
      <c r="R11774">
        <v>745</v>
      </c>
      <c r="S11774" s="4">
        <v>6.8</v>
      </c>
      <c r="T11774" t="s">
        <v>108</v>
      </c>
    </row>
    <row r="11775" spans="1:20" x14ac:dyDescent="0.35">
      <c r="A11775" t="s">
        <v>22806</v>
      </c>
      <c r="B11775" s="5" t="s">
        <v>28802</v>
      </c>
      <c r="C11775" s="6">
        <v>144229</v>
      </c>
      <c r="D11775" t="s">
        <v>92</v>
      </c>
      <c r="E11775">
        <v>108172</v>
      </c>
      <c r="F11775" s="5" t="s">
        <v>23</v>
      </c>
      <c r="G11775" s="5" t="s">
        <v>51</v>
      </c>
      <c r="H11775" s="5" t="s">
        <v>93</v>
      </c>
      <c r="I11775" t="s">
        <v>26</v>
      </c>
      <c r="J11775" t="s">
        <v>43</v>
      </c>
      <c r="K11775">
        <v>100</v>
      </c>
      <c r="L11775" s="5" t="s">
        <v>14118</v>
      </c>
      <c r="M11775" s="5" t="s">
        <v>54</v>
      </c>
      <c r="N11775">
        <v>18</v>
      </c>
      <c r="O11775" t="s">
        <v>141</v>
      </c>
      <c r="P11775" s="1">
        <v>45338</v>
      </c>
      <c r="Q11775" s="1">
        <v>45361</v>
      </c>
      <c r="R11775">
        <v>1543</v>
      </c>
      <c r="S11775" s="4">
        <v>8</v>
      </c>
      <c r="T11775" t="s">
        <v>136</v>
      </c>
    </row>
    <row r="11776" spans="1:20" x14ac:dyDescent="0.35">
      <c r="A11776" t="s">
        <v>22807</v>
      </c>
      <c r="B11776" s="5" t="s">
        <v>57</v>
      </c>
      <c r="C11776" s="6">
        <v>109199</v>
      </c>
      <c r="D11776" t="s">
        <v>41</v>
      </c>
      <c r="E11776">
        <v>92819</v>
      </c>
      <c r="F11776" s="5" t="s">
        <v>66</v>
      </c>
      <c r="G11776" s="5" t="s">
        <v>24</v>
      </c>
      <c r="H11776" s="5" t="s">
        <v>151</v>
      </c>
      <c r="I11776" t="s">
        <v>44</v>
      </c>
      <c r="J11776" t="s">
        <v>151</v>
      </c>
      <c r="K11776">
        <v>0</v>
      </c>
      <c r="L11776" s="5" t="s">
        <v>22808</v>
      </c>
      <c r="M11776" s="5" t="s">
        <v>70</v>
      </c>
      <c r="N11776">
        <v>7</v>
      </c>
      <c r="O11776" t="s">
        <v>46</v>
      </c>
      <c r="P11776" s="1">
        <v>45691</v>
      </c>
      <c r="Q11776" s="1">
        <v>45724</v>
      </c>
      <c r="R11776">
        <v>2168</v>
      </c>
      <c r="S11776" s="4">
        <v>8.3000000000000007</v>
      </c>
      <c r="T11776" t="s">
        <v>47</v>
      </c>
    </row>
    <row r="11777" spans="1:20" x14ac:dyDescent="0.35">
      <c r="A11777" t="s">
        <v>22809</v>
      </c>
      <c r="B11777" s="5" t="s">
        <v>32</v>
      </c>
      <c r="C11777" s="6">
        <v>56909</v>
      </c>
      <c r="D11777" t="s">
        <v>22</v>
      </c>
      <c r="E11777">
        <v>56909</v>
      </c>
      <c r="F11777" s="5" t="s">
        <v>58</v>
      </c>
      <c r="G11777" s="5" t="s">
        <v>42</v>
      </c>
      <c r="H11777" s="5" t="s">
        <v>52</v>
      </c>
      <c r="I11777" t="s">
        <v>26</v>
      </c>
      <c r="J11777" t="s">
        <v>52</v>
      </c>
      <c r="K11777">
        <v>100</v>
      </c>
      <c r="L11777" s="5" t="s">
        <v>22810</v>
      </c>
      <c r="M11777" s="5" t="s">
        <v>54</v>
      </c>
      <c r="N11777">
        <v>1</v>
      </c>
      <c r="O11777" t="s">
        <v>141</v>
      </c>
      <c r="P11777" s="1">
        <v>45398</v>
      </c>
      <c r="Q11777" s="1">
        <v>45439</v>
      </c>
      <c r="R11777">
        <v>1343</v>
      </c>
      <c r="S11777" s="4">
        <v>7</v>
      </c>
      <c r="T11777" t="s">
        <v>243</v>
      </c>
    </row>
    <row r="11778" spans="1:20" x14ac:dyDescent="0.35">
      <c r="A11778" t="s">
        <v>22811</v>
      </c>
      <c r="B11778" s="5" t="s">
        <v>73</v>
      </c>
      <c r="C11778" s="6">
        <v>117496</v>
      </c>
      <c r="D11778" t="s">
        <v>22</v>
      </c>
      <c r="E11778">
        <v>117496</v>
      </c>
      <c r="F11778" s="5" t="s">
        <v>23</v>
      </c>
      <c r="G11778" s="5" t="s">
        <v>24</v>
      </c>
      <c r="H11778" s="5" t="s">
        <v>157</v>
      </c>
      <c r="I11778" t="s">
        <v>26</v>
      </c>
      <c r="J11778" t="s">
        <v>157</v>
      </c>
      <c r="K11778">
        <v>100</v>
      </c>
      <c r="L11778" s="5" t="s">
        <v>22812</v>
      </c>
      <c r="M11778" s="5" t="s">
        <v>28</v>
      </c>
      <c r="N11778">
        <v>19</v>
      </c>
      <c r="O11778" t="s">
        <v>29</v>
      </c>
      <c r="P11778" s="1">
        <v>45300</v>
      </c>
      <c r="Q11778" s="1">
        <v>45323</v>
      </c>
      <c r="R11778">
        <v>1773</v>
      </c>
      <c r="S11778" s="4">
        <v>6.1</v>
      </c>
      <c r="T11778" t="s">
        <v>118</v>
      </c>
    </row>
    <row r="11779" spans="1:20" x14ac:dyDescent="0.35">
      <c r="A11779" t="s">
        <v>22813</v>
      </c>
      <c r="B11779" s="5" t="s">
        <v>28800</v>
      </c>
      <c r="C11779" s="6">
        <v>115487</v>
      </c>
      <c r="D11779" t="s">
        <v>22</v>
      </c>
      <c r="E11779">
        <v>115487</v>
      </c>
      <c r="F11779" s="5" t="s">
        <v>50</v>
      </c>
      <c r="G11779" s="5" t="s">
        <v>51</v>
      </c>
      <c r="H11779" s="5" t="s">
        <v>97</v>
      </c>
      <c r="I11779" t="s">
        <v>35</v>
      </c>
      <c r="J11779" t="s">
        <v>97</v>
      </c>
      <c r="K11779">
        <v>100</v>
      </c>
      <c r="L11779" s="5" t="s">
        <v>22814</v>
      </c>
      <c r="M11779" s="5" t="s">
        <v>28</v>
      </c>
      <c r="N11779">
        <v>4</v>
      </c>
      <c r="O11779" t="s">
        <v>107</v>
      </c>
      <c r="P11779" s="1">
        <v>45293</v>
      </c>
      <c r="Q11779" s="1">
        <v>45366</v>
      </c>
      <c r="R11779">
        <v>980</v>
      </c>
      <c r="S11779" s="4">
        <v>7.2</v>
      </c>
      <c r="T11779" t="s">
        <v>55</v>
      </c>
    </row>
    <row r="11780" spans="1:20" x14ac:dyDescent="0.35">
      <c r="A11780" t="s">
        <v>22815</v>
      </c>
      <c r="B11780" s="5" t="s">
        <v>49</v>
      </c>
      <c r="C11780" s="6">
        <v>115188</v>
      </c>
      <c r="D11780" t="s">
        <v>41</v>
      </c>
      <c r="E11780">
        <v>97910</v>
      </c>
      <c r="F11780" s="5" t="s">
        <v>50</v>
      </c>
      <c r="G11780" s="5" t="s">
        <v>59</v>
      </c>
      <c r="H11780" s="5" t="s">
        <v>126</v>
      </c>
      <c r="I11780" t="s">
        <v>26</v>
      </c>
      <c r="J11780" t="s">
        <v>116</v>
      </c>
      <c r="K11780">
        <v>0</v>
      </c>
      <c r="L11780" s="5" t="s">
        <v>22816</v>
      </c>
      <c r="M11780" s="5" t="s">
        <v>54</v>
      </c>
      <c r="N11780">
        <v>4</v>
      </c>
      <c r="O11780" t="s">
        <v>107</v>
      </c>
      <c r="P11780" s="1">
        <v>45511</v>
      </c>
      <c r="Q11780" s="1">
        <v>45541</v>
      </c>
      <c r="R11780">
        <v>609</v>
      </c>
      <c r="S11780" s="4">
        <v>6.4</v>
      </c>
      <c r="T11780" t="s">
        <v>55</v>
      </c>
    </row>
    <row r="11781" spans="1:20" x14ac:dyDescent="0.35">
      <c r="A11781" t="s">
        <v>22817</v>
      </c>
      <c r="B11781" s="5" t="s">
        <v>145</v>
      </c>
      <c r="C11781" s="6">
        <v>192782</v>
      </c>
      <c r="D11781" t="s">
        <v>22</v>
      </c>
      <c r="E11781">
        <v>192782</v>
      </c>
      <c r="F11781" s="5" t="s">
        <v>23</v>
      </c>
      <c r="G11781" s="5" t="s">
        <v>51</v>
      </c>
      <c r="H11781" s="5" t="s">
        <v>129</v>
      </c>
      <c r="I11781" t="s">
        <v>26</v>
      </c>
      <c r="J11781" t="s">
        <v>129</v>
      </c>
      <c r="K11781">
        <v>50</v>
      </c>
      <c r="L11781" s="5" t="s">
        <v>22818</v>
      </c>
      <c r="M11781" s="5" t="s">
        <v>28</v>
      </c>
      <c r="N11781">
        <v>16</v>
      </c>
      <c r="O11781" t="s">
        <v>147</v>
      </c>
      <c r="P11781" s="1">
        <v>45737</v>
      </c>
      <c r="Q11781" s="1">
        <v>45771</v>
      </c>
      <c r="R11781">
        <v>648</v>
      </c>
      <c r="S11781" s="4">
        <v>9.1</v>
      </c>
      <c r="T11781" t="s">
        <v>95</v>
      </c>
    </row>
    <row r="11782" spans="1:20" x14ac:dyDescent="0.35">
      <c r="A11782" t="s">
        <v>22819</v>
      </c>
      <c r="B11782" s="5" t="s">
        <v>105</v>
      </c>
      <c r="C11782" s="6">
        <v>158600</v>
      </c>
      <c r="D11782" t="s">
        <v>41</v>
      </c>
      <c r="E11782">
        <v>134810</v>
      </c>
      <c r="F11782" s="5" t="s">
        <v>23</v>
      </c>
      <c r="G11782" s="5" t="s">
        <v>42</v>
      </c>
      <c r="H11782" s="5" t="s">
        <v>126</v>
      </c>
      <c r="I11782" t="s">
        <v>44</v>
      </c>
      <c r="J11782" t="s">
        <v>126</v>
      </c>
      <c r="K11782">
        <v>100</v>
      </c>
      <c r="L11782" s="5" t="s">
        <v>4653</v>
      </c>
      <c r="M11782" s="5" t="s">
        <v>54</v>
      </c>
      <c r="N11782">
        <v>14</v>
      </c>
      <c r="O11782" t="s">
        <v>46</v>
      </c>
      <c r="P11782" s="1">
        <v>45558</v>
      </c>
      <c r="Q11782" s="1">
        <v>45614</v>
      </c>
      <c r="R11782">
        <v>582</v>
      </c>
      <c r="S11782" s="4">
        <v>5.5</v>
      </c>
      <c r="T11782" t="s">
        <v>210</v>
      </c>
    </row>
    <row r="11783" spans="1:20" x14ac:dyDescent="0.35">
      <c r="A11783" t="s">
        <v>22820</v>
      </c>
      <c r="B11783" s="5" t="s">
        <v>57</v>
      </c>
      <c r="C11783" s="6">
        <v>64447</v>
      </c>
      <c r="D11783" t="s">
        <v>92</v>
      </c>
      <c r="E11783">
        <v>48335</v>
      </c>
      <c r="F11783" s="5" t="s">
        <v>58</v>
      </c>
      <c r="G11783" s="5" t="s">
        <v>42</v>
      </c>
      <c r="H11783" s="5" t="s">
        <v>93</v>
      </c>
      <c r="I11783" t="s">
        <v>26</v>
      </c>
      <c r="J11783" t="s">
        <v>93</v>
      </c>
      <c r="K11783">
        <v>100</v>
      </c>
      <c r="L11783" s="5" t="s">
        <v>22821</v>
      </c>
      <c r="M11783" s="5" t="s">
        <v>70</v>
      </c>
      <c r="N11783">
        <v>0</v>
      </c>
      <c r="O11783" t="s">
        <v>62</v>
      </c>
      <c r="P11783" s="1">
        <v>45498</v>
      </c>
      <c r="Q11783" s="1">
        <v>45540</v>
      </c>
      <c r="R11783">
        <v>1713</v>
      </c>
      <c r="S11783" s="4">
        <v>6.5</v>
      </c>
      <c r="T11783" t="s">
        <v>153</v>
      </c>
    </row>
    <row r="11784" spans="1:20" x14ac:dyDescent="0.35">
      <c r="A11784" t="s">
        <v>22822</v>
      </c>
      <c r="B11784" s="5" t="s">
        <v>28802</v>
      </c>
      <c r="C11784" s="6">
        <v>189773</v>
      </c>
      <c r="D11784" t="s">
        <v>120</v>
      </c>
      <c r="E11784">
        <v>170796</v>
      </c>
      <c r="F11784" s="5" t="s">
        <v>66</v>
      </c>
      <c r="G11784" s="5" t="s">
        <v>51</v>
      </c>
      <c r="H11784" s="5" t="s">
        <v>121</v>
      </c>
      <c r="I11784" t="s">
        <v>26</v>
      </c>
      <c r="J11784" t="s">
        <v>915</v>
      </c>
      <c r="K11784">
        <v>100</v>
      </c>
      <c r="L11784" s="5" t="s">
        <v>4605</v>
      </c>
      <c r="M11784" s="5" t="s">
        <v>28</v>
      </c>
      <c r="N11784">
        <v>8</v>
      </c>
      <c r="O11784" t="s">
        <v>29</v>
      </c>
      <c r="P11784" s="1">
        <v>45440</v>
      </c>
      <c r="Q11784" s="1">
        <v>45497</v>
      </c>
      <c r="R11784">
        <v>1824</v>
      </c>
      <c r="S11784" s="4">
        <v>6.1</v>
      </c>
      <c r="T11784" t="s">
        <v>118</v>
      </c>
    </row>
    <row r="11785" spans="1:20" x14ac:dyDescent="0.35">
      <c r="A11785" t="s">
        <v>22823</v>
      </c>
      <c r="B11785" s="5" t="s">
        <v>145</v>
      </c>
      <c r="C11785" s="6">
        <v>136525</v>
      </c>
      <c r="D11785" t="s">
        <v>74</v>
      </c>
      <c r="E11785">
        <v>170656</v>
      </c>
      <c r="F11785" s="5" t="s">
        <v>66</v>
      </c>
      <c r="G11785" s="5" t="s">
        <v>42</v>
      </c>
      <c r="H11785" s="5" t="s">
        <v>75</v>
      </c>
      <c r="I11785" t="s">
        <v>35</v>
      </c>
      <c r="J11785" t="s">
        <v>75</v>
      </c>
      <c r="K11785">
        <v>100</v>
      </c>
      <c r="L11785" s="5" t="s">
        <v>22824</v>
      </c>
      <c r="M11785" s="5" t="s">
        <v>37</v>
      </c>
      <c r="N11785">
        <v>9</v>
      </c>
      <c r="O11785" t="s">
        <v>112</v>
      </c>
      <c r="P11785" s="1">
        <v>45557</v>
      </c>
      <c r="Q11785" s="1">
        <v>45617</v>
      </c>
      <c r="R11785">
        <v>1768</v>
      </c>
      <c r="S11785" s="4">
        <v>5.3</v>
      </c>
      <c r="T11785" t="s">
        <v>243</v>
      </c>
    </row>
    <row r="11786" spans="1:20" x14ac:dyDescent="0.35">
      <c r="A11786" t="s">
        <v>22825</v>
      </c>
      <c r="B11786" s="5" t="s">
        <v>32</v>
      </c>
      <c r="C11786" s="6">
        <v>108746</v>
      </c>
      <c r="D11786" t="s">
        <v>22</v>
      </c>
      <c r="E11786">
        <v>108746</v>
      </c>
      <c r="F11786" s="5" t="s">
        <v>23</v>
      </c>
      <c r="G11786" s="5" t="s">
        <v>59</v>
      </c>
      <c r="H11786" s="5" t="s">
        <v>165</v>
      </c>
      <c r="I11786" t="s">
        <v>44</v>
      </c>
      <c r="J11786" t="s">
        <v>165</v>
      </c>
      <c r="K11786">
        <v>50</v>
      </c>
      <c r="L11786" s="5" t="s">
        <v>22826</v>
      </c>
      <c r="M11786" s="5" t="s">
        <v>70</v>
      </c>
      <c r="N11786">
        <v>16</v>
      </c>
      <c r="O11786" t="s">
        <v>71</v>
      </c>
      <c r="P11786" s="1">
        <v>45730</v>
      </c>
      <c r="Q11786" s="1">
        <v>45801</v>
      </c>
      <c r="R11786">
        <v>2133</v>
      </c>
      <c r="S11786" s="4">
        <v>6.3</v>
      </c>
      <c r="T11786" t="s">
        <v>30</v>
      </c>
    </row>
    <row r="11787" spans="1:20" x14ac:dyDescent="0.35">
      <c r="A11787" t="s">
        <v>22827</v>
      </c>
      <c r="B11787" s="5" t="s">
        <v>57</v>
      </c>
      <c r="C11787" s="6">
        <v>79890</v>
      </c>
      <c r="D11787" t="s">
        <v>22</v>
      </c>
      <c r="E11787">
        <v>79890</v>
      </c>
      <c r="F11787" s="5" t="s">
        <v>23</v>
      </c>
      <c r="G11787" s="5" t="s">
        <v>24</v>
      </c>
      <c r="H11787" s="5" t="s">
        <v>157</v>
      </c>
      <c r="I11787" t="s">
        <v>44</v>
      </c>
      <c r="J11787" t="s">
        <v>101</v>
      </c>
      <c r="K11787">
        <v>50</v>
      </c>
      <c r="L11787" s="5" t="s">
        <v>22828</v>
      </c>
      <c r="M11787" s="5" t="s">
        <v>54</v>
      </c>
      <c r="N11787">
        <v>15</v>
      </c>
      <c r="O11787" t="s">
        <v>46</v>
      </c>
      <c r="P11787" s="1">
        <v>45625</v>
      </c>
      <c r="Q11787" s="1">
        <v>45646</v>
      </c>
      <c r="R11787">
        <v>1445</v>
      </c>
      <c r="S11787" s="4">
        <v>5.3</v>
      </c>
      <c r="T11787" t="s">
        <v>118</v>
      </c>
    </row>
    <row r="11788" spans="1:20" x14ac:dyDescent="0.35">
      <c r="A11788" t="s">
        <v>22829</v>
      </c>
      <c r="B11788" s="5" t="s">
        <v>28802</v>
      </c>
      <c r="C11788" s="6">
        <v>128508</v>
      </c>
      <c r="D11788" t="s">
        <v>22</v>
      </c>
      <c r="E11788">
        <v>128508</v>
      </c>
      <c r="F11788" s="5" t="s">
        <v>23</v>
      </c>
      <c r="G11788" s="5" t="s">
        <v>59</v>
      </c>
      <c r="H11788" s="5" t="s">
        <v>52</v>
      </c>
      <c r="I11788" t="s">
        <v>44</v>
      </c>
      <c r="J11788" t="s">
        <v>1192</v>
      </c>
      <c r="K11788">
        <v>50</v>
      </c>
      <c r="L11788" s="5" t="s">
        <v>19407</v>
      </c>
      <c r="M11788" s="5" t="s">
        <v>70</v>
      </c>
      <c r="N11788">
        <v>16</v>
      </c>
      <c r="O11788" t="s">
        <v>71</v>
      </c>
      <c r="P11788" s="1">
        <v>45624</v>
      </c>
      <c r="Q11788" s="1">
        <v>45662</v>
      </c>
      <c r="R11788">
        <v>1335</v>
      </c>
      <c r="S11788" s="4">
        <v>10</v>
      </c>
      <c r="T11788" t="s">
        <v>243</v>
      </c>
    </row>
    <row r="11789" spans="1:20" x14ac:dyDescent="0.35">
      <c r="A11789" t="s">
        <v>22830</v>
      </c>
      <c r="B11789" s="5" t="s">
        <v>49</v>
      </c>
      <c r="C11789" s="6">
        <v>149717</v>
      </c>
      <c r="D11789" t="s">
        <v>41</v>
      </c>
      <c r="E11789">
        <v>127259</v>
      </c>
      <c r="F11789" s="5" t="s">
        <v>66</v>
      </c>
      <c r="G11789" s="5" t="s">
        <v>59</v>
      </c>
      <c r="H11789" s="5" t="s">
        <v>126</v>
      </c>
      <c r="I11789" t="s">
        <v>26</v>
      </c>
      <c r="J11789" t="s">
        <v>126</v>
      </c>
      <c r="K11789">
        <v>0</v>
      </c>
      <c r="L11789" s="5" t="s">
        <v>14439</v>
      </c>
      <c r="M11789" s="5" t="s">
        <v>70</v>
      </c>
      <c r="N11789">
        <v>6</v>
      </c>
      <c r="O11789" t="s">
        <v>85</v>
      </c>
      <c r="P11789" s="1">
        <v>45434</v>
      </c>
      <c r="Q11789" s="1">
        <v>45485</v>
      </c>
      <c r="R11789">
        <v>893</v>
      </c>
      <c r="S11789" s="4">
        <v>5.5</v>
      </c>
      <c r="T11789" t="s">
        <v>55</v>
      </c>
    </row>
    <row r="11790" spans="1:20" x14ac:dyDescent="0.35">
      <c r="A11790" t="s">
        <v>22831</v>
      </c>
      <c r="B11790" s="5" t="s">
        <v>145</v>
      </c>
      <c r="C11790" s="6">
        <v>74780</v>
      </c>
      <c r="D11790" t="s">
        <v>120</v>
      </c>
      <c r="E11790">
        <v>67302</v>
      </c>
      <c r="F11790" s="5" t="s">
        <v>58</v>
      </c>
      <c r="G11790" s="5" t="s">
        <v>42</v>
      </c>
      <c r="H11790" s="5" t="s">
        <v>121</v>
      </c>
      <c r="I11790" t="s">
        <v>26</v>
      </c>
      <c r="J11790" t="s">
        <v>304</v>
      </c>
      <c r="K11790">
        <v>100</v>
      </c>
      <c r="L11790" s="5" t="s">
        <v>22832</v>
      </c>
      <c r="M11790" s="5" t="s">
        <v>70</v>
      </c>
      <c r="N11790">
        <v>0</v>
      </c>
      <c r="O11790" t="s">
        <v>46</v>
      </c>
      <c r="P11790" s="1">
        <v>45742</v>
      </c>
      <c r="Q11790" s="1">
        <v>45758</v>
      </c>
      <c r="R11790">
        <v>846</v>
      </c>
      <c r="S11790" s="4">
        <v>8.6999999999999993</v>
      </c>
      <c r="T11790" t="s">
        <v>108</v>
      </c>
    </row>
    <row r="11791" spans="1:20" x14ac:dyDescent="0.35">
      <c r="A11791" t="s">
        <v>22833</v>
      </c>
      <c r="B11791" s="5" t="s">
        <v>174</v>
      </c>
      <c r="C11791" s="6">
        <v>86855</v>
      </c>
      <c r="D11791" t="s">
        <v>41</v>
      </c>
      <c r="E11791">
        <v>73827</v>
      </c>
      <c r="F11791" s="5" t="s">
        <v>58</v>
      </c>
      <c r="G11791" s="5" t="s">
        <v>59</v>
      </c>
      <c r="H11791" s="5" t="s">
        <v>60</v>
      </c>
      <c r="I11791" t="s">
        <v>35</v>
      </c>
      <c r="J11791" t="s">
        <v>60</v>
      </c>
      <c r="K11791">
        <v>50</v>
      </c>
      <c r="L11791" s="5" t="s">
        <v>22834</v>
      </c>
      <c r="M11791" s="5" t="s">
        <v>28</v>
      </c>
      <c r="N11791">
        <v>1</v>
      </c>
      <c r="O11791" t="s">
        <v>78</v>
      </c>
      <c r="P11791" s="1">
        <v>45357</v>
      </c>
      <c r="Q11791" s="1">
        <v>45412</v>
      </c>
      <c r="R11791">
        <v>577</v>
      </c>
      <c r="S11791" s="4">
        <v>9.1</v>
      </c>
      <c r="T11791" t="s">
        <v>38</v>
      </c>
    </row>
    <row r="11792" spans="1:20" x14ac:dyDescent="0.35">
      <c r="A11792" t="s">
        <v>22835</v>
      </c>
      <c r="B11792" s="5" t="s">
        <v>28802</v>
      </c>
      <c r="C11792" s="6">
        <v>153299</v>
      </c>
      <c r="D11792" t="s">
        <v>81</v>
      </c>
      <c r="E11792">
        <v>206954</v>
      </c>
      <c r="F11792" s="5" t="s">
        <v>66</v>
      </c>
      <c r="G11792" s="5" t="s">
        <v>42</v>
      </c>
      <c r="H11792" s="5" t="s">
        <v>82</v>
      </c>
      <c r="I11792" t="s">
        <v>35</v>
      </c>
      <c r="J11792" t="s">
        <v>1090</v>
      </c>
      <c r="K11792">
        <v>0</v>
      </c>
      <c r="L11792" s="5" t="s">
        <v>18779</v>
      </c>
      <c r="M11792" s="5" t="s">
        <v>70</v>
      </c>
      <c r="N11792">
        <v>9</v>
      </c>
      <c r="O11792" t="s">
        <v>135</v>
      </c>
      <c r="P11792" s="1">
        <v>45408</v>
      </c>
      <c r="Q11792" s="1">
        <v>45423</v>
      </c>
      <c r="R11792">
        <v>1120</v>
      </c>
      <c r="S11792" s="4">
        <v>5.6</v>
      </c>
      <c r="T11792" t="s">
        <v>95</v>
      </c>
    </row>
    <row r="11793" spans="1:20" x14ac:dyDescent="0.35">
      <c r="A11793" t="s">
        <v>22836</v>
      </c>
      <c r="B11793" s="5" t="s">
        <v>32</v>
      </c>
      <c r="C11793" s="6">
        <v>53256</v>
      </c>
      <c r="D11793" t="s">
        <v>22</v>
      </c>
      <c r="E11793">
        <v>53256</v>
      </c>
      <c r="F11793" s="5" t="s">
        <v>58</v>
      </c>
      <c r="G11793" s="5" t="s">
        <v>24</v>
      </c>
      <c r="H11793" s="5" t="s">
        <v>129</v>
      </c>
      <c r="I11793" t="s">
        <v>44</v>
      </c>
      <c r="J11793" t="s">
        <v>129</v>
      </c>
      <c r="K11793">
        <v>100</v>
      </c>
      <c r="L11793" s="5" t="s">
        <v>22837</v>
      </c>
      <c r="M11793" s="5" t="s">
        <v>28</v>
      </c>
      <c r="N11793">
        <v>1</v>
      </c>
      <c r="O11793" t="s">
        <v>78</v>
      </c>
      <c r="P11793" s="1">
        <v>45380</v>
      </c>
      <c r="Q11793" s="1">
        <v>45409</v>
      </c>
      <c r="R11793">
        <v>1989</v>
      </c>
      <c r="S11793" s="4">
        <v>7.5</v>
      </c>
      <c r="T11793" t="s">
        <v>277</v>
      </c>
    </row>
    <row r="11794" spans="1:20" x14ac:dyDescent="0.35">
      <c r="A11794" t="s">
        <v>22838</v>
      </c>
      <c r="B11794" s="5" t="s">
        <v>145</v>
      </c>
      <c r="C11794" s="6">
        <v>104761</v>
      </c>
      <c r="D11794" t="s">
        <v>22</v>
      </c>
      <c r="E11794">
        <v>104761</v>
      </c>
      <c r="F11794" s="5" t="s">
        <v>58</v>
      </c>
      <c r="G11794" s="5" t="s">
        <v>42</v>
      </c>
      <c r="H11794" s="5" t="s">
        <v>68</v>
      </c>
      <c r="I11794" t="s">
        <v>35</v>
      </c>
      <c r="J11794" t="s">
        <v>68</v>
      </c>
      <c r="K11794">
        <v>0</v>
      </c>
      <c r="L11794" s="5" t="s">
        <v>22839</v>
      </c>
      <c r="M11794" s="5" t="s">
        <v>28</v>
      </c>
      <c r="N11794">
        <v>1</v>
      </c>
      <c r="O11794" t="s">
        <v>46</v>
      </c>
      <c r="P11794" s="1">
        <v>45543</v>
      </c>
      <c r="Q11794" s="1">
        <v>45609</v>
      </c>
      <c r="R11794">
        <v>1927</v>
      </c>
      <c r="S11794" s="4">
        <v>5.5</v>
      </c>
      <c r="T11794" t="s">
        <v>95</v>
      </c>
    </row>
    <row r="11795" spans="1:20" x14ac:dyDescent="0.35">
      <c r="A11795" t="s">
        <v>22840</v>
      </c>
      <c r="B11795" s="5" t="s">
        <v>28799</v>
      </c>
      <c r="C11795" s="6">
        <v>257772</v>
      </c>
      <c r="D11795" t="s">
        <v>33</v>
      </c>
      <c r="E11795">
        <v>28354920</v>
      </c>
      <c r="F11795" s="5" t="s">
        <v>23</v>
      </c>
      <c r="G11795" s="5" t="s">
        <v>42</v>
      </c>
      <c r="H11795" s="5" t="s">
        <v>34</v>
      </c>
      <c r="I11795" t="s">
        <v>35</v>
      </c>
      <c r="J11795" t="s">
        <v>101</v>
      </c>
      <c r="K11795">
        <v>0</v>
      </c>
      <c r="L11795" s="5" t="s">
        <v>22841</v>
      </c>
      <c r="M11795" s="5" t="s">
        <v>37</v>
      </c>
      <c r="N11795">
        <v>11</v>
      </c>
      <c r="O11795" t="s">
        <v>131</v>
      </c>
      <c r="P11795" s="1">
        <v>45341</v>
      </c>
      <c r="Q11795" s="1">
        <v>45404</v>
      </c>
      <c r="R11795">
        <v>1495</v>
      </c>
      <c r="S11795" s="4">
        <v>7.6</v>
      </c>
      <c r="T11795" t="s">
        <v>210</v>
      </c>
    </row>
    <row r="11796" spans="1:20" x14ac:dyDescent="0.35">
      <c r="A11796" t="s">
        <v>22842</v>
      </c>
      <c r="B11796" s="5" t="s">
        <v>174</v>
      </c>
      <c r="C11796" s="6">
        <v>113051</v>
      </c>
      <c r="D11796" t="s">
        <v>22</v>
      </c>
      <c r="E11796">
        <v>113051</v>
      </c>
      <c r="F11796" s="5" t="s">
        <v>66</v>
      </c>
      <c r="G11796" s="5" t="s">
        <v>51</v>
      </c>
      <c r="H11796" s="5" t="s">
        <v>191</v>
      </c>
      <c r="I11796" t="s">
        <v>26</v>
      </c>
      <c r="J11796" t="s">
        <v>354</v>
      </c>
      <c r="K11796">
        <v>50</v>
      </c>
      <c r="L11796" s="5" t="s">
        <v>22843</v>
      </c>
      <c r="M11796" s="5" t="s">
        <v>70</v>
      </c>
      <c r="N11796">
        <v>5</v>
      </c>
      <c r="O11796" t="s">
        <v>107</v>
      </c>
      <c r="P11796" s="1">
        <v>45295</v>
      </c>
      <c r="Q11796" s="1">
        <v>45357</v>
      </c>
      <c r="R11796">
        <v>728</v>
      </c>
      <c r="S11796" s="4">
        <v>5.4</v>
      </c>
      <c r="T11796" t="s">
        <v>79</v>
      </c>
    </row>
    <row r="11797" spans="1:20" x14ac:dyDescent="0.35">
      <c r="A11797" t="s">
        <v>22844</v>
      </c>
      <c r="B11797" s="5" t="s">
        <v>28802</v>
      </c>
      <c r="C11797" s="6">
        <v>184356</v>
      </c>
      <c r="D11797" t="s">
        <v>33</v>
      </c>
      <c r="E11797">
        <v>20279160</v>
      </c>
      <c r="F11797" s="5" t="s">
        <v>66</v>
      </c>
      <c r="G11797" s="5" t="s">
        <v>24</v>
      </c>
      <c r="H11797" s="5" t="s">
        <v>34</v>
      </c>
      <c r="I11797" t="s">
        <v>35</v>
      </c>
      <c r="J11797" t="s">
        <v>34</v>
      </c>
      <c r="K11797">
        <v>100</v>
      </c>
      <c r="L11797" s="5" t="s">
        <v>18448</v>
      </c>
      <c r="M11797" s="5" t="s">
        <v>37</v>
      </c>
      <c r="N11797">
        <v>9</v>
      </c>
      <c r="O11797" t="s">
        <v>85</v>
      </c>
      <c r="P11797" s="1">
        <v>45385</v>
      </c>
      <c r="Q11797" s="1">
        <v>45406</v>
      </c>
      <c r="R11797">
        <v>1525</v>
      </c>
      <c r="S11797" s="4">
        <v>6.7</v>
      </c>
      <c r="T11797" t="s">
        <v>95</v>
      </c>
    </row>
    <row r="11798" spans="1:20" x14ac:dyDescent="0.35">
      <c r="A11798" t="s">
        <v>22845</v>
      </c>
      <c r="B11798" s="5" t="s">
        <v>28802</v>
      </c>
      <c r="C11798" s="6">
        <v>48522</v>
      </c>
      <c r="D11798" t="s">
        <v>74</v>
      </c>
      <c r="E11798">
        <v>60653</v>
      </c>
      <c r="F11798" s="5" t="s">
        <v>58</v>
      </c>
      <c r="G11798" s="5" t="s">
        <v>59</v>
      </c>
      <c r="H11798" s="5" t="s">
        <v>75</v>
      </c>
      <c r="I11798" t="s">
        <v>26</v>
      </c>
      <c r="J11798" t="s">
        <v>75</v>
      </c>
      <c r="K11798">
        <v>50</v>
      </c>
      <c r="L11798" s="5" t="s">
        <v>2294</v>
      </c>
      <c r="M11798" s="5" t="s">
        <v>37</v>
      </c>
      <c r="N11798">
        <v>1</v>
      </c>
      <c r="O11798" t="s">
        <v>131</v>
      </c>
      <c r="P11798" s="1">
        <v>45437</v>
      </c>
      <c r="Q11798" s="1">
        <v>45493</v>
      </c>
      <c r="R11798">
        <v>1523</v>
      </c>
      <c r="S11798" s="4">
        <v>6.9</v>
      </c>
      <c r="T11798" t="s">
        <v>103</v>
      </c>
    </row>
    <row r="11799" spans="1:20" x14ac:dyDescent="0.35">
      <c r="A11799" t="s">
        <v>22846</v>
      </c>
      <c r="B11799" s="5" t="s">
        <v>40</v>
      </c>
      <c r="C11799" s="6">
        <v>57358</v>
      </c>
      <c r="D11799" t="s">
        <v>65</v>
      </c>
      <c r="E11799">
        <v>74565</v>
      </c>
      <c r="F11799" s="5" t="s">
        <v>58</v>
      </c>
      <c r="G11799" s="5" t="s">
        <v>42</v>
      </c>
      <c r="H11799" s="5" t="s">
        <v>67</v>
      </c>
      <c r="I11799" t="s">
        <v>26</v>
      </c>
      <c r="J11799" t="s">
        <v>67</v>
      </c>
      <c r="K11799">
        <v>100</v>
      </c>
      <c r="L11799" s="5" t="s">
        <v>22847</v>
      </c>
      <c r="M11799" s="5" t="s">
        <v>28</v>
      </c>
      <c r="N11799">
        <v>0</v>
      </c>
      <c r="O11799" t="s">
        <v>131</v>
      </c>
      <c r="P11799" s="1">
        <v>45765</v>
      </c>
      <c r="Q11799" s="1">
        <v>45780</v>
      </c>
      <c r="R11799">
        <v>1292</v>
      </c>
      <c r="S11799" s="4">
        <v>8.6999999999999993</v>
      </c>
      <c r="T11799" t="s">
        <v>153</v>
      </c>
    </row>
    <row r="11800" spans="1:20" x14ac:dyDescent="0.35">
      <c r="A11800" t="s">
        <v>22848</v>
      </c>
      <c r="B11800" s="5" t="s">
        <v>28802</v>
      </c>
      <c r="C11800" s="6">
        <v>92877</v>
      </c>
      <c r="D11800" t="s">
        <v>74</v>
      </c>
      <c r="E11800">
        <v>116096</v>
      </c>
      <c r="F11800" s="5" t="s">
        <v>66</v>
      </c>
      <c r="G11800" s="5" t="s">
        <v>59</v>
      </c>
      <c r="H11800" s="5" t="s">
        <v>75</v>
      </c>
      <c r="I11800" t="s">
        <v>44</v>
      </c>
      <c r="J11800" t="s">
        <v>75</v>
      </c>
      <c r="K11800">
        <v>0</v>
      </c>
      <c r="L11800" s="5" t="s">
        <v>22849</v>
      </c>
      <c r="M11800" s="5" t="s">
        <v>28</v>
      </c>
      <c r="N11800">
        <v>8</v>
      </c>
      <c r="O11800" t="s">
        <v>172</v>
      </c>
      <c r="P11800" s="1">
        <v>45297</v>
      </c>
      <c r="Q11800" s="1">
        <v>45364</v>
      </c>
      <c r="R11800">
        <v>2113</v>
      </c>
      <c r="S11800" s="4">
        <v>9.1</v>
      </c>
      <c r="T11800" t="s">
        <v>38</v>
      </c>
    </row>
    <row r="11801" spans="1:20" x14ac:dyDescent="0.35">
      <c r="A11801" t="s">
        <v>22850</v>
      </c>
      <c r="B11801" s="5" t="s">
        <v>40</v>
      </c>
      <c r="C11801" s="6">
        <v>64999</v>
      </c>
      <c r="D11801" t="s">
        <v>22</v>
      </c>
      <c r="E11801">
        <v>64999</v>
      </c>
      <c r="F11801" s="5" t="s">
        <v>50</v>
      </c>
      <c r="G11801" s="5" t="s">
        <v>59</v>
      </c>
      <c r="H11801" s="5" t="s">
        <v>191</v>
      </c>
      <c r="I11801" t="s">
        <v>44</v>
      </c>
      <c r="J11801" t="s">
        <v>191</v>
      </c>
      <c r="K11801">
        <v>0</v>
      </c>
      <c r="L11801" s="5" t="s">
        <v>22851</v>
      </c>
      <c r="M11801" s="5" t="s">
        <v>28</v>
      </c>
      <c r="N11801">
        <v>3</v>
      </c>
      <c r="O11801" t="s">
        <v>29</v>
      </c>
      <c r="P11801" s="1">
        <v>45373</v>
      </c>
      <c r="Q11801" s="1">
        <v>45398</v>
      </c>
      <c r="R11801">
        <v>2159</v>
      </c>
      <c r="S11801" s="4">
        <v>9.6999999999999993</v>
      </c>
      <c r="T11801" t="s">
        <v>136</v>
      </c>
    </row>
    <row r="11802" spans="1:20" x14ac:dyDescent="0.35">
      <c r="A11802" t="s">
        <v>22852</v>
      </c>
      <c r="B11802" s="5" t="s">
        <v>100</v>
      </c>
      <c r="C11802" s="6">
        <v>216255</v>
      </c>
      <c r="D11802" t="s">
        <v>41</v>
      </c>
      <c r="E11802">
        <v>183817</v>
      </c>
      <c r="F11802" s="5" t="s">
        <v>23</v>
      </c>
      <c r="G11802" s="5" t="s">
        <v>24</v>
      </c>
      <c r="H11802" s="5" t="s">
        <v>43</v>
      </c>
      <c r="I11802" t="s">
        <v>35</v>
      </c>
      <c r="J11802" t="s">
        <v>43</v>
      </c>
      <c r="K11802">
        <v>50</v>
      </c>
      <c r="L11802" s="5" t="s">
        <v>22853</v>
      </c>
      <c r="M11802" s="5" t="s">
        <v>37</v>
      </c>
      <c r="N11802">
        <v>14</v>
      </c>
      <c r="O11802" t="s">
        <v>71</v>
      </c>
      <c r="P11802" s="1">
        <v>45413</v>
      </c>
      <c r="Q11802" s="1">
        <v>45480</v>
      </c>
      <c r="R11802">
        <v>742</v>
      </c>
      <c r="S11802" s="4">
        <v>8.8000000000000007</v>
      </c>
      <c r="T11802" t="s">
        <v>89</v>
      </c>
    </row>
    <row r="11803" spans="1:20" x14ac:dyDescent="0.35">
      <c r="A11803" t="s">
        <v>22854</v>
      </c>
      <c r="B11803" s="5" t="s">
        <v>28801</v>
      </c>
      <c r="C11803" s="6">
        <v>139600</v>
      </c>
      <c r="D11803" t="s">
        <v>74</v>
      </c>
      <c r="E11803">
        <v>174500</v>
      </c>
      <c r="F11803" s="5" t="s">
        <v>66</v>
      </c>
      <c r="G11803" s="5" t="s">
        <v>59</v>
      </c>
      <c r="H11803" s="5" t="s">
        <v>75</v>
      </c>
      <c r="I11803" t="s">
        <v>35</v>
      </c>
      <c r="J11803" t="s">
        <v>75</v>
      </c>
      <c r="K11803">
        <v>50</v>
      </c>
      <c r="L11803" s="5" t="s">
        <v>22855</v>
      </c>
      <c r="M11803" s="5" t="s">
        <v>54</v>
      </c>
      <c r="N11803">
        <v>9</v>
      </c>
      <c r="O11803" t="s">
        <v>78</v>
      </c>
      <c r="P11803" s="1">
        <v>45420</v>
      </c>
      <c r="Q11803" s="1">
        <v>45474</v>
      </c>
      <c r="R11803">
        <v>1981</v>
      </c>
      <c r="S11803" s="4">
        <v>9.8000000000000007</v>
      </c>
      <c r="T11803" t="s">
        <v>103</v>
      </c>
    </row>
    <row r="11804" spans="1:20" x14ac:dyDescent="0.35">
      <c r="A11804" t="s">
        <v>22856</v>
      </c>
      <c r="B11804" s="5" t="s">
        <v>162</v>
      </c>
      <c r="C11804" s="6">
        <v>214259</v>
      </c>
      <c r="D11804" t="s">
        <v>22</v>
      </c>
      <c r="E11804">
        <v>214259</v>
      </c>
      <c r="F11804" s="5" t="s">
        <v>66</v>
      </c>
      <c r="G11804" s="5" t="s">
        <v>59</v>
      </c>
      <c r="H11804" s="5" t="s">
        <v>68</v>
      </c>
      <c r="I11804" t="s">
        <v>35</v>
      </c>
      <c r="J11804" t="s">
        <v>68</v>
      </c>
      <c r="K11804">
        <v>50</v>
      </c>
      <c r="L11804" s="5" t="s">
        <v>22857</v>
      </c>
      <c r="M11804" s="5" t="s">
        <v>54</v>
      </c>
      <c r="N11804">
        <v>9</v>
      </c>
      <c r="O11804" t="s">
        <v>46</v>
      </c>
      <c r="P11804" s="1">
        <v>45774</v>
      </c>
      <c r="Q11804" s="1">
        <v>45788</v>
      </c>
      <c r="R11804">
        <v>2008</v>
      </c>
      <c r="S11804" s="4">
        <v>5.9</v>
      </c>
      <c r="T11804" t="s">
        <v>118</v>
      </c>
    </row>
    <row r="11805" spans="1:20" x14ac:dyDescent="0.35">
      <c r="A11805" t="s">
        <v>22858</v>
      </c>
      <c r="B11805" s="5" t="s">
        <v>91</v>
      </c>
      <c r="C11805" s="6">
        <v>90613</v>
      </c>
      <c r="D11805" t="s">
        <v>22</v>
      </c>
      <c r="E11805">
        <v>90613</v>
      </c>
      <c r="F11805" s="5" t="s">
        <v>23</v>
      </c>
      <c r="G11805" s="5" t="s">
        <v>51</v>
      </c>
      <c r="H11805" s="5" t="s">
        <v>116</v>
      </c>
      <c r="I11805" t="s">
        <v>35</v>
      </c>
      <c r="J11805" t="s">
        <v>116</v>
      </c>
      <c r="K11805">
        <v>0</v>
      </c>
      <c r="L11805" s="5" t="s">
        <v>22859</v>
      </c>
      <c r="M11805" s="5" t="s">
        <v>54</v>
      </c>
      <c r="N11805">
        <v>12</v>
      </c>
      <c r="O11805" t="s">
        <v>131</v>
      </c>
      <c r="P11805" s="1">
        <v>45490</v>
      </c>
      <c r="Q11805" s="1">
        <v>45541</v>
      </c>
      <c r="R11805">
        <v>1898</v>
      </c>
      <c r="S11805" s="4">
        <v>5.4</v>
      </c>
      <c r="T11805" t="s">
        <v>153</v>
      </c>
    </row>
    <row r="11806" spans="1:20" x14ac:dyDescent="0.35">
      <c r="A11806" t="s">
        <v>22860</v>
      </c>
      <c r="B11806" s="5" t="s">
        <v>28801</v>
      </c>
      <c r="C11806" s="6">
        <v>237611</v>
      </c>
      <c r="D11806" t="s">
        <v>81</v>
      </c>
      <c r="E11806">
        <v>320775</v>
      </c>
      <c r="F11806" s="5" t="s">
        <v>23</v>
      </c>
      <c r="G11806" s="5" t="s">
        <v>24</v>
      </c>
      <c r="H11806" s="5" t="s">
        <v>82</v>
      </c>
      <c r="I11806" t="s">
        <v>26</v>
      </c>
      <c r="J11806" t="s">
        <v>82</v>
      </c>
      <c r="K11806">
        <v>0</v>
      </c>
      <c r="L11806" s="5" t="s">
        <v>22861</v>
      </c>
      <c r="M11806" s="5" t="s">
        <v>28</v>
      </c>
      <c r="N11806">
        <v>18</v>
      </c>
      <c r="O11806" t="s">
        <v>46</v>
      </c>
      <c r="P11806" s="1">
        <v>45550</v>
      </c>
      <c r="Q11806" s="1">
        <v>45619</v>
      </c>
      <c r="R11806">
        <v>2125</v>
      </c>
      <c r="S11806" s="4">
        <v>7.3</v>
      </c>
      <c r="T11806" t="s">
        <v>47</v>
      </c>
    </row>
    <row r="11807" spans="1:20" x14ac:dyDescent="0.35">
      <c r="A11807" t="s">
        <v>22862</v>
      </c>
      <c r="B11807" s="5" t="s">
        <v>162</v>
      </c>
      <c r="C11807" s="6">
        <v>85520</v>
      </c>
      <c r="D11807" t="s">
        <v>22</v>
      </c>
      <c r="E11807">
        <v>85520</v>
      </c>
      <c r="F11807" s="5" t="s">
        <v>50</v>
      </c>
      <c r="G11807" s="5" t="s">
        <v>42</v>
      </c>
      <c r="H11807" s="5" t="s">
        <v>191</v>
      </c>
      <c r="I11807" t="s">
        <v>35</v>
      </c>
      <c r="J11807" t="s">
        <v>191</v>
      </c>
      <c r="K11807">
        <v>50</v>
      </c>
      <c r="L11807" s="5" t="s">
        <v>22863</v>
      </c>
      <c r="M11807" s="5" t="s">
        <v>70</v>
      </c>
      <c r="N11807">
        <v>2</v>
      </c>
      <c r="O11807" t="s">
        <v>71</v>
      </c>
      <c r="P11807" s="1">
        <v>45713</v>
      </c>
      <c r="Q11807" s="1">
        <v>45727</v>
      </c>
      <c r="R11807">
        <v>1858</v>
      </c>
      <c r="S11807" s="4">
        <v>8.4</v>
      </c>
      <c r="T11807" t="s">
        <v>277</v>
      </c>
    </row>
    <row r="11808" spans="1:20" x14ac:dyDescent="0.35">
      <c r="A11808" t="s">
        <v>22864</v>
      </c>
      <c r="B11808" s="5" t="s">
        <v>49</v>
      </c>
      <c r="C11808" s="6">
        <v>120980</v>
      </c>
      <c r="D11808" t="s">
        <v>74</v>
      </c>
      <c r="E11808">
        <v>151225</v>
      </c>
      <c r="F11808" s="5" t="s">
        <v>23</v>
      </c>
      <c r="G11808" s="5" t="s">
        <v>42</v>
      </c>
      <c r="H11808" s="5" t="s">
        <v>75</v>
      </c>
      <c r="I11808" t="s">
        <v>44</v>
      </c>
      <c r="J11808" t="s">
        <v>915</v>
      </c>
      <c r="K11808">
        <v>0</v>
      </c>
      <c r="L11808" s="5" t="s">
        <v>22865</v>
      </c>
      <c r="M11808" s="5" t="s">
        <v>37</v>
      </c>
      <c r="N11808">
        <v>10</v>
      </c>
      <c r="O11808" t="s">
        <v>112</v>
      </c>
      <c r="P11808" s="1">
        <v>45401</v>
      </c>
      <c r="Q11808" s="1">
        <v>45443</v>
      </c>
      <c r="R11808">
        <v>940</v>
      </c>
      <c r="S11808" s="4">
        <v>7</v>
      </c>
      <c r="T11808" t="s">
        <v>55</v>
      </c>
    </row>
    <row r="11809" spans="1:20" x14ac:dyDescent="0.35">
      <c r="A11809" t="s">
        <v>22866</v>
      </c>
      <c r="B11809" s="5" t="s">
        <v>179</v>
      </c>
      <c r="C11809" s="6">
        <v>91834</v>
      </c>
      <c r="D11809" t="s">
        <v>41</v>
      </c>
      <c r="E11809">
        <v>78059</v>
      </c>
      <c r="F11809" s="5" t="s">
        <v>50</v>
      </c>
      <c r="G11809" s="5" t="s">
        <v>24</v>
      </c>
      <c r="H11809" s="5" t="s">
        <v>151</v>
      </c>
      <c r="I11809" t="s">
        <v>44</v>
      </c>
      <c r="J11809" t="s">
        <v>291</v>
      </c>
      <c r="K11809">
        <v>50</v>
      </c>
      <c r="L11809" s="5" t="s">
        <v>22867</v>
      </c>
      <c r="M11809" s="5" t="s">
        <v>70</v>
      </c>
      <c r="N11809">
        <v>4</v>
      </c>
      <c r="O11809" t="s">
        <v>88</v>
      </c>
      <c r="P11809" s="1">
        <v>45349</v>
      </c>
      <c r="Q11809" s="1">
        <v>45403</v>
      </c>
      <c r="R11809">
        <v>516</v>
      </c>
      <c r="S11809" s="4">
        <v>7.9</v>
      </c>
      <c r="T11809" t="s">
        <v>95</v>
      </c>
    </row>
    <row r="11810" spans="1:20" x14ac:dyDescent="0.35">
      <c r="A11810" t="s">
        <v>22868</v>
      </c>
      <c r="B11810" s="5" t="s">
        <v>49</v>
      </c>
      <c r="C11810" s="6">
        <v>197241</v>
      </c>
      <c r="D11810" t="s">
        <v>22</v>
      </c>
      <c r="E11810">
        <v>197241</v>
      </c>
      <c r="F11810" s="5" t="s">
        <v>23</v>
      </c>
      <c r="G11810" s="5" t="s">
        <v>59</v>
      </c>
      <c r="H11810" s="5" t="s">
        <v>101</v>
      </c>
      <c r="I11810" t="s">
        <v>26</v>
      </c>
      <c r="J11810" t="s">
        <v>1192</v>
      </c>
      <c r="K11810">
        <v>0</v>
      </c>
      <c r="L11810" s="5" t="s">
        <v>22869</v>
      </c>
      <c r="M11810" s="5" t="s">
        <v>37</v>
      </c>
      <c r="N11810">
        <v>19</v>
      </c>
      <c r="O11810" t="s">
        <v>131</v>
      </c>
      <c r="P11810" s="1">
        <v>45603</v>
      </c>
      <c r="Q11810" s="1">
        <v>45654</v>
      </c>
      <c r="R11810">
        <v>652</v>
      </c>
      <c r="S11810" s="4">
        <v>7.3</v>
      </c>
      <c r="T11810" t="s">
        <v>118</v>
      </c>
    </row>
    <row r="11811" spans="1:20" x14ac:dyDescent="0.35">
      <c r="A11811" t="s">
        <v>22870</v>
      </c>
      <c r="B11811" s="5" t="s">
        <v>28800</v>
      </c>
      <c r="C11811" s="6">
        <v>26172</v>
      </c>
      <c r="D11811" t="s">
        <v>22</v>
      </c>
      <c r="E11811">
        <v>26172</v>
      </c>
      <c r="F11811" s="5" t="s">
        <v>50</v>
      </c>
      <c r="G11811" s="5" t="s">
        <v>51</v>
      </c>
      <c r="H11811" s="5" t="s">
        <v>116</v>
      </c>
      <c r="I11811" t="s">
        <v>44</v>
      </c>
      <c r="J11811" t="s">
        <v>116</v>
      </c>
      <c r="K11811">
        <v>100</v>
      </c>
      <c r="L11811" s="5" t="s">
        <v>22871</v>
      </c>
      <c r="M11811" s="5" t="s">
        <v>54</v>
      </c>
      <c r="N11811">
        <v>2</v>
      </c>
      <c r="O11811" t="s">
        <v>85</v>
      </c>
      <c r="P11811" s="1">
        <v>45697</v>
      </c>
      <c r="Q11811" s="1">
        <v>45730</v>
      </c>
      <c r="R11811">
        <v>603</v>
      </c>
      <c r="S11811" s="4">
        <v>5</v>
      </c>
      <c r="T11811" t="s">
        <v>210</v>
      </c>
    </row>
    <row r="11812" spans="1:20" x14ac:dyDescent="0.35">
      <c r="A11812" t="s">
        <v>22872</v>
      </c>
      <c r="B11812" s="5" t="s">
        <v>145</v>
      </c>
      <c r="C11812" s="6">
        <v>95730</v>
      </c>
      <c r="D11812" t="s">
        <v>22</v>
      </c>
      <c r="E11812">
        <v>95730</v>
      </c>
      <c r="F11812" s="5" t="s">
        <v>66</v>
      </c>
      <c r="G11812" s="5" t="s">
        <v>59</v>
      </c>
      <c r="H11812" s="5" t="s">
        <v>191</v>
      </c>
      <c r="I11812" t="s">
        <v>44</v>
      </c>
      <c r="J11812" t="s">
        <v>191</v>
      </c>
      <c r="K11812">
        <v>0</v>
      </c>
      <c r="L11812" s="5" t="s">
        <v>22873</v>
      </c>
      <c r="M11812" s="5" t="s">
        <v>70</v>
      </c>
      <c r="N11812">
        <v>5</v>
      </c>
      <c r="O11812" t="s">
        <v>85</v>
      </c>
      <c r="P11812" s="1">
        <v>45348</v>
      </c>
      <c r="Q11812" s="1">
        <v>45389</v>
      </c>
      <c r="R11812">
        <v>1257</v>
      </c>
      <c r="S11812" s="4">
        <v>6.2</v>
      </c>
      <c r="T11812" t="s">
        <v>47</v>
      </c>
    </row>
    <row r="11813" spans="1:20" x14ac:dyDescent="0.35">
      <c r="A11813" t="s">
        <v>22874</v>
      </c>
      <c r="B11813" s="5" t="s">
        <v>91</v>
      </c>
      <c r="C11813" s="6">
        <v>269491</v>
      </c>
      <c r="D11813" t="s">
        <v>22</v>
      </c>
      <c r="E11813">
        <v>269491</v>
      </c>
      <c r="F11813" s="5" t="s">
        <v>23</v>
      </c>
      <c r="G11813" s="5" t="s">
        <v>59</v>
      </c>
      <c r="H11813" s="5" t="s">
        <v>101</v>
      </c>
      <c r="I11813" t="s">
        <v>44</v>
      </c>
      <c r="J11813" t="s">
        <v>101</v>
      </c>
      <c r="K11813">
        <v>50</v>
      </c>
      <c r="L11813" s="5" t="s">
        <v>22875</v>
      </c>
      <c r="M11813" s="5" t="s">
        <v>28</v>
      </c>
      <c r="N11813">
        <v>15</v>
      </c>
      <c r="O11813" t="s">
        <v>85</v>
      </c>
      <c r="P11813" s="1">
        <v>45600</v>
      </c>
      <c r="Q11813" s="1">
        <v>45625</v>
      </c>
      <c r="R11813">
        <v>2469</v>
      </c>
      <c r="S11813" s="4">
        <v>8.9</v>
      </c>
      <c r="T11813" t="s">
        <v>277</v>
      </c>
    </row>
    <row r="11814" spans="1:20" x14ac:dyDescent="0.35">
      <c r="A11814" t="s">
        <v>22876</v>
      </c>
      <c r="B11814" s="5" t="s">
        <v>28802</v>
      </c>
      <c r="C11814" s="6">
        <v>103816</v>
      </c>
      <c r="D11814" t="s">
        <v>120</v>
      </c>
      <c r="E11814">
        <v>93434</v>
      </c>
      <c r="F11814" s="5" t="s">
        <v>58</v>
      </c>
      <c r="G11814" s="5" t="s">
        <v>51</v>
      </c>
      <c r="H11814" s="5" t="s">
        <v>121</v>
      </c>
      <c r="I11814" t="s">
        <v>26</v>
      </c>
      <c r="J11814" t="s">
        <v>121</v>
      </c>
      <c r="K11814">
        <v>0</v>
      </c>
      <c r="L11814" s="5" t="s">
        <v>14236</v>
      </c>
      <c r="M11814" s="5" t="s">
        <v>70</v>
      </c>
      <c r="N11814">
        <v>1</v>
      </c>
      <c r="O11814" t="s">
        <v>88</v>
      </c>
      <c r="P11814" s="1">
        <v>45678</v>
      </c>
      <c r="Q11814" s="1">
        <v>45713</v>
      </c>
      <c r="R11814">
        <v>1061</v>
      </c>
      <c r="S11814" s="4">
        <v>9.4</v>
      </c>
      <c r="T11814" t="s">
        <v>89</v>
      </c>
    </row>
    <row r="11815" spans="1:20" x14ac:dyDescent="0.35">
      <c r="A11815" t="s">
        <v>22877</v>
      </c>
      <c r="B11815" s="5" t="s">
        <v>174</v>
      </c>
      <c r="C11815" s="6">
        <v>120743</v>
      </c>
      <c r="D11815" t="s">
        <v>22</v>
      </c>
      <c r="E11815">
        <v>120743</v>
      </c>
      <c r="F11815" s="5" t="s">
        <v>66</v>
      </c>
      <c r="G11815" s="5" t="s">
        <v>24</v>
      </c>
      <c r="H11815" s="5" t="s">
        <v>165</v>
      </c>
      <c r="I11815" t="s">
        <v>26</v>
      </c>
      <c r="J11815" t="s">
        <v>1192</v>
      </c>
      <c r="K11815">
        <v>100</v>
      </c>
      <c r="L11815" s="5" t="s">
        <v>22878</v>
      </c>
      <c r="M11815" s="5" t="s">
        <v>37</v>
      </c>
      <c r="N11815">
        <v>8</v>
      </c>
      <c r="O11815" t="s">
        <v>131</v>
      </c>
      <c r="P11815" s="1">
        <v>45524</v>
      </c>
      <c r="Q11815" s="1">
        <v>45572</v>
      </c>
      <c r="R11815">
        <v>2458</v>
      </c>
      <c r="S11815" s="4">
        <v>8.4</v>
      </c>
      <c r="T11815" t="s">
        <v>30</v>
      </c>
    </row>
    <row r="11816" spans="1:20" x14ac:dyDescent="0.35">
      <c r="A11816" t="s">
        <v>22879</v>
      </c>
      <c r="B11816" s="5" t="s">
        <v>21</v>
      </c>
      <c r="C11816" s="6">
        <v>23025</v>
      </c>
      <c r="D11816" t="s">
        <v>22</v>
      </c>
      <c r="E11816">
        <v>23025</v>
      </c>
      <c r="F11816" s="5" t="s">
        <v>50</v>
      </c>
      <c r="G11816" s="5" t="s">
        <v>59</v>
      </c>
      <c r="H11816" s="5" t="s">
        <v>116</v>
      </c>
      <c r="I11816" t="s">
        <v>44</v>
      </c>
      <c r="J11816" t="s">
        <v>97</v>
      </c>
      <c r="K11816">
        <v>100</v>
      </c>
      <c r="L11816" s="5" t="s">
        <v>22880</v>
      </c>
      <c r="M11816" s="5" t="s">
        <v>28</v>
      </c>
      <c r="N11816">
        <v>4</v>
      </c>
      <c r="O11816" t="s">
        <v>85</v>
      </c>
      <c r="P11816" s="1">
        <v>45386</v>
      </c>
      <c r="Q11816" s="1">
        <v>45427</v>
      </c>
      <c r="R11816">
        <v>1444</v>
      </c>
      <c r="S11816" s="4">
        <v>5.5</v>
      </c>
      <c r="T11816" t="s">
        <v>103</v>
      </c>
    </row>
    <row r="11817" spans="1:20" x14ac:dyDescent="0.35">
      <c r="A11817" t="s">
        <v>22881</v>
      </c>
      <c r="B11817" s="5" t="s">
        <v>179</v>
      </c>
      <c r="C11817" s="6">
        <v>44505</v>
      </c>
      <c r="D11817" t="s">
        <v>22</v>
      </c>
      <c r="E11817">
        <v>44505</v>
      </c>
      <c r="F11817" s="5" t="s">
        <v>66</v>
      </c>
      <c r="G11817" s="5" t="s">
        <v>59</v>
      </c>
      <c r="H11817" s="5" t="s">
        <v>116</v>
      </c>
      <c r="I11817" t="s">
        <v>35</v>
      </c>
      <c r="J11817" t="s">
        <v>768</v>
      </c>
      <c r="K11817">
        <v>50</v>
      </c>
      <c r="L11817" s="5" t="s">
        <v>12013</v>
      </c>
      <c r="M11817" s="5" t="s">
        <v>28</v>
      </c>
      <c r="N11817">
        <v>6</v>
      </c>
      <c r="O11817" t="s">
        <v>107</v>
      </c>
      <c r="P11817" s="1">
        <v>45569</v>
      </c>
      <c r="Q11817" s="1">
        <v>45619</v>
      </c>
      <c r="R11817">
        <v>2406</v>
      </c>
      <c r="S11817" s="4">
        <v>8.6999999999999993</v>
      </c>
      <c r="T11817" t="s">
        <v>55</v>
      </c>
    </row>
    <row r="11818" spans="1:20" x14ac:dyDescent="0.35">
      <c r="A11818" t="s">
        <v>22882</v>
      </c>
      <c r="B11818" s="5" t="s">
        <v>32</v>
      </c>
      <c r="C11818" s="6">
        <v>105183</v>
      </c>
      <c r="D11818" t="s">
        <v>33</v>
      </c>
      <c r="E11818">
        <v>11570130</v>
      </c>
      <c r="F11818" s="5" t="s">
        <v>50</v>
      </c>
      <c r="G11818" s="5" t="s">
        <v>24</v>
      </c>
      <c r="H11818" s="5" t="s">
        <v>34</v>
      </c>
      <c r="I11818" t="s">
        <v>35</v>
      </c>
      <c r="J11818" t="s">
        <v>165</v>
      </c>
      <c r="K11818">
        <v>100</v>
      </c>
      <c r="L11818" s="5" t="s">
        <v>22883</v>
      </c>
      <c r="M11818" s="5" t="s">
        <v>54</v>
      </c>
      <c r="N11818">
        <v>3</v>
      </c>
      <c r="O11818" t="s">
        <v>78</v>
      </c>
      <c r="P11818" s="1">
        <v>45538</v>
      </c>
      <c r="Q11818" s="1">
        <v>45565</v>
      </c>
      <c r="R11818">
        <v>633</v>
      </c>
      <c r="S11818" s="4">
        <v>5.8</v>
      </c>
      <c r="T11818" t="s">
        <v>108</v>
      </c>
    </row>
    <row r="11819" spans="1:20" x14ac:dyDescent="0.35">
      <c r="A11819" t="s">
        <v>22884</v>
      </c>
      <c r="B11819" s="5" t="s">
        <v>91</v>
      </c>
      <c r="C11819" s="6">
        <v>137294</v>
      </c>
      <c r="D11819" t="s">
        <v>22</v>
      </c>
      <c r="E11819">
        <v>137294</v>
      </c>
      <c r="F11819" s="5" t="s">
        <v>23</v>
      </c>
      <c r="G11819" s="5" t="s">
        <v>24</v>
      </c>
      <c r="H11819" s="5" t="s">
        <v>191</v>
      </c>
      <c r="I11819" t="s">
        <v>44</v>
      </c>
      <c r="J11819" t="s">
        <v>940</v>
      </c>
      <c r="K11819">
        <v>0</v>
      </c>
      <c r="L11819" s="5" t="s">
        <v>22885</v>
      </c>
      <c r="M11819" s="5" t="s">
        <v>70</v>
      </c>
      <c r="N11819">
        <v>12</v>
      </c>
      <c r="O11819" t="s">
        <v>62</v>
      </c>
      <c r="P11819" s="1">
        <v>45325</v>
      </c>
      <c r="Q11819" s="1">
        <v>45356</v>
      </c>
      <c r="R11819">
        <v>1274</v>
      </c>
      <c r="S11819" s="4">
        <v>8.3000000000000007</v>
      </c>
      <c r="T11819" t="s">
        <v>95</v>
      </c>
    </row>
    <row r="11820" spans="1:20" x14ac:dyDescent="0.35">
      <c r="A11820" t="s">
        <v>22886</v>
      </c>
      <c r="B11820" s="5" t="s">
        <v>145</v>
      </c>
      <c r="C11820" s="6">
        <v>101696</v>
      </c>
      <c r="D11820" t="s">
        <v>92</v>
      </c>
      <c r="E11820">
        <v>76272</v>
      </c>
      <c r="F11820" s="5" t="s">
        <v>66</v>
      </c>
      <c r="G11820" s="5" t="s">
        <v>24</v>
      </c>
      <c r="H11820" s="5" t="s">
        <v>93</v>
      </c>
      <c r="I11820" t="s">
        <v>44</v>
      </c>
      <c r="J11820" t="s">
        <v>93</v>
      </c>
      <c r="K11820">
        <v>100</v>
      </c>
      <c r="L11820" s="5" t="s">
        <v>22887</v>
      </c>
      <c r="M11820" s="5" t="s">
        <v>28</v>
      </c>
      <c r="N11820">
        <v>6</v>
      </c>
      <c r="O11820" t="s">
        <v>107</v>
      </c>
      <c r="P11820" s="1">
        <v>45390</v>
      </c>
      <c r="Q11820" s="1">
        <v>45458</v>
      </c>
      <c r="R11820">
        <v>766</v>
      </c>
      <c r="S11820" s="4">
        <v>7.1</v>
      </c>
      <c r="T11820" t="s">
        <v>108</v>
      </c>
    </row>
    <row r="11821" spans="1:20" x14ac:dyDescent="0.35">
      <c r="A11821" t="s">
        <v>22888</v>
      </c>
      <c r="B11821" s="5" t="s">
        <v>174</v>
      </c>
      <c r="C11821" s="6">
        <v>64069</v>
      </c>
      <c r="D11821" t="s">
        <v>41</v>
      </c>
      <c r="E11821">
        <v>54459</v>
      </c>
      <c r="F11821" s="5" t="s">
        <v>50</v>
      </c>
      <c r="G11821" s="5" t="s">
        <v>24</v>
      </c>
      <c r="H11821" s="5" t="s">
        <v>151</v>
      </c>
      <c r="I11821" t="s">
        <v>44</v>
      </c>
      <c r="J11821" t="s">
        <v>151</v>
      </c>
      <c r="K11821">
        <v>50</v>
      </c>
      <c r="L11821" s="5" t="s">
        <v>22889</v>
      </c>
      <c r="M11821" s="5" t="s">
        <v>37</v>
      </c>
      <c r="N11821">
        <v>3</v>
      </c>
      <c r="O11821" t="s">
        <v>135</v>
      </c>
      <c r="P11821" s="1">
        <v>45350</v>
      </c>
      <c r="Q11821" s="1">
        <v>45365</v>
      </c>
      <c r="R11821">
        <v>748</v>
      </c>
      <c r="S11821" s="4">
        <v>5.4</v>
      </c>
      <c r="T11821" t="s">
        <v>30</v>
      </c>
    </row>
    <row r="11822" spans="1:20" x14ac:dyDescent="0.35">
      <c r="A11822" t="s">
        <v>22890</v>
      </c>
      <c r="B11822" s="5" t="s">
        <v>28799</v>
      </c>
      <c r="C11822" s="6">
        <v>111264</v>
      </c>
      <c r="D11822" t="s">
        <v>22</v>
      </c>
      <c r="E11822">
        <v>111264</v>
      </c>
      <c r="F11822" s="5" t="s">
        <v>66</v>
      </c>
      <c r="G11822" s="5" t="s">
        <v>24</v>
      </c>
      <c r="H11822" s="5" t="s">
        <v>165</v>
      </c>
      <c r="I11822" t="s">
        <v>26</v>
      </c>
      <c r="J11822" t="s">
        <v>165</v>
      </c>
      <c r="K11822">
        <v>100</v>
      </c>
      <c r="L11822" s="5" t="s">
        <v>22891</v>
      </c>
      <c r="M11822" s="5" t="s">
        <v>54</v>
      </c>
      <c r="N11822">
        <v>6</v>
      </c>
      <c r="O11822" t="s">
        <v>147</v>
      </c>
      <c r="P11822" s="1">
        <v>45551</v>
      </c>
      <c r="Q11822" s="1">
        <v>45593</v>
      </c>
      <c r="R11822">
        <v>2399</v>
      </c>
      <c r="S11822" s="4">
        <v>8.8000000000000007</v>
      </c>
      <c r="T11822" t="s">
        <v>210</v>
      </c>
    </row>
    <row r="11823" spans="1:20" x14ac:dyDescent="0.35">
      <c r="A11823" t="s">
        <v>22892</v>
      </c>
      <c r="B11823" s="5" t="s">
        <v>105</v>
      </c>
      <c r="C11823" s="6">
        <v>109807</v>
      </c>
      <c r="D11823" t="s">
        <v>22</v>
      </c>
      <c r="E11823">
        <v>109807</v>
      </c>
      <c r="F11823" s="5" t="s">
        <v>50</v>
      </c>
      <c r="G11823" s="5" t="s">
        <v>24</v>
      </c>
      <c r="H11823" s="5" t="s">
        <v>97</v>
      </c>
      <c r="I11823" t="s">
        <v>26</v>
      </c>
      <c r="J11823" t="s">
        <v>97</v>
      </c>
      <c r="K11823">
        <v>50</v>
      </c>
      <c r="L11823" s="5" t="s">
        <v>5883</v>
      </c>
      <c r="M11823" s="5" t="s">
        <v>28</v>
      </c>
      <c r="N11823">
        <v>4</v>
      </c>
      <c r="O11823" t="s">
        <v>107</v>
      </c>
      <c r="P11823" s="1">
        <v>45569</v>
      </c>
      <c r="Q11823" s="1">
        <v>45620</v>
      </c>
      <c r="R11823">
        <v>1800</v>
      </c>
      <c r="S11823" s="4">
        <v>7.9</v>
      </c>
      <c r="T11823" t="s">
        <v>38</v>
      </c>
    </row>
    <row r="11824" spans="1:20" x14ac:dyDescent="0.35">
      <c r="A11824" t="s">
        <v>22893</v>
      </c>
      <c r="B11824" s="5" t="s">
        <v>28802</v>
      </c>
      <c r="C11824" s="6">
        <v>92835</v>
      </c>
      <c r="D11824" t="s">
        <v>41</v>
      </c>
      <c r="E11824">
        <v>78910</v>
      </c>
      <c r="F11824" s="5" t="s">
        <v>50</v>
      </c>
      <c r="G11824" s="5" t="s">
        <v>42</v>
      </c>
      <c r="H11824" s="5" t="s">
        <v>126</v>
      </c>
      <c r="I11824" t="s">
        <v>26</v>
      </c>
      <c r="J11824" t="s">
        <v>126</v>
      </c>
      <c r="K11824">
        <v>100</v>
      </c>
      <c r="L11824" s="5" t="s">
        <v>22894</v>
      </c>
      <c r="M11824" s="5" t="s">
        <v>28</v>
      </c>
      <c r="N11824">
        <v>3</v>
      </c>
      <c r="O11824" t="s">
        <v>167</v>
      </c>
      <c r="P11824" s="1">
        <v>45692</v>
      </c>
      <c r="Q11824" s="1">
        <v>45723</v>
      </c>
      <c r="R11824">
        <v>2441</v>
      </c>
      <c r="S11824" s="4">
        <v>6.1</v>
      </c>
      <c r="T11824" t="s">
        <v>136</v>
      </c>
    </row>
    <row r="11825" spans="1:20" x14ac:dyDescent="0.35">
      <c r="A11825" t="s">
        <v>22895</v>
      </c>
      <c r="B11825" s="5" t="s">
        <v>28799</v>
      </c>
      <c r="C11825" s="6">
        <v>203369</v>
      </c>
      <c r="D11825" t="s">
        <v>41</v>
      </c>
      <c r="E11825">
        <v>172864</v>
      </c>
      <c r="F11825" s="5" t="s">
        <v>23</v>
      </c>
      <c r="G11825" s="5" t="s">
        <v>42</v>
      </c>
      <c r="H11825" s="5" t="s">
        <v>60</v>
      </c>
      <c r="I11825" t="s">
        <v>26</v>
      </c>
      <c r="J11825" t="s">
        <v>60</v>
      </c>
      <c r="K11825">
        <v>0</v>
      </c>
      <c r="L11825" s="5" t="s">
        <v>22896</v>
      </c>
      <c r="M11825" s="5" t="s">
        <v>37</v>
      </c>
      <c r="N11825">
        <v>13</v>
      </c>
      <c r="O11825" t="s">
        <v>167</v>
      </c>
      <c r="P11825" s="1">
        <v>45544</v>
      </c>
      <c r="Q11825" s="1">
        <v>45594</v>
      </c>
      <c r="R11825">
        <v>1041</v>
      </c>
      <c r="S11825" s="4">
        <v>7.4</v>
      </c>
      <c r="T11825" t="s">
        <v>153</v>
      </c>
    </row>
    <row r="11826" spans="1:20" x14ac:dyDescent="0.35">
      <c r="A11826" t="s">
        <v>22897</v>
      </c>
      <c r="B11826" s="5" t="s">
        <v>32</v>
      </c>
      <c r="C11826" s="6">
        <v>177370</v>
      </c>
      <c r="D11826" t="s">
        <v>22</v>
      </c>
      <c r="E11826">
        <v>177370</v>
      </c>
      <c r="F11826" s="5" t="s">
        <v>23</v>
      </c>
      <c r="G11826" s="5" t="s">
        <v>42</v>
      </c>
      <c r="H11826" s="5" t="s">
        <v>191</v>
      </c>
      <c r="I11826" t="s">
        <v>44</v>
      </c>
      <c r="J11826" t="s">
        <v>191</v>
      </c>
      <c r="K11826">
        <v>100</v>
      </c>
      <c r="L11826" s="5" t="s">
        <v>22898</v>
      </c>
      <c r="M11826" s="5" t="s">
        <v>70</v>
      </c>
      <c r="N11826">
        <v>17</v>
      </c>
      <c r="O11826" t="s">
        <v>107</v>
      </c>
      <c r="P11826" s="1">
        <v>45594</v>
      </c>
      <c r="Q11826" s="1">
        <v>45642</v>
      </c>
      <c r="R11826">
        <v>1070</v>
      </c>
      <c r="S11826" s="4">
        <v>9.3000000000000007</v>
      </c>
      <c r="T11826" t="s">
        <v>47</v>
      </c>
    </row>
    <row r="11827" spans="1:20" x14ac:dyDescent="0.35">
      <c r="A11827" t="s">
        <v>22899</v>
      </c>
      <c r="B11827" s="5" t="s">
        <v>28801</v>
      </c>
      <c r="C11827" s="6">
        <v>244805</v>
      </c>
      <c r="D11827" t="s">
        <v>120</v>
      </c>
      <c r="E11827">
        <v>220325</v>
      </c>
      <c r="F11827" s="5" t="s">
        <v>23</v>
      </c>
      <c r="G11827" s="5" t="s">
        <v>24</v>
      </c>
      <c r="H11827" s="5" t="s">
        <v>121</v>
      </c>
      <c r="I11827" t="s">
        <v>35</v>
      </c>
      <c r="J11827" t="s">
        <v>121</v>
      </c>
      <c r="K11827">
        <v>100</v>
      </c>
      <c r="L11827" s="5" t="s">
        <v>22900</v>
      </c>
      <c r="M11827" s="5" t="s">
        <v>54</v>
      </c>
      <c r="N11827">
        <v>18</v>
      </c>
      <c r="O11827" t="s">
        <v>167</v>
      </c>
      <c r="P11827" s="1">
        <v>45437</v>
      </c>
      <c r="Q11827" s="1">
        <v>45484</v>
      </c>
      <c r="R11827">
        <v>1889</v>
      </c>
      <c r="S11827" s="4">
        <v>8.5</v>
      </c>
      <c r="T11827" t="s">
        <v>243</v>
      </c>
    </row>
    <row r="11828" spans="1:20" x14ac:dyDescent="0.35">
      <c r="A11828" t="s">
        <v>22901</v>
      </c>
      <c r="B11828" s="5" t="s">
        <v>28799</v>
      </c>
      <c r="C11828" s="6">
        <v>35462</v>
      </c>
      <c r="D11828" t="s">
        <v>22</v>
      </c>
      <c r="E11828">
        <v>35462</v>
      </c>
      <c r="F11828" s="5" t="s">
        <v>50</v>
      </c>
      <c r="G11828" s="5" t="s">
        <v>59</v>
      </c>
      <c r="H11828" s="5" t="s">
        <v>116</v>
      </c>
      <c r="I11828" t="s">
        <v>35</v>
      </c>
      <c r="J11828" t="s">
        <v>116</v>
      </c>
      <c r="K11828">
        <v>100</v>
      </c>
      <c r="L11828" s="5" t="s">
        <v>22902</v>
      </c>
      <c r="M11828" s="5" t="s">
        <v>37</v>
      </c>
      <c r="N11828">
        <v>3</v>
      </c>
      <c r="O11828" t="s">
        <v>112</v>
      </c>
      <c r="P11828" s="1">
        <v>45618</v>
      </c>
      <c r="Q11828" s="1">
        <v>45633</v>
      </c>
      <c r="R11828">
        <v>1136</v>
      </c>
      <c r="S11828" s="4">
        <v>9.6999999999999993</v>
      </c>
      <c r="T11828" t="s">
        <v>153</v>
      </c>
    </row>
    <row r="11829" spans="1:20" x14ac:dyDescent="0.35">
      <c r="A11829" t="s">
        <v>22903</v>
      </c>
      <c r="B11829" s="5" t="s">
        <v>21</v>
      </c>
      <c r="C11829" s="6">
        <v>68404</v>
      </c>
      <c r="D11829" t="s">
        <v>74</v>
      </c>
      <c r="E11829">
        <v>85505</v>
      </c>
      <c r="F11829" s="5" t="s">
        <v>58</v>
      </c>
      <c r="G11829" s="5" t="s">
        <v>51</v>
      </c>
      <c r="H11829" s="5" t="s">
        <v>75</v>
      </c>
      <c r="I11829" t="s">
        <v>35</v>
      </c>
      <c r="J11829" t="s">
        <v>768</v>
      </c>
      <c r="K11829">
        <v>100</v>
      </c>
      <c r="L11829" s="5" t="s">
        <v>22904</v>
      </c>
      <c r="M11829" s="5" t="s">
        <v>28</v>
      </c>
      <c r="N11829">
        <v>0</v>
      </c>
      <c r="O11829" t="s">
        <v>141</v>
      </c>
      <c r="P11829" s="1">
        <v>45491</v>
      </c>
      <c r="Q11829" s="1">
        <v>45555</v>
      </c>
      <c r="R11829">
        <v>2166</v>
      </c>
      <c r="S11829" s="4">
        <v>6.5</v>
      </c>
      <c r="T11829" t="s">
        <v>55</v>
      </c>
    </row>
    <row r="11830" spans="1:20" x14ac:dyDescent="0.35">
      <c r="A11830" t="s">
        <v>22905</v>
      </c>
      <c r="B11830" s="5" t="s">
        <v>179</v>
      </c>
      <c r="C11830" s="6">
        <v>128996</v>
      </c>
      <c r="D11830" t="s">
        <v>81</v>
      </c>
      <c r="E11830">
        <v>174145</v>
      </c>
      <c r="F11830" s="5" t="s">
        <v>66</v>
      </c>
      <c r="G11830" s="5" t="s">
        <v>59</v>
      </c>
      <c r="H11830" s="5" t="s">
        <v>82</v>
      </c>
      <c r="I11830" t="s">
        <v>35</v>
      </c>
      <c r="J11830" t="s">
        <v>915</v>
      </c>
      <c r="K11830">
        <v>100</v>
      </c>
      <c r="L11830" s="5" t="s">
        <v>22906</v>
      </c>
      <c r="M11830" s="5" t="s">
        <v>37</v>
      </c>
      <c r="N11830">
        <v>7</v>
      </c>
      <c r="O11830" t="s">
        <v>112</v>
      </c>
      <c r="P11830" s="1">
        <v>45573</v>
      </c>
      <c r="Q11830" s="1">
        <v>45630</v>
      </c>
      <c r="R11830">
        <v>1539</v>
      </c>
      <c r="S11830" s="4">
        <v>5</v>
      </c>
      <c r="T11830" t="s">
        <v>103</v>
      </c>
    </row>
    <row r="11831" spans="1:20" x14ac:dyDescent="0.35">
      <c r="A11831" t="s">
        <v>22907</v>
      </c>
      <c r="B11831" s="5" t="s">
        <v>174</v>
      </c>
      <c r="C11831" s="6">
        <v>72807</v>
      </c>
      <c r="D11831" t="s">
        <v>41</v>
      </c>
      <c r="E11831">
        <v>61886</v>
      </c>
      <c r="F11831" s="5" t="s">
        <v>58</v>
      </c>
      <c r="G11831" s="5" t="s">
        <v>59</v>
      </c>
      <c r="H11831" s="5" t="s">
        <v>151</v>
      </c>
      <c r="I11831" t="s">
        <v>26</v>
      </c>
      <c r="J11831" t="s">
        <v>151</v>
      </c>
      <c r="K11831">
        <v>100</v>
      </c>
      <c r="L11831" s="5" t="s">
        <v>22908</v>
      </c>
      <c r="M11831" s="5" t="s">
        <v>54</v>
      </c>
      <c r="N11831">
        <v>0</v>
      </c>
      <c r="O11831" t="s">
        <v>135</v>
      </c>
      <c r="P11831" s="1">
        <v>45353</v>
      </c>
      <c r="Q11831" s="1">
        <v>45392</v>
      </c>
      <c r="R11831">
        <v>2177</v>
      </c>
      <c r="S11831" s="4">
        <v>7.5</v>
      </c>
      <c r="T11831" t="s">
        <v>108</v>
      </c>
    </row>
    <row r="11832" spans="1:20" x14ac:dyDescent="0.35">
      <c r="A11832" t="s">
        <v>22909</v>
      </c>
      <c r="B11832" s="5" t="s">
        <v>100</v>
      </c>
      <c r="C11832" s="6">
        <v>107118</v>
      </c>
      <c r="D11832" t="s">
        <v>22</v>
      </c>
      <c r="E11832">
        <v>107118</v>
      </c>
      <c r="F11832" s="5" t="s">
        <v>50</v>
      </c>
      <c r="G11832" s="5" t="s">
        <v>42</v>
      </c>
      <c r="H11832" s="5" t="s">
        <v>97</v>
      </c>
      <c r="I11832" t="s">
        <v>26</v>
      </c>
      <c r="J11832" t="s">
        <v>97</v>
      </c>
      <c r="K11832">
        <v>100</v>
      </c>
      <c r="L11832" s="5" t="s">
        <v>22910</v>
      </c>
      <c r="M11832" s="5" t="s">
        <v>37</v>
      </c>
      <c r="N11832">
        <v>4</v>
      </c>
      <c r="O11832" t="s">
        <v>46</v>
      </c>
      <c r="P11832" s="1">
        <v>45758</v>
      </c>
      <c r="Q11832" s="1">
        <v>45778</v>
      </c>
      <c r="R11832">
        <v>2040</v>
      </c>
      <c r="S11832" s="4">
        <v>8.1</v>
      </c>
      <c r="T11832" t="s">
        <v>55</v>
      </c>
    </row>
    <row r="11833" spans="1:20" x14ac:dyDescent="0.35">
      <c r="A11833" t="s">
        <v>22911</v>
      </c>
      <c r="B11833" s="5" t="s">
        <v>105</v>
      </c>
      <c r="C11833" s="6">
        <v>27731</v>
      </c>
      <c r="D11833" t="s">
        <v>22</v>
      </c>
      <c r="E11833">
        <v>27731</v>
      </c>
      <c r="F11833" s="5" t="s">
        <v>50</v>
      </c>
      <c r="G11833" s="5" t="s">
        <v>59</v>
      </c>
      <c r="H11833" s="5" t="s">
        <v>116</v>
      </c>
      <c r="I11833" t="s">
        <v>26</v>
      </c>
      <c r="J11833" t="s">
        <v>116</v>
      </c>
      <c r="K11833">
        <v>0</v>
      </c>
      <c r="L11833" s="5" t="s">
        <v>19314</v>
      </c>
      <c r="M11833" s="5" t="s">
        <v>70</v>
      </c>
      <c r="N11833">
        <v>4</v>
      </c>
      <c r="O11833" t="s">
        <v>85</v>
      </c>
      <c r="P11833" s="1">
        <v>45539</v>
      </c>
      <c r="Q11833" s="1">
        <v>45579</v>
      </c>
      <c r="R11833">
        <v>976</v>
      </c>
      <c r="S11833" s="4">
        <v>8.5</v>
      </c>
      <c r="T11833" t="s">
        <v>108</v>
      </c>
    </row>
    <row r="11834" spans="1:20" x14ac:dyDescent="0.35">
      <c r="A11834" t="s">
        <v>22912</v>
      </c>
      <c r="B11834" s="5" t="s">
        <v>28802</v>
      </c>
      <c r="C11834" s="6">
        <v>74228</v>
      </c>
      <c r="D11834" t="s">
        <v>22</v>
      </c>
      <c r="E11834">
        <v>74228</v>
      </c>
      <c r="F11834" s="5" t="s">
        <v>58</v>
      </c>
      <c r="G11834" s="5" t="s">
        <v>24</v>
      </c>
      <c r="H11834" s="5" t="s">
        <v>68</v>
      </c>
      <c r="I11834" t="s">
        <v>26</v>
      </c>
      <c r="J11834" t="s">
        <v>68</v>
      </c>
      <c r="K11834">
        <v>100</v>
      </c>
      <c r="L11834" s="5" t="s">
        <v>22913</v>
      </c>
      <c r="M11834" s="5" t="s">
        <v>54</v>
      </c>
      <c r="N11834">
        <v>0</v>
      </c>
      <c r="O11834" t="s">
        <v>46</v>
      </c>
      <c r="P11834" s="1">
        <v>45745</v>
      </c>
      <c r="Q11834" s="1">
        <v>45798</v>
      </c>
      <c r="R11834">
        <v>2187</v>
      </c>
      <c r="S11834" s="4">
        <v>9.4</v>
      </c>
      <c r="T11834" t="s">
        <v>277</v>
      </c>
    </row>
    <row r="11835" spans="1:20" x14ac:dyDescent="0.35">
      <c r="A11835" t="s">
        <v>22914</v>
      </c>
      <c r="B11835" s="5" t="s">
        <v>73</v>
      </c>
      <c r="C11835" s="6">
        <v>77712</v>
      </c>
      <c r="D11835" t="s">
        <v>22</v>
      </c>
      <c r="E11835">
        <v>77712</v>
      </c>
      <c r="F11835" s="5" t="s">
        <v>58</v>
      </c>
      <c r="G11835" s="5" t="s">
        <v>51</v>
      </c>
      <c r="H11835" s="5" t="s">
        <v>25</v>
      </c>
      <c r="I11835" t="s">
        <v>26</v>
      </c>
      <c r="J11835" t="s">
        <v>25</v>
      </c>
      <c r="K11835">
        <v>0</v>
      </c>
      <c r="L11835" s="5" t="s">
        <v>22915</v>
      </c>
      <c r="M11835" s="5" t="s">
        <v>28</v>
      </c>
      <c r="N11835">
        <v>1</v>
      </c>
      <c r="O11835" t="s">
        <v>172</v>
      </c>
      <c r="P11835" s="1">
        <v>45347</v>
      </c>
      <c r="Q11835" s="1">
        <v>45413</v>
      </c>
      <c r="R11835">
        <v>826</v>
      </c>
      <c r="S11835" s="4">
        <v>6.1</v>
      </c>
      <c r="T11835" t="s">
        <v>79</v>
      </c>
    </row>
    <row r="11836" spans="1:20" x14ac:dyDescent="0.35">
      <c r="A11836" t="s">
        <v>22916</v>
      </c>
      <c r="B11836" s="5" t="s">
        <v>162</v>
      </c>
      <c r="C11836" s="6">
        <v>94668</v>
      </c>
      <c r="D11836" t="s">
        <v>22</v>
      </c>
      <c r="E11836">
        <v>94668</v>
      </c>
      <c r="F11836" s="5" t="s">
        <v>23</v>
      </c>
      <c r="G11836" s="5" t="s">
        <v>24</v>
      </c>
      <c r="H11836" s="5" t="s">
        <v>157</v>
      </c>
      <c r="I11836" t="s">
        <v>44</v>
      </c>
      <c r="J11836" t="s">
        <v>157</v>
      </c>
      <c r="K11836">
        <v>50</v>
      </c>
      <c r="L11836" s="5" t="s">
        <v>22917</v>
      </c>
      <c r="M11836" s="5" t="s">
        <v>54</v>
      </c>
      <c r="N11836">
        <v>19</v>
      </c>
      <c r="O11836" t="s">
        <v>85</v>
      </c>
      <c r="P11836" s="1">
        <v>45369</v>
      </c>
      <c r="Q11836" s="1">
        <v>45404</v>
      </c>
      <c r="R11836">
        <v>1984</v>
      </c>
      <c r="S11836" s="4">
        <v>5.4</v>
      </c>
      <c r="T11836" t="s">
        <v>38</v>
      </c>
    </row>
    <row r="11837" spans="1:20" x14ac:dyDescent="0.35">
      <c r="A11837" t="s">
        <v>22918</v>
      </c>
      <c r="B11837" s="5" t="s">
        <v>28802</v>
      </c>
      <c r="C11837" s="6">
        <v>212705</v>
      </c>
      <c r="D11837" t="s">
        <v>22</v>
      </c>
      <c r="E11837">
        <v>212705</v>
      </c>
      <c r="F11837" s="5" t="s">
        <v>23</v>
      </c>
      <c r="G11837" s="5" t="s">
        <v>59</v>
      </c>
      <c r="H11837" s="5" t="s">
        <v>165</v>
      </c>
      <c r="I11837" t="s">
        <v>35</v>
      </c>
      <c r="J11837" t="s">
        <v>192</v>
      </c>
      <c r="K11837">
        <v>100</v>
      </c>
      <c r="L11837" s="5" t="s">
        <v>22919</v>
      </c>
      <c r="M11837" s="5" t="s">
        <v>70</v>
      </c>
      <c r="N11837">
        <v>16</v>
      </c>
      <c r="O11837" t="s">
        <v>172</v>
      </c>
      <c r="P11837" s="1">
        <v>45306</v>
      </c>
      <c r="Q11837" s="1">
        <v>45379</v>
      </c>
      <c r="R11837">
        <v>2206</v>
      </c>
      <c r="S11837" s="4">
        <v>6.1</v>
      </c>
      <c r="T11837" t="s">
        <v>47</v>
      </c>
    </row>
    <row r="11838" spans="1:20" x14ac:dyDescent="0.35">
      <c r="A11838" t="s">
        <v>22920</v>
      </c>
      <c r="B11838" s="5" t="s">
        <v>28802</v>
      </c>
      <c r="C11838" s="6">
        <v>200761</v>
      </c>
      <c r="D11838" t="s">
        <v>120</v>
      </c>
      <c r="E11838">
        <v>180685</v>
      </c>
      <c r="F11838" s="5" t="s">
        <v>23</v>
      </c>
      <c r="G11838" s="5" t="s">
        <v>24</v>
      </c>
      <c r="H11838" s="5" t="s">
        <v>121</v>
      </c>
      <c r="I11838" t="s">
        <v>44</v>
      </c>
      <c r="J11838" t="s">
        <v>121</v>
      </c>
      <c r="K11838">
        <v>50</v>
      </c>
      <c r="L11838" s="5" t="s">
        <v>22921</v>
      </c>
      <c r="M11838" s="5" t="s">
        <v>70</v>
      </c>
      <c r="N11838">
        <v>11</v>
      </c>
      <c r="O11838" t="s">
        <v>141</v>
      </c>
      <c r="P11838" s="1">
        <v>45414</v>
      </c>
      <c r="Q11838" s="1">
        <v>45450</v>
      </c>
      <c r="R11838">
        <v>1090</v>
      </c>
      <c r="S11838" s="4">
        <v>7.1</v>
      </c>
      <c r="T11838" t="s">
        <v>95</v>
      </c>
    </row>
    <row r="11839" spans="1:20" x14ac:dyDescent="0.35">
      <c r="A11839" t="s">
        <v>22922</v>
      </c>
      <c r="B11839" s="5" t="s">
        <v>91</v>
      </c>
      <c r="C11839" s="6">
        <v>85039</v>
      </c>
      <c r="D11839" t="s">
        <v>81</v>
      </c>
      <c r="E11839">
        <v>114803</v>
      </c>
      <c r="F11839" s="5" t="s">
        <v>50</v>
      </c>
      <c r="G11839" s="5" t="s">
        <v>42</v>
      </c>
      <c r="H11839" s="5" t="s">
        <v>82</v>
      </c>
      <c r="I11839" t="s">
        <v>26</v>
      </c>
      <c r="J11839" t="s">
        <v>82</v>
      </c>
      <c r="K11839">
        <v>100</v>
      </c>
      <c r="L11839" s="5" t="s">
        <v>22923</v>
      </c>
      <c r="M11839" s="5" t="s">
        <v>37</v>
      </c>
      <c r="N11839">
        <v>2</v>
      </c>
      <c r="O11839" t="s">
        <v>172</v>
      </c>
      <c r="P11839" s="1">
        <v>45514</v>
      </c>
      <c r="Q11839" s="1">
        <v>45557</v>
      </c>
      <c r="R11839">
        <v>1756</v>
      </c>
      <c r="S11839" s="4">
        <v>9.5</v>
      </c>
      <c r="T11839" t="s">
        <v>118</v>
      </c>
    </row>
    <row r="11840" spans="1:20" x14ac:dyDescent="0.35">
      <c r="A11840" t="s">
        <v>22924</v>
      </c>
      <c r="B11840" s="5" t="s">
        <v>28799</v>
      </c>
      <c r="C11840" s="6">
        <v>62080</v>
      </c>
      <c r="D11840" t="s">
        <v>22</v>
      </c>
      <c r="E11840">
        <v>62080</v>
      </c>
      <c r="F11840" s="5" t="s">
        <v>23</v>
      </c>
      <c r="G11840" s="5" t="s">
        <v>42</v>
      </c>
      <c r="H11840" s="5" t="s">
        <v>116</v>
      </c>
      <c r="I11840" t="s">
        <v>35</v>
      </c>
      <c r="J11840" t="s">
        <v>116</v>
      </c>
      <c r="K11840">
        <v>50</v>
      </c>
      <c r="L11840" s="5" t="s">
        <v>22925</v>
      </c>
      <c r="M11840" s="5" t="s">
        <v>37</v>
      </c>
      <c r="N11840">
        <v>12</v>
      </c>
      <c r="O11840" t="s">
        <v>141</v>
      </c>
      <c r="P11840" s="1">
        <v>45568</v>
      </c>
      <c r="Q11840" s="1">
        <v>45595</v>
      </c>
      <c r="R11840">
        <v>987</v>
      </c>
      <c r="S11840" s="4">
        <v>5.0999999999999996</v>
      </c>
      <c r="T11840" t="s">
        <v>55</v>
      </c>
    </row>
    <row r="11841" spans="1:20" x14ac:dyDescent="0.35">
      <c r="A11841" t="s">
        <v>22926</v>
      </c>
      <c r="B11841" s="5" t="s">
        <v>28802</v>
      </c>
      <c r="C11841" s="6">
        <v>196292</v>
      </c>
      <c r="D11841" t="s">
        <v>22</v>
      </c>
      <c r="E11841">
        <v>196292</v>
      </c>
      <c r="F11841" s="5" t="s">
        <v>23</v>
      </c>
      <c r="G11841" s="5" t="s">
        <v>42</v>
      </c>
      <c r="H11841" s="5" t="s">
        <v>25</v>
      </c>
      <c r="I11841" t="s">
        <v>26</v>
      </c>
      <c r="J11841" t="s">
        <v>133</v>
      </c>
      <c r="K11841">
        <v>100</v>
      </c>
      <c r="L11841" s="5" t="s">
        <v>17285</v>
      </c>
      <c r="M11841" s="5" t="s">
        <v>28</v>
      </c>
      <c r="N11841">
        <v>18</v>
      </c>
      <c r="O11841" t="s">
        <v>131</v>
      </c>
      <c r="P11841" s="1">
        <v>45373</v>
      </c>
      <c r="Q11841" s="1">
        <v>45411</v>
      </c>
      <c r="R11841">
        <v>1280</v>
      </c>
      <c r="S11841" s="4">
        <v>9.4</v>
      </c>
      <c r="T11841" t="s">
        <v>47</v>
      </c>
    </row>
    <row r="11842" spans="1:20" x14ac:dyDescent="0.35">
      <c r="A11842" t="s">
        <v>22927</v>
      </c>
      <c r="B11842" s="5" t="s">
        <v>162</v>
      </c>
      <c r="C11842" s="6">
        <v>158220</v>
      </c>
      <c r="D11842" t="s">
        <v>22</v>
      </c>
      <c r="E11842">
        <v>158220</v>
      </c>
      <c r="F11842" s="5" t="s">
        <v>23</v>
      </c>
      <c r="G11842" s="5" t="s">
        <v>42</v>
      </c>
      <c r="H11842" s="5" t="s">
        <v>25</v>
      </c>
      <c r="I11842" t="s">
        <v>26</v>
      </c>
      <c r="J11842" t="s">
        <v>25</v>
      </c>
      <c r="K11842">
        <v>0</v>
      </c>
      <c r="L11842" s="5" t="s">
        <v>22928</v>
      </c>
      <c r="M11842" s="5" t="s">
        <v>54</v>
      </c>
      <c r="N11842">
        <v>19</v>
      </c>
      <c r="O11842" t="s">
        <v>78</v>
      </c>
      <c r="P11842" s="1">
        <v>45364</v>
      </c>
      <c r="Q11842" s="1">
        <v>45395</v>
      </c>
      <c r="R11842">
        <v>1358</v>
      </c>
      <c r="S11842" s="4">
        <v>7.8</v>
      </c>
      <c r="T11842" t="s">
        <v>55</v>
      </c>
    </row>
    <row r="11843" spans="1:20" x14ac:dyDescent="0.35">
      <c r="A11843" t="s">
        <v>22929</v>
      </c>
      <c r="B11843" s="5" t="s">
        <v>28802</v>
      </c>
      <c r="C11843" s="6">
        <v>29068</v>
      </c>
      <c r="D11843" t="s">
        <v>22</v>
      </c>
      <c r="E11843">
        <v>29068</v>
      </c>
      <c r="F11843" s="5" t="s">
        <v>50</v>
      </c>
      <c r="G11843" s="5" t="s">
        <v>59</v>
      </c>
      <c r="H11843" s="5" t="s">
        <v>116</v>
      </c>
      <c r="I11843" t="s">
        <v>26</v>
      </c>
      <c r="J11843" t="s">
        <v>410</v>
      </c>
      <c r="K11843">
        <v>100</v>
      </c>
      <c r="L11843" s="5" t="s">
        <v>22930</v>
      </c>
      <c r="M11843" s="5" t="s">
        <v>70</v>
      </c>
      <c r="N11843">
        <v>4</v>
      </c>
      <c r="O11843" t="s">
        <v>78</v>
      </c>
      <c r="P11843" s="1">
        <v>45549</v>
      </c>
      <c r="Q11843" s="1">
        <v>45593</v>
      </c>
      <c r="R11843">
        <v>913</v>
      </c>
      <c r="S11843" s="4">
        <v>7.7</v>
      </c>
      <c r="T11843" t="s">
        <v>89</v>
      </c>
    </row>
    <row r="11844" spans="1:20" x14ac:dyDescent="0.35">
      <c r="A11844" t="s">
        <v>22931</v>
      </c>
      <c r="B11844" s="5" t="s">
        <v>21</v>
      </c>
      <c r="C11844" s="6">
        <v>61344</v>
      </c>
      <c r="D11844" t="s">
        <v>92</v>
      </c>
      <c r="E11844">
        <v>46008</v>
      </c>
      <c r="F11844" s="5" t="s">
        <v>58</v>
      </c>
      <c r="G11844" s="5" t="s">
        <v>42</v>
      </c>
      <c r="H11844" s="5" t="s">
        <v>93</v>
      </c>
      <c r="I11844" t="s">
        <v>26</v>
      </c>
      <c r="J11844" t="s">
        <v>60</v>
      </c>
      <c r="K11844">
        <v>0</v>
      </c>
      <c r="L11844" s="5" t="s">
        <v>22932</v>
      </c>
      <c r="M11844" s="5" t="s">
        <v>54</v>
      </c>
      <c r="N11844">
        <v>1</v>
      </c>
      <c r="O11844" t="s">
        <v>29</v>
      </c>
      <c r="P11844" s="1">
        <v>45458</v>
      </c>
      <c r="Q11844" s="1">
        <v>45520</v>
      </c>
      <c r="R11844">
        <v>1521</v>
      </c>
      <c r="S11844" s="4">
        <v>7.4</v>
      </c>
      <c r="T11844" t="s">
        <v>210</v>
      </c>
    </row>
    <row r="11845" spans="1:20" x14ac:dyDescent="0.35">
      <c r="A11845" t="s">
        <v>22933</v>
      </c>
      <c r="B11845" s="5" t="s">
        <v>28802</v>
      </c>
      <c r="C11845" s="6">
        <v>192580</v>
      </c>
      <c r="D11845" t="s">
        <v>120</v>
      </c>
      <c r="E11845">
        <v>173322</v>
      </c>
      <c r="F11845" s="5" t="s">
        <v>66</v>
      </c>
      <c r="G11845" s="5" t="s">
        <v>51</v>
      </c>
      <c r="H11845" s="5" t="s">
        <v>121</v>
      </c>
      <c r="I11845" t="s">
        <v>26</v>
      </c>
      <c r="J11845" t="s">
        <v>121</v>
      </c>
      <c r="K11845">
        <v>50</v>
      </c>
      <c r="L11845" s="5" t="s">
        <v>9235</v>
      </c>
      <c r="M11845" s="5" t="s">
        <v>54</v>
      </c>
      <c r="N11845">
        <v>5</v>
      </c>
      <c r="O11845" t="s">
        <v>71</v>
      </c>
      <c r="P11845" s="1">
        <v>45311</v>
      </c>
      <c r="Q11845" s="1">
        <v>45334</v>
      </c>
      <c r="R11845">
        <v>1743</v>
      </c>
      <c r="S11845" s="4">
        <v>9.6999999999999993</v>
      </c>
      <c r="T11845" t="s">
        <v>118</v>
      </c>
    </row>
    <row r="11846" spans="1:20" x14ac:dyDescent="0.35">
      <c r="A11846" t="s">
        <v>22934</v>
      </c>
      <c r="B11846" s="5" t="s">
        <v>40</v>
      </c>
      <c r="C11846" s="6">
        <v>69295</v>
      </c>
      <c r="D11846" t="s">
        <v>65</v>
      </c>
      <c r="E11846">
        <v>90084</v>
      </c>
      <c r="F11846" s="5" t="s">
        <v>58</v>
      </c>
      <c r="G11846" s="5" t="s">
        <v>24</v>
      </c>
      <c r="H11846" s="5" t="s">
        <v>67</v>
      </c>
      <c r="I11846" t="s">
        <v>35</v>
      </c>
      <c r="J11846" t="s">
        <v>67</v>
      </c>
      <c r="K11846">
        <v>100</v>
      </c>
      <c r="L11846" s="5" t="s">
        <v>10334</v>
      </c>
      <c r="M11846" s="5" t="s">
        <v>70</v>
      </c>
      <c r="N11846">
        <v>0</v>
      </c>
      <c r="O11846" t="s">
        <v>167</v>
      </c>
      <c r="P11846" s="1">
        <v>45551</v>
      </c>
      <c r="Q11846" s="1">
        <v>45614</v>
      </c>
      <c r="R11846">
        <v>2296</v>
      </c>
      <c r="S11846" s="4">
        <v>8.5</v>
      </c>
      <c r="T11846" t="s">
        <v>30</v>
      </c>
    </row>
    <row r="11847" spans="1:20" x14ac:dyDescent="0.35">
      <c r="A11847" t="s">
        <v>22935</v>
      </c>
      <c r="B11847" s="5" t="s">
        <v>49</v>
      </c>
      <c r="C11847" s="6">
        <v>132554</v>
      </c>
      <c r="D11847" t="s">
        <v>41</v>
      </c>
      <c r="E11847">
        <v>112671</v>
      </c>
      <c r="F11847" s="5" t="s">
        <v>66</v>
      </c>
      <c r="G11847" s="5" t="s">
        <v>42</v>
      </c>
      <c r="H11847" s="5" t="s">
        <v>60</v>
      </c>
      <c r="I11847" t="s">
        <v>26</v>
      </c>
      <c r="J11847" t="s">
        <v>60</v>
      </c>
      <c r="K11847">
        <v>50</v>
      </c>
      <c r="L11847" s="5" t="s">
        <v>22936</v>
      </c>
      <c r="M11847" s="5" t="s">
        <v>28</v>
      </c>
      <c r="N11847">
        <v>7</v>
      </c>
      <c r="O11847" t="s">
        <v>141</v>
      </c>
      <c r="P11847" s="1">
        <v>45422</v>
      </c>
      <c r="Q11847" s="1">
        <v>45477</v>
      </c>
      <c r="R11847">
        <v>826</v>
      </c>
      <c r="S11847" s="4">
        <v>8.8000000000000007</v>
      </c>
      <c r="T11847" t="s">
        <v>47</v>
      </c>
    </row>
    <row r="11848" spans="1:20" x14ac:dyDescent="0.35">
      <c r="A11848" t="s">
        <v>22937</v>
      </c>
      <c r="B11848" s="5" t="s">
        <v>73</v>
      </c>
      <c r="C11848" s="6">
        <v>172103</v>
      </c>
      <c r="D11848" t="s">
        <v>41</v>
      </c>
      <c r="E11848">
        <v>146288</v>
      </c>
      <c r="F11848" s="5" t="s">
        <v>23</v>
      </c>
      <c r="G11848" s="5" t="s">
        <v>51</v>
      </c>
      <c r="H11848" s="5" t="s">
        <v>60</v>
      </c>
      <c r="I11848" t="s">
        <v>44</v>
      </c>
      <c r="J11848" t="s">
        <v>294</v>
      </c>
      <c r="K11848">
        <v>0</v>
      </c>
      <c r="L11848" s="5" t="s">
        <v>22938</v>
      </c>
      <c r="M11848" s="5" t="s">
        <v>70</v>
      </c>
      <c r="N11848">
        <v>14</v>
      </c>
      <c r="O11848" t="s">
        <v>172</v>
      </c>
      <c r="P11848" s="1">
        <v>45332</v>
      </c>
      <c r="Q11848" s="1">
        <v>45352</v>
      </c>
      <c r="R11848">
        <v>1648</v>
      </c>
      <c r="S11848" s="4">
        <v>7.4</v>
      </c>
      <c r="T11848" t="s">
        <v>95</v>
      </c>
    </row>
    <row r="11849" spans="1:20" x14ac:dyDescent="0.35">
      <c r="A11849" t="s">
        <v>22939</v>
      </c>
      <c r="B11849" s="5" t="s">
        <v>162</v>
      </c>
      <c r="C11849" s="6">
        <v>113947</v>
      </c>
      <c r="D11849" t="s">
        <v>92</v>
      </c>
      <c r="E11849">
        <v>85460</v>
      </c>
      <c r="F11849" s="5" t="s">
        <v>66</v>
      </c>
      <c r="G11849" s="5" t="s">
        <v>59</v>
      </c>
      <c r="H11849" s="5" t="s">
        <v>93</v>
      </c>
      <c r="I11849" t="s">
        <v>26</v>
      </c>
      <c r="J11849" t="s">
        <v>93</v>
      </c>
      <c r="K11849">
        <v>50</v>
      </c>
      <c r="L11849" s="5" t="s">
        <v>22940</v>
      </c>
      <c r="M11849" s="5" t="s">
        <v>37</v>
      </c>
      <c r="N11849">
        <v>8</v>
      </c>
      <c r="O11849" t="s">
        <v>135</v>
      </c>
      <c r="P11849" s="1">
        <v>45760</v>
      </c>
      <c r="Q11849" s="1">
        <v>45798</v>
      </c>
      <c r="R11849">
        <v>1447</v>
      </c>
      <c r="S11849" s="4">
        <v>9.4</v>
      </c>
      <c r="T11849" t="s">
        <v>55</v>
      </c>
    </row>
    <row r="11850" spans="1:20" x14ac:dyDescent="0.35">
      <c r="A11850" t="s">
        <v>22941</v>
      </c>
      <c r="B11850" s="5" t="s">
        <v>73</v>
      </c>
      <c r="C11850" s="6">
        <v>38972</v>
      </c>
      <c r="D11850" t="s">
        <v>22</v>
      </c>
      <c r="E11850">
        <v>38972</v>
      </c>
      <c r="F11850" s="5" t="s">
        <v>50</v>
      </c>
      <c r="G11850" s="5" t="s">
        <v>42</v>
      </c>
      <c r="H11850" s="5" t="s">
        <v>157</v>
      </c>
      <c r="I11850" t="s">
        <v>26</v>
      </c>
      <c r="J11850" t="s">
        <v>157</v>
      </c>
      <c r="K11850">
        <v>50</v>
      </c>
      <c r="L11850" s="5" t="s">
        <v>22942</v>
      </c>
      <c r="M11850" s="5" t="s">
        <v>28</v>
      </c>
      <c r="N11850">
        <v>2</v>
      </c>
      <c r="O11850" t="s">
        <v>167</v>
      </c>
      <c r="P11850" s="1">
        <v>45501</v>
      </c>
      <c r="Q11850" s="1">
        <v>45523</v>
      </c>
      <c r="R11850">
        <v>2480</v>
      </c>
      <c r="S11850" s="4">
        <v>9.4</v>
      </c>
      <c r="T11850" t="s">
        <v>153</v>
      </c>
    </row>
    <row r="11851" spans="1:20" x14ac:dyDescent="0.35">
      <c r="A11851" t="s">
        <v>22943</v>
      </c>
      <c r="B11851" s="5" t="s">
        <v>57</v>
      </c>
      <c r="C11851" s="6">
        <v>129198</v>
      </c>
      <c r="D11851" t="s">
        <v>41</v>
      </c>
      <c r="E11851">
        <v>109818</v>
      </c>
      <c r="F11851" s="5" t="s">
        <v>66</v>
      </c>
      <c r="G11851" s="5" t="s">
        <v>24</v>
      </c>
      <c r="H11851" s="5" t="s">
        <v>151</v>
      </c>
      <c r="I11851" t="s">
        <v>35</v>
      </c>
      <c r="J11851" t="s">
        <v>75</v>
      </c>
      <c r="K11851">
        <v>100</v>
      </c>
      <c r="L11851" s="5" t="s">
        <v>22944</v>
      </c>
      <c r="M11851" s="5" t="s">
        <v>28</v>
      </c>
      <c r="N11851">
        <v>9</v>
      </c>
      <c r="O11851" t="s">
        <v>112</v>
      </c>
      <c r="P11851" s="1">
        <v>45616</v>
      </c>
      <c r="Q11851" s="1">
        <v>45677</v>
      </c>
      <c r="R11851">
        <v>2336</v>
      </c>
      <c r="S11851" s="4">
        <v>7.3</v>
      </c>
      <c r="T11851" t="s">
        <v>89</v>
      </c>
    </row>
    <row r="11852" spans="1:20" x14ac:dyDescent="0.35">
      <c r="A11852" t="s">
        <v>22945</v>
      </c>
      <c r="B11852" s="5" t="s">
        <v>28800</v>
      </c>
      <c r="C11852" s="6">
        <v>85968</v>
      </c>
      <c r="D11852" t="s">
        <v>22</v>
      </c>
      <c r="E11852">
        <v>85968</v>
      </c>
      <c r="F11852" s="5" t="s">
        <v>58</v>
      </c>
      <c r="G11852" s="5" t="s">
        <v>51</v>
      </c>
      <c r="H11852" s="5" t="s">
        <v>25</v>
      </c>
      <c r="I11852" t="s">
        <v>35</v>
      </c>
      <c r="J11852" t="s">
        <v>25</v>
      </c>
      <c r="K11852">
        <v>0</v>
      </c>
      <c r="L11852" s="5" t="s">
        <v>22946</v>
      </c>
      <c r="M11852" s="5" t="s">
        <v>37</v>
      </c>
      <c r="N11852">
        <v>1</v>
      </c>
      <c r="O11852" t="s">
        <v>88</v>
      </c>
      <c r="P11852" s="1">
        <v>45372</v>
      </c>
      <c r="Q11852" s="1">
        <v>45392</v>
      </c>
      <c r="R11852">
        <v>2330</v>
      </c>
      <c r="S11852" s="4">
        <v>5.2</v>
      </c>
      <c r="T11852" t="s">
        <v>55</v>
      </c>
    </row>
    <row r="11853" spans="1:20" x14ac:dyDescent="0.35">
      <c r="A11853" t="s">
        <v>22947</v>
      </c>
      <c r="B11853" s="5" t="s">
        <v>162</v>
      </c>
      <c r="C11853" s="6">
        <v>89602</v>
      </c>
      <c r="D11853" t="s">
        <v>22</v>
      </c>
      <c r="E11853">
        <v>89602</v>
      </c>
      <c r="F11853" s="5" t="s">
        <v>58</v>
      </c>
      <c r="G11853" s="5" t="s">
        <v>24</v>
      </c>
      <c r="H11853" s="5" t="s">
        <v>97</v>
      </c>
      <c r="I11853" t="s">
        <v>26</v>
      </c>
      <c r="J11853" t="s">
        <v>291</v>
      </c>
      <c r="K11853">
        <v>50</v>
      </c>
      <c r="L11853" s="5" t="s">
        <v>22948</v>
      </c>
      <c r="M11853" s="5" t="s">
        <v>54</v>
      </c>
      <c r="N11853">
        <v>1</v>
      </c>
      <c r="O11853" t="s">
        <v>62</v>
      </c>
      <c r="P11853" s="1">
        <v>45613</v>
      </c>
      <c r="Q11853" s="1">
        <v>45663</v>
      </c>
      <c r="R11853">
        <v>2474</v>
      </c>
      <c r="S11853" s="4">
        <v>5.5</v>
      </c>
      <c r="T11853" t="s">
        <v>277</v>
      </c>
    </row>
    <row r="11854" spans="1:20" x14ac:dyDescent="0.35">
      <c r="A11854" t="s">
        <v>22949</v>
      </c>
      <c r="B11854" s="5" t="s">
        <v>28801</v>
      </c>
      <c r="C11854" s="6">
        <v>75324</v>
      </c>
      <c r="D11854" t="s">
        <v>22</v>
      </c>
      <c r="E11854">
        <v>75324</v>
      </c>
      <c r="F11854" s="5" t="s">
        <v>58</v>
      </c>
      <c r="G11854" s="5" t="s">
        <v>24</v>
      </c>
      <c r="H11854" s="5" t="s">
        <v>101</v>
      </c>
      <c r="I11854" t="s">
        <v>44</v>
      </c>
      <c r="J11854" t="s">
        <v>101</v>
      </c>
      <c r="K11854">
        <v>50</v>
      </c>
      <c r="L11854" s="5" t="s">
        <v>22950</v>
      </c>
      <c r="M11854" s="5" t="s">
        <v>54</v>
      </c>
      <c r="N11854">
        <v>1</v>
      </c>
      <c r="O11854" t="s">
        <v>141</v>
      </c>
      <c r="P11854" s="1">
        <v>45694</v>
      </c>
      <c r="Q11854" s="1">
        <v>45714</v>
      </c>
      <c r="R11854">
        <v>830</v>
      </c>
      <c r="S11854" s="4">
        <v>9.3000000000000007</v>
      </c>
      <c r="T11854" t="s">
        <v>79</v>
      </c>
    </row>
    <row r="11855" spans="1:20" x14ac:dyDescent="0.35">
      <c r="A11855" t="s">
        <v>22951</v>
      </c>
      <c r="B11855" s="5" t="s">
        <v>73</v>
      </c>
      <c r="C11855" s="6">
        <v>89924</v>
      </c>
      <c r="D11855" t="s">
        <v>22</v>
      </c>
      <c r="E11855">
        <v>89924</v>
      </c>
      <c r="F11855" s="5" t="s">
        <v>50</v>
      </c>
      <c r="G11855" s="5" t="s">
        <v>42</v>
      </c>
      <c r="H11855" s="5" t="s">
        <v>52</v>
      </c>
      <c r="I11855" t="s">
        <v>44</v>
      </c>
      <c r="J11855" t="s">
        <v>52</v>
      </c>
      <c r="K11855">
        <v>0</v>
      </c>
      <c r="L11855" s="5" t="s">
        <v>22952</v>
      </c>
      <c r="M11855" s="5" t="s">
        <v>70</v>
      </c>
      <c r="N11855">
        <v>3</v>
      </c>
      <c r="O11855" t="s">
        <v>147</v>
      </c>
      <c r="P11855" s="1">
        <v>45613</v>
      </c>
      <c r="Q11855" s="1">
        <v>45667</v>
      </c>
      <c r="R11855">
        <v>844</v>
      </c>
      <c r="S11855" s="4">
        <v>9.8000000000000007</v>
      </c>
      <c r="T11855" t="s">
        <v>277</v>
      </c>
    </row>
    <row r="11856" spans="1:20" x14ac:dyDescent="0.35">
      <c r="A11856" t="s">
        <v>22953</v>
      </c>
      <c r="B11856" s="5" t="s">
        <v>91</v>
      </c>
      <c r="C11856" s="6">
        <v>65329</v>
      </c>
      <c r="D11856" t="s">
        <v>22</v>
      </c>
      <c r="E11856">
        <v>65329</v>
      </c>
      <c r="F11856" s="5" t="s">
        <v>58</v>
      </c>
      <c r="G11856" s="5" t="s">
        <v>24</v>
      </c>
      <c r="H11856" s="5" t="s">
        <v>165</v>
      </c>
      <c r="I11856" t="s">
        <v>26</v>
      </c>
      <c r="J11856" t="s">
        <v>121</v>
      </c>
      <c r="K11856">
        <v>100</v>
      </c>
      <c r="L11856" s="5" t="s">
        <v>22954</v>
      </c>
      <c r="M11856" s="5" t="s">
        <v>37</v>
      </c>
      <c r="N11856">
        <v>0</v>
      </c>
      <c r="O11856" t="s">
        <v>112</v>
      </c>
      <c r="P11856" s="1">
        <v>45412</v>
      </c>
      <c r="Q11856" s="1">
        <v>45440</v>
      </c>
      <c r="R11856">
        <v>547</v>
      </c>
      <c r="S11856" s="4">
        <v>5.2</v>
      </c>
      <c r="T11856" t="s">
        <v>89</v>
      </c>
    </row>
    <row r="11857" spans="1:20" x14ac:dyDescent="0.35">
      <c r="A11857" t="s">
        <v>22955</v>
      </c>
      <c r="B11857" s="5" t="s">
        <v>28801</v>
      </c>
      <c r="C11857" s="6">
        <v>93470</v>
      </c>
      <c r="D11857" t="s">
        <v>81</v>
      </c>
      <c r="E11857">
        <v>126185</v>
      </c>
      <c r="F11857" s="5" t="s">
        <v>50</v>
      </c>
      <c r="G11857" s="5" t="s">
        <v>42</v>
      </c>
      <c r="H11857" s="5" t="s">
        <v>82</v>
      </c>
      <c r="I11857" t="s">
        <v>26</v>
      </c>
      <c r="J11857" t="s">
        <v>82</v>
      </c>
      <c r="K11857">
        <v>0</v>
      </c>
      <c r="L11857" s="5" t="s">
        <v>22956</v>
      </c>
      <c r="M11857" s="5" t="s">
        <v>70</v>
      </c>
      <c r="N11857">
        <v>4</v>
      </c>
      <c r="O11857" t="s">
        <v>147</v>
      </c>
      <c r="P11857" s="1">
        <v>45625</v>
      </c>
      <c r="Q11857" s="1">
        <v>45648</v>
      </c>
      <c r="R11857">
        <v>1805</v>
      </c>
      <c r="S11857" s="4">
        <v>8.1</v>
      </c>
      <c r="T11857" t="s">
        <v>277</v>
      </c>
    </row>
    <row r="11858" spans="1:20" x14ac:dyDescent="0.35">
      <c r="A11858" t="s">
        <v>22957</v>
      </c>
      <c r="B11858" s="5" t="s">
        <v>28802</v>
      </c>
      <c r="C11858" s="6">
        <v>95936</v>
      </c>
      <c r="D11858" t="s">
        <v>33</v>
      </c>
      <c r="E11858">
        <v>10552960</v>
      </c>
      <c r="F11858" s="5" t="s">
        <v>58</v>
      </c>
      <c r="G11858" s="5" t="s">
        <v>24</v>
      </c>
      <c r="H11858" s="5" t="s">
        <v>34</v>
      </c>
      <c r="I11858" t="s">
        <v>35</v>
      </c>
      <c r="J11858" t="s">
        <v>34</v>
      </c>
      <c r="K11858">
        <v>100</v>
      </c>
      <c r="L11858" s="5" t="s">
        <v>10239</v>
      </c>
      <c r="M11858" s="5" t="s">
        <v>70</v>
      </c>
      <c r="N11858">
        <v>0</v>
      </c>
      <c r="O11858" t="s">
        <v>62</v>
      </c>
      <c r="P11858" s="1">
        <v>45521</v>
      </c>
      <c r="Q11858" s="1">
        <v>45591</v>
      </c>
      <c r="R11858">
        <v>1297</v>
      </c>
      <c r="S11858" s="4">
        <v>8.1999999999999993</v>
      </c>
      <c r="T11858" t="s">
        <v>118</v>
      </c>
    </row>
    <row r="11859" spans="1:20" x14ac:dyDescent="0.35">
      <c r="A11859" t="s">
        <v>22958</v>
      </c>
      <c r="B11859" s="5" t="s">
        <v>28800</v>
      </c>
      <c r="C11859" s="6">
        <v>112418</v>
      </c>
      <c r="D11859" t="s">
        <v>65</v>
      </c>
      <c r="E11859">
        <v>146143</v>
      </c>
      <c r="F11859" s="5" t="s">
        <v>50</v>
      </c>
      <c r="G11859" s="5" t="s">
        <v>24</v>
      </c>
      <c r="H11859" s="5" t="s">
        <v>67</v>
      </c>
      <c r="I11859" t="s">
        <v>26</v>
      </c>
      <c r="J11859" t="s">
        <v>67</v>
      </c>
      <c r="K11859">
        <v>0</v>
      </c>
      <c r="L11859" s="5" t="s">
        <v>22959</v>
      </c>
      <c r="M11859" s="5" t="s">
        <v>28</v>
      </c>
      <c r="N11859">
        <v>4</v>
      </c>
      <c r="O11859" t="s">
        <v>85</v>
      </c>
      <c r="P11859" s="1">
        <v>45535</v>
      </c>
      <c r="Q11859" s="1">
        <v>45565</v>
      </c>
      <c r="R11859">
        <v>1676</v>
      </c>
      <c r="S11859" s="4">
        <v>9.9</v>
      </c>
      <c r="T11859" t="s">
        <v>79</v>
      </c>
    </row>
    <row r="11860" spans="1:20" x14ac:dyDescent="0.35">
      <c r="A11860" t="s">
        <v>22960</v>
      </c>
      <c r="B11860" s="5" t="s">
        <v>28802</v>
      </c>
      <c r="C11860" s="6">
        <v>210662</v>
      </c>
      <c r="D11860" t="s">
        <v>22</v>
      </c>
      <c r="E11860">
        <v>210662</v>
      </c>
      <c r="F11860" s="5" t="s">
        <v>23</v>
      </c>
      <c r="G11860" s="5" t="s">
        <v>42</v>
      </c>
      <c r="H11860" s="5" t="s">
        <v>25</v>
      </c>
      <c r="I11860" t="s">
        <v>44</v>
      </c>
      <c r="J11860" t="s">
        <v>25</v>
      </c>
      <c r="K11860">
        <v>0</v>
      </c>
      <c r="L11860" s="5" t="s">
        <v>22961</v>
      </c>
      <c r="M11860" s="5" t="s">
        <v>37</v>
      </c>
      <c r="N11860">
        <v>16</v>
      </c>
      <c r="O11860" t="s">
        <v>78</v>
      </c>
      <c r="P11860" s="1">
        <v>45545</v>
      </c>
      <c r="Q11860" s="1">
        <v>45572</v>
      </c>
      <c r="R11860">
        <v>1986</v>
      </c>
      <c r="S11860" s="4">
        <v>7.4</v>
      </c>
      <c r="T11860" t="s">
        <v>89</v>
      </c>
    </row>
    <row r="11861" spans="1:20" x14ac:dyDescent="0.35">
      <c r="A11861" t="s">
        <v>22962</v>
      </c>
      <c r="B11861" s="5" t="s">
        <v>91</v>
      </c>
      <c r="C11861" s="6">
        <v>55827</v>
      </c>
      <c r="D11861" t="s">
        <v>22</v>
      </c>
      <c r="E11861">
        <v>55827</v>
      </c>
      <c r="F11861" s="5" t="s">
        <v>58</v>
      </c>
      <c r="G11861" s="5" t="s">
        <v>59</v>
      </c>
      <c r="H11861" s="5" t="s">
        <v>165</v>
      </c>
      <c r="I11861" t="s">
        <v>26</v>
      </c>
      <c r="J11861" t="s">
        <v>165</v>
      </c>
      <c r="K11861">
        <v>0</v>
      </c>
      <c r="L11861" s="5" t="s">
        <v>22963</v>
      </c>
      <c r="M11861" s="5" t="s">
        <v>28</v>
      </c>
      <c r="N11861">
        <v>1</v>
      </c>
      <c r="O11861" t="s">
        <v>141</v>
      </c>
      <c r="P11861" s="1">
        <v>45482</v>
      </c>
      <c r="Q11861" s="1">
        <v>45524</v>
      </c>
      <c r="R11861">
        <v>2250</v>
      </c>
      <c r="S11861" s="4">
        <v>5.2</v>
      </c>
      <c r="T11861" t="s">
        <v>136</v>
      </c>
    </row>
    <row r="11862" spans="1:20" x14ac:dyDescent="0.35">
      <c r="A11862" t="s">
        <v>22964</v>
      </c>
      <c r="B11862" s="5" t="s">
        <v>100</v>
      </c>
      <c r="C11862" s="6">
        <v>174827</v>
      </c>
      <c r="D11862" t="s">
        <v>22</v>
      </c>
      <c r="E11862">
        <v>174827</v>
      </c>
      <c r="F11862" s="5" t="s">
        <v>66</v>
      </c>
      <c r="G11862" s="5" t="s">
        <v>24</v>
      </c>
      <c r="H11862" s="5" t="s">
        <v>97</v>
      </c>
      <c r="I11862" t="s">
        <v>26</v>
      </c>
      <c r="J11862" t="s">
        <v>97</v>
      </c>
      <c r="K11862">
        <v>50</v>
      </c>
      <c r="L11862" s="5" t="s">
        <v>22965</v>
      </c>
      <c r="M11862" s="5" t="s">
        <v>37</v>
      </c>
      <c r="N11862">
        <v>5</v>
      </c>
      <c r="O11862" t="s">
        <v>112</v>
      </c>
      <c r="P11862" s="1">
        <v>45491</v>
      </c>
      <c r="Q11862" s="1">
        <v>45560</v>
      </c>
      <c r="R11862">
        <v>1268</v>
      </c>
      <c r="S11862" s="4">
        <v>5.9</v>
      </c>
      <c r="T11862" t="s">
        <v>103</v>
      </c>
    </row>
    <row r="11863" spans="1:20" x14ac:dyDescent="0.35">
      <c r="A11863" t="s">
        <v>22966</v>
      </c>
      <c r="B11863" s="5" t="s">
        <v>32</v>
      </c>
      <c r="C11863" s="6">
        <v>222968</v>
      </c>
      <c r="D11863" t="s">
        <v>22</v>
      </c>
      <c r="E11863">
        <v>222968</v>
      </c>
      <c r="F11863" s="5" t="s">
        <v>23</v>
      </c>
      <c r="G11863" s="5" t="s">
        <v>59</v>
      </c>
      <c r="H11863" s="5" t="s">
        <v>165</v>
      </c>
      <c r="I11863" t="s">
        <v>35</v>
      </c>
      <c r="J11863" t="s">
        <v>1192</v>
      </c>
      <c r="K11863">
        <v>100</v>
      </c>
      <c r="L11863" s="5" t="s">
        <v>1911</v>
      </c>
      <c r="M11863" s="5" t="s">
        <v>54</v>
      </c>
      <c r="N11863">
        <v>17</v>
      </c>
      <c r="O11863" t="s">
        <v>135</v>
      </c>
      <c r="P11863" s="1">
        <v>45595</v>
      </c>
      <c r="Q11863" s="1">
        <v>45644</v>
      </c>
      <c r="R11863">
        <v>1644</v>
      </c>
      <c r="S11863" s="4">
        <v>6</v>
      </c>
      <c r="T11863" t="s">
        <v>108</v>
      </c>
    </row>
    <row r="11864" spans="1:20" x14ac:dyDescent="0.35">
      <c r="A11864" t="s">
        <v>22967</v>
      </c>
      <c r="B11864" s="5" t="s">
        <v>174</v>
      </c>
      <c r="C11864" s="6">
        <v>250630</v>
      </c>
      <c r="D11864" t="s">
        <v>22</v>
      </c>
      <c r="E11864">
        <v>250630</v>
      </c>
      <c r="F11864" s="5" t="s">
        <v>23</v>
      </c>
      <c r="G11864" s="5" t="s">
        <v>51</v>
      </c>
      <c r="H11864" s="5" t="s">
        <v>97</v>
      </c>
      <c r="I11864" t="s">
        <v>35</v>
      </c>
      <c r="J11864" t="s">
        <v>313</v>
      </c>
      <c r="K11864">
        <v>50</v>
      </c>
      <c r="L11864" s="5" t="s">
        <v>22968</v>
      </c>
      <c r="M11864" s="5" t="s">
        <v>37</v>
      </c>
      <c r="N11864">
        <v>15</v>
      </c>
      <c r="O11864" t="s">
        <v>107</v>
      </c>
      <c r="P11864" s="1">
        <v>45502</v>
      </c>
      <c r="Q11864" s="1">
        <v>45537</v>
      </c>
      <c r="R11864">
        <v>606</v>
      </c>
      <c r="S11864" s="4">
        <v>6.1</v>
      </c>
      <c r="T11864" t="s">
        <v>38</v>
      </c>
    </row>
    <row r="11865" spans="1:20" x14ac:dyDescent="0.35">
      <c r="A11865" t="s">
        <v>22969</v>
      </c>
      <c r="B11865" s="5" t="s">
        <v>28799</v>
      </c>
      <c r="C11865" s="6">
        <v>188795</v>
      </c>
      <c r="D11865" t="s">
        <v>120</v>
      </c>
      <c r="E11865">
        <v>169916</v>
      </c>
      <c r="F11865" s="5" t="s">
        <v>66</v>
      </c>
      <c r="G11865" s="5" t="s">
        <v>59</v>
      </c>
      <c r="H11865" s="5" t="s">
        <v>121</v>
      </c>
      <c r="I11865" t="s">
        <v>26</v>
      </c>
      <c r="J11865" t="s">
        <v>121</v>
      </c>
      <c r="K11865">
        <v>0</v>
      </c>
      <c r="L11865" s="5" t="s">
        <v>22970</v>
      </c>
      <c r="M11865" s="5" t="s">
        <v>28</v>
      </c>
      <c r="N11865">
        <v>5</v>
      </c>
      <c r="O11865" t="s">
        <v>71</v>
      </c>
      <c r="P11865" s="1">
        <v>45681</v>
      </c>
      <c r="Q11865" s="1">
        <v>45710</v>
      </c>
      <c r="R11865">
        <v>1357</v>
      </c>
      <c r="S11865" s="4">
        <v>7.6</v>
      </c>
      <c r="T11865" t="s">
        <v>79</v>
      </c>
    </row>
    <row r="11866" spans="1:20" x14ac:dyDescent="0.35">
      <c r="A11866" t="s">
        <v>22971</v>
      </c>
      <c r="B11866" s="5" t="s">
        <v>21</v>
      </c>
      <c r="C11866" s="6">
        <v>116184</v>
      </c>
      <c r="D11866" t="s">
        <v>41</v>
      </c>
      <c r="E11866">
        <v>98756</v>
      </c>
      <c r="F11866" s="5" t="s">
        <v>66</v>
      </c>
      <c r="G11866" s="5" t="s">
        <v>59</v>
      </c>
      <c r="H11866" s="5" t="s">
        <v>60</v>
      </c>
      <c r="I11866" t="s">
        <v>44</v>
      </c>
      <c r="J11866" t="s">
        <v>304</v>
      </c>
      <c r="K11866">
        <v>50</v>
      </c>
      <c r="L11866" s="5" t="s">
        <v>22972</v>
      </c>
      <c r="M11866" s="5" t="s">
        <v>54</v>
      </c>
      <c r="N11866">
        <v>5</v>
      </c>
      <c r="O11866" t="s">
        <v>46</v>
      </c>
      <c r="P11866" s="1">
        <v>45703</v>
      </c>
      <c r="Q11866" s="1">
        <v>45742</v>
      </c>
      <c r="R11866">
        <v>2428</v>
      </c>
      <c r="S11866" s="4">
        <v>5.5</v>
      </c>
      <c r="T11866" t="s">
        <v>277</v>
      </c>
    </row>
    <row r="11867" spans="1:20" x14ac:dyDescent="0.35">
      <c r="A11867" t="s">
        <v>22973</v>
      </c>
      <c r="B11867" s="5" t="s">
        <v>100</v>
      </c>
      <c r="C11867" s="6">
        <v>85463</v>
      </c>
      <c r="D11867" t="s">
        <v>22</v>
      </c>
      <c r="E11867">
        <v>85463</v>
      </c>
      <c r="F11867" s="5" t="s">
        <v>58</v>
      </c>
      <c r="G11867" s="5" t="s">
        <v>51</v>
      </c>
      <c r="H11867" s="5" t="s">
        <v>191</v>
      </c>
      <c r="I11867" t="s">
        <v>35</v>
      </c>
      <c r="J11867" t="s">
        <v>121</v>
      </c>
      <c r="K11867">
        <v>100</v>
      </c>
      <c r="L11867" s="5" t="s">
        <v>22974</v>
      </c>
      <c r="M11867" s="5" t="s">
        <v>28</v>
      </c>
      <c r="N11867">
        <v>1</v>
      </c>
      <c r="O11867" t="s">
        <v>88</v>
      </c>
      <c r="P11867" s="1">
        <v>45398</v>
      </c>
      <c r="Q11867" s="1">
        <v>45416</v>
      </c>
      <c r="R11867">
        <v>2237</v>
      </c>
      <c r="S11867" s="4">
        <v>6.5</v>
      </c>
      <c r="T11867" t="s">
        <v>210</v>
      </c>
    </row>
    <row r="11868" spans="1:20" x14ac:dyDescent="0.35">
      <c r="A11868" t="s">
        <v>22975</v>
      </c>
      <c r="B11868" s="5" t="s">
        <v>57</v>
      </c>
      <c r="C11868" s="6">
        <v>62097</v>
      </c>
      <c r="D11868" t="s">
        <v>41</v>
      </c>
      <c r="E11868">
        <v>52782</v>
      </c>
      <c r="F11868" s="5" t="s">
        <v>58</v>
      </c>
      <c r="G11868" s="5" t="s">
        <v>24</v>
      </c>
      <c r="H11868" s="5" t="s">
        <v>126</v>
      </c>
      <c r="I11868" t="s">
        <v>44</v>
      </c>
      <c r="J11868" t="s">
        <v>126</v>
      </c>
      <c r="K11868">
        <v>0</v>
      </c>
      <c r="L11868" s="5" t="s">
        <v>19644</v>
      </c>
      <c r="M11868" s="5" t="s">
        <v>28</v>
      </c>
      <c r="N11868">
        <v>1</v>
      </c>
      <c r="O11868" t="s">
        <v>135</v>
      </c>
      <c r="P11868" s="1">
        <v>45626</v>
      </c>
      <c r="Q11868" s="1">
        <v>45692</v>
      </c>
      <c r="R11868">
        <v>1363</v>
      </c>
      <c r="S11868" s="4">
        <v>9.3000000000000007</v>
      </c>
      <c r="T11868" t="s">
        <v>55</v>
      </c>
    </row>
    <row r="11869" spans="1:20" x14ac:dyDescent="0.35">
      <c r="A11869" t="s">
        <v>22976</v>
      </c>
      <c r="B11869" s="5" t="s">
        <v>21</v>
      </c>
      <c r="C11869" s="6">
        <v>77625</v>
      </c>
      <c r="D11869" t="s">
        <v>22</v>
      </c>
      <c r="E11869">
        <v>77625</v>
      </c>
      <c r="F11869" s="5" t="s">
        <v>58</v>
      </c>
      <c r="G11869" s="5" t="s">
        <v>51</v>
      </c>
      <c r="H11869" s="5" t="s">
        <v>191</v>
      </c>
      <c r="I11869" t="s">
        <v>35</v>
      </c>
      <c r="J11869" t="s">
        <v>191</v>
      </c>
      <c r="K11869">
        <v>50</v>
      </c>
      <c r="L11869" s="5" t="s">
        <v>22977</v>
      </c>
      <c r="M11869" s="5" t="s">
        <v>37</v>
      </c>
      <c r="N11869">
        <v>1</v>
      </c>
      <c r="O11869" t="s">
        <v>71</v>
      </c>
      <c r="P11869" s="1">
        <v>45671</v>
      </c>
      <c r="Q11869" s="1">
        <v>45723</v>
      </c>
      <c r="R11869">
        <v>1422</v>
      </c>
      <c r="S11869" s="4">
        <v>5.7</v>
      </c>
      <c r="T11869" t="s">
        <v>277</v>
      </c>
    </row>
    <row r="11870" spans="1:20" x14ac:dyDescent="0.35">
      <c r="A11870" t="s">
        <v>22978</v>
      </c>
      <c r="B11870" s="5" t="s">
        <v>40</v>
      </c>
      <c r="C11870" s="6">
        <v>89334</v>
      </c>
      <c r="D11870" t="s">
        <v>33</v>
      </c>
      <c r="E11870">
        <v>9826740</v>
      </c>
      <c r="F11870" s="5" t="s">
        <v>50</v>
      </c>
      <c r="G11870" s="5" t="s">
        <v>42</v>
      </c>
      <c r="H11870" s="5" t="s">
        <v>34</v>
      </c>
      <c r="I11870" t="s">
        <v>26</v>
      </c>
      <c r="J11870" t="s">
        <v>75</v>
      </c>
      <c r="K11870">
        <v>100</v>
      </c>
      <c r="L11870" s="5" t="s">
        <v>22979</v>
      </c>
      <c r="M11870" s="5" t="s">
        <v>37</v>
      </c>
      <c r="N11870">
        <v>2</v>
      </c>
      <c r="O11870" t="s">
        <v>172</v>
      </c>
      <c r="P11870" s="1">
        <v>45556</v>
      </c>
      <c r="Q11870" s="1">
        <v>45584</v>
      </c>
      <c r="R11870">
        <v>733</v>
      </c>
      <c r="S11870" s="4">
        <v>9.5</v>
      </c>
      <c r="T11870" t="s">
        <v>136</v>
      </c>
    </row>
    <row r="11871" spans="1:20" x14ac:dyDescent="0.35">
      <c r="A11871" t="s">
        <v>22980</v>
      </c>
      <c r="B11871" s="5" t="s">
        <v>100</v>
      </c>
      <c r="C11871" s="6">
        <v>115065</v>
      </c>
      <c r="D11871" t="s">
        <v>41</v>
      </c>
      <c r="E11871">
        <v>97805</v>
      </c>
      <c r="F11871" s="5" t="s">
        <v>66</v>
      </c>
      <c r="G11871" s="5" t="s">
        <v>42</v>
      </c>
      <c r="H11871" s="5" t="s">
        <v>151</v>
      </c>
      <c r="I11871" t="s">
        <v>26</v>
      </c>
      <c r="J11871" t="s">
        <v>151</v>
      </c>
      <c r="K11871">
        <v>0</v>
      </c>
      <c r="L11871" s="5" t="s">
        <v>22981</v>
      </c>
      <c r="M11871" s="5" t="s">
        <v>70</v>
      </c>
      <c r="N11871">
        <v>7</v>
      </c>
      <c r="O11871" t="s">
        <v>85</v>
      </c>
      <c r="P11871" s="1">
        <v>45327</v>
      </c>
      <c r="Q11871" s="1">
        <v>45353</v>
      </c>
      <c r="R11871">
        <v>1057</v>
      </c>
      <c r="S11871" s="4">
        <v>6.6</v>
      </c>
      <c r="T11871" t="s">
        <v>47</v>
      </c>
    </row>
    <row r="11872" spans="1:20" x14ac:dyDescent="0.35">
      <c r="A11872" t="s">
        <v>22982</v>
      </c>
      <c r="B11872" s="5" t="s">
        <v>217</v>
      </c>
      <c r="C11872" s="6">
        <v>29565</v>
      </c>
      <c r="D11872" t="s">
        <v>22</v>
      </c>
      <c r="E11872">
        <v>29565</v>
      </c>
      <c r="F11872" s="5" t="s">
        <v>50</v>
      </c>
      <c r="G11872" s="5" t="s">
        <v>42</v>
      </c>
      <c r="H11872" s="5" t="s">
        <v>116</v>
      </c>
      <c r="I11872" t="s">
        <v>26</v>
      </c>
      <c r="J11872" t="s">
        <v>116</v>
      </c>
      <c r="K11872">
        <v>100</v>
      </c>
      <c r="L11872" s="5" t="s">
        <v>22983</v>
      </c>
      <c r="M11872" s="5" t="s">
        <v>54</v>
      </c>
      <c r="N11872">
        <v>2</v>
      </c>
      <c r="O11872" t="s">
        <v>172</v>
      </c>
      <c r="P11872" s="1">
        <v>45737</v>
      </c>
      <c r="Q11872" s="1">
        <v>45787</v>
      </c>
      <c r="R11872">
        <v>2038</v>
      </c>
      <c r="S11872" s="4">
        <v>8.4</v>
      </c>
      <c r="T11872" t="s">
        <v>136</v>
      </c>
    </row>
    <row r="11873" spans="1:20" x14ac:dyDescent="0.35">
      <c r="A11873" t="s">
        <v>22984</v>
      </c>
      <c r="B11873" s="5" t="s">
        <v>179</v>
      </c>
      <c r="C11873" s="6">
        <v>151856</v>
      </c>
      <c r="D11873" t="s">
        <v>22</v>
      </c>
      <c r="E11873">
        <v>151856</v>
      </c>
      <c r="F11873" s="5" t="s">
        <v>66</v>
      </c>
      <c r="G11873" s="5" t="s">
        <v>51</v>
      </c>
      <c r="H11873" s="5" t="s">
        <v>97</v>
      </c>
      <c r="I11873" t="s">
        <v>26</v>
      </c>
      <c r="J11873" t="s">
        <v>97</v>
      </c>
      <c r="K11873">
        <v>0</v>
      </c>
      <c r="L11873" s="5" t="s">
        <v>22985</v>
      </c>
      <c r="M11873" s="5" t="s">
        <v>54</v>
      </c>
      <c r="N11873">
        <v>6</v>
      </c>
      <c r="O11873" t="s">
        <v>141</v>
      </c>
      <c r="P11873" s="1">
        <v>45294</v>
      </c>
      <c r="Q11873" s="1">
        <v>45355</v>
      </c>
      <c r="R11873">
        <v>795</v>
      </c>
      <c r="S11873" s="4">
        <v>6.1</v>
      </c>
      <c r="T11873" t="s">
        <v>243</v>
      </c>
    </row>
    <row r="11874" spans="1:20" x14ac:dyDescent="0.35">
      <c r="A11874" t="s">
        <v>22986</v>
      </c>
      <c r="B11874" s="5" t="s">
        <v>105</v>
      </c>
      <c r="C11874" s="6">
        <v>59832</v>
      </c>
      <c r="D11874" t="s">
        <v>22</v>
      </c>
      <c r="E11874">
        <v>59832</v>
      </c>
      <c r="F11874" s="5" t="s">
        <v>58</v>
      </c>
      <c r="G11874" s="5" t="s">
        <v>51</v>
      </c>
      <c r="H11874" s="5" t="s">
        <v>191</v>
      </c>
      <c r="I11874" t="s">
        <v>35</v>
      </c>
      <c r="J11874" t="s">
        <v>82</v>
      </c>
      <c r="K11874">
        <v>100</v>
      </c>
      <c r="L11874" s="5" t="s">
        <v>22987</v>
      </c>
      <c r="M11874" s="5" t="s">
        <v>28</v>
      </c>
      <c r="N11874">
        <v>1</v>
      </c>
      <c r="O11874" t="s">
        <v>88</v>
      </c>
      <c r="P11874" s="1">
        <v>45358</v>
      </c>
      <c r="Q11874" s="1">
        <v>45407</v>
      </c>
      <c r="R11874">
        <v>2026</v>
      </c>
      <c r="S11874" s="4">
        <v>9.5</v>
      </c>
      <c r="T11874" t="s">
        <v>38</v>
      </c>
    </row>
    <row r="11875" spans="1:20" x14ac:dyDescent="0.35">
      <c r="A11875" t="s">
        <v>22988</v>
      </c>
      <c r="B11875" s="5" t="s">
        <v>21</v>
      </c>
      <c r="C11875" s="6">
        <v>100061</v>
      </c>
      <c r="D11875" t="s">
        <v>22</v>
      </c>
      <c r="E11875">
        <v>100061</v>
      </c>
      <c r="F11875" s="5" t="s">
        <v>66</v>
      </c>
      <c r="G11875" s="5" t="s">
        <v>59</v>
      </c>
      <c r="H11875" s="5" t="s">
        <v>52</v>
      </c>
      <c r="I11875" t="s">
        <v>44</v>
      </c>
      <c r="J11875" t="s">
        <v>52</v>
      </c>
      <c r="K11875">
        <v>0</v>
      </c>
      <c r="L11875" s="5" t="s">
        <v>22989</v>
      </c>
      <c r="M11875" s="5" t="s">
        <v>37</v>
      </c>
      <c r="N11875">
        <v>7</v>
      </c>
      <c r="O11875" t="s">
        <v>78</v>
      </c>
      <c r="P11875" s="1">
        <v>45551</v>
      </c>
      <c r="Q11875" s="1">
        <v>45611</v>
      </c>
      <c r="R11875">
        <v>2469</v>
      </c>
      <c r="S11875" s="4">
        <v>8.8000000000000007</v>
      </c>
      <c r="T11875" t="s">
        <v>108</v>
      </c>
    </row>
    <row r="11876" spans="1:20" x14ac:dyDescent="0.35">
      <c r="A11876" t="s">
        <v>22990</v>
      </c>
      <c r="B11876" s="5" t="s">
        <v>49</v>
      </c>
      <c r="C11876" s="6">
        <v>55729</v>
      </c>
      <c r="D11876" t="s">
        <v>41</v>
      </c>
      <c r="E11876">
        <v>47370</v>
      </c>
      <c r="F11876" s="5" t="s">
        <v>58</v>
      </c>
      <c r="G11876" s="5" t="s">
        <v>51</v>
      </c>
      <c r="H11876" s="5" t="s">
        <v>60</v>
      </c>
      <c r="I11876" t="s">
        <v>44</v>
      </c>
      <c r="J11876" t="s">
        <v>60</v>
      </c>
      <c r="K11876">
        <v>50</v>
      </c>
      <c r="L11876" s="5" t="s">
        <v>22991</v>
      </c>
      <c r="M11876" s="5" t="s">
        <v>54</v>
      </c>
      <c r="N11876">
        <v>0</v>
      </c>
      <c r="O11876" t="s">
        <v>131</v>
      </c>
      <c r="P11876" s="1">
        <v>45328</v>
      </c>
      <c r="Q11876" s="1">
        <v>45351</v>
      </c>
      <c r="R11876">
        <v>1845</v>
      </c>
      <c r="S11876" s="4">
        <v>7.7</v>
      </c>
      <c r="T11876" t="s">
        <v>47</v>
      </c>
    </row>
    <row r="11877" spans="1:20" x14ac:dyDescent="0.35">
      <c r="A11877" t="s">
        <v>22992</v>
      </c>
      <c r="B11877" s="5" t="s">
        <v>28800</v>
      </c>
      <c r="C11877" s="6">
        <v>47262</v>
      </c>
      <c r="D11877" t="s">
        <v>41</v>
      </c>
      <c r="E11877">
        <v>40173</v>
      </c>
      <c r="F11877" s="5" t="s">
        <v>58</v>
      </c>
      <c r="G11877" s="5" t="s">
        <v>59</v>
      </c>
      <c r="H11877" s="5" t="s">
        <v>60</v>
      </c>
      <c r="I11877" t="s">
        <v>44</v>
      </c>
      <c r="J11877" t="s">
        <v>60</v>
      </c>
      <c r="K11877">
        <v>50</v>
      </c>
      <c r="L11877" s="5" t="s">
        <v>22993</v>
      </c>
      <c r="M11877" s="5" t="s">
        <v>70</v>
      </c>
      <c r="N11877">
        <v>1</v>
      </c>
      <c r="O11877" t="s">
        <v>131</v>
      </c>
      <c r="P11877" s="1">
        <v>45736</v>
      </c>
      <c r="Q11877" s="1">
        <v>45781</v>
      </c>
      <c r="R11877">
        <v>1036</v>
      </c>
      <c r="S11877" s="4">
        <v>9</v>
      </c>
      <c r="T11877" t="s">
        <v>79</v>
      </c>
    </row>
    <row r="11878" spans="1:20" x14ac:dyDescent="0.35">
      <c r="A11878" t="s">
        <v>22994</v>
      </c>
      <c r="B11878" s="5" t="s">
        <v>28799</v>
      </c>
      <c r="C11878" s="6">
        <v>126583</v>
      </c>
      <c r="D11878" t="s">
        <v>22</v>
      </c>
      <c r="E11878">
        <v>126583</v>
      </c>
      <c r="F11878" s="5" t="s">
        <v>23</v>
      </c>
      <c r="G11878" s="5" t="s">
        <v>24</v>
      </c>
      <c r="H11878" s="5" t="s">
        <v>129</v>
      </c>
      <c r="I11878" t="s">
        <v>44</v>
      </c>
      <c r="J11878" t="s">
        <v>129</v>
      </c>
      <c r="K11878">
        <v>100</v>
      </c>
      <c r="L11878" s="5" t="s">
        <v>21444</v>
      </c>
      <c r="M11878" s="5" t="s">
        <v>70</v>
      </c>
      <c r="N11878">
        <v>19</v>
      </c>
      <c r="O11878" t="s">
        <v>46</v>
      </c>
      <c r="P11878" s="1">
        <v>45751</v>
      </c>
      <c r="Q11878" s="1">
        <v>45819</v>
      </c>
      <c r="R11878">
        <v>1998</v>
      </c>
      <c r="S11878" s="4">
        <v>8.6999999999999993</v>
      </c>
      <c r="T11878" t="s">
        <v>108</v>
      </c>
    </row>
    <row r="11879" spans="1:20" x14ac:dyDescent="0.35">
      <c r="A11879" t="s">
        <v>22995</v>
      </c>
      <c r="B11879" s="5" t="s">
        <v>217</v>
      </c>
      <c r="C11879" s="6">
        <v>46601</v>
      </c>
      <c r="D11879" t="s">
        <v>41</v>
      </c>
      <c r="E11879">
        <v>39611</v>
      </c>
      <c r="F11879" s="5" t="s">
        <v>58</v>
      </c>
      <c r="G11879" s="5" t="s">
        <v>24</v>
      </c>
      <c r="H11879" s="5" t="s">
        <v>60</v>
      </c>
      <c r="I11879" t="s">
        <v>44</v>
      </c>
      <c r="J11879" t="s">
        <v>60</v>
      </c>
      <c r="K11879">
        <v>50</v>
      </c>
      <c r="L11879" s="5" t="s">
        <v>22996</v>
      </c>
      <c r="M11879" s="5" t="s">
        <v>70</v>
      </c>
      <c r="N11879">
        <v>0</v>
      </c>
      <c r="O11879" t="s">
        <v>85</v>
      </c>
      <c r="P11879" s="1">
        <v>45438</v>
      </c>
      <c r="Q11879" s="1">
        <v>45460</v>
      </c>
      <c r="R11879">
        <v>1646</v>
      </c>
      <c r="S11879" s="4">
        <v>7.1</v>
      </c>
      <c r="T11879" t="s">
        <v>79</v>
      </c>
    </row>
    <row r="11880" spans="1:20" x14ac:dyDescent="0.35">
      <c r="A11880" t="s">
        <v>22997</v>
      </c>
      <c r="B11880" s="5" t="s">
        <v>28802</v>
      </c>
      <c r="C11880" s="6">
        <v>53772</v>
      </c>
      <c r="D11880" t="s">
        <v>92</v>
      </c>
      <c r="E11880">
        <v>40329</v>
      </c>
      <c r="F11880" s="5" t="s">
        <v>58</v>
      </c>
      <c r="G11880" s="5" t="s">
        <v>24</v>
      </c>
      <c r="H11880" s="5" t="s">
        <v>93</v>
      </c>
      <c r="I11880" t="s">
        <v>44</v>
      </c>
      <c r="J11880" t="s">
        <v>93</v>
      </c>
      <c r="K11880">
        <v>100</v>
      </c>
      <c r="L11880" s="5" t="s">
        <v>22998</v>
      </c>
      <c r="M11880" s="5" t="s">
        <v>54</v>
      </c>
      <c r="N11880">
        <v>1</v>
      </c>
      <c r="O11880" t="s">
        <v>71</v>
      </c>
      <c r="P11880" s="1">
        <v>45736</v>
      </c>
      <c r="Q11880" s="1">
        <v>45802</v>
      </c>
      <c r="R11880">
        <v>1581</v>
      </c>
      <c r="S11880" s="4">
        <v>5.0999999999999996</v>
      </c>
      <c r="T11880" t="s">
        <v>210</v>
      </c>
    </row>
    <row r="11881" spans="1:20" x14ac:dyDescent="0.35">
      <c r="A11881" t="s">
        <v>22999</v>
      </c>
      <c r="B11881" s="5" t="s">
        <v>21</v>
      </c>
      <c r="C11881" s="6">
        <v>203974</v>
      </c>
      <c r="D11881" t="s">
        <v>22</v>
      </c>
      <c r="E11881">
        <v>203974</v>
      </c>
      <c r="F11881" s="5" t="s">
        <v>23</v>
      </c>
      <c r="G11881" s="5" t="s">
        <v>51</v>
      </c>
      <c r="H11881" s="5" t="s">
        <v>129</v>
      </c>
      <c r="I11881" t="s">
        <v>35</v>
      </c>
      <c r="J11881" t="s">
        <v>129</v>
      </c>
      <c r="K11881">
        <v>100</v>
      </c>
      <c r="L11881" s="5" t="s">
        <v>15414</v>
      </c>
      <c r="M11881" s="5" t="s">
        <v>37</v>
      </c>
      <c r="N11881">
        <v>17</v>
      </c>
      <c r="O11881" t="s">
        <v>85</v>
      </c>
      <c r="P11881" s="1">
        <v>45539</v>
      </c>
      <c r="Q11881" s="1">
        <v>45594</v>
      </c>
      <c r="R11881">
        <v>2278</v>
      </c>
      <c r="S11881" s="4">
        <v>7.8</v>
      </c>
      <c r="T11881" t="s">
        <v>79</v>
      </c>
    </row>
    <row r="11882" spans="1:20" x14ac:dyDescent="0.35">
      <c r="A11882" t="s">
        <v>23000</v>
      </c>
      <c r="B11882" s="5" t="s">
        <v>28799</v>
      </c>
      <c r="C11882" s="6">
        <v>23558</v>
      </c>
      <c r="D11882" t="s">
        <v>22</v>
      </c>
      <c r="E11882">
        <v>23558</v>
      </c>
      <c r="F11882" s="5" t="s">
        <v>58</v>
      </c>
      <c r="G11882" s="5" t="s">
        <v>59</v>
      </c>
      <c r="H11882" s="5" t="s">
        <v>157</v>
      </c>
      <c r="I11882" t="s">
        <v>44</v>
      </c>
      <c r="J11882" t="s">
        <v>157</v>
      </c>
      <c r="K11882">
        <v>100</v>
      </c>
      <c r="L11882" s="5" t="s">
        <v>23001</v>
      </c>
      <c r="M11882" s="5" t="s">
        <v>54</v>
      </c>
      <c r="N11882">
        <v>0</v>
      </c>
      <c r="O11882" t="s">
        <v>78</v>
      </c>
      <c r="P11882" s="1">
        <v>45680</v>
      </c>
      <c r="Q11882" s="1">
        <v>45748</v>
      </c>
      <c r="R11882">
        <v>1696</v>
      </c>
      <c r="S11882" s="4">
        <v>9.1</v>
      </c>
      <c r="T11882" t="s">
        <v>210</v>
      </c>
    </row>
    <row r="11883" spans="1:20" x14ac:dyDescent="0.35">
      <c r="A11883" t="s">
        <v>23002</v>
      </c>
      <c r="B11883" s="5" t="s">
        <v>32</v>
      </c>
      <c r="C11883" s="6">
        <v>195265</v>
      </c>
      <c r="D11883" t="s">
        <v>22</v>
      </c>
      <c r="E11883">
        <v>195265</v>
      </c>
      <c r="F11883" s="5" t="s">
        <v>23</v>
      </c>
      <c r="G11883" s="5" t="s">
        <v>59</v>
      </c>
      <c r="H11883" s="5" t="s">
        <v>52</v>
      </c>
      <c r="I11883" t="s">
        <v>26</v>
      </c>
      <c r="J11883" t="s">
        <v>52</v>
      </c>
      <c r="K11883">
        <v>0</v>
      </c>
      <c r="L11883" s="5" t="s">
        <v>23003</v>
      </c>
      <c r="M11883" s="5" t="s">
        <v>37</v>
      </c>
      <c r="N11883">
        <v>12</v>
      </c>
      <c r="O11883" t="s">
        <v>147</v>
      </c>
      <c r="P11883" s="1">
        <v>45737</v>
      </c>
      <c r="Q11883" s="1">
        <v>45776</v>
      </c>
      <c r="R11883">
        <v>2425</v>
      </c>
      <c r="S11883" s="4">
        <v>9.6</v>
      </c>
      <c r="T11883" t="s">
        <v>47</v>
      </c>
    </row>
    <row r="11884" spans="1:20" x14ac:dyDescent="0.35">
      <c r="A11884" t="s">
        <v>23004</v>
      </c>
      <c r="B11884" s="5" t="s">
        <v>73</v>
      </c>
      <c r="C11884" s="6">
        <v>125170</v>
      </c>
      <c r="D11884" t="s">
        <v>22</v>
      </c>
      <c r="E11884">
        <v>125170</v>
      </c>
      <c r="F11884" s="5" t="s">
        <v>50</v>
      </c>
      <c r="G11884" s="5" t="s">
        <v>24</v>
      </c>
      <c r="H11884" s="5" t="s">
        <v>101</v>
      </c>
      <c r="I11884" t="s">
        <v>35</v>
      </c>
      <c r="J11884" t="s">
        <v>101</v>
      </c>
      <c r="K11884">
        <v>0</v>
      </c>
      <c r="L11884" s="5" t="s">
        <v>3020</v>
      </c>
      <c r="M11884" s="5" t="s">
        <v>70</v>
      </c>
      <c r="N11884">
        <v>2</v>
      </c>
      <c r="O11884" t="s">
        <v>135</v>
      </c>
      <c r="P11884" s="1">
        <v>45721</v>
      </c>
      <c r="Q11884" s="1">
        <v>45776</v>
      </c>
      <c r="R11884">
        <v>574</v>
      </c>
      <c r="S11884" s="4">
        <v>5.3</v>
      </c>
      <c r="T11884" t="s">
        <v>108</v>
      </c>
    </row>
    <row r="11885" spans="1:20" x14ac:dyDescent="0.35">
      <c r="A11885" t="s">
        <v>23005</v>
      </c>
      <c r="B11885" s="5" t="s">
        <v>28800</v>
      </c>
      <c r="C11885" s="6">
        <v>154524</v>
      </c>
      <c r="D11885" t="s">
        <v>22</v>
      </c>
      <c r="E11885">
        <v>154524</v>
      </c>
      <c r="F11885" s="5" t="s">
        <v>50</v>
      </c>
      <c r="G11885" s="5" t="s">
        <v>24</v>
      </c>
      <c r="H11885" s="5" t="s">
        <v>68</v>
      </c>
      <c r="I11885" t="s">
        <v>35</v>
      </c>
      <c r="J11885" t="s">
        <v>68</v>
      </c>
      <c r="K11885">
        <v>0</v>
      </c>
      <c r="L11885" s="5" t="s">
        <v>23006</v>
      </c>
      <c r="M11885" s="5" t="s">
        <v>70</v>
      </c>
      <c r="N11885">
        <v>4</v>
      </c>
      <c r="O11885" t="s">
        <v>78</v>
      </c>
      <c r="P11885" s="1">
        <v>45645</v>
      </c>
      <c r="Q11885" s="1">
        <v>45711</v>
      </c>
      <c r="R11885">
        <v>1061</v>
      </c>
      <c r="S11885" s="4">
        <v>6.8</v>
      </c>
      <c r="T11885" t="s">
        <v>153</v>
      </c>
    </row>
    <row r="11886" spans="1:20" x14ac:dyDescent="0.35">
      <c r="A11886" t="s">
        <v>23007</v>
      </c>
      <c r="B11886" s="5" t="s">
        <v>105</v>
      </c>
      <c r="C11886" s="6">
        <v>78129</v>
      </c>
      <c r="D11886" t="s">
        <v>41</v>
      </c>
      <c r="E11886">
        <v>66410</v>
      </c>
      <c r="F11886" s="5" t="s">
        <v>50</v>
      </c>
      <c r="G11886" s="5" t="s">
        <v>59</v>
      </c>
      <c r="H11886" s="5" t="s">
        <v>43</v>
      </c>
      <c r="I11886" t="s">
        <v>26</v>
      </c>
      <c r="J11886" t="s">
        <v>121</v>
      </c>
      <c r="K11886">
        <v>100</v>
      </c>
      <c r="L11886" s="5" t="s">
        <v>23008</v>
      </c>
      <c r="M11886" s="5" t="s">
        <v>70</v>
      </c>
      <c r="N11886">
        <v>4</v>
      </c>
      <c r="O11886" t="s">
        <v>131</v>
      </c>
      <c r="P11886" s="1">
        <v>45641</v>
      </c>
      <c r="Q11886" s="1">
        <v>45690</v>
      </c>
      <c r="R11886">
        <v>1911</v>
      </c>
      <c r="S11886" s="4">
        <v>6.1</v>
      </c>
      <c r="T11886" t="s">
        <v>79</v>
      </c>
    </row>
    <row r="11887" spans="1:20" x14ac:dyDescent="0.35">
      <c r="A11887" t="s">
        <v>23009</v>
      </c>
      <c r="B11887" s="5" t="s">
        <v>162</v>
      </c>
      <c r="C11887" s="6">
        <v>82474</v>
      </c>
      <c r="D11887" t="s">
        <v>22</v>
      </c>
      <c r="E11887">
        <v>82474</v>
      </c>
      <c r="F11887" s="5" t="s">
        <v>58</v>
      </c>
      <c r="G11887" s="5" t="s">
        <v>51</v>
      </c>
      <c r="H11887" s="5" t="s">
        <v>97</v>
      </c>
      <c r="I11887" t="s">
        <v>35</v>
      </c>
      <c r="J11887" t="s">
        <v>97</v>
      </c>
      <c r="K11887">
        <v>100</v>
      </c>
      <c r="L11887" s="5" t="s">
        <v>23010</v>
      </c>
      <c r="M11887" s="5" t="s">
        <v>70</v>
      </c>
      <c r="N11887">
        <v>0</v>
      </c>
      <c r="O11887" t="s">
        <v>88</v>
      </c>
      <c r="P11887" s="1">
        <v>45596</v>
      </c>
      <c r="Q11887" s="1">
        <v>45625</v>
      </c>
      <c r="R11887">
        <v>1015</v>
      </c>
      <c r="S11887" s="4">
        <v>6.7</v>
      </c>
      <c r="T11887" t="s">
        <v>277</v>
      </c>
    </row>
    <row r="11888" spans="1:20" x14ac:dyDescent="0.35">
      <c r="A11888" t="s">
        <v>23011</v>
      </c>
      <c r="B11888" s="5" t="s">
        <v>174</v>
      </c>
      <c r="C11888" s="6">
        <v>60195</v>
      </c>
      <c r="D11888" t="s">
        <v>22</v>
      </c>
      <c r="E11888">
        <v>60195</v>
      </c>
      <c r="F11888" s="5" t="s">
        <v>58</v>
      </c>
      <c r="G11888" s="5" t="s">
        <v>42</v>
      </c>
      <c r="H11888" s="5" t="s">
        <v>129</v>
      </c>
      <c r="I11888" t="s">
        <v>44</v>
      </c>
      <c r="J11888" t="s">
        <v>129</v>
      </c>
      <c r="K11888">
        <v>50</v>
      </c>
      <c r="L11888" s="5" t="s">
        <v>23012</v>
      </c>
      <c r="M11888" s="5" t="s">
        <v>28</v>
      </c>
      <c r="N11888">
        <v>0</v>
      </c>
      <c r="O11888" t="s">
        <v>172</v>
      </c>
      <c r="P11888" s="1">
        <v>45727</v>
      </c>
      <c r="Q11888" s="1">
        <v>45755</v>
      </c>
      <c r="R11888">
        <v>535</v>
      </c>
      <c r="S11888" s="4">
        <v>7.4</v>
      </c>
      <c r="T11888" t="s">
        <v>30</v>
      </c>
    </row>
    <row r="11889" spans="1:20" x14ac:dyDescent="0.35">
      <c r="A11889" t="s">
        <v>23013</v>
      </c>
      <c r="B11889" s="5" t="s">
        <v>49</v>
      </c>
      <c r="C11889" s="6">
        <v>85391</v>
      </c>
      <c r="D11889" t="s">
        <v>33</v>
      </c>
      <c r="E11889">
        <v>9393010</v>
      </c>
      <c r="F11889" s="5" t="s">
        <v>58</v>
      </c>
      <c r="G11889" s="5" t="s">
        <v>51</v>
      </c>
      <c r="H11889" s="5" t="s">
        <v>34</v>
      </c>
      <c r="I11889" t="s">
        <v>26</v>
      </c>
      <c r="J11889" t="s">
        <v>34</v>
      </c>
      <c r="K11889">
        <v>50</v>
      </c>
      <c r="L11889" s="5" t="s">
        <v>23014</v>
      </c>
      <c r="M11889" s="5" t="s">
        <v>70</v>
      </c>
      <c r="N11889">
        <v>0</v>
      </c>
      <c r="O11889" t="s">
        <v>85</v>
      </c>
      <c r="P11889" s="1">
        <v>45693</v>
      </c>
      <c r="Q11889" s="1">
        <v>45712</v>
      </c>
      <c r="R11889">
        <v>2183</v>
      </c>
      <c r="S11889" s="4">
        <v>8.4</v>
      </c>
      <c r="T11889" t="s">
        <v>95</v>
      </c>
    </row>
    <row r="11890" spans="1:20" x14ac:dyDescent="0.35">
      <c r="A11890" t="s">
        <v>23015</v>
      </c>
      <c r="B11890" s="5" t="s">
        <v>28799</v>
      </c>
      <c r="C11890" s="6">
        <v>138187</v>
      </c>
      <c r="D11890" t="s">
        <v>92</v>
      </c>
      <c r="E11890">
        <v>103640</v>
      </c>
      <c r="F11890" s="5" t="s">
        <v>66</v>
      </c>
      <c r="G11890" s="5" t="s">
        <v>24</v>
      </c>
      <c r="H11890" s="5" t="s">
        <v>93</v>
      </c>
      <c r="I11890" t="s">
        <v>26</v>
      </c>
      <c r="J11890" t="s">
        <v>93</v>
      </c>
      <c r="K11890">
        <v>0</v>
      </c>
      <c r="L11890" s="5" t="s">
        <v>23016</v>
      </c>
      <c r="M11890" s="5" t="s">
        <v>28</v>
      </c>
      <c r="N11890">
        <v>7</v>
      </c>
      <c r="O11890" t="s">
        <v>88</v>
      </c>
      <c r="P11890" s="1">
        <v>45748</v>
      </c>
      <c r="Q11890" s="1">
        <v>45793</v>
      </c>
      <c r="R11890">
        <v>1041</v>
      </c>
      <c r="S11890" s="4">
        <v>7.6</v>
      </c>
      <c r="T11890" t="s">
        <v>153</v>
      </c>
    </row>
    <row r="11891" spans="1:20" x14ac:dyDescent="0.35">
      <c r="A11891" t="s">
        <v>23017</v>
      </c>
      <c r="B11891" s="5" t="s">
        <v>28802</v>
      </c>
      <c r="C11891" s="6">
        <v>90522</v>
      </c>
      <c r="D11891" t="s">
        <v>22</v>
      </c>
      <c r="E11891">
        <v>90522</v>
      </c>
      <c r="F11891" s="5" t="s">
        <v>50</v>
      </c>
      <c r="G11891" s="5" t="s">
        <v>42</v>
      </c>
      <c r="H11891" s="5" t="s">
        <v>101</v>
      </c>
      <c r="I11891" t="s">
        <v>44</v>
      </c>
      <c r="J11891" t="s">
        <v>629</v>
      </c>
      <c r="K11891">
        <v>50</v>
      </c>
      <c r="L11891" s="5" t="s">
        <v>23018</v>
      </c>
      <c r="M11891" s="5" t="s">
        <v>54</v>
      </c>
      <c r="N11891">
        <v>4</v>
      </c>
      <c r="O11891" t="s">
        <v>85</v>
      </c>
      <c r="P11891" s="1">
        <v>45706</v>
      </c>
      <c r="Q11891" s="1">
        <v>45760</v>
      </c>
      <c r="R11891">
        <v>1067</v>
      </c>
      <c r="S11891" s="4">
        <v>8.6999999999999993</v>
      </c>
      <c r="T11891" t="s">
        <v>30</v>
      </c>
    </row>
    <row r="11892" spans="1:20" x14ac:dyDescent="0.35">
      <c r="A11892" t="s">
        <v>23019</v>
      </c>
      <c r="B11892" s="5" t="s">
        <v>21</v>
      </c>
      <c r="C11892" s="6">
        <v>118016</v>
      </c>
      <c r="D11892" t="s">
        <v>41</v>
      </c>
      <c r="E11892">
        <v>100314</v>
      </c>
      <c r="F11892" s="5" t="s">
        <v>66</v>
      </c>
      <c r="G11892" s="5" t="s">
        <v>51</v>
      </c>
      <c r="H11892" s="5" t="s">
        <v>60</v>
      </c>
      <c r="I11892" t="s">
        <v>44</v>
      </c>
      <c r="J11892" t="s">
        <v>60</v>
      </c>
      <c r="K11892">
        <v>100</v>
      </c>
      <c r="L11892" s="5" t="s">
        <v>23020</v>
      </c>
      <c r="M11892" s="5" t="s">
        <v>37</v>
      </c>
      <c r="N11892">
        <v>5</v>
      </c>
      <c r="O11892" t="s">
        <v>147</v>
      </c>
      <c r="P11892" s="1">
        <v>45432</v>
      </c>
      <c r="Q11892" s="1">
        <v>45463</v>
      </c>
      <c r="R11892">
        <v>2461</v>
      </c>
      <c r="S11892" s="4">
        <v>7.7</v>
      </c>
      <c r="T11892" t="s">
        <v>47</v>
      </c>
    </row>
    <row r="11893" spans="1:20" x14ac:dyDescent="0.35">
      <c r="A11893" t="s">
        <v>23021</v>
      </c>
      <c r="B11893" s="5" t="s">
        <v>105</v>
      </c>
      <c r="C11893" s="6">
        <v>45677</v>
      </c>
      <c r="D11893" t="s">
        <v>22</v>
      </c>
      <c r="E11893">
        <v>45677</v>
      </c>
      <c r="F11893" s="5" t="s">
        <v>50</v>
      </c>
      <c r="G11893" s="5" t="s">
        <v>59</v>
      </c>
      <c r="H11893" s="5" t="s">
        <v>157</v>
      </c>
      <c r="I11893" t="s">
        <v>35</v>
      </c>
      <c r="J11893" t="s">
        <v>157</v>
      </c>
      <c r="K11893">
        <v>50</v>
      </c>
      <c r="L11893" s="5" t="s">
        <v>23022</v>
      </c>
      <c r="M11893" s="5" t="s">
        <v>70</v>
      </c>
      <c r="N11893">
        <v>2</v>
      </c>
      <c r="O11893" t="s">
        <v>141</v>
      </c>
      <c r="P11893" s="1">
        <v>45388</v>
      </c>
      <c r="Q11893" s="1">
        <v>45418</v>
      </c>
      <c r="R11893">
        <v>1862</v>
      </c>
      <c r="S11893" s="4">
        <v>7.3</v>
      </c>
      <c r="T11893" t="s">
        <v>89</v>
      </c>
    </row>
    <row r="11894" spans="1:20" x14ac:dyDescent="0.35">
      <c r="A11894" t="s">
        <v>23023</v>
      </c>
      <c r="B11894" s="5" t="s">
        <v>162</v>
      </c>
      <c r="C11894" s="6">
        <v>80735</v>
      </c>
      <c r="D11894" t="s">
        <v>22</v>
      </c>
      <c r="E11894">
        <v>80735</v>
      </c>
      <c r="F11894" s="5" t="s">
        <v>50</v>
      </c>
      <c r="G11894" s="5" t="s">
        <v>24</v>
      </c>
      <c r="H11894" s="5" t="s">
        <v>129</v>
      </c>
      <c r="I11894" t="s">
        <v>44</v>
      </c>
      <c r="J11894" t="s">
        <v>129</v>
      </c>
      <c r="K11894">
        <v>100</v>
      </c>
      <c r="L11894" s="5" t="s">
        <v>23024</v>
      </c>
      <c r="M11894" s="5" t="s">
        <v>28</v>
      </c>
      <c r="N11894">
        <v>3</v>
      </c>
      <c r="O11894" t="s">
        <v>135</v>
      </c>
      <c r="P11894" s="1">
        <v>45574</v>
      </c>
      <c r="Q11894" s="1">
        <v>45612</v>
      </c>
      <c r="R11894">
        <v>2497</v>
      </c>
      <c r="S11894" s="4">
        <v>6.8</v>
      </c>
      <c r="T11894" t="s">
        <v>210</v>
      </c>
    </row>
    <row r="11895" spans="1:20" x14ac:dyDescent="0.35">
      <c r="A11895" t="s">
        <v>23025</v>
      </c>
      <c r="B11895" s="5" t="s">
        <v>40</v>
      </c>
      <c r="C11895" s="6">
        <v>174749</v>
      </c>
      <c r="D11895" t="s">
        <v>41</v>
      </c>
      <c r="E11895">
        <v>148537</v>
      </c>
      <c r="F11895" s="5" t="s">
        <v>66</v>
      </c>
      <c r="G11895" s="5" t="s">
        <v>59</v>
      </c>
      <c r="H11895" s="5" t="s">
        <v>126</v>
      </c>
      <c r="I11895" t="s">
        <v>35</v>
      </c>
      <c r="J11895" t="s">
        <v>1192</v>
      </c>
      <c r="K11895">
        <v>50</v>
      </c>
      <c r="L11895" s="5" t="s">
        <v>23026</v>
      </c>
      <c r="M11895" s="5" t="s">
        <v>70</v>
      </c>
      <c r="N11895">
        <v>6</v>
      </c>
      <c r="O11895" t="s">
        <v>147</v>
      </c>
      <c r="P11895" s="1">
        <v>45319</v>
      </c>
      <c r="Q11895" s="1">
        <v>45353</v>
      </c>
      <c r="R11895">
        <v>2235</v>
      </c>
      <c r="S11895" s="4">
        <v>5.5</v>
      </c>
      <c r="T11895" t="s">
        <v>89</v>
      </c>
    </row>
    <row r="11896" spans="1:20" x14ac:dyDescent="0.35">
      <c r="A11896" t="s">
        <v>23027</v>
      </c>
      <c r="B11896" s="5" t="s">
        <v>179</v>
      </c>
      <c r="C11896" s="6">
        <v>153986</v>
      </c>
      <c r="D11896" t="s">
        <v>22</v>
      </c>
      <c r="E11896">
        <v>153986</v>
      </c>
      <c r="F11896" s="5" t="s">
        <v>23</v>
      </c>
      <c r="G11896" s="5" t="s">
        <v>51</v>
      </c>
      <c r="H11896" s="5" t="s">
        <v>165</v>
      </c>
      <c r="I11896" t="s">
        <v>44</v>
      </c>
      <c r="J11896" t="s">
        <v>165</v>
      </c>
      <c r="K11896">
        <v>50</v>
      </c>
      <c r="L11896" s="5" t="s">
        <v>23028</v>
      </c>
      <c r="M11896" s="5" t="s">
        <v>70</v>
      </c>
      <c r="N11896">
        <v>19</v>
      </c>
      <c r="O11896" t="s">
        <v>88</v>
      </c>
      <c r="P11896" s="1">
        <v>45478</v>
      </c>
      <c r="Q11896" s="1">
        <v>45542</v>
      </c>
      <c r="R11896">
        <v>1093</v>
      </c>
      <c r="S11896" s="4">
        <v>6.4</v>
      </c>
      <c r="T11896" t="s">
        <v>277</v>
      </c>
    </row>
    <row r="11897" spans="1:20" x14ac:dyDescent="0.35">
      <c r="A11897" t="s">
        <v>23029</v>
      </c>
      <c r="B11897" s="5" t="s">
        <v>73</v>
      </c>
      <c r="C11897" s="6">
        <v>239879</v>
      </c>
      <c r="D11897" t="s">
        <v>92</v>
      </c>
      <c r="E11897">
        <v>179909</v>
      </c>
      <c r="F11897" s="5" t="s">
        <v>23</v>
      </c>
      <c r="G11897" s="5" t="s">
        <v>24</v>
      </c>
      <c r="H11897" s="5" t="s">
        <v>93</v>
      </c>
      <c r="I11897" t="s">
        <v>44</v>
      </c>
      <c r="J11897" t="s">
        <v>93</v>
      </c>
      <c r="K11897">
        <v>100</v>
      </c>
      <c r="L11897" s="5" t="s">
        <v>23030</v>
      </c>
      <c r="M11897" s="5" t="s">
        <v>28</v>
      </c>
      <c r="N11897">
        <v>10</v>
      </c>
      <c r="O11897" t="s">
        <v>78</v>
      </c>
      <c r="P11897" s="1">
        <v>45682</v>
      </c>
      <c r="Q11897" s="1">
        <v>45703</v>
      </c>
      <c r="R11897">
        <v>814</v>
      </c>
      <c r="S11897" s="4">
        <v>7.5</v>
      </c>
      <c r="T11897" t="s">
        <v>243</v>
      </c>
    </row>
    <row r="11898" spans="1:20" x14ac:dyDescent="0.35">
      <c r="A11898" t="s">
        <v>23031</v>
      </c>
      <c r="B11898" s="5" t="s">
        <v>28799</v>
      </c>
      <c r="C11898" s="6">
        <v>113202</v>
      </c>
      <c r="D11898" t="s">
        <v>33</v>
      </c>
      <c r="E11898">
        <v>12452220</v>
      </c>
      <c r="F11898" s="5" t="s">
        <v>50</v>
      </c>
      <c r="G11898" s="5" t="s">
        <v>24</v>
      </c>
      <c r="H11898" s="5" t="s">
        <v>34</v>
      </c>
      <c r="I11898" t="s">
        <v>35</v>
      </c>
      <c r="J11898" t="s">
        <v>34</v>
      </c>
      <c r="K11898">
        <v>0</v>
      </c>
      <c r="L11898" s="5" t="s">
        <v>23032</v>
      </c>
      <c r="M11898" s="5" t="s">
        <v>37</v>
      </c>
      <c r="N11898">
        <v>3</v>
      </c>
      <c r="O11898" t="s">
        <v>88</v>
      </c>
      <c r="P11898" s="1">
        <v>45436</v>
      </c>
      <c r="Q11898" s="1">
        <v>45458</v>
      </c>
      <c r="R11898">
        <v>618</v>
      </c>
      <c r="S11898" s="4">
        <v>5.6</v>
      </c>
      <c r="T11898" t="s">
        <v>47</v>
      </c>
    </row>
    <row r="11899" spans="1:20" x14ac:dyDescent="0.35">
      <c r="A11899" t="s">
        <v>23033</v>
      </c>
      <c r="B11899" s="5" t="s">
        <v>100</v>
      </c>
      <c r="C11899" s="6">
        <v>176289</v>
      </c>
      <c r="D11899" t="s">
        <v>22</v>
      </c>
      <c r="E11899">
        <v>176289</v>
      </c>
      <c r="F11899" s="5" t="s">
        <v>23</v>
      </c>
      <c r="G11899" s="5" t="s">
        <v>59</v>
      </c>
      <c r="H11899" s="5" t="s">
        <v>25</v>
      </c>
      <c r="I11899" t="s">
        <v>26</v>
      </c>
      <c r="J11899" t="s">
        <v>25</v>
      </c>
      <c r="K11899">
        <v>0</v>
      </c>
      <c r="L11899" s="5" t="s">
        <v>23034</v>
      </c>
      <c r="M11899" s="5" t="s">
        <v>28</v>
      </c>
      <c r="N11899">
        <v>19</v>
      </c>
      <c r="O11899" t="s">
        <v>141</v>
      </c>
      <c r="P11899" s="1">
        <v>45518</v>
      </c>
      <c r="Q11899" s="1">
        <v>45581</v>
      </c>
      <c r="R11899">
        <v>1171</v>
      </c>
      <c r="S11899" s="4">
        <v>7.7</v>
      </c>
      <c r="T11899" t="s">
        <v>47</v>
      </c>
    </row>
    <row r="11900" spans="1:20" x14ac:dyDescent="0.35">
      <c r="A11900" t="s">
        <v>23035</v>
      </c>
      <c r="B11900" s="5" t="s">
        <v>162</v>
      </c>
      <c r="C11900" s="6">
        <v>74877</v>
      </c>
      <c r="D11900" t="s">
        <v>74</v>
      </c>
      <c r="E11900">
        <v>93596</v>
      </c>
      <c r="F11900" s="5" t="s">
        <v>58</v>
      </c>
      <c r="G11900" s="5" t="s">
        <v>51</v>
      </c>
      <c r="H11900" s="5" t="s">
        <v>75</v>
      </c>
      <c r="I11900" t="s">
        <v>26</v>
      </c>
      <c r="J11900" t="s">
        <v>768</v>
      </c>
      <c r="K11900">
        <v>100</v>
      </c>
      <c r="L11900" s="5" t="s">
        <v>23036</v>
      </c>
      <c r="M11900" s="5" t="s">
        <v>70</v>
      </c>
      <c r="N11900">
        <v>0</v>
      </c>
      <c r="O11900" t="s">
        <v>29</v>
      </c>
      <c r="P11900" s="1">
        <v>45387</v>
      </c>
      <c r="Q11900" s="1">
        <v>45431</v>
      </c>
      <c r="R11900">
        <v>1958</v>
      </c>
      <c r="S11900" s="4">
        <v>5.7</v>
      </c>
      <c r="T11900" t="s">
        <v>108</v>
      </c>
    </row>
    <row r="11901" spans="1:20" x14ac:dyDescent="0.35">
      <c r="A11901" t="s">
        <v>23037</v>
      </c>
      <c r="B11901" s="5" t="s">
        <v>100</v>
      </c>
      <c r="C11901" s="6">
        <v>121054</v>
      </c>
      <c r="D11901" t="s">
        <v>22</v>
      </c>
      <c r="E11901">
        <v>121054</v>
      </c>
      <c r="F11901" s="5" t="s">
        <v>66</v>
      </c>
      <c r="G11901" s="5" t="s">
        <v>24</v>
      </c>
      <c r="H11901" s="5" t="s">
        <v>191</v>
      </c>
      <c r="I11901" t="s">
        <v>26</v>
      </c>
      <c r="J11901" t="s">
        <v>480</v>
      </c>
      <c r="K11901">
        <v>50</v>
      </c>
      <c r="L11901" s="5" t="s">
        <v>23038</v>
      </c>
      <c r="M11901" s="5" t="s">
        <v>37</v>
      </c>
      <c r="N11901">
        <v>9</v>
      </c>
      <c r="O11901" t="s">
        <v>172</v>
      </c>
      <c r="P11901" s="1">
        <v>45613</v>
      </c>
      <c r="Q11901" s="1">
        <v>45675</v>
      </c>
      <c r="R11901">
        <v>2146</v>
      </c>
      <c r="S11901" s="4">
        <v>7.1</v>
      </c>
      <c r="T11901" t="s">
        <v>118</v>
      </c>
    </row>
    <row r="11902" spans="1:20" x14ac:dyDescent="0.35">
      <c r="A11902" t="s">
        <v>23039</v>
      </c>
      <c r="B11902" s="5" t="s">
        <v>32</v>
      </c>
      <c r="C11902" s="6">
        <v>121862</v>
      </c>
      <c r="D11902" t="s">
        <v>74</v>
      </c>
      <c r="E11902">
        <v>152328</v>
      </c>
      <c r="F11902" s="5" t="s">
        <v>66</v>
      </c>
      <c r="G11902" s="5" t="s">
        <v>51</v>
      </c>
      <c r="H11902" s="5" t="s">
        <v>75</v>
      </c>
      <c r="I11902" t="s">
        <v>26</v>
      </c>
      <c r="J11902" t="s">
        <v>426</v>
      </c>
      <c r="K11902">
        <v>0</v>
      </c>
      <c r="L11902" s="5" t="s">
        <v>23040</v>
      </c>
      <c r="M11902" s="5" t="s">
        <v>37</v>
      </c>
      <c r="N11902">
        <v>8</v>
      </c>
      <c r="O11902" t="s">
        <v>62</v>
      </c>
      <c r="P11902" s="1">
        <v>45758</v>
      </c>
      <c r="Q11902" s="1">
        <v>45782</v>
      </c>
      <c r="R11902">
        <v>2480</v>
      </c>
      <c r="S11902" s="4">
        <v>8.6999999999999993</v>
      </c>
      <c r="T11902" t="s">
        <v>136</v>
      </c>
    </row>
    <row r="11903" spans="1:20" x14ac:dyDescent="0.35">
      <c r="A11903" t="s">
        <v>23041</v>
      </c>
      <c r="B11903" s="5" t="s">
        <v>28799</v>
      </c>
      <c r="C11903" s="6">
        <v>68676</v>
      </c>
      <c r="D11903" t="s">
        <v>22</v>
      </c>
      <c r="E11903">
        <v>68676</v>
      </c>
      <c r="F11903" s="5" t="s">
        <v>50</v>
      </c>
      <c r="G11903" s="5" t="s">
        <v>24</v>
      </c>
      <c r="H11903" s="5" t="s">
        <v>165</v>
      </c>
      <c r="I11903" t="s">
        <v>35</v>
      </c>
      <c r="J11903" t="s">
        <v>165</v>
      </c>
      <c r="K11903">
        <v>50</v>
      </c>
      <c r="L11903" s="5" t="s">
        <v>20698</v>
      </c>
      <c r="M11903" s="5" t="s">
        <v>54</v>
      </c>
      <c r="N11903">
        <v>3</v>
      </c>
      <c r="O11903" t="s">
        <v>172</v>
      </c>
      <c r="P11903" s="1">
        <v>45387</v>
      </c>
      <c r="Q11903" s="1">
        <v>45440</v>
      </c>
      <c r="R11903">
        <v>951</v>
      </c>
      <c r="S11903" s="4">
        <v>7.4</v>
      </c>
      <c r="T11903" t="s">
        <v>55</v>
      </c>
    </row>
    <row r="11904" spans="1:20" x14ac:dyDescent="0.35">
      <c r="A11904" t="s">
        <v>23042</v>
      </c>
      <c r="B11904" s="5" t="s">
        <v>162</v>
      </c>
      <c r="C11904" s="6">
        <v>140355</v>
      </c>
      <c r="D11904" t="s">
        <v>74</v>
      </c>
      <c r="E11904">
        <v>175444</v>
      </c>
      <c r="F11904" s="5" t="s">
        <v>66</v>
      </c>
      <c r="G11904" s="5" t="s">
        <v>42</v>
      </c>
      <c r="H11904" s="5" t="s">
        <v>75</v>
      </c>
      <c r="I11904" t="s">
        <v>35</v>
      </c>
      <c r="J11904" t="s">
        <v>75</v>
      </c>
      <c r="K11904">
        <v>100</v>
      </c>
      <c r="L11904" s="5" t="s">
        <v>4882</v>
      </c>
      <c r="M11904" s="5" t="s">
        <v>37</v>
      </c>
      <c r="N11904">
        <v>7</v>
      </c>
      <c r="O11904" t="s">
        <v>46</v>
      </c>
      <c r="P11904" s="1">
        <v>45463</v>
      </c>
      <c r="Q11904" s="1">
        <v>45494</v>
      </c>
      <c r="R11904">
        <v>738</v>
      </c>
      <c r="S11904" s="4">
        <v>5.6</v>
      </c>
      <c r="T11904" t="s">
        <v>136</v>
      </c>
    </row>
    <row r="11905" spans="1:20" x14ac:dyDescent="0.35">
      <c r="A11905" t="s">
        <v>23043</v>
      </c>
      <c r="B11905" s="5" t="s">
        <v>21</v>
      </c>
      <c r="C11905" s="6">
        <v>107343</v>
      </c>
      <c r="D11905" t="s">
        <v>41</v>
      </c>
      <c r="E11905">
        <v>91242</v>
      </c>
      <c r="F11905" s="5" t="s">
        <v>66</v>
      </c>
      <c r="G11905" s="5" t="s">
        <v>42</v>
      </c>
      <c r="H11905" s="5" t="s">
        <v>151</v>
      </c>
      <c r="I11905" t="s">
        <v>44</v>
      </c>
      <c r="J11905" t="s">
        <v>101</v>
      </c>
      <c r="K11905">
        <v>100</v>
      </c>
      <c r="L11905" s="5" t="s">
        <v>23044</v>
      </c>
      <c r="M11905" s="5" t="s">
        <v>70</v>
      </c>
      <c r="N11905">
        <v>6</v>
      </c>
      <c r="O11905" t="s">
        <v>167</v>
      </c>
      <c r="P11905" s="1">
        <v>45674</v>
      </c>
      <c r="Q11905" s="1">
        <v>45712</v>
      </c>
      <c r="R11905">
        <v>1393</v>
      </c>
      <c r="S11905" s="4">
        <v>5.6</v>
      </c>
      <c r="T11905" t="s">
        <v>63</v>
      </c>
    </row>
    <row r="11906" spans="1:20" x14ac:dyDescent="0.35">
      <c r="A11906" t="s">
        <v>23045</v>
      </c>
      <c r="B11906" s="5" t="s">
        <v>174</v>
      </c>
      <c r="C11906" s="6">
        <v>124289</v>
      </c>
      <c r="D11906" t="s">
        <v>22</v>
      </c>
      <c r="E11906">
        <v>124289</v>
      </c>
      <c r="F11906" s="5" t="s">
        <v>66</v>
      </c>
      <c r="G11906" s="5" t="s">
        <v>24</v>
      </c>
      <c r="H11906" s="5" t="s">
        <v>129</v>
      </c>
      <c r="I11906" t="s">
        <v>26</v>
      </c>
      <c r="J11906" t="s">
        <v>129</v>
      </c>
      <c r="K11906">
        <v>100</v>
      </c>
      <c r="L11906" s="5" t="s">
        <v>23046</v>
      </c>
      <c r="M11906" s="5" t="s">
        <v>70</v>
      </c>
      <c r="N11906">
        <v>6</v>
      </c>
      <c r="O11906" t="s">
        <v>107</v>
      </c>
      <c r="P11906" s="1">
        <v>45310</v>
      </c>
      <c r="Q11906" s="1">
        <v>45381</v>
      </c>
      <c r="R11906">
        <v>1647</v>
      </c>
      <c r="S11906" s="4">
        <v>7.1</v>
      </c>
      <c r="T11906" t="s">
        <v>38</v>
      </c>
    </row>
    <row r="11907" spans="1:20" x14ac:dyDescent="0.35">
      <c r="A11907" t="s">
        <v>23047</v>
      </c>
      <c r="B11907" s="5" t="s">
        <v>100</v>
      </c>
      <c r="C11907" s="6">
        <v>111588</v>
      </c>
      <c r="D11907" t="s">
        <v>22</v>
      </c>
      <c r="E11907">
        <v>111588</v>
      </c>
      <c r="F11907" s="5" t="s">
        <v>50</v>
      </c>
      <c r="G11907" s="5" t="s">
        <v>51</v>
      </c>
      <c r="H11907" s="5" t="s">
        <v>129</v>
      </c>
      <c r="I11907" t="s">
        <v>35</v>
      </c>
      <c r="J11907" t="s">
        <v>129</v>
      </c>
      <c r="K11907">
        <v>50</v>
      </c>
      <c r="L11907" s="5" t="s">
        <v>23048</v>
      </c>
      <c r="M11907" s="5" t="s">
        <v>28</v>
      </c>
      <c r="N11907">
        <v>2</v>
      </c>
      <c r="O11907" t="s">
        <v>85</v>
      </c>
      <c r="P11907" s="1">
        <v>45399</v>
      </c>
      <c r="Q11907" s="1">
        <v>45466</v>
      </c>
      <c r="R11907">
        <v>2381</v>
      </c>
      <c r="S11907" s="4">
        <v>5.5</v>
      </c>
      <c r="T11907" t="s">
        <v>63</v>
      </c>
    </row>
    <row r="11908" spans="1:20" x14ac:dyDescent="0.35">
      <c r="A11908" t="s">
        <v>23049</v>
      </c>
      <c r="B11908" s="5" t="s">
        <v>217</v>
      </c>
      <c r="C11908" s="6">
        <v>140602</v>
      </c>
      <c r="D11908" t="s">
        <v>81</v>
      </c>
      <c r="E11908">
        <v>189813</v>
      </c>
      <c r="F11908" s="5" t="s">
        <v>66</v>
      </c>
      <c r="G11908" s="5" t="s">
        <v>24</v>
      </c>
      <c r="H11908" s="5" t="s">
        <v>82</v>
      </c>
      <c r="I11908" t="s">
        <v>26</v>
      </c>
      <c r="J11908" t="s">
        <v>82</v>
      </c>
      <c r="K11908">
        <v>50</v>
      </c>
      <c r="L11908" s="5" t="s">
        <v>23050</v>
      </c>
      <c r="M11908" s="5" t="s">
        <v>70</v>
      </c>
      <c r="N11908">
        <v>7</v>
      </c>
      <c r="O11908" t="s">
        <v>71</v>
      </c>
      <c r="P11908" s="1">
        <v>45420</v>
      </c>
      <c r="Q11908" s="1">
        <v>45485</v>
      </c>
      <c r="R11908">
        <v>583</v>
      </c>
      <c r="S11908" s="4">
        <v>6.9</v>
      </c>
      <c r="T11908" t="s">
        <v>108</v>
      </c>
    </row>
    <row r="11909" spans="1:20" x14ac:dyDescent="0.35">
      <c r="A11909" t="s">
        <v>23051</v>
      </c>
      <c r="B11909" s="5" t="s">
        <v>100</v>
      </c>
      <c r="C11909" s="6">
        <v>220576</v>
      </c>
      <c r="D11909" t="s">
        <v>22</v>
      </c>
      <c r="E11909">
        <v>220576</v>
      </c>
      <c r="F11909" s="5" t="s">
        <v>66</v>
      </c>
      <c r="G11909" s="5" t="s">
        <v>24</v>
      </c>
      <c r="H11909" s="5" t="s">
        <v>68</v>
      </c>
      <c r="I11909" t="s">
        <v>35</v>
      </c>
      <c r="J11909" t="s">
        <v>68</v>
      </c>
      <c r="K11909">
        <v>0</v>
      </c>
      <c r="L11909" s="5" t="s">
        <v>23052</v>
      </c>
      <c r="M11909" s="5" t="s">
        <v>70</v>
      </c>
      <c r="N11909">
        <v>6</v>
      </c>
      <c r="O11909" t="s">
        <v>141</v>
      </c>
      <c r="P11909" s="1">
        <v>45547</v>
      </c>
      <c r="Q11909" s="1">
        <v>45578</v>
      </c>
      <c r="R11909">
        <v>1736</v>
      </c>
      <c r="S11909" s="4">
        <v>5.6</v>
      </c>
      <c r="T11909" t="s">
        <v>136</v>
      </c>
    </row>
    <row r="11910" spans="1:20" x14ac:dyDescent="0.35">
      <c r="A11910" t="s">
        <v>23053</v>
      </c>
      <c r="B11910" s="5" t="s">
        <v>21</v>
      </c>
      <c r="C11910" s="6">
        <v>63791</v>
      </c>
      <c r="D11910" t="s">
        <v>22</v>
      </c>
      <c r="E11910">
        <v>63791</v>
      </c>
      <c r="F11910" s="5" t="s">
        <v>23</v>
      </c>
      <c r="G11910" s="5" t="s">
        <v>59</v>
      </c>
      <c r="H11910" s="5" t="s">
        <v>116</v>
      </c>
      <c r="I11910" t="s">
        <v>35</v>
      </c>
      <c r="J11910" t="s">
        <v>116</v>
      </c>
      <c r="K11910">
        <v>50</v>
      </c>
      <c r="L11910" s="5" t="s">
        <v>23054</v>
      </c>
      <c r="M11910" s="5" t="s">
        <v>54</v>
      </c>
      <c r="N11910">
        <v>16</v>
      </c>
      <c r="O11910" t="s">
        <v>167</v>
      </c>
      <c r="P11910" s="1">
        <v>45663</v>
      </c>
      <c r="Q11910" s="1">
        <v>45705</v>
      </c>
      <c r="R11910">
        <v>1610</v>
      </c>
      <c r="S11910" s="4">
        <v>9.6</v>
      </c>
      <c r="T11910" t="s">
        <v>118</v>
      </c>
    </row>
    <row r="11911" spans="1:20" x14ac:dyDescent="0.35">
      <c r="A11911" t="s">
        <v>23055</v>
      </c>
      <c r="B11911" s="5" t="s">
        <v>57</v>
      </c>
      <c r="C11911" s="6">
        <v>115544</v>
      </c>
      <c r="D11911" t="s">
        <v>41</v>
      </c>
      <c r="E11911">
        <v>98212</v>
      </c>
      <c r="F11911" s="5" t="s">
        <v>66</v>
      </c>
      <c r="G11911" s="5" t="s">
        <v>59</v>
      </c>
      <c r="H11911" s="5" t="s">
        <v>151</v>
      </c>
      <c r="I11911" t="s">
        <v>44</v>
      </c>
      <c r="J11911" t="s">
        <v>304</v>
      </c>
      <c r="K11911">
        <v>100</v>
      </c>
      <c r="L11911" s="5" t="s">
        <v>23056</v>
      </c>
      <c r="M11911" s="5" t="s">
        <v>54</v>
      </c>
      <c r="N11911">
        <v>5</v>
      </c>
      <c r="O11911" t="s">
        <v>78</v>
      </c>
      <c r="P11911" s="1">
        <v>45617</v>
      </c>
      <c r="Q11911" s="1">
        <v>45654</v>
      </c>
      <c r="R11911">
        <v>2140</v>
      </c>
      <c r="S11911" s="4">
        <v>6.8</v>
      </c>
      <c r="T11911" t="s">
        <v>277</v>
      </c>
    </row>
    <row r="11912" spans="1:20" x14ac:dyDescent="0.35">
      <c r="A11912" t="s">
        <v>23057</v>
      </c>
      <c r="B11912" s="5" t="s">
        <v>49</v>
      </c>
      <c r="C11912" s="6">
        <v>141470</v>
      </c>
      <c r="D11912" t="s">
        <v>22</v>
      </c>
      <c r="E11912">
        <v>141470</v>
      </c>
      <c r="F11912" s="5" t="s">
        <v>66</v>
      </c>
      <c r="G11912" s="5" t="s">
        <v>51</v>
      </c>
      <c r="H11912" s="5" t="s">
        <v>52</v>
      </c>
      <c r="I11912" t="s">
        <v>35</v>
      </c>
      <c r="J11912" t="s">
        <v>75</v>
      </c>
      <c r="K11912">
        <v>50</v>
      </c>
      <c r="L11912" s="5" t="s">
        <v>23058</v>
      </c>
      <c r="M11912" s="5" t="s">
        <v>37</v>
      </c>
      <c r="N11912">
        <v>7</v>
      </c>
      <c r="O11912" t="s">
        <v>29</v>
      </c>
      <c r="P11912" s="1">
        <v>45399</v>
      </c>
      <c r="Q11912" s="1">
        <v>45423</v>
      </c>
      <c r="R11912">
        <v>1095</v>
      </c>
      <c r="S11912" s="4">
        <v>5.5</v>
      </c>
      <c r="T11912" t="s">
        <v>103</v>
      </c>
    </row>
    <row r="11913" spans="1:20" x14ac:dyDescent="0.35">
      <c r="A11913" t="s">
        <v>23059</v>
      </c>
      <c r="B11913" s="5" t="s">
        <v>57</v>
      </c>
      <c r="C11913" s="6">
        <v>119546</v>
      </c>
      <c r="D11913" t="s">
        <v>22</v>
      </c>
      <c r="E11913">
        <v>119546</v>
      </c>
      <c r="F11913" s="5" t="s">
        <v>66</v>
      </c>
      <c r="G11913" s="5" t="s">
        <v>51</v>
      </c>
      <c r="H11913" s="5" t="s">
        <v>25</v>
      </c>
      <c r="I11913" t="s">
        <v>26</v>
      </c>
      <c r="J11913" t="s">
        <v>121</v>
      </c>
      <c r="K11913">
        <v>100</v>
      </c>
      <c r="L11913" s="5" t="s">
        <v>23060</v>
      </c>
      <c r="M11913" s="5" t="s">
        <v>28</v>
      </c>
      <c r="N11913">
        <v>8</v>
      </c>
      <c r="O11913" t="s">
        <v>135</v>
      </c>
      <c r="P11913" s="1">
        <v>45548</v>
      </c>
      <c r="Q11913" s="1">
        <v>45619</v>
      </c>
      <c r="R11913">
        <v>1690</v>
      </c>
      <c r="S11913" s="4">
        <v>7.2</v>
      </c>
      <c r="T11913" t="s">
        <v>30</v>
      </c>
    </row>
    <row r="11914" spans="1:20" x14ac:dyDescent="0.35">
      <c r="A11914" t="s">
        <v>23061</v>
      </c>
      <c r="B11914" s="5" t="s">
        <v>57</v>
      </c>
      <c r="C11914" s="6">
        <v>70709</v>
      </c>
      <c r="D11914" t="s">
        <v>65</v>
      </c>
      <c r="E11914">
        <v>91922</v>
      </c>
      <c r="F11914" s="5" t="s">
        <v>58</v>
      </c>
      <c r="G11914" s="5" t="s">
        <v>24</v>
      </c>
      <c r="H11914" s="5" t="s">
        <v>67</v>
      </c>
      <c r="I11914" t="s">
        <v>35</v>
      </c>
      <c r="J11914" t="s">
        <v>67</v>
      </c>
      <c r="K11914">
        <v>0</v>
      </c>
      <c r="L11914" s="5" t="s">
        <v>23062</v>
      </c>
      <c r="M11914" s="5" t="s">
        <v>54</v>
      </c>
      <c r="N11914">
        <v>0</v>
      </c>
      <c r="O11914" t="s">
        <v>71</v>
      </c>
      <c r="P11914" s="1">
        <v>45413</v>
      </c>
      <c r="Q11914" s="1">
        <v>45454</v>
      </c>
      <c r="R11914">
        <v>984</v>
      </c>
      <c r="S11914" s="4">
        <v>8.9</v>
      </c>
      <c r="T11914" t="s">
        <v>55</v>
      </c>
    </row>
    <row r="11915" spans="1:20" x14ac:dyDescent="0.35">
      <c r="A11915" t="s">
        <v>23063</v>
      </c>
      <c r="B11915" s="5" t="s">
        <v>179</v>
      </c>
      <c r="C11915" s="6">
        <v>139969</v>
      </c>
      <c r="D11915" t="s">
        <v>81</v>
      </c>
      <c r="E11915">
        <v>188958</v>
      </c>
      <c r="F11915" s="5" t="s">
        <v>66</v>
      </c>
      <c r="G11915" s="5" t="s">
        <v>59</v>
      </c>
      <c r="H11915" s="5" t="s">
        <v>82</v>
      </c>
      <c r="I11915" t="s">
        <v>26</v>
      </c>
      <c r="J11915" t="s">
        <v>82</v>
      </c>
      <c r="K11915">
        <v>100</v>
      </c>
      <c r="L11915" s="5" t="s">
        <v>23064</v>
      </c>
      <c r="M11915" s="5" t="s">
        <v>37</v>
      </c>
      <c r="N11915">
        <v>7</v>
      </c>
      <c r="O11915" t="s">
        <v>78</v>
      </c>
      <c r="P11915" s="1">
        <v>45717</v>
      </c>
      <c r="Q11915" s="1">
        <v>45734</v>
      </c>
      <c r="R11915">
        <v>1633</v>
      </c>
      <c r="S11915" s="4">
        <v>6</v>
      </c>
      <c r="T11915" t="s">
        <v>103</v>
      </c>
    </row>
    <row r="11916" spans="1:20" x14ac:dyDescent="0.35">
      <c r="A11916" t="s">
        <v>23065</v>
      </c>
      <c r="B11916" s="5" t="s">
        <v>49</v>
      </c>
      <c r="C11916" s="6">
        <v>249239</v>
      </c>
      <c r="D11916" t="s">
        <v>22</v>
      </c>
      <c r="E11916">
        <v>249239</v>
      </c>
      <c r="F11916" s="5" t="s">
        <v>23</v>
      </c>
      <c r="G11916" s="5" t="s">
        <v>42</v>
      </c>
      <c r="H11916" s="5" t="s">
        <v>101</v>
      </c>
      <c r="I11916" t="s">
        <v>26</v>
      </c>
      <c r="J11916" t="s">
        <v>101</v>
      </c>
      <c r="K11916">
        <v>100</v>
      </c>
      <c r="L11916" s="5" t="s">
        <v>23066</v>
      </c>
      <c r="M11916" s="5" t="s">
        <v>37</v>
      </c>
      <c r="N11916">
        <v>19</v>
      </c>
      <c r="O11916" t="s">
        <v>112</v>
      </c>
      <c r="P11916" s="1">
        <v>45608</v>
      </c>
      <c r="Q11916" s="1">
        <v>45642</v>
      </c>
      <c r="R11916">
        <v>1154</v>
      </c>
      <c r="S11916" s="4">
        <v>6.6</v>
      </c>
      <c r="T11916" t="s">
        <v>89</v>
      </c>
    </row>
    <row r="11917" spans="1:20" x14ac:dyDescent="0.35">
      <c r="A11917" t="s">
        <v>23067</v>
      </c>
      <c r="B11917" s="5" t="s">
        <v>21</v>
      </c>
      <c r="C11917" s="6">
        <v>72005</v>
      </c>
      <c r="D11917" t="s">
        <v>41</v>
      </c>
      <c r="E11917">
        <v>61204</v>
      </c>
      <c r="F11917" s="5" t="s">
        <v>58</v>
      </c>
      <c r="G11917" s="5" t="s">
        <v>51</v>
      </c>
      <c r="H11917" s="5" t="s">
        <v>60</v>
      </c>
      <c r="I11917" t="s">
        <v>26</v>
      </c>
      <c r="J11917" t="s">
        <v>60</v>
      </c>
      <c r="K11917">
        <v>0</v>
      </c>
      <c r="L11917" s="5" t="s">
        <v>23068</v>
      </c>
      <c r="M11917" s="5" t="s">
        <v>70</v>
      </c>
      <c r="N11917">
        <v>1</v>
      </c>
      <c r="O11917" t="s">
        <v>141</v>
      </c>
      <c r="P11917" s="1">
        <v>45419</v>
      </c>
      <c r="Q11917" s="1">
        <v>45437</v>
      </c>
      <c r="R11917">
        <v>1077</v>
      </c>
      <c r="S11917" s="4">
        <v>7.7</v>
      </c>
      <c r="T11917" t="s">
        <v>277</v>
      </c>
    </row>
    <row r="11918" spans="1:20" x14ac:dyDescent="0.35">
      <c r="A11918" t="s">
        <v>23069</v>
      </c>
      <c r="B11918" s="5" t="s">
        <v>32</v>
      </c>
      <c r="C11918" s="6">
        <v>82315</v>
      </c>
      <c r="D11918" t="s">
        <v>22</v>
      </c>
      <c r="E11918">
        <v>82315</v>
      </c>
      <c r="F11918" s="5" t="s">
        <v>50</v>
      </c>
      <c r="G11918" s="5" t="s">
        <v>51</v>
      </c>
      <c r="H11918" s="5" t="s">
        <v>52</v>
      </c>
      <c r="I11918" t="s">
        <v>26</v>
      </c>
      <c r="J11918" t="s">
        <v>52</v>
      </c>
      <c r="K11918">
        <v>0</v>
      </c>
      <c r="L11918" s="5" t="s">
        <v>23070</v>
      </c>
      <c r="M11918" s="5" t="s">
        <v>54</v>
      </c>
      <c r="N11918">
        <v>2</v>
      </c>
      <c r="O11918" t="s">
        <v>147</v>
      </c>
      <c r="P11918" s="1">
        <v>45676</v>
      </c>
      <c r="Q11918" s="1">
        <v>45740</v>
      </c>
      <c r="R11918">
        <v>653</v>
      </c>
      <c r="S11918" s="4">
        <v>5.4</v>
      </c>
      <c r="T11918" t="s">
        <v>89</v>
      </c>
    </row>
    <row r="11919" spans="1:20" x14ac:dyDescent="0.35">
      <c r="A11919" t="s">
        <v>23071</v>
      </c>
      <c r="B11919" s="5" t="s">
        <v>28799</v>
      </c>
      <c r="C11919" s="6">
        <v>172045</v>
      </c>
      <c r="D11919" t="s">
        <v>22</v>
      </c>
      <c r="E11919">
        <v>172045</v>
      </c>
      <c r="F11919" s="5" t="s">
        <v>66</v>
      </c>
      <c r="G11919" s="5" t="s">
        <v>24</v>
      </c>
      <c r="H11919" s="5" t="s">
        <v>25</v>
      </c>
      <c r="I11919" t="s">
        <v>35</v>
      </c>
      <c r="J11919" t="s">
        <v>25</v>
      </c>
      <c r="K11919">
        <v>100</v>
      </c>
      <c r="L11919" s="5" t="s">
        <v>23072</v>
      </c>
      <c r="M11919" s="5" t="s">
        <v>28</v>
      </c>
      <c r="N11919">
        <v>6</v>
      </c>
      <c r="O11919" t="s">
        <v>85</v>
      </c>
      <c r="P11919" s="1">
        <v>45646</v>
      </c>
      <c r="Q11919" s="1">
        <v>45708</v>
      </c>
      <c r="R11919">
        <v>1852</v>
      </c>
      <c r="S11919" s="4">
        <v>8.1999999999999993</v>
      </c>
      <c r="T11919" t="s">
        <v>47</v>
      </c>
    </row>
    <row r="11920" spans="1:20" x14ac:dyDescent="0.35">
      <c r="A11920" t="s">
        <v>23073</v>
      </c>
      <c r="B11920" s="5" t="s">
        <v>40</v>
      </c>
      <c r="C11920" s="6">
        <v>227310</v>
      </c>
      <c r="D11920" t="s">
        <v>41</v>
      </c>
      <c r="E11920">
        <v>193214</v>
      </c>
      <c r="F11920" s="5" t="s">
        <v>23</v>
      </c>
      <c r="G11920" s="5" t="s">
        <v>42</v>
      </c>
      <c r="H11920" s="5" t="s">
        <v>43</v>
      </c>
      <c r="I11920" t="s">
        <v>26</v>
      </c>
      <c r="J11920" t="s">
        <v>43</v>
      </c>
      <c r="K11920">
        <v>100</v>
      </c>
      <c r="L11920" s="5" t="s">
        <v>23074</v>
      </c>
      <c r="M11920" s="5" t="s">
        <v>54</v>
      </c>
      <c r="N11920">
        <v>19</v>
      </c>
      <c r="O11920" t="s">
        <v>71</v>
      </c>
      <c r="P11920" s="1">
        <v>45711</v>
      </c>
      <c r="Q11920" s="1">
        <v>45754</v>
      </c>
      <c r="R11920">
        <v>560</v>
      </c>
      <c r="S11920" s="4">
        <v>9</v>
      </c>
      <c r="T11920" t="s">
        <v>79</v>
      </c>
    </row>
    <row r="11921" spans="1:20" x14ac:dyDescent="0.35">
      <c r="A11921" t="s">
        <v>23075</v>
      </c>
      <c r="B11921" s="5" t="s">
        <v>32</v>
      </c>
      <c r="C11921" s="6">
        <v>84752</v>
      </c>
      <c r="D11921" t="s">
        <v>92</v>
      </c>
      <c r="E11921">
        <v>63564</v>
      </c>
      <c r="F11921" s="5" t="s">
        <v>50</v>
      </c>
      <c r="G11921" s="5" t="s">
        <v>51</v>
      </c>
      <c r="H11921" s="5" t="s">
        <v>93</v>
      </c>
      <c r="I11921" t="s">
        <v>26</v>
      </c>
      <c r="J11921" t="s">
        <v>93</v>
      </c>
      <c r="K11921">
        <v>50</v>
      </c>
      <c r="L11921" s="5" t="s">
        <v>23076</v>
      </c>
      <c r="M11921" s="5" t="s">
        <v>37</v>
      </c>
      <c r="N11921">
        <v>3</v>
      </c>
      <c r="O11921" t="s">
        <v>135</v>
      </c>
      <c r="P11921" s="1">
        <v>45398</v>
      </c>
      <c r="Q11921" s="1">
        <v>45449</v>
      </c>
      <c r="R11921">
        <v>789</v>
      </c>
      <c r="S11921" s="4">
        <v>5.7</v>
      </c>
      <c r="T11921" t="s">
        <v>108</v>
      </c>
    </row>
    <row r="11922" spans="1:20" x14ac:dyDescent="0.35">
      <c r="A11922" t="s">
        <v>23077</v>
      </c>
      <c r="B11922" s="5" t="s">
        <v>105</v>
      </c>
      <c r="C11922" s="6">
        <v>141732</v>
      </c>
      <c r="D11922" t="s">
        <v>22</v>
      </c>
      <c r="E11922">
        <v>141732</v>
      </c>
      <c r="F11922" s="5" t="s">
        <v>66</v>
      </c>
      <c r="G11922" s="5" t="s">
        <v>51</v>
      </c>
      <c r="H11922" s="5" t="s">
        <v>52</v>
      </c>
      <c r="I11922" t="s">
        <v>35</v>
      </c>
      <c r="J11922" t="s">
        <v>629</v>
      </c>
      <c r="K11922">
        <v>50</v>
      </c>
      <c r="L11922" s="5" t="s">
        <v>23078</v>
      </c>
      <c r="M11922" s="5" t="s">
        <v>54</v>
      </c>
      <c r="N11922">
        <v>7</v>
      </c>
      <c r="O11922" t="s">
        <v>29</v>
      </c>
      <c r="P11922" s="1">
        <v>45634</v>
      </c>
      <c r="Q11922" s="1">
        <v>45661</v>
      </c>
      <c r="R11922">
        <v>734</v>
      </c>
      <c r="S11922" s="4">
        <v>9.6</v>
      </c>
      <c r="T11922" t="s">
        <v>108</v>
      </c>
    </row>
    <row r="11923" spans="1:20" x14ac:dyDescent="0.35">
      <c r="A11923" t="s">
        <v>23079</v>
      </c>
      <c r="B11923" s="5" t="s">
        <v>28802</v>
      </c>
      <c r="C11923" s="6">
        <v>169211</v>
      </c>
      <c r="D11923" t="s">
        <v>22</v>
      </c>
      <c r="E11923">
        <v>169211</v>
      </c>
      <c r="F11923" s="5" t="s">
        <v>66</v>
      </c>
      <c r="G11923" s="5" t="s">
        <v>24</v>
      </c>
      <c r="H11923" s="5" t="s">
        <v>97</v>
      </c>
      <c r="I11923" t="s">
        <v>44</v>
      </c>
      <c r="J11923" t="s">
        <v>133</v>
      </c>
      <c r="K11923">
        <v>100</v>
      </c>
      <c r="L11923" s="5" t="s">
        <v>23080</v>
      </c>
      <c r="M11923" s="5" t="s">
        <v>37</v>
      </c>
      <c r="N11923">
        <v>8</v>
      </c>
      <c r="O11923" t="s">
        <v>29</v>
      </c>
      <c r="P11923" s="1">
        <v>45723</v>
      </c>
      <c r="Q11923" s="1">
        <v>45768</v>
      </c>
      <c r="R11923">
        <v>1516</v>
      </c>
      <c r="S11923" s="4">
        <v>9.5</v>
      </c>
      <c r="T11923" t="s">
        <v>103</v>
      </c>
    </row>
    <row r="11924" spans="1:20" x14ac:dyDescent="0.35">
      <c r="A11924" t="s">
        <v>23081</v>
      </c>
      <c r="B11924" s="5" t="s">
        <v>28802</v>
      </c>
      <c r="C11924" s="6">
        <v>247914</v>
      </c>
      <c r="D11924" t="s">
        <v>92</v>
      </c>
      <c r="E11924">
        <v>185936</v>
      </c>
      <c r="F11924" s="5" t="s">
        <v>23</v>
      </c>
      <c r="G11924" s="5" t="s">
        <v>51</v>
      </c>
      <c r="H11924" s="5" t="s">
        <v>93</v>
      </c>
      <c r="I11924" t="s">
        <v>26</v>
      </c>
      <c r="J11924" t="s">
        <v>93</v>
      </c>
      <c r="K11924">
        <v>50</v>
      </c>
      <c r="L11924" s="5" t="s">
        <v>23082</v>
      </c>
      <c r="M11924" s="5" t="s">
        <v>70</v>
      </c>
      <c r="N11924">
        <v>17</v>
      </c>
      <c r="O11924" t="s">
        <v>46</v>
      </c>
      <c r="P11924" s="1">
        <v>45341</v>
      </c>
      <c r="Q11924" s="1">
        <v>45364</v>
      </c>
      <c r="R11924">
        <v>849</v>
      </c>
      <c r="S11924" s="4">
        <v>7.8</v>
      </c>
      <c r="T11924" t="s">
        <v>30</v>
      </c>
    </row>
    <row r="11925" spans="1:20" x14ac:dyDescent="0.35">
      <c r="A11925" t="s">
        <v>23083</v>
      </c>
      <c r="B11925" s="5" t="s">
        <v>100</v>
      </c>
      <c r="C11925" s="6">
        <v>66536</v>
      </c>
      <c r="D11925" t="s">
        <v>74</v>
      </c>
      <c r="E11925">
        <v>83170</v>
      </c>
      <c r="F11925" s="5" t="s">
        <v>58</v>
      </c>
      <c r="G11925" s="5" t="s">
        <v>59</v>
      </c>
      <c r="H11925" s="5" t="s">
        <v>75</v>
      </c>
      <c r="I11925" t="s">
        <v>44</v>
      </c>
      <c r="J11925" t="s">
        <v>212</v>
      </c>
      <c r="K11925">
        <v>0</v>
      </c>
      <c r="L11925" s="5" t="s">
        <v>12341</v>
      </c>
      <c r="M11925" s="5" t="s">
        <v>54</v>
      </c>
      <c r="N11925">
        <v>1</v>
      </c>
      <c r="O11925" t="s">
        <v>135</v>
      </c>
      <c r="P11925" s="1">
        <v>45441</v>
      </c>
      <c r="Q11925" s="1">
        <v>45456</v>
      </c>
      <c r="R11925">
        <v>1642</v>
      </c>
      <c r="S11925" s="4">
        <v>5.4</v>
      </c>
      <c r="T11925" t="s">
        <v>95</v>
      </c>
    </row>
    <row r="11926" spans="1:20" x14ac:dyDescent="0.35">
      <c r="A11926" t="s">
        <v>23084</v>
      </c>
      <c r="B11926" s="5" t="s">
        <v>57</v>
      </c>
      <c r="C11926" s="6">
        <v>133785</v>
      </c>
      <c r="D11926" t="s">
        <v>120</v>
      </c>
      <c r="E11926">
        <v>120407</v>
      </c>
      <c r="F11926" s="5" t="s">
        <v>50</v>
      </c>
      <c r="G11926" s="5" t="s">
        <v>51</v>
      </c>
      <c r="H11926" s="5" t="s">
        <v>121</v>
      </c>
      <c r="I11926" t="s">
        <v>26</v>
      </c>
      <c r="J11926" t="s">
        <v>121</v>
      </c>
      <c r="K11926">
        <v>50</v>
      </c>
      <c r="L11926" s="5" t="s">
        <v>23085</v>
      </c>
      <c r="M11926" s="5" t="s">
        <v>54</v>
      </c>
      <c r="N11926">
        <v>4</v>
      </c>
      <c r="O11926" t="s">
        <v>62</v>
      </c>
      <c r="P11926" s="1">
        <v>45689</v>
      </c>
      <c r="Q11926" s="1">
        <v>45761</v>
      </c>
      <c r="R11926">
        <v>1364</v>
      </c>
      <c r="S11926" s="4">
        <v>5.8</v>
      </c>
      <c r="T11926" t="s">
        <v>277</v>
      </c>
    </row>
    <row r="11927" spans="1:20" x14ac:dyDescent="0.35">
      <c r="A11927" t="s">
        <v>23086</v>
      </c>
      <c r="B11927" s="5" t="s">
        <v>174</v>
      </c>
      <c r="C11927" s="6">
        <v>65022</v>
      </c>
      <c r="D11927" t="s">
        <v>92</v>
      </c>
      <c r="E11927">
        <v>48767</v>
      </c>
      <c r="F11927" s="5" t="s">
        <v>58</v>
      </c>
      <c r="G11927" s="5" t="s">
        <v>42</v>
      </c>
      <c r="H11927" s="5" t="s">
        <v>93</v>
      </c>
      <c r="I11927" t="s">
        <v>35</v>
      </c>
      <c r="J11927" t="s">
        <v>93</v>
      </c>
      <c r="K11927">
        <v>100</v>
      </c>
      <c r="L11927" s="5" t="s">
        <v>23087</v>
      </c>
      <c r="M11927" s="5" t="s">
        <v>70</v>
      </c>
      <c r="N11927">
        <v>1</v>
      </c>
      <c r="O11927" t="s">
        <v>141</v>
      </c>
      <c r="P11927" s="1">
        <v>45768</v>
      </c>
      <c r="Q11927" s="1">
        <v>45799</v>
      </c>
      <c r="R11927">
        <v>1446</v>
      </c>
      <c r="S11927" s="4">
        <v>6.4</v>
      </c>
      <c r="T11927" t="s">
        <v>55</v>
      </c>
    </row>
    <row r="11928" spans="1:20" x14ac:dyDescent="0.35">
      <c r="A11928" t="s">
        <v>23088</v>
      </c>
      <c r="B11928" s="5" t="s">
        <v>217</v>
      </c>
      <c r="C11928" s="6">
        <v>247285</v>
      </c>
      <c r="D11928" t="s">
        <v>22</v>
      </c>
      <c r="E11928">
        <v>247285</v>
      </c>
      <c r="F11928" s="5" t="s">
        <v>23</v>
      </c>
      <c r="G11928" s="5" t="s">
        <v>51</v>
      </c>
      <c r="H11928" s="5" t="s">
        <v>68</v>
      </c>
      <c r="I11928" t="s">
        <v>26</v>
      </c>
      <c r="J11928" t="s">
        <v>68</v>
      </c>
      <c r="K11928">
        <v>50</v>
      </c>
      <c r="L11928" s="5" t="s">
        <v>23089</v>
      </c>
      <c r="M11928" s="5" t="s">
        <v>70</v>
      </c>
      <c r="N11928">
        <v>11</v>
      </c>
      <c r="O11928" t="s">
        <v>88</v>
      </c>
      <c r="P11928" s="1">
        <v>45668</v>
      </c>
      <c r="Q11928" s="1">
        <v>45720</v>
      </c>
      <c r="R11928">
        <v>767</v>
      </c>
      <c r="S11928" s="4">
        <v>9.8000000000000007</v>
      </c>
      <c r="T11928" t="s">
        <v>136</v>
      </c>
    </row>
    <row r="11929" spans="1:20" x14ac:dyDescent="0.35">
      <c r="A11929" t="s">
        <v>23090</v>
      </c>
      <c r="B11929" s="5" t="s">
        <v>217</v>
      </c>
      <c r="C11929" s="6">
        <v>51541</v>
      </c>
      <c r="D11929" t="s">
        <v>22</v>
      </c>
      <c r="E11929">
        <v>51541</v>
      </c>
      <c r="F11929" s="5" t="s">
        <v>58</v>
      </c>
      <c r="G11929" s="5" t="s">
        <v>51</v>
      </c>
      <c r="H11929" s="5" t="s">
        <v>52</v>
      </c>
      <c r="I11929" t="s">
        <v>26</v>
      </c>
      <c r="J11929" t="s">
        <v>52</v>
      </c>
      <c r="K11929">
        <v>0</v>
      </c>
      <c r="L11929" s="5" t="s">
        <v>23091</v>
      </c>
      <c r="M11929" s="5" t="s">
        <v>54</v>
      </c>
      <c r="N11929">
        <v>0</v>
      </c>
      <c r="O11929" t="s">
        <v>172</v>
      </c>
      <c r="P11929" s="1">
        <v>45318</v>
      </c>
      <c r="Q11929" s="1">
        <v>45348</v>
      </c>
      <c r="R11929">
        <v>1836</v>
      </c>
      <c r="S11929" s="4">
        <v>8.4</v>
      </c>
      <c r="T11929" t="s">
        <v>277</v>
      </c>
    </row>
    <row r="11930" spans="1:20" x14ac:dyDescent="0.35">
      <c r="A11930" t="s">
        <v>23092</v>
      </c>
      <c r="B11930" s="5" t="s">
        <v>73</v>
      </c>
      <c r="C11930" s="6">
        <v>186164</v>
      </c>
      <c r="D11930" t="s">
        <v>92</v>
      </c>
      <c r="E11930">
        <v>139623</v>
      </c>
      <c r="F11930" s="5" t="s">
        <v>66</v>
      </c>
      <c r="G11930" s="5" t="s">
        <v>24</v>
      </c>
      <c r="H11930" s="5" t="s">
        <v>93</v>
      </c>
      <c r="I11930" t="s">
        <v>35</v>
      </c>
      <c r="J11930" t="s">
        <v>1211</v>
      </c>
      <c r="K11930">
        <v>0</v>
      </c>
      <c r="L11930" s="5" t="s">
        <v>23093</v>
      </c>
      <c r="M11930" s="5" t="s">
        <v>70</v>
      </c>
      <c r="N11930">
        <v>6</v>
      </c>
      <c r="O11930" t="s">
        <v>107</v>
      </c>
      <c r="P11930" s="1">
        <v>45536</v>
      </c>
      <c r="Q11930" s="1">
        <v>45605</v>
      </c>
      <c r="R11930">
        <v>2042</v>
      </c>
      <c r="S11930" s="4">
        <v>7.3</v>
      </c>
      <c r="T11930" t="s">
        <v>47</v>
      </c>
    </row>
    <row r="11931" spans="1:20" x14ac:dyDescent="0.35">
      <c r="A11931" t="s">
        <v>23094</v>
      </c>
      <c r="B11931" s="5" t="s">
        <v>217</v>
      </c>
      <c r="C11931" s="6">
        <v>80116</v>
      </c>
      <c r="D11931" t="s">
        <v>22</v>
      </c>
      <c r="E11931">
        <v>80116</v>
      </c>
      <c r="F11931" s="5" t="s">
        <v>50</v>
      </c>
      <c r="G11931" s="5" t="s">
        <v>42</v>
      </c>
      <c r="H11931" s="5" t="s">
        <v>129</v>
      </c>
      <c r="I11931" t="s">
        <v>44</v>
      </c>
      <c r="J11931" t="s">
        <v>129</v>
      </c>
      <c r="K11931">
        <v>0</v>
      </c>
      <c r="L11931" s="5" t="s">
        <v>23095</v>
      </c>
      <c r="M11931" s="5" t="s">
        <v>54</v>
      </c>
      <c r="N11931">
        <v>4</v>
      </c>
      <c r="O11931" t="s">
        <v>147</v>
      </c>
      <c r="P11931" s="1">
        <v>45659</v>
      </c>
      <c r="Q11931" s="1">
        <v>45678</v>
      </c>
      <c r="R11931">
        <v>1716</v>
      </c>
      <c r="S11931" s="4">
        <v>5.6</v>
      </c>
      <c r="T11931" t="s">
        <v>136</v>
      </c>
    </row>
    <row r="11932" spans="1:20" x14ac:dyDescent="0.35">
      <c r="A11932" t="s">
        <v>23096</v>
      </c>
      <c r="B11932" s="5" t="s">
        <v>73</v>
      </c>
      <c r="C11932" s="6">
        <v>62190</v>
      </c>
      <c r="D11932" t="s">
        <v>41</v>
      </c>
      <c r="E11932">
        <v>52862</v>
      </c>
      <c r="F11932" s="5" t="s">
        <v>58</v>
      </c>
      <c r="G11932" s="5" t="s">
        <v>42</v>
      </c>
      <c r="H11932" s="5" t="s">
        <v>151</v>
      </c>
      <c r="I11932" t="s">
        <v>26</v>
      </c>
      <c r="J11932" t="s">
        <v>126</v>
      </c>
      <c r="K11932">
        <v>100</v>
      </c>
      <c r="L11932" s="5" t="s">
        <v>23097</v>
      </c>
      <c r="M11932" s="5" t="s">
        <v>54</v>
      </c>
      <c r="N11932">
        <v>0</v>
      </c>
      <c r="O11932" t="s">
        <v>78</v>
      </c>
      <c r="P11932" s="1">
        <v>45390</v>
      </c>
      <c r="Q11932" s="1">
        <v>45407</v>
      </c>
      <c r="R11932">
        <v>1587</v>
      </c>
      <c r="S11932" s="4">
        <v>5.8</v>
      </c>
      <c r="T11932" t="s">
        <v>55</v>
      </c>
    </row>
    <row r="11933" spans="1:20" x14ac:dyDescent="0.35">
      <c r="A11933" t="s">
        <v>23098</v>
      </c>
      <c r="B11933" s="5" t="s">
        <v>105</v>
      </c>
      <c r="C11933" s="6">
        <v>99982</v>
      </c>
      <c r="D11933" t="s">
        <v>22</v>
      </c>
      <c r="E11933">
        <v>99982</v>
      </c>
      <c r="F11933" s="5" t="s">
        <v>50</v>
      </c>
      <c r="G11933" s="5" t="s">
        <v>24</v>
      </c>
      <c r="H11933" s="5" t="s">
        <v>25</v>
      </c>
      <c r="I11933" t="s">
        <v>26</v>
      </c>
      <c r="J11933" t="s">
        <v>304</v>
      </c>
      <c r="K11933">
        <v>50</v>
      </c>
      <c r="L11933" s="5" t="s">
        <v>23099</v>
      </c>
      <c r="M11933" s="5" t="s">
        <v>37</v>
      </c>
      <c r="N11933">
        <v>3</v>
      </c>
      <c r="O11933" t="s">
        <v>62</v>
      </c>
      <c r="P11933" s="1">
        <v>45369</v>
      </c>
      <c r="Q11933" s="1">
        <v>45440</v>
      </c>
      <c r="R11933">
        <v>2079</v>
      </c>
      <c r="S11933" s="4">
        <v>6.7</v>
      </c>
      <c r="T11933" t="s">
        <v>210</v>
      </c>
    </row>
    <row r="11934" spans="1:20" x14ac:dyDescent="0.35">
      <c r="A11934" t="s">
        <v>23100</v>
      </c>
      <c r="B11934" s="5" t="s">
        <v>28802</v>
      </c>
      <c r="C11934" s="6">
        <v>126992</v>
      </c>
      <c r="D11934" t="s">
        <v>74</v>
      </c>
      <c r="E11934">
        <v>158740</v>
      </c>
      <c r="F11934" s="5" t="s">
        <v>66</v>
      </c>
      <c r="G11934" s="5" t="s">
        <v>24</v>
      </c>
      <c r="H11934" s="5" t="s">
        <v>75</v>
      </c>
      <c r="I11934" t="s">
        <v>35</v>
      </c>
      <c r="J11934" t="s">
        <v>151</v>
      </c>
      <c r="K11934">
        <v>100</v>
      </c>
      <c r="L11934" s="5" t="s">
        <v>23101</v>
      </c>
      <c r="M11934" s="5" t="s">
        <v>54</v>
      </c>
      <c r="N11934">
        <v>5</v>
      </c>
      <c r="O11934" t="s">
        <v>85</v>
      </c>
      <c r="P11934" s="1">
        <v>45601</v>
      </c>
      <c r="Q11934" s="1">
        <v>45638</v>
      </c>
      <c r="R11934">
        <v>1638</v>
      </c>
      <c r="S11934" s="4">
        <v>6.9</v>
      </c>
      <c r="T11934" t="s">
        <v>47</v>
      </c>
    </row>
    <row r="11935" spans="1:20" x14ac:dyDescent="0.35">
      <c r="A11935" t="s">
        <v>23102</v>
      </c>
      <c r="B11935" s="5" t="s">
        <v>217</v>
      </c>
      <c r="C11935" s="6">
        <v>283236</v>
      </c>
      <c r="D11935" t="s">
        <v>22</v>
      </c>
      <c r="E11935">
        <v>283236</v>
      </c>
      <c r="F11935" s="5" t="s">
        <v>23</v>
      </c>
      <c r="G11935" s="5" t="s">
        <v>51</v>
      </c>
      <c r="H11935" s="5" t="s">
        <v>97</v>
      </c>
      <c r="I11935" t="s">
        <v>26</v>
      </c>
      <c r="J11935" t="s">
        <v>97</v>
      </c>
      <c r="K11935">
        <v>0</v>
      </c>
      <c r="L11935" s="5" t="s">
        <v>23103</v>
      </c>
      <c r="M11935" s="5" t="s">
        <v>54</v>
      </c>
      <c r="N11935">
        <v>12</v>
      </c>
      <c r="O11935" t="s">
        <v>141</v>
      </c>
      <c r="P11935" s="1">
        <v>45572</v>
      </c>
      <c r="Q11935" s="1">
        <v>45610</v>
      </c>
      <c r="R11935">
        <v>1479</v>
      </c>
      <c r="S11935" s="4">
        <v>8.1999999999999993</v>
      </c>
      <c r="T11935" t="s">
        <v>79</v>
      </c>
    </row>
    <row r="11936" spans="1:20" x14ac:dyDescent="0.35">
      <c r="A11936" t="s">
        <v>23104</v>
      </c>
      <c r="B11936" s="5" t="s">
        <v>91</v>
      </c>
      <c r="C11936" s="6">
        <v>211425</v>
      </c>
      <c r="D11936" t="s">
        <v>120</v>
      </c>
      <c r="E11936">
        <v>190283</v>
      </c>
      <c r="F11936" s="5" t="s">
        <v>66</v>
      </c>
      <c r="G11936" s="5" t="s">
        <v>24</v>
      </c>
      <c r="H11936" s="5" t="s">
        <v>121</v>
      </c>
      <c r="I11936" t="s">
        <v>35</v>
      </c>
      <c r="J11936" t="s">
        <v>67</v>
      </c>
      <c r="K11936">
        <v>100</v>
      </c>
      <c r="L11936" s="5" t="s">
        <v>12888</v>
      </c>
      <c r="M11936" s="5" t="s">
        <v>54</v>
      </c>
      <c r="N11936">
        <v>8</v>
      </c>
      <c r="O11936" t="s">
        <v>172</v>
      </c>
      <c r="P11936" s="1">
        <v>45483</v>
      </c>
      <c r="Q11936" s="1">
        <v>45543</v>
      </c>
      <c r="R11936">
        <v>2048</v>
      </c>
      <c r="S11936" s="4">
        <v>7.7</v>
      </c>
      <c r="T11936" t="s">
        <v>38</v>
      </c>
    </row>
    <row r="11937" spans="1:20" x14ac:dyDescent="0.35">
      <c r="A11937" t="s">
        <v>23105</v>
      </c>
      <c r="B11937" s="5" t="s">
        <v>21</v>
      </c>
      <c r="C11937" s="6">
        <v>44730</v>
      </c>
      <c r="D11937" t="s">
        <v>74</v>
      </c>
      <c r="E11937">
        <v>55913</v>
      </c>
      <c r="F11937" s="5" t="s">
        <v>58</v>
      </c>
      <c r="G11937" s="5" t="s">
        <v>24</v>
      </c>
      <c r="H11937" s="5" t="s">
        <v>75</v>
      </c>
      <c r="I11937" t="s">
        <v>44</v>
      </c>
      <c r="J11937" t="s">
        <v>191</v>
      </c>
      <c r="K11937">
        <v>0</v>
      </c>
      <c r="L11937" s="5" t="s">
        <v>23106</v>
      </c>
      <c r="M11937" s="5" t="s">
        <v>28</v>
      </c>
      <c r="N11937">
        <v>0</v>
      </c>
      <c r="O11937" t="s">
        <v>167</v>
      </c>
      <c r="P11937" s="1">
        <v>45589</v>
      </c>
      <c r="Q11937" s="1">
        <v>45649</v>
      </c>
      <c r="R11937">
        <v>1274</v>
      </c>
      <c r="S11937" s="4">
        <v>8.6999999999999993</v>
      </c>
      <c r="T11937" t="s">
        <v>277</v>
      </c>
    </row>
    <row r="11938" spans="1:20" x14ac:dyDescent="0.35">
      <c r="A11938" t="s">
        <v>23107</v>
      </c>
      <c r="B11938" s="5" t="s">
        <v>174</v>
      </c>
      <c r="C11938" s="6">
        <v>34838</v>
      </c>
      <c r="D11938" t="s">
        <v>22</v>
      </c>
      <c r="E11938">
        <v>34838</v>
      </c>
      <c r="F11938" s="5" t="s">
        <v>50</v>
      </c>
      <c r="G11938" s="5" t="s">
        <v>24</v>
      </c>
      <c r="H11938" s="5" t="s">
        <v>157</v>
      </c>
      <c r="I11938" t="s">
        <v>44</v>
      </c>
      <c r="J11938" t="s">
        <v>157</v>
      </c>
      <c r="K11938">
        <v>50</v>
      </c>
      <c r="L11938" s="5" t="s">
        <v>23108</v>
      </c>
      <c r="M11938" s="5" t="s">
        <v>28</v>
      </c>
      <c r="N11938">
        <v>4</v>
      </c>
      <c r="O11938" t="s">
        <v>62</v>
      </c>
      <c r="P11938" s="1">
        <v>45340</v>
      </c>
      <c r="Q11938" s="1">
        <v>45372</v>
      </c>
      <c r="R11938">
        <v>2184</v>
      </c>
      <c r="S11938" s="4">
        <v>6.9</v>
      </c>
      <c r="T11938" t="s">
        <v>210</v>
      </c>
    </row>
    <row r="11939" spans="1:20" x14ac:dyDescent="0.35">
      <c r="A11939" t="s">
        <v>23109</v>
      </c>
      <c r="B11939" s="5" t="s">
        <v>28801</v>
      </c>
      <c r="C11939" s="6">
        <v>225196</v>
      </c>
      <c r="D11939" t="s">
        <v>22</v>
      </c>
      <c r="E11939">
        <v>225196</v>
      </c>
      <c r="F11939" s="5" t="s">
        <v>23</v>
      </c>
      <c r="G11939" s="5" t="s">
        <v>51</v>
      </c>
      <c r="H11939" s="5" t="s">
        <v>101</v>
      </c>
      <c r="I11939" t="s">
        <v>44</v>
      </c>
      <c r="J11939" t="s">
        <v>101</v>
      </c>
      <c r="K11939">
        <v>0</v>
      </c>
      <c r="L11939" s="5" t="s">
        <v>23110</v>
      </c>
      <c r="M11939" s="5" t="s">
        <v>54</v>
      </c>
      <c r="N11939">
        <v>12</v>
      </c>
      <c r="O11939" t="s">
        <v>29</v>
      </c>
      <c r="P11939" s="1">
        <v>45358</v>
      </c>
      <c r="Q11939" s="1">
        <v>45395</v>
      </c>
      <c r="R11939">
        <v>1541</v>
      </c>
      <c r="S11939" s="4">
        <v>7.1</v>
      </c>
      <c r="T11939" t="s">
        <v>136</v>
      </c>
    </row>
    <row r="11940" spans="1:20" x14ac:dyDescent="0.35">
      <c r="A11940" t="s">
        <v>23111</v>
      </c>
      <c r="B11940" s="5" t="s">
        <v>32</v>
      </c>
      <c r="C11940" s="6">
        <v>122390</v>
      </c>
      <c r="D11940" t="s">
        <v>22</v>
      </c>
      <c r="E11940">
        <v>122390</v>
      </c>
      <c r="F11940" s="5" t="s">
        <v>50</v>
      </c>
      <c r="G11940" s="5" t="s">
        <v>59</v>
      </c>
      <c r="H11940" s="5" t="s">
        <v>101</v>
      </c>
      <c r="I11940" t="s">
        <v>26</v>
      </c>
      <c r="J11940" t="s">
        <v>101</v>
      </c>
      <c r="K11940">
        <v>0</v>
      </c>
      <c r="L11940" s="5" t="s">
        <v>23112</v>
      </c>
      <c r="M11940" s="5" t="s">
        <v>28</v>
      </c>
      <c r="N11940">
        <v>2</v>
      </c>
      <c r="O11940" t="s">
        <v>147</v>
      </c>
      <c r="P11940" s="1">
        <v>45537</v>
      </c>
      <c r="Q11940" s="1">
        <v>45574</v>
      </c>
      <c r="R11940">
        <v>1198</v>
      </c>
      <c r="S11940" s="4">
        <v>6.3</v>
      </c>
      <c r="T11940" t="s">
        <v>30</v>
      </c>
    </row>
    <row r="11941" spans="1:20" x14ac:dyDescent="0.35">
      <c r="A11941" t="s">
        <v>23113</v>
      </c>
      <c r="B11941" s="5" t="s">
        <v>100</v>
      </c>
      <c r="C11941" s="6">
        <v>134314</v>
      </c>
      <c r="D11941" t="s">
        <v>22</v>
      </c>
      <c r="E11941">
        <v>134314</v>
      </c>
      <c r="F11941" s="5" t="s">
        <v>66</v>
      </c>
      <c r="G11941" s="5" t="s">
        <v>51</v>
      </c>
      <c r="H11941" s="5" t="s">
        <v>52</v>
      </c>
      <c r="I11941" t="s">
        <v>26</v>
      </c>
      <c r="J11941" t="s">
        <v>52</v>
      </c>
      <c r="K11941">
        <v>100</v>
      </c>
      <c r="L11941" s="5" t="s">
        <v>23114</v>
      </c>
      <c r="M11941" s="5" t="s">
        <v>70</v>
      </c>
      <c r="N11941">
        <v>9</v>
      </c>
      <c r="O11941" t="s">
        <v>88</v>
      </c>
      <c r="P11941" s="1">
        <v>45415</v>
      </c>
      <c r="Q11941" s="1">
        <v>45431</v>
      </c>
      <c r="R11941">
        <v>2257</v>
      </c>
      <c r="S11941" s="4">
        <v>9.4</v>
      </c>
      <c r="T11941" t="s">
        <v>103</v>
      </c>
    </row>
    <row r="11942" spans="1:20" x14ac:dyDescent="0.35">
      <c r="A11942" t="s">
        <v>23115</v>
      </c>
      <c r="B11942" s="5" t="s">
        <v>179</v>
      </c>
      <c r="C11942" s="6">
        <v>63509</v>
      </c>
      <c r="D11942" t="s">
        <v>22</v>
      </c>
      <c r="E11942">
        <v>63509</v>
      </c>
      <c r="F11942" s="5" t="s">
        <v>58</v>
      </c>
      <c r="G11942" s="5" t="s">
        <v>24</v>
      </c>
      <c r="H11942" s="5" t="s">
        <v>191</v>
      </c>
      <c r="I11942" t="s">
        <v>26</v>
      </c>
      <c r="J11942" t="s">
        <v>191</v>
      </c>
      <c r="K11942">
        <v>100</v>
      </c>
      <c r="L11942" s="5" t="s">
        <v>23116</v>
      </c>
      <c r="M11942" s="5" t="s">
        <v>70</v>
      </c>
      <c r="N11942">
        <v>1</v>
      </c>
      <c r="O11942" t="s">
        <v>29</v>
      </c>
      <c r="P11942" s="1">
        <v>45514</v>
      </c>
      <c r="Q11942" s="1">
        <v>45548</v>
      </c>
      <c r="R11942">
        <v>1368</v>
      </c>
      <c r="S11942" s="4">
        <v>6.5</v>
      </c>
      <c r="T11942" t="s">
        <v>243</v>
      </c>
    </row>
    <row r="11943" spans="1:20" x14ac:dyDescent="0.35">
      <c r="A11943" t="s">
        <v>23117</v>
      </c>
      <c r="B11943" s="5" t="s">
        <v>28801</v>
      </c>
      <c r="C11943" s="6">
        <v>179124</v>
      </c>
      <c r="D11943" t="s">
        <v>33</v>
      </c>
      <c r="E11943">
        <v>19703640</v>
      </c>
      <c r="F11943" s="5" t="s">
        <v>66</v>
      </c>
      <c r="G11943" s="5" t="s">
        <v>42</v>
      </c>
      <c r="H11943" s="5" t="s">
        <v>34</v>
      </c>
      <c r="I11943" t="s">
        <v>35</v>
      </c>
      <c r="J11943" t="s">
        <v>34</v>
      </c>
      <c r="K11943">
        <v>50</v>
      </c>
      <c r="L11943" s="5" t="s">
        <v>23118</v>
      </c>
      <c r="M11943" s="5" t="s">
        <v>37</v>
      </c>
      <c r="N11943">
        <v>6</v>
      </c>
      <c r="O11943" t="s">
        <v>78</v>
      </c>
      <c r="P11943" s="1">
        <v>45574</v>
      </c>
      <c r="Q11943" s="1">
        <v>45639</v>
      </c>
      <c r="R11943">
        <v>2235</v>
      </c>
      <c r="S11943" s="4">
        <v>7.7</v>
      </c>
      <c r="T11943" t="s">
        <v>89</v>
      </c>
    </row>
    <row r="11944" spans="1:20" x14ac:dyDescent="0.35">
      <c r="A11944" t="s">
        <v>23119</v>
      </c>
      <c r="B11944" s="5" t="s">
        <v>28802</v>
      </c>
      <c r="C11944" s="6">
        <v>128394</v>
      </c>
      <c r="D11944" t="s">
        <v>92</v>
      </c>
      <c r="E11944">
        <v>96296</v>
      </c>
      <c r="F11944" s="5" t="s">
        <v>50</v>
      </c>
      <c r="G11944" s="5" t="s">
        <v>24</v>
      </c>
      <c r="H11944" s="5" t="s">
        <v>93</v>
      </c>
      <c r="I11944" t="s">
        <v>35</v>
      </c>
      <c r="J11944" t="s">
        <v>76</v>
      </c>
      <c r="K11944">
        <v>100</v>
      </c>
      <c r="L11944" s="5" t="s">
        <v>23120</v>
      </c>
      <c r="M11944" s="5" t="s">
        <v>54</v>
      </c>
      <c r="N11944">
        <v>3</v>
      </c>
      <c r="O11944" t="s">
        <v>172</v>
      </c>
      <c r="P11944" s="1">
        <v>45642</v>
      </c>
      <c r="Q11944" s="1">
        <v>45695</v>
      </c>
      <c r="R11944">
        <v>1582</v>
      </c>
      <c r="S11944" s="4">
        <v>6.4</v>
      </c>
      <c r="T11944" t="s">
        <v>30</v>
      </c>
    </row>
    <row r="11945" spans="1:20" x14ac:dyDescent="0.35">
      <c r="A11945" t="s">
        <v>23121</v>
      </c>
      <c r="B11945" s="5" t="s">
        <v>100</v>
      </c>
      <c r="C11945" s="6">
        <v>126623</v>
      </c>
      <c r="D11945" t="s">
        <v>120</v>
      </c>
      <c r="E11945">
        <v>113961</v>
      </c>
      <c r="F11945" s="5" t="s">
        <v>50</v>
      </c>
      <c r="G11945" s="5" t="s">
        <v>51</v>
      </c>
      <c r="H11945" s="5" t="s">
        <v>121</v>
      </c>
      <c r="I11945" t="s">
        <v>35</v>
      </c>
      <c r="J11945" t="s">
        <v>629</v>
      </c>
      <c r="K11945">
        <v>0</v>
      </c>
      <c r="L11945" s="5" t="s">
        <v>23122</v>
      </c>
      <c r="M11945" s="5" t="s">
        <v>54</v>
      </c>
      <c r="N11945">
        <v>3</v>
      </c>
      <c r="O11945" t="s">
        <v>135</v>
      </c>
      <c r="P11945" s="1">
        <v>45435</v>
      </c>
      <c r="Q11945" s="1">
        <v>45491</v>
      </c>
      <c r="R11945">
        <v>2276</v>
      </c>
      <c r="S11945" s="4">
        <v>6.4</v>
      </c>
      <c r="T11945" t="s">
        <v>243</v>
      </c>
    </row>
    <row r="11946" spans="1:20" x14ac:dyDescent="0.35">
      <c r="A11946" t="s">
        <v>23123</v>
      </c>
      <c r="B11946" s="5" t="s">
        <v>28802</v>
      </c>
      <c r="C11946" s="6">
        <v>113817</v>
      </c>
      <c r="D11946" t="s">
        <v>41</v>
      </c>
      <c r="E11946">
        <v>96744</v>
      </c>
      <c r="F11946" s="5" t="s">
        <v>66</v>
      </c>
      <c r="G11946" s="5" t="s">
        <v>24</v>
      </c>
      <c r="H11946" s="5" t="s">
        <v>43</v>
      </c>
      <c r="I11946" t="s">
        <v>26</v>
      </c>
      <c r="J11946" t="s">
        <v>43</v>
      </c>
      <c r="K11946">
        <v>50</v>
      </c>
      <c r="L11946" s="5" t="s">
        <v>13534</v>
      </c>
      <c r="M11946" s="5" t="s">
        <v>70</v>
      </c>
      <c r="N11946">
        <v>8</v>
      </c>
      <c r="O11946" t="s">
        <v>62</v>
      </c>
      <c r="P11946" s="1">
        <v>45325</v>
      </c>
      <c r="Q11946" s="1">
        <v>45346</v>
      </c>
      <c r="R11946">
        <v>1339</v>
      </c>
      <c r="S11946" s="4">
        <v>8</v>
      </c>
      <c r="T11946" t="s">
        <v>47</v>
      </c>
    </row>
    <row r="11947" spans="1:20" x14ac:dyDescent="0.35">
      <c r="A11947" t="s">
        <v>23124</v>
      </c>
      <c r="B11947" s="5" t="s">
        <v>28802</v>
      </c>
      <c r="C11947" s="6">
        <v>139320</v>
      </c>
      <c r="D11947" t="s">
        <v>22</v>
      </c>
      <c r="E11947">
        <v>139320</v>
      </c>
      <c r="F11947" s="5" t="s">
        <v>23</v>
      </c>
      <c r="G11947" s="5" t="s">
        <v>42</v>
      </c>
      <c r="H11947" s="5" t="s">
        <v>165</v>
      </c>
      <c r="I11947" t="s">
        <v>35</v>
      </c>
      <c r="J11947" t="s">
        <v>165</v>
      </c>
      <c r="K11947">
        <v>100</v>
      </c>
      <c r="L11947" s="5" t="s">
        <v>23125</v>
      </c>
      <c r="M11947" s="5" t="s">
        <v>70</v>
      </c>
      <c r="N11947">
        <v>16</v>
      </c>
      <c r="O11947" t="s">
        <v>71</v>
      </c>
      <c r="P11947" s="1">
        <v>45752</v>
      </c>
      <c r="Q11947" s="1">
        <v>45821</v>
      </c>
      <c r="R11947">
        <v>2440</v>
      </c>
      <c r="S11947" s="4">
        <v>7.6</v>
      </c>
      <c r="T11947" t="s">
        <v>63</v>
      </c>
    </row>
    <row r="11948" spans="1:20" x14ac:dyDescent="0.35">
      <c r="A11948" t="s">
        <v>23126</v>
      </c>
      <c r="B11948" s="5" t="s">
        <v>28799</v>
      </c>
      <c r="C11948" s="6">
        <v>123195</v>
      </c>
      <c r="D11948" t="s">
        <v>41</v>
      </c>
      <c r="E11948">
        <v>104716</v>
      </c>
      <c r="F11948" s="5" t="s">
        <v>66</v>
      </c>
      <c r="G11948" s="5" t="s">
        <v>51</v>
      </c>
      <c r="H11948" s="5" t="s">
        <v>43</v>
      </c>
      <c r="I11948" t="s">
        <v>44</v>
      </c>
      <c r="J11948" t="s">
        <v>43</v>
      </c>
      <c r="K11948">
        <v>100</v>
      </c>
      <c r="L11948" s="5" t="s">
        <v>23127</v>
      </c>
      <c r="M11948" s="5" t="s">
        <v>70</v>
      </c>
      <c r="N11948">
        <v>6</v>
      </c>
      <c r="O11948" t="s">
        <v>29</v>
      </c>
      <c r="P11948" s="1">
        <v>45293</v>
      </c>
      <c r="Q11948" s="1">
        <v>45354</v>
      </c>
      <c r="R11948">
        <v>1983</v>
      </c>
      <c r="S11948" s="4">
        <v>8.6</v>
      </c>
      <c r="T11948" t="s">
        <v>47</v>
      </c>
    </row>
    <row r="11949" spans="1:20" x14ac:dyDescent="0.35">
      <c r="A11949" t="s">
        <v>23128</v>
      </c>
      <c r="B11949" s="5" t="s">
        <v>28802</v>
      </c>
      <c r="C11949" s="6">
        <v>59966</v>
      </c>
      <c r="D11949" t="s">
        <v>74</v>
      </c>
      <c r="E11949">
        <v>74958</v>
      </c>
      <c r="F11949" s="5" t="s">
        <v>58</v>
      </c>
      <c r="G11949" s="5" t="s">
        <v>24</v>
      </c>
      <c r="H11949" s="5" t="s">
        <v>75</v>
      </c>
      <c r="I11949" t="s">
        <v>26</v>
      </c>
      <c r="J11949" t="s">
        <v>129</v>
      </c>
      <c r="K11949">
        <v>0</v>
      </c>
      <c r="L11949" s="5" t="s">
        <v>23129</v>
      </c>
      <c r="M11949" s="5" t="s">
        <v>54</v>
      </c>
      <c r="N11949">
        <v>0</v>
      </c>
      <c r="O11949" t="s">
        <v>62</v>
      </c>
      <c r="P11949" s="1">
        <v>45315</v>
      </c>
      <c r="Q11949" s="1">
        <v>45336</v>
      </c>
      <c r="R11949">
        <v>1953</v>
      </c>
      <c r="S11949" s="4">
        <v>5.8</v>
      </c>
      <c r="T11949" t="s">
        <v>277</v>
      </c>
    </row>
    <row r="11950" spans="1:20" x14ac:dyDescent="0.35">
      <c r="A11950" t="s">
        <v>23130</v>
      </c>
      <c r="B11950" s="5" t="s">
        <v>28802</v>
      </c>
      <c r="C11950" s="6">
        <v>32241</v>
      </c>
      <c r="D11950" t="s">
        <v>22</v>
      </c>
      <c r="E11950">
        <v>32241</v>
      </c>
      <c r="F11950" s="5" t="s">
        <v>58</v>
      </c>
      <c r="G11950" s="5" t="s">
        <v>42</v>
      </c>
      <c r="H11950" s="5" t="s">
        <v>116</v>
      </c>
      <c r="I11950" t="s">
        <v>35</v>
      </c>
      <c r="J11950" t="s">
        <v>116</v>
      </c>
      <c r="K11950">
        <v>100</v>
      </c>
      <c r="L11950" s="5" t="s">
        <v>23131</v>
      </c>
      <c r="M11950" s="5" t="s">
        <v>37</v>
      </c>
      <c r="N11950">
        <v>1</v>
      </c>
      <c r="O11950" t="s">
        <v>135</v>
      </c>
      <c r="P11950" s="1">
        <v>45633</v>
      </c>
      <c r="Q11950" s="1">
        <v>45690</v>
      </c>
      <c r="R11950">
        <v>1441</v>
      </c>
      <c r="S11950" s="4">
        <v>6.2</v>
      </c>
      <c r="T11950" t="s">
        <v>55</v>
      </c>
    </row>
    <row r="11951" spans="1:20" x14ac:dyDescent="0.35">
      <c r="A11951" t="s">
        <v>23132</v>
      </c>
      <c r="B11951" s="5" t="s">
        <v>179</v>
      </c>
      <c r="C11951" s="6">
        <v>125879</v>
      </c>
      <c r="D11951" t="s">
        <v>74</v>
      </c>
      <c r="E11951">
        <v>157349</v>
      </c>
      <c r="F11951" s="5" t="s">
        <v>23</v>
      </c>
      <c r="G11951" s="5" t="s">
        <v>59</v>
      </c>
      <c r="H11951" s="5" t="s">
        <v>75</v>
      </c>
      <c r="I11951" t="s">
        <v>44</v>
      </c>
      <c r="J11951" t="s">
        <v>75</v>
      </c>
      <c r="K11951">
        <v>0</v>
      </c>
      <c r="L11951" s="5" t="s">
        <v>23133</v>
      </c>
      <c r="M11951" s="5" t="s">
        <v>37</v>
      </c>
      <c r="N11951">
        <v>13</v>
      </c>
      <c r="O11951" t="s">
        <v>167</v>
      </c>
      <c r="P11951" s="1">
        <v>45402</v>
      </c>
      <c r="Q11951" s="1">
        <v>45437</v>
      </c>
      <c r="R11951">
        <v>1270</v>
      </c>
      <c r="S11951" s="4">
        <v>8.6999999999999993</v>
      </c>
      <c r="T11951" t="s">
        <v>47</v>
      </c>
    </row>
    <row r="11952" spans="1:20" x14ac:dyDescent="0.35">
      <c r="A11952" t="s">
        <v>23134</v>
      </c>
      <c r="B11952" s="5" t="s">
        <v>32</v>
      </c>
      <c r="C11952" s="6">
        <v>63170</v>
      </c>
      <c r="D11952" t="s">
        <v>22</v>
      </c>
      <c r="E11952">
        <v>63170</v>
      </c>
      <c r="F11952" s="5" t="s">
        <v>50</v>
      </c>
      <c r="G11952" s="5" t="s">
        <v>51</v>
      </c>
      <c r="H11952" s="5" t="s">
        <v>191</v>
      </c>
      <c r="I11952" t="s">
        <v>44</v>
      </c>
      <c r="J11952" t="s">
        <v>191</v>
      </c>
      <c r="K11952">
        <v>0</v>
      </c>
      <c r="L11952" s="5" t="s">
        <v>23135</v>
      </c>
      <c r="M11952" s="5" t="s">
        <v>37</v>
      </c>
      <c r="N11952">
        <v>2</v>
      </c>
      <c r="O11952" t="s">
        <v>147</v>
      </c>
      <c r="P11952" s="1">
        <v>45739</v>
      </c>
      <c r="Q11952" s="1">
        <v>45768</v>
      </c>
      <c r="R11952">
        <v>1528</v>
      </c>
      <c r="S11952" s="4">
        <v>5.0999999999999996</v>
      </c>
      <c r="T11952" t="s">
        <v>277</v>
      </c>
    </row>
    <row r="11953" spans="1:20" x14ac:dyDescent="0.35">
      <c r="A11953" t="s">
        <v>23136</v>
      </c>
      <c r="B11953" s="5" t="s">
        <v>217</v>
      </c>
      <c r="C11953" s="6">
        <v>155126</v>
      </c>
      <c r="D11953" t="s">
        <v>33</v>
      </c>
      <c r="E11953">
        <v>17063860</v>
      </c>
      <c r="F11953" s="5" t="s">
        <v>23</v>
      </c>
      <c r="G11953" s="5" t="s">
        <v>42</v>
      </c>
      <c r="H11953" s="5" t="s">
        <v>34</v>
      </c>
      <c r="I11953" t="s">
        <v>26</v>
      </c>
      <c r="J11953" t="s">
        <v>1211</v>
      </c>
      <c r="K11953">
        <v>50</v>
      </c>
      <c r="L11953" s="5" t="s">
        <v>443</v>
      </c>
      <c r="M11953" s="5" t="s">
        <v>28</v>
      </c>
      <c r="N11953">
        <v>16</v>
      </c>
      <c r="O11953" t="s">
        <v>141</v>
      </c>
      <c r="P11953" s="1">
        <v>45565</v>
      </c>
      <c r="Q11953" s="1">
        <v>45630</v>
      </c>
      <c r="R11953">
        <v>2446</v>
      </c>
      <c r="S11953" s="4">
        <v>10</v>
      </c>
      <c r="T11953" t="s">
        <v>136</v>
      </c>
    </row>
    <row r="11954" spans="1:20" x14ac:dyDescent="0.35">
      <c r="A11954" t="s">
        <v>23137</v>
      </c>
      <c r="B11954" s="5" t="s">
        <v>28802</v>
      </c>
      <c r="C11954" s="6">
        <v>86565</v>
      </c>
      <c r="D11954" t="s">
        <v>74</v>
      </c>
      <c r="E11954">
        <v>108206</v>
      </c>
      <c r="F11954" s="5" t="s">
        <v>50</v>
      </c>
      <c r="G11954" s="5" t="s">
        <v>42</v>
      </c>
      <c r="H11954" s="5" t="s">
        <v>75</v>
      </c>
      <c r="I11954" t="s">
        <v>26</v>
      </c>
      <c r="J11954" t="s">
        <v>75</v>
      </c>
      <c r="K11954">
        <v>100</v>
      </c>
      <c r="L11954" s="5" t="s">
        <v>23138</v>
      </c>
      <c r="M11954" s="5" t="s">
        <v>37</v>
      </c>
      <c r="N11954">
        <v>2</v>
      </c>
      <c r="O11954" t="s">
        <v>172</v>
      </c>
      <c r="P11954" s="1">
        <v>45380</v>
      </c>
      <c r="Q11954" s="1">
        <v>45431</v>
      </c>
      <c r="R11954">
        <v>1589</v>
      </c>
      <c r="S11954" s="4">
        <v>6.7</v>
      </c>
      <c r="T11954" t="s">
        <v>47</v>
      </c>
    </row>
    <row r="11955" spans="1:20" x14ac:dyDescent="0.35">
      <c r="A11955" t="s">
        <v>23139</v>
      </c>
      <c r="B11955" s="5" t="s">
        <v>105</v>
      </c>
      <c r="C11955" s="6">
        <v>103951</v>
      </c>
      <c r="D11955" t="s">
        <v>41</v>
      </c>
      <c r="E11955">
        <v>88358</v>
      </c>
      <c r="F11955" s="5" t="s">
        <v>50</v>
      </c>
      <c r="G11955" s="5" t="s">
        <v>42</v>
      </c>
      <c r="H11955" s="5" t="s">
        <v>43</v>
      </c>
      <c r="I11955" t="s">
        <v>35</v>
      </c>
      <c r="J11955" t="s">
        <v>43</v>
      </c>
      <c r="K11955">
        <v>100</v>
      </c>
      <c r="L11955" s="5" t="s">
        <v>23140</v>
      </c>
      <c r="M11955" s="5" t="s">
        <v>54</v>
      </c>
      <c r="N11955">
        <v>4</v>
      </c>
      <c r="O11955" t="s">
        <v>167</v>
      </c>
      <c r="P11955" s="1">
        <v>45405</v>
      </c>
      <c r="Q11955" s="1">
        <v>45419</v>
      </c>
      <c r="R11955">
        <v>955</v>
      </c>
      <c r="S11955" s="4">
        <v>9.4</v>
      </c>
      <c r="T11955" t="s">
        <v>243</v>
      </c>
    </row>
    <row r="11956" spans="1:20" x14ac:dyDescent="0.35">
      <c r="A11956" t="s">
        <v>23141</v>
      </c>
      <c r="B11956" s="5" t="s">
        <v>40</v>
      </c>
      <c r="C11956" s="6">
        <v>121572</v>
      </c>
      <c r="D11956" t="s">
        <v>22</v>
      </c>
      <c r="E11956">
        <v>121572</v>
      </c>
      <c r="F11956" s="5" t="s">
        <v>66</v>
      </c>
      <c r="G11956" s="5" t="s">
        <v>51</v>
      </c>
      <c r="H11956" s="5" t="s">
        <v>129</v>
      </c>
      <c r="I11956" t="s">
        <v>35</v>
      </c>
      <c r="J11956" t="s">
        <v>129</v>
      </c>
      <c r="K11956">
        <v>100</v>
      </c>
      <c r="L11956" s="5" t="s">
        <v>23142</v>
      </c>
      <c r="M11956" s="5" t="s">
        <v>28</v>
      </c>
      <c r="N11956">
        <v>8</v>
      </c>
      <c r="O11956" t="s">
        <v>141</v>
      </c>
      <c r="P11956" s="1">
        <v>45474</v>
      </c>
      <c r="Q11956" s="1">
        <v>45514</v>
      </c>
      <c r="R11956">
        <v>1827</v>
      </c>
      <c r="S11956" s="4">
        <v>8.3000000000000007</v>
      </c>
      <c r="T11956" t="s">
        <v>30</v>
      </c>
    </row>
    <row r="11957" spans="1:20" x14ac:dyDescent="0.35">
      <c r="A11957" t="s">
        <v>23143</v>
      </c>
      <c r="B11957" s="5" t="s">
        <v>100</v>
      </c>
      <c r="C11957" s="6">
        <v>80289</v>
      </c>
      <c r="D11957" t="s">
        <v>22</v>
      </c>
      <c r="E11957">
        <v>80289</v>
      </c>
      <c r="F11957" s="5" t="s">
        <v>58</v>
      </c>
      <c r="G11957" s="5" t="s">
        <v>42</v>
      </c>
      <c r="H11957" s="5" t="s">
        <v>97</v>
      </c>
      <c r="I11957" t="s">
        <v>26</v>
      </c>
      <c r="J11957" t="s">
        <v>97</v>
      </c>
      <c r="K11957">
        <v>50</v>
      </c>
      <c r="L11957" s="5" t="s">
        <v>23144</v>
      </c>
      <c r="M11957" s="5" t="s">
        <v>28</v>
      </c>
      <c r="N11957">
        <v>0</v>
      </c>
      <c r="O11957" t="s">
        <v>29</v>
      </c>
      <c r="P11957" s="1">
        <v>45600</v>
      </c>
      <c r="Q11957" s="1">
        <v>45663</v>
      </c>
      <c r="R11957">
        <v>1019</v>
      </c>
      <c r="S11957" s="4">
        <v>9.5</v>
      </c>
      <c r="T11957" t="s">
        <v>210</v>
      </c>
    </row>
    <row r="11958" spans="1:20" x14ac:dyDescent="0.35">
      <c r="A11958" t="s">
        <v>23145</v>
      </c>
      <c r="B11958" s="5" t="s">
        <v>32</v>
      </c>
      <c r="C11958" s="6">
        <v>142312</v>
      </c>
      <c r="D11958" t="s">
        <v>22</v>
      </c>
      <c r="E11958">
        <v>142312</v>
      </c>
      <c r="F11958" s="5" t="s">
        <v>66</v>
      </c>
      <c r="G11958" s="5" t="s">
        <v>51</v>
      </c>
      <c r="H11958" s="5" t="s">
        <v>101</v>
      </c>
      <c r="I11958" t="s">
        <v>35</v>
      </c>
      <c r="J11958" t="s">
        <v>101</v>
      </c>
      <c r="K11958">
        <v>100</v>
      </c>
      <c r="L11958" s="5" t="s">
        <v>23146</v>
      </c>
      <c r="M11958" s="5" t="s">
        <v>37</v>
      </c>
      <c r="N11958">
        <v>9</v>
      </c>
      <c r="O11958" t="s">
        <v>147</v>
      </c>
      <c r="P11958" s="1">
        <v>45522</v>
      </c>
      <c r="Q11958" s="1">
        <v>45578</v>
      </c>
      <c r="R11958">
        <v>1326</v>
      </c>
      <c r="S11958" s="4">
        <v>7.4</v>
      </c>
      <c r="T11958" t="s">
        <v>153</v>
      </c>
    </row>
    <row r="11959" spans="1:20" x14ac:dyDescent="0.35">
      <c r="A11959" t="s">
        <v>23147</v>
      </c>
      <c r="B11959" s="5" t="s">
        <v>145</v>
      </c>
      <c r="C11959" s="6">
        <v>45228</v>
      </c>
      <c r="D11959" t="s">
        <v>22</v>
      </c>
      <c r="E11959">
        <v>45228</v>
      </c>
      <c r="F11959" s="5" t="s">
        <v>50</v>
      </c>
      <c r="G11959" s="5" t="s">
        <v>24</v>
      </c>
      <c r="H11959" s="5" t="s">
        <v>157</v>
      </c>
      <c r="I11959" t="s">
        <v>35</v>
      </c>
      <c r="J11959" t="s">
        <v>157</v>
      </c>
      <c r="K11959">
        <v>100</v>
      </c>
      <c r="L11959" s="5" t="s">
        <v>23148</v>
      </c>
      <c r="M11959" s="5" t="s">
        <v>28</v>
      </c>
      <c r="N11959">
        <v>3</v>
      </c>
      <c r="O11959" t="s">
        <v>88</v>
      </c>
      <c r="P11959" s="1">
        <v>45658</v>
      </c>
      <c r="Q11959" s="1">
        <v>45726</v>
      </c>
      <c r="R11959">
        <v>994</v>
      </c>
      <c r="S11959" s="4">
        <v>5.3</v>
      </c>
      <c r="T11959" t="s">
        <v>243</v>
      </c>
    </row>
    <row r="11960" spans="1:20" x14ac:dyDescent="0.35">
      <c r="A11960" t="s">
        <v>23149</v>
      </c>
      <c r="B11960" s="5" t="s">
        <v>28802</v>
      </c>
      <c r="C11960" s="6">
        <v>105421</v>
      </c>
      <c r="D11960" t="s">
        <v>65</v>
      </c>
      <c r="E11960">
        <v>137047</v>
      </c>
      <c r="F11960" s="5" t="s">
        <v>50</v>
      </c>
      <c r="G11960" s="5" t="s">
        <v>51</v>
      </c>
      <c r="H11960" s="5" t="s">
        <v>67</v>
      </c>
      <c r="I11960" t="s">
        <v>26</v>
      </c>
      <c r="J11960" t="s">
        <v>67</v>
      </c>
      <c r="K11960">
        <v>50</v>
      </c>
      <c r="L11960" s="5" t="s">
        <v>23150</v>
      </c>
      <c r="M11960" s="5" t="s">
        <v>28</v>
      </c>
      <c r="N11960">
        <v>3</v>
      </c>
      <c r="O11960" t="s">
        <v>29</v>
      </c>
      <c r="P11960" s="1">
        <v>45736</v>
      </c>
      <c r="Q11960" s="1">
        <v>45766</v>
      </c>
      <c r="R11960">
        <v>1425</v>
      </c>
      <c r="S11960" s="4">
        <v>7</v>
      </c>
      <c r="T11960" t="s">
        <v>55</v>
      </c>
    </row>
    <row r="11961" spans="1:20" x14ac:dyDescent="0.35">
      <c r="A11961" t="s">
        <v>23151</v>
      </c>
      <c r="B11961" s="5" t="s">
        <v>179</v>
      </c>
      <c r="C11961" s="6">
        <v>253979</v>
      </c>
      <c r="D11961" t="s">
        <v>120</v>
      </c>
      <c r="E11961">
        <v>228581</v>
      </c>
      <c r="F11961" s="5" t="s">
        <v>23</v>
      </c>
      <c r="G11961" s="5" t="s">
        <v>51</v>
      </c>
      <c r="H11961" s="5" t="s">
        <v>121</v>
      </c>
      <c r="I11961" t="s">
        <v>26</v>
      </c>
      <c r="J11961" t="s">
        <v>354</v>
      </c>
      <c r="K11961">
        <v>100</v>
      </c>
      <c r="L11961" s="5" t="s">
        <v>23152</v>
      </c>
      <c r="M11961" s="5" t="s">
        <v>28</v>
      </c>
      <c r="N11961">
        <v>11</v>
      </c>
      <c r="O11961" t="s">
        <v>88</v>
      </c>
      <c r="P11961" s="1">
        <v>45765</v>
      </c>
      <c r="Q11961" s="1">
        <v>45798</v>
      </c>
      <c r="R11961">
        <v>1367</v>
      </c>
      <c r="S11961" s="4">
        <v>7.3</v>
      </c>
      <c r="T11961" t="s">
        <v>136</v>
      </c>
    </row>
    <row r="11962" spans="1:20" x14ac:dyDescent="0.35">
      <c r="A11962" t="s">
        <v>23153</v>
      </c>
      <c r="B11962" s="5" t="s">
        <v>179</v>
      </c>
      <c r="C11962" s="6">
        <v>80682</v>
      </c>
      <c r="D11962" t="s">
        <v>41</v>
      </c>
      <c r="E11962">
        <v>68580</v>
      </c>
      <c r="F11962" s="5" t="s">
        <v>50</v>
      </c>
      <c r="G11962" s="5" t="s">
        <v>24</v>
      </c>
      <c r="H11962" s="5" t="s">
        <v>126</v>
      </c>
      <c r="I11962" t="s">
        <v>44</v>
      </c>
      <c r="J11962" t="s">
        <v>426</v>
      </c>
      <c r="K11962">
        <v>50</v>
      </c>
      <c r="L11962" s="5" t="s">
        <v>23154</v>
      </c>
      <c r="M11962" s="5" t="s">
        <v>37</v>
      </c>
      <c r="N11962">
        <v>4</v>
      </c>
      <c r="O11962" t="s">
        <v>131</v>
      </c>
      <c r="P11962" s="1">
        <v>45756</v>
      </c>
      <c r="Q11962" s="1">
        <v>45786</v>
      </c>
      <c r="R11962">
        <v>1274</v>
      </c>
      <c r="S11962" s="4">
        <v>6.8</v>
      </c>
      <c r="T11962" t="s">
        <v>103</v>
      </c>
    </row>
    <row r="11963" spans="1:20" x14ac:dyDescent="0.35">
      <c r="A11963" t="s">
        <v>23155</v>
      </c>
      <c r="B11963" s="5" t="s">
        <v>91</v>
      </c>
      <c r="C11963" s="6">
        <v>58564</v>
      </c>
      <c r="D11963" t="s">
        <v>22</v>
      </c>
      <c r="E11963">
        <v>58564</v>
      </c>
      <c r="F11963" s="5" t="s">
        <v>66</v>
      </c>
      <c r="G11963" s="5" t="s">
        <v>24</v>
      </c>
      <c r="H11963" s="5" t="s">
        <v>157</v>
      </c>
      <c r="I11963" t="s">
        <v>35</v>
      </c>
      <c r="J11963" t="s">
        <v>157</v>
      </c>
      <c r="K11963">
        <v>0</v>
      </c>
      <c r="L11963" s="5" t="s">
        <v>23156</v>
      </c>
      <c r="M11963" s="5" t="s">
        <v>70</v>
      </c>
      <c r="N11963">
        <v>5</v>
      </c>
      <c r="O11963" t="s">
        <v>135</v>
      </c>
      <c r="P11963" s="1">
        <v>45521</v>
      </c>
      <c r="Q11963" s="1">
        <v>45543</v>
      </c>
      <c r="R11963">
        <v>1669</v>
      </c>
      <c r="S11963" s="4">
        <v>7.7</v>
      </c>
      <c r="T11963" t="s">
        <v>153</v>
      </c>
    </row>
    <row r="11964" spans="1:20" x14ac:dyDescent="0.35">
      <c r="A11964" t="s">
        <v>23157</v>
      </c>
      <c r="B11964" s="5" t="s">
        <v>145</v>
      </c>
      <c r="C11964" s="6">
        <v>165885</v>
      </c>
      <c r="D11964" t="s">
        <v>41</v>
      </c>
      <c r="E11964">
        <v>141002</v>
      </c>
      <c r="F11964" s="5" t="s">
        <v>23</v>
      </c>
      <c r="G11964" s="5" t="s">
        <v>51</v>
      </c>
      <c r="H11964" s="5" t="s">
        <v>60</v>
      </c>
      <c r="I11964" t="s">
        <v>26</v>
      </c>
      <c r="J11964" t="s">
        <v>60</v>
      </c>
      <c r="K11964">
        <v>0</v>
      </c>
      <c r="L11964" s="5" t="s">
        <v>23158</v>
      </c>
      <c r="M11964" s="5" t="s">
        <v>54</v>
      </c>
      <c r="N11964">
        <v>19</v>
      </c>
      <c r="O11964" t="s">
        <v>147</v>
      </c>
      <c r="P11964" s="1">
        <v>45511</v>
      </c>
      <c r="Q11964" s="1">
        <v>45554</v>
      </c>
      <c r="R11964">
        <v>783</v>
      </c>
      <c r="S11964" s="4">
        <v>10</v>
      </c>
      <c r="T11964" t="s">
        <v>277</v>
      </c>
    </row>
    <row r="11965" spans="1:20" x14ac:dyDescent="0.35">
      <c r="A11965" t="s">
        <v>23159</v>
      </c>
      <c r="B11965" s="5" t="s">
        <v>40</v>
      </c>
      <c r="C11965" s="6">
        <v>190838</v>
      </c>
      <c r="D11965" t="s">
        <v>22</v>
      </c>
      <c r="E11965">
        <v>190838</v>
      </c>
      <c r="F11965" s="5" t="s">
        <v>66</v>
      </c>
      <c r="G11965" s="5" t="s">
        <v>24</v>
      </c>
      <c r="H11965" s="5" t="s">
        <v>97</v>
      </c>
      <c r="I11965" t="s">
        <v>26</v>
      </c>
      <c r="J11965" t="s">
        <v>151</v>
      </c>
      <c r="K11965">
        <v>100</v>
      </c>
      <c r="L11965" s="5" t="s">
        <v>23160</v>
      </c>
      <c r="M11965" s="5" t="s">
        <v>37</v>
      </c>
      <c r="N11965">
        <v>6</v>
      </c>
      <c r="O11965" t="s">
        <v>107</v>
      </c>
      <c r="P11965" s="1">
        <v>45336</v>
      </c>
      <c r="Q11965" s="1">
        <v>45388</v>
      </c>
      <c r="R11965">
        <v>2414</v>
      </c>
      <c r="S11965" s="4">
        <v>9.6</v>
      </c>
      <c r="T11965" t="s">
        <v>118</v>
      </c>
    </row>
    <row r="11966" spans="1:20" x14ac:dyDescent="0.35">
      <c r="A11966" t="s">
        <v>23161</v>
      </c>
      <c r="B11966" s="5" t="s">
        <v>162</v>
      </c>
      <c r="C11966" s="6">
        <v>55369</v>
      </c>
      <c r="D11966" t="s">
        <v>22</v>
      </c>
      <c r="E11966">
        <v>55369</v>
      </c>
      <c r="F11966" s="5" t="s">
        <v>23</v>
      </c>
      <c r="G11966" s="5" t="s">
        <v>51</v>
      </c>
      <c r="H11966" s="5" t="s">
        <v>116</v>
      </c>
      <c r="I11966" t="s">
        <v>26</v>
      </c>
      <c r="J11966" t="s">
        <v>116</v>
      </c>
      <c r="K11966">
        <v>0</v>
      </c>
      <c r="L11966" s="5" t="s">
        <v>23162</v>
      </c>
      <c r="M11966" s="5" t="s">
        <v>28</v>
      </c>
      <c r="N11966">
        <v>17</v>
      </c>
      <c r="O11966" t="s">
        <v>46</v>
      </c>
      <c r="P11966" s="1">
        <v>45300</v>
      </c>
      <c r="Q11966" s="1">
        <v>45349</v>
      </c>
      <c r="R11966">
        <v>1164</v>
      </c>
      <c r="S11966" s="4">
        <v>10</v>
      </c>
      <c r="T11966" t="s">
        <v>79</v>
      </c>
    </row>
    <row r="11967" spans="1:20" x14ac:dyDescent="0.35">
      <c r="A11967" t="s">
        <v>23163</v>
      </c>
      <c r="B11967" s="5" t="s">
        <v>21</v>
      </c>
      <c r="C11967" s="6">
        <v>71105</v>
      </c>
      <c r="D11967" t="s">
        <v>41</v>
      </c>
      <c r="E11967">
        <v>60439</v>
      </c>
      <c r="F11967" s="5" t="s">
        <v>58</v>
      </c>
      <c r="G11967" s="5" t="s">
        <v>51</v>
      </c>
      <c r="H11967" s="5" t="s">
        <v>126</v>
      </c>
      <c r="I11967" t="s">
        <v>35</v>
      </c>
      <c r="J11967" t="s">
        <v>126</v>
      </c>
      <c r="K11967">
        <v>0</v>
      </c>
      <c r="L11967" s="5" t="s">
        <v>2987</v>
      </c>
      <c r="M11967" s="5" t="s">
        <v>70</v>
      </c>
      <c r="N11967">
        <v>0</v>
      </c>
      <c r="O11967" t="s">
        <v>107</v>
      </c>
      <c r="P11967" s="1">
        <v>45376</v>
      </c>
      <c r="Q11967" s="1">
        <v>45442</v>
      </c>
      <c r="R11967">
        <v>1018</v>
      </c>
      <c r="S11967" s="4">
        <v>7.5</v>
      </c>
      <c r="T11967" t="s">
        <v>47</v>
      </c>
    </row>
    <row r="11968" spans="1:20" x14ac:dyDescent="0.35">
      <c r="A11968" t="s">
        <v>23164</v>
      </c>
      <c r="B11968" s="5" t="s">
        <v>100</v>
      </c>
      <c r="C11968" s="6">
        <v>75264</v>
      </c>
      <c r="D11968" t="s">
        <v>22</v>
      </c>
      <c r="E11968">
        <v>75264</v>
      </c>
      <c r="F11968" s="5" t="s">
        <v>58</v>
      </c>
      <c r="G11968" s="5" t="s">
        <v>51</v>
      </c>
      <c r="H11968" s="5" t="s">
        <v>25</v>
      </c>
      <c r="I11968" t="s">
        <v>26</v>
      </c>
      <c r="J11968" t="s">
        <v>25</v>
      </c>
      <c r="K11968">
        <v>0</v>
      </c>
      <c r="L11968" s="5" t="s">
        <v>23165</v>
      </c>
      <c r="M11968" s="5" t="s">
        <v>28</v>
      </c>
      <c r="N11968">
        <v>0</v>
      </c>
      <c r="O11968" t="s">
        <v>167</v>
      </c>
      <c r="P11968" s="1">
        <v>45476</v>
      </c>
      <c r="Q11968" s="1">
        <v>45495</v>
      </c>
      <c r="R11968">
        <v>1393</v>
      </c>
      <c r="S11968" s="4">
        <v>6.1</v>
      </c>
      <c r="T11968" t="s">
        <v>210</v>
      </c>
    </row>
    <row r="11969" spans="1:20" x14ac:dyDescent="0.35">
      <c r="A11969" t="s">
        <v>23166</v>
      </c>
      <c r="B11969" s="5" t="s">
        <v>179</v>
      </c>
      <c r="C11969" s="6">
        <v>164799</v>
      </c>
      <c r="D11969" t="s">
        <v>22</v>
      </c>
      <c r="E11969">
        <v>164799</v>
      </c>
      <c r="F11969" s="5" t="s">
        <v>66</v>
      </c>
      <c r="G11969" s="5" t="s">
        <v>59</v>
      </c>
      <c r="H11969" s="5" t="s">
        <v>68</v>
      </c>
      <c r="I11969" t="s">
        <v>26</v>
      </c>
      <c r="J11969" t="s">
        <v>68</v>
      </c>
      <c r="K11969">
        <v>100</v>
      </c>
      <c r="L11969" s="5" t="s">
        <v>23167</v>
      </c>
      <c r="M11969" s="5" t="s">
        <v>70</v>
      </c>
      <c r="N11969">
        <v>9</v>
      </c>
      <c r="O11969" t="s">
        <v>78</v>
      </c>
      <c r="P11969" s="1">
        <v>45422</v>
      </c>
      <c r="Q11969" s="1">
        <v>45466</v>
      </c>
      <c r="R11969">
        <v>518</v>
      </c>
      <c r="S11969" s="4">
        <v>6.2</v>
      </c>
      <c r="T11969" t="s">
        <v>136</v>
      </c>
    </row>
    <row r="11970" spans="1:20" x14ac:dyDescent="0.35">
      <c r="A11970" t="s">
        <v>23168</v>
      </c>
      <c r="B11970" s="5" t="s">
        <v>91</v>
      </c>
      <c r="C11970" s="6">
        <v>76924</v>
      </c>
      <c r="D11970" t="s">
        <v>41</v>
      </c>
      <c r="E11970">
        <v>65385</v>
      </c>
      <c r="F11970" s="5" t="s">
        <v>50</v>
      </c>
      <c r="G11970" s="5" t="s">
        <v>59</v>
      </c>
      <c r="H11970" s="5" t="s">
        <v>151</v>
      </c>
      <c r="I11970" t="s">
        <v>26</v>
      </c>
      <c r="J11970" t="s">
        <v>291</v>
      </c>
      <c r="K11970">
        <v>50</v>
      </c>
      <c r="L11970" s="5" t="s">
        <v>23169</v>
      </c>
      <c r="M11970" s="5" t="s">
        <v>54</v>
      </c>
      <c r="N11970">
        <v>3</v>
      </c>
      <c r="O11970" t="s">
        <v>107</v>
      </c>
      <c r="P11970" s="1">
        <v>45605</v>
      </c>
      <c r="Q11970" s="1">
        <v>45644</v>
      </c>
      <c r="R11970">
        <v>913</v>
      </c>
      <c r="S11970" s="4">
        <v>6.5</v>
      </c>
      <c r="T11970" t="s">
        <v>55</v>
      </c>
    </row>
    <row r="11971" spans="1:20" x14ac:dyDescent="0.35">
      <c r="A11971" t="s">
        <v>23170</v>
      </c>
      <c r="B11971" s="5" t="s">
        <v>105</v>
      </c>
      <c r="C11971" s="6">
        <v>43350</v>
      </c>
      <c r="D11971" t="s">
        <v>22</v>
      </c>
      <c r="E11971">
        <v>43350</v>
      </c>
      <c r="F11971" s="5" t="s">
        <v>50</v>
      </c>
      <c r="G11971" s="5" t="s">
        <v>24</v>
      </c>
      <c r="H11971" s="5" t="s">
        <v>116</v>
      </c>
      <c r="I11971" t="s">
        <v>35</v>
      </c>
      <c r="J11971" t="s">
        <v>129</v>
      </c>
      <c r="K11971">
        <v>50</v>
      </c>
      <c r="L11971" s="5" t="s">
        <v>23171</v>
      </c>
      <c r="M11971" s="5" t="s">
        <v>28</v>
      </c>
      <c r="N11971">
        <v>3</v>
      </c>
      <c r="O11971" t="s">
        <v>112</v>
      </c>
      <c r="P11971" s="1">
        <v>45762</v>
      </c>
      <c r="Q11971" s="1">
        <v>45827</v>
      </c>
      <c r="R11971">
        <v>1003</v>
      </c>
      <c r="S11971" s="4">
        <v>9.3000000000000007</v>
      </c>
      <c r="T11971" t="s">
        <v>118</v>
      </c>
    </row>
    <row r="11972" spans="1:20" x14ac:dyDescent="0.35">
      <c r="A11972" t="s">
        <v>23172</v>
      </c>
      <c r="B11972" s="5" t="s">
        <v>28799</v>
      </c>
      <c r="C11972" s="6">
        <v>61506</v>
      </c>
      <c r="D11972" t="s">
        <v>41</v>
      </c>
      <c r="E11972">
        <v>52280</v>
      </c>
      <c r="F11972" s="5" t="s">
        <v>58</v>
      </c>
      <c r="G11972" s="5" t="s">
        <v>51</v>
      </c>
      <c r="H11972" s="5" t="s">
        <v>151</v>
      </c>
      <c r="I11972" t="s">
        <v>44</v>
      </c>
      <c r="J11972" t="s">
        <v>151</v>
      </c>
      <c r="K11972">
        <v>0</v>
      </c>
      <c r="L11972" s="5" t="s">
        <v>23173</v>
      </c>
      <c r="M11972" s="5" t="s">
        <v>28</v>
      </c>
      <c r="N11972">
        <v>0</v>
      </c>
      <c r="O11972" t="s">
        <v>131</v>
      </c>
      <c r="P11972" s="1">
        <v>45734</v>
      </c>
      <c r="Q11972" s="1">
        <v>45799</v>
      </c>
      <c r="R11972">
        <v>1927</v>
      </c>
      <c r="S11972" s="4">
        <v>6.3</v>
      </c>
      <c r="T11972" t="s">
        <v>55</v>
      </c>
    </row>
    <row r="11973" spans="1:20" x14ac:dyDescent="0.35">
      <c r="A11973" t="s">
        <v>23174</v>
      </c>
      <c r="B11973" s="5" t="s">
        <v>28802</v>
      </c>
      <c r="C11973" s="6">
        <v>102342</v>
      </c>
      <c r="D11973" t="s">
        <v>81</v>
      </c>
      <c r="E11973">
        <v>138162</v>
      </c>
      <c r="F11973" s="5" t="s">
        <v>50</v>
      </c>
      <c r="G11973" s="5" t="s">
        <v>24</v>
      </c>
      <c r="H11973" s="5" t="s">
        <v>82</v>
      </c>
      <c r="I11973" t="s">
        <v>26</v>
      </c>
      <c r="J11973" t="s">
        <v>82</v>
      </c>
      <c r="K11973">
        <v>100</v>
      </c>
      <c r="L11973" s="5" t="s">
        <v>14250</v>
      </c>
      <c r="M11973" s="5" t="s">
        <v>54</v>
      </c>
      <c r="N11973">
        <v>4</v>
      </c>
      <c r="O11973" t="s">
        <v>85</v>
      </c>
      <c r="P11973" s="1">
        <v>45395</v>
      </c>
      <c r="Q11973" s="1">
        <v>45420</v>
      </c>
      <c r="R11973">
        <v>1056</v>
      </c>
      <c r="S11973" s="4">
        <v>9.6</v>
      </c>
      <c r="T11973" t="s">
        <v>277</v>
      </c>
    </row>
    <row r="11974" spans="1:20" x14ac:dyDescent="0.35">
      <c r="A11974" t="s">
        <v>23175</v>
      </c>
      <c r="B11974" s="5" t="s">
        <v>28799</v>
      </c>
      <c r="C11974" s="6">
        <v>167315</v>
      </c>
      <c r="D11974" t="s">
        <v>120</v>
      </c>
      <c r="E11974">
        <v>150584</v>
      </c>
      <c r="F11974" s="5" t="s">
        <v>66</v>
      </c>
      <c r="G11974" s="5" t="s">
        <v>42</v>
      </c>
      <c r="H11974" s="5" t="s">
        <v>121</v>
      </c>
      <c r="I11974" t="s">
        <v>35</v>
      </c>
      <c r="J11974" t="s">
        <v>121</v>
      </c>
      <c r="K11974">
        <v>50</v>
      </c>
      <c r="L11974" s="5" t="s">
        <v>23176</v>
      </c>
      <c r="M11974" s="5" t="s">
        <v>54</v>
      </c>
      <c r="N11974">
        <v>8</v>
      </c>
      <c r="O11974" t="s">
        <v>29</v>
      </c>
      <c r="P11974" s="1">
        <v>45633</v>
      </c>
      <c r="Q11974" s="1">
        <v>45665</v>
      </c>
      <c r="R11974">
        <v>1876</v>
      </c>
      <c r="S11974" s="4">
        <v>6.2</v>
      </c>
      <c r="T11974" t="s">
        <v>47</v>
      </c>
    </row>
    <row r="11975" spans="1:20" x14ac:dyDescent="0.35">
      <c r="A11975" t="s">
        <v>23177</v>
      </c>
      <c r="B11975" s="5" t="s">
        <v>73</v>
      </c>
      <c r="C11975" s="6">
        <v>128451</v>
      </c>
      <c r="D11975" t="s">
        <v>41</v>
      </c>
      <c r="E11975">
        <v>109183</v>
      </c>
      <c r="F11975" s="5" t="s">
        <v>23</v>
      </c>
      <c r="G11975" s="5" t="s">
        <v>24</v>
      </c>
      <c r="H11975" s="5" t="s">
        <v>60</v>
      </c>
      <c r="I11975" t="s">
        <v>26</v>
      </c>
      <c r="J11975" t="s">
        <v>60</v>
      </c>
      <c r="K11975">
        <v>0</v>
      </c>
      <c r="L11975" s="5" t="s">
        <v>23178</v>
      </c>
      <c r="M11975" s="5" t="s">
        <v>70</v>
      </c>
      <c r="N11975">
        <v>19</v>
      </c>
      <c r="O11975" t="s">
        <v>141</v>
      </c>
      <c r="P11975" s="1">
        <v>45510</v>
      </c>
      <c r="Q11975" s="1">
        <v>45539</v>
      </c>
      <c r="R11975">
        <v>2292</v>
      </c>
      <c r="S11975" s="4">
        <v>9.4</v>
      </c>
      <c r="T11975" t="s">
        <v>108</v>
      </c>
    </row>
    <row r="11976" spans="1:20" x14ac:dyDescent="0.35">
      <c r="A11976" t="s">
        <v>23179</v>
      </c>
      <c r="B11976" s="5" t="s">
        <v>57</v>
      </c>
      <c r="C11976" s="6">
        <v>71957</v>
      </c>
      <c r="D11976" t="s">
        <v>92</v>
      </c>
      <c r="E11976">
        <v>53968</v>
      </c>
      <c r="F11976" s="5" t="s">
        <v>58</v>
      </c>
      <c r="G11976" s="5" t="s">
        <v>59</v>
      </c>
      <c r="H11976" s="5" t="s">
        <v>93</v>
      </c>
      <c r="I11976" t="s">
        <v>44</v>
      </c>
      <c r="J11976" t="s">
        <v>93</v>
      </c>
      <c r="K11976">
        <v>0</v>
      </c>
      <c r="L11976" s="5" t="s">
        <v>23180</v>
      </c>
      <c r="M11976" s="5" t="s">
        <v>70</v>
      </c>
      <c r="N11976">
        <v>0</v>
      </c>
      <c r="O11976" t="s">
        <v>112</v>
      </c>
      <c r="P11976" s="1">
        <v>45397</v>
      </c>
      <c r="Q11976" s="1">
        <v>45429</v>
      </c>
      <c r="R11976">
        <v>529</v>
      </c>
      <c r="S11976" s="4">
        <v>6.3</v>
      </c>
      <c r="T11976" t="s">
        <v>89</v>
      </c>
    </row>
    <row r="11977" spans="1:20" x14ac:dyDescent="0.35">
      <c r="A11977" t="s">
        <v>23181</v>
      </c>
      <c r="B11977" s="5" t="s">
        <v>145</v>
      </c>
      <c r="C11977" s="6">
        <v>117836</v>
      </c>
      <c r="D11977" t="s">
        <v>81</v>
      </c>
      <c r="E11977">
        <v>159079</v>
      </c>
      <c r="F11977" s="5" t="s">
        <v>66</v>
      </c>
      <c r="G11977" s="5" t="s">
        <v>24</v>
      </c>
      <c r="H11977" s="5" t="s">
        <v>82</v>
      </c>
      <c r="I11977" t="s">
        <v>35</v>
      </c>
      <c r="J11977" t="s">
        <v>133</v>
      </c>
      <c r="K11977">
        <v>50</v>
      </c>
      <c r="L11977" s="5" t="s">
        <v>23182</v>
      </c>
      <c r="M11977" s="5" t="s">
        <v>54</v>
      </c>
      <c r="N11977">
        <v>6</v>
      </c>
      <c r="O11977" t="s">
        <v>131</v>
      </c>
      <c r="P11977" s="1">
        <v>45472</v>
      </c>
      <c r="Q11977" s="1">
        <v>45489</v>
      </c>
      <c r="R11977">
        <v>2090</v>
      </c>
      <c r="S11977" s="4">
        <v>5.9</v>
      </c>
      <c r="T11977" t="s">
        <v>243</v>
      </c>
    </row>
    <row r="11978" spans="1:20" x14ac:dyDescent="0.35">
      <c r="A11978" t="s">
        <v>23183</v>
      </c>
      <c r="B11978" s="5" t="s">
        <v>40</v>
      </c>
      <c r="C11978" s="6">
        <v>121319</v>
      </c>
      <c r="D11978" t="s">
        <v>65</v>
      </c>
      <c r="E11978">
        <v>157715</v>
      </c>
      <c r="F11978" s="5" t="s">
        <v>50</v>
      </c>
      <c r="G11978" s="5" t="s">
        <v>24</v>
      </c>
      <c r="H11978" s="5" t="s">
        <v>67</v>
      </c>
      <c r="I11978" t="s">
        <v>35</v>
      </c>
      <c r="J11978" t="s">
        <v>1211</v>
      </c>
      <c r="K11978">
        <v>50</v>
      </c>
      <c r="L11978" s="5" t="s">
        <v>23184</v>
      </c>
      <c r="M11978" s="5" t="s">
        <v>37</v>
      </c>
      <c r="N11978">
        <v>4</v>
      </c>
      <c r="O11978" t="s">
        <v>141</v>
      </c>
      <c r="P11978" s="1">
        <v>45428</v>
      </c>
      <c r="Q11978" s="1">
        <v>45501</v>
      </c>
      <c r="R11978">
        <v>1785</v>
      </c>
      <c r="S11978" s="4">
        <v>8.6999999999999993</v>
      </c>
      <c r="T11978" t="s">
        <v>30</v>
      </c>
    </row>
    <row r="11979" spans="1:20" x14ac:dyDescent="0.35">
      <c r="A11979" t="s">
        <v>23185</v>
      </c>
      <c r="B11979" s="5" t="s">
        <v>28800</v>
      </c>
      <c r="C11979" s="6">
        <v>118151</v>
      </c>
      <c r="D11979" t="s">
        <v>41</v>
      </c>
      <c r="E11979">
        <v>100428</v>
      </c>
      <c r="F11979" s="5" t="s">
        <v>23</v>
      </c>
      <c r="G11979" s="5" t="s">
        <v>51</v>
      </c>
      <c r="H11979" s="5" t="s">
        <v>60</v>
      </c>
      <c r="I11979" t="s">
        <v>44</v>
      </c>
      <c r="J11979" t="s">
        <v>60</v>
      </c>
      <c r="K11979">
        <v>100</v>
      </c>
      <c r="L11979" s="5" t="s">
        <v>23186</v>
      </c>
      <c r="M11979" s="5" t="s">
        <v>28</v>
      </c>
      <c r="N11979">
        <v>13</v>
      </c>
      <c r="O11979" t="s">
        <v>167</v>
      </c>
      <c r="P11979" s="1">
        <v>45759</v>
      </c>
      <c r="Q11979" s="1">
        <v>45830</v>
      </c>
      <c r="R11979">
        <v>1142</v>
      </c>
      <c r="S11979" s="4">
        <v>6.1</v>
      </c>
      <c r="T11979" t="s">
        <v>55</v>
      </c>
    </row>
    <row r="11980" spans="1:20" x14ac:dyDescent="0.35">
      <c r="A11980" t="s">
        <v>23187</v>
      </c>
      <c r="B11980" s="5" t="s">
        <v>28801</v>
      </c>
      <c r="C11980" s="6">
        <v>82974</v>
      </c>
      <c r="D11980" t="s">
        <v>92</v>
      </c>
      <c r="E11980">
        <v>62231</v>
      </c>
      <c r="F11980" s="5" t="s">
        <v>50</v>
      </c>
      <c r="G11980" s="5" t="s">
        <v>51</v>
      </c>
      <c r="H11980" s="5" t="s">
        <v>93</v>
      </c>
      <c r="I11980" t="s">
        <v>44</v>
      </c>
      <c r="J11980" t="s">
        <v>93</v>
      </c>
      <c r="K11980">
        <v>0</v>
      </c>
      <c r="L11980" s="5" t="s">
        <v>23188</v>
      </c>
      <c r="M11980" s="5" t="s">
        <v>37</v>
      </c>
      <c r="N11980">
        <v>3</v>
      </c>
      <c r="O11980" t="s">
        <v>107</v>
      </c>
      <c r="P11980" s="1">
        <v>45300</v>
      </c>
      <c r="Q11980" s="1">
        <v>45325</v>
      </c>
      <c r="R11980">
        <v>662</v>
      </c>
      <c r="S11980" s="4">
        <v>7.9</v>
      </c>
      <c r="T11980" t="s">
        <v>153</v>
      </c>
    </row>
    <row r="11981" spans="1:20" x14ac:dyDescent="0.35">
      <c r="A11981" t="s">
        <v>23189</v>
      </c>
      <c r="B11981" s="5" t="s">
        <v>174</v>
      </c>
      <c r="C11981" s="6">
        <v>91372</v>
      </c>
      <c r="D11981" t="s">
        <v>22</v>
      </c>
      <c r="E11981">
        <v>91372</v>
      </c>
      <c r="F11981" s="5" t="s">
        <v>58</v>
      </c>
      <c r="G11981" s="5" t="s">
        <v>59</v>
      </c>
      <c r="H11981" s="5" t="s">
        <v>129</v>
      </c>
      <c r="I11981" t="s">
        <v>35</v>
      </c>
      <c r="J11981" t="s">
        <v>129</v>
      </c>
      <c r="K11981">
        <v>50</v>
      </c>
      <c r="L11981" s="5" t="s">
        <v>3329</v>
      </c>
      <c r="M11981" s="5" t="s">
        <v>37</v>
      </c>
      <c r="N11981">
        <v>0</v>
      </c>
      <c r="O11981" t="s">
        <v>85</v>
      </c>
      <c r="P11981" s="1">
        <v>45568</v>
      </c>
      <c r="Q11981" s="1">
        <v>45591</v>
      </c>
      <c r="R11981">
        <v>2231</v>
      </c>
      <c r="S11981" s="4">
        <v>9.5</v>
      </c>
      <c r="T11981" t="s">
        <v>118</v>
      </c>
    </row>
    <row r="11982" spans="1:20" x14ac:dyDescent="0.35">
      <c r="A11982" t="s">
        <v>23190</v>
      </c>
      <c r="B11982" s="5" t="s">
        <v>28799</v>
      </c>
      <c r="C11982" s="6">
        <v>33654</v>
      </c>
      <c r="D11982" t="s">
        <v>22</v>
      </c>
      <c r="E11982">
        <v>33654</v>
      </c>
      <c r="F11982" s="5" t="s">
        <v>58</v>
      </c>
      <c r="G11982" s="5" t="s">
        <v>51</v>
      </c>
      <c r="H11982" s="5" t="s">
        <v>157</v>
      </c>
      <c r="I11982" t="s">
        <v>26</v>
      </c>
      <c r="J11982" t="s">
        <v>157</v>
      </c>
      <c r="K11982">
        <v>0</v>
      </c>
      <c r="L11982" s="5" t="s">
        <v>23191</v>
      </c>
      <c r="M11982" s="5" t="s">
        <v>28</v>
      </c>
      <c r="N11982">
        <v>0</v>
      </c>
      <c r="O11982" t="s">
        <v>112</v>
      </c>
      <c r="P11982" s="1">
        <v>45723</v>
      </c>
      <c r="Q11982" s="1">
        <v>45796</v>
      </c>
      <c r="R11982">
        <v>1924</v>
      </c>
      <c r="S11982" s="4">
        <v>5.9</v>
      </c>
      <c r="T11982" t="s">
        <v>136</v>
      </c>
    </row>
    <row r="11983" spans="1:20" x14ac:dyDescent="0.35">
      <c r="A11983" t="s">
        <v>23192</v>
      </c>
      <c r="B11983" s="5" t="s">
        <v>32</v>
      </c>
      <c r="C11983" s="6">
        <v>156264</v>
      </c>
      <c r="D11983" t="s">
        <v>41</v>
      </c>
      <c r="E11983">
        <v>132824</v>
      </c>
      <c r="F11983" s="5" t="s">
        <v>66</v>
      </c>
      <c r="G11983" s="5" t="s">
        <v>51</v>
      </c>
      <c r="H11983" s="5" t="s">
        <v>60</v>
      </c>
      <c r="I11983" t="s">
        <v>35</v>
      </c>
      <c r="J11983" t="s">
        <v>480</v>
      </c>
      <c r="K11983">
        <v>50</v>
      </c>
      <c r="L11983" s="5" t="s">
        <v>23193</v>
      </c>
      <c r="M11983" s="5" t="s">
        <v>54</v>
      </c>
      <c r="N11983">
        <v>8</v>
      </c>
      <c r="O11983" t="s">
        <v>131</v>
      </c>
      <c r="P11983" s="1">
        <v>45620</v>
      </c>
      <c r="Q11983" s="1">
        <v>45678</v>
      </c>
      <c r="R11983">
        <v>1009</v>
      </c>
      <c r="S11983" s="4">
        <v>7.4</v>
      </c>
      <c r="T11983" t="s">
        <v>55</v>
      </c>
    </row>
    <row r="11984" spans="1:20" x14ac:dyDescent="0.35">
      <c r="A11984" t="s">
        <v>23194</v>
      </c>
      <c r="B11984" s="5" t="s">
        <v>174</v>
      </c>
      <c r="C11984" s="6">
        <v>84928</v>
      </c>
      <c r="D11984" t="s">
        <v>74</v>
      </c>
      <c r="E11984">
        <v>106160</v>
      </c>
      <c r="F11984" s="5" t="s">
        <v>50</v>
      </c>
      <c r="G11984" s="5" t="s">
        <v>51</v>
      </c>
      <c r="H11984" s="5" t="s">
        <v>75</v>
      </c>
      <c r="I11984" t="s">
        <v>26</v>
      </c>
      <c r="J11984" t="s">
        <v>75</v>
      </c>
      <c r="K11984">
        <v>50</v>
      </c>
      <c r="L11984" s="5" t="s">
        <v>23195</v>
      </c>
      <c r="M11984" s="5" t="s">
        <v>70</v>
      </c>
      <c r="N11984">
        <v>4</v>
      </c>
      <c r="O11984" t="s">
        <v>71</v>
      </c>
      <c r="P11984" s="1">
        <v>45608</v>
      </c>
      <c r="Q11984" s="1">
        <v>45641</v>
      </c>
      <c r="R11984">
        <v>574</v>
      </c>
      <c r="S11984" s="4">
        <v>9.6</v>
      </c>
      <c r="T11984" t="s">
        <v>89</v>
      </c>
    </row>
    <row r="11985" spans="1:20" x14ac:dyDescent="0.35">
      <c r="A11985" t="s">
        <v>23196</v>
      </c>
      <c r="B11985" s="5" t="s">
        <v>28802</v>
      </c>
      <c r="C11985" s="6">
        <v>129254</v>
      </c>
      <c r="D11985" t="s">
        <v>74</v>
      </c>
      <c r="E11985">
        <v>161568</v>
      </c>
      <c r="F11985" s="5" t="s">
        <v>66</v>
      </c>
      <c r="G11985" s="5" t="s">
        <v>24</v>
      </c>
      <c r="H11985" s="5" t="s">
        <v>75</v>
      </c>
      <c r="I11985" t="s">
        <v>26</v>
      </c>
      <c r="J11985" t="s">
        <v>75</v>
      </c>
      <c r="K11985">
        <v>0</v>
      </c>
      <c r="L11985" s="5" t="s">
        <v>23197</v>
      </c>
      <c r="M11985" s="5" t="s">
        <v>70</v>
      </c>
      <c r="N11985">
        <v>9</v>
      </c>
      <c r="O11985" t="s">
        <v>85</v>
      </c>
      <c r="P11985" s="1">
        <v>45654</v>
      </c>
      <c r="Q11985" s="1">
        <v>45699</v>
      </c>
      <c r="R11985">
        <v>2081</v>
      </c>
      <c r="S11985" s="4">
        <v>9.1</v>
      </c>
      <c r="T11985" t="s">
        <v>108</v>
      </c>
    </row>
    <row r="11986" spans="1:20" x14ac:dyDescent="0.35">
      <c r="A11986" t="s">
        <v>23198</v>
      </c>
      <c r="B11986" s="5" t="s">
        <v>73</v>
      </c>
      <c r="C11986" s="6">
        <v>206297</v>
      </c>
      <c r="D11986" t="s">
        <v>22</v>
      </c>
      <c r="E11986">
        <v>206297</v>
      </c>
      <c r="F11986" s="5" t="s">
        <v>23</v>
      </c>
      <c r="G11986" s="5" t="s">
        <v>42</v>
      </c>
      <c r="H11986" s="5" t="s">
        <v>52</v>
      </c>
      <c r="I11986" t="s">
        <v>26</v>
      </c>
      <c r="J11986" t="s">
        <v>52</v>
      </c>
      <c r="K11986">
        <v>50</v>
      </c>
      <c r="L11986" s="5" t="s">
        <v>23199</v>
      </c>
      <c r="M11986" s="5" t="s">
        <v>70</v>
      </c>
      <c r="N11986">
        <v>10</v>
      </c>
      <c r="O11986" t="s">
        <v>141</v>
      </c>
      <c r="P11986" s="1">
        <v>45468</v>
      </c>
      <c r="Q11986" s="1">
        <v>45529</v>
      </c>
      <c r="R11986">
        <v>2117</v>
      </c>
      <c r="S11986" s="4">
        <v>6.1</v>
      </c>
      <c r="T11986" t="s">
        <v>243</v>
      </c>
    </row>
    <row r="11987" spans="1:20" x14ac:dyDescent="0.35">
      <c r="A11987" t="s">
        <v>23200</v>
      </c>
      <c r="B11987" s="5" t="s">
        <v>174</v>
      </c>
      <c r="C11987" s="6">
        <v>105092</v>
      </c>
      <c r="D11987" t="s">
        <v>41</v>
      </c>
      <c r="E11987">
        <v>89328</v>
      </c>
      <c r="F11987" s="5" t="s">
        <v>50</v>
      </c>
      <c r="G11987" s="5" t="s">
        <v>42</v>
      </c>
      <c r="H11987" s="5" t="s">
        <v>151</v>
      </c>
      <c r="I11987" t="s">
        <v>35</v>
      </c>
      <c r="J11987" t="s">
        <v>151</v>
      </c>
      <c r="K11987">
        <v>0</v>
      </c>
      <c r="L11987" s="5" t="s">
        <v>23201</v>
      </c>
      <c r="M11987" s="5" t="s">
        <v>70</v>
      </c>
      <c r="N11987">
        <v>3</v>
      </c>
      <c r="O11987" t="s">
        <v>88</v>
      </c>
      <c r="P11987" s="1">
        <v>45407</v>
      </c>
      <c r="Q11987" s="1">
        <v>45439</v>
      </c>
      <c r="R11987">
        <v>2118</v>
      </c>
      <c r="S11987" s="4">
        <v>6.5</v>
      </c>
      <c r="T11987" t="s">
        <v>89</v>
      </c>
    </row>
    <row r="11988" spans="1:20" x14ac:dyDescent="0.35">
      <c r="A11988" t="s">
        <v>23202</v>
      </c>
      <c r="B11988" s="5" t="s">
        <v>100</v>
      </c>
      <c r="C11988" s="6">
        <v>216314</v>
      </c>
      <c r="D11988" t="s">
        <v>22</v>
      </c>
      <c r="E11988">
        <v>216314</v>
      </c>
      <c r="F11988" s="5" t="s">
        <v>23</v>
      </c>
      <c r="G11988" s="5" t="s">
        <v>24</v>
      </c>
      <c r="H11988" s="5" t="s">
        <v>97</v>
      </c>
      <c r="I11988" t="s">
        <v>35</v>
      </c>
      <c r="J11988" t="s">
        <v>97</v>
      </c>
      <c r="K11988">
        <v>0</v>
      </c>
      <c r="L11988" s="5" t="s">
        <v>23203</v>
      </c>
      <c r="M11988" s="5" t="s">
        <v>54</v>
      </c>
      <c r="N11988">
        <v>19</v>
      </c>
      <c r="O11988" t="s">
        <v>147</v>
      </c>
      <c r="P11988" s="1">
        <v>45721</v>
      </c>
      <c r="Q11988" s="1">
        <v>45765</v>
      </c>
      <c r="R11988">
        <v>2302</v>
      </c>
      <c r="S11988" s="4">
        <v>8.6</v>
      </c>
      <c r="T11988" t="s">
        <v>47</v>
      </c>
    </row>
    <row r="11989" spans="1:20" x14ac:dyDescent="0.35">
      <c r="A11989" t="s">
        <v>23204</v>
      </c>
      <c r="B11989" s="5" t="s">
        <v>28801</v>
      </c>
      <c r="C11989" s="6">
        <v>114139</v>
      </c>
      <c r="D11989" t="s">
        <v>41</v>
      </c>
      <c r="E11989">
        <v>97018</v>
      </c>
      <c r="F11989" s="5" t="s">
        <v>66</v>
      </c>
      <c r="G11989" s="5" t="s">
        <v>59</v>
      </c>
      <c r="H11989" s="5" t="s">
        <v>60</v>
      </c>
      <c r="I11989" t="s">
        <v>44</v>
      </c>
      <c r="J11989" t="s">
        <v>60</v>
      </c>
      <c r="K11989">
        <v>0</v>
      </c>
      <c r="L11989" s="5" t="s">
        <v>23205</v>
      </c>
      <c r="M11989" s="5" t="s">
        <v>70</v>
      </c>
      <c r="N11989">
        <v>6</v>
      </c>
      <c r="O11989" t="s">
        <v>78</v>
      </c>
      <c r="P11989" s="1">
        <v>45602</v>
      </c>
      <c r="Q11989" s="1">
        <v>45675</v>
      </c>
      <c r="R11989">
        <v>2402</v>
      </c>
      <c r="S11989" s="4">
        <v>8.1999999999999993</v>
      </c>
      <c r="T11989" t="s">
        <v>89</v>
      </c>
    </row>
    <row r="11990" spans="1:20" x14ac:dyDescent="0.35">
      <c r="A11990" t="s">
        <v>23206</v>
      </c>
      <c r="B11990" s="5" t="s">
        <v>179</v>
      </c>
      <c r="C11990" s="6">
        <v>253207</v>
      </c>
      <c r="D11990" t="s">
        <v>92</v>
      </c>
      <c r="E11990">
        <v>189905</v>
      </c>
      <c r="F11990" s="5" t="s">
        <v>23</v>
      </c>
      <c r="G11990" s="5" t="s">
        <v>59</v>
      </c>
      <c r="H11990" s="5" t="s">
        <v>93</v>
      </c>
      <c r="I11990" t="s">
        <v>35</v>
      </c>
      <c r="J11990" t="s">
        <v>93</v>
      </c>
      <c r="K11990">
        <v>0</v>
      </c>
      <c r="L11990" s="5" t="s">
        <v>23207</v>
      </c>
      <c r="M11990" s="5" t="s">
        <v>37</v>
      </c>
      <c r="N11990">
        <v>12</v>
      </c>
      <c r="O11990" t="s">
        <v>172</v>
      </c>
      <c r="P11990" s="1">
        <v>45604</v>
      </c>
      <c r="Q11990" s="1">
        <v>45653</v>
      </c>
      <c r="R11990">
        <v>534</v>
      </c>
      <c r="S11990" s="4">
        <v>9.6</v>
      </c>
      <c r="T11990" t="s">
        <v>38</v>
      </c>
    </row>
    <row r="11991" spans="1:20" x14ac:dyDescent="0.35">
      <c r="A11991" t="s">
        <v>23208</v>
      </c>
      <c r="B11991" s="5" t="s">
        <v>40</v>
      </c>
      <c r="C11991" s="6">
        <v>117195</v>
      </c>
      <c r="D11991" t="s">
        <v>120</v>
      </c>
      <c r="E11991">
        <v>105476</v>
      </c>
      <c r="F11991" s="5" t="s">
        <v>50</v>
      </c>
      <c r="G11991" s="5" t="s">
        <v>42</v>
      </c>
      <c r="H11991" s="5" t="s">
        <v>121</v>
      </c>
      <c r="I11991" t="s">
        <v>26</v>
      </c>
      <c r="J11991" t="s">
        <v>121</v>
      </c>
      <c r="K11991">
        <v>50</v>
      </c>
      <c r="L11991" s="5" t="s">
        <v>23209</v>
      </c>
      <c r="M11991" s="5" t="s">
        <v>54</v>
      </c>
      <c r="N11991">
        <v>4</v>
      </c>
      <c r="O11991" t="s">
        <v>71</v>
      </c>
      <c r="P11991" s="1">
        <v>45379</v>
      </c>
      <c r="Q11991" s="1">
        <v>45409</v>
      </c>
      <c r="R11991">
        <v>998</v>
      </c>
      <c r="S11991" s="4">
        <v>5.9</v>
      </c>
      <c r="T11991" t="s">
        <v>47</v>
      </c>
    </row>
    <row r="11992" spans="1:20" x14ac:dyDescent="0.35">
      <c r="A11992" t="s">
        <v>23210</v>
      </c>
      <c r="B11992" s="5" t="s">
        <v>28802</v>
      </c>
      <c r="C11992" s="6">
        <v>75215</v>
      </c>
      <c r="D11992" t="s">
        <v>22</v>
      </c>
      <c r="E11992">
        <v>75215</v>
      </c>
      <c r="F11992" s="5" t="s">
        <v>58</v>
      </c>
      <c r="G11992" s="5" t="s">
        <v>59</v>
      </c>
      <c r="H11992" s="5" t="s">
        <v>101</v>
      </c>
      <c r="I11992" t="s">
        <v>44</v>
      </c>
      <c r="J11992" t="s">
        <v>101</v>
      </c>
      <c r="K11992">
        <v>100</v>
      </c>
      <c r="L11992" s="5" t="s">
        <v>23211</v>
      </c>
      <c r="M11992" s="5" t="s">
        <v>70</v>
      </c>
      <c r="N11992">
        <v>1</v>
      </c>
      <c r="O11992" t="s">
        <v>135</v>
      </c>
      <c r="P11992" s="1">
        <v>45729</v>
      </c>
      <c r="Q11992" s="1">
        <v>45746</v>
      </c>
      <c r="R11992">
        <v>2257</v>
      </c>
      <c r="S11992" s="4">
        <v>8.4</v>
      </c>
      <c r="T11992" t="s">
        <v>79</v>
      </c>
    </row>
    <row r="11993" spans="1:20" x14ac:dyDescent="0.35">
      <c r="A11993" t="s">
        <v>23212</v>
      </c>
      <c r="B11993" s="5" t="s">
        <v>21</v>
      </c>
      <c r="C11993" s="6">
        <v>91308</v>
      </c>
      <c r="D11993" t="s">
        <v>22</v>
      </c>
      <c r="E11993">
        <v>91308</v>
      </c>
      <c r="F11993" s="5" t="s">
        <v>50</v>
      </c>
      <c r="G11993" s="5" t="s">
        <v>42</v>
      </c>
      <c r="H11993" s="5" t="s">
        <v>129</v>
      </c>
      <c r="I11993" t="s">
        <v>44</v>
      </c>
      <c r="J11993" t="s">
        <v>129</v>
      </c>
      <c r="K11993">
        <v>100</v>
      </c>
      <c r="L11993" s="5" t="s">
        <v>23213</v>
      </c>
      <c r="M11993" s="5" t="s">
        <v>54</v>
      </c>
      <c r="N11993">
        <v>2</v>
      </c>
      <c r="O11993" t="s">
        <v>107</v>
      </c>
      <c r="P11993" s="1">
        <v>45441</v>
      </c>
      <c r="Q11993" s="1">
        <v>45476</v>
      </c>
      <c r="R11993">
        <v>1125</v>
      </c>
      <c r="S11993" s="4">
        <v>9.6999999999999993</v>
      </c>
      <c r="T11993" t="s">
        <v>38</v>
      </c>
    </row>
    <row r="11994" spans="1:20" x14ac:dyDescent="0.35">
      <c r="A11994" t="s">
        <v>23214</v>
      </c>
      <c r="B11994" s="5" t="s">
        <v>217</v>
      </c>
      <c r="C11994" s="6">
        <v>101994</v>
      </c>
      <c r="D11994" t="s">
        <v>22</v>
      </c>
      <c r="E11994">
        <v>101994</v>
      </c>
      <c r="F11994" s="5" t="s">
        <v>50</v>
      </c>
      <c r="G11994" s="5" t="s">
        <v>59</v>
      </c>
      <c r="H11994" s="5" t="s">
        <v>101</v>
      </c>
      <c r="I11994" t="s">
        <v>35</v>
      </c>
      <c r="J11994" t="s">
        <v>101</v>
      </c>
      <c r="K11994">
        <v>50</v>
      </c>
      <c r="L11994" s="5" t="s">
        <v>23215</v>
      </c>
      <c r="M11994" s="5" t="s">
        <v>70</v>
      </c>
      <c r="N11994">
        <v>3</v>
      </c>
      <c r="O11994" t="s">
        <v>112</v>
      </c>
      <c r="P11994" s="1">
        <v>45725</v>
      </c>
      <c r="Q11994" s="1">
        <v>45750</v>
      </c>
      <c r="R11994">
        <v>1316</v>
      </c>
      <c r="S11994" s="4">
        <v>7.3</v>
      </c>
      <c r="T11994" t="s">
        <v>277</v>
      </c>
    </row>
    <row r="11995" spans="1:20" x14ac:dyDescent="0.35">
      <c r="A11995" t="s">
        <v>23216</v>
      </c>
      <c r="B11995" s="5" t="s">
        <v>73</v>
      </c>
      <c r="C11995" s="6">
        <v>63814</v>
      </c>
      <c r="D11995" t="s">
        <v>65</v>
      </c>
      <c r="E11995">
        <v>82958</v>
      </c>
      <c r="F11995" s="5" t="s">
        <v>58</v>
      </c>
      <c r="G11995" s="5" t="s">
        <v>59</v>
      </c>
      <c r="H11995" s="5" t="s">
        <v>67</v>
      </c>
      <c r="I11995" t="s">
        <v>26</v>
      </c>
      <c r="J11995" t="s">
        <v>67</v>
      </c>
      <c r="K11995">
        <v>0</v>
      </c>
      <c r="L11995" s="5" t="s">
        <v>11838</v>
      </c>
      <c r="M11995" s="5" t="s">
        <v>54</v>
      </c>
      <c r="N11995">
        <v>1</v>
      </c>
      <c r="O11995" t="s">
        <v>78</v>
      </c>
      <c r="P11995" s="1">
        <v>45649</v>
      </c>
      <c r="Q11995" s="1">
        <v>45695</v>
      </c>
      <c r="R11995">
        <v>1775</v>
      </c>
      <c r="S11995" s="4">
        <v>5.5</v>
      </c>
      <c r="T11995" t="s">
        <v>118</v>
      </c>
    </row>
    <row r="11996" spans="1:20" x14ac:dyDescent="0.35">
      <c r="A11996" t="s">
        <v>23217</v>
      </c>
      <c r="B11996" s="5" t="s">
        <v>28801</v>
      </c>
      <c r="C11996" s="6">
        <v>82096</v>
      </c>
      <c r="D11996" t="s">
        <v>120</v>
      </c>
      <c r="E11996">
        <v>73886</v>
      </c>
      <c r="F11996" s="5" t="s">
        <v>58</v>
      </c>
      <c r="G11996" s="5" t="s">
        <v>51</v>
      </c>
      <c r="H11996" s="5" t="s">
        <v>121</v>
      </c>
      <c r="I11996" t="s">
        <v>26</v>
      </c>
      <c r="J11996" t="s">
        <v>121</v>
      </c>
      <c r="K11996">
        <v>50</v>
      </c>
      <c r="L11996" s="5" t="s">
        <v>23218</v>
      </c>
      <c r="M11996" s="5" t="s">
        <v>54</v>
      </c>
      <c r="N11996">
        <v>1</v>
      </c>
      <c r="O11996" t="s">
        <v>172</v>
      </c>
      <c r="P11996" s="1">
        <v>45317</v>
      </c>
      <c r="Q11996" s="1">
        <v>45354</v>
      </c>
      <c r="R11996">
        <v>2046</v>
      </c>
      <c r="S11996" s="4">
        <v>7.2</v>
      </c>
      <c r="T11996" t="s">
        <v>153</v>
      </c>
    </row>
    <row r="11997" spans="1:20" x14ac:dyDescent="0.35">
      <c r="A11997" t="s">
        <v>23219</v>
      </c>
      <c r="B11997" s="5" t="s">
        <v>174</v>
      </c>
      <c r="C11997" s="6">
        <v>139446</v>
      </c>
      <c r="D11997" t="s">
        <v>22</v>
      </c>
      <c r="E11997">
        <v>139446</v>
      </c>
      <c r="F11997" s="5" t="s">
        <v>66</v>
      </c>
      <c r="G11997" s="5" t="s">
        <v>51</v>
      </c>
      <c r="H11997" s="5" t="s">
        <v>101</v>
      </c>
      <c r="I11997" t="s">
        <v>35</v>
      </c>
      <c r="J11997" t="s">
        <v>101</v>
      </c>
      <c r="K11997">
        <v>0</v>
      </c>
      <c r="L11997" s="5" t="s">
        <v>726</v>
      </c>
      <c r="M11997" s="5" t="s">
        <v>28</v>
      </c>
      <c r="N11997">
        <v>8</v>
      </c>
      <c r="O11997" t="s">
        <v>85</v>
      </c>
      <c r="P11997" s="1">
        <v>45774</v>
      </c>
      <c r="Q11997" s="1">
        <v>45808</v>
      </c>
      <c r="R11997">
        <v>1178</v>
      </c>
      <c r="S11997" s="4">
        <v>5.2</v>
      </c>
      <c r="T11997" t="s">
        <v>55</v>
      </c>
    </row>
    <row r="11998" spans="1:20" x14ac:dyDescent="0.35">
      <c r="A11998" t="s">
        <v>23220</v>
      </c>
      <c r="B11998" s="5" t="s">
        <v>73</v>
      </c>
      <c r="C11998" s="6">
        <v>50489</v>
      </c>
      <c r="D11998" t="s">
        <v>74</v>
      </c>
      <c r="E11998">
        <v>63111</v>
      </c>
      <c r="F11998" s="5" t="s">
        <v>58</v>
      </c>
      <c r="G11998" s="5" t="s">
        <v>24</v>
      </c>
      <c r="H11998" s="5" t="s">
        <v>75</v>
      </c>
      <c r="I11998" t="s">
        <v>44</v>
      </c>
      <c r="J11998" t="s">
        <v>75</v>
      </c>
      <c r="K11998">
        <v>0</v>
      </c>
      <c r="L11998" s="5" t="s">
        <v>23221</v>
      </c>
      <c r="M11998" s="5" t="s">
        <v>70</v>
      </c>
      <c r="N11998">
        <v>1</v>
      </c>
      <c r="O11998" t="s">
        <v>112</v>
      </c>
      <c r="P11998" s="1">
        <v>45480</v>
      </c>
      <c r="Q11998" s="1">
        <v>45534</v>
      </c>
      <c r="R11998">
        <v>1144</v>
      </c>
      <c r="S11998" s="4">
        <v>8.1999999999999993</v>
      </c>
      <c r="T11998" t="s">
        <v>108</v>
      </c>
    </row>
    <row r="11999" spans="1:20" x14ac:dyDescent="0.35">
      <c r="A11999" t="s">
        <v>23222</v>
      </c>
      <c r="B11999" s="5" t="s">
        <v>28802</v>
      </c>
      <c r="C11999" s="6">
        <v>202463</v>
      </c>
      <c r="D11999" t="s">
        <v>41</v>
      </c>
      <c r="E11999">
        <v>172094</v>
      </c>
      <c r="F11999" s="5" t="s">
        <v>23</v>
      </c>
      <c r="G11999" s="5" t="s">
        <v>42</v>
      </c>
      <c r="H11999" s="5" t="s">
        <v>60</v>
      </c>
      <c r="I11999" t="s">
        <v>35</v>
      </c>
      <c r="J11999" t="s">
        <v>60</v>
      </c>
      <c r="K11999">
        <v>50</v>
      </c>
      <c r="L11999" s="5" t="s">
        <v>23223</v>
      </c>
      <c r="M11999" s="5" t="s">
        <v>28</v>
      </c>
      <c r="N11999">
        <v>18</v>
      </c>
      <c r="O11999" t="s">
        <v>167</v>
      </c>
      <c r="P11999" s="1">
        <v>45419</v>
      </c>
      <c r="Q11999" s="1">
        <v>45451</v>
      </c>
      <c r="R11999">
        <v>2361</v>
      </c>
      <c r="S11999" s="4">
        <v>5.0999999999999996</v>
      </c>
      <c r="T11999" t="s">
        <v>30</v>
      </c>
    </row>
    <row r="12000" spans="1:20" x14ac:dyDescent="0.35">
      <c r="A12000" t="s">
        <v>23224</v>
      </c>
      <c r="B12000" s="5" t="s">
        <v>73</v>
      </c>
      <c r="C12000" s="6">
        <v>257007</v>
      </c>
      <c r="D12000" t="s">
        <v>22</v>
      </c>
      <c r="E12000">
        <v>257007</v>
      </c>
      <c r="F12000" s="5" t="s">
        <v>23</v>
      </c>
      <c r="G12000" s="5" t="s">
        <v>51</v>
      </c>
      <c r="H12000" s="5" t="s">
        <v>191</v>
      </c>
      <c r="I12000" t="s">
        <v>35</v>
      </c>
      <c r="J12000" t="s">
        <v>191</v>
      </c>
      <c r="K12000">
        <v>0</v>
      </c>
      <c r="L12000" s="5" t="s">
        <v>23225</v>
      </c>
      <c r="M12000" s="5" t="s">
        <v>28</v>
      </c>
      <c r="N12000">
        <v>16</v>
      </c>
      <c r="O12000" t="s">
        <v>112</v>
      </c>
      <c r="P12000" s="1">
        <v>45745</v>
      </c>
      <c r="Q12000" s="1">
        <v>45810</v>
      </c>
      <c r="R12000">
        <v>2113</v>
      </c>
      <c r="S12000" s="4">
        <v>8.4</v>
      </c>
      <c r="T12000" t="s">
        <v>153</v>
      </c>
    </row>
    <row r="12001" spans="1:20" x14ac:dyDescent="0.35">
      <c r="A12001" t="s">
        <v>23226</v>
      </c>
      <c r="B12001" s="5" t="s">
        <v>174</v>
      </c>
      <c r="C12001" s="6">
        <v>165859</v>
      </c>
      <c r="D12001" t="s">
        <v>33</v>
      </c>
      <c r="E12001">
        <v>18244490</v>
      </c>
      <c r="F12001" s="5" t="s">
        <v>66</v>
      </c>
      <c r="G12001" s="5" t="s">
        <v>51</v>
      </c>
      <c r="H12001" s="5" t="s">
        <v>34</v>
      </c>
      <c r="I12001" t="s">
        <v>35</v>
      </c>
      <c r="J12001" t="s">
        <v>34</v>
      </c>
      <c r="K12001">
        <v>50</v>
      </c>
      <c r="L12001" s="5" t="s">
        <v>23227</v>
      </c>
      <c r="M12001" s="5" t="s">
        <v>54</v>
      </c>
      <c r="N12001">
        <v>5</v>
      </c>
      <c r="O12001" t="s">
        <v>131</v>
      </c>
      <c r="P12001" s="1">
        <v>45600</v>
      </c>
      <c r="Q12001" s="1">
        <v>45669</v>
      </c>
      <c r="R12001">
        <v>1168</v>
      </c>
      <c r="S12001" s="4">
        <v>5.2</v>
      </c>
      <c r="T12001" t="s">
        <v>47</v>
      </c>
    </row>
    <row r="12002" spans="1:20" x14ac:dyDescent="0.35">
      <c r="A12002" t="s">
        <v>23228</v>
      </c>
      <c r="B12002" s="5" t="s">
        <v>217</v>
      </c>
      <c r="C12002" s="6">
        <v>269890</v>
      </c>
      <c r="D12002" t="s">
        <v>22</v>
      </c>
      <c r="E12002">
        <v>269890</v>
      </c>
      <c r="F12002" s="5" t="s">
        <v>23</v>
      </c>
      <c r="G12002" s="5" t="s">
        <v>51</v>
      </c>
      <c r="H12002" s="5" t="s">
        <v>68</v>
      </c>
      <c r="I12002" t="s">
        <v>44</v>
      </c>
      <c r="J12002" t="s">
        <v>68</v>
      </c>
      <c r="K12002">
        <v>0</v>
      </c>
      <c r="L12002" s="5" t="s">
        <v>23229</v>
      </c>
      <c r="M12002" s="5" t="s">
        <v>28</v>
      </c>
      <c r="N12002">
        <v>19</v>
      </c>
      <c r="O12002" t="s">
        <v>71</v>
      </c>
      <c r="P12002" s="1">
        <v>45360</v>
      </c>
      <c r="Q12002" s="1">
        <v>45376</v>
      </c>
      <c r="R12002">
        <v>1218</v>
      </c>
      <c r="S12002" s="4">
        <v>5.8</v>
      </c>
      <c r="T12002" t="s">
        <v>243</v>
      </c>
    </row>
    <row r="12003" spans="1:20" x14ac:dyDescent="0.35">
      <c r="A12003" t="s">
        <v>23230</v>
      </c>
      <c r="B12003" s="5" t="s">
        <v>28799</v>
      </c>
      <c r="C12003" s="6">
        <v>249468</v>
      </c>
      <c r="D12003" t="s">
        <v>41</v>
      </c>
      <c r="E12003">
        <v>212048</v>
      </c>
      <c r="F12003" s="5" t="s">
        <v>23</v>
      </c>
      <c r="G12003" s="5" t="s">
        <v>51</v>
      </c>
      <c r="H12003" s="5" t="s">
        <v>126</v>
      </c>
      <c r="I12003" t="s">
        <v>26</v>
      </c>
      <c r="J12003" t="s">
        <v>126</v>
      </c>
      <c r="K12003">
        <v>100</v>
      </c>
      <c r="L12003" s="5" t="s">
        <v>15806</v>
      </c>
      <c r="M12003" s="5" t="s">
        <v>54</v>
      </c>
      <c r="N12003">
        <v>16</v>
      </c>
      <c r="O12003" t="s">
        <v>107</v>
      </c>
      <c r="P12003" s="1">
        <v>45457</v>
      </c>
      <c r="Q12003" s="1">
        <v>45488</v>
      </c>
      <c r="R12003">
        <v>534</v>
      </c>
      <c r="S12003" s="4">
        <v>5</v>
      </c>
      <c r="T12003" t="s">
        <v>55</v>
      </c>
    </row>
    <row r="12004" spans="1:20" x14ac:dyDescent="0.35">
      <c r="A12004" t="s">
        <v>23231</v>
      </c>
      <c r="B12004" s="5" t="s">
        <v>57</v>
      </c>
      <c r="C12004" s="6">
        <v>146512</v>
      </c>
      <c r="D12004" t="s">
        <v>65</v>
      </c>
      <c r="E12004">
        <v>190466</v>
      </c>
      <c r="F12004" s="5" t="s">
        <v>66</v>
      </c>
      <c r="G12004" s="5" t="s">
        <v>59</v>
      </c>
      <c r="H12004" s="5" t="s">
        <v>67</v>
      </c>
      <c r="I12004" t="s">
        <v>26</v>
      </c>
      <c r="J12004" t="s">
        <v>67</v>
      </c>
      <c r="K12004">
        <v>100</v>
      </c>
      <c r="L12004" s="5" t="s">
        <v>23232</v>
      </c>
      <c r="M12004" s="5" t="s">
        <v>70</v>
      </c>
      <c r="N12004">
        <v>7</v>
      </c>
      <c r="O12004" t="s">
        <v>172</v>
      </c>
      <c r="P12004" s="1">
        <v>45655</v>
      </c>
      <c r="Q12004" s="1">
        <v>45684</v>
      </c>
      <c r="R12004">
        <v>728</v>
      </c>
      <c r="S12004" s="4">
        <v>5.8</v>
      </c>
      <c r="T12004" t="s">
        <v>210</v>
      </c>
    </row>
    <row r="12005" spans="1:20" x14ac:dyDescent="0.35">
      <c r="A12005" t="s">
        <v>23233</v>
      </c>
      <c r="B12005" s="5" t="s">
        <v>57</v>
      </c>
      <c r="C12005" s="6">
        <v>74373</v>
      </c>
      <c r="D12005" t="s">
        <v>41</v>
      </c>
      <c r="E12005">
        <v>63217</v>
      </c>
      <c r="F12005" s="5" t="s">
        <v>50</v>
      </c>
      <c r="G12005" s="5" t="s">
        <v>42</v>
      </c>
      <c r="H12005" s="5" t="s">
        <v>151</v>
      </c>
      <c r="I12005" t="s">
        <v>44</v>
      </c>
      <c r="J12005" t="s">
        <v>151</v>
      </c>
      <c r="K12005">
        <v>0</v>
      </c>
      <c r="L12005" s="5" t="s">
        <v>23234</v>
      </c>
      <c r="M12005" s="5" t="s">
        <v>70</v>
      </c>
      <c r="N12005">
        <v>4</v>
      </c>
      <c r="O12005" t="s">
        <v>78</v>
      </c>
      <c r="P12005" s="1">
        <v>45605</v>
      </c>
      <c r="Q12005" s="1">
        <v>45673</v>
      </c>
      <c r="R12005">
        <v>1187</v>
      </c>
      <c r="S12005" s="4">
        <v>8.1</v>
      </c>
      <c r="T12005" t="s">
        <v>55</v>
      </c>
    </row>
    <row r="12006" spans="1:20" x14ac:dyDescent="0.35">
      <c r="A12006" t="s">
        <v>23235</v>
      </c>
      <c r="B12006" s="5" t="s">
        <v>73</v>
      </c>
      <c r="C12006" s="6">
        <v>191280</v>
      </c>
      <c r="D12006" t="s">
        <v>22</v>
      </c>
      <c r="E12006">
        <v>191280</v>
      </c>
      <c r="F12006" s="5" t="s">
        <v>23</v>
      </c>
      <c r="G12006" s="5" t="s">
        <v>42</v>
      </c>
      <c r="H12006" s="5" t="s">
        <v>191</v>
      </c>
      <c r="I12006" t="s">
        <v>26</v>
      </c>
      <c r="J12006" t="s">
        <v>915</v>
      </c>
      <c r="K12006">
        <v>100</v>
      </c>
      <c r="L12006" s="5" t="s">
        <v>23236</v>
      </c>
      <c r="M12006" s="5" t="s">
        <v>28</v>
      </c>
      <c r="N12006">
        <v>18</v>
      </c>
      <c r="O12006" t="s">
        <v>78</v>
      </c>
      <c r="P12006" s="1">
        <v>45379</v>
      </c>
      <c r="Q12006" s="1">
        <v>45428</v>
      </c>
      <c r="R12006">
        <v>789</v>
      </c>
      <c r="S12006" s="4">
        <v>5.7</v>
      </c>
      <c r="T12006" t="s">
        <v>243</v>
      </c>
    </row>
    <row r="12007" spans="1:20" x14ac:dyDescent="0.35">
      <c r="A12007" t="s">
        <v>23237</v>
      </c>
      <c r="B12007" s="5" t="s">
        <v>91</v>
      </c>
      <c r="C12007" s="6">
        <v>122748</v>
      </c>
      <c r="D12007" t="s">
        <v>41</v>
      </c>
      <c r="E12007">
        <v>104336</v>
      </c>
      <c r="F12007" s="5" t="s">
        <v>66</v>
      </c>
      <c r="G12007" s="5" t="s">
        <v>42</v>
      </c>
      <c r="H12007" s="5" t="s">
        <v>43</v>
      </c>
      <c r="I12007" t="s">
        <v>26</v>
      </c>
      <c r="J12007" t="s">
        <v>43</v>
      </c>
      <c r="K12007">
        <v>100</v>
      </c>
      <c r="L12007" s="5" t="s">
        <v>23238</v>
      </c>
      <c r="M12007" s="5" t="s">
        <v>37</v>
      </c>
      <c r="N12007">
        <v>8</v>
      </c>
      <c r="O12007" t="s">
        <v>112</v>
      </c>
      <c r="P12007" s="1">
        <v>45618</v>
      </c>
      <c r="Q12007" s="1">
        <v>45691</v>
      </c>
      <c r="R12007">
        <v>1419</v>
      </c>
      <c r="S12007" s="4">
        <v>5.3</v>
      </c>
      <c r="T12007" t="s">
        <v>108</v>
      </c>
    </row>
    <row r="12008" spans="1:20" x14ac:dyDescent="0.35">
      <c r="A12008" t="s">
        <v>23239</v>
      </c>
      <c r="B12008" s="5" t="s">
        <v>100</v>
      </c>
      <c r="C12008" s="6">
        <v>40909</v>
      </c>
      <c r="D12008" t="s">
        <v>22</v>
      </c>
      <c r="E12008">
        <v>40909</v>
      </c>
      <c r="F12008" s="5" t="s">
        <v>66</v>
      </c>
      <c r="G12008" s="5" t="s">
        <v>24</v>
      </c>
      <c r="H12008" s="5" t="s">
        <v>116</v>
      </c>
      <c r="I12008" t="s">
        <v>26</v>
      </c>
      <c r="J12008" t="s">
        <v>116</v>
      </c>
      <c r="K12008">
        <v>50</v>
      </c>
      <c r="L12008" s="5" t="s">
        <v>18097</v>
      </c>
      <c r="M12008" s="5" t="s">
        <v>28</v>
      </c>
      <c r="N12008">
        <v>7</v>
      </c>
      <c r="O12008" t="s">
        <v>88</v>
      </c>
      <c r="P12008" s="1">
        <v>45511</v>
      </c>
      <c r="Q12008" s="1">
        <v>45543</v>
      </c>
      <c r="R12008">
        <v>2498</v>
      </c>
      <c r="S12008" s="4">
        <v>9.3000000000000007</v>
      </c>
      <c r="T12008" t="s">
        <v>30</v>
      </c>
    </row>
    <row r="12009" spans="1:20" x14ac:dyDescent="0.35">
      <c r="A12009" t="s">
        <v>23240</v>
      </c>
      <c r="B12009" s="5" t="s">
        <v>105</v>
      </c>
      <c r="C12009" s="6">
        <v>51031</v>
      </c>
      <c r="D12009" t="s">
        <v>22</v>
      </c>
      <c r="E12009">
        <v>51031</v>
      </c>
      <c r="F12009" s="5" t="s">
        <v>23</v>
      </c>
      <c r="G12009" s="5" t="s">
        <v>42</v>
      </c>
      <c r="H12009" s="5" t="s">
        <v>116</v>
      </c>
      <c r="I12009" t="s">
        <v>26</v>
      </c>
      <c r="J12009" t="s">
        <v>116</v>
      </c>
      <c r="K12009">
        <v>0</v>
      </c>
      <c r="L12009" s="5" t="s">
        <v>23241</v>
      </c>
      <c r="M12009" s="5" t="s">
        <v>54</v>
      </c>
      <c r="N12009">
        <v>12</v>
      </c>
      <c r="O12009" t="s">
        <v>107</v>
      </c>
      <c r="P12009" s="1">
        <v>45678</v>
      </c>
      <c r="Q12009" s="1">
        <v>45700</v>
      </c>
      <c r="R12009">
        <v>1890</v>
      </c>
      <c r="S12009" s="4">
        <v>10</v>
      </c>
      <c r="T12009" t="s">
        <v>63</v>
      </c>
    </row>
    <row r="12010" spans="1:20" x14ac:dyDescent="0.35">
      <c r="A12010" t="s">
        <v>23242</v>
      </c>
      <c r="B12010" s="5" t="s">
        <v>100</v>
      </c>
      <c r="C12010" s="6">
        <v>111269</v>
      </c>
      <c r="D12010" t="s">
        <v>120</v>
      </c>
      <c r="E12010">
        <v>100142</v>
      </c>
      <c r="F12010" s="5" t="s">
        <v>50</v>
      </c>
      <c r="G12010" s="5" t="s">
        <v>24</v>
      </c>
      <c r="H12010" s="5" t="s">
        <v>121</v>
      </c>
      <c r="I12010" t="s">
        <v>26</v>
      </c>
      <c r="J12010" t="s">
        <v>121</v>
      </c>
      <c r="K12010">
        <v>0</v>
      </c>
      <c r="L12010" s="5" t="s">
        <v>23243</v>
      </c>
      <c r="M12010" s="5" t="s">
        <v>28</v>
      </c>
      <c r="N12010">
        <v>4</v>
      </c>
      <c r="O12010" t="s">
        <v>46</v>
      </c>
      <c r="P12010" s="1">
        <v>45548</v>
      </c>
      <c r="Q12010" s="1">
        <v>45572</v>
      </c>
      <c r="R12010">
        <v>1949</v>
      </c>
      <c r="S12010" s="4">
        <v>6.5</v>
      </c>
      <c r="T12010" t="s">
        <v>103</v>
      </c>
    </row>
    <row r="12011" spans="1:20" x14ac:dyDescent="0.35">
      <c r="A12011" t="s">
        <v>23244</v>
      </c>
      <c r="B12011" s="5" t="s">
        <v>28802</v>
      </c>
      <c r="C12011" s="6">
        <v>68234</v>
      </c>
      <c r="D12011" t="s">
        <v>41</v>
      </c>
      <c r="E12011">
        <v>57999</v>
      </c>
      <c r="F12011" s="5" t="s">
        <v>58</v>
      </c>
      <c r="G12011" s="5" t="s">
        <v>59</v>
      </c>
      <c r="H12011" s="5" t="s">
        <v>151</v>
      </c>
      <c r="I12011" t="s">
        <v>35</v>
      </c>
      <c r="J12011" t="s">
        <v>121</v>
      </c>
      <c r="K12011">
        <v>100</v>
      </c>
      <c r="L12011" s="5" t="s">
        <v>23245</v>
      </c>
      <c r="M12011" s="5" t="s">
        <v>28</v>
      </c>
      <c r="N12011">
        <v>1</v>
      </c>
      <c r="O12011" t="s">
        <v>29</v>
      </c>
      <c r="P12011" s="1">
        <v>45631</v>
      </c>
      <c r="Q12011" s="1">
        <v>45689</v>
      </c>
      <c r="R12011">
        <v>2202</v>
      </c>
      <c r="S12011" s="4">
        <v>5.9</v>
      </c>
      <c r="T12011" t="s">
        <v>55</v>
      </c>
    </row>
    <row r="12012" spans="1:20" x14ac:dyDescent="0.35">
      <c r="A12012" t="s">
        <v>23246</v>
      </c>
      <c r="B12012" s="5" t="s">
        <v>100</v>
      </c>
      <c r="C12012" s="6">
        <v>138852</v>
      </c>
      <c r="D12012" t="s">
        <v>22</v>
      </c>
      <c r="E12012">
        <v>138852</v>
      </c>
      <c r="F12012" s="5" t="s">
        <v>50</v>
      </c>
      <c r="G12012" s="5" t="s">
        <v>59</v>
      </c>
      <c r="H12012" s="5" t="s">
        <v>97</v>
      </c>
      <c r="I12012" t="s">
        <v>35</v>
      </c>
      <c r="J12012" t="s">
        <v>768</v>
      </c>
      <c r="K12012">
        <v>50</v>
      </c>
      <c r="L12012" s="5" t="s">
        <v>23247</v>
      </c>
      <c r="M12012" s="5" t="s">
        <v>37</v>
      </c>
      <c r="N12012">
        <v>2</v>
      </c>
      <c r="O12012" t="s">
        <v>167</v>
      </c>
      <c r="P12012" s="1">
        <v>45380</v>
      </c>
      <c r="Q12012" s="1">
        <v>45424</v>
      </c>
      <c r="R12012">
        <v>2392</v>
      </c>
      <c r="S12012" s="4">
        <v>8.3000000000000007</v>
      </c>
      <c r="T12012" t="s">
        <v>30</v>
      </c>
    </row>
    <row r="12013" spans="1:20" x14ac:dyDescent="0.35">
      <c r="A12013" t="s">
        <v>23248</v>
      </c>
      <c r="B12013" s="5" t="s">
        <v>28802</v>
      </c>
      <c r="C12013" s="6">
        <v>112322</v>
      </c>
      <c r="D12013" t="s">
        <v>22</v>
      </c>
      <c r="E12013">
        <v>112322</v>
      </c>
      <c r="F12013" s="5" t="s">
        <v>66</v>
      </c>
      <c r="G12013" s="5" t="s">
        <v>24</v>
      </c>
      <c r="H12013" s="5" t="s">
        <v>191</v>
      </c>
      <c r="I12013" t="s">
        <v>26</v>
      </c>
      <c r="J12013" t="s">
        <v>191</v>
      </c>
      <c r="K12013">
        <v>0</v>
      </c>
      <c r="L12013" s="5" t="s">
        <v>23249</v>
      </c>
      <c r="M12013" s="5" t="s">
        <v>37</v>
      </c>
      <c r="N12013">
        <v>8</v>
      </c>
      <c r="O12013" t="s">
        <v>88</v>
      </c>
      <c r="P12013" s="1">
        <v>45382</v>
      </c>
      <c r="Q12013" s="1">
        <v>45403</v>
      </c>
      <c r="R12013">
        <v>1766</v>
      </c>
      <c r="S12013" s="4">
        <v>5.0999999999999996</v>
      </c>
      <c r="T12013" t="s">
        <v>108</v>
      </c>
    </row>
    <row r="12014" spans="1:20" x14ac:dyDescent="0.35">
      <c r="A12014" t="s">
        <v>23250</v>
      </c>
      <c r="B12014" s="5" t="s">
        <v>73</v>
      </c>
      <c r="C12014" s="6">
        <v>172547</v>
      </c>
      <c r="D12014" t="s">
        <v>81</v>
      </c>
      <c r="E12014">
        <v>232938</v>
      </c>
      <c r="F12014" s="5" t="s">
        <v>23</v>
      </c>
      <c r="G12014" s="5" t="s">
        <v>24</v>
      </c>
      <c r="H12014" s="5" t="s">
        <v>82</v>
      </c>
      <c r="I12014" t="s">
        <v>35</v>
      </c>
      <c r="J12014" t="s">
        <v>82</v>
      </c>
      <c r="K12014">
        <v>0</v>
      </c>
      <c r="L12014" s="5" t="s">
        <v>23251</v>
      </c>
      <c r="M12014" s="5" t="s">
        <v>37</v>
      </c>
      <c r="N12014">
        <v>19</v>
      </c>
      <c r="O12014" t="s">
        <v>135</v>
      </c>
      <c r="P12014" s="1">
        <v>45670</v>
      </c>
      <c r="Q12014" s="1">
        <v>45691</v>
      </c>
      <c r="R12014">
        <v>1606</v>
      </c>
      <c r="S12014" s="4">
        <v>5.6</v>
      </c>
      <c r="T12014" t="s">
        <v>30</v>
      </c>
    </row>
    <row r="12015" spans="1:20" x14ac:dyDescent="0.35">
      <c r="A12015" t="s">
        <v>23252</v>
      </c>
      <c r="B12015" s="5" t="s">
        <v>91</v>
      </c>
      <c r="C12015" s="6">
        <v>210775</v>
      </c>
      <c r="D12015" t="s">
        <v>120</v>
      </c>
      <c r="E12015">
        <v>189698</v>
      </c>
      <c r="F12015" s="5" t="s">
        <v>66</v>
      </c>
      <c r="G12015" s="5" t="s">
        <v>42</v>
      </c>
      <c r="H12015" s="5" t="s">
        <v>121</v>
      </c>
      <c r="I12015" t="s">
        <v>26</v>
      </c>
      <c r="J12015" t="s">
        <v>121</v>
      </c>
      <c r="K12015">
        <v>50</v>
      </c>
      <c r="L12015" s="5" t="s">
        <v>23253</v>
      </c>
      <c r="M12015" s="5" t="s">
        <v>28</v>
      </c>
      <c r="N12015">
        <v>7</v>
      </c>
      <c r="O12015" t="s">
        <v>131</v>
      </c>
      <c r="P12015" s="1">
        <v>45713</v>
      </c>
      <c r="Q12015" s="1">
        <v>45740</v>
      </c>
      <c r="R12015">
        <v>891</v>
      </c>
      <c r="S12015" s="4">
        <v>6.1</v>
      </c>
      <c r="T12015" t="s">
        <v>55</v>
      </c>
    </row>
    <row r="12016" spans="1:20" x14ac:dyDescent="0.35">
      <c r="A12016" t="s">
        <v>23254</v>
      </c>
      <c r="B12016" s="5" t="s">
        <v>145</v>
      </c>
      <c r="C12016" s="6">
        <v>42437</v>
      </c>
      <c r="D12016" t="s">
        <v>22</v>
      </c>
      <c r="E12016">
        <v>42437</v>
      </c>
      <c r="F12016" s="5" t="s">
        <v>66</v>
      </c>
      <c r="G12016" s="5" t="s">
        <v>42</v>
      </c>
      <c r="H12016" s="5" t="s">
        <v>116</v>
      </c>
      <c r="I12016" t="s">
        <v>26</v>
      </c>
      <c r="J12016" t="s">
        <v>116</v>
      </c>
      <c r="K12016">
        <v>0</v>
      </c>
      <c r="L12016" s="5" t="s">
        <v>23255</v>
      </c>
      <c r="M12016" s="5" t="s">
        <v>70</v>
      </c>
      <c r="N12016">
        <v>5</v>
      </c>
      <c r="O12016" t="s">
        <v>131</v>
      </c>
      <c r="P12016" s="1">
        <v>45708</v>
      </c>
      <c r="Q12016" s="1">
        <v>45731</v>
      </c>
      <c r="R12016">
        <v>1846</v>
      </c>
      <c r="S12016" s="4">
        <v>7.9</v>
      </c>
      <c r="T12016" t="s">
        <v>118</v>
      </c>
    </row>
    <row r="12017" spans="1:20" x14ac:dyDescent="0.35">
      <c r="A12017" t="s">
        <v>23256</v>
      </c>
      <c r="B12017" s="5" t="s">
        <v>28802</v>
      </c>
      <c r="C12017" s="6">
        <v>75457</v>
      </c>
      <c r="D12017" t="s">
        <v>22</v>
      </c>
      <c r="E12017">
        <v>75457</v>
      </c>
      <c r="F12017" s="5" t="s">
        <v>50</v>
      </c>
      <c r="G12017" s="5" t="s">
        <v>59</v>
      </c>
      <c r="H12017" s="5" t="s">
        <v>165</v>
      </c>
      <c r="I12017" t="s">
        <v>26</v>
      </c>
      <c r="J12017" t="s">
        <v>165</v>
      </c>
      <c r="K12017">
        <v>0</v>
      </c>
      <c r="L12017" s="5" t="s">
        <v>23257</v>
      </c>
      <c r="M12017" s="5" t="s">
        <v>70</v>
      </c>
      <c r="N12017">
        <v>2</v>
      </c>
      <c r="O12017" t="s">
        <v>71</v>
      </c>
      <c r="P12017" s="1">
        <v>45307</v>
      </c>
      <c r="Q12017" s="1">
        <v>45360</v>
      </c>
      <c r="R12017">
        <v>510</v>
      </c>
      <c r="S12017" s="4">
        <v>5.0999999999999996</v>
      </c>
      <c r="T12017" t="s">
        <v>55</v>
      </c>
    </row>
    <row r="12018" spans="1:20" x14ac:dyDescent="0.35">
      <c r="A12018" t="s">
        <v>23258</v>
      </c>
      <c r="B12018" s="5" t="s">
        <v>28802</v>
      </c>
      <c r="C12018" s="6">
        <v>81055</v>
      </c>
      <c r="D12018" t="s">
        <v>81</v>
      </c>
      <c r="E12018">
        <v>109424</v>
      </c>
      <c r="F12018" s="5" t="s">
        <v>50</v>
      </c>
      <c r="G12018" s="5" t="s">
        <v>59</v>
      </c>
      <c r="H12018" s="5" t="s">
        <v>82</v>
      </c>
      <c r="I12018" t="s">
        <v>44</v>
      </c>
      <c r="J12018" t="s">
        <v>191</v>
      </c>
      <c r="K12018">
        <v>0</v>
      </c>
      <c r="L12018" s="5" t="s">
        <v>23259</v>
      </c>
      <c r="M12018" s="5" t="s">
        <v>28</v>
      </c>
      <c r="N12018">
        <v>3</v>
      </c>
      <c r="O12018" t="s">
        <v>172</v>
      </c>
      <c r="P12018" s="1">
        <v>45735</v>
      </c>
      <c r="Q12018" s="1">
        <v>45777</v>
      </c>
      <c r="R12018">
        <v>1842</v>
      </c>
      <c r="S12018" s="4">
        <v>8.3000000000000007</v>
      </c>
      <c r="T12018" t="s">
        <v>108</v>
      </c>
    </row>
    <row r="12019" spans="1:20" x14ac:dyDescent="0.35">
      <c r="A12019" t="s">
        <v>23260</v>
      </c>
      <c r="B12019" s="5" t="s">
        <v>174</v>
      </c>
      <c r="C12019" s="6">
        <v>158028</v>
      </c>
      <c r="D12019" t="s">
        <v>92</v>
      </c>
      <c r="E12019">
        <v>118521</v>
      </c>
      <c r="F12019" s="5" t="s">
        <v>23</v>
      </c>
      <c r="G12019" s="5" t="s">
        <v>42</v>
      </c>
      <c r="H12019" s="5" t="s">
        <v>93</v>
      </c>
      <c r="I12019" t="s">
        <v>44</v>
      </c>
      <c r="J12019" t="s">
        <v>93</v>
      </c>
      <c r="K12019">
        <v>100</v>
      </c>
      <c r="L12019" s="5" t="s">
        <v>23261</v>
      </c>
      <c r="M12019" s="5" t="s">
        <v>28</v>
      </c>
      <c r="N12019">
        <v>13</v>
      </c>
      <c r="O12019" t="s">
        <v>107</v>
      </c>
      <c r="P12019" s="1">
        <v>45616</v>
      </c>
      <c r="Q12019" s="1">
        <v>45659</v>
      </c>
      <c r="R12019">
        <v>2151</v>
      </c>
      <c r="S12019" s="4">
        <v>6.6</v>
      </c>
      <c r="T12019" t="s">
        <v>47</v>
      </c>
    </row>
    <row r="12020" spans="1:20" x14ac:dyDescent="0.35">
      <c r="A12020" t="s">
        <v>23262</v>
      </c>
      <c r="B12020" s="5" t="s">
        <v>49</v>
      </c>
      <c r="C12020" s="6">
        <v>85667</v>
      </c>
      <c r="D12020" t="s">
        <v>41</v>
      </c>
      <c r="E12020">
        <v>72817</v>
      </c>
      <c r="F12020" s="5" t="s">
        <v>50</v>
      </c>
      <c r="G12020" s="5" t="s">
        <v>59</v>
      </c>
      <c r="H12020" s="5" t="s">
        <v>151</v>
      </c>
      <c r="I12020" t="s">
        <v>35</v>
      </c>
      <c r="J12020" t="s">
        <v>151</v>
      </c>
      <c r="K12020">
        <v>100</v>
      </c>
      <c r="L12020" s="5" t="s">
        <v>23263</v>
      </c>
      <c r="M12020" s="5" t="s">
        <v>28</v>
      </c>
      <c r="N12020">
        <v>3</v>
      </c>
      <c r="O12020" t="s">
        <v>46</v>
      </c>
      <c r="P12020" s="1">
        <v>45722</v>
      </c>
      <c r="Q12020" s="1">
        <v>45761</v>
      </c>
      <c r="R12020">
        <v>1455</v>
      </c>
      <c r="S12020" s="4">
        <v>7.1</v>
      </c>
      <c r="T12020" t="s">
        <v>136</v>
      </c>
    </row>
    <row r="12021" spans="1:20" x14ac:dyDescent="0.35">
      <c r="A12021" t="s">
        <v>23264</v>
      </c>
      <c r="B12021" s="5" t="s">
        <v>73</v>
      </c>
      <c r="C12021" s="6">
        <v>92565</v>
      </c>
      <c r="D12021" t="s">
        <v>22</v>
      </c>
      <c r="E12021">
        <v>92565</v>
      </c>
      <c r="F12021" s="5" t="s">
        <v>50</v>
      </c>
      <c r="G12021" s="5" t="s">
        <v>51</v>
      </c>
      <c r="H12021" s="5" t="s">
        <v>165</v>
      </c>
      <c r="I12021" t="s">
        <v>35</v>
      </c>
      <c r="J12021" t="s">
        <v>165</v>
      </c>
      <c r="K12021">
        <v>100</v>
      </c>
      <c r="L12021" s="5" t="s">
        <v>23265</v>
      </c>
      <c r="M12021" s="5" t="s">
        <v>37</v>
      </c>
      <c r="N12021">
        <v>2</v>
      </c>
      <c r="O12021" t="s">
        <v>147</v>
      </c>
      <c r="P12021" s="1">
        <v>45337</v>
      </c>
      <c r="Q12021" s="1">
        <v>45385</v>
      </c>
      <c r="R12021">
        <v>2106</v>
      </c>
      <c r="S12021" s="4">
        <v>7.6</v>
      </c>
      <c r="T12021" t="s">
        <v>38</v>
      </c>
    </row>
    <row r="12022" spans="1:20" x14ac:dyDescent="0.35">
      <c r="A12022" t="s">
        <v>23266</v>
      </c>
      <c r="B12022" s="5" t="s">
        <v>21</v>
      </c>
      <c r="C12022" s="6">
        <v>218585</v>
      </c>
      <c r="D12022" t="s">
        <v>22</v>
      </c>
      <c r="E12022">
        <v>218585</v>
      </c>
      <c r="F12022" s="5" t="s">
        <v>23</v>
      </c>
      <c r="G12022" s="5" t="s">
        <v>51</v>
      </c>
      <c r="H12022" s="5" t="s">
        <v>101</v>
      </c>
      <c r="I12022" t="s">
        <v>44</v>
      </c>
      <c r="J12022" t="s">
        <v>101</v>
      </c>
      <c r="K12022">
        <v>0</v>
      </c>
      <c r="L12022" s="5" t="s">
        <v>23267</v>
      </c>
      <c r="M12022" s="5" t="s">
        <v>70</v>
      </c>
      <c r="N12022">
        <v>19</v>
      </c>
      <c r="O12022" t="s">
        <v>71</v>
      </c>
      <c r="P12022" s="1">
        <v>45709</v>
      </c>
      <c r="Q12022" s="1">
        <v>45776</v>
      </c>
      <c r="R12022">
        <v>1692</v>
      </c>
      <c r="S12022" s="4">
        <v>7.1</v>
      </c>
      <c r="T12022" t="s">
        <v>210</v>
      </c>
    </row>
    <row r="12023" spans="1:20" x14ac:dyDescent="0.35">
      <c r="A12023" t="s">
        <v>23268</v>
      </c>
      <c r="B12023" s="5" t="s">
        <v>91</v>
      </c>
      <c r="C12023" s="6">
        <v>135669</v>
      </c>
      <c r="D12023" t="s">
        <v>120</v>
      </c>
      <c r="E12023">
        <v>122102</v>
      </c>
      <c r="F12023" s="5" t="s">
        <v>50</v>
      </c>
      <c r="G12023" s="5" t="s">
        <v>59</v>
      </c>
      <c r="H12023" s="5" t="s">
        <v>121</v>
      </c>
      <c r="I12023" t="s">
        <v>44</v>
      </c>
      <c r="J12023" t="s">
        <v>121</v>
      </c>
      <c r="K12023">
        <v>100</v>
      </c>
      <c r="L12023" s="5" t="s">
        <v>23269</v>
      </c>
      <c r="M12023" s="5" t="s">
        <v>37</v>
      </c>
      <c r="N12023">
        <v>4</v>
      </c>
      <c r="O12023" t="s">
        <v>29</v>
      </c>
      <c r="P12023" s="1">
        <v>45462</v>
      </c>
      <c r="Q12023" s="1">
        <v>45483</v>
      </c>
      <c r="R12023">
        <v>1965</v>
      </c>
      <c r="S12023" s="4">
        <v>5.8</v>
      </c>
      <c r="T12023" t="s">
        <v>108</v>
      </c>
    </row>
    <row r="12024" spans="1:20" x14ac:dyDescent="0.35">
      <c r="A12024" t="s">
        <v>23270</v>
      </c>
      <c r="B12024" s="5" t="s">
        <v>91</v>
      </c>
      <c r="C12024" s="6">
        <v>161267</v>
      </c>
      <c r="D12024" t="s">
        <v>65</v>
      </c>
      <c r="E12024">
        <v>209647</v>
      </c>
      <c r="F12024" s="5" t="s">
        <v>66</v>
      </c>
      <c r="G12024" s="5" t="s">
        <v>59</v>
      </c>
      <c r="H12024" s="5" t="s">
        <v>67</v>
      </c>
      <c r="I12024" t="s">
        <v>26</v>
      </c>
      <c r="J12024" t="s">
        <v>75</v>
      </c>
      <c r="K12024">
        <v>50</v>
      </c>
      <c r="L12024" s="5" t="s">
        <v>23271</v>
      </c>
      <c r="M12024" s="5" t="s">
        <v>28</v>
      </c>
      <c r="N12024">
        <v>5</v>
      </c>
      <c r="O12024" t="s">
        <v>85</v>
      </c>
      <c r="P12024" s="1">
        <v>45511</v>
      </c>
      <c r="Q12024" s="1">
        <v>45546</v>
      </c>
      <c r="R12024">
        <v>1851</v>
      </c>
      <c r="S12024" s="4">
        <v>5.4</v>
      </c>
      <c r="T12024" t="s">
        <v>277</v>
      </c>
    </row>
    <row r="12025" spans="1:20" x14ac:dyDescent="0.35">
      <c r="A12025" t="s">
        <v>23272</v>
      </c>
      <c r="B12025" s="5" t="s">
        <v>28800</v>
      </c>
      <c r="C12025" s="6">
        <v>161659</v>
      </c>
      <c r="D12025" t="s">
        <v>41</v>
      </c>
      <c r="E12025">
        <v>137410</v>
      </c>
      <c r="F12025" s="5" t="s">
        <v>23</v>
      </c>
      <c r="G12025" s="5" t="s">
        <v>24</v>
      </c>
      <c r="H12025" s="5" t="s">
        <v>151</v>
      </c>
      <c r="I12025" t="s">
        <v>35</v>
      </c>
      <c r="J12025" t="s">
        <v>151</v>
      </c>
      <c r="K12025">
        <v>100</v>
      </c>
      <c r="L12025" s="5" t="s">
        <v>23273</v>
      </c>
      <c r="M12025" s="5" t="s">
        <v>28</v>
      </c>
      <c r="N12025">
        <v>12</v>
      </c>
      <c r="O12025" t="s">
        <v>62</v>
      </c>
      <c r="P12025" s="1">
        <v>45297</v>
      </c>
      <c r="Q12025" s="1">
        <v>45346</v>
      </c>
      <c r="R12025">
        <v>730</v>
      </c>
      <c r="S12025" s="4">
        <v>5.0999999999999996</v>
      </c>
      <c r="T12025" t="s">
        <v>277</v>
      </c>
    </row>
    <row r="12026" spans="1:20" x14ac:dyDescent="0.35">
      <c r="A12026" t="s">
        <v>23274</v>
      </c>
      <c r="B12026" s="5" t="s">
        <v>145</v>
      </c>
      <c r="C12026" s="6">
        <v>84538</v>
      </c>
      <c r="D12026" t="s">
        <v>92</v>
      </c>
      <c r="E12026">
        <v>63404</v>
      </c>
      <c r="F12026" s="5" t="s">
        <v>58</v>
      </c>
      <c r="G12026" s="5" t="s">
        <v>42</v>
      </c>
      <c r="H12026" s="5" t="s">
        <v>93</v>
      </c>
      <c r="I12026" t="s">
        <v>35</v>
      </c>
      <c r="J12026" t="s">
        <v>93</v>
      </c>
      <c r="K12026">
        <v>0</v>
      </c>
      <c r="L12026" s="5" t="s">
        <v>23275</v>
      </c>
      <c r="M12026" s="5" t="s">
        <v>37</v>
      </c>
      <c r="N12026">
        <v>0</v>
      </c>
      <c r="O12026" t="s">
        <v>147</v>
      </c>
      <c r="P12026" s="1">
        <v>45340</v>
      </c>
      <c r="Q12026" s="1">
        <v>45355</v>
      </c>
      <c r="R12026">
        <v>1481</v>
      </c>
      <c r="S12026" s="4">
        <v>8.1999999999999993</v>
      </c>
      <c r="T12026" t="s">
        <v>38</v>
      </c>
    </row>
    <row r="12027" spans="1:20" x14ac:dyDescent="0.35">
      <c r="A12027" t="s">
        <v>23276</v>
      </c>
      <c r="B12027" s="5" t="s">
        <v>73</v>
      </c>
      <c r="C12027" s="6">
        <v>123396</v>
      </c>
      <c r="D12027" t="s">
        <v>41</v>
      </c>
      <c r="E12027">
        <v>104887</v>
      </c>
      <c r="F12027" s="5" t="s">
        <v>66</v>
      </c>
      <c r="G12027" s="5" t="s">
        <v>42</v>
      </c>
      <c r="H12027" s="5" t="s">
        <v>43</v>
      </c>
      <c r="I12027" t="s">
        <v>44</v>
      </c>
      <c r="J12027" t="s">
        <v>76</v>
      </c>
      <c r="K12027">
        <v>100</v>
      </c>
      <c r="L12027" s="5" t="s">
        <v>23277</v>
      </c>
      <c r="M12027" s="5" t="s">
        <v>70</v>
      </c>
      <c r="N12027">
        <v>7</v>
      </c>
      <c r="O12027" t="s">
        <v>62</v>
      </c>
      <c r="P12027" s="1">
        <v>45733</v>
      </c>
      <c r="Q12027" s="1">
        <v>45780</v>
      </c>
      <c r="R12027">
        <v>1628</v>
      </c>
      <c r="S12027" s="4">
        <v>9.6</v>
      </c>
      <c r="T12027" t="s">
        <v>55</v>
      </c>
    </row>
    <row r="12028" spans="1:20" x14ac:dyDescent="0.35">
      <c r="A12028" t="s">
        <v>23278</v>
      </c>
      <c r="B12028" s="5" t="s">
        <v>217</v>
      </c>
      <c r="C12028" s="6">
        <v>94740</v>
      </c>
      <c r="D12028" t="s">
        <v>22</v>
      </c>
      <c r="E12028">
        <v>94740</v>
      </c>
      <c r="F12028" s="5" t="s">
        <v>66</v>
      </c>
      <c r="G12028" s="5" t="s">
        <v>59</v>
      </c>
      <c r="H12028" s="5" t="s">
        <v>25</v>
      </c>
      <c r="I12028" t="s">
        <v>44</v>
      </c>
      <c r="J12028" t="s">
        <v>25</v>
      </c>
      <c r="K12028">
        <v>50</v>
      </c>
      <c r="L12028" s="5" t="s">
        <v>23279</v>
      </c>
      <c r="M12028" s="5" t="s">
        <v>37</v>
      </c>
      <c r="N12028">
        <v>7</v>
      </c>
      <c r="O12028" t="s">
        <v>46</v>
      </c>
      <c r="P12028" s="1">
        <v>45556</v>
      </c>
      <c r="Q12028" s="1">
        <v>45617</v>
      </c>
      <c r="R12028">
        <v>1527</v>
      </c>
      <c r="S12028" s="4">
        <v>9.1</v>
      </c>
      <c r="T12028" t="s">
        <v>89</v>
      </c>
    </row>
    <row r="12029" spans="1:20" x14ac:dyDescent="0.35">
      <c r="A12029" t="s">
        <v>23280</v>
      </c>
      <c r="B12029" s="5" t="s">
        <v>91</v>
      </c>
      <c r="C12029" s="6">
        <v>237856</v>
      </c>
      <c r="D12029" t="s">
        <v>22</v>
      </c>
      <c r="E12029">
        <v>237856</v>
      </c>
      <c r="F12029" s="5" t="s">
        <v>23</v>
      </c>
      <c r="G12029" s="5" t="s">
        <v>24</v>
      </c>
      <c r="H12029" s="5" t="s">
        <v>97</v>
      </c>
      <c r="I12029" t="s">
        <v>26</v>
      </c>
      <c r="J12029" t="s">
        <v>97</v>
      </c>
      <c r="K12029">
        <v>100</v>
      </c>
      <c r="L12029" s="5" t="s">
        <v>23281</v>
      </c>
      <c r="M12029" s="5" t="s">
        <v>70</v>
      </c>
      <c r="N12029">
        <v>11</v>
      </c>
      <c r="O12029" t="s">
        <v>71</v>
      </c>
      <c r="P12029" s="1">
        <v>45594</v>
      </c>
      <c r="Q12029" s="1">
        <v>45657</v>
      </c>
      <c r="R12029">
        <v>1067</v>
      </c>
      <c r="S12029" s="4">
        <v>9.5</v>
      </c>
      <c r="T12029" t="s">
        <v>277</v>
      </c>
    </row>
    <row r="12030" spans="1:20" x14ac:dyDescent="0.35">
      <c r="A12030" t="s">
        <v>23282</v>
      </c>
      <c r="B12030" s="5" t="s">
        <v>49</v>
      </c>
      <c r="C12030" s="6">
        <v>144410</v>
      </c>
      <c r="D12030" t="s">
        <v>22</v>
      </c>
      <c r="E12030">
        <v>144410</v>
      </c>
      <c r="F12030" s="5" t="s">
        <v>23</v>
      </c>
      <c r="G12030" s="5" t="s">
        <v>24</v>
      </c>
      <c r="H12030" s="5" t="s">
        <v>165</v>
      </c>
      <c r="I12030" t="s">
        <v>35</v>
      </c>
      <c r="J12030" t="s">
        <v>165</v>
      </c>
      <c r="K12030">
        <v>100</v>
      </c>
      <c r="L12030" s="5" t="s">
        <v>23283</v>
      </c>
      <c r="M12030" s="5" t="s">
        <v>54</v>
      </c>
      <c r="N12030">
        <v>11</v>
      </c>
      <c r="O12030" t="s">
        <v>71</v>
      </c>
      <c r="P12030" s="1">
        <v>45520</v>
      </c>
      <c r="Q12030" s="1">
        <v>45573</v>
      </c>
      <c r="R12030">
        <v>1659</v>
      </c>
      <c r="S12030" s="4">
        <v>7.5</v>
      </c>
      <c r="T12030" t="s">
        <v>30</v>
      </c>
    </row>
    <row r="12031" spans="1:20" x14ac:dyDescent="0.35">
      <c r="A12031" t="s">
        <v>23284</v>
      </c>
      <c r="B12031" s="5" t="s">
        <v>179</v>
      </c>
      <c r="C12031" s="6">
        <v>62979</v>
      </c>
      <c r="D12031" t="s">
        <v>41</v>
      </c>
      <c r="E12031">
        <v>53532</v>
      </c>
      <c r="F12031" s="5" t="s">
        <v>58</v>
      </c>
      <c r="G12031" s="5" t="s">
        <v>51</v>
      </c>
      <c r="H12031" s="5" t="s">
        <v>126</v>
      </c>
      <c r="I12031" t="s">
        <v>44</v>
      </c>
      <c r="J12031" t="s">
        <v>1449</v>
      </c>
      <c r="K12031">
        <v>50</v>
      </c>
      <c r="L12031" s="5" t="s">
        <v>23285</v>
      </c>
      <c r="M12031" s="5" t="s">
        <v>37</v>
      </c>
      <c r="N12031">
        <v>0</v>
      </c>
      <c r="O12031" t="s">
        <v>78</v>
      </c>
      <c r="P12031" s="1">
        <v>45630</v>
      </c>
      <c r="Q12031" s="1">
        <v>45653</v>
      </c>
      <c r="R12031">
        <v>1609</v>
      </c>
      <c r="S12031" s="4">
        <v>6.9</v>
      </c>
      <c r="T12031" t="s">
        <v>210</v>
      </c>
    </row>
    <row r="12032" spans="1:20" x14ac:dyDescent="0.35">
      <c r="A12032" t="s">
        <v>23286</v>
      </c>
      <c r="B12032" s="5" t="s">
        <v>73</v>
      </c>
      <c r="C12032" s="6">
        <v>134825</v>
      </c>
      <c r="D12032" t="s">
        <v>120</v>
      </c>
      <c r="E12032">
        <v>121343</v>
      </c>
      <c r="F12032" s="5" t="s">
        <v>50</v>
      </c>
      <c r="G12032" s="5" t="s">
        <v>51</v>
      </c>
      <c r="H12032" s="5" t="s">
        <v>121</v>
      </c>
      <c r="I12032" t="s">
        <v>35</v>
      </c>
      <c r="J12032" t="s">
        <v>133</v>
      </c>
      <c r="K12032">
        <v>50</v>
      </c>
      <c r="L12032" s="5" t="s">
        <v>23287</v>
      </c>
      <c r="M12032" s="5" t="s">
        <v>70</v>
      </c>
      <c r="N12032">
        <v>4</v>
      </c>
      <c r="O12032" t="s">
        <v>78</v>
      </c>
      <c r="P12032" s="1">
        <v>45306</v>
      </c>
      <c r="Q12032" s="1">
        <v>45373</v>
      </c>
      <c r="R12032">
        <v>853</v>
      </c>
      <c r="S12032" s="4">
        <v>7.2</v>
      </c>
      <c r="T12032" t="s">
        <v>103</v>
      </c>
    </row>
    <row r="12033" spans="1:20" x14ac:dyDescent="0.35">
      <c r="A12033" t="s">
        <v>23288</v>
      </c>
      <c r="B12033" s="5" t="s">
        <v>100</v>
      </c>
      <c r="C12033" s="6">
        <v>115226</v>
      </c>
      <c r="D12033" t="s">
        <v>22</v>
      </c>
      <c r="E12033">
        <v>115226</v>
      </c>
      <c r="F12033" s="5" t="s">
        <v>50</v>
      </c>
      <c r="G12033" s="5" t="s">
        <v>24</v>
      </c>
      <c r="H12033" s="5" t="s">
        <v>129</v>
      </c>
      <c r="I12033" t="s">
        <v>35</v>
      </c>
      <c r="J12033" t="s">
        <v>129</v>
      </c>
      <c r="K12033">
        <v>50</v>
      </c>
      <c r="L12033" s="5" t="s">
        <v>23289</v>
      </c>
      <c r="M12033" s="5" t="s">
        <v>70</v>
      </c>
      <c r="N12033">
        <v>4</v>
      </c>
      <c r="O12033" t="s">
        <v>147</v>
      </c>
      <c r="P12033" s="1">
        <v>45341</v>
      </c>
      <c r="Q12033" s="1">
        <v>45363</v>
      </c>
      <c r="R12033">
        <v>1816</v>
      </c>
      <c r="S12033" s="4">
        <v>5.4</v>
      </c>
      <c r="T12033" t="s">
        <v>210</v>
      </c>
    </row>
    <row r="12034" spans="1:20" x14ac:dyDescent="0.35">
      <c r="A12034" t="s">
        <v>23290</v>
      </c>
      <c r="B12034" s="5" t="s">
        <v>73</v>
      </c>
      <c r="C12034" s="6">
        <v>128090</v>
      </c>
      <c r="D12034" t="s">
        <v>33</v>
      </c>
      <c r="E12034">
        <v>14089900</v>
      </c>
      <c r="F12034" s="5" t="s">
        <v>50</v>
      </c>
      <c r="G12034" s="5" t="s">
        <v>51</v>
      </c>
      <c r="H12034" s="5" t="s">
        <v>34</v>
      </c>
      <c r="I12034" t="s">
        <v>35</v>
      </c>
      <c r="J12034" t="s">
        <v>34</v>
      </c>
      <c r="K12034">
        <v>100</v>
      </c>
      <c r="L12034" s="5" t="s">
        <v>23291</v>
      </c>
      <c r="M12034" s="5" t="s">
        <v>70</v>
      </c>
      <c r="N12034">
        <v>3</v>
      </c>
      <c r="O12034" t="s">
        <v>131</v>
      </c>
      <c r="P12034" s="1">
        <v>45576</v>
      </c>
      <c r="Q12034" s="1">
        <v>45638</v>
      </c>
      <c r="R12034">
        <v>2013</v>
      </c>
      <c r="S12034" s="4">
        <v>5.0999999999999996</v>
      </c>
      <c r="T12034" t="s">
        <v>30</v>
      </c>
    </row>
    <row r="12035" spans="1:20" x14ac:dyDescent="0.35">
      <c r="A12035" t="s">
        <v>23292</v>
      </c>
      <c r="B12035" s="5" t="s">
        <v>91</v>
      </c>
      <c r="C12035" s="6">
        <v>148729</v>
      </c>
      <c r="D12035" t="s">
        <v>22</v>
      </c>
      <c r="E12035">
        <v>148729</v>
      </c>
      <c r="F12035" s="5" t="s">
        <v>23</v>
      </c>
      <c r="G12035" s="5" t="s">
        <v>59</v>
      </c>
      <c r="H12035" s="5" t="s">
        <v>25</v>
      </c>
      <c r="I12035" t="s">
        <v>44</v>
      </c>
      <c r="J12035" t="s">
        <v>25</v>
      </c>
      <c r="K12035">
        <v>100</v>
      </c>
      <c r="L12035" s="5" t="s">
        <v>23293</v>
      </c>
      <c r="M12035" s="5" t="s">
        <v>70</v>
      </c>
      <c r="N12035">
        <v>11</v>
      </c>
      <c r="O12035" t="s">
        <v>147</v>
      </c>
      <c r="P12035" s="1">
        <v>45332</v>
      </c>
      <c r="Q12035" s="1">
        <v>45370</v>
      </c>
      <c r="R12035">
        <v>1419</v>
      </c>
      <c r="S12035" s="4">
        <v>5.6</v>
      </c>
      <c r="T12035" t="s">
        <v>210</v>
      </c>
    </row>
    <row r="12036" spans="1:20" x14ac:dyDescent="0.35">
      <c r="A12036" t="s">
        <v>23294</v>
      </c>
      <c r="B12036" s="5" t="s">
        <v>28802</v>
      </c>
      <c r="C12036" s="6">
        <v>42922</v>
      </c>
      <c r="D12036" t="s">
        <v>22</v>
      </c>
      <c r="E12036">
        <v>42922</v>
      </c>
      <c r="F12036" s="5" t="s">
        <v>50</v>
      </c>
      <c r="G12036" s="5" t="s">
        <v>51</v>
      </c>
      <c r="H12036" s="5" t="s">
        <v>157</v>
      </c>
      <c r="I12036" t="s">
        <v>35</v>
      </c>
      <c r="J12036" t="s">
        <v>157</v>
      </c>
      <c r="K12036">
        <v>100</v>
      </c>
      <c r="L12036" s="5" t="s">
        <v>23295</v>
      </c>
      <c r="M12036" s="5" t="s">
        <v>37</v>
      </c>
      <c r="N12036">
        <v>3</v>
      </c>
      <c r="O12036" t="s">
        <v>107</v>
      </c>
      <c r="P12036" s="1">
        <v>45316</v>
      </c>
      <c r="Q12036" s="1">
        <v>45366</v>
      </c>
      <c r="R12036">
        <v>582</v>
      </c>
      <c r="S12036" s="4">
        <v>6</v>
      </c>
      <c r="T12036" t="s">
        <v>243</v>
      </c>
    </row>
    <row r="12037" spans="1:20" x14ac:dyDescent="0.35">
      <c r="A12037" t="s">
        <v>23296</v>
      </c>
      <c r="B12037" s="5" t="s">
        <v>57</v>
      </c>
      <c r="C12037" s="6">
        <v>97362</v>
      </c>
      <c r="D12037" t="s">
        <v>22</v>
      </c>
      <c r="E12037">
        <v>97362</v>
      </c>
      <c r="F12037" s="5" t="s">
        <v>58</v>
      </c>
      <c r="G12037" s="5" t="s">
        <v>42</v>
      </c>
      <c r="H12037" s="5" t="s">
        <v>68</v>
      </c>
      <c r="I12037" t="s">
        <v>35</v>
      </c>
      <c r="J12037" t="s">
        <v>68</v>
      </c>
      <c r="K12037">
        <v>100</v>
      </c>
      <c r="L12037" s="5" t="s">
        <v>23297</v>
      </c>
      <c r="M12037" s="5" t="s">
        <v>28</v>
      </c>
      <c r="N12037">
        <v>0</v>
      </c>
      <c r="O12037" t="s">
        <v>112</v>
      </c>
      <c r="P12037" s="1">
        <v>45544</v>
      </c>
      <c r="Q12037" s="1">
        <v>45564</v>
      </c>
      <c r="R12037">
        <v>1851</v>
      </c>
      <c r="S12037" s="4">
        <v>9.6999999999999993</v>
      </c>
      <c r="T12037" t="s">
        <v>95</v>
      </c>
    </row>
    <row r="12038" spans="1:20" x14ac:dyDescent="0.35">
      <c r="A12038" t="s">
        <v>23298</v>
      </c>
      <c r="B12038" s="5" t="s">
        <v>28800</v>
      </c>
      <c r="C12038" s="6">
        <v>59118</v>
      </c>
      <c r="D12038" t="s">
        <v>22</v>
      </c>
      <c r="E12038">
        <v>59118</v>
      </c>
      <c r="F12038" s="5" t="s">
        <v>66</v>
      </c>
      <c r="G12038" s="5" t="s">
        <v>42</v>
      </c>
      <c r="H12038" s="5" t="s">
        <v>157</v>
      </c>
      <c r="I12038" t="s">
        <v>26</v>
      </c>
      <c r="J12038" t="s">
        <v>157</v>
      </c>
      <c r="K12038">
        <v>0</v>
      </c>
      <c r="L12038" s="5" t="s">
        <v>3474</v>
      </c>
      <c r="M12038" s="5" t="s">
        <v>37</v>
      </c>
      <c r="N12038">
        <v>7</v>
      </c>
      <c r="O12038" t="s">
        <v>85</v>
      </c>
      <c r="P12038" s="1">
        <v>45475</v>
      </c>
      <c r="Q12038" s="1">
        <v>45523</v>
      </c>
      <c r="R12038">
        <v>871</v>
      </c>
      <c r="S12038" s="4">
        <v>7.8</v>
      </c>
      <c r="T12038" t="s">
        <v>63</v>
      </c>
    </row>
    <row r="12039" spans="1:20" x14ac:dyDescent="0.35">
      <c r="A12039" t="s">
        <v>23299</v>
      </c>
      <c r="B12039" s="5" t="s">
        <v>49</v>
      </c>
      <c r="C12039" s="6">
        <v>73489</v>
      </c>
      <c r="D12039" t="s">
        <v>74</v>
      </c>
      <c r="E12039">
        <v>91861</v>
      </c>
      <c r="F12039" s="5" t="s">
        <v>58</v>
      </c>
      <c r="G12039" s="5" t="s">
        <v>24</v>
      </c>
      <c r="H12039" s="5" t="s">
        <v>75</v>
      </c>
      <c r="I12039" t="s">
        <v>26</v>
      </c>
      <c r="J12039" t="s">
        <v>191</v>
      </c>
      <c r="K12039">
        <v>50</v>
      </c>
      <c r="L12039" s="5" t="s">
        <v>23300</v>
      </c>
      <c r="M12039" s="5" t="s">
        <v>54</v>
      </c>
      <c r="N12039">
        <v>0</v>
      </c>
      <c r="O12039" t="s">
        <v>78</v>
      </c>
      <c r="P12039" s="1">
        <v>45298</v>
      </c>
      <c r="Q12039" s="1">
        <v>45346</v>
      </c>
      <c r="R12039">
        <v>2056</v>
      </c>
      <c r="S12039" s="4">
        <v>5.3</v>
      </c>
      <c r="T12039" t="s">
        <v>210</v>
      </c>
    </row>
    <row r="12040" spans="1:20" x14ac:dyDescent="0.35">
      <c r="A12040" t="s">
        <v>23301</v>
      </c>
      <c r="B12040" s="5" t="s">
        <v>100</v>
      </c>
      <c r="C12040" s="6">
        <v>111684</v>
      </c>
      <c r="D12040" t="s">
        <v>74</v>
      </c>
      <c r="E12040">
        <v>139605</v>
      </c>
      <c r="F12040" s="5" t="s">
        <v>66</v>
      </c>
      <c r="G12040" s="5" t="s">
        <v>24</v>
      </c>
      <c r="H12040" s="5" t="s">
        <v>75</v>
      </c>
      <c r="I12040" t="s">
        <v>35</v>
      </c>
      <c r="J12040" t="s">
        <v>629</v>
      </c>
      <c r="K12040">
        <v>50</v>
      </c>
      <c r="L12040" s="5" t="s">
        <v>23302</v>
      </c>
      <c r="M12040" s="5" t="s">
        <v>54</v>
      </c>
      <c r="N12040">
        <v>7</v>
      </c>
      <c r="O12040" t="s">
        <v>46</v>
      </c>
      <c r="P12040" s="1">
        <v>45384</v>
      </c>
      <c r="Q12040" s="1">
        <v>45421</v>
      </c>
      <c r="R12040">
        <v>957</v>
      </c>
      <c r="S12040" s="4">
        <v>7.3</v>
      </c>
      <c r="T12040" t="s">
        <v>38</v>
      </c>
    </row>
    <row r="12041" spans="1:20" x14ac:dyDescent="0.35">
      <c r="A12041" t="s">
        <v>23303</v>
      </c>
      <c r="B12041" s="5" t="s">
        <v>28802</v>
      </c>
      <c r="C12041" s="6">
        <v>64479</v>
      </c>
      <c r="D12041" t="s">
        <v>41</v>
      </c>
      <c r="E12041">
        <v>54807</v>
      </c>
      <c r="F12041" s="5" t="s">
        <v>58</v>
      </c>
      <c r="G12041" s="5" t="s">
        <v>59</v>
      </c>
      <c r="H12041" s="5" t="s">
        <v>60</v>
      </c>
      <c r="I12041" t="s">
        <v>44</v>
      </c>
      <c r="J12041" t="s">
        <v>121</v>
      </c>
      <c r="K12041">
        <v>100</v>
      </c>
      <c r="L12041" s="5" t="s">
        <v>23304</v>
      </c>
      <c r="M12041" s="5" t="s">
        <v>54</v>
      </c>
      <c r="N12041">
        <v>0</v>
      </c>
      <c r="O12041" t="s">
        <v>135</v>
      </c>
      <c r="P12041" s="1">
        <v>45713</v>
      </c>
      <c r="Q12041" s="1">
        <v>45758</v>
      </c>
      <c r="R12041">
        <v>1960</v>
      </c>
      <c r="S12041" s="4">
        <v>5.0999999999999996</v>
      </c>
      <c r="T12041" t="s">
        <v>118</v>
      </c>
    </row>
    <row r="12042" spans="1:20" x14ac:dyDescent="0.35">
      <c r="A12042" t="s">
        <v>23305</v>
      </c>
      <c r="B12042" s="5" t="s">
        <v>162</v>
      </c>
      <c r="C12042" s="6">
        <v>175295</v>
      </c>
      <c r="D12042" t="s">
        <v>22</v>
      </c>
      <c r="E12042">
        <v>175295</v>
      </c>
      <c r="F12042" s="5" t="s">
        <v>66</v>
      </c>
      <c r="G12042" s="5" t="s">
        <v>42</v>
      </c>
      <c r="H12042" s="5" t="s">
        <v>101</v>
      </c>
      <c r="I12042" t="s">
        <v>26</v>
      </c>
      <c r="J12042" t="s">
        <v>101</v>
      </c>
      <c r="K12042">
        <v>0</v>
      </c>
      <c r="L12042" s="5" t="s">
        <v>23306</v>
      </c>
      <c r="M12042" s="5" t="s">
        <v>70</v>
      </c>
      <c r="N12042">
        <v>8</v>
      </c>
      <c r="O12042" t="s">
        <v>71</v>
      </c>
      <c r="P12042" s="1">
        <v>45551</v>
      </c>
      <c r="Q12042" s="1">
        <v>45620</v>
      </c>
      <c r="R12042">
        <v>2420</v>
      </c>
      <c r="S12042" s="4">
        <v>5.5</v>
      </c>
      <c r="T12042" t="s">
        <v>136</v>
      </c>
    </row>
    <row r="12043" spans="1:20" x14ac:dyDescent="0.35">
      <c r="A12043" t="s">
        <v>23307</v>
      </c>
      <c r="B12043" s="5" t="s">
        <v>100</v>
      </c>
      <c r="C12043" s="6">
        <v>29310</v>
      </c>
      <c r="D12043" t="s">
        <v>22</v>
      </c>
      <c r="E12043">
        <v>29310</v>
      </c>
      <c r="F12043" s="5" t="s">
        <v>58</v>
      </c>
      <c r="G12043" s="5" t="s">
        <v>51</v>
      </c>
      <c r="H12043" s="5" t="s">
        <v>157</v>
      </c>
      <c r="I12043" t="s">
        <v>35</v>
      </c>
      <c r="J12043" t="s">
        <v>157</v>
      </c>
      <c r="K12043">
        <v>100</v>
      </c>
      <c r="L12043" s="5" t="s">
        <v>23308</v>
      </c>
      <c r="M12043" s="5" t="s">
        <v>28</v>
      </c>
      <c r="N12043">
        <v>0</v>
      </c>
      <c r="O12043" t="s">
        <v>141</v>
      </c>
      <c r="P12043" s="1">
        <v>45510</v>
      </c>
      <c r="Q12043" s="1">
        <v>45576</v>
      </c>
      <c r="R12043">
        <v>1524</v>
      </c>
      <c r="S12043" s="4">
        <v>7.3</v>
      </c>
      <c r="T12043" t="s">
        <v>89</v>
      </c>
    </row>
    <row r="12044" spans="1:20" x14ac:dyDescent="0.35">
      <c r="A12044" t="s">
        <v>23309</v>
      </c>
      <c r="B12044" s="5" t="s">
        <v>40</v>
      </c>
      <c r="C12044" s="6">
        <v>109138</v>
      </c>
      <c r="D12044" t="s">
        <v>41</v>
      </c>
      <c r="E12044">
        <v>92767</v>
      </c>
      <c r="F12044" s="5" t="s">
        <v>50</v>
      </c>
      <c r="G12044" s="5" t="s">
        <v>51</v>
      </c>
      <c r="H12044" s="5" t="s">
        <v>43</v>
      </c>
      <c r="I12044" t="s">
        <v>26</v>
      </c>
      <c r="J12044" t="s">
        <v>75</v>
      </c>
      <c r="K12044">
        <v>50</v>
      </c>
      <c r="L12044" s="5" t="s">
        <v>23310</v>
      </c>
      <c r="M12044" s="5" t="s">
        <v>37</v>
      </c>
      <c r="N12044">
        <v>3</v>
      </c>
      <c r="O12044" t="s">
        <v>71</v>
      </c>
      <c r="P12044" s="1">
        <v>45501</v>
      </c>
      <c r="Q12044" s="1">
        <v>45543</v>
      </c>
      <c r="R12044">
        <v>1065</v>
      </c>
      <c r="S12044" s="4">
        <v>6.9</v>
      </c>
      <c r="T12044" t="s">
        <v>153</v>
      </c>
    </row>
    <row r="12045" spans="1:20" x14ac:dyDescent="0.35">
      <c r="A12045" t="s">
        <v>23311</v>
      </c>
      <c r="B12045" s="5" t="s">
        <v>28801</v>
      </c>
      <c r="C12045" s="6">
        <v>74590</v>
      </c>
      <c r="D12045" t="s">
        <v>22</v>
      </c>
      <c r="E12045">
        <v>74590</v>
      </c>
      <c r="F12045" s="5" t="s">
        <v>23</v>
      </c>
      <c r="G12045" s="5" t="s">
        <v>59</v>
      </c>
      <c r="H12045" s="5" t="s">
        <v>116</v>
      </c>
      <c r="I12045" t="s">
        <v>35</v>
      </c>
      <c r="J12045" t="s">
        <v>116</v>
      </c>
      <c r="K12045">
        <v>0</v>
      </c>
      <c r="L12045" s="5" t="s">
        <v>20754</v>
      </c>
      <c r="M12045" s="5" t="s">
        <v>70</v>
      </c>
      <c r="N12045">
        <v>11</v>
      </c>
      <c r="O12045" t="s">
        <v>172</v>
      </c>
      <c r="P12045" s="1">
        <v>45570</v>
      </c>
      <c r="Q12045" s="1">
        <v>45642</v>
      </c>
      <c r="R12045">
        <v>1788</v>
      </c>
      <c r="S12045" s="4">
        <v>8.5</v>
      </c>
      <c r="T12045" t="s">
        <v>136</v>
      </c>
    </row>
    <row r="12046" spans="1:20" x14ac:dyDescent="0.35">
      <c r="A12046" t="s">
        <v>23312</v>
      </c>
      <c r="B12046" s="5" t="s">
        <v>73</v>
      </c>
      <c r="C12046" s="6">
        <v>137100</v>
      </c>
      <c r="D12046" t="s">
        <v>22</v>
      </c>
      <c r="E12046">
        <v>137100</v>
      </c>
      <c r="F12046" s="5" t="s">
        <v>50</v>
      </c>
      <c r="G12046" s="5" t="s">
        <v>42</v>
      </c>
      <c r="H12046" s="5" t="s">
        <v>101</v>
      </c>
      <c r="I12046" t="s">
        <v>35</v>
      </c>
      <c r="J12046" t="s">
        <v>1090</v>
      </c>
      <c r="K12046">
        <v>100</v>
      </c>
      <c r="L12046" s="5" t="s">
        <v>23313</v>
      </c>
      <c r="M12046" s="5" t="s">
        <v>28</v>
      </c>
      <c r="N12046">
        <v>3</v>
      </c>
      <c r="O12046" t="s">
        <v>147</v>
      </c>
      <c r="P12046" s="1">
        <v>45433</v>
      </c>
      <c r="Q12046" s="1">
        <v>45499</v>
      </c>
      <c r="R12046">
        <v>1922</v>
      </c>
      <c r="S12046" s="4">
        <v>7.8</v>
      </c>
      <c r="T12046" t="s">
        <v>63</v>
      </c>
    </row>
    <row r="12047" spans="1:20" x14ac:dyDescent="0.35">
      <c r="A12047" t="s">
        <v>23314</v>
      </c>
      <c r="B12047" s="5" t="s">
        <v>28802</v>
      </c>
      <c r="C12047" s="6">
        <v>169631</v>
      </c>
      <c r="D12047" t="s">
        <v>22</v>
      </c>
      <c r="E12047">
        <v>169631</v>
      </c>
      <c r="F12047" s="5" t="s">
        <v>23</v>
      </c>
      <c r="G12047" s="5" t="s">
        <v>51</v>
      </c>
      <c r="H12047" s="5" t="s">
        <v>129</v>
      </c>
      <c r="I12047" t="s">
        <v>35</v>
      </c>
      <c r="J12047" t="s">
        <v>129</v>
      </c>
      <c r="K12047">
        <v>50</v>
      </c>
      <c r="L12047" s="5" t="s">
        <v>23315</v>
      </c>
      <c r="M12047" s="5" t="s">
        <v>70</v>
      </c>
      <c r="N12047">
        <v>15</v>
      </c>
      <c r="O12047" t="s">
        <v>172</v>
      </c>
      <c r="P12047" s="1">
        <v>45437</v>
      </c>
      <c r="Q12047" s="1">
        <v>45504</v>
      </c>
      <c r="R12047">
        <v>2372</v>
      </c>
      <c r="S12047" s="4">
        <v>5.4</v>
      </c>
      <c r="T12047" t="s">
        <v>277</v>
      </c>
    </row>
    <row r="12048" spans="1:20" x14ac:dyDescent="0.35">
      <c r="A12048" t="s">
        <v>23316</v>
      </c>
      <c r="B12048" s="5" t="s">
        <v>91</v>
      </c>
      <c r="C12048" s="6">
        <v>182100</v>
      </c>
      <c r="D12048" t="s">
        <v>22</v>
      </c>
      <c r="E12048">
        <v>182100</v>
      </c>
      <c r="F12048" s="5" t="s">
        <v>66</v>
      </c>
      <c r="G12048" s="5" t="s">
        <v>24</v>
      </c>
      <c r="H12048" s="5" t="s">
        <v>68</v>
      </c>
      <c r="I12048" t="s">
        <v>35</v>
      </c>
      <c r="J12048" t="s">
        <v>68</v>
      </c>
      <c r="K12048">
        <v>0</v>
      </c>
      <c r="L12048" s="5" t="s">
        <v>23317</v>
      </c>
      <c r="M12048" s="5" t="s">
        <v>70</v>
      </c>
      <c r="N12048">
        <v>6</v>
      </c>
      <c r="O12048" t="s">
        <v>167</v>
      </c>
      <c r="P12048" s="1">
        <v>45726</v>
      </c>
      <c r="Q12048" s="1">
        <v>45758</v>
      </c>
      <c r="R12048">
        <v>1534</v>
      </c>
      <c r="S12048" s="4">
        <v>6.7</v>
      </c>
      <c r="T12048" t="s">
        <v>136</v>
      </c>
    </row>
    <row r="12049" spans="1:20" x14ac:dyDescent="0.35">
      <c r="A12049" t="s">
        <v>23318</v>
      </c>
      <c r="B12049" s="5" t="s">
        <v>57</v>
      </c>
      <c r="C12049" s="6">
        <v>30598</v>
      </c>
      <c r="D12049" t="s">
        <v>22</v>
      </c>
      <c r="E12049">
        <v>30598</v>
      </c>
      <c r="F12049" s="5" t="s">
        <v>58</v>
      </c>
      <c r="G12049" s="5" t="s">
        <v>59</v>
      </c>
      <c r="H12049" s="5" t="s">
        <v>116</v>
      </c>
      <c r="I12049" t="s">
        <v>35</v>
      </c>
      <c r="J12049" t="s">
        <v>116</v>
      </c>
      <c r="K12049">
        <v>50</v>
      </c>
      <c r="L12049" s="5" t="s">
        <v>21814</v>
      </c>
      <c r="M12049" s="5" t="s">
        <v>28</v>
      </c>
      <c r="N12049">
        <v>0</v>
      </c>
      <c r="O12049" t="s">
        <v>85</v>
      </c>
      <c r="P12049" s="1">
        <v>45767</v>
      </c>
      <c r="Q12049" s="1">
        <v>45801</v>
      </c>
      <c r="R12049">
        <v>707</v>
      </c>
      <c r="S12049" s="4">
        <v>5.7</v>
      </c>
      <c r="T12049" t="s">
        <v>210</v>
      </c>
    </row>
    <row r="12050" spans="1:20" x14ac:dyDescent="0.35">
      <c r="A12050" t="s">
        <v>23319</v>
      </c>
      <c r="B12050" s="5" t="s">
        <v>28802</v>
      </c>
      <c r="C12050" s="6">
        <v>59506</v>
      </c>
      <c r="D12050" t="s">
        <v>41</v>
      </c>
      <c r="E12050">
        <v>50580</v>
      </c>
      <c r="F12050" s="5" t="s">
        <v>58</v>
      </c>
      <c r="G12050" s="5" t="s">
        <v>42</v>
      </c>
      <c r="H12050" s="5" t="s">
        <v>60</v>
      </c>
      <c r="I12050" t="s">
        <v>44</v>
      </c>
      <c r="J12050" t="s">
        <v>60</v>
      </c>
      <c r="K12050">
        <v>50</v>
      </c>
      <c r="L12050" s="5" t="s">
        <v>23320</v>
      </c>
      <c r="M12050" s="5" t="s">
        <v>37</v>
      </c>
      <c r="N12050">
        <v>0</v>
      </c>
      <c r="O12050" t="s">
        <v>112</v>
      </c>
      <c r="P12050" s="1">
        <v>45712</v>
      </c>
      <c r="Q12050" s="1">
        <v>45783</v>
      </c>
      <c r="R12050">
        <v>2354</v>
      </c>
      <c r="S12050" s="4">
        <v>5.9</v>
      </c>
      <c r="T12050" t="s">
        <v>103</v>
      </c>
    </row>
    <row r="12051" spans="1:20" x14ac:dyDescent="0.35">
      <c r="A12051" t="s">
        <v>23321</v>
      </c>
      <c r="B12051" s="5" t="s">
        <v>73</v>
      </c>
      <c r="C12051" s="6">
        <v>176984</v>
      </c>
      <c r="D12051" t="s">
        <v>74</v>
      </c>
      <c r="E12051">
        <v>221230</v>
      </c>
      <c r="F12051" s="5" t="s">
        <v>23</v>
      </c>
      <c r="G12051" s="5" t="s">
        <v>59</v>
      </c>
      <c r="H12051" s="5" t="s">
        <v>75</v>
      </c>
      <c r="I12051" t="s">
        <v>44</v>
      </c>
      <c r="J12051" t="s">
        <v>110</v>
      </c>
      <c r="K12051">
        <v>50</v>
      </c>
      <c r="L12051" s="5" t="s">
        <v>23322</v>
      </c>
      <c r="M12051" s="5" t="s">
        <v>37</v>
      </c>
      <c r="N12051">
        <v>19</v>
      </c>
      <c r="O12051" t="s">
        <v>29</v>
      </c>
      <c r="P12051" s="1">
        <v>45753</v>
      </c>
      <c r="Q12051" s="1">
        <v>45788</v>
      </c>
      <c r="R12051">
        <v>753</v>
      </c>
      <c r="S12051" s="4">
        <v>5.0999999999999996</v>
      </c>
      <c r="T12051" t="s">
        <v>103</v>
      </c>
    </row>
    <row r="12052" spans="1:20" x14ac:dyDescent="0.35">
      <c r="A12052" t="s">
        <v>23323</v>
      </c>
      <c r="B12052" s="5" t="s">
        <v>32</v>
      </c>
      <c r="C12052" s="6">
        <v>76635</v>
      </c>
      <c r="D12052" t="s">
        <v>22</v>
      </c>
      <c r="E12052">
        <v>76635</v>
      </c>
      <c r="F12052" s="5" t="s">
        <v>50</v>
      </c>
      <c r="G12052" s="5" t="s">
        <v>51</v>
      </c>
      <c r="H12052" s="5" t="s">
        <v>52</v>
      </c>
      <c r="I12052" t="s">
        <v>26</v>
      </c>
      <c r="J12052" t="s">
        <v>133</v>
      </c>
      <c r="K12052">
        <v>0</v>
      </c>
      <c r="L12052" s="5" t="s">
        <v>23324</v>
      </c>
      <c r="M12052" s="5" t="s">
        <v>54</v>
      </c>
      <c r="N12052">
        <v>3</v>
      </c>
      <c r="O12052" t="s">
        <v>29</v>
      </c>
      <c r="P12052" s="1">
        <v>45586</v>
      </c>
      <c r="Q12052" s="1">
        <v>45605</v>
      </c>
      <c r="R12052">
        <v>2223</v>
      </c>
      <c r="S12052" s="4">
        <v>5.7</v>
      </c>
      <c r="T12052" t="s">
        <v>55</v>
      </c>
    </row>
    <row r="12053" spans="1:20" x14ac:dyDescent="0.35">
      <c r="A12053" t="s">
        <v>23325</v>
      </c>
      <c r="B12053" s="5" t="s">
        <v>145</v>
      </c>
      <c r="C12053" s="6">
        <v>142757</v>
      </c>
      <c r="D12053" t="s">
        <v>22</v>
      </c>
      <c r="E12053">
        <v>142757</v>
      </c>
      <c r="F12053" s="5" t="s">
        <v>66</v>
      </c>
      <c r="G12053" s="5" t="s">
        <v>42</v>
      </c>
      <c r="H12053" s="5" t="s">
        <v>191</v>
      </c>
      <c r="I12053" t="s">
        <v>26</v>
      </c>
      <c r="J12053" t="s">
        <v>191</v>
      </c>
      <c r="K12053">
        <v>0</v>
      </c>
      <c r="L12053" s="5" t="s">
        <v>23326</v>
      </c>
      <c r="M12053" s="5" t="s">
        <v>54</v>
      </c>
      <c r="N12053">
        <v>6</v>
      </c>
      <c r="O12053" t="s">
        <v>78</v>
      </c>
      <c r="P12053" s="1">
        <v>45592</v>
      </c>
      <c r="Q12053" s="1">
        <v>45624</v>
      </c>
      <c r="R12053">
        <v>2278</v>
      </c>
      <c r="S12053" s="4">
        <v>9.3000000000000007</v>
      </c>
      <c r="T12053" t="s">
        <v>38</v>
      </c>
    </row>
    <row r="12054" spans="1:20" x14ac:dyDescent="0.35">
      <c r="A12054" t="s">
        <v>23327</v>
      </c>
      <c r="B12054" s="5" t="s">
        <v>91</v>
      </c>
      <c r="C12054" s="6">
        <v>157767</v>
      </c>
      <c r="D12054" t="s">
        <v>81</v>
      </c>
      <c r="E12054">
        <v>212985</v>
      </c>
      <c r="F12054" s="5" t="s">
        <v>66</v>
      </c>
      <c r="G12054" s="5" t="s">
        <v>51</v>
      </c>
      <c r="H12054" s="5" t="s">
        <v>82</v>
      </c>
      <c r="I12054" t="s">
        <v>35</v>
      </c>
      <c r="J12054" t="s">
        <v>82</v>
      </c>
      <c r="K12054">
        <v>100</v>
      </c>
      <c r="L12054" s="5" t="s">
        <v>23328</v>
      </c>
      <c r="M12054" s="5" t="s">
        <v>28</v>
      </c>
      <c r="N12054">
        <v>5</v>
      </c>
      <c r="O12054" t="s">
        <v>29</v>
      </c>
      <c r="P12054" s="1">
        <v>45676</v>
      </c>
      <c r="Q12054" s="1">
        <v>45730</v>
      </c>
      <c r="R12054">
        <v>1357</v>
      </c>
      <c r="S12054" s="4">
        <v>10</v>
      </c>
      <c r="T12054" t="s">
        <v>210</v>
      </c>
    </row>
    <row r="12055" spans="1:20" x14ac:dyDescent="0.35">
      <c r="A12055" t="s">
        <v>23329</v>
      </c>
      <c r="B12055" s="5" t="s">
        <v>21</v>
      </c>
      <c r="C12055" s="6">
        <v>155133</v>
      </c>
      <c r="D12055" t="s">
        <v>33</v>
      </c>
      <c r="E12055">
        <v>17064630</v>
      </c>
      <c r="F12055" s="5" t="s">
        <v>66</v>
      </c>
      <c r="G12055" s="5" t="s">
        <v>51</v>
      </c>
      <c r="H12055" s="5" t="s">
        <v>34</v>
      </c>
      <c r="I12055" t="s">
        <v>26</v>
      </c>
      <c r="J12055" t="s">
        <v>34</v>
      </c>
      <c r="K12055">
        <v>50</v>
      </c>
      <c r="L12055" s="5" t="s">
        <v>11929</v>
      </c>
      <c r="M12055" s="5" t="s">
        <v>28</v>
      </c>
      <c r="N12055">
        <v>8</v>
      </c>
      <c r="O12055" t="s">
        <v>131</v>
      </c>
      <c r="P12055" s="1">
        <v>45404</v>
      </c>
      <c r="Q12055" s="1">
        <v>45426</v>
      </c>
      <c r="R12055">
        <v>679</v>
      </c>
      <c r="S12055" s="4">
        <v>8.6999999999999993</v>
      </c>
      <c r="T12055" t="s">
        <v>103</v>
      </c>
    </row>
    <row r="12056" spans="1:20" x14ac:dyDescent="0.35">
      <c r="A12056" t="s">
        <v>23330</v>
      </c>
      <c r="B12056" s="5" t="s">
        <v>73</v>
      </c>
      <c r="C12056" s="6">
        <v>103814</v>
      </c>
      <c r="D12056" t="s">
        <v>22</v>
      </c>
      <c r="E12056">
        <v>103814</v>
      </c>
      <c r="F12056" s="5" t="s">
        <v>50</v>
      </c>
      <c r="G12056" s="5" t="s">
        <v>51</v>
      </c>
      <c r="H12056" s="5" t="s">
        <v>52</v>
      </c>
      <c r="I12056" t="s">
        <v>26</v>
      </c>
      <c r="J12056" t="s">
        <v>410</v>
      </c>
      <c r="K12056">
        <v>50</v>
      </c>
      <c r="L12056" s="5" t="s">
        <v>23331</v>
      </c>
      <c r="M12056" s="5" t="s">
        <v>28</v>
      </c>
      <c r="N12056">
        <v>3</v>
      </c>
      <c r="O12056" t="s">
        <v>62</v>
      </c>
      <c r="P12056" s="1">
        <v>45343</v>
      </c>
      <c r="Q12056" s="1">
        <v>45416</v>
      </c>
      <c r="R12056">
        <v>619</v>
      </c>
      <c r="S12056" s="4">
        <v>7.6</v>
      </c>
      <c r="T12056" t="s">
        <v>210</v>
      </c>
    </row>
    <row r="12057" spans="1:20" x14ac:dyDescent="0.35">
      <c r="A12057" t="s">
        <v>23332</v>
      </c>
      <c r="B12057" s="5" t="s">
        <v>217</v>
      </c>
      <c r="C12057" s="6">
        <v>126742</v>
      </c>
      <c r="D12057" t="s">
        <v>120</v>
      </c>
      <c r="E12057">
        <v>114068</v>
      </c>
      <c r="F12057" s="5" t="s">
        <v>50</v>
      </c>
      <c r="G12057" s="5" t="s">
        <v>24</v>
      </c>
      <c r="H12057" s="5" t="s">
        <v>121</v>
      </c>
      <c r="I12057" t="s">
        <v>26</v>
      </c>
      <c r="J12057" t="s">
        <v>121</v>
      </c>
      <c r="K12057">
        <v>0</v>
      </c>
      <c r="L12057" s="5" t="s">
        <v>510</v>
      </c>
      <c r="M12057" s="5" t="s">
        <v>28</v>
      </c>
      <c r="N12057">
        <v>3</v>
      </c>
      <c r="O12057" t="s">
        <v>141</v>
      </c>
      <c r="P12057" s="1">
        <v>45540</v>
      </c>
      <c r="Q12057" s="1">
        <v>45585</v>
      </c>
      <c r="R12057">
        <v>1227</v>
      </c>
      <c r="S12057" s="4">
        <v>7.1</v>
      </c>
      <c r="T12057" t="s">
        <v>63</v>
      </c>
    </row>
    <row r="12058" spans="1:20" x14ac:dyDescent="0.35">
      <c r="A12058" t="s">
        <v>23333</v>
      </c>
      <c r="B12058" s="5" t="s">
        <v>91</v>
      </c>
      <c r="C12058" s="6">
        <v>149642</v>
      </c>
      <c r="D12058" t="s">
        <v>65</v>
      </c>
      <c r="E12058">
        <v>194535</v>
      </c>
      <c r="F12058" s="5" t="s">
        <v>23</v>
      </c>
      <c r="G12058" s="5" t="s">
        <v>24</v>
      </c>
      <c r="H12058" s="5" t="s">
        <v>67</v>
      </c>
      <c r="I12058" t="s">
        <v>44</v>
      </c>
      <c r="J12058" t="s">
        <v>67</v>
      </c>
      <c r="K12058">
        <v>0</v>
      </c>
      <c r="L12058" s="5" t="s">
        <v>23334</v>
      </c>
      <c r="M12058" s="5" t="s">
        <v>28</v>
      </c>
      <c r="N12058">
        <v>14</v>
      </c>
      <c r="O12058" t="s">
        <v>107</v>
      </c>
      <c r="P12058" s="1">
        <v>45393</v>
      </c>
      <c r="Q12058" s="1">
        <v>45447</v>
      </c>
      <c r="R12058">
        <v>599</v>
      </c>
      <c r="S12058" s="4">
        <v>5.6</v>
      </c>
      <c r="T12058" t="s">
        <v>47</v>
      </c>
    </row>
    <row r="12059" spans="1:20" x14ac:dyDescent="0.35">
      <c r="A12059" t="s">
        <v>23335</v>
      </c>
      <c r="B12059" s="5" t="s">
        <v>91</v>
      </c>
      <c r="C12059" s="6">
        <v>119639</v>
      </c>
      <c r="D12059" t="s">
        <v>92</v>
      </c>
      <c r="E12059">
        <v>89729</v>
      </c>
      <c r="F12059" s="5" t="s">
        <v>66</v>
      </c>
      <c r="G12059" s="5" t="s">
        <v>24</v>
      </c>
      <c r="H12059" s="5" t="s">
        <v>93</v>
      </c>
      <c r="I12059" t="s">
        <v>44</v>
      </c>
      <c r="J12059" t="s">
        <v>93</v>
      </c>
      <c r="K12059">
        <v>50</v>
      </c>
      <c r="L12059" s="5" t="s">
        <v>23336</v>
      </c>
      <c r="M12059" s="5" t="s">
        <v>37</v>
      </c>
      <c r="N12059">
        <v>9</v>
      </c>
      <c r="O12059" t="s">
        <v>167</v>
      </c>
      <c r="P12059" s="1">
        <v>45663</v>
      </c>
      <c r="Q12059" s="1">
        <v>45715</v>
      </c>
      <c r="R12059">
        <v>1845</v>
      </c>
      <c r="S12059" s="4">
        <v>5.5</v>
      </c>
      <c r="T12059" t="s">
        <v>47</v>
      </c>
    </row>
    <row r="12060" spans="1:20" x14ac:dyDescent="0.35">
      <c r="A12060" t="s">
        <v>23337</v>
      </c>
      <c r="B12060" s="5" t="s">
        <v>28802</v>
      </c>
      <c r="C12060" s="6">
        <v>94779</v>
      </c>
      <c r="D12060" t="s">
        <v>74</v>
      </c>
      <c r="E12060">
        <v>118474</v>
      </c>
      <c r="F12060" s="5" t="s">
        <v>66</v>
      </c>
      <c r="G12060" s="5" t="s">
        <v>59</v>
      </c>
      <c r="H12060" s="5" t="s">
        <v>75</v>
      </c>
      <c r="I12060" t="s">
        <v>44</v>
      </c>
      <c r="J12060" t="s">
        <v>75</v>
      </c>
      <c r="K12060">
        <v>100</v>
      </c>
      <c r="L12060" s="5" t="s">
        <v>23338</v>
      </c>
      <c r="M12060" s="5" t="s">
        <v>70</v>
      </c>
      <c r="N12060">
        <v>7</v>
      </c>
      <c r="O12060" t="s">
        <v>147</v>
      </c>
      <c r="P12060" s="1">
        <v>45427</v>
      </c>
      <c r="Q12060" s="1">
        <v>45492</v>
      </c>
      <c r="R12060">
        <v>2195</v>
      </c>
      <c r="S12060" s="4">
        <v>7.1</v>
      </c>
      <c r="T12060" t="s">
        <v>63</v>
      </c>
    </row>
    <row r="12061" spans="1:20" x14ac:dyDescent="0.35">
      <c r="A12061" t="s">
        <v>23339</v>
      </c>
      <c r="B12061" s="5" t="s">
        <v>21</v>
      </c>
      <c r="C12061" s="6">
        <v>289132</v>
      </c>
      <c r="D12061" t="s">
        <v>22</v>
      </c>
      <c r="E12061">
        <v>289132</v>
      </c>
      <c r="F12061" s="5" t="s">
        <v>23</v>
      </c>
      <c r="G12061" s="5" t="s">
        <v>59</v>
      </c>
      <c r="H12061" s="5" t="s">
        <v>68</v>
      </c>
      <c r="I12061" t="s">
        <v>44</v>
      </c>
      <c r="J12061" t="s">
        <v>68</v>
      </c>
      <c r="K12061">
        <v>100</v>
      </c>
      <c r="L12061" s="5" t="s">
        <v>22572</v>
      </c>
      <c r="M12061" s="5" t="s">
        <v>28</v>
      </c>
      <c r="N12061">
        <v>12</v>
      </c>
      <c r="O12061" t="s">
        <v>46</v>
      </c>
      <c r="P12061" s="1">
        <v>45669</v>
      </c>
      <c r="Q12061" s="1">
        <v>45703</v>
      </c>
      <c r="R12061">
        <v>1149</v>
      </c>
      <c r="S12061" s="4">
        <v>7.1</v>
      </c>
      <c r="T12061" t="s">
        <v>38</v>
      </c>
    </row>
    <row r="12062" spans="1:20" x14ac:dyDescent="0.35">
      <c r="A12062" t="s">
        <v>23340</v>
      </c>
      <c r="B12062" s="5" t="s">
        <v>217</v>
      </c>
      <c r="C12062" s="6">
        <v>81914</v>
      </c>
      <c r="D12062" t="s">
        <v>41</v>
      </c>
      <c r="E12062">
        <v>69627</v>
      </c>
      <c r="F12062" s="5" t="s">
        <v>58</v>
      </c>
      <c r="G12062" s="5" t="s">
        <v>42</v>
      </c>
      <c r="H12062" s="5" t="s">
        <v>43</v>
      </c>
      <c r="I12062" t="s">
        <v>35</v>
      </c>
      <c r="J12062" t="s">
        <v>43</v>
      </c>
      <c r="K12062">
        <v>0</v>
      </c>
      <c r="L12062" s="5" t="s">
        <v>23341</v>
      </c>
      <c r="M12062" s="5" t="s">
        <v>70</v>
      </c>
      <c r="N12062">
        <v>1</v>
      </c>
      <c r="O12062" t="s">
        <v>88</v>
      </c>
      <c r="P12062" s="1">
        <v>45510</v>
      </c>
      <c r="Q12062" s="1">
        <v>45570</v>
      </c>
      <c r="R12062">
        <v>2272</v>
      </c>
      <c r="S12062" s="4">
        <v>6.8</v>
      </c>
      <c r="T12062" t="s">
        <v>89</v>
      </c>
    </row>
    <row r="12063" spans="1:20" x14ac:dyDescent="0.35">
      <c r="A12063" t="s">
        <v>23342</v>
      </c>
      <c r="B12063" s="5" t="s">
        <v>179</v>
      </c>
      <c r="C12063" s="6">
        <v>143423</v>
      </c>
      <c r="D12063" t="s">
        <v>41</v>
      </c>
      <c r="E12063">
        <v>121910</v>
      </c>
      <c r="F12063" s="5" t="s">
        <v>66</v>
      </c>
      <c r="G12063" s="5" t="s">
        <v>59</v>
      </c>
      <c r="H12063" s="5" t="s">
        <v>151</v>
      </c>
      <c r="I12063" t="s">
        <v>35</v>
      </c>
      <c r="J12063" t="s">
        <v>151</v>
      </c>
      <c r="K12063">
        <v>100</v>
      </c>
      <c r="L12063" s="5" t="s">
        <v>8476</v>
      </c>
      <c r="M12063" s="5" t="s">
        <v>28</v>
      </c>
      <c r="N12063">
        <v>5</v>
      </c>
      <c r="O12063" t="s">
        <v>112</v>
      </c>
      <c r="P12063" s="1">
        <v>45352</v>
      </c>
      <c r="Q12063" s="1">
        <v>45394</v>
      </c>
      <c r="R12063">
        <v>2001</v>
      </c>
      <c r="S12063" s="4">
        <v>7.8</v>
      </c>
      <c r="T12063" t="s">
        <v>118</v>
      </c>
    </row>
    <row r="12064" spans="1:20" x14ac:dyDescent="0.35">
      <c r="A12064" t="s">
        <v>23343</v>
      </c>
      <c r="B12064" s="5" t="s">
        <v>179</v>
      </c>
      <c r="C12064" s="6">
        <v>67712</v>
      </c>
      <c r="D12064" t="s">
        <v>41</v>
      </c>
      <c r="E12064">
        <v>57555</v>
      </c>
      <c r="F12064" s="5" t="s">
        <v>58</v>
      </c>
      <c r="G12064" s="5" t="s">
        <v>42</v>
      </c>
      <c r="H12064" s="5" t="s">
        <v>151</v>
      </c>
      <c r="I12064" t="s">
        <v>44</v>
      </c>
      <c r="J12064" t="s">
        <v>151</v>
      </c>
      <c r="K12064">
        <v>0</v>
      </c>
      <c r="L12064" s="5" t="s">
        <v>23344</v>
      </c>
      <c r="M12064" s="5" t="s">
        <v>37</v>
      </c>
      <c r="N12064">
        <v>0</v>
      </c>
      <c r="O12064" t="s">
        <v>88</v>
      </c>
      <c r="P12064" s="1">
        <v>45675</v>
      </c>
      <c r="Q12064" s="1">
        <v>45719</v>
      </c>
      <c r="R12064">
        <v>2191</v>
      </c>
      <c r="S12064" s="4">
        <v>5.6</v>
      </c>
      <c r="T12064" t="s">
        <v>108</v>
      </c>
    </row>
    <row r="12065" spans="1:20" x14ac:dyDescent="0.35">
      <c r="A12065" t="s">
        <v>23345</v>
      </c>
      <c r="B12065" s="5" t="s">
        <v>57</v>
      </c>
      <c r="C12065" s="6">
        <v>119637</v>
      </c>
      <c r="D12065" t="s">
        <v>92</v>
      </c>
      <c r="E12065">
        <v>89728</v>
      </c>
      <c r="F12065" s="5" t="s">
        <v>66</v>
      </c>
      <c r="G12065" s="5" t="s">
        <v>59</v>
      </c>
      <c r="H12065" s="5" t="s">
        <v>93</v>
      </c>
      <c r="I12065" t="s">
        <v>44</v>
      </c>
      <c r="J12065" t="s">
        <v>491</v>
      </c>
      <c r="K12065">
        <v>50</v>
      </c>
      <c r="L12065" s="5" t="s">
        <v>23346</v>
      </c>
      <c r="M12065" s="5" t="s">
        <v>54</v>
      </c>
      <c r="N12065">
        <v>9</v>
      </c>
      <c r="O12065" t="s">
        <v>131</v>
      </c>
      <c r="P12065" s="1">
        <v>45405</v>
      </c>
      <c r="Q12065" s="1">
        <v>45446</v>
      </c>
      <c r="R12065">
        <v>787</v>
      </c>
      <c r="S12065" s="4">
        <v>5.7</v>
      </c>
      <c r="T12065" t="s">
        <v>277</v>
      </c>
    </row>
    <row r="12066" spans="1:20" x14ac:dyDescent="0.35">
      <c r="A12066" t="s">
        <v>23347</v>
      </c>
      <c r="B12066" s="5" t="s">
        <v>49</v>
      </c>
      <c r="C12066" s="6">
        <v>95673</v>
      </c>
      <c r="D12066" t="s">
        <v>41</v>
      </c>
      <c r="E12066">
        <v>81322</v>
      </c>
      <c r="F12066" s="5" t="s">
        <v>50</v>
      </c>
      <c r="G12066" s="5" t="s">
        <v>51</v>
      </c>
      <c r="H12066" s="5" t="s">
        <v>126</v>
      </c>
      <c r="I12066" t="s">
        <v>35</v>
      </c>
      <c r="J12066" t="s">
        <v>165</v>
      </c>
      <c r="K12066">
        <v>0</v>
      </c>
      <c r="L12066" s="5" t="s">
        <v>23348</v>
      </c>
      <c r="M12066" s="5" t="s">
        <v>54</v>
      </c>
      <c r="N12066">
        <v>3</v>
      </c>
      <c r="O12066" t="s">
        <v>62</v>
      </c>
      <c r="P12066" s="1">
        <v>45534</v>
      </c>
      <c r="Q12066" s="1">
        <v>45587</v>
      </c>
      <c r="R12066">
        <v>1692</v>
      </c>
      <c r="S12066" s="4">
        <v>6.9</v>
      </c>
      <c r="T12066" t="s">
        <v>118</v>
      </c>
    </row>
    <row r="12067" spans="1:20" x14ac:dyDescent="0.35">
      <c r="A12067" t="s">
        <v>23349</v>
      </c>
      <c r="B12067" s="5" t="s">
        <v>145</v>
      </c>
      <c r="C12067" s="6">
        <v>206540</v>
      </c>
      <c r="D12067" t="s">
        <v>41</v>
      </c>
      <c r="E12067">
        <v>175559</v>
      </c>
      <c r="F12067" s="5" t="s">
        <v>23</v>
      </c>
      <c r="G12067" s="5" t="s">
        <v>59</v>
      </c>
      <c r="H12067" s="5" t="s">
        <v>43</v>
      </c>
      <c r="I12067" t="s">
        <v>26</v>
      </c>
      <c r="J12067" t="s">
        <v>43</v>
      </c>
      <c r="K12067">
        <v>50</v>
      </c>
      <c r="L12067" s="5" t="s">
        <v>23350</v>
      </c>
      <c r="M12067" s="5" t="s">
        <v>54</v>
      </c>
      <c r="N12067">
        <v>11</v>
      </c>
      <c r="O12067" t="s">
        <v>147</v>
      </c>
      <c r="P12067" s="1">
        <v>45711</v>
      </c>
      <c r="Q12067" s="1">
        <v>45768</v>
      </c>
      <c r="R12067">
        <v>1614</v>
      </c>
      <c r="S12067" s="4">
        <v>9.8000000000000007</v>
      </c>
      <c r="T12067" t="s">
        <v>30</v>
      </c>
    </row>
    <row r="12068" spans="1:20" x14ac:dyDescent="0.35">
      <c r="A12068" t="s">
        <v>23351</v>
      </c>
      <c r="B12068" s="5" t="s">
        <v>145</v>
      </c>
      <c r="C12068" s="6">
        <v>251443</v>
      </c>
      <c r="D12068" t="s">
        <v>22</v>
      </c>
      <c r="E12068">
        <v>251443</v>
      </c>
      <c r="F12068" s="5" t="s">
        <v>23</v>
      </c>
      <c r="G12068" s="5" t="s">
        <v>59</v>
      </c>
      <c r="H12068" s="5" t="s">
        <v>101</v>
      </c>
      <c r="I12068" t="s">
        <v>44</v>
      </c>
      <c r="J12068" t="s">
        <v>101</v>
      </c>
      <c r="K12068">
        <v>0</v>
      </c>
      <c r="L12068" s="5" t="s">
        <v>23352</v>
      </c>
      <c r="M12068" s="5" t="s">
        <v>28</v>
      </c>
      <c r="N12068">
        <v>10</v>
      </c>
      <c r="O12068" t="s">
        <v>46</v>
      </c>
      <c r="P12068" s="1">
        <v>45359</v>
      </c>
      <c r="Q12068" s="1">
        <v>45392</v>
      </c>
      <c r="R12068">
        <v>620</v>
      </c>
      <c r="S12068" s="4">
        <v>7.3</v>
      </c>
      <c r="T12068" t="s">
        <v>89</v>
      </c>
    </row>
    <row r="12069" spans="1:20" x14ac:dyDescent="0.35">
      <c r="A12069" t="s">
        <v>23353</v>
      </c>
      <c r="B12069" s="5" t="s">
        <v>40</v>
      </c>
      <c r="C12069" s="6">
        <v>116790</v>
      </c>
      <c r="D12069" t="s">
        <v>74</v>
      </c>
      <c r="E12069">
        <v>145988</v>
      </c>
      <c r="F12069" s="5" t="s">
        <v>66</v>
      </c>
      <c r="G12069" s="5" t="s">
        <v>42</v>
      </c>
      <c r="H12069" s="5" t="s">
        <v>75</v>
      </c>
      <c r="I12069" t="s">
        <v>26</v>
      </c>
      <c r="J12069" t="s">
        <v>75</v>
      </c>
      <c r="K12069">
        <v>100</v>
      </c>
      <c r="L12069" s="5" t="s">
        <v>23354</v>
      </c>
      <c r="M12069" s="5" t="s">
        <v>28</v>
      </c>
      <c r="N12069">
        <v>7</v>
      </c>
      <c r="O12069" t="s">
        <v>131</v>
      </c>
      <c r="P12069" s="1">
        <v>45675</v>
      </c>
      <c r="Q12069" s="1">
        <v>45728</v>
      </c>
      <c r="R12069">
        <v>1376</v>
      </c>
      <c r="S12069" s="4">
        <v>5.8</v>
      </c>
      <c r="T12069" t="s">
        <v>243</v>
      </c>
    </row>
    <row r="12070" spans="1:20" x14ac:dyDescent="0.35">
      <c r="A12070" t="s">
        <v>23355</v>
      </c>
      <c r="B12070" s="5" t="s">
        <v>49</v>
      </c>
      <c r="C12070" s="6">
        <v>113165</v>
      </c>
      <c r="D12070" t="s">
        <v>41</v>
      </c>
      <c r="E12070">
        <v>96190</v>
      </c>
      <c r="F12070" s="5" t="s">
        <v>66</v>
      </c>
      <c r="G12070" s="5" t="s">
        <v>59</v>
      </c>
      <c r="H12070" s="5" t="s">
        <v>43</v>
      </c>
      <c r="I12070" t="s">
        <v>44</v>
      </c>
      <c r="J12070" t="s">
        <v>291</v>
      </c>
      <c r="K12070">
        <v>0</v>
      </c>
      <c r="L12070" s="5" t="s">
        <v>23356</v>
      </c>
      <c r="M12070" s="5" t="s">
        <v>70</v>
      </c>
      <c r="N12070">
        <v>6</v>
      </c>
      <c r="O12070" t="s">
        <v>85</v>
      </c>
      <c r="P12070" s="1">
        <v>45553</v>
      </c>
      <c r="Q12070" s="1">
        <v>45613</v>
      </c>
      <c r="R12070">
        <v>1378</v>
      </c>
      <c r="S12070" s="4">
        <v>5.3</v>
      </c>
      <c r="T12070" t="s">
        <v>277</v>
      </c>
    </row>
    <row r="12071" spans="1:20" x14ac:dyDescent="0.35">
      <c r="A12071" t="s">
        <v>23357</v>
      </c>
      <c r="B12071" s="5" t="s">
        <v>28802</v>
      </c>
      <c r="C12071" s="6">
        <v>117256</v>
      </c>
      <c r="D12071" t="s">
        <v>120</v>
      </c>
      <c r="E12071">
        <v>105530</v>
      </c>
      <c r="F12071" s="5" t="s">
        <v>50</v>
      </c>
      <c r="G12071" s="5" t="s">
        <v>24</v>
      </c>
      <c r="H12071" s="5" t="s">
        <v>121</v>
      </c>
      <c r="I12071" t="s">
        <v>44</v>
      </c>
      <c r="J12071" t="s">
        <v>121</v>
      </c>
      <c r="K12071">
        <v>100</v>
      </c>
      <c r="L12071" s="5" t="s">
        <v>23358</v>
      </c>
      <c r="M12071" s="5" t="s">
        <v>54</v>
      </c>
      <c r="N12071">
        <v>3</v>
      </c>
      <c r="O12071" t="s">
        <v>112</v>
      </c>
      <c r="P12071" s="1">
        <v>45455</v>
      </c>
      <c r="Q12071" s="1">
        <v>45487</v>
      </c>
      <c r="R12071">
        <v>1082</v>
      </c>
      <c r="S12071" s="4">
        <v>8.6</v>
      </c>
      <c r="T12071" t="s">
        <v>243</v>
      </c>
    </row>
    <row r="12072" spans="1:20" x14ac:dyDescent="0.35">
      <c r="A12072" t="s">
        <v>23359</v>
      </c>
      <c r="B12072" s="5" t="s">
        <v>162</v>
      </c>
      <c r="C12072" s="6">
        <v>300778</v>
      </c>
      <c r="D12072" t="s">
        <v>22</v>
      </c>
      <c r="E12072">
        <v>300778</v>
      </c>
      <c r="F12072" s="5" t="s">
        <v>23</v>
      </c>
      <c r="G12072" s="5" t="s">
        <v>24</v>
      </c>
      <c r="H12072" s="5" t="s">
        <v>68</v>
      </c>
      <c r="I12072" t="s">
        <v>26</v>
      </c>
      <c r="J12072" t="s">
        <v>68</v>
      </c>
      <c r="K12072">
        <v>0</v>
      </c>
      <c r="L12072" s="5" t="s">
        <v>23360</v>
      </c>
      <c r="M12072" s="5" t="s">
        <v>37</v>
      </c>
      <c r="N12072">
        <v>12</v>
      </c>
      <c r="O12072" t="s">
        <v>71</v>
      </c>
      <c r="P12072" s="1">
        <v>45692</v>
      </c>
      <c r="Q12072" s="1">
        <v>45760</v>
      </c>
      <c r="R12072">
        <v>867</v>
      </c>
      <c r="S12072" s="4">
        <v>7.6</v>
      </c>
      <c r="T12072" t="s">
        <v>118</v>
      </c>
    </row>
    <row r="12073" spans="1:20" x14ac:dyDescent="0.35">
      <c r="A12073" t="s">
        <v>23361</v>
      </c>
      <c r="B12073" s="5" t="s">
        <v>57</v>
      </c>
      <c r="C12073" s="6">
        <v>141137</v>
      </c>
      <c r="D12073" t="s">
        <v>65</v>
      </c>
      <c r="E12073">
        <v>183478</v>
      </c>
      <c r="F12073" s="5" t="s">
        <v>66</v>
      </c>
      <c r="G12073" s="5" t="s">
        <v>42</v>
      </c>
      <c r="H12073" s="5" t="s">
        <v>67</v>
      </c>
      <c r="I12073" t="s">
        <v>35</v>
      </c>
      <c r="J12073" t="s">
        <v>67</v>
      </c>
      <c r="K12073">
        <v>100</v>
      </c>
      <c r="L12073" s="5" t="s">
        <v>23362</v>
      </c>
      <c r="M12073" s="5" t="s">
        <v>28</v>
      </c>
      <c r="N12073">
        <v>6</v>
      </c>
      <c r="O12073" t="s">
        <v>62</v>
      </c>
      <c r="P12073" s="1">
        <v>45334</v>
      </c>
      <c r="Q12073" s="1">
        <v>45363</v>
      </c>
      <c r="R12073">
        <v>975</v>
      </c>
      <c r="S12073" s="4">
        <v>6.3</v>
      </c>
      <c r="T12073" t="s">
        <v>63</v>
      </c>
    </row>
    <row r="12074" spans="1:20" x14ac:dyDescent="0.35">
      <c r="A12074" t="s">
        <v>23363</v>
      </c>
      <c r="B12074" s="5" t="s">
        <v>57</v>
      </c>
      <c r="C12074" s="6">
        <v>46660</v>
      </c>
      <c r="D12074" t="s">
        <v>22</v>
      </c>
      <c r="E12074">
        <v>46660</v>
      </c>
      <c r="F12074" s="5" t="s">
        <v>50</v>
      </c>
      <c r="G12074" s="5" t="s">
        <v>42</v>
      </c>
      <c r="H12074" s="5" t="s">
        <v>157</v>
      </c>
      <c r="I12074" t="s">
        <v>44</v>
      </c>
      <c r="J12074" t="s">
        <v>157</v>
      </c>
      <c r="K12074">
        <v>0</v>
      </c>
      <c r="L12074" s="5" t="s">
        <v>23364</v>
      </c>
      <c r="M12074" s="5" t="s">
        <v>37</v>
      </c>
      <c r="N12074">
        <v>4</v>
      </c>
      <c r="O12074" t="s">
        <v>85</v>
      </c>
      <c r="P12074" s="1">
        <v>45462</v>
      </c>
      <c r="Q12074" s="1">
        <v>45505</v>
      </c>
      <c r="R12074">
        <v>2391</v>
      </c>
      <c r="S12074" s="4">
        <v>8.1999999999999993</v>
      </c>
      <c r="T12074" t="s">
        <v>108</v>
      </c>
    </row>
    <row r="12075" spans="1:20" x14ac:dyDescent="0.35">
      <c r="A12075" t="s">
        <v>23365</v>
      </c>
      <c r="B12075" s="5" t="s">
        <v>105</v>
      </c>
      <c r="C12075" s="6">
        <v>167557</v>
      </c>
      <c r="D12075" t="s">
        <v>22</v>
      </c>
      <c r="E12075">
        <v>167557</v>
      </c>
      <c r="F12075" s="5" t="s">
        <v>23</v>
      </c>
      <c r="G12075" s="5" t="s">
        <v>24</v>
      </c>
      <c r="H12075" s="5" t="s">
        <v>191</v>
      </c>
      <c r="I12075" t="s">
        <v>35</v>
      </c>
      <c r="J12075" t="s">
        <v>191</v>
      </c>
      <c r="K12075">
        <v>0</v>
      </c>
      <c r="L12075" s="5" t="s">
        <v>23366</v>
      </c>
      <c r="M12075" s="5" t="s">
        <v>28</v>
      </c>
      <c r="N12075">
        <v>10</v>
      </c>
      <c r="O12075" t="s">
        <v>85</v>
      </c>
      <c r="P12075" s="1">
        <v>45462</v>
      </c>
      <c r="Q12075" s="1">
        <v>45520</v>
      </c>
      <c r="R12075">
        <v>820</v>
      </c>
      <c r="S12075" s="4">
        <v>5</v>
      </c>
      <c r="T12075" t="s">
        <v>277</v>
      </c>
    </row>
    <row r="12076" spans="1:20" x14ac:dyDescent="0.35">
      <c r="A12076" t="s">
        <v>23367</v>
      </c>
      <c r="B12076" s="5" t="s">
        <v>40</v>
      </c>
      <c r="C12076" s="6">
        <v>152794</v>
      </c>
      <c r="D12076" t="s">
        <v>22</v>
      </c>
      <c r="E12076">
        <v>152794</v>
      </c>
      <c r="F12076" s="5" t="s">
        <v>66</v>
      </c>
      <c r="G12076" s="5" t="s">
        <v>24</v>
      </c>
      <c r="H12076" s="5" t="s">
        <v>101</v>
      </c>
      <c r="I12076" t="s">
        <v>35</v>
      </c>
      <c r="J12076" t="s">
        <v>101</v>
      </c>
      <c r="K12076">
        <v>100</v>
      </c>
      <c r="L12076" s="5" t="s">
        <v>23368</v>
      </c>
      <c r="M12076" s="5" t="s">
        <v>28</v>
      </c>
      <c r="N12076">
        <v>9</v>
      </c>
      <c r="O12076" t="s">
        <v>46</v>
      </c>
      <c r="P12076" s="1">
        <v>45436</v>
      </c>
      <c r="Q12076" s="1">
        <v>45450</v>
      </c>
      <c r="R12076">
        <v>1160</v>
      </c>
      <c r="S12076" s="4">
        <v>7.9</v>
      </c>
      <c r="T12076" t="s">
        <v>136</v>
      </c>
    </row>
    <row r="12077" spans="1:20" x14ac:dyDescent="0.35">
      <c r="A12077" t="s">
        <v>23369</v>
      </c>
      <c r="B12077" s="5" t="s">
        <v>73</v>
      </c>
      <c r="C12077" s="6">
        <v>96217</v>
      </c>
      <c r="D12077" t="s">
        <v>22</v>
      </c>
      <c r="E12077">
        <v>96217</v>
      </c>
      <c r="F12077" s="5" t="s">
        <v>23</v>
      </c>
      <c r="G12077" s="5" t="s">
        <v>51</v>
      </c>
      <c r="H12077" s="5" t="s">
        <v>157</v>
      </c>
      <c r="I12077" t="s">
        <v>35</v>
      </c>
      <c r="J12077" t="s">
        <v>768</v>
      </c>
      <c r="K12077">
        <v>100</v>
      </c>
      <c r="L12077" s="5" t="s">
        <v>23370</v>
      </c>
      <c r="M12077" s="5" t="s">
        <v>70</v>
      </c>
      <c r="N12077">
        <v>18</v>
      </c>
      <c r="O12077" t="s">
        <v>112</v>
      </c>
      <c r="P12077" s="1">
        <v>45651</v>
      </c>
      <c r="Q12077" s="1">
        <v>45691</v>
      </c>
      <c r="R12077">
        <v>1390</v>
      </c>
      <c r="S12077" s="4">
        <v>8.1999999999999993</v>
      </c>
      <c r="T12077" t="s">
        <v>277</v>
      </c>
    </row>
    <row r="12078" spans="1:20" x14ac:dyDescent="0.35">
      <c r="A12078" t="s">
        <v>23371</v>
      </c>
      <c r="B12078" s="5" t="s">
        <v>28802</v>
      </c>
      <c r="C12078" s="6">
        <v>93192</v>
      </c>
      <c r="D12078" t="s">
        <v>120</v>
      </c>
      <c r="E12078">
        <v>83873</v>
      </c>
      <c r="F12078" s="5" t="s">
        <v>58</v>
      </c>
      <c r="G12078" s="5" t="s">
        <v>42</v>
      </c>
      <c r="H12078" s="5" t="s">
        <v>121</v>
      </c>
      <c r="I12078" t="s">
        <v>35</v>
      </c>
      <c r="J12078" t="s">
        <v>121</v>
      </c>
      <c r="K12078">
        <v>50</v>
      </c>
      <c r="L12078" s="5" t="s">
        <v>23372</v>
      </c>
      <c r="M12078" s="5" t="s">
        <v>70</v>
      </c>
      <c r="N12078">
        <v>0</v>
      </c>
      <c r="O12078" t="s">
        <v>131</v>
      </c>
      <c r="P12078" s="1">
        <v>45363</v>
      </c>
      <c r="Q12078" s="1">
        <v>45398</v>
      </c>
      <c r="R12078">
        <v>2202</v>
      </c>
      <c r="S12078" s="4">
        <v>6.2</v>
      </c>
      <c r="T12078" t="s">
        <v>108</v>
      </c>
    </row>
    <row r="12079" spans="1:20" x14ac:dyDescent="0.35">
      <c r="A12079" t="s">
        <v>23373</v>
      </c>
      <c r="B12079" s="5" t="s">
        <v>57</v>
      </c>
      <c r="C12079" s="6">
        <v>104902</v>
      </c>
      <c r="D12079" t="s">
        <v>22</v>
      </c>
      <c r="E12079">
        <v>104902</v>
      </c>
      <c r="F12079" s="5" t="s">
        <v>50</v>
      </c>
      <c r="G12079" s="5" t="s">
        <v>51</v>
      </c>
      <c r="H12079" s="5" t="s">
        <v>129</v>
      </c>
      <c r="I12079" t="s">
        <v>35</v>
      </c>
      <c r="J12079" t="s">
        <v>129</v>
      </c>
      <c r="K12079">
        <v>0</v>
      </c>
      <c r="L12079" s="5" t="s">
        <v>23374</v>
      </c>
      <c r="M12079" s="5" t="s">
        <v>70</v>
      </c>
      <c r="N12079">
        <v>4</v>
      </c>
      <c r="O12079" t="s">
        <v>141</v>
      </c>
      <c r="P12079" s="1">
        <v>45300</v>
      </c>
      <c r="Q12079" s="1">
        <v>45373</v>
      </c>
      <c r="R12079">
        <v>1676</v>
      </c>
      <c r="S12079" s="4">
        <v>9.4</v>
      </c>
      <c r="T12079" t="s">
        <v>153</v>
      </c>
    </row>
    <row r="12080" spans="1:20" x14ac:dyDescent="0.35">
      <c r="A12080" t="s">
        <v>23375</v>
      </c>
      <c r="B12080" s="5" t="s">
        <v>28801</v>
      </c>
      <c r="C12080" s="6">
        <v>77869</v>
      </c>
      <c r="D12080" t="s">
        <v>22</v>
      </c>
      <c r="E12080">
        <v>77869</v>
      </c>
      <c r="F12080" s="5" t="s">
        <v>50</v>
      </c>
      <c r="G12080" s="5" t="s">
        <v>24</v>
      </c>
      <c r="H12080" s="5" t="s">
        <v>165</v>
      </c>
      <c r="I12080" t="s">
        <v>44</v>
      </c>
      <c r="J12080" t="s">
        <v>165</v>
      </c>
      <c r="K12080">
        <v>100</v>
      </c>
      <c r="L12080" s="5" t="s">
        <v>23376</v>
      </c>
      <c r="M12080" s="5" t="s">
        <v>28</v>
      </c>
      <c r="N12080">
        <v>4</v>
      </c>
      <c r="O12080" t="s">
        <v>62</v>
      </c>
      <c r="P12080" s="1">
        <v>45435</v>
      </c>
      <c r="Q12080" s="1">
        <v>45465</v>
      </c>
      <c r="R12080">
        <v>2322</v>
      </c>
      <c r="S12080" s="4">
        <v>9.6</v>
      </c>
      <c r="T12080" t="s">
        <v>89</v>
      </c>
    </row>
    <row r="12081" spans="1:20" x14ac:dyDescent="0.35">
      <c r="A12081" t="s">
        <v>23377</v>
      </c>
      <c r="B12081" s="5" t="s">
        <v>28801</v>
      </c>
      <c r="C12081" s="6">
        <v>61860</v>
      </c>
      <c r="D12081" t="s">
        <v>22</v>
      </c>
      <c r="E12081">
        <v>61860</v>
      </c>
      <c r="F12081" s="5" t="s">
        <v>66</v>
      </c>
      <c r="G12081" s="5" t="s">
        <v>59</v>
      </c>
      <c r="H12081" s="5" t="s">
        <v>157</v>
      </c>
      <c r="I12081" t="s">
        <v>26</v>
      </c>
      <c r="J12081" t="s">
        <v>157</v>
      </c>
      <c r="K12081">
        <v>100</v>
      </c>
      <c r="L12081" s="5" t="s">
        <v>23378</v>
      </c>
      <c r="M12081" s="5" t="s">
        <v>70</v>
      </c>
      <c r="N12081">
        <v>6</v>
      </c>
      <c r="O12081" t="s">
        <v>29</v>
      </c>
      <c r="P12081" s="1">
        <v>45570</v>
      </c>
      <c r="Q12081" s="1">
        <v>45610</v>
      </c>
      <c r="R12081">
        <v>2429</v>
      </c>
      <c r="S12081" s="4">
        <v>6.5</v>
      </c>
      <c r="T12081" t="s">
        <v>118</v>
      </c>
    </row>
    <row r="12082" spans="1:20" x14ac:dyDescent="0.35">
      <c r="A12082" t="s">
        <v>23379</v>
      </c>
      <c r="B12082" s="5" t="s">
        <v>145</v>
      </c>
      <c r="C12082" s="6">
        <v>149417</v>
      </c>
      <c r="D12082" t="s">
        <v>22</v>
      </c>
      <c r="E12082">
        <v>149417</v>
      </c>
      <c r="F12082" s="5" t="s">
        <v>66</v>
      </c>
      <c r="G12082" s="5" t="s">
        <v>59</v>
      </c>
      <c r="H12082" s="5" t="s">
        <v>129</v>
      </c>
      <c r="I12082" t="s">
        <v>35</v>
      </c>
      <c r="J12082" t="s">
        <v>129</v>
      </c>
      <c r="K12082">
        <v>0</v>
      </c>
      <c r="L12082" s="5" t="s">
        <v>23380</v>
      </c>
      <c r="M12082" s="5" t="s">
        <v>54</v>
      </c>
      <c r="N12082">
        <v>9</v>
      </c>
      <c r="O12082" t="s">
        <v>88</v>
      </c>
      <c r="P12082" s="1">
        <v>45608</v>
      </c>
      <c r="Q12082" s="1">
        <v>45627</v>
      </c>
      <c r="R12082">
        <v>1510</v>
      </c>
      <c r="S12082" s="4">
        <v>7.5</v>
      </c>
      <c r="T12082" t="s">
        <v>210</v>
      </c>
    </row>
    <row r="12083" spans="1:20" x14ac:dyDescent="0.35">
      <c r="A12083" t="s">
        <v>23381</v>
      </c>
      <c r="B12083" s="5" t="s">
        <v>32</v>
      </c>
      <c r="C12083" s="6">
        <v>46702</v>
      </c>
      <c r="D12083" t="s">
        <v>22</v>
      </c>
      <c r="E12083">
        <v>46702</v>
      </c>
      <c r="F12083" s="5" t="s">
        <v>50</v>
      </c>
      <c r="G12083" s="5" t="s">
        <v>24</v>
      </c>
      <c r="H12083" s="5" t="s">
        <v>157</v>
      </c>
      <c r="I12083" t="s">
        <v>26</v>
      </c>
      <c r="J12083" t="s">
        <v>157</v>
      </c>
      <c r="K12083">
        <v>100</v>
      </c>
      <c r="L12083" s="5" t="s">
        <v>8315</v>
      </c>
      <c r="M12083" s="5" t="s">
        <v>37</v>
      </c>
      <c r="N12083">
        <v>2</v>
      </c>
      <c r="O12083" t="s">
        <v>147</v>
      </c>
      <c r="P12083" s="1">
        <v>45605</v>
      </c>
      <c r="Q12083" s="1">
        <v>45637</v>
      </c>
      <c r="R12083">
        <v>850</v>
      </c>
      <c r="S12083" s="4">
        <v>9.8000000000000007</v>
      </c>
      <c r="T12083" t="s">
        <v>47</v>
      </c>
    </row>
    <row r="12084" spans="1:20" x14ac:dyDescent="0.35">
      <c r="A12084" t="s">
        <v>23382</v>
      </c>
      <c r="B12084" s="5" t="s">
        <v>21</v>
      </c>
      <c r="C12084" s="6">
        <v>65493</v>
      </c>
      <c r="D12084" t="s">
        <v>22</v>
      </c>
      <c r="E12084">
        <v>65493</v>
      </c>
      <c r="F12084" s="5" t="s">
        <v>58</v>
      </c>
      <c r="G12084" s="5" t="s">
        <v>24</v>
      </c>
      <c r="H12084" s="5" t="s">
        <v>129</v>
      </c>
      <c r="I12084" t="s">
        <v>35</v>
      </c>
      <c r="J12084" t="s">
        <v>129</v>
      </c>
      <c r="K12084">
        <v>50</v>
      </c>
      <c r="L12084" s="5" t="s">
        <v>23383</v>
      </c>
      <c r="M12084" s="5" t="s">
        <v>28</v>
      </c>
      <c r="N12084">
        <v>0</v>
      </c>
      <c r="O12084" t="s">
        <v>62</v>
      </c>
      <c r="P12084" s="1">
        <v>45537</v>
      </c>
      <c r="Q12084" s="1">
        <v>45569</v>
      </c>
      <c r="R12084">
        <v>1196</v>
      </c>
      <c r="S12084" s="4">
        <v>9.4</v>
      </c>
      <c r="T12084" t="s">
        <v>95</v>
      </c>
    </row>
    <row r="12085" spans="1:20" x14ac:dyDescent="0.35">
      <c r="A12085" t="s">
        <v>23384</v>
      </c>
      <c r="B12085" s="5" t="s">
        <v>32</v>
      </c>
      <c r="C12085" s="6">
        <v>84582</v>
      </c>
      <c r="D12085" t="s">
        <v>33</v>
      </c>
      <c r="E12085">
        <v>9304020</v>
      </c>
      <c r="F12085" s="5" t="s">
        <v>50</v>
      </c>
      <c r="G12085" s="5" t="s">
        <v>51</v>
      </c>
      <c r="H12085" s="5" t="s">
        <v>34</v>
      </c>
      <c r="I12085" t="s">
        <v>26</v>
      </c>
      <c r="J12085" t="s">
        <v>34</v>
      </c>
      <c r="K12085">
        <v>100</v>
      </c>
      <c r="L12085" s="5" t="s">
        <v>23385</v>
      </c>
      <c r="M12085" s="5" t="s">
        <v>28</v>
      </c>
      <c r="N12085">
        <v>4</v>
      </c>
      <c r="O12085" t="s">
        <v>88</v>
      </c>
      <c r="P12085" s="1">
        <v>45487</v>
      </c>
      <c r="Q12085" s="1">
        <v>45509</v>
      </c>
      <c r="R12085">
        <v>922</v>
      </c>
      <c r="S12085" s="4">
        <v>9.1</v>
      </c>
      <c r="T12085" t="s">
        <v>210</v>
      </c>
    </row>
    <row r="12086" spans="1:20" x14ac:dyDescent="0.35">
      <c r="A12086" t="s">
        <v>23386</v>
      </c>
      <c r="B12086" s="5" t="s">
        <v>28801</v>
      </c>
      <c r="C12086" s="6">
        <v>168343</v>
      </c>
      <c r="D12086" t="s">
        <v>33</v>
      </c>
      <c r="E12086">
        <v>18517730</v>
      </c>
      <c r="F12086" s="5" t="s">
        <v>66</v>
      </c>
      <c r="G12086" s="5" t="s">
        <v>59</v>
      </c>
      <c r="H12086" s="5" t="s">
        <v>34</v>
      </c>
      <c r="I12086" t="s">
        <v>35</v>
      </c>
      <c r="J12086" t="s">
        <v>34</v>
      </c>
      <c r="K12086">
        <v>0</v>
      </c>
      <c r="L12086" s="5" t="s">
        <v>23387</v>
      </c>
      <c r="M12086" s="5" t="s">
        <v>28</v>
      </c>
      <c r="N12086">
        <v>7</v>
      </c>
      <c r="O12086" t="s">
        <v>131</v>
      </c>
      <c r="P12086" s="1">
        <v>45323</v>
      </c>
      <c r="Q12086" s="1">
        <v>45386</v>
      </c>
      <c r="R12086">
        <v>1613</v>
      </c>
      <c r="S12086" s="4">
        <v>5.8</v>
      </c>
      <c r="T12086" t="s">
        <v>89</v>
      </c>
    </row>
    <row r="12087" spans="1:20" x14ac:dyDescent="0.35">
      <c r="A12087" t="s">
        <v>23388</v>
      </c>
      <c r="B12087" s="5" t="s">
        <v>28800</v>
      </c>
      <c r="C12087" s="6">
        <v>122314</v>
      </c>
      <c r="D12087" t="s">
        <v>22</v>
      </c>
      <c r="E12087">
        <v>122314</v>
      </c>
      <c r="F12087" s="5" t="s">
        <v>23</v>
      </c>
      <c r="G12087" s="5" t="s">
        <v>59</v>
      </c>
      <c r="H12087" s="5" t="s">
        <v>165</v>
      </c>
      <c r="I12087" t="s">
        <v>44</v>
      </c>
      <c r="J12087" t="s">
        <v>291</v>
      </c>
      <c r="K12087">
        <v>50</v>
      </c>
      <c r="L12087" s="5" t="s">
        <v>23389</v>
      </c>
      <c r="M12087" s="5" t="s">
        <v>54</v>
      </c>
      <c r="N12087">
        <v>10</v>
      </c>
      <c r="O12087" t="s">
        <v>172</v>
      </c>
      <c r="P12087" s="1">
        <v>45765</v>
      </c>
      <c r="Q12087" s="1">
        <v>45821</v>
      </c>
      <c r="R12087">
        <v>1322</v>
      </c>
      <c r="S12087" s="4">
        <v>7.9</v>
      </c>
      <c r="T12087" t="s">
        <v>95</v>
      </c>
    </row>
    <row r="12088" spans="1:20" x14ac:dyDescent="0.35">
      <c r="A12088" t="s">
        <v>23390</v>
      </c>
      <c r="B12088" s="5" t="s">
        <v>179</v>
      </c>
      <c r="C12088" s="6">
        <v>177998</v>
      </c>
      <c r="D12088" t="s">
        <v>22</v>
      </c>
      <c r="E12088">
        <v>177998</v>
      </c>
      <c r="F12088" s="5" t="s">
        <v>66</v>
      </c>
      <c r="G12088" s="5" t="s">
        <v>42</v>
      </c>
      <c r="H12088" s="5" t="s">
        <v>101</v>
      </c>
      <c r="I12088" t="s">
        <v>35</v>
      </c>
      <c r="J12088" t="s">
        <v>101</v>
      </c>
      <c r="K12088">
        <v>50</v>
      </c>
      <c r="L12088" s="5" t="s">
        <v>23391</v>
      </c>
      <c r="M12088" s="5" t="s">
        <v>54</v>
      </c>
      <c r="N12088">
        <v>9</v>
      </c>
      <c r="O12088" t="s">
        <v>135</v>
      </c>
      <c r="P12088" s="1">
        <v>45656</v>
      </c>
      <c r="Q12088" s="1">
        <v>45723</v>
      </c>
      <c r="R12088">
        <v>1399</v>
      </c>
      <c r="S12088" s="4">
        <v>5.9</v>
      </c>
      <c r="T12088" t="s">
        <v>277</v>
      </c>
    </row>
    <row r="12089" spans="1:20" x14ac:dyDescent="0.35">
      <c r="A12089" t="s">
        <v>23392</v>
      </c>
      <c r="B12089" s="5" t="s">
        <v>174</v>
      </c>
      <c r="C12089" s="6">
        <v>53354</v>
      </c>
      <c r="D12089" t="s">
        <v>22</v>
      </c>
      <c r="E12089">
        <v>53354</v>
      </c>
      <c r="F12089" s="5" t="s">
        <v>58</v>
      </c>
      <c r="G12089" s="5" t="s">
        <v>24</v>
      </c>
      <c r="H12089" s="5" t="s">
        <v>165</v>
      </c>
      <c r="I12089" t="s">
        <v>44</v>
      </c>
      <c r="J12089" t="s">
        <v>165</v>
      </c>
      <c r="K12089">
        <v>100</v>
      </c>
      <c r="L12089" s="5" t="s">
        <v>23393</v>
      </c>
      <c r="M12089" s="5" t="s">
        <v>28</v>
      </c>
      <c r="N12089">
        <v>0</v>
      </c>
      <c r="O12089" t="s">
        <v>141</v>
      </c>
      <c r="P12089" s="1">
        <v>45427</v>
      </c>
      <c r="Q12089" s="1">
        <v>45478</v>
      </c>
      <c r="R12089">
        <v>1721</v>
      </c>
      <c r="S12089" s="4">
        <v>7.6</v>
      </c>
      <c r="T12089" t="s">
        <v>277</v>
      </c>
    </row>
    <row r="12090" spans="1:20" x14ac:dyDescent="0.35">
      <c r="A12090" t="s">
        <v>23394</v>
      </c>
      <c r="B12090" s="5" t="s">
        <v>32</v>
      </c>
      <c r="C12090" s="6">
        <v>160257</v>
      </c>
      <c r="D12090" t="s">
        <v>22</v>
      </c>
      <c r="E12090">
        <v>160257</v>
      </c>
      <c r="F12090" s="5" t="s">
        <v>50</v>
      </c>
      <c r="G12090" s="5" t="s">
        <v>42</v>
      </c>
      <c r="H12090" s="5" t="s">
        <v>68</v>
      </c>
      <c r="I12090" t="s">
        <v>35</v>
      </c>
      <c r="J12090" t="s">
        <v>304</v>
      </c>
      <c r="K12090">
        <v>100</v>
      </c>
      <c r="L12090" s="5" t="s">
        <v>23395</v>
      </c>
      <c r="M12090" s="5" t="s">
        <v>70</v>
      </c>
      <c r="N12090">
        <v>4</v>
      </c>
      <c r="O12090" t="s">
        <v>167</v>
      </c>
      <c r="P12090" s="1">
        <v>45327</v>
      </c>
      <c r="Q12090" s="1">
        <v>45355</v>
      </c>
      <c r="R12090">
        <v>2077</v>
      </c>
      <c r="S12090" s="4">
        <v>6.3</v>
      </c>
      <c r="T12090" t="s">
        <v>153</v>
      </c>
    </row>
    <row r="12091" spans="1:20" x14ac:dyDescent="0.35">
      <c r="A12091" t="s">
        <v>23396</v>
      </c>
      <c r="B12091" s="5" t="s">
        <v>57</v>
      </c>
      <c r="C12091" s="6">
        <v>47255</v>
      </c>
      <c r="D12091" t="s">
        <v>22</v>
      </c>
      <c r="E12091">
        <v>47255</v>
      </c>
      <c r="F12091" s="5" t="s">
        <v>58</v>
      </c>
      <c r="G12091" s="5" t="s">
        <v>42</v>
      </c>
      <c r="H12091" s="5" t="s">
        <v>165</v>
      </c>
      <c r="I12091" t="s">
        <v>44</v>
      </c>
      <c r="J12091" t="s">
        <v>76</v>
      </c>
      <c r="K12091">
        <v>100</v>
      </c>
      <c r="L12091" s="5" t="s">
        <v>23397</v>
      </c>
      <c r="M12091" s="5" t="s">
        <v>37</v>
      </c>
      <c r="N12091">
        <v>1</v>
      </c>
      <c r="O12091" t="s">
        <v>147</v>
      </c>
      <c r="P12091" s="1">
        <v>45633</v>
      </c>
      <c r="Q12091" s="1">
        <v>45693</v>
      </c>
      <c r="R12091">
        <v>1532</v>
      </c>
      <c r="S12091" s="4">
        <v>7.3</v>
      </c>
      <c r="T12091" t="s">
        <v>63</v>
      </c>
    </row>
    <row r="12092" spans="1:20" x14ac:dyDescent="0.35">
      <c r="A12092" t="s">
        <v>23398</v>
      </c>
      <c r="B12092" s="5" t="s">
        <v>28802</v>
      </c>
      <c r="C12092" s="6">
        <v>244976</v>
      </c>
      <c r="D12092" t="s">
        <v>65</v>
      </c>
      <c r="E12092">
        <v>318469</v>
      </c>
      <c r="F12092" s="5" t="s">
        <v>23</v>
      </c>
      <c r="G12092" s="5" t="s">
        <v>42</v>
      </c>
      <c r="H12092" s="5" t="s">
        <v>67</v>
      </c>
      <c r="I12092" t="s">
        <v>26</v>
      </c>
      <c r="J12092" t="s">
        <v>67</v>
      </c>
      <c r="K12092">
        <v>100</v>
      </c>
      <c r="L12092" s="5" t="s">
        <v>23399</v>
      </c>
      <c r="M12092" s="5" t="s">
        <v>28</v>
      </c>
      <c r="N12092">
        <v>15</v>
      </c>
      <c r="O12092" t="s">
        <v>78</v>
      </c>
      <c r="P12092" s="1">
        <v>45303</v>
      </c>
      <c r="Q12092" s="1">
        <v>45339</v>
      </c>
      <c r="R12092">
        <v>730</v>
      </c>
      <c r="S12092" s="4">
        <v>6.1</v>
      </c>
      <c r="T12092" t="s">
        <v>30</v>
      </c>
    </row>
    <row r="12093" spans="1:20" x14ac:dyDescent="0.35">
      <c r="A12093" t="s">
        <v>23400</v>
      </c>
      <c r="B12093" s="5" t="s">
        <v>105</v>
      </c>
      <c r="C12093" s="6">
        <v>18580</v>
      </c>
      <c r="D12093" t="s">
        <v>22</v>
      </c>
      <c r="E12093">
        <v>18580</v>
      </c>
      <c r="F12093" s="5" t="s">
        <v>58</v>
      </c>
      <c r="G12093" s="5" t="s">
        <v>51</v>
      </c>
      <c r="H12093" s="5" t="s">
        <v>116</v>
      </c>
      <c r="I12093" t="s">
        <v>44</v>
      </c>
      <c r="J12093" t="s">
        <v>116</v>
      </c>
      <c r="K12093">
        <v>50</v>
      </c>
      <c r="L12093" s="5" t="s">
        <v>23401</v>
      </c>
      <c r="M12093" s="5" t="s">
        <v>70</v>
      </c>
      <c r="N12093">
        <v>0</v>
      </c>
      <c r="O12093" t="s">
        <v>141</v>
      </c>
      <c r="P12093" s="1">
        <v>45712</v>
      </c>
      <c r="Q12093" s="1">
        <v>45726</v>
      </c>
      <c r="R12093">
        <v>1215</v>
      </c>
      <c r="S12093" s="4">
        <v>9.6</v>
      </c>
      <c r="T12093" t="s">
        <v>277</v>
      </c>
    </row>
    <row r="12094" spans="1:20" x14ac:dyDescent="0.35">
      <c r="A12094" t="s">
        <v>23402</v>
      </c>
      <c r="B12094" s="5" t="s">
        <v>57</v>
      </c>
      <c r="C12094" s="6">
        <v>92541</v>
      </c>
      <c r="D12094" t="s">
        <v>92</v>
      </c>
      <c r="E12094">
        <v>69406</v>
      </c>
      <c r="F12094" s="5" t="s">
        <v>58</v>
      </c>
      <c r="G12094" s="5" t="s">
        <v>59</v>
      </c>
      <c r="H12094" s="5" t="s">
        <v>93</v>
      </c>
      <c r="I12094" t="s">
        <v>35</v>
      </c>
      <c r="J12094" t="s">
        <v>491</v>
      </c>
      <c r="K12094">
        <v>50</v>
      </c>
      <c r="L12094" s="5" t="s">
        <v>23403</v>
      </c>
      <c r="M12094" s="5" t="s">
        <v>37</v>
      </c>
      <c r="N12094">
        <v>1</v>
      </c>
      <c r="O12094" t="s">
        <v>62</v>
      </c>
      <c r="P12094" s="1">
        <v>45546</v>
      </c>
      <c r="Q12094" s="1">
        <v>45575</v>
      </c>
      <c r="R12094">
        <v>1775</v>
      </c>
      <c r="S12094" s="4">
        <v>7.6</v>
      </c>
      <c r="T12094" t="s">
        <v>118</v>
      </c>
    </row>
    <row r="12095" spans="1:20" x14ac:dyDescent="0.35">
      <c r="A12095" t="s">
        <v>23404</v>
      </c>
      <c r="B12095" s="5" t="s">
        <v>28801</v>
      </c>
      <c r="C12095" s="6">
        <v>136851</v>
      </c>
      <c r="D12095" t="s">
        <v>22</v>
      </c>
      <c r="E12095">
        <v>136851</v>
      </c>
      <c r="F12095" s="5" t="s">
        <v>66</v>
      </c>
      <c r="G12095" s="5" t="s">
        <v>59</v>
      </c>
      <c r="H12095" s="5" t="s">
        <v>101</v>
      </c>
      <c r="I12095" t="s">
        <v>44</v>
      </c>
      <c r="J12095" t="s">
        <v>101</v>
      </c>
      <c r="K12095">
        <v>100</v>
      </c>
      <c r="L12095" s="5" t="s">
        <v>23405</v>
      </c>
      <c r="M12095" s="5" t="s">
        <v>37</v>
      </c>
      <c r="N12095">
        <v>5</v>
      </c>
      <c r="O12095" t="s">
        <v>62</v>
      </c>
      <c r="P12095" s="1">
        <v>45502</v>
      </c>
      <c r="Q12095" s="1">
        <v>45541</v>
      </c>
      <c r="R12095">
        <v>1209</v>
      </c>
      <c r="S12095" s="4">
        <v>5.3</v>
      </c>
      <c r="T12095" t="s">
        <v>103</v>
      </c>
    </row>
    <row r="12096" spans="1:20" x14ac:dyDescent="0.35">
      <c r="A12096" t="s">
        <v>23406</v>
      </c>
      <c r="B12096" s="5" t="s">
        <v>162</v>
      </c>
      <c r="C12096" s="6">
        <v>74577</v>
      </c>
      <c r="D12096" t="s">
        <v>92</v>
      </c>
      <c r="E12096">
        <v>55933</v>
      </c>
      <c r="F12096" s="5" t="s">
        <v>58</v>
      </c>
      <c r="G12096" s="5" t="s">
        <v>51</v>
      </c>
      <c r="H12096" s="5" t="s">
        <v>93</v>
      </c>
      <c r="I12096" t="s">
        <v>35</v>
      </c>
      <c r="J12096" t="s">
        <v>467</v>
      </c>
      <c r="K12096">
        <v>0</v>
      </c>
      <c r="L12096" s="5" t="s">
        <v>23407</v>
      </c>
      <c r="M12096" s="5" t="s">
        <v>54</v>
      </c>
      <c r="N12096">
        <v>1</v>
      </c>
      <c r="O12096" t="s">
        <v>131</v>
      </c>
      <c r="P12096" s="1">
        <v>45704</v>
      </c>
      <c r="Q12096" s="1">
        <v>45732</v>
      </c>
      <c r="R12096">
        <v>1122</v>
      </c>
      <c r="S12096" s="4">
        <v>8</v>
      </c>
      <c r="T12096" t="s">
        <v>103</v>
      </c>
    </row>
    <row r="12097" spans="1:20" x14ac:dyDescent="0.35">
      <c r="A12097" t="s">
        <v>23408</v>
      </c>
      <c r="B12097" s="5" t="s">
        <v>40</v>
      </c>
      <c r="C12097" s="6">
        <v>130249</v>
      </c>
      <c r="D12097" t="s">
        <v>65</v>
      </c>
      <c r="E12097">
        <v>169324</v>
      </c>
      <c r="F12097" s="5" t="s">
        <v>50</v>
      </c>
      <c r="G12097" s="5" t="s">
        <v>24</v>
      </c>
      <c r="H12097" s="5" t="s">
        <v>67</v>
      </c>
      <c r="I12097" t="s">
        <v>35</v>
      </c>
      <c r="J12097" t="s">
        <v>186</v>
      </c>
      <c r="K12097">
        <v>0</v>
      </c>
      <c r="L12097" s="5" t="s">
        <v>23409</v>
      </c>
      <c r="M12097" s="5" t="s">
        <v>54</v>
      </c>
      <c r="N12097">
        <v>3</v>
      </c>
      <c r="O12097" t="s">
        <v>85</v>
      </c>
      <c r="P12097" s="1">
        <v>45653</v>
      </c>
      <c r="Q12097" s="1">
        <v>45699</v>
      </c>
      <c r="R12097">
        <v>1095</v>
      </c>
      <c r="S12097" s="4">
        <v>9.4</v>
      </c>
      <c r="T12097" t="s">
        <v>108</v>
      </c>
    </row>
    <row r="12098" spans="1:20" x14ac:dyDescent="0.35">
      <c r="A12098" t="s">
        <v>23410</v>
      </c>
      <c r="B12098" s="5" t="s">
        <v>28800</v>
      </c>
      <c r="C12098" s="6">
        <v>279715</v>
      </c>
      <c r="D12098" t="s">
        <v>22</v>
      </c>
      <c r="E12098">
        <v>279715</v>
      </c>
      <c r="F12098" s="5" t="s">
        <v>23</v>
      </c>
      <c r="G12098" s="5" t="s">
        <v>51</v>
      </c>
      <c r="H12098" s="5" t="s">
        <v>97</v>
      </c>
      <c r="I12098" t="s">
        <v>44</v>
      </c>
      <c r="J12098" t="s">
        <v>67</v>
      </c>
      <c r="K12098">
        <v>50</v>
      </c>
      <c r="L12098" s="5" t="s">
        <v>23411</v>
      </c>
      <c r="M12098" s="5" t="s">
        <v>70</v>
      </c>
      <c r="N12098">
        <v>10</v>
      </c>
      <c r="O12098" t="s">
        <v>107</v>
      </c>
      <c r="P12098" s="1">
        <v>45303</v>
      </c>
      <c r="Q12098" s="1">
        <v>45319</v>
      </c>
      <c r="R12098">
        <v>2016</v>
      </c>
      <c r="S12098" s="4">
        <v>9.8000000000000007</v>
      </c>
      <c r="T12098" t="s">
        <v>277</v>
      </c>
    </row>
    <row r="12099" spans="1:20" x14ac:dyDescent="0.35">
      <c r="A12099" t="s">
        <v>23412</v>
      </c>
      <c r="B12099" s="5" t="s">
        <v>174</v>
      </c>
      <c r="C12099" s="6">
        <v>25917</v>
      </c>
      <c r="D12099" t="s">
        <v>22</v>
      </c>
      <c r="E12099">
        <v>25917</v>
      </c>
      <c r="F12099" s="5" t="s">
        <v>50</v>
      </c>
      <c r="G12099" s="5" t="s">
        <v>42</v>
      </c>
      <c r="H12099" s="5" t="s">
        <v>116</v>
      </c>
      <c r="I12099" t="s">
        <v>44</v>
      </c>
      <c r="J12099" t="s">
        <v>116</v>
      </c>
      <c r="K12099">
        <v>0</v>
      </c>
      <c r="L12099" s="5" t="s">
        <v>23413</v>
      </c>
      <c r="M12099" s="5" t="s">
        <v>28</v>
      </c>
      <c r="N12099">
        <v>2</v>
      </c>
      <c r="O12099" t="s">
        <v>167</v>
      </c>
      <c r="P12099" s="1">
        <v>45441</v>
      </c>
      <c r="Q12099" s="1">
        <v>45471</v>
      </c>
      <c r="R12099">
        <v>2476</v>
      </c>
      <c r="S12099" s="4">
        <v>5.5</v>
      </c>
      <c r="T12099" t="s">
        <v>55</v>
      </c>
    </row>
    <row r="12100" spans="1:20" x14ac:dyDescent="0.35">
      <c r="A12100" t="s">
        <v>23414</v>
      </c>
      <c r="B12100" s="5" t="s">
        <v>100</v>
      </c>
      <c r="C12100" s="6">
        <v>192954</v>
      </c>
      <c r="D12100" t="s">
        <v>41</v>
      </c>
      <c r="E12100">
        <v>164011</v>
      </c>
      <c r="F12100" s="5" t="s">
        <v>23</v>
      </c>
      <c r="G12100" s="5" t="s">
        <v>42</v>
      </c>
      <c r="H12100" s="5" t="s">
        <v>126</v>
      </c>
      <c r="I12100" t="s">
        <v>44</v>
      </c>
      <c r="J12100" t="s">
        <v>126</v>
      </c>
      <c r="K12100">
        <v>50</v>
      </c>
      <c r="L12100" s="5" t="s">
        <v>23415</v>
      </c>
      <c r="M12100" s="5" t="s">
        <v>37</v>
      </c>
      <c r="N12100">
        <v>10</v>
      </c>
      <c r="O12100" t="s">
        <v>167</v>
      </c>
      <c r="P12100" s="1">
        <v>45459</v>
      </c>
      <c r="Q12100" s="1">
        <v>45496</v>
      </c>
      <c r="R12100">
        <v>1690</v>
      </c>
      <c r="S12100" s="4">
        <v>6.4</v>
      </c>
      <c r="T12100" t="s">
        <v>95</v>
      </c>
    </row>
    <row r="12101" spans="1:20" x14ac:dyDescent="0.35">
      <c r="A12101" t="s">
        <v>23416</v>
      </c>
      <c r="B12101" s="5" t="s">
        <v>91</v>
      </c>
      <c r="C12101" s="6">
        <v>151696</v>
      </c>
      <c r="D12101" t="s">
        <v>22</v>
      </c>
      <c r="E12101">
        <v>151696</v>
      </c>
      <c r="F12101" s="5" t="s">
        <v>23</v>
      </c>
      <c r="G12101" s="5" t="s">
        <v>59</v>
      </c>
      <c r="H12101" s="5" t="s">
        <v>101</v>
      </c>
      <c r="I12101" t="s">
        <v>44</v>
      </c>
      <c r="J12101" t="s">
        <v>101</v>
      </c>
      <c r="K12101">
        <v>0</v>
      </c>
      <c r="L12101" s="5" t="s">
        <v>7173</v>
      </c>
      <c r="M12101" s="5" t="s">
        <v>70</v>
      </c>
      <c r="N12101">
        <v>19</v>
      </c>
      <c r="O12101" t="s">
        <v>131</v>
      </c>
      <c r="P12101" s="1">
        <v>45440</v>
      </c>
      <c r="Q12101" s="1">
        <v>45470</v>
      </c>
      <c r="R12101">
        <v>1075</v>
      </c>
      <c r="S12101" s="4">
        <v>5.5</v>
      </c>
      <c r="T12101" t="s">
        <v>79</v>
      </c>
    </row>
    <row r="12102" spans="1:20" x14ac:dyDescent="0.35">
      <c r="A12102" t="s">
        <v>23417</v>
      </c>
      <c r="B12102" s="5" t="s">
        <v>49</v>
      </c>
      <c r="C12102" s="6">
        <v>181487</v>
      </c>
      <c r="D12102" t="s">
        <v>22</v>
      </c>
      <c r="E12102">
        <v>181487</v>
      </c>
      <c r="F12102" s="5" t="s">
        <v>23</v>
      </c>
      <c r="G12102" s="5" t="s">
        <v>42</v>
      </c>
      <c r="H12102" s="5" t="s">
        <v>101</v>
      </c>
      <c r="I12102" t="s">
        <v>26</v>
      </c>
      <c r="J12102" t="s">
        <v>101</v>
      </c>
      <c r="K12102">
        <v>100</v>
      </c>
      <c r="L12102" s="5" t="s">
        <v>2294</v>
      </c>
      <c r="M12102" s="5" t="s">
        <v>54</v>
      </c>
      <c r="N12102">
        <v>15</v>
      </c>
      <c r="O12102" t="s">
        <v>172</v>
      </c>
      <c r="P12102" s="1">
        <v>45540</v>
      </c>
      <c r="Q12102" s="1">
        <v>45585</v>
      </c>
      <c r="R12102">
        <v>729</v>
      </c>
      <c r="S12102" s="4">
        <v>9.3000000000000007</v>
      </c>
      <c r="T12102" t="s">
        <v>136</v>
      </c>
    </row>
    <row r="12103" spans="1:20" x14ac:dyDescent="0.35">
      <c r="A12103" t="s">
        <v>23418</v>
      </c>
      <c r="B12103" s="5" t="s">
        <v>91</v>
      </c>
      <c r="C12103" s="6">
        <v>290032</v>
      </c>
      <c r="D12103" t="s">
        <v>120</v>
      </c>
      <c r="E12103">
        <v>261029</v>
      </c>
      <c r="F12103" s="5" t="s">
        <v>23</v>
      </c>
      <c r="G12103" s="5" t="s">
        <v>51</v>
      </c>
      <c r="H12103" s="5" t="s">
        <v>121</v>
      </c>
      <c r="I12103" t="s">
        <v>44</v>
      </c>
      <c r="J12103" t="s">
        <v>121</v>
      </c>
      <c r="K12103">
        <v>100</v>
      </c>
      <c r="L12103" s="5" t="s">
        <v>23419</v>
      </c>
      <c r="M12103" s="5" t="s">
        <v>70</v>
      </c>
      <c r="N12103">
        <v>18</v>
      </c>
      <c r="O12103" t="s">
        <v>78</v>
      </c>
      <c r="P12103" s="1">
        <v>45633</v>
      </c>
      <c r="Q12103" s="1">
        <v>45667</v>
      </c>
      <c r="R12103">
        <v>1549</v>
      </c>
      <c r="S12103" s="4">
        <v>5.5</v>
      </c>
      <c r="T12103" t="s">
        <v>243</v>
      </c>
    </row>
    <row r="12104" spans="1:20" x14ac:dyDescent="0.35">
      <c r="A12104" t="s">
        <v>23420</v>
      </c>
      <c r="B12104" s="5" t="s">
        <v>105</v>
      </c>
      <c r="C12104" s="6">
        <v>88078</v>
      </c>
      <c r="D12104" t="s">
        <v>22</v>
      </c>
      <c r="E12104">
        <v>88078</v>
      </c>
      <c r="F12104" s="5" t="s">
        <v>50</v>
      </c>
      <c r="G12104" s="5" t="s">
        <v>24</v>
      </c>
      <c r="H12104" s="5" t="s">
        <v>191</v>
      </c>
      <c r="I12104" t="s">
        <v>35</v>
      </c>
      <c r="J12104" t="s">
        <v>191</v>
      </c>
      <c r="K12104">
        <v>100</v>
      </c>
      <c r="L12104" s="5" t="s">
        <v>23421</v>
      </c>
      <c r="M12104" s="5" t="s">
        <v>37</v>
      </c>
      <c r="N12104">
        <v>2</v>
      </c>
      <c r="O12104" t="s">
        <v>46</v>
      </c>
      <c r="P12104" s="1">
        <v>45382</v>
      </c>
      <c r="Q12104" s="1">
        <v>45406</v>
      </c>
      <c r="R12104">
        <v>1515</v>
      </c>
      <c r="S12104" s="4">
        <v>8.6999999999999993</v>
      </c>
      <c r="T12104" t="s">
        <v>103</v>
      </c>
    </row>
    <row r="12105" spans="1:20" x14ac:dyDescent="0.35">
      <c r="A12105" t="s">
        <v>23422</v>
      </c>
      <c r="B12105" s="5" t="s">
        <v>57</v>
      </c>
      <c r="C12105" s="6">
        <v>120897</v>
      </c>
      <c r="D12105" t="s">
        <v>22</v>
      </c>
      <c r="E12105">
        <v>120897</v>
      </c>
      <c r="F12105" s="5" t="s">
        <v>50</v>
      </c>
      <c r="G12105" s="5" t="s">
        <v>59</v>
      </c>
      <c r="H12105" s="5" t="s">
        <v>129</v>
      </c>
      <c r="I12105" t="s">
        <v>35</v>
      </c>
      <c r="J12105" t="s">
        <v>129</v>
      </c>
      <c r="K12105">
        <v>100</v>
      </c>
      <c r="L12105" s="5" t="s">
        <v>8341</v>
      </c>
      <c r="M12105" s="5" t="s">
        <v>54</v>
      </c>
      <c r="N12105">
        <v>3</v>
      </c>
      <c r="O12105" t="s">
        <v>78</v>
      </c>
      <c r="P12105" s="1">
        <v>45423</v>
      </c>
      <c r="Q12105" s="1">
        <v>45468</v>
      </c>
      <c r="R12105">
        <v>830</v>
      </c>
      <c r="S12105" s="4">
        <v>5.6</v>
      </c>
      <c r="T12105" t="s">
        <v>136</v>
      </c>
    </row>
    <row r="12106" spans="1:20" x14ac:dyDescent="0.35">
      <c r="A12106" t="s">
        <v>23423</v>
      </c>
      <c r="B12106" s="5" t="s">
        <v>32</v>
      </c>
      <c r="C12106" s="6">
        <v>99552</v>
      </c>
      <c r="D12106" t="s">
        <v>92</v>
      </c>
      <c r="E12106">
        <v>74664</v>
      </c>
      <c r="F12106" s="5" t="s">
        <v>50</v>
      </c>
      <c r="G12106" s="5" t="s">
        <v>42</v>
      </c>
      <c r="H12106" s="5" t="s">
        <v>93</v>
      </c>
      <c r="I12106" t="s">
        <v>35</v>
      </c>
      <c r="J12106" t="s">
        <v>93</v>
      </c>
      <c r="K12106">
        <v>100</v>
      </c>
      <c r="L12106" s="5" t="s">
        <v>23424</v>
      </c>
      <c r="M12106" s="5" t="s">
        <v>54</v>
      </c>
      <c r="N12106">
        <v>3</v>
      </c>
      <c r="O12106" t="s">
        <v>172</v>
      </c>
      <c r="P12106" s="1">
        <v>45459</v>
      </c>
      <c r="Q12106" s="1">
        <v>45483</v>
      </c>
      <c r="R12106">
        <v>1141</v>
      </c>
      <c r="S12106" s="4">
        <v>7.8</v>
      </c>
      <c r="T12106" t="s">
        <v>118</v>
      </c>
    </row>
    <row r="12107" spans="1:20" x14ac:dyDescent="0.35">
      <c r="A12107" t="s">
        <v>23425</v>
      </c>
      <c r="B12107" s="5" t="s">
        <v>28802</v>
      </c>
      <c r="C12107" s="6">
        <v>229166</v>
      </c>
      <c r="D12107" t="s">
        <v>41</v>
      </c>
      <c r="E12107">
        <v>194791</v>
      </c>
      <c r="F12107" s="5" t="s">
        <v>23</v>
      </c>
      <c r="G12107" s="5" t="s">
        <v>59</v>
      </c>
      <c r="H12107" s="5" t="s">
        <v>43</v>
      </c>
      <c r="I12107" t="s">
        <v>44</v>
      </c>
      <c r="J12107" t="s">
        <v>75</v>
      </c>
      <c r="K12107">
        <v>50</v>
      </c>
      <c r="L12107" s="5" t="s">
        <v>23426</v>
      </c>
      <c r="M12107" s="5" t="s">
        <v>70</v>
      </c>
      <c r="N12107">
        <v>15</v>
      </c>
      <c r="O12107" t="s">
        <v>112</v>
      </c>
      <c r="P12107" s="1">
        <v>45700</v>
      </c>
      <c r="Q12107" s="1">
        <v>45736</v>
      </c>
      <c r="R12107">
        <v>1754</v>
      </c>
      <c r="S12107" s="4">
        <v>5.9</v>
      </c>
      <c r="T12107" t="s">
        <v>89</v>
      </c>
    </row>
    <row r="12108" spans="1:20" x14ac:dyDescent="0.35">
      <c r="A12108" t="s">
        <v>23427</v>
      </c>
      <c r="B12108" s="5" t="s">
        <v>40</v>
      </c>
      <c r="C12108" s="6">
        <v>65688</v>
      </c>
      <c r="D12108" t="s">
        <v>41</v>
      </c>
      <c r="E12108">
        <v>55835</v>
      </c>
      <c r="F12108" s="5" t="s">
        <v>58</v>
      </c>
      <c r="G12108" s="5" t="s">
        <v>42</v>
      </c>
      <c r="H12108" s="5" t="s">
        <v>126</v>
      </c>
      <c r="I12108" t="s">
        <v>44</v>
      </c>
      <c r="J12108" t="s">
        <v>126</v>
      </c>
      <c r="K12108">
        <v>0</v>
      </c>
      <c r="L12108" s="5" t="s">
        <v>23428</v>
      </c>
      <c r="M12108" s="5" t="s">
        <v>37</v>
      </c>
      <c r="N12108">
        <v>0</v>
      </c>
      <c r="O12108" t="s">
        <v>112</v>
      </c>
      <c r="P12108" s="1">
        <v>45594</v>
      </c>
      <c r="Q12108" s="1">
        <v>45635</v>
      </c>
      <c r="R12108">
        <v>586</v>
      </c>
      <c r="S12108" s="4">
        <v>9.5</v>
      </c>
      <c r="T12108" t="s">
        <v>277</v>
      </c>
    </row>
    <row r="12109" spans="1:20" x14ac:dyDescent="0.35">
      <c r="A12109" t="s">
        <v>23429</v>
      </c>
      <c r="B12109" s="5" t="s">
        <v>174</v>
      </c>
      <c r="C12109" s="6">
        <v>94258</v>
      </c>
      <c r="D12109" t="s">
        <v>92</v>
      </c>
      <c r="E12109">
        <v>70694</v>
      </c>
      <c r="F12109" s="5" t="s">
        <v>50</v>
      </c>
      <c r="G12109" s="5" t="s">
        <v>59</v>
      </c>
      <c r="H12109" s="5" t="s">
        <v>93</v>
      </c>
      <c r="I12109" t="s">
        <v>44</v>
      </c>
      <c r="J12109" t="s">
        <v>83</v>
      </c>
      <c r="K12109">
        <v>100</v>
      </c>
      <c r="L12109" s="5" t="s">
        <v>23430</v>
      </c>
      <c r="M12109" s="5" t="s">
        <v>37</v>
      </c>
      <c r="N12109">
        <v>4</v>
      </c>
      <c r="O12109" t="s">
        <v>172</v>
      </c>
      <c r="P12109" s="1">
        <v>45427</v>
      </c>
      <c r="Q12109" s="1">
        <v>45461</v>
      </c>
      <c r="R12109">
        <v>2486</v>
      </c>
      <c r="S12109" s="4">
        <v>7.2</v>
      </c>
      <c r="T12109" t="s">
        <v>108</v>
      </c>
    </row>
    <row r="12110" spans="1:20" x14ac:dyDescent="0.35">
      <c r="A12110" t="s">
        <v>23431</v>
      </c>
      <c r="B12110" s="5" t="s">
        <v>28800</v>
      </c>
      <c r="C12110" s="6">
        <v>61046</v>
      </c>
      <c r="D12110" t="s">
        <v>41</v>
      </c>
      <c r="E12110">
        <v>51889</v>
      </c>
      <c r="F12110" s="5" t="s">
        <v>58</v>
      </c>
      <c r="G12110" s="5" t="s">
        <v>42</v>
      </c>
      <c r="H12110" s="5" t="s">
        <v>60</v>
      </c>
      <c r="I12110" t="s">
        <v>44</v>
      </c>
      <c r="J12110" t="s">
        <v>165</v>
      </c>
      <c r="K12110">
        <v>50</v>
      </c>
      <c r="L12110" s="5" t="s">
        <v>23432</v>
      </c>
      <c r="M12110" s="5" t="s">
        <v>28</v>
      </c>
      <c r="N12110">
        <v>0</v>
      </c>
      <c r="O12110" t="s">
        <v>141</v>
      </c>
      <c r="P12110" s="1">
        <v>45529</v>
      </c>
      <c r="Q12110" s="1">
        <v>45585</v>
      </c>
      <c r="R12110">
        <v>2285</v>
      </c>
      <c r="S12110" s="4">
        <v>8.1999999999999993</v>
      </c>
      <c r="T12110" t="s">
        <v>153</v>
      </c>
    </row>
    <row r="12111" spans="1:20" x14ac:dyDescent="0.35">
      <c r="A12111" t="s">
        <v>23433</v>
      </c>
      <c r="B12111" s="5" t="s">
        <v>28802</v>
      </c>
      <c r="C12111" s="6">
        <v>200891</v>
      </c>
      <c r="D12111" t="s">
        <v>81</v>
      </c>
      <c r="E12111">
        <v>271203</v>
      </c>
      <c r="F12111" s="5" t="s">
        <v>23</v>
      </c>
      <c r="G12111" s="5" t="s">
        <v>59</v>
      </c>
      <c r="H12111" s="5" t="s">
        <v>82</v>
      </c>
      <c r="I12111" t="s">
        <v>44</v>
      </c>
      <c r="J12111" t="s">
        <v>313</v>
      </c>
      <c r="K12111">
        <v>50</v>
      </c>
      <c r="L12111" s="5" t="s">
        <v>23434</v>
      </c>
      <c r="M12111" s="5" t="s">
        <v>54</v>
      </c>
      <c r="N12111">
        <v>12</v>
      </c>
      <c r="O12111" t="s">
        <v>78</v>
      </c>
      <c r="P12111" s="1">
        <v>45627</v>
      </c>
      <c r="Q12111" s="1">
        <v>45658</v>
      </c>
      <c r="R12111">
        <v>2100</v>
      </c>
      <c r="S12111" s="4">
        <v>7.9</v>
      </c>
      <c r="T12111" t="s">
        <v>243</v>
      </c>
    </row>
    <row r="12112" spans="1:20" x14ac:dyDescent="0.35">
      <c r="A12112" t="s">
        <v>23435</v>
      </c>
      <c r="B12112" s="5" t="s">
        <v>28801</v>
      </c>
      <c r="C12112" s="6">
        <v>135505</v>
      </c>
      <c r="D12112" t="s">
        <v>33</v>
      </c>
      <c r="E12112">
        <v>14905550</v>
      </c>
      <c r="F12112" s="5" t="s">
        <v>66</v>
      </c>
      <c r="G12112" s="5" t="s">
        <v>51</v>
      </c>
      <c r="H12112" s="5" t="s">
        <v>34</v>
      </c>
      <c r="I12112" t="s">
        <v>35</v>
      </c>
      <c r="J12112" t="s">
        <v>34</v>
      </c>
      <c r="K12112">
        <v>0</v>
      </c>
      <c r="L12112" s="5" t="s">
        <v>23436</v>
      </c>
      <c r="M12112" s="5" t="s">
        <v>37</v>
      </c>
      <c r="N12112">
        <v>7</v>
      </c>
      <c r="O12112" t="s">
        <v>131</v>
      </c>
      <c r="P12112" s="1">
        <v>45736</v>
      </c>
      <c r="Q12112" s="1">
        <v>45806</v>
      </c>
      <c r="R12112">
        <v>664</v>
      </c>
      <c r="S12112" s="4">
        <v>8.6</v>
      </c>
      <c r="T12112" t="s">
        <v>118</v>
      </c>
    </row>
    <row r="12113" spans="1:20" x14ac:dyDescent="0.35">
      <c r="A12113" t="s">
        <v>23437</v>
      </c>
      <c r="B12113" s="5" t="s">
        <v>49</v>
      </c>
      <c r="C12113" s="6">
        <v>98227</v>
      </c>
      <c r="D12113" t="s">
        <v>22</v>
      </c>
      <c r="E12113">
        <v>98227</v>
      </c>
      <c r="F12113" s="5" t="s">
        <v>50</v>
      </c>
      <c r="G12113" s="5" t="s">
        <v>42</v>
      </c>
      <c r="H12113" s="5" t="s">
        <v>68</v>
      </c>
      <c r="I12113" t="s">
        <v>44</v>
      </c>
      <c r="J12113" t="s">
        <v>121</v>
      </c>
      <c r="K12113">
        <v>0</v>
      </c>
      <c r="L12113" s="5" t="s">
        <v>23438</v>
      </c>
      <c r="M12113" s="5" t="s">
        <v>28</v>
      </c>
      <c r="N12113">
        <v>3</v>
      </c>
      <c r="O12113" t="s">
        <v>167</v>
      </c>
      <c r="P12113" s="1">
        <v>45504</v>
      </c>
      <c r="Q12113" s="1">
        <v>45575</v>
      </c>
      <c r="R12113">
        <v>1973</v>
      </c>
      <c r="S12113" s="4">
        <v>7.5</v>
      </c>
      <c r="T12113" t="s">
        <v>30</v>
      </c>
    </row>
    <row r="12114" spans="1:20" x14ac:dyDescent="0.35">
      <c r="A12114" t="s">
        <v>23439</v>
      </c>
      <c r="B12114" s="5" t="s">
        <v>105</v>
      </c>
      <c r="C12114" s="6">
        <v>156496</v>
      </c>
      <c r="D12114" t="s">
        <v>22</v>
      </c>
      <c r="E12114">
        <v>156496</v>
      </c>
      <c r="F12114" s="5" t="s">
        <v>23</v>
      </c>
      <c r="G12114" s="5" t="s">
        <v>24</v>
      </c>
      <c r="H12114" s="5" t="s">
        <v>165</v>
      </c>
      <c r="I12114" t="s">
        <v>26</v>
      </c>
      <c r="J12114" t="s">
        <v>165</v>
      </c>
      <c r="K12114">
        <v>0</v>
      </c>
      <c r="L12114" s="5" t="s">
        <v>23440</v>
      </c>
      <c r="M12114" s="5" t="s">
        <v>54</v>
      </c>
      <c r="N12114">
        <v>15</v>
      </c>
      <c r="O12114" t="s">
        <v>167</v>
      </c>
      <c r="P12114" s="1">
        <v>45440</v>
      </c>
      <c r="Q12114" s="1">
        <v>45505</v>
      </c>
      <c r="R12114">
        <v>1858</v>
      </c>
      <c r="S12114" s="4">
        <v>7.7</v>
      </c>
      <c r="T12114" t="s">
        <v>153</v>
      </c>
    </row>
    <row r="12115" spans="1:20" x14ac:dyDescent="0.35">
      <c r="A12115" t="s">
        <v>23441</v>
      </c>
      <c r="B12115" s="5" t="s">
        <v>28800</v>
      </c>
      <c r="C12115" s="6">
        <v>102263</v>
      </c>
      <c r="D12115" t="s">
        <v>81</v>
      </c>
      <c r="E12115">
        <v>138055</v>
      </c>
      <c r="F12115" s="5" t="s">
        <v>50</v>
      </c>
      <c r="G12115" s="5" t="s">
        <v>51</v>
      </c>
      <c r="H12115" s="5" t="s">
        <v>82</v>
      </c>
      <c r="I12115" t="s">
        <v>26</v>
      </c>
      <c r="J12115" t="s">
        <v>82</v>
      </c>
      <c r="K12115">
        <v>0</v>
      </c>
      <c r="L12115" s="5" t="s">
        <v>23442</v>
      </c>
      <c r="M12115" s="5" t="s">
        <v>28</v>
      </c>
      <c r="N12115">
        <v>4</v>
      </c>
      <c r="O12115" t="s">
        <v>167</v>
      </c>
      <c r="P12115" s="1">
        <v>45471</v>
      </c>
      <c r="Q12115" s="1">
        <v>45496</v>
      </c>
      <c r="R12115">
        <v>1553</v>
      </c>
      <c r="S12115" s="4">
        <v>6.3</v>
      </c>
      <c r="T12115" t="s">
        <v>243</v>
      </c>
    </row>
    <row r="12116" spans="1:20" x14ac:dyDescent="0.35">
      <c r="A12116" t="s">
        <v>23443</v>
      </c>
      <c r="B12116" s="5" t="s">
        <v>21</v>
      </c>
      <c r="C12116" s="6">
        <v>82355</v>
      </c>
      <c r="D12116" t="s">
        <v>92</v>
      </c>
      <c r="E12116">
        <v>61766</v>
      </c>
      <c r="F12116" s="5" t="s">
        <v>50</v>
      </c>
      <c r="G12116" s="5" t="s">
        <v>51</v>
      </c>
      <c r="H12116" s="5" t="s">
        <v>93</v>
      </c>
      <c r="I12116" t="s">
        <v>44</v>
      </c>
      <c r="J12116" t="s">
        <v>93</v>
      </c>
      <c r="K12116">
        <v>50</v>
      </c>
      <c r="L12116" s="5" t="s">
        <v>23444</v>
      </c>
      <c r="M12116" s="5" t="s">
        <v>28</v>
      </c>
      <c r="N12116">
        <v>4</v>
      </c>
      <c r="O12116" t="s">
        <v>88</v>
      </c>
      <c r="P12116" s="1">
        <v>45600</v>
      </c>
      <c r="Q12116" s="1">
        <v>45657</v>
      </c>
      <c r="R12116">
        <v>1044</v>
      </c>
      <c r="S12116" s="4">
        <v>7.3</v>
      </c>
      <c r="T12116" t="s">
        <v>243</v>
      </c>
    </row>
    <row r="12117" spans="1:20" x14ac:dyDescent="0.35">
      <c r="A12117" t="s">
        <v>23445</v>
      </c>
      <c r="B12117" s="5" t="s">
        <v>28801</v>
      </c>
      <c r="C12117" s="6">
        <v>102312</v>
      </c>
      <c r="D12117" t="s">
        <v>22</v>
      </c>
      <c r="E12117">
        <v>102312</v>
      </c>
      <c r="F12117" s="5" t="s">
        <v>23</v>
      </c>
      <c r="G12117" s="5" t="s">
        <v>42</v>
      </c>
      <c r="H12117" s="5" t="s">
        <v>157</v>
      </c>
      <c r="I12117" t="s">
        <v>26</v>
      </c>
      <c r="J12117" t="s">
        <v>157</v>
      </c>
      <c r="K12117">
        <v>100</v>
      </c>
      <c r="L12117" s="5" t="s">
        <v>23446</v>
      </c>
      <c r="M12117" s="5" t="s">
        <v>70</v>
      </c>
      <c r="N12117">
        <v>14</v>
      </c>
      <c r="O12117" t="s">
        <v>88</v>
      </c>
      <c r="P12117" s="1">
        <v>45740</v>
      </c>
      <c r="Q12117" s="1">
        <v>45784</v>
      </c>
      <c r="R12117">
        <v>1376</v>
      </c>
      <c r="S12117" s="4">
        <v>9.9</v>
      </c>
      <c r="T12117" t="s">
        <v>89</v>
      </c>
    </row>
    <row r="12118" spans="1:20" x14ac:dyDescent="0.35">
      <c r="A12118" t="s">
        <v>23447</v>
      </c>
      <c r="B12118" s="5" t="s">
        <v>91</v>
      </c>
      <c r="C12118" s="6">
        <v>213639</v>
      </c>
      <c r="D12118" t="s">
        <v>22</v>
      </c>
      <c r="E12118">
        <v>213639</v>
      </c>
      <c r="F12118" s="5" t="s">
        <v>23</v>
      </c>
      <c r="G12118" s="5" t="s">
        <v>51</v>
      </c>
      <c r="H12118" s="5" t="s">
        <v>25</v>
      </c>
      <c r="I12118" t="s">
        <v>44</v>
      </c>
      <c r="J12118" t="s">
        <v>186</v>
      </c>
      <c r="K12118">
        <v>50</v>
      </c>
      <c r="L12118" s="5" t="s">
        <v>23448</v>
      </c>
      <c r="M12118" s="5" t="s">
        <v>28</v>
      </c>
      <c r="N12118">
        <v>14</v>
      </c>
      <c r="O12118" t="s">
        <v>29</v>
      </c>
      <c r="P12118" s="1">
        <v>45630</v>
      </c>
      <c r="Q12118" s="1">
        <v>45664</v>
      </c>
      <c r="R12118">
        <v>2256</v>
      </c>
      <c r="S12118" s="4">
        <v>7.8</v>
      </c>
      <c r="T12118" t="s">
        <v>243</v>
      </c>
    </row>
    <row r="12119" spans="1:20" x14ac:dyDescent="0.35">
      <c r="A12119" t="s">
        <v>23449</v>
      </c>
      <c r="B12119" s="5" t="s">
        <v>179</v>
      </c>
      <c r="C12119" s="6">
        <v>79347</v>
      </c>
      <c r="D12119" t="s">
        <v>22</v>
      </c>
      <c r="E12119">
        <v>79347</v>
      </c>
      <c r="F12119" s="5" t="s">
        <v>58</v>
      </c>
      <c r="G12119" s="5" t="s">
        <v>59</v>
      </c>
      <c r="H12119" s="5" t="s">
        <v>97</v>
      </c>
      <c r="I12119" t="s">
        <v>26</v>
      </c>
      <c r="J12119" t="s">
        <v>97</v>
      </c>
      <c r="K12119">
        <v>0</v>
      </c>
      <c r="L12119" s="5" t="s">
        <v>23450</v>
      </c>
      <c r="M12119" s="5" t="s">
        <v>70</v>
      </c>
      <c r="N12119">
        <v>1</v>
      </c>
      <c r="O12119" t="s">
        <v>112</v>
      </c>
      <c r="P12119" s="1">
        <v>45608</v>
      </c>
      <c r="Q12119" s="1">
        <v>45629</v>
      </c>
      <c r="R12119">
        <v>2385</v>
      </c>
      <c r="S12119" s="4">
        <v>9.1999999999999993</v>
      </c>
      <c r="T12119" t="s">
        <v>38</v>
      </c>
    </row>
    <row r="12120" spans="1:20" x14ac:dyDescent="0.35">
      <c r="A12120" t="s">
        <v>23451</v>
      </c>
      <c r="B12120" s="5" t="s">
        <v>91</v>
      </c>
      <c r="C12120" s="6">
        <v>378082</v>
      </c>
      <c r="D12120" t="s">
        <v>22</v>
      </c>
      <c r="E12120">
        <v>378082</v>
      </c>
      <c r="F12120" s="5" t="s">
        <v>23</v>
      </c>
      <c r="G12120" s="5" t="s">
        <v>24</v>
      </c>
      <c r="H12120" s="5" t="s">
        <v>97</v>
      </c>
      <c r="I12120" t="s">
        <v>35</v>
      </c>
      <c r="J12120" t="s">
        <v>97</v>
      </c>
      <c r="K12120">
        <v>100</v>
      </c>
      <c r="L12120" s="5" t="s">
        <v>23452</v>
      </c>
      <c r="M12120" s="5" t="s">
        <v>54</v>
      </c>
      <c r="N12120">
        <v>14</v>
      </c>
      <c r="O12120" t="s">
        <v>29</v>
      </c>
      <c r="P12120" s="1">
        <v>45647</v>
      </c>
      <c r="Q12120" s="1">
        <v>45674</v>
      </c>
      <c r="R12120">
        <v>1551</v>
      </c>
      <c r="S12120" s="4">
        <v>8.5</v>
      </c>
      <c r="T12120" t="s">
        <v>89</v>
      </c>
    </row>
    <row r="12121" spans="1:20" x14ac:dyDescent="0.35">
      <c r="A12121" t="s">
        <v>23453</v>
      </c>
      <c r="B12121" s="5" t="s">
        <v>162</v>
      </c>
      <c r="C12121" s="6">
        <v>90690</v>
      </c>
      <c r="D12121" t="s">
        <v>22</v>
      </c>
      <c r="E12121">
        <v>90690</v>
      </c>
      <c r="F12121" s="5" t="s">
        <v>50</v>
      </c>
      <c r="G12121" s="5" t="s">
        <v>51</v>
      </c>
      <c r="H12121" s="5" t="s">
        <v>191</v>
      </c>
      <c r="I12121" t="s">
        <v>26</v>
      </c>
      <c r="J12121" t="s">
        <v>126</v>
      </c>
      <c r="K12121">
        <v>0</v>
      </c>
      <c r="L12121" s="5" t="s">
        <v>23454</v>
      </c>
      <c r="M12121" s="5" t="s">
        <v>37</v>
      </c>
      <c r="N12121">
        <v>3</v>
      </c>
      <c r="O12121" t="s">
        <v>107</v>
      </c>
      <c r="P12121" s="1">
        <v>45318</v>
      </c>
      <c r="Q12121" s="1">
        <v>45370</v>
      </c>
      <c r="R12121">
        <v>2135</v>
      </c>
      <c r="S12121" s="4">
        <v>8.9</v>
      </c>
      <c r="T12121" t="s">
        <v>63</v>
      </c>
    </row>
    <row r="12122" spans="1:20" x14ac:dyDescent="0.35">
      <c r="A12122" t="s">
        <v>23455</v>
      </c>
      <c r="B12122" s="5" t="s">
        <v>28801</v>
      </c>
      <c r="C12122" s="6">
        <v>183050</v>
      </c>
      <c r="D12122" t="s">
        <v>22</v>
      </c>
      <c r="E12122">
        <v>183050</v>
      </c>
      <c r="F12122" s="5" t="s">
        <v>23</v>
      </c>
      <c r="G12122" s="5" t="s">
        <v>42</v>
      </c>
      <c r="H12122" s="5" t="s">
        <v>191</v>
      </c>
      <c r="I12122" t="s">
        <v>35</v>
      </c>
      <c r="J12122" t="s">
        <v>299</v>
      </c>
      <c r="K12122">
        <v>50</v>
      </c>
      <c r="L12122" s="5" t="s">
        <v>23456</v>
      </c>
      <c r="M12122" s="5" t="s">
        <v>70</v>
      </c>
      <c r="N12122">
        <v>19</v>
      </c>
      <c r="O12122" t="s">
        <v>167</v>
      </c>
      <c r="P12122" s="1">
        <v>45546</v>
      </c>
      <c r="Q12122" s="1">
        <v>45599</v>
      </c>
      <c r="R12122">
        <v>562</v>
      </c>
      <c r="S12122" s="4">
        <v>7.9</v>
      </c>
      <c r="T12122" t="s">
        <v>108</v>
      </c>
    </row>
    <row r="12123" spans="1:20" x14ac:dyDescent="0.35">
      <c r="A12123" t="s">
        <v>23457</v>
      </c>
      <c r="B12123" s="5" t="s">
        <v>28802</v>
      </c>
      <c r="C12123" s="6">
        <v>106292</v>
      </c>
      <c r="D12123" t="s">
        <v>41</v>
      </c>
      <c r="E12123">
        <v>90348</v>
      </c>
      <c r="F12123" s="5" t="s">
        <v>50</v>
      </c>
      <c r="G12123" s="5" t="s">
        <v>59</v>
      </c>
      <c r="H12123" s="5" t="s">
        <v>60</v>
      </c>
      <c r="I12123" t="s">
        <v>35</v>
      </c>
      <c r="J12123" t="s">
        <v>60</v>
      </c>
      <c r="K12123">
        <v>0</v>
      </c>
      <c r="L12123" s="5" t="s">
        <v>23458</v>
      </c>
      <c r="M12123" s="5" t="s">
        <v>28</v>
      </c>
      <c r="N12123">
        <v>2</v>
      </c>
      <c r="O12123" t="s">
        <v>78</v>
      </c>
      <c r="P12123" s="1">
        <v>45701</v>
      </c>
      <c r="Q12123" s="1">
        <v>45728</v>
      </c>
      <c r="R12123">
        <v>2000</v>
      </c>
      <c r="S12123" s="4">
        <v>7.8</v>
      </c>
      <c r="T12123" t="s">
        <v>89</v>
      </c>
    </row>
    <row r="12124" spans="1:20" x14ac:dyDescent="0.35">
      <c r="A12124" t="s">
        <v>23459</v>
      </c>
      <c r="B12124" s="5" t="s">
        <v>40</v>
      </c>
      <c r="C12124" s="6">
        <v>281331</v>
      </c>
      <c r="D12124" t="s">
        <v>120</v>
      </c>
      <c r="E12124">
        <v>253198</v>
      </c>
      <c r="F12124" s="5" t="s">
        <v>23</v>
      </c>
      <c r="G12124" s="5" t="s">
        <v>51</v>
      </c>
      <c r="H12124" s="5" t="s">
        <v>121</v>
      </c>
      <c r="I12124" t="s">
        <v>26</v>
      </c>
      <c r="J12124" t="s">
        <v>121</v>
      </c>
      <c r="K12124">
        <v>50</v>
      </c>
      <c r="L12124" s="5" t="s">
        <v>5763</v>
      </c>
      <c r="M12124" s="5" t="s">
        <v>28</v>
      </c>
      <c r="N12124">
        <v>19</v>
      </c>
      <c r="O12124" t="s">
        <v>46</v>
      </c>
      <c r="P12124" s="1">
        <v>45762</v>
      </c>
      <c r="Q12124" s="1">
        <v>45785</v>
      </c>
      <c r="R12124">
        <v>1116</v>
      </c>
      <c r="S12124" s="4">
        <v>5.0999999999999996</v>
      </c>
      <c r="T12124" t="s">
        <v>63</v>
      </c>
    </row>
    <row r="12125" spans="1:20" x14ac:dyDescent="0.35">
      <c r="A12125" t="s">
        <v>23460</v>
      </c>
      <c r="B12125" s="5" t="s">
        <v>100</v>
      </c>
      <c r="C12125" s="6">
        <v>269789</v>
      </c>
      <c r="D12125" t="s">
        <v>33</v>
      </c>
      <c r="E12125">
        <v>29676790</v>
      </c>
      <c r="F12125" s="5" t="s">
        <v>23</v>
      </c>
      <c r="G12125" s="5" t="s">
        <v>24</v>
      </c>
      <c r="H12125" s="5" t="s">
        <v>34</v>
      </c>
      <c r="I12125" t="s">
        <v>26</v>
      </c>
      <c r="J12125" t="s">
        <v>629</v>
      </c>
      <c r="K12125">
        <v>50</v>
      </c>
      <c r="L12125" s="5" t="s">
        <v>23461</v>
      </c>
      <c r="M12125" s="5" t="s">
        <v>54</v>
      </c>
      <c r="N12125">
        <v>18</v>
      </c>
      <c r="O12125" t="s">
        <v>29</v>
      </c>
      <c r="P12125" s="1">
        <v>45660</v>
      </c>
      <c r="Q12125" s="1">
        <v>45702</v>
      </c>
      <c r="R12125">
        <v>1006</v>
      </c>
      <c r="S12125" s="4">
        <v>9.3000000000000007</v>
      </c>
      <c r="T12125" t="s">
        <v>89</v>
      </c>
    </row>
    <row r="12126" spans="1:20" x14ac:dyDescent="0.35">
      <c r="A12126" t="s">
        <v>23462</v>
      </c>
      <c r="B12126" s="5" t="s">
        <v>105</v>
      </c>
      <c r="C12126" s="6">
        <v>55691</v>
      </c>
      <c r="D12126" t="s">
        <v>41</v>
      </c>
      <c r="E12126">
        <v>47337</v>
      </c>
      <c r="F12126" s="5" t="s">
        <v>58</v>
      </c>
      <c r="G12126" s="5" t="s">
        <v>24</v>
      </c>
      <c r="H12126" s="5" t="s">
        <v>43</v>
      </c>
      <c r="I12126" t="s">
        <v>26</v>
      </c>
      <c r="J12126" t="s">
        <v>43</v>
      </c>
      <c r="K12126">
        <v>0</v>
      </c>
      <c r="L12126" s="5" t="s">
        <v>23463</v>
      </c>
      <c r="M12126" s="5" t="s">
        <v>37</v>
      </c>
      <c r="N12126">
        <v>1</v>
      </c>
      <c r="O12126" t="s">
        <v>135</v>
      </c>
      <c r="P12126" s="1">
        <v>45457</v>
      </c>
      <c r="Q12126" s="1">
        <v>45477</v>
      </c>
      <c r="R12126">
        <v>1510</v>
      </c>
      <c r="S12126" s="4">
        <v>5.8</v>
      </c>
      <c r="T12126" t="s">
        <v>118</v>
      </c>
    </row>
    <row r="12127" spans="1:20" x14ac:dyDescent="0.35">
      <c r="A12127" t="s">
        <v>23464</v>
      </c>
      <c r="B12127" s="5" t="s">
        <v>28802</v>
      </c>
      <c r="C12127" s="6">
        <v>162401</v>
      </c>
      <c r="D12127" t="s">
        <v>41</v>
      </c>
      <c r="E12127">
        <v>138041</v>
      </c>
      <c r="F12127" s="5" t="s">
        <v>23</v>
      </c>
      <c r="G12127" s="5" t="s">
        <v>51</v>
      </c>
      <c r="H12127" s="5" t="s">
        <v>126</v>
      </c>
      <c r="I12127" t="s">
        <v>26</v>
      </c>
      <c r="J12127" t="s">
        <v>126</v>
      </c>
      <c r="K12127">
        <v>50</v>
      </c>
      <c r="L12127" s="5" t="s">
        <v>23465</v>
      </c>
      <c r="M12127" s="5" t="s">
        <v>54</v>
      </c>
      <c r="N12127">
        <v>19</v>
      </c>
      <c r="O12127" t="s">
        <v>131</v>
      </c>
      <c r="P12127" s="1">
        <v>45411</v>
      </c>
      <c r="Q12127" s="1">
        <v>45446</v>
      </c>
      <c r="R12127">
        <v>2255</v>
      </c>
      <c r="S12127" s="4">
        <v>5.9</v>
      </c>
      <c r="T12127" t="s">
        <v>55</v>
      </c>
    </row>
    <row r="12128" spans="1:20" x14ac:dyDescent="0.35">
      <c r="A12128" t="s">
        <v>23466</v>
      </c>
      <c r="B12128" s="5" t="s">
        <v>57</v>
      </c>
      <c r="C12128" s="6">
        <v>185193</v>
      </c>
      <c r="D12128" t="s">
        <v>120</v>
      </c>
      <c r="E12128">
        <v>166674</v>
      </c>
      <c r="F12128" s="5" t="s">
        <v>66</v>
      </c>
      <c r="G12128" s="5" t="s">
        <v>59</v>
      </c>
      <c r="H12128" s="5" t="s">
        <v>121</v>
      </c>
      <c r="I12128" t="s">
        <v>44</v>
      </c>
      <c r="J12128" t="s">
        <v>121</v>
      </c>
      <c r="K12128">
        <v>50</v>
      </c>
      <c r="L12128" s="5" t="s">
        <v>23467</v>
      </c>
      <c r="M12128" s="5" t="s">
        <v>28</v>
      </c>
      <c r="N12128">
        <v>8</v>
      </c>
      <c r="O12128" t="s">
        <v>88</v>
      </c>
      <c r="P12128" s="1">
        <v>45387</v>
      </c>
      <c r="Q12128" s="1">
        <v>45443</v>
      </c>
      <c r="R12128">
        <v>1191</v>
      </c>
      <c r="S12128" s="4">
        <v>5.6</v>
      </c>
      <c r="T12128" t="s">
        <v>47</v>
      </c>
    </row>
    <row r="12129" spans="1:20" x14ac:dyDescent="0.35">
      <c r="A12129" t="s">
        <v>23468</v>
      </c>
      <c r="B12129" s="5" t="s">
        <v>28799</v>
      </c>
      <c r="C12129" s="6">
        <v>288184</v>
      </c>
      <c r="D12129" t="s">
        <v>41</v>
      </c>
      <c r="E12129">
        <v>244956</v>
      </c>
      <c r="F12129" s="5" t="s">
        <v>23</v>
      </c>
      <c r="G12129" s="5" t="s">
        <v>59</v>
      </c>
      <c r="H12129" s="5" t="s">
        <v>43</v>
      </c>
      <c r="I12129" t="s">
        <v>35</v>
      </c>
      <c r="J12129" t="s">
        <v>43</v>
      </c>
      <c r="K12129">
        <v>100</v>
      </c>
      <c r="L12129" s="5" t="s">
        <v>23469</v>
      </c>
      <c r="M12129" s="5" t="s">
        <v>37</v>
      </c>
      <c r="N12129">
        <v>13</v>
      </c>
      <c r="O12129" t="s">
        <v>172</v>
      </c>
      <c r="P12129" s="1">
        <v>45621</v>
      </c>
      <c r="Q12129" s="1">
        <v>45646</v>
      </c>
      <c r="R12129">
        <v>1153</v>
      </c>
      <c r="S12129" s="4">
        <v>5.8</v>
      </c>
      <c r="T12129" t="s">
        <v>243</v>
      </c>
    </row>
    <row r="12130" spans="1:20" x14ac:dyDescent="0.35">
      <c r="A12130" t="s">
        <v>23470</v>
      </c>
      <c r="B12130" s="5" t="s">
        <v>28800</v>
      </c>
      <c r="C12130" s="6">
        <v>124643</v>
      </c>
      <c r="D12130" t="s">
        <v>74</v>
      </c>
      <c r="E12130">
        <v>155804</v>
      </c>
      <c r="F12130" s="5" t="s">
        <v>66</v>
      </c>
      <c r="G12130" s="5" t="s">
        <v>42</v>
      </c>
      <c r="H12130" s="5" t="s">
        <v>75</v>
      </c>
      <c r="I12130" t="s">
        <v>35</v>
      </c>
      <c r="J12130" t="s">
        <v>247</v>
      </c>
      <c r="K12130">
        <v>0</v>
      </c>
      <c r="L12130" s="5" t="s">
        <v>591</v>
      </c>
      <c r="M12130" s="5" t="s">
        <v>54</v>
      </c>
      <c r="N12130">
        <v>9</v>
      </c>
      <c r="O12130" t="s">
        <v>46</v>
      </c>
      <c r="P12130" s="1">
        <v>45777</v>
      </c>
      <c r="Q12130" s="1">
        <v>45798</v>
      </c>
      <c r="R12130">
        <v>1770</v>
      </c>
      <c r="S12130" s="4">
        <v>9.9</v>
      </c>
      <c r="T12130" t="s">
        <v>136</v>
      </c>
    </row>
    <row r="12131" spans="1:20" x14ac:dyDescent="0.35">
      <c r="A12131" t="s">
        <v>23471</v>
      </c>
      <c r="B12131" s="5" t="s">
        <v>28801</v>
      </c>
      <c r="C12131" s="6">
        <v>43362</v>
      </c>
      <c r="D12131" t="s">
        <v>22</v>
      </c>
      <c r="E12131">
        <v>43362</v>
      </c>
      <c r="F12131" s="5" t="s">
        <v>58</v>
      </c>
      <c r="G12131" s="5" t="s">
        <v>59</v>
      </c>
      <c r="H12131" s="5" t="s">
        <v>191</v>
      </c>
      <c r="I12131" t="s">
        <v>44</v>
      </c>
      <c r="J12131" t="s">
        <v>191</v>
      </c>
      <c r="K12131">
        <v>0</v>
      </c>
      <c r="L12131" s="5" t="s">
        <v>23472</v>
      </c>
      <c r="M12131" s="5" t="s">
        <v>70</v>
      </c>
      <c r="N12131">
        <v>0</v>
      </c>
      <c r="O12131" t="s">
        <v>85</v>
      </c>
      <c r="P12131" s="1">
        <v>45701</v>
      </c>
      <c r="Q12131" s="1">
        <v>45757</v>
      </c>
      <c r="R12131">
        <v>597</v>
      </c>
      <c r="S12131" s="4">
        <v>5</v>
      </c>
      <c r="T12131" t="s">
        <v>89</v>
      </c>
    </row>
    <row r="12132" spans="1:20" x14ac:dyDescent="0.35">
      <c r="A12132" t="s">
        <v>23473</v>
      </c>
      <c r="B12132" s="5" t="s">
        <v>145</v>
      </c>
      <c r="C12132" s="6">
        <v>79374</v>
      </c>
      <c r="D12132" t="s">
        <v>22</v>
      </c>
      <c r="E12132">
        <v>79374</v>
      </c>
      <c r="F12132" s="5" t="s">
        <v>66</v>
      </c>
      <c r="G12132" s="5" t="s">
        <v>24</v>
      </c>
      <c r="H12132" s="5" t="s">
        <v>165</v>
      </c>
      <c r="I12132" t="s">
        <v>44</v>
      </c>
      <c r="J12132" t="s">
        <v>165</v>
      </c>
      <c r="K12132">
        <v>50</v>
      </c>
      <c r="L12132" s="5" t="s">
        <v>23474</v>
      </c>
      <c r="M12132" s="5" t="s">
        <v>37</v>
      </c>
      <c r="N12132">
        <v>5</v>
      </c>
      <c r="O12132" t="s">
        <v>107</v>
      </c>
      <c r="P12132" s="1">
        <v>45647</v>
      </c>
      <c r="Q12132" s="1">
        <v>45671</v>
      </c>
      <c r="R12132">
        <v>1133</v>
      </c>
      <c r="S12132" s="4">
        <v>8.1</v>
      </c>
      <c r="T12132" t="s">
        <v>136</v>
      </c>
    </row>
    <row r="12133" spans="1:20" x14ac:dyDescent="0.35">
      <c r="A12133" t="s">
        <v>23475</v>
      </c>
      <c r="B12133" s="5" t="s">
        <v>73</v>
      </c>
      <c r="C12133" s="6">
        <v>316394</v>
      </c>
      <c r="D12133" t="s">
        <v>120</v>
      </c>
      <c r="E12133">
        <v>284755</v>
      </c>
      <c r="F12133" s="5" t="s">
        <v>23</v>
      </c>
      <c r="G12133" s="5" t="s">
        <v>59</v>
      </c>
      <c r="H12133" s="5" t="s">
        <v>121</v>
      </c>
      <c r="I12133" t="s">
        <v>44</v>
      </c>
      <c r="J12133" t="s">
        <v>121</v>
      </c>
      <c r="K12133">
        <v>50</v>
      </c>
      <c r="L12133" s="5" t="s">
        <v>23476</v>
      </c>
      <c r="M12133" s="5" t="s">
        <v>37</v>
      </c>
      <c r="N12133">
        <v>10</v>
      </c>
      <c r="O12133" t="s">
        <v>62</v>
      </c>
      <c r="P12133" s="1">
        <v>45497</v>
      </c>
      <c r="Q12133" s="1">
        <v>45569</v>
      </c>
      <c r="R12133">
        <v>891</v>
      </c>
      <c r="S12133" s="4">
        <v>5.4</v>
      </c>
      <c r="T12133" t="s">
        <v>63</v>
      </c>
    </row>
    <row r="12134" spans="1:20" x14ac:dyDescent="0.35">
      <c r="A12134" t="s">
        <v>23477</v>
      </c>
      <c r="B12134" s="5" t="s">
        <v>179</v>
      </c>
      <c r="C12134" s="6">
        <v>96744</v>
      </c>
      <c r="D12134" t="s">
        <v>41</v>
      </c>
      <c r="E12134">
        <v>82232</v>
      </c>
      <c r="F12134" s="5" t="s">
        <v>66</v>
      </c>
      <c r="G12134" s="5" t="s">
        <v>24</v>
      </c>
      <c r="H12134" s="5" t="s">
        <v>43</v>
      </c>
      <c r="I12134" t="s">
        <v>44</v>
      </c>
      <c r="J12134" t="s">
        <v>43</v>
      </c>
      <c r="K12134">
        <v>50</v>
      </c>
      <c r="L12134" s="5" t="s">
        <v>23478</v>
      </c>
      <c r="M12134" s="5" t="s">
        <v>70</v>
      </c>
      <c r="N12134">
        <v>8</v>
      </c>
      <c r="O12134" t="s">
        <v>141</v>
      </c>
      <c r="P12134" s="1">
        <v>45601</v>
      </c>
      <c r="Q12134" s="1">
        <v>45638</v>
      </c>
      <c r="R12134">
        <v>1905</v>
      </c>
      <c r="S12134" s="4">
        <v>9</v>
      </c>
      <c r="T12134" t="s">
        <v>38</v>
      </c>
    </row>
    <row r="12135" spans="1:20" x14ac:dyDescent="0.35">
      <c r="A12135" t="s">
        <v>23479</v>
      </c>
      <c r="B12135" s="5" t="s">
        <v>32</v>
      </c>
      <c r="C12135" s="6">
        <v>95183</v>
      </c>
      <c r="D12135" t="s">
        <v>65</v>
      </c>
      <c r="E12135">
        <v>123738</v>
      </c>
      <c r="F12135" s="5" t="s">
        <v>58</v>
      </c>
      <c r="G12135" s="5" t="s">
        <v>59</v>
      </c>
      <c r="H12135" s="5" t="s">
        <v>67</v>
      </c>
      <c r="I12135" t="s">
        <v>35</v>
      </c>
      <c r="J12135" t="s">
        <v>67</v>
      </c>
      <c r="K12135">
        <v>0</v>
      </c>
      <c r="L12135" s="5" t="s">
        <v>23480</v>
      </c>
      <c r="M12135" s="5" t="s">
        <v>54</v>
      </c>
      <c r="N12135">
        <v>1</v>
      </c>
      <c r="O12135" t="s">
        <v>62</v>
      </c>
      <c r="P12135" s="1">
        <v>45613</v>
      </c>
      <c r="Q12135" s="1">
        <v>45665</v>
      </c>
      <c r="R12135">
        <v>1001</v>
      </c>
      <c r="S12135" s="4">
        <v>8</v>
      </c>
      <c r="T12135" t="s">
        <v>243</v>
      </c>
    </row>
    <row r="12136" spans="1:20" x14ac:dyDescent="0.35">
      <c r="A12136" t="s">
        <v>23481</v>
      </c>
      <c r="B12136" s="5" t="s">
        <v>28800</v>
      </c>
      <c r="C12136" s="6">
        <v>121586</v>
      </c>
      <c r="D12136" t="s">
        <v>22</v>
      </c>
      <c r="E12136">
        <v>121586</v>
      </c>
      <c r="F12136" s="5" t="s">
        <v>66</v>
      </c>
      <c r="G12136" s="5" t="s">
        <v>24</v>
      </c>
      <c r="H12136" s="5" t="s">
        <v>101</v>
      </c>
      <c r="I12136" t="s">
        <v>26</v>
      </c>
      <c r="J12136" t="s">
        <v>101</v>
      </c>
      <c r="K12136">
        <v>100</v>
      </c>
      <c r="L12136" s="5" t="s">
        <v>23482</v>
      </c>
      <c r="M12136" s="5" t="s">
        <v>37</v>
      </c>
      <c r="N12136">
        <v>9</v>
      </c>
      <c r="O12136" t="s">
        <v>85</v>
      </c>
      <c r="P12136" s="1">
        <v>45466</v>
      </c>
      <c r="Q12136" s="1">
        <v>45498</v>
      </c>
      <c r="R12136">
        <v>1663</v>
      </c>
      <c r="S12136" s="4">
        <v>9.6</v>
      </c>
      <c r="T12136" t="s">
        <v>95</v>
      </c>
    </row>
    <row r="12137" spans="1:20" x14ac:dyDescent="0.35">
      <c r="A12137" t="s">
        <v>23483</v>
      </c>
      <c r="B12137" s="5" t="s">
        <v>28800</v>
      </c>
      <c r="C12137" s="6">
        <v>64380</v>
      </c>
      <c r="D12137" t="s">
        <v>65</v>
      </c>
      <c r="E12137">
        <v>83694</v>
      </c>
      <c r="F12137" s="5" t="s">
        <v>58</v>
      </c>
      <c r="G12137" s="5" t="s">
        <v>51</v>
      </c>
      <c r="H12137" s="5" t="s">
        <v>67</v>
      </c>
      <c r="I12137" t="s">
        <v>26</v>
      </c>
      <c r="J12137" t="s">
        <v>67</v>
      </c>
      <c r="K12137">
        <v>50</v>
      </c>
      <c r="L12137" s="5" t="s">
        <v>23484</v>
      </c>
      <c r="M12137" s="5" t="s">
        <v>37</v>
      </c>
      <c r="N12137">
        <v>1</v>
      </c>
      <c r="O12137" t="s">
        <v>112</v>
      </c>
      <c r="P12137" s="1">
        <v>45607</v>
      </c>
      <c r="Q12137" s="1">
        <v>45653</v>
      </c>
      <c r="R12137">
        <v>579</v>
      </c>
      <c r="S12137" s="4">
        <v>5.6</v>
      </c>
      <c r="T12137" t="s">
        <v>118</v>
      </c>
    </row>
    <row r="12138" spans="1:20" x14ac:dyDescent="0.35">
      <c r="A12138" t="s">
        <v>23485</v>
      </c>
      <c r="B12138" s="5" t="s">
        <v>49</v>
      </c>
      <c r="C12138" s="6">
        <v>142065</v>
      </c>
      <c r="D12138" t="s">
        <v>92</v>
      </c>
      <c r="E12138">
        <v>106549</v>
      </c>
      <c r="F12138" s="5" t="s">
        <v>66</v>
      </c>
      <c r="G12138" s="5" t="s">
        <v>24</v>
      </c>
      <c r="H12138" s="5" t="s">
        <v>93</v>
      </c>
      <c r="I12138" t="s">
        <v>44</v>
      </c>
      <c r="J12138" t="s">
        <v>93</v>
      </c>
      <c r="K12138">
        <v>0</v>
      </c>
      <c r="L12138" s="5" t="s">
        <v>23486</v>
      </c>
      <c r="M12138" s="5" t="s">
        <v>54</v>
      </c>
      <c r="N12138">
        <v>9</v>
      </c>
      <c r="O12138" t="s">
        <v>29</v>
      </c>
      <c r="P12138" s="1">
        <v>45549</v>
      </c>
      <c r="Q12138" s="1">
        <v>45603</v>
      </c>
      <c r="R12138">
        <v>1555</v>
      </c>
      <c r="S12138" s="4">
        <v>5.9</v>
      </c>
      <c r="T12138" t="s">
        <v>47</v>
      </c>
    </row>
    <row r="12139" spans="1:20" x14ac:dyDescent="0.35">
      <c r="A12139" t="s">
        <v>23487</v>
      </c>
      <c r="B12139" s="5" t="s">
        <v>179</v>
      </c>
      <c r="C12139" s="6">
        <v>30742</v>
      </c>
      <c r="D12139" t="s">
        <v>22</v>
      </c>
      <c r="E12139">
        <v>30742</v>
      </c>
      <c r="F12139" s="5" t="s">
        <v>58</v>
      </c>
      <c r="G12139" s="5" t="s">
        <v>59</v>
      </c>
      <c r="H12139" s="5" t="s">
        <v>157</v>
      </c>
      <c r="I12139" t="s">
        <v>44</v>
      </c>
      <c r="J12139" t="s">
        <v>157</v>
      </c>
      <c r="K12139">
        <v>0</v>
      </c>
      <c r="L12139" s="5" t="s">
        <v>23488</v>
      </c>
      <c r="M12139" s="5" t="s">
        <v>37</v>
      </c>
      <c r="N12139">
        <v>0</v>
      </c>
      <c r="O12139" t="s">
        <v>147</v>
      </c>
      <c r="P12139" s="1">
        <v>45766</v>
      </c>
      <c r="Q12139" s="1">
        <v>45794</v>
      </c>
      <c r="R12139">
        <v>1319</v>
      </c>
      <c r="S12139" s="4">
        <v>7.5</v>
      </c>
      <c r="T12139" t="s">
        <v>210</v>
      </c>
    </row>
    <row r="12140" spans="1:20" x14ac:dyDescent="0.35">
      <c r="A12140" t="s">
        <v>23489</v>
      </c>
      <c r="B12140" s="5" t="s">
        <v>32</v>
      </c>
      <c r="C12140" s="6">
        <v>207496</v>
      </c>
      <c r="D12140" t="s">
        <v>120</v>
      </c>
      <c r="E12140">
        <v>186746</v>
      </c>
      <c r="F12140" s="5" t="s">
        <v>66</v>
      </c>
      <c r="G12140" s="5" t="s">
        <v>51</v>
      </c>
      <c r="H12140" s="5" t="s">
        <v>121</v>
      </c>
      <c r="I12140" t="s">
        <v>35</v>
      </c>
      <c r="J12140" t="s">
        <v>121</v>
      </c>
      <c r="K12140">
        <v>50</v>
      </c>
      <c r="L12140" s="5" t="s">
        <v>23490</v>
      </c>
      <c r="M12140" s="5" t="s">
        <v>70</v>
      </c>
      <c r="N12140">
        <v>5</v>
      </c>
      <c r="O12140" t="s">
        <v>85</v>
      </c>
      <c r="P12140" s="1">
        <v>45378</v>
      </c>
      <c r="Q12140" s="1">
        <v>45400</v>
      </c>
      <c r="R12140">
        <v>1801</v>
      </c>
      <c r="S12140" s="4">
        <v>6.2</v>
      </c>
      <c r="T12140" t="s">
        <v>63</v>
      </c>
    </row>
    <row r="12141" spans="1:20" x14ac:dyDescent="0.35">
      <c r="A12141" t="s">
        <v>23491</v>
      </c>
      <c r="B12141" s="5" t="s">
        <v>28802</v>
      </c>
      <c r="C12141" s="6">
        <v>89982</v>
      </c>
      <c r="D12141" t="s">
        <v>22</v>
      </c>
      <c r="E12141">
        <v>89982</v>
      </c>
      <c r="F12141" s="5" t="s">
        <v>50</v>
      </c>
      <c r="G12141" s="5" t="s">
        <v>42</v>
      </c>
      <c r="H12141" s="5" t="s">
        <v>191</v>
      </c>
      <c r="I12141" t="s">
        <v>44</v>
      </c>
      <c r="J12141" t="s">
        <v>629</v>
      </c>
      <c r="K12141">
        <v>0</v>
      </c>
      <c r="L12141" s="5" t="s">
        <v>23492</v>
      </c>
      <c r="M12141" s="5" t="s">
        <v>28</v>
      </c>
      <c r="N12141">
        <v>4</v>
      </c>
      <c r="O12141" t="s">
        <v>29</v>
      </c>
      <c r="P12141" s="1">
        <v>45745</v>
      </c>
      <c r="Q12141" s="1">
        <v>45812</v>
      </c>
      <c r="R12141">
        <v>2083</v>
      </c>
      <c r="S12141" s="4">
        <v>5.7</v>
      </c>
      <c r="T12141" t="s">
        <v>103</v>
      </c>
    </row>
    <row r="12142" spans="1:20" x14ac:dyDescent="0.35">
      <c r="A12142" t="s">
        <v>23493</v>
      </c>
      <c r="B12142" s="5" t="s">
        <v>100</v>
      </c>
      <c r="C12142" s="6">
        <v>116355</v>
      </c>
      <c r="D12142" t="s">
        <v>22</v>
      </c>
      <c r="E12142">
        <v>116355</v>
      </c>
      <c r="F12142" s="5" t="s">
        <v>66</v>
      </c>
      <c r="G12142" s="5" t="s">
        <v>59</v>
      </c>
      <c r="H12142" s="5" t="s">
        <v>129</v>
      </c>
      <c r="I12142" t="s">
        <v>44</v>
      </c>
      <c r="J12142" t="s">
        <v>192</v>
      </c>
      <c r="K12142">
        <v>50</v>
      </c>
      <c r="L12142" s="5" t="s">
        <v>23494</v>
      </c>
      <c r="M12142" s="5" t="s">
        <v>37</v>
      </c>
      <c r="N12142">
        <v>9</v>
      </c>
      <c r="O12142" t="s">
        <v>78</v>
      </c>
      <c r="P12142" s="1">
        <v>45499</v>
      </c>
      <c r="Q12142" s="1">
        <v>45527</v>
      </c>
      <c r="R12142">
        <v>2384</v>
      </c>
      <c r="S12142" s="4">
        <v>8.5</v>
      </c>
      <c r="T12142" t="s">
        <v>63</v>
      </c>
    </row>
    <row r="12143" spans="1:20" x14ac:dyDescent="0.35">
      <c r="A12143" t="s">
        <v>23495</v>
      </c>
      <c r="B12143" s="5" t="s">
        <v>28802</v>
      </c>
      <c r="C12143" s="6">
        <v>87703</v>
      </c>
      <c r="D12143" t="s">
        <v>22</v>
      </c>
      <c r="E12143">
        <v>87703</v>
      </c>
      <c r="F12143" s="5" t="s">
        <v>50</v>
      </c>
      <c r="G12143" s="5" t="s">
        <v>59</v>
      </c>
      <c r="H12143" s="5" t="s">
        <v>191</v>
      </c>
      <c r="I12143" t="s">
        <v>35</v>
      </c>
      <c r="J12143" t="s">
        <v>191</v>
      </c>
      <c r="K12143">
        <v>0</v>
      </c>
      <c r="L12143" s="5" t="s">
        <v>22598</v>
      </c>
      <c r="M12143" s="5" t="s">
        <v>70</v>
      </c>
      <c r="N12143">
        <v>4</v>
      </c>
      <c r="O12143" t="s">
        <v>172</v>
      </c>
      <c r="P12143" s="1">
        <v>45703</v>
      </c>
      <c r="Q12143" s="1">
        <v>45730</v>
      </c>
      <c r="R12143">
        <v>1525</v>
      </c>
      <c r="S12143" s="4">
        <v>5.7</v>
      </c>
      <c r="T12143" t="s">
        <v>55</v>
      </c>
    </row>
    <row r="12144" spans="1:20" x14ac:dyDescent="0.35">
      <c r="A12144" t="s">
        <v>23496</v>
      </c>
      <c r="B12144" s="5" t="s">
        <v>21</v>
      </c>
      <c r="C12144" s="6">
        <v>75219</v>
      </c>
      <c r="D12144" t="s">
        <v>120</v>
      </c>
      <c r="E12144">
        <v>67697</v>
      </c>
      <c r="F12144" s="5" t="s">
        <v>58</v>
      </c>
      <c r="G12144" s="5" t="s">
        <v>59</v>
      </c>
      <c r="H12144" s="5" t="s">
        <v>121</v>
      </c>
      <c r="I12144" t="s">
        <v>26</v>
      </c>
      <c r="J12144" t="s">
        <v>121</v>
      </c>
      <c r="K12144">
        <v>100</v>
      </c>
      <c r="L12144" s="5" t="s">
        <v>23497</v>
      </c>
      <c r="M12144" s="5" t="s">
        <v>28</v>
      </c>
      <c r="N12144">
        <v>0</v>
      </c>
      <c r="O12144" t="s">
        <v>88</v>
      </c>
      <c r="P12144" s="1">
        <v>45476</v>
      </c>
      <c r="Q12144" s="1">
        <v>45493</v>
      </c>
      <c r="R12144">
        <v>1775</v>
      </c>
      <c r="S12144" s="4">
        <v>9.1</v>
      </c>
      <c r="T12144" t="s">
        <v>153</v>
      </c>
    </row>
    <row r="12145" spans="1:20" x14ac:dyDescent="0.35">
      <c r="A12145" t="s">
        <v>23498</v>
      </c>
      <c r="B12145" s="5" t="s">
        <v>100</v>
      </c>
      <c r="C12145" s="6">
        <v>71478</v>
      </c>
      <c r="D12145" t="s">
        <v>41</v>
      </c>
      <c r="E12145">
        <v>60756</v>
      </c>
      <c r="F12145" s="5" t="s">
        <v>58</v>
      </c>
      <c r="G12145" s="5" t="s">
        <v>59</v>
      </c>
      <c r="H12145" s="5" t="s">
        <v>60</v>
      </c>
      <c r="I12145" t="s">
        <v>35</v>
      </c>
      <c r="J12145" t="s">
        <v>60</v>
      </c>
      <c r="K12145">
        <v>0</v>
      </c>
      <c r="L12145" s="5" t="s">
        <v>23499</v>
      </c>
      <c r="M12145" s="5" t="s">
        <v>54</v>
      </c>
      <c r="N12145">
        <v>0</v>
      </c>
      <c r="O12145" t="s">
        <v>131</v>
      </c>
      <c r="P12145" s="1">
        <v>45546</v>
      </c>
      <c r="Q12145" s="1">
        <v>45608</v>
      </c>
      <c r="R12145">
        <v>622</v>
      </c>
      <c r="S12145" s="4">
        <v>7.3</v>
      </c>
      <c r="T12145" t="s">
        <v>277</v>
      </c>
    </row>
    <row r="12146" spans="1:20" x14ac:dyDescent="0.35">
      <c r="A12146" t="s">
        <v>23500</v>
      </c>
      <c r="B12146" s="5" t="s">
        <v>28802</v>
      </c>
      <c r="C12146" s="6">
        <v>132922</v>
      </c>
      <c r="D12146" t="s">
        <v>92</v>
      </c>
      <c r="E12146">
        <v>99692</v>
      </c>
      <c r="F12146" s="5" t="s">
        <v>66</v>
      </c>
      <c r="G12146" s="5" t="s">
        <v>51</v>
      </c>
      <c r="H12146" s="5" t="s">
        <v>93</v>
      </c>
      <c r="I12146" t="s">
        <v>35</v>
      </c>
      <c r="J12146" t="s">
        <v>93</v>
      </c>
      <c r="K12146">
        <v>0</v>
      </c>
      <c r="L12146" s="5" t="s">
        <v>23501</v>
      </c>
      <c r="M12146" s="5" t="s">
        <v>37</v>
      </c>
      <c r="N12146">
        <v>9</v>
      </c>
      <c r="O12146" t="s">
        <v>46</v>
      </c>
      <c r="P12146" s="1">
        <v>45729</v>
      </c>
      <c r="Q12146" s="1">
        <v>45781</v>
      </c>
      <c r="R12146">
        <v>721</v>
      </c>
      <c r="S12146" s="4">
        <v>9.8000000000000007</v>
      </c>
      <c r="T12146" t="s">
        <v>103</v>
      </c>
    </row>
    <row r="12147" spans="1:20" x14ac:dyDescent="0.35">
      <c r="A12147" t="s">
        <v>23502</v>
      </c>
      <c r="B12147" s="5" t="s">
        <v>57</v>
      </c>
      <c r="C12147" s="6">
        <v>155903</v>
      </c>
      <c r="D12147" t="s">
        <v>74</v>
      </c>
      <c r="E12147">
        <v>194879</v>
      </c>
      <c r="F12147" s="5" t="s">
        <v>66</v>
      </c>
      <c r="G12147" s="5" t="s">
        <v>24</v>
      </c>
      <c r="H12147" s="5" t="s">
        <v>75</v>
      </c>
      <c r="I12147" t="s">
        <v>35</v>
      </c>
      <c r="J12147" t="s">
        <v>75</v>
      </c>
      <c r="K12147">
        <v>100</v>
      </c>
      <c r="L12147" s="5" t="s">
        <v>1578</v>
      </c>
      <c r="M12147" s="5" t="s">
        <v>37</v>
      </c>
      <c r="N12147">
        <v>5</v>
      </c>
      <c r="O12147" t="s">
        <v>62</v>
      </c>
      <c r="P12147" s="1">
        <v>45662</v>
      </c>
      <c r="Q12147" s="1">
        <v>45716</v>
      </c>
      <c r="R12147">
        <v>1869</v>
      </c>
      <c r="S12147" s="4">
        <v>5.4</v>
      </c>
      <c r="T12147" t="s">
        <v>95</v>
      </c>
    </row>
    <row r="12148" spans="1:20" x14ac:dyDescent="0.35">
      <c r="A12148" t="s">
        <v>23503</v>
      </c>
      <c r="B12148" s="5" t="s">
        <v>28802</v>
      </c>
      <c r="C12148" s="6">
        <v>176781</v>
      </c>
      <c r="D12148" t="s">
        <v>22</v>
      </c>
      <c r="E12148">
        <v>176781</v>
      </c>
      <c r="F12148" s="5" t="s">
        <v>23</v>
      </c>
      <c r="G12148" s="5" t="s">
        <v>51</v>
      </c>
      <c r="H12148" s="5" t="s">
        <v>165</v>
      </c>
      <c r="I12148" t="s">
        <v>44</v>
      </c>
      <c r="J12148" t="s">
        <v>67</v>
      </c>
      <c r="K12148">
        <v>0</v>
      </c>
      <c r="L12148" s="5" t="s">
        <v>23504</v>
      </c>
      <c r="M12148" s="5" t="s">
        <v>37</v>
      </c>
      <c r="N12148">
        <v>16</v>
      </c>
      <c r="O12148" t="s">
        <v>172</v>
      </c>
      <c r="P12148" s="1">
        <v>45387</v>
      </c>
      <c r="Q12148" s="1">
        <v>45420</v>
      </c>
      <c r="R12148">
        <v>2499</v>
      </c>
      <c r="S12148" s="4">
        <v>8.8000000000000007</v>
      </c>
      <c r="T12148" t="s">
        <v>38</v>
      </c>
    </row>
    <row r="12149" spans="1:20" x14ac:dyDescent="0.35">
      <c r="A12149" t="s">
        <v>23505</v>
      </c>
      <c r="B12149" s="5" t="s">
        <v>145</v>
      </c>
      <c r="C12149" s="6">
        <v>125692</v>
      </c>
      <c r="D12149" t="s">
        <v>81</v>
      </c>
      <c r="E12149">
        <v>169684</v>
      </c>
      <c r="F12149" s="5" t="s">
        <v>66</v>
      </c>
      <c r="G12149" s="5" t="s">
        <v>59</v>
      </c>
      <c r="H12149" s="5" t="s">
        <v>82</v>
      </c>
      <c r="I12149" t="s">
        <v>44</v>
      </c>
      <c r="J12149" t="s">
        <v>82</v>
      </c>
      <c r="K12149">
        <v>50</v>
      </c>
      <c r="L12149" s="5" t="s">
        <v>23506</v>
      </c>
      <c r="M12149" s="5" t="s">
        <v>28</v>
      </c>
      <c r="N12149">
        <v>8</v>
      </c>
      <c r="O12149" t="s">
        <v>85</v>
      </c>
      <c r="P12149" s="1">
        <v>45619</v>
      </c>
      <c r="Q12149" s="1">
        <v>45676</v>
      </c>
      <c r="R12149">
        <v>2471</v>
      </c>
      <c r="S12149" s="4">
        <v>9.8000000000000007</v>
      </c>
      <c r="T12149" t="s">
        <v>55</v>
      </c>
    </row>
    <row r="12150" spans="1:20" x14ac:dyDescent="0.35">
      <c r="A12150" t="s">
        <v>23507</v>
      </c>
      <c r="B12150" s="5" t="s">
        <v>28799</v>
      </c>
      <c r="C12150" s="6">
        <v>118577</v>
      </c>
      <c r="D12150" t="s">
        <v>22</v>
      </c>
      <c r="E12150">
        <v>118577</v>
      </c>
      <c r="F12150" s="5" t="s">
        <v>23</v>
      </c>
      <c r="G12150" s="5" t="s">
        <v>24</v>
      </c>
      <c r="H12150" s="5" t="s">
        <v>165</v>
      </c>
      <c r="I12150" t="s">
        <v>26</v>
      </c>
      <c r="J12150" t="s">
        <v>165</v>
      </c>
      <c r="K12150">
        <v>50</v>
      </c>
      <c r="L12150" s="5" t="s">
        <v>23508</v>
      </c>
      <c r="M12150" s="5" t="s">
        <v>54</v>
      </c>
      <c r="N12150">
        <v>10</v>
      </c>
      <c r="O12150" t="s">
        <v>147</v>
      </c>
      <c r="P12150" s="1">
        <v>45589</v>
      </c>
      <c r="Q12150" s="1">
        <v>45610</v>
      </c>
      <c r="R12150">
        <v>1747</v>
      </c>
      <c r="S12150" s="4">
        <v>9.6999999999999993</v>
      </c>
      <c r="T12150" t="s">
        <v>79</v>
      </c>
    </row>
    <row r="12151" spans="1:20" x14ac:dyDescent="0.35">
      <c r="A12151" t="s">
        <v>23509</v>
      </c>
      <c r="B12151" s="5" t="s">
        <v>28799</v>
      </c>
      <c r="C12151" s="6">
        <v>56555</v>
      </c>
      <c r="D12151" t="s">
        <v>22</v>
      </c>
      <c r="E12151">
        <v>56555</v>
      </c>
      <c r="F12151" s="5" t="s">
        <v>58</v>
      </c>
      <c r="G12151" s="5" t="s">
        <v>59</v>
      </c>
      <c r="H12151" s="5" t="s">
        <v>165</v>
      </c>
      <c r="I12151" t="s">
        <v>44</v>
      </c>
      <c r="J12151" t="s">
        <v>165</v>
      </c>
      <c r="K12151">
        <v>0</v>
      </c>
      <c r="L12151" s="5" t="s">
        <v>23510</v>
      </c>
      <c r="M12151" s="5" t="s">
        <v>28</v>
      </c>
      <c r="N12151">
        <v>1</v>
      </c>
      <c r="O12151" t="s">
        <v>141</v>
      </c>
      <c r="P12151" s="1">
        <v>45656</v>
      </c>
      <c r="Q12151" s="1">
        <v>45670</v>
      </c>
      <c r="R12151">
        <v>2499</v>
      </c>
      <c r="S12151" s="4">
        <v>7.3</v>
      </c>
      <c r="T12151" t="s">
        <v>95</v>
      </c>
    </row>
    <row r="12152" spans="1:20" x14ac:dyDescent="0.35">
      <c r="A12152" t="s">
        <v>23511</v>
      </c>
      <c r="B12152" s="5" t="s">
        <v>28802</v>
      </c>
      <c r="C12152" s="6">
        <v>60065</v>
      </c>
      <c r="D12152" t="s">
        <v>22</v>
      </c>
      <c r="E12152">
        <v>60065</v>
      </c>
      <c r="F12152" s="5" t="s">
        <v>58</v>
      </c>
      <c r="G12152" s="5" t="s">
        <v>59</v>
      </c>
      <c r="H12152" s="5" t="s">
        <v>52</v>
      </c>
      <c r="I12152" t="s">
        <v>35</v>
      </c>
      <c r="J12152" t="s">
        <v>52</v>
      </c>
      <c r="K12152">
        <v>0</v>
      </c>
      <c r="L12152" s="5" t="s">
        <v>23512</v>
      </c>
      <c r="M12152" s="5" t="s">
        <v>54</v>
      </c>
      <c r="N12152">
        <v>0</v>
      </c>
      <c r="O12152" t="s">
        <v>172</v>
      </c>
      <c r="P12152" s="1">
        <v>45652</v>
      </c>
      <c r="Q12152" s="1">
        <v>45702</v>
      </c>
      <c r="R12152">
        <v>859</v>
      </c>
      <c r="S12152" s="4">
        <v>9.9</v>
      </c>
      <c r="T12152" t="s">
        <v>153</v>
      </c>
    </row>
    <row r="12153" spans="1:20" x14ac:dyDescent="0.35">
      <c r="A12153" t="s">
        <v>23513</v>
      </c>
      <c r="B12153" s="5" t="s">
        <v>28802</v>
      </c>
      <c r="C12153" s="6">
        <v>139198</v>
      </c>
      <c r="D12153" t="s">
        <v>22</v>
      </c>
      <c r="E12153">
        <v>139198</v>
      </c>
      <c r="F12153" s="5" t="s">
        <v>66</v>
      </c>
      <c r="G12153" s="5" t="s">
        <v>42</v>
      </c>
      <c r="H12153" s="5" t="s">
        <v>25</v>
      </c>
      <c r="I12153" t="s">
        <v>35</v>
      </c>
      <c r="J12153" t="s">
        <v>60</v>
      </c>
      <c r="K12153">
        <v>0</v>
      </c>
      <c r="L12153" s="5" t="s">
        <v>23514</v>
      </c>
      <c r="M12153" s="5" t="s">
        <v>28</v>
      </c>
      <c r="N12153">
        <v>6</v>
      </c>
      <c r="O12153" t="s">
        <v>78</v>
      </c>
      <c r="P12153" s="1">
        <v>45499</v>
      </c>
      <c r="Q12153" s="1">
        <v>45554</v>
      </c>
      <c r="R12153">
        <v>879</v>
      </c>
      <c r="S12153" s="4">
        <v>8.4</v>
      </c>
      <c r="T12153" t="s">
        <v>243</v>
      </c>
    </row>
    <row r="12154" spans="1:20" x14ac:dyDescent="0.35">
      <c r="A12154" t="s">
        <v>23515</v>
      </c>
      <c r="B12154" s="5" t="s">
        <v>28800</v>
      </c>
      <c r="C12154" s="6">
        <v>143607</v>
      </c>
      <c r="D12154" t="s">
        <v>22</v>
      </c>
      <c r="E12154">
        <v>143607</v>
      </c>
      <c r="F12154" s="5" t="s">
        <v>66</v>
      </c>
      <c r="G12154" s="5" t="s">
        <v>59</v>
      </c>
      <c r="H12154" s="5" t="s">
        <v>129</v>
      </c>
      <c r="I12154" t="s">
        <v>26</v>
      </c>
      <c r="J12154" t="s">
        <v>129</v>
      </c>
      <c r="K12154">
        <v>0</v>
      </c>
      <c r="L12154" s="5" t="s">
        <v>23516</v>
      </c>
      <c r="M12154" s="5" t="s">
        <v>28</v>
      </c>
      <c r="N12154">
        <v>6</v>
      </c>
      <c r="O12154" t="s">
        <v>167</v>
      </c>
      <c r="P12154" s="1">
        <v>45736</v>
      </c>
      <c r="Q12154" s="1">
        <v>45751</v>
      </c>
      <c r="R12154">
        <v>1532</v>
      </c>
      <c r="S12154" s="4">
        <v>10</v>
      </c>
      <c r="T12154" t="s">
        <v>277</v>
      </c>
    </row>
    <row r="12155" spans="1:20" x14ac:dyDescent="0.35">
      <c r="A12155" t="s">
        <v>23517</v>
      </c>
      <c r="B12155" s="5" t="s">
        <v>174</v>
      </c>
      <c r="C12155" s="6">
        <v>176811</v>
      </c>
      <c r="D12155" t="s">
        <v>22</v>
      </c>
      <c r="E12155">
        <v>176811</v>
      </c>
      <c r="F12155" s="5" t="s">
        <v>23</v>
      </c>
      <c r="G12155" s="5" t="s">
        <v>42</v>
      </c>
      <c r="H12155" s="5" t="s">
        <v>165</v>
      </c>
      <c r="I12155" t="s">
        <v>35</v>
      </c>
      <c r="J12155" t="s">
        <v>165</v>
      </c>
      <c r="K12155">
        <v>50</v>
      </c>
      <c r="L12155" s="5" t="s">
        <v>23518</v>
      </c>
      <c r="M12155" s="5" t="s">
        <v>28</v>
      </c>
      <c r="N12155">
        <v>16</v>
      </c>
      <c r="O12155" t="s">
        <v>85</v>
      </c>
      <c r="P12155" s="1">
        <v>45600</v>
      </c>
      <c r="Q12155" s="1">
        <v>45666</v>
      </c>
      <c r="R12155">
        <v>1133</v>
      </c>
      <c r="S12155" s="4">
        <v>10</v>
      </c>
      <c r="T12155" t="s">
        <v>63</v>
      </c>
    </row>
    <row r="12156" spans="1:20" x14ac:dyDescent="0.35">
      <c r="A12156" t="s">
        <v>23519</v>
      </c>
      <c r="B12156" s="5" t="s">
        <v>105</v>
      </c>
      <c r="C12156" s="6">
        <v>166590</v>
      </c>
      <c r="D12156" t="s">
        <v>41</v>
      </c>
      <c r="E12156">
        <v>141602</v>
      </c>
      <c r="F12156" s="5" t="s">
        <v>66</v>
      </c>
      <c r="G12156" s="5" t="s">
        <v>42</v>
      </c>
      <c r="H12156" s="5" t="s">
        <v>126</v>
      </c>
      <c r="I12156" t="s">
        <v>35</v>
      </c>
      <c r="J12156" t="s">
        <v>126</v>
      </c>
      <c r="K12156">
        <v>100</v>
      </c>
      <c r="L12156" s="5" t="s">
        <v>23520</v>
      </c>
      <c r="M12156" s="5" t="s">
        <v>37</v>
      </c>
      <c r="N12156">
        <v>5</v>
      </c>
      <c r="O12156" t="s">
        <v>147</v>
      </c>
      <c r="P12156" s="1">
        <v>45493</v>
      </c>
      <c r="Q12156" s="1">
        <v>45544</v>
      </c>
      <c r="R12156">
        <v>2307</v>
      </c>
      <c r="S12156" s="4">
        <v>7</v>
      </c>
      <c r="T12156" t="s">
        <v>47</v>
      </c>
    </row>
    <row r="12157" spans="1:20" x14ac:dyDescent="0.35">
      <c r="A12157" t="s">
        <v>23521</v>
      </c>
      <c r="B12157" s="5" t="s">
        <v>49</v>
      </c>
      <c r="C12157" s="6">
        <v>34463</v>
      </c>
      <c r="D12157" t="s">
        <v>22</v>
      </c>
      <c r="E12157">
        <v>34463</v>
      </c>
      <c r="F12157" s="5" t="s">
        <v>50</v>
      </c>
      <c r="G12157" s="5" t="s">
        <v>51</v>
      </c>
      <c r="H12157" s="5" t="s">
        <v>116</v>
      </c>
      <c r="I12157" t="s">
        <v>26</v>
      </c>
      <c r="J12157" t="s">
        <v>116</v>
      </c>
      <c r="K12157">
        <v>100</v>
      </c>
      <c r="L12157" s="5" t="s">
        <v>23522</v>
      </c>
      <c r="M12157" s="5" t="s">
        <v>54</v>
      </c>
      <c r="N12157">
        <v>2</v>
      </c>
      <c r="O12157" t="s">
        <v>71</v>
      </c>
      <c r="P12157" s="1">
        <v>45493</v>
      </c>
      <c r="Q12157" s="1">
        <v>45530</v>
      </c>
      <c r="R12157">
        <v>2225</v>
      </c>
      <c r="S12157" s="4">
        <v>6.4</v>
      </c>
      <c r="T12157" t="s">
        <v>136</v>
      </c>
    </row>
    <row r="12158" spans="1:20" x14ac:dyDescent="0.35">
      <c r="A12158" t="s">
        <v>23523</v>
      </c>
      <c r="B12158" s="5" t="s">
        <v>28801</v>
      </c>
      <c r="C12158" s="6">
        <v>195880</v>
      </c>
      <c r="D12158" t="s">
        <v>22</v>
      </c>
      <c r="E12158">
        <v>195880</v>
      </c>
      <c r="F12158" s="5" t="s">
        <v>23</v>
      </c>
      <c r="G12158" s="5" t="s">
        <v>51</v>
      </c>
      <c r="H12158" s="5" t="s">
        <v>52</v>
      </c>
      <c r="I12158" t="s">
        <v>44</v>
      </c>
      <c r="J12158" t="s">
        <v>52</v>
      </c>
      <c r="K12158">
        <v>0</v>
      </c>
      <c r="L12158" s="5" t="s">
        <v>23524</v>
      </c>
      <c r="M12158" s="5" t="s">
        <v>54</v>
      </c>
      <c r="N12158">
        <v>18</v>
      </c>
      <c r="O12158" t="s">
        <v>167</v>
      </c>
      <c r="P12158" s="1">
        <v>45308</v>
      </c>
      <c r="Q12158" s="1">
        <v>45356</v>
      </c>
      <c r="R12158">
        <v>1179</v>
      </c>
      <c r="S12158" s="4">
        <v>5.6</v>
      </c>
      <c r="T12158" t="s">
        <v>136</v>
      </c>
    </row>
    <row r="12159" spans="1:20" x14ac:dyDescent="0.35">
      <c r="A12159" t="s">
        <v>23525</v>
      </c>
      <c r="B12159" s="5" t="s">
        <v>28802</v>
      </c>
      <c r="C12159" s="6">
        <v>41697</v>
      </c>
      <c r="D12159" t="s">
        <v>22</v>
      </c>
      <c r="E12159">
        <v>41697</v>
      </c>
      <c r="F12159" s="5" t="s">
        <v>50</v>
      </c>
      <c r="G12159" s="5" t="s">
        <v>24</v>
      </c>
      <c r="H12159" s="5" t="s">
        <v>157</v>
      </c>
      <c r="I12159" t="s">
        <v>26</v>
      </c>
      <c r="J12159" t="s">
        <v>157</v>
      </c>
      <c r="K12159">
        <v>50</v>
      </c>
      <c r="L12159" s="5" t="s">
        <v>3969</v>
      </c>
      <c r="M12159" s="5" t="s">
        <v>54</v>
      </c>
      <c r="N12159">
        <v>3</v>
      </c>
      <c r="O12159" t="s">
        <v>172</v>
      </c>
      <c r="P12159" s="1">
        <v>45637</v>
      </c>
      <c r="Q12159" s="1">
        <v>45695</v>
      </c>
      <c r="R12159">
        <v>1376</v>
      </c>
      <c r="S12159" s="4">
        <v>5.2</v>
      </c>
      <c r="T12159" t="s">
        <v>79</v>
      </c>
    </row>
    <row r="12160" spans="1:20" x14ac:dyDescent="0.35">
      <c r="A12160" t="s">
        <v>23526</v>
      </c>
      <c r="B12160" s="5" t="s">
        <v>28802</v>
      </c>
      <c r="C12160" s="6">
        <v>61900</v>
      </c>
      <c r="D12160" t="s">
        <v>22</v>
      </c>
      <c r="E12160">
        <v>61900</v>
      </c>
      <c r="F12160" s="5" t="s">
        <v>58</v>
      </c>
      <c r="G12160" s="5" t="s">
        <v>42</v>
      </c>
      <c r="H12160" s="5" t="s">
        <v>68</v>
      </c>
      <c r="I12160" t="s">
        <v>44</v>
      </c>
      <c r="J12160" t="s">
        <v>68</v>
      </c>
      <c r="K12160">
        <v>50</v>
      </c>
      <c r="L12160" s="5" t="s">
        <v>23527</v>
      </c>
      <c r="M12160" s="5" t="s">
        <v>70</v>
      </c>
      <c r="N12160">
        <v>1</v>
      </c>
      <c r="O12160" t="s">
        <v>112</v>
      </c>
      <c r="P12160" s="1">
        <v>45616</v>
      </c>
      <c r="Q12160" s="1">
        <v>45656</v>
      </c>
      <c r="R12160">
        <v>665</v>
      </c>
      <c r="S12160" s="4">
        <v>6.2</v>
      </c>
      <c r="T12160" t="s">
        <v>89</v>
      </c>
    </row>
    <row r="12161" spans="1:20" x14ac:dyDescent="0.35">
      <c r="A12161" t="s">
        <v>23528</v>
      </c>
      <c r="B12161" s="5" t="s">
        <v>73</v>
      </c>
      <c r="C12161" s="6">
        <v>32827</v>
      </c>
      <c r="D12161" t="s">
        <v>22</v>
      </c>
      <c r="E12161">
        <v>32827</v>
      </c>
      <c r="F12161" s="5" t="s">
        <v>50</v>
      </c>
      <c r="G12161" s="5" t="s">
        <v>51</v>
      </c>
      <c r="H12161" s="5" t="s">
        <v>157</v>
      </c>
      <c r="I12161" t="s">
        <v>44</v>
      </c>
      <c r="J12161" t="s">
        <v>157</v>
      </c>
      <c r="K12161">
        <v>100</v>
      </c>
      <c r="L12161" s="5" t="s">
        <v>23529</v>
      </c>
      <c r="M12161" s="5" t="s">
        <v>28</v>
      </c>
      <c r="N12161">
        <v>2</v>
      </c>
      <c r="O12161" t="s">
        <v>172</v>
      </c>
      <c r="P12161" s="1">
        <v>45599</v>
      </c>
      <c r="Q12161" s="1">
        <v>45635</v>
      </c>
      <c r="R12161">
        <v>2369</v>
      </c>
      <c r="S12161" s="4">
        <v>7</v>
      </c>
      <c r="T12161" t="s">
        <v>89</v>
      </c>
    </row>
    <row r="12162" spans="1:20" x14ac:dyDescent="0.35">
      <c r="A12162" t="s">
        <v>23530</v>
      </c>
      <c r="B12162" s="5" t="s">
        <v>28802</v>
      </c>
      <c r="C12162" s="6">
        <v>71766</v>
      </c>
      <c r="D12162" t="s">
        <v>74</v>
      </c>
      <c r="E12162">
        <v>89708</v>
      </c>
      <c r="F12162" s="5" t="s">
        <v>58</v>
      </c>
      <c r="G12162" s="5" t="s">
        <v>51</v>
      </c>
      <c r="H12162" s="5" t="s">
        <v>75</v>
      </c>
      <c r="I12162" t="s">
        <v>35</v>
      </c>
      <c r="J12162" t="s">
        <v>75</v>
      </c>
      <c r="K12162">
        <v>50</v>
      </c>
      <c r="L12162" s="5" t="s">
        <v>23531</v>
      </c>
      <c r="M12162" s="5" t="s">
        <v>37</v>
      </c>
      <c r="N12162">
        <v>1</v>
      </c>
      <c r="O12162" t="s">
        <v>71</v>
      </c>
      <c r="P12162" s="1">
        <v>45460</v>
      </c>
      <c r="Q12162" s="1">
        <v>45480</v>
      </c>
      <c r="R12162">
        <v>1130</v>
      </c>
      <c r="S12162" s="4">
        <v>8.3000000000000007</v>
      </c>
      <c r="T12162" t="s">
        <v>95</v>
      </c>
    </row>
    <row r="12163" spans="1:20" x14ac:dyDescent="0.35">
      <c r="A12163" t="s">
        <v>23532</v>
      </c>
      <c r="B12163" s="5" t="s">
        <v>145</v>
      </c>
      <c r="C12163" s="6">
        <v>221363</v>
      </c>
      <c r="D12163" t="s">
        <v>41</v>
      </c>
      <c r="E12163">
        <v>188159</v>
      </c>
      <c r="F12163" s="5" t="s">
        <v>23</v>
      </c>
      <c r="G12163" s="5" t="s">
        <v>42</v>
      </c>
      <c r="H12163" s="5" t="s">
        <v>151</v>
      </c>
      <c r="I12163" t="s">
        <v>26</v>
      </c>
      <c r="J12163" t="s">
        <v>151</v>
      </c>
      <c r="K12163">
        <v>0</v>
      </c>
      <c r="L12163" s="5" t="s">
        <v>23533</v>
      </c>
      <c r="M12163" s="5" t="s">
        <v>28</v>
      </c>
      <c r="N12163">
        <v>16</v>
      </c>
      <c r="O12163" t="s">
        <v>107</v>
      </c>
      <c r="P12163" s="1">
        <v>45390</v>
      </c>
      <c r="Q12163" s="1">
        <v>45426</v>
      </c>
      <c r="R12163">
        <v>2389</v>
      </c>
      <c r="S12163" s="4">
        <v>5.5</v>
      </c>
      <c r="T12163" t="s">
        <v>103</v>
      </c>
    </row>
    <row r="12164" spans="1:20" x14ac:dyDescent="0.35">
      <c r="A12164" t="s">
        <v>23534</v>
      </c>
      <c r="B12164" s="5" t="s">
        <v>179</v>
      </c>
      <c r="C12164" s="6">
        <v>125926</v>
      </c>
      <c r="D12164" t="s">
        <v>81</v>
      </c>
      <c r="E12164">
        <v>170000</v>
      </c>
      <c r="F12164" s="5" t="s">
        <v>50</v>
      </c>
      <c r="G12164" s="5" t="s">
        <v>59</v>
      </c>
      <c r="H12164" s="5" t="s">
        <v>82</v>
      </c>
      <c r="I12164" t="s">
        <v>35</v>
      </c>
      <c r="J12164" t="s">
        <v>82</v>
      </c>
      <c r="K12164">
        <v>50</v>
      </c>
      <c r="L12164" s="5" t="s">
        <v>23535</v>
      </c>
      <c r="M12164" s="5" t="s">
        <v>54</v>
      </c>
      <c r="N12164">
        <v>2</v>
      </c>
      <c r="O12164" t="s">
        <v>78</v>
      </c>
      <c r="P12164" s="1">
        <v>45727</v>
      </c>
      <c r="Q12164" s="1">
        <v>45763</v>
      </c>
      <c r="R12164">
        <v>1021</v>
      </c>
      <c r="S12164" s="4">
        <v>8.6999999999999993</v>
      </c>
      <c r="T12164" t="s">
        <v>108</v>
      </c>
    </row>
    <row r="12165" spans="1:20" x14ac:dyDescent="0.35">
      <c r="A12165" t="s">
        <v>23536</v>
      </c>
      <c r="B12165" s="5" t="s">
        <v>100</v>
      </c>
      <c r="C12165" s="6">
        <v>121421</v>
      </c>
      <c r="D12165" t="s">
        <v>22</v>
      </c>
      <c r="E12165">
        <v>121421</v>
      </c>
      <c r="F12165" s="5" t="s">
        <v>50</v>
      </c>
      <c r="G12165" s="5" t="s">
        <v>51</v>
      </c>
      <c r="H12165" s="5" t="s">
        <v>97</v>
      </c>
      <c r="I12165" t="s">
        <v>26</v>
      </c>
      <c r="J12165" t="s">
        <v>97</v>
      </c>
      <c r="K12165">
        <v>0</v>
      </c>
      <c r="L12165" s="5" t="s">
        <v>23537</v>
      </c>
      <c r="M12165" s="5" t="s">
        <v>54</v>
      </c>
      <c r="N12165">
        <v>3</v>
      </c>
      <c r="O12165" t="s">
        <v>107</v>
      </c>
      <c r="P12165" s="1">
        <v>45468</v>
      </c>
      <c r="Q12165" s="1">
        <v>45491</v>
      </c>
      <c r="R12165">
        <v>824</v>
      </c>
      <c r="S12165" s="4">
        <v>9.4</v>
      </c>
      <c r="T12165" t="s">
        <v>47</v>
      </c>
    </row>
    <row r="12166" spans="1:20" x14ac:dyDescent="0.35">
      <c r="A12166" t="s">
        <v>23538</v>
      </c>
      <c r="B12166" s="5" t="s">
        <v>91</v>
      </c>
      <c r="C12166" s="6">
        <v>252757</v>
      </c>
      <c r="D12166" t="s">
        <v>81</v>
      </c>
      <c r="E12166">
        <v>341222</v>
      </c>
      <c r="F12166" s="5" t="s">
        <v>23</v>
      </c>
      <c r="G12166" s="5" t="s">
        <v>51</v>
      </c>
      <c r="H12166" s="5" t="s">
        <v>82</v>
      </c>
      <c r="I12166" t="s">
        <v>35</v>
      </c>
      <c r="J12166" t="s">
        <v>82</v>
      </c>
      <c r="K12166">
        <v>50</v>
      </c>
      <c r="L12166" s="5" t="s">
        <v>23539</v>
      </c>
      <c r="M12166" s="5" t="s">
        <v>28</v>
      </c>
      <c r="N12166">
        <v>15</v>
      </c>
      <c r="O12166" t="s">
        <v>46</v>
      </c>
      <c r="P12166" s="1">
        <v>45517</v>
      </c>
      <c r="Q12166" s="1">
        <v>45539</v>
      </c>
      <c r="R12166">
        <v>2321</v>
      </c>
      <c r="S12166" s="4">
        <v>6.6</v>
      </c>
      <c r="T12166" t="s">
        <v>108</v>
      </c>
    </row>
    <row r="12167" spans="1:20" x14ac:dyDescent="0.35">
      <c r="A12167" t="s">
        <v>23540</v>
      </c>
      <c r="B12167" s="5" t="s">
        <v>21</v>
      </c>
      <c r="C12167" s="6">
        <v>132931</v>
      </c>
      <c r="D12167" t="s">
        <v>22</v>
      </c>
      <c r="E12167">
        <v>132931</v>
      </c>
      <c r="F12167" s="5" t="s">
        <v>66</v>
      </c>
      <c r="G12167" s="5" t="s">
        <v>24</v>
      </c>
      <c r="H12167" s="5" t="s">
        <v>101</v>
      </c>
      <c r="I12167" t="s">
        <v>44</v>
      </c>
      <c r="J12167" t="s">
        <v>101</v>
      </c>
      <c r="K12167">
        <v>50</v>
      </c>
      <c r="L12167" s="5" t="s">
        <v>23541</v>
      </c>
      <c r="M12167" s="5" t="s">
        <v>28</v>
      </c>
      <c r="N12167">
        <v>7</v>
      </c>
      <c r="O12167" t="s">
        <v>62</v>
      </c>
      <c r="P12167" s="1">
        <v>45542</v>
      </c>
      <c r="Q12167" s="1">
        <v>45608</v>
      </c>
      <c r="R12167">
        <v>792</v>
      </c>
      <c r="S12167" s="4">
        <v>9.1999999999999993</v>
      </c>
      <c r="T12167" t="s">
        <v>108</v>
      </c>
    </row>
    <row r="12168" spans="1:20" x14ac:dyDescent="0.35">
      <c r="A12168" t="s">
        <v>23542</v>
      </c>
      <c r="B12168" s="5" t="s">
        <v>217</v>
      </c>
      <c r="C12168" s="6">
        <v>76358</v>
      </c>
      <c r="D12168" t="s">
        <v>92</v>
      </c>
      <c r="E12168">
        <v>57269</v>
      </c>
      <c r="F12168" s="5" t="s">
        <v>58</v>
      </c>
      <c r="G12168" s="5" t="s">
        <v>51</v>
      </c>
      <c r="H12168" s="5" t="s">
        <v>93</v>
      </c>
      <c r="I12168" t="s">
        <v>26</v>
      </c>
      <c r="J12168" t="s">
        <v>93</v>
      </c>
      <c r="K12168">
        <v>100</v>
      </c>
      <c r="L12168" s="5" t="s">
        <v>7716</v>
      </c>
      <c r="M12168" s="5" t="s">
        <v>37</v>
      </c>
      <c r="N12168">
        <v>1</v>
      </c>
      <c r="O12168" t="s">
        <v>107</v>
      </c>
      <c r="P12168" s="1">
        <v>45654</v>
      </c>
      <c r="Q12168" s="1">
        <v>45693</v>
      </c>
      <c r="R12168">
        <v>2476</v>
      </c>
      <c r="S12168" s="4">
        <v>7.7</v>
      </c>
      <c r="T12168" t="s">
        <v>63</v>
      </c>
    </row>
    <row r="12169" spans="1:20" x14ac:dyDescent="0.35">
      <c r="A12169" t="s">
        <v>23543</v>
      </c>
      <c r="B12169" s="5" t="s">
        <v>28802</v>
      </c>
      <c r="C12169" s="6">
        <v>243166</v>
      </c>
      <c r="D12169" t="s">
        <v>81</v>
      </c>
      <c r="E12169">
        <v>328274</v>
      </c>
      <c r="F12169" s="5" t="s">
        <v>23</v>
      </c>
      <c r="G12169" s="5" t="s">
        <v>42</v>
      </c>
      <c r="H12169" s="5" t="s">
        <v>82</v>
      </c>
      <c r="I12169" t="s">
        <v>26</v>
      </c>
      <c r="J12169" t="s">
        <v>313</v>
      </c>
      <c r="K12169">
        <v>0</v>
      </c>
      <c r="L12169" s="5" t="s">
        <v>23544</v>
      </c>
      <c r="M12169" s="5" t="s">
        <v>37</v>
      </c>
      <c r="N12169">
        <v>17</v>
      </c>
      <c r="O12169" t="s">
        <v>46</v>
      </c>
      <c r="P12169" s="1">
        <v>45526</v>
      </c>
      <c r="Q12169" s="1">
        <v>45597</v>
      </c>
      <c r="R12169">
        <v>2356</v>
      </c>
      <c r="S12169" s="4">
        <v>6.4</v>
      </c>
      <c r="T12169" t="s">
        <v>210</v>
      </c>
    </row>
    <row r="12170" spans="1:20" x14ac:dyDescent="0.35">
      <c r="A12170" t="s">
        <v>23545</v>
      </c>
      <c r="B12170" s="5" t="s">
        <v>105</v>
      </c>
      <c r="C12170" s="6">
        <v>101437</v>
      </c>
      <c r="D12170" t="s">
        <v>22</v>
      </c>
      <c r="E12170">
        <v>101437</v>
      </c>
      <c r="F12170" s="5" t="s">
        <v>58</v>
      </c>
      <c r="G12170" s="5" t="s">
        <v>42</v>
      </c>
      <c r="H12170" s="5" t="s">
        <v>68</v>
      </c>
      <c r="I12170" t="s">
        <v>35</v>
      </c>
      <c r="J12170" t="s">
        <v>191</v>
      </c>
      <c r="K12170">
        <v>100</v>
      </c>
      <c r="L12170" s="5" t="s">
        <v>23546</v>
      </c>
      <c r="M12170" s="5" t="s">
        <v>37</v>
      </c>
      <c r="N12170">
        <v>0</v>
      </c>
      <c r="O12170" t="s">
        <v>46</v>
      </c>
      <c r="P12170" s="1">
        <v>45501</v>
      </c>
      <c r="Q12170" s="1">
        <v>45544</v>
      </c>
      <c r="R12170">
        <v>2330</v>
      </c>
      <c r="S12170" s="4">
        <v>9</v>
      </c>
      <c r="T12170" t="s">
        <v>103</v>
      </c>
    </row>
    <row r="12171" spans="1:20" x14ac:dyDescent="0.35">
      <c r="A12171" t="s">
        <v>23547</v>
      </c>
      <c r="B12171" s="5" t="s">
        <v>100</v>
      </c>
      <c r="C12171" s="6">
        <v>99518</v>
      </c>
      <c r="D12171" t="s">
        <v>22</v>
      </c>
      <c r="E12171">
        <v>99518</v>
      </c>
      <c r="F12171" s="5" t="s">
        <v>50</v>
      </c>
      <c r="G12171" s="5" t="s">
        <v>42</v>
      </c>
      <c r="H12171" s="5" t="s">
        <v>101</v>
      </c>
      <c r="I12171" t="s">
        <v>35</v>
      </c>
      <c r="J12171" t="s">
        <v>192</v>
      </c>
      <c r="K12171">
        <v>100</v>
      </c>
      <c r="L12171" s="5" t="s">
        <v>23548</v>
      </c>
      <c r="M12171" s="5" t="s">
        <v>54</v>
      </c>
      <c r="N12171">
        <v>3</v>
      </c>
      <c r="O12171" t="s">
        <v>167</v>
      </c>
      <c r="P12171" s="1">
        <v>45468</v>
      </c>
      <c r="Q12171" s="1">
        <v>45503</v>
      </c>
      <c r="R12171">
        <v>600</v>
      </c>
      <c r="S12171" s="4">
        <v>5.5</v>
      </c>
      <c r="T12171" t="s">
        <v>63</v>
      </c>
    </row>
    <row r="12172" spans="1:20" x14ac:dyDescent="0.35">
      <c r="A12172" t="s">
        <v>23549</v>
      </c>
      <c r="B12172" s="5" t="s">
        <v>100</v>
      </c>
      <c r="C12172" s="6">
        <v>240736</v>
      </c>
      <c r="D12172" t="s">
        <v>22</v>
      </c>
      <c r="E12172">
        <v>240736</v>
      </c>
      <c r="F12172" s="5" t="s">
        <v>23</v>
      </c>
      <c r="G12172" s="5" t="s">
        <v>24</v>
      </c>
      <c r="H12172" s="5" t="s">
        <v>165</v>
      </c>
      <c r="I12172" t="s">
        <v>35</v>
      </c>
      <c r="J12172" t="s">
        <v>83</v>
      </c>
      <c r="K12172">
        <v>100</v>
      </c>
      <c r="L12172" s="5" t="s">
        <v>23550</v>
      </c>
      <c r="M12172" s="5" t="s">
        <v>54</v>
      </c>
      <c r="N12172">
        <v>17</v>
      </c>
      <c r="O12172" t="s">
        <v>107</v>
      </c>
      <c r="P12172" s="1">
        <v>45337</v>
      </c>
      <c r="Q12172" s="1">
        <v>45406</v>
      </c>
      <c r="R12172">
        <v>1757</v>
      </c>
      <c r="S12172" s="4">
        <v>9.6</v>
      </c>
      <c r="T12172" t="s">
        <v>153</v>
      </c>
    </row>
    <row r="12173" spans="1:20" x14ac:dyDescent="0.35">
      <c r="A12173" t="s">
        <v>23551</v>
      </c>
      <c r="B12173" s="5" t="s">
        <v>21</v>
      </c>
      <c r="C12173" s="6">
        <v>296026</v>
      </c>
      <c r="D12173" t="s">
        <v>65</v>
      </c>
      <c r="E12173">
        <v>384834</v>
      </c>
      <c r="F12173" s="5" t="s">
        <v>23</v>
      </c>
      <c r="G12173" s="5" t="s">
        <v>59</v>
      </c>
      <c r="H12173" s="5" t="s">
        <v>67</v>
      </c>
      <c r="I12173" t="s">
        <v>35</v>
      </c>
      <c r="J12173" t="s">
        <v>116</v>
      </c>
      <c r="K12173">
        <v>100</v>
      </c>
      <c r="L12173" s="5" t="s">
        <v>23552</v>
      </c>
      <c r="M12173" s="5" t="s">
        <v>70</v>
      </c>
      <c r="N12173">
        <v>12</v>
      </c>
      <c r="O12173" t="s">
        <v>29</v>
      </c>
      <c r="P12173" s="1">
        <v>45693</v>
      </c>
      <c r="Q12173" s="1">
        <v>45714</v>
      </c>
      <c r="R12173">
        <v>1392</v>
      </c>
      <c r="S12173" s="4">
        <v>5.6</v>
      </c>
      <c r="T12173" t="s">
        <v>136</v>
      </c>
    </row>
    <row r="12174" spans="1:20" x14ac:dyDescent="0.35">
      <c r="A12174" t="s">
        <v>23553</v>
      </c>
      <c r="B12174" s="5" t="s">
        <v>40</v>
      </c>
      <c r="C12174" s="6">
        <v>229184</v>
      </c>
      <c r="D12174" t="s">
        <v>33</v>
      </c>
      <c r="E12174">
        <v>25210240</v>
      </c>
      <c r="F12174" s="5" t="s">
        <v>23</v>
      </c>
      <c r="G12174" s="5" t="s">
        <v>59</v>
      </c>
      <c r="H12174" s="5" t="s">
        <v>34</v>
      </c>
      <c r="I12174" t="s">
        <v>35</v>
      </c>
      <c r="J12174" t="s">
        <v>34</v>
      </c>
      <c r="K12174">
        <v>0</v>
      </c>
      <c r="L12174" s="5" t="s">
        <v>23554</v>
      </c>
      <c r="M12174" s="5" t="s">
        <v>28</v>
      </c>
      <c r="N12174">
        <v>17</v>
      </c>
      <c r="O12174" t="s">
        <v>141</v>
      </c>
      <c r="P12174" s="1">
        <v>45771</v>
      </c>
      <c r="Q12174" s="1">
        <v>45809</v>
      </c>
      <c r="R12174">
        <v>1733</v>
      </c>
      <c r="S12174" s="4">
        <v>9.9</v>
      </c>
      <c r="T12174" t="s">
        <v>210</v>
      </c>
    </row>
    <row r="12175" spans="1:20" x14ac:dyDescent="0.35">
      <c r="A12175" t="s">
        <v>23555</v>
      </c>
      <c r="B12175" s="5" t="s">
        <v>145</v>
      </c>
      <c r="C12175" s="6">
        <v>151494</v>
      </c>
      <c r="D12175" t="s">
        <v>22</v>
      </c>
      <c r="E12175">
        <v>151494</v>
      </c>
      <c r="F12175" s="5" t="s">
        <v>66</v>
      </c>
      <c r="G12175" s="5" t="s">
        <v>51</v>
      </c>
      <c r="H12175" s="5" t="s">
        <v>129</v>
      </c>
      <c r="I12175" t="s">
        <v>26</v>
      </c>
      <c r="J12175" t="s">
        <v>629</v>
      </c>
      <c r="K12175">
        <v>0</v>
      </c>
      <c r="L12175" s="5" t="s">
        <v>23556</v>
      </c>
      <c r="M12175" s="5" t="s">
        <v>28</v>
      </c>
      <c r="N12175">
        <v>7</v>
      </c>
      <c r="O12175" t="s">
        <v>46</v>
      </c>
      <c r="P12175" s="1">
        <v>45630</v>
      </c>
      <c r="Q12175" s="1">
        <v>45663</v>
      </c>
      <c r="R12175">
        <v>1744</v>
      </c>
      <c r="S12175" s="4">
        <v>6.3</v>
      </c>
      <c r="T12175" t="s">
        <v>38</v>
      </c>
    </row>
    <row r="12176" spans="1:20" x14ac:dyDescent="0.35">
      <c r="A12176" t="s">
        <v>23557</v>
      </c>
      <c r="B12176" s="5" t="s">
        <v>217</v>
      </c>
      <c r="C12176" s="6">
        <v>237805</v>
      </c>
      <c r="D12176" t="s">
        <v>22</v>
      </c>
      <c r="E12176">
        <v>237805</v>
      </c>
      <c r="F12176" s="5" t="s">
        <v>23</v>
      </c>
      <c r="G12176" s="5" t="s">
        <v>42</v>
      </c>
      <c r="H12176" s="5" t="s">
        <v>25</v>
      </c>
      <c r="I12176" t="s">
        <v>35</v>
      </c>
      <c r="J12176" t="s">
        <v>25</v>
      </c>
      <c r="K12176">
        <v>100</v>
      </c>
      <c r="L12176" s="5" t="s">
        <v>23558</v>
      </c>
      <c r="M12176" s="5" t="s">
        <v>70</v>
      </c>
      <c r="N12176">
        <v>10</v>
      </c>
      <c r="O12176" t="s">
        <v>88</v>
      </c>
      <c r="P12176" s="1">
        <v>45507</v>
      </c>
      <c r="Q12176" s="1">
        <v>45578</v>
      </c>
      <c r="R12176">
        <v>1883</v>
      </c>
      <c r="S12176" s="4">
        <v>5.0999999999999996</v>
      </c>
      <c r="T12176" t="s">
        <v>277</v>
      </c>
    </row>
    <row r="12177" spans="1:20" x14ac:dyDescent="0.35">
      <c r="A12177" t="s">
        <v>23559</v>
      </c>
      <c r="B12177" s="5" t="s">
        <v>179</v>
      </c>
      <c r="C12177" s="6">
        <v>71970</v>
      </c>
      <c r="D12177" t="s">
        <v>81</v>
      </c>
      <c r="E12177">
        <v>97160</v>
      </c>
      <c r="F12177" s="5" t="s">
        <v>58</v>
      </c>
      <c r="G12177" s="5" t="s">
        <v>59</v>
      </c>
      <c r="H12177" s="5" t="s">
        <v>82</v>
      </c>
      <c r="I12177" t="s">
        <v>44</v>
      </c>
      <c r="J12177" t="s">
        <v>82</v>
      </c>
      <c r="K12177">
        <v>100</v>
      </c>
      <c r="L12177" s="5" t="s">
        <v>23560</v>
      </c>
      <c r="M12177" s="5" t="s">
        <v>70</v>
      </c>
      <c r="N12177">
        <v>0</v>
      </c>
      <c r="O12177" t="s">
        <v>85</v>
      </c>
      <c r="P12177" s="1">
        <v>45738</v>
      </c>
      <c r="Q12177" s="1">
        <v>45782</v>
      </c>
      <c r="R12177">
        <v>1066</v>
      </c>
      <c r="S12177" s="4">
        <v>6.9</v>
      </c>
      <c r="T12177" t="s">
        <v>153</v>
      </c>
    </row>
    <row r="12178" spans="1:20" x14ac:dyDescent="0.35">
      <c r="A12178" t="s">
        <v>23561</v>
      </c>
      <c r="B12178" s="5" t="s">
        <v>28802</v>
      </c>
      <c r="C12178" s="6">
        <v>142468</v>
      </c>
      <c r="D12178" t="s">
        <v>65</v>
      </c>
      <c r="E12178">
        <v>185208</v>
      </c>
      <c r="F12178" s="5" t="s">
        <v>66</v>
      </c>
      <c r="G12178" s="5" t="s">
        <v>42</v>
      </c>
      <c r="H12178" s="5" t="s">
        <v>67</v>
      </c>
      <c r="I12178" t="s">
        <v>44</v>
      </c>
      <c r="J12178" t="s">
        <v>67</v>
      </c>
      <c r="K12178">
        <v>100</v>
      </c>
      <c r="L12178" s="5" t="s">
        <v>23562</v>
      </c>
      <c r="M12178" s="5" t="s">
        <v>54</v>
      </c>
      <c r="N12178">
        <v>9</v>
      </c>
      <c r="O12178" t="s">
        <v>46</v>
      </c>
      <c r="P12178" s="1">
        <v>45553</v>
      </c>
      <c r="Q12178" s="1">
        <v>45574</v>
      </c>
      <c r="R12178">
        <v>2447</v>
      </c>
      <c r="S12178" s="4">
        <v>7.8</v>
      </c>
      <c r="T12178" t="s">
        <v>118</v>
      </c>
    </row>
    <row r="12179" spans="1:20" x14ac:dyDescent="0.35">
      <c r="A12179" t="s">
        <v>23563</v>
      </c>
      <c r="B12179" s="5" t="s">
        <v>217</v>
      </c>
      <c r="C12179" s="6">
        <v>88665</v>
      </c>
      <c r="D12179" t="s">
        <v>92</v>
      </c>
      <c r="E12179">
        <v>66499</v>
      </c>
      <c r="F12179" s="5" t="s">
        <v>50</v>
      </c>
      <c r="G12179" s="5" t="s">
        <v>59</v>
      </c>
      <c r="H12179" s="5" t="s">
        <v>93</v>
      </c>
      <c r="I12179" t="s">
        <v>35</v>
      </c>
      <c r="J12179" t="s">
        <v>423</v>
      </c>
      <c r="K12179">
        <v>100</v>
      </c>
      <c r="L12179" s="5" t="s">
        <v>23564</v>
      </c>
      <c r="M12179" s="5" t="s">
        <v>37</v>
      </c>
      <c r="N12179">
        <v>4</v>
      </c>
      <c r="O12179" t="s">
        <v>131</v>
      </c>
      <c r="P12179" s="1">
        <v>45394</v>
      </c>
      <c r="Q12179" s="1">
        <v>45410</v>
      </c>
      <c r="R12179">
        <v>2448</v>
      </c>
      <c r="S12179" s="4">
        <v>7.7</v>
      </c>
      <c r="T12179" t="s">
        <v>47</v>
      </c>
    </row>
    <row r="12180" spans="1:20" x14ac:dyDescent="0.35">
      <c r="A12180" t="s">
        <v>23565</v>
      </c>
      <c r="B12180" s="5" t="s">
        <v>28802</v>
      </c>
      <c r="C12180" s="6">
        <v>30066</v>
      </c>
      <c r="D12180" t="s">
        <v>22</v>
      </c>
      <c r="E12180">
        <v>30066</v>
      </c>
      <c r="F12180" s="5" t="s">
        <v>58</v>
      </c>
      <c r="G12180" s="5" t="s">
        <v>51</v>
      </c>
      <c r="H12180" s="5" t="s">
        <v>157</v>
      </c>
      <c r="I12180" t="s">
        <v>35</v>
      </c>
      <c r="J12180" t="s">
        <v>157</v>
      </c>
      <c r="K12180">
        <v>50</v>
      </c>
      <c r="L12180" s="5" t="s">
        <v>23566</v>
      </c>
      <c r="M12180" s="5" t="s">
        <v>28</v>
      </c>
      <c r="N12180">
        <v>1</v>
      </c>
      <c r="O12180" t="s">
        <v>62</v>
      </c>
      <c r="P12180" s="1">
        <v>45400</v>
      </c>
      <c r="Q12180" s="1">
        <v>45422</v>
      </c>
      <c r="R12180">
        <v>2492</v>
      </c>
      <c r="S12180" s="4">
        <v>8.4</v>
      </c>
      <c r="T12180" t="s">
        <v>118</v>
      </c>
    </row>
    <row r="12181" spans="1:20" x14ac:dyDescent="0.35">
      <c r="A12181" t="s">
        <v>23567</v>
      </c>
      <c r="B12181" s="5" t="s">
        <v>28799</v>
      </c>
      <c r="C12181" s="6">
        <v>90082</v>
      </c>
      <c r="D12181" t="s">
        <v>41</v>
      </c>
      <c r="E12181">
        <v>76570</v>
      </c>
      <c r="F12181" s="5" t="s">
        <v>50</v>
      </c>
      <c r="G12181" s="5" t="s">
        <v>51</v>
      </c>
      <c r="H12181" s="5" t="s">
        <v>60</v>
      </c>
      <c r="I12181" t="s">
        <v>44</v>
      </c>
      <c r="J12181" t="s">
        <v>60</v>
      </c>
      <c r="K12181">
        <v>0</v>
      </c>
      <c r="L12181" s="5" t="s">
        <v>23568</v>
      </c>
      <c r="M12181" s="5" t="s">
        <v>37</v>
      </c>
      <c r="N12181">
        <v>4</v>
      </c>
      <c r="O12181" t="s">
        <v>62</v>
      </c>
      <c r="P12181" s="1">
        <v>45676</v>
      </c>
      <c r="Q12181" s="1">
        <v>45700</v>
      </c>
      <c r="R12181">
        <v>1737</v>
      </c>
      <c r="S12181" s="4">
        <v>5.8</v>
      </c>
      <c r="T12181" t="s">
        <v>30</v>
      </c>
    </row>
    <row r="12182" spans="1:20" x14ac:dyDescent="0.35">
      <c r="A12182" t="s">
        <v>23569</v>
      </c>
      <c r="B12182" s="5" t="s">
        <v>28802</v>
      </c>
      <c r="C12182" s="6">
        <v>101851</v>
      </c>
      <c r="D12182" t="s">
        <v>65</v>
      </c>
      <c r="E12182">
        <v>132406</v>
      </c>
      <c r="F12182" s="5" t="s">
        <v>50</v>
      </c>
      <c r="G12182" s="5" t="s">
        <v>42</v>
      </c>
      <c r="H12182" s="5" t="s">
        <v>67</v>
      </c>
      <c r="I12182" t="s">
        <v>44</v>
      </c>
      <c r="J12182" t="s">
        <v>67</v>
      </c>
      <c r="K12182">
        <v>0</v>
      </c>
      <c r="L12182" s="5" t="s">
        <v>23570</v>
      </c>
      <c r="M12182" s="5" t="s">
        <v>37</v>
      </c>
      <c r="N12182">
        <v>2</v>
      </c>
      <c r="O12182" t="s">
        <v>46</v>
      </c>
      <c r="P12182" s="1">
        <v>45584</v>
      </c>
      <c r="Q12182" s="1">
        <v>45640</v>
      </c>
      <c r="R12182">
        <v>1603</v>
      </c>
      <c r="S12182" s="4">
        <v>5.2</v>
      </c>
      <c r="T12182" t="s">
        <v>95</v>
      </c>
    </row>
    <row r="12183" spans="1:20" x14ac:dyDescent="0.35">
      <c r="A12183" t="s">
        <v>23571</v>
      </c>
      <c r="B12183" s="5" t="s">
        <v>145</v>
      </c>
      <c r="C12183" s="6">
        <v>246833</v>
      </c>
      <c r="D12183" t="s">
        <v>22</v>
      </c>
      <c r="E12183">
        <v>246833</v>
      </c>
      <c r="F12183" s="5" t="s">
        <v>23</v>
      </c>
      <c r="G12183" s="5" t="s">
        <v>51</v>
      </c>
      <c r="H12183" s="5" t="s">
        <v>101</v>
      </c>
      <c r="I12183" t="s">
        <v>44</v>
      </c>
      <c r="J12183" t="s">
        <v>101</v>
      </c>
      <c r="K12183">
        <v>0</v>
      </c>
      <c r="L12183" s="5" t="s">
        <v>23572</v>
      </c>
      <c r="M12183" s="5" t="s">
        <v>28</v>
      </c>
      <c r="N12183">
        <v>11</v>
      </c>
      <c r="O12183" t="s">
        <v>88</v>
      </c>
      <c r="P12183" s="1">
        <v>45305</v>
      </c>
      <c r="Q12183" s="1">
        <v>45319</v>
      </c>
      <c r="R12183">
        <v>1238</v>
      </c>
      <c r="S12183" s="4">
        <v>7.5</v>
      </c>
      <c r="T12183" t="s">
        <v>89</v>
      </c>
    </row>
    <row r="12184" spans="1:20" x14ac:dyDescent="0.35">
      <c r="A12184" t="s">
        <v>23573</v>
      </c>
      <c r="B12184" s="5" t="s">
        <v>28801</v>
      </c>
      <c r="C12184" s="6">
        <v>89470</v>
      </c>
      <c r="D12184" t="s">
        <v>120</v>
      </c>
      <c r="E12184">
        <v>80523</v>
      </c>
      <c r="F12184" s="5" t="s">
        <v>58</v>
      </c>
      <c r="G12184" s="5" t="s">
        <v>24</v>
      </c>
      <c r="H12184" s="5" t="s">
        <v>121</v>
      </c>
      <c r="I12184" t="s">
        <v>44</v>
      </c>
      <c r="J12184" t="s">
        <v>121</v>
      </c>
      <c r="K12184">
        <v>0</v>
      </c>
      <c r="L12184" s="5" t="s">
        <v>23574</v>
      </c>
      <c r="M12184" s="5" t="s">
        <v>54</v>
      </c>
      <c r="N12184">
        <v>1</v>
      </c>
      <c r="O12184" t="s">
        <v>167</v>
      </c>
      <c r="P12184" s="1">
        <v>45358</v>
      </c>
      <c r="Q12184" s="1">
        <v>45414</v>
      </c>
      <c r="R12184">
        <v>2108</v>
      </c>
      <c r="S12184" s="4">
        <v>9.5</v>
      </c>
      <c r="T12184" t="s">
        <v>79</v>
      </c>
    </row>
    <row r="12185" spans="1:20" x14ac:dyDescent="0.35">
      <c r="A12185" t="s">
        <v>23575</v>
      </c>
      <c r="B12185" s="5" t="s">
        <v>100</v>
      </c>
      <c r="C12185" s="6">
        <v>71297</v>
      </c>
      <c r="D12185" t="s">
        <v>74</v>
      </c>
      <c r="E12185">
        <v>89121</v>
      </c>
      <c r="F12185" s="5" t="s">
        <v>58</v>
      </c>
      <c r="G12185" s="5" t="s">
        <v>59</v>
      </c>
      <c r="H12185" s="5" t="s">
        <v>75</v>
      </c>
      <c r="I12185" t="s">
        <v>26</v>
      </c>
      <c r="J12185" t="s">
        <v>192</v>
      </c>
      <c r="K12185">
        <v>0</v>
      </c>
      <c r="L12185" s="5" t="s">
        <v>23576</v>
      </c>
      <c r="M12185" s="5" t="s">
        <v>37</v>
      </c>
      <c r="N12185">
        <v>1</v>
      </c>
      <c r="O12185" t="s">
        <v>62</v>
      </c>
      <c r="P12185" s="1">
        <v>45471</v>
      </c>
      <c r="Q12185" s="1">
        <v>45490</v>
      </c>
      <c r="R12185">
        <v>1898</v>
      </c>
      <c r="S12185" s="4">
        <v>9.1</v>
      </c>
      <c r="T12185" t="s">
        <v>153</v>
      </c>
    </row>
    <row r="12186" spans="1:20" x14ac:dyDescent="0.35">
      <c r="A12186" t="s">
        <v>23577</v>
      </c>
      <c r="B12186" s="5" t="s">
        <v>21</v>
      </c>
      <c r="C12186" s="6">
        <v>86039</v>
      </c>
      <c r="D12186" t="s">
        <v>92</v>
      </c>
      <c r="E12186">
        <v>64529</v>
      </c>
      <c r="F12186" s="5" t="s">
        <v>50</v>
      </c>
      <c r="G12186" s="5" t="s">
        <v>42</v>
      </c>
      <c r="H12186" s="5" t="s">
        <v>93</v>
      </c>
      <c r="I12186" t="s">
        <v>44</v>
      </c>
      <c r="J12186" t="s">
        <v>93</v>
      </c>
      <c r="K12186">
        <v>100</v>
      </c>
      <c r="L12186" s="5" t="s">
        <v>23578</v>
      </c>
      <c r="M12186" s="5" t="s">
        <v>70</v>
      </c>
      <c r="N12186">
        <v>2</v>
      </c>
      <c r="O12186" t="s">
        <v>131</v>
      </c>
      <c r="P12186" s="1">
        <v>45442</v>
      </c>
      <c r="Q12186" s="1">
        <v>45480</v>
      </c>
      <c r="R12186">
        <v>1586</v>
      </c>
      <c r="S12186" s="4">
        <v>9.9</v>
      </c>
      <c r="T12186" t="s">
        <v>153</v>
      </c>
    </row>
    <row r="12187" spans="1:20" x14ac:dyDescent="0.35">
      <c r="A12187" t="s">
        <v>23579</v>
      </c>
      <c r="B12187" s="5" t="s">
        <v>21</v>
      </c>
      <c r="C12187" s="6">
        <v>34424</v>
      </c>
      <c r="D12187" t="s">
        <v>22</v>
      </c>
      <c r="E12187">
        <v>34424</v>
      </c>
      <c r="F12187" s="5" t="s">
        <v>50</v>
      </c>
      <c r="G12187" s="5" t="s">
        <v>42</v>
      </c>
      <c r="H12187" s="5" t="s">
        <v>116</v>
      </c>
      <c r="I12187" t="s">
        <v>35</v>
      </c>
      <c r="J12187" t="s">
        <v>116</v>
      </c>
      <c r="K12187">
        <v>50</v>
      </c>
      <c r="L12187" s="5" t="s">
        <v>5298</v>
      </c>
      <c r="M12187" s="5" t="s">
        <v>54</v>
      </c>
      <c r="N12187">
        <v>3</v>
      </c>
      <c r="O12187" t="s">
        <v>71</v>
      </c>
      <c r="P12187" s="1">
        <v>45526</v>
      </c>
      <c r="Q12187" s="1">
        <v>45594</v>
      </c>
      <c r="R12187">
        <v>521</v>
      </c>
      <c r="S12187" s="4">
        <v>9.1</v>
      </c>
      <c r="T12187" t="s">
        <v>118</v>
      </c>
    </row>
    <row r="12188" spans="1:20" x14ac:dyDescent="0.35">
      <c r="A12188" t="s">
        <v>23580</v>
      </c>
      <c r="B12188" s="5" t="s">
        <v>28800</v>
      </c>
      <c r="C12188" s="6">
        <v>29840</v>
      </c>
      <c r="D12188" t="s">
        <v>22</v>
      </c>
      <c r="E12188">
        <v>29840</v>
      </c>
      <c r="F12188" s="5" t="s">
        <v>50</v>
      </c>
      <c r="G12188" s="5" t="s">
        <v>59</v>
      </c>
      <c r="H12188" s="5" t="s">
        <v>116</v>
      </c>
      <c r="I12188" t="s">
        <v>26</v>
      </c>
      <c r="J12188" t="s">
        <v>116</v>
      </c>
      <c r="K12188">
        <v>0</v>
      </c>
      <c r="L12188" s="5" t="s">
        <v>23581</v>
      </c>
      <c r="M12188" s="5" t="s">
        <v>70</v>
      </c>
      <c r="N12188">
        <v>4</v>
      </c>
      <c r="O12188" t="s">
        <v>131</v>
      </c>
      <c r="P12188" s="1">
        <v>45736</v>
      </c>
      <c r="Q12188" s="1">
        <v>45803</v>
      </c>
      <c r="R12188">
        <v>1867</v>
      </c>
      <c r="S12188" s="4">
        <v>8.5</v>
      </c>
      <c r="T12188" t="s">
        <v>63</v>
      </c>
    </row>
    <row r="12189" spans="1:20" x14ac:dyDescent="0.35">
      <c r="A12189" t="s">
        <v>23582</v>
      </c>
      <c r="B12189" s="5" t="s">
        <v>28800</v>
      </c>
      <c r="C12189" s="6">
        <v>82805</v>
      </c>
      <c r="D12189" t="s">
        <v>81</v>
      </c>
      <c r="E12189">
        <v>111787</v>
      </c>
      <c r="F12189" s="5" t="s">
        <v>50</v>
      </c>
      <c r="G12189" s="5" t="s">
        <v>24</v>
      </c>
      <c r="H12189" s="5" t="s">
        <v>82</v>
      </c>
      <c r="I12189" t="s">
        <v>26</v>
      </c>
      <c r="J12189" t="s">
        <v>915</v>
      </c>
      <c r="K12189">
        <v>100</v>
      </c>
      <c r="L12189" s="5" t="s">
        <v>23583</v>
      </c>
      <c r="M12189" s="5" t="s">
        <v>70</v>
      </c>
      <c r="N12189">
        <v>4</v>
      </c>
      <c r="O12189" t="s">
        <v>88</v>
      </c>
      <c r="P12189" s="1">
        <v>45482</v>
      </c>
      <c r="Q12189" s="1">
        <v>45519</v>
      </c>
      <c r="R12189">
        <v>1520</v>
      </c>
      <c r="S12189" s="4">
        <v>9.1</v>
      </c>
      <c r="T12189" t="s">
        <v>136</v>
      </c>
    </row>
    <row r="12190" spans="1:20" x14ac:dyDescent="0.35">
      <c r="A12190" t="s">
        <v>23584</v>
      </c>
      <c r="B12190" s="5" t="s">
        <v>162</v>
      </c>
      <c r="C12190" s="6">
        <v>90863</v>
      </c>
      <c r="D12190" t="s">
        <v>22</v>
      </c>
      <c r="E12190">
        <v>90863</v>
      </c>
      <c r="F12190" s="5" t="s">
        <v>50</v>
      </c>
      <c r="G12190" s="5" t="s">
        <v>42</v>
      </c>
      <c r="H12190" s="5" t="s">
        <v>129</v>
      </c>
      <c r="I12190" t="s">
        <v>26</v>
      </c>
      <c r="J12190" t="s">
        <v>129</v>
      </c>
      <c r="K12190">
        <v>100</v>
      </c>
      <c r="L12190" s="5" t="s">
        <v>18979</v>
      </c>
      <c r="M12190" s="5" t="s">
        <v>37</v>
      </c>
      <c r="N12190">
        <v>3</v>
      </c>
      <c r="O12190" t="s">
        <v>107</v>
      </c>
      <c r="P12190" s="1">
        <v>45693</v>
      </c>
      <c r="Q12190" s="1">
        <v>45707</v>
      </c>
      <c r="R12190">
        <v>928</v>
      </c>
      <c r="S12190" s="4">
        <v>7.1</v>
      </c>
      <c r="T12190" t="s">
        <v>38</v>
      </c>
    </row>
    <row r="12191" spans="1:20" x14ac:dyDescent="0.35">
      <c r="A12191" t="s">
        <v>23585</v>
      </c>
      <c r="B12191" s="5" t="s">
        <v>28801</v>
      </c>
      <c r="C12191" s="6">
        <v>75880</v>
      </c>
      <c r="D12191" t="s">
        <v>22</v>
      </c>
      <c r="E12191">
        <v>75880</v>
      </c>
      <c r="F12191" s="5" t="s">
        <v>58</v>
      </c>
      <c r="G12191" s="5" t="s">
        <v>51</v>
      </c>
      <c r="H12191" s="5" t="s">
        <v>52</v>
      </c>
      <c r="I12191" t="s">
        <v>35</v>
      </c>
      <c r="J12191" t="s">
        <v>52</v>
      </c>
      <c r="K12191">
        <v>100</v>
      </c>
      <c r="L12191" s="5" t="s">
        <v>23586</v>
      </c>
      <c r="M12191" s="5" t="s">
        <v>54</v>
      </c>
      <c r="N12191">
        <v>1</v>
      </c>
      <c r="O12191" t="s">
        <v>88</v>
      </c>
      <c r="P12191" s="1">
        <v>45668</v>
      </c>
      <c r="Q12191" s="1">
        <v>45689</v>
      </c>
      <c r="R12191">
        <v>2354</v>
      </c>
      <c r="S12191" s="4">
        <v>8.3000000000000007</v>
      </c>
      <c r="T12191" t="s">
        <v>95</v>
      </c>
    </row>
    <row r="12192" spans="1:20" x14ac:dyDescent="0.35">
      <c r="A12192" t="s">
        <v>23587</v>
      </c>
      <c r="B12192" s="5" t="s">
        <v>162</v>
      </c>
      <c r="C12192" s="6">
        <v>90998</v>
      </c>
      <c r="D12192" t="s">
        <v>22</v>
      </c>
      <c r="E12192">
        <v>90998</v>
      </c>
      <c r="F12192" s="5" t="s">
        <v>50</v>
      </c>
      <c r="G12192" s="5" t="s">
        <v>42</v>
      </c>
      <c r="H12192" s="5" t="s">
        <v>68</v>
      </c>
      <c r="I12192" t="s">
        <v>44</v>
      </c>
      <c r="J12192" t="s">
        <v>68</v>
      </c>
      <c r="K12192">
        <v>100</v>
      </c>
      <c r="L12192" s="5" t="s">
        <v>23588</v>
      </c>
      <c r="M12192" s="5" t="s">
        <v>54</v>
      </c>
      <c r="N12192">
        <v>2</v>
      </c>
      <c r="O12192" t="s">
        <v>141</v>
      </c>
      <c r="P12192" s="1">
        <v>45566</v>
      </c>
      <c r="Q12192" s="1">
        <v>45580</v>
      </c>
      <c r="R12192">
        <v>1560</v>
      </c>
      <c r="S12192" s="4">
        <v>8.3000000000000007</v>
      </c>
      <c r="T12192" t="s">
        <v>79</v>
      </c>
    </row>
    <row r="12193" spans="1:20" x14ac:dyDescent="0.35">
      <c r="A12193" t="s">
        <v>23589</v>
      </c>
      <c r="B12193" s="5" t="s">
        <v>28799</v>
      </c>
      <c r="C12193" s="6">
        <v>83633</v>
      </c>
      <c r="D12193" t="s">
        <v>41</v>
      </c>
      <c r="E12193">
        <v>71088</v>
      </c>
      <c r="F12193" s="5" t="s">
        <v>50</v>
      </c>
      <c r="G12193" s="5" t="s">
        <v>42</v>
      </c>
      <c r="H12193" s="5" t="s">
        <v>126</v>
      </c>
      <c r="I12193" t="s">
        <v>44</v>
      </c>
      <c r="J12193" t="s">
        <v>126</v>
      </c>
      <c r="K12193">
        <v>0</v>
      </c>
      <c r="L12193" s="5" t="s">
        <v>23590</v>
      </c>
      <c r="M12193" s="5" t="s">
        <v>28</v>
      </c>
      <c r="N12193">
        <v>2</v>
      </c>
      <c r="O12193" t="s">
        <v>141</v>
      </c>
      <c r="P12193" s="1">
        <v>45437</v>
      </c>
      <c r="Q12193" s="1">
        <v>45482</v>
      </c>
      <c r="R12193">
        <v>2074</v>
      </c>
      <c r="S12193" s="4">
        <v>5.8</v>
      </c>
      <c r="T12193" t="s">
        <v>243</v>
      </c>
    </row>
    <row r="12194" spans="1:20" x14ac:dyDescent="0.35">
      <c r="A12194" t="s">
        <v>23591</v>
      </c>
      <c r="B12194" s="5" t="s">
        <v>100</v>
      </c>
      <c r="C12194" s="6">
        <v>64326</v>
      </c>
      <c r="D12194" t="s">
        <v>22</v>
      </c>
      <c r="E12194">
        <v>64326</v>
      </c>
      <c r="F12194" s="5" t="s">
        <v>58</v>
      </c>
      <c r="G12194" s="5" t="s">
        <v>51</v>
      </c>
      <c r="H12194" s="5" t="s">
        <v>191</v>
      </c>
      <c r="I12194" t="s">
        <v>26</v>
      </c>
      <c r="J12194" t="s">
        <v>191</v>
      </c>
      <c r="K12194">
        <v>100</v>
      </c>
      <c r="L12194" s="5" t="s">
        <v>23592</v>
      </c>
      <c r="M12194" s="5" t="s">
        <v>54</v>
      </c>
      <c r="N12194">
        <v>0</v>
      </c>
      <c r="O12194" t="s">
        <v>62</v>
      </c>
      <c r="P12194" s="1">
        <v>45475</v>
      </c>
      <c r="Q12194" s="1">
        <v>45525</v>
      </c>
      <c r="R12194">
        <v>2230</v>
      </c>
      <c r="S12194" s="4">
        <v>8.6999999999999993</v>
      </c>
      <c r="T12194" t="s">
        <v>210</v>
      </c>
    </row>
    <row r="12195" spans="1:20" x14ac:dyDescent="0.35">
      <c r="A12195" t="s">
        <v>23593</v>
      </c>
      <c r="B12195" s="5" t="s">
        <v>49</v>
      </c>
      <c r="C12195" s="6">
        <v>111239</v>
      </c>
      <c r="D12195" t="s">
        <v>120</v>
      </c>
      <c r="E12195">
        <v>100115</v>
      </c>
      <c r="F12195" s="5" t="s">
        <v>50</v>
      </c>
      <c r="G12195" s="5" t="s">
        <v>42</v>
      </c>
      <c r="H12195" s="5" t="s">
        <v>121</v>
      </c>
      <c r="I12195" t="s">
        <v>44</v>
      </c>
      <c r="J12195" t="s">
        <v>121</v>
      </c>
      <c r="K12195">
        <v>50</v>
      </c>
      <c r="L12195" s="5" t="s">
        <v>23594</v>
      </c>
      <c r="M12195" s="5" t="s">
        <v>37</v>
      </c>
      <c r="N12195">
        <v>4</v>
      </c>
      <c r="O12195" t="s">
        <v>141</v>
      </c>
      <c r="P12195" s="1">
        <v>45481</v>
      </c>
      <c r="Q12195" s="1">
        <v>45515</v>
      </c>
      <c r="R12195">
        <v>2220</v>
      </c>
      <c r="S12195" s="4">
        <v>7.8</v>
      </c>
      <c r="T12195" t="s">
        <v>55</v>
      </c>
    </row>
    <row r="12196" spans="1:20" x14ac:dyDescent="0.35">
      <c r="A12196" t="s">
        <v>23595</v>
      </c>
      <c r="B12196" s="5" t="s">
        <v>28799</v>
      </c>
      <c r="C12196" s="6">
        <v>193976</v>
      </c>
      <c r="D12196" t="s">
        <v>22</v>
      </c>
      <c r="E12196">
        <v>193976</v>
      </c>
      <c r="F12196" s="5" t="s">
        <v>23</v>
      </c>
      <c r="G12196" s="5" t="s">
        <v>51</v>
      </c>
      <c r="H12196" s="5" t="s">
        <v>68</v>
      </c>
      <c r="I12196" t="s">
        <v>26</v>
      </c>
      <c r="J12196" t="s">
        <v>110</v>
      </c>
      <c r="K12196">
        <v>100</v>
      </c>
      <c r="L12196" s="5" t="s">
        <v>23596</v>
      </c>
      <c r="M12196" s="5" t="s">
        <v>54</v>
      </c>
      <c r="N12196">
        <v>17</v>
      </c>
      <c r="O12196" t="s">
        <v>112</v>
      </c>
      <c r="P12196" s="1">
        <v>45627</v>
      </c>
      <c r="Q12196" s="1">
        <v>45691</v>
      </c>
      <c r="R12196">
        <v>636</v>
      </c>
      <c r="S12196" s="4">
        <v>5.3</v>
      </c>
      <c r="T12196" t="s">
        <v>210</v>
      </c>
    </row>
    <row r="12197" spans="1:20" x14ac:dyDescent="0.35">
      <c r="A12197" t="s">
        <v>23597</v>
      </c>
      <c r="B12197" s="5" t="s">
        <v>28802</v>
      </c>
      <c r="C12197" s="6">
        <v>252737</v>
      </c>
      <c r="D12197" t="s">
        <v>22</v>
      </c>
      <c r="E12197">
        <v>252737</v>
      </c>
      <c r="F12197" s="5" t="s">
        <v>23</v>
      </c>
      <c r="G12197" s="5" t="s">
        <v>42</v>
      </c>
      <c r="H12197" s="5" t="s">
        <v>25</v>
      </c>
      <c r="I12197" t="s">
        <v>35</v>
      </c>
      <c r="J12197" t="s">
        <v>25</v>
      </c>
      <c r="K12197">
        <v>0</v>
      </c>
      <c r="L12197" s="5" t="s">
        <v>23598</v>
      </c>
      <c r="M12197" s="5" t="s">
        <v>70</v>
      </c>
      <c r="N12197">
        <v>11</v>
      </c>
      <c r="O12197" t="s">
        <v>147</v>
      </c>
      <c r="P12197" s="1">
        <v>45534</v>
      </c>
      <c r="Q12197" s="1">
        <v>45577</v>
      </c>
      <c r="R12197">
        <v>729</v>
      </c>
      <c r="S12197" s="4">
        <v>6.4</v>
      </c>
      <c r="T12197" t="s">
        <v>47</v>
      </c>
    </row>
    <row r="12198" spans="1:20" x14ac:dyDescent="0.35">
      <c r="A12198" t="s">
        <v>23599</v>
      </c>
      <c r="B12198" s="5" t="s">
        <v>162</v>
      </c>
      <c r="C12198" s="6">
        <v>83997</v>
      </c>
      <c r="D12198" t="s">
        <v>41</v>
      </c>
      <c r="E12198">
        <v>71397</v>
      </c>
      <c r="F12198" s="5" t="s">
        <v>50</v>
      </c>
      <c r="G12198" s="5" t="s">
        <v>51</v>
      </c>
      <c r="H12198" s="5" t="s">
        <v>60</v>
      </c>
      <c r="I12198" t="s">
        <v>26</v>
      </c>
      <c r="J12198" t="s">
        <v>60</v>
      </c>
      <c r="K12198">
        <v>0</v>
      </c>
      <c r="L12198" s="5" t="s">
        <v>23600</v>
      </c>
      <c r="M12198" s="5" t="s">
        <v>70</v>
      </c>
      <c r="N12198">
        <v>3</v>
      </c>
      <c r="O12198" t="s">
        <v>141</v>
      </c>
      <c r="P12198" s="1">
        <v>45713</v>
      </c>
      <c r="Q12198" s="1">
        <v>45746</v>
      </c>
      <c r="R12198">
        <v>1849</v>
      </c>
      <c r="S12198" s="4">
        <v>7.4</v>
      </c>
      <c r="T12198" t="s">
        <v>108</v>
      </c>
    </row>
    <row r="12199" spans="1:20" x14ac:dyDescent="0.35">
      <c r="A12199" t="s">
        <v>23601</v>
      </c>
      <c r="B12199" s="5" t="s">
        <v>28802</v>
      </c>
      <c r="C12199" s="6">
        <v>243739</v>
      </c>
      <c r="D12199" t="s">
        <v>41</v>
      </c>
      <c r="E12199">
        <v>207178</v>
      </c>
      <c r="F12199" s="5" t="s">
        <v>23</v>
      </c>
      <c r="G12199" s="5" t="s">
        <v>24</v>
      </c>
      <c r="H12199" s="5" t="s">
        <v>43</v>
      </c>
      <c r="I12199" t="s">
        <v>26</v>
      </c>
      <c r="J12199" t="s">
        <v>43</v>
      </c>
      <c r="K12199">
        <v>0</v>
      </c>
      <c r="L12199" s="5" t="s">
        <v>23602</v>
      </c>
      <c r="M12199" s="5" t="s">
        <v>54</v>
      </c>
      <c r="N12199">
        <v>16</v>
      </c>
      <c r="O12199" t="s">
        <v>71</v>
      </c>
      <c r="P12199" s="1">
        <v>45500</v>
      </c>
      <c r="Q12199" s="1">
        <v>45563</v>
      </c>
      <c r="R12199">
        <v>1990</v>
      </c>
      <c r="S12199" s="4">
        <v>9.4</v>
      </c>
      <c r="T12199" t="s">
        <v>210</v>
      </c>
    </row>
    <row r="12200" spans="1:20" x14ac:dyDescent="0.35">
      <c r="A12200" t="s">
        <v>23603</v>
      </c>
      <c r="B12200" s="5" t="s">
        <v>73</v>
      </c>
      <c r="C12200" s="6">
        <v>169734</v>
      </c>
      <c r="D12200" t="s">
        <v>22</v>
      </c>
      <c r="E12200">
        <v>169734</v>
      </c>
      <c r="F12200" s="5" t="s">
        <v>23</v>
      </c>
      <c r="G12200" s="5" t="s">
        <v>51</v>
      </c>
      <c r="H12200" s="5" t="s">
        <v>165</v>
      </c>
      <c r="I12200" t="s">
        <v>26</v>
      </c>
      <c r="J12200" t="s">
        <v>165</v>
      </c>
      <c r="K12200">
        <v>0</v>
      </c>
      <c r="L12200" s="5" t="s">
        <v>23604</v>
      </c>
      <c r="M12200" s="5" t="s">
        <v>54</v>
      </c>
      <c r="N12200">
        <v>17</v>
      </c>
      <c r="O12200" t="s">
        <v>135</v>
      </c>
      <c r="P12200" s="1">
        <v>45633</v>
      </c>
      <c r="Q12200" s="1">
        <v>45703</v>
      </c>
      <c r="R12200">
        <v>829</v>
      </c>
      <c r="S12200" s="4">
        <v>6.6</v>
      </c>
      <c r="T12200" t="s">
        <v>243</v>
      </c>
    </row>
    <row r="12201" spans="1:20" x14ac:dyDescent="0.35">
      <c r="A12201" t="s">
        <v>23605</v>
      </c>
      <c r="B12201" s="5" t="s">
        <v>28800</v>
      </c>
      <c r="C12201" s="6">
        <v>59827</v>
      </c>
      <c r="D12201" t="s">
        <v>41</v>
      </c>
      <c r="E12201">
        <v>50853</v>
      </c>
      <c r="F12201" s="5" t="s">
        <v>58</v>
      </c>
      <c r="G12201" s="5" t="s">
        <v>51</v>
      </c>
      <c r="H12201" s="5" t="s">
        <v>126</v>
      </c>
      <c r="I12201" t="s">
        <v>44</v>
      </c>
      <c r="J12201" t="s">
        <v>157</v>
      </c>
      <c r="K12201">
        <v>0</v>
      </c>
      <c r="L12201" s="5" t="s">
        <v>23606</v>
      </c>
      <c r="M12201" s="5" t="s">
        <v>70</v>
      </c>
      <c r="N12201">
        <v>0</v>
      </c>
      <c r="O12201" t="s">
        <v>62</v>
      </c>
      <c r="P12201" s="1">
        <v>45402</v>
      </c>
      <c r="Q12201" s="1">
        <v>45475</v>
      </c>
      <c r="R12201">
        <v>1072</v>
      </c>
      <c r="S12201" s="4">
        <v>5.9</v>
      </c>
      <c r="T12201" t="s">
        <v>38</v>
      </c>
    </row>
    <row r="12202" spans="1:20" x14ac:dyDescent="0.35">
      <c r="A12202" t="s">
        <v>23607</v>
      </c>
      <c r="B12202" s="5" t="s">
        <v>91</v>
      </c>
      <c r="C12202" s="6">
        <v>107719</v>
      </c>
      <c r="D12202" t="s">
        <v>65</v>
      </c>
      <c r="E12202">
        <v>140035</v>
      </c>
      <c r="F12202" s="5" t="s">
        <v>50</v>
      </c>
      <c r="G12202" s="5" t="s">
        <v>24</v>
      </c>
      <c r="H12202" s="5" t="s">
        <v>67</v>
      </c>
      <c r="I12202" t="s">
        <v>35</v>
      </c>
      <c r="J12202" t="s">
        <v>67</v>
      </c>
      <c r="K12202">
        <v>100</v>
      </c>
      <c r="L12202" s="5" t="s">
        <v>23608</v>
      </c>
      <c r="M12202" s="5" t="s">
        <v>70</v>
      </c>
      <c r="N12202">
        <v>4</v>
      </c>
      <c r="O12202" t="s">
        <v>147</v>
      </c>
      <c r="P12202" s="1">
        <v>45398</v>
      </c>
      <c r="Q12202" s="1">
        <v>45458</v>
      </c>
      <c r="R12202">
        <v>1335</v>
      </c>
      <c r="S12202" s="4">
        <v>8.5</v>
      </c>
      <c r="T12202" t="s">
        <v>79</v>
      </c>
    </row>
    <row r="12203" spans="1:20" x14ac:dyDescent="0.35">
      <c r="A12203" t="s">
        <v>23609</v>
      </c>
      <c r="B12203" s="5" t="s">
        <v>28801</v>
      </c>
      <c r="C12203" s="6">
        <v>75575</v>
      </c>
      <c r="D12203" t="s">
        <v>33</v>
      </c>
      <c r="E12203">
        <v>8313250</v>
      </c>
      <c r="F12203" s="5" t="s">
        <v>58</v>
      </c>
      <c r="G12203" s="5" t="s">
        <v>59</v>
      </c>
      <c r="H12203" s="5" t="s">
        <v>34</v>
      </c>
      <c r="I12203" t="s">
        <v>26</v>
      </c>
      <c r="J12203" t="s">
        <v>34</v>
      </c>
      <c r="K12203">
        <v>50</v>
      </c>
      <c r="L12203" s="5" t="s">
        <v>23610</v>
      </c>
      <c r="M12203" s="5" t="s">
        <v>54</v>
      </c>
      <c r="N12203">
        <v>0</v>
      </c>
      <c r="O12203" t="s">
        <v>147</v>
      </c>
      <c r="P12203" s="1">
        <v>45644</v>
      </c>
      <c r="Q12203" s="1">
        <v>45705</v>
      </c>
      <c r="R12203">
        <v>1152</v>
      </c>
      <c r="S12203" s="4">
        <v>9.3000000000000007</v>
      </c>
      <c r="T12203" t="s">
        <v>108</v>
      </c>
    </row>
    <row r="12204" spans="1:20" x14ac:dyDescent="0.35">
      <c r="A12204" t="s">
        <v>23611</v>
      </c>
      <c r="B12204" s="5" t="s">
        <v>179</v>
      </c>
      <c r="C12204" s="6">
        <v>281411</v>
      </c>
      <c r="D12204" t="s">
        <v>92</v>
      </c>
      <c r="E12204">
        <v>211058</v>
      </c>
      <c r="F12204" s="5" t="s">
        <v>23</v>
      </c>
      <c r="G12204" s="5" t="s">
        <v>24</v>
      </c>
      <c r="H12204" s="5" t="s">
        <v>93</v>
      </c>
      <c r="I12204" t="s">
        <v>35</v>
      </c>
      <c r="J12204" t="s">
        <v>467</v>
      </c>
      <c r="K12204">
        <v>0</v>
      </c>
      <c r="L12204" s="5" t="s">
        <v>23612</v>
      </c>
      <c r="M12204" s="5" t="s">
        <v>37</v>
      </c>
      <c r="N12204">
        <v>13</v>
      </c>
      <c r="O12204" t="s">
        <v>71</v>
      </c>
      <c r="P12204" s="1">
        <v>45449</v>
      </c>
      <c r="Q12204" s="1">
        <v>45495</v>
      </c>
      <c r="R12204">
        <v>1091</v>
      </c>
      <c r="S12204" s="4">
        <v>8.9</v>
      </c>
      <c r="T12204" t="s">
        <v>55</v>
      </c>
    </row>
    <row r="12205" spans="1:20" x14ac:dyDescent="0.35">
      <c r="A12205" t="s">
        <v>23613</v>
      </c>
      <c r="B12205" s="5" t="s">
        <v>100</v>
      </c>
      <c r="C12205" s="6">
        <v>88523</v>
      </c>
      <c r="D12205" t="s">
        <v>22</v>
      </c>
      <c r="E12205">
        <v>88523</v>
      </c>
      <c r="F12205" s="5" t="s">
        <v>50</v>
      </c>
      <c r="G12205" s="5" t="s">
        <v>59</v>
      </c>
      <c r="H12205" s="5" t="s">
        <v>129</v>
      </c>
      <c r="I12205" t="s">
        <v>35</v>
      </c>
      <c r="J12205" t="s">
        <v>129</v>
      </c>
      <c r="K12205">
        <v>50</v>
      </c>
      <c r="L12205" s="5" t="s">
        <v>23614</v>
      </c>
      <c r="M12205" s="5" t="s">
        <v>37</v>
      </c>
      <c r="N12205">
        <v>3</v>
      </c>
      <c r="O12205" t="s">
        <v>46</v>
      </c>
      <c r="P12205" s="1">
        <v>45755</v>
      </c>
      <c r="Q12205" s="1">
        <v>45821</v>
      </c>
      <c r="R12205">
        <v>1762</v>
      </c>
      <c r="S12205" s="4">
        <v>6.7</v>
      </c>
      <c r="T12205" t="s">
        <v>277</v>
      </c>
    </row>
    <row r="12206" spans="1:20" x14ac:dyDescent="0.35">
      <c r="A12206" t="s">
        <v>23615</v>
      </c>
      <c r="B12206" s="5" t="s">
        <v>100</v>
      </c>
      <c r="C12206" s="6">
        <v>61599</v>
      </c>
      <c r="D12206" t="s">
        <v>22</v>
      </c>
      <c r="E12206">
        <v>61599</v>
      </c>
      <c r="F12206" s="5" t="s">
        <v>58</v>
      </c>
      <c r="G12206" s="5" t="s">
        <v>24</v>
      </c>
      <c r="H12206" s="5" t="s">
        <v>165</v>
      </c>
      <c r="I12206" t="s">
        <v>35</v>
      </c>
      <c r="J12206" t="s">
        <v>165</v>
      </c>
      <c r="K12206">
        <v>0</v>
      </c>
      <c r="L12206" s="5" t="s">
        <v>23616</v>
      </c>
      <c r="M12206" s="5" t="s">
        <v>70</v>
      </c>
      <c r="N12206">
        <v>1</v>
      </c>
      <c r="O12206" t="s">
        <v>88</v>
      </c>
      <c r="P12206" s="1">
        <v>45372</v>
      </c>
      <c r="Q12206" s="1">
        <v>45418</v>
      </c>
      <c r="R12206">
        <v>794</v>
      </c>
      <c r="S12206" s="4">
        <v>7.6</v>
      </c>
      <c r="T12206" t="s">
        <v>136</v>
      </c>
    </row>
    <row r="12207" spans="1:20" x14ac:dyDescent="0.35">
      <c r="A12207" t="s">
        <v>23617</v>
      </c>
      <c r="B12207" s="5" t="s">
        <v>57</v>
      </c>
      <c r="C12207" s="6">
        <v>74511</v>
      </c>
      <c r="D12207" t="s">
        <v>65</v>
      </c>
      <c r="E12207">
        <v>96864</v>
      </c>
      <c r="F12207" s="5" t="s">
        <v>58</v>
      </c>
      <c r="G12207" s="5" t="s">
        <v>42</v>
      </c>
      <c r="H12207" s="5" t="s">
        <v>67</v>
      </c>
      <c r="I12207" t="s">
        <v>35</v>
      </c>
      <c r="J12207" t="s">
        <v>67</v>
      </c>
      <c r="K12207">
        <v>50</v>
      </c>
      <c r="L12207" s="5" t="s">
        <v>23618</v>
      </c>
      <c r="M12207" s="5" t="s">
        <v>37</v>
      </c>
      <c r="N12207">
        <v>1</v>
      </c>
      <c r="O12207" t="s">
        <v>107</v>
      </c>
      <c r="P12207" s="1">
        <v>45557</v>
      </c>
      <c r="Q12207" s="1">
        <v>45594</v>
      </c>
      <c r="R12207">
        <v>2068</v>
      </c>
      <c r="S12207" s="4">
        <v>6.3</v>
      </c>
      <c r="T12207" t="s">
        <v>95</v>
      </c>
    </row>
    <row r="12208" spans="1:20" x14ac:dyDescent="0.35">
      <c r="A12208" t="s">
        <v>23619</v>
      </c>
      <c r="B12208" s="5" t="s">
        <v>28802</v>
      </c>
      <c r="C12208" s="6">
        <v>23318</v>
      </c>
      <c r="D12208" t="s">
        <v>22</v>
      </c>
      <c r="E12208">
        <v>23318</v>
      </c>
      <c r="F12208" s="5" t="s">
        <v>50</v>
      </c>
      <c r="G12208" s="5" t="s">
        <v>51</v>
      </c>
      <c r="H12208" s="5" t="s">
        <v>116</v>
      </c>
      <c r="I12208" t="s">
        <v>44</v>
      </c>
      <c r="J12208" t="s">
        <v>354</v>
      </c>
      <c r="K12208">
        <v>50</v>
      </c>
      <c r="L12208" s="5" t="s">
        <v>18874</v>
      </c>
      <c r="M12208" s="5" t="s">
        <v>70</v>
      </c>
      <c r="N12208">
        <v>3</v>
      </c>
      <c r="O12208" t="s">
        <v>88</v>
      </c>
      <c r="P12208" s="1">
        <v>45661</v>
      </c>
      <c r="Q12208" s="1">
        <v>45702</v>
      </c>
      <c r="R12208">
        <v>1584</v>
      </c>
      <c r="S12208" s="4">
        <v>6.2</v>
      </c>
      <c r="T12208" t="s">
        <v>47</v>
      </c>
    </row>
    <row r="12209" spans="1:20" x14ac:dyDescent="0.35">
      <c r="A12209" t="s">
        <v>23620</v>
      </c>
      <c r="B12209" s="5" t="s">
        <v>49</v>
      </c>
      <c r="C12209" s="6">
        <v>136734</v>
      </c>
      <c r="D12209" t="s">
        <v>22</v>
      </c>
      <c r="E12209">
        <v>136734</v>
      </c>
      <c r="F12209" s="5" t="s">
        <v>66</v>
      </c>
      <c r="G12209" s="5" t="s">
        <v>42</v>
      </c>
      <c r="H12209" s="5" t="s">
        <v>52</v>
      </c>
      <c r="I12209" t="s">
        <v>35</v>
      </c>
      <c r="J12209" t="s">
        <v>52</v>
      </c>
      <c r="K12209">
        <v>100</v>
      </c>
      <c r="L12209" s="5" t="s">
        <v>23621</v>
      </c>
      <c r="M12209" s="5" t="s">
        <v>70</v>
      </c>
      <c r="N12209">
        <v>7</v>
      </c>
      <c r="O12209" t="s">
        <v>107</v>
      </c>
      <c r="P12209" s="1">
        <v>45459</v>
      </c>
      <c r="Q12209" s="1">
        <v>45497</v>
      </c>
      <c r="R12209">
        <v>1494</v>
      </c>
      <c r="S12209" s="4">
        <v>8</v>
      </c>
      <c r="T12209" t="s">
        <v>118</v>
      </c>
    </row>
    <row r="12210" spans="1:20" x14ac:dyDescent="0.35">
      <c r="A12210" t="s">
        <v>23622</v>
      </c>
      <c r="B12210" s="5" t="s">
        <v>100</v>
      </c>
      <c r="C12210" s="6">
        <v>21533</v>
      </c>
      <c r="D12210" t="s">
        <v>22</v>
      </c>
      <c r="E12210">
        <v>21533</v>
      </c>
      <c r="F12210" s="5" t="s">
        <v>58</v>
      </c>
      <c r="G12210" s="5" t="s">
        <v>51</v>
      </c>
      <c r="H12210" s="5" t="s">
        <v>116</v>
      </c>
      <c r="I12210" t="s">
        <v>35</v>
      </c>
      <c r="J12210" t="s">
        <v>116</v>
      </c>
      <c r="K12210">
        <v>100</v>
      </c>
      <c r="L12210" s="5" t="s">
        <v>23623</v>
      </c>
      <c r="M12210" s="5" t="s">
        <v>70</v>
      </c>
      <c r="N12210">
        <v>0</v>
      </c>
      <c r="O12210" t="s">
        <v>29</v>
      </c>
      <c r="P12210" s="1">
        <v>45463</v>
      </c>
      <c r="Q12210" s="1">
        <v>45500</v>
      </c>
      <c r="R12210">
        <v>759</v>
      </c>
      <c r="S12210" s="4">
        <v>9.6</v>
      </c>
      <c r="T12210" t="s">
        <v>118</v>
      </c>
    </row>
    <row r="12211" spans="1:20" x14ac:dyDescent="0.35">
      <c r="A12211" t="s">
        <v>23624</v>
      </c>
      <c r="B12211" s="5" t="s">
        <v>73</v>
      </c>
      <c r="C12211" s="6">
        <v>69344</v>
      </c>
      <c r="D12211" t="s">
        <v>41</v>
      </c>
      <c r="E12211">
        <v>58942</v>
      </c>
      <c r="F12211" s="5" t="s">
        <v>58</v>
      </c>
      <c r="G12211" s="5" t="s">
        <v>24</v>
      </c>
      <c r="H12211" s="5" t="s">
        <v>60</v>
      </c>
      <c r="I12211" t="s">
        <v>26</v>
      </c>
      <c r="J12211" t="s">
        <v>60</v>
      </c>
      <c r="K12211">
        <v>50</v>
      </c>
      <c r="L12211" s="5" t="s">
        <v>23625</v>
      </c>
      <c r="M12211" s="5" t="s">
        <v>54</v>
      </c>
      <c r="N12211">
        <v>1</v>
      </c>
      <c r="O12211" t="s">
        <v>46</v>
      </c>
      <c r="P12211" s="1">
        <v>45617</v>
      </c>
      <c r="Q12211" s="1">
        <v>45647</v>
      </c>
      <c r="R12211">
        <v>760</v>
      </c>
      <c r="S12211" s="4">
        <v>6.5</v>
      </c>
      <c r="T12211" t="s">
        <v>47</v>
      </c>
    </row>
    <row r="12212" spans="1:20" x14ac:dyDescent="0.35">
      <c r="A12212" t="s">
        <v>23626</v>
      </c>
      <c r="B12212" s="5" t="s">
        <v>40</v>
      </c>
      <c r="C12212" s="6">
        <v>77016</v>
      </c>
      <c r="D12212" t="s">
        <v>22</v>
      </c>
      <c r="E12212">
        <v>77016</v>
      </c>
      <c r="F12212" s="5" t="s">
        <v>58</v>
      </c>
      <c r="G12212" s="5" t="s">
        <v>42</v>
      </c>
      <c r="H12212" s="5" t="s">
        <v>97</v>
      </c>
      <c r="I12212" t="s">
        <v>26</v>
      </c>
      <c r="J12212" t="s">
        <v>354</v>
      </c>
      <c r="K12212">
        <v>50</v>
      </c>
      <c r="L12212" s="5" t="s">
        <v>23627</v>
      </c>
      <c r="M12212" s="5" t="s">
        <v>54</v>
      </c>
      <c r="N12212">
        <v>0</v>
      </c>
      <c r="O12212" t="s">
        <v>85</v>
      </c>
      <c r="P12212" s="1">
        <v>45631</v>
      </c>
      <c r="Q12212" s="1">
        <v>45647</v>
      </c>
      <c r="R12212">
        <v>1323</v>
      </c>
      <c r="S12212" s="4">
        <v>7.8</v>
      </c>
      <c r="T12212" t="s">
        <v>63</v>
      </c>
    </row>
    <row r="12213" spans="1:20" x14ac:dyDescent="0.35">
      <c r="A12213" t="s">
        <v>23628</v>
      </c>
      <c r="B12213" s="5" t="s">
        <v>28799</v>
      </c>
      <c r="C12213" s="6">
        <v>79033</v>
      </c>
      <c r="D12213" t="s">
        <v>81</v>
      </c>
      <c r="E12213">
        <v>106695</v>
      </c>
      <c r="F12213" s="5" t="s">
        <v>50</v>
      </c>
      <c r="G12213" s="5" t="s">
        <v>59</v>
      </c>
      <c r="H12213" s="5" t="s">
        <v>82</v>
      </c>
      <c r="I12213" t="s">
        <v>26</v>
      </c>
      <c r="J12213" t="s">
        <v>82</v>
      </c>
      <c r="K12213">
        <v>50</v>
      </c>
      <c r="L12213" s="5" t="s">
        <v>23629</v>
      </c>
      <c r="M12213" s="5" t="s">
        <v>54</v>
      </c>
      <c r="N12213">
        <v>3</v>
      </c>
      <c r="O12213" t="s">
        <v>172</v>
      </c>
      <c r="P12213" s="1">
        <v>45633</v>
      </c>
      <c r="Q12213" s="1">
        <v>45687</v>
      </c>
      <c r="R12213">
        <v>1300</v>
      </c>
      <c r="S12213" s="4">
        <v>7.2</v>
      </c>
      <c r="T12213" t="s">
        <v>153</v>
      </c>
    </row>
    <row r="12214" spans="1:20" x14ac:dyDescent="0.35">
      <c r="A12214" t="s">
        <v>23630</v>
      </c>
      <c r="B12214" s="5" t="s">
        <v>28802</v>
      </c>
      <c r="C12214" s="6">
        <v>98816</v>
      </c>
      <c r="D12214" t="s">
        <v>120</v>
      </c>
      <c r="E12214">
        <v>88934</v>
      </c>
      <c r="F12214" s="5" t="s">
        <v>58</v>
      </c>
      <c r="G12214" s="5" t="s">
        <v>59</v>
      </c>
      <c r="H12214" s="5" t="s">
        <v>121</v>
      </c>
      <c r="I12214" t="s">
        <v>26</v>
      </c>
      <c r="J12214" t="s">
        <v>121</v>
      </c>
      <c r="K12214">
        <v>100</v>
      </c>
      <c r="L12214" s="5" t="s">
        <v>23631</v>
      </c>
      <c r="M12214" s="5" t="s">
        <v>70</v>
      </c>
      <c r="N12214">
        <v>1</v>
      </c>
      <c r="O12214" t="s">
        <v>107</v>
      </c>
      <c r="P12214" s="1">
        <v>45448</v>
      </c>
      <c r="Q12214" s="1">
        <v>45512</v>
      </c>
      <c r="R12214">
        <v>1929</v>
      </c>
      <c r="S12214" s="4">
        <v>7.3</v>
      </c>
      <c r="T12214" t="s">
        <v>277</v>
      </c>
    </row>
    <row r="12215" spans="1:20" x14ac:dyDescent="0.35">
      <c r="A12215" t="s">
        <v>23632</v>
      </c>
      <c r="B12215" s="5" t="s">
        <v>57</v>
      </c>
      <c r="C12215" s="6">
        <v>149985</v>
      </c>
      <c r="D12215" t="s">
        <v>22</v>
      </c>
      <c r="E12215">
        <v>149985</v>
      </c>
      <c r="F12215" s="5" t="s">
        <v>66</v>
      </c>
      <c r="G12215" s="5" t="s">
        <v>24</v>
      </c>
      <c r="H12215" s="5" t="s">
        <v>191</v>
      </c>
      <c r="I12215" t="s">
        <v>35</v>
      </c>
      <c r="J12215" t="s">
        <v>186</v>
      </c>
      <c r="K12215">
        <v>0</v>
      </c>
      <c r="L12215" s="5" t="s">
        <v>23633</v>
      </c>
      <c r="M12215" s="5" t="s">
        <v>70</v>
      </c>
      <c r="N12215">
        <v>6</v>
      </c>
      <c r="O12215" t="s">
        <v>88</v>
      </c>
      <c r="P12215" s="1">
        <v>45518</v>
      </c>
      <c r="Q12215" s="1">
        <v>45557</v>
      </c>
      <c r="R12215">
        <v>658</v>
      </c>
      <c r="S12215" s="4">
        <v>5.7</v>
      </c>
      <c r="T12215" t="s">
        <v>89</v>
      </c>
    </row>
    <row r="12216" spans="1:20" x14ac:dyDescent="0.35">
      <c r="A12216" t="s">
        <v>23634</v>
      </c>
      <c r="B12216" s="5" t="s">
        <v>21</v>
      </c>
      <c r="C12216" s="6">
        <v>129162</v>
      </c>
      <c r="D12216" t="s">
        <v>41</v>
      </c>
      <c r="E12216">
        <v>109788</v>
      </c>
      <c r="F12216" s="5" t="s">
        <v>66</v>
      </c>
      <c r="G12216" s="5" t="s">
        <v>42</v>
      </c>
      <c r="H12216" s="5" t="s">
        <v>126</v>
      </c>
      <c r="I12216" t="s">
        <v>44</v>
      </c>
      <c r="J12216" t="s">
        <v>126</v>
      </c>
      <c r="K12216">
        <v>0</v>
      </c>
      <c r="L12216" s="5" t="s">
        <v>23635</v>
      </c>
      <c r="M12216" s="5" t="s">
        <v>70</v>
      </c>
      <c r="N12216">
        <v>8</v>
      </c>
      <c r="O12216" t="s">
        <v>167</v>
      </c>
      <c r="P12216" s="1">
        <v>45375</v>
      </c>
      <c r="Q12216" s="1">
        <v>45447</v>
      </c>
      <c r="R12216">
        <v>1376</v>
      </c>
      <c r="S12216" s="4">
        <v>8.6</v>
      </c>
      <c r="T12216" t="s">
        <v>47</v>
      </c>
    </row>
    <row r="12217" spans="1:20" x14ac:dyDescent="0.35">
      <c r="A12217" t="s">
        <v>23636</v>
      </c>
      <c r="B12217" s="5" t="s">
        <v>57</v>
      </c>
      <c r="C12217" s="6">
        <v>162024</v>
      </c>
      <c r="D12217" t="s">
        <v>74</v>
      </c>
      <c r="E12217">
        <v>202530</v>
      </c>
      <c r="F12217" s="5" t="s">
        <v>23</v>
      </c>
      <c r="G12217" s="5" t="s">
        <v>42</v>
      </c>
      <c r="H12217" s="5" t="s">
        <v>75</v>
      </c>
      <c r="I12217" t="s">
        <v>26</v>
      </c>
      <c r="J12217" t="s">
        <v>75</v>
      </c>
      <c r="K12217">
        <v>0</v>
      </c>
      <c r="L12217" s="5" t="s">
        <v>23637</v>
      </c>
      <c r="M12217" s="5" t="s">
        <v>37</v>
      </c>
      <c r="N12217">
        <v>14</v>
      </c>
      <c r="O12217" t="s">
        <v>112</v>
      </c>
      <c r="P12217" s="1">
        <v>45559</v>
      </c>
      <c r="Q12217" s="1">
        <v>45624</v>
      </c>
      <c r="R12217">
        <v>2158</v>
      </c>
      <c r="S12217" s="4">
        <v>7.9</v>
      </c>
      <c r="T12217" t="s">
        <v>243</v>
      </c>
    </row>
    <row r="12218" spans="1:20" x14ac:dyDescent="0.35">
      <c r="A12218" t="s">
        <v>23638</v>
      </c>
      <c r="B12218" s="5" t="s">
        <v>73</v>
      </c>
      <c r="C12218" s="6">
        <v>72727</v>
      </c>
      <c r="D12218" t="s">
        <v>22</v>
      </c>
      <c r="E12218">
        <v>72727</v>
      </c>
      <c r="F12218" s="5" t="s">
        <v>50</v>
      </c>
      <c r="G12218" s="5" t="s">
        <v>24</v>
      </c>
      <c r="H12218" s="5" t="s">
        <v>165</v>
      </c>
      <c r="I12218" t="s">
        <v>44</v>
      </c>
      <c r="J12218" t="s">
        <v>165</v>
      </c>
      <c r="K12218">
        <v>50</v>
      </c>
      <c r="L12218" s="5" t="s">
        <v>23639</v>
      </c>
      <c r="M12218" s="5" t="s">
        <v>28</v>
      </c>
      <c r="N12218">
        <v>4</v>
      </c>
      <c r="O12218" t="s">
        <v>112</v>
      </c>
      <c r="P12218" s="1">
        <v>45615</v>
      </c>
      <c r="Q12218" s="1">
        <v>45659</v>
      </c>
      <c r="R12218">
        <v>914</v>
      </c>
      <c r="S12218" s="4">
        <v>5.4</v>
      </c>
      <c r="T12218" t="s">
        <v>103</v>
      </c>
    </row>
    <row r="12219" spans="1:20" x14ac:dyDescent="0.35">
      <c r="A12219" t="s">
        <v>23640</v>
      </c>
      <c r="B12219" s="5" t="s">
        <v>28800</v>
      </c>
      <c r="C12219" s="6">
        <v>74894</v>
      </c>
      <c r="D12219" t="s">
        <v>22</v>
      </c>
      <c r="E12219">
        <v>74894</v>
      </c>
      <c r="F12219" s="5" t="s">
        <v>58</v>
      </c>
      <c r="G12219" s="5" t="s">
        <v>51</v>
      </c>
      <c r="H12219" s="5" t="s">
        <v>129</v>
      </c>
      <c r="I12219" t="s">
        <v>35</v>
      </c>
      <c r="J12219" t="s">
        <v>129</v>
      </c>
      <c r="K12219">
        <v>100</v>
      </c>
      <c r="L12219" s="5" t="s">
        <v>23641</v>
      </c>
      <c r="M12219" s="5" t="s">
        <v>54</v>
      </c>
      <c r="N12219">
        <v>0</v>
      </c>
      <c r="O12219" t="s">
        <v>29</v>
      </c>
      <c r="P12219" s="1">
        <v>45701</v>
      </c>
      <c r="Q12219" s="1">
        <v>45767</v>
      </c>
      <c r="R12219">
        <v>619</v>
      </c>
      <c r="S12219" s="4">
        <v>6.5</v>
      </c>
      <c r="T12219" t="s">
        <v>63</v>
      </c>
    </row>
    <row r="12220" spans="1:20" x14ac:dyDescent="0.35">
      <c r="A12220" t="s">
        <v>23642</v>
      </c>
      <c r="B12220" s="5" t="s">
        <v>162</v>
      </c>
      <c r="C12220" s="6">
        <v>106226</v>
      </c>
      <c r="D12220" t="s">
        <v>74</v>
      </c>
      <c r="E12220">
        <v>132783</v>
      </c>
      <c r="F12220" s="5" t="s">
        <v>66</v>
      </c>
      <c r="G12220" s="5" t="s">
        <v>42</v>
      </c>
      <c r="H12220" s="5" t="s">
        <v>75</v>
      </c>
      <c r="I12220" t="s">
        <v>26</v>
      </c>
      <c r="J12220" t="s">
        <v>75</v>
      </c>
      <c r="K12220">
        <v>100</v>
      </c>
      <c r="L12220" s="5" t="s">
        <v>23643</v>
      </c>
      <c r="M12220" s="5" t="s">
        <v>28</v>
      </c>
      <c r="N12220">
        <v>5</v>
      </c>
      <c r="O12220" t="s">
        <v>135</v>
      </c>
      <c r="P12220" s="1">
        <v>45628</v>
      </c>
      <c r="Q12220" s="1">
        <v>45671</v>
      </c>
      <c r="R12220">
        <v>1075</v>
      </c>
      <c r="S12220" s="4">
        <v>9.4</v>
      </c>
      <c r="T12220" t="s">
        <v>153</v>
      </c>
    </row>
    <row r="12221" spans="1:20" x14ac:dyDescent="0.35">
      <c r="A12221" t="s">
        <v>23644</v>
      </c>
      <c r="B12221" s="5" t="s">
        <v>49</v>
      </c>
      <c r="C12221" s="6">
        <v>103330</v>
      </c>
      <c r="D12221" t="s">
        <v>22</v>
      </c>
      <c r="E12221">
        <v>103330</v>
      </c>
      <c r="F12221" s="5" t="s">
        <v>66</v>
      </c>
      <c r="G12221" s="5" t="s">
        <v>59</v>
      </c>
      <c r="H12221" s="5" t="s">
        <v>165</v>
      </c>
      <c r="I12221" t="s">
        <v>35</v>
      </c>
      <c r="J12221" t="s">
        <v>165</v>
      </c>
      <c r="K12221">
        <v>0</v>
      </c>
      <c r="L12221" s="5" t="s">
        <v>23645</v>
      </c>
      <c r="M12221" s="5" t="s">
        <v>28</v>
      </c>
      <c r="N12221">
        <v>7</v>
      </c>
      <c r="O12221" t="s">
        <v>62</v>
      </c>
      <c r="P12221" s="1">
        <v>45298</v>
      </c>
      <c r="Q12221" s="1">
        <v>45344</v>
      </c>
      <c r="R12221">
        <v>1951</v>
      </c>
      <c r="S12221" s="4">
        <v>6.2</v>
      </c>
      <c r="T12221" t="s">
        <v>210</v>
      </c>
    </row>
    <row r="12222" spans="1:20" x14ac:dyDescent="0.35">
      <c r="A12222" t="s">
        <v>23646</v>
      </c>
      <c r="B12222" s="5" t="s">
        <v>28801</v>
      </c>
      <c r="C12222" s="6">
        <v>228843</v>
      </c>
      <c r="D12222" t="s">
        <v>92</v>
      </c>
      <c r="E12222">
        <v>171632</v>
      </c>
      <c r="F12222" s="5" t="s">
        <v>23</v>
      </c>
      <c r="G12222" s="5" t="s">
        <v>51</v>
      </c>
      <c r="H12222" s="5" t="s">
        <v>93</v>
      </c>
      <c r="I12222" t="s">
        <v>44</v>
      </c>
      <c r="J12222" t="s">
        <v>93</v>
      </c>
      <c r="K12222">
        <v>0</v>
      </c>
      <c r="L12222" s="5" t="s">
        <v>20937</v>
      </c>
      <c r="M12222" s="5" t="s">
        <v>37</v>
      </c>
      <c r="N12222">
        <v>18</v>
      </c>
      <c r="O12222" t="s">
        <v>172</v>
      </c>
      <c r="P12222" s="1">
        <v>45596</v>
      </c>
      <c r="Q12222" s="1">
        <v>45642</v>
      </c>
      <c r="R12222">
        <v>2231</v>
      </c>
      <c r="S12222" s="4">
        <v>7.7</v>
      </c>
      <c r="T12222" t="s">
        <v>136</v>
      </c>
    </row>
    <row r="12223" spans="1:20" x14ac:dyDescent="0.35">
      <c r="A12223" t="s">
        <v>23647</v>
      </c>
      <c r="B12223" s="5" t="s">
        <v>100</v>
      </c>
      <c r="C12223" s="6">
        <v>129776</v>
      </c>
      <c r="D12223" t="s">
        <v>22</v>
      </c>
      <c r="E12223">
        <v>129776</v>
      </c>
      <c r="F12223" s="5" t="s">
        <v>50</v>
      </c>
      <c r="G12223" s="5" t="s">
        <v>59</v>
      </c>
      <c r="H12223" s="5" t="s">
        <v>97</v>
      </c>
      <c r="I12223" t="s">
        <v>26</v>
      </c>
      <c r="J12223" t="s">
        <v>83</v>
      </c>
      <c r="K12223">
        <v>50</v>
      </c>
      <c r="L12223" s="5" t="s">
        <v>3474</v>
      </c>
      <c r="M12223" s="5" t="s">
        <v>28</v>
      </c>
      <c r="N12223">
        <v>3</v>
      </c>
      <c r="O12223" t="s">
        <v>112</v>
      </c>
      <c r="P12223" s="1">
        <v>45687</v>
      </c>
      <c r="Q12223" s="1">
        <v>45723</v>
      </c>
      <c r="R12223">
        <v>1368</v>
      </c>
      <c r="S12223" s="4">
        <v>8.4</v>
      </c>
      <c r="T12223" t="s">
        <v>47</v>
      </c>
    </row>
    <row r="12224" spans="1:20" x14ac:dyDescent="0.35">
      <c r="A12224" t="s">
        <v>23648</v>
      </c>
      <c r="B12224" s="5" t="s">
        <v>28802</v>
      </c>
      <c r="C12224" s="6">
        <v>146735</v>
      </c>
      <c r="D12224" t="s">
        <v>22</v>
      </c>
      <c r="E12224">
        <v>146735</v>
      </c>
      <c r="F12224" s="5" t="s">
        <v>66</v>
      </c>
      <c r="G12224" s="5" t="s">
        <v>51</v>
      </c>
      <c r="H12224" s="5" t="s">
        <v>68</v>
      </c>
      <c r="I12224" t="s">
        <v>44</v>
      </c>
      <c r="J12224" t="s">
        <v>101</v>
      </c>
      <c r="K12224">
        <v>50</v>
      </c>
      <c r="L12224" s="5" t="s">
        <v>4314</v>
      </c>
      <c r="M12224" s="5" t="s">
        <v>28</v>
      </c>
      <c r="N12224">
        <v>6</v>
      </c>
      <c r="O12224" t="s">
        <v>46</v>
      </c>
      <c r="P12224" s="1">
        <v>45417</v>
      </c>
      <c r="Q12224" s="1">
        <v>45432</v>
      </c>
      <c r="R12224">
        <v>623</v>
      </c>
      <c r="S12224" s="4">
        <v>8</v>
      </c>
      <c r="T12224" t="s">
        <v>95</v>
      </c>
    </row>
    <row r="12225" spans="1:20" x14ac:dyDescent="0.35">
      <c r="A12225" t="s">
        <v>23649</v>
      </c>
      <c r="B12225" s="5" t="s">
        <v>28802</v>
      </c>
      <c r="C12225" s="6">
        <v>128592</v>
      </c>
      <c r="D12225" t="s">
        <v>22</v>
      </c>
      <c r="E12225">
        <v>128592</v>
      </c>
      <c r="F12225" s="5" t="s">
        <v>50</v>
      </c>
      <c r="G12225" s="5" t="s">
        <v>42</v>
      </c>
      <c r="H12225" s="5" t="s">
        <v>97</v>
      </c>
      <c r="I12225" t="s">
        <v>44</v>
      </c>
      <c r="J12225" t="s">
        <v>76</v>
      </c>
      <c r="K12225">
        <v>50</v>
      </c>
      <c r="L12225" s="5" t="s">
        <v>23650</v>
      </c>
      <c r="M12225" s="5" t="s">
        <v>28</v>
      </c>
      <c r="N12225">
        <v>4</v>
      </c>
      <c r="O12225" t="s">
        <v>46</v>
      </c>
      <c r="P12225" s="1">
        <v>45454</v>
      </c>
      <c r="Q12225" s="1">
        <v>45469</v>
      </c>
      <c r="R12225">
        <v>1115</v>
      </c>
      <c r="S12225" s="4">
        <v>6.1</v>
      </c>
      <c r="T12225" t="s">
        <v>30</v>
      </c>
    </row>
    <row r="12226" spans="1:20" x14ac:dyDescent="0.35">
      <c r="A12226" t="s">
        <v>23651</v>
      </c>
      <c r="B12226" s="5" t="s">
        <v>28802</v>
      </c>
      <c r="C12226" s="6">
        <v>166057</v>
      </c>
      <c r="D12226" t="s">
        <v>22</v>
      </c>
      <c r="E12226">
        <v>166057</v>
      </c>
      <c r="F12226" s="5" t="s">
        <v>66</v>
      </c>
      <c r="G12226" s="5" t="s">
        <v>24</v>
      </c>
      <c r="H12226" s="5" t="s">
        <v>101</v>
      </c>
      <c r="I12226" t="s">
        <v>35</v>
      </c>
      <c r="J12226" t="s">
        <v>101</v>
      </c>
      <c r="K12226">
        <v>50</v>
      </c>
      <c r="L12226" s="5" t="s">
        <v>23652</v>
      </c>
      <c r="M12226" s="5" t="s">
        <v>54</v>
      </c>
      <c r="N12226">
        <v>9</v>
      </c>
      <c r="O12226" t="s">
        <v>141</v>
      </c>
      <c r="P12226" s="1">
        <v>45693</v>
      </c>
      <c r="Q12226" s="1">
        <v>45727</v>
      </c>
      <c r="R12226">
        <v>2164</v>
      </c>
      <c r="S12226" s="4">
        <v>6.4</v>
      </c>
      <c r="T12226" t="s">
        <v>30</v>
      </c>
    </row>
    <row r="12227" spans="1:20" x14ac:dyDescent="0.35">
      <c r="A12227" t="s">
        <v>23653</v>
      </c>
      <c r="B12227" s="5" t="s">
        <v>105</v>
      </c>
      <c r="C12227" s="6">
        <v>183692</v>
      </c>
      <c r="D12227" t="s">
        <v>120</v>
      </c>
      <c r="E12227">
        <v>165323</v>
      </c>
      <c r="F12227" s="5" t="s">
        <v>23</v>
      </c>
      <c r="G12227" s="5" t="s">
        <v>59</v>
      </c>
      <c r="H12227" s="5" t="s">
        <v>121</v>
      </c>
      <c r="I12227" t="s">
        <v>44</v>
      </c>
      <c r="J12227" t="s">
        <v>121</v>
      </c>
      <c r="K12227">
        <v>0</v>
      </c>
      <c r="L12227" s="5" t="s">
        <v>23654</v>
      </c>
      <c r="M12227" s="5" t="s">
        <v>28</v>
      </c>
      <c r="N12227">
        <v>10</v>
      </c>
      <c r="O12227" t="s">
        <v>135</v>
      </c>
      <c r="P12227" s="1">
        <v>45584</v>
      </c>
      <c r="Q12227" s="1">
        <v>45611</v>
      </c>
      <c r="R12227">
        <v>2045</v>
      </c>
      <c r="S12227" s="4">
        <v>7</v>
      </c>
      <c r="T12227" t="s">
        <v>103</v>
      </c>
    </row>
    <row r="12228" spans="1:20" x14ac:dyDescent="0.35">
      <c r="A12228" t="s">
        <v>23655</v>
      </c>
      <c r="B12228" s="5" t="s">
        <v>28801</v>
      </c>
      <c r="C12228" s="6">
        <v>43783</v>
      </c>
      <c r="D12228" t="s">
        <v>22</v>
      </c>
      <c r="E12228">
        <v>43783</v>
      </c>
      <c r="F12228" s="5" t="s">
        <v>58</v>
      </c>
      <c r="G12228" s="5" t="s">
        <v>59</v>
      </c>
      <c r="H12228" s="5" t="s">
        <v>165</v>
      </c>
      <c r="I12228" t="s">
        <v>26</v>
      </c>
      <c r="J12228" t="s">
        <v>165</v>
      </c>
      <c r="K12228">
        <v>50</v>
      </c>
      <c r="L12228" s="5" t="s">
        <v>23656</v>
      </c>
      <c r="M12228" s="5" t="s">
        <v>54</v>
      </c>
      <c r="N12228">
        <v>0</v>
      </c>
      <c r="O12228" t="s">
        <v>131</v>
      </c>
      <c r="P12228" s="1">
        <v>45374</v>
      </c>
      <c r="Q12228" s="1">
        <v>45394</v>
      </c>
      <c r="R12228">
        <v>2327</v>
      </c>
      <c r="S12228" s="4">
        <v>6.8</v>
      </c>
      <c r="T12228" t="s">
        <v>47</v>
      </c>
    </row>
    <row r="12229" spans="1:20" x14ac:dyDescent="0.35">
      <c r="A12229" t="s">
        <v>23657</v>
      </c>
      <c r="B12229" s="5" t="s">
        <v>21</v>
      </c>
      <c r="C12229" s="6">
        <v>131756</v>
      </c>
      <c r="D12229" t="s">
        <v>65</v>
      </c>
      <c r="E12229">
        <v>171283</v>
      </c>
      <c r="F12229" s="5" t="s">
        <v>66</v>
      </c>
      <c r="G12229" s="5" t="s">
        <v>42</v>
      </c>
      <c r="H12229" s="5" t="s">
        <v>67</v>
      </c>
      <c r="I12229" t="s">
        <v>44</v>
      </c>
      <c r="J12229" t="s">
        <v>67</v>
      </c>
      <c r="K12229">
        <v>100</v>
      </c>
      <c r="L12229" s="5" t="s">
        <v>23658</v>
      </c>
      <c r="M12229" s="5" t="s">
        <v>28</v>
      </c>
      <c r="N12229">
        <v>7</v>
      </c>
      <c r="O12229" t="s">
        <v>147</v>
      </c>
      <c r="P12229" s="1">
        <v>45292</v>
      </c>
      <c r="Q12229" s="1">
        <v>45318</v>
      </c>
      <c r="R12229">
        <v>967</v>
      </c>
      <c r="S12229" s="4">
        <v>5.0999999999999996</v>
      </c>
      <c r="T12229" t="s">
        <v>95</v>
      </c>
    </row>
    <row r="12230" spans="1:20" x14ac:dyDescent="0.35">
      <c r="A12230" t="s">
        <v>23659</v>
      </c>
      <c r="B12230" s="5" t="s">
        <v>28799</v>
      </c>
      <c r="C12230" s="6">
        <v>93277</v>
      </c>
      <c r="D12230" t="s">
        <v>41</v>
      </c>
      <c r="E12230">
        <v>79285</v>
      </c>
      <c r="F12230" s="5" t="s">
        <v>50</v>
      </c>
      <c r="G12230" s="5" t="s">
        <v>42</v>
      </c>
      <c r="H12230" s="5" t="s">
        <v>43</v>
      </c>
      <c r="I12230" t="s">
        <v>44</v>
      </c>
      <c r="J12230" t="s">
        <v>1192</v>
      </c>
      <c r="K12230">
        <v>100</v>
      </c>
      <c r="L12230" s="5" t="s">
        <v>23660</v>
      </c>
      <c r="M12230" s="5" t="s">
        <v>54</v>
      </c>
      <c r="N12230">
        <v>4</v>
      </c>
      <c r="O12230" t="s">
        <v>46</v>
      </c>
      <c r="P12230" s="1">
        <v>45367</v>
      </c>
      <c r="Q12230" s="1">
        <v>45382</v>
      </c>
      <c r="R12230">
        <v>764</v>
      </c>
      <c r="S12230" s="4">
        <v>5.9</v>
      </c>
      <c r="T12230" t="s">
        <v>103</v>
      </c>
    </row>
    <row r="12231" spans="1:20" x14ac:dyDescent="0.35">
      <c r="A12231" t="s">
        <v>23661</v>
      </c>
      <c r="B12231" s="5" t="s">
        <v>217</v>
      </c>
      <c r="C12231" s="6">
        <v>75614</v>
      </c>
      <c r="D12231" t="s">
        <v>65</v>
      </c>
      <c r="E12231">
        <v>98298</v>
      </c>
      <c r="F12231" s="5" t="s">
        <v>50</v>
      </c>
      <c r="G12231" s="5" t="s">
        <v>59</v>
      </c>
      <c r="H12231" s="5" t="s">
        <v>67</v>
      </c>
      <c r="I12231" t="s">
        <v>44</v>
      </c>
      <c r="J12231" t="s">
        <v>67</v>
      </c>
      <c r="K12231">
        <v>50</v>
      </c>
      <c r="L12231" s="5" t="s">
        <v>23662</v>
      </c>
      <c r="M12231" s="5" t="s">
        <v>70</v>
      </c>
      <c r="N12231">
        <v>2</v>
      </c>
      <c r="O12231" t="s">
        <v>88</v>
      </c>
      <c r="P12231" s="1">
        <v>45628</v>
      </c>
      <c r="Q12231" s="1">
        <v>45676</v>
      </c>
      <c r="R12231">
        <v>2241</v>
      </c>
      <c r="S12231" s="4">
        <v>9.1</v>
      </c>
      <c r="T12231" t="s">
        <v>55</v>
      </c>
    </row>
    <row r="12232" spans="1:20" x14ac:dyDescent="0.35">
      <c r="A12232" t="s">
        <v>23663</v>
      </c>
      <c r="B12232" s="5" t="s">
        <v>73</v>
      </c>
      <c r="C12232" s="6">
        <v>247382</v>
      </c>
      <c r="D12232" t="s">
        <v>22</v>
      </c>
      <c r="E12232">
        <v>247382</v>
      </c>
      <c r="F12232" s="5" t="s">
        <v>23</v>
      </c>
      <c r="G12232" s="5" t="s">
        <v>59</v>
      </c>
      <c r="H12232" s="5" t="s">
        <v>129</v>
      </c>
      <c r="I12232" t="s">
        <v>26</v>
      </c>
      <c r="J12232" t="s">
        <v>129</v>
      </c>
      <c r="K12232">
        <v>50</v>
      </c>
      <c r="L12232" s="5" t="s">
        <v>23664</v>
      </c>
      <c r="M12232" s="5" t="s">
        <v>70</v>
      </c>
      <c r="N12232">
        <v>15</v>
      </c>
      <c r="O12232" t="s">
        <v>85</v>
      </c>
      <c r="P12232" s="1">
        <v>45594</v>
      </c>
      <c r="Q12232" s="1">
        <v>45651</v>
      </c>
      <c r="R12232">
        <v>2013</v>
      </c>
      <c r="S12232" s="4">
        <v>6</v>
      </c>
      <c r="T12232" t="s">
        <v>38</v>
      </c>
    </row>
    <row r="12233" spans="1:20" x14ac:dyDescent="0.35">
      <c r="A12233" t="s">
        <v>23665</v>
      </c>
      <c r="B12233" s="5" t="s">
        <v>28802</v>
      </c>
      <c r="C12233" s="6">
        <v>106997</v>
      </c>
      <c r="D12233" t="s">
        <v>65</v>
      </c>
      <c r="E12233">
        <v>139096</v>
      </c>
      <c r="F12233" s="5" t="s">
        <v>50</v>
      </c>
      <c r="G12233" s="5" t="s">
        <v>42</v>
      </c>
      <c r="H12233" s="5" t="s">
        <v>67</v>
      </c>
      <c r="I12233" t="s">
        <v>26</v>
      </c>
      <c r="J12233" t="s">
        <v>67</v>
      </c>
      <c r="K12233">
        <v>50</v>
      </c>
      <c r="L12233" s="5" t="s">
        <v>23666</v>
      </c>
      <c r="M12233" s="5" t="s">
        <v>54</v>
      </c>
      <c r="N12233">
        <v>2</v>
      </c>
      <c r="O12233" t="s">
        <v>112</v>
      </c>
      <c r="P12233" s="1">
        <v>45623</v>
      </c>
      <c r="Q12233" s="1">
        <v>45688</v>
      </c>
      <c r="R12233">
        <v>2177</v>
      </c>
      <c r="S12233" s="4">
        <v>8.8000000000000007</v>
      </c>
      <c r="T12233" t="s">
        <v>55</v>
      </c>
    </row>
    <row r="12234" spans="1:20" x14ac:dyDescent="0.35">
      <c r="A12234" t="s">
        <v>23667</v>
      </c>
      <c r="B12234" s="5" t="s">
        <v>21</v>
      </c>
      <c r="C12234" s="6">
        <v>138109</v>
      </c>
      <c r="D12234" t="s">
        <v>92</v>
      </c>
      <c r="E12234">
        <v>103582</v>
      </c>
      <c r="F12234" s="5" t="s">
        <v>66</v>
      </c>
      <c r="G12234" s="5" t="s">
        <v>42</v>
      </c>
      <c r="H12234" s="5" t="s">
        <v>93</v>
      </c>
      <c r="I12234" t="s">
        <v>44</v>
      </c>
      <c r="J12234" t="s">
        <v>93</v>
      </c>
      <c r="K12234">
        <v>100</v>
      </c>
      <c r="L12234" s="5" t="s">
        <v>23668</v>
      </c>
      <c r="M12234" s="5" t="s">
        <v>37</v>
      </c>
      <c r="N12234">
        <v>6</v>
      </c>
      <c r="O12234" t="s">
        <v>172</v>
      </c>
      <c r="P12234" s="1">
        <v>45346</v>
      </c>
      <c r="Q12234" s="1">
        <v>45389</v>
      </c>
      <c r="R12234">
        <v>1495</v>
      </c>
      <c r="S12234" s="4">
        <v>6.9</v>
      </c>
      <c r="T12234" t="s">
        <v>103</v>
      </c>
    </row>
    <row r="12235" spans="1:20" x14ac:dyDescent="0.35">
      <c r="A12235" t="s">
        <v>23669</v>
      </c>
      <c r="B12235" s="5" t="s">
        <v>49</v>
      </c>
      <c r="C12235" s="6">
        <v>138794</v>
      </c>
      <c r="D12235" t="s">
        <v>22</v>
      </c>
      <c r="E12235">
        <v>138794</v>
      </c>
      <c r="F12235" s="5" t="s">
        <v>23</v>
      </c>
      <c r="G12235" s="5" t="s">
        <v>59</v>
      </c>
      <c r="H12235" s="5" t="s">
        <v>129</v>
      </c>
      <c r="I12235" t="s">
        <v>26</v>
      </c>
      <c r="J12235" t="s">
        <v>129</v>
      </c>
      <c r="K12235">
        <v>100</v>
      </c>
      <c r="L12235" s="5" t="s">
        <v>23670</v>
      </c>
      <c r="M12235" s="5" t="s">
        <v>70</v>
      </c>
      <c r="N12235">
        <v>16</v>
      </c>
      <c r="O12235" t="s">
        <v>147</v>
      </c>
      <c r="P12235" s="1">
        <v>45326</v>
      </c>
      <c r="Q12235" s="1">
        <v>45391</v>
      </c>
      <c r="R12235">
        <v>2355</v>
      </c>
      <c r="S12235" s="4">
        <v>7.7</v>
      </c>
      <c r="T12235" t="s">
        <v>89</v>
      </c>
    </row>
    <row r="12236" spans="1:20" x14ac:dyDescent="0.35">
      <c r="A12236" t="s">
        <v>23671</v>
      </c>
      <c r="B12236" s="5" t="s">
        <v>179</v>
      </c>
      <c r="C12236" s="6">
        <v>168757</v>
      </c>
      <c r="D12236" t="s">
        <v>22</v>
      </c>
      <c r="E12236">
        <v>168757</v>
      </c>
      <c r="F12236" s="5" t="s">
        <v>23</v>
      </c>
      <c r="G12236" s="5" t="s">
        <v>42</v>
      </c>
      <c r="H12236" s="5" t="s">
        <v>165</v>
      </c>
      <c r="I12236" t="s">
        <v>35</v>
      </c>
      <c r="J12236" t="s">
        <v>940</v>
      </c>
      <c r="K12236">
        <v>0</v>
      </c>
      <c r="L12236" s="5" t="s">
        <v>23672</v>
      </c>
      <c r="M12236" s="5" t="s">
        <v>70</v>
      </c>
      <c r="N12236">
        <v>11</v>
      </c>
      <c r="O12236" t="s">
        <v>147</v>
      </c>
      <c r="P12236" s="1">
        <v>45446</v>
      </c>
      <c r="Q12236" s="1">
        <v>45492</v>
      </c>
      <c r="R12236">
        <v>2255</v>
      </c>
      <c r="S12236" s="4">
        <v>9.6</v>
      </c>
      <c r="T12236" t="s">
        <v>277</v>
      </c>
    </row>
    <row r="12237" spans="1:20" x14ac:dyDescent="0.35">
      <c r="A12237" t="s">
        <v>23673</v>
      </c>
      <c r="B12237" s="5" t="s">
        <v>73</v>
      </c>
      <c r="C12237" s="6">
        <v>124514</v>
      </c>
      <c r="D12237" t="s">
        <v>22</v>
      </c>
      <c r="E12237">
        <v>124514</v>
      </c>
      <c r="F12237" s="5" t="s">
        <v>50</v>
      </c>
      <c r="G12237" s="5" t="s">
        <v>59</v>
      </c>
      <c r="H12237" s="5" t="s">
        <v>25</v>
      </c>
      <c r="I12237" t="s">
        <v>35</v>
      </c>
      <c r="J12237" t="s">
        <v>491</v>
      </c>
      <c r="K12237">
        <v>0</v>
      </c>
      <c r="L12237" s="5" t="s">
        <v>23674</v>
      </c>
      <c r="M12237" s="5" t="s">
        <v>28</v>
      </c>
      <c r="N12237">
        <v>4</v>
      </c>
      <c r="O12237" t="s">
        <v>88</v>
      </c>
      <c r="P12237" s="1">
        <v>45532</v>
      </c>
      <c r="Q12237" s="1">
        <v>45568</v>
      </c>
      <c r="R12237">
        <v>587</v>
      </c>
      <c r="S12237" s="4">
        <v>9.6999999999999993</v>
      </c>
      <c r="T12237" t="s">
        <v>63</v>
      </c>
    </row>
    <row r="12238" spans="1:20" x14ac:dyDescent="0.35">
      <c r="A12238" t="s">
        <v>23675</v>
      </c>
      <c r="B12238" s="5" t="s">
        <v>32</v>
      </c>
      <c r="C12238" s="6">
        <v>59609</v>
      </c>
      <c r="D12238" t="s">
        <v>92</v>
      </c>
      <c r="E12238">
        <v>44707</v>
      </c>
      <c r="F12238" s="5" t="s">
        <v>58</v>
      </c>
      <c r="G12238" s="5" t="s">
        <v>42</v>
      </c>
      <c r="H12238" s="5" t="s">
        <v>93</v>
      </c>
      <c r="I12238" t="s">
        <v>26</v>
      </c>
      <c r="J12238" t="s">
        <v>93</v>
      </c>
      <c r="K12238">
        <v>0</v>
      </c>
      <c r="L12238" s="5" t="s">
        <v>2034</v>
      </c>
      <c r="M12238" s="5" t="s">
        <v>70</v>
      </c>
      <c r="N12238">
        <v>0</v>
      </c>
      <c r="O12238" t="s">
        <v>167</v>
      </c>
      <c r="P12238" s="1">
        <v>45431</v>
      </c>
      <c r="Q12238" s="1">
        <v>45446</v>
      </c>
      <c r="R12238">
        <v>1917</v>
      </c>
      <c r="S12238" s="4">
        <v>7.4</v>
      </c>
      <c r="T12238" t="s">
        <v>108</v>
      </c>
    </row>
    <row r="12239" spans="1:20" x14ac:dyDescent="0.35">
      <c r="A12239" t="s">
        <v>23676</v>
      </c>
      <c r="B12239" s="5" t="s">
        <v>49</v>
      </c>
      <c r="C12239" s="6">
        <v>96741</v>
      </c>
      <c r="D12239" t="s">
        <v>33</v>
      </c>
      <c r="E12239">
        <v>10641510</v>
      </c>
      <c r="F12239" s="5" t="s">
        <v>50</v>
      </c>
      <c r="G12239" s="5" t="s">
        <v>24</v>
      </c>
      <c r="H12239" s="5" t="s">
        <v>34</v>
      </c>
      <c r="I12239" t="s">
        <v>44</v>
      </c>
      <c r="J12239" t="s">
        <v>34</v>
      </c>
      <c r="K12239">
        <v>0</v>
      </c>
      <c r="L12239" s="5" t="s">
        <v>23677</v>
      </c>
      <c r="M12239" s="5" t="s">
        <v>28</v>
      </c>
      <c r="N12239">
        <v>4</v>
      </c>
      <c r="O12239" t="s">
        <v>135</v>
      </c>
      <c r="P12239" s="1">
        <v>45333</v>
      </c>
      <c r="Q12239" s="1">
        <v>45400</v>
      </c>
      <c r="R12239">
        <v>2132</v>
      </c>
      <c r="S12239" s="4">
        <v>6.9</v>
      </c>
      <c r="T12239" t="s">
        <v>47</v>
      </c>
    </row>
    <row r="12240" spans="1:20" x14ac:dyDescent="0.35">
      <c r="A12240" t="s">
        <v>23678</v>
      </c>
      <c r="B12240" s="5" t="s">
        <v>174</v>
      </c>
      <c r="C12240" s="6">
        <v>263387</v>
      </c>
      <c r="D12240" t="s">
        <v>41</v>
      </c>
      <c r="E12240">
        <v>223879</v>
      </c>
      <c r="F12240" s="5" t="s">
        <v>23</v>
      </c>
      <c r="G12240" s="5" t="s">
        <v>51</v>
      </c>
      <c r="H12240" s="5" t="s">
        <v>126</v>
      </c>
      <c r="I12240" t="s">
        <v>35</v>
      </c>
      <c r="J12240" t="s">
        <v>294</v>
      </c>
      <c r="K12240">
        <v>0</v>
      </c>
      <c r="L12240" s="5" t="s">
        <v>23679</v>
      </c>
      <c r="M12240" s="5" t="s">
        <v>54</v>
      </c>
      <c r="N12240">
        <v>16</v>
      </c>
      <c r="O12240" t="s">
        <v>131</v>
      </c>
      <c r="P12240" s="1">
        <v>45512</v>
      </c>
      <c r="Q12240" s="1">
        <v>45577</v>
      </c>
      <c r="R12240">
        <v>2083</v>
      </c>
      <c r="S12240" s="4">
        <v>6.1</v>
      </c>
      <c r="T12240" t="s">
        <v>30</v>
      </c>
    </row>
    <row r="12241" spans="1:20" x14ac:dyDescent="0.35">
      <c r="A12241" t="s">
        <v>23680</v>
      </c>
      <c r="B12241" s="5" t="s">
        <v>49</v>
      </c>
      <c r="C12241" s="6">
        <v>98959</v>
      </c>
      <c r="D12241" t="s">
        <v>92</v>
      </c>
      <c r="E12241">
        <v>74219</v>
      </c>
      <c r="F12241" s="5" t="s">
        <v>50</v>
      </c>
      <c r="G12241" s="5" t="s">
        <v>24</v>
      </c>
      <c r="H12241" s="5" t="s">
        <v>93</v>
      </c>
      <c r="I12241" t="s">
        <v>44</v>
      </c>
      <c r="J12241" t="s">
        <v>93</v>
      </c>
      <c r="K12241">
        <v>50</v>
      </c>
      <c r="L12241" s="5" t="s">
        <v>23681</v>
      </c>
      <c r="M12241" s="5" t="s">
        <v>37</v>
      </c>
      <c r="N12241">
        <v>2</v>
      </c>
      <c r="O12241" t="s">
        <v>112</v>
      </c>
      <c r="P12241" s="1">
        <v>45703</v>
      </c>
      <c r="Q12241" s="1">
        <v>45736</v>
      </c>
      <c r="R12241">
        <v>1818</v>
      </c>
      <c r="S12241" s="4">
        <v>7.3</v>
      </c>
      <c r="T12241" t="s">
        <v>153</v>
      </c>
    </row>
    <row r="12242" spans="1:20" x14ac:dyDescent="0.35">
      <c r="A12242" t="s">
        <v>23682</v>
      </c>
      <c r="B12242" s="5" t="s">
        <v>21</v>
      </c>
      <c r="C12242" s="6">
        <v>120653</v>
      </c>
      <c r="D12242" t="s">
        <v>22</v>
      </c>
      <c r="E12242">
        <v>120653</v>
      </c>
      <c r="F12242" s="5" t="s">
        <v>50</v>
      </c>
      <c r="G12242" s="5" t="s">
        <v>51</v>
      </c>
      <c r="H12242" s="5" t="s">
        <v>101</v>
      </c>
      <c r="I12242" t="s">
        <v>35</v>
      </c>
      <c r="J12242" t="s">
        <v>101</v>
      </c>
      <c r="K12242">
        <v>100</v>
      </c>
      <c r="L12242" s="5" t="s">
        <v>23683</v>
      </c>
      <c r="M12242" s="5" t="s">
        <v>28</v>
      </c>
      <c r="N12242">
        <v>3</v>
      </c>
      <c r="O12242" t="s">
        <v>88</v>
      </c>
      <c r="P12242" s="1">
        <v>45775</v>
      </c>
      <c r="Q12242" s="1">
        <v>45796</v>
      </c>
      <c r="R12242">
        <v>2337</v>
      </c>
      <c r="S12242" s="4">
        <v>7.3</v>
      </c>
      <c r="T12242" t="s">
        <v>95</v>
      </c>
    </row>
    <row r="12243" spans="1:20" x14ac:dyDescent="0.35">
      <c r="A12243" t="s">
        <v>23684</v>
      </c>
      <c r="B12243" s="5" t="s">
        <v>28802</v>
      </c>
      <c r="C12243" s="6">
        <v>157279</v>
      </c>
      <c r="D12243" t="s">
        <v>81</v>
      </c>
      <c r="E12243">
        <v>212327</v>
      </c>
      <c r="F12243" s="5" t="s">
        <v>23</v>
      </c>
      <c r="G12243" s="5" t="s">
        <v>24</v>
      </c>
      <c r="H12243" s="5" t="s">
        <v>82</v>
      </c>
      <c r="I12243" t="s">
        <v>44</v>
      </c>
      <c r="J12243" t="s">
        <v>116</v>
      </c>
      <c r="K12243">
        <v>100</v>
      </c>
      <c r="L12243" s="5" t="s">
        <v>7689</v>
      </c>
      <c r="M12243" s="5" t="s">
        <v>54</v>
      </c>
      <c r="N12243">
        <v>18</v>
      </c>
      <c r="O12243" t="s">
        <v>141</v>
      </c>
      <c r="P12243" s="1">
        <v>45507</v>
      </c>
      <c r="Q12243" s="1">
        <v>45540</v>
      </c>
      <c r="R12243">
        <v>2318</v>
      </c>
      <c r="S12243" s="4">
        <v>7.4</v>
      </c>
      <c r="T12243" t="s">
        <v>38</v>
      </c>
    </row>
    <row r="12244" spans="1:20" x14ac:dyDescent="0.35">
      <c r="A12244" t="s">
        <v>23685</v>
      </c>
      <c r="B12244" s="5" t="s">
        <v>162</v>
      </c>
      <c r="C12244" s="6">
        <v>252708</v>
      </c>
      <c r="D12244" t="s">
        <v>41</v>
      </c>
      <c r="E12244">
        <v>214802</v>
      </c>
      <c r="F12244" s="5" t="s">
        <v>23</v>
      </c>
      <c r="G12244" s="5" t="s">
        <v>24</v>
      </c>
      <c r="H12244" s="5" t="s">
        <v>60</v>
      </c>
      <c r="I12244" t="s">
        <v>35</v>
      </c>
      <c r="J12244" t="s">
        <v>60</v>
      </c>
      <c r="K12244">
        <v>100</v>
      </c>
      <c r="L12244" s="5" t="s">
        <v>23686</v>
      </c>
      <c r="M12244" s="5" t="s">
        <v>70</v>
      </c>
      <c r="N12244">
        <v>18</v>
      </c>
      <c r="O12244" t="s">
        <v>88</v>
      </c>
      <c r="P12244" s="1">
        <v>45489</v>
      </c>
      <c r="Q12244" s="1">
        <v>45547</v>
      </c>
      <c r="R12244">
        <v>1823</v>
      </c>
      <c r="S12244" s="4">
        <v>5.0999999999999996</v>
      </c>
      <c r="T12244" t="s">
        <v>63</v>
      </c>
    </row>
    <row r="12245" spans="1:20" x14ac:dyDescent="0.35">
      <c r="A12245" t="s">
        <v>23687</v>
      </c>
      <c r="B12245" s="5" t="s">
        <v>49</v>
      </c>
      <c r="C12245" s="6">
        <v>98348</v>
      </c>
      <c r="D12245" t="s">
        <v>22</v>
      </c>
      <c r="E12245">
        <v>98348</v>
      </c>
      <c r="F12245" s="5" t="s">
        <v>58</v>
      </c>
      <c r="G12245" s="5" t="s">
        <v>59</v>
      </c>
      <c r="H12245" s="5" t="s">
        <v>97</v>
      </c>
      <c r="I12245" t="s">
        <v>26</v>
      </c>
      <c r="J12245" t="s">
        <v>97</v>
      </c>
      <c r="K12245">
        <v>0</v>
      </c>
      <c r="L12245" s="5" t="s">
        <v>23688</v>
      </c>
      <c r="M12245" s="5" t="s">
        <v>54</v>
      </c>
      <c r="N12245">
        <v>1</v>
      </c>
      <c r="O12245" t="s">
        <v>167</v>
      </c>
      <c r="P12245" s="1">
        <v>45618</v>
      </c>
      <c r="Q12245" s="1">
        <v>45639</v>
      </c>
      <c r="R12245">
        <v>1969</v>
      </c>
      <c r="S12245" s="4">
        <v>7</v>
      </c>
      <c r="T12245" t="s">
        <v>210</v>
      </c>
    </row>
    <row r="12246" spans="1:20" x14ac:dyDescent="0.35">
      <c r="A12246" t="s">
        <v>23689</v>
      </c>
      <c r="B12246" s="5" t="s">
        <v>28802</v>
      </c>
      <c r="C12246" s="6">
        <v>195438</v>
      </c>
      <c r="D12246" t="s">
        <v>22</v>
      </c>
      <c r="E12246">
        <v>195438</v>
      </c>
      <c r="F12246" s="5" t="s">
        <v>23</v>
      </c>
      <c r="G12246" s="5" t="s">
        <v>59</v>
      </c>
      <c r="H12246" s="5" t="s">
        <v>97</v>
      </c>
      <c r="I12246" t="s">
        <v>26</v>
      </c>
      <c r="J12246" t="s">
        <v>97</v>
      </c>
      <c r="K12246">
        <v>50</v>
      </c>
      <c r="L12246" s="5" t="s">
        <v>23690</v>
      </c>
      <c r="M12246" s="5" t="s">
        <v>28</v>
      </c>
      <c r="N12246">
        <v>11</v>
      </c>
      <c r="O12246" t="s">
        <v>78</v>
      </c>
      <c r="P12246" s="1">
        <v>45614</v>
      </c>
      <c r="Q12246" s="1">
        <v>45639</v>
      </c>
      <c r="R12246">
        <v>1555</v>
      </c>
      <c r="S12246" s="4">
        <v>9.1</v>
      </c>
      <c r="T12246" t="s">
        <v>30</v>
      </c>
    </row>
    <row r="12247" spans="1:20" x14ac:dyDescent="0.35">
      <c r="A12247" t="s">
        <v>23691</v>
      </c>
      <c r="B12247" s="5" t="s">
        <v>100</v>
      </c>
      <c r="C12247" s="6">
        <v>118243</v>
      </c>
      <c r="D12247" t="s">
        <v>22</v>
      </c>
      <c r="E12247">
        <v>118243</v>
      </c>
      <c r="F12247" s="5" t="s">
        <v>66</v>
      </c>
      <c r="G12247" s="5" t="s">
        <v>59</v>
      </c>
      <c r="H12247" s="5" t="s">
        <v>191</v>
      </c>
      <c r="I12247" t="s">
        <v>26</v>
      </c>
      <c r="J12247" t="s">
        <v>192</v>
      </c>
      <c r="K12247">
        <v>50</v>
      </c>
      <c r="L12247" s="5" t="s">
        <v>23692</v>
      </c>
      <c r="M12247" s="5" t="s">
        <v>70</v>
      </c>
      <c r="N12247">
        <v>8</v>
      </c>
      <c r="O12247" t="s">
        <v>46</v>
      </c>
      <c r="P12247" s="1">
        <v>45554</v>
      </c>
      <c r="Q12247" s="1">
        <v>45576</v>
      </c>
      <c r="R12247">
        <v>1355</v>
      </c>
      <c r="S12247" s="4">
        <v>8.1999999999999993</v>
      </c>
      <c r="T12247" t="s">
        <v>277</v>
      </c>
    </row>
    <row r="12248" spans="1:20" x14ac:dyDescent="0.35">
      <c r="A12248" t="s">
        <v>23693</v>
      </c>
      <c r="B12248" s="5" t="s">
        <v>105</v>
      </c>
      <c r="C12248" s="6">
        <v>70867</v>
      </c>
      <c r="D12248" t="s">
        <v>65</v>
      </c>
      <c r="E12248">
        <v>92127</v>
      </c>
      <c r="F12248" s="5" t="s">
        <v>50</v>
      </c>
      <c r="G12248" s="5" t="s">
        <v>42</v>
      </c>
      <c r="H12248" s="5" t="s">
        <v>67</v>
      </c>
      <c r="I12248" t="s">
        <v>44</v>
      </c>
      <c r="J12248" t="s">
        <v>313</v>
      </c>
      <c r="K12248">
        <v>100</v>
      </c>
      <c r="L12248" s="5" t="s">
        <v>17285</v>
      </c>
      <c r="M12248" s="5" t="s">
        <v>28</v>
      </c>
      <c r="N12248">
        <v>4</v>
      </c>
      <c r="O12248" t="s">
        <v>141</v>
      </c>
      <c r="P12248" s="1">
        <v>45599</v>
      </c>
      <c r="Q12248" s="1">
        <v>45635</v>
      </c>
      <c r="R12248">
        <v>715</v>
      </c>
      <c r="S12248" s="4">
        <v>5.6</v>
      </c>
      <c r="T12248" t="s">
        <v>63</v>
      </c>
    </row>
    <row r="12249" spans="1:20" x14ac:dyDescent="0.35">
      <c r="A12249" t="s">
        <v>23694</v>
      </c>
      <c r="B12249" s="5" t="s">
        <v>21</v>
      </c>
      <c r="C12249" s="6">
        <v>108015</v>
      </c>
      <c r="D12249" t="s">
        <v>22</v>
      </c>
      <c r="E12249">
        <v>108015</v>
      </c>
      <c r="F12249" s="5" t="s">
        <v>66</v>
      </c>
      <c r="G12249" s="5" t="s">
        <v>24</v>
      </c>
      <c r="H12249" s="5" t="s">
        <v>165</v>
      </c>
      <c r="I12249" t="s">
        <v>35</v>
      </c>
      <c r="J12249" t="s">
        <v>491</v>
      </c>
      <c r="K12249">
        <v>50</v>
      </c>
      <c r="L12249" s="5" t="s">
        <v>10811</v>
      </c>
      <c r="M12249" s="5" t="s">
        <v>54</v>
      </c>
      <c r="N12249">
        <v>7</v>
      </c>
      <c r="O12249" t="s">
        <v>172</v>
      </c>
      <c r="P12249" s="1">
        <v>45344</v>
      </c>
      <c r="Q12249" s="1">
        <v>45358</v>
      </c>
      <c r="R12249">
        <v>2082</v>
      </c>
      <c r="S12249" s="4">
        <v>5.4</v>
      </c>
      <c r="T12249" t="s">
        <v>79</v>
      </c>
    </row>
    <row r="12250" spans="1:20" x14ac:dyDescent="0.35">
      <c r="A12250" t="s">
        <v>23695</v>
      </c>
      <c r="B12250" s="5" t="s">
        <v>49</v>
      </c>
      <c r="C12250" s="6">
        <v>68609</v>
      </c>
      <c r="D12250" t="s">
        <v>22</v>
      </c>
      <c r="E12250">
        <v>68609</v>
      </c>
      <c r="F12250" s="5" t="s">
        <v>50</v>
      </c>
      <c r="G12250" s="5" t="s">
        <v>59</v>
      </c>
      <c r="H12250" s="5" t="s">
        <v>165</v>
      </c>
      <c r="I12250" t="s">
        <v>44</v>
      </c>
      <c r="J12250" t="s">
        <v>165</v>
      </c>
      <c r="K12250">
        <v>50</v>
      </c>
      <c r="L12250" s="5" t="s">
        <v>23696</v>
      </c>
      <c r="M12250" s="5" t="s">
        <v>70</v>
      </c>
      <c r="N12250">
        <v>3</v>
      </c>
      <c r="O12250" t="s">
        <v>29</v>
      </c>
      <c r="P12250" s="1">
        <v>45323</v>
      </c>
      <c r="Q12250" s="1">
        <v>45380</v>
      </c>
      <c r="R12250">
        <v>652</v>
      </c>
      <c r="S12250" s="4">
        <v>7.1</v>
      </c>
      <c r="T12250" t="s">
        <v>210</v>
      </c>
    </row>
    <row r="12251" spans="1:20" x14ac:dyDescent="0.35">
      <c r="A12251" t="s">
        <v>23697</v>
      </c>
      <c r="B12251" s="5" t="s">
        <v>28802</v>
      </c>
      <c r="C12251" s="6">
        <v>138450</v>
      </c>
      <c r="D12251" t="s">
        <v>22</v>
      </c>
      <c r="E12251">
        <v>138450</v>
      </c>
      <c r="F12251" s="5" t="s">
        <v>66</v>
      </c>
      <c r="G12251" s="5" t="s">
        <v>51</v>
      </c>
      <c r="H12251" s="5" t="s">
        <v>68</v>
      </c>
      <c r="I12251" t="s">
        <v>26</v>
      </c>
      <c r="J12251" t="s">
        <v>60</v>
      </c>
      <c r="K12251">
        <v>100</v>
      </c>
      <c r="L12251" s="5" t="s">
        <v>23698</v>
      </c>
      <c r="M12251" s="5" t="s">
        <v>37</v>
      </c>
      <c r="N12251">
        <v>7</v>
      </c>
      <c r="O12251" t="s">
        <v>112</v>
      </c>
      <c r="P12251" s="1">
        <v>45461</v>
      </c>
      <c r="Q12251" s="1">
        <v>45521</v>
      </c>
      <c r="R12251">
        <v>1731</v>
      </c>
      <c r="S12251" s="4">
        <v>5.6</v>
      </c>
      <c r="T12251" t="s">
        <v>136</v>
      </c>
    </row>
    <row r="12252" spans="1:20" x14ac:dyDescent="0.35">
      <c r="A12252" t="s">
        <v>23699</v>
      </c>
      <c r="B12252" s="5" t="s">
        <v>179</v>
      </c>
      <c r="C12252" s="6">
        <v>129185</v>
      </c>
      <c r="D12252" t="s">
        <v>22</v>
      </c>
      <c r="E12252">
        <v>129185</v>
      </c>
      <c r="F12252" s="5" t="s">
        <v>66</v>
      </c>
      <c r="G12252" s="5" t="s">
        <v>24</v>
      </c>
      <c r="H12252" s="5" t="s">
        <v>191</v>
      </c>
      <c r="I12252" t="s">
        <v>35</v>
      </c>
      <c r="J12252" t="s">
        <v>191</v>
      </c>
      <c r="K12252">
        <v>0</v>
      </c>
      <c r="L12252" s="5" t="s">
        <v>23700</v>
      </c>
      <c r="M12252" s="5" t="s">
        <v>54</v>
      </c>
      <c r="N12252">
        <v>8</v>
      </c>
      <c r="O12252" t="s">
        <v>107</v>
      </c>
      <c r="P12252" s="1">
        <v>45430</v>
      </c>
      <c r="Q12252" s="1">
        <v>45484</v>
      </c>
      <c r="R12252">
        <v>2162</v>
      </c>
      <c r="S12252" s="4">
        <v>8.1999999999999993</v>
      </c>
      <c r="T12252" t="s">
        <v>55</v>
      </c>
    </row>
    <row r="12253" spans="1:20" x14ac:dyDescent="0.35">
      <c r="A12253" t="s">
        <v>23701</v>
      </c>
      <c r="B12253" s="5" t="s">
        <v>40</v>
      </c>
      <c r="C12253" s="6">
        <v>62912</v>
      </c>
      <c r="D12253" t="s">
        <v>41</v>
      </c>
      <c r="E12253">
        <v>53475</v>
      </c>
      <c r="F12253" s="5" t="s">
        <v>58</v>
      </c>
      <c r="G12253" s="5" t="s">
        <v>24</v>
      </c>
      <c r="H12253" s="5" t="s">
        <v>151</v>
      </c>
      <c r="I12253" t="s">
        <v>35</v>
      </c>
      <c r="J12253" t="s">
        <v>151</v>
      </c>
      <c r="K12253">
        <v>50</v>
      </c>
      <c r="L12253" s="5" t="s">
        <v>23702</v>
      </c>
      <c r="M12253" s="5" t="s">
        <v>54</v>
      </c>
      <c r="N12253">
        <v>0</v>
      </c>
      <c r="O12253" t="s">
        <v>29</v>
      </c>
      <c r="P12253" s="1">
        <v>45510</v>
      </c>
      <c r="Q12253" s="1">
        <v>45560</v>
      </c>
      <c r="R12253">
        <v>926</v>
      </c>
      <c r="S12253" s="4">
        <v>6.4</v>
      </c>
      <c r="T12253" t="s">
        <v>103</v>
      </c>
    </row>
    <row r="12254" spans="1:20" x14ac:dyDescent="0.35">
      <c r="A12254" t="s">
        <v>23703</v>
      </c>
      <c r="B12254" s="5" t="s">
        <v>91</v>
      </c>
      <c r="C12254" s="6">
        <v>185718</v>
      </c>
      <c r="D12254" t="s">
        <v>22</v>
      </c>
      <c r="E12254">
        <v>185718</v>
      </c>
      <c r="F12254" s="5" t="s">
        <v>23</v>
      </c>
      <c r="G12254" s="5" t="s">
        <v>24</v>
      </c>
      <c r="H12254" s="5" t="s">
        <v>191</v>
      </c>
      <c r="I12254" t="s">
        <v>35</v>
      </c>
      <c r="J12254" t="s">
        <v>191</v>
      </c>
      <c r="K12254">
        <v>50</v>
      </c>
      <c r="L12254" s="5" t="s">
        <v>23704</v>
      </c>
      <c r="M12254" s="5" t="s">
        <v>37</v>
      </c>
      <c r="N12254">
        <v>11</v>
      </c>
      <c r="O12254" t="s">
        <v>172</v>
      </c>
      <c r="P12254" s="1">
        <v>45330</v>
      </c>
      <c r="Q12254" s="1">
        <v>45386</v>
      </c>
      <c r="R12254">
        <v>2195</v>
      </c>
      <c r="S12254" s="4">
        <v>5.2</v>
      </c>
      <c r="T12254" t="s">
        <v>89</v>
      </c>
    </row>
    <row r="12255" spans="1:20" x14ac:dyDescent="0.35">
      <c r="A12255" t="s">
        <v>23705</v>
      </c>
      <c r="B12255" s="5" t="s">
        <v>91</v>
      </c>
      <c r="C12255" s="6">
        <v>159827</v>
      </c>
      <c r="D12255" t="s">
        <v>22</v>
      </c>
      <c r="E12255">
        <v>159827</v>
      </c>
      <c r="F12255" s="5" t="s">
        <v>23</v>
      </c>
      <c r="G12255" s="5" t="s">
        <v>51</v>
      </c>
      <c r="H12255" s="5" t="s">
        <v>191</v>
      </c>
      <c r="I12255" t="s">
        <v>26</v>
      </c>
      <c r="J12255" t="s">
        <v>191</v>
      </c>
      <c r="K12255">
        <v>100</v>
      </c>
      <c r="L12255" s="5" t="s">
        <v>23706</v>
      </c>
      <c r="M12255" s="5" t="s">
        <v>70</v>
      </c>
      <c r="N12255">
        <v>19</v>
      </c>
      <c r="O12255" t="s">
        <v>62</v>
      </c>
      <c r="P12255" s="1">
        <v>45635</v>
      </c>
      <c r="Q12255" s="1">
        <v>45654</v>
      </c>
      <c r="R12255">
        <v>963</v>
      </c>
      <c r="S12255" s="4">
        <v>5.4</v>
      </c>
      <c r="T12255" t="s">
        <v>108</v>
      </c>
    </row>
    <row r="12256" spans="1:20" x14ac:dyDescent="0.35">
      <c r="A12256" t="s">
        <v>23707</v>
      </c>
      <c r="B12256" s="5" t="s">
        <v>49</v>
      </c>
      <c r="C12256" s="6">
        <v>93928</v>
      </c>
      <c r="D12256" t="s">
        <v>65</v>
      </c>
      <c r="E12256">
        <v>122106</v>
      </c>
      <c r="F12256" s="5" t="s">
        <v>50</v>
      </c>
      <c r="G12256" s="5" t="s">
        <v>59</v>
      </c>
      <c r="H12256" s="5" t="s">
        <v>67</v>
      </c>
      <c r="I12256" t="s">
        <v>26</v>
      </c>
      <c r="J12256" t="s">
        <v>157</v>
      </c>
      <c r="K12256">
        <v>0</v>
      </c>
      <c r="L12256" s="5" t="s">
        <v>23708</v>
      </c>
      <c r="M12256" s="5" t="s">
        <v>70</v>
      </c>
      <c r="N12256">
        <v>3</v>
      </c>
      <c r="O12256" t="s">
        <v>147</v>
      </c>
      <c r="P12256" s="1">
        <v>45607</v>
      </c>
      <c r="Q12256" s="1">
        <v>45626</v>
      </c>
      <c r="R12256">
        <v>870</v>
      </c>
      <c r="S12256" s="4">
        <v>6.1</v>
      </c>
      <c r="T12256" t="s">
        <v>277</v>
      </c>
    </row>
    <row r="12257" spans="1:20" x14ac:dyDescent="0.35">
      <c r="A12257" t="s">
        <v>23709</v>
      </c>
      <c r="B12257" s="5" t="s">
        <v>28802</v>
      </c>
      <c r="C12257" s="6">
        <v>75790</v>
      </c>
      <c r="D12257" t="s">
        <v>92</v>
      </c>
      <c r="E12257">
        <v>56843</v>
      </c>
      <c r="F12257" s="5" t="s">
        <v>58</v>
      </c>
      <c r="G12257" s="5" t="s">
        <v>51</v>
      </c>
      <c r="H12257" s="5" t="s">
        <v>93</v>
      </c>
      <c r="I12257" t="s">
        <v>44</v>
      </c>
      <c r="J12257" t="s">
        <v>34</v>
      </c>
      <c r="K12257">
        <v>0</v>
      </c>
      <c r="L12257" s="5" t="s">
        <v>23710</v>
      </c>
      <c r="M12257" s="5" t="s">
        <v>37</v>
      </c>
      <c r="N12257">
        <v>1</v>
      </c>
      <c r="O12257" t="s">
        <v>135</v>
      </c>
      <c r="P12257" s="1">
        <v>45315</v>
      </c>
      <c r="Q12257" s="1">
        <v>45354</v>
      </c>
      <c r="R12257">
        <v>1431</v>
      </c>
      <c r="S12257" s="4">
        <v>6.5</v>
      </c>
      <c r="T12257" t="s">
        <v>136</v>
      </c>
    </row>
    <row r="12258" spans="1:20" x14ac:dyDescent="0.35">
      <c r="A12258" t="s">
        <v>23711</v>
      </c>
      <c r="B12258" s="5" t="s">
        <v>73</v>
      </c>
      <c r="C12258" s="6">
        <v>34200</v>
      </c>
      <c r="D12258" t="s">
        <v>22</v>
      </c>
      <c r="E12258">
        <v>34200</v>
      </c>
      <c r="F12258" s="5" t="s">
        <v>58</v>
      </c>
      <c r="G12258" s="5" t="s">
        <v>59</v>
      </c>
      <c r="H12258" s="5" t="s">
        <v>157</v>
      </c>
      <c r="I12258" t="s">
        <v>35</v>
      </c>
      <c r="J12258" t="s">
        <v>157</v>
      </c>
      <c r="K12258">
        <v>0</v>
      </c>
      <c r="L12258" s="5" t="s">
        <v>23712</v>
      </c>
      <c r="M12258" s="5" t="s">
        <v>28</v>
      </c>
      <c r="N12258">
        <v>0</v>
      </c>
      <c r="O12258" t="s">
        <v>147</v>
      </c>
      <c r="P12258" s="1">
        <v>45395</v>
      </c>
      <c r="Q12258" s="1">
        <v>45467</v>
      </c>
      <c r="R12258">
        <v>912</v>
      </c>
      <c r="S12258" s="4">
        <v>8.4</v>
      </c>
      <c r="T12258" t="s">
        <v>79</v>
      </c>
    </row>
    <row r="12259" spans="1:20" x14ac:dyDescent="0.35">
      <c r="A12259" t="s">
        <v>23713</v>
      </c>
      <c r="B12259" s="5" t="s">
        <v>28801</v>
      </c>
      <c r="C12259" s="6">
        <v>90286</v>
      </c>
      <c r="D12259" t="s">
        <v>22</v>
      </c>
      <c r="E12259">
        <v>90286</v>
      </c>
      <c r="F12259" s="5" t="s">
        <v>58</v>
      </c>
      <c r="G12259" s="5" t="s">
        <v>59</v>
      </c>
      <c r="H12259" s="5" t="s">
        <v>97</v>
      </c>
      <c r="I12259" t="s">
        <v>26</v>
      </c>
      <c r="J12259" t="s">
        <v>97</v>
      </c>
      <c r="K12259">
        <v>50</v>
      </c>
      <c r="L12259" s="5" t="s">
        <v>23714</v>
      </c>
      <c r="M12259" s="5" t="s">
        <v>70</v>
      </c>
      <c r="N12259">
        <v>0</v>
      </c>
      <c r="O12259" t="s">
        <v>107</v>
      </c>
      <c r="P12259" s="1">
        <v>45531</v>
      </c>
      <c r="Q12259" s="1">
        <v>45594</v>
      </c>
      <c r="R12259">
        <v>1571</v>
      </c>
      <c r="S12259" s="4">
        <v>5.3</v>
      </c>
      <c r="T12259" t="s">
        <v>277</v>
      </c>
    </row>
    <row r="12260" spans="1:20" x14ac:dyDescent="0.35">
      <c r="A12260" t="s">
        <v>23715</v>
      </c>
      <c r="B12260" s="5" t="s">
        <v>57</v>
      </c>
      <c r="C12260" s="6">
        <v>146547</v>
      </c>
      <c r="D12260" t="s">
        <v>74</v>
      </c>
      <c r="E12260">
        <v>183184</v>
      </c>
      <c r="F12260" s="5" t="s">
        <v>23</v>
      </c>
      <c r="G12260" s="5" t="s">
        <v>51</v>
      </c>
      <c r="H12260" s="5" t="s">
        <v>75</v>
      </c>
      <c r="I12260" t="s">
        <v>44</v>
      </c>
      <c r="J12260" t="s">
        <v>75</v>
      </c>
      <c r="K12260">
        <v>100</v>
      </c>
      <c r="L12260" s="5" t="s">
        <v>23716</v>
      </c>
      <c r="M12260" s="5" t="s">
        <v>54</v>
      </c>
      <c r="N12260">
        <v>17</v>
      </c>
      <c r="O12260" t="s">
        <v>46</v>
      </c>
      <c r="P12260" s="1">
        <v>45746</v>
      </c>
      <c r="Q12260" s="1">
        <v>45809</v>
      </c>
      <c r="R12260">
        <v>1978</v>
      </c>
      <c r="S12260" s="4">
        <v>8.4</v>
      </c>
      <c r="T12260" t="s">
        <v>30</v>
      </c>
    </row>
    <row r="12261" spans="1:20" x14ac:dyDescent="0.35">
      <c r="A12261" t="s">
        <v>23717</v>
      </c>
      <c r="B12261" s="5" t="s">
        <v>49</v>
      </c>
      <c r="C12261" s="6">
        <v>31797</v>
      </c>
      <c r="D12261" t="s">
        <v>22</v>
      </c>
      <c r="E12261">
        <v>31797</v>
      </c>
      <c r="F12261" s="5" t="s">
        <v>50</v>
      </c>
      <c r="G12261" s="5" t="s">
        <v>59</v>
      </c>
      <c r="H12261" s="5" t="s">
        <v>116</v>
      </c>
      <c r="I12261" t="s">
        <v>26</v>
      </c>
      <c r="J12261" t="s">
        <v>110</v>
      </c>
      <c r="K12261">
        <v>50</v>
      </c>
      <c r="L12261" s="5" t="s">
        <v>23718</v>
      </c>
      <c r="M12261" s="5" t="s">
        <v>28</v>
      </c>
      <c r="N12261">
        <v>3</v>
      </c>
      <c r="O12261" t="s">
        <v>78</v>
      </c>
      <c r="P12261" s="1">
        <v>45483</v>
      </c>
      <c r="Q12261" s="1">
        <v>45553</v>
      </c>
      <c r="R12261">
        <v>923</v>
      </c>
      <c r="S12261" s="4">
        <v>8.9</v>
      </c>
      <c r="T12261" t="s">
        <v>118</v>
      </c>
    </row>
    <row r="12262" spans="1:20" x14ac:dyDescent="0.35">
      <c r="A12262" t="s">
        <v>23719</v>
      </c>
      <c r="B12262" s="5" t="s">
        <v>91</v>
      </c>
      <c r="C12262" s="6">
        <v>54017</v>
      </c>
      <c r="D12262" t="s">
        <v>74</v>
      </c>
      <c r="E12262">
        <v>67521</v>
      </c>
      <c r="F12262" s="5" t="s">
        <v>58</v>
      </c>
      <c r="G12262" s="5" t="s">
        <v>59</v>
      </c>
      <c r="H12262" s="5" t="s">
        <v>75</v>
      </c>
      <c r="I12262" t="s">
        <v>26</v>
      </c>
      <c r="J12262" t="s">
        <v>75</v>
      </c>
      <c r="K12262">
        <v>50</v>
      </c>
      <c r="L12262" s="5" t="s">
        <v>23720</v>
      </c>
      <c r="M12262" s="5" t="s">
        <v>28</v>
      </c>
      <c r="N12262">
        <v>0</v>
      </c>
      <c r="O12262" t="s">
        <v>29</v>
      </c>
      <c r="P12262" s="1">
        <v>45547</v>
      </c>
      <c r="Q12262" s="1">
        <v>45573</v>
      </c>
      <c r="R12262">
        <v>513</v>
      </c>
      <c r="S12262" s="4">
        <v>9.1999999999999993</v>
      </c>
      <c r="T12262" t="s">
        <v>47</v>
      </c>
    </row>
    <row r="12263" spans="1:20" x14ac:dyDescent="0.35">
      <c r="A12263" t="s">
        <v>23721</v>
      </c>
      <c r="B12263" s="5" t="s">
        <v>32</v>
      </c>
      <c r="C12263" s="6">
        <v>272906</v>
      </c>
      <c r="D12263" t="s">
        <v>41</v>
      </c>
      <c r="E12263">
        <v>231970</v>
      </c>
      <c r="F12263" s="5" t="s">
        <v>23</v>
      </c>
      <c r="G12263" s="5" t="s">
        <v>59</v>
      </c>
      <c r="H12263" s="5" t="s">
        <v>126</v>
      </c>
      <c r="I12263" t="s">
        <v>35</v>
      </c>
      <c r="J12263" t="s">
        <v>116</v>
      </c>
      <c r="K12263">
        <v>50</v>
      </c>
      <c r="L12263" s="5" t="s">
        <v>23722</v>
      </c>
      <c r="M12263" s="5" t="s">
        <v>28</v>
      </c>
      <c r="N12263">
        <v>16</v>
      </c>
      <c r="O12263" t="s">
        <v>46</v>
      </c>
      <c r="P12263" s="1">
        <v>45726</v>
      </c>
      <c r="Q12263" s="1">
        <v>45758</v>
      </c>
      <c r="R12263">
        <v>1833</v>
      </c>
      <c r="S12263" s="4">
        <v>7.6</v>
      </c>
      <c r="T12263" t="s">
        <v>210</v>
      </c>
    </row>
    <row r="12264" spans="1:20" x14ac:dyDescent="0.35">
      <c r="A12264" t="s">
        <v>23723</v>
      </c>
      <c r="B12264" s="5" t="s">
        <v>91</v>
      </c>
      <c r="C12264" s="6">
        <v>43901</v>
      </c>
      <c r="D12264" t="s">
        <v>74</v>
      </c>
      <c r="E12264">
        <v>54876</v>
      </c>
      <c r="F12264" s="5" t="s">
        <v>58</v>
      </c>
      <c r="G12264" s="5" t="s">
        <v>59</v>
      </c>
      <c r="H12264" s="5" t="s">
        <v>75</v>
      </c>
      <c r="I12264" t="s">
        <v>44</v>
      </c>
      <c r="J12264" t="s">
        <v>768</v>
      </c>
      <c r="K12264">
        <v>100</v>
      </c>
      <c r="L12264" s="5" t="s">
        <v>6978</v>
      </c>
      <c r="M12264" s="5" t="s">
        <v>70</v>
      </c>
      <c r="N12264">
        <v>1</v>
      </c>
      <c r="O12264" t="s">
        <v>135</v>
      </c>
      <c r="P12264" s="1">
        <v>45302</v>
      </c>
      <c r="Q12264" s="1">
        <v>45364</v>
      </c>
      <c r="R12264">
        <v>1700</v>
      </c>
      <c r="S12264" s="4">
        <v>6.7</v>
      </c>
      <c r="T12264" t="s">
        <v>63</v>
      </c>
    </row>
    <row r="12265" spans="1:20" x14ac:dyDescent="0.35">
      <c r="A12265" t="s">
        <v>23724</v>
      </c>
      <c r="B12265" s="5" t="s">
        <v>40</v>
      </c>
      <c r="C12265" s="6">
        <v>127644</v>
      </c>
      <c r="D12265" t="s">
        <v>81</v>
      </c>
      <c r="E12265">
        <v>172319</v>
      </c>
      <c r="F12265" s="5" t="s">
        <v>66</v>
      </c>
      <c r="G12265" s="5" t="s">
        <v>59</v>
      </c>
      <c r="H12265" s="5" t="s">
        <v>82</v>
      </c>
      <c r="I12265" t="s">
        <v>35</v>
      </c>
      <c r="J12265" t="s">
        <v>116</v>
      </c>
      <c r="K12265">
        <v>50</v>
      </c>
      <c r="L12265" s="5" t="s">
        <v>23725</v>
      </c>
      <c r="M12265" s="5" t="s">
        <v>70</v>
      </c>
      <c r="N12265">
        <v>8</v>
      </c>
      <c r="O12265" t="s">
        <v>62</v>
      </c>
      <c r="P12265" s="1">
        <v>45487</v>
      </c>
      <c r="Q12265" s="1">
        <v>45529</v>
      </c>
      <c r="R12265">
        <v>1260</v>
      </c>
      <c r="S12265" s="4">
        <v>5.0999999999999996</v>
      </c>
      <c r="T12265" t="s">
        <v>55</v>
      </c>
    </row>
    <row r="12266" spans="1:20" x14ac:dyDescent="0.35">
      <c r="A12266" t="s">
        <v>23726</v>
      </c>
      <c r="B12266" s="5" t="s">
        <v>28799</v>
      </c>
      <c r="C12266" s="6">
        <v>128688</v>
      </c>
      <c r="D12266" t="s">
        <v>22</v>
      </c>
      <c r="E12266">
        <v>128688</v>
      </c>
      <c r="F12266" s="5" t="s">
        <v>50</v>
      </c>
      <c r="G12266" s="5" t="s">
        <v>24</v>
      </c>
      <c r="H12266" s="5" t="s">
        <v>97</v>
      </c>
      <c r="I12266" t="s">
        <v>35</v>
      </c>
      <c r="J12266" t="s">
        <v>129</v>
      </c>
      <c r="K12266">
        <v>0</v>
      </c>
      <c r="L12266" s="5" t="s">
        <v>23727</v>
      </c>
      <c r="M12266" s="5" t="s">
        <v>70</v>
      </c>
      <c r="N12266">
        <v>4</v>
      </c>
      <c r="O12266" t="s">
        <v>46</v>
      </c>
      <c r="P12266" s="1">
        <v>45471</v>
      </c>
      <c r="Q12266" s="1">
        <v>45534</v>
      </c>
      <c r="R12266">
        <v>2202</v>
      </c>
      <c r="S12266" s="4">
        <v>9.9</v>
      </c>
      <c r="T12266" t="s">
        <v>55</v>
      </c>
    </row>
    <row r="12267" spans="1:20" x14ac:dyDescent="0.35">
      <c r="A12267" t="s">
        <v>23728</v>
      </c>
      <c r="B12267" s="5" t="s">
        <v>28799</v>
      </c>
      <c r="C12267" s="6">
        <v>94657</v>
      </c>
      <c r="D12267" t="s">
        <v>22</v>
      </c>
      <c r="E12267">
        <v>94657</v>
      </c>
      <c r="F12267" s="5" t="s">
        <v>66</v>
      </c>
      <c r="G12267" s="5" t="s">
        <v>59</v>
      </c>
      <c r="H12267" s="5" t="s">
        <v>165</v>
      </c>
      <c r="I12267" t="s">
        <v>44</v>
      </c>
      <c r="J12267" t="s">
        <v>165</v>
      </c>
      <c r="K12267">
        <v>100</v>
      </c>
      <c r="L12267" s="5" t="s">
        <v>23729</v>
      </c>
      <c r="M12267" s="5" t="s">
        <v>54</v>
      </c>
      <c r="N12267">
        <v>8</v>
      </c>
      <c r="O12267" t="s">
        <v>88</v>
      </c>
      <c r="P12267" s="1">
        <v>45756</v>
      </c>
      <c r="Q12267" s="1">
        <v>45805</v>
      </c>
      <c r="R12267">
        <v>1489</v>
      </c>
      <c r="S12267" s="4">
        <v>8.8000000000000007</v>
      </c>
      <c r="T12267" t="s">
        <v>30</v>
      </c>
    </row>
    <row r="12268" spans="1:20" x14ac:dyDescent="0.35">
      <c r="A12268" t="s">
        <v>23730</v>
      </c>
      <c r="B12268" s="5" t="s">
        <v>28802</v>
      </c>
      <c r="C12268" s="6">
        <v>109965</v>
      </c>
      <c r="D12268" t="s">
        <v>22</v>
      </c>
      <c r="E12268">
        <v>109965</v>
      </c>
      <c r="F12268" s="5" t="s">
        <v>58</v>
      </c>
      <c r="G12268" s="5" t="s">
        <v>24</v>
      </c>
      <c r="H12268" s="5" t="s">
        <v>97</v>
      </c>
      <c r="I12268" t="s">
        <v>35</v>
      </c>
      <c r="J12268" t="s">
        <v>940</v>
      </c>
      <c r="K12268">
        <v>50</v>
      </c>
      <c r="L12268" s="5" t="s">
        <v>23731</v>
      </c>
      <c r="M12268" s="5" t="s">
        <v>70</v>
      </c>
      <c r="N12268">
        <v>1</v>
      </c>
      <c r="O12268" t="s">
        <v>78</v>
      </c>
      <c r="P12268" s="1">
        <v>45358</v>
      </c>
      <c r="Q12268" s="1">
        <v>45411</v>
      </c>
      <c r="R12268">
        <v>752</v>
      </c>
      <c r="S12268" s="4">
        <v>7</v>
      </c>
      <c r="T12268" t="s">
        <v>153</v>
      </c>
    </row>
    <row r="12269" spans="1:20" x14ac:dyDescent="0.35">
      <c r="A12269" t="s">
        <v>23732</v>
      </c>
      <c r="B12269" s="5" t="s">
        <v>32</v>
      </c>
      <c r="C12269" s="6">
        <v>206612</v>
      </c>
      <c r="D12269" t="s">
        <v>22</v>
      </c>
      <c r="E12269">
        <v>206612</v>
      </c>
      <c r="F12269" s="5" t="s">
        <v>23</v>
      </c>
      <c r="G12269" s="5" t="s">
        <v>42</v>
      </c>
      <c r="H12269" s="5" t="s">
        <v>97</v>
      </c>
      <c r="I12269" t="s">
        <v>44</v>
      </c>
      <c r="J12269" t="s">
        <v>97</v>
      </c>
      <c r="K12269">
        <v>0</v>
      </c>
      <c r="L12269" s="5" t="s">
        <v>1789</v>
      </c>
      <c r="M12269" s="5" t="s">
        <v>28</v>
      </c>
      <c r="N12269">
        <v>17</v>
      </c>
      <c r="O12269" t="s">
        <v>62</v>
      </c>
      <c r="P12269" s="1">
        <v>45615</v>
      </c>
      <c r="Q12269" s="1">
        <v>45675</v>
      </c>
      <c r="R12269">
        <v>1979</v>
      </c>
      <c r="S12269" s="4">
        <v>9.5</v>
      </c>
      <c r="T12269" t="s">
        <v>108</v>
      </c>
    </row>
    <row r="12270" spans="1:20" x14ac:dyDescent="0.35">
      <c r="A12270" t="s">
        <v>23733</v>
      </c>
      <c r="B12270" s="5" t="s">
        <v>40</v>
      </c>
      <c r="C12270" s="6">
        <v>181402</v>
      </c>
      <c r="D12270" t="s">
        <v>22</v>
      </c>
      <c r="E12270">
        <v>181402</v>
      </c>
      <c r="F12270" s="5" t="s">
        <v>23</v>
      </c>
      <c r="G12270" s="5" t="s">
        <v>51</v>
      </c>
      <c r="H12270" s="5" t="s">
        <v>25</v>
      </c>
      <c r="I12270" t="s">
        <v>44</v>
      </c>
      <c r="J12270" t="s">
        <v>157</v>
      </c>
      <c r="K12270">
        <v>100</v>
      </c>
      <c r="L12270" s="5" t="s">
        <v>23734</v>
      </c>
      <c r="M12270" s="5" t="s">
        <v>28</v>
      </c>
      <c r="N12270">
        <v>10</v>
      </c>
      <c r="O12270" t="s">
        <v>29</v>
      </c>
      <c r="P12270" s="1">
        <v>45544</v>
      </c>
      <c r="Q12270" s="1">
        <v>45605</v>
      </c>
      <c r="R12270">
        <v>1526</v>
      </c>
      <c r="S12270" s="4">
        <v>5</v>
      </c>
      <c r="T12270" t="s">
        <v>89</v>
      </c>
    </row>
    <row r="12271" spans="1:20" x14ac:dyDescent="0.35">
      <c r="A12271" t="s">
        <v>23735</v>
      </c>
      <c r="B12271" s="5" t="s">
        <v>91</v>
      </c>
      <c r="C12271" s="6">
        <v>193935</v>
      </c>
      <c r="D12271" t="s">
        <v>120</v>
      </c>
      <c r="E12271">
        <v>174542</v>
      </c>
      <c r="F12271" s="5" t="s">
        <v>66</v>
      </c>
      <c r="G12271" s="5" t="s">
        <v>59</v>
      </c>
      <c r="H12271" s="5" t="s">
        <v>121</v>
      </c>
      <c r="I12271" t="s">
        <v>35</v>
      </c>
      <c r="J12271" t="s">
        <v>121</v>
      </c>
      <c r="K12271">
        <v>100</v>
      </c>
      <c r="L12271" s="5" t="s">
        <v>23736</v>
      </c>
      <c r="M12271" s="5" t="s">
        <v>28</v>
      </c>
      <c r="N12271">
        <v>8</v>
      </c>
      <c r="O12271" t="s">
        <v>62</v>
      </c>
      <c r="P12271" s="1">
        <v>45648</v>
      </c>
      <c r="Q12271" s="1">
        <v>45689</v>
      </c>
      <c r="R12271">
        <v>671</v>
      </c>
      <c r="S12271" s="4">
        <v>8.6</v>
      </c>
      <c r="T12271" t="s">
        <v>63</v>
      </c>
    </row>
    <row r="12272" spans="1:20" x14ac:dyDescent="0.35">
      <c r="A12272" t="s">
        <v>23737</v>
      </c>
      <c r="B12272" s="5" t="s">
        <v>28802</v>
      </c>
      <c r="C12272" s="6">
        <v>59622</v>
      </c>
      <c r="D12272" t="s">
        <v>22</v>
      </c>
      <c r="E12272">
        <v>59622</v>
      </c>
      <c r="F12272" s="5" t="s">
        <v>66</v>
      </c>
      <c r="G12272" s="5" t="s">
        <v>59</v>
      </c>
      <c r="H12272" s="5" t="s">
        <v>157</v>
      </c>
      <c r="I12272" t="s">
        <v>35</v>
      </c>
      <c r="J12272" t="s">
        <v>157</v>
      </c>
      <c r="K12272">
        <v>100</v>
      </c>
      <c r="L12272" s="5" t="s">
        <v>23738</v>
      </c>
      <c r="M12272" s="5" t="s">
        <v>70</v>
      </c>
      <c r="N12272">
        <v>8</v>
      </c>
      <c r="O12272" t="s">
        <v>167</v>
      </c>
      <c r="P12272" s="1">
        <v>45523</v>
      </c>
      <c r="Q12272" s="1">
        <v>45545</v>
      </c>
      <c r="R12272">
        <v>616</v>
      </c>
      <c r="S12272" s="4">
        <v>6.9</v>
      </c>
      <c r="T12272" t="s">
        <v>95</v>
      </c>
    </row>
    <row r="12273" spans="1:20" x14ac:dyDescent="0.35">
      <c r="A12273" t="s">
        <v>23739</v>
      </c>
      <c r="B12273" s="5" t="s">
        <v>40</v>
      </c>
      <c r="C12273" s="6">
        <v>82962</v>
      </c>
      <c r="D12273" t="s">
        <v>41</v>
      </c>
      <c r="E12273">
        <v>70518</v>
      </c>
      <c r="F12273" s="5" t="s">
        <v>50</v>
      </c>
      <c r="G12273" s="5" t="s">
        <v>51</v>
      </c>
      <c r="H12273" s="5" t="s">
        <v>126</v>
      </c>
      <c r="I12273" t="s">
        <v>44</v>
      </c>
      <c r="J12273" t="s">
        <v>192</v>
      </c>
      <c r="K12273">
        <v>50</v>
      </c>
      <c r="L12273" s="5" t="s">
        <v>23740</v>
      </c>
      <c r="M12273" s="5" t="s">
        <v>28</v>
      </c>
      <c r="N12273">
        <v>4</v>
      </c>
      <c r="O12273" t="s">
        <v>107</v>
      </c>
      <c r="P12273" s="1">
        <v>45356</v>
      </c>
      <c r="Q12273" s="1">
        <v>45415</v>
      </c>
      <c r="R12273">
        <v>2217</v>
      </c>
      <c r="S12273" s="4">
        <v>6.5</v>
      </c>
      <c r="T12273" t="s">
        <v>79</v>
      </c>
    </row>
    <row r="12274" spans="1:20" x14ac:dyDescent="0.35">
      <c r="A12274" t="s">
        <v>23741</v>
      </c>
      <c r="B12274" s="5" t="s">
        <v>28802</v>
      </c>
      <c r="C12274" s="6">
        <v>179005</v>
      </c>
      <c r="D12274" t="s">
        <v>22</v>
      </c>
      <c r="E12274">
        <v>179005</v>
      </c>
      <c r="F12274" s="5" t="s">
        <v>23</v>
      </c>
      <c r="G12274" s="5" t="s">
        <v>24</v>
      </c>
      <c r="H12274" s="5" t="s">
        <v>25</v>
      </c>
      <c r="I12274" t="s">
        <v>44</v>
      </c>
      <c r="J12274" t="s">
        <v>1211</v>
      </c>
      <c r="K12274">
        <v>50</v>
      </c>
      <c r="L12274" s="5" t="s">
        <v>23742</v>
      </c>
      <c r="M12274" s="5" t="s">
        <v>70</v>
      </c>
      <c r="N12274">
        <v>13</v>
      </c>
      <c r="O12274" t="s">
        <v>85</v>
      </c>
      <c r="P12274" s="1">
        <v>45331</v>
      </c>
      <c r="Q12274" s="1">
        <v>45360</v>
      </c>
      <c r="R12274">
        <v>1916</v>
      </c>
      <c r="S12274" s="4">
        <v>9.8000000000000007</v>
      </c>
      <c r="T12274" t="s">
        <v>38</v>
      </c>
    </row>
    <row r="12275" spans="1:20" x14ac:dyDescent="0.35">
      <c r="A12275" t="s">
        <v>23743</v>
      </c>
      <c r="B12275" s="5" t="s">
        <v>217</v>
      </c>
      <c r="C12275" s="6">
        <v>45061</v>
      </c>
      <c r="D12275" t="s">
        <v>22</v>
      </c>
      <c r="E12275">
        <v>45061</v>
      </c>
      <c r="F12275" s="5" t="s">
        <v>58</v>
      </c>
      <c r="G12275" s="5" t="s">
        <v>51</v>
      </c>
      <c r="H12275" s="5" t="s">
        <v>165</v>
      </c>
      <c r="I12275" t="s">
        <v>26</v>
      </c>
      <c r="J12275" t="s">
        <v>165</v>
      </c>
      <c r="K12275">
        <v>50</v>
      </c>
      <c r="L12275" s="5" t="s">
        <v>23744</v>
      </c>
      <c r="M12275" s="5" t="s">
        <v>54</v>
      </c>
      <c r="N12275">
        <v>1</v>
      </c>
      <c r="O12275" t="s">
        <v>78</v>
      </c>
      <c r="P12275" s="1">
        <v>45329</v>
      </c>
      <c r="Q12275" s="1">
        <v>45346</v>
      </c>
      <c r="R12275">
        <v>2265</v>
      </c>
      <c r="S12275" s="4">
        <v>7.7</v>
      </c>
      <c r="T12275" t="s">
        <v>153</v>
      </c>
    </row>
    <row r="12276" spans="1:20" x14ac:dyDescent="0.35">
      <c r="A12276" t="s">
        <v>23745</v>
      </c>
      <c r="B12276" s="5" t="s">
        <v>57</v>
      </c>
      <c r="C12276" s="6">
        <v>183033</v>
      </c>
      <c r="D12276" t="s">
        <v>22</v>
      </c>
      <c r="E12276">
        <v>183033</v>
      </c>
      <c r="F12276" s="5" t="s">
        <v>23</v>
      </c>
      <c r="G12276" s="5" t="s">
        <v>24</v>
      </c>
      <c r="H12276" s="5" t="s">
        <v>191</v>
      </c>
      <c r="I12276" t="s">
        <v>35</v>
      </c>
      <c r="J12276" t="s">
        <v>191</v>
      </c>
      <c r="K12276">
        <v>100</v>
      </c>
      <c r="L12276" s="5" t="s">
        <v>23746</v>
      </c>
      <c r="M12276" s="5" t="s">
        <v>54</v>
      </c>
      <c r="N12276">
        <v>18</v>
      </c>
      <c r="O12276" t="s">
        <v>112</v>
      </c>
      <c r="P12276" s="1">
        <v>45596</v>
      </c>
      <c r="Q12276" s="1">
        <v>45660</v>
      </c>
      <c r="R12276">
        <v>1456</v>
      </c>
      <c r="S12276" s="4">
        <v>6.2</v>
      </c>
      <c r="T12276" t="s">
        <v>89</v>
      </c>
    </row>
    <row r="12277" spans="1:20" x14ac:dyDescent="0.35">
      <c r="A12277" t="s">
        <v>23747</v>
      </c>
      <c r="B12277" s="5" t="s">
        <v>28802</v>
      </c>
      <c r="C12277" s="6">
        <v>85926</v>
      </c>
      <c r="D12277" t="s">
        <v>22</v>
      </c>
      <c r="E12277">
        <v>85926</v>
      </c>
      <c r="F12277" s="5" t="s">
        <v>58</v>
      </c>
      <c r="G12277" s="5" t="s">
        <v>51</v>
      </c>
      <c r="H12277" s="5" t="s">
        <v>101</v>
      </c>
      <c r="I12277" t="s">
        <v>35</v>
      </c>
      <c r="J12277" t="s">
        <v>101</v>
      </c>
      <c r="K12277">
        <v>50</v>
      </c>
      <c r="L12277" s="5" t="s">
        <v>23748</v>
      </c>
      <c r="M12277" s="5" t="s">
        <v>54</v>
      </c>
      <c r="N12277">
        <v>0</v>
      </c>
      <c r="O12277" t="s">
        <v>71</v>
      </c>
      <c r="P12277" s="1">
        <v>45336</v>
      </c>
      <c r="Q12277" s="1">
        <v>45382</v>
      </c>
      <c r="R12277">
        <v>724</v>
      </c>
      <c r="S12277" s="4">
        <v>7.7</v>
      </c>
      <c r="T12277" t="s">
        <v>55</v>
      </c>
    </row>
    <row r="12278" spans="1:20" x14ac:dyDescent="0.35">
      <c r="A12278" t="s">
        <v>23749</v>
      </c>
      <c r="B12278" s="5" t="s">
        <v>162</v>
      </c>
      <c r="C12278" s="6">
        <v>90585</v>
      </c>
      <c r="D12278" t="s">
        <v>41</v>
      </c>
      <c r="E12278">
        <v>76997</v>
      </c>
      <c r="F12278" s="5" t="s">
        <v>66</v>
      </c>
      <c r="G12278" s="5" t="s">
        <v>51</v>
      </c>
      <c r="H12278" s="5" t="s">
        <v>151</v>
      </c>
      <c r="I12278" t="s">
        <v>44</v>
      </c>
      <c r="J12278" t="s">
        <v>93</v>
      </c>
      <c r="K12278">
        <v>0</v>
      </c>
      <c r="L12278" s="5" t="s">
        <v>23750</v>
      </c>
      <c r="M12278" s="5" t="s">
        <v>37</v>
      </c>
      <c r="N12278">
        <v>8</v>
      </c>
      <c r="O12278" t="s">
        <v>62</v>
      </c>
      <c r="P12278" s="1">
        <v>45642</v>
      </c>
      <c r="Q12278" s="1">
        <v>45685</v>
      </c>
      <c r="R12278">
        <v>694</v>
      </c>
      <c r="S12278" s="4">
        <v>7.3</v>
      </c>
      <c r="T12278" t="s">
        <v>55</v>
      </c>
    </row>
    <row r="12279" spans="1:20" x14ac:dyDescent="0.35">
      <c r="A12279" t="s">
        <v>23751</v>
      </c>
      <c r="B12279" s="5" t="s">
        <v>145</v>
      </c>
      <c r="C12279" s="6">
        <v>175783</v>
      </c>
      <c r="D12279" t="s">
        <v>120</v>
      </c>
      <c r="E12279">
        <v>158205</v>
      </c>
      <c r="F12279" s="5" t="s">
        <v>66</v>
      </c>
      <c r="G12279" s="5" t="s">
        <v>42</v>
      </c>
      <c r="H12279" s="5" t="s">
        <v>121</v>
      </c>
      <c r="I12279" t="s">
        <v>35</v>
      </c>
      <c r="J12279" t="s">
        <v>151</v>
      </c>
      <c r="K12279">
        <v>100</v>
      </c>
      <c r="L12279" s="5" t="s">
        <v>23752</v>
      </c>
      <c r="M12279" s="5" t="s">
        <v>28</v>
      </c>
      <c r="N12279">
        <v>7</v>
      </c>
      <c r="O12279" t="s">
        <v>78</v>
      </c>
      <c r="P12279" s="1">
        <v>45700</v>
      </c>
      <c r="Q12279" s="1">
        <v>45741</v>
      </c>
      <c r="R12279">
        <v>1058</v>
      </c>
      <c r="S12279" s="4">
        <v>8.5</v>
      </c>
      <c r="T12279" t="s">
        <v>103</v>
      </c>
    </row>
    <row r="12280" spans="1:20" x14ac:dyDescent="0.35">
      <c r="A12280" t="s">
        <v>23753</v>
      </c>
      <c r="B12280" s="5" t="s">
        <v>73</v>
      </c>
      <c r="C12280" s="6">
        <v>136939</v>
      </c>
      <c r="D12280" t="s">
        <v>22</v>
      </c>
      <c r="E12280">
        <v>136939</v>
      </c>
      <c r="F12280" s="5" t="s">
        <v>66</v>
      </c>
      <c r="G12280" s="5" t="s">
        <v>59</v>
      </c>
      <c r="H12280" s="5" t="s">
        <v>97</v>
      </c>
      <c r="I12280" t="s">
        <v>26</v>
      </c>
      <c r="J12280" t="s">
        <v>97</v>
      </c>
      <c r="K12280">
        <v>0</v>
      </c>
      <c r="L12280" s="5" t="s">
        <v>23754</v>
      </c>
      <c r="M12280" s="5" t="s">
        <v>70</v>
      </c>
      <c r="N12280">
        <v>5</v>
      </c>
      <c r="O12280" t="s">
        <v>131</v>
      </c>
      <c r="P12280" s="1">
        <v>45642</v>
      </c>
      <c r="Q12280" s="1">
        <v>45692</v>
      </c>
      <c r="R12280">
        <v>2284</v>
      </c>
      <c r="S12280" s="4">
        <v>6.8</v>
      </c>
      <c r="T12280" t="s">
        <v>108</v>
      </c>
    </row>
    <row r="12281" spans="1:20" x14ac:dyDescent="0.35">
      <c r="A12281" t="s">
        <v>23755</v>
      </c>
      <c r="B12281" s="5" t="s">
        <v>49</v>
      </c>
      <c r="C12281" s="6">
        <v>91436</v>
      </c>
      <c r="D12281" t="s">
        <v>22</v>
      </c>
      <c r="E12281">
        <v>91436</v>
      </c>
      <c r="F12281" s="5" t="s">
        <v>50</v>
      </c>
      <c r="G12281" s="5" t="s">
        <v>51</v>
      </c>
      <c r="H12281" s="5" t="s">
        <v>191</v>
      </c>
      <c r="I12281" t="s">
        <v>26</v>
      </c>
      <c r="J12281" t="s">
        <v>97</v>
      </c>
      <c r="K12281">
        <v>50</v>
      </c>
      <c r="L12281" s="5" t="s">
        <v>23756</v>
      </c>
      <c r="M12281" s="5" t="s">
        <v>37</v>
      </c>
      <c r="N12281">
        <v>3</v>
      </c>
      <c r="O12281" t="s">
        <v>107</v>
      </c>
      <c r="P12281" s="1">
        <v>45654</v>
      </c>
      <c r="Q12281" s="1">
        <v>45722</v>
      </c>
      <c r="R12281">
        <v>596</v>
      </c>
      <c r="S12281" s="4">
        <v>7.2</v>
      </c>
      <c r="T12281" t="s">
        <v>30</v>
      </c>
    </row>
    <row r="12282" spans="1:20" x14ac:dyDescent="0.35">
      <c r="A12282" t="s">
        <v>23757</v>
      </c>
      <c r="B12282" s="5" t="s">
        <v>49</v>
      </c>
      <c r="C12282" s="6">
        <v>149033</v>
      </c>
      <c r="D12282" t="s">
        <v>120</v>
      </c>
      <c r="E12282">
        <v>134130</v>
      </c>
      <c r="F12282" s="5" t="s">
        <v>50</v>
      </c>
      <c r="G12282" s="5" t="s">
        <v>59</v>
      </c>
      <c r="H12282" s="5" t="s">
        <v>121</v>
      </c>
      <c r="I12282" t="s">
        <v>26</v>
      </c>
      <c r="J12282" t="s">
        <v>121</v>
      </c>
      <c r="K12282">
        <v>0</v>
      </c>
      <c r="L12282" s="5" t="s">
        <v>23758</v>
      </c>
      <c r="M12282" s="5" t="s">
        <v>54</v>
      </c>
      <c r="N12282">
        <v>4</v>
      </c>
      <c r="O12282" t="s">
        <v>147</v>
      </c>
      <c r="P12282" s="1">
        <v>45323</v>
      </c>
      <c r="Q12282" s="1">
        <v>45383</v>
      </c>
      <c r="R12282">
        <v>1269</v>
      </c>
      <c r="S12282" s="4">
        <v>9.8000000000000007</v>
      </c>
      <c r="T12282" t="s">
        <v>63</v>
      </c>
    </row>
    <row r="12283" spans="1:20" x14ac:dyDescent="0.35">
      <c r="A12283" t="s">
        <v>23759</v>
      </c>
      <c r="B12283" s="5" t="s">
        <v>91</v>
      </c>
      <c r="C12283" s="6">
        <v>66306</v>
      </c>
      <c r="D12283" t="s">
        <v>22</v>
      </c>
      <c r="E12283">
        <v>66306</v>
      </c>
      <c r="F12283" s="5" t="s">
        <v>58</v>
      </c>
      <c r="G12283" s="5" t="s">
        <v>42</v>
      </c>
      <c r="H12283" s="5" t="s">
        <v>97</v>
      </c>
      <c r="I12283" t="s">
        <v>26</v>
      </c>
      <c r="J12283" t="s">
        <v>97</v>
      </c>
      <c r="K12283">
        <v>100</v>
      </c>
      <c r="L12283" s="5" t="s">
        <v>23760</v>
      </c>
      <c r="M12283" s="5" t="s">
        <v>70</v>
      </c>
      <c r="N12283">
        <v>0</v>
      </c>
      <c r="O12283" t="s">
        <v>85</v>
      </c>
      <c r="P12283" s="1">
        <v>45347</v>
      </c>
      <c r="Q12283" s="1">
        <v>45413</v>
      </c>
      <c r="R12283">
        <v>939</v>
      </c>
      <c r="S12283" s="4">
        <v>5.2</v>
      </c>
      <c r="T12283" t="s">
        <v>89</v>
      </c>
    </row>
    <row r="12284" spans="1:20" x14ac:dyDescent="0.35">
      <c r="A12284" t="s">
        <v>23761</v>
      </c>
      <c r="B12284" s="5" t="s">
        <v>28801</v>
      </c>
      <c r="C12284" s="6">
        <v>59399</v>
      </c>
      <c r="D12284" t="s">
        <v>22</v>
      </c>
      <c r="E12284">
        <v>59399</v>
      </c>
      <c r="F12284" s="5" t="s">
        <v>66</v>
      </c>
      <c r="G12284" s="5" t="s">
        <v>42</v>
      </c>
      <c r="H12284" s="5" t="s">
        <v>157</v>
      </c>
      <c r="I12284" t="s">
        <v>26</v>
      </c>
      <c r="J12284" t="s">
        <v>157</v>
      </c>
      <c r="K12284">
        <v>100</v>
      </c>
      <c r="L12284" s="5" t="s">
        <v>23762</v>
      </c>
      <c r="M12284" s="5" t="s">
        <v>54</v>
      </c>
      <c r="N12284">
        <v>5</v>
      </c>
      <c r="O12284" t="s">
        <v>112</v>
      </c>
      <c r="P12284" s="1">
        <v>45470</v>
      </c>
      <c r="Q12284" s="1">
        <v>45528</v>
      </c>
      <c r="R12284">
        <v>2474</v>
      </c>
      <c r="S12284" s="4">
        <v>6.1</v>
      </c>
      <c r="T12284" t="s">
        <v>30</v>
      </c>
    </row>
    <row r="12285" spans="1:20" x14ac:dyDescent="0.35">
      <c r="A12285" t="s">
        <v>23763</v>
      </c>
      <c r="B12285" s="5" t="s">
        <v>174</v>
      </c>
      <c r="C12285" s="6">
        <v>99702</v>
      </c>
      <c r="D12285" t="s">
        <v>22</v>
      </c>
      <c r="E12285">
        <v>99702</v>
      </c>
      <c r="F12285" s="5" t="s">
        <v>66</v>
      </c>
      <c r="G12285" s="5" t="s">
        <v>42</v>
      </c>
      <c r="H12285" s="5" t="s">
        <v>25</v>
      </c>
      <c r="I12285" t="s">
        <v>44</v>
      </c>
      <c r="J12285" t="s">
        <v>25</v>
      </c>
      <c r="K12285">
        <v>100</v>
      </c>
      <c r="L12285" s="5" t="s">
        <v>218</v>
      </c>
      <c r="M12285" s="5" t="s">
        <v>37</v>
      </c>
      <c r="N12285">
        <v>7</v>
      </c>
      <c r="O12285" t="s">
        <v>29</v>
      </c>
      <c r="P12285" s="1">
        <v>45748</v>
      </c>
      <c r="Q12285" s="1">
        <v>45792</v>
      </c>
      <c r="R12285">
        <v>874</v>
      </c>
      <c r="S12285" s="4">
        <v>9.5</v>
      </c>
      <c r="T12285" t="s">
        <v>30</v>
      </c>
    </row>
    <row r="12286" spans="1:20" x14ac:dyDescent="0.35">
      <c r="A12286" t="s">
        <v>23764</v>
      </c>
      <c r="B12286" s="5" t="s">
        <v>28802</v>
      </c>
      <c r="C12286" s="6">
        <v>100196</v>
      </c>
      <c r="D12286" t="s">
        <v>22</v>
      </c>
      <c r="E12286">
        <v>100196</v>
      </c>
      <c r="F12286" s="5" t="s">
        <v>66</v>
      </c>
      <c r="G12286" s="5" t="s">
        <v>42</v>
      </c>
      <c r="H12286" s="5" t="s">
        <v>165</v>
      </c>
      <c r="I12286" t="s">
        <v>44</v>
      </c>
      <c r="J12286" t="s">
        <v>165</v>
      </c>
      <c r="K12286">
        <v>50</v>
      </c>
      <c r="L12286" s="5" t="s">
        <v>23765</v>
      </c>
      <c r="M12286" s="5" t="s">
        <v>70</v>
      </c>
      <c r="N12286">
        <v>6</v>
      </c>
      <c r="O12286" t="s">
        <v>112</v>
      </c>
      <c r="P12286" s="1">
        <v>45386</v>
      </c>
      <c r="Q12286" s="1">
        <v>45415</v>
      </c>
      <c r="R12286">
        <v>600</v>
      </c>
      <c r="S12286" s="4">
        <v>9.6999999999999993</v>
      </c>
      <c r="T12286" t="s">
        <v>103</v>
      </c>
    </row>
    <row r="12287" spans="1:20" x14ac:dyDescent="0.35">
      <c r="A12287" t="s">
        <v>23766</v>
      </c>
      <c r="B12287" s="5" t="s">
        <v>28802</v>
      </c>
      <c r="C12287" s="6">
        <v>247639</v>
      </c>
      <c r="D12287" t="s">
        <v>74</v>
      </c>
      <c r="E12287">
        <v>309549</v>
      </c>
      <c r="F12287" s="5" t="s">
        <v>23</v>
      </c>
      <c r="G12287" s="5" t="s">
        <v>42</v>
      </c>
      <c r="H12287" s="5" t="s">
        <v>75</v>
      </c>
      <c r="I12287" t="s">
        <v>35</v>
      </c>
      <c r="J12287" t="s">
        <v>491</v>
      </c>
      <c r="K12287">
        <v>100</v>
      </c>
      <c r="L12287" s="5" t="s">
        <v>23767</v>
      </c>
      <c r="M12287" s="5" t="s">
        <v>70</v>
      </c>
      <c r="N12287">
        <v>10</v>
      </c>
      <c r="O12287" t="s">
        <v>147</v>
      </c>
      <c r="P12287" s="1">
        <v>45621</v>
      </c>
      <c r="Q12287" s="1">
        <v>45637</v>
      </c>
      <c r="R12287">
        <v>1628</v>
      </c>
      <c r="S12287" s="4">
        <v>9.1</v>
      </c>
      <c r="T12287" t="s">
        <v>277</v>
      </c>
    </row>
    <row r="12288" spans="1:20" x14ac:dyDescent="0.35">
      <c r="A12288" t="s">
        <v>23768</v>
      </c>
      <c r="B12288" s="5" t="s">
        <v>179</v>
      </c>
      <c r="C12288" s="6">
        <v>98862</v>
      </c>
      <c r="D12288" t="s">
        <v>22</v>
      </c>
      <c r="E12288">
        <v>98862</v>
      </c>
      <c r="F12288" s="5" t="s">
        <v>50</v>
      </c>
      <c r="G12288" s="5" t="s">
        <v>59</v>
      </c>
      <c r="H12288" s="5" t="s">
        <v>68</v>
      </c>
      <c r="I12288" t="s">
        <v>44</v>
      </c>
      <c r="J12288" t="s">
        <v>426</v>
      </c>
      <c r="K12288">
        <v>50</v>
      </c>
      <c r="L12288" s="5" t="s">
        <v>23769</v>
      </c>
      <c r="M12288" s="5" t="s">
        <v>70</v>
      </c>
      <c r="N12288">
        <v>4</v>
      </c>
      <c r="O12288" t="s">
        <v>172</v>
      </c>
      <c r="P12288" s="1">
        <v>45434</v>
      </c>
      <c r="Q12288" s="1">
        <v>45489</v>
      </c>
      <c r="R12288">
        <v>1346</v>
      </c>
      <c r="S12288" s="4">
        <v>9.1999999999999993</v>
      </c>
      <c r="T12288" t="s">
        <v>38</v>
      </c>
    </row>
    <row r="12289" spans="1:20" x14ac:dyDescent="0.35">
      <c r="A12289" t="s">
        <v>23770</v>
      </c>
      <c r="B12289" s="5" t="s">
        <v>28801</v>
      </c>
      <c r="C12289" s="6">
        <v>100088</v>
      </c>
      <c r="D12289" t="s">
        <v>41</v>
      </c>
      <c r="E12289">
        <v>85075</v>
      </c>
      <c r="F12289" s="5" t="s">
        <v>50</v>
      </c>
      <c r="G12289" s="5" t="s">
        <v>51</v>
      </c>
      <c r="H12289" s="5" t="s">
        <v>126</v>
      </c>
      <c r="I12289" t="s">
        <v>44</v>
      </c>
      <c r="J12289" t="s">
        <v>359</v>
      </c>
      <c r="K12289">
        <v>100</v>
      </c>
      <c r="L12289" s="5" t="s">
        <v>23771</v>
      </c>
      <c r="M12289" s="5" t="s">
        <v>28</v>
      </c>
      <c r="N12289">
        <v>4</v>
      </c>
      <c r="O12289" t="s">
        <v>78</v>
      </c>
      <c r="P12289" s="1">
        <v>45688</v>
      </c>
      <c r="Q12289" s="1">
        <v>45728</v>
      </c>
      <c r="R12289">
        <v>677</v>
      </c>
      <c r="S12289" s="4">
        <v>9</v>
      </c>
      <c r="T12289" t="s">
        <v>277</v>
      </c>
    </row>
    <row r="12290" spans="1:20" x14ac:dyDescent="0.35">
      <c r="A12290" t="s">
        <v>23772</v>
      </c>
      <c r="B12290" s="5" t="s">
        <v>145</v>
      </c>
      <c r="C12290" s="6">
        <v>67854</v>
      </c>
      <c r="D12290" t="s">
        <v>22</v>
      </c>
      <c r="E12290">
        <v>67854</v>
      </c>
      <c r="F12290" s="5" t="s">
        <v>50</v>
      </c>
      <c r="G12290" s="5" t="s">
        <v>51</v>
      </c>
      <c r="H12290" s="5" t="s">
        <v>191</v>
      </c>
      <c r="I12290" t="s">
        <v>44</v>
      </c>
      <c r="J12290" t="s">
        <v>191</v>
      </c>
      <c r="K12290">
        <v>50</v>
      </c>
      <c r="L12290" s="5" t="s">
        <v>23773</v>
      </c>
      <c r="M12290" s="5" t="s">
        <v>37</v>
      </c>
      <c r="N12290">
        <v>2</v>
      </c>
      <c r="O12290" t="s">
        <v>62</v>
      </c>
      <c r="P12290" s="1">
        <v>45379</v>
      </c>
      <c r="Q12290" s="1">
        <v>45450</v>
      </c>
      <c r="R12290">
        <v>1834</v>
      </c>
      <c r="S12290" s="4">
        <v>7.5</v>
      </c>
      <c r="T12290" t="s">
        <v>79</v>
      </c>
    </row>
    <row r="12291" spans="1:20" x14ac:dyDescent="0.35">
      <c r="A12291" t="s">
        <v>23774</v>
      </c>
      <c r="B12291" s="5" t="s">
        <v>28802</v>
      </c>
      <c r="C12291" s="6">
        <v>133071</v>
      </c>
      <c r="D12291" t="s">
        <v>22</v>
      </c>
      <c r="E12291">
        <v>133071</v>
      </c>
      <c r="F12291" s="5" t="s">
        <v>66</v>
      </c>
      <c r="G12291" s="5" t="s">
        <v>42</v>
      </c>
      <c r="H12291" s="5" t="s">
        <v>52</v>
      </c>
      <c r="I12291" t="s">
        <v>26</v>
      </c>
      <c r="J12291" t="s">
        <v>52</v>
      </c>
      <c r="K12291">
        <v>0</v>
      </c>
      <c r="L12291" s="5" t="s">
        <v>23775</v>
      </c>
      <c r="M12291" s="5" t="s">
        <v>54</v>
      </c>
      <c r="N12291">
        <v>8</v>
      </c>
      <c r="O12291" t="s">
        <v>112</v>
      </c>
      <c r="P12291" s="1">
        <v>45368</v>
      </c>
      <c r="Q12291" s="1">
        <v>45430</v>
      </c>
      <c r="R12291">
        <v>859</v>
      </c>
      <c r="S12291" s="4">
        <v>8.6</v>
      </c>
      <c r="T12291" t="s">
        <v>79</v>
      </c>
    </row>
    <row r="12292" spans="1:20" x14ac:dyDescent="0.35">
      <c r="A12292" t="s">
        <v>23776</v>
      </c>
      <c r="B12292" s="5" t="s">
        <v>28802</v>
      </c>
      <c r="C12292" s="6">
        <v>94334</v>
      </c>
      <c r="D12292" t="s">
        <v>65</v>
      </c>
      <c r="E12292">
        <v>122634</v>
      </c>
      <c r="F12292" s="5" t="s">
        <v>50</v>
      </c>
      <c r="G12292" s="5" t="s">
        <v>51</v>
      </c>
      <c r="H12292" s="5" t="s">
        <v>67</v>
      </c>
      <c r="I12292" t="s">
        <v>35</v>
      </c>
      <c r="J12292" t="s">
        <v>67</v>
      </c>
      <c r="K12292">
        <v>0</v>
      </c>
      <c r="L12292" s="5" t="s">
        <v>23777</v>
      </c>
      <c r="M12292" s="5" t="s">
        <v>37</v>
      </c>
      <c r="N12292">
        <v>3</v>
      </c>
      <c r="O12292" t="s">
        <v>112</v>
      </c>
      <c r="P12292" s="1">
        <v>45645</v>
      </c>
      <c r="Q12292" s="1">
        <v>45681</v>
      </c>
      <c r="R12292">
        <v>871</v>
      </c>
      <c r="S12292" s="4">
        <v>6</v>
      </c>
      <c r="T12292" t="s">
        <v>277</v>
      </c>
    </row>
    <row r="12293" spans="1:20" x14ac:dyDescent="0.35">
      <c r="A12293" t="s">
        <v>23778</v>
      </c>
      <c r="B12293" s="5" t="s">
        <v>28802</v>
      </c>
      <c r="C12293" s="6">
        <v>79114</v>
      </c>
      <c r="D12293" t="s">
        <v>22</v>
      </c>
      <c r="E12293">
        <v>79114</v>
      </c>
      <c r="F12293" s="5" t="s">
        <v>23</v>
      </c>
      <c r="G12293" s="5" t="s">
        <v>24</v>
      </c>
      <c r="H12293" s="5" t="s">
        <v>157</v>
      </c>
      <c r="I12293" t="s">
        <v>35</v>
      </c>
      <c r="J12293" t="s">
        <v>157</v>
      </c>
      <c r="K12293">
        <v>50</v>
      </c>
      <c r="L12293" s="5" t="s">
        <v>23779</v>
      </c>
      <c r="M12293" s="5" t="s">
        <v>37</v>
      </c>
      <c r="N12293">
        <v>14</v>
      </c>
      <c r="O12293" t="s">
        <v>141</v>
      </c>
      <c r="P12293" s="1">
        <v>45511</v>
      </c>
      <c r="Q12293" s="1">
        <v>45562</v>
      </c>
      <c r="R12293">
        <v>1681</v>
      </c>
      <c r="S12293" s="4">
        <v>9.1</v>
      </c>
      <c r="T12293" t="s">
        <v>103</v>
      </c>
    </row>
    <row r="12294" spans="1:20" x14ac:dyDescent="0.35">
      <c r="A12294" t="s">
        <v>23780</v>
      </c>
      <c r="B12294" s="5" t="s">
        <v>179</v>
      </c>
      <c r="C12294" s="6">
        <v>140641</v>
      </c>
      <c r="D12294" t="s">
        <v>22</v>
      </c>
      <c r="E12294">
        <v>140641</v>
      </c>
      <c r="F12294" s="5" t="s">
        <v>66</v>
      </c>
      <c r="G12294" s="5" t="s">
        <v>51</v>
      </c>
      <c r="H12294" s="5" t="s">
        <v>25</v>
      </c>
      <c r="I12294" t="s">
        <v>26</v>
      </c>
      <c r="J12294" t="s">
        <v>25</v>
      </c>
      <c r="K12294">
        <v>50</v>
      </c>
      <c r="L12294" s="5" t="s">
        <v>23781</v>
      </c>
      <c r="M12294" s="5" t="s">
        <v>70</v>
      </c>
      <c r="N12294">
        <v>7</v>
      </c>
      <c r="O12294" t="s">
        <v>107</v>
      </c>
      <c r="P12294" s="1">
        <v>45413</v>
      </c>
      <c r="Q12294" s="1">
        <v>45433</v>
      </c>
      <c r="R12294">
        <v>2152</v>
      </c>
      <c r="S12294" s="4">
        <v>9.1999999999999993</v>
      </c>
      <c r="T12294" t="s">
        <v>95</v>
      </c>
    </row>
    <row r="12295" spans="1:20" x14ac:dyDescent="0.35">
      <c r="A12295" t="s">
        <v>23782</v>
      </c>
      <c r="B12295" s="5" t="s">
        <v>49</v>
      </c>
      <c r="C12295" s="6">
        <v>108378</v>
      </c>
      <c r="D12295" t="s">
        <v>120</v>
      </c>
      <c r="E12295">
        <v>97540</v>
      </c>
      <c r="F12295" s="5" t="s">
        <v>50</v>
      </c>
      <c r="G12295" s="5" t="s">
        <v>59</v>
      </c>
      <c r="H12295" s="5" t="s">
        <v>121</v>
      </c>
      <c r="I12295" t="s">
        <v>44</v>
      </c>
      <c r="J12295" t="s">
        <v>121</v>
      </c>
      <c r="K12295">
        <v>0</v>
      </c>
      <c r="L12295" s="5" t="s">
        <v>23783</v>
      </c>
      <c r="M12295" s="5" t="s">
        <v>70</v>
      </c>
      <c r="N12295">
        <v>2</v>
      </c>
      <c r="O12295" t="s">
        <v>78</v>
      </c>
      <c r="P12295" s="1">
        <v>45425</v>
      </c>
      <c r="Q12295" s="1">
        <v>45451</v>
      </c>
      <c r="R12295">
        <v>2394</v>
      </c>
      <c r="S12295" s="4">
        <v>8.6</v>
      </c>
      <c r="T12295" t="s">
        <v>108</v>
      </c>
    </row>
    <row r="12296" spans="1:20" x14ac:dyDescent="0.35">
      <c r="A12296" t="s">
        <v>23784</v>
      </c>
      <c r="B12296" s="5" t="s">
        <v>100</v>
      </c>
      <c r="C12296" s="6">
        <v>66720</v>
      </c>
      <c r="D12296" t="s">
        <v>22</v>
      </c>
      <c r="E12296">
        <v>66720</v>
      </c>
      <c r="F12296" s="5" t="s">
        <v>58</v>
      </c>
      <c r="G12296" s="5" t="s">
        <v>51</v>
      </c>
      <c r="H12296" s="5" t="s">
        <v>97</v>
      </c>
      <c r="I12296" t="s">
        <v>26</v>
      </c>
      <c r="J12296" t="s">
        <v>354</v>
      </c>
      <c r="K12296">
        <v>0</v>
      </c>
      <c r="L12296" s="5" t="s">
        <v>9633</v>
      </c>
      <c r="M12296" s="5" t="s">
        <v>37</v>
      </c>
      <c r="N12296">
        <v>0</v>
      </c>
      <c r="O12296" t="s">
        <v>71</v>
      </c>
      <c r="P12296" s="1">
        <v>45410</v>
      </c>
      <c r="Q12296" s="1">
        <v>45465</v>
      </c>
      <c r="R12296">
        <v>2040</v>
      </c>
      <c r="S12296" s="4">
        <v>6.9</v>
      </c>
      <c r="T12296" t="s">
        <v>243</v>
      </c>
    </row>
    <row r="12297" spans="1:20" x14ac:dyDescent="0.35">
      <c r="A12297" t="s">
        <v>23785</v>
      </c>
      <c r="B12297" s="5" t="s">
        <v>28802</v>
      </c>
      <c r="C12297" s="6">
        <v>103843</v>
      </c>
      <c r="D12297" t="s">
        <v>41</v>
      </c>
      <c r="E12297">
        <v>88267</v>
      </c>
      <c r="F12297" s="5" t="s">
        <v>50</v>
      </c>
      <c r="G12297" s="5" t="s">
        <v>24</v>
      </c>
      <c r="H12297" s="5" t="s">
        <v>43</v>
      </c>
      <c r="I12297" t="s">
        <v>35</v>
      </c>
      <c r="J12297" t="s">
        <v>43</v>
      </c>
      <c r="K12297">
        <v>100</v>
      </c>
      <c r="L12297" s="5" t="s">
        <v>23786</v>
      </c>
      <c r="M12297" s="5" t="s">
        <v>54</v>
      </c>
      <c r="N12297">
        <v>3</v>
      </c>
      <c r="O12297" t="s">
        <v>112</v>
      </c>
      <c r="P12297" s="1">
        <v>45750</v>
      </c>
      <c r="Q12297" s="1">
        <v>45803</v>
      </c>
      <c r="R12297">
        <v>789</v>
      </c>
      <c r="S12297" s="4">
        <v>8.4</v>
      </c>
      <c r="T12297" t="s">
        <v>118</v>
      </c>
    </row>
    <row r="12298" spans="1:20" x14ac:dyDescent="0.35">
      <c r="A12298" t="s">
        <v>23787</v>
      </c>
      <c r="B12298" s="5" t="s">
        <v>105</v>
      </c>
      <c r="C12298" s="6">
        <v>180949</v>
      </c>
      <c r="D12298" t="s">
        <v>22</v>
      </c>
      <c r="E12298">
        <v>180949</v>
      </c>
      <c r="F12298" s="5" t="s">
        <v>66</v>
      </c>
      <c r="G12298" s="5" t="s">
        <v>51</v>
      </c>
      <c r="H12298" s="5" t="s">
        <v>68</v>
      </c>
      <c r="I12298" t="s">
        <v>26</v>
      </c>
      <c r="J12298" t="s">
        <v>68</v>
      </c>
      <c r="K12298">
        <v>0</v>
      </c>
      <c r="L12298" s="5" t="s">
        <v>23788</v>
      </c>
      <c r="M12298" s="5" t="s">
        <v>28</v>
      </c>
      <c r="N12298">
        <v>7</v>
      </c>
      <c r="O12298" t="s">
        <v>141</v>
      </c>
      <c r="P12298" s="1">
        <v>45411</v>
      </c>
      <c r="Q12298" s="1">
        <v>45460</v>
      </c>
      <c r="R12298">
        <v>740</v>
      </c>
      <c r="S12298" s="4">
        <v>8.6</v>
      </c>
      <c r="T12298" t="s">
        <v>30</v>
      </c>
    </row>
    <row r="12299" spans="1:20" x14ac:dyDescent="0.35">
      <c r="A12299" t="s">
        <v>23789</v>
      </c>
      <c r="B12299" s="5" t="s">
        <v>57</v>
      </c>
      <c r="C12299" s="6">
        <v>320986</v>
      </c>
      <c r="D12299" t="s">
        <v>22</v>
      </c>
      <c r="E12299">
        <v>320986</v>
      </c>
      <c r="F12299" s="5" t="s">
        <v>23</v>
      </c>
      <c r="G12299" s="5" t="s">
        <v>42</v>
      </c>
      <c r="H12299" s="5" t="s">
        <v>101</v>
      </c>
      <c r="I12299" t="s">
        <v>35</v>
      </c>
      <c r="J12299" t="s">
        <v>101</v>
      </c>
      <c r="K12299">
        <v>100</v>
      </c>
      <c r="L12299" s="5" t="s">
        <v>23790</v>
      </c>
      <c r="M12299" s="5" t="s">
        <v>37</v>
      </c>
      <c r="N12299">
        <v>11</v>
      </c>
      <c r="O12299" t="s">
        <v>147</v>
      </c>
      <c r="P12299" s="1">
        <v>45716</v>
      </c>
      <c r="Q12299" s="1">
        <v>45731</v>
      </c>
      <c r="R12299">
        <v>1339</v>
      </c>
      <c r="S12299" s="4">
        <v>8.6999999999999993</v>
      </c>
      <c r="T12299" t="s">
        <v>136</v>
      </c>
    </row>
    <row r="12300" spans="1:20" x14ac:dyDescent="0.35">
      <c r="A12300" t="s">
        <v>23791</v>
      </c>
      <c r="B12300" s="5" t="s">
        <v>28799</v>
      </c>
      <c r="C12300" s="6">
        <v>164065</v>
      </c>
      <c r="D12300" t="s">
        <v>65</v>
      </c>
      <c r="E12300">
        <v>213285</v>
      </c>
      <c r="F12300" s="5" t="s">
        <v>66</v>
      </c>
      <c r="G12300" s="5" t="s">
        <v>24</v>
      </c>
      <c r="H12300" s="5" t="s">
        <v>67</v>
      </c>
      <c r="I12300" t="s">
        <v>35</v>
      </c>
      <c r="J12300" t="s">
        <v>67</v>
      </c>
      <c r="K12300">
        <v>100</v>
      </c>
      <c r="L12300" s="5" t="s">
        <v>23792</v>
      </c>
      <c r="M12300" s="5" t="s">
        <v>37</v>
      </c>
      <c r="N12300">
        <v>9</v>
      </c>
      <c r="O12300" t="s">
        <v>71</v>
      </c>
      <c r="P12300" s="1">
        <v>45554</v>
      </c>
      <c r="Q12300" s="1">
        <v>45598</v>
      </c>
      <c r="R12300">
        <v>1815</v>
      </c>
      <c r="S12300" s="4">
        <v>8.8000000000000007</v>
      </c>
      <c r="T12300" t="s">
        <v>30</v>
      </c>
    </row>
    <row r="12301" spans="1:20" x14ac:dyDescent="0.35">
      <c r="A12301" t="s">
        <v>23793</v>
      </c>
      <c r="B12301" s="5" t="s">
        <v>174</v>
      </c>
      <c r="C12301" s="6">
        <v>84134</v>
      </c>
      <c r="D12301" t="s">
        <v>22</v>
      </c>
      <c r="E12301">
        <v>84134</v>
      </c>
      <c r="F12301" s="5" t="s">
        <v>50</v>
      </c>
      <c r="G12301" s="5" t="s">
        <v>59</v>
      </c>
      <c r="H12301" s="5" t="s">
        <v>25</v>
      </c>
      <c r="I12301" t="s">
        <v>44</v>
      </c>
      <c r="J12301" t="s">
        <v>25</v>
      </c>
      <c r="K12301">
        <v>0</v>
      </c>
      <c r="L12301" s="5" t="s">
        <v>23794</v>
      </c>
      <c r="M12301" s="5" t="s">
        <v>54</v>
      </c>
      <c r="N12301">
        <v>3</v>
      </c>
      <c r="O12301" t="s">
        <v>112</v>
      </c>
      <c r="P12301" s="1">
        <v>45320</v>
      </c>
      <c r="Q12301" s="1">
        <v>45341</v>
      </c>
      <c r="R12301">
        <v>2364</v>
      </c>
      <c r="S12301" s="4">
        <v>8.1999999999999993</v>
      </c>
      <c r="T12301" t="s">
        <v>243</v>
      </c>
    </row>
    <row r="12302" spans="1:20" x14ac:dyDescent="0.35">
      <c r="A12302" t="s">
        <v>23795</v>
      </c>
      <c r="B12302" s="5" t="s">
        <v>28799</v>
      </c>
      <c r="C12302" s="6">
        <v>59000</v>
      </c>
      <c r="D12302" t="s">
        <v>22</v>
      </c>
      <c r="E12302">
        <v>59000</v>
      </c>
      <c r="F12302" s="5" t="s">
        <v>58</v>
      </c>
      <c r="G12302" s="5" t="s">
        <v>59</v>
      </c>
      <c r="H12302" s="5" t="s">
        <v>129</v>
      </c>
      <c r="I12302" t="s">
        <v>35</v>
      </c>
      <c r="J12302" t="s">
        <v>129</v>
      </c>
      <c r="K12302">
        <v>0</v>
      </c>
      <c r="L12302" s="5" t="s">
        <v>23796</v>
      </c>
      <c r="M12302" s="5" t="s">
        <v>70</v>
      </c>
      <c r="N12302">
        <v>0</v>
      </c>
      <c r="O12302" t="s">
        <v>135</v>
      </c>
      <c r="P12302" s="1">
        <v>45613</v>
      </c>
      <c r="Q12302" s="1">
        <v>45673</v>
      </c>
      <c r="R12302">
        <v>975</v>
      </c>
      <c r="S12302" s="4">
        <v>6.3</v>
      </c>
      <c r="T12302" t="s">
        <v>79</v>
      </c>
    </row>
    <row r="12303" spans="1:20" x14ac:dyDescent="0.35">
      <c r="A12303" t="s">
        <v>23797</v>
      </c>
      <c r="B12303" s="5" t="s">
        <v>174</v>
      </c>
      <c r="C12303" s="6">
        <v>184365</v>
      </c>
      <c r="D12303" t="s">
        <v>22</v>
      </c>
      <c r="E12303">
        <v>184365</v>
      </c>
      <c r="F12303" s="5" t="s">
        <v>23</v>
      </c>
      <c r="G12303" s="5" t="s">
        <v>51</v>
      </c>
      <c r="H12303" s="5" t="s">
        <v>25</v>
      </c>
      <c r="I12303" t="s">
        <v>26</v>
      </c>
      <c r="J12303" t="s">
        <v>25</v>
      </c>
      <c r="K12303">
        <v>50</v>
      </c>
      <c r="L12303" s="5" t="s">
        <v>23798</v>
      </c>
      <c r="M12303" s="5" t="s">
        <v>37</v>
      </c>
      <c r="N12303">
        <v>17</v>
      </c>
      <c r="O12303" t="s">
        <v>46</v>
      </c>
      <c r="P12303" s="1">
        <v>45372</v>
      </c>
      <c r="Q12303" s="1">
        <v>45387</v>
      </c>
      <c r="R12303">
        <v>2378</v>
      </c>
      <c r="S12303" s="4">
        <v>5.9</v>
      </c>
      <c r="T12303" t="s">
        <v>55</v>
      </c>
    </row>
    <row r="12304" spans="1:20" x14ac:dyDescent="0.35">
      <c r="A12304" t="s">
        <v>23799</v>
      </c>
      <c r="B12304" s="5" t="s">
        <v>28802</v>
      </c>
      <c r="C12304" s="6">
        <v>74246</v>
      </c>
      <c r="D12304" t="s">
        <v>74</v>
      </c>
      <c r="E12304">
        <v>92808</v>
      </c>
      <c r="F12304" s="5" t="s">
        <v>50</v>
      </c>
      <c r="G12304" s="5" t="s">
        <v>24</v>
      </c>
      <c r="H12304" s="5" t="s">
        <v>75</v>
      </c>
      <c r="I12304" t="s">
        <v>44</v>
      </c>
      <c r="J12304" t="s">
        <v>354</v>
      </c>
      <c r="K12304">
        <v>100</v>
      </c>
      <c r="L12304" s="5" t="s">
        <v>23800</v>
      </c>
      <c r="M12304" s="5" t="s">
        <v>70</v>
      </c>
      <c r="N12304">
        <v>2</v>
      </c>
      <c r="O12304" t="s">
        <v>46</v>
      </c>
      <c r="P12304" s="1">
        <v>45515</v>
      </c>
      <c r="Q12304" s="1">
        <v>45587</v>
      </c>
      <c r="R12304">
        <v>819</v>
      </c>
      <c r="S12304" s="4">
        <v>5.2</v>
      </c>
      <c r="T12304" t="s">
        <v>38</v>
      </c>
    </row>
    <row r="12305" spans="1:20" x14ac:dyDescent="0.35">
      <c r="A12305" t="s">
        <v>23801</v>
      </c>
      <c r="B12305" s="5" t="s">
        <v>28800</v>
      </c>
      <c r="C12305" s="6">
        <v>116928</v>
      </c>
      <c r="D12305" t="s">
        <v>22</v>
      </c>
      <c r="E12305">
        <v>116928</v>
      </c>
      <c r="F12305" s="5" t="s">
        <v>66</v>
      </c>
      <c r="G12305" s="5" t="s">
        <v>24</v>
      </c>
      <c r="H12305" s="5" t="s">
        <v>129</v>
      </c>
      <c r="I12305" t="s">
        <v>44</v>
      </c>
      <c r="J12305" t="s">
        <v>129</v>
      </c>
      <c r="K12305">
        <v>0</v>
      </c>
      <c r="L12305" s="5" t="s">
        <v>23802</v>
      </c>
      <c r="M12305" s="5" t="s">
        <v>54</v>
      </c>
      <c r="N12305">
        <v>7</v>
      </c>
      <c r="O12305" t="s">
        <v>62</v>
      </c>
      <c r="P12305" s="1">
        <v>45382</v>
      </c>
      <c r="Q12305" s="1">
        <v>45404</v>
      </c>
      <c r="R12305">
        <v>1068</v>
      </c>
      <c r="S12305" s="4">
        <v>5.2</v>
      </c>
      <c r="T12305" t="s">
        <v>79</v>
      </c>
    </row>
    <row r="12306" spans="1:20" x14ac:dyDescent="0.35">
      <c r="A12306" t="s">
        <v>23803</v>
      </c>
      <c r="B12306" s="5" t="s">
        <v>105</v>
      </c>
      <c r="C12306" s="6">
        <v>64457</v>
      </c>
      <c r="D12306" t="s">
        <v>22</v>
      </c>
      <c r="E12306">
        <v>64457</v>
      </c>
      <c r="F12306" s="5" t="s">
        <v>66</v>
      </c>
      <c r="G12306" s="5" t="s">
        <v>59</v>
      </c>
      <c r="H12306" s="5" t="s">
        <v>157</v>
      </c>
      <c r="I12306" t="s">
        <v>35</v>
      </c>
      <c r="J12306" t="s">
        <v>157</v>
      </c>
      <c r="K12306">
        <v>50</v>
      </c>
      <c r="L12306" s="5" t="s">
        <v>23804</v>
      </c>
      <c r="M12306" s="5" t="s">
        <v>54</v>
      </c>
      <c r="N12306">
        <v>7</v>
      </c>
      <c r="O12306" t="s">
        <v>62</v>
      </c>
      <c r="P12306" s="1">
        <v>45378</v>
      </c>
      <c r="Q12306" s="1">
        <v>45429</v>
      </c>
      <c r="R12306">
        <v>915</v>
      </c>
      <c r="S12306" s="4">
        <v>9.4</v>
      </c>
      <c r="T12306" t="s">
        <v>108</v>
      </c>
    </row>
    <row r="12307" spans="1:20" x14ac:dyDescent="0.35">
      <c r="A12307" t="s">
        <v>23805</v>
      </c>
      <c r="B12307" s="5" t="s">
        <v>28802</v>
      </c>
      <c r="C12307" s="6">
        <v>34017</v>
      </c>
      <c r="D12307" t="s">
        <v>22</v>
      </c>
      <c r="E12307">
        <v>34017</v>
      </c>
      <c r="F12307" s="5" t="s">
        <v>58</v>
      </c>
      <c r="G12307" s="5" t="s">
        <v>42</v>
      </c>
      <c r="H12307" s="5" t="s">
        <v>157</v>
      </c>
      <c r="I12307" t="s">
        <v>44</v>
      </c>
      <c r="J12307" t="s">
        <v>157</v>
      </c>
      <c r="K12307">
        <v>50</v>
      </c>
      <c r="L12307" s="5" t="s">
        <v>23806</v>
      </c>
      <c r="M12307" s="5" t="s">
        <v>28</v>
      </c>
      <c r="N12307">
        <v>1</v>
      </c>
      <c r="O12307" t="s">
        <v>88</v>
      </c>
      <c r="P12307" s="1">
        <v>45717</v>
      </c>
      <c r="Q12307" s="1">
        <v>45762</v>
      </c>
      <c r="R12307">
        <v>1811</v>
      </c>
      <c r="S12307" s="4">
        <v>8.1</v>
      </c>
      <c r="T12307" t="s">
        <v>55</v>
      </c>
    </row>
    <row r="12308" spans="1:20" x14ac:dyDescent="0.35">
      <c r="A12308" t="s">
        <v>23807</v>
      </c>
      <c r="B12308" s="5" t="s">
        <v>105</v>
      </c>
      <c r="C12308" s="6">
        <v>86245</v>
      </c>
      <c r="D12308" t="s">
        <v>22</v>
      </c>
      <c r="E12308">
        <v>86245</v>
      </c>
      <c r="F12308" s="5" t="s">
        <v>58</v>
      </c>
      <c r="G12308" s="5" t="s">
        <v>51</v>
      </c>
      <c r="H12308" s="5" t="s">
        <v>129</v>
      </c>
      <c r="I12308" t="s">
        <v>35</v>
      </c>
      <c r="J12308" t="s">
        <v>129</v>
      </c>
      <c r="K12308">
        <v>0</v>
      </c>
      <c r="L12308" s="5" t="s">
        <v>23808</v>
      </c>
      <c r="M12308" s="5" t="s">
        <v>70</v>
      </c>
      <c r="N12308">
        <v>1</v>
      </c>
      <c r="O12308" t="s">
        <v>71</v>
      </c>
      <c r="P12308" s="1">
        <v>45426</v>
      </c>
      <c r="Q12308" s="1">
        <v>45467</v>
      </c>
      <c r="R12308">
        <v>1477</v>
      </c>
      <c r="S12308" s="4">
        <v>6.9</v>
      </c>
      <c r="T12308" t="s">
        <v>118</v>
      </c>
    </row>
    <row r="12309" spans="1:20" x14ac:dyDescent="0.35">
      <c r="A12309" t="s">
        <v>23809</v>
      </c>
      <c r="B12309" s="5" t="s">
        <v>174</v>
      </c>
      <c r="C12309" s="6">
        <v>304034</v>
      </c>
      <c r="D12309" t="s">
        <v>22</v>
      </c>
      <c r="E12309">
        <v>304034</v>
      </c>
      <c r="F12309" s="5" t="s">
        <v>23</v>
      </c>
      <c r="G12309" s="5" t="s">
        <v>42</v>
      </c>
      <c r="H12309" s="5" t="s">
        <v>97</v>
      </c>
      <c r="I12309" t="s">
        <v>26</v>
      </c>
      <c r="J12309" t="s">
        <v>97</v>
      </c>
      <c r="K12309">
        <v>50</v>
      </c>
      <c r="L12309" s="5" t="s">
        <v>23810</v>
      </c>
      <c r="M12309" s="5" t="s">
        <v>70</v>
      </c>
      <c r="N12309">
        <v>11</v>
      </c>
      <c r="O12309" t="s">
        <v>167</v>
      </c>
      <c r="P12309" s="1">
        <v>45297</v>
      </c>
      <c r="Q12309" s="1">
        <v>45314</v>
      </c>
      <c r="R12309">
        <v>683</v>
      </c>
      <c r="S12309" s="4">
        <v>9</v>
      </c>
      <c r="T12309" t="s">
        <v>103</v>
      </c>
    </row>
    <row r="12310" spans="1:20" x14ac:dyDescent="0.35">
      <c r="A12310" t="s">
        <v>23811</v>
      </c>
      <c r="B12310" s="5" t="s">
        <v>28800</v>
      </c>
      <c r="C12310" s="6">
        <v>207016</v>
      </c>
      <c r="D12310" t="s">
        <v>22</v>
      </c>
      <c r="E12310">
        <v>207016</v>
      </c>
      <c r="F12310" s="5" t="s">
        <v>23</v>
      </c>
      <c r="G12310" s="5" t="s">
        <v>59</v>
      </c>
      <c r="H12310" s="5" t="s">
        <v>52</v>
      </c>
      <c r="I12310" t="s">
        <v>44</v>
      </c>
      <c r="J12310" t="s">
        <v>52</v>
      </c>
      <c r="K12310">
        <v>100</v>
      </c>
      <c r="L12310" s="5" t="s">
        <v>23812</v>
      </c>
      <c r="M12310" s="5" t="s">
        <v>28</v>
      </c>
      <c r="N12310">
        <v>11</v>
      </c>
      <c r="O12310" t="s">
        <v>147</v>
      </c>
      <c r="P12310" s="1">
        <v>45637</v>
      </c>
      <c r="Q12310" s="1">
        <v>45663</v>
      </c>
      <c r="R12310">
        <v>593</v>
      </c>
      <c r="S12310" s="4">
        <v>5.3</v>
      </c>
      <c r="T12310" t="s">
        <v>79</v>
      </c>
    </row>
    <row r="12311" spans="1:20" x14ac:dyDescent="0.35">
      <c r="A12311" t="s">
        <v>23813</v>
      </c>
      <c r="B12311" s="5" t="s">
        <v>28802</v>
      </c>
      <c r="C12311" s="6">
        <v>192387</v>
      </c>
      <c r="D12311" t="s">
        <v>92</v>
      </c>
      <c r="E12311">
        <v>144290</v>
      </c>
      <c r="F12311" s="5" t="s">
        <v>23</v>
      </c>
      <c r="G12311" s="5" t="s">
        <v>51</v>
      </c>
      <c r="H12311" s="5" t="s">
        <v>93</v>
      </c>
      <c r="I12311" t="s">
        <v>26</v>
      </c>
      <c r="J12311" t="s">
        <v>67</v>
      </c>
      <c r="K12311">
        <v>50</v>
      </c>
      <c r="L12311" s="5" t="s">
        <v>23814</v>
      </c>
      <c r="M12311" s="5" t="s">
        <v>54</v>
      </c>
      <c r="N12311">
        <v>17</v>
      </c>
      <c r="O12311" t="s">
        <v>85</v>
      </c>
      <c r="P12311" s="1">
        <v>45553</v>
      </c>
      <c r="Q12311" s="1">
        <v>45618</v>
      </c>
      <c r="R12311">
        <v>2353</v>
      </c>
      <c r="S12311" s="4">
        <v>8.6</v>
      </c>
      <c r="T12311" t="s">
        <v>153</v>
      </c>
    </row>
    <row r="12312" spans="1:20" x14ac:dyDescent="0.35">
      <c r="A12312" t="s">
        <v>23815</v>
      </c>
      <c r="B12312" s="5" t="s">
        <v>174</v>
      </c>
      <c r="C12312" s="6">
        <v>23733</v>
      </c>
      <c r="D12312" t="s">
        <v>22</v>
      </c>
      <c r="E12312">
        <v>23733</v>
      </c>
      <c r="F12312" s="5" t="s">
        <v>50</v>
      </c>
      <c r="G12312" s="5" t="s">
        <v>59</v>
      </c>
      <c r="H12312" s="5" t="s">
        <v>116</v>
      </c>
      <c r="I12312" t="s">
        <v>44</v>
      </c>
      <c r="J12312" t="s">
        <v>121</v>
      </c>
      <c r="K12312">
        <v>100</v>
      </c>
      <c r="L12312" s="5" t="s">
        <v>23816</v>
      </c>
      <c r="M12312" s="5" t="s">
        <v>70</v>
      </c>
      <c r="N12312">
        <v>3</v>
      </c>
      <c r="O12312" t="s">
        <v>78</v>
      </c>
      <c r="P12312" s="1">
        <v>45529</v>
      </c>
      <c r="Q12312" s="1">
        <v>45550</v>
      </c>
      <c r="R12312">
        <v>628</v>
      </c>
      <c r="S12312" s="4">
        <v>8.6</v>
      </c>
      <c r="T12312" t="s">
        <v>63</v>
      </c>
    </row>
    <row r="12313" spans="1:20" x14ac:dyDescent="0.35">
      <c r="A12313" t="s">
        <v>23817</v>
      </c>
      <c r="B12313" s="5" t="s">
        <v>28802</v>
      </c>
      <c r="C12313" s="6">
        <v>154274</v>
      </c>
      <c r="D12313" t="s">
        <v>22</v>
      </c>
      <c r="E12313">
        <v>154274</v>
      </c>
      <c r="F12313" s="5" t="s">
        <v>66</v>
      </c>
      <c r="G12313" s="5" t="s">
        <v>24</v>
      </c>
      <c r="H12313" s="5" t="s">
        <v>97</v>
      </c>
      <c r="I12313" t="s">
        <v>35</v>
      </c>
      <c r="J12313" t="s">
        <v>101</v>
      </c>
      <c r="K12313">
        <v>0</v>
      </c>
      <c r="L12313" s="5" t="s">
        <v>23818</v>
      </c>
      <c r="M12313" s="5" t="s">
        <v>54</v>
      </c>
      <c r="N12313">
        <v>9</v>
      </c>
      <c r="O12313" t="s">
        <v>167</v>
      </c>
      <c r="P12313" s="1">
        <v>45335</v>
      </c>
      <c r="Q12313" s="1">
        <v>45378</v>
      </c>
      <c r="R12313">
        <v>1673</v>
      </c>
      <c r="S12313" s="4">
        <v>6</v>
      </c>
      <c r="T12313" t="s">
        <v>95</v>
      </c>
    </row>
    <row r="12314" spans="1:20" x14ac:dyDescent="0.35">
      <c r="A12314" t="s">
        <v>23819</v>
      </c>
      <c r="B12314" s="5" t="s">
        <v>217</v>
      </c>
      <c r="C12314" s="6">
        <v>43529</v>
      </c>
      <c r="D12314" t="s">
        <v>22</v>
      </c>
      <c r="E12314">
        <v>43529</v>
      </c>
      <c r="F12314" s="5" t="s">
        <v>50</v>
      </c>
      <c r="G12314" s="5" t="s">
        <v>42</v>
      </c>
      <c r="H12314" s="5" t="s">
        <v>157</v>
      </c>
      <c r="I12314" t="s">
        <v>44</v>
      </c>
      <c r="J12314" t="s">
        <v>359</v>
      </c>
      <c r="K12314">
        <v>50</v>
      </c>
      <c r="L12314" s="5" t="s">
        <v>23820</v>
      </c>
      <c r="M12314" s="5" t="s">
        <v>70</v>
      </c>
      <c r="N12314">
        <v>4</v>
      </c>
      <c r="O12314" t="s">
        <v>131</v>
      </c>
      <c r="P12314" s="1">
        <v>45661</v>
      </c>
      <c r="Q12314" s="1">
        <v>45715</v>
      </c>
      <c r="R12314">
        <v>855</v>
      </c>
      <c r="S12314" s="4">
        <v>8.4</v>
      </c>
      <c r="T12314" t="s">
        <v>153</v>
      </c>
    </row>
    <row r="12315" spans="1:20" x14ac:dyDescent="0.35">
      <c r="A12315" t="s">
        <v>23821</v>
      </c>
      <c r="B12315" s="5" t="s">
        <v>28799</v>
      </c>
      <c r="C12315" s="6">
        <v>214849</v>
      </c>
      <c r="D12315" t="s">
        <v>41</v>
      </c>
      <c r="E12315">
        <v>182622</v>
      </c>
      <c r="F12315" s="5" t="s">
        <v>23</v>
      </c>
      <c r="G12315" s="5" t="s">
        <v>51</v>
      </c>
      <c r="H12315" s="5" t="s">
        <v>151</v>
      </c>
      <c r="I12315" t="s">
        <v>26</v>
      </c>
      <c r="J12315" t="s">
        <v>151</v>
      </c>
      <c r="K12315">
        <v>50</v>
      </c>
      <c r="L12315" s="5" t="s">
        <v>23822</v>
      </c>
      <c r="M12315" s="5" t="s">
        <v>37</v>
      </c>
      <c r="N12315">
        <v>11</v>
      </c>
      <c r="O12315" t="s">
        <v>88</v>
      </c>
      <c r="P12315" s="1">
        <v>45590</v>
      </c>
      <c r="Q12315" s="1">
        <v>45605</v>
      </c>
      <c r="R12315">
        <v>2133</v>
      </c>
      <c r="S12315" s="4">
        <v>8.4</v>
      </c>
      <c r="T12315" t="s">
        <v>243</v>
      </c>
    </row>
    <row r="12316" spans="1:20" x14ac:dyDescent="0.35">
      <c r="A12316" t="s">
        <v>23823</v>
      </c>
      <c r="B12316" s="5" t="s">
        <v>28802</v>
      </c>
      <c r="C12316" s="6">
        <v>49530</v>
      </c>
      <c r="D12316" t="s">
        <v>22</v>
      </c>
      <c r="E12316">
        <v>49530</v>
      </c>
      <c r="F12316" s="5" t="s">
        <v>50</v>
      </c>
      <c r="G12316" s="5" t="s">
        <v>24</v>
      </c>
      <c r="H12316" s="5" t="s">
        <v>157</v>
      </c>
      <c r="I12316" t="s">
        <v>26</v>
      </c>
      <c r="J12316" t="s">
        <v>157</v>
      </c>
      <c r="K12316">
        <v>50</v>
      </c>
      <c r="L12316" s="5" t="s">
        <v>23824</v>
      </c>
      <c r="M12316" s="5" t="s">
        <v>54</v>
      </c>
      <c r="N12316">
        <v>3</v>
      </c>
      <c r="O12316" t="s">
        <v>29</v>
      </c>
      <c r="P12316" s="1">
        <v>45642</v>
      </c>
      <c r="Q12316" s="1">
        <v>45700</v>
      </c>
      <c r="R12316">
        <v>1247</v>
      </c>
      <c r="S12316" s="4">
        <v>5.3</v>
      </c>
      <c r="T12316" t="s">
        <v>243</v>
      </c>
    </row>
    <row r="12317" spans="1:20" x14ac:dyDescent="0.35">
      <c r="A12317" t="s">
        <v>23825</v>
      </c>
      <c r="B12317" s="5" t="s">
        <v>28799</v>
      </c>
      <c r="C12317" s="6">
        <v>90866</v>
      </c>
      <c r="D12317" t="s">
        <v>22</v>
      </c>
      <c r="E12317">
        <v>90866</v>
      </c>
      <c r="F12317" s="5" t="s">
        <v>58</v>
      </c>
      <c r="G12317" s="5" t="s">
        <v>51</v>
      </c>
      <c r="H12317" s="5" t="s">
        <v>97</v>
      </c>
      <c r="I12317" t="s">
        <v>44</v>
      </c>
      <c r="J12317" t="s">
        <v>97</v>
      </c>
      <c r="K12317">
        <v>0</v>
      </c>
      <c r="L12317" s="5" t="s">
        <v>23826</v>
      </c>
      <c r="M12317" s="5" t="s">
        <v>54</v>
      </c>
      <c r="N12317">
        <v>1</v>
      </c>
      <c r="O12317" t="s">
        <v>131</v>
      </c>
      <c r="P12317" s="1">
        <v>45539</v>
      </c>
      <c r="Q12317" s="1">
        <v>45599</v>
      </c>
      <c r="R12317">
        <v>2019</v>
      </c>
      <c r="S12317" s="4">
        <v>9.6</v>
      </c>
      <c r="T12317" t="s">
        <v>136</v>
      </c>
    </row>
    <row r="12318" spans="1:20" x14ac:dyDescent="0.35">
      <c r="A12318" t="s">
        <v>23827</v>
      </c>
      <c r="B12318" s="5" t="s">
        <v>105</v>
      </c>
      <c r="C12318" s="6">
        <v>38519</v>
      </c>
      <c r="D12318" t="s">
        <v>22</v>
      </c>
      <c r="E12318">
        <v>38519</v>
      </c>
      <c r="F12318" s="5" t="s">
        <v>58</v>
      </c>
      <c r="G12318" s="5" t="s">
        <v>42</v>
      </c>
      <c r="H12318" s="5" t="s">
        <v>165</v>
      </c>
      <c r="I12318" t="s">
        <v>44</v>
      </c>
      <c r="J12318" t="s">
        <v>165</v>
      </c>
      <c r="K12318">
        <v>0</v>
      </c>
      <c r="L12318" s="5" t="s">
        <v>23828</v>
      </c>
      <c r="M12318" s="5" t="s">
        <v>54</v>
      </c>
      <c r="N12318">
        <v>1</v>
      </c>
      <c r="O12318" t="s">
        <v>112</v>
      </c>
      <c r="P12318" s="1">
        <v>45477</v>
      </c>
      <c r="Q12318" s="1">
        <v>45537</v>
      </c>
      <c r="R12318">
        <v>1845</v>
      </c>
      <c r="S12318" s="4">
        <v>5.3</v>
      </c>
      <c r="T12318" t="s">
        <v>95</v>
      </c>
    </row>
    <row r="12319" spans="1:20" x14ac:dyDescent="0.35">
      <c r="A12319" t="s">
        <v>23829</v>
      </c>
      <c r="B12319" s="5" t="s">
        <v>105</v>
      </c>
      <c r="C12319" s="6">
        <v>190560</v>
      </c>
      <c r="D12319" t="s">
        <v>65</v>
      </c>
      <c r="E12319">
        <v>247728</v>
      </c>
      <c r="F12319" s="5" t="s">
        <v>23</v>
      </c>
      <c r="G12319" s="5" t="s">
        <v>24</v>
      </c>
      <c r="H12319" s="5" t="s">
        <v>67</v>
      </c>
      <c r="I12319" t="s">
        <v>35</v>
      </c>
      <c r="J12319" t="s">
        <v>67</v>
      </c>
      <c r="K12319">
        <v>50</v>
      </c>
      <c r="L12319" s="5" t="s">
        <v>23830</v>
      </c>
      <c r="M12319" s="5" t="s">
        <v>54</v>
      </c>
      <c r="N12319">
        <v>14</v>
      </c>
      <c r="O12319" t="s">
        <v>46</v>
      </c>
      <c r="P12319" s="1">
        <v>45298</v>
      </c>
      <c r="Q12319" s="1">
        <v>45357</v>
      </c>
      <c r="R12319">
        <v>1253</v>
      </c>
      <c r="S12319" s="4">
        <v>8.5</v>
      </c>
      <c r="T12319" t="s">
        <v>153</v>
      </c>
    </row>
    <row r="12320" spans="1:20" x14ac:dyDescent="0.35">
      <c r="A12320" t="s">
        <v>23831</v>
      </c>
      <c r="B12320" s="5" t="s">
        <v>21</v>
      </c>
      <c r="C12320" s="6">
        <v>111397</v>
      </c>
      <c r="D12320" t="s">
        <v>22</v>
      </c>
      <c r="E12320">
        <v>111397</v>
      </c>
      <c r="F12320" s="5" t="s">
        <v>66</v>
      </c>
      <c r="G12320" s="5" t="s">
        <v>51</v>
      </c>
      <c r="H12320" s="5" t="s">
        <v>25</v>
      </c>
      <c r="I12320" t="s">
        <v>26</v>
      </c>
      <c r="J12320" t="s">
        <v>25</v>
      </c>
      <c r="K12320">
        <v>0</v>
      </c>
      <c r="L12320" s="5" t="s">
        <v>23832</v>
      </c>
      <c r="M12320" s="5" t="s">
        <v>37</v>
      </c>
      <c r="N12320">
        <v>9</v>
      </c>
      <c r="O12320" t="s">
        <v>112</v>
      </c>
      <c r="P12320" s="1">
        <v>45403</v>
      </c>
      <c r="Q12320" s="1">
        <v>45439</v>
      </c>
      <c r="R12320">
        <v>2032</v>
      </c>
      <c r="S12320" s="4">
        <v>9.6</v>
      </c>
      <c r="T12320" t="s">
        <v>95</v>
      </c>
    </row>
    <row r="12321" spans="1:20" x14ac:dyDescent="0.35">
      <c r="A12321" t="s">
        <v>23833</v>
      </c>
      <c r="B12321" s="5" t="s">
        <v>32</v>
      </c>
      <c r="C12321" s="6">
        <v>100635</v>
      </c>
      <c r="D12321" t="s">
        <v>22</v>
      </c>
      <c r="E12321">
        <v>100635</v>
      </c>
      <c r="F12321" s="5" t="s">
        <v>50</v>
      </c>
      <c r="G12321" s="5" t="s">
        <v>42</v>
      </c>
      <c r="H12321" s="5" t="s">
        <v>52</v>
      </c>
      <c r="I12321" t="s">
        <v>26</v>
      </c>
      <c r="J12321" t="s">
        <v>52</v>
      </c>
      <c r="K12321">
        <v>0</v>
      </c>
      <c r="L12321" s="5" t="s">
        <v>23834</v>
      </c>
      <c r="M12321" s="5" t="s">
        <v>54</v>
      </c>
      <c r="N12321">
        <v>2</v>
      </c>
      <c r="O12321" t="s">
        <v>46</v>
      </c>
      <c r="P12321" s="1">
        <v>45775</v>
      </c>
      <c r="Q12321" s="1">
        <v>45797</v>
      </c>
      <c r="R12321">
        <v>2219</v>
      </c>
      <c r="S12321" s="4">
        <v>9</v>
      </c>
      <c r="T12321" t="s">
        <v>47</v>
      </c>
    </row>
    <row r="12322" spans="1:20" x14ac:dyDescent="0.35">
      <c r="A12322" t="s">
        <v>23835</v>
      </c>
      <c r="B12322" s="5" t="s">
        <v>57</v>
      </c>
      <c r="C12322" s="6">
        <v>108577</v>
      </c>
      <c r="D12322" t="s">
        <v>22</v>
      </c>
      <c r="E12322">
        <v>108577</v>
      </c>
      <c r="F12322" s="5" t="s">
        <v>66</v>
      </c>
      <c r="G12322" s="5" t="s">
        <v>59</v>
      </c>
      <c r="H12322" s="5" t="s">
        <v>52</v>
      </c>
      <c r="I12322" t="s">
        <v>26</v>
      </c>
      <c r="J12322" t="s">
        <v>52</v>
      </c>
      <c r="K12322">
        <v>100</v>
      </c>
      <c r="L12322" s="5" t="s">
        <v>23836</v>
      </c>
      <c r="M12322" s="5" t="s">
        <v>28</v>
      </c>
      <c r="N12322">
        <v>7</v>
      </c>
      <c r="O12322" t="s">
        <v>112</v>
      </c>
      <c r="P12322" s="1">
        <v>45496</v>
      </c>
      <c r="Q12322" s="1">
        <v>45546</v>
      </c>
      <c r="R12322">
        <v>641</v>
      </c>
      <c r="S12322" s="4">
        <v>5</v>
      </c>
      <c r="T12322" t="s">
        <v>30</v>
      </c>
    </row>
    <row r="12323" spans="1:20" x14ac:dyDescent="0.35">
      <c r="A12323" t="s">
        <v>23837</v>
      </c>
      <c r="B12323" s="5" t="s">
        <v>28799</v>
      </c>
      <c r="C12323" s="6">
        <v>34193</v>
      </c>
      <c r="D12323" t="s">
        <v>22</v>
      </c>
      <c r="E12323">
        <v>34193</v>
      </c>
      <c r="F12323" s="5" t="s">
        <v>50</v>
      </c>
      <c r="G12323" s="5" t="s">
        <v>24</v>
      </c>
      <c r="H12323" s="5" t="s">
        <v>116</v>
      </c>
      <c r="I12323" t="s">
        <v>35</v>
      </c>
      <c r="J12323" t="s">
        <v>116</v>
      </c>
      <c r="K12323">
        <v>0</v>
      </c>
      <c r="L12323" s="5" t="s">
        <v>23838</v>
      </c>
      <c r="M12323" s="5" t="s">
        <v>37</v>
      </c>
      <c r="N12323">
        <v>3</v>
      </c>
      <c r="O12323" t="s">
        <v>112</v>
      </c>
      <c r="P12323" s="1">
        <v>45451</v>
      </c>
      <c r="Q12323" s="1">
        <v>45493</v>
      </c>
      <c r="R12323">
        <v>679</v>
      </c>
      <c r="S12323" s="4">
        <v>6.1</v>
      </c>
      <c r="T12323" t="s">
        <v>47</v>
      </c>
    </row>
    <row r="12324" spans="1:20" x14ac:dyDescent="0.35">
      <c r="A12324" t="s">
        <v>23839</v>
      </c>
      <c r="B12324" s="5" t="s">
        <v>28801</v>
      </c>
      <c r="C12324" s="6">
        <v>110241</v>
      </c>
      <c r="D12324" t="s">
        <v>41</v>
      </c>
      <c r="E12324">
        <v>93705</v>
      </c>
      <c r="F12324" s="5" t="s">
        <v>66</v>
      </c>
      <c r="G12324" s="5" t="s">
        <v>24</v>
      </c>
      <c r="H12324" s="5" t="s">
        <v>151</v>
      </c>
      <c r="I12324" t="s">
        <v>26</v>
      </c>
      <c r="J12324" t="s">
        <v>410</v>
      </c>
      <c r="K12324">
        <v>50</v>
      </c>
      <c r="L12324" s="5" t="s">
        <v>23840</v>
      </c>
      <c r="M12324" s="5" t="s">
        <v>37</v>
      </c>
      <c r="N12324">
        <v>6</v>
      </c>
      <c r="O12324" t="s">
        <v>141</v>
      </c>
      <c r="P12324" s="1">
        <v>45449</v>
      </c>
      <c r="Q12324" s="1">
        <v>45494</v>
      </c>
      <c r="R12324">
        <v>1072</v>
      </c>
      <c r="S12324" s="4">
        <v>8.8000000000000007</v>
      </c>
      <c r="T12324" t="s">
        <v>95</v>
      </c>
    </row>
    <row r="12325" spans="1:20" x14ac:dyDescent="0.35">
      <c r="A12325" t="s">
        <v>23841</v>
      </c>
      <c r="B12325" s="5" t="s">
        <v>21</v>
      </c>
      <c r="C12325" s="6">
        <v>184497</v>
      </c>
      <c r="D12325" t="s">
        <v>22</v>
      </c>
      <c r="E12325">
        <v>184497</v>
      </c>
      <c r="F12325" s="5" t="s">
        <v>23</v>
      </c>
      <c r="G12325" s="5" t="s">
        <v>24</v>
      </c>
      <c r="H12325" s="5" t="s">
        <v>97</v>
      </c>
      <c r="I12325" t="s">
        <v>44</v>
      </c>
      <c r="J12325" t="s">
        <v>97</v>
      </c>
      <c r="K12325">
        <v>50</v>
      </c>
      <c r="L12325" s="5" t="s">
        <v>23842</v>
      </c>
      <c r="M12325" s="5" t="s">
        <v>70</v>
      </c>
      <c r="N12325">
        <v>16</v>
      </c>
      <c r="O12325" t="s">
        <v>141</v>
      </c>
      <c r="P12325" s="1">
        <v>45497</v>
      </c>
      <c r="Q12325" s="1">
        <v>45542</v>
      </c>
      <c r="R12325">
        <v>1516</v>
      </c>
      <c r="S12325" s="4">
        <v>5.3</v>
      </c>
      <c r="T12325" t="s">
        <v>95</v>
      </c>
    </row>
    <row r="12326" spans="1:20" x14ac:dyDescent="0.35">
      <c r="A12326" t="s">
        <v>23843</v>
      </c>
      <c r="B12326" s="5" t="s">
        <v>28802</v>
      </c>
      <c r="C12326" s="6">
        <v>84774</v>
      </c>
      <c r="D12326" t="s">
        <v>22</v>
      </c>
      <c r="E12326">
        <v>84774</v>
      </c>
      <c r="F12326" s="5" t="s">
        <v>58</v>
      </c>
      <c r="G12326" s="5" t="s">
        <v>51</v>
      </c>
      <c r="H12326" s="5" t="s">
        <v>52</v>
      </c>
      <c r="I12326" t="s">
        <v>35</v>
      </c>
      <c r="J12326" t="s">
        <v>52</v>
      </c>
      <c r="K12326">
        <v>50</v>
      </c>
      <c r="L12326" s="5" t="s">
        <v>23844</v>
      </c>
      <c r="M12326" s="5" t="s">
        <v>37</v>
      </c>
      <c r="N12326">
        <v>0</v>
      </c>
      <c r="O12326" t="s">
        <v>172</v>
      </c>
      <c r="P12326" s="1">
        <v>45547</v>
      </c>
      <c r="Q12326" s="1">
        <v>45613</v>
      </c>
      <c r="R12326">
        <v>1470</v>
      </c>
      <c r="S12326" s="4">
        <v>6.4</v>
      </c>
      <c r="T12326" t="s">
        <v>38</v>
      </c>
    </row>
    <row r="12327" spans="1:20" x14ac:dyDescent="0.35">
      <c r="A12327" t="s">
        <v>23845</v>
      </c>
      <c r="B12327" s="5" t="s">
        <v>57</v>
      </c>
      <c r="C12327" s="6">
        <v>235792</v>
      </c>
      <c r="D12327" t="s">
        <v>22</v>
      </c>
      <c r="E12327">
        <v>235792</v>
      </c>
      <c r="F12327" s="5" t="s">
        <v>23</v>
      </c>
      <c r="G12327" s="5" t="s">
        <v>42</v>
      </c>
      <c r="H12327" s="5" t="s">
        <v>101</v>
      </c>
      <c r="I12327" t="s">
        <v>35</v>
      </c>
      <c r="J12327" t="s">
        <v>299</v>
      </c>
      <c r="K12327">
        <v>0</v>
      </c>
      <c r="L12327" s="5" t="s">
        <v>23846</v>
      </c>
      <c r="M12327" s="5" t="s">
        <v>37</v>
      </c>
      <c r="N12327">
        <v>14</v>
      </c>
      <c r="O12327" t="s">
        <v>62</v>
      </c>
      <c r="P12327" s="1">
        <v>45585</v>
      </c>
      <c r="Q12327" s="1">
        <v>45599</v>
      </c>
      <c r="R12327">
        <v>1360</v>
      </c>
      <c r="S12327" s="4">
        <v>6</v>
      </c>
      <c r="T12327" t="s">
        <v>63</v>
      </c>
    </row>
    <row r="12328" spans="1:20" x14ac:dyDescent="0.35">
      <c r="A12328" t="s">
        <v>23847</v>
      </c>
      <c r="B12328" s="5" t="s">
        <v>179</v>
      </c>
      <c r="C12328" s="6">
        <v>54131</v>
      </c>
      <c r="D12328" t="s">
        <v>22</v>
      </c>
      <c r="E12328">
        <v>54131</v>
      </c>
      <c r="F12328" s="5" t="s">
        <v>23</v>
      </c>
      <c r="G12328" s="5" t="s">
        <v>51</v>
      </c>
      <c r="H12328" s="5" t="s">
        <v>116</v>
      </c>
      <c r="I12328" t="s">
        <v>26</v>
      </c>
      <c r="J12328" t="s">
        <v>116</v>
      </c>
      <c r="K12328">
        <v>0</v>
      </c>
      <c r="L12328" s="5" t="s">
        <v>23848</v>
      </c>
      <c r="M12328" s="5" t="s">
        <v>70</v>
      </c>
      <c r="N12328">
        <v>15</v>
      </c>
      <c r="O12328" t="s">
        <v>88</v>
      </c>
      <c r="P12328" s="1">
        <v>45482</v>
      </c>
      <c r="Q12328" s="1">
        <v>45498</v>
      </c>
      <c r="R12328">
        <v>1390</v>
      </c>
      <c r="S12328" s="4">
        <v>7</v>
      </c>
      <c r="T12328" t="s">
        <v>55</v>
      </c>
    </row>
    <row r="12329" spans="1:20" x14ac:dyDescent="0.35">
      <c r="A12329" t="s">
        <v>23849</v>
      </c>
      <c r="B12329" s="5" t="s">
        <v>28802</v>
      </c>
      <c r="C12329" s="6">
        <v>154810</v>
      </c>
      <c r="D12329" t="s">
        <v>74</v>
      </c>
      <c r="E12329">
        <v>193513</v>
      </c>
      <c r="F12329" s="5" t="s">
        <v>23</v>
      </c>
      <c r="G12329" s="5" t="s">
        <v>59</v>
      </c>
      <c r="H12329" s="5" t="s">
        <v>75</v>
      </c>
      <c r="I12329" t="s">
        <v>35</v>
      </c>
      <c r="J12329" t="s">
        <v>75</v>
      </c>
      <c r="K12329">
        <v>100</v>
      </c>
      <c r="L12329" s="5" t="s">
        <v>23850</v>
      </c>
      <c r="M12329" s="5" t="s">
        <v>37</v>
      </c>
      <c r="N12329">
        <v>15</v>
      </c>
      <c r="O12329" t="s">
        <v>147</v>
      </c>
      <c r="P12329" s="1">
        <v>45538</v>
      </c>
      <c r="Q12329" s="1">
        <v>45595</v>
      </c>
      <c r="R12329">
        <v>1652</v>
      </c>
      <c r="S12329" s="4">
        <v>6</v>
      </c>
      <c r="T12329" t="s">
        <v>89</v>
      </c>
    </row>
    <row r="12330" spans="1:20" x14ac:dyDescent="0.35">
      <c r="A12330" t="s">
        <v>23851</v>
      </c>
      <c r="B12330" s="5" t="s">
        <v>28801</v>
      </c>
      <c r="C12330" s="6">
        <v>86911</v>
      </c>
      <c r="D12330" t="s">
        <v>41</v>
      </c>
      <c r="E12330">
        <v>73874</v>
      </c>
      <c r="F12330" s="5" t="s">
        <v>58</v>
      </c>
      <c r="G12330" s="5" t="s">
        <v>24</v>
      </c>
      <c r="H12330" s="5" t="s">
        <v>126</v>
      </c>
      <c r="I12330" t="s">
        <v>35</v>
      </c>
      <c r="J12330" t="s">
        <v>126</v>
      </c>
      <c r="K12330">
        <v>0</v>
      </c>
      <c r="L12330" s="5" t="s">
        <v>23852</v>
      </c>
      <c r="M12330" s="5" t="s">
        <v>54</v>
      </c>
      <c r="N12330">
        <v>0</v>
      </c>
      <c r="O12330" t="s">
        <v>107</v>
      </c>
      <c r="P12330" s="1">
        <v>45353</v>
      </c>
      <c r="Q12330" s="1">
        <v>45423</v>
      </c>
      <c r="R12330">
        <v>2154</v>
      </c>
      <c r="S12330" s="4">
        <v>5.0999999999999996</v>
      </c>
      <c r="T12330" t="s">
        <v>277</v>
      </c>
    </row>
    <row r="12331" spans="1:20" x14ac:dyDescent="0.35">
      <c r="A12331" t="s">
        <v>23853</v>
      </c>
      <c r="B12331" s="5" t="s">
        <v>91</v>
      </c>
      <c r="C12331" s="6">
        <v>83432</v>
      </c>
      <c r="D12331" t="s">
        <v>33</v>
      </c>
      <c r="E12331">
        <v>9177520</v>
      </c>
      <c r="F12331" s="5" t="s">
        <v>50</v>
      </c>
      <c r="G12331" s="5" t="s">
        <v>42</v>
      </c>
      <c r="H12331" s="5" t="s">
        <v>34</v>
      </c>
      <c r="I12331" t="s">
        <v>44</v>
      </c>
      <c r="J12331" t="s">
        <v>151</v>
      </c>
      <c r="K12331">
        <v>0</v>
      </c>
      <c r="L12331" s="5" t="s">
        <v>23854</v>
      </c>
      <c r="M12331" s="5" t="s">
        <v>54</v>
      </c>
      <c r="N12331">
        <v>3</v>
      </c>
      <c r="O12331" t="s">
        <v>147</v>
      </c>
      <c r="P12331" s="1">
        <v>45599</v>
      </c>
      <c r="Q12331" s="1">
        <v>45634</v>
      </c>
      <c r="R12331">
        <v>1132</v>
      </c>
      <c r="S12331" s="4">
        <v>8.1</v>
      </c>
      <c r="T12331" t="s">
        <v>79</v>
      </c>
    </row>
    <row r="12332" spans="1:20" x14ac:dyDescent="0.35">
      <c r="A12332" t="s">
        <v>23855</v>
      </c>
      <c r="B12332" s="5" t="s">
        <v>174</v>
      </c>
      <c r="C12332" s="6">
        <v>104994</v>
      </c>
      <c r="D12332" t="s">
        <v>22</v>
      </c>
      <c r="E12332">
        <v>104994</v>
      </c>
      <c r="F12332" s="5" t="s">
        <v>23</v>
      </c>
      <c r="G12332" s="5" t="s">
        <v>42</v>
      </c>
      <c r="H12332" s="5" t="s">
        <v>157</v>
      </c>
      <c r="I12332" t="s">
        <v>26</v>
      </c>
      <c r="J12332" t="s">
        <v>157</v>
      </c>
      <c r="K12332">
        <v>100</v>
      </c>
      <c r="L12332" s="5" t="s">
        <v>23856</v>
      </c>
      <c r="M12332" s="5" t="s">
        <v>54</v>
      </c>
      <c r="N12332">
        <v>11</v>
      </c>
      <c r="O12332" t="s">
        <v>112</v>
      </c>
      <c r="P12332" s="1">
        <v>45693</v>
      </c>
      <c r="Q12332" s="1">
        <v>45738</v>
      </c>
      <c r="R12332">
        <v>1601</v>
      </c>
      <c r="S12332" s="4">
        <v>9.4</v>
      </c>
      <c r="T12332" t="s">
        <v>38</v>
      </c>
    </row>
    <row r="12333" spans="1:20" x14ac:dyDescent="0.35">
      <c r="A12333" t="s">
        <v>23857</v>
      </c>
      <c r="B12333" s="5" t="s">
        <v>105</v>
      </c>
      <c r="C12333" s="6">
        <v>114869</v>
      </c>
      <c r="D12333" t="s">
        <v>41</v>
      </c>
      <c r="E12333">
        <v>97639</v>
      </c>
      <c r="F12333" s="5" t="s">
        <v>66</v>
      </c>
      <c r="G12333" s="5" t="s">
        <v>24</v>
      </c>
      <c r="H12333" s="5" t="s">
        <v>60</v>
      </c>
      <c r="I12333" t="s">
        <v>35</v>
      </c>
      <c r="J12333" t="s">
        <v>60</v>
      </c>
      <c r="K12333">
        <v>50</v>
      </c>
      <c r="L12333" s="5" t="s">
        <v>23858</v>
      </c>
      <c r="M12333" s="5" t="s">
        <v>54</v>
      </c>
      <c r="N12333">
        <v>6</v>
      </c>
      <c r="O12333" t="s">
        <v>85</v>
      </c>
      <c r="P12333" s="1">
        <v>45455</v>
      </c>
      <c r="Q12333" s="1">
        <v>45501</v>
      </c>
      <c r="R12333">
        <v>1537</v>
      </c>
      <c r="S12333" s="4">
        <v>6.3</v>
      </c>
      <c r="T12333" t="s">
        <v>118</v>
      </c>
    </row>
    <row r="12334" spans="1:20" x14ac:dyDescent="0.35">
      <c r="A12334" t="s">
        <v>23859</v>
      </c>
      <c r="B12334" s="5" t="s">
        <v>73</v>
      </c>
      <c r="C12334" s="6">
        <v>108366</v>
      </c>
      <c r="D12334" t="s">
        <v>22</v>
      </c>
      <c r="E12334">
        <v>108366</v>
      </c>
      <c r="F12334" s="5" t="s">
        <v>66</v>
      </c>
      <c r="G12334" s="5" t="s">
        <v>59</v>
      </c>
      <c r="H12334" s="5" t="s">
        <v>165</v>
      </c>
      <c r="I12334" t="s">
        <v>26</v>
      </c>
      <c r="J12334" t="s">
        <v>165</v>
      </c>
      <c r="K12334">
        <v>100</v>
      </c>
      <c r="L12334" s="5" t="s">
        <v>23860</v>
      </c>
      <c r="M12334" s="5" t="s">
        <v>28</v>
      </c>
      <c r="N12334">
        <v>7</v>
      </c>
      <c r="O12334" t="s">
        <v>29</v>
      </c>
      <c r="P12334" s="1">
        <v>45389</v>
      </c>
      <c r="Q12334" s="1">
        <v>45460</v>
      </c>
      <c r="R12334">
        <v>1379</v>
      </c>
      <c r="S12334" s="4">
        <v>8.1999999999999993</v>
      </c>
      <c r="T12334" t="s">
        <v>153</v>
      </c>
    </row>
    <row r="12335" spans="1:20" x14ac:dyDescent="0.35">
      <c r="A12335" t="s">
        <v>23861</v>
      </c>
      <c r="B12335" s="5" t="s">
        <v>91</v>
      </c>
      <c r="C12335" s="6">
        <v>112203</v>
      </c>
      <c r="D12335" t="s">
        <v>22</v>
      </c>
      <c r="E12335">
        <v>112203</v>
      </c>
      <c r="F12335" s="5" t="s">
        <v>50</v>
      </c>
      <c r="G12335" s="5" t="s">
        <v>51</v>
      </c>
      <c r="H12335" s="5" t="s">
        <v>129</v>
      </c>
      <c r="I12335" t="s">
        <v>35</v>
      </c>
      <c r="J12335" t="s">
        <v>129</v>
      </c>
      <c r="K12335">
        <v>50</v>
      </c>
      <c r="L12335" s="5" t="s">
        <v>23862</v>
      </c>
      <c r="M12335" s="5" t="s">
        <v>54</v>
      </c>
      <c r="N12335">
        <v>2</v>
      </c>
      <c r="O12335" t="s">
        <v>147</v>
      </c>
      <c r="P12335" s="1">
        <v>45630</v>
      </c>
      <c r="Q12335" s="1">
        <v>45664</v>
      </c>
      <c r="R12335">
        <v>1218</v>
      </c>
      <c r="S12335" s="4">
        <v>8.6</v>
      </c>
      <c r="T12335" t="s">
        <v>210</v>
      </c>
    </row>
    <row r="12336" spans="1:20" x14ac:dyDescent="0.35">
      <c r="A12336" t="s">
        <v>23863</v>
      </c>
      <c r="B12336" s="5" t="s">
        <v>174</v>
      </c>
      <c r="C12336" s="6">
        <v>152809</v>
      </c>
      <c r="D12336" t="s">
        <v>41</v>
      </c>
      <c r="E12336">
        <v>129888</v>
      </c>
      <c r="F12336" s="5" t="s">
        <v>23</v>
      </c>
      <c r="G12336" s="5" t="s">
        <v>51</v>
      </c>
      <c r="H12336" s="5" t="s">
        <v>60</v>
      </c>
      <c r="I12336" t="s">
        <v>44</v>
      </c>
      <c r="J12336" t="s">
        <v>60</v>
      </c>
      <c r="K12336">
        <v>100</v>
      </c>
      <c r="L12336" s="5" t="s">
        <v>23864</v>
      </c>
      <c r="M12336" s="5" t="s">
        <v>70</v>
      </c>
      <c r="N12336">
        <v>19</v>
      </c>
      <c r="O12336" t="s">
        <v>167</v>
      </c>
      <c r="P12336" s="1">
        <v>45419</v>
      </c>
      <c r="Q12336" s="1">
        <v>45450</v>
      </c>
      <c r="R12336">
        <v>1099</v>
      </c>
      <c r="S12336" s="4">
        <v>6.6</v>
      </c>
      <c r="T12336" t="s">
        <v>108</v>
      </c>
    </row>
    <row r="12337" spans="1:20" x14ac:dyDescent="0.35">
      <c r="A12337" t="s">
        <v>23865</v>
      </c>
      <c r="B12337" s="5" t="s">
        <v>73</v>
      </c>
      <c r="C12337" s="6">
        <v>55945</v>
      </c>
      <c r="D12337" t="s">
        <v>22</v>
      </c>
      <c r="E12337">
        <v>55945</v>
      </c>
      <c r="F12337" s="5" t="s">
        <v>50</v>
      </c>
      <c r="G12337" s="5" t="s">
        <v>42</v>
      </c>
      <c r="H12337" s="5" t="s">
        <v>157</v>
      </c>
      <c r="I12337" t="s">
        <v>35</v>
      </c>
      <c r="J12337" t="s">
        <v>52</v>
      </c>
      <c r="K12337">
        <v>0</v>
      </c>
      <c r="L12337" s="5" t="s">
        <v>23866</v>
      </c>
      <c r="M12337" s="5" t="s">
        <v>37</v>
      </c>
      <c r="N12337">
        <v>4</v>
      </c>
      <c r="O12337" t="s">
        <v>78</v>
      </c>
      <c r="P12337" s="1">
        <v>45292</v>
      </c>
      <c r="Q12337" s="1">
        <v>45314</v>
      </c>
      <c r="R12337">
        <v>2346</v>
      </c>
      <c r="S12337" s="4">
        <v>6.7</v>
      </c>
      <c r="T12337" t="s">
        <v>103</v>
      </c>
    </row>
    <row r="12338" spans="1:20" x14ac:dyDescent="0.35">
      <c r="A12338" t="s">
        <v>23867</v>
      </c>
      <c r="B12338" s="5" t="s">
        <v>28802</v>
      </c>
      <c r="C12338" s="6">
        <v>139128</v>
      </c>
      <c r="D12338" t="s">
        <v>22</v>
      </c>
      <c r="E12338">
        <v>139128</v>
      </c>
      <c r="F12338" s="5" t="s">
        <v>66</v>
      </c>
      <c r="G12338" s="5" t="s">
        <v>24</v>
      </c>
      <c r="H12338" s="5" t="s">
        <v>52</v>
      </c>
      <c r="I12338" t="s">
        <v>35</v>
      </c>
      <c r="J12338" t="s">
        <v>52</v>
      </c>
      <c r="K12338">
        <v>100</v>
      </c>
      <c r="L12338" s="5" t="s">
        <v>23868</v>
      </c>
      <c r="M12338" s="5" t="s">
        <v>54</v>
      </c>
      <c r="N12338">
        <v>8</v>
      </c>
      <c r="O12338" t="s">
        <v>147</v>
      </c>
      <c r="P12338" s="1">
        <v>45554</v>
      </c>
      <c r="Q12338" s="1">
        <v>45572</v>
      </c>
      <c r="R12338">
        <v>761</v>
      </c>
      <c r="S12338" s="4">
        <v>6.9</v>
      </c>
      <c r="T12338" t="s">
        <v>47</v>
      </c>
    </row>
    <row r="12339" spans="1:20" x14ac:dyDescent="0.35">
      <c r="A12339" t="s">
        <v>23869</v>
      </c>
      <c r="B12339" s="5" t="s">
        <v>217</v>
      </c>
      <c r="C12339" s="6">
        <v>74433</v>
      </c>
      <c r="D12339" t="s">
        <v>22</v>
      </c>
      <c r="E12339">
        <v>74433</v>
      </c>
      <c r="F12339" s="5" t="s">
        <v>50</v>
      </c>
      <c r="G12339" s="5" t="s">
        <v>24</v>
      </c>
      <c r="H12339" s="5" t="s">
        <v>129</v>
      </c>
      <c r="I12339" t="s">
        <v>44</v>
      </c>
      <c r="J12339" t="s">
        <v>129</v>
      </c>
      <c r="K12339">
        <v>50</v>
      </c>
      <c r="L12339" s="5" t="s">
        <v>23870</v>
      </c>
      <c r="M12339" s="5" t="s">
        <v>70</v>
      </c>
      <c r="N12339">
        <v>2</v>
      </c>
      <c r="O12339" t="s">
        <v>141</v>
      </c>
      <c r="P12339" s="1">
        <v>45427</v>
      </c>
      <c r="Q12339" s="1">
        <v>45477</v>
      </c>
      <c r="R12339">
        <v>888</v>
      </c>
      <c r="S12339" s="4">
        <v>6.7</v>
      </c>
      <c r="T12339" t="s">
        <v>118</v>
      </c>
    </row>
    <row r="12340" spans="1:20" x14ac:dyDescent="0.35">
      <c r="A12340" t="s">
        <v>23871</v>
      </c>
      <c r="B12340" s="5" t="s">
        <v>100</v>
      </c>
      <c r="C12340" s="6">
        <v>62585</v>
      </c>
      <c r="D12340" t="s">
        <v>22</v>
      </c>
      <c r="E12340">
        <v>62585</v>
      </c>
      <c r="F12340" s="5" t="s">
        <v>58</v>
      </c>
      <c r="G12340" s="5" t="s">
        <v>24</v>
      </c>
      <c r="H12340" s="5" t="s">
        <v>52</v>
      </c>
      <c r="I12340" t="s">
        <v>35</v>
      </c>
      <c r="J12340" t="s">
        <v>467</v>
      </c>
      <c r="K12340">
        <v>100</v>
      </c>
      <c r="L12340" s="5" t="s">
        <v>23872</v>
      </c>
      <c r="M12340" s="5" t="s">
        <v>54</v>
      </c>
      <c r="N12340">
        <v>1</v>
      </c>
      <c r="O12340" t="s">
        <v>141</v>
      </c>
      <c r="P12340" s="1">
        <v>45365</v>
      </c>
      <c r="Q12340" s="1">
        <v>45391</v>
      </c>
      <c r="R12340">
        <v>1943</v>
      </c>
      <c r="S12340" s="4">
        <v>8.9</v>
      </c>
      <c r="T12340" t="s">
        <v>55</v>
      </c>
    </row>
    <row r="12341" spans="1:20" x14ac:dyDescent="0.35">
      <c r="A12341" t="s">
        <v>23873</v>
      </c>
      <c r="B12341" s="5" t="s">
        <v>100</v>
      </c>
      <c r="C12341" s="6">
        <v>64130</v>
      </c>
      <c r="D12341" t="s">
        <v>33</v>
      </c>
      <c r="E12341">
        <v>7054300</v>
      </c>
      <c r="F12341" s="5" t="s">
        <v>58</v>
      </c>
      <c r="G12341" s="5" t="s">
        <v>24</v>
      </c>
      <c r="H12341" s="5" t="s">
        <v>34</v>
      </c>
      <c r="I12341" t="s">
        <v>44</v>
      </c>
      <c r="J12341" t="s">
        <v>34</v>
      </c>
      <c r="K12341">
        <v>50</v>
      </c>
      <c r="L12341" s="5" t="s">
        <v>23874</v>
      </c>
      <c r="M12341" s="5" t="s">
        <v>54</v>
      </c>
      <c r="N12341">
        <v>1</v>
      </c>
      <c r="O12341" t="s">
        <v>107</v>
      </c>
      <c r="P12341" s="1">
        <v>45673</v>
      </c>
      <c r="Q12341" s="1">
        <v>45688</v>
      </c>
      <c r="R12341">
        <v>2403</v>
      </c>
      <c r="S12341" s="4">
        <v>8.8000000000000007</v>
      </c>
      <c r="T12341" t="s">
        <v>89</v>
      </c>
    </row>
    <row r="12342" spans="1:20" x14ac:dyDescent="0.35">
      <c r="A12342" t="s">
        <v>23875</v>
      </c>
      <c r="B12342" s="5" t="s">
        <v>32</v>
      </c>
      <c r="C12342" s="6">
        <v>24000</v>
      </c>
      <c r="D12342" t="s">
        <v>22</v>
      </c>
      <c r="E12342">
        <v>24000</v>
      </c>
      <c r="F12342" s="5" t="s">
        <v>58</v>
      </c>
      <c r="G12342" s="5" t="s">
        <v>51</v>
      </c>
      <c r="H12342" s="5" t="s">
        <v>116</v>
      </c>
      <c r="I12342" t="s">
        <v>26</v>
      </c>
      <c r="J12342" t="s">
        <v>116</v>
      </c>
      <c r="K12342">
        <v>50</v>
      </c>
      <c r="L12342" s="5" t="s">
        <v>23876</v>
      </c>
      <c r="M12342" s="5" t="s">
        <v>54</v>
      </c>
      <c r="N12342">
        <v>1</v>
      </c>
      <c r="O12342" t="s">
        <v>167</v>
      </c>
      <c r="P12342" s="1">
        <v>45463</v>
      </c>
      <c r="Q12342" s="1">
        <v>45523</v>
      </c>
      <c r="R12342">
        <v>1168</v>
      </c>
      <c r="S12342" s="4">
        <v>9.5</v>
      </c>
      <c r="T12342" t="s">
        <v>63</v>
      </c>
    </row>
    <row r="12343" spans="1:20" x14ac:dyDescent="0.35">
      <c r="A12343" t="s">
        <v>23877</v>
      </c>
      <c r="B12343" s="5" t="s">
        <v>145</v>
      </c>
      <c r="C12343" s="6">
        <v>63740</v>
      </c>
      <c r="D12343" t="s">
        <v>41</v>
      </c>
      <c r="E12343">
        <v>54179</v>
      </c>
      <c r="F12343" s="5" t="s">
        <v>58</v>
      </c>
      <c r="G12343" s="5" t="s">
        <v>51</v>
      </c>
      <c r="H12343" s="5" t="s">
        <v>60</v>
      </c>
      <c r="I12343" t="s">
        <v>35</v>
      </c>
      <c r="J12343" t="s">
        <v>110</v>
      </c>
      <c r="K12343">
        <v>100</v>
      </c>
      <c r="L12343" s="5" t="s">
        <v>23878</v>
      </c>
      <c r="M12343" s="5" t="s">
        <v>28</v>
      </c>
      <c r="N12343">
        <v>0</v>
      </c>
      <c r="O12343" t="s">
        <v>107</v>
      </c>
      <c r="P12343" s="1">
        <v>45641</v>
      </c>
      <c r="Q12343" s="1">
        <v>45683</v>
      </c>
      <c r="R12343">
        <v>2452</v>
      </c>
      <c r="S12343" s="4">
        <v>5</v>
      </c>
      <c r="T12343" t="s">
        <v>55</v>
      </c>
    </row>
    <row r="12344" spans="1:20" x14ac:dyDescent="0.35">
      <c r="A12344" t="s">
        <v>23879</v>
      </c>
      <c r="B12344" s="5" t="s">
        <v>28802</v>
      </c>
      <c r="C12344" s="6">
        <v>75688</v>
      </c>
      <c r="D12344" t="s">
        <v>41</v>
      </c>
      <c r="E12344">
        <v>64335</v>
      </c>
      <c r="F12344" s="5" t="s">
        <v>58</v>
      </c>
      <c r="G12344" s="5" t="s">
        <v>59</v>
      </c>
      <c r="H12344" s="5" t="s">
        <v>126</v>
      </c>
      <c r="I12344" t="s">
        <v>26</v>
      </c>
      <c r="J12344" t="s">
        <v>126</v>
      </c>
      <c r="K12344">
        <v>100</v>
      </c>
      <c r="L12344" s="5" t="s">
        <v>23880</v>
      </c>
      <c r="M12344" s="5" t="s">
        <v>54</v>
      </c>
      <c r="N12344">
        <v>0</v>
      </c>
      <c r="O12344" t="s">
        <v>167</v>
      </c>
      <c r="P12344" s="1">
        <v>45627</v>
      </c>
      <c r="Q12344" s="1">
        <v>45698</v>
      </c>
      <c r="R12344">
        <v>1406</v>
      </c>
      <c r="S12344" s="4">
        <v>6.3</v>
      </c>
      <c r="T12344" t="s">
        <v>210</v>
      </c>
    </row>
    <row r="12345" spans="1:20" x14ac:dyDescent="0.35">
      <c r="A12345" t="s">
        <v>23881</v>
      </c>
      <c r="B12345" s="5" t="s">
        <v>179</v>
      </c>
      <c r="C12345" s="6">
        <v>91038</v>
      </c>
      <c r="D12345" t="s">
        <v>22</v>
      </c>
      <c r="E12345">
        <v>91038</v>
      </c>
      <c r="F12345" s="5" t="s">
        <v>58</v>
      </c>
      <c r="G12345" s="5" t="s">
        <v>42</v>
      </c>
      <c r="H12345" s="5" t="s">
        <v>25</v>
      </c>
      <c r="I12345" t="s">
        <v>35</v>
      </c>
      <c r="J12345" t="s">
        <v>25</v>
      </c>
      <c r="K12345">
        <v>0</v>
      </c>
      <c r="L12345" s="5" t="s">
        <v>23882</v>
      </c>
      <c r="M12345" s="5" t="s">
        <v>28</v>
      </c>
      <c r="N12345">
        <v>1</v>
      </c>
      <c r="O12345" t="s">
        <v>85</v>
      </c>
      <c r="P12345" s="1">
        <v>45327</v>
      </c>
      <c r="Q12345" s="1">
        <v>45369</v>
      </c>
      <c r="R12345">
        <v>908</v>
      </c>
      <c r="S12345" s="4">
        <v>5.5</v>
      </c>
      <c r="T12345" t="s">
        <v>118</v>
      </c>
    </row>
    <row r="12346" spans="1:20" x14ac:dyDescent="0.35">
      <c r="A12346" t="s">
        <v>23883</v>
      </c>
      <c r="B12346" s="5" t="s">
        <v>179</v>
      </c>
      <c r="C12346" s="6">
        <v>171871</v>
      </c>
      <c r="D12346" t="s">
        <v>22</v>
      </c>
      <c r="E12346">
        <v>171871</v>
      </c>
      <c r="F12346" s="5" t="s">
        <v>23</v>
      </c>
      <c r="G12346" s="5" t="s">
        <v>59</v>
      </c>
      <c r="H12346" s="5" t="s">
        <v>191</v>
      </c>
      <c r="I12346" t="s">
        <v>26</v>
      </c>
      <c r="J12346" t="s">
        <v>212</v>
      </c>
      <c r="K12346">
        <v>50</v>
      </c>
      <c r="L12346" s="5" t="s">
        <v>23884</v>
      </c>
      <c r="M12346" s="5" t="s">
        <v>28</v>
      </c>
      <c r="N12346">
        <v>10</v>
      </c>
      <c r="O12346" t="s">
        <v>141</v>
      </c>
      <c r="P12346" s="1">
        <v>45446</v>
      </c>
      <c r="Q12346" s="1">
        <v>45487</v>
      </c>
      <c r="R12346">
        <v>2018</v>
      </c>
      <c r="S12346" s="4">
        <v>8.1999999999999993</v>
      </c>
      <c r="T12346" t="s">
        <v>118</v>
      </c>
    </row>
    <row r="12347" spans="1:20" x14ac:dyDescent="0.35">
      <c r="A12347" t="s">
        <v>23885</v>
      </c>
      <c r="B12347" s="5" t="s">
        <v>145</v>
      </c>
      <c r="C12347" s="6">
        <v>92855</v>
      </c>
      <c r="D12347" t="s">
        <v>22</v>
      </c>
      <c r="E12347">
        <v>92855</v>
      </c>
      <c r="F12347" s="5" t="s">
        <v>58</v>
      </c>
      <c r="G12347" s="5" t="s">
        <v>51</v>
      </c>
      <c r="H12347" s="5" t="s">
        <v>68</v>
      </c>
      <c r="I12347" t="s">
        <v>44</v>
      </c>
      <c r="J12347" t="s">
        <v>915</v>
      </c>
      <c r="K12347">
        <v>0</v>
      </c>
      <c r="L12347" s="5" t="s">
        <v>23886</v>
      </c>
      <c r="M12347" s="5" t="s">
        <v>28</v>
      </c>
      <c r="N12347">
        <v>1</v>
      </c>
      <c r="O12347" t="s">
        <v>131</v>
      </c>
      <c r="P12347" s="1">
        <v>45505</v>
      </c>
      <c r="Q12347" s="1">
        <v>45546</v>
      </c>
      <c r="R12347">
        <v>1286</v>
      </c>
      <c r="S12347" s="4">
        <v>9.5</v>
      </c>
      <c r="T12347" t="s">
        <v>153</v>
      </c>
    </row>
    <row r="12348" spans="1:20" x14ac:dyDescent="0.35">
      <c r="A12348" t="s">
        <v>23887</v>
      </c>
      <c r="B12348" s="5" t="s">
        <v>162</v>
      </c>
      <c r="C12348" s="6">
        <v>138709</v>
      </c>
      <c r="D12348" t="s">
        <v>22</v>
      </c>
      <c r="E12348">
        <v>138709</v>
      </c>
      <c r="F12348" s="5" t="s">
        <v>50</v>
      </c>
      <c r="G12348" s="5" t="s">
        <v>24</v>
      </c>
      <c r="H12348" s="5" t="s">
        <v>68</v>
      </c>
      <c r="I12348" t="s">
        <v>26</v>
      </c>
      <c r="J12348" t="s">
        <v>68</v>
      </c>
      <c r="K12348">
        <v>100</v>
      </c>
      <c r="L12348" s="5" t="s">
        <v>23888</v>
      </c>
      <c r="M12348" s="5" t="s">
        <v>70</v>
      </c>
      <c r="N12348">
        <v>2</v>
      </c>
      <c r="O12348" t="s">
        <v>88</v>
      </c>
      <c r="P12348" s="1">
        <v>45774</v>
      </c>
      <c r="Q12348" s="1">
        <v>45835</v>
      </c>
      <c r="R12348">
        <v>1095</v>
      </c>
      <c r="S12348" s="4">
        <v>7.7</v>
      </c>
      <c r="T12348" t="s">
        <v>118</v>
      </c>
    </row>
    <row r="12349" spans="1:20" x14ac:dyDescent="0.35">
      <c r="A12349" t="s">
        <v>23889</v>
      </c>
      <c r="B12349" s="5" t="s">
        <v>28799</v>
      </c>
      <c r="C12349" s="6">
        <v>89902</v>
      </c>
      <c r="D12349" t="s">
        <v>22</v>
      </c>
      <c r="E12349">
        <v>89902</v>
      </c>
      <c r="F12349" s="5" t="s">
        <v>23</v>
      </c>
      <c r="G12349" s="5" t="s">
        <v>42</v>
      </c>
      <c r="H12349" s="5" t="s">
        <v>116</v>
      </c>
      <c r="I12349" t="s">
        <v>35</v>
      </c>
      <c r="J12349" t="s">
        <v>116</v>
      </c>
      <c r="K12349">
        <v>50</v>
      </c>
      <c r="L12349" s="5" t="s">
        <v>23890</v>
      </c>
      <c r="M12349" s="5" t="s">
        <v>37</v>
      </c>
      <c r="N12349">
        <v>12</v>
      </c>
      <c r="O12349" t="s">
        <v>107</v>
      </c>
      <c r="P12349" s="1">
        <v>45359</v>
      </c>
      <c r="Q12349" s="1">
        <v>45386</v>
      </c>
      <c r="R12349">
        <v>791</v>
      </c>
      <c r="S12349" s="4">
        <v>9.8000000000000007</v>
      </c>
      <c r="T12349" t="s">
        <v>30</v>
      </c>
    </row>
    <row r="12350" spans="1:20" x14ac:dyDescent="0.35">
      <c r="A12350" t="s">
        <v>23891</v>
      </c>
      <c r="B12350" s="5" t="s">
        <v>91</v>
      </c>
      <c r="C12350" s="6">
        <v>172633</v>
      </c>
      <c r="D12350" t="s">
        <v>22</v>
      </c>
      <c r="E12350">
        <v>172633</v>
      </c>
      <c r="F12350" s="5" t="s">
        <v>66</v>
      </c>
      <c r="G12350" s="5" t="s">
        <v>42</v>
      </c>
      <c r="H12350" s="5" t="s">
        <v>101</v>
      </c>
      <c r="I12350" t="s">
        <v>26</v>
      </c>
      <c r="J12350" t="s">
        <v>76</v>
      </c>
      <c r="K12350">
        <v>50</v>
      </c>
      <c r="L12350" s="5" t="s">
        <v>23892</v>
      </c>
      <c r="M12350" s="5" t="s">
        <v>28</v>
      </c>
      <c r="N12350">
        <v>8</v>
      </c>
      <c r="O12350" t="s">
        <v>167</v>
      </c>
      <c r="P12350" s="1">
        <v>45573</v>
      </c>
      <c r="Q12350" s="1">
        <v>45634</v>
      </c>
      <c r="R12350">
        <v>645</v>
      </c>
      <c r="S12350" s="4">
        <v>6.9</v>
      </c>
      <c r="T12350" t="s">
        <v>30</v>
      </c>
    </row>
    <row r="12351" spans="1:20" x14ac:dyDescent="0.35">
      <c r="A12351" t="s">
        <v>23893</v>
      </c>
      <c r="B12351" s="5" t="s">
        <v>57</v>
      </c>
      <c r="C12351" s="6">
        <v>113910</v>
      </c>
      <c r="D12351" t="s">
        <v>22</v>
      </c>
      <c r="E12351">
        <v>113910</v>
      </c>
      <c r="F12351" s="5" t="s">
        <v>66</v>
      </c>
      <c r="G12351" s="5" t="s">
        <v>59</v>
      </c>
      <c r="H12351" s="5" t="s">
        <v>191</v>
      </c>
      <c r="I12351" t="s">
        <v>26</v>
      </c>
      <c r="J12351" t="s">
        <v>191</v>
      </c>
      <c r="K12351">
        <v>0</v>
      </c>
      <c r="L12351" s="5" t="s">
        <v>23894</v>
      </c>
      <c r="M12351" s="5" t="s">
        <v>37</v>
      </c>
      <c r="N12351">
        <v>5</v>
      </c>
      <c r="O12351" t="s">
        <v>167</v>
      </c>
      <c r="P12351" s="1">
        <v>45524</v>
      </c>
      <c r="Q12351" s="1">
        <v>45582</v>
      </c>
      <c r="R12351">
        <v>1576</v>
      </c>
      <c r="S12351" s="4">
        <v>5.7</v>
      </c>
      <c r="T12351" t="s">
        <v>136</v>
      </c>
    </row>
    <row r="12352" spans="1:20" x14ac:dyDescent="0.35">
      <c r="A12352" t="s">
        <v>23895</v>
      </c>
      <c r="B12352" s="5" t="s">
        <v>57</v>
      </c>
      <c r="C12352" s="6">
        <v>145181</v>
      </c>
      <c r="D12352" t="s">
        <v>22</v>
      </c>
      <c r="E12352">
        <v>145181</v>
      </c>
      <c r="F12352" s="5" t="s">
        <v>66</v>
      </c>
      <c r="G12352" s="5" t="s">
        <v>59</v>
      </c>
      <c r="H12352" s="5" t="s">
        <v>101</v>
      </c>
      <c r="I12352" t="s">
        <v>44</v>
      </c>
      <c r="J12352" t="s">
        <v>93</v>
      </c>
      <c r="K12352">
        <v>50</v>
      </c>
      <c r="L12352" s="5" t="s">
        <v>23896</v>
      </c>
      <c r="M12352" s="5" t="s">
        <v>28</v>
      </c>
      <c r="N12352">
        <v>8</v>
      </c>
      <c r="O12352" t="s">
        <v>78</v>
      </c>
      <c r="P12352" s="1">
        <v>45466</v>
      </c>
      <c r="Q12352" s="1">
        <v>45492</v>
      </c>
      <c r="R12352">
        <v>1128</v>
      </c>
      <c r="S12352" s="4">
        <v>5.5</v>
      </c>
      <c r="T12352" t="s">
        <v>210</v>
      </c>
    </row>
    <row r="12353" spans="1:20" x14ac:dyDescent="0.35">
      <c r="A12353" t="s">
        <v>23897</v>
      </c>
      <c r="B12353" s="5" t="s">
        <v>21</v>
      </c>
      <c r="C12353" s="6">
        <v>126932</v>
      </c>
      <c r="D12353" t="s">
        <v>74</v>
      </c>
      <c r="E12353">
        <v>158665</v>
      </c>
      <c r="F12353" s="5" t="s">
        <v>66</v>
      </c>
      <c r="G12353" s="5" t="s">
        <v>51</v>
      </c>
      <c r="H12353" s="5" t="s">
        <v>75</v>
      </c>
      <c r="I12353" t="s">
        <v>44</v>
      </c>
      <c r="J12353" t="s">
        <v>75</v>
      </c>
      <c r="K12353">
        <v>0</v>
      </c>
      <c r="L12353" s="5" t="s">
        <v>23898</v>
      </c>
      <c r="M12353" s="5" t="s">
        <v>54</v>
      </c>
      <c r="N12353">
        <v>7</v>
      </c>
      <c r="O12353" t="s">
        <v>131</v>
      </c>
      <c r="P12353" s="1">
        <v>45598</v>
      </c>
      <c r="Q12353" s="1">
        <v>45671</v>
      </c>
      <c r="R12353">
        <v>1822</v>
      </c>
      <c r="S12353" s="4">
        <v>6.6</v>
      </c>
      <c r="T12353" t="s">
        <v>243</v>
      </c>
    </row>
    <row r="12354" spans="1:20" x14ac:dyDescent="0.35">
      <c r="A12354" t="s">
        <v>23899</v>
      </c>
      <c r="B12354" s="5" t="s">
        <v>40</v>
      </c>
      <c r="C12354" s="6">
        <v>237969</v>
      </c>
      <c r="D12354" t="s">
        <v>41</v>
      </c>
      <c r="E12354">
        <v>202274</v>
      </c>
      <c r="F12354" s="5" t="s">
        <v>23</v>
      </c>
      <c r="G12354" s="5" t="s">
        <v>59</v>
      </c>
      <c r="H12354" s="5" t="s">
        <v>151</v>
      </c>
      <c r="I12354" t="s">
        <v>35</v>
      </c>
      <c r="J12354" t="s">
        <v>151</v>
      </c>
      <c r="K12354">
        <v>100</v>
      </c>
      <c r="L12354" s="5" t="s">
        <v>23900</v>
      </c>
      <c r="M12354" s="5" t="s">
        <v>37</v>
      </c>
      <c r="N12354">
        <v>13</v>
      </c>
      <c r="O12354" t="s">
        <v>172</v>
      </c>
      <c r="P12354" s="1">
        <v>45373</v>
      </c>
      <c r="Q12354" s="1">
        <v>45401</v>
      </c>
      <c r="R12354">
        <v>1312</v>
      </c>
      <c r="S12354" s="4">
        <v>9.3000000000000007</v>
      </c>
      <c r="T12354" t="s">
        <v>38</v>
      </c>
    </row>
    <row r="12355" spans="1:20" x14ac:dyDescent="0.35">
      <c r="A12355" t="s">
        <v>23901</v>
      </c>
      <c r="B12355" s="5" t="s">
        <v>145</v>
      </c>
      <c r="C12355" s="6">
        <v>70164</v>
      </c>
      <c r="D12355" t="s">
        <v>22</v>
      </c>
      <c r="E12355">
        <v>70164</v>
      </c>
      <c r="F12355" s="5" t="s">
        <v>23</v>
      </c>
      <c r="G12355" s="5" t="s">
        <v>42</v>
      </c>
      <c r="H12355" s="5" t="s">
        <v>157</v>
      </c>
      <c r="I12355" t="s">
        <v>44</v>
      </c>
      <c r="J12355" t="s">
        <v>157</v>
      </c>
      <c r="K12355">
        <v>50</v>
      </c>
      <c r="L12355" s="5" t="s">
        <v>8296</v>
      </c>
      <c r="M12355" s="5" t="s">
        <v>54</v>
      </c>
      <c r="N12355">
        <v>12</v>
      </c>
      <c r="O12355" t="s">
        <v>135</v>
      </c>
      <c r="P12355" s="1">
        <v>45327</v>
      </c>
      <c r="Q12355" s="1">
        <v>45347</v>
      </c>
      <c r="R12355">
        <v>1714</v>
      </c>
      <c r="S12355" s="4">
        <v>6.4</v>
      </c>
      <c r="T12355" t="s">
        <v>243</v>
      </c>
    </row>
    <row r="12356" spans="1:20" x14ac:dyDescent="0.35">
      <c r="A12356" t="s">
        <v>23902</v>
      </c>
      <c r="B12356" s="5" t="s">
        <v>105</v>
      </c>
      <c r="C12356" s="6">
        <v>91580</v>
      </c>
      <c r="D12356" t="s">
        <v>22</v>
      </c>
      <c r="E12356">
        <v>91580</v>
      </c>
      <c r="F12356" s="5" t="s">
        <v>50</v>
      </c>
      <c r="G12356" s="5" t="s">
        <v>24</v>
      </c>
      <c r="H12356" s="5" t="s">
        <v>25</v>
      </c>
      <c r="I12356" t="s">
        <v>35</v>
      </c>
      <c r="J12356" t="s">
        <v>25</v>
      </c>
      <c r="K12356">
        <v>50</v>
      </c>
      <c r="L12356" s="5" t="s">
        <v>23903</v>
      </c>
      <c r="M12356" s="5" t="s">
        <v>28</v>
      </c>
      <c r="N12356">
        <v>2</v>
      </c>
      <c r="O12356" t="s">
        <v>167</v>
      </c>
      <c r="P12356" s="1">
        <v>45764</v>
      </c>
      <c r="Q12356" s="1">
        <v>45807</v>
      </c>
      <c r="R12356">
        <v>1576</v>
      </c>
      <c r="S12356" s="4">
        <v>8.6999999999999993</v>
      </c>
      <c r="T12356" t="s">
        <v>243</v>
      </c>
    </row>
    <row r="12357" spans="1:20" x14ac:dyDescent="0.35">
      <c r="A12357" t="s">
        <v>23904</v>
      </c>
      <c r="B12357" s="5" t="s">
        <v>21</v>
      </c>
      <c r="C12357" s="6">
        <v>210798</v>
      </c>
      <c r="D12357" t="s">
        <v>65</v>
      </c>
      <c r="E12357">
        <v>274037</v>
      </c>
      <c r="F12357" s="5" t="s">
        <v>23</v>
      </c>
      <c r="G12357" s="5" t="s">
        <v>42</v>
      </c>
      <c r="H12357" s="5" t="s">
        <v>67</v>
      </c>
      <c r="I12357" t="s">
        <v>35</v>
      </c>
      <c r="J12357" t="s">
        <v>294</v>
      </c>
      <c r="K12357">
        <v>50</v>
      </c>
      <c r="L12357" s="5" t="s">
        <v>3969</v>
      </c>
      <c r="M12357" s="5" t="s">
        <v>37</v>
      </c>
      <c r="N12357">
        <v>16</v>
      </c>
      <c r="O12357" t="s">
        <v>46</v>
      </c>
      <c r="P12357" s="1">
        <v>45774</v>
      </c>
      <c r="Q12357" s="1">
        <v>45811</v>
      </c>
      <c r="R12357">
        <v>1488</v>
      </c>
      <c r="S12357" s="4">
        <v>5.4</v>
      </c>
      <c r="T12357" t="s">
        <v>63</v>
      </c>
    </row>
    <row r="12358" spans="1:20" x14ac:dyDescent="0.35">
      <c r="A12358" t="s">
        <v>23905</v>
      </c>
      <c r="B12358" s="5" t="s">
        <v>21</v>
      </c>
      <c r="C12358" s="6">
        <v>172275</v>
      </c>
      <c r="D12358" t="s">
        <v>65</v>
      </c>
      <c r="E12358">
        <v>223958</v>
      </c>
      <c r="F12358" s="5" t="s">
        <v>23</v>
      </c>
      <c r="G12358" s="5" t="s">
        <v>51</v>
      </c>
      <c r="H12358" s="5" t="s">
        <v>67</v>
      </c>
      <c r="I12358" t="s">
        <v>44</v>
      </c>
      <c r="J12358" t="s">
        <v>68</v>
      </c>
      <c r="K12358">
        <v>100</v>
      </c>
      <c r="L12358" s="5" t="s">
        <v>23906</v>
      </c>
      <c r="M12358" s="5" t="s">
        <v>28</v>
      </c>
      <c r="N12358">
        <v>11</v>
      </c>
      <c r="O12358" t="s">
        <v>107</v>
      </c>
      <c r="P12358" s="1">
        <v>45313</v>
      </c>
      <c r="Q12358" s="1">
        <v>45377</v>
      </c>
      <c r="R12358">
        <v>1642</v>
      </c>
      <c r="S12358" s="4">
        <v>5.0999999999999996</v>
      </c>
      <c r="T12358" t="s">
        <v>95</v>
      </c>
    </row>
    <row r="12359" spans="1:20" x14ac:dyDescent="0.35">
      <c r="A12359" t="s">
        <v>23907</v>
      </c>
      <c r="B12359" s="5" t="s">
        <v>21</v>
      </c>
      <c r="C12359" s="6">
        <v>181539</v>
      </c>
      <c r="D12359" t="s">
        <v>92</v>
      </c>
      <c r="E12359">
        <v>136154</v>
      </c>
      <c r="F12359" s="5" t="s">
        <v>66</v>
      </c>
      <c r="G12359" s="5" t="s">
        <v>59</v>
      </c>
      <c r="H12359" s="5" t="s">
        <v>93</v>
      </c>
      <c r="I12359" t="s">
        <v>35</v>
      </c>
      <c r="J12359" t="s">
        <v>93</v>
      </c>
      <c r="K12359">
        <v>50</v>
      </c>
      <c r="L12359" s="5" t="s">
        <v>23908</v>
      </c>
      <c r="M12359" s="5" t="s">
        <v>37</v>
      </c>
      <c r="N12359">
        <v>5</v>
      </c>
      <c r="O12359" t="s">
        <v>78</v>
      </c>
      <c r="P12359" s="1">
        <v>45380</v>
      </c>
      <c r="Q12359" s="1">
        <v>45412</v>
      </c>
      <c r="R12359">
        <v>849</v>
      </c>
      <c r="S12359" s="4">
        <v>9.6</v>
      </c>
      <c r="T12359" t="s">
        <v>79</v>
      </c>
    </row>
    <row r="12360" spans="1:20" x14ac:dyDescent="0.35">
      <c r="A12360" t="s">
        <v>23909</v>
      </c>
      <c r="B12360" s="5" t="s">
        <v>105</v>
      </c>
      <c r="C12360" s="6">
        <v>83912</v>
      </c>
      <c r="D12360" t="s">
        <v>33</v>
      </c>
      <c r="E12360">
        <v>9230320</v>
      </c>
      <c r="F12360" s="5" t="s">
        <v>58</v>
      </c>
      <c r="G12360" s="5" t="s">
        <v>59</v>
      </c>
      <c r="H12360" s="5" t="s">
        <v>34</v>
      </c>
      <c r="I12360" t="s">
        <v>35</v>
      </c>
      <c r="J12360" t="s">
        <v>34</v>
      </c>
      <c r="K12360">
        <v>100</v>
      </c>
      <c r="L12360" s="5" t="s">
        <v>23910</v>
      </c>
      <c r="M12360" s="5" t="s">
        <v>70</v>
      </c>
      <c r="N12360">
        <v>0</v>
      </c>
      <c r="O12360" t="s">
        <v>46</v>
      </c>
      <c r="P12360" s="1">
        <v>45540</v>
      </c>
      <c r="Q12360" s="1">
        <v>45572</v>
      </c>
      <c r="R12360">
        <v>1372</v>
      </c>
      <c r="S12360" s="4">
        <v>5.8</v>
      </c>
      <c r="T12360" t="s">
        <v>118</v>
      </c>
    </row>
    <row r="12361" spans="1:20" x14ac:dyDescent="0.35">
      <c r="A12361" t="s">
        <v>23911</v>
      </c>
      <c r="B12361" s="5" t="s">
        <v>28799</v>
      </c>
      <c r="C12361" s="6">
        <v>126540</v>
      </c>
      <c r="D12361" t="s">
        <v>22</v>
      </c>
      <c r="E12361">
        <v>126540</v>
      </c>
      <c r="F12361" s="5" t="s">
        <v>50</v>
      </c>
      <c r="G12361" s="5" t="s">
        <v>24</v>
      </c>
      <c r="H12361" s="5" t="s">
        <v>25</v>
      </c>
      <c r="I12361" t="s">
        <v>35</v>
      </c>
      <c r="J12361" t="s">
        <v>25</v>
      </c>
      <c r="K12361">
        <v>0</v>
      </c>
      <c r="L12361" s="5" t="s">
        <v>17617</v>
      </c>
      <c r="M12361" s="5" t="s">
        <v>37</v>
      </c>
      <c r="N12361">
        <v>3</v>
      </c>
      <c r="O12361" t="s">
        <v>88</v>
      </c>
      <c r="P12361" s="1">
        <v>45613</v>
      </c>
      <c r="Q12361" s="1">
        <v>45646</v>
      </c>
      <c r="R12361">
        <v>747</v>
      </c>
      <c r="S12361" s="4">
        <v>8.1999999999999993</v>
      </c>
      <c r="T12361" t="s">
        <v>153</v>
      </c>
    </row>
    <row r="12362" spans="1:20" x14ac:dyDescent="0.35">
      <c r="A12362" t="s">
        <v>23912</v>
      </c>
      <c r="B12362" s="5" t="s">
        <v>28800</v>
      </c>
      <c r="C12362" s="6">
        <v>136341</v>
      </c>
      <c r="D12362" t="s">
        <v>22</v>
      </c>
      <c r="E12362">
        <v>136341</v>
      </c>
      <c r="F12362" s="5" t="s">
        <v>50</v>
      </c>
      <c r="G12362" s="5" t="s">
        <v>51</v>
      </c>
      <c r="H12362" s="5" t="s">
        <v>97</v>
      </c>
      <c r="I12362" t="s">
        <v>35</v>
      </c>
      <c r="J12362" t="s">
        <v>480</v>
      </c>
      <c r="K12362">
        <v>100</v>
      </c>
      <c r="L12362" s="5" t="s">
        <v>9341</v>
      </c>
      <c r="M12362" s="5" t="s">
        <v>70</v>
      </c>
      <c r="N12362">
        <v>2</v>
      </c>
      <c r="O12362" t="s">
        <v>62</v>
      </c>
      <c r="P12362" s="1">
        <v>45523</v>
      </c>
      <c r="Q12362" s="1">
        <v>45573</v>
      </c>
      <c r="R12362">
        <v>2113</v>
      </c>
      <c r="S12362" s="4">
        <v>7.4</v>
      </c>
      <c r="T12362" t="s">
        <v>103</v>
      </c>
    </row>
    <row r="12363" spans="1:20" x14ac:dyDescent="0.35">
      <c r="A12363" t="s">
        <v>23913</v>
      </c>
      <c r="B12363" s="5" t="s">
        <v>105</v>
      </c>
      <c r="C12363" s="6">
        <v>134759</v>
      </c>
      <c r="D12363" t="s">
        <v>41</v>
      </c>
      <c r="E12363">
        <v>114545</v>
      </c>
      <c r="F12363" s="5" t="s">
        <v>66</v>
      </c>
      <c r="G12363" s="5" t="s">
        <v>59</v>
      </c>
      <c r="H12363" s="5" t="s">
        <v>43</v>
      </c>
      <c r="I12363" t="s">
        <v>44</v>
      </c>
      <c r="J12363" t="s">
        <v>43</v>
      </c>
      <c r="K12363">
        <v>50</v>
      </c>
      <c r="L12363" s="5" t="s">
        <v>23914</v>
      </c>
      <c r="M12363" s="5" t="s">
        <v>37</v>
      </c>
      <c r="N12363">
        <v>6</v>
      </c>
      <c r="O12363" t="s">
        <v>135</v>
      </c>
      <c r="P12363" s="1">
        <v>45528</v>
      </c>
      <c r="Q12363" s="1">
        <v>45588</v>
      </c>
      <c r="R12363">
        <v>901</v>
      </c>
      <c r="S12363" s="4">
        <v>5.4</v>
      </c>
      <c r="T12363" t="s">
        <v>277</v>
      </c>
    </row>
    <row r="12364" spans="1:20" x14ac:dyDescent="0.35">
      <c r="A12364" t="s">
        <v>23915</v>
      </c>
      <c r="B12364" s="5" t="s">
        <v>28802</v>
      </c>
      <c r="C12364" s="6">
        <v>71946</v>
      </c>
      <c r="D12364" t="s">
        <v>41</v>
      </c>
      <c r="E12364">
        <v>61154</v>
      </c>
      <c r="F12364" s="5" t="s">
        <v>50</v>
      </c>
      <c r="G12364" s="5" t="s">
        <v>59</v>
      </c>
      <c r="H12364" s="5" t="s">
        <v>126</v>
      </c>
      <c r="I12364" t="s">
        <v>44</v>
      </c>
      <c r="J12364" t="s">
        <v>522</v>
      </c>
      <c r="K12364">
        <v>100</v>
      </c>
      <c r="L12364" s="5" t="s">
        <v>17902</v>
      </c>
      <c r="M12364" s="5" t="s">
        <v>70</v>
      </c>
      <c r="N12364">
        <v>3</v>
      </c>
      <c r="O12364" t="s">
        <v>112</v>
      </c>
      <c r="P12364" s="1">
        <v>45518</v>
      </c>
      <c r="Q12364" s="1">
        <v>45568</v>
      </c>
      <c r="R12364">
        <v>1113</v>
      </c>
      <c r="S12364" s="4">
        <v>7.5</v>
      </c>
      <c r="T12364" t="s">
        <v>47</v>
      </c>
    </row>
    <row r="12365" spans="1:20" x14ac:dyDescent="0.35">
      <c r="A12365" t="s">
        <v>23916</v>
      </c>
      <c r="B12365" s="5" t="s">
        <v>217</v>
      </c>
      <c r="C12365" s="6">
        <v>93601</v>
      </c>
      <c r="D12365" t="s">
        <v>41</v>
      </c>
      <c r="E12365">
        <v>79561</v>
      </c>
      <c r="F12365" s="5" t="s">
        <v>50</v>
      </c>
      <c r="G12365" s="5" t="s">
        <v>24</v>
      </c>
      <c r="H12365" s="5" t="s">
        <v>60</v>
      </c>
      <c r="I12365" t="s">
        <v>35</v>
      </c>
      <c r="J12365" t="s">
        <v>60</v>
      </c>
      <c r="K12365">
        <v>50</v>
      </c>
      <c r="L12365" s="5" t="s">
        <v>23917</v>
      </c>
      <c r="M12365" s="5" t="s">
        <v>70</v>
      </c>
      <c r="N12365">
        <v>2</v>
      </c>
      <c r="O12365" t="s">
        <v>107</v>
      </c>
      <c r="P12365" s="1">
        <v>45675</v>
      </c>
      <c r="Q12365" s="1">
        <v>45707</v>
      </c>
      <c r="R12365">
        <v>986</v>
      </c>
      <c r="S12365" s="4">
        <v>5.6</v>
      </c>
      <c r="T12365" t="s">
        <v>118</v>
      </c>
    </row>
    <row r="12366" spans="1:20" x14ac:dyDescent="0.35">
      <c r="A12366" t="s">
        <v>23918</v>
      </c>
      <c r="B12366" s="5" t="s">
        <v>179</v>
      </c>
      <c r="C12366" s="6">
        <v>96130</v>
      </c>
      <c r="D12366" t="s">
        <v>74</v>
      </c>
      <c r="E12366">
        <v>120163</v>
      </c>
      <c r="F12366" s="5" t="s">
        <v>66</v>
      </c>
      <c r="G12366" s="5" t="s">
        <v>51</v>
      </c>
      <c r="H12366" s="5" t="s">
        <v>75</v>
      </c>
      <c r="I12366" t="s">
        <v>26</v>
      </c>
      <c r="J12366" t="s">
        <v>75</v>
      </c>
      <c r="K12366">
        <v>50</v>
      </c>
      <c r="L12366" s="5" t="s">
        <v>23919</v>
      </c>
      <c r="M12366" s="5" t="s">
        <v>37</v>
      </c>
      <c r="N12366">
        <v>7</v>
      </c>
      <c r="O12366" t="s">
        <v>29</v>
      </c>
      <c r="P12366" s="1">
        <v>45520</v>
      </c>
      <c r="Q12366" s="1">
        <v>45548</v>
      </c>
      <c r="R12366">
        <v>547</v>
      </c>
      <c r="S12366" s="4">
        <v>5.0999999999999996</v>
      </c>
      <c r="T12366" t="s">
        <v>136</v>
      </c>
    </row>
    <row r="12367" spans="1:20" x14ac:dyDescent="0.35">
      <c r="A12367" t="s">
        <v>23920</v>
      </c>
      <c r="B12367" s="5" t="s">
        <v>73</v>
      </c>
      <c r="C12367" s="6">
        <v>62895</v>
      </c>
      <c r="D12367" t="s">
        <v>74</v>
      </c>
      <c r="E12367">
        <v>78619</v>
      </c>
      <c r="F12367" s="5" t="s">
        <v>58</v>
      </c>
      <c r="G12367" s="5" t="s">
        <v>59</v>
      </c>
      <c r="H12367" s="5" t="s">
        <v>75</v>
      </c>
      <c r="I12367" t="s">
        <v>35</v>
      </c>
      <c r="J12367" t="s">
        <v>75</v>
      </c>
      <c r="K12367">
        <v>0</v>
      </c>
      <c r="L12367" s="5" t="s">
        <v>23921</v>
      </c>
      <c r="M12367" s="5" t="s">
        <v>28</v>
      </c>
      <c r="N12367">
        <v>0</v>
      </c>
      <c r="O12367" t="s">
        <v>107</v>
      </c>
      <c r="P12367" s="1">
        <v>45754</v>
      </c>
      <c r="Q12367" s="1">
        <v>45794</v>
      </c>
      <c r="R12367">
        <v>903</v>
      </c>
      <c r="S12367" s="4">
        <v>7.6</v>
      </c>
      <c r="T12367" t="s">
        <v>118</v>
      </c>
    </row>
    <row r="12368" spans="1:20" x14ac:dyDescent="0.35">
      <c r="A12368" t="s">
        <v>23922</v>
      </c>
      <c r="B12368" s="5" t="s">
        <v>145</v>
      </c>
      <c r="C12368" s="6">
        <v>71053</v>
      </c>
      <c r="D12368" t="s">
        <v>22</v>
      </c>
      <c r="E12368">
        <v>71053</v>
      </c>
      <c r="F12368" s="5" t="s">
        <v>58</v>
      </c>
      <c r="G12368" s="5" t="s">
        <v>59</v>
      </c>
      <c r="H12368" s="5" t="s">
        <v>52</v>
      </c>
      <c r="I12368" t="s">
        <v>26</v>
      </c>
      <c r="J12368" t="s">
        <v>52</v>
      </c>
      <c r="K12368">
        <v>50</v>
      </c>
      <c r="L12368" s="5" t="s">
        <v>23923</v>
      </c>
      <c r="M12368" s="5" t="s">
        <v>37</v>
      </c>
      <c r="N12368">
        <v>1</v>
      </c>
      <c r="O12368" t="s">
        <v>62</v>
      </c>
      <c r="P12368" s="1">
        <v>45407</v>
      </c>
      <c r="Q12368" s="1">
        <v>45429</v>
      </c>
      <c r="R12368">
        <v>626</v>
      </c>
      <c r="S12368" s="4">
        <v>5.2</v>
      </c>
      <c r="T12368" t="s">
        <v>243</v>
      </c>
    </row>
    <row r="12369" spans="1:20" x14ac:dyDescent="0.35">
      <c r="A12369" t="s">
        <v>23924</v>
      </c>
      <c r="B12369" s="5" t="s">
        <v>21</v>
      </c>
      <c r="C12369" s="6">
        <v>235335</v>
      </c>
      <c r="D12369" t="s">
        <v>22</v>
      </c>
      <c r="E12369">
        <v>235335</v>
      </c>
      <c r="F12369" s="5" t="s">
        <v>23</v>
      </c>
      <c r="G12369" s="5" t="s">
        <v>42</v>
      </c>
      <c r="H12369" s="5" t="s">
        <v>129</v>
      </c>
      <c r="I12369" t="s">
        <v>26</v>
      </c>
      <c r="J12369" t="s">
        <v>129</v>
      </c>
      <c r="K12369">
        <v>100</v>
      </c>
      <c r="L12369" s="5" t="s">
        <v>23925</v>
      </c>
      <c r="M12369" s="5" t="s">
        <v>54</v>
      </c>
      <c r="N12369">
        <v>10</v>
      </c>
      <c r="O12369" t="s">
        <v>62</v>
      </c>
      <c r="P12369" s="1">
        <v>45638</v>
      </c>
      <c r="Q12369" s="1">
        <v>45659</v>
      </c>
      <c r="R12369">
        <v>826</v>
      </c>
      <c r="S12369" s="4">
        <v>7.7</v>
      </c>
      <c r="T12369" t="s">
        <v>136</v>
      </c>
    </row>
    <row r="12370" spans="1:20" x14ac:dyDescent="0.35">
      <c r="A12370" t="s">
        <v>23926</v>
      </c>
      <c r="B12370" s="5" t="s">
        <v>174</v>
      </c>
      <c r="C12370" s="6">
        <v>189502</v>
      </c>
      <c r="D12370" t="s">
        <v>41</v>
      </c>
      <c r="E12370">
        <v>161077</v>
      </c>
      <c r="F12370" s="5" t="s">
        <v>23</v>
      </c>
      <c r="G12370" s="5" t="s">
        <v>42</v>
      </c>
      <c r="H12370" s="5" t="s">
        <v>151</v>
      </c>
      <c r="I12370" t="s">
        <v>44</v>
      </c>
      <c r="J12370" t="s">
        <v>82</v>
      </c>
      <c r="K12370">
        <v>50</v>
      </c>
      <c r="L12370" s="5" t="s">
        <v>23927</v>
      </c>
      <c r="M12370" s="5" t="s">
        <v>37</v>
      </c>
      <c r="N12370">
        <v>15</v>
      </c>
      <c r="O12370" t="s">
        <v>62</v>
      </c>
      <c r="P12370" s="1">
        <v>45712</v>
      </c>
      <c r="Q12370" s="1">
        <v>45772</v>
      </c>
      <c r="R12370">
        <v>2412</v>
      </c>
      <c r="S12370" s="4">
        <v>8.9</v>
      </c>
      <c r="T12370" t="s">
        <v>243</v>
      </c>
    </row>
    <row r="12371" spans="1:20" x14ac:dyDescent="0.35">
      <c r="A12371" t="s">
        <v>23928</v>
      </c>
      <c r="B12371" s="5" t="s">
        <v>100</v>
      </c>
      <c r="C12371" s="6">
        <v>60818</v>
      </c>
      <c r="D12371" t="s">
        <v>22</v>
      </c>
      <c r="E12371">
        <v>60818</v>
      </c>
      <c r="F12371" s="5" t="s">
        <v>66</v>
      </c>
      <c r="G12371" s="5" t="s">
        <v>59</v>
      </c>
      <c r="H12371" s="5" t="s">
        <v>157</v>
      </c>
      <c r="I12371" t="s">
        <v>26</v>
      </c>
      <c r="J12371" t="s">
        <v>157</v>
      </c>
      <c r="K12371">
        <v>50</v>
      </c>
      <c r="L12371" s="5" t="s">
        <v>23929</v>
      </c>
      <c r="M12371" s="5" t="s">
        <v>54</v>
      </c>
      <c r="N12371">
        <v>7</v>
      </c>
      <c r="O12371" t="s">
        <v>131</v>
      </c>
      <c r="P12371" s="1">
        <v>45609</v>
      </c>
      <c r="Q12371" s="1">
        <v>45631</v>
      </c>
      <c r="R12371">
        <v>1109</v>
      </c>
      <c r="S12371" s="4">
        <v>6.7</v>
      </c>
      <c r="T12371" t="s">
        <v>47</v>
      </c>
    </row>
    <row r="12372" spans="1:20" x14ac:dyDescent="0.35">
      <c r="A12372" t="s">
        <v>23930</v>
      </c>
      <c r="B12372" s="5" t="s">
        <v>174</v>
      </c>
      <c r="C12372" s="6">
        <v>139977</v>
      </c>
      <c r="D12372" t="s">
        <v>41</v>
      </c>
      <c r="E12372">
        <v>118980</v>
      </c>
      <c r="F12372" s="5" t="s">
        <v>66</v>
      </c>
      <c r="G12372" s="5" t="s">
        <v>42</v>
      </c>
      <c r="H12372" s="5" t="s">
        <v>126</v>
      </c>
      <c r="I12372" t="s">
        <v>35</v>
      </c>
      <c r="J12372" t="s">
        <v>68</v>
      </c>
      <c r="K12372">
        <v>50</v>
      </c>
      <c r="L12372" s="5" t="s">
        <v>23931</v>
      </c>
      <c r="M12372" s="5" t="s">
        <v>54</v>
      </c>
      <c r="N12372">
        <v>5</v>
      </c>
      <c r="O12372" t="s">
        <v>135</v>
      </c>
      <c r="P12372" s="1">
        <v>45347</v>
      </c>
      <c r="Q12372" s="1">
        <v>45375</v>
      </c>
      <c r="R12372">
        <v>1555</v>
      </c>
      <c r="S12372" s="4">
        <v>6</v>
      </c>
      <c r="T12372" t="s">
        <v>95</v>
      </c>
    </row>
    <row r="12373" spans="1:20" x14ac:dyDescent="0.35">
      <c r="A12373" t="s">
        <v>23932</v>
      </c>
      <c r="B12373" s="5" t="s">
        <v>179</v>
      </c>
      <c r="C12373" s="6">
        <v>305019</v>
      </c>
      <c r="D12373" t="s">
        <v>92</v>
      </c>
      <c r="E12373">
        <v>228764</v>
      </c>
      <c r="F12373" s="5" t="s">
        <v>23</v>
      </c>
      <c r="G12373" s="5" t="s">
        <v>59</v>
      </c>
      <c r="H12373" s="5" t="s">
        <v>93</v>
      </c>
      <c r="I12373" t="s">
        <v>35</v>
      </c>
      <c r="J12373" t="s">
        <v>93</v>
      </c>
      <c r="K12373">
        <v>0</v>
      </c>
      <c r="L12373" s="5" t="s">
        <v>23933</v>
      </c>
      <c r="M12373" s="5" t="s">
        <v>54</v>
      </c>
      <c r="N12373">
        <v>19</v>
      </c>
      <c r="O12373" t="s">
        <v>78</v>
      </c>
      <c r="P12373" s="1">
        <v>45510</v>
      </c>
      <c r="Q12373" s="1">
        <v>45528</v>
      </c>
      <c r="R12373">
        <v>907</v>
      </c>
      <c r="S12373" s="4">
        <v>6.5</v>
      </c>
      <c r="T12373" t="s">
        <v>108</v>
      </c>
    </row>
    <row r="12374" spans="1:20" x14ac:dyDescent="0.35">
      <c r="A12374" t="s">
        <v>23934</v>
      </c>
      <c r="B12374" s="5" t="s">
        <v>28802</v>
      </c>
      <c r="C12374" s="6">
        <v>74292</v>
      </c>
      <c r="D12374" t="s">
        <v>41</v>
      </c>
      <c r="E12374">
        <v>63148</v>
      </c>
      <c r="F12374" s="5" t="s">
        <v>50</v>
      </c>
      <c r="G12374" s="5" t="s">
        <v>59</v>
      </c>
      <c r="H12374" s="5" t="s">
        <v>151</v>
      </c>
      <c r="I12374" t="s">
        <v>26</v>
      </c>
      <c r="J12374" t="s">
        <v>299</v>
      </c>
      <c r="K12374">
        <v>0</v>
      </c>
      <c r="L12374" s="5" t="s">
        <v>23935</v>
      </c>
      <c r="M12374" s="5" t="s">
        <v>28</v>
      </c>
      <c r="N12374">
        <v>3</v>
      </c>
      <c r="O12374" t="s">
        <v>62</v>
      </c>
      <c r="P12374" s="1">
        <v>45712</v>
      </c>
      <c r="Q12374" s="1">
        <v>45772</v>
      </c>
      <c r="R12374">
        <v>2408</v>
      </c>
      <c r="S12374" s="4">
        <v>8.3000000000000007</v>
      </c>
      <c r="T12374" t="s">
        <v>38</v>
      </c>
    </row>
    <row r="12375" spans="1:20" x14ac:dyDescent="0.35">
      <c r="A12375" t="s">
        <v>23936</v>
      </c>
      <c r="B12375" s="5" t="s">
        <v>145</v>
      </c>
      <c r="C12375" s="6">
        <v>65497</v>
      </c>
      <c r="D12375" t="s">
        <v>22</v>
      </c>
      <c r="E12375">
        <v>65497</v>
      </c>
      <c r="F12375" s="5" t="s">
        <v>58</v>
      </c>
      <c r="G12375" s="5" t="s">
        <v>51</v>
      </c>
      <c r="H12375" s="5" t="s">
        <v>52</v>
      </c>
      <c r="I12375" t="s">
        <v>35</v>
      </c>
      <c r="J12375" t="s">
        <v>52</v>
      </c>
      <c r="K12375">
        <v>0</v>
      </c>
      <c r="L12375" s="5" t="s">
        <v>23937</v>
      </c>
      <c r="M12375" s="5" t="s">
        <v>54</v>
      </c>
      <c r="N12375">
        <v>1</v>
      </c>
      <c r="O12375" t="s">
        <v>147</v>
      </c>
      <c r="P12375" s="1">
        <v>45614</v>
      </c>
      <c r="Q12375" s="1">
        <v>45662</v>
      </c>
      <c r="R12375">
        <v>1132</v>
      </c>
      <c r="S12375" s="4">
        <v>9.1</v>
      </c>
      <c r="T12375" t="s">
        <v>63</v>
      </c>
    </row>
    <row r="12376" spans="1:20" x14ac:dyDescent="0.35">
      <c r="A12376" t="s">
        <v>23938</v>
      </c>
      <c r="B12376" s="5" t="s">
        <v>105</v>
      </c>
      <c r="C12376" s="6">
        <v>17450</v>
      </c>
      <c r="D12376" t="s">
        <v>22</v>
      </c>
      <c r="E12376">
        <v>17450</v>
      </c>
      <c r="F12376" s="5" t="s">
        <v>58</v>
      </c>
      <c r="G12376" s="5" t="s">
        <v>59</v>
      </c>
      <c r="H12376" s="5" t="s">
        <v>116</v>
      </c>
      <c r="I12376" t="s">
        <v>44</v>
      </c>
      <c r="J12376" t="s">
        <v>116</v>
      </c>
      <c r="K12376">
        <v>50</v>
      </c>
      <c r="L12376" s="5" t="s">
        <v>23939</v>
      </c>
      <c r="M12376" s="5" t="s">
        <v>37</v>
      </c>
      <c r="N12376">
        <v>0</v>
      </c>
      <c r="O12376" t="s">
        <v>141</v>
      </c>
      <c r="P12376" s="1">
        <v>45629</v>
      </c>
      <c r="Q12376" s="1">
        <v>45701</v>
      </c>
      <c r="R12376">
        <v>517</v>
      </c>
      <c r="S12376" s="4">
        <v>6.4</v>
      </c>
      <c r="T12376" t="s">
        <v>136</v>
      </c>
    </row>
    <row r="12377" spans="1:20" x14ac:dyDescent="0.35">
      <c r="A12377" t="s">
        <v>23940</v>
      </c>
      <c r="B12377" s="5" t="s">
        <v>91</v>
      </c>
      <c r="C12377" s="6">
        <v>56393</v>
      </c>
      <c r="D12377" t="s">
        <v>74</v>
      </c>
      <c r="E12377">
        <v>70491</v>
      </c>
      <c r="F12377" s="5" t="s">
        <v>58</v>
      </c>
      <c r="G12377" s="5" t="s">
        <v>51</v>
      </c>
      <c r="H12377" s="5" t="s">
        <v>75</v>
      </c>
      <c r="I12377" t="s">
        <v>44</v>
      </c>
      <c r="J12377" t="s">
        <v>75</v>
      </c>
      <c r="K12377">
        <v>100</v>
      </c>
      <c r="L12377" s="5" t="s">
        <v>23941</v>
      </c>
      <c r="M12377" s="5" t="s">
        <v>37</v>
      </c>
      <c r="N12377">
        <v>0</v>
      </c>
      <c r="O12377" t="s">
        <v>141</v>
      </c>
      <c r="P12377" s="1">
        <v>45532</v>
      </c>
      <c r="Q12377" s="1">
        <v>45590</v>
      </c>
      <c r="R12377">
        <v>2498</v>
      </c>
      <c r="S12377" s="4">
        <v>6.7</v>
      </c>
      <c r="T12377" t="s">
        <v>243</v>
      </c>
    </row>
    <row r="12378" spans="1:20" x14ac:dyDescent="0.35">
      <c r="A12378" t="s">
        <v>23942</v>
      </c>
      <c r="B12378" s="5" t="s">
        <v>28800</v>
      </c>
      <c r="C12378" s="6">
        <v>28903</v>
      </c>
      <c r="D12378" t="s">
        <v>22</v>
      </c>
      <c r="E12378">
        <v>28903</v>
      </c>
      <c r="F12378" s="5" t="s">
        <v>58</v>
      </c>
      <c r="G12378" s="5" t="s">
        <v>59</v>
      </c>
      <c r="H12378" s="5" t="s">
        <v>116</v>
      </c>
      <c r="I12378" t="s">
        <v>35</v>
      </c>
      <c r="J12378" t="s">
        <v>116</v>
      </c>
      <c r="K12378">
        <v>0</v>
      </c>
      <c r="L12378" s="5" t="s">
        <v>23943</v>
      </c>
      <c r="M12378" s="5" t="s">
        <v>28</v>
      </c>
      <c r="N12378">
        <v>0</v>
      </c>
      <c r="O12378" t="s">
        <v>62</v>
      </c>
      <c r="P12378" s="1">
        <v>45730</v>
      </c>
      <c r="Q12378" s="1">
        <v>45786</v>
      </c>
      <c r="R12378">
        <v>2425</v>
      </c>
      <c r="S12378" s="4">
        <v>5.8</v>
      </c>
      <c r="T12378" t="s">
        <v>55</v>
      </c>
    </row>
    <row r="12379" spans="1:20" x14ac:dyDescent="0.35">
      <c r="A12379" t="s">
        <v>23944</v>
      </c>
      <c r="B12379" s="5" t="s">
        <v>28800</v>
      </c>
      <c r="C12379" s="6">
        <v>204225</v>
      </c>
      <c r="D12379" t="s">
        <v>33</v>
      </c>
      <c r="E12379">
        <v>22464750</v>
      </c>
      <c r="F12379" s="5" t="s">
        <v>23</v>
      </c>
      <c r="G12379" s="5" t="s">
        <v>51</v>
      </c>
      <c r="H12379" s="5" t="s">
        <v>34</v>
      </c>
      <c r="I12379" t="s">
        <v>26</v>
      </c>
      <c r="J12379" t="s">
        <v>34</v>
      </c>
      <c r="K12379">
        <v>100</v>
      </c>
      <c r="L12379" s="5" t="s">
        <v>20977</v>
      </c>
      <c r="M12379" s="5" t="s">
        <v>37</v>
      </c>
      <c r="N12379">
        <v>14</v>
      </c>
      <c r="O12379" t="s">
        <v>172</v>
      </c>
      <c r="P12379" s="1">
        <v>45713</v>
      </c>
      <c r="Q12379" s="1">
        <v>45732</v>
      </c>
      <c r="R12379">
        <v>735</v>
      </c>
      <c r="S12379" s="4">
        <v>9.1999999999999993</v>
      </c>
      <c r="T12379" t="s">
        <v>136</v>
      </c>
    </row>
    <row r="12380" spans="1:20" x14ac:dyDescent="0.35">
      <c r="A12380" t="s">
        <v>23945</v>
      </c>
      <c r="B12380" s="5" t="s">
        <v>32</v>
      </c>
      <c r="C12380" s="6">
        <v>182487</v>
      </c>
      <c r="D12380" t="s">
        <v>41</v>
      </c>
      <c r="E12380">
        <v>155114</v>
      </c>
      <c r="F12380" s="5" t="s">
        <v>23</v>
      </c>
      <c r="G12380" s="5" t="s">
        <v>42</v>
      </c>
      <c r="H12380" s="5" t="s">
        <v>151</v>
      </c>
      <c r="I12380" t="s">
        <v>26</v>
      </c>
      <c r="J12380" t="s">
        <v>304</v>
      </c>
      <c r="K12380">
        <v>100</v>
      </c>
      <c r="L12380" s="5" t="s">
        <v>23946</v>
      </c>
      <c r="M12380" s="5" t="s">
        <v>28</v>
      </c>
      <c r="N12380">
        <v>13</v>
      </c>
      <c r="O12380" t="s">
        <v>85</v>
      </c>
      <c r="P12380" s="1">
        <v>45363</v>
      </c>
      <c r="Q12380" s="1">
        <v>45384</v>
      </c>
      <c r="R12380">
        <v>891</v>
      </c>
      <c r="S12380" s="4">
        <v>6.2</v>
      </c>
      <c r="T12380" t="s">
        <v>79</v>
      </c>
    </row>
    <row r="12381" spans="1:20" x14ac:dyDescent="0.35">
      <c r="A12381" t="s">
        <v>23947</v>
      </c>
      <c r="B12381" s="5" t="s">
        <v>57</v>
      </c>
      <c r="C12381" s="6">
        <v>122104</v>
      </c>
      <c r="D12381" t="s">
        <v>22</v>
      </c>
      <c r="E12381">
        <v>122104</v>
      </c>
      <c r="F12381" s="5" t="s">
        <v>66</v>
      </c>
      <c r="G12381" s="5" t="s">
        <v>24</v>
      </c>
      <c r="H12381" s="5" t="s">
        <v>101</v>
      </c>
      <c r="I12381" t="s">
        <v>26</v>
      </c>
      <c r="J12381" t="s">
        <v>480</v>
      </c>
      <c r="K12381">
        <v>50</v>
      </c>
      <c r="L12381" s="5" t="s">
        <v>13871</v>
      </c>
      <c r="M12381" s="5" t="s">
        <v>54</v>
      </c>
      <c r="N12381">
        <v>8</v>
      </c>
      <c r="O12381" t="s">
        <v>29</v>
      </c>
      <c r="P12381" s="1">
        <v>45421</v>
      </c>
      <c r="Q12381" s="1">
        <v>45442</v>
      </c>
      <c r="R12381">
        <v>933</v>
      </c>
      <c r="S12381" s="4">
        <v>5.6</v>
      </c>
      <c r="T12381" t="s">
        <v>136</v>
      </c>
    </row>
    <row r="12382" spans="1:20" x14ac:dyDescent="0.35">
      <c r="A12382" t="s">
        <v>23948</v>
      </c>
      <c r="B12382" s="5" t="s">
        <v>40</v>
      </c>
      <c r="C12382" s="6">
        <v>107231</v>
      </c>
      <c r="D12382" t="s">
        <v>22</v>
      </c>
      <c r="E12382">
        <v>107231</v>
      </c>
      <c r="F12382" s="5" t="s">
        <v>66</v>
      </c>
      <c r="G12382" s="5" t="s">
        <v>42</v>
      </c>
      <c r="H12382" s="5" t="s">
        <v>25</v>
      </c>
      <c r="I12382" t="s">
        <v>44</v>
      </c>
      <c r="J12382" t="s">
        <v>25</v>
      </c>
      <c r="K12382">
        <v>100</v>
      </c>
      <c r="L12382" s="5" t="s">
        <v>6629</v>
      </c>
      <c r="M12382" s="5" t="s">
        <v>37</v>
      </c>
      <c r="N12382">
        <v>9</v>
      </c>
      <c r="O12382" t="s">
        <v>107</v>
      </c>
      <c r="P12382" s="1">
        <v>45458</v>
      </c>
      <c r="Q12382" s="1">
        <v>45518</v>
      </c>
      <c r="R12382">
        <v>643</v>
      </c>
      <c r="S12382" s="4">
        <v>9.1999999999999993</v>
      </c>
      <c r="T12382" t="s">
        <v>47</v>
      </c>
    </row>
    <row r="12383" spans="1:20" x14ac:dyDescent="0.35">
      <c r="A12383" t="s">
        <v>23949</v>
      </c>
      <c r="B12383" s="5" t="s">
        <v>100</v>
      </c>
      <c r="C12383" s="6">
        <v>37458</v>
      </c>
      <c r="D12383" t="s">
        <v>22</v>
      </c>
      <c r="E12383">
        <v>37458</v>
      </c>
      <c r="F12383" s="5" t="s">
        <v>50</v>
      </c>
      <c r="G12383" s="5" t="s">
        <v>24</v>
      </c>
      <c r="H12383" s="5" t="s">
        <v>116</v>
      </c>
      <c r="I12383" t="s">
        <v>26</v>
      </c>
      <c r="J12383" t="s">
        <v>294</v>
      </c>
      <c r="K12383">
        <v>50</v>
      </c>
      <c r="L12383" s="5" t="s">
        <v>23950</v>
      </c>
      <c r="M12383" s="5" t="s">
        <v>37</v>
      </c>
      <c r="N12383">
        <v>4</v>
      </c>
      <c r="O12383" t="s">
        <v>85</v>
      </c>
      <c r="P12383" s="1">
        <v>45628</v>
      </c>
      <c r="Q12383" s="1">
        <v>45648</v>
      </c>
      <c r="R12383">
        <v>1953</v>
      </c>
      <c r="S12383" s="4">
        <v>5.2</v>
      </c>
      <c r="T12383" t="s">
        <v>79</v>
      </c>
    </row>
    <row r="12384" spans="1:20" x14ac:dyDescent="0.35">
      <c r="A12384" t="s">
        <v>23951</v>
      </c>
      <c r="B12384" s="5" t="s">
        <v>28802</v>
      </c>
      <c r="C12384" s="6">
        <v>145761</v>
      </c>
      <c r="D12384" t="s">
        <v>22</v>
      </c>
      <c r="E12384">
        <v>145761</v>
      </c>
      <c r="F12384" s="5" t="s">
        <v>23</v>
      </c>
      <c r="G12384" s="5" t="s">
        <v>42</v>
      </c>
      <c r="H12384" s="5" t="s">
        <v>191</v>
      </c>
      <c r="I12384" t="s">
        <v>44</v>
      </c>
      <c r="J12384" t="s">
        <v>191</v>
      </c>
      <c r="K12384">
        <v>100</v>
      </c>
      <c r="L12384" s="5" t="s">
        <v>23952</v>
      </c>
      <c r="M12384" s="5" t="s">
        <v>70</v>
      </c>
      <c r="N12384">
        <v>13</v>
      </c>
      <c r="O12384" t="s">
        <v>147</v>
      </c>
      <c r="P12384" s="1">
        <v>45448</v>
      </c>
      <c r="Q12384" s="1">
        <v>45481</v>
      </c>
      <c r="R12384">
        <v>2475</v>
      </c>
      <c r="S12384" s="4">
        <v>9.1</v>
      </c>
      <c r="T12384" t="s">
        <v>118</v>
      </c>
    </row>
    <row r="12385" spans="1:20" x14ac:dyDescent="0.35">
      <c r="A12385" t="s">
        <v>23953</v>
      </c>
      <c r="B12385" s="5" t="s">
        <v>40</v>
      </c>
      <c r="C12385" s="6">
        <v>200170</v>
      </c>
      <c r="D12385" t="s">
        <v>120</v>
      </c>
      <c r="E12385">
        <v>180153</v>
      </c>
      <c r="F12385" s="5" t="s">
        <v>23</v>
      </c>
      <c r="G12385" s="5" t="s">
        <v>51</v>
      </c>
      <c r="H12385" s="5" t="s">
        <v>121</v>
      </c>
      <c r="I12385" t="s">
        <v>44</v>
      </c>
      <c r="J12385" t="s">
        <v>121</v>
      </c>
      <c r="K12385">
        <v>0</v>
      </c>
      <c r="L12385" s="5" t="s">
        <v>23954</v>
      </c>
      <c r="M12385" s="5" t="s">
        <v>70</v>
      </c>
      <c r="N12385">
        <v>13</v>
      </c>
      <c r="O12385" t="s">
        <v>172</v>
      </c>
      <c r="P12385" s="1">
        <v>45771</v>
      </c>
      <c r="Q12385" s="1">
        <v>45835</v>
      </c>
      <c r="R12385">
        <v>780</v>
      </c>
      <c r="S12385" s="4">
        <v>5.6</v>
      </c>
      <c r="T12385" t="s">
        <v>153</v>
      </c>
    </row>
    <row r="12386" spans="1:20" x14ac:dyDescent="0.35">
      <c r="A12386" t="s">
        <v>23955</v>
      </c>
      <c r="B12386" s="5" t="s">
        <v>145</v>
      </c>
      <c r="C12386" s="6">
        <v>82455</v>
      </c>
      <c r="D12386" t="s">
        <v>74</v>
      </c>
      <c r="E12386">
        <v>103069</v>
      </c>
      <c r="F12386" s="5" t="s">
        <v>50</v>
      </c>
      <c r="G12386" s="5" t="s">
        <v>24</v>
      </c>
      <c r="H12386" s="5" t="s">
        <v>75</v>
      </c>
      <c r="I12386" t="s">
        <v>44</v>
      </c>
      <c r="J12386" t="s">
        <v>75</v>
      </c>
      <c r="K12386">
        <v>50</v>
      </c>
      <c r="L12386" s="5" t="s">
        <v>23956</v>
      </c>
      <c r="M12386" s="5" t="s">
        <v>37</v>
      </c>
      <c r="N12386">
        <v>4</v>
      </c>
      <c r="O12386" t="s">
        <v>167</v>
      </c>
      <c r="P12386" s="1">
        <v>45320</v>
      </c>
      <c r="Q12386" s="1">
        <v>45391</v>
      </c>
      <c r="R12386">
        <v>1588</v>
      </c>
      <c r="S12386" s="4">
        <v>6</v>
      </c>
      <c r="T12386" t="s">
        <v>79</v>
      </c>
    </row>
    <row r="12387" spans="1:20" x14ac:dyDescent="0.35">
      <c r="A12387" t="s">
        <v>23957</v>
      </c>
      <c r="B12387" s="5" t="s">
        <v>105</v>
      </c>
      <c r="C12387" s="6">
        <v>77760</v>
      </c>
      <c r="D12387" t="s">
        <v>81</v>
      </c>
      <c r="E12387">
        <v>104976</v>
      </c>
      <c r="F12387" s="5" t="s">
        <v>58</v>
      </c>
      <c r="G12387" s="5" t="s">
        <v>24</v>
      </c>
      <c r="H12387" s="5" t="s">
        <v>82</v>
      </c>
      <c r="I12387" t="s">
        <v>26</v>
      </c>
      <c r="J12387" t="s">
        <v>82</v>
      </c>
      <c r="K12387">
        <v>50</v>
      </c>
      <c r="L12387" s="5" t="s">
        <v>23958</v>
      </c>
      <c r="M12387" s="5" t="s">
        <v>54</v>
      </c>
      <c r="N12387">
        <v>1</v>
      </c>
      <c r="O12387" t="s">
        <v>88</v>
      </c>
      <c r="P12387" s="1">
        <v>45413</v>
      </c>
      <c r="Q12387" s="1">
        <v>45444</v>
      </c>
      <c r="R12387">
        <v>1392</v>
      </c>
      <c r="S12387" s="4">
        <v>8.5</v>
      </c>
      <c r="T12387" t="s">
        <v>243</v>
      </c>
    </row>
    <row r="12388" spans="1:20" x14ac:dyDescent="0.35">
      <c r="A12388" t="s">
        <v>23959</v>
      </c>
      <c r="B12388" s="5" t="s">
        <v>28802</v>
      </c>
      <c r="C12388" s="6">
        <v>142182</v>
      </c>
      <c r="D12388" t="s">
        <v>22</v>
      </c>
      <c r="E12388">
        <v>142182</v>
      </c>
      <c r="F12388" s="5" t="s">
        <v>66</v>
      </c>
      <c r="G12388" s="5" t="s">
        <v>59</v>
      </c>
      <c r="H12388" s="5" t="s">
        <v>52</v>
      </c>
      <c r="I12388" t="s">
        <v>26</v>
      </c>
      <c r="J12388" t="s">
        <v>52</v>
      </c>
      <c r="K12388">
        <v>100</v>
      </c>
      <c r="L12388" s="5" t="s">
        <v>23960</v>
      </c>
      <c r="M12388" s="5" t="s">
        <v>28</v>
      </c>
      <c r="N12388">
        <v>5</v>
      </c>
      <c r="O12388" t="s">
        <v>88</v>
      </c>
      <c r="P12388" s="1">
        <v>45406</v>
      </c>
      <c r="Q12388" s="1">
        <v>45422</v>
      </c>
      <c r="R12388">
        <v>853</v>
      </c>
      <c r="S12388" s="4">
        <v>9.9</v>
      </c>
      <c r="T12388" t="s">
        <v>38</v>
      </c>
    </row>
    <row r="12389" spans="1:20" x14ac:dyDescent="0.35">
      <c r="A12389" t="s">
        <v>23961</v>
      </c>
      <c r="B12389" s="5" t="s">
        <v>57</v>
      </c>
      <c r="C12389" s="6">
        <v>132350</v>
      </c>
      <c r="D12389" t="s">
        <v>22</v>
      </c>
      <c r="E12389">
        <v>132350</v>
      </c>
      <c r="F12389" s="5" t="s">
        <v>66</v>
      </c>
      <c r="G12389" s="5" t="s">
        <v>42</v>
      </c>
      <c r="H12389" s="5" t="s">
        <v>129</v>
      </c>
      <c r="I12389" t="s">
        <v>35</v>
      </c>
      <c r="J12389" t="s">
        <v>129</v>
      </c>
      <c r="K12389">
        <v>100</v>
      </c>
      <c r="L12389" s="5" t="s">
        <v>23962</v>
      </c>
      <c r="M12389" s="5" t="s">
        <v>28</v>
      </c>
      <c r="N12389">
        <v>9</v>
      </c>
      <c r="O12389" t="s">
        <v>141</v>
      </c>
      <c r="P12389" s="1">
        <v>45685</v>
      </c>
      <c r="Q12389" s="1">
        <v>45709</v>
      </c>
      <c r="R12389">
        <v>2147</v>
      </c>
      <c r="S12389" s="4">
        <v>8.1999999999999993</v>
      </c>
      <c r="T12389" t="s">
        <v>63</v>
      </c>
    </row>
    <row r="12390" spans="1:20" x14ac:dyDescent="0.35">
      <c r="A12390" t="s">
        <v>23963</v>
      </c>
      <c r="B12390" s="5" t="s">
        <v>40</v>
      </c>
      <c r="C12390" s="6">
        <v>141077</v>
      </c>
      <c r="D12390" t="s">
        <v>22</v>
      </c>
      <c r="E12390">
        <v>141077</v>
      </c>
      <c r="F12390" s="5" t="s">
        <v>66</v>
      </c>
      <c r="G12390" s="5" t="s">
        <v>51</v>
      </c>
      <c r="H12390" s="5" t="s">
        <v>165</v>
      </c>
      <c r="I12390" t="s">
        <v>35</v>
      </c>
      <c r="J12390" t="s">
        <v>165</v>
      </c>
      <c r="K12390">
        <v>100</v>
      </c>
      <c r="L12390" s="5" t="s">
        <v>23964</v>
      </c>
      <c r="M12390" s="5" t="s">
        <v>70</v>
      </c>
      <c r="N12390">
        <v>7</v>
      </c>
      <c r="O12390" t="s">
        <v>88</v>
      </c>
      <c r="P12390" s="1">
        <v>45671</v>
      </c>
      <c r="Q12390" s="1">
        <v>45701</v>
      </c>
      <c r="R12390">
        <v>1331</v>
      </c>
      <c r="S12390" s="4">
        <v>7.2</v>
      </c>
      <c r="T12390" t="s">
        <v>95</v>
      </c>
    </row>
    <row r="12391" spans="1:20" x14ac:dyDescent="0.35">
      <c r="A12391" t="s">
        <v>23965</v>
      </c>
      <c r="B12391" s="5" t="s">
        <v>28802</v>
      </c>
      <c r="C12391" s="6">
        <v>237360</v>
      </c>
      <c r="D12391" t="s">
        <v>120</v>
      </c>
      <c r="E12391">
        <v>213624</v>
      </c>
      <c r="F12391" s="5" t="s">
        <v>23</v>
      </c>
      <c r="G12391" s="5" t="s">
        <v>59</v>
      </c>
      <c r="H12391" s="5" t="s">
        <v>121</v>
      </c>
      <c r="I12391" t="s">
        <v>26</v>
      </c>
      <c r="J12391" t="s">
        <v>121</v>
      </c>
      <c r="K12391">
        <v>100</v>
      </c>
      <c r="L12391" s="5" t="s">
        <v>23966</v>
      </c>
      <c r="M12391" s="5" t="s">
        <v>37</v>
      </c>
      <c r="N12391">
        <v>13</v>
      </c>
      <c r="O12391" t="s">
        <v>141</v>
      </c>
      <c r="P12391" s="1">
        <v>45650</v>
      </c>
      <c r="Q12391" s="1">
        <v>45678</v>
      </c>
      <c r="R12391">
        <v>1615</v>
      </c>
      <c r="S12391" s="4">
        <v>8.4</v>
      </c>
      <c r="T12391" t="s">
        <v>153</v>
      </c>
    </row>
    <row r="12392" spans="1:20" x14ac:dyDescent="0.35">
      <c r="A12392" t="s">
        <v>23967</v>
      </c>
      <c r="B12392" s="5" t="s">
        <v>40</v>
      </c>
      <c r="C12392" s="6">
        <v>138254</v>
      </c>
      <c r="D12392" t="s">
        <v>33</v>
      </c>
      <c r="E12392">
        <v>15207940</v>
      </c>
      <c r="F12392" s="5" t="s">
        <v>23</v>
      </c>
      <c r="G12392" s="5" t="s">
        <v>42</v>
      </c>
      <c r="H12392" s="5" t="s">
        <v>34</v>
      </c>
      <c r="I12392" t="s">
        <v>44</v>
      </c>
      <c r="J12392" t="s">
        <v>34</v>
      </c>
      <c r="K12392">
        <v>50</v>
      </c>
      <c r="L12392" s="5" t="s">
        <v>23968</v>
      </c>
      <c r="M12392" s="5" t="s">
        <v>54</v>
      </c>
      <c r="N12392">
        <v>15</v>
      </c>
      <c r="O12392" t="s">
        <v>112</v>
      </c>
      <c r="P12392" s="1">
        <v>45597</v>
      </c>
      <c r="Q12392" s="1">
        <v>45664</v>
      </c>
      <c r="R12392">
        <v>1803</v>
      </c>
      <c r="S12392" s="4">
        <v>9.5</v>
      </c>
      <c r="T12392" t="s">
        <v>30</v>
      </c>
    </row>
    <row r="12393" spans="1:20" x14ac:dyDescent="0.35">
      <c r="A12393" t="s">
        <v>23969</v>
      </c>
      <c r="B12393" s="5" t="s">
        <v>73</v>
      </c>
      <c r="C12393" s="6">
        <v>181342</v>
      </c>
      <c r="D12393" t="s">
        <v>41</v>
      </c>
      <c r="E12393">
        <v>154141</v>
      </c>
      <c r="F12393" s="5" t="s">
        <v>23</v>
      </c>
      <c r="G12393" s="5" t="s">
        <v>51</v>
      </c>
      <c r="H12393" s="5" t="s">
        <v>126</v>
      </c>
      <c r="I12393" t="s">
        <v>44</v>
      </c>
      <c r="J12393" t="s">
        <v>126</v>
      </c>
      <c r="K12393">
        <v>50</v>
      </c>
      <c r="L12393" s="5" t="s">
        <v>23970</v>
      </c>
      <c r="M12393" s="5" t="s">
        <v>54</v>
      </c>
      <c r="N12393">
        <v>16</v>
      </c>
      <c r="O12393" t="s">
        <v>71</v>
      </c>
      <c r="P12393" s="1">
        <v>45727</v>
      </c>
      <c r="Q12393" s="1">
        <v>45797</v>
      </c>
      <c r="R12393">
        <v>2346</v>
      </c>
      <c r="S12393" s="4">
        <v>6.8</v>
      </c>
      <c r="T12393" t="s">
        <v>108</v>
      </c>
    </row>
    <row r="12394" spans="1:20" x14ac:dyDescent="0.35">
      <c r="A12394" t="s">
        <v>23971</v>
      </c>
      <c r="B12394" s="5" t="s">
        <v>100</v>
      </c>
      <c r="C12394" s="6">
        <v>154049</v>
      </c>
      <c r="D12394" t="s">
        <v>33</v>
      </c>
      <c r="E12394">
        <v>16945390</v>
      </c>
      <c r="F12394" s="5" t="s">
        <v>66</v>
      </c>
      <c r="G12394" s="5" t="s">
        <v>24</v>
      </c>
      <c r="H12394" s="5" t="s">
        <v>34</v>
      </c>
      <c r="I12394" t="s">
        <v>26</v>
      </c>
      <c r="J12394" t="s">
        <v>34</v>
      </c>
      <c r="K12394">
        <v>100</v>
      </c>
      <c r="L12394" s="5" t="s">
        <v>23972</v>
      </c>
      <c r="M12394" s="5" t="s">
        <v>54</v>
      </c>
      <c r="N12394">
        <v>8</v>
      </c>
      <c r="O12394" t="s">
        <v>112</v>
      </c>
      <c r="P12394" s="1">
        <v>45409</v>
      </c>
      <c r="Q12394" s="1">
        <v>45437</v>
      </c>
      <c r="R12394">
        <v>830</v>
      </c>
      <c r="S12394" s="4">
        <v>6.3</v>
      </c>
      <c r="T12394" t="s">
        <v>63</v>
      </c>
    </row>
    <row r="12395" spans="1:20" x14ac:dyDescent="0.35">
      <c r="A12395" t="s">
        <v>23973</v>
      </c>
      <c r="B12395" s="5" t="s">
        <v>28800</v>
      </c>
      <c r="C12395" s="6">
        <v>57960</v>
      </c>
      <c r="D12395" t="s">
        <v>41</v>
      </c>
      <c r="E12395">
        <v>49266</v>
      </c>
      <c r="F12395" s="5" t="s">
        <v>58</v>
      </c>
      <c r="G12395" s="5" t="s">
        <v>59</v>
      </c>
      <c r="H12395" s="5" t="s">
        <v>126</v>
      </c>
      <c r="I12395" t="s">
        <v>44</v>
      </c>
      <c r="J12395" t="s">
        <v>126</v>
      </c>
      <c r="K12395">
        <v>0</v>
      </c>
      <c r="L12395" s="5" t="s">
        <v>23974</v>
      </c>
      <c r="M12395" s="5" t="s">
        <v>70</v>
      </c>
      <c r="N12395">
        <v>1</v>
      </c>
      <c r="O12395" t="s">
        <v>131</v>
      </c>
      <c r="P12395" s="1">
        <v>45444</v>
      </c>
      <c r="Q12395" s="1">
        <v>45480</v>
      </c>
      <c r="R12395">
        <v>1746</v>
      </c>
      <c r="S12395" s="4">
        <v>5.7</v>
      </c>
      <c r="T12395" t="s">
        <v>103</v>
      </c>
    </row>
    <row r="12396" spans="1:20" x14ac:dyDescent="0.35">
      <c r="A12396" t="s">
        <v>23975</v>
      </c>
      <c r="B12396" s="5" t="s">
        <v>105</v>
      </c>
      <c r="C12396" s="6">
        <v>281214</v>
      </c>
      <c r="D12396" t="s">
        <v>22</v>
      </c>
      <c r="E12396">
        <v>281214</v>
      </c>
      <c r="F12396" s="5" t="s">
        <v>23</v>
      </c>
      <c r="G12396" s="5" t="s">
        <v>42</v>
      </c>
      <c r="H12396" s="5" t="s">
        <v>25</v>
      </c>
      <c r="I12396" t="s">
        <v>35</v>
      </c>
      <c r="J12396" t="s">
        <v>467</v>
      </c>
      <c r="K12396">
        <v>50</v>
      </c>
      <c r="L12396" s="5" t="s">
        <v>23976</v>
      </c>
      <c r="M12396" s="5" t="s">
        <v>37</v>
      </c>
      <c r="N12396">
        <v>11</v>
      </c>
      <c r="O12396" t="s">
        <v>172</v>
      </c>
      <c r="P12396" s="1">
        <v>45639</v>
      </c>
      <c r="Q12396" s="1">
        <v>45662</v>
      </c>
      <c r="R12396">
        <v>775</v>
      </c>
      <c r="S12396" s="4">
        <v>8</v>
      </c>
      <c r="T12396" t="s">
        <v>108</v>
      </c>
    </row>
    <row r="12397" spans="1:20" x14ac:dyDescent="0.35">
      <c r="A12397" t="s">
        <v>23977</v>
      </c>
      <c r="B12397" s="5" t="s">
        <v>145</v>
      </c>
      <c r="C12397" s="6">
        <v>78328</v>
      </c>
      <c r="D12397" t="s">
        <v>41</v>
      </c>
      <c r="E12397">
        <v>66579</v>
      </c>
      <c r="F12397" s="5" t="s">
        <v>58</v>
      </c>
      <c r="G12397" s="5" t="s">
        <v>42</v>
      </c>
      <c r="H12397" s="5" t="s">
        <v>151</v>
      </c>
      <c r="I12397" t="s">
        <v>35</v>
      </c>
      <c r="J12397" t="s">
        <v>304</v>
      </c>
      <c r="K12397">
        <v>100</v>
      </c>
      <c r="L12397" s="5" t="s">
        <v>23978</v>
      </c>
      <c r="M12397" s="5" t="s">
        <v>28</v>
      </c>
      <c r="N12397">
        <v>0</v>
      </c>
      <c r="O12397" t="s">
        <v>29</v>
      </c>
      <c r="P12397" s="1">
        <v>45371</v>
      </c>
      <c r="Q12397" s="1">
        <v>45394</v>
      </c>
      <c r="R12397">
        <v>662</v>
      </c>
      <c r="S12397" s="4">
        <v>6</v>
      </c>
      <c r="T12397" t="s">
        <v>38</v>
      </c>
    </row>
    <row r="12398" spans="1:20" x14ac:dyDescent="0.35">
      <c r="A12398" t="s">
        <v>23979</v>
      </c>
      <c r="B12398" s="5" t="s">
        <v>100</v>
      </c>
      <c r="C12398" s="6">
        <v>253374</v>
      </c>
      <c r="D12398" t="s">
        <v>74</v>
      </c>
      <c r="E12398">
        <v>316718</v>
      </c>
      <c r="F12398" s="5" t="s">
        <v>23</v>
      </c>
      <c r="G12398" s="5" t="s">
        <v>59</v>
      </c>
      <c r="H12398" s="5" t="s">
        <v>75</v>
      </c>
      <c r="I12398" t="s">
        <v>35</v>
      </c>
      <c r="J12398" t="s">
        <v>75</v>
      </c>
      <c r="K12398">
        <v>50</v>
      </c>
      <c r="L12398" s="5" t="s">
        <v>14616</v>
      </c>
      <c r="M12398" s="5" t="s">
        <v>37</v>
      </c>
      <c r="N12398">
        <v>16</v>
      </c>
      <c r="O12398" t="s">
        <v>135</v>
      </c>
      <c r="P12398" s="1">
        <v>45551</v>
      </c>
      <c r="Q12398" s="1">
        <v>45589</v>
      </c>
      <c r="R12398">
        <v>1534</v>
      </c>
      <c r="S12398" s="4">
        <v>8.8000000000000007</v>
      </c>
      <c r="T12398" t="s">
        <v>243</v>
      </c>
    </row>
    <row r="12399" spans="1:20" x14ac:dyDescent="0.35">
      <c r="A12399" t="s">
        <v>23980</v>
      </c>
      <c r="B12399" s="5" t="s">
        <v>179</v>
      </c>
      <c r="C12399" s="6">
        <v>168477</v>
      </c>
      <c r="D12399" t="s">
        <v>22</v>
      </c>
      <c r="E12399">
        <v>168477</v>
      </c>
      <c r="F12399" s="5" t="s">
        <v>66</v>
      </c>
      <c r="G12399" s="5" t="s">
        <v>42</v>
      </c>
      <c r="H12399" s="5" t="s">
        <v>68</v>
      </c>
      <c r="I12399" t="s">
        <v>26</v>
      </c>
      <c r="J12399" t="s">
        <v>68</v>
      </c>
      <c r="K12399">
        <v>0</v>
      </c>
      <c r="L12399" s="5" t="s">
        <v>23981</v>
      </c>
      <c r="M12399" s="5" t="s">
        <v>70</v>
      </c>
      <c r="N12399">
        <v>8</v>
      </c>
      <c r="O12399" t="s">
        <v>78</v>
      </c>
      <c r="P12399" s="1">
        <v>45503</v>
      </c>
      <c r="Q12399" s="1">
        <v>45528</v>
      </c>
      <c r="R12399">
        <v>1899</v>
      </c>
      <c r="S12399" s="4">
        <v>9.6</v>
      </c>
      <c r="T12399" t="s">
        <v>108</v>
      </c>
    </row>
    <row r="12400" spans="1:20" x14ac:dyDescent="0.35">
      <c r="A12400" t="s">
        <v>23982</v>
      </c>
      <c r="B12400" s="5" t="s">
        <v>91</v>
      </c>
      <c r="C12400" s="6">
        <v>87035</v>
      </c>
      <c r="D12400" t="s">
        <v>22</v>
      </c>
      <c r="E12400">
        <v>87035</v>
      </c>
      <c r="F12400" s="5" t="s">
        <v>50</v>
      </c>
      <c r="G12400" s="5" t="s">
        <v>59</v>
      </c>
      <c r="H12400" s="5" t="s">
        <v>101</v>
      </c>
      <c r="I12400" t="s">
        <v>44</v>
      </c>
      <c r="J12400" t="s">
        <v>101</v>
      </c>
      <c r="K12400">
        <v>0</v>
      </c>
      <c r="L12400" s="5" t="s">
        <v>23983</v>
      </c>
      <c r="M12400" s="5" t="s">
        <v>54</v>
      </c>
      <c r="N12400">
        <v>3</v>
      </c>
      <c r="O12400" t="s">
        <v>112</v>
      </c>
      <c r="P12400" s="1">
        <v>45769</v>
      </c>
      <c r="Q12400" s="1">
        <v>45822</v>
      </c>
      <c r="R12400">
        <v>2493</v>
      </c>
      <c r="S12400" s="4">
        <v>8.1999999999999993</v>
      </c>
      <c r="T12400" t="s">
        <v>153</v>
      </c>
    </row>
    <row r="12401" spans="1:20" x14ac:dyDescent="0.35">
      <c r="A12401" t="s">
        <v>23984</v>
      </c>
      <c r="B12401" s="5" t="s">
        <v>162</v>
      </c>
      <c r="C12401" s="6">
        <v>152751</v>
      </c>
      <c r="D12401" t="s">
        <v>65</v>
      </c>
      <c r="E12401">
        <v>198576</v>
      </c>
      <c r="F12401" s="5" t="s">
        <v>23</v>
      </c>
      <c r="G12401" s="5" t="s">
        <v>51</v>
      </c>
      <c r="H12401" s="5" t="s">
        <v>67</v>
      </c>
      <c r="I12401" t="s">
        <v>44</v>
      </c>
      <c r="J12401" t="s">
        <v>82</v>
      </c>
      <c r="K12401">
        <v>50</v>
      </c>
      <c r="L12401" s="5" t="s">
        <v>23985</v>
      </c>
      <c r="M12401" s="5" t="s">
        <v>28</v>
      </c>
      <c r="N12401">
        <v>16</v>
      </c>
      <c r="O12401" t="s">
        <v>135</v>
      </c>
      <c r="P12401" s="1">
        <v>45328</v>
      </c>
      <c r="Q12401" s="1">
        <v>45343</v>
      </c>
      <c r="R12401">
        <v>1240</v>
      </c>
      <c r="S12401" s="4">
        <v>8</v>
      </c>
      <c r="T12401" t="s">
        <v>95</v>
      </c>
    </row>
    <row r="12402" spans="1:20" x14ac:dyDescent="0.35">
      <c r="A12402" t="s">
        <v>23986</v>
      </c>
      <c r="B12402" s="5" t="s">
        <v>40</v>
      </c>
      <c r="C12402" s="6">
        <v>92050</v>
      </c>
      <c r="D12402" t="s">
        <v>22</v>
      </c>
      <c r="E12402">
        <v>92050</v>
      </c>
      <c r="F12402" s="5" t="s">
        <v>50</v>
      </c>
      <c r="G12402" s="5" t="s">
        <v>59</v>
      </c>
      <c r="H12402" s="5" t="s">
        <v>25</v>
      </c>
      <c r="I12402" t="s">
        <v>44</v>
      </c>
      <c r="J12402" t="s">
        <v>25</v>
      </c>
      <c r="K12402">
        <v>0</v>
      </c>
      <c r="L12402" s="5" t="s">
        <v>23987</v>
      </c>
      <c r="M12402" s="5" t="s">
        <v>37</v>
      </c>
      <c r="N12402">
        <v>4</v>
      </c>
      <c r="O12402" t="s">
        <v>46</v>
      </c>
      <c r="P12402" s="1">
        <v>45685</v>
      </c>
      <c r="Q12402" s="1">
        <v>45704</v>
      </c>
      <c r="R12402">
        <v>1432</v>
      </c>
      <c r="S12402" s="4">
        <v>6.2</v>
      </c>
      <c r="T12402" t="s">
        <v>108</v>
      </c>
    </row>
    <row r="12403" spans="1:20" x14ac:dyDescent="0.35">
      <c r="A12403" t="s">
        <v>23988</v>
      </c>
      <c r="B12403" s="5" t="s">
        <v>21</v>
      </c>
      <c r="C12403" s="6">
        <v>55016</v>
      </c>
      <c r="D12403" t="s">
        <v>41</v>
      </c>
      <c r="E12403">
        <v>46764</v>
      </c>
      <c r="F12403" s="5" t="s">
        <v>58</v>
      </c>
      <c r="G12403" s="5" t="s">
        <v>59</v>
      </c>
      <c r="H12403" s="5" t="s">
        <v>60</v>
      </c>
      <c r="I12403" t="s">
        <v>26</v>
      </c>
      <c r="J12403" t="s">
        <v>410</v>
      </c>
      <c r="K12403">
        <v>0</v>
      </c>
      <c r="L12403" s="5" t="s">
        <v>23989</v>
      </c>
      <c r="M12403" s="5" t="s">
        <v>28</v>
      </c>
      <c r="N12403">
        <v>1</v>
      </c>
      <c r="O12403" t="s">
        <v>167</v>
      </c>
      <c r="P12403" s="1">
        <v>45450</v>
      </c>
      <c r="Q12403" s="1">
        <v>45464</v>
      </c>
      <c r="R12403">
        <v>1512</v>
      </c>
      <c r="S12403" s="4">
        <v>9.1</v>
      </c>
      <c r="T12403" t="s">
        <v>108</v>
      </c>
    </row>
    <row r="12404" spans="1:20" x14ac:dyDescent="0.35">
      <c r="A12404" t="s">
        <v>23990</v>
      </c>
      <c r="B12404" s="5" t="s">
        <v>49</v>
      </c>
      <c r="C12404" s="6">
        <v>135145</v>
      </c>
      <c r="D12404" t="s">
        <v>92</v>
      </c>
      <c r="E12404">
        <v>101359</v>
      </c>
      <c r="F12404" s="5" t="s">
        <v>66</v>
      </c>
      <c r="G12404" s="5" t="s">
        <v>24</v>
      </c>
      <c r="H12404" s="5" t="s">
        <v>93</v>
      </c>
      <c r="I12404" t="s">
        <v>26</v>
      </c>
      <c r="J12404" t="s">
        <v>93</v>
      </c>
      <c r="K12404">
        <v>100</v>
      </c>
      <c r="L12404" s="5" t="s">
        <v>23991</v>
      </c>
      <c r="M12404" s="5" t="s">
        <v>28</v>
      </c>
      <c r="N12404">
        <v>9</v>
      </c>
      <c r="O12404" t="s">
        <v>85</v>
      </c>
      <c r="P12404" s="1">
        <v>45428</v>
      </c>
      <c r="Q12404" s="1">
        <v>45447</v>
      </c>
      <c r="R12404">
        <v>711</v>
      </c>
      <c r="S12404" s="4">
        <v>10</v>
      </c>
      <c r="T12404" t="s">
        <v>95</v>
      </c>
    </row>
    <row r="12405" spans="1:20" x14ac:dyDescent="0.35">
      <c r="A12405" t="s">
        <v>23992</v>
      </c>
      <c r="B12405" s="5" t="s">
        <v>32</v>
      </c>
      <c r="C12405" s="6">
        <v>118429</v>
      </c>
      <c r="D12405" t="s">
        <v>92</v>
      </c>
      <c r="E12405">
        <v>88822</v>
      </c>
      <c r="F12405" s="5" t="s">
        <v>66</v>
      </c>
      <c r="G12405" s="5" t="s">
        <v>42</v>
      </c>
      <c r="H12405" s="5" t="s">
        <v>93</v>
      </c>
      <c r="I12405" t="s">
        <v>44</v>
      </c>
      <c r="J12405" t="s">
        <v>1090</v>
      </c>
      <c r="K12405">
        <v>100</v>
      </c>
      <c r="L12405" s="5" t="s">
        <v>23993</v>
      </c>
      <c r="M12405" s="5" t="s">
        <v>70</v>
      </c>
      <c r="N12405">
        <v>7</v>
      </c>
      <c r="O12405" t="s">
        <v>85</v>
      </c>
      <c r="P12405" s="1">
        <v>45676</v>
      </c>
      <c r="Q12405" s="1">
        <v>45729</v>
      </c>
      <c r="R12405">
        <v>995</v>
      </c>
      <c r="S12405" s="4">
        <v>8.6</v>
      </c>
      <c r="T12405" t="s">
        <v>108</v>
      </c>
    </row>
    <row r="12406" spans="1:20" x14ac:dyDescent="0.35">
      <c r="A12406" t="s">
        <v>23994</v>
      </c>
      <c r="B12406" s="5" t="s">
        <v>217</v>
      </c>
      <c r="C12406" s="6">
        <v>57898</v>
      </c>
      <c r="D12406" t="s">
        <v>92</v>
      </c>
      <c r="E12406">
        <v>43424</v>
      </c>
      <c r="F12406" s="5" t="s">
        <v>58</v>
      </c>
      <c r="G12406" s="5" t="s">
        <v>51</v>
      </c>
      <c r="H12406" s="5" t="s">
        <v>93</v>
      </c>
      <c r="I12406" t="s">
        <v>26</v>
      </c>
      <c r="J12406" t="s">
        <v>93</v>
      </c>
      <c r="K12406">
        <v>50</v>
      </c>
      <c r="L12406" s="5" t="s">
        <v>23995</v>
      </c>
      <c r="M12406" s="5" t="s">
        <v>70</v>
      </c>
      <c r="N12406">
        <v>0</v>
      </c>
      <c r="O12406" t="s">
        <v>135</v>
      </c>
      <c r="P12406" s="1">
        <v>45338</v>
      </c>
      <c r="Q12406" s="1">
        <v>45376</v>
      </c>
      <c r="R12406">
        <v>717</v>
      </c>
      <c r="S12406" s="4">
        <v>7.3</v>
      </c>
      <c r="T12406" t="s">
        <v>47</v>
      </c>
    </row>
    <row r="12407" spans="1:20" x14ac:dyDescent="0.35">
      <c r="A12407" t="s">
        <v>23996</v>
      </c>
      <c r="B12407" s="5" t="s">
        <v>28802</v>
      </c>
      <c r="C12407" s="6">
        <v>51180</v>
      </c>
      <c r="D12407" t="s">
        <v>41</v>
      </c>
      <c r="E12407">
        <v>43503</v>
      </c>
      <c r="F12407" s="5" t="s">
        <v>58</v>
      </c>
      <c r="G12407" s="5" t="s">
        <v>42</v>
      </c>
      <c r="H12407" s="5" t="s">
        <v>151</v>
      </c>
      <c r="I12407" t="s">
        <v>44</v>
      </c>
      <c r="J12407" t="s">
        <v>304</v>
      </c>
      <c r="K12407">
        <v>0</v>
      </c>
      <c r="L12407" s="5" t="s">
        <v>7043</v>
      </c>
      <c r="M12407" s="5" t="s">
        <v>28</v>
      </c>
      <c r="N12407">
        <v>0</v>
      </c>
      <c r="O12407" t="s">
        <v>147</v>
      </c>
      <c r="P12407" s="1">
        <v>45618</v>
      </c>
      <c r="Q12407" s="1">
        <v>45632</v>
      </c>
      <c r="R12407">
        <v>698</v>
      </c>
      <c r="S12407" s="4">
        <v>5.5</v>
      </c>
      <c r="T12407" t="s">
        <v>47</v>
      </c>
    </row>
    <row r="12408" spans="1:20" x14ac:dyDescent="0.35">
      <c r="A12408" t="s">
        <v>23997</v>
      </c>
      <c r="B12408" s="5" t="s">
        <v>21</v>
      </c>
      <c r="C12408" s="6">
        <v>103458</v>
      </c>
      <c r="D12408" t="s">
        <v>22</v>
      </c>
      <c r="E12408">
        <v>103458</v>
      </c>
      <c r="F12408" s="5" t="s">
        <v>23</v>
      </c>
      <c r="G12408" s="5" t="s">
        <v>24</v>
      </c>
      <c r="H12408" s="5" t="s">
        <v>116</v>
      </c>
      <c r="I12408" t="s">
        <v>35</v>
      </c>
      <c r="J12408" t="s">
        <v>116</v>
      </c>
      <c r="K12408">
        <v>0</v>
      </c>
      <c r="L12408" s="5" t="s">
        <v>23998</v>
      </c>
      <c r="M12408" s="5" t="s">
        <v>70</v>
      </c>
      <c r="N12408">
        <v>19</v>
      </c>
      <c r="O12408" t="s">
        <v>147</v>
      </c>
      <c r="P12408" s="1">
        <v>45459</v>
      </c>
      <c r="Q12408" s="1">
        <v>45516</v>
      </c>
      <c r="R12408">
        <v>2212</v>
      </c>
      <c r="S12408" s="4">
        <v>5.5</v>
      </c>
      <c r="T12408" t="s">
        <v>153</v>
      </c>
    </row>
    <row r="12409" spans="1:20" x14ac:dyDescent="0.35">
      <c r="A12409" t="s">
        <v>23999</v>
      </c>
      <c r="B12409" s="5" t="s">
        <v>21</v>
      </c>
      <c r="C12409" s="6">
        <v>102748</v>
      </c>
      <c r="D12409" t="s">
        <v>22</v>
      </c>
      <c r="E12409">
        <v>102748</v>
      </c>
      <c r="F12409" s="5" t="s">
        <v>23</v>
      </c>
      <c r="G12409" s="5" t="s">
        <v>42</v>
      </c>
      <c r="H12409" s="5" t="s">
        <v>157</v>
      </c>
      <c r="I12409" t="s">
        <v>35</v>
      </c>
      <c r="J12409" t="s">
        <v>157</v>
      </c>
      <c r="K12409">
        <v>0</v>
      </c>
      <c r="L12409" s="5" t="s">
        <v>24000</v>
      </c>
      <c r="M12409" s="5" t="s">
        <v>37</v>
      </c>
      <c r="N12409">
        <v>10</v>
      </c>
      <c r="O12409" t="s">
        <v>62</v>
      </c>
      <c r="P12409" s="1">
        <v>45696</v>
      </c>
      <c r="Q12409" s="1">
        <v>45755</v>
      </c>
      <c r="R12409">
        <v>1986</v>
      </c>
      <c r="S12409" s="4">
        <v>8.1</v>
      </c>
      <c r="T12409" t="s">
        <v>210</v>
      </c>
    </row>
    <row r="12410" spans="1:20" x14ac:dyDescent="0.35">
      <c r="A12410" t="s">
        <v>24001</v>
      </c>
      <c r="B12410" s="5" t="s">
        <v>174</v>
      </c>
      <c r="C12410" s="6">
        <v>151467</v>
      </c>
      <c r="D12410" t="s">
        <v>22</v>
      </c>
      <c r="E12410">
        <v>151467</v>
      </c>
      <c r="F12410" s="5" t="s">
        <v>66</v>
      </c>
      <c r="G12410" s="5" t="s">
        <v>24</v>
      </c>
      <c r="H12410" s="5" t="s">
        <v>129</v>
      </c>
      <c r="I12410" t="s">
        <v>26</v>
      </c>
      <c r="J12410" t="s">
        <v>129</v>
      </c>
      <c r="K12410">
        <v>0</v>
      </c>
      <c r="L12410" s="5" t="s">
        <v>24002</v>
      </c>
      <c r="M12410" s="5" t="s">
        <v>37</v>
      </c>
      <c r="N12410">
        <v>8</v>
      </c>
      <c r="O12410" t="s">
        <v>141</v>
      </c>
      <c r="P12410" s="1">
        <v>45363</v>
      </c>
      <c r="Q12410" s="1">
        <v>45384</v>
      </c>
      <c r="R12410">
        <v>1772</v>
      </c>
      <c r="S12410" s="4">
        <v>9.6999999999999993</v>
      </c>
      <c r="T12410" t="s">
        <v>55</v>
      </c>
    </row>
    <row r="12411" spans="1:20" x14ac:dyDescent="0.35">
      <c r="A12411" t="s">
        <v>24003</v>
      </c>
      <c r="B12411" s="5" t="s">
        <v>21</v>
      </c>
      <c r="C12411" s="6">
        <v>74836</v>
      </c>
      <c r="D12411" t="s">
        <v>22</v>
      </c>
      <c r="E12411">
        <v>74836</v>
      </c>
      <c r="F12411" s="5" t="s">
        <v>50</v>
      </c>
      <c r="G12411" s="5" t="s">
        <v>24</v>
      </c>
      <c r="H12411" s="5" t="s">
        <v>165</v>
      </c>
      <c r="I12411" t="s">
        <v>26</v>
      </c>
      <c r="J12411" t="s">
        <v>67</v>
      </c>
      <c r="K12411">
        <v>100</v>
      </c>
      <c r="L12411" s="5" t="s">
        <v>24004</v>
      </c>
      <c r="M12411" s="5" t="s">
        <v>28</v>
      </c>
      <c r="N12411">
        <v>2</v>
      </c>
      <c r="O12411" t="s">
        <v>107</v>
      </c>
      <c r="P12411" s="1">
        <v>45523</v>
      </c>
      <c r="Q12411" s="1">
        <v>45558</v>
      </c>
      <c r="R12411">
        <v>571</v>
      </c>
      <c r="S12411" s="4">
        <v>8.6999999999999993</v>
      </c>
      <c r="T12411" t="s">
        <v>136</v>
      </c>
    </row>
    <row r="12412" spans="1:20" x14ac:dyDescent="0.35">
      <c r="A12412" t="s">
        <v>24005</v>
      </c>
      <c r="B12412" s="5" t="s">
        <v>91</v>
      </c>
      <c r="C12412" s="6">
        <v>169620</v>
      </c>
      <c r="D12412" t="s">
        <v>41</v>
      </c>
      <c r="E12412">
        <v>144177</v>
      </c>
      <c r="F12412" s="5" t="s">
        <v>23</v>
      </c>
      <c r="G12412" s="5" t="s">
        <v>42</v>
      </c>
      <c r="H12412" s="5" t="s">
        <v>126</v>
      </c>
      <c r="I12412" t="s">
        <v>44</v>
      </c>
      <c r="J12412" t="s">
        <v>186</v>
      </c>
      <c r="K12412">
        <v>100</v>
      </c>
      <c r="L12412" s="5" t="s">
        <v>24006</v>
      </c>
      <c r="M12412" s="5" t="s">
        <v>54</v>
      </c>
      <c r="N12412">
        <v>14</v>
      </c>
      <c r="O12412" t="s">
        <v>131</v>
      </c>
      <c r="P12412" s="1">
        <v>45572</v>
      </c>
      <c r="Q12412" s="1">
        <v>45643</v>
      </c>
      <c r="R12412">
        <v>2161</v>
      </c>
      <c r="S12412" s="4">
        <v>6</v>
      </c>
      <c r="T12412" t="s">
        <v>55</v>
      </c>
    </row>
    <row r="12413" spans="1:20" x14ac:dyDescent="0.35">
      <c r="A12413" t="s">
        <v>24007</v>
      </c>
      <c r="B12413" s="5" t="s">
        <v>28801</v>
      </c>
      <c r="C12413" s="6">
        <v>113721</v>
      </c>
      <c r="D12413" t="s">
        <v>120</v>
      </c>
      <c r="E12413">
        <v>102349</v>
      </c>
      <c r="F12413" s="5" t="s">
        <v>58</v>
      </c>
      <c r="G12413" s="5" t="s">
        <v>42</v>
      </c>
      <c r="H12413" s="5" t="s">
        <v>121</v>
      </c>
      <c r="I12413" t="s">
        <v>35</v>
      </c>
      <c r="J12413" t="s">
        <v>467</v>
      </c>
      <c r="K12413">
        <v>100</v>
      </c>
      <c r="L12413" s="5" t="s">
        <v>24008</v>
      </c>
      <c r="M12413" s="5" t="s">
        <v>54</v>
      </c>
      <c r="N12413">
        <v>1</v>
      </c>
      <c r="O12413" t="s">
        <v>46</v>
      </c>
      <c r="P12413" s="1">
        <v>45724</v>
      </c>
      <c r="Q12413" s="1">
        <v>45757</v>
      </c>
      <c r="R12413">
        <v>2083</v>
      </c>
      <c r="S12413" s="4">
        <v>8.3000000000000007</v>
      </c>
      <c r="T12413" t="s">
        <v>55</v>
      </c>
    </row>
    <row r="12414" spans="1:20" x14ac:dyDescent="0.35">
      <c r="A12414" t="s">
        <v>24009</v>
      </c>
      <c r="B12414" s="5" t="s">
        <v>32</v>
      </c>
      <c r="C12414" s="6">
        <v>127743</v>
      </c>
      <c r="D12414" t="s">
        <v>120</v>
      </c>
      <c r="E12414">
        <v>114969</v>
      </c>
      <c r="F12414" s="5" t="s">
        <v>50</v>
      </c>
      <c r="G12414" s="5" t="s">
        <v>59</v>
      </c>
      <c r="H12414" s="5" t="s">
        <v>121</v>
      </c>
      <c r="I12414" t="s">
        <v>44</v>
      </c>
      <c r="J12414" t="s">
        <v>151</v>
      </c>
      <c r="K12414">
        <v>0</v>
      </c>
      <c r="L12414" s="5" t="s">
        <v>24010</v>
      </c>
      <c r="M12414" s="5" t="s">
        <v>54</v>
      </c>
      <c r="N12414">
        <v>4</v>
      </c>
      <c r="O12414" t="s">
        <v>85</v>
      </c>
      <c r="P12414" s="1">
        <v>45617</v>
      </c>
      <c r="Q12414" s="1">
        <v>45633</v>
      </c>
      <c r="R12414">
        <v>527</v>
      </c>
      <c r="S12414" s="4">
        <v>8.6</v>
      </c>
      <c r="T12414" t="s">
        <v>47</v>
      </c>
    </row>
    <row r="12415" spans="1:20" x14ac:dyDescent="0.35">
      <c r="A12415" t="s">
        <v>24011</v>
      </c>
      <c r="B12415" s="5" t="s">
        <v>105</v>
      </c>
      <c r="C12415" s="6">
        <v>305463</v>
      </c>
      <c r="D12415" t="s">
        <v>22</v>
      </c>
      <c r="E12415">
        <v>305463</v>
      </c>
      <c r="F12415" s="5" t="s">
        <v>23</v>
      </c>
      <c r="G12415" s="5" t="s">
        <v>51</v>
      </c>
      <c r="H12415" s="5" t="s">
        <v>68</v>
      </c>
      <c r="I12415" t="s">
        <v>26</v>
      </c>
      <c r="J12415" t="s">
        <v>110</v>
      </c>
      <c r="K12415">
        <v>50</v>
      </c>
      <c r="L12415" s="5" t="s">
        <v>24012</v>
      </c>
      <c r="M12415" s="5" t="s">
        <v>54</v>
      </c>
      <c r="N12415">
        <v>13</v>
      </c>
      <c r="O12415" t="s">
        <v>147</v>
      </c>
      <c r="P12415" s="1">
        <v>45609</v>
      </c>
      <c r="Q12415" s="1">
        <v>45642</v>
      </c>
      <c r="R12415">
        <v>1809</v>
      </c>
      <c r="S12415" s="4">
        <v>5.9</v>
      </c>
      <c r="T12415" t="s">
        <v>89</v>
      </c>
    </row>
    <row r="12416" spans="1:20" x14ac:dyDescent="0.35">
      <c r="A12416" t="s">
        <v>24013</v>
      </c>
      <c r="B12416" s="5" t="s">
        <v>162</v>
      </c>
      <c r="C12416" s="6">
        <v>75828</v>
      </c>
      <c r="D12416" t="s">
        <v>22</v>
      </c>
      <c r="E12416">
        <v>75828</v>
      </c>
      <c r="F12416" s="5" t="s">
        <v>66</v>
      </c>
      <c r="G12416" s="5" t="s">
        <v>59</v>
      </c>
      <c r="H12416" s="5" t="s">
        <v>165</v>
      </c>
      <c r="I12416" t="s">
        <v>44</v>
      </c>
      <c r="J12416" t="s">
        <v>410</v>
      </c>
      <c r="K12416">
        <v>100</v>
      </c>
      <c r="L12416" s="5" t="s">
        <v>24014</v>
      </c>
      <c r="M12416" s="5" t="s">
        <v>54</v>
      </c>
      <c r="N12416">
        <v>6</v>
      </c>
      <c r="O12416" t="s">
        <v>131</v>
      </c>
      <c r="P12416" s="1">
        <v>45363</v>
      </c>
      <c r="Q12416" s="1">
        <v>45408</v>
      </c>
      <c r="R12416">
        <v>909</v>
      </c>
      <c r="S12416" s="4">
        <v>8.5</v>
      </c>
      <c r="T12416" t="s">
        <v>95</v>
      </c>
    </row>
    <row r="12417" spans="1:20" x14ac:dyDescent="0.35">
      <c r="A12417" t="s">
        <v>24015</v>
      </c>
      <c r="B12417" s="5" t="s">
        <v>21</v>
      </c>
      <c r="C12417" s="6">
        <v>116542</v>
      </c>
      <c r="D12417" t="s">
        <v>92</v>
      </c>
      <c r="E12417">
        <v>87407</v>
      </c>
      <c r="F12417" s="5" t="s">
        <v>66</v>
      </c>
      <c r="G12417" s="5" t="s">
        <v>59</v>
      </c>
      <c r="H12417" s="5" t="s">
        <v>93</v>
      </c>
      <c r="I12417" t="s">
        <v>44</v>
      </c>
      <c r="J12417" t="s">
        <v>93</v>
      </c>
      <c r="K12417">
        <v>0</v>
      </c>
      <c r="L12417" s="5" t="s">
        <v>24016</v>
      </c>
      <c r="M12417" s="5" t="s">
        <v>70</v>
      </c>
      <c r="N12417">
        <v>7</v>
      </c>
      <c r="O12417" t="s">
        <v>71</v>
      </c>
      <c r="P12417" s="1">
        <v>45443</v>
      </c>
      <c r="Q12417" s="1">
        <v>45504</v>
      </c>
      <c r="R12417">
        <v>749</v>
      </c>
      <c r="S12417" s="4">
        <v>5.4</v>
      </c>
      <c r="T12417" t="s">
        <v>103</v>
      </c>
    </row>
    <row r="12418" spans="1:20" x14ac:dyDescent="0.35">
      <c r="A12418" t="s">
        <v>24017</v>
      </c>
      <c r="B12418" s="5" t="s">
        <v>100</v>
      </c>
      <c r="C12418" s="6">
        <v>53985</v>
      </c>
      <c r="D12418" t="s">
        <v>22</v>
      </c>
      <c r="E12418">
        <v>53985</v>
      </c>
      <c r="F12418" s="5" t="s">
        <v>58</v>
      </c>
      <c r="G12418" s="5" t="s">
        <v>42</v>
      </c>
      <c r="H12418" s="5" t="s">
        <v>52</v>
      </c>
      <c r="I12418" t="s">
        <v>26</v>
      </c>
      <c r="J12418" t="s">
        <v>52</v>
      </c>
      <c r="K12418">
        <v>0</v>
      </c>
      <c r="L12418" s="5" t="s">
        <v>24018</v>
      </c>
      <c r="M12418" s="5" t="s">
        <v>70</v>
      </c>
      <c r="N12418">
        <v>0</v>
      </c>
      <c r="O12418" t="s">
        <v>167</v>
      </c>
      <c r="P12418" s="1">
        <v>45431</v>
      </c>
      <c r="Q12418" s="1">
        <v>45482</v>
      </c>
      <c r="R12418">
        <v>1864</v>
      </c>
      <c r="S12418" s="4">
        <v>5.6</v>
      </c>
      <c r="T12418" t="s">
        <v>103</v>
      </c>
    </row>
    <row r="12419" spans="1:20" x14ac:dyDescent="0.35">
      <c r="A12419" t="s">
        <v>24019</v>
      </c>
      <c r="B12419" s="5" t="s">
        <v>49</v>
      </c>
      <c r="C12419" s="6">
        <v>60582</v>
      </c>
      <c r="D12419" t="s">
        <v>41</v>
      </c>
      <c r="E12419">
        <v>51495</v>
      </c>
      <c r="F12419" s="5" t="s">
        <v>58</v>
      </c>
      <c r="G12419" s="5" t="s">
        <v>59</v>
      </c>
      <c r="H12419" s="5" t="s">
        <v>126</v>
      </c>
      <c r="I12419" t="s">
        <v>44</v>
      </c>
      <c r="J12419" t="s">
        <v>126</v>
      </c>
      <c r="K12419">
        <v>100</v>
      </c>
      <c r="L12419" s="5" t="s">
        <v>24020</v>
      </c>
      <c r="M12419" s="5" t="s">
        <v>28</v>
      </c>
      <c r="N12419">
        <v>1</v>
      </c>
      <c r="O12419" t="s">
        <v>147</v>
      </c>
      <c r="P12419" s="1">
        <v>45392</v>
      </c>
      <c r="Q12419" s="1">
        <v>45414</v>
      </c>
      <c r="R12419">
        <v>2394</v>
      </c>
      <c r="S12419" s="4">
        <v>6.1</v>
      </c>
      <c r="T12419" t="s">
        <v>55</v>
      </c>
    </row>
    <row r="12420" spans="1:20" x14ac:dyDescent="0.35">
      <c r="A12420" t="s">
        <v>24021</v>
      </c>
      <c r="B12420" s="5" t="s">
        <v>91</v>
      </c>
      <c r="C12420" s="6">
        <v>135425</v>
      </c>
      <c r="D12420" t="s">
        <v>22</v>
      </c>
      <c r="E12420">
        <v>135425</v>
      </c>
      <c r="F12420" s="5" t="s">
        <v>66</v>
      </c>
      <c r="G12420" s="5" t="s">
        <v>51</v>
      </c>
      <c r="H12420" s="5" t="s">
        <v>68</v>
      </c>
      <c r="I12420" t="s">
        <v>44</v>
      </c>
      <c r="J12420" t="s">
        <v>68</v>
      </c>
      <c r="K12420">
        <v>100</v>
      </c>
      <c r="L12420" s="5" t="s">
        <v>24022</v>
      </c>
      <c r="M12420" s="5" t="s">
        <v>28</v>
      </c>
      <c r="N12420">
        <v>6</v>
      </c>
      <c r="O12420" t="s">
        <v>135</v>
      </c>
      <c r="P12420" s="1">
        <v>45497</v>
      </c>
      <c r="Q12420" s="1">
        <v>45569</v>
      </c>
      <c r="R12420">
        <v>1969</v>
      </c>
      <c r="S12420" s="4">
        <v>5.9</v>
      </c>
      <c r="T12420" t="s">
        <v>136</v>
      </c>
    </row>
    <row r="12421" spans="1:20" x14ac:dyDescent="0.35">
      <c r="A12421" t="s">
        <v>24023</v>
      </c>
      <c r="B12421" s="5" t="s">
        <v>162</v>
      </c>
      <c r="C12421" s="6">
        <v>62590</v>
      </c>
      <c r="D12421" t="s">
        <v>33</v>
      </c>
      <c r="E12421">
        <v>6884900</v>
      </c>
      <c r="F12421" s="5" t="s">
        <v>58</v>
      </c>
      <c r="G12421" s="5" t="s">
        <v>42</v>
      </c>
      <c r="H12421" s="5" t="s">
        <v>34</v>
      </c>
      <c r="I12421" t="s">
        <v>35</v>
      </c>
      <c r="J12421" t="s">
        <v>34</v>
      </c>
      <c r="K12421">
        <v>100</v>
      </c>
      <c r="L12421" s="5" t="s">
        <v>16307</v>
      </c>
      <c r="M12421" s="5" t="s">
        <v>37</v>
      </c>
      <c r="N12421">
        <v>0</v>
      </c>
      <c r="O12421" t="s">
        <v>71</v>
      </c>
      <c r="P12421" s="1">
        <v>45298</v>
      </c>
      <c r="Q12421" s="1">
        <v>45348</v>
      </c>
      <c r="R12421">
        <v>2155</v>
      </c>
      <c r="S12421" s="4">
        <v>9.5</v>
      </c>
      <c r="T12421" t="s">
        <v>210</v>
      </c>
    </row>
    <row r="12422" spans="1:20" x14ac:dyDescent="0.35">
      <c r="A12422" t="s">
        <v>24024</v>
      </c>
      <c r="B12422" s="5" t="s">
        <v>28802</v>
      </c>
      <c r="C12422" s="6">
        <v>231935</v>
      </c>
      <c r="D12422" t="s">
        <v>92</v>
      </c>
      <c r="E12422">
        <v>173951</v>
      </c>
      <c r="F12422" s="5" t="s">
        <v>23</v>
      </c>
      <c r="G12422" s="5" t="s">
        <v>24</v>
      </c>
      <c r="H12422" s="5" t="s">
        <v>93</v>
      </c>
      <c r="I12422" t="s">
        <v>44</v>
      </c>
      <c r="J12422" t="s">
        <v>93</v>
      </c>
      <c r="K12422">
        <v>0</v>
      </c>
      <c r="L12422" s="5" t="s">
        <v>12090</v>
      </c>
      <c r="M12422" s="5" t="s">
        <v>37</v>
      </c>
      <c r="N12422">
        <v>11</v>
      </c>
      <c r="O12422" t="s">
        <v>167</v>
      </c>
      <c r="P12422" s="1">
        <v>45369</v>
      </c>
      <c r="Q12422" s="1">
        <v>45441</v>
      </c>
      <c r="R12422">
        <v>1567</v>
      </c>
      <c r="S12422" s="4">
        <v>8.6</v>
      </c>
      <c r="T12422" t="s">
        <v>136</v>
      </c>
    </row>
    <row r="12423" spans="1:20" x14ac:dyDescent="0.35">
      <c r="A12423" t="s">
        <v>24025</v>
      </c>
      <c r="B12423" s="5" t="s">
        <v>28800</v>
      </c>
      <c r="C12423" s="6">
        <v>71430</v>
      </c>
      <c r="D12423" t="s">
        <v>22</v>
      </c>
      <c r="E12423">
        <v>71430</v>
      </c>
      <c r="F12423" s="5" t="s">
        <v>58</v>
      </c>
      <c r="G12423" s="5" t="s">
        <v>51</v>
      </c>
      <c r="H12423" s="5" t="s">
        <v>68</v>
      </c>
      <c r="I12423" t="s">
        <v>44</v>
      </c>
      <c r="J12423" t="s">
        <v>67</v>
      </c>
      <c r="K12423">
        <v>0</v>
      </c>
      <c r="L12423" s="5" t="s">
        <v>24026</v>
      </c>
      <c r="M12423" s="5" t="s">
        <v>28</v>
      </c>
      <c r="N12423">
        <v>0</v>
      </c>
      <c r="O12423" t="s">
        <v>131</v>
      </c>
      <c r="P12423" s="1">
        <v>45381</v>
      </c>
      <c r="Q12423" s="1">
        <v>45444</v>
      </c>
      <c r="R12423">
        <v>1777</v>
      </c>
      <c r="S12423" s="4">
        <v>6.7</v>
      </c>
      <c r="T12423" t="s">
        <v>63</v>
      </c>
    </row>
    <row r="12424" spans="1:20" x14ac:dyDescent="0.35">
      <c r="A12424" t="s">
        <v>24027</v>
      </c>
      <c r="B12424" s="5" t="s">
        <v>49</v>
      </c>
      <c r="C12424" s="6">
        <v>220600</v>
      </c>
      <c r="D12424" t="s">
        <v>41</v>
      </c>
      <c r="E12424">
        <v>187510</v>
      </c>
      <c r="F12424" s="5" t="s">
        <v>23</v>
      </c>
      <c r="G12424" s="5" t="s">
        <v>59</v>
      </c>
      <c r="H12424" s="5" t="s">
        <v>60</v>
      </c>
      <c r="I12424" t="s">
        <v>35</v>
      </c>
      <c r="J12424" t="s">
        <v>60</v>
      </c>
      <c r="K12424">
        <v>0</v>
      </c>
      <c r="L12424" s="5" t="s">
        <v>24028</v>
      </c>
      <c r="M12424" s="5" t="s">
        <v>54</v>
      </c>
      <c r="N12424">
        <v>10</v>
      </c>
      <c r="O12424" t="s">
        <v>112</v>
      </c>
      <c r="P12424" s="1">
        <v>45584</v>
      </c>
      <c r="Q12424" s="1">
        <v>45630</v>
      </c>
      <c r="R12424">
        <v>1423</v>
      </c>
      <c r="S12424" s="4">
        <v>9.6999999999999993</v>
      </c>
      <c r="T12424" t="s">
        <v>118</v>
      </c>
    </row>
    <row r="12425" spans="1:20" x14ac:dyDescent="0.35">
      <c r="A12425" t="s">
        <v>24029</v>
      </c>
      <c r="B12425" s="5" t="s">
        <v>32</v>
      </c>
      <c r="C12425" s="6">
        <v>82694</v>
      </c>
      <c r="D12425" t="s">
        <v>22</v>
      </c>
      <c r="E12425">
        <v>82694</v>
      </c>
      <c r="F12425" s="5" t="s">
        <v>58</v>
      </c>
      <c r="G12425" s="5" t="s">
        <v>59</v>
      </c>
      <c r="H12425" s="5" t="s">
        <v>68</v>
      </c>
      <c r="I12425" t="s">
        <v>44</v>
      </c>
      <c r="J12425" t="s">
        <v>68</v>
      </c>
      <c r="K12425">
        <v>50</v>
      </c>
      <c r="L12425" s="5" t="s">
        <v>24030</v>
      </c>
      <c r="M12425" s="5" t="s">
        <v>37</v>
      </c>
      <c r="N12425">
        <v>1</v>
      </c>
      <c r="O12425" t="s">
        <v>78</v>
      </c>
      <c r="P12425" s="1">
        <v>45388</v>
      </c>
      <c r="Q12425" s="1">
        <v>45422</v>
      </c>
      <c r="R12425">
        <v>1192</v>
      </c>
      <c r="S12425" s="4">
        <v>9.6</v>
      </c>
      <c r="T12425" t="s">
        <v>95</v>
      </c>
    </row>
    <row r="12426" spans="1:20" x14ac:dyDescent="0.35">
      <c r="A12426" t="s">
        <v>24031</v>
      </c>
      <c r="B12426" s="5" t="s">
        <v>57</v>
      </c>
      <c r="C12426" s="6">
        <v>123932</v>
      </c>
      <c r="D12426" t="s">
        <v>22</v>
      </c>
      <c r="E12426">
        <v>123932</v>
      </c>
      <c r="F12426" s="5" t="s">
        <v>50</v>
      </c>
      <c r="G12426" s="5" t="s">
        <v>24</v>
      </c>
      <c r="H12426" s="5" t="s">
        <v>25</v>
      </c>
      <c r="I12426" t="s">
        <v>35</v>
      </c>
      <c r="J12426" t="s">
        <v>110</v>
      </c>
      <c r="K12426">
        <v>100</v>
      </c>
      <c r="L12426" s="5" t="s">
        <v>24032</v>
      </c>
      <c r="M12426" s="5" t="s">
        <v>70</v>
      </c>
      <c r="N12426">
        <v>3</v>
      </c>
      <c r="O12426" t="s">
        <v>131</v>
      </c>
      <c r="P12426" s="1">
        <v>45595</v>
      </c>
      <c r="Q12426" s="1">
        <v>45633</v>
      </c>
      <c r="R12426">
        <v>1401</v>
      </c>
      <c r="S12426" s="4">
        <v>6.8</v>
      </c>
      <c r="T12426" t="s">
        <v>210</v>
      </c>
    </row>
    <row r="12427" spans="1:20" x14ac:dyDescent="0.35">
      <c r="A12427" t="s">
        <v>24033</v>
      </c>
      <c r="B12427" s="5" t="s">
        <v>73</v>
      </c>
      <c r="C12427" s="6">
        <v>137592</v>
      </c>
      <c r="D12427" t="s">
        <v>41</v>
      </c>
      <c r="E12427">
        <v>116953</v>
      </c>
      <c r="F12427" s="5" t="s">
        <v>66</v>
      </c>
      <c r="G12427" s="5" t="s">
        <v>59</v>
      </c>
      <c r="H12427" s="5" t="s">
        <v>43</v>
      </c>
      <c r="I12427" t="s">
        <v>26</v>
      </c>
      <c r="J12427" t="s">
        <v>43</v>
      </c>
      <c r="K12427">
        <v>100</v>
      </c>
      <c r="L12427" s="5" t="s">
        <v>22080</v>
      </c>
      <c r="M12427" s="5" t="s">
        <v>28</v>
      </c>
      <c r="N12427">
        <v>7</v>
      </c>
      <c r="O12427" t="s">
        <v>46</v>
      </c>
      <c r="P12427" s="1">
        <v>45675</v>
      </c>
      <c r="Q12427" s="1">
        <v>45723</v>
      </c>
      <c r="R12427">
        <v>1087</v>
      </c>
      <c r="S12427" s="4">
        <v>9.8000000000000007</v>
      </c>
      <c r="T12427" t="s">
        <v>118</v>
      </c>
    </row>
    <row r="12428" spans="1:20" x14ac:dyDescent="0.35">
      <c r="A12428" t="s">
        <v>24034</v>
      </c>
      <c r="B12428" s="5" t="s">
        <v>91</v>
      </c>
      <c r="C12428" s="6">
        <v>57950</v>
      </c>
      <c r="D12428" t="s">
        <v>22</v>
      </c>
      <c r="E12428">
        <v>57950</v>
      </c>
      <c r="F12428" s="5" t="s">
        <v>58</v>
      </c>
      <c r="G12428" s="5" t="s">
        <v>51</v>
      </c>
      <c r="H12428" s="5" t="s">
        <v>165</v>
      </c>
      <c r="I12428" t="s">
        <v>44</v>
      </c>
      <c r="J12428" t="s">
        <v>165</v>
      </c>
      <c r="K12428">
        <v>100</v>
      </c>
      <c r="L12428" s="5" t="s">
        <v>24035</v>
      </c>
      <c r="M12428" s="5" t="s">
        <v>54</v>
      </c>
      <c r="N12428">
        <v>1</v>
      </c>
      <c r="O12428" t="s">
        <v>135</v>
      </c>
      <c r="P12428" s="1">
        <v>45721</v>
      </c>
      <c r="Q12428" s="1">
        <v>45755</v>
      </c>
      <c r="R12428">
        <v>2003</v>
      </c>
      <c r="S12428" s="4">
        <v>8.6</v>
      </c>
      <c r="T12428" t="s">
        <v>136</v>
      </c>
    </row>
    <row r="12429" spans="1:20" x14ac:dyDescent="0.35">
      <c r="A12429" t="s">
        <v>24036</v>
      </c>
      <c r="B12429" s="5" t="s">
        <v>28802</v>
      </c>
      <c r="C12429" s="6">
        <v>126435</v>
      </c>
      <c r="D12429" t="s">
        <v>22</v>
      </c>
      <c r="E12429">
        <v>126435</v>
      </c>
      <c r="F12429" s="5" t="s">
        <v>66</v>
      </c>
      <c r="G12429" s="5" t="s">
        <v>59</v>
      </c>
      <c r="H12429" s="5" t="s">
        <v>191</v>
      </c>
      <c r="I12429" t="s">
        <v>44</v>
      </c>
      <c r="J12429" t="s">
        <v>191</v>
      </c>
      <c r="K12429">
        <v>0</v>
      </c>
      <c r="L12429" s="5" t="s">
        <v>24037</v>
      </c>
      <c r="M12429" s="5" t="s">
        <v>37</v>
      </c>
      <c r="N12429">
        <v>5</v>
      </c>
      <c r="O12429" t="s">
        <v>141</v>
      </c>
      <c r="P12429" s="1">
        <v>45647</v>
      </c>
      <c r="Q12429" s="1">
        <v>45696</v>
      </c>
      <c r="R12429">
        <v>2132</v>
      </c>
      <c r="S12429" s="4">
        <v>5.6</v>
      </c>
      <c r="T12429" t="s">
        <v>243</v>
      </c>
    </row>
    <row r="12430" spans="1:20" x14ac:dyDescent="0.35">
      <c r="A12430" t="s">
        <v>24038</v>
      </c>
      <c r="B12430" s="5" t="s">
        <v>28800</v>
      </c>
      <c r="C12430" s="6">
        <v>128267</v>
      </c>
      <c r="D12430" t="s">
        <v>33</v>
      </c>
      <c r="E12430">
        <v>14109370</v>
      </c>
      <c r="F12430" s="5" t="s">
        <v>66</v>
      </c>
      <c r="G12430" s="5" t="s">
        <v>42</v>
      </c>
      <c r="H12430" s="5" t="s">
        <v>34</v>
      </c>
      <c r="I12430" t="s">
        <v>26</v>
      </c>
      <c r="J12430" t="s">
        <v>34</v>
      </c>
      <c r="K12430">
        <v>50</v>
      </c>
      <c r="L12430" s="5" t="s">
        <v>24039</v>
      </c>
      <c r="M12430" s="5" t="s">
        <v>37</v>
      </c>
      <c r="N12430">
        <v>8</v>
      </c>
      <c r="O12430" t="s">
        <v>29</v>
      </c>
      <c r="P12430" s="1">
        <v>45757</v>
      </c>
      <c r="Q12430" s="1">
        <v>45794</v>
      </c>
      <c r="R12430">
        <v>2324</v>
      </c>
      <c r="S12430" s="4">
        <v>5.4</v>
      </c>
      <c r="T12430" t="s">
        <v>108</v>
      </c>
    </row>
    <row r="12431" spans="1:20" x14ac:dyDescent="0.35">
      <c r="A12431" t="s">
        <v>24040</v>
      </c>
      <c r="B12431" s="5" t="s">
        <v>28802</v>
      </c>
      <c r="C12431" s="6">
        <v>309048</v>
      </c>
      <c r="D12431" t="s">
        <v>65</v>
      </c>
      <c r="E12431">
        <v>401762</v>
      </c>
      <c r="F12431" s="5" t="s">
        <v>23</v>
      </c>
      <c r="G12431" s="5" t="s">
        <v>24</v>
      </c>
      <c r="H12431" s="5" t="s">
        <v>67</v>
      </c>
      <c r="I12431" t="s">
        <v>35</v>
      </c>
      <c r="J12431" t="s">
        <v>67</v>
      </c>
      <c r="K12431">
        <v>50</v>
      </c>
      <c r="L12431" s="5" t="s">
        <v>24041</v>
      </c>
      <c r="M12431" s="5" t="s">
        <v>54</v>
      </c>
      <c r="N12431">
        <v>12</v>
      </c>
      <c r="O12431" t="s">
        <v>62</v>
      </c>
      <c r="P12431" s="1">
        <v>45754</v>
      </c>
      <c r="Q12431" s="1">
        <v>45808</v>
      </c>
      <c r="R12431">
        <v>1545</v>
      </c>
      <c r="S12431" s="4">
        <v>8.1</v>
      </c>
      <c r="T12431" t="s">
        <v>136</v>
      </c>
    </row>
    <row r="12432" spans="1:20" x14ac:dyDescent="0.35">
      <c r="A12432" t="s">
        <v>24042</v>
      </c>
      <c r="B12432" s="5" t="s">
        <v>174</v>
      </c>
      <c r="C12432" s="6">
        <v>134105</v>
      </c>
      <c r="D12432" t="s">
        <v>33</v>
      </c>
      <c r="E12432">
        <v>14751550</v>
      </c>
      <c r="F12432" s="5" t="s">
        <v>66</v>
      </c>
      <c r="G12432" s="5" t="s">
        <v>51</v>
      </c>
      <c r="H12432" s="5" t="s">
        <v>34</v>
      </c>
      <c r="I12432" t="s">
        <v>35</v>
      </c>
      <c r="J12432" t="s">
        <v>34</v>
      </c>
      <c r="K12432">
        <v>0</v>
      </c>
      <c r="L12432" s="5" t="s">
        <v>24043</v>
      </c>
      <c r="M12432" s="5" t="s">
        <v>37</v>
      </c>
      <c r="N12432">
        <v>6</v>
      </c>
      <c r="O12432" t="s">
        <v>131</v>
      </c>
      <c r="P12432" s="1">
        <v>45368</v>
      </c>
      <c r="Q12432" s="1">
        <v>45435</v>
      </c>
      <c r="R12432">
        <v>2363</v>
      </c>
      <c r="S12432" s="4">
        <v>10</v>
      </c>
      <c r="T12432" t="s">
        <v>95</v>
      </c>
    </row>
    <row r="12433" spans="1:20" x14ac:dyDescent="0.35">
      <c r="A12433" t="s">
        <v>24044</v>
      </c>
      <c r="B12433" s="5" t="s">
        <v>28801</v>
      </c>
      <c r="C12433" s="6">
        <v>84521</v>
      </c>
      <c r="D12433" t="s">
        <v>22</v>
      </c>
      <c r="E12433">
        <v>84521</v>
      </c>
      <c r="F12433" s="5" t="s">
        <v>50</v>
      </c>
      <c r="G12433" s="5" t="s">
        <v>59</v>
      </c>
      <c r="H12433" s="5" t="s">
        <v>191</v>
      </c>
      <c r="I12433" t="s">
        <v>44</v>
      </c>
      <c r="J12433" t="s">
        <v>191</v>
      </c>
      <c r="K12433">
        <v>0</v>
      </c>
      <c r="L12433" s="5" t="s">
        <v>24045</v>
      </c>
      <c r="M12433" s="5" t="s">
        <v>54</v>
      </c>
      <c r="N12433">
        <v>4</v>
      </c>
      <c r="O12433" t="s">
        <v>167</v>
      </c>
      <c r="P12433" s="1">
        <v>45342</v>
      </c>
      <c r="Q12433" s="1">
        <v>45411</v>
      </c>
      <c r="R12433">
        <v>1050</v>
      </c>
      <c r="S12433" s="4">
        <v>8.6</v>
      </c>
      <c r="T12433" t="s">
        <v>210</v>
      </c>
    </row>
    <row r="12434" spans="1:20" x14ac:dyDescent="0.35">
      <c r="A12434" t="s">
        <v>24046</v>
      </c>
      <c r="B12434" s="5" t="s">
        <v>28802</v>
      </c>
      <c r="C12434" s="6">
        <v>61395</v>
      </c>
      <c r="D12434" t="s">
        <v>65</v>
      </c>
      <c r="E12434">
        <v>79814</v>
      </c>
      <c r="F12434" s="5" t="s">
        <v>58</v>
      </c>
      <c r="G12434" s="5" t="s">
        <v>42</v>
      </c>
      <c r="H12434" s="5" t="s">
        <v>67</v>
      </c>
      <c r="I12434" t="s">
        <v>26</v>
      </c>
      <c r="J12434" t="s">
        <v>67</v>
      </c>
      <c r="K12434">
        <v>50</v>
      </c>
      <c r="L12434" s="5" t="s">
        <v>24047</v>
      </c>
      <c r="M12434" s="5" t="s">
        <v>70</v>
      </c>
      <c r="N12434">
        <v>1</v>
      </c>
      <c r="O12434" t="s">
        <v>141</v>
      </c>
      <c r="P12434" s="1">
        <v>45411</v>
      </c>
      <c r="Q12434" s="1">
        <v>45478</v>
      </c>
      <c r="R12434">
        <v>1577</v>
      </c>
      <c r="S12434" s="4">
        <v>9.6999999999999993</v>
      </c>
      <c r="T12434" t="s">
        <v>103</v>
      </c>
    </row>
    <row r="12435" spans="1:20" x14ac:dyDescent="0.35">
      <c r="A12435" t="s">
        <v>24048</v>
      </c>
      <c r="B12435" s="5" t="s">
        <v>217</v>
      </c>
      <c r="C12435" s="6">
        <v>152906</v>
      </c>
      <c r="D12435" t="s">
        <v>22</v>
      </c>
      <c r="E12435">
        <v>152906</v>
      </c>
      <c r="F12435" s="5" t="s">
        <v>66</v>
      </c>
      <c r="G12435" s="5" t="s">
        <v>42</v>
      </c>
      <c r="H12435" s="5" t="s">
        <v>68</v>
      </c>
      <c r="I12435" t="s">
        <v>44</v>
      </c>
      <c r="J12435" t="s">
        <v>68</v>
      </c>
      <c r="K12435">
        <v>50</v>
      </c>
      <c r="L12435" s="5" t="s">
        <v>24049</v>
      </c>
      <c r="M12435" s="5" t="s">
        <v>70</v>
      </c>
      <c r="N12435">
        <v>6</v>
      </c>
      <c r="O12435" t="s">
        <v>71</v>
      </c>
      <c r="P12435" s="1">
        <v>45774</v>
      </c>
      <c r="Q12435" s="1">
        <v>45827</v>
      </c>
      <c r="R12435">
        <v>2345</v>
      </c>
      <c r="S12435" s="4">
        <v>6.9</v>
      </c>
      <c r="T12435" t="s">
        <v>30</v>
      </c>
    </row>
    <row r="12436" spans="1:20" x14ac:dyDescent="0.35">
      <c r="A12436" t="s">
        <v>24050</v>
      </c>
      <c r="B12436" s="5" t="s">
        <v>28802</v>
      </c>
      <c r="C12436" s="6">
        <v>150492</v>
      </c>
      <c r="D12436" t="s">
        <v>22</v>
      </c>
      <c r="E12436">
        <v>150492</v>
      </c>
      <c r="F12436" s="5" t="s">
        <v>23</v>
      </c>
      <c r="G12436" s="5" t="s">
        <v>59</v>
      </c>
      <c r="H12436" s="5" t="s">
        <v>191</v>
      </c>
      <c r="I12436" t="s">
        <v>44</v>
      </c>
      <c r="J12436" t="s">
        <v>121</v>
      </c>
      <c r="K12436">
        <v>50</v>
      </c>
      <c r="L12436" s="5" t="s">
        <v>24051</v>
      </c>
      <c r="M12436" s="5" t="s">
        <v>37</v>
      </c>
      <c r="N12436">
        <v>18</v>
      </c>
      <c r="O12436" t="s">
        <v>29</v>
      </c>
      <c r="P12436" s="1">
        <v>45589</v>
      </c>
      <c r="Q12436" s="1">
        <v>45622</v>
      </c>
      <c r="R12436">
        <v>2445</v>
      </c>
      <c r="S12436" s="4">
        <v>5.0999999999999996</v>
      </c>
      <c r="T12436" t="s">
        <v>89</v>
      </c>
    </row>
    <row r="12437" spans="1:20" x14ac:dyDescent="0.35">
      <c r="A12437" t="s">
        <v>24052</v>
      </c>
      <c r="B12437" s="5" t="s">
        <v>32</v>
      </c>
      <c r="C12437" s="6">
        <v>261388</v>
      </c>
      <c r="D12437" t="s">
        <v>65</v>
      </c>
      <c r="E12437">
        <v>339804</v>
      </c>
      <c r="F12437" s="5" t="s">
        <v>23</v>
      </c>
      <c r="G12437" s="5" t="s">
        <v>59</v>
      </c>
      <c r="H12437" s="5" t="s">
        <v>67</v>
      </c>
      <c r="I12437" t="s">
        <v>26</v>
      </c>
      <c r="J12437" t="s">
        <v>67</v>
      </c>
      <c r="K12437">
        <v>0</v>
      </c>
      <c r="L12437" s="5" t="s">
        <v>24053</v>
      </c>
      <c r="M12437" s="5" t="s">
        <v>70</v>
      </c>
      <c r="N12437">
        <v>10</v>
      </c>
      <c r="O12437" t="s">
        <v>112</v>
      </c>
      <c r="P12437" s="1">
        <v>45711</v>
      </c>
      <c r="Q12437" s="1">
        <v>45770</v>
      </c>
      <c r="R12437">
        <v>1326</v>
      </c>
      <c r="S12437" s="4">
        <v>8.3000000000000007</v>
      </c>
      <c r="T12437" t="s">
        <v>79</v>
      </c>
    </row>
    <row r="12438" spans="1:20" x14ac:dyDescent="0.35">
      <c r="A12438" t="s">
        <v>24054</v>
      </c>
      <c r="B12438" s="5" t="s">
        <v>28801</v>
      </c>
      <c r="C12438" s="6">
        <v>181176</v>
      </c>
      <c r="D12438" t="s">
        <v>22</v>
      </c>
      <c r="E12438">
        <v>181176</v>
      </c>
      <c r="F12438" s="5" t="s">
        <v>23</v>
      </c>
      <c r="G12438" s="5" t="s">
        <v>42</v>
      </c>
      <c r="H12438" s="5" t="s">
        <v>52</v>
      </c>
      <c r="I12438" t="s">
        <v>44</v>
      </c>
      <c r="J12438" t="s">
        <v>480</v>
      </c>
      <c r="K12438">
        <v>50</v>
      </c>
      <c r="L12438" s="5" t="s">
        <v>24055</v>
      </c>
      <c r="M12438" s="5" t="s">
        <v>37</v>
      </c>
      <c r="N12438">
        <v>11</v>
      </c>
      <c r="O12438" t="s">
        <v>141</v>
      </c>
      <c r="P12438" s="1">
        <v>45618</v>
      </c>
      <c r="Q12438" s="1">
        <v>45665</v>
      </c>
      <c r="R12438">
        <v>1295</v>
      </c>
      <c r="S12438" s="4">
        <v>6.7</v>
      </c>
      <c r="T12438" t="s">
        <v>55</v>
      </c>
    </row>
    <row r="12439" spans="1:20" x14ac:dyDescent="0.35">
      <c r="A12439" t="s">
        <v>24056</v>
      </c>
      <c r="B12439" s="5" t="s">
        <v>57</v>
      </c>
      <c r="C12439" s="6">
        <v>185060</v>
      </c>
      <c r="D12439" t="s">
        <v>41</v>
      </c>
      <c r="E12439">
        <v>157301</v>
      </c>
      <c r="F12439" s="5" t="s">
        <v>23</v>
      </c>
      <c r="G12439" s="5" t="s">
        <v>59</v>
      </c>
      <c r="H12439" s="5" t="s">
        <v>43</v>
      </c>
      <c r="I12439" t="s">
        <v>26</v>
      </c>
      <c r="J12439" t="s">
        <v>43</v>
      </c>
      <c r="K12439">
        <v>100</v>
      </c>
      <c r="L12439" s="5" t="s">
        <v>24057</v>
      </c>
      <c r="M12439" s="5" t="s">
        <v>37</v>
      </c>
      <c r="N12439">
        <v>12</v>
      </c>
      <c r="O12439" t="s">
        <v>147</v>
      </c>
      <c r="P12439" s="1">
        <v>45486</v>
      </c>
      <c r="Q12439" s="1">
        <v>45518</v>
      </c>
      <c r="R12439">
        <v>1670</v>
      </c>
      <c r="S12439" s="4">
        <v>7.3</v>
      </c>
      <c r="T12439" t="s">
        <v>136</v>
      </c>
    </row>
    <row r="12440" spans="1:20" x14ac:dyDescent="0.35">
      <c r="A12440" t="s">
        <v>24058</v>
      </c>
      <c r="B12440" s="5" t="s">
        <v>21</v>
      </c>
      <c r="C12440" s="6">
        <v>128763</v>
      </c>
      <c r="D12440" t="s">
        <v>65</v>
      </c>
      <c r="E12440">
        <v>167392</v>
      </c>
      <c r="F12440" s="5" t="s">
        <v>66</v>
      </c>
      <c r="G12440" s="5" t="s">
        <v>24</v>
      </c>
      <c r="H12440" s="5" t="s">
        <v>67</v>
      </c>
      <c r="I12440" t="s">
        <v>35</v>
      </c>
      <c r="J12440" t="s">
        <v>67</v>
      </c>
      <c r="K12440">
        <v>100</v>
      </c>
      <c r="L12440" s="5" t="s">
        <v>24059</v>
      </c>
      <c r="M12440" s="5" t="s">
        <v>28</v>
      </c>
      <c r="N12440">
        <v>5</v>
      </c>
      <c r="O12440" t="s">
        <v>131</v>
      </c>
      <c r="P12440" s="1">
        <v>45606</v>
      </c>
      <c r="Q12440" s="1">
        <v>45650</v>
      </c>
      <c r="R12440">
        <v>1042</v>
      </c>
      <c r="S12440" s="4">
        <v>9</v>
      </c>
      <c r="T12440" t="s">
        <v>38</v>
      </c>
    </row>
    <row r="12441" spans="1:20" x14ac:dyDescent="0.35">
      <c r="A12441" t="s">
        <v>24060</v>
      </c>
      <c r="B12441" s="5" t="s">
        <v>28801</v>
      </c>
      <c r="C12441" s="6">
        <v>125753</v>
      </c>
      <c r="D12441" t="s">
        <v>22</v>
      </c>
      <c r="E12441">
        <v>125753</v>
      </c>
      <c r="F12441" s="5" t="s">
        <v>50</v>
      </c>
      <c r="G12441" s="5" t="s">
        <v>51</v>
      </c>
      <c r="H12441" s="5" t="s">
        <v>97</v>
      </c>
      <c r="I12441" t="s">
        <v>26</v>
      </c>
      <c r="J12441" t="s">
        <v>212</v>
      </c>
      <c r="K12441">
        <v>50</v>
      </c>
      <c r="L12441" s="5" t="s">
        <v>24061</v>
      </c>
      <c r="M12441" s="5" t="s">
        <v>70</v>
      </c>
      <c r="N12441">
        <v>3</v>
      </c>
      <c r="O12441" t="s">
        <v>131</v>
      </c>
      <c r="P12441" s="1">
        <v>45620</v>
      </c>
      <c r="Q12441" s="1">
        <v>45637</v>
      </c>
      <c r="R12441">
        <v>2160</v>
      </c>
      <c r="S12441" s="4">
        <v>6.6</v>
      </c>
      <c r="T12441" t="s">
        <v>136</v>
      </c>
    </row>
    <row r="12442" spans="1:20" x14ac:dyDescent="0.35">
      <c r="A12442" t="s">
        <v>24062</v>
      </c>
      <c r="B12442" s="5" t="s">
        <v>21</v>
      </c>
      <c r="C12442" s="6">
        <v>121075</v>
      </c>
      <c r="D12442" t="s">
        <v>22</v>
      </c>
      <c r="E12442">
        <v>121075</v>
      </c>
      <c r="F12442" s="5" t="s">
        <v>66</v>
      </c>
      <c r="G12442" s="5" t="s">
        <v>59</v>
      </c>
      <c r="H12442" s="5" t="s">
        <v>191</v>
      </c>
      <c r="I12442" t="s">
        <v>44</v>
      </c>
      <c r="J12442" t="s">
        <v>191</v>
      </c>
      <c r="K12442">
        <v>0</v>
      </c>
      <c r="L12442" s="5" t="s">
        <v>24063</v>
      </c>
      <c r="M12442" s="5" t="s">
        <v>54</v>
      </c>
      <c r="N12442">
        <v>6</v>
      </c>
      <c r="O12442" t="s">
        <v>85</v>
      </c>
      <c r="P12442" s="1">
        <v>45650</v>
      </c>
      <c r="Q12442" s="1">
        <v>45686</v>
      </c>
      <c r="R12442">
        <v>1737</v>
      </c>
      <c r="S12442" s="4">
        <v>5.8</v>
      </c>
      <c r="T12442" t="s">
        <v>108</v>
      </c>
    </row>
    <row r="12443" spans="1:20" x14ac:dyDescent="0.35">
      <c r="A12443" t="s">
        <v>24064</v>
      </c>
      <c r="B12443" s="5" t="s">
        <v>145</v>
      </c>
      <c r="C12443" s="6">
        <v>27334</v>
      </c>
      <c r="D12443" t="s">
        <v>22</v>
      </c>
      <c r="E12443">
        <v>27334</v>
      </c>
      <c r="F12443" s="5" t="s">
        <v>58</v>
      </c>
      <c r="G12443" s="5" t="s">
        <v>42</v>
      </c>
      <c r="H12443" s="5" t="s">
        <v>116</v>
      </c>
      <c r="I12443" t="s">
        <v>26</v>
      </c>
      <c r="J12443" t="s">
        <v>116</v>
      </c>
      <c r="K12443">
        <v>0</v>
      </c>
      <c r="L12443" s="5" t="s">
        <v>24065</v>
      </c>
      <c r="M12443" s="5" t="s">
        <v>54</v>
      </c>
      <c r="N12443">
        <v>1</v>
      </c>
      <c r="O12443" t="s">
        <v>131</v>
      </c>
      <c r="P12443" s="1">
        <v>45748</v>
      </c>
      <c r="Q12443" s="1">
        <v>45817</v>
      </c>
      <c r="R12443">
        <v>1734</v>
      </c>
      <c r="S12443" s="4">
        <v>8.9</v>
      </c>
      <c r="T12443" t="s">
        <v>47</v>
      </c>
    </row>
    <row r="12444" spans="1:20" x14ac:dyDescent="0.35">
      <c r="A12444" t="s">
        <v>24066</v>
      </c>
      <c r="B12444" s="5" t="s">
        <v>49</v>
      </c>
      <c r="C12444" s="6">
        <v>234245</v>
      </c>
      <c r="D12444" t="s">
        <v>120</v>
      </c>
      <c r="E12444">
        <v>210821</v>
      </c>
      <c r="F12444" s="5" t="s">
        <v>66</v>
      </c>
      <c r="G12444" s="5" t="s">
        <v>59</v>
      </c>
      <c r="H12444" s="5" t="s">
        <v>121</v>
      </c>
      <c r="I12444" t="s">
        <v>35</v>
      </c>
      <c r="J12444" t="s">
        <v>1090</v>
      </c>
      <c r="K12444">
        <v>50</v>
      </c>
      <c r="L12444" s="5" t="s">
        <v>24067</v>
      </c>
      <c r="M12444" s="5" t="s">
        <v>28</v>
      </c>
      <c r="N12444">
        <v>5</v>
      </c>
      <c r="O12444" t="s">
        <v>147</v>
      </c>
      <c r="P12444" s="1">
        <v>45330</v>
      </c>
      <c r="Q12444" s="1">
        <v>45395</v>
      </c>
      <c r="R12444">
        <v>2405</v>
      </c>
      <c r="S12444" s="4">
        <v>9.8000000000000007</v>
      </c>
      <c r="T12444" t="s">
        <v>89</v>
      </c>
    </row>
    <row r="12445" spans="1:20" x14ac:dyDescent="0.35">
      <c r="A12445" t="s">
        <v>24068</v>
      </c>
      <c r="B12445" s="5" t="s">
        <v>28801</v>
      </c>
      <c r="C12445" s="6">
        <v>79787</v>
      </c>
      <c r="D12445" t="s">
        <v>22</v>
      </c>
      <c r="E12445">
        <v>79787</v>
      </c>
      <c r="F12445" s="5" t="s">
        <v>58</v>
      </c>
      <c r="G12445" s="5" t="s">
        <v>59</v>
      </c>
      <c r="H12445" s="5" t="s">
        <v>68</v>
      </c>
      <c r="I12445" t="s">
        <v>44</v>
      </c>
      <c r="J12445" t="s">
        <v>68</v>
      </c>
      <c r="K12445">
        <v>50</v>
      </c>
      <c r="L12445" s="5" t="s">
        <v>24069</v>
      </c>
      <c r="M12445" s="5" t="s">
        <v>28</v>
      </c>
      <c r="N12445">
        <v>0</v>
      </c>
      <c r="O12445" t="s">
        <v>88</v>
      </c>
      <c r="P12445" s="1">
        <v>45774</v>
      </c>
      <c r="Q12445" s="1">
        <v>45825</v>
      </c>
      <c r="R12445">
        <v>695</v>
      </c>
      <c r="S12445" s="4">
        <v>6.3</v>
      </c>
      <c r="T12445" t="s">
        <v>243</v>
      </c>
    </row>
    <row r="12446" spans="1:20" x14ac:dyDescent="0.35">
      <c r="A12446" t="s">
        <v>24070</v>
      </c>
      <c r="B12446" s="5" t="s">
        <v>32</v>
      </c>
      <c r="C12446" s="6">
        <v>46395</v>
      </c>
      <c r="D12446" t="s">
        <v>22</v>
      </c>
      <c r="E12446">
        <v>46395</v>
      </c>
      <c r="F12446" s="5" t="s">
        <v>58</v>
      </c>
      <c r="G12446" s="5" t="s">
        <v>59</v>
      </c>
      <c r="H12446" s="5" t="s">
        <v>25</v>
      </c>
      <c r="I12446" t="s">
        <v>44</v>
      </c>
      <c r="J12446" t="s">
        <v>25</v>
      </c>
      <c r="K12446">
        <v>100</v>
      </c>
      <c r="L12446" s="5" t="s">
        <v>24071</v>
      </c>
      <c r="M12446" s="5" t="s">
        <v>37</v>
      </c>
      <c r="N12446">
        <v>0</v>
      </c>
      <c r="O12446" t="s">
        <v>172</v>
      </c>
      <c r="P12446" s="1">
        <v>45584</v>
      </c>
      <c r="Q12446" s="1">
        <v>45649</v>
      </c>
      <c r="R12446">
        <v>1792</v>
      </c>
      <c r="S12446" s="4">
        <v>5.6</v>
      </c>
      <c r="T12446" t="s">
        <v>55</v>
      </c>
    </row>
    <row r="12447" spans="1:20" x14ac:dyDescent="0.35">
      <c r="A12447" t="s">
        <v>24072</v>
      </c>
      <c r="B12447" s="5" t="s">
        <v>73</v>
      </c>
      <c r="C12447" s="6">
        <v>82377</v>
      </c>
      <c r="D12447" t="s">
        <v>41</v>
      </c>
      <c r="E12447">
        <v>70020</v>
      </c>
      <c r="F12447" s="5" t="s">
        <v>58</v>
      </c>
      <c r="G12447" s="5" t="s">
        <v>42</v>
      </c>
      <c r="H12447" s="5" t="s">
        <v>151</v>
      </c>
      <c r="I12447" t="s">
        <v>35</v>
      </c>
      <c r="J12447" t="s">
        <v>76</v>
      </c>
      <c r="K12447">
        <v>50</v>
      </c>
      <c r="L12447" s="5" t="s">
        <v>24073</v>
      </c>
      <c r="M12447" s="5" t="s">
        <v>37</v>
      </c>
      <c r="N12447">
        <v>0</v>
      </c>
      <c r="O12447" t="s">
        <v>112</v>
      </c>
      <c r="P12447" s="1">
        <v>45342</v>
      </c>
      <c r="Q12447" s="1">
        <v>45414</v>
      </c>
      <c r="R12447">
        <v>1384</v>
      </c>
      <c r="S12447" s="4">
        <v>7.5</v>
      </c>
      <c r="T12447" t="s">
        <v>210</v>
      </c>
    </row>
    <row r="12448" spans="1:20" x14ac:dyDescent="0.35">
      <c r="A12448" t="s">
        <v>24074</v>
      </c>
      <c r="B12448" s="5" t="s">
        <v>91</v>
      </c>
      <c r="C12448" s="6">
        <v>63540</v>
      </c>
      <c r="D12448" t="s">
        <v>74</v>
      </c>
      <c r="E12448">
        <v>79425</v>
      </c>
      <c r="F12448" s="5" t="s">
        <v>58</v>
      </c>
      <c r="G12448" s="5" t="s">
        <v>42</v>
      </c>
      <c r="H12448" s="5" t="s">
        <v>75</v>
      </c>
      <c r="I12448" t="s">
        <v>26</v>
      </c>
      <c r="J12448" t="s">
        <v>75</v>
      </c>
      <c r="K12448">
        <v>0</v>
      </c>
      <c r="L12448" s="5" t="s">
        <v>24075</v>
      </c>
      <c r="M12448" s="5" t="s">
        <v>28</v>
      </c>
      <c r="N12448">
        <v>0</v>
      </c>
      <c r="O12448" t="s">
        <v>135</v>
      </c>
      <c r="P12448" s="1">
        <v>45645</v>
      </c>
      <c r="Q12448" s="1">
        <v>45665</v>
      </c>
      <c r="R12448">
        <v>1756</v>
      </c>
      <c r="S12448" s="4">
        <v>6.7</v>
      </c>
      <c r="T12448" t="s">
        <v>63</v>
      </c>
    </row>
    <row r="12449" spans="1:20" x14ac:dyDescent="0.35">
      <c r="A12449" t="s">
        <v>24076</v>
      </c>
      <c r="B12449" s="5" t="s">
        <v>217</v>
      </c>
      <c r="C12449" s="6">
        <v>90047</v>
      </c>
      <c r="D12449" t="s">
        <v>22</v>
      </c>
      <c r="E12449">
        <v>90047</v>
      </c>
      <c r="F12449" s="5" t="s">
        <v>23</v>
      </c>
      <c r="G12449" s="5" t="s">
        <v>24</v>
      </c>
      <c r="H12449" s="5" t="s">
        <v>157</v>
      </c>
      <c r="I12449" t="s">
        <v>26</v>
      </c>
      <c r="J12449" t="s">
        <v>157</v>
      </c>
      <c r="K12449">
        <v>100</v>
      </c>
      <c r="L12449" s="5" t="s">
        <v>24077</v>
      </c>
      <c r="M12449" s="5" t="s">
        <v>37</v>
      </c>
      <c r="N12449">
        <v>18</v>
      </c>
      <c r="O12449" t="s">
        <v>107</v>
      </c>
      <c r="P12449" s="1">
        <v>45769</v>
      </c>
      <c r="Q12449" s="1">
        <v>45809</v>
      </c>
      <c r="R12449">
        <v>1548</v>
      </c>
      <c r="S12449" s="4">
        <v>9.9</v>
      </c>
      <c r="T12449" t="s">
        <v>118</v>
      </c>
    </row>
    <row r="12450" spans="1:20" x14ac:dyDescent="0.35">
      <c r="A12450" t="s">
        <v>24078</v>
      </c>
      <c r="B12450" s="5" t="s">
        <v>32</v>
      </c>
      <c r="C12450" s="6">
        <v>108278</v>
      </c>
      <c r="D12450" t="s">
        <v>22</v>
      </c>
      <c r="E12450">
        <v>108278</v>
      </c>
      <c r="F12450" s="5" t="s">
        <v>66</v>
      </c>
      <c r="G12450" s="5" t="s">
        <v>24</v>
      </c>
      <c r="H12450" s="5" t="s">
        <v>25</v>
      </c>
      <c r="I12450" t="s">
        <v>26</v>
      </c>
      <c r="J12450" t="s">
        <v>25</v>
      </c>
      <c r="K12450">
        <v>50</v>
      </c>
      <c r="L12450" s="5" t="s">
        <v>24079</v>
      </c>
      <c r="M12450" s="5" t="s">
        <v>37</v>
      </c>
      <c r="N12450">
        <v>5</v>
      </c>
      <c r="O12450" t="s">
        <v>172</v>
      </c>
      <c r="P12450" s="1">
        <v>45425</v>
      </c>
      <c r="Q12450" s="1">
        <v>45443</v>
      </c>
      <c r="R12450">
        <v>1662</v>
      </c>
      <c r="S12450" s="4">
        <v>8.1</v>
      </c>
      <c r="T12450" t="s">
        <v>55</v>
      </c>
    </row>
    <row r="12451" spans="1:20" x14ac:dyDescent="0.35">
      <c r="A12451" t="s">
        <v>24080</v>
      </c>
      <c r="B12451" s="5" t="s">
        <v>91</v>
      </c>
      <c r="C12451" s="6">
        <v>255205</v>
      </c>
      <c r="D12451" t="s">
        <v>33</v>
      </c>
      <c r="E12451">
        <v>28072550</v>
      </c>
      <c r="F12451" s="5" t="s">
        <v>23</v>
      </c>
      <c r="G12451" s="5" t="s">
        <v>42</v>
      </c>
      <c r="H12451" s="5" t="s">
        <v>34</v>
      </c>
      <c r="I12451" t="s">
        <v>35</v>
      </c>
      <c r="J12451" t="s">
        <v>34</v>
      </c>
      <c r="K12451">
        <v>100</v>
      </c>
      <c r="L12451" s="5" t="s">
        <v>21281</v>
      </c>
      <c r="M12451" s="5" t="s">
        <v>37</v>
      </c>
      <c r="N12451">
        <v>17</v>
      </c>
      <c r="O12451" t="s">
        <v>71</v>
      </c>
      <c r="P12451" s="1">
        <v>45547</v>
      </c>
      <c r="Q12451" s="1">
        <v>45581</v>
      </c>
      <c r="R12451">
        <v>1755</v>
      </c>
      <c r="S12451" s="4">
        <v>5.2</v>
      </c>
      <c r="T12451" t="s">
        <v>243</v>
      </c>
    </row>
    <row r="12452" spans="1:20" x14ac:dyDescent="0.35">
      <c r="A12452" t="s">
        <v>24081</v>
      </c>
      <c r="B12452" s="5" t="s">
        <v>91</v>
      </c>
      <c r="C12452" s="6">
        <v>63780</v>
      </c>
      <c r="D12452" t="s">
        <v>22</v>
      </c>
      <c r="E12452">
        <v>63780</v>
      </c>
      <c r="F12452" s="5" t="s">
        <v>66</v>
      </c>
      <c r="G12452" s="5" t="s">
        <v>24</v>
      </c>
      <c r="H12452" s="5" t="s">
        <v>157</v>
      </c>
      <c r="I12452" t="s">
        <v>26</v>
      </c>
      <c r="J12452" t="s">
        <v>157</v>
      </c>
      <c r="K12452">
        <v>100</v>
      </c>
      <c r="L12452" s="5" t="s">
        <v>11318</v>
      </c>
      <c r="M12452" s="5" t="s">
        <v>28</v>
      </c>
      <c r="N12452">
        <v>8</v>
      </c>
      <c r="O12452" t="s">
        <v>135</v>
      </c>
      <c r="P12452" s="1">
        <v>45517</v>
      </c>
      <c r="Q12452" s="1">
        <v>45569</v>
      </c>
      <c r="R12452">
        <v>1419</v>
      </c>
      <c r="S12452" s="4">
        <v>6.3</v>
      </c>
      <c r="T12452" t="s">
        <v>118</v>
      </c>
    </row>
    <row r="12453" spans="1:20" x14ac:dyDescent="0.35">
      <c r="A12453" t="s">
        <v>24082</v>
      </c>
      <c r="B12453" s="5" t="s">
        <v>28800</v>
      </c>
      <c r="C12453" s="6">
        <v>57335</v>
      </c>
      <c r="D12453" t="s">
        <v>92</v>
      </c>
      <c r="E12453">
        <v>43001</v>
      </c>
      <c r="F12453" s="5" t="s">
        <v>58</v>
      </c>
      <c r="G12453" s="5" t="s">
        <v>59</v>
      </c>
      <c r="H12453" s="5" t="s">
        <v>93</v>
      </c>
      <c r="I12453" t="s">
        <v>44</v>
      </c>
      <c r="J12453" t="s">
        <v>110</v>
      </c>
      <c r="K12453">
        <v>50</v>
      </c>
      <c r="L12453" s="5" t="s">
        <v>24083</v>
      </c>
      <c r="M12453" s="5" t="s">
        <v>54</v>
      </c>
      <c r="N12453">
        <v>0</v>
      </c>
      <c r="O12453" t="s">
        <v>167</v>
      </c>
      <c r="P12453" s="1">
        <v>45322</v>
      </c>
      <c r="Q12453" s="1">
        <v>45362</v>
      </c>
      <c r="R12453">
        <v>814</v>
      </c>
      <c r="S12453" s="4">
        <v>10</v>
      </c>
      <c r="T12453" t="s">
        <v>136</v>
      </c>
    </row>
    <row r="12454" spans="1:20" x14ac:dyDescent="0.35">
      <c r="A12454" t="s">
        <v>24084</v>
      </c>
      <c r="B12454" s="5" t="s">
        <v>73</v>
      </c>
      <c r="C12454" s="6">
        <v>68846</v>
      </c>
      <c r="D12454" t="s">
        <v>22</v>
      </c>
      <c r="E12454">
        <v>68846</v>
      </c>
      <c r="F12454" s="5" t="s">
        <v>58</v>
      </c>
      <c r="G12454" s="5" t="s">
        <v>24</v>
      </c>
      <c r="H12454" s="5" t="s">
        <v>52</v>
      </c>
      <c r="I12454" t="s">
        <v>26</v>
      </c>
      <c r="J12454" t="s">
        <v>52</v>
      </c>
      <c r="K12454">
        <v>50</v>
      </c>
      <c r="L12454" s="5" t="s">
        <v>16920</v>
      </c>
      <c r="M12454" s="5" t="s">
        <v>54</v>
      </c>
      <c r="N12454">
        <v>1</v>
      </c>
      <c r="O12454" t="s">
        <v>78</v>
      </c>
      <c r="P12454" s="1">
        <v>45706</v>
      </c>
      <c r="Q12454" s="1">
        <v>45728</v>
      </c>
      <c r="R12454">
        <v>2445</v>
      </c>
      <c r="S12454" s="4">
        <v>7.5</v>
      </c>
      <c r="T12454" t="s">
        <v>89</v>
      </c>
    </row>
    <row r="12455" spans="1:20" x14ac:dyDescent="0.35">
      <c r="A12455" t="s">
        <v>24085</v>
      </c>
      <c r="B12455" s="5" t="s">
        <v>179</v>
      </c>
      <c r="C12455" s="6">
        <v>127642</v>
      </c>
      <c r="D12455" t="s">
        <v>41</v>
      </c>
      <c r="E12455">
        <v>108496</v>
      </c>
      <c r="F12455" s="5" t="s">
        <v>66</v>
      </c>
      <c r="G12455" s="5" t="s">
        <v>42</v>
      </c>
      <c r="H12455" s="5" t="s">
        <v>126</v>
      </c>
      <c r="I12455" t="s">
        <v>35</v>
      </c>
      <c r="J12455" t="s">
        <v>116</v>
      </c>
      <c r="K12455">
        <v>50</v>
      </c>
      <c r="L12455" s="5" t="s">
        <v>24086</v>
      </c>
      <c r="M12455" s="5" t="s">
        <v>70</v>
      </c>
      <c r="N12455">
        <v>6</v>
      </c>
      <c r="O12455" t="s">
        <v>71</v>
      </c>
      <c r="P12455" s="1">
        <v>45771</v>
      </c>
      <c r="Q12455" s="1">
        <v>45842</v>
      </c>
      <c r="R12455">
        <v>1015</v>
      </c>
      <c r="S12455" s="4">
        <v>7.5</v>
      </c>
      <c r="T12455" t="s">
        <v>103</v>
      </c>
    </row>
    <row r="12456" spans="1:20" x14ac:dyDescent="0.35">
      <c r="A12456" t="s">
        <v>24087</v>
      </c>
      <c r="B12456" s="5" t="s">
        <v>40</v>
      </c>
      <c r="C12456" s="6">
        <v>119425</v>
      </c>
      <c r="D12456" t="s">
        <v>22</v>
      </c>
      <c r="E12456">
        <v>119425</v>
      </c>
      <c r="F12456" s="5" t="s">
        <v>66</v>
      </c>
      <c r="G12456" s="5" t="s">
        <v>24</v>
      </c>
      <c r="H12456" s="5" t="s">
        <v>129</v>
      </c>
      <c r="I12456" t="s">
        <v>26</v>
      </c>
      <c r="J12456" t="s">
        <v>1192</v>
      </c>
      <c r="K12456">
        <v>0</v>
      </c>
      <c r="L12456" s="5" t="s">
        <v>18818</v>
      </c>
      <c r="M12456" s="5" t="s">
        <v>28</v>
      </c>
      <c r="N12456">
        <v>9</v>
      </c>
      <c r="O12456" t="s">
        <v>131</v>
      </c>
      <c r="P12456" s="1">
        <v>45762</v>
      </c>
      <c r="Q12456" s="1">
        <v>45791</v>
      </c>
      <c r="R12456">
        <v>1732</v>
      </c>
      <c r="S12456" s="4">
        <v>5.9</v>
      </c>
      <c r="T12456" t="s">
        <v>63</v>
      </c>
    </row>
    <row r="12457" spans="1:20" x14ac:dyDescent="0.35">
      <c r="A12457" t="s">
        <v>24088</v>
      </c>
      <c r="B12457" s="5" t="s">
        <v>21</v>
      </c>
      <c r="C12457" s="6">
        <v>29224</v>
      </c>
      <c r="D12457" t="s">
        <v>22</v>
      </c>
      <c r="E12457">
        <v>29224</v>
      </c>
      <c r="F12457" s="5" t="s">
        <v>58</v>
      </c>
      <c r="G12457" s="5" t="s">
        <v>24</v>
      </c>
      <c r="H12457" s="5" t="s">
        <v>157</v>
      </c>
      <c r="I12457" t="s">
        <v>44</v>
      </c>
      <c r="J12457" t="s">
        <v>157</v>
      </c>
      <c r="K12457">
        <v>0</v>
      </c>
      <c r="L12457" s="5" t="s">
        <v>24089</v>
      </c>
      <c r="M12457" s="5" t="s">
        <v>28</v>
      </c>
      <c r="N12457">
        <v>0</v>
      </c>
      <c r="O12457" t="s">
        <v>62</v>
      </c>
      <c r="P12457" s="1">
        <v>45634</v>
      </c>
      <c r="Q12457" s="1">
        <v>45654</v>
      </c>
      <c r="R12457">
        <v>2189</v>
      </c>
      <c r="S12457" s="4">
        <v>9.1</v>
      </c>
      <c r="T12457" t="s">
        <v>118</v>
      </c>
    </row>
    <row r="12458" spans="1:20" x14ac:dyDescent="0.35">
      <c r="A12458" t="s">
        <v>24090</v>
      </c>
      <c r="B12458" s="5" t="s">
        <v>49</v>
      </c>
      <c r="C12458" s="6">
        <v>198486</v>
      </c>
      <c r="D12458" t="s">
        <v>41</v>
      </c>
      <c r="E12458">
        <v>168713</v>
      </c>
      <c r="F12458" s="5" t="s">
        <v>23</v>
      </c>
      <c r="G12458" s="5" t="s">
        <v>24</v>
      </c>
      <c r="H12458" s="5" t="s">
        <v>151</v>
      </c>
      <c r="I12458" t="s">
        <v>26</v>
      </c>
      <c r="J12458" t="s">
        <v>151</v>
      </c>
      <c r="K12458">
        <v>100</v>
      </c>
      <c r="L12458" s="5" t="s">
        <v>24091</v>
      </c>
      <c r="M12458" s="5" t="s">
        <v>28</v>
      </c>
      <c r="N12458">
        <v>13</v>
      </c>
      <c r="O12458" t="s">
        <v>107</v>
      </c>
      <c r="P12458" s="1">
        <v>45498</v>
      </c>
      <c r="Q12458" s="1">
        <v>45560</v>
      </c>
      <c r="R12458">
        <v>1275</v>
      </c>
      <c r="S12458" s="4">
        <v>8.1999999999999993</v>
      </c>
      <c r="T12458" t="s">
        <v>63</v>
      </c>
    </row>
    <row r="12459" spans="1:20" x14ac:dyDescent="0.35">
      <c r="A12459" t="s">
        <v>24092</v>
      </c>
      <c r="B12459" s="5" t="s">
        <v>91</v>
      </c>
      <c r="C12459" s="6">
        <v>203533</v>
      </c>
      <c r="D12459" t="s">
        <v>120</v>
      </c>
      <c r="E12459">
        <v>183180</v>
      </c>
      <c r="F12459" s="5" t="s">
        <v>23</v>
      </c>
      <c r="G12459" s="5" t="s">
        <v>59</v>
      </c>
      <c r="H12459" s="5" t="s">
        <v>121</v>
      </c>
      <c r="I12459" t="s">
        <v>44</v>
      </c>
      <c r="J12459" t="s">
        <v>121</v>
      </c>
      <c r="K12459">
        <v>0</v>
      </c>
      <c r="L12459" s="5" t="s">
        <v>24093</v>
      </c>
      <c r="M12459" s="5" t="s">
        <v>37</v>
      </c>
      <c r="N12459">
        <v>14</v>
      </c>
      <c r="O12459" t="s">
        <v>71</v>
      </c>
      <c r="P12459" s="1">
        <v>45771</v>
      </c>
      <c r="Q12459" s="1">
        <v>45797</v>
      </c>
      <c r="R12459">
        <v>696</v>
      </c>
      <c r="S12459" s="4">
        <v>6.6</v>
      </c>
      <c r="T12459" t="s">
        <v>30</v>
      </c>
    </row>
    <row r="12460" spans="1:20" x14ac:dyDescent="0.35">
      <c r="A12460" t="s">
        <v>24094</v>
      </c>
      <c r="B12460" s="5" t="s">
        <v>28799</v>
      </c>
      <c r="C12460" s="6">
        <v>194939</v>
      </c>
      <c r="D12460" t="s">
        <v>41</v>
      </c>
      <c r="E12460">
        <v>165698</v>
      </c>
      <c r="F12460" s="5" t="s">
        <v>23</v>
      </c>
      <c r="G12460" s="5" t="s">
        <v>51</v>
      </c>
      <c r="H12460" s="5" t="s">
        <v>60</v>
      </c>
      <c r="I12460" t="s">
        <v>35</v>
      </c>
      <c r="J12460" t="s">
        <v>60</v>
      </c>
      <c r="K12460">
        <v>50</v>
      </c>
      <c r="L12460" s="5" t="s">
        <v>24095</v>
      </c>
      <c r="M12460" s="5" t="s">
        <v>37</v>
      </c>
      <c r="N12460">
        <v>10</v>
      </c>
      <c r="O12460" t="s">
        <v>107</v>
      </c>
      <c r="P12460" s="1">
        <v>45377</v>
      </c>
      <c r="Q12460" s="1">
        <v>45419</v>
      </c>
      <c r="R12460">
        <v>1719</v>
      </c>
      <c r="S12460" s="4">
        <v>6.7</v>
      </c>
      <c r="T12460" t="s">
        <v>243</v>
      </c>
    </row>
    <row r="12461" spans="1:20" x14ac:dyDescent="0.35">
      <c r="A12461" t="s">
        <v>24096</v>
      </c>
      <c r="B12461" s="5" t="s">
        <v>174</v>
      </c>
      <c r="C12461" s="6">
        <v>61708</v>
      </c>
      <c r="D12461" t="s">
        <v>41</v>
      </c>
      <c r="E12461">
        <v>52452</v>
      </c>
      <c r="F12461" s="5" t="s">
        <v>58</v>
      </c>
      <c r="G12461" s="5" t="s">
        <v>24</v>
      </c>
      <c r="H12461" s="5" t="s">
        <v>43</v>
      </c>
      <c r="I12461" t="s">
        <v>44</v>
      </c>
      <c r="J12461" t="s">
        <v>43</v>
      </c>
      <c r="K12461">
        <v>50</v>
      </c>
      <c r="L12461" s="5" t="s">
        <v>24097</v>
      </c>
      <c r="M12461" s="5" t="s">
        <v>37</v>
      </c>
      <c r="N12461">
        <v>1</v>
      </c>
      <c r="O12461" t="s">
        <v>172</v>
      </c>
      <c r="P12461" s="1">
        <v>45434</v>
      </c>
      <c r="Q12461" s="1">
        <v>45457</v>
      </c>
      <c r="R12461">
        <v>629</v>
      </c>
      <c r="S12461" s="4">
        <v>7.5</v>
      </c>
      <c r="T12461" t="s">
        <v>89</v>
      </c>
    </row>
    <row r="12462" spans="1:20" x14ac:dyDescent="0.35">
      <c r="A12462" t="s">
        <v>24098</v>
      </c>
      <c r="B12462" s="5" t="s">
        <v>28802</v>
      </c>
      <c r="C12462" s="6">
        <v>100793</v>
      </c>
      <c r="D12462" t="s">
        <v>22</v>
      </c>
      <c r="E12462">
        <v>100793</v>
      </c>
      <c r="F12462" s="5" t="s">
        <v>50</v>
      </c>
      <c r="G12462" s="5" t="s">
        <v>51</v>
      </c>
      <c r="H12462" s="5" t="s">
        <v>129</v>
      </c>
      <c r="I12462" t="s">
        <v>35</v>
      </c>
      <c r="J12462" t="s">
        <v>129</v>
      </c>
      <c r="K12462">
        <v>50</v>
      </c>
      <c r="L12462" s="5" t="s">
        <v>24099</v>
      </c>
      <c r="M12462" s="5" t="s">
        <v>70</v>
      </c>
      <c r="N12462">
        <v>4</v>
      </c>
      <c r="O12462" t="s">
        <v>78</v>
      </c>
      <c r="P12462" s="1">
        <v>45441</v>
      </c>
      <c r="Q12462" s="1">
        <v>45513</v>
      </c>
      <c r="R12462">
        <v>2070</v>
      </c>
      <c r="S12462" s="4">
        <v>9</v>
      </c>
      <c r="T12462" t="s">
        <v>63</v>
      </c>
    </row>
    <row r="12463" spans="1:20" x14ac:dyDescent="0.35">
      <c r="A12463" t="s">
        <v>24100</v>
      </c>
      <c r="B12463" s="5" t="s">
        <v>28802</v>
      </c>
      <c r="C12463" s="6">
        <v>75694</v>
      </c>
      <c r="D12463" t="s">
        <v>92</v>
      </c>
      <c r="E12463">
        <v>56771</v>
      </c>
      <c r="F12463" s="5" t="s">
        <v>58</v>
      </c>
      <c r="G12463" s="5" t="s">
        <v>24</v>
      </c>
      <c r="H12463" s="5" t="s">
        <v>93</v>
      </c>
      <c r="I12463" t="s">
        <v>26</v>
      </c>
      <c r="J12463" t="s">
        <v>151</v>
      </c>
      <c r="K12463">
        <v>0</v>
      </c>
      <c r="L12463" s="5" t="s">
        <v>24101</v>
      </c>
      <c r="M12463" s="5" t="s">
        <v>28</v>
      </c>
      <c r="N12463">
        <v>0</v>
      </c>
      <c r="O12463" t="s">
        <v>172</v>
      </c>
      <c r="P12463" s="1">
        <v>45663</v>
      </c>
      <c r="Q12463" s="1">
        <v>45699</v>
      </c>
      <c r="R12463">
        <v>2171</v>
      </c>
      <c r="S12463" s="4">
        <v>8.3000000000000007</v>
      </c>
      <c r="T12463" t="s">
        <v>55</v>
      </c>
    </row>
    <row r="12464" spans="1:20" x14ac:dyDescent="0.35">
      <c r="A12464" t="s">
        <v>24102</v>
      </c>
      <c r="B12464" s="5" t="s">
        <v>21</v>
      </c>
      <c r="C12464" s="6">
        <v>115446</v>
      </c>
      <c r="D12464" t="s">
        <v>41</v>
      </c>
      <c r="E12464">
        <v>98129</v>
      </c>
      <c r="F12464" s="5" t="s">
        <v>50</v>
      </c>
      <c r="G12464" s="5" t="s">
        <v>51</v>
      </c>
      <c r="H12464" s="5" t="s">
        <v>126</v>
      </c>
      <c r="I12464" t="s">
        <v>35</v>
      </c>
      <c r="J12464" t="s">
        <v>126</v>
      </c>
      <c r="K12464">
        <v>50</v>
      </c>
      <c r="L12464" s="5" t="s">
        <v>24103</v>
      </c>
      <c r="M12464" s="5" t="s">
        <v>28</v>
      </c>
      <c r="N12464">
        <v>2</v>
      </c>
      <c r="O12464" t="s">
        <v>29</v>
      </c>
      <c r="P12464" s="1">
        <v>45494</v>
      </c>
      <c r="Q12464" s="1">
        <v>45527</v>
      </c>
      <c r="R12464">
        <v>2121</v>
      </c>
      <c r="S12464" s="4">
        <v>7.9</v>
      </c>
      <c r="T12464" t="s">
        <v>210</v>
      </c>
    </row>
    <row r="12465" spans="1:20" x14ac:dyDescent="0.35">
      <c r="A12465" t="s">
        <v>24104</v>
      </c>
      <c r="B12465" s="5" t="s">
        <v>28802</v>
      </c>
      <c r="C12465" s="6">
        <v>49167</v>
      </c>
      <c r="D12465" t="s">
        <v>41</v>
      </c>
      <c r="E12465">
        <v>41792</v>
      </c>
      <c r="F12465" s="5" t="s">
        <v>58</v>
      </c>
      <c r="G12465" s="5" t="s">
        <v>59</v>
      </c>
      <c r="H12465" s="5" t="s">
        <v>151</v>
      </c>
      <c r="I12465" t="s">
        <v>44</v>
      </c>
      <c r="J12465" t="s">
        <v>151</v>
      </c>
      <c r="K12465">
        <v>100</v>
      </c>
      <c r="L12465" s="5" t="s">
        <v>24105</v>
      </c>
      <c r="M12465" s="5" t="s">
        <v>28</v>
      </c>
      <c r="N12465">
        <v>0</v>
      </c>
      <c r="O12465" t="s">
        <v>46</v>
      </c>
      <c r="P12465" s="1">
        <v>45483</v>
      </c>
      <c r="Q12465" s="1">
        <v>45514</v>
      </c>
      <c r="R12465">
        <v>614</v>
      </c>
      <c r="S12465" s="4">
        <v>8.4</v>
      </c>
      <c r="T12465" t="s">
        <v>89</v>
      </c>
    </row>
    <row r="12466" spans="1:20" x14ac:dyDescent="0.35">
      <c r="A12466" t="s">
        <v>24106</v>
      </c>
      <c r="B12466" s="5" t="s">
        <v>28799</v>
      </c>
      <c r="C12466" s="6">
        <v>70180</v>
      </c>
      <c r="D12466" t="s">
        <v>22</v>
      </c>
      <c r="E12466">
        <v>70180</v>
      </c>
      <c r="F12466" s="5" t="s">
        <v>58</v>
      </c>
      <c r="G12466" s="5" t="s">
        <v>51</v>
      </c>
      <c r="H12466" s="5" t="s">
        <v>25</v>
      </c>
      <c r="I12466" t="s">
        <v>44</v>
      </c>
      <c r="J12466" t="s">
        <v>25</v>
      </c>
      <c r="K12466">
        <v>0</v>
      </c>
      <c r="L12466" s="5" t="s">
        <v>24107</v>
      </c>
      <c r="M12466" s="5" t="s">
        <v>70</v>
      </c>
      <c r="N12466">
        <v>1</v>
      </c>
      <c r="O12466" t="s">
        <v>88</v>
      </c>
      <c r="P12466" s="1">
        <v>45374</v>
      </c>
      <c r="Q12466" s="1">
        <v>45424</v>
      </c>
      <c r="R12466">
        <v>580</v>
      </c>
      <c r="S12466" s="4">
        <v>7.5</v>
      </c>
      <c r="T12466" t="s">
        <v>95</v>
      </c>
    </row>
    <row r="12467" spans="1:20" x14ac:dyDescent="0.35">
      <c r="A12467" t="s">
        <v>24108</v>
      </c>
      <c r="B12467" s="5" t="s">
        <v>174</v>
      </c>
      <c r="C12467" s="6">
        <v>19503</v>
      </c>
      <c r="D12467" t="s">
        <v>22</v>
      </c>
      <c r="E12467">
        <v>19503</v>
      </c>
      <c r="F12467" s="5" t="s">
        <v>58</v>
      </c>
      <c r="G12467" s="5" t="s">
        <v>42</v>
      </c>
      <c r="H12467" s="5" t="s">
        <v>116</v>
      </c>
      <c r="I12467" t="s">
        <v>44</v>
      </c>
      <c r="J12467" t="s">
        <v>116</v>
      </c>
      <c r="K12467">
        <v>0</v>
      </c>
      <c r="L12467" s="5" t="s">
        <v>24109</v>
      </c>
      <c r="M12467" s="5" t="s">
        <v>37</v>
      </c>
      <c r="N12467">
        <v>0</v>
      </c>
      <c r="O12467" t="s">
        <v>131</v>
      </c>
      <c r="P12467" s="1">
        <v>45728</v>
      </c>
      <c r="Q12467" s="1">
        <v>45742</v>
      </c>
      <c r="R12467">
        <v>2448</v>
      </c>
      <c r="S12467" s="4">
        <v>5.9</v>
      </c>
      <c r="T12467" t="s">
        <v>277</v>
      </c>
    </row>
    <row r="12468" spans="1:20" x14ac:dyDescent="0.35">
      <c r="A12468" t="s">
        <v>24110</v>
      </c>
      <c r="B12468" s="5" t="s">
        <v>40</v>
      </c>
      <c r="C12468" s="6">
        <v>92958</v>
      </c>
      <c r="D12468" t="s">
        <v>22</v>
      </c>
      <c r="E12468">
        <v>92958</v>
      </c>
      <c r="F12468" s="5" t="s">
        <v>66</v>
      </c>
      <c r="G12468" s="5" t="s">
        <v>59</v>
      </c>
      <c r="H12468" s="5" t="s">
        <v>165</v>
      </c>
      <c r="I12468" t="s">
        <v>26</v>
      </c>
      <c r="J12468" t="s">
        <v>165</v>
      </c>
      <c r="K12468">
        <v>0</v>
      </c>
      <c r="L12468" s="5" t="s">
        <v>24111</v>
      </c>
      <c r="M12468" s="5" t="s">
        <v>28</v>
      </c>
      <c r="N12468">
        <v>7</v>
      </c>
      <c r="O12468" t="s">
        <v>88</v>
      </c>
      <c r="P12468" s="1">
        <v>45370</v>
      </c>
      <c r="Q12468" s="1">
        <v>45385</v>
      </c>
      <c r="R12468">
        <v>1193</v>
      </c>
      <c r="S12468" s="4">
        <v>6.8</v>
      </c>
      <c r="T12468" t="s">
        <v>79</v>
      </c>
    </row>
    <row r="12469" spans="1:20" x14ac:dyDescent="0.35">
      <c r="A12469" t="s">
        <v>24112</v>
      </c>
      <c r="B12469" s="5" t="s">
        <v>145</v>
      </c>
      <c r="C12469" s="6">
        <v>46075</v>
      </c>
      <c r="D12469" t="s">
        <v>22</v>
      </c>
      <c r="E12469">
        <v>46075</v>
      </c>
      <c r="F12469" s="5" t="s">
        <v>23</v>
      </c>
      <c r="G12469" s="5" t="s">
        <v>42</v>
      </c>
      <c r="H12469" s="5" t="s">
        <v>116</v>
      </c>
      <c r="I12469" t="s">
        <v>44</v>
      </c>
      <c r="J12469" t="s">
        <v>116</v>
      </c>
      <c r="K12469">
        <v>50</v>
      </c>
      <c r="L12469" s="5" t="s">
        <v>24113</v>
      </c>
      <c r="M12469" s="5" t="s">
        <v>37</v>
      </c>
      <c r="N12469">
        <v>17</v>
      </c>
      <c r="O12469" t="s">
        <v>147</v>
      </c>
      <c r="P12469" s="1">
        <v>45571</v>
      </c>
      <c r="Q12469" s="1">
        <v>45626</v>
      </c>
      <c r="R12469">
        <v>1655</v>
      </c>
      <c r="S12469" s="4">
        <v>10</v>
      </c>
      <c r="T12469" t="s">
        <v>243</v>
      </c>
    </row>
    <row r="12470" spans="1:20" x14ac:dyDescent="0.35">
      <c r="A12470" t="s">
        <v>24114</v>
      </c>
      <c r="B12470" s="5" t="s">
        <v>40</v>
      </c>
      <c r="C12470" s="6">
        <v>31356</v>
      </c>
      <c r="D12470" t="s">
        <v>22</v>
      </c>
      <c r="E12470">
        <v>31356</v>
      </c>
      <c r="F12470" s="5" t="s">
        <v>50</v>
      </c>
      <c r="G12470" s="5" t="s">
        <v>59</v>
      </c>
      <c r="H12470" s="5" t="s">
        <v>157</v>
      </c>
      <c r="I12470" t="s">
        <v>44</v>
      </c>
      <c r="J12470" t="s">
        <v>157</v>
      </c>
      <c r="K12470">
        <v>0</v>
      </c>
      <c r="L12470" s="5" t="s">
        <v>24115</v>
      </c>
      <c r="M12470" s="5" t="s">
        <v>37</v>
      </c>
      <c r="N12470">
        <v>4</v>
      </c>
      <c r="O12470" t="s">
        <v>141</v>
      </c>
      <c r="P12470" s="1">
        <v>45721</v>
      </c>
      <c r="Q12470" s="1">
        <v>45753</v>
      </c>
      <c r="R12470">
        <v>857</v>
      </c>
      <c r="S12470" s="4">
        <v>7.5</v>
      </c>
      <c r="T12470" t="s">
        <v>79</v>
      </c>
    </row>
    <row r="12471" spans="1:20" x14ac:dyDescent="0.35">
      <c r="A12471" t="s">
        <v>24116</v>
      </c>
      <c r="B12471" s="5" t="s">
        <v>40</v>
      </c>
      <c r="C12471" s="6">
        <v>169277</v>
      </c>
      <c r="D12471" t="s">
        <v>41</v>
      </c>
      <c r="E12471">
        <v>143885</v>
      </c>
      <c r="F12471" s="5" t="s">
        <v>23</v>
      </c>
      <c r="G12471" s="5" t="s">
        <v>51</v>
      </c>
      <c r="H12471" s="5" t="s">
        <v>151</v>
      </c>
      <c r="I12471" t="s">
        <v>26</v>
      </c>
      <c r="J12471" t="s">
        <v>83</v>
      </c>
      <c r="K12471">
        <v>0</v>
      </c>
      <c r="L12471" s="5" t="s">
        <v>24117</v>
      </c>
      <c r="M12471" s="5" t="s">
        <v>70</v>
      </c>
      <c r="N12471">
        <v>12</v>
      </c>
      <c r="O12471" t="s">
        <v>147</v>
      </c>
      <c r="P12471" s="1">
        <v>45521</v>
      </c>
      <c r="Q12471" s="1">
        <v>45592</v>
      </c>
      <c r="R12471">
        <v>664</v>
      </c>
      <c r="S12471" s="4">
        <v>7.8</v>
      </c>
      <c r="T12471" t="s">
        <v>210</v>
      </c>
    </row>
    <row r="12472" spans="1:20" x14ac:dyDescent="0.35">
      <c r="A12472" t="s">
        <v>24118</v>
      </c>
      <c r="B12472" s="5" t="s">
        <v>91</v>
      </c>
      <c r="C12472" s="6">
        <v>34533</v>
      </c>
      <c r="D12472" t="s">
        <v>22</v>
      </c>
      <c r="E12472">
        <v>34533</v>
      </c>
      <c r="F12472" s="5" t="s">
        <v>50</v>
      </c>
      <c r="G12472" s="5" t="s">
        <v>42</v>
      </c>
      <c r="H12472" s="5" t="s">
        <v>157</v>
      </c>
      <c r="I12472" t="s">
        <v>26</v>
      </c>
      <c r="J12472" t="s">
        <v>157</v>
      </c>
      <c r="K12472">
        <v>100</v>
      </c>
      <c r="L12472" s="5" t="s">
        <v>24119</v>
      </c>
      <c r="M12472" s="5" t="s">
        <v>54</v>
      </c>
      <c r="N12472">
        <v>3</v>
      </c>
      <c r="O12472" t="s">
        <v>88</v>
      </c>
      <c r="P12472" s="1">
        <v>45400</v>
      </c>
      <c r="Q12472" s="1">
        <v>45427</v>
      </c>
      <c r="R12472">
        <v>1855</v>
      </c>
      <c r="S12472" s="4">
        <v>8.1999999999999993</v>
      </c>
      <c r="T12472" t="s">
        <v>89</v>
      </c>
    </row>
    <row r="12473" spans="1:20" x14ac:dyDescent="0.35">
      <c r="A12473" t="s">
        <v>24120</v>
      </c>
      <c r="B12473" s="5" t="s">
        <v>100</v>
      </c>
      <c r="C12473" s="6">
        <v>72285</v>
      </c>
      <c r="D12473" t="s">
        <v>33</v>
      </c>
      <c r="E12473">
        <v>7951350</v>
      </c>
      <c r="F12473" s="5" t="s">
        <v>58</v>
      </c>
      <c r="G12473" s="5" t="s">
        <v>51</v>
      </c>
      <c r="H12473" s="5" t="s">
        <v>34</v>
      </c>
      <c r="I12473" t="s">
        <v>44</v>
      </c>
      <c r="J12473" t="s">
        <v>34</v>
      </c>
      <c r="K12473">
        <v>50</v>
      </c>
      <c r="L12473" s="5" t="s">
        <v>24121</v>
      </c>
      <c r="M12473" s="5" t="s">
        <v>54</v>
      </c>
      <c r="N12473">
        <v>0</v>
      </c>
      <c r="O12473" t="s">
        <v>112</v>
      </c>
      <c r="P12473" s="1">
        <v>45559</v>
      </c>
      <c r="Q12473" s="1">
        <v>45593</v>
      </c>
      <c r="R12473">
        <v>1564</v>
      </c>
      <c r="S12473" s="4">
        <v>7.9</v>
      </c>
      <c r="T12473" t="s">
        <v>103</v>
      </c>
    </row>
    <row r="12474" spans="1:20" x14ac:dyDescent="0.35">
      <c r="A12474" t="s">
        <v>24122</v>
      </c>
      <c r="B12474" s="5" t="s">
        <v>28800</v>
      </c>
      <c r="C12474" s="6">
        <v>212718</v>
      </c>
      <c r="D12474" t="s">
        <v>22</v>
      </c>
      <c r="E12474">
        <v>212718</v>
      </c>
      <c r="F12474" s="5" t="s">
        <v>23</v>
      </c>
      <c r="G12474" s="5" t="s">
        <v>42</v>
      </c>
      <c r="H12474" s="5" t="s">
        <v>52</v>
      </c>
      <c r="I12474" t="s">
        <v>44</v>
      </c>
      <c r="J12474" t="s">
        <v>52</v>
      </c>
      <c r="K12474">
        <v>50</v>
      </c>
      <c r="L12474" s="5" t="s">
        <v>24123</v>
      </c>
      <c r="M12474" s="5" t="s">
        <v>54</v>
      </c>
      <c r="N12474">
        <v>17</v>
      </c>
      <c r="O12474" t="s">
        <v>131</v>
      </c>
      <c r="P12474" s="1">
        <v>45752</v>
      </c>
      <c r="Q12474" s="1">
        <v>45814</v>
      </c>
      <c r="R12474">
        <v>2270</v>
      </c>
      <c r="S12474" s="4">
        <v>8.6</v>
      </c>
      <c r="T12474" t="s">
        <v>103</v>
      </c>
    </row>
    <row r="12475" spans="1:20" x14ac:dyDescent="0.35">
      <c r="A12475" t="s">
        <v>24124</v>
      </c>
      <c r="B12475" s="5" t="s">
        <v>91</v>
      </c>
      <c r="C12475" s="6">
        <v>202624</v>
      </c>
      <c r="D12475" t="s">
        <v>41</v>
      </c>
      <c r="E12475">
        <v>172230</v>
      </c>
      <c r="F12475" s="5" t="s">
        <v>23</v>
      </c>
      <c r="G12475" s="5" t="s">
        <v>42</v>
      </c>
      <c r="H12475" s="5" t="s">
        <v>60</v>
      </c>
      <c r="I12475" t="s">
        <v>44</v>
      </c>
      <c r="J12475" t="s">
        <v>60</v>
      </c>
      <c r="K12475">
        <v>50</v>
      </c>
      <c r="L12475" s="5" t="s">
        <v>24125</v>
      </c>
      <c r="M12475" s="5" t="s">
        <v>54</v>
      </c>
      <c r="N12475">
        <v>16</v>
      </c>
      <c r="O12475" t="s">
        <v>62</v>
      </c>
      <c r="P12475" s="1">
        <v>45656</v>
      </c>
      <c r="Q12475" s="1">
        <v>45670</v>
      </c>
      <c r="R12475">
        <v>1686</v>
      </c>
      <c r="S12475" s="4">
        <v>7.2</v>
      </c>
      <c r="T12475" t="s">
        <v>103</v>
      </c>
    </row>
    <row r="12476" spans="1:20" x14ac:dyDescent="0.35">
      <c r="A12476" t="s">
        <v>24126</v>
      </c>
      <c r="B12476" s="5" t="s">
        <v>145</v>
      </c>
      <c r="C12476" s="6">
        <v>71740</v>
      </c>
      <c r="D12476" t="s">
        <v>22</v>
      </c>
      <c r="E12476">
        <v>71740</v>
      </c>
      <c r="F12476" s="5" t="s">
        <v>50</v>
      </c>
      <c r="G12476" s="5" t="s">
        <v>42</v>
      </c>
      <c r="H12476" s="5" t="s">
        <v>165</v>
      </c>
      <c r="I12476" t="s">
        <v>35</v>
      </c>
      <c r="J12476" t="s">
        <v>165</v>
      </c>
      <c r="K12476">
        <v>50</v>
      </c>
      <c r="L12476" s="5" t="s">
        <v>24127</v>
      </c>
      <c r="M12476" s="5" t="s">
        <v>28</v>
      </c>
      <c r="N12476">
        <v>3</v>
      </c>
      <c r="O12476" t="s">
        <v>46</v>
      </c>
      <c r="P12476" s="1">
        <v>45753</v>
      </c>
      <c r="Q12476" s="1">
        <v>45790</v>
      </c>
      <c r="R12476">
        <v>756</v>
      </c>
      <c r="S12476" s="4">
        <v>9.9</v>
      </c>
      <c r="T12476" t="s">
        <v>38</v>
      </c>
    </row>
    <row r="12477" spans="1:20" x14ac:dyDescent="0.35">
      <c r="A12477" t="s">
        <v>24128</v>
      </c>
      <c r="B12477" s="5" t="s">
        <v>179</v>
      </c>
      <c r="C12477" s="6">
        <v>232339</v>
      </c>
      <c r="D12477" t="s">
        <v>120</v>
      </c>
      <c r="E12477">
        <v>209105</v>
      </c>
      <c r="F12477" s="5" t="s">
        <v>23</v>
      </c>
      <c r="G12477" s="5" t="s">
        <v>42</v>
      </c>
      <c r="H12477" s="5" t="s">
        <v>121</v>
      </c>
      <c r="I12477" t="s">
        <v>35</v>
      </c>
      <c r="J12477" t="s">
        <v>121</v>
      </c>
      <c r="K12477">
        <v>0</v>
      </c>
      <c r="L12477" s="5" t="s">
        <v>20132</v>
      </c>
      <c r="M12477" s="5" t="s">
        <v>70</v>
      </c>
      <c r="N12477">
        <v>18</v>
      </c>
      <c r="O12477" t="s">
        <v>167</v>
      </c>
      <c r="P12477" s="1">
        <v>45633</v>
      </c>
      <c r="Q12477" s="1">
        <v>45682</v>
      </c>
      <c r="R12477">
        <v>1266</v>
      </c>
      <c r="S12477" s="4">
        <v>7.2</v>
      </c>
      <c r="T12477" t="s">
        <v>79</v>
      </c>
    </row>
    <row r="12478" spans="1:20" x14ac:dyDescent="0.35">
      <c r="A12478" t="s">
        <v>24129</v>
      </c>
      <c r="B12478" s="5" t="s">
        <v>91</v>
      </c>
      <c r="C12478" s="6">
        <v>147817</v>
      </c>
      <c r="D12478" t="s">
        <v>22</v>
      </c>
      <c r="E12478">
        <v>147817</v>
      </c>
      <c r="F12478" s="5" t="s">
        <v>23</v>
      </c>
      <c r="G12478" s="5" t="s">
        <v>42</v>
      </c>
      <c r="H12478" s="5" t="s">
        <v>191</v>
      </c>
      <c r="I12478" t="s">
        <v>44</v>
      </c>
      <c r="J12478" t="s">
        <v>116</v>
      </c>
      <c r="K12478">
        <v>0</v>
      </c>
      <c r="L12478" s="5" t="s">
        <v>17094</v>
      </c>
      <c r="M12478" s="5" t="s">
        <v>37</v>
      </c>
      <c r="N12478">
        <v>15</v>
      </c>
      <c r="O12478" t="s">
        <v>107</v>
      </c>
      <c r="P12478" s="1">
        <v>45639</v>
      </c>
      <c r="Q12478" s="1">
        <v>45675</v>
      </c>
      <c r="R12478">
        <v>1399</v>
      </c>
      <c r="S12478" s="4">
        <v>6.3</v>
      </c>
      <c r="T12478" t="s">
        <v>153</v>
      </c>
    </row>
    <row r="12479" spans="1:20" x14ac:dyDescent="0.35">
      <c r="A12479" t="s">
        <v>24130</v>
      </c>
      <c r="B12479" s="5" t="s">
        <v>40</v>
      </c>
      <c r="C12479" s="6">
        <v>73011</v>
      </c>
      <c r="D12479" t="s">
        <v>41</v>
      </c>
      <c r="E12479">
        <v>62059</v>
      </c>
      <c r="F12479" s="5" t="s">
        <v>50</v>
      </c>
      <c r="G12479" s="5" t="s">
        <v>24</v>
      </c>
      <c r="H12479" s="5" t="s">
        <v>43</v>
      </c>
      <c r="I12479" t="s">
        <v>44</v>
      </c>
      <c r="J12479" t="s">
        <v>43</v>
      </c>
      <c r="K12479">
        <v>50</v>
      </c>
      <c r="L12479" s="5" t="s">
        <v>19504</v>
      </c>
      <c r="M12479" s="5" t="s">
        <v>28</v>
      </c>
      <c r="N12479">
        <v>3</v>
      </c>
      <c r="O12479" t="s">
        <v>131</v>
      </c>
      <c r="P12479" s="1">
        <v>45618</v>
      </c>
      <c r="Q12479" s="1">
        <v>45642</v>
      </c>
      <c r="R12479">
        <v>1245</v>
      </c>
      <c r="S12479" s="4">
        <v>7.3</v>
      </c>
      <c r="T12479" t="s">
        <v>55</v>
      </c>
    </row>
    <row r="12480" spans="1:20" x14ac:dyDescent="0.35">
      <c r="A12480" t="s">
        <v>24131</v>
      </c>
      <c r="B12480" s="5" t="s">
        <v>145</v>
      </c>
      <c r="C12480" s="6">
        <v>69151</v>
      </c>
      <c r="D12480" t="s">
        <v>22</v>
      </c>
      <c r="E12480">
        <v>69151</v>
      </c>
      <c r="F12480" s="5" t="s">
        <v>58</v>
      </c>
      <c r="G12480" s="5" t="s">
        <v>42</v>
      </c>
      <c r="H12480" s="5" t="s">
        <v>191</v>
      </c>
      <c r="I12480" t="s">
        <v>26</v>
      </c>
      <c r="J12480" t="s">
        <v>191</v>
      </c>
      <c r="K12480">
        <v>100</v>
      </c>
      <c r="L12480" s="5" t="s">
        <v>4308</v>
      </c>
      <c r="M12480" s="5" t="s">
        <v>54</v>
      </c>
      <c r="N12480">
        <v>0</v>
      </c>
      <c r="O12480" t="s">
        <v>71</v>
      </c>
      <c r="P12480" s="1">
        <v>45452</v>
      </c>
      <c r="Q12480" s="1">
        <v>45511</v>
      </c>
      <c r="R12480">
        <v>1621</v>
      </c>
      <c r="S12480" s="4">
        <v>6.5</v>
      </c>
      <c r="T12480" t="s">
        <v>277</v>
      </c>
    </row>
    <row r="12481" spans="1:20" x14ac:dyDescent="0.35">
      <c r="A12481" t="s">
        <v>24132</v>
      </c>
      <c r="B12481" s="5" t="s">
        <v>91</v>
      </c>
      <c r="C12481" s="6">
        <v>200050</v>
      </c>
      <c r="D12481" t="s">
        <v>120</v>
      </c>
      <c r="E12481">
        <v>180045</v>
      </c>
      <c r="F12481" s="5" t="s">
        <v>66</v>
      </c>
      <c r="G12481" s="5" t="s">
        <v>51</v>
      </c>
      <c r="H12481" s="5" t="s">
        <v>121</v>
      </c>
      <c r="I12481" t="s">
        <v>26</v>
      </c>
      <c r="J12481" t="s">
        <v>121</v>
      </c>
      <c r="K12481">
        <v>50</v>
      </c>
      <c r="L12481" s="5" t="s">
        <v>24133</v>
      </c>
      <c r="M12481" s="5" t="s">
        <v>28</v>
      </c>
      <c r="N12481">
        <v>5</v>
      </c>
      <c r="O12481" t="s">
        <v>29</v>
      </c>
      <c r="P12481" s="1">
        <v>45436</v>
      </c>
      <c r="Q12481" s="1">
        <v>45489</v>
      </c>
      <c r="R12481">
        <v>982</v>
      </c>
      <c r="S12481" s="4">
        <v>5.5</v>
      </c>
      <c r="T12481" t="s">
        <v>108</v>
      </c>
    </row>
    <row r="12482" spans="1:20" x14ac:dyDescent="0.35">
      <c r="A12482" t="s">
        <v>24134</v>
      </c>
      <c r="B12482" s="5" t="s">
        <v>40</v>
      </c>
      <c r="C12482" s="6">
        <v>68571</v>
      </c>
      <c r="D12482" t="s">
        <v>81</v>
      </c>
      <c r="E12482">
        <v>92571</v>
      </c>
      <c r="F12482" s="5" t="s">
        <v>50</v>
      </c>
      <c r="G12482" s="5" t="s">
        <v>51</v>
      </c>
      <c r="H12482" s="5" t="s">
        <v>82</v>
      </c>
      <c r="I12482" t="s">
        <v>44</v>
      </c>
      <c r="J12482" t="s">
        <v>768</v>
      </c>
      <c r="K12482">
        <v>0</v>
      </c>
      <c r="L12482" s="5" t="s">
        <v>24135</v>
      </c>
      <c r="M12482" s="5" t="s">
        <v>37</v>
      </c>
      <c r="N12482">
        <v>3</v>
      </c>
      <c r="O12482" t="s">
        <v>85</v>
      </c>
      <c r="P12482" s="1">
        <v>45757</v>
      </c>
      <c r="Q12482" s="1">
        <v>45792</v>
      </c>
      <c r="R12482">
        <v>578</v>
      </c>
      <c r="S12482" s="4">
        <v>9.6</v>
      </c>
      <c r="T12482" t="s">
        <v>89</v>
      </c>
    </row>
    <row r="12483" spans="1:20" x14ac:dyDescent="0.35">
      <c r="A12483" t="s">
        <v>24136</v>
      </c>
      <c r="B12483" s="5" t="s">
        <v>162</v>
      </c>
      <c r="C12483" s="6">
        <v>27494</v>
      </c>
      <c r="D12483" t="s">
        <v>22</v>
      </c>
      <c r="E12483">
        <v>27494</v>
      </c>
      <c r="F12483" s="5" t="s">
        <v>58</v>
      </c>
      <c r="G12483" s="5" t="s">
        <v>51</v>
      </c>
      <c r="H12483" s="5" t="s">
        <v>157</v>
      </c>
      <c r="I12483" t="s">
        <v>44</v>
      </c>
      <c r="J12483" t="s">
        <v>629</v>
      </c>
      <c r="K12483">
        <v>50</v>
      </c>
      <c r="L12483" s="5" t="s">
        <v>24137</v>
      </c>
      <c r="M12483" s="5" t="s">
        <v>54</v>
      </c>
      <c r="N12483">
        <v>0</v>
      </c>
      <c r="O12483" t="s">
        <v>62</v>
      </c>
      <c r="P12483" s="1">
        <v>45570</v>
      </c>
      <c r="Q12483" s="1">
        <v>45603</v>
      </c>
      <c r="R12483">
        <v>1180</v>
      </c>
      <c r="S12483" s="4">
        <v>9.1</v>
      </c>
      <c r="T12483" t="s">
        <v>38</v>
      </c>
    </row>
    <row r="12484" spans="1:20" x14ac:dyDescent="0.35">
      <c r="A12484" t="s">
        <v>24138</v>
      </c>
      <c r="B12484" s="5" t="s">
        <v>28802</v>
      </c>
      <c r="C12484" s="6">
        <v>54178</v>
      </c>
      <c r="D12484" t="s">
        <v>22</v>
      </c>
      <c r="E12484">
        <v>54178</v>
      </c>
      <c r="F12484" s="5" t="s">
        <v>66</v>
      </c>
      <c r="G12484" s="5" t="s">
        <v>42</v>
      </c>
      <c r="H12484" s="5" t="s">
        <v>157</v>
      </c>
      <c r="I12484" t="s">
        <v>26</v>
      </c>
      <c r="J12484" t="s">
        <v>101</v>
      </c>
      <c r="K12484">
        <v>100</v>
      </c>
      <c r="L12484" s="5" t="s">
        <v>24139</v>
      </c>
      <c r="M12484" s="5" t="s">
        <v>54</v>
      </c>
      <c r="N12484">
        <v>5</v>
      </c>
      <c r="O12484" t="s">
        <v>112</v>
      </c>
      <c r="P12484" s="1">
        <v>45749</v>
      </c>
      <c r="Q12484" s="1">
        <v>45808</v>
      </c>
      <c r="R12484">
        <v>1625</v>
      </c>
      <c r="S12484" s="4">
        <v>7.5</v>
      </c>
      <c r="T12484" t="s">
        <v>63</v>
      </c>
    </row>
    <row r="12485" spans="1:20" x14ac:dyDescent="0.35">
      <c r="A12485" t="s">
        <v>24140</v>
      </c>
      <c r="B12485" s="5" t="s">
        <v>57</v>
      </c>
      <c r="C12485" s="6">
        <v>147943</v>
      </c>
      <c r="D12485" t="s">
        <v>22</v>
      </c>
      <c r="E12485">
        <v>147943</v>
      </c>
      <c r="F12485" s="5" t="s">
        <v>66</v>
      </c>
      <c r="G12485" s="5" t="s">
        <v>42</v>
      </c>
      <c r="H12485" s="5" t="s">
        <v>97</v>
      </c>
      <c r="I12485" t="s">
        <v>26</v>
      </c>
      <c r="J12485" t="s">
        <v>97</v>
      </c>
      <c r="K12485">
        <v>0</v>
      </c>
      <c r="L12485" s="5" t="s">
        <v>24141</v>
      </c>
      <c r="M12485" s="5" t="s">
        <v>37</v>
      </c>
      <c r="N12485">
        <v>9</v>
      </c>
      <c r="O12485" t="s">
        <v>62</v>
      </c>
      <c r="P12485" s="1">
        <v>45735</v>
      </c>
      <c r="Q12485" s="1">
        <v>45762</v>
      </c>
      <c r="R12485">
        <v>1829</v>
      </c>
      <c r="S12485" s="4">
        <v>6.6</v>
      </c>
      <c r="T12485" t="s">
        <v>38</v>
      </c>
    </row>
    <row r="12486" spans="1:20" x14ac:dyDescent="0.35">
      <c r="A12486" t="s">
        <v>24142</v>
      </c>
      <c r="B12486" s="5" t="s">
        <v>28802</v>
      </c>
      <c r="C12486" s="6">
        <v>246165</v>
      </c>
      <c r="D12486" t="s">
        <v>120</v>
      </c>
      <c r="E12486">
        <v>221549</v>
      </c>
      <c r="F12486" s="5" t="s">
        <v>66</v>
      </c>
      <c r="G12486" s="5" t="s">
        <v>59</v>
      </c>
      <c r="H12486" s="5" t="s">
        <v>121</v>
      </c>
      <c r="I12486" t="s">
        <v>35</v>
      </c>
      <c r="J12486" t="s">
        <v>121</v>
      </c>
      <c r="K12486">
        <v>50</v>
      </c>
      <c r="L12486" s="5" t="s">
        <v>24143</v>
      </c>
      <c r="M12486" s="5" t="s">
        <v>28</v>
      </c>
      <c r="N12486">
        <v>8</v>
      </c>
      <c r="O12486" t="s">
        <v>29</v>
      </c>
      <c r="P12486" s="1">
        <v>45517</v>
      </c>
      <c r="Q12486" s="1">
        <v>45554</v>
      </c>
      <c r="R12486">
        <v>1412</v>
      </c>
      <c r="S12486" s="4">
        <v>6.4</v>
      </c>
      <c r="T12486" t="s">
        <v>89</v>
      </c>
    </row>
    <row r="12487" spans="1:20" x14ac:dyDescent="0.35">
      <c r="A12487" t="s">
        <v>24144</v>
      </c>
      <c r="B12487" s="5" t="s">
        <v>179</v>
      </c>
      <c r="C12487" s="6">
        <v>31203</v>
      </c>
      <c r="D12487" t="s">
        <v>22</v>
      </c>
      <c r="E12487">
        <v>31203</v>
      </c>
      <c r="F12487" s="5" t="s">
        <v>50</v>
      </c>
      <c r="G12487" s="5" t="s">
        <v>59</v>
      </c>
      <c r="H12487" s="5" t="s">
        <v>116</v>
      </c>
      <c r="I12487" t="s">
        <v>26</v>
      </c>
      <c r="J12487" t="s">
        <v>116</v>
      </c>
      <c r="K12487">
        <v>50</v>
      </c>
      <c r="L12487" s="5" t="s">
        <v>24145</v>
      </c>
      <c r="M12487" s="5" t="s">
        <v>37</v>
      </c>
      <c r="N12487">
        <v>2</v>
      </c>
      <c r="O12487" t="s">
        <v>135</v>
      </c>
      <c r="P12487" s="1">
        <v>45349</v>
      </c>
      <c r="Q12487" s="1">
        <v>45385</v>
      </c>
      <c r="R12487">
        <v>1073</v>
      </c>
      <c r="S12487" s="4">
        <v>5.4</v>
      </c>
      <c r="T12487" t="s">
        <v>277</v>
      </c>
    </row>
    <row r="12488" spans="1:20" x14ac:dyDescent="0.35">
      <c r="A12488" t="s">
        <v>24146</v>
      </c>
      <c r="B12488" s="5" t="s">
        <v>32</v>
      </c>
      <c r="C12488" s="6">
        <v>109051</v>
      </c>
      <c r="D12488" t="s">
        <v>22</v>
      </c>
      <c r="E12488">
        <v>109051</v>
      </c>
      <c r="F12488" s="5" t="s">
        <v>66</v>
      </c>
      <c r="G12488" s="5" t="s">
        <v>24</v>
      </c>
      <c r="H12488" s="5" t="s">
        <v>165</v>
      </c>
      <c r="I12488" t="s">
        <v>44</v>
      </c>
      <c r="J12488" t="s">
        <v>165</v>
      </c>
      <c r="K12488">
        <v>100</v>
      </c>
      <c r="L12488" s="5" t="s">
        <v>24147</v>
      </c>
      <c r="M12488" s="5" t="s">
        <v>70</v>
      </c>
      <c r="N12488">
        <v>7</v>
      </c>
      <c r="O12488" t="s">
        <v>71</v>
      </c>
      <c r="P12488" s="1">
        <v>45605</v>
      </c>
      <c r="Q12488" s="1">
        <v>45637</v>
      </c>
      <c r="R12488">
        <v>1828</v>
      </c>
      <c r="S12488" s="4">
        <v>7.7</v>
      </c>
      <c r="T12488" t="s">
        <v>89</v>
      </c>
    </row>
    <row r="12489" spans="1:20" x14ac:dyDescent="0.35">
      <c r="A12489" t="s">
        <v>24148</v>
      </c>
      <c r="B12489" s="5" t="s">
        <v>73</v>
      </c>
      <c r="C12489" s="6">
        <v>76767</v>
      </c>
      <c r="D12489" t="s">
        <v>41</v>
      </c>
      <c r="E12489">
        <v>65252</v>
      </c>
      <c r="F12489" s="5" t="s">
        <v>58</v>
      </c>
      <c r="G12489" s="5" t="s">
        <v>51</v>
      </c>
      <c r="H12489" s="5" t="s">
        <v>126</v>
      </c>
      <c r="I12489" t="s">
        <v>26</v>
      </c>
      <c r="J12489" t="s">
        <v>768</v>
      </c>
      <c r="K12489">
        <v>100</v>
      </c>
      <c r="L12489" s="5" t="s">
        <v>24149</v>
      </c>
      <c r="M12489" s="5" t="s">
        <v>28</v>
      </c>
      <c r="N12489">
        <v>0</v>
      </c>
      <c r="O12489" t="s">
        <v>29</v>
      </c>
      <c r="P12489" s="1">
        <v>45526</v>
      </c>
      <c r="Q12489" s="1">
        <v>45587</v>
      </c>
      <c r="R12489">
        <v>1011</v>
      </c>
      <c r="S12489" s="4">
        <v>5.9</v>
      </c>
      <c r="T12489" t="s">
        <v>30</v>
      </c>
    </row>
    <row r="12490" spans="1:20" x14ac:dyDescent="0.35">
      <c r="A12490" t="s">
        <v>24150</v>
      </c>
      <c r="B12490" s="5" t="s">
        <v>49</v>
      </c>
      <c r="C12490" s="6">
        <v>64846</v>
      </c>
      <c r="D12490" t="s">
        <v>92</v>
      </c>
      <c r="E12490">
        <v>48635</v>
      </c>
      <c r="F12490" s="5" t="s">
        <v>58</v>
      </c>
      <c r="G12490" s="5" t="s">
        <v>42</v>
      </c>
      <c r="H12490" s="5" t="s">
        <v>93</v>
      </c>
      <c r="I12490" t="s">
        <v>35</v>
      </c>
      <c r="J12490" t="s">
        <v>93</v>
      </c>
      <c r="K12490">
        <v>100</v>
      </c>
      <c r="L12490" s="5" t="s">
        <v>3892</v>
      </c>
      <c r="M12490" s="5" t="s">
        <v>70</v>
      </c>
      <c r="N12490">
        <v>0</v>
      </c>
      <c r="O12490" t="s">
        <v>78</v>
      </c>
      <c r="P12490" s="1">
        <v>45573</v>
      </c>
      <c r="Q12490" s="1">
        <v>45632</v>
      </c>
      <c r="R12490">
        <v>621</v>
      </c>
      <c r="S12490" s="4">
        <v>6.9</v>
      </c>
      <c r="T12490" t="s">
        <v>30</v>
      </c>
    </row>
    <row r="12491" spans="1:20" x14ac:dyDescent="0.35">
      <c r="A12491" t="s">
        <v>24151</v>
      </c>
      <c r="B12491" s="5" t="s">
        <v>40</v>
      </c>
      <c r="C12491" s="6">
        <v>126205</v>
      </c>
      <c r="D12491" t="s">
        <v>81</v>
      </c>
      <c r="E12491">
        <v>170377</v>
      </c>
      <c r="F12491" s="5" t="s">
        <v>66</v>
      </c>
      <c r="G12491" s="5" t="s">
        <v>59</v>
      </c>
      <c r="H12491" s="5" t="s">
        <v>82</v>
      </c>
      <c r="I12491" t="s">
        <v>35</v>
      </c>
      <c r="J12491" t="s">
        <v>82</v>
      </c>
      <c r="K12491">
        <v>100</v>
      </c>
      <c r="L12491" s="5" t="s">
        <v>24152</v>
      </c>
      <c r="M12491" s="5" t="s">
        <v>28</v>
      </c>
      <c r="N12491">
        <v>7</v>
      </c>
      <c r="O12491" t="s">
        <v>141</v>
      </c>
      <c r="P12491" s="1">
        <v>45310</v>
      </c>
      <c r="Q12491" s="1">
        <v>45359</v>
      </c>
      <c r="R12491">
        <v>2036</v>
      </c>
      <c r="S12491" s="4">
        <v>6.5</v>
      </c>
      <c r="T12491" t="s">
        <v>153</v>
      </c>
    </row>
    <row r="12492" spans="1:20" x14ac:dyDescent="0.35">
      <c r="A12492" t="s">
        <v>24153</v>
      </c>
      <c r="B12492" s="5" t="s">
        <v>40</v>
      </c>
      <c r="C12492" s="6">
        <v>162483</v>
      </c>
      <c r="D12492" t="s">
        <v>22</v>
      </c>
      <c r="E12492">
        <v>162483</v>
      </c>
      <c r="F12492" s="5" t="s">
        <v>50</v>
      </c>
      <c r="G12492" s="5" t="s">
        <v>24</v>
      </c>
      <c r="H12492" s="5" t="s">
        <v>68</v>
      </c>
      <c r="I12492" t="s">
        <v>35</v>
      </c>
      <c r="J12492" t="s">
        <v>68</v>
      </c>
      <c r="K12492">
        <v>100</v>
      </c>
      <c r="L12492" s="5" t="s">
        <v>24154</v>
      </c>
      <c r="M12492" s="5" t="s">
        <v>70</v>
      </c>
      <c r="N12492">
        <v>3</v>
      </c>
      <c r="O12492" t="s">
        <v>85</v>
      </c>
      <c r="P12492" s="1">
        <v>45643</v>
      </c>
      <c r="Q12492" s="1">
        <v>45690</v>
      </c>
      <c r="R12492">
        <v>1825</v>
      </c>
      <c r="S12492" s="4">
        <v>8.3000000000000007</v>
      </c>
      <c r="T12492" t="s">
        <v>95</v>
      </c>
    </row>
    <row r="12493" spans="1:20" x14ac:dyDescent="0.35">
      <c r="A12493" t="s">
        <v>24155</v>
      </c>
      <c r="B12493" s="5" t="s">
        <v>91</v>
      </c>
      <c r="C12493" s="6">
        <v>77554</v>
      </c>
      <c r="D12493" t="s">
        <v>22</v>
      </c>
      <c r="E12493">
        <v>77554</v>
      </c>
      <c r="F12493" s="5" t="s">
        <v>50</v>
      </c>
      <c r="G12493" s="5" t="s">
        <v>42</v>
      </c>
      <c r="H12493" s="5" t="s">
        <v>191</v>
      </c>
      <c r="I12493" t="s">
        <v>44</v>
      </c>
      <c r="J12493" t="s">
        <v>191</v>
      </c>
      <c r="K12493">
        <v>50</v>
      </c>
      <c r="L12493" s="5" t="s">
        <v>24156</v>
      </c>
      <c r="M12493" s="5" t="s">
        <v>70</v>
      </c>
      <c r="N12493">
        <v>3</v>
      </c>
      <c r="O12493" t="s">
        <v>131</v>
      </c>
      <c r="P12493" s="1">
        <v>45591</v>
      </c>
      <c r="Q12493" s="1">
        <v>45626</v>
      </c>
      <c r="R12493">
        <v>807</v>
      </c>
      <c r="S12493" s="4">
        <v>5.5</v>
      </c>
      <c r="T12493" t="s">
        <v>243</v>
      </c>
    </row>
    <row r="12494" spans="1:20" x14ac:dyDescent="0.35">
      <c r="A12494" t="s">
        <v>24157</v>
      </c>
      <c r="B12494" s="5" t="s">
        <v>28799</v>
      </c>
      <c r="C12494" s="6">
        <v>216415</v>
      </c>
      <c r="D12494" t="s">
        <v>33</v>
      </c>
      <c r="E12494">
        <v>23805650</v>
      </c>
      <c r="F12494" s="5" t="s">
        <v>23</v>
      </c>
      <c r="G12494" s="5" t="s">
        <v>59</v>
      </c>
      <c r="H12494" s="5" t="s">
        <v>34</v>
      </c>
      <c r="I12494" t="s">
        <v>35</v>
      </c>
      <c r="J12494" t="s">
        <v>34</v>
      </c>
      <c r="K12494">
        <v>0</v>
      </c>
      <c r="L12494" s="5" t="s">
        <v>22428</v>
      </c>
      <c r="M12494" s="5" t="s">
        <v>70</v>
      </c>
      <c r="N12494">
        <v>14</v>
      </c>
      <c r="O12494" t="s">
        <v>29</v>
      </c>
      <c r="P12494" s="1">
        <v>45311</v>
      </c>
      <c r="Q12494" s="1">
        <v>45337</v>
      </c>
      <c r="R12494">
        <v>1804</v>
      </c>
      <c r="S12494" s="4">
        <v>7.5</v>
      </c>
      <c r="T12494" t="s">
        <v>153</v>
      </c>
    </row>
    <row r="12495" spans="1:20" x14ac:dyDescent="0.35">
      <c r="A12495" t="s">
        <v>24158</v>
      </c>
      <c r="B12495" s="5" t="s">
        <v>28802</v>
      </c>
      <c r="C12495" s="6">
        <v>130182</v>
      </c>
      <c r="D12495" t="s">
        <v>41</v>
      </c>
      <c r="E12495">
        <v>110655</v>
      </c>
      <c r="F12495" s="5" t="s">
        <v>66</v>
      </c>
      <c r="G12495" s="5" t="s">
        <v>51</v>
      </c>
      <c r="H12495" s="5" t="s">
        <v>43</v>
      </c>
      <c r="I12495" t="s">
        <v>44</v>
      </c>
      <c r="J12495" t="s">
        <v>43</v>
      </c>
      <c r="K12495">
        <v>50</v>
      </c>
      <c r="L12495" s="5" t="s">
        <v>12077</v>
      </c>
      <c r="M12495" s="5" t="s">
        <v>37</v>
      </c>
      <c r="N12495">
        <v>9</v>
      </c>
      <c r="O12495" t="s">
        <v>131</v>
      </c>
      <c r="P12495" s="1">
        <v>45743</v>
      </c>
      <c r="Q12495" s="1">
        <v>45794</v>
      </c>
      <c r="R12495">
        <v>662</v>
      </c>
      <c r="S12495" s="4">
        <v>5.9</v>
      </c>
      <c r="T12495" t="s">
        <v>103</v>
      </c>
    </row>
    <row r="12496" spans="1:20" x14ac:dyDescent="0.35">
      <c r="A12496" t="s">
        <v>24159</v>
      </c>
      <c r="B12496" s="5" t="s">
        <v>21</v>
      </c>
      <c r="C12496" s="6">
        <v>187797</v>
      </c>
      <c r="D12496" t="s">
        <v>65</v>
      </c>
      <c r="E12496">
        <v>244136</v>
      </c>
      <c r="F12496" s="5" t="s">
        <v>23</v>
      </c>
      <c r="G12496" s="5" t="s">
        <v>51</v>
      </c>
      <c r="H12496" s="5" t="s">
        <v>67</v>
      </c>
      <c r="I12496" t="s">
        <v>44</v>
      </c>
      <c r="J12496" t="s">
        <v>67</v>
      </c>
      <c r="K12496">
        <v>100</v>
      </c>
      <c r="L12496" s="5" t="s">
        <v>24160</v>
      </c>
      <c r="M12496" s="5" t="s">
        <v>54</v>
      </c>
      <c r="N12496">
        <v>18</v>
      </c>
      <c r="O12496" t="s">
        <v>112</v>
      </c>
      <c r="P12496" s="1">
        <v>45473</v>
      </c>
      <c r="Q12496" s="1">
        <v>45538</v>
      </c>
      <c r="R12496">
        <v>799</v>
      </c>
      <c r="S12496" s="4">
        <v>5.2</v>
      </c>
      <c r="T12496" t="s">
        <v>63</v>
      </c>
    </row>
    <row r="12497" spans="1:20" x14ac:dyDescent="0.35">
      <c r="A12497" t="s">
        <v>24161</v>
      </c>
      <c r="B12497" s="5" t="s">
        <v>28801</v>
      </c>
      <c r="C12497" s="6">
        <v>123365</v>
      </c>
      <c r="D12497" t="s">
        <v>22</v>
      </c>
      <c r="E12497">
        <v>123365</v>
      </c>
      <c r="F12497" s="5" t="s">
        <v>50</v>
      </c>
      <c r="G12497" s="5" t="s">
        <v>51</v>
      </c>
      <c r="H12497" s="5" t="s">
        <v>129</v>
      </c>
      <c r="I12497" t="s">
        <v>35</v>
      </c>
      <c r="J12497" t="s">
        <v>129</v>
      </c>
      <c r="K12497">
        <v>100</v>
      </c>
      <c r="L12497" s="5" t="s">
        <v>24162</v>
      </c>
      <c r="M12497" s="5" t="s">
        <v>28</v>
      </c>
      <c r="N12497">
        <v>4</v>
      </c>
      <c r="O12497" t="s">
        <v>172</v>
      </c>
      <c r="P12497" s="1">
        <v>45677</v>
      </c>
      <c r="Q12497" s="1">
        <v>45740</v>
      </c>
      <c r="R12497">
        <v>1723</v>
      </c>
      <c r="S12497" s="4">
        <v>5.6</v>
      </c>
      <c r="T12497" t="s">
        <v>47</v>
      </c>
    </row>
    <row r="12498" spans="1:20" x14ac:dyDescent="0.35">
      <c r="A12498" t="s">
        <v>24163</v>
      </c>
      <c r="B12498" s="5" t="s">
        <v>174</v>
      </c>
      <c r="C12498" s="6">
        <v>69926</v>
      </c>
      <c r="D12498" t="s">
        <v>41</v>
      </c>
      <c r="E12498">
        <v>59437</v>
      </c>
      <c r="F12498" s="5" t="s">
        <v>58</v>
      </c>
      <c r="G12498" s="5" t="s">
        <v>59</v>
      </c>
      <c r="H12498" s="5" t="s">
        <v>151</v>
      </c>
      <c r="I12498" t="s">
        <v>35</v>
      </c>
      <c r="J12498" t="s">
        <v>151</v>
      </c>
      <c r="K12498">
        <v>50</v>
      </c>
      <c r="L12498" s="5" t="s">
        <v>24164</v>
      </c>
      <c r="M12498" s="5" t="s">
        <v>70</v>
      </c>
      <c r="N12498">
        <v>1</v>
      </c>
      <c r="O12498" t="s">
        <v>141</v>
      </c>
      <c r="P12498" s="1">
        <v>45405</v>
      </c>
      <c r="Q12498" s="1">
        <v>45463</v>
      </c>
      <c r="R12498">
        <v>2381</v>
      </c>
      <c r="S12498" s="4">
        <v>7.5</v>
      </c>
      <c r="T12498" t="s">
        <v>55</v>
      </c>
    </row>
    <row r="12499" spans="1:20" x14ac:dyDescent="0.35">
      <c r="A12499" t="s">
        <v>24165</v>
      </c>
      <c r="B12499" s="5" t="s">
        <v>28802</v>
      </c>
      <c r="C12499" s="6">
        <v>80574</v>
      </c>
      <c r="D12499" t="s">
        <v>92</v>
      </c>
      <c r="E12499">
        <v>60431</v>
      </c>
      <c r="F12499" s="5" t="s">
        <v>58</v>
      </c>
      <c r="G12499" s="5" t="s">
        <v>59</v>
      </c>
      <c r="H12499" s="5" t="s">
        <v>93</v>
      </c>
      <c r="I12499" t="s">
        <v>26</v>
      </c>
      <c r="J12499" t="s">
        <v>76</v>
      </c>
      <c r="K12499">
        <v>50</v>
      </c>
      <c r="L12499" s="5" t="s">
        <v>24166</v>
      </c>
      <c r="M12499" s="5" t="s">
        <v>28</v>
      </c>
      <c r="N12499">
        <v>0</v>
      </c>
      <c r="O12499" t="s">
        <v>62</v>
      </c>
      <c r="P12499" s="1">
        <v>45504</v>
      </c>
      <c r="Q12499" s="1">
        <v>45527</v>
      </c>
      <c r="R12499">
        <v>2300</v>
      </c>
      <c r="S12499" s="4">
        <v>6.7</v>
      </c>
      <c r="T12499" t="s">
        <v>136</v>
      </c>
    </row>
    <row r="12500" spans="1:20" x14ac:dyDescent="0.35">
      <c r="A12500" t="s">
        <v>24167</v>
      </c>
      <c r="B12500" s="5" t="s">
        <v>49</v>
      </c>
      <c r="C12500" s="6">
        <v>80148</v>
      </c>
      <c r="D12500" t="s">
        <v>22</v>
      </c>
      <c r="E12500">
        <v>80148</v>
      </c>
      <c r="F12500" s="5" t="s">
        <v>58</v>
      </c>
      <c r="G12500" s="5" t="s">
        <v>42</v>
      </c>
      <c r="H12500" s="5" t="s">
        <v>101</v>
      </c>
      <c r="I12500" t="s">
        <v>44</v>
      </c>
      <c r="J12500" t="s">
        <v>101</v>
      </c>
      <c r="K12500">
        <v>50</v>
      </c>
      <c r="L12500" s="5" t="s">
        <v>24168</v>
      </c>
      <c r="M12500" s="5" t="s">
        <v>54</v>
      </c>
      <c r="N12500">
        <v>1</v>
      </c>
      <c r="O12500" t="s">
        <v>29</v>
      </c>
      <c r="P12500" s="1">
        <v>45593</v>
      </c>
      <c r="Q12500" s="1">
        <v>45649</v>
      </c>
      <c r="R12500">
        <v>1220</v>
      </c>
      <c r="S12500" s="4">
        <v>6.7</v>
      </c>
      <c r="T12500" t="s">
        <v>89</v>
      </c>
    </row>
    <row r="12501" spans="1:20" x14ac:dyDescent="0.35">
      <c r="A12501" t="s">
        <v>24169</v>
      </c>
      <c r="B12501" s="5" t="s">
        <v>91</v>
      </c>
      <c r="C12501" s="6">
        <v>270850</v>
      </c>
      <c r="D12501" t="s">
        <v>41</v>
      </c>
      <c r="E12501">
        <v>230223</v>
      </c>
      <c r="F12501" s="5" t="s">
        <v>23</v>
      </c>
      <c r="G12501" s="5" t="s">
        <v>42</v>
      </c>
      <c r="H12501" s="5" t="s">
        <v>43</v>
      </c>
      <c r="I12501" t="s">
        <v>35</v>
      </c>
      <c r="J12501" t="s">
        <v>410</v>
      </c>
      <c r="K12501">
        <v>100</v>
      </c>
      <c r="L12501" s="5" t="s">
        <v>24170</v>
      </c>
      <c r="M12501" s="5" t="s">
        <v>28</v>
      </c>
      <c r="N12501">
        <v>11</v>
      </c>
      <c r="O12501" t="s">
        <v>78</v>
      </c>
      <c r="P12501" s="1">
        <v>45692</v>
      </c>
      <c r="Q12501" s="1">
        <v>45725</v>
      </c>
      <c r="R12501">
        <v>1919</v>
      </c>
      <c r="S12501" s="4">
        <v>9.5</v>
      </c>
      <c r="T12501" t="s">
        <v>136</v>
      </c>
    </row>
    <row r="12502" spans="1:20" x14ac:dyDescent="0.35">
      <c r="A12502" t="s">
        <v>24171</v>
      </c>
      <c r="B12502" s="5" t="s">
        <v>100</v>
      </c>
      <c r="C12502" s="6">
        <v>160933</v>
      </c>
      <c r="D12502" t="s">
        <v>120</v>
      </c>
      <c r="E12502">
        <v>144840</v>
      </c>
      <c r="F12502" s="5" t="s">
        <v>66</v>
      </c>
      <c r="G12502" s="5" t="s">
        <v>42</v>
      </c>
      <c r="H12502" s="5" t="s">
        <v>121</v>
      </c>
      <c r="I12502" t="s">
        <v>26</v>
      </c>
      <c r="J12502" t="s">
        <v>121</v>
      </c>
      <c r="K12502">
        <v>100</v>
      </c>
      <c r="L12502" s="5" t="s">
        <v>24172</v>
      </c>
      <c r="M12502" s="5" t="s">
        <v>54</v>
      </c>
      <c r="N12502">
        <v>7</v>
      </c>
      <c r="O12502" t="s">
        <v>135</v>
      </c>
      <c r="P12502" s="1">
        <v>45370</v>
      </c>
      <c r="Q12502" s="1">
        <v>45401</v>
      </c>
      <c r="R12502">
        <v>2404</v>
      </c>
      <c r="S12502" s="4">
        <v>8</v>
      </c>
      <c r="T12502" t="s">
        <v>89</v>
      </c>
    </row>
    <row r="12503" spans="1:20" x14ac:dyDescent="0.35">
      <c r="A12503" t="s">
        <v>24173</v>
      </c>
      <c r="B12503" s="5" t="s">
        <v>28800</v>
      </c>
      <c r="C12503" s="6">
        <v>165119</v>
      </c>
      <c r="D12503" t="s">
        <v>22</v>
      </c>
      <c r="E12503">
        <v>165119</v>
      </c>
      <c r="F12503" s="5" t="s">
        <v>23</v>
      </c>
      <c r="G12503" s="5" t="s">
        <v>59</v>
      </c>
      <c r="H12503" s="5" t="s">
        <v>129</v>
      </c>
      <c r="I12503" t="s">
        <v>26</v>
      </c>
      <c r="J12503" t="s">
        <v>129</v>
      </c>
      <c r="K12503">
        <v>0</v>
      </c>
      <c r="L12503" s="5" t="s">
        <v>24174</v>
      </c>
      <c r="M12503" s="5" t="s">
        <v>37</v>
      </c>
      <c r="N12503">
        <v>16</v>
      </c>
      <c r="O12503" t="s">
        <v>135</v>
      </c>
      <c r="P12503" s="1">
        <v>45327</v>
      </c>
      <c r="Q12503" s="1">
        <v>45349</v>
      </c>
      <c r="R12503">
        <v>709</v>
      </c>
      <c r="S12503" s="4">
        <v>5.5</v>
      </c>
      <c r="T12503" t="s">
        <v>55</v>
      </c>
    </row>
    <row r="12504" spans="1:20" x14ac:dyDescent="0.35">
      <c r="A12504" t="s">
        <v>24175</v>
      </c>
      <c r="B12504" s="5" t="s">
        <v>100</v>
      </c>
      <c r="C12504" s="6">
        <v>145099</v>
      </c>
      <c r="D12504" t="s">
        <v>41</v>
      </c>
      <c r="E12504">
        <v>123334</v>
      </c>
      <c r="F12504" s="5" t="s">
        <v>66</v>
      </c>
      <c r="G12504" s="5" t="s">
        <v>24</v>
      </c>
      <c r="H12504" s="5" t="s">
        <v>43</v>
      </c>
      <c r="I12504" t="s">
        <v>35</v>
      </c>
      <c r="J12504" t="s">
        <v>43</v>
      </c>
      <c r="K12504">
        <v>50</v>
      </c>
      <c r="L12504" s="5" t="s">
        <v>24176</v>
      </c>
      <c r="M12504" s="5" t="s">
        <v>70</v>
      </c>
      <c r="N12504">
        <v>7</v>
      </c>
      <c r="O12504" t="s">
        <v>147</v>
      </c>
      <c r="P12504" s="1">
        <v>45727</v>
      </c>
      <c r="Q12504" s="1">
        <v>45784</v>
      </c>
      <c r="R12504">
        <v>717</v>
      </c>
      <c r="S12504" s="4">
        <v>6.9</v>
      </c>
      <c r="T12504" t="s">
        <v>210</v>
      </c>
    </row>
    <row r="12505" spans="1:20" x14ac:dyDescent="0.35">
      <c r="A12505" t="s">
        <v>24177</v>
      </c>
      <c r="B12505" s="5" t="s">
        <v>217</v>
      </c>
      <c r="C12505" s="6">
        <v>51742</v>
      </c>
      <c r="D12505" t="s">
        <v>33</v>
      </c>
      <c r="E12505">
        <v>5691620</v>
      </c>
      <c r="F12505" s="5" t="s">
        <v>58</v>
      </c>
      <c r="G12505" s="5" t="s">
        <v>51</v>
      </c>
      <c r="H12505" s="5" t="s">
        <v>34</v>
      </c>
      <c r="I12505" t="s">
        <v>44</v>
      </c>
      <c r="J12505" t="s">
        <v>34</v>
      </c>
      <c r="K12505">
        <v>100</v>
      </c>
      <c r="L12505" s="5" t="s">
        <v>24178</v>
      </c>
      <c r="M12505" s="5" t="s">
        <v>54</v>
      </c>
      <c r="N12505">
        <v>1</v>
      </c>
      <c r="O12505" t="s">
        <v>131</v>
      </c>
      <c r="P12505" s="1">
        <v>45350</v>
      </c>
      <c r="Q12505" s="1">
        <v>45370</v>
      </c>
      <c r="R12505">
        <v>1536</v>
      </c>
      <c r="S12505" s="4">
        <v>8.3000000000000007</v>
      </c>
      <c r="T12505" t="s">
        <v>108</v>
      </c>
    </row>
    <row r="12506" spans="1:20" x14ac:dyDescent="0.35">
      <c r="A12506" t="s">
        <v>24179</v>
      </c>
      <c r="B12506" s="5" t="s">
        <v>28801</v>
      </c>
      <c r="C12506" s="6">
        <v>109327</v>
      </c>
      <c r="D12506" t="s">
        <v>22</v>
      </c>
      <c r="E12506">
        <v>109327</v>
      </c>
      <c r="F12506" s="5" t="s">
        <v>66</v>
      </c>
      <c r="G12506" s="5" t="s">
        <v>42</v>
      </c>
      <c r="H12506" s="5" t="s">
        <v>25</v>
      </c>
      <c r="I12506" t="s">
        <v>26</v>
      </c>
      <c r="J12506" t="s">
        <v>25</v>
      </c>
      <c r="K12506">
        <v>50</v>
      </c>
      <c r="L12506" s="5" t="s">
        <v>24180</v>
      </c>
      <c r="M12506" s="5" t="s">
        <v>54</v>
      </c>
      <c r="N12506">
        <v>9</v>
      </c>
      <c r="O12506" t="s">
        <v>85</v>
      </c>
      <c r="P12506" s="1">
        <v>45476</v>
      </c>
      <c r="Q12506" s="1">
        <v>45497</v>
      </c>
      <c r="R12506">
        <v>1297</v>
      </c>
      <c r="S12506" s="4">
        <v>9</v>
      </c>
      <c r="T12506" t="s">
        <v>89</v>
      </c>
    </row>
    <row r="12507" spans="1:20" x14ac:dyDescent="0.35">
      <c r="A12507" t="s">
        <v>24181</v>
      </c>
      <c r="B12507" s="5" t="s">
        <v>162</v>
      </c>
      <c r="C12507" s="6">
        <v>151570</v>
      </c>
      <c r="D12507" t="s">
        <v>120</v>
      </c>
      <c r="E12507">
        <v>136413</v>
      </c>
      <c r="F12507" s="5" t="s">
        <v>50</v>
      </c>
      <c r="G12507" s="5" t="s">
        <v>24</v>
      </c>
      <c r="H12507" s="5" t="s">
        <v>121</v>
      </c>
      <c r="I12507" t="s">
        <v>26</v>
      </c>
      <c r="J12507" t="s">
        <v>121</v>
      </c>
      <c r="K12507">
        <v>100</v>
      </c>
      <c r="L12507" s="5" t="s">
        <v>24182</v>
      </c>
      <c r="M12507" s="5" t="s">
        <v>70</v>
      </c>
      <c r="N12507">
        <v>2</v>
      </c>
      <c r="O12507" t="s">
        <v>88</v>
      </c>
      <c r="P12507" s="1">
        <v>45439</v>
      </c>
      <c r="Q12507" s="1">
        <v>45491</v>
      </c>
      <c r="R12507">
        <v>2059</v>
      </c>
      <c r="S12507" s="4">
        <v>7.2</v>
      </c>
      <c r="T12507" t="s">
        <v>63</v>
      </c>
    </row>
    <row r="12508" spans="1:20" x14ac:dyDescent="0.35">
      <c r="A12508" t="s">
        <v>24183</v>
      </c>
      <c r="B12508" s="5" t="s">
        <v>100</v>
      </c>
      <c r="C12508" s="6">
        <v>214037</v>
      </c>
      <c r="D12508" t="s">
        <v>22</v>
      </c>
      <c r="E12508">
        <v>214037</v>
      </c>
      <c r="F12508" s="5" t="s">
        <v>23</v>
      </c>
      <c r="G12508" s="5" t="s">
        <v>24</v>
      </c>
      <c r="H12508" s="5" t="s">
        <v>25</v>
      </c>
      <c r="I12508" t="s">
        <v>44</v>
      </c>
      <c r="J12508" t="s">
        <v>25</v>
      </c>
      <c r="K12508">
        <v>0</v>
      </c>
      <c r="L12508" s="5" t="s">
        <v>24184</v>
      </c>
      <c r="M12508" s="5" t="s">
        <v>70</v>
      </c>
      <c r="N12508">
        <v>19</v>
      </c>
      <c r="O12508" t="s">
        <v>88</v>
      </c>
      <c r="P12508" s="1">
        <v>45369</v>
      </c>
      <c r="Q12508" s="1">
        <v>45393</v>
      </c>
      <c r="R12508">
        <v>1865</v>
      </c>
      <c r="S12508" s="4">
        <v>9.1</v>
      </c>
      <c r="T12508" t="s">
        <v>63</v>
      </c>
    </row>
    <row r="12509" spans="1:20" x14ac:dyDescent="0.35">
      <c r="A12509" t="s">
        <v>24185</v>
      </c>
      <c r="B12509" s="5" t="s">
        <v>28799</v>
      </c>
      <c r="C12509" s="6">
        <v>238972</v>
      </c>
      <c r="D12509" t="s">
        <v>22</v>
      </c>
      <c r="E12509">
        <v>238972</v>
      </c>
      <c r="F12509" s="5" t="s">
        <v>23</v>
      </c>
      <c r="G12509" s="5" t="s">
        <v>42</v>
      </c>
      <c r="H12509" s="5" t="s">
        <v>52</v>
      </c>
      <c r="I12509" t="s">
        <v>35</v>
      </c>
      <c r="J12509" t="s">
        <v>52</v>
      </c>
      <c r="K12509">
        <v>0</v>
      </c>
      <c r="L12509" s="5" t="s">
        <v>24186</v>
      </c>
      <c r="M12509" s="5" t="s">
        <v>70</v>
      </c>
      <c r="N12509">
        <v>18</v>
      </c>
      <c r="O12509" t="s">
        <v>112</v>
      </c>
      <c r="P12509" s="1">
        <v>45301</v>
      </c>
      <c r="Q12509" s="1">
        <v>45351</v>
      </c>
      <c r="R12509">
        <v>1350</v>
      </c>
      <c r="S12509" s="4">
        <v>9.8000000000000007</v>
      </c>
      <c r="T12509" t="s">
        <v>118</v>
      </c>
    </row>
    <row r="12510" spans="1:20" x14ac:dyDescent="0.35">
      <c r="A12510" t="s">
        <v>24187</v>
      </c>
      <c r="B12510" s="5" t="s">
        <v>174</v>
      </c>
      <c r="C12510" s="6">
        <v>120788</v>
      </c>
      <c r="D12510" t="s">
        <v>41</v>
      </c>
      <c r="E12510">
        <v>102670</v>
      </c>
      <c r="F12510" s="5" t="s">
        <v>66</v>
      </c>
      <c r="G12510" s="5" t="s">
        <v>24</v>
      </c>
      <c r="H12510" s="5" t="s">
        <v>43</v>
      </c>
      <c r="I12510" t="s">
        <v>35</v>
      </c>
      <c r="J12510" t="s">
        <v>43</v>
      </c>
      <c r="K12510">
        <v>50</v>
      </c>
      <c r="L12510" s="5" t="s">
        <v>24188</v>
      </c>
      <c r="M12510" s="5" t="s">
        <v>28</v>
      </c>
      <c r="N12510">
        <v>7</v>
      </c>
      <c r="O12510" t="s">
        <v>167</v>
      </c>
      <c r="P12510" s="1">
        <v>45497</v>
      </c>
      <c r="Q12510" s="1">
        <v>45550</v>
      </c>
      <c r="R12510">
        <v>606</v>
      </c>
      <c r="S12510" s="4">
        <v>8.3000000000000007</v>
      </c>
      <c r="T12510" t="s">
        <v>55</v>
      </c>
    </row>
    <row r="12511" spans="1:20" x14ac:dyDescent="0.35">
      <c r="A12511" t="s">
        <v>24189</v>
      </c>
      <c r="B12511" s="5" t="s">
        <v>28799</v>
      </c>
      <c r="C12511" s="6">
        <v>161084</v>
      </c>
      <c r="D12511" t="s">
        <v>22</v>
      </c>
      <c r="E12511">
        <v>161084</v>
      </c>
      <c r="F12511" s="5" t="s">
        <v>66</v>
      </c>
      <c r="G12511" s="5" t="s">
        <v>59</v>
      </c>
      <c r="H12511" s="5" t="s">
        <v>101</v>
      </c>
      <c r="I12511" t="s">
        <v>35</v>
      </c>
      <c r="J12511" t="s">
        <v>491</v>
      </c>
      <c r="K12511">
        <v>0</v>
      </c>
      <c r="L12511" s="5" t="s">
        <v>24190</v>
      </c>
      <c r="M12511" s="5" t="s">
        <v>37</v>
      </c>
      <c r="N12511">
        <v>7</v>
      </c>
      <c r="O12511" t="s">
        <v>107</v>
      </c>
      <c r="P12511" s="1">
        <v>45314</v>
      </c>
      <c r="Q12511" s="1">
        <v>45367</v>
      </c>
      <c r="R12511">
        <v>1681</v>
      </c>
      <c r="S12511" s="4">
        <v>8</v>
      </c>
      <c r="T12511" t="s">
        <v>153</v>
      </c>
    </row>
    <row r="12512" spans="1:20" x14ac:dyDescent="0.35">
      <c r="A12512" t="s">
        <v>24191</v>
      </c>
      <c r="B12512" s="5" t="s">
        <v>162</v>
      </c>
      <c r="C12512" s="6">
        <v>224471</v>
      </c>
      <c r="D12512" t="s">
        <v>74</v>
      </c>
      <c r="E12512">
        <v>280589</v>
      </c>
      <c r="F12512" s="5" t="s">
        <v>23</v>
      </c>
      <c r="G12512" s="5" t="s">
        <v>24</v>
      </c>
      <c r="H12512" s="5" t="s">
        <v>75</v>
      </c>
      <c r="I12512" t="s">
        <v>26</v>
      </c>
      <c r="J12512" t="s">
        <v>75</v>
      </c>
      <c r="K12512">
        <v>100</v>
      </c>
      <c r="L12512" s="5" t="s">
        <v>24192</v>
      </c>
      <c r="M12512" s="5" t="s">
        <v>70</v>
      </c>
      <c r="N12512">
        <v>17</v>
      </c>
      <c r="O12512" t="s">
        <v>88</v>
      </c>
      <c r="P12512" s="1">
        <v>45630</v>
      </c>
      <c r="Q12512" s="1">
        <v>45690</v>
      </c>
      <c r="R12512">
        <v>2031</v>
      </c>
      <c r="S12512" s="4">
        <v>5.4</v>
      </c>
      <c r="T12512" t="s">
        <v>136</v>
      </c>
    </row>
    <row r="12513" spans="1:20" x14ac:dyDescent="0.35">
      <c r="A12513" t="s">
        <v>24193</v>
      </c>
      <c r="B12513" s="5" t="s">
        <v>57</v>
      </c>
      <c r="C12513" s="6">
        <v>162992</v>
      </c>
      <c r="D12513" t="s">
        <v>81</v>
      </c>
      <c r="E12513">
        <v>220039</v>
      </c>
      <c r="F12513" s="5" t="s">
        <v>66</v>
      </c>
      <c r="G12513" s="5" t="s">
        <v>42</v>
      </c>
      <c r="H12513" s="5" t="s">
        <v>82</v>
      </c>
      <c r="I12513" t="s">
        <v>35</v>
      </c>
      <c r="J12513" t="s">
        <v>165</v>
      </c>
      <c r="K12513">
        <v>100</v>
      </c>
      <c r="L12513" s="5" t="s">
        <v>24194</v>
      </c>
      <c r="M12513" s="5" t="s">
        <v>37</v>
      </c>
      <c r="N12513">
        <v>8</v>
      </c>
      <c r="O12513" t="s">
        <v>88</v>
      </c>
      <c r="P12513" s="1">
        <v>45526</v>
      </c>
      <c r="Q12513" s="1">
        <v>45562</v>
      </c>
      <c r="R12513">
        <v>746</v>
      </c>
      <c r="S12513" s="4">
        <v>6.8</v>
      </c>
      <c r="T12513" t="s">
        <v>153</v>
      </c>
    </row>
    <row r="12514" spans="1:20" x14ac:dyDescent="0.35">
      <c r="A12514" t="s">
        <v>24195</v>
      </c>
      <c r="B12514" s="5" t="s">
        <v>174</v>
      </c>
      <c r="C12514" s="6">
        <v>30696</v>
      </c>
      <c r="D12514" t="s">
        <v>22</v>
      </c>
      <c r="E12514">
        <v>30696</v>
      </c>
      <c r="F12514" s="5" t="s">
        <v>58</v>
      </c>
      <c r="G12514" s="5" t="s">
        <v>42</v>
      </c>
      <c r="H12514" s="5" t="s">
        <v>157</v>
      </c>
      <c r="I12514" t="s">
        <v>44</v>
      </c>
      <c r="J12514" t="s">
        <v>291</v>
      </c>
      <c r="K12514">
        <v>0</v>
      </c>
      <c r="L12514" s="5" t="s">
        <v>24196</v>
      </c>
      <c r="M12514" s="5" t="s">
        <v>70</v>
      </c>
      <c r="N12514">
        <v>0</v>
      </c>
      <c r="O12514" t="s">
        <v>147</v>
      </c>
      <c r="P12514" s="1">
        <v>45573</v>
      </c>
      <c r="Q12514" s="1">
        <v>45610</v>
      </c>
      <c r="R12514">
        <v>1377</v>
      </c>
      <c r="S12514" s="4">
        <v>9.1</v>
      </c>
      <c r="T12514" t="s">
        <v>243</v>
      </c>
    </row>
    <row r="12515" spans="1:20" x14ac:dyDescent="0.35">
      <c r="A12515" t="s">
        <v>24197</v>
      </c>
      <c r="B12515" s="5" t="s">
        <v>28802</v>
      </c>
      <c r="C12515" s="6">
        <v>98339</v>
      </c>
      <c r="D12515" t="s">
        <v>41</v>
      </c>
      <c r="E12515">
        <v>83588</v>
      </c>
      <c r="F12515" s="5" t="s">
        <v>66</v>
      </c>
      <c r="G12515" s="5" t="s">
        <v>42</v>
      </c>
      <c r="H12515" s="5" t="s">
        <v>151</v>
      </c>
      <c r="I12515" t="s">
        <v>26</v>
      </c>
      <c r="J12515" t="s">
        <v>151</v>
      </c>
      <c r="K12515">
        <v>0</v>
      </c>
      <c r="L12515" s="5" t="s">
        <v>24198</v>
      </c>
      <c r="M12515" s="5" t="s">
        <v>28</v>
      </c>
      <c r="N12515">
        <v>5</v>
      </c>
      <c r="O12515" t="s">
        <v>167</v>
      </c>
      <c r="P12515" s="1">
        <v>45744</v>
      </c>
      <c r="Q12515" s="1">
        <v>45815</v>
      </c>
      <c r="R12515">
        <v>1314</v>
      </c>
      <c r="S12515" s="4">
        <v>5.7</v>
      </c>
      <c r="T12515" t="s">
        <v>136</v>
      </c>
    </row>
    <row r="12516" spans="1:20" x14ac:dyDescent="0.35">
      <c r="A12516" t="s">
        <v>24199</v>
      </c>
      <c r="B12516" s="5" t="s">
        <v>28802</v>
      </c>
      <c r="C12516" s="6">
        <v>129262</v>
      </c>
      <c r="D12516" t="s">
        <v>41</v>
      </c>
      <c r="E12516">
        <v>109873</v>
      </c>
      <c r="F12516" s="5" t="s">
        <v>66</v>
      </c>
      <c r="G12516" s="5" t="s">
        <v>42</v>
      </c>
      <c r="H12516" s="5" t="s">
        <v>151</v>
      </c>
      <c r="I12516" t="s">
        <v>26</v>
      </c>
      <c r="J12516" t="s">
        <v>151</v>
      </c>
      <c r="K12516">
        <v>0</v>
      </c>
      <c r="L12516" s="5" t="s">
        <v>24200</v>
      </c>
      <c r="M12516" s="5" t="s">
        <v>54</v>
      </c>
      <c r="N12516">
        <v>7</v>
      </c>
      <c r="O12516" t="s">
        <v>135</v>
      </c>
      <c r="P12516" s="1">
        <v>45299</v>
      </c>
      <c r="Q12516" s="1">
        <v>45327</v>
      </c>
      <c r="R12516">
        <v>2298</v>
      </c>
      <c r="S12516" s="4">
        <v>8.5</v>
      </c>
      <c r="T12516" t="s">
        <v>108</v>
      </c>
    </row>
    <row r="12517" spans="1:20" x14ac:dyDescent="0.35">
      <c r="A12517" t="s">
        <v>24201</v>
      </c>
      <c r="B12517" s="5" t="s">
        <v>91</v>
      </c>
      <c r="C12517" s="6">
        <v>112931</v>
      </c>
      <c r="D12517" t="s">
        <v>74</v>
      </c>
      <c r="E12517">
        <v>141164</v>
      </c>
      <c r="F12517" s="5" t="s">
        <v>66</v>
      </c>
      <c r="G12517" s="5" t="s">
        <v>24</v>
      </c>
      <c r="H12517" s="5" t="s">
        <v>75</v>
      </c>
      <c r="I12517" t="s">
        <v>35</v>
      </c>
      <c r="J12517" t="s">
        <v>75</v>
      </c>
      <c r="K12517">
        <v>0</v>
      </c>
      <c r="L12517" s="5" t="s">
        <v>24202</v>
      </c>
      <c r="M12517" s="5" t="s">
        <v>28</v>
      </c>
      <c r="N12517">
        <v>8</v>
      </c>
      <c r="O12517" t="s">
        <v>85</v>
      </c>
      <c r="P12517" s="1">
        <v>45640</v>
      </c>
      <c r="Q12517" s="1">
        <v>45682</v>
      </c>
      <c r="R12517">
        <v>2110</v>
      </c>
      <c r="S12517" s="4">
        <v>6.5</v>
      </c>
      <c r="T12517" t="s">
        <v>55</v>
      </c>
    </row>
    <row r="12518" spans="1:20" x14ac:dyDescent="0.35">
      <c r="A12518" t="s">
        <v>24203</v>
      </c>
      <c r="B12518" s="5" t="s">
        <v>28799</v>
      </c>
      <c r="C12518" s="6">
        <v>109950</v>
      </c>
      <c r="D12518" t="s">
        <v>22</v>
      </c>
      <c r="E12518">
        <v>109950</v>
      </c>
      <c r="F12518" s="5" t="s">
        <v>50</v>
      </c>
      <c r="G12518" s="5" t="s">
        <v>59</v>
      </c>
      <c r="H12518" s="5" t="s">
        <v>129</v>
      </c>
      <c r="I12518" t="s">
        <v>35</v>
      </c>
      <c r="J12518" t="s">
        <v>313</v>
      </c>
      <c r="K12518">
        <v>0</v>
      </c>
      <c r="L12518" s="5" t="s">
        <v>24204</v>
      </c>
      <c r="M12518" s="5" t="s">
        <v>28</v>
      </c>
      <c r="N12518">
        <v>3</v>
      </c>
      <c r="O12518" t="s">
        <v>147</v>
      </c>
      <c r="P12518" s="1">
        <v>45498</v>
      </c>
      <c r="Q12518" s="1">
        <v>45547</v>
      </c>
      <c r="R12518">
        <v>1158</v>
      </c>
      <c r="S12518" s="4">
        <v>8.1999999999999993</v>
      </c>
      <c r="T12518" t="s">
        <v>108</v>
      </c>
    </row>
    <row r="12519" spans="1:20" x14ac:dyDescent="0.35">
      <c r="A12519" t="s">
        <v>24205</v>
      </c>
      <c r="B12519" s="5" t="s">
        <v>49</v>
      </c>
      <c r="C12519" s="6">
        <v>84503</v>
      </c>
      <c r="D12519" t="s">
        <v>41</v>
      </c>
      <c r="E12519">
        <v>71828</v>
      </c>
      <c r="F12519" s="5" t="s">
        <v>58</v>
      </c>
      <c r="G12519" s="5" t="s">
        <v>59</v>
      </c>
      <c r="H12519" s="5" t="s">
        <v>43</v>
      </c>
      <c r="I12519" t="s">
        <v>35</v>
      </c>
      <c r="J12519" t="s">
        <v>43</v>
      </c>
      <c r="K12519">
        <v>0</v>
      </c>
      <c r="L12519" s="5" t="s">
        <v>24206</v>
      </c>
      <c r="M12519" s="5" t="s">
        <v>54</v>
      </c>
      <c r="N12519">
        <v>1</v>
      </c>
      <c r="O12519" t="s">
        <v>78</v>
      </c>
      <c r="P12519" s="1">
        <v>45401</v>
      </c>
      <c r="Q12519" s="1">
        <v>45463</v>
      </c>
      <c r="R12519">
        <v>1765</v>
      </c>
      <c r="S12519" s="4">
        <v>5.6</v>
      </c>
      <c r="T12519" t="s">
        <v>210</v>
      </c>
    </row>
    <row r="12520" spans="1:20" x14ac:dyDescent="0.35">
      <c r="A12520" t="s">
        <v>24207</v>
      </c>
      <c r="B12520" s="5" t="s">
        <v>105</v>
      </c>
      <c r="C12520" s="6">
        <v>89243</v>
      </c>
      <c r="D12520" t="s">
        <v>22</v>
      </c>
      <c r="E12520">
        <v>89243</v>
      </c>
      <c r="F12520" s="5" t="s">
        <v>50</v>
      </c>
      <c r="G12520" s="5" t="s">
        <v>51</v>
      </c>
      <c r="H12520" s="5" t="s">
        <v>25</v>
      </c>
      <c r="I12520" t="s">
        <v>26</v>
      </c>
      <c r="J12520" t="s">
        <v>480</v>
      </c>
      <c r="K12520">
        <v>100</v>
      </c>
      <c r="L12520" s="5" t="s">
        <v>24208</v>
      </c>
      <c r="M12520" s="5" t="s">
        <v>54</v>
      </c>
      <c r="N12520">
        <v>3</v>
      </c>
      <c r="O12520" t="s">
        <v>167</v>
      </c>
      <c r="P12520" s="1">
        <v>45605</v>
      </c>
      <c r="Q12520" s="1">
        <v>45640</v>
      </c>
      <c r="R12520">
        <v>592</v>
      </c>
      <c r="S12520" s="4">
        <v>8</v>
      </c>
      <c r="T12520" t="s">
        <v>118</v>
      </c>
    </row>
    <row r="12521" spans="1:20" x14ac:dyDescent="0.35">
      <c r="A12521" t="s">
        <v>24209</v>
      </c>
      <c r="B12521" s="5" t="s">
        <v>174</v>
      </c>
      <c r="C12521" s="6">
        <v>194683</v>
      </c>
      <c r="D12521" t="s">
        <v>120</v>
      </c>
      <c r="E12521">
        <v>175215</v>
      </c>
      <c r="F12521" s="5" t="s">
        <v>66</v>
      </c>
      <c r="G12521" s="5" t="s">
        <v>51</v>
      </c>
      <c r="H12521" s="5" t="s">
        <v>121</v>
      </c>
      <c r="I12521" t="s">
        <v>26</v>
      </c>
      <c r="J12521" t="s">
        <v>121</v>
      </c>
      <c r="K12521">
        <v>100</v>
      </c>
      <c r="L12521" s="5" t="s">
        <v>24210</v>
      </c>
      <c r="M12521" s="5" t="s">
        <v>54</v>
      </c>
      <c r="N12521">
        <v>8</v>
      </c>
      <c r="O12521" t="s">
        <v>141</v>
      </c>
      <c r="P12521" s="1">
        <v>45354</v>
      </c>
      <c r="Q12521" s="1">
        <v>45423</v>
      </c>
      <c r="R12521">
        <v>2107</v>
      </c>
      <c r="S12521" s="4">
        <v>7.7</v>
      </c>
      <c r="T12521" t="s">
        <v>108</v>
      </c>
    </row>
    <row r="12522" spans="1:20" x14ac:dyDescent="0.35">
      <c r="A12522" t="s">
        <v>24211</v>
      </c>
      <c r="B12522" s="5" t="s">
        <v>21</v>
      </c>
      <c r="C12522" s="6">
        <v>34111</v>
      </c>
      <c r="D12522" t="s">
        <v>22</v>
      </c>
      <c r="E12522">
        <v>34111</v>
      </c>
      <c r="F12522" s="5" t="s">
        <v>50</v>
      </c>
      <c r="G12522" s="5" t="s">
        <v>24</v>
      </c>
      <c r="H12522" s="5" t="s">
        <v>157</v>
      </c>
      <c r="I12522" t="s">
        <v>44</v>
      </c>
      <c r="J12522" t="s">
        <v>157</v>
      </c>
      <c r="K12522">
        <v>50</v>
      </c>
      <c r="L12522" s="5" t="s">
        <v>24212</v>
      </c>
      <c r="M12522" s="5" t="s">
        <v>70</v>
      </c>
      <c r="N12522">
        <v>2</v>
      </c>
      <c r="O12522" t="s">
        <v>107</v>
      </c>
      <c r="P12522" s="1">
        <v>45514</v>
      </c>
      <c r="Q12522" s="1">
        <v>45538</v>
      </c>
      <c r="R12522">
        <v>870</v>
      </c>
      <c r="S12522" s="4">
        <v>6.5</v>
      </c>
      <c r="T12522" t="s">
        <v>79</v>
      </c>
    </row>
    <row r="12523" spans="1:20" x14ac:dyDescent="0.35">
      <c r="A12523" t="s">
        <v>24213</v>
      </c>
      <c r="B12523" s="5" t="s">
        <v>217</v>
      </c>
      <c r="C12523" s="6">
        <v>104286</v>
      </c>
      <c r="D12523" t="s">
        <v>65</v>
      </c>
      <c r="E12523">
        <v>135572</v>
      </c>
      <c r="F12523" s="5" t="s">
        <v>50</v>
      </c>
      <c r="G12523" s="5" t="s">
        <v>24</v>
      </c>
      <c r="H12523" s="5" t="s">
        <v>67</v>
      </c>
      <c r="I12523" t="s">
        <v>35</v>
      </c>
      <c r="J12523" t="s">
        <v>67</v>
      </c>
      <c r="K12523">
        <v>100</v>
      </c>
      <c r="L12523" s="5" t="s">
        <v>24214</v>
      </c>
      <c r="M12523" s="5" t="s">
        <v>54</v>
      </c>
      <c r="N12523">
        <v>4</v>
      </c>
      <c r="O12523" t="s">
        <v>62</v>
      </c>
      <c r="P12523" s="1">
        <v>45401</v>
      </c>
      <c r="Q12523" s="1">
        <v>45450</v>
      </c>
      <c r="R12523">
        <v>2023</v>
      </c>
      <c r="S12523" s="4">
        <v>8.1999999999999993</v>
      </c>
      <c r="T12523" t="s">
        <v>55</v>
      </c>
    </row>
    <row r="12524" spans="1:20" x14ac:dyDescent="0.35">
      <c r="A12524" t="s">
        <v>24215</v>
      </c>
      <c r="B12524" s="5" t="s">
        <v>28802</v>
      </c>
      <c r="C12524" s="6">
        <v>87236</v>
      </c>
      <c r="D12524" t="s">
        <v>41</v>
      </c>
      <c r="E12524">
        <v>74151</v>
      </c>
      <c r="F12524" s="5" t="s">
        <v>50</v>
      </c>
      <c r="G12524" s="5" t="s">
        <v>51</v>
      </c>
      <c r="H12524" s="5" t="s">
        <v>43</v>
      </c>
      <c r="I12524" t="s">
        <v>26</v>
      </c>
      <c r="J12524" t="s">
        <v>43</v>
      </c>
      <c r="K12524">
        <v>100</v>
      </c>
      <c r="L12524" s="5" t="s">
        <v>24216</v>
      </c>
      <c r="M12524" s="5" t="s">
        <v>28</v>
      </c>
      <c r="N12524">
        <v>3</v>
      </c>
      <c r="O12524" t="s">
        <v>71</v>
      </c>
      <c r="P12524" s="1">
        <v>45345</v>
      </c>
      <c r="Q12524" s="1">
        <v>45395</v>
      </c>
      <c r="R12524">
        <v>1927</v>
      </c>
      <c r="S12524" s="4">
        <v>9.6</v>
      </c>
      <c r="T12524" t="s">
        <v>89</v>
      </c>
    </row>
    <row r="12525" spans="1:20" x14ac:dyDescent="0.35">
      <c r="A12525" t="s">
        <v>24217</v>
      </c>
      <c r="B12525" s="5" t="s">
        <v>32</v>
      </c>
      <c r="C12525" s="6">
        <v>61002</v>
      </c>
      <c r="D12525" t="s">
        <v>41</v>
      </c>
      <c r="E12525">
        <v>51852</v>
      </c>
      <c r="F12525" s="5" t="s">
        <v>58</v>
      </c>
      <c r="G12525" s="5" t="s">
        <v>24</v>
      </c>
      <c r="H12525" s="5" t="s">
        <v>43</v>
      </c>
      <c r="I12525" t="s">
        <v>35</v>
      </c>
      <c r="J12525" t="s">
        <v>43</v>
      </c>
      <c r="K12525">
        <v>50</v>
      </c>
      <c r="L12525" s="5" t="s">
        <v>24218</v>
      </c>
      <c r="M12525" s="5" t="s">
        <v>70</v>
      </c>
      <c r="N12525">
        <v>1</v>
      </c>
      <c r="O12525" t="s">
        <v>147</v>
      </c>
      <c r="P12525" s="1">
        <v>45487</v>
      </c>
      <c r="Q12525" s="1">
        <v>45504</v>
      </c>
      <c r="R12525">
        <v>2002</v>
      </c>
      <c r="S12525" s="4">
        <v>5.9</v>
      </c>
      <c r="T12525" t="s">
        <v>63</v>
      </c>
    </row>
    <row r="12526" spans="1:20" x14ac:dyDescent="0.35">
      <c r="A12526" t="s">
        <v>24219</v>
      </c>
      <c r="B12526" s="5" t="s">
        <v>179</v>
      </c>
      <c r="C12526" s="6">
        <v>131108</v>
      </c>
      <c r="D12526" t="s">
        <v>92</v>
      </c>
      <c r="E12526">
        <v>98331</v>
      </c>
      <c r="F12526" s="5" t="s">
        <v>50</v>
      </c>
      <c r="G12526" s="5" t="s">
        <v>51</v>
      </c>
      <c r="H12526" s="5" t="s">
        <v>93</v>
      </c>
      <c r="I12526" t="s">
        <v>35</v>
      </c>
      <c r="J12526" t="s">
        <v>93</v>
      </c>
      <c r="K12526">
        <v>100</v>
      </c>
      <c r="L12526" s="5" t="s">
        <v>24220</v>
      </c>
      <c r="M12526" s="5" t="s">
        <v>54</v>
      </c>
      <c r="N12526">
        <v>3</v>
      </c>
      <c r="O12526" t="s">
        <v>88</v>
      </c>
      <c r="P12526" s="1">
        <v>45340</v>
      </c>
      <c r="Q12526" s="1">
        <v>45403</v>
      </c>
      <c r="R12526">
        <v>1902</v>
      </c>
      <c r="S12526" s="4">
        <v>5.8</v>
      </c>
      <c r="T12526" t="s">
        <v>30</v>
      </c>
    </row>
    <row r="12527" spans="1:20" x14ac:dyDescent="0.35">
      <c r="A12527" t="s">
        <v>24221</v>
      </c>
      <c r="B12527" s="5" t="s">
        <v>217</v>
      </c>
      <c r="C12527" s="6">
        <v>109470</v>
      </c>
      <c r="D12527" t="s">
        <v>92</v>
      </c>
      <c r="E12527">
        <v>82103</v>
      </c>
      <c r="F12527" s="5" t="s">
        <v>50</v>
      </c>
      <c r="G12527" s="5" t="s">
        <v>24</v>
      </c>
      <c r="H12527" s="5" t="s">
        <v>93</v>
      </c>
      <c r="I12527" t="s">
        <v>35</v>
      </c>
      <c r="J12527" t="s">
        <v>1090</v>
      </c>
      <c r="K12527">
        <v>100</v>
      </c>
      <c r="L12527" s="5" t="s">
        <v>18977</v>
      </c>
      <c r="M12527" s="5" t="s">
        <v>70</v>
      </c>
      <c r="N12527">
        <v>3</v>
      </c>
      <c r="O12527" t="s">
        <v>147</v>
      </c>
      <c r="P12527" s="1">
        <v>45719</v>
      </c>
      <c r="Q12527" s="1">
        <v>45778</v>
      </c>
      <c r="R12527">
        <v>1242</v>
      </c>
      <c r="S12527" s="4">
        <v>6.5</v>
      </c>
      <c r="T12527" t="s">
        <v>108</v>
      </c>
    </row>
    <row r="12528" spans="1:20" x14ac:dyDescent="0.35">
      <c r="A12528" t="s">
        <v>24222</v>
      </c>
      <c r="B12528" s="5" t="s">
        <v>73</v>
      </c>
      <c r="C12528" s="6">
        <v>63355</v>
      </c>
      <c r="D12528" t="s">
        <v>92</v>
      </c>
      <c r="E12528">
        <v>47516</v>
      </c>
      <c r="F12528" s="5" t="s">
        <v>58</v>
      </c>
      <c r="G12528" s="5" t="s">
        <v>59</v>
      </c>
      <c r="H12528" s="5" t="s">
        <v>93</v>
      </c>
      <c r="I12528" t="s">
        <v>44</v>
      </c>
      <c r="J12528" t="s">
        <v>93</v>
      </c>
      <c r="K12528">
        <v>50</v>
      </c>
      <c r="L12528" s="5" t="s">
        <v>24223</v>
      </c>
      <c r="M12528" s="5" t="s">
        <v>37</v>
      </c>
      <c r="N12528">
        <v>0</v>
      </c>
      <c r="O12528" t="s">
        <v>112</v>
      </c>
      <c r="P12528" s="1">
        <v>45485</v>
      </c>
      <c r="Q12528" s="1">
        <v>45544</v>
      </c>
      <c r="R12528">
        <v>1354</v>
      </c>
      <c r="S12528" s="4">
        <v>9.1</v>
      </c>
      <c r="T12528" t="s">
        <v>89</v>
      </c>
    </row>
    <row r="12529" spans="1:20" x14ac:dyDescent="0.35">
      <c r="A12529" t="s">
        <v>24224</v>
      </c>
      <c r="B12529" s="5" t="s">
        <v>40</v>
      </c>
      <c r="C12529" s="6">
        <v>199949</v>
      </c>
      <c r="D12529" t="s">
        <v>41</v>
      </c>
      <c r="E12529">
        <v>169957</v>
      </c>
      <c r="F12529" s="5" t="s">
        <v>23</v>
      </c>
      <c r="G12529" s="5" t="s">
        <v>24</v>
      </c>
      <c r="H12529" s="5" t="s">
        <v>151</v>
      </c>
      <c r="I12529" t="s">
        <v>26</v>
      </c>
      <c r="J12529" t="s">
        <v>151</v>
      </c>
      <c r="K12529">
        <v>50</v>
      </c>
      <c r="L12529" s="5" t="s">
        <v>24225</v>
      </c>
      <c r="M12529" s="5" t="s">
        <v>70</v>
      </c>
      <c r="N12529">
        <v>17</v>
      </c>
      <c r="O12529" t="s">
        <v>167</v>
      </c>
      <c r="P12529" s="1">
        <v>45534</v>
      </c>
      <c r="Q12529" s="1">
        <v>45606</v>
      </c>
      <c r="R12529">
        <v>1410</v>
      </c>
      <c r="S12529" s="4">
        <v>8.9</v>
      </c>
      <c r="T12529" t="s">
        <v>30</v>
      </c>
    </row>
    <row r="12530" spans="1:20" x14ac:dyDescent="0.35">
      <c r="A12530" t="s">
        <v>24226</v>
      </c>
      <c r="B12530" s="5" t="s">
        <v>105</v>
      </c>
      <c r="C12530" s="6">
        <v>59401</v>
      </c>
      <c r="D12530" t="s">
        <v>74</v>
      </c>
      <c r="E12530">
        <v>74251</v>
      </c>
      <c r="F12530" s="5" t="s">
        <v>58</v>
      </c>
      <c r="G12530" s="5" t="s">
        <v>51</v>
      </c>
      <c r="H12530" s="5" t="s">
        <v>75</v>
      </c>
      <c r="I12530" t="s">
        <v>44</v>
      </c>
      <c r="J12530" t="s">
        <v>291</v>
      </c>
      <c r="K12530">
        <v>50</v>
      </c>
      <c r="L12530" s="5" t="s">
        <v>24227</v>
      </c>
      <c r="M12530" s="5" t="s">
        <v>54</v>
      </c>
      <c r="N12530">
        <v>0</v>
      </c>
      <c r="O12530" t="s">
        <v>135</v>
      </c>
      <c r="P12530" s="1">
        <v>45409</v>
      </c>
      <c r="Q12530" s="1">
        <v>45428</v>
      </c>
      <c r="R12530">
        <v>2043</v>
      </c>
      <c r="S12530" s="4">
        <v>9.9</v>
      </c>
      <c r="T12530" t="s">
        <v>243</v>
      </c>
    </row>
    <row r="12531" spans="1:20" x14ac:dyDescent="0.35">
      <c r="A12531" t="s">
        <v>24228</v>
      </c>
      <c r="B12531" s="5" t="s">
        <v>32</v>
      </c>
      <c r="C12531" s="6">
        <v>100922</v>
      </c>
      <c r="D12531" t="s">
        <v>22</v>
      </c>
      <c r="E12531">
        <v>100922</v>
      </c>
      <c r="F12531" s="5" t="s">
        <v>50</v>
      </c>
      <c r="G12531" s="5" t="s">
        <v>24</v>
      </c>
      <c r="H12531" s="5" t="s">
        <v>165</v>
      </c>
      <c r="I12531" t="s">
        <v>35</v>
      </c>
      <c r="J12531" t="s">
        <v>165</v>
      </c>
      <c r="K12531">
        <v>100</v>
      </c>
      <c r="L12531" s="5" t="s">
        <v>24229</v>
      </c>
      <c r="M12531" s="5" t="s">
        <v>54</v>
      </c>
      <c r="N12531">
        <v>3</v>
      </c>
      <c r="O12531" t="s">
        <v>141</v>
      </c>
      <c r="P12531" s="1">
        <v>45647</v>
      </c>
      <c r="Q12531" s="1">
        <v>45708</v>
      </c>
      <c r="R12531">
        <v>2101</v>
      </c>
      <c r="S12531" s="4">
        <v>8</v>
      </c>
      <c r="T12531" t="s">
        <v>103</v>
      </c>
    </row>
    <row r="12532" spans="1:20" x14ac:dyDescent="0.35">
      <c r="A12532" t="s">
        <v>24230</v>
      </c>
      <c r="B12532" s="5" t="s">
        <v>174</v>
      </c>
      <c r="C12532" s="6">
        <v>64014</v>
      </c>
      <c r="D12532" t="s">
        <v>22</v>
      </c>
      <c r="E12532">
        <v>64014</v>
      </c>
      <c r="F12532" s="5" t="s">
        <v>58</v>
      </c>
      <c r="G12532" s="5" t="s">
        <v>59</v>
      </c>
      <c r="H12532" s="5" t="s">
        <v>191</v>
      </c>
      <c r="I12532" t="s">
        <v>26</v>
      </c>
      <c r="J12532" t="s">
        <v>191</v>
      </c>
      <c r="K12532">
        <v>50</v>
      </c>
      <c r="L12532" s="5" t="s">
        <v>24231</v>
      </c>
      <c r="M12532" s="5" t="s">
        <v>70</v>
      </c>
      <c r="N12532">
        <v>1</v>
      </c>
      <c r="O12532" t="s">
        <v>62</v>
      </c>
      <c r="P12532" s="1">
        <v>45505</v>
      </c>
      <c r="Q12532" s="1">
        <v>45520</v>
      </c>
      <c r="R12532">
        <v>2168</v>
      </c>
      <c r="S12532" s="4">
        <v>8.9</v>
      </c>
      <c r="T12532" t="s">
        <v>118</v>
      </c>
    </row>
    <row r="12533" spans="1:20" x14ac:dyDescent="0.35">
      <c r="A12533" t="s">
        <v>24232</v>
      </c>
      <c r="B12533" s="5" t="s">
        <v>73</v>
      </c>
      <c r="C12533" s="6">
        <v>164409</v>
      </c>
      <c r="D12533" t="s">
        <v>81</v>
      </c>
      <c r="E12533">
        <v>221952</v>
      </c>
      <c r="F12533" s="5" t="s">
        <v>66</v>
      </c>
      <c r="G12533" s="5" t="s">
        <v>42</v>
      </c>
      <c r="H12533" s="5" t="s">
        <v>82</v>
      </c>
      <c r="I12533" t="s">
        <v>35</v>
      </c>
      <c r="J12533" t="s">
        <v>75</v>
      </c>
      <c r="K12533">
        <v>0</v>
      </c>
      <c r="L12533" s="5" t="s">
        <v>24233</v>
      </c>
      <c r="M12533" s="5" t="s">
        <v>70</v>
      </c>
      <c r="N12533">
        <v>6</v>
      </c>
      <c r="O12533" t="s">
        <v>78</v>
      </c>
      <c r="P12533" s="1">
        <v>45534</v>
      </c>
      <c r="Q12533" s="1">
        <v>45597</v>
      </c>
      <c r="R12533">
        <v>2111</v>
      </c>
      <c r="S12533" s="4">
        <v>7.2</v>
      </c>
      <c r="T12533" t="s">
        <v>277</v>
      </c>
    </row>
    <row r="12534" spans="1:20" x14ac:dyDescent="0.35">
      <c r="A12534" t="s">
        <v>24234</v>
      </c>
      <c r="B12534" s="5" t="s">
        <v>217</v>
      </c>
      <c r="C12534" s="6">
        <v>214487</v>
      </c>
      <c r="D12534" t="s">
        <v>41</v>
      </c>
      <c r="E12534">
        <v>182314</v>
      </c>
      <c r="F12534" s="5" t="s">
        <v>23</v>
      </c>
      <c r="G12534" s="5" t="s">
        <v>51</v>
      </c>
      <c r="H12534" s="5" t="s">
        <v>60</v>
      </c>
      <c r="I12534" t="s">
        <v>26</v>
      </c>
      <c r="J12534" t="s">
        <v>60</v>
      </c>
      <c r="K12534">
        <v>100</v>
      </c>
      <c r="L12534" s="5" t="s">
        <v>1370</v>
      </c>
      <c r="M12534" s="5" t="s">
        <v>70</v>
      </c>
      <c r="N12534">
        <v>11</v>
      </c>
      <c r="O12534" t="s">
        <v>88</v>
      </c>
      <c r="P12534" s="1">
        <v>45564</v>
      </c>
      <c r="Q12534" s="1">
        <v>45600</v>
      </c>
      <c r="R12534">
        <v>1748</v>
      </c>
      <c r="S12534" s="4">
        <v>8.5</v>
      </c>
      <c r="T12534" t="s">
        <v>38</v>
      </c>
    </row>
    <row r="12535" spans="1:20" x14ac:dyDescent="0.35">
      <c r="A12535" t="s">
        <v>24235</v>
      </c>
      <c r="B12535" s="5" t="s">
        <v>179</v>
      </c>
      <c r="C12535" s="6">
        <v>133642</v>
      </c>
      <c r="D12535" t="s">
        <v>22</v>
      </c>
      <c r="E12535">
        <v>133642</v>
      </c>
      <c r="F12535" s="5" t="s">
        <v>50</v>
      </c>
      <c r="G12535" s="5" t="s">
        <v>24</v>
      </c>
      <c r="H12535" s="5" t="s">
        <v>68</v>
      </c>
      <c r="I12535" t="s">
        <v>35</v>
      </c>
      <c r="J12535" t="s">
        <v>68</v>
      </c>
      <c r="K12535">
        <v>100</v>
      </c>
      <c r="L12535" s="5" t="s">
        <v>24236</v>
      </c>
      <c r="M12535" s="5" t="s">
        <v>70</v>
      </c>
      <c r="N12535">
        <v>4</v>
      </c>
      <c r="O12535" t="s">
        <v>172</v>
      </c>
      <c r="P12535" s="1">
        <v>45437</v>
      </c>
      <c r="Q12535" s="1">
        <v>45486</v>
      </c>
      <c r="R12535">
        <v>850</v>
      </c>
      <c r="S12535" s="4">
        <v>7.5</v>
      </c>
      <c r="T12535" t="s">
        <v>118</v>
      </c>
    </row>
    <row r="12536" spans="1:20" x14ac:dyDescent="0.35">
      <c r="A12536" t="s">
        <v>24237</v>
      </c>
      <c r="B12536" s="5" t="s">
        <v>28801</v>
      </c>
      <c r="C12536" s="6">
        <v>93357</v>
      </c>
      <c r="D12536" t="s">
        <v>22</v>
      </c>
      <c r="E12536">
        <v>93357</v>
      </c>
      <c r="F12536" s="5" t="s">
        <v>58</v>
      </c>
      <c r="G12536" s="5" t="s">
        <v>42</v>
      </c>
      <c r="H12536" s="5" t="s">
        <v>101</v>
      </c>
      <c r="I12536" t="s">
        <v>35</v>
      </c>
      <c r="J12536" t="s">
        <v>101</v>
      </c>
      <c r="K12536">
        <v>0</v>
      </c>
      <c r="L12536" s="5" t="s">
        <v>24238</v>
      </c>
      <c r="M12536" s="5" t="s">
        <v>54</v>
      </c>
      <c r="N12536">
        <v>1</v>
      </c>
      <c r="O12536" t="s">
        <v>112</v>
      </c>
      <c r="P12536" s="1">
        <v>45471</v>
      </c>
      <c r="Q12536" s="1">
        <v>45511</v>
      </c>
      <c r="R12536">
        <v>1914</v>
      </c>
      <c r="S12536" s="4">
        <v>7.6</v>
      </c>
      <c r="T12536" t="s">
        <v>30</v>
      </c>
    </row>
    <row r="12537" spans="1:20" x14ac:dyDescent="0.35">
      <c r="A12537" t="s">
        <v>24239</v>
      </c>
      <c r="B12537" s="5" t="s">
        <v>57</v>
      </c>
      <c r="C12537" s="6">
        <v>68512</v>
      </c>
      <c r="D12537" t="s">
        <v>22</v>
      </c>
      <c r="E12537">
        <v>68512</v>
      </c>
      <c r="F12537" s="5" t="s">
        <v>66</v>
      </c>
      <c r="G12537" s="5" t="s">
        <v>51</v>
      </c>
      <c r="H12537" s="5" t="s">
        <v>157</v>
      </c>
      <c r="I12537" t="s">
        <v>26</v>
      </c>
      <c r="J12537" t="s">
        <v>157</v>
      </c>
      <c r="K12537">
        <v>0</v>
      </c>
      <c r="L12537" s="5" t="s">
        <v>24240</v>
      </c>
      <c r="M12537" s="5" t="s">
        <v>54</v>
      </c>
      <c r="N12537">
        <v>9</v>
      </c>
      <c r="O12537" t="s">
        <v>71</v>
      </c>
      <c r="P12537" s="1">
        <v>45637</v>
      </c>
      <c r="Q12537" s="1">
        <v>45686</v>
      </c>
      <c r="R12537">
        <v>1339</v>
      </c>
      <c r="S12537" s="4">
        <v>8</v>
      </c>
      <c r="T12537" t="s">
        <v>243</v>
      </c>
    </row>
    <row r="12538" spans="1:20" x14ac:dyDescent="0.35">
      <c r="A12538" t="s">
        <v>24241</v>
      </c>
      <c r="B12538" s="5" t="s">
        <v>162</v>
      </c>
      <c r="C12538" s="6">
        <v>134492</v>
      </c>
      <c r="D12538" t="s">
        <v>22</v>
      </c>
      <c r="E12538">
        <v>134492</v>
      </c>
      <c r="F12538" s="5" t="s">
        <v>50</v>
      </c>
      <c r="G12538" s="5" t="s">
        <v>24</v>
      </c>
      <c r="H12538" s="5" t="s">
        <v>97</v>
      </c>
      <c r="I12538" t="s">
        <v>26</v>
      </c>
      <c r="J12538" t="s">
        <v>97</v>
      </c>
      <c r="K12538">
        <v>50</v>
      </c>
      <c r="L12538" s="5" t="s">
        <v>5216</v>
      </c>
      <c r="M12538" s="5" t="s">
        <v>70</v>
      </c>
      <c r="N12538">
        <v>4</v>
      </c>
      <c r="O12538" t="s">
        <v>167</v>
      </c>
      <c r="P12538" s="1">
        <v>45343</v>
      </c>
      <c r="Q12538" s="1">
        <v>45374</v>
      </c>
      <c r="R12538">
        <v>2035</v>
      </c>
      <c r="S12538" s="4">
        <v>5.2</v>
      </c>
      <c r="T12538" t="s">
        <v>79</v>
      </c>
    </row>
    <row r="12539" spans="1:20" x14ac:dyDescent="0.35">
      <c r="A12539" t="s">
        <v>24242</v>
      </c>
      <c r="B12539" s="5" t="s">
        <v>179</v>
      </c>
      <c r="C12539" s="6">
        <v>131311</v>
      </c>
      <c r="D12539" t="s">
        <v>33</v>
      </c>
      <c r="E12539">
        <v>14444210</v>
      </c>
      <c r="F12539" s="5" t="s">
        <v>66</v>
      </c>
      <c r="G12539" s="5" t="s">
        <v>42</v>
      </c>
      <c r="H12539" s="5" t="s">
        <v>34</v>
      </c>
      <c r="I12539" t="s">
        <v>26</v>
      </c>
      <c r="J12539" t="s">
        <v>83</v>
      </c>
      <c r="K12539">
        <v>0</v>
      </c>
      <c r="L12539" s="5" t="s">
        <v>24243</v>
      </c>
      <c r="M12539" s="5" t="s">
        <v>28</v>
      </c>
      <c r="N12539">
        <v>5</v>
      </c>
      <c r="O12539" t="s">
        <v>172</v>
      </c>
      <c r="P12539" s="1">
        <v>45514</v>
      </c>
      <c r="Q12539" s="1">
        <v>45558</v>
      </c>
      <c r="R12539">
        <v>1940</v>
      </c>
      <c r="S12539" s="4">
        <v>8.9</v>
      </c>
      <c r="T12539" t="s">
        <v>95</v>
      </c>
    </row>
    <row r="12540" spans="1:20" x14ac:dyDescent="0.35">
      <c r="A12540" t="s">
        <v>24244</v>
      </c>
      <c r="B12540" s="5" t="s">
        <v>105</v>
      </c>
      <c r="C12540" s="6">
        <v>255914</v>
      </c>
      <c r="D12540" t="s">
        <v>92</v>
      </c>
      <c r="E12540">
        <v>191936</v>
      </c>
      <c r="F12540" s="5" t="s">
        <v>23</v>
      </c>
      <c r="G12540" s="5" t="s">
        <v>24</v>
      </c>
      <c r="H12540" s="5" t="s">
        <v>93</v>
      </c>
      <c r="I12540" t="s">
        <v>26</v>
      </c>
      <c r="J12540" t="s">
        <v>165</v>
      </c>
      <c r="K12540">
        <v>0</v>
      </c>
      <c r="L12540" s="5" t="s">
        <v>12854</v>
      </c>
      <c r="M12540" s="5" t="s">
        <v>54</v>
      </c>
      <c r="N12540">
        <v>15</v>
      </c>
      <c r="O12540" t="s">
        <v>78</v>
      </c>
      <c r="P12540" s="1">
        <v>45686</v>
      </c>
      <c r="Q12540" s="1">
        <v>45741</v>
      </c>
      <c r="R12540">
        <v>1748</v>
      </c>
      <c r="S12540" s="4">
        <v>7.6</v>
      </c>
      <c r="T12540" t="s">
        <v>103</v>
      </c>
    </row>
    <row r="12541" spans="1:20" x14ac:dyDescent="0.35">
      <c r="A12541" t="s">
        <v>24245</v>
      </c>
      <c r="B12541" s="5" t="s">
        <v>145</v>
      </c>
      <c r="C12541" s="6">
        <v>49654</v>
      </c>
      <c r="D12541" t="s">
        <v>22</v>
      </c>
      <c r="E12541">
        <v>49654</v>
      </c>
      <c r="F12541" s="5" t="s">
        <v>58</v>
      </c>
      <c r="G12541" s="5" t="s">
        <v>59</v>
      </c>
      <c r="H12541" s="5" t="s">
        <v>129</v>
      </c>
      <c r="I12541" t="s">
        <v>44</v>
      </c>
      <c r="J12541" t="s">
        <v>129</v>
      </c>
      <c r="K12541">
        <v>100</v>
      </c>
      <c r="L12541" s="5" t="s">
        <v>24246</v>
      </c>
      <c r="M12541" s="5" t="s">
        <v>54</v>
      </c>
      <c r="N12541">
        <v>0</v>
      </c>
      <c r="O12541" t="s">
        <v>141</v>
      </c>
      <c r="P12541" s="1">
        <v>45396</v>
      </c>
      <c r="Q12541" s="1">
        <v>45459</v>
      </c>
      <c r="R12541">
        <v>2019</v>
      </c>
      <c r="S12541" s="4">
        <v>7.4</v>
      </c>
      <c r="T12541" t="s">
        <v>118</v>
      </c>
    </row>
    <row r="12542" spans="1:20" x14ac:dyDescent="0.35">
      <c r="A12542" t="s">
        <v>24247</v>
      </c>
      <c r="B12542" s="5" t="s">
        <v>28802</v>
      </c>
      <c r="C12542" s="6">
        <v>47136</v>
      </c>
      <c r="D12542" t="s">
        <v>22</v>
      </c>
      <c r="E12542">
        <v>47136</v>
      </c>
      <c r="F12542" s="5" t="s">
        <v>58</v>
      </c>
      <c r="G12542" s="5" t="s">
        <v>42</v>
      </c>
      <c r="H12542" s="5" t="s">
        <v>191</v>
      </c>
      <c r="I12542" t="s">
        <v>44</v>
      </c>
      <c r="J12542" t="s">
        <v>191</v>
      </c>
      <c r="K12542">
        <v>0</v>
      </c>
      <c r="L12542" s="5" t="s">
        <v>24248</v>
      </c>
      <c r="M12542" s="5" t="s">
        <v>54</v>
      </c>
      <c r="N12542">
        <v>1</v>
      </c>
      <c r="O12542" t="s">
        <v>71</v>
      </c>
      <c r="P12542" s="1">
        <v>45418</v>
      </c>
      <c r="Q12542" s="1">
        <v>45464</v>
      </c>
      <c r="R12542">
        <v>721</v>
      </c>
      <c r="S12542" s="4">
        <v>9</v>
      </c>
      <c r="T12542" t="s">
        <v>47</v>
      </c>
    </row>
    <row r="12543" spans="1:20" x14ac:dyDescent="0.35">
      <c r="A12543" t="s">
        <v>24249</v>
      </c>
      <c r="B12543" s="5" t="s">
        <v>28802</v>
      </c>
      <c r="C12543" s="6">
        <v>42011</v>
      </c>
      <c r="D12543" t="s">
        <v>22</v>
      </c>
      <c r="E12543">
        <v>42011</v>
      </c>
      <c r="F12543" s="5" t="s">
        <v>50</v>
      </c>
      <c r="G12543" s="5" t="s">
        <v>59</v>
      </c>
      <c r="H12543" s="5" t="s">
        <v>116</v>
      </c>
      <c r="I12543" t="s">
        <v>35</v>
      </c>
      <c r="J12543" t="s">
        <v>116</v>
      </c>
      <c r="K12543">
        <v>50</v>
      </c>
      <c r="L12543" s="5" t="s">
        <v>24250</v>
      </c>
      <c r="M12543" s="5" t="s">
        <v>70</v>
      </c>
      <c r="N12543">
        <v>3</v>
      </c>
      <c r="O12543" t="s">
        <v>141</v>
      </c>
      <c r="P12543" s="1">
        <v>45306</v>
      </c>
      <c r="Q12543" s="1">
        <v>45334</v>
      </c>
      <c r="R12543">
        <v>1652</v>
      </c>
      <c r="S12543" s="4">
        <v>8.1</v>
      </c>
      <c r="T12543" t="s">
        <v>89</v>
      </c>
    </row>
    <row r="12544" spans="1:20" x14ac:dyDescent="0.35">
      <c r="A12544" t="s">
        <v>24251</v>
      </c>
      <c r="B12544" s="5" t="s">
        <v>73</v>
      </c>
      <c r="C12544" s="6">
        <v>119147</v>
      </c>
      <c r="D12544" t="s">
        <v>22</v>
      </c>
      <c r="E12544">
        <v>119147</v>
      </c>
      <c r="F12544" s="5" t="s">
        <v>50</v>
      </c>
      <c r="G12544" s="5" t="s">
        <v>51</v>
      </c>
      <c r="H12544" s="5" t="s">
        <v>52</v>
      </c>
      <c r="I12544" t="s">
        <v>35</v>
      </c>
      <c r="J12544" t="s">
        <v>467</v>
      </c>
      <c r="K12544">
        <v>100</v>
      </c>
      <c r="L12544" s="5" t="s">
        <v>24252</v>
      </c>
      <c r="M12544" s="5" t="s">
        <v>28</v>
      </c>
      <c r="N12544">
        <v>4</v>
      </c>
      <c r="O12544" t="s">
        <v>85</v>
      </c>
      <c r="P12544" s="1">
        <v>45403</v>
      </c>
      <c r="Q12544" s="1">
        <v>45435</v>
      </c>
      <c r="R12544">
        <v>1670</v>
      </c>
      <c r="S12544" s="4">
        <v>7.3</v>
      </c>
      <c r="T12544" t="s">
        <v>95</v>
      </c>
    </row>
    <row r="12545" spans="1:20" x14ac:dyDescent="0.35">
      <c r="A12545" t="s">
        <v>24253</v>
      </c>
      <c r="B12545" s="5" t="s">
        <v>145</v>
      </c>
      <c r="C12545" s="6">
        <v>98976</v>
      </c>
      <c r="D12545" t="s">
        <v>22</v>
      </c>
      <c r="E12545">
        <v>98976</v>
      </c>
      <c r="F12545" s="5" t="s">
        <v>50</v>
      </c>
      <c r="G12545" s="5" t="s">
        <v>42</v>
      </c>
      <c r="H12545" s="5" t="s">
        <v>101</v>
      </c>
      <c r="I12545" t="s">
        <v>44</v>
      </c>
      <c r="J12545" t="s">
        <v>940</v>
      </c>
      <c r="K12545">
        <v>50</v>
      </c>
      <c r="L12545" s="5" t="s">
        <v>24254</v>
      </c>
      <c r="M12545" s="5" t="s">
        <v>37</v>
      </c>
      <c r="N12545">
        <v>2</v>
      </c>
      <c r="O12545" t="s">
        <v>85</v>
      </c>
      <c r="P12545" s="1">
        <v>45587</v>
      </c>
      <c r="Q12545" s="1">
        <v>45657</v>
      </c>
      <c r="R12545">
        <v>613</v>
      </c>
      <c r="S12545" s="4">
        <v>6.7</v>
      </c>
      <c r="T12545" t="s">
        <v>210</v>
      </c>
    </row>
    <row r="12546" spans="1:20" x14ac:dyDescent="0.35">
      <c r="A12546" t="s">
        <v>24255</v>
      </c>
      <c r="B12546" s="5" t="s">
        <v>179</v>
      </c>
      <c r="C12546" s="6">
        <v>50267</v>
      </c>
      <c r="D12546" t="s">
        <v>41</v>
      </c>
      <c r="E12546">
        <v>42727</v>
      </c>
      <c r="F12546" s="5" t="s">
        <v>58</v>
      </c>
      <c r="G12546" s="5" t="s">
        <v>59</v>
      </c>
      <c r="H12546" s="5" t="s">
        <v>43</v>
      </c>
      <c r="I12546" t="s">
        <v>44</v>
      </c>
      <c r="J12546" t="s">
        <v>299</v>
      </c>
      <c r="K12546">
        <v>100</v>
      </c>
      <c r="L12546" s="5" t="s">
        <v>24256</v>
      </c>
      <c r="M12546" s="5" t="s">
        <v>70</v>
      </c>
      <c r="N12546">
        <v>1</v>
      </c>
      <c r="O12546" t="s">
        <v>141</v>
      </c>
      <c r="P12546" s="1">
        <v>45772</v>
      </c>
      <c r="Q12546" s="1">
        <v>45802</v>
      </c>
      <c r="R12546">
        <v>1081</v>
      </c>
      <c r="S12546" s="4">
        <v>8.6</v>
      </c>
      <c r="T12546" t="s">
        <v>103</v>
      </c>
    </row>
    <row r="12547" spans="1:20" x14ac:dyDescent="0.35">
      <c r="A12547" t="s">
        <v>24257</v>
      </c>
      <c r="B12547" s="5" t="s">
        <v>57</v>
      </c>
      <c r="C12547" s="6">
        <v>26722</v>
      </c>
      <c r="D12547" t="s">
        <v>22</v>
      </c>
      <c r="E12547">
        <v>26722</v>
      </c>
      <c r="F12547" s="5" t="s">
        <v>58</v>
      </c>
      <c r="G12547" s="5" t="s">
        <v>59</v>
      </c>
      <c r="H12547" s="5" t="s">
        <v>157</v>
      </c>
      <c r="I12547" t="s">
        <v>44</v>
      </c>
      <c r="J12547" t="s">
        <v>157</v>
      </c>
      <c r="K12547">
        <v>0</v>
      </c>
      <c r="L12547" s="5" t="s">
        <v>24258</v>
      </c>
      <c r="M12547" s="5" t="s">
        <v>37</v>
      </c>
      <c r="N12547">
        <v>0</v>
      </c>
      <c r="O12547" t="s">
        <v>85</v>
      </c>
      <c r="P12547" s="1">
        <v>45578</v>
      </c>
      <c r="Q12547" s="1">
        <v>45607</v>
      </c>
      <c r="R12547">
        <v>2251</v>
      </c>
      <c r="S12547" s="4">
        <v>6.1</v>
      </c>
      <c r="T12547" t="s">
        <v>277</v>
      </c>
    </row>
    <row r="12548" spans="1:20" x14ac:dyDescent="0.35">
      <c r="A12548" t="s">
        <v>24259</v>
      </c>
      <c r="B12548" s="5" t="s">
        <v>145</v>
      </c>
      <c r="C12548" s="6">
        <v>131283</v>
      </c>
      <c r="D12548" t="s">
        <v>92</v>
      </c>
      <c r="E12548">
        <v>98462</v>
      </c>
      <c r="F12548" s="5" t="s">
        <v>66</v>
      </c>
      <c r="G12548" s="5" t="s">
        <v>42</v>
      </c>
      <c r="H12548" s="5" t="s">
        <v>93</v>
      </c>
      <c r="I12548" t="s">
        <v>26</v>
      </c>
      <c r="J12548" t="s">
        <v>354</v>
      </c>
      <c r="K12548">
        <v>50</v>
      </c>
      <c r="L12548" s="5" t="s">
        <v>24260</v>
      </c>
      <c r="M12548" s="5" t="s">
        <v>37</v>
      </c>
      <c r="N12548">
        <v>6</v>
      </c>
      <c r="O12548" t="s">
        <v>107</v>
      </c>
      <c r="P12548" s="1">
        <v>45389</v>
      </c>
      <c r="Q12548" s="1">
        <v>45442</v>
      </c>
      <c r="R12548">
        <v>2032</v>
      </c>
      <c r="S12548" s="4">
        <v>8.5</v>
      </c>
      <c r="T12548" t="s">
        <v>55</v>
      </c>
    </row>
    <row r="12549" spans="1:20" x14ac:dyDescent="0.35">
      <c r="A12549" t="s">
        <v>24261</v>
      </c>
      <c r="B12549" s="5" t="s">
        <v>28799</v>
      </c>
      <c r="C12549" s="6">
        <v>117952</v>
      </c>
      <c r="D12549" t="s">
        <v>65</v>
      </c>
      <c r="E12549">
        <v>153338</v>
      </c>
      <c r="F12549" s="5" t="s">
        <v>66</v>
      </c>
      <c r="G12549" s="5" t="s">
        <v>51</v>
      </c>
      <c r="H12549" s="5" t="s">
        <v>67</v>
      </c>
      <c r="I12549" t="s">
        <v>26</v>
      </c>
      <c r="J12549" t="s">
        <v>60</v>
      </c>
      <c r="K12549">
        <v>50</v>
      </c>
      <c r="L12549" s="5" t="s">
        <v>24262</v>
      </c>
      <c r="M12549" s="5" t="s">
        <v>54</v>
      </c>
      <c r="N12549">
        <v>5</v>
      </c>
      <c r="O12549" t="s">
        <v>71</v>
      </c>
      <c r="P12549" s="1">
        <v>45407</v>
      </c>
      <c r="Q12549" s="1">
        <v>45453</v>
      </c>
      <c r="R12549">
        <v>2174</v>
      </c>
      <c r="S12549" s="4">
        <v>5.7</v>
      </c>
      <c r="T12549" t="s">
        <v>79</v>
      </c>
    </row>
    <row r="12550" spans="1:20" x14ac:dyDescent="0.35">
      <c r="A12550" t="s">
        <v>24263</v>
      </c>
      <c r="B12550" s="5" t="s">
        <v>100</v>
      </c>
      <c r="C12550" s="6">
        <v>25607</v>
      </c>
      <c r="D12550" t="s">
        <v>22</v>
      </c>
      <c r="E12550">
        <v>25607</v>
      </c>
      <c r="F12550" s="5" t="s">
        <v>50</v>
      </c>
      <c r="G12550" s="5" t="s">
        <v>24</v>
      </c>
      <c r="H12550" s="5" t="s">
        <v>116</v>
      </c>
      <c r="I12550" t="s">
        <v>26</v>
      </c>
      <c r="J12550" t="s">
        <v>915</v>
      </c>
      <c r="K12550">
        <v>100</v>
      </c>
      <c r="L12550" s="5" t="s">
        <v>24264</v>
      </c>
      <c r="M12550" s="5" t="s">
        <v>37</v>
      </c>
      <c r="N12550">
        <v>2</v>
      </c>
      <c r="O12550" t="s">
        <v>147</v>
      </c>
      <c r="P12550" s="1">
        <v>45656</v>
      </c>
      <c r="Q12550" s="1">
        <v>45674</v>
      </c>
      <c r="R12550">
        <v>518</v>
      </c>
      <c r="S12550" s="4">
        <v>6.9</v>
      </c>
      <c r="T12550" t="s">
        <v>277</v>
      </c>
    </row>
    <row r="12551" spans="1:20" x14ac:dyDescent="0.35">
      <c r="A12551" t="s">
        <v>24265</v>
      </c>
      <c r="B12551" s="5" t="s">
        <v>100</v>
      </c>
      <c r="C12551" s="6">
        <v>233172</v>
      </c>
      <c r="D12551" t="s">
        <v>22</v>
      </c>
      <c r="E12551">
        <v>233172</v>
      </c>
      <c r="F12551" s="5" t="s">
        <v>23</v>
      </c>
      <c r="G12551" s="5" t="s">
        <v>24</v>
      </c>
      <c r="H12551" s="5" t="s">
        <v>101</v>
      </c>
      <c r="I12551" t="s">
        <v>26</v>
      </c>
      <c r="J12551" t="s">
        <v>126</v>
      </c>
      <c r="K12551">
        <v>50</v>
      </c>
      <c r="L12551" s="5" t="s">
        <v>24266</v>
      </c>
      <c r="M12551" s="5" t="s">
        <v>54</v>
      </c>
      <c r="N12551">
        <v>18</v>
      </c>
      <c r="O12551" t="s">
        <v>107</v>
      </c>
      <c r="P12551" s="1">
        <v>45412</v>
      </c>
      <c r="Q12551" s="1">
        <v>45462</v>
      </c>
      <c r="R12551">
        <v>802</v>
      </c>
      <c r="S12551" s="4">
        <v>6</v>
      </c>
      <c r="T12551" t="s">
        <v>30</v>
      </c>
    </row>
    <row r="12552" spans="1:20" x14ac:dyDescent="0.35">
      <c r="A12552" t="s">
        <v>24267</v>
      </c>
      <c r="B12552" s="5" t="s">
        <v>174</v>
      </c>
      <c r="C12552" s="6">
        <v>74780</v>
      </c>
      <c r="D12552" t="s">
        <v>81</v>
      </c>
      <c r="E12552">
        <v>100953</v>
      </c>
      <c r="F12552" s="5" t="s">
        <v>58</v>
      </c>
      <c r="G12552" s="5" t="s">
        <v>24</v>
      </c>
      <c r="H12552" s="5" t="s">
        <v>82</v>
      </c>
      <c r="I12552" t="s">
        <v>35</v>
      </c>
      <c r="J12552" t="s">
        <v>82</v>
      </c>
      <c r="K12552">
        <v>100</v>
      </c>
      <c r="L12552" s="5" t="s">
        <v>24268</v>
      </c>
      <c r="M12552" s="5" t="s">
        <v>37</v>
      </c>
      <c r="N12552">
        <v>1</v>
      </c>
      <c r="O12552" t="s">
        <v>85</v>
      </c>
      <c r="P12552" s="1">
        <v>45720</v>
      </c>
      <c r="Q12552" s="1">
        <v>45740</v>
      </c>
      <c r="R12552">
        <v>1215</v>
      </c>
      <c r="S12552" s="4">
        <v>8.9</v>
      </c>
      <c r="T12552" t="s">
        <v>47</v>
      </c>
    </row>
    <row r="12553" spans="1:20" x14ac:dyDescent="0.35">
      <c r="A12553" t="s">
        <v>24269</v>
      </c>
      <c r="B12553" s="5" t="s">
        <v>28802</v>
      </c>
      <c r="C12553" s="6">
        <v>166556</v>
      </c>
      <c r="D12553" t="s">
        <v>120</v>
      </c>
      <c r="E12553">
        <v>149900</v>
      </c>
      <c r="F12553" s="5" t="s">
        <v>66</v>
      </c>
      <c r="G12553" s="5" t="s">
        <v>59</v>
      </c>
      <c r="H12553" s="5" t="s">
        <v>121</v>
      </c>
      <c r="I12553" t="s">
        <v>35</v>
      </c>
      <c r="J12553" t="s">
        <v>82</v>
      </c>
      <c r="K12553">
        <v>0</v>
      </c>
      <c r="L12553" s="5" t="s">
        <v>24270</v>
      </c>
      <c r="M12553" s="5" t="s">
        <v>37</v>
      </c>
      <c r="N12553">
        <v>7</v>
      </c>
      <c r="O12553" t="s">
        <v>62</v>
      </c>
      <c r="P12553" s="1">
        <v>45550</v>
      </c>
      <c r="Q12553" s="1">
        <v>45579</v>
      </c>
      <c r="R12553">
        <v>911</v>
      </c>
      <c r="S12553" s="4">
        <v>7.1</v>
      </c>
      <c r="T12553" t="s">
        <v>63</v>
      </c>
    </row>
    <row r="12554" spans="1:20" x14ac:dyDescent="0.35">
      <c r="A12554" t="s">
        <v>24271</v>
      </c>
      <c r="B12554" s="5" t="s">
        <v>28802</v>
      </c>
      <c r="C12554" s="6">
        <v>332451</v>
      </c>
      <c r="D12554" t="s">
        <v>22</v>
      </c>
      <c r="E12554">
        <v>332451</v>
      </c>
      <c r="F12554" s="5" t="s">
        <v>23</v>
      </c>
      <c r="G12554" s="5" t="s">
        <v>42</v>
      </c>
      <c r="H12554" s="5" t="s">
        <v>101</v>
      </c>
      <c r="I12554" t="s">
        <v>35</v>
      </c>
      <c r="J12554" t="s">
        <v>101</v>
      </c>
      <c r="K12554">
        <v>50</v>
      </c>
      <c r="L12554" s="5" t="s">
        <v>24272</v>
      </c>
      <c r="M12554" s="5" t="s">
        <v>28</v>
      </c>
      <c r="N12554">
        <v>17</v>
      </c>
      <c r="O12554" t="s">
        <v>71</v>
      </c>
      <c r="P12554" s="1">
        <v>45641</v>
      </c>
      <c r="Q12554" s="1">
        <v>45660</v>
      </c>
      <c r="R12554">
        <v>1752</v>
      </c>
      <c r="S12554" s="4">
        <v>8.1999999999999993</v>
      </c>
      <c r="T12554" t="s">
        <v>63</v>
      </c>
    </row>
    <row r="12555" spans="1:20" x14ac:dyDescent="0.35">
      <c r="A12555" t="s">
        <v>24273</v>
      </c>
      <c r="B12555" s="5" t="s">
        <v>28802</v>
      </c>
      <c r="C12555" s="6">
        <v>226551</v>
      </c>
      <c r="D12555" t="s">
        <v>120</v>
      </c>
      <c r="E12555">
        <v>203896</v>
      </c>
      <c r="F12555" s="5" t="s">
        <v>66</v>
      </c>
      <c r="G12555" s="5" t="s">
        <v>51</v>
      </c>
      <c r="H12555" s="5" t="s">
        <v>121</v>
      </c>
      <c r="I12555" t="s">
        <v>35</v>
      </c>
      <c r="J12555" t="s">
        <v>121</v>
      </c>
      <c r="K12555">
        <v>0</v>
      </c>
      <c r="L12555" s="5" t="s">
        <v>24274</v>
      </c>
      <c r="M12555" s="5" t="s">
        <v>37</v>
      </c>
      <c r="N12555">
        <v>9</v>
      </c>
      <c r="O12555" t="s">
        <v>167</v>
      </c>
      <c r="P12555" s="1">
        <v>45330</v>
      </c>
      <c r="Q12555" s="1">
        <v>45372</v>
      </c>
      <c r="R12555">
        <v>1144</v>
      </c>
      <c r="S12555" s="4">
        <v>9</v>
      </c>
      <c r="T12555" t="s">
        <v>63</v>
      </c>
    </row>
    <row r="12556" spans="1:20" x14ac:dyDescent="0.35">
      <c r="A12556" t="s">
        <v>24275</v>
      </c>
      <c r="B12556" s="5" t="s">
        <v>73</v>
      </c>
      <c r="C12556" s="6">
        <v>182206</v>
      </c>
      <c r="D12556" t="s">
        <v>22</v>
      </c>
      <c r="E12556">
        <v>182206</v>
      </c>
      <c r="F12556" s="5" t="s">
        <v>23</v>
      </c>
      <c r="G12556" s="5" t="s">
        <v>24</v>
      </c>
      <c r="H12556" s="5" t="s">
        <v>25</v>
      </c>
      <c r="I12556" t="s">
        <v>26</v>
      </c>
      <c r="J12556" t="s">
        <v>25</v>
      </c>
      <c r="K12556">
        <v>50</v>
      </c>
      <c r="L12556" s="5" t="s">
        <v>24276</v>
      </c>
      <c r="M12556" s="5" t="s">
        <v>70</v>
      </c>
      <c r="N12556">
        <v>18</v>
      </c>
      <c r="O12556" t="s">
        <v>147</v>
      </c>
      <c r="P12556" s="1">
        <v>45556</v>
      </c>
      <c r="Q12556" s="1">
        <v>45598</v>
      </c>
      <c r="R12556">
        <v>1591</v>
      </c>
      <c r="S12556" s="4">
        <v>7.5</v>
      </c>
      <c r="T12556" t="s">
        <v>103</v>
      </c>
    </row>
    <row r="12557" spans="1:20" x14ac:dyDescent="0.35">
      <c r="A12557" t="s">
        <v>24277</v>
      </c>
      <c r="B12557" s="5" t="s">
        <v>73</v>
      </c>
      <c r="C12557" s="6">
        <v>155691</v>
      </c>
      <c r="D12557" t="s">
        <v>41</v>
      </c>
      <c r="E12557">
        <v>132337</v>
      </c>
      <c r="F12557" s="5" t="s">
        <v>66</v>
      </c>
      <c r="G12557" s="5" t="s">
        <v>42</v>
      </c>
      <c r="H12557" s="5" t="s">
        <v>151</v>
      </c>
      <c r="I12557" t="s">
        <v>35</v>
      </c>
      <c r="J12557" t="s">
        <v>629</v>
      </c>
      <c r="K12557">
        <v>100</v>
      </c>
      <c r="L12557" s="5" t="s">
        <v>24278</v>
      </c>
      <c r="M12557" s="5" t="s">
        <v>54</v>
      </c>
      <c r="N12557">
        <v>6</v>
      </c>
      <c r="O12557" t="s">
        <v>107</v>
      </c>
      <c r="P12557" s="1">
        <v>45669</v>
      </c>
      <c r="Q12557" s="1">
        <v>45704</v>
      </c>
      <c r="R12557">
        <v>568</v>
      </c>
      <c r="S12557" s="4">
        <v>7.4</v>
      </c>
      <c r="T12557" t="s">
        <v>210</v>
      </c>
    </row>
    <row r="12558" spans="1:20" x14ac:dyDescent="0.35">
      <c r="A12558" t="s">
        <v>24279</v>
      </c>
      <c r="B12558" s="5" t="s">
        <v>28800</v>
      </c>
      <c r="C12558" s="6">
        <v>69981</v>
      </c>
      <c r="D12558" t="s">
        <v>22</v>
      </c>
      <c r="E12558">
        <v>69981</v>
      </c>
      <c r="F12558" s="5" t="s">
        <v>58</v>
      </c>
      <c r="G12558" s="5" t="s">
        <v>24</v>
      </c>
      <c r="H12558" s="5" t="s">
        <v>25</v>
      </c>
      <c r="I12558" t="s">
        <v>44</v>
      </c>
      <c r="J12558" t="s">
        <v>25</v>
      </c>
      <c r="K12558">
        <v>50</v>
      </c>
      <c r="L12558" s="5" t="s">
        <v>24280</v>
      </c>
      <c r="M12558" s="5" t="s">
        <v>70</v>
      </c>
      <c r="N12558">
        <v>0</v>
      </c>
      <c r="O12558" t="s">
        <v>71</v>
      </c>
      <c r="P12558" s="1">
        <v>45378</v>
      </c>
      <c r="Q12558" s="1">
        <v>45447</v>
      </c>
      <c r="R12558">
        <v>809</v>
      </c>
      <c r="S12558" s="4">
        <v>5.3</v>
      </c>
      <c r="T12558" t="s">
        <v>55</v>
      </c>
    </row>
    <row r="12559" spans="1:20" x14ac:dyDescent="0.35">
      <c r="A12559" t="s">
        <v>24281</v>
      </c>
      <c r="B12559" s="5" t="s">
        <v>49</v>
      </c>
      <c r="C12559" s="6">
        <v>115602</v>
      </c>
      <c r="D12559" t="s">
        <v>22</v>
      </c>
      <c r="E12559">
        <v>115602</v>
      </c>
      <c r="F12559" s="5" t="s">
        <v>50</v>
      </c>
      <c r="G12559" s="5" t="s">
        <v>51</v>
      </c>
      <c r="H12559" s="5" t="s">
        <v>97</v>
      </c>
      <c r="I12559" t="s">
        <v>44</v>
      </c>
      <c r="J12559" t="s">
        <v>97</v>
      </c>
      <c r="K12559">
        <v>50</v>
      </c>
      <c r="L12559" s="5" t="s">
        <v>24282</v>
      </c>
      <c r="M12559" s="5" t="s">
        <v>28</v>
      </c>
      <c r="N12559">
        <v>2</v>
      </c>
      <c r="O12559" t="s">
        <v>85</v>
      </c>
      <c r="P12559" s="1">
        <v>45504</v>
      </c>
      <c r="Q12559" s="1">
        <v>45555</v>
      </c>
      <c r="R12559">
        <v>2388</v>
      </c>
      <c r="S12559" s="4">
        <v>7.9</v>
      </c>
      <c r="T12559" t="s">
        <v>108</v>
      </c>
    </row>
    <row r="12560" spans="1:20" x14ac:dyDescent="0.35">
      <c r="A12560" t="s">
        <v>24283</v>
      </c>
      <c r="B12560" s="5" t="s">
        <v>174</v>
      </c>
      <c r="C12560" s="6">
        <v>65661</v>
      </c>
      <c r="D12560" t="s">
        <v>92</v>
      </c>
      <c r="E12560">
        <v>49246</v>
      </c>
      <c r="F12560" s="5" t="s">
        <v>58</v>
      </c>
      <c r="G12560" s="5" t="s">
        <v>59</v>
      </c>
      <c r="H12560" s="5" t="s">
        <v>93</v>
      </c>
      <c r="I12560" t="s">
        <v>35</v>
      </c>
      <c r="J12560" t="s">
        <v>93</v>
      </c>
      <c r="K12560">
        <v>100</v>
      </c>
      <c r="L12560" s="5" t="s">
        <v>24284</v>
      </c>
      <c r="M12560" s="5" t="s">
        <v>28</v>
      </c>
      <c r="N12560">
        <v>1</v>
      </c>
      <c r="O12560" t="s">
        <v>46</v>
      </c>
      <c r="P12560" s="1">
        <v>45361</v>
      </c>
      <c r="Q12560" s="1">
        <v>45383</v>
      </c>
      <c r="R12560">
        <v>2178</v>
      </c>
      <c r="S12560" s="4">
        <v>6.6</v>
      </c>
      <c r="T12560" t="s">
        <v>153</v>
      </c>
    </row>
    <row r="12561" spans="1:20" x14ac:dyDescent="0.35">
      <c r="A12561" t="s">
        <v>24285</v>
      </c>
      <c r="B12561" s="5" t="s">
        <v>145</v>
      </c>
      <c r="C12561" s="6">
        <v>54988</v>
      </c>
      <c r="D12561" t="s">
        <v>41</v>
      </c>
      <c r="E12561">
        <v>46740</v>
      </c>
      <c r="F12561" s="5" t="s">
        <v>58</v>
      </c>
      <c r="G12561" s="5" t="s">
        <v>51</v>
      </c>
      <c r="H12561" s="5" t="s">
        <v>60</v>
      </c>
      <c r="I12561" t="s">
        <v>26</v>
      </c>
      <c r="J12561" t="s">
        <v>60</v>
      </c>
      <c r="K12561">
        <v>100</v>
      </c>
      <c r="L12561" s="5" t="s">
        <v>7842</v>
      </c>
      <c r="M12561" s="5" t="s">
        <v>37</v>
      </c>
      <c r="N12561">
        <v>1</v>
      </c>
      <c r="O12561" t="s">
        <v>135</v>
      </c>
      <c r="P12561" s="1">
        <v>45463</v>
      </c>
      <c r="Q12561" s="1">
        <v>45520</v>
      </c>
      <c r="R12561">
        <v>904</v>
      </c>
      <c r="S12561" s="4">
        <v>5.6</v>
      </c>
      <c r="T12561" t="s">
        <v>103</v>
      </c>
    </row>
    <row r="12562" spans="1:20" x14ac:dyDescent="0.35">
      <c r="A12562" t="s">
        <v>24286</v>
      </c>
      <c r="B12562" s="5" t="s">
        <v>100</v>
      </c>
      <c r="C12562" s="6">
        <v>255127</v>
      </c>
      <c r="D12562" t="s">
        <v>92</v>
      </c>
      <c r="E12562">
        <v>191345</v>
      </c>
      <c r="F12562" s="5" t="s">
        <v>23</v>
      </c>
      <c r="G12562" s="5" t="s">
        <v>59</v>
      </c>
      <c r="H12562" s="5" t="s">
        <v>93</v>
      </c>
      <c r="I12562" t="s">
        <v>35</v>
      </c>
      <c r="J12562" t="s">
        <v>93</v>
      </c>
      <c r="K12562">
        <v>0</v>
      </c>
      <c r="L12562" s="5" t="s">
        <v>24287</v>
      </c>
      <c r="M12562" s="5" t="s">
        <v>28</v>
      </c>
      <c r="N12562">
        <v>13</v>
      </c>
      <c r="O12562" t="s">
        <v>112</v>
      </c>
      <c r="P12562" s="1">
        <v>45306</v>
      </c>
      <c r="Q12562" s="1">
        <v>45376</v>
      </c>
      <c r="R12562">
        <v>2312</v>
      </c>
      <c r="S12562" s="4">
        <v>7.5</v>
      </c>
      <c r="T12562" t="s">
        <v>47</v>
      </c>
    </row>
    <row r="12563" spans="1:20" x14ac:dyDescent="0.35">
      <c r="A12563" t="s">
        <v>24288</v>
      </c>
      <c r="B12563" s="5" t="s">
        <v>217</v>
      </c>
      <c r="C12563" s="6">
        <v>60129</v>
      </c>
      <c r="D12563" t="s">
        <v>22</v>
      </c>
      <c r="E12563">
        <v>60129</v>
      </c>
      <c r="F12563" s="5" t="s">
        <v>58</v>
      </c>
      <c r="G12563" s="5" t="s">
        <v>42</v>
      </c>
      <c r="H12563" s="5" t="s">
        <v>52</v>
      </c>
      <c r="I12563" t="s">
        <v>35</v>
      </c>
      <c r="J12563" t="s">
        <v>52</v>
      </c>
      <c r="K12563">
        <v>50</v>
      </c>
      <c r="L12563" s="5" t="s">
        <v>24289</v>
      </c>
      <c r="M12563" s="5" t="s">
        <v>28</v>
      </c>
      <c r="N12563">
        <v>0</v>
      </c>
      <c r="O12563" t="s">
        <v>141</v>
      </c>
      <c r="P12563" s="1">
        <v>45303</v>
      </c>
      <c r="Q12563" s="1">
        <v>45363</v>
      </c>
      <c r="R12563">
        <v>1811</v>
      </c>
      <c r="S12563" s="4">
        <v>6.7</v>
      </c>
      <c r="T12563" t="s">
        <v>210</v>
      </c>
    </row>
    <row r="12564" spans="1:20" x14ac:dyDescent="0.35">
      <c r="A12564" t="s">
        <v>24290</v>
      </c>
      <c r="B12564" s="5" t="s">
        <v>217</v>
      </c>
      <c r="C12564" s="6">
        <v>151050</v>
      </c>
      <c r="D12564" t="s">
        <v>22</v>
      </c>
      <c r="E12564">
        <v>151050</v>
      </c>
      <c r="F12564" s="5" t="s">
        <v>23</v>
      </c>
      <c r="G12564" s="5" t="s">
        <v>59</v>
      </c>
      <c r="H12564" s="5" t="s">
        <v>52</v>
      </c>
      <c r="I12564" t="s">
        <v>26</v>
      </c>
      <c r="J12564" t="s">
        <v>768</v>
      </c>
      <c r="K12564">
        <v>100</v>
      </c>
      <c r="L12564" s="5" t="s">
        <v>24291</v>
      </c>
      <c r="M12564" s="5" t="s">
        <v>37</v>
      </c>
      <c r="N12564">
        <v>13</v>
      </c>
      <c r="O12564" t="s">
        <v>71</v>
      </c>
      <c r="P12564" s="1">
        <v>45481</v>
      </c>
      <c r="Q12564" s="1">
        <v>45539</v>
      </c>
      <c r="R12564">
        <v>1605</v>
      </c>
      <c r="S12564" s="4">
        <v>7.8</v>
      </c>
      <c r="T12564" t="s">
        <v>210</v>
      </c>
    </row>
    <row r="12565" spans="1:20" x14ac:dyDescent="0.35">
      <c r="A12565" t="s">
        <v>24292</v>
      </c>
      <c r="B12565" s="5" t="s">
        <v>217</v>
      </c>
      <c r="C12565" s="6">
        <v>102467</v>
      </c>
      <c r="D12565" t="s">
        <v>41</v>
      </c>
      <c r="E12565">
        <v>87097</v>
      </c>
      <c r="F12565" s="5" t="s">
        <v>50</v>
      </c>
      <c r="G12565" s="5" t="s">
        <v>51</v>
      </c>
      <c r="H12565" s="5" t="s">
        <v>60</v>
      </c>
      <c r="I12565" t="s">
        <v>35</v>
      </c>
      <c r="J12565" t="s">
        <v>60</v>
      </c>
      <c r="K12565">
        <v>0</v>
      </c>
      <c r="L12565" s="5" t="s">
        <v>24293</v>
      </c>
      <c r="M12565" s="5" t="s">
        <v>54</v>
      </c>
      <c r="N12565">
        <v>3</v>
      </c>
      <c r="O12565" t="s">
        <v>112</v>
      </c>
      <c r="P12565" s="1">
        <v>45431</v>
      </c>
      <c r="Q12565" s="1">
        <v>45499</v>
      </c>
      <c r="R12565">
        <v>2339</v>
      </c>
      <c r="S12565" s="4">
        <v>8.1</v>
      </c>
      <c r="T12565" t="s">
        <v>153</v>
      </c>
    </row>
    <row r="12566" spans="1:20" x14ac:dyDescent="0.35">
      <c r="A12566" t="s">
        <v>24294</v>
      </c>
      <c r="B12566" s="5" t="s">
        <v>28801</v>
      </c>
      <c r="C12566" s="6">
        <v>91655</v>
      </c>
      <c r="D12566" t="s">
        <v>22</v>
      </c>
      <c r="E12566">
        <v>91655</v>
      </c>
      <c r="F12566" s="5" t="s">
        <v>50</v>
      </c>
      <c r="G12566" s="5" t="s">
        <v>51</v>
      </c>
      <c r="H12566" s="5" t="s">
        <v>25</v>
      </c>
      <c r="I12566" t="s">
        <v>26</v>
      </c>
      <c r="J12566" t="s">
        <v>25</v>
      </c>
      <c r="K12566">
        <v>50</v>
      </c>
      <c r="L12566" s="5" t="s">
        <v>24295</v>
      </c>
      <c r="M12566" s="5" t="s">
        <v>28</v>
      </c>
      <c r="N12566">
        <v>3</v>
      </c>
      <c r="O12566" t="s">
        <v>78</v>
      </c>
      <c r="P12566" s="1">
        <v>45548</v>
      </c>
      <c r="Q12566" s="1">
        <v>45607</v>
      </c>
      <c r="R12566">
        <v>598</v>
      </c>
      <c r="S12566" s="4">
        <v>9.4</v>
      </c>
      <c r="T12566" t="s">
        <v>277</v>
      </c>
    </row>
    <row r="12567" spans="1:20" x14ac:dyDescent="0.35">
      <c r="A12567" t="s">
        <v>24296</v>
      </c>
      <c r="B12567" s="5" t="s">
        <v>91</v>
      </c>
      <c r="C12567" s="6">
        <v>114161</v>
      </c>
      <c r="D12567" t="s">
        <v>41</v>
      </c>
      <c r="E12567">
        <v>97037</v>
      </c>
      <c r="F12567" s="5" t="s">
        <v>50</v>
      </c>
      <c r="G12567" s="5" t="s">
        <v>59</v>
      </c>
      <c r="H12567" s="5" t="s">
        <v>60</v>
      </c>
      <c r="I12567" t="s">
        <v>35</v>
      </c>
      <c r="J12567" t="s">
        <v>60</v>
      </c>
      <c r="K12567">
        <v>50</v>
      </c>
      <c r="L12567" s="5" t="s">
        <v>24297</v>
      </c>
      <c r="M12567" s="5" t="s">
        <v>70</v>
      </c>
      <c r="N12567">
        <v>2</v>
      </c>
      <c r="O12567" t="s">
        <v>88</v>
      </c>
      <c r="P12567" s="1">
        <v>45626</v>
      </c>
      <c r="Q12567" s="1">
        <v>45687</v>
      </c>
      <c r="R12567">
        <v>521</v>
      </c>
      <c r="S12567" s="4">
        <v>9.1999999999999993</v>
      </c>
      <c r="T12567" t="s">
        <v>95</v>
      </c>
    </row>
    <row r="12568" spans="1:20" x14ac:dyDescent="0.35">
      <c r="A12568" t="s">
        <v>24298</v>
      </c>
      <c r="B12568" s="5" t="s">
        <v>174</v>
      </c>
      <c r="C12568" s="6">
        <v>73257</v>
      </c>
      <c r="D12568" t="s">
        <v>41</v>
      </c>
      <c r="E12568">
        <v>62268</v>
      </c>
      <c r="F12568" s="5" t="s">
        <v>50</v>
      </c>
      <c r="G12568" s="5" t="s">
        <v>42</v>
      </c>
      <c r="H12568" s="5" t="s">
        <v>151</v>
      </c>
      <c r="I12568" t="s">
        <v>26</v>
      </c>
      <c r="J12568" t="s">
        <v>151</v>
      </c>
      <c r="K12568">
        <v>100</v>
      </c>
      <c r="L12568" s="5" t="s">
        <v>24299</v>
      </c>
      <c r="M12568" s="5" t="s">
        <v>37</v>
      </c>
      <c r="N12568">
        <v>2</v>
      </c>
      <c r="O12568" t="s">
        <v>131</v>
      </c>
      <c r="P12568" s="1">
        <v>45440</v>
      </c>
      <c r="Q12568" s="1">
        <v>45498</v>
      </c>
      <c r="R12568">
        <v>1845</v>
      </c>
      <c r="S12568" s="4">
        <v>9.4</v>
      </c>
      <c r="T12568" t="s">
        <v>79</v>
      </c>
    </row>
    <row r="12569" spans="1:20" x14ac:dyDescent="0.35">
      <c r="A12569" t="s">
        <v>24300</v>
      </c>
      <c r="B12569" s="5" t="s">
        <v>49</v>
      </c>
      <c r="C12569" s="6">
        <v>108618</v>
      </c>
      <c r="D12569" t="s">
        <v>22</v>
      </c>
      <c r="E12569">
        <v>108618</v>
      </c>
      <c r="F12569" s="5" t="s">
        <v>50</v>
      </c>
      <c r="G12569" s="5" t="s">
        <v>51</v>
      </c>
      <c r="H12569" s="5" t="s">
        <v>191</v>
      </c>
      <c r="I12569" t="s">
        <v>35</v>
      </c>
      <c r="J12569" t="s">
        <v>191</v>
      </c>
      <c r="K12569">
        <v>0</v>
      </c>
      <c r="L12569" s="5" t="s">
        <v>24301</v>
      </c>
      <c r="M12569" s="5" t="s">
        <v>54</v>
      </c>
      <c r="N12569">
        <v>3</v>
      </c>
      <c r="O12569" t="s">
        <v>62</v>
      </c>
      <c r="P12569" s="1">
        <v>45309</v>
      </c>
      <c r="Q12569" s="1">
        <v>45344</v>
      </c>
      <c r="R12569">
        <v>581</v>
      </c>
      <c r="S12569" s="4">
        <v>7.5</v>
      </c>
      <c r="T12569" t="s">
        <v>118</v>
      </c>
    </row>
    <row r="12570" spans="1:20" x14ac:dyDescent="0.35">
      <c r="A12570" t="s">
        <v>24302</v>
      </c>
      <c r="B12570" s="5" t="s">
        <v>162</v>
      </c>
      <c r="C12570" s="6">
        <v>62843</v>
      </c>
      <c r="D12570" t="s">
        <v>22</v>
      </c>
      <c r="E12570">
        <v>62843</v>
      </c>
      <c r="F12570" s="5" t="s">
        <v>58</v>
      </c>
      <c r="G12570" s="5" t="s">
        <v>51</v>
      </c>
      <c r="H12570" s="5" t="s">
        <v>97</v>
      </c>
      <c r="I12570" t="s">
        <v>44</v>
      </c>
      <c r="J12570" t="s">
        <v>97</v>
      </c>
      <c r="K12570">
        <v>50</v>
      </c>
      <c r="L12570" s="5" t="s">
        <v>24303</v>
      </c>
      <c r="M12570" s="5" t="s">
        <v>37</v>
      </c>
      <c r="N12570">
        <v>1</v>
      </c>
      <c r="O12570" t="s">
        <v>131</v>
      </c>
      <c r="P12570" s="1">
        <v>45345</v>
      </c>
      <c r="Q12570" s="1">
        <v>45407</v>
      </c>
      <c r="R12570">
        <v>2065</v>
      </c>
      <c r="S12570" s="4">
        <v>6.3</v>
      </c>
      <c r="T12570" t="s">
        <v>47</v>
      </c>
    </row>
    <row r="12571" spans="1:20" x14ac:dyDescent="0.35">
      <c r="A12571" t="s">
        <v>24304</v>
      </c>
      <c r="B12571" s="5" t="s">
        <v>28802</v>
      </c>
      <c r="C12571" s="6">
        <v>178712</v>
      </c>
      <c r="D12571" t="s">
        <v>41</v>
      </c>
      <c r="E12571">
        <v>151905</v>
      </c>
      <c r="F12571" s="5" t="s">
        <v>66</v>
      </c>
      <c r="G12571" s="5" t="s">
        <v>51</v>
      </c>
      <c r="H12571" s="5" t="s">
        <v>126</v>
      </c>
      <c r="I12571" t="s">
        <v>35</v>
      </c>
      <c r="J12571" t="s">
        <v>126</v>
      </c>
      <c r="K12571">
        <v>50</v>
      </c>
      <c r="L12571" s="5" t="s">
        <v>24305</v>
      </c>
      <c r="M12571" s="5" t="s">
        <v>37</v>
      </c>
      <c r="N12571">
        <v>8</v>
      </c>
      <c r="O12571" t="s">
        <v>62</v>
      </c>
      <c r="P12571" s="1">
        <v>45710</v>
      </c>
      <c r="Q12571" s="1">
        <v>45739</v>
      </c>
      <c r="R12571">
        <v>1151</v>
      </c>
      <c r="S12571" s="4">
        <v>8.8000000000000007</v>
      </c>
      <c r="T12571" t="s">
        <v>38</v>
      </c>
    </row>
    <row r="12572" spans="1:20" x14ac:dyDescent="0.35">
      <c r="A12572" t="s">
        <v>24306</v>
      </c>
      <c r="B12572" s="5" t="s">
        <v>28800</v>
      </c>
      <c r="C12572" s="6">
        <v>66399</v>
      </c>
      <c r="D12572" t="s">
        <v>22</v>
      </c>
      <c r="E12572">
        <v>66399</v>
      </c>
      <c r="F12572" s="5" t="s">
        <v>58</v>
      </c>
      <c r="G12572" s="5" t="s">
        <v>59</v>
      </c>
      <c r="H12572" s="5" t="s">
        <v>25</v>
      </c>
      <c r="I12572" t="s">
        <v>26</v>
      </c>
      <c r="J12572" t="s">
        <v>25</v>
      </c>
      <c r="K12572">
        <v>0</v>
      </c>
      <c r="L12572" s="5" t="s">
        <v>24307</v>
      </c>
      <c r="M12572" s="5" t="s">
        <v>37</v>
      </c>
      <c r="N12572">
        <v>0</v>
      </c>
      <c r="O12572" t="s">
        <v>85</v>
      </c>
      <c r="P12572" s="1">
        <v>45417</v>
      </c>
      <c r="Q12572" s="1">
        <v>45466</v>
      </c>
      <c r="R12572">
        <v>1774</v>
      </c>
      <c r="S12572" s="4">
        <v>6.6</v>
      </c>
      <c r="T12572" t="s">
        <v>243</v>
      </c>
    </row>
    <row r="12573" spans="1:20" x14ac:dyDescent="0.35">
      <c r="A12573" t="s">
        <v>24308</v>
      </c>
      <c r="B12573" s="5" t="s">
        <v>100</v>
      </c>
      <c r="C12573" s="6">
        <v>26206</v>
      </c>
      <c r="D12573" t="s">
        <v>22</v>
      </c>
      <c r="E12573">
        <v>26206</v>
      </c>
      <c r="F12573" s="5" t="s">
        <v>50</v>
      </c>
      <c r="G12573" s="5" t="s">
        <v>24</v>
      </c>
      <c r="H12573" s="5" t="s">
        <v>116</v>
      </c>
      <c r="I12573" t="s">
        <v>44</v>
      </c>
      <c r="J12573" t="s">
        <v>82</v>
      </c>
      <c r="K12573">
        <v>50</v>
      </c>
      <c r="L12573" s="5" t="s">
        <v>24309</v>
      </c>
      <c r="M12573" s="5" t="s">
        <v>70</v>
      </c>
      <c r="N12573">
        <v>4</v>
      </c>
      <c r="O12573" t="s">
        <v>78</v>
      </c>
      <c r="P12573" s="1">
        <v>45414</v>
      </c>
      <c r="Q12573" s="1">
        <v>45468</v>
      </c>
      <c r="R12573">
        <v>2135</v>
      </c>
      <c r="S12573" s="4">
        <v>9.6999999999999993</v>
      </c>
      <c r="T12573" t="s">
        <v>210</v>
      </c>
    </row>
    <row r="12574" spans="1:20" x14ac:dyDescent="0.35">
      <c r="A12574" t="s">
        <v>24310</v>
      </c>
      <c r="B12574" s="5" t="s">
        <v>179</v>
      </c>
      <c r="C12574" s="6">
        <v>132926</v>
      </c>
      <c r="D12574" t="s">
        <v>74</v>
      </c>
      <c r="E12574">
        <v>166158</v>
      </c>
      <c r="F12574" s="5" t="s">
        <v>66</v>
      </c>
      <c r="G12574" s="5" t="s">
        <v>42</v>
      </c>
      <c r="H12574" s="5" t="s">
        <v>75</v>
      </c>
      <c r="I12574" t="s">
        <v>26</v>
      </c>
      <c r="J12574" t="s">
        <v>75</v>
      </c>
      <c r="K12574">
        <v>100</v>
      </c>
      <c r="L12574" s="5" t="s">
        <v>24311</v>
      </c>
      <c r="M12574" s="5" t="s">
        <v>37</v>
      </c>
      <c r="N12574">
        <v>9</v>
      </c>
      <c r="O12574" t="s">
        <v>112</v>
      </c>
      <c r="P12574" s="1">
        <v>45631</v>
      </c>
      <c r="Q12574" s="1">
        <v>45687</v>
      </c>
      <c r="R12574">
        <v>779</v>
      </c>
      <c r="S12574" s="4">
        <v>6.3</v>
      </c>
      <c r="T12574" t="s">
        <v>63</v>
      </c>
    </row>
    <row r="12575" spans="1:20" x14ac:dyDescent="0.35">
      <c r="A12575" t="s">
        <v>24312</v>
      </c>
      <c r="B12575" s="5" t="s">
        <v>28800</v>
      </c>
      <c r="C12575" s="6">
        <v>212788</v>
      </c>
      <c r="D12575" t="s">
        <v>22</v>
      </c>
      <c r="E12575">
        <v>212788</v>
      </c>
      <c r="F12575" s="5" t="s">
        <v>66</v>
      </c>
      <c r="G12575" s="5" t="s">
        <v>59</v>
      </c>
      <c r="H12575" s="5" t="s">
        <v>68</v>
      </c>
      <c r="I12575" t="s">
        <v>35</v>
      </c>
      <c r="J12575" t="s">
        <v>491</v>
      </c>
      <c r="K12575">
        <v>100</v>
      </c>
      <c r="L12575" s="5" t="s">
        <v>24313</v>
      </c>
      <c r="M12575" s="5" t="s">
        <v>54</v>
      </c>
      <c r="N12575">
        <v>9</v>
      </c>
      <c r="O12575" t="s">
        <v>85</v>
      </c>
      <c r="P12575" s="1">
        <v>45712</v>
      </c>
      <c r="Q12575" s="1">
        <v>45748</v>
      </c>
      <c r="R12575">
        <v>743</v>
      </c>
      <c r="S12575" s="4">
        <v>5.6</v>
      </c>
      <c r="T12575" t="s">
        <v>243</v>
      </c>
    </row>
    <row r="12576" spans="1:20" x14ac:dyDescent="0.35">
      <c r="A12576" t="s">
        <v>24314</v>
      </c>
      <c r="B12576" s="5" t="s">
        <v>162</v>
      </c>
      <c r="C12576" s="6">
        <v>38991</v>
      </c>
      <c r="D12576" t="s">
        <v>22</v>
      </c>
      <c r="E12576">
        <v>38991</v>
      </c>
      <c r="F12576" s="5" t="s">
        <v>58</v>
      </c>
      <c r="G12576" s="5" t="s">
        <v>51</v>
      </c>
      <c r="H12576" s="5" t="s">
        <v>165</v>
      </c>
      <c r="I12576" t="s">
        <v>44</v>
      </c>
      <c r="J12576" t="s">
        <v>165</v>
      </c>
      <c r="K12576">
        <v>100</v>
      </c>
      <c r="L12576" s="5" t="s">
        <v>4400</v>
      </c>
      <c r="M12576" s="5" t="s">
        <v>70</v>
      </c>
      <c r="N12576">
        <v>1</v>
      </c>
      <c r="O12576" t="s">
        <v>107</v>
      </c>
      <c r="P12576" s="1">
        <v>45475</v>
      </c>
      <c r="Q12576" s="1">
        <v>45519</v>
      </c>
      <c r="R12576">
        <v>955</v>
      </c>
      <c r="S12576" s="4">
        <v>9.8000000000000007</v>
      </c>
      <c r="T12576" t="s">
        <v>103</v>
      </c>
    </row>
    <row r="12577" spans="1:20" x14ac:dyDescent="0.35">
      <c r="A12577" t="s">
        <v>24315</v>
      </c>
      <c r="B12577" s="5" t="s">
        <v>28799</v>
      </c>
      <c r="C12577" s="6">
        <v>50232</v>
      </c>
      <c r="D12577" t="s">
        <v>22</v>
      </c>
      <c r="E12577">
        <v>50232</v>
      </c>
      <c r="F12577" s="5" t="s">
        <v>58</v>
      </c>
      <c r="G12577" s="5" t="s">
        <v>24</v>
      </c>
      <c r="H12577" s="5" t="s">
        <v>191</v>
      </c>
      <c r="I12577" t="s">
        <v>44</v>
      </c>
      <c r="J12577" t="s">
        <v>191</v>
      </c>
      <c r="K12577">
        <v>100</v>
      </c>
      <c r="L12577" s="5" t="s">
        <v>24316</v>
      </c>
      <c r="M12577" s="5" t="s">
        <v>54</v>
      </c>
      <c r="N12577">
        <v>1</v>
      </c>
      <c r="O12577" t="s">
        <v>172</v>
      </c>
      <c r="P12577" s="1">
        <v>45664</v>
      </c>
      <c r="Q12577" s="1">
        <v>45694</v>
      </c>
      <c r="R12577">
        <v>2141</v>
      </c>
      <c r="S12577" s="4">
        <v>7.2</v>
      </c>
      <c r="T12577" t="s">
        <v>243</v>
      </c>
    </row>
    <row r="12578" spans="1:20" x14ac:dyDescent="0.35">
      <c r="A12578" t="s">
        <v>24317</v>
      </c>
      <c r="B12578" s="5" t="s">
        <v>28801</v>
      </c>
      <c r="C12578" s="6">
        <v>134499</v>
      </c>
      <c r="D12578" t="s">
        <v>22</v>
      </c>
      <c r="E12578">
        <v>134499</v>
      </c>
      <c r="F12578" s="5" t="s">
        <v>23</v>
      </c>
      <c r="G12578" s="5" t="s">
        <v>24</v>
      </c>
      <c r="H12578" s="5" t="s">
        <v>52</v>
      </c>
      <c r="I12578" t="s">
        <v>26</v>
      </c>
      <c r="J12578" t="s">
        <v>52</v>
      </c>
      <c r="K12578">
        <v>50</v>
      </c>
      <c r="L12578" s="5" t="s">
        <v>24318</v>
      </c>
      <c r="M12578" s="5" t="s">
        <v>54</v>
      </c>
      <c r="N12578">
        <v>13</v>
      </c>
      <c r="O12578" t="s">
        <v>141</v>
      </c>
      <c r="P12578" s="1">
        <v>45611</v>
      </c>
      <c r="Q12578" s="1">
        <v>45631</v>
      </c>
      <c r="R12578">
        <v>1800</v>
      </c>
      <c r="S12578" s="4">
        <v>7.2</v>
      </c>
      <c r="T12578" t="s">
        <v>89</v>
      </c>
    </row>
    <row r="12579" spans="1:20" x14ac:dyDescent="0.35">
      <c r="A12579" t="s">
        <v>24319</v>
      </c>
      <c r="B12579" s="5" t="s">
        <v>28802</v>
      </c>
      <c r="C12579" s="6">
        <v>148779</v>
      </c>
      <c r="D12579" t="s">
        <v>22</v>
      </c>
      <c r="E12579">
        <v>148779</v>
      </c>
      <c r="F12579" s="5" t="s">
        <v>23</v>
      </c>
      <c r="G12579" s="5" t="s">
        <v>24</v>
      </c>
      <c r="H12579" s="5" t="s">
        <v>165</v>
      </c>
      <c r="I12579" t="s">
        <v>35</v>
      </c>
      <c r="J12579" t="s">
        <v>165</v>
      </c>
      <c r="K12579">
        <v>100</v>
      </c>
      <c r="L12579" s="5" t="s">
        <v>24320</v>
      </c>
      <c r="M12579" s="5" t="s">
        <v>28</v>
      </c>
      <c r="N12579">
        <v>17</v>
      </c>
      <c r="O12579" t="s">
        <v>107</v>
      </c>
      <c r="P12579" s="1">
        <v>45771</v>
      </c>
      <c r="Q12579" s="1">
        <v>45797</v>
      </c>
      <c r="R12579">
        <v>2101</v>
      </c>
      <c r="S12579" s="4">
        <v>9.9</v>
      </c>
      <c r="T12579" t="s">
        <v>153</v>
      </c>
    </row>
    <row r="12580" spans="1:20" x14ac:dyDescent="0.35">
      <c r="A12580" t="s">
        <v>24321</v>
      </c>
      <c r="B12580" s="5" t="s">
        <v>105</v>
      </c>
      <c r="C12580" s="6">
        <v>70847</v>
      </c>
      <c r="D12580" t="s">
        <v>22</v>
      </c>
      <c r="E12580">
        <v>70847</v>
      </c>
      <c r="F12580" s="5" t="s">
        <v>58</v>
      </c>
      <c r="G12580" s="5" t="s">
        <v>51</v>
      </c>
      <c r="H12580" s="5" t="s">
        <v>68</v>
      </c>
      <c r="I12580" t="s">
        <v>44</v>
      </c>
      <c r="J12580" t="s">
        <v>68</v>
      </c>
      <c r="K12580">
        <v>100</v>
      </c>
      <c r="L12580" s="5" t="s">
        <v>24322</v>
      </c>
      <c r="M12580" s="5" t="s">
        <v>28</v>
      </c>
      <c r="N12580">
        <v>1</v>
      </c>
      <c r="O12580" t="s">
        <v>135</v>
      </c>
      <c r="P12580" s="1">
        <v>45588</v>
      </c>
      <c r="Q12580" s="1">
        <v>45609</v>
      </c>
      <c r="R12580">
        <v>1102</v>
      </c>
      <c r="S12580" s="4">
        <v>9.5</v>
      </c>
      <c r="T12580" t="s">
        <v>108</v>
      </c>
    </row>
    <row r="12581" spans="1:20" x14ac:dyDescent="0.35">
      <c r="A12581" t="s">
        <v>24323</v>
      </c>
      <c r="B12581" s="5" t="s">
        <v>28801</v>
      </c>
      <c r="C12581" s="6">
        <v>62204</v>
      </c>
      <c r="D12581" t="s">
        <v>22</v>
      </c>
      <c r="E12581">
        <v>62204</v>
      </c>
      <c r="F12581" s="5" t="s">
        <v>58</v>
      </c>
      <c r="G12581" s="5" t="s">
        <v>59</v>
      </c>
      <c r="H12581" s="5" t="s">
        <v>129</v>
      </c>
      <c r="I12581" t="s">
        <v>35</v>
      </c>
      <c r="J12581" t="s">
        <v>1211</v>
      </c>
      <c r="K12581">
        <v>0</v>
      </c>
      <c r="L12581" s="5" t="s">
        <v>24324</v>
      </c>
      <c r="M12581" s="5" t="s">
        <v>28</v>
      </c>
      <c r="N12581">
        <v>0</v>
      </c>
      <c r="O12581" t="s">
        <v>172</v>
      </c>
      <c r="P12581" s="1">
        <v>45571</v>
      </c>
      <c r="Q12581" s="1">
        <v>45635</v>
      </c>
      <c r="R12581">
        <v>1579</v>
      </c>
      <c r="S12581" s="4">
        <v>5.9</v>
      </c>
      <c r="T12581" t="s">
        <v>243</v>
      </c>
    </row>
    <row r="12582" spans="1:20" x14ac:dyDescent="0.35">
      <c r="A12582" t="s">
        <v>24325</v>
      </c>
      <c r="B12582" s="5" t="s">
        <v>28801</v>
      </c>
      <c r="C12582" s="6">
        <v>129841</v>
      </c>
      <c r="D12582" t="s">
        <v>65</v>
      </c>
      <c r="E12582">
        <v>168793</v>
      </c>
      <c r="F12582" s="5" t="s">
        <v>23</v>
      </c>
      <c r="G12582" s="5" t="s">
        <v>59</v>
      </c>
      <c r="H12582" s="5" t="s">
        <v>67</v>
      </c>
      <c r="I12582" t="s">
        <v>44</v>
      </c>
      <c r="J12582" t="s">
        <v>67</v>
      </c>
      <c r="K12582">
        <v>100</v>
      </c>
      <c r="L12582" s="5" t="s">
        <v>24326</v>
      </c>
      <c r="M12582" s="5" t="s">
        <v>70</v>
      </c>
      <c r="N12582">
        <v>17</v>
      </c>
      <c r="O12582" t="s">
        <v>62</v>
      </c>
      <c r="P12582" s="1">
        <v>45292</v>
      </c>
      <c r="Q12582" s="1">
        <v>45365</v>
      </c>
      <c r="R12582">
        <v>591</v>
      </c>
      <c r="S12582" s="4">
        <v>9.3000000000000007</v>
      </c>
      <c r="T12582" t="s">
        <v>89</v>
      </c>
    </row>
    <row r="12583" spans="1:20" x14ac:dyDescent="0.35">
      <c r="A12583" t="s">
        <v>24327</v>
      </c>
      <c r="B12583" s="5" t="s">
        <v>174</v>
      </c>
      <c r="C12583" s="6">
        <v>155034</v>
      </c>
      <c r="D12583" t="s">
        <v>41</v>
      </c>
      <c r="E12583">
        <v>131779</v>
      </c>
      <c r="F12583" s="5" t="s">
        <v>66</v>
      </c>
      <c r="G12583" s="5" t="s">
        <v>59</v>
      </c>
      <c r="H12583" s="5" t="s">
        <v>126</v>
      </c>
      <c r="I12583" t="s">
        <v>26</v>
      </c>
      <c r="J12583" t="s">
        <v>940</v>
      </c>
      <c r="K12583">
        <v>50</v>
      </c>
      <c r="L12583" s="5" t="s">
        <v>24328</v>
      </c>
      <c r="M12583" s="5" t="s">
        <v>70</v>
      </c>
      <c r="N12583">
        <v>9</v>
      </c>
      <c r="O12583" t="s">
        <v>112</v>
      </c>
      <c r="P12583" s="1">
        <v>45610</v>
      </c>
      <c r="Q12583" s="1">
        <v>45657</v>
      </c>
      <c r="R12583">
        <v>2353</v>
      </c>
      <c r="S12583" s="4">
        <v>9.1999999999999993</v>
      </c>
      <c r="T12583" t="s">
        <v>55</v>
      </c>
    </row>
    <row r="12584" spans="1:20" x14ac:dyDescent="0.35">
      <c r="A12584" t="s">
        <v>24329</v>
      </c>
      <c r="B12584" s="5" t="s">
        <v>28801</v>
      </c>
      <c r="C12584" s="6">
        <v>187509</v>
      </c>
      <c r="D12584" t="s">
        <v>33</v>
      </c>
      <c r="E12584">
        <v>20625990</v>
      </c>
      <c r="F12584" s="5" t="s">
        <v>23</v>
      </c>
      <c r="G12584" s="5" t="s">
        <v>51</v>
      </c>
      <c r="H12584" s="5" t="s">
        <v>34</v>
      </c>
      <c r="I12584" t="s">
        <v>44</v>
      </c>
      <c r="J12584" t="s">
        <v>191</v>
      </c>
      <c r="K12584">
        <v>100</v>
      </c>
      <c r="L12584" s="5" t="s">
        <v>24330</v>
      </c>
      <c r="M12584" s="5" t="s">
        <v>70</v>
      </c>
      <c r="N12584">
        <v>15</v>
      </c>
      <c r="O12584" t="s">
        <v>46</v>
      </c>
      <c r="P12584" s="1">
        <v>45425</v>
      </c>
      <c r="Q12584" s="1">
        <v>45443</v>
      </c>
      <c r="R12584">
        <v>2287</v>
      </c>
      <c r="S12584" s="4">
        <v>9.4</v>
      </c>
      <c r="T12584" t="s">
        <v>243</v>
      </c>
    </row>
    <row r="12585" spans="1:20" x14ac:dyDescent="0.35">
      <c r="A12585" t="s">
        <v>24331</v>
      </c>
      <c r="B12585" s="5" t="s">
        <v>73</v>
      </c>
      <c r="C12585" s="6">
        <v>177222</v>
      </c>
      <c r="D12585" t="s">
        <v>41</v>
      </c>
      <c r="E12585">
        <v>150639</v>
      </c>
      <c r="F12585" s="5" t="s">
        <v>23</v>
      </c>
      <c r="G12585" s="5" t="s">
        <v>51</v>
      </c>
      <c r="H12585" s="5" t="s">
        <v>60</v>
      </c>
      <c r="I12585" t="s">
        <v>26</v>
      </c>
      <c r="J12585" t="s">
        <v>359</v>
      </c>
      <c r="K12585">
        <v>50</v>
      </c>
      <c r="L12585" s="5" t="s">
        <v>24332</v>
      </c>
      <c r="M12585" s="5" t="s">
        <v>37</v>
      </c>
      <c r="N12585">
        <v>10</v>
      </c>
      <c r="O12585" t="s">
        <v>46</v>
      </c>
      <c r="P12585" s="1">
        <v>45713</v>
      </c>
      <c r="Q12585" s="1">
        <v>45754</v>
      </c>
      <c r="R12585">
        <v>1455</v>
      </c>
      <c r="S12585" s="4">
        <v>7.7</v>
      </c>
      <c r="T12585" t="s">
        <v>89</v>
      </c>
    </row>
    <row r="12586" spans="1:20" x14ac:dyDescent="0.35">
      <c r="A12586" t="s">
        <v>24333</v>
      </c>
      <c r="B12586" s="5" t="s">
        <v>145</v>
      </c>
      <c r="C12586" s="6">
        <v>333553</v>
      </c>
      <c r="D12586" t="s">
        <v>22</v>
      </c>
      <c r="E12586">
        <v>333553</v>
      </c>
      <c r="F12586" s="5" t="s">
        <v>23</v>
      </c>
      <c r="G12586" s="5" t="s">
        <v>51</v>
      </c>
      <c r="H12586" s="5" t="s">
        <v>68</v>
      </c>
      <c r="I12586" t="s">
        <v>35</v>
      </c>
      <c r="J12586" t="s">
        <v>68</v>
      </c>
      <c r="K12586">
        <v>100</v>
      </c>
      <c r="L12586" s="5" t="s">
        <v>24334</v>
      </c>
      <c r="M12586" s="5" t="s">
        <v>54</v>
      </c>
      <c r="N12586">
        <v>17</v>
      </c>
      <c r="O12586" t="s">
        <v>112</v>
      </c>
      <c r="P12586" s="1">
        <v>45763</v>
      </c>
      <c r="Q12586" s="1">
        <v>45835</v>
      </c>
      <c r="R12586">
        <v>638</v>
      </c>
      <c r="S12586" s="4">
        <v>9</v>
      </c>
      <c r="T12586" t="s">
        <v>118</v>
      </c>
    </row>
    <row r="12587" spans="1:20" x14ac:dyDescent="0.35">
      <c r="A12587" t="s">
        <v>24335</v>
      </c>
      <c r="B12587" s="5" t="s">
        <v>28799</v>
      </c>
      <c r="C12587" s="6">
        <v>51703</v>
      </c>
      <c r="D12587" t="s">
        <v>41</v>
      </c>
      <c r="E12587">
        <v>43948</v>
      </c>
      <c r="F12587" s="5" t="s">
        <v>58</v>
      </c>
      <c r="G12587" s="5" t="s">
        <v>24</v>
      </c>
      <c r="H12587" s="5" t="s">
        <v>43</v>
      </c>
      <c r="I12587" t="s">
        <v>44</v>
      </c>
      <c r="J12587" t="s">
        <v>192</v>
      </c>
      <c r="K12587">
        <v>100</v>
      </c>
      <c r="L12587" s="5" t="s">
        <v>24336</v>
      </c>
      <c r="M12587" s="5" t="s">
        <v>28</v>
      </c>
      <c r="N12587">
        <v>1</v>
      </c>
      <c r="O12587" t="s">
        <v>167</v>
      </c>
      <c r="P12587" s="1">
        <v>45714</v>
      </c>
      <c r="Q12587" s="1">
        <v>45762</v>
      </c>
      <c r="R12587">
        <v>914</v>
      </c>
      <c r="S12587" s="4">
        <v>6.4</v>
      </c>
      <c r="T12587" t="s">
        <v>153</v>
      </c>
    </row>
    <row r="12588" spans="1:20" x14ac:dyDescent="0.35">
      <c r="A12588" t="s">
        <v>24337</v>
      </c>
      <c r="B12588" s="5" t="s">
        <v>174</v>
      </c>
      <c r="C12588" s="6">
        <v>161634</v>
      </c>
      <c r="D12588" t="s">
        <v>22</v>
      </c>
      <c r="E12588">
        <v>161634</v>
      </c>
      <c r="F12588" s="5" t="s">
        <v>66</v>
      </c>
      <c r="G12588" s="5" t="s">
        <v>51</v>
      </c>
      <c r="H12588" s="5" t="s">
        <v>191</v>
      </c>
      <c r="I12588" t="s">
        <v>35</v>
      </c>
      <c r="J12588" t="s">
        <v>191</v>
      </c>
      <c r="K12588">
        <v>50</v>
      </c>
      <c r="L12588" s="5" t="s">
        <v>7943</v>
      </c>
      <c r="M12588" s="5" t="s">
        <v>37</v>
      </c>
      <c r="N12588">
        <v>7</v>
      </c>
      <c r="O12588" t="s">
        <v>167</v>
      </c>
      <c r="P12588" s="1">
        <v>45710</v>
      </c>
      <c r="Q12588" s="1">
        <v>45747</v>
      </c>
      <c r="R12588">
        <v>2194</v>
      </c>
      <c r="S12588" s="4">
        <v>7</v>
      </c>
      <c r="T12588" t="s">
        <v>79</v>
      </c>
    </row>
    <row r="12589" spans="1:20" x14ac:dyDescent="0.35">
      <c r="A12589" t="s">
        <v>24338</v>
      </c>
      <c r="B12589" s="5" t="s">
        <v>28799</v>
      </c>
      <c r="C12589" s="6">
        <v>166572</v>
      </c>
      <c r="D12589" t="s">
        <v>33</v>
      </c>
      <c r="E12589">
        <v>18322920</v>
      </c>
      <c r="F12589" s="5" t="s">
        <v>66</v>
      </c>
      <c r="G12589" s="5" t="s">
        <v>51</v>
      </c>
      <c r="H12589" s="5" t="s">
        <v>34</v>
      </c>
      <c r="I12589" t="s">
        <v>35</v>
      </c>
      <c r="J12589" t="s">
        <v>34</v>
      </c>
      <c r="K12589">
        <v>100</v>
      </c>
      <c r="L12589" s="5" t="s">
        <v>24339</v>
      </c>
      <c r="M12589" s="5" t="s">
        <v>54</v>
      </c>
      <c r="N12589">
        <v>8</v>
      </c>
      <c r="O12589" t="s">
        <v>167</v>
      </c>
      <c r="P12589" s="1">
        <v>45552</v>
      </c>
      <c r="Q12589" s="1">
        <v>45592</v>
      </c>
      <c r="R12589">
        <v>2063</v>
      </c>
      <c r="S12589" s="4">
        <v>9.1999999999999993</v>
      </c>
      <c r="T12589" t="s">
        <v>118</v>
      </c>
    </row>
    <row r="12590" spans="1:20" x14ac:dyDescent="0.35">
      <c r="A12590" t="s">
        <v>24340</v>
      </c>
      <c r="B12590" s="5" t="s">
        <v>217</v>
      </c>
      <c r="C12590" s="6">
        <v>208798</v>
      </c>
      <c r="D12590" t="s">
        <v>22</v>
      </c>
      <c r="E12590">
        <v>208798</v>
      </c>
      <c r="F12590" s="5" t="s">
        <v>23</v>
      </c>
      <c r="G12590" s="5" t="s">
        <v>42</v>
      </c>
      <c r="H12590" s="5" t="s">
        <v>25</v>
      </c>
      <c r="I12590" t="s">
        <v>35</v>
      </c>
      <c r="J12590" t="s">
        <v>410</v>
      </c>
      <c r="K12590">
        <v>50</v>
      </c>
      <c r="L12590" s="5" t="s">
        <v>24341</v>
      </c>
      <c r="M12590" s="5" t="s">
        <v>70</v>
      </c>
      <c r="N12590">
        <v>19</v>
      </c>
      <c r="O12590" t="s">
        <v>46</v>
      </c>
      <c r="P12590" s="1">
        <v>45628</v>
      </c>
      <c r="Q12590" s="1">
        <v>45685</v>
      </c>
      <c r="R12590">
        <v>1995</v>
      </c>
      <c r="S12590" s="4">
        <v>5.2</v>
      </c>
      <c r="T12590" t="s">
        <v>79</v>
      </c>
    </row>
    <row r="12591" spans="1:20" x14ac:dyDescent="0.35">
      <c r="A12591" t="s">
        <v>24342</v>
      </c>
      <c r="B12591" s="5" t="s">
        <v>174</v>
      </c>
      <c r="C12591" s="6">
        <v>86613</v>
      </c>
      <c r="D12591" t="s">
        <v>22</v>
      </c>
      <c r="E12591">
        <v>86613</v>
      </c>
      <c r="F12591" s="5" t="s">
        <v>50</v>
      </c>
      <c r="G12591" s="5" t="s">
        <v>51</v>
      </c>
      <c r="H12591" s="5" t="s">
        <v>52</v>
      </c>
      <c r="I12591" t="s">
        <v>35</v>
      </c>
      <c r="J12591" t="s">
        <v>52</v>
      </c>
      <c r="K12591">
        <v>100</v>
      </c>
      <c r="L12591" s="5" t="s">
        <v>24343</v>
      </c>
      <c r="M12591" s="5" t="s">
        <v>54</v>
      </c>
      <c r="N12591">
        <v>2</v>
      </c>
      <c r="O12591" t="s">
        <v>172</v>
      </c>
      <c r="P12591" s="1">
        <v>45612</v>
      </c>
      <c r="Q12591" s="1">
        <v>45630</v>
      </c>
      <c r="R12591">
        <v>1178</v>
      </c>
      <c r="S12591" s="4">
        <v>6.7</v>
      </c>
      <c r="T12591" t="s">
        <v>136</v>
      </c>
    </row>
    <row r="12592" spans="1:20" x14ac:dyDescent="0.35">
      <c r="A12592" t="s">
        <v>24344</v>
      </c>
      <c r="B12592" s="5" t="s">
        <v>91</v>
      </c>
      <c r="C12592" s="6">
        <v>117597</v>
      </c>
      <c r="D12592" t="s">
        <v>120</v>
      </c>
      <c r="E12592">
        <v>105837</v>
      </c>
      <c r="F12592" s="5" t="s">
        <v>50</v>
      </c>
      <c r="G12592" s="5" t="s">
        <v>24</v>
      </c>
      <c r="H12592" s="5" t="s">
        <v>121</v>
      </c>
      <c r="I12592" t="s">
        <v>35</v>
      </c>
      <c r="J12592" t="s">
        <v>121</v>
      </c>
      <c r="K12592">
        <v>0</v>
      </c>
      <c r="L12592" s="5" t="s">
        <v>24345</v>
      </c>
      <c r="M12592" s="5" t="s">
        <v>37</v>
      </c>
      <c r="N12592">
        <v>4</v>
      </c>
      <c r="O12592" t="s">
        <v>46</v>
      </c>
      <c r="P12592" s="1">
        <v>45381</v>
      </c>
      <c r="Q12592" s="1">
        <v>45402</v>
      </c>
      <c r="R12592">
        <v>2021</v>
      </c>
      <c r="S12592" s="4">
        <v>5.2</v>
      </c>
      <c r="T12592" t="s">
        <v>103</v>
      </c>
    </row>
    <row r="12593" spans="1:20" x14ac:dyDescent="0.35">
      <c r="A12593" t="s">
        <v>24346</v>
      </c>
      <c r="B12593" s="5" t="s">
        <v>174</v>
      </c>
      <c r="C12593" s="6">
        <v>22513</v>
      </c>
      <c r="D12593" t="s">
        <v>22</v>
      </c>
      <c r="E12593">
        <v>22513</v>
      </c>
      <c r="F12593" s="5" t="s">
        <v>58</v>
      </c>
      <c r="G12593" s="5" t="s">
        <v>42</v>
      </c>
      <c r="H12593" s="5" t="s">
        <v>116</v>
      </c>
      <c r="I12593" t="s">
        <v>35</v>
      </c>
      <c r="J12593" t="s">
        <v>116</v>
      </c>
      <c r="K12593">
        <v>0</v>
      </c>
      <c r="L12593" s="5" t="s">
        <v>24347</v>
      </c>
      <c r="M12593" s="5" t="s">
        <v>28</v>
      </c>
      <c r="N12593">
        <v>0</v>
      </c>
      <c r="O12593" t="s">
        <v>107</v>
      </c>
      <c r="P12593" s="1">
        <v>45417</v>
      </c>
      <c r="Q12593" s="1">
        <v>45463</v>
      </c>
      <c r="R12593">
        <v>1160</v>
      </c>
      <c r="S12593" s="4">
        <v>7.9</v>
      </c>
      <c r="T12593" t="s">
        <v>153</v>
      </c>
    </row>
    <row r="12594" spans="1:20" x14ac:dyDescent="0.35">
      <c r="A12594" t="s">
        <v>24348</v>
      </c>
      <c r="B12594" s="5" t="s">
        <v>91</v>
      </c>
      <c r="C12594" s="6">
        <v>105654</v>
      </c>
      <c r="D12594" t="s">
        <v>65</v>
      </c>
      <c r="E12594">
        <v>137350</v>
      </c>
      <c r="F12594" s="5" t="s">
        <v>50</v>
      </c>
      <c r="G12594" s="5" t="s">
        <v>42</v>
      </c>
      <c r="H12594" s="5" t="s">
        <v>67</v>
      </c>
      <c r="I12594" t="s">
        <v>35</v>
      </c>
      <c r="J12594" t="s">
        <v>67</v>
      </c>
      <c r="K12594">
        <v>0</v>
      </c>
      <c r="L12594" s="5" t="s">
        <v>24349</v>
      </c>
      <c r="M12594" s="5" t="s">
        <v>37</v>
      </c>
      <c r="N12594">
        <v>4</v>
      </c>
      <c r="O12594" t="s">
        <v>131</v>
      </c>
      <c r="P12594" s="1">
        <v>45672</v>
      </c>
      <c r="Q12594" s="1">
        <v>45691</v>
      </c>
      <c r="R12594">
        <v>938</v>
      </c>
      <c r="S12594" s="4">
        <v>9.6999999999999993</v>
      </c>
      <c r="T12594" t="s">
        <v>47</v>
      </c>
    </row>
    <row r="12595" spans="1:20" x14ac:dyDescent="0.35">
      <c r="A12595" t="s">
        <v>24350</v>
      </c>
      <c r="B12595" s="5" t="s">
        <v>73</v>
      </c>
      <c r="C12595" s="6">
        <v>224641</v>
      </c>
      <c r="D12595" t="s">
        <v>65</v>
      </c>
      <c r="E12595">
        <v>292033</v>
      </c>
      <c r="F12595" s="5" t="s">
        <v>23</v>
      </c>
      <c r="G12595" s="5" t="s">
        <v>59</v>
      </c>
      <c r="H12595" s="5" t="s">
        <v>67</v>
      </c>
      <c r="I12595" t="s">
        <v>35</v>
      </c>
      <c r="J12595" t="s">
        <v>191</v>
      </c>
      <c r="K12595">
        <v>100</v>
      </c>
      <c r="L12595" s="5" t="s">
        <v>24351</v>
      </c>
      <c r="M12595" s="5" t="s">
        <v>28</v>
      </c>
      <c r="N12595">
        <v>12</v>
      </c>
      <c r="O12595" t="s">
        <v>131</v>
      </c>
      <c r="P12595" s="1">
        <v>45555</v>
      </c>
      <c r="Q12595" s="1">
        <v>45574</v>
      </c>
      <c r="R12595">
        <v>1957</v>
      </c>
      <c r="S12595" s="4">
        <v>6.6</v>
      </c>
      <c r="T12595" t="s">
        <v>108</v>
      </c>
    </row>
    <row r="12596" spans="1:20" x14ac:dyDescent="0.35">
      <c r="A12596" t="s">
        <v>24352</v>
      </c>
      <c r="B12596" s="5" t="s">
        <v>49</v>
      </c>
      <c r="C12596" s="6">
        <v>92817</v>
      </c>
      <c r="D12596" t="s">
        <v>22</v>
      </c>
      <c r="E12596">
        <v>92817</v>
      </c>
      <c r="F12596" s="5" t="s">
        <v>50</v>
      </c>
      <c r="G12596" s="5" t="s">
        <v>42</v>
      </c>
      <c r="H12596" s="5" t="s">
        <v>97</v>
      </c>
      <c r="I12596" t="s">
        <v>44</v>
      </c>
      <c r="J12596" t="s">
        <v>97</v>
      </c>
      <c r="K12596">
        <v>100</v>
      </c>
      <c r="L12596" s="5" t="s">
        <v>24353</v>
      </c>
      <c r="M12596" s="5" t="s">
        <v>28</v>
      </c>
      <c r="N12596">
        <v>4</v>
      </c>
      <c r="O12596" t="s">
        <v>62</v>
      </c>
      <c r="P12596" s="1">
        <v>45448</v>
      </c>
      <c r="Q12596" s="1">
        <v>45466</v>
      </c>
      <c r="R12596">
        <v>1419</v>
      </c>
      <c r="S12596" s="4">
        <v>8.8000000000000007</v>
      </c>
      <c r="T12596" t="s">
        <v>136</v>
      </c>
    </row>
    <row r="12597" spans="1:20" x14ac:dyDescent="0.35">
      <c r="A12597" t="s">
        <v>24354</v>
      </c>
      <c r="B12597" s="5" t="s">
        <v>100</v>
      </c>
      <c r="C12597" s="6">
        <v>87012</v>
      </c>
      <c r="D12597" t="s">
        <v>41</v>
      </c>
      <c r="E12597">
        <v>73960</v>
      </c>
      <c r="F12597" s="5" t="s">
        <v>58</v>
      </c>
      <c r="G12597" s="5" t="s">
        <v>24</v>
      </c>
      <c r="H12597" s="5" t="s">
        <v>151</v>
      </c>
      <c r="I12597" t="s">
        <v>35</v>
      </c>
      <c r="J12597" t="s">
        <v>151</v>
      </c>
      <c r="K12597">
        <v>100</v>
      </c>
      <c r="L12597" s="5" t="s">
        <v>24355</v>
      </c>
      <c r="M12597" s="5" t="s">
        <v>37</v>
      </c>
      <c r="N12597">
        <v>1</v>
      </c>
      <c r="O12597" t="s">
        <v>167</v>
      </c>
      <c r="P12597" s="1">
        <v>45683</v>
      </c>
      <c r="Q12597" s="1">
        <v>45708</v>
      </c>
      <c r="R12597">
        <v>2106</v>
      </c>
      <c r="S12597" s="4">
        <v>9.6</v>
      </c>
      <c r="T12597" t="s">
        <v>108</v>
      </c>
    </row>
    <row r="12598" spans="1:20" x14ac:dyDescent="0.35">
      <c r="A12598" t="s">
        <v>24356</v>
      </c>
      <c r="B12598" s="5" t="s">
        <v>28799</v>
      </c>
      <c r="C12598" s="6">
        <v>176978</v>
      </c>
      <c r="D12598" t="s">
        <v>22</v>
      </c>
      <c r="E12598">
        <v>176978</v>
      </c>
      <c r="F12598" s="5" t="s">
        <v>23</v>
      </c>
      <c r="G12598" s="5" t="s">
        <v>24</v>
      </c>
      <c r="H12598" s="5" t="s">
        <v>52</v>
      </c>
      <c r="I12598" t="s">
        <v>44</v>
      </c>
      <c r="J12598" t="s">
        <v>1211</v>
      </c>
      <c r="K12598">
        <v>100</v>
      </c>
      <c r="L12598" s="5" t="s">
        <v>12234</v>
      </c>
      <c r="M12598" s="5" t="s">
        <v>54</v>
      </c>
      <c r="N12598">
        <v>19</v>
      </c>
      <c r="O12598" t="s">
        <v>46</v>
      </c>
      <c r="P12598" s="1">
        <v>45484</v>
      </c>
      <c r="Q12598" s="1">
        <v>45510</v>
      </c>
      <c r="R12598">
        <v>776</v>
      </c>
      <c r="S12598" s="4">
        <v>8.9</v>
      </c>
      <c r="T12598" t="s">
        <v>277</v>
      </c>
    </row>
    <row r="12599" spans="1:20" x14ac:dyDescent="0.35">
      <c r="A12599" t="s">
        <v>24357</v>
      </c>
      <c r="B12599" s="5" t="s">
        <v>28801</v>
      </c>
      <c r="C12599" s="6">
        <v>31871</v>
      </c>
      <c r="D12599" t="s">
        <v>22</v>
      </c>
      <c r="E12599">
        <v>31871</v>
      </c>
      <c r="F12599" s="5" t="s">
        <v>50</v>
      </c>
      <c r="G12599" s="5" t="s">
        <v>42</v>
      </c>
      <c r="H12599" s="5" t="s">
        <v>116</v>
      </c>
      <c r="I12599" t="s">
        <v>35</v>
      </c>
      <c r="J12599" t="s">
        <v>116</v>
      </c>
      <c r="K12599">
        <v>0</v>
      </c>
      <c r="L12599" s="5" t="s">
        <v>24358</v>
      </c>
      <c r="M12599" s="5" t="s">
        <v>28</v>
      </c>
      <c r="N12599">
        <v>4</v>
      </c>
      <c r="O12599" t="s">
        <v>29</v>
      </c>
      <c r="P12599" s="1">
        <v>45390</v>
      </c>
      <c r="Q12599" s="1">
        <v>45451</v>
      </c>
      <c r="R12599">
        <v>905</v>
      </c>
      <c r="S12599" s="4">
        <v>7.7</v>
      </c>
      <c r="T12599" t="s">
        <v>153</v>
      </c>
    </row>
    <row r="12600" spans="1:20" x14ac:dyDescent="0.35">
      <c r="A12600" t="s">
        <v>24359</v>
      </c>
      <c r="B12600" s="5" t="s">
        <v>40</v>
      </c>
      <c r="C12600" s="6">
        <v>111513</v>
      </c>
      <c r="D12600" t="s">
        <v>22</v>
      </c>
      <c r="E12600">
        <v>111513</v>
      </c>
      <c r="F12600" s="5" t="s">
        <v>50</v>
      </c>
      <c r="G12600" s="5" t="s">
        <v>51</v>
      </c>
      <c r="H12600" s="5" t="s">
        <v>101</v>
      </c>
      <c r="I12600" t="s">
        <v>44</v>
      </c>
      <c r="J12600" t="s">
        <v>52</v>
      </c>
      <c r="K12600">
        <v>0</v>
      </c>
      <c r="L12600" s="5" t="s">
        <v>24360</v>
      </c>
      <c r="M12600" s="5" t="s">
        <v>28</v>
      </c>
      <c r="N12600">
        <v>3</v>
      </c>
      <c r="O12600" t="s">
        <v>112</v>
      </c>
      <c r="P12600" s="1">
        <v>45452</v>
      </c>
      <c r="Q12600" s="1">
        <v>45466</v>
      </c>
      <c r="R12600">
        <v>901</v>
      </c>
      <c r="S12600" s="4">
        <v>7.5</v>
      </c>
      <c r="T12600" t="s">
        <v>79</v>
      </c>
    </row>
    <row r="12601" spans="1:20" x14ac:dyDescent="0.35">
      <c r="A12601" t="s">
        <v>24361</v>
      </c>
      <c r="B12601" s="5" t="s">
        <v>21</v>
      </c>
      <c r="C12601" s="6">
        <v>124502</v>
      </c>
      <c r="D12601" t="s">
        <v>41</v>
      </c>
      <c r="E12601">
        <v>105827</v>
      </c>
      <c r="F12601" s="5" t="s">
        <v>66</v>
      </c>
      <c r="G12601" s="5" t="s">
        <v>42</v>
      </c>
      <c r="H12601" s="5" t="s">
        <v>151</v>
      </c>
      <c r="I12601" t="s">
        <v>26</v>
      </c>
      <c r="J12601" t="s">
        <v>151</v>
      </c>
      <c r="K12601">
        <v>100</v>
      </c>
      <c r="L12601" s="5" t="s">
        <v>24362</v>
      </c>
      <c r="M12601" s="5" t="s">
        <v>70</v>
      </c>
      <c r="N12601">
        <v>7</v>
      </c>
      <c r="O12601" t="s">
        <v>167</v>
      </c>
      <c r="P12601" s="1">
        <v>45358</v>
      </c>
      <c r="Q12601" s="1">
        <v>45381</v>
      </c>
      <c r="R12601">
        <v>1777</v>
      </c>
      <c r="S12601" s="4">
        <v>6</v>
      </c>
      <c r="T12601" t="s">
        <v>95</v>
      </c>
    </row>
    <row r="12602" spans="1:20" x14ac:dyDescent="0.35">
      <c r="A12602" t="s">
        <v>24363</v>
      </c>
      <c r="B12602" s="5" t="s">
        <v>28802</v>
      </c>
      <c r="C12602" s="6">
        <v>143750</v>
      </c>
      <c r="D12602" t="s">
        <v>41</v>
      </c>
      <c r="E12602">
        <v>122188</v>
      </c>
      <c r="F12602" s="5" t="s">
        <v>66</v>
      </c>
      <c r="G12602" s="5" t="s">
        <v>42</v>
      </c>
      <c r="H12602" s="5" t="s">
        <v>60</v>
      </c>
      <c r="I12602" t="s">
        <v>26</v>
      </c>
      <c r="J12602" t="s">
        <v>629</v>
      </c>
      <c r="K12602">
        <v>50</v>
      </c>
      <c r="L12602" s="5" t="s">
        <v>24364</v>
      </c>
      <c r="M12602" s="5" t="s">
        <v>54</v>
      </c>
      <c r="N12602">
        <v>9</v>
      </c>
      <c r="O12602" t="s">
        <v>62</v>
      </c>
      <c r="P12602" s="1">
        <v>45453</v>
      </c>
      <c r="Q12602" s="1">
        <v>45488</v>
      </c>
      <c r="R12602">
        <v>1569</v>
      </c>
      <c r="S12602" s="4">
        <v>9.6</v>
      </c>
      <c r="T12602" t="s">
        <v>118</v>
      </c>
    </row>
    <row r="12603" spans="1:20" x14ac:dyDescent="0.35">
      <c r="A12603" t="s">
        <v>24365</v>
      </c>
      <c r="B12603" s="5" t="s">
        <v>100</v>
      </c>
      <c r="C12603" s="6">
        <v>107546</v>
      </c>
      <c r="D12603" t="s">
        <v>41</v>
      </c>
      <c r="E12603">
        <v>91414</v>
      </c>
      <c r="F12603" s="5" t="s">
        <v>66</v>
      </c>
      <c r="G12603" s="5" t="s">
        <v>24</v>
      </c>
      <c r="H12603" s="5" t="s">
        <v>43</v>
      </c>
      <c r="I12603" t="s">
        <v>26</v>
      </c>
      <c r="J12603" t="s">
        <v>294</v>
      </c>
      <c r="K12603">
        <v>0</v>
      </c>
      <c r="L12603" s="5" t="s">
        <v>24366</v>
      </c>
      <c r="M12603" s="5" t="s">
        <v>70</v>
      </c>
      <c r="N12603">
        <v>9</v>
      </c>
      <c r="O12603" t="s">
        <v>62</v>
      </c>
      <c r="P12603" s="1">
        <v>45708</v>
      </c>
      <c r="Q12603" s="1">
        <v>45756</v>
      </c>
      <c r="R12603">
        <v>641</v>
      </c>
      <c r="S12603" s="4">
        <v>8.6999999999999993</v>
      </c>
      <c r="T12603" t="s">
        <v>47</v>
      </c>
    </row>
    <row r="12604" spans="1:20" x14ac:dyDescent="0.35">
      <c r="A12604" t="s">
        <v>24367</v>
      </c>
      <c r="B12604" s="5" t="s">
        <v>28802</v>
      </c>
      <c r="C12604" s="6">
        <v>208493</v>
      </c>
      <c r="D12604" t="s">
        <v>41</v>
      </c>
      <c r="E12604">
        <v>177219</v>
      </c>
      <c r="F12604" s="5" t="s">
        <v>23</v>
      </c>
      <c r="G12604" s="5" t="s">
        <v>51</v>
      </c>
      <c r="H12604" s="5" t="s">
        <v>43</v>
      </c>
      <c r="I12604" t="s">
        <v>35</v>
      </c>
      <c r="J12604" t="s">
        <v>43</v>
      </c>
      <c r="K12604">
        <v>100</v>
      </c>
      <c r="L12604" s="5" t="s">
        <v>11012</v>
      </c>
      <c r="M12604" s="5" t="s">
        <v>54</v>
      </c>
      <c r="N12604">
        <v>19</v>
      </c>
      <c r="O12604" t="s">
        <v>172</v>
      </c>
      <c r="P12604" s="1">
        <v>45572</v>
      </c>
      <c r="Q12604" s="1">
        <v>45599</v>
      </c>
      <c r="R12604">
        <v>615</v>
      </c>
      <c r="S12604" s="4">
        <v>6.4</v>
      </c>
      <c r="T12604" t="s">
        <v>79</v>
      </c>
    </row>
    <row r="12605" spans="1:20" x14ac:dyDescent="0.35">
      <c r="A12605" t="s">
        <v>24368</v>
      </c>
      <c r="B12605" s="5" t="s">
        <v>49</v>
      </c>
      <c r="C12605" s="6">
        <v>290203</v>
      </c>
      <c r="D12605" t="s">
        <v>22</v>
      </c>
      <c r="E12605">
        <v>290203</v>
      </c>
      <c r="F12605" s="5" t="s">
        <v>23</v>
      </c>
      <c r="G12605" s="5" t="s">
        <v>42</v>
      </c>
      <c r="H12605" s="5" t="s">
        <v>68</v>
      </c>
      <c r="I12605" t="s">
        <v>26</v>
      </c>
      <c r="J12605" t="s">
        <v>68</v>
      </c>
      <c r="K12605">
        <v>100</v>
      </c>
      <c r="L12605" s="5" t="s">
        <v>24369</v>
      </c>
      <c r="M12605" s="5" t="s">
        <v>37</v>
      </c>
      <c r="N12605">
        <v>18</v>
      </c>
      <c r="O12605" t="s">
        <v>141</v>
      </c>
      <c r="P12605" s="1">
        <v>45571</v>
      </c>
      <c r="Q12605" s="1">
        <v>45616</v>
      </c>
      <c r="R12605">
        <v>1734</v>
      </c>
      <c r="S12605" s="4">
        <v>5.3</v>
      </c>
      <c r="T12605" t="s">
        <v>108</v>
      </c>
    </row>
    <row r="12606" spans="1:20" x14ac:dyDescent="0.35">
      <c r="A12606" t="s">
        <v>24370</v>
      </c>
      <c r="B12606" s="5" t="s">
        <v>28799</v>
      </c>
      <c r="C12606" s="6">
        <v>79948</v>
      </c>
      <c r="D12606" t="s">
        <v>22</v>
      </c>
      <c r="E12606">
        <v>79948</v>
      </c>
      <c r="F12606" s="5" t="s">
        <v>50</v>
      </c>
      <c r="G12606" s="5" t="s">
        <v>42</v>
      </c>
      <c r="H12606" s="5" t="s">
        <v>129</v>
      </c>
      <c r="I12606" t="s">
        <v>44</v>
      </c>
      <c r="J12606" t="s">
        <v>191</v>
      </c>
      <c r="K12606">
        <v>100</v>
      </c>
      <c r="L12606" s="5" t="s">
        <v>24371</v>
      </c>
      <c r="M12606" s="5" t="s">
        <v>37</v>
      </c>
      <c r="N12606">
        <v>4</v>
      </c>
      <c r="O12606" t="s">
        <v>112</v>
      </c>
      <c r="P12606" s="1">
        <v>45703</v>
      </c>
      <c r="Q12606" s="1">
        <v>45746</v>
      </c>
      <c r="R12606">
        <v>1869</v>
      </c>
      <c r="S12606" s="4">
        <v>9</v>
      </c>
      <c r="T12606" t="s">
        <v>79</v>
      </c>
    </row>
    <row r="12607" spans="1:20" x14ac:dyDescent="0.35">
      <c r="A12607" t="s">
        <v>24372</v>
      </c>
      <c r="B12607" s="5" t="s">
        <v>28802</v>
      </c>
      <c r="C12607" s="6">
        <v>139049</v>
      </c>
      <c r="D12607" t="s">
        <v>120</v>
      </c>
      <c r="E12607">
        <v>125144</v>
      </c>
      <c r="F12607" s="5" t="s">
        <v>50</v>
      </c>
      <c r="G12607" s="5" t="s">
        <v>51</v>
      </c>
      <c r="H12607" s="5" t="s">
        <v>121</v>
      </c>
      <c r="I12607" t="s">
        <v>26</v>
      </c>
      <c r="J12607" t="s">
        <v>75</v>
      </c>
      <c r="K12607">
        <v>50</v>
      </c>
      <c r="L12607" s="5" t="s">
        <v>24373</v>
      </c>
      <c r="M12607" s="5" t="s">
        <v>70</v>
      </c>
      <c r="N12607">
        <v>3</v>
      </c>
      <c r="O12607" t="s">
        <v>112</v>
      </c>
      <c r="P12607" s="1">
        <v>45345</v>
      </c>
      <c r="Q12607" s="1">
        <v>45394</v>
      </c>
      <c r="R12607">
        <v>1656</v>
      </c>
      <c r="S12607" s="4">
        <v>6.1</v>
      </c>
      <c r="T12607" t="s">
        <v>95</v>
      </c>
    </row>
    <row r="12608" spans="1:20" x14ac:dyDescent="0.35">
      <c r="A12608" t="s">
        <v>24374</v>
      </c>
      <c r="B12608" s="5" t="s">
        <v>217</v>
      </c>
      <c r="C12608" s="6">
        <v>123828</v>
      </c>
      <c r="D12608" t="s">
        <v>22</v>
      </c>
      <c r="E12608">
        <v>123828</v>
      </c>
      <c r="F12608" s="5" t="s">
        <v>50</v>
      </c>
      <c r="G12608" s="5" t="s">
        <v>51</v>
      </c>
      <c r="H12608" s="5" t="s">
        <v>101</v>
      </c>
      <c r="I12608" t="s">
        <v>35</v>
      </c>
      <c r="J12608" t="s">
        <v>110</v>
      </c>
      <c r="K12608">
        <v>100</v>
      </c>
      <c r="L12608" s="5" t="s">
        <v>24375</v>
      </c>
      <c r="M12608" s="5" t="s">
        <v>37</v>
      </c>
      <c r="N12608">
        <v>4</v>
      </c>
      <c r="O12608" t="s">
        <v>46</v>
      </c>
      <c r="P12608" s="1">
        <v>45760</v>
      </c>
      <c r="Q12608" s="1">
        <v>45797</v>
      </c>
      <c r="R12608">
        <v>1675</v>
      </c>
      <c r="S12608" s="4">
        <v>5.3</v>
      </c>
      <c r="T12608" t="s">
        <v>47</v>
      </c>
    </row>
    <row r="12609" spans="1:20" x14ac:dyDescent="0.35">
      <c r="A12609" t="s">
        <v>24376</v>
      </c>
      <c r="B12609" s="5" t="s">
        <v>28802</v>
      </c>
      <c r="C12609" s="6">
        <v>125635</v>
      </c>
      <c r="D12609" t="s">
        <v>22</v>
      </c>
      <c r="E12609">
        <v>125635</v>
      </c>
      <c r="F12609" s="5" t="s">
        <v>50</v>
      </c>
      <c r="G12609" s="5" t="s">
        <v>24</v>
      </c>
      <c r="H12609" s="5" t="s">
        <v>68</v>
      </c>
      <c r="I12609" t="s">
        <v>35</v>
      </c>
      <c r="J12609" t="s">
        <v>68</v>
      </c>
      <c r="K12609">
        <v>100</v>
      </c>
      <c r="L12609" s="5" t="s">
        <v>24377</v>
      </c>
      <c r="M12609" s="5" t="s">
        <v>70</v>
      </c>
      <c r="N12609">
        <v>4</v>
      </c>
      <c r="O12609" t="s">
        <v>88</v>
      </c>
      <c r="P12609" s="1">
        <v>45503</v>
      </c>
      <c r="Q12609" s="1">
        <v>45531</v>
      </c>
      <c r="R12609">
        <v>681</v>
      </c>
      <c r="S12609" s="4">
        <v>7.2</v>
      </c>
      <c r="T12609" t="s">
        <v>136</v>
      </c>
    </row>
    <row r="12610" spans="1:20" x14ac:dyDescent="0.35">
      <c r="A12610" t="s">
        <v>24378</v>
      </c>
      <c r="B12610" s="5" t="s">
        <v>21</v>
      </c>
      <c r="C12610" s="6">
        <v>102852</v>
      </c>
      <c r="D12610" t="s">
        <v>22</v>
      </c>
      <c r="E12610">
        <v>102852</v>
      </c>
      <c r="F12610" s="5" t="s">
        <v>50</v>
      </c>
      <c r="G12610" s="5" t="s">
        <v>24</v>
      </c>
      <c r="H12610" s="5" t="s">
        <v>101</v>
      </c>
      <c r="I12610" t="s">
        <v>44</v>
      </c>
      <c r="J12610" t="s">
        <v>101</v>
      </c>
      <c r="K12610">
        <v>100</v>
      </c>
      <c r="L12610" s="5" t="s">
        <v>24379</v>
      </c>
      <c r="M12610" s="5" t="s">
        <v>28</v>
      </c>
      <c r="N12610">
        <v>2</v>
      </c>
      <c r="O12610" t="s">
        <v>46</v>
      </c>
      <c r="P12610" s="1">
        <v>45457</v>
      </c>
      <c r="Q12610" s="1">
        <v>45486</v>
      </c>
      <c r="R12610">
        <v>1842</v>
      </c>
      <c r="S12610" s="4">
        <v>9.1999999999999993</v>
      </c>
      <c r="T12610" t="s">
        <v>210</v>
      </c>
    </row>
    <row r="12611" spans="1:20" x14ac:dyDescent="0.35">
      <c r="A12611" t="s">
        <v>24380</v>
      </c>
      <c r="B12611" s="5" t="s">
        <v>179</v>
      </c>
      <c r="C12611" s="6">
        <v>126788</v>
      </c>
      <c r="D12611" t="s">
        <v>41</v>
      </c>
      <c r="E12611">
        <v>107770</v>
      </c>
      <c r="F12611" s="5" t="s">
        <v>66</v>
      </c>
      <c r="G12611" s="5" t="s">
        <v>42</v>
      </c>
      <c r="H12611" s="5" t="s">
        <v>60</v>
      </c>
      <c r="I12611" t="s">
        <v>44</v>
      </c>
      <c r="J12611" t="s">
        <v>60</v>
      </c>
      <c r="K12611">
        <v>100</v>
      </c>
      <c r="L12611" s="5" t="s">
        <v>24381</v>
      </c>
      <c r="M12611" s="5" t="s">
        <v>37</v>
      </c>
      <c r="N12611">
        <v>9</v>
      </c>
      <c r="O12611" t="s">
        <v>88</v>
      </c>
      <c r="P12611" s="1">
        <v>45363</v>
      </c>
      <c r="Q12611" s="1">
        <v>45403</v>
      </c>
      <c r="R12611">
        <v>1769</v>
      </c>
      <c r="S12611" s="4">
        <v>9</v>
      </c>
      <c r="T12611" t="s">
        <v>210</v>
      </c>
    </row>
    <row r="12612" spans="1:20" x14ac:dyDescent="0.35">
      <c r="A12612" t="s">
        <v>24382</v>
      </c>
      <c r="B12612" s="5" t="s">
        <v>28802</v>
      </c>
      <c r="C12612" s="6">
        <v>140019</v>
      </c>
      <c r="D12612" t="s">
        <v>92</v>
      </c>
      <c r="E12612">
        <v>105014</v>
      </c>
      <c r="F12612" s="5" t="s">
        <v>23</v>
      </c>
      <c r="G12612" s="5" t="s">
        <v>42</v>
      </c>
      <c r="H12612" s="5" t="s">
        <v>93</v>
      </c>
      <c r="I12612" t="s">
        <v>44</v>
      </c>
      <c r="J12612" t="s">
        <v>93</v>
      </c>
      <c r="K12612">
        <v>0</v>
      </c>
      <c r="L12612" s="5" t="s">
        <v>24383</v>
      </c>
      <c r="M12612" s="5" t="s">
        <v>54</v>
      </c>
      <c r="N12612">
        <v>15</v>
      </c>
      <c r="O12612" t="s">
        <v>85</v>
      </c>
      <c r="P12612" s="1">
        <v>45387</v>
      </c>
      <c r="Q12612" s="1">
        <v>45460</v>
      </c>
      <c r="R12612">
        <v>1104</v>
      </c>
      <c r="S12612" s="4">
        <v>7.8</v>
      </c>
      <c r="T12612" t="s">
        <v>38</v>
      </c>
    </row>
    <row r="12613" spans="1:20" x14ac:dyDescent="0.35">
      <c r="A12613" t="s">
        <v>24384</v>
      </c>
      <c r="B12613" s="5" t="s">
        <v>145</v>
      </c>
      <c r="C12613" s="6">
        <v>225786</v>
      </c>
      <c r="D12613" t="s">
        <v>33</v>
      </c>
      <c r="E12613">
        <v>24836460</v>
      </c>
      <c r="F12613" s="5" t="s">
        <v>23</v>
      </c>
      <c r="G12613" s="5" t="s">
        <v>51</v>
      </c>
      <c r="H12613" s="5" t="s">
        <v>34</v>
      </c>
      <c r="I12613" t="s">
        <v>26</v>
      </c>
      <c r="J12613" t="s">
        <v>34</v>
      </c>
      <c r="K12613">
        <v>100</v>
      </c>
      <c r="L12613" s="5" t="s">
        <v>24385</v>
      </c>
      <c r="M12613" s="5" t="s">
        <v>70</v>
      </c>
      <c r="N12613">
        <v>13</v>
      </c>
      <c r="O12613" t="s">
        <v>78</v>
      </c>
      <c r="P12613" s="1">
        <v>45538</v>
      </c>
      <c r="Q12613" s="1">
        <v>45600</v>
      </c>
      <c r="R12613">
        <v>859</v>
      </c>
      <c r="S12613" s="4">
        <v>9.1</v>
      </c>
      <c r="T12613" t="s">
        <v>243</v>
      </c>
    </row>
    <row r="12614" spans="1:20" x14ac:dyDescent="0.35">
      <c r="A12614" t="s">
        <v>24386</v>
      </c>
      <c r="B12614" s="5" t="s">
        <v>105</v>
      </c>
      <c r="C12614" s="6">
        <v>126761</v>
      </c>
      <c r="D12614" t="s">
        <v>41</v>
      </c>
      <c r="E12614">
        <v>107747</v>
      </c>
      <c r="F12614" s="5" t="s">
        <v>66</v>
      </c>
      <c r="G12614" s="5" t="s">
        <v>51</v>
      </c>
      <c r="H12614" s="5" t="s">
        <v>151</v>
      </c>
      <c r="I12614" t="s">
        <v>44</v>
      </c>
      <c r="J12614" t="s">
        <v>151</v>
      </c>
      <c r="K12614">
        <v>0</v>
      </c>
      <c r="L12614" s="5" t="s">
        <v>24387</v>
      </c>
      <c r="M12614" s="5" t="s">
        <v>28</v>
      </c>
      <c r="N12614">
        <v>9</v>
      </c>
      <c r="O12614" t="s">
        <v>135</v>
      </c>
      <c r="P12614" s="1">
        <v>45527</v>
      </c>
      <c r="Q12614" s="1">
        <v>45555</v>
      </c>
      <c r="R12614">
        <v>1014</v>
      </c>
      <c r="S12614" s="4">
        <v>8.6</v>
      </c>
      <c r="T12614" t="s">
        <v>95</v>
      </c>
    </row>
    <row r="12615" spans="1:20" x14ac:dyDescent="0.35">
      <c r="A12615" t="s">
        <v>24388</v>
      </c>
      <c r="B12615" s="5" t="s">
        <v>162</v>
      </c>
      <c r="C12615" s="6">
        <v>97895</v>
      </c>
      <c r="D12615" t="s">
        <v>22</v>
      </c>
      <c r="E12615">
        <v>97895</v>
      </c>
      <c r="F12615" s="5" t="s">
        <v>66</v>
      </c>
      <c r="G12615" s="5" t="s">
        <v>59</v>
      </c>
      <c r="H12615" s="5" t="s">
        <v>191</v>
      </c>
      <c r="I12615" t="s">
        <v>44</v>
      </c>
      <c r="J12615" t="s">
        <v>191</v>
      </c>
      <c r="K12615">
        <v>0</v>
      </c>
      <c r="L12615" s="5" t="s">
        <v>24389</v>
      </c>
      <c r="M12615" s="5" t="s">
        <v>70</v>
      </c>
      <c r="N12615">
        <v>6</v>
      </c>
      <c r="O12615" t="s">
        <v>29</v>
      </c>
      <c r="P12615" s="1">
        <v>45418</v>
      </c>
      <c r="Q12615" s="1">
        <v>45467</v>
      </c>
      <c r="R12615">
        <v>1202</v>
      </c>
      <c r="S12615" s="4">
        <v>5.6</v>
      </c>
      <c r="T12615" t="s">
        <v>136</v>
      </c>
    </row>
    <row r="12616" spans="1:20" x14ac:dyDescent="0.35">
      <c r="A12616" t="s">
        <v>24390</v>
      </c>
      <c r="B12616" s="5" t="s">
        <v>28802</v>
      </c>
      <c r="C12616" s="6">
        <v>234625</v>
      </c>
      <c r="D12616" t="s">
        <v>41</v>
      </c>
      <c r="E12616">
        <v>199431</v>
      </c>
      <c r="F12616" s="5" t="s">
        <v>23</v>
      </c>
      <c r="G12616" s="5" t="s">
        <v>24</v>
      </c>
      <c r="H12616" s="5" t="s">
        <v>126</v>
      </c>
      <c r="I12616" t="s">
        <v>35</v>
      </c>
      <c r="J12616" t="s">
        <v>68</v>
      </c>
      <c r="K12616">
        <v>50</v>
      </c>
      <c r="L12616" s="5" t="s">
        <v>24391</v>
      </c>
      <c r="M12616" s="5" t="s">
        <v>37</v>
      </c>
      <c r="N12616">
        <v>15</v>
      </c>
      <c r="O12616" t="s">
        <v>112</v>
      </c>
      <c r="P12616" s="1">
        <v>45552</v>
      </c>
      <c r="Q12616" s="1">
        <v>45621</v>
      </c>
      <c r="R12616">
        <v>1955</v>
      </c>
      <c r="S12616" s="4">
        <v>6.4</v>
      </c>
      <c r="T12616" t="s">
        <v>47</v>
      </c>
    </row>
    <row r="12617" spans="1:20" x14ac:dyDescent="0.35">
      <c r="A12617" t="s">
        <v>24392</v>
      </c>
      <c r="B12617" s="5" t="s">
        <v>40</v>
      </c>
      <c r="C12617" s="6">
        <v>118185</v>
      </c>
      <c r="D12617" t="s">
        <v>92</v>
      </c>
      <c r="E12617">
        <v>88639</v>
      </c>
      <c r="F12617" s="5" t="s">
        <v>66</v>
      </c>
      <c r="G12617" s="5" t="s">
        <v>24</v>
      </c>
      <c r="H12617" s="5" t="s">
        <v>93</v>
      </c>
      <c r="I12617" t="s">
        <v>26</v>
      </c>
      <c r="J12617" t="s">
        <v>43</v>
      </c>
      <c r="K12617">
        <v>100</v>
      </c>
      <c r="L12617" s="5" t="s">
        <v>24393</v>
      </c>
      <c r="M12617" s="5" t="s">
        <v>28</v>
      </c>
      <c r="N12617">
        <v>8</v>
      </c>
      <c r="O12617" t="s">
        <v>78</v>
      </c>
      <c r="P12617" s="1">
        <v>45674</v>
      </c>
      <c r="Q12617" s="1">
        <v>45701</v>
      </c>
      <c r="R12617">
        <v>1198</v>
      </c>
      <c r="S12617" s="4">
        <v>9.1</v>
      </c>
      <c r="T12617" t="s">
        <v>63</v>
      </c>
    </row>
    <row r="12618" spans="1:20" x14ac:dyDescent="0.35">
      <c r="A12618" t="s">
        <v>24394</v>
      </c>
      <c r="B12618" s="5" t="s">
        <v>100</v>
      </c>
      <c r="C12618" s="6">
        <v>66948</v>
      </c>
      <c r="D12618" t="s">
        <v>22</v>
      </c>
      <c r="E12618">
        <v>66948</v>
      </c>
      <c r="F12618" s="5" t="s">
        <v>58</v>
      </c>
      <c r="G12618" s="5" t="s">
        <v>51</v>
      </c>
      <c r="H12618" s="5" t="s">
        <v>97</v>
      </c>
      <c r="I12618" t="s">
        <v>44</v>
      </c>
      <c r="J12618" t="s">
        <v>97</v>
      </c>
      <c r="K12618">
        <v>100</v>
      </c>
      <c r="L12618" s="5" t="s">
        <v>8935</v>
      </c>
      <c r="M12618" s="5" t="s">
        <v>70</v>
      </c>
      <c r="N12618">
        <v>0</v>
      </c>
      <c r="O12618" t="s">
        <v>112</v>
      </c>
      <c r="P12618" s="1">
        <v>45562</v>
      </c>
      <c r="Q12618" s="1">
        <v>45622</v>
      </c>
      <c r="R12618">
        <v>1683</v>
      </c>
      <c r="S12618" s="4">
        <v>5.0999999999999996</v>
      </c>
      <c r="T12618" t="s">
        <v>277</v>
      </c>
    </row>
    <row r="12619" spans="1:20" x14ac:dyDescent="0.35">
      <c r="A12619" t="s">
        <v>24395</v>
      </c>
      <c r="B12619" s="5" t="s">
        <v>179</v>
      </c>
      <c r="C12619" s="6">
        <v>64481</v>
      </c>
      <c r="D12619" t="s">
        <v>41</v>
      </c>
      <c r="E12619">
        <v>54809</v>
      </c>
      <c r="F12619" s="5" t="s">
        <v>58</v>
      </c>
      <c r="G12619" s="5" t="s">
        <v>51</v>
      </c>
      <c r="H12619" s="5" t="s">
        <v>60</v>
      </c>
      <c r="I12619" t="s">
        <v>44</v>
      </c>
      <c r="J12619" t="s">
        <v>940</v>
      </c>
      <c r="K12619">
        <v>100</v>
      </c>
      <c r="L12619" s="5" t="s">
        <v>10266</v>
      </c>
      <c r="M12619" s="5" t="s">
        <v>54</v>
      </c>
      <c r="N12619">
        <v>1</v>
      </c>
      <c r="O12619" t="s">
        <v>85</v>
      </c>
      <c r="P12619" s="1">
        <v>45414</v>
      </c>
      <c r="Q12619" s="1">
        <v>45434</v>
      </c>
      <c r="R12619">
        <v>1179</v>
      </c>
      <c r="S12619" s="4">
        <v>6.6</v>
      </c>
      <c r="T12619" t="s">
        <v>153</v>
      </c>
    </row>
    <row r="12620" spans="1:20" x14ac:dyDescent="0.35">
      <c r="A12620" t="s">
        <v>24396</v>
      </c>
      <c r="B12620" s="5" t="s">
        <v>28802</v>
      </c>
      <c r="C12620" s="6">
        <v>153732</v>
      </c>
      <c r="D12620" t="s">
        <v>120</v>
      </c>
      <c r="E12620">
        <v>138359</v>
      </c>
      <c r="F12620" s="5" t="s">
        <v>50</v>
      </c>
      <c r="G12620" s="5" t="s">
        <v>59</v>
      </c>
      <c r="H12620" s="5" t="s">
        <v>121</v>
      </c>
      <c r="I12620" t="s">
        <v>35</v>
      </c>
      <c r="J12620" t="s">
        <v>121</v>
      </c>
      <c r="K12620">
        <v>0</v>
      </c>
      <c r="L12620" s="5" t="s">
        <v>24397</v>
      </c>
      <c r="M12620" s="5" t="s">
        <v>54</v>
      </c>
      <c r="N12620">
        <v>3</v>
      </c>
      <c r="O12620" t="s">
        <v>85</v>
      </c>
      <c r="P12620" s="1">
        <v>45726</v>
      </c>
      <c r="Q12620" s="1">
        <v>45780</v>
      </c>
      <c r="R12620">
        <v>789</v>
      </c>
      <c r="S12620" s="4">
        <v>6.4</v>
      </c>
      <c r="T12620" t="s">
        <v>243</v>
      </c>
    </row>
    <row r="12621" spans="1:20" x14ac:dyDescent="0.35">
      <c r="A12621" t="s">
        <v>24398</v>
      </c>
      <c r="B12621" s="5" t="s">
        <v>49</v>
      </c>
      <c r="C12621" s="6">
        <v>130492</v>
      </c>
      <c r="D12621" t="s">
        <v>22</v>
      </c>
      <c r="E12621">
        <v>130492</v>
      </c>
      <c r="F12621" s="5" t="s">
        <v>66</v>
      </c>
      <c r="G12621" s="5" t="s">
        <v>59</v>
      </c>
      <c r="H12621" s="5" t="s">
        <v>129</v>
      </c>
      <c r="I12621" t="s">
        <v>44</v>
      </c>
      <c r="J12621" t="s">
        <v>1090</v>
      </c>
      <c r="K12621">
        <v>50</v>
      </c>
      <c r="L12621" s="5" t="s">
        <v>726</v>
      </c>
      <c r="M12621" s="5" t="s">
        <v>28</v>
      </c>
      <c r="N12621">
        <v>8</v>
      </c>
      <c r="O12621" t="s">
        <v>131</v>
      </c>
      <c r="P12621" s="1">
        <v>45338</v>
      </c>
      <c r="Q12621" s="1">
        <v>45377</v>
      </c>
      <c r="R12621">
        <v>1900</v>
      </c>
      <c r="S12621" s="4">
        <v>7.4</v>
      </c>
      <c r="T12621" t="s">
        <v>136</v>
      </c>
    </row>
    <row r="12622" spans="1:20" x14ac:dyDescent="0.35">
      <c r="A12622" t="s">
        <v>24399</v>
      </c>
      <c r="B12622" s="5" t="s">
        <v>217</v>
      </c>
      <c r="C12622" s="6">
        <v>116529</v>
      </c>
      <c r="D12622" t="s">
        <v>22</v>
      </c>
      <c r="E12622">
        <v>116529</v>
      </c>
      <c r="F12622" s="5" t="s">
        <v>50</v>
      </c>
      <c r="G12622" s="5" t="s">
        <v>59</v>
      </c>
      <c r="H12622" s="5" t="s">
        <v>25</v>
      </c>
      <c r="I12622" t="s">
        <v>35</v>
      </c>
      <c r="J12622" t="s">
        <v>25</v>
      </c>
      <c r="K12622">
        <v>50</v>
      </c>
      <c r="L12622" s="5" t="s">
        <v>24400</v>
      </c>
      <c r="M12622" s="5" t="s">
        <v>37</v>
      </c>
      <c r="N12622">
        <v>2</v>
      </c>
      <c r="O12622" t="s">
        <v>78</v>
      </c>
      <c r="P12622" s="1">
        <v>45638</v>
      </c>
      <c r="Q12622" s="1">
        <v>45676</v>
      </c>
      <c r="R12622">
        <v>926</v>
      </c>
      <c r="S12622" s="4">
        <v>6.1</v>
      </c>
      <c r="T12622" t="s">
        <v>243</v>
      </c>
    </row>
    <row r="12623" spans="1:20" x14ac:dyDescent="0.35">
      <c r="A12623" t="s">
        <v>24401</v>
      </c>
      <c r="B12623" s="5" t="s">
        <v>179</v>
      </c>
      <c r="C12623" s="6">
        <v>125193</v>
      </c>
      <c r="D12623" t="s">
        <v>81</v>
      </c>
      <c r="E12623">
        <v>169011</v>
      </c>
      <c r="F12623" s="5" t="s">
        <v>66</v>
      </c>
      <c r="G12623" s="5" t="s">
        <v>59</v>
      </c>
      <c r="H12623" s="5" t="s">
        <v>82</v>
      </c>
      <c r="I12623" t="s">
        <v>35</v>
      </c>
      <c r="J12623" t="s">
        <v>82</v>
      </c>
      <c r="K12623">
        <v>100</v>
      </c>
      <c r="L12623" s="5" t="s">
        <v>24402</v>
      </c>
      <c r="M12623" s="5" t="s">
        <v>37</v>
      </c>
      <c r="N12623">
        <v>6</v>
      </c>
      <c r="O12623" t="s">
        <v>88</v>
      </c>
      <c r="P12623" s="1">
        <v>45737</v>
      </c>
      <c r="Q12623" s="1">
        <v>45793</v>
      </c>
      <c r="R12623">
        <v>1239</v>
      </c>
      <c r="S12623" s="4">
        <v>7.8</v>
      </c>
      <c r="T12623" t="s">
        <v>210</v>
      </c>
    </row>
    <row r="12624" spans="1:20" x14ac:dyDescent="0.35">
      <c r="A12624" t="s">
        <v>24403</v>
      </c>
      <c r="B12624" s="5" t="s">
        <v>145</v>
      </c>
      <c r="C12624" s="6">
        <v>153136</v>
      </c>
      <c r="D12624" t="s">
        <v>41</v>
      </c>
      <c r="E12624">
        <v>130166</v>
      </c>
      <c r="F12624" s="5" t="s">
        <v>66</v>
      </c>
      <c r="G12624" s="5" t="s">
        <v>24</v>
      </c>
      <c r="H12624" s="5" t="s">
        <v>126</v>
      </c>
      <c r="I12624" t="s">
        <v>35</v>
      </c>
      <c r="J12624" t="s">
        <v>126</v>
      </c>
      <c r="K12624">
        <v>0</v>
      </c>
      <c r="L12624" s="5" t="s">
        <v>24404</v>
      </c>
      <c r="M12624" s="5" t="s">
        <v>28</v>
      </c>
      <c r="N12624">
        <v>9</v>
      </c>
      <c r="O12624" t="s">
        <v>147</v>
      </c>
      <c r="P12624" s="1">
        <v>45532</v>
      </c>
      <c r="Q12624" s="1">
        <v>45597</v>
      </c>
      <c r="R12624">
        <v>1464</v>
      </c>
      <c r="S12624" s="4">
        <v>7.7</v>
      </c>
      <c r="T12624" t="s">
        <v>63</v>
      </c>
    </row>
    <row r="12625" spans="1:20" x14ac:dyDescent="0.35">
      <c r="A12625" t="s">
        <v>24405</v>
      </c>
      <c r="B12625" s="5" t="s">
        <v>174</v>
      </c>
      <c r="C12625" s="6">
        <v>174479</v>
      </c>
      <c r="D12625" t="s">
        <v>22</v>
      </c>
      <c r="E12625">
        <v>174479</v>
      </c>
      <c r="F12625" s="5" t="s">
        <v>23</v>
      </c>
      <c r="G12625" s="5" t="s">
        <v>59</v>
      </c>
      <c r="H12625" s="5" t="s">
        <v>101</v>
      </c>
      <c r="I12625" t="s">
        <v>44</v>
      </c>
      <c r="J12625" t="s">
        <v>101</v>
      </c>
      <c r="K12625">
        <v>50</v>
      </c>
      <c r="L12625" s="5" t="s">
        <v>24406</v>
      </c>
      <c r="M12625" s="5" t="s">
        <v>37</v>
      </c>
      <c r="N12625">
        <v>12</v>
      </c>
      <c r="O12625" t="s">
        <v>88</v>
      </c>
      <c r="P12625" s="1">
        <v>45315</v>
      </c>
      <c r="Q12625" s="1">
        <v>45369</v>
      </c>
      <c r="R12625">
        <v>2121</v>
      </c>
      <c r="S12625" s="4">
        <v>7.5</v>
      </c>
      <c r="T12625" t="s">
        <v>103</v>
      </c>
    </row>
    <row r="12626" spans="1:20" x14ac:dyDescent="0.35">
      <c r="A12626" t="s">
        <v>24407</v>
      </c>
      <c r="B12626" s="5" t="s">
        <v>28800</v>
      </c>
      <c r="C12626" s="6">
        <v>137316</v>
      </c>
      <c r="D12626" t="s">
        <v>81</v>
      </c>
      <c r="E12626">
        <v>185377</v>
      </c>
      <c r="F12626" s="5" t="s">
        <v>66</v>
      </c>
      <c r="G12626" s="5" t="s">
        <v>24</v>
      </c>
      <c r="H12626" s="5" t="s">
        <v>82</v>
      </c>
      <c r="I12626" t="s">
        <v>26</v>
      </c>
      <c r="J12626" t="s">
        <v>151</v>
      </c>
      <c r="K12626">
        <v>50</v>
      </c>
      <c r="L12626" s="5" t="s">
        <v>24408</v>
      </c>
      <c r="M12626" s="5" t="s">
        <v>37</v>
      </c>
      <c r="N12626">
        <v>8</v>
      </c>
      <c r="O12626" t="s">
        <v>78</v>
      </c>
      <c r="P12626" s="1">
        <v>45416</v>
      </c>
      <c r="Q12626" s="1">
        <v>45456</v>
      </c>
      <c r="R12626">
        <v>2081</v>
      </c>
      <c r="S12626" s="4">
        <v>9.3000000000000007</v>
      </c>
      <c r="T12626" t="s">
        <v>95</v>
      </c>
    </row>
    <row r="12627" spans="1:20" x14ac:dyDescent="0.35">
      <c r="A12627" t="s">
        <v>24409</v>
      </c>
      <c r="B12627" s="5" t="s">
        <v>100</v>
      </c>
      <c r="C12627" s="6">
        <v>160330</v>
      </c>
      <c r="D12627" t="s">
        <v>22</v>
      </c>
      <c r="E12627">
        <v>160330</v>
      </c>
      <c r="F12627" s="5" t="s">
        <v>66</v>
      </c>
      <c r="G12627" s="5" t="s">
        <v>51</v>
      </c>
      <c r="H12627" s="5" t="s">
        <v>68</v>
      </c>
      <c r="I12627" t="s">
        <v>44</v>
      </c>
      <c r="J12627" t="s">
        <v>68</v>
      </c>
      <c r="K12627">
        <v>100</v>
      </c>
      <c r="L12627" s="5" t="s">
        <v>24410</v>
      </c>
      <c r="M12627" s="5" t="s">
        <v>37</v>
      </c>
      <c r="N12627">
        <v>7</v>
      </c>
      <c r="O12627" t="s">
        <v>88</v>
      </c>
      <c r="P12627" s="1">
        <v>45387</v>
      </c>
      <c r="Q12627" s="1">
        <v>45426</v>
      </c>
      <c r="R12627">
        <v>1371</v>
      </c>
      <c r="S12627" s="4">
        <v>5.6</v>
      </c>
      <c r="T12627" t="s">
        <v>30</v>
      </c>
    </row>
    <row r="12628" spans="1:20" x14ac:dyDescent="0.35">
      <c r="A12628" t="s">
        <v>24411</v>
      </c>
      <c r="B12628" s="5" t="s">
        <v>28802</v>
      </c>
      <c r="C12628" s="6">
        <v>41342</v>
      </c>
      <c r="D12628" t="s">
        <v>22</v>
      </c>
      <c r="E12628">
        <v>41342</v>
      </c>
      <c r="F12628" s="5" t="s">
        <v>50</v>
      </c>
      <c r="G12628" s="5" t="s">
        <v>51</v>
      </c>
      <c r="H12628" s="5" t="s">
        <v>157</v>
      </c>
      <c r="I12628" t="s">
        <v>35</v>
      </c>
      <c r="J12628" t="s">
        <v>97</v>
      </c>
      <c r="K12628">
        <v>100</v>
      </c>
      <c r="L12628" s="5" t="s">
        <v>24412</v>
      </c>
      <c r="M12628" s="5" t="s">
        <v>37</v>
      </c>
      <c r="N12628">
        <v>3</v>
      </c>
      <c r="O12628" t="s">
        <v>131</v>
      </c>
      <c r="P12628" s="1">
        <v>45734</v>
      </c>
      <c r="Q12628" s="1">
        <v>45792</v>
      </c>
      <c r="R12628">
        <v>1068</v>
      </c>
      <c r="S12628" s="4">
        <v>6.3</v>
      </c>
      <c r="T12628" t="s">
        <v>89</v>
      </c>
    </row>
    <row r="12629" spans="1:20" x14ac:dyDescent="0.35">
      <c r="A12629" t="s">
        <v>24413</v>
      </c>
      <c r="B12629" s="5" t="s">
        <v>179</v>
      </c>
      <c r="C12629" s="6">
        <v>31869</v>
      </c>
      <c r="D12629" t="s">
        <v>22</v>
      </c>
      <c r="E12629">
        <v>31869</v>
      </c>
      <c r="F12629" s="5" t="s">
        <v>58</v>
      </c>
      <c r="G12629" s="5" t="s">
        <v>42</v>
      </c>
      <c r="H12629" s="5" t="s">
        <v>157</v>
      </c>
      <c r="I12629" t="s">
        <v>44</v>
      </c>
      <c r="J12629" t="s">
        <v>157</v>
      </c>
      <c r="K12629">
        <v>100</v>
      </c>
      <c r="L12629" s="5" t="s">
        <v>24414</v>
      </c>
      <c r="M12629" s="5" t="s">
        <v>28</v>
      </c>
      <c r="N12629">
        <v>1</v>
      </c>
      <c r="O12629" t="s">
        <v>131</v>
      </c>
      <c r="P12629" s="1">
        <v>45607</v>
      </c>
      <c r="Q12629" s="1">
        <v>45677</v>
      </c>
      <c r="R12629">
        <v>2218</v>
      </c>
      <c r="S12629" s="4">
        <v>5.2</v>
      </c>
      <c r="T12629" t="s">
        <v>38</v>
      </c>
    </row>
    <row r="12630" spans="1:20" x14ac:dyDescent="0.35">
      <c r="A12630" t="s">
        <v>24415</v>
      </c>
      <c r="B12630" s="5" t="s">
        <v>179</v>
      </c>
      <c r="C12630" s="6">
        <v>190329</v>
      </c>
      <c r="D12630" t="s">
        <v>22</v>
      </c>
      <c r="E12630">
        <v>190329</v>
      </c>
      <c r="F12630" s="5" t="s">
        <v>66</v>
      </c>
      <c r="G12630" s="5" t="s">
        <v>51</v>
      </c>
      <c r="H12630" s="5" t="s">
        <v>101</v>
      </c>
      <c r="I12630" t="s">
        <v>35</v>
      </c>
      <c r="J12630" t="s">
        <v>247</v>
      </c>
      <c r="K12630">
        <v>0</v>
      </c>
      <c r="L12630" s="5" t="s">
        <v>24416</v>
      </c>
      <c r="M12630" s="5" t="s">
        <v>54</v>
      </c>
      <c r="N12630">
        <v>5</v>
      </c>
      <c r="O12630" t="s">
        <v>147</v>
      </c>
      <c r="P12630" s="1">
        <v>45430</v>
      </c>
      <c r="Q12630" s="1">
        <v>45447</v>
      </c>
      <c r="R12630">
        <v>615</v>
      </c>
      <c r="S12630" s="4">
        <v>8</v>
      </c>
      <c r="T12630" t="s">
        <v>89</v>
      </c>
    </row>
    <row r="12631" spans="1:20" x14ac:dyDescent="0.35">
      <c r="A12631" t="s">
        <v>24417</v>
      </c>
      <c r="B12631" s="5" t="s">
        <v>28802</v>
      </c>
      <c r="C12631" s="6">
        <v>80831</v>
      </c>
      <c r="D12631" t="s">
        <v>22</v>
      </c>
      <c r="E12631">
        <v>80831</v>
      </c>
      <c r="F12631" s="5" t="s">
        <v>58</v>
      </c>
      <c r="G12631" s="5" t="s">
        <v>59</v>
      </c>
      <c r="H12631" s="5" t="s">
        <v>52</v>
      </c>
      <c r="I12631" t="s">
        <v>35</v>
      </c>
      <c r="J12631" t="s">
        <v>52</v>
      </c>
      <c r="K12631">
        <v>50</v>
      </c>
      <c r="L12631" s="5" t="s">
        <v>24418</v>
      </c>
      <c r="M12631" s="5" t="s">
        <v>37</v>
      </c>
      <c r="N12631">
        <v>1</v>
      </c>
      <c r="O12631" t="s">
        <v>78</v>
      </c>
      <c r="P12631" s="1">
        <v>45474</v>
      </c>
      <c r="Q12631" s="1">
        <v>45493</v>
      </c>
      <c r="R12631">
        <v>1907</v>
      </c>
      <c r="S12631" s="4">
        <v>7.2</v>
      </c>
      <c r="T12631" t="s">
        <v>38</v>
      </c>
    </row>
    <row r="12632" spans="1:20" x14ac:dyDescent="0.35">
      <c r="A12632" t="s">
        <v>24419</v>
      </c>
      <c r="B12632" s="5" t="s">
        <v>28799</v>
      </c>
      <c r="C12632" s="6">
        <v>102054</v>
      </c>
      <c r="D12632" t="s">
        <v>22</v>
      </c>
      <c r="E12632">
        <v>102054</v>
      </c>
      <c r="F12632" s="5" t="s">
        <v>66</v>
      </c>
      <c r="G12632" s="5" t="s">
        <v>59</v>
      </c>
      <c r="H12632" s="5" t="s">
        <v>25</v>
      </c>
      <c r="I12632" t="s">
        <v>44</v>
      </c>
      <c r="J12632" t="s">
        <v>25</v>
      </c>
      <c r="K12632">
        <v>100</v>
      </c>
      <c r="L12632" s="5" t="s">
        <v>24420</v>
      </c>
      <c r="M12632" s="5" t="s">
        <v>37</v>
      </c>
      <c r="N12632">
        <v>7</v>
      </c>
      <c r="O12632" t="s">
        <v>147</v>
      </c>
      <c r="P12632" s="1">
        <v>45738</v>
      </c>
      <c r="Q12632" s="1">
        <v>45766</v>
      </c>
      <c r="R12632">
        <v>1223</v>
      </c>
      <c r="S12632" s="4">
        <v>9.1999999999999993</v>
      </c>
      <c r="T12632" t="s">
        <v>153</v>
      </c>
    </row>
    <row r="12633" spans="1:20" x14ac:dyDescent="0.35">
      <c r="A12633" t="s">
        <v>24421</v>
      </c>
      <c r="B12633" s="5" t="s">
        <v>49</v>
      </c>
      <c r="C12633" s="6">
        <v>198047</v>
      </c>
      <c r="D12633" t="s">
        <v>22</v>
      </c>
      <c r="E12633">
        <v>198047</v>
      </c>
      <c r="F12633" s="5" t="s">
        <v>23</v>
      </c>
      <c r="G12633" s="5" t="s">
        <v>24</v>
      </c>
      <c r="H12633" s="5" t="s">
        <v>165</v>
      </c>
      <c r="I12633" t="s">
        <v>26</v>
      </c>
      <c r="J12633" t="s">
        <v>165</v>
      </c>
      <c r="K12633">
        <v>100</v>
      </c>
      <c r="L12633" s="5" t="s">
        <v>19506</v>
      </c>
      <c r="M12633" s="5" t="s">
        <v>37</v>
      </c>
      <c r="N12633">
        <v>12</v>
      </c>
      <c r="O12633" t="s">
        <v>112</v>
      </c>
      <c r="P12633" s="1">
        <v>45439</v>
      </c>
      <c r="Q12633" s="1">
        <v>45488</v>
      </c>
      <c r="R12633">
        <v>1391</v>
      </c>
      <c r="S12633" s="4">
        <v>6.6</v>
      </c>
      <c r="T12633" t="s">
        <v>118</v>
      </c>
    </row>
    <row r="12634" spans="1:20" x14ac:dyDescent="0.35">
      <c r="A12634" t="s">
        <v>24422</v>
      </c>
      <c r="B12634" s="5" t="s">
        <v>217</v>
      </c>
      <c r="C12634" s="6">
        <v>70324</v>
      </c>
      <c r="D12634" t="s">
        <v>22</v>
      </c>
      <c r="E12634">
        <v>70324</v>
      </c>
      <c r="F12634" s="5" t="s">
        <v>58</v>
      </c>
      <c r="G12634" s="5" t="s">
        <v>42</v>
      </c>
      <c r="H12634" s="5" t="s">
        <v>101</v>
      </c>
      <c r="I12634" t="s">
        <v>26</v>
      </c>
      <c r="J12634" t="s">
        <v>101</v>
      </c>
      <c r="K12634">
        <v>0</v>
      </c>
      <c r="L12634" s="5" t="s">
        <v>24423</v>
      </c>
      <c r="M12634" s="5" t="s">
        <v>70</v>
      </c>
      <c r="N12634">
        <v>0</v>
      </c>
      <c r="O12634" t="s">
        <v>131</v>
      </c>
      <c r="P12634" s="1">
        <v>45375</v>
      </c>
      <c r="Q12634" s="1">
        <v>45445</v>
      </c>
      <c r="R12634">
        <v>578</v>
      </c>
      <c r="S12634" s="4">
        <v>9.9</v>
      </c>
      <c r="T12634" t="s">
        <v>153</v>
      </c>
    </row>
    <row r="12635" spans="1:20" x14ac:dyDescent="0.35">
      <c r="A12635" t="s">
        <v>24424</v>
      </c>
      <c r="B12635" s="5" t="s">
        <v>73</v>
      </c>
      <c r="C12635" s="6">
        <v>61593</v>
      </c>
      <c r="D12635" t="s">
        <v>22</v>
      </c>
      <c r="E12635">
        <v>61593</v>
      </c>
      <c r="F12635" s="5" t="s">
        <v>58</v>
      </c>
      <c r="G12635" s="5" t="s">
        <v>51</v>
      </c>
      <c r="H12635" s="5" t="s">
        <v>129</v>
      </c>
      <c r="I12635" t="s">
        <v>26</v>
      </c>
      <c r="J12635" t="s">
        <v>129</v>
      </c>
      <c r="K12635">
        <v>0</v>
      </c>
      <c r="L12635" s="5" t="s">
        <v>2163</v>
      </c>
      <c r="M12635" s="5" t="s">
        <v>28</v>
      </c>
      <c r="N12635">
        <v>0</v>
      </c>
      <c r="O12635" t="s">
        <v>135</v>
      </c>
      <c r="P12635" s="1">
        <v>45488</v>
      </c>
      <c r="Q12635" s="1">
        <v>45534</v>
      </c>
      <c r="R12635">
        <v>2459</v>
      </c>
      <c r="S12635" s="4">
        <v>7.4</v>
      </c>
      <c r="T12635" t="s">
        <v>210</v>
      </c>
    </row>
    <row r="12636" spans="1:20" x14ac:dyDescent="0.35">
      <c r="A12636" t="s">
        <v>24425</v>
      </c>
      <c r="B12636" s="5" t="s">
        <v>217</v>
      </c>
      <c r="C12636" s="6">
        <v>225178</v>
      </c>
      <c r="D12636" t="s">
        <v>41</v>
      </c>
      <c r="E12636">
        <v>191401</v>
      </c>
      <c r="F12636" s="5" t="s">
        <v>23</v>
      </c>
      <c r="G12636" s="5" t="s">
        <v>51</v>
      </c>
      <c r="H12636" s="5" t="s">
        <v>151</v>
      </c>
      <c r="I12636" t="s">
        <v>26</v>
      </c>
      <c r="J12636" t="s">
        <v>151</v>
      </c>
      <c r="K12636">
        <v>100</v>
      </c>
      <c r="L12636" s="5" t="s">
        <v>24426</v>
      </c>
      <c r="M12636" s="5" t="s">
        <v>70</v>
      </c>
      <c r="N12636">
        <v>17</v>
      </c>
      <c r="O12636" t="s">
        <v>112</v>
      </c>
      <c r="P12636" s="1">
        <v>45483</v>
      </c>
      <c r="Q12636" s="1">
        <v>45517</v>
      </c>
      <c r="R12636">
        <v>1008</v>
      </c>
      <c r="S12636" s="4">
        <v>7.2</v>
      </c>
      <c r="T12636" t="s">
        <v>243</v>
      </c>
    </row>
    <row r="12637" spans="1:20" x14ac:dyDescent="0.35">
      <c r="A12637" t="s">
        <v>24427</v>
      </c>
      <c r="B12637" s="5" t="s">
        <v>91</v>
      </c>
      <c r="C12637" s="6">
        <v>119102</v>
      </c>
      <c r="D12637" t="s">
        <v>74</v>
      </c>
      <c r="E12637">
        <v>148878</v>
      </c>
      <c r="F12637" s="5" t="s">
        <v>66</v>
      </c>
      <c r="G12637" s="5" t="s">
        <v>51</v>
      </c>
      <c r="H12637" s="5" t="s">
        <v>75</v>
      </c>
      <c r="I12637" t="s">
        <v>26</v>
      </c>
      <c r="J12637" t="s">
        <v>75</v>
      </c>
      <c r="K12637">
        <v>50</v>
      </c>
      <c r="L12637" s="5" t="s">
        <v>24428</v>
      </c>
      <c r="M12637" s="5" t="s">
        <v>54</v>
      </c>
      <c r="N12637">
        <v>9</v>
      </c>
      <c r="O12637" t="s">
        <v>107</v>
      </c>
      <c r="P12637" s="1">
        <v>45729</v>
      </c>
      <c r="Q12637" s="1">
        <v>45788</v>
      </c>
      <c r="R12637">
        <v>687</v>
      </c>
      <c r="S12637" s="4">
        <v>8.1</v>
      </c>
      <c r="T12637" t="s">
        <v>210</v>
      </c>
    </row>
    <row r="12638" spans="1:20" x14ac:dyDescent="0.35">
      <c r="A12638" t="s">
        <v>24429</v>
      </c>
      <c r="B12638" s="5" t="s">
        <v>28802</v>
      </c>
      <c r="C12638" s="6">
        <v>188552</v>
      </c>
      <c r="D12638" t="s">
        <v>22</v>
      </c>
      <c r="E12638">
        <v>188552</v>
      </c>
      <c r="F12638" s="5" t="s">
        <v>23</v>
      </c>
      <c r="G12638" s="5" t="s">
        <v>42</v>
      </c>
      <c r="H12638" s="5" t="s">
        <v>52</v>
      </c>
      <c r="I12638" t="s">
        <v>44</v>
      </c>
      <c r="J12638" t="s">
        <v>52</v>
      </c>
      <c r="K12638">
        <v>0</v>
      </c>
      <c r="L12638" s="5" t="s">
        <v>24430</v>
      </c>
      <c r="M12638" s="5" t="s">
        <v>28</v>
      </c>
      <c r="N12638">
        <v>10</v>
      </c>
      <c r="O12638" t="s">
        <v>46</v>
      </c>
      <c r="P12638" s="1">
        <v>45763</v>
      </c>
      <c r="Q12638" s="1">
        <v>45805</v>
      </c>
      <c r="R12638">
        <v>1801</v>
      </c>
      <c r="S12638" s="4">
        <v>7.3</v>
      </c>
      <c r="T12638" t="s">
        <v>243</v>
      </c>
    </row>
    <row r="12639" spans="1:20" x14ac:dyDescent="0.35">
      <c r="A12639" t="s">
        <v>24431</v>
      </c>
      <c r="B12639" s="5" t="s">
        <v>32</v>
      </c>
      <c r="C12639" s="6">
        <v>226063</v>
      </c>
      <c r="D12639" t="s">
        <v>120</v>
      </c>
      <c r="E12639">
        <v>203457</v>
      </c>
      <c r="F12639" s="5" t="s">
        <v>66</v>
      </c>
      <c r="G12639" s="5" t="s">
        <v>42</v>
      </c>
      <c r="H12639" s="5" t="s">
        <v>121</v>
      </c>
      <c r="I12639" t="s">
        <v>35</v>
      </c>
      <c r="J12639" t="s">
        <v>768</v>
      </c>
      <c r="K12639">
        <v>0</v>
      </c>
      <c r="L12639" s="5" t="s">
        <v>14541</v>
      </c>
      <c r="M12639" s="5" t="s">
        <v>70</v>
      </c>
      <c r="N12639">
        <v>5</v>
      </c>
      <c r="O12639" t="s">
        <v>71</v>
      </c>
      <c r="P12639" s="1">
        <v>45711</v>
      </c>
      <c r="Q12639" s="1">
        <v>45754</v>
      </c>
      <c r="R12639">
        <v>1020</v>
      </c>
      <c r="S12639" s="4">
        <v>5.0999999999999996</v>
      </c>
      <c r="T12639" t="s">
        <v>89</v>
      </c>
    </row>
    <row r="12640" spans="1:20" x14ac:dyDescent="0.35">
      <c r="A12640" t="s">
        <v>24432</v>
      </c>
      <c r="B12640" s="5" t="s">
        <v>28799</v>
      </c>
      <c r="C12640" s="6">
        <v>62015</v>
      </c>
      <c r="D12640" t="s">
        <v>22</v>
      </c>
      <c r="E12640">
        <v>62015</v>
      </c>
      <c r="F12640" s="5" t="s">
        <v>50</v>
      </c>
      <c r="G12640" s="5" t="s">
        <v>42</v>
      </c>
      <c r="H12640" s="5" t="s">
        <v>191</v>
      </c>
      <c r="I12640" t="s">
        <v>44</v>
      </c>
      <c r="J12640" t="s">
        <v>191</v>
      </c>
      <c r="K12640">
        <v>50</v>
      </c>
      <c r="L12640" s="5" t="s">
        <v>24433</v>
      </c>
      <c r="M12640" s="5" t="s">
        <v>54</v>
      </c>
      <c r="N12640">
        <v>3</v>
      </c>
      <c r="O12640" t="s">
        <v>71</v>
      </c>
      <c r="P12640" s="1">
        <v>45604</v>
      </c>
      <c r="Q12640" s="1">
        <v>45654</v>
      </c>
      <c r="R12640">
        <v>1879</v>
      </c>
      <c r="S12640" s="4">
        <v>9.1999999999999993</v>
      </c>
      <c r="T12640" t="s">
        <v>55</v>
      </c>
    </row>
    <row r="12641" spans="1:20" x14ac:dyDescent="0.35">
      <c r="A12641" t="s">
        <v>24434</v>
      </c>
      <c r="B12641" s="5" t="s">
        <v>49</v>
      </c>
      <c r="C12641" s="6">
        <v>93014</v>
      </c>
      <c r="D12641" t="s">
        <v>74</v>
      </c>
      <c r="E12641">
        <v>116268</v>
      </c>
      <c r="F12641" s="5" t="s">
        <v>50</v>
      </c>
      <c r="G12641" s="5" t="s">
        <v>59</v>
      </c>
      <c r="H12641" s="5" t="s">
        <v>75</v>
      </c>
      <c r="I12641" t="s">
        <v>26</v>
      </c>
      <c r="J12641" t="s">
        <v>75</v>
      </c>
      <c r="K12641">
        <v>0</v>
      </c>
      <c r="L12641" s="5" t="s">
        <v>24435</v>
      </c>
      <c r="M12641" s="5" t="s">
        <v>54</v>
      </c>
      <c r="N12641">
        <v>3</v>
      </c>
      <c r="O12641" t="s">
        <v>135</v>
      </c>
      <c r="P12641" s="1">
        <v>45577</v>
      </c>
      <c r="Q12641" s="1">
        <v>45601</v>
      </c>
      <c r="R12641">
        <v>1673</v>
      </c>
      <c r="S12641" s="4">
        <v>8.5</v>
      </c>
      <c r="T12641" t="s">
        <v>38</v>
      </c>
    </row>
    <row r="12642" spans="1:20" x14ac:dyDescent="0.35">
      <c r="A12642" t="s">
        <v>24436</v>
      </c>
      <c r="B12642" s="5" t="s">
        <v>28800</v>
      </c>
      <c r="C12642" s="6">
        <v>128718</v>
      </c>
      <c r="D12642" t="s">
        <v>65</v>
      </c>
      <c r="E12642">
        <v>167333</v>
      </c>
      <c r="F12642" s="5" t="s">
        <v>66</v>
      </c>
      <c r="G12642" s="5" t="s">
        <v>24</v>
      </c>
      <c r="H12642" s="5" t="s">
        <v>67</v>
      </c>
      <c r="I12642" t="s">
        <v>26</v>
      </c>
      <c r="J12642" t="s">
        <v>67</v>
      </c>
      <c r="K12642">
        <v>50</v>
      </c>
      <c r="L12642" s="5" t="s">
        <v>24437</v>
      </c>
      <c r="M12642" s="5" t="s">
        <v>28</v>
      </c>
      <c r="N12642">
        <v>7</v>
      </c>
      <c r="O12642" t="s">
        <v>172</v>
      </c>
      <c r="P12642" s="1">
        <v>45641</v>
      </c>
      <c r="Q12642" s="1">
        <v>45691</v>
      </c>
      <c r="R12642">
        <v>669</v>
      </c>
      <c r="S12642" s="4">
        <v>9.6</v>
      </c>
      <c r="T12642" t="s">
        <v>108</v>
      </c>
    </row>
    <row r="12643" spans="1:20" x14ac:dyDescent="0.35">
      <c r="A12643" t="s">
        <v>24438</v>
      </c>
      <c r="B12643" s="5" t="s">
        <v>40</v>
      </c>
      <c r="C12643" s="6">
        <v>66805</v>
      </c>
      <c r="D12643" t="s">
        <v>41</v>
      </c>
      <c r="E12643">
        <v>56784</v>
      </c>
      <c r="F12643" s="5" t="s">
        <v>58</v>
      </c>
      <c r="G12643" s="5" t="s">
        <v>42</v>
      </c>
      <c r="H12643" s="5" t="s">
        <v>151</v>
      </c>
      <c r="I12643" t="s">
        <v>26</v>
      </c>
      <c r="J12643" t="s">
        <v>304</v>
      </c>
      <c r="K12643">
        <v>0</v>
      </c>
      <c r="L12643" s="5" t="s">
        <v>24439</v>
      </c>
      <c r="M12643" s="5" t="s">
        <v>28</v>
      </c>
      <c r="N12643">
        <v>1</v>
      </c>
      <c r="O12643" t="s">
        <v>141</v>
      </c>
      <c r="P12643" s="1">
        <v>45314</v>
      </c>
      <c r="Q12643" s="1">
        <v>45345</v>
      </c>
      <c r="R12643">
        <v>554</v>
      </c>
      <c r="S12643" s="4">
        <v>5.2</v>
      </c>
      <c r="T12643" t="s">
        <v>108</v>
      </c>
    </row>
    <row r="12644" spans="1:20" x14ac:dyDescent="0.35">
      <c r="A12644" t="s">
        <v>24440</v>
      </c>
      <c r="B12644" s="5" t="s">
        <v>145</v>
      </c>
      <c r="C12644" s="6">
        <v>90978</v>
      </c>
      <c r="D12644" t="s">
        <v>22</v>
      </c>
      <c r="E12644">
        <v>90978</v>
      </c>
      <c r="F12644" s="5" t="s">
        <v>58</v>
      </c>
      <c r="G12644" s="5" t="s">
        <v>59</v>
      </c>
      <c r="H12644" s="5" t="s">
        <v>68</v>
      </c>
      <c r="I12644" t="s">
        <v>44</v>
      </c>
      <c r="J12644" t="s">
        <v>68</v>
      </c>
      <c r="K12644">
        <v>50</v>
      </c>
      <c r="L12644" s="5" t="s">
        <v>24441</v>
      </c>
      <c r="M12644" s="5" t="s">
        <v>37</v>
      </c>
      <c r="N12644">
        <v>1</v>
      </c>
      <c r="O12644" t="s">
        <v>62</v>
      </c>
      <c r="P12644" s="1">
        <v>45457</v>
      </c>
      <c r="Q12644" s="1">
        <v>45508</v>
      </c>
      <c r="R12644">
        <v>2462</v>
      </c>
      <c r="S12644" s="4">
        <v>8.6</v>
      </c>
      <c r="T12644" t="s">
        <v>63</v>
      </c>
    </row>
    <row r="12645" spans="1:20" x14ac:dyDescent="0.35">
      <c r="A12645" t="s">
        <v>24442</v>
      </c>
      <c r="B12645" s="5" t="s">
        <v>21</v>
      </c>
      <c r="C12645" s="6">
        <v>139567</v>
      </c>
      <c r="D12645" t="s">
        <v>22</v>
      </c>
      <c r="E12645">
        <v>139567</v>
      </c>
      <c r="F12645" s="5" t="s">
        <v>66</v>
      </c>
      <c r="G12645" s="5" t="s">
        <v>24</v>
      </c>
      <c r="H12645" s="5" t="s">
        <v>129</v>
      </c>
      <c r="I12645" t="s">
        <v>35</v>
      </c>
      <c r="J12645" t="s">
        <v>129</v>
      </c>
      <c r="K12645">
        <v>0</v>
      </c>
      <c r="L12645" s="5" t="s">
        <v>24443</v>
      </c>
      <c r="M12645" s="5" t="s">
        <v>28</v>
      </c>
      <c r="N12645">
        <v>5</v>
      </c>
      <c r="O12645" t="s">
        <v>112</v>
      </c>
      <c r="P12645" s="1">
        <v>45613</v>
      </c>
      <c r="Q12645" s="1">
        <v>45631</v>
      </c>
      <c r="R12645">
        <v>1020</v>
      </c>
      <c r="S12645" s="4">
        <v>9.1</v>
      </c>
      <c r="T12645" t="s">
        <v>136</v>
      </c>
    </row>
    <row r="12646" spans="1:20" x14ac:dyDescent="0.35">
      <c r="A12646" t="s">
        <v>24444</v>
      </c>
      <c r="B12646" s="5" t="s">
        <v>91</v>
      </c>
      <c r="C12646" s="6">
        <v>133001</v>
      </c>
      <c r="D12646" t="s">
        <v>22</v>
      </c>
      <c r="E12646">
        <v>133001</v>
      </c>
      <c r="F12646" s="5" t="s">
        <v>50</v>
      </c>
      <c r="G12646" s="5" t="s">
        <v>51</v>
      </c>
      <c r="H12646" s="5" t="s">
        <v>97</v>
      </c>
      <c r="I12646" t="s">
        <v>26</v>
      </c>
      <c r="J12646" t="s">
        <v>97</v>
      </c>
      <c r="K12646">
        <v>100</v>
      </c>
      <c r="L12646" s="5" t="s">
        <v>9559</v>
      </c>
      <c r="M12646" s="5" t="s">
        <v>70</v>
      </c>
      <c r="N12646">
        <v>3</v>
      </c>
      <c r="O12646" t="s">
        <v>112</v>
      </c>
      <c r="P12646" s="1">
        <v>45384</v>
      </c>
      <c r="Q12646" s="1">
        <v>45444</v>
      </c>
      <c r="R12646">
        <v>731</v>
      </c>
      <c r="S12646" s="4">
        <v>7.5</v>
      </c>
      <c r="T12646" t="s">
        <v>63</v>
      </c>
    </row>
    <row r="12647" spans="1:20" x14ac:dyDescent="0.35">
      <c r="A12647" t="s">
        <v>24445</v>
      </c>
      <c r="B12647" s="5" t="s">
        <v>28799</v>
      </c>
      <c r="C12647" s="6">
        <v>117366</v>
      </c>
      <c r="D12647" t="s">
        <v>41</v>
      </c>
      <c r="E12647">
        <v>99761</v>
      </c>
      <c r="F12647" s="5" t="s">
        <v>66</v>
      </c>
      <c r="G12647" s="5" t="s">
        <v>59</v>
      </c>
      <c r="H12647" s="5" t="s">
        <v>126</v>
      </c>
      <c r="I12647" t="s">
        <v>44</v>
      </c>
      <c r="J12647" t="s">
        <v>126</v>
      </c>
      <c r="K12647">
        <v>100</v>
      </c>
      <c r="L12647" s="5" t="s">
        <v>24446</v>
      </c>
      <c r="M12647" s="5" t="s">
        <v>37</v>
      </c>
      <c r="N12647">
        <v>5</v>
      </c>
      <c r="O12647" t="s">
        <v>167</v>
      </c>
      <c r="P12647" s="1">
        <v>45695</v>
      </c>
      <c r="Q12647" s="1">
        <v>45739</v>
      </c>
      <c r="R12647">
        <v>1523</v>
      </c>
      <c r="S12647" s="4">
        <v>8.1</v>
      </c>
      <c r="T12647" t="s">
        <v>47</v>
      </c>
    </row>
    <row r="12648" spans="1:20" x14ac:dyDescent="0.35">
      <c r="A12648" t="s">
        <v>24447</v>
      </c>
      <c r="B12648" s="5" t="s">
        <v>91</v>
      </c>
      <c r="C12648" s="6">
        <v>56948</v>
      </c>
      <c r="D12648" t="s">
        <v>22</v>
      </c>
      <c r="E12648">
        <v>56948</v>
      </c>
      <c r="F12648" s="5" t="s">
        <v>58</v>
      </c>
      <c r="G12648" s="5" t="s">
        <v>24</v>
      </c>
      <c r="H12648" s="5" t="s">
        <v>165</v>
      </c>
      <c r="I12648" t="s">
        <v>44</v>
      </c>
      <c r="J12648" t="s">
        <v>165</v>
      </c>
      <c r="K12648">
        <v>100</v>
      </c>
      <c r="L12648" s="5" t="s">
        <v>24448</v>
      </c>
      <c r="M12648" s="5" t="s">
        <v>28</v>
      </c>
      <c r="N12648">
        <v>1</v>
      </c>
      <c r="O12648" t="s">
        <v>167</v>
      </c>
      <c r="P12648" s="1">
        <v>45751</v>
      </c>
      <c r="Q12648" s="1">
        <v>45795</v>
      </c>
      <c r="R12648">
        <v>2302</v>
      </c>
      <c r="S12648" s="4">
        <v>7.3</v>
      </c>
      <c r="T12648" t="s">
        <v>277</v>
      </c>
    </row>
    <row r="12649" spans="1:20" x14ac:dyDescent="0.35">
      <c r="A12649" t="s">
        <v>24449</v>
      </c>
      <c r="B12649" s="5" t="s">
        <v>28799</v>
      </c>
      <c r="C12649" s="6">
        <v>271210</v>
      </c>
      <c r="D12649" t="s">
        <v>65</v>
      </c>
      <c r="E12649">
        <v>352573</v>
      </c>
      <c r="F12649" s="5" t="s">
        <v>23</v>
      </c>
      <c r="G12649" s="5" t="s">
        <v>24</v>
      </c>
      <c r="H12649" s="5" t="s">
        <v>67</v>
      </c>
      <c r="I12649" t="s">
        <v>35</v>
      </c>
      <c r="J12649" t="s">
        <v>121</v>
      </c>
      <c r="K12649">
        <v>100</v>
      </c>
      <c r="L12649" s="5" t="s">
        <v>24450</v>
      </c>
      <c r="M12649" s="5" t="s">
        <v>70</v>
      </c>
      <c r="N12649">
        <v>11</v>
      </c>
      <c r="O12649" t="s">
        <v>147</v>
      </c>
      <c r="P12649" s="1">
        <v>45466</v>
      </c>
      <c r="Q12649" s="1">
        <v>45488</v>
      </c>
      <c r="R12649">
        <v>583</v>
      </c>
      <c r="S12649" s="4">
        <v>9.1999999999999993</v>
      </c>
      <c r="T12649" t="s">
        <v>38</v>
      </c>
    </row>
    <row r="12650" spans="1:20" x14ac:dyDescent="0.35">
      <c r="A12650" t="s">
        <v>24451</v>
      </c>
      <c r="B12650" s="5" t="s">
        <v>217</v>
      </c>
      <c r="C12650" s="6">
        <v>108474</v>
      </c>
      <c r="D12650" t="s">
        <v>41</v>
      </c>
      <c r="E12650">
        <v>92203</v>
      </c>
      <c r="F12650" s="5" t="s">
        <v>50</v>
      </c>
      <c r="G12650" s="5" t="s">
        <v>42</v>
      </c>
      <c r="H12650" s="5" t="s">
        <v>60</v>
      </c>
      <c r="I12650" t="s">
        <v>35</v>
      </c>
      <c r="J12650" t="s">
        <v>82</v>
      </c>
      <c r="K12650">
        <v>0</v>
      </c>
      <c r="L12650" s="5" t="s">
        <v>24452</v>
      </c>
      <c r="M12650" s="5" t="s">
        <v>70</v>
      </c>
      <c r="N12650">
        <v>3</v>
      </c>
      <c r="O12650" t="s">
        <v>88</v>
      </c>
      <c r="P12650" s="1">
        <v>45574</v>
      </c>
      <c r="Q12650" s="1">
        <v>45608</v>
      </c>
      <c r="R12650">
        <v>966</v>
      </c>
      <c r="S12650" s="4">
        <v>7.2</v>
      </c>
      <c r="T12650" t="s">
        <v>30</v>
      </c>
    </row>
    <row r="12651" spans="1:20" x14ac:dyDescent="0.35">
      <c r="A12651" t="s">
        <v>24453</v>
      </c>
      <c r="B12651" s="5" t="s">
        <v>40</v>
      </c>
      <c r="C12651" s="6">
        <v>74225</v>
      </c>
      <c r="D12651" t="s">
        <v>22</v>
      </c>
      <c r="E12651">
        <v>74225</v>
      </c>
      <c r="F12651" s="5" t="s">
        <v>50</v>
      </c>
      <c r="G12651" s="5" t="s">
        <v>24</v>
      </c>
      <c r="H12651" s="5" t="s">
        <v>129</v>
      </c>
      <c r="I12651" t="s">
        <v>26</v>
      </c>
      <c r="J12651" t="s">
        <v>129</v>
      </c>
      <c r="K12651">
        <v>0</v>
      </c>
      <c r="L12651" s="5" t="s">
        <v>24454</v>
      </c>
      <c r="M12651" s="5" t="s">
        <v>28</v>
      </c>
      <c r="N12651">
        <v>2</v>
      </c>
      <c r="O12651" t="s">
        <v>131</v>
      </c>
      <c r="P12651" s="1">
        <v>45525</v>
      </c>
      <c r="Q12651" s="1">
        <v>45578</v>
      </c>
      <c r="R12651">
        <v>1353</v>
      </c>
      <c r="S12651" s="4">
        <v>8.6999999999999993</v>
      </c>
      <c r="T12651" t="s">
        <v>89</v>
      </c>
    </row>
    <row r="12652" spans="1:20" x14ac:dyDescent="0.35">
      <c r="A12652" t="s">
        <v>24455</v>
      </c>
      <c r="B12652" s="5" t="s">
        <v>28802</v>
      </c>
      <c r="C12652" s="6">
        <v>97911</v>
      </c>
      <c r="D12652" t="s">
        <v>74</v>
      </c>
      <c r="E12652">
        <v>122389</v>
      </c>
      <c r="F12652" s="5" t="s">
        <v>66</v>
      </c>
      <c r="G12652" s="5" t="s">
        <v>24</v>
      </c>
      <c r="H12652" s="5" t="s">
        <v>75</v>
      </c>
      <c r="I12652" t="s">
        <v>44</v>
      </c>
      <c r="J12652" t="s">
        <v>75</v>
      </c>
      <c r="K12652">
        <v>0</v>
      </c>
      <c r="L12652" s="5" t="s">
        <v>24456</v>
      </c>
      <c r="M12652" s="5" t="s">
        <v>70</v>
      </c>
      <c r="N12652">
        <v>9</v>
      </c>
      <c r="O12652" t="s">
        <v>131</v>
      </c>
      <c r="P12652" s="1">
        <v>45350</v>
      </c>
      <c r="Q12652" s="1">
        <v>45382</v>
      </c>
      <c r="R12652">
        <v>2122</v>
      </c>
      <c r="S12652" s="4">
        <v>9.1</v>
      </c>
      <c r="T12652" t="s">
        <v>55</v>
      </c>
    </row>
    <row r="12653" spans="1:20" x14ac:dyDescent="0.35">
      <c r="A12653" t="s">
        <v>24457</v>
      </c>
      <c r="B12653" s="5" t="s">
        <v>100</v>
      </c>
      <c r="C12653" s="6">
        <v>87471</v>
      </c>
      <c r="D12653" t="s">
        <v>22</v>
      </c>
      <c r="E12653">
        <v>87471</v>
      </c>
      <c r="F12653" s="5" t="s">
        <v>50</v>
      </c>
      <c r="G12653" s="5" t="s">
        <v>24</v>
      </c>
      <c r="H12653" s="5" t="s">
        <v>52</v>
      </c>
      <c r="I12653" t="s">
        <v>35</v>
      </c>
      <c r="J12653" t="s">
        <v>52</v>
      </c>
      <c r="K12653">
        <v>50</v>
      </c>
      <c r="L12653" s="5" t="s">
        <v>24458</v>
      </c>
      <c r="M12653" s="5" t="s">
        <v>70</v>
      </c>
      <c r="N12653">
        <v>3</v>
      </c>
      <c r="O12653" t="s">
        <v>71</v>
      </c>
      <c r="P12653" s="1">
        <v>45448</v>
      </c>
      <c r="Q12653" s="1">
        <v>45462</v>
      </c>
      <c r="R12653">
        <v>831</v>
      </c>
      <c r="S12653" s="4">
        <v>5.3</v>
      </c>
      <c r="T12653" t="s">
        <v>277</v>
      </c>
    </row>
    <row r="12654" spans="1:20" x14ac:dyDescent="0.35">
      <c r="A12654" t="s">
        <v>24459</v>
      </c>
      <c r="B12654" s="5" t="s">
        <v>73</v>
      </c>
      <c r="C12654" s="6">
        <v>66358</v>
      </c>
      <c r="D12654" t="s">
        <v>22</v>
      </c>
      <c r="E12654">
        <v>66358</v>
      </c>
      <c r="F12654" s="5" t="s">
        <v>50</v>
      </c>
      <c r="G12654" s="5" t="s">
        <v>51</v>
      </c>
      <c r="H12654" s="5" t="s">
        <v>165</v>
      </c>
      <c r="I12654" t="s">
        <v>26</v>
      </c>
      <c r="J12654" t="s">
        <v>76</v>
      </c>
      <c r="K12654">
        <v>0</v>
      </c>
      <c r="L12654" s="5" t="s">
        <v>24460</v>
      </c>
      <c r="M12654" s="5" t="s">
        <v>70</v>
      </c>
      <c r="N12654">
        <v>3</v>
      </c>
      <c r="O12654" t="s">
        <v>29</v>
      </c>
      <c r="P12654" s="1">
        <v>45430</v>
      </c>
      <c r="Q12654" s="1">
        <v>45498</v>
      </c>
      <c r="R12654">
        <v>1793</v>
      </c>
      <c r="S12654" s="4">
        <v>8.5</v>
      </c>
      <c r="T12654" t="s">
        <v>118</v>
      </c>
    </row>
    <row r="12655" spans="1:20" x14ac:dyDescent="0.35">
      <c r="A12655" t="s">
        <v>24461</v>
      </c>
      <c r="B12655" s="5" t="s">
        <v>28802</v>
      </c>
      <c r="C12655" s="6">
        <v>67502</v>
      </c>
      <c r="D12655" t="s">
        <v>22</v>
      </c>
      <c r="E12655">
        <v>67502</v>
      </c>
      <c r="F12655" s="5" t="s">
        <v>58</v>
      </c>
      <c r="G12655" s="5" t="s">
        <v>42</v>
      </c>
      <c r="H12655" s="5" t="s">
        <v>129</v>
      </c>
      <c r="I12655" t="s">
        <v>35</v>
      </c>
      <c r="J12655" t="s">
        <v>129</v>
      </c>
      <c r="K12655">
        <v>50</v>
      </c>
      <c r="L12655" s="5" t="s">
        <v>24462</v>
      </c>
      <c r="M12655" s="5" t="s">
        <v>28</v>
      </c>
      <c r="N12655">
        <v>0</v>
      </c>
      <c r="O12655" t="s">
        <v>112</v>
      </c>
      <c r="P12655" s="1">
        <v>45300</v>
      </c>
      <c r="Q12655" s="1">
        <v>45321</v>
      </c>
      <c r="R12655">
        <v>2491</v>
      </c>
      <c r="S12655" s="4">
        <v>7</v>
      </c>
      <c r="T12655" t="s">
        <v>55</v>
      </c>
    </row>
    <row r="12656" spans="1:20" x14ac:dyDescent="0.35">
      <c r="A12656" t="s">
        <v>24463</v>
      </c>
      <c r="B12656" s="5" t="s">
        <v>28802</v>
      </c>
      <c r="C12656" s="6">
        <v>84581</v>
      </c>
      <c r="D12656" t="s">
        <v>22</v>
      </c>
      <c r="E12656">
        <v>84581</v>
      </c>
      <c r="F12656" s="5" t="s">
        <v>50</v>
      </c>
      <c r="G12656" s="5" t="s">
        <v>51</v>
      </c>
      <c r="H12656" s="5" t="s">
        <v>129</v>
      </c>
      <c r="I12656" t="s">
        <v>26</v>
      </c>
      <c r="J12656" t="s">
        <v>129</v>
      </c>
      <c r="K12656">
        <v>50</v>
      </c>
      <c r="L12656" s="5" t="s">
        <v>20063</v>
      </c>
      <c r="M12656" s="5" t="s">
        <v>54</v>
      </c>
      <c r="N12656">
        <v>2</v>
      </c>
      <c r="O12656" t="s">
        <v>135</v>
      </c>
      <c r="P12656" s="1">
        <v>45575</v>
      </c>
      <c r="Q12656" s="1">
        <v>45647</v>
      </c>
      <c r="R12656">
        <v>1998</v>
      </c>
      <c r="S12656" s="4">
        <v>10</v>
      </c>
      <c r="T12656" t="s">
        <v>103</v>
      </c>
    </row>
    <row r="12657" spans="1:20" x14ac:dyDescent="0.35">
      <c r="A12657" t="s">
        <v>24464</v>
      </c>
      <c r="B12657" s="5" t="s">
        <v>179</v>
      </c>
      <c r="C12657" s="6">
        <v>94615</v>
      </c>
      <c r="D12657" t="s">
        <v>22</v>
      </c>
      <c r="E12657">
        <v>94615</v>
      </c>
      <c r="F12657" s="5" t="s">
        <v>58</v>
      </c>
      <c r="G12657" s="5" t="s">
        <v>59</v>
      </c>
      <c r="H12657" s="5" t="s">
        <v>101</v>
      </c>
      <c r="I12657" t="s">
        <v>26</v>
      </c>
      <c r="J12657" t="s">
        <v>101</v>
      </c>
      <c r="K12657">
        <v>0</v>
      </c>
      <c r="L12657" s="5" t="s">
        <v>24465</v>
      </c>
      <c r="M12657" s="5" t="s">
        <v>28</v>
      </c>
      <c r="N12657">
        <v>0</v>
      </c>
      <c r="O12657" t="s">
        <v>85</v>
      </c>
      <c r="P12657" s="1">
        <v>45555</v>
      </c>
      <c r="Q12657" s="1">
        <v>45623</v>
      </c>
      <c r="R12657">
        <v>2355</v>
      </c>
      <c r="S12657" s="4">
        <v>5.3</v>
      </c>
      <c r="T12657" t="s">
        <v>243</v>
      </c>
    </row>
    <row r="12658" spans="1:20" x14ac:dyDescent="0.35">
      <c r="A12658" t="s">
        <v>24466</v>
      </c>
      <c r="B12658" s="5" t="s">
        <v>49</v>
      </c>
      <c r="C12658" s="6">
        <v>126277</v>
      </c>
      <c r="D12658" t="s">
        <v>41</v>
      </c>
      <c r="E12658">
        <v>107335</v>
      </c>
      <c r="F12658" s="5" t="s">
        <v>66</v>
      </c>
      <c r="G12658" s="5" t="s">
        <v>51</v>
      </c>
      <c r="H12658" s="5" t="s">
        <v>126</v>
      </c>
      <c r="I12658" t="s">
        <v>44</v>
      </c>
      <c r="J12658" t="s">
        <v>299</v>
      </c>
      <c r="K12658">
        <v>100</v>
      </c>
      <c r="L12658" s="5" t="s">
        <v>24467</v>
      </c>
      <c r="M12658" s="5" t="s">
        <v>70</v>
      </c>
      <c r="N12658">
        <v>9</v>
      </c>
      <c r="O12658" t="s">
        <v>172</v>
      </c>
      <c r="P12658" s="1">
        <v>45744</v>
      </c>
      <c r="Q12658" s="1">
        <v>45790</v>
      </c>
      <c r="R12658">
        <v>1919</v>
      </c>
      <c r="S12658" s="4">
        <v>6.5</v>
      </c>
      <c r="T12658" t="s">
        <v>210</v>
      </c>
    </row>
    <row r="12659" spans="1:20" x14ac:dyDescent="0.35">
      <c r="A12659" t="s">
        <v>24468</v>
      </c>
      <c r="B12659" s="5" t="s">
        <v>179</v>
      </c>
      <c r="C12659" s="6">
        <v>108046</v>
      </c>
      <c r="D12659" t="s">
        <v>41</v>
      </c>
      <c r="E12659">
        <v>91839</v>
      </c>
      <c r="F12659" s="5" t="s">
        <v>50</v>
      </c>
      <c r="G12659" s="5" t="s">
        <v>59</v>
      </c>
      <c r="H12659" s="5" t="s">
        <v>126</v>
      </c>
      <c r="I12659" t="s">
        <v>26</v>
      </c>
      <c r="J12659" t="s">
        <v>126</v>
      </c>
      <c r="K12659">
        <v>100</v>
      </c>
      <c r="L12659" s="5" t="s">
        <v>24469</v>
      </c>
      <c r="M12659" s="5" t="s">
        <v>70</v>
      </c>
      <c r="N12659">
        <v>4</v>
      </c>
      <c r="O12659" t="s">
        <v>85</v>
      </c>
      <c r="P12659" s="1">
        <v>45587</v>
      </c>
      <c r="Q12659" s="1">
        <v>45645</v>
      </c>
      <c r="R12659">
        <v>2301</v>
      </c>
      <c r="S12659" s="4">
        <v>9.5</v>
      </c>
      <c r="T12659" t="s">
        <v>118</v>
      </c>
    </row>
    <row r="12660" spans="1:20" x14ac:dyDescent="0.35">
      <c r="A12660" t="s">
        <v>24470</v>
      </c>
      <c r="B12660" s="5" t="s">
        <v>28800</v>
      </c>
      <c r="C12660" s="6">
        <v>214302</v>
      </c>
      <c r="D12660" t="s">
        <v>41</v>
      </c>
      <c r="E12660">
        <v>182157</v>
      </c>
      <c r="F12660" s="5" t="s">
        <v>23</v>
      </c>
      <c r="G12660" s="5" t="s">
        <v>59</v>
      </c>
      <c r="H12660" s="5" t="s">
        <v>126</v>
      </c>
      <c r="I12660" t="s">
        <v>44</v>
      </c>
      <c r="J12660" t="s">
        <v>126</v>
      </c>
      <c r="K12660">
        <v>50</v>
      </c>
      <c r="L12660" s="5" t="s">
        <v>24471</v>
      </c>
      <c r="M12660" s="5" t="s">
        <v>28</v>
      </c>
      <c r="N12660">
        <v>16</v>
      </c>
      <c r="O12660" t="s">
        <v>167</v>
      </c>
      <c r="P12660" s="1">
        <v>45770</v>
      </c>
      <c r="Q12660" s="1">
        <v>45796</v>
      </c>
      <c r="R12660">
        <v>1213</v>
      </c>
      <c r="S12660" s="4">
        <v>8.9</v>
      </c>
      <c r="T12660" t="s">
        <v>118</v>
      </c>
    </row>
    <row r="12661" spans="1:20" x14ac:dyDescent="0.35">
      <c r="A12661" t="s">
        <v>24472</v>
      </c>
      <c r="B12661" s="5" t="s">
        <v>32</v>
      </c>
      <c r="C12661" s="6">
        <v>60614</v>
      </c>
      <c r="D12661" t="s">
        <v>22</v>
      </c>
      <c r="E12661">
        <v>60614</v>
      </c>
      <c r="F12661" s="5" t="s">
        <v>58</v>
      </c>
      <c r="G12661" s="5" t="s">
        <v>51</v>
      </c>
      <c r="H12661" s="5" t="s">
        <v>52</v>
      </c>
      <c r="I12661" t="s">
        <v>44</v>
      </c>
      <c r="J12661" t="s">
        <v>291</v>
      </c>
      <c r="K12661">
        <v>100</v>
      </c>
      <c r="L12661" s="5" t="s">
        <v>24473</v>
      </c>
      <c r="M12661" s="5" t="s">
        <v>54</v>
      </c>
      <c r="N12661">
        <v>0</v>
      </c>
      <c r="O12661" t="s">
        <v>131</v>
      </c>
      <c r="P12661" s="1">
        <v>45346</v>
      </c>
      <c r="Q12661" s="1">
        <v>45410</v>
      </c>
      <c r="R12661">
        <v>2024</v>
      </c>
      <c r="S12661" s="4">
        <v>7</v>
      </c>
      <c r="T12661" t="s">
        <v>63</v>
      </c>
    </row>
    <row r="12662" spans="1:20" x14ac:dyDescent="0.35">
      <c r="A12662" t="s">
        <v>24474</v>
      </c>
      <c r="B12662" s="5" t="s">
        <v>57</v>
      </c>
      <c r="C12662" s="6">
        <v>126247</v>
      </c>
      <c r="D12662" t="s">
        <v>65</v>
      </c>
      <c r="E12662">
        <v>164121</v>
      </c>
      <c r="F12662" s="5" t="s">
        <v>66</v>
      </c>
      <c r="G12662" s="5" t="s">
        <v>59</v>
      </c>
      <c r="H12662" s="5" t="s">
        <v>67</v>
      </c>
      <c r="I12662" t="s">
        <v>44</v>
      </c>
      <c r="J12662" t="s">
        <v>67</v>
      </c>
      <c r="K12662">
        <v>100</v>
      </c>
      <c r="L12662" s="5" t="s">
        <v>24475</v>
      </c>
      <c r="M12662" s="5" t="s">
        <v>70</v>
      </c>
      <c r="N12662">
        <v>8</v>
      </c>
      <c r="O12662" t="s">
        <v>62</v>
      </c>
      <c r="P12662" s="1">
        <v>45576</v>
      </c>
      <c r="Q12662" s="1">
        <v>45604</v>
      </c>
      <c r="R12662">
        <v>1708</v>
      </c>
      <c r="S12662" s="4">
        <v>6.3</v>
      </c>
      <c r="T12662" t="s">
        <v>210</v>
      </c>
    </row>
    <row r="12663" spans="1:20" x14ac:dyDescent="0.35">
      <c r="A12663" t="s">
        <v>24476</v>
      </c>
      <c r="B12663" s="5" t="s">
        <v>28802</v>
      </c>
      <c r="C12663" s="6">
        <v>153207</v>
      </c>
      <c r="D12663" t="s">
        <v>22</v>
      </c>
      <c r="E12663">
        <v>153207</v>
      </c>
      <c r="F12663" s="5" t="s">
        <v>66</v>
      </c>
      <c r="G12663" s="5" t="s">
        <v>42</v>
      </c>
      <c r="H12663" s="5" t="s">
        <v>97</v>
      </c>
      <c r="I12663" t="s">
        <v>44</v>
      </c>
      <c r="J12663" t="s">
        <v>97</v>
      </c>
      <c r="K12663">
        <v>0</v>
      </c>
      <c r="L12663" s="5" t="s">
        <v>24477</v>
      </c>
      <c r="M12663" s="5" t="s">
        <v>37</v>
      </c>
      <c r="N12663">
        <v>9</v>
      </c>
      <c r="O12663" t="s">
        <v>29</v>
      </c>
      <c r="P12663" s="1">
        <v>45603</v>
      </c>
      <c r="Q12663" s="1">
        <v>45659</v>
      </c>
      <c r="R12663">
        <v>1270</v>
      </c>
      <c r="S12663" s="4">
        <v>5.6</v>
      </c>
      <c r="T12663" t="s">
        <v>89</v>
      </c>
    </row>
    <row r="12664" spans="1:20" x14ac:dyDescent="0.35">
      <c r="A12664" t="s">
        <v>24478</v>
      </c>
      <c r="B12664" s="5" t="s">
        <v>217</v>
      </c>
      <c r="C12664" s="6">
        <v>91093</v>
      </c>
      <c r="D12664" t="s">
        <v>41</v>
      </c>
      <c r="E12664">
        <v>77429</v>
      </c>
      <c r="F12664" s="5" t="s">
        <v>50</v>
      </c>
      <c r="G12664" s="5" t="s">
        <v>42</v>
      </c>
      <c r="H12664" s="5" t="s">
        <v>151</v>
      </c>
      <c r="I12664" t="s">
        <v>26</v>
      </c>
      <c r="J12664" t="s">
        <v>151</v>
      </c>
      <c r="K12664">
        <v>0</v>
      </c>
      <c r="L12664" s="5" t="s">
        <v>24479</v>
      </c>
      <c r="M12664" s="5" t="s">
        <v>54</v>
      </c>
      <c r="N12664">
        <v>4</v>
      </c>
      <c r="O12664" t="s">
        <v>71</v>
      </c>
      <c r="P12664" s="1">
        <v>45456</v>
      </c>
      <c r="Q12664" s="1">
        <v>45506</v>
      </c>
      <c r="R12664">
        <v>1465</v>
      </c>
      <c r="S12664" s="4">
        <v>7.1</v>
      </c>
      <c r="T12664" t="s">
        <v>63</v>
      </c>
    </row>
    <row r="12665" spans="1:20" x14ac:dyDescent="0.35">
      <c r="A12665" t="s">
        <v>24480</v>
      </c>
      <c r="B12665" s="5" t="s">
        <v>174</v>
      </c>
      <c r="C12665" s="6">
        <v>177639</v>
      </c>
      <c r="D12665" t="s">
        <v>22</v>
      </c>
      <c r="E12665">
        <v>177639</v>
      </c>
      <c r="F12665" s="5" t="s">
        <v>23</v>
      </c>
      <c r="G12665" s="5" t="s">
        <v>51</v>
      </c>
      <c r="H12665" s="5" t="s">
        <v>97</v>
      </c>
      <c r="I12665" t="s">
        <v>44</v>
      </c>
      <c r="J12665" t="s">
        <v>97</v>
      </c>
      <c r="K12665">
        <v>100</v>
      </c>
      <c r="L12665" s="5" t="s">
        <v>24481</v>
      </c>
      <c r="M12665" s="5" t="s">
        <v>54</v>
      </c>
      <c r="N12665">
        <v>13</v>
      </c>
      <c r="O12665" t="s">
        <v>141</v>
      </c>
      <c r="P12665" s="1">
        <v>45607</v>
      </c>
      <c r="Q12665" s="1">
        <v>45654</v>
      </c>
      <c r="R12665">
        <v>1835</v>
      </c>
      <c r="S12665" s="4">
        <v>7.9</v>
      </c>
      <c r="T12665" t="s">
        <v>136</v>
      </c>
    </row>
    <row r="12666" spans="1:20" x14ac:dyDescent="0.35">
      <c r="A12666" t="s">
        <v>24482</v>
      </c>
      <c r="B12666" s="5" t="s">
        <v>28802</v>
      </c>
      <c r="C12666" s="6">
        <v>72729</v>
      </c>
      <c r="D12666" t="s">
        <v>41</v>
      </c>
      <c r="E12666">
        <v>61820</v>
      </c>
      <c r="F12666" s="5" t="s">
        <v>58</v>
      </c>
      <c r="G12666" s="5" t="s">
        <v>24</v>
      </c>
      <c r="H12666" s="5" t="s">
        <v>126</v>
      </c>
      <c r="I12666" t="s">
        <v>26</v>
      </c>
      <c r="J12666" t="s">
        <v>126</v>
      </c>
      <c r="K12666">
        <v>50</v>
      </c>
      <c r="L12666" s="5" t="s">
        <v>24483</v>
      </c>
      <c r="M12666" s="5" t="s">
        <v>37</v>
      </c>
      <c r="N12666">
        <v>1</v>
      </c>
      <c r="O12666" t="s">
        <v>141</v>
      </c>
      <c r="P12666" s="1">
        <v>45521</v>
      </c>
      <c r="Q12666" s="1">
        <v>45542</v>
      </c>
      <c r="R12666">
        <v>1687</v>
      </c>
      <c r="S12666" s="4">
        <v>5.5</v>
      </c>
      <c r="T12666" t="s">
        <v>118</v>
      </c>
    </row>
    <row r="12667" spans="1:20" x14ac:dyDescent="0.35">
      <c r="A12667" t="s">
        <v>24484</v>
      </c>
      <c r="B12667" s="5" t="s">
        <v>145</v>
      </c>
      <c r="C12667" s="6">
        <v>231764</v>
      </c>
      <c r="D12667" t="s">
        <v>41</v>
      </c>
      <c r="E12667">
        <v>196999</v>
      </c>
      <c r="F12667" s="5" t="s">
        <v>23</v>
      </c>
      <c r="G12667" s="5" t="s">
        <v>24</v>
      </c>
      <c r="H12667" s="5" t="s">
        <v>126</v>
      </c>
      <c r="I12667" t="s">
        <v>44</v>
      </c>
      <c r="J12667" t="s">
        <v>165</v>
      </c>
      <c r="K12667">
        <v>50</v>
      </c>
      <c r="L12667" s="5" t="s">
        <v>24485</v>
      </c>
      <c r="M12667" s="5" t="s">
        <v>70</v>
      </c>
      <c r="N12667">
        <v>14</v>
      </c>
      <c r="O12667" t="s">
        <v>172</v>
      </c>
      <c r="P12667" s="1">
        <v>45501</v>
      </c>
      <c r="Q12667" s="1">
        <v>45529</v>
      </c>
      <c r="R12667">
        <v>1535</v>
      </c>
      <c r="S12667" s="4">
        <v>7.3</v>
      </c>
      <c r="T12667" t="s">
        <v>38</v>
      </c>
    </row>
    <row r="12668" spans="1:20" x14ac:dyDescent="0.35">
      <c r="A12668" t="s">
        <v>24486</v>
      </c>
      <c r="B12668" s="5" t="s">
        <v>57</v>
      </c>
      <c r="C12668" s="6">
        <v>91852</v>
      </c>
      <c r="D12668" t="s">
        <v>22</v>
      </c>
      <c r="E12668">
        <v>91852</v>
      </c>
      <c r="F12668" s="5" t="s">
        <v>50</v>
      </c>
      <c r="G12668" s="5" t="s">
        <v>59</v>
      </c>
      <c r="H12668" s="5" t="s">
        <v>191</v>
      </c>
      <c r="I12668" t="s">
        <v>26</v>
      </c>
      <c r="J12668" t="s">
        <v>165</v>
      </c>
      <c r="K12668">
        <v>50</v>
      </c>
      <c r="L12668" s="5" t="s">
        <v>24487</v>
      </c>
      <c r="M12668" s="5" t="s">
        <v>37</v>
      </c>
      <c r="N12668">
        <v>2</v>
      </c>
      <c r="O12668" t="s">
        <v>135</v>
      </c>
      <c r="P12668" s="1">
        <v>45331</v>
      </c>
      <c r="Q12668" s="1">
        <v>45349</v>
      </c>
      <c r="R12668">
        <v>876</v>
      </c>
      <c r="S12668" s="4">
        <v>6.7</v>
      </c>
      <c r="T12668" t="s">
        <v>210</v>
      </c>
    </row>
    <row r="12669" spans="1:20" x14ac:dyDescent="0.35">
      <c r="A12669" t="s">
        <v>24488</v>
      </c>
      <c r="B12669" s="5" t="s">
        <v>21</v>
      </c>
      <c r="C12669" s="6">
        <v>108220</v>
      </c>
      <c r="D12669" t="s">
        <v>22</v>
      </c>
      <c r="E12669">
        <v>108220</v>
      </c>
      <c r="F12669" s="5" t="s">
        <v>58</v>
      </c>
      <c r="G12669" s="5" t="s">
        <v>42</v>
      </c>
      <c r="H12669" s="5" t="s">
        <v>97</v>
      </c>
      <c r="I12669" t="s">
        <v>35</v>
      </c>
      <c r="J12669" t="s">
        <v>915</v>
      </c>
      <c r="K12669">
        <v>50</v>
      </c>
      <c r="L12669" s="5" t="s">
        <v>24489</v>
      </c>
      <c r="M12669" s="5" t="s">
        <v>54</v>
      </c>
      <c r="N12669">
        <v>1</v>
      </c>
      <c r="O12669" t="s">
        <v>62</v>
      </c>
      <c r="P12669" s="1">
        <v>45635</v>
      </c>
      <c r="Q12669" s="1">
        <v>45700</v>
      </c>
      <c r="R12669">
        <v>2251</v>
      </c>
      <c r="S12669" s="4">
        <v>8.5</v>
      </c>
      <c r="T12669" t="s">
        <v>210</v>
      </c>
    </row>
    <row r="12670" spans="1:20" x14ac:dyDescent="0.35">
      <c r="A12670" t="s">
        <v>24490</v>
      </c>
      <c r="B12670" s="5" t="s">
        <v>217</v>
      </c>
      <c r="C12670" s="6">
        <v>44513</v>
      </c>
      <c r="D12670" t="s">
        <v>22</v>
      </c>
      <c r="E12670">
        <v>44513</v>
      </c>
      <c r="F12670" s="5" t="s">
        <v>58</v>
      </c>
      <c r="G12670" s="5" t="s">
        <v>51</v>
      </c>
      <c r="H12670" s="5" t="s">
        <v>191</v>
      </c>
      <c r="I12670" t="s">
        <v>44</v>
      </c>
      <c r="J12670" t="s">
        <v>191</v>
      </c>
      <c r="K12670">
        <v>100</v>
      </c>
      <c r="L12670" s="5" t="s">
        <v>24491</v>
      </c>
      <c r="M12670" s="5" t="s">
        <v>70</v>
      </c>
      <c r="N12670">
        <v>0</v>
      </c>
      <c r="O12670" t="s">
        <v>131</v>
      </c>
      <c r="P12670" s="1">
        <v>45318</v>
      </c>
      <c r="Q12670" s="1">
        <v>45338</v>
      </c>
      <c r="R12670">
        <v>1799</v>
      </c>
      <c r="S12670" s="4">
        <v>6.1</v>
      </c>
      <c r="T12670" t="s">
        <v>47</v>
      </c>
    </row>
    <row r="12671" spans="1:20" x14ac:dyDescent="0.35">
      <c r="A12671" t="s">
        <v>24492</v>
      </c>
      <c r="B12671" s="5" t="s">
        <v>179</v>
      </c>
      <c r="C12671" s="6">
        <v>115978</v>
      </c>
      <c r="D12671" t="s">
        <v>22</v>
      </c>
      <c r="E12671">
        <v>115978</v>
      </c>
      <c r="F12671" s="5" t="s">
        <v>50</v>
      </c>
      <c r="G12671" s="5" t="s">
        <v>24</v>
      </c>
      <c r="H12671" s="5" t="s">
        <v>52</v>
      </c>
      <c r="I12671" t="s">
        <v>35</v>
      </c>
      <c r="J12671" t="s">
        <v>43</v>
      </c>
      <c r="K12671">
        <v>50</v>
      </c>
      <c r="L12671" s="5" t="s">
        <v>24493</v>
      </c>
      <c r="M12671" s="5" t="s">
        <v>54</v>
      </c>
      <c r="N12671">
        <v>4</v>
      </c>
      <c r="O12671" t="s">
        <v>88</v>
      </c>
      <c r="P12671" s="1">
        <v>45523</v>
      </c>
      <c r="Q12671" s="1">
        <v>45590</v>
      </c>
      <c r="R12671">
        <v>2133</v>
      </c>
      <c r="S12671" s="4">
        <v>8</v>
      </c>
      <c r="T12671" t="s">
        <v>95</v>
      </c>
    </row>
    <row r="12672" spans="1:20" x14ac:dyDescent="0.35">
      <c r="A12672" t="s">
        <v>24494</v>
      </c>
      <c r="B12672" s="5" t="s">
        <v>28802</v>
      </c>
      <c r="C12672" s="6">
        <v>60623</v>
      </c>
      <c r="D12672" t="s">
        <v>22</v>
      </c>
      <c r="E12672">
        <v>60623</v>
      </c>
      <c r="F12672" s="5" t="s">
        <v>58</v>
      </c>
      <c r="G12672" s="5" t="s">
        <v>59</v>
      </c>
      <c r="H12672" s="5" t="s">
        <v>129</v>
      </c>
      <c r="I12672" t="s">
        <v>35</v>
      </c>
      <c r="J12672" t="s">
        <v>129</v>
      </c>
      <c r="K12672">
        <v>0</v>
      </c>
      <c r="L12672" s="5" t="s">
        <v>24495</v>
      </c>
      <c r="M12672" s="5" t="s">
        <v>28</v>
      </c>
      <c r="N12672">
        <v>0</v>
      </c>
      <c r="O12672" t="s">
        <v>172</v>
      </c>
      <c r="P12672" s="1">
        <v>45422</v>
      </c>
      <c r="Q12672" s="1">
        <v>45455</v>
      </c>
      <c r="R12672">
        <v>1778</v>
      </c>
      <c r="S12672" s="4">
        <v>8.5</v>
      </c>
      <c r="T12672" t="s">
        <v>79</v>
      </c>
    </row>
    <row r="12673" spans="1:20" x14ac:dyDescent="0.35">
      <c r="A12673" t="s">
        <v>24496</v>
      </c>
      <c r="B12673" s="5" t="s">
        <v>28800</v>
      </c>
      <c r="C12673" s="6">
        <v>193676</v>
      </c>
      <c r="D12673" t="s">
        <v>22</v>
      </c>
      <c r="E12673">
        <v>193676</v>
      </c>
      <c r="F12673" s="5" t="s">
        <v>66</v>
      </c>
      <c r="G12673" s="5" t="s">
        <v>59</v>
      </c>
      <c r="H12673" s="5" t="s">
        <v>97</v>
      </c>
      <c r="I12673" t="s">
        <v>26</v>
      </c>
      <c r="J12673" t="s">
        <v>97</v>
      </c>
      <c r="K12673">
        <v>100</v>
      </c>
      <c r="L12673" s="5" t="s">
        <v>24497</v>
      </c>
      <c r="M12673" s="5" t="s">
        <v>28</v>
      </c>
      <c r="N12673">
        <v>6</v>
      </c>
      <c r="O12673" t="s">
        <v>71</v>
      </c>
      <c r="P12673" s="1">
        <v>45356</v>
      </c>
      <c r="Q12673" s="1">
        <v>45425</v>
      </c>
      <c r="R12673">
        <v>1107</v>
      </c>
      <c r="S12673" s="4">
        <v>6.2</v>
      </c>
      <c r="T12673" t="s">
        <v>38</v>
      </c>
    </row>
    <row r="12674" spans="1:20" x14ac:dyDescent="0.35">
      <c r="A12674" t="s">
        <v>24498</v>
      </c>
      <c r="B12674" s="5" t="s">
        <v>49</v>
      </c>
      <c r="C12674" s="6">
        <v>101827</v>
      </c>
      <c r="D12674" t="s">
        <v>22</v>
      </c>
      <c r="E12674">
        <v>101827</v>
      </c>
      <c r="F12674" s="5" t="s">
        <v>50</v>
      </c>
      <c r="G12674" s="5" t="s">
        <v>42</v>
      </c>
      <c r="H12674" s="5" t="s">
        <v>68</v>
      </c>
      <c r="I12674" t="s">
        <v>44</v>
      </c>
      <c r="J12674" t="s">
        <v>68</v>
      </c>
      <c r="K12674">
        <v>100</v>
      </c>
      <c r="L12674" s="5" t="s">
        <v>24499</v>
      </c>
      <c r="M12674" s="5" t="s">
        <v>37</v>
      </c>
      <c r="N12674">
        <v>2</v>
      </c>
      <c r="O12674" t="s">
        <v>141</v>
      </c>
      <c r="P12674" s="1">
        <v>45722</v>
      </c>
      <c r="Q12674" s="1">
        <v>45782</v>
      </c>
      <c r="R12674">
        <v>1206</v>
      </c>
      <c r="S12674" s="4">
        <v>9.4</v>
      </c>
      <c r="T12674" t="s">
        <v>108</v>
      </c>
    </row>
    <row r="12675" spans="1:20" x14ac:dyDescent="0.35">
      <c r="A12675" t="s">
        <v>24500</v>
      </c>
      <c r="B12675" s="5" t="s">
        <v>73</v>
      </c>
      <c r="C12675" s="6">
        <v>90586</v>
      </c>
      <c r="D12675" t="s">
        <v>65</v>
      </c>
      <c r="E12675">
        <v>117762</v>
      </c>
      <c r="F12675" s="5" t="s">
        <v>58</v>
      </c>
      <c r="G12675" s="5" t="s">
        <v>59</v>
      </c>
      <c r="H12675" s="5" t="s">
        <v>67</v>
      </c>
      <c r="I12675" t="s">
        <v>35</v>
      </c>
      <c r="J12675" t="s">
        <v>186</v>
      </c>
      <c r="K12675">
        <v>0</v>
      </c>
      <c r="L12675" s="5" t="s">
        <v>24501</v>
      </c>
      <c r="M12675" s="5" t="s">
        <v>54</v>
      </c>
      <c r="N12675">
        <v>0</v>
      </c>
      <c r="O12675" t="s">
        <v>141</v>
      </c>
      <c r="P12675" s="1">
        <v>45313</v>
      </c>
      <c r="Q12675" s="1">
        <v>45367</v>
      </c>
      <c r="R12675">
        <v>1090</v>
      </c>
      <c r="S12675" s="4">
        <v>5.0999999999999996</v>
      </c>
      <c r="T12675" t="s">
        <v>55</v>
      </c>
    </row>
    <row r="12676" spans="1:20" x14ac:dyDescent="0.35">
      <c r="A12676" t="s">
        <v>24502</v>
      </c>
      <c r="B12676" s="5" t="s">
        <v>162</v>
      </c>
      <c r="C12676" s="6">
        <v>194601</v>
      </c>
      <c r="D12676" t="s">
        <v>74</v>
      </c>
      <c r="E12676">
        <v>243251</v>
      </c>
      <c r="F12676" s="5" t="s">
        <v>23</v>
      </c>
      <c r="G12676" s="5" t="s">
        <v>24</v>
      </c>
      <c r="H12676" s="5" t="s">
        <v>75</v>
      </c>
      <c r="I12676" t="s">
        <v>26</v>
      </c>
      <c r="J12676" t="s">
        <v>75</v>
      </c>
      <c r="K12676">
        <v>50</v>
      </c>
      <c r="L12676" s="5" t="s">
        <v>468</v>
      </c>
      <c r="M12676" s="5" t="s">
        <v>54</v>
      </c>
      <c r="N12676">
        <v>11</v>
      </c>
      <c r="O12676" t="s">
        <v>29</v>
      </c>
      <c r="P12676" s="1">
        <v>45556</v>
      </c>
      <c r="Q12676" s="1">
        <v>45581</v>
      </c>
      <c r="R12676">
        <v>1795</v>
      </c>
      <c r="S12676" s="4">
        <v>5.7</v>
      </c>
      <c r="T12676" t="s">
        <v>153</v>
      </c>
    </row>
    <row r="12677" spans="1:20" x14ac:dyDescent="0.35">
      <c r="A12677" t="s">
        <v>24503</v>
      </c>
      <c r="B12677" s="5" t="s">
        <v>40</v>
      </c>
      <c r="C12677" s="6">
        <v>382222</v>
      </c>
      <c r="D12677" t="s">
        <v>120</v>
      </c>
      <c r="E12677">
        <v>344000</v>
      </c>
      <c r="F12677" s="5" t="s">
        <v>23</v>
      </c>
      <c r="G12677" s="5" t="s">
        <v>51</v>
      </c>
      <c r="H12677" s="5" t="s">
        <v>121</v>
      </c>
      <c r="I12677" t="s">
        <v>35</v>
      </c>
      <c r="J12677" t="s">
        <v>354</v>
      </c>
      <c r="K12677">
        <v>50</v>
      </c>
      <c r="L12677" s="5" t="s">
        <v>24504</v>
      </c>
      <c r="M12677" s="5" t="s">
        <v>28</v>
      </c>
      <c r="N12677">
        <v>15</v>
      </c>
      <c r="O12677" t="s">
        <v>88</v>
      </c>
      <c r="P12677" s="1">
        <v>45436</v>
      </c>
      <c r="Q12677" s="1">
        <v>45508</v>
      </c>
      <c r="R12677">
        <v>674</v>
      </c>
      <c r="S12677" s="4">
        <v>9.9</v>
      </c>
      <c r="T12677" t="s">
        <v>243</v>
      </c>
    </row>
    <row r="12678" spans="1:20" x14ac:dyDescent="0.35">
      <c r="A12678" t="s">
        <v>24505</v>
      </c>
      <c r="B12678" s="5" t="s">
        <v>162</v>
      </c>
      <c r="C12678" s="6">
        <v>111690</v>
      </c>
      <c r="D12678" t="s">
        <v>74</v>
      </c>
      <c r="E12678">
        <v>139613</v>
      </c>
      <c r="F12678" s="5" t="s">
        <v>66</v>
      </c>
      <c r="G12678" s="5" t="s">
        <v>42</v>
      </c>
      <c r="H12678" s="5" t="s">
        <v>75</v>
      </c>
      <c r="I12678" t="s">
        <v>35</v>
      </c>
      <c r="J12678" t="s">
        <v>75</v>
      </c>
      <c r="K12678">
        <v>100</v>
      </c>
      <c r="L12678" s="5" t="s">
        <v>10287</v>
      </c>
      <c r="M12678" s="5" t="s">
        <v>70</v>
      </c>
      <c r="N12678">
        <v>5</v>
      </c>
      <c r="O12678" t="s">
        <v>29</v>
      </c>
      <c r="P12678" s="1">
        <v>45386</v>
      </c>
      <c r="Q12678" s="1">
        <v>45435</v>
      </c>
      <c r="R12678">
        <v>1034</v>
      </c>
      <c r="S12678" s="4">
        <v>6.3</v>
      </c>
      <c r="T12678" t="s">
        <v>153</v>
      </c>
    </row>
    <row r="12679" spans="1:20" x14ac:dyDescent="0.35">
      <c r="A12679" t="s">
        <v>24506</v>
      </c>
      <c r="B12679" s="5" t="s">
        <v>28800</v>
      </c>
      <c r="C12679" s="6">
        <v>74807</v>
      </c>
      <c r="D12679" t="s">
        <v>41</v>
      </c>
      <c r="E12679">
        <v>63586</v>
      </c>
      <c r="F12679" s="5" t="s">
        <v>50</v>
      </c>
      <c r="G12679" s="5" t="s">
        <v>42</v>
      </c>
      <c r="H12679" s="5" t="s">
        <v>60</v>
      </c>
      <c r="I12679" t="s">
        <v>44</v>
      </c>
      <c r="J12679" t="s">
        <v>60</v>
      </c>
      <c r="K12679">
        <v>100</v>
      </c>
      <c r="L12679" s="5" t="s">
        <v>24507</v>
      </c>
      <c r="M12679" s="5" t="s">
        <v>37</v>
      </c>
      <c r="N12679">
        <v>3</v>
      </c>
      <c r="O12679" t="s">
        <v>46</v>
      </c>
      <c r="P12679" s="1">
        <v>45554</v>
      </c>
      <c r="Q12679" s="1">
        <v>45601</v>
      </c>
      <c r="R12679">
        <v>2286</v>
      </c>
      <c r="S12679" s="4">
        <v>8.1999999999999993</v>
      </c>
      <c r="T12679" t="s">
        <v>118</v>
      </c>
    </row>
    <row r="12680" spans="1:20" x14ac:dyDescent="0.35">
      <c r="A12680" t="s">
        <v>24508</v>
      </c>
      <c r="B12680" s="5" t="s">
        <v>28800</v>
      </c>
      <c r="C12680" s="6">
        <v>68533</v>
      </c>
      <c r="D12680" t="s">
        <v>81</v>
      </c>
      <c r="E12680">
        <v>92520</v>
      </c>
      <c r="F12680" s="5" t="s">
        <v>58</v>
      </c>
      <c r="G12680" s="5" t="s">
        <v>59</v>
      </c>
      <c r="H12680" s="5" t="s">
        <v>82</v>
      </c>
      <c r="I12680" t="s">
        <v>44</v>
      </c>
      <c r="J12680" t="s">
        <v>359</v>
      </c>
      <c r="K12680">
        <v>100</v>
      </c>
      <c r="L12680" s="5" t="s">
        <v>24509</v>
      </c>
      <c r="M12680" s="5" t="s">
        <v>54</v>
      </c>
      <c r="N12680">
        <v>0</v>
      </c>
      <c r="O12680" t="s">
        <v>78</v>
      </c>
      <c r="P12680" s="1">
        <v>45518</v>
      </c>
      <c r="Q12680" s="1">
        <v>45575</v>
      </c>
      <c r="R12680">
        <v>1038</v>
      </c>
      <c r="S12680" s="4">
        <v>7.9</v>
      </c>
      <c r="T12680" t="s">
        <v>47</v>
      </c>
    </row>
    <row r="12681" spans="1:20" x14ac:dyDescent="0.35">
      <c r="A12681" t="s">
        <v>24510</v>
      </c>
      <c r="B12681" s="5" t="s">
        <v>57</v>
      </c>
      <c r="C12681" s="6">
        <v>130226</v>
      </c>
      <c r="D12681" t="s">
        <v>41</v>
      </c>
      <c r="E12681">
        <v>110692</v>
      </c>
      <c r="F12681" s="5" t="s">
        <v>66</v>
      </c>
      <c r="G12681" s="5" t="s">
        <v>42</v>
      </c>
      <c r="H12681" s="5" t="s">
        <v>126</v>
      </c>
      <c r="I12681" t="s">
        <v>35</v>
      </c>
      <c r="J12681" t="s">
        <v>126</v>
      </c>
      <c r="K12681">
        <v>100</v>
      </c>
      <c r="L12681" s="5" t="s">
        <v>24511</v>
      </c>
      <c r="M12681" s="5" t="s">
        <v>37</v>
      </c>
      <c r="N12681">
        <v>5</v>
      </c>
      <c r="O12681" t="s">
        <v>112</v>
      </c>
      <c r="P12681" s="1">
        <v>45436</v>
      </c>
      <c r="Q12681" s="1">
        <v>45465</v>
      </c>
      <c r="R12681">
        <v>513</v>
      </c>
      <c r="S12681" s="4">
        <v>5.0999999999999996</v>
      </c>
      <c r="T12681" t="s">
        <v>153</v>
      </c>
    </row>
    <row r="12682" spans="1:20" x14ac:dyDescent="0.35">
      <c r="A12682" t="s">
        <v>24512</v>
      </c>
      <c r="B12682" s="5" t="s">
        <v>162</v>
      </c>
      <c r="C12682" s="6">
        <v>112790</v>
      </c>
      <c r="D12682" t="s">
        <v>92</v>
      </c>
      <c r="E12682">
        <v>84593</v>
      </c>
      <c r="F12682" s="5" t="s">
        <v>50</v>
      </c>
      <c r="G12682" s="5" t="s">
        <v>24</v>
      </c>
      <c r="H12682" s="5" t="s">
        <v>93</v>
      </c>
      <c r="I12682" t="s">
        <v>35</v>
      </c>
      <c r="J12682" t="s">
        <v>93</v>
      </c>
      <c r="K12682">
        <v>50</v>
      </c>
      <c r="L12682" s="5" t="s">
        <v>24513</v>
      </c>
      <c r="M12682" s="5" t="s">
        <v>28</v>
      </c>
      <c r="N12682">
        <v>4</v>
      </c>
      <c r="O12682" t="s">
        <v>172</v>
      </c>
      <c r="P12682" s="1">
        <v>45716</v>
      </c>
      <c r="Q12682" s="1">
        <v>45772</v>
      </c>
      <c r="R12682">
        <v>1695</v>
      </c>
      <c r="S12682" s="4">
        <v>6</v>
      </c>
      <c r="T12682" t="s">
        <v>38</v>
      </c>
    </row>
    <row r="12683" spans="1:20" x14ac:dyDescent="0.35">
      <c r="A12683" t="s">
        <v>24514</v>
      </c>
      <c r="B12683" s="5" t="s">
        <v>21</v>
      </c>
      <c r="C12683" s="6">
        <v>189996</v>
      </c>
      <c r="D12683" t="s">
        <v>74</v>
      </c>
      <c r="E12683">
        <v>237495</v>
      </c>
      <c r="F12683" s="5" t="s">
        <v>23</v>
      </c>
      <c r="G12683" s="5" t="s">
        <v>24</v>
      </c>
      <c r="H12683" s="5" t="s">
        <v>75</v>
      </c>
      <c r="I12683" t="s">
        <v>35</v>
      </c>
      <c r="J12683" t="s">
        <v>60</v>
      </c>
      <c r="K12683">
        <v>100</v>
      </c>
      <c r="L12683" s="5" t="s">
        <v>24515</v>
      </c>
      <c r="M12683" s="5" t="s">
        <v>28</v>
      </c>
      <c r="N12683">
        <v>11</v>
      </c>
      <c r="O12683" t="s">
        <v>167</v>
      </c>
      <c r="P12683" s="1">
        <v>45641</v>
      </c>
      <c r="Q12683" s="1">
        <v>45685</v>
      </c>
      <c r="R12683">
        <v>1151</v>
      </c>
      <c r="S12683" s="4">
        <v>9.4</v>
      </c>
      <c r="T12683" t="s">
        <v>89</v>
      </c>
    </row>
    <row r="12684" spans="1:20" x14ac:dyDescent="0.35">
      <c r="A12684" t="s">
        <v>24516</v>
      </c>
      <c r="B12684" s="5" t="s">
        <v>28802</v>
      </c>
      <c r="C12684" s="6">
        <v>114387</v>
      </c>
      <c r="D12684" t="s">
        <v>22</v>
      </c>
      <c r="E12684">
        <v>114387</v>
      </c>
      <c r="F12684" s="5" t="s">
        <v>50</v>
      </c>
      <c r="G12684" s="5" t="s">
        <v>42</v>
      </c>
      <c r="H12684" s="5" t="s">
        <v>68</v>
      </c>
      <c r="I12684" t="s">
        <v>26</v>
      </c>
      <c r="J12684" t="s">
        <v>68</v>
      </c>
      <c r="K12684">
        <v>50</v>
      </c>
      <c r="L12684" s="5" t="s">
        <v>24517</v>
      </c>
      <c r="M12684" s="5" t="s">
        <v>54</v>
      </c>
      <c r="N12684">
        <v>4</v>
      </c>
      <c r="O12684" t="s">
        <v>147</v>
      </c>
      <c r="P12684" s="1">
        <v>45453</v>
      </c>
      <c r="Q12684" s="1">
        <v>45488</v>
      </c>
      <c r="R12684">
        <v>640</v>
      </c>
      <c r="S12684" s="4">
        <v>6.5</v>
      </c>
      <c r="T12684" t="s">
        <v>108</v>
      </c>
    </row>
    <row r="12685" spans="1:20" x14ac:dyDescent="0.35">
      <c r="A12685" t="s">
        <v>24518</v>
      </c>
      <c r="B12685" s="5" t="s">
        <v>91</v>
      </c>
      <c r="C12685" s="6">
        <v>185728</v>
      </c>
      <c r="D12685" t="s">
        <v>120</v>
      </c>
      <c r="E12685">
        <v>167155</v>
      </c>
      <c r="F12685" s="5" t="s">
        <v>66</v>
      </c>
      <c r="G12685" s="5" t="s">
        <v>51</v>
      </c>
      <c r="H12685" s="5" t="s">
        <v>121</v>
      </c>
      <c r="I12685" t="s">
        <v>44</v>
      </c>
      <c r="J12685" t="s">
        <v>121</v>
      </c>
      <c r="K12685">
        <v>50</v>
      </c>
      <c r="L12685" s="5" t="s">
        <v>24519</v>
      </c>
      <c r="M12685" s="5" t="s">
        <v>54</v>
      </c>
      <c r="N12685">
        <v>7</v>
      </c>
      <c r="O12685" t="s">
        <v>71</v>
      </c>
      <c r="P12685" s="1">
        <v>45316</v>
      </c>
      <c r="Q12685" s="1">
        <v>45330</v>
      </c>
      <c r="R12685">
        <v>2147</v>
      </c>
      <c r="S12685" s="4">
        <v>8.6999999999999993</v>
      </c>
      <c r="T12685" t="s">
        <v>79</v>
      </c>
    </row>
    <row r="12686" spans="1:20" x14ac:dyDescent="0.35">
      <c r="A12686" t="s">
        <v>24520</v>
      </c>
      <c r="B12686" s="5" t="s">
        <v>49</v>
      </c>
      <c r="C12686" s="6">
        <v>142898</v>
      </c>
      <c r="D12686" t="s">
        <v>41</v>
      </c>
      <c r="E12686">
        <v>121463</v>
      </c>
      <c r="F12686" s="5" t="s">
        <v>23</v>
      </c>
      <c r="G12686" s="5" t="s">
        <v>24</v>
      </c>
      <c r="H12686" s="5" t="s">
        <v>60</v>
      </c>
      <c r="I12686" t="s">
        <v>26</v>
      </c>
      <c r="J12686" t="s">
        <v>60</v>
      </c>
      <c r="K12686">
        <v>50</v>
      </c>
      <c r="L12686" s="5" t="s">
        <v>24521</v>
      </c>
      <c r="M12686" s="5" t="s">
        <v>54</v>
      </c>
      <c r="N12686">
        <v>16</v>
      </c>
      <c r="O12686" t="s">
        <v>141</v>
      </c>
      <c r="P12686" s="1">
        <v>45486</v>
      </c>
      <c r="Q12686" s="1">
        <v>45518</v>
      </c>
      <c r="R12686">
        <v>1190</v>
      </c>
      <c r="S12686" s="4">
        <v>9.6</v>
      </c>
      <c r="T12686" t="s">
        <v>30</v>
      </c>
    </row>
    <row r="12687" spans="1:20" x14ac:dyDescent="0.35">
      <c r="A12687" t="s">
        <v>24522</v>
      </c>
      <c r="B12687" s="5" t="s">
        <v>179</v>
      </c>
      <c r="C12687" s="6">
        <v>84890</v>
      </c>
      <c r="D12687" t="s">
        <v>22</v>
      </c>
      <c r="E12687">
        <v>84890</v>
      </c>
      <c r="F12687" s="5" t="s">
        <v>58</v>
      </c>
      <c r="G12687" s="5" t="s">
        <v>59</v>
      </c>
      <c r="H12687" s="5" t="s">
        <v>52</v>
      </c>
      <c r="I12687" t="s">
        <v>35</v>
      </c>
      <c r="J12687" t="s">
        <v>52</v>
      </c>
      <c r="K12687">
        <v>100</v>
      </c>
      <c r="L12687" s="5" t="s">
        <v>24523</v>
      </c>
      <c r="M12687" s="5" t="s">
        <v>28</v>
      </c>
      <c r="N12687">
        <v>1</v>
      </c>
      <c r="O12687" t="s">
        <v>167</v>
      </c>
      <c r="P12687" s="1">
        <v>45505</v>
      </c>
      <c r="Q12687" s="1">
        <v>45542</v>
      </c>
      <c r="R12687">
        <v>772</v>
      </c>
      <c r="S12687" s="4">
        <v>8.6999999999999993</v>
      </c>
      <c r="T12687" t="s">
        <v>79</v>
      </c>
    </row>
    <row r="12688" spans="1:20" x14ac:dyDescent="0.35">
      <c r="A12688" t="s">
        <v>24524</v>
      </c>
      <c r="B12688" s="5" t="s">
        <v>28800</v>
      </c>
      <c r="C12688" s="6">
        <v>95220</v>
      </c>
      <c r="D12688" t="s">
        <v>33</v>
      </c>
      <c r="E12688">
        <v>10474200</v>
      </c>
      <c r="F12688" s="5" t="s">
        <v>58</v>
      </c>
      <c r="G12688" s="5" t="s">
        <v>42</v>
      </c>
      <c r="H12688" s="5" t="s">
        <v>34</v>
      </c>
      <c r="I12688" t="s">
        <v>35</v>
      </c>
      <c r="J12688" t="s">
        <v>192</v>
      </c>
      <c r="K12688">
        <v>0</v>
      </c>
      <c r="L12688" s="5" t="s">
        <v>24525</v>
      </c>
      <c r="M12688" s="5" t="s">
        <v>28</v>
      </c>
      <c r="N12688">
        <v>1</v>
      </c>
      <c r="O12688" t="s">
        <v>71</v>
      </c>
      <c r="P12688" s="1">
        <v>45727</v>
      </c>
      <c r="Q12688" s="1">
        <v>45770</v>
      </c>
      <c r="R12688">
        <v>536</v>
      </c>
      <c r="S12688" s="4">
        <v>9.8000000000000007</v>
      </c>
      <c r="T12688" t="s">
        <v>136</v>
      </c>
    </row>
    <row r="12689" spans="1:20" x14ac:dyDescent="0.35">
      <c r="A12689" t="s">
        <v>24526</v>
      </c>
      <c r="B12689" s="5" t="s">
        <v>91</v>
      </c>
      <c r="C12689" s="6">
        <v>73529</v>
      </c>
      <c r="D12689" t="s">
        <v>22</v>
      </c>
      <c r="E12689">
        <v>73529</v>
      </c>
      <c r="F12689" s="5" t="s">
        <v>58</v>
      </c>
      <c r="G12689" s="5" t="s">
        <v>59</v>
      </c>
      <c r="H12689" s="5" t="s">
        <v>68</v>
      </c>
      <c r="I12689" t="s">
        <v>26</v>
      </c>
      <c r="J12689" t="s">
        <v>467</v>
      </c>
      <c r="K12689">
        <v>0</v>
      </c>
      <c r="L12689" s="5" t="s">
        <v>24527</v>
      </c>
      <c r="M12689" s="5" t="s">
        <v>37</v>
      </c>
      <c r="N12689">
        <v>0</v>
      </c>
      <c r="O12689" t="s">
        <v>85</v>
      </c>
      <c r="P12689" s="1">
        <v>45636</v>
      </c>
      <c r="Q12689" s="1">
        <v>45684</v>
      </c>
      <c r="R12689">
        <v>979</v>
      </c>
      <c r="S12689" s="4">
        <v>9</v>
      </c>
      <c r="T12689" t="s">
        <v>63</v>
      </c>
    </row>
    <row r="12690" spans="1:20" x14ac:dyDescent="0.35">
      <c r="A12690" t="s">
        <v>24528</v>
      </c>
      <c r="B12690" s="5" t="s">
        <v>162</v>
      </c>
      <c r="C12690" s="6">
        <v>96565</v>
      </c>
      <c r="D12690" t="s">
        <v>41</v>
      </c>
      <c r="E12690">
        <v>82080</v>
      </c>
      <c r="F12690" s="5" t="s">
        <v>50</v>
      </c>
      <c r="G12690" s="5" t="s">
        <v>59</v>
      </c>
      <c r="H12690" s="5" t="s">
        <v>126</v>
      </c>
      <c r="I12690" t="s">
        <v>44</v>
      </c>
      <c r="J12690" t="s">
        <v>126</v>
      </c>
      <c r="K12690">
        <v>100</v>
      </c>
      <c r="L12690" s="5" t="s">
        <v>24529</v>
      </c>
      <c r="M12690" s="5" t="s">
        <v>37</v>
      </c>
      <c r="N12690">
        <v>4</v>
      </c>
      <c r="O12690" t="s">
        <v>71</v>
      </c>
      <c r="P12690" s="1">
        <v>45752</v>
      </c>
      <c r="Q12690" s="1">
        <v>45791</v>
      </c>
      <c r="R12690">
        <v>713</v>
      </c>
      <c r="S12690" s="4">
        <v>9.1</v>
      </c>
      <c r="T12690" t="s">
        <v>47</v>
      </c>
    </row>
    <row r="12691" spans="1:20" x14ac:dyDescent="0.35">
      <c r="A12691" t="s">
        <v>24530</v>
      </c>
      <c r="B12691" s="5" t="s">
        <v>28802</v>
      </c>
      <c r="C12691" s="6">
        <v>81266</v>
      </c>
      <c r="D12691" t="s">
        <v>22</v>
      </c>
      <c r="E12691">
        <v>81266</v>
      </c>
      <c r="F12691" s="5" t="s">
        <v>58</v>
      </c>
      <c r="G12691" s="5" t="s">
        <v>24</v>
      </c>
      <c r="H12691" s="5" t="s">
        <v>191</v>
      </c>
      <c r="I12691" t="s">
        <v>35</v>
      </c>
      <c r="J12691" t="s">
        <v>191</v>
      </c>
      <c r="K12691">
        <v>100</v>
      </c>
      <c r="L12691" s="5" t="s">
        <v>24531</v>
      </c>
      <c r="M12691" s="5" t="s">
        <v>70</v>
      </c>
      <c r="N12691">
        <v>1</v>
      </c>
      <c r="O12691" t="s">
        <v>85</v>
      </c>
      <c r="P12691" s="1">
        <v>45311</v>
      </c>
      <c r="Q12691" s="1">
        <v>45353</v>
      </c>
      <c r="R12691">
        <v>2055</v>
      </c>
      <c r="S12691" s="4">
        <v>7.2</v>
      </c>
      <c r="T12691" t="s">
        <v>38</v>
      </c>
    </row>
    <row r="12692" spans="1:20" x14ac:dyDescent="0.35">
      <c r="A12692" t="s">
        <v>24532</v>
      </c>
      <c r="B12692" s="5" t="s">
        <v>100</v>
      </c>
      <c r="C12692" s="6">
        <v>120489</v>
      </c>
      <c r="D12692" t="s">
        <v>74</v>
      </c>
      <c r="E12692">
        <v>150611</v>
      </c>
      <c r="F12692" s="5" t="s">
        <v>66</v>
      </c>
      <c r="G12692" s="5" t="s">
        <v>51</v>
      </c>
      <c r="H12692" s="5" t="s">
        <v>75</v>
      </c>
      <c r="I12692" t="s">
        <v>35</v>
      </c>
      <c r="J12692" t="s">
        <v>75</v>
      </c>
      <c r="K12692">
        <v>100</v>
      </c>
      <c r="L12692" s="5" t="s">
        <v>24533</v>
      </c>
      <c r="M12692" s="5" t="s">
        <v>70</v>
      </c>
      <c r="N12692">
        <v>8</v>
      </c>
      <c r="O12692" t="s">
        <v>167</v>
      </c>
      <c r="P12692" s="1">
        <v>45490</v>
      </c>
      <c r="Q12692" s="1">
        <v>45550</v>
      </c>
      <c r="R12692">
        <v>1009</v>
      </c>
      <c r="S12692" s="4">
        <v>9.3000000000000007</v>
      </c>
      <c r="T12692" t="s">
        <v>30</v>
      </c>
    </row>
    <row r="12693" spans="1:20" x14ac:dyDescent="0.35">
      <c r="A12693" t="s">
        <v>24534</v>
      </c>
      <c r="B12693" s="5" t="s">
        <v>145</v>
      </c>
      <c r="C12693" s="6">
        <v>160293</v>
      </c>
      <c r="D12693" t="s">
        <v>65</v>
      </c>
      <c r="E12693">
        <v>208381</v>
      </c>
      <c r="F12693" s="5" t="s">
        <v>66</v>
      </c>
      <c r="G12693" s="5" t="s">
        <v>42</v>
      </c>
      <c r="H12693" s="5" t="s">
        <v>67</v>
      </c>
      <c r="I12693" t="s">
        <v>35</v>
      </c>
      <c r="J12693" t="s">
        <v>426</v>
      </c>
      <c r="K12693">
        <v>100</v>
      </c>
      <c r="L12693" s="5" t="s">
        <v>24535</v>
      </c>
      <c r="M12693" s="5" t="s">
        <v>28</v>
      </c>
      <c r="N12693">
        <v>7</v>
      </c>
      <c r="O12693" t="s">
        <v>29</v>
      </c>
      <c r="P12693" s="1">
        <v>45411</v>
      </c>
      <c r="Q12693" s="1">
        <v>45484</v>
      </c>
      <c r="R12693">
        <v>2163</v>
      </c>
      <c r="S12693" s="4">
        <v>6.5</v>
      </c>
      <c r="T12693" t="s">
        <v>89</v>
      </c>
    </row>
    <row r="12694" spans="1:20" x14ac:dyDescent="0.35">
      <c r="A12694" t="s">
        <v>24536</v>
      </c>
      <c r="B12694" s="5" t="s">
        <v>28802</v>
      </c>
      <c r="C12694" s="6">
        <v>259694</v>
      </c>
      <c r="D12694" t="s">
        <v>74</v>
      </c>
      <c r="E12694">
        <v>324618</v>
      </c>
      <c r="F12694" s="5" t="s">
        <v>23</v>
      </c>
      <c r="G12694" s="5" t="s">
        <v>51</v>
      </c>
      <c r="H12694" s="5" t="s">
        <v>75</v>
      </c>
      <c r="I12694" t="s">
        <v>35</v>
      </c>
      <c r="J12694" t="s">
        <v>75</v>
      </c>
      <c r="K12694">
        <v>100</v>
      </c>
      <c r="L12694" s="5" t="s">
        <v>24537</v>
      </c>
      <c r="M12694" s="5" t="s">
        <v>37</v>
      </c>
      <c r="N12694">
        <v>16</v>
      </c>
      <c r="O12694" t="s">
        <v>112</v>
      </c>
      <c r="P12694" s="1">
        <v>45708</v>
      </c>
      <c r="Q12694" s="1">
        <v>45751</v>
      </c>
      <c r="R12694">
        <v>2352</v>
      </c>
      <c r="S12694" s="4">
        <v>6.2</v>
      </c>
      <c r="T12694" t="s">
        <v>30</v>
      </c>
    </row>
    <row r="12695" spans="1:20" x14ac:dyDescent="0.35">
      <c r="A12695" t="s">
        <v>24538</v>
      </c>
      <c r="B12695" s="5" t="s">
        <v>217</v>
      </c>
      <c r="C12695" s="6">
        <v>134216</v>
      </c>
      <c r="D12695" t="s">
        <v>81</v>
      </c>
      <c r="E12695">
        <v>181192</v>
      </c>
      <c r="F12695" s="5" t="s">
        <v>66</v>
      </c>
      <c r="G12695" s="5" t="s">
        <v>24</v>
      </c>
      <c r="H12695" s="5" t="s">
        <v>82</v>
      </c>
      <c r="I12695" t="s">
        <v>26</v>
      </c>
      <c r="J12695" t="s">
        <v>247</v>
      </c>
      <c r="K12695">
        <v>50</v>
      </c>
      <c r="L12695" s="5" t="s">
        <v>24539</v>
      </c>
      <c r="M12695" s="5" t="s">
        <v>28</v>
      </c>
      <c r="N12695">
        <v>7</v>
      </c>
      <c r="O12695" t="s">
        <v>88</v>
      </c>
      <c r="P12695" s="1">
        <v>45662</v>
      </c>
      <c r="Q12695" s="1">
        <v>45731</v>
      </c>
      <c r="R12695">
        <v>1073</v>
      </c>
      <c r="S12695" s="4">
        <v>5.0999999999999996</v>
      </c>
      <c r="T12695" t="s">
        <v>95</v>
      </c>
    </row>
    <row r="12696" spans="1:20" x14ac:dyDescent="0.35">
      <c r="A12696" t="s">
        <v>24540</v>
      </c>
      <c r="B12696" s="5" t="s">
        <v>91</v>
      </c>
      <c r="C12696" s="6">
        <v>70756</v>
      </c>
      <c r="D12696" t="s">
        <v>22</v>
      </c>
      <c r="E12696">
        <v>70756</v>
      </c>
      <c r="F12696" s="5" t="s">
        <v>50</v>
      </c>
      <c r="G12696" s="5" t="s">
        <v>51</v>
      </c>
      <c r="H12696" s="5" t="s">
        <v>165</v>
      </c>
      <c r="I12696" t="s">
        <v>26</v>
      </c>
      <c r="J12696" t="s">
        <v>165</v>
      </c>
      <c r="K12696">
        <v>50</v>
      </c>
      <c r="L12696" s="5" t="s">
        <v>24541</v>
      </c>
      <c r="M12696" s="5" t="s">
        <v>54</v>
      </c>
      <c r="N12696">
        <v>3</v>
      </c>
      <c r="O12696" t="s">
        <v>112</v>
      </c>
      <c r="P12696" s="1">
        <v>45452</v>
      </c>
      <c r="Q12696" s="1">
        <v>45505</v>
      </c>
      <c r="R12696">
        <v>1480</v>
      </c>
      <c r="S12696" s="4">
        <v>8.6</v>
      </c>
      <c r="T12696" t="s">
        <v>89</v>
      </c>
    </row>
    <row r="12697" spans="1:20" x14ac:dyDescent="0.35">
      <c r="A12697" t="s">
        <v>24542</v>
      </c>
      <c r="B12697" s="5" t="s">
        <v>28801</v>
      </c>
      <c r="C12697" s="6">
        <v>74648</v>
      </c>
      <c r="D12697" t="s">
        <v>22</v>
      </c>
      <c r="E12697">
        <v>74648</v>
      </c>
      <c r="F12697" s="5" t="s">
        <v>50</v>
      </c>
      <c r="G12697" s="5" t="s">
        <v>42</v>
      </c>
      <c r="H12697" s="5" t="s">
        <v>191</v>
      </c>
      <c r="I12697" t="s">
        <v>26</v>
      </c>
      <c r="J12697" t="s">
        <v>191</v>
      </c>
      <c r="K12697">
        <v>50</v>
      </c>
      <c r="L12697" s="5" t="s">
        <v>24543</v>
      </c>
      <c r="M12697" s="5" t="s">
        <v>28</v>
      </c>
      <c r="N12697">
        <v>2</v>
      </c>
      <c r="O12697" t="s">
        <v>112</v>
      </c>
      <c r="P12697" s="1">
        <v>45509</v>
      </c>
      <c r="Q12697" s="1">
        <v>45553</v>
      </c>
      <c r="R12697">
        <v>581</v>
      </c>
      <c r="S12697" s="4">
        <v>5.5</v>
      </c>
      <c r="T12697" t="s">
        <v>30</v>
      </c>
    </row>
    <row r="12698" spans="1:20" x14ac:dyDescent="0.35">
      <c r="A12698" t="s">
        <v>24544</v>
      </c>
      <c r="B12698" s="5" t="s">
        <v>100</v>
      </c>
      <c r="C12698" s="6">
        <v>62208</v>
      </c>
      <c r="D12698" t="s">
        <v>41</v>
      </c>
      <c r="E12698">
        <v>52877</v>
      </c>
      <c r="F12698" s="5" t="s">
        <v>58</v>
      </c>
      <c r="G12698" s="5" t="s">
        <v>59</v>
      </c>
      <c r="H12698" s="5" t="s">
        <v>60</v>
      </c>
      <c r="I12698" t="s">
        <v>26</v>
      </c>
      <c r="J12698" t="s">
        <v>67</v>
      </c>
      <c r="K12698">
        <v>100</v>
      </c>
      <c r="L12698" s="5" t="s">
        <v>24545</v>
      </c>
      <c r="M12698" s="5" t="s">
        <v>37</v>
      </c>
      <c r="N12698">
        <v>0</v>
      </c>
      <c r="O12698" t="s">
        <v>71</v>
      </c>
      <c r="P12698" s="1">
        <v>45328</v>
      </c>
      <c r="Q12698" s="1">
        <v>45385</v>
      </c>
      <c r="R12698">
        <v>1324</v>
      </c>
      <c r="S12698" s="4">
        <v>9.6999999999999993</v>
      </c>
      <c r="T12698" t="s">
        <v>55</v>
      </c>
    </row>
    <row r="12699" spans="1:20" x14ac:dyDescent="0.35">
      <c r="A12699" t="s">
        <v>24546</v>
      </c>
      <c r="B12699" s="5" t="s">
        <v>28802</v>
      </c>
      <c r="C12699" s="6">
        <v>127798</v>
      </c>
      <c r="D12699" t="s">
        <v>22</v>
      </c>
      <c r="E12699">
        <v>127798</v>
      </c>
      <c r="F12699" s="5" t="s">
        <v>66</v>
      </c>
      <c r="G12699" s="5" t="s">
        <v>24</v>
      </c>
      <c r="H12699" s="5" t="s">
        <v>129</v>
      </c>
      <c r="I12699" t="s">
        <v>26</v>
      </c>
      <c r="J12699" t="s">
        <v>129</v>
      </c>
      <c r="K12699">
        <v>0</v>
      </c>
      <c r="L12699" s="5" t="s">
        <v>24547</v>
      </c>
      <c r="M12699" s="5" t="s">
        <v>28</v>
      </c>
      <c r="N12699">
        <v>6</v>
      </c>
      <c r="O12699" t="s">
        <v>88</v>
      </c>
      <c r="P12699" s="1">
        <v>45642</v>
      </c>
      <c r="Q12699" s="1">
        <v>45706</v>
      </c>
      <c r="R12699">
        <v>2486</v>
      </c>
      <c r="S12699" s="4">
        <v>9.1</v>
      </c>
      <c r="T12699" t="s">
        <v>103</v>
      </c>
    </row>
    <row r="12700" spans="1:20" x14ac:dyDescent="0.35">
      <c r="A12700" t="s">
        <v>24548</v>
      </c>
      <c r="B12700" s="5" t="s">
        <v>28802</v>
      </c>
      <c r="C12700" s="6">
        <v>44314</v>
      </c>
      <c r="D12700" t="s">
        <v>22</v>
      </c>
      <c r="E12700">
        <v>44314</v>
      </c>
      <c r="F12700" s="5" t="s">
        <v>50</v>
      </c>
      <c r="G12700" s="5" t="s">
        <v>59</v>
      </c>
      <c r="H12700" s="5" t="s">
        <v>157</v>
      </c>
      <c r="I12700" t="s">
        <v>35</v>
      </c>
      <c r="J12700" t="s">
        <v>157</v>
      </c>
      <c r="K12700">
        <v>0</v>
      </c>
      <c r="L12700" s="5" t="s">
        <v>24549</v>
      </c>
      <c r="M12700" s="5" t="s">
        <v>37</v>
      </c>
      <c r="N12700">
        <v>3</v>
      </c>
      <c r="O12700" t="s">
        <v>29</v>
      </c>
      <c r="P12700" s="1">
        <v>45373</v>
      </c>
      <c r="Q12700" s="1">
        <v>45400</v>
      </c>
      <c r="R12700">
        <v>2342</v>
      </c>
      <c r="S12700" s="4">
        <v>5.3</v>
      </c>
      <c r="T12700" t="s">
        <v>108</v>
      </c>
    </row>
    <row r="12701" spans="1:20" x14ac:dyDescent="0.35">
      <c r="A12701" t="s">
        <v>24550</v>
      </c>
      <c r="B12701" s="5" t="s">
        <v>28800</v>
      </c>
      <c r="C12701" s="6">
        <v>112441</v>
      </c>
      <c r="D12701" t="s">
        <v>22</v>
      </c>
      <c r="E12701">
        <v>112441</v>
      </c>
      <c r="F12701" s="5" t="s">
        <v>66</v>
      </c>
      <c r="G12701" s="5" t="s">
        <v>59</v>
      </c>
      <c r="H12701" s="5" t="s">
        <v>25</v>
      </c>
      <c r="I12701" t="s">
        <v>44</v>
      </c>
      <c r="J12701" t="s">
        <v>25</v>
      </c>
      <c r="K12701">
        <v>100</v>
      </c>
      <c r="L12701" s="5" t="s">
        <v>24551</v>
      </c>
      <c r="M12701" s="5" t="s">
        <v>70</v>
      </c>
      <c r="N12701">
        <v>5</v>
      </c>
      <c r="O12701" t="s">
        <v>62</v>
      </c>
      <c r="P12701" s="1">
        <v>45673</v>
      </c>
      <c r="Q12701" s="1">
        <v>45712</v>
      </c>
      <c r="R12701">
        <v>1319</v>
      </c>
      <c r="S12701" s="4">
        <v>9.8000000000000007</v>
      </c>
      <c r="T12701" t="s">
        <v>38</v>
      </c>
    </row>
    <row r="12702" spans="1:20" x14ac:dyDescent="0.35">
      <c r="A12702" t="s">
        <v>24552</v>
      </c>
      <c r="B12702" s="5" t="s">
        <v>28802</v>
      </c>
      <c r="C12702" s="6">
        <v>67815</v>
      </c>
      <c r="D12702" t="s">
        <v>41</v>
      </c>
      <c r="E12702">
        <v>57643</v>
      </c>
      <c r="F12702" s="5" t="s">
        <v>58</v>
      </c>
      <c r="G12702" s="5" t="s">
        <v>24</v>
      </c>
      <c r="H12702" s="5" t="s">
        <v>126</v>
      </c>
      <c r="I12702" t="s">
        <v>44</v>
      </c>
      <c r="J12702" t="s">
        <v>101</v>
      </c>
      <c r="K12702">
        <v>0</v>
      </c>
      <c r="L12702" s="5" t="s">
        <v>24553</v>
      </c>
      <c r="M12702" s="5" t="s">
        <v>28</v>
      </c>
      <c r="N12702">
        <v>0</v>
      </c>
      <c r="O12702" t="s">
        <v>71</v>
      </c>
      <c r="P12702" s="1">
        <v>45307</v>
      </c>
      <c r="Q12702" s="1">
        <v>45341</v>
      </c>
      <c r="R12702">
        <v>1170</v>
      </c>
      <c r="S12702" s="4">
        <v>9.4</v>
      </c>
      <c r="T12702" t="s">
        <v>63</v>
      </c>
    </row>
    <row r="12703" spans="1:20" x14ac:dyDescent="0.35">
      <c r="A12703" t="s">
        <v>24554</v>
      </c>
      <c r="B12703" s="5" t="s">
        <v>28801</v>
      </c>
      <c r="C12703" s="6">
        <v>116101</v>
      </c>
      <c r="D12703" t="s">
        <v>22</v>
      </c>
      <c r="E12703">
        <v>116101</v>
      </c>
      <c r="F12703" s="5" t="s">
        <v>50</v>
      </c>
      <c r="G12703" s="5" t="s">
        <v>59</v>
      </c>
      <c r="H12703" s="5" t="s">
        <v>68</v>
      </c>
      <c r="I12703" t="s">
        <v>35</v>
      </c>
      <c r="J12703" t="s">
        <v>68</v>
      </c>
      <c r="K12703">
        <v>50</v>
      </c>
      <c r="L12703" s="5" t="s">
        <v>24555</v>
      </c>
      <c r="M12703" s="5" t="s">
        <v>70</v>
      </c>
      <c r="N12703">
        <v>4</v>
      </c>
      <c r="O12703" t="s">
        <v>172</v>
      </c>
      <c r="P12703" s="1">
        <v>45484</v>
      </c>
      <c r="Q12703" s="1">
        <v>45518</v>
      </c>
      <c r="R12703">
        <v>527</v>
      </c>
      <c r="S12703" s="4">
        <v>6.6</v>
      </c>
      <c r="T12703" t="s">
        <v>95</v>
      </c>
    </row>
    <row r="12704" spans="1:20" x14ac:dyDescent="0.35">
      <c r="A12704" t="s">
        <v>24556</v>
      </c>
      <c r="B12704" s="5" t="s">
        <v>28801</v>
      </c>
      <c r="C12704" s="6">
        <v>142224</v>
      </c>
      <c r="D12704" t="s">
        <v>41</v>
      </c>
      <c r="E12704">
        <v>120890</v>
      </c>
      <c r="F12704" s="5" t="s">
        <v>23</v>
      </c>
      <c r="G12704" s="5" t="s">
        <v>24</v>
      </c>
      <c r="H12704" s="5" t="s">
        <v>43</v>
      </c>
      <c r="I12704" t="s">
        <v>26</v>
      </c>
      <c r="J12704" t="s">
        <v>43</v>
      </c>
      <c r="K12704">
        <v>50</v>
      </c>
      <c r="L12704" s="5" t="s">
        <v>24557</v>
      </c>
      <c r="M12704" s="5" t="s">
        <v>28</v>
      </c>
      <c r="N12704">
        <v>15</v>
      </c>
      <c r="O12704" t="s">
        <v>29</v>
      </c>
      <c r="P12704" s="1">
        <v>45521</v>
      </c>
      <c r="Q12704" s="1">
        <v>45547</v>
      </c>
      <c r="R12704">
        <v>1792</v>
      </c>
      <c r="S12704" s="4">
        <v>5.2</v>
      </c>
      <c r="T12704" t="s">
        <v>38</v>
      </c>
    </row>
    <row r="12705" spans="1:20" x14ac:dyDescent="0.35">
      <c r="A12705" t="s">
        <v>24558</v>
      </c>
      <c r="B12705" s="5" t="s">
        <v>40</v>
      </c>
      <c r="C12705" s="6">
        <v>122247</v>
      </c>
      <c r="D12705" t="s">
        <v>22</v>
      </c>
      <c r="E12705">
        <v>122247</v>
      </c>
      <c r="F12705" s="5" t="s">
        <v>66</v>
      </c>
      <c r="G12705" s="5" t="s">
        <v>24</v>
      </c>
      <c r="H12705" s="5" t="s">
        <v>101</v>
      </c>
      <c r="I12705" t="s">
        <v>26</v>
      </c>
      <c r="J12705" t="s">
        <v>101</v>
      </c>
      <c r="K12705">
        <v>50</v>
      </c>
      <c r="L12705" s="5" t="s">
        <v>24559</v>
      </c>
      <c r="M12705" s="5" t="s">
        <v>70</v>
      </c>
      <c r="N12705">
        <v>5</v>
      </c>
      <c r="O12705" t="s">
        <v>112</v>
      </c>
      <c r="P12705" s="1">
        <v>45340</v>
      </c>
      <c r="Q12705" s="1">
        <v>45398</v>
      </c>
      <c r="R12705">
        <v>507</v>
      </c>
      <c r="S12705" s="4">
        <v>6.7</v>
      </c>
      <c r="T12705" t="s">
        <v>243</v>
      </c>
    </row>
    <row r="12706" spans="1:20" x14ac:dyDescent="0.35">
      <c r="A12706" t="s">
        <v>24560</v>
      </c>
      <c r="B12706" s="5" t="s">
        <v>174</v>
      </c>
      <c r="C12706" s="6">
        <v>68996</v>
      </c>
      <c r="D12706" t="s">
        <v>22</v>
      </c>
      <c r="E12706">
        <v>68996</v>
      </c>
      <c r="F12706" s="5" t="s">
        <v>66</v>
      </c>
      <c r="G12706" s="5" t="s">
        <v>24</v>
      </c>
      <c r="H12706" s="5" t="s">
        <v>157</v>
      </c>
      <c r="I12706" t="s">
        <v>35</v>
      </c>
      <c r="J12706" t="s">
        <v>157</v>
      </c>
      <c r="K12706">
        <v>100</v>
      </c>
      <c r="L12706" s="5" t="s">
        <v>439</v>
      </c>
      <c r="M12706" s="5" t="s">
        <v>37</v>
      </c>
      <c r="N12706">
        <v>5</v>
      </c>
      <c r="O12706" t="s">
        <v>135</v>
      </c>
      <c r="P12706" s="1">
        <v>45453</v>
      </c>
      <c r="Q12706" s="1">
        <v>45495</v>
      </c>
      <c r="R12706">
        <v>1239</v>
      </c>
      <c r="S12706" s="4">
        <v>5.9</v>
      </c>
      <c r="T12706" t="s">
        <v>38</v>
      </c>
    </row>
    <row r="12707" spans="1:20" x14ac:dyDescent="0.35">
      <c r="A12707" t="s">
        <v>24561</v>
      </c>
      <c r="B12707" s="5" t="s">
        <v>28802</v>
      </c>
      <c r="C12707" s="6">
        <v>58278</v>
      </c>
      <c r="D12707" t="s">
        <v>92</v>
      </c>
      <c r="E12707">
        <v>43709</v>
      </c>
      <c r="F12707" s="5" t="s">
        <v>58</v>
      </c>
      <c r="G12707" s="5" t="s">
        <v>42</v>
      </c>
      <c r="H12707" s="5" t="s">
        <v>93</v>
      </c>
      <c r="I12707" t="s">
        <v>44</v>
      </c>
      <c r="J12707" t="s">
        <v>68</v>
      </c>
      <c r="K12707">
        <v>100</v>
      </c>
      <c r="L12707" s="5" t="s">
        <v>24562</v>
      </c>
      <c r="M12707" s="5" t="s">
        <v>28</v>
      </c>
      <c r="N12707">
        <v>1</v>
      </c>
      <c r="O12707" t="s">
        <v>167</v>
      </c>
      <c r="P12707" s="1">
        <v>45520</v>
      </c>
      <c r="Q12707" s="1">
        <v>45551</v>
      </c>
      <c r="R12707">
        <v>1495</v>
      </c>
      <c r="S12707" s="4">
        <v>8.6</v>
      </c>
      <c r="T12707" t="s">
        <v>277</v>
      </c>
    </row>
    <row r="12708" spans="1:20" x14ac:dyDescent="0.35">
      <c r="A12708" t="s">
        <v>24563</v>
      </c>
      <c r="B12708" s="5" t="s">
        <v>28799</v>
      </c>
      <c r="C12708" s="6">
        <v>161500</v>
      </c>
      <c r="D12708" t="s">
        <v>81</v>
      </c>
      <c r="E12708">
        <v>218025</v>
      </c>
      <c r="F12708" s="5" t="s">
        <v>66</v>
      </c>
      <c r="G12708" s="5" t="s">
        <v>42</v>
      </c>
      <c r="H12708" s="5" t="s">
        <v>82</v>
      </c>
      <c r="I12708" t="s">
        <v>35</v>
      </c>
      <c r="J12708" t="s">
        <v>359</v>
      </c>
      <c r="K12708">
        <v>100</v>
      </c>
      <c r="L12708" s="5" t="s">
        <v>8315</v>
      </c>
      <c r="M12708" s="5" t="s">
        <v>28</v>
      </c>
      <c r="N12708">
        <v>8</v>
      </c>
      <c r="O12708" t="s">
        <v>71</v>
      </c>
      <c r="P12708" s="1">
        <v>45610</v>
      </c>
      <c r="Q12708" s="1">
        <v>45664</v>
      </c>
      <c r="R12708">
        <v>1847</v>
      </c>
      <c r="S12708" s="4">
        <v>8.1999999999999993</v>
      </c>
      <c r="T12708" t="s">
        <v>30</v>
      </c>
    </row>
    <row r="12709" spans="1:20" x14ac:dyDescent="0.35">
      <c r="A12709" t="s">
        <v>24564</v>
      </c>
      <c r="B12709" s="5" t="s">
        <v>174</v>
      </c>
      <c r="C12709" s="6">
        <v>97036</v>
      </c>
      <c r="D12709" t="s">
        <v>22</v>
      </c>
      <c r="E12709">
        <v>97036</v>
      </c>
      <c r="F12709" s="5" t="s">
        <v>58</v>
      </c>
      <c r="G12709" s="5" t="s">
        <v>24</v>
      </c>
      <c r="H12709" s="5" t="s">
        <v>97</v>
      </c>
      <c r="I12709" t="s">
        <v>35</v>
      </c>
      <c r="J12709" t="s">
        <v>93</v>
      </c>
      <c r="K12709">
        <v>0</v>
      </c>
      <c r="L12709" s="5" t="s">
        <v>24565</v>
      </c>
      <c r="M12709" s="5" t="s">
        <v>54</v>
      </c>
      <c r="N12709">
        <v>0</v>
      </c>
      <c r="O12709" t="s">
        <v>29</v>
      </c>
      <c r="P12709" s="1">
        <v>45646</v>
      </c>
      <c r="Q12709" s="1">
        <v>45708</v>
      </c>
      <c r="R12709">
        <v>1466</v>
      </c>
      <c r="S12709" s="4">
        <v>6.7</v>
      </c>
      <c r="T12709" t="s">
        <v>210</v>
      </c>
    </row>
    <row r="12710" spans="1:20" x14ac:dyDescent="0.35">
      <c r="A12710" t="s">
        <v>24566</v>
      </c>
      <c r="B12710" s="5" t="s">
        <v>28799</v>
      </c>
      <c r="C12710" s="6">
        <v>97890</v>
      </c>
      <c r="D12710" t="s">
        <v>22</v>
      </c>
      <c r="E12710">
        <v>97890</v>
      </c>
      <c r="F12710" s="5" t="s">
        <v>50</v>
      </c>
      <c r="G12710" s="5" t="s">
        <v>24</v>
      </c>
      <c r="H12710" s="5" t="s">
        <v>52</v>
      </c>
      <c r="I12710" t="s">
        <v>35</v>
      </c>
      <c r="J12710" t="s">
        <v>52</v>
      </c>
      <c r="K12710">
        <v>100</v>
      </c>
      <c r="L12710" s="5" t="s">
        <v>24567</v>
      </c>
      <c r="M12710" s="5" t="s">
        <v>54</v>
      </c>
      <c r="N12710">
        <v>2</v>
      </c>
      <c r="O12710" t="s">
        <v>147</v>
      </c>
      <c r="P12710" s="1">
        <v>45549</v>
      </c>
      <c r="Q12710" s="1">
        <v>45572</v>
      </c>
      <c r="R12710">
        <v>1422</v>
      </c>
      <c r="S12710" s="4">
        <v>9.9</v>
      </c>
      <c r="T12710" t="s">
        <v>89</v>
      </c>
    </row>
    <row r="12711" spans="1:20" x14ac:dyDescent="0.35">
      <c r="A12711" t="s">
        <v>24568</v>
      </c>
      <c r="B12711" s="5" t="s">
        <v>28799</v>
      </c>
      <c r="C12711" s="6">
        <v>192865</v>
      </c>
      <c r="D12711" t="s">
        <v>41</v>
      </c>
      <c r="E12711">
        <v>163935</v>
      </c>
      <c r="F12711" s="5" t="s">
        <v>23</v>
      </c>
      <c r="G12711" s="5" t="s">
        <v>42</v>
      </c>
      <c r="H12711" s="5" t="s">
        <v>60</v>
      </c>
      <c r="I12711" t="s">
        <v>35</v>
      </c>
      <c r="J12711" t="s">
        <v>60</v>
      </c>
      <c r="K12711">
        <v>0</v>
      </c>
      <c r="L12711" s="5" t="s">
        <v>24569</v>
      </c>
      <c r="M12711" s="5" t="s">
        <v>28</v>
      </c>
      <c r="N12711">
        <v>11</v>
      </c>
      <c r="O12711" t="s">
        <v>172</v>
      </c>
      <c r="P12711" s="1">
        <v>45485</v>
      </c>
      <c r="Q12711" s="1">
        <v>45542</v>
      </c>
      <c r="R12711">
        <v>1150</v>
      </c>
      <c r="S12711" s="4">
        <v>9.6999999999999993</v>
      </c>
      <c r="T12711" t="s">
        <v>95</v>
      </c>
    </row>
    <row r="12712" spans="1:20" x14ac:dyDescent="0.35">
      <c r="A12712" t="s">
        <v>24570</v>
      </c>
      <c r="B12712" s="5" t="s">
        <v>49</v>
      </c>
      <c r="C12712" s="6">
        <v>19662</v>
      </c>
      <c r="D12712" t="s">
        <v>22</v>
      </c>
      <c r="E12712">
        <v>19662</v>
      </c>
      <c r="F12712" s="5" t="s">
        <v>58</v>
      </c>
      <c r="G12712" s="5" t="s">
        <v>51</v>
      </c>
      <c r="H12712" s="5" t="s">
        <v>116</v>
      </c>
      <c r="I12712" t="s">
        <v>26</v>
      </c>
      <c r="J12712" t="s">
        <v>116</v>
      </c>
      <c r="K12712">
        <v>0</v>
      </c>
      <c r="L12712" s="5" t="s">
        <v>24571</v>
      </c>
      <c r="M12712" s="5" t="s">
        <v>70</v>
      </c>
      <c r="N12712">
        <v>1</v>
      </c>
      <c r="O12712" t="s">
        <v>172</v>
      </c>
      <c r="P12712" s="1">
        <v>45299</v>
      </c>
      <c r="Q12712" s="1">
        <v>45337</v>
      </c>
      <c r="R12712">
        <v>2190</v>
      </c>
      <c r="S12712" s="4">
        <v>8.6999999999999993</v>
      </c>
      <c r="T12712" t="s">
        <v>243</v>
      </c>
    </row>
    <row r="12713" spans="1:20" x14ac:dyDescent="0.35">
      <c r="A12713" t="s">
        <v>24572</v>
      </c>
      <c r="B12713" s="5" t="s">
        <v>28802</v>
      </c>
      <c r="C12713" s="6">
        <v>95674</v>
      </c>
      <c r="D12713" t="s">
        <v>22</v>
      </c>
      <c r="E12713">
        <v>95674</v>
      </c>
      <c r="F12713" s="5" t="s">
        <v>66</v>
      </c>
      <c r="G12713" s="5" t="s">
        <v>42</v>
      </c>
      <c r="H12713" s="5" t="s">
        <v>25</v>
      </c>
      <c r="I12713" t="s">
        <v>44</v>
      </c>
      <c r="J12713" t="s">
        <v>294</v>
      </c>
      <c r="K12713">
        <v>0</v>
      </c>
      <c r="L12713" s="5" t="s">
        <v>24573</v>
      </c>
      <c r="M12713" s="5" t="s">
        <v>54</v>
      </c>
      <c r="N12713">
        <v>7</v>
      </c>
      <c r="O12713" t="s">
        <v>62</v>
      </c>
      <c r="P12713" s="1">
        <v>45528</v>
      </c>
      <c r="Q12713" s="1">
        <v>45551</v>
      </c>
      <c r="R12713">
        <v>855</v>
      </c>
      <c r="S12713" s="4">
        <v>8.1</v>
      </c>
      <c r="T12713" t="s">
        <v>108</v>
      </c>
    </row>
    <row r="12714" spans="1:20" x14ac:dyDescent="0.35">
      <c r="A12714" t="s">
        <v>24574</v>
      </c>
      <c r="B12714" s="5" t="s">
        <v>32</v>
      </c>
      <c r="C12714" s="6">
        <v>83952</v>
      </c>
      <c r="D12714" t="s">
        <v>41</v>
      </c>
      <c r="E12714">
        <v>71359</v>
      </c>
      <c r="F12714" s="5" t="s">
        <v>58</v>
      </c>
      <c r="G12714" s="5" t="s">
        <v>42</v>
      </c>
      <c r="H12714" s="5" t="s">
        <v>126</v>
      </c>
      <c r="I12714" t="s">
        <v>35</v>
      </c>
      <c r="J12714" t="s">
        <v>126</v>
      </c>
      <c r="K12714">
        <v>50</v>
      </c>
      <c r="L12714" s="5" t="s">
        <v>24575</v>
      </c>
      <c r="M12714" s="5" t="s">
        <v>37</v>
      </c>
      <c r="N12714">
        <v>1</v>
      </c>
      <c r="O12714" t="s">
        <v>112</v>
      </c>
      <c r="P12714" s="1">
        <v>45679</v>
      </c>
      <c r="Q12714" s="1">
        <v>45728</v>
      </c>
      <c r="R12714">
        <v>798</v>
      </c>
      <c r="S12714" s="4">
        <v>8.3000000000000007</v>
      </c>
      <c r="T12714" t="s">
        <v>136</v>
      </c>
    </row>
    <row r="12715" spans="1:20" x14ac:dyDescent="0.35">
      <c r="A12715" t="s">
        <v>24576</v>
      </c>
      <c r="B12715" s="5" t="s">
        <v>179</v>
      </c>
      <c r="C12715" s="6">
        <v>70247</v>
      </c>
      <c r="D12715" t="s">
        <v>22</v>
      </c>
      <c r="E12715">
        <v>70247</v>
      </c>
      <c r="F12715" s="5" t="s">
        <v>58</v>
      </c>
      <c r="G12715" s="5" t="s">
        <v>24</v>
      </c>
      <c r="H12715" s="5" t="s">
        <v>129</v>
      </c>
      <c r="I12715" t="s">
        <v>44</v>
      </c>
      <c r="J12715" t="s">
        <v>129</v>
      </c>
      <c r="K12715">
        <v>0</v>
      </c>
      <c r="L12715" s="5" t="s">
        <v>24577</v>
      </c>
      <c r="M12715" s="5" t="s">
        <v>28</v>
      </c>
      <c r="N12715">
        <v>1</v>
      </c>
      <c r="O12715" t="s">
        <v>78</v>
      </c>
      <c r="P12715" s="1">
        <v>45698</v>
      </c>
      <c r="Q12715" s="1">
        <v>45763</v>
      </c>
      <c r="R12715">
        <v>2099</v>
      </c>
      <c r="S12715" s="4">
        <v>7.3</v>
      </c>
      <c r="T12715" t="s">
        <v>38</v>
      </c>
    </row>
    <row r="12716" spans="1:20" x14ac:dyDescent="0.35">
      <c r="A12716" t="s">
        <v>24578</v>
      </c>
      <c r="B12716" s="5" t="s">
        <v>49</v>
      </c>
      <c r="C12716" s="6">
        <v>194385</v>
      </c>
      <c r="D12716" t="s">
        <v>92</v>
      </c>
      <c r="E12716">
        <v>145789</v>
      </c>
      <c r="F12716" s="5" t="s">
        <v>23</v>
      </c>
      <c r="G12716" s="5" t="s">
        <v>51</v>
      </c>
      <c r="H12716" s="5" t="s">
        <v>93</v>
      </c>
      <c r="I12716" t="s">
        <v>44</v>
      </c>
      <c r="J12716" t="s">
        <v>76</v>
      </c>
      <c r="K12716">
        <v>50</v>
      </c>
      <c r="L12716" s="5" t="s">
        <v>24579</v>
      </c>
      <c r="M12716" s="5" t="s">
        <v>37</v>
      </c>
      <c r="N12716">
        <v>14</v>
      </c>
      <c r="O12716" t="s">
        <v>29</v>
      </c>
      <c r="P12716" s="1">
        <v>45754</v>
      </c>
      <c r="Q12716" s="1">
        <v>45788</v>
      </c>
      <c r="R12716">
        <v>1896</v>
      </c>
      <c r="S12716" s="4">
        <v>8.8000000000000007</v>
      </c>
      <c r="T12716" t="s">
        <v>108</v>
      </c>
    </row>
    <row r="12717" spans="1:20" x14ac:dyDescent="0.35">
      <c r="A12717" t="s">
        <v>24580</v>
      </c>
      <c r="B12717" s="5" t="s">
        <v>28800</v>
      </c>
      <c r="C12717" s="6">
        <v>50464</v>
      </c>
      <c r="D12717" t="s">
        <v>22</v>
      </c>
      <c r="E12717">
        <v>50464</v>
      </c>
      <c r="F12717" s="5" t="s">
        <v>50</v>
      </c>
      <c r="G12717" s="5" t="s">
        <v>59</v>
      </c>
      <c r="H12717" s="5" t="s">
        <v>157</v>
      </c>
      <c r="I12717" t="s">
        <v>26</v>
      </c>
      <c r="J12717" t="s">
        <v>157</v>
      </c>
      <c r="K12717">
        <v>100</v>
      </c>
      <c r="L12717" s="5" t="s">
        <v>24581</v>
      </c>
      <c r="M12717" s="5" t="s">
        <v>28</v>
      </c>
      <c r="N12717">
        <v>2</v>
      </c>
      <c r="O12717" t="s">
        <v>107</v>
      </c>
      <c r="P12717" s="1">
        <v>45607</v>
      </c>
      <c r="Q12717" s="1">
        <v>45643</v>
      </c>
      <c r="R12717">
        <v>792</v>
      </c>
      <c r="S12717" s="4">
        <v>5.9</v>
      </c>
      <c r="T12717" t="s">
        <v>136</v>
      </c>
    </row>
    <row r="12718" spans="1:20" x14ac:dyDescent="0.35">
      <c r="A12718" t="s">
        <v>24582</v>
      </c>
      <c r="B12718" s="5" t="s">
        <v>28802</v>
      </c>
      <c r="C12718" s="6">
        <v>71270</v>
      </c>
      <c r="D12718" t="s">
        <v>41</v>
      </c>
      <c r="E12718">
        <v>60580</v>
      </c>
      <c r="F12718" s="5" t="s">
        <v>58</v>
      </c>
      <c r="G12718" s="5" t="s">
        <v>51</v>
      </c>
      <c r="H12718" s="5" t="s">
        <v>126</v>
      </c>
      <c r="I12718" t="s">
        <v>44</v>
      </c>
      <c r="J12718" t="s">
        <v>126</v>
      </c>
      <c r="K12718">
        <v>0</v>
      </c>
      <c r="L12718" s="5" t="s">
        <v>15484</v>
      </c>
      <c r="M12718" s="5" t="s">
        <v>37</v>
      </c>
      <c r="N12718">
        <v>0</v>
      </c>
      <c r="O12718" t="s">
        <v>135</v>
      </c>
      <c r="P12718" s="1">
        <v>45356</v>
      </c>
      <c r="Q12718" s="1">
        <v>45379</v>
      </c>
      <c r="R12718">
        <v>2402</v>
      </c>
      <c r="S12718" s="4">
        <v>6.4</v>
      </c>
      <c r="T12718" t="s">
        <v>108</v>
      </c>
    </row>
    <row r="12719" spans="1:20" x14ac:dyDescent="0.35">
      <c r="A12719" t="s">
        <v>24583</v>
      </c>
      <c r="B12719" s="5" t="s">
        <v>162</v>
      </c>
      <c r="C12719" s="6">
        <v>243177</v>
      </c>
      <c r="D12719" t="s">
        <v>81</v>
      </c>
      <c r="E12719">
        <v>328289</v>
      </c>
      <c r="F12719" s="5" t="s">
        <v>23</v>
      </c>
      <c r="G12719" s="5" t="s">
        <v>59</v>
      </c>
      <c r="H12719" s="5" t="s">
        <v>82</v>
      </c>
      <c r="I12719" t="s">
        <v>26</v>
      </c>
      <c r="J12719" t="s">
        <v>82</v>
      </c>
      <c r="K12719">
        <v>50</v>
      </c>
      <c r="L12719" s="5" t="s">
        <v>24584</v>
      </c>
      <c r="M12719" s="5" t="s">
        <v>37</v>
      </c>
      <c r="N12719">
        <v>12</v>
      </c>
      <c r="O12719" t="s">
        <v>46</v>
      </c>
      <c r="P12719" s="1">
        <v>45600</v>
      </c>
      <c r="Q12719" s="1">
        <v>45622</v>
      </c>
      <c r="R12719">
        <v>1744</v>
      </c>
      <c r="S12719" s="4">
        <v>9.4</v>
      </c>
      <c r="T12719" t="s">
        <v>38</v>
      </c>
    </row>
    <row r="12720" spans="1:20" x14ac:dyDescent="0.35">
      <c r="A12720" t="s">
        <v>24585</v>
      </c>
      <c r="B12720" s="5" t="s">
        <v>21</v>
      </c>
      <c r="C12720" s="6">
        <v>239543</v>
      </c>
      <c r="D12720" t="s">
        <v>41</v>
      </c>
      <c r="E12720">
        <v>203612</v>
      </c>
      <c r="F12720" s="5" t="s">
        <v>23</v>
      </c>
      <c r="G12720" s="5" t="s">
        <v>51</v>
      </c>
      <c r="H12720" s="5" t="s">
        <v>151</v>
      </c>
      <c r="I12720" t="s">
        <v>26</v>
      </c>
      <c r="J12720" t="s">
        <v>116</v>
      </c>
      <c r="K12720">
        <v>0</v>
      </c>
      <c r="L12720" s="5" t="s">
        <v>24586</v>
      </c>
      <c r="M12720" s="5" t="s">
        <v>37</v>
      </c>
      <c r="N12720">
        <v>15</v>
      </c>
      <c r="O12720" t="s">
        <v>172</v>
      </c>
      <c r="P12720" s="1">
        <v>45665</v>
      </c>
      <c r="Q12720" s="1">
        <v>45734</v>
      </c>
      <c r="R12720">
        <v>2258</v>
      </c>
      <c r="S12720" s="4">
        <v>6.6</v>
      </c>
      <c r="T12720" t="s">
        <v>55</v>
      </c>
    </row>
    <row r="12721" spans="1:20" x14ac:dyDescent="0.35">
      <c r="A12721" t="s">
        <v>24587</v>
      </c>
      <c r="B12721" s="5" t="s">
        <v>91</v>
      </c>
      <c r="C12721" s="6">
        <v>53499</v>
      </c>
      <c r="D12721" t="s">
        <v>22</v>
      </c>
      <c r="E12721">
        <v>53499</v>
      </c>
      <c r="F12721" s="5" t="s">
        <v>58</v>
      </c>
      <c r="G12721" s="5" t="s">
        <v>24</v>
      </c>
      <c r="H12721" s="5" t="s">
        <v>165</v>
      </c>
      <c r="I12721" t="s">
        <v>44</v>
      </c>
      <c r="J12721" t="s">
        <v>165</v>
      </c>
      <c r="K12721">
        <v>0</v>
      </c>
      <c r="L12721" s="5" t="s">
        <v>24588</v>
      </c>
      <c r="M12721" s="5" t="s">
        <v>70</v>
      </c>
      <c r="N12721">
        <v>1</v>
      </c>
      <c r="O12721" t="s">
        <v>135</v>
      </c>
      <c r="P12721" s="1">
        <v>45750</v>
      </c>
      <c r="Q12721" s="1">
        <v>45785</v>
      </c>
      <c r="R12721">
        <v>1026</v>
      </c>
      <c r="S12721" s="4">
        <v>5.8</v>
      </c>
      <c r="T12721" t="s">
        <v>63</v>
      </c>
    </row>
    <row r="12722" spans="1:20" x14ac:dyDescent="0.35">
      <c r="A12722" t="s">
        <v>24589</v>
      </c>
      <c r="B12722" s="5" t="s">
        <v>49</v>
      </c>
      <c r="C12722" s="6">
        <v>150607</v>
      </c>
      <c r="D12722" t="s">
        <v>22</v>
      </c>
      <c r="E12722">
        <v>150607</v>
      </c>
      <c r="F12722" s="5" t="s">
        <v>23</v>
      </c>
      <c r="G12722" s="5" t="s">
        <v>59</v>
      </c>
      <c r="H12722" s="5" t="s">
        <v>191</v>
      </c>
      <c r="I12722" t="s">
        <v>26</v>
      </c>
      <c r="J12722" t="s">
        <v>191</v>
      </c>
      <c r="K12722">
        <v>50</v>
      </c>
      <c r="L12722" s="5" t="s">
        <v>11012</v>
      </c>
      <c r="M12722" s="5" t="s">
        <v>28</v>
      </c>
      <c r="N12722">
        <v>18</v>
      </c>
      <c r="O12722" t="s">
        <v>88</v>
      </c>
      <c r="P12722" s="1">
        <v>45318</v>
      </c>
      <c r="Q12722" s="1">
        <v>45390</v>
      </c>
      <c r="R12722">
        <v>2485</v>
      </c>
      <c r="S12722" s="4">
        <v>5.7</v>
      </c>
      <c r="T12722" t="s">
        <v>55</v>
      </c>
    </row>
    <row r="12723" spans="1:20" x14ac:dyDescent="0.35">
      <c r="A12723" t="s">
        <v>24590</v>
      </c>
      <c r="B12723" s="5" t="s">
        <v>162</v>
      </c>
      <c r="C12723" s="6">
        <v>79623</v>
      </c>
      <c r="D12723" t="s">
        <v>22</v>
      </c>
      <c r="E12723">
        <v>79623</v>
      </c>
      <c r="F12723" s="5" t="s">
        <v>58</v>
      </c>
      <c r="G12723" s="5" t="s">
        <v>51</v>
      </c>
      <c r="H12723" s="5" t="s">
        <v>101</v>
      </c>
      <c r="I12723" t="s">
        <v>35</v>
      </c>
      <c r="J12723" t="s">
        <v>82</v>
      </c>
      <c r="K12723">
        <v>0</v>
      </c>
      <c r="L12723" s="5" t="s">
        <v>24591</v>
      </c>
      <c r="M12723" s="5" t="s">
        <v>70</v>
      </c>
      <c r="N12723">
        <v>1</v>
      </c>
      <c r="O12723" t="s">
        <v>29</v>
      </c>
      <c r="P12723" s="1">
        <v>45455</v>
      </c>
      <c r="Q12723" s="1">
        <v>45513</v>
      </c>
      <c r="R12723">
        <v>1144</v>
      </c>
      <c r="S12723" s="4">
        <v>7.7</v>
      </c>
      <c r="T12723" t="s">
        <v>108</v>
      </c>
    </row>
    <row r="12724" spans="1:20" x14ac:dyDescent="0.35">
      <c r="A12724" t="s">
        <v>24592</v>
      </c>
      <c r="B12724" s="5" t="s">
        <v>28802</v>
      </c>
      <c r="C12724" s="6">
        <v>81308</v>
      </c>
      <c r="D12724" t="s">
        <v>22</v>
      </c>
      <c r="E12724">
        <v>81308</v>
      </c>
      <c r="F12724" s="5" t="s">
        <v>58</v>
      </c>
      <c r="G12724" s="5" t="s">
        <v>24</v>
      </c>
      <c r="H12724" s="5" t="s">
        <v>101</v>
      </c>
      <c r="I12724" t="s">
        <v>35</v>
      </c>
      <c r="J12724" t="s">
        <v>101</v>
      </c>
      <c r="K12724">
        <v>50</v>
      </c>
      <c r="L12724" s="5" t="s">
        <v>11940</v>
      </c>
      <c r="M12724" s="5" t="s">
        <v>28</v>
      </c>
      <c r="N12724">
        <v>0</v>
      </c>
      <c r="O12724" t="s">
        <v>147</v>
      </c>
      <c r="P12724" s="1">
        <v>45711</v>
      </c>
      <c r="Q12724" s="1">
        <v>45725</v>
      </c>
      <c r="R12724">
        <v>749</v>
      </c>
      <c r="S12724" s="4">
        <v>6.6</v>
      </c>
      <c r="T12724" t="s">
        <v>38</v>
      </c>
    </row>
    <row r="12725" spans="1:20" x14ac:dyDescent="0.35">
      <c r="A12725" t="s">
        <v>24593</v>
      </c>
      <c r="B12725" s="5" t="s">
        <v>32</v>
      </c>
      <c r="C12725" s="6">
        <v>123946</v>
      </c>
      <c r="D12725" t="s">
        <v>81</v>
      </c>
      <c r="E12725">
        <v>167327</v>
      </c>
      <c r="F12725" s="5" t="s">
        <v>66</v>
      </c>
      <c r="G12725" s="5" t="s">
        <v>59</v>
      </c>
      <c r="H12725" s="5" t="s">
        <v>82</v>
      </c>
      <c r="I12725" t="s">
        <v>44</v>
      </c>
      <c r="J12725" t="s">
        <v>82</v>
      </c>
      <c r="K12725">
        <v>100</v>
      </c>
      <c r="L12725" s="5" t="s">
        <v>24594</v>
      </c>
      <c r="M12725" s="5" t="s">
        <v>54</v>
      </c>
      <c r="N12725">
        <v>9</v>
      </c>
      <c r="O12725" t="s">
        <v>88</v>
      </c>
      <c r="P12725" s="1">
        <v>45310</v>
      </c>
      <c r="Q12725" s="1">
        <v>45380</v>
      </c>
      <c r="R12725">
        <v>2481</v>
      </c>
      <c r="S12725" s="4">
        <v>8.6</v>
      </c>
      <c r="T12725" t="s">
        <v>277</v>
      </c>
    </row>
    <row r="12726" spans="1:20" x14ac:dyDescent="0.35">
      <c r="A12726" t="s">
        <v>24595</v>
      </c>
      <c r="B12726" s="5" t="s">
        <v>145</v>
      </c>
      <c r="C12726" s="6">
        <v>42381</v>
      </c>
      <c r="D12726" t="s">
        <v>22</v>
      </c>
      <c r="E12726">
        <v>42381</v>
      </c>
      <c r="F12726" s="5" t="s">
        <v>66</v>
      </c>
      <c r="G12726" s="5" t="s">
        <v>42</v>
      </c>
      <c r="H12726" s="5" t="s">
        <v>116</v>
      </c>
      <c r="I12726" t="s">
        <v>44</v>
      </c>
      <c r="J12726" t="s">
        <v>768</v>
      </c>
      <c r="K12726">
        <v>0</v>
      </c>
      <c r="L12726" s="5" t="s">
        <v>24596</v>
      </c>
      <c r="M12726" s="5" t="s">
        <v>28</v>
      </c>
      <c r="N12726">
        <v>9</v>
      </c>
      <c r="O12726" t="s">
        <v>167</v>
      </c>
      <c r="P12726" s="1">
        <v>45681</v>
      </c>
      <c r="Q12726" s="1">
        <v>45738</v>
      </c>
      <c r="R12726">
        <v>1466</v>
      </c>
      <c r="S12726" s="4">
        <v>5.4</v>
      </c>
      <c r="T12726" t="s">
        <v>108</v>
      </c>
    </row>
    <row r="12727" spans="1:20" x14ac:dyDescent="0.35">
      <c r="A12727" t="s">
        <v>24597</v>
      </c>
      <c r="B12727" s="5" t="s">
        <v>174</v>
      </c>
      <c r="C12727" s="6">
        <v>35803</v>
      </c>
      <c r="D12727" t="s">
        <v>22</v>
      </c>
      <c r="E12727">
        <v>35803</v>
      </c>
      <c r="F12727" s="5" t="s">
        <v>50</v>
      </c>
      <c r="G12727" s="5" t="s">
        <v>42</v>
      </c>
      <c r="H12727" s="5" t="s">
        <v>157</v>
      </c>
      <c r="I12727" t="s">
        <v>44</v>
      </c>
      <c r="J12727" t="s">
        <v>157</v>
      </c>
      <c r="K12727">
        <v>0</v>
      </c>
      <c r="L12727" s="5" t="s">
        <v>24598</v>
      </c>
      <c r="M12727" s="5" t="s">
        <v>28</v>
      </c>
      <c r="N12727">
        <v>4</v>
      </c>
      <c r="O12727" t="s">
        <v>131</v>
      </c>
      <c r="P12727" s="1">
        <v>45447</v>
      </c>
      <c r="Q12727" s="1">
        <v>45489</v>
      </c>
      <c r="R12727">
        <v>2091</v>
      </c>
      <c r="S12727" s="4">
        <v>6.4</v>
      </c>
      <c r="T12727" t="s">
        <v>243</v>
      </c>
    </row>
    <row r="12728" spans="1:20" x14ac:dyDescent="0.35">
      <c r="A12728" t="s">
        <v>24599</v>
      </c>
      <c r="B12728" s="5" t="s">
        <v>174</v>
      </c>
      <c r="C12728" s="6">
        <v>126100</v>
      </c>
      <c r="D12728" t="s">
        <v>41</v>
      </c>
      <c r="E12728">
        <v>107185</v>
      </c>
      <c r="F12728" s="5" t="s">
        <v>66</v>
      </c>
      <c r="G12728" s="5" t="s">
        <v>59</v>
      </c>
      <c r="H12728" s="5" t="s">
        <v>126</v>
      </c>
      <c r="I12728" t="s">
        <v>35</v>
      </c>
      <c r="J12728" t="s">
        <v>126</v>
      </c>
      <c r="K12728">
        <v>50</v>
      </c>
      <c r="L12728" s="5" t="s">
        <v>24600</v>
      </c>
      <c r="M12728" s="5" t="s">
        <v>37</v>
      </c>
      <c r="N12728">
        <v>7</v>
      </c>
      <c r="O12728" t="s">
        <v>88</v>
      </c>
      <c r="P12728" s="1">
        <v>45392</v>
      </c>
      <c r="Q12728" s="1">
        <v>45436</v>
      </c>
      <c r="R12728">
        <v>2184</v>
      </c>
      <c r="S12728" s="4">
        <v>7.4</v>
      </c>
      <c r="T12728" t="s">
        <v>277</v>
      </c>
    </row>
    <row r="12729" spans="1:20" x14ac:dyDescent="0.35">
      <c r="A12729" t="s">
        <v>24601</v>
      </c>
      <c r="B12729" s="5" t="s">
        <v>217</v>
      </c>
      <c r="C12729" s="6">
        <v>138184</v>
      </c>
      <c r="D12729" t="s">
        <v>22</v>
      </c>
      <c r="E12729">
        <v>138184</v>
      </c>
      <c r="F12729" s="5" t="s">
        <v>66</v>
      </c>
      <c r="G12729" s="5" t="s">
        <v>59</v>
      </c>
      <c r="H12729" s="5" t="s">
        <v>68</v>
      </c>
      <c r="I12729" t="s">
        <v>26</v>
      </c>
      <c r="J12729" t="s">
        <v>68</v>
      </c>
      <c r="K12729">
        <v>100</v>
      </c>
      <c r="L12729" s="5" t="s">
        <v>24602</v>
      </c>
      <c r="M12729" s="5" t="s">
        <v>70</v>
      </c>
      <c r="N12729">
        <v>9</v>
      </c>
      <c r="O12729" t="s">
        <v>78</v>
      </c>
      <c r="P12729" s="1">
        <v>45746</v>
      </c>
      <c r="Q12729" s="1">
        <v>45772</v>
      </c>
      <c r="R12729">
        <v>516</v>
      </c>
      <c r="S12729" s="4">
        <v>5.2</v>
      </c>
      <c r="T12729" t="s">
        <v>243</v>
      </c>
    </row>
    <row r="12730" spans="1:20" x14ac:dyDescent="0.35">
      <c r="A12730" t="s">
        <v>24603</v>
      </c>
      <c r="B12730" s="5" t="s">
        <v>28802</v>
      </c>
      <c r="C12730" s="6">
        <v>38303</v>
      </c>
      <c r="D12730" t="s">
        <v>22</v>
      </c>
      <c r="E12730">
        <v>38303</v>
      </c>
      <c r="F12730" s="5" t="s">
        <v>50</v>
      </c>
      <c r="G12730" s="5" t="s">
        <v>59</v>
      </c>
      <c r="H12730" s="5" t="s">
        <v>116</v>
      </c>
      <c r="I12730" t="s">
        <v>26</v>
      </c>
      <c r="J12730" t="s">
        <v>116</v>
      </c>
      <c r="K12730">
        <v>50</v>
      </c>
      <c r="L12730" s="5" t="s">
        <v>24604</v>
      </c>
      <c r="M12730" s="5" t="s">
        <v>70</v>
      </c>
      <c r="N12730">
        <v>3</v>
      </c>
      <c r="O12730" t="s">
        <v>107</v>
      </c>
      <c r="P12730" s="1">
        <v>45494</v>
      </c>
      <c r="Q12730" s="1">
        <v>45531</v>
      </c>
      <c r="R12730">
        <v>1857</v>
      </c>
      <c r="S12730" s="4">
        <v>7.1</v>
      </c>
      <c r="T12730" t="s">
        <v>136</v>
      </c>
    </row>
    <row r="12731" spans="1:20" x14ac:dyDescent="0.35">
      <c r="A12731" t="s">
        <v>24605</v>
      </c>
      <c r="B12731" s="5" t="s">
        <v>179</v>
      </c>
      <c r="C12731" s="6">
        <v>41682</v>
      </c>
      <c r="D12731" t="s">
        <v>22</v>
      </c>
      <c r="E12731">
        <v>41682</v>
      </c>
      <c r="F12731" s="5" t="s">
        <v>50</v>
      </c>
      <c r="G12731" s="5" t="s">
        <v>24</v>
      </c>
      <c r="H12731" s="5" t="s">
        <v>116</v>
      </c>
      <c r="I12731" t="s">
        <v>35</v>
      </c>
      <c r="J12731" t="s">
        <v>116</v>
      </c>
      <c r="K12731">
        <v>0</v>
      </c>
      <c r="L12731" s="5" t="s">
        <v>19041</v>
      </c>
      <c r="M12731" s="5" t="s">
        <v>37</v>
      </c>
      <c r="N12731">
        <v>4</v>
      </c>
      <c r="O12731" t="s">
        <v>172</v>
      </c>
      <c r="P12731" s="1">
        <v>45508</v>
      </c>
      <c r="Q12731" s="1">
        <v>45581</v>
      </c>
      <c r="R12731">
        <v>2045</v>
      </c>
      <c r="S12731" s="4">
        <v>6.4</v>
      </c>
      <c r="T12731" t="s">
        <v>243</v>
      </c>
    </row>
    <row r="12732" spans="1:20" x14ac:dyDescent="0.35">
      <c r="A12732" t="s">
        <v>24606</v>
      </c>
      <c r="B12732" s="5" t="s">
        <v>162</v>
      </c>
      <c r="C12732" s="6">
        <v>255802</v>
      </c>
      <c r="D12732" t="s">
        <v>22</v>
      </c>
      <c r="E12732">
        <v>255802</v>
      </c>
      <c r="F12732" s="5" t="s">
        <v>23</v>
      </c>
      <c r="G12732" s="5" t="s">
        <v>24</v>
      </c>
      <c r="H12732" s="5" t="s">
        <v>191</v>
      </c>
      <c r="I12732" t="s">
        <v>35</v>
      </c>
      <c r="J12732" t="s">
        <v>768</v>
      </c>
      <c r="K12732">
        <v>100</v>
      </c>
      <c r="L12732" s="5" t="s">
        <v>24607</v>
      </c>
      <c r="M12732" s="5" t="s">
        <v>28</v>
      </c>
      <c r="N12732">
        <v>12</v>
      </c>
      <c r="O12732" t="s">
        <v>107</v>
      </c>
      <c r="P12732" s="1">
        <v>45402</v>
      </c>
      <c r="Q12732" s="1">
        <v>45417</v>
      </c>
      <c r="R12732">
        <v>1123</v>
      </c>
      <c r="S12732" s="4">
        <v>9.5</v>
      </c>
      <c r="T12732" t="s">
        <v>38</v>
      </c>
    </row>
    <row r="12733" spans="1:20" x14ac:dyDescent="0.35">
      <c r="A12733" t="s">
        <v>24608</v>
      </c>
      <c r="B12733" s="5" t="s">
        <v>28800</v>
      </c>
      <c r="C12733" s="6">
        <v>80108</v>
      </c>
      <c r="D12733" t="s">
        <v>74</v>
      </c>
      <c r="E12733">
        <v>100135</v>
      </c>
      <c r="F12733" s="5" t="s">
        <v>50</v>
      </c>
      <c r="G12733" s="5" t="s">
        <v>24</v>
      </c>
      <c r="H12733" s="5" t="s">
        <v>75</v>
      </c>
      <c r="I12733" t="s">
        <v>35</v>
      </c>
      <c r="J12733" t="s">
        <v>75</v>
      </c>
      <c r="K12733">
        <v>0</v>
      </c>
      <c r="L12733" s="5" t="s">
        <v>24609</v>
      </c>
      <c r="M12733" s="5" t="s">
        <v>70</v>
      </c>
      <c r="N12733">
        <v>3</v>
      </c>
      <c r="O12733" t="s">
        <v>107</v>
      </c>
      <c r="P12733" s="1">
        <v>45723</v>
      </c>
      <c r="Q12733" s="1">
        <v>45753</v>
      </c>
      <c r="R12733">
        <v>1393</v>
      </c>
      <c r="S12733" s="4">
        <v>6.1</v>
      </c>
      <c r="T12733" t="s">
        <v>47</v>
      </c>
    </row>
    <row r="12734" spans="1:20" x14ac:dyDescent="0.35">
      <c r="A12734" t="s">
        <v>24610</v>
      </c>
      <c r="B12734" s="5" t="s">
        <v>179</v>
      </c>
      <c r="C12734" s="6">
        <v>60460</v>
      </c>
      <c r="D12734" t="s">
        <v>74</v>
      </c>
      <c r="E12734">
        <v>75575</v>
      </c>
      <c r="F12734" s="5" t="s">
        <v>58</v>
      </c>
      <c r="G12734" s="5" t="s">
        <v>24</v>
      </c>
      <c r="H12734" s="5" t="s">
        <v>75</v>
      </c>
      <c r="I12734" t="s">
        <v>26</v>
      </c>
      <c r="J12734" t="s">
        <v>75</v>
      </c>
      <c r="K12734">
        <v>100</v>
      </c>
      <c r="L12734" s="5" t="s">
        <v>24611</v>
      </c>
      <c r="M12734" s="5" t="s">
        <v>54</v>
      </c>
      <c r="N12734">
        <v>1</v>
      </c>
      <c r="O12734" t="s">
        <v>135</v>
      </c>
      <c r="P12734" s="1">
        <v>45560</v>
      </c>
      <c r="Q12734" s="1">
        <v>45629</v>
      </c>
      <c r="R12734">
        <v>1853</v>
      </c>
      <c r="S12734" s="4">
        <v>10</v>
      </c>
      <c r="T12734" t="s">
        <v>89</v>
      </c>
    </row>
    <row r="12735" spans="1:20" x14ac:dyDescent="0.35">
      <c r="A12735" t="s">
        <v>24612</v>
      </c>
      <c r="B12735" s="5" t="s">
        <v>105</v>
      </c>
      <c r="C12735" s="6">
        <v>110481</v>
      </c>
      <c r="D12735" t="s">
        <v>22</v>
      </c>
      <c r="E12735">
        <v>110481</v>
      </c>
      <c r="F12735" s="5" t="s">
        <v>66</v>
      </c>
      <c r="G12735" s="5" t="s">
        <v>24</v>
      </c>
      <c r="H12735" s="5" t="s">
        <v>25</v>
      </c>
      <c r="I12735" t="s">
        <v>44</v>
      </c>
      <c r="J12735" t="s">
        <v>25</v>
      </c>
      <c r="K12735">
        <v>100</v>
      </c>
      <c r="L12735" s="5" t="s">
        <v>24613</v>
      </c>
      <c r="M12735" s="5" t="s">
        <v>37</v>
      </c>
      <c r="N12735">
        <v>6</v>
      </c>
      <c r="O12735" t="s">
        <v>71</v>
      </c>
      <c r="P12735" s="1">
        <v>45321</v>
      </c>
      <c r="Q12735" s="1">
        <v>45361</v>
      </c>
      <c r="R12735">
        <v>1762</v>
      </c>
      <c r="S12735" s="4">
        <v>9.4</v>
      </c>
      <c r="T12735" t="s">
        <v>277</v>
      </c>
    </row>
    <row r="12736" spans="1:20" x14ac:dyDescent="0.35">
      <c r="A12736" t="s">
        <v>24614</v>
      </c>
      <c r="B12736" s="5" t="s">
        <v>28802</v>
      </c>
      <c r="C12736" s="6">
        <v>181707</v>
      </c>
      <c r="D12736" t="s">
        <v>41</v>
      </c>
      <c r="E12736">
        <v>154451</v>
      </c>
      <c r="F12736" s="5" t="s">
        <v>23</v>
      </c>
      <c r="G12736" s="5" t="s">
        <v>24</v>
      </c>
      <c r="H12736" s="5" t="s">
        <v>43</v>
      </c>
      <c r="I12736" t="s">
        <v>35</v>
      </c>
      <c r="J12736" t="s">
        <v>43</v>
      </c>
      <c r="K12736">
        <v>50</v>
      </c>
      <c r="L12736" s="5" t="s">
        <v>24615</v>
      </c>
      <c r="M12736" s="5" t="s">
        <v>37</v>
      </c>
      <c r="N12736">
        <v>17</v>
      </c>
      <c r="O12736" t="s">
        <v>46</v>
      </c>
      <c r="P12736" s="1">
        <v>45502</v>
      </c>
      <c r="Q12736" s="1">
        <v>45523</v>
      </c>
      <c r="R12736">
        <v>500</v>
      </c>
      <c r="S12736" s="4">
        <v>9.6999999999999993</v>
      </c>
      <c r="T12736" t="s">
        <v>108</v>
      </c>
    </row>
    <row r="12737" spans="1:20" x14ac:dyDescent="0.35">
      <c r="A12737" t="s">
        <v>24616</v>
      </c>
      <c r="B12737" s="5" t="s">
        <v>28802</v>
      </c>
      <c r="C12737" s="6">
        <v>171315</v>
      </c>
      <c r="D12737" t="s">
        <v>74</v>
      </c>
      <c r="E12737">
        <v>214144</v>
      </c>
      <c r="F12737" s="5" t="s">
        <v>23</v>
      </c>
      <c r="G12737" s="5" t="s">
        <v>42</v>
      </c>
      <c r="H12737" s="5" t="s">
        <v>75</v>
      </c>
      <c r="I12737" t="s">
        <v>44</v>
      </c>
      <c r="J12737" t="s">
        <v>359</v>
      </c>
      <c r="K12737">
        <v>100</v>
      </c>
      <c r="L12737" s="5" t="s">
        <v>8341</v>
      </c>
      <c r="M12737" s="5" t="s">
        <v>37</v>
      </c>
      <c r="N12737">
        <v>18</v>
      </c>
      <c r="O12737" t="s">
        <v>85</v>
      </c>
      <c r="P12737" s="1">
        <v>45671</v>
      </c>
      <c r="Q12737" s="1">
        <v>45710</v>
      </c>
      <c r="R12737">
        <v>2115</v>
      </c>
      <c r="S12737" s="4">
        <v>6</v>
      </c>
      <c r="T12737" t="s">
        <v>79</v>
      </c>
    </row>
    <row r="12738" spans="1:20" x14ac:dyDescent="0.35">
      <c r="A12738" t="s">
        <v>24617</v>
      </c>
      <c r="B12738" s="5" t="s">
        <v>28800</v>
      </c>
      <c r="C12738" s="6">
        <v>186907</v>
      </c>
      <c r="D12738" t="s">
        <v>41</v>
      </c>
      <c r="E12738">
        <v>158871</v>
      </c>
      <c r="F12738" s="5" t="s">
        <v>23</v>
      </c>
      <c r="G12738" s="5" t="s">
        <v>24</v>
      </c>
      <c r="H12738" s="5" t="s">
        <v>60</v>
      </c>
      <c r="I12738" t="s">
        <v>44</v>
      </c>
      <c r="J12738" t="s">
        <v>60</v>
      </c>
      <c r="K12738">
        <v>0</v>
      </c>
      <c r="L12738" s="5" t="s">
        <v>24618</v>
      </c>
      <c r="M12738" s="5" t="s">
        <v>70</v>
      </c>
      <c r="N12738">
        <v>12</v>
      </c>
      <c r="O12738" t="s">
        <v>141</v>
      </c>
      <c r="P12738" s="1">
        <v>45757</v>
      </c>
      <c r="Q12738" s="1">
        <v>45789</v>
      </c>
      <c r="R12738">
        <v>952</v>
      </c>
      <c r="S12738" s="4">
        <v>9.4</v>
      </c>
      <c r="T12738" t="s">
        <v>38</v>
      </c>
    </row>
    <row r="12739" spans="1:20" x14ac:dyDescent="0.35">
      <c r="A12739" t="s">
        <v>24619</v>
      </c>
      <c r="B12739" s="5" t="s">
        <v>49</v>
      </c>
      <c r="C12739" s="6">
        <v>197246</v>
      </c>
      <c r="D12739" t="s">
        <v>92</v>
      </c>
      <c r="E12739">
        <v>147935</v>
      </c>
      <c r="F12739" s="5" t="s">
        <v>23</v>
      </c>
      <c r="G12739" s="5" t="s">
        <v>51</v>
      </c>
      <c r="H12739" s="5" t="s">
        <v>93</v>
      </c>
      <c r="I12739" t="s">
        <v>44</v>
      </c>
      <c r="J12739" t="s">
        <v>93</v>
      </c>
      <c r="K12739">
        <v>50</v>
      </c>
      <c r="L12739" s="5" t="s">
        <v>24620</v>
      </c>
      <c r="M12739" s="5" t="s">
        <v>54</v>
      </c>
      <c r="N12739">
        <v>12</v>
      </c>
      <c r="O12739" t="s">
        <v>71</v>
      </c>
      <c r="P12739" s="1">
        <v>45636</v>
      </c>
      <c r="Q12739" s="1">
        <v>45657</v>
      </c>
      <c r="R12739">
        <v>2123</v>
      </c>
      <c r="S12739" s="4">
        <v>6.2</v>
      </c>
      <c r="T12739" t="s">
        <v>153</v>
      </c>
    </row>
    <row r="12740" spans="1:20" x14ac:dyDescent="0.35">
      <c r="A12740" t="s">
        <v>24621</v>
      </c>
      <c r="B12740" s="5" t="s">
        <v>28802</v>
      </c>
      <c r="C12740" s="6">
        <v>62903</v>
      </c>
      <c r="D12740" t="s">
        <v>81</v>
      </c>
      <c r="E12740">
        <v>84919</v>
      </c>
      <c r="F12740" s="5" t="s">
        <v>58</v>
      </c>
      <c r="G12740" s="5" t="s">
        <v>51</v>
      </c>
      <c r="H12740" s="5" t="s">
        <v>82</v>
      </c>
      <c r="I12740" t="s">
        <v>26</v>
      </c>
      <c r="J12740" t="s">
        <v>82</v>
      </c>
      <c r="K12740">
        <v>0</v>
      </c>
      <c r="L12740" s="5" t="s">
        <v>24622</v>
      </c>
      <c r="M12740" s="5" t="s">
        <v>37</v>
      </c>
      <c r="N12740">
        <v>0</v>
      </c>
      <c r="O12740" t="s">
        <v>147</v>
      </c>
      <c r="P12740" s="1">
        <v>45574</v>
      </c>
      <c r="Q12740" s="1">
        <v>45632</v>
      </c>
      <c r="R12740">
        <v>834</v>
      </c>
      <c r="S12740" s="4">
        <v>6.6</v>
      </c>
      <c r="T12740" t="s">
        <v>108</v>
      </c>
    </row>
    <row r="12741" spans="1:20" x14ac:dyDescent="0.35">
      <c r="A12741" t="s">
        <v>24623</v>
      </c>
      <c r="B12741" s="5" t="s">
        <v>57</v>
      </c>
      <c r="C12741" s="6">
        <v>168184</v>
      </c>
      <c r="D12741" t="s">
        <v>74</v>
      </c>
      <c r="E12741">
        <v>210230</v>
      </c>
      <c r="F12741" s="5" t="s">
        <v>23</v>
      </c>
      <c r="G12741" s="5" t="s">
        <v>24</v>
      </c>
      <c r="H12741" s="5" t="s">
        <v>75</v>
      </c>
      <c r="I12741" t="s">
        <v>35</v>
      </c>
      <c r="J12741" t="s">
        <v>75</v>
      </c>
      <c r="K12741">
        <v>0</v>
      </c>
      <c r="L12741" s="5" t="s">
        <v>24624</v>
      </c>
      <c r="M12741" s="5" t="s">
        <v>37</v>
      </c>
      <c r="N12741">
        <v>10</v>
      </c>
      <c r="O12741" t="s">
        <v>62</v>
      </c>
      <c r="P12741" s="1">
        <v>45387</v>
      </c>
      <c r="Q12741" s="1">
        <v>45443</v>
      </c>
      <c r="R12741">
        <v>2000</v>
      </c>
      <c r="S12741" s="4">
        <v>5.3</v>
      </c>
      <c r="T12741" t="s">
        <v>210</v>
      </c>
    </row>
    <row r="12742" spans="1:20" x14ac:dyDescent="0.35">
      <c r="A12742" t="s">
        <v>24625</v>
      </c>
      <c r="B12742" s="5" t="s">
        <v>28801</v>
      </c>
      <c r="C12742" s="6">
        <v>147859</v>
      </c>
      <c r="D12742" t="s">
        <v>74</v>
      </c>
      <c r="E12742">
        <v>184824</v>
      </c>
      <c r="F12742" s="5" t="s">
        <v>23</v>
      </c>
      <c r="G12742" s="5" t="s">
        <v>51</v>
      </c>
      <c r="H12742" s="5" t="s">
        <v>75</v>
      </c>
      <c r="I12742" t="s">
        <v>26</v>
      </c>
      <c r="J12742" t="s">
        <v>43</v>
      </c>
      <c r="K12742">
        <v>100</v>
      </c>
      <c r="L12742" s="5" t="s">
        <v>24626</v>
      </c>
      <c r="M12742" s="5" t="s">
        <v>70</v>
      </c>
      <c r="N12742">
        <v>10</v>
      </c>
      <c r="O12742" t="s">
        <v>78</v>
      </c>
      <c r="P12742" s="1">
        <v>45598</v>
      </c>
      <c r="Q12742" s="1">
        <v>45666</v>
      </c>
      <c r="R12742">
        <v>858</v>
      </c>
      <c r="S12742" s="4">
        <v>8.9</v>
      </c>
      <c r="T12742" t="s">
        <v>136</v>
      </c>
    </row>
    <row r="12743" spans="1:20" x14ac:dyDescent="0.35">
      <c r="A12743" t="s">
        <v>24627</v>
      </c>
      <c r="B12743" s="5" t="s">
        <v>28800</v>
      </c>
      <c r="C12743" s="6">
        <v>87226</v>
      </c>
      <c r="D12743" t="s">
        <v>41</v>
      </c>
      <c r="E12743">
        <v>74142</v>
      </c>
      <c r="F12743" s="5" t="s">
        <v>50</v>
      </c>
      <c r="G12743" s="5" t="s">
        <v>59</v>
      </c>
      <c r="H12743" s="5" t="s">
        <v>126</v>
      </c>
      <c r="I12743" t="s">
        <v>44</v>
      </c>
      <c r="J12743" t="s">
        <v>768</v>
      </c>
      <c r="K12743">
        <v>50</v>
      </c>
      <c r="L12743" s="5" t="s">
        <v>24628</v>
      </c>
      <c r="M12743" s="5" t="s">
        <v>54</v>
      </c>
      <c r="N12743">
        <v>2</v>
      </c>
      <c r="O12743" t="s">
        <v>131</v>
      </c>
      <c r="P12743" s="1">
        <v>45513</v>
      </c>
      <c r="Q12743" s="1">
        <v>45556</v>
      </c>
      <c r="R12743">
        <v>1357</v>
      </c>
      <c r="S12743" s="4">
        <v>5.7</v>
      </c>
      <c r="T12743" t="s">
        <v>118</v>
      </c>
    </row>
    <row r="12744" spans="1:20" x14ac:dyDescent="0.35">
      <c r="A12744" t="s">
        <v>24629</v>
      </c>
      <c r="B12744" s="5" t="s">
        <v>91</v>
      </c>
      <c r="C12744" s="6">
        <v>138319</v>
      </c>
      <c r="D12744" t="s">
        <v>41</v>
      </c>
      <c r="E12744">
        <v>117571</v>
      </c>
      <c r="F12744" s="5" t="s">
        <v>66</v>
      </c>
      <c r="G12744" s="5" t="s">
        <v>51</v>
      </c>
      <c r="H12744" s="5" t="s">
        <v>60</v>
      </c>
      <c r="I12744" t="s">
        <v>35</v>
      </c>
      <c r="J12744" t="s">
        <v>60</v>
      </c>
      <c r="K12744">
        <v>0</v>
      </c>
      <c r="L12744" s="5" t="s">
        <v>4605</v>
      </c>
      <c r="M12744" s="5" t="s">
        <v>54</v>
      </c>
      <c r="N12744">
        <v>9</v>
      </c>
      <c r="O12744" t="s">
        <v>172</v>
      </c>
      <c r="P12744" s="1">
        <v>45599</v>
      </c>
      <c r="Q12744" s="1">
        <v>45663</v>
      </c>
      <c r="R12744">
        <v>824</v>
      </c>
      <c r="S12744" s="4">
        <v>9.1</v>
      </c>
      <c r="T12744" t="s">
        <v>153</v>
      </c>
    </row>
    <row r="12745" spans="1:20" x14ac:dyDescent="0.35">
      <c r="A12745" t="s">
        <v>24630</v>
      </c>
      <c r="B12745" s="5" t="s">
        <v>179</v>
      </c>
      <c r="C12745" s="6">
        <v>103507</v>
      </c>
      <c r="D12745" t="s">
        <v>92</v>
      </c>
      <c r="E12745">
        <v>77630</v>
      </c>
      <c r="F12745" s="5" t="s">
        <v>50</v>
      </c>
      <c r="G12745" s="5" t="s">
        <v>42</v>
      </c>
      <c r="H12745" s="5" t="s">
        <v>93</v>
      </c>
      <c r="I12745" t="s">
        <v>26</v>
      </c>
      <c r="J12745" t="s">
        <v>192</v>
      </c>
      <c r="K12745">
        <v>0</v>
      </c>
      <c r="L12745" s="5" t="s">
        <v>24631</v>
      </c>
      <c r="M12745" s="5" t="s">
        <v>54</v>
      </c>
      <c r="N12745">
        <v>4</v>
      </c>
      <c r="O12745" t="s">
        <v>147</v>
      </c>
      <c r="P12745" s="1">
        <v>45398</v>
      </c>
      <c r="Q12745" s="1">
        <v>45441</v>
      </c>
      <c r="R12745">
        <v>2078</v>
      </c>
      <c r="S12745" s="4">
        <v>8</v>
      </c>
      <c r="T12745" t="s">
        <v>63</v>
      </c>
    </row>
    <row r="12746" spans="1:20" x14ac:dyDescent="0.35">
      <c r="A12746" t="s">
        <v>24632</v>
      </c>
      <c r="B12746" s="5" t="s">
        <v>40</v>
      </c>
      <c r="C12746" s="6">
        <v>223904</v>
      </c>
      <c r="D12746" t="s">
        <v>41</v>
      </c>
      <c r="E12746">
        <v>190318</v>
      </c>
      <c r="F12746" s="5" t="s">
        <v>23</v>
      </c>
      <c r="G12746" s="5" t="s">
        <v>59</v>
      </c>
      <c r="H12746" s="5" t="s">
        <v>60</v>
      </c>
      <c r="I12746" t="s">
        <v>26</v>
      </c>
      <c r="J12746" t="s">
        <v>60</v>
      </c>
      <c r="K12746">
        <v>100</v>
      </c>
      <c r="L12746" s="5" t="s">
        <v>24633</v>
      </c>
      <c r="M12746" s="5" t="s">
        <v>28</v>
      </c>
      <c r="N12746">
        <v>11</v>
      </c>
      <c r="O12746" t="s">
        <v>29</v>
      </c>
      <c r="P12746" s="1">
        <v>45394</v>
      </c>
      <c r="Q12746" s="1">
        <v>45441</v>
      </c>
      <c r="R12746">
        <v>581</v>
      </c>
      <c r="S12746" s="4">
        <v>6.1</v>
      </c>
      <c r="T12746" t="s">
        <v>136</v>
      </c>
    </row>
    <row r="12747" spans="1:20" x14ac:dyDescent="0.35">
      <c r="A12747" t="s">
        <v>24634</v>
      </c>
      <c r="B12747" s="5" t="s">
        <v>145</v>
      </c>
      <c r="C12747" s="6">
        <v>142980</v>
      </c>
      <c r="D12747" t="s">
        <v>22</v>
      </c>
      <c r="E12747">
        <v>142980</v>
      </c>
      <c r="F12747" s="5" t="s">
        <v>23</v>
      </c>
      <c r="G12747" s="5" t="s">
        <v>51</v>
      </c>
      <c r="H12747" s="5" t="s">
        <v>52</v>
      </c>
      <c r="I12747" t="s">
        <v>26</v>
      </c>
      <c r="J12747" t="s">
        <v>151</v>
      </c>
      <c r="K12747">
        <v>100</v>
      </c>
      <c r="L12747" s="5" t="s">
        <v>24635</v>
      </c>
      <c r="M12747" s="5" t="s">
        <v>37</v>
      </c>
      <c r="N12747">
        <v>15</v>
      </c>
      <c r="O12747" t="s">
        <v>107</v>
      </c>
      <c r="P12747" s="1">
        <v>45575</v>
      </c>
      <c r="Q12747" s="1">
        <v>45611</v>
      </c>
      <c r="R12747">
        <v>1600</v>
      </c>
      <c r="S12747" s="4">
        <v>7.9</v>
      </c>
      <c r="T12747" t="s">
        <v>89</v>
      </c>
    </row>
    <row r="12748" spans="1:20" x14ac:dyDescent="0.35">
      <c r="A12748" t="s">
        <v>24636</v>
      </c>
      <c r="B12748" s="5" t="s">
        <v>32</v>
      </c>
      <c r="C12748" s="6">
        <v>64103</v>
      </c>
      <c r="D12748" t="s">
        <v>41</v>
      </c>
      <c r="E12748">
        <v>54488</v>
      </c>
      <c r="F12748" s="5" t="s">
        <v>58</v>
      </c>
      <c r="G12748" s="5" t="s">
        <v>51</v>
      </c>
      <c r="H12748" s="5" t="s">
        <v>151</v>
      </c>
      <c r="I12748" t="s">
        <v>26</v>
      </c>
      <c r="J12748" t="s">
        <v>151</v>
      </c>
      <c r="K12748">
        <v>100</v>
      </c>
      <c r="L12748" s="5" t="s">
        <v>24637</v>
      </c>
      <c r="M12748" s="5" t="s">
        <v>70</v>
      </c>
      <c r="N12748">
        <v>1</v>
      </c>
      <c r="O12748" t="s">
        <v>71</v>
      </c>
      <c r="P12748" s="1">
        <v>45671</v>
      </c>
      <c r="Q12748" s="1">
        <v>45700</v>
      </c>
      <c r="R12748">
        <v>1817</v>
      </c>
      <c r="S12748" s="4">
        <v>6</v>
      </c>
      <c r="T12748" t="s">
        <v>243</v>
      </c>
    </row>
    <row r="12749" spans="1:20" x14ac:dyDescent="0.35">
      <c r="A12749" t="s">
        <v>24638</v>
      </c>
      <c r="B12749" s="5" t="s">
        <v>179</v>
      </c>
      <c r="C12749" s="6">
        <v>91062</v>
      </c>
      <c r="D12749" t="s">
        <v>41</v>
      </c>
      <c r="E12749">
        <v>77403</v>
      </c>
      <c r="F12749" s="5" t="s">
        <v>50</v>
      </c>
      <c r="G12749" s="5" t="s">
        <v>24</v>
      </c>
      <c r="H12749" s="5" t="s">
        <v>151</v>
      </c>
      <c r="I12749" t="s">
        <v>44</v>
      </c>
      <c r="J12749" t="s">
        <v>151</v>
      </c>
      <c r="K12749">
        <v>100</v>
      </c>
      <c r="L12749" s="5" t="s">
        <v>24639</v>
      </c>
      <c r="M12749" s="5" t="s">
        <v>70</v>
      </c>
      <c r="N12749">
        <v>4</v>
      </c>
      <c r="O12749" t="s">
        <v>112</v>
      </c>
      <c r="P12749" s="1">
        <v>45336</v>
      </c>
      <c r="Q12749" s="1">
        <v>45409</v>
      </c>
      <c r="R12749">
        <v>1057</v>
      </c>
      <c r="S12749" s="4">
        <v>9.1</v>
      </c>
      <c r="T12749" t="s">
        <v>89</v>
      </c>
    </row>
    <row r="12750" spans="1:20" x14ac:dyDescent="0.35">
      <c r="A12750" t="s">
        <v>24640</v>
      </c>
      <c r="B12750" s="5" t="s">
        <v>57</v>
      </c>
      <c r="C12750" s="6">
        <v>78579</v>
      </c>
      <c r="D12750" t="s">
        <v>41</v>
      </c>
      <c r="E12750">
        <v>66792</v>
      </c>
      <c r="F12750" s="5" t="s">
        <v>58</v>
      </c>
      <c r="G12750" s="5" t="s">
        <v>42</v>
      </c>
      <c r="H12750" s="5" t="s">
        <v>126</v>
      </c>
      <c r="I12750" t="s">
        <v>35</v>
      </c>
      <c r="J12750" t="s">
        <v>43</v>
      </c>
      <c r="K12750">
        <v>100</v>
      </c>
      <c r="L12750" s="5" t="s">
        <v>24641</v>
      </c>
      <c r="M12750" s="5" t="s">
        <v>37</v>
      </c>
      <c r="N12750">
        <v>1</v>
      </c>
      <c r="O12750" t="s">
        <v>107</v>
      </c>
      <c r="P12750" s="1">
        <v>45411</v>
      </c>
      <c r="Q12750" s="1">
        <v>45428</v>
      </c>
      <c r="R12750">
        <v>1050</v>
      </c>
      <c r="S12750" s="4">
        <v>5</v>
      </c>
      <c r="T12750" t="s">
        <v>63</v>
      </c>
    </row>
    <row r="12751" spans="1:20" x14ac:dyDescent="0.35">
      <c r="A12751" t="s">
        <v>24642</v>
      </c>
      <c r="B12751" s="5" t="s">
        <v>100</v>
      </c>
      <c r="C12751" s="6">
        <v>115061</v>
      </c>
      <c r="D12751" t="s">
        <v>41</v>
      </c>
      <c r="E12751">
        <v>97802</v>
      </c>
      <c r="F12751" s="5" t="s">
        <v>50</v>
      </c>
      <c r="G12751" s="5" t="s">
        <v>51</v>
      </c>
      <c r="H12751" s="5" t="s">
        <v>60</v>
      </c>
      <c r="I12751" t="s">
        <v>35</v>
      </c>
      <c r="J12751" t="s">
        <v>60</v>
      </c>
      <c r="K12751">
        <v>50</v>
      </c>
      <c r="L12751" s="5" t="s">
        <v>24643</v>
      </c>
      <c r="M12751" s="5" t="s">
        <v>37</v>
      </c>
      <c r="N12751">
        <v>4</v>
      </c>
      <c r="O12751" t="s">
        <v>172</v>
      </c>
      <c r="P12751" s="1">
        <v>45342</v>
      </c>
      <c r="Q12751" s="1">
        <v>45356</v>
      </c>
      <c r="R12751">
        <v>1225</v>
      </c>
      <c r="S12751" s="4">
        <v>8.8000000000000007</v>
      </c>
      <c r="T12751" t="s">
        <v>55</v>
      </c>
    </row>
    <row r="12752" spans="1:20" x14ac:dyDescent="0.35">
      <c r="A12752" t="s">
        <v>24644</v>
      </c>
      <c r="B12752" s="5" t="s">
        <v>28801</v>
      </c>
      <c r="C12752" s="6">
        <v>61569</v>
      </c>
      <c r="D12752" t="s">
        <v>65</v>
      </c>
      <c r="E12752">
        <v>80040</v>
      </c>
      <c r="F12752" s="5" t="s">
        <v>58</v>
      </c>
      <c r="G12752" s="5" t="s">
        <v>24</v>
      </c>
      <c r="H12752" s="5" t="s">
        <v>67</v>
      </c>
      <c r="I12752" t="s">
        <v>44</v>
      </c>
      <c r="J12752" t="s">
        <v>359</v>
      </c>
      <c r="K12752">
        <v>0</v>
      </c>
      <c r="L12752" s="5" t="s">
        <v>24645</v>
      </c>
      <c r="M12752" s="5" t="s">
        <v>54</v>
      </c>
      <c r="N12752">
        <v>0</v>
      </c>
      <c r="O12752" t="s">
        <v>167</v>
      </c>
      <c r="P12752" s="1">
        <v>45721</v>
      </c>
      <c r="Q12752" s="1">
        <v>45783</v>
      </c>
      <c r="R12752">
        <v>1412</v>
      </c>
      <c r="S12752" s="4">
        <v>5.4</v>
      </c>
      <c r="T12752" t="s">
        <v>103</v>
      </c>
    </row>
    <row r="12753" spans="1:20" x14ac:dyDescent="0.35">
      <c r="A12753" t="s">
        <v>24646</v>
      </c>
      <c r="B12753" s="5" t="s">
        <v>105</v>
      </c>
      <c r="C12753" s="6">
        <v>106803</v>
      </c>
      <c r="D12753" t="s">
        <v>65</v>
      </c>
      <c r="E12753">
        <v>138844</v>
      </c>
      <c r="F12753" s="5" t="s">
        <v>66</v>
      </c>
      <c r="G12753" s="5" t="s">
        <v>42</v>
      </c>
      <c r="H12753" s="5" t="s">
        <v>67</v>
      </c>
      <c r="I12753" t="s">
        <v>44</v>
      </c>
      <c r="J12753" t="s">
        <v>67</v>
      </c>
      <c r="K12753">
        <v>100</v>
      </c>
      <c r="L12753" s="5" t="s">
        <v>24647</v>
      </c>
      <c r="M12753" s="5" t="s">
        <v>28</v>
      </c>
      <c r="N12753">
        <v>7</v>
      </c>
      <c r="O12753" t="s">
        <v>62</v>
      </c>
      <c r="P12753" s="1">
        <v>45559</v>
      </c>
      <c r="Q12753" s="1">
        <v>45592</v>
      </c>
      <c r="R12753">
        <v>2223</v>
      </c>
      <c r="S12753" s="4">
        <v>7.5</v>
      </c>
      <c r="T12753" t="s">
        <v>136</v>
      </c>
    </row>
    <row r="12754" spans="1:20" x14ac:dyDescent="0.35">
      <c r="A12754" t="s">
        <v>24648</v>
      </c>
      <c r="B12754" s="5" t="s">
        <v>21</v>
      </c>
      <c r="C12754" s="6">
        <v>88775</v>
      </c>
      <c r="D12754" t="s">
        <v>22</v>
      </c>
      <c r="E12754">
        <v>88775</v>
      </c>
      <c r="F12754" s="5" t="s">
        <v>50</v>
      </c>
      <c r="G12754" s="5" t="s">
        <v>59</v>
      </c>
      <c r="H12754" s="5" t="s">
        <v>129</v>
      </c>
      <c r="I12754" t="s">
        <v>26</v>
      </c>
      <c r="J12754" t="s">
        <v>129</v>
      </c>
      <c r="K12754">
        <v>50</v>
      </c>
      <c r="L12754" s="5" t="s">
        <v>24649</v>
      </c>
      <c r="M12754" s="5" t="s">
        <v>37</v>
      </c>
      <c r="N12754">
        <v>4</v>
      </c>
      <c r="O12754" t="s">
        <v>172</v>
      </c>
      <c r="P12754" s="1">
        <v>45496</v>
      </c>
      <c r="Q12754" s="1">
        <v>45512</v>
      </c>
      <c r="R12754">
        <v>677</v>
      </c>
      <c r="S12754" s="4">
        <v>9.9</v>
      </c>
      <c r="T12754" t="s">
        <v>55</v>
      </c>
    </row>
    <row r="12755" spans="1:20" x14ac:dyDescent="0.35">
      <c r="A12755" t="s">
        <v>24650</v>
      </c>
      <c r="B12755" s="5" t="s">
        <v>105</v>
      </c>
      <c r="C12755" s="6">
        <v>143329</v>
      </c>
      <c r="D12755" t="s">
        <v>74</v>
      </c>
      <c r="E12755">
        <v>179161</v>
      </c>
      <c r="F12755" s="5" t="s">
        <v>23</v>
      </c>
      <c r="G12755" s="5" t="s">
        <v>59</v>
      </c>
      <c r="H12755" s="5" t="s">
        <v>75</v>
      </c>
      <c r="I12755" t="s">
        <v>26</v>
      </c>
      <c r="J12755" t="s">
        <v>410</v>
      </c>
      <c r="K12755">
        <v>100</v>
      </c>
      <c r="L12755" s="5" t="s">
        <v>1370</v>
      </c>
      <c r="M12755" s="5" t="s">
        <v>28</v>
      </c>
      <c r="N12755">
        <v>16</v>
      </c>
      <c r="O12755" t="s">
        <v>85</v>
      </c>
      <c r="P12755" s="1">
        <v>45632</v>
      </c>
      <c r="Q12755" s="1">
        <v>45681</v>
      </c>
      <c r="R12755">
        <v>1069</v>
      </c>
      <c r="S12755" s="4">
        <v>8</v>
      </c>
      <c r="T12755" t="s">
        <v>103</v>
      </c>
    </row>
    <row r="12756" spans="1:20" x14ac:dyDescent="0.35">
      <c r="A12756" t="s">
        <v>24651</v>
      </c>
      <c r="B12756" s="5" t="s">
        <v>28800</v>
      </c>
      <c r="C12756" s="6">
        <v>83311</v>
      </c>
      <c r="D12756" t="s">
        <v>120</v>
      </c>
      <c r="E12756">
        <v>74980</v>
      </c>
      <c r="F12756" s="5" t="s">
        <v>58</v>
      </c>
      <c r="G12756" s="5" t="s">
        <v>42</v>
      </c>
      <c r="H12756" s="5" t="s">
        <v>121</v>
      </c>
      <c r="I12756" t="s">
        <v>44</v>
      </c>
      <c r="J12756" t="s">
        <v>157</v>
      </c>
      <c r="K12756">
        <v>50</v>
      </c>
      <c r="L12756" s="5" t="s">
        <v>24652</v>
      </c>
      <c r="M12756" s="5" t="s">
        <v>37</v>
      </c>
      <c r="N12756">
        <v>0</v>
      </c>
      <c r="O12756" t="s">
        <v>85</v>
      </c>
      <c r="P12756" s="1">
        <v>45689</v>
      </c>
      <c r="Q12756" s="1">
        <v>45710</v>
      </c>
      <c r="R12756">
        <v>1003</v>
      </c>
      <c r="S12756" s="4">
        <v>8.6</v>
      </c>
      <c r="T12756" t="s">
        <v>243</v>
      </c>
    </row>
    <row r="12757" spans="1:20" x14ac:dyDescent="0.35">
      <c r="A12757" t="s">
        <v>24653</v>
      </c>
      <c r="B12757" s="5" t="s">
        <v>91</v>
      </c>
      <c r="C12757" s="6">
        <v>200496</v>
      </c>
      <c r="D12757" t="s">
        <v>92</v>
      </c>
      <c r="E12757">
        <v>150372</v>
      </c>
      <c r="F12757" s="5" t="s">
        <v>23</v>
      </c>
      <c r="G12757" s="5" t="s">
        <v>59</v>
      </c>
      <c r="H12757" s="5" t="s">
        <v>93</v>
      </c>
      <c r="I12757" t="s">
        <v>44</v>
      </c>
      <c r="J12757" t="s">
        <v>93</v>
      </c>
      <c r="K12757">
        <v>50</v>
      </c>
      <c r="L12757" s="5" t="s">
        <v>24654</v>
      </c>
      <c r="M12757" s="5" t="s">
        <v>28</v>
      </c>
      <c r="N12757">
        <v>18</v>
      </c>
      <c r="O12757" t="s">
        <v>62</v>
      </c>
      <c r="P12757" s="1">
        <v>45389</v>
      </c>
      <c r="Q12757" s="1">
        <v>45415</v>
      </c>
      <c r="R12757">
        <v>2129</v>
      </c>
      <c r="S12757" s="4">
        <v>5.8</v>
      </c>
      <c r="T12757" t="s">
        <v>153</v>
      </c>
    </row>
    <row r="12758" spans="1:20" x14ac:dyDescent="0.35">
      <c r="A12758" t="s">
        <v>24655</v>
      </c>
      <c r="B12758" s="5" t="s">
        <v>105</v>
      </c>
      <c r="C12758" s="6">
        <v>60235</v>
      </c>
      <c r="D12758" t="s">
        <v>65</v>
      </c>
      <c r="E12758">
        <v>78306</v>
      </c>
      <c r="F12758" s="5" t="s">
        <v>58</v>
      </c>
      <c r="G12758" s="5" t="s">
        <v>42</v>
      </c>
      <c r="H12758" s="5" t="s">
        <v>67</v>
      </c>
      <c r="I12758" t="s">
        <v>44</v>
      </c>
      <c r="J12758" t="s">
        <v>67</v>
      </c>
      <c r="K12758">
        <v>100</v>
      </c>
      <c r="L12758" s="5" t="s">
        <v>23118</v>
      </c>
      <c r="M12758" s="5" t="s">
        <v>70</v>
      </c>
      <c r="N12758">
        <v>1</v>
      </c>
      <c r="O12758" t="s">
        <v>147</v>
      </c>
      <c r="P12758" s="1">
        <v>45580</v>
      </c>
      <c r="Q12758" s="1">
        <v>45634</v>
      </c>
      <c r="R12758">
        <v>963</v>
      </c>
      <c r="S12758" s="4">
        <v>6.9</v>
      </c>
      <c r="T12758" t="s">
        <v>153</v>
      </c>
    </row>
    <row r="12759" spans="1:20" x14ac:dyDescent="0.35">
      <c r="A12759" t="s">
        <v>24656</v>
      </c>
      <c r="B12759" s="5" t="s">
        <v>32</v>
      </c>
      <c r="C12759" s="6">
        <v>74675</v>
      </c>
      <c r="D12759" t="s">
        <v>22</v>
      </c>
      <c r="E12759">
        <v>74675</v>
      </c>
      <c r="F12759" s="5" t="s">
        <v>58</v>
      </c>
      <c r="G12759" s="5" t="s">
        <v>59</v>
      </c>
      <c r="H12759" s="5" t="s">
        <v>25</v>
      </c>
      <c r="I12759" t="s">
        <v>35</v>
      </c>
      <c r="J12759" t="s">
        <v>126</v>
      </c>
      <c r="K12759">
        <v>50</v>
      </c>
      <c r="L12759" s="5" t="s">
        <v>2163</v>
      </c>
      <c r="M12759" s="5" t="s">
        <v>28</v>
      </c>
      <c r="N12759">
        <v>0</v>
      </c>
      <c r="O12759" t="s">
        <v>135</v>
      </c>
      <c r="P12759" s="1">
        <v>45567</v>
      </c>
      <c r="Q12759" s="1">
        <v>45602</v>
      </c>
      <c r="R12759">
        <v>1444</v>
      </c>
      <c r="S12759" s="4">
        <v>5.8</v>
      </c>
      <c r="T12759" t="s">
        <v>38</v>
      </c>
    </row>
    <row r="12760" spans="1:20" x14ac:dyDescent="0.35">
      <c r="A12760" t="s">
        <v>24657</v>
      </c>
      <c r="B12760" s="5" t="s">
        <v>73</v>
      </c>
      <c r="C12760" s="6">
        <v>61377</v>
      </c>
      <c r="D12760" t="s">
        <v>41</v>
      </c>
      <c r="E12760">
        <v>52170</v>
      </c>
      <c r="F12760" s="5" t="s">
        <v>58</v>
      </c>
      <c r="G12760" s="5" t="s">
        <v>59</v>
      </c>
      <c r="H12760" s="5" t="s">
        <v>151</v>
      </c>
      <c r="I12760" t="s">
        <v>44</v>
      </c>
      <c r="J12760" t="s">
        <v>151</v>
      </c>
      <c r="K12760">
        <v>100</v>
      </c>
      <c r="L12760" s="5" t="s">
        <v>24658</v>
      </c>
      <c r="M12760" s="5" t="s">
        <v>28</v>
      </c>
      <c r="N12760">
        <v>1</v>
      </c>
      <c r="O12760" t="s">
        <v>29</v>
      </c>
      <c r="P12760" s="1">
        <v>45510</v>
      </c>
      <c r="Q12760" s="1">
        <v>45567</v>
      </c>
      <c r="R12760">
        <v>1373</v>
      </c>
      <c r="S12760" s="4">
        <v>6.2</v>
      </c>
      <c r="T12760" t="s">
        <v>79</v>
      </c>
    </row>
    <row r="12761" spans="1:20" x14ac:dyDescent="0.35">
      <c r="A12761" t="s">
        <v>24659</v>
      </c>
      <c r="B12761" s="5" t="s">
        <v>162</v>
      </c>
      <c r="C12761" s="6">
        <v>23390</v>
      </c>
      <c r="D12761" t="s">
        <v>22</v>
      </c>
      <c r="E12761">
        <v>23390</v>
      </c>
      <c r="F12761" s="5" t="s">
        <v>50</v>
      </c>
      <c r="G12761" s="5" t="s">
        <v>24</v>
      </c>
      <c r="H12761" s="5" t="s">
        <v>116</v>
      </c>
      <c r="I12761" t="s">
        <v>44</v>
      </c>
      <c r="J12761" t="s">
        <v>116</v>
      </c>
      <c r="K12761">
        <v>100</v>
      </c>
      <c r="L12761" s="5" t="s">
        <v>24660</v>
      </c>
      <c r="M12761" s="5" t="s">
        <v>28</v>
      </c>
      <c r="N12761">
        <v>2</v>
      </c>
      <c r="O12761" t="s">
        <v>107</v>
      </c>
      <c r="P12761" s="1">
        <v>45693</v>
      </c>
      <c r="Q12761" s="1">
        <v>45717</v>
      </c>
      <c r="R12761">
        <v>882</v>
      </c>
      <c r="S12761" s="4">
        <v>7</v>
      </c>
      <c r="T12761" t="s">
        <v>30</v>
      </c>
    </row>
    <row r="12762" spans="1:20" x14ac:dyDescent="0.35">
      <c r="A12762" t="s">
        <v>24661</v>
      </c>
      <c r="B12762" s="5" t="s">
        <v>28800</v>
      </c>
      <c r="C12762" s="6">
        <v>91528</v>
      </c>
      <c r="D12762" t="s">
        <v>41</v>
      </c>
      <c r="E12762">
        <v>77799</v>
      </c>
      <c r="F12762" s="5" t="s">
        <v>58</v>
      </c>
      <c r="G12762" s="5" t="s">
        <v>42</v>
      </c>
      <c r="H12762" s="5" t="s">
        <v>126</v>
      </c>
      <c r="I12762" t="s">
        <v>35</v>
      </c>
      <c r="J12762" t="s">
        <v>126</v>
      </c>
      <c r="K12762">
        <v>100</v>
      </c>
      <c r="L12762" s="5" t="s">
        <v>24662</v>
      </c>
      <c r="M12762" s="5" t="s">
        <v>70</v>
      </c>
      <c r="N12762">
        <v>1</v>
      </c>
      <c r="O12762" t="s">
        <v>141</v>
      </c>
      <c r="P12762" s="1">
        <v>45526</v>
      </c>
      <c r="Q12762" s="1">
        <v>45560</v>
      </c>
      <c r="R12762">
        <v>2097</v>
      </c>
      <c r="S12762" s="4">
        <v>7.1</v>
      </c>
      <c r="T12762" t="s">
        <v>89</v>
      </c>
    </row>
    <row r="12763" spans="1:20" x14ac:dyDescent="0.35">
      <c r="A12763" t="s">
        <v>24663</v>
      </c>
      <c r="B12763" s="5" t="s">
        <v>57</v>
      </c>
      <c r="C12763" s="6">
        <v>146429</v>
      </c>
      <c r="D12763" t="s">
        <v>22</v>
      </c>
      <c r="E12763">
        <v>146429</v>
      </c>
      <c r="F12763" s="5" t="s">
        <v>66</v>
      </c>
      <c r="G12763" s="5" t="s">
        <v>24</v>
      </c>
      <c r="H12763" s="5" t="s">
        <v>97</v>
      </c>
      <c r="I12763" t="s">
        <v>44</v>
      </c>
      <c r="J12763" t="s">
        <v>291</v>
      </c>
      <c r="K12763">
        <v>50</v>
      </c>
      <c r="L12763" s="5" t="s">
        <v>24664</v>
      </c>
      <c r="M12763" s="5" t="s">
        <v>28</v>
      </c>
      <c r="N12763">
        <v>6</v>
      </c>
      <c r="O12763" t="s">
        <v>167</v>
      </c>
      <c r="P12763" s="1">
        <v>45696</v>
      </c>
      <c r="Q12763" s="1">
        <v>45728</v>
      </c>
      <c r="R12763">
        <v>1796</v>
      </c>
      <c r="S12763" s="4">
        <v>5.6</v>
      </c>
      <c r="T12763" t="s">
        <v>95</v>
      </c>
    </row>
    <row r="12764" spans="1:20" x14ac:dyDescent="0.35">
      <c r="A12764" t="s">
        <v>24665</v>
      </c>
      <c r="B12764" s="5" t="s">
        <v>91</v>
      </c>
      <c r="C12764" s="6">
        <v>44242</v>
      </c>
      <c r="D12764" t="s">
        <v>22</v>
      </c>
      <c r="E12764">
        <v>44242</v>
      </c>
      <c r="F12764" s="5" t="s">
        <v>66</v>
      </c>
      <c r="G12764" s="5" t="s">
        <v>59</v>
      </c>
      <c r="H12764" s="5" t="s">
        <v>116</v>
      </c>
      <c r="I12764" t="s">
        <v>35</v>
      </c>
      <c r="J12764" t="s">
        <v>1211</v>
      </c>
      <c r="K12764">
        <v>50</v>
      </c>
      <c r="L12764" s="5" t="s">
        <v>20810</v>
      </c>
      <c r="M12764" s="5" t="s">
        <v>28</v>
      </c>
      <c r="N12764">
        <v>6</v>
      </c>
      <c r="O12764" t="s">
        <v>107</v>
      </c>
      <c r="P12764" s="1">
        <v>45664</v>
      </c>
      <c r="Q12764" s="1">
        <v>45682</v>
      </c>
      <c r="R12764">
        <v>1911</v>
      </c>
      <c r="S12764" s="4">
        <v>6.5</v>
      </c>
      <c r="T12764" t="s">
        <v>47</v>
      </c>
    </row>
    <row r="12765" spans="1:20" x14ac:dyDescent="0.35">
      <c r="A12765" t="s">
        <v>24666</v>
      </c>
      <c r="B12765" s="5" t="s">
        <v>105</v>
      </c>
      <c r="C12765" s="6">
        <v>141895</v>
      </c>
      <c r="D12765" t="s">
        <v>22</v>
      </c>
      <c r="E12765">
        <v>141895</v>
      </c>
      <c r="F12765" s="5" t="s">
        <v>50</v>
      </c>
      <c r="G12765" s="5" t="s">
        <v>24</v>
      </c>
      <c r="H12765" s="5" t="s">
        <v>101</v>
      </c>
      <c r="I12765" t="s">
        <v>35</v>
      </c>
      <c r="J12765" t="s">
        <v>101</v>
      </c>
      <c r="K12765">
        <v>50</v>
      </c>
      <c r="L12765" s="5" t="s">
        <v>24667</v>
      </c>
      <c r="M12765" s="5" t="s">
        <v>54</v>
      </c>
      <c r="N12765">
        <v>4</v>
      </c>
      <c r="O12765" t="s">
        <v>62</v>
      </c>
      <c r="P12765" s="1">
        <v>45762</v>
      </c>
      <c r="Q12765" s="1">
        <v>45830</v>
      </c>
      <c r="R12765">
        <v>1539</v>
      </c>
      <c r="S12765" s="4">
        <v>6.5</v>
      </c>
      <c r="T12765" t="s">
        <v>89</v>
      </c>
    </row>
    <row r="12766" spans="1:20" x14ac:dyDescent="0.35">
      <c r="A12766" t="s">
        <v>24668</v>
      </c>
      <c r="B12766" s="5" t="s">
        <v>32</v>
      </c>
      <c r="C12766" s="6">
        <v>172701</v>
      </c>
      <c r="D12766" t="s">
        <v>41</v>
      </c>
      <c r="E12766">
        <v>146796</v>
      </c>
      <c r="F12766" s="5" t="s">
        <v>23</v>
      </c>
      <c r="G12766" s="5" t="s">
        <v>59</v>
      </c>
      <c r="H12766" s="5" t="s">
        <v>60</v>
      </c>
      <c r="I12766" t="s">
        <v>35</v>
      </c>
      <c r="J12766" t="s">
        <v>313</v>
      </c>
      <c r="K12766">
        <v>100</v>
      </c>
      <c r="L12766" s="5" t="s">
        <v>24669</v>
      </c>
      <c r="M12766" s="5" t="s">
        <v>37</v>
      </c>
      <c r="N12766">
        <v>16</v>
      </c>
      <c r="O12766" t="s">
        <v>147</v>
      </c>
      <c r="P12766" s="1">
        <v>45617</v>
      </c>
      <c r="Q12766" s="1">
        <v>45639</v>
      </c>
      <c r="R12766">
        <v>1649</v>
      </c>
      <c r="S12766" s="4">
        <v>6.9</v>
      </c>
      <c r="T12766" t="s">
        <v>103</v>
      </c>
    </row>
    <row r="12767" spans="1:20" x14ac:dyDescent="0.35">
      <c r="A12767" t="s">
        <v>24670</v>
      </c>
      <c r="B12767" s="5" t="s">
        <v>28802</v>
      </c>
      <c r="C12767" s="6">
        <v>122947</v>
      </c>
      <c r="D12767" t="s">
        <v>33</v>
      </c>
      <c r="E12767">
        <v>13524170</v>
      </c>
      <c r="F12767" s="5" t="s">
        <v>66</v>
      </c>
      <c r="G12767" s="5" t="s">
        <v>42</v>
      </c>
      <c r="H12767" s="5" t="s">
        <v>34</v>
      </c>
      <c r="I12767" t="s">
        <v>44</v>
      </c>
      <c r="J12767" t="s">
        <v>121</v>
      </c>
      <c r="K12767">
        <v>50</v>
      </c>
      <c r="L12767" s="5" t="s">
        <v>744</v>
      </c>
      <c r="M12767" s="5" t="s">
        <v>70</v>
      </c>
      <c r="N12767">
        <v>6</v>
      </c>
      <c r="O12767" t="s">
        <v>131</v>
      </c>
      <c r="P12767" s="1">
        <v>45598</v>
      </c>
      <c r="Q12767" s="1">
        <v>45643</v>
      </c>
      <c r="R12767">
        <v>1589</v>
      </c>
      <c r="S12767" s="4">
        <v>8.1999999999999993</v>
      </c>
      <c r="T12767" t="s">
        <v>153</v>
      </c>
    </row>
    <row r="12768" spans="1:20" x14ac:dyDescent="0.35">
      <c r="A12768" t="s">
        <v>24671</v>
      </c>
      <c r="B12768" s="5" t="s">
        <v>174</v>
      </c>
      <c r="C12768" s="6">
        <v>76332</v>
      </c>
      <c r="D12768" t="s">
        <v>41</v>
      </c>
      <c r="E12768">
        <v>64882</v>
      </c>
      <c r="F12768" s="5" t="s">
        <v>58</v>
      </c>
      <c r="G12768" s="5" t="s">
        <v>24</v>
      </c>
      <c r="H12768" s="5" t="s">
        <v>126</v>
      </c>
      <c r="I12768" t="s">
        <v>26</v>
      </c>
      <c r="J12768" t="s">
        <v>34</v>
      </c>
      <c r="K12768">
        <v>50</v>
      </c>
      <c r="L12768" s="5" t="s">
        <v>24672</v>
      </c>
      <c r="M12768" s="5" t="s">
        <v>54</v>
      </c>
      <c r="N12768">
        <v>1</v>
      </c>
      <c r="O12768" t="s">
        <v>135</v>
      </c>
      <c r="P12768" s="1">
        <v>45554</v>
      </c>
      <c r="Q12768" s="1">
        <v>45605</v>
      </c>
      <c r="R12768">
        <v>572</v>
      </c>
      <c r="S12768" s="4">
        <v>5.0999999999999996</v>
      </c>
      <c r="T12768" t="s">
        <v>118</v>
      </c>
    </row>
    <row r="12769" spans="1:20" x14ac:dyDescent="0.35">
      <c r="A12769" t="s">
        <v>24673</v>
      </c>
      <c r="B12769" s="5" t="s">
        <v>145</v>
      </c>
      <c r="C12769" s="6">
        <v>165380</v>
      </c>
      <c r="D12769" t="s">
        <v>41</v>
      </c>
      <c r="E12769">
        <v>140573</v>
      </c>
      <c r="F12769" s="5" t="s">
        <v>23</v>
      </c>
      <c r="G12769" s="5" t="s">
        <v>24</v>
      </c>
      <c r="H12769" s="5" t="s">
        <v>151</v>
      </c>
      <c r="I12769" t="s">
        <v>44</v>
      </c>
      <c r="J12769" t="s">
        <v>157</v>
      </c>
      <c r="K12769">
        <v>100</v>
      </c>
      <c r="L12769" s="5" t="s">
        <v>24674</v>
      </c>
      <c r="M12769" s="5" t="s">
        <v>28</v>
      </c>
      <c r="N12769">
        <v>17</v>
      </c>
      <c r="O12769" t="s">
        <v>131</v>
      </c>
      <c r="P12769" s="1">
        <v>45613</v>
      </c>
      <c r="Q12769" s="1">
        <v>45644</v>
      </c>
      <c r="R12769">
        <v>551</v>
      </c>
      <c r="S12769" s="4">
        <v>5.7</v>
      </c>
      <c r="T12769" t="s">
        <v>210</v>
      </c>
    </row>
    <row r="12770" spans="1:20" x14ac:dyDescent="0.35">
      <c r="A12770" t="s">
        <v>24675</v>
      </c>
      <c r="B12770" s="5" t="s">
        <v>32</v>
      </c>
      <c r="C12770" s="6">
        <v>142751</v>
      </c>
      <c r="D12770" t="s">
        <v>41</v>
      </c>
      <c r="E12770">
        <v>121338</v>
      </c>
      <c r="F12770" s="5" t="s">
        <v>23</v>
      </c>
      <c r="G12770" s="5" t="s">
        <v>59</v>
      </c>
      <c r="H12770" s="5" t="s">
        <v>151</v>
      </c>
      <c r="I12770" t="s">
        <v>26</v>
      </c>
      <c r="J12770" t="s">
        <v>151</v>
      </c>
      <c r="K12770">
        <v>0</v>
      </c>
      <c r="L12770" s="5" t="s">
        <v>24676</v>
      </c>
      <c r="M12770" s="5" t="s">
        <v>37</v>
      </c>
      <c r="N12770">
        <v>15</v>
      </c>
      <c r="O12770" t="s">
        <v>71</v>
      </c>
      <c r="P12770" s="1">
        <v>45467</v>
      </c>
      <c r="Q12770" s="1">
        <v>45514</v>
      </c>
      <c r="R12770">
        <v>848</v>
      </c>
      <c r="S12770" s="4">
        <v>9.6999999999999993</v>
      </c>
      <c r="T12770" t="s">
        <v>243</v>
      </c>
    </row>
    <row r="12771" spans="1:20" x14ac:dyDescent="0.35">
      <c r="A12771" t="s">
        <v>24677</v>
      </c>
      <c r="B12771" s="5" t="s">
        <v>28802</v>
      </c>
      <c r="C12771" s="6">
        <v>62156</v>
      </c>
      <c r="D12771" t="s">
        <v>22</v>
      </c>
      <c r="E12771">
        <v>62156</v>
      </c>
      <c r="F12771" s="5" t="s">
        <v>23</v>
      </c>
      <c r="G12771" s="5" t="s">
        <v>51</v>
      </c>
      <c r="H12771" s="5" t="s">
        <v>116</v>
      </c>
      <c r="I12771" t="s">
        <v>26</v>
      </c>
      <c r="J12771" t="s">
        <v>116</v>
      </c>
      <c r="K12771">
        <v>100</v>
      </c>
      <c r="L12771" s="5" t="s">
        <v>24678</v>
      </c>
      <c r="M12771" s="5" t="s">
        <v>37</v>
      </c>
      <c r="N12771">
        <v>14</v>
      </c>
      <c r="O12771" t="s">
        <v>78</v>
      </c>
      <c r="P12771" s="1">
        <v>45586</v>
      </c>
      <c r="Q12771" s="1">
        <v>45656</v>
      </c>
      <c r="R12771">
        <v>539</v>
      </c>
      <c r="S12771" s="4">
        <v>5.8</v>
      </c>
      <c r="T12771" t="s">
        <v>210</v>
      </c>
    </row>
    <row r="12772" spans="1:20" x14ac:dyDescent="0.35">
      <c r="A12772" t="s">
        <v>24679</v>
      </c>
      <c r="B12772" s="5" t="s">
        <v>28799</v>
      </c>
      <c r="C12772" s="6">
        <v>152270</v>
      </c>
      <c r="D12772" t="s">
        <v>22</v>
      </c>
      <c r="E12772">
        <v>152270</v>
      </c>
      <c r="F12772" s="5" t="s">
        <v>66</v>
      </c>
      <c r="G12772" s="5" t="s">
        <v>59</v>
      </c>
      <c r="H12772" s="5" t="s">
        <v>101</v>
      </c>
      <c r="I12772" t="s">
        <v>26</v>
      </c>
      <c r="J12772" t="s">
        <v>101</v>
      </c>
      <c r="K12772">
        <v>50</v>
      </c>
      <c r="L12772" s="5" t="s">
        <v>24680</v>
      </c>
      <c r="M12772" s="5" t="s">
        <v>28</v>
      </c>
      <c r="N12772">
        <v>5</v>
      </c>
      <c r="O12772" t="s">
        <v>147</v>
      </c>
      <c r="P12772" s="1">
        <v>45731</v>
      </c>
      <c r="Q12772" s="1">
        <v>45764</v>
      </c>
      <c r="R12772">
        <v>1162</v>
      </c>
      <c r="S12772" s="4">
        <v>7.3</v>
      </c>
      <c r="T12772" t="s">
        <v>108</v>
      </c>
    </row>
    <row r="12773" spans="1:20" x14ac:dyDescent="0.35">
      <c r="A12773" t="s">
        <v>24681</v>
      </c>
      <c r="B12773" s="5" t="s">
        <v>28801</v>
      </c>
      <c r="C12773" s="6">
        <v>86405</v>
      </c>
      <c r="D12773" t="s">
        <v>41</v>
      </c>
      <c r="E12773">
        <v>73444</v>
      </c>
      <c r="F12773" s="5" t="s">
        <v>50</v>
      </c>
      <c r="G12773" s="5" t="s">
        <v>42</v>
      </c>
      <c r="H12773" s="5" t="s">
        <v>126</v>
      </c>
      <c r="I12773" t="s">
        <v>26</v>
      </c>
      <c r="J12773" t="s">
        <v>97</v>
      </c>
      <c r="K12773">
        <v>0</v>
      </c>
      <c r="L12773" s="5" t="s">
        <v>24682</v>
      </c>
      <c r="M12773" s="5" t="s">
        <v>70</v>
      </c>
      <c r="N12773">
        <v>2</v>
      </c>
      <c r="O12773" t="s">
        <v>46</v>
      </c>
      <c r="P12773" s="1">
        <v>45447</v>
      </c>
      <c r="Q12773" s="1">
        <v>45470</v>
      </c>
      <c r="R12773">
        <v>1890</v>
      </c>
      <c r="S12773" s="4">
        <v>10</v>
      </c>
      <c r="T12773" t="s">
        <v>38</v>
      </c>
    </row>
    <row r="12774" spans="1:20" x14ac:dyDescent="0.35">
      <c r="A12774" t="s">
        <v>24683</v>
      </c>
      <c r="B12774" s="5" t="s">
        <v>91</v>
      </c>
      <c r="C12774" s="6">
        <v>82630</v>
      </c>
      <c r="D12774" t="s">
        <v>33</v>
      </c>
      <c r="E12774">
        <v>9089300</v>
      </c>
      <c r="F12774" s="5" t="s">
        <v>50</v>
      </c>
      <c r="G12774" s="5" t="s">
        <v>51</v>
      </c>
      <c r="H12774" s="5" t="s">
        <v>34</v>
      </c>
      <c r="I12774" t="s">
        <v>26</v>
      </c>
      <c r="J12774" t="s">
        <v>34</v>
      </c>
      <c r="K12774">
        <v>50</v>
      </c>
      <c r="L12774" s="5" t="s">
        <v>12589</v>
      </c>
      <c r="M12774" s="5" t="s">
        <v>54</v>
      </c>
      <c r="N12774">
        <v>3</v>
      </c>
      <c r="O12774" t="s">
        <v>88</v>
      </c>
      <c r="P12774" s="1">
        <v>45569</v>
      </c>
      <c r="Q12774" s="1">
        <v>45623</v>
      </c>
      <c r="R12774">
        <v>1829</v>
      </c>
      <c r="S12774" s="4">
        <v>7.5</v>
      </c>
      <c r="T12774" t="s">
        <v>108</v>
      </c>
    </row>
    <row r="12775" spans="1:20" x14ac:dyDescent="0.35">
      <c r="A12775" t="s">
        <v>24684</v>
      </c>
      <c r="B12775" s="5" t="s">
        <v>162</v>
      </c>
      <c r="C12775" s="6">
        <v>57873</v>
      </c>
      <c r="D12775" t="s">
        <v>22</v>
      </c>
      <c r="E12775">
        <v>57873</v>
      </c>
      <c r="F12775" s="5" t="s">
        <v>23</v>
      </c>
      <c r="G12775" s="5" t="s">
        <v>42</v>
      </c>
      <c r="H12775" s="5" t="s">
        <v>157</v>
      </c>
      <c r="I12775" t="s">
        <v>44</v>
      </c>
      <c r="J12775" t="s">
        <v>212</v>
      </c>
      <c r="K12775">
        <v>100</v>
      </c>
      <c r="L12775" s="5" t="s">
        <v>24685</v>
      </c>
      <c r="M12775" s="5" t="s">
        <v>28</v>
      </c>
      <c r="N12775">
        <v>13</v>
      </c>
      <c r="O12775" t="s">
        <v>107</v>
      </c>
      <c r="P12775" s="1">
        <v>45450</v>
      </c>
      <c r="Q12775" s="1">
        <v>45485</v>
      </c>
      <c r="R12775">
        <v>1519</v>
      </c>
      <c r="S12775" s="4">
        <v>6.3</v>
      </c>
      <c r="T12775" t="s">
        <v>277</v>
      </c>
    </row>
    <row r="12776" spans="1:20" x14ac:dyDescent="0.35">
      <c r="A12776" t="s">
        <v>24686</v>
      </c>
      <c r="B12776" s="5" t="s">
        <v>57</v>
      </c>
      <c r="C12776" s="6">
        <v>28348</v>
      </c>
      <c r="D12776" t="s">
        <v>22</v>
      </c>
      <c r="E12776">
        <v>28348</v>
      </c>
      <c r="F12776" s="5" t="s">
        <v>58</v>
      </c>
      <c r="G12776" s="5" t="s">
        <v>51</v>
      </c>
      <c r="H12776" s="5" t="s">
        <v>116</v>
      </c>
      <c r="I12776" t="s">
        <v>26</v>
      </c>
      <c r="J12776" t="s">
        <v>116</v>
      </c>
      <c r="K12776">
        <v>0</v>
      </c>
      <c r="L12776" s="5" t="s">
        <v>24687</v>
      </c>
      <c r="M12776" s="5" t="s">
        <v>54</v>
      </c>
      <c r="N12776">
        <v>0</v>
      </c>
      <c r="O12776" t="s">
        <v>71</v>
      </c>
      <c r="P12776" s="1">
        <v>45557</v>
      </c>
      <c r="Q12776" s="1">
        <v>45613</v>
      </c>
      <c r="R12776">
        <v>723</v>
      </c>
      <c r="S12776" s="4">
        <v>8.3000000000000007</v>
      </c>
      <c r="T12776" t="s">
        <v>55</v>
      </c>
    </row>
    <row r="12777" spans="1:20" x14ac:dyDescent="0.35">
      <c r="A12777" t="s">
        <v>24688</v>
      </c>
      <c r="B12777" s="5" t="s">
        <v>49</v>
      </c>
      <c r="C12777" s="6">
        <v>87180</v>
      </c>
      <c r="D12777" t="s">
        <v>65</v>
      </c>
      <c r="E12777">
        <v>113334</v>
      </c>
      <c r="F12777" s="5" t="s">
        <v>50</v>
      </c>
      <c r="G12777" s="5" t="s">
        <v>59</v>
      </c>
      <c r="H12777" s="5" t="s">
        <v>67</v>
      </c>
      <c r="I12777" t="s">
        <v>26</v>
      </c>
      <c r="J12777" t="s">
        <v>294</v>
      </c>
      <c r="K12777">
        <v>100</v>
      </c>
      <c r="L12777" s="5" t="s">
        <v>24689</v>
      </c>
      <c r="M12777" s="5" t="s">
        <v>54</v>
      </c>
      <c r="N12777">
        <v>2</v>
      </c>
      <c r="O12777" t="s">
        <v>85</v>
      </c>
      <c r="P12777" s="1">
        <v>45488</v>
      </c>
      <c r="Q12777" s="1">
        <v>45544</v>
      </c>
      <c r="R12777">
        <v>1059</v>
      </c>
      <c r="S12777" s="4">
        <v>9.6999999999999993</v>
      </c>
      <c r="T12777" t="s">
        <v>38</v>
      </c>
    </row>
    <row r="12778" spans="1:20" x14ac:dyDescent="0.35">
      <c r="A12778" t="s">
        <v>24690</v>
      </c>
      <c r="B12778" s="5" t="s">
        <v>32</v>
      </c>
      <c r="C12778" s="6">
        <v>91044</v>
      </c>
      <c r="D12778" t="s">
        <v>92</v>
      </c>
      <c r="E12778">
        <v>68283</v>
      </c>
      <c r="F12778" s="5" t="s">
        <v>58</v>
      </c>
      <c r="G12778" s="5" t="s">
        <v>24</v>
      </c>
      <c r="H12778" s="5" t="s">
        <v>93</v>
      </c>
      <c r="I12778" t="s">
        <v>35</v>
      </c>
      <c r="J12778" t="s">
        <v>93</v>
      </c>
      <c r="K12778">
        <v>0</v>
      </c>
      <c r="L12778" s="5" t="s">
        <v>24691</v>
      </c>
      <c r="M12778" s="5" t="s">
        <v>70</v>
      </c>
      <c r="N12778">
        <v>0</v>
      </c>
      <c r="O12778" t="s">
        <v>167</v>
      </c>
      <c r="P12778" s="1">
        <v>45720</v>
      </c>
      <c r="Q12778" s="1">
        <v>45750</v>
      </c>
      <c r="R12778">
        <v>596</v>
      </c>
      <c r="S12778" s="4">
        <v>5.4</v>
      </c>
      <c r="T12778" t="s">
        <v>277</v>
      </c>
    </row>
    <row r="12779" spans="1:20" x14ac:dyDescent="0.35">
      <c r="A12779" t="s">
        <v>24692</v>
      </c>
      <c r="B12779" s="5" t="s">
        <v>217</v>
      </c>
      <c r="C12779" s="6">
        <v>76331</v>
      </c>
      <c r="D12779" t="s">
        <v>22</v>
      </c>
      <c r="E12779">
        <v>76331</v>
      </c>
      <c r="F12779" s="5" t="s">
        <v>50</v>
      </c>
      <c r="G12779" s="5" t="s">
        <v>59</v>
      </c>
      <c r="H12779" s="5" t="s">
        <v>165</v>
      </c>
      <c r="I12779" t="s">
        <v>35</v>
      </c>
      <c r="J12779" t="s">
        <v>165</v>
      </c>
      <c r="K12779">
        <v>100</v>
      </c>
      <c r="L12779" s="5" t="s">
        <v>24693</v>
      </c>
      <c r="M12779" s="5" t="s">
        <v>54</v>
      </c>
      <c r="N12779">
        <v>4</v>
      </c>
      <c r="O12779" t="s">
        <v>167</v>
      </c>
      <c r="P12779" s="1">
        <v>45705</v>
      </c>
      <c r="Q12779" s="1">
        <v>45745</v>
      </c>
      <c r="R12779">
        <v>1303</v>
      </c>
      <c r="S12779" s="4">
        <v>5.6</v>
      </c>
      <c r="T12779" t="s">
        <v>277</v>
      </c>
    </row>
    <row r="12780" spans="1:20" x14ac:dyDescent="0.35">
      <c r="A12780" t="s">
        <v>24694</v>
      </c>
      <c r="B12780" s="5" t="s">
        <v>57</v>
      </c>
      <c r="C12780" s="6">
        <v>118613</v>
      </c>
      <c r="D12780" t="s">
        <v>41</v>
      </c>
      <c r="E12780">
        <v>100821</v>
      </c>
      <c r="F12780" s="5" t="s">
        <v>66</v>
      </c>
      <c r="G12780" s="5" t="s">
        <v>42</v>
      </c>
      <c r="H12780" s="5" t="s">
        <v>60</v>
      </c>
      <c r="I12780" t="s">
        <v>35</v>
      </c>
      <c r="J12780" t="s">
        <v>60</v>
      </c>
      <c r="K12780">
        <v>0</v>
      </c>
      <c r="L12780" s="5" t="s">
        <v>20220</v>
      </c>
      <c r="M12780" s="5" t="s">
        <v>37</v>
      </c>
      <c r="N12780">
        <v>8</v>
      </c>
      <c r="O12780" t="s">
        <v>107</v>
      </c>
      <c r="P12780" s="1">
        <v>45676</v>
      </c>
      <c r="Q12780" s="1">
        <v>45725</v>
      </c>
      <c r="R12780">
        <v>615</v>
      </c>
      <c r="S12780" s="4">
        <v>5.2</v>
      </c>
      <c r="T12780" t="s">
        <v>89</v>
      </c>
    </row>
    <row r="12781" spans="1:20" x14ac:dyDescent="0.35">
      <c r="A12781" t="s">
        <v>24695</v>
      </c>
      <c r="B12781" s="5" t="s">
        <v>28800</v>
      </c>
      <c r="C12781" s="6">
        <v>92441</v>
      </c>
      <c r="D12781" t="s">
        <v>92</v>
      </c>
      <c r="E12781">
        <v>69331</v>
      </c>
      <c r="F12781" s="5" t="s">
        <v>58</v>
      </c>
      <c r="G12781" s="5" t="s">
        <v>51</v>
      </c>
      <c r="H12781" s="5" t="s">
        <v>93</v>
      </c>
      <c r="I12781" t="s">
        <v>35</v>
      </c>
      <c r="J12781" t="s">
        <v>93</v>
      </c>
      <c r="K12781">
        <v>50</v>
      </c>
      <c r="L12781" s="5" t="s">
        <v>24696</v>
      </c>
      <c r="M12781" s="5" t="s">
        <v>28</v>
      </c>
      <c r="N12781">
        <v>0</v>
      </c>
      <c r="O12781" t="s">
        <v>167</v>
      </c>
      <c r="P12781" s="1">
        <v>45319</v>
      </c>
      <c r="Q12781" s="1">
        <v>45378</v>
      </c>
      <c r="R12781">
        <v>1260</v>
      </c>
      <c r="S12781" s="4">
        <v>8.1999999999999993</v>
      </c>
      <c r="T12781" t="s">
        <v>63</v>
      </c>
    </row>
    <row r="12782" spans="1:20" x14ac:dyDescent="0.35">
      <c r="A12782" t="s">
        <v>24697</v>
      </c>
      <c r="B12782" s="5" t="s">
        <v>174</v>
      </c>
      <c r="C12782" s="6">
        <v>268946</v>
      </c>
      <c r="D12782" t="s">
        <v>120</v>
      </c>
      <c r="E12782">
        <v>242051</v>
      </c>
      <c r="F12782" s="5" t="s">
        <v>23</v>
      </c>
      <c r="G12782" s="5" t="s">
        <v>42</v>
      </c>
      <c r="H12782" s="5" t="s">
        <v>121</v>
      </c>
      <c r="I12782" t="s">
        <v>26</v>
      </c>
      <c r="J12782" t="s">
        <v>121</v>
      </c>
      <c r="K12782">
        <v>50</v>
      </c>
      <c r="L12782" s="5" t="s">
        <v>24698</v>
      </c>
      <c r="M12782" s="5" t="s">
        <v>28</v>
      </c>
      <c r="N12782">
        <v>11</v>
      </c>
      <c r="O12782" t="s">
        <v>78</v>
      </c>
      <c r="P12782" s="1">
        <v>45422</v>
      </c>
      <c r="Q12782" s="1">
        <v>45476</v>
      </c>
      <c r="R12782">
        <v>1285</v>
      </c>
      <c r="S12782" s="4">
        <v>6.6</v>
      </c>
      <c r="T12782" t="s">
        <v>47</v>
      </c>
    </row>
    <row r="12783" spans="1:20" x14ac:dyDescent="0.35">
      <c r="A12783" t="s">
        <v>24699</v>
      </c>
      <c r="B12783" s="5" t="s">
        <v>57</v>
      </c>
      <c r="C12783" s="6">
        <v>32200</v>
      </c>
      <c r="D12783" t="s">
        <v>22</v>
      </c>
      <c r="E12783">
        <v>32200</v>
      </c>
      <c r="F12783" s="5" t="s">
        <v>58</v>
      </c>
      <c r="G12783" s="5" t="s">
        <v>59</v>
      </c>
      <c r="H12783" s="5" t="s">
        <v>157</v>
      </c>
      <c r="I12783" t="s">
        <v>44</v>
      </c>
      <c r="J12783" t="s">
        <v>313</v>
      </c>
      <c r="K12783">
        <v>100</v>
      </c>
      <c r="L12783" s="5" t="s">
        <v>24700</v>
      </c>
      <c r="M12783" s="5" t="s">
        <v>37</v>
      </c>
      <c r="N12783">
        <v>1</v>
      </c>
      <c r="O12783" t="s">
        <v>62</v>
      </c>
      <c r="P12783" s="1">
        <v>45580</v>
      </c>
      <c r="Q12783" s="1">
        <v>45637</v>
      </c>
      <c r="R12783">
        <v>1756</v>
      </c>
      <c r="S12783" s="4">
        <v>8.6</v>
      </c>
      <c r="T12783" t="s">
        <v>79</v>
      </c>
    </row>
    <row r="12784" spans="1:20" x14ac:dyDescent="0.35">
      <c r="A12784" t="s">
        <v>24701</v>
      </c>
      <c r="B12784" s="5" t="s">
        <v>57</v>
      </c>
      <c r="C12784" s="6">
        <v>138675</v>
      </c>
      <c r="D12784" t="s">
        <v>92</v>
      </c>
      <c r="E12784">
        <v>104006</v>
      </c>
      <c r="F12784" s="5" t="s">
        <v>66</v>
      </c>
      <c r="G12784" s="5" t="s">
        <v>51</v>
      </c>
      <c r="H12784" s="5" t="s">
        <v>93</v>
      </c>
      <c r="I12784" t="s">
        <v>35</v>
      </c>
      <c r="J12784" t="s">
        <v>93</v>
      </c>
      <c r="K12784">
        <v>0</v>
      </c>
      <c r="L12784" s="5" t="s">
        <v>24702</v>
      </c>
      <c r="M12784" s="5" t="s">
        <v>54</v>
      </c>
      <c r="N12784">
        <v>8</v>
      </c>
      <c r="O12784" t="s">
        <v>135</v>
      </c>
      <c r="P12784" s="1">
        <v>45635</v>
      </c>
      <c r="Q12784" s="1">
        <v>45689</v>
      </c>
      <c r="R12784">
        <v>1248</v>
      </c>
      <c r="S12784" s="4">
        <v>8.5</v>
      </c>
      <c r="T12784" t="s">
        <v>30</v>
      </c>
    </row>
    <row r="12785" spans="1:20" x14ac:dyDescent="0.35">
      <c r="A12785" t="s">
        <v>24703</v>
      </c>
      <c r="B12785" s="5" t="s">
        <v>57</v>
      </c>
      <c r="C12785" s="6">
        <v>68778</v>
      </c>
      <c r="D12785" t="s">
        <v>41</v>
      </c>
      <c r="E12785">
        <v>58461</v>
      </c>
      <c r="F12785" s="5" t="s">
        <v>58</v>
      </c>
      <c r="G12785" s="5" t="s">
        <v>24</v>
      </c>
      <c r="H12785" s="5" t="s">
        <v>43</v>
      </c>
      <c r="I12785" t="s">
        <v>35</v>
      </c>
      <c r="J12785" t="s">
        <v>43</v>
      </c>
      <c r="K12785">
        <v>100</v>
      </c>
      <c r="L12785" s="5" t="s">
        <v>24704</v>
      </c>
      <c r="M12785" s="5" t="s">
        <v>54</v>
      </c>
      <c r="N12785">
        <v>0</v>
      </c>
      <c r="O12785" t="s">
        <v>46</v>
      </c>
      <c r="P12785" s="1">
        <v>45692</v>
      </c>
      <c r="Q12785" s="1">
        <v>45732</v>
      </c>
      <c r="R12785">
        <v>693</v>
      </c>
      <c r="S12785" s="4">
        <v>6.4</v>
      </c>
      <c r="T12785" t="s">
        <v>153</v>
      </c>
    </row>
    <row r="12786" spans="1:20" x14ac:dyDescent="0.35">
      <c r="A12786" t="s">
        <v>24705</v>
      </c>
      <c r="B12786" s="5" t="s">
        <v>91</v>
      </c>
      <c r="C12786" s="6">
        <v>209006</v>
      </c>
      <c r="D12786" t="s">
        <v>120</v>
      </c>
      <c r="E12786">
        <v>188105</v>
      </c>
      <c r="F12786" s="5" t="s">
        <v>66</v>
      </c>
      <c r="G12786" s="5" t="s">
        <v>42</v>
      </c>
      <c r="H12786" s="5" t="s">
        <v>121</v>
      </c>
      <c r="I12786" t="s">
        <v>26</v>
      </c>
      <c r="J12786" t="s">
        <v>121</v>
      </c>
      <c r="K12786">
        <v>100</v>
      </c>
      <c r="L12786" s="5" t="s">
        <v>24706</v>
      </c>
      <c r="M12786" s="5" t="s">
        <v>28</v>
      </c>
      <c r="N12786">
        <v>9</v>
      </c>
      <c r="O12786" t="s">
        <v>29</v>
      </c>
      <c r="P12786" s="1">
        <v>45453</v>
      </c>
      <c r="Q12786" s="1">
        <v>45477</v>
      </c>
      <c r="R12786">
        <v>2219</v>
      </c>
      <c r="S12786" s="4">
        <v>8.9</v>
      </c>
      <c r="T12786" t="s">
        <v>210</v>
      </c>
    </row>
    <row r="12787" spans="1:20" x14ac:dyDescent="0.35">
      <c r="A12787" t="s">
        <v>24707</v>
      </c>
      <c r="B12787" s="5" t="s">
        <v>91</v>
      </c>
      <c r="C12787" s="6">
        <v>131992</v>
      </c>
      <c r="D12787" t="s">
        <v>74</v>
      </c>
      <c r="E12787">
        <v>164990</v>
      </c>
      <c r="F12787" s="5" t="s">
        <v>23</v>
      </c>
      <c r="G12787" s="5" t="s">
        <v>24</v>
      </c>
      <c r="H12787" s="5" t="s">
        <v>75</v>
      </c>
      <c r="I12787" t="s">
        <v>26</v>
      </c>
      <c r="J12787" t="s">
        <v>75</v>
      </c>
      <c r="K12787">
        <v>0</v>
      </c>
      <c r="L12787" s="5" t="s">
        <v>24708</v>
      </c>
      <c r="M12787" s="5" t="s">
        <v>28</v>
      </c>
      <c r="N12787">
        <v>15</v>
      </c>
      <c r="O12787" t="s">
        <v>78</v>
      </c>
      <c r="P12787" s="1">
        <v>45557</v>
      </c>
      <c r="Q12787" s="1">
        <v>45612</v>
      </c>
      <c r="R12787">
        <v>1295</v>
      </c>
      <c r="S12787" s="4">
        <v>6.1</v>
      </c>
      <c r="T12787" t="s">
        <v>55</v>
      </c>
    </row>
    <row r="12788" spans="1:20" x14ac:dyDescent="0.35">
      <c r="A12788" t="s">
        <v>24709</v>
      </c>
      <c r="B12788" s="5" t="s">
        <v>40</v>
      </c>
      <c r="C12788" s="6">
        <v>94712</v>
      </c>
      <c r="D12788" t="s">
        <v>22</v>
      </c>
      <c r="E12788">
        <v>94712</v>
      </c>
      <c r="F12788" s="5" t="s">
        <v>50</v>
      </c>
      <c r="G12788" s="5" t="s">
        <v>51</v>
      </c>
      <c r="H12788" s="5" t="s">
        <v>25</v>
      </c>
      <c r="I12788" t="s">
        <v>35</v>
      </c>
      <c r="J12788" t="s">
        <v>25</v>
      </c>
      <c r="K12788">
        <v>50</v>
      </c>
      <c r="L12788" s="5" t="s">
        <v>24710</v>
      </c>
      <c r="M12788" s="5" t="s">
        <v>54</v>
      </c>
      <c r="N12788">
        <v>2</v>
      </c>
      <c r="O12788" t="s">
        <v>71</v>
      </c>
      <c r="P12788" s="1">
        <v>45379</v>
      </c>
      <c r="Q12788" s="1">
        <v>45450</v>
      </c>
      <c r="R12788">
        <v>1216</v>
      </c>
      <c r="S12788" s="4">
        <v>8.4</v>
      </c>
      <c r="T12788" t="s">
        <v>63</v>
      </c>
    </row>
    <row r="12789" spans="1:20" x14ac:dyDescent="0.35">
      <c r="A12789" t="s">
        <v>24711</v>
      </c>
      <c r="B12789" s="5" t="s">
        <v>217</v>
      </c>
      <c r="C12789" s="6">
        <v>134256</v>
      </c>
      <c r="D12789" t="s">
        <v>22</v>
      </c>
      <c r="E12789">
        <v>134256</v>
      </c>
      <c r="F12789" s="5" t="s">
        <v>66</v>
      </c>
      <c r="G12789" s="5" t="s">
        <v>51</v>
      </c>
      <c r="H12789" s="5" t="s">
        <v>25</v>
      </c>
      <c r="I12789" t="s">
        <v>44</v>
      </c>
      <c r="J12789" t="s">
        <v>25</v>
      </c>
      <c r="K12789">
        <v>100</v>
      </c>
      <c r="L12789" s="5" t="s">
        <v>1528</v>
      </c>
      <c r="M12789" s="5" t="s">
        <v>54</v>
      </c>
      <c r="N12789">
        <v>5</v>
      </c>
      <c r="O12789" t="s">
        <v>147</v>
      </c>
      <c r="P12789" s="1">
        <v>45771</v>
      </c>
      <c r="Q12789" s="1">
        <v>45834</v>
      </c>
      <c r="R12789">
        <v>1279</v>
      </c>
      <c r="S12789" s="4">
        <v>7.7</v>
      </c>
      <c r="T12789" t="s">
        <v>79</v>
      </c>
    </row>
    <row r="12790" spans="1:20" x14ac:dyDescent="0.35">
      <c r="A12790" t="s">
        <v>24712</v>
      </c>
      <c r="B12790" s="5" t="s">
        <v>100</v>
      </c>
      <c r="C12790" s="6">
        <v>103820</v>
      </c>
      <c r="D12790" t="s">
        <v>22</v>
      </c>
      <c r="E12790">
        <v>103820</v>
      </c>
      <c r="F12790" s="5" t="s">
        <v>50</v>
      </c>
      <c r="G12790" s="5" t="s">
        <v>24</v>
      </c>
      <c r="H12790" s="5" t="s">
        <v>191</v>
      </c>
      <c r="I12790" t="s">
        <v>26</v>
      </c>
      <c r="J12790" t="s">
        <v>191</v>
      </c>
      <c r="K12790">
        <v>50</v>
      </c>
      <c r="L12790" s="5" t="s">
        <v>24713</v>
      </c>
      <c r="M12790" s="5" t="s">
        <v>37</v>
      </c>
      <c r="N12790">
        <v>2</v>
      </c>
      <c r="O12790" t="s">
        <v>141</v>
      </c>
      <c r="P12790" s="1">
        <v>45717</v>
      </c>
      <c r="Q12790" s="1">
        <v>45757</v>
      </c>
      <c r="R12790">
        <v>1980</v>
      </c>
      <c r="S12790" s="4">
        <v>6.8</v>
      </c>
      <c r="T12790" t="s">
        <v>210</v>
      </c>
    </row>
    <row r="12791" spans="1:20" x14ac:dyDescent="0.35">
      <c r="A12791" t="s">
        <v>24714</v>
      </c>
      <c r="B12791" s="5" t="s">
        <v>28802</v>
      </c>
      <c r="C12791" s="6">
        <v>90645</v>
      </c>
      <c r="D12791" t="s">
        <v>22</v>
      </c>
      <c r="E12791">
        <v>90645</v>
      </c>
      <c r="F12791" s="5" t="s">
        <v>50</v>
      </c>
      <c r="G12791" s="5" t="s">
        <v>24</v>
      </c>
      <c r="H12791" s="5" t="s">
        <v>101</v>
      </c>
      <c r="I12791" t="s">
        <v>26</v>
      </c>
      <c r="J12791" t="s">
        <v>291</v>
      </c>
      <c r="K12791">
        <v>0</v>
      </c>
      <c r="L12791" s="5" t="s">
        <v>24715</v>
      </c>
      <c r="M12791" s="5" t="s">
        <v>70</v>
      </c>
      <c r="N12791">
        <v>3</v>
      </c>
      <c r="O12791" t="s">
        <v>147</v>
      </c>
      <c r="P12791" s="1">
        <v>45421</v>
      </c>
      <c r="Q12791" s="1">
        <v>45475</v>
      </c>
      <c r="R12791">
        <v>585</v>
      </c>
      <c r="S12791" s="4">
        <v>8.9</v>
      </c>
      <c r="T12791" t="s">
        <v>210</v>
      </c>
    </row>
    <row r="12792" spans="1:20" x14ac:dyDescent="0.35">
      <c r="A12792" t="s">
        <v>24716</v>
      </c>
      <c r="B12792" s="5" t="s">
        <v>145</v>
      </c>
      <c r="C12792" s="6">
        <v>119424</v>
      </c>
      <c r="D12792" t="s">
        <v>22</v>
      </c>
      <c r="E12792">
        <v>119424</v>
      </c>
      <c r="F12792" s="5" t="s">
        <v>50</v>
      </c>
      <c r="G12792" s="5" t="s">
        <v>24</v>
      </c>
      <c r="H12792" s="5" t="s">
        <v>52</v>
      </c>
      <c r="I12792" t="s">
        <v>35</v>
      </c>
      <c r="J12792" t="s">
        <v>75</v>
      </c>
      <c r="K12792">
        <v>100</v>
      </c>
      <c r="L12792" s="5" t="s">
        <v>24717</v>
      </c>
      <c r="M12792" s="5" t="s">
        <v>54</v>
      </c>
      <c r="N12792">
        <v>2</v>
      </c>
      <c r="O12792" t="s">
        <v>167</v>
      </c>
      <c r="P12792" s="1">
        <v>45607</v>
      </c>
      <c r="Q12792" s="1">
        <v>45629</v>
      </c>
      <c r="R12792">
        <v>2449</v>
      </c>
      <c r="S12792" s="4">
        <v>5.3</v>
      </c>
      <c r="T12792" t="s">
        <v>95</v>
      </c>
    </row>
    <row r="12793" spans="1:20" x14ac:dyDescent="0.35">
      <c r="A12793" t="s">
        <v>24718</v>
      </c>
      <c r="B12793" s="5" t="s">
        <v>162</v>
      </c>
      <c r="C12793" s="6">
        <v>100887</v>
      </c>
      <c r="D12793" t="s">
        <v>22</v>
      </c>
      <c r="E12793">
        <v>100887</v>
      </c>
      <c r="F12793" s="5" t="s">
        <v>50</v>
      </c>
      <c r="G12793" s="5" t="s">
        <v>51</v>
      </c>
      <c r="H12793" s="5" t="s">
        <v>129</v>
      </c>
      <c r="I12793" t="s">
        <v>26</v>
      </c>
      <c r="J12793" t="s">
        <v>129</v>
      </c>
      <c r="K12793">
        <v>100</v>
      </c>
      <c r="L12793" s="5" t="s">
        <v>24719</v>
      </c>
      <c r="M12793" s="5" t="s">
        <v>70</v>
      </c>
      <c r="N12793">
        <v>3</v>
      </c>
      <c r="O12793" t="s">
        <v>172</v>
      </c>
      <c r="P12793" s="1">
        <v>45501</v>
      </c>
      <c r="Q12793" s="1">
        <v>45557</v>
      </c>
      <c r="R12793">
        <v>2297</v>
      </c>
      <c r="S12793" s="4">
        <v>6.9</v>
      </c>
      <c r="T12793" t="s">
        <v>47</v>
      </c>
    </row>
    <row r="12794" spans="1:20" x14ac:dyDescent="0.35">
      <c r="A12794" t="s">
        <v>24720</v>
      </c>
      <c r="B12794" s="5" t="s">
        <v>217</v>
      </c>
      <c r="C12794" s="6">
        <v>99370</v>
      </c>
      <c r="D12794" t="s">
        <v>22</v>
      </c>
      <c r="E12794">
        <v>99370</v>
      </c>
      <c r="F12794" s="5" t="s">
        <v>23</v>
      </c>
      <c r="G12794" s="5" t="s">
        <v>59</v>
      </c>
      <c r="H12794" s="5" t="s">
        <v>157</v>
      </c>
      <c r="I12794" t="s">
        <v>44</v>
      </c>
      <c r="J12794" t="s">
        <v>157</v>
      </c>
      <c r="K12794">
        <v>0</v>
      </c>
      <c r="L12794" s="5" t="s">
        <v>24721</v>
      </c>
      <c r="M12794" s="5" t="s">
        <v>54</v>
      </c>
      <c r="N12794">
        <v>19</v>
      </c>
      <c r="O12794" t="s">
        <v>131</v>
      </c>
      <c r="P12794" s="1">
        <v>45388</v>
      </c>
      <c r="Q12794" s="1">
        <v>45415</v>
      </c>
      <c r="R12794">
        <v>1851</v>
      </c>
      <c r="S12794" s="4">
        <v>7.8</v>
      </c>
      <c r="T12794" t="s">
        <v>63</v>
      </c>
    </row>
    <row r="12795" spans="1:20" x14ac:dyDescent="0.35">
      <c r="A12795" t="s">
        <v>24722</v>
      </c>
      <c r="B12795" s="5" t="s">
        <v>100</v>
      </c>
      <c r="C12795" s="6">
        <v>136900</v>
      </c>
      <c r="D12795" t="s">
        <v>81</v>
      </c>
      <c r="E12795">
        <v>184815</v>
      </c>
      <c r="F12795" s="5" t="s">
        <v>23</v>
      </c>
      <c r="G12795" s="5" t="s">
        <v>59</v>
      </c>
      <c r="H12795" s="5" t="s">
        <v>82</v>
      </c>
      <c r="I12795" t="s">
        <v>26</v>
      </c>
      <c r="J12795" t="s">
        <v>82</v>
      </c>
      <c r="K12795">
        <v>100</v>
      </c>
      <c r="L12795" s="5" t="s">
        <v>24723</v>
      </c>
      <c r="M12795" s="5" t="s">
        <v>54</v>
      </c>
      <c r="N12795">
        <v>19</v>
      </c>
      <c r="O12795" t="s">
        <v>62</v>
      </c>
      <c r="P12795" s="1">
        <v>45603</v>
      </c>
      <c r="Q12795" s="1">
        <v>45671</v>
      </c>
      <c r="R12795">
        <v>2396</v>
      </c>
      <c r="S12795" s="4">
        <v>7.5</v>
      </c>
      <c r="T12795" t="s">
        <v>55</v>
      </c>
    </row>
    <row r="12796" spans="1:20" x14ac:dyDescent="0.35">
      <c r="A12796" t="s">
        <v>24724</v>
      </c>
      <c r="B12796" s="5" t="s">
        <v>179</v>
      </c>
      <c r="C12796" s="6">
        <v>46438</v>
      </c>
      <c r="D12796" t="s">
        <v>22</v>
      </c>
      <c r="E12796">
        <v>46438</v>
      </c>
      <c r="F12796" s="5" t="s">
        <v>58</v>
      </c>
      <c r="G12796" s="5" t="s">
        <v>24</v>
      </c>
      <c r="H12796" s="5" t="s">
        <v>165</v>
      </c>
      <c r="I12796" t="s">
        <v>26</v>
      </c>
      <c r="J12796" t="s">
        <v>165</v>
      </c>
      <c r="K12796">
        <v>0</v>
      </c>
      <c r="L12796" s="5" t="s">
        <v>24725</v>
      </c>
      <c r="M12796" s="5" t="s">
        <v>37</v>
      </c>
      <c r="N12796">
        <v>1</v>
      </c>
      <c r="O12796" t="s">
        <v>172</v>
      </c>
      <c r="P12796" s="1">
        <v>45323</v>
      </c>
      <c r="Q12796" s="1">
        <v>45360</v>
      </c>
      <c r="R12796">
        <v>2305</v>
      </c>
      <c r="S12796" s="4">
        <v>5.7</v>
      </c>
      <c r="T12796" t="s">
        <v>118</v>
      </c>
    </row>
    <row r="12797" spans="1:20" x14ac:dyDescent="0.35">
      <c r="A12797" t="s">
        <v>24726</v>
      </c>
      <c r="B12797" s="5" t="s">
        <v>91</v>
      </c>
      <c r="C12797" s="6">
        <v>49841</v>
      </c>
      <c r="D12797" t="s">
        <v>22</v>
      </c>
      <c r="E12797">
        <v>49841</v>
      </c>
      <c r="F12797" s="5" t="s">
        <v>50</v>
      </c>
      <c r="G12797" s="5" t="s">
        <v>51</v>
      </c>
      <c r="H12797" s="5" t="s">
        <v>157</v>
      </c>
      <c r="I12797" t="s">
        <v>26</v>
      </c>
      <c r="J12797" t="s">
        <v>157</v>
      </c>
      <c r="K12797">
        <v>0</v>
      </c>
      <c r="L12797" s="5" t="s">
        <v>24727</v>
      </c>
      <c r="M12797" s="5" t="s">
        <v>28</v>
      </c>
      <c r="N12797">
        <v>2</v>
      </c>
      <c r="O12797" t="s">
        <v>78</v>
      </c>
      <c r="P12797" s="1">
        <v>45482</v>
      </c>
      <c r="Q12797" s="1">
        <v>45523</v>
      </c>
      <c r="R12797">
        <v>2197</v>
      </c>
      <c r="S12797" s="4">
        <v>8.9</v>
      </c>
      <c r="T12797" t="s">
        <v>89</v>
      </c>
    </row>
    <row r="12798" spans="1:20" x14ac:dyDescent="0.35">
      <c r="A12798" t="s">
        <v>24728</v>
      </c>
      <c r="B12798" s="5" t="s">
        <v>28802</v>
      </c>
      <c r="C12798" s="6">
        <v>87830</v>
      </c>
      <c r="D12798" t="s">
        <v>22</v>
      </c>
      <c r="E12798">
        <v>87830</v>
      </c>
      <c r="F12798" s="5" t="s">
        <v>23</v>
      </c>
      <c r="G12798" s="5" t="s">
        <v>51</v>
      </c>
      <c r="H12798" s="5" t="s">
        <v>157</v>
      </c>
      <c r="I12798" t="s">
        <v>26</v>
      </c>
      <c r="J12798" t="s">
        <v>157</v>
      </c>
      <c r="K12798">
        <v>0</v>
      </c>
      <c r="L12798" s="5" t="s">
        <v>24729</v>
      </c>
      <c r="M12798" s="5" t="s">
        <v>28</v>
      </c>
      <c r="N12798">
        <v>12</v>
      </c>
      <c r="O12798" t="s">
        <v>131</v>
      </c>
      <c r="P12798" s="1">
        <v>45384</v>
      </c>
      <c r="Q12798" s="1">
        <v>45445</v>
      </c>
      <c r="R12798">
        <v>2416</v>
      </c>
      <c r="S12798" s="4">
        <v>9.3000000000000007</v>
      </c>
      <c r="T12798" t="s">
        <v>136</v>
      </c>
    </row>
    <row r="12799" spans="1:20" x14ac:dyDescent="0.35">
      <c r="A12799" t="s">
        <v>24730</v>
      </c>
      <c r="B12799" s="5" t="s">
        <v>179</v>
      </c>
      <c r="C12799" s="6">
        <v>78608</v>
      </c>
      <c r="D12799" t="s">
        <v>41</v>
      </c>
      <c r="E12799">
        <v>66817</v>
      </c>
      <c r="F12799" s="5" t="s">
        <v>50</v>
      </c>
      <c r="G12799" s="5" t="s">
        <v>42</v>
      </c>
      <c r="H12799" s="5" t="s">
        <v>151</v>
      </c>
      <c r="I12799" t="s">
        <v>26</v>
      </c>
      <c r="J12799" t="s">
        <v>151</v>
      </c>
      <c r="K12799">
        <v>0</v>
      </c>
      <c r="L12799" s="5" t="s">
        <v>24731</v>
      </c>
      <c r="M12799" s="5" t="s">
        <v>54</v>
      </c>
      <c r="N12799">
        <v>3</v>
      </c>
      <c r="O12799" t="s">
        <v>131</v>
      </c>
      <c r="P12799" s="1">
        <v>45348</v>
      </c>
      <c r="Q12799" s="1">
        <v>45371</v>
      </c>
      <c r="R12799">
        <v>2454</v>
      </c>
      <c r="S12799" s="4">
        <v>5.2</v>
      </c>
      <c r="T12799" t="s">
        <v>30</v>
      </c>
    </row>
    <row r="12800" spans="1:20" x14ac:dyDescent="0.35">
      <c r="A12800" t="s">
        <v>24732</v>
      </c>
      <c r="B12800" s="5" t="s">
        <v>105</v>
      </c>
      <c r="C12800" s="6">
        <v>76299</v>
      </c>
      <c r="D12800" t="s">
        <v>22</v>
      </c>
      <c r="E12800">
        <v>76299</v>
      </c>
      <c r="F12800" s="5" t="s">
        <v>58</v>
      </c>
      <c r="G12800" s="5" t="s">
        <v>51</v>
      </c>
      <c r="H12800" s="5" t="s">
        <v>165</v>
      </c>
      <c r="I12800" t="s">
        <v>35</v>
      </c>
      <c r="J12800" t="s">
        <v>313</v>
      </c>
      <c r="K12800">
        <v>100</v>
      </c>
      <c r="L12800" s="5" t="s">
        <v>22045</v>
      </c>
      <c r="M12800" s="5" t="s">
        <v>70</v>
      </c>
      <c r="N12800">
        <v>0</v>
      </c>
      <c r="O12800" t="s">
        <v>147</v>
      </c>
      <c r="P12800" s="1">
        <v>45497</v>
      </c>
      <c r="Q12800" s="1">
        <v>45552</v>
      </c>
      <c r="R12800">
        <v>1410</v>
      </c>
      <c r="S12800" s="4">
        <v>6.9</v>
      </c>
      <c r="T12800" t="s">
        <v>30</v>
      </c>
    </row>
    <row r="12801" spans="1:20" x14ac:dyDescent="0.35">
      <c r="A12801" t="s">
        <v>24733</v>
      </c>
      <c r="B12801" s="5" t="s">
        <v>91</v>
      </c>
      <c r="C12801" s="6">
        <v>70823</v>
      </c>
      <c r="D12801" t="s">
        <v>22</v>
      </c>
      <c r="E12801">
        <v>70823</v>
      </c>
      <c r="F12801" s="5" t="s">
        <v>50</v>
      </c>
      <c r="G12801" s="5" t="s">
        <v>59</v>
      </c>
      <c r="H12801" s="5" t="s">
        <v>25</v>
      </c>
      <c r="I12801" t="s">
        <v>44</v>
      </c>
      <c r="J12801" t="s">
        <v>25</v>
      </c>
      <c r="K12801">
        <v>100</v>
      </c>
      <c r="L12801" s="5" t="s">
        <v>24734</v>
      </c>
      <c r="M12801" s="5" t="s">
        <v>70</v>
      </c>
      <c r="N12801">
        <v>2</v>
      </c>
      <c r="O12801" t="s">
        <v>29</v>
      </c>
      <c r="P12801" s="1">
        <v>45410</v>
      </c>
      <c r="Q12801" s="1">
        <v>45452</v>
      </c>
      <c r="R12801">
        <v>1116</v>
      </c>
      <c r="S12801" s="4">
        <v>9</v>
      </c>
      <c r="T12801" t="s">
        <v>136</v>
      </c>
    </row>
    <row r="12802" spans="1:20" x14ac:dyDescent="0.35">
      <c r="A12802" t="s">
        <v>24735</v>
      </c>
      <c r="B12802" s="5" t="s">
        <v>32</v>
      </c>
      <c r="C12802" s="6">
        <v>161626</v>
      </c>
      <c r="D12802" t="s">
        <v>22</v>
      </c>
      <c r="E12802">
        <v>161626</v>
      </c>
      <c r="F12802" s="5" t="s">
        <v>66</v>
      </c>
      <c r="G12802" s="5" t="s">
        <v>24</v>
      </c>
      <c r="H12802" s="5" t="s">
        <v>68</v>
      </c>
      <c r="I12802" t="s">
        <v>35</v>
      </c>
      <c r="J12802" t="s">
        <v>68</v>
      </c>
      <c r="K12802">
        <v>50</v>
      </c>
      <c r="L12802" s="5" t="s">
        <v>24736</v>
      </c>
      <c r="M12802" s="5" t="s">
        <v>37</v>
      </c>
      <c r="N12802">
        <v>7</v>
      </c>
      <c r="O12802" t="s">
        <v>62</v>
      </c>
      <c r="P12802" s="1">
        <v>45606</v>
      </c>
      <c r="Q12802" s="1">
        <v>45632</v>
      </c>
      <c r="R12802">
        <v>2400</v>
      </c>
      <c r="S12802" s="4">
        <v>5.0999999999999996</v>
      </c>
      <c r="T12802" t="s">
        <v>47</v>
      </c>
    </row>
    <row r="12803" spans="1:20" x14ac:dyDescent="0.35">
      <c r="A12803" t="s">
        <v>24737</v>
      </c>
      <c r="B12803" s="5" t="s">
        <v>162</v>
      </c>
      <c r="C12803" s="6">
        <v>94357</v>
      </c>
      <c r="D12803" t="s">
        <v>92</v>
      </c>
      <c r="E12803">
        <v>70768</v>
      </c>
      <c r="F12803" s="5" t="s">
        <v>50</v>
      </c>
      <c r="G12803" s="5" t="s">
        <v>24</v>
      </c>
      <c r="H12803" s="5" t="s">
        <v>93</v>
      </c>
      <c r="I12803" t="s">
        <v>35</v>
      </c>
      <c r="J12803" t="s">
        <v>93</v>
      </c>
      <c r="K12803">
        <v>0</v>
      </c>
      <c r="L12803" s="5" t="s">
        <v>24738</v>
      </c>
      <c r="M12803" s="5" t="s">
        <v>54</v>
      </c>
      <c r="N12803">
        <v>3</v>
      </c>
      <c r="O12803" t="s">
        <v>135</v>
      </c>
      <c r="P12803" s="1">
        <v>45302</v>
      </c>
      <c r="Q12803" s="1">
        <v>45372</v>
      </c>
      <c r="R12803">
        <v>1784</v>
      </c>
      <c r="S12803" s="4">
        <v>8.3000000000000007</v>
      </c>
      <c r="T12803" t="s">
        <v>153</v>
      </c>
    </row>
    <row r="12804" spans="1:20" x14ac:dyDescent="0.35">
      <c r="A12804" t="s">
        <v>24739</v>
      </c>
      <c r="B12804" s="5" t="s">
        <v>28802</v>
      </c>
      <c r="C12804" s="6">
        <v>154775</v>
      </c>
      <c r="D12804" t="s">
        <v>22</v>
      </c>
      <c r="E12804">
        <v>154775</v>
      </c>
      <c r="F12804" s="5" t="s">
        <v>23</v>
      </c>
      <c r="G12804" s="5" t="s">
        <v>42</v>
      </c>
      <c r="H12804" s="5" t="s">
        <v>25</v>
      </c>
      <c r="I12804" t="s">
        <v>26</v>
      </c>
      <c r="J12804" t="s">
        <v>25</v>
      </c>
      <c r="K12804">
        <v>50</v>
      </c>
      <c r="L12804" s="5" t="s">
        <v>24740</v>
      </c>
      <c r="M12804" s="5" t="s">
        <v>70</v>
      </c>
      <c r="N12804">
        <v>15</v>
      </c>
      <c r="O12804" t="s">
        <v>107</v>
      </c>
      <c r="P12804" s="1">
        <v>45398</v>
      </c>
      <c r="Q12804" s="1">
        <v>45442</v>
      </c>
      <c r="R12804">
        <v>2227</v>
      </c>
      <c r="S12804" s="4">
        <v>8.8000000000000007</v>
      </c>
      <c r="T12804" t="s">
        <v>118</v>
      </c>
    </row>
    <row r="12805" spans="1:20" x14ac:dyDescent="0.35">
      <c r="A12805" t="s">
        <v>24741</v>
      </c>
      <c r="B12805" s="5" t="s">
        <v>28801</v>
      </c>
      <c r="C12805" s="6">
        <v>81393</v>
      </c>
      <c r="D12805" t="s">
        <v>41</v>
      </c>
      <c r="E12805">
        <v>69184</v>
      </c>
      <c r="F12805" s="5" t="s">
        <v>50</v>
      </c>
      <c r="G12805" s="5" t="s">
        <v>24</v>
      </c>
      <c r="H12805" s="5" t="s">
        <v>60</v>
      </c>
      <c r="I12805" t="s">
        <v>26</v>
      </c>
      <c r="J12805" t="s">
        <v>60</v>
      </c>
      <c r="K12805">
        <v>100</v>
      </c>
      <c r="L12805" s="5" t="s">
        <v>24742</v>
      </c>
      <c r="M12805" s="5" t="s">
        <v>28</v>
      </c>
      <c r="N12805">
        <v>4</v>
      </c>
      <c r="O12805" t="s">
        <v>85</v>
      </c>
      <c r="P12805" s="1">
        <v>45697</v>
      </c>
      <c r="Q12805" s="1">
        <v>45741</v>
      </c>
      <c r="R12805">
        <v>1445</v>
      </c>
      <c r="S12805" s="4">
        <v>6.4</v>
      </c>
      <c r="T12805" t="s">
        <v>95</v>
      </c>
    </row>
    <row r="12806" spans="1:20" x14ac:dyDescent="0.35">
      <c r="A12806" t="s">
        <v>24743</v>
      </c>
      <c r="B12806" s="5" t="s">
        <v>28801</v>
      </c>
      <c r="C12806" s="6">
        <v>64623</v>
      </c>
      <c r="D12806" t="s">
        <v>22</v>
      </c>
      <c r="E12806">
        <v>64623</v>
      </c>
      <c r="F12806" s="5" t="s">
        <v>58</v>
      </c>
      <c r="G12806" s="5" t="s">
        <v>24</v>
      </c>
      <c r="H12806" s="5" t="s">
        <v>191</v>
      </c>
      <c r="I12806" t="s">
        <v>44</v>
      </c>
      <c r="J12806" t="s">
        <v>191</v>
      </c>
      <c r="K12806">
        <v>0</v>
      </c>
      <c r="L12806" s="5" t="s">
        <v>24744</v>
      </c>
      <c r="M12806" s="5" t="s">
        <v>70</v>
      </c>
      <c r="N12806">
        <v>1</v>
      </c>
      <c r="O12806" t="s">
        <v>135</v>
      </c>
      <c r="P12806" s="1">
        <v>45464</v>
      </c>
      <c r="Q12806" s="1">
        <v>45532</v>
      </c>
      <c r="R12806">
        <v>1928</v>
      </c>
      <c r="S12806" s="4">
        <v>5.5</v>
      </c>
      <c r="T12806" t="s">
        <v>95</v>
      </c>
    </row>
    <row r="12807" spans="1:20" x14ac:dyDescent="0.35">
      <c r="A12807" t="s">
        <v>24745</v>
      </c>
      <c r="B12807" s="5" t="s">
        <v>179</v>
      </c>
      <c r="C12807" s="6">
        <v>53147</v>
      </c>
      <c r="D12807" t="s">
        <v>22</v>
      </c>
      <c r="E12807">
        <v>53147</v>
      </c>
      <c r="F12807" s="5" t="s">
        <v>58</v>
      </c>
      <c r="G12807" s="5" t="s">
        <v>42</v>
      </c>
      <c r="H12807" s="5" t="s">
        <v>52</v>
      </c>
      <c r="I12807" t="s">
        <v>44</v>
      </c>
      <c r="J12807" t="s">
        <v>1090</v>
      </c>
      <c r="K12807">
        <v>100</v>
      </c>
      <c r="L12807" s="5" t="s">
        <v>24746</v>
      </c>
      <c r="M12807" s="5" t="s">
        <v>54</v>
      </c>
      <c r="N12807">
        <v>1</v>
      </c>
      <c r="O12807" t="s">
        <v>71</v>
      </c>
      <c r="P12807" s="1">
        <v>45507</v>
      </c>
      <c r="Q12807" s="1">
        <v>45572</v>
      </c>
      <c r="R12807">
        <v>1518</v>
      </c>
      <c r="S12807" s="4">
        <v>6.8</v>
      </c>
      <c r="T12807" t="s">
        <v>95</v>
      </c>
    </row>
    <row r="12808" spans="1:20" x14ac:dyDescent="0.35">
      <c r="A12808" t="s">
        <v>24747</v>
      </c>
      <c r="B12808" s="5" t="s">
        <v>21</v>
      </c>
      <c r="C12808" s="6">
        <v>95590</v>
      </c>
      <c r="D12808" t="s">
        <v>22</v>
      </c>
      <c r="E12808">
        <v>95590</v>
      </c>
      <c r="F12808" s="5" t="s">
        <v>66</v>
      </c>
      <c r="G12808" s="5" t="s">
        <v>24</v>
      </c>
      <c r="H12808" s="5" t="s">
        <v>191</v>
      </c>
      <c r="I12808" t="s">
        <v>44</v>
      </c>
      <c r="J12808" t="s">
        <v>191</v>
      </c>
      <c r="K12808">
        <v>100</v>
      </c>
      <c r="L12808" s="5" t="s">
        <v>24748</v>
      </c>
      <c r="M12808" s="5" t="s">
        <v>37</v>
      </c>
      <c r="N12808">
        <v>5</v>
      </c>
      <c r="O12808" t="s">
        <v>107</v>
      </c>
      <c r="P12808" s="1">
        <v>45476</v>
      </c>
      <c r="Q12808" s="1">
        <v>45509</v>
      </c>
      <c r="R12808">
        <v>1154</v>
      </c>
      <c r="S12808" s="4">
        <v>6</v>
      </c>
      <c r="T12808" t="s">
        <v>103</v>
      </c>
    </row>
    <row r="12809" spans="1:20" x14ac:dyDescent="0.35">
      <c r="A12809" t="s">
        <v>24749</v>
      </c>
      <c r="B12809" s="5" t="s">
        <v>57</v>
      </c>
      <c r="C12809" s="6">
        <v>72897</v>
      </c>
      <c r="D12809" t="s">
        <v>22</v>
      </c>
      <c r="E12809">
        <v>72897</v>
      </c>
      <c r="F12809" s="5" t="s">
        <v>58</v>
      </c>
      <c r="G12809" s="5" t="s">
        <v>42</v>
      </c>
      <c r="H12809" s="5" t="s">
        <v>68</v>
      </c>
      <c r="I12809" t="s">
        <v>44</v>
      </c>
      <c r="J12809" t="s">
        <v>68</v>
      </c>
      <c r="K12809">
        <v>0</v>
      </c>
      <c r="L12809" s="5" t="s">
        <v>24750</v>
      </c>
      <c r="M12809" s="5" t="s">
        <v>28</v>
      </c>
      <c r="N12809">
        <v>1</v>
      </c>
      <c r="O12809" t="s">
        <v>107</v>
      </c>
      <c r="P12809" s="1">
        <v>45450</v>
      </c>
      <c r="Q12809" s="1">
        <v>45489</v>
      </c>
      <c r="R12809">
        <v>2207</v>
      </c>
      <c r="S12809" s="4">
        <v>6.8</v>
      </c>
      <c r="T12809" t="s">
        <v>136</v>
      </c>
    </row>
    <row r="12810" spans="1:20" x14ac:dyDescent="0.35">
      <c r="A12810" t="s">
        <v>24751</v>
      </c>
      <c r="B12810" s="5" t="s">
        <v>73</v>
      </c>
      <c r="C12810" s="6">
        <v>150728</v>
      </c>
      <c r="D12810" t="s">
        <v>22</v>
      </c>
      <c r="E12810">
        <v>150728</v>
      </c>
      <c r="F12810" s="5" t="s">
        <v>23</v>
      </c>
      <c r="G12810" s="5" t="s">
        <v>24</v>
      </c>
      <c r="H12810" s="5" t="s">
        <v>101</v>
      </c>
      <c r="I12810" t="s">
        <v>44</v>
      </c>
      <c r="J12810" t="s">
        <v>116</v>
      </c>
      <c r="K12810">
        <v>100</v>
      </c>
      <c r="L12810" s="5" t="s">
        <v>24752</v>
      </c>
      <c r="M12810" s="5" t="s">
        <v>28</v>
      </c>
      <c r="N12810">
        <v>14</v>
      </c>
      <c r="O12810" t="s">
        <v>88</v>
      </c>
      <c r="P12810" s="1">
        <v>45517</v>
      </c>
      <c r="Q12810" s="1">
        <v>45558</v>
      </c>
      <c r="R12810">
        <v>2349</v>
      </c>
      <c r="S12810" s="4">
        <v>8.1999999999999993</v>
      </c>
      <c r="T12810" t="s">
        <v>55</v>
      </c>
    </row>
    <row r="12811" spans="1:20" x14ac:dyDescent="0.35">
      <c r="A12811" t="s">
        <v>24753</v>
      </c>
      <c r="B12811" s="5" t="s">
        <v>145</v>
      </c>
      <c r="C12811" s="6">
        <v>117055</v>
      </c>
      <c r="D12811" t="s">
        <v>22</v>
      </c>
      <c r="E12811">
        <v>117055</v>
      </c>
      <c r="F12811" s="5" t="s">
        <v>50</v>
      </c>
      <c r="G12811" s="5" t="s">
        <v>42</v>
      </c>
      <c r="H12811" s="5" t="s">
        <v>68</v>
      </c>
      <c r="I12811" t="s">
        <v>26</v>
      </c>
      <c r="J12811" t="s">
        <v>68</v>
      </c>
      <c r="K12811">
        <v>100</v>
      </c>
      <c r="L12811" s="5" t="s">
        <v>24754</v>
      </c>
      <c r="M12811" s="5" t="s">
        <v>54</v>
      </c>
      <c r="N12811">
        <v>4</v>
      </c>
      <c r="O12811" t="s">
        <v>172</v>
      </c>
      <c r="P12811" s="1">
        <v>45574</v>
      </c>
      <c r="Q12811" s="1">
        <v>45645</v>
      </c>
      <c r="R12811">
        <v>794</v>
      </c>
      <c r="S12811" s="4">
        <v>5.6</v>
      </c>
      <c r="T12811" t="s">
        <v>243</v>
      </c>
    </row>
    <row r="12812" spans="1:20" x14ac:dyDescent="0.35">
      <c r="A12812" t="s">
        <v>24755</v>
      </c>
      <c r="B12812" s="5" t="s">
        <v>28800</v>
      </c>
      <c r="C12812" s="6">
        <v>87825</v>
      </c>
      <c r="D12812" t="s">
        <v>41</v>
      </c>
      <c r="E12812">
        <v>74651</v>
      </c>
      <c r="F12812" s="5" t="s">
        <v>50</v>
      </c>
      <c r="G12812" s="5" t="s">
        <v>51</v>
      </c>
      <c r="H12812" s="5" t="s">
        <v>151</v>
      </c>
      <c r="I12812" t="s">
        <v>26</v>
      </c>
      <c r="J12812" t="s">
        <v>151</v>
      </c>
      <c r="K12812">
        <v>50</v>
      </c>
      <c r="L12812" s="5" t="s">
        <v>24756</v>
      </c>
      <c r="M12812" s="5" t="s">
        <v>37</v>
      </c>
      <c r="N12812">
        <v>2</v>
      </c>
      <c r="O12812" t="s">
        <v>147</v>
      </c>
      <c r="P12812" s="1">
        <v>45298</v>
      </c>
      <c r="Q12812" s="1">
        <v>45345</v>
      </c>
      <c r="R12812">
        <v>2030</v>
      </c>
      <c r="S12812" s="4">
        <v>9.6</v>
      </c>
      <c r="T12812" t="s">
        <v>243</v>
      </c>
    </row>
    <row r="12813" spans="1:20" x14ac:dyDescent="0.35">
      <c r="A12813" t="s">
        <v>24757</v>
      </c>
      <c r="B12813" s="5" t="s">
        <v>174</v>
      </c>
      <c r="C12813" s="6">
        <v>199854</v>
      </c>
      <c r="D12813" t="s">
        <v>81</v>
      </c>
      <c r="E12813">
        <v>269803</v>
      </c>
      <c r="F12813" s="5" t="s">
        <v>23</v>
      </c>
      <c r="G12813" s="5" t="s">
        <v>24</v>
      </c>
      <c r="H12813" s="5" t="s">
        <v>82</v>
      </c>
      <c r="I12813" t="s">
        <v>44</v>
      </c>
      <c r="J12813" t="s">
        <v>101</v>
      </c>
      <c r="K12813">
        <v>100</v>
      </c>
      <c r="L12813" s="5" t="s">
        <v>24758</v>
      </c>
      <c r="M12813" s="5" t="s">
        <v>37</v>
      </c>
      <c r="N12813">
        <v>13</v>
      </c>
      <c r="O12813" t="s">
        <v>147</v>
      </c>
      <c r="P12813" s="1">
        <v>45532</v>
      </c>
      <c r="Q12813" s="1">
        <v>45585</v>
      </c>
      <c r="R12813">
        <v>1378</v>
      </c>
      <c r="S12813" s="4">
        <v>6.7</v>
      </c>
      <c r="T12813" t="s">
        <v>47</v>
      </c>
    </row>
    <row r="12814" spans="1:20" x14ac:dyDescent="0.35">
      <c r="A12814" t="s">
        <v>24759</v>
      </c>
      <c r="B12814" s="5" t="s">
        <v>100</v>
      </c>
      <c r="C12814" s="6">
        <v>159183</v>
      </c>
      <c r="D12814" t="s">
        <v>41</v>
      </c>
      <c r="E12814">
        <v>135306</v>
      </c>
      <c r="F12814" s="5" t="s">
        <v>66</v>
      </c>
      <c r="G12814" s="5" t="s">
        <v>51</v>
      </c>
      <c r="H12814" s="5" t="s">
        <v>126</v>
      </c>
      <c r="I12814" t="s">
        <v>35</v>
      </c>
      <c r="J12814" t="s">
        <v>126</v>
      </c>
      <c r="K12814">
        <v>0</v>
      </c>
      <c r="L12814" s="5" t="s">
        <v>7185</v>
      </c>
      <c r="M12814" s="5" t="s">
        <v>70</v>
      </c>
      <c r="N12814">
        <v>6</v>
      </c>
      <c r="O12814" t="s">
        <v>29</v>
      </c>
      <c r="P12814" s="1">
        <v>45626</v>
      </c>
      <c r="Q12814" s="1">
        <v>45676</v>
      </c>
      <c r="R12814">
        <v>1835</v>
      </c>
      <c r="S12814" s="4">
        <v>8</v>
      </c>
      <c r="T12814" t="s">
        <v>277</v>
      </c>
    </row>
    <row r="12815" spans="1:20" x14ac:dyDescent="0.35">
      <c r="A12815" t="s">
        <v>24760</v>
      </c>
      <c r="B12815" s="5" t="s">
        <v>162</v>
      </c>
      <c r="C12815" s="6">
        <v>64547</v>
      </c>
      <c r="D12815" t="s">
        <v>92</v>
      </c>
      <c r="E12815">
        <v>48410</v>
      </c>
      <c r="F12815" s="5" t="s">
        <v>58</v>
      </c>
      <c r="G12815" s="5" t="s">
        <v>24</v>
      </c>
      <c r="H12815" s="5" t="s">
        <v>93</v>
      </c>
      <c r="I12815" t="s">
        <v>44</v>
      </c>
      <c r="J12815" t="s">
        <v>93</v>
      </c>
      <c r="K12815">
        <v>100</v>
      </c>
      <c r="L12815" s="5" t="s">
        <v>24761</v>
      </c>
      <c r="M12815" s="5" t="s">
        <v>70</v>
      </c>
      <c r="N12815">
        <v>0</v>
      </c>
      <c r="O12815" t="s">
        <v>135</v>
      </c>
      <c r="P12815" s="1">
        <v>45516</v>
      </c>
      <c r="Q12815" s="1">
        <v>45586</v>
      </c>
      <c r="R12815">
        <v>666</v>
      </c>
      <c r="S12815" s="4">
        <v>5.8</v>
      </c>
      <c r="T12815" t="s">
        <v>108</v>
      </c>
    </row>
    <row r="12816" spans="1:20" x14ac:dyDescent="0.35">
      <c r="A12816" t="s">
        <v>24762</v>
      </c>
      <c r="B12816" s="5" t="s">
        <v>174</v>
      </c>
      <c r="C12816" s="6">
        <v>95432</v>
      </c>
      <c r="D12816" t="s">
        <v>120</v>
      </c>
      <c r="E12816">
        <v>85889</v>
      </c>
      <c r="F12816" s="5" t="s">
        <v>58</v>
      </c>
      <c r="G12816" s="5" t="s">
        <v>51</v>
      </c>
      <c r="H12816" s="5" t="s">
        <v>121</v>
      </c>
      <c r="I12816" t="s">
        <v>44</v>
      </c>
      <c r="J12816" t="s">
        <v>121</v>
      </c>
      <c r="K12816">
        <v>100</v>
      </c>
      <c r="L12816" s="5" t="s">
        <v>24763</v>
      </c>
      <c r="M12816" s="5" t="s">
        <v>28</v>
      </c>
      <c r="N12816">
        <v>0</v>
      </c>
      <c r="O12816" t="s">
        <v>131</v>
      </c>
      <c r="P12816" s="1">
        <v>45526</v>
      </c>
      <c r="Q12816" s="1">
        <v>45592</v>
      </c>
      <c r="R12816">
        <v>2451</v>
      </c>
      <c r="S12816" s="4">
        <v>7.1</v>
      </c>
      <c r="T12816" t="s">
        <v>38</v>
      </c>
    </row>
    <row r="12817" spans="1:20" x14ac:dyDescent="0.35">
      <c r="A12817" t="s">
        <v>24764</v>
      </c>
      <c r="B12817" s="5" t="s">
        <v>28802</v>
      </c>
      <c r="C12817" s="6">
        <v>38213</v>
      </c>
      <c r="D12817" t="s">
        <v>22</v>
      </c>
      <c r="E12817">
        <v>38213</v>
      </c>
      <c r="F12817" s="5" t="s">
        <v>50</v>
      </c>
      <c r="G12817" s="5" t="s">
        <v>59</v>
      </c>
      <c r="H12817" s="5" t="s">
        <v>116</v>
      </c>
      <c r="I12817" t="s">
        <v>26</v>
      </c>
      <c r="J12817" t="s">
        <v>116</v>
      </c>
      <c r="K12817">
        <v>50</v>
      </c>
      <c r="L12817" s="5" t="s">
        <v>24765</v>
      </c>
      <c r="M12817" s="5" t="s">
        <v>70</v>
      </c>
      <c r="N12817">
        <v>2</v>
      </c>
      <c r="O12817" t="s">
        <v>62</v>
      </c>
      <c r="P12817" s="1">
        <v>45574</v>
      </c>
      <c r="Q12817" s="1">
        <v>45620</v>
      </c>
      <c r="R12817">
        <v>2359</v>
      </c>
      <c r="S12817" s="4">
        <v>5.3</v>
      </c>
      <c r="T12817" t="s">
        <v>38</v>
      </c>
    </row>
    <row r="12818" spans="1:20" x14ac:dyDescent="0.35">
      <c r="A12818" t="s">
        <v>24766</v>
      </c>
      <c r="B12818" s="5" t="s">
        <v>49</v>
      </c>
      <c r="C12818" s="6">
        <v>122719</v>
      </c>
      <c r="D12818" t="s">
        <v>22</v>
      </c>
      <c r="E12818">
        <v>122719</v>
      </c>
      <c r="F12818" s="5" t="s">
        <v>66</v>
      </c>
      <c r="G12818" s="5" t="s">
        <v>24</v>
      </c>
      <c r="H12818" s="5" t="s">
        <v>52</v>
      </c>
      <c r="I12818" t="s">
        <v>35</v>
      </c>
      <c r="J12818" t="s">
        <v>52</v>
      </c>
      <c r="K12818">
        <v>0</v>
      </c>
      <c r="L12818" s="5" t="s">
        <v>24767</v>
      </c>
      <c r="M12818" s="5" t="s">
        <v>37</v>
      </c>
      <c r="N12818">
        <v>7</v>
      </c>
      <c r="O12818" t="s">
        <v>78</v>
      </c>
      <c r="P12818" s="1">
        <v>45553</v>
      </c>
      <c r="Q12818" s="1">
        <v>45618</v>
      </c>
      <c r="R12818">
        <v>1724</v>
      </c>
      <c r="S12818" s="4">
        <v>7.1</v>
      </c>
      <c r="T12818" t="s">
        <v>95</v>
      </c>
    </row>
    <row r="12819" spans="1:20" x14ac:dyDescent="0.35">
      <c r="A12819" t="s">
        <v>24768</v>
      </c>
      <c r="B12819" s="5" t="s">
        <v>49</v>
      </c>
      <c r="C12819" s="6">
        <v>126604</v>
      </c>
      <c r="D12819" t="s">
        <v>120</v>
      </c>
      <c r="E12819">
        <v>113944</v>
      </c>
      <c r="F12819" s="5" t="s">
        <v>50</v>
      </c>
      <c r="G12819" s="5" t="s">
        <v>24</v>
      </c>
      <c r="H12819" s="5" t="s">
        <v>121</v>
      </c>
      <c r="I12819" t="s">
        <v>35</v>
      </c>
      <c r="J12819" t="s">
        <v>121</v>
      </c>
      <c r="K12819">
        <v>0</v>
      </c>
      <c r="L12819" s="5" t="s">
        <v>24769</v>
      </c>
      <c r="M12819" s="5" t="s">
        <v>28</v>
      </c>
      <c r="N12819">
        <v>2</v>
      </c>
      <c r="O12819" t="s">
        <v>85</v>
      </c>
      <c r="P12819" s="1">
        <v>45591</v>
      </c>
      <c r="Q12819" s="1">
        <v>45625</v>
      </c>
      <c r="R12819">
        <v>605</v>
      </c>
      <c r="S12819" s="4">
        <v>8.4</v>
      </c>
      <c r="T12819" t="s">
        <v>136</v>
      </c>
    </row>
    <row r="12820" spans="1:20" x14ac:dyDescent="0.35">
      <c r="A12820" t="s">
        <v>24770</v>
      </c>
      <c r="B12820" s="5" t="s">
        <v>179</v>
      </c>
      <c r="C12820" s="6">
        <v>27641</v>
      </c>
      <c r="D12820" t="s">
        <v>22</v>
      </c>
      <c r="E12820">
        <v>27641</v>
      </c>
      <c r="F12820" s="5" t="s">
        <v>50</v>
      </c>
      <c r="G12820" s="5" t="s">
        <v>59</v>
      </c>
      <c r="H12820" s="5" t="s">
        <v>116</v>
      </c>
      <c r="I12820" t="s">
        <v>44</v>
      </c>
      <c r="J12820" t="s">
        <v>116</v>
      </c>
      <c r="K12820">
        <v>50</v>
      </c>
      <c r="L12820" s="5" t="s">
        <v>24771</v>
      </c>
      <c r="M12820" s="5" t="s">
        <v>54</v>
      </c>
      <c r="N12820">
        <v>3</v>
      </c>
      <c r="O12820" t="s">
        <v>131</v>
      </c>
      <c r="P12820" s="1">
        <v>45433</v>
      </c>
      <c r="Q12820" s="1">
        <v>45489</v>
      </c>
      <c r="R12820">
        <v>1784</v>
      </c>
      <c r="S12820" s="4">
        <v>7.8</v>
      </c>
      <c r="T12820" t="s">
        <v>118</v>
      </c>
    </row>
    <row r="12821" spans="1:20" x14ac:dyDescent="0.35">
      <c r="A12821" t="s">
        <v>24772</v>
      </c>
      <c r="B12821" s="5" t="s">
        <v>174</v>
      </c>
      <c r="C12821" s="6">
        <v>106504</v>
      </c>
      <c r="D12821" t="s">
        <v>22</v>
      </c>
      <c r="E12821">
        <v>106504</v>
      </c>
      <c r="F12821" s="5" t="s">
        <v>58</v>
      </c>
      <c r="G12821" s="5" t="s">
        <v>42</v>
      </c>
      <c r="H12821" s="5" t="s">
        <v>97</v>
      </c>
      <c r="I12821" t="s">
        <v>35</v>
      </c>
      <c r="J12821" t="s">
        <v>97</v>
      </c>
      <c r="K12821">
        <v>0</v>
      </c>
      <c r="L12821" s="5" t="s">
        <v>24773</v>
      </c>
      <c r="M12821" s="5" t="s">
        <v>70</v>
      </c>
      <c r="N12821">
        <v>1</v>
      </c>
      <c r="O12821" t="s">
        <v>62</v>
      </c>
      <c r="P12821" s="1">
        <v>45776</v>
      </c>
      <c r="Q12821" s="1">
        <v>45840</v>
      </c>
      <c r="R12821">
        <v>2091</v>
      </c>
      <c r="S12821" s="4">
        <v>8.6</v>
      </c>
      <c r="T12821" t="s">
        <v>30</v>
      </c>
    </row>
    <row r="12822" spans="1:20" x14ac:dyDescent="0.35">
      <c r="A12822" t="s">
        <v>24774</v>
      </c>
      <c r="B12822" s="5" t="s">
        <v>28799</v>
      </c>
      <c r="C12822" s="6">
        <v>211310</v>
      </c>
      <c r="D12822" t="s">
        <v>41</v>
      </c>
      <c r="E12822">
        <v>179614</v>
      </c>
      <c r="F12822" s="5" t="s">
        <v>23</v>
      </c>
      <c r="G12822" s="5" t="s">
        <v>24</v>
      </c>
      <c r="H12822" s="5" t="s">
        <v>126</v>
      </c>
      <c r="I12822" t="s">
        <v>26</v>
      </c>
      <c r="J12822" t="s">
        <v>126</v>
      </c>
      <c r="K12822">
        <v>50</v>
      </c>
      <c r="L12822" s="5" t="s">
        <v>24775</v>
      </c>
      <c r="M12822" s="5" t="s">
        <v>28</v>
      </c>
      <c r="N12822">
        <v>13</v>
      </c>
      <c r="O12822" t="s">
        <v>135</v>
      </c>
      <c r="P12822" s="1">
        <v>45603</v>
      </c>
      <c r="Q12822" s="1">
        <v>45620</v>
      </c>
      <c r="R12822">
        <v>1971</v>
      </c>
      <c r="S12822" s="4">
        <v>6.2</v>
      </c>
      <c r="T12822" t="s">
        <v>95</v>
      </c>
    </row>
    <row r="12823" spans="1:20" x14ac:dyDescent="0.35">
      <c r="A12823" t="s">
        <v>24776</v>
      </c>
      <c r="B12823" s="5" t="s">
        <v>179</v>
      </c>
      <c r="C12823" s="6">
        <v>55929</v>
      </c>
      <c r="D12823" t="s">
        <v>22</v>
      </c>
      <c r="E12823">
        <v>55929</v>
      </c>
      <c r="F12823" s="5" t="s">
        <v>50</v>
      </c>
      <c r="G12823" s="5" t="s">
        <v>42</v>
      </c>
      <c r="H12823" s="5" t="s">
        <v>157</v>
      </c>
      <c r="I12823" t="s">
        <v>35</v>
      </c>
      <c r="J12823" t="s">
        <v>157</v>
      </c>
      <c r="K12823">
        <v>0</v>
      </c>
      <c r="L12823" s="5" t="s">
        <v>24777</v>
      </c>
      <c r="M12823" s="5" t="s">
        <v>28</v>
      </c>
      <c r="N12823">
        <v>3</v>
      </c>
      <c r="O12823" t="s">
        <v>107</v>
      </c>
      <c r="P12823" s="1">
        <v>45377</v>
      </c>
      <c r="Q12823" s="1">
        <v>45437</v>
      </c>
      <c r="R12823">
        <v>2125</v>
      </c>
      <c r="S12823" s="4">
        <v>8.5</v>
      </c>
      <c r="T12823" t="s">
        <v>55</v>
      </c>
    </row>
    <row r="12824" spans="1:20" x14ac:dyDescent="0.35">
      <c r="A12824" t="s">
        <v>24778</v>
      </c>
      <c r="B12824" s="5" t="s">
        <v>105</v>
      </c>
      <c r="C12824" s="6">
        <v>189125</v>
      </c>
      <c r="D12824" t="s">
        <v>92</v>
      </c>
      <c r="E12824">
        <v>141844</v>
      </c>
      <c r="F12824" s="5" t="s">
        <v>23</v>
      </c>
      <c r="G12824" s="5" t="s">
        <v>59</v>
      </c>
      <c r="H12824" s="5" t="s">
        <v>93</v>
      </c>
      <c r="I12824" t="s">
        <v>35</v>
      </c>
      <c r="J12824" t="s">
        <v>67</v>
      </c>
      <c r="K12824">
        <v>0</v>
      </c>
      <c r="L12824" s="5" t="s">
        <v>24779</v>
      </c>
      <c r="M12824" s="5" t="s">
        <v>70</v>
      </c>
      <c r="N12824">
        <v>16</v>
      </c>
      <c r="O12824" t="s">
        <v>131</v>
      </c>
      <c r="P12824" s="1">
        <v>45464</v>
      </c>
      <c r="Q12824" s="1">
        <v>45503</v>
      </c>
      <c r="R12824">
        <v>2004</v>
      </c>
      <c r="S12824" s="4">
        <v>5.9</v>
      </c>
      <c r="T12824" t="s">
        <v>30</v>
      </c>
    </row>
    <row r="12825" spans="1:20" x14ac:dyDescent="0.35">
      <c r="A12825" t="s">
        <v>24780</v>
      </c>
      <c r="B12825" s="5" t="s">
        <v>28799</v>
      </c>
      <c r="C12825" s="6">
        <v>232230</v>
      </c>
      <c r="D12825" t="s">
        <v>33</v>
      </c>
      <c r="E12825">
        <v>25545300</v>
      </c>
      <c r="F12825" s="5" t="s">
        <v>23</v>
      </c>
      <c r="G12825" s="5" t="s">
        <v>59</v>
      </c>
      <c r="H12825" s="5" t="s">
        <v>34</v>
      </c>
      <c r="I12825" t="s">
        <v>35</v>
      </c>
      <c r="J12825" t="s">
        <v>34</v>
      </c>
      <c r="K12825">
        <v>50</v>
      </c>
      <c r="L12825" s="5" t="s">
        <v>24781</v>
      </c>
      <c r="M12825" s="5" t="s">
        <v>54</v>
      </c>
      <c r="N12825">
        <v>14</v>
      </c>
      <c r="O12825" t="s">
        <v>85</v>
      </c>
      <c r="P12825" s="1">
        <v>45332</v>
      </c>
      <c r="Q12825" s="1">
        <v>45376</v>
      </c>
      <c r="R12825">
        <v>719</v>
      </c>
      <c r="S12825" s="4">
        <v>7.2</v>
      </c>
      <c r="T12825" t="s">
        <v>38</v>
      </c>
    </row>
    <row r="12826" spans="1:20" x14ac:dyDescent="0.35">
      <c r="A12826" t="s">
        <v>24782</v>
      </c>
      <c r="B12826" s="5" t="s">
        <v>28802</v>
      </c>
      <c r="C12826" s="6">
        <v>92533</v>
      </c>
      <c r="D12826" t="s">
        <v>81</v>
      </c>
      <c r="E12826">
        <v>124920</v>
      </c>
      <c r="F12826" s="5" t="s">
        <v>50</v>
      </c>
      <c r="G12826" s="5" t="s">
        <v>59</v>
      </c>
      <c r="H12826" s="5" t="s">
        <v>82</v>
      </c>
      <c r="I12826" t="s">
        <v>26</v>
      </c>
      <c r="J12826" t="s">
        <v>82</v>
      </c>
      <c r="K12826">
        <v>100</v>
      </c>
      <c r="L12826" s="5" t="s">
        <v>24783</v>
      </c>
      <c r="M12826" s="5" t="s">
        <v>37</v>
      </c>
      <c r="N12826">
        <v>3</v>
      </c>
      <c r="O12826" t="s">
        <v>141</v>
      </c>
      <c r="P12826" s="1">
        <v>45408</v>
      </c>
      <c r="Q12826" s="1">
        <v>45442</v>
      </c>
      <c r="R12826">
        <v>1982</v>
      </c>
      <c r="S12826" s="4">
        <v>5.0999999999999996</v>
      </c>
      <c r="T12826" t="s">
        <v>63</v>
      </c>
    </row>
    <row r="12827" spans="1:20" x14ac:dyDescent="0.35">
      <c r="A12827" t="s">
        <v>24784</v>
      </c>
      <c r="B12827" s="5" t="s">
        <v>32</v>
      </c>
      <c r="C12827" s="6">
        <v>170727</v>
      </c>
      <c r="D12827" t="s">
        <v>22</v>
      </c>
      <c r="E12827">
        <v>170727</v>
      </c>
      <c r="F12827" s="5" t="s">
        <v>23</v>
      </c>
      <c r="G12827" s="5" t="s">
        <v>42</v>
      </c>
      <c r="H12827" s="5" t="s">
        <v>165</v>
      </c>
      <c r="I12827" t="s">
        <v>44</v>
      </c>
      <c r="J12827" t="s">
        <v>60</v>
      </c>
      <c r="K12827">
        <v>0</v>
      </c>
      <c r="L12827" s="5" t="s">
        <v>24785</v>
      </c>
      <c r="M12827" s="5" t="s">
        <v>28</v>
      </c>
      <c r="N12827">
        <v>15</v>
      </c>
      <c r="O12827" t="s">
        <v>141</v>
      </c>
      <c r="P12827" s="1">
        <v>45539</v>
      </c>
      <c r="Q12827" s="1">
        <v>45599</v>
      </c>
      <c r="R12827">
        <v>829</v>
      </c>
      <c r="S12827" s="4">
        <v>5.8</v>
      </c>
      <c r="T12827" t="s">
        <v>95</v>
      </c>
    </row>
    <row r="12828" spans="1:20" x14ac:dyDescent="0.35">
      <c r="A12828" t="s">
        <v>24786</v>
      </c>
      <c r="B12828" s="5" t="s">
        <v>28800</v>
      </c>
      <c r="C12828" s="6">
        <v>64528</v>
      </c>
      <c r="D12828" t="s">
        <v>22</v>
      </c>
      <c r="E12828">
        <v>64528</v>
      </c>
      <c r="F12828" s="5" t="s">
        <v>58</v>
      </c>
      <c r="G12828" s="5" t="s">
        <v>42</v>
      </c>
      <c r="H12828" s="5" t="s">
        <v>52</v>
      </c>
      <c r="I12828" t="s">
        <v>26</v>
      </c>
      <c r="J12828" t="s">
        <v>52</v>
      </c>
      <c r="K12828">
        <v>0</v>
      </c>
      <c r="L12828" s="5" t="s">
        <v>24787</v>
      </c>
      <c r="M12828" s="5" t="s">
        <v>37</v>
      </c>
      <c r="N12828">
        <v>0</v>
      </c>
      <c r="O12828" t="s">
        <v>85</v>
      </c>
      <c r="P12828" s="1">
        <v>45730</v>
      </c>
      <c r="Q12828" s="1">
        <v>45749</v>
      </c>
      <c r="R12828">
        <v>1203</v>
      </c>
      <c r="S12828" s="4">
        <v>9.1</v>
      </c>
      <c r="T12828" t="s">
        <v>47</v>
      </c>
    </row>
    <row r="12829" spans="1:20" x14ac:dyDescent="0.35">
      <c r="A12829" t="s">
        <v>24788</v>
      </c>
      <c r="B12829" s="5" t="s">
        <v>57</v>
      </c>
      <c r="C12829" s="6">
        <v>86994</v>
      </c>
      <c r="D12829" t="s">
        <v>92</v>
      </c>
      <c r="E12829">
        <v>65246</v>
      </c>
      <c r="F12829" s="5" t="s">
        <v>58</v>
      </c>
      <c r="G12829" s="5" t="s">
        <v>24</v>
      </c>
      <c r="H12829" s="5" t="s">
        <v>93</v>
      </c>
      <c r="I12829" t="s">
        <v>35</v>
      </c>
      <c r="J12829" t="s">
        <v>212</v>
      </c>
      <c r="K12829">
        <v>50</v>
      </c>
      <c r="L12829" s="5" t="s">
        <v>24789</v>
      </c>
      <c r="M12829" s="5" t="s">
        <v>70</v>
      </c>
      <c r="N12829">
        <v>1</v>
      </c>
      <c r="O12829" t="s">
        <v>46</v>
      </c>
      <c r="P12829" s="1">
        <v>45760</v>
      </c>
      <c r="Q12829" s="1">
        <v>45779</v>
      </c>
      <c r="R12829">
        <v>1858</v>
      </c>
      <c r="S12829" s="4">
        <v>8.6</v>
      </c>
      <c r="T12829" t="s">
        <v>38</v>
      </c>
    </row>
    <row r="12830" spans="1:20" x14ac:dyDescent="0.35">
      <c r="A12830" t="s">
        <v>24790</v>
      </c>
      <c r="B12830" s="5" t="s">
        <v>28802</v>
      </c>
      <c r="C12830" s="6">
        <v>195324</v>
      </c>
      <c r="D12830" t="s">
        <v>22</v>
      </c>
      <c r="E12830">
        <v>195324</v>
      </c>
      <c r="F12830" s="5" t="s">
        <v>23</v>
      </c>
      <c r="G12830" s="5" t="s">
        <v>51</v>
      </c>
      <c r="H12830" s="5" t="s">
        <v>191</v>
      </c>
      <c r="I12830" t="s">
        <v>35</v>
      </c>
      <c r="J12830" t="s">
        <v>75</v>
      </c>
      <c r="K12830">
        <v>50</v>
      </c>
      <c r="L12830" s="5" t="s">
        <v>24791</v>
      </c>
      <c r="M12830" s="5" t="s">
        <v>70</v>
      </c>
      <c r="N12830">
        <v>11</v>
      </c>
      <c r="O12830" t="s">
        <v>71</v>
      </c>
      <c r="P12830" s="1">
        <v>45456</v>
      </c>
      <c r="Q12830" s="1">
        <v>45501</v>
      </c>
      <c r="R12830">
        <v>511</v>
      </c>
      <c r="S12830" s="4">
        <v>9.3000000000000007</v>
      </c>
      <c r="T12830" t="s">
        <v>277</v>
      </c>
    </row>
    <row r="12831" spans="1:20" x14ac:dyDescent="0.35">
      <c r="A12831" t="s">
        <v>24792</v>
      </c>
      <c r="B12831" s="5" t="s">
        <v>28802</v>
      </c>
      <c r="C12831" s="6">
        <v>107212</v>
      </c>
      <c r="D12831" t="s">
        <v>41</v>
      </c>
      <c r="E12831">
        <v>91130</v>
      </c>
      <c r="F12831" s="5" t="s">
        <v>66</v>
      </c>
      <c r="G12831" s="5" t="s">
        <v>42</v>
      </c>
      <c r="H12831" s="5" t="s">
        <v>126</v>
      </c>
      <c r="I12831" t="s">
        <v>44</v>
      </c>
      <c r="J12831" t="s">
        <v>43</v>
      </c>
      <c r="K12831">
        <v>50</v>
      </c>
      <c r="L12831" s="5" t="s">
        <v>24793</v>
      </c>
      <c r="M12831" s="5" t="s">
        <v>28</v>
      </c>
      <c r="N12831">
        <v>9</v>
      </c>
      <c r="O12831" t="s">
        <v>131</v>
      </c>
      <c r="P12831" s="1">
        <v>45777</v>
      </c>
      <c r="Q12831" s="1">
        <v>45805</v>
      </c>
      <c r="R12831">
        <v>1555</v>
      </c>
      <c r="S12831" s="4">
        <v>7.1</v>
      </c>
      <c r="T12831" t="s">
        <v>89</v>
      </c>
    </row>
    <row r="12832" spans="1:20" x14ac:dyDescent="0.35">
      <c r="A12832" t="s">
        <v>24794</v>
      </c>
      <c r="B12832" s="5" t="s">
        <v>21</v>
      </c>
      <c r="C12832" s="6">
        <v>63595</v>
      </c>
      <c r="D12832" t="s">
        <v>22</v>
      </c>
      <c r="E12832">
        <v>63595</v>
      </c>
      <c r="F12832" s="5" t="s">
        <v>58</v>
      </c>
      <c r="G12832" s="5" t="s">
        <v>42</v>
      </c>
      <c r="H12832" s="5" t="s">
        <v>129</v>
      </c>
      <c r="I12832" t="s">
        <v>26</v>
      </c>
      <c r="J12832" t="s">
        <v>129</v>
      </c>
      <c r="K12832">
        <v>50</v>
      </c>
      <c r="L12832" s="5" t="s">
        <v>24795</v>
      </c>
      <c r="M12832" s="5" t="s">
        <v>37</v>
      </c>
      <c r="N12832">
        <v>0</v>
      </c>
      <c r="O12832" t="s">
        <v>78</v>
      </c>
      <c r="P12832" s="1">
        <v>45305</v>
      </c>
      <c r="Q12832" s="1">
        <v>45367</v>
      </c>
      <c r="R12832">
        <v>2066</v>
      </c>
      <c r="S12832" s="4">
        <v>7.9</v>
      </c>
      <c r="T12832" t="s">
        <v>243</v>
      </c>
    </row>
    <row r="12833" spans="1:20" x14ac:dyDescent="0.35">
      <c r="A12833" t="s">
        <v>24796</v>
      </c>
      <c r="B12833" s="5" t="s">
        <v>40</v>
      </c>
      <c r="C12833" s="6">
        <v>146168</v>
      </c>
      <c r="D12833" t="s">
        <v>22</v>
      </c>
      <c r="E12833">
        <v>146168</v>
      </c>
      <c r="F12833" s="5" t="s">
        <v>66</v>
      </c>
      <c r="G12833" s="5" t="s">
        <v>24</v>
      </c>
      <c r="H12833" s="5" t="s">
        <v>101</v>
      </c>
      <c r="I12833" t="s">
        <v>26</v>
      </c>
      <c r="J12833" t="s">
        <v>101</v>
      </c>
      <c r="K12833">
        <v>50</v>
      </c>
      <c r="L12833" s="5" t="s">
        <v>24797</v>
      </c>
      <c r="M12833" s="5" t="s">
        <v>28</v>
      </c>
      <c r="N12833">
        <v>7</v>
      </c>
      <c r="O12833" t="s">
        <v>147</v>
      </c>
      <c r="P12833" s="1">
        <v>45765</v>
      </c>
      <c r="Q12833" s="1">
        <v>45792</v>
      </c>
      <c r="R12833">
        <v>1733</v>
      </c>
      <c r="S12833" s="4">
        <v>8.1999999999999993</v>
      </c>
      <c r="T12833" t="s">
        <v>210</v>
      </c>
    </row>
    <row r="12834" spans="1:20" x14ac:dyDescent="0.35">
      <c r="A12834" t="s">
        <v>24798</v>
      </c>
      <c r="B12834" s="5" t="s">
        <v>28799</v>
      </c>
      <c r="C12834" s="6">
        <v>23158</v>
      </c>
      <c r="D12834" t="s">
        <v>22</v>
      </c>
      <c r="E12834">
        <v>23158</v>
      </c>
      <c r="F12834" s="5" t="s">
        <v>58</v>
      </c>
      <c r="G12834" s="5" t="s">
        <v>59</v>
      </c>
      <c r="H12834" s="5" t="s">
        <v>157</v>
      </c>
      <c r="I12834" t="s">
        <v>44</v>
      </c>
      <c r="J12834" t="s">
        <v>157</v>
      </c>
      <c r="K12834">
        <v>0</v>
      </c>
      <c r="L12834" s="5" t="s">
        <v>3048</v>
      </c>
      <c r="M12834" s="5" t="s">
        <v>70</v>
      </c>
      <c r="N12834">
        <v>1</v>
      </c>
      <c r="O12834" t="s">
        <v>88</v>
      </c>
      <c r="P12834" s="1">
        <v>45368</v>
      </c>
      <c r="Q12834" s="1">
        <v>45400</v>
      </c>
      <c r="R12834">
        <v>1055</v>
      </c>
      <c r="S12834" s="4">
        <v>8.3000000000000007</v>
      </c>
      <c r="T12834" t="s">
        <v>277</v>
      </c>
    </row>
    <row r="12835" spans="1:20" x14ac:dyDescent="0.35">
      <c r="A12835" t="s">
        <v>24799</v>
      </c>
      <c r="B12835" s="5" t="s">
        <v>40</v>
      </c>
      <c r="C12835" s="6">
        <v>74146</v>
      </c>
      <c r="D12835" t="s">
        <v>41</v>
      </c>
      <c r="E12835">
        <v>63024</v>
      </c>
      <c r="F12835" s="5" t="s">
        <v>58</v>
      </c>
      <c r="G12835" s="5" t="s">
        <v>59</v>
      </c>
      <c r="H12835" s="5" t="s">
        <v>151</v>
      </c>
      <c r="I12835" t="s">
        <v>26</v>
      </c>
      <c r="J12835" t="s">
        <v>151</v>
      </c>
      <c r="K12835">
        <v>0</v>
      </c>
      <c r="L12835" s="5" t="s">
        <v>24800</v>
      </c>
      <c r="M12835" s="5" t="s">
        <v>37</v>
      </c>
      <c r="N12835">
        <v>1</v>
      </c>
      <c r="O12835" t="s">
        <v>147</v>
      </c>
      <c r="P12835" s="1">
        <v>45612</v>
      </c>
      <c r="Q12835" s="1">
        <v>45650</v>
      </c>
      <c r="R12835">
        <v>2186</v>
      </c>
      <c r="S12835" s="4">
        <v>9.8000000000000007</v>
      </c>
      <c r="T12835" t="s">
        <v>153</v>
      </c>
    </row>
    <row r="12836" spans="1:20" x14ac:dyDescent="0.35">
      <c r="A12836" t="s">
        <v>24801</v>
      </c>
      <c r="B12836" s="5" t="s">
        <v>217</v>
      </c>
      <c r="C12836" s="6">
        <v>244490</v>
      </c>
      <c r="D12836" t="s">
        <v>65</v>
      </c>
      <c r="E12836">
        <v>317837</v>
      </c>
      <c r="F12836" s="5" t="s">
        <v>23</v>
      </c>
      <c r="G12836" s="5" t="s">
        <v>51</v>
      </c>
      <c r="H12836" s="5" t="s">
        <v>67</v>
      </c>
      <c r="I12836" t="s">
        <v>26</v>
      </c>
      <c r="J12836" t="s">
        <v>83</v>
      </c>
      <c r="K12836">
        <v>50</v>
      </c>
      <c r="L12836" s="5" t="s">
        <v>24802</v>
      </c>
      <c r="M12836" s="5" t="s">
        <v>70</v>
      </c>
      <c r="N12836">
        <v>16</v>
      </c>
      <c r="O12836" t="s">
        <v>85</v>
      </c>
      <c r="P12836" s="1">
        <v>45524</v>
      </c>
      <c r="Q12836" s="1">
        <v>45540</v>
      </c>
      <c r="R12836">
        <v>1520</v>
      </c>
      <c r="S12836" s="4">
        <v>7.4</v>
      </c>
      <c r="T12836" t="s">
        <v>95</v>
      </c>
    </row>
    <row r="12837" spans="1:20" x14ac:dyDescent="0.35">
      <c r="A12837" t="s">
        <v>24803</v>
      </c>
      <c r="B12837" s="5" t="s">
        <v>174</v>
      </c>
      <c r="C12837" s="6">
        <v>135650</v>
      </c>
      <c r="D12837" t="s">
        <v>22</v>
      </c>
      <c r="E12837">
        <v>135650</v>
      </c>
      <c r="F12837" s="5" t="s">
        <v>50</v>
      </c>
      <c r="G12837" s="5" t="s">
        <v>59</v>
      </c>
      <c r="H12837" s="5" t="s">
        <v>101</v>
      </c>
      <c r="I12837" t="s">
        <v>35</v>
      </c>
      <c r="J12837" t="s">
        <v>294</v>
      </c>
      <c r="K12837">
        <v>0</v>
      </c>
      <c r="L12837" s="5" t="s">
        <v>24804</v>
      </c>
      <c r="M12837" s="5" t="s">
        <v>70</v>
      </c>
      <c r="N12837">
        <v>2</v>
      </c>
      <c r="O12837" t="s">
        <v>71</v>
      </c>
      <c r="P12837" s="1">
        <v>45713</v>
      </c>
      <c r="Q12837" s="1">
        <v>45739</v>
      </c>
      <c r="R12837">
        <v>1602</v>
      </c>
      <c r="S12837" s="4">
        <v>6.2</v>
      </c>
      <c r="T12837" t="s">
        <v>103</v>
      </c>
    </row>
    <row r="12838" spans="1:20" x14ac:dyDescent="0.35">
      <c r="A12838" t="s">
        <v>24805</v>
      </c>
      <c r="B12838" s="5" t="s">
        <v>28799</v>
      </c>
      <c r="C12838" s="6">
        <v>161057</v>
      </c>
      <c r="D12838" t="s">
        <v>41</v>
      </c>
      <c r="E12838">
        <v>136898</v>
      </c>
      <c r="F12838" s="5" t="s">
        <v>66</v>
      </c>
      <c r="G12838" s="5" t="s">
        <v>24</v>
      </c>
      <c r="H12838" s="5" t="s">
        <v>60</v>
      </c>
      <c r="I12838" t="s">
        <v>35</v>
      </c>
      <c r="J12838" t="s">
        <v>60</v>
      </c>
      <c r="K12838">
        <v>0</v>
      </c>
      <c r="L12838" s="5" t="s">
        <v>24806</v>
      </c>
      <c r="M12838" s="5" t="s">
        <v>28</v>
      </c>
      <c r="N12838">
        <v>8</v>
      </c>
      <c r="O12838" t="s">
        <v>167</v>
      </c>
      <c r="P12838" s="1">
        <v>45714</v>
      </c>
      <c r="Q12838" s="1">
        <v>45777</v>
      </c>
      <c r="R12838">
        <v>873</v>
      </c>
      <c r="S12838" s="4">
        <v>5.7</v>
      </c>
      <c r="T12838" t="s">
        <v>153</v>
      </c>
    </row>
    <row r="12839" spans="1:20" x14ac:dyDescent="0.35">
      <c r="A12839" t="s">
        <v>24807</v>
      </c>
      <c r="B12839" s="5" t="s">
        <v>28802</v>
      </c>
      <c r="C12839" s="6">
        <v>95999</v>
      </c>
      <c r="D12839" t="s">
        <v>65</v>
      </c>
      <c r="E12839">
        <v>124799</v>
      </c>
      <c r="F12839" s="5" t="s">
        <v>50</v>
      </c>
      <c r="G12839" s="5" t="s">
        <v>51</v>
      </c>
      <c r="H12839" s="5" t="s">
        <v>67</v>
      </c>
      <c r="I12839" t="s">
        <v>35</v>
      </c>
      <c r="J12839" t="s">
        <v>82</v>
      </c>
      <c r="K12839">
        <v>50</v>
      </c>
      <c r="L12839" s="5" t="s">
        <v>24808</v>
      </c>
      <c r="M12839" s="5" t="s">
        <v>28</v>
      </c>
      <c r="N12839">
        <v>4</v>
      </c>
      <c r="O12839" t="s">
        <v>29</v>
      </c>
      <c r="P12839" s="1">
        <v>45378</v>
      </c>
      <c r="Q12839" s="1">
        <v>45445</v>
      </c>
      <c r="R12839">
        <v>897</v>
      </c>
      <c r="S12839" s="4">
        <v>5.7</v>
      </c>
      <c r="T12839" t="s">
        <v>79</v>
      </c>
    </row>
    <row r="12840" spans="1:20" x14ac:dyDescent="0.35">
      <c r="A12840" t="s">
        <v>24809</v>
      </c>
      <c r="B12840" s="5" t="s">
        <v>179</v>
      </c>
      <c r="C12840" s="6">
        <v>75071</v>
      </c>
      <c r="D12840" t="s">
        <v>22</v>
      </c>
      <c r="E12840">
        <v>75071</v>
      </c>
      <c r="F12840" s="5" t="s">
        <v>58</v>
      </c>
      <c r="G12840" s="5" t="s">
        <v>42</v>
      </c>
      <c r="H12840" s="5" t="s">
        <v>25</v>
      </c>
      <c r="I12840" t="s">
        <v>35</v>
      </c>
      <c r="J12840" t="s">
        <v>25</v>
      </c>
      <c r="K12840">
        <v>50</v>
      </c>
      <c r="L12840" s="5" t="s">
        <v>22167</v>
      </c>
      <c r="M12840" s="5" t="s">
        <v>28</v>
      </c>
      <c r="N12840">
        <v>0</v>
      </c>
      <c r="O12840" t="s">
        <v>172</v>
      </c>
      <c r="P12840" s="1">
        <v>45772</v>
      </c>
      <c r="Q12840" s="1">
        <v>45819</v>
      </c>
      <c r="R12840">
        <v>2289</v>
      </c>
      <c r="S12840" s="4">
        <v>8</v>
      </c>
      <c r="T12840" t="s">
        <v>38</v>
      </c>
    </row>
    <row r="12841" spans="1:20" x14ac:dyDescent="0.35">
      <c r="A12841" t="s">
        <v>24810</v>
      </c>
      <c r="B12841" s="5" t="s">
        <v>28802</v>
      </c>
      <c r="C12841" s="6">
        <v>80156</v>
      </c>
      <c r="D12841" t="s">
        <v>22</v>
      </c>
      <c r="E12841">
        <v>80156</v>
      </c>
      <c r="F12841" s="5" t="s">
        <v>58</v>
      </c>
      <c r="G12841" s="5" t="s">
        <v>42</v>
      </c>
      <c r="H12841" s="5" t="s">
        <v>25</v>
      </c>
      <c r="I12841" t="s">
        <v>35</v>
      </c>
      <c r="J12841" t="s">
        <v>25</v>
      </c>
      <c r="K12841">
        <v>100</v>
      </c>
      <c r="L12841" s="5" t="s">
        <v>18975</v>
      </c>
      <c r="M12841" s="5" t="s">
        <v>37</v>
      </c>
      <c r="N12841">
        <v>0</v>
      </c>
      <c r="O12841" t="s">
        <v>172</v>
      </c>
      <c r="P12841" s="1">
        <v>45403</v>
      </c>
      <c r="Q12841" s="1">
        <v>45470</v>
      </c>
      <c r="R12841">
        <v>2425</v>
      </c>
      <c r="S12841" s="4">
        <v>5.0999999999999996</v>
      </c>
      <c r="T12841" t="s">
        <v>243</v>
      </c>
    </row>
    <row r="12842" spans="1:20" x14ac:dyDescent="0.35">
      <c r="A12842" t="s">
        <v>24811</v>
      </c>
      <c r="B12842" s="5" t="s">
        <v>217</v>
      </c>
      <c r="C12842" s="6">
        <v>77757</v>
      </c>
      <c r="D12842" t="s">
        <v>120</v>
      </c>
      <c r="E12842">
        <v>69981</v>
      </c>
      <c r="F12842" s="5" t="s">
        <v>58</v>
      </c>
      <c r="G12842" s="5" t="s">
        <v>51</v>
      </c>
      <c r="H12842" s="5" t="s">
        <v>121</v>
      </c>
      <c r="I12842" t="s">
        <v>26</v>
      </c>
      <c r="J12842" t="s">
        <v>121</v>
      </c>
      <c r="K12842">
        <v>0</v>
      </c>
      <c r="L12842" s="5" t="s">
        <v>24812</v>
      </c>
      <c r="M12842" s="5" t="s">
        <v>54</v>
      </c>
      <c r="N12842">
        <v>0</v>
      </c>
      <c r="O12842" t="s">
        <v>147</v>
      </c>
      <c r="P12842" s="1">
        <v>45298</v>
      </c>
      <c r="Q12842" s="1">
        <v>45371</v>
      </c>
      <c r="R12842">
        <v>964</v>
      </c>
      <c r="S12842" s="4">
        <v>8.6999999999999993</v>
      </c>
      <c r="T12842" t="s">
        <v>79</v>
      </c>
    </row>
    <row r="12843" spans="1:20" x14ac:dyDescent="0.35">
      <c r="A12843" t="s">
        <v>24813</v>
      </c>
      <c r="B12843" s="5" t="s">
        <v>91</v>
      </c>
      <c r="C12843" s="6">
        <v>56236</v>
      </c>
      <c r="D12843" t="s">
        <v>22</v>
      </c>
      <c r="E12843">
        <v>56236</v>
      </c>
      <c r="F12843" s="5" t="s">
        <v>58</v>
      </c>
      <c r="G12843" s="5" t="s">
        <v>24</v>
      </c>
      <c r="H12843" s="5" t="s">
        <v>165</v>
      </c>
      <c r="I12843" t="s">
        <v>26</v>
      </c>
      <c r="J12843" t="s">
        <v>165</v>
      </c>
      <c r="K12843">
        <v>50</v>
      </c>
      <c r="L12843" s="5" t="s">
        <v>24814</v>
      </c>
      <c r="M12843" s="5" t="s">
        <v>37</v>
      </c>
      <c r="N12843">
        <v>1</v>
      </c>
      <c r="O12843" t="s">
        <v>85</v>
      </c>
      <c r="P12843" s="1">
        <v>45731</v>
      </c>
      <c r="Q12843" s="1">
        <v>45784</v>
      </c>
      <c r="R12843">
        <v>2054</v>
      </c>
      <c r="S12843" s="4">
        <v>9.6999999999999993</v>
      </c>
      <c r="T12843" t="s">
        <v>103</v>
      </c>
    </row>
    <row r="12844" spans="1:20" x14ac:dyDescent="0.35">
      <c r="A12844" t="s">
        <v>24815</v>
      </c>
      <c r="B12844" s="5" t="s">
        <v>49</v>
      </c>
      <c r="C12844" s="6">
        <v>240245</v>
      </c>
      <c r="D12844" t="s">
        <v>33</v>
      </c>
      <c r="E12844">
        <v>26426950</v>
      </c>
      <c r="F12844" s="5" t="s">
        <v>23</v>
      </c>
      <c r="G12844" s="5" t="s">
        <v>42</v>
      </c>
      <c r="H12844" s="5" t="s">
        <v>34</v>
      </c>
      <c r="I12844" t="s">
        <v>26</v>
      </c>
      <c r="J12844" t="s">
        <v>34</v>
      </c>
      <c r="K12844">
        <v>100</v>
      </c>
      <c r="L12844" s="5" t="s">
        <v>24816</v>
      </c>
      <c r="M12844" s="5" t="s">
        <v>54</v>
      </c>
      <c r="N12844">
        <v>14</v>
      </c>
      <c r="O12844" t="s">
        <v>71</v>
      </c>
      <c r="P12844" s="1">
        <v>45688</v>
      </c>
      <c r="Q12844" s="1">
        <v>45748</v>
      </c>
      <c r="R12844">
        <v>1258</v>
      </c>
      <c r="S12844" s="4">
        <v>8.5</v>
      </c>
      <c r="T12844" t="s">
        <v>153</v>
      </c>
    </row>
    <row r="12845" spans="1:20" x14ac:dyDescent="0.35">
      <c r="A12845" t="s">
        <v>24817</v>
      </c>
      <c r="B12845" s="5" t="s">
        <v>174</v>
      </c>
      <c r="C12845" s="6">
        <v>275028</v>
      </c>
      <c r="D12845" t="s">
        <v>22</v>
      </c>
      <c r="E12845">
        <v>275028</v>
      </c>
      <c r="F12845" s="5" t="s">
        <v>23</v>
      </c>
      <c r="G12845" s="5" t="s">
        <v>24</v>
      </c>
      <c r="H12845" s="5" t="s">
        <v>129</v>
      </c>
      <c r="I12845" t="s">
        <v>35</v>
      </c>
      <c r="J12845" t="s">
        <v>129</v>
      </c>
      <c r="K12845">
        <v>100</v>
      </c>
      <c r="L12845" s="5" t="s">
        <v>24818</v>
      </c>
      <c r="M12845" s="5" t="s">
        <v>70</v>
      </c>
      <c r="N12845">
        <v>12</v>
      </c>
      <c r="O12845" t="s">
        <v>172</v>
      </c>
      <c r="P12845" s="1">
        <v>45344</v>
      </c>
      <c r="Q12845" s="1">
        <v>45384</v>
      </c>
      <c r="R12845">
        <v>1031</v>
      </c>
      <c r="S12845" s="4">
        <v>6.5</v>
      </c>
      <c r="T12845" t="s">
        <v>277</v>
      </c>
    </row>
    <row r="12846" spans="1:20" x14ac:dyDescent="0.35">
      <c r="A12846" t="s">
        <v>24819</v>
      </c>
      <c r="B12846" s="5" t="s">
        <v>73</v>
      </c>
      <c r="C12846" s="6">
        <v>186213</v>
      </c>
      <c r="D12846" t="s">
        <v>41</v>
      </c>
      <c r="E12846">
        <v>158281</v>
      </c>
      <c r="F12846" s="5" t="s">
        <v>23</v>
      </c>
      <c r="G12846" s="5" t="s">
        <v>42</v>
      </c>
      <c r="H12846" s="5" t="s">
        <v>151</v>
      </c>
      <c r="I12846" t="s">
        <v>35</v>
      </c>
      <c r="J12846" t="s">
        <v>151</v>
      </c>
      <c r="K12846">
        <v>100</v>
      </c>
      <c r="L12846" s="5" t="s">
        <v>24820</v>
      </c>
      <c r="M12846" s="5" t="s">
        <v>37</v>
      </c>
      <c r="N12846">
        <v>18</v>
      </c>
      <c r="O12846" t="s">
        <v>147</v>
      </c>
      <c r="P12846" s="1">
        <v>45316</v>
      </c>
      <c r="Q12846" s="1">
        <v>45370</v>
      </c>
      <c r="R12846">
        <v>2022</v>
      </c>
      <c r="S12846" s="4">
        <v>7.2</v>
      </c>
      <c r="T12846" t="s">
        <v>243</v>
      </c>
    </row>
    <row r="12847" spans="1:20" x14ac:dyDescent="0.35">
      <c r="A12847" t="s">
        <v>24821</v>
      </c>
      <c r="B12847" s="5" t="s">
        <v>40</v>
      </c>
      <c r="C12847" s="6">
        <v>287124</v>
      </c>
      <c r="D12847" t="s">
        <v>22</v>
      </c>
      <c r="E12847">
        <v>287124</v>
      </c>
      <c r="F12847" s="5" t="s">
        <v>23</v>
      </c>
      <c r="G12847" s="5" t="s">
        <v>59</v>
      </c>
      <c r="H12847" s="5" t="s">
        <v>68</v>
      </c>
      <c r="I12847" t="s">
        <v>44</v>
      </c>
      <c r="J12847" t="s">
        <v>68</v>
      </c>
      <c r="K12847">
        <v>50</v>
      </c>
      <c r="L12847" s="5" t="s">
        <v>24822</v>
      </c>
      <c r="M12847" s="5" t="s">
        <v>37</v>
      </c>
      <c r="N12847">
        <v>15</v>
      </c>
      <c r="O12847" t="s">
        <v>29</v>
      </c>
      <c r="P12847" s="1">
        <v>45699</v>
      </c>
      <c r="Q12847" s="1">
        <v>45760</v>
      </c>
      <c r="R12847">
        <v>2175</v>
      </c>
      <c r="S12847" s="4">
        <v>6.8</v>
      </c>
      <c r="T12847" t="s">
        <v>277</v>
      </c>
    </row>
    <row r="12848" spans="1:20" x14ac:dyDescent="0.35">
      <c r="A12848" t="s">
        <v>24823</v>
      </c>
      <c r="B12848" s="5" t="s">
        <v>21</v>
      </c>
      <c r="C12848" s="6">
        <v>135404</v>
      </c>
      <c r="D12848" t="s">
        <v>120</v>
      </c>
      <c r="E12848">
        <v>121864</v>
      </c>
      <c r="F12848" s="5" t="s">
        <v>50</v>
      </c>
      <c r="G12848" s="5" t="s">
        <v>24</v>
      </c>
      <c r="H12848" s="5" t="s">
        <v>121</v>
      </c>
      <c r="I12848" t="s">
        <v>26</v>
      </c>
      <c r="J12848" t="s">
        <v>121</v>
      </c>
      <c r="K12848">
        <v>100</v>
      </c>
      <c r="L12848" s="5" t="s">
        <v>22407</v>
      </c>
      <c r="M12848" s="5" t="s">
        <v>70</v>
      </c>
      <c r="N12848">
        <v>3</v>
      </c>
      <c r="O12848" t="s">
        <v>29</v>
      </c>
      <c r="P12848" s="1">
        <v>45702</v>
      </c>
      <c r="Q12848" s="1">
        <v>45752</v>
      </c>
      <c r="R12848">
        <v>2281</v>
      </c>
      <c r="S12848" s="4">
        <v>8.1</v>
      </c>
      <c r="T12848" t="s">
        <v>47</v>
      </c>
    </row>
    <row r="12849" spans="1:20" x14ac:dyDescent="0.35">
      <c r="A12849" t="s">
        <v>24824</v>
      </c>
      <c r="B12849" s="5" t="s">
        <v>105</v>
      </c>
      <c r="C12849" s="6">
        <v>159276</v>
      </c>
      <c r="D12849" t="s">
        <v>41</v>
      </c>
      <c r="E12849">
        <v>135385</v>
      </c>
      <c r="F12849" s="5" t="s">
        <v>66</v>
      </c>
      <c r="G12849" s="5" t="s">
        <v>24</v>
      </c>
      <c r="H12849" s="5" t="s">
        <v>60</v>
      </c>
      <c r="I12849" t="s">
        <v>35</v>
      </c>
      <c r="J12849" t="s">
        <v>60</v>
      </c>
      <c r="K12849">
        <v>50</v>
      </c>
      <c r="L12849" s="5" t="s">
        <v>24825</v>
      </c>
      <c r="M12849" s="5" t="s">
        <v>54</v>
      </c>
      <c r="N12849">
        <v>8</v>
      </c>
      <c r="O12849" t="s">
        <v>85</v>
      </c>
      <c r="P12849" s="1">
        <v>45608</v>
      </c>
      <c r="Q12849" s="1">
        <v>45665</v>
      </c>
      <c r="R12849">
        <v>673</v>
      </c>
      <c r="S12849" s="4">
        <v>8.6</v>
      </c>
      <c r="T12849" t="s">
        <v>79</v>
      </c>
    </row>
    <row r="12850" spans="1:20" x14ac:dyDescent="0.35">
      <c r="A12850" t="s">
        <v>24826</v>
      </c>
      <c r="B12850" s="5" t="s">
        <v>40</v>
      </c>
      <c r="C12850" s="6">
        <v>93350</v>
      </c>
      <c r="D12850" t="s">
        <v>22</v>
      </c>
      <c r="E12850">
        <v>93350</v>
      </c>
      <c r="F12850" s="5" t="s">
        <v>66</v>
      </c>
      <c r="G12850" s="5" t="s">
        <v>51</v>
      </c>
      <c r="H12850" s="5" t="s">
        <v>25</v>
      </c>
      <c r="I12850" t="s">
        <v>44</v>
      </c>
      <c r="J12850" t="s">
        <v>25</v>
      </c>
      <c r="K12850">
        <v>100</v>
      </c>
      <c r="L12850" s="5" t="s">
        <v>24827</v>
      </c>
      <c r="M12850" s="5" t="s">
        <v>28</v>
      </c>
      <c r="N12850">
        <v>8</v>
      </c>
      <c r="O12850" t="s">
        <v>88</v>
      </c>
      <c r="P12850" s="1">
        <v>45685</v>
      </c>
      <c r="Q12850" s="1">
        <v>45749</v>
      </c>
      <c r="R12850">
        <v>533</v>
      </c>
      <c r="S12850" s="4">
        <v>6.7</v>
      </c>
      <c r="T12850" t="s">
        <v>79</v>
      </c>
    </row>
    <row r="12851" spans="1:20" x14ac:dyDescent="0.35">
      <c r="A12851" t="s">
        <v>24828</v>
      </c>
      <c r="B12851" s="5" t="s">
        <v>28799</v>
      </c>
      <c r="C12851" s="6">
        <v>264276</v>
      </c>
      <c r="D12851" t="s">
        <v>22</v>
      </c>
      <c r="E12851">
        <v>264276</v>
      </c>
      <c r="F12851" s="5" t="s">
        <v>23</v>
      </c>
      <c r="G12851" s="5" t="s">
        <v>24</v>
      </c>
      <c r="H12851" s="5" t="s">
        <v>129</v>
      </c>
      <c r="I12851" t="s">
        <v>35</v>
      </c>
      <c r="J12851" t="s">
        <v>1192</v>
      </c>
      <c r="K12851">
        <v>50</v>
      </c>
      <c r="L12851" s="5" t="s">
        <v>24829</v>
      </c>
      <c r="M12851" s="5" t="s">
        <v>28</v>
      </c>
      <c r="N12851">
        <v>10</v>
      </c>
      <c r="O12851" t="s">
        <v>85</v>
      </c>
      <c r="P12851" s="1">
        <v>45666</v>
      </c>
      <c r="Q12851" s="1">
        <v>45716</v>
      </c>
      <c r="R12851">
        <v>2452</v>
      </c>
      <c r="S12851" s="4">
        <v>7.7</v>
      </c>
      <c r="T12851" t="s">
        <v>103</v>
      </c>
    </row>
    <row r="12852" spans="1:20" x14ac:dyDescent="0.35">
      <c r="A12852" t="s">
        <v>24830</v>
      </c>
      <c r="B12852" s="5" t="s">
        <v>145</v>
      </c>
      <c r="C12852" s="6">
        <v>31006</v>
      </c>
      <c r="D12852" t="s">
        <v>22</v>
      </c>
      <c r="E12852">
        <v>31006</v>
      </c>
      <c r="F12852" s="5" t="s">
        <v>50</v>
      </c>
      <c r="G12852" s="5" t="s">
        <v>42</v>
      </c>
      <c r="H12852" s="5" t="s">
        <v>116</v>
      </c>
      <c r="I12852" t="s">
        <v>44</v>
      </c>
      <c r="J12852" t="s">
        <v>116</v>
      </c>
      <c r="K12852">
        <v>50</v>
      </c>
      <c r="L12852" s="5" t="s">
        <v>24831</v>
      </c>
      <c r="M12852" s="5" t="s">
        <v>37</v>
      </c>
      <c r="N12852">
        <v>4</v>
      </c>
      <c r="O12852" t="s">
        <v>172</v>
      </c>
      <c r="P12852" s="1">
        <v>45764</v>
      </c>
      <c r="Q12852" s="1">
        <v>45796</v>
      </c>
      <c r="R12852">
        <v>1090</v>
      </c>
      <c r="S12852" s="4">
        <v>7.9</v>
      </c>
      <c r="T12852" t="s">
        <v>63</v>
      </c>
    </row>
    <row r="12853" spans="1:20" x14ac:dyDescent="0.35">
      <c r="A12853" t="s">
        <v>24832</v>
      </c>
      <c r="B12853" s="5" t="s">
        <v>28802</v>
      </c>
      <c r="C12853" s="6">
        <v>132059</v>
      </c>
      <c r="D12853" t="s">
        <v>22</v>
      </c>
      <c r="E12853">
        <v>132059</v>
      </c>
      <c r="F12853" s="5" t="s">
        <v>66</v>
      </c>
      <c r="G12853" s="5" t="s">
        <v>59</v>
      </c>
      <c r="H12853" s="5" t="s">
        <v>191</v>
      </c>
      <c r="I12853" t="s">
        <v>26</v>
      </c>
      <c r="J12853" t="s">
        <v>191</v>
      </c>
      <c r="K12853">
        <v>50</v>
      </c>
      <c r="L12853" s="5" t="s">
        <v>3955</v>
      </c>
      <c r="M12853" s="5" t="s">
        <v>54</v>
      </c>
      <c r="N12853">
        <v>8</v>
      </c>
      <c r="O12853" t="s">
        <v>46</v>
      </c>
      <c r="P12853" s="1">
        <v>45680</v>
      </c>
      <c r="Q12853" s="1">
        <v>45700</v>
      </c>
      <c r="R12853">
        <v>1688</v>
      </c>
      <c r="S12853" s="4">
        <v>7</v>
      </c>
      <c r="T12853" t="s">
        <v>38</v>
      </c>
    </row>
    <row r="12854" spans="1:20" x14ac:dyDescent="0.35">
      <c r="A12854" t="s">
        <v>24833</v>
      </c>
      <c r="B12854" s="5" t="s">
        <v>217</v>
      </c>
      <c r="C12854" s="6">
        <v>85658</v>
      </c>
      <c r="D12854" t="s">
        <v>81</v>
      </c>
      <c r="E12854">
        <v>115638</v>
      </c>
      <c r="F12854" s="5" t="s">
        <v>50</v>
      </c>
      <c r="G12854" s="5" t="s">
        <v>51</v>
      </c>
      <c r="H12854" s="5" t="s">
        <v>82</v>
      </c>
      <c r="I12854" t="s">
        <v>35</v>
      </c>
      <c r="J12854" t="s">
        <v>34</v>
      </c>
      <c r="K12854">
        <v>50</v>
      </c>
      <c r="L12854" s="5" t="s">
        <v>24834</v>
      </c>
      <c r="M12854" s="5" t="s">
        <v>37</v>
      </c>
      <c r="N12854">
        <v>2</v>
      </c>
      <c r="O12854" t="s">
        <v>172</v>
      </c>
      <c r="P12854" s="1">
        <v>45385</v>
      </c>
      <c r="Q12854" s="1">
        <v>45433</v>
      </c>
      <c r="R12854">
        <v>1069</v>
      </c>
      <c r="S12854" s="4">
        <v>8.1</v>
      </c>
      <c r="T12854" t="s">
        <v>136</v>
      </c>
    </row>
    <row r="12855" spans="1:20" x14ac:dyDescent="0.35">
      <c r="A12855" t="s">
        <v>24835</v>
      </c>
      <c r="B12855" s="5" t="s">
        <v>21</v>
      </c>
      <c r="C12855" s="6">
        <v>107273</v>
      </c>
      <c r="D12855" t="s">
        <v>41</v>
      </c>
      <c r="E12855">
        <v>91182</v>
      </c>
      <c r="F12855" s="5" t="s">
        <v>66</v>
      </c>
      <c r="G12855" s="5" t="s">
        <v>24</v>
      </c>
      <c r="H12855" s="5" t="s">
        <v>43</v>
      </c>
      <c r="I12855" t="s">
        <v>44</v>
      </c>
      <c r="J12855" t="s">
        <v>43</v>
      </c>
      <c r="K12855">
        <v>0</v>
      </c>
      <c r="L12855" s="5" t="s">
        <v>24836</v>
      </c>
      <c r="M12855" s="5" t="s">
        <v>37</v>
      </c>
      <c r="N12855">
        <v>6</v>
      </c>
      <c r="O12855" t="s">
        <v>88</v>
      </c>
      <c r="P12855" s="1">
        <v>45484</v>
      </c>
      <c r="Q12855" s="1">
        <v>45525</v>
      </c>
      <c r="R12855">
        <v>1704</v>
      </c>
      <c r="S12855" s="4">
        <v>8.6999999999999993</v>
      </c>
      <c r="T12855" t="s">
        <v>243</v>
      </c>
    </row>
    <row r="12856" spans="1:20" x14ac:dyDescent="0.35">
      <c r="A12856" t="s">
        <v>24837</v>
      </c>
      <c r="B12856" s="5" t="s">
        <v>21</v>
      </c>
      <c r="C12856" s="6">
        <v>120446</v>
      </c>
      <c r="D12856" t="s">
        <v>41</v>
      </c>
      <c r="E12856">
        <v>102379</v>
      </c>
      <c r="F12856" s="5" t="s">
        <v>66</v>
      </c>
      <c r="G12856" s="5" t="s">
        <v>42</v>
      </c>
      <c r="H12856" s="5" t="s">
        <v>126</v>
      </c>
      <c r="I12856" t="s">
        <v>44</v>
      </c>
      <c r="J12856" t="s">
        <v>126</v>
      </c>
      <c r="K12856">
        <v>0</v>
      </c>
      <c r="L12856" s="5" t="s">
        <v>24838</v>
      </c>
      <c r="M12856" s="5" t="s">
        <v>37</v>
      </c>
      <c r="N12856">
        <v>7</v>
      </c>
      <c r="O12856" t="s">
        <v>172</v>
      </c>
      <c r="P12856" s="1">
        <v>45344</v>
      </c>
      <c r="Q12856" s="1">
        <v>45405</v>
      </c>
      <c r="R12856">
        <v>1512</v>
      </c>
      <c r="S12856" s="4">
        <v>5.8</v>
      </c>
      <c r="T12856" t="s">
        <v>153</v>
      </c>
    </row>
    <row r="12857" spans="1:20" x14ac:dyDescent="0.35">
      <c r="A12857" t="s">
        <v>24839</v>
      </c>
      <c r="B12857" s="5" t="s">
        <v>105</v>
      </c>
      <c r="C12857" s="6">
        <v>92064</v>
      </c>
      <c r="D12857" t="s">
        <v>22</v>
      </c>
      <c r="E12857">
        <v>92064</v>
      </c>
      <c r="F12857" s="5" t="s">
        <v>50</v>
      </c>
      <c r="G12857" s="5" t="s">
        <v>51</v>
      </c>
      <c r="H12857" s="5" t="s">
        <v>191</v>
      </c>
      <c r="I12857" t="s">
        <v>35</v>
      </c>
      <c r="J12857" t="s">
        <v>191</v>
      </c>
      <c r="K12857">
        <v>100</v>
      </c>
      <c r="L12857" s="5" t="s">
        <v>24840</v>
      </c>
      <c r="M12857" s="5" t="s">
        <v>37</v>
      </c>
      <c r="N12857">
        <v>2</v>
      </c>
      <c r="O12857" t="s">
        <v>141</v>
      </c>
      <c r="P12857" s="1">
        <v>45777</v>
      </c>
      <c r="Q12857" s="1">
        <v>45806</v>
      </c>
      <c r="R12857">
        <v>779</v>
      </c>
      <c r="S12857" s="4">
        <v>7.7</v>
      </c>
      <c r="T12857" t="s">
        <v>79</v>
      </c>
    </row>
    <row r="12858" spans="1:20" x14ac:dyDescent="0.35">
      <c r="A12858" t="s">
        <v>24841</v>
      </c>
      <c r="B12858" s="5" t="s">
        <v>145</v>
      </c>
      <c r="C12858" s="6">
        <v>170651</v>
      </c>
      <c r="D12858" t="s">
        <v>22</v>
      </c>
      <c r="E12858">
        <v>170651</v>
      </c>
      <c r="F12858" s="5" t="s">
        <v>23</v>
      </c>
      <c r="G12858" s="5" t="s">
        <v>24</v>
      </c>
      <c r="H12858" s="5" t="s">
        <v>52</v>
      </c>
      <c r="I12858" t="s">
        <v>44</v>
      </c>
      <c r="J12858" t="s">
        <v>629</v>
      </c>
      <c r="K12858">
        <v>100</v>
      </c>
      <c r="L12858" s="5" t="s">
        <v>24842</v>
      </c>
      <c r="M12858" s="5" t="s">
        <v>28</v>
      </c>
      <c r="N12858">
        <v>17</v>
      </c>
      <c r="O12858" t="s">
        <v>78</v>
      </c>
      <c r="P12858" s="1">
        <v>45420</v>
      </c>
      <c r="Q12858" s="1">
        <v>45441</v>
      </c>
      <c r="R12858">
        <v>1131</v>
      </c>
      <c r="S12858" s="4">
        <v>8.1</v>
      </c>
      <c r="T12858" t="s">
        <v>95</v>
      </c>
    </row>
    <row r="12859" spans="1:20" x14ac:dyDescent="0.35">
      <c r="A12859" t="s">
        <v>24843</v>
      </c>
      <c r="B12859" s="5" t="s">
        <v>105</v>
      </c>
      <c r="C12859" s="6">
        <v>209732</v>
      </c>
      <c r="D12859" t="s">
        <v>22</v>
      </c>
      <c r="E12859">
        <v>209732</v>
      </c>
      <c r="F12859" s="5" t="s">
        <v>23</v>
      </c>
      <c r="G12859" s="5" t="s">
        <v>51</v>
      </c>
      <c r="H12859" s="5" t="s">
        <v>101</v>
      </c>
      <c r="I12859" t="s">
        <v>35</v>
      </c>
      <c r="J12859" t="s">
        <v>101</v>
      </c>
      <c r="K12859">
        <v>0</v>
      </c>
      <c r="L12859" s="5" t="s">
        <v>24844</v>
      </c>
      <c r="M12859" s="5" t="s">
        <v>54</v>
      </c>
      <c r="N12859">
        <v>13</v>
      </c>
      <c r="O12859" t="s">
        <v>112</v>
      </c>
      <c r="P12859" s="1">
        <v>45544</v>
      </c>
      <c r="Q12859" s="1">
        <v>45574</v>
      </c>
      <c r="R12859">
        <v>1392</v>
      </c>
      <c r="S12859" s="4">
        <v>8.9</v>
      </c>
      <c r="T12859" t="s">
        <v>108</v>
      </c>
    </row>
    <row r="12860" spans="1:20" x14ac:dyDescent="0.35">
      <c r="A12860" t="s">
        <v>24845</v>
      </c>
      <c r="B12860" s="5" t="s">
        <v>21</v>
      </c>
      <c r="C12860" s="6">
        <v>90595</v>
      </c>
      <c r="D12860" t="s">
        <v>41</v>
      </c>
      <c r="E12860">
        <v>77006</v>
      </c>
      <c r="F12860" s="5" t="s">
        <v>50</v>
      </c>
      <c r="G12860" s="5" t="s">
        <v>51</v>
      </c>
      <c r="H12860" s="5" t="s">
        <v>60</v>
      </c>
      <c r="I12860" t="s">
        <v>26</v>
      </c>
      <c r="J12860" t="s">
        <v>60</v>
      </c>
      <c r="K12860">
        <v>100</v>
      </c>
      <c r="L12860" s="5" t="s">
        <v>24846</v>
      </c>
      <c r="M12860" s="5" t="s">
        <v>37</v>
      </c>
      <c r="N12860">
        <v>2</v>
      </c>
      <c r="O12860" t="s">
        <v>167</v>
      </c>
      <c r="P12860" s="1">
        <v>45764</v>
      </c>
      <c r="Q12860" s="1">
        <v>45800</v>
      </c>
      <c r="R12860">
        <v>1909</v>
      </c>
      <c r="S12860" s="4">
        <v>9.4</v>
      </c>
      <c r="T12860" t="s">
        <v>55</v>
      </c>
    </row>
    <row r="12861" spans="1:20" x14ac:dyDescent="0.35">
      <c r="A12861" t="s">
        <v>24847</v>
      </c>
      <c r="B12861" s="5" t="s">
        <v>145</v>
      </c>
      <c r="C12861" s="6">
        <v>134103</v>
      </c>
      <c r="D12861" t="s">
        <v>92</v>
      </c>
      <c r="E12861">
        <v>100577</v>
      </c>
      <c r="F12861" s="5" t="s">
        <v>66</v>
      </c>
      <c r="G12861" s="5" t="s">
        <v>24</v>
      </c>
      <c r="H12861" s="5" t="s">
        <v>93</v>
      </c>
      <c r="I12861" t="s">
        <v>35</v>
      </c>
      <c r="J12861" t="s">
        <v>93</v>
      </c>
      <c r="K12861">
        <v>0</v>
      </c>
      <c r="L12861" s="5" t="s">
        <v>11550</v>
      </c>
      <c r="M12861" s="5" t="s">
        <v>28</v>
      </c>
      <c r="N12861">
        <v>6</v>
      </c>
      <c r="O12861" t="s">
        <v>107</v>
      </c>
      <c r="P12861" s="1">
        <v>45540</v>
      </c>
      <c r="Q12861" s="1">
        <v>45580</v>
      </c>
      <c r="R12861">
        <v>2247</v>
      </c>
      <c r="S12861" s="4">
        <v>5.8</v>
      </c>
      <c r="T12861" t="s">
        <v>118</v>
      </c>
    </row>
    <row r="12862" spans="1:20" x14ac:dyDescent="0.35">
      <c r="A12862" t="s">
        <v>24848</v>
      </c>
      <c r="B12862" s="5" t="s">
        <v>28801</v>
      </c>
      <c r="C12862" s="6">
        <v>328767</v>
      </c>
      <c r="D12862" t="s">
        <v>22</v>
      </c>
      <c r="E12862">
        <v>328767</v>
      </c>
      <c r="F12862" s="5" t="s">
        <v>23</v>
      </c>
      <c r="G12862" s="5" t="s">
        <v>42</v>
      </c>
      <c r="H12862" s="5" t="s">
        <v>68</v>
      </c>
      <c r="I12862" t="s">
        <v>26</v>
      </c>
      <c r="J12862" t="s">
        <v>68</v>
      </c>
      <c r="K12862">
        <v>50</v>
      </c>
      <c r="L12862" s="5" t="s">
        <v>24849</v>
      </c>
      <c r="M12862" s="5" t="s">
        <v>54</v>
      </c>
      <c r="N12862">
        <v>14</v>
      </c>
      <c r="O12862" t="s">
        <v>78</v>
      </c>
      <c r="P12862" s="1">
        <v>45378</v>
      </c>
      <c r="Q12862" s="1">
        <v>45405</v>
      </c>
      <c r="R12862">
        <v>813</v>
      </c>
      <c r="S12862" s="4">
        <v>8.1</v>
      </c>
      <c r="T12862" t="s">
        <v>30</v>
      </c>
    </row>
    <row r="12863" spans="1:20" x14ac:dyDescent="0.35">
      <c r="A12863" t="s">
        <v>24850</v>
      </c>
      <c r="B12863" s="5" t="s">
        <v>32</v>
      </c>
      <c r="C12863" s="6">
        <v>201006</v>
      </c>
      <c r="D12863" t="s">
        <v>22</v>
      </c>
      <c r="E12863">
        <v>201006</v>
      </c>
      <c r="F12863" s="5" t="s">
        <v>23</v>
      </c>
      <c r="G12863" s="5" t="s">
        <v>42</v>
      </c>
      <c r="H12863" s="5" t="s">
        <v>191</v>
      </c>
      <c r="I12863" t="s">
        <v>26</v>
      </c>
      <c r="J12863" t="s">
        <v>97</v>
      </c>
      <c r="K12863">
        <v>0</v>
      </c>
      <c r="L12863" s="5" t="s">
        <v>21460</v>
      </c>
      <c r="M12863" s="5" t="s">
        <v>54</v>
      </c>
      <c r="N12863">
        <v>14</v>
      </c>
      <c r="O12863" t="s">
        <v>29</v>
      </c>
      <c r="P12863" s="1">
        <v>45716</v>
      </c>
      <c r="Q12863" s="1">
        <v>45767</v>
      </c>
      <c r="R12863">
        <v>999</v>
      </c>
      <c r="S12863" s="4">
        <v>5.7</v>
      </c>
      <c r="T12863" t="s">
        <v>89</v>
      </c>
    </row>
    <row r="12864" spans="1:20" x14ac:dyDescent="0.35">
      <c r="A12864" t="s">
        <v>24851</v>
      </c>
      <c r="B12864" s="5" t="s">
        <v>28802</v>
      </c>
      <c r="C12864" s="6">
        <v>127726</v>
      </c>
      <c r="D12864" t="s">
        <v>33</v>
      </c>
      <c r="E12864">
        <v>14049860</v>
      </c>
      <c r="F12864" s="5" t="s">
        <v>66</v>
      </c>
      <c r="G12864" s="5" t="s">
        <v>24</v>
      </c>
      <c r="H12864" s="5" t="s">
        <v>34</v>
      </c>
      <c r="I12864" t="s">
        <v>44</v>
      </c>
      <c r="J12864" t="s">
        <v>34</v>
      </c>
      <c r="K12864">
        <v>50</v>
      </c>
      <c r="L12864" s="5" t="s">
        <v>24852</v>
      </c>
      <c r="M12864" s="5" t="s">
        <v>54</v>
      </c>
      <c r="N12864">
        <v>8</v>
      </c>
      <c r="O12864" t="s">
        <v>78</v>
      </c>
      <c r="P12864" s="1">
        <v>45757</v>
      </c>
      <c r="Q12864" s="1">
        <v>45777</v>
      </c>
      <c r="R12864">
        <v>742</v>
      </c>
      <c r="S12864" s="4">
        <v>6.3</v>
      </c>
      <c r="T12864" t="s">
        <v>118</v>
      </c>
    </row>
    <row r="12865" spans="1:20" x14ac:dyDescent="0.35">
      <c r="A12865" t="s">
        <v>24853</v>
      </c>
      <c r="B12865" s="5" t="s">
        <v>49</v>
      </c>
      <c r="C12865" s="6">
        <v>269096</v>
      </c>
      <c r="D12865" t="s">
        <v>22</v>
      </c>
      <c r="E12865">
        <v>269096</v>
      </c>
      <c r="F12865" s="5" t="s">
        <v>23</v>
      </c>
      <c r="G12865" s="5" t="s">
        <v>51</v>
      </c>
      <c r="H12865" s="5" t="s">
        <v>101</v>
      </c>
      <c r="I12865" t="s">
        <v>35</v>
      </c>
      <c r="J12865" t="s">
        <v>101</v>
      </c>
      <c r="K12865">
        <v>50</v>
      </c>
      <c r="L12865" s="5" t="s">
        <v>24854</v>
      </c>
      <c r="M12865" s="5" t="s">
        <v>28</v>
      </c>
      <c r="N12865">
        <v>17</v>
      </c>
      <c r="O12865" t="s">
        <v>131</v>
      </c>
      <c r="P12865" s="1">
        <v>45569</v>
      </c>
      <c r="Q12865" s="1">
        <v>45620</v>
      </c>
      <c r="R12865">
        <v>1224</v>
      </c>
      <c r="S12865" s="4">
        <v>7.5</v>
      </c>
      <c r="T12865" t="s">
        <v>55</v>
      </c>
    </row>
    <row r="12866" spans="1:20" x14ac:dyDescent="0.35">
      <c r="A12866" t="s">
        <v>24855</v>
      </c>
      <c r="B12866" s="5" t="s">
        <v>40</v>
      </c>
      <c r="C12866" s="6">
        <v>149753</v>
      </c>
      <c r="D12866" t="s">
        <v>41</v>
      </c>
      <c r="E12866">
        <v>127290</v>
      </c>
      <c r="F12866" s="5" t="s">
        <v>66</v>
      </c>
      <c r="G12866" s="5" t="s">
        <v>59</v>
      </c>
      <c r="H12866" s="5" t="s">
        <v>151</v>
      </c>
      <c r="I12866" t="s">
        <v>35</v>
      </c>
      <c r="J12866" t="s">
        <v>157</v>
      </c>
      <c r="K12866">
        <v>100</v>
      </c>
      <c r="L12866" s="5" t="s">
        <v>24856</v>
      </c>
      <c r="M12866" s="5" t="s">
        <v>70</v>
      </c>
      <c r="N12866">
        <v>7</v>
      </c>
      <c r="O12866" t="s">
        <v>131</v>
      </c>
      <c r="P12866" s="1">
        <v>45624</v>
      </c>
      <c r="Q12866" s="1">
        <v>45665</v>
      </c>
      <c r="R12866">
        <v>637</v>
      </c>
      <c r="S12866" s="4">
        <v>5.5</v>
      </c>
      <c r="T12866" t="s">
        <v>153</v>
      </c>
    </row>
    <row r="12867" spans="1:20" x14ac:dyDescent="0.35">
      <c r="A12867" t="s">
        <v>24857</v>
      </c>
      <c r="B12867" s="5" t="s">
        <v>145</v>
      </c>
      <c r="C12867" s="6">
        <v>145711</v>
      </c>
      <c r="D12867" t="s">
        <v>65</v>
      </c>
      <c r="E12867">
        <v>189424</v>
      </c>
      <c r="F12867" s="5" t="s">
        <v>66</v>
      </c>
      <c r="G12867" s="5" t="s">
        <v>24</v>
      </c>
      <c r="H12867" s="5" t="s">
        <v>67</v>
      </c>
      <c r="I12867" t="s">
        <v>26</v>
      </c>
      <c r="J12867" t="s">
        <v>67</v>
      </c>
      <c r="K12867">
        <v>100</v>
      </c>
      <c r="L12867" s="5" t="s">
        <v>24858</v>
      </c>
      <c r="M12867" s="5" t="s">
        <v>37</v>
      </c>
      <c r="N12867">
        <v>5</v>
      </c>
      <c r="O12867" t="s">
        <v>141</v>
      </c>
      <c r="P12867" s="1">
        <v>45706</v>
      </c>
      <c r="Q12867" s="1">
        <v>45748</v>
      </c>
      <c r="R12867">
        <v>2320</v>
      </c>
      <c r="S12867" s="4">
        <v>9.4</v>
      </c>
      <c r="T12867" t="s">
        <v>118</v>
      </c>
    </row>
    <row r="12868" spans="1:20" x14ac:dyDescent="0.35">
      <c r="A12868" t="s">
        <v>24859</v>
      </c>
      <c r="B12868" s="5" t="s">
        <v>73</v>
      </c>
      <c r="C12868" s="6">
        <v>20533</v>
      </c>
      <c r="D12868" t="s">
        <v>22</v>
      </c>
      <c r="E12868">
        <v>20533</v>
      </c>
      <c r="F12868" s="5" t="s">
        <v>58</v>
      </c>
      <c r="G12868" s="5" t="s">
        <v>59</v>
      </c>
      <c r="H12868" s="5" t="s">
        <v>116</v>
      </c>
      <c r="I12868" t="s">
        <v>44</v>
      </c>
      <c r="J12868" t="s">
        <v>116</v>
      </c>
      <c r="K12868">
        <v>100</v>
      </c>
      <c r="L12868" s="5" t="s">
        <v>24860</v>
      </c>
      <c r="M12868" s="5" t="s">
        <v>28</v>
      </c>
      <c r="N12868">
        <v>0</v>
      </c>
      <c r="O12868" t="s">
        <v>71</v>
      </c>
      <c r="P12868" s="1">
        <v>45673</v>
      </c>
      <c r="Q12868" s="1">
        <v>45690</v>
      </c>
      <c r="R12868">
        <v>1142</v>
      </c>
      <c r="S12868" s="4">
        <v>9.6999999999999993</v>
      </c>
      <c r="T12868" t="s">
        <v>153</v>
      </c>
    </row>
    <row r="12869" spans="1:20" x14ac:dyDescent="0.35">
      <c r="A12869" t="s">
        <v>24861</v>
      </c>
      <c r="B12869" s="5" t="s">
        <v>217</v>
      </c>
      <c r="C12869" s="6">
        <v>80896</v>
      </c>
      <c r="D12869" t="s">
        <v>22</v>
      </c>
      <c r="E12869">
        <v>80896</v>
      </c>
      <c r="F12869" s="5" t="s">
        <v>58</v>
      </c>
      <c r="G12869" s="5" t="s">
        <v>42</v>
      </c>
      <c r="H12869" s="5" t="s">
        <v>101</v>
      </c>
      <c r="I12869" t="s">
        <v>35</v>
      </c>
      <c r="J12869" t="s">
        <v>101</v>
      </c>
      <c r="K12869">
        <v>0</v>
      </c>
      <c r="L12869" s="5" t="s">
        <v>24862</v>
      </c>
      <c r="M12869" s="5" t="s">
        <v>54</v>
      </c>
      <c r="N12869">
        <v>0</v>
      </c>
      <c r="O12869" t="s">
        <v>107</v>
      </c>
      <c r="P12869" s="1">
        <v>45331</v>
      </c>
      <c r="Q12869" s="1">
        <v>45389</v>
      </c>
      <c r="R12869">
        <v>1088</v>
      </c>
      <c r="S12869" s="4">
        <v>6.5</v>
      </c>
      <c r="T12869" t="s">
        <v>277</v>
      </c>
    </row>
    <row r="12870" spans="1:20" x14ac:dyDescent="0.35">
      <c r="A12870" t="s">
        <v>24863</v>
      </c>
      <c r="B12870" s="5" t="s">
        <v>179</v>
      </c>
      <c r="C12870" s="6">
        <v>128356</v>
      </c>
      <c r="D12870" t="s">
        <v>41</v>
      </c>
      <c r="E12870">
        <v>109103</v>
      </c>
      <c r="F12870" s="5" t="s">
        <v>66</v>
      </c>
      <c r="G12870" s="5" t="s">
        <v>59</v>
      </c>
      <c r="H12870" s="5" t="s">
        <v>126</v>
      </c>
      <c r="I12870" t="s">
        <v>35</v>
      </c>
      <c r="J12870" t="s">
        <v>126</v>
      </c>
      <c r="K12870">
        <v>0</v>
      </c>
      <c r="L12870" s="5" t="s">
        <v>24864</v>
      </c>
      <c r="M12870" s="5" t="s">
        <v>37</v>
      </c>
      <c r="N12870">
        <v>5</v>
      </c>
      <c r="O12870" t="s">
        <v>85</v>
      </c>
      <c r="P12870" s="1">
        <v>45653</v>
      </c>
      <c r="Q12870" s="1">
        <v>45713</v>
      </c>
      <c r="R12870">
        <v>520</v>
      </c>
      <c r="S12870" s="4">
        <v>9.3000000000000007</v>
      </c>
      <c r="T12870" t="s">
        <v>38</v>
      </c>
    </row>
    <row r="12871" spans="1:20" x14ac:dyDescent="0.35">
      <c r="A12871" t="s">
        <v>24865</v>
      </c>
      <c r="B12871" s="5" t="s">
        <v>40</v>
      </c>
      <c r="C12871" s="6">
        <v>118886</v>
      </c>
      <c r="D12871" t="s">
        <v>22</v>
      </c>
      <c r="E12871">
        <v>118886</v>
      </c>
      <c r="F12871" s="5" t="s">
        <v>66</v>
      </c>
      <c r="G12871" s="5" t="s">
        <v>51</v>
      </c>
      <c r="H12871" s="5" t="s">
        <v>101</v>
      </c>
      <c r="I12871" t="s">
        <v>44</v>
      </c>
      <c r="J12871" t="s">
        <v>423</v>
      </c>
      <c r="K12871">
        <v>50</v>
      </c>
      <c r="L12871" s="5" t="s">
        <v>24866</v>
      </c>
      <c r="M12871" s="5" t="s">
        <v>54</v>
      </c>
      <c r="N12871">
        <v>7</v>
      </c>
      <c r="O12871" t="s">
        <v>131</v>
      </c>
      <c r="P12871" s="1">
        <v>45357</v>
      </c>
      <c r="Q12871" s="1">
        <v>45377</v>
      </c>
      <c r="R12871">
        <v>1504</v>
      </c>
      <c r="S12871" s="4">
        <v>8.8000000000000007</v>
      </c>
      <c r="T12871" t="s">
        <v>153</v>
      </c>
    </row>
    <row r="12872" spans="1:20" x14ac:dyDescent="0.35">
      <c r="A12872" t="s">
        <v>24867</v>
      </c>
      <c r="B12872" s="5" t="s">
        <v>28802</v>
      </c>
      <c r="C12872" s="6">
        <v>115314</v>
      </c>
      <c r="D12872" t="s">
        <v>22</v>
      </c>
      <c r="E12872">
        <v>115314</v>
      </c>
      <c r="F12872" s="5" t="s">
        <v>50</v>
      </c>
      <c r="G12872" s="5" t="s">
        <v>59</v>
      </c>
      <c r="H12872" s="5" t="s">
        <v>97</v>
      </c>
      <c r="I12872" t="s">
        <v>44</v>
      </c>
      <c r="J12872" t="s">
        <v>97</v>
      </c>
      <c r="K12872">
        <v>100</v>
      </c>
      <c r="L12872" s="5" t="s">
        <v>24868</v>
      </c>
      <c r="M12872" s="5" t="s">
        <v>28</v>
      </c>
      <c r="N12872">
        <v>2</v>
      </c>
      <c r="O12872" t="s">
        <v>85</v>
      </c>
      <c r="P12872" s="1">
        <v>45612</v>
      </c>
      <c r="Q12872" s="1">
        <v>45650</v>
      </c>
      <c r="R12872">
        <v>777</v>
      </c>
      <c r="S12872" s="4">
        <v>6</v>
      </c>
      <c r="T12872" t="s">
        <v>47</v>
      </c>
    </row>
    <row r="12873" spans="1:20" x14ac:dyDescent="0.35">
      <c r="A12873" t="s">
        <v>24869</v>
      </c>
      <c r="B12873" s="5" t="s">
        <v>21</v>
      </c>
      <c r="C12873" s="6">
        <v>132602</v>
      </c>
      <c r="D12873" t="s">
        <v>120</v>
      </c>
      <c r="E12873">
        <v>119342</v>
      </c>
      <c r="F12873" s="5" t="s">
        <v>50</v>
      </c>
      <c r="G12873" s="5" t="s">
        <v>42</v>
      </c>
      <c r="H12873" s="5" t="s">
        <v>121</v>
      </c>
      <c r="I12873" t="s">
        <v>44</v>
      </c>
      <c r="J12873" t="s">
        <v>121</v>
      </c>
      <c r="K12873">
        <v>100</v>
      </c>
      <c r="L12873" s="5" t="s">
        <v>5883</v>
      </c>
      <c r="M12873" s="5" t="s">
        <v>54</v>
      </c>
      <c r="N12873">
        <v>2</v>
      </c>
      <c r="O12873" t="s">
        <v>85</v>
      </c>
      <c r="P12873" s="1">
        <v>45496</v>
      </c>
      <c r="Q12873" s="1">
        <v>45516</v>
      </c>
      <c r="R12873">
        <v>2381</v>
      </c>
      <c r="S12873" s="4">
        <v>9.1</v>
      </c>
      <c r="T12873" t="s">
        <v>63</v>
      </c>
    </row>
    <row r="12874" spans="1:20" x14ac:dyDescent="0.35">
      <c r="A12874" t="s">
        <v>24870</v>
      </c>
      <c r="B12874" s="5" t="s">
        <v>28801</v>
      </c>
      <c r="C12874" s="6">
        <v>145255</v>
      </c>
      <c r="D12874" t="s">
        <v>92</v>
      </c>
      <c r="E12874">
        <v>108941</v>
      </c>
      <c r="F12874" s="5" t="s">
        <v>23</v>
      </c>
      <c r="G12874" s="5" t="s">
        <v>42</v>
      </c>
      <c r="H12874" s="5" t="s">
        <v>93</v>
      </c>
      <c r="I12874" t="s">
        <v>44</v>
      </c>
      <c r="J12874" t="s">
        <v>93</v>
      </c>
      <c r="K12874">
        <v>50</v>
      </c>
      <c r="L12874" s="5" t="s">
        <v>24871</v>
      </c>
      <c r="M12874" s="5" t="s">
        <v>28</v>
      </c>
      <c r="N12874">
        <v>17</v>
      </c>
      <c r="O12874" t="s">
        <v>46</v>
      </c>
      <c r="P12874" s="1">
        <v>45586</v>
      </c>
      <c r="Q12874" s="1">
        <v>45616</v>
      </c>
      <c r="R12874">
        <v>2468</v>
      </c>
      <c r="S12874" s="4">
        <v>5.5</v>
      </c>
      <c r="T12874" t="s">
        <v>38</v>
      </c>
    </row>
    <row r="12875" spans="1:20" x14ac:dyDescent="0.35">
      <c r="A12875" t="s">
        <v>24872</v>
      </c>
      <c r="B12875" s="5" t="s">
        <v>145</v>
      </c>
      <c r="C12875" s="6">
        <v>139099</v>
      </c>
      <c r="D12875" t="s">
        <v>22</v>
      </c>
      <c r="E12875">
        <v>139099</v>
      </c>
      <c r="F12875" s="5" t="s">
        <v>66</v>
      </c>
      <c r="G12875" s="5" t="s">
        <v>24</v>
      </c>
      <c r="H12875" s="5" t="s">
        <v>165</v>
      </c>
      <c r="I12875" t="s">
        <v>35</v>
      </c>
      <c r="J12875" t="s">
        <v>165</v>
      </c>
      <c r="K12875">
        <v>0</v>
      </c>
      <c r="L12875" s="5" t="s">
        <v>24873</v>
      </c>
      <c r="M12875" s="5" t="s">
        <v>37</v>
      </c>
      <c r="N12875">
        <v>8</v>
      </c>
      <c r="O12875" t="s">
        <v>29</v>
      </c>
      <c r="P12875" s="1">
        <v>45732</v>
      </c>
      <c r="Q12875" s="1">
        <v>45765</v>
      </c>
      <c r="R12875">
        <v>2132</v>
      </c>
      <c r="S12875" s="4">
        <v>7.1</v>
      </c>
      <c r="T12875" t="s">
        <v>103</v>
      </c>
    </row>
    <row r="12876" spans="1:20" x14ac:dyDescent="0.35">
      <c r="A12876" t="s">
        <v>24874</v>
      </c>
      <c r="B12876" s="5" t="s">
        <v>28802</v>
      </c>
      <c r="C12876" s="6">
        <v>112407</v>
      </c>
      <c r="D12876" t="s">
        <v>120</v>
      </c>
      <c r="E12876">
        <v>101166</v>
      </c>
      <c r="F12876" s="5" t="s">
        <v>50</v>
      </c>
      <c r="G12876" s="5" t="s">
        <v>51</v>
      </c>
      <c r="H12876" s="5" t="s">
        <v>121</v>
      </c>
      <c r="I12876" t="s">
        <v>26</v>
      </c>
      <c r="J12876" t="s">
        <v>126</v>
      </c>
      <c r="K12876">
        <v>100</v>
      </c>
      <c r="L12876" s="5" t="s">
        <v>24875</v>
      </c>
      <c r="M12876" s="5" t="s">
        <v>37</v>
      </c>
      <c r="N12876">
        <v>3</v>
      </c>
      <c r="O12876" t="s">
        <v>88</v>
      </c>
      <c r="P12876" s="1">
        <v>45667</v>
      </c>
      <c r="Q12876" s="1">
        <v>45714</v>
      </c>
      <c r="R12876">
        <v>1032</v>
      </c>
      <c r="S12876" s="4">
        <v>8</v>
      </c>
      <c r="T12876" t="s">
        <v>63</v>
      </c>
    </row>
    <row r="12877" spans="1:20" x14ac:dyDescent="0.35">
      <c r="A12877" t="s">
        <v>24876</v>
      </c>
      <c r="B12877" s="5" t="s">
        <v>21</v>
      </c>
      <c r="C12877" s="6">
        <v>113716</v>
      </c>
      <c r="D12877" t="s">
        <v>22</v>
      </c>
      <c r="E12877">
        <v>113716</v>
      </c>
      <c r="F12877" s="5" t="s">
        <v>50</v>
      </c>
      <c r="G12877" s="5" t="s">
        <v>51</v>
      </c>
      <c r="H12877" s="5" t="s">
        <v>129</v>
      </c>
      <c r="I12877" t="s">
        <v>35</v>
      </c>
      <c r="J12877" t="s">
        <v>129</v>
      </c>
      <c r="K12877">
        <v>100</v>
      </c>
      <c r="L12877" s="5" t="s">
        <v>24877</v>
      </c>
      <c r="M12877" s="5" t="s">
        <v>28</v>
      </c>
      <c r="N12877">
        <v>4</v>
      </c>
      <c r="O12877" t="s">
        <v>141</v>
      </c>
      <c r="P12877" s="1">
        <v>45620</v>
      </c>
      <c r="Q12877" s="1">
        <v>45642</v>
      </c>
      <c r="R12877">
        <v>2045</v>
      </c>
      <c r="S12877" s="4">
        <v>5.2</v>
      </c>
      <c r="T12877" t="s">
        <v>103</v>
      </c>
    </row>
    <row r="12878" spans="1:20" x14ac:dyDescent="0.35">
      <c r="A12878" t="s">
        <v>24878</v>
      </c>
      <c r="B12878" s="5" t="s">
        <v>21</v>
      </c>
      <c r="C12878" s="6">
        <v>45202</v>
      </c>
      <c r="D12878" t="s">
        <v>22</v>
      </c>
      <c r="E12878">
        <v>45202</v>
      </c>
      <c r="F12878" s="5" t="s">
        <v>58</v>
      </c>
      <c r="G12878" s="5" t="s">
        <v>59</v>
      </c>
      <c r="H12878" s="5" t="s">
        <v>165</v>
      </c>
      <c r="I12878" t="s">
        <v>44</v>
      </c>
      <c r="J12878" t="s">
        <v>165</v>
      </c>
      <c r="K12878">
        <v>50</v>
      </c>
      <c r="L12878" s="5" t="s">
        <v>24879</v>
      </c>
      <c r="M12878" s="5" t="s">
        <v>70</v>
      </c>
      <c r="N12878">
        <v>0</v>
      </c>
      <c r="O12878" t="s">
        <v>131</v>
      </c>
      <c r="P12878" s="1">
        <v>45339</v>
      </c>
      <c r="Q12878" s="1">
        <v>45364</v>
      </c>
      <c r="R12878">
        <v>1242</v>
      </c>
      <c r="S12878" s="4">
        <v>6.1</v>
      </c>
      <c r="T12878" t="s">
        <v>38</v>
      </c>
    </row>
    <row r="12879" spans="1:20" x14ac:dyDescent="0.35">
      <c r="A12879" t="s">
        <v>24880</v>
      </c>
      <c r="B12879" s="5" t="s">
        <v>179</v>
      </c>
      <c r="C12879" s="6">
        <v>131630</v>
      </c>
      <c r="D12879" t="s">
        <v>22</v>
      </c>
      <c r="E12879">
        <v>131630</v>
      </c>
      <c r="F12879" s="5" t="s">
        <v>23</v>
      </c>
      <c r="G12879" s="5" t="s">
        <v>24</v>
      </c>
      <c r="H12879" s="5" t="s">
        <v>191</v>
      </c>
      <c r="I12879" t="s">
        <v>26</v>
      </c>
      <c r="J12879" t="s">
        <v>191</v>
      </c>
      <c r="K12879">
        <v>50</v>
      </c>
      <c r="L12879" s="5" t="s">
        <v>24881</v>
      </c>
      <c r="M12879" s="5" t="s">
        <v>70</v>
      </c>
      <c r="N12879">
        <v>13</v>
      </c>
      <c r="O12879" t="s">
        <v>46</v>
      </c>
      <c r="P12879" s="1">
        <v>45681</v>
      </c>
      <c r="Q12879" s="1">
        <v>45737</v>
      </c>
      <c r="R12879">
        <v>1311</v>
      </c>
      <c r="S12879" s="4">
        <v>5</v>
      </c>
      <c r="T12879" t="s">
        <v>30</v>
      </c>
    </row>
    <row r="12880" spans="1:20" x14ac:dyDescent="0.35">
      <c r="A12880" t="s">
        <v>24882</v>
      </c>
      <c r="B12880" s="5" t="s">
        <v>49</v>
      </c>
      <c r="C12880" s="6">
        <v>130641</v>
      </c>
      <c r="D12880" t="s">
        <v>33</v>
      </c>
      <c r="E12880">
        <v>14370510</v>
      </c>
      <c r="F12880" s="5" t="s">
        <v>50</v>
      </c>
      <c r="G12880" s="5" t="s">
        <v>59</v>
      </c>
      <c r="H12880" s="5" t="s">
        <v>34</v>
      </c>
      <c r="I12880" t="s">
        <v>35</v>
      </c>
      <c r="J12880" t="s">
        <v>34</v>
      </c>
      <c r="K12880">
        <v>50</v>
      </c>
      <c r="L12880" s="5" t="s">
        <v>24883</v>
      </c>
      <c r="M12880" s="5" t="s">
        <v>28</v>
      </c>
      <c r="N12880">
        <v>3</v>
      </c>
      <c r="O12880" t="s">
        <v>141</v>
      </c>
      <c r="P12880" s="1">
        <v>45644</v>
      </c>
      <c r="Q12880" s="1">
        <v>45680</v>
      </c>
      <c r="R12880">
        <v>2057</v>
      </c>
      <c r="S12880" s="4">
        <v>6.3</v>
      </c>
      <c r="T12880" t="s">
        <v>30</v>
      </c>
    </row>
    <row r="12881" spans="1:20" x14ac:dyDescent="0.35">
      <c r="A12881" t="s">
        <v>24884</v>
      </c>
      <c r="B12881" s="5" t="s">
        <v>100</v>
      </c>
      <c r="C12881" s="6">
        <v>270691</v>
      </c>
      <c r="D12881" t="s">
        <v>92</v>
      </c>
      <c r="E12881">
        <v>203018</v>
      </c>
      <c r="F12881" s="5" t="s">
        <v>23</v>
      </c>
      <c r="G12881" s="5" t="s">
        <v>42</v>
      </c>
      <c r="H12881" s="5" t="s">
        <v>93</v>
      </c>
      <c r="I12881" t="s">
        <v>35</v>
      </c>
      <c r="J12881" t="s">
        <v>93</v>
      </c>
      <c r="K12881">
        <v>100</v>
      </c>
      <c r="L12881" s="5" t="s">
        <v>24885</v>
      </c>
      <c r="M12881" s="5" t="s">
        <v>70</v>
      </c>
      <c r="N12881">
        <v>16</v>
      </c>
      <c r="O12881" t="s">
        <v>131</v>
      </c>
      <c r="P12881" s="1">
        <v>45730</v>
      </c>
      <c r="Q12881" s="1">
        <v>45769</v>
      </c>
      <c r="R12881">
        <v>1824</v>
      </c>
      <c r="S12881" s="4">
        <v>6.9</v>
      </c>
      <c r="T12881" t="s">
        <v>136</v>
      </c>
    </row>
    <row r="12882" spans="1:20" x14ac:dyDescent="0.35">
      <c r="A12882" t="s">
        <v>24886</v>
      </c>
      <c r="B12882" s="5" t="s">
        <v>28799</v>
      </c>
      <c r="C12882" s="6">
        <v>90830</v>
      </c>
      <c r="D12882" t="s">
        <v>22</v>
      </c>
      <c r="E12882">
        <v>90830</v>
      </c>
      <c r="F12882" s="5" t="s">
        <v>50</v>
      </c>
      <c r="G12882" s="5" t="s">
        <v>24</v>
      </c>
      <c r="H12882" s="5" t="s">
        <v>101</v>
      </c>
      <c r="I12882" t="s">
        <v>26</v>
      </c>
      <c r="J12882" t="s">
        <v>101</v>
      </c>
      <c r="K12882">
        <v>100</v>
      </c>
      <c r="L12882" s="5" t="s">
        <v>24887</v>
      </c>
      <c r="M12882" s="5" t="s">
        <v>70</v>
      </c>
      <c r="N12882">
        <v>3</v>
      </c>
      <c r="O12882" t="s">
        <v>131</v>
      </c>
      <c r="P12882" s="1">
        <v>45671</v>
      </c>
      <c r="Q12882" s="1">
        <v>45699</v>
      </c>
      <c r="R12882">
        <v>1273</v>
      </c>
      <c r="S12882" s="4">
        <v>6.8</v>
      </c>
      <c r="T12882" t="s">
        <v>210</v>
      </c>
    </row>
    <row r="12883" spans="1:20" x14ac:dyDescent="0.35">
      <c r="A12883" t="s">
        <v>24888</v>
      </c>
      <c r="B12883" s="5" t="s">
        <v>28802</v>
      </c>
      <c r="C12883" s="6">
        <v>155288</v>
      </c>
      <c r="D12883" t="s">
        <v>22</v>
      </c>
      <c r="E12883">
        <v>155288</v>
      </c>
      <c r="F12883" s="5" t="s">
        <v>23</v>
      </c>
      <c r="G12883" s="5" t="s">
        <v>42</v>
      </c>
      <c r="H12883" s="5" t="s">
        <v>165</v>
      </c>
      <c r="I12883" t="s">
        <v>44</v>
      </c>
      <c r="J12883" t="s">
        <v>75</v>
      </c>
      <c r="K12883">
        <v>50</v>
      </c>
      <c r="L12883" s="5" t="s">
        <v>24889</v>
      </c>
      <c r="M12883" s="5" t="s">
        <v>54</v>
      </c>
      <c r="N12883">
        <v>18</v>
      </c>
      <c r="O12883" t="s">
        <v>172</v>
      </c>
      <c r="P12883" s="1">
        <v>45684</v>
      </c>
      <c r="Q12883" s="1">
        <v>45739</v>
      </c>
      <c r="R12883">
        <v>1295</v>
      </c>
      <c r="S12883" s="4">
        <v>7.8</v>
      </c>
      <c r="T12883" t="s">
        <v>243</v>
      </c>
    </row>
    <row r="12884" spans="1:20" x14ac:dyDescent="0.35">
      <c r="A12884" t="s">
        <v>24890</v>
      </c>
      <c r="B12884" s="5" t="s">
        <v>217</v>
      </c>
      <c r="C12884" s="6">
        <v>55458</v>
      </c>
      <c r="D12884" t="s">
        <v>22</v>
      </c>
      <c r="E12884">
        <v>55458</v>
      </c>
      <c r="F12884" s="5" t="s">
        <v>58</v>
      </c>
      <c r="G12884" s="5" t="s">
        <v>42</v>
      </c>
      <c r="H12884" s="5" t="s">
        <v>52</v>
      </c>
      <c r="I12884" t="s">
        <v>26</v>
      </c>
      <c r="J12884" t="s">
        <v>52</v>
      </c>
      <c r="K12884">
        <v>0</v>
      </c>
      <c r="L12884" s="5" t="s">
        <v>18977</v>
      </c>
      <c r="M12884" s="5" t="s">
        <v>28</v>
      </c>
      <c r="N12884">
        <v>0</v>
      </c>
      <c r="O12884" t="s">
        <v>112</v>
      </c>
      <c r="P12884" s="1">
        <v>45333</v>
      </c>
      <c r="Q12884" s="1">
        <v>45347</v>
      </c>
      <c r="R12884">
        <v>1132</v>
      </c>
      <c r="S12884" s="4">
        <v>6.2</v>
      </c>
      <c r="T12884" t="s">
        <v>38</v>
      </c>
    </row>
    <row r="12885" spans="1:20" x14ac:dyDescent="0.35">
      <c r="A12885" t="s">
        <v>24891</v>
      </c>
      <c r="B12885" s="5" t="s">
        <v>28802</v>
      </c>
      <c r="C12885" s="6">
        <v>142729</v>
      </c>
      <c r="D12885" t="s">
        <v>22</v>
      </c>
      <c r="E12885">
        <v>142729</v>
      </c>
      <c r="F12885" s="5" t="s">
        <v>50</v>
      </c>
      <c r="G12885" s="5" t="s">
        <v>51</v>
      </c>
      <c r="H12885" s="5" t="s">
        <v>68</v>
      </c>
      <c r="I12885" t="s">
        <v>26</v>
      </c>
      <c r="J12885" t="s">
        <v>68</v>
      </c>
      <c r="K12885">
        <v>100</v>
      </c>
      <c r="L12885" s="5" t="s">
        <v>24892</v>
      </c>
      <c r="M12885" s="5" t="s">
        <v>70</v>
      </c>
      <c r="N12885">
        <v>2</v>
      </c>
      <c r="O12885" t="s">
        <v>29</v>
      </c>
      <c r="P12885" s="1">
        <v>45375</v>
      </c>
      <c r="Q12885" s="1">
        <v>45425</v>
      </c>
      <c r="R12885">
        <v>2222</v>
      </c>
      <c r="S12885" s="4">
        <v>6.5</v>
      </c>
      <c r="T12885" t="s">
        <v>210</v>
      </c>
    </row>
    <row r="12886" spans="1:20" x14ac:dyDescent="0.35">
      <c r="A12886" t="s">
        <v>24893</v>
      </c>
      <c r="B12886" s="5" t="s">
        <v>40</v>
      </c>
      <c r="C12886" s="6">
        <v>72858</v>
      </c>
      <c r="D12886" t="s">
        <v>22</v>
      </c>
      <c r="E12886">
        <v>72858</v>
      </c>
      <c r="F12886" s="5" t="s">
        <v>58</v>
      </c>
      <c r="G12886" s="5" t="s">
        <v>42</v>
      </c>
      <c r="H12886" s="5" t="s">
        <v>97</v>
      </c>
      <c r="I12886" t="s">
        <v>26</v>
      </c>
      <c r="J12886" t="s">
        <v>121</v>
      </c>
      <c r="K12886">
        <v>100</v>
      </c>
      <c r="L12886" s="5" t="s">
        <v>24894</v>
      </c>
      <c r="M12886" s="5" t="s">
        <v>37</v>
      </c>
      <c r="N12886">
        <v>0</v>
      </c>
      <c r="O12886" t="s">
        <v>167</v>
      </c>
      <c r="P12886" s="1">
        <v>45669</v>
      </c>
      <c r="Q12886" s="1">
        <v>45694</v>
      </c>
      <c r="R12886">
        <v>1491</v>
      </c>
      <c r="S12886" s="4">
        <v>5.6</v>
      </c>
      <c r="T12886" t="s">
        <v>153</v>
      </c>
    </row>
    <row r="12887" spans="1:20" x14ac:dyDescent="0.35">
      <c r="A12887" t="s">
        <v>24895</v>
      </c>
      <c r="B12887" s="5" t="s">
        <v>57</v>
      </c>
      <c r="C12887" s="6">
        <v>107428</v>
      </c>
      <c r="D12887" t="s">
        <v>81</v>
      </c>
      <c r="E12887">
        <v>145028</v>
      </c>
      <c r="F12887" s="5" t="s">
        <v>50</v>
      </c>
      <c r="G12887" s="5" t="s">
        <v>59</v>
      </c>
      <c r="H12887" s="5" t="s">
        <v>82</v>
      </c>
      <c r="I12887" t="s">
        <v>35</v>
      </c>
      <c r="J12887" t="s">
        <v>82</v>
      </c>
      <c r="K12887">
        <v>0</v>
      </c>
      <c r="L12887" s="5" t="s">
        <v>24896</v>
      </c>
      <c r="M12887" s="5" t="s">
        <v>28</v>
      </c>
      <c r="N12887">
        <v>3</v>
      </c>
      <c r="O12887" t="s">
        <v>107</v>
      </c>
      <c r="P12887" s="1">
        <v>45452</v>
      </c>
      <c r="Q12887" s="1">
        <v>45486</v>
      </c>
      <c r="R12887">
        <v>1024</v>
      </c>
      <c r="S12887" s="4">
        <v>9.4</v>
      </c>
      <c r="T12887" t="s">
        <v>103</v>
      </c>
    </row>
    <row r="12888" spans="1:20" x14ac:dyDescent="0.35">
      <c r="A12888" t="s">
        <v>24897</v>
      </c>
      <c r="B12888" s="5" t="s">
        <v>21</v>
      </c>
      <c r="C12888" s="6">
        <v>86669</v>
      </c>
      <c r="D12888" t="s">
        <v>41</v>
      </c>
      <c r="E12888">
        <v>73669</v>
      </c>
      <c r="F12888" s="5" t="s">
        <v>50</v>
      </c>
      <c r="G12888" s="5" t="s">
        <v>59</v>
      </c>
      <c r="H12888" s="5" t="s">
        <v>126</v>
      </c>
      <c r="I12888" t="s">
        <v>26</v>
      </c>
      <c r="J12888" t="s">
        <v>126</v>
      </c>
      <c r="K12888">
        <v>0</v>
      </c>
      <c r="L12888" s="5" t="s">
        <v>24898</v>
      </c>
      <c r="M12888" s="5" t="s">
        <v>37</v>
      </c>
      <c r="N12888">
        <v>3</v>
      </c>
      <c r="O12888" t="s">
        <v>62</v>
      </c>
      <c r="P12888" s="1">
        <v>45695</v>
      </c>
      <c r="Q12888" s="1">
        <v>45737</v>
      </c>
      <c r="R12888">
        <v>1124</v>
      </c>
      <c r="S12888" s="4">
        <v>9.1</v>
      </c>
      <c r="T12888" t="s">
        <v>277</v>
      </c>
    </row>
    <row r="12889" spans="1:20" x14ac:dyDescent="0.35">
      <c r="A12889" t="s">
        <v>24899</v>
      </c>
      <c r="B12889" s="5" t="s">
        <v>28802</v>
      </c>
      <c r="C12889" s="6">
        <v>128076</v>
      </c>
      <c r="D12889" t="s">
        <v>74</v>
      </c>
      <c r="E12889">
        <v>160095</v>
      </c>
      <c r="F12889" s="5" t="s">
        <v>23</v>
      </c>
      <c r="G12889" s="5" t="s">
        <v>42</v>
      </c>
      <c r="H12889" s="5" t="s">
        <v>75</v>
      </c>
      <c r="I12889" t="s">
        <v>26</v>
      </c>
      <c r="J12889" t="s">
        <v>67</v>
      </c>
      <c r="K12889">
        <v>50</v>
      </c>
      <c r="L12889" s="5" t="s">
        <v>24900</v>
      </c>
      <c r="M12889" s="5" t="s">
        <v>54</v>
      </c>
      <c r="N12889">
        <v>13</v>
      </c>
      <c r="O12889" t="s">
        <v>147</v>
      </c>
      <c r="P12889" s="1">
        <v>45673</v>
      </c>
      <c r="Q12889" s="1">
        <v>45726</v>
      </c>
      <c r="R12889">
        <v>923</v>
      </c>
      <c r="S12889" s="4">
        <v>9.5</v>
      </c>
      <c r="T12889" t="s">
        <v>95</v>
      </c>
    </row>
    <row r="12890" spans="1:20" x14ac:dyDescent="0.35">
      <c r="A12890" t="s">
        <v>24901</v>
      </c>
      <c r="B12890" s="5" t="s">
        <v>91</v>
      </c>
      <c r="C12890" s="6">
        <v>106104</v>
      </c>
      <c r="D12890" t="s">
        <v>22</v>
      </c>
      <c r="E12890">
        <v>106104</v>
      </c>
      <c r="F12890" s="5" t="s">
        <v>66</v>
      </c>
      <c r="G12890" s="5" t="s">
        <v>24</v>
      </c>
      <c r="H12890" s="5" t="s">
        <v>191</v>
      </c>
      <c r="I12890" t="s">
        <v>26</v>
      </c>
      <c r="J12890" t="s">
        <v>191</v>
      </c>
      <c r="K12890">
        <v>0</v>
      </c>
      <c r="L12890" s="5" t="s">
        <v>24902</v>
      </c>
      <c r="M12890" s="5" t="s">
        <v>28</v>
      </c>
      <c r="N12890">
        <v>5</v>
      </c>
      <c r="O12890" t="s">
        <v>29</v>
      </c>
      <c r="P12890" s="1">
        <v>45374</v>
      </c>
      <c r="Q12890" s="1">
        <v>45397</v>
      </c>
      <c r="R12890">
        <v>1567</v>
      </c>
      <c r="S12890" s="4">
        <v>9.3000000000000007</v>
      </c>
      <c r="T12890" t="s">
        <v>243</v>
      </c>
    </row>
    <row r="12891" spans="1:20" x14ac:dyDescent="0.35">
      <c r="A12891" t="s">
        <v>24903</v>
      </c>
      <c r="B12891" s="5" t="s">
        <v>100</v>
      </c>
      <c r="C12891" s="6">
        <v>68721</v>
      </c>
      <c r="D12891" t="s">
        <v>22</v>
      </c>
      <c r="E12891">
        <v>68721</v>
      </c>
      <c r="F12891" s="5" t="s">
        <v>50</v>
      </c>
      <c r="G12891" s="5" t="s">
        <v>51</v>
      </c>
      <c r="H12891" s="5" t="s">
        <v>25</v>
      </c>
      <c r="I12891" t="s">
        <v>44</v>
      </c>
      <c r="J12891" t="s">
        <v>165</v>
      </c>
      <c r="K12891">
        <v>50</v>
      </c>
      <c r="L12891" s="5" t="s">
        <v>2989</v>
      </c>
      <c r="M12891" s="5" t="s">
        <v>70</v>
      </c>
      <c r="N12891">
        <v>2</v>
      </c>
      <c r="O12891" t="s">
        <v>135</v>
      </c>
      <c r="P12891" s="1">
        <v>45427</v>
      </c>
      <c r="Q12891" s="1">
        <v>45490</v>
      </c>
      <c r="R12891">
        <v>771</v>
      </c>
      <c r="S12891" s="4">
        <v>6.1</v>
      </c>
      <c r="T12891" t="s">
        <v>153</v>
      </c>
    </row>
    <row r="12892" spans="1:20" x14ac:dyDescent="0.35">
      <c r="A12892" t="s">
        <v>24904</v>
      </c>
      <c r="B12892" s="5" t="s">
        <v>217</v>
      </c>
      <c r="C12892" s="6">
        <v>86559</v>
      </c>
      <c r="D12892" t="s">
        <v>74</v>
      </c>
      <c r="E12892">
        <v>108199</v>
      </c>
      <c r="F12892" s="5" t="s">
        <v>50</v>
      </c>
      <c r="G12892" s="5" t="s">
        <v>42</v>
      </c>
      <c r="H12892" s="5" t="s">
        <v>75</v>
      </c>
      <c r="I12892" t="s">
        <v>26</v>
      </c>
      <c r="J12892" t="s">
        <v>75</v>
      </c>
      <c r="K12892">
        <v>50</v>
      </c>
      <c r="L12892" s="5" t="s">
        <v>24905</v>
      </c>
      <c r="M12892" s="5" t="s">
        <v>28</v>
      </c>
      <c r="N12892">
        <v>4</v>
      </c>
      <c r="O12892" t="s">
        <v>78</v>
      </c>
      <c r="P12892" s="1">
        <v>45400</v>
      </c>
      <c r="Q12892" s="1">
        <v>45471</v>
      </c>
      <c r="R12892">
        <v>2191</v>
      </c>
      <c r="S12892" s="4">
        <v>5</v>
      </c>
      <c r="T12892" t="s">
        <v>95</v>
      </c>
    </row>
    <row r="12893" spans="1:20" x14ac:dyDescent="0.35">
      <c r="A12893" t="s">
        <v>24906</v>
      </c>
      <c r="B12893" s="5" t="s">
        <v>145</v>
      </c>
      <c r="C12893" s="6">
        <v>61330</v>
      </c>
      <c r="D12893" t="s">
        <v>22</v>
      </c>
      <c r="E12893">
        <v>61330</v>
      </c>
      <c r="F12893" s="5" t="s">
        <v>58</v>
      </c>
      <c r="G12893" s="5" t="s">
        <v>51</v>
      </c>
      <c r="H12893" s="5" t="s">
        <v>191</v>
      </c>
      <c r="I12893" t="s">
        <v>44</v>
      </c>
      <c r="J12893" t="s">
        <v>191</v>
      </c>
      <c r="K12893">
        <v>100</v>
      </c>
      <c r="L12893" s="5" t="s">
        <v>24907</v>
      </c>
      <c r="M12893" s="5" t="s">
        <v>54</v>
      </c>
      <c r="N12893">
        <v>1</v>
      </c>
      <c r="O12893" t="s">
        <v>88</v>
      </c>
      <c r="P12893" s="1">
        <v>45357</v>
      </c>
      <c r="Q12893" s="1">
        <v>45409</v>
      </c>
      <c r="R12893">
        <v>2174</v>
      </c>
      <c r="S12893" s="4">
        <v>5.7</v>
      </c>
      <c r="T12893" t="s">
        <v>243</v>
      </c>
    </row>
    <row r="12894" spans="1:20" x14ac:dyDescent="0.35">
      <c r="A12894" t="s">
        <v>24908</v>
      </c>
      <c r="B12894" s="5" t="s">
        <v>28802</v>
      </c>
      <c r="C12894" s="6">
        <v>119858</v>
      </c>
      <c r="D12894" t="s">
        <v>81</v>
      </c>
      <c r="E12894">
        <v>161808</v>
      </c>
      <c r="F12894" s="5" t="s">
        <v>50</v>
      </c>
      <c r="G12894" s="5" t="s">
        <v>24</v>
      </c>
      <c r="H12894" s="5" t="s">
        <v>82</v>
      </c>
      <c r="I12894" t="s">
        <v>35</v>
      </c>
      <c r="J12894" t="s">
        <v>157</v>
      </c>
      <c r="K12894">
        <v>50</v>
      </c>
      <c r="L12894" s="5" t="s">
        <v>24909</v>
      </c>
      <c r="M12894" s="5" t="s">
        <v>70</v>
      </c>
      <c r="N12894">
        <v>3</v>
      </c>
      <c r="O12894" t="s">
        <v>147</v>
      </c>
      <c r="P12894" s="1">
        <v>45595</v>
      </c>
      <c r="Q12894" s="1">
        <v>45609</v>
      </c>
      <c r="R12894">
        <v>1341</v>
      </c>
      <c r="S12894" s="4">
        <v>8.4</v>
      </c>
      <c r="T12894" t="s">
        <v>47</v>
      </c>
    </row>
    <row r="12895" spans="1:20" x14ac:dyDescent="0.35">
      <c r="A12895" t="s">
        <v>24910</v>
      </c>
      <c r="B12895" s="5" t="s">
        <v>57</v>
      </c>
      <c r="C12895" s="6">
        <v>118666</v>
      </c>
      <c r="D12895" t="s">
        <v>22</v>
      </c>
      <c r="E12895">
        <v>118666</v>
      </c>
      <c r="F12895" s="5" t="s">
        <v>58</v>
      </c>
      <c r="G12895" s="5" t="s">
        <v>51</v>
      </c>
      <c r="H12895" s="5" t="s">
        <v>68</v>
      </c>
      <c r="I12895" t="s">
        <v>35</v>
      </c>
      <c r="J12895" t="s">
        <v>101</v>
      </c>
      <c r="K12895">
        <v>0</v>
      </c>
      <c r="L12895" s="5" t="s">
        <v>24911</v>
      </c>
      <c r="M12895" s="5" t="s">
        <v>54</v>
      </c>
      <c r="N12895">
        <v>1</v>
      </c>
      <c r="O12895" t="s">
        <v>141</v>
      </c>
      <c r="P12895" s="1">
        <v>45430</v>
      </c>
      <c r="Q12895" s="1">
        <v>45476</v>
      </c>
      <c r="R12895">
        <v>1551</v>
      </c>
      <c r="S12895" s="4">
        <v>7.1</v>
      </c>
      <c r="T12895" t="s">
        <v>277</v>
      </c>
    </row>
    <row r="12896" spans="1:20" x14ac:dyDescent="0.35">
      <c r="A12896" t="s">
        <v>24912</v>
      </c>
      <c r="B12896" s="5" t="s">
        <v>179</v>
      </c>
      <c r="C12896" s="6">
        <v>25726</v>
      </c>
      <c r="D12896" t="s">
        <v>22</v>
      </c>
      <c r="E12896">
        <v>25726</v>
      </c>
      <c r="F12896" s="5" t="s">
        <v>58</v>
      </c>
      <c r="G12896" s="5" t="s">
        <v>51</v>
      </c>
      <c r="H12896" s="5" t="s">
        <v>157</v>
      </c>
      <c r="I12896" t="s">
        <v>44</v>
      </c>
      <c r="J12896" t="s">
        <v>157</v>
      </c>
      <c r="K12896">
        <v>50</v>
      </c>
      <c r="L12896" s="5" t="s">
        <v>15249</v>
      </c>
      <c r="M12896" s="5" t="s">
        <v>70</v>
      </c>
      <c r="N12896">
        <v>0</v>
      </c>
      <c r="O12896" t="s">
        <v>29</v>
      </c>
      <c r="P12896" s="1">
        <v>45719</v>
      </c>
      <c r="Q12896" s="1">
        <v>45738</v>
      </c>
      <c r="R12896">
        <v>2314</v>
      </c>
      <c r="S12896" s="4">
        <v>7.6</v>
      </c>
      <c r="T12896" t="s">
        <v>103</v>
      </c>
    </row>
    <row r="12897" spans="1:20" x14ac:dyDescent="0.35">
      <c r="A12897" t="s">
        <v>24913</v>
      </c>
      <c r="B12897" s="5" t="s">
        <v>162</v>
      </c>
      <c r="C12897" s="6">
        <v>29930</v>
      </c>
      <c r="D12897" t="s">
        <v>22</v>
      </c>
      <c r="E12897">
        <v>29930</v>
      </c>
      <c r="F12897" s="5" t="s">
        <v>58</v>
      </c>
      <c r="G12897" s="5" t="s">
        <v>42</v>
      </c>
      <c r="H12897" s="5" t="s">
        <v>116</v>
      </c>
      <c r="I12897" t="s">
        <v>35</v>
      </c>
      <c r="J12897" t="s">
        <v>116</v>
      </c>
      <c r="K12897">
        <v>50</v>
      </c>
      <c r="L12897" s="5" t="s">
        <v>17954</v>
      </c>
      <c r="M12897" s="5" t="s">
        <v>37</v>
      </c>
      <c r="N12897">
        <v>0</v>
      </c>
      <c r="O12897" t="s">
        <v>78</v>
      </c>
      <c r="P12897" s="1">
        <v>45403</v>
      </c>
      <c r="Q12897" s="1">
        <v>45455</v>
      </c>
      <c r="R12897">
        <v>2416</v>
      </c>
      <c r="S12897" s="4">
        <v>7.5</v>
      </c>
      <c r="T12897" t="s">
        <v>95</v>
      </c>
    </row>
    <row r="12898" spans="1:20" x14ac:dyDescent="0.35">
      <c r="A12898" t="s">
        <v>24914</v>
      </c>
      <c r="B12898" s="5" t="s">
        <v>28802</v>
      </c>
      <c r="C12898" s="6">
        <v>37505</v>
      </c>
      <c r="D12898" t="s">
        <v>22</v>
      </c>
      <c r="E12898">
        <v>37505</v>
      </c>
      <c r="F12898" s="5" t="s">
        <v>50</v>
      </c>
      <c r="G12898" s="5" t="s">
        <v>24</v>
      </c>
      <c r="H12898" s="5" t="s">
        <v>116</v>
      </c>
      <c r="I12898" t="s">
        <v>26</v>
      </c>
      <c r="J12898" t="s">
        <v>116</v>
      </c>
      <c r="K12898">
        <v>0</v>
      </c>
      <c r="L12898" s="5" t="s">
        <v>13312</v>
      </c>
      <c r="M12898" s="5" t="s">
        <v>37</v>
      </c>
      <c r="N12898">
        <v>2</v>
      </c>
      <c r="O12898" t="s">
        <v>147</v>
      </c>
      <c r="P12898" s="1">
        <v>45292</v>
      </c>
      <c r="Q12898" s="1">
        <v>45313</v>
      </c>
      <c r="R12898">
        <v>1487</v>
      </c>
      <c r="S12898" s="4">
        <v>6.2</v>
      </c>
      <c r="T12898" t="s">
        <v>118</v>
      </c>
    </row>
    <row r="12899" spans="1:20" x14ac:dyDescent="0.35">
      <c r="A12899" t="s">
        <v>24915</v>
      </c>
      <c r="B12899" s="5" t="s">
        <v>32</v>
      </c>
      <c r="C12899" s="6">
        <v>116283</v>
      </c>
      <c r="D12899" t="s">
        <v>22</v>
      </c>
      <c r="E12899">
        <v>116283</v>
      </c>
      <c r="F12899" s="5" t="s">
        <v>50</v>
      </c>
      <c r="G12899" s="5" t="s">
        <v>42</v>
      </c>
      <c r="H12899" s="5" t="s">
        <v>101</v>
      </c>
      <c r="I12899" t="s">
        <v>44</v>
      </c>
      <c r="J12899" t="s">
        <v>1192</v>
      </c>
      <c r="K12899">
        <v>0</v>
      </c>
      <c r="L12899" s="5" t="s">
        <v>24916</v>
      </c>
      <c r="M12899" s="5" t="s">
        <v>54</v>
      </c>
      <c r="N12899">
        <v>2</v>
      </c>
      <c r="O12899" t="s">
        <v>46</v>
      </c>
      <c r="P12899" s="1">
        <v>45575</v>
      </c>
      <c r="Q12899" s="1">
        <v>45635</v>
      </c>
      <c r="R12899">
        <v>1497</v>
      </c>
      <c r="S12899" s="4">
        <v>9.3000000000000007</v>
      </c>
      <c r="T12899" t="s">
        <v>136</v>
      </c>
    </row>
    <row r="12900" spans="1:20" x14ac:dyDescent="0.35">
      <c r="A12900" t="s">
        <v>24917</v>
      </c>
      <c r="B12900" s="5" t="s">
        <v>28799</v>
      </c>
      <c r="C12900" s="6">
        <v>45147</v>
      </c>
      <c r="D12900" t="s">
        <v>22</v>
      </c>
      <c r="E12900">
        <v>45147</v>
      </c>
      <c r="F12900" s="5" t="s">
        <v>66</v>
      </c>
      <c r="G12900" s="5" t="s">
        <v>42</v>
      </c>
      <c r="H12900" s="5" t="s">
        <v>116</v>
      </c>
      <c r="I12900" t="s">
        <v>44</v>
      </c>
      <c r="J12900" t="s">
        <v>116</v>
      </c>
      <c r="K12900">
        <v>0</v>
      </c>
      <c r="L12900" s="5" t="s">
        <v>1316</v>
      </c>
      <c r="M12900" s="5" t="s">
        <v>28</v>
      </c>
      <c r="N12900">
        <v>5</v>
      </c>
      <c r="O12900" t="s">
        <v>141</v>
      </c>
      <c r="P12900" s="1">
        <v>45418</v>
      </c>
      <c r="Q12900" s="1">
        <v>45486</v>
      </c>
      <c r="R12900">
        <v>1498</v>
      </c>
      <c r="S12900" s="4">
        <v>5.7</v>
      </c>
      <c r="T12900" t="s">
        <v>103</v>
      </c>
    </row>
    <row r="12901" spans="1:20" x14ac:dyDescent="0.35">
      <c r="A12901" t="s">
        <v>24918</v>
      </c>
      <c r="B12901" s="5" t="s">
        <v>105</v>
      </c>
      <c r="C12901" s="6">
        <v>66746</v>
      </c>
      <c r="D12901" t="s">
        <v>22</v>
      </c>
      <c r="E12901">
        <v>66746</v>
      </c>
      <c r="F12901" s="5" t="s">
        <v>58</v>
      </c>
      <c r="G12901" s="5" t="s">
        <v>42</v>
      </c>
      <c r="H12901" s="5" t="s">
        <v>191</v>
      </c>
      <c r="I12901" t="s">
        <v>44</v>
      </c>
      <c r="J12901" t="s">
        <v>191</v>
      </c>
      <c r="K12901">
        <v>0</v>
      </c>
      <c r="L12901" s="5" t="s">
        <v>24744</v>
      </c>
      <c r="M12901" s="5" t="s">
        <v>54</v>
      </c>
      <c r="N12901">
        <v>0</v>
      </c>
      <c r="O12901" t="s">
        <v>71</v>
      </c>
      <c r="P12901" s="1">
        <v>45711</v>
      </c>
      <c r="Q12901" s="1">
        <v>45768</v>
      </c>
      <c r="R12901">
        <v>1410</v>
      </c>
      <c r="S12901" s="4">
        <v>9.4</v>
      </c>
      <c r="T12901" t="s">
        <v>79</v>
      </c>
    </row>
    <row r="12902" spans="1:20" x14ac:dyDescent="0.35">
      <c r="A12902" t="s">
        <v>24919</v>
      </c>
      <c r="B12902" s="5" t="s">
        <v>174</v>
      </c>
      <c r="C12902" s="6">
        <v>61929</v>
      </c>
      <c r="D12902" t="s">
        <v>74</v>
      </c>
      <c r="E12902">
        <v>77411</v>
      </c>
      <c r="F12902" s="5" t="s">
        <v>58</v>
      </c>
      <c r="G12902" s="5" t="s">
        <v>42</v>
      </c>
      <c r="H12902" s="5" t="s">
        <v>75</v>
      </c>
      <c r="I12902" t="s">
        <v>26</v>
      </c>
      <c r="J12902" t="s">
        <v>75</v>
      </c>
      <c r="K12902">
        <v>100</v>
      </c>
      <c r="L12902" s="5" t="s">
        <v>24920</v>
      </c>
      <c r="M12902" s="5" t="s">
        <v>70</v>
      </c>
      <c r="N12902">
        <v>1</v>
      </c>
      <c r="O12902" t="s">
        <v>167</v>
      </c>
      <c r="P12902" s="1">
        <v>45449</v>
      </c>
      <c r="Q12902" s="1">
        <v>45502</v>
      </c>
      <c r="R12902">
        <v>1877</v>
      </c>
      <c r="S12902" s="4">
        <v>6.8</v>
      </c>
      <c r="T12902" t="s">
        <v>47</v>
      </c>
    </row>
    <row r="12903" spans="1:20" x14ac:dyDescent="0.35">
      <c r="A12903" t="s">
        <v>24921</v>
      </c>
      <c r="B12903" s="5" t="s">
        <v>32</v>
      </c>
      <c r="C12903" s="6">
        <v>210982</v>
      </c>
      <c r="D12903" t="s">
        <v>22</v>
      </c>
      <c r="E12903">
        <v>210982</v>
      </c>
      <c r="F12903" s="5" t="s">
        <v>23</v>
      </c>
      <c r="G12903" s="5" t="s">
        <v>59</v>
      </c>
      <c r="H12903" s="5" t="s">
        <v>25</v>
      </c>
      <c r="I12903" t="s">
        <v>26</v>
      </c>
      <c r="J12903" t="s">
        <v>25</v>
      </c>
      <c r="K12903">
        <v>50</v>
      </c>
      <c r="L12903" s="5" t="s">
        <v>24922</v>
      </c>
      <c r="M12903" s="5" t="s">
        <v>28</v>
      </c>
      <c r="N12903">
        <v>11</v>
      </c>
      <c r="O12903" t="s">
        <v>147</v>
      </c>
      <c r="P12903" s="1">
        <v>45355</v>
      </c>
      <c r="Q12903" s="1">
        <v>45413</v>
      </c>
      <c r="R12903">
        <v>2082</v>
      </c>
      <c r="S12903" s="4">
        <v>9.4</v>
      </c>
      <c r="T12903" t="s">
        <v>210</v>
      </c>
    </row>
    <row r="12904" spans="1:20" x14ac:dyDescent="0.35">
      <c r="A12904" t="s">
        <v>24923</v>
      </c>
      <c r="B12904" s="5" t="s">
        <v>217</v>
      </c>
      <c r="C12904" s="6">
        <v>82621</v>
      </c>
      <c r="D12904" t="s">
        <v>65</v>
      </c>
      <c r="E12904">
        <v>107407</v>
      </c>
      <c r="F12904" s="5" t="s">
        <v>58</v>
      </c>
      <c r="G12904" s="5" t="s">
        <v>51</v>
      </c>
      <c r="H12904" s="5" t="s">
        <v>67</v>
      </c>
      <c r="I12904" t="s">
        <v>35</v>
      </c>
      <c r="J12904" t="s">
        <v>43</v>
      </c>
      <c r="K12904">
        <v>100</v>
      </c>
      <c r="L12904" s="5" t="s">
        <v>24924</v>
      </c>
      <c r="M12904" s="5" t="s">
        <v>28</v>
      </c>
      <c r="N12904">
        <v>1</v>
      </c>
      <c r="O12904" t="s">
        <v>107</v>
      </c>
      <c r="P12904" s="1">
        <v>45731</v>
      </c>
      <c r="Q12904" s="1">
        <v>45776</v>
      </c>
      <c r="R12904">
        <v>1755</v>
      </c>
      <c r="S12904" s="4">
        <v>7.7</v>
      </c>
      <c r="T12904" t="s">
        <v>79</v>
      </c>
    </row>
    <row r="12905" spans="1:20" x14ac:dyDescent="0.35">
      <c r="A12905" t="s">
        <v>24925</v>
      </c>
      <c r="B12905" s="5" t="s">
        <v>91</v>
      </c>
      <c r="C12905" s="6">
        <v>227131</v>
      </c>
      <c r="D12905" t="s">
        <v>41</v>
      </c>
      <c r="E12905">
        <v>193061</v>
      </c>
      <c r="F12905" s="5" t="s">
        <v>23</v>
      </c>
      <c r="G12905" s="5" t="s">
        <v>59</v>
      </c>
      <c r="H12905" s="5" t="s">
        <v>43</v>
      </c>
      <c r="I12905" t="s">
        <v>35</v>
      </c>
      <c r="J12905" t="s">
        <v>43</v>
      </c>
      <c r="K12905">
        <v>50</v>
      </c>
      <c r="L12905" s="5" t="s">
        <v>24926</v>
      </c>
      <c r="M12905" s="5" t="s">
        <v>70</v>
      </c>
      <c r="N12905">
        <v>16</v>
      </c>
      <c r="O12905" t="s">
        <v>46</v>
      </c>
      <c r="P12905" s="1">
        <v>45643</v>
      </c>
      <c r="Q12905" s="1">
        <v>45678</v>
      </c>
      <c r="R12905">
        <v>640</v>
      </c>
      <c r="S12905" s="4">
        <v>7</v>
      </c>
      <c r="T12905" t="s">
        <v>277</v>
      </c>
    </row>
    <row r="12906" spans="1:20" x14ac:dyDescent="0.35">
      <c r="A12906" t="s">
        <v>24927</v>
      </c>
      <c r="B12906" s="5" t="s">
        <v>28800</v>
      </c>
      <c r="C12906" s="6">
        <v>113462</v>
      </c>
      <c r="D12906" t="s">
        <v>22</v>
      </c>
      <c r="E12906">
        <v>113462</v>
      </c>
      <c r="F12906" s="5" t="s">
        <v>50</v>
      </c>
      <c r="G12906" s="5" t="s">
        <v>51</v>
      </c>
      <c r="H12906" s="5" t="s">
        <v>101</v>
      </c>
      <c r="I12906" t="s">
        <v>44</v>
      </c>
      <c r="J12906" t="s">
        <v>101</v>
      </c>
      <c r="K12906">
        <v>0</v>
      </c>
      <c r="L12906" s="5" t="s">
        <v>24928</v>
      </c>
      <c r="M12906" s="5" t="s">
        <v>28</v>
      </c>
      <c r="N12906">
        <v>2</v>
      </c>
      <c r="O12906" t="s">
        <v>71</v>
      </c>
      <c r="P12906" s="1">
        <v>45626</v>
      </c>
      <c r="Q12906" s="1">
        <v>45645</v>
      </c>
      <c r="R12906">
        <v>2147</v>
      </c>
      <c r="S12906" s="4">
        <v>6</v>
      </c>
      <c r="T12906" t="s">
        <v>243</v>
      </c>
    </row>
    <row r="12907" spans="1:20" x14ac:dyDescent="0.35">
      <c r="A12907" t="s">
        <v>24929</v>
      </c>
      <c r="B12907" s="5" t="s">
        <v>28800</v>
      </c>
      <c r="C12907" s="6">
        <v>146522</v>
      </c>
      <c r="D12907" t="s">
        <v>22</v>
      </c>
      <c r="E12907">
        <v>146522</v>
      </c>
      <c r="F12907" s="5" t="s">
        <v>66</v>
      </c>
      <c r="G12907" s="5" t="s">
        <v>24</v>
      </c>
      <c r="H12907" s="5" t="s">
        <v>97</v>
      </c>
      <c r="I12907" t="s">
        <v>26</v>
      </c>
      <c r="J12907" t="s">
        <v>97</v>
      </c>
      <c r="K12907">
        <v>50</v>
      </c>
      <c r="L12907" s="5" t="s">
        <v>24930</v>
      </c>
      <c r="M12907" s="5" t="s">
        <v>37</v>
      </c>
      <c r="N12907">
        <v>7</v>
      </c>
      <c r="O12907" t="s">
        <v>85</v>
      </c>
      <c r="P12907" s="1">
        <v>45657</v>
      </c>
      <c r="Q12907" s="1">
        <v>45679</v>
      </c>
      <c r="R12907">
        <v>2267</v>
      </c>
      <c r="S12907" s="4">
        <v>8.1999999999999993</v>
      </c>
      <c r="T12907" t="s">
        <v>38</v>
      </c>
    </row>
    <row r="12908" spans="1:20" x14ac:dyDescent="0.35">
      <c r="A12908" t="s">
        <v>24931</v>
      </c>
      <c r="B12908" s="5" t="s">
        <v>28802</v>
      </c>
      <c r="C12908" s="6">
        <v>310444</v>
      </c>
      <c r="D12908" t="s">
        <v>22</v>
      </c>
      <c r="E12908">
        <v>310444</v>
      </c>
      <c r="F12908" s="5" t="s">
        <v>23</v>
      </c>
      <c r="G12908" s="5" t="s">
        <v>51</v>
      </c>
      <c r="H12908" s="5" t="s">
        <v>97</v>
      </c>
      <c r="I12908" t="s">
        <v>26</v>
      </c>
      <c r="J12908" t="s">
        <v>97</v>
      </c>
      <c r="K12908">
        <v>0</v>
      </c>
      <c r="L12908" s="5" t="s">
        <v>24932</v>
      </c>
      <c r="M12908" s="5" t="s">
        <v>54</v>
      </c>
      <c r="N12908">
        <v>17</v>
      </c>
      <c r="O12908" t="s">
        <v>78</v>
      </c>
      <c r="P12908" s="1">
        <v>45695</v>
      </c>
      <c r="Q12908" s="1">
        <v>45730</v>
      </c>
      <c r="R12908">
        <v>1768</v>
      </c>
      <c r="S12908" s="4">
        <v>5.4</v>
      </c>
      <c r="T12908" t="s">
        <v>153</v>
      </c>
    </row>
    <row r="12909" spans="1:20" x14ac:dyDescent="0.35">
      <c r="A12909" t="s">
        <v>24933</v>
      </c>
      <c r="B12909" s="5" t="s">
        <v>91</v>
      </c>
      <c r="C12909" s="6">
        <v>212270</v>
      </c>
      <c r="D12909" t="s">
        <v>74</v>
      </c>
      <c r="E12909">
        <v>265338</v>
      </c>
      <c r="F12909" s="5" t="s">
        <v>23</v>
      </c>
      <c r="G12909" s="5" t="s">
        <v>51</v>
      </c>
      <c r="H12909" s="5" t="s">
        <v>75</v>
      </c>
      <c r="I12909" t="s">
        <v>44</v>
      </c>
      <c r="J12909" t="s">
        <v>75</v>
      </c>
      <c r="K12909">
        <v>50</v>
      </c>
      <c r="L12909" s="5" t="s">
        <v>24934</v>
      </c>
      <c r="M12909" s="5" t="s">
        <v>54</v>
      </c>
      <c r="N12909">
        <v>10</v>
      </c>
      <c r="O12909" t="s">
        <v>85</v>
      </c>
      <c r="P12909" s="1">
        <v>45627</v>
      </c>
      <c r="Q12909" s="1">
        <v>45641</v>
      </c>
      <c r="R12909">
        <v>821</v>
      </c>
      <c r="S12909" s="4">
        <v>9.6999999999999993</v>
      </c>
      <c r="T12909" t="s">
        <v>108</v>
      </c>
    </row>
    <row r="12910" spans="1:20" x14ac:dyDescent="0.35">
      <c r="A12910" t="s">
        <v>24935</v>
      </c>
      <c r="B12910" s="5" t="s">
        <v>105</v>
      </c>
      <c r="C12910" s="6">
        <v>55426</v>
      </c>
      <c r="D12910" t="s">
        <v>22</v>
      </c>
      <c r="E12910">
        <v>55426</v>
      </c>
      <c r="F12910" s="5" t="s">
        <v>50</v>
      </c>
      <c r="G12910" s="5" t="s">
        <v>24</v>
      </c>
      <c r="H12910" s="5" t="s">
        <v>165</v>
      </c>
      <c r="I12910" t="s">
        <v>44</v>
      </c>
      <c r="J12910" t="s">
        <v>165</v>
      </c>
      <c r="K12910">
        <v>0</v>
      </c>
      <c r="L12910" s="5" t="s">
        <v>24936</v>
      </c>
      <c r="M12910" s="5" t="s">
        <v>70</v>
      </c>
      <c r="N12910">
        <v>3</v>
      </c>
      <c r="O12910" t="s">
        <v>71</v>
      </c>
      <c r="P12910" s="1">
        <v>45682</v>
      </c>
      <c r="Q12910" s="1">
        <v>45731</v>
      </c>
      <c r="R12910">
        <v>2111</v>
      </c>
      <c r="S12910" s="4">
        <v>9.6</v>
      </c>
      <c r="T12910" t="s">
        <v>108</v>
      </c>
    </row>
    <row r="12911" spans="1:20" x14ac:dyDescent="0.35">
      <c r="A12911" t="s">
        <v>24937</v>
      </c>
      <c r="B12911" s="5" t="s">
        <v>217</v>
      </c>
      <c r="C12911" s="6">
        <v>284645</v>
      </c>
      <c r="D12911" t="s">
        <v>22</v>
      </c>
      <c r="E12911">
        <v>284645</v>
      </c>
      <c r="F12911" s="5" t="s">
        <v>23</v>
      </c>
      <c r="G12911" s="5" t="s">
        <v>24</v>
      </c>
      <c r="H12911" s="5" t="s">
        <v>97</v>
      </c>
      <c r="I12911" t="s">
        <v>26</v>
      </c>
      <c r="J12911" t="s">
        <v>97</v>
      </c>
      <c r="K12911">
        <v>0</v>
      </c>
      <c r="L12911" s="5" t="s">
        <v>24938</v>
      </c>
      <c r="M12911" s="5" t="s">
        <v>37</v>
      </c>
      <c r="N12911">
        <v>17</v>
      </c>
      <c r="O12911" t="s">
        <v>46</v>
      </c>
      <c r="P12911" s="1">
        <v>45777</v>
      </c>
      <c r="Q12911" s="1">
        <v>45792</v>
      </c>
      <c r="R12911">
        <v>1964</v>
      </c>
      <c r="S12911" s="4">
        <v>5.2</v>
      </c>
      <c r="T12911" t="s">
        <v>63</v>
      </c>
    </row>
    <row r="12912" spans="1:20" x14ac:dyDescent="0.35">
      <c r="A12912" t="s">
        <v>24939</v>
      </c>
      <c r="B12912" s="5" t="s">
        <v>91</v>
      </c>
      <c r="C12912" s="6">
        <v>91905</v>
      </c>
      <c r="D12912" t="s">
        <v>41</v>
      </c>
      <c r="E12912">
        <v>78119</v>
      </c>
      <c r="F12912" s="5" t="s">
        <v>50</v>
      </c>
      <c r="G12912" s="5" t="s">
        <v>24</v>
      </c>
      <c r="H12912" s="5" t="s">
        <v>60</v>
      </c>
      <c r="I12912" t="s">
        <v>26</v>
      </c>
      <c r="J12912" t="s">
        <v>60</v>
      </c>
      <c r="K12912">
        <v>100</v>
      </c>
      <c r="L12912" s="5" t="s">
        <v>24940</v>
      </c>
      <c r="M12912" s="5" t="s">
        <v>28</v>
      </c>
      <c r="N12912">
        <v>3</v>
      </c>
      <c r="O12912" t="s">
        <v>141</v>
      </c>
      <c r="P12912" s="1">
        <v>45539</v>
      </c>
      <c r="Q12912" s="1">
        <v>45572</v>
      </c>
      <c r="R12912">
        <v>1258</v>
      </c>
      <c r="S12912" s="4">
        <v>8.4</v>
      </c>
      <c r="T12912" t="s">
        <v>136</v>
      </c>
    </row>
    <row r="12913" spans="1:20" x14ac:dyDescent="0.35">
      <c r="A12913" t="s">
        <v>24941</v>
      </c>
      <c r="B12913" s="5" t="s">
        <v>73</v>
      </c>
      <c r="C12913" s="6">
        <v>46252</v>
      </c>
      <c r="D12913" t="s">
        <v>22</v>
      </c>
      <c r="E12913">
        <v>46252</v>
      </c>
      <c r="F12913" s="5" t="s">
        <v>58</v>
      </c>
      <c r="G12913" s="5" t="s">
        <v>59</v>
      </c>
      <c r="H12913" s="5" t="s">
        <v>165</v>
      </c>
      <c r="I12913" t="s">
        <v>44</v>
      </c>
      <c r="J12913" t="s">
        <v>165</v>
      </c>
      <c r="K12913">
        <v>100</v>
      </c>
      <c r="L12913" s="5" t="s">
        <v>24942</v>
      </c>
      <c r="M12913" s="5" t="s">
        <v>28</v>
      </c>
      <c r="N12913">
        <v>1</v>
      </c>
      <c r="O12913" t="s">
        <v>131</v>
      </c>
      <c r="P12913" s="1">
        <v>45488</v>
      </c>
      <c r="Q12913" s="1">
        <v>45510</v>
      </c>
      <c r="R12913">
        <v>596</v>
      </c>
      <c r="S12913" s="4">
        <v>5.6</v>
      </c>
      <c r="T12913" t="s">
        <v>277</v>
      </c>
    </row>
    <row r="12914" spans="1:20" x14ac:dyDescent="0.35">
      <c r="A12914" t="s">
        <v>24943</v>
      </c>
      <c r="B12914" s="5" t="s">
        <v>40</v>
      </c>
      <c r="C12914" s="6">
        <v>140999</v>
      </c>
      <c r="D12914" t="s">
        <v>41</v>
      </c>
      <c r="E12914">
        <v>119849</v>
      </c>
      <c r="F12914" s="5" t="s">
        <v>66</v>
      </c>
      <c r="G12914" s="5" t="s">
        <v>42</v>
      </c>
      <c r="H12914" s="5" t="s">
        <v>43</v>
      </c>
      <c r="I12914" t="s">
        <v>35</v>
      </c>
      <c r="J12914" t="s">
        <v>43</v>
      </c>
      <c r="K12914">
        <v>0</v>
      </c>
      <c r="L12914" s="5" t="s">
        <v>24944</v>
      </c>
      <c r="M12914" s="5" t="s">
        <v>70</v>
      </c>
      <c r="N12914">
        <v>6</v>
      </c>
      <c r="O12914" t="s">
        <v>88</v>
      </c>
      <c r="P12914" s="1">
        <v>45401</v>
      </c>
      <c r="Q12914" s="1">
        <v>45436</v>
      </c>
      <c r="R12914">
        <v>969</v>
      </c>
      <c r="S12914" s="4">
        <v>5.3</v>
      </c>
      <c r="T12914" t="s">
        <v>89</v>
      </c>
    </row>
    <row r="12915" spans="1:20" x14ac:dyDescent="0.35">
      <c r="A12915" t="s">
        <v>24945</v>
      </c>
      <c r="B12915" s="5" t="s">
        <v>28802</v>
      </c>
      <c r="C12915" s="6">
        <v>61460</v>
      </c>
      <c r="D12915" t="s">
        <v>22</v>
      </c>
      <c r="E12915">
        <v>61460</v>
      </c>
      <c r="F12915" s="5" t="s">
        <v>58</v>
      </c>
      <c r="G12915" s="5" t="s">
        <v>59</v>
      </c>
      <c r="H12915" s="5" t="s">
        <v>129</v>
      </c>
      <c r="I12915" t="s">
        <v>35</v>
      </c>
      <c r="J12915" t="s">
        <v>299</v>
      </c>
      <c r="K12915">
        <v>100</v>
      </c>
      <c r="L12915" s="5" t="s">
        <v>7985</v>
      </c>
      <c r="M12915" s="5" t="s">
        <v>54</v>
      </c>
      <c r="N12915">
        <v>0</v>
      </c>
      <c r="O12915" t="s">
        <v>29</v>
      </c>
      <c r="P12915" s="1">
        <v>45654</v>
      </c>
      <c r="Q12915" s="1">
        <v>45694</v>
      </c>
      <c r="R12915">
        <v>1746</v>
      </c>
      <c r="S12915" s="4">
        <v>8.3000000000000007</v>
      </c>
      <c r="T12915" t="s">
        <v>30</v>
      </c>
    </row>
    <row r="12916" spans="1:20" x14ac:dyDescent="0.35">
      <c r="A12916" t="s">
        <v>24946</v>
      </c>
      <c r="B12916" s="5" t="s">
        <v>28799</v>
      </c>
      <c r="C12916" s="6">
        <v>107693</v>
      </c>
      <c r="D12916" t="s">
        <v>22</v>
      </c>
      <c r="E12916">
        <v>107693</v>
      </c>
      <c r="F12916" s="5" t="s">
        <v>58</v>
      </c>
      <c r="G12916" s="5" t="s">
        <v>59</v>
      </c>
      <c r="H12916" s="5" t="s">
        <v>101</v>
      </c>
      <c r="I12916" t="s">
        <v>35</v>
      </c>
      <c r="J12916" t="s">
        <v>101</v>
      </c>
      <c r="K12916">
        <v>0</v>
      </c>
      <c r="L12916" s="5" t="s">
        <v>24947</v>
      </c>
      <c r="M12916" s="5" t="s">
        <v>70</v>
      </c>
      <c r="N12916">
        <v>1</v>
      </c>
      <c r="O12916" t="s">
        <v>107</v>
      </c>
      <c r="P12916" s="1">
        <v>45309</v>
      </c>
      <c r="Q12916" s="1">
        <v>45344</v>
      </c>
      <c r="R12916">
        <v>1186</v>
      </c>
      <c r="S12916" s="4">
        <v>5.5</v>
      </c>
      <c r="T12916" t="s">
        <v>89</v>
      </c>
    </row>
    <row r="12917" spans="1:20" x14ac:dyDescent="0.35">
      <c r="A12917" t="s">
        <v>24948</v>
      </c>
      <c r="B12917" s="5" t="s">
        <v>100</v>
      </c>
      <c r="C12917" s="6">
        <v>202576</v>
      </c>
      <c r="D12917" t="s">
        <v>74</v>
      </c>
      <c r="E12917">
        <v>253220</v>
      </c>
      <c r="F12917" s="5" t="s">
        <v>23</v>
      </c>
      <c r="G12917" s="5" t="s">
        <v>59</v>
      </c>
      <c r="H12917" s="5" t="s">
        <v>75</v>
      </c>
      <c r="I12917" t="s">
        <v>35</v>
      </c>
      <c r="J12917" t="s">
        <v>75</v>
      </c>
      <c r="K12917">
        <v>100</v>
      </c>
      <c r="L12917" s="5" t="s">
        <v>24949</v>
      </c>
      <c r="M12917" s="5" t="s">
        <v>28</v>
      </c>
      <c r="N12917">
        <v>15</v>
      </c>
      <c r="O12917" t="s">
        <v>107</v>
      </c>
      <c r="P12917" s="1">
        <v>45544</v>
      </c>
      <c r="Q12917" s="1">
        <v>45580</v>
      </c>
      <c r="R12917">
        <v>1817</v>
      </c>
      <c r="S12917" s="4">
        <v>9.4</v>
      </c>
      <c r="T12917" t="s">
        <v>89</v>
      </c>
    </row>
    <row r="12918" spans="1:20" x14ac:dyDescent="0.35">
      <c r="A12918" t="s">
        <v>24950</v>
      </c>
      <c r="B12918" s="5" t="s">
        <v>28802</v>
      </c>
      <c r="C12918" s="6">
        <v>61666</v>
      </c>
      <c r="D12918" t="s">
        <v>22</v>
      </c>
      <c r="E12918">
        <v>61666</v>
      </c>
      <c r="F12918" s="5" t="s">
        <v>58</v>
      </c>
      <c r="G12918" s="5" t="s">
        <v>59</v>
      </c>
      <c r="H12918" s="5" t="s">
        <v>191</v>
      </c>
      <c r="I12918" t="s">
        <v>44</v>
      </c>
      <c r="J12918" t="s">
        <v>191</v>
      </c>
      <c r="K12918">
        <v>0</v>
      </c>
      <c r="L12918" s="5" t="s">
        <v>24951</v>
      </c>
      <c r="M12918" s="5" t="s">
        <v>28</v>
      </c>
      <c r="N12918">
        <v>1</v>
      </c>
      <c r="O12918" t="s">
        <v>135</v>
      </c>
      <c r="P12918" s="1">
        <v>45535</v>
      </c>
      <c r="Q12918" s="1">
        <v>45550</v>
      </c>
      <c r="R12918">
        <v>2378</v>
      </c>
      <c r="S12918" s="4">
        <v>8.5</v>
      </c>
      <c r="T12918" t="s">
        <v>38</v>
      </c>
    </row>
    <row r="12919" spans="1:20" x14ac:dyDescent="0.35">
      <c r="A12919" t="s">
        <v>24952</v>
      </c>
      <c r="B12919" s="5" t="s">
        <v>21</v>
      </c>
      <c r="C12919" s="6">
        <v>40597</v>
      </c>
      <c r="D12919" t="s">
        <v>22</v>
      </c>
      <c r="E12919">
        <v>40597</v>
      </c>
      <c r="F12919" s="5" t="s">
        <v>50</v>
      </c>
      <c r="G12919" s="5" t="s">
        <v>59</v>
      </c>
      <c r="H12919" s="5" t="s">
        <v>157</v>
      </c>
      <c r="I12919" t="s">
        <v>26</v>
      </c>
      <c r="J12919" t="s">
        <v>157</v>
      </c>
      <c r="K12919">
        <v>0</v>
      </c>
      <c r="L12919" s="5" t="s">
        <v>24953</v>
      </c>
      <c r="M12919" s="5" t="s">
        <v>70</v>
      </c>
      <c r="N12919">
        <v>4</v>
      </c>
      <c r="O12919" t="s">
        <v>141</v>
      </c>
      <c r="P12919" s="1">
        <v>45651</v>
      </c>
      <c r="Q12919" s="1">
        <v>45717</v>
      </c>
      <c r="R12919">
        <v>1634</v>
      </c>
      <c r="S12919" s="4">
        <v>6.4</v>
      </c>
      <c r="T12919" t="s">
        <v>38</v>
      </c>
    </row>
    <row r="12920" spans="1:20" x14ac:dyDescent="0.35">
      <c r="A12920" t="s">
        <v>24954</v>
      </c>
      <c r="B12920" s="5" t="s">
        <v>28802</v>
      </c>
      <c r="C12920" s="6">
        <v>136441</v>
      </c>
      <c r="D12920" t="s">
        <v>65</v>
      </c>
      <c r="E12920">
        <v>177373</v>
      </c>
      <c r="F12920" s="5" t="s">
        <v>66</v>
      </c>
      <c r="G12920" s="5" t="s">
        <v>51</v>
      </c>
      <c r="H12920" s="5" t="s">
        <v>67</v>
      </c>
      <c r="I12920" t="s">
        <v>35</v>
      </c>
      <c r="J12920" t="s">
        <v>67</v>
      </c>
      <c r="K12920">
        <v>0</v>
      </c>
      <c r="L12920" s="5" t="s">
        <v>20773</v>
      </c>
      <c r="M12920" s="5" t="s">
        <v>70</v>
      </c>
      <c r="N12920">
        <v>8</v>
      </c>
      <c r="O12920" t="s">
        <v>46</v>
      </c>
      <c r="P12920" s="1">
        <v>45325</v>
      </c>
      <c r="Q12920" s="1">
        <v>45387</v>
      </c>
      <c r="R12920">
        <v>1625</v>
      </c>
      <c r="S12920" s="4">
        <v>5.8</v>
      </c>
      <c r="T12920" t="s">
        <v>118</v>
      </c>
    </row>
    <row r="12921" spans="1:20" x14ac:dyDescent="0.35">
      <c r="A12921" t="s">
        <v>24955</v>
      </c>
      <c r="B12921" s="5" t="s">
        <v>105</v>
      </c>
      <c r="C12921" s="6">
        <v>64127</v>
      </c>
      <c r="D12921" t="s">
        <v>22</v>
      </c>
      <c r="E12921">
        <v>64127</v>
      </c>
      <c r="F12921" s="5" t="s">
        <v>66</v>
      </c>
      <c r="G12921" s="5" t="s">
        <v>24</v>
      </c>
      <c r="H12921" s="5" t="s">
        <v>157</v>
      </c>
      <c r="I12921" t="s">
        <v>35</v>
      </c>
      <c r="J12921" t="s">
        <v>157</v>
      </c>
      <c r="K12921">
        <v>50</v>
      </c>
      <c r="L12921" s="5" t="s">
        <v>24956</v>
      </c>
      <c r="M12921" s="5" t="s">
        <v>70</v>
      </c>
      <c r="N12921">
        <v>8</v>
      </c>
      <c r="O12921" t="s">
        <v>78</v>
      </c>
      <c r="P12921" s="1">
        <v>45539</v>
      </c>
      <c r="Q12921" s="1">
        <v>45576</v>
      </c>
      <c r="R12921">
        <v>581</v>
      </c>
      <c r="S12921" s="4">
        <v>7.2</v>
      </c>
      <c r="T12921" t="s">
        <v>103</v>
      </c>
    </row>
    <row r="12922" spans="1:20" x14ac:dyDescent="0.35">
      <c r="A12922" t="s">
        <v>24957</v>
      </c>
      <c r="B12922" s="5" t="s">
        <v>145</v>
      </c>
      <c r="C12922" s="6">
        <v>104753</v>
      </c>
      <c r="D12922" t="s">
        <v>81</v>
      </c>
      <c r="E12922">
        <v>141417</v>
      </c>
      <c r="F12922" s="5" t="s">
        <v>66</v>
      </c>
      <c r="G12922" s="5" t="s">
        <v>51</v>
      </c>
      <c r="H12922" s="5" t="s">
        <v>82</v>
      </c>
      <c r="I12922" t="s">
        <v>26</v>
      </c>
      <c r="J12922" t="s">
        <v>522</v>
      </c>
      <c r="K12922">
        <v>0</v>
      </c>
      <c r="L12922" s="5" t="s">
        <v>24958</v>
      </c>
      <c r="M12922" s="5" t="s">
        <v>37</v>
      </c>
      <c r="N12922">
        <v>5</v>
      </c>
      <c r="O12922" t="s">
        <v>78</v>
      </c>
      <c r="P12922" s="1">
        <v>45480</v>
      </c>
      <c r="Q12922" s="1">
        <v>45519</v>
      </c>
      <c r="R12922">
        <v>1289</v>
      </c>
      <c r="S12922" s="4">
        <v>9.6</v>
      </c>
      <c r="T12922" t="s">
        <v>47</v>
      </c>
    </row>
    <row r="12923" spans="1:20" x14ac:dyDescent="0.35">
      <c r="A12923" t="s">
        <v>24959</v>
      </c>
      <c r="B12923" s="5" t="s">
        <v>105</v>
      </c>
      <c r="C12923" s="6">
        <v>122222</v>
      </c>
      <c r="D12923" t="s">
        <v>22</v>
      </c>
      <c r="E12923">
        <v>122222</v>
      </c>
      <c r="F12923" s="5" t="s">
        <v>50</v>
      </c>
      <c r="G12923" s="5" t="s">
        <v>24</v>
      </c>
      <c r="H12923" s="5" t="s">
        <v>97</v>
      </c>
      <c r="I12923" t="s">
        <v>26</v>
      </c>
      <c r="J12923" t="s">
        <v>93</v>
      </c>
      <c r="K12923">
        <v>50</v>
      </c>
      <c r="L12923" s="5" t="s">
        <v>24960</v>
      </c>
      <c r="M12923" s="5" t="s">
        <v>37</v>
      </c>
      <c r="N12923">
        <v>2</v>
      </c>
      <c r="O12923" t="s">
        <v>131</v>
      </c>
      <c r="P12923" s="1">
        <v>45503</v>
      </c>
      <c r="Q12923" s="1">
        <v>45536</v>
      </c>
      <c r="R12923">
        <v>584</v>
      </c>
      <c r="S12923" s="4">
        <v>9.3000000000000007</v>
      </c>
      <c r="T12923" t="s">
        <v>118</v>
      </c>
    </row>
    <row r="12924" spans="1:20" x14ac:dyDescent="0.35">
      <c r="A12924" t="s">
        <v>24961</v>
      </c>
      <c r="B12924" s="5" t="s">
        <v>217</v>
      </c>
      <c r="C12924" s="6">
        <v>101788</v>
      </c>
      <c r="D12924" t="s">
        <v>41</v>
      </c>
      <c r="E12924">
        <v>86520</v>
      </c>
      <c r="F12924" s="5" t="s">
        <v>66</v>
      </c>
      <c r="G12924" s="5" t="s">
        <v>51</v>
      </c>
      <c r="H12924" s="5" t="s">
        <v>60</v>
      </c>
      <c r="I12924" t="s">
        <v>26</v>
      </c>
      <c r="J12924" t="s">
        <v>60</v>
      </c>
      <c r="K12924">
        <v>50</v>
      </c>
      <c r="L12924" s="5" t="s">
        <v>24962</v>
      </c>
      <c r="M12924" s="5" t="s">
        <v>37</v>
      </c>
      <c r="N12924">
        <v>9</v>
      </c>
      <c r="O12924" t="s">
        <v>85</v>
      </c>
      <c r="P12924" s="1">
        <v>45534</v>
      </c>
      <c r="Q12924" s="1">
        <v>45583</v>
      </c>
      <c r="R12924">
        <v>2421</v>
      </c>
      <c r="S12924" s="4">
        <v>9.6999999999999993</v>
      </c>
      <c r="T12924" t="s">
        <v>79</v>
      </c>
    </row>
    <row r="12925" spans="1:20" x14ac:dyDescent="0.35">
      <c r="A12925" t="s">
        <v>24963</v>
      </c>
      <c r="B12925" s="5" t="s">
        <v>179</v>
      </c>
      <c r="C12925" s="6">
        <v>341521</v>
      </c>
      <c r="D12925" t="s">
        <v>120</v>
      </c>
      <c r="E12925">
        <v>307369</v>
      </c>
      <c r="F12925" s="5" t="s">
        <v>23</v>
      </c>
      <c r="G12925" s="5" t="s">
        <v>59</v>
      </c>
      <c r="H12925" s="5" t="s">
        <v>121</v>
      </c>
      <c r="I12925" t="s">
        <v>35</v>
      </c>
      <c r="J12925" t="s">
        <v>82</v>
      </c>
      <c r="K12925">
        <v>50</v>
      </c>
      <c r="L12925" s="5" t="s">
        <v>24964</v>
      </c>
      <c r="M12925" s="5" t="s">
        <v>37</v>
      </c>
      <c r="N12925">
        <v>11</v>
      </c>
      <c r="O12925" t="s">
        <v>85</v>
      </c>
      <c r="P12925" s="1">
        <v>45597</v>
      </c>
      <c r="Q12925" s="1">
        <v>45620</v>
      </c>
      <c r="R12925">
        <v>736</v>
      </c>
      <c r="S12925" s="4">
        <v>5.9</v>
      </c>
      <c r="T12925" t="s">
        <v>38</v>
      </c>
    </row>
    <row r="12926" spans="1:20" x14ac:dyDescent="0.35">
      <c r="A12926" t="s">
        <v>24965</v>
      </c>
      <c r="B12926" s="5" t="s">
        <v>162</v>
      </c>
      <c r="C12926" s="6">
        <v>63658</v>
      </c>
      <c r="D12926" t="s">
        <v>22</v>
      </c>
      <c r="E12926">
        <v>63658</v>
      </c>
      <c r="F12926" s="5" t="s">
        <v>58</v>
      </c>
      <c r="G12926" s="5" t="s">
        <v>24</v>
      </c>
      <c r="H12926" s="5" t="s">
        <v>191</v>
      </c>
      <c r="I12926" t="s">
        <v>26</v>
      </c>
      <c r="J12926" t="s">
        <v>191</v>
      </c>
      <c r="K12926">
        <v>0</v>
      </c>
      <c r="L12926" s="5" t="s">
        <v>24966</v>
      </c>
      <c r="M12926" s="5" t="s">
        <v>54</v>
      </c>
      <c r="N12926">
        <v>0</v>
      </c>
      <c r="O12926" t="s">
        <v>131</v>
      </c>
      <c r="P12926" s="1">
        <v>45400</v>
      </c>
      <c r="Q12926" s="1">
        <v>45425</v>
      </c>
      <c r="R12926">
        <v>1176</v>
      </c>
      <c r="S12926" s="4">
        <v>9</v>
      </c>
      <c r="T12926" t="s">
        <v>136</v>
      </c>
    </row>
    <row r="12927" spans="1:20" x14ac:dyDescent="0.35">
      <c r="A12927" t="s">
        <v>24967</v>
      </c>
      <c r="B12927" s="5" t="s">
        <v>40</v>
      </c>
      <c r="C12927" s="6">
        <v>172241</v>
      </c>
      <c r="D12927" t="s">
        <v>22</v>
      </c>
      <c r="E12927">
        <v>172241</v>
      </c>
      <c r="F12927" s="5" t="s">
        <v>23</v>
      </c>
      <c r="G12927" s="5" t="s">
        <v>24</v>
      </c>
      <c r="H12927" s="5" t="s">
        <v>52</v>
      </c>
      <c r="I12927" t="s">
        <v>26</v>
      </c>
      <c r="J12927" t="s">
        <v>52</v>
      </c>
      <c r="K12927">
        <v>50</v>
      </c>
      <c r="L12927" s="5" t="s">
        <v>24968</v>
      </c>
      <c r="M12927" s="5" t="s">
        <v>37</v>
      </c>
      <c r="N12927">
        <v>11</v>
      </c>
      <c r="O12927" t="s">
        <v>135</v>
      </c>
      <c r="P12927" s="1">
        <v>45741</v>
      </c>
      <c r="Q12927" s="1">
        <v>45767</v>
      </c>
      <c r="R12927">
        <v>1125</v>
      </c>
      <c r="S12927" s="4">
        <v>7.9</v>
      </c>
      <c r="T12927" t="s">
        <v>243</v>
      </c>
    </row>
    <row r="12928" spans="1:20" x14ac:dyDescent="0.35">
      <c r="A12928" t="s">
        <v>24969</v>
      </c>
      <c r="B12928" s="5" t="s">
        <v>40</v>
      </c>
      <c r="C12928" s="6">
        <v>80284</v>
      </c>
      <c r="D12928" t="s">
        <v>41</v>
      </c>
      <c r="E12928">
        <v>68241</v>
      </c>
      <c r="F12928" s="5" t="s">
        <v>50</v>
      </c>
      <c r="G12928" s="5" t="s">
        <v>42</v>
      </c>
      <c r="H12928" s="5" t="s">
        <v>126</v>
      </c>
      <c r="I12928" t="s">
        <v>26</v>
      </c>
      <c r="J12928" t="s">
        <v>126</v>
      </c>
      <c r="K12928">
        <v>100</v>
      </c>
      <c r="L12928" s="5" t="s">
        <v>1960</v>
      </c>
      <c r="M12928" s="5" t="s">
        <v>54</v>
      </c>
      <c r="N12928">
        <v>3</v>
      </c>
      <c r="O12928" t="s">
        <v>135</v>
      </c>
      <c r="P12928" s="1">
        <v>45615</v>
      </c>
      <c r="Q12928" s="1">
        <v>45667</v>
      </c>
      <c r="R12928">
        <v>2146</v>
      </c>
      <c r="S12928" s="4">
        <v>8.8000000000000007</v>
      </c>
      <c r="T12928" t="s">
        <v>108</v>
      </c>
    </row>
    <row r="12929" spans="1:20" x14ac:dyDescent="0.35">
      <c r="A12929" t="s">
        <v>24970</v>
      </c>
      <c r="B12929" s="5" t="s">
        <v>32</v>
      </c>
      <c r="C12929" s="6">
        <v>82705</v>
      </c>
      <c r="D12929" t="s">
        <v>22</v>
      </c>
      <c r="E12929">
        <v>82705</v>
      </c>
      <c r="F12929" s="5" t="s">
        <v>58</v>
      </c>
      <c r="G12929" s="5" t="s">
        <v>59</v>
      </c>
      <c r="H12929" s="5" t="s">
        <v>25</v>
      </c>
      <c r="I12929" t="s">
        <v>35</v>
      </c>
      <c r="J12929" t="s">
        <v>25</v>
      </c>
      <c r="K12929">
        <v>0</v>
      </c>
      <c r="L12929" s="5" t="s">
        <v>24971</v>
      </c>
      <c r="M12929" s="5" t="s">
        <v>54</v>
      </c>
      <c r="N12929">
        <v>0</v>
      </c>
      <c r="O12929" t="s">
        <v>62</v>
      </c>
      <c r="P12929" s="1">
        <v>45360</v>
      </c>
      <c r="Q12929" s="1">
        <v>45392</v>
      </c>
      <c r="R12929">
        <v>1351</v>
      </c>
      <c r="S12929" s="4">
        <v>8.1</v>
      </c>
      <c r="T12929" t="s">
        <v>136</v>
      </c>
    </row>
    <row r="12930" spans="1:20" x14ac:dyDescent="0.35">
      <c r="A12930" t="s">
        <v>24972</v>
      </c>
      <c r="B12930" s="5" t="s">
        <v>145</v>
      </c>
      <c r="C12930" s="6">
        <v>82163</v>
      </c>
      <c r="D12930" t="s">
        <v>22</v>
      </c>
      <c r="E12930">
        <v>82163</v>
      </c>
      <c r="F12930" s="5" t="s">
        <v>58</v>
      </c>
      <c r="G12930" s="5" t="s">
        <v>24</v>
      </c>
      <c r="H12930" s="5" t="s">
        <v>52</v>
      </c>
      <c r="I12930" t="s">
        <v>35</v>
      </c>
      <c r="J12930" t="s">
        <v>52</v>
      </c>
      <c r="K12930">
        <v>0</v>
      </c>
      <c r="L12930" s="5" t="s">
        <v>24973</v>
      </c>
      <c r="M12930" s="5" t="s">
        <v>28</v>
      </c>
      <c r="N12930">
        <v>1</v>
      </c>
      <c r="O12930" t="s">
        <v>172</v>
      </c>
      <c r="P12930" s="1">
        <v>45771</v>
      </c>
      <c r="Q12930" s="1">
        <v>45827</v>
      </c>
      <c r="R12930">
        <v>1669</v>
      </c>
      <c r="S12930" s="4">
        <v>8.8000000000000007</v>
      </c>
      <c r="T12930" t="s">
        <v>243</v>
      </c>
    </row>
    <row r="12931" spans="1:20" x14ac:dyDescent="0.35">
      <c r="A12931" t="s">
        <v>24974</v>
      </c>
      <c r="B12931" s="5" t="s">
        <v>105</v>
      </c>
      <c r="C12931" s="6">
        <v>134609</v>
      </c>
      <c r="D12931" t="s">
        <v>22</v>
      </c>
      <c r="E12931">
        <v>134609</v>
      </c>
      <c r="F12931" s="5" t="s">
        <v>66</v>
      </c>
      <c r="G12931" s="5" t="s">
        <v>59</v>
      </c>
      <c r="H12931" s="5" t="s">
        <v>129</v>
      </c>
      <c r="I12931" t="s">
        <v>44</v>
      </c>
      <c r="J12931" t="s">
        <v>129</v>
      </c>
      <c r="K12931">
        <v>100</v>
      </c>
      <c r="L12931" s="5" t="s">
        <v>24975</v>
      </c>
      <c r="M12931" s="5" t="s">
        <v>28</v>
      </c>
      <c r="N12931">
        <v>9</v>
      </c>
      <c r="O12931" t="s">
        <v>29</v>
      </c>
      <c r="P12931" s="1">
        <v>45698</v>
      </c>
      <c r="Q12931" s="1">
        <v>45731</v>
      </c>
      <c r="R12931">
        <v>2238</v>
      </c>
      <c r="S12931" s="4">
        <v>7.6</v>
      </c>
      <c r="T12931" t="s">
        <v>153</v>
      </c>
    </row>
    <row r="12932" spans="1:20" x14ac:dyDescent="0.35">
      <c r="A12932" t="s">
        <v>24976</v>
      </c>
      <c r="B12932" s="5" t="s">
        <v>28800</v>
      </c>
      <c r="C12932" s="6">
        <v>50356</v>
      </c>
      <c r="D12932" t="s">
        <v>41</v>
      </c>
      <c r="E12932">
        <v>42803</v>
      </c>
      <c r="F12932" s="5" t="s">
        <v>58</v>
      </c>
      <c r="G12932" s="5" t="s">
        <v>24</v>
      </c>
      <c r="H12932" s="5" t="s">
        <v>43</v>
      </c>
      <c r="I12932" t="s">
        <v>44</v>
      </c>
      <c r="J12932" t="s">
        <v>43</v>
      </c>
      <c r="K12932">
        <v>0</v>
      </c>
      <c r="L12932" s="5" t="s">
        <v>24977</v>
      </c>
      <c r="M12932" s="5" t="s">
        <v>37</v>
      </c>
      <c r="N12932">
        <v>1</v>
      </c>
      <c r="O12932" t="s">
        <v>131</v>
      </c>
      <c r="P12932" s="1">
        <v>45760</v>
      </c>
      <c r="Q12932" s="1">
        <v>45823</v>
      </c>
      <c r="R12932">
        <v>777</v>
      </c>
      <c r="S12932" s="4">
        <v>6.3</v>
      </c>
      <c r="T12932" t="s">
        <v>277</v>
      </c>
    </row>
    <row r="12933" spans="1:20" x14ac:dyDescent="0.35">
      <c r="A12933" t="s">
        <v>24978</v>
      </c>
      <c r="B12933" s="5" t="s">
        <v>57</v>
      </c>
      <c r="C12933" s="6">
        <v>100882</v>
      </c>
      <c r="D12933" t="s">
        <v>22</v>
      </c>
      <c r="E12933">
        <v>100882</v>
      </c>
      <c r="F12933" s="5" t="s">
        <v>50</v>
      </c>
      <c r="G12933" s="5" t="s">
        <v>42</v>
      </c>
      <c r="H12933" s="5" t="s">
        <v>101</v>
      </c>
      <c r="I12933" t="s">
        <v>44</v>
      </c>
      <c r="J12933" t="s">
        <v>101</v>
      </c>
      <c r="K12933">
        <v>100</v>
      </c>
      <c r="L12933" s="5" t="s">
        <v>24979</v>
      </c>
      <c r="M12933" s="5" t="s">
        <v>28</v>
      </c>
      <c r="N12933">
        <v>3</v>
      </c>
      <c r="O12933" t="s">
        <v>147</v>
      </c>
      <c r="P12933" s="1">
        <v>45603</v>
      </c>
      <c r="Q12933" s="1">
        <v>45670</v>
      </c>
      <c r="R12933">
        <v>1996</v>
      </c>
      <c r="S12933" s="4">
        <v>6</v>
      </c>
      <c r="T12933" t="s">
        <v>38</v>
      </c>
    </row>
    <row r="12934" spans="1:20" x14ac:dyDescent="0.35">
      <c r="A12934" t="s">
        <v>24980</v>
      </c>
      <c r="B12934" s="5" t="s">
        <v>28801</v>
      </c>
      <c r="C12934" s="6">
        <v>97133</v>
      </c>
      <c r="D12934" t="s">
        <v>22</v>
      </c>
      <c r="E12934">
        <v>97133</v>
      </c>
      <c r="F12934" s="5" t="s">
        <v>66</v>
      </c>
      <c r="G12934" s="5" t="s">
        <v>42</v>
      </c>
      <c r="H12934" s="5" t="s">
        <v>52</v>
      </c>
      <c r="I12934" t="s">
        <v>26</v>
      </c>
      <c r="J12934" t="s">
        <v>52</v>
      </c>
      <c r="K12934">
        <v>100</v>
      </c>
      <c r="L12934" s="5" t="s">
        <v>24981</v>
      </c>
      <c r="M12934" s="5" t="s">
        <v>28</v>
      </c>
      <c r="N12934">
        <v>6</v>
      </c>
      <c r="O12934" t="s">
        <v>131</v>
      </c>
      <c r="P12934" s="1">
        <v>45402</v>
      </c>
      <c r="Q12934" s="1">
        <v>45430</v>
      </c>
      <c r="R12934">
        <v>2044</v>
      </c>
      <c r="S12934" s="4">
        <v>7.9</v>
      </c>
      <c r="T12934" t="s">
        <v>55</v>
      </c>
    </row>
    <row r="12935" spans="1:20" x14ac:dyDescent="0.35">
      <c r="A12935" t="s">
        <v>24982</v>
      </c>
      <c r="B12935" s="5" t="s">
        <v>40</v>
      </c>
      <c r="C12935" s="6">
        <v>169587</v>
      </c>
      <c r="D12935" t="s">
        <v>22</v>
      </c>
      <c r="E12935">
        <v>169587</v>
      </c>
      <c r="F12935" s="5" t="s">
        <v>66</v>
      </c>
      <c r="G12935" s="5" t="s">
        <v>24</v>
      </c>
      <c r="H12935" s="5" t="s">
        <v>101</v>
      </c>
      <c r="I12935" t="s">
        <v>35</v>
      </c>
      <c r="J12935" t="s">
        <v>101</v>
      </c>
      <c r="K12935">
        <v>50</v>
      </c>
      <c r="L12935" s="5" t="s">
        <v>11268</v>
      </c>
      <c r="M12935" s="5" t="s">
        <v>37</v>
      </c>
      <c r="N12935">
        <v>6</v>
      </c>
      <c r="O12935" t="s">
        <v>167</v>
      </c>
      <c r="P12935" s="1">
        <v>45754</v>
      </c>
      <c r="Q12935" s="1">
        <v>45790</v>
      </c>
      <c r="R12935">
        <v>612</v>
      </c>
      <c r="S12935" s="4">
        <v>7.6</v>
      </c>
      <c r="T12935" t="s">
        <v>136</v>
      </c>
    </row>
    <row r="12936" spans="1:20" x14ac:dyDescent="0.35">
      <c r="A12936" t="s">
        <v>24983</v>
      </c>
      <c r="B12936" s="5" t="s">
        <v>73</v>
      </c>
      <c r="C12936" s="6">
        <v>218131</v>
      </c>
      <c r="D12936" t="s">
        <v>41</v>
      </c>
      <c r="E12936">
        <v>185411</v>
      </c>
      <c r="F12936" s="5" t="s">
        <v>23</v>
      </c>
      <c r="G12936" s="5" t="s">
        <v>42</v>
      </c>
      <c r="H12936" s="5" t="s">
        <v>60</v>
      </c>
      <c r="I12936" t="s">
        <v>26</v>
      </c>
      <c r="J12936" t="s">
        <v>522</v>
      </c>
      <c r="K12936">
        <v>0</v>
      </c>
      <c r="L12936" s="5" t="s">
        <v>24984</v>
      </c>
      <c r="M12936" s="5" t="s">
        <v>37</v>
      </c>
      <c r="N12936">
        <v>10</v>
      </c>
      <c r="O12936" t="s">
        <v>131</v>
      </c>
      <c r="P12936" s="1">
        <v>45706</v>
      </c>
      <c r="Q12936" s="1">
        <v>45738</v>
      </c>
      <c r="R12936">
        <v>2034</v>
      </c>
      <c r="S12936" s="4">
        <v>8.5</v>
      </c>
      <c r="T12936" t="s">
        <v>103</v>
      </c>
    </row>
    <row r="12937" spans="1:20" x14ac:dyDescent="0.35">
      <c r="A12937" t="s">
        <v>24985</v>
      </c>
      <c r="B12937" s="5" t="s">
        <v>217</v>
      </c>
      <c r="C12937" s="6">
        <v>103226</v>
      </c>
      <c r="D12937" t="s">
        <v>22</v>
      </c>
      <c r="E12937">
        <v>103226</v>
      </c>
      <c r="F12937" s="5" t="s">
        <v>50</v>
      </c>
      <c r="G12937" s="5" t="s">
        <v>42</v>
      </c>
      <c r="H12937" s="5" t="s">
        <v>101</v>
      </c>
      <c r="I12937" t="s">
        <v>26</v>
      </c>
      <c r="J12937" t="s">
        <v>522</v>
      </c>
      <c r="K12937">
        <v>0</v>
      </c>
      <c r="L12937" s="5" t="s">
        <v>24986</v>
      </c>
      <c r="M12937" s="5" t="s">
        <v>37</v>
      </c>
      <c r="N12937">
        <v>4</v>
      </c>
      <c r="O12937" t="s">
        <v>167</v>
      </c>
      <c r="P12937" s="1">
        <v>45558</v>
      </c>
      <c r="Q12937" s="1">
        <v>45595</v>
      </c>
      <c r="R12937">
        <v>1512</v>
      </c>
      <c r="S12937" s="4">
        <v>6.2</v>
      </c>
      <c r="T12937" t="s">
        <v>79</v>
      </c>
    </row>
    <row r="12938" spans="1:20" x14ac:dyDescent="0.35">
      <c r="A12938" t="s">
        <v>24987</v>
      </c>
      <c r="B12938" s="5" t="s">
        <v>105</v>
      </c>
      <c r="C12938" s="6">
        <v>100052</v>
      </c>
      <c r="D12938" t="s">
        <v>22</v>
      </c>
      <c r="E12938">
        <v>100052</v>
      </c>
      <c r="F12938" s="5" t="s">
        <v>58</v>
      </c>
      <c r="G12938" s="5" t="s">
        <v>24</v>
      </c>
      <c r="H12938" s="5" t="s">
        <v>101</v>
      </c>
      <c r="I12938" t="s">
        <v>35</v>
      </c>
      <c r="J12938" t="s">
        <v>101</v>
      </c>
      <c r="K12938">
        <v>50</v>
      </c>
      <c r="L12938" s="5" t="s">
        <v>24988</v>
      </c>
      <c r="M12938" s="5" t="s">
        <v>54</v>
      </c>
      <c r="N12938">
        <v>0</v>
      </c>
      <c r="O12938" t="s">
        <v>85</v>
      </c>
      <c r="P12938" s="1">
        <v>45684</v>
      </c>
      <c r="Q12938" s="1">
        <v>45755</v>
      </c>
      <c r="R12938">
        <v>1611</v>
      </c>
      <c r="S12938" s="4">
        <v>6.2</v>
      </c>
      <c r="T12938" t="s">
        <v>243</v>
      </c>
    </row>
    <row r="12939" spans="1:20" x14ac:dyDescent="0.35">
      <c r="A12939" t="s">
        <v>24989</v>
      </c>
      <c r="B12939" s="5" t="s">
        <v>100</v>
      </c>
      <c r="C12939" s="6">
        <v>166634</v>
      </c>
      <c r="D12939" t="s">
        <v>22</v>
      </c>
      <c r="E12939">
        <v>166634</v>
      </c>
      <c r="F12939" s="5" t="s">
        <v>66</v>
      </c>
      <c r="G12939" s="5" t="s">
        <v>51</v>
      </c>
      <c r="H12939" s="5" t="s">
        <v>68</v>
      </c>
      <c r="I12939" t="s">
        <v>26</v>
      </c>
      <c r="J12939" t="s">
        <v>101</v>
      </c>
      <c r="K12939">
        <v>0</v>
      </c>
      <c r="L12939" s="5" t="s">
        <v>24990</v>
      </c>
      <c r="M12939" s="5" t="s">
        <v>37</v>
      </c>
      <c r="N12939">
        <v>8</v>
      </c>
      <c r="O12939" t="s">
        <v>141</v>
      </c>
      <c r="P12939" s="1">
        <v>45326</v>
      </c>
      <c r="Q12939" s="1">
        <v>45351</v>
      </c>
      <c r="R12939">
        <v>673</v>
      </c>
      <c r="S12939" s="4">
        <v>9.3000000000000007</v>
      </c>
      <c r="T12939" t="s">
        <v>153</v>
      </c>
    </row>
    <row r="12940" spans="1:20" x14ac:dyDescent="0.35">
      <c r="A12940" t="s">
        <v>24991</v>
      </c>
      <c r="B12940" s="5" t="s">
        <v>73</v>
      </c>
      <c r="C12940" s="6">
        <v>116226</v>
      </c>
      <c r="D12940" t="s">
        <v>22</v>
      </c>
      <c r="E12940">
        <v>116226</v>
      </c>
      <c r="F12940" s="5" t="s">
        <v>66</v>
      </c>
      <c r="G12940" s="5" t="s">
        <v>59</v>
      </c>
      <c r="H12940" s="5" t="s">
        <v>25</v>
      </c>
      <c r="I12940" t="s">
        <v>26</v>
      </c>
      <c r="J12940" t="s">
        <v>25</v>
      </c>
      <c r="K12940">
        <v>50</v>
      </c>
      <c r="L12940" s="5" t="s">
        <v>12041</v>
      </c>
      <c r="M12940" s="5" t="s">
        <v>37</v>
      </c>
      <c r="N12940">
        <v>6</v>
      </c>
      <c r="O12940" t="s">
        <v>62</v>
      </c>
      <c r="P12940" s="1">
        <v>45426</v>
      </c>
      <c r="Q12940" s="1">
        <v>45484</v>
      </c>
      <c r="R12940">
        <v>1881</v>
      </c>
      <c r="S12940" s="4">
        <v>6.1</v>
      </c>
      <c r="T12940" t="s">
        <v>95</v>
      </c>
    </row>
    <row r="12941" spans="1:20" x14ac:dyDescent="0.35">
      <c r="A12941" t="s">
        <v>24992</v>
      </c>
      <c r="B12941" s="5" t="s">
        <v>217</v>
      </c>
      <c r="C12941" s="6">
        <v>95173</v>
      </c>
      <c r="D12941" t="s">
        <v>41</v>
      </c>
      <c r="E12941">
        <v>80897</v>
      </c>
      <c r="F12941" s="5" t="s">
        <v>66</v>
      </c>
      <c r="G12941" s="5" t="s">
        <v>51</v>
      </c>
      <c r="H12941" s="5" t="s">
        <v>43</v>
      </c>
      <c r="I12941" t="s">
        <v>44</v>
      </c>
      <c r="J12941" t="s">
        <v>75</v>
      </c>
      <c r="K12941">
        <v>0</v>
      </c>
      <c r="L12941" s="5" t="s">
        <v>24993</v>
      </c>
      <c r="M12941" s="5" t="s">
        <v>70</v>
      </c>
      <c r="N12941">
        <v>6</v>
      </c>
      <c r="O12941" t="s">
        <v>78</v>
      </c>
      <c r="P12941" s="1">
        <v>45525</v>
      </c>
      <c r="Q12941" s="1">
        <v>45596</v>
      </c>
      <c r="R12941">
        <v>1306</v>
      </c>
      <c r="S12941" s="4">
        <v>9.8000000000000007</v>
      </c>
      <c r="T12941" t="s">
        <v>153</v>
      </c>
    </row>
    <row r="12942" spans="1:20" x14ac:dyDescent="0.35">
      <c r="A12942" t="s">
        <v>24994</v>
      </c>
      <c r="B12942" s="5" t="s">
        <v>21</v>
      </c>
      <c r="C12942" s="6">
        <v>164965</v>
      </c>
      <c r="D12942" t="s">
        <v>41</v>
      </c>
      <c r="E12942">
        <v>140220</v>
      </c>
      <c r="F12942" s="5" t="s">
        <v>23</v>
      </c>
      <c r="G12942" s="5" t="s">
        <v>42</v>
      </c>
      <c r="H12942" s="5" t="s">
        <v>43</v>
      </c>
      <c r="I12942" t="s">
        <v>44</v>
      </c>
      <c r="J12942" t="s">
        <v>43</v>
      </c>
      <c r="K12942">
        <v>0</v>
      </c>
      <c r="L12942" s="5" t="s">
        <v>24995</v>
      </c>
      <c r="M12942" s="5" t="s">
        <v>37</v>
      </c>
      <c r="N12942">
        <v>17</v>
      </c>
      <c r="O12942" t="s">
        <v>85</v>
      </c>
      <c r="P12942" s="1">
        <v>45694</v>
      </c>
      <c r="Q12942" s="1">
        <v>45725</v>
      </c>
      <c r="R12942">
        <v>1669</v>
      </c>
      <c r="S12942" s="4">
        <v>7.8</v>
      </c>
      <c r="T12942" t="s">
        <v>79</v>
      </c>
    </row>
    <row r="12943" spans="1:20" x14ac:dyDescent="0.35">
      <c r="A12943" t="s">
        <v>24996</v>
      </c>
      <c r="B12943" s="5" t="s">
        <v>28802</v>
      </c>
      <c r="C12943" s="6">
        <v>110208</v>
      </c>
      <c r="D12943" t="s">
        <v>120</v>
      </c>
      <c r="E12943">
        <v>99187</v>
      </c>
      <c r="F12943" s="5" t="s">
        <v>50</v>
      </c>
      <c r="G12943" s="5" t="s">
        <v>42</v>
      </c>
      <c r="H12943" s="5" t="s">
        <v>121</v>
      </c>
      <c r="I12943" t="s">
        <v>44</v>
      </c>
      <c r="J12943" t="s">
        <v>121</v>
      </c>
      <c r="K12943">
        <v>0</v>
      </c>
      <c r="L12943" s="5" t="s">
        <v>24997</v>
      </c>
      <c r="M12943" s="5" t="s">
        <v>54</v>
      </c>
      <c r="N12943">
        <v>4</v>
      </c>
      <c r="O12943" t="s">
        <v>71</v>
      </c>
      <c r="P12943" s="1">
        <v>45440</v>
      </c>
      <c r="Q12943" s="1">
        <v>45479</v>
      </c>
      <c r="R12943">
        <v>712</v>
      </c>
      <c r="S12943" s="4">
        <v>9.8000000000000007</v>
      </c>
      <c r="T12943" t="s">
        <v>79</v>
      </c>
    </row>
    <row r="12944" spans="1:20" x14ac:dyDescent="0.35">
      <c r="A12944" t="s">
        <v>24998</v>
      </c>
      <c r="B12944" s="5" t="s">
        <v>73</v>
      </c>
      <c r="C12944" s="6">
        <v>66541</v>
      </c>
      <c r="D12944" t="s">
        <v>22</v>
      </c>
      <c r="E12944">
        <v>66541</v>
      </c>
      <c r="F12944" s="5" t="s">
        <v>58</v>
      </c>
      <c r="G12944" s="5" t="s">
        <v>59</v>
      </c>
      <c r="H12944" s="5" t="s">
        <v>101</v>
      </c>
      <c r="I12944" t="s">
        <v>44</v>
      </c>
      <c r="J12944" t="s">
        <v>629</v>
      </c>
      <c r="K12944">
        <v>100</v>
      </c>
      <c r="L12944" s="5" t="s">
        <v>24999</v>
      </c>
      <c r="M12944" s="5" t="s">
        <v>37</v>
      </c>
      <c r="N12944">
        <v>0</v>
      </c>
      <c r="O12944" t="s">
        <v>85</v>
      </c>
      <c r="P12944" s="1">
        <v>45754</v>
      </c>
      <c r="Q12944" s="1">
        <v>45791</v>
      </c>
      <c r="R12944">
        <v>2176</v>
      </c>
      <c r="S12944" s="4">
        <v>8.1999999999999993</v>
      </c>
      <c r="T12944" t="s">
        <v>277</v>
      </c>
    </row>
    <row r="12945" spans="1:20" x14ac:dyDescent="0.35">
      <c r="A12945" t="s">
        <v>25000</v>
      </c>
      <c r="B12945" s="5" t="s">
        <v>49</v>
      </c>
      <c r="C12945" s="6">
        <v>349894</v>
      </c>
      <c r="D12945" t="s">
        <v>22</v>
      </c>
      <c r="E12945">
        <v>349894</v>
      </c>
      <c r="F12945" s="5" t="s">
        <v>23</v>
      </c>
      <c r="G12945" s="5" t="s">
        <v>59</v>
      </c>
      <c r="H12945" s="5" t="s">
        <v>68</v>
      </c>
      <c r="I12945" t="s">
        <v>35</v>
      </c>
      <c r="J12945" t="s">
        <v>68</v>
      </c>
      <c r="K12945">
        <v>100</v>
      </c>
      <c r="L12945" s="5" t="s">
        <v>25001</v>
      </c>
      <c r="M12945" s="5" t="s">
        <v>70</v>
      </c>
      <c r="N12945">
        <v>14</v>
      </c>
      <c r="O12945" t="s">
        <v>71</v>
      </c>
      <c r="P12945" s="1">
        <v>45695</v>
      </c>
      <c r="Q12945" s="1">
        <v>45731</v>
      </c>
      <c r="R12945">
        <v>1449</v>
      </c>
      <c r="S12945" s="4">
        <v>8.6999999999999993</v>
      </c>
      <c r="T12945" t="s">
        <v>79</v>
      </c>
    </row>
    <row r="12946" spans="1:20" x14ac:dyDescent="0.35">
      <c r="A12946" t="s">
        <v>25002</v>
      </c>
      <c r="B12946" s="5" t="s">
        <v>91</v>
      </c>
      <c r="C12946" s="6">
        <v>186739</v>
      </c>
      <c r="D12946" t="s">
        <v>120</v>
      </c>
      <c r="E12946">
        <v>168065</v>
      </c>
      <c r="F12946" s="5" t="s">
        <v>66</v>
      </c>
      <c r="G12946" s="5" t="s">
        <v>59</v>
      </c>
      <c r="H12946" s="5" t="s">
        <v>121</v>
      </c>
      <c r="I12946" t="s">
        <v>44</v>
      </c>
      <c r="J12946" t="s">
        <v>121</v>
      </c>
      <c r="K12946">
        <v>0</v>
      </c>
      <c r="L12946" s="5" t="s">
        <v>22707</v>
      </c>
      <c r="M12946" s="5" t="s">
        <v>54</v>
      </c>
      <c r="N12946">
        <v>9</v>
      </c>
      <c r="O12946" t="s">
        <v>172</v>
      </c>
      <c r="P12946" s="1">
        <v>45434</v>
      </c>
      <c r="Q12946" s="1">
        <v>45474</v>
      </c>
      <c r="R12946">
        <v>1850</v>
      </c>
      <c r="S12946" s="4">
        <v>7.5</v>
      </c>
      <c r="T12946" t="s">
        <v>277</v>
      </c>
    </row>
    <row r="12947" spans="1:20" x14ac:dyDescent="0.35">
      <c r="A12947" t="s">
        <v>25003</v>
      </c>
      <c r="B12947" s="5" t="s">
        <v>28800</v>
      </c>
      <c r="C12947" s="6">
        <v>239337</v>
      </c>
      <c r="D12947" t="s">
        <v>65</v>
      </c>
      <c r="E12947">
        <v>311138</v>
      </c>
      <c r="F12947" s="5" t="s">
        <v>23</v>
      </c>
      <c r="G12947" s="5" t="s">
        <v>59</v>
      </c>
      <c r="H12947" s="5" t="s">
        <v>67</v>
      </c>
      <c r="I12947" t="s">
        <v>44</v>
      </c>
      <c r="J12947" t="s">
        <v>67</v>
      </c>
      <c r="K12947">
        <v>50</v>
      </c>
      <c r="L12947" s="5" t="s">
        <v>25004</v>
      </c>
      <c r="M12947" s="5" t="s">
        <v>70</v>
      </c>
      <c r="N12947">
        <v>19</v>
      </c>
      <c r="O12947" t="s">
        <v>131</v>
      </c>
      <c r="P12947" s="1">
        <v>45385</v>
      </c>
      <c r="Q12947" s="1">
        <v>45411</v>
      </c>
      <c r="R12947">
        <v>2231</v>
      </c>
      <c r="S12947" s="4">
        <v>9.4</v>
      </c>
      <c r="T12947" t="s">
        <v>243</v>
      </c>
    </row>
    <row r="12948" spans="1:20" x14ac:dyDescent="0.35">
      <c r="A12948" t="s">
        <v>25005</v>
      </c>
      <c r="B12948" s="5" t="s">
        <v>28800</v>
      </c>
      <c r="C12948" s="6">
        <v>36462</v>
      </c>
      <c r="D12948" t="s">
        <v>22</v>
      </c>
      <c r="E12948">
        <v>36462</v>
      </c>
      <c r="F12948" s="5" t="s">
        <v>50</v>
      </c>
      <c r="G12948" s="5" t="s">
        <v>51</v>
      </c>
      <c r="H12948" s="5" t="s">
        <v>116</v>
      </c>
      <c r="I12948" t="s">
        <v>26</v>
      </c>
      <c r="J12948" t="s">
        <v>116</v>
      </c>
      <c r="K12948">
        <v>100</v>
      </c>
      <c r="L12948" s="5" t="s">
        <v>12117</v>
      </c>
      <c r="M12948" s="5" t="s">
        <v>54</v>
      </c>
      <c r="N12948">
        <v>4</v>
      </c>
      <c r="O12948" t="s">
        <v>62</v>
      </c>
      <c r="P12948" s="1">
        <v>45427</v>
      </c>
      <c r="Q12948" s="1">
        <v>45483</v>
      </c>
      <c r="R12948">
        <v>2444</v>
      </c>
      <c r="S12948" s="4">
        <v>5.7</v>
      </c>
      <c r="T12948" t="s">
        <v>103</v>
      </c>
    </row>
    <row r="12949" spans="1:20" x14ac:dyDescent="0.35">
      <c r="A12949" t="s">
        <v>25006</v>
      </c>
      <c r="B12949" s="5" t="s">
        <v>174</v>
      </c>
      <c r="C12949" s="6">
        <v>91501</v>
      </c>
      <c r="D12949" t="s">
        <v>22</v>
      </c>
      <c r="E12949">
        <v>91501</v>
      </c>
      <c r="F12949" s="5" t="s">
        <v>58</v>
      </c>
      <c r="G12949" s="5" t="s">
        <v>42</v>
      </c>
      <c r="H12949" s="5" t="s">
        <v>97</v>
      </c>
      <c r="I12949" t="s">
        <v>26</v>
      </c>
      <c r="J12949" t="s">
        <v>97</v>
      </c>
      <c r="K12949">
        <v>0</v>
      </c>
      <c r="L12949" s="5" t="s">
        <v>25007</v>
      </c>
      <c r="M12949" s="5" t="s">
        <v>70</v>
      </c>
      <c r="N12949">
        <v>1</v>
      </c>
      <c r="O12949" t="s">
        <v>141</v>
      </c>
      <c r="P12949" s="1">
        <v>45563</v>
      </c>
      <c r="Q12949" s="1">
        <v>45583</v>
      </c>
      <c r="R12949">
        <v>747</v>
      </c>
      <c r="S12949" s="4">
        <v>5.5</v>
      </c>
      <c r="T12949" t="s">
        <v>89</v>
      </c>
    </row>
    <row r="12950" spans="1:20" x14ac:dyDescent="0.35">
      <c r="A12950" t="s">
        <v>25008</v>
      </c>
      <c r="B12950" s="5" t="s">
        <v>32</v>
      </c>
      <c r="C12950" s="6">
        <v>112775</v>
      </c>
      <c r="D12950" t="s">
        <v>22</v>
      </c>
      <c r="E12950">
        <v>112775</v>
      </c>
      <c r="F12950" s="5" t="s">
        <v>66</v>
      </c>
      <c r="G12950" s="5" t="s">
        <v>42</v>
      </c>
      <c r="H12950" s="5" t="s">
        <v>165</v>
      </c>
      <c r="I12950" t="s">
        <v>35</v>
      </c>
      <c r="J12950" t="s">
        <v>151</v>
      </c>
      <c r="K12950">
        <v>0</v>
      </c>
      <c r="L12950" s="5" t="s">
        <v>25009</v>
      </c>
      <c r="M12950" s="5" t="s">
        <v>37</v>
      </c>
      <c r="N12950">
        <v>5</v>
      </c>
      <c r="O12950" t="s">
        <v>172</v>
      </c>
      <c r="P12950" s="1">
        <v>45568</v>
      </c>
      <c r="Q12950" s="1">
        <v>45619</v>
      </c>
      <c r="R12950">
        <v>1899</v>
      </c>
      <c r="S12950" s="4">
        <v>8.5</v>
      </c>
      <c r="T12950" t="s">
        <v>103</v>
      </c>
    </row>
    <row r="12951" spans="1:20" x14ac:dyDescent="0.35">
      <c r="A12951" t="s">
        <v>25010</v>
      </c>
      <c r="B12951" s="5" t="s">
        <v>105</v>
      </c>
      <c r="C12951" s="6">
        <v>114451</v>
      </c>
      <c r="D12951" t="s">
        <v>74</v>
      </c>
      <c r="E12951">
        <v>143064</v>
      </c>
      <c r="F12951" s="5" t="s">
        <v>66</v>
      </c>
      <c r="G12951" s="5" t="s">
        <v>24</v>
      </c>
      <c r="H12951" s="5" t="s">
        <v>75</v>
      </c>
      <c r="I12951" t="s">
        <v>35</v>
      </c>
      <c r="J12951" t="s">
        <v>97</v>
      </c>
      <c r="K12951">
        <v>50</v>
      </c>
      <c r="L12951" s="5" t="s">
        <v>25011</v>
      </c>
      <c r="M12951" s="5" t="s">
        <v>54</v>
      </c>
      <c r="N12951">
        <v>9</v>
      </c>
      <c r="O12951" t="s">
        <v>85</v>
      </c>
      <c r="P12951" s="1">
        <v>45326</v>
      </c>
      <c r="Q12951" s="1">
        <v>45346</v>
      </c>
      <c r="R12951">
        <v>1992</v>
      </c>
      <c r="S12951" s="4">
        <v>8.1</v>
      </c>
      <c r="T12951" t="s">
        <v>118</v>
      </c>
    </row>
    <row r="12952" spans="1:20" x14ac:dyDescent="0.35">
      <c r="A12952" t="s">
        <v>25012</v>
      </c>
      <c r="B12952" s="5" t="s">
        <v>162</v>
      </c>
      <c r="C12952" s="6">
        <v>106509</v>
      </c>
      <c r="D12952" t="s">
        <v>65</v>
      </c>
      <c r="E12952">
        <v>138462</v>
      </c>
      <c r="F12952" s="5" t="s">
        <v>66</v>
      </c>
      <c r="G12952" s="5" t="s">
        <v>24</v>
      </c>
      <c r="H12952" s="5" t="s">
        <v>67</v>
      </c>
      <c r="I12952" t="s">
        <v>44</v>
      </c>
      <c r="J12952" t="s">
        <v>67</v>
      </c>
      <c r="K12952">
        <v>0</v>
      </c>
      <c r="L12952" s="5" t="s">
        <v>25013</v>
      </c>
      <c r="M12952" s="5" t="s">
        <v>28</v>
      </c>
      <c r="N12952">
        <v>5</v>
      </c>
      <c r="O12952" t="s">
        <v>85</v>
      </c>
      <c r="P12952" s="1">
        <v>45377</v>
      </c>
      <c r="Q12952" s="1">
        <v>45421</v>
      </c>
      <c r="R12952">
        <v>2482</v>
      </c>
      <c r="S12952" s="4">
        <v>5.0999999999999996</v>
      </c>
      <c r="T12952" t="s">
        <v>153</v>
      </c>
    </row>
    <row r="12953" spans="1:20" x14ac:dyDescent="0.35">
      <c r="A12953" t="s">
        <v>25014</v>
      </c>
      <c r="B12953" s="5" t="s">
        <v>28802</v>
      </c>
      <c r="C12953" s="6">
        <v>122296</v>
      </c>
      <c r="D12953" t="s">
        <v>33</v>
      </c>
      <c r="E12953">
        <v>13452560</v>
      </c>
      <c r="F12953" s="5" t="s">
        <v>66</v>
      </c>
      <c r="G12953" s="5" t="s">
        <v>51</v>
      </c>
      <c r="H12953" s="5" t="s">
        <v>34</v>
      </c>
      <c r="I12953" t="s">
        <v>44</v>
      </c>
      <c r="J12953" t="s">
        <v>34</v>
      </c>
      <c r="K12953">
        <v>50</v>
      </c>
      <c r="L12953" s="5" t="s">
        <v>25015</v>
      </c>
      <c r="M12953" s="5" t="s">
        <v>70</v>
      </c>
      <c r="N12953">
        <v>7</v>
      </c>
      <c r="O12953" t="s">
        <v>167</v>
      </c>
      <c r="P12953" s="1">
        <v>45460</v>
      </c>
      <c r="Q12953" s="1">
        <v>45512</v>
      </c>
      <c r="R12953">
        <v>1647</v>
      </c>
      <c r="S12953" s="4">
        <v>9.1999999999999993</v>
      </c>
      <c r="T12953" t="s">
        <v>95</v>
      </c>
    </row>
    <row r="12954" spans="1:20" x14ac:dyDescent="0.35">
      <c r="A12954" t="s">
        <v>25016</v>
      </c>
      <c r="B12954" s="5" t="s">
        <v>145</v>
      </c>
      <c r="C12954" s="6">
        <v>105130</v>
      </c>
      <c r="D12954" t="s">
        <v>22</v>
      </c>
      <c r="E12954">
        <v>105130</v>
      </c>
      <c r="F12954" s="5" t="s">
        <v>23</v>
      </c>
      <c r="G12954" s="5" t="s">
        <v>51</v>
      </c>
      <c r="H12954" s="5" t="s">
        <v>165</v>
      </c>
      <c r="I12954" t="s">
        <v>44</v>
      </c>
      <c r="J12954" t="s">
        <v>1090</v>
      </c>
      <c r="K12954">
        <v>0</v>
      </c>
      <c r="L12954" s="5" t="s">
        <v>25017</v>
      </c>
      <c r="M12954" s="5" t="s">
        <v>28</v>
      </c>
      <c r="N12954">
        <v>18</v>
      </c>
      <c r="O12954" t="s">
        <v>62</v>
      </c>
      <c r="P12954" s="1">
        <v>45695</v>
      </c>
      <c r="Q12954" s="1">
        <v>45768</v>
      </c>
      <c r="R12954">
        <v>1519</v>
      </c>
      <c r="S12954" s="4">
        <v>6</v>
      </c>
      <c r="T12954" t="s">
        <v>63</v>
      </c>
    </row>
    <row r="12955" spans="1:20" x14ac:dyDescent="0.35">
      <c r="A12955" t="s">
        <v>25018</v>
      </c>
      <c r="B12955" s="5" t="s">
        <v>73</v>
      </c>
      <c r="C12955" s="6">
        <v>54001</v>
      </c>
      <c r="D12955" t="s">
        <v>22</v>
      </c>
      <c r="E12955">
        <v>54001</v>
      </c>
      <c r="F12955" s="5" t="s">
        <v>58</v>
      </c>
      <c r="G12955" s="5" t="s">
        <v>24</v>
      </c>
      <c r="H12955" s="5" t="s">
        <v>191</v>
      </c>
      <c r="I12955" t="s">
        <v>44</v>
      </c>
      <c r="J12955" t="s">
        <v>191</v>
      </c>
      <c r="K12955">
        <v>0</v>
      </c>
      <c r="L12955" s="5" t="s">
        <v>25019</v>
      </c>
      <c r="M12955" s="5" t="s">
        <v>54</v>
      </c>
      <c r="N12955">
        <v>0</v>
      </c>
      <c r="O12955" t="s">
        <v>78</v>
      </c>
      <c r="P12955" s="1">
        <v>45510</v>
      </c>
      <c r="Q12955" s="1">
        <v>45536</v>
      </c>
      <c r="R12955">
        <v>2349</v>
      </c>
      <c r="S12955" s="4">
        <v>9.3000000000000007</v>
      </c>
      <c r="T12955" t="s">
        <v>277</v>
      </c>
    </row>
    <row r="12956" spans="1:20" x14ac:dyDescent="0.35">
      <c r="A12956" t="s">
        <v>25020</v>
      </c>
      <c r="B12956" s="5" t="s">
        <v>21</v>
      </c>
      <c r="C12956" s="6">
        <v>48008</v>
      </c>
      <c r="D12956" t="s">
        <v>22</v>
      </c>
      <c r="E12956">
        <v>48008</v>
      </c>
      <c r="F12956" s="5" t="s">
        <v>58</v>
      </c>
      <c r="G12956" s="5" t="s">
        <v>51</v>
      </c>
      <c r="H12956" s="5" t="s">
        <v>52</v>
      </c>
      <c r="I12956" t="s">
        <v>26</v>
      </c>
      <c r="J12956" t="s">
        <v>67</v>
      </c>
      <c r="K12956">
        <v>50</v>
      </c>
      <c r="L12956" s="5" t="s">
        <v>25021</v>
      </c>
      <c r="M12956" s="5" t="s">
        <v>37</v>
      </c>
      <c r="N12956">
        <v>1</v>
      </c>
      <c r="O12956" t="s">
        <v>88</v>
      </c>
      <c r="P12956" s="1">
        <v>45342</v>
      </c>
      <c r="Q12956" s="1">
        <v>45385</v>
      </c>
      <c r="R12956">
        <v>1739</v>
      </c>
      <c r="S12956" s="4">
        <v>8.6999999999999993</v>
      </c>
      <c r="T12956" t="s">
        <v>153</v>
      </c>
    </row>
    <row r="12957" spans="1:20" x14ac:dyDescent="0.35">
      <c r="A12957" t="s">
        <v>25022</v>
      </c>
      <c r="B12957" s="5" t="s">
        <v>28801</v>
      </c>
      <c r="C12957" s="6">
        <v>48486</v>
      </c>
      <c r="D12957" t="s">
        <v>74</v>
      </c>
      <c r="E12957">
        <v>60608</v>
      </c>
      <c r="F12957" s="5" t="s">
        <v>58</v>
      </c>
      <c r="G12957" s="5" t="s">
        <v>59</v>
      </c>
      <c r="H12957" s="5" t="s">
        <v>75</v>
      </c>
      <c r="I12957" t="s">
        <v>44</v>
      </c>
      <c r="J12957" t="s">
        <v>75</v>
      </c>
      <c r="K12957">
        <v>0</v>
      </c>
      <c r="L12957" s="5" t="s">
        <v>25023</v>
      </c>
      <c r="M12957" s="5" t="s">
        <v>37</v>
      </c>
      <c r="N12957">
        <v>1</v>
      </c>
      <c r="O12957" t="s">
        <v>147</v>
      </c>
      <c r="P12957" s="1">
        <v>45675</v>
      </c>
      <c r="Q12957" s="1">
        <v>45697</v>
      </c>
      <c r="R12957">
        <v>1337</v>
      </c>
      <c r="S12957" s="4">
        <v>10</v>
      </c>
      <c r="T12957" t="s">
        <v>210</v>
      </c>
    </row>
    <row r="12958" spans="1:20" x14ac:dyDescent="0.35">
      <c r="A12958" t="s">
        <v>25024</v>
      </c>
      <c r="B12958" s="5" t="s">
        <v>28800</v>
      </c>
      <c r="C12958" s="6">
        <v>270112</v>
      </c>
      <c r="D12958" t="s">
        <v>41</v>
      </c>
      <c r="E12958">
        <v>229595</v>
      </c>
      <c r="F12958" s="5" t="s">
        <v>23</v>
      </c>
      <c r="G12958" s="5" t="s">
        <v>42</v>
      </c>
      <c r="H12958" s="5" t="s">
        <v>43</v>
      </c>
      <c r="I12958" t="s">
        <v>35</v>
      </c>
      <c r="J12958" t="s">
        <v>43</v>
      </c>
      <c r="K12958">
        <v>0</v>
      </c>
      <c r="L12958" s="5" t="s">
        <v>25025</v>
      </c>
      <c r="M12958" s="5" t="s">
        <v>54</v>
      </c>
      <c r="N12958">
        <v>14</v>
      </c>
      <c r="O12958" t="s">
        <v>172</v>
      </c>
      <c r="P12958" s="1">
        <v>45428</v>
      </c>
      <c r="Q12958" s="1">
        <v>45474</v>
      </c>
      <c r="R12958">
        <v>855</v>
      </c>
      <c r="S12958" s="4">
        <v>7.7</v>
      </c>
      <c r="T12958" t="s">
        <v>89</v>
      </c>
    </row>
    <row r="12959" spans="1:20" x14ac:dyDescent="0.35">
      <c r="A12959" t="s">
        <v>25026</v>
      </c>
      <c r="B12959" s="5" t="s">
        <v>28802</v>
      </c>
      <c r="C12959" s="6">
        <v>90538</v>
      </c>
      <c r="D12959" t="s">
        <v>41</v>
      </c>
      <c r="E12959">
        <v>76957</v>
      </c>
      <c r="F12959" s="5" t="s">
        <v>50</v>
      </c>
      <c r="G12959" s="5" t="s">
        <v>51</v>
      </c>
      <c r="H12959" s="5" t="s">
        <v>43</v>
      </c>
      <c r="I12959" t="s">
        <v>44</v>
      </c>
      <c r="J12959" t="s">
        <v>116</v>
      </c>
      <c r="K12959">
        <v>100</v>
      </c>
      <c r="L12959" s="5" t="s">
        <v>25027</v>
      </c>
      <c r="M12959" s="5" t="s">
        <v>54</v>
      </c>
      <c r="N12959">
        <v>2</v>
      </c>
      <c r="O12959" t="s">
        <v>141</v>
      </c>
      <c r="P12959" s="1">
        <v>45325</v>
      </c>
      <c r="Q12959" s="1">
        <v>45351</v>
      </c>
      <c r="R12959">
        <v>1388</v>
      </c>
      <c r="S12959" s="4">
        <v>9.1</v>
      </c>
      <c r="T12959" t="s">
        <v>63</v>
      </c>
    </row>
    <row r="12960" spans="1:20" x14ac:dyDescent="0.35">
      <c r="A12960" t="s">
        <v>25028</v>
      </c>
      <c r="B12960" s="5" t="s">
        <v>105</v>
      </c>
      <c r="C12960" s="6">
        <v>151418</v>
      </c>
      <c r="D12960" t="s">
        <v>22</v>
      </c>
      <c r="E12960">
        <v>151418</v>
      </c>
      <c r="F12960" s="5" t="s">
        <v>66</v>
      </c>
      <c r="G12960" s="5" t="s">
        <v>51</v>
      </c>
      <c r="H12960" s="5" t="s">
        <v>191</v>
      </c>
      <c r="I12960" t="s">
        <v>35</v>
      </c>
      <c r="J12960" t="s">
        <v>191</v>
      </c>
      <c r="K12960">
        <v>100</v>
      </c>
      <c r="L12960" s="5" t="s">
        <v>25029</v>
      </c>
      <c r="M12960" s="5" t="s">
        <v>70</v>
      </c>
      <c r="N12960">
        <v>8</v>
      </c>
      <c r="O12960" t="s">
        <v>107</v>
      </c>
      <c r="P12960" s="1">
        <v>45450</v>
      </c>
      <c r="Q12960" s="1">
        <v>45521</v>
      </c>
      <c r="R12960">
        <v>2032</v>
      </c>
      <c r="S12960" s="4">
        <v>10</v>
      </c>
      <c r="T12960" t="s">
        <v>47</v>
      </c>
    </row>
    <row r="12961" spans="1:20" x14ac:dyDescent="0.35">
      <c r="A12961" t="s">
        <v>25030</v>
      </c>
      <c r="B12961" s="5" t="s">
        <v>40</v>
      </c>
      <c r="C12961" s="6">
        <v>198647</v>
      </c>
      <c r="D12961" t="s">
        <v>120</v>
      </c>
      <c r="E12961">
        <v>178782</v>
      </c>
      <c r="F12961" s="5" t="s">
        <v>23</v>
      </c>
      <c r="G12961" s="5" t="s">
        <v>59</v>
      </c>
      <c r="H12961" s="5" t="s">
        <v>121</v>
      </c>
      <c r="I12961" t="s">
        <v>26</v>
      </c>
      <c r="J12961" t="s">
        <v>121</v>
      </c>
      <c r="K12961">
        <v>0</v>
      </c>
      <c r="L12961" s="5" t="s">
        <v>25031</v>
      </c>
      <c r="M12961" s="5" t="s">
        <v>54</v>
      </c>
      <c r="N12961">
        <v>10</v>
      </c>
      <c r="O12961" t="s">
        <v>107</v>
      </c>
      <c r="P12961" s="1">
        <v>45700</v>
      </c>
      <c r="Q12961" s="1">
        <v>45723</v>
      </c>
      <c r="R12961">
        <v>909</v>
      </c>
      <c r="S12961" s="4">
        <v>8.1999999999999993</v>
      </c>
      <c r="T12961" t="s">
        <v>108</v>
      </c>
    </row>
    <row r="12962" spans="1:20" x14ac:dyDescent="0.35">
      <c r="A12962" t="s">
        <v>25032</v>
      </c>
      <c r="B12962" s="5" t="s">
        <v>100</v>
      </c>
      <c r="C12962" s="6">
        <v>156122</v>
      </c>
      <c r="D12962" t="s">
        <v>74</v>
      </c>
      <c r="E12962">
        <v>195153</v>
      </c>
      <c r="F12962" s="5" t="s">
        <v>66</v>
      </c>
      <c r="G12962" s="5" t="s">
        <v>59</v>
      </c>
      <c r="H12962" s="5" t="s">
        <v>75</v>
      </c>
      <c r="I12962" t="s">
        <v>35</v>
      </c>
      <c r="J12962" t="s">
        <v>75</v>
      </c>
      <c r="K12962">
        <v>100</v>
      </c>
      <c r="L12962" s="5" t="s">
        <v>25033</v>
      </c>
      <c r="M12962" s="5" t="s">
        <v>37</v>
      </c>
      <c r="N12962">
        <v>5</v>
      </c>
      <c r="O12962" t="s">
        <v>46</v>
      </c>
      <c r="P12962" s="1">
        <v>45673</v>
      </c>
      <c r="Q12962" s="1">
        <v>45697</v>
      </c>
      <c r="R12962">
        <v>585</v>
      </c>
      <c r="S12962" s="4">
        <v>9.1999999999999993</v>
      </c>
      <c r="T12962" t="s">
        <v>118</v>
      </c>
    </row>
    <row r="12963" spans="1:20" x14ac:dyDescent="0.35">
      <c r="A12963" t="s">
        <v>25034</v>
      </c>
      <c r="B12963" s="5" t="s">
        <v>145</v>
      </c>
      <c r="C12963" s="6">
        <v>164345</v>
      </c>
      <c r="D12963" t="s">
        <v>22</v>
      </c>
      <c r="E12963">
        <v>164345</v>
      </c>
      <c r="F12963" s="5" t="s">
        <v>23</v>
      </c>
      <c r="G12963" s="5" t="s">
        <v>24</v>
      </c>
      <c r="H12963" s="5" t="s">
        <v>191</v>
      </c>
      <c r="I12963" t="s">
        <v>44</v>
      </c>
      <c r="J12963" t="s">
        <v>191</v>
      </c>
      <c r="K12963">
        <v>100</v>
      </c>
      <c r="L12963" s="5" t="s">
        <v>25035</v>
      </c>
      <c r="M12963" s="5" t="s">
        <v>28</v>
      </c>
      <c r="N12963">
        <v>14</v>
      </c>
      <c r="O12963" t="s">
        <v>131</v>
      </c>
      <c r="P12963" s="1">
        <v>45680</v>
      </c>
      <c r="Q12963" s="1">
        <v>45697</v>
      </c>
      <c r="R12963">
        <v>2343</v>
      </c>
      <c r="S12963" s="4">
        <v>6.5</v>
      </c>
      <c r="T12963" t="s">
        <v>89</v>
      </c>
    </row>
    <row r="12964" spans="1:20" x14ac:dyDescent="0.35">
      <c r="A12964" t="s">
        <v>25036</v>
      </c>
      <c r="B12964" s="5" t="s">
        <v>49</v>
      </c>
      <c r="C12964" s="6">
        <v>156737</v>
      </c>
      <c r="D12964" t="s">
        <v>22</v>
      </c>
      <c r="E12964">
        <v>156737</v>
      </c>
      <c r="F12964" s="5" t="s">
        <v>50</v>
      </c>
      <c r="G12964" s="5" t="s">
        <v>42</v>
      </c>
      <c r="H12964" s="5" t="s">
        <v>97</v>
      </c>
      <c r="I12964" t="s">
        <v>35</v>
      </c>
      <c r="J12964" t="s">
        <v>97</v>
      </c>
      <c r="K12964">
        <v>50</v>
      </c>
      <c r="L12964" s="5" t="s">
        <v>25037</v>
      </c>
      <c r="M12964" s="5" t="s">
        <v>70</v>
      </c>
      <c r="N12964">
        <v>2</v>
      </c>
      <c r="O12964" t="s">
        <v>78</v>
      </c>
      <c r="P12964" s="1">
        <v>45589</v>
      </c>
      <c r="Q12964" s="1">
        <v>45608</v>
      </c>
      <c r="R12964">
        <v>860</v>
      </c>
      <c r="S12964" s="4">
        <v>9.5</v>
      </c>
      <c r="T12964" t="s">
        <v>47</v>
      </c>
    </row>
    <row r="12965" spans="1:20" x14ac:dyDescent="0.35">
      <c r="A12965" t="s">
        <v>25038</v>
      </c>
      <c r="B12965" s="5" t="s">
        <v>28802</v>
      </c>
      <c r="C12965" s="6">
        <v>134102</v>
      </c>
      <c r="D12965" t="s">
        <v>41</v>
      </c>
      <c r="E12965">
        <v>113987</v>
      </c>
      <c r="F12965" s="5" t="s">
        <v>66</v>
      </c>
      <c r="G12965" s="5" t="s">
        <v>24</v>
      </c>
      <c r="H12965" s="5" t="s">
        <v>126</v>
      </c>
      <c r="I12965" t="s">
        <v>26</v>
      </c>
      <c r="J12965" t="s">
        <v>126</v>
      </c>
      <c r="K12965">
        <v>50</v>
      </c>
      <c r="L12965" s="5" t="s">
        <v>25039</v>
      </c>
      <c r="M12965" s="5" t="s">
        <v>37</v>
      </c>
      <c r="N12965">
        <v>9</v>
      </c>
      <c r="O12965" t="s">
        <v>88</v>
      </c>
      <c r="P12965" s="1">
        <v>45571</v>
      </c>
      <c r="Q12965" s="1">
        <v>45644</v>
      </c>
      <c r="R12965">
        <v>847</v>
      </c>
      <c r="S12965" s="4">
        <v>8.9</v>
      </c>
      <c r="T12965" t="s">
        <v>153</v>
      </c>
    </row>
    <row r="12966" spans="1:20" x14ac:dyDescent="0.35">
      <c r="A12966" t="s">
        <v>25040</v>
      </c>
      <c r="B12966" s="5" t="s">
        <v>32</v>
      </c>
      <c r="C12966" s="6">
        <v>112325</v>
      </c>
      <c r="D12966" t="s">
        <v>22</v>
      </c>
      <c r="E12966">
        <v>112325</v>
      </c>
      <c r="F12966" s="5" t="s">
        <v>66</v>
      </c>
      <c r="G12966" s="5" t="s">
        <v>51</v>
      </c>
      <c r="H12966" s="5" t="s">
        <v>191</v>
      </c>
      <c r="I12966" t="s">
        <v>26</v>
      </c>
      <c r="J12966" t="s">
        <v>191</v>
      </c>
      <c r="K12966">
        <v>50</v>
      </c>
      <c r="L12966" s="5" t="s">
        <v>25041</v>
      </c>
      <c r="M12966" s="5" t="s">
        <v>54</v>
      </c>
      <c r="N12966">
        <v>9</v>
      </c>
      <c r="O12966" t="s">
        <v>46</v>
      </c>
      <c r="P12966" s="1">
        <v>45695</v>
      </c>
      <c r="Q12966" s="1">
        <v>45759</v>
      </c>
      <c r="R12966">
        <v>1786</v>
      </c>
      <c r="S12966" s="4">
        <v>5.7</v>
      </c>
      <c r="T12966" t="s">
        <v>118</v>
      </c>
    </row>
    <row r="12967" spans="1:20" x14ac:dyDescent="0.35">
      <c r="A12967" t="s">
        <v>25042</v>
      </c>
      <c r="B12967" s="5" t="s">
        <v>145</v>
      </c>
      <c r="C12967" s="6">
        <v>92446</v>
      </c>
      <c r="D12967" t="s">
        <v>22</v>
      </c>
      <c r="E12967">
        <v>92446</v>
      </c>
      <c r="F12967" s="5" t="s">
        <v>23</v>
      </c>
      <c r="G12967" s="5" t="s">
        <v>59</v>
      </c>
      <c r="H12967" s="5" t="s">
        <v>157</v>
      </c>
      <c r="I12967" t="s">
        <v>44</v>
      </c>
      <c r="J12967" t="s">
        <v>1211</v>
      </c>
      <c r="K12967">
        <v>50</v>
      </c>
      <c r="L12967" s="5" t="s">
        <v>7673</v>
      </c>
      <c r="M12967" s="5" t="s">
        <v>70</v>
      </c>
      <c r="N12967">
        <v>12</v>
      </c>
      <c r="O12967" t="s">
        <v>71</v>
      </c>
      <c r="P12967" s="1">
        <v>45721</v>
      </c>
      <c r="Q12967" s="1">
        <v>45743</v>
      </c>
      <c r="R12967">
        <v>996</v>
      </c>
      <c r="S12967" s="4">
        <v>5.8</v>
      </c>
      <c r="T12967" t="s">
        <v>38</v>
      </c>
    </row>
    <row r="12968" spans="1:20" x14ac:dyDescent="0.35">
      <c r="A12968" t="s">
        <v>25043</v>
      </c>
      <c r="B12968" s="5" t="s">
        <v>28802</v>
      </c>
      <c r="C12968" s="6">
        <v>262159</v>
      </c>
      <c r="D12968" t="s">
        <v>22</v>
      </c>
      <c r="E12968">
        <v>262159</v>
      </c>
      <c r="F12968" s="5" t="s">
        <v>23</v>
      </c>
      <c r="G12968" s="5" t="s">
        <v>59</v>
      </c>
      <c r="H12968" s="5" t="s">
        <v>129</v>
      </c>
      <c r="I12968" t="s">
        <v>35</v>
      </c>
      <c r="J12968" t="s">
        <v>129</v>
      </c>
      <c r="K12968">
        <v>0</v>
      </c>
      <c r="L12968" s="5" t="s">
        <v>12357</v>
      </c>
      <c r="M12968" s="5" t="s">
        <v>37</v>
      </c>
      <c r="N12968">
        <v>18</v>
      </c>
      <c r="O12968" t="s">
        <v>147</v>
      </c>
      <c r="P12968" s="1">
        <v>45774</v>
      </c>
      <c r="Q12968" s="1">
        <v>45789</v>
      </c>
      <c r="R12968">
        <v>639</v>
      </c>
      <c r="S12968" s="4">
        <v>8.4</v>
      </c>
      <c r="T12968" t="s">
        <v>118</v>
      </c>
    </row>
    <row r="12969" spans="1:20" x14ac:dyDescent="0.35">
      <c r="A12969" t="s">
        <v>25044</v>
      </c>
      <c r="B12969" s="5" t="s">
        <v>40</v>
      </c>
      <c r="C12969" s="6">
        <v>44890</v>
      </c>
      <c r="D12969" t="s">
        <v>22</v>
      </c>
      <c r="E12969">
        <v>44890</v>
      </c>
      <c r="F12969" s="5" t="s">
        <v>50</v>
      </c>
      <c r="G12969" s="5" t="s">
        <v>51</v>
      </c>
      <c r="H12969" s="5" t="s">
        <v>157</v>
      </c>
      <c r="I12969" t="s">
        <v>26</v>
      </c>
      <c r="J12969" t="s">
        <v>157</v>
      </c>
      <c r="K12969">
        <v>0</v>
      </c>
      <c r="L12969" s="5" t="s">
        <v>25045</v>
      </c>
      <c r="M12969" s="5" t="s">
        <v>54</v>
      </c>
      <c r="N12969">
        <v>4</v>
      </c>
      <c r="O12969" t="s">
        <v>62</v>
      </c>
      <c r="P12969" s="1">
        <v>45539</v>
      </c>
      <c r="Q12969" s="1">
        <v>45600</v>
      </c>
      <c r="R12969">
        <v>1790</v>
      </c>
      <c r="S12969" s="4">
        <v>8.9</v>
      </c>
      <c r="T12969" t="s">
        <v>95</v>
      </c>
    </row>
    <row r="12970" spans="1:20" x14ac:dyDescent="0.35">
      <c r="A12970" t="s">
        <v>25046</v>
      </c>
      <c r="B12970" s="5" t="s">
        <v>28799</v>
      </c>
      <c r="C12970" s="6">
        <v>217707</v>
      </c>
      <c r="D12970" t="s">
        <v>22</v>
      </c>
      <c r="E12970">
        <v>217707</v>
      </c>
      <c r="F12970" s="5" t="s">
        <v>23</v>
      </c>
      <c r="G12970" s="5" t="s">
        <v>24</v>
      </c>
      <c r="H12970" s="5" t="s">
        <v>129</v>
      </c>
      <c r="I12970" t="s">
        <v>44</v>
      </c>
      <c r="J12970" t="s">
        <v>110</v>
      </c>
      <c r="K12970">
        <v>100</v>
      </c>
      <c r="L12970" s="5" t="s">
        <v>25047</v>
      </c>
      <c r="M12970" s="5" t="s">
        <v>70</v>
      </c>
      <c r="N12970">
        <v>12</v>
      </c>
      <c r="O12970" t="s">
        <v>107</v>
      </c>
      <c r="P12970" s="1">
        <v>45373</v>
      </c>
      <c r="Q12970" s="1">
        <v>45387</v>
      </c>
      <c r="R12970">
        <v>1857</v>
      </c>
      <c r="S12970" s="4">
        <v>8.4</v>
      </c>
      <c r="T12970" t="s">
        <v>108</v>
      </c>
    </row>
    <row r="12971" spans="1:20" x14ac:dyDescent="0.35">
      <c r="A12971" t="s">
        <v>25048</v>
      </c>
      <c r="B12971" s="5" t="s">
        <v>28799</v>
      </c>
      <c r="C12971" s="6">
        <v>154903</v>
      </c>
      <c r="D12971" t="s">
        <v>22</v>
      </c>
      <c r="E12971">
        <v>154903</v>
      </c>
      <c r="F12971" s="5" t="s">
        <v>23</v>
      </c>
      <c r="G12971" s="5" t="s">
        <v>59</v>
      </c>
      <c r="H12971" s="5" t="s">
        <v>25</v>
      </c>
      <c r="I12971" t="s">
        <v>26</v>
      </c>
      <c r="J12971" t="s">
        <v>629</v>
      </c>
      <c r="K12971">
        <v>50</v>
      </c>
      <c r="L12971" s="5" t="s">
        <v>25049</v>
      </c>
      <c r="M12971" s="5" t="s">
        <v>37</v>
      </c>
      <c r="N12971">
        <v>17</v>
      </c>
      <c r="O12971" t="s">
        <v>135</v>
      </c>
      <c r="P12971" s="1">
        <v>45691</v>
      </c>
      <c r="Q12971" s="1">
        <v>45758</v>
      </c>
      <c r="R12971">
        <v>1604</v>
      </c>
      <c r="S12971" s="4">
        <v>7.5</v>
      </c>
      <c r="T12971" t="s">
        <v>277</v>
      </c>
    </row>
    <row r="12972" spans="1:20" x14ac:dyDescent="0.35">
      <c r="A12972" t="s">
        <v>25050</v>
      </c>
      <c r="B12972" s="5" t="s">
        <v>49</v>
      </c>
      <c r="C12972" s="6">
        <v>224171</v>
      </c>
      <c r="D12972" t="s">
        <v>22</v>
      </c>
      <c r="E12972">
        <v>224171</v>
      </c>
      <c r="F12972" s="5" t="s">
        <v>23</v>
      </c>
      <c r="G12972" s="5" t="s">
        <v>51</v>
      </c>
      <c r="H12972" s="5" t="s">
        <v>101</v>
      </c>
      <c r="I12972" t="s">
        <v>35</v>
      </c>
      <c r="J12972" t="s">
        <v>101</v>
      </c>
      <c r="K12972">
        <v>50</v>
      </c>
      <c r="L12972" s="5" t="s">
        <v>25051</v>
      </c>
      <c r="M12972" s="5" t="s">
        <v>70</v>
      </c>
      <c r="N12972">
        <v>16</v>
      </c>
      <c r="O12972" t="s">
        <v>131</v>
      </c>
      <c r="P12972" s="1">
        <v>45333</v>
      </c>
      <c r="Q12972" s="1">
        <v>45406</v>
      </c>
      <c r="R12972">
        <v>1888</v>
      </c>
      <c r="S12972" s="4">
        <v>7.7</v>
      </c>
      <c r="T12972" t="s">
        <v>108</v>
      </c>
    </row>
    <row r="12973" spans="1:20" x14ac:dyDescent="0.35">
      <c r="A12973" t="s">
        <v>25052</v>
      </c>
      <c r="B12973" s="5" t="s">
        <v>105</v>
      </c>
      <c r="C12973" s="6">
        <v>193696</v>
      </c>
      <c r="D12973" t="s">
        <v>22</v>
      </c>
      <c r="E12973">
        <v>193696</v>
      </c>
      <c r="F12973" s="5" t="s">
        <v>23</v>
      </c>
      <c r="G12973" s="5" t="s">
        <v>51</v>
      </c>
      <c r="H12973" s="5" t="s">
        <v>68</v>
      </c>
      <c r="I12973" t="s">
        <v>26</v>
      </c>
      <c r="J12973" t="s">
        <v>68</v>
      </c>
      <c r="K12973">
        <v>100</v>
      </c>
      <c r="L12973" s="5" t="s">
        <v>25053</v>
      </c>
      <c r="M12973" s="5" t="s">
        <v>28</v>
      </c>
      <c r="N12973">
        <v>10</v>
      </c>
      <c r="O12973" t="s">
        <v>172</v>
      </c>
      <c r="P12973" s="1">
        <v>45557</v>
      </c>
      <c r="Q12973" s="1">
        <v>45607</v>
      </c>
      <c r="R12973">
        <v>1564</v>
      </c>
      <c r="S12973" s="4">
        <v>8.1</v>
      </c>
      <c r="T12973" t="s">
        <v>55</v>
      </c>
    </row>
    <row r="12974" spans="1:20" x14ac:dyDescent="0.35">
      <c r="A12974" t="s">
        <v>25054</v>
      </c>
      <c r="B12974" s="5" t="s">
        <v>57</v>
      </c>
      <c r="C12974" s="6">
        <v>75949</v>
      </c>
      <c r="D12974" t="s">
        <v>41</v>
      </c>
      <c r="E12974">
        <v>64557</v>
      </c>
      <c r="F12974" s="5" t="s">
        <v>58</v>
      </c>
      <c r="G12974" s="5" t="s">
        <v>24</v>
      </c>
      <c r="H12974" s="5" t="s">
        <v>126</v>
      </c>
      <c r="I12974" t="s">
        <v>44</v>
      </c>
      <c r="J12974" t="s">
        <v>126</v>
      </c>
      <c r="K12974">
        <v>100</v>
      </c>
      <c r="L12974" s="5" t="s">
        <v>21460</v>
      </c>
      <c r="M12974" s="5" t="s">
        <v>70</v>
      </c>
      <c r="N12974">
        <v>0</v>
      </c>
      <c r="O12974" t="s">
        <v>131</v>
      </c>
      <c r="P12974" s="1">
        <v>45480</v>
      </c>
      <c r="Q12974" s="1">
        <v>45521</v>
      </c>
      <c r="R12974">
        <v>743</v>
      </c>
      <c r="S12974" s="4">
        <v>9.4</v>
      </c>
      <c r="T12974" t="s">
        <v>38</v>
      </c>
    </row>
    <row r="12975" spans="1:20" x14ac:dyDescent="0.35">
      <c r="A12975" t="s">
        <v>25055</v>
      </c>
      <c r="B12975" s="5" t="s">
        <v>21</v>
      </c>
      <c r="C12975" s="6">
        <v>54686</v>
      </c>
      <c r="D12975" t="s">
        <v>22</v>
      </c>
      <c r="E12975">
        <v>54686</v>
      </c>
      <c r="F12975" s="5" t="s">
        <v>58</v>
      </c>
      <c r="G12975" s="5" t="s">
        <v>51</v>
      </c>
      <c r="H12975" s="5" t="s">
        <v>129</v>
      </c>
      <c r="I12975" t="s">
        <v>44</v>
      </c>
      <c r="J12975" t="s">
        <v>126</v>
      </c>
      <c r="K12975">
        <v>50</v>
      </c>
      <c r="L12975" s="5" t="s">
        <v>24147</v>
      </c>
      <c r="M12975" s="5" t="s">
        <v>37</v>
      </c>
      <c r="N12975">
        <v>1</v>
      </c>
      <c r="O12975" t="s">
        <v>112</v>
      </c>
      <c r="P12975" s="1">
        <v>45520</v>
      </c>
      <c r="Q12975" s="1">
        <v>45570</v>
      </c>
      <c r="R12975">
        <v>1467</v>
      </c>
      <c r="S12975" s="4">
        <v>6.8</v>
      </c>
      <c r="T12975" t="s">
        <v>103</v>
      </c>
    </row>
    <row r="12976" spans="1:20" x14ac:dyDescent="0.35">
      <c r="A12976" t="s">
        <v>25056</v>
      </c>
      <c r="B12976" s="5" t="s">
        <v>105</v>
      </c>
      <c r="C12976" s="6">
        <v>103836</v>
      </c>
      <c r="D12976" t="s">
        <v>41</v>
      </c>
      <c r="E12976">
        <v>88261</v>
      </c>
      <c r="F12976" s="5" t="s">
        <v>50</v>
      </c>
      <c r="G12976" s="5" t="s">
        <v>42</v>
      </c>
      <c r="H12976" s="5" t="s">
        <v>60</v>
      </c>
      <c r="I12976" t="s">
        <v>26</v>
      </c>
      <c r="J12976" t="s">
        <v>133</v>
      </c>
      <c r="K12976">
        <v>0</v>
      </c>
      <c r="L12976" s="5" t="s">
        <v>17245</v>
      </c>
      <c r="M12976" s="5" t="s">
        <v>37</v>
      </c>
      <c r="N12976">
        <v>3</v>
      </c>
      <c r="O12976" t="s">
        <v>172</v>
      </c>
      <c r="P12976" s="1">
        <v>45731</v>
      </c>
      <c r="Q12976" s="1">
        <v>45761</v>
      </c>
      <c r="R12976">
        <v>2314</v>
      </c>
      <c r="S12976" s="4">
        <v>9.8000000000000007</v>
      </c>
      <c r="T12976" t="s">
        <v>103</v>
      </c>
    </row>
    <row r="12977" spans="1:20" x14ac:dyDescent="0.35">
      <c r="A12977" t="s">
        <v>25057</v>
      </c>
      <c r="B12977" s="5" t="s">
        <v>28800</v>
      </c>
      <c r="C12977" s="6">
        <v>80675</v>
      </c>
      <c r="D12977" t="s">
        <v>22</v>
      </c>
      <c r="E12977">
        <v>80675</v>
      </c>
      <c r="F12977" s="5" t="s">
        <v>50</v>
      </c>
      <c r="G12977" s="5" t="s">
        <v>59</v>
      </c>
      <c r="H12977" s="5" t="s">
        <v>129</v>
      </c>
      <c r="I12977" t="s">
        <v>44</v>
      </c>
      <c r="J12977" t="s">
        <v>129</v>
      </c>
      <c r="K12977">
        <v>50</v>
      </c>
      <c r="L12977" s="5" t="s">
        <v>25058</v>
      </c>
      <c r="M12977" s="5" t="s">
        <v>37</v>
      </c>
      <c r="N12977">
        <v>4</v>
      </c>
      <c r="O12977" t="s">
        <v>167</v>
      </c>
      <c r="P12977" s="1">
        <v>45430</v>
      </c>
      <c r="Q12977" s="1">
        <v>45444</v>
      </c>
      <c r="R12977">
        <v>1182</v>
      </c>
      <c r="S12977" s="4">
        <v>6.5</v>
      </c>
      <c r="T12977" t="s">
        <v>95</v>
      </c>
    </row>
    <row r="12978" spans="1:20" x14ac:dyDescent="0.35">
      <c r="A12978" t="s">
        <v>25059</v>
      </c>
      <c r="B12978" s="5" t="s">
        <v>49</v>
      </c>
      <c r="C12978" s="6">
        <v>96576</v>
      </c>
      <c r="D12978" t="s">
        <v>22</v>
      </c>
      <c r="E12978">
        <v>96576</v>
      </c>
      <c r="F12978" s="5" t="s">
        <v>50</v>
      </c>
      <c r="G12978" s="5" t="s">
        <v>59</v>
      </c>
      <c r="H12978" s="5" t="s">
        <v>101</v>
      </c>
      <c r="I12978" t="s">
        <v>44</v>
      </c>
      <c r="J12978" t="s">
        <v>133</v>
      </c>
      <c r="K12978">
        <v>50</v>
      </c>
      <c r="L12978" s="5" t="s">
        <v>12167</v>
      </c>
      <c r="M12978" s="5" t="s">
        <v>54</v>
      </c>
      <c r="N12978">
        <v>4</v>
      </c>
      <c r="O12978" t="s">
        <v>88</v>
      </c>
      <c r="P12978" s="1">
        <v>45551</v>
      </c>
      <c r="Q12978" s="1">
        <v>45570</v>
      </c>
      <c r="R12978">
        <v>1345</v>
      </c>
      <c r="S12978" s="4">
        <v>7</v>
      </c>
      <c r="T12978" t="s">
        <v>103</v>
      </c>
    </row>
    <row r="12979" spans="1:20" x14ac:dyDescent="0.35">
      <c r="A12979" t="s">
        <v>25060</v>
      </c>
      <c r="B12979" s="5" t="s">
        <v>28802</v>
      </c>
      <c r="C12979" s="6">
        <v>186491</v>
      </c>
      <c r="D12979" t="s">
        <v>74</v>
      </c>
      <c r="E12979">
        <v>233114</v>
      </c>
      <c r="F12979" s="5" t="s">
        <v>23</v>
      </c>
      <c r="G12979" s="5" t="s">
        <v>42</v>
      </c>
      <c r="H12979" s="5" t="s">
        <v>75</v>
      </c>
      <c r="I12979" t="s">
        <v>35</v>
      </c>
      <c r="J12979" t="s">
        <v>75</v>
      </c>
      <c r="K12979">
        <v>0</v>
      </c>
      <c r="L12979" s="5" t="s">
        <v>25061</v>
      </c>
      <c r="M12979" s="5" t="s">
        <v>28</v>
      </c>
      <c r="N12979">
        <v>19</v>
      </c>
      <c r="O12979" t="s">
        <v>85</v>
      </c>
      <c r="P12979" s="1">
        <v>45519</v>
      </c>
      <c r="Q12979" s="1">
        <v>45572</v>
      </c>
      <c r="R12979">
        <v>912</v>
      </c>
      <c r="S12979" s="4">
        <v>9.6999999999999993</v>
      </c>
      <c r="T12979" t="s">
        <v>89</v>
      </c>
    </row>
    <row r="12980" spans="1:20" x14ac:dyDescent="0.35">
      <c r="A12980" t="s">
        <v>25062</v>
      </c>
      <c r="B12980" s="5" t="s">
        <v>145</v>
      </c>
      <c r="C12980" s="6">
        <v>112803</v>
      </c>
      <c r="D12980" t="s">
        <v>120</v>
      </c>
      <c r="E12980">
        <v>101523</v>
      </c>
      <c r="F12980" s="5" t="s">
        <v>58</v>
      </c>
      <c r="G12980" s="5" t="s">
        <v>51</v>
      </c>
      <c r="H12980" s="5" t="s">
        <v>121</v>
      </c>
      <c r="I12980" t="s">
        <v>26</v>
      </c>
      <c r="J12980" t="s">
        <v>121</v>
      </c>
      <c r="K12980">
        <v>0</v>
      </c>
      <c r="L12980" s="5" t="s">
        <v>16245</v>
      </c>
      <c r="M12980" s="5" t="s">
        <v>28</v>
      </c>
      <c r="N12980">
        <v>1</v>
      </c>
      <c r="O12980" t="s">
        <v>29</v>
      </c>
      <c r="P12980" s="1">
        <v>45760</v>
      </c>
      <c r="Q12980" s="1">
        <v>45794</v>
      </c>
      <c r="R12980">
        <v>1292</v>
      </c>
      <c r="S12980" s="4">
        <v>5.9</v>
      </c>
      <c r="T12980" t="s">
        <v>210</v>
      </c>
    </row>
    <row r="12981" spans="1:20" x14ac:dyDescent="0.35">
      <c r="A12981" t="s">
        <v>25063</v>
      </c>
      <c r="B12981" s="5" t="s">
        <v>21</v>
      </c>
      <c r="C12981" s="6">
        <v>66258</v>
      </c>
      <c r="D12981" t="s">
        <v>74</v>
      </c>
      <c r="E12981">
        <v>82823</v>
      </c>
      <c r="F12981" s="5" t="s">
        <v>58</v>
      </c>
      <c r="G12981" s="5" t="s">
        <v>51</v>
      </c>
      <c r="H12981" s="5" t="s">
        <v>75</v>
      </c>
      <c r="I12981" t="s">
        <v>44</v>
      </c>
      <c r="J12981" t="s">
        <v>75</v>
      </c>
      <c r="K12981">
        <v>50</v>
      </c>
      <c r="L12981" s="5" t="s">
        <v>25064</v>
      </c>
      <c r="M12981" s="5" t="s">
        <v>54</v>
      </c>
      <c r="N12981">
        <v>1</v>
      </c>
      <c r="O12981" t="s">
        <v>172</v>
      </c>
      <c r="P12981" s="1">
        <v>45749</v>
      </c>
      <c r="Q12981" s="1">
        <v>45809</v>
      </c>
      <c r="R12981">
        <v>1933</v>
      </c>
      <c r="S12981" s="4">
        <v>7.8</v>
      </c>
      <c r="T12981" t="s">
        <v>210</v>
      </c>
    </row>
    <row r="12982" spans="1:20" x14ac:dyDescent="0.35">
      <c r="A12982" t="s">
        <v>25065</v>
      </c>
      <c r="B12982" s="5" t="s">
        <v>28802</v>
      </c>
      <c r="C12982" s="6">
        <v>122843</v>
      </c>
      <c r="D12982" t="s">
        <v>92</v>
      </c>
      <c r="E12982">
        <v>92132</v>
      </c>
      <c r="F12982" s="5" t="s">
        <v>50</v>
      </c>
      <c r="G12982" s="5" t="s">
        <v>51</v>
      </c>
      <c r="H12982" s="5" t="s">
        <v>93</v>
      </c>
      <c r="I12982" t="s">
        <v>35</v>
      </c>
      <c r="J12982" t="s">
        <v>915</v>
      </c>
      <c r="K12982">
        <v>0</v>
      </c>
      <c r="L12982" s="5" t="s">
        <v>4611</v>
      </c>
      <c r="M12982" s="5" t="s">
        <v>54</v>
      </c>
      <c r="N12982">
        <v>4</v>
      </c>
      <c r="O12982" t="s">
        <v>147</v>
      </c>
      <c r="P12982" s="1">
        <v>45319</v>
      </c>
      <c r="Q12982" s="1">
        <v>45334</v>
      </c>
      <c r="R12982">
        <v>786</v>
      </c>
      <c r="S12982" s="4">
        <v>5.7</v>
      </c>
      <c r="T12982" t="s">
        <v>108</v>
      </c>
    </row>
    <row r="12983" spans="1:20" x14ac:dyDescent="0.35">
      <c r="A12983" t="s">
        <v>25066</v>
      </c>
      <c r="B12983" s="5" t="s">
        <v>28802</v>
      </c>
      <c r="C12983" s="6">
        <v>70436</v>
      </c>
      <c r="D12983" t="s">
        <v>22</v>
      </c>
      <c r="E12983">
        <v>70436</v>
      </c>
      <c r="F12983" s="5" t="s">
        <v>23</v>
      </c>
      <c r="G12983" s="5" t="s">
        <v>24</v>
      </c>
      <c r="H12983" s="5" t="s">
        <v>116</v>
      </c>
      <c r="I12983" t="s">
        <v>26</v>
      </c>
      <c r="J12983" t="s">
        <v>116</v>
      </c>
      <c r="K12983">
        <v>100</v>
      </c>
      <c r="L12983" s="5" t="s">
        <v>25067</v>
      </c>
      <c r="M12983" s="5" t="s">
        <v>54</v>
      </c>
      <c r="N12983">
        <v>12</v>
      </c>
      <c r="O12983" t="s">
        <v>62</v>
      </c>
      <c r="P12983" s="1">
        <v>45571</v>
      </c>
      <c r="Q12983" s="1">
        <v>45626</v>
      </c>
      <c r="R12983">
        <v>1345</v>
      </c>
      <c r="S12983" s="4">
        <v>6.4</v>
      </c>
      <c r="T12983" t="s">
        <v>277</v>
      </c>
    </row>
    <row r="12984" spans="1:20" x14ac:dyDescent="0.35">
      <c r="A12984" t="s">
        <v>25068</v>
      </c>
      <c r="B12984" s="5" t="s">
        <v>32</v>
      </c>
      <c r="C12984" s="6">
        <v>111112</v>
      </c>
      <c r="D12984" t="s">
        <v>22</v>
      </c>
      <c r="E12984">
        <v>111112</v>
      </c>
      <c r="F12984" s="5" t="s">
        <v>50</v>
      </c>
      <c r="G12984" s="5" t="s">
        <v>51</v>
      </c>
      <c r="H12984" s="5" t="s">
        <v>25</v>
      </c>
      <c r="I12984" t="s">
        <v>35</v>
      </c>
      <c r="J12984" t="s">
        <v>101</v>
      </c>
      <c r="K12984">
        <v>100</v>
      </c>
      <c r="L12984" s="5" t="s">
        <v>17713</v>
      </c>
      <c r="M12984" s="5" t="s">
        <v>37</v>
      </c>
      <c r="N12984">
        <v>2</v>
      </c>
      <c r="O12984" t="s">
        <v>131</v>
      </c>
      <c r="P12984" s="1">
        <v>45531</v>
      </c>
      <c r="Q12984" s="1">
        <v>45566</v>
      </c>
      <c r="R12984">
        <v>1822</v>
      </c>
      <c r="S12984" s="4">
        <v>8.5</v>
      </c>
      <c r="T12984" t="s">
        <v>277</v>
      </c>
    </row>
    <row r="12985" spans="1:20" x14ac:dyDescent="0.35">
      <c r="A12985" t="s">
        <v>25069</v>
      </c>
      <c r="B12985" s="5" t="s">
        <v>217</v>
      </c>
      <c r="C12985" s="6">
        <v>62688</v>
      </c>
      <c r="D12985" t="s">
        <v>22</v>
      </c>
      <c r="E12985">
        <v>62688</v>
      </c>
      <c r="F12985" s="5" t="s">
        <v>58</v>
      </c>
      <c r="G12985" s="5" t="s">
        <v>59</v>
      </c>
      <c r="H12985" s="5" t="s">
        <v>129</v>
      </c>
      <c r="I12985" t="s">
        <v>44</v>
      </c>
      <c r="J12985" t="s">
        <v>940</v>
      </c>
      <c r="K12985">
        <v>100</v>
      </c>
      <c r="L12985" s="5" t="s">
        <v>25070</v>
      </c>
      <c r="M12985" s="5" t="s">
        <v>37</v>
      </c>
      <c r="N12985">
        <v>0</v>
      </c>
      <c r="O12985" t="s">
        <v>71</v>
      </c>
      <c r="P12985" s="1">
        <v>45727</v>
      </c>
      <c r="Q12985" s="1">
        <v>45747</v>
      </c>
      <c r="R12985">
        <v>1549</v>
      </c>
      <c r="S12985" s="4">
        <v>7.4</v>
      </c>
      <c r="T12985" t="s">
        <v>30</v>
      </c>
    </row>
    <row r="12986" spans="1:20" x14ac:dyDescent="0.35">
      <c r="A12986" t="s">
        <v>25071</v>
      </c>
      <c r="B12986" s="5" t="s">
        <v>105</v>
      </c>
      <c r="C12986" s="6">
        <v>109993</v>
      </c>
      <c r="D12986" t="s">
        <v>81</v>
      </c>
      <c r="E12986">
        <v>148491</v>
      </c>
      <c r="F12986" s="5" t="s">
        <v>50</v>
      </c>
      <c r="G12986" s="5" t="s">
        <v>59</v>
      </c>
      <c r="H12986" s="5" t="s">
        <v>82</v>
      </c>
      <c r="I12986" t="s">
        <v>26</v>
      </c>
      <c r="J12986" t="s">
        <v>82</v>
      </c>
      <c r="K12986">
        <v>50</v>
      </c>
      <c r="L12986" s="5" t="s">
        <v>25072</v>
      </c>
      <c r="M12986" s="5" t="s">
        <v>54</v>
      </c>
      <c r="N12986">
        <v>3</v>
      </c>
      <c r="O12986" t="s">
        <v>135</v>
      </c>
      <c r="P12986" s="1">
        <v>45295</v>
      </c>
      <c r="Q12986" s="1">
        <v>45348</v>
      </c>
      <c r="R12986">
        <v>891</v>
      </c>
      <c r="S12986" s="4">
        <v>9</v>
      </c>
      <c r="T12986" t="s">
        <v>47</v>
      </c>
    </row>
    <row r="12987" spans="1:20" x14ac:dyDescent="0.35">
      <c r="A12987" t="s">
        <v>25073</v>
      </c>
      <c r="B12987" s="5" t="s">
        <v>57</v>
      </c>
      <c r="C12987" s="6">
        <v>90739</v>
      </c>
      <c r="D12987" t="s">
        <v>81</v>
      </c>
      <c r="E12987">
        <v>122498</v>
      </c>
      <c r="F12987" s="5" t="s">
        <v>50</v>
      </c>
      <c r="G12987" s="5" t="s">
        <v>24</v>
      </c>
      <c r="H12987" s="5" t="s">
        <v>82</v>
      </c>
      <c r="I12987" t="s">
        <v>26</v>
      </c>
      <c r="J12987" t="s">
        <v>212</v>
      </c>
      <c r="K12987">
        <v>100</v>
      </c>
      <c r="L12987" s="5" t="s">
        <v>25074</v>
      </c>
      <c r="M12987" s="5" t="s">
        <v>54</v>
      </c>
      <c r="N12987">
        <v>2</v>
      </c>
      <c r="O12987" t="s">
        <v>167</v>
      </c>
      <c r="P12987" s="1">
        <v>45548</v>
      </c>
      <c r="Q12987" s="1">
        <v>45588</v>
      </c>
      <c r="R12987">
        <v>1603</v>
      </c>
      <c r="S12987" s="4">
        <v>8</v>
      </c>
      <c r="T12987" t="s">
        <v>30</v>
      </c>
    </row>
    <row r="12988" spans="1:20" x14ac:dyDescent="0.35">
      <c r="A12988" t="s">
        <v>25075</v>
      </c>
      <c r="B12988" s="5" t="s">
        <v>217</v>
      </c>
      <c r="C12988" s="6">
        <v>116788</v>
      </c>
      <c r="D12988" t="s">
        <v>41</v>
      </c>
      <c r="E12988">
        <v>99270</v>
      </c>
      <c r="F12988" s="5" t="s">
        <v>66</v>
      </c>
      <c r="G12988" s="5" t="s">
        <v>51</v>
      </c>
      <c r="H12988" s="5" t="s">
        <v>60</v>
      </c>
      <c r="I12988" t="s">
        <v>26</v>
      </c>
      <c r="J12988" t="s">
        <v>60</v>
      </c>
      <c r="K12988">
        <v>50</v>
      </c>
      <c r="L12988" s="5" t="s">
        <v>25076</v>
      </c>
      <c r="M12988" s="5" t="s">
        <v>28</v>
      </c>
      <c r="N12988">
        <v>5</v>
      </c>
      <c r="O12988" t="s">
        <v>131</v>
      </c>
      <c r="P12988" s="1">
        <v>45702</v>
      </c>
      <c r="Q12988" s="1">
        <v>45730</v>
      </c>
      <c r="R12988">
        <v>2471</v>
      </c>
      <c r="S12988" s="4">
        <v>9.6999999999999993</v>
      </c>
      <c r="T12988" t="s">
        <v>47</v>
      </c>
    </row>
    <row r="12989" spans="1:20" x14ac:dyDescent="0.35">
      <c r="A12989" t="s">
        <v>25077</v>
      </c>
      <c r="B12989" s="5" t="s">
        <v>21</v>
      </c>
      <c r="C12989" s="6">
        <v>89119</v>
      </c>
      <c r="D12989" t="s">
        <v>41</v>
      </c>
      <c r="E12989">
        <v>75751</v>
      </c>
      <c r="F12989" s="5" t="s">
        <v>50</v>
      </c>
      <c r="G12989" s="5" t="s">
        <v>51</v>
      </c>
      <c r="H12989" s="5" t="s">
        <v>43</v>
      </c>
      <c r="I12989" t="s">
        <v>26</v>
      </c>
      <c r="J12989" t="s">
        <v>43</v>
      </c>
      <c r="K12989">
        <v>100</v>
      </c>
      <c r="L12989" s="5" t="s">
        <v>25078</v>
      </c>
      <c r="M12989" s="5" t="s">
        <v>37</v>
      </c>
      <c r="N12989">
        <v>4</v>
      </c>
      <c r="O12989" t="s">
        <v>107</v>
      </c>
      <c r="P12989" s="1">
        <v>45558</v>
      </c>
      <c r="Q12989" s="1">
        <v>45619</v>
      </c>
      <c r="R12989">
        <v>2175</v>
      </c>
      <c r="S12989" s="4">
        <v>6.7</v>
      </c>
      <c r="T12989" t="s">
        <v>30</v>
      </c>
    </row>
    <row r="12990" spans="1:20" x14ac:dyDescent="0.35">
      <c r="A12990" t="s">
        <v>25079</v>
      </c>
      <c r="B12990" s="5" t="s">
        <v>91</v>
      </c>
      <c r="C12990" s="6">
        <v>80678</v>
      </c>
      <c r="D12990" t="s">
        <v>65</v>
      </c>
      <c r="E12990">
        <v>104881</v>
      </c>
      <c r="F12990" s="5" t="s">
        <v>50</v>
      </c>
      <c r="G12990" s="5" t="s">
        <v>59</v>
      </c>
      <c r="H12990" s="5" t="s">
        <v>67</v>
      </c>
      <c r="I12990" t="s">
        <v>44</v>
      </c>
      <c r="J12990" t="s">
        <v>67</v>
      </c>
      <c r="K12990">
        <v>100</v>
      </c>
      <c r="L12990" s="5" t="s">
        <v>25080</v>
      </c>
      <c r="M12990" s="5" t="s">
        <v>70</v>
      </c>
      <c r="N12990">
        <v>3</v>
      </c>
      <c r="O12990" t="s">
        <v>141</v>
      </c>
      <c r="P12990" s="1">
        <v>45770</v>
      </c>
      <c r="Q12990" s="1">
        <v>45789</v>
      </c>
      <c r="R12990">
        <v>1070</v>
      </c>
      <c r="S12990" s="4">
        <v>9.1</v>
      </c>
      <c r="T12990" t="s">
        <v>153</v>
      </c>
    </row>
    <row r="12991" spans="1:20" x14ac:dyDescent="0.35">
      <c r="A12991" t="s">
        <v>25081</v>
      </c>
      <c r="B12991" s="5" t="s">
        <v>32</v>
      </c>
      <c r="C12991" s="6">
        <v>146187</v>
      </c>
      <c r="D12991" t="s">
        <v>41</v>
      </c>
      <c r="E12991">
        <v>124259</v>
      </c>
      <c r="F12991" s="5" t="s">
        <v>66</v>
      </c>
      <c r="G12991" s="5" t="s">
        <v>24</v>
      </c>
      <c r="H12991" s="5" t="s">
        <v>151</v>
      </c>
      <c r="I12991" t="s">
        <v>35</v>
      </c>
      <c r="J12991" t="s">
        <v>151</v>
      </c>
      <c r="K12991">
        <v>100</v>
      </c>
      <c r="L12991" s="5" t="s">
        <v>25082</v>
      </c>
      <c r="M12991" s="5" t="s">
        <v>28</v>
      </c>
      <c r="N12991">
        <v>5</v>
      </c>
      <c r="O12991" t="s">
        <v>131</v>
      </c>
      <c r="P12991" s="1">
        <v>45705</v>
      </c>
      <c r="Q12991" s="1">
        <v>45768</v>
      </c>
      <c r="R12991">
        <v>1463</v>
      </c>
      <c r="S12991" s="4">
        <v>8.1</v>
      </c>
      <c r="T12991" t="s">
        <v>89</v>
      </c>
    </row>
    <row r="12992" spans="1:20" x14ac:dyDescent="0.35">
      <c r="A12992" t="s">
        <v>25083</v>
      </c>
      <c r="B12992" s="5" t="s">
        <v>91</v>
      </c>
      <c r="C12992" s="6">
        <v>77845</v>
      </c>
      <c r="D12992" t="s">
        <v>22</v>
      </c>
      <c r="E12992">
        <v>77845</v>
      </c>
      <c r="F12992" s="5" t="s">
        <v>23</v>
      </c>
      <c r="G12992" s="5" t="s">
        <v>42</v>
      </c>
      <c r="H12992" s="5" t="s">
        <v>116</v>
      </c>
      <c r="I12992" t="s">
        <v>44</v>
      </c>
      <c r="J12992" t="s">
        <v>116</v>
      </c>
      <c r="K12992">
        <v>0</v>
      </c>
      <c r="L12992" s="5" t="s">
        <v>25084</v>
      </c>
      <c r="M12992" s="5" t="s">
        <v>54</v>
      </c>
      <c r="N12992">
        <v>12</v>
      </c>
      <c r="O12992" t="s">
        <v>29</v>
      </c>
      <c r="P12992" s="1">
        <v>45351</v>
      </c>
      <c r="Q12992" s="1">
        <v>45412</v>
      </c>
      <c r="R12992">
        <v>720</v>
      </c>
      <c r="S12992" s="4">
        <v>8.1999999999999993</v>
      </c>
      <c r="T12992" t="s">
        <v>79</v>
      </c>
    </row>
    <row r="12993" spans="1:20" x14ac:dyDescent="0.35">
      <c r="A12993" t="s">
        <v>25085</v>
      </c>
      <c r="B12993" s="5" t="s">
        <v>179</v>
      </c>
      <c r="C12993" s="6">
        <v>73922</v>
      </c>
      <c r="D12993" t="s">
        <v>22</v>
      </c>
      <c r="E12993">
        <v>73922</v>
      </c>
      <c r="F12993" s="5" t="s">
        <v>58</v>
      </c>
      <c r="G12993" s="5" t="s">
        <v>59</v>
      </c>
      <c r="H12993" s="5" t="s">
        <v>101</v>
      </c>
      <c r="I12993" t="s">
        <v>26</v>
      </c>
      <c r="J12993" t="s">
        <v>93</v>
      </c>
      <c r="K12993">
        <v>50</v>
      </c>
      <c r="L12993" s="5" t="s">
        <v>25086</v>
      </c>
      <c r="M12993" s="5" t="s">
        <v>37</v>
      </c>
      <c r="N12993">
        <v>0</v>
      </c>
      <c r="O12993" t="s">
        <v>112</v>
      </c>
      <c r="P12993" s="1">
        <v>45304</v>
      </c>
      <c r="Q12993" s="1">
        <v>45341</v>
      </c>
      <c r="R12993">
        <v>1487</v>
      </c>
      <c r="S12993" s="4">
        <v>5.0999999999999996</v>
      </c>
      <c r="T12993" t="s">
        <v>38</v>
      </c>
    </row>
    <row r="12994" spans="1:20" x14ac:dyDescent="0.35">
      <c r="A12994" t="s">
        <v>25087</v>
      </c>
      <c r="B12994" s="5" t="s">
        <v>21</v>
      </c>
      <c r="C12994" s="6">
        <v>103867</v>
      </c>
      <c r="D12994" t="s">
        <v>41</v>
      </c>
      <c r="E12994">
        <v>88287</v>
      </c>
      <c r="F12994" s="5" t="s">
        <v>50</v>
      </c>
      <c r="G12994" s="5" t="s">
        <v>24</v>
      </c>
      <c r="H12994" s="5" t="s">
        <v>126</v>
      </c>
      <c r="I12994" t="s">
        <v>44</v>
      </c>
      <c r="J12994" t="s">
        <v>126</v>
      </c>
      <c r="K12994">
        <v>100</v>
      </c>
      <c r="L12994" s="5" t="s">
        <v>20063</v>
      </c>
      <c r="M12994" s="5" t="s">
        <v>70</v>
      </c>
      <c r="N12994">
        <v>2</v>
      </c>
      <c r="O12994" t="s">
        <v>78</v>
      </c>
      <c r="P12994" s="1">
        <v>45467</v>
      </c>
      <c r="Q12994" s="1">
        <v>45528</v>
      </c>
      <c r="R12994">
        <v>1252</v>
      </c>
      <c r="S12994" s="4">
        <v>5.4</v>
      </c>
      <c r="T12994" t="s">
        <v>95</v>
      </c>
    </row>
    <row r="12995" spans="1:20" x14ac:dyDescent="0.35">
      <c r="A12995" t="s">
        <v>25088</v>
      </c>
      <c r="B12995" s="5" t="s">
        <v>28802</v>
      </c>
      <c r="C12995" s="6">
        <v>125902</v>
      </c>
      <c r="D12995" t="s">
        <v>41</v>
      </c>
      <c r="E12995">
        <v>107017</v>
      </c>
      <c r="F12995" s="5" t="s">
        <v>23</v>
      </c>
      <c r="G12995" s="5" t="s">
        <v>24</v>
      </c>
      <c r="H12995" s="5" t="s">
        <v>60</v>
      </c>
      <c r="I12995" t="s">
        <v>44</v>
      </c>
      <c r="J12995" t="s">
        <v>60</v>
      </c>
      <c r="K12995">
        <v>50</v>
      </c>
      <c r="L12995" s="5" t="s">
        <v>25089</v>
      </c>
      <c r="M12995" s="5" t="s">
        <v>54</v>
      </c>
      <c r="N12995">
        <v>13</v>
      </c>
      <c r="O12995" t="s">
        <v>29</v>
      </c>
      <c r="P12995" s="1">
        <v>45695</v>
      </c>
      <c r="Q12995" s="1">
        <v>45765</v>
      </c>
      <c r="R12995">
        <v>593</v>
      </c>
      <c r="S12995" s="4">
        <v>9.1</v>
      </c>
      <c r="T12995" t="s">
        <v>30</v>
      </c>
    </row>
    <row r="12996" spans="1:20" x14ac:dyDescent="0.35">
      <c r="A12996" t="s">
        <v>25090</v>
      </c>
      <c r="B12996" s="5" t="s">
        <v>28802</v>
      </c>
      <c r="C12996" s="6">
        <v>29129</v>
      </c>
      <c r="D12996" t="s">
        <v>22</v>
      </c>
      <c r="E12996">
        <v>29129</v>
      </c>
      <c r="F12996" s="5" t="s">
        <v>50</v>
      </c>
      <c r="G12996" s="5" t="s">
        <v>59</v>
      </c>
      <c r="H12996" s="5" t="s">
        <v>116</v>
      </c>
      <c r="I12996" t="s">
        <v>26</v>
      </c>
      <c r="J12996" t="s">
        <v>116</v>
      </c>
      <c r="K12996">
        <v>0</v>
      </c>
      <c r="L12996" s="5" t="s">
        <v>25091</v>
      </c>
      <c r="M12996" s="5" t="s">
        <v>28</v>
      </c>
      <c r="N12996">
        <v>4</v>
      </c>
      <c r="O12996" t="s">
        <v>46</v>
      </c>
      <c r="P12996" s="1">
        <v>45729</v>
      </c>
      <c r="Q12996" s="1">
        <v>45758</v>
      </c>
      <c r="R12996">
        <v>1097</v>
      </c>
      <c r="S12996" s="4">
        <v>9.8000000000000007</v>
      </c>
      <c r="T12996" t="s">
        <v>277</v>
      </c>
    </row>
    <row r="12997" spans="1:20" x14ac:dyDescent="0.35">
      <c r="A12997" t="s">
        <v>25092</v>
      </c>
      <c r="B12997" s="5" t="s">
        <v>28801</v>
      </c>
      <c r="C12997" s="6">
        <v>43029</v>
      </c>
      <c r="D12997" t="s">
        <v>22</v>
      </c>
      <c r="E12997">
        <v>43029</v>
      </c>
      <c r="F12997" s="5" t="s">
        <v>58</v>
      </c>
      <c r="G12997" s="5" t="s">
        <v>24</v>
      </c>
      <c r="H12997" s="5" t="s">
        <v>165</v>
      </c>
      <c r="I12997" t="s">
        <v>44</v>
      </c>
      <c r="J12997" t="s">
        <v>165</v>
      </c>
      <c r="K12997">
        <v>100</v>
      </c>
      <c r="L12997" s="5" t="s">
        <v>25093</v>
      </c>
      <c r="M12997" s="5" t="s">
        <v>37</v>
      </c>
      <c r="N12997">
        <v>0</v>
      </c>
      <c r="O12997" t="s">
        <v>112</v>
      </c>
      <c r="P12997" s="1">
        <v>45325</v>
      </c>
      <c r="Q12997" s="1">
        <v>45357</v>
      </c>
      <c r="R12997">
        <v>610</v>
      </c>
      <c r="S12997" s="4">
        <v>7.4</v>
      </c>
      <c r="T12997" t="s">
        <v>95</v>
      </c>
    </row>
    <row r="12998" spans="1:20" x14ac:dyDescent="0.35">
      <c r="A12998" t="s">
        <v>25094</v>
      </c>
      <c r="B12998" s="5" t="s">
        <v>91</v>
      </c>
      <c r="C12998" s="6">
        <v>79088</v>
      </c>
      <c r="D12998" t="s">
        <v>22</v>
      </c>
      <c r="E12998">
        <v>79088</v>
      </c>
      <c r="F12998" s="5" t="s">
        <v>58</v>
      </c>
      <c r="G12998" s="5" t="s">
        <v>59</v>
      </c>
      <c r="H12998" s="5" t="s">
        <v>25</v>
      </c>
      <c r="I12998" t="s">
        <v>35</v>
      </c>
      <c r="J12998" t="s">
        <v>25</v>
      </c>
      <c r="K12998">
        <v>0</v>
      </c>
      <c r="L12998" s="5" t="s">
        <v>25095</v>
      </c>
      <c r="M12998" s="5" t="s">
        <v>37</v>
      </c>
      <c r="N12998">
        <v>0</v>
      </c>
      <c r="O12998" t="s">
        <v>147</v>
      </c>
      <c r="P12998" s="1">
        <v>45339</v>
      </c>
      <c r="Q12998" s="1">
        <v>45395</v>
      </c>
      <c r="R12998">
        <v>1246</v>
      </c>
      <c r="S12998" s="4">
        <v>8.9</v>
      </c>
      <c r="T12998" t="s">
        <v>63</v>
      </c>
    </row>
    <row r="12999" spans="1:20" x14ac:dyDescent="0.35">
      <c r="A12999" t="s">
        <v>25096</v>
      </c>
      <c r="B12999" s="5" t="s">
        <v>162</v>
      </c>
      <c r="C12999" s="6">
        <v>49171</v>
      </c>
      <c r="D12999" t="s">
        <v>22</v>
      </c>
      <c r="E12999">
        <v>49171</v>
      </c>
      <c r="F12999" s="5" t="s">
        <v>58</v>
      </c>
      <c r="G12999" s="5" t="s">
        <v>59</v>
      </c>
      <c r="H12999" s="5" t="s">
        <v>25</v>
      </c>
      <c r="I12999" t="s">
        <v>44</v>
      </c>
      <c r="J12999" t="s">
        <v>522</v>
      </c>
      <c r="K12999">
        <v>50</v>
      </c>
      <c r="L12999" s="5" t="s">
        <v>14040</v>
      </c>
      <c r="M12999" s="5" t="s">
        <v>37</v>
      </c>
      <c r="N12999">
        <v>0</v>
      </c>
      <c r="O12999" t="s">
        <v>46</v>
      </c>
      <c r="P12999" s="1">
        <v>45523</v>
      </c>
      <c r="Q12999" s="1">
        <v>45562</v>
      </c>
      <c r="R12999">
        <v>1611</v>
      </c>
      <c r="S12999" s="4">
        <v>5.5</v>
      </c>
      <c r="T12999" t="s">
        <v>277</v>
      </c>
    </row>
    <row r="13000" spans="1:20" x14ac:dyDescent="0.35">
      <c r="A13000" t="s">
        <v>25097</v>
      </c>
      <c r="B13000" s="5" t="s">
        <v>174</v>
      </c>
      <c r="C13000" s="6">
        <v>62847</v>
      </c>
      <c r="D13000" t="s">
        <v>65</v>
      </c>
      <c r="E13000">
        <v>81701</v>
      </c>
      <c r="F13000" s="5" t="s">
        <v>58</v>
      </c>
      <c r="G13000" s="5" t="s">
        <v>42</v>
      </c>
      <c r="H13000" s="5" t="s">
        <v>67</v>
      </c>
      <c r="I13000" t="s">
        <v>35</v>
      </c>
      <c r="J13000" t="s">
        <v>67</v>
      </c>
      <c r="K13000">
        <v>100</v>
      </c>
      <c r="L13000" s="5" t="s">
        <v>25098</v>
      </c>
      <c r="M13000" s="5" t="s">
        <v>54</v>
      </c>
      <c r="N13000">
        <v>1</v>
      </c>
      <c r="O13000" t="s">
        <v>29</v>
      </c>
      <c r="P13000" s="1">
        <v>45292</v>
      </c>
      <c r="Q13000" s="1">
        <v>45346</v>
      </c>
      <c r="R13000">
        <v>1985</v>
      </c>
      <c r="S13000" s="4">
        <v>7</v>
      </c>
      <c r="T13000" t="s">
        <v>55</v>
      </c>
    </row>
    <row r="13001" spans="1:20" x14ac:dyDescent="0.35">
      <c r="A13001" t="s">
        <v>25099</v>
      </c>
      <c r="B13001" s="5" t="s">
        <v>162</v>
      </c>
      <c r="C13001" s="6">
        <v>80522</v>
      </c>
      <c r="D13001" t="s">
        <v>22</v>
      </c>
      <c r="E13001">
        <v>80522</v>
      </c>
      <c r="F13001" s="5" t="s">
        <v>66</v>
      </c>
      <c r="G13001" s="5" t="s">
        <v>42</v>
      </c>
      <c r="H13001" s="5" t="s">
        <v>165</v>
      </c>
      <c r="I13001" t="s">
        <v>44</v>
      </c>
      <c r="J13001" t="s">
        <v>247</v>
      </c>
      <c r="K13001">
        <v>100</v>
      </c>
      <c r="L13001" s="5" t="s">
        <v>25100</v>
      </c>
      <c r="M13001" s="5" t="s">
        <v>28</v>
      </c>
      <c r="N13001">
        <v>6</v>
      </c>
      <c r="O13001" t="s">
        <v>78</v>
      </c>
      <c r="P13001" s="1">
        <v>45727</v>
      </c>
      <c r="Q13001" s="1">
        <v>45744</v>
      </c>
      <c r="R13001">
        <v>978</v>
      </c>
      <c r="S13001" s="4">
        <v>8.9</v>
      </c>
      <c r="T13001" t="s">
        <v>47</v>
      </c>
    </row>
    <row r="13002" spans="1:20" x14ac:dyDescent="0.35">
      <c r="A13002" t="s">
        <v>25101</v>
      </c>
      <c r="B13002" s="5" t="s">
        <v>73</v>
      </c>
      <c r="C13002" s="6">
        <v>64623</v>
      </c>
      <c r="D13002" t="s">
        <v>41</v>
      </c>
      <c r="E13002">
        <v>54930</v>
      </c>
      <c r="F13002" s="5" t="s">
        <v>58</v>
      </c>
      <c r="G13002" s="5" t="s">
        <v>24</v>
      </c>
      <c r="H13002" s="5" t="s">
        <v>126</v>
      </c>
      <c r="I13002" t="s">
        <v>44</v>
      </c>
      <c r="J13002" t="s">
        <v>126</v>
      </c>
      <c r="K13002">
        <v>50</v>
      </c>
      <c r="L13002" s="5" t="s">
        <v>25102</v>
      </c>
      <c r="M13002" s="5" t="s">
        <v>54</v>
      </c>
      <c r="N13002">
        <v>0</v>
      </c>
      <c r="O13002" t="s">
        <v>107</v>
      </c>
      <c r="P13002" s="1">
        <v>45397</v>
      </c>
      <c r="Q13002" s="1">
        <v>45461</v>
      </c>
      <c r="R13002">
        <v>764</v>
      </c>
      <c r="S13002" s="4">
        <v>9.8000000000000007</v>
      </c>
      <c r="T13002" t="s">
        <v>47</v>
      </c>
    </row>
    <row r="13003" spans="1:20" x14ac:dyDescent="0.35">
      <c r="A13003" t="s">
        <v>25103</v>
      </c>
      <c r="B13003" s="5" t="s">
        <v>91</v>
      </c>
      <c r="C13003" s="6">
        <v>138114</v>
      </c>
      <c r="D13003" t="s">
        <v>22</v>
      </c>
      <c r="E13003">
        <v>138114</v>
      </c>
      <c r="F13003" s="5" t="s">
        <v>66</v>
      </c>
      <c r="G13003" s="5" t="s">
        <v>42</v>
      </c>
      <c r="H13003" s="5" t="s">
        <v>101</v>
      </c>
      <c r="I13003" t="s">
        <v>44</v>
      </c>
      <c r="J13003" t="s">
        <v>101</v>
      </c>
      <c r="K13003">
        <v>0</v>
      </c>
      <c r="L13003" s="5" t="s">
        <v>9926</v>
      </c>
      <c r="M13003" s="5" t="s">
        <v>54</v>
      </c>
      <c r="N13003">
        <v>8</v>
      </c>
      <c r="O13003" t="s">
        <v>107</v>
      </c>
      <c r="P13003" s="1">
        <v>45490</v>
      </c>
      <c r="Q13003" s="1">
        <v>45544</v>
      </c>
      <c r="R13003">
        <v>1795</v>
      </c>
      <c r="S13003" s="4">
        <v>5.7</v>
      </c>
      <c r="T13003" t="s">
        <v>277</v>
      </c>
    </row>
    <row r="13004" spans="1:20" x14ac:dyDescent="0.35">
      <c r="A13004" t="s">
        <v>25104</v>
      </c>
      <c r="B13004" s="5" t="s">
        <v>73</v>
      </c>
      <c r="C13004" s="6">
        <v>175938</v>
      </c>
      <c r="D13004" t="s">
        <v>81</v>
      </c>
      <c r="E13004">
        <v>237516</v>
      </c>
      <c r="F13004" s="5" t="s">
        <v>23</v>
      </c>
      <c r="G13004" s="5" t="s">
        <v>51</v>
      </c>
      <c r="H13004" s="5" t="s">
        <v>82</v>
      </c>
      <c r="I13004" t="s">
        <v>35</v>
      </c>
      <c r="J13004" t="s">
        <v>82</v>
      </c>
      <c r="K13004">
        <v>100</v>
      </c>
      <c r="L13004" s="5" t="s">
        <v>25105</v>
      </c>
      <c r="M13004" s="5" t="s">
        <v>37</v>
      </c>
      <c r="N13004">
        <v>12</v>
      </c>
      <c r="O13004" t="s">
        <v>78</v>
      </c>
      <c r="P13004" s="1">
        <v>45435</v>
      </c>
      <c r="Q13004" s="1">
        <v>45455</v>
      </c>
      <c r="R13004">
        <v>1700</v>
      </c>
      <c r="S13004" s="4">
        <v>9.3000000000000007</v>
      </c>
      <c r="T13004" t="s">
        <v>243</v>
      </c>
    </row>
    <row r="13005" spans="1:20" x14ac:dyDescent="0.35">
      <c r="A13005" t="s">
        <v>25106</v>
      </c>
      <c r="B13005" s="5" t="s">
        <v>40</v>
      </c>
      <c r="C13005" s="6">
        <v>58622</v>
      </c>
      <c r="D13005" t="s">
        <v>22</v>
      </c>
      <c r="E13005">
        <v>58622</v>
      </c>
      <c r="F13005" s="5" t="s">
        <v>23</v>
      </c>
      <c r="G13005" s="5" t="s">
        <v>24</v>
      </c>
      <c r="H13005" s="5" t="s">
        <v>157</v>
      </c>
      <c r="I13005" t="s">
        <v>44</v>
      </c>
      <c r="J13005" t="s">
        <v>410</v>
      </c>
      <c r="K13005">
        <v>0</v>
      </c>
      <c r="L13005" s="5" t="s">
        <v>13357</v>
      </c>
      <c r="M13005" s="5" t="s">
        <v>37</v>
      </c>
      <c r="N13005">
        <v>17</v>
      </c>
      <c r="O13005" t="s">
        <v>46</v>
      </c>
      <c r="P13005" s="1">
        <v>45777</v>
      </c>
      <c r="Q13005" s="1">
        <v>45822</v>
      </c>
      <c r="R13005">
        <v>807</v>
      </c>
      <c r="S13005" s="4">
        <v>7.7</v>
      </c>
      <c r="T13005" t="s">
        <v>153</v>
      </c>
    </row>
    <row r="13006" spans="1:20" x14ac:dyDescent="0.35">
      <c r="A13006" t="s">
        <v>25107</v>
      </c>
      <c r="B13006" s="5" t="s">
        <v>40</v>
      </c>
      <c r="C13006" s="6">
        <v>79766</v>
      </c>
      <c r="D13006" t="s">
        <v>92</v>
      </c>
      <c r="E13006">
        <v>59825</v>
      </c>
      <c r="F13006" s="5" t="s">
        <v>50</v>
      </c>
      <c r="G13006" s="5" t="s">
        <v>59</v>
      </c>
      <c r="H13006" s="5" t="s">
        <v>93</v>
      </c>
      <c r="I13006" t="s">
        <v>26</v>
      </c>
      <c r="J13006" t="s">
        <v>93</v>
      </c>
      <c r="K13006">
        <v>50</v>
      </c>
      <c r="L13006" s="5" t="s">
        <v>25108</v>
      </c>
      <c r="M13006" s="5" t="s">
        <v>54</v>
      </c>
      <c r="N13006">
        <v>4</v>
      </c>
      <c r="O13006" t="s">
        <v>172</v>
      </c>
      <c r="P13006" s="1">
        <v>45425</v>
      </c>
      <c r="Q13006" s="1">
        <v>45447</v>
      </c>
      <c r="R13006">
        <v>905</v>
      </c>
      <c r="S13006" s="4">
        <v>5.8</v>
      </c>
      <c r="T13006" t="s">
        <v>79</v>
      </c>
    </row>
    <row r="13007" spans="1:20" x14ac:dyDescent="0.35">
      <c r="A13007" t="s">
        <v>25109</v>
      </c>
      <c r="B13007" s="5" t="s">
        <v>28800</v>
      </c>
      <c r="C13007" s="6">
        <v>89995</v>
      </c>
      <c r="D13007" t="s">
        <v>22</v>
      </c>
      <c r="E13007">
        <v>89995</v>
      </c>
      <c r="F13007" s="5" t="s">
        <v>50</v>
      </c>
      <c r="G13007" s="5" t="s">
        <v>42</v>
      </c>
      <c r="H13007" s="5" t="s">
        <v>68</v>
      </c>
      <c r="I13007" t="s">
        <v>44</v>
      </c>
      <c r="J13007" t="s">
        <v>68</v>
      </c>
      <c r="K13007">
        <v>0</v>
      </c>
      <c r="L13007" s="5" t="s">
        <v>25110</v>
      </c>
      <c r="M13007" s="5" t="s">
        <v>37</v>
      </c>
      <c r="N13007">
        <v>2</v>
      </c>
      <c r="O13007" t="s">
        <v>88</v>
      </c>
      <c r="P13007" s="1">
        <v>45403</v>
      </c>
      <c r="Q13007" s="1">
        <v>45460</v>
      </c>
      <c r="R13007">
        <v>641</v>
      </c>
      <c r="S13007" s="4">
        <v>5.6</v>
      </c>
      <c r="T13007" t="s">
        <v>136</v>
      </c>
    </row>
    <row r="13008" spans="1:20" x14ac:dyDescent="0.35">
      <c r="A13008" t="s">
        <v>25111</v>
      </c>
      <c r="B13008" s="5" t="s">
        <v>217</v>
      </c>
      <c r="C13008" s="6">
        <v>160586</v>
      </c>
      <c r="D13008" t="s">
        <v>22</v>
      </c>
      <c r="E13008">
        <v>160586</v>
      </c>
      <c r="F13008" s="5" t="s">
        <v>66</v>
      </c>
      <c r="G13008" s="5" t="s">
        <v>51</v>
      </c>
      <c r="H13008" s="5" t="s">
        <v>129</v>
      </c>
      <c r="I13008" t="s">
        <v>35</v>
      </c>
      <c r="J13008" t="s">
        <v>291</v>
      </c>
      <c r="K13008">
        <v>0</v>
      </c>
      <c r="L13008" s="5" t="s">
        <v>25112</v>
      </c>
      <c r="M13008" s="5" t="s">
        <v>70</v>
      </c>
      <c r="N13008">
        <v>7</v>
      </c>
      <c r="O13008" t="s">
        <v>29</v>
      </c>
      <c r="P13008" s="1">
        <v>45460</v>
      </c>
      <c r="Q13008" s="1">
        <v>45513</v>
      </c>
      <c r="R13008">
        <v>2063</v>
      </c>
      <c r="S13008" s="4">
        <v>6.9</v>
      </c>
      <c r="T13008" t="s">
        <v>210</v>
      </c>
    </row>
    <row r="13009" spans="1:20" x14ac:dyDescent="0.35">
      <c r="A13009" t="s">
        <v>25113</v>
      </c>
      <c r="B13009" s="5" t="s">
        <v>162</v>
      </c>
      <c r="C13009" s="6">
        <v>109290</v>
      </c>
      <c r="D13009" t="s">
        <v>22</v>
      </c>
      <c r="E13009">
        <v>109290</v>
      </c>
      <c r="F13009" s="5" t="s">
        <v>23</v>
      </c>
      <c r="G13009" s="5" t="s">
        <v>51</v>
      </c>
      <c r="H13009" s="5" t="s">
        <v>157</v>
      </c>
      <c r="I13009" t="s">
        <v>26</v>
      </c>
      <c r="J13009" t="s">
        <v>121</v>
      </c>
      <c r="K13009">
        <v>0</v>
      </c>
      <c r="L13009" s="5" t="s">
        <v>25114</v>
      </c>
      <c r="M13009" s="5" t="s">
        <v>70</v>
      </c>
      <c r="N13009">
        <v>11</v>
      </c>
      <c r="O13009" t="s">
        <v>135</v>
      </c>
      <c r="P13009" s="1">
        <v>45770</v>
      </c>
      <c r="Q13009" s="1">
        <v>45790</v>
      </c>
      <c r="R13009">
        <v>2189</v>
      </c>
      <c r="S13009" s="4">
        <v>9.8000000000000007</v>
      </c>
      <c r="T13009" t="s">
        <v>55</v>
      </c>
    </row>
    <row r="13010" spans="1:20" x14ac:dyDescent="0.35">
      <c r="A13010" t="s">
        <v>25115</v>
      </c>
      <c r="B13010" s="5" t="s">
        <v>57</v>
      </c>
      <c r="C13010" s="6">
        <v>222632</v>
      </c>
      <c r="D13010" t="s">
        <v>41</v>
      </c>
      <c r="E13010">
        <v>189237</v>
      </c>
      <c r="F13010" s="5" t="s">
        <v>23</v>
      </c>
      <c r="G13010" s="5" t="s">
        <v>51</v>
      </c>
      <c r="H13010" s="5" t="s">
        <v>126</v>
      </c>
      <c r="I13010" t="s">
        <v>26</v>
      </c>
      <c r="J13010" t="s">
        <v>126</v>
      </c>
      <c r="K13010">
        <v>0</v>
      </c>
      <c r="L13010" s="5" t="s">
        <v>25116</v>
      </c>
      <c r="M13010" s="5" t="s">
        <v>70</v>
      </c>
      <c r="N13010">
        <v>19</v>
      </c>
      <c r="O13010" t="s">
        <v>62</v>
      </c>
      <c r="P13010" s="1">
        <v>45609</v>
      </c>
      <c r="Q13010" s="1">
        <v>45654</v>
      </c>
      <c r="R13010">
        <v>881</v>
      </c>
      <c r="S13010" s="4">
        <v>5.7</v>
      </c>
      <c r="T13010" t="s">
        <v>79</v>
      </c>
    </row>
    <row r="13011" spans="1:20" x14ac:dyDescent="0.35">
      <c r="A13011" t="s">
        <v>25117</v>
      </c>
      <c r="B13011" s="5" t="s">
        <v>28802</v>
      </c>
      <c r="C13011" s="6">
        <v>154841</v>
      </c>
      <c r="D13011" t="s">
        <v>120</v>
      </c>
      <c r="E13011">
        <v>139357</v>
      </c>
      <c r="F13011" s="5" t="s">
        <v>50</v>
      </c>
      <c r="G13011" s="5" t="s">
        <v>42</v>
      </c>
      <c r="H13011" s="5" t="s">
        <v>121</v>
      </c>
      <c r="I13011" t="s">
        <v>35</v>
      </c>
      <c r="J13011" t="s">
        <v>82</v>
      </c>
      <c r="K13011">
        <v>0</v>
      </c>
      <c r="L13011" s="5" t="s">
        <v>25118</v>
      </c>
      <c r="M13011" s="5" t="s">
        <v>37</v>
      </c>
      <c r="N13011">
        <v>4</v>
      </c>
      <c r="O13011" t="s">
        <v>46</v>
      </c>
      <c r="P13011" s="1">
        <v>45467</v>
      </c>
      <c r="Q13011" s="1">
        <v>45483</v>
      </c>
      <c r="R13011">
        <v>1923</v>
      </c>
      <c r="S13011" s="4">
        <v>6.5</v>
      </c>
      <c r="T13011" t="s">
        <v>118</v>
      </c>
    </row>
    <row r="13012" spans="1:20" x14ac:dyDescent="0.35">
      <c r="A13012" t="s">
        <v>25119</v>
      </c>
      <c r="B13012" s="5" t="s">
        <v>91</v>
      </c>
      <c r="C13012" s="6">
        <v>350148</v>
      </c>
      <c r="D13012" t="s">
        <v>120</v>
      </c>
      <c r="E13012">
        <v>315133</v>
      </c>
      <c r="F13012" s="5" t="s">
        <v>23</v>
      </c>
      <c r="G13012" s="5" t="s">
        <v>42</v>
      </c>
      <c r="H13012" s="5" t="s">
        <v>121</v>
      </c>
      <c r="I13012" t="s">
        <v>26</v>
      </c>
      <c r="J13012" t="s">
        <v>121</v>
      </c>
      <c r="K13012">
        <v>0</v>
      </c>
      <c r="L13012" s="5" t="s">
        <v>25120</v>
      </c>
      <c r="M13012" s="5" t="s">
        <v>28</v>
      </c>
      <c r="N13012">
        <v>15</v>
      </c>
      <c r="O13012" t="s">
        <v>62</v>
      </c>
      <c r="P13012" s="1">
        <v>45528</v>
      </c>
      <c r="Q13012" s="1">
        <v>45571</v>
      </c>
      <c r="R13012">
        <v>691</v>
      </c>
      <c r="S13012" s="4">
        <v>7.7</v>
      </c>
      <c r="T13012" t="s">
        <v>210</v>
      </c>
    </row>
    <row r="13013" spans="1:20" x14ac:dyDescent="0.35">
      <c r="A13013" t="s">
        <v>25121</v>
      </c>
      <c r="B13013" s="5" t="s">
        <v>28802</v>
      </c>
      <c r="C13013" s="6">
        <v>85240</v>
      </c>
      <c r="D13013" t="s">
        <v>22</v>
      </c>
      <c r="E13013">
        <v>85240</v>
      </c>
      <c r="F13013" s="5" t="s">
        <v>50</v>
      </c>
      <c r="G13013" s="5" t="s">
        <v>42</v>
      </c>
      <c r="H13013" s="5" t="s">
        <v>165</v>
      </c>
      <c r="I13013" t="s">
        <v>35</v>
      </c>
      <c r="J13013" t="s">
        <v>165</v>
      </c>
      <c r="K13013">
        <v>100</v>
      </c>
      <c r="L13013" s="5" t="s">
        <v>25122</v>
      </c>
      <c r="M13013" s="5" t="s">
        <v>37</v>
      </c>
      <c r="N13013">
        <v>2</v>
      </c>
      <c r="O13013" t="s">
        <v>62</v>
      </c>
      <c r="P13013" s="1">
        <v>45666</v>
      </c>
      <c r="Q13013" s="1">
        <v>45704</v>
      </c>
      <c r="R13013">
        <v>731</v>
      </c>
      <c r="S13013" s="4">
        <v>9.6999999999999993</v>
      </c>
      <c r="T13013" t="s">
        <v>153</v>
      </c>
    </row>
    <row r="13014" spans="1:20" x14ac:dyDescent="0.35">
      <c r="A13014" t="s">
        <v>25123</v>
      </c>
      <c r="B13014" s="5" t="s">
        <v>57</v>
      </c>
      <c r="C13014" s="6">
        <v>129453</v>
      </c>
      <c r="D13014" t="s">
        <v>92</v>
      </c>
      <c r="E13014">
        <v>97090</v>
      </c>
      <c r="F13014" s="5" t="s">
        <v>66</v>
      </c>
      <c r="G13014" s="5" t="s">
        <v>59</v>
      </c>
      <c r="H13014" s="5" t="s">
        <v>93</v>
      </c>
      <c r="I13014" t="s">
        <v>26</v>
      </c>
      <c r="J13014" t="s">
        <v>93</v>
      </c>
      <c r="K13014">
        <v>0</v>
      </c>
      <c r="L13014" s="5" t="s">
        <v>25124</v>
      </c>
      <c r="M13014" s="5" t="s">
        <v>37</v>
      </c>
      <c r="N13014">
        <v>7</v>
      </c>
      <c r="O13014" t="s">
        <v>167</v>
      </c>
      <c r="P13014" s="1">
        <v>45310</v>
      </c>
      <c r="Q13014" s="1">
        <v>45377</v>
      </c>
      <c r="R13014">
        <v>2363</v>
      </c>
      <c r="S13014" s="4">
        <v>6.9</v>
      </c>
      <c r="T13014" t="s">
        <v>118</v>
      </c>
    </row>
    <row r="13015" spans="1:20" x14ac:dyDescent="0.35">
      <c r="A13015" t="s">
        <v>25125</v>
      </c>
      <c r="B13015" s="5" t="s">
        <v>40</v>
      </c>
      <c r="C13015" s="6">
        <v>269378</v>
      </c>
      <c r="D13015" t="s">
        <v>65</v>
      </c>
      <c r="E13015">
        <v>350191</v>
      </c>
      <c r="F13015" s="5" t="s">
        <v>23</v>
      </c>
      <c r="G13015" s="5" t="s">
        <v>59</v>
      </c>
      <c r="H13015" s="5" t="s">
        <v>67</v>
      </c>
      <c r="I13015" t="s">
        <v>26</v>
      </c>
      <c r="J13015" t="s">
        <v>67</v>
      </c>
      <c r="K13015">
        <v>0</v>
      </c>
      <c r="L13015" s="5" t="s">
        <v>25126</v>
      </c>
      <c r="M13015" s="5" t="s">
        <v>70</v>
      </c>
      <c r="N13015">
        <v>15</v>
      </c>
      <c r="O13015" t="s">
        <v>135</v>
      </c>
      <c r="P13015" s="1">
        <v>45500</v>
      </c>
      <c r="Q13015" s="1">
        <v>45523</v>
      </c>
      <c r="R13015">
        <v>2033</v>
      </c>
      <c r="S13015" s="4">
        <v>8.8000000000000007</v>
      </c>
      <c r="T13015" t="s">
        <v>79</v>
      </c>
    </row>
    <row r="13016" spans="1:20" x14ac:dyDescent="0.35">
      <c r="A13016" t="s">
        <v>25127</v>
      </c>
      <c r="B13016" s="5" t="s">
        <v>100</v>
      </c>
      <c r="C13016" s="6">
        <v>280599</v>
      </c>
      <c r="D13016" t="s">
        <v>22</v>
      </c>
      <c r="E13016">
        <v>280599</v>
      </c>
      <c r="F13016" s="5" t="s">
        <v>23</v>
      </c>
      <c r="G13016" s="5" t="s">
        <v>24</v>
      </c>
      <c r="H13016" s="5" t="s">
        <v>129</v>
      </c>
      <c r="I13016" t="s">
        <v>35</v>
      </c>
      <c r="J13016" t="s">
        <v>129</v>
      </c>
      <c r="K13016">
        <v>0</v>
      </c>
      <c r="L13016" s="5" t="s">
        <v>25128</v>
      </c>
      <c r="M13016" s="5" t="s">
        <v>70</v>
      </c>
      <c r="N13016">
        <v>16</v>
      </c>
      <c r="O13016" t="s">
        <v>167</v>
      </c>
      <c r="P13016" s="1">
        <v>45404</v>
      </c>
      <c r="Q13016" s="1">
        <v>45475</v>
      </c>
      <c r="R13016">
        <v>893</v>
      </c>
      <c r="S13016" s="4">
        <v>7.5</v>
      </c>
      <c r="T13016" t="s">
        <v>89</v>
      </c>
    </row>
    <row r="13017" spans="1:20" x14ac:dyDescent="0.35">
      <c r="A13017" t="s">
        <v>25129</v>
      </c>
      <c r="B13017" s="5" t="s">
        <v>91</v>
      </c>
      <c r="C13017" s="6">
        <v>71137</v>
      </c>
      <c r="D13017" t="s">
        <v>41</v>
      </c>
      <c r="E13017">
        <v>60466</v>
      </c>
      <c r="F13017" s="5" t="s">
        <v>50</v>
      </c>
      <c r="G13017" s="5" t="s">
        <v>51</v>
      </c>
      <c r="H13017" s="5" t="s">
        <v>126</v>
      </c>
      <c r="I13017" t="s">
        <v>44</v>
      </c>
      <c r="J13017" t="s">
        <v>126</v>
      </c>
      <c r="K13017">
        <v>50</v>
      </c>
      <c r="L13017" s="5" t="s">
        <v>25130</v>
      </c>
      <c r="M13017" s="5" t="s">
        <v>54</v>
      </c>
      <c r="N13017">
        <v>3</v>
      </c>
      <c r="O13017" t="s">
        <v>131</v>
      </c>
      <c r="P13017" s="1">
        <v>45342</v>
      </c>
      <c r="Q13017" s="1">
        <v>45365</v>
      </c>
      <c r="R13017">
        <v>676</v>
      </c>
      <c r="S13017" s="4">
        <v>9.4</v>
      </c>
      <c r="T13017" t="s">
        <v>63</v>
      </c>
    </row>
    <row r="13018" spans="1:20" x14ac:dyDescent="0.35">
      <c r="A13018" t="s">
        <v>25131</v>
      </c>
      <c r="B13018" s="5" t="s">
        <v>21</v>
      </c>
      <c r="C13018" s="6">
        <v>174913</v>
      </c>
      <c r="D13018" t="s">
        <v>41</v>
      </c>
      <c r="E13018">
        <v>148676</v>
      </c>
      <c r="F13018" s="5" t="s">
        <v>23</v>
      </c>
      <c r="G13018" s="5" t="s">
        <v>42</v>
      </c>
      <c r="H13018" s="5" t="s">
        <v>126</v>
      </c>
      <c r="I13018" t="s">
        <v>26</v>
      </c>
      <c r="J13018" t="s">
        <v>60</v>
      </c>
      <c r="K13018">
        <v>0</v>
      </c>
      <c r="L13018" s="5" t="s">
        <v>853</v>
      </c>
      <c r="M13018" s="5" t="s">
        <v>37</v>
      </c>
      <c r="N13018">
        <v>19</v>
      </c>
      <c r="O13018" t="s">
        <v>172</v>
      </c>
      <c r="P13018" s="1">
        <v>45514</v>
      </c>
      <c r="Q13018" s="1">
        <v>45539</v>
      </c>
      <c r="R13018">
        <v>840</v>
      </c>
      <c r="S13018" s="4">
        <v>5.5</v>
      </c>
      <c r="T13018" t="s">
        <v>277</v>
      </c>
    </row>
    <row r="13019" spans="1:20" x14ac:dyDescent="0.35">
      <c r="A13019" t="s">
        <v>25132</v>
      </c>
      <c r="B13019" s="5" t="s">
        <v>100</v>
      </c>
      <c r="C13019" s="6">
        <v>115630</v>
      </c>
      <c r="D13019" t="s">
        <v>22</v>
      </c>
      <c r="E13019">
        <v>115630</v>
      </c>
      <c r="F13019" s="5" t="s">
        <v>66</v>
      </c>
      <c r="G13019" s="5" t="s">
        <v>24</v>
      </c>
      <c r="H13019" s="5" t="s">
        <v>191</v>
      </c>
      <c r="I13019" t="s">
        <v>44</v>
      </c>
      <c r="J13019" t="s">
        <v>313</v>
      </c>
      <c r="K13019">
        <v>50</v>
      </c>
      <c r="L13019" s="5" t="s">
        <v>25133</v>
      </c>
      <c r="M13019" s="5" t="s">
        <v>70</v>
      </c>
      <c r="N13019">
        <v>9</v>
      </c>
      <c r="O13019" t="s">
        <v>78</v>
      </c>
      <c r="P13019" s="1">
        <v>45550</v>
      </c>
      <c r="Q13019" s="1">
        <v>45591</v>
      </c>
      <c r="R13019">
        <v>2138</v>
      </c>
      <c r="S13019" s="4">
        <v>9.3000000000000007</v>
      </c>
      <c r="T13019" t="s">
        <v>89</v>
      </c>
    </row>
    <row r="13020" spans="1:20" x14ac:dyDescent="0.35">
      <c r="A13020" t="s">
        <v>25134</v>
      </c>
      <c r="B13020" s="5" t="s">
        <v>57</v>
      </c>
      <c r="C13020" s="6">
        <v>70395</v>
      </c>
      <c r="D13020" t="s">
        <v>65</v>
      </c>
      <c r="E13020">
        <v>91514</v>
      </c>
      <c r="F13020" s="5" t="s">
        <v>58</v>
      </c>
      <c r="G13020" s="5" t="s">
        <v>24</v>
      </c>
      <c r="H13020" s="5" t="s">
        <v>67</v>
      </c>
      <c r="I13020" t="s">
        <v>26</v>
      </c>
      <c r="J13020" t="s">
        <v>67</v>
      </c>
      <c r="K13020">
        <v>100</v>
      </c>
      <c r="L13020" s="5" t="s">
        <v>25135</v>
      </c>
      <c r="M13020" s="5" t="s">
        <v>37</v>
      </c>
      <c r="N13020">
        <v>0</v>
      </c>
      <c r="O13020" t="s">
        <v>141</v>
      </c>
      <c r="P13020" s="1">
        <v>45656</v>
      </c>
      <c r="Q13020" s="1">
        <v>45677</v>
      </c>
      <c r="R13020">
        <v>1089</v>
      </c>
      <c r="S13020" s="4">
        <v>5.6</v>
      </c>
      <c r="T13020" t="s">
        <v>95</v>
      </c>
    </row>
    <row r="13021" spans="1:20" x14ac:dyDescent="0.35">
      <c r="A13021" t="s">
        <v>25136</v>
      </c>
      <c r="B13021" s="5" t="s">
        <v>100</v>
      </c>
      <c r="C13021" s="6">
        <v>53458</v>
      </c>
      <c r="D13021" t="s">
        <v>41</v>
      </c>
      <c r="E13021">
        <v>45439</v>
      </c>
      <c r="F13021" s="5" t="s">
        <v>58</v>
      </c>
      <c r="G13021" s="5" t="s">
        <v>59</v>
      </c>
      <c r="H13021" s="5" t="s">
        <v>151</v>
      </c>
      <c r="I13021" t="s">
        <v>44</v>
      </c>
      <c r="J13021" t="s">
        <v>151</v>
      </c>
      <c r="K13021">
        <v>50</v>
      </c>
      <c r="L13021" s="5" t="s">
        <v>25137</v>
      </c>
      <c r="M13021" s="5" t="s">
        <v>28</v>
      </c>
      <c r="N13021">
        <v>0</v>
      </c>
      <c r="O13021" t="s">
        <v>167</v>
      </c>
      <c r="P13021" s="1">
        <v>45462</v>
      </c>
      <c r="Q13021" s="1">
        <v>45488</v>
      </c>
      <c r="R13021">
        <v>1120</v>
      </c>
      <c r="S13021" s="4">
        <v>8.6</v>
      </c>
      <c r="T13021" t="s">
        <v>210</v>
      </c>
    </row>
    <row r="13022" spans="1:20" x14ac:dyDescent="0.35">
      <c r="A13022" t="s">
        <v>25138</v>
      </c>
      <c r="B13022" s="5" t="s">
        <v>28802</v>
      </c>
      <c r="C13022" s="6">
        <v>28054</v>
      </c>
      <c r="D13022" t="s">
        <v>22</v>
      </c>
      <c r="E13022">
        <v>28054</v>
      </c>
      <c r="F13022" s="5" t="s">
        <v>50</v>
      </c>
      <c r="G13022" s="5" t="s">
        <v>59</v>
      </c>
      <c r="H13022" s="5" t="s">
        <v>116</v>
      </c>
      <c r="I13022" t="s">
        <v>44</v>
      </c>
      <c r="J13022" t="s">
        <v>1192</v>
      </c>
      <c r="K13022">
        <v>0</v>
      </c>
      <c r="L13022" s="5" t="s">
        <v>6060</v>
      </c>
      <c r="M13022" s="5" t="s">
        <v>54</v>
      </c>
      <c r="N13022">
        <v>2</v>
      </c>
      <c r="O13022" t="s">
        <v>71</v>
      </c>
      <c r="P13022" s="1">
        <v>45394</v>
      </c>
      <c r="Q13022" s="1">
        <v>45439</v>
      </c>
      <c r="R13022">
        <v>530</v>
      </c>
      <c r="S13022" s="4">
        <v>6.3</v>
      </c>
      <c r="T13022" t="s">
        <v>103</v>
      </c>
    </row>
    <row r="13023" spans="1:20" x14ac:dyDescent="0.35">
      <c r="A13023" t="s">
        <v>25139</v>
      </c>
      <c r="B13023" s="5" t="s">
        <v>32</v>
      </c>
      <c r="C13023" s="6">
        <v>162934</v>
      </c>
      <c r="D13023" t="s">
        <v>41</v>
      </c>
      <c r="E13023">
        <v>138494</v>
      </c>
      <c r="F13023" s="5" t="s">
        <v>66</v>
      </c>
      <c r="G13023" s="5" t="s">
        <v>42</v>
      </c>
      <c r="H13023" s="5" t="s">
        <v>43</v>
      </c>
      <c r="I13023" t="s">
        <v>35</v>
      </c>
      <c r="J13023" t="s">
        <v>299</v>
      </c>
      <c r="K13023">
        <v>0</v>
      </c>
      <c r="L13023" s="5" t="s">
        <v>25140</v>
      </c>
      <c r="M13023" s="5" t="s">
        <v>70</v>
      </c>
      <c r="N13023">
        <v>7</v>
      </c>
      <c r="O13023" t="s">
        <v>29</v>
      </c>
      <c r="P13023" s="1">
        <v>45553</v>
      </c>
      <c r="Q13023" s="1">
        <v>45595</v>
      </c>
      <c r="R13023">
        <v>2064</v>
      </c>
      <c r="S13023" s="4">
        <v>7.5</v>
      </c>
      <c r="T13023" t="s">
        <v>136</v>
      </c>
    </row>
    <row r="13024" spans="1:20" x14ac:dyDescent="0.35">
      <c r="A13024" t="s">
        <v>25141</v>
      </c>
      <c r="B13024" s="5" t="s">
        <v>217</v>
      </c>
      <c r="C13024" s="6">
        <v>111667</v>
      </c>
      <c r="D13024" t="s">
        <v>22</v>
      </c>
      <c r="E13024">
        <v>111667</v>
      </c>
      <c r="F13024" s="5" t="s">
        <v>50</v>
      </c>
      <c r="G13024" s="5" t="s">
        <v>51</v>
      </c>
      <c r="H13024" s="5" t="s">
        <v>68</v>
      </c>
      <c r="I13024" t="s">
        <v>35</v>
      </c>
      <c r="J13024" t="s">
        <v>68</v>
      </c>
      <c r="K13024">
        <v>0</v>
      </c>
      <c r="L13024" s="5" t="s">
        <v>25142</v>
      </c>
      <c r="M13024" s="5" t="s">
        <v>28</v>
      </c>
      <c r="N13024">
        <v>3</v>
      </c>
      <c r="O13024" t="s">
        <v>29</v>
      </c>
      <c r="P13024" s="1">
        <v>45663</v>
      </c>
      <c r="Q13024" s="1">
        <v>45713</v>
      </c>
      <c r="R13024">
        <v>1817</v>
      </c>
      <c r="S13024" s="4">
        <v>9.1</v>
      </c>
      <c r="T13024" t="s">
        <v>210</v>
      </c>
    </row>
    <row r="13025" spans="1:20" x14ac:dyDescent="0.35">
      <c r="A13025" t="s">
        <v>25143</v>
      </c>
      <c r="B13025" s="5" t="s">
        <v>145</v>
      </c>
      <c r="C13025" s="6">
        <v>219405</v>
      </c>
      <c r="D13025" t="s">
        <v>41</v>
      </c>
      <c r="E13025">
        <v>186494</v>
      </c>
      <c r="F13025" s="5" t="s">
        <v>23</v>
      </c>
      <c r="G13025" s="5" t="s">
        <v>51</v>
      </c>
      <c r="H13025" s="5" t="s">
        <v>126</v>
      </c>
      <c r="I13025" t="s">
        <v>35</v>
      </c>
      <c r="J13025" t="s">
        <v>126</v>
      </c>
      <c r="K13025">
        <v>0</v>
      </c>
      <c r="L13025" s="5" t="s">
        <v>25144</v>
      </c>
      <c r="M13025" s="5" t="s">
        <v>70</v>
      </c>
      <c r="N13025">
        <v>14</v>
      </c>
      <c r="O13025" t="s">
        <v>46</v>
      </c>
      <c r="P13025" s="1">
        <v>45356</v>
      </c>
      <c r="Q13025" s="1">
        <v>45410</v>
      </c>
      <c r="R13025">
        <v>1117</v>
      </c>
      <c r="S13025" s="4">
        <v>6.1</v>
      </c>
      <c r="T13025" t="s">
        <v>153</v>
      </c>
    </row>
    <row r="13026" spans="1:20" x14ac:dyDescent="0.35">
      <c r="A13026" t="s">
        <v>25145</v>
      </c>
      <c r="B13026" s="5" t="s">
        <v>145</v>
      </c>
      <c r="C13026" s="6">
        <v>111552</v>
      </c>
      <c r="D13026" t="s">
        <v>22</v>
      </c>
      <c r="E13026">
        <v>111552</v>
      </c>
      <c r="F13026" s="5" t="s">
        <v>50</v>
      </c>
      <c r="G13026" s="5" t="s">
        <v>51</v>
      </c>
      <c r="H13026" s="5" t="s">
        <v>25</v>
      </c>
      <c r="I13026" t="s">
        <v>35</v>
      </c>
      <c r="J13026" t="s">
        <v>25</v>
      </c>
      <c r="K13026">
        <v>50</v>
      </c>
      <c r="L13026" s="5" t="s">
        <v>3387</v>
      </c>
      <c r="M13026" s="5" t="s">
        <v>37</v>
      </c>
      <c r="N13026">
        <v>2</v>
      </c>
      <c r="O13026" t="s">
        <v>46</v>
      </c>
      <c r="P13026" s="1">
        <v>45427</v>
      </c>
      <c r="Q13026" s="1">
        <v>45454</v>
      </c>
      <c r="R13026">
        <v>841</v>
      </c>
      <c r="S13026" s="4">
        <v>6.9</v>
      </c>
      <c r="T13026" t="s">
        <v>63</v>
      </c>
    </row>
    <row r="13027" spans="1:20" x14ac:dyDescent="0.35">
      <c r="A13027" t="s">
        <v>25146</v>
      </c>
      <c r="B13027" s="5" t="s">
        <v>73</v>
      </c>
      <c r="C13027" s="6">
        <v>123560</v>
      </c>
      <c r="D13027" t="s">
        <v>22</v>
      </c>
      <c r="E13027">
        <v>123560</v>
      </c>
      <c r="F13027" s="5" t="s">
        <v>50</v>
      </c>
      <c r="G13027" s="5" t="s">
        <v>24</v>
      </c>
      <c r="H13027" s="5" t="s">
        <v>68</v>
      </c>
      <c r="I13027" t="s">
        <v>35</v>
      </c>
      <c r="J13027" t="s">
        <v>68</v>
      </c>
      <c r="K13027">
        <v>100</v>
      </c>
      <c r="L13027" s="5" t="s">
        <v>25147</v>
      </c>
      <c r="M13027" s="5" t="s">
        <v>28</v>
      </c>
      <c r="N13027">
        <v>2</v>
      </c>
      <c r="O13027" t="s">
        <v>147</v>
      </c>
      <c r="P13027" s="1">
        <v>45406</v>
      </c>
      <c r="Q13027" s="1">
        <v>45421</v>
      </c>
      <c r="R13027">
        <v>2045</v>
      </c>
      <c r="S13027" s="4">
        <v>7.7</v>
      </c>
      <c r="T13027" t="s">
        <v>243</v>
      </c>
    </row>
    <row r="13028" spans="1:20" x14ac:dyDescent="0.35">
      <c r="A13028" t="s">
        <v>25148</v>
      </c>
      <c r="B13028" s="5" t="s">
        <v>162</v>
      </c>
      <c r="C13028" s="6">
        <v>304170</v>
      </c>
      <c r="D13028" t="s">
        <v>22</v>
      </c>
      <c r="E13028">
        <v>304170</v>
      </c>
      <c r="F13028" s="5" t="s">
        <v>23</v>
      </c>
      <c r="G13028" s="5" t="s">
        <v>42</v>
      </c>
      <c r="H13028" s="5" t="s">
        <v>68</v>
      </c>
      <c r="I13028" t="s">
        <v>26</v>
      </c>
      <c r="J13028" t="s">
        <v>491</v>
      </c>
      <c r="K13028">
        <v>50</v>
      </c>
      <c r="L13028" s="5" t="s">
        <v>25149</v>
      </c>
      <c r="M13028" s="5" t="s">
        <v>28</v>
      </c>
      <c r="N13028">
        <v>17</v>
      </c>
      <c r="O13028" t="s">
        <v>172</v>
      </c>
      <c r="P13028" s="1">
        <v>45410</v>
      </c>
      <c r="Q13028" s="1">
        <v>45460</v>
      </c>
      <c r="R13028">
        <v>1464</v>
      </c>
      <c r="S13028" s="4">
        <v>8.9</v>
      </c>
      <c r="T13028" t="s">
        <v>277</v>
      </c>
    </row>
    <row r="13029" spans="1:20" x14ac:dyDescent="0.35">
      <c r="A13029" t="s">
        <v>25150</v>
      </c>
      <c r="B13029" s="5" t="s">
        <v>28801</v>
      </c>
      <c r="C13029" s="6">
        <v>151323</v>
      </c>
      <c r="D13029" t="s">
        <v>22</v>
      </c>
      <c r="E13029">
        <v>151323</v>
      </c>
      <c r="F13029" s="5" t="s">
        <v>23</v>
      </c>
      <c r="G13029" s="5" t="s">
        <v>51</v>
      </c>
      <c r="H13029" s="5" t="s">
        <v>165</v>
      </c>
      <c r="I13029" t="s">
        <v>35</v>
      </c>
      <c r="J13029" t="s">
        <v>165</v>
      </c>
      <c r="K13029">
        <v>0</v>
      </c>
      <c r="L13029" s="5" t="s">
        <v>25151</v>
      </c>
      <c r="M13029" s="5" t="s">
        <v>54</v>
      </c>
      <c r="N13029">
        <v>10</v>
      </c>
      <c r="O13029" t="s">
        <v>147</v>
      </c>
      <c r="P13029" s="1">
        <v>45610</v>
      </c>
      <c r="Q13029" s="1">
        <v>45670</v>
      </c>
      <c r="R13029">
        <v>1035</v>
      </c>
      <c r="S13029" s="4">
        <v>5.6</v>
      </c>
      <c r="T13029" t="s">
        <v>243</v>
      </c>
    </row>
    <row r="13030" spans="1:20" x14ac:dyDescent="0.35">
      <c r="A13030" t="s">
        <v>25152</v>
      </c>
      <c r="B13030" s="5" t="s">
        <v>32</v>
      </c>
      <c r="C13030" s="6">
        <v>57091</v>
      </c>
      <c r="D13030" t="s">
        <v>22</v>
      </c>
      <c r="E13030">
        <v>57091</v>
      </c>
      <c r="F13030" s="5" t="s">
        <v>58</v>
      </c>
      <c r="G13030" s="5" t="s">
        <v>59</v>
      </c>
      <c r="H13030" s="5" t="s">
        <v>101</v>
      </c>
      <c r="I13030" t="s">
        <v>44</v>
      </c>
      <c r="J13030" t="s">
        <v>101</v>
      </c>
      <c r="K13030">
        <v>50</v>
      </c>
      <c r="L13030" s="5" t="s">
        <v>25153</v>
      </c>
      <c r="M13030" s="5" t="s">
        <v>54</v>
      </c>
      <c r="N13030">
        <v>1</v>
      </c>
      <c r="O13030" t="s">
        <v>78</v>
      </c>
      <c r="P13030" s="1">
        <v>45364</v>
      </c>
      <c r="Q13030" s="1">
        <v>45433</v>
      </c>
      <c r="R13030">
        <v>2015</v>
      </c>
      <c r="S13030" s="4">
        <v>7.2</v>
      </c>
      <c r="T13030" t="s">
        <v>243</v>
      </c>
    </row>
    <row r="13031" spans="1:20" x14ac:dyDescent="0.35">
      <c r="A13031" t="s">
        <v>25154</v>
      </c>
      <c r="B13031" s="5" t="s">
        <v>28802</v>
      </c>
      <c r="C13031" s="6">
        <v>160113</v>
      </c>
      <c r="D13031" t="s">
        <v>22</v>
      </c>
      <c r="E13031">
        <v>160113</v>
      </c>
      <c r="F13031" s="5" t="s">
        <v>66</v>
      </c>
      <c r="G13031" s="5" t="s">
        <v>51</v>
      </c>
      <c r="H13031" s="5" t="s">
        <v>52</v>
      </c>
      <c r="I13031" t="s">
        <v>35</v>
      </c>
      <c r="J13031" t="s">
        <v>52</v>
      </c>
      <c r="K13031">
        <v>0</v>
      </c>
      <c r="L13031" s="5" t="s">
        <v>25155</v>
      </c>
      <c r="M13031" s="5" t="s">
        <v>28</v>
      </c>
      <c r="N13031">
        <v>6</v>
      </c>
      <c r="O13031" t="s">
        <v>131</v>
      </c>
      <c r="P13031" s="1">
        <v>45537</v>
      </c>
      <c r="Q13031" s="1">
        <v>45560</v>
      </c>
      <c r="R13031">
        <v>1518</v>
      </c>
      <c r="S13031" s="4">
        <v>5.5</v>
      </c>
      <c r="T13031" t="s">
        <v>118</v>
      </c>
    </row>
    <row r="13032" spans="1:20" x14ac:dyDescent="0.35">
      <c r="A13032" t="s">
        <v>25156</v>
      </c>
      <c r="B13032" s="5" t="s">
        <v>73</v>
      </c>
      <c r="C13032" s="6">
        <v>69137</v>
      </c>
      <c r="D13032" t="s">
        <v>33</v>
      </c>
      <c r="E13032">
        <v>7605070</v>
      </c>
      <c r="F13032" s="5" t="s">
        <v>58</v>
      </c>
      <c r="G13032" s="5" t="s">
        <v>24</v>
      </c>
      <c r="H13032" s="5" t="s">
        <v>34</v>
      </c>
      <c r="I13032" t="s">
        <v>35</v>
      </c>
      <c r="J13032" t="s">
        <v>34</v>
      </c>
      <c r="K13032">
        <v>50</v>
      </c>
      <c r="L13032" s="5" t="s">
        <v>25157</v>
      </c>
      <c r="M13032" s="5" t="s">
        <v>54</v>
      </c>
      <c r="N13032">
        <v>0</v>
      </c>
      <c r="O13032" t="s">
        <v>85</v>
      </c>
      <c r="P13032" s="1">
        <v>45358</v>
      </c>
      <c r="Q13032" s="1">
        <v>45427</v>
      </c>
      <c r="R13032">
        <v>1334</v>
      </c>
      <c r="S13032" s="4">
        <v>5.5</v>
      </c>
      <c r="T13032" t="s">
        <v>153</v>
      </c>
    </row>
    <row r="13033" spans="1:20" x14ac:dyDescent="0.35">
      <c r="A13033" t="s">
        <v>25158</v>
      </c>
      <c r="B13033" s="5" t="s">
        <v>49</v>
      </c>
      <c r="C13033" s="6">
        <v>52465</v>
      </c>
      <c r="D13033" t="s">
        <v>81</v>
      </c>
      <c r="E13033">
        <v>70828</v>
      </c>
      <c r="F13033" s="5" t="s">
        <v>58</v>
      </c>
      <c r="G13033" s="5" t="s">
        <v>51</v>
      </c>
      <c r="H13033" s="5" t="s">
        <v>82</v>
      </c>
      <c r="I13033" t="s">
        <v>44</v>
      </c>
      <c r="J13033" t="s">
        <v>75</v>
      </c>
      <c r="K13033">
        <v>100</v>
      </c>
      <c r="L13033" s="5" t="s">
        <v>25159</v>
      </c>
      <c r="M13033" s="5" t="s">
        <v>54</v>
      </c>
      <c r="N13033">
        <v>0</v>
      </c>
      <c r="O13033" t="s">
        <v>29</v>
      </c>
      <c r="P13033" s="1">
        <v>45700</v>
      </c>
      <c r="Q13033" s="1">
        <v>45723</v>
      </c>
      <c r="R13033">
        <v>1863</v>
      </c>
      <c r="S13033" s="4">
        <v>7.9</v>
      </c>
      <c r="T13033" t="s">
        <v>30</v>
      </c>
    </row>
    <row r="13034" spans="1:20" x14ac:dyDescent="0.35">
      <c r="A13034" t="s">
        <v>25160</v>
      </c>
      <c r="B13034" s="5" t="s">
        <v>28800</v>
      </c>
      <c r="C13034" s="6">
        <v>74221</v>
      </c>
      <c r="D13034" t="s">
        <v>33</v>
      </c>
      <c r="E13034">
        <v>8164310</v>
      </c>
      <c r="F13034" s="5" t="s">
        <v>50</v>
      </c>
      <c r="G13034" s="5" t="s">
        <v>59</v>
      </c>
      <c r="H13034" s="5" t="s">
        <v>34</v>
      </c>
      <c r="I13034" t="s">
        <v>44</v>
      </c>
      <c r="J13034" t="s">
        <v>34</v>
      </c>
      <c r="K13034">
        <v>100</v>
      </c>
      <c r="L13034" s="5" t="s">
        <v>785</v>
      </c>
      <c r="M13034" s="5" t="s">
        <v>28</v>
      </c>
      <c r="N13034">
        <v>4</v>
      </c>
      <c r="O13034" t="s">
        <v>167</v>
      </c>
      <c r="P13034" s="1">
        <v>45705</v>
      </c>
      <c r="Q13034" s="1">
        <v>45749</v>
      </c>
      <c r="R13034">
        <v>1139</v>
      </c>
      <c r="S13034" s="4">
        <v>5.2</v>
      </c>
      <c r="T13034" t="s">
        <v>79</v>
      </c>
    </row>
    <row r="13035" spans="1:20" x14ac:dyDescent="0.35">
      <c r="A13035" t="s">
        <v>25161</v>
      </c>
      <c r="B13035" s="5" t="s">
        <v>57</v>
      </c>
      <c r="C13035" s="6">
        <v>73237</v>
      </c>
      <c r="D13035" t="s">
        <v>22</v>
      </c>
      <c r="E13035">
        <v>73237</v>
      </c>
      <c r="F13035" s="5" t="s">
        <v>50</v>
      </c>
      <c r="G13035" s="5" t="s">
        <v>59</v>
      </c>
      <c r="H13035" s="5" t="s">
        <v>129</v>
      </c>
      <c r="I13035" t="s">
        <v>44</v>
      </c>
      <c r="J13035" t="s">
        <v>129</v>
      </c>
      <c r="K13035">
        <v>50</v>
      </c>
      <c r="L13035" s="5" t="s">
        <v>3518</v>
      </c>
      <c r="M13035" s="5" t="s">
        <v>54</v>
      </c>
      <c r="N13035">
        <v>4</v>
      </c>
      <c r="O13035" t="s">
        <v>147</v>
      </c>
      <c r="P13035" s="1">
        <v>45344</v>
      </c>
      <c r="Q13035" s="1">
        <v>45390</v>
      </c>
      <c r="R13035">
        <v>644</v>
      </c>
      <c r="S13035" s="4">
        <v>5.8</v>
      </c>
      <c r="T13035" t="s">
        <v>47</v>
      </c>
    </row>
    <row r="13036" spans="1:20" x14ac:dyDescent="0.35">
      <c r="A13036" t="s">
        <v>25162</v>
      </c>
      <c r="B13036" s="5" t="s">
        <v>21</v>
      </c>
      <c r="C13036" s="6">
        <v>116610</v>
      </c>
      <c r="D13036" t="s">
        <v>22</v>
      </c>
      <c r="E13036">
        <v>116610</v>
      </c>
      <c r="F13036" s="5" t="s">
        <v>50</v>
      </c>
      <c r="G13036" s="5" t="s">
        <v>59</v>
      </c>
      <c r="H13036" s="5" t="s">
        <v>52</v>
      </c>
      <c r="I13036" t="s">
        <v>35</v>
      </c>
      <c r="J13036" t="s">
        <v>52</v>
      </c>
      <c r="K13036">
        <v>50</v>
      </c>
      <c r="L13036" s="5" t="s">
        <v>4866</v>
      </c>
      <c r="M13036" s="5" t="s">
        <v>54</v>
      </c>
      <c r="N13036">
        <v>2</v>
      </c>
      <c r="O13036" t="s">
        <v>85</v>
      </c>
      <c r="P13036" s="1">
        <v>45460</v>
      </c>
      <c r="Q13036" s="1">
        <v>45514</v>
      </c>
      <c r="R13036">
        <v>2042</v>
      </c>
      <c r="S13036" s="4">
        <v>5.3</v>
      </c>
      <c r="T13036" t="s">
        <v>108</v>
      </c>
    </row>
    <row r="13037" spans="1:20" x14ac:dyDescent="0.35">
      <c r="A13037" t="s">
        <v>25163</v>
      </c>
      <c r="B13037" s="5" t="s">
        <v>28799</v>
      </c>
      <c r="C13037" s="6">
        <v>155471</v>
      </c>
      <c r="D13037" t="s">
        <v>74</v>
      </c>
      <c r="E13037">
        <v>194339</v>
      </c>
      <c r="F13037" s="5" t="s">
        <v>66</v>
      </c>
      <c r="G13037" s="5" t="s">
        <v>24</v>
      </c>
      <c r="H13037" s="5" t="s">
        <v>75</v>
      </c>
      <c r="I13037" t="s">
        <v>35</v>
      </c>
      <c r="J13037" t="s">
        <v>75</v>
      </c>
      <c r="K13037">
        <v>50</v>
      </c>
      <c r="L13037" s="5" t="s">
        <v>25164</v>
      </c>
      <c r="M13037" s="5" t="s">
        <v>37</v>
      </c>
      <c r="N13037">
        <v>8</v>
      </c>
      <c r="O13037" t="s">
        <v>135</v>
      </c>
      <c r="P13037" s="1">
        <v>45651</v>
      </c>
      <c r="Q13037" s="1">
        <v>45674</v>
      </c>
      <c r="R13037">
        <v>1576</v>
      </c>
      <c r="S13037" s="4">
        <v>5.5</v>
      </c>
      <c r="T13037" t="s">
        <v>79</v>
      </c>
    </row>
    <row r="13038" spans="1:20" x14ac:dyDescent="0.35">
      <c r="A13038" t="s">
        <v>25165</v>
      </c>
      <c r="B13038" s="5" t="s">
        <v>57</v>
      </c>
      <c r="C13038" s="6">
        <v>53502</v>
      </c>
      <c r="D13038" t="s">
        <v>22</v>
      </c>
      <c r="E13038">
        <v>53502</v>
      </c>
      <c r="F13038" s="5" t="s">
        <v>66</v>
      </c>
      <c r="G13038" s="5" t="s">
        <v>42</v>
      </c>
      <c r="H13038" s="5" t="s">
        <v>116</v>
      </c>
      <c r="I13038" t="s">
        <v>26</v>
      </c>
      <c r="J13038" t="s">
        <v>52</v>
      </c>
      <c r="K13038">
        <v>0</v>
      </c>
      <c r="L13038" s="5" t="s">
        <v>25166</v>
      </c>
      <c r="M13038" s="5" t="s">
        <v>70</v>
      </c>
      <c r="N13038">
        <v>6</v>
      </c>
      <c r="O13038" t="s">
        <v>88</v>
      </c>
      <c r="P13038" s="1">
        <v>45702</v>
      </c>
      <c r="Q13038" s="1">
        <v>45771</v>
      </c>
      <c r="R13038">
        <v>2130</v>
      </c>
      <c r="S13038" s="4">
        <v>9.6</v>
      </c>
      <c r="T13038" t="s">
        <v>103</v>
      </c>
    </row>
    <row r="13039" spans="1:20" x14ac:dyDescent="0.35">
      <c r="A13039" t="s">
        <v>25167</v>
      </c>
      <c r="B13039" s="5" t="s">
        <v>179</v>
      </c>
      <c r="C13039" s="6">
        <v>174189</v>
      </c>
      <c r="D13039" t="s">
        <v>22</v>
      </c>
      <c r="E13039">
        <v>174189</v>
      </c>
      <c r="F13039" s="5" t="s">
        <v>23</v>
      </c>
      <c r="G13039" s="5" t="s">
        <v>24</v>
      </c>
      <c r="H13039" s="5" t="s">
        <v>129</v>
      </c>
      <c r="I13039" t="s">
        <v>35</v>
      </c>
      <c r="J13039" t="s">
        <v>101</v>
      </c>
      <c r="K13039">
        <v>50</v>
      </c>
      <c r="L13039" s="5" t="s">
        <v>24105</v>
      </c>
      <c r="M13039" s="5" t="s">
        <v>54</v>
      </c>
      <c r="N13039">
        <v>16</v>
      </c>
      <c r="O13039" t="s">
        <v>85</v>
      </c>
      <c r="P13039" s="1">
        <v>45570</v>
      </c>
      <c r="Q13039" s="1">
        <v>45598</v>
      </c>
      <c r="R13039">
        <v>1656</v>
      </c>
      <c r="S13039" s="4">
        <v>8.6999999999999993</v>
      </c>
      <c r="T13039" t="s">
        <v>63</v>
      </c>
    </row>
    <row r="13040" spans="1:20" x14ac:dyDescent="0.35">
      <c r="A13040" t="s">
        <v>25168</v>
      </c>
      <c r="B13040" s="5" t="s">
        <v>91</v>
      </c>
      <c r="C13040" s="6">
        <v>140960</v>
      </c>
      <c r="D13040" t="s">
        <v>65</v>
      </c>
      <c r="E13040">
        <v>183248</v>
      </c>
      <c r="F13040" s="5" t="s">
        <v>66</v>
      </c>
      <c r="G13040" s="5" t="s">
        <v>42</v>
      </c>
      <c r="H13040" s="5" t="s">
        <v>67</v>
      </c>
      <c r="I13040" t="s">
        <v>35</v>
      </c>
      <c r="J13040" t="s">
        <v>67</v>
      </c>
      <c r="K13040">
        <v>0</v>
      </c>
      <c r="L13040" s="5" t="s">
        <v>25169</v>
      </c>
      <c r="M13040" s="5" t="s">
        <v>54</v>
      </c>
      <c r="N13040">
        <v>9</v>
      </c>
      <c r="O13040" t="s">
        <v>62</v>
      </c>
      <c r="P13040" s="1">
        <v>45685</v>
      </c>
      <c r="Q13040" s="1">
        <v>45723</v>
      </c>
      <c r="R13040">
        <v>2233</v>
      </c>
      <c r="S13040" s="4">
        <v>7.5</v>
      </c>
      <c r="T13040" t="s">
        <v>210</v>
      </c>
    </row>
    <row r="13041" spans="1:20" x14ac:dyDescent="0.35">
      <c r="A13041" t="s">
        <v>25170</v>
      </c>
      <c r="B13041" s="5" t="s">
        <v>100</v>
      </c>
      <c r="C13041" s="6">
        <v>65603</v>
      </c>
      <c r="D13041" t="s">
        <v>65</v>
      </c>
      <c r="E13041">
        <v>85284</v>
      </c>
      <c r="F13041" s="5" t="s">
        <v>58</v>
      </c>
      <c r="G13041" s="5" t="s">
        <v>24</v>
      </c>
      <c r="H13041" s="5" t="s">
        <v>67</v>
      </c>
      <c r="I13041" t="s">
        <v>44</v>
      </c>
      <c r="J13041" t="s">
        <v>67</v>
      </c>
      <c r="K13041">
        <v>50</v>
      </c>
      <c r="L13041" s="5" t="s">
        <v>160</v>
      </c>
      <c r="M13041" s="5" t="s">
        <v>28</v>
      </c>
      <c r="N13041">
        <v>0</v>
      </c>
      <c r="O13041" t="s">
        <v>62</v>
      </c>
      <c r="P13041" s="1">
        <v>45505</v>
      </c>
      <c r="Q13041" s="1">
        <v>45525</v>
      </c>
      <c r="R13041">
        <v>1584</v>
      </c>
      <c r="S13041" s="4">
        <v>5.0999999999999996</v>
      </c>
      <c r="T13041" t="s">
        <v>210</v>
      </c>
    </row>
    <row r="13042" spans="1:20" x14ac:dyDescent="0.35">
      <c r="A13042" t="s">
        <v>25171</v>
      </c>
      <c r="B13042" s="5" t="s">
        <v>162</v>
      </c>
      <c r="C13042" s="6">
        <v>280472</v>
      </c>
      <c r="D13042" t="s">
        <v>41</v>
      </c>
      <c r="E13042">
        <v>238401</v>
      </c>
      <c r="F13042" s="5" t="s">
        <v>23</v>
      </c>
      <c r="G13042" s="5" t="s">
        <v>42</v>
      </c>
      <c r="H13042" s="5" t="s">
        <v>126</v>
      </c>
      <c r="I13042" t="s">
        <v>35</v>
      </c>
      <c r="J13042" t="s">
        <v>354</v>
      </c>
      <c r="K13042">
        <v>50</v>
      </c>
      <c r="L13042" s="5" t="s">
        <v>25172</v>
      </c>
      <c r="M13042" s="5" t="s">
        <v>54</v>
      </c>
      <c r="N13042">
        <v>17</v>
      </c>
      <c r="O13042" t="s">
        <v>85</v>
      </c>
      <c r="P13042" s="1">
        <v>45503</v>
      </c>
      <c r="Q13042" s="1">
        <v>45560</v>
      </c>
      <c r="R13042">
        <v>1827</v>
      </c>
      <c r="S13042" s="4">
        <v>6.7</v>
      </c>
      <c r="T13042" t="s">
        <v>108</v>
      </c>
    </row>
    <row r="13043" spans="1:20" x14ac:dyDescent="0.35">
      <c r="A13043" t="s">
        <v>25173</v>
      </c>
      <c r="B13043" s="5" t="s">
        <v>28802</v>
      </c>
      <c r="C13043" s="6">
        <v>194338</v>
      </c>
      <c r="D13043" t="s">
        <v>41</v>
      </c>
      <c r="E13043">
        <v>165187</v>
      </c>
      <c r="F13043" s="5" t="s">
        <v>23</v>
      </c>
      <c r="G13043" s="5" t="s">
        <v>42</v>
      </c>
      <c r="H13043" s="5" t="s">
        <v>43</v>
      </c>
      <c r="I13043" t="s">
        <v>35</v>
      </c>
      <c r="J13043" t="s">
        <v>299</v>
      </c>
      <c r="K13043">
        <v>100</v>
      </c>
      <c r="L13043" s="5" t="s">
        <v>25174</v>
      </c>
      <c r="M13043" s="5" t="s">
        <v>70</v>
      </c>
      <c r="N13043">
        <v>17</v>
      </c>
      <c r="O13043" t="s">
        <v>172</v>
      </c>
      <c r="P13043" s="1">
        <v>45688</v>
      </c>
      <c r="Q13043" s="1">
        <v>45736</v>
      </c>
      <c r="R13043">
        <v>2167</v>
      </c>
      <c r="S13043" s="4">
        <v>5.9</v>
      </c>
      <c r="T13043" t="s">
        <v>153</v>
      </c>
    </row>
    <row r="13044" spans="1:20" x14ac:dyDescent="0.35">
      <c r="A13044" t="s">
        <v>25175</v>
      </c>
      <c r="B13044" s="5" t="s">
        <v>179</v>
      </c>
      <c r="C13044" s="6">
        <v>162690</v>
      </c>
      <c r="D13044" t="s">
        <v>22</v>
      </c>
      <c r="E13044">
        <v>162690</v>
      </c>
      <c r="F13044" s="5" t="s">
        <v>50</v>
      </c>
      <c r="G13044" s="5" t="s">
        <v>51</v>
      </c>
      <c r="H13044" s="5" t="s">
        <v>68</v>
      </c>
      <c r="I13044" t="s">
        <v>35</v>
      </c>
      <c r="J13044" t="s">
        <v>68</v>
      </c>
      <c r="K13044">
        <v>50</v>
      </c>
      <c r="L13044" s="5" t="s">
        <v>25176</v>
      </c>
      <c r="M13044" s="5" t="s">
        <v>28</v>
      </c>
      <c r="N13044">
        <v>3</v>
      </c>
      <c r="O13044" t="s">
        <v>141</v>
      </c>
      <c r="P13044" s="1">
        <v>45755</v>
      </c>
      <c r="Q13044" s="1">
        <v>45826</v>
      </c>
      <c r="R13044">
        <v>2084</v>
      </c>
      <c r="S13044" s="4">
        <v>6.3</v>
      </c>
      <c r="T13044" t="s">
        <v>30</v>
      </c>
    </row>
    <row r="13045" spans="1:20" x14ac:dyDescent="0.35">
      <c r="A13045" t="s">
        <v>25177</v>
      </c>
      <c r="B13045" s="5" t="s">
        <v>28800</v>
      </c>
      <c r="C13045" s="6">
        <v>178197</v>
      </c>
      <c r="D13045" t="s">
        <v>22</v>
      </c>
      <c r="E13045">
        <v>178197</v>
      </c>
      <c r="F13045" s="5" t="s">
        <v>66</v>
      </c>
      <c r="G13045" s="5" t="s">
        <v>24</v>
      </c>
      <c r="H13045" s="5" t="s">
        <v>97</v>
      </c>
      <c r="I13045" t="s">
        <v>26</v>
      </c>
      <c r="J13045" t="s">
        <v>359</v>
      </c>
      <c r="K13045">
        <v>0</v>
      </c>
      <c r="L13045" s="5" t="s">
        <v>7985</v>
      </c>
      <c r="M13045" s="5" t="s">
        <v>70</v>
      </c>
      <c r="N13045">
        <v>7</v>
      </c>
      <c r="O13045" t="s">
        <v>147</v>
      </c>
      <c r="P13045" s="1">
        <v>45441</v>
      </c>
      <c r="Q13045" s="1">
        <v>45480</v>
      </c>
      <c r="R13045">
        <v>2093</v>
      </c>
      <c r="S13045" s="4">
        <v>8.1</v>
      </c>
      <c r="T13045" t="s">
        <v>55</v>
      </c>
    </row>
    <row r="13046" spans="1:20" x14ac:dyDescent="0.35">
      <c r="A13046" t="s">
        <v>25178</v>
      </c>
      <c r="B13046" s="5" t="s">
        <v>28800</v>
      </c>
      <c r="C13046" s="6">
        <v>75976</v>
      </c>
      <c r="D13046" t="s">
        <v>22</v>
      </c>
      <c r="E13046">
        <v>75976</v>
      </c>
      <c r="F13046" s="5" t="s">
        <v>23</v>
      </c>
      <c r="G13046" s="5" t="s">
        <v>51</v>
      </c>
      <c r="H13046" s="5" t="s">
        <v>157</v>
      </c>
      <c r="I13046" t="s">
        <v>44</v>
      </c>
      <c r="J13046" t="s">
        <v>157</v>
      </c>
      <c r="K13046">
        <v>100</v>
      </c>
      <c r="L13046" s="5" t="s">
        <v>10011</v>
      </c>
      <c r="M13046" s="5" t="s">
        <v>37</v>
      </c>
      <c r="N13046">
        <v>15</v>
      </c>
      <c r="O13046" t="s">
        <v>29</v>
      </c>
      <c r="P13046" s="1">
        <v>45428</v>
      </c>
      <c r="Q13046" s="1">
        <v>45501</v>
      </c>
      <c r="R13046">
        <v>1108</v>
      </c>
      <c r="S13046" s="4">
        <v>6</v>
      </c>
      <c r="T13046" t="s">
        <v>95</v>
      </c>
    </row>
    <row r="13047" spans="1:20" x14ac:dyDescent="0.35">
      <c r="A13047" t="s">
        <v>25179</v>
      </c>
      <c r="B13047" s="5" t="s">
        <v>91</v>
      </c>
      <c r="C13047" s="6">
        <v>129457</v>
      </c>
      <c r="D13047" t="s">
        <v>33</v>
      </c>
      <c r="E13047">
        <v>14240270</v>
      </c>
      <c r="F13047" s="5" t="s">
        <v>66</v>
      </c>
      <c r="G13047" s="5" t="s">
        <v>42</v>
      </c>
      <c r="H13047" s="5" t="s">
        <v>34</v>
      </c>
      <c r="I13047" t="s">
        <v>44</v>
      </c>
      <c r="J13047" t="s">
        <v>192</v>
      </c>
      <c r="K13047">
        <v>0</v>
      </c>
      <c r="L13047" s="5" t="s">
        <v>25180</v>
      </c>
      <c r="M13047" s="5" t="s">
        <v>28</v>
      </c>
      <c r="N13047">
        <v>8</v>
      </c>
      <c r="O13047" t="s">
        <v>131</v>
      </c>
      <c r="P13047" s="1">
        <v>45295</v>
      </c>
      <c r="Q13047" s="1">
        <v>45317</v>
      </c>
      <c r="R13047">
        <v>1084</v>
      </c>
      <c r="S13047" s="4">
        <v>9.9</v>
      </c>
      <c r="T13047" t="s">
        <v>63</v>
      </c>
    </row>
    <row r="13048" spans="1:20" x14ac:dyDescent="0.35">
      <c r="A13048" t="s">
        <v>25181</v>
      </c>
      <c r="B13048" s="5" t="s">
        <v>174</v>
      </c>
      <c r="C13048" s="6">
        <v>116495</v>
      </c>
      <c r="D13048" t="s">
        <v>74</v>
      </c>
      <c r="E13048">
        <v>145619</v>
      </c>
      <c r="F13048" s="5" t="s">
        <v>23</v>
      </c>
      <c r="G13048" s="5" t="s">
        <v>51</v>
      </c>
      <c r="H13048" s="5" t="s">
        <v>75</v>
      </c>
      <c r="I13048" t="s">
        <v>44</v>
      </c>
      <c r="J13048" t="s">
        <v>75</v>
      </c>
      <c r="K13048">
        <v>50</v>
      </c>
      <c r="L13048" s="5" t="s">
        <v>25182</v>
      </c>
      <c r="M13048" s="5" t="s">
        <v>37</v>
      </c>
      <c r="N13048">
        <v>16</v>
      </c>
      <c r="O13048" t="s">
        <v>85</v>
      </c>
      <c r="P13048" s="1">
        <v>45696</v>
      </c>
      <c r="Q13048" s="1">
        <v>45747</v>
      </c>
      <c r="R13048">
        <v>1552</v>
      </c>
      <c r="S13048" s="4">
        <v>9.1999999999999993</v>
      </c>
      <c r="T13048" t="s">
        <v>136</v>
      </c>
    </row>
    <row r="13049" spans="1:20" x14ac:dyDescent="0.35">
      <c r="A13049" t="s">
        <v>25183</v>
      </c>
      <c r="B13049" s="5" t="s">
        <v>32</v>
      </c>
      <c r="C13049" s="6">
        <v>148839</v>
      </c>
      <c r="D13049" t="s">
        <v>22</v>
      </c>
      <c r="E13049">
        <v>148839</v>
      </c>
      <c r="F13049" s="5" t="s">
        <v>23</v>
      </c>
      <c r="G13049" s="5" t="s">
        <v>24</v>
      </c>
      <c r="H13049" s="5" t="s">
        <v>25</v>
      </c>
      <c r="I13049" t="s">
        <v>44</v>
      </c>
      <c r="J13049" t="s">
        <v>25</v>
      </c>
      <c r="K13049">
        <v>0</v>
      </c>
      <c r="L13049" s="5" t="s">
        <v>25184</v>
      </c>
      <c r="M13049" s="5" t="s">
        <v>37</v>
      </c>
      <c r="N13049">
        <v>17</v>
      </c>
      <c r="O13049" t="s">
        <v>147</v>
      </c>
      <c r="P13049" s="1">
        <v>45368</v>
      </c>
      <c r="Q13049" s="1">
        <v>45385</v>
      </c>
      <c r="R13049">
        <v>1358</v>
      </c>
      <c r="S13049" s="4">
        <v>5.5</v>
      </c>
      <c r="T13049" t="s">
        <v>89</v>
      </c>
    </row>
    <row r="13050" spans="1:20" x14ac:dyDescent="0.35">
      <c r="A13050" t="s">
        <v>25185</v>
      </c>
      <c r="B13050" s="5" t="s">
        <v>28802</v>
      </c>
      <c r="C13050" s="6">
        <v>123589</v>
      </c>
      <c r="D13050" t="s">
        <v>120</v>
      </c>
      <c r="E13050">
        <v>111230</v>
      </c>
      <c r="F13050" s="5" t="s">
        <v>50</v>
      </c>
      <c r="G13050" s="5" t="s">
        <v>42</v>
      </c>
      <c r="H13050" s="5" t="s">
        <v>121</v>
      </c>
      <c r="I13050" t="s">
        <v>26</v>
      </c>
      <c r="J13050" t="s">
        <v>129</v>
      </c>
      <c r="K13050">
        <v>50</v>
      </c>
      <c r="L13050" s="5" t="s">
        <v>25186</v>
      </c>
      <c r="M13050" s="5" t="s">
        <v>54</v>
      </c>
      <c r="N13050">
        <v>3</v>
      </c>
      <c r="O13050" t="s">
        <v>88</v>
      </c>
      <c r="P13050" s="1">
        <v>45468</v>
      </c>
      <c r="Q13050" s="1">
        <v>45526</v>
      </c>
      <c r="R13050">
        <v>1871</v>
      </c>
      <c r="S13050" s="4">
        <v>9.6999999999999993</v>
      </c>
      <c r="T13050" t="s">
        <v>63</v>
      </c>
    </row>
    <row r="13051" spans="1:20" x14ac:dyDescent="0.35">
      <c r="A13051" t="s">
        <v>25187</v>
      </c>
      <c r="B13051" s="5" t="s">
        <v>100</v>
      </c>
      <c r="C13051" s="6">
        <v>83978</v>
      </c>
      <c r="D13051" t="s">
        <v>41</v>
      </c>
      <c r="E13051">
        <v>71381</v>
      </c>
      <c r="F13051" s="5" t="s">
        <v>58</v>
      </c>
      <c r="G13051" s="5" t="s">
        <v>59</v>
      </c>
      <c r="H13051" s="5" t="s">
        <v>60</v>
      </c>
      <c r="I13051" t="s">
        <v>35</v>
      </c>
      <c r="J13051" t="s">
        <v>60</v>
      </c>
      <c r="K13051">
        <v>50</v>
      </c>
      <c r="L13051" s="5" t="s">
        <v>25188</v>
      </c>
      <c r="M13051" s="5" t="s">
        <v>54</v>
      </c>
      <c r="N13051">
        <v>1</v>
      </c>
      <c r="O13051" t="s">
        <v>141</v>
      </c>
      <c r="P13051" s="1">
        <v>45614</v>
      </c>
      <c r="Q13051" s="1">
        <v>45647</v>
      </c>
      <c r="R13051">
        <v>1434</v>
      </c>
      <c r="S13051" s="4">
        <v>9.3000000000000007</v>
      </c>
      <c r="T13051" t="s">
        <v>243</v>
      </c>
    </row>
    <row r="13052" spans="1:20" x14ac:dyDescent="0.35">
      <c r="A13052" t="s">
        <v>25189</v>
      </c>
      <c r="B13052" s="5" t="s">
        <v>105</v>
      </c>
      <c r="C13052" s="6">
        <v>66441</v>
      </c>
      <c r="D13052" t="s">
        <v>41</v>
      </c>
      <c r="E13052">
        <v>56475</v>
      </c>
      <c r="F13052" s="5" t="s">
        <v>58</v>
      </c>
      <c r="G13052" s="5" t="s">
        <v>24</v>
      </c>
      <c r="H13052" s="5" t="s">
        <v>43</v>
      </c>
      <c r="I13052" t="s">
        <v>35</v>
      </c>
      <c r="J13052" t="s">
        <v>43</v>
      </c>
      <c r="K13052">
        <v>50</v>
      </c>
      <c r="L13052" s="5" t="s">
        <v>25190</v>
      </c>
      <c r="M13052" s="5" t="s">
        <v>54</v>
      </c>
      <c r="N13052">
        <v>0</v>
      </c>
      <c r="O13052" t="s">
        <v>78</v>
      </c>
      <c r="P13052" s="1">
        <v>45532</v>
      </c>
      <c r="Q13052" s="1">
        <v>45578</v>
      </c>
      <c r="R13052">
        <v>1565</v>
      </c>
      <c r="S13052" s="4">
        <v>6.3</v>
      </c>
      <c r="T13052" t="s">
        <v>30</v>
      </c>
    </row>
    <row r="13053" spans="1:20" x14ac:dyDescent="0.35">
      <c r="A13053" t="s">
        <v>25191</v>
      </c>
      <c r="B13053" s="5" t="s">
        <v>28800</v>
      </c>
      <c r="C13053" s="6">
        <v>282786</v>
      </c>
      <c r="D13053" t="s">
        <v>41</v>
      </c>
      <c r="E13053">
        <v>240368</v>
      </c>
      <c r="F13053" s="5" t="s">
        <v>23</v>
      </c>
      <c r="G13053" s="5" t="s">
        <v>24</v>
      </c>
      <c r="H13053" s="5" t="s">
        <v>126</v>
      </c>
      <c r="I13053" t="s">
        <v>35</v>
      </c>
      <c r="J13053" t="s">
        <v>126</v>
      </c>
      <c r="K13053">
        <v>50</v>
      </c>
      <c r="L13053" s="5" t="s">
        <v>1405</v>
      </c>
      <c r="M13053" s="5" t="s">
        <v>70</v>
      </c>
      <c r="N13053">
        <v>14</v>
      </c>
      <c r="O13053" t="s">
        <v>167</v>
      </c>
      <c r="P13053" s="1">
        <v>45315</v>
      </c>
      <c r="Q13053" s="1">
        <v>45365</v>
      </c>
      <c r="R13053">
        <v>1684</v>
      </c>
      <c r="S13053" s="4">
        <v>9.8000000000000007</v>
      </c>
      <c r="T13053" t="s">
        <v>118</v>
      </c>
    </row>
    <row r="13054" spans="1:20" x14ac:dyDescent="0.35">
      <c r="A13054" t="s">
        <v>25192</v>
      </c>
      <c r="B13054" s="5" t="s">
        <v>57</v>
      </c>
      <c r="C13054" s="6">
        <v>102501</v>
      </c>
      <c r="D13054" t="s">
        <v>120</v>
      </c>
      <c r="E13054">
        <v>92251</v>
      </c>
      <c r="F13054" s="5" t="s">
        <v>58</v>
      </c>
      <c r="G13054" s="5" t="s">
        <v>51</v>
      </c>
      <c r="H13054" s="5" t="s">
        <v>121</v>
      </c>
      <c r="I13054" t="s">
        <v>26</v>
      </c>
      <c r="J13054" t="s">
        <v>121</v>
      </c>
      <c r="K13054">
        <v>0</v>
      </c>
      <c r="L13054" s="5" t="s">
        <v>25193</v>
      </c>
      <c r="M13054" s="5" t="s">
        <v>70</v>
      </c>
      <c r="N13054">
        <v>1</v>
      </c>
      <c r="O13054" t="s">
        <v>78</v>
      </c>
      <c r="P13054" s="1">
        <v>45542</v>
      </c>
      <c r="Q13054" s="1">
        <v>45566</v>
      </c>
      <c r="R13054">
        <v>975</v>
      </c>
      <c r="S13054" s="4">
        <v>7.9</v>
      </c>
      <c r="T13054" t="s">
        <v>55</v>
      </c>
    </row>
    <row r="13055" spans="1:20" x14ac:dyDescent="0.35">
      <c r="A13055" t="s">
        <v>25194</v>
      </c>
      <c r="B13055" s="5" t="s">
        <v>28801</v>
      </c>
      <c r="C13055" s="6">
        <v>71975</v>
      </c>
      <c r="D13055" t="s">
        <v>22</v>
      </c>
      <c r="E13055">
        <v>71975</v>
      </c>
      <c r="F13055" s="5" t="s">
        <v>58</v>
      </c>
      <c r="G13055" s="5" t="s">
        <v>59</v>
      </c>
      <c r="H13055" s="5" t="s">
        <v>101</v>
      </c>
      <c r="I13055" t="s">
        <v>26</v>
      </c>
      <c r="J13055" t="s">
        <v>522</v>
      </c>
      <c r="K13055">
        <v>50</v>
      </c>
      <c r="L13055" s="5" t="s">
        <v>25195</v>
      </c>
      <c r="M13055" s="5" t="s">
        <v>37</v>
      </c>
      <c r="N13055">
        <v>1</v>
      </c>
      <c r="O13055" t="s">
        <v>141</v>
      </c>
      <c r="P13055" s="1">
        <v>45727</v>
      </c>
      <c r="Q13055" s="1">
        <v>45752</v>
      </c>
      <c r="R13055">
        <v>2168</v>
      </c>
      <c r="S13055" s="4">
        <v>9.1</v>
      </c>
      <c r="T13055" t="s">
        <v>210</v>
      </c>
    </row>
    <row r="13056" spans="1:20" x14ac:dyDescent="0.35">
      <c r="A13056" t="s">
        <v>25196</v>
      </c>
      <c r="B13056" s="5" t="s">
        <v>57</v>
      </c>
      <c r="C13056" s="6">
        <v>66498</v>
      </c>
      <c r="D13056" t="s">
        <v>22</v>
      </c>
      <c r="E13056">
        <v>66498</v>
      </c>
      <c r="F13056" s="5" t="s">
        <v>50</v>
      </c>
      <c r="G13056" s="5" t="s">
        <v>42</v>
      </c>
      <c r="H13056" s="5" t="s">
        <v>165</v>
      </c>
      <c r="I13056" t="s">
        <v>26</v>
      </c>
      <c r="J13056" t="s">
        <v>165</v>
      </c>
      <c r="K13056">
        <v>0</v>
      </c>
      <c r="L13056" s="5" t="s">
        <v>25197</v>
      </c>
      <c r="M13056" s="5" t="s">
        <v>54</v>
      </c>
      <c r="N13056">
        <v>3</v>
      </c>
      <c r="O13056" t="s">
        <v>172</v>
      </c>
      <c r="P13056" s="1">
        <v>45480</v>
      </c>
      <c r="Q13056" s="1">
        <v>45495</v>
      </c>
      <c r="R13056">
        <v>1418</v>
      </c>
      <c r="S13056" s="4">
        <v>7.1</v>
      </c>
      <c r="T13056" t="s">
        <v>118</v>
      </c>
    </row>
    <row r="13057" spans="1:20" x14ac:dyDescent="0.35">
      <c r="A13057" t="s">
        <v>25198</v>
      </c>
      <c r="B13057" s="5" t="s">
        <v>28802</v>
      </c>
      <c r="C13057" s="6">
        <v>88009</v>
      </c>
      <c r="D13057" t="s">
        <v>41</v>
      </c>
      <c r="E13057">
        <v>74808</v>
      </c>
      <c r="F13057" s="5" t="s">
        <v>58</v>
      </c>
      <c r="G13057" s="5" t="s">
        <v>59</v>
      </c>
      <c r="H13057" s="5" t="s">
        <v>43</v>
      </c>
      <c r="I13057" t="s">
        <v>35</v>
      </c>
      <c r="J13057" t="s">
        <v>43</v>
      </c>
      <c r="K13057">
        <v>0</v>
      </c>
      <c r="L13057" s="5" t="s">
        <v>5546</v>
      </c>
      <c r="M13057" s="5" t="s">
        <v>54</v>
      </c>
      <c r="N13057">
        <v>1</v>
      </c>
      <c r="O13057" t="s">
        <v>71</v>
      </c>
      <c r="P13057" s="1">
        <v>45725</v>
      </c>
      <c r="Q13057" s="1">
        <v>45767</v>
      </c>
      <c r="R13057">
        <v>2288</v>
      </c>
      <c r="S13057" s="4">
        <v>5.0999999999999996</v>
      </c>
      <c r="T13057" t="s">
        <v>95</v>
      </c>
    </row>
    <row r="13058" spans="1:20" x14ac:dyDescent="0.35">
      <c r="A13058" t="s">
        <v>25199</v>
      </c>
      <c r="B13058" s="5" t="s">
        <v>73</v>
      </c>
      <c r="C13058" s="6">
        <v>163347</v>
      </c>
      <c r="D13058" t="s">
        <v>22</v>
      </c>
      <c r="E13058">
        <v>163347</v>
      </c>
      <c r="F13058" s="5" t="s">
        <v>50</v>
      </c>
      <c r="G13058" s="5" t="s">
        <v>42</v>
      </c>
      <c r="H13058" s="5" t="s">
        <v>68</v>
      </c>
      <c r="I13058" t="s">
        <v>35</v>
      </c>
      <c r="J13058" t="s">
        <v>129</v>
      </c>
      <c r="K13058">
        <v>100</v>
      </c>
      <c r="L13058" s="5" t="s">
        <v>25200</v>
      </c>
      <c r="M13058" s="5" t="s">
        <v>70</v>
      </c>
      <c r="N13058">
        <v>4</v>
      </c>
      <c r="O13058" t="s">
        <v>135</v>
      </c>
      <c r="P13058" s="1">
        <v>45598</v>
      </c>
      <c r="Q13058" s="1">
        <v>45621</v>
      </c>
      <c r="R13058">
        <v>984</v>
      </c>
      <c r="S13058" s="4">
        <v>8.5</v>
      </c>
      <c r="T13058" t="s">
        <v>63</v>
      </c>
    </row>
    <row r="13059" spans="1:20" x14ac:dyDescent="0.35">
      <c r="A13059" t="s">
        <v>25201</v>
      </c>
      <c r="B13059" s="5" t="s">
        <v>105</v>
      </c>
      <c r="C13059" s="6">
        <v>80967</v>
      </c>
      <c r="D13059" t="s">
        <v>92</v>
      </c>
      <c r="E13059">
        <v>60725</v>
      </c>
      <c r="F13059" s="5" t="s">
        <v>58</v>
      </c>
      <c r="G13059" s="5" t="s">
        <v>42</v>
      </c>
      <c r="H13059" s="5" t="s">
        <v>93</v>
      </c>
      <c r="I13059" t="s">
        <v>35</v>
      </c>
      <c r="J13059" t="s">
        <v>192</v>
      </c>
      <c r="K13059">
        <v>100</v>
      </c>
      <c r="L13059" s="5" t="s">
        <v>25202</v>
      </c>
      <c r="M13059" s="5" t="s">
        <v>28</v>
      </c>
      <c r="N13059">
        <v>1</v>
      </c>
      <c r="O13059" t="s">
        <v>71</v>
      </c>
      <c r="P13059" s="1">
        <v>45597</v>
      </c>
      <c r="Q13059" s="1">
        <v>45642</v>
      </c>
      <c r="R13059">
        <v>2453</v>
      </c>
      <c r="S13059" s="4">
        <v>5</v>
      </c>
      <c r="T13059" t="s">
        <v>63</v>
      </c>
    </row>
    <row r="13060" spans="1:20" x14ac:dyDescent="0.35">
      <c r="A13060" t="s">
        <v>25203</v>
      </c>
      <c r="B13060" s="5" t="s">
        <v>28802</v>
      </c>
      <c r="C13060" s="6">
        <v>108015</v>
      </c>
      <c r="D13060" t="s">
        <v>41</v>
      </c>
      <c r="E13060">
        <v>91813</v>
      </c>
      <c r="F13060" s="5" t="s">
        <v>50</v>
      </c>
      <c r="G13060" s="5" t="s">
        <v>51</v>
      </c>
      <c r="H13060" s="5" t="s">
        <v>43</v>
      </c>
      <c r="I13060" t="s">
        <v>26</v>
      </c>
      <c r="J13060" t="s">
        <v>186</v>
      </c>
      <c r="K13060">
        <v>0</v>
      </c>
      <c r="L13060" s="5" t="s">
        <v>25204</v>
      </c>
      <c r="M13060" s="5" t="s">
        <v>28</v>
      </c>
      <c r="N13060">
        <v>4</v>
      </c>
      <c r="O13060" t="s">
        <v>107</v>
      </c>
      <c r="P13060" s="1">
        <v>45519</v>
      </c>
      <c r="Q13060" s="1">
        <v>45576</v>
      </c>
      <c r="R13060">
        <v>549</v>
      </c>
      <c r="S13060" s="4">
        <v>10</v>
      </c>
      <c r="T13060" t="s">
        <v>153</v>
      </c>
    </row>
    <row r="13061" spans="1:20" x14ac:dyDescent="0.35">
      <c r="A13061" t="s">
        <v>25205</v>
      </c>
      <c r="B13061" s="5" t="s">
        <v>28802</v>
      </c>
      <c r="C13061" s="6">
        <v>237965</v>
      </c>
      <c r="D13061" t="s">
        <v>22</v>
      </c>
      <c r="E13061">
        <v>237965</v>
      </c>
      <c r="F13061" s="5" t="s">
        <v>23</v>
      </c>
      <c r="G13061" s="5" t="s">
        <v>59</v>
      </c>
      <c r="H13061" s="5" t="s">
        <v>68</v>
      </c>
      <c r="I13061" t="s">
        <v>35</v>
      </c>
      <c r="J13061" t="s">
        <v>68</v>
      </c>
      <c r="K13061">
        <v>100</v>
      </c>
      <c r="L13061" s="5" t="s">
        <v>25206</v>
      </c>
      <c r="M13061" s="5" t="s">
        <v>28</v>
      </c>
      <c r="N13061">
        <v>12</v>
      </c>
      <c r="O13061" t="s">
        <v>46</v>
      </c>
      <c r="P13061" s="1">
        <v>45553</v>
      </c>
      <c r="Q13061" s="1">
        <v>45595</v>
      </c>
      <c r="R13061">
        <v>760</v>
      </c>
      <c r="S13061" s="4">
        <v>9.4</v>
      </c>
      <c r="T13061" t="s">
        <v>95</v>
      </c>
    </row>
    <row r="13062" spans="1:20" x14ac:dyDescent="0.35">
      <c r="A13062" t="s">
        <v>25207</v>
      </c>
      <c r="B13062" s="5" t="s">
        <v>49</v>
      </c>
      <c r="C13062" s="6">
        <v>48996</v>
      </c>
      <c r="D13062" t="s">
        <v>22</v>
      </c>
      <c r="E13062">
        <v>48996</v>
      </c>
      <c r="F13062" s="5" t="s">
        <v>50</v>
      </c>
      <c r="G13062" s="5" t="s">
        <v>51</v>
      </c>
      <c r="H13062" s="5" t="s">
        <v>157</v>
      </c>
      <c r="I13062" t="s">
        <v>35</v>
      </c>
      <c r="J13062" t="s">
        <v>157</v>
      </c>
      <c r="K13062">
        <v>100</v>
      </c>
      <c r="L13062" s="5" t="s">
        <v>21434</v>
      </c>
      <c r="M13062" s="5" t="s">
        <v>28</v>
      </c>
      <c r="N13062">
        <v>3</v>
      </c>
      <c r="O13062" t="s">
        <v>172</v>
      </c>
      <c r="P13062" s="1">
        <v>45639</v>
      </c>
      <c r="Q13062" s="1">
        <v>45679</v>
      </c>
      <c r="R13062">
        <v>2075</v>
      </c>
      <c r="S13062" s="4">
        <v>6.9</v>
      </c>
      <c r="T13062" t="s">
        <v>95</v>
      </c>
    </row>
    <row r="13063" spans="1:20" x14ac:dyDescent="0.35">
      <c r="A13063" t="s">
        <v>25208</v>
      </c>
      <c r="B13063" s="5" t="s">
        <v>91</v>
      </c>
      <c r="C13063" s="6">
        <v>293914</v>
      </c>
      <c r="D13063" t="s">
        <v>120</v>
      </c>
      <c r="E13063">
        <v>264523</v>
      </c>
      <c r="F13063" s="5" t="s">
        <v>23</v>
      </c>
      <c r="G13063" s="5" t="s">
        <v>42</v>
      </c>
      <c r="H13063" s="5" t="s">
        <v>121</v>
      </c>
      <c r="I13063" t="s">
        <v>35</v>
      </c>
      <c r="J13063" t="s">
        <v>313</v>
      </c>
      <c r="K13063">
        <v>50</v>
      </c>
      <c r="L13063" s="5" t="s">
        <v>25209</v>
      </c>
      <c r="M13063" s="5" t="s">
        <v>37</v>
      </c>
      <c r="N13063">
        <v>16</v>
      </c>
      <c r="O13063" t="s">
        <v>172</v>
      </c>
      <c r="P13063" s="1">
        <v>45720</v>
      </c>
      <c r="Q13063" s="1">
        <v>45762</v>
      </c>
      <c r="R13063">
        <v>1936</v>
      </c>
      <c r="S13063" s="4">
        <v>8.8000000000000007</v>
      </c>
      <c r="T13063" t="s">
        <v>243</v>
      </c>
    </row>
    <row r="13064" spans="1:20" x14ac:dyDescent="0.35">
      <c r="A13064" t="s">
        <v>25210</v>
      </c>
      <c r="B13064" s="5" t="s">
        <v>28802</v>
      </c>
      <c r="C13064" s="6">
        <v>68050</v>
      </c>
      <c r="D13064" t="s">
        <v>22</v>
      </c>
      <c r="E13064">
        <v>68050</v>
      </c>
      <c r="F13064" s="5" t="s">
        <v>58</v>
      </c>
      <c r="G13064" s="5" t="s">
        <v>59</v>
      </c>
      <c r="H13064" s="5" t="s">
        <v>129</v>
      </c>
      <c r="I13064" t="s">
        <v>26</v>
      </c>
      <c r="J13064" t="s">
        <v>129</v>
      </c>
      <c r="K13064">
        <v>0</v>
      </c>
      <c r="L13064" s="5" t="s">
        <v>25211</v>
      </c>
      <c r="M13064" s="5" t="s">
        <v>70</v>
      </c>
      <c r="N13064">
        <v>1</v>
      </c>
      <c r="O13064" t="s">
        <v>112</v>
      </c>
      <c r="P13064" s="1">
        <v>45655</v>
      </c>
      <c r="Q13064" s="1">
        <v>45670</v>
      </c>
      <c r="R13064">
        <v>620</v>
      </c>
      <c r="S13064" s="4">
        <v>7</v>
      </c>
      <c r="T13064" t="s">
        <v>277</v>
      </c>
    </row>
    <row r="13065" spans="1:20" x14ac:dyDescent="0.35">
      <c r="A13065" t="s">
        <v>25212</v>
      </c>
      <c r="B13065" s="5" t="s">
        <v>28800</v>
      </c>
      <c r="C13065" s="6">
        <v>66356</v>
      </c>
      <c r="D13065" t="s">
        <v>22</v>
      </c>
      <c r="E13065">
        <v>66356</v>
      </c>
      <c r="F13065" s="5" t="s">
        <v>58</v>
      </c>
      <c r="G13065" s="5" t="s">
        <v>24</v>
      </c>
      <c r="H13065" s="5" t="s">
        <v>129</v>
      </c>
      <c r="I13065" t="s">
        <v>26</v>
      </c>
      <c r="J13065" t="s">
        <v>129</v>
      </c>
      <c r="K13065">
        <v>100</v>
      </c>
      <c r="L13065" s="5" t="s">
        <v>25213</v>
      </c>
      <c r="M13065" s="5" t="s">
        <v>28</v>
      </c>
      <c r="N13065">
        <v>0</v>
      </c>
      <c r="O13065" t="s">
        <v>141</v>
      </c>
      <c r="P13065" s="1">
        <v>45382</v>
      </c>
      <c r="Q13065" s="1">
        <v>45438</v>
      </c>
      <c r="R13065">
        <v>1050</v>
      </c>
      <c r="S13065" s="4">
        <v>6.3</v>
      </c>
      <c r="T13065" t="s">
        <v>55</v>
      </c>
    </row>
    <row r="13066" spans="1:20" x14ac:dyDescent="0.35">
      <c r="A13066" t="s">
        <v>25214</v>
      </c>
      <c r="B13066" s="5" t="s">
        <v>174</v>
      </c>
      <c r="C13066" s="6">
        <v>68146</v>
      </c>
      <c r="D13066" t="s">
        <v>22</v>
      </c>
      <c r="E13066">
        <v>68146</v>
      </c>
      <c r="F13066" s="5" t="s">
        <v>58</v>
      </c>
      <c r="G13066" s="5" t="s">
        <v>51</v>
      </c>
      <c r="H13066" s="5" t="s">
        <v>52</v>
      </c>
      <c r="I13066" t="s">
        <v>35</v>
      </c>
      <c r="J13066" t="s">
        <v>354</v>
      </c>
      <c r="K13066">
        <v>0</v>
      </c>
      <c r="L13066" s="5" t="s">
        <v>25215</v>
      </c>
      <c r="M13066" s="5" t="s">
        <v>28</v>
      </c>
      <c r="N13066">
        <v>1</v>
      </c>
      <c r="O13066" t="s">
        <v>141</v>
      </c>
      <c r="P13066" s="1">
        <v>45555</v>
      </c>
      <c r="Q13066" s="1">
        <v>45617</v>
      </c>
      <c r="R13066">
        <v>733</v>
      </c>
      <c r="S13066" s="4">
        <v>5.9</v>
      </c>
      <c r="T13066" t="s">
        <v>30</v>
      </c>
    </row>
    <row r="13067" spans="1:20" x14ac:dyDescent="0.35">
      <c r="A13067" t="s">
        <v>25216</v>
      </c>
      <c r="B13067" s="5" t="s">
        <v>21</v>
      </c>
      <c r="C13067" s="6">
        <v>133642</v>
      </c>
      <c r="D13067" t="s">
        <v>74</v>
      </c>
      <c r="E13067">
        <v>167053</v>
      </c>
      <c r="F13067" s="5" t="s">
        <v>66</v>
      </c>
      <c r="G13067" s="5" t="s">
        <v>24</v>
      </c>
      <c r="H13067" s="5" t="s">
        <v>75</v>
      </c>
      <c r="I13067" t="s">
        <v>35</v>
      </c>
      <c r="J13067" t="s">
        <v>75</v>
      </c>
      <c r="K13067">
        <v>50</v>
      </c>
      <c r="L13067" s="5" t="s">
        <v>25217</v>
      </c>
      <c r="M13067" s="5" t="s">
        <v>37</v>
      </c>
      <c r="N13067">
        <v>8</v>
      </c>
      <c r="O13067" t="s">
        <v>71</v>
      </c>
      <c r="P13067" s="1">
        <v>45774</v>
      </c>
      <c r="Q13067" s="1">
        <v>45792</v>
      </c>
      <c r="R13067">
        <v>1623</v>
      </c>
      <c r="S13067" s="4">
        <v>5.8</v>
      </c>
      <c r="T13067" t="s">
        <v>103</v>
      </c>
    </row>
    <row r="13068" spans="1:20" x14ac:dyDescent="0.35">
      <c r="A13068" t="s">
        <v>25218</v>
      </c>
      <c r="B13068" s="5" t="s">
        <v>28801</v>
      </c>
      <c r="C13068" s="6">
        <v>53834</v>
      </c>
      <c r="D13068" t="s">
        <v>22</v>
      </c>
      <c r="E13068">
        <v>53834</v>
      </c>
      <c r="F13068" s="5" t="s">
        <v>66</v>
      </c>
      <c r="G13068" s="5" t="s">
        <v>59</v>
      </c>
      <c r="H13068" s="5" t="s">
        <v>157</v>
      </c>
      <c r="I13068" t="s">
        <v>26</v>
      </c>
      <c r="J13068" t="s">
        <v>157</v>
      </c>
      <c r="K13068">
        <v>0</v>
      </c>
      <c r="L13068" s="5" t="s">
        <v>25219</v>
      </c>
      <c r="M13068" s="5" t="s">
        <v>70</v>
      </c>
      <c r="N13068">
        <v>9</v>
      </c>
      <c r="O13068" t="s">
        <v>88</v>
      </c>
      <c r="P13068" s="1">
        <v>45748</v>
      </c>
      <c r="Q13068" s="1">
        <v>45811</v>
      </c>
      <c r="R13068">
        <v>2469</v>
      </c>
      <c r="S13068" s="4">
        <v>7.3</v>
      </c>
      <c r="T13068" t="s">
        <v>38</v>
      </c>
    </row>
    <row r="13069" spans="1:20" x14ac:dyDescent="0.35">
      <c r="A13069" t="s">
        <v>25220</v>
      </c>
      <c r="B13069" s="5" t="s">
        <v>32</v>
      </c>
      <c r="C13069" s="6">
        <v>38246</v>
      </c>
      <c r="D13069" t="s">
        <v>22</v>
      </c>
      <c r="E13069">
        <v>38246</v>
      </c>
      <c r="F13069" s="5" t="s">
        <v>58</v>
      </c>
      <c r="G13069" s="5" t="s">
        <v>42</v>
      </c>
      <c r="H13069" s="5" t="s">
        <v>165</v>
      </c>
      <c r="I13069" t="s">
        <v>44</v>
      </c>
      <c r="J13069" t="s">
        <v>522</v>
      </c>
      <c r="K13069">
        <v>100</v>
      </c>
      <c r="L13069" s="5" t="s">
        <v>25221</v>
      </c>
      <c r="M13069" s="5" t="s">
        <v>70</v>
      </c>
      <c r="N13069">
        <v>1</v>
      </c>
      <c r="O13069" t="s">
        <v>46</v>
      </c>
      <c r="P13069" s="1">
        <v>45458</v>
      </c>
      <c r="Q13069" s="1">
        <v>45502</v>
      </c>
      <c r="R13069">
        <v>2133</v>
      </c>
      <c r="S13069" s="4">
        <v>7.9</v>
      </c>
      <c r="T13069" t="s">
        <v>153</v>
      </c>
    </row>
    <row r="13070" spans="1:20" x14ac:dyDescent="0.35">
      <c r="A13070" t="s">
        <v>25222</v>
      </c>
      <c r="B13070" s="5" t="s">
        <v>217</v>
      </c>
      <c r="C13070" s="6">
        <v>87601</v>
      </c>
      <c r="D13070" t="s">
        <v>33</v>
      </c>
      <c r="E13070">
        <v>9636110</v>
      </c>
      <c r="F13070" s="5" t="s">
        <v>58</v>
      </c>
      <c r="G13070" s="5" t="s">
        <v>51</v>
      </c>
      <c r="H13070" s="5" t="s">
        <v>34</v>
      </c>
      <c r="I13070" t="s">
        <v>35</v>
      </c>
      <c r="J13070" t="s">
        <v>212</v>
      </c>
      <c r="K13070">
        <v>0</v>
      </c>
      <c r="L13070" s="5" t="s">
        <v>25223</v>
      </c>
      <c r="M13070" s="5" t="s">
        <v>70</v>
      </c>
      <c r="N13070">
        <v>1</v>
      </c>
      <c r="O13070" t="s">
        <v>167</v>
      </c>
      <c r="P13070" s="1">
        <v>45348</v>
      </c>
      <c r="Q13070" s="1">
        <v>45387</v>
      </c>
      <c r="R13070">
        <v>521</v>
      </c>
      <c r="S13070" s="4">
        <v>6.7</v>
      </c>
      <c r="T13070" t="s">
        <v>79</v>
      </c>
    </row>
    <row r="13071" spans="1:20" x14ac:dyDescent="0.35">
      <c r="A13071" t="s">
        <v>25224</v>
      </c>
      <c r="B13071" s="5" t="s">
        <v>28802</v>
      </c>
      <c r="C13071" s="6">
        <v>83658</v>
      </c>
      <c r="D13071" t="s">
        <v>81</v>
      </c>
      <c r="E13071">
        <v>112938</v>
      </c>
      <c r="F13071" s="5" t="s">
        <v>50</v>
      </c>
      <c r="G13071" s="5" t="s">
        <v>59</v>
      </c>
      <c r="H13071" s="5" t="s">
        <v>82</v>
      </c>
      <c r="I13071" t="s">
        <v>35</v>
      </c>
      <c r="J13071" t="s">
        <v>82</v>
      </c>
      <c r="K13071">
        <v>0</v>
      </c>
      <c r="L13071" s="5" t="s">
        <v>25225</v>
      </c>
      <c r="M13071" s="5" t="s">
        <v>28</v>
      </c>
      <c r="N13071">
        <v>3</v>
      </c>
      <c r="O13071" t="s">
        <v>112</v>
      </c>
      <c r="P13071" s="1">
        <v>45473</v>
      </c>
      <c r="Q13071" s="1">
        <v>45532</v>
      </c>
      <c r="R13071">
        <v>2162</v>
      </c>
      <c r="S13071" s="4">
        <v>5.8</v>
      </c>
      <c r="T13071" t="s">
        <v>118</v>
      </c>
    </row>
    <row r="13072" spans="1:20" x14ac:dyDescent="0.35">
      <c r="A13072" t="s">
        <v>25226</v>
      </c>
      <c r="B13072" s="5" t="s">
        <v>57</v>
      </c>
      <c r="C13072" s="6">
        <v>109147</v>
      </c>
      <c r="D13072" t="s">
        <v>81</v>
      </c>
      <c r="E13072">
        <v>147348</v>
      </c>
      <c r="F13072" s="5" t="s">
        <v>66</v>
      </c>
      <c r="G13072" s="5" t="s">
        <v>42</v>
      </c>
      <c r="H13072" s="5" t="s">
        <v>82</v>
      </c>
      <c r="I13072" t="s">
        <v>44</v>
      </c>
      <c r="J13072" t="s">
        <v>82</v>
      </c>
      <c r="K13072">
        <v>0</v>
      </c>
      <c r="L13072" s="5" t="s">
        <v>25227</v>
      </c>
      <c r="M13072" s="5" t="s">
        <v>28</v>
      </c>
      <c r="N13072">
        <v>9</v>
      </c>
      <c r="O13072" t="s">
        <v>29</v>
      </c>
      <c r="P13072" s="1">
        <v>45550</v>
      </c>
      <c r="Q13072" s="1">
        <v>45591</v>
      </c>
      <c r="R13072">
        <v>1351</v>
      </c>
      <c r="S13072" s="4">
        <v>5.6</v>
      </c>
      <c r="T13072" t="s">
        <v>79</v>
      </c>
    </row>
    <row r="13073" spans="1:20" x14ac:dyDescent="0.35">
      <c r="A13073" t="s">
        <v>25228</v>
      </c>
      <c r="B13073" s="5" t="s">
        <v>162</v>
      </c>
      <c r="C13073" s="6">
        <v>61946</v>
      </c>
      <c r="D13073" t="s">
        <v>22</v>
      </c>
      <c r="E13073">
        <v>61946</v>
      </c>
      <c r="F13073" s="5" t="s">
        <v>58</v>
      </c>
      <c r="G13073" s="5" t="s">
        <v>24</v>
      </c>
      <c r="H13073" s="5" t="s">
        <v>191</v>
      </c>
      <c r="I13073" t="s">
        <v>35</v>
      </c>
      <c r="J13073" t="s">
        <v>83</v>
      </c>
      <c r="K13073">
        <v>100</v>
      </c>
      <c r="L13073" s="5" t="s">
        <v>17930</v>
      </c>
      <c r="M13073" s="5" t="s">
        <v>28</v>
      </c>
      <c r="N13073">
        <v>1</v>
      </c>
      <c r="O13073" t="s">
        <v>71</v>
      </c>
      <c r="P13073" s="1">
        <v>45766</v>
      </c>
      <c r="Q13073" s="1">
        <v>45793</v>
      </c>
      <c r="R13073">
        <v>1210</v>
      </c>
      <c r="S13073" s="4">
        <v>6.7</v>
      </c>
      <c r="T13073" t="s">
        <v>79</v>
      </c>
    </row>
    <row r="13074" spans="1:20" x14ac:dyDescent="0.35">
      <c r="A13074" t="s">
        <v>25229</v>
      </c>
      <c r="B13074" s="5" t="s">
        <v>21</v>
      </c>
      <c r="C13074" s="6">
        <v>343823</v>
      </c>
      <c r="D13074" t="s">
        <v>120</v>
      </c>
      <c r="E13074">
        <v>309441</v>
      </c>
      <c r="F13074" s="5" t="s">
        <v>23</v>
      </c>
      <c r="G13074" s="5" t="s">
        <v>42</v>
      </c>
      <c r="H13074" s="5" t="s">
        <v>121</v>
      </c>
      <c r="I13074" t="s">
        <v>35</v>
      </c>
      <c r="J13074" t="s">
        <v>93</v>
      </c>
      <c r="K13074">
        <v>0</v>
      </c>
      <c r="L13074" s="5" t="s">
        <v>25230</v>
      </c>
      <c r="M13074" s="5" t="s">
        <v>54</v>
      </c>
      <c r="N13074">
        <v>16</v>
      </c>
      <c r="O13074" t="s">
        <v>172</v>
      </c>
      <c r="P13074" s="1">
        <v>45487</v>
      </c>
      <c r="Q13074" s="1">
        <v>45559</v>
      </c>
      <c r="R13074">
        <v>1773</v>
      </c>
      <c r="S13074" s="4">
        <v>6.3</v>
      </c>
      <c r="T13074" t="s">
        <v>153</v>
      </c>
    </row>
    <row r="13075" spans="1:20" x14ac:dyDescent="0.35">
      <c r="A13075" t="s">
        <v>25231</v>
      </c>
      <c r="B13075" s="5" t="s">
        <v>174</v>
      </c>
      <c r="C13075" s="6">
        <v>109859</v>
      </c>
      <c r="D13075" t="s">
        <v>22</v>
      </c>
      <c r="E13075">
        <v>109859</v>
      </c>
      <c r="F13075" s="5" t="s">
        <v>50</v>
      </c>
      <c r="G13075" s="5" t="s">
        <v>24</v>
      </c>
      <c r="H13075" s="5" t="s">
        <v>68</v>
      </c>
      <c r="I13075" t="s">
        <v>35</v>
      </c>
      <c r="J13075" t="s">
        <v>97</v>
      </c>
      <c r="K13075">
        <v>50</v>
      </c>
      <c r="L13075" s="5" t="s">
        <v>25232</v>
      </c>
      <c r="M13075" s="5" t="s">
        <v>70</v>
      </c>
      <c r="N13075">
        <v>4</v>
      </c>
      <c r="O13075" t="s">
        <v>46</v>
      </c>
      <c r="P13075" s="1">
        <v>45416</v>
      </c>
      <c r="Q13075" s="1">
        <v>45463</v>
      </c>
      <c r="R13075">
        <v>1533</v>
      </c>
      <c r="S13075" s="4">
        <v>7.7</v>
      </c>
      <c r="T13075" t="s">
        <v>103</v>
      </c>
    </row>
    <row r="13076" spans="1:20" x14ac:dyDescent="0.35">
      <c r="A13076" t="s">
        <v>25233</v>
      </c>
      <c r="B13076" s="5" t="s">
        <v>28800</v>
      </c>
      <c r="C13076" s="6">
        <v>186936</v>
      </c>
      <c r="D13076" t="s">
        <v>41</v>
      </c>
      <c r="E13076">
        <v>158896</v>
      </c>
      <c r="F13076" s="5" t="s">
        <v>23</v>
      </c>
      <c r="G13076" s="5" t="s">
        <v>42</v>
      </c>
      <c r="H13076" s="5" t="s">
        <v>43</v>
      </c>
      <c r="I13076" t="s">
        <v>44</v>
      </c>
      <c r="J13076" t="s">
        <v>43</v>
      </c>
      <c r="K13076">
        <v>100</v>
      </c>
      <c r="L13076" s="5" t="s">
        <v>25234</v>
      </c>
      <c r="M13076" s="5" t="s">
        <v>37</v>
      </c>
      <c r="N13076">
        <v>14</v>
      </c>
      <c r="O13076" t="s">
        <v>46</v>
      </c>
      <c r="P13076" s="1">
        <v>45444</v>
      </c>
      <c r="Q13076" s="1">
        <v>45459</v>
      </c>
      <c r="R13076">
        <v>1693</v>
      </c>
      <c r="S13076" s="4">
        <v>6</v>
      </c>
      <c r="T13076" t="s">
        <v>47</v>
      </c>
    </row>
    <row r="13077" spans="1:20" x14ac:dyDescent="0.35">
      <c r="A13077" t="s">
        <v>25235</v>
      </c>
      <c r="B13077" s="5" t="s">
        <v>162</v>
      </c>
      <c r="C13077" s="6">
        <v>56525</v>
      </c>
      <c r="D13077" t="s">
        <v>41</v>
      </c>
      <c r="E13077">
        <v>48046</v>
      </c>
      <c r="F13077" s="5" t="s">
        <v>58</v>
      </c>
      <c r="G13077" s="5" t="s">
        <v>24</v>
      </c>
      <c r="H13077" s="5" t="s">
        <v>60</v>
      </c>
      <c r="I13077" t="s">
        <v>26</v>
      </c>
      <c r="J13077" t="s">
        <v>60</v>
      </c>
      <c r="K13077">
        <v>50</v>
      </c>
      <c r="L13077" s="5" t="s">
        <v>25236</v>
      </c>
      <c r="M13077" s="5" t="s">
        <v>28</v>
      </c>
      <c r="N13077">
        <v>1</v>
      </c>
      <c r="O13077" t="s">
        <v>141</v>
      </c>
      <c r="P13077" s="1">
        <v>45556</v>
      </c>
      <c r="Q13077" s="1">
        <v>45591</v>
      </c>
      <c r="R13077">
        <v>715</v>
      </c>
      <c r="S13077" s="4">
        <v>5.9</v>
      </c>
      <c r="T13077" t="s">
        <v>136</v>
      </c>
    </row>
    <row r="13078" spans="1:20" x14ac:dyDescent="0.35">
      <c r="A13078" t="s">
        <v>25237</v>
      </c>
      <c r="B13078" s="5" t="s">
        <v>21</v>
      </c>
      <c r="C13078" s="6">
        <v>65610</v>
      </c>
      <c r="D13078" t="s">
        <v>74</v>
      </c>
      <c r="E13078">
        <v>82013</v>
      </c>
      <c r="F13078" s="5" t="s">
        <v>58</v>
      </c>
      <c r="G13078" s="5" t="s">
        <v>59</v>
      </c>
      <c r="H13078" s="5" t="s">
        <v>75</v>
      </c>
      <c r="I13078" t="s">
        <v>44</v>
      </c>
      <c r="J13078" t="s">
        <v>75</v>
      </c>
      <c r="K13078">
        <v>100</v>
      </c>
      <c r="L13078" s="5" t="s">
        <v>25238</v>
      </c>
      <c r="M13078" s="5" t="s">
        <v>54</v>
      </c>
      <c r="N13078">
        <v>1</v>
      </c>
      <c r="O13078" t="s">
        <v>131</v>
      </c>
      <c r="P13078" s="1">
        <v>45679</v>
      </c>
      <c r="Q13078" s="1">
        <v>45706</v>
      </c>
      <c r="R13078">
        <v>642</v>
      </c>
      <c r="S13078" s="4">
        <v>6.6</v>
      </c>
      <c r="T13078" t="s">
        <v>63</v>
      </c>
    </row>
    <row r="13079" spans="1:20" x14ac:dyDescent="0.35">
      <c r="A13079" t="s">
        <v>25239</v>
      </c>
      <c r="B13079" s="5" t="s">
        <v>28802</v>
      </c>
      <c r="C13079" s="6">
        <v>66543</v>
      </c>
      <c r="D13079" t="s">
        <v>22</v>
      </c>
      <c r="E13079">
        <v>66543</v>
      </c>
      <c r="F13079" s="5" t="s">
        <v>58</v>
      </c>
      <c r="G13079" s="5" t="s">
        <v>42</v>
      </c>
      <c r="H13079" s="5" t="s">
        <v>25</v>
      </c>
      <c r="I13079" t="s">
        <v>35</v>
      </c>
      <c r="J13079" t="s">
        <v>25</v>
      </c>
      <c r="K13079">
        <v>50</v>
      </c>
      <c r="L13079" s="5" t="s">
        <v>25240</v>
      </c>
      <c r="M13079" s="5" t="s">
        <v>70</v>
      </c>
      <c r="N13079">
        <v>1</v>
      </c>
      <c r="O13079" t="s">
        <v>131</v>
      </c>
      <c r="P13079" s="1">
        <v>45700</v>
      </c>
      <c r="Q13079" s="1">
        <v>45733</v>
      </c>
      <c r="R13079">
        <v>1971</v>
      </c>
      <c r="S13079" s="4">
        <v>5.9</v>
      </c>
      <c r="T13079" t="s">
        <v>38</v>
      </c>
    </row>
    <row r="13080" spans="1:20" x14ac:dyDescent="0.35">
      <c r="A13080" t="s">
        <v>25241</v>
      </c>
      <c r="B13080" s="5" t="s">
        <v>32</v>
      </c>
      <c r="C13080" s="6">
        <v>95195</v>
      </c>
      <c r="D13080" t="s">
        <v>92</v>
      </c>
      <c r="E13080">
        <v>71396</v>
      </c>
      <c r="F13080" s="5" t="s">
        <v>58</v>
      </c>
      <c r="G13080" s="5" t="s">
        <v>42</v>
      </c>
      <c r="H13080" s="5" t="s">
        <v>93</v>
      </c>
      <c r="I13080" t="s">
        <v>35</v>
      </c>
      <c r="J13080" t="s">
        <v>121</v>
      </c>
      <c r="K13080">
        <v>50</v>
      </c>
      <c r="L13080" s="5" t="s">
        <v>25242</v>
      </c>
      <c r="M13080" s="5" t="s">
        <v>70</v>
      </c>
      <c r="N13080">
        <v>1</v>
      </c>
      <c r="O13080" t="s">
        <v>131</v>
      </c>
      <c r="P13080" s="1">
        <v>45500</v>
      </c>
      <c r="Q13080" s="1">
        <v>45531</v>
      </c>
      <c r="R13080">
        <v>1362</v>
      </c>
      <c r="S13080" s="4">
        <v>8.4</v>
      </c>
      <c r="T13080" t="s">
        <v>118</v>
      </c>
    </row>
    <row r="13081" spans="1:20" x14ac:dyDescent="0.35">
      <c r="A13081" t="s">
        <v>25243</v>
      </c>
      <c r="B13081" s="5" t="s">
        <v>40</v>
      </c>
      <c r="C13081" s="6">
        <v>88191</v>
      </c>
      <c r="D13081" t="s">
        <v>22</v>
      </c>
      <c r="E13081">
        <v>88191</v>
      </c>
      <c r="F13081" s="5" t="s">
        <v>50</v>
      </c>
      <c r="G13081" s="5" t="s">
        <v>42</v>
      </c>
      <c r="H13081" s="5" t="s">
        <v>68</v>
      </c>
      <c r="I13081" t="s">
        <v>44</v>
      </c>
      <c r="J13081" t="s">
        <v>68</v>
      </c>
      <c r="K13081">
        <v>0</v>
      </c>
      <c r="L13081" s="5" t="s">
        <v>3397</v>
      </c>
      <c r="M13081" s="5" t="s">
        <v>54</v>
      </c>
      <c r="N13081">
        <v>2</v>
      </c>
      <c r="O13081" t="s">
        <v>107</v>
      </c>
      <c r="P13081" s="1">
        <v>45565</v>
      </c>
      <c r="Q13081" s="1">
        <v>45634</v>
      </c>
      <c r="R13081">
        <v>788</v>
      </c>
      <c r="S13081" s="4">
        <v>7.8</v>
      </c>
      <c r="T13081" t="s">
        <v>103</v>
      </c>
    </row>
    <row r="13082" spans="1:20" x14ac:dyDescent="0.35">
      <c r="A13082" t="s">
        <v>25244</v>
      </c>
      <c r="B13082" s="5" t="s">
        <v>28801</v>
      </c>
      <c r="C13082" s="6">
        <v>85673</v>
      </c>
      <c r="D13082" t="s">
        <v>22</v>
      </c>
      <c r="E13082">
        <v>85673</v>
      </c>
      <c r="F13082" s="5" t="s">
        <v>50</v>
      </c>
      <c r="G13082" s="5" t="s">
        <v>51</v>
      </c>
      <c r="H13082" s="5" t="s">
        <v>52</v>
      </c>
      <c r="I13082" t="s">
        <v>44</v>
      </c>
      <c r="J13082" t="s">
        <v>52</v>
      </c>
      <c r="K13082">
        <v>0</v>
      </c>
      <c r="L13082" s="5" t="s">
        <v>25245</v>
      </c>
      <c r="M13082" s="5" t="s">
        <v>54</v>
      </c>
      <c r="N13082">
        <v>4</v>
      </c>
      <c r="O13082" t="s">
        <v>112</v>
      </c>
      <c r="P13082" s="1">
        <v>45567</v>
      </c>
      <c r="Q13082" s="1">
        <v>45582</v>
      </c>
      <c r="R13082">
        <v>917</v>
      </c>
      <c r="S13082" s="4">
        <v>5.6</v>
      </c>
      <c r="T13082" t="s">
        <v>63</v>
      </c>
    </row>
    <row r="13083" spans="1:20" x14ac:dyDescent="0.35">
      <c r="A13083" t="s">
        <v>25246</v>
      </c>
      <c r="B13083" s="5" t="s">
        <v>49</v>
      </c>
      <c r="C13083" s="6">
        <v>250835</v>
      </c>
      <c r="D13083" t="s">
        <v>22</v>
      </c>
      <c r="E13083">
        <v>250835</v>
      </c>
      <c r="F13083" s="5" t="s">
        <v>23</v>
      </c>
      <c r="G13083" s="5" t="s">
        <v>59</v>
      </c>
      <c r="H13083" s="5" t="s">
        <v>52</v>
      </c>
      <c r="I13083" t="s">
        <v>35</v>
      </c>
      <c r="J13083" t="s">
        <v>52</v>
      </c>
      <c r="K13083">
        <v>0</v>
      </c>
      <c r="L13083" s="5" t="s">
        <v>25247</v>
      </c>
      <c r="M13083" s="5" t="s">
        <v>70</v>
      </c>
      <c r="N13083">
        <v>14</v>
      </c>
      <c r="O13083" t="s">
        <v>167</v>
      </c>
      <c r="P13083" s="1">
        <v>45769</v>
      </c>
      <c r="Q13083" s="1">
        <v>45841</v>
      </c>
      <c r="R13083">
        <v>918</v>
      </c>
      <c r="S13083" s="4">
        <v>9.8000000000000007</v>
      </c>
      <c r="T13083" t="s">
        <v>103</v>
      </c>
    </row>
    <row r="13084" spans="1:20" x14ac:dyDescent="0.35">
      <c r="A13084" t="s">
        <v>25248</v>
      </c>
      <c r="B13084" s="5" t="s">
        <v>91</v>
      </c>
      <c r="C13084" s="6">
        <v>65750</v>
      </c>
      <c r="D13084" t="s">
        <v>41</v>
      </c>
      <c r="E13084">
        <v>55888</v>
      </c>
      <c r="F13084" s="5" t="s">
        <v>50</v>
      </c>
      <c r="G13084" s="5" t="s">
        <v>59</v>
      </c>
      <c r="H13084" s="5" t="s">
        <v>151</v>
      </c>
      <c r="I13084" t="s">
        <v>44</v>
      </c>
      <c r="J13084" t="s">
        <v>151</v>
      </c>
      <c r="K13084">
        <v>50</v>
      </c>
      <c r="L13084" s="5" t="s">
        <v>25249</v>
      </c>
      <c r="M13084" s="5" t="s">
        <v>54</v>
      </c>
      <c r="N13084">
        <v>3</v>
      </c>
      <c r="O13084" t="s">
        <v>46</v>
      </c>
      <c r="P13084" s="1">
        <v>45750</v>
      </c>
      <c r="Q13084" s="1">
        <v>45804</v>
      </c>
      <c r="R13084">
        <v>2456</v>
      </c>
      <c r="S13084" s="4">
        <v>8.9</v>
      </c>
      <c r="T13084" t="s">
        <v>153</v>
      </c>
    </row>
    <row r="13085" spans="1:20" x14ac:dyDescent="0.35">
      <c r="A13085" t="s">
        <v>25250</v>
      </c>
      <c r="B13085" s="5" t="s">
        <v>105</v>
      </c>
      <c r="C13085" s="6">
        <v>96483</v>
      </c>
      <c r="D13085" t="s">
        <v>22</v>
      </c>
      <c r="E13085">
        <v>96483</v>
      </c>
      <c r="F13085" s="5" t="s">
        <v>50</v>
      </c>
      <c r="G13085" s="5" t="s">
        <v>24</v>
      </c>
      <c r="H13085" s="5" t="s">
        <v>68</v>
      </c>
      <c r="I13085" t="s">
        <v>26</v>
      </c>
      <c r="J13085" t="s">
        <v>68</v>
      </c>
      <c r="K13085">
        <v>0</v>
      </c>
      <c r="L13085" s="5" t="s">
        <v>25251</v>
      </c>
      <c r="M13085" s="5" t="s">
        <v>54</v>
      </c>
      <c r="N13085">
        <v>2</v>
      </c>
      <c r="O13085" t="s">
        <v>147</v>
      </c>
      <c r="P13085" s="1">
        <v>45327</v>
      </c>
      <c r="Q13085" s="1">
        <v>45350</v>
      </c>
      <c r="R13085">
        <v>605</v>
      </c>
      <c r="S13085" s="4">
        <v>8.1</v>
      </c>
      <c r="T13085" t="s">
        <v>30</v>
      </c>
    </row>
    <row r="13086" spans="1:20" x14ac:dyDescent="0.35">
      <c r="A13086" t="s">
        <v>25252</v>
      </c>
      <c r="B13086" s="5" t="s">
        <v>105</v>
      </c>
      <c r="C13086" s="6">
        <v>111619</v>
      </c>
      <c r="D13086" t="s">
        <v>41</v>
      </c>
      <c r="E13086">
        <v>94876</v>
      </c>
      <c r="F13086" s="5" t="s">
        <v>50</v>
      </c>
      <c r="G13086" s="5" t="s">
        <v>24</v>
      </c>
      <c r="H13086" s="5" t="s">
        <v>43</v>
      </c>
      <c r="I13086" t="s">
        <v>35</v>
      </c>
      <c r="J13086" t="s">
        <v>34</v>
      </c>
      <c r="K13086">
        <v>0</v>
      </c>
      <c r="L13086" s="5" t="s">
        <v>25253</v>
      </c>
      <c r="M13086" s="5" t="s">
        <v>28</v>
      </c>
      <c r="N13086">
        <v>3</v>
      </c>
      <c r="O13086" t="s">
        <v>85</v>
      </c>
      <c r="P13086" s="1">
        <v>45726</v>
      </c>
      <c r="Q13086" s="1">
        <v>45752</v>
      </c>
      <c r="R13086">
        <v>967</v>
      </c>
      <c r="S13086" s="4">
        <v>5.3</v>
      </c>
      <c r="T13086" t="s">
        <v>103</v>
      </c>
    </row>
    <row r="13087" spans="1:20" x14ac:dyDescent="0.35">
      <c r="A13087" t="s">
        <v>25254</v>
      </c>
      <c r="B13087" s="5" t="s">
        <v>174</v>
      </c>
      <c r="C13087" s="6">
        <v>68910</v>
      </c>
      <c r="D13087" t="s">
        <v>22</v>
      </c>
      <c r="E13087">
        <v>68910</v>
      </c>
      <c r="F13087" s="5" t="s">
        <v>50</v>
      </c>
      <c r="G13087" s="5" t="s">
        <v>59</v>
      </c>
      <c r="H13087" s="5" t="s">
        <v>25</v>
      </c>
      <c r="I13087" t="s">
        <v>44</v>
      </c>
      <c r="J13087" t="s">
        <v>60</v>
      </c>
      <c r="K13087">
        <v>100</v>
      </c>
      <c r="L13087" s="5" t="s">
        <v>25255</v>
      </c>
      <c r="M13087" s="5" t="s">
        <v>28</v>
      </c>
      <c r="N13087">
        <v>2</v>
      </c>
      <c r="O13087" t="s">
        <v>71</v>
      </c>
      <c r="P13087" s="1">
        <v>45394</v>
      </c>
      <c r="Q13087" s="1">
        <v>45414</v>
      </c>
      <c r="R13087">
        <v>2143</v>
      </c>
      <c r="S13087" s="4">
        <v>6.5</v>
      </c>
      <c r="T13087" t="s">
        <v>47</v>
      </c>
    </row>
    <row r="13088" spans="1:20" x14ac:dyDescent="0.35">
      <c r="A13088" t="s">
        <v>25256</v>
      </c>
      <c r="B13088" s="5" t="s">
        <v>28802</v>
      </c>
      <c r="C13088" s="6">
        <v>32232</v>
      </c>
      <c r="D13088" t="s">
        <v>22</v>
      </c>
      <c r="E13088">
        <v>32232</v>
      </c>
      <c r="F13088" s="5" t="s">
        <v>50</v>
      </c>
      <c r="G13088" s="5" t="s">
        <v>51</v>
      </c>
      <c r="H13088" s="5" t="s">
        <v>116</v>
      </c>
      <c r="I13088" t="s">
        <v>26</v>
      </c>
      <c r="J13088" t="s">
        <v>52</v>
      </c>
      <c r="K13088">
        <v>0</v>
      </c>
      <c r="L13088" s="5" t="s">
        <v>25257</v>
      </c>
      <c r="M13088" s="5" t="s">
        <v>70</v>
      </c>
      <c r="N13088">
        <v>4</v>
      </c>
      <c r="O13088" t="s">
        <v>135</v>
      </c>
      <c r="P13088" s="1">
        <v>45519</v>
      </c>
      <c r="Q13088" s="1">
        <v>45577</v>
      </c>
      <c r="R13088">
        <v>1713</v>
      </c>
      <c r="S13088" s="4">
        <v>8.9</v>
      </c>
      <c r="T13088" t="s">
        <v>277</v>
      </c>
    </row>
    <row r="13089" spans="1:20" x14ac:dyDescent="0.35">
      <c r="A13089" t="s">
        <v>25258</v>
      </c>
      <c r="B13089" s="5" t="s">
        <v>28799</v>
      </c>
      <c r="C13089" s="6">
        <v>85895</v>
      </c>
      <c r="D13089" t="s">
        <v>22</v>
      </c>
      <c r="E13089">
        <v>85895</v>
      </c>
      <c r="F13089" s="5" t="s">
        <v>50</v>
      </c>
      <c r="G13089" s="5" t="s">
        <v>24</v>
      </c>
      <c r="H13089" s="5" t="s">
        <v>165</v>
      </c>
      <c r="I13089" t="s">
        <v>35</v>
      </c>
      <c r="J13089" t="s">
        <v>165</v>
      </c>
      <c r="K13089">
        <v>100</v>
      </c>
      <c r="L13089" s="5" t="s">
        <v>25259</v>
      </c>
      <c r="M13089" s="5" t="s">
        <v>28</v>
      </c>
      <c r="N13089">
        <v>4</v>
      </c>
      <c r="O13089" t="s">
        <v>78</v>
      </c>
      <c r="P13089" s="1">
        <v>45489</v>
      </c>
      <c r="Q13089" s="1">
        <v>45553</v>
      </c>
      <c r="R13089">
        <v>1126</v>
      </c>
      <c r="S13089" s="4">
        <v>5</v>
      </c>
      <c r="T13089" t="s">
        <v>103</v>
      </c>
    </row>
    <row r="13090" spans="1:20" x14ac:dyDescent="0.35">
      <c r="A13090" t="s">
        <v>25260</v>
      </c>
      <c r="B13090" s="5" t="s">
        <v>28802</v>
      </c>
      <c r="C13090" s="6">
        <v>151896</v>
      </c>
      <c r="D13090" t="s">
        <v>41</v>
      </c>
      <c r="E13090">
        <v>129112</v>
      </c>
      <c r="F13090" s="5" t="s">
        <v>23</v>
      </c>
      <c r="G13090" s="5" t="s">
        <v>24</v>
      </c>
      <c r="H13090" s="5" t="s">
        <v>126</v>
      </c>
      <c r="I13090" t="s">
        <v>44</v>
      </c>
      <c r="J13090" t="s">
        <v>93</v>
      </c>
      <c r="K13090">
        <v>100</v>
      </c>
      <c r="L13090" s="5" t="s">
        <v>21387</v>
      </c>
      <c r="M13090" s="5" t="s">
        <v>28</v>
      </c>
      <c r="N13090">
        <v>18</v>
      </c>
      <c r="O13090" t="s">
        <v>147</v>
      </c>
      <c r="P13090" s="1">
        <v>45487</v>
      </c>
      <c r="Q13090" s="1">
        <v>45550</v>
      </c>
      <c r="R13090">
        <v>2330</v>
      </c>
      <c r="S13090" s="4">
        <v>6.7</v>
      </c>
      <c r="T13090" t="s">
        <v>63</v>
      </c>
    </row>
    <row r="13091" spans="1:20" x14ac:dyDescent="0.35">
      <c r="A13091" t="s">
        <v>25261</v>
      </c>
      <c r="B13091" s="5" t="s">
        <v>49</v>
      </c>
      <c r="C13091" s="6">
        <v>282442</v>
      </c>
      <c r="D13091" t="s">
        <v>22</v>
      </c>
      <c r="E13091">
        <v>282442</v>
      </c>
      <c r="F13091" s="5" t="s">
        <v>23</v>
      </c>
      <c r="G13091" s="5" t="s">
        <v>42</v>
      </c>
      <c r="H13091" s="5" t="s">
        <v>101</v>
      </c>
      <c r="I13091" t="s">
        <v>26</v>
      </c>
      <c r="J13091" t="s">
        <v>101</v>
      </c>
      <c r="K13091">
        <v>100</v>
      </c>
      <c r="L13091" s="5" t="s">
        <v>25262</v>
      </c>
      <c r="M13091" s="5" t="s">
        <v>70</v>
      </c>
      <c r="N13091">
        <v>15</v>
      </c>
      <c r="O13091" t="s">
        <v>71</v>
      </c>
      <c r="P13091" s="1">
        <v>45345</v>
      </c>
      <c r="Q13091" s="1">
        <v>45376</v>
      </c>
      <c r="R13091">
        <v>1246</v>
      </c>
      <c r="S13091" s="4">
        <v>9.6</v>
      </c>
      <c r="T13091" t="s">
        <v>108</v>
      </c>
    </row>
    <row r="13092" spans="1:20" x14ac:dyDescent="0.35">
      <c r="A13092" t="s">
        <v>25263</v>
      </c>
      <c r="B13092" s="5" t="s">
        <v>174</v>
      </c>
      <c r="C13092" s="6">
        <v>132020</v>
      </c>
      <c r="D13092" t="s">
        <v>22</v>
      </c>
      <c r="E13092">
        <v>132020</v>
      </c>
      <c r="F13092" s="5" t="s">
        <v>66</v>
      </c>
      <c r="G13092" s="5" t="s">
        <v>24</v>
      </c>
      <c r="H13092" s="5" t="s">
        <v>101</v>
      </c>
      <c r="I13092" t="s">
        <v>26</v>
      </c>
      <c r="J13092" t="s">
        <v>101</v>
      </c>
      <c r="K13092">
        <v>100</v>
      </c>
      <c r="L13092" s="5" t="s">
        <v>25264</v>
      </c>
      <c r="M13092" s="5" t="s">
        <v>54</v>
      </c>
      <c r="N13092">
        <v>9</v>
      </c>
      <c r="O13092" t="s">
        <v>29</v>
      </c>
      <c r="P13092" s="1">
        <v>45587</v>
      </c>
      <c r="Q13092" s="1">
        <v>45656</v>
      </c>
      <c r="R13092">
        <v>1902</v>
      </c>
      <c r="S13092" s="4">
        <v>8.6999999999999993</v>
      </c>
      <c r="T13092" t="s">
        <v>30</v>
      </c>
    </row>
    <row r="13093" spans="1:20" x14ac:dyDescent="0.35">
      <c r="A13093" t="s">
        <v>25265</v>
      </c>
      <c r="B13093" s="5" t="s">
        <v>28802</v>
      </c>
      <c r="C13093" s="6">
        <v>118211</v>
      </c>
      <c r="D13093" t="s">
        <v>41</v>
      </c>
      <c r="E13093">
        <v>100479</v>
      </c>
      <c r="F13093" s="5" t="s">
        <v>66</v>
      </c>
      <c r="G13093" s="5" t="s">
        <v>24</v>
      </c>
      <c r="H13093" s="5" t="s">
        <v>151</v>
      </c>
      <c r="I13093" t="s">
        <v>44</v>
      </c>
      <c r="J13093" t="s">
        <v>151</v>
      </c>
      <c r="K13093">
        <v>50</v>
      </c>
      <c r="L13093" s="5" t="s">
        <v>25266</v>
      </c>
      <c r="M13093" s="5" t="s">
        <v>28</v>
      </c>
      <c r="N13093">
        <v>7</v>
      </c>
      <c r="O13093" t="s">
        <v>88</v>
      </c>
      <c r="P13093" s="1">
        <v>45600</v>
      </c>
      <c r="Q13093" s="1">
        <v>45652</v>
      </c>
      <c r="R13093">
        <v>1773</v>
      </c>
      <c r="S13093" s="4">
        <v>8.1</v>
      </c>
      <c r="T13093" t="s">
        <v>136</v>
      </c>
    </row>
    <row r="13094" spans="1:20" x14ac:dyDescent="0.35">
      <c r="A13094" t="s">
        <v>25267</v>
      </c>
      <c r="B13094" s="5" t="s">
        <v>91</v>
      </c>
      <c r="C13094" s="6">
        <v>95484</v>
      </c>
      <c r="D13094" t="s">
        <v>22</v>
      </c>
      <c r="E13094">
        <v>95484</v>
      </c>
      <c r="F13094" s="5" t="s">
        <v>50</v>
      </c>
      <c r="G13094" s="5" t="s">
        <v>59</v>
      </c>
      <c r="H13094" s="5" t="s">
        <v>25</v>
      </c>
      <c r="I13094" t="s">
        <v>35</v>
      </c>
      <c r="J13094" t="s">
        <v>25</v>
      </c>
      <c r="K13094">
        <v>50</v>
      </c>
      <c r="L13094" s="5" t="s">
        <v>25268</v>
      </c>
      <c r="M13094" s="5" t="s">
        <v>54</v>
      </c>
      <c r="N13094">
        <v>3</v>
      </c>
      <c r="O13094" t="s">
        <v>147</v>
      </c>
      <c r="P13094" s="1">
        <v>45657</v>
      </c>
      <c r="Q13094" s="1">
        <v>45707</v>
      </c>
      <c r="R13094">
        <v>2495</v>
      </c>
      <c r="S13094" s="4">
        <v>8</v>
      </c>
      <c r="T13094" t="s">
        <v>38</v>
      </c>
    </row>
    <row r="13095" spans="1:20" x14ac:dyDescent="0.35">
      <c r="A13095" t="s">
        <v>25269</v>
      </c>
      <c r="B13095" s="5" t="s">
        <v>100</v>
      </c>
      <c r="C13095" s="6">
        <v>211850</v>
      </c>
      <c r="D13095" t="s">
        <v>65</v>
      </c>
      <c r="E13095">
        <v>275405</v>
      </c>
      <c r="F13095" s="5" t="s">
        <v>23</v>
      </c>
      <c r="G13095" s="5" t="s">
        <v>24</v>
      </c>
      <c r="H13095" s="5" t="s">
        <v>67</v>
      </c>
      <c r="I13095" t="s">
        <v>26</v>
      </c>
      <c r="J13095" t="s">
        <v>67</v>
      </c>
      <c r="K13095">
        <v>50</v>
      </c>
      <c r="L13095" s="5" t="s">
        <v>25270</v>
      </c>
      <c r="M13095" s="5" t="s">
        <v>70</v>
      </c>
      <c r="N13095">
        <v>11</v>
      </c>
      <c r="O13095" t="s">
        <v>71</v>
      </c>
      <c r="P13095" s="1">
        <v>45434</v>
      </c>
      <c r="Q13095" s="1">
        <v>45462</v>
      </c>
      <c r="R13095">
        <v>1157</v>
      </c>
      <c r="S13095" s="4">
        <v>5.6</v>
      </c>
      <c r="T13095" t="s">
        <v>63</v>
      </c>
    </row>
    <row r="13096" spans="1:20" x14ac:dyDescent="0.35">
      <c r="A13096" t="s">
        <v>25271</v>
      </c>
      <c r="B13096" s="5" t="s">
        <v>28802</v>
      </c>
      <c r="C13096" s="6">
        <v>120477</v>
      </c>
      <c r="D13096" t="s">
        <v>22</v>
      </c>
      <c r="E13096">
        <v>120477</v>
      </c>
      <c r="F13096" s="5" t="s">
        <v>50</v>
      </c>
      <c r="G13096" s="5" t="s">
        <v>24</v>
      </c>
      <c r="H13096" s="5" t="s">
        <v>97</v>
      </c>
      <c r="I13096" t="s">
        <v>44</v>
      </c>
      <c r="J13096" t="s">
        <v>75</v>
      </c>
      <c r="K13096">
        <v>0</v>
      </c>
      <c r="L13096" s="5" t="s">
        <v>25272</v>
      </c>
      <c r="M13096" s="5" t="s">
        <v>54</v>
      </c>
      <c r="N13096">
        <v>4</v>
      </c>
      <c r="O13096" t="s">
        <v>107</v>
      </c>
      <c r="P13096" s="1">
        <v>45617</v>
      </c>
      <c r="Q13096" s="1">
        <v>45641</v>
      </c>
      <c r="R13096">
        <v>701</v>
      </c>
      <c r="S13096" s="4">
        <v>7.1</v>
      </c>
      <c r="T13096" t="s">
        <v>118</v>
      </c>
    </row>
    <row r="13097" spans="1:20" x14ac:dyDescent="0.35">
      <c r="A13097" t="s">
        <v>25273</v>
      </c>
      <c r="B13097" s="5" t="s">
        <v>217</v>
      </c>
      <c r="C13097" s="6">
        <v>218123</v>
      </c>
      <c r="D13097" t="s">
        <v>22</v>
      </c>
      <c r="E13097">
        <v>218123</v>
      </c>
      <c r="F13097" s="5" t="s">
        <v>23</v>
      </c>
      <c r="G13097" s="5" t="s">
        <v>59</v>
      </c>
      <c r="H13097" s="5" t="s">
        <v>129</v>
      </c>
      <c r="I13097" t="s">
        <v>26</v>
      </c>
      <c r="J13097" t="s">
        <v>83</v>
      </c>
      <c r="K13097">
        <v>0</v>
      </c>
      <c r="L13097" s="5" t="s">
        <v>25274</v>
      </c>
      <c r="M13097" s="5" t="s">
        <v>37</v>
      </c>
      <c r="N13097">
        <v>17</v>
      </c>
      <c r="O13097" t="s">
        <v>135</v>
      </c>
      <c r="P13097" s="1">
        <v>45733</v>
      </c>
      <c r="Q13097" s="1">
        <v>45771</v>
      </c>
      <c r="R13097">
        <v>1056</v>
      </c>
      <c r="S13097" s="4">
        <v>5.3</v>
      </c>
      <c r="T13097" t="s">
        <v>63</v>
      </c>
    </row>
    <row r="13098" spans="1:20" x14ac:dyDescent="0.35">
      <c r="A13098" t="s">
        <v>25275</v>
      </c>
      <c r="B13098" s="5" t="s">
        <v>28801</v>
      </c>
      <c r="C13098" s="6">
        <v>98570</v>
      </c>
      <c r="D13098" t="s">
        <v>22</v>
      </c>
      <c r="E13098">
        <v>98570</v>
      </c>
      <c r="F13098" s="5" t="s">
        <v>50</v>
      </c>
      <c r="G13098" s="5" t="s">
        <v>59</v>
      </c>
      <c r="H13098" s="5" t="s">
        <v>25</v>
      </c>
      <c r="I13098" t="s">
        <v>26</v>
      </c>
      <c r="J13098" t="s">
        <v>467</v>
      </c>
      <c r="K13098">
        <v>100</v>
      </c>
      <c r="L13098" s="5" t="s">
        <v>25276</v>
      </c>
      <c r="M13098" s="5" t="s">
        <v>70</v>
      </c>
      <c r="N13098">
        <v>2</v>
      </c>
      <c r="O13098" t="s">
        <v>71</v>
      </c>
      <c r="P13098" s="1">
        <v>45464</v>
      </c>
      <c r="Q13098" s="1">
        <v>45507</v>
      </c>
      <c r="R13098">
        <v>672</v>
      </c>
      <c r="S13098" s="4">
        <v>8.1999999999999993</v>
      </c>
      <c r="T13098" t="s">
        <v>108</v>
      </c>
    </row>
    <row r="13099" spans="1:20" x14ac:dyDescent="0.35">
      <c r="A13099" t="s">
        <v>25277</v>
      </c>
      <c r="B13099" s="5" t="s">
        <v>28802</v>
      </c>
      <c r="C13099" s="6">
        <v>81790</v>
      </c>
      <c r="D13099" t="s">
        <v>22</v>
      </c>
      <c r="E13099">
        <v>81790</v>
      </c>
      <c r="F13099" s="5" t="s">
        <v>50</v>
      </c>
      <c r="G13099" s="5" t="s">
        <v>51</v>
      </c>
      <c r="H13099" s="5" t="s">
        <v>191</v>
      </c>
      <c r="I13099" t="s">
        <v>35</v>
      </c>
      <c r="J13099" t="s">
        <v>354</v>
      </c>
      <c r="K13099">
        <v>50</v>
      </c>
      <c r="L13099" s="5" t="s">
        <v>25278</v>
      </c>
      <c r="M13099" s="5" t="s">
        <v>37</v>
      </c>
      <c r="N13099">
        <v>4</v>
      </c>
      <c r="O13099" t="s">
        <v>147</v>
      </c>
      <c r="P13099" s="1">
        <v>45473</v>
      </c>
      <c r="Q13099" s="1">
        <v>45521</v>
      </c>
      <c r="R13099">
        <v>830</v>
      </c>
      <c r="S13099" s="4">
        <v>7.7</v>
      </c>
      <c r="T13099" t="s">
        <v>277</v>
      </c>
    </row>
    <row r="13100" spans="1:20" x14ac:dyDescent="0.35">
      <c r="A13100" t="s">
        <v>25279</v>
      </c>
      <c r="B13100" s="5" t="s">
        <v>217</v>
      </c>
      <c r="C13100" s="6">
        <v>91536</v>
      </c>
      <c r="D13100" t="s">
        <v>74</v>
      </c>
      <c r="E13100">
        <v>114420</v>
      </c>
      <c r="F13100" s="5" t="s">
        <v>50</v>
      </c>
      <c r="G13100" s="5" t="s">
        <v>59</v>
      </c>
      <c r="H13100" s="5" t="s">
        <v>75</v>
      </c>
      <c r="I13100" t="s">
        <v>35</v>
      </c>
      <c r="J13100" t="s">
        <v>75</v>
      </c>
      <c r="K13100">
        <v>100</v>
      </c>
      <c r="L13100" s="5" t="s">
        <v>25280</v>
      </c>
      <c r="M13100" s="5" t="s">
        <v>54</v>
      </c>
      <c r="N13100">
        <v>2</v>
      </c>
      <c r="O13100" t="s">
        <v>141</v>
      </c>
      <c r="P13100" s="1">
        <v>45393</v>
      </c>
      <c r="Q13100" s="1">
        <v>45420</v>
      </c>
      <c r="R13100">
        <v>1728</v>
      </c>
      <c r="S13100" s="4">
        <v>9.3000000000000007</v>
      </c>
      <c r="T13100" t="s">
        <v>55</v>
      </c>
    </row>
    <row r="13101" spans="1:20" x14ac:dyDescent="0.35">
      <c r="A13101" t="s">
        <v>25281</v>
      </c>
      <c r="B13101" s="5" t="s">
        <v>162</v>
      </c>
      <c r="C13101" s="6">
        <v>116205</v>
      </c>
      <c r="D13101" t="s">
        <v>41</v>
      </c>
      <c r="E13101">
        <v>98774</v>
      </c>
      <c r="F13101" s="5" t="s">
        <v>66</v>
      </c>
      <c r="G13101" s="5" t="s">
        <v>24</v>
      </c>
      <c r="H13101" s="5" t="s">
        <v>151</v>
      </c>
      <c r="I13101" t="s">
        <v>26</v>
      </c>
      <c r="J13101" t="s">
        <v>151</v>
      </c>
      <c r="K13101">
        <v>0</v>
      </c>
      <c r="L13101" s="5" t="s">
        <v>16168</v>
      </c>
      <c r="M13101" s="5" t="s">
        <v>37</v>
      </c>
      <c r="N13101">
        <v>8</v>
      </c>
      <c r="O13101" t="s">
        <v>147</v>
      </c>
      <c r="P13101" s="1">
        <v>45680</v>
      </c>
      <c r="Q13101" s="1">
        <v>45742</v>
      </c>
      <c r="R13101">
        <v>2388</v>
      </c>
      <c r="S13101" s="4">
        <v>9.5</v>
      </c>
      <c r="T13101" t="s">
        <v>118</v>
      </c>
    </row>
    <row r="13102" spans="1:20" x14ac:dyDescent="0.35">
      <c r="A13102" t="s">
        <v>25282</v>
      </c>
      <c r="B13102" s="5" t="s">
        <v>105</v>
      </c>
      <c r="C13102" s="6">
        <v>58576</v>
      </c>
      <c r="D13102" t="s">
        <v>41</v>
      </c>
      <c r="E13102">
        <v>49790</v>
      </c>
      <c r="F13102" s="5" t="s">
        <v>58</v>
      </c>
      <c r="G13102" s="5" t="s">
        <v>42</v>
      </c>
      <c r="H13102" s="5" t="s">
        <v>60</v>
      </c>
      <c r="I13102" t="s">
        <v>26</v>
      </c>
      <c r="J13102" t="s">
        <v>186</v>
      </c>
      <c r="K13102">
        <v>100</v>
      </c>
      <c r="L13102" s="5" t="s">
        <v>25283</v>
      </c>
      <c r="M13102" s="5" t="s">
        <v>54</v>
      </c>
      <c r="N13102">
        <v>0</v>
      </c>
      <c r="O13102" t="s">
        <v>29</v>
      </c>
      <c r="P13102" s="1">
        <v>45548</v>
      </c>
      <c r="Q13102" s="1">
        <v>45579</v>
      </c>
      <c r="R13102">
        <v>2244</v>
      </c>
      <c r="S13102" s="4">
        <v>7.6</v>
      </c>
      <c r="T13102" t="s">
        <v>63</v>
      </c>
    </row>
    <row r="13103" spans="1:20" x14ac:dyDescent="0.35">
      <c r="A13103" t="s">
        <v>25284</v>
      </c>
      <c r="B13103" s="5" t="s">
        <v>28801</v>
      </c>
      <c r="C13103" s="6">
        <v>106840</v>
      </c>
      <c r="D13103" t="s">
        <v>120</v>
      </c>
      <c r="E13103">
        <v>96156</v>
      </c>
      <c r="F13103" s="5" t="s">
        <v>50</v>
      </c>
      <c r="G13103" s="5" t="s">
        <v>24</v>
      </c>
      <c r="H13103" s="5" t="s">
        <v>121</v>
      </c>
      <c r="I13103" t="s">
        <v>44</v>
      </c>
      <c r="J13103" t="s">
        <v>121</v>
      </c>
      <c r="K13103">
        <v>0</v>
      </c>
      <c r="L13103" s="5" t="s">
        <v>25285</v>
      </c>
      <c r="M13103" s="5" t="s">
        <v>37</v>
      </c>
      <c r="N13103">
        <v>4</v>
      </c>
      <c r="O13103" t="s">
        <v>29</v>
      </c>
      <c r="P13103" s="1">
        <v>45574</v>
      </c>
      <c r="Q13103" s="1">
        <v>45640</v>
      </c>
      <c r="R13103">
        <v>862</v>
      </c>
      <c r="S13103" s="4">
        <v>9.3000000000000007</v>
      </c>
      <c r="T13103" t="s">
        <v>153</v>
      </c>
    </row>
    <row r="13104" spans="1:20" x14ac:dyDescent="0.35">
      <c r="A13104" t="s">
        <v>25286</v>
      </c>
      <c r="B13104" s="5" t="s">
        <v>49</v>
      </c>
      <c r="C13104" s="6">
        <v>123259</v>
      </c>
      <c r="D13104" t="s">
        <v>74</v>
      </c>
      <c r="E13104">
        <v>154074</v>
      </c>
      <c r="F13104" s="5" t="s">
        <v>66</v>
      </c>
      <c r="G13104" s="5" t="s">
        <v>51</v>
      </c>
      <c r="H13104" s="5" t="s">
        <v>75</v>
      </c>
      <c r="I13104" t="s">
        <v>35</v>
      </c>
      <c r="J13104" t="s">
        <v>75</v>
      </c>
      <c r="K13104">
        <v>50</v>
      </c>
      <c r="L13104" s="5" t="s">
        <v>25287</v>
      </c>
      <c r="M13104" s="5" t="s">
        <v>28</v>
      </c>
      <c r="N13104">
        <v>9</v>
      </c>
      <c r="O13104" t="s">
        <v>46</v>
      </c>
      <c r="P13104" s="1">
        <v>45485</v>
      </c>
      <c r="Q13104" s="1">
        <v>45514</v>
      </c>
      <c r="R13104">
        <v>1202</v>
      </c>
      <c r="S13104" s="4">
        <v>9.9</v>
      </c>
      <c r="T13104" t="s">
        <v>118</v>
      </c>
    </row>
    <row r="13105" spans="1:20" x14ac:dyDescent="0.35">
      <c r="A13105" t="s">
        <v>25288</v>
      </c>
      <c r="B13105" s="5" t="s">
        <v>100</v>
      </c>
      <c r="C13105" s="6">
        <v>88273</v>
      </c>
      <c r="D13105" t="s">
        <v>33</v>
      </c>
      <c r="E13105">
        <v>9710030</v>
      </c>
      <c r="F13105" s="5" t="s">
        <v>50</v>
      </c>
      <c r="G13105" s="5" t="s">
        <v>24</v>
      </c>
      <c r="H13105" s="5" t="s">
        <v>34</v>
      </c>
      <c r="I13105" t="s">
        <v>26</v>
      </c>
      <c r="J13105" t="s">
        <v>82</v>
      </c>
      <c r="K13105">
        <v>50</v>
      </c>
      <c r="L13105" s="5" t="s">
        <v>25289</v>
      </c>
      <c r="M13105" s="5" t="s">
        <v>70</v>
      </c>
      <c r="N13105">
        <v>2</v>
      </c>
      <c r="O13105" t="s">
        <v>141</v>
      </c>
      <c r="P13105" s="1">
        <v>45390</v>
      </c>
      <c r="Q13105" s="1">
        <v>45416</v>
      </c>
      <c r="R13105">
        <v>775</v>
      </c>
      <c r="S13105" s="4">
        <v>8.3000000000000007</v>
      </c>
      <c r="T13105" t="s">
        <v>38</v>
      </c>
    </row>
    <row r="13106" spans="1:20" x14ac:dyDescent="0.35">
      <c r="A13106" t="s">
        <v>25290</v>
      </c>
      <c r="B13106" s="5" t="s">
        <v>162</v>
      </c>
      <c r="C13106" s="6">
        <v>133522</v>
      </c>
      <c r="D13106" t="s">
        <v>22</v>
      </c>
      <c r="E13106">
        <v>133522</v>
      </c>
      <c r="F13106" s="5" t="s">
        <v>66</v>
      </c>
      <c r="G13106" s="5" t="s">
        <v>24</v>
      </c>
      <c r="H13106" s="5" t="s">
        <v>97</v>
      </c>
      <c r="I13106" t="s">
        <v>26</v>
      </c>
      <c r="J13106" t="s">
        <v>522</v>
      </c>
      <c r="K13106">
        <v>100</v>
      </c>
      <c r="L13106" s="5" t="s">
        <v>25291</v>
      </c>
      <c r="M13106" s="5" t="s">
        <v>28</v>
      </c>
      <c r="N13106">
        <v>9</v>
      </c>
      <c r="O13106" t="s">
        <v>62</v>
      </c>
      <c r="P13106" s="1">
        <v>45654</v>
      </c>
      <c r="Q13106" s="1">
        <v>45696</v>
      </c>
      <c r="R13106">
        <v>1878</v>
      </c>
      <c r="S13106" s="4">
        <v>6.2</v>
      </c>
      <c r="T13106" t="s">
        <v>118</v>
      </c>
    </row>
    <row r="13107" spans="1:20" x14ac:dyDescent="0.35">
      <c r="A13107" t="s">
        <v>25292</v>
      </c>
      <c r="B13107" s="5" t="s">
        <v>73</v>
      </c>
      <c r="C13107" s="6">
        <v>159549</v>
      </c>
      <c r="D13107" t="s">
        <v>22</v>
      </c>
      <c r="E13107">
        <v>159549</v>
      </c>
      <c r="F13107" s="5" t="s">
        <v>23</v>
      </c>
      <c r="G13107" s="5" t="s">
        <v>51</v>
      </c>
      <c r="H13107" s="5" t="s">
        <v>52</v>
      </c>
      <c r="I13107" t="s">
        <v>35</v>
      </c>
      <c r="J13107" t="s">
        <v>52</v>
      </c>
      <c r="K13107">
        <v>100</v>
      </c>
      <c r="L13107" s="5" t="s">
        <v>25293</v>
      </c>
      <c r="M13107" s="5" t="s">
        <v>54</v>
      </c>
      <c r="N13107">
        <v>13</v>
      </c>
      <c r="O13107" t="s">
        <v>147</v>
      </c>
      <c r="P13107" s="1">
        <v>45355</v>
      </c>
      <c r="Q13107" s="1">
        <v>45397</v>
      </c>
      <c r="R13107">
        <v>1430</v>
      </c>
      <c r="S13107" s="4">
        <v>8.6</v>
      </c>
      <c r="T13107" t="s">
        <v>103</v>
      </c>
    </row>
    <row r="13108" spans="1:20" x14ac:dyDescent="0.35">
      <c r="A13108" t="s">
        <v>25294</v>
      </c>
      <c r="B13108" s="5" t="s">
        <v>145</v>
      </c>
      <c r="C13108" s="6">
        <v>106103</v>
      </c>
      <c r="D13108" t="s">
        <v>74</v>
      </c>
      <c r="E13108">
        <v>132629</v>
      </c>
      <c r="F13108" s="5" t="s">
        <v>66</v>
      </c>
      <c r="G13108" s="5" t="s">
        <v>59</v>
      </c>
      <c r="H13108" s="5" t="s">
        <v>75</v>
      </c>
      <c r="I13108" t="s">
        <v>26</v>
      </c>
      <c r="J13108" t="s">
        <v>75</v>
      </c>
      <c r="K13108">
        <v>50</v>
      </c>
      <c r="L13108" s="5" t="s">
        <v>3010</v>
      </c>
      <c r="M13108" s="5" t="s">
        <v>54</v>
      </c>
      <c r="N13108">
        <v>5</v>
      </c>
      <c r="O13108" t="s">
        <v>46</v>
      </c>
      <c r="P13108" s="1">
        <v>45588</v>
      </c>
      <c r="Q13108" s="1">
        <v>45647</v>
      </c>
      <c r="R13108">
        <v>1229</v>
      </c>
      <c r="S13108" s="4">
        <v>7.9</v>
      </c>
      <c r="T13108" t="s">
        <v>30</v>
      </c>
    </row>
    <row r="13109" spans="1:20" x14ac:dyDescent="0.35">
      <c r="A13109" t="s">
        <v>25295</v>
      </c>
      <c r="B13109" s="5" t="s">
        <v>73</v>
      </c>
      <c r="C13109" s="6">
        <v>98258</v>
      </c>
      <c r="D13109" t="s">
        <v>41</v>
      </c>
      <c r="E13109">
        <v>83519</v>
      </c>
      <c r="F13109" s="5" t="s">
        <v>66</v>
      </c>
      <c r="G13109" s="5" t="s">
        <v>51</v>
      </c>
      <c r="H13109" s="5" t="s">
        <v>60</v>
      </c>
      <c r="I13109" t="s">
        <v>26</v>
      </c>
      <c r="J13109" t="s">
        <v>60</v>
      </c>
      <c r="K13109">
        <v>50</v>
      </c>
      <c r="L13109" s="5" t="s">
        <v>25296</v>
      </c>
      <c r="M13109" s="5" t="s">
        <v>28</v>
      </c>
      <c r="N13109">
        <v>5</v>
      </c>
      <c r="O13109" t="s">
        <v>107</v>
      </c>
      <c r="P13109" s="1">
        <v>45375</v>
      </c>
      <c r="Q13109" s="1">
        <v>45437</v>
      </c>
      <c r="R13109">
        <v>2457</v>
      </c>
      <c r="S13109" s="4">
        <v>5.9</v>
      </c>
      <c r="T13109" t="s">
        <v>55</v>
      </c>
    </row>
    <row r="13110" spans="1:20" x14ac:dyDescent="0.35">
      <c r="A13110" t="s">
        <v>25297</v>
      </c>
      <c r="B13110" s="5" t="s">
        <v>179</v>
      </c>
      <c r="C13110" s="6">
        <v>125492</v>
      </c>
      <c r="D13110" t="s">
        <v>22</v>
      </c>
      <c r="E13110">
        <v>125492</v>
      </c>
      <c r="F13110" s="5" t="s">
        <v>23</v>
      </c>
      <c r="G13110" s="5" t="s">
        <v>59</v>
      </c>
      <c r="H13110" s="5" t="s">
        <v>129</v>
      </c>
      <c r="I13110" t="s">
        <v>44</v>
      </c>
      <c r="J13110" t="s">
        <v>129</v>
      </c>
      <c r="K13110">
        <v>100</v>
      </c>
      <c r="L13110" s="5" t="s">
        <v>25298</v>
      </c>
      <c r="M13110" s="5" t="s">
        <v>54</v>
      </c>
      <c r="N13110">
        <v>14</v>
      </c>
      <c r="O13110" t="s">
        <v>167</v>
      </c>
      <c r="P13110" s="1">
        <v>45743</v>
      </c>
      <c r="Q13110" s="1">
        <v>45789</v>
      </c>
      <c r="R13110">
        <v>1351</v>
      </c>
      <c r="S13110" s="4">
        <v>8.1999999999999993</v>
      </c>
      <c r="T13110" t="s">
        <v>118</v>
      </c>
    </row>
    <row r="13111" spans="1:20" x14ac:dyDescent="0.35">
      <c r="A13111" t="s">
        <v>25299</v>
      </c>
      <c r="B13111" s="5" t="s">
        <v>28802</v>
      </c>
      <c r="C13111" s="6">
        <v>166393</v>
      </c>
      <c r="D13111" t="s">
        <v>41</v>
      </c>
      <c r="E13111">
        <v>141434</v>
      </c>
      <c r="F13111" s="5" t="s">
        <v>23</v>
      </c>
      <c r="G13111" s="5" t="s">
        <v>24</v>
      </c>
      <c r="H13111" s="5" t="s">
        <v>151</v>
      </c>
      <c r="I13111" t="s">
        <v>44</v>
      </c>
      <c r="J13111" t="s">
        <v>1090</v>
      </c>
      <c r="K13111">
        <v>100</v>
      </c>
      <c r="L13111" s="5" t="s">
        <v>2012</v>
      </c>
      <c r="M13111" s="5" t="s">
        <v>28</v>
      </c>
      <c r="N13111">
        <v>15</v>
      </c>
      <c r="O13111" t="s">
        <v>62</v>
      </c>
      <c r="P13111" s="1">
        <v>45697</v>
      </c>
      <c r="Q13111" s="1">
        <v>45767</v>
      </c>
      <c r="R13111">
        <v>1894</v>
      </c>
      <c r="S13111" s="4">
        <v>5.5</v>
      </c>
      <c r="T13111" t="s">
        <v>136</v>
      </c>
    </row>
    <row r="13112" spans="1:20" x14ac:dyDescent="0.35">
      <c r="A13112" t="s">
        <v>25300</v>
      </c>
      <c r="B13112" s="5" t="s">
        <v>145</v>
      </c>
      <c r="C13112" s="6">
        <v>86105</v>
      </c>
      <c r="D13112" t="s">
        <v>41</v>
      </c>
      <c r="E13112">
        <v>73189</v>
      </c>
      <c r="F13112" s="5" t="s">
        <v>50</v>
      </c>
      <c r="G13112" s="5" t="s">
        <v>59</v>
      </c>
      <c r="H13112" s="5" t="s">
        <v>151</v>
      </c>
      <c r="I13112" t="s">
        <v>26</v>
      </c>
      <c r="J13112" t="s">
        <v>151</v>
      </c>
      <c r="K13112">
        <v>0</v>
      </c>
      <c r="L13112" s="5" t="s">
        <v>25301</v>
      </c>
      <c r="M13112" s="5" t="s">
        <v>37</v>
      </c>
      <c r="N13112">
        <v>4</v>
      </c>
      <c r="O13112" t="s">
        <v>112</v>
      </c>
      <c r="P13112" s="1">
        <v>45531</v>
      </c>
      <c r="Q13112" s="1">
        <v>45593</v>
      </c>
      <c r="R13112">
        <v>2399</v>
      </c>
      <c r="S13112" s="4">
        <v>7.6</v>
      </c>
      <c r="T13112" t="s">
        <v>38</v>
      </c>
    </row>
    <row r="13113" spans="1:20" x14ac:dyDescent="0.35">
      <c r="A13113" t="s">
        <v>25302</v>
      </c>
      <c r="B13113" s="5" t="s">
        <v>40</v>
      </c>
      <c r="C13113" s="6">
        <v>125111</v>
      </c>
      <c r="D13113" t="s">
        <v>22</v>
      </c>
      <c r="E13113">
        <v>125111</v>
      </c>
      <c r="F13113" s="5" t="s">
        <v>66</v>
      </c>
      <c r="G13113" s="5" t="s">
        <v>59</v>
      </c>
      <c r="H13113" s="5" t="s">
        <v>52</v>
      </c>
      <c r="I13113" t="s">
        <v>44</v>
      </c>
      <c r="J13113" t="s">
        <v>52</v>
      </c>
      <c r="K13113">
        <v>0</v>
      </c>
      <c r="L13113" s="5" t="s">
        <v>25303</v>
      </c>
      <c r="M13113" s="5" t="s">
        <v>28</v>
      </c>
      <c r="N13113">
        <v>5</v>
      </c>
      <c r="O13113" t="s">
        <v>172</v>
      </c>
      <c r="P13113" s="1">
        <v>45305</v>
      </c>
      <c r="Q13113" s="1">
        <v>45378</v>
      </c>
      <c r="R13113">
        <v>1070</v>
      </c>
      <c r="S13113" s="4">
        <v>5</v>
      </c>
      <c r="T13113" t="s">
        <v>89</v>
      </c>
    </row>
    <row r="13114" spans="1:20" x14ac:dyDescent="0.35">
      <c r="A13114" t="s">
        <v>25304</v>
      </c>
      <c r="B13114" s="5" t="s">
        <v>145</v>
      </c>
      <c r="C13114" s="6">
        <v>103754</v>
      </c>
      <c r="D13114" t="s">
        <v>22</v>
      </c>
      <c r="E13114">
        <v>103754</v>
      </c>
      <c r="F13114" s="5" t="s">
        <v>50</v>
      </c>
      <c r="G13114" s="5" t="s">
        <v>59</v>
      </c>
      <c r="H13114" s="5" t="s">
        <v>25</v>
      </c>
      <c r="I13114" t="s">
        <v>26</v>
      </c>
      <c r="J13114" t="s">
        <v>1090</v>
      </c>
      <c r="K13114">
        <v>100</v>
      </c>
      <c r="L13114" s="5" t="s">
        <v>25305</v>
      </c>
      <c r="M13114" s="5" t="s">
        <v>28</v>
      </c>
      <c r="N13114">
        <v>2</v>
      </c>
      <c r="O13114" t="s">
        <v>85</v>
      </c>
      <c r="P13114" s="1">
        <v>45769</v>
      </c>
      <c r="Q13114" s="1">
        <v>45797</v>
      </c>
      <c r="R13114">
        <v>731</v>
      </c>
      <c r="S13114" s="4">
        <v>5.5</v>
      </c>
      <c r="T13114" t="s">
        <v>103</v>
      </c>
    </row>
    <row r="13115" spans="1:20" x14ac:dyDescent="0.35">
      <c r="A13115" t="s">
        <v>25306</v>
      </c>
      <c r="B13115" s="5" t="s">
        <v>28802</v>
      </c>
      <c r="C13115" s="6">
        <v>65132</v>
      </c>
      <c r="D13115" t="s">
        <v>22</v>
      </c>
      <c r="E13115">
        <v>65132</v>
      </c>
      <c r="F13115" s="5" t="s">
        <v>58</v>
      </c>
      <c r="G13115" s="5" t="s">
        <v>24</v>
      </c>
      <c r="H13115" s="5" t="s">
        <v>25</v>
      </c>
      <c r="I13115" t="s">
        <v>26</v>
      </c>
      <c r="J13115" t="s">
        <v>940</v>
      </c>
      <c r="K13115">
        <v>100</v>
      </c>
      <c r="L13115" s="5" t="s">
        <v>25307</v>
      </c>
      <c r="M13115" s="5" t="s">
        <v>37</v>
      </c>
      <c r="N13115">
        <v>1</v>
      </c>
      <c r="O13115" t="s">
        <v>131</v>
      </c>
      <c r="P13115" s="1">
        <v>45763</v>
      </c>
      <c r="Q13115" s="1">
        <v>45799</v>
      </c>
      <c r="R13115">
        <v>1489</v>
      </c>
      <c r="S13115" s="4">
        <v>9.5</v>
      </c>
      <c r="T13115" t="s">
        <v>89</v>
      </c>
    </row>
    <row r="13116" spans="1:20" x14ac:dyDescent="0.35">
      <c r="A13116" t="s">
        <v>25308</v>
      </c>
      <c r="B13116" s="5" t="s">
        <v>28802</v>
      </c>
      <c r="C13116" s="6">
        <v>195654</v>
      </c>
      <c r="D13116" t="s">
        <v>120</v>
      </c>
      <c r="E13116">
        <v>176089</v>
      </c>
      <c r="F13116" s="5" t="s">
        <v>23</v>
      </c>
      <c r="G13116" s="5" t="s">
        <v>59</v>
      </c>
      <c r="H13116" s="5" t="s">
        <v>121</v>
      </c>
      <c r="I13116" t="s">
        <v>44</v>
      </c>
      <c r="J13116" t="s">
        <v>121</v>
      </c>
      <c r="K13116">
        <v>100</v>
      </c>
      <c r="L13116" s="5" t="s">
        <v>883</v>
      </c>
      <c r="M13116" s="5" t="s">
        <v>37</v>
      </c>
      <c r="N13116">
        <v>11</v>
      </c>
      <c r="O13116" t="s">
        <v>85</v>
      </c>
      <c r="P13116" s="1">
        <v>45451</v>
      </c>
      <c r="Q13116" s="1">
        <v>45485</v>
      </c>
      <c r="R13116">
        <v>658</v>
      </c>
      <c r="S13116" s="4">
        <v>6.5</v>
      </c>
      <c r="T13116" t="s">
        <v>108</v>
      </c>
    </row>
    <row r="13117" spans="1:20" x14ac:dyDescent="0.35">
      <c r="A13117" t="s">
        <v>25309</v>
      </c>
      <c r="B13117" s="5" t="s">
        <v>40</v>
      </c>
      <c r="C13117" s="6">
        <v>65035</v>
      </c>
      <c r="D13117" t="s">
        <v>41</v>
      </c>
      <c r="E13117">
        <v>55280</v>
      </c>
      <c r="F13117" s="5" t="s">
        <v>58</v>
      </c>
      <c r="G13117" s="5" t="s">
        <v>51</v>
      </c>
      <c r="H13117" s="5" t="s">
        <v>151</v>
      </c>
      <c r="I13117" t="s">
        <v>44</v>
      </c>
      <c r="J13117" t="s">
        <v>299</v>
      </c>
      <c r="K13117">
        <v>0</v>
      </c>
      <c r="L13117" s="5" t="s">
        <v>25310</v>
      </c>
      <c r="M13117" s="5" t="s">
        <v>28</v>
      </c>
      <c r="N13117">
        <v>0</v>
      </c>
      <c r="O13117" t="s">
        <v>135</v>
      </c>
      <c r="P13117" s="1">
        <v>45608</v>
      </c>
      <c r="Q13117" s="1">
        <v>45680</v>
      </c>
      <c r="R13117">
        <v>1952</v>
      </c>
      <c r="S13117" s="4">
        <v>9.1</v>
      </c>
      <c r="T13117" t="s">
        <v>55</v>
      </c>
    </row>
    <row r="13118" spans="1:20" x14ac:dyDescent="0.35">
      <c r="A13118" t="s">
        <v>25311</v>
      </c>
      <c r="B13118" s="5" t="s">
        <v>28799</v>
      </c>
      <c r="C13118" s="6">
        <v>248091</v>
      </c>
      <c r="D13118" t="s">
        <v>41</v>
      </c>
      <c r="E13118">
        <v>210877</v>
      </c>
      <c r="F13118" s="5" t="s">
        <v>23</v>
      </c>
      <c r="G13118" s="5" t="s">
        <v>42</v>
      </c>
      <c r="H13118" s="5" t="s">
        <v>60</v>
      </c>
      <c r="I13118" t="s">
        <v>35</v>
      </c>
      <c r="J13118" t="s">
        <v>60</v>
      </c>
      <c r="K13118">
        <v>50</v>
      </c>
      <c r="L13118" s="5" t="s">
        <v>25312</v>
      </c>
      <c r="M13118" s="5" t="s">
        <v>54</v>
      </c>
      <c r="N13118">
        <v>15</v>
      </c>
      <c r="O13118" t="s">
        <v>135</v>
      </c>
      <c r="P13118" s="1">
        <v>45575</v>
      </c>
      <c r="Q13118" s="1">
        <v>45636</v>
      </c>
      <c r="R13118">
        <v>860</v>
      </c>
      <c r="S13118" s="4">
        <v>5.9</v>
      </c>
      <c r="T13118" t="s">
        <v>108</v>
      </c>
    </row>
    <row r="13119" spans="1:20" x14ac:dyDescent="0.35">
      <c r="A13119" t="s">
        <v>25313</v>
      </c>
      <c r="B13119" s="5" t="s">
        <v>57</v>
      </c>
      <c r="C13119" s="6">
        <v>141327</v>
      </c>
      <c r="D13119" t="s">
        <v>41</v>
      </c>
      <c r="E13119">
        <v>120128</v>
      </c>
      <c r="F13119" s="5" t="s">
        <v>66</v>
      </c>
      <c r="G13119" s="5" t="s">
        <v>51</v>
      </c>
      <c r="H13119" s="5" t="s">
        <v>151</v>
      </c>
      <c r="I13119" t="s">
        <v>26</v>
      </c>
      <c r="J13119" t="s">
        <v>299</v>
      </c>
      <c r="K13119">
        <v>0</v>
      </c>
      <c r="L13119" s="5" t="s">
        <v>25314</v>
      </c>
      <c r="M13119" s="5" t="s">
        <v>37</v>
      </c>
      <c r="N13119">
        <v>9</v>
      </c>
      <c r="O13119" t="s">
        <v>147</v>
      </c>
      <c r="P13119" s="1">
        <v>45502</v>
      </c>
      <c r="Q13119" s="1">
        <v>45533</v>
      </c>
      <c r="R13119">
        <v>1588</v>
      </c>
      <c r="S13119" s="4">
        <v>7.3</v>
      </c>
      <c r="T13119" t="s">
        <v>38</v>
      </c>
    </row>
    <row r="13120" spans="1:20" x14ac:dyDescent="0.35">
      <c r="A13120" t="s">
        <v>25315</v>
      </c>
      <c r="B13120" s="5" t="s">
        <v>40</v>
      </c>
      <c r="C13120" s="6">
        <v>343050</v>
      </c>
      <c r="D13120" t="s">
        <v>22</v>
      </c>
      <c r="E13120">
        <v>343050</v>
      </c>
      <c r="F13120" s="5" t="s">
        <v>23</v>
      </c>
      <c r="G13120" s="5" t="s">
        <v>24</v>
      </c>
      <c r="H13120" s="5" t="s">
        <v>97</v>
      </c>
      <c r="I13120" t="s">
        <v>35</v>
      </c>
      <c r="J13120" t="s">
        <v>97</v>
      </c>
      <c r="K13120">
        <v>100</v>
      </c>
      <c r="L13120" s="5" t="s">
        <v>25316</v>
      </c>
      <c r="M13120" s="5" t="s">
        <v>28</v>
      </c>
      <c r="N13120">
        <v>13</v>
      </c>
      <c r="O13120" t="s">
        <v>147</v>
      </c>
      <c r="P13120" s="1">
        <v>45591</v>
      </c>
      <c r="Q13120" s="1">
        <v>45622</v>
      </c>
      <c r="R13120">
        <v>1308</v>
      </c>
      <c r="S13120" s="4">
        <v>5.8</v>
      </c>
      <c r="T13120" t="s">
        <v>38</v>
      </c>
    </row>
    <row r="13121" spans="1:20" x14ac:dyDescent="0.35">
      <c r="A13121" t="s">
        <v>25317</v>
      </c>
      <c r="B13121" s="5" t="s">
        <v>217</v>
      </c>
      <c r="C13121" s="6">
        <v>169592</v>
      </c>
      <c r="D13121" t="s">
        <v>22</v>
      </c>
      <c r="E13121">
        <v>169592</v>
      </c>
      <c r="F13121" s="5" t="s">
        <v>66</v>
      </c>
      <c r="G13121" s="5" t="s">
        <v>51</v>
      </c>
      <c r="H13121" s="5" t="s">
        <v>68</v>
      </c>
      <c r="I13121" t="s">
        <v>26</v>
      </c>
      <c r="J13121" t="s">
        <v>313</v>
      </c>
      <c r="K13121">
        <v>0</v>
      </c>
      <c r="L13121" s="5" t="s">
        <v>14930</v>
      </c>
      <c r="M13121" s="5" t="s">
        <v>70</v>
      </c>
      <c r="N13121">
        <v>6</v>
      </c>
      <c r="O13121" t="s">
        <v>131</v>
      </c>
      <c r="P13121" s="1">
        <v>45649</v>
      </c>
      <c r="Q13121" s="1">
        <v>45684</v>
      </c>
      <c r="R13121">
        <v>1423</v>
      </c>
      <c r="S13121" s="4">
        <v>8.5</v>
      </c>
      <c r="T13121" t="s">
        <v>47</v>
      </c>
    </row>
    <row r="13122" spans="1:20" x14ac:dyDescent="0.35">
      <c r="A13122" t="s">
        <v>25318</v>
      </c>
      <c r="B13122" s="5" t="s">
        <v>49</v>
      </c>
      <c r="C13122" s="6">
        <v>73049</v>
      </c>
      <c r="D13122" t="s">
        <v>41</v>
      </c>
      <c r="E13122">
        <v>62092</v>
      </c>
      <c r="F13122" s="5" t="s">
        <v>58</v>
      </c>
      <c r="G13122" s="5" t="s">
        <v>24</v>
      </c>
      <c r="H13122" s="5" t="s">
        <v>43</v>
      </c>
      <c r="I13122" t="s">
        <v>26</v>
      </c>
      <c r="J13122" t="s">
        <v>75</v>
      </c>
      <c r="K13122">
        <v>0</v>
      </c>
      <c r="L13122" s="5" t="s">
        <v>25319</v>
      </c>
      <c r="M13122" s="5" t="s">
        <v>70</v>
      </c>
      <c r="N13122">
        <v>0</v>
      </c>
      <c r="O13122" t="s">
        <v>29</v>
      </c>
      <c r="P13122" s="1">
        <v>45560</v>
      </c>
      <c r="Q13122" s="1">
        <v>45626</v>
      </c>
      <c r="R13122">
        <v>1971</v>
      </c>
      <c r="S13122" s="4">
        <v>5.8</v>
      </c>
      <c r="T13122" t="s">
        <v>47</v>
      </c>
    </row>
    <row r="13123" spans="1:20" x14ac:dyDescent="0.35">
      <c r="A13123" t="s">
        <v>25320</v>
      </c>
      <c r="B13123" s="5" t="s">
        <v>174</v>
      </c>
      <c r="C13123" s="6">
        <v>107795</v>
      </c>
      <c r="D13123" t="s">
        <v>22</v>
      </c>
      <c r="E13123">
        <v>107795</v>
      </c>
      <c r="F13123" s="5" t="s">
        <v>50</v>
      </c>
      <c r="G13123" s="5" t="s">
        <v>59</v>
      </c>
      <c r="H13123" s="5" t="s">
        <v>101</v>
      </c>
      <c r="I13123" t="s">
        <v>35</v>
      </c>
      <c r="J13123" t="s">
        <v>101</v>
      </c>
      <c r="K13123">
        <v>0</v>
      </c>
      <c r="L13123" s="5" t="s">
        <v>2292</v>
      </c>
      <c r="M13123" s="5" t="s">
        <v>54</v>
      </c>
      <c r="N13123">
        <v>3</v>
      </c>
      <c r="O13123" t="s">
        <v>131</v>
      </c>
      <c r="P13123" s="1">
        <v>45614</v>
      </c>
      <c r="Q13123" s="1">
        <v>45655</v>
      </c>
      <c r="R13123">
        <v>1861</v>
      </c>
      <c r="S13123" s="4">
        <v>9.3000000000000007</v>
      </c>
      <c r="T13123" t="s">
        <v>89</v>
      </c>
    </row>
    <row r="13124" spans="1:20" x14ac:dyDescent="0.35">
      <c r="A13124" t="s">
        <v>25321</v>
      </c>
      <c r="B13124" s="5" t="s">
        <v>105</v>
      </c>
      <c r="C13124" s="6">
        <v>103946</v>
      </c>
      <c r="D13124" t="s">
        <v>81</v>
      </c>
      <c r="E13124">
        <v>140327</v>
      </c>
      <c r="F13124" s="5" t="s">
        <v>66</v>
      </c>
      <c r="G13124" s="5" t="s">
        <v>59</v>
      </c>
      <c r="H13124" s="5" t="s">
        <v>82</v>
      </c>
      <c r="I13124" t="s">
        <v>26</v>
      </c>
      <c r="J13124" t="s">
        <v>82</v>
      </c>
      <c r="K13124">
        <v>100</v>
      </c>
      <c r="L13124" s="5" t="s">
        <v>6900</v>
      </c>
      <c r="M13124" s="5" t="s">
        <v>70</v>
      </c>
      <c r="N13124">
        <v>6</v>
      </c>
      <c r="O13124" t="s">
        <v>131</v>
      </c>
      <c r="P13124" s="1">
        <v>45580</v>
      </c>
      <c r="Q13124" s="1">
        <v>45605</v>
      </c>
      <c r="R13124">
        <v>645</v>
      </c>
      <c r="S13124" s="4">
        <v>6.3</v>
      </c>
      <c r="T13124" t="s">
        <v>79</v>
      </c>
    </row>
    <row r="13125" spans="1:20" x14ac:dyDescent="0.35">
      <c r="A13125" t="s">
        <v>25322</v>
      </c>
      <c r="B13125" s="5" t="s">
        <v>162</v>
      </c>
      <c r="C13125" s="6">
        <v>141419</v>
      </c>
      <c r="D13125" t="s">
        <v>33</v>
      </c>
      <c r="E13125">
        <v>15556090</v>
      </c>
      <c r="F13125" s="5" t="s">
        <v>66</v>
      </c>
      <c r="G13125" s="5" t="s">
        <v>24</v>
      </c>
      <c r="H13125" s="5" t="s">
        <v>34</v>
      </c>
      <c r="I13125" t="s">
        <v>44</v>
      </c>
      <c r="J13125" t="s">
        <v>34</v>
      </c>
      <c r="K13125">
        <v>100</v>
      </c>
      <c r="L13125" s="5" t="s">
        <v>25323</v>
      </c>
      <c r="M13125" s="5" t="s">
        <v>70</v>
      </c>
      <c r="N13125">
        <v>5</v>
      </c>
      <c r="O13125" t="s">
        <v>62</v>
      </c>
      <c r="P13125" s="1">
        <v>45555</v>
      </c>
      <c r="Q13125" s="1">
        <v>45579</v>
      </c>
      <c r="R13125">
        <v>1712</v>
      </c>
      <c r="S13125" s="4">
        <v>5.6</v>
      </c>
      <c r="T13125" t="s">
        <v>136</v>
      </c>
    </row>
    <row r="13126" spans="1:20" x14ac:dyDescent="0.35">
      <c r="A13126" t="s">
        <v>25324</v>
      </c>
      <c r="B13126" s="5" t="s">
        <v>57</v>
      </c>
      <c r="C13126" s="6">
        <v>56273</v>
      </c>
      <c r="D13126" t="s">
        <v>22</v>
      </c>
      <c r="E13126">
        <v>56273</v>
      </c>
      <c r="F13126" s="5" t="s">
        <v>66</v>
      </c>
      <c r="G13126" s="5" t="s">
        <v>59</v>
      </c>
      <c r="H13126" s="5" t="s">
        <v>157</v>
      </c>
      <c r="I13126" t="s">
        <v>44</v>
      </c>
      <c r="J13126" t="s">
        <v>157</v>
      </c>
      <c r="K13126">
        <v>0</v>
      </c>
      <c r="L13126" s="5" t="s">
        <v>25325</v>
      </c>
      <c r="M13126" s="5" t="s">
        <v>28</v>
      </c>
      <c r="N13126">
        <v>8</v>
      </c>
      <c r="O13126" t="s">
        <v>112</v>
      </c>
      <c r="P13126" s="1">
        <v>45354</v>
      </c>
      <c r="Q13126" s="1">
        <v>45372</v>
      </c>
      <c r="R13126">
        <v>1241</v>
      </c>
      <c r="S13126" s="4">
        <v>8.3000000000000007</v>
      </c>
      <c r="T13126" t="s">
        <v>38</v>
      </c>
    </row>
    <row r="13127" spans="1:20" x14ac:dyDescent="0.35">
      <c r="A13127" t="s">
        <v>25326</v>
      </c>
      <c r="B13127" s="5" t="s">
        <v>145</v>
      </c>
      <c r="C13127" s="6">
        <v>225699</v>
      </c>
      <c r="D13127" t="s">
        <v>81</v>
      </c>
      <c r="E13127">
        <v>304694</v>
      </c>
      <c r="F13127" s="5" t="s">
        <v>23</v>
      </c>
      <c r="G13127" s="5" t="s">
        <v>51</v>
      </c>
      <c r="H13127" s="5" t="s">
        <v>82</v>
      </c>
      <c r="I13127" t="s">
        <v>44</v>
      </c>
      <c r="J13127" t="s">
        <v>82</v>
      </c>
      <c r="K13127">
        <v>50</v>
      </c>
      <c r="L13127" s="5" t="s">
        <v>25327</v>
      </c>
      <c r="M13127" s="5" t="s">
        <v>37</v>
      </c>
      <c r="N13127">
        <v>18</v>
      </c>
      <c r="O13127" t="s">
        <v>29</v>
      </c>
      <c r="P13127" s="1">
        <v>45452</v>
      </c>
      <c r="Q13127" s="1">
        <v>45474</v>
      </c>
      <c r="R13127">
        <v>834</v>
      </c>
      <c r="S13127" s="4">
        <v>7.2</v>
      </c>
      <c r="T13127" t="s">
        <v>55</v>
      </c>
    </row>
    <row r="13128" spans="1:20" x14ac:dyDescent="0.35">
      <c r="A13128" t="s">
        <v>25328</v>
      </c>
      <c r="B13128" s="5" t="s">
        <v>179</v>
      </c>
      <c r="C13128" s="6">
        <v>191962</v>
      </c>
      <c r="D13128" t="s">
        <v>22</v>
      </c>
      <c r="E13128">
        <v>191962</v>
      </c>
      <c r="F13128" s="5" t="s">
        <v>23</v>
      </c>
      <c r="G13128" s="5" t="s">
        <v>59</v>
      </c>
      <c r="H13128" s="5" t="s">
        <v>191</v>
      </c>
      <c r="I13128" t="s">
        <v>44</v>
      </c>
      <c r="J13128" t="s">
        <v>191</v>
      </c>
      <c r="K13128">
        <v>100</v>
      </c>
      <c r="L13128" s="5" t="s">
        <v>25329</v>
      </c>
      <c r="M13128" s="5" t="s">
        <v>70</v>
      </c>
      <c r="N13128">
        <v>12</v>
      </c>
      <c r="O13128" t="s">
        <v>71</v>
      </c>
      <c r="P13128" s="1">
        <v>45731</v>
      </c>
      <c r="Q13128" s="1">
        <v>45796</v>
      </c>
      <c r="R13128">
        <v>1939</v>
      </c>
      <c r="S13128" s="4">
        <v>9.3000000000000007</v>
      </c>
      <c r="T13128" t="s">
        <v>89</v>
      </c>
    </row>
    <row r="13129" spans="1:20" x14ac:dyDescent="0.35">
      <c r="A13129" t="s">
        <v>25330</v>
      </c>
      <c r="B13129" s="5" t="s">
        <v>57</v>
      </c>
      <c r="C13129" s="6">
        <v>65172</v>
      </c>
      <c r="D13129" t="s">
        <v>41</v>
      </c>
      <c r="E13129">
        <v>55396</v>
      </c>
      <c r="F13129" s="5" t="s">
        <v>58</v>
      </c>
      <c r="G13129" s="5" t="s">
        <v>24</v>
      </c>
      <c r="H13129" s="5" t="s">
        <v>151</v>
      </c>
      <c r="I13129" t="s">
        <v>35</v>
      </c>
      <c r="J13129" t="s">
        <v>151</v>
      </c>
      <c r="K13129">
        <v>100</v>
      </c>
      <c r="L13129" s="5" t="s">
        <v>25331</v>
      </c>
      <c r="M13129" s="5" t="s">
        <v>54</v>
      </c>
      <c r="N13129">
        <v>0</v>
      </c>
      <c r="O13129" t="s">
        <v>85</v>
      </c>
      <c r="P13129" s="1">
        <v>45425</v>
      </c>
      <c r="Q13129" s="1">
        <v>45486</v>
      </c>
      <c r="R13129">
        <v>2202</v>
      </c>
      <c r="S13129" s="4">
        <v>6.3</v>
      </c>
      <c r="T13129" t="s">
        <v>89</v>
      </c>
    </row>
    <row r="13130" spans="1:20" x14ac:dyDescent="0.35">
      <c r="A13130" t="s">
        <v>25332</v>
      </c>
      <c r="B13130" s="5" t="s">
        <v>40</v>
      </c>
      <c r="C13130" s="6">
        <v>152054</v>
      </c>
      <c r="D13130" t="s">
        <v>81</v>
      </c>
      <c r="E13130">
        <v>205273</v>
      </c>
      <c r="F13130" s="5" t="s">
        <v>66</v>
      </c>
      <c r="G13130" s="5" t="s">
        <v>51</v>
      </c>
      <c r="H13130" s="5" t="s">
        <v>82</v>
      </c>
      <c r="I13130" t="s">
        <v>35</v>
      </c>
      <c r="J13130" t="s">
        <v>82</v>
      </c>
      <c r="K13130">
        <v>50</v>
      </c>
      <c r="L13130" s="5" t="s">
        <v>25333</v>
      </c>
      <c r="M13130" s="5" t="s">
        <v>37</v>
      </c>
      <c r="N13130">
        <v>8</v>
      </c>
      <c r="O13130" t="s">
        <v>62</v>
      </c>
      <c r="P13130" s="1">
        <v>45467</v>
      </c>
      <c r="Q13130" s="1">
        <v>45506</v>
      </c>
      <c r="R13130">
        <v>685</v>
      </c>
      <c r="S13130" s="4">
        <v>10</v>
      </c>
      <c r="T13130" t="s">
        <v>210</v>
      </c>
    </row>
    <row r="13131" spans="1:20" x14ac:dyDescent="0.35">
      <c r="A13131" t="s">
        <v>25334</v>
      </c>
      <c r="B13131" s="5" t="s">
        <v>28799</v>
      </c>
      <c r="C13131" s="6">
        <v>27800</v>
      </c>
      <c r="D13131" t="s">
        <v>22</v>
      </c>
      <c r="E13131">
        <v>27800</v>
      </c>
      <c r="F13131" s="5" t="s">
        <v>58</v>
      </c>
      <c r="G13131" s="5" t="s">
        <v>59</v>
      </c>
      <c r="H13131" s="5" t="s">
        <v>116</v>
      </c>
      <c r="I13131" t="s">
        <v>26</v>
      </c>
      <c r="J13131" t="s">
        <v>423</v>
      </c>
      <c r="K13131">
        <v>100</v>
      </c>
      <c r="L13131" s="5" t="s">
        <v>25335</v>
      </c>
      <c r="M13131" s="5" t="s">
        <v>54</v>
      </c>
      <c r="N13131">
        <v>1</v>
      </c>
      <c r="O13131" t="s">
        <v>147</v>
      </c>
      <c r="P13131" s="1">
        <v>45462</v>
      </c>
      <c r="Q13131" s="1">
        <v>45532</v>
      </c>
      <c r="R13131">
        <v>2359</v>
      </c>
      <c r="S13131" s="4">
        <v>5.0999999999999996</v>
      </c>
      <c r="T13131" t="s">
        <v>89</v>
      </c>
    </row>
    <row r="13132" spans="1:20" x14ac:dyDescent="0.35">
      <c r="A13132" t="s">
        <v>25336</v>
      </c>
      <c r="B13132" s="5" t="s">
        <v>145</v>
      </c>
      <c r="C13132" s="6">
        <v>87373</v>
      </c>
      <c r="D13132" t="s">
        <v>81</v>
      </c>
      <c r="E13132">
        <v>117954</v>
      </c>
      <c r="F13132" s="5" t="s">
        <v>50</v>
      </c>
      <c r="G13132" s="5" t="s">
        <v>24</v>
      </c>
      <c r="H13132" s="5" t="s">
        <v>82</v>
      </c>
      <c r="I13132" t="s">
        <v>44</v>
      </c>
      <c r="J13132" t="s">
        <v>82</v>
      </c>
      <c r="K13132">
        <v>0</v>
      </c>
      <c r="L13132" s="5" t="s">
        <v>25337</v>
      </c>
      <c r="M13132" s="5" t="s">
        <v>70</v>
      </c>
      <c r="N13132">
        <v>3</v>
      </c>
      <c r="O13132" t="s">
        <v>131</v>
      </c>
      <c r="P13132" s="1">
        <v>45352</v>
      </c>
      <c r="Q13132" s="1">
        <v>45405</v>
      </c>
      <c r="R13132">
        <v>1287</v>
      </c>
      <c r="S13132" s="4">
        <v>9.8000000000000007</v>
      </c>
      <c r="T13132" t="s">
        <v>89</v>
      </c>
    </row>
    <row r="13133" spans="1:20" x14ac:dyDescent="0.35">
      <c r="A13133" t="s">
        <v>25338</v>
      </c>
      <c r="B13133" s="5" t="s">
        <v>28799</v>
      </c>
      <c r="C13133" s="6">
        <v>121517</v>
      </c>
      <c r="D13133" t="s">
        <v>22</v>
      </c>
      <c r="E13133">
        <v>121517</v>
      </c>
      <c r="F13133" s="5" t="s">
        <v>23</v>
      </c>
      <c r="G13133" s="5" t="s">
        <v>51</v>
      </c>
      <c r="H13133" s="5" t="s">
        <v>157</v>
      </c>
      <c r="I13133" t="s">
        <v>35</v>
      </c>
      <c r="J13133" t="s">
        <v>157</v>
      </c>
      <c r="K13133">
        <v>50</v>
      </c>
      <c r="L13133" s="5" t="s">
        <v>25339</v>
      </c>
      <c r="M13133" s="5" t="s">
        <v>37</v>
      </c>
      <c r="N13133">
        <v>17</v>
      </c>
      <c r="O13133" t="s">
        <v>167</v>
      </c>
      <c r="P13133" s="1">
        <v>45293</v>
      </c>
      <c r="Q13133" s="1">
        <v>45317</v>
      </c>
      <c r="R13133">
        <v>714</v>
      </c>
      <c r="S13133" s="4">
        <v>5.2</v>
      </c>
      <c r="T13133" t="s">
        <v>136</v>
      </c>
    </row>
    <row r="13134" spans="1:20" x14ac:dyDescent="0.35">
      <c r="A13134" t="s">
        <v>25340</v>
      </c>
      <c r="B13134" s="5" t="s">
        <v>105</v>
      </c>
      <c r="C13134" s="6">
        <v>95651</v>
      </c>
      <c r="D13134" t="s">
        <v>22</v>
      </c>
      <c r="E13134">
        <v>95651</v>
      </c>
      <c r="F13134" s="5" t="s">
        <v>50</v>
      </c>
      <c r="G13134" s="5" t="s">
        <v>51</v>
      </c>
      <c r="H13134" s="5" t="s">
        <v>25</v>
      </c>
      <c r="I13134" t="s">
        <v>44</v>
      </c>
      <c r="J13134" t="s">
        <v>522</v>
      </c>
      <c r="K13134">
        <v>100</v>
      </c>
      <c r="L13134" s="5" t="s">
        <v>25341</v>
      </c>
      <c r="M13134" s="5" t="s">
        <v>70</v>
      </c>
      <c r="N13134">
        <v>4</v>
      </c>
      <c r="O13134" t="s">
        <v>167</v>
      </c>
      <c r="P13134" s="1">
        <v>45417</v>
      </c>
      <c r="Q13134" s="1">
        <v>45452</v>
      </c>
      <c r="R13134">
        <v>1097</v>
      </c>
      <c r="S13134" s="4">
        <v>6.3</v>
      </c>
      <c r="T13134" t="s">
        <v>47</v>
      </c>
    </row>
    <row r="13135" spans="1:20" x14ac:dyDescent="0.35">
      <c r="A13135" t="s">
        <v>25342</v>
      </c>
      <c r="B13135" s="5" t="s">
        <v>217</v>
      </c>
      <c r="C13135" s="6">
        <v>135229</v>
      </c>
      <c r="D13135" t="s">
        <v>41</v>
      </c>
      <c r="E13135">
        <v>114945</v>
      </c>
      <c r="F13135" s="5" t="s">
        <v>66</v>
      </c>
      <c r="G13135" s="5" t="s">
        <v>42</v>
      </c>
      <c r="H13135" s="5" t="s">
        <v>43</v>
      </c>
      <c r="I13135" t="s">
        <v>44</v>
      </c>
      <c r="J13135" t="s">
        <v>67</v>
      </c>
      <c r="K13135">
        <v>0</v>
      </c>
      <c r="L13135" s="5" t="s">
        <v>25343</v>
      </c>
      <c r="M13135" s="5" t="s">
        <v>28</v>
      </c>
      <c r="N13135">
        <v>5</v>
      </c>
      <c r="O13135" t="s">
        <v>62</v>
      </c>
      <c r="P13135" s="1">
        <v>45354</v>
      </c>
      <c r="Q13135" s="1">
        <v>45401</v>
      </c>
      <c r="R13135">
        <v>1628</v>
      </c>
      <c r="S13135" s="4">
        <v>7.6</v>
      </c>
      <c r="T13135" t="s">
        <v>118</v>
      </c>
    </row>
    <row r="13136" spans="1:20" x14ac:dyDescent="0.35">
      <c r="A13136" t="s">
        <v>25344</v>
      </c>
      <c r="B13136" s="5" t="s">
        <v>28800</v>
      </c>
      <c r="C13136" s="6">
        <v>59742</v>
      </c>
      <c r="D13136" t="s">
        <v>22</v>
      </c>
      <c r="E13136">
        <v>59742</v>
      </c>
      <c r="F13136" s="5" t="s">
        <v>58</v>
      </c>
      <c r="G13136" s="5" t="s">
        <v>42</v>
      </c>
      <c r="H13136" s="5" t="s">
        <v>165</v>
      </c>
      <c r="I13136" t="s">
        <v>35</v>
      </c>
      <c r="J13136" t="s">
        <v>304</v>
      </c>
      <c r="K13136">
        <v>0</v>
      </c>
      <c r="L13136" s="5" t="s">
        <v>25345</v>
      </c>
      <c r="M13136" s="5" t="s">
        <v>28</v>
      </c>
      <c r="N13136">
        <v>1</v>
      </c>
      <c r="O13136" t="s">
        <v>46</v>
      </c>
      <c r="P13136" s="1">
        <v>45724</v>
      </c>
      <c r="Q13136" s="1">
        <v>45778</v>
      </c>
      <c r="R13136">
        <v>2448</v>
      </c>
      <c r="S13136" s="4">
        <v>6.7</v>
      </c>
      <c r="T13136" t="s">
        <v>118</v>
      </c>
    </row>
    <row r="13137" spans="1:20" x14ac:dyDescent="0.35">
      <c r="A13137" t="s">
        <v>25346</v>
      </c>
      <c r="B13137" s="5" t="s">
        <v>32</v>
      </c>
      <c r="C13137" s="6">
        <v>285325</v>
      </c>
      <c r="D13137" t="s">
        <v>81</v>
      </c>
      <c r="E13137">
        <v>385189</v>
      </c>
      <c r="F13137" s="5" t="s">
        <v>23</v>
      </c>
      <c r="G13137" s="5" t="s">
        <v>42</v>
      </c>
      <c r="H13137" s="5" t="s">
        <v>82</v>
      </c>
      <c r="I13137" t="s">
        <v>35</v>
      </c>
      <c r="J13137" t="s">
        <v>129</v>
      </c>
      <c r="K13137">
        <v>100</v>
      </c>
      <c r="L13137" s="5" t="s">
        <v>25347</v>
      </c>
      <c r="M13137" s="5" t="s">
        <v>28</v>
      </c>
      <c r="N13137">
        <v>14</v>
      </c>
      <c r="O13137" t="s">
        <v>62</v>
      </c>
      <c r="P13137" s="1">
        <v>45323</v>
      </c>
      <c r="Q13137" s="1">
        <v>45369</v>
      </c>
      <c r="R13137">
        <v>1668</v>
      </c>
      <c r="S13137" s="4">
        <v>5.3</v>
      </c>
      <c r="T13137" t="s">
        <v>55</v>
      </c>
    </row>
    <row r="13138" spans="1:20" x14ac:dyDescent="0.35">
      <c r="A13138" t="s">
        <v>25348</v>
      </c>
      <c r="B13138" s="5" t="s">
        <v>91</v>
      </c>
      <c r="C13138" s="6">
        <v>177700</v>
      </c>
      <c r="D13138" t="s">
        <v>92</v>
      </c>
      <c r="E13138">
        <v>133275</v>
      </c>
      <c r="F13138" s="5" t="s">
        <v>23</v>
      </c>
      <c r="G13138" s="5" t="s">
        <v>24</v>
      </c>
      <c r="H13138" s="5" t="s">
        <v>93</v>
      </c>
      <c r="I13138" t="s">
        <v>26</v>
      </c>
      <c r="J13138" t="s">
        <v>93</v>
      </c>
      <c r="K13138">
        <v>100</v>
      </c>
      <c r="L13138" s="5" t="s">
        <v>23026</v>
      </c>
      <c r="M13138" s="5" t="s">
        <v>54</v>
      </c>
      <c r="N13138">
        <v>14</v>
      </c>
      <c r="O13138" t="s">
        <v>167</v>
      </c>
      <c r="P13138" s="1">
        <v>45364</v>
      </c>
      <c r="Q13138" s="1">
        <v>45423</v>
      </c>
      <c r="R13138">
        <v>504</v>
      </c>
      <c r="S13138" s="4">
        <v>8.1999999999999993</v>
      </c>
      <c r="T13138" t="s">
        <v>47</v>
      </c>
    </row>
    <row r="13139" spans="1:20" x14ac:dyDescent="0.35">
      <c r="A13139" t="s">
        <v>25349</v>
      </c>
      <c r="B13139" s="5" t="s">
        <v>28802</v>
      </c>
      <c r="C13139" s="6">
        <v>129173</v>
      </c>
      <c r="D13139" t="s">
        <v>22</v>
      </c>
      <c r="E13139">
        <v>129173</v>
      </c>
      <c r="F13139" s="5" t="s">
        <v>50</v>
      </c>
      <c r="G13139" s="5" t="s">
        <v>24</v>
      </c>
      <c r="H13139" s="5" t="s">
        <v>101</v>
      </c>
      <c r="I13139" t="s">
        <v>35</v>
      </c>
      <c r="J13139" t="s">
        <v>101</v>
      </c>
      <c r="K13139">
        <v>50</v>
      </c>
      <c r="L13139" s="5" t="s">
        <v>25350</v>
      </c>
      <c r="M13139" s="5" t="s">
        <v>54</v>
      </c>
      <c r="N13139">
        <v>2</v>
      </c>
      <c r="O13139" t="s">
        <v>71</v>
      </c>
      <c r="P13139" s="1">
        <v>45524</v>
      </c>
      <c r="Q13139" s="1">
        <v>45594</v>
      </c>
      <c r="R13139">
        <v>1608</v>
      </c>
      <c r="S13139" s="4">
        <v>6</v>
      </c>
      <c r="T13139" t="s">
        <v>118</v>
      </c>
    </row>
    <row r="13140" spans="1:20" x14ac:dyDescent="0.35">
      <c r="A13140" t="s">
        <v>25351</v>
      </c>
      <c r="B13140" s="5" t="s">
        <v>28799</v>
      </c>
      <c r="C13140" s="6">
        <v>124365</v>
      </c>
      <c r="D13140" t="s">
        <v>41</v>
      </c>
      <c r="E13140">
        <v>105710</v>
      </c>
      <c r="F13140" s="5" t="s">
        <v>66</v>
      </c>
      <c r="G13140" s="5" t="s">
        <v>51</v>
      </c>
      <c r="H13140" s="5" t="s">
        <v>43</v>
      </c>
      <c r="I13140" t="s">
        <v>35</v>
      </c>
      <c r="J13140" t="s">
        <v>43</v>
      </c>
      <c r="K13140">
        <v>100</v>
      </c>
      <c r="L13140" s="5" t="s">
        <v>25352</v>
      </c>
      <c r="M13140" s="5" t="s">
        <v>70</v>
      </c>
      <c r="N13140">
        <v>5</v>
      </c>
      <c r="O13140" t="s">
        <v>141</v>
      </c>
      <c r="P13140" s="1">
        <v>45737</v>
      </c>
      <c r="Q13140" s="1">
        <v>45807</v>
      </c>
      <c r="R13140">
        <v>2132</v>
      </c>
      <c r="S13140" s="4">
        <v>9.4</v>
      </c>
      <c r="T13140" t="s">
        <v>277</v>
      </c>
    </row>
    <row r="13141" spans="1:20" x14ac:dyDescent="0.35">
      <c r="A13141" t="s">
        <v>25353</v>
      </c>
      <c r="B13141" s="5" t="s">
        <v>21</v>
      </c>
      <c r="C13141" s="6">
        <v>28510</v>
      </c>
      <c r="D13141" t="s">
        <v>22</v>
      </c>
      <c r="E13141">
        <v>28510</v>
      </c>
      <c r="F13141" s="5" t="s">
        <v>58</v>
      </c>
      <c r="G13141" s="5" t="s">
        <v>42</v>
      </c>
      <c r="H13141" s="5" t="s">
        <v>116</v>
      </c>
      <c r="I13141" t="s">
        <v>35</v>
      </c>
      <c r="J13141" t="s">
        <v>116</v>
      </c>
      <c r="K13141">
        <v>100</v>
      </c>
      <c r="L13141" s="5" t="s">
        <v>25354</v>
      </c>
      <c r="M13141" s="5" t="s">
        <v>28</v>
      </c>
      <c r="N13141">
        <v>0</v>
      </c>
      <c r="O13141" t="s">
        <v>172</v>
      </c>
      <c r="P13141" s="1">
        <v>45310</v>
      </c>
      <c r="Q13141" s="1">
        <v>45383</v>
      </c>
      <c r="R13141">
        <v>514</v>
      </c>
      <c r="S13141" s="4">
        <v>7.1</v>
      </c>
      <c r="T13141" t="s">
        <v>153</v>
      </c>
    </row>
    <row r="13142" spans="1:20" x14ac:dyDescent="0.35">
      <c r="A13142" t="s">
        <v>25355</v>
      </c>
      <c r="B13142" s="5" t="s">
        <v>179</v>
      </c>
      <c r="C13142" s="6">
        <v>147366</v>
      </c>
      <c r="D13142" t="s">
        <v>81</v>
      </c>
      <c r="E13142">
        <v>198944</v>
      </c>
      <c r="F13142" s="5" t="s">
        <v>66</v>
      </c>
      <c r="G13142" s="5" t="s">
        <v>42</v>
      </c>
      <c r="H13142" s="5" t="s">
        <v>82</v>
      </c>
      <c r="I13142" t="s">
        <v>35</v>
      </c>
      <c r="J13142" t="s">
        <v>116</v>
      </c>
      <c r="K13142">
        <v>50</v>
      </c>
      <c r="L13142" s="5" t="s">
        <v>25356</v>
      </c>
      <c r="M13142" s="5" t="s">
        <v>70</v>
      </c>
      <c r="N13142">
        <v>8</v>
      </c>
      <c r="O13142" t="s">
        <v>88</v>
      </c>
      <c r="P13142" s="1">
        <v>45428</v>
      </c>
      <c r="Q13142" s="1">
        <v>45473</v>
      </c>
      <c r="R13142">
        <v>2032</v>
      </c>
      <c r="S13142" s="4">
        <v>9.6</v>
      </c>
      <c r="T13142" t="s">
        <v>210</v>
      </c>
    </row>
    <row r="13143" spans="1:20" x14ac:dyDescent="0.35">
      <c r="A13143" t="s">
        <v>25357</v>
      </c>
      <c r="B13143" s="5" t="s">
        <v>40</v>
      </c>
      <c r="C13143" s="6">
        <v>54967</v>
      </c>
      <c r="D13143" t="s">
        <v>41</v>
      </c>
      <c r="E13143">
        <v>46722</v>
      </c>
      <c r="F13143" s="5" t="s">
        <v>58</v>
      </c>
      <c r="G13143" s="5" t="s">
        <v>24</v>
      </c>
      <c r="H13143" s="5" t="s">
        <v>126</v>
      </c>
      <c r="I13143" t="s">
        <v>44</v>
      </c>
      <c r="J13143" t="s">
        <v>126</v>
      </c>
      <c r="K13143">
        <v>0</v>
      </c>
      <c r="L13143" s="5" t="s">
        <v>25358</v>
      </c>
      <c r="M13143" s="5" t="s">
        <v>70</v>
      </c>
      <c r="N13143">
        <v>1</v>
      </c>
      <c r="O13143" t="s">
        <v>131</v>
      </c>
      <c r="P13143" s="1">
        <v>45368</v>
      </c>
      <c r="Q13143" s="1">
        <v>45387</v>
      </c>
      <c r="R13143">
        <v>1683</v>
      </c>
      <c r="S13143" s="4">
        <v>6.5</v>
      </c>
      <c r="T13143" t="s">
        <v>79</v>
      </c>
    </row>
    <row r="13144" spans="1:20" x14ac:dyDescent="0.35">
      <c r="A13144" t="s">
        <v>25359</v>
      </c>
      <c r="B13144" s="5" t="s">
        <v>28800</v>
      </c>
      <c r="C13144" s="6">
        <v>56049</v>
      </c>
      <c r="D13144" t="s">
        <v>41</v>
      </c>
      <c r="E13144">
        <v>47642</v>
      </c>
      <c r="F13144" s="5" t="s">
        <v>58</v>
      </c>
      <c r="G13144" s="5" t="s">
        <v>24</v>
      </c>
      <c r="H13144" s="5" t="s">
        <v>60</v>
      </c>
      <c r="I13144" t="s">
        <v>44</v>
      </c>
      <c r="J13144" t="s">
        <v>60</v>
      </c>
      <c r="K13144">
        <v>50</v>
      </c>
      <c r="L13144" s="5" t="s">
        <v>25360</v>
      </c>
      <c r="M13144" s="5" t="s">
        <v>37</v>
      </c>
      <c r="N13144">
        <v>0</v>
      </c>
      <c r="O13144" t="s">
        <v>88</v>
      </c>
      <c r="P13144" s="1">
        <v>45549</v>
      </c>
      <c r="Q13144" s="1">
        <v>45583</v>
      </c>
      <c r="R13144">
        <v>1354</v>
      </c>
      <c r="S13144" s="4">
        <v>8.9</v>
      </c>
      <c r="T13144" t="s">
        <v>103</v>
      </c>
    </row>
    <row r="13145" spans="1:20" x14ac:dyDescent="0.35">
      <c r="A13145" t="s">
        <v>25361</v>
      </c>
      <c r="B13145" s="5" t="s">
        <v>21</v>
      </c>
      <c r="C13145" s="6">
        <v>50627</v>
      </c>
      <c r="D13145" t="s">
        <v>22</v>
      </c>
      <c r="E13145">
        <v>50627</v>
      </c>
      <c r="F13145" s="5" t="s">
        <v>58</v>
      </c>
      <c r="G13145" s="5" t="s">
        <v>42</v>
      </c>
      <c r="H13145" s="5" t="s">
        <v>129</v>
      </c>
      <c r="I13145" t="s">
        <v>44</v>
      </c>
      <c r="J13145" t="s">
        <v>129</v>
      </c>
      <c r="K13145">
        <v>100</v>
      </c>
      <c r="L13145" s="5" t="s">
        <v>25362</v>
      </c>
      <c r="M13145" s="5" t="s">
        <v>37</v>
      </c>
      <c r="N13145">
        <v>0</v>
      </c>
      <c r="O13145" t="s">
        <v>62</v>
      </c>
      <c r="P13145" s="1">
        <v>45564</v>
      </c>
      <c r="Q13145" s="1">
        <v>45587</v>
      </c>
      <c r="R13145">
        <v>767</v>
      </c>
      <c r="S13145" s="4">
        <v>7</v>
      </c>
      <c r="T13145" t="s">
        <v>47</v>
      </c>
    </row>
    <row r="13146" spans="1:20" x14ac:dyDescent="0.35">
      <c r="A13146" t="s">
        <v>25363</v>
      </c>
      <c r="B13146" s="5" t="s">
        <v>105</v>
      </c>
      <c r="C13146" s="6">
        <v>129562</v>
      </c>
      <c r="D13146" t="s">
        <v>33</v>
      </c>
      <c r="E13146">
        <v>14251820</v>
      </c>
      <c r="F13146" s="5" t="s">
        <v>66</v>
      </c>
      <c r="G13146" s="5" t="s">
        <v>24</v>
      </c>
      <c r="H13146" s="5" t="s">
        <v>34</v>
      </c>
      <c r="I13146" t="s">
        <v>35</v>
      </c>
      <c r="J13146" t="s">
        <v>34</v>
      </c>
      <c r="K13146">
        <v>100</v>
      </c>
      <c r="L13146" s="5" t="s">
        <v>25364</v>
      </c>
      <c r="M13146" s="5" t="s">
        <v>54</v>
      </c>
      <c r="N13146">
        <v>7</v>
      </c>
      <c r="O13146" t="s">
        <v>147</v>
      </c>
      <c r="P13146" s="1">
        <v>45628</v>
      </c>
      <c r="Q13146" s="1">
        <v>45648</v>
      </c>
      <c r="R13146">
        <v>1863</v>
      </c>
      <c r="S13146" s="4">
        <v>7.5</v>
      </c>
      <c r="T13146" t="s">
        <v>210</v>
      </c>
    </row>
    <row r="13147" spans="1:20" x14ac:dyDescent="0.35">
      <c r="A13147" t="s">
        <v>25365</v>
      </c>
      <c r="B13147" s="5" t="s">
        <v>179</v>
      </c>
      <c r="C13147" s="6">
        <v>86193</v>
      </c>
      <c r="D13147" t="s">
        <v>22</v>
      </c>
      <c r="E13147">
        <v>86193</v>
      </c>
      <c r="F13147" s="5" t="s">
        <v>50</v>
      </c>
      <c r="G13147" s="5" t="s">
        <v>51</v>
      </c>
      <c r="H13147" s="5" t="s">
        <v>52</v>
      </c>
      <c r="I13147" t="s">
        <v>26</v>
      </c>
      <c r="J13147" t="s">
        <v>52</v>
      </c>
      <c r="K13147">
        <v>50</v>
      </c>
      <c r="L13147" s="5" t="s">
        <v>25366</v>
      </c>
      <c r="M13147" s="5" t="s">
        <v>37</v>
      </c>
      <c r="N13147">
        <v>2</v>
      </c>
      <c r="O13147" t="s">
        <v>46</v>
      </c>
      <c r="P13147" s="1">
        <v>45367</v>
      </c>
      <c r="Q13147" s="1">
        <v>45401</v>
      </c>
      <c r="R13147">
        <v>855</v>
      </c>
      <c r="S13147" s="4">
        <v>8.9</v>
      </c>
      <c r="T13147" t="s">
        <v>47</v>
      </c>
    </row>
    <row r="13148" spans="1:20" x14ac:dyDescent="0.35">
      <c r="A13148" t="s">
        <v>25367</v>
      </c>
      <c r="B13148" s="5" t="s">
        <v>28802</v>
      </c>
      <c r="C13148" s="6">
        <v>242707</v>
      </c>
      <c r="D13148" t="s">
        <v>74</v>
      </c>
      <c r="E13148">
        <v>303384</v>
      </c>
      <c r="F13148" s="5" t="s">
        <v>23</v>
      </c>
      <c r="G13148" s="5" t="s">
        <v>24</v>
      </c>
      <c r="H13148" s="5" t="s">
        <v>75</v>
      </c>
      <c r="I13148" t="s">
        <v>35</v>
      </c>
      <c r="J13148" t="s">
        <v>75</v>
      </c>
      <c r="K13148">
        <v>50</v>
      </c>
      <c r="L13148" s="5" t="s">
        <v>25368</v>
      </c>
      <c r="M13148" s="5" t="s">
        <v>28</v>
      </c>
      <c r="N13148">
        <v>13</v>
      </c>
      <c r="O13148" t="s">
        <v>107</v>
      </c>
      <c r="P13148" s="1">
        <v>45707</v>
      </c>
      <c r="Q13148" s="1">
        <v>45738</v>
      </c>
      <c r="R13148">
        <v>1183</v>
      </c>
      <c r="S13148" s="4">
        <v>5.7</v>
      </c>
      <c r="T13148" t="s">
        <v>47</v>
      </c>
    </row>
    <row r="13149" spans="1:20" x14ac:dyDescent="0.35">
      <c r="A13149" t="s">
        <v>25369</v>
      </c>
      <c r="B13149" s="5" t="s">
        <v>40</v>
      </c>
      <c r="C13149" s="6">
        <v>22180</v>
      </c>
      <c r="D13149" t="s">
        <v>22</v>
      </c>
      <c r="E13149">
        <v>22180</v>
      </c>
      <c r="F13149" s="5" t="s">
        <v>58</v>
      </c>
      <c r="G13149" s="5" t="s">
        <v>51</v>
      </c>
      <c r="H13149" s="5" t="s">
        <v>157</v>
      </c>
      <c r="I13149" t="s">
        <v>44</v>
      </c>
      <c r="J13149" t="s">
        <v>157</v>
      </c>
      <c r="K13149">
        <v>100</v>
      </c>
      <c r="L13149" s="5" t="s">
        <v>25370</v>
      </c>
      <c r="M13149" s="5" t="s">
        <v>37</v>
      </c>
      <c r="N13149">
        <v>1</v>
      </c>
      <c r="O13149" t="s">
        <v>135</v>
      </c>
      <c r="P13149" s="1">
        <v>45434</v>
      </c>
      <c r="Q13149" s="1">
        <v>45505</v>
      </c>
      <c r="R13149">
        <v>2339</v>
      </c>
      <c r="S13149" s="4">
        <v>8.8000000000000007</v>
      </c>
      <c r="T13149" t="s">
        <v>277</v>
      </c>
    </row>
    <row r="13150" spans="1:20" x14ac:dyDescent="0.35">
      <c r="A13150" t="s">
        <v>25371</v>
      </c>
      <c r="B13150" s="5" t="s">
        <v>49</v>
      </c>
      <c r="C13150" s="6">
        <v>144736</v>
      </c>
      <c r="D13150" t="s">
        <v>120</v>
      </c>
      <c r="E13150">
        <v>130262</v>
      </c>
      <c r="F13150" s="5" t="s">
        <v>50</v>
      </c>
      <c r="G13150" s="5" t="s">
        <v>42</v>
      </c>
      <c r="H13150" s="5" t="s">
        <v>121</v>
      </c>
      <c r="I13150" t="s">
        <v>35</v>
      </c>
      <c r="J13150" t="s">
        <v>121</v>
      </c>
      <c r="K13150">
        <v>50</v>
      </c>
      <c r="L13150" s="5" t="s">
        <v>25372</v>
      </c>
      <c r="M13150" s="5" t="s">
        <v>28</v>
      </c>
      <c r="N13150">
        <v>2</v>
      </c>
      <c r="O13150" t="s">
        <v>107</v>
      </c>
      <c r="P13150" s="1">
        <v>45588</v>
      </c>
      <c r="Q13150" s="1">
        <v>45657</v>
      </c>
      <c r="R13150">
        <v>2474</v>
      </c>
      <c r="S13150" s="4">
        <v>8.9</v>
      </c>
      <c r="T13150" t="s">
        <v>118</v>
      </c>
    </row>
    <row r="13151" spans="1:20" x14ac:dyDescent="0.35">
      <c r="A13151" t="s">
        <v>25373</v>
      </c>
      <c r="B13151" s="5" t="s">
        <v>21</v>
      </c>
      <c r="C13151" s="6">
        <v>89075</v>
      </c>
      <c r="D13151" t="s">
        <v>41</v>
      </c>
      <c r="E13151">
        <v>75714</v>
      </c>
      <c r="F13151" s="5" t="s">
        <v>50</v>
      </c>
      <c r="G13151" s="5" t="s">
        <v>59</v>
      </c>
      <c r="H13151" s="5" t="s">
        <v>126</v>
      </c>
      <c r="I13151" t="s">
        <v>26</v>
      </c>
      <c r="J13151" t="s">
        <v>629</v>
      </c>
      <c r="K13151">
        <v>100</v>
      </c>
      <c r="L13151" s="5" t="s">
        <v>25374</v>
      </c>
      <c r="M13151" s="5" t="s">
        <v>28</v>
      </c>
      <c r="N13151">
        <v>4</v>
      </c>
      <c r="O13151" t="s">
        <v>107</v>
      </c>
      <c r="P13151" s="1">
        <v>45328</v>
      </c>
      <c r="Q13151" s="1">
        <v>45399</v>
      </c>
      <c r="R13151">
        <v>1369</v>
      </c>
      <c r="S13151" s="4">
        <v>8.4</v>
      </c>
      <c r="T13151" t="s">
        <v>243</v>
      </c>
    </row>
    <row r="13152" spans="1:20" x14ac:dyDescent="0.35">
      <c r="A13152" t="s">
        <v>25375</v>
      </c>
      <c r="B13152" s="5" t="s">
        <v>28802</v>
      </c>
      <c r="C13152" s="6">
        <v>146125</v>
      </c>
      <c r="D13152" t="s">
        <v>33</v>
      </c>
      <c r="E13152">
        <v>16073750</v>
      </c>
      <c r="F13152" s="5" t="s">
        <v>66</v>
      </c>
      <c r="G13152" s="5" t="s">
        <v>42</v>
      </c>
      <c r="H13152" s="5" t="s">
        <v>34</v>
      </c>
      <c r="I13152" t="s">
        <v>26</v>
      </c>
      <c r="J13152" t="s">
        <v>83</v>
      </c>
      <c r="K13152">
        <v>100</v>
      </c>
      <c r="L13152" s="5" t="s">
        <v>25376</v>
      </c>
      <c r="M13152" s="5" t="s">
        <v>37</v>
      </c>
      <c r="N13152">
        <v>5</v>
      </c>
      <c r="O13152" t="s">
        <v>172</v>
      </c>
      <c r="P13152" s="1">
        <v>45302</v>
      </c>
      <c r="Q13152" s="1">
        <v>45344</v>
      </c>
      <c r="R13152">
        <v>1903</v>
      </c>
      <c r="S13152" s="4">
        <v>8.1</v>
      </c>
      <c r="T13152" t="s">
        <v>47</v>
      </c>
    </row>
    <row r="13153" spans="1:20" x14ac:dyDescent="0.35">
      <c r="A13153" t="s">
        <v>25377</v>
      </c>
      <c r="B13153" s="5" t="s">
        <v>174</v>
      </c>
      <c r="C13153" s="6">
        <v>57872</v>
      </c>
      <c r="D13153" t="s">
        <v>41</v>
      </c>
      <c r="E13153">
        <v>49191</v>
      </c>
      <c r="F13153" s="5" t="s">
        <v>58</v>
      </c>
      <c r="G13153" s="5" t="s">
        <v>59</v>
      </c>
      <c r="H13153" s="5" t="s">
        <v>60</v>
      </c>
      <c r="I13153" t="s">
        <v>44</v>
      </c>
      <c r="J13153" t="s">
        <v>294</v>
      </c>
      <c r="K13153">
        <v>50</v>
      </c>
      <c r="L13153" s="5" t="s">
        <v>25378</v>
      </c>
      <c r="M13153" s="5" t="s">
        <v>70</v>
      </c>
      <c r="N13153">
        <v>1</v>
      </c>
      <c r="O13153" t="s">
        <v>112</v>
      </c>
      <c r="P13153" s="1">
        <v>45648</v>
      </c>
      <c r="Q13153" s="1">
        <v>45663</v>
      </c>
      <c r="R13153">
        <v>1208</v>
      </c>
      <c r="S13153" s="4">
        <v>9.6999999999999993</v>
      </c>
      <c r="T13153" t="s">
        <v>55</v>
      </c>
    </row>
    <row r="13154" spans="1:20" x14ac:dyDescent="0.35">
      <c r="A13154" t="s">
        <v>25379</v>
      </c>
      <c r="B13154" s="5" t="s">
        <v>28800</v>
      </c>
      <c r="C13154" s="6">
        <v>49720</v>
      </c>
      <c r="D13154" t="s">
        <v>22</v>
      </c>
      <c r="E13154">
        <v>49720</v>
      </c>
      <c r="F13154" s="5" t="s">
        <v>23</v>
      </c>
      <c r="G13154" s="5" t="s">
        <v>24</v>
      </c>
      <c r="H13154" s="5" t="s">
        <v>116</v>
      </c>
      <c r="I13154" t="s">
        <v>26</v>
      </c>
      <c r="J13154" t="s">
        <v>52</v>
      </c>
      <c r="K13154">
        <v>100</v>
      </c>
      <c r="L13154" s="5" t="s">
        <v>25380</v>
      </c>
      <c r="M13154" s="5" t="s">
        <v>70</v>
      </c>
      <c r="N13154">
        <v>16</v>
      </c>
      <c r="O13154" t="s">
        <v>167</v>
      </c>
      <c r="P13154" s="1">
        <v>45584</v>
      </c>
      <c r="Q13154" s="1">
        <v>45601</v>
      </c>
      <c r="R13154">
        <v>1858</v>
      </c>
      <c r="S13154" s="4">
        <v>8.1</v>
      </c>
      <c r="T13154" t="s">
        <v>79</v>
      </c>
    </row>
    <row r="13155" spans="1:20" x14ac:dyDescent="0.35">
      <c r="A13155" t="s">
        <v>25381</v>
      </c>
      <c r="B13155" s="5" t="s">
        <v>28802</v>
      </c>
      <c r="C13155" s="6">
        <v>94893</v>
      </c>
      <c r="D13155" t="s">
        <v>22</v>
      </c>
      <c r="E13155">
        <v>94893</v>
      </c>
      <c r="F13155" s="5" t="s">
        <v>23</v>
      </c>
      <c r="G13155" s="5" t="s">
        <v>51</v>
      </c>
      <c r="H13155" s="5" t="s">
        <v>157</v>
      </c>
      <c r="I13155" t="s">
        <v>44</v>
      </c>
      <c r="J13155" t="s">
        <v>43</v>
      </c>
      <c r="K13155">
        <v>50</v>
      </c>
      <c r="L13155" s="5" t="s">
        <v>25047</v>
      </c>
      <c r="M13155" s="5" t="s">
        <v>70</v>
      </c>
      <c r="N13155">
        <v>11</v>
      </c>
      <c r="O13155" t="s">
        <v>172</v>
      </c>
      <c r="P13155" s="1">
        <v>45533</v>
      </c>
      <c r="Q13155" s="1">
        <v>45603</v>
      </c>
      <c r="R13155">
        <v>1073</v>
      </c>
      <c r="S13155" s="4">
        <v>6.1</v>
      </c>
      <c r="T13155" t="s">
        <v>79</v>
      </c>
    </row>
    <row r="13156" spans="1:20" x14ac:dyDescent="0.35">
      <c r="A13156" t="s">
        <v>25382</v>
      </c>
      <c r="B13156" s="5" t="s">
        <v>217</v>
      </c>
      <c r="C13156" s="6">
        <v>124615</v>
      </c>
      <c r="D13156" t="s">
        <v>41</v>
      </c>
      <c r="E13156">
        <v>105923</v>
      </c>
      <c r="F13156" s="5" t="s">
        <v>66</v>
      </c>
      <c r="G13156" s="5" t="s">
        <v>24</v>
      </c>
      <c r="H13156" s="5" t="s">
        <v>151</v>
      </c>
      <c r="I13156" t="s">
        <v>44</v>
      </c>
      <c r="J13156" t="s">
        <v>151</v>
      </c>
      <c r="K13156">
        <v>100</v>
      </c>
      <c r="L13156" s="5" t="s">
        <v>13694</v>
      </c>
      <c r="M13156" s="5" t="s">
        <v>37</v>
      </c>
      <c r="N13156">
        <v>6</v>
      </c>
      <c r="O13156" t="s">
        <v>167</v>
      </c>
      <c r="P13156" s="1">
        <v>45687</v>
      </c>
      <c r="Q13156" s="1">
        <v>45750</v>
      </c>
      <c r="R13156">
        <v>911</v>
      </c>
      <c r="S13156" s="4">
        <v>5.3</v>
      </c>
      <c r="T13156" t="s">
        <v>95</v>
      </c>
    </row>
    <row r="13157" spans="1:20" x14ac:dyDescent="0.35">
      <c r="A13157" t="s">
        <v>25383</v>
      </c>
      <c r="B13157" s="5" t="s">
        <v>174</v>
      </c>
      <c r="C13157" s="6">
        <v>136314</v>
      </c>
      <c r="D13157" t="s">
        <v>120</v>
      </c>
      <c r="E13157">
        <v>122683</v>
      </c>
      <c r="F13157" s="5" t="s">
        <v>66</v>
      </c>
      <c r="G13157" s="5" t="s">
        <v>42</v>
      </c>
      <c r="H13157" s="5" t="s">
        <v>121</v>
      </c>
      <c r="I13157" t="s">
        <v>44</v>
      </c>
      <c r="J13157" t="s">
        <v>121</v>
      </c>
      <c r="K13157">
        <v>50</v>
      </c>
      <c r="L13157" s="5" t="s">
        <v>25384</v>
      </c>
      <c r="M13157" s="5" t="s">
        <v>54</v>
      </c>
      <c r="N13157">
        <v>7</v>
      </c>
      <c r="O13157" t="s">
        <v>107</v>
      </c>
      <c r="P13157" s="1">
        <v>45401</v>
      </c>
      <c r="Q13157" s="1">
        <v>45468</v>
      </c>
      <c r="R13157">
        <v>1481</v>
      </c>
      <c r="S13157" s="4">
        <v>6</v>
      </c>
      <c r="T13157" t="s">
        <v>63</v>
      </c>
    </row>
    <row r="13158" spans="1:20" x14ac:dyDescent="0.35">
      <c r="A13158" t="s">
        <v>25385</v>
      </c>
      <c r="B13158" s="5" t="s">
        <v>100</v>
      </c>
      <c r="C13158" s="6">
        <v>60206</v>
      </c>
      <c r="D13158" t="s">
        <v>41</v>
      </c>
      <c r="E13158">
        <v>51175</v>
      </c>
      <c r="F13158" s="5" t="s">
        <v>58</v>
      </c>
      <c r="G13158" s="5" t="s">
        <v>51</v>
      </c>
      <c r="H13158" s="5" t="s">
        <v>60</v>
      </c>
      <c r="I13158" t="s">
        <v>44</v>
      </c>
      <c r="J13158" t="s">
        <v>299</v>
      </c>
      <c r="K13158">
        <v>50</v>
      </c>
      <c r="L13158" s="5" t="s">
        <v>6149</v>
      </c>
      <c r="M13158" s="5" t="s">
        <v>28</v>
      </c>
      <c r="N13158">
        <v>0</v>
      </c>
      <c r="O13158" t="s">
        <v>85</v>
      </c>
      <c r="P13158" s="1">
        <v>45627</v>
      </c>
      <c r="Q13158" s="1">
        <v>45663</v>
      </c>
      <c r="R13158">
        <v>912</v>
      </c>
      <c r="S13158" s="4">
        <v>8.4</v>
      </c>
      <c r="T13158" t="s">
        <v>89</v>
      </c>
    </row>
    <row r="13159" spans="1:20" x14ac:dyDescent="0.35">
      <c r="A13159" t="s">
        <v>25386</v>
      </c>
      <c r="B13159" s="5" t="s">
        <v>28799</v>
      </c>
      <c r="C13159" s="6">
        <v>99753</v>
      </c>
      <c r="D13159" t="s">
        <v>22</v>
      </c>
      <c r="E13159">
        <v>99753</v>
      </c>
      <c r="F13159" s="5" t="s">
        <v>50</v>
      </c>
      <c r="G13159" s="5" t="s">
        <v>59</v>
      </c>
      <c r="H13159" s="5" t="s">
        <v>129</v>
      </c>
      <c r="I13159" t="s">
        <v>26</v>
      </c>
      <c r="J13159" t="s">
        <v>97</v>
      </c>
      <c r="K13159">
        <v>100</v>
      </c>
      <c r="L13159" s="5" t="s">
        <v>936</v>
      </c>
      <c r="M13159" s="5" t="s">
        <v>28</v>
      </c>
      <c r="N13159">
        <v>2</v>
      </c>
      <c r="O13159" t="s">
        <v>85</v>
      </c>
      <c r="P13159" s="1">
        <v>45760</v>
      </c>
      <c r="Q13159" s="1">
        <v>45784</v>
      </c>
      <c r="R13159">
        <v>1352</v>
      </c>
      <c r="S13159" s="4">
        <v>9.4</v>
      </c>
      <c r="T13159" t="s">
        <v>89</v>
      </c>
    </row>
    <row r="13160" spans="1:20" x14ac:dyDescent="0.35">
      <c r="A13160" t="s">
        <v>25387</v>
      </c>
      <c r="B13160" s="5" t="s">
        <v>91</v>
      </c>
      <c r="C13160" s="6">
        <v>93871</v>
      </c>
      <c r="D13160" t="s">
        <v>81</v>
      </c>
      <c r="E13160">
        <v>126726</v>
      </c>
      <c r="F13160" s="5" t="s">
        <v>66</v>
      </c>
      <c r="G13160" s="5" t="s">
        <v>51</v>
      </c>
      <c r="H13160" s="5" t="s">
        <v>82</v>
      </c>
      <c r="I13160" t="s">
        <v>44</v>
      </c>
      <c r="J13160" t="s">
        <v>82</v>
      </c>
      <c r="K13160">
        <v>100</v>
      </c>
      <c r="L13160" s="5" t="s">
        <v>19648</v>
      </c>
      <c r="M13160" s="5" t="s">
        <v>37</v>
      </c>
      <c r="N13160">
        <v>5</v>
      </c>
      <c r="O13160" t="s">
        <v>62</v>
      </c>
      <c r="P13160" s="1">
        <v>45762</v>
      </c>
      <c r="Q13160" s="1">
        <v>45787</v>
      </c>
      <c r="R13160">
        <v>2344</v>
      </c>
      <c r="S13160" s="4">
        <v>9.1</v>
      </c>
      <c r="T13160" t="s">
        <v>55</v>
      </c>
    </row>
    <row r="13161" spans="1:20" x14ac:dyDescent="0.35">
      <c r="A13161" t="s">
        <v>25388</v>
      </c>
      <c r="B13161" s="5" t="s">
        <v>21</v>
      </c>
      <c r="C13161" s="6">
        <v>116623</v>
      </c>
      <c r="D13161" t="s">
        <v>41</v>
      </c>
      <c r="E13161">
        <v>99130</v>
      </c>
      <c r="F13161" s="5" t="s">
        <v>23</v>
      </c>
      <c r="G13161" s="5" t="s">
        <v>24</v>
      </c>
      <c r="H13161" s="5" t="s">
        <v>60</v>
      </c>
      <c r="I13161" t="s">
        <v>44</v>
      </c>
      <c r="J13161" t="s">
        <v>116</v>
      </c>
      <c r="K13161">
        <v>100</v>
      </c>
      <c r="L13161" s="5" t="s">
        <v>25389</v>
      </c>
      <c r="M13161" s="5" t="s">
        <v>37</v>
      </c>
      <c r="N13161">
        <v>14</v>
      </c>
      <c r="O13161" t="s">
        <v>167</v>
      </c>
      <c r="P13161" s="1">
        <v>45485</v>
      </c>
      <c r="Q13161" s="1">
        <v>45506</v>
      </c>
      <c r="R13161">
        <v>825</v>
      </c>
      <c r="S13161" s="4">
        <v>8.8000000000000007</v>
      </c>
      <c r="T13161" t="s">
        <v>47</v>
      </c>
    </row>
    <row r="13162" spans="1:20" x14ac:dyDescent="0.35">
      <c r="A13162" t="s">
        <v>25390</v>
      </c>
      <c r="B13162" s="5" t="s">
        <v>57</v>
      </c>
      <c r="C13162" s="6">
        <v>102693</v>
      </c>
      <c r="D13162" t="s">
        <v>65</v>
      </c>
      <c r="E13162">
        <v>133501</v>
      </c>
      <c r="F13162" s="5" t="s">
        <v>66</v>
      </c>
      <c r="G13162" s="5" t="s">
        <v>42</v>
      </c>
      <c r="H13162" s="5" t="s">
        <v>67</v>
      </c>
      <c r="I13162" t="s">
        <v>44</v>
      </c>
      <c r="J13162" t="s">
        <v>67</v>
      </c>
      <c r="K13162">
        <v>100</v>
      </c>
      <c r="L13162" s="5" t="s">
        <v>25391</v>
      </c>
      <c r="M13162" s="5" t="s">
        <v>70</v>
      </c>
      <c r="N13162">
        <v>5</v>
      </c>
      <c r="O13162" t="s">
        <v>46</v>
      </c>
      <c r="P13162" s="1">
        <v>45439</v>
      </c>
      <c r="Q13162" s="1">
        <v>45464</v>
      </c>
      <c r="R13162">
        <v>1700</v>
      </c>
      <c r="S13162" s="4">
        <v>8</v>
      </c>
      <c r="T13162" t="s">
        <v>118</v>
      </c>
    </row>
    <row r="13163" spans="1:20" x14ac:dyDescent="0.35">
      <c r="A13163" t="s">
        <v>25392</v>
      </c>
      <c r="B13163" s="5" t="s">
        <v>32</v>
      </c>
      <c r="C13163" s="6">
        <v>62122</v>
      </c>
      <c r="D13163" t="s">
        <v>22</v>
      </c>
      <c r="E13163">
        <v>62122</v>
      </c>
      <c r="F13163" s="5" t="s">
        <v>58</v>
      </c>
      <c r="G13163" s="5" t="s">
        <v>24</v>
      </c>
      <c r="H13163" s="5" t="s">
        <v>52</v>
      </c>
      <c r="I13163" t="s">
        <v>26</v>
      </c>
      <c r="J13163" t="s">
        <v>52</v>
      </c>
      <c r="K13163">
        <v>100</v>
      </c>
      <c r="L13163" s="5" t="s">
        <v>25393</v>
      </c>
      <c r="M13163" s="5" t="s">
        <v>37</v>
      </c>
      <c r="N13163">
        <v>1</v>
      </c>
      <c r="O13163" t="s">
        <v>78</v>
      </c>
      <c r="P13163" s="1">
        <v>45390</v>
      </c>
      <c r="Q13163" s="1">
        <v>45448</v>
      </c>
      <c r="R13163">
        <v>854</v>
      </c>
      <c r="S13163" s="4">
        <v>8.1999999999999993</v>
      </c>
      <c r="T13163" t="s">
        <v>108</v>
      </c>
    </row>
    <row r="13164" spans="1:20" x14ac:dyDescent="0.35">
      <c r="A13164" t="s">
        <v>25394</v>
      </c>
      <c r="B13164" s="5" t="s">
        <v>217</v>
      </c>
      <c r="C13164" s="6">
        <v>58719</v>
      </c>
      <c r="D13164" t="s">
        <v>22</v>
      </c>
      <c r="E13164">
        <v>58719</v>
      </c>
      <c r="F13164" s="5" t="s">
        <v>66</v>
      </c>
      <c r="G13164" s="5" t="s">
        <v>42</v>
      </c>
      <c r="H13164" s="5" t="s">
        <v>157</v>
      </c>
      <c r="I13164" t="s">
        <v>35</v>
      </c>
      <c r="J13164" t="s">
        <v>157</v>
      </c>
      <c r="K13164">
        <v>100</v>
      </c>
      <c r="L13164" s="5" t="s">
        <v>25395</v>
      </c>
      <c r="M13164" s="5" t="s">
        <v>70</v>
      </c>
      <c r="N13164">
        <v>8</v>
      </c>
      <c r="O13164" t="s">
        <v>141</v>
      </c>
      <c r="P13164" s="1">
        <v>45717</v>
      </c>
      <c r="Q13164" s="1">
        <v>45780</v>
      </c>
      <c r="R13164">
        <v>2172</v>
      </c>
      <c r="S13164" s="4">
        <v>9.6999999999999993</v>
      </c>
      <c r="T13164" t="s">
        <v>103</v>
      </c>
    </row>
    <row r="13165" spans="1:20" x14ac:dyDescent="0.35">
      <c r="A13165" t="s">
        <v>25396</v>
      </c>
      <c r="B13165" s="5" t="s">
        <v>28801</v>
      </c>
      <c r="C13165" s="6">
        <v>59864</v>
      </c>
      <c r="D13165" t="s">
        <v>22</v>
      </c>
      <c r="E13165">
        <v>59864</v>
      </c>
      <c r="F13165" s="5" t="s">
        <v>58</v>
      </c>
      <c r="G13165" s="5" t="s">
        <v>42</v>
      </c>
      <c r="H13165" s="5" t="s">
        <v>25</v>
      </c>
      <c r="I13165" t="s">
        <v>26</v>
      </c>
      <c r="J13165" t="s">
        <v>940</v>
      </c>
      <c r="K13165">
        <v>50</v>
      </c>
      <c r="L13165" s="5" t="s">
        <v>25397</v>
      </c>
      <c r="M13165" s="5" t="s">
        <v>54</v>
      </c>
      <c r="N13165">
        <v>1</v>
      </c>
      <c r="O13165" t="s">
        <v>141</v>
      </c>
      <c r="P13165" s="1">
        <v>45565</v>
      </c>
      <c r="Q13165" s="1">
        <v>45581</v>
      </c>
      <c r="R13165">
        <v>906</v>
      </c>
      <c r="S13165" s="4">
        <v>9.1</v>
      </c>
      <c r="T13165" t="s">
        <v>89</v>
      </c>
    </row>
    <row r="13166" spans="1:20" x14ac:dyDescent="0.35">
      <c r="A13166" t="s">
        <v>25398</v>
      </c>
      <c r="B13166" s="5" t="s">
        <v>40</v>
      </c>
      <c r="C13166" s="6">
        <v>248769</v>
      </c>
      <c r="D13166" t="s">
        <v>120</v>
      </c>
      <c r="E13166">
        <v>223892</v>
      </c>
      <c r="F13166" s="5" t="s">
        <v>23</v>
      </c>
      <c r="G13166" s="5" t="s">
        <v>42</v>
      </c>
      <c r="H13166" s="5" t="s">
        <v>121</v>
      </c>
      <c r="I13166" t="s">
        <v>35</v>
      </c>
      <c r="J13166" t="s">
        <v>121</v>
      </c>
      <c r="K13166">
        <v>50</v>
      </c>
      <c r="L13166" s="5" t="s">
        <v>25399</v>
      </c>
      <c r="M13166" s="5" t="s">
        <v>28</v>
      </c>
      <c r="N13166">
        <v>12</v>
      </c>
      <c r="O13166" t="s">
        <v>141</v>
      </c>
      <c r="P13166" s="1">
        <v>45770</v>
      </c>
      <c r="Q13166" s="1">
        <v>45786</v>
      </c>
      <c r="R13166">
        <v>1869</v>
      </c>
      <c r="S13166" s="4">
        <v>9.4</v>
      </c>
      <c r="T13166" t="s">
        <v>243</v>
      </c>
    </row>
    <row r="13167" spans="1:20" x14ac:dyDescent="0.35">
      <c r="A13167" t="s">
        <v>25400</v>
      </c>
      <c r="B13167" s="5" t="s">
        <v>32</v>
      </c>
      <c r="C13167" s="6">
        <v>100787</v>
      </c>
      <c r="D13167" t="s">
        <v>22</v>
      </c>
      <c r="E13167">
        <v>100787</v>
      </c>
      <c r="F13167" s="5" t="s">
        <v>50</v>
      </c>
      <c r="G13167" s="5" t="s">
        <v>51</v>
      </c>
      <c r="H13167" s="5" t="s">
        <v>191</v>
      </c>
      <c r="I13167" t="s">
        <v>35</v>
      </c>
      <c r="J13167" t="s">
        <v>359</v>
      </c>
      <c r="K13167">
        <v>0</v>
      </c>
      <c r="L13167" s="5" t="s">
        <v>25401</v>
      </c>
      <c r="M13167" s="5" t="s">
        <v>70</v>
      </c>
      <c r="N13167">
        <v>2</v>
      </c>
      <c r="O13167" t="s">
        <v>147</v>
      </c>
      <c r="P13167" s="1">
        <v>45369</v>
      </c>
      <c r="Q13167" s="1">
        <v>45394</v>
      </c>
      <c r="R13167">
        <v>878</v>
      </c>
      <c r="S13167" s="4">
        <v>9.6</v>
      </c>
      <c r="T13167" t="s">
        <v>118</v>
      </c>
    </row>
    <row r="13168" spans="1:20" x14ac:dyDescent="0.35">
      <c r="A13168" t="s">
        <v>25402</v>
      </c>
      <c r="B13168" s="5" t="s">
        <v>100</v>
      </c>
      <c r="C13168" s="6">
        <v>90501</v>
      </c>
      <c r="D13168" t="s">
        <v>41</v>
      </c>
      <c r="E13168">
        <v>76926</v>
      </c>
      <c r="F13168" s="5" t="s">
        <v>50</v>
      </c>
      <c r="G13168" s="5" t="s">
        <v>24</v>
      </c>
      <c r="H13168" s="5" t="s">
        <v>43</v>
      </c>
      <c r="I13168" t="s">
        <v>35</v>
      </c>
      <c r="J13168" t="s">
        <v>43</v>
      </c>
      <c r="K13168">
        <v>50</v>
      </c>
      <c r="L13168" s="5" t="s">
        <v>25403</v>
      </c>
      <c r="M13168" s="5" t="s">
        <v>28</v>
      </c>
      <c r="N13168">
        <v>4</v>
      </c>
      <c r="O13168" t="s">
        <v>62</v>
      </c>
      <c r="P13168" s="1">
        <v>45729</v>
      </c>
      <c r="Q13168" s="1">
        <v>45759</v>
      </c>
      <c r="R13168">
        <v>1900</v>
      </c>
      <c r="S13168" s="4">
        <v>7.7</v>
      </c>
      <c r="T13168" t="s">
        <v>63</v>
      </c>
    </row>
    <row r="13169" spans="1:20" x14ac:dyDescent="0.35">
      <c r="A13169" t="s">
        <v>25404</v>
      </c>
      <c r="B13169" s="5" t="s">
        <v>28799</v>
      </c>
      <c r="C13169" s="6">
        <v>98721</v>
      </c>
      <c r="D13169" t="s">
        <v>22</v>
      </c>
      <c r="E13169">
        <v>98721</v>
      </c>
      <c r="F13169" s="5" t="s">
        <v>50</v>
      </c>
      <c r="G13169" s="5" t="s">
        <v>59</v>
      </c>
      <c r="H13169" s="5" t="s">
        <v>25</v>
      </c>
      <c r="I13169" t="s">
        <v>26</v>
      </c>
      <c r="J13169" t="s">
        <v>110</v>
      </c>
      <c r="K13169">
        <v>50</v>
      </c>
      <c r="L13169" s="5" t="s">
        <v>25405</v>
      </c>
      <c r="M13169" s="5" t="s">
        <v>28</v>
      </c>
      <c r="N13169">
        <v>3</v>
      </c>
      <c r="O13169" t="s">
        <v>46</v>
      </c>
      <c r="P13169" s="1">
        <v>45552</v>
      </c>
      <c r="Q13169" s="1">
        <v>45585</v>
      </c>
      <c r="R13169">
        <v>1279</v>
      </c>
      <c r="S13169" s="4">
        <v>6.1</v>
      </c>
      <c r="T13169" t="s">
        <v>47</v>
      </c>
    </row>
    <row r="13170" spans="1:20" x14ac:dyDescent="0.35">
      <c r="A13170" t="s">
        <v>25406</v>
      </c>
      <c r="B13170" s="5" t="s">
        <v>145</v>
      </c>
      <c r="C13170" s="6">
        <v>216873</v>
      </c>
      <c r="D13170" t="s">
        <v>22</v>
      </c>
      <c r="E13170">
        <v>216873</v>
      </c>
      <c r="F13170" s="5" t="s">
        <v>23</v>
      </c>
      <c r="G13170" s="5" t="s">
        <v>59</v>
      </c>
      <c r="H13170" s="5" t="s">
        <v>25</v>
      </c>
      <c r="I13170" t="s">
        <v>35</v>
      </c>
      <c r="J13170" t="s">
        <v>25</v>
      </c>
      <c r="K13170">
        <v>0</v>
      </c>
      <c r="L13170" s="5" t="s">
        <v>25407</v>
      </c>
      <c r="M13170" s="5" t="s">
        <v>54</v>
      </c>
      <c r="N13170">
        <v>11</v>
      </c>
      <c r="O13170" t="s">
        <v>46</v>
      </c>
      <c r="P13170" s="1">
        <v>45399</v>
      </c>
      <c r="Q13170" s="1">
        <v>45457</v>
      </c>
      <c r="R13170">
        <v>500</v>
      </c>
      <c r="S13170" s="4">
        <v>9.5</v>
      </c>
      <c r="T13170" t="s">
        <v>47</v>
      </c>
    </row>
    <row r="13171" spans="1:20" x14ac:dyDescent="0.35">
      <c r="A13171" t="s">
        <v>25408</v>
      </c>
      <c r="B13171" s="5" t="s">
        <v>73</v>
      </c>
      <c r="C13171" s="6">
        <v>51793</v>
      </c>
      <c r="D13171" t="s">
        <v>41</v>
      </c>
      <c r="E13171">
        <v>44024</v>
      </c>
      <c r="F13171" s="5" t="s">
        <v>58</v>
      </c>
      <c r="G13171" s="5" t="s">
        <v>24</v>
      </c>
      <c r="H13171" s="5" t="s">
        <v>151</v>
      </c>
      <c r="I13171" t="s">
        <v>44</v>
      </c>
      <c r="J13171" t="s">
        <v>480</v>
      </c>
      <c r="K13171">
        <v>50</v>
      </c>
      <c r="L13171" s="5" t="s">
        <v>25409</v>
      </c>
      <c r="M13171" s="5" t="s">
        <v>37</v>
      </c>
      <c r="N13171">
        <v>1</v>
      </c>
      <c r="O13171" t="s">
        <v>112</v>
      </c>
      <c r="P13171" s="1">
        <v>45577</v>
      </c>
      <c r="Q13171" s="1">
        <v>45623</v>
      </c>
      <c r="R13171">
        <v>625</v>
      </c>
      <c r="S13171" s="4">
        <v>9.8000000000000007</v>
      </c>
      <c r="T13171" t="s">
        <v>47</v>
      </c>
    </row>
    <row r="13172" spans="1:20" x14ac:dyDescent="0.35">
      <c r="A13172" t="s">
        <v>25410</v>
      </c>
      <c r="B13172" s="5" t="s">
        <v>91</v>
      </c>
      <c r="C13172" s="6">
        <v>89005</v>
      </c>
      <c r="D13172" t="s">
        <v>41</v>
      </c>
      <c r="E13172">
        <v>75654</v>
      </c>
      <c r="F13172" s="5" t="s">
        <v>50</v>
      </c>
      <c r="G13172" s="5" t="s">
        <v>51</v>
      </c>
      <c r="H13172" s="5" t="s">
        <v>126</v>
      </c>
      <c r="I13172" t="s">
        <v>44</v>
      </c>
      <c r="J13172" t="s">
        <v>126</v>
      </c>
      <c r="K13172">
        <v>50</v>
      </c>
      <c r="L13172" s="5" t="s">
        <v>25411</v>
      </c>
      <c r="M13172" s="5" t="s">
        <v>70</v>
      </c>
      <c r="N13172">
        <v>3</v>
      </c>
      <c r="O13172" t="s">
        <v>107</v>
      </c>
      <c r="P13172" s="1">
        <v>45749</v>
      </c>
      <c r="Q13172" s="1">
        <v>45776</v>
      </c>
      <c r="R13172">
        <v>1954</v>
      </c>
      <c r="S13172" s="4">
        <v>5.2</v>
      </c>
      <c r="T13172" t="s">
        <v>95</v>
      </c>
    </row>
    <row r="13173" spans="1:20" x14ac:dyDescent="0.35">
      <c r="A13173" t="s">
        <v>25412</v>
      </c>
      <c r="B13173" s="5" t="s">
        <v>174</v>
      </c>
      <c r="C13173" s="6">
        <v>112200</v>
      </c>
      <c r="D13173" t="s">
        <v>22</v>
      </c>
      <c r="E13173">
        <v>112200</v>
      </c>
      <c r="F13173" s="5" t="s">
        <v>66</v>
      </c>
      <c r="G13173" s="5" t="s">
        <v>51</v>
      </c>
      <c r="H13173" s="5" t="s">
        <v>191</v>
      </c>
      <c r="I13173" t="s">
        <v>26</v>
      </c>
      <c r="J13173" t="s">
        <v>191</v>
      </c>
      <c r="K13173">
        <v>100</v>
      </c>
      <c r="L13173" s="5" t="s">
        <v>25413</v>
      </c>
      <c r="M13173" s="5" t="s">
        <v>28</v>
      </c>
      <c r="N13173">
        <v>9</v>
      </c>
      <c r="O13173" t="s">
        <v>85</v>
      </c>
      <c r="P13173" s="1">
        <v>45670</v>
      </c>
      <c r="Q13173" s="1">
        <v>45725</v>
      </c>
      <c r="R13173">
        <v>1087</v>
      </c>
      <c r="S13173" s="4">
        <v>5.2</v>
      </c>
      <c r="T13173" t="s">
        <v>30</v>
      </c>
    </row>
    <row r="13174" spans="1:20" x14ac:dyDescent="0.35">
      <c r="A13174" t="s">
        <v>25414</v>
      </c>
      <c r="B13174" s="5" t="s">
        <v>28799</v>
      </c>
      <c r="C13174" s="6">
        <v>93493</v>
      </c>
      <c r="D13174" t="s">
        <v>22</v>
      </c>
      <c r="E13174">
        <v>93493</v>
      </c>
      <c r="F13174" s="5" t="s">
        <v>50</v>
      </c>
      <c r="G13174" s="5" t="s">
        <v>51</v>
      </c>
      <c r="H13174" s="5" t="s">
        <v>129</v>
      </c>
      <c r="I13174" t="s">
        <v>44</v>
      </c>
      <c r="J13174" t="s">
        <v>121</v>
      </c>
      <c r="K13174">
        <v>50</v>
      </c>
      <c r="L13174" s="5" t="s">
        <v>6576</v>
      </c>
      <c r="M13174" s="5" t="s">
        <v>37</v>
      </c>
      <c r="N13174">
        <v>4</v>
      </c>
      <c r="O13174" t="s">
        <v>71</v>
      </c>
      <c r="P13174" s="1">
        <v>45549</v>
      </c>
      <c r="Q13174" s="1">
        <v>45564</v>
      </c>
      <c r="R13174">
        <v>1688</v>
      </c>
      <c r="S13174" s="4">
        <v>5.5</v>
      </c>
      <c r="T13174" t="s">
        <v>30</v>
      </c>
    </row>
    <row r="13175" spans="1:20" x14ac:dyDescent="0.35">
      <c r="A13175" t="s">
        <v>25415</v>
      </c>
      <c r="B13175" s="5" t="s">
        <v>28800</v>
      </c>
      <c r="C13175" s="6">
        <v>150175</v>
      </c>
      <c r="D13175" t="s">
        <v>81</v>
      </c>
      <c r="E13175">
        <v>202736</v>
      </c>
      <c r="F13175" s="5" t="s">
        <v>23</v>
      </c>
      <c r="G13175" s="5" t="s">
        <v>24</v>
      </c>
      <c r="H13175" s="5" t="s">
        <v>82</v>
      </c>
      <c r="I13175" t="s">
        <v>26</v>
      </c>
      <c r="J13175" t="s">
        <v>82</v>
      </c>
      <c r="K13175">
        <v>100</v>
      </c>
      <c r="L13175" s="5" t="s">
        <v>1789</v>
      </c>
      <c r="M13175" s="5" t="s">
        <v>70</v>
      </c>
      <c r="N13175">
        <v>17</v>
      </c>
      <c r="O13175" t="s">
        <v>88</v>
      </c>
      <c r="P13175" s="1">
        <v>45646</v>
      </c>
      <c r="Q13175" s="1">
        <v>45712</v>
      </c>
      <c r="R13175">
        <v>2485</v>
      </c>
      <c r="S13175" s="4">
        <v>8.3000000000000007</v>
      </c>
      <c r="T13175" t="s">
        <v>30</v>
      </c>
    </row>
    <row r="13176" spans="1:20" x14ac:dyDescent="0.35">
      <c r="A13176" t="s">
        <v>25416</v>
      </c>
      <c r="B13176" s="5" t="s">
        <v>28802</v>
      </c>
      <c r="C13176" s="6">
        <v>66666</v>
      </c>
      <c r="D13176" t="s">
        <v>74</v>
      </c>
      <c r="E13176">
        <v>83333</v>
      </c>
      <c r="F13176" s="5" t="s">
        <v>58</v>
      </c>
      <c r="G13176" s="5" t="s">
        <v>42</v>
      </c>
      <c r="H13176" s="5" t="s">
        <v>75</v>
      </c>
      <c r="I13176" t="s">
        <v>35</v>
      </c>
      <c r="J13176" t="s">
        <v>157</v>
      </c>
      <c r="K13176">
        <v>100</v>
      </c>
      <c r="L13176" s="5" t="s">
        <v>25417</v>
      </c>
      <c r="M13176" s="5" t="s">
        <v>28</v>
      </c>
      <c r="N13176">
        <v>0</v>
      </c>
      <c r="O13176" t="s">
        <v>62</v>
      </c>
      <c r="P13176" s="1">
        <v>45478</v>
      </c>
      <c r="Q13176" s="1">
        <v>45537</v>
      </c>
      <c r="R13176">
        <v>1773</v>
      </c>
      <c r="S13176" s="4">
        <v>6.9</v>
      </c>
      <c r="T13176" t="s">
        <v>153</v>
      </c>
    </row>
    <row r="13177" spans="1:20" x14ac:dyDescent="0.35">
      <c r="A13177" t="s">
        <v>25418</v>
      </c>
      <c r="B13177" s="5" t="s">
        <v>57</v>
      </c>
      <c r="C13177" s="6">
        <v>101266</v>
      </c>
      <c r="D13177" t="s">
        <v>22</v>
      </c>
      <c r="E13177">
        <v>101266</v>
      </c>
      <c r="F13177" s="5" t="s">
        <v>50</v>
      </c>
      <c r="G13177" s="5" t="s">
        <v>59</v>
      </c>
      <c r="H13177" s="5" t="s">
        <v>52</v>
      </c>
      <c r="I13177" t="s">
        <v>35</v>
      </c>
      <c r="J13177" t="s">
        <v>52</v>
      </c>
      <c r="K13177">
        <v>100</v>
      </c>
      <c r="L13177" s="5" t="s">
        <v>25419</v>
      </c>
      <c r="M13177" s="5" t="s">
        <v>54</v>
      </c>
      <c r="N13177">
        <v>4</v>
      </c>
      <c r="O13177" t="s">
        <v>131</v>
      </c>
      <c r="P13177" s="1">
        <v>45548</v>
      </c>
      <c r="Q13177" s="1">
        <v>45595</v>
      </c>
      <c r="R13177">
        <v>1769</v>
      </c>
      <c r="S13177" s="4">
        <v>5.8</v>
      </c>
      <c r="T13177" t="s">
        <v>277</v>
      </c>
    </row>
    <row r="13178" spans="1:20" x14ac:dyDescent="0.35">
      <c r="A13178" t="s">
        <v>25420</v>
      </c>
      <c r="B13178" s="5" t="s">
        <v>179</v>
      </c>
      <c r="C13178" s="6">
        <v>76613</v>
      </c>
      <c r="D13178" t="s">
        <v>22</v>
      </c>
      <c r="E13178">
        <v>76613</v>
      </c>
      <c r="F13178" s="5" t="s">
        <v>58</v>
      </c>
      <c r="G13178" s="5" t="s">
        <v>59</v>
      </c>
      <c r="H13178" s="5" t="s">
        <v>101</v>
      </c>
      <c r="I13178" t="s">
        <v>26</v>
      </c>
      <c r="J13178" t="s">
        <v>101</v>
      </c>
      <c r="K13178">
        <v>50</v>
      </c>
      <c r="L13178" s="5" t="s">
        <v>25421</v>
      </c>
      <c r="M13178" s="5" t="s">
        <v>70</v>
      </c>
      <c r="N13178">
        <v>1</v>
      </c>
      <c r="O13178" t="s">
        <v>107</v>
      </c>
      <c r="P13178" s="1">
        <v>45506</v>
      </c>
      <c r="Q13178" s="1">
        <v>45537</v>
      </c>
      <c r="R13178">
        <v>1973</v>
      </c>
      <c r="S13178" s="4">
        <v>8.5</v>
      </c>
      <c r="T13178" t="s">
        <v>277</v>
      </c>
    </row>
    <row r="13179" spans="1:20" x14ac:dyDescent="0.35">
      <c r="A13179" t="s">
        <v>25422</v>
      </c>
      <c r="B13179" s="5" t="s">
        <v>28800</v>
      </c>
      <c r="C13179" s="6">
        <v>49536</v>
      </c>
      <c r="D13179" t="s">
        <v>22</v>
      </c>
      <c r="E13179">
        <v>49536</v>
      </c>
      <c r="F13179" s="5" t="s">
        <v>23</v>
      </c>
      <c r="G13179" s="5" t="s">
        <v>24</v>
      </c>
      <c r="H13179" s="5" t="s">
        <v>116</v>
      </c>
      <c r="I13179" t="s">
        <v>44</v>
      </c>
      <c r="J13179" t="s">
        <v>151</v>
      </c>
      <c r="K13179">
        <v>50</v>
      </c>
      <c r="L13179" s="5" t="s">
        <v>25423</v>
      </c>
      <c r="M13179" s="5" t="s">
        <v>54</v>
      </c>
      <c r="N13179">
        <v>18</v>
      </c>
      <c r="O13179" t="s">
        <v>141</v>
      </c>
      <c r="P13179" s="1">
        <v>45620</v>
      </c>
      <c r="Q13179" s="1">
        <v>45650</v>
      </c>
      <c r="R13179">
        <v>2071</v>
      </c>
      <c r="S13179" s="4">
        <v>8.5</v>
      </c>
      <c r="T13179" t="s">
        <v>277</v>
      </c>
    </row>
    <row r="13180" spans="1:20" x14ac:dyDescent="0.35">
      <c r="A13180" t="s">
        <v>25424</v>
      </c>
      <c r="B13180" s="5" t="s">
        <v>100</v>
      </c>
      <c r="C13180" s="6">
        <v>61260</v>
      </c>
      <c r="D13180" t="s">
        <v>22</v>
      </c>
      <c r="E13180">
        <v>61260</v>
      </c>
      <c r="F13180" s="5" t="s">
        <v>66</v>
      </c>
      <c r="G13180" s="5" t="s">
        <v>42</v>
      </c>
      <c r="H13180" s="5" t="s">
        <v>157</v>
      </c>
      <c r="I13180" t="s">
        <v>35</v>
      </c>
      <c r="J13180" t="s">
        <v>157</v>
      </c>
      <c r="K13180">
        <v>0</v>
      </c>
      <c r="L13180" s="5" t="s">
        <v>25425</v>
      </c>
      <c r="M13180" s="5" t="s">
        <v>70</v>
      </c>
      <c r="N13180">
        <v>9</v>
      </c>
      <c r="O13180" t="s">
        <v>46</v>
      </c>
      <c r="P13180" s="1">
        <v>45664</v>
      </c>
      <c r="Q13180" s="1">
        <v>45720</v>
      </c>
      <c r="R13180">
        <v>859</v>
      </c>
      <c r="S13180" s="4">
        <v>6.5</v>
      </c>
      <c r="T13180" t="s">
        <v>55</v>
      </c>
    </row>
    <row r="13181" spans="1:20" x14ac:dyDescent="0.35">
      <c r="A13181" t="s">
        <v>25426</v>
      </c>
      <c r="B13181" s="5" t="s">
        <v>162</v>
      </c>
      <c r="C13181" s="6">
        <v>149430</v>
      </c>
      <c r="D13181" t="s">
        <v>22</v>
      </c>
      <c r="E13181">
        <v>149430</v>
      </c>
      <c r="F13181" s="5" t="s">
        <v>23</v>
      </c>
      <c r="G13181" s="5" t="s">
        <v>24</v>
      </c>
      <c r="H13181" s="5" t="s">
        <v>52</v>
      </c>
      <c r="I13181" t="s">
        <v>35</v>
      </c>
      <c r="J13181" t="s">
        <v>133</v>
      </c>
      <c r="K13181">
        <v>100</v>
      </c>
      <c r="L13181" s="5" t="s">
        <v>25427</v>
      </c>
      <c r="M13181" s="5" t="s">
        <v>28</v>
      </c>
      <c r="N13181">
        <v>14</v>
      </c>
      <c r="O13181" t="s">
        <v>147</v>
      </c>
      <c r="P13181" s="1">
        <v>45635</v>
      </c>
      <c r="Q13181" s="1">
        <v>45655</v>
      </c>
      <c r="R13181">
        <v>1331</v>
      </c>
      <c r="S13181" s="4">
        <v>7.2</v>
      </c>
      <c r="T13181" t="s">
        <v>136</v>
      </c>
    </row>
    <row r="13182" spans="1:20" x14ac:dyDescent="0.35">
      <c r="A13182" t="s">
        <v>25428</v>
      </c>
      <c r="B13182" s="5" t="s">
        <v>21</v>
      </c>
      <c r="C13182" s="6">
        <v>123078</v>
      </c>
      <c r="D13182" t="s">
        <v>41</v>
      </c>
      <c r="E13182">
        <v>104616</v>
      </c>
      <c r="F13182" s="5" t="s">
        <v>66</v>
      </c>
      <c r="G13182" s="5" t="s">
        <v>59</v>
      </c>
      <c r="H13182" s="5" t="s">
        <v>151</v>
      </c>
      <c r="I13182" t="s">
        <v>35</v>
      </c>
      <c r="J13182" t="s">
        <v>151</v>
      </c>
      <c r="K13182">
        <v>0</v>
      </c>
      <c r="L13182" s="5" t="s">
        <v>25429</v>
      </c>
      <c r="M13182" s="5" t="s">
        <v>37</v>
      </c>
      <c r="N13182">
        <v>6</v>
      </c>
      <c r="O13182" t="s">
        <v>131</v>
      </c>
      <c r="P13182" s="1">
        <v>45525</v>
      </c>
      <c r="Q13182" s="1">
        <v>45589</v>
      </c>
      <c r="R13182">
        <v>1714</v>
      </c>
      <c r="S13182" s="4">
        <v>9.4</v>
      </c>
      <c r="T13182" t="s">
        <v>63</v>
      </c>
    </row>
    <row r="13183" spans="1:20" x14ac:dyDescent="0.35">
      <c r="A13183" t="s">
        <v>25430</v>
      </c>
      <c r="B13183" s="5" t="s">
        <v>91</v>
      </c>
      <c r="C13183" s="6">
        <v>70132</v>
      </c>
      <c r="D13183" t="s">
        <v>41</v>
      </c>
      <c r="E13183">
        <v>59612</v>
      </c>
      <c r="F13183" s="5" t="s">
        <v>50</v>
      </c>
      <c r="G13183" s="5" t="s">
        <v>51</v>
      </c>
      <c r="H13183" s="5" t="s">
        <v>151</v>
      </c>
      <c r="I13183" t="s">
        <v>44</v>
      </c>
      <c r="J13183" t="s">
        <v>354</v>
      </c>
      <c r="K13183">
        <v>0</v>
      </c>
      <c r="L13183" s="5" t="s">
        <v>25431</v>
      </c>
      <c r="M13183" s="5" t="s">
        <v>37</v>
      </c>
      <c r="N13183">
        <v>2</v>
      </c>
      <c r="O13183" t="s">
        <v>46</v>
      </c>
      <c r="P13183" s="1">
        <v>45769</v>
      </c>
      <c r="Q13183" s="1">
        <v>45789</v>
      </c>
      <c r="R13183">
        <v>1803</v>
      </c>
      <c r="S13183" s="4">
        <v>9.6</v>
      </c>
      <c r="T13183" t="s">
        <v>153</v>
      </c>
    </row>
    <row r="13184" spans="1:20" x14ac:dyDescent="0.35">
      <c r="A13184" t="s">
        <v>25432</v>
      </c>
      <c r="B13184" s="5" t="s">
        <v>174</v>
      </c>
      <c r="C13184" s="6">
        <v>141806</v>
      </c>
      <c r="D13184" t="s">
        <v>22</v>
      </c>
      <c r="E13184">
        <v>141806</v>
      </c>
      <c r="F13184" s="5" t="s">
        <v>50</v>
      </c>
      <c r="G13184" s="5" t="s">
        <v>24</v>
      </c>
      <c r="H13184" s="5" t="s">
        <v>101</v>
      </c>
      <c r="I13184" t="s">
        <v>35</v>
      </c>
      <c r="J13184" t="s">
        <v>101</v>
      </c>
      <c r="K13184">
        <v>100</v>
      </c>
      <c r="L13184" s="5" t="s">
        <v>25433</v>
      </c>
      <c r="M13184" s="5" t="s">
        <v>28</v>
      </c>
      <c r="N13184">
        <v>2</v>
      </c>
      <c r="O13184" t="s">
        <v>135</v>
      </c>
      <c r="P13184" s="1">
        <v>45660</v>
      </c>
      <c r="Q13184" s="1">
        <v>45724</v>
      </c>
      <c r="R13184">
        <v>818</v>
      </c>
      <c r="S13184" s="4">
        <v>5.4</v>
      </c>
      <c r="T13184" t="s">
        <v>210</v>
      </c>
    </row>
    <row r="13185" spans="1:20" x14ac:dyDescent="0.35">
      <c r="A13185" t="s">
        <v>25434</v>
      </c>
      <c r="B13185" s="5" t="s">
        <v>162</v>
      </c>
      <c r="C13185" s="6">
        <v>111124</v>
      </c>
      <c r="D13185" t="s">
        <v>22</v>
      </c>
      <c r="E13185">
        <v>111124</v>
      </c>
      <c r="F13185" s="5" t="s">
        <v>23</v>
      </c>
      <c r="G13185" s="5" t="s">
        <v>24</v>
      </c>
      <c r="H13185" s="5" t="s">
        <v>157</v>
      </c>
      <c r="I13185" t="s">
        <v>26</v>
      </c>
      <c r="J13185" t="s">
        <v>43</v>
      </c>
      <c r="K13185">
        <v>50</v>
      </c>
      <c r="L13185" s="5" t="s">
        <v>25435</v>
      </c>
      <c r="M13185" s="5" t="s">
        <v>28</v>
      </c>
      <c r="N13185">
        <v>10</v>
      </c>
      <c r="O13185" t="s">
        <v>85</v>
      </c>
      <c r="P13185" s="1">
        <v>45397</v>
      </c>
      <c r="Q13185" s="1">
        <v>45419</v>
      </c>
      <c r="R13185">
        <v>1584</v>
      </c>
      <c r="S13185" s="4">
        <v>5.0999999999999996</v>
      </c>
      <c r="T13185" t="s">
        <v>118</v>
      </c>
    </row>
    <row r="13186" spans="1:20" x14ac:dyDescent="0.35">
      <c r="A13186" t="s">
        <v>25436</v>
      </c>
      <c r="B13186" s="5" t="s">
        <v>100</v>
      </c>
      <c r="C13186" s="6">
        <v>152448</v>
      </c>
      <c r="D13186" t="s">
        <v>41</v>
      </c>
      <c r="E13186">
        <v>129581</v>
      </c>
      <c r="F13186" s="5" t="s">
        <v>23</v>
      </c>
      <c r="G13186" s="5" t="s">
        <v>51</v>
      </c>
      <c r="H13186" s="5" t="s">
        <v>43</v>
      </c>
      <c r="I13186" t="s">
        <v>44</v>
      </c>
      <c r="J13186" t="s">
        <v>43</v>
      </c>
      <c r="K13186">
        <v>100</v>
      </c>
      <c r="L13186" s="5" t="s">
        <v>25437</v>
      </c>
      <c r="M13186" s="5" t="s">
        <v>54</v>
      </c>
      <c r="N13186">
        <v>10</v>
      </c>
      <c r="O13186" t="s">
        <v>78</v>
      </c>
      <c r="P13186" s="1">
        <v>45463</v>
      </c>
      <c r="Q13186" s="1">
        <v>45510</v>
      </c>
      <c r="R13186">
        <v>1048</v>
      </c>
      <c r="S13186" s="4">
        <v>6.7</v>
      </c>
      <c r="T13186" t="s">
        <v>38</v>
      </c>
    </row>
    <row r="13187" spans="1:20" x14ac:dyDescent="0.35">
      <c r="A13187" t="s">
        <v>25438</v>
      </c>
      <c r="B13187" s="5" t="s">
        <v>145</v>
      </c>
      <c r="C13187" s="6">
        <v>147859</v>
      </c>
      <c r="D13187" t="s">
        <v>41</v>
      </c>
      <c r="E13187">
        <v>125680</v>
      </c>
      <c r="F13187" s="5" t="s">
        <v>23</v>
      </c>
      <c r="G13187" s="5" t="s">
        <v>51</v>
      </c>
      <c r="H13187" s="5" t="s">
        <v>43</v>
      </c>
      <c r="I13187" t="s">
        <v>44</v>
      </c>
      <c r="J13187" t="s">
        <v>43</v>
      </c>
      <c r="K13187">
        <v>0</v>
      </c>
      <c r="L13187" s="5" t="s">
        <v>25439</v>
      </c>
      <c r="M13187" s="5" t="s">
        <v>54</v>
      </c>
      <c r="N13187">
        <v>13</v>
      </c>
      <c r="O13187" t="s">
        <v>135</v>
      </c>
      <c r="P13187" s="1">
        <v>45371</v>
      </c>
      <c r="Q13187" s="1">
        <v>45386</v>
      </c>
      <c r="R13187">
        <v>1994</v>
      </c>
      <c r="S13187" s="4">
        <v>5.9</v>
      </c>
      <c r="T13187" t="s">
        <v>79</v>
      </c>
    </row>
    <row r="13188" spans="1:20" x14ac:dyDescent="0.35">
      <c r="A13188" t="s">
        <v>25440</v>
      </c>
      <c r="B13188" s="5" t="s">
        <v>28802</v>
      </c>
      <c r="C13188" s="6">
        <v>71833</v>
      </c>
      <c r="D13188" t="s">
        <v>74</v>
      </c>
      <c r="E13188">
        <v>89791</v>
      </c>
      <c r="F13188" s="5" t="s">
        <v>50</v>
      </c>
      <c r="G13188" s="5" t="s">
        <v>59</v>
      </c>
      <c r="H13188" s="5" t="s">
        <v>75</v>
      </c>
      <c r="I13188" t="s">
        <v>26</v>
      </c>
      <c r="J13188" t="s">
        <v>110</v>
      </c>
      <c r="K13188">
        <v>100</v>
      </c>
      <c r="L13188" s="5" t="s">
        <v>2320</v>
      </c>
      <c r="M13188" s="5" t="s">
        <v>70</v>
      </c>
      <c r="N13188">
        <v>4</v>
      </c>
      <c r="O13188" t="s">
        <v>107</v>
      </c>
      <c r="P13188" s="1">
        <v>45550</v>
      </c>
      <c r="Q13188" s="1">
        <v>45621</v>
      </c>
      <c r="R13188">
        <v>2415</v>
      </c>
      <c r="S13188" s="4">
        <v>8.3000000000000007</v>
      </c>
      <c r="T13188" t="s">
        <v>118</v>
      </c>
    </row>
    <row r="13189" spans="1:20" x14ac:dyDescent="0.35">
      <c r="A13189" t="s">
        <v>25441</v>
      </c>
      <c r="B13189" s="5" t="s">
        <v>179</v>
      </c>
      <c r="C13189" s="6">
        <v>265945</v>
      </c>
      <c r="D13189" t="s">
        <v>22</v>
      </c>
      <c r="E13189">
        <v>265945</v>
      </c>
      <c r="F13189" s="5" t="s">
        <v>23</v>
      </c>
      <c r="G13189" s="5" t="s">
        <v>42</v>
      </c>
      <c r="H13189" s="5" t="s">
        <v>97</v>
      </c>
      <c r="I13189" t="s">
        <v>35</v>
      </c>
      <c r="J13189" t="s">
        <v>97</v>
      </c>
      <c r="K13189">
        <v>0</v>
      </c>
      <c r="L13189" s="5" t="s">
        <v>25442</v>
      </c>
      <c r="M13189" s="5" t="s">
        <v>54</v>
      </c>
      <c r="N13189">
        <v>13</v>
      </c>
      <c r="O13189" t="s">
        <v>141</v>
      </c>
      <c r="P13189" s="1">
        <v>45327</v>
      </c>
      <c r="Q13189" s="1">
        <v>45392</v>
      </c>
      <c r="R13189">
        <v>1051</v>
      </c>
      <c r="S13189" s="4">
        <v>8.5</v>
      </c>
      <c r="T13189" t="s">
        <v>210</v>
      </c>
    </row>
    <row r="13190" spans="1:20" x14ac:dyDescent="0.35">
      <c r="A13190" t="s">
        <v>25443</v>
      </c>
      <c r="B13190" s="5" t="s">
        <v>100</v>
      </c>
      <c r="C13190" s="6">
        <v>182312</v>
      </c>
      <c r="D13190" t="s">
        <v>41</v>
      </c>
      <c r="E13190">
        <v>154965</v>
      </c>
      <c r="F13190" s="5" t="s">
        <v>23</v>
      </c>
      <c r="G13190" s="5" t="s">
        <v>24</v>
      </c>
      <c r="H13190" s="5" t="s">
        <v>151</v>
      </c>
      <c r="I13190" t="s">
        <v>35</v>
      </c>
      <c r="J13190" t="s">
        <v>151</v>
      </c>
      <c r="K13190">
        <v>100</v>
      </c>
      <c r="L13190" s="5" t="s">
        <v>25444</v>
      </c>
      <c r="M13190" s="5" t="s">
        <v>54</v>
      </c>
      <c r="N13190">
        <v>18</v>
      </c>
      <c r="O13190" t="s">
        <v>107</v>
      </c>
      <c r="P13190" s="1">
        <v>45615</v>
      </c>
      <c r="Q13190" s="1">
        <v>45637</v>
      </c>
      <c r="R13190">
        <v>1525</v>
      </c>
      <c r="S13190" s="4">
        <v>7.7</v>
      </c>
      <c r="T13190" t="s">
        <v>210</v>
      </c>
    </row>
    <row r="13191" spans="1:20" x14ac:dyDescent="0.35">
      <c r="A13191" t="s">
        <v>25445</v>
      </c>
      <c r="B13191" s="5" t="s">
        <v>57</v>
      </c>
      <c r="C13191" s="6">
        <v>81783</v>
      </c>
      <c r="D13191" t="s">
        <v>22</v>
      </c>
      <c r="E13191">
        <v>81783</v>
      </c>
      <c r="F13191" s="5" t="s">
        <v>50</v>
      </c>
      <c r="G13191" s="5" t="s">
        <v>51</v>
      </c>
      <c r="H13191" s="5" t="s">
        <v>129</v>
      </c>
      <c r="I13191" t="s">
        <v>26</v>
      </c>
      <c r="J13191" t="s">
        <v>191</v>
      </c>
      <c r="K13191">
        <v>0</v>
      </c>
      <c r="L13191" s="5" t="s">
        <v>14580</v>
      </c>
      <c r="M13191" s="5" t="s">
        <v>70</v>
      </c>
      <c r="N13191">
        <v>2</v>
      </c>
      <c r="O13191" t="s">
        <v>135</v>
      </c>
      <c r="P13191" s="1">
        <v>45614</v>
      </c>
      <c r="Q13191" s="1">
        <v>45660</v>
      </c>
      <c r="R13191">
        <v>1787</v>
      </c>
      <c r="S13191" s="4">
        <v>5.5</v>
      </c>
      <c r="T13191" t="s">
        <v>55</v>
      </c>
    </row>
    <row r="13192" spans="1:20" x14ac:dyDescent="0.35">
      <c r="A13192" t="s">
        <v>25446</v>
      </c>
      <c r="B13192" s="5" t="s">
        <v>49</v>
      </c>
      <c r="C13192" s="6">
        <v>283095</v>
      </c>
      <c r="D13192" t="s">
        <v>33</v>
      </c>
      <c r="E13192">
        <v>31140450</v>
      </c>
      <c r="F13192" s="5" t="s">
        <v>23</v>
      </c>
      <c r="G13192" s="5" t="s">
        <v>24</v>
      </c>
      <c r="H13192" s="5" t="s">
        <v>34</v>
      </c>
      <c r="I13192" t="s">
        <v>35</v>
      </c>
      <c r="J13192" t="s">
        <v>34</v>
      </c>
      <c r="K13192">
        <v>50</v>
      </c>
      <c r="L13192" s="5" t="s">
        <v>25447</v>
      </c>
      <c r="M13192" s="5" t="s">
        <v>37</v>
      </c>
      <c r="N13192">
        <v>12</v>
      </c>
      <c r="O13192" t="s">
        <v>172</v>
      </c>
      <c r="P13192" s="1">
        <v>45506</v>
      </c>
      <c r="Q13192" s="1">
        <v>45532</v>
      </c>
      <c r="R13192">
        <v>2074</v>
      </c>
      <c r="S13192" s="4">
        <v>5.4</v>
      </c>
      <c r="T13192" t="s">
        <v>153</v>
      </c>
    </row>
    <row r="13193" spans="1:20" x14ac:dyDescent="0.35">
      <c r="A13193" t="s">
        <v>25448</v>
      </c>
      <c r="B13193" s="5" t="s">
        <v>28802</v>
      </c>
      <c r="C13193" s="6">
        <v>140169</v>
      </c>
      <c r="D13193" t="s">
        <v>41</v>
      </c>
      <c r="E13193">
        <v>119144</v>
      </c>
      <c r="F13193" s="5" t="s">
        <v>66</v>
      </c>
      <c r="G13193" s="5" t="s">
        <v>42</v>
      </c>
      <c r="H13193" s="5" t="s">
        <v>151</v>
      </c>
      <c r="I13193" t="s">
        <v>26</v>
      </c>
      <c r="J13193" t="s">
        <v>151</v>
      </c>
      <c r="K13193">
        <v>100</v>
      </c>
      <c r="L13193" s="5" t="s">
        <v>25449</v>
      </c>
      <c r="M13193" s="5" t="s">
        <v>54</v>
      </c>
      <c r="N13193">
        <v>5</v>
      </c>
      <c r="O13193" t="s">
        <v>167</v>
      </c>
      <c r="P13193" s="1">
        <v>45677</v>
      </c>
      <c r="Q13193" s="1">
        <v>45710</v>
      </c>
      <c r="R13193">
        <v>1103</v>
      </c>
      <c r="S13193" s="4">
        <v>7.7</v>
      </c>
      <c r="T13193" t="s">
        <v>55</v>
      </c>
    </row>
    <row r="13194" spans="1:20" x14ac:dyDescent="0.35">
      <c r="A13194" t="s">
        <v>25450</v>
      </c>
      <c r="B13194" s="5" t="s">
        <v>100</v>
      </c>
      <c r="C13194" s="6">
        <v>55566</v>
      </c>
      <c r="D13194" t="s">
        <v>41</v>
      </c>
      <c r="E13194">
        <v>47231</v>
      </c>
      <c r="F13194" s="5" t="s">
        <v>58</v>
      </c>
      <c r="G13194" s="5" t="s">
        <v>42</v>
      </c>
      <c r="H13194" s="5" t="s">
        <v>60</v>
      </c>
      <c r="I13194" t="s">
        <v>44</v>
      </c>
      <c r="J13194" t="s">
        <v>60</v>
      </c>
      <c r="K13194">
        <v>50</v>
      </c>
      <c r="L13194" s="5" t="s">
        <v>18087</v>
      </c>
      <c r="M13194" s="5" t="s">
        <v>54</v>
      </c>
      <c r="N13194">
        <v>0</v>
      </c>
      <c r="O13194" t="s">
        <v>135</v>
      </c>
      <c r="P13194" s="1">
        <v>45446</v>
      </c>
      <c r="Q13194" s="1">
        <v>45485</v>
      </c>
      <c r="R13194">
        <v>2240</v>
      </c>
      <c r="S13194" s="4">
        <v>7.9</v>
      </c>
      <c r="T13194" t="s">
        <v>63</v>
      </c>
    </row>
    <row r="13195" spans="1:20" x14ac:dyDescent="0.35">
      <c r="A13195" t="s">
        <v>25451</v>
      </c>
      <c r="B13195" s="5" t="s">
        <v>145</v>
      </c>
      <c r="C13195" s="6">
        <v>312518</v>
      </c>
      <c r="D13195" t="s">
        <v>120</v>
      </c>
      <c r="E13195">
        <v>281266</v>
      </c>
      <c r="F13195" s="5" t="s">
        <v>23</v>
      </c>
      <c r="G13195" s="5" t="s">
        <v>24</v>
      </c>
      <c r="H13195" s="5" t="s">
        <v>121</v>
      </c>
      <c r="I13195" t="s">
        <v>35</v>
      </c>
      <c r="J13195" t="s">
        <v>1211</v>
      </c>
      <c r="K13195">
        <v>50</v>
      </c>
      <c r="L13195" s="5" t="s">
        <v>25452</v>
      </c>
      <c r="M13195" s="5" t="s">
        <v>70</v>
      </c>
      <c r="N13195">
        <v>17</v>
      </c>
      <c r="O13195" t="s">
        <v>62</v>
      </c>
      <c r="P13195" s="1">
        <v>45558</v>
      </c>
      <c r="Q13195" s="1">
        <v>45627</v>
      </c>
      <c r="R13195">
        <v>2430</v>
      </c>
      <c r="S13195" s="4">
        <v>5.9</v>
      </c>
      <c r="T13195" t="s">
        <v>38</v>
      </c>
    </row>
    <row r="13196" spans="1:20" x14ac:dyDescent="0.35">
      <c r="A13196" t="s">
        <v>25453</v>
      </c>
      <c r="B13196" s="5" t="s">
        <v>174</v>
      </c>
      <c r="C13196" s="6">
        <v>42317</v>
      </c>
      <c r="D13196" t="s">
        <v>22</v>
      </c>
      <c r="E13196">
        <v>42317</v>
      </c>
      <c r="F13196" s="5" t="s">
        <v>58</v>
      </c>
      <c r="G13196" s="5" t="s">
        <v>24</v>
      </c>
      <c r="H13196" s="5" t="s">
        <v>165</v>
      </c>
      <c r="I13196" t="s">
        <v>44</v>
      </c>
      <c r="J13196" t="s">
        <v>467</v>
      </c>
      <c r="K13196">
        <v>0</v>
      </c>
      <c r="L13196" s="5" t="s">
        <v>25454</v>
      </c>
      <c r="M13196" s="5" t="s">
        <v>28</v>
      </c>
      <c r="N13196">
        <v>0</v>
      </c>
      <c r="O13196" t="s">
        <v>131</v>
      </c>
      <c r="P13196" s="1">
        <v>45693</v>
      </c>
      <c r="Q13196" s="1">
        <v>45733</v>
      </c>
      <c r="R13196">
        <v>1394</v>
      </c>
      <c r="S13196" s="4">
        <v>10</v>
      </c>
      <c r="T13196" t="s">
        <v>210</v>
      </c>
    </row>
    <row r="13197" spans="1:20" x14ac:dyDescent="0.35">
      <c r="A13197" t="s">
        <v>25455</v>
      </c>
      <c r="B13197" s="5" t="s">
        <v>179</v>
      </c>
      <c r="C13197" s="6">
        <v>115876</v>
      </c>
      <c r="D13197" t="s">
        <v>22</v>
      </c>
      <c r="E13197">
        <v>115876</v>
      </c>
      <c r="F13197" s="5" t="s">
        <v>66</v>
      </c>
      <c r="G13197" s="5" t="s">
        <v>42</v>
      </c>
      <c r="H13197" s="5" t="s">
        <v>52</v>
      </c>
      <c r="I13197" t="s">
        <v>44</v>
      </c>
      <c r="J13197" t="s">
        <v>101</v>
      </c>
      <c r="K13197">
        <v>0</v>
      </c>
      <c r="L13197" s="5" t="s">
        <v>25456</v>
      </c>
      <c r="M13197" s="5" t="s">
        <v>37</v>
      </c>
      <c r="N13197">
        <v>9</v>
      </c>
      <c r="O13197" t="s">
        <v>135</v>
      </c>
      <c r="P13197" s="1">
        <v>45736</v>
      </c>
      <c r="Q13197" s="1">
        <v>45796</v>
      </c>
      <c r="R13197">
        <v>925</v>
      </c>
      <c r="S13197" s="4">
        <v>6</v>
      </c>
      <c r="T13197" t="s">
        <v>38</v>
      </c>
    </row>
    <row r="13198" spans="1:20" x14ac:dyDescent="0.35">
      <c r="A13198" t="s">
        <v>25457</v>
      </c>
      <c r="B13198" s="5" t="s">
        <v>28801</v>
      </c>
      <c r="C13198" s="6">
        <v>59246</v>
      </c>
      <c r="D13198" t="s">
        <v>81</v>
      </c>
      <c r="E13198">
        <v>79982</v>
      </c>
      <c r="F13198" s="5" t="s">
        <v>58</v>
      </c>
      <c r="G13198" s="5" t="s">
        <v>59</v>
      </c>
      <c r="H13198" s="5" t="s">
        <v>82</v>
      </c>
      <c r="I13198" t="s">
        <v>35</v>
      </c>
      <c r="J13198" t="s">
        <v>82</v>
      </c>
      <c r="K13198">
        <v>0</v>
      </c>
      <c r="L13198" s="5" t="s">
        <v>25458</v>
      </c>
      <c r="M13198" s="5" t="s">
        <v>54</v>
      </c>
      <c r="N13198">
        <v>0</v>
      </c>
      <c r="O13198" t="s">
        <v>112</v>
      </c>
      <c r="P13198" s="1">
        <v>45484</v>
      </c>
      <c r="Q13198" s="1">
        <v>45534</v>
      </c>
      <c r="R13198">
        <v>830</v>
      </c>
      <c r="S13198" s="4">
        <v>9</v>
      </c>
      <c r="T13198" t="s">
        <v>103</v>
      </c>
    </row>
    <row r="13199" spans="1:20" x14ac:dyDescent="0.35">
      <c r="A13199" t="s">
        <v>25459</v>
      </c>
      <c r="B13199" s="5" t="s">
        <v>21</v>
      </c>
      <c r="C13199" s="6">
        <v>138647</v>
      </c>
      <c r="D13199" t="s">
        <v>92</v>
      </c>
      <c r="E13199">
        <v>103985</v>
      </c>
      <c r="F13199" s="5" t="s">
        <v>66</v>
      </c>
      <c r="G13199" s="5" t="s">
        <v>24</v>
      </c>
      <c r="H13199" s="5" t="s">
        <v>93</v>
      </c>
      <c r="I13199" t="s">
        <v>26</v>
      </c>
      <c r="J13199" t="s">
        <v>76</v>
      </c>
      <c r="K13199">
        <v>50</v>
      </c>
      <c r="L13199" s="5" t="s">
        <v>25460</v>
      </c>
      <c r="M13199" s="5" t="s">
        <v>70</v>
      </c>
      <c r="N13199">
        <v>7</v>
      </c>
      <c r="O13199" t="s">
        <v>107</v>
      </c>
      <c r="P13199" s="1">
        <v>45372</v>
      </c>
      <c r="Q13199" s="1">
        <v>45439</v>
      </c>
      <c r="R13199">
        <v>1264</v>
      </c>
      <c r="S13199" s="4">
        <v>6.5</v>
      </c>
      <c r="T13199" t="s">
        <v>38</v>
      </c>
    </row>
    <row r="13200" spans="1:20" x14ac:dyDescent="0.35">
      <c r="A13200" t="s">
        <v>25461</v>
      </c>
      <c r="B13200" s="5" t="s">
        <v>73</v>
      </c>
      <c r="C13200" s="6">
        <v>28360</v>
      </c>
      <c r="D13200" t="s">
        <v>22</v>
      </c>
      <c r="E13200">
        <v>28360</v>
      </c>
      <c r="F13200" s="5" t="s">
        <v>58</v>
      </c>
      <c r="G13200" s="5" t="s">
        <v>51</v>
      </c>
      <c r="H13200" s="5" t="s">
        <v>157</v>
      </c>
      <c r="I13200" t="s">
        <v>26</v>
      </c>
      <c r="J13200" t="s">
        <v>192</v>
      </c>
      <c r="K13200">
        <v>0</v>
      </c>
      <c r="L13200" s="5" t="s">
        <v>3329</v>
      </c>
      <c r="M13200" s="5" t="s">
        <v>28</v>
      </c>
      <c r="N13200">
        <v>0</v>
      </c>
      <c r="O13200" t="s">
        <v>167</v>
      </c>
      <c r="P13200" s="1">
        <v>45396</v>
      </c>
      <c r="Q13200" s="1">
        <v>45420</v>
      </c>
      <c r="R13200">
        <v>1103</v>
      </c>
      <c r="S13200" s="4">
        <v>9.6</v>
      </c>
      <c r="T13200" t="s">
        <v>55</v>
      </c>
    </row>
    <row r="13201" spans="1:20" x14ac:dyDescent="0.35">
      <c r="A13201" t="s">
        <v>25462</v>
      </c>
      <c r="B13201" s="5" t="s">
        <v>179</v>
      </c>
      <c r="C13201" s="6">
        <v>197908</v>
      </c>
      <c r="D13201" t="s">
        <v>33</v>
      </c>
      <c r="E13201">
        <v>21769880</v>
      </c>
      <c r="F13201" s="5" t="s">
        <v>23</v>
      </c>
      <c r="G13201" s="5" t="s">
        <v>51</v>
      </c>
      <c r="H13201" s="5" t="s">
        <v>34</v>
      </c>
      <c r="I13201" t="s">
        <v>26</v>
      </c>
      <c r="J13201" t="s">
        <v>34</v>
      </c>
      <c r="K13201">
        <v>50</v>
      </c>
      <c r="L13201" s="5" t="s">
        <v>25463</v>
      </c>
      <c r="M13201" s="5" t="s">
        <v>28</v>
      </c>
      <c r="N13201">
        <v>16</v>
      </c>
      <c r="O13201" t="s">
        <v>141</v>
      </c>
      <c r="P13201" s="1">
        <v>45706</v>
      </c>
      <c r="Q13201" s="1">
        <v>45762</v>
      </c>
      <c r="R13201">
        <v>1951</v>
      </c>
      <c r="S13201" s="4">
        <v>6.4</v>
      </c>
      <c r="T13201" t="s">
        <v>79</v>
      </c>
    </row>
    <row r="13202" spans="1:20" x14ac:dyDescent="0.35">
      <c r="A13202" t="s">
        <v>25464</v>
      </c>
      <c r="B13202" s="5" t="s">
        <v>28801</v>
      </c>
      <c r="C13202" s="6">
        <v>181959</v>
      </c>
      <c r="D13202" t="s">
        <v>81</v>
      </c>
      <c r="E13202">
        <v>245645</v>
      </c>
      <c r="F13202" s="5" t="s">
        <v>23</v>
      </c>
      <c r="G13202" s="5" t="s">
        <v>42</v>
      </c>
      <c r="H13202" s="5" t="s">
        <v>82</v>
      </c>
      <c r="I13202" t="s">
        <v>44</v>
      </c>
      <c r="J13202" t="s">
        <v>82</v>
      </c>
      <c r="K13202">
        <v>50</v>
      </c>
      <c r="L13202" s="5" t="s">
        <v>25465</v>
      </c>
      <c r="M13202" s="5" t="s">
        <v>28</v>
      </c>
      <c r="N13202">
        <v>17</v>
      </c>
      <c r="O13202" t="s">
        <v>85</v>
      </c>
      <c r="P13202" s="1">
        <v>45605</v>
      </c>
      <c r="Q13202" s="1">
        <v>45645</v>
      </c>
      <c r="R13202">
        <v>1213</v>
      </c>
      <c r="S13202" s="4">
        <v>8.5</v>
      </c>
      <c r="T13202" t="s">
        <v>103</v>
      </c>
    </row>
    <row r="13203" spans="1:20" x14ac:dyDescent="0.35">
      <c r="A13203" t="s">
        <v>25466</v>
      </c>
      <c r="B13203" s="5" t="s">
        <v>145</v>
      </c>
      <c r="C13203" s="6">
        <v>27691</v>
      </c>
      <c r="D13203" t="s">
        <v>22</v>
      </c>
      <c r="E13203">
        <v>27691</v>
      </c>
      <c r="F13203" s="5" t="s">
        <v>58</v>
      </c>
      <c r="G13203" s="5" t="s">
        <v>51</v>
      </c>
      <c r="H13203" s="5" t="s">
        <v>116</v>
      </c>
      <c r="I13203" t="s">
        <v>26</v>
      </c>
      <c r="J13203" t="s">
        <v>116</v>
      </c>
      <c r="K13203">
        <v>100</v>
      </c>
      <c r="L13203" s="5" t="s">
        <v>25467</v>
      </c>
      <c r="M13203" s="5" t="s">
        <v>28</v>
      </c>
      <c r="N13203">
        <v>1</v>
      </c>
      <c r="O13203" t="s">
        <v>112</v>
      </c>
      <c r="P13203" s="1">
        <v>45731</v>
      </c>
      <c r="Q13203" s="1">
        <v>45760</v>
      </c>
      <c r="R13203">
        <v>1099</v>
      </c>
      <c r="S13203" s="4">
        <v>7.8</v>
      </c>
      <c r="T13203" t="s">
        <v>47</v>
      </c>
    </row>
    <row r="13204" spans="1:20" x14ac:dyDescent="0.35">
      <c r="A13204" t="s">
        <v>25468</v>
      </c>
      <c r="B13204" s="5" t="s">
        <v>28802</v>
      </c>
      <c r="C13204" s="6">
        <v>142866</v>
      </c>
      <c r="D13204" t="s">
        <v>33</v>
      </c>
      <c r="E13204">
        <v>15715260</v>
      </c>
      <c r="F13204" s="5" t="s">
        <v>66</v>
      </c>
      <c r="G13204" s="5" t="s">
        <v>42</v>
      </c>
      <c r="H13204" s="5" t="s">
        <v>34</v>
      </c>
      <c r="I13204" t="s">
        <v>26</v>
      </c>
      <c r="J13204" t="s">
        <v>34</v>
      </c>
      <c r="K13204">
        <v>50</v>
      </c>
      <c r="L13204" s="5" t="s">
        <v>25469</v>
      </c>
      <c r="M13204" s="5" t="s">
        <v>54</v>
      </c>
      <c r="N13204">
        <v>9</v>
      </c>
      <c r="O13204" t="s">
        <v>88</v>
      </c>
      <c r="P13204" s="1">
        <v>45665</v>
      </c>
      <c r="Q13204" s="1">
        <v>45681</v>
      </c>
      <c r="R13204">
        <v>2332</v>
      </c>
      <c r="S13204" s="4">
        <v>7.9</v>
      </c>
      <c r="T13204" t="s">
        <v>210</v>
      </c>
    </row>
    <row r="13205" spans="1:20" x14ac:dyDescent="0.35">
      <c r="A13205" t="s">
        <v>25470</v>
      </c>
      <c r="B13205" s="5" t="s">
        <v>40</v>
      </c>
      <c r="C13205" s="6">
        <v>79744</v>
      </c>
      <c r="D13205" t="s">
        <v>74</v>
      </c>
      <c r="E13205">
        <v>99680</v>
      </c>
      <c r="F13205" s="5" t="s">
        <v>50</v>
      </c>
      <c r="G13205" s="5" t="s">
        <v>24</v>
      </c>
      <c r="H13205" s="5" t="s">
        <v>75</v>
      </c>
      <c r="I13205" t="s">
        <v>35</v>
      </c>
      <c r="J13205" t="s">
        <v>34</v>
      </c>
      <c r="K13205">
        <v>100</v>
      </c>
      <c r="L13205" s="5" t="s">
        <v>25471</v>
      </c>
      <c r="M13205" s="5" t="s">
        <v>37</v>
      </c>
      <c r="N13205">
        <v>4</v>
      </c>
      <c r="O13205" t="s">
        <v>141</v>
      </c>
      <c r="P13205" s="1">
        <v>45304</v>
      </c>
      <c r="Q13205" s="1">
        <v>45325</v>
      </c>
      <c r="R13205">
        <v>574</v>
      </c>
      <c r="S13205" s="4">
        <v>8.8000000000000007</v>
      </c>
      <c r="T13205" t="s">
        <v>108</v>
      </c>
    </row>
    <row r="13206" spans="1:20" x14ac:dyDescent="0.35">
      <c r="A13206" t="s">
        <v>25472</v>
      </c>
      <c r="B13206" s="5" t="s">
        <v>28802</v>
      </c>
      <c r="C13206" s="6">
        <v>198736</v>
      </c>
      <c r="D13206" t="s">
        <v>22</v>
      </c>
      <c r="E13206">
        <v>198736</v>
      </c>
      <c r="F13206" s="5" t="s">
        <v>23</v>
      </c>
      <c r="G13206" s="5" t="s">
        <v>24</v>
      </c>
      <c r="H13206" s="5" t="s">
        <v>101</v>
      </c>
      <c r="I13206" t="s">
        <v>44</v>
      </c>
      <c r="J13206" t="s">
        <v>101</v>
      </c>
      <c r="K13206">
        <v>0</v>
      </c>
      <c r="L13206" s="5" t="s">
        <v>25473</v>
      </c>
      <c r="M13206" s="5" t="s">
        <v>28</v>
      </c>
      <c r="N13206">
        <v>18</v>
      </c>
      <c r="O13206" t="s">
        <v>88</v>
      </c>
      <c r="P13206" s="1">
        <v>45536</v>
      </c>
      <c r="Q13206" s="1">
        <v>45585</v>
      </c>
      <c r="R13206">
        <v>1551</v>
      </c>
      <c r="S13206" s="4">
        <v>7.1</v>
      </c>
      <c r="T13206" t="s">
        <v>277</v>
      </c>
    </row>
    <row r="13207" spans="1:20" x14ac:dyDescent="0.35">
      <c r="A13207" t="s">
        <v>25474</v>
      </c>
      <c r="B13207" s="5" t="s">
        <v>28802</v>
      </c>
      <c r="C13207" s="6">
        <v>104891</v>
      </c>
      <c r="D13207" t="s">
        <v>22</v>
      </c>
      <c r="E13207">
        <v>104891</v>
      </c>
      <c r="F13207" s="5" t="s">
        <v>50</v>
      </c>
      <c r="G13207" s="5" t="s">
        <v>42</v>
      </c>
      <c r="H13207" s="5" t="s">
        <v>97</v>
      </c>
      <c r="I13207" t="s">
        <v>26</v>
      </c>
      <c r="J13207" t="s">
        <v>165</v>
      </c>
      <c r="K13207">
        <v>100</v>
      </c>
      <c r="L13207" s="5" t="s">
        <v>25475</v>
      </c>
      <c r="M13207" s="5" t="s">
        <v>28</v>
      </c>
      <c r="N13207">
        <v>2</v>
      </c>
      <c r="O13207" t="s">
        <v>167</v>
      </c>
      <c r="P13207" s="1">
        <v>45420</v>
      </c>
      <c r="Q13207" s="1">
        <v>45490</v>
      </c>
      <c r="R13207">
        <v>1911</v>
      </c>
      <c r="S13207" s="4">
        <v>8.8000000000000007</v>
      </c>
      <c r="T13207" t="s">
        <v>103</v>
      </c>
    </row>
    <row r="13208" spans="1:20" x14ac:dyDescent="0.35">
      <c r="A13208" t="s">
        <v>25476</v>
      </c>
      <c r="B13208" s="5" t="s">
        <v>21</v>
      </c>
      <c r="C13208" s="6">
        <v>61269</v>
      </c>
      <c r="D13208" t="s">
        <v>22</v>
      </c>
      <c r="E13208">
        <v>61269</v>
      </c>
      <c r="F13208" s="5" t="s">
        <v>66</v>
      </c>
      <c r="G13208" s="5" t="s">
        <v>51</v>
      </c>
      <c r="H13208" s="5" t="s">
        <v>116</v>
      </c>
      <c r="I13208" t="s">
        <v>35</v>
      </c>
      <c r="J13208" t="s">
        <v>116</v>
      </c>
      <c r="K13208">
        <v>100</v>
      </c>
      <c r="L13208" s="5" t="s">
        <v>25477</v>
      </c>
      <c r="M13208" s="5" t="s">
        <v>37</v>
      </c>
      <c r="N13208">
        <v>6</v>
      </c>
      <c r="O13208" t="s">
        <v>141</v>
      </c>
      <c r="P13208" s="1">
        <v>45299</v>
      </c>
      <c r="Q13208" s="1">
        <v>45363</v>
      </c>
      <c r="R13208">
        <v>1695</v>
      </c>
      <c r="S13208" s="4">
        <v>6.8</v>
      </c>
      <c r="T13208" t="s">
        <v>79</v>
      </c>
    </row>
    <row r="13209" spans="1:20" x14ac:dyDescent="0.35">
      <c r="A13209" t="s">
        <v>25478</v>
      </c>
      <c r="B13209" s="5" t="s">
        <v>28802</v>
      </c>
      <c r="C13209" s="6">
        <v>25071</v>
      </c>
      <c r="D13209" t="s">
        <v>22</v>
      </c>
      <c r="E13209">
        <v>25071</v>
      </c>
      <c r="F13209" s="5" t="s">
        <v>50</v>
      </c>
      <c r="G13209" s="5" t="s">
        <v>42</v>
      </c>
      <c r="H13209" s="5" t="s">
        <v>116</v>
      </c>
      <c r="I13209" t="s">
        <v>44</v>
      </c>
      <c r="J13209" t="s">
        <v>116</v>
      </c>
      <c r="K13209">
        <v>50</v>
      </c>
      <c r="L13209" s="5" t="s">
        <v>25479</v>
      </c>
      <c r="M13209" s="5" t="s">
        <v>28</v>
      </c>
      <c r="N13209">
        <v>2</v>
      </c>
      <c r="O13209" t="s">
        <v>71</v>
      </c>
      <c r="P13209" s="1">
        <v>45670</v>
      </c>
      <c r="Q13209" s="1">
        <v>45724</v>
      </c>
      <c r="R13209">
        <v>1449</v>
      </c>
      <c r="S13209" s="4">
        <v>7.7</v>
      </c>
      <c r="T13209" t="s">
        <v>95</v>
      </c>
    </row>
    <row r="13210" spans="1:20" x14ac:dyDescent="0.35">
      <c r="A13210" t="s">
        <v>25480</v>
      </c>
      <c r="B13210" s="5" t="s">
        <v>40</v>
      </c>
      <c r="C13210" s="6">
        <v>84490</v>
      </c>
      <c r="D13210" t="s">
        <v>120</v>
      </c>
      <c r="E13210">
        <v>76041</v>
      </c>
      <c r="F13210" s="5" t="s">
        <v>58</v>
      </c>
      <c r="G13210" s="5" t="s">
        <v>59</v>
      </c>
      <c r="H13210" s="5" t="s">
        <v>121</v>
      </c>
      <c r="I13210" t="s">
        <v>26</v>
      </c>
      <c r="J13210" t="s">
        <v>121</v>
      </c>
      <c r="K13210">
        <v>0</v>
      </c>
      <c r="L13210" s="5" t="s">
        <v>8617</v>
      </c>
      <c r="M13210" s="5" t="s">
        <v>54</v>
      </c>
      <c r="N13210">
        <v>0</v>
      </c>
      <c r="O13210" t="s">
        <v>29</v>
      </c>
      <c r="P13210" s="1">
        <v>45465</v>
      </c>
      <c r="Q13210" s="1">
        <v>45526</v>
      </c>
      <c r="R13210">
        <v>1823</v>
      </c>
      <c r="S13210" s="4">
        <v>7.3</v>
      </c>
      <c r="T13210" t="s">
        <v>243</v>
      </c>
    </row>
    <row r="13211" spans="1:20" x14ac:dyDescent="0.35">
      <c r="A13211" t="s">
        <v>25481</v>
      </c>
      <c r="B13211" s="5" t="s">
        <v>28802</v>
      </c>
      <c r="C13211" s="6">
        <v>58087</v>
      </c>
      <c r="D13211" t="s">
        <v>22</v>
      </c>
      <c r="E13211">
        <v>58087</v>
      </c>
      <c r="F13211" s="5" t="s">
        <v>50</v>
      </c>
      <c r="G13211" s="5" t="s">
        <v>24</v>
      </c>
      <c r="H13211" s="5" t="s">
        <v>165</v>
      </c>
      <c r="I13211" t="s">
        <v>44</v>
      </c>
      <c r="J13211" t="s">
        <v>192</v>
      </c>
      <c r="K13211">
        <v>50</v>
      </c>
      <c r="L13211" s="5" t="s">
        <v>22493</v>
      </c>
      <c r="M13211" s="5" t="s">
        <v>37</v>
      </c>
      <c r="N13211">
        <v>2</v>
      </c>
      <c r="O13211" t="s">
        <v>141</v>
      </c>
      <c r="P13211" s="1">
        <v>45523</v>
      </c>
      <c r="Q13211" s="1">
        <v>45564</v>
      </c>
      <c r="R13211">
        <v>2017</v>
      </c>
      <c r="S13211" s="4">
        <v>8.8000000000000007</v>
      </c>
      <c r="T13211" t="s">
        <v>153</v>
      </c>
    </row>
    <row r="13212" spans="1:20" x14ac:dyDescent="0.35">
      <c r="A13212" t="s">
        <v>25482</v>
      </c>
      <c r="B13212" s="5" t="s">
        <v>179</v>
      </c>
      <c r="C13212" s="6">
        <v>50417</v>
      </c>
      <c r="D13212" t="s">
        <v>41</v>
      </c>
      <c r="E13212">
        <v>42854</v>
      </c>
      <c r="F13212" s="5" t="s">
        <v>58</v>
      </c>
      <c r="G13212" s="5" t="s">
        <v>42</v>
      </c>
      <c r="H13212" s="5" t="s">
        <v>151</v>
      </c>
      <c r="I13212" t="s">
        <v>26</v>
      </c>
      <c r="J13212" t="s">
        <v>151</v>
      </c>
      <c r="K13212">
        <v>0</v>
      </c>
      <c r="L13212" s="5" t="s">
        <v>2931</v>
      </c>
      <c r="M13212" s="5" t="s">
        <v>54</v>
      </c>
      <c r="N13212">
        <v>0</v>
      </c>
      <c r="O13212" t="s">
        <v>172</v>
      </c>
      <c r="P13212" s="1">
        <v>45416</v>
      </c>
      <c r="Q13212" s="1">
        <v>45452</v>
      </c>
      <c r="R13212">
        <v>1748</v>
      </c>
      <c r="S13212" s="4">
        <v>7.7</v>
      </c>
      <c r="T13212" t="s">
        <v>38</v>
      </c>
    </row>
    <row r="13213" spans="1:20" x14ac:dyDescent="0.35">
      <c r="A13213" t="s">
        <v>25483</v>
      </c>
      <c r="B13213" s="5" t="s">
        <v>28801</v>
      </c>
      <c r="C13213" s="6">
        <v>149113</v>
      </c>
      <c r="D13213" t="s">
        <v>65</v>
      </c>
      <c r="E13213">
        <v>193847</v>
      </c>
      <c r="F13213" s="5" t="s">
        <v>66</v>
      </c>
      <c r="G13213" s="5" t="s">
        <v>42</v>
      </c>
      <c r="H13213" s="5" t="s">
        <v>67</v>
      </c>
      <c r="I13213" t="s">
        <v>26</v>
      </c>
      <c r="J13213" t="s">
        <v>67</v>
      </c>
      <c r="K13213">
        <v>0</v>
      </c>
      <c r="L13213" s="5" t="s">
        <v>25484</v>
      </c>
      <c r="M13213" s="5" t="s">
        <v>28</v>
      </c>
      <c r="N13213">
        <v>7</v>
      </c>
      <c r="O13213" t="s">
        <v>131</v>
      </c>
      <c r="P13213" s="1">
        <v>45674</v>
      </c>
      <c r="Q13213" s="1">
        <v>45706</v>
      </c>
      <c r="R13213">
        <v>1353</v>
      </c>
      <c r="S13213" s="4">
        <v>8.8000000000000007</v>
      </c>
      <c r="T13213" t="s">
        <v>55</v>
      </c>
    </row>
    <row r="13214" spans="1:20" x14ac:dyDescent="0.35">
      <c r="A13214" t="s">
        <v>25485</v>
      </c>
      <c r="B13214" s="5" t="s">
        <v>73</v>
      </c>
      <c r="C13214" s="6">
        <v>94092</v>
      </c>
      <c r="D13214" t="s">
        <v>41</v>
      </c>
      <c r="E13214">
        <v>79978</v>
      </c>
      <c r="F13214" s="5" t="s">
        <v>66</v>
      </c>
      <c r="G13214" s="5" t="s">
        <v>24</v>
      </c>
      <c r="H13214" s="5" t="s">
        <v>151</v>
      </c>
      <c r="I13214" t="s">
        <v>44</v>
      </c>
      <c r="J13214" t="s">
        <v>151</v>
      </c>
      <c r="K13214">
        <v>100</v>
      </c>
      <c r="L13214" s="5" t="s">
        <v>25486</v>
      </c>
      <c r="M13214" s="5" t="s">
        <v>37</v>
      </c>
      <c r="N13214">
        <v>9</v>
      </c>
      <c r="O13214" t="s">
        <v>62</v>
      </c>
      <c r="P13214" s="1">
        <v>45476</v>
      </c>
      <c r="Q13214" s="1">
        <v>45529</v>
      </c>
      <c r="R13214">
        <v>1449</v>
      </c>
      <c r="S13214" s="4">
        <v>8.6</v>
      </c>
      <c r="T13214" t="s">
        <v>30</v>
      </c>
    </row>
    <row r="13215" spans="1:20" x14ac:dyDescent="0.35">
      <c r="A13215" t="s">
        <v>25487</v>
      </c>
      <c r="B13215" s="5" t="s">
        <v>32</v>
      </c>
      <c r="C13215" s="6">
        <v>185420</v>
      </c>
      <c r="D13215" t="s">
        <v>22</v>
      </c>
      <c r="E13215">
        <v>185420</v>
      </c>
      <c r="F13215" s="5" t="s">
        <v>66</v>
      </c>
      <c r="G13215" s="5" t="s">
        <v>24</v>
      </c>
      <c r="H13215" s="5" t="s">
        <v>101</v>
      </c>
      <c r="I13215" t="s">
        <v>35</v>
      </c>
      <c r="J13215" t="s">
        <v>940</v>
      </c>
      <c r="K13215">
        <v>0</v>
      </c>
      <c r="L13215" s="5" t="s">
        <v>1476</v>
      </c>
      <c r="M13215" s="5" t="s">
        <v>28</v>
      </c>
      <c r="N13215">
        <v>6</v>
      </c>
      <c r="O13215" t="s">
        <v>85</v>
      </c>
      <c r="P13215" s="1">
        <v>45407</v>
      </c>
      <c r="Q13215" s="1">
        <v>45476</v>
      </c>
      <c r="R13215">
        <v>1896</v>
      </c>
      <c r="S13215" s="4">
        <v>9.4</v>
      </c>
      <c r="T13215" t="s">
        <v>108</v>
      </c>
    </row>
    <row r="13216" spans="1:20" x14ac:dyDescent="0.35">
      <c r="A13216" t="s">
        <v>25488</v>
      </c>
      <c r="B13216" s="5" t="s">
        <v>174</v>
      </c>
      <c r="C13216" s="6">
        <v>93085</v>
      </c>
      <c r="D13216" t="s">
        <v>41</v>
      </c>
      <c r="E13216">
        <v>79122</v>
      </c>
      <c r="F13216" s="5" t="s">
        <v>50</v>
      </c>
      <c r="G13216" s="5" t="s">
        <v>24</v>
      </c>
      <c r="H13216" s="5" t="s">
        <v>126</v>
      </c>
      <c r="I13216" t="s">
        <v>26</v>
      </c>
      <c r="J13216" t="s">
        <v>247</v>
      </c>
      <c r="K13216">
        <v>100</v>
      </c>
      <c r="L13216" s="5" t="s">
        <v>25489</v>
      </c>
      <c r="M13216" s="5" t="s">
        <v>28</v>
      </c>
      <c r="N13216">
        <v>3</v>
      </c>
      <c r="O13216" t="s">
        <v>88</v>
      </c>
      <c r="P13216" s="1">
        <v>45670</v>
      </c>
      <c r="Q13216" s="1">
        <v>45716</v>
      </c>
      <c r="R13216">
        <v>2006</v>
      </c>
      <c r="S13216" s="4">
        <v>10</v>
      </c>
      <c r="T13216" t="s">
        <v>55</v>
      </c>
    </row>
    <row r="13217" spans="1:20" x14ac:dyDescent="0.35">
      <c r="A13217" t="s">
        <v>25490</v>
      </c>
      <c r="B13217" s="5" t="s">
        <v>217</v>
      </c>
      <c r="C13217" s="6">
        <v>102367</v>
      </c>
      <c r="D13217" t="s">
        <v>92</v>
      </c>
      <c r="E13217">
        <v>76775</v>
      </c>
      <c r="F13217" s="5" t="s">
        <v>50</v>
      </c>
      <c r="G13217" s="5" t="s">
        <v>51</v>
      </c>
      <c r="H13217" s="5" t="s">
        <v>93</v>
      </c>
      <c r="I13217" t="s">
        <v>26</v>
      </c>
      <c r="J13217" t="s">
        <v>93</v>
      </c>
      <c r="K13217">
        <v>0</v>
      </c>
      <c r="L13217" s="5" t="s">
        <v>25491</v>
      </c>
      <c r="M13217" s="5" t="s">
        <v>70</v>
      </c>
      <c r="N13217">
        <v>3</v>
      </c>
      <c r="O13217" t="s">
        <v>112</v>
      </c>
      <c r="P13217" s="1">
        <v>45699</v>
      </c>
      <c r="Q13217" s="1">
        <v>45761</v>
      </c>
      <c r="R13217">
        <v>2318</v>
      </c>
      <c r="S13217" s="4">
        <v>9.9</v>
      </c>
      <c r="T13217" t="s">
        <v>63</v>
      </c>
    </row>
    <row r="13218" spans="1:20" x14ac:dyDescent="0.35">
      <c r="A13218" t="s">
        <v>25492</v>
      </c>
      <c r="B13218" s="5" t="s">
        <v>91</v>
      </c>
      <c r="C13218" s="6">
        <v>213126</v>
      </c>
      <c r="D13218" t="s">
        <v>81</v>
      </c>
      <c r="E13218">
        <v>287720</v>
      </c>
      <c r="F13218" s="5" t="s">
        <v>23</v>
      </c>
      <c r="G13218" s="5" t="s">
        <v>59</v>
      </c>
      <c r="H13218" s="5" t="s">
        <v>82</v>
      </c>
      <c r="I13218" t="s">
        <v>35</v>
      </c>
      <c r="J13218" t="s">
        <v>82</v>
      </c>
      <c r="K13218">
        <v>100</v>
      </c>
      <c r="L13218" s="5" t="s">
        <v>25493</v>
      </c>
      <c r="M13218" s="5" t="s">
        <v>70</v>
      </c>
      <c r="N13218">
        <v>18</v>
      </c>
      <c r="O13218" t="s">
        <v>78</v>
      </c>
      <c r="P13218" s="1">
        <v>45705</v>
      </c>
      <c r="Q13218" s="1">
        <v>45726</v>
      </c>
      <c r="R13218">
        <v>1670</v>
      </c>
      <c r="S13218" s="4">
        <v>5.7</v>
      </c>
      <c r="T13218" t="s">
        <v>55</v>
      </c>
    </row>
    <row r="13219" spans="1:20" x14ac:dyDescent="0.35">
      <c r="A13219" t="s">
        <v>25494</v>
      </c>
      <c r="B13219" s="5" t="s">
        <v>40</v>
      </c>
      <c r="C13219" s="6">
        <v>70624</v>
      </c>
      <c r="D13219" t="s">
        <v>22</v>
      </c>
      <c r="E13219">
        <v>70624</v>
      </c>
      <c r="F13219" s="5" t="s">
        <v>50</v>
      </c>
      <c r="G13219" s="5" t="s">
        <v>24</v>
      </c>
      <c r="H13219" s="5" t="s">
        <v>165</v>
      </c>
      <c r="I13219" t="s">
        <v>44</v>
      </c>
      <c r="J13219" t="s">
        <v>165</v>
      </c>
      <c r="K13219">
        <v>100</v>
      </c>
      <c r="L13219" s="5" t="s">
        <v>25495</v>
      </c>
      <c r="M13219" s="5" t="s">
        <v>28</v>
      </c>
      <c r="N13219">
        <v>3</v>
      </c>
      <c r="O13219" t="s">
        <v>29</v>
      </c>
      <c r="P13219" s="1">
        <v>45481</v>
      </c>
      <c r="Q13219" s="1">
        <v>45548</v>
      </c>
      <c r="R13219">
        <v>511</v>
      </c>
      <c r="S13219" s="4">
        <v>7.5</v>
      </c>
      <c r="T13219" t="s">
        <v>55</v>
      </c>
    </row>
    <row r="13220" spans="1:20" x14ac:dyDescent="0.35">
      <c r="A13220" t="s">
        <v>25496</v>
      </c>
      <c r="B13220" s="5" t="s">
        <v>91</v>
      </c>
      <c r="C13220" s="6">
        <v>48905</v>
      </c>
      <c r="D13220" t="s">
        <v>41</v>
      </c>
      <c r="E13220">
        <v>41569</v>
      </c>
      <c r="F13220" s="5" t="s">
        <v>58</v>
      </c>
      <c r="G13220" s="5" t="s">
        <v>51</v>
      </c>
      <c r="H13220" s="5" t="s">
        <v>126</v>
      </c>
      <c r="I13220" t="s">
        <v>44</v>
      </c>
      <c r="J13220" t="s">
        <v>83</v>
      </c>
      <c r="K13220">
        <v>0</v>
      </c>
      <c r="L13220" s="5" t="s">
        <v>25497</v>
      </c>
      <c r="M13220" s="5" t="s">
        <v>28</v>
      </c>
      <c r="N13220">
        <v>1</v>
      </c>
      <c r="O13220" t="s">
        <v>141</v>
      </c>
      <c r="P13220" s="1">
        <v>45316</v>
      </c>
      <c r="Q13220" s="1">
        <v>45352</v>
      </c>
      <c r="R13220">
        <v>847</v>
      </c>
      <c r="S13220" s="4">
        <v>9.9</v>
      </c>
      <c r="T13220" t="s">
        <v>63</v>
      </c>
    </row>
    <row r="13221" spans="1:20" x14ac:dyDescent="0.35">
      <c r="A13221" t="s">
        <v>25498</v>
      </c>
      <c r="B13221" s="5" t="s">
        <v>28802</v>
      </c>
      <c r="C13221" s="6">
        <v>98101</v>
      </c>
      <c r="D13221" t="s">
        <v>33</v>
      </c>
      <c r="E13221">
        <v>10791110</v>
      </c>
      <c r="F13221" s="5" t="s">
        <v>66</v>
      </c>
      <c r="G13221" s="5" t="s">
        <v>51</v>
      </c>
      <c r="H13221" s="5" t="s">
        <v>34</v>
      </c>
      <c r="I13221" t="s">
        <v>44</v>
      </c>
      <c r="J13221" t="s">
        <v>291</v>
      </c>
      <c r="K13221">
        <v>50</v>
      </c>
      <c r="L13221" s="5" t="s">
        <v>25499</v>
      </c>
      <c r="M13221" s="5" t="s">
        <v>54</v>
      </c>
      <c r="N13221">
        <v>8</v>
      </c>
      <c r="O13221" t="s">
        <v>85</v>
      </c>
      <c r="P13221" s="1">
        <v>45435</v>
      </c>
      <c r="Q13221" s="1">
        <v>45465</v>
      </c>
      <c r="R13221">
        <v>1283</v>
      </c>
      <c r="S13221" s="4">
        <v>7.4</v>
      </c>
      <c r="T13221" t="s">
        <v>136</v>
      </c>
    </row>
    <row r="13222" spans="1:20" x14ac:dyDescent="0.35">
      <c r="A13222" t="s">
        <v>25500</v>
      </c>
      <c r="B13222" s="5" t="s">
        <v>73</v>
      </c>
      <c r="C13222" s="6">
        <v>141464</v>
      </c>
      <c r="D13222" t="s">
        <v>41</v>
      </c>
      <c r="E13222">
        <v>120244</v>
      </c>
      <c r="F13222" s="5" t="s">
        <v>66</v>
      </c>
      <c r="G13222" s="5" t="s">
        <v>24</v>
      </c>
      <c r="H13222" s="5" t="s">
        <v>151</v>
      </c>
      <c r="I13222" t="s">
        <v>26</v>
      </c>
      <c r="J13222" t="s">
        <v>151</v>
      </c>
      <c r="K13222">
        <v>50</v>
      </c>
      <c r="L13222" s="5" t="s">
        <v>25501</v>
      </c>
      <c r="M13222" s="5" t="s">
        <v>70</v>
      </c>
      <c r="N13222">
        <v>9</v>
      </c>
      <c r="O13222" t="s">
        <v>46</v>
      </c>
      <c r="P13222" s="1">
        <v>45335</v>
      </c>
      <c r="Q13222" s="1">
        <v>45392</v>
      </c>
      <c r="R13222">
        <v>1489</v>
      </c>
      <c r="S13222" s="4">
        <v>8.6999999999999993</v>
      </c>
      <c r="T13222" t="s">
        <v>95</v>
      </c>
    </row>
    <row r="13223" spans="1:20" x14ac:dyDescent="0.35">
      <c r="A13223" t="s">
        <v>25502</v>
      </c>
      <c r="B13223" s="5" t="s">
        <v>162</v>
      </c>
      <c r="C13223" s="6">
        <v>140338</v>
      </c>
      <c r="D13223" t="s">
        <v>22</v>
      </c>
      <c r="E13223">
        <v>140338</v>
      </c>
      <c r="F13223" s="5" t="s">
        <v>66</v>
      </c>
      <c r="G13223" s="5" t="s">
        <v>42</v>
      </c>
      <c r="H13223" s="5" t="s">
        <v>101</v>
      </c>
      <c r="I13223" t="s">
        <v>44</v>
      </c>
      <c r="J13223" t="s">
        <v>359</v>
      </c>
      <c r="K13223">
        <v>0</v>
      </c>
      <c r="L13223" s="5" t="s">
        <v>25503</v>
      </c>
      <c r="M13223" s="5" t="s">
        <v>37</v>
      </c>
      <c r="N13223">
        <v>6</v>
      </c>
      <c r="O13223" t="s">
        <v>131</v>
      </c>
      <c r="P13223" s="1">
        <v>45631</v>
      </c>
      <c r="Q13223" s="1">
        <v>45662</v>
      </c>
      <c r="R13223">
        <v>1117</v>
      </c>
      <c r="S13223" s="4">
        <v>8</v>
      </c>
      <c r="T13223" t="s">
        <v>47</v>
      </c>
    </row>
    <row r="13224" spans="1:20" x14ac:dyDescent="0.35">
      <c r="A13224" t="s">
        <v>25504</v>
      </c>
      <c r="B13224" s="5" t="s">
        <v>28802</v>
      </c>
      <c r="C13224" s="6">
        <v>102674</v>
      </c>
      <c r="D13224" t="s">
        <v>33</v>
      </c>
      <c r="E13224">
        <v>11294140</v>
      </c>
      <c r="F13224" s="5" t="s">
        <v>66</v>
      </c>
      <c r="G13224" s="5" t="s">
        <v>59</v>
      </c>
      <c r="H13224" s="5" t="s">
        <v>34</v>
      </c>
      <c r="I13224" t="s">
        <v>44</v>
      </c>
      <c r="J13224" t="s">
        <v>34</v>
      </c>
      <c r="K13224">
        <v>50</v>
      </c>
      <c r="L13224" s="5" t="s">
        <v>25505</v>
      </c>
      <c r="M13224" s="5" t="s">
        <v>54</v>
      </c>
      <c r="N13224">
        <v>5</v>
      </c>
      <c r="O13224" t="s">
        <v>46</v>
      </c>
      <c r="P13224" s="1">
        <v>45504</v>
      </c>
      <c r="Q13224" s="1">
        <v>45567</v>
      </c>
      <c r="R13224">
        <v>503</v>
      </c>
      <c r="S13224" s="4">
        <v>9.4</v>
      </c>
      <c r="T13224" t="s">
        <v>210</v>
      </c>
    </row>
    <row r="13225" spans="1:20" x14ac:dyDescent="0.35">
      <c r="A13225" t="s">
        <v>25506</v>
      </c>
      <c r="B13225" s="5" t="s">
        <v>73</v>
      </c>
      <c r="C13225" s="6">
        <v>50281</v>
      </c>
      <c r="D13225" t="s">
        <v>74</v>
      </c>
      <c r="E13225">
        <v>62851</v>
      </c>
      <c r="F13225" s="5" t="s">
        <v>58</v>
      </c>
      <c r="G13225" s="5" t="s">
        <v>51</v>
      </c>
      <c r="H13225" s="5" t="s">
        <v>75</v>
      </c>
      <c r="I13225" t="s">
        <v>26</v>
      </c>
      <c r="J13225" t="s">
        <v>294</v>
      </c>
      <c r="K13225">
        <v>100</v>
      </c>
      <c r="L13225" s="5" t="s">
        <v>2658</v>
      </c>
      <c r="M13225" s="5" t="s">
        <v>54</v>
      </c>
      <c r="N13225">
        <v>1</v>
      </c>
      <c r="O13225" t="s">
        <v>147</v>
      </c>
      <c r="P13225" s="1">
        <v>45431</v>
      </c>
      <c r="Q13225" s="1">
        <v>45466</v>
      </c>
      <c r="R13225">
        <v>2064</v>
      </c>
      <c r="S13225" s="4">
        <v>6.4</v>
      </c>
      <c r="T13225" t="s">
        <v>79</v>
      </c>
    </row>
    <row r="13226" spans="1:20" x14ac:dyDescent="0.35">
      <c r="A13226" t="s">
        <v>25507</v>
      </c>
      <c r="B13226" s="5" t="s">
        <v>145</v>
      </c>
      <c r="C13226" s="6">
        <v>126345</v>
      </c>
      <c r="D13226" t="s">
        <v>65</v>
      </c>
      <c r="E13226">
        <v>164249</v>
      </c>
      <c r="F13226" s="5" t="s">
        <v>66</v>
      </c>
      <c r="G13226" s="5" t="s">
        <v>42</v>
      </c>
      <c r="H13226" s="5" t="s">
        <v>67</v>
      </c>
      <c r="I13226" t="s">
        <v>35</v>
      </c>
      <c r="J13226" t="s">
        <v>67</v>
      </c>
      <c r="K13226">
        <v>0</v>
      </c>
      <c r="L13226" s="5" t="s">
        <v>25508</v>
      </c>
      <c r="M13226" s="5" t="s">
        <v>28</v>
      </c>
      <c r="N13226">
        <v>6</v>
      </c>
      <c r="O13226" t="s">
        <v>85</v>
      </c>
      <c r="P13226" s="1">
        <v>45666</v>
      </c>
      <c r="Q13226" s="1">
        <v>45720</v>
      </c>
      <c r="R13226">
        <v>1300</v>
      </c>
      <c r="S13226" s="4">
        <v>6.5</v>
      </c>
      <c r="T13226" t="s">
        <v>243</v>
      </c>
    </row>
    <row r="13227" spans="1:20" x14ac:dyDescent="0.35">
      <c r="A13227" t="s">
        <v>25509</v>
      </c>
      <c r="B13227" s="5" t="s">
        <v>32</v>
      </c>
      <c r="C13227" s="6">
        <v>310457</v>
      </c>
      <c r="D13227" t="s">
        <v>22</v>
      </c>
      <c r="E13227">
        <v>310457</v>
      </c>
      <c r="F13227" s="5" t="s">
        <v>23</v>
      </c>
      <c r="G13227" s="5" t="s">
        <v>51</v>
      </c>
      <c r="H13227" s="5" t="s">
        <v>97</v>
      </c>
      <c r="I13227" t="s">
        <v>26</v>
      </c>
      <c r="J13227" t="s">
        <v>97</v>
      </c>
      <c r="K13227">
        <v>100</v>
      </c>
      <c r="L13227" s="5" t="s">
        <v>25510</v>
      </c>
      <c r="M13227" s="5" t="s">
        <v>37</v>
      </c>
      <c r="N13227">
        <v>19</v>
      </c>
      <c r="O13227" t="s">
        <v>135</v>
      </c>
      <c r="P13227" s="1">
        <v>45508</v>
      </c>
      <c r="Q13227" s="1">
        <v>45564</v>
      </c>
      <c r="R13227">
        <v>693</v>
      </c>
      <c r="S13227" s="4">
        <v>8</v>
      </c>
      <c r="T13227" t="s">
        <v>89</v>
      </c>
    </row>
    <row r="13228" spans="1:20" x14ac:dyDescent="0.35">
      <c r="A13228" t="s">
        <v>25511</v>
      </c>
      <c r="B13228" s="5" t="s">
        <v>28802</v>
      </c>
      <c r="C13228" s="6">
        <v>133886</v>
      </c>
      <c r="D13228" t="s">
        <v>22</v>
      </c>
      <c r="E13228">
        <v>133886</v>
      </c>
      <c r="F13228" s="5" t="s">
        <v>66</v>
      </c>
      <c r="G13228" s="5" t="s">
        <v>42</v>
      </c>
      <c r="H13228" s="5" t="s">
        <v>97</v>
      </c>
      <c r="I13228" t="s">
        <v>26</v>
      </c>
      <c r="J13228" t="s">
        <v>940</v>
      </c>
      <c r="K13228">
        <v>100</v>
      </c>
      <c r="L13228" s="5" t="s">
        <v>25512</v>
      </c>
      <c r="M13228" s="5" t="s">
        <v>28</v>
      </c>
      <c r="N13228">
        <v>7</v>
      </c>
      <c r="O13228" t="s">
        <v>141</v>
      </c>
      <c r="P13228" s="1">
        <v>45479</v>
      </c>
      <c r="Q13228" s="1">
        <v>45527</v>
      </c>
      <c r="R13228">
        <v>796</v>
      </c>
      <c r="S13228" s="4">
        <v>8.3000000000000007</v>
      </c>
      <c r="T13228" t="s">
        <v>55</v>
      </c>
    </row>
    <row r="13229" spans="1:20" x14ac:dyDescent="0.35">
      <c r="A13229" t="s">
        <v>25513</v>
      </c>
      <c r="B13229" s="5" t="s">
        <v>28802</v>
      </c>
      <c r="C13229" s="6">
        <v>266548</v>
      </c>
      <c r="D13229" t="s">
        <v>22</v>
      </c>
      <c r="E13229">
        <v>266548</v>
      </c>
      <c r="F13229" s="5" t="s">
        <v>23</v>
      </c>
      <c r="G13229" s="5" t="s">
        <v>51</v>
      </c>
      <c r="H13229" s="5" t="s">
        <v>52</v>
      </c>
      <c r="I13229" t="s">
        <v>35</v>
      </c>
      <c r="J13229" t="s">
        <v>52</v>
      </c>
      <c r="K13229">
        <v>100</v>
      </c>
      <c r="L13229" s="5" t="s">
        <v>25514</v>
      </c>
      <c r="M13229" s="5" t="s">
        <v>54</v>
      </c>
      <c r="N13229">
        <v>14</v>
      </c>
      <c r="O13229" t="s">
        <v>141</v>
      </c>
      <c r="P13229" s="1">
        <v>45355</v>
      </c>
      <c r="Q13229" s="1">
        <v>45371</v>
      </c>
      <c r="R13229">
        <v>1603</v>
      </c>
      <c r="S13229" s="4">
        <v>5.2</v>
      </c>
      <c r="T13229" t="s">
        <v>103</v>
      </c>
    </row>
    <row r="13230" spans="1:20" x14ac:dyDescent="0.35">
      <c r="A13230" t="s">
        <v>25515</v>
      </c>
      <c r="B13230" s="5" t="s">
        <v>145</v>
      </c>
      <c r="C13230" s="6">
        <v>45522</v>
      </c>
      <c r="D13230" t="s">
        <v>22</v>
      </c>
      <c r="E13230">
        <v>45522</v>
      </c>
      <c r="F13230" s="5" t="s">
        <v>50</v>
      </c>
      <c r="G13230" s="5" t="s">
        <v>59</v>
      </c>
      <c r="H13230" s="5" t="s">
        <v>157</v>
      </c>
      <c r="I13230" t="s">
        <v>35</v>
      </c>
      <c r="J13230" t="s">
        <v>157</v>
      </c>
      <c r="K13230">
        <v>50</v>
      </c>
      <c r="L13230" s="5" t="s">
        <v>25516</v>
      </c>
      <c r="M13230" s="5" t="s">
        <v>37</v>
      </c>
      <c r="N13230">
        <v>2</v>
      </c>
      <c r="O13230" t="s">
        <v>107</v>
      </c>
      <c r="P13230" s="1">
        <v>45502</v>
      </c>
      <c r="Q13230" s="1">
        <v>45539</v>
      </c>
      <c r="R13230">
        <v>534</v>
      </c>
      <c r="S13230" s="4">
        <v>9.6999999999999993</v>
      </c>
      <c r="T13230" t="s">
        <v>118</v>
      </c>
    </row>
    <row r="13231" spans="1:20" x14ac:dyDescent="0.35">
      <c r="A13231" t="s">
        <v>25517</v>
      </c>
      <c r="B13231" s="5" t="s">
        <v>105</v>
      </c>
      <c r="C13231" s="6">
        <v>110658</v>
      </c>
      <c r="D13231" t="s">
        <v>92</v>
      </c>
      <c r="E13231">
        <v>82994</v>
      </c>
      <c r="F13231" s="5" t="s">
        <v>50</v>
      </c>
      <c r="G13231" s="5" t="s">
        <v>24</v>
      </c>
      <c r="H13231" s="5" t="s">
        <v>93</v>
      </c>
      <c r="I13231" t="s">
        <v>35</v>
      </c>
      <c r="J13231" t="s">
        <v>93</v>
      </c>
      <c r="K13231">
        <v>100</v>
      </c>
      <c r="L13231" s="5" t="s">
        <v>25518</v>
      </c>
      <c r="M13231" s="5" t="s">
        <v>28</v>
      </c>
      <c r="N13231">
        <v>4</v>
      </c>
      <c r="O13231" t="s">
        <v>29</v>
      </c>
      <c r="P13231" s="1">
        <v>45375</v>
      </c>
      <c r="Q13231" s="1">
        <v>45444</v>
      </c>
      <c r="R13231">
        <v>2049</v>
      </c>
      <c r="S13231" s="4">
        <v>8.3000000000000007</v>
      </c>
      <c r="T13231" t="s">
        <v>277</v>
      </c>
    </row>
    <row r="13232" spans="1:20" x14ac:dyDescent="0.35">
      <c r="A13232" t="s">
        <v>25519</v>
      </c>
      <c r="B13232" s="5" t="s">
        <v>28802</v>
      </c>
      <c r="C13232" s="6">
        <v>80074</v>
      </c>
      <c r="D13232" t="s">
        <v>22</v>
      </c>
      <c r="E13232">
        <v>80074</v>
      </c>
      <c r="F13232" s="5" t="s">
        <v>58</v>
      </c>
      <c r="G13232" s="5" t="s">
        <v>51</v>
      </c>
      <c r="H13232" s="5" t="s">
        <v>97</v>
      </c>
      <c r="I13232" t="s">
        <v>35</v>
      </c>
      <c r="J13232" t="s">
        <v>97</v>
      </c>
      <c r="K13232">
        <v>50</v>
      </c>
      <c r="L13232" s="5" t="s">
        <v>514</v>
      </c>
      <c r="M13232" s="5" t="s">
        <v>37</v>
      </c>
      <c r="N13232">
        <v>1</v>
      </c>
      <c r="O13232" t="s">
        <v>172</v>
      </c>
      <c r="P13232" s="1">
        <v>45696</v>
      </c>
      <c r="Q13232" s="1">
        <v>45726</v>
      </c>
      <c r="R13232">
        <v>1335</v>
      </c>
      <c r="S13232" s="4">
        <v>8</v>
      </c>
      <c r="T13232" t="s">
        <v>103</v>
      </c>
    </row>
    <row r="13233" spans="1:20" x14ac:dyDescent="0.35">
      <c r="A13233" t="s">
        <v>25520</v>
      </c>
      <c r="B13233" s="5" t="s">
        <v>28802</v>
      </c>
      <c r="C13233" s="6">
        <v>135856</v>
      </c>
      <c r="D13233" t="s">
        <v>22</v>
      </c>
      <c r="E13233">
        <v>135856</v>
      </c>
      <c r="F13233" s="5" t="s">
        <v>66</v>
      </c>
      <c r="G13233" s="5" t="s">
        <v>51</v>
      </c>
      <c r="H13233" s="5" t="s">
        <v>25</v>
      </c>
      <c r="I13233" t="s">
        <v>44</v>
      </c>
      <c r="J13233" t="s">
        <v>25</v>
      </c>
      <c r="K13233">
        <v>100</v>
      </c>
      <c r="L13233" s="5" t="s">
        <v>25521</v>
      </c>
      <c r="M13233" s="5" t="s">
        <v>28</v>
      </c>
      <c r="N13233">
        <v>9</v>
      </c>
      <c r="O13233" t="s">
        <v>88</v>
      </c>
      <c r="P13233" s="1">
        <v>45553</v>
      </c>
      <c r="Q13233" s="1">
        <v>45567</v>
      </c>
      <c r="R13233">
        <v>2285</v>
      </c>
      <c r="S13233" s="4">
        <v>7.6</v>
      </c>
      <c r="T13233" t="s">
        <v>95</v>
      </c>
    </row>
    <row r="13234" spans="1:20" x14ac:dyDescent="0.35">
      <c r="A13234" t="s">
        <v>25522</v>
      </c>
      <c r="B13234" s="5" t="s">
        <v>105</v>
      </c>
      <c r="C13234" s="6">
        <v>116833</v>
      </c>
      <c r="D13234" t="s">
        <v>74</v>
      </c>
      <c r="E13234">
        <v>146041</v>
      </c>
      <c r="F13234" s="5" t="s">
        <v>66</v>
      </c>
      <c r="G13234" s="5" t="s">
        <v>42</v>
      </c>
      <c r="H13234" s="5" t="s">
        <v>75</v>
      </c>
      <c r="I13234" t="s">
        <v>44</v>
      </c>
      <c r="J13234" t="s">
        <v>75</v>
      </c>
      <c r="K13234">
        <v>50</v>
      </c>
      <c r="L13234" s="5" t="s">
        <v>25523</v>
      </c>
      <c r="M13234" s="5" t="s">
        <v>37</v>
      </c>
      <c r="N13234">
        <v>8</v>
      </c>
      <c r="O13234" t="s">
        <v>85</v>
      </c>
      <c r="P13234" s="1">
        <v>45718</v>
      </c>
      <c r="Q13234" s="1">
        <v>45784</v>
      </c>
      <c r="R13234">
        <v>1983</v>
      </c>
      <c r="S13234" s="4">
        <v>9.1</v>
      </c>
      <c r="T13234" t="s">
        <v>47</v>
      </c>
    </row>
    <row r="13235" spans="1:20" x14ac:dyDescent="0.35">
      <c r="A13235" t="s">
        <v>25524</v>
      </c>
      <c r="B13235" s="5" t="s">
        <v>28802</v>
      </c>
      <c r="C13235" s="6">
        <v>134634</v>
      </c>
      <c r="D13235" t="s">
        <v>22</v>
      </c>
      <c r="E13235">
        <v>134634</v>
      </c>
      <c r="F13235" s="5" t="s">
        <v>50</v>
      </c>
      <c r="G13235" s="5" t="s">
        <v>42</v>
      </c>
      <c r="H13235" s="5" t="s">
        <v>101</v>
      </c>
      <c r="I13235" t="s">
        <v>35</v>
      </c>
      <c r="J13235" t="s">
        <v>101</v>
      </c>
      <c r="K13235">
        <v>0</v>
      </c>
      <c r="L13235" s="5" t="s">
        <v>8601</v>
      </c>
      <c r="M13235" s="5" t="s">
        <v>70</v>
      </c>
      <c r="N13235">
        <v>2</v>
      </c>
      <c r="O13235" t="s">
        <v>112</v>
      </c>
      <c r="P13235" s="1">
        <v>45385</v>
      </c>
      <c r="Q13235" s="1">
        <v>45419</v>
      </c>
      <c r="R13235">
        <v>1639</v>
      </c>
      <c r="S13235" s="4">
        <v>9.1</v>
      </c>
      <c r="T13235" t="s">
        <v>55</v>
      </c>
    </row>
    <row r="13236" spans="1:20" x14ac:dyDescent="0.35">
      <c r="A13236" t="s">
        <v>25525</v>
      </c>
      <c r="B13236" s="5" t="s">
        <v>145</v>
      </c>
      <c r="C13236" s="6">
        <v>129280</v>
      </c>
      <c r="D13236" t="s">
        <v>120</v>
      </c>
      <c r="E13236">
        <v>116352</v>
      </c>
      <c r="F13236" s="5" t="s">
        <v>50</v>
      </c>
      <c r="G13236" s="5" t="s">
        <v>51</v>
      </c>
      <c r="H13236" s="5" t="s">
        <v>121</v>
      </c>
      <c r="I13236" t="s">
        <v>35</v>
      </c>
      <c r="J13236" t="s">
        <v>121</v>
      </c>
      <c r="K13236">
        <v>100</v>
      </c>
      <c r="L13236" s="5" t="s">
        <v>25526</v>
      </c>
      <c r="M13236" s="5" t="s">
        <v>70</v>
      </c>
      <c r="N13236">
        <v>4</v>
      </c>
      <c r="O13236" t="s">
        <v>46</v>
      </c>
      <c r="P13236" s="1">
        <v>45462</v>
      </c>
      <c r="Q13236" s="1">
        <v>45520</v>
      </c>
      <c r="R13236">
        <v>1739</v>
      </c>
      <c r="S13236" s="4">
        <v>9</v>
      </c>
      <c r="T13236" t="s">
        <v>79</v>
      </c>
    </row>
    <row r="13237" spans="1:20" x14ac:dyDescent="0.35">
      <c r="A13237" t="s">
        <v>25527</v>
      </c>
      <c r="B13237" s="5" t="s">
        <v>40</v>
      </c>
      <c r="C13237" s="6">
        <v>246914</v>
      </c>
      <c r="D13237" t="s">
        <v>22</v>
      </c>
      <c r="E13237">
        <v>246914</v>
      </c>
      <c r="F13237" s="5" t="s">
        <v>23</v>
      </c>
      <c r="G13237" s="5" t="s">
        <v>51</v>
      </c>
      <c r="H13237" s="5" t="s">
        <v>97</v>
      </c>
      <c r="I13237" t="s">
        <v>35</v>
      </c>
      <c r="J13237" t="s">
        <v>354</v>
      </c>
      <c r="K13237">
        <v>50</v>
      </c>
      <c r="L13237" s="5" t="s">
        <v>25528</v>
      </c>
      <c r="M13237" s="5" t="s">
        <v>37</v>
      </c>
      <c r="N13237">
        <v>17</v>
      </c>
      <c r="O13237" t="s">
        <v>85</v>
      </c>
      <c r="P13237" s="1">
        <v>45605</v>
      </c>
      <c r="Q13237" s="1">
        <v>45641</v>
      </c>
      <c r="R13237">
        <v>2011</v>
      </c>
      <c r="S13237" s="4">
        <v>5.5</v>
      </c>
      <c r="T13237" t="s">
        <v>153</v>
      </c>
    </row>
    <row r="13238" spans="1:20" x14ac:dyDescent="0.35">
      <c r="A13238" t="s">
        <v>25529</v>
      </c>
      <c r="B13238" s="5" t="s">
        <v>28802</v>
      </c>
      <c r="C13238" s="6">
        <v>94188</v>
      </c>
      <c r="D13238" t="s">
        <v>33</v>
      </c>
      <c r="E13238">
        <v>10360680</v>
      </c>
      <c r="F13238" s="5" t="s">
        <v>50</v>
      </c>
      <c r="G13238" s="5" t="s">
        <v>51</v>
      </c>
      <c r="H13238" s="5" t="s">
        <v>34</v>
      </c>
      <c r="I13238" t="s">
        <v>26</v>
      </c>
      <c r="J13238" t="s">
        <v>522</v>
      </c>
      <c r="K13238">
        <v>100</v>
      </c>
      <c r="L13238" s="5" t="s">
        <v>25530</v>
      </c>
      <c r="M13238" s="5" t="s">
        <v>54</v>
      </c>
      <c r="N13238">
        <v>4</v>
      </c>
      <c r="O13238" t="s">
        <v>78</v>
      </c>
      <c r="P13238" s="1">
        <v>45368</v>
      </c>
      <c r="Q13238" s="1">
        <v>45386</v>
      </c>
      <c r="R13238">
        <v>2004</v>
      </c>
      <c r="S13238" s="4">
        <v>6.4</v>
      </c>
      <c r="T13238" t="s">
        <v>108</v>
      </c>
    </row>
    <row r="13239" spans="1:20" x14ac:dyDescent="0.35">
      <c r="A13239" t="s">
        <v>25531</v>
      </c>
      <c r="B13239" s="5" t="s">
        <v>100</v>
      </c>
      <c r="C13239" s="6">
        <v>114774</v>
      </c>
      <c r="D13239" t="s">
        <v>81</v>
      </c>
      <c r="E13239">
        <v>154945</v>
      </c>
      <c r="F13239" s="5" t="s">
        <v>50</v>
      </c>
      <c r="G13239" s="5" t="s">
        <v>59</v>
      </c>
      <c r="H13239" s="5" t="s">
        <v>82</v>
      </c>
      <c r="I13239" t="s">
        <v>35</v>
      </c>
      <c r="J13239" t="s">
        <v>82</v>
      </c>
      <c r="K13239">
        <v>100</v>
      </c>
      <c r="L13239" s="5" t="s">
        <v>25532</v>
      </c>
      <c r="M13239" s="5" t="s">
        <v>28</v>
      </c>
      <c r="N13239">
        <v>4</v>
      </c>
      <c r="O13239" t="s">
        <v>71</v>
      </c>
      <c r="P13239" s="1">
        <v>45443</v>
      </c>
      <c r="Q13239" s="1">
        <v>45509</v>
      </c>
      <c r="R13239">
        <v>1786</v>
      </c>
      <c r="S13239" s="4">
        <v>5.2</v>
      </c>
      <c r="T13239" t="s">
        <v>210</v>
      </c>
    </row>
    <row r="13240" spans="1:20" x14ac:dyDescent="0.35">
      <c r="A13240" t="s">
        <v>25533</v>
      </c>
      <c r="B13240" s="5" t="s">
        <v>145</v>
      </c>
      <c r="C13240" s="6">
        <v>59249</v>
      </c>
      <c r="D13240" t="s">
        <v>22</v>
      </c>
      <c r="E13240">
        <v>59249</v>
      </c>
      <c r="F13240" s="5" t="s">
        <v>58</v>
      </c>
      <c r="G13240" s="5" t="s">
        <v>42</v>
      </c>
      <c r="H13240" s="5" t="s">
        <v>129</v>
      </c>
      <c r="I13240" t="s">
        <v>35</v>
      </c>
      <c r="J13240" t="s">
        <v>129</v>
      </c>
      <c r="K13240">
        <v>0</v>
      </c>
      <c r="L13240" s="5" t="s">
        <v>9549</v>
      </c>
      <c r="M13240" s="5" t="s">
        <v>70</v>
      </c>
      <c r="N13240">
        <v>1</v>
      </c>
      <c r="O13240" t="s">
        <v>167</v>
      </c>
      <c r="P13240" s="1">
        <v>45518</v>
      </c>
      <c r="Q13240" s="1">
        <v>45532</v>
      </c>
      <c r="R13240">
        <v>516</v>
      </c>
      <c r="S13240" s="4">
        <v>8.1999999999999993</v>
      </c>
      <c r="T13240" t="s">
        <v>89</v>
      </c>
    </row>
    <row r="13241" spans="1:20" x14ac:dyDescent="0.35">
      <c r="A13241" t="s">
        <v>25534</v>
      </c>
      <c r="B13241" s="5" t="s">
        <v>105</v>
      </c>
      <c r="C13241" s="6">
        <v>81389</v>
      </c>
      <c r="D13241" t="s">
        <v>22</v>
      </c>
      <c r="E13241">
        <v>81389</v>
      </c>
      <c r="F13241" s="5" t="s">
        <v>50</v>
      </c>
      <c r="G13241" s="5" t="s">
        <v>24</v>
      </c>
      <c r="H13241" s="5" t="s">
        <v>165</v>
      </c>
      <c r="I13241" t="s">
        <v>35</v>
      </c>
      <c r="J13241" t="s">
        <v>522</v>
      </c>
      <c r="K13241">
        <v>0</v>
      </c>
      <c r="L13241" s="5" t="s">
        <v>857</v>
      </c>
      <c r="M13241" s="5" t="s">
        <v>28</v>
      </c>
      <c r="N13241">
        <v>2</v>
      </c>
      <c r="O13241" t="s">
        <v>71</v>
      </c>
      <c r="P13241" s="1">
        <v>45353</v>
      </c>
      <c r="Q13241" s="1">
        <v>45416</v>
      </c>
      <c r="R13241">
        <v>892</v>
      </c>
      <c r="S13241" s="4">
        <v>7.9</v>
      </c>
      <c r="T13241" t="s">
        <v>89</v>
      </c>
    </row>
    <row r="13242" spans="1:20" x14ac:dyDescent="0.35">
      <c r="A13242" t="s">
        <v>25535</v>
      </c>
      <c r="B13242" s="5" t="s">
        <v>100</v>
      </c>
      <c r="C13242" s="6">
        <v>60315</v>
      </c>
      <c r="D13242" t="s">
        <v>22</v>
      </c>
      <c r="E13242">
        <v>60315</v>
      </c>
      <c r="F13242" s="5" t="s">
        <v>58</v>
      </c>
      <c r="G13242" s="5" t="s">
        <v>24</v>
      </c>
      <c r="H13242" s="5" t="s">
        <v>101</v>
      </c>
      <c r="I13242" t="s">
        <v>44</v>
      </c>
      <c r="J13242" t="s">
        <v>157</v>
      </c>
      <c r="K13242">
        <v>50</v>
      </c>
      <c r="L13242" s="5" t="s">
        <v>25536</v>
      </c>
      <c r="M13242" s="5" t="s">
        <v>37</v>
      </c>
      <c r="N13242">
        <v>1</v>
      </c>
      <c r="O13242" t="s">
        <v>112</v>
      </c>
      <c r="P13242" s="1">
        <v>45349</v>
      </c>
      <c r="Q13242" s="1">
        <v>45376</v>
      </c>
      <c r="R13242">
        <v>902</v>
      </c>
      <c r="S13242" s="4">
        <v>7.3</v>
      </c>
      <c r="T13242" t="s">
        <v>243</v>
      </c>
    </row>
    <row r="13243" spans="1:20" x14ac:dyDescent="0.35">
      <c r="A13243" t="s">
        <v>25537</v>
      </c>
      <c r="B13243" s="5" t="s">
        <v>28802</v>
      </c>
      <c r="C13243" s="6">
        <v>187520</v>
      </c>
      <c r="D13243" t="s">
        <v>65</v>
      </c>
      <c r="E13243">
        <v>243776</v>
      </c>
      <c r="F13243" s="5" t="s">
        <v>23</v>
      </c>
      <c r="G13243" s="5" t="s">
        <v>24</v>
      </c>
      <c r="H13243" s="5" t="s">
        <v>67</v>
      </c>
      <c r="I13243" t="s">
        <v>26</v>
      </c>
      <c r="J13243" t="s">
        <v>247</v>
      </c>
      <c r="K13243">
        <v>100</v>
      </c>
      <c r="L13243" s="5" t="s">
        <v>25538</v>
      </c>
      <c r="M13243" s="5" t="s">
        <v>54</v>
      </c>
      <c r="N13243">
        <v>17</v>
      </c>
      <c r="O13243" t="s">
        <v>62</v>
      </c>
      <c r="P13243" s="1">
        <v>45756</v>
      </c>
      <c r="Q13243" s="1">
        <v>45811</v>
      </c>
      <c r="R13243">
        <v>1424</v>
      </c>
      <c r="S13243" s="4">
        <v>6.4</v>
      </c>
      <c r="T13243" t="s">
        <v>79</v>
      </c>
    </row>
    <row r="13244" spans="1:20" x14ac:dyDescent="0.35">
      <c r="A13244" t="s">
        <v>25539</v>
      </c>
      <c r="B13244" s="5" t="s">
        <v>174</v>
      </c>
      <c r="C13244" s="6">
        <v>137040</v>
      </c>
      <c r="D13244" t="s">
        <v>22</v>
      </c>
      <c r="E13244">
        <v>137040</v>
      </c>
      <c r="F13244" s="5" t="s">
        <v>50</v>
      </c>
      <c r="G13244" s="5" t="s">
        <v>42</v>
      </c>
      <c r="H13244" s="5" t="s">
        <v>97</v>
      </c>
      <c r="I13244" t="s">
        <v>26</v>
      </c>
      <c r="J13244" t="s">
        <v>97</v>
      </c>
      <c r="K13244">
        <v>0</v>
      </c>
      <c r="L13244" s="5" t="s">
        <v>25540</v>
      </c>
      <c r="M13244" s="5" t="s">
        <v>70</v>
      </c>
      <c r="N13244">
        <v>3</v>
      </c>
      <c r="O13244" t="s">
        <v>85</v>
      </c>
      <c r="P13244" s="1">
        <v>45534</v>
      </c>
      <c r="Q13244" s="1">
        <v>45587</v>
      </c>
      <c r="R13244">
        <v>1172</v>
      </c>
      <c r="S13244" s="4">
        <v>5.7</v>
      </c>
      <c r="T13244" t="s">
        <v>89</v>
      </c>
    </row>
    <row r="13245" spans="1:20" x14ac:dyDescent="0.35">
      <c r="A13245" t="s">
        <v>25541</v>
      </c>
      <c r="B13245" s="5" t="s">
        <v>49</v>
      </c>
      <c r="C13245" s="6">
        <v>180365</v>
      </c>
      <c r="D13245" t="s">
        <v>65</v>
      </c>
      <c r="E13245">
        <v>234475</v>
      </c>
      <c r="F13245" s="5" t="s">
        <v>66</v>
      </c>
      <c r="G13245" s="5" t="s">
        <v>51</v>
      </c>
      <c r="H13245" s="5" t="s">
        <v>67</v>
      </c>
      <c r="I13245" t="s">
        <v>35</v>
      </c>
      <c r="J13245" t="s">
        <v>491</v>
      </c>
      <c r="K13245">
        <v>0</v>
      </c>
      <c r="L13245" s="5" t="s">
        <v>25542</v>
      </c>
      <c r="M13245" s="5" t="s">
        <v>54</v>
      </c>
      <c r="N13245">
        <v>5</v>
      </c>
      <c r="O13245" t="s">
        <v>112</v>
      </c>
      <c r="P13245" s="1">
        <v>45508</v>
      </c>
      <c r="Q13245" s="1">
        <v>45577</v>
      </c>
      <c r="R13245">
        <v>1304</v>
      </c>
      <c r="S13245" s="4">
        <v>6.4</v>
      </c>
      <c r="T13245" t="s">
        <v>79</v>
      </c>
    </row>
    <row r="13246" spans="1:20" x14ac:dyDescent="0.35">
      <c r="A13246" t="s">
        <v>25543</v>
      </c>
      <c r="B13246" s="5" t="s">
        <v>28802</v>
      </c>
      <c r="C13246" s="6">
        <v>40180</v>
      </c>
      <c r="D13246" t="s">
        <v>22</v>
      </c>
      <c r="E13246">
        <v>40180</v>
      </c>
      <c r="F13246" s="5" t="s">
        <v>58</v>
      </c>
      <c r="G13246" s="5" t="s">
        <v>24</v>
      </c>
      <c r="H13246" s="5" t="s">
        <v>157</v>
      </c>
      <c r="I13246" t="s">
        <v>35</v>
      </c>
      <c r="J13246" t="s">
        <v>157</v>
      </c>
      <c r="K13246">
        <v>50</v>
      </c>
      <c r="L13246" s="5" t="s">
        <v>25544</v>
      </c>
      <c r="M13246" s="5" t="s">
        <v>37</v>
      </c>
      <c r="N13246">
        <v>1</v>
      </c>
      <c r="O13246" t="s">
        <v>141</v>
      </c>
      <c r="P13246" s="1">
        <v>45513</v>
      </c>
      <c r="Q13246" s="1">
        <v>45545</v>
      </c>
      <c r="R13246">
        <v>1172</v>
      </c>
      <c r="S13246" s="4">
        <v>7.6</v>
      </c>
      <c r="T13246" t="s">
        <v>95</v>
      </c>
    </row>
    <row r="13247" spans="1:20" x14ac:dyDescent="0.35">
      <c r="A13247" t="s">
        <v>25545</v>
      </c>
      <c r="B13247" s="5" t="s">
        <v>28802</v>
      </c>
      <c r="C13247" s="6">
        <v>93313</v>
      </c>
      <c r="D13247" t="s">
        <v>33</v>
      </c>
      <c r="E13247">
        <v>10264430</v>
      </c>
      <c r="F13247" s="5" t="s">
        <v>50</v>
      </c>
      <c r="G13247" s="5" t="s">
        <v>51</v>
      </c>
      <c r="H13247" s="5" t="s">
        <v>34</v>
      </c>
      <c r="I13247" t="s">
        <v>44</v>
      </c>
      <c r="J13247" t="s">
        <v>34</v>
      </c>
      <c r="K13247">
        <v>50</v>
      </c>
      <c r="L13247" s="5" t="s">
        <v>25546</v>
      </c>
      <c r="M13247" s="5" t="s">
        <v>70</v>
      </c>
      <c r="N13247">
        <v>2</v>
      </c>
      <c r="O13247" t="s">
        <v>107</v>
      </c>
      <c r="P13247" s="1">
        <v>45669</v>
      </c>
      <c r="Q13247" s="1">
        <v>45719</v>
      </c>
      <c r="R13247">
        <v>1062</v>
      </c>
      <c r="S13247" s="4">
        <v>6.3</v>
      </c>
      <c r="T13247" t="s">
        <v>243</v>
      </c>
    </row>
    <row r="13248" spans="1:20" x14ac:dyDescent="0.35">
      <c r="A13248" t="s">
        <v>25547</v>
      </c>
      <c r="B13248" s="5" t="s">
        <v>91</v>
      </c>
      <c r="C13248" s="6">
        <v>106766</v>
      </c>
      <c r="D13248" t="s">
        <v>65</v>
      </c>
      <c r="E13248">
        <v>138796</v>
      </c>
      <c r="F13248" s="5" t="s">
        <v>50</v>
      </c>
      <c r="G13248" s="5" t="s">
        <v>59</v>
      </c>
      <c r="H13248" s="5" t="s">
        <v>67</v>
      </c>
      <c r="I13248" t="s">
        <v>26</v>
      </c>
      <c r="J13248" t="s">
        <v>67</v>
      </c>
      <c r="K13248">
        <v>50</v>
      </c>
      <c r="L13248" s="5" t="s">
        <v>25548</v>
      </c>
      <c r="M13248" s="5" t="s">
        <v>28</v>
      </c>
      <c r="N13248">
        <v>3</v>
      </c>
      <c r="O13248" t="s">
        <v>88</v>
      </c>
      <c r="P13248" s="1">
        <v>45318</v>
      </c>
      <c r="Q13248" s="1">
        <v>45357</v>
      </c>
      <c r="R13248">
        <v>2237</v>
      </c>
      <c r="S13248" s="4">
        <v>6.4</v>
      </c>
      <c r="T13248" t="s">
        <v>243</v>
      </c>
    </row>
    <row r="13249" spans="1:20" x14ac:dyDescent="0.35">
      <c r="A13249" t="s">
        <v>25549</v>
      </c>
      <c r="B13249" s="5" t="s">
        <v>91</v>
      </c>
      <c r="C13249" s="6">
        <v>210437</v>
      </c>
      <c r="D13249" t="s">
        <v>22</v>
      </c>
      <c r="E13249">
        <v>210437</v>
      </c>
      <c r="F13249" s="5" t="s">
        <v>23</v>
      </c>
      <c r="G13249" s="5" t="s">
        <v>24</v>
      </c>
      <c r="H13249" s="5" t="s">
        <v>191</v>
      </c>
      <c r="I13249" t="s">
        <v>35</v>
      </c>
      <c r="J13249" t="s">
        <v>191</v>
      </c>
      <c r="K13249">
        <v>100</v>
      </c>
      <c r="L13249" s="5" t="s">
        <v>25550</v>
      </c>
      <c r="M13249" s="5" t="s">
        <v>37</v>
      </c>
      <c r="N13249">
        <v>14</v>
      </c>
      <c r="O13249" t="s">
        <v>107</v>
      </c>
      <c r="P13249" s="1">
        <v>45441</v>
      </c>
      <c r="Q13249" s="1">
        <v>45491</v>
      </c>
      <c r="R13249">
        <v>2171</v>
      </c>
      <c r="S13249" s="4">
        <v>8</v>
      </c>
      <c r="T13249" t="s">
        <v>55</v>
      </c>
    </row>
    <row r="13250" spans="1:20" x14ac:dyDescent="0.35">
      <c r="A13250" t="s">
        <v>25551</v>
      </c>
      <c r="B13250" s="5" t="s">
        <v>28799</v>
      </c>
      <c r="C13250" s="6">
        <v>75988</v>
      </c>
      <c r="D13250" t="s">
        <v>33</v>
      </c>
      <c r="E13250">
        <v>8358680</v>
      </c>
      <c r="F13250" s="5" t="s">
        <v>50</v>
      </c>
      <c r="G13250" s="5" t="s">
        <v>59</v>
      </c>
      <c r="H13250" s="5" t="s">
        <v>34</v>
      </c>
      <c r="I13250" t="s">
        <v>44</v>
      </c>
      <c r="J13250" t="s">
        <v>34</v>
      </c>
      <c r="K13250">
        <v>100</v>
      </c>
      <c r="L13250" s="5" t="s">
        <v>25552</v>
      </c>
      <c r="M13250" s="5" t="s">
        <v>54</v>
      </c>
      <c r="N13250">
        <v>2</v>
      </c>
      <c r="O13250" t="s">
        <v>107</v>
      </c>
      <c r="P13250" s="1">
        <v>45356</v>
      </c>
      <c r="Q13250" s="1">
        <v>45384</v>
      </c>
      <c r="R13250">
        <v>1882</v>
      </c>
      <c r="S13250" s="4">
        <v>5.4</v>
      </c>
      <c r="T13250" t="s">
        <v>55</v>
      </c>
    </row>
    <row r="13251" spans="1:20" x14ac:dyDescent="0.35">
      <c r="A13251" t="s">
        <v>25553</v>
      </c>
      <c r="B13251" s="5" t="s">
        <v>49</v>
      </c>
      <c r="C13251" s="6">
        <v>144385</v>
      </c>
      <c r="D13251" t="s">
        <v>33</v>
      </c>
      <c r="E13251">
        <v>15882350</v>
      </c>
      <c r="F13251" s="5" t="s">
        <v>66</v>
      </c>
      <c r="G13251" s="5" t="s">
        <v>24</v>
      </c>
      <c r="H13251" s="5" t="s">
        <v>34</v>
      </c>
      <c r="I13251" t="s">
        <v>44</v>
      </c>
      <c r="J13251" t="s">
        <v>34</v>
      </c>
      <c r="K13251">
        <v>50</v>
      </c>
      <c r="L13251" s="5" t="s">
        <v>25554</v>
      </c>
      <c r="M13251" s="5" t="s">
        <v>28</v>
      </c>
      <c r="N13251">
        <v>6</v>
      </c>
      <c r="O13251" t="s">
        <v>172</v>
      </c>
      <c r="P13251" s="1">
        <v>45539</v>
      </c>
      <c r="Q13251" s="1">
        <v>45610</v>
      </c>
      <c r="R13251">
        <v>1730</v>
      </c>
      <c r="S13251" s="4">
        <v>7.3</v>
      </c>
      <c r="T13251" t="s">
        <v>47</v>
      </c>
    </row>
    <row r="13252" spans="1:20" x14ac:dyDescent="0.35">
      <c r="A13252" t="s">
        <v>25555</v>
      </c>
      <c r="B13252" s="5" t="s">
        <v>217</v>
      </c>
      <c r="C13252" s="6">
        <v>90091</v>
      </c>
      <c r="D13252" t="s">
        <v>22</v>
      </c>
      <c r="E13252">
        <v>90091</v>
      </c>
      <c r="F13252" s="5" t="s">
        <v>66</v>
      </c>
      <c r="G13252" s="5" t="s">
        <v>42</v>
      </c>
      <c r="H13252" s="5" t="s">
        <v>191</v>
      </c>
      <c r="I13252" t="s">
        <v>44</v>
      </c>
      <c r="J13252" t="s">
        <v>34</v>
      </c>
      <c r="K13252">
        <v>100</v>
      </c>
      <c r="L13252" s="5" t="s">
        <v>25556</v>
      </c>
      <c r="M13252" s="5" t="s">
        <v>37</v>
      </c>
      <c r="N13252">
        <v>8</v>
      </c>
      <c r="O13252" t="s">
        <v>62</v>
      </c>
      <c r="P13252" s="1">
        <v>45471</v>
      </c>
      <c r="Q13252" s="1">
        <v>45497</v>
      </c>
      <c r="R13252">
        <v>1937</v>
      </c>
      <c r="S13252" s="4">
        <v>5.9</v>
      </c>
      <c r="T13252" t="s">
        <v>277</v>
      </c>
    </row>
    <row r="13253" spans="1:20" x14ac:dyDescent="0.35">
      <c r="A13253" t="s">
        <v>25557</v>
      </c>
      <c r="B13253" s="5" t="s">
        <v>100</v>
      </c>
      <c r="C13253" s="6">
        <v>105779</v>
      </c>
      <c r="D13253" t="s">
        <v>22</v>
      </c>
      <c r="E13253">
        <v>105779</v>
      </c>
      <c r="F13253" s="5" t="s">
        <v>66</v>
      </c>
      <c r="G13253" s="5" t="s">
        <v>24</v>
      </c>
      <c r="H13253" s="5" t="s">
        <v>25</v>
      </c>
      <c r="I13253" t="s">
        <v>44</v>
      </c>
      <c r="J13253" t="s">
        <v>25</v>
      </c>
      <c r="K13253">
        <v>0</v>
      </c>
      <c r="L13253" s="5" t="s">
        <v>25558</v>
      </c>
      <c r="M13253" s="5" t="s">
        <v>37</v>
      </c>
      <c r="N13253">
        <v>6</v>
      </c>
      <c r="O13253" t="s">
        <v>29</v>
      </c>
      <c r="P13253" s="1">
        <v>45704</v>
      </c>
      <c r="Q13253" s="1">
        <v>45751</v>
      </c>
      <c r="R13253">
        <v>2095</v>
      </c>
      <c r="S13253" s="4">
        <v>5.7</v>
      </c>
      <c r="T13253" t="s">
        <v>47</v>
      </c>
    </row>
    <row r="13254" spans="1:20" x14ac:dyDescent="0.35">
      <c r="A13254" t="s">
        <v>25559</v>
      </c>
      <c r="B13254" s="5" t="s">
        <v>217</v>
      </c>
      <c r="C13254" s="6">
        <v>306666</v>
      </c>
      <c r="D13254" t="s">
        <v>22</v>
      </c>
      <c r="E13254">
        <v>306666</v>
      </c>
      <c r="F13254" s="5" t="s">
        <v>23</v>
      </c>
      <c r="G13254" s="5" t="s">
        <v>24</v>
      </c>
      <c r="H13254" s="5" t="s">
        <v>68</v>
      </c>
      <c r="I13254" t="s">
        <v>35</v>
      </c>
      <c r="J13254" t="s">
        <v>110</v>
      </c>
      <c r="K13254">
        <v>100</v>
      </c>
      <c r="L13254" s="5" t="s">
        <v>25560</v>
      </c>
      <c r="M13254" s="5" t="s">
        <v>54</v>
      </c>
      <c r="N13254">
        <v>15</v>
      </c>
      <c r="O13254" t="s">
        <v>172</v>
      </c>
      <c r="P13254" s="1">
        <v>45642</v>
      </c>
      <c r="Q13254" s="1">
        <v>45664</v>
      </c>
      <c r="R13254">
        <v>2167</v>
      </c>
      <c r="S13254" s="4">
        <v>6.7</v>
      </c>
      <c r="T13254" t="s">
        <v>95</v>
      </c>
    </row>
    <row r="13255" spans="1:20" x14ac:dyDescent="0.35">
      <c r="A13255" t="s">
        <v>25561</v>
      </c>
      <c r="B13255" s="5" t="s">
        <v>28800</v>
      </c>
      <c r="C13255" s="6">
        <v>53085</v>
      </c>
      <c r="D13255" t="s">
        <v>22</v>
      </c>
      <c r="E13255">
        <v>53085</v>
      </c>
      <c r="F13255" s="5" t="s">
        <v>58</v>
      </c>
      <c r="G13255" s="5" t="s">
        <v>24</v>
      </c>
      <c r="H13255" s="5" t="s">
        <v>52</v>
      </c>
      <c r="I13255" t="s">
        <v>44</v>
      </c>
      <c r="J13255" t="s">
        <v>52</v>
      </c>
      <c r="K13255">
        <v>50</v>
      </c>
      <c r="L13255" s="5" t="s">
        <v>4055</v>
      </c>
      <c r="M13255" s="5" t="s">
        <v>54</v>
      </c>
      <c r="N13255">
        <v>1</v>
      </c>
      <c r="O13255" t="s">
        <v>107</v>
      </c>
      <c r="P13255" s="1">
        <v>45496</v>
      </c>
      <c r="Q13255" s="1">
        <v>45558</v>
      </c>
      <c r="R13255">
        <v>1112</v>
      </c>
      <c r="S13255" s="4">
        <v>9.6999999999999993</v>
      </c>
      <c r="T13255" t="s">
        <v>153</v>
      </c>
    </row>
    <row r="13256" spans="1:20" x14ac:dyDescent="0.35">
      <c r="A13256" t="s">
        <v>25562</v>
      </c>
      <c r="B13256" s="5" t="s">
        <v>28802</v>
      </c>
      <c r="C13256" s="6">
        <v>100104</v>
      </c>
      <c r="D13256" t="s">
        <v>41</v>
      </c>
      <c r="E13256">
        <v>85088</v>
      </c>
      <c r="F13256" s="5" t="s">
        <v>66</v>
      </c>
      <c r="G13256" s="5" t="s">
        <v>51</v>
      </c>
      <c r="H13256" s="5" t="s">
        <v>151</v>
      </c>
      <c r="I13256" t="s">
        <v>26</v>
      </c>
      <c r="J13256" t="s">
        <v>97</v>
      </c>
      <c r="K13256">
        <v>0</v>
      </c>
      <c r="L13256" s="5" t="s">
        <v>25563</v>
      </c>
      <c r="M13256" s="5" t="s">
        <v>70</v>
      </c>
      <c r="N13256">
        <v>5</v>
      </c>
      <c r="O13256" t="s">
        <v>135</v>
      </c>
      <c r="P13256" s="1">
        <v>45374</v>
      </c>
      <c r="Q13256" s="1">
        <v>45406</v>
      </c>
      <c r="R13256">
        <v>1623</v>
      </c>
      <c r="S13256" s="4">
        <v>7</v>
      </c>
      <c r="T13256" t="s">
        <v>118</v>
      </c>
    </row>
    <row r="13257" spans="1:20" x14ac:dyDescent="0.35">
      <c r="A13257" t="s">
        <v>25564</v>
      </c>
      <c r="B13257" s="5" t="s">
        <v>217</v>
      </c>
      <c r="C13257" s="6">
        <v>271861</v>
      </c>
      <c r="D13257" t="s">
        <v>22</v>
      </c>
      <c r="E13257">
        <v>271861</v>
      </c>
      <c r="F13257" s="5" t="s">
        <v>23</v>
      </c>
      <c r="G13257" s="5" t="s">
        <v>51</v>
      </c>
      <c r="H13257" s="5" t="s">
        <v>68</v>
      </c>
      <c r="I13257" t="s">
        <v>35</v>
      </c>
      <c r="J13257" t="s">
        <v>68</v>
      </c>
      <c r="K13257">
        <v>50</v>
      </c>
      <c r="L13257" s="5" t="s">
        <v>25565</v>
      </c>
      <c r="M13257" s="5" t="s">
        <v>37</v>
      </c>
      <c r="N13257">
        <v>15</v>
      </c>
      <c r="O13257" t="s">
        <v>71</v>
      </c>
      <c r="P13257" s="1">
        <v>45632</v>
      </c>
      <c r="Q13257" s="1">
        <v>45689</v>
      </c>
      <c r="R13257">
        <v>2332</v>
      </c>
      <c r="S13257" s="4">
        <v>9.1999999999999993</v>
      </c>
      <c r="T13257" t="s">
        <v>95</v>
      </c>
    </row>
    <row r="13258" spans="1:20" x14ac:dyDescent="0.35">
      <c r="A13258" t="s">
        <v>25566</v>
      </c>
      <c r="B13258" s="5" t="s">
        <v>40</v>
      </c>
      <c r="C13258" s="6">
        <v>49399</v>
      </c>
      <c r="D13258" t="s">
        <v>22</v>
      </c>
      <c r="E13258">
        <v>49399</v>
      </c>
      <c r="F13258" s="5" t="s">
        <v>58</v>
      </c>
      <c r="G13258" s="5" t="s">
        <v>59</v>
      </c>
      <c r="H13258" s="5" t="s">
        <v>165</v>
      </c>
      <c r="I13258" t="s">
        <v>26</v>
      </c>
      <c r="J13258" t="s">
        <v>165</v>
      </c>
      <c r="K13258">
        <v>50</v>
      </c>
      <c r="L13258" s="5" t="s">
        <v>25567</v>
      </c>
      <c r="M13258" s="5" t="s">
        <v>28</v>
      </c>
      <c r="N13258">
        <v>1</v>
      </c>
      <c r="O13258" t="s">
        <v>135</v>
      </c>
      <c r="P13258" s="1">
        <v>45462</v>
      </c>
      <c r="Q13258" s="1">
        <v>45522</v>
      </c>
      <c r="R13258">
        <v>675</v>
      </c>
      <c r="S13258" s="4">
        <v>8.6</v>
      </c>
      <c r="T13258" t="s">
        <v>210</v>
      </c>
    </row>
    <row r="13259" spans="1:20" x14ac:dyDescent="0.35">
      <c r="A13259" t="s">
        <v>25568</v>
      </c>
      <c r="B13259" s="5" t="s">
        <v>174</v>
      </c>
      <c r="C13259" s="6">
        <v>103468</v>
      </c>
      <c r="D13259" t="s">
        <v>33</v>
      </c>
      <c r="E13259">
        <v>11381480</v>
      </c>
      <c r="F13259" s="5" t="s">
        <v>66</v>
      </c>
      <c r="G13259" s="5" t="s">
        <v>59</v>
      </c>
      <c r="H13259" s="5" t="s">
        <v>34</v>
      </c>
      <c r="I13259" t="s">
        <v>44</v>
      </c>
      <c r="J13259" t="s">
        <v>34</v>
      </c>
      <c r="K13259">
        <v>100</v>
      </c>
      <c r="L13259" s="5" t="s">
        <v>25569</v>
      </c>
      <c r="M13259" s="5" t="s">
        <v>28</v>
      </c>
      <c r="N13259">
        <v>5</v>
      </c>
      <c r="O13259" t="s">
        <v>71</v>
      </c>
      <c r="P13259" s="1">
        <v>45528</v>
      </c>
      <c r="Q13259" s="1">
        <v>45558</v>
      </c>
      <c r="R13259">
        <v>1561</v>
      </c>
      <c r="S13259" s="4">
        <v>9.3000000000000007</v>
      </c>
      <c r="T13259" t="s">
        <v>47</v>
      </c>
    </row>
    <row r="13260" spans="1:20" x14ac:dyDescent="0.35">
      <c r="A13260" t="s">
        <v>25570</v>
      </c>
      <c r="B13260" s="5" t="s">
        <v>91</v>
      </c>
      <c r="C13260" s="6">
        <v>93578</v>
      </c>
      <c r="D13260" t="s">
        <v>22</v>
      </c>
      <c r="E13260">
        <v>93578</v>
      </c>
      <c r="F13260" s="5" t="s">
        <v>50</v>
      </c>
      <c r="G13260" s="5" t="s">
        <v>42</v>
      </c>
      <c r="H13260" s="5" t="s">
        <v>101</v>
      </c>
      <c r="I13260" t="s">
        <v>26</v>
      </c>
      <c r="J13260" t="s">
        <v>101</v>
      </c>
      <c r="K13260">
        <v>50</v>
      </c>
      <c r="L13260" s="5" t="s">
        <v>25571</v>
      </c>
      <c r="M13260" s="5" t="s">
        <v>28</v>
      </c>
      <c r="N13260">
        <v>3</v>
      </c>
      <c r="O13260" t="s">
        <v>167</v>
      </c>
      <c r="P13260" s="1">
        <v>45603</v>
      </c>
      <c r="Q13260" s="1">
        <v>45644</v>
      </c>
      <c r="R13260">
        <v>1889</v>
      </c>
      <c r="S13260" s="4">
        <v>9.3000000000000007</v>
      </c>
      <c r="T13260" t="s">
        <v>47</v>
      </c>
    </row>
    <row r="13261" spans="1:20" x14ac:dyDescent="0.35">
      <c r="A13261" t="s">
        <v>25572</v>
      </c>
      <c r="B13261" s="5" t="s">
        <v>91</v>
      </c>
      <c r="C13261" s="6">
        <v>84233</v>
      </c>
      <c r="D13261" t="s">
        <v>41</v>
      </c>
      <c r="E13261">
        <v>71598</v>
      </c>
      <c r="F13261" s="5" t="s">
        <v>58</v>
      </c>
      <c r="G13261" s="5" t="s">
        <v>42</v>
      </c>
      <c r="H13261" s="5" t="s">
        <v>60</v>
      </c>
      <c r="I13261" t="s">
        <v>35</v>
      </c>
      <c r="J13261" t="s">
        <v>60</v>
      </c>
      <c r="K13261">
        <v>0</v>
      </c>
      <c r="L13261" s="5" t="s">
        <v>25573</v>
      </c>
      <c r="M13261" s="5" t="s">
        <v>54</v>
      </c>
      <c r="N13261">
        <v>1</v>
      </c>
      <c r="O13261" t="s">
        <v>147</v>
      </c>
      <c r="P13261" s="1">
        <v>45484</v>
      </c>
      <c r="Q13261" s="1">
        <v>45498</v>
      </c>
      <c r="R13261">
        <v>742</v>
      </c>
      <c r="S13261" s="4">
        <v>5.7</v>
      </c>
      <c r="T13261" t="s">
        <v>38</v>
      </c>
    </row>
    <row r="13262" spans="1:20" x14ac:dyDescent="0.35">
      <c r="A13262" t="s">
        <v>25574</v>
      </c>
      <c r="B13262" s="5" t="s">
        <v>73</v>
      </c>
      <c r="C13262" s="6">
        <v>112337</v>
      </c>
      <c r="D13262" t="s">
        <v>22</v>
      </c>
      <c r="E13262">
        <v>112337</v>
      </c>
      <c r="F13262" s="5" t="s">
        <v>58</v>
      </c>
      <c r="G13262" s="5" t="s">
        <v>42</v>
      </c>
      <c r="H13262" s="5" t="s">
        <v>97</v>
      </c>
      <c r="I13262" t="s">
        <v>35</v>
      </c>
      <c r="J13262" t="s">
        <v>97</v>
      </c>
      <c r="K13262">
        <v>0</v>
      </c>
      <c r="L13262" s="5" t="s">
        <v>7291</v>
      </c>
      <c r="M13262" s="5" t="s">
        <v>54</v>
      </c>
      <c r="N13262">
        <v>1</v>
      </c>
      <c r="O13262" t="s">
        <v>88</v>
      </c>
      <c r="P13262" s="1">
        <v>45484</v>
      </c>
      <c r="Q13262" s="1">
        <v>45537</v>
      </c>
      <c r="R13262">
        <v>1248</v>
      </c>
      <c r="S13262" s="4">
        <v>9</v>
      </c>
      <c r="T13262" t="s">
        <v>63</v>
      </c>
    </row>
    <row r="13263" spans="1:20" x14ac:dyDescent="0.35">
      <c r="A13263" t="s">
        <v>25575</v>
      </c>
      <c r="B13263" s="5" t="s">
        <v>73</v>
      </c>
      <c r="C13263" s="6">
        <v>239391</v>
      </c>
      <c r="D13263" t="s">
        <v>22</v>
      </c>
      <c r="E13263">
        <v>239391</v>
      </c>
      <c r="F13263" s="5" t="s">
        <v>23</v>
      </c>
      <c r="G13263" s="5" t="s">
        <v>59</v>
      </c>
      <c r="H13263" s="5" t="s">
        <v>97</v>
      </c>
      <c r="I13263" t="s">
        <v>26</v>
      </c>
      <c r="J13263" t="s">
        <v>25</v>
      </c>
      <c r="K13263">
        <v>50</v>
      </c>
      <c r="L13263" s="5" t="s">
        <v>25576</v>
      </c>
      <c r="M13263" s="5" t="s">
        <v>37</v>
      </c>
      <c r="N13263">
        <v>12</v>
      </c>
      <c r="O13263" t="s">
        <v>135</v>
      </c>
      <c r="P13263" s="1">
        <v>45776</v>
      </c>
      <c r="Q13263" s="1">
        <v>45837</v>
      </c>
      <c r="R13263">
        <v>2480</v>
      </c>
      <c r="S13263" s="4">
        <v>5</v>
      </c>
      <c r="T13263" t="s">
        <v>89</v>
      </c>
    </row>
    <row r="13264" spans="1:20" x14ac:dyDescent="0.35">
      <c r="A13264" t="s">
        <v>25577</v>
      </c>
      <c r="B13264" s="5" t="s">
        <v>49</v>
      </c>
      <c r="C13264" s="6">
        <v>45215</v>
      </c>
      <c r="D13264" t="s">
        <v>22</v>
      </c>
      <c r="E13264">
        <v>45215</v>
      </c>
      <c r="F13264" s="5" t="s">
        <v>58</v>
      </c>
      <c r="G13264" s="5" t="s">
        <v>24</v>
      </c>
      <c r="H13264" s="5" t="s">
        <v>165</v>
      </c>
      <c r="I13264" t="s">
        <v>44</v>
      </c>
      <c r="J13264" t="s">
        <v>165</v>
      </c>
      <c r="K13264">
        <v>0</v>
      </c>
      <c r="L13264" s="5" t="s">
        <v>25578</v>
      </c>
      <c r="M13264" s="5" t="s">
        <v>54</v>
      </c>
      <c r="N13264">
        <v>0</v>
      </c>
      <c r="O13264" t="s">
        <v>147</v>
      </c>
      <c r="P13264" s="1">
        <v>45486</v>
      </c>
      <c r="Q13264" s="1">
        <v>45548</v>
      </c>
      <c r="R13264">
        <v>1982</v>
      </c>
      <c r="S13264" s="4">
        <v>5.5</v>
      </c>
      <c r="T13264" t="s">
        <v>136</v>
      </c>
    </row>
    <row r="13265" spans="1:20" x14ac:dyDescent="0.35">
      <c r="A13265" t="s">
        <v>25579</v>
      </c>
      <c r="B13265" s="5" t="s">
        <v>28800</v>
      </c>
      <c r="C13265" s="6">
        <v>48795</v>
      </c>
      <c r="D13265" t="s">
        <v>41</v>
      </c>
      <c r="E13265">
        <v>41476</v>
      </c>
      <c r="F13265" s="5" t="s">
        <v>58</v>
      </c>
      <c r="G13265" s="5" t="s">
        <v>59</v>
      </c>
      <c r="H13265" s="5" t="s">
        <v>60</v>
      </c>
      <c r="I13265" t="s">
        <v>44</v>
      </c>
      <c r="J13265" t="s">
        <v>768</v>
      </c>
      <c r="K13265">
        <v>50</v>
      </c>
      <c r="L13265" s="5" t="s">
        <v>25580</v>
      </c>
      <c r="M13265" s="5" t="s">
        <v>37</v>
      </c>
      <c r="N13265">
        <v>1</v>
      </c>
      <c r="O13265" t="s">
        <v>141</v>
      </c>
      <c r="P13265" s="1">
        <v>45680</v>
      </c>
      <c r="Q13265" s="1">
        <v>45727</v>
      </c>
      <c r="R13265">
        <v>1982</v>
      </c>
      <c r="S13265" s="4">
        <v>8.6999999999999993</v>
      </c>
      <c r="T13265" t="s">
        <v>89</v>
      </c>
    </row>
    <row r="13266" spans="1:20" x14ac:dyDescent="0.35">
      <c r="A13266" t="s">
        <v>25581</v>
      </c>
      <c r="B13266" s="5" t="s">
        <v>73</v>
      </c>
      <c r="C13266" s="6">
        <v>119095</v>
      </c>
      <c r="D13266" t="s">
        <v>120</v>
      </c>
      <c r="E13266">
        <v>107186</v>
      </c>
      <c r="F13266" s="5" t="s">
        <v>50</v>
      </c>
      <c r="G13266" s="5" t="s">
        <v>59</v>
      </c>
      <c r="H13266" s="5" t="s">
        <v>121</v>
      </c>
      <c r="I13266" t="s">
        <v>26</v>
      </c>
      <c r="J13266" t="s">
        <v>121</v>
      </c>
      <c r="K13266">
        <v>0</v>
      </c>
      <c r="L13266" s="5" t="s">
        <v>25582</v>
      </c>
      <c r="M13266" s="5" t="s">
        <v>54</v>
      </c>
      <c r="N13266">
        <v>2</v>
      </c>
      <c r="O13266" t="s">
        <v>107</v>
      </c>
      <c r="P13266" s="1">
        <v>45395</v>
      </c>
      <c r="Q13266" s="1">
        <v>45442</v>
      </c>
      <c r="R13266">
        <v>958</v>
      </c>
      <c r="S13266" s="4">
        <v>8.9</v>
      </c>
      <c r="T13266" t="s">
        <v>210</v>
      </c>
    </row>
    <row r="13267" spans="1:20" x14ac:dyDescent="0.35">
      <c r="A13267" t="s">
        <v>25583</v>
      </c>
      <c r="B13267" s="5" t="s">
        <v>145</v>
      </c>
      <c r="C13267" s="6">
        <v>98669</v>
      </c>
      <c r="D13267" t="s">
        <v>92</v>
      </c>
      <c r="E13267">
        <v>74002</v>
      </c>
      <c r="F13267" s="5" t="s">
        <v>66</v>
      </c>
      <c r="G13267" s="5" t="s">
        <v>42</v>
      </c>
      <c r="H13267" s="5" t="s">
        <v>93</v>
      </c>
      <c r="I13267" t="s">
        <v>44</v>
      </c>
      <c r="J13267" t="s">
        <v>93</v>
      </c>
      <c r="K13267">
        <v>100</v>
      </c>
      <c r="L13267" s="5" t="s">
        <v>16400</v>
      </c>
      <c r="M13267" s="5" t="s">
        <v>70</v>
      </c>
      <c r="N13267">
        <v>9</v>
      </c>
      <c r="O13267" t="s">
        <v>46</v>
      </c>
      <c r="P13267" s="1">
        <v>45422</v>
      </c>
      <c r="Q13267" s="1">
        <v>45479</v>
      </c>
      <c r="R13267">
        <v>1095</v>
      </c>
      <c r="S13267" s="4">
        <v>8.3000000000000007</v>
      </c>
      <c r="T13267" t="s">
        <v>30</v>
      </c>
    </row>
    <row r="13268" spans="1:20" x14ac:dyDescent="0.35">
      <c r="A13268" t="s">
        <v>25584</v>
      </c>
      <c r="B13268" s="5" t="s">
        <v>28802</v>
      </c>
      <c r="C13268" s="6">
        <v>128617</v>
      </c>
      <c r="D13268" t="s">
        <v>65</v>
      </c>
      <c r="E13268">
        <v>167202</v>
      </c>
      <c r="F13268" s="5" t="s">
        <v>66</v>
      </c>
      <c r="G13268" s="5" t="s">
        <v>42</v>
      </c>
      <c r="H13268" s="5" t="s">
        <v>67</v>
      </c>
      <c r="I13268" t="s">
        <v>26</v>
      </c>
      <c r="J13268" t="s">
        <v>126</v>
      </c>
      <c r="K13268">
        <v>100</v>
      </c>
      <c r="L13268" s="5" t="s">
        <v>25585</v>
      </c>
      <c r="M13268" s="5" t="s">
        <v>54</v>
      </c>
      <c r="N13268">
        <v>6</v>
      </c>
      <c r="O13268" t="s">
        <v>167</v>
      </c>
      <c r="P13268" s="1">
        <v>45521</v>
      </c>
      <c r="Q13268" s="1">
        <v>45544</v>
      </c>
      <c r="R13268">
        <v>2213</v>
      </c>
      <c r="S13268" s="4">
        <v>8.5</v>
      </c>
      <c r="T13268" t="s">
        <v>89</v>
      </c>
    </row>
    <row r="13269" spans="1:20" x14ac:dyDescent="0.35">
      <c r="A13269" t="s">
        <v>25586</v>
      </c>
      <c r="B13269" s="5" t="s">
        <v>57</v>
      </c>
      <c r="C13269" s="6">
        <v>95556</v>
      </c>
      <c r="D13269" t="s">
        <v>22</v>
      </c>
      <c r="E13269">
        <v>95556</v>
      </c>
      <c r="F13269" s="5" t="s">
        <v>50</v>
      </c>
      <c r="G13269" s="5" t="s">
        <v>59</v>
      </c>
      <c r="H13269" s="5" t="s">
        <v>25</v>
      </c>
      <c r="I13269" t="s">
        <v>26</v>
      </c>
      <c r="J13269" t="s">
        <v>25</v>
      </c>
      <c r="K13269">
        <v>0</v>
      </c>
      <c r="L13269" s="5" t="s">
        <v>25587</v>
      </c>
      <c r="M13269" s="5" t="s">
        <v>54</v>
      </c>
      <c r="N13269">
        <v>2</v>
      </c>
      <c r="O13269" t="s">
        <v>172</v>
      </c>
      <c r="P13269" s="1">
        <v>45639</v>
      </c>
      <c r="Q13269" s="1">
        <v>45688</v>
      </c>
      <c r="R13269">
        <v>1250</v>
      </c>
      <c r="S13269" s="4">
        <v>6.2</v>
      </c>
      <c r="T13269" t="s">
        <v>63</v>
      </c>
    </row>
    <row r="13270" spans="1:20" x14ac:dyDescent="0.35">
      <c r="A13270" t="s">
        <v>25588</v>
      </c>
      <c r="B13270" s="5" t="s">
        <v>91</v>
      </c>
      <c r="C13270" s="6">
        <v>200162</v>
      </c>
      <c r="D13270" t="s">
        <v>65</v>
      </c>
      <c r="E13270">
        <v>260211</v>
      </c>
      <c r="F13270" s="5" t="s">
        <v>23</v>
      </c>
      <c r="G13270" s="5" t="s">
        <v>51</v>
      </c>
      <c r="H13270" s="5" t="s">
        <v>67</v>
      </c>
      <c r="I13270" t="s">
        <v>35</v>
      </c>
      <c r="J13270" t="s">
        <v>67</v>
      </c>
      <c r="K13270">
        <v>50</v>
      </c>
      <c r="L13270" s="5" t="s">
        <v>25589</v>
      </c>
      <c r="M13270" s="5" t="s">
        <v>54</v>
      </c>
      <c r="N13270">
        <v>11</v>
      </c>
      <c r="O13270" t="s">
        <v>172</v>
      </c>
      <c r="P13270" s="1">
        <v>45680</v>
      </c>
      <c r="Q13270" s="1">
        <v>45697</v>
      </c>
      <c r="R13270">
        <v>840</v>
      </c>
      <c r="S13270" s="4">
        <v>8.3000000000000007</v>
      </c>
      <c r="T13270" t="s">
        <v>108</v>
      </c>
    </row>
    <row r="13271" spans="1:20" x14ac:dyDescent="0.35">
      <c r="A13271" t="s">
        <v>25590</v>
      </c>
      <c r="B13271" s="5" t="s">
        <v>105</v>
      </c>
      <c r="C13271" s="6">
        <v>109357</v>
      </c>
      <c r="D13271" t="s">
        <v>41</v>
      </c>
      <c r="E13271">
        <v>92953</v>
      </c>
      <c r="F13271" s="5" t="s">
        <v>50</v>
      </c>
      <c r="G13271" s="5" t="s">
        <v>24</v>
      </c>
      <c r="H13271" s="5" t="s">
        <v>126</v>
      </c>
      <c r="I13271" t="s">
        <v>35</v>
      </c>
      <c r="J13271" t="s">
        <v>68</v>
      </c>
      <c r="K13271">
        <v>0</v>
      </c>
      <c r="L13271" s="5" t="s">
        <v>25591</v>
      </c>
      <c r="M13271" s="5" t="s">
        <v>28</v>
      </c>
      <c r="N13271">
        <v>4</v>
      </c>
      <c r="O13271" t="s">
        <v>88</v>
      </c>
      <c r="P13271" s="1">
        <v>45689</v>
      </c>
      <c r="Q13271" s="1">
        <v>45746</v>
      </c>
      <c r="R13271">
        <v>2304</v>
      </c>
      <c r="S13271" s="4">
        <v>6.7</v>
      </c>
      <c r="T13271" t="s">
        <v>47</v>
      </c>
    </row>
    <row r="13272" spans="1:20" x14ac:dyDescent="0.35">
      <c r="A13272" t="s">
        <v>25592</v>
      </c>
      <c r="B13272" s="5" t="s">
        <v>32</v>
      </c>
      <c r="C13272" s="6">
        <v>122021</v>
      </c>
      <c r="D13272" t="s">
        <v>22</v>
      </c>
      <c r="E13272">
        <v>122021</v>
      </c>
      <c r="F13272" s="5" t="s">
        <v>50</v>
      </c>
      <c r="G13272" s="5" t="s">
        <v>59</v>
      </c>
      <c r="H13272" s="5" t="s">
        <v>68</v>
      </c>
      <c r="I13272" t="s">
        <v>26</v>
      </c>
      <c r="J13272" t="s">
        <v>93</v>
      </c>
      <c r="K13272">
        <v>0</v>
      </c>
      <c r="L13272" s="5" t="s">
        <v>7369</v>
      </c>
      <c r="M13272" s="5" t="s">
        <v>70</v>
      </c>
      <c r="N13272">
        <v>2</v>
      </c>
      <c r="O13272" t="s">
        <v>172</v>
      </c>
      <c r="P13272" s="1">
        <v>45523</v>
      </c>
      <c r="Q13272" s="1">
        <v>45572</v>
      </c>
      <c r="R13272">
        <v>669</v>
      </c>
      <c r="S13272" s="4">
        <v>5.3</v>
      </c>
      <c r="T13272" t="s">
        <v>89</v>
      </c>
    </row>
    <row r="13273" spans="1:20" x14ac:dyDescent="0.35">
      <c r="A13273" t="s">
        <v>25593</v>
      </c>
      <c r="B13273" s="5" t="s">
        <v>32</v>
      </c>
      <c r="C13273" s="6">
        <v>325087</v>
      </c>
      <c r="D13273" t="s">
        <v>120</v>
      </c>
      <c r="E13273">
        <v>292578</v>
      </c>
      <c r="F13273" s="5" t="s">
        <v>23</v>
      </c>
      <c r="G13273" s="5" t="s">
        <v>24</v>
      </c>
      <c r="H13273" s="5" t="s">
        <v>121</v>
      </c>
      <c r="I13273" t="s">
        <v>35</v>
      </c>
      <c r="J13273" t="s">
        <v>247</v>
      </c>
      <c r="K13273">
        <v>100</v>
      </c>
      <c r="L13273" s="5" t="s">
        <v>9623</v>
      </c>
      <c r="M13273" s="5" t="s">
        <v>28</v>
      </c>
      <c r="N13273">
        <v>11</v>
      </c>
      <c r="O13273" t="s">
        <v>167</v>
      </c>
      <c r="P13273" s="1">
        <v>45741</v>
      </c>
      <c r="Q13273" s="1">
        <v>45798</v>
      </c>
      <c r="R13273">
        <v>2055</v>
      </c>
      <c r="S13273" s="4">
        <v>5.5</v>
      </c>
      <c r="T13273" t="s">
        <v>89</v>
      </c>
    </row>
    <row r="13274" spans="1:20" x14ac:dyDescent="0.35">
      <c r="A13274" t="s">
        <v>25594</v>
      </c>
      <c r="B13274" s="5" t="s">
        <v>91</v>
      </c>
      <c r="C13274" s="6">
        <v>168996</v>
      </c>
      <c r="D13274" t="s">
        <v>33</v>
      </c>
      <c r="E13274">
        <v>18589560</v>
      </c>
      <c r="F13274" s="5" t="s">
        <v>23</v>
      </c>
      <c r="G13274" s="5" t="s">
        <v>59</v>
      </c>
      <c r="H13274" s="5" t="s">
        <v>34</v>
      </c>
      <c r="I13274" t="s">
        <v>26</v>
      </c>
      <c r="J13274" t="s">
        <v>426</v>
      </c>
      <c r="K13274">
        <v>0</v>
      </c>
      <c r="L13274" s="5" t="s">
        <v>25595</v>
      </c>
      <c r="M13274" s="5" t="s">
        <v>28</v>
      </c>
      <c r="N13274">
        <v>16</v>
      </c>
      <c r="O13274" t="s">
        <v>112</v>
      </c>
      <c r="P13274" s="1">
        <v>45321</v>
      </c>
      <c r="Q13274" s="1">
        <v>45376</v>
      </c>
      <c r="R13274">
        <v>1234</v>
      </c>
      <c r="S13274" s="4">
        <v>6.2</v>
      </c>
      <c r="T13274" t="s">
        <v>277</v>
      </c>
    </row>
    <row r="13275" spans="1:20" x14ac:dyDescent="0.35">
      <c r="A13275" t="s">
        <v>25596</v>
      </c>
      <c r="B13275" s="5" t="s">
        <v>145</v>
      </c>
      <c r="C13275" s="6">
        <v>43570</v>
      </c>
      <c r="D13275" t="s">
        <v>22</v>
      </c>
      <c r="E13275">
        <v>43570</v>
      </c>
      <c r="F13275" s="5" t="s">
        <v>58</v>
      </c>
      <c r="G13275" s="5" t="s">
        <v>59</v>
      </c>
      <c r="H13275" s="5" t="s">
        <v>165</v>
      </c>
      <c r="I13275" t="s">
        <v>44</v>
      </c>
      <c r="J13275" t="s">
        <v>165</v>
      </c>
      <c r="K13275">
        <v>50</v>
      </c>
      <c r="L13275" s="5" t="s">
        <v>25597</v>
      </c>
      <c r="M13275" s="5" t="s">
        <v>70</v>
      </c>
      <c r="N13275">
        <v>0</v>
      </c>
      <c r="O13275" t="s">
        <v>172</v>
      </c>
      <c r="P13275" s="1">
        <v>45382</v>
      </c>
      <c r="Q13275" s="1">
        <v>45438</v>
      </c>
      <c r="R13275">
        <v>1032</v>
      </c>
      <c r="S13275" s="4">
        <v>6.9</v>
      </c>
      <c r="T13275" t="s">
        <v>243</v>
      </c>
    </row>
    <row r="13276" spans="1:20" x14ac:dyDescent="0.35">
      <c r="A13276" t="s">
        <v>25598</v>
      </c>
      <c r="B13276" s="5" t="s">
        <v>28802</v>
      </c>
      <c r="C13276" s="6">
        <v>149909</v>
      </c>
      <c r="D13276" t="s">
        <v>22</v>
      </c>
      <c r="E13276">
        <v>149909</v>
      </c>
      <c r="F13276" s="5" t="s">
        <v>66</v>
      </c>
      <c r="G13276" s="5" t="s">
        <v>24</v>
      </c>
      <c r="H13276" s="5" t="s">
        <v>101</v>
      </c>
      <c r="I13276" t="s">
        <v>35</v>
      </c>
      <c r="J13276" t="s">
        <v>101</v>
      </c>
      <c r="K13276">
        <v>50</v>
      </c>
      <c r="L13276" s="5" t="s">
        <v>25599</v>
      </c>
      <c r="M13276" s="5" t="s">
        <v>54</v>
      </c>
      <c r="N13276">
        <v>9</v>
      </c>
      <c r="O13276" t="s">
        <v>78</v>
      </c>
      <c r="P13276" s="1">
        <v>45741</v>
      </c>
      <c r="Q13276" s="1">
        <v>45782</v>
      </c>
      <c r="R13276">
        <v>1503</v>
      </c>
      <c r="S13276" s="4">
        <v>5.8</v>
      </c>
      <c r="T13276" t="s">
        <v>153</v>
      </c>
    </row>
    <row r="13277" spans="1:20" x14ac:dyDescent="0.35">
      <c r="A13277" t="s">
        <v>25600</v>
      </c>
      <c r="B13277" s="5" t="s">
        <v>49</v>
      </c>
      <c r="C13277" s="6">
        <v>82164</v>
      </c>
      <c r="D13277" t="s">
        <v>22</v>
      </c>
      <c r="E13277">
        <v>82164</v>
      </c>
      <c r="F13277" s="5" t="s">
        <v>58</v>
      </c>
      <c r="G13277" s="5" t="s">
        <v>51</v>
      </c>
      <c r="H13277" s="5" t="s">
        <v>101</v>
      </c>
      <c r="I13277" t="s">
        <v>44</v>
      </c>
      <c r="J13277" t="s">
        <v>25</v>
      </c>
      <c r="K13277">
        <v>50</v>
      </c>
      <c r="L13277" s="5" t="s">
        <v>25601</v>
      </c>
      <c r="M13277" s="5" t="s">
        <v>37</v>
      </c>
      <c r="N13277">
        <v>1</v>
      </c>
      <c r="O13277" t="s">
        <v>29</v>
      </c>
      <c r="P13277" s="1">
        <v>45295</v>
      </c>
      <c r="Q13277" s="1">
        <v>45318</v>
      </c>
      <c r="R13277">
        <v>1031</v>
      </c>
      <c r="S13277" s="4">
        <v>6</v>
      </c>
      <c r="T13277" t="s">
        <v>277</v>
      </c>
    </row>
    <row r="13278" spans="1:20" x14ac:dyDescent="0.35">
      <c r="A13278" t="s">
        <v>25602</v>
      </c>
      <c r="B13278" s="5" t="s">
        <v>73</v>
      </c>
      <c r="C13278" s="6">
        <v>92430</v>
      </c>
      <c r="D13278" t="s">
        <v>22</v>
      </c>
      <c r="E13278">
        <v>92430</v>
      </c>
      <c r="F13278" s="5" t="s">
        <v>50</v>
      </c>
      <c r="G13278" s="5" t="s">
        <v>42</v>
      </c>
      <c r="H13278" s="5" t="s">
        <v>191</v>
      </c>
      <c r="I13278" t="s">
        <v>44</v>
      </c>
      <c r="J13278" t="s">
        <v>629</v>
      </c>
      <c r="K13278">
        <v>100</v>
      </c>
      <c r="L13278" s="5" t="s">
        <v>25603</v>
      </c>
      <c r="M13278" s="5" t="s">
        <v>28</v>
      </c>
      <c r="N13278">
        <v>4</v>
      </c>
      <c r="O13278" t="s">
        <v>141</v>
      </c>
      <c r="P13278" s="1">
        <v>45686</v>
      </c>
      <c r="Q13278" s="1">
        <v>45700</v>
      </c>
      <c r="R13278">
        <v>1295</v>
      </c>
      <c r="S13278" s="4">
        <v>8.4</v>
      </c>
      <c r="T13278" t="s">
        <v>108</v>
      </c>
    </row>
    <row r="13279" spans="1:20" x14ac:dyDescent="0.35">
      <c r="A13279" t="s">
        <v>25604</v>
      </c>
      <c r="B13279" s="5" t="s">
        <v>162</v>
      </c>
      <c r="C13279" s="6">
        <v>49758</v>
      </c>
      <c r="D13279" t="s">
        <v>22</v>
      </c>
      <c r="E13279">
        <v>49758</v>
      </c>
      <c r="F13279" s="5" t="s">
        <v>58</v>
      </c>
      <c r="G13279" s="5" t="s">
        <v>59</v>
      </c>
      <c r="H13279" s="5" t="s">
        <v>165</v>
      </c>
      <c r="I13279" t="s">
        <v>44</v>
      </c>
      <c r="J13279" t="s">
        <v>165</v>
      </c>
      <c r="K13279">
        <v>100</v>
      </c>
      <c r="L13279" s="5" t="s">
        <v>25605</v>
      </c>
      <c r="M13279" s="5" t="s">
        <v>70</v>
      </c>
      <c r="N13279">
        <v>0</v>
      </c>
      <c r="O13279" t="s">
        <v>112</v>
      </c>
      <c r="P13279" s="1">
        <v>45599</v>
      </c>
      <c r="Q13279" s="1">
        <v>45664</v>
      </c>
      <c r="R13279">
        <v>2206</v>
      </c>
      <c r="S13279" s="4">
        <v>7.6</v>
      </c>
      <c r="T13279" t="s">
        <v>136</v>
      </c>
    </row>
    <row r="13280" spans="1:20" x14ac:dyDescent="0.35">
      <c r="A13280" t="s">
        <v>25606</v>
      </c>
      <c r="B13280" s="5" t="s">
        <v>28799</v>
      </c>
      <c r="C13280" s="6">
        <v>74628</v>
      </c>
      <c r="D13280" t="s">
        <v>92</v>
      </c>
      <c r="E13280">
        <v>55971</v>
      </c>
      <c r="F13280" s="5" t="s">
        <v>58</v>
      </c>
      <c r="G13280" s="5" t="s">
        <v>42</v>
      </c>
      <c r="H13280" s="5" t="s">
        <v>93</v>
      </c>
      <c r="I13280" t="s">
        <v>35</v>
      </c>
      <c r="J13280" t="s">
        <v>467</v>
      </c>
      <c r="K13280">
        <v>100</v>
      </c>
      <c r="L13280" s="5" t="s">
        <v>7365</v>
      </c>
      <c r="M13280" s="5" t="s">
        <v>54</v>
      </c>
      <c r="N13280">
        <v>1</v>
      </c>
      <c r="O13280" t="s">
        <v>112</v>
      </c>
      <c r="P13280" s="1">
        <v>45338</v>
      </c>
      <c r="Q13280" s="1">
        <v>45365</v>
      </c>
      <c r="R13280">
        <v>1505</v>
      </c>
      <c r="S13280" s="4">
        <v>5.7</v>
      </c>
      <c r="T13280" t="s">
        <v>38</v>
      </c>
    </row>
    <row r="13281" spans="1:20" x14ac:dyDescent="0.35">
      <c r="A13281" t="s">
        <v>25607</v>
      </c>
      <c r="B13281" s="5" t="s">
        <v>57</v>
      </c>
      <c r="C13281" s="6">
        <v>128025</v>
      </c>
      <c r="D13281" t="s">
        <v>92</v>
      </c>
      <c r="E13281">
        <v>96019</v>
      </c>
      <c r="F13281" s="5" t="s">
        <v>50</v>
      </c>
      <c r="G13281" s="5" t="s">
        <v>59</v>
      </c>
      <c r="H13281" s="5" t="s">
        <v>93</v>
      </c>
      <c r="I13281" t="s">
        <v>35</v>
      </c>
      <c r="J13281" t="s">
        <v>480</v>
      </c>
      <c r="K13281">
        <v>50</v>
      </c>
      <c r="L13281" s="5" t="s">
        <v>25608</v>
      </c>
      <c r="M13281" s="5" t="s">
        <v>70</v>
      </c>
      <c r="N13281">
        <v>2</v>
      </c>
      <c r="O13281" t="s">
        <v>131</v>
      </c>
      <c r="P13281" s="1">
        <v>45381</v>
      </c>
      <c r="Q13281" s="1">
        <v>45405</v>
      </c>
      <c r="R13281">
        <v>2160</v>
      </c>
      <c r="S13281" s="4">
        <v>7.1</v>
      </c>
      <c r="T13281" t="s">
        <v>55</v>
      </c>
    </row>
    <row r="13282" spans="1:20" x14ac:dyDescent="0.35">
      <c r="A13282" t="s">
        <v>25609</v>
      </c>
      <c r="B13282" s="5" t="s">
        <v>40</v>
      </c>
      <c r="C13282" s="6">
        <v>100244</v>
      </c>
      <c r="D13282" t="s">
        <v>41</v>
      </c>
      <c r="E13282">
        <v>85207</v>
      </c>
      <c r="F13282" s="5" t="s">
        <v>66</v>
      </c>
      <c r="G13282" s="5" t="s">
        <v>42</v>
      </c>
      <c r="H13282" s="5" t="s">
        <v>43</v>
      </c>
      <c r="I13282" t="s">
        <v>44</v>
      </c>
      <c r="J13282" t="s">
        <v>126</v>
      </c>
      <c r="K13282">
        <v>50</v>
      </c>
      <c r="L13282" s="5" t="s">
        <v>25610</v>
      </c>
      <c r="M13282" s="5" t="s">
        <v>70</v>
      </c>
      <c r="N13282">
        <v>8</v>
      </c>
      <c r="O13282" t="s">
        <v>131</v>
      </c>
      <c r="P13282" s="1">
        <v>45518</v>
      </c>
      <c r="Q13282" s="1">
        <v>45540</v>
      </c>
      <c r="R13282">
        <v>865</v>
      </c>
      <c r="S13282" s="4">
        <v>7</v>
      </c>
      <c r="T13282" t="s">
        <v>153</v>
      </c>
    </row>
    <row r="13283" spans="1:20" x14ac:dyDescent="0.35">
      <c r="A13283" t="s">
        <v>25611</v>
      </c>
      <c r="B13283" s="5" t="s">
        <v>179</v>
      </c>
      <c r="C13283" s="6">
        <v>34992</v>
      </c>
      <c r="D13283" t="s">
        <v>22</v>
      </c>
      <c r="E13283">
        <v>34992</v>
      </c>
      <c r="F13283" s="5" t="s">
        <v>50</v>
      </c>
      <c r="G13283" s="5" t="s">
        <v>51</v>
      </c>
      <c r="H13283" s="5" t="s">
        <v>116</v>
      </c>
      <c r="I13283" t="s">
        <v>44</v>
      </c>
      <c r="J13283" t="s">
        <v>110</v>
      </c>
      <c r="K13283">
        <v>100</v>
      </c>
      <c r="L13283" s="5" t="s">
        <v>25612</v>
      </c>
      <c r="M13283" s="5" t="s">
        <v>28</v>
      </c>
      <c r="N13283">
        <v>3</v>
      </c>
      <c r="O13283" t="s">
        <v>167</v>
      </c>
      <c r="P13283" s="1">
        <v>45339</v>
      </c>
      <c r="Q13283" s="1">
        <v>45390</v>
      </c>
      <c r="R13283">
        <v>1855</v>
      </c>
      <c r="S13283" s="4">
        <v>9.9</v>
      </c>
      <c r="T13283" t="s">
        <v>89</v>
      </c>
    </row>
    <row r="13284" spans="1:20" x14ac:dyDescent="0.35">
      <c r="A13284" t="s">
        <v>25613</v>
      </c>
      <c r="B13284" s="5" t="s">
        <v>28802</v>
      </c>
      <c r="C13284" s="6">
        <v>94904</v>
      </c>
      <c r="D13284" t="s">
        <v>41</v>
      </c>
      <c r="E13284">
        <v>80668</v>
      </c>
      <c r="F13284" s="5" t="s">
        <v>50</v>
      </c>
      <c r="G13284" s="5" t="s">
        <v>42</v>
      </c>
      <c r="H13284" s="5" t="s">
        <v>60</v>
      </c>
      <c r="I13284" t="s">
        <v>35</v>
      </c>
      <c r="J13284" t="s">
        <v>191</v>
      </c>
      <c r="K13284">
        <v>100</v>
      </c>
      <c r="L13284" s="5" t="s">
        <v>25614</v>
      </c>
      <c r="M13284" s="5" t="s">
        <v>54</v>
      </c>
      <c r="N13284">
        <v>2</v>
      </c>
      <c r="O13284" t="s">
        <v>112</v>
      </c>
      <c r="P13284" s="1">
        <v>45416</v>
      </c>
      <c r="Q13284" s="1">
        <v>45460</v>
      </c>
      <c r="R13284">
        <v>1361</v>
      </c>
      <c r="S13284" s="4">
        <v>9.8000000000000007</v>
      </c>
      <c r="T13284" t="s">
        <v>277</v>
      </c>
    </row>
    <row r="13285" spans="1:20" x14ac:dyDescent="0.35">
      <c r="A13285" t="s">
        <v>25615</v>
      </c>
      <c r="B13285" s="5" t="s">
        <v>174</v>
      </c>
      <c r="C13285" s="6">
        <v>134647</v>
      </c>
      <c r="D13285" t="s">
        <v>33</v>
      </c>
      <c r="E13285">
        <v>14811170</v>
      </c>
      <c r="F13285" s="5" t="s">
        <v>23</v>
      </c>
      <c r="G13285" s="5" t="s">
        <v>42</v>
      </c>
      <c r="H13285" s="5" t="s">
        <v>34</v>
      </c>
      <c r="I13285" t="s">
        <v>44</v>
      </c>
      <c r="J13285" t="s">
        <v>34</v>
      </c>
      <c r="K13285">
        <v>0</v>
      </c>
      <c r="L13285" s="5" t="s">
        <v>25616</v>
      </c>
      <c r="M13285" s="5" t="s">
        <v>28</v>
      </c>
      <c r="N13285">
        <v>19</v>
      </c>
      <c r="O13285" t="s">
        <v>46</v>
      </c>
      <c r="P13285" s="1">
        <v>45688</v>
      </c>
      <c r="Q13285" s="1">
        <v>45744</v>
      </c>
      <c r="R13285">
        <v>1051</v>
      </c>
      <c r="S13285" s="4">
        <v>8.8000000000000007</v>
      </c>
      <c r="T13285" t="s">
        <v>89</v>
      </c>
    </row>
    <row r="13286" spans="1:20" x14ac:dyDescent="0.35">
      <c r="A13286" t="s">
        <v>25617</v>
      </c>
      <c r="B13286" s="5" t="s">
        <v>73</v>
      </c>
      <c r="C13286" s="6">
        <v>47733</v>
      </c>
      <c r="D13286" t="s">
        <v>22</v>
      </c>
      <c r="E13286">
        <v>47733</v>
      </c>
      <c r="F13286" s="5" t="s">
        <v>58</v>
      </c>
      <c r="G13286" s="5" t="s">
        <v>51</v>
      </c>
      <c r="H13286" s="5" t="s">
        <v>52</v>
      </c>
      <c r="I13286" t="s">
        <v>44</v>
      </c>
      <c r="J13286" t="s">
        <v>133</v>
      </c>
      <c r="K13286">
        <v>50</v>
      </c>
      <c r="L13286" s="5" t="s">
        <v>25618</v>
      </c>
      <c r="M13286" s="5" t="s">
        <v>54</v>
      </c>
      <c r="N13286">
        <v>1</v>
      </c>
      <c r="O13286" t="s">
        <v>29</v>
      </c>
      <c r="P13286" s="1">
        <v>45610</v>
      </c>
      <c r="Q13286" s="1">
        <v>45643</v>
      </c>
      <c r="R13286">
        <v>2101</v>
      </c>
      <c r="S13286" s="4">
        <v>5.6</v>
      </c>
      <c r="T13286" t="s">
        <v>136</v>
      </c>
    </row>
    <row r="13287" spans="1:20" x14ac:dyDescent="0.35">
      <c r="A13287" t="s">
        <v>25619</v>
      </c>
      <c r="B13287" s="5" t="s">
        <v>28802</v>
      </c>
      <c r="C13287" s="6">
        <v>126186</v>
      </c>
      <c r="D13287" t="s">
        <v>92</v>
      </c>
      <c r="E13287">
        <v>94640</v>
      </c>
      <c r="F13287" s="5" t="s">
        <v>66</v>
      </c>
      <c r="G13287" s="5" t="s">
        <v>59</v>
      </c>
      <c r="H13287" s="5" t="s">
        <v>93</v>
      </c>
      <c r="I13287" t="s">
        <v>35</v>
      </c>
      <c r="J13287" t="s">
        <v>93</v>
      </c>
      <c r="K13287">
        <v>100</v>
      </c>
      <c r="L13287" s="5" t="s">
        <v>25620</v>
      </c>
      <c r="M13287" s="5" t="s">
        <v>54</v>
      </c>
      <c r="N13287">
        <v>8</v>
      </c>
      <c r="O13287" t="s">
        <v>172</v>
      </c>
      <c r="P13287" s="1">
        <v>45407</v>
      </c>
      <c r="Q13287" s="1">
        <v>45464</v>
      </c>
      <c r="R13287">
        <v>706</v>
      </c>
      <c r="S13287" s="4">
        <v>5.2</v>
      </c>
      <c r="T13287" t="s">
        <v>38</v>
      </c>
    </row>
    <row r="13288" spans="1:20" x14ac:dyDescent="0.35">
      <c r="A13288" t="s">
        <v>25621</v>
      </c>
      <c r="B13288" s="5" t="s">
        <v>57</v>
      </c>
      <c r="C13288" s="6">
        <v>178018</v>
      </c>
      <c r="D13288" t="s">
        <v>22</v>
      </c>
      <c r="E13288">
        <v>178018</v>
      </c>
      <c r="F13288" s="5" t="s">
        <v>23</v>
      </c>
      <c r="G13288" s="5" t="s">
        <v>51</v>
      </c>
      <c r="H13288" s="5" t="s">
        <v>52</v>
      </c>
      <c r="I13288" t="s">
        <v>26</v>
      </c>
      <c r="J13288" t="s">
        <v>52</v>
      </c>
      <c r="K13288">
        <v>50</v>
      </c>
      <c r="L13288" s="5" t="s">
        <v>25622</v>
      </c>
      <c r="M13288" s="5" t="s">
        <v>70</v>
      </c>
      <c r="N13288">
        <v>11</v>
      </c>
      <c r="O13288" t="s">
        <v>131</v>
      </c>
      <c r="P13288" s="1">
        <v>45433</v>
      </c>
      <c r="Q13288" s="1">
        <v>45473</v>
      </c>
      <c r="R13288">
        <v>600</v>
      </c>
      <c r="S13288" s="4">
        <v>6.7</v>
      </c>
      <c r="T13288" t="s">
        <v>79</v>
      </c>
    </row>
    <row r="13289" spans="1:20" x14ac:dyDescent="0.35">
      <c r="A13289" t="s">
        <v>25623</v>
      </c>
      <c r="B13289" s="5" t="s">
        <v>49</v>
      </c>
      <c r="C13289" s="6">
        <v>58807</v>
      </c>
      <c r="D13289" t="s">
        <v>41</v>
      </c>
      <c r="E13289">
        <v>49986</v>
      </c>
      <c r="F13289" s="5" t="s">
        <v>58</v>
      </c>
      <c r="G13289" s="5" t="s">
        <v>51</v>
      </c>
      <c r="H13289" s="5" t="s">
        <v>60</v>
      </c>
      <c r="I13289" t="s">
        <v>35</v>
      </c>
      <c r="J13289" t="s">
        <v>60</v>
      </c>
      <c r="K13289">
        <v>100</v>
      </c>
      <c r="L13289" s="5" t="s">
        <v>25624</v>
      </c>
      <c r="M13289" s="5" t="s">
        <v>28</v>
      </c>
      <c r="N13289">
        <v>1</v>
      </c>
      <c r="O13289" t="s">
        <v>147</v>
      </c>
      <c r="P13289" s="1">
        <v>45452</v>
      </c>
      <c r="Q13289" s="1">
        <v>45502</v>
      </c>
      <c r="R13289">
        <v>713</v>
      </c>
      <c r="S13289" s="4">
        <v>6.8</v>
      </c>
      <c r="T13289" t="s">
        <v>55</v>
      </c>
    </row>
    <row r="13290" spans="1:20" x14ac:dyDescent="0.35">
      <c r="A13290" t="s">
        <v>25625</v>
      </c>
      <c r="B13290" s="5" t="s">
        <v>145</v>
      </c>
      <c r="C13290" s="6">
        <v>78517</v>
      </c>
      <c r="D13290" t="s">
        <v>41</v>
      </c>
      <c r="E13290">
        <v>66739</v>
      </c>
      <c r="F13290" s="5" t="s">
        <v>58</v>
      </c>
      <c r="G13290" s="5" t="s">
        <v>59</v>
      </c>
      <c r="H13290" s="5" t="s">
        <v>60</v>
      </c>
      <c r="I13290" t="s">
        <v>35</v>
      </c>
      <c r="J13290" t="s">
        <v>60</v>
      </c>
      <c r="K13290">
        <v>100</v>
      </c>
      <c r="L13290" s="5" t="s">
        <v>25626</v>
      </c>
      <c r="M13290" s="5" t="s">
        <v>70</v>
      </c>
      <c r="N13290">
        <v>0</v>
      </c>
      <c r="O13290" t="s">
        <v>71</v>
      </c>
      <c r="P13290" s="1">
        <v>45657</v>
      </c>
      <c r="Q13290" s="1">
        <v>45703</v>
      </c>
      <c r="R13290">
        <v>692</v>
      </c>
      <c r="S13290" s="4">
        <v>9.8000000000000007</v>
      </c>
      <c r="T13290" t="s">
        <v>103</v>
      </c>
    </row>
    <row r="13291" spans="1:20" x14ac:dyDescent="0.35">
      <c r="A13291" t="s">
        <v>25627</v>
      </c>
      <c r="B13291" s="5" t="s">
        <v>49</v>
      </c>
      <c r="C13291" s="6">
        <v>152471</v>
      </c>
      <c r="D13291" t="s">
        <v>41</v>
      </c>
      <c r="E13291">
        <v>129600</v>
      </c>
      <c r="F13291" s="5" t="s">
        <v>66</v>
      </c>
      <c r="G13291" s="5" t="s">
        <v>59</v>
      </c>
      <c r="H13291" s="5" t="s">
        <v>43</v>
      </c>
      <c r="I13291" t="s">
        <v>35</v>
      </c>
      <c r="J13291" t="s">
        <v>43</v>
      </c>
      <c r="K13291">
        <v>0</v>
      </c>
      <c r="L13291" s="5" t="s">
        <v>25628</v>
      </c>
      <c r="M13291" s="5" t="s">
        <v>54</v>
      </c>
      <c r="N13291">
        <v>9</v>
      </c>
      <c r="O13291" t="s">
        <v>46</v>
      </c>
      <c r="P13291" s="1">
        <v>45424</v>
      </c>
      <c r="Q13291" s="1">
        <v>45440</v>
      </c>
      <c r="R13291">
        <v>632</v>
      </c>
      <c r="S13291" s="4">
        <v>6.8</v>
      </c>
      <c r="T13291" t="s">
        <v>89</v>
      </c>
    </row>
    <row r="13292" spans="1:20" x14ac:dyDescent="0.35">
      <c r="A13292" t="s">
        <v>25629</v>
      </c>
      <c r="B13292" s="5" t="s">
        <v>28802</v>
      </c>
      <c r="C13292" s="6">
        <v>83053</v>
      </c>
      <c r="D13292" t="s">
        <v>22</v>
      </c>
      <c r="E13292">
        <v>83053</v>
      </c>
      <c r="F13292" s="5" t="s">
        <v>58</v>
      </c>
      <c r="G13292" s="5" t="s">
        <v>59</v>
      </c>
      <c r="H13292" s="5" t="s">
        <v>129</v>
      </c>
      <c r="I13292" t="s">
        <v>35</v>
      </c>
      <c r="J13292" t="s">
        <v>129</v>
      </c>
      <c r="K13292">
        <v>0</v>
      </c>
      <c r="L13292" s="5" t="s">
        <v>25630</v>
      </c>
      <c r="M13292" s="5" t="s">
        <v>54</v>
      </c>
      <c r="N13292">
        <v>1</v>
      </c>
      <c r="O13292" t="s">
        <v>29</v>
      </c>
      <c r="P13292" s="1">
        <v>45644</v>
      </c>
      <c r="Q13292" s="1">
        <v>45691</v>
      </c>
      <c r="R13292">
        <v>1920</v>
      </c>
      <c r="S13292" s="4">
        <v>7.4</v>
      </c>
      <c r="T13292" t="s">
        <v>30</v>
      </c>
    </row>
    <row r="13293" spans="1:20" x14ac:dyDescent="0.35">
      <c r="A13293" t="s">
        <v>25631</v>
      </c>
      <c r="B13293" s="5" t="s">
        <v>100</v>
      </c>
      <c r="C13293" s="6">
        <v>55419</v>
      </c>
      <c r="D13293" t="s">
        <v>41</v>
      </c>
      <c r="E13293">
        <v>47106</v>
      </c>
      <c r="F13293" s="5" t="s">
        <v>58</v>
      </c>
      <c r="G13293" s="5" t="s">
        <v>51</v>
      </c>
      <c r="H13293" s="5" t="s">
        <v>151</v>
      </c>
      <c r="I13293" t="s">
        <v>44</v>
      </c>
      <c r="J13293" t="s">
        <v>294</v>
      </c>
      <c r="K13293">
        <v>100</v>
      </c>
      <c r="L13293" s="5" t="s">
        <v>25632</v>
      </c>
      <c r="M13293" s="5" t="s">
        <v>70</v>
      </c>
      <c r="N13293">
        <v>1</v>
      </c>
      <c r="O13293" t="s">
        <v>141</v>
      </c>
      <c r="P13293" s="1">
        <v>45676</v>
      </c>
      <c r="Q13293" s="1">
        <v>45706</v>
      </c>
      <c r="R13293">
        <v>2179</v>
      </c>
      <c r="S13293" s="4">
        <v>8.6999999999999993</v>
      </c>
      <c r="T13293" t="s">
        <v>103</v>
      </c>
    </row>
    <row r="13294" spans="1:20" x14ac:dyDescent="0.35">
      <c r="A13294" t="s">
        <v>25633</v>
      </c>
      <c r="B13294" s="5" t="s">
        <v>174</v>
      </c>
      <c r="C13294" s="6">
        <v>226088</v>
      </c>
      <c r="D13294" t="s">
        <v>74</v>
      </c>
      <c r="E13294">
        <v>282610</v>
      </c>
      <c r="F13294" s="5" t="s">
        <v>23</v>
      </c>
      <c r="G13294" s="5" t="s">
        <v>42</v>
      </c>
      <c r="H13294" s="5" t="s">
        <v>75</v>
      </c>
      <c r="I13294" t="s">
        <v>26</v>
      </c>
      <c r="J13294" t="s">
        <v>1449</v>
      </c>
      <c r="K13294">
        <v>0</v>
      </c>
      <c r="L13294" s="5" t="s">
        <v>25634</v>
      </c>
      <c r="M13294" s="5" t="s">
        <v>54</v>
      </c>
      <c r="N13294">
        <v>13</v>
      </c>
      <c r="O13294" t="s">
        <v>167</v>
      </c>
      <c r="P13294" s="1">
        <v>45346</v>
      </c>
      <c r="Q13294" s="1">
        <v>45370</v>
      </c>
      <c r="R13294">
        <v>777</v>
      </c>
      <c r="S13294" s="4">
        <v>9.9</v>
      </c>
      <c r="T13294" t="s">
        <v>55</v>
      </c>
    </row>
    <row r="13295" spans="1:20" x14ac:dyDescent="0.35">
      <c r="A13295" t="s">
        <v>25635</v>
      </c>
      <c r="B13295" s="5" t="s">
        <v>28800</v>
      </c>
      <c r="C13295" s="6">
        <v>140926</v>
      </c>
      <c r="D13295" t="s">
        <v>92</v>
      </c>
      <c r="E13295">
        <v>105695</v>
      </c>
      <c r="F13295" s="5" t="s">
        <v>66</v>
      </c>
      <c r="G13295" s="5" t="s">
        <v>59</v>
      </c>
      <c r="H13295" s="5" t="s">
        <v>93</v>
      </c>
      <c r="I13295" t="s">
        <v>44</v>
      </c>
      <c r="J13295" t="s">
        <v>93</v>
      </c>
      <c r="K13295">
        <v>100</v>
      </c>
      <c r="L13295" s="5" t="s">
        <v>25636</v>
      </c>
      <c r="M13295" s="5" t="s">
        <v>37</v>
      </c>
      <c r="N13295">
        <v>5</v>
      </c>
      <c r="O13295" t="s">
        <v>85</v>
      </c>
      <c r="P13295" s="1">
        <v>45368</v>
      </c>
      <c r="Q13295" s="1">
        <v>45392</v>
      </c>
      <c r="R13295">
        <v>566</v>
      </c>
      <c r="S13295" s="4">
        <v>7.9</v>
      </c>
      <c r="T13295" t="s">
        <v>89</v>
      </c>
    </row>
    <row r="13296" spans="1:20" x14ac:dyDescent="0.35">
      <c r="A13296" t="s">
        <v>25637</v>
      </c>
      <c r="B13296" s="5" t="s">
        <v>28800</v>
      </c>
      <c r="C13296" s="6">
        <v>97767</v>
      </c>
      <c r="D13296" t="s">
        <v>41</v>
      </c>
      <c r="E13296">
        <v>83102</v>
      </c>
      <c r="F13296" s="5" t="s">
        <v>66</v>
      </c>
      <c r="G13296" s="5" t="s">
        <v>59</v>
      </c>
      <c r="H13296" s="5" t="s">
        <v>126</v>
      </c>
      <c r="I13296" t="s">
        <v>44</v>
      </c>
      <c r="J13296" t="s">
        <v>126</v>
      </c>
      <c r="K13296">
        <v>50</v>
      </c>
      <c r="L13296" s="5" t="s">
        <v>25638</v>
      </c>
      <c r="M13296" s="5" t="s">
        <v>28</v>
      </c>
      <c r="N13296">
        <v>9</v>
      </c>
      <c r="O13296" t="s">
        <v>46</v>
      </c>
      <c r="P13296" s="1">
        <v>45298</v>
      </c>
      <c r="Q13296" s="1">
        <v>45345</v>
      </c>
      <c r="R13296">
        <v>1471</v>
      </c>
      <c r="S13296" s="4">
        <v>5.5</v>
      </c>
      <c r="T13296" t="s">
        <v>136</v>
      </c>
    </row>
    <row r="13297" spans="1:20" x14ac:dyDescent="0.35">
      <c r="A13297" t="s">
        <v>25639</v>
      </c>
      <c r="B13297" s="5" t="s">
        <v>21</v>
      </c>
      <c r="C13297" s="6">
        <v>100990</v>
      </c>
      <c r="D13297" t="s">
        <v>92</v>
      </c>
      <c r="E13297">
        <v>75743</v>
      </c>
      <c r="F13297" s="5" t="s">
        <v>66</v>
      </c>
      <c r="G13297" s="5" t="s">
        <v>51</v>
      </c>
      <c r="H13297" s="5" t="s">
        <v>93</v>
      </c>
      <c r="I13297" t="s">
        <v>44</v>
      </c>
      <c r="J13297" t="s">
        <v>93</v>
      </c>
      <c r="K13297">
        <v>100</v>
      </c>
      <c r="L13297" s="5" t="s">
        <v>25640</v>
      </c>
      <c r="M13297" s="5" t="s">
        <v>28</v>
      </c>
      <c r="N13297">
        <v>8</v>
      </c>
      <c r="O13297" t="s">
        <v>71</v>
      </c>
      <c r="P13297" s="1">
        <v>45596</v>
      </c>
      <c r="Q13297" s="1">
        <v>45618</v>
      </c>
      <c r="R13297">
        <v>904</v>
      </c>
      <c r="S13297" s="4">
        <v>8.6999999999999993</v>
      </c>
      <c r="T13297" t="s">
        <v>95</v>
      </c>
    </row>
    <row r="13298" spans="1:20" x14ac:dyDescent="0.35">
      <c r="A13298" t="s">
        <v>25641</v>
      </c>
      <c r="B13298" s="5" t="s">
        <v>174</v>
      </c>
      <c r="C13298" s="6">
        <v>136795</v>
      </c>
      <c r="D13298" t="s">
        <v>92</v>
      </c>
      <c r="E13298">
        <v>102596</v>
      </c>
      <c r="F13298" s="5" t="s">
        <v>66</v>
      </c>
      <c r="G13298" s="5" t="s">
        <v>24</v>
      </c>
      <c r="H13298" s="5" t="s">
        <v>93</v>
      </c>
      <c r="I13298" t="s">
        <v>26</v>
      </c>
      <c r="J13298" t="s">
        <v>93</v>
      </c>
      <c r="K13298">
        <v>100</v>
      </c>
      <c r="L13298" s="5" t="s">
        <v>25642</v>
      </c>
      <c r="M13298" s="5" t="s">
        <v>70</v>
      </c>
      <c r="N13298">
        <v>7</v>
      </c>
      <c r="O13298" t="s">
        <v>107</v>
      </c>
      <c r="P13298" s="1">
        <v>45456</v>
      </c>
      <c r="Q13298" s="1">
        <v>45472</v>
      </c>
      <c r="R13298">
        <v>2464</v>
      </c>
      <c r="S13298" s="4">
        <v>6.1</v>
      </c>
      <c r="T13298" t="s">
        <v>79</v>
      </c>
    </row>
    <row r="13299" spans="1:20" x14ac:dyDescent="0.35">
      <c r="A13299" t="s">
        <v>25643</v>
      </c>
      <c r="B13299" s="5" t="s">
        <v>28802</v>
      </c>
      <c r="C13299" s="6">
        <v>76815</v>
      </c>
      <c r="D13299" t="s">
        <v>22</v>
      </c>
      <c r="E13299">
        <v>76815</v>
      </c>
      <c r="F13299" s="5" t="s">
        <v>50</v>
      </c>
      <c r="G13299" s="5" t="s">
        <v>59</v>
      </c>
      <c r="H13299" s="5" t="s">
        <v>25</v>
      </c>
      <c r="I13299" t="s">
        <v>44</v>
      </c>
      <c r="J13299" t="s">
        <v>25</v>
      </c>
      <c r="K13299">
        <v>100</v>
      </c>
      <c r="L13299" s="5" t="s">
        <v>25644</v>
      </c>
      <c r="M13299" s="5" t="s">
        <v>37</v>
      </c>
      <c r="N13299">
        <v>3</v>
      </c>
      <c r="O13299" t="s">
        <v>172</v>
      </c>
      <c r="P13299" s="1">
        <v>45559</v>
      </c>
      <c r="Q13299" s="1">
        <v>45576</v>
      </c>
      <c r="R13299">
        <v>1123</v>
      </c>
      <c r="S13299" s="4">
        <v>5.5</v>
      </c>
      <c r="T13299" t="s">
        <v>210</v>
      </c>
    </row>
    <row r="13300" spans="1:20" x14ac:dyDescent="0.35">
      <c r="A13300" t="s">
        <v>25645</v>
      </c>
      <c r="B13300" s="5" t="s">
        <v>32</v>
      </c>
      <c r="C13300" s="6">
        <v>80644</v>
      </c>
      <c r="D13300" t="s">
        <v>22</v>
      </c>
      <c r="E13300">
        <v>80644</v>
      </c>
      <c r="F13300" s="5" t="s">
        <v>58</v>
      </c>
      <c r="G13300" s="5" t="s">
        <v>24</v>
      </c>
      <c r="H13300" s="5" t="s">
        <v>101</v>
      </c>
      <c r="I13300" t="s">
        <v>26</v>
      </c>
      <c r="J13300" t="s">
        <v>101</v>
      </c>
      <c r="K13300">
        <v>50</v>
      </c>
      <c r="L13300" s="5" t="s">
        <v>2294</v>
      </c>
      <c r="M13300" s="5" t="s">
        <v>54</v>
      </c>
      <c r="N13300">
        <v>1</v>
      </c>
      <c r="O13300" t="s">
        <v>78</v>
      </c>
      <c r="P13300" s="1">
        <v>45521</v>
      </c>
      <c r="Q13300" s="1">
        <v>45555</v>
      </c>
      <c r="R13300">
        <v>1924</v>
      </c>
      <c r="S13300" s="4">
        <v>10</v>
      </c>
      <c r="T13300" t="s">
        <v>30</v>
      </c>
    </row>
    <row r="13301" spans="1:20" x14ac:dyDescent="0.35">
      <c r="A13301" t="s">
        <v>25646</v>
      </c>
      <c r="B13301" s="5" t="s">
        <v>100</v>
      </c>
      <c r="C13301" s="6">
        <v>90240</v>
      </c>
      <c r="D13301" t="s">
        <v>33</v>
      </c>
      <c r="E13301">
        <v>9926400</v>
      </c>
      <c r="F13301" s="5" t="s">
        <v>50</v>
      </c>
      <c r="G13301" s="5" t="s">
        <v>51</v>
      </c>
      <c r="H13301" s="5" t="s">
        <v>34</v>
      </c>
      <c r="I13301" t="s">
        <v>44</v>
      </c>
      <c r="J13301" t="s">
        <v>34</v>
      </c>
      <c r="K13301">
        <v>50</v>
      </c>
      <c r="L13301" s="5" t="s">
        <v>25647</v>
      </c>
      <c r="M13301" s="5" t="s">
        <v>28</v>
      </c>
      <c r="N13301">
        <v>3</v>
      </c>
      <c r="O13301" t="s">
        <v>88</v>
      </c>
      <c r="P13301" s="1">
        <v>45551</v>
      </c>
      <c r="Q13301" s="1">
        <v>45622</v>
      </c>
      <c r="R13301">
        <v>591</v>
      </c>
      <c r="S13301" s="4">
        <v>9.1</v>
      </c>
      <c r="T13301" t="s">
        <v>103</v>
      </c>
    </row>
    <row r="13302" spans="1:20" x14ac:dyDescent="0.35">
      <c r="A13302" t="s">
        <v>25648</v>
      </c>
      <c r="B13302" s="5" t="s">
        <v>91</v>
      </c>
      <c r="C13302" s="6">
        <v>199372</v>
      </c>
      <c r="D13302" t="s">
        <v>22</v>
      </c>
      <c r="E13302">
        <v>199372</v>
      </c>
      <c r="F13302" s="5" t="s">
        <v>23</v>
      </c>
      <c r="G13302" s="5" t="s">
        <v>24</v>
      </c>
      <c r="H13302" s="5" t="s">
        <v>68</v>
      </c>
      <c r="I13302" t="s">
        <v>44</v>
      </c>
      <c r="J13302" t="s">
        <v>192</v>
      </c>
      <c r="K13302">
        <v>0</v>
      </c>
      <c r="L13302" s="5" t="s">
        <v>25649</v>
      </c>
      <c r="M13302" s="5" t="s">
        <v>54</v>
      </c>
      <c r="N13302">
        <v>17</v>
      </c>
      <c r="O13302" t="s">
        <v>71</v>
      </c>
      <c r="P13302" s="1">
        <v>45478</v>
      </c>
      <c r="Q13302" s="1">
        <v>45542</v>
      </c>
      <c r="R13302">
        <v>1177</v>
      </c>
      <c r="S13302" s="4">
        <v>8.6</v>
      </c>
      <c r="T13302" t="s">
        <v>47</v>
      </c>
    </row>
    <row r="13303" spans="1:20" x14ac:dyDescent="0.35">
      <c r="A13303" t="s">
        <v>25650</v>
      </c>
      <c r="B13303" s="5" t="s">
        <v>57</v>
      </c>
      <c r="C13303" s="6">
        <v>232839</v>
      </c>
      <c r="D13303" t="s">
        <v>41</v>
      </c>
      <c r="E13303">
        <v>197913</v>
      </c>
      <c r="F13303" s="5" t="s">
        <v>23</v>
      </c>
      <c r="G13303" s="5" t="s">
        <v>42</v>
      </c>
      <c r="H13303" s="5" t="s">
        <v>60</v>
      </c>
      <c r="I13303" t="s">
        <v>26</v>
      </c>
      <c r="J13303" t="s">
        <v>60</v>
      </c>
      <c r="K13303">
        <v>100</v>
      </c>
      <c r="L13303" s="5" t="s">
        <v>25651</v>
      </c>
      <c r="M13303" s="5" t="s">
        <v>70</v>
      </c>
      <c r="N13303">
        <v>10</v>
      </c>
      <c r="O13303" t="s">
        <v>147</v>
      </c>
      <c r="P13303" s="1">
        <v>45638</v>
      </c>
      <c r="Q13303" s="1">
        <v>45699</v>
      </c>
      <c r="R13303">
        <v>1555</v>
      </c>
      <c r="S13303" s="4">
        <v>6.9</v>
      </c>
      <c r="T13303" t="s">
        <v>38</v>
      </c>
    </row>
    <row r="13304" spans="1:20" x14ac:dyDescent="0.35">
      <c r="A13304" t="s">
        <v>25652</v>
      </c>
      <c r="B13304" s="5" t="s">
        <v>28802</v>
      </c>
      <c r="C13304" s="6">
        <v>120541</v>
      </c>
      <c r="D13304" t="s">
        <v>22</v>
      </c>
      <c r="E13304">
        <v>120541</v>
      </c>
      <c r="F13304" s="5" t="s">
        <v>50</v>
      </c>
      <c r="G13304" s="5" t="s">
        <v>42</v>
      </c>
      <c r="H13304" s="5" t="s">
        <v>97</v>
      </c>
      <c r="I13304" t="s">
        <v>26</v>
      </c>
      <c r="J13304" t="s">
        <v>97</v>
      </c>
      <c r="K13304">
        <v>100</v>
      </c>
      <c r="L13304" s="5" t="s">
        <v>25653</v>
      </c>
      <c r="M13304" s="5" t="s">
        <v>70</v>
      </c>
      <c r="N13304">
        <v>2</v>
      </c>
      <c r="O13304" t="s">
        <v>85</v>
      </c>
      <c r="P13304" s="1">
        <v>45659</v>
      </c>
      <c r="Q13304" s="1">
        <v>45687</v>
      </c>
      <c r="R13304">
        <v>2358</v>
      </c>
      <c r="S13304" s="4">
        <v>6.2</v>
      </c>
      <c r="T13304" t="s">
        <v>118</v>
      </c>
    </row>
    <row r="13305" spans="1:20" x14ac:dyDescent="0.35">
      <c r="A13305" t="s">
        <v>25654</v>
      </c>
      <c r="B13305" s="5" t="s">
        <v>145</v>
      </c>
      <c r="C13305" s="6">
        <v>94694</v>
      </c>
      <c r="D13305" t="s">
        <v>22</v>
      </c>
      <c r="E13305">
        <v>94694</v>
      </c>
      <c r="F13305" s="5" t="s">
        <v>58</v>
      </c>
      <c r="G13305" s="5" t="s">
        <v>42</v>
      </c>
      <c r="H13305" s="5" t="s">
        <v>68</v>
      </c>
      <c r="I13305" t="s">
        <v>26</v>
      </c>
      <c r="J13305" t="s">
        <v>768</v>
      </c>
      <c r="K13305">
        <v>0</v>
      </c>
      <c r="L13305" s="5" t="s">
        <v>25655</v>
      </c>
      <c r="M13305" s="5" t="s">
        <v>28</v>
      </c>
      <c r="N13305">
        <v>1</v>
      </c>
      <c r="O13305" t="s">
        <v>78</v>
      </c>
      <c r="P13305" s="1">
        <v>45341</v>
      </c>
      <c r="Q13305" s="1">
        <v>45414</v>
      </c>
      <c r="R13305">
        <v>1701</v>
      </c>
      <c r="S13305" s="4">
        <v>8.5</v>
      </c>
      <c r="T13305" t="s">
        <v>30</v>
      </c>
    </row>
    <row r="13306" spans="1:20" x14ac:dyDescent="0.35">
      <c r="A13306" t="s">
        <v>25656</v>
      </c>
      <c r="B13306" s="5" t="s">
        <v>217</v>
      </c>
      <c r="C13306" s="6">
        <v>69183</v>
      </c>
      <c r="D13306" t="s">
        <v>81</v>
      </c>
      <c r="E13306">
        <v>93397</v>
      </c>
      <c r="F13306" s="5" t="s">
        <v>58</v>
      </c>
      <c r="G13306" s="5" t="s">
        <v>24</v>
      </c>
      <c r="H13306" s="5" t="s">
        <v>82</v>
      </c>
      <c r="I13306" t="s">
        <v>26</v>
      </c>
      <c r="J13306" t="s">
        <v>34</v>
      </c>
      <c r="K13306">
        <v>50</v>
      </c>
      <c r="L13306" s="5" t="s">
        <v>9601</v>
      </c>
      <c r="M13306" s="5" t="s">
        <v>70</v>
      </c>
      <c r="N13306">
        <v>0</v>
      </c>
      <c r="O13306" t="s">
        <v>62</v>
      </c>
      <c r="P13306" s="1">
        <v>45529</v>
      </c>
      <c r="Q13306" s="1">
        <v>45599</v>
      </c>
      <c r="R13306">
        <v>657</v>
      </c>
      <c r="S13306" s="4">
        <v>7.3</v>
      </c>
      <c r="T13306" t="s">
        <v>79</v>
      </c>
    </row>
    <row r="13307" spans="1:20" x14ac:dyDescent="0.35">
      <c r="A13307" t="s">
        <v>25657</v>
      </c>
      <c r="B13307" s="5" t="s">
        <v>28801</v>
      </c>
      <c r="C13307" s="6">
        <v>101698</v>
      </c>
      <c r="D13307" t="s">
        <v>41</v>
      </c>
      <c r="E13307">
        <v>86443</v>
      </c>
      <c r="F13307" s="5" t="s">
        <v>66</v>
      </c>
      <c r="G13307" s="5" t="s">
        <v>59</v>
      </c>
      <c r="H13307" s="5" t="s">
        <v>151</v>
      </c>
      <c r="I13307" t="s">
        <v>26</v>
      </c>
      <c r="J13307" t="s">
        <v>157</v>
      </c>
      <c r="K13307">
        <v>100</v>
      </c>
      <c r="L13307" s="5" t="s">
        <v>25658</v>
      </c>
      <c r="M13307" s="5" t="s">
        <v>70</v>
      </c>
      <c r="N13307">
        <v>6</v>
      </c>
      <c r="O13307" t="s">
        <v>141</v>
      </c>
      <c r="P13307" s="1">
        <v>45427</v>
      </c>
      <c r="Q13307" s="1">
        <v>45463</v>
      </c>
      <c r="R13307">
        <v>976</v>
      </c>
      <c r="S13307" s="4">
        <v>7.9</v>
      </c>
      <c r="T13307" t="s">
        <v>47</v>
      </c>
    </row>
    <row r="13308" spans="1:20" x14ac:dyDescent="0.35">
      <c r="A13308" t="s">
        <v>25659</v>
      </c>
      <c r="B13308" s="5" t="s">
        <v>32</v>
      </c>
      <c r="C13308" s="6">
        <v>131365</v>
      </c>
      <c r="D13308" t="s">
        <v>22</v>
      </c>
      <c r="E13308">
        <v>131365</v>
      </c>
      <c r="F13308" s="5" t="s">
        <v>66</v>
      </c>
      <c r="G13308" s="5" t="s">
        <v>51</v>
      </c>
      <c r="H13308" s="5" t="s">
        <v>191</v>
      </c>
      <c r="I13308" t="s">
        <v>26</v>
      </c>
      <c r="J13308" t="s">
        <v>191</v>
      </c>
      <c r="K13308">
        <v>50</v>
      </c>
      <c r="L13308" s="5" t="s">
        <v>25660</v>
      </c>
      <c r="M13308" s="5" t="s">
        <v>54</v>
      </c>
      <c r="N13308">
        <v>7</v>
      </c>
      <c r="O13308" t="s">
        <v>78</v>
      </c>
      <c r="P13308" s="1">
        <v>45336</v>
      </c>
      <c r="Q13308" s="1">
        <v>45397</v>
      </c>
      <c r="R13308">
        <v>1663</v>
      </c>
      <c r="S13308" s="4">
        <v>6.3</v>
      </c>
      <c r="T13308" t="s">
        <v>47</v>
      </c>
    </row>
    <row r="13309" spans="1:20" x14ac:dyDescent="0.35">
      <c r="A13309" t="s">
        <v>25661</v>
      </c>
      <c r="B13309" s="5" t="s">
        <v>73</v>
      </c>
      <c r="C13309" s="6">
        <v>130237</v>
      </c>
      <c r="D13309" t="s">
        <v>92</v>
      </c>
      <c r="E13309">
        <v>97678</v>
      </c>
      <c r="F13309" s="5" t="s">
        <v>66</v>
      </c>
      <c r="G13309" s="5" t="s">
        <v>24</v>
      </c>
      <c r="H13309" s="5" t="s">
        <v>93</v>
      </c>
      <c r="I13309" t="s">
        <v>44</v>
      </c>
      <c r="J13309" t="s">
        <v>93</v>
      </c>
      <c r="K13309">
        <v>50</v>
      </c>
      <c r="L13309" s="5" t="s">
        <v>25662</v>
      </c>
      <c r="M13309" s="5" t="s">
        <v>54</v>
      </c>
      <c r="N13309">
        <v>8</v>
      </c>
      <c r="O13309" t="s">
        <v>62</v>
      </c>
      <c r="P13309" s="1">
        <v>45305</v>
      </c>
      <c r="Q13309" s="1">
        <v>45366</v>
      </c>
      <c r="R13309">
        <v>1184</v>
      </c>
      <c r="S13309" s="4">
        <v>10</v>
      </c>
      <c r="T13309" t="s">
        <v>30</v>
      </c>
    </row>
    <row r="13310" spans="1:20" x14ac:dyDescent="0.35">
      <c r="A13310" t="s">
        <v>25663</v>
      </c>
      <c r="B13310" s="5" t="s">
        <v>28802</v>
      </c>
      <c r="C13310" s="6">
        <v>171976</v>
      </c>
      <c r="D13310" t="s">
        <v>22</v>
      </c>
      <c r="E13310">
        <v>171976</v>
      </c>
      <c r="F13310" s="5" t="s">
        <v>66</v>
      </c>
      <c r="G13310" s="5" t="s">
        <v>59</v>
      </c>
      <c r="H13310" s="5" t="s">
        <v>129</v>
      </c>
      <c r="I13310" t="s">
        <v>35</v>
      </c>
      <c r="J13310" t="s">
        <v>129</v>
      </c>
      <c r="K13310">
        <v>100</v>
      </c>
      <c r="L13310" s="5" t="s">
        <v>10423</v>
      </c>
      <c r="M13310" s="5" t="s">
        <v>28</v>
      </c>
      <c r="N13310">
        <v>6</v>
      </c>
      <c r="O13310" t="s">
        <v>135</v>
      </c>
      <c r="P13310" s="1">
        <v>45405</v>
      </c>
      <c r="Q13310" s="1">
        <v>45438</v>
      </c>
      <c r="R13310">
        <v>811</v>
      </c>
      <c r="S13310" s="4">
        <v>6.3</v>
      </c>
      <c r="T13310" t="s">
        <v>47</v>
      </c>
    </row>
    <row r="13311" spans="1:20" x14ac:dyDescent="0.35">
      <c r="A13311" t="s">
        <v>25664</v>
      </c>
      <c r="B13311" s="5" t="s">
        <v>28799</v>
      </c>
      <c r="C13311" s="6">
        <v>219348</v>
      </c>
      <c r="D13311" t="s">
        <v>22</v>
      </c>
      <c r="E13311">
        <v>219348</v>
      </c>
      <c r="F13311" s="5" t="s">
        <v>23</v>
      </c>
      <c r="G13311" s="5" t="s">
        <v>59</v>
      </c>
      <c r="H13311" s="5" t="s">
        <v>97</v>
      </c>
      <c r="I13311" t="s">
        <v>35</v>
      </c>
      <c r="J13311" t="s">
        <v>97</v>
      </c>
      <c r="K13311">
        <v>50</v>
      </c>
      <c r="L13311" s="5" t="s">
        <v>25665</v>
      </c>
      <c r="M13311" s="5" t="s">
        <v>28</v>
      </c>
      <c r="N13311">
        <v>18</v>
      </c>
      <c r="O13311" t="s">
        <v>107</v>
      </c>
      <c r="P13311" s="1">
        <v>45350</v>
      </c>
      <c r="Q13311" s="1">
        <v>45410</v>
      </c>
      <c r="R13311">
        <v>629</v>
      </c>
      <c r="S13311" s="4">
        <v>5.6</v>
      </c>
      <c r="T13311" t="s">
        <v>108</v>
      </c>
    </row>
    <row r="13312" spans="1:20" x14ac:dyDescent="0.35">
      <c r="A13312" t="s">
        <v>25666</v>
      </c>
      <c r="B13312" s="5" t="s">
        <v>28802</v>
      </c>
      <c r="C13312" s="6">
        <v>215507</v>
      </c>
      <c r="D13312" t="s">
        <v>22</v>
      </c>
      <c r="E13312">
        <v>215507</v>
      </c>
      <c r="F13312" s="5" t="s">
        <v>23</v>
      </c>
      <c r="G13312" s="5" t="s">
        <v>51</v>
      </c>
      <c r="H13312" s="5" t="s">
        <v>191</v>
      </c>
      <c r="I13312" t="s">
        <v>26</v>
      </c>
      <c r="J13312" t="s">
        <v>191</v>
      </c>
      <c r="K13312">
        <v>100</v>
      </c>
      <c r="L13312" s="5" t="s">
        <v>25667</v>
      </c>
      <c r="M13312" s="5" t="s">
        <v>54</v>
      </c>
      <c r="N13312">
        <v>19</v>
      </c>
      <c r="O13312" t="s">
        <v>131</v>
      </c>
      <c r="P13312" s="1">
        <v>45483</v>
      </c>
      <c r="Q13312" s="1">
        <v>45511</v>
      </c>
      <c r="R13312">
        <v>2042</v>
      </c>
      <c r="S13312" s="4">
        <v>7.6</v>
      </c>
      <c r="T13312" t="s">
        <v>277</v>
      </c>
    </row>
    <row r="13313" spans="1:20" x14ac:dyDescent="0.35">
      <c r="A13313" t="s">
        <v>25668</v>
      </c>
      <c r="B13313" s="5" t="s">
        <v>174</v>
      </c>
      <c r="C13313" s="6">
        <v>168512</v>
      </c>
      <c r="D13313" t="s">
        <v>22</v>
      </c>
      <c r="E13313">
        <v>168512</v>
      </c>
      <c r="F13313" s="5" t="s">
        <v>66</v>
      </c>
      <c r="G13313" s="5" t="s">
        <v>51</v>
      </c>
      <c r="H13313" s="5" t="s">
        <v>25</v>
      </c>
      <c r="I13313" t="s">
        <v>35</v>
      </c>
      <c r="J13313" t="s">
        <v>75</v>
      </c>
      <c r="K13313">
        <v>100</v>
      </c>
      <c r="L13313" s="5" t="s">
        <v>14529</v>
      </c>
      <c r="M13313" s="5" t="s">
        <v>54</v>
      </c>
      <c r="N13313">
        <v>7</v>
      </c>
      <c r="O13313" t="s">
        <v>29</v>
      </c>
      <c r="P13313" s="1">
        <v>45405</v>
      </c>
      <c r="Q13313" s="1">
        <v>45472</v>
      </c>
      <c r="R13313">
        <v>1881</v>
      </c>
      <c r="S13313" s="4">
        <v>9.1</v>
      </c>
      <c r="T13313" t="s">
        <v>243</v>
      </c>
    </row>
    <row r="13314" spans="1:20" x14ac:dyDescent="0.35">
      <c r="A13314" t="s">
        <v>25669</v>
      </c>
      <c r="B13314" s="5" t="s">
        <v>28802</v>
      </c>
      <c r="C13314" s="6">
        <v>121328</v>
      </c>
      <c r="D13314" t="s">
        <v>33</v>
      </c>
      <c r="E13314">
        <v>13346080</v>
      </c>
      <c r="F13314" s="5" t="s">
        <v>66</v>
      </c>
      <c r="G13314" s="5" t="s">
        <v>51</v>
      </c>
      <c r="H13314" s="5" t="s">
        <v>34</v>
      </c>
      <c r="I13314" t="s">
        <v>44</v>
      </c>
      <c r="J13314" t="s">
        <v>34</v>
      </c>
      <c r="K13314">
        <v>0</v>
      </c>
      <c r="L13314" s="5" t="s">
        <v>25670</v>
      </c>
      <c r="M13314" s="5" t="s">
        <v>70</v>
      </c>
      <c r="N13314">
        <v>8</v>
      </c>
      <c r="O13314" t="s">
        <v>141</v>
      </c>
      <c r="P13314" s="1">
        <v>45400</v>
      </c>
      <c r="Q13314" s="1">
        <v>45433</v>
      </c>
      <c r="R13314">
        <v>733</v>
      </c>
      <c r="S13314" s="4">
        <v>7.3</v>
      </c>
      <c r="T13314" t="s">
        <v>103</v>
      </c>
    </row>
    <row r="13315" spans="1:20" x14ac:dyDescent="0.35">
      <c r="A13315" t="s">
        <v>25671</v>
      </c>
      <c r="B13315" s="5" t="s">
        <v>28801</v>
      </c>
      <c r="C13315" s="6">
        <v>289498</v>
      </c>
      <c r="D13315" t="s">
        <v>22</v>
      </c>
      <c r="E13315">
        <v>289498</v>
      </c>
      <c r="F13315" s="5" t="s">
        <v>23</v>
      </c>
      <c r="G13315" s="5" t="s">
        <v>24</v>
      </c>
      <c r="H13315" s="5" t="s">
        <v>97</v>
      </c>
      <c r="I13315" t="s">
        <v>26</v>
      </c>
      <c r="J13315" t="s">
        <v>97</v>
      </c>
      <c r="K13315">
        <v>0</v>
      </c>
      <c r="L13315" s="5" t="s">
        <v>25672</v>
      </c>
      <c r="M13315" s="5" t="s">
        <v>28</v>
      </c>
      <c r="N13315">
        <v>10</v>
      </c>
      <c r="O13315" t="s">
        <v>112</v>
      </c>
      <c r="P13315" s="1">
        <v>45649</v>
      </c>
      <c r="Q13315" s="1">
        <v>45672</v>
      </c>
      <c r="R13315">
        <v>670</v>
      </c>
      <c r="S13315" s="4">
        <v>9.1</v>
      </c>
      <c r="T13315" t="s">
        <v>277</v>
      </c>
    </row>
    <row r="13316" spans="1:20" x14ac:dyDescent="0.35">
      <c r="A13316" t="s">
        <v>25673</v>
      </c>
      <c r="B13316" s="5" t="s">
        <v>28802</v>
      </c>
      <c r="C13316" s="6">
        <v>109391</v>
      </c>
      <c r="D13316" t="s">
        <v>81</v>
      </c>
      <c r="E13316">
        <v>147678</v>
      </c>
      <c r="F13316" s="5" t="s">
        <v>66</v>
      </c>
      <c r="G13316" s="5" t="s">
        <v>42</v>
      </c>
      <c r="H13316" s="5" t="s">
        <v>82</v>
      </c>
      <c r="I13316" t="s">
        <v>44</v>
      </c>
      <c r="J13316" t="s">
        <v>82</v>
      </c>
      <c r="K13316">
        <v>50</v>
      </c>
      <c r="L13316" s="5" t="s">
        <v>25674</v>
      </c>
      <c r="M13316" s="5" t="s">
        <v>37</v>
      </c>
      <c r="N13316">
        <v>5</v>
      </c>
      <c r="O13316" t="s">
        <v>71</v>
      </c>
      <c r="P13316" s="1">
        <v>45482</v>
      </c>
      <c r="Q13316" s="1">
        <v>45539</v>
      </c>
      <c r="R13316">
        <v>571</v>
      </c>
      <c r="S13316" s="4">
        <v>8.6999999999999993</v>
      </c>
      <c r="T13316" t="s">
        <v>136</v>
      </c>
    </row>
    <row r="13317" spans="1:20" x14ac:dyDescent="0.35">
      <c r="A13317" t="s">
        <v>25675</v>
      </c>
      <c r="B13317" s="5" t="s">
        <v>32</v>
      </c>
      <c r="C13317" s="6">
        <v>92796</v>
      </c>
      <c r="D13317" t="s">
        <v>22</v>
      </c>
      <c r="E13317">
        <v>92796</v>
      </c>
      <c r="F13317" s="5" t="s">
        <v>50</v>
      </c>
      <c r="G13317" s="5" t="s">
        <v>24</v>
      </c>
      <c r="H13317" s="5" t="s">
        <v>165</v>
      </c>
      <c r="I13317" t="s">
        <v>35</v>
      </c>
      <c r="J13317" t="s">
        <v>165</v>
      </c>
      <c r="K13317">
        <v>100</v>
      </c>
      <c r="L13317" s="5" t="s">
        <v>25676</v>
      </c>
      <c r="M13317" s="5" t="s">
        <v>28</v>
      </c>
      <c r="N13317">
        <v>4</v>
      </c>
      <c r="O13317" t="s">
        <v>107</v>
      </c>
      <c r="P13317" s="1">
        <v>45337</v>
      </c>
      <c r="Q13317" s="1">
        <v>45396</v>
      </c>
      <c r="R13317">
        <v>1608</v>
      </c>
      <c r="S13317" s="4">
        <v>9.6</v>
      </c>
      <c r="T13317" t="s">
        <v>153</v>
      </c>
    </row>
    <row r="13318" spans="1:20" x14ac:dyDescent="0.35">
      <c r="A13318" t="s">
        <v>25677</v>
      </c>
      <c r="B13318" s="5" t="s">
        <v>49</v>
      </c>
      <c r="C13318" s="6">
        <v>254375</v>
      </c>
      <c r="D13318" t="s">
        <v>65</v>
      </c>
      <c r="E13318">
        <v>330688</v>
      </c>
      <c r="F13318" s="5" t="s">
        <v>23</v>
      </c>
      <c r="G13318" s="5" t="s">
        <v>59</v>
      </c>
      <c r="H13318" s="5" t="s">
        <v>67</v>
      </c>
      <c r="I13318" t="s">
        <v>26</v>
      </c>
      <c r="J13318" t="s">
        <v>67</v>
      </c>
      <c r="K13318">
        <v>0</v>
      </c>
      <c r="L13318" s="5" t="s">
        <v>25678</v>
      </c>
      <c r="M13318" s="5" t="s">
        <v>28</v>
      </c>
      <c r="N13318">
        <v>19</v>
      </c>
      <c r="O13318" t="s">
        <v>131</v>
      </c>
      <c r="P13318" s="1">
        <v>45420</v>
      </c>
      <c r="Q13318" s="1">
        <v>45441</v>
      </c>
      <c r="R13318">
        <v>1024</v>
      </c>
      <c r="S13318" s="4">
        <v>6.5</v>
      </c>
      <c r="T13318" t="s">
        <v>210</v>
      </c>
    </row>
    <row r="13319" spans="1:20" x14ac:dyDescent="0.35">
      <c r="A13319" t="s">
        <v>25679</v>
      </c>
      <c r="B13319" s="5" t="s">
        <v>28800</v>
      </c>
      <c r="C13319" s="6">
        <v>64737</v>
      </c>
      <c r="D13319" t="s">
        <v>74</v>
      </c>
      <c r="E13319">
        <v>80921</v>
      </c>
      <c r="F13319" s="5" t="s">
        <v>50</v>
      </c>
      <c r="G13319" s="5" t="s">
        <v>51</v>
      </c>
      <c r="H13319" s="5" t="s">
        <v>75</v>
      </c>
      <c r="I13319" t="s">
        <v>44</v>
      </c>
      <c r="J13319" t="s">
        <v>75</v>
      </c>
      <c r="K13319">
        <v>0</v>
      </c>
      <c r="L13319" s="5" t="s">
        <v>25680</v>
      </c>
      <c r="M13319" s="5" t="s">
        <v>37</v>
      </c>
      <c r="N13319">
        <v>2</v>
      </c>
      <c r="O13319" t="s">
        <v>78</v>
      </c>
      <c r="P13319" s="1">
        <v>45322</v>
      </c>
      <c r="Q13319" s="1">
        <v>45387</v>
      </c>
      <c r="R13319">
        <v>1165</v>
      </c>
      <c r="S13319" s="4">
        <v>6.2</v>
      </c>
      <c r="T13319" t="s">
        <v>153</v>
      </c>
    </row>
    <row r="13320" spans="1:20" x14ac:dyDescent="0.35">
      <c r="A13320" t="s">
        <v>25681</v>
      </c>
      <c r="B13320" s="5" t="s">
        <v>57</v>
      </c>
      <c r="C13320" s="6">
        <v>101753</v>
      </c>
      <c r="D13320" t="s">
        <v>41</v>
      </c>
      <c r="E13320">
        <v>86490</v>
      </c>
      <c r="F13320" s="5" t="s">
        <v>66</v>
      </c>
      <c r="G13320" s="5" t="s">
        <v>24</v>
      </c>
      <c r="H13320" s="5" t="s">
        <v>126</v>
      </c>
      <c r="I13320" t="s">
        <v>44</v>
      </c>
      <c r="J13320" t="s">
        <v>126</v>
      </c>
      <c r="K13320">
        <v>50</v>
      </c>
      <c r="L13320" s="5" t="s">
        <v>25682</v>
      </c>
      <c r="M13320" s="5" t="s">
        <v>54</v>
      </c>
      <c r="N13320">
        <v>9</v>
      </c>
      <c r="O13320" t="s">
        <v>141</v>
      </c>
      <c r="P13320" s="1">
        <v>45754</v>
      </c>
      <c r="Q13320" s="1">
        <v>45784</v>
      </c>
      <c r="R13320">
        <v>1334</v>
      </c>
      <c r="S13320" s="4">
        <v>7.5</v>
      </c>
      <c r="T13320" t="s">
        <v>118</v>
      </c>
    </row>
    <row r="13321" spans="1:20" x14ac:dyDescent="0.35">
      <c r="A13321" t="s">
        <v>25683</v>
      </c>
      <c r="B13321" s="5" t="s">
        <v>179</v>
      </c>
      <c r="C13321" s="6">
        <v>208375</v>
      </c>
      <c r="D13321" t="s">
        <v>41</v>
      </c>
      <c r="E13321">
        <v>177119</v>
      </c>
      <c r="F13321" s="5" t="s">
        <v>23</v>
      </c>
      <c r="G13321" s="5" t="s">
        <v>59</v>
      </c>
      <c r="H13321" s="5" t="s">
        <v>126</v>
      </c>
      <c r="I13321" t="s">
        <v>26</v>
      </c>
      <c r="J13321" t="s">
        <v>126</v>
      </c>
      <c r="K13321">
        <v>100</v>
      </c>
      <c r="L13321" s="5" t="s">
        <v>25684</v>
      </c>
      <c r="M13321" s="5" t="s">
        <v>37</v>
      </c>
      <c r="N13321">
        <v>11</v>
      </c>
      <c r="O13321" t="s">
        <v>131</v>
      </c>
      <c r="P13321" s="1">
        <v>45768</v>
      </c>
      <c r="Q13321" s="1">
        <v>45832</v>
      </c>
      <c r="R13321">
        <v>977</v>
      </c>
      <c r="S13321" s="4">
        <v>9.1</v>
      </c>
      <c r="T13321" t="s">
        <v>47</v>
      </c>
    </row>
    <row r="13322" spans="1:20" x14ac:dyDescent="0.35">
      <c r="A13322" t="s">
        <v>25685</v>
      </c>
      <c r="B13322" s="5" t="s">
        <v>179</v>
      </c>
      <c r="C13322" s="6">
        <v>127596</v>
      </c>
      <c r="D13322" t="s">
        <v>81</v>
      </c>
      <c r="E13322">
        <v>172255</v>
      </c>
      <c r="F13322" s="5" t="s">
        <v>66</v>
      </c>
      <c r="G13322" s="5" t="s">
        <v>51</v>
      </c>
      <c r="H13322" s="5" t="s">
        <v>82</v>
      </c>
      <c r="I13322" t="s">
        <v>44</v>
      </c>
      <c r="J13322" t="s">
        <v>126</v>
      </c>
      <c r="K13322">
        <v>50</v>
      </c>
      <c r="L13322" s="5" t="s">
        <v>25686</v>
      </c>
      <c r="M13322" s="5" t="s">
        <v>70</v>
      </c>
      <c r="N13322">
        <v>6</v>
      </c>
      <c r="O13322" t="s">
        <v>112</v>
      </c>
      <c r="P13322" s="1">
        <v>45536</v>
      </c>
      <c r="Q13322" s="1">
        <v>45598</v>
      </c>
      <c r="R13322">
        <v>2402</v>
      </c>
      <c r="S13322" s="4">
        <v>6.6</v>
      </c>
      <c r="T13322" t="s">
        <v>277</v>
      </c>
    </row>
    <row r="13323" spans="1:20" x14ac:dyDescent="0.35">
      <c r="A13323" t="s">
        <v>25687</v>
      </c>
      <c r="B13323" s="5" t="s">
        <v>174</v>
      </c>
      <c r="C13323" s="6">
        <v>231910</v>
      </c>
      <c r="D13323" t="s">
        <v>41</v>
      </c>
      <c r="E13323">
        <v>197124</v>
      </c>
      <c r="F13323" s="5" t="s">
        <v>23</v>
      </c>
      <c r="G13323" s="5" t="s">
        <v>51</v>
      </c>
      <c r="H13323" s="5" t="s">
        <v>60</v>
      </c>
      <c r="I13323" t="s">
        <v>35</v>
      </c>
      <c r="J13323" t="s">
        <v>60</v>
      </c>
      <c r="K13323">
        <v>50</v>
      </c>
      <c r="L13323" s="5" t="s">
        <v>25688</v>
      </c>
      <c r="M13323" s="5" t="s">
        <v>28</v>
      </c>
      <c r="N13323">
        <v>12</v>
      </c>
      <c r="O13323" t="s">
        <v>46</v>
      </c>
      <c r="P13323" s="1">
        <v>45564</v>
      </c>
      <c r="Q13323" s="1">
        <v>45611</v>
      </c>
      <c r="R13323">
        <v>1309</v>
      </c>
      <c r="S13323" s="4">
        <v>9.4</v>
      </c>
      <c r="T13323" t="s">
        <v>136</v>
      </c>
    </row>
    <row r="13324" spans="1:20" x14ac:dyDescent="0.35">
      <c r="A13324" t="s">
        <v>25689</v>
      </c>
      <c r="B13324" s="5" t="s">
        <v>145</v>
      </c>
      <c r="C13324" s="6">
        <v>40030</v>
      </c>
      <c r="D13324" t="s">
        <v>22</v>
      </c>
      <c r="E13324">
        <v>40030</v>
      </c>
      <c r="F13324" s="5" t="s">
        <v>66</v>
      </c>
      <c r="G13324" s="5" t="s">
        <v>51</v>
      </c>
      <c r="H13324" s="5" t="s">
        <v>116</v>
      </c>
      <c r="I13324" t="s">
        <v>26</v>
      </c>
      <c r="J13324" t="s">
        <v>116</v>
      </c>
      <c r="K13324">
        <v>0</v>
      </c>
      <c r="L13324" s="5" t="s">
        <v>25690</v>
      </c>
      <c r="M13324" s="5" t="s">
        <v>37</v>
      </c>
      <c r="N13324">
        <v>5</v>
      </c>
      <c r="O13324" t="s">
        <v>29</v>
      </c>
      <c r="P13324" s="1">
        <v>45604</v>
      </c>
      <c r="Q13324" s="1">
        <v>45628</v>
      </c>
      <c r="R13324">
        <v>1632</v>
      </c>
      <c r="S13324" s="4">
        <v>5.6</v>
      </c>
      <c r="T13324" t="s">
        <v>38</v>
      </c>
    </row>
    <row r="13325" spans="1:20" x14ac:dyDescent="0.35">
      <c r="A13325" t="s">
        <v>25691</v>
      </c>
      <c r="B13325" s="5" t="s">
        <v>28802</v>
      </c>
      <c r="C13325" s="6">
        <v>108886</v>
      </c>
      <c r="D13325" t="s">
        <v>22</v>
      </c>
      <c r="E13325">
        <v>108886</v>
      </c>
      <c r="F13325" s="5" t="s">
        <v>23</v>
      </c>
      <c r="G13325" s="5" t="s">
        <v>59</v>
      </c>
      <c r="H13325" s="5" t="s">
        <v>157</v>
      </c>
      <c r="I13325" t="s">
        <v>35</v>
      </c>
      <c r="J13325" t="s">
        <v>157</v>
      </c>
      <c r="K13325">
        <v>100</v>
      </c>
      <c r="L13325" s="5" t="s">
        <v>25692</v>
      </c>
      <c r="M13325" s="5" t="s">
        <v>70</v>
      </c>
      <c r="N13325">
        <v>11</v>
      </c>
      <c r="O13325" t="s">
        <v>71</v>
      </c>
      <c r="P13325" s="1">
        <v>45373</v>
      </c>
      <c r="Q13325" s="1">
        <v>45409</v>
      </c>
      <c r="R13325">
        <v>1355</v>
      </c>
      <c r="S13325" s="4">
        <v>6</v>
      </c>
      <c r="T13325" t="s">
        <v>95</v>
      </c>
    </row>
    <row r="13326" spans="1:20" x14ac:dyDescent="0.35">
      <c r="A13326" t="s">
        <v>25693</v>
      </c>
      <c r="B13326" s="5" t="s">
        <v>21</v>
      </c>
      <c r="C13326" s="6">
        <v>25902</v>
      </c>
      <c r="D13326" t="s">
        <v>22</v>
      </c>
      <c r="E13326">
        <v>25902</v>
      </c>
      <c r="F13326" s="5" t="s">
        <v>58</v>
      </c>
      <c r="G13326" s="5" t="s">
        <v>24</v>
      </c>
      <c r="H13326" s="5" t="s">
        <v>157</v>
      </c>
      <c r="I13326" t="s">
        <v>26</v>
      </c>
      <c r="J13326" t="s">
        <v>768</v>
      </c>
      <c r="K13326">
        <v>50</v>
      </c>
      <c r="L13326" s="5" t="s">
        <v>20511</v>
      </c>
      <c r="M13326" s="5" t="s">
        <v>37</v>
      </c>
      <c r="N13326">
        <v>0</v>
      </c>
      <c r="O13326" t="s">
        <v>71</v>
      </c>
      <c r="P13326" s="1">
        <v>45629</v>
      </c>
      <c r="Q13326" s="1">
        <v>45669</v>
      </c>
      <c r="R13326">
        <v>1563</v>
      </c>
      <c r="S13326" s="4">
        <v>6</v>
      </c>
      <c r="T13326" t="s">
        <v>243</v>
      </c>
    </row>
    <row r="13327" spans="1:20" x14ac:dyDescent="0.35">
      <c r="A13327" t="s">
        <v>25694</v>
      </c>
      <c r="B13327" s="5" t="s">
        <v>28802</v>
      </c>
      <c r="C13327" s="6">
        <v>86757</v>
      </c>
      <c r="D13327" t="s">
        <v>81</v>
      </c>
      <c r="E13327">
        <v>117122</v>
      </c>
      <c r="F13327" s="5" t="s">
        <v>50</v>
      </c>
      <c r="G13327" s="5" t="s">
        <v>42</v>
      </c>
      <c r="H13327" s="5" t="s">
        <v>82</v>
      </c>
      <c r="I13327" t="s">
        <v>35</v>
      </c>
      <c r="J13327" t="s">
        <v>82</v>
      </c>
      <c r="K13327">
        <v>100</v>
      </c>
      <c r="L13327" s="5" t="s">
        <v>25695</v>
      </c>
      <c r="M13327" s="5" t="s">
        <v>37</v>
      </c>
      <c r="N13327">
        <v>3</v>
      </c>
      <c r="O13327" t="s">
        <v>167</v>
      </c>
      <c r="P13327" s="1">
        <v>45672</v>
      </c>
      <c r="Q13327" s="1">
        <v>45720</v>
      </c>
      <c r="R13327">
        <v>1437</v>
      </c>
      <c r="S13327" s="4">
        <v>7</v>
      </c>
      <c r="T13327" t="s">
        <v>210</v>
      </c>
    </row>
    <row r="13328" spans="1:20" x14ac:dyDescent="0.35">
      <c r="A13328" t="s">
        <v>25696</v>
      </c>
      <c r="B13328" s="5" t="s">
        <v>174</v>
      </c>
      <c r="C13328" s="6">
        <v>38963</v>
      </c>
      <c r="D13328" t="s">
        <v>22</v>
      </c>
      <c r="E13328">
        <v>38963</v>
      </c>
      <c r="F13328" s="5" t="s">
        <v>50</v>
      </c>
      <c r="G13328" s="5" t="s">
        <v>59</v>
      </c>
      <c r="H13328" s="5" t="s">
        <v>157</v>
      </c>
      <c r="I13328" t="s">
        <v>26</v>
      </c>
      <c r="J13328" t="s">
        <v>157</v>
      </c>
      <c r="K13328">
        <v>0</v>
      </c>
      <c r="L13328" s="5" t="s">
        <v>25697</v>
      </c>
      <c r="M13328" s="5" t="s">
        <v>28</v>
      </c>
      <c r="N13328">
        <v>3</v>
      </c>
      <c r="O13328" t="s">
        <v>46</v>
      </c>
      <c r="P13328" s="1">
        <v>45613</v>
      </c>
      <c r="Q13328" s="1">
        <v>45628</v>
      </c>
      <c r="R13328">
        <v>1495</v>
      </c>
      <c r="S13328" s="4">
        <v>6.7</v>
      </c>
      <c r="T13328" t="s">
        <v>103</v>
      </c>
    </row>
    <row r="13329" spans="1:20" x14ac:dyDescent="0.35">
      <c r="A13329" t="s">
        <v>25698</v>
      </c>
      <c r="B13329" s="5" t="s">
        <v>28802</v>
      </c>
      <c r="C13329" s="6">
        <v>308292</v>
      </c>
      <c r="D13329" t="s">
        <v>120</v>
      </c>
      <c r="E13329">
        <v>277463</v>
      </c>
      <c r="F13329" s="5" t="s">
        <v>23</v>
      </c>
      <c r="G13329" s="5" t="s">
        <v>51</v>
      </c>
      <c r="H13329" s="5" t="s">
        <v>121</v>
      </c>
      <c r="I13329" t="s">
        <v>35</v>
      </c>
      <c r="J13329" t="s">
        <v>121</v>
      </c>
      <c r="K13329">
        <v>100</v>
      </c>
      <c r="L13329" s="5" t="s">
        <v>25699</v>
      </c>
      <c r="M13329" s="5" t="s">
        <v>54</v>
      </c>
      <c r="N13329">
        <v>11</v>
      </c>
      <c r="O13329" t="s">
        <v>131</v>
      </c>
      <c r="P13329" s="1">
        <v>45450</v>
      </c>
      <c r="Q13329" s="1">
        <v>45477</v>
      </c>
      <c r="R13329">
        <v>1113</v>
      </c>
      <c r="S13329" s="4">
        <v>7.9</v>
      </c>
      <c r="T13329" t="s">
        <v>95</v>
      </c>
    </row>
    <row r="13330" spans="1:20" x14ac:dyDescent="0.35">
      <c r="A13330" t="s">
        <v>25700</v>
      </c>
      <c r="B13330" s="5" t="s">
        <v>28801</v>
      </c>
      <c r="C13330" s="6">
        <v>194259</v>
      </c>
      <c r="D13330" t="s">
        <v>120</v>
      </c>
      <c r="E13330">
        <v>174833</v>
      </c>
      <c r="F13330" s="5" t="s">
        <v>66</v>
      </c>
      <c r="G13330" s="5" t="s">
        <v>51</v>
      </c>
      <c r="H13330" s="5" t="s">
        <v>121</v>
      </c>
      <c r="I13330" t="s">
        <v>35</v>
      </c>
      <c r="J13330" t="s">
        <v>915</v>
      </c>
      <c r="K13330">
        <v>50</v>
      </c>
      <c r="L13330" s="5" t="s">
        <v>25701</v>
      </c>
      <c r="M13330" s="5" t="s">
        <v>28</v>
      </c>
      <c r="N13330">
        <v>7</v>
      </c>
      <c r="O13330" t="s">
        <v>78</v>
      </c>
      <c r="P13330" s="1">
        <v>45454</v>
      </c>
      <c r="Q13330" s="1">
        <v>45503</v>
      </c>
      <c r="R13330">
        <v>2266</v>
      </c>
      <c r="S13330" s="4">
        <v>7.6</v>
      </c>
      <c r="T13330" t="s">
        <v>243</v>
      </c>
    </row>
    <row r="13331" spans="1:20" x14ac:dyDescent="0.35">
      <c r="A13331" t="s">
        <v>25702</v>
      </c>
      <c r="B13331" s="5" t="s">
        <v>28800</v>
      </c>
      <c r="C13331" s="6">
        <v>90499</v>
      </c>
      <c r="D13331" t="s">
        <v>81</v>
      </c>
      <c r="E13331">
        <v>122174</v>
      </c>
      <c r="F13331" s="5" t="s">
        <v>58</v>
      </c>
      <c r="G13331" s="5" t="s">
        <v>42</v>
      </c>
      <c r="H13331" s="5" t="s">
        <v>82</v>
      </c>
      <c r="I13331" t="s">
        <v>35</v>
      </c>
      <c r="J13331" t="s">
        <v>423</v>
      </c>
      <c r="K13331">
        <v>100</v>
      </c>
      <c r="L13331" s="5" t="s">
        <v>25703</v>
      </c>
      <c r="M13331" s="5" t="s">
        <v>54</v>
      </c>
      <c r="N13331">
        <v>0</v>
      </c>
      <c r="O13331" t="s">
        <v>88</v>
      </c>
      <c r="P13331" s="1">
        <v>45689</v>
      </c>
      <c r="Q13331" s="1">
        <v>45732</v>
      </c>
      <c r="R13331">
        <v>1479</v>
      </c>
      <c r="S13331" s="4">
        <v>7.1</v>
      </c>
      <c r="T13331" t="s">
        <v>55</v>
      </c>
    </row>
    <row r="13332" spans="1:20" x14ac:dyDescent="0.35">
      <c r="A13332" t="s">
        <v>25704</v>
      </c>
      <c r="B13332" s="5" t="s">
        <v>28802</v>
      </c>
      <c r="C13332" s="6">
        <v>152866</v>
      </c>
      <c r="D13332" t="s">
        <v>41</v>
      </c>
      <c r="E13332">
        <v>129936</v>
      </c>
      <c r="F13332" s="5" t="s">
        <v>23</v>
      </c>
      <c r="G13332" s="5" t="s">
        <v>59</v>
      </c>
      <c r="H13332" s="5" t="s">
        <v>126</v>
      </c>
      <c r="I13332" t="s">
        <v>44</v>
      </c>
      <c r="J13332" t="s">
        <v>1192</v>
      </c>
      <c r="K13332">
        <v>0</v>
      </c>
      <c r="L13332" s="5" t="s">
        <v>25705</v>
      </c>
      <c r="M13332" s="5" t="s">
        <v>54</v>
      </c>
      <c r="N13332">
        <v>14</v>
      </c>
      <c r="O13332" t="s">
        <v>85</v>
      </c>
      <c r="P13332" s="1">
        <v>45335</v>
      </c>
      <c r="Q13332" s="1">
        <v>45406</v>
      </c>
      <c r="R13332">
        <v>1604</v>
      </c>
      <c r="S13332" s="4">
        <v>5.9</v>
      </c>
      <c r="T13332" t="s">
        <v>153</v>
      </c>
    </row>
    <row r="13333" spans="1:20" x14ac:dyDescent="0.35">
      <c r="A13333" t="s">
        <v>25706</v>
      </c>
      <c r="B13333" s="5" t="s">
        <v>73</v>
      </c>
      <c r="C13333" s="6">
        <v>207262</v>
      </c>
      <c r="D13333" t="s">
        <v>22</v>
      </c>
      <c r="E13333">
        <v>207262</v>
      </c>
      <c r="F13333" s="5" t="s">
        <v>23</v>
      </c>
      <c r="G13333" s="5" t="s">
        <v>59</v>
      </c>
      <c r="H13333" s="5" t="s">
        <v>68</v>
      </c>
      <c r="I13333" t="s">
        <v>26</v>
      </c>
      <c r="J13333" t="s">
        <v>101</v>
      </c>
      <c r="K13333">
        <v>0</v>
      </c>
      <c r="L13333" s="5" t="s">
        <v>25707</v>
      </c>
      <c r="M13333" s="5" t="s">
        <v>70</v>
      </c>
      <c r="N13333">
        <v>19</v>
      </c>
      <c r="O13333" t="s">
        <v>147</v>
      </c>
      <c r="P13333" s="1">
        <v>45754</v>
      </c>
      <c r="Q13333" s="1">
        <v>45826</v>
      </c>
      <c r="R13333">
        <v>1968</v>
      </c>
      <c r="S13333" s="4">
        <v>9</v>
      </c>
      <c r="T13333" t="s">
        <v>47</v>
      </c>
    </row>
    <row r="13334" spans="1:20" x14ac:dyDescent="0.35">
      <c r="A13334" t="s">
        <v>25708</v>
      </c>
      <c r="B13334" s="5" t="s">
        <v>179</v>
      </c>
      <c r="C13334" s="6">
        <v>97380</v>
      </c>
      <c r="D13334" t="s">
        <v>74</v>
      </c>
      <c r="E13334">
        <v>121725</v>
      </c>
      <c r="F13334" s="5" t="s">
        <v>50</v>
      </c>
      <c r="G13334" s="5" t="s">
        <v>59</v>
      </c>
      <c r="H13334" s="5" t="s">
        <v>75</v>
      </c>
      <c r="I13334" t="s">
        <v>35</v>
      </c>
      <c r="J13334" t="s">
        <v>467</v>
      </c>
      <c r="K13334">
        <v>100</v>
      </c>
      <c r="L13334" s="5" t="s">
        <v>25709</v>
      </c>
      <c r="M13334" s="5" t="s">
        <v>37</v>
      </c>
      <c r="N13334">
        <v>4</v>
      </c>
      <c r="O13334" t="s">
        <v>85</v>
      </c>
      <c r="P13334" s="1">
        <v>45464</v>
      </c>
      <c r="Q13334" s="1">
        <v>45486</v>
      </c>
      <c r="R13334">
        <v>2191</v>
      </c>
      <c r="S13334" s="4">
        <v>5.9</v>
      </c>
      <c r="T13334" t="s">
        <v>243</v>
      </c>
    </row>
    <row r="13335" spans="1:20" x14ac:dyDescent="0.35">
      <c r="A13335" t="s">
        <v>25710</v>
      </c>
      <c r="B13335" s="5" t="s">
        <v>28801</v>
      </c>
      <c r="C13335" s="6">
        <v>163759</v>
      </c>
      <c r="D13335" t="s">
        <v>22</v>
      </c>
      <c r="E13335">
        <v>163759</v>
      </c>
      <c r="F13335" s="5" t="s">
        <v>66</v>
      </c>
      <c r="G13335" s="5" t="s">
        <v>24</v>
      </c>
      <c r="H13335" s="5" t="s">
        <v>97</v>
      </c>
      <c r="I13335" t="s">
        <v>35</v>
      </c>
      <c r="J13335" t="s">
        <v>97</v>
      </c>
      <c r="K13335">
        <v>0</v>
      </c>
      <c r="L13335" s="5" t="s">
        <v>25711</v>
      </c>
      <c r="M13335" s="5" t="s">
        <v>28</v>
      </c>
      <c r="N13335">
        <v>5</v>
      </c>
      <c r="O13335" t="s">
        <v>141</v>
      </c>
      <c r="P13335" s="1">
        <v>45355</v>
      </c>
      <c r="Q13335" s="1">
        <v>45384</v>
      </c>
      <c r="R13335">
        <v>2380</v>
      </c>
      <c r="S13335" s="4">
        <v>6.1</v>
      </c>
      <c r="T13335" t="s">
        <v>277</v>
      </c>
    </row>
    <row r="13336" spans="1:20" x14ac:dyDescent="0.35">
      <c r="A13336" t="s">
        <v>25712</v>
      </c>
      <c r="B13336" s="5" t="s">
        <v>28800</v>
      </c>
      <c r="C13336" s="6">
        <v>121421</v>
      </c>
      <c r="D13336" t="s">
        <v>41</v>
      </c>
      <c r="E13336">
        <v>103208</v>
      </c>
      <c r="F13336" s="5" t="s">
        <v>66</v>
      </c>
      <c r="G13336" s="5" t="s">
        <v>51</v>
      </c>
      <c r="H13336" s="5" t="s">
        <v>60</v>
      </c>
      <c r="I13336" t="s">
        <v>44</v>
      </c>
      <c r="J13336" t="s">
        <v>60</v>
      </c>
      <c r="K13336">
        <v>0</v>
      </c>
      <c r="L13336" s="5" t="s">
        <v>25713</v>
      </c>
      <c r="M13336" s="5" t="s">
        <v>28</v>
      </c>
      <c r="N13336">
        <v>6</v>
      </c>
      <c r="O13336" t="s">
        <v>107</v>
      </c>
      <c r="P13336" s="1">
        <v>45748</v>
      </c>
      <c r="Q13336" s="1">
        <v>45783</v>
      </c>
      <c r="R13336">
        <v>595</v>
      </c>
      <c r="S13336" s="4">
        <v>7.4</v>
      </c>
      <c r="T13336" t="s">
        <v>153</v>
      </c>
    </row>
    <row r="13337" spans="1:20" x14ac:dyDescent="0.35">
      <c r="A13337" t="s">
        <v>25714</v>
      </c>
      <c r="B13337" s="5" t="s">
        <v>40</v>
      </c>
      <c r="C13337" s="6">
        <v>43568</v>
      </c>
      <c r="D13337" t="s">
        <v>41</v>
      </c>
      <c r="E13337">
        <v>37033</v>
      </c>
      <c r="F13337" s="5" t="s">
        <v>58</v>
      </c>
      <c r="G13337" s="5" t="s">
        <v>24</v>
      </c>
      <c r="H13337" s="5" t="s">
        <v>60</v>
      </c>
      <c r="I13337" t="s">
        <v>44</v>
      </c>
      <c r="J13337" t="s">
        <v>157</v>
      </c>
      <c r="K13337">
        <v>50</v>
      </c>
      <c r="L13337" s="5" t="s">
        <v>25715</v>
      </c>
      <c r="M13337" s="5" t="s">
        <v>37</v>
      </c>
      <c r="N13337">
        <v>0</v>
      </c>
      <c r="O13337" t="s">
        <v>71</v>
      </c>
      <c r="P13337" s="1">
        <v>45384</v>
      </c>
      <c r="Q13337" s="1">
        <v>45452</v>
      </c>
      <c r="R13337">
        <v>880</v>
      </c>
      <c r="S13337" s="4">
        <v>9.1</v>
      </c>
      <c r="T13337" t="s">
        <v>103</v>
      </c>
    </row>
    <row r="13338" spans="1:20" x14ac:dyDescent="0.35">
      <c r="A13338" t="s">
        <v>25716</v>
      </c>
      <c r="B13338" s="5" t="s">
        <v>28802</v>
      </c>
      <c r="C13338" s="6">
        <v>119350</v>
      </c>
      <c r="D13338" t="s">
        <v>22</v>
      </c>
      <c r="E13338">
        <v>119350</v>
      </c>
      <c r="F13338" s="5" t="s">
        <v>23</v>
      </c>
      <c r="G13338" s="5" t="s">
        <v>59</v>
      </c>
      <c r="H13338" s="5" t="s">
        <v>157</v>
      </c>
      <c r="I13338" t="s">
        <v>35</v>
      </c>
      <c r="J13338" t="s">
        <v>157</v>
      </c>
      <c r="K13338">
        <v>0</v>
      </c>
      <c r="L13338" s="5" t="s">
        <v>25717</v>
      </c>
      <c r="M13338" s="5" t="s">
        <v>28</v>
      </c>
      <c r="N13338">
        <v>10</v>
      </c>
      <c r="O13338" t="s">
        <v>112</v>
      </c>
      <c r="P13338" s="1">
        <v>45333</v>
      </c>
      <c r="Q13338" s="1">
        <v>45380</v>
      </c>
      <c r="R13338">
        <v>1105</v>
      </c>
      <c r="S13338" s="4">
        <v>9.1999999999999993</v>
      </c>
      <c r="T13338" t="s">
        <v>118</v>
      </c>
    </row>
    <row r="13339" spans="1:20" x14ac:dyDescent="0.35">
      <c r="A13339" t="s">
        <v>25718</v>
      </c>
      <c r="B13339" s="5" t="s">
        <v>49</v>
      </c>
      <c r="C13339" s="6">
        <v>95494</v>
      </c>
      <c r="D13339" t="s">
        <v>22</v>
      </c>
      <c r="E13339">
        <v>95494</v>
      </c>
      <c r="F13339" s="5" t="s">
        <v>66</v>
      </c>
      <c r="G13339" s="5" t="s">
        <v>24</v>
      </c>
      <c r="H13339" s="5" t="s">
        <v>165</v>
      </c>
      <c r="I13339" t="s">
        <v>44</v>
      </c>
      <c r="J13339" t="s">
        <v>165</v>
      </c>
      <c r="K13339">
        <v>50</v>
      </c>
      <c r="L13339" s="5" t="s">
        <v>867</v>
      </c>
      <c r="M13339" s="5" t="s">
        <v>28</v>
      </c>
      <c r="N13339">
        <v>6</v>
      </c>
      <c r="O13339" t="s">
        <v>135</v>
      </c>
      <c r="P13339" s="1">
        <v>45398</v>
      </c>
      <c r="Q13339" s="1">
        <v>45428</v>
      </c>
      <c r="R13339">
        <v>2058</v>
      </c>
      <c r="S13339" s="4">
        <v>6</v>
      </c>
      <c r="T13339" t="s">
        <v>118</v>
      </c>
    </row>
    <row r="13340" spans="1:20" x14ac:dyDescent="0.35">
      <c r="A13340" t="s">
        <v>25719</v>
      </c>
      <c r="B13340" s="5" t="s">
        <v>100</v>
      </c>
      <c r="C13340" s="6">
        <v>62202</v>
      </c>
      <c r="D13340" t="s">
        <v>41</v>
      </c>
      <c r="E13340">
        <v>52872</v>
      </c>
      <c r="F13340" s="5" t="s">
        <v>58</v>
      </c>
      <c r="G13340" s="5" t="s">
        <v>42</v>
      </c>
      <c r="H13340" s="5" t="s">
        <v>43</v>
      </c>
      <c r="I13340" t="s">
        <v>44</v>
      </c>
      <c r="J13340" t="s">
        <v>43</v>
      </c>
      <c r="K13340">
        <v>50</v>
      </c>
      <c r="L13340" s="5" t="s">
        <v>25720</v>
      </c>
      <c r="M13340" s="5" t="s">
        <v>70</v>
      </c>
      <c r="N13340">
        <v>1</v>
      </c>
      <c r="O13340" t="s">
        <v>147</v>
      </c>
      <c r="P13340" s="1">
        <v>45764</v>
      </c>
      <c r="Q13340" s="1">
        <v>45830</v>
      </c>
      <c r="R13340">
        <v>997</v>
      </c>
      <c r="S13340" s="4">
        <v>6.6</v>
      </c>
      <c r="T13340" t="s">
        <v>30</v>
      </c>
    </row>
    <row r="13341" spans="1:20" x14ac:dyDescent="0.35">
      <c r="A13341" t="s">
        <v>25721</v>
      </c>
      <c r="B13341" s="5" t="s">
        <v>73</v>
      </c>
      <c r="C13341" s="6">
        <v>88967</v>
      </c>
      <c r="D13341" t="s">
        <v>22</v>
      </c>
      <c r="E13341">
        <v>88967</v>
      </c>
      <c r="F13341" s="5" t="s">
        <v>58</v>
      </c>
      <c r="G13341" s="5" t="s">
        <v>24</v>
      </c>
      <c r="H13341" s="5" t="s">
        <v>25</v>
      </c>
      <c r="I13341" t="s">
        <v>35</v>
      </c>
      <c r="J13341" t="s">
        <v>522</v>
      </c>
      <c r="K13341">
        <v>50</v>
      </c>
      <c r="L13341" s="5" t="s">
        <v>25722</v>
      </c>
      <c r="M13341" s="5" t="s">
        <v>54</v>
      </c>
      <c r="N13341">
        <v>1</v>
      </c>
      <c r="O13341" t="s">
        <v>141</v>
      </c>
      <c r="P13341" s="1">
        <v>45646</v>
      </c>
      <c r="Q13341" s="1">
        <v>45697</v>
      </c>
      <c r="R13341">
        <v>2438</v>
      </c>
      <c r="S13341" s="4">
        <v>7.1</v>
      </c>
      <c r="T13341" t="s">
        <v>108</v>
      </c>
    </row>
    <row r="13342" spans="1:20" x14ac:dyDescent="0.35">
      <c r="A13342" t="s">
        <v>25723</v>
      </c>
      <c r="B13342" s="5" t="s">
        <v>57</v>
      </c>
      <c r="C13342" s="6">
        <v>63313</v>
      </c>
      <c r="D13342" t="s">
        <v>74</v>
      </c>
      <c r="E13342">
        <v>79141</v>
      </c>
      <c r="F13342" s="5" t="s">
        <v>58</v>
      </c>
      <c r="G13342" s="5" t="s">
        <v>59</v>
      </c>
      <c r="H13342" s="5" t="s">
        <v>75</v>
      </c>
      <c r="I13342" t="s">
        <v>26</v>
      </c>
      <c r="J13342" t="s">
        <v>75</v>
      </c>
      <c r="K13342">
        <v>100</v>
      </c>
      <c r="L13342" s="5" t="s">
        <v>25724</v>
      </c>
      <c r="M13342" s="5" t="s">
        <v>37</v>
      </c>
      <c r="N13342">
        <v>1</v>
      </c>
      <c r="O13342" t="s">
        <v>107</v>
      </c>
      <c r="P13342" s="1">
        <v>45650</v>
      </c>
      <c r="Q13342" s="1">
        <v>45716</v>
      </c>
      <c r="R13342">
        <v>1312</v>
      </c>
      <c r="S13342" s="4">
        <v>7.3</v>
      </c>
      <c r="T13342" t="s">
        <v>47</v>
      </c>
    </row>
    <row r="13343" spans="1:20" x14ac:dyDescent="0.35">
      <c r="A13343" t="s">
        <v>25725</v>
      </c>
      <c r="B13343" s="5" t="s">
        <v>179</v>
      </c>
      <c r="C13343" s="6">
        <v>59228</v>
      </c>
      <c r="D13343" t="s">
        <v>74</v>
      </c>
      <c r="E13343">
        <v>74035</v>
      </c>
      <c r="F13343" s="5" t="s">
        <v>58</v>
      </c>
      <c r="G13343" s="5" t="s">
        <v>24</v>
      </c>
      <c r="H13343" s="5" t="s">
        <v>75</v>
      </c>
      <c r="I13343" t="s">
        <v>44</v>
      </c>
      <c r="J13343" t="s">
        <v>75</v>
      </c>
      <c r="K13343">
        <v>0</v>
      </c>
      <c r="L13343" s="5" t="s">
        <v>25726</v>
      </c>
      <c r="M13343" s="5" t="s">
        <v>28</v>
      </c>
      <c r="N13343">
        <v>0</v>
      </c>
      <c r="O13343" t="s">
        <v>167</v>
      </c>
      <c r="P13343" s="1">
        <v>45496</v>
      </c>
      <c r="Q13343" s="1">
        <v>45554</v>
      </c>
      <c r="R13343">
        <v>924</v>
      </c>
      <c r="S13343" s="4">
        <v>8.8000000000000007</v>
      </c>
      <c r="T13343" t="s">
        <v>243</v>
      </c>
    </row>
    <row r="13344" spans="1:20" x14ac:dyDescent="0.35">
      <c r="A13344" t="s">
        <v>25727</v>
      </c>
      <c r="B13344" s="5" t="s">
        <v>179</v>
      </c>
      <c r="C13344" s="6">
        <v>125001</v>
      </c>
      <c r="D13344" t="s">
        <v>22</v>
      </c>
      <c r="E13344">
        <v>125001</v>
      </c>
      <c r="F13344" s="5" t="s">
        <v>66</v>
      </c>
      <c r="G13344" s="5" t="s">
        <v>42</v>
      </c>
      <c r="H13344" s="5" t="s">
        <v>191</v>
      </c>
      <c r="I13344" t="s">
        <v>44</v>
      </c>
      <c r="J13344" t="s">
        <v>191</v>
      </c>
      <c r="K13344">
        <v>100</v>
      </c>
      <c r="L13344" s="5" t="s">
        <v>25728</v>
      </c>
      <c r="M13344" s="5" t="s">
        <v>28</v>
      </c>
      <c r="N13344">
        <v>8</v>
      </c>
      <c r="O13344" t="s">
        <v>135</v>
      </c>
      <c r="P13344" s="1">
        <v>45505</v>
      </c>
      <c r="Q13344" s="1">
        <v>45542</v>
      </c>
      <c r="R13344">
        <v>1524</v>
      </c>
      <c r="S13344" s="4">
        <v>6.6</v>
      </c>
      <c r="T13344" t="s">
        <v>30</v>
      </c>
    </row>
    <row r="13345" spans="1:20" x14ac:dyDescent="0.35">
      <c r="A13345" t="s">
        <v>25729</v>
      </c>
      <c r="B13345" s="5" t="s">
        <v>105</v>
      </c>
      <c r="C13345" s="6">
        <v>36642</v>
      </c>
      <c r="D13345" t="s">
        <v>22</v>
      </c>
      <c r="E13345">
        <v>36642</v>
      </c>
      <c r="F13345" s="5" t="s">
        <v>58</v>
      </c>
      <c r="G13345" s="5" t="s">
        <v>24</v>
      </c>
      <c r="H13345" s="5" t="s">
        <v>157</v>
      </c>
      <c r="I13345" t="s">
        <v>35</v>
      </c>
      <c r="J13345" t="s">
        <v>157</v>
      </c>
      <c r="K13345">
        <v>100</v>
      </c>
      <c r="L13345" s="5" t="s">
        <v>5334</v>
      </c>
      <c r="M13345" s="5" t="s">
        <v>70</v>
      </c>
      <c r="N13345">
        <v>0</v>
      </c>
      <c r="O13345" t="s">
        <v>107</v>
      </c>
      <c r="P13345" s="1">
        <v>45593</v>
      </c>
      <c r="Q13345" s="1">
        <v>45653</v>
      </c>
      <c r="R13345">
        <v>1096</v>
      </c>
      <c r="S13345" s="4">
        <v>5.9</v>
      </c>
      <c r="T13345" t="s">
        <v>136</v>
      </c>
    </row>
    <row r="13346" spans="1:20" x14ac:dyDescent="0.35">
      <c r="A13346" t="s">
        <v>25730</v>
      </c>
      <c r="B13346" s="5" t="s">
        <v>105</v>
      </c>
      <c r="C13346" s="6">
        <v>113963</v>
      </c>
      <c r="D13346" t="s">
        <v>22</v>
      </c>
      <c r="E13346">
        <v>113963</v>
      </c>
      <c r="F13346" s="5" t="s">
        <v>50</v>
      </c>
      <c r="G13346" s="5" t="s">
        <v>24</v>
      </c>
      <c r="H13346" s="5" t="s">
        <v>97</v>
      </c>
      <c r="I13346" t="s">
        <v>26</v>
      </c>
      <c r="J13346" t="s">
        <v>97</v>
      </c>
      <c r="K13346">
        <v>100</v>
      </c>
      <c r="L13346" s="5" t="s">
        <v>25731</v>
      </c>
      <c r="M13346" s="5" t="s">
        <v>54</v>
      </c>
      <c r="N13346">
        <v>2</v>
      </c>
      <c r="O13346" t="s">
        <v>135</v>
      </c>
      <c r="P13346" s="1">
        <v>45493</v>
      </c>
      <c r="Q13346" s="1">
        <v>45561</v>
      </c>
      <c r="R13346">
        <v>1472</v>
      </c>
      <c r="S13346" s="4">
        <v>8.1999999999999993</v>
      </c>
      <c r="T13346" t="s">
        <v>108</v>
      </c>
    </row>
    <row r="13347" spans="1:20" x14ac:dyDescent="0.35">
      <c r="A13347" t="s">
        <v>25732</v>
      </c>
      <c r="B13347" s="5" t="s">
        <v>91</v>
      </c>
      <c r="C13347" s="6">
        <v>135609</v>
      </c>
      <c r="D13347" t="s">
        <v>22</v>
      </c>
      <c r="E13347">
        <v>135609</v>
      </c>
      <c r="F13347" s="5" t="s">
        <v>66</v>
      </c>
      <c r="G13347" s="5" t="s">
        <v>59</v>
      </c>
      <c r="H13347" s="5" t="s">
        <v>97</v>
      </c>
      <c r="I13347" t="s">
        <v>26</v>
      </c>
      <c r="J13347" t="s">
        <v>192</v>
      </c>
      <c r="K13347">
        <v>100</v>
      </c>
      <c r="L13347" s="5" t="s">
        <v>25733</v>
      </c>
      <c r="M13347" s="5" t="s">
        <v>70</v>
      </c>
      <c r="N13347">
        <v>8</v>
      </c>
      <c r="O13347" t="s">
        <v>112</v>
      </c>
      <c r="P13347" s="1">
        <v>45320</v>
      </c>
      <c r="Q13347" s="1">
        <v>45372</v>
      </c>
      <c r="R13347">
        <v>1855</v>
      </c>
      <c r="S13347" s="4">
        <v>8.6999999999999993</v>
      </c>
      <c r="T13347" t="s">
        <v>79</v>
      </c>
    </row>
    <row r="13348" spans="1:20" x14ac:dyDescent="0.35">
      <c r="A13348" t="s">
        <v>25734</v>
      </c>
      <c r="B13348" s="5" t="s">
        <v>100</v>
      </c>
      <c r="C13348" s="6">
        <v>129508</v>
      </c>
      <c r="D13348" t="s">
        <v>92</v>
      </c>
      <c r="E13348">
        <v>97131</v>
      </c>
      <c r="F13348" s="5" t="s">
        <v>66</v>
      </c>
      <c r="G13348" s="5" t="s">
        <v>59</v>
      </c>
      <c r="H13348" s="5" t="s">
        <v>93</v>
      </c>
      <c r="I13348" t="s">
        <v>26</v>
      </c>
      <c r="J13348" t="s">
        <v>93</v>
      </c>
      <c r="K13348">
        <v>0</v>
      </c>
      <c r="L13348" s="5" t="s">
        <v>25735</v>
      </c>
      <c r="M13348" s="5" t="s">
        <v>70</v>
      </c>
      <c r="N13348">
        <v>9</v>
      </c>
      <c r="O13348" t="s">
        <v>29</v>
      </c>
      <c r="P13348" s="1">
        <v>45563</v>
      </c>
      <c r="Q13348" s="1">
        <v>45609</v>
      </c>
      <c r="R13348">
        <v>1340</v>
      </c>
      <c r="S13348" s="4">
        <v>9</v>
      </c>
      <c r="T13348" t="s">
        <v>79</v>
      </c>
    </row>
    <row r="13349" spans="1:20" x14ac:dyDescent="0.35">
      <c r="A13349" t="s">
        <v>25736</v>
      </c>
      <c r="B13349" s="5" t="s">
        <v>32</v>
      </c>
      <c r="C13349" s="6">
        <v>222566</v>
      </c>
      <c r="D13349" t="s">
        <v>33</v>
      </c>
      <c r="E13349">
        <v>24482260</v>
      </c>
      <c r="F13349" s="5" t="s">
        <v>23</v>
      </c>
      <c r="G13349" s="5" t="s">
        <v>24</v>
      </c>
      <c r="H13349" s="5" t="s">
        <v>34</v>
      </c>
      <c r="I13349" t="s">
        <v>44</v>
      </c>
      <c r="J13349" t="s">
        <v>34</v>
      </c>
      <c r="K13349">
        <v>0</v>
      </c>
      <c r="L13349" s="5" t="s">
        <v>25737</v>
      </c>
      <c r="M13349" s="5" t="s">
        <v>54</v>
      </c>
      <c r="N13349">
        <v>11</v>
      </c>
      <c r="O13349" t="s">
        <v>78</v>
      </c>
      <c r="P13349" s="1">
        <v>45425</v>
      </c>
      <c r="Q13349" s="1">
        <v>45488</v>
      </c>
      <c r="R13349">
        <v>766</v>
      </c>
      <c r="S13349" s="4">
        <v>6.3</v>
      </c>
      <c r="T13349" t="s">
        <v>103</v>
      </c>
    </row>
    <row r="13350" spans="1:20" x14ac:dyDescent="0.35">
      <c r="A13350" t="s">
        <v>25738</v>
      </c>
      <c r="B13350" s="5" t="s">
        <v>28802</v>
      </c>
      <c r="C13350" s="6">
        <v>263402</v>
      </c>
      <c r="D13350" t="s">
        <v>33</v>
      </c>
      <c r="E13350">
        <v>28974220</v>
      </c>
      <c r="F13350" s="5" t="s">
        <v>23</v>
      </c>
      <c r="G13350" s="5" t="s">
        <v>24</v>
      </c>
      <c r="H13350" s="5" t="s">
        <v>34</v>
      </c>
      <c r="I13350" t="s">
        <v>35</v>
      </c>
      <c r="J13350" t="s">
        <v>34</v>
      </c>
      <c r="K13350">
        <v>0</v>
      </c>
      <c r="L13350" s="5" t="s">
        <v>25739</v>
      </c>
      <c r="M13350" s="5" t="s">
        <v>28</v>
      </c>
      <c r="N13350">
        <v>11</v>
      </c>
      <c r="O13350" t="s">
        <v>131</v>
      </c>
      <c r="P13350" s="1">
        <v>45553</v>
      </c>
      <c r="Q13350" s="1">
        <v>45580</v>
      </c>
      <c r="R13350">
        <v>2271</v>
      </c>
      <c r="S13350" s="4">
        <v>6.6</v>
      </c>
      <c r="T13350" t="s">
        <v>79</v>
      </c>
    </row>
    <row r="13351" spans="1:20" x14ac:dyDescent="0.35">
      <c r="A13351" t="s">
        <v>25740</v>
      </c>
      <c r="B13351" s="5" t="s">
        <v>49</v>
      </c>
      <c r="C13351" s="6">
        <v>60120</v>
      </c>
      <c r="D13351" t="s">
        <v>92</v>
      </c>
      <c r="E13351">
        <v>45090</v>
      </c>
      <c r="F13351" s="5" t="s">
        <v>58</v>
      </c>
      <c r="G13351" s="5" t="s">
        <v>51</v>
      </c>
      <c r="H13351" s="5" t="s">
        <v>93</v>
      </c>
      <c r="I13351" t="s">
        <v>44</v>
      </c>
      <c r="J13351" t="s">
        <v>915</v>
      </c>
      <c r="K13351">
        <v>0</v>
      </c>
      <c r="L13351" s="5" t="s">
        <v>25741</v>
      </c>
      <c r="M13351" s="5" t="s">
        <v>54</v>
      </c>
      <c r="N13351">
        <v>1</v>
      </c>
      <c r="O13351" t="s">
        <v>107</v>
      </c>
      <c r="P13351" s="1">
        <v>45719</v>
      </c>
      <c r="Q13351" s="1">
        <v>45787</v>
      </c>
      <c r="R13351">
        <v>1798</v>
      </c>
      <c r="S13351" s="4">
        <v>6.9</v>
      </c>
      <c r="T13351" t="s">
        <v>108</v>
      </c>
    </row>
    <row r="13352" spans="1:20" x14ac:dyDescent="0.35">
      <c r="A13352" t="s">
        <v>25742</v>
      </c>
      <c r="B13352" s="5" t="s">
        <v>91</v>
      </c>
      <c r="C13352" s="6">
        <v>76589</v>
      </c>
      <c r="D13352" t="s">
        <v>22</v>
      </c>
      <c r="E13352">
        <v>76589</v>
      </c>
      <c r="F13352" s="5" t="s">
        <v>50</v>
      </c>
      <c r="G13352" s="5" t="s">
        <v>59</v>
      </c>
      <c r="H13352" s="5" t="s">
        <v>52</v>
      </c>
      <c r="I13352" t="s">
        <v>44</v>
      </c>
      <c r="J13352" t="s">
        <v>52</v>
      </c>
      <c r="K13352">
        <v>100</v>
      </c>
      <c r="L13352" s="5" t="s">
        <v>14788</v>
      </c>
      <c r="M13352" s="5" t="s">
        <v>28</v>
      </c>
      <c r="N13352">
        <v>2</v>
      </c>
      <c r="O13352" t="s">
        <v>141</v>
      </c>
      <c r="P13352" s="1">
        <v>45522</v>
      </c>
      <c r="Q13352" s="1">
        <v>45594</v>
      </c>
      <c r="R13352">
        <v>2474</v>
      </c>
      <c r="S13352" s="4">
        <v>9.1999999999999993</v>
      </c>
      <c r="T13352" t="s">
        <v>243</v>
      </c>
    </row>
    <row r="13353" spans="1:20" x14ac:dyDescent="0.35">
      <c r="A13353" t="s">
        <v>25743</v>
      </c>
      <c r="B13353" s="5" t="s">
        <v>100</v>
      </c>
      <c r="C13353" s="6">
        <v>73963</v>
      </c>
      <c r="D13353" t="s">
        <v>22</v>
      </c>
      <c r="E13353">
        <v>73963</v>
      </c>
      <c r="F13353" s="5" t="s">
        <v>58</v>
      </c>
      <c r="G13353" s="5" t="s">
        <v>51</v>
      </c>
      <c r="H13353" s="5" t="s">
        <v>101</v>
      </c>
      <c r="I13353" t="s">
        <v>35</v>
      </c>
      <c r="J13353" t="s">
        <v>101</v>
      </c>
      <c r="K13353">
        <v>50</v>
      </c>
      <c r="L13353" s="5" t="s">
        <v>25744</v>
      </c>
      <c r="M13353" s="5" t="s">
        <v>70</v>
      </c>
      <c r="N13353">
        <v>1</v>
      </c>
      <c r="O13353" t="s">
        <v>62</v>
      </c>
      <c r="P13353" s="1">
        <v>45559</v>
      </c>
      <c r="Q13353" s="1">
        <v>45584</v>
      </c>
      <c r="R13353">
        <v>714</v>
      </c>
      <c r="S13353" s="4">
        <v>9.9</v>
      </c>
      <c r="T13353" t="s">
        <v>47</v>
      </c>
    </row>
    <row r="13354" spans="1:20" x14ac:dyDescent="0.35">
      <c r="A13354" t="s">
        <v>25745</v>
      </c>
      <c r="B13354" s="5" t="s">
        <v>28800</v>
      </c>
      <c r="C13354" s="6">
        <v>320290</v>
      </c>
      <c r="D13354" t="s">
        <v>22</v>
      </c>
      <c r="E13354">
        <v>320290</v>
      </c>
      <c r="F13354" s="5" t="s">
        <v>23</v>
      </c>
      <c r="G13354" s="5" t="s">
        <v>59</v>
      </c>
      <c r="H13354" s="5" t="s">
        <v>97</v>
      </c>
      <c r="I13354" t="s">
        <v>35</v>
      </c>
      <c r="J13354" t="s">
        <v>97</v>
      </c>
      <c r="K13354">
        <v>100</v>
      </c>
      <c r="L13354" s="5" t="s">
        <v>25746</v>
      </c>
      <c r="M13354" s="5" t="s">
        <v>37</v>
      </c>
      <c r="N13354">
        <v>13</v>
      </c>
      <c r="O13354" t="s">
        <v>147</v>
      </c>
      <c r="P13354" s="1">
        <v>45598</v>
      </c>
      <c r="Q13354" s="1">
        <v>45655</v>
      </c>
      <c r="R13354">
        <v>1220</v>
      </c>
      <c r="S13354" s="4">
        <v>5.6</v>
      </c>
      <c r="T13354" t="s">
        <v>95</v>
      </c>
    </row>
    <row r="13355" spans="1:20" x14ac:dyDescent="0.35">
      <c r="A13355" t="s">
        <v>25747</v>
      </c>
      <c r="B13355" s="5" t="s">
        <v>100</v>
      </c>
      <c r="C13355" s="6">
        <v>148841</v>
      </c>
      <c r="D13355" t="s">
        <v>33</v>
      </c>
      <c r="E13355">
        <v>16372510</v>
      </c>
      <c r="F13355" s="5" t="s">
        <v>66</v>
      </c>
      <c r="G13355" s="5" t="s">
        <v>51</v>
      </c>
      <c r="H13355" s="5" t="s">
        <v>34</v>
      </c>
      <c r="I13355" t="s">
        <v>35</v>
      </c>
      <c r="J13355" t="s">
        <v>467</v>
      </c>
      <c r="K13355">
        <v>0</v>
      </c>
      <c r="L13355" s="5" t="s">
        <v>25748</v>
      </c>
      <c r="M13355" s="5" t="s">
        <v>28</v>
      </c>
      <c r="N13355">
        <v>8</v>
      </c>
      <c r="O13355" t="s">
        <v>141</v>
      </c>
      <c r="P13355" s="1">
        <v>45495</v>
      </c>
      <c r="Q13355" s="1">
        <v>45524</v>
      </c>
      <c r="R13355">
        <v>828</v>
      </c>
      <c r="S13355" s="4">
        <v>6.6</v>
      </c>
      <c r="T13355" t="s">
        <v>136</v>
      </c>
    </row>
    <row r="13356" spans="1:20" x14ac:dyDescent="0.35">
      <c r="A13356" t="s">
        <v>25749</v>
      </c>
      <c r="B13356" s="5" t="s">
        <v>32</v>
      </c>
      <c r="C13356" s="6">
        <v>111086</v>
      </c>
      <c r="D13356" t="s">
        <v>22</v>
      </c>
      <c r="E13356">
        <v>111086</v>
      </c>
      <c r="F13356" s="5" t="s">
        <v>58</v>
      </c>
      <c r="G13356" s="5" t="s">
        <v>51</v>
      </c>
      <c r="H13356" s="5" t="s">
        <v>97</v>
      </c>
      <c r="I13356" t="s">
        <v>35</v>
      </c>
      <c r="J13356" t="s">
        <v>97</v>
      </c>
      <c r="K13356">
        <v>100</v>
      </c>
      <c r="L13356" s="5" t="s">
        <v>25750</v>
      </c>
      <c r="M13356" s="5" t="s">
        <v>70</v>
      </c>
      <c r="N13356">
        <v>1</v>
      </c>
      <c r="O13356" t="s">
        <v>46</v>
      </c>
      <c r="P13356" s="1">
        <v>45444</v>
      </c>
      <c r="Q13356" s="1">
        <v>45492</v>
      </c>
      <c r="R13356">
        <v>2404</v>
      </c>
      <c r="S13356" s="4">
        <v>7</v>
      </c>
      <c r="T13356" t="s">
        <v>79</v>
      </c>
    </row>
    <row r="13357" spans="1:20" x14ac:dyDescent="0.35">
      <c r="A13357" t="s">
        <v>25751</v>
      </c>
      <c r="B13357" s="5" t="s">
        <v>49</v>
      </c>
      <c r="C13357" s="6">
        <v>259096</v>
      </c>
      <c r="D13357" t="s">
        <v>22</v>
      </c>
      <c r="E13357">
        <v>259096</v>
      </c>
      <c r="F13357" s="5" t="s">
        <v>23</v>
      </c>
      <c r="G13357" s="5" t="s">
        <v>51</v>
      </c>
      <c r="H13357" s="5" t="s">
        <v>101</v>
      </c>
      <c r="I13357" t="s">
        <v>26</v>
      </c>
      <c r="J13357" t="s">
        <v>101</v>
      </c>
      <c r="K13357">
        <v>50</v>
      </c>
      <c r="L13357" s="5" t="s">
        <v>25752</v>
      </c>
      <c r="M13357" s="5" t="s">
        <v>37</v>
      </c>
      <c r="N13357">
        <v>17</v>
      </c>
      <c r="O13357" t="s">
        <v>107</v>
      </c>
      <c r="P13357" s="1">
        <v>45496</v>
      </c>
      <c r="Q13357" s="1">
        <v>45512</v>
      </c>
      <c r="R13357">
        <v>1084</v>
      </c>
      <c r="S13357" s="4">
        <v>7</v>
      </c>
      <c r="T13357" t="s">
        <v>47</v>
      </c>
    </row>
    <row r="13358" spans="1:20" x14ac:dyDescent="0.35">
      <c r="A13358" t="s">
        <v>25753</v>
      </c>
      <c r="B13358" s="5" t="s">
        <v>49</v>
      </c>
      <c r="C13358" s="6">
        <v>90325</v>
      </c>
      <c r="D13358" t="s">
        <v>74</v>
      </c>
      <c r="E13358">
        <v>112906</v>
      </c>
      <c r="F13358" s="5" t="s">
        <v>50</v>
      </c>
      <c r="G13358" s="5" t="s">
        <v>24</v>
      </c>
      <c r="H13358" s="5" t="s">
        <v>75</v>
      </c>
      <c r="I13358" t="s">
        <v>35</v>
      </c>
      <c r="J13358" t="s">
        <v>1211</v>
      </c>
      <c r="K13358">
        <v>100</v>
      </c>
      <c r="L13358" s="5" t="s">
        <v>25754</v>
      </c>
      <c r="M13358" s="5" t="s">
        <v>37</v>
      </c>
      <c r="N13358">
        <v>4</v>
      </c>
      <c r="O13358" t="s">
        <v>112</v>
      </c>
      <c r="P13358" s="1">
        <v>45540</v>
      </c>
      <c r="Q13358" s="1">
        <v>45569</v>
      </c>
      <c r="R13358">
        <v>1127</v>
      </c>
      <c r="S13358" s="4">
        <v>5.4</v>
      </c>
      <c r="T13358" t="s">
        <v>30</v>
      </c>
    </row>
    <row r="13359" spans="1:20" x14ac:dyDescent="0.35">
      <c r="A13359" t="s">
        <v>25755</v>
      </c>
      <c r="B13359" s="5" t="s">
        <v>28799</v>
      </c>
      <c r="C13359" s="6">
        <v>92718</v>
      </c>
      <c r="D13359" t="s">
        <v>65</v>
      </c>
      <c r="E13359">
        <v>120533</v>
      </c>
      <c r="F13359" s="5" t="s">
        <v>50</v>
      </c>
      <c r="G13359" s="5" t="s">
        <v>42</v>
      </c>
      <c r="H13359" s="5" t="s">
        <v>67</v>
      </c>
      <c r="I13359" t="s">
        <v>35</v>
      </c>
      <c r="J13359" t="s">
        <v>67</v>
      </c>
      <c r="K13359">
        <v>0</v>
      </c>
      <c r="L13359" s="5" t="s">
        <v>25756</v>
      </c>
      <c r="M13359" s="5" t="s">
        <v>28</v>
      </c>
      <c r="N13359">
        <v>2</v>
      </c>
      <c r="O13359" t="s">
        <v>172</v>
      </c>
      <c r="P13359" s="1">
        <v>45484</v>
      </c>
      <c r="Q13359" s="1">
        <v>45542</v>
      </c>
      <c r="R13359">
        <v>893</v>
      </c>
      <c r="S13359" s="4">
        <v>9.6</v>
      </c>
      <c r="T13359" t="s">
        <v>95</v>
      </c>
    </row>
    <row r="13360" spans="1:20" x14ac:dyDescent="0.35">
      <c r="A13360" t="s">
        <v>25757</v>
      </c>
      <c r="B13360" s="5" t="s">
        <v>100</v>
      </c>
      <c r="C13360" s="6">
        <v>124245</v>
      </c>
      <c r="D13360" t="s">
        <v>22</v>
      </c>
      <c r="E13360">
        <v>124245</v>
      </c>
      <c r="F13360" s="5" t="s">
        <v>66</v>
      </c>
      <c r="G13360" s="5" t="s">
        <v>24</v>
      </c>
      <c r="H13360" s="5" t="s">
        <v>191</v>
      </c>
      <c r="I13360" t="s">
        <v>26</v>
      </c>
      <c r="J13360" t="s">
        <v>191</v>
      </c>
      <c r="K13360">
        <v>0</v>
      </c>
      <c r="L13360" s="5" t="s">
        <v>25758</v>
      </c>
      <c r="M13360" s="5" t="s">
        <v>37</v>
      </c>
      <c r="N13360">
        <v>6</v>
      </c>
      <c r="O13360" t="s">
        <v>135</v>
      </c>
      <c r="P13360" s="1">
        <v>45667</v>
      </c>
      <c r="Q13360" s="1">
        <v>45704</v>
      </c>
      <c r="R13360">
        <v>2472</v>
      </c>
      <c r="S13360" s="4">
        <v>5</v>
      </c>
      <c r="T13360" t="s">
        <v>38</v>
      </c>
    </row>
    <row r="13361" spans="1:20" x14ac:dyDescent="0.35">
      <c r="A13361" t="s">
        <v>25759</v>
      </c>
      <c r="B13361" s="5" t="s">
        <v>21</v>
      </c>
      <c r="C13361" s="6">
        <v>235413</v>
      </c>
      <c r="D13361" t="s">
        <v>92</v>
      </c>
      <c r="E13361">
        <v>176560</v>
      </c>
      <c r="F13361" s="5" t="s">
        <v>23</v>
      </c>
      <c r="G13361" s="5" t="s">
        <v>59</v>
      </c>
      <c r="H13361" s="5" t="s">
        <v>93</v>
      </c>
      <c r="I13361" t="s">
        <v>44</v>
      </c>
      <c r="J13361" t="s">
        <v>93</v>
      </c>
      <c r="K13361">
        <v>0</v>
      </c>
      <c r="L13361" s="5" t="s">
        <v>25760</v>
      </c>
      <c r="M13361" s="5" t="s">
        <v>37</v>
      </c>
      <c r="N13361">
        <v>12</v>
      </c>
      <c r="O13361" t="s">
        <v>131</v>
      </c>
      <c r="P13361" s="1">
        <v>45699</v>
      </c>
      <c r="Q13361" s="1">
        <v>45731</v>
      </c>
      <c r="R13361">
        <v>1436</v>
      </c>
      <c r="S13361" s="4">
        <v>8</v>
      </c>
      <c r="T13361" t="s">
        <v>47</v>
      </c>
    </row>
    <row r="13362" spans="1:20" x14ac:dyDescent="0.35">
      <c r="A13362" t="s">
        <v>25761</v>
      </c>
      <c r="B13362" s="5" t="s">
        <v>91</v>
      </c>
      <c r="C13362" s="6">
        <v>137922</v>
      </c>
      <c r="D13362" t="s">
        <v>41</v>
      </c>
      <c r="E13362">
        <v>117234</v>
      </c>
      <c r="F13362" s="5" t="s">
        <v>66</v>
      </c>
      <c r="G13362" s="5" t="s">
        <v>24</v>
      </c>
      <c r="H13362" s="5" t="s">
        <v>60</v>
      </c>
      <c r="I13362" t="s">
        <v>35</v>
      </c>
      <c r="J13362" t="s">
        <v>60</v>
      </c>
      <c r="K13362">
        <v>0</v>
      </c>
      <c r="L13362" s="5" t="s">
        <v>25762</v>
      </c>
      <c r="M13362" s="5" t="s">
        <v>37</v>
      </c>
      <c r="N13362">
        <v>9</v>
      </c>
      <c r="O13362" t="s">
        <v>107</v>
      </c>
      <c r="P13362" s="1">
        <v>45546</v>
      </c>
      <c r="Q13362" s="1">
        <v>45616</v>
      </c>
      <c r="R13362">
        <v>2186</v>
      </c>
      <c r="S13362" s="4">
        <v>9.5</v>
      </c>
      <c r="T13362" t="s">
        <v>153</v>
      </c>
    </row>
    <row r="13363" spans="1:20" x14ac:dyDescent="0.35">
      <c r="A13363" t="s">
        <v>25763</v>
      </c>
      <c r="B13363" s="5" t="s">
        <v>21</v>
      </c>
      <c r="C13363" s="6">
        <v>123420</v>
      </c>
      <c r="D13363" t="s">
        <v>22</v>
      </c>
      <c r="E13363">
        <v>123420</v>
      </c>
      <c r="F13363" s="5" t="s">
        <v>50</v>
      </c>
      <c r="G13363" s="5" t="s">
        <v>59</v>
      </c>
      <c r="H13363" s="5" t="s">
        <v>101</v>
      </c>
      <c r="I13363" t="s">
        <v>26</v>
      </c>
      <c r="J13363" t="s">
        <v>101</v>
      </c>
      <c r="K13363">
        <v>100</v>
      </c>
      <c r="L13363" s="5" t="s">
        <v>25764</v>
      </c>
      <c r="M13363" s="5" t="s">
        <v>37</v>
      </c>
      <c r="N13363">
        <v>3</v>
      </c>
      <c r="O13363" t="s">
        <v>135</v>
      </c>
      <c r="P13363" s="1">
        <v>45595</v>
      </c>
      <c r="Q13363" s="1">
        <v>45657</v>
      </c>
      <c r="R13363">
        <v>855</v>
      </c>
      <c r="S13363" s="4">
        <v>8.3000000000000007</v>
      </c>
      <c r="T13363" t="s">
        <v>63</v>
      </c>
    </row>
    <row r="13364" spans="1:20" x14ac:dyDescent="0.35">
      <c r="A13364" t="s">
        <v>25765</v>
      </c>
      <c r="B13364" s="5" t="s">
        <v>28801</v>
      </c>
      <c r="C13364" s="6">
        <v>234411</v>
      </c>
      <c r="D13364" t="s">
        <v>22</v>
      </c>
      <c r="E13364">
        <v>234411</v>
      </c>
      <c r="F13364" s="5" t="s">
        <v>23</v>
      </c>
      <c r="G13364" s="5" t="s">
        <v>24</v>
      </c>
      <c r="H13364" s="5" t="s">
        <v>191</v>
      </c>
      <c r="I13364" t="s">
        <v>35</v>
      </c>
      <c r="J13364" t="s">
        <v>467</v>
      </c>
      <c r="K13364">
        <v>50</v>
      </c>
      <c r="L13364" s="5" t="s">
        <v>25766</v>
      </c>
      <c r="M13364" s="5" t="s">
        <v>37</v>
      </c>
      <c r="N13364">
        <v>16</v>
      </c>
      <c r="O13364" t="s">
        <v>172</v>
      </c>
      <c r="P13364" s="1">
        <v>45532</v>
      </c>
      <c r="Q13364" s="1">
        <v>45559</v>
      </c>
      <c r="R13364">
        <v>2452</v>
      </c>
      <c r="S13364" s="4">
        <v>6.8</v>
      </c>
      <c r="T13364" t="s">
        <v>89</v>
      </c>
    </row>
    <row r="13365" spans="1:20" x14ac:dyDescent="0.35">
      <c r="A13365" t="s">
        <v>25767</v>
      </c>
      <c r="B13365" s="5" t="s">
        <v>100</v>
      </c>
      <c r="C13365" s="6">
        <v>28209</v>
      </c>
      <c r="D13365" t="s">
        <v>22</v>
      </c>
      <c r="E13365">
        <v>28209</v>
      </c>
      <c r="F13365" s="5" t="s">
        <v>50</v>
      </c>
      <c r="G13365" s="5" t="s">
        <v>24</v>
      </c>
      <c r="H13365" s="5" t="s">
        <v>116</v>
      </c>
      <c r="I13365" t="s">
        <v>44</v>
      </c>
      <c r="J13365" t="s">
        <v>116</v>
      </c>
      <c r="K13365">
        <v>100</v>
      </c>
      <c r="L13365" s="5" t="s">
        <v>25768</v>
      </c>
      <c r="M13365" s="5" t="s">
        <v>70</v>
      </c>
      <c r="N13365">
        <v>3</v>
      </c>
      <c r="O13365" t="s">
        <v>29</v>
      </c>
      <c r="P13365" s="1">
        <v>45694</v>
      </c>
      <c r="Q13365" s="1">
        <v>45747</v>
      </c>
      <c r="R13365">
        <v>1105</v>
      </c>
      <c r="S13365" s="4">
        <v>9.3000000000000007</v>
      </c>
      <c r="T13365" t="s">
        <v>153</v>
      </c>
    </row>
    <row r="13366" spans="1:20" x14ac:dyDescent="0.35">
      <c r="A13366" t="s">
        <v>25769</v>
      </c>
      <c r="B13366" s="5" t="s">
        <v>91</v>
      </c>
      <c r="C13366" s="6">
        <v>77044</v>
      </c>
      <c r="D13366" t="s">
        <v>22</v>
      </c>
      <c r="E13366">
        <v>77044</v>
      </c>
      <c r="F13366" s="5" t="s">
        <v>58</v>
      </c>
      <c r="G13366" s="5" t="s">
        <v>51</v>
      </c>
      <c r="H13366" s="5" t="s">
        <v>68</v>
      </c>
      <c r="I13366" t="s">
        <v>44</v>
      </c>
      <c r="J13366" t="s">
        <v>60</v>
      </c>
      <c r="K13366">
        <v>100</v>
      </c>
      <c r="L13366" s="5" t="s">
        <v>25770</v>
      </c>
      <c r="M13366" s="5" t="s">
        <v>54</v>
      </c>
      <c r="N13366">
        <v>1</v>
      </c>
      <c r="O13366" t="s">
        <v>29</v>
      </c>
      <c r="P13366" s="1">
        <v>45688</v>
      </c>
      <c r="Q13366" s="1">
        <v>45740</v>
      </c>
      <c r="R13366">
        <v>852</v>
      </c>
      <c r="S13366" s="4">
        <v>5.4</v>
      </c>
      <c r="T13366" t="s">
        <v>108</v>
      </c>
    </row>
    <row r="13367" spans="1:20" x14ac:dyDescent="0.35">
      <c r="A13367" t="s">
        <v>25771</v>
      </c>
      <c r="B13367" s="5" t="s">
        <v>105</v>
      </c>
      <c r="C13367" s="6">
        <v>126485</v>
      </c>
      <c r="D13367" t="s">
        <v>33</v>
      </c>
      <c r="E13367">
        <v>13913350</v>
      </c>
      <c r="F13367" s="5" t="s">
        <v>66</v>
      </c>
      <c r="G13367" s="5" t="s">
        <v>59</v>
      </c>
      <c r="H13367" s="5" t="s">
        <v>34</v>
      </c>
      <c r="I13367" t="s">
        <v>26</v>
      </c>
      <c r="J13367" t="s">
        <v>34</v>
      </c>
      <c r="K13367">
        <v>50</v>
      </c>
      <c r="L13367" s="5" t="s">
        <v>25772</v>
      </c>
      <c r="M13367" s="5" t="s">
        <v>28</v>
      </c>
      <c r="N13367">
        <v>8</v>
      </c>
      <c r="O13367" t="s">
        <v>71</v>
      </c>
      <c r="P13367" s="1">
        <v>45570</v>
      </c>
      <c r="Q13367" s="1">
        <v>45630</v>
      </c>
      <c r="R13367">
        <v>2474</v>
      </c>
      <c r="S13367" s="4">
        <v>5.5</v>
      </c>
      <c r="T13367" t="s">
        <v>136</v>
      </c>
    </row>
    <row r="13368" spans="1:20" x14ac:dyDescent="0.35">
      <c r="A13368" t="s">
        <v>25773</v>
      </c>
      <c r="B13368" s="5" t="s">
        <v>217</v>
      </c>
      <c r="C13368" s="6">
        <v>75977</v>
      </c>
      <c r="D13368" t="s">
        <v>22</v>
      </c>
      <c r="E13368">
        <v>75977</v>
      </c>
      <c r="F13368" s="5" t="s">
        <v>58</v>
      </c>
      <c r="G13368" s="5" t="s">
        <v>51</v>
      </c>
      <c r="H13368" s="5" t="s">
        <v>129</v>
      </c>
      <c r="I13368" t="s">
        <v>35</v>
      </c>
      <c r="J13368" t="s">
        <v>129</v>
      </c>
      <c r="K13368">
        <v>50</v>
      </c>
      <c r="L13368" s="5" t="s">
        <v>25774</v>
      </c>
      <c r="M13368" s="5" t="s">
        <v>54</v>
      </c>
      <c r="N13368">
        <v>1</v>
      </c>
      <c r="O13368" t="s">
        <v>147</v>
      </c>
      <c r="P13368" s="1">
        <v>45574</v>
      </c>
      <c r="Q13368" s="1">
        <v>45636</v>
      </c>
      <c r="R13368">
        <v>1540</v>
      </c>
      <c r="S13368" s="4">
        <v>7.5</v>
      </c>
      <c r="T13368" t="s">
        <v>79</v>
      </c>
    </row>
    <row r="13369" spans="1:20" x14ac:dyDescent="0.35">
      <c r="A13369" t="s">
        <v>25775</v>
      </c>
      <c r="B13369" s="5" t="s">
        <v>40</v>
      </c>
      <c r="C13369" s="6">
        <v>53042</v>
      </c>
      <c r="D13369" t="s">
        <v>41</v>
      </c>
      <c r="E13369">
        <v>45086</v>
      </c>
      <c r="F13369" s="5" t="s">
        <v>58</v>
      </c>
      <c r="G13369" s="5" t="s">
        <v>42</v>
      </c>
      <c r="H13369" s="5" t="s">
        <v>151</v>
      </c>
      <c r="I13369" t="s">
        <v>26</v>
      </c>
      <c r="J13369" t="s">
        <v>940</v>
      </c>
      <c r="K13369">
        <v>0</v>
      </c>
      <c r="L13369" s="5" t="s">
        <v>25776</v>
      </c>
      <c r="M13369" s="5" t="s">
        <v>28</v>
      </c>
      <c r="N13369">
        <v>0</v>
      </c>
      <c r="O13369" t="s">
        <v>131</v>
      </c>
      <c r="P13369" s="1">
        <v>45319</v>
      </c>
      <c r="Q13369" s="1">
        <v>45360</v>
      </c>
      <c r="R13369">
        <v>1094</v>
      </c>
      <c r="S13369" s="4">
        <v>8.1</v>
      </c>
      <c r="T13369" t="s">
        <v>277</v>
      </c>
    </row>
    <row r="13370" spans="1:20" x14ac:dyDescent="0.35">
      <c r="A13370" t="s">
        <v>25777</v>
      </c>
      <c r="B13370" s="5" t="s">
        <v>28799</v>
      </c>
      <c r="C13370" s="6">
        <v>88798</v>
      </c>
      <c r="D13370" t="s">
        <v>41</v>
      </c>
      <c r="E13370">
        <v>75478</v>
      </c>
      <c r="F13370" s="5" t="s">
        <v>50</v>
      </c>
      <c r="G13370" s="5" t="s">
        <v>51</v>
      </c>
      <c r="H13370" s="5" t="s">
        <v>126</v>
      </c>
      <c r="I13370" t="s">
        <v>26</v>
      </c>
      <c r="J13370" t="s">
        <v>1192</v>
      </c>
      <c r="K13370">
        <v>0</v>
      </c>
      <c r="L13370" s="5" t="s">
        <v>25778</v>
      </c>
      <c r="M13370" s="5" t="s">
        <v>37</v>
      </c>
      <c r="N13370">
        <v>3</v>
      </c>
      <c r="O13370" t="s">
        <v>71</v>
      </c>
      <c r="P13370" s="1">
        <v>45474</v>
      </c>
      <c r="Q13370" s="1">
        <v>45499</v>
      </c>
      <c r="R13370">
        <v>2121</v>
      </c>
      <c r="S13370" s="4">
        <v>5.7</v>
      </c>
      <c r="T13370" t="s">
        <v>38</v>
      </c>
    </row>
    <row r="13371" spans="1:20" x14ac:dyDescent="0.35">
      <c r="A13371" t="s">
        <v>25779</v>
      </c>
      <c r="B13371" s="5" t="s">
        <v>179</v>
      </c>
      <c r="C13371" s="6">
        <v>133645</v>
      </c>
      <c r="D13371" t="s">
        <v>41</v>
      </c>
      <c r="E13371">
        <v>113598</v>
      </c>
      <c r="F13371" s="5" t="s">
        <v>23</v>
      </c>
      <c r="G13371" s="5" t="s">
        <v>24</v>
      </c>
      <c r="H13371" s="5" t="s">
        <v>151</v>
      </c>
      <c r="I13371" t="s">
        <v>44</v>
      </c>
      <c r="J13371" t="s">
        <v>151</v>
      </c>
      <c r="K13371">
        <v>0</v>
      </c>
      <c r="L13371" s="5" t="s">
        <v>25780</v>
      </c>
      <c r="M13371" s="5" t="s">
        <v>37</v>
      </c>
      <c r="N13371">
        <v>18</v>
      </c>
      <c r="O13371" t="s">
        <v>167</v>
      </c>
      <c r="P13371" s="1">
        <v>45448</v>
      </c>
      <c r="Q13371" s="1">
        <v>45467</v>
      </c>
      <c r="R13371">
        <v>2153</v>
      </c>
      <c r="S13371" s="4">
        <v>9.9</v>
      </c>
      <c r="T13371" t="s">
        <v>38</v>
      </c>
    </row>
    <row r="13372" spans="1:20" x14ac:dyDescent="0.35">
      <c r="A13372" t="s">
        <v>25781</v>
      </c>
      <c r="B13372" s="5" t="s">
        <v>91</v>
      </c>
      <c r="C13372" s="6">
        <v>123940</v>
      </c>
      <c r="D13372" t="s">
        <v>22</v>
      </c>
      <c r="E13372">
        <v>123940</v>
      </c>
      <c r="F13372" s="5" t="s">
        <v>66</v>
      </c>
      <c r="G13372" s="5" t="s">
        <v>42</v>
      </c>
      <c r="H13372" s="5" t="s">
        <v>25</v>
      </c>
      <c r="I13372" t="s">
        <v>35</v>
      </c>
      <c r="J13372" t="s">
        <v>25</v>
      </c>
      <c r="K13372">
        <v>50</v>
      </c>
      <c r="L13372" s="5" t="s">
        <v>25782</v>
      </c>
      <c r="M13372" s="5" t="s">
        <v>28</v>
      </c>
      <c r="N13372">
        <v>8</v>
      </c>
      <c r="O13372" t="s">
        <v>29</v>
      </c>
      <c r="P13372" s="1">
        <v>45359</v>
      </c>
      <c r="Q13372" s="1">
        <v>45376</v>
      </c>
      <c r="R13372">
        <v>2348</v>
      </c>
      <c r="S13372" s="4">
        <v>8.9</v>
      </c>
      <c r="T13372" t="s">
        <v>210</v>
      </c>
    </row>
    <row r="13373" spans="1:20" x14ac:dyDescent="0.35">
      <c r="A13373" t="s">
        <v>25783</v>
      </c>
      <c r="B13373" s="5" t="s">
        <v>28799</v>
      </c>
      <c r="C13373" s="6">
        <v>250927</v>
      </c>
      <c r="D13373" t="s">
        <v>22</v>
      </c>
      <c r="E13373">
        <v>250927</v>
      </c>
      <c r="F13373" s="5" t="s">
        <v>23</v>
      </c>
      <c r="G13373" s="5" t="s">
        <v>51</v>
      </c>
      <c r="H13373" s="5" t="s">
        <v>52</v>
      </c>
      <c r="I13373" t="s">
        <v>35</v>
      </c>
      <c r="J13373" t="s">
        <v>52</v>
      </c>
      <c r="K13373">
        <v>50</v>
      </c>
      <c r="L13373" s="5" t="s">
        <v>25784</v>
      </c>
      <c r="M13373" s="5" t="s">
        <v>70</v>
      </c>
      <c r="N13373">
        <v>11</v>
      </c>
      <c r="O13373" t="s">
        <v>112</v>
      </c>
      <c r="P13373" s="1">
        <v>45700</v>
      </c>
      <c r="Q13373" s="1">
        <v>45723</v>
      </c>
      <c r="R13373">
        <v>1895</v>
      </c>
      <c r="S13373" s="4">
        <v>7.2</v>
      </c>
      <c r="T13373" t="s">
        <v>243</v>
      </c>
    </row>
    <row r="13374" spans="1:20" x14ac:dyDescent="0.35">
      <c r="A13374" t="s">
        <v>25785</v>
      </c>
      <c r="B13374" s="5" t="s">
        <v>28802</v>
      </c>
      <c r="C13374" s="6">
        <v>68177</v>
      </c>
      <c r="D13374" t="s">
        <v>65</v>
      </c>
      <c r="E13374">
        <v>88630</v>
      </c>
      <c r="F13374" s="5" t="s">
        <v>58</v>
      </c>
      <c r="G13374" s="5" t="s">
        <v>51</v>
      </c>
      <c r="H13374" s="5" t="s">
        <v>67</v>
      </c>
      <c r="I13374" t="s">
        <v>44</v>
      </c>
      <c r="J13374" t="s">
        <v>67</v>
      </c>
      <c r="K13374">
        <v>0</v>
      </c>
      <c r="L13374" s="5" t="s">
        <v>25786</v>
      </c>
      <c r="M13374" s="5" t="s">
        <v>37</v>
      </c>
      <c r="N13374">
        <v>0</v>
      </c>
      <c r="O13374" t="s">
        <v>62</v>
      </c>
      <c r="P13374" s="1">
        <v>45430</v>
      </c>
      <c r="Q13374" s="1">
        <v>45485</v>
      </c>
      <c r="R13374">
        <v>1152</v>
      </c>
      <c r="S13374" s="4">
        <v>7.8</v>
      </c>
      <c r="T13374" t="s">
        <v>30</v>
      </c>
    </row>
    <row r="13375" spans="1:20" x14ac:dyDescent="0.35">
      <c r="A13375" t="s">
        <v>25787</v>
      </c>
      <c r="B13375" s="5" t="s">
        <v>28801</v>
      </c>
      <c r="C13375" s="6">
        <v>92501</v>
      </c>
      <c r="D13375" t="s">
        <v>22</v>
      </c>
      <c r="E13375">
        <v>92501</v>
      </c>
      <c r="F13375" s="5" t="s">
        <v>50</v>
      </c>
      <c r="G13375" s="5" t="s">
        <v>51</v>
      </c>
      <c r="H13375" s="5" t="s">
        <v>191</v>
      </c>
      <c r="I13375" t="s">
        <v>35</v>
      </c>
      <c r="J13375" t="s">
        <v>191</v>
      </c>
      <c r="K13375">
        <v>100</v>
      </c>
      <c r="L13375" s="5" t="s">
        <v>25788</v>
      </c>
      <c r="M13375" s="5" t="s">
        <v>28</v>
      </c>
      <c r="N13375">
        <v>2</v>
      </c>
      <c r="O13375" t="s">
        <v>141</v>
      </c>
      <c r="P13375" s="1">
        <v>45712</v>
      </c>
      <c r="Q13375" s="1">
        <v>45768</v>
      </c>
      <c r="R13375">
        <v>535</v>
      </c>
      <c r="S13375" s="4">
        <v>7.1</v>
      </c>
      <c r="T13375" t="s">
        <v>136</v>
      </c>
    </row>
    <row r="13376" spans="1:20" x14ac:dyDescent="0.35">
      <c r="A13376" t="s">
        <v>25789</v>
      </c>
      <c r="B13376" s="5" t="s">
        <v>49</v>
      </c>
      <c r="C13376" s="6">
        <v>117573</v>
      </c>
      <c r="D13376" t="s">
        <v>41</v>
      </c>
      <c r="E13376">
        <v>99937</v>
      </c>
      <c r="F13376" s="5" t="s">
        <v>66</v>
      </c>
      <c r="G13376" s="5" t="s">
        <v>42</v>
      </c>
      <c r="H13376" s="5" t="s">
        <v>126</v>
      </c>
      <c r="I13376" t="s">
        <v>26</v>
      </c>
      <c r="J13376" t="s">
        <v>410</v>
      </c>
      <c r="K13376">
        <v>50</v>
      </c>
      <c r="L13376" s="5" t="s">
        <v>25790</v>
      </c>
      <c r="M13376" s="5" t="s">
        <v>70</v>
      </c>
      <c r="N13376">
        <v>5</v>
      </c>
      <c r="O13376" t="s">
        <v>141</v>
      </c>
      <c r="P13376" s="1">
        <v>45559</v>
      </c>
      <c r="Q13376" s="1">
        <v>45578</v>
      </c>
      <c r="R13376">
        <v>1801</v>
      </c>
      <c r="S13376" s="4">
        <v>7.8</v>
      </c>
      <c r="T13376" t="s">
        <v>108</v>
      </c>
    </row>
    <row r="13377" spans="1:20" x14ac:dyDescent="0.35">
      <c r="A13377" t="s">
        <v>25791</v>
      </c>
      <c r="B13377" s="5" t="s">
        <v>28801</v>
      </c>
      <c r="C13377" s="6">
        <v>48867</v>
      </c>
      <c r="D13377" t="s">
        <v>22</v>
      </c>
      <c r="E13377">
        <v>48867</v>
      </c>
      <c r="F13377" s="5" t="s">
        <v>58</v>
      </c>
      <c r="G13377" s="5" t="s">
        <v>51</v>
      </c>
      <c r="H13377" s="5" t="s">
        <v>165</v>
      </c>
      <c r="I13377" t="s">
        <v>26</v>
      </c>
      <c r="J13377" t="s">
        <v>165</v>
      </c>
      <c r="K13377">
        <v>100</v>
      </c>
      <c r="L13377" s="5" t="s">
        <v>25792</v>
      </c>
      <c r="M13377" s="5" t="s">
        <v>70</v>
      </c>
      <c r="N13377">
        <v>1</v>
      </c>
      <c r="O13377" t="s">
        <v>78</v>
      </c>
      <c r="P13377" s="1">
        <v>45392</v>
      </c>
      <c r="Q13377" s="1">
        <v>45418</v>
      </c>
      <c r="R13377">
        <v>1455</v>
      </c>
      <c r="S13377" s="4">
        <v>8.8000000000000007</v>
      </c>
      <c r="T13377" t="s">
        <v>47</v>
      </c>
    </row>
    <row r="13378" spans="1:20" x14ac:dyDescent="0.35">
      <c r="A13378" t="s">
        <v>25793</v>
      </c>
      <c r="B13378" s="5" t="s">
        <v>28799</v>
      </c>
      <c r="C13378" s="6">
        <v>65451</v>
      </c>
      <c r="D13378" t="s">
        <v>81</v>
      </c>
      <c r="E13378">
        <v>88359</v>
      </c>
      <c r="F13378" s="5" t="s">
        <v>58</v>
      </c>
      <c r="G13378" s="5" t="s">
        <v>42</v>
      </c>
      <c r="H13378" s="5" t="s">
        <v>82</v>
      </c>
      <c r="I13378" t="s">
        <v>44</v>
      </c>
      <c r="J13378" t="s">
        <v>82</v>
      </c>
      <c r="K13378">
        <v>50</v>
      </c>
      <c r="L13378" s="5" t="s">
        <v>25794</v>
      </c>
      <c r="M13378" s="5" t="s">
        <v>28</v>
      </c>
      <c r="N13378">
        <v>1</v>
      </c>
      <c r="O13378" t="s">
        <v>29</v>
      </c>
      <c r="P13378" s="1">
        <v>45716</v>
      </c>
      <c r="Q13378" s="1">
        <v>45765</v>
      </c>
      <c r="R13378">
        <v>973</v>
      </c>
      <c r="S13378" s="4">
        <v>8.5</v>
      </c>
      <c r="T13378" t="s">
        <v>210</v>
      </c>
    </row>
    <row r="13379" spans="1:20" x14ac:dyDescent="0.35">
      <c r="A13379" t="s">
        <v>25795</v>
      </c>
      <c r="B13379" s="5" t="s">
        <v>217</v>
      </c>
      <c r="C13379" s="6">
        <v>96257</v>
      </c>
      <c r="D13379" t="s">
        <v>41</v>
      </c>
      <c r="E13379">
        <v>81818</v>
      </c>
      <c r="F13379" s="5" t="s">
        <v>66</v>
      </c>
      <c r="G13379" s="5" t="s">
        <v>42</v>
      </c>
      <c r="H13379" s="5" t="s">
        <v>151</v>
      </c>
      <c r="I13379" t="s">
        <v>26</v>
      </c>
      <c r="J13379" t="s">
        <v>354</v>
      </c>
      <c r="K13379">
        <v>100</v>
      </c>
      <c r="L13379" s="5" t="s">
        <v>25796</v>
      </c>
      <c r="M13379" s="5" t="s">
        <v>37</v>
      </c>
      <c r="N13379">
        <v>9</v>
      </c>
      <c r="O13379" t="s">
        <v>71</v>
      </c>
      <c r="P13379" s="1">
        <v>45618</v>
      </c>
      <c r="Q13379" s="1">
        <v>45688</v>
      </c>
      <c r="R13379">
        <v>2016</v>
      </c>
      <c r="S13379" s="4">
        <v>9.9</v>
      </c>
      <c r="T13379" t="s">
        <v>95</v>
      </c>
    </row>
    <row r="13380" spans="1:20" x14ac:dyDescent="0.35">
      <c r="A13380" t="s">
        <v>25797</v>
      </c>
      <c r="B13380" s="5" t="s">
        <v>49</v>
      </c>
      <c r="C13380" s="6">
        <v>64758</v>
      </c>
      <c r="D13380" t="s">
        <v>22</v>
      </c>
      <c r="E13380">
        <v>64758</v>
      </c>
      <c r="F13380" s="5" t="s">
        <v>50</v>
      </c>
      <c r="G13380" s="5" t="s">
        <v>51</v>
      </c>
      <c r="H13380" s="5" t="s">
        <v>191</v>
      </c>
      <c r="I13380" t="s">
        <v>44</v>
      </c>
      <c r="J13380" t="s">
        <v>191</v>
      </c>
      <c r="K13380">
        <v>50</v>
      </c>
      <c r="L13380" s="5" t="s">
        <v>25798</v>
      </c>
      <c r="M13380" s="5" t="s">
        <v>28</v>
      </c>
      <c r="N13380">
        <v>4</v>
      </c>
      <c r="O13380" t="s">
        <v>107</v>
      </c>
      <c r="P13380" s="1">
        <v>45490</v>
      </c>
      <c r="Q13380" s="1">
        <v>45510</v>
      </c>
      <c r="R13380">
        <v>1475</v>
      </c>
      <c r="S13380" s="4">
        <v>9.6999999999999993</v>
      </c>
      <c r="T13380" t="s">
        <v>55</v>
      </c>
    </row>
    <row r="13381" spans="1:20" x14ac:dyDescent="0.35">
      <c r="A13381" t="s">
        <v>25799</v>
      </c>
      <c r="B13381" s="5" t="s">
        <v>28802</v>
      </c>
      <c r="C13381" s="6">
        <v>76008</v>
      </c>
      <c r="D13381" t="s">
        <v>41</v>
      </c>
      <c r="E13381">
        <v>64607</v>
      </c>
      <c r="F13381" s="5" t="s">
        <v>58</v>
      </c>
      <c r="G13381" s="5" t="s">
        <v>42</v>
      </c>
      <c r="H13381" s="5" t="s">
        <v>43</v>
      </c>
      <c r="I13381" t="s">
        <v>26</v>
      </c>
      <c r="J13381" t="s">
        <v>186</v>
      </c>
      <c r="K13381">
        <v>50</v>
      </c>
      <c r="L13381" s="5" t="s">
        <v>4384</v>
      </c>
      <c r="M13381" s="5" t="s">
        <v>54</v>
      </c>
      <c r="N13381">
        <v>0</v>
      </c>
      <c r="O13381" t="s">
        <v>172</v>
      </c>
      <c r="P13381" s="1">
        <v>45348</v>
      </c>
      <c r="Q13381" s="1">
        <v>45385</v>
      </c>
      <c r="R13381">
        <v>2311</v>
      </c>
      <c r="S13381" s="4">
        <v>7.7</v>
      </c>
      <c r="T13381" t="s">
        <v>153</v>
      </c>
    </row>
    <row r="13382" spans="1:20" x14ac:dyDescent="0.35">
      <c r="A13382" t="s">
        <v>25800</v>
      </c>
      <c r="B13382" s="5" t="s">
        <v>145</v>
      </c>
      <c r="C13382" s="6">
        <v>61682</v>
      </c>
      <c r="D13382" t="s">
        <v>41</v>
      </c>
      <c r="E13382">
        <v>52430</v>
      </c>
      <c r="F13382" s="5" t="s">
        <v>58</v>
      </c>
      <c r="G13382" s="5" t="s">
        <v>42</v>
      </c>
      <c r="H13382" s="5" t="s">
        <v>126</v>
      </c>
      <c r="I13382" t="s">
        <v>44</v>
      </c>
      <c r="J13382" t="s">
        <v>126</v>
      </c>
      <c r="K13382">
        <v>50</v>
      </c>
      <c r="L13382" s="5" t="s">
        <v>22074</v>
      </c>
      <c r="M13382" s="5" t="s">
        <v>54</v>
      </c>
      <c r="N13382">
        <v>0</v>
      </c>
      <c r="O13382" t="s">
        <v>135</v>
      </c>
      <c r="P13382" s="1">
        <v>45350</v>
      </c>
      <c r="Q13382" s="1">
        <v>45378</v>
      </c>
      <c r="R13382">
        <v>1643</v>
      </c>
      <c r="S13382" s="4">
        <v>9.9</v>
      </c>
      <c r="T13382" t="s">
        <v>38</v>
      </c>
    </row>
    <row r="13383" spans="1:20" x14ac:dyDescent="0.35">
      <c r="A13383" t="s">
        <v>25801</v>
      </c>
      <c r="B13383" s="5" t="s">
        <v>162</v>
      </c>
      <c r="C13383" s="6">
        <v>193425</v>
      </c>
      <c r="D13383" t="s">
        <v>22</v>
      </c>
      <c r="E13383">
        <v>193425</v>
      </c>
      <c r="F13383" s="5" t="s">
        <v>23</v>
      </c>
      <c r="G13383" s="5" t="s">
        <v>51</v>
      </c>
      <c r="H13383" s="5" t="s">
        <v>129</v>
      </c>
      <c r="I13383" t="s">
        <v>44</v>
      </c>
      <c r="J13383" t="s">
        <v>129</v>
      </c>
      <c r="K13383">
        <v>0</v>
      </c>
      <c r="L13383" s="5" t="s">
        <v>25802</v>
      </c>
      <c r="M13383" s="5" t="s">
        <v>37</v>
      </c>
      <c r="N13383">
        <v>19</v>
      </c>
      <c r="O13383" t="s">
        <v>147</v>
      </c>
      <c r="P13383" s="1">
        <v>45619</v>
      </c>
      <c r="Q13383" s="1">
        <v>45650</v>
      </c>
      <c r="R13383">
        <v>1129</v>
      </c>
      <c r="S13383" s="4">
        <v>9.6</v>
      </c>
      <c r="T13383" t="s">
        <v>63</v>
      </c>
    </row>
    <row r="13384" spans="1:20" x14ac:dyDescent="0.35">
      <c r="A13384" t="s">
        <v>25803</v>
      </c>
      <c r="B13384" s="5" t="s">
        <v>49</v>
      </c>
      <c r="C13384" s="6">
        <v>96082</v>
      </c>
      <c r="D13384" t="s">
        <v>41</v>
      </c>
      <c r="E13384">
        <v>81670</v>
      </c>
      <c r="F13384" s="5" t="s">
        <v>66</v>
      </c>
      <c r="G13384" s="5" t="s">
        <v>51</v>
      </c>
      <c r="H13384" s="5" t="s">
        <v>60</v>
      </c>
      <c r="I13384" t="s">
        <v>26</v>
      </c>
      <c r="J13384" t="s">
        <v>60</v>
      </c>
      <c r="K13384">
        <v>0</v>
      </c>
      <c r="L13384" s="5" t="s">
        <v>25804</v>
      </c>
      <c r="M13384" s="5" t="s">
        <v>70</v>
      </c>
      <c r="N13384">
        <v>9</v>
      </c>
      <c r="O13384" t="s">
        <v>135</v>
      </c>
      <c r="P13384" s="1">
        <v>45519</v>
      </c>
      <c r="Q13384" s="1">
        <v>45589</v>
      </c>
      <c r="R13384">
        <v>2178</v>
      </c>
      <c r="S13384" s="4">
        <v>6.7</v>
      </c>
      <c r="T13384" t="s">
        <v>38</v>
      </c>
    </row>
    <row r="13385" spans="1:20" x14ac:dyDescent="0.35">
      <c r="A13385" t="s">
        <v>25805</v>
      </c>
      <c r="B13385" s="5" t="s">
        <v>28802</v>
      </c>
      <c r="C13385" s="6">
        <v>118266</v>
      </c>
      <c r="D13385" t="s">
        <v>120</v>
      </c>
      <c r="E13385">
        <v>106439</v>
      </c>
      <c r="F13385" s="5" t="s">
        <v>50</v>
      </c>
      <c r="G13385" s="5" t="s">
        <v>42</v>
      </c>
      <c r="H13385" s="5" t="s">
        <v>121</v>
      </c>
      <c r="I13385" t="s">
        <v>26</v>
      </c>
      <c r="J13385" t="s">
        <v>522</v>
      </c>
      <c r="K13385">
        <v>50</v>
      </c>
      <c r="L13385" s="5" t="s">
        <v>25806</v>
      </c>
      <c r="M13385" s="5" t="s">
        <v>37</v>
      </c>
      <c r="N13385">
        <v>3</v>
      </c>
      <c r="O13385" t="s">
        <v>62</v>
      </c>
      <c r="P13385" s="1">
        <v>45502</v>
      </c>
      <c r="Q13385" s="1">
        <v>45557</v>
      </c>
      <c r="R13385">
        <v>1546</v>
      </c>
      <c r="S13385" s="4">
        <v>10</v>
      </c>
      <c r="T13385" t="s">
        <v>30</v>
      </c>
    </row>
    <row r="13386" spans="1:20" x14ac:dyDescent="0.35">
      <c r="A13386" t="s">
        <v>25807</v>
      </c>
      <c r="B13386" s="5" t="s">
        <v>32</v>
      </c>
      <c r="C13386" s="6">
        <v>92143</v>
      </c>
      <c r="D13386" t="s">
        <v>81</v>
      </c>
      <c r="E13386">
        <v>124393</v>
      </c>
      <c r="F13386" s="5" t="s">
        <v>58</v>
      </c>
      <c r="G13386" s="5" t="s">
        <v>59</v>
      </c>
      <c r="H13386" s="5" t="s">
        <v>82</v>
      </c>
      <c r="I13386" t="s">
        <v>35</v>
      </c>
      <c r="J13386" t="s">
        <v>82</v>
      </c>
      <c r="K13386">
        <v>100</v>
      </c>
      <c r="L13386" s="5" t="s">
        <v>25808</v>
      </c>
      <c r="M13386" s="5" t="s">
        <v>28</v>
      </c>
      <c r="N13386">
        <v>1</v>
      </c>
      <c r="O13386" t="s">
        <v>88</v>
      </c>
      <c r="P13386" s="1">
        <v>45378</v>
      </c>
      <c r="Q13386" s="1">
        <v>45393</v>
      </c>
      <c r="R13386">
        <v>1750</v>
      </c>
      <c r="S13386" s="4">
        <v>5.5</v>
      </c>
      <c r="T13386" t="s">
        <v>136</v>
      </c>
    </row>
    <row r="13387" spans="1:20" x14ac:dyDescent="0.35">
      <c r="A13387" t="s">
        <v>25809</v>
      </c>
      <c r="B13387" s="5" t="s">
        <v>49</v>
      </c>
      <c r="C13387" s="6">
        <v>53657</v>
      </c>
      <c r="D13387" t="s">
        <v>65</v>
      </c>
      <c r="E13387">
        <v>69754</v>
      </c>
      <c r="F13387" s="5" t="s">
        <v>58</v>
      </c>
      <c r="G13387" s="5" t="s">
        <v>51</v>
      </c>
      <c r="H13387" s="5" t="s">
        <v>67</v>
      </c>
      <c r="I13387" t="s">
        <v>44</v>
      </c>
      <c r="J13387" t="s">
        <v>67</v>
      </c>
      <c r="K13387">
        <v>100</v>
      </c>
      <c r="L13387" s="5" t="s">
        <v>25810</v>
      </c>
      <c r="M13387" s="5" t="s">
        <v>54</v>
      </c>
      <c r="N13387">
        <v>1</v>
      </c>
      <c r="O13387" t="s">
        <v>78</v>
      </c>
      <c r="P13387" s="1">
        <v>45568</v>
      </c>
      <c r="Q13387" s="1">
        <v>45623</v>
      </c>
      <c r="R13387">
        <v>1961</v>
      </c>
      <c r="S13387" s="4">
        <v>6.1</v>
      </c>
      <c r="T13387" t="s">
        <v>118</v>
      </c>
    </row>
    <row r="13388" spans="1:20" x14ac:dyDescent="0.35">
      <c r="A13388" t="s">
        <v>25811</v>
      </c>
      <c r="B13388" s="5" t="s">
        <v>28801</v>
      </c>
      <c r="C13388" s="6">
        <v>219960</v>
      </c>
      <c r="D13388" t="s">
        <v>22</v>
      </c>
      <c r="E13388">
        <v>219960</v>
      </c>
      <c r="F13388" s="5" t="s">
        <v>23</v>
      </c>
      <c r="G13388" s="5" t="s">
        <v>59</v>
      </c>
      <c r="H13388" s="5" t="s">
        <v>101</v>
      </c>
      <c r="I13388" t="s">
        <v>26</v>
      </c>
      <c r="J13388" t="s">
        <v>101</v>
      </c>
      <c r="K13388">
        <v>100</v>
      </c>
      <c r="L13388" s="5" t="s">
        <v>14588</v>
      </c>
      <c r="M13388" s="5" t="s">
        <v>37</v>
      </c>
      <c r="N13388">
        <v>17</v>
      </c>
      <c r="O13388" t="s">
        <v>46</v>
      </c>
      <c r="P13388" s="1">
        <v>45365</v>
      </c>
      <c r="Q13388" s="1">
        <v>45383</v>
      </c>
      <c r="R13388">
        <v>1905</v>
      </c>
      <c r="S13388" s="4">
        <v>8.1999999999999993</v>
      </c>
      <c r="T13388" t="s">
        <v>277</v>
      </c>
    </row>
    <row r="13389" spans="1:20" x14ac:dyDescent="0.35">
      <c r="A13389" t="s">
        <v>25812</v>
      </c>
      <c r="B13389" s="5" t="s">
        <v>28801</v>
      </c>
      <c r="C13389" s="6">
        <v>227427</v>
      </c>
      <c r="D13389" t="s">
        <v>22</v>
      </c>
      <c r="E13389">
        <v>227427</v>
      </c>
      <c r="F13389" s="5" t="s">
        <v>23</v>
      </c>
      <c r="G13389" s="5" t="s">
        <v>59</v>
      </c>
      <c r="H13389" s="5" t="s">
        <v>129</v>
      </c>
      <c r="I13389" t="s">
        <v>44</v>
      </c>
      <c r="J13389" t="s">
        <v>129</v>
      </c>
      <c r="K13389">
        <v>0</v>
      </c>
      <c r="L13389" s="5" t="s">
        <v>25813</v>
      </c>
      <c r="M13389" s="5" t="s">
        <v>37</v>
      </c>
      <c r="N13389">
        <v>15</v>
      </c>
      <c r="O13389" t="s">
        <v>62</v>
      </c>
      <c r="P13389" s="1">
        <v>45721</v>
      </c>
      <c r="Q13389" s="1">
        <v>45739</v>
      </c>
      <c r="R13389">
        <v>1930</v>
      </c>
      <c r="S13389" s="4">
        <v>7.2</v>
      </c>
      <c r="T13389" t="s">
        <v>103</v>
      </c>
    </row>
    <row r="13390" spans="1:20" x14ac:dyDescent="0.35">
      <c r="A13390" t="s">
        <v>25814</v>
      </c>
      <c r="B13390" s="5" t="s">
        <v>28802</v>
      </c>
      <c r="C13390" s="6">
        <v>140704</v>
      </c>
      <c r="D13390" t="s">
        <v>22</v>
      </c>
      <c r="E13390">
        <v>140704</v>
      </c>
      <c r="F13390" s="5" t="s">
        <v>23</v>
      </c>
      <c r="G13390" s="5" t="s">
        <v>24</v>
      </c>
      <c r="H13390" s="5" t="s">
        <v>165</v>
      </c>
      <c r="I13390" t="s">
        <v>35</v>
      </c>
      <c r="J13390" t="s">
        <v>165</v>
      </c>
      <c r="K13390">
        <v>100</v>
      </c>
      <c r="L13390" s="5" t="s">
        <v>25815</v>
      </c>
      <c r="M13390" s="5" t="s">
        <v>37</v>
      </c>
      <c r="N13390">
        <v>19</v>
      </c>
      <c r="O13390" t="s">
        <v>167</v>
      </c>
      <c r="P13390" s="1">
        <v>45573</v>
      </c>
      <c r="Q13390" s="1">
        <v>45626</v>
      </c>
      <c r="R13390">
        <v>1659</v>
      </c>
      <c r="S13390" s="4">
        <v>6</v>
      </c>
      <c r="T13390" t="s">
        <v>118</v>
      </c>
    </row>
    <row r="13391" spans="1:20" x14ac:dyDescent="0.35">
      <c r="A13391" t="s">
        <v>25816</v>
      </c>
      <c r="B13391" s="5" t="s">
        <v>28802</v>
      </c>
      <c r="C13391" s="6">
        <v>90170</v>
      </c>
      <c r="D13391" t="s">
        <v>22</v>
      </c>
      <c r="E13391">
        <v>90170</v>
      </c>
      <c r="F13391" s="5" t="s">
        <v>58</v>
      </c>
      <c r="G13391" s="5" t="s">
        <v>51</v>
      </c>
      <c r="H13391" s="5" t="s">
        <v>97</v>
      </c>
      <c r="I13391" t="s">
        <v>44</v>
      </c>
      <c r="J13391" t="s">
        <v>68</v>
      </c>
      <c r="K13391">
        <v>0</v>
      </c>
      <c r="L13391" s="5" t="s">
        <v>25817</v>
      </c>
      <c r="M13391" s="5" t="s">
        <v>54</v>
      </c>
      <c r="N13391">
        <v>1</v>
      </c>
      <c r="O13391" t="s">
        <v>46</v>
      </c>
      <c r="P13391" s="1">
        <v>45684</v>
      </c>
      <c r="Q13391" s="1">
        <v>45706</v>
      </c>
      <c r="R13391">
        <v>1589</v>
      </c>
      <c r="S13391" s="4">
        <v>7.9</v>
      </c>
      <c r="T13391" t="s">
        <v>210</v>
      </c>
    </row>
    <row r="13392" spans="1:20" x14ac:dyDescent="0.35">
      <c r="A13392" t="s">
        <v>25818</v>
      </c>
      <c r="B13392" s="5" t="s">
        <v>28802</v>
      </c>
      <c r="C13392" s="6">
        <v>75174</v>
      </c>
      <c r="D13392" t="s">
        <v>81</v>
      </c>
      <c r="E13392">
        <v>101485</v>
      </c>
      <c r="F13392" s="5" t="s">
        <v>50</v>
      </c>
      <c r="G13392" s="5" t="s">
        <v>59</v>
      </c>
      <c r="H13392" s="5" t="s">
        <v>82</v>
      </c>
      <c r="I13392" t="s">
        <v>44</v>
      </c>
      <c r="J13392" t="s">
        <v>82</v>
      </c>
      <c r="K13392">
        <v>100</v>
      </c>
      <c r="L13392" s="5" t="s">
        <v>25819</v>
      </c>
      <c r="M13392" s="5" t="s">
        <v>28</v>
      </c>
      <c r="N13392">
        <v>2</v>
      </c>
      <c r="O13392" t="s">
        <v>85</v>
      </c>
      <c r="P13392" s="1">
        <v>45461</v>
      </c>
      <c r="Q13392" s="1">
        <v>45498</v>
      </c>
      <c r="R13392">
        <v>2007</v>
      </c>
      <c r="S13392" s="4">
        <v>7.6</v>
      </c>
      <c r="T13392" t="s">
        <v>277</v>
      </c>
    </row>
    <row r="13393" spans="1:20" x14ac:dyDescent="0.35">
      <c r="A13393" t="s">
        <v>25820</v>
      </c>
      <c r="B13393" s="5" t="s">
        <v>21</v>
      </c>
      <c r="C13393" s="6">
        <v>98977</v>
      </c>
      <c r="D13393" t="s">
        <v>41</v>
      </c>
      <c r="E13393">
        <v>84130</v>
      </c>
      <c r="F13393" s="5" t="s">
        <v>50</v>
      </c>
      <c r="G13393" s="5" t="s">
        <v>42</v>
      </c>
      <c r="H13393" s="5" t="s">
        <v>43</v>
      </c>
      <c r="I13393" t="s">
        <v>44</v>
      </c>
      <c r="J13393" t="s">
        <v>43</v>
      </c>
      <c r="K13393">
        <v>100</v>
      </c>
      <c r="L13393" s="5" t="s">
        <v>25821</v>
      </c>
      <c r="M13393" s="5" t="s">
        <v>28</v>
      </c>
      <c r="N13393">
        <v>2</v>
      </c>
      <c r="O13393" t="s">
        <v>167</v>
      </c>
      <c r="P13393" s="1">
        <v>45698</v>
      </c>
      <c r="Q13393" s="1">
        <v>45753</v>
      </c>
      <c r="R13393">
        <v>760</v>
      </c>
      <c r="S13393" s="4">
        <v>6.2</v>
      </c>
      <c r="T13393" t="s">
        <v>63</v>
      </c>
    </row>
    <row r="13394" spans="1:20" x14ac:dyDescent="0.35">
      <c r="A13394" t="s">
        <v>25822</v>
      </c>
      <c r="B13394" s="5" t="s">
        <v>40</v>
      </c>
      <c r="C13394" s="6">
        <v>92614</v>
      </c>
      <c r="D13394" t="s">
        <v>22</v>
      </c>
      <c r="E13394">
        <v>92614</v>
      </c>
      <c r="F13394" s="5" t="s">
        <v>58</v>
      </c>
      <c r="G13394" s="5" t="s">
        <v>24</v>
      </c>
      <c r="H13394" s="5" t="s">
        <v>68</v>
      </c>
      <c r="I13394" t="s">
        <v>35</v>
      </c>
      <c r="J13394" t="s">
        <v>68</v>
      </c>
      <c r="K13394">
        <v>100</v>
      </c>
      <c r="L13394" s="5" t="s">
        <v>25823</v>
      </c>
      <c r="M13394" s="5" t="s">
        <v>37</v>
      </c>
      <c r="N13394">
        <v>1</v>
      </c>
      <c r="O13394" t="s">
        <v>141</v>
      </c>
      <c r="P13394" s="1">
        <v>45409</v>
      </c>
      <c r="Q13394" s="1">
        <v>45449</v>
      </c>
      <c r="R13394">
        <v>2066</v>
      </c>
      <c r="S13394" s="4">
        <v>8</v>
      </c>
      <c r="T13394" t="s">
        <v>63</v>
      </c>
    </row>
    <row r="13395" spans="1:20" x14ac:dyDescent="0.35">
      <c r="A13395" t="s">
        <v>25824</v>
      </c>
      <c r="B13395" s="5" t="s">
        <v>28802</v>
      </c>
      <c r="C13395" s="6">
        <v>24682</v>
      </c>
      <c r="D13395" t="s">
        <v>22</v>
      </c>
      <c r="E13395">
        <v>24682</v>
      </c>
      <c r="F13395" s="5" t="s">
        <v>58</v>
      </c>
      <c r="G13395" s="5" t="s">
        <v>42</v>
      </c>
      <c r="H13395" s="5" t="s">
        <v>157</v>
      </c>
      <c r="I13395" t="s">
        <v>44</v>
      </c>
      <c r="J13395" t="s">
        <v>157</v>
      </c>
      <c r="K13395">
        <v>0</v>
      </c>
      <c r="L13395" s="5" t="s">
        <v>23991</v>
      </c>
      <c r="M13395" s="5" t="s">
        <v>37</v>
      </c>
      <c r="N13395">
        <v>0</v>
      </c>
      <c r="O13395" t="s">
        <v>88</v>
      </c>
      <c r="P13395" s="1">
        <v>45493</v>
      </c>
      <c r="Q13395" s="1">
        <v>45562</v>
      </c>
      <c r="R13395">
        <v>1943</v>
      </c>
      <c r="S13395" s="4">
        <v>8.1999999999999993</v>
      </c>
      <c r="T13395" t="s">
        <v>136</v>
      </c>
    </row>
    <row r="13396" spans="1:20" x14ac:dyDescent="0.35">
      <c r="A13396" t="s">
        <v>25825</v>
      </c>
      <c r="B13396" s="5" t="s">
        <v>32</v>
      </c>
      <c r="C13396" s="6">
        <v>169552</v>
      </c>
      <c r="D13396" t="s">
        <v>22</v>
      </c>
      <c r="E13396">
        <v>169552</v>
      </c>
      <c r="F13396" s="5" t="s">
        <v>23</v>
      </c>
      <c r="G13396" s="5" t="s">
        <v>59</v>
      </c>
      <c r="H13396" s="5" t="s">
        <v>52</v>
      </c>
      <c r="I13396" t="s">
        <v>44</v>
      </c>
      <c r="J13396" t="s">
        <v>52</v>
      </c>
      <c r="K13396">
        <v>100</v>
      </c>
      <c r="L13396" s="5" t="s">
        <v>24073</v>
      </c>
      <c r="M13396" s="5" t="s">
        <v>37</v>
      </c>
      <c r="N13396">
        <v>11</v>
      </c>
      <c r="O13396" t="s">
        <v>62</v>
      </c>
      <c r="P13396" s="1">
        <v>45519</v>
      </c>
      <c r="Q13396" s="1">
        <v>45592</v>
      </c>
      <c r="R13396">
        <v>1956</v>
      </c>
      <c r="S13396" s="4">
        <v>7.4</v>
      </c>
      <c r="T13396" t="s">
        <v>277</v>
      </c>
    </row>
    <row r="13397" spans="1:20" x14ac:dyDescent="0.35">
      <c r="A13397" t="s">
        <v>25826</v>
      </c>
      <c r="B13397" s="5" t="s">
        <v>145</v>
      </c>
      <c r="C13397" s="6">
        <v>152388</v>
      </c>
      <c r="D13397" t="s">
        <v>41</v>
      </c>
      <c r="E13397">
        <v>129530</v>
      </c>
      <c r="F13397" s="5" t="s">
        <v>23</v>
      </c>
      <c r="G13397" s="5" t="s">
        <v>24</v>
      </c>
      <c r="H13397" s="5" t="s">
        <v>43</v>
      </c>
      <c r="I13397" t="s">
        <v>26</v>
      </c>
      <c r="J13397" t="s">
        <v>43</v>
      </c>
      <c r="K13397">
        <v>0</v>
      </c>
      <c r="L13397" s="5" t="s">
        <v>25827</v>
      </c>
      <c r="M13397" s="5" t="s">
        <v>37</v>
      </c>
      <c r="N13397">
        <v>14</v>
      </c>
      <c r="O13397" t="s">
        <v>88</v>
      </c>
      <c r="P13397" s="1">
        <v>45440</v>
      </c>
      <c r="Q13397" s="1">
        <v>45456</v>
      </c>
      <c r="R13397">
        <v>1778</v>
      </c>
      <c r="S13397" s="4">
        <v>7.6</v>
      </c>
      <c r="T13397" t="s">
        <v>55</v>
      </c>
    </row>
    <row r="13398" spans="1:20" x14ac:dyDescent="0.35">
      <c r="A13398" t="s">
        <v>25828</v>
      </c>
      <c r="B13398" s="5" t="s">
        <v>28802</v>
      </c>
      <c r="C13398" s="6">
        <v>56108</v>
      </c>
      <c r="D13398" t="s">
        <v>41</v>
      </c>
      <c r="E13398">
        <v>47692</v>
      </c>
      <c r="F13398" s="5" t="s">
        <v>58</v>
      </c>
      <c r="G13398" s="5" t="s">
        <v>51</v>
      </c>
      <c r="H13398" s="5" t="s">
        <v>126</v>
      </c>
      <c r="I13398" t="s">
        <v>44</v>
      </c>
      <c r="J13398" t="s">
        <v>126</v>
      </c>
      <c r="K13398">
        <v>50</v>
      </c>
      <c r="L13398" s="5" t="s">
        <v>25829</v>
      </c>
      <c r="M13398" s="5" t="s">
        <v>70</v>
      </c>
      <c r="N13398">
        <v>0</v>
      </c>
      <c r="O13398" t="s">
        <v>46</v>
      </c>
      <c r="P13398" s="1">
        <v>45705</v>
      </c>
      <c r="Q13398" s="1">
        <v>45761</v>
      </c>
      <c r="R13398">
        <v>576</v>
      </c>
      <c r="S13398" s="4">
        <v>5.4</v>
      </c>
      <c r="T13398" t="s">
        <v>103</v>
      </c>
    </row>
    <row r="13399" spans="1:20" x14ac:dyDescent="0.35">
      <c r="A13399" t="s">
        <v>25830</v>
      </c>
      <c r="B13399" s="5" t="s">
        <v>73</v>
      </c>
      <c r="C13399" s="6">
        <v>185781</v>
      </c>
      <c r="D13399" t="s">
        <v>22</v>
      </c>
      <c r="E13399">
        <v>185781</v>
      </c>
      <c r="F13399" s="5" t="s">
        <v>66</v>
      </c>
      <c r="G13399" s="5" t="s">
        <v>42</v>
      </c>
      <c r="H13399" s="5" t="s">
        <v>68</v>
      </c>
      <c r="I13399" t="s">
        <v>26</v>
      </c>
      <c r="J13399" t="s">
        <v>68</v>
      </c>
      <c r="K13399">
        <v>100</v>
      </c>
      <c r="L13399" s="5" t="s">
        <v>25831</v>
      </c>
      <c r="M13399" s="5" t="s">
        <v>37</v>
      </c>
      <c r="N13399">
        <v>6</v>
      </c>
      <c r="O13399" t="s">
        <v>141</v>
      </c>
      <c r="P13399" s="1">
        <v>45377</v>
      </c>
      <c r="Q13399" s="1">
        <v>45431</v>
      </c>
      <c r="R13399">
        <v>1329</v>
      </c>
      <c r="S13399" s="4">
        <v>9.6999999999999993</v>
      </c>
      <c r="T13399" t="s">
        <v>79</v>
      </c>
    </row>
    <row r="13400" spans="1:20" x14ac:dyDescent="0.35">
      <c r="A13400" t="s">
        <v>25832</v>
      </c>
      <c r="B13400" s="5" t="s">
        <v>145</v>
      </c>
      <c r="C13400" s="6">
        <v>175075</v>
      </c>
      <c r="D13400" t="s">
        <v>65</v>
      </c>
      <c r="E13400">
        <v>227598</v>
      </c>
      <c r="F13400" s="5" t="s">
        <v>23</v>
      </c>
      <c r="G13400" s="5" t="s">
        <v>24</v>
      </c>
      <c r="H13400" s="5" t="s">
        <v>67</v>
      </c>
      <c r="I13400" t="s">
        <v>44</v>
      </c>
      <c r="J13400" t="s">
        <v>67</v>
      </c>
      <c r="K13400">
        <v>0</v>
      </c>
      <c r="L13400" s="5" t="s">
        <v>25833</v>
      </c>
      <c r="M13400" s="5" t="s">
        <v>28</v>
      </c>
      <c r="N13400">
        <v>18</v>
      </c>
      <c r="O13400" t="s">
        <v>107</v>
      </c>
      <c r="P13400" s="1">
        <v>45743</v>
      </c>
      <c r="Q13400" s="1">
        <v>45800</v>
      </c>
      <c r="R13400">
        <v>588</v>
      </c>
      <c r="S13400" s="4">
        <v>6.2</v>
      </c>
      <c r="T13400" t="s">
        <v>89</v>
      </c>
    </row>
    <row r="13401" spans="1:20" x14ac:dyDescent="0.35">
      <c r="A13401" t="s">
        <v>25834</v>
      </c>
      <c r="B13401" s="5" t="s">
        <v>162</v>
      </c>
      <c r="C13401" s="6">
        <v>69174</v>
      </c>
      <c r="D13401" t="s">
        <v>22</v>
      </c>
      <c r="E13401">
        <v>69174</v>
      </c>
      <c r="F13401" s="5" t="s">
        <v>58</v>
      </c>
      <c r="G13401" s="5" t="s">
        <v>24</v>
      </c>
      <c r="H13401" s="5" t="s">
        <v>101</v>
      </c>
      <c r="I13401" t="s">
        <v>26</v>
      </c>
      <c r="J13401" t="s">
        <v>101</v>
      </c>
      <c r="K13401">
        <v>100</v>
      </c>
      <c r="L13401" s="5" t="s">
        <v>23933</v>
      </c>
      <c r="M13401" s="5" t="s">
        <v>54</v>
      </c>
      <c r="N13401">
        <v>0</v>
      </c>
      <c r="O13401" t="s">
        <v>107</v>
      </c>
      <c r="P13401" s="1">
        <v>45371</v>
      </c>
      <c r="Q13401" s="1">
        <v>45390</v>
      </c>
      <c r="R13401">
        <v>1954</v>
      </c>
      <c r="S13401" s="4">
        <v>9.9</v>
      </c>
      <c r="T13401" t="s">
        <v>55</v>
      </c>
    </row>
    <row r="13402" spans="1:20" x14ac:dyDescent="0.35">
      <c r="A13402" t="s">
        <v>25835</v>
      </c>
      <c r="B13402" s="5" t="s">
        <v>40</v>
      </c>
      <c r="C13402" s="6">
        <v>114304</v>
      </c>
      <c r="D13402" t="s">
        <v>120</v>
      </c>
      <c r="E13402">
        <v>102874</v>
      </c>
      <c r="F13402" s="5" t="s">
        <v>58</v>
      </c>
      <c r="G13402" s="5" t="s">
        <v>59</v>
      </c>
      <c r="H13402" s="5" t="s">
        <v>121</v>
      </c>
      <c r="I13402" t="s">
        <v>35</v>
      </c>
      <c r="J13402" t="s">
        <v>121</v>
      </c>
      <c r="K13402">
        <v>50</v>
      </c>
      <c r="L13402" s="5" t="s">
        <v>25836</v>
      </c>
      <c r="M13402" s="5" t="s">
        <v>28</v>
      </c>
      <c r="N13402">
        <v>0</v>
      </c>
      <c r="O13402" t="s">
        <v>135</v>
      </c>
      <c r="P13402" s="1">
        <v>45445</v>
      </c>
      <c r="Q13402" s="1">
        <v>45459</v>
      </c>
      <c r="R13402">
        <v>634</v>
      </c>
      <c r="S13402" s="4">
        <v>7.5</v>
      </c>
      <c r="T13402" t="s">
        <v>136</v>
      </c>
    </row>
    <row r="13403" spans="1:20" x14ac:dyDescent="0.35">
      <c r="A13403" t="s">
        <v>25837</v>
      </c>
      <c r="B13403" s="5" t="s">
        <v>162</v>
      </c>
      <c r="C13403" s="6">
        <v>205622</v>
      </c>
      <c r="D13403" t="s">
        <v>41</v>
      </c>
      <c r="E13403">
        <v>174779</v>
      </c>
      <c r="F13403" s="5" t="s">
        <v>23</v>
      </c>
      <c r="G13403" s="5" t="s">
        <v>51</v>
      </c>
      <c r="H13403" s="5" t="s">
        <v>126</v>
      </c>
      <c r="I13403" t="s">
        <v>26</v>
      </c>
      <c r="J13403" t="s">
        <v>126</v>
      </c>
      <c r="K13403">
        <v>100</v>
      </c>
      <c r="L13403" s="5" t="s">
        <v>25838</v>
      </c>
      <c r="M13403" s="5" t="s">
        <v>54</v>
      </c>
      <c r="N13403">
        <v>18</v>
      </c>
      <c r="O13403" t="s">
        <v>112</v>
      </c>
      <c r="P13403" s="1">
        <v>45758</v>
      </c>
      <c r="Q13403" s="1">
        <v>45804</v>
      </c>
      <c r="R13403">
        <v>501</v>
      </c>
      <c r="S13403" s="4">
        <v>8</v>
      </c>
      <c r="T13403" t="s">
        <v>47</v>
      </c>
    </row>
    <row r="13404" spans="1:20" x14ac:dyDescent="0.35">
      <c r="A13404" t="s">
        <v>25839</v>
      </c>
      <c r="B13404" s="5" t="s">
        <v>49</v>
      </c>
      <c r="C13404" s="6">
        <v>162908</v>
      </c>
      <c r="D13404" t="s">
        <v>41</v>
      </c>
      <c r="E13404">
        <v>138472</v>
      </c>
      <c r="F13404" s="5" t="s">
        <v>66</v>
      </c>
      <c r="G13404" s="5" t="s">
        <v>59</v>
      </c>
      <c r="H13404" s="5" t="s">
        <v>60</v>
      </c>
      <c r="I13404" t="s">
        <v>35</v>
      </c>
      <c r="J13404" t="s">
        <v>133</v>
      </c>
      <c r="K13404">
        <v>100</v>
      </c>
      <c r="L13404" s="5" t="s">
        <v>25840</v>
      </c>
      <c r="M13404" s="5" t="s">
        <v>54</v>
      </c>
      <c r="N13404">
        <v>7</v>
      </c>
      <c r="O13404" t="s">
        <v>85</v>
      </c>
      <c r="P13404" s="1">
        <v>45492</v>
      </c>
      <c r="Q13404" s="1">
        <v>45554</v>
      </c>
      <c r="R13404">
        <v>2059</v>
      </c>
      <c r="S13404" s="4">
        <v>7</v>
      </c>
      <c r="T13404" t="s">
        <v>108</v>
      </c>
    </row>
    <row r="13405" spans="1:20" x14ac:dyDescent="0.35">
      <c r="A13405" t="s">
        <v>25841</v>
      </c>
      <c r="B13405" s="5" t="s">
        <v>105</v>
      </c>
      <c r="C13405" s="6">
        <v>357781</v>
      </c>
      <c r="D13405" t="s">
        <v>22</v>
      </c>
      <c r="E13405">
        <v>357781</v>
      </c>
      <c r="F13405" s="5" t="s">
        <v>23</v>
      </c>
      <c r="G13405" s="5" t="s">
        <v>24</v>
      </c>
      <c r="H13405" s="5" t="s">
        <v>97</v>
      </c>
      <c r="I13405" t="s">
        <v>35</v>
      </c>
      <c r="J13405" t="s">
        <v>97</v>
      </c>
      <c r="K13405">
        <v>100</v>
      </c>
      <c r="L13405" s="5" t="s">
        <v>25842</v>
      </c>
      <c r="M13405" s="5" t="s">
        <v>28</v>
      </c>
      <c r="N13405">
        <v>10</v>
      </c>
      <c r="O13405" t="s">
        <v>88</v>
      </c>
      <c r="P13405" s="1">
        <v>45718</v>
      </c>
      <c r="Q13405" s="1">
        <v>45741</v>
      </c>
      <c r="R13405">
        <v>994</v>
      </c>
      <c r="S13405" s="4">
        <v>10</v>
      </c>
      <c r="T13405" t="s">
        <v>95</v>
      </c>
    </row>
    <row r="13406" spans="1:20" x14ac:dyDescent="0.35">
      <c r="A13406" t="s">
        <v>25843</v>
      </c>
      <c r="B13406" s="5" t="s">
        <v>145</v>
      </c>
      <c r="C13406" s="6">
        <v>204495</v>
      </c>
      <c r="D13406" t="s">
        <v>22</v>
      </c>
      <c r="E13406">
        <v>204495</v>
      </c>
      <c r="F13406" s="5" t="s">
        <v>23</v>
      </c>
      <c r="G13406" s="5" t="s">
        <v>42</v>
      </c>
      <c r="H13406" s="5" t="s">
        <v>25</v>
      </c>
      <c r="I13406" t="s">
        <v>26</v>
      </c>
      <c r="J13406" t="s">
        <v>25</v>
      </c>
      <c r="K13406">
        <v>0</v>
      </c>
      <c r="L13406" s="5" t="s">
        <v>18632</v>
      </c>
      <c r="M13406" s="5" t="s">
        <v>54</v>
      </c>
      <c r="N13406">
        <v>10</v>
      </c>
      <c r="O13406" t="s">
        <v>107</v>
      </c>
      <c r="P13406" s="1">
        <v>45459</v>
      </c>
      <c r="Q13406" s="1">
        <v>45481</v>
      </c>
      <c r="R13406">
        <v>2403</v>
      </c>
      <c r="S13406" s="4">
        <v>9.1</v>
      </c>
      <c r="T13406" t="s">
        <v>95</v>
      </c>
    </row>
    <row r="13407" spans="1:20" x14ac:dyDescent="0.35">
      <c r="A13407" t="s">
        <v>25844</v>
      </c>
      <c r="B13407" s="5" t="s">
        <v>28801</v>
      </c>
      <c r="C13407" s="6">
        <v>70678</v>
      </c>
      <c r="D13407" t="s">
        <v>92</v>
      </c>
      <c r="E13407">
        <v>53009</v>
      </c>
      <c r="F13407" s="5" t="s">
        <v>58</v>
      </c>
      <c r="G13407" s="5" t="s">
        <v>51</v>
      </c>
      <c r="H13407" s="5" t="s">
        <v>93</v>
      </c>
      <c r="I13407" t="s">
        <v>26</v>
      </c>
      <c r="J13407" t="s">
        <v>93</v>
      </c>
      <c r="K13407">
        <v>100</v>
      </c>
      <c r="L13407" s="5" t="s">
        <v>25845</v>
      </c>
      <c r="M13407" s="5" t="s">
        <v>28</v>
      </c>
      <c r="N13407">
        <v>0</v>
      </c>
      <c r="O13407" t="s">
        <v>46</v>
      </c>
      <c r="P13407" s="1">
        <v>45777</v>
      </c>
      <c r="Q13407" s="1">
        <v>45809</v>
      </c>
      <c r="R13407">
        <v>1363</v>
      </c>
      <c r="S13407" s="4">
        <v>7.6</v>
      </c>
      <c r="T13407" t="s">
        <v>103</v>
      </c>
    </row>
    <row r="13408" spans="1:20" x14ac:dyDescent="0.35">
      <c r="A13408" t="s">
        <v>25846</v>
      </c>
      <c r="B13408" s="5" t="s">
        <v>91</v>
      </c>
      <c r="C13408" s="6">
        <v>114963</v>
      </c>
      <c r="D13408" t="s">
        <v>41</v>
      </c>
      <c r="E13408">
        <v>97719</v>
      </c>
      <c r="F13408" s="5" t="s">
        <v>50</v>
      </c>
      <c r="G13408" s="5" t="s">
        <v>42</v>
      </c>
      <c r="H13408" s="5" t="s">
        <v>126</v>
      </c>
      <c r="I13408" t="s">
        <v>26</v>
      </c>
      <c r="J13408" t="s">
        <v>126</v>
      </c>
      <c r="K13408">
        <v>50</v>
      </c>
      <c r="L13408" s="5" t="s">
        <v>25847</v>
      </c>
      <c r="M13408" s="5" t="s">
        <v>70</v>
      </c>
      <c r="N13408">
        <v>4</v>
      </c>
      <c r="O13408" t="s">
        <v>107</v>
      </c>
      <c r="P13408" s="1">
        <v>45552</v>
      </c>
      <c r="Q13408" s="1">
        <v>45581</v>
      </c>
      <c r="R13408">
        <v>905</v>
      </c>
      <c r="S13408" s="4">
        <v>6.7</v>
      </c>
      <c r="T13408" t="s">
        <v>153</v>
      </c>
    </row>
    <row r="13409" spans="1:20" x14ac:dyDescent="0.35">
      <c r="A13409" t="s">
        <v>25848</v>
      </c>
      <c r="B13409" s="5" t="s">
        <v>28802</v>
      </c>
      <c r="C13409" s="6">
        <v>67163</v>
      </c>
      <c r="D13409" t="s">
        <v>22</v>
      </c>
      <c r="E13409">
        <v>67163</v>
      </c>
      <c r="F13409" s="5" t="s">
        <v>23</v>
      </c>
      <c r="G13409" s="5" t="s">
        <v>51</v>
      </c>
      <c r="H13409" s="5" t="s">
        <v>116</v>
      </c>
      <c r="I13409" t="s">
        <v>44</v>
      </c>
      <c r="J13409" t="s">
        <v>116</v>
      </c>
      <c r="K13409">
        <v>100</v>
      </c>
      <c r="L13409" s="5" t="s">
        <v>25849</v>
      </c>
      <c r="M13409" s="5" t="s">
        <v>37</v>
      </c>
      <c r="N13409">
        <v>17</v>
      </c>
      <c r="O13409" t="s">
        <v>131</v>
      </c>
      <c r="P13409" s="1">
        <v>45750</v>
      </c>
      <c r="Q13409" s="1">
        <v>45793</v>
      </c>
      <c r="R13409">
        <v>1435</v>
      </c>
      <c r="S13409" s="4">
        <v>8.1</v>
      </c>
      <c r="T13409" t="s">
        <v>108</v>
      </c>
    </row>
    <row r="13410" spans="1:20" x14ac:dyDescent="0.35">
      <c r="A13410" t="s">
        <v>25850</v>
      </c>
      <c r="B13410" s="5" t="s">
        <v>91</v>
      </c>
      <c r="C13410" s="6">
        <v>211419</v>
      </c>
      <c r="D13410" t="s">
        <v>65</v>
      </c>
      <c r="E13410">
        <v>274845</v>
      </c>
      <c r="F13410" s="5" t="s">
        <v>23</v>
      </c>
      <c r="G13410" s="5" t="s">
        <v>51</v>
      </c>
      <c r="H13410" s="5" t="s">
        <v>67</v>
      </c>
      <c r="I13410" t="s">
        <v>44</v>
      </c>
      <c r="J13410" t="s">
        <v>121</v>
      </c>
      <c r="K13410">
        <v>100</v>
      </c>
      <c r="L13410" s="5" t="s">
        <v>25851</v>
      </c>
      <c r="M13410" s="5" t="s">
        <v>54</v>
      </c>
      <c r="N13410">
        <v>12</v>
      </c>
      <c r="O13410" t="s">
        <v>71</v>
      </c>
      <c r="P13410" s="1">
        <v>45643</v>
      </c>
      <c r="Q13410" s="1">
        <v>45662</v>
      </c>
      <c r="R13410">
        <v>1204</v>
      </c>
      <c r="S13410" s="4">
        <v>9.8000000000000007</v>
      </c>
      <c r="T13410" t="s">
        <v>89</v>
      </c>
    </row>
    <row r="13411" spans="1:20" x14ac:dyDescent="0.35">
      <c r="A13411" t="s">
        <v>25852</v>
      </c>
      <c r="B13411" s="5" t="s">
        <v>28801</v>
      </c>
      <c r="C13411" s="6">
        <v>134096</v>
      </c>
      <c r="D13411" t="s">
        <v>22</v>
      </c>
      <c r="E13411">
        <v>134096</v>
      </c>
      <c r="F13411" s="5" t="s">
        <v>66</v>
      </c>
      <c r="G13411" s="5" t="s">
        <v>59</v>
      </c>
      <c r="H13411" s="5" t="s">
        <v>25</v>
      </c>
      <c r="I13411" t="s">
        <v>35</v>
      </c>
      <c r="J13411" t="s">
        <v>25</v>
      </c>
      <c r="K13411">
        <v>50</v>
      </c>
      <c r="L13411" s="5" t="s">
        <v>25853</v>
      </c>
      <c r="M13411" s="5" t="s">
        <v>37</v>
      </c>
      <c r="N13411">
        <v>6</v>
      </c>
      <c r="O13411" t="s">
        <v>78</v>
      </c>
      <c r="P13411" s="1">
        <v>45684</v>
      </c>
      <c r="Q13411" s="1">
        <v>45731</v>
      </c>
      <c r="R13411">
        <v>2282</v>
      </c>
      <c r="S13411" s="4">
        <v>5.0999999999999996</v>
      </c>
      <c r="T13411" t="s">
        <v>108</v>
      </c>
    </row>
    <row r="13412" spans="1:20" x14ac:dyDescent="0.35">
      <c r="A13412" t="s">
        <v>25854</v>
      </c>
      <c r="B13412" s="5" t="s">
        <v>28802</v>
      </c>
      <c r="C13412" s="6">
        <v>146850</v>
      </c>
      <c r="D13412" t="s">
        <v>22</v>
      </c>
      <c r="E13412">
        <v>146850</v>
      </c>
      <c r="F13412" s="5" t="s">
        <v>66</v>
      </c>
      <c r="G13412" s="5" t="s">
        <v>24</v>
      </c>
      <c r="H13412" s="5" t="s">
        <v>52</v>
      </c>
      <c r="I13412" t="s">
        <v>35</v>
      </c>
      <c r="J13412" t="s">
        <v>52</v>
      </c>
      <c r="K13412">
        <v>100</v>
      </c>
      <c r="L13412" s="5" t="s">
        <v>25855</v>
      </c>
      <c r="M13412" s="5" t="s">
        <v>70</v>
      </c>
      <c r="N13412">
        <v>8</v>
      </c>
      <c r="O13412" t="s">
        <v>46</v>
      </c>
      <c r="P13412" s="1">
        <v>45410</v>
      </c>
      <c r="Q13412" s="1">
        <v>45427</v>
      </c>
      <c r="R13412">
        <v>1904</v>
      </c>
      <c r="S13412" s="4">
        <v>7.5</v>
      </c>
      <c r="T13412" t="s">
        <v>108</v>
      </c>
    </row>
    <row r="13413" spans="1:20" x14ac:dyDescent="0.35">
      <c r="A13413" t="s">
        <v>25856</v>
      </c>
      <c r="B13413" s="5" t="s">
        <v>57</v>
      </c>
      <c r="C13413" s="6">
        <v>67285</v>
      </c>
      <c r="D13413" t="s">
        <v>33</v>
      </c>
      <c r="E13413">
        <v>7401350</v>
      </c>
      <c r="F13413" s="5" t="s">
        <v>58</v>
      </c>
      <c r="G13413" s="5" t="s">
        <v>42</v>
      </c>
      <c r="H13413" s="5" t="s">
        <v>34</v>
      </c>
      <c r="I13413" t="s">
        <v>26</v>
      </c>
      <c r="J13413" t="s">
        <v>1090</v>
      </c>
      <c r="K13413">
        <v>100</v>
      </c>
      <c r="L13413" s="5" t="s">
        <v>25857</v>
      </c>
      <c r="M13413" s="5" t="s">
        <v>28</v>
      </c>
      <c r="N13413">
        <v>0</v>
      </c>
      <c r="O13413" t="s">
        <v>135</v>
      </c>
      <c r="P13413" s="1">
        <v>45453</v>
      </c>
      <c r="Q13413" s="1">
        <v>45484</v>
      </c>
      <c r="R13413">
        <v>1776</v>
      </c>
      <c r="S13413" s="4">
        <v>9.8000000000000007</v>
      </c>
      <c r="T13413" t="s">
        <v>153</v>
      </c>
    </row>
    <row r="13414" spans="1:20" x14ac:dyDescent="0.35">
      <c r="A13414" t="s">
        <v>25858</v>
      </c>
      <c r="B13414" s="5" t="s">
        <v>21</v>
      </c>
      <c r="C13414" s="6">
        <v>287563</v>
      </c>
      <c r="D13414" t="s">
        <v>22</v>
      </c>
      <c r="E13414">
        <v>287563</v>
      </c>
      <c r="F13414" s="5" t="s">
        <v>23</v>
      </c>
      <c r="G13414" s="5" t="s">
        <v>51</v>
      </c>
      <c r="H13414" s="5" t="s">
        <v>101</v>
      </c>
      <c r="I13414" t="s">
        <v>26</v>
      </c>
      <c r="J13414" t="s">
        <v>491</v>
      </c>
      <c r="K13414">
        <v>50</v>
      </c>
      <c r="L13414" s="5" t="s">
        <v>25859</v>
      </c>
      <c r="M13414" s="5" t="s">
        <v>54</v>
      </c>
      <c r="N13414">
        <v>10</v>
      </c>
      <c r="O13414" t="s">
        <v>135</v>
      </c>
      <c r="P13414" s="1">
        <v>45586</v>
      </c>
      <c r="Q13414" s="1">
        <v>45632</v>
      </c>
      <c r="R13414">
        <v>1959</v>
      </c>
      <c r="S13414" s="4">
        <v>5.3</v>
      </c>
      <c r="T13414" t="s">
        <v>89</v>
      </c>
    </row>
    <row r="13415" spans="1:20" x14ac:dyDescent="0.35">
      <c r="A13415" t="s">
        <v>25860</v>
      </c>
      <c r="B13415" s="5" t="s">
        <v>174</v>
      </c>
      <c r="C13415" s="6">
        <v>86376</v>
      </c>
      <c r="D13415" t="s">
        <v>22</v>
      </c>
      <c r="E13415">
        <v>86376</v>
      </c>
      <c r="F13415" s="5" t="s">
        <v>50</v>
      </c>
      <c r="G13415" s="5" t="s">
        <v>59</v>
      </c>
      <c r="H13415" s="5" t="s">
        <v>191</v>
      </c>
      <c r="I13415" t="s">
        <v>35</v>
      </c>
      <c r="J13415" t="s">
        <v>191</v>
      </c>
      <c r="K13415">
        <v>50</v>
      </c>
      <c r="L13415" s="5" t="s">
        <v>4073</v>
      </c>
      <c r="M13415" s="5" t="s">
        <v>28</v>
      </c>
      <c r="N13415">
        <v>3</v>
      </c>
      <c r="O13415" t="s">
        <v>107</v>
      </c>
      <c r="P13415" s="1">
        <v>45403</v>
      </c>
      <c r="Q13415" s="1">
        <v>45467</v>
      </c>
      <c r="R13415">
        <v>821</v>
      </c>
      <c r="S13415" s="4">
        <v>5.2</v>
      </c>
      <c r="T13415" t="s">
        <v>277</v>
      </c>
    </row>
    <row r="13416" spans="1:20" x14ac:dyDescent="0.35">
      <c r="A13416" t="s">
        <v>25861</v>
      </c>
      <c r="B13416" s="5" t="s">
        <v>40</v>
      </c>
      <c r="C13416" s="6">
        <v>78208</v>
      </c>
      <c r="D13416" t="s">
        <v>22</v>
      </c>
      <c r="E13416">
        <v>78208</v>
      </c>
      <c r="F13416" s="5" t="s">
        <v>66</v>
      </c>
      <c r="G13416" s="5" t="s">
        <v>51</v>
      </c>
      <c r="H13416" s="5" t="s">
        <v>165</v>
      </c>
      <c r="I13416" t="s">
        <v>44</v>
      </c>
      <c r="J13416" t="s">
        <v>165</v>
      </c>
      <c r="K13416">
        <v>50</v>
      </c>
      <c r="L13416" s="5" t="s">
        <v>25862</v>
      </c>
      <c r="M13416" s="5" t="s">
        <v>37</v>
      </c>
      <c r="N13416">
        <v>7</v>
      </c>
      <c r="O13416" t="s">
        <v>88</v>
      </c>
      <c r="P13416" s="1">
        <v>45456</v>
      </c>
      <c r="Q13416" s="1">
        <v>45525</v>
      </c>
      <c r="R13416">
        <v>2037</v>
      </c>
      <c r="S13416" s="4">
        <v>6.7</v>
      </c>
      <c r="T13416" t="s">
        <v>118</v>
      </c>
    </row>
    <row r="13417" spans="1:20" x14ac:dyDescent="0.35">
      <c r="A13417" t="s">
        <v>25863</v>
      </c>
      <c r="B13417" s="5" t="s">
        <v>28802</v>
      </c>
      <c r="C13417" s="6">
        <v>83692</v>
      </c>
      <c r="D13417" t="s">
        <v>22</v>
      </c>
      <c r="E13417">
        <v>83692</v>
      </c>
      <c r="F13417" s="5" t="s">
        <v>50</v>
      </c>
      <c r="G13417" s="5" t="s">
        <v>42</v>
      </c>
      <c r="H13417" s="5" t="s">
        <v>101</v>
      </c>
      <c r="I13417" t="s">
        <v>44</v>
      </c>
      <c r="J13417" t="s">
        <v>76</v>
      </c>
      <c r="K13417">
        <v>100</v>
      </c>
      <c r="L13417" s="5" t="s">
        <v>25864</v>
      </c>
      <c r="M13417" s="5" t="s">
        <v>70</v>
      </c>
      <c r="N13417">
        <v>2</v>
      </c>
      <c r="O13417" t="s">
        <v>141</v>
      </c>
      <c r="P13417" s="1">
        <v>45382</v>
      </c>
      <c r="Q13417" s="1">
        <v>45427</v>
      </c>
      <c r="R13417">
        <v>1315</v>
      </c>
      <c r="S13417" s="4">
        <v>8.6</v>
      </c>
      <c r="T13417" t="s">
        <v>108</v>
      </c>
    </row>
    <row r="13418" spans="1:20" x14ac:dyDescent="0.35">
      <c r="A13418" t="s">
        <v>25865</v>
      </c>
      <c r="B13418" s="5" t="s">
        <v>57</v>
      </c>
      <c r="C13418" s="6">
        <v>143315</v>
      </c>
      <c r="D13418" t="s">
        <v>22</v>
      </c>
      <c r="E13418">
        <v>143315</v>
      </c>
      <c r="F13418" s="5" t="s">
        <v>23</v>
      </c>
      <c r="G13418" s="5" t="s">
        <v>59</v>
      </c>
      <c r="H13418" s="5" t="s">
        <v>129</v>
      </c>
      <c r="I13418" t="s">
        <v>26</v>
      </c>
      <c r="J13418" t="s">
        <v>129</v>
      </c>
      <c r="K13418">
        <v>100</v>
      </c>
      <c r="L13418" s="5" t="s">
        <v>13563</v>
      </c>
      <c r="M13418" s="5" t="s">
        <v>28</v>
      </c>
      <c r="N13418">
        <v>16</v>
      </c>
      <c r="O13418" t="s">
        <v>112</v>
      </c>
      <c r="P13418" s="1">
        <v>45574</v>
      </c>
      <c r="Q13418" s="1">
        <v>45594</v>
      </c>
      <c r="R13418">
        <v>1430</v>
      </c>
      <c r="S13418" s="4">
        <v>8.1</v>
      </c>
      <c r="T13418" t="s">
        <v>55</v>
      </c>
    </row>
    <row r="13419" spans="1:20" x14ac:dyDescent="0.35">
      <c r="A13419" t="s">
        <v>25866</v>
      </c>
      <c r="B13419" s="5" t="s">
        <v>28802</v>
      </c>
      <c r="C13419" s="6">
        <v>75949</v>
      </c>
      <c r="D13419" t="s">
        <v>81</v>
      </c>
      <c r="E13419">
        <v>102531</v>
      </c>
      <c r="F13419" s="5" t="s">
        <v>58</v>
      </c>
      <c r="G13419" s="5" t="s">
        <v>51</v>
      </c>
      <c r="H13419" s="5" t="s">
        <v>82</v>
      </c>
      <c r="I13419" t="s">
        <v>35</v>
      </c>
      <c r="J13419" t="s">
        <v>82</v>
      </c>
      <c r="K13419">
        <v>0</v>
      </c>
      <c r="L13419" s="5" t="s">
        <v>750</v>
      </c>
      <c r="M13419" s="5" t="s">
        <v>37</v>
      </c>
      <c r="N13419">
        <v>0</v>
      </c>
      <c r="O13419" t="s">
        <v>71</v>
      </c>
      <c r="P13419" s="1">
        <v>45617</v>
      </c>
      <c r="Q13419" s="1">
        <v>45671</v>
      </c>
      <c r="R13419">
        <v>1323</v>
      </c>
      <c r="S13419" s="4">
        <v>5.7</v>
      </c>
      <c r="T13419" t="s">
        <v>210</v>
      </c>
    </row>
    <row r="13420" spans="1:20" x14ac:dyDescent="0.35">
      <c r="A13420" t="s">
        <v>25867</v>
      </c>
      <c r="B13420" s="5" t="s">
        <v>28802</v>
      </c>
      <c r="C13420" s="6">
        <v>124751</v>
      </c>
      <c r="D13420" t="s">
        <v>41</v>
      </c>
      <c r="E13420">
        <v>106038</v>
      </c>
      <c r="F13420" s="5" t="s">
        <v>66</v>
      </c>
      <c r="G13420" s="5" t="s">
        <v>51</v>
      </c>
      <c r="H13420" s="5" t="s">
        <v>60</v>
      </c>
      <c r="I13420" t="s">
        <v>26</v>
      </c>
      <c r="J13420" t="s">
        <v>60</v>
      </c>
      <c r="K13420">
        <v>50</v>
      </c>
      <c r="L13420" s="5" t="s">
        <v>25868</v>
      </c>
      <c r="M13420" s="5" t="s">
        <v>54</v>
      </c>
      <c r="N13420">
        <v>7</v>
      </c>
      <c r="O13420" t="s">
        <v>112</v>
      </c>
      <c r="P13420" s="1">
        <v>45588</v>
      </c>
      <c r="Q13420" s="1">
        <v>45634</v>
      </c>
      <c r="R13420">
        <v>866</v>
      </c>
      <c r="S13420" s="4">
        <v>5.4</v>
      </c>
      <c r="T13420" t="s">
        <v>79</v>
      </c>
    </row>
    <row r="13421" spans="1:20" x14ac:dyDescent="0.35">
      <c r="A13421" t="s">
        <v>25869</v>
      </c>
      <c r="B13421" s="5" t="s">
        <v>217</v>
      </c>
      <c r="C13421" s="6">
        <v>189998</v>
      </c>
      <c r="D13421" t="s">
        <v>41</v>
      </c>
      <c r="E13421">
        <v>161498</v>
      </c>
      <c r="F13421" s="5" t="s">
        <v>23</v>
      </c>
      <c r="G13421" s="5" t="s">
        <v>59</v>
      </c>
      <c r="H13421" s="5" t="s">
        <v>126</v>
      </c>
      <c r="I13421" t="s">
        <v>35</v>
      </c>
      <c r="J13421" t="s">
        <v>247</v>
      </c>
      <c r="K13421">
        <v>50</v>
      </c>
      <c r="L13421" s="5" t="s">
        <v>25870</v>
      </c>
      <c r="M13421" s="5" t="s">
        <v>28</v>
      </c>
      <c r="N13421">
        <v>17</v>
      </c>
      <c r="O13421" t="s">
        <v>141</v>
      </c>
      <c r="P13421" s="1">
        <v>45535</v>
      </c>
      <c r="Q13421" s="1">
        <v>45558</v>
      </c>
      <c r="R13421">
        <v>1284</v>
      </c>
      <c r="S13421" s="4">
        <v>6.9</v>
      </c>
      <c r="T13421" t="s">
        <v>63</v>
      </c>
    </row>
    <row r="13422" spans="1:20" x14ac:dyDescent="0.35">
      <c r="A13422" t="s">
        <v>25871</v>
      </c>
      <c r="B13422" s="5" t="s">
        <v>40</v>
      </c>
      <c r="C13422" s="6">
        <v>193193</v>
      </c>
      <c r="D13422" t="s">
        <v>41</v>
      </c>
      <c r="E13422">
        <v>164214</v>
      </c>
      <c r="F13422" s="5" t="s">
        <v>23</v>
      </c>
      <c r="G13422" s="5" t="s">
        <v>42</v>
      </c>
      <c r="H13422" s="5" t="s">
        <v>60</v>
      </c>
      <c r="I13422" t="s">
        <v>35</v>
      </c>
      <c r="J13422" t="s">
        <v>60</v>
      </c>
      <c r="K13422">
        <v>50</v>
      </c>
      <c r="L13422" s="5" t="s">
        <v>324</v>
      </c>
      <c r="M13422" s="5" t="s">
        <v>28</v>
      </c>
      <c r="N13422">
        <v>14</v>
      </c>
      <c r="O13422" t="s">
        <v>112</v>
      </c>
      <c r="P13422" s="1">
        <v>45464</v>
      </c>
      <c r="Q13422" s="1">
        <v>45483</v>
      </c>
      <c r="R13422">
        <v>1148</v>
      </c>
      <c r="S13422" s="4">
        <v>8.1</v>
      </c>
      <c r="T13422" t="s">
        <v>277</v>
      </c>
    </row>
    <row r="13423" spans="1:20" x14ac:dyDescent="0.35">
      <c r="A13423" t="s">
        <v>25872</v>
      </c>
      <c r="B13423" s="5" t="s">
        <v>73</v>
      </c>
      <c r="C13423" s="6">
        <v>180069</v>
      </c>
      <c r="D13423" t="s">
        <v>65</v>
      </c>
      <c r="E13423">
        <v>234090</v>
      </c>
      <c r="F13423" s="5" t="s">
        <v>23</v>
      </c>
      <c r="G13423" s="5" t="s">
        <v>24</v>
      </c>
      <c r="H13423" s="5" t="s">
        <v>67</v>
      </c>
      <c r="I13423" t="s">
        <v>35</v>
      </c>
      <c r="J13423" t="s">
        <v>67</v>
      </c>
      <c r="K13423">
        <v>50</v>
      </c>
      <c r="L13423" s="5" t="s">
        <v>25873</v>
      </c>
      <c r="M13423" s="5" t="s">
        <v>70</v>
      </c>
      <c r="N13423">
        <v>11</v>
      </c>
      <c r="O13423" t="s">
        <v>85</v>
      </c>
      <c r="P13423" s="1">
        <v>45564</v>
      </c>
      <c r="Q13423" s="1">
        <v>45612</v>
      </c>
      <c r="R13423">
        <v>2011</v>
      </c>
      <c r="S13423" s="4">
        <v>7.2</v>
      </c>
      <c r="T13423" t="s">
        <v>277</v>
      </c>
    </row>
    <row r="13424" spans="1:20" x14ac:dyDescent="0.35">
      <c r="A13424" t="s">
        <v>25874</v>
      </c>
      <c r="B13424" s="5" t="s">
        <v>100</v>
      </c>
      <c r="C13424" s="6">
        <v>202205</v>
      </c>
      <c r="D13424" t="s">
        <v>22</v>
      </c>
      <c r="E13424">
        <v>202205</v>
      </c>
      <c r="F13424" s="5" t="s">
        <v>23</v>
      </c>
      <c r="G13424" s="5" t="s">
        <v>59</v>
      </c>
      <c r="H13424" s="5" t="s">
        <v>191</v>
      </c>
      <c r="I13424" t="s">
        <v>35</v>
      </c>
      <c r="J13424" t="s">
        <v>191</v>
      </c>
      <c r="K13424">
        <v>0</v>
      </c>
      <c r="L13424" s="5" t="s">
        <v>25875</v>
      </c>
      <c r="M13424" s="5" t="s">
        <v>54</v>
      </c>
      <c r="N13424">
        <v>14</v>
      </c>
      <c r="O13424" t="s">
        <v>135</v>
      </c>
      <c r="P13424" s="1">
        <v>45646</v>
      </c>
      <c r="Q13424" s="1">
        <v>45678</v>
      </c>
      <c r="R13424">
        <v>1805</v>
      </c>
      <c r="S13424" s="4">
        <v>8.6</v>
      </c>
      <c r="T13424" t="s">
        <v>63</v>
      </c>
    </row>
    <row r="13425" spans="1:20" x14ac:dyDescent="0.35">
      <c r="A13425" t="s">
        <v>25876</v>
      </c>
      <c r="B13425" s="5" t="s">
        <v>217</v>
      </c>
      <c r="C13425" s="6">
        <v>84851</v>
      </c>
      <c r="D13425" t="s">
        <v>22</v>
      </c>
      <c r="E13425">
        <v>84851</v>
      </c>
      <c r="F13425" s="5" t="s">
        <v>58</v>
      </c>
      <c r="G13425" s="5" t="s">
        <v>51</v>
      </c>
      <c r="H13425" s="5" t="s">
        <v>25</v>
      </c>
      <c r="I13425" t="s">
        <v>35</v>
      </c>
      <c r="J13425" t="s">
        <v>25</v>
      </c>
      <c r="K13425">
        <v>50</v>
      </c>
      <c r="L13425" s="5" t="s">
        <v>25877</v>
      </c>
      <c r="M13425" s="5" t="s">
        <v>54</v>
      </c>
      <c r="N13425">
        <v>1</v>
      </c>
      <c r="O13425" t="s">
        <v>78</v>
      </c>
      <c r="P13425" s="1">
        <v>45314</v>
      </c>
      <c r="Q13425" s="1">
        <v>45348</v>
      </c>
      <c r="R13425">
        <v>691</v>
      </c>
      <c r="S13425" s="4">
        <v>7.6</v>
      </c>
      <c r="T13425" t="s">
        <v>47</v>
      </c>
    </row>
    <row r="13426" spans="1:20" x14ac:dyDescent="0.35">
      <c r="A13426" t="s">
        <v>25878</v>
      </c>
      <c r="B13426" s="5" t="s">
        <v>179</v>
      </c>
      <c r="C13426" s="6">
        <v>100135</v>
      </c>
      <c r="D13426" t="s">
        <v>92</v>
      </c>
      <c r="E13426">
        <v>75101</v>
      </c>
      <c r="F13426" s="5" t="s">
        <v>50</v>
      </c>
      <c r="G13426" s="5" t="s">
        <v>51</v>
      </c>
      <c r="H13426" s="5" t="s">
        <v>93</v>
      </c>
      <c r="I13426" t="s">
        <v>44</v>
      </c>
      <c r="J13426" t="s">
        <v>93</v>
      </c>
      <c r="K13426">
        <v>0</v>
      </c>
      <c r="L13426" s="5" t="s">
        <v>25879</v>
      </c>
      <c r="M13426" s="5" t="s">
        <v>28</v>
      </c>
      <c r="N13426">
        <v>4</v>
      </c>
      <c r="O13426" t="s">
        <v>167</v>
      </c>
      <c r="P13426" s="1">
        <v>45465</v>
      </c>
      <c r="Q13426" s="1">
        <v>45481</v>
      </c>
      <c r="R13426">
        <v>942</v>
      </c>
      <c r="S13426" s="4">
        <v>5.8</v>
      </c>
      <c r="T13426" t="s">
        <v>210</v>
      </c>
    </row>
    <row r="13427" spans="1:20" x14ac:dyDescent="0.35">
      <c r="A13427" t="s">
        <v>25880</v>
      </c>
      <c r="B13427" s="5" t="s">
        <v>105</v>
      </c>
      <c r="C13427" s="6">
        <v>149157</v>
      </c>
      <c r="D13427" t="s">
        <v>41</v>
      </c>
      <c r="E13427">
        <v>126783</v>
      </c>
      <c r="F13427" s="5" t="s">
        <v>66</v>
      </c>
      <c r="G13427" s="5" t="s">
        <v>59</v>
      </c>
      <c r="H13427" s="5" t="s">
        <v>126</v>
      </c>
      <c r="I13427" t="s">
        <v>35</v>
      </c>
      <c r="J13427" t="s">
        <v>126</v>
      </c>
      <c r="K13427">
        <v>0</v>
      </c>
      <c r="L13427" s="5" t="s">
        <v>25881</v>
      </c>
      <c r="M13427" s="5" t="s">
        <v>28</v>
      </c>
      <c r="N13427">
        <v>9</v>
      </c>
      <c r="O13427" t="s">
        <v>135</v>
      </c>
      <c r="P13427" s="1">
        <v>45481</v>
      </c>
      <c r="Q13427" s="1">
        <v>45549</v>
      </c>
      <c r="R13427">
        <v>2036</v>
      </c>
      <c r="S13427" s="4">
        <v>5.2</v>
      </c>
      <c r="T13427" t="s">
        <v>47</v>
      </c>
    </row>
    <row r="13428" spans="1:20" x14ac:dyDescent="0.35">
      <c r="A13428" t="s">
        <v>25882</v>
      </c>
      <c r="B13428" s="5" t="s">
        <v>40</v>
      </c>
      <c r="C13428" s="6">
        <v>255277</v>
      </c>
      <c r="D13428" t="s">
        <v>74</v>
      </c>
      <c r="E13428">
        <v>319096</v>
      </c>
      <c r="F13428" s="5" t="s">
        <v>23</v>
      </c>
      <c r="G13428" s="5" t="s">
        <v>42</v>
      </c>
      <c r="H13428" s="5" t="s">
        <v>75</v>
      </c>
      <c r="I13428" t="s">
        <v>35</v>
      </c>
      <c r="J13428" t="s">
        <v>75</v>
      </c>
      <c r="K13428">
        <v>50</v>
      </c>
      <c r="L13428" s="5" t="s">
        <v>25883</v>
      </c>
      <c r="M13428" s="5" t="s">
        <v>37</v>
      </c>
      <c r="N13428">
        <v>17</v>
      </c>
      <c r="O13428" t="s">
        <v>167</v>
      </c>
      <c r="P13428" s="1">
        <v>45526</v>
      </c>
      <c r="Q13428" s="1">
        <v>45563</v>
      </c>
      <c r="R13428">
        <v>530</v>
      </c>
      <c r="S13428" s="4">
        <v>5</v>
      </c>
      <c r="T13428" t="s">
        <v>63</v>
      </c>
    </row>
    <row r="13429" spans="1:20" x14ac:dyDescent="0.35">
      <c r="A13429" t="s">
        <v>25884</v>
      </c>
      <c r="B13429" s="5" t="s">
        <v>217</v>
      </c>
      <c r="C13429" s="6">
        <v>118601</v>
      </c>
      <c r="D13429" t="s">
        <v>120</v>
      </c>
      <c r="E13429">
        <v>106741</v>
      </c>
      <c r="F13429" s="5" t="s">
        <v>58</v>
      </c>
      <c r="G13429" s="5" t="s">
        <v>42</v>
      </c>
      <c r="H13429" s="5" t="s">
        <v>121</v>
      </c>
      <c r="I13429" t="s">
        <v>35</v>
      </c>
      <c r="J13429" t="s">
        <v>121</v>
      </c>
      <c r="K13429">
        <v>50</v>
      </c>
      <c r="L13429" s="5" t="s">
        <v>25885</v>
      </c>
      <c r="M13429" s="5" t="s">
        <v>70</v>
      </c>
      <c r="N13429">
        <v>1</v>
      </c>
      <c r="O13429" t="s">
        <v>88</v>
      </c>
      <c r="P13429" s="1">
        <v>45498</v>
      </c>
      <c r="Q13429" s="1">
        <v>45557</v>
      </c>
      <c r="R13429">
        <v>2069</v>
      </c>
      <c r="S13429" s="4">
        <v>5.3</v>
      </c>
      <c r="T13429" t="s">
        <v>30</v>
      </c>
    </row>
    <row r="13430" spans="1:20" x14ac:dyDescent="0.35">
      <c r="A13430" t="s">
        <v>25886</v>
      </c>
      <c r="B13430" s="5" t="s">
        <v>162</v>
      </c>
      <c r="C13430" s="6">
        <v>204430</v>
      </c>
      <c r="D13430" t="s">
        <v>81</v>
      </c>
      <c r="E13430">
        <v>275981</v>
      </c>
      <c r="F13430" s="5" t="s">
        <v>23</v>
      </c>
      <c r="G13430" s="5" t="s">
        <v>51</v>
      </c>
      <c r="H13430" s="5" t="s">
        <v>82</v>
      </c>
      <c r="I13430" t="s">
        <v>26</v>
      </c>
      <c r="J13430" t="s">
        <v>480</v>
      </c>
      <c r="K13430">
        <v>0</v>
      </c>
      <c r="L13430" s="5" t="s">
        <v>25887</v>
      </c>
      <c r="M13430" s="5" t="s">
        <v>37</v>
      </c>
      <c r="N13430">
        <v>16</v>
      </c>
      <c r="O13430" t="s">
        <v>78</v>
      </c>
      <c r="P13430" s="1">
        <v>45437</v>
      </c>
      <c r="Q13430" s="1">
        <v>45486</v>
      </c>
      <c r="R13430">
        <v>2183</v>
      </c>
      <c r="S13430" s="4">
        <v>8.1</v>
      </c>
      <c r="T13430" t="s">
        <v>136</v>
      </c>
    </row>
    <row r="13431" spans="1:20" x14ac:dyDescent="0.35">
      <c r="A13431" t="s">
        <v>25888</v>
      </c>
      <c r="B13431" s="5" t="s">
        <v>162</v>
      </c>
      <c r="C13431" s="6">
        <v>148777</v>
      </c>
      <c r="D13431" t="s">
        <v>22</v>
      </c>
      <c r="E13431">
        <v>148777</v>
      </c>
      <c r="F13431" s="5" t="s">
        <v>66</v>
      </c>
      <c r="G13431" s="5" t="s">
        <v>59</v>
      </c>
      <c r="H13431" s="5" t="s">
        <v>68</v>
      </c>
      <c r="I13431" t="s">
        <v>44</v>
      </c>
      <c r="J13431" t="s">
        <v>116</v>
      </c>
      <c r="K13431">
        <v>0</v>
      </c>
      <c r="L13431" s="5" t="s">
        <v>25889</v>
      </c>
      <c r="M13431" s="5" t="s">
        <v>70</v>
      </c>
      <c r="N13431">
        <v>5</v>
      </c>
      <c r="O13431" t="s">
        <v>107</v>
      </c>
      <c r="P13431" s="1">
        <v>45771</v>
      </c>
      <c r="Q13431" s="1">
        <v>45819</v>
      </c>
      <c r="R13431">
        <v>1673</v>
      </c>
      <c r="S13431" s="4">
        <v>8.5</v>
      </c>
      <c r="T13431" t="s">
        <v>277</v>
      </c>
    </row>
    <row r="13432" spans="1:20" x14ac:dyDescent="0.35">
      <c r="A13432" t="s">
        <v>25890</v>
      </c>
      <c r="B13432" s="5" t="s">
        <v>28801</v>
      </c>
      <c r="C13432" s="6">
        <v>280124</v>
      </c>
      <c r="D13432" t="s">
        <v>22</v>
      </c>
      <c r="E13432">
        <v>280124</v>
      </c>
      <c r="F13432" s="5" t="s">
        <v>23</v>
      </c>
      <c r="G13432" s="5" t="s">
        <v>24</v>
      </c>
      <c r="H13432" s="5" t="s">
        <v>68</v>
      </c>
      <c r="I13432" t="s">
        <v>35</v>
      </c>
      <c r="J13432" t="s">
        <v>522</v>
      </c>
      <c r="K13432">
        <v>50</v>
      </c>
      <c r="L13432" s="5" t="s">
        <v>25891</v>
      </c>
      <c r="M13432" s="5" t="s">
        <v>54</v>
      </c>
      <c r="N13432">
        <v>19</v>
      </c>
      <c r="O13432" t="s">
        <v>46</v>
      </c>
      <c r="P13432" s="1">
        <v>45641</v>
      </c>
      <c r="Q13432" s="1">
        <v>45679</v>
      </c>
      <c r="R13432">
        <v>617</v>
      </c>
      <c r="S13432" s="4">
        <v>5.6</v>
      </c>
      <c r="T13432" t="s">
        <v>63</v>
      </c>
    </row>
    <row r="13433" spans="1:20" x14ac:dyDescent="0.35">
      <c r="A13433" t="s">
        <v>25892</v>
      </c>
      <c r="B13433" s="5" t="s">
        <v>28801</v>
      </c>
      <c r="C13433" s="6">
        <v>68849</v>
      </c>
      <c r="D13433" t="s">
        <v>41</v>
      </c>
      <c r="E13433">
        <v>58522</v>
      </c>
      <c r="F13433" s="5" t="s">
        <v>58</v>
      </c>
      <c r="G13433" s="5" t="s">
        <v>24</v>
      </c>
      <c r="H13433" s="5" t="s">
        <v>43</v>
      </c>
      <c r="I13433" t="s">
        <v>35</v>
      </c>
      <c r="J13433" t="s">
        <v>43</v>
      </c>
      <c r="K13433">
        <v>100</v>
      </c>
      <c r="L13433" s="5" t="s">
        <v>25893</v>
      </c>
      <c r="M13433" s="5" t="s">
        <v>70</v>
      </c>
      <c r="N13433">
        <v>1</v>
      </c>
      <c r="O13433" t="s">
        <v>135</v>
      </c>
      <c r="P13433" s="1">
        <v>45730</v>
      </c>
      <c r="Q13433" s="1">
        <v>45750</v>
      </c>
      <c r="R13433">
        <v>2099</v>
      </c>
      <c r="S13433" s="4">
        <v>8.6</v>
      </c>
      <c r="T13433" t="s">
        <v>103</v>
      </c>
    </row>
    <row r="13434" spans="1:20" x14ac:dyDescent="0.35">
      <c r="A13434" t="s">
        <v>25894</v>
      </c>
      <c r="B13434" s="5" t="s">
        <v>28802</v>
      </c>
      <c r="C13434" s="6">
        <v>29926</v>
      </c>
      <c r="D13434" t="s">
        <v>22</v>
      </c>
      <c r="E13434">
        <v>29926</v>
      </c>
      <c r="F13434" s="5" t="s">
        <v>50</v>
      </c>
      <c r="G13434" s="5" t="s">
        <v>59</v>
      </c>
      <c r="H13434" s="5" t="s">
        <v>116</v>
      </c>
      <c r="I13434" t="s">
        <v>35</v>
      </c>
      <c r="J13434" t="s">
        <v>116</v>
      </c>
      <c r="K13434">
        <v>50</v>
      </c>
      <c r="L13434" s="5" t="s">
        <v>25895</v>
      </c>
      <c r="M13434" s="5" t="s">
        <v>70</v>
      </c>
      <c r="N13434">
        <v>4</v>
      </c>
      <c r="O13434" t="s">
        <v>131</v>
      </c>
      <c r="P13434" s="1">
        <v>45418</v>
      </c>
      <c r="Q13434" s="1">
        <v>45474</v>
      </c>
      <c r="R13434">
        <v>1172</v>
      </c>
      <c r="S13434" s="4">
        <v>7.6</v>
      </c>
      <c r="T13434" t="s">
        <v>153</v>
      </c>
    </row>
    <row r="13435" spans="1:20" x14ac:dyDescent="0.35">
      <c r="A13435" t="s">
        <v>25896</v>
      </c>
      <c r="B13435" s="5" t="s">
        <v>145</v>
      </c>
      <c r="C13435" s="6">
        <v>70863</v>
      </c>
      <c r="D13435" t="s">
        <v>22</v>
      </c>
      <c r="E13435">
        <v>70863</v>
      </c>
      <c r="F13435" s="5" t="s">
        <v>58</v>
      </c>
      <c r="G13435" s="5" t="s">
        <v>59</v>
      </c>
      <c r="H13435" s="5" t="s">
        <v>191</v>
      </c>
      <c r="I13435" t="s">
        <v>35</v>
      </c>
      <c r="J13435" t="s">
        <v>191</v>
      </c>
      <c r="K13435">
        <v>50</v>
      </c>
      <c r="L13435" s="5" t="s">
        <v>10412</v>
      </c>
      <c r="M13435" s="5" t="s">
        <v>54</v>
      </c>
      <c r="N13435">
        <v>0</v>
      </c>
      <c r="O13435" t="s">
        <v>172</v>
      </c>
      <c r="P13435" s="1">
        <v>45711</v>
      </c>
      <c r="Q13435" s="1">
        <v>45765</v>
      </c>
      <c r="R13435">
        <v>1950</v>
      </c>
      <c r="S13435" s="4">
        <v>7.9</v>
      </c>
      <c r="T13435" t="s">
        <v>47</v>
      </c>
    </row>
    <row r="13436" spans="1:20" x14ac:dyDescent="0.35">
      <c r="A13436" t="s">
        <v>25897</v>
      </c>
      <c r="B13436" s="5" t="s">
        <v>28802</v>
      </c>
      <c r="C13436" s="6">
        <v>63834</v>
      </c>
      <c r="D13436" t="s">
        <v>22</v>
      </c>
      <c r="E13436">
        <v>63834</v>
      </c>
      <c r="F13436" s="5" t="s">
        <v>58</v>
      </c>
      <c r="G13436" s="5" t="s">
        <v>42</v>
      </c>
      <c r="H13436" s="5" t="s">
        <v>191</v>
      </c>
      <c r="I13436" t="s">
        <v>26</v>
      </c>
      <c r="J13436" t="s">
        <v>191</v>
      </c>
      <c r="K13436">
        <v>0</v>
      </c>
      <c r="L13436" s="5" t="s">
        <v>25898</v>
      </c>
      <c r="M13436" s="5" t="s">
        <v>70</v>
      </c>
      <c r="N13436">
        <v>0</v>
      </c>
      <c r="O13436" t="s">
        <v>29</v>
      </c>
      <c r="P13436" s="1">
        <v>45412</v>
      </c>
      <c r="Q13436" s="1">
        <v>45482</v>
      </c>
      <c r="R13436">
        <v>922</v>
      </c>
      <c r="S13436" s="4">
        <v>9.3000000000000007</v>
      </c>
      <c r="T13436" t="s">
        <v>277</v>
      </c>
    </row>
    <row r="13437" spans="1:20" x14ac:dyDescent="0.35">
      <c r="A13437" t="s">
        <v>25899</v>
      </c>
      <c r="B13437" s="5" t="s">
        <v>100</v>
      </c>
      <c r="C13437" s="6">
        <v>332210</v>
      </c>
      <c r="D13437" t="s">
        <v>120</v>
      </c>
      <c r="E13437">
        <v>298989</v>
      </c>
      <c r="F13437" s="5" t="s">
        <v>23</v>
      </c>
      <c r="G13437" s="5" t="s">
        <v>59</v>
      </c>
      <c r="H13437" s="5" t="s">
        <v>121</v>
      </c>
      <c r="I13437" t="s">
        <v>26</v>
      </c>
      <c r="J13437" t="s">
        <v>480</v>
      </c>
      <c r="K13437">
        <v>100</v>
      </c>
      <c r="L13437" s="5" t="s">
        <v>25900</v>
      </c>
      <c r="M13437" s="5" t="s">
        <v>54</v>
      </c>
      <c r="N13437">
        <v>15</v>
      </c>
      <c r="O13437" t="s">
        <v>135</v>
      </c>
      <c r="P13437" s="1">
        <v>45691</v>
      </c>
      <c r="Q13437" s="1">
        <v>45738</v>
      </c>
      <c r="R13437">
        <v>2134</v>
      </c>
      <c r="S13437" s="4">
        <v>10</v>
      </c>
      <c r="T13437" t="s">
        <v>47</v>
      </c>
    </row>
    <row r="13438" spans="1:20" x14ac:dyDescent="0.35">
      <c r="A13438" t="s">
        <v>25901</v>
      </c>
      <c r="B13438" s="5" t="s">
        <v>28799</v>
      </c>
      <c r="C13438" s="6">
        <v>67710</v>
      </c>
      <c r="D13438" t="s">
        <v>22</v>
      </c>
      <c r="E13438">
        <v>67710</v>
      </c>
      <c r="F13438" s="5" t="s">
        <v>58</v>
      </c>
      <c r="G13438" s="5" t="s">
        <v>24</v>
      </c>
      <c r="H13438" s="5" t="s">
        <v>97</v>
      </c>
      <c r="I13438" t="s">
        <v>44</v>
      </c>
      <c r="J13438" t="s">
        <v>25</v>
      </c>
      <c r="K13438">
        <v>0</v>
      </c>
      <c r="L13438" s="5" t="s">
        <v>25902</v>
      </c>
      <c r="M13438" s="5" t="s">
        <v>70</v>
      </c>
      <c r="N13438">
        <v>0</v>
      </c>
      <c r="O13438" t="s">
        <v>172</v>
      </c>
      <c r="P13438" s="1">
        <v>45655</v>
      </c>
      <c r="Q13438" s="1">
        <v>45712</v>
      </c>
      <c r="R13438">
        <v>1974</v>
      </c>
      <c r="S13438" s="4">
        <v>9.9</v>
      </c>
      <c r="T13438" t="s">
        <v>153</v>
      </c>
    </row>
    <row r="13439" spans="1:20" x14ac:dyDescent="0.35">
      <c r="A13439" t="s">
        <v>25903</v>
      </c>
      <c r="B13439" s="5" t="s">
        <v>21</v>
      </c>
      <c r="C13439" s="6">
        <v>129621</v>
      </c>
      <c r="D13439" t="s">
        <v>41</v>
      </c>
      <c r="E13439">
        <v>110178</v>
      </c>
      <c r="F13439" s="5" t="s">
        <v>23</v>
      </c>
      <c r="G13439" s="5" t="s">
        <v>42</v>
      </c>
      <c r="H13439" s="5" t="s">
        <v>151</v>
      </c>
      <c r="I13439" t="s">
        <v>26</v>
      </c>
      <c r="J13439" t="s">
        <v>133</v>
      </c>
      <c r="K13439">
        <v>0</v>
      </c>
      <c r="L13439" s="5" t="s">
        <v>25904</v>
      </c>
      <c r="M13439" s="5" t="s">
        <v>37</v>
      </c>
      <c r="N13439">
        <v>15</v>
      </c>
      <c r="O13439" t="s">
        <v>141</v>
      </c>
      <c r="P13439" s="1">
        <v>45316</v>
      </c>
      <c r="Q13439" s="1">
        <v>45378</v>
      </c>
      <c r="R13439">
        <v>2066</v>
      </c>
      <c r="S13439" s="4">
        <v>9.4</v>
      </c>
      <c r="T13439" t="s">
        <v>63</v>
      </c>
    </row>
    <row r="13440" spans="1:20" x14ac:dyDescent="0.35">
      <c r="A13440" t="s">
        <v>25905</v>
      </c>
      <c r="B13440" s="5" t="s">
        <v>28802</v>
      </c>
      <c r="C13440" s="6">
        <v>84399</v>
      </c>
      <c r="D13440" t="s">
        <v>22</v>
      </c>
      <c r="E13440">
        <v>84399</v>
      </c>
      <c r="F13440" s="5" t="s">
        <v>50</v>
      </c>
      <c r="G13440" s="5" t="s">
        <v>51</v>
      </c>
      <c r="H13440" s="5" t="s">
        <v>129</v>
      </c>
      <c r="I13440" t="s">
        <v>35</v>
      </c>
      <c r="J13440" t="s">
        <v>121</v>
      </c>
      <c r="K13440">
        <v>0</v>
      </c>
      <c r="L13440" s="5" t="s">
        <v>25906</v>
      </c>
      <c r="M13440" s="5" t="s">
        <v>37</v>
      </c>
      <c r="N13440">
        <v>4</v>
      </c>
      <c r="O13440" t="s">
        <v>135</v>
      </c>
      <c r="P13440" s="1">
        <v>45413</v>
      </c>
      <c r="Q13440" s="1">
        <v>45474</v>
      </c>
      <c r="R13440">
        <v>1456</v>
      </c>
      <c r="S13440" s="4">
        <v>8.1999999999999993</v>
      </c>
      <c r="T13440" t="s">
        <v>103</v>
      </c>
    </row>
    <row r="13441" spans="1:20" x14ac:dyDescent="0.35">
      <c r="A13441" t="s">
        <v>25907</v>
      </c>
      <c r="B13441" s="5" t="s">
        <v>28802</v>
      </c>
      <c r="C13441" s="6">
        <v>140977</v>
      </c>
      <c r="D13441" t="s">
        <v>92</v>
      </c>
      <c r="E13441">
        <v>105733</v>
      </c>
      <c r="F13441" s="5" t="s">
        <v>66</v>
      </c>
      <c r="G13441" s="5" t="s">
        <v>59</v>
      </c>
      <c r="H13441" s="5" t="s">
        <v>93</v>
      </c>
      <c r="I13441" t="s">
        <v>26</v>
      </c>
      <c r="J13441" t="s">
        <v>93</v>
      </c>
      <c r="K13441">
        <v>100</v>
      </c>
      <c r="L13441" s="5" t="s">
        <v>25164</v>
      </c>
      <c r="M13441" s="5" t="s">
        <v>54</v>
      </c>
      <c r="N13441">
        <v>9</v>
      </c>
      <c r="O13441" t="s">
        <v>147</v>
      </c>
      <c r="P13441" s="1">
        <v>45499</v>
      </c>
      <c r="Q13441" s="1">
        <v>45569</v>
      </c>
      <c r="R13441">
        <v>1604</v>
      </c>
      <c r="S13441" s="4">
        <v>7.4</v>
      </c>
      <c r="T13441" t="s">
        <v>30</v>
      </c>
    </row>
    <row r="13442" spans="1:20" x14ac:dyDescent="0.35">
      <c r="A13442" t="s">
        <v>25908</v>
      </c>
      <c r="B13442" s="5" t="s">
        <v>28802</v>
      </c>
      <c r="C13442" s="6">
        <v>130649</v>
      </c>
      <c r="D13442" t="s">
        <v>120</v>
      </c>
      <c r="E13442">
        <v>117584</v>
      </c>
      <c r="F13442" s="5" t="s">
        <v>58</v>
      </c>
      <c r="G13442" s="5" t="s">
        <v>42</v>
      </c>
      <c r="H13442" s="5" t="s">
        <v>121</v>
      </c>
      <c r="I13442" t="s">
        <v>35</v>
      </c>
      <c r="J13442" t="s">
        <v>121</v>
      </c>
      <c r="K13442">
        <v>0</v>
      </c>
      <c r="L13442" s="5" t="s">
        <v>14476</v>
      </c>
      <c r="M13442" s="5" t="s">
        <v>54</v>
      </c>
      <c r="N13442">
        <v>0</v>
      </c>
      <c r="O13442" t="s">
        <v>167</v>
      </c>
      <c r="P13442" s="1">
        <v>45385</v>
      </c>
      <c r="Q13442" s="1">
        <v>45419</v>
      </c>
      <c r="R13442">
        <v>1426</v>
      </c>
      <c r="S13442" s="4">
        <v>5.7</v>
      </c>
      <c r="T13442" t="s">
        <v>103</v>
      </c>
    </row>
    <row r="13443" spans="1:20" x14ac:dyDescent="0.35">
      <c r="A13443" t="s">
        <v>25909</v>
      </c>
      <c r="B13443" s="5" t="s">
        <v>28799</v>
      </c>
      <c r="C13443" s="6">
        <v>94972</v>
      </c>
      <c r="D13443" t="s">
        <v>41</v>
      </c>
      <c r="E13443">
        <v>80726</v>
      </c>
      <c r="F13443" s="5" t="s">
        <v>50</v>
      </c>
      <c r="G13443" s="5" t="s">
        <v>24</v>
      </c>
      <c r="H13443" s="5" t="s">
        <v>60</v>
      </c>
      <c r="I13443" t="s">
        <v>35</v>
      </c>
      <c r="J13443" t="s">
        <v>1211</v>
      </c>
      <c r="K13443">
        <v>100</v>
      </c>
      <c r="L13443" s="5" t="s">
        <v>25910</v>
      </c>
      <c r="M13443" s="5" t="s">
        <v>37</v>
      </c>
      <c r="N13443">
        <v>4</v>
      </c>
      <c r="O13443" t="s">
        <v>85</v>
      </c>
      <c r="P13443" s="1">
        <v>45430</v>
      </c>
      <c r="Q13443" s="1">
        <v>45455</v>
      </c>
      <c r="R13443">
        <v>1705</v>
      </c>
      <c r="S13443" s="4">
        <v>7.4</v>
      </c>
      <c r="T13443" t="s">
        <v>118</v>
      </c>
    </row>
    <row r="13444" spans="1:20" x14ac:dyDescent="0.35">
      <c r="A13444" t="s">
        <v>25911</v>
      </c>
      <c r="B13444" s="5" t="s">
        <v>162</v>
      </c>
      <c r="C13444" s="6">
        <v>176030</v>
      </c>
      <c r="D13444" t="s">
        <v>41</v>
      </c>
      <c r="E13444">
        <v>149626</v>
      </c>
      <c r="F13444" s="5" t="s">
        <v>23</v>
      </c>
      <c r="G13444" s="5" t="s">
        <v>24</v>
      </c>
      <c r="H13444" s="5" t="s">
        <v>151</v>
      </c>
      <c r="I13444" t="s">
        <v>44</v>
      </c>
      <c r="J13444" t="s">
        <v>52</v>
      </c>
      <c r="K13444">
        <v>50</v>
      </c>
      <c r="L13444" s="5" t="s">
        <v>5877</v>
      </c>
      <c r="M13444" s="5" t="s">
        <v>70</v>
      </c>
      <c r="N13444">
        <v>18</v>
      </c>
      <c r="O13444" t="s">
        <v>141</v>
      </c>
      <c r="P13444" s="1">
        <v>45396</v>
      </c>
      <c r="Q13444" s="1">
        <v>45456</v>
      </c>
      <c r="R13444">
        <v>1595</v>
      </c>
      <c r="S13444" s="4">
        <v>7.6</v>
      </c>
      <c r="T13444" t="s">
        <v>95</v>
      </c>
    </row>
    <row r="13445" spans="1:20" x14ac:dyDescent="0.35">
      <c r="A13445" t="s">
        <v>25912</v>
      </c>
      <c r="B13445" s="5" t="s">
        <v>28802</v>
      </c>
      <c r="C13445" s="6">
        <v>101314</v>
      </c>
      <c r="D13445" t="s">
        <v>22</v>
      </c>
      <c r="E13445">
        <v>101314</v>
      </c>
      <c r="F13445" s="5" t="s">
        <v>66</v>
      </c>
      <c r="G13445" s="5" t="s">
        <v>24</v>
      </c>
      <c r="H13445" s="5" t="s">
        <v>191</v>
      </c>
      <c r="I13445" t="s">
        <v>26</v>
      </c>
      <c r="J13445" t="s">
        <v>191</v>
      </c>
      <c r="K13445">
        <v>100</v>
      </c>
      <c r="L13445" s="5" t="s">
        <v>25913</v>
      </c>
      <c r="M13445" s="5" t="s">
        <v>54</v>
      </c>
      <c r="N13445">
        <v>9</v>
      </c>
      <c r="O13445" t="s">
        <v>107</v>
      </c>
      <c r="P13445" s="1">
        <v>45575</v>
      </c>
      <c r="Q13445" s="1">
        <v>45624</v>
      </c>
      <c r="R13445">
        <v>1405</v>
      </c>
      <c r="S13445" s="4">
        <v>6</v>
      </c>
      <c r="T13445" t="s">
        <v>38</v>
      </c>
    </row>
    <row r="13446" spans="1:20" x14ac:dyDescent="0.35">
      <c r="A13446" t="s">
        <v>25914</v>
      </c>
      <c r="B13446" s="5" t="s">
        <v>73</v>
      </c>
      <c r="C13446" s="6">
        <v>59806</v>
      </c>
      <c r="D13446" t="s">
        <v>41</v>
      </c>
      <c r="E13446">
        <v>50835</v>
      </c>
      <c r="F13446" s="5" t="s">
        <v>58</v>
      </c>
      <c r="G13446" s="5" t="s">
        <v>24</v>
      </c>
      <c r="H13446" s="5" t="s">
        <v>43</v>
      </c>
      <c r="I13446" t="s">
        <v>44</v>
      </c>
      <c r="J13446" t="s">
        <v>43</v>
      </c>
      <c r="K13446">
        <v>0</v>
      </c>
      <c r="L13446" s="5" t="s">
        <v>25915</v>
      </c>
      <c r="M13446" s="5" t="s">
        <v>28</v>
      </c>
      <c r="N13446">
        <v>1</v>
      </c>
      <c r="O13446" t="s">
        <v>85</v>
      </c>
      <c r="P13446" s="1">
        <v>45665</v>
      </c>
      <c r="Q13446" s="1">
        <v>45681</v>
      </c>
      <c r="R13446">
        <v>965</v>
      </c>
      <c r="S13446" s="4">
        <v>6.3</v>
      </c>
      <c r="T13446" t="s">
        <v>136</v>
      </c>
    </row>
    <row r="13447" spans="1:20" x14ac:dyDescent="0.35">
      <c r="A13447" t="s">
        <v>25916</v>
      </c>
      <c r="B13447" s="5" t="s">
        <v>174</v>
      </c>
      <c r="C13447" s="6">
        <v>106748</v>
      </c>
      <c r="D13447" t="s">
        <v>22</v>
      </c>
      <c r="E13447">
        <v>106748</v>
      </c>
      <c r="F13447" s="5" t="s">
        <v>66</v>
      </c>
      <c r="G13447" s="5" t="s">
        <v>24</v>
      </c>
      <c r="H13447" s="5" t="s">
        <v>191</v>
      </c>
      <c r="I13447" t="s">
        <v>44</v>
      </c>
      <c r="J13447" t="s">
        <v>126</v>
      </c>
      <c r="K13447">
        <v>100</v>
      </c>
      <c r="L13447" s="5" t="s">
        <v>25917</v>
      </c>
      <c r="M13447" s="5" t="s">
        <v>37</v>
      </c>
      <c r="N13447">
        <v>5</v>
      </c>
      <c r="O13447" t="s">
        <v>131</v>
      </c>
      <c r="P13447" s="1">
        <v>45405</v>
      </c>
      <c r="Q13447" s="1">
        <v>45448</v>
      </c>
      <c r="R13447">
        <v>1187</v>
      </c>
      <c r="S13447" s="4">
        <v>7.4</v>
      </c>
      <c r="T13447" t="s">
        <v>30</v>
      </c>
    </row>
    <row r="13448" spans="1:20" x14ac:dyDescent="0.35">
      <c r="A13448" t="s">
        <v>25918</v>
      </c>
      <c r="B13448" s="5" t="s">
        <v>179</v>
      </c>
      <c r="C13448" s="6">
        <v>49405</v>
      </c>
      <c r="D13448" t="s">
        <v>74</v>
      </c>
      <c r="E13448">
        <v>61756</v>
      </c>
      <c r="F13448" s="5" t="s">
        <v>58</v>
      </c>
      <c r="G13448" s="5" t="s">
        <v>24</v>
      </c>
      <c r="H13448" s="5" t="s">
        <v>75</v>
      </c>
      <c r="I13448" t="s">
        <v>26</v>
      </c>
      <c r="J13448" t="s">
        <v>75</v>
      </c>
      <c r="K13448">
        <v>0</v>
      </c>
      <c r="L13448" s="5" t="s">
        <v>17954</v>
      </c>
      <c r="M13448" s="5" t="s">
        <v>54</v>
      </c>
      <c r="N13448">
        <v>0</v>
      </c>
      <c r="O13448" t="s">
        <v>46</v>
      </c>
      <c r="P13448" s="1">
        <v>45667</v>
      </c>
      <c r="Q13448" s="1">
        <v>45710</v>
      </c>
      <c r="R13448">
        <v>2350</v>
      </c>
      <c r="S13448" s="4">
        <v>5</v>
      </c>
      <c r="T13448" t="s">
        <v>277</v>
      </c>
    </row>
    <row r="13449" spans="1:20" x14ac:dyDescent="0.35">
      <c r="A13449" t="s">
        <v>25919</v>
      </c>
      <c r="B13449" s="5" t="s">
        <v>21</v>
      </c>
      <c r="C13449" s="6">
        <v>230116</v>
      </c>
      <c r="D13449" t="s">
        <v>65</v>
      </c>
      <c r="E13449">
        <v>299151</v>
      </c>
      <c r="F13449" s="5" t="s">
        <v>23</v>
      </c>
      <c r="G13449" s="5" t="s">
        <v>24</v>
      </c>
      <c r="H13449" s="5" t="s">
        <v>67</v>
      </c>
      <c r="I13449" t="s">
        <v>35</v>
      </c>
      <c r="J13449" t="s">
        <v>522</v>
      </c>
      <c r="K13449">
        <v>100</v>
      </c>
      <c r="L13449" s="5" t="s">
        <v>25920</v>
      </c>
      <c r="M13449" s="5" t="s">
        <v>37</v>
      </c>
      <c r="N13449">
        <v>18</v>
      </c>
      <c r="O13449" t="s">
        <v>135</v>
      </c>
      <c r="P13449" s="1">
        <v>45651</v>
      </c>
      <c r="Q13449" s="1">
        <v>45703</v>
      </c>
      <c r="R13449">
        <v>1605</v>
      </c>
      <c r="S13449" s="4">
        <v>8</v>
      </c>
      <c r="T13449" t="s">
        <v>108</v>
      </c>
    </row>
    <row r="13450" spans="1:20" x14ac:dyDescent="0.35">
      <c r="A13450" t="s">
        <v>25921</v>
      </c>
      <c r="B13450" s="5" t="s">
        <v>162</v>
      </c>
      <c r="C13450" s="6">
        <v>155786</v>
      </c>
      <c r="D13450" t="s">
        <v>41</v>
      </c>
      <c r="E13450">
        <v>132418</v>
      </c>
      <c r="F13450" s="5" t="s">
        <v>66</v>
      </c>
      <c r="G13450" s="5" t="s">
        <v>51</v>
      </c>
      <c r="H13450" s="5" t="s">
        <v>126</v>
      </c>
      <c r="I13450" t="s">
        <v>26</v>
      </c>
      <c r="J13450" t="s">
        <v>101</v>
      </c>
      <c r="K13450">
        <v>50</v>
      </c>
      <c r="L13450" s="5" t="s">
        <v>8085</v>
      </c>
      <c r="M13450" s="5" t="s">
        <v>37</v>
      </c>
      <c r="N13450">
        <v>8</v>
      </c>
      <c r="O13450" t="s">
        <v>131</v>
      </c>
      <c r="P13450" s="1">
        <v>45293</v>
      </c>
      <c r="Q13450" s="1">
        <v>45317</v>
      </c>
      <c r="R13450">
        <v>1425</v>
      </c>
      <c r="S13450" s="4">
        <v>8.5</v>
      </c>
      <c r="T13450" t="s">
        <v>79</v>
      </c>
    </row>
    <row r="13451" spans="1:20" x14ac:dyDescent="0.35">
      <c r="A13451" t="s">
        <v>25922</v>
      </c>
      <c r="B13451" s="5" t="s">
        <v>21</v>
      </c>
      <c r="C13451" s="6">
        <v>78295</v>
      </c>
      <c r="D13451" t="s">
        <v>41</v>
      </c>
      <c r="E13451">
        <v>66551</v>
      </c>
      <c r="F13451" s="5" t="s">
        <v>50</v>
      </c>
      <c r="G13451" s="5" t="s">
        <v>24</v>
      </c>
      <c r="H13451" s="5" t="s">
        <v>43</v>
      </c>
      <c r="I13451" t="s">
        <v>26</v>
      </c>
      <c r="J13451" t="s">
        <v>43</v>
      </c>
      <c r="K13451">
        <v>0</v>
      </c>
      <c r="L13451" s="5" t="s">
        <v>25923</v>
      </c>
      <c r="M13451" s="5" t="s">
        <v>70</v>
      </c>
      <c r="N13451">
        <v>4</v>
      </c>
      <c r="O13451" t="s">
        <v>71</v>
      </c>
      <c r="P13451" s="1">
        <v>45506</v>
      </c>
      <c r="Q13451" s="1">
        <v>45535</v>
      </c>
      <c r="R13451">
        <v>2422</v>
      </c>
      <c r="S13451" s="4">
        <v>6.2</v>
      </c>
      <c r="T13451" t="s">
        <v>103</v>
      </c>
    </row>
    <row r="13452" spans="1:20" x14ac:dyDescent="0.35">
      <c r="A13452" t="s">
        <v>25924</v>
      </c>
      <c r="B13452" s="5" t="s">
        <v>145</v>
      </c>
      <c r="C13452" s="6">
        <v>116184</v>
      </c>
      <c r="D13452" t="s">
        <v>22</v>
      </c>
      <c r="E13452">
        <v>116184</v>
      </c>
      <c r="F13452" s="5" t="s">
        <v>50</v>
      </c>
      <c r="G13452" s="5" t="s">
        <v>42</v>
      </c>
      <c r="H13452" s="5" t="s">
        <v>129</v>
      </c>
      <c r="I13452" t="s">
        <v>35</v>
      </c>
      <c r="J13452" t="s">
        <v>294</v>
      </c>
      <c r="K13452">
        <v>0</v>
      </c>
      <c r="L13452" s="5" t="s">
        <v>25925</v>
      </c>
      <c r="M13452" s="5" t="s">
        <v>54</v>
      </c>
      <c r="N13452">
        <v>4</v>
      </c>
      <c r="O13452" t="s">
        <v>78</v>
      </c>
      <c r="P13452" s="1">
        <v>45373</v>
      </c>
      <c r="Q13452" s="1">
        <v>45418</v>
      </c>
      <c r="R13452">
        <v>1048</v>
      </c>
      <c r="S13452" s="4">
        <v>8.4</v>
      </c>
      <c r="T13452" t="s">
        <v>95</v>
      </c>
    </row>
    <row r="13453" spans="1:20" x14ac:dyDescent="0.35">
      <c r="A13453" t="s">
        <v>25926</v>
      </c>
      <c r="B13453" s="5" t="s">
        <v>91</v>
      </c>
      <c r="C13453" s="6">
        <v>70480</v>
      </c>
      <c r="D13453" t="s">
        <v>22</v>
      </c>
      <c r="E13453">
        <v>70480</v>
      </c>
      <c r="F13453" s="5" t="s">
        <v>58</v>
      </c>
      <c r="G13453" s="5" t="s">
        <v>59</v>
      </c>
      <c r="H13453" s="5" t="s">
        <v>101</v>
      </c>
      <c r="I13453" t="s">
        <v>44</v>
      </c>
      <c r="J13453" t="s">
        <v>101</v>
      </c>
      <c r="K13453">
        <v>50</v>
      </c>
      <c r="L13453" s="5" t="s">
        <v>25927</v>
      </c>
      <c r="M13453" s="5" t="s">
        <v>70</v>
      </c>
      <c r="N13453">
        <v>1</v>
      </c>
      <c r="O13453" t="s">
        <v>147</v>
      </c>
      <c r="P13453" s="1">
        <v>45348</v>
      </c>
      <c r="Q13453" s="1">
        <v>45375</v>
      </c>
      <c r="R13453">
        <v>1238</v>
      </c>
      <c r="S13453" s="4">
        <v>9.1999999999999993</v>
      </c>
      <c r="T13453" t="s">
        <v>47</v>
      </c>
    </row>
    <row r="13454" spans="1:20" x14ac:dyDescent="0.35">
      <c r="A13454" t="s">
        <v>25928</v>
      </c>
      <c r="B13454" s="5" t="s">
        <v>91</v>
      </c>
      <c r="C13454" s="6">
        <v>257142</v>
      </c>
      <c r="D13454" t="s">
        <v>41</v>
      </c>
      <c r="E13454">
        <v>218571</v>
      </c>
      <c r="F13454" s="5" t="s">
        <v>23</v>
      </c>
      <c r="G13454" s="5" t="s">
        <v>51</v>
      </c>
      <c r="H13454" s="5" t="s">
        <v>60</v>
      </c>
      <c r="I13454" t="s">
        <v>35</v>
      </c>
      <c r="J13454" t="s">
        <v>165</v>
      </c>
      <c r="K13454">
        <v>50</v>
      </c>
      <c r="L13454" s="5" t="s">
        <v>25929</v>
      </c>
      <c r="M13454" s="5" t="s">
        <v>54</v>
      </c>
      <c r="N13454">
        <v>10</v>
      </c>
      <c r="O13454" t="s">
        <v>167</v>
      </c>
      <c r="P13454" s="1">
        <v>45401</v>
      </c>
      <c r="Q13454" s="1">
        <v>45418</v>
      </c>
      <c r="R13454">
        <v>2218</v>
      </c>
      <c r="S13454" s="4">
        <v>9.8000000000000007</v>
      </c>
      <c r="T13454" t="s">
        <v>63</v>
      </c>
    </row>
    <row r="13455" spans="1:20" x14ac:dyDescent="0.35">
      <c r="A13455" t="s">
        <v>25930</v>
      </c>
      <c r="B13455" s="5" t="s">
        <v>32</v>
      </c>
      <c r="C13455" s="6">
        <v>75895</v>
      </c>
      <c r="D13455" t="s">
        <v>120</v>
      </c>
      <c r="E13455">
        <v>68306</v>
      </c>
      <c r="F13455" s="5" t="s">
        <v>58</v>
      </c>
      <c r="G13455" s="5" t="s">
        <v>24</v>
      </c>
      <c r="H13455" s="5" t="s">
        <v>121</v>
      </c>
      <c r="I13455" t="s">
        <v>26</v>
      </c>
      <c r="J13455" t="s">
        <v>491</v>
      </c>
      <c r="K13455">
        <v>0</v>
      </c>
      <c r="L13455" s="5" t="s">
        <v>25931</v>
      </c>
      <c r="M13455" s="5" t="s">
        <v>54</v>
      </c>
      <c r="N13455">
        <v>0</v>
      </c>
      <c r="O13455" t="s">
        <v>135</v>
      </c>
      <c r="P13455" s="1">
        <v>45576</v>
      </c>
      <c r="Q13455" s="1">
        <v>45623</v>
      </c>
      <c r="R13455">
        <v>1842</v>
      </c>
      <c r="S13455" s="4">
        <v>7.3</v>
      </c>
      <c r="T13455" t="s">
        <v>89</v>
      </c>
    </row>
    <row r="13456" spans="1:20" x14ac:dyDescent="0.35">
      <c r="A13456" t="s">
        <v>25932</v>
      </c>
      <c r="B13456" s="5" t="s">
        <v>179</v>
      </c>
      <c r="C13456" s="6">
        <v>130146</v>
      </c>
      <c r="D13456" t="s">
        <v>33</v>
      </c>
      <c r="E13456">
        <v>14316060</v>
      </c>
      <c r="F13456" s="5" t="s">
        <v>50</v>
      </c>
      <c r="G13456" s="5" t="s">
        <v>51</v>
      </c>
      <c r="H13456" s="5" t="s">
        <v>34</v>
      </c>
      <c r="I13456" t="s">
        <v>35</v>
      </c>
      <c r="J13456" t="s">
        <v>34</v>
      </c>
      <c r="K13456">
        <v>0</v>
      </c>
      <c r="L13456" s="5" t="s">
        <v>25933</v>
      </c>
      <c r="M13456" s="5" t="s">
        <v>37</v>
      </c>
      <c r="N13456">
        <v>2</v>
      </c>
      <c r="O13456" t="s">
        <v>107</v>
      </c>
      <c r="P13456" s="1">
        <v>45563</v>
      </c>
      <c r="Q13456" s="1">
        <v>45583</v>
      </c>
      <c r="R13456">
        <v>2259</v>
      </c>
      <c r="S13456" s="4">
        <v>6.4</v>
      </c>
      <c r="T13456" t="s">
        <v>47</v>
      </c>
    </row>
    <row r="13457" spans="1:20" x14ac:dyDescent="0.35">
      <c r="A13457" t="s">
        <v>25934</v>
      </c>
      <c r="B13457" s="5" t="s">
        <v>32</v>
      </c>
      <c r="C13457" s="6">
        <v>62607</v>
      </c>
      <c r="D13457" t="s">
        <v>22</v>
      </c>
      <c r="E13457">
        <v>62607</v>
      </c>
      <c r="F13457" s="5" t="s">
        <v>66</v>
      </c>
      <c r="G13457" s="5" t="s">
        <v>24</v>
      </c>
      <c r="H13457" s="5" t="s">
        <v>157</v>
      </c>
      <c r="I13457" t="s">
        <v>44</v>
      </c>
      <c r="J13457" t="s">
        <v>157</v>
      </c>
      <c r="K13457">
        <v>0</v>
      </c>
      <c r="L13457" s="5" t="s">
        <v>25935</v>
      </c>
      <c r="M13457" s="5" t="s">
        <v>37</v>
      </c>
      <c r="N13457">
        <v>9</v>
      </c>
      <c r="O13457" t="s">
        <v>147</v>
      </c>
      <c r="P13457" s="1">
        <v>45512</v>
      </c>
      <c r="Q13457" s="1">
        <v>45569</v>
      </c>
      <c r="R13457">
        <v>2050</v>
      </c>
      <c r="S13457" s="4">
        <v>5.0999999999999996</v>
      </c>
      <c r="T13457" t="s">
        <v>89</v>
      </c>
    </row>
    <row r="13458" spans="1:20" x14ac:dyDescent="0.35">
      <c r="A13458" t="s">
        <v>25936</v>
      </c>
      <c r="B13458" s="5" t="s">
        <v>162</v>
      </c>
      <c r="C13458" s="6">
        <v>213739</v>
      </c>
      <c r="D13458" t="s">
        <v>22</v>
      </c>
      <c r="E13458">
        <v>213739</v>
      </c>
      <c r="F13458" s="5" t="s">
        <v>66</v>
      </c>
      <c r="G13458" s="5" t="s">
        <v>42</v>
      </c>
      <c r="H13458" s="5" t="s">
        <v>97</v>
      </c>
      <c r="I13458" t="s">
        <v>35</v>
      </c>
      <c r="J13458" t="s">
        <v>97</v>
      </c>
      <c r="K13458">
        <v>50</v>
      </c>
      <c r="L13458" s="5" t="s">
        <v>25937</v>
      </c>
      <c r="M13458" s="5" t="s">
        <v>28</v>
      </c>
      <c r="N13458">
        <v>5</v>
      </c>
      <c r="O13458" t="s">
        <v>135</v>
      </c>
      <c r="P13458" s="1">
        <v>45379</v>
      </c>
      <c r="Q13458" s="1">
        <v>45447</v>
      </c>
      <c r="R13458">
        <v>561</v>
      </c>
      <c r="S13458" s="4">
        <v>5.3</v>
      </c>
      <c r="T13458" t="s">
        <v>79</v>
      </c>
    </row>
    <row r="13459" spans="1:20" x14ac:dyDescent="0.35">
      <c r="A13459" t="s">
        <v>25938</v>
      </c>
      <c r="B13459" s="5" t="s">
        <v>28802</v>
      </c>
      <c r="C13459" s="6">
        <v>239862</v>
      </c>
      <c r="D13459" t="s">
        <v>81</v>
      </c>
      <c r="E13459">
        <v>323814</v>
      </c>
      <c r="F13459" s="5" t="s">
        <v>23</v>
      </c>
      <c r="G13459" s="5" t="s">
        <v>42</v>
      </c>
      <c r="H13459" s="5" t="s">
        <v>82</v>
      </c>
      <c r="I13459" t="s">
        <v>35</v>
      </c>
      <c r="J13459" t="s">
        <v>82</v>
      </c>
      <c r="K13459">
        <v>50</v>
      </c>
      <c r="L13459" s="5" t="s">
        <v>25939</v>
      </c>
      <c r="M13459" s="5" t="s">
        <v>37</v>
      </c>
      <c r="N13459">
        <v>18</v>
      </c>
      <c r="O13459" t="s">
        <v>88</v>
      </c>
      <c r="P13459" s="1">
        <v>45446</v>
      </c>
      <c r="Q13459" s="1">
        <v>45495</v>
      </c>
      <c r="R13459">
        <v>713</v>
      </c>
      <c r="S13459" s="4">
        <v>5.4</v>
      </c>
      <c r="T13459" t="s">
        <v>79</v>
      </c>
    </row>
    <row r="13460" spans="1:20" x14ac:dyDescent="0.35">
      <c r="A13460" t="s">
        <v>25940</v>
      </c>
      <c r="B13460" s="5" t="s">
        <v>100</v>
      </c>
      <c r="C13460" s="6">
        <v>85775</v>
      </c>
      <c r="D13460" t="s">
        <v>41</v>
      </c>
      <c r="E13460">
        <v>72909</v>
      </c>
      <c r="F13460" s="5" t="s">
        <v>58</v>
      </c>
      <c r="G13460" s="5" t="s">
        <v>59</v>
      </c>
      <c r="H13460" s="5" t="s">
        <v>151</v>
      </c>
      <c r="I13460" t="s">
        <v>35</v>
      </c>
      <c r="J13460" t="s">
        <v>359</v>
      </c>
      <c r="K13460">
        <v>50</v>
      </c>
      <c r="L13460" s="5" t="s">
        <v>25941</v>
      </c>
      <c r="M13460" s="5" t="s">
        <v>70</v>
      </c>
      <c r="N13460">
        <v>0</v>
      </c>
      <c r="O13460" t="s">
        <v>167</v>
      </c>
      <c r="P13460" s="1">
        <v>45458</v>
      </c>
      <c r="Q13460" s="1">
        <v>45480</v>
      </c>
      <c r="R13460">
        <v>1378</v>
      </c>
      <c r="S13460" s="4">
        <v>6.3</v>
      </c>
      <c r="T13460" t="s">
        <v>55</v>
      </c>
    </row>
    <row r="13461" spans="1:20" x14ac:dyDescent="0.35">
      <c r="A13461" t="s">
        <v>25942</v>
      </c>
      <c r="B13461" s="5" t="s">
        <v>32</v>
      </c>
      <c r="C13461" s="6">
        <v>52732</v>
      </c>
      <c r="D13461" t="s">
        <v>74</v>
      </c>
      <c r="E13461">
        <v>65915</v>
      </c>
      <c r="F13461" s="5" t="s">
        <v>58</v>
      </c>
      <c r="G13461" s="5" t="s">
        <v>51</v>
      </c>
      <c r="H13461" s="5" t="s">
        <v>75</v>
      </c>
      <c r="I13461" t="s">
        <v>26</v>
      </c>
      <c r="J13461" t="s">
        <v>75</v>
      </c>
      <c r="K13461">
        <v>100</v>
      </c>
      <c r="L13461" s="5" t="s">
        <v>25943</v>
      </c>
      <c r="M13461" s="5" t="s">
        <v>37</v>
      </c>
      <c r="N13461">
        <v>1</v>
      </c>
      <c r="O13461" t="s">
        <v>62</v>
      </c>
      <c r="P13461" s="1">
        <v>45692</v>
      </c>
      <c r="Q13461" s="1">
        <v>45717</v>
      </c>
      <c r="R13461">
        <v>2406</v>
      </c>
      <c r="S13461" s="4">
        <v>6.5</v>
      </c>
      <c r="T13461" t="s">
        <v>79</v>
      </c>
    </row>
    <row r="13462" spans="1:20" x14ac:dyDescent="0.35">
      <c r="A13462" t="s">
        <v>25944</v>
      </c>
      <c r="B13462" s="5" t="s">
        <v>21</v>
      </c>
      <c r="C13462" s="6">
        <v>134420</v>
      </c>
      <c r="D13462" t="s">
        <v>65</v>
      </c>
      <c r="E13462">
        <v>174746</v>
      </c>
      <c r="F13462" s="5" t="s">
        <v>66</v>
      </c>
      <c r="G13462" s="5" t="s">
        <v>59</v>
      </c>
      <c r="H13462" s="5" t="s">
        <v>67</v>
      </c>
      <c r="I13462" t="s">
        <v>26</v>
      </c>
      <c r="J13462" t="s">
        <v>67</v>
      </c>
      <c r="K13462">
        <v>100</v>
      </c>
      <c r="L13462" s="5" t="s">
        <v>19376</v>
      </c>
      <c r="M13462" s="5" t="s">
        <v>37</v>
      </c>
      <c r="N13462">
        <v>8</v>
      </c>
      <c r="O13462" t="s">
        <v>131</v>
      </c>
      <c r="P13462" s="1">
        <v>45674</v>
      </c>
      <c r="Q13462" s="1">
        <v>45722</v>
      </c>
      <c r="R13462">
        <v>1438</v>
      </c>
      <c r="S13462" s="4">
        <v>8.8000000000000007</v>
      </c>
      <c r="T13462" t="s">
        <v>47</v>
      </c>
    </row>
    <row r="13463" spans="1:20" x14ac:dyDescent="0.35">
      <c r="A13463" t="s">
        <v>25945</v>
      </c>
      <c r="B13463" s="5" t="s">
        <v>57</v>
      </c>
      <c r="C13463" s="6">
        <v>261477</v>
      </c>
      <c r="D13463" t="s">
        <v>120</v>
      </c>
      <c r="E13463">
        <v>235329</v>
      </c>
      <c r="F13463" s="5" t="s">
        <v>23</v>
      </c>
      <c r="G13463" s="5" t="s">
        <v>24</v>
      </c>
      <c r="H13463" s="5" t="s">
        <v>121</v>
      </c>
      <c r="I13463" t="s">
        <v>44</v>
      </c>
      <c r="J13463" t="s">
        <v>121</v>
      </c>
      <c r="K13463">
        <v>100</v>
      </c>
      <c r="L13463" s="5" t="s">
        <v>14375</v>
      </c>
      <c r="M13463" s="5" t="s">
        <v>28</v>
      </c>
      <c r="N13463">
        <v>12</v>
      </c>
      <c r="O13463" t="s">
        <v>167</v>
      </c>
      <c r="P13463" s="1">
        <v>45594</v>
      </c>
      <c r="Q13463" s="1">
        <v>45628</v>
      </c>
      <c r="R13463">
        <v>1127</v>
      </c>
      <c r="S13463" s="4">
        <v>7</v>
      </c>
      <c r="T13463" t="s">
        <v>55</v>
      </c>
    </row>
    <row r="13464" spans="1:20" x14ac:dyDescent="0.35">
      <c r="A13464" t="s">
        <v>25946</v>
      </c>
      <c r="B13464" s="5" t="s">
        <v>73</v>
      </c>
      <c r="C13464" s="6">
        <v>163591</v>
      </c>
      <c r="D13464" t="s">
        <v>120</v>
      </c>
      <c r="E13464">
        <v>147232</v>
      </c>
      <c r="F13464" s="5" t="s">
        <v>66</v>
      </c>
      <c r="G13464" s="5" t="s">
        <v>42</v>
      </c>
      <c r="H13464" s="5" t="s">
        <v>121</v>
      </c>
      <c r="I13464" t="s">
        <v>26</v>
      </c>
      <c r="J13464" t="s">
        <v>121</v>
      </c>
      <c r="K13464">
        <v>100</v>
      </c>
      <c r="L13464" s="5" t="s">
        <v>25947</v>
      </c>
      <c r="M13464" s="5" t="s">
        <v>37</v>
      </c>
      <c r="N13464">
        <v>9</v>
      </c>
      <c r="O13464" t="s">
        <v>107</v>
      </c>
      <c r="P13464" s="1">
        <v>45559</v>
      </c>
      <c r="Q13464" s="1">
        <v>45585</v>
      </c>
      <c r="R13464">
        <v>1728</v>
      </c>
      <c r="S13464" s="4">
        <v>8.4</v>
      </c>
      <c r="T13464" t="s">
        <v>47</v>
      </c>
    </row>
    <row r="13465" spans="1:20" x14ac:dyDescent="0.35">
      <c r="A13465" t="s">
        <v>25948</v>
      </c>
      <c r="B13465" s="5" t="s">
        <v>28802</v>
      </c>
      <c r="C13465" s="6">
        <v>140181</v>
      </c>
      <c r="D13465" t="s">
        <v>81</v>
      </c>
      <c r="E13465">
        <v>189244</v>
      </c>
      <c r="F13465" s="5" t="s">
        <v>66</v>
      </c>
      <c r="G13465" s="5" t="s">
        <v>24</v>
      </c>
      <c r="H13465" s="5" t="s">
        <v>82</v>
      </c>
      <c r="I13465" t="s">
        <v>26</v>
      </c>
      <c r="J13465" t="s">
        <v>426</v>
      </c>
      <c r="K13465">
        <v>0</v>
      </c>
      <c r="L13465" s="5" t="s">
        <v>25949</v>
      </c>
      <c r="M13465" s="5" t="s">
        <v>37</v>
      </c>
      <c r="N13465">
        <v>9</v>
      </c>
      <c r="O13465" t="s">
        <v>147</v>
      </c>
      <c r="P13465" s="1">
        <v>45374</v>
      </c>
      <c r="Q13465" s="1">
        <v>45425</v>
      </c>
      <c r="R13465">
        <v>2319</v>
      </c>
      <c r="S13465" s="4">
        <v>6.6</v>
      </c>
      <c r="T13465" t="s">
        <v>108</v>
      </c>
    </row>
    <row r="13466" spans="1:20" x14ac:dyDescent="0.35">
      <c r="A13466" t="s">
        <v>25950</v>
      </c>
      <c r="B13466" s="5" t="s">
        <v>100</v>
      </c>
      <c r="C13466" s="6">
        <v>142202</v>
      </c>
      <c r="D13466" t="s">
        <v>81</v>
      </c>
      <c r="E13466">
        <v>191973</v>
      </c>
      <c r="F13466" s="5" t="s">
        <v>66</v>
      </c>
      <c r="G13466" s="5" t="s">
        <v>24</v>
      </c>
      <c r="H13466" s="5" t="s">
        <v>82</v>
      </c>
      <c r="I13466" t="s">
        <v>26</v>
      </c>
      <c r="J13466" t="s">
        <v>82</v>
      </c>
      <c r="K13466">
        <v>100</v>
      </c>
      <c r="L13466" s="5" t="s">
        <v>25951</v>
      </c>
      <c r="M13466" s="5" t="s">
        <v>70</v>
      </c>
      <c r="N13466">
        <v>6</v>
      </c>
      <c r="O13466" t="s">
        <v>141</v>
      </c>
      <c r="P13466" s="1">
        <v>45371</v>
      </c>
      <c r="Q13466" s="1">
        <v>45421</v>
      </c>
      <c r="R13466">
        <v>1741</v>
      </c>
      <c r="S13466" s="4">
        <v>9.8000000000000007</v>
      </c>
      <c r="T13466" t="s">
        <v>118</v>
      </c>
    </row>
    <row r="13467" spans="1:20" x14ac:dyDescent="0.35">
      <c r="A13467" t="s">
        <v>25952</v>
      </c>
      <c r="B13467" s="5" t="s">
        <v>28802</v>
      </c>
      <c r="C13467" s="6">
        <v>157835</v>
      </c>
      <c r="D13467" t="s">
        <v>92</v>
      </c>
      <c r="E13467">
        <v>118376</v>
      </c>
      <c r="F13467" s="5" t="s">
        <v>23</v>
      </c>
      <c r="G13467" s="5" t="s">
        <v>42</v>
      </c>
      <c r="H13467" s="5" t="s">
        <v>93</v>
      </c>
      <c r="I13467" t="s">
        <v>44</v>
      </c>
      <c r="J13467" t="s">
        <v>304</v>
      </c>
      <c r="K13467">
        <v>50</v>
      </c>
      <c r="L13467" s="5" t="s">
        <v>25953</v>
      </c>
      <c r="M13467" s="5" t="s">
        <v>70</v>
      </c>
      <c r="N13467">
        <v>16</v>
      </c>
      <c r="O13467" t="s">
        <v>85</v>
      </c>
      <c r="P13467" s="1">
        <v>45347</v>
      </c>
      <c r="Q13467" s="1">
        <v>45393</v>
      </c>
      <c r="R13467">
        <v>620</v>
      </c>
      <c r="S13467" s="4">
        <v>9.3000000000000007</v>
      </c>
      <c r="T13467" t="s">
        <v>55</v>
      </c>
    </row>
    <row r="13468" spans="1:20" x14ac:dyDescent="0.35">
      <c r="A13468" t="s">
        <v>25954</v>
      </c>
      <c r="B13468" s="5" t="s">
        <v>100</v>
      </c>
      <c r="C13468" s="6">
        <v>186913</v>
      </c>
      <c r="D13468" t="s">
        <v>22</v>
      </c>
      <c r="E13468">
        <v>186913</v>
      </c>
      <c r="F13468" s="5" t="s">
        <v>66</v>
      </c>
      <c r="G13468" s="5" t="s">
        <v>51</v>
      </c>
      <c r="H13468" s="5" t="s">
        <v>101</v>
      </c>
      <c r="I13468" t="s">
        <v>35</v>
      </c>
      <c r="J13468" t="s">
        <v>101</v>
      </c>
      <c r="K13468">
        <v>50</v>
      </c>
      <c r="L13468" s="5" t="s">
        <v>25955</v>
      </c>
      <c r="M13468" s="5" t="s">
        <v>28</v>
      </c>
      <c r="N13468">
        <v>8</v>
      </c>
      <c r="O13468" t="s">
        <v>88</v>
      </c>
      <c r="P13468" s="1">
        <v>45326</v>
      </c>
      <c r="Q13468" s="1">
        <v>45390</v>
      </c>
      <c r="R13468">
        <v>1879</v>
      </c>
      <c r="S13468" s="4">
        <v>9.4</v>
      </c>
      <c r="T13468" t="s">
        <v>118</v>
      </c>
    </row>
    <row r="13469" spans="1:20" x14ac:dyDescent="0.35">
      <c r="A13469" t="s">
        <v>25956</v>
      </c>
      <c r="B13469" s="5" t="s">
        <v>91</v>
      </c>
      <c r="C13469" s="6">
        <v>133440</v>
      </c>
      <c r="D13469" t="s">
        <v>22</v>
      </c>
      <c r="E13469">
        <v>133440</v>
      </c>
      <c r="F13469" s="5" t="s">
        <v>66</v>
      </c>
      <c r="G13469" s="5" t="s">
        <v>59</v>
      </c>
      <c r="H13469" s="5" t="s">
        <v>25</v>
      </c>
      <c r="I13469" t="s">
        <v>44</v>
      </c>
      <c r="J13469" t="s">
        <v>25</v>
      </c>
      <c r="K13469">
        <v>0</v>
      </c>
      <c r="L13469" s="5" t="s">
        <v>25957</v>
      </c>
      <c r="M13469" s="5" t="s">
        <v>37</v>
      </c>
      <c r="N13469">
        <v>9</v>
      </c>
      <c r="O13469" t="s">
        <v>107</v>
      </c>
      <c r="P13469" s="1">
        <v>45731</v>
      </c>
      <c r="Q13469" s="1">
        <v>45768</v>
      </c>
      <c r="R13469">
        <v>1873</v>
      </c>
      <c r="S13469" s="4">
        <v>5.5</v>
      </c>
      <c r="T13469" t="s">
        <v>95</v>
      </c>
    </row>
    <row r="13470" spans="1:20" x14ac:dyDescent="0.35">
      <c r="A13470" t="s">
        <v>25958</v>
      </c>
      <c r="B13470" s="5" t="s">
        <v>57</v>
      </c>
      <c r="C13470" s="6">
        <v>138149</v>
      </c>
      <c r="D13470" t="s">
        <v>22</v>
      </c>
      <c r="E13470">
        <v>138149</v>
      </c>
      <c r="F13470" s="5" t="s">
        <v>23</v>
      </c>
      <c r="G13470" s="5" t="s">
        <v>42</v>
      </c>
      <c r="H13470" s="5" t="s">
        <v>129</v>
      </c>
      <c r="I13470" t="s">
        <v>44</v>
      </c>
      <c r="J13470" t="s">
        <v>1211</v>
      </c>
      <c r="K13470">
        <v>50</v>
      </c>
      <c r="L13470" s="5" t="s">
        <v>25959</v>
      </c>
      <c r="M13470" s="5" t="s">
        <v>54</v>
      </c>
      <c r="N13470">
        <v>10</v>
      </c>
      <c r="O13470" t="s">
        <v>71</v>
      </c>
      <c r="P13470" s="1">
        <v>45378</v>
      </c>
      <c r="Q13470" s="1">
        <v>45423</v>
      </c>
      <c r="R13470">
        <v>617</v>
      </c>
      <c r="S13470" s="4">
        <v>6.3</v>
      </c>
      <c r="T13470" t="s">
        <v>79</v>
      </c>
    </row>
    <row r="13471" spans="1:20" x14ac:dyDescent="0.35">
      <c r="A13471" t="s">
        <v>25960</v>
      </c>
      <c r="B13471" s="5" t="s">
        <v>105</v>
      </c>
      <c r="C13471" s="6">
        <v>130691</v>
      </c>
      <c r="D13471" t="s">
        <v>41</v>
      </c>
      <c r="E13471">
        <v>111087</v>
      </c>
      <c r="F13471" s="5" t="s">
        <v>66</v>
      </c>
      <c r="G13471" s="5" t="s">
        <v>51</v>
      </c>
      <c r="H13471" s="5" t="s">
        <v>151</v>
      </c>
      <c r="I13471" t="s">
        <v>35</v>
      </c>
      <c r="J13471" t="s">
        <v>151</v>
      </c>
      <c r="K13471">
        <v>0</v>
      </c>
      <c r="L13471" s="5" t="s">
        <v>25961</v>
      </c>
      <c r="M13471" s="5" t="s">
        <v>54</v>
      </c>
      <c r="N13471">
        <v>9</v>
      </c>
      <c r="O13471" t="s">
        <v>147</v>
      </c>
      <c r="P13471" s="1">
        <v>45548</v>
      </c>
      <c r="Q13471" s="1">
        <v>45589</v>
      </c>
      <c r="R13471">
        <v>1605</v>
      </c>
      <c r="S13471" s="4">
        <v>5.8</v>
      </c>
      <c r="T13471" t="s">
        <v>103</v>
      </c>
    </row>
    <row r="13472" spans="1:20" x14ac:dyDescent="0.35">
      <c r="A13472" t="s">
        <v>25962</v>
      </c>
      <c r="B13472" s="5" t="s">
        <v>28802</v>
      </c>
      <c r="C13472" s="6">
        <v>87469</v>
      </c>
      <c r="D13472" t="s">
        <v>22</v>
      </c>
      <c r="E13472">
        <v>87469</v>
      </c>
      <c r="F13472" s="5" t="s">
        <v>50</v>
      </c>
      <c r="G13472" s="5" t="s">
        <v>24</v>
      </c>
      <c r="H13472" s="5" t="s">
        <v>191</v>
      </c>
      <c r="I13472" t="s">
        <v>26</v>
      </c>
      <c r="J13472" t="s">
        <v>191</v>
      </c>
      <c r="K13472">
        <v>100</v>
      </c>
      <c r="L13472" s="5" t="s">
        <v>25963</v>
      </c>
      <c r="M13472" s="5" t="s">
        <v>70</v>
      </c>
      <c r="N13472">
        <v>3</v>
      </c>
      <c r="O13472" t="s">
        <v>88</v>
      </c>
      <c r="P13472" s="1">
        <v>45588</v>
      </c>
      <c r="Q13472" s="1">
        <v>45624</v>
      </c>
      <c r="R13472">
        <v>2305</v>
      </c>
      <c r="S13472" s="4">
        <v>9.1999999999999993</v>
      </c>
      <c r="T13472" t="s">
        <v>30</v>
      </c>
    </row>
    <row r="13473" spans="1:20" x14ac:dyDescent="0.35">
      <c r="A13473" t="s">
        <v>25964</v>
      </c>
      <c r="B13473" s="5" t="s">
        <v>162</v>
      </c>
      <c r="C13473" s="6">
        <v>106777</v>
      </c>
      <c r="D13473" t="s">
        <v>92</v>
      </c>
      <c r="E13473">
        <v>80083</v>
      </c>
      <c r="F13473" s="5" t="s">
        <v>50</v>
      </c>
      <c r="G13473" s="5" t="s">
        <v>51</v>
      </c>
      <c r="H13473" s="5" t="s">
        <v>93</v>
      </c>
      <c r="I13473" t="s">
        <v>35</v>
      </c>
      <c r="J13473" t="s">
        <v>93</v>
      </c>
      <c r="K13473">
        <v>0</v>
      </c>
      <c r="L13473" s="5" t="s">
        <v>9912</v>
      </c>
      <c r="M13473" s="5" t="s">
        <v>54</v>
      </c>
      <c r="N13473">
        <v>3</v>
      </c>
      <c r="O13473" t="s">
        <v>62</v>
      </c>
      <c r="P13473" s="1">
        <v>45634</v>
      </c>
      <c r="Q13473" s="1">
        <v>45652</v>
      </c>
      <c r="R13473">
        <v>1723</v>
      </c>
      <c r="S13473" s="4">
        <v>10</v>
      </c>
      <c r="T13473" t="s">
        <v>136</v>
      </c>
    </row>
    <row r="13474" spans="1:20" x14ac:dyDescent="0.35">
      <c r="A13474" t="s">
        <v>25965</v>
      </c>
      <c r="B13474" s="5" t="s">
        <v>217</v>
      </c>
      <c r="C13474" s="6">
        <v>50461</v>
      </c>
      <c r="D13474" t="s">
        <v>22</v>
      </c>
      <c r="E13474">
        <v>50461</v>
      </c>
      <c r="F13474" s="5" t="s">
        <v>66</v>
      </c>
      <c r="G13474" s="5" t="s">
        <v>24</v>
      </c>
      <c r="H13474" s="5" t="s">
        <v>157</v>
      </c>
      <c r="I13474" t="s">
        <v>26</v>
      </c>
      <c r="J13474" t="s">
        <v>157</v>
      </c>
      <c r="K13474">
        <v>100</v>
      </c>
      <c r="L13474" s="5" t="s">
        <v>16095</v>
      </c>
      <c r="M13474" s="5" t="s">
        <v>28</v>
      </c>
      <c r="N13474">
        <v>7</v>
      </c>
      <c r="O13474" t="s">
        <v>62</v>
      </c>
      <c r="P13474" s="1">
        <v>45383</v>
      </c>
      <c r="Q13474" s="1">
        <v>45415</v>
      </c>
      <c r="R13474">
        <v>2354</v>
      </c>
      <c r="S13474" s="4">
        <v>5.8</v>
      </c>
      <c r="T13474" t="s">
        <v>243</v>
      </c>
    </row>
    <row r="13475" spans="1:20" x14ac:dyDescent="0.35">
      <c r="A13475" t="s">
        <v>25966</v>
      </c>
      <c r="B13475" s="5" t="s">
        <v>49</v>
      </c>
      <c r="C13475" s="6">
        <v>159609</v>
      </c>
      <c r="D13475" t="s">
        <v>41</v>
      </c>
      <c r="E13475">
        <v>135668</v>
      </c>
      <c r="F13475" s="5" t="s">
        <v>23</v>
      </c>
      <c r="G13475" s="5" t="s">
        <v>51</v>
      </c>
      <c r="H13475" s="5" t="s">
        <v>151</v>
      </c>
      <c r="I13475" t="s">
        <v>26</v>
      </c>
      <c r="J13475" t="s">
        <v>410</v>
      </c>
      <c r="K13475">
        <v>0</v>
      </c>
      <c r="L13475" s="5" t="s">
        <v>163</v>
      </c>
      <c r="M13475" s="5" t="s">
        <v>28</v>
      </c>
      <c r="N13475">
        <v>11</v>
      </c>
      <c r="O13475" t="s">
        <v>85</v>
      </c>
      <c r="P13475" s="1">
        <v>45365</v>
      </c>
      <c r="Q13475" s="1">
        <v>45380</v>
      </c>
      <c r="R13475">
        <v>1071</v>
      </c>
      <c r="S13475" s="4">
        <v>8.5</v>
      </c>
      <c r="T13475" t="s">
        <v>118</v>
      </c>
    </row>
    <row r="13476" spans="1:20" x14ac:dyDescent="0.35">
      <c r="A13476" t="s">
        <v>25967</v>
      </c>
      <c r="B13476" s="5" t="s">
        <v>28800</v>
      </c>
      <c r="C13476" s="6">
        <v>154149</v>
      </c>
      <c r="D13476" t="s">
        <v>41</v>
      </c>
      <c r="E13476">
        <v>131027</v>
      </c>
      <c r="F13476" s="5" t="s">
        <v>23</v>
      </c>
      <c r="G13476" s="5" t="s">
        <v>24</v>
      </c>
      <c r="H13476" s="5" t="s">
        <v>60</v>
      </c>
      <c r="I13476" t="s">
        <v>26</v>
      </c>
      <c r="J13476" t="s">
        <v>60</v>
      </c>
      <c r="K13476">
        <v>0</v>
      </c>
      <c r="L13476" s="5" t="s">
        <v>25968</v>
      </c>
      <c r="M13476" s="5" t="s">
        <v>70</v>
      </c>
      <c r="N13476">
        <v>18</v>
      </c>
      <c r="O13476" t="s">
        <v>172</v>
      </c>
      <c r="P13476" s="1">
        <v>45487</v>
      </c>
      <c r="Q13476" s="1">
        <v>45544</v>
      </c>
      <c r="R13476">
        <v>1775</v>
      </c>
      <c r="S13476" s="4">
        <v>8.5</v>
      </c>
      <c r="T13476" t="s">
        <v>108</v>
      </c>
    </row>
    <row r="13477" spans="1:20" x14ac:dyDescent="0.35">
      <c r="A13477" t="s">
        <v>25969</v>
      </c>
      <c r="B13477" s="5" t="s">
        <v>28801</v>
      </c>
      <c r="C13477" s="6">
        <v>64819</v>
      </c>
      <c r="D13477" t="s">
        <v>92</v>
      </c>
      <c r="E13477">
        <v>48614</v>
      </c>
      <c r="F13477" s="5" t="s">
        <v>58</v>
      </c>
      <c r="G13477" s="5" t="s">
        <v>51</v>
      </c>
      <c r="H13477" s="5" t="s">
        <v>93</v>
      </c>
      <c r="I13477" t="s">
        <v>35</v>
      </c>
      <c r="J13477" t="s">
        <v>93</v>
      </c>
      <c r="K13477">
        <v>100</v>
      </c>
      <c r="L13477" s="5" t="s">
        <v>25970</v>
      </c>
      <c r="M13477" s="5" t="s">
        <v>28</v>
      </c>
      <c r="N13477">
        <v>1</v>
      </c>
      <c r="O13477" t="s">
        <v>85</v>
      </c>
      <c r="P13477" s="1">
        <v>45428</v>
      </c>
      <c r="Q13477" s="1">
        <v>45495</v>
      </c>
      <c r="R13477">
        <v>2036</v>
      </c>
      <c r="S13477" s="4">
        <v>5.7</v>
      </c>
      <c r="T13477" t="s">
        <v>30</v>
      </c>
    </row>
    <row r="13478" spans="1:20" x14ac:dyDescent="0.35">
      <c r="A13478" t="s">
        <v>25971</v>
      </c>
      <c r="B13478" s="5" t="s">
        <v>105</v>
      </c>
      <c r="C13478" s="6">
        <v>125314</v>
      </c>
      <c r="D13478" t="s">
        <v>65</v>
      </c>
      <c r="E13478">
        <v>162908</v>
      </c>
      <c r="F13478" s="5" t="s">
        <v>50</v>
      </c>
      <c r="G13478" s="5" t="s">
        <v>51</v>
      </c>
      <c r="H13478" s="5" t="s">
        <v>67</v>
      </c>
      <c r="I13478" t="s">
        <v>35</v>
      </c>
      <c r="J13478" t="s">
        <v>67</v>
      </c>
      <c r="K13478">
        <v>100</v>
      </c>
      <c r="L13478" s="5" t="s">
        <v>25972</v>
      </c>
      <c r="M13478" s="5" t="s">
        <v>37</v>
      </c>
      <c r="N13478">
        <v>2</v>
      </c>
      <c r="O13478" t="s">
        <v>172</v>
      </c>
      <c r="P13478" s="1">
        <v>45599</v>
      </c>
      <c r="Q13478" s="1">
        <v>45613</v>
      </c>
      <c r="R13478">
        <v>2038</v>
      </c>
      <c r="S13478" s="4">
        <v>9.1</v>
      </c>
      <c r="T13478" t="s">
        <v>243</v>
      </c>
    </row>
    <row r="13479" spans="1:20" x14ac:dyDescent="0.35">
      <c r="A13479" t="s">
        <v>25973</v>
      </c>
      <c r="B13479" s="5" t="s">
        <v>162</v>
      </c>
      <c r="C13479" s="6">
        <v>55051</v>
      </c>
      <c r="D13479" t="s">
        <v>22</v>
      </c>
      <c r="E13479">
        <v>55051</v>
      </c>
      <c r="F13479" s="5" t="s">
        <v>58</v>
      </c>
      <c r="G13479" s="5" t="s">
        <v>24</v>
      </c>
      <c r="H13479" s="5" t="s">
        <v>191</v>
      </c>
      <c r="I13479" t="s">
        <v>44</v>
      </c>
      <c r="J13479" t="s">
        <v>82</v>
      </c>
      <c r="K13479">
        <v>100</v>
      </c>
      <c r="L13479" s="5" t="s">
        <v>6351</v>
      </c>
      <c r="M13479" s="5" t="s">
        <v>54</v>
      </c>
      <c r="N13479">
        <v>0</v>
      </c>
      <c r="O13479" t="s">
        <v>71</v>
      </c>
      <c r="P13479" s="1">
        <v>45597</v>
      </c>
      <c r="Q13479" s="1">
        <v>45627</v>
      </c>
      <c r="R13479">
        <v>1137</v>
      </c>
      <c r="S13479" s="4">
        <v>7.1</v>
      </c>
      <c r="T13479" t="s">
        <v>243</v>
      </c>
    </row>
    <row r="13480" spans="1:20" x14ac:dyDescent="0.35">
      <c r="A13480" t="s">
        <v>25974</v>
      </c>
      <c r="B13480" s="5" t="s">
        <v>162</v>
      </c>
      <c r="C13480" s="6">
        <v>32595</v>
      </c>
      <c r="D13480" t="s">
        <v>22</v>
      </c>
      <c r="E13480">
        <v>32595</v>
      </c>
      <c r="F13480" s="5" t="s">
        <v>50</v>
      </c>
      <c r="G13480" s="5" t="s">
        <v>59</v>
      </c>
      <c r="H13480" s="5" t="s">
        <v>116</v>
      </c>
      <c r="I13480" t="s">
        <v>35</v>
      </c>
      <c r="J13480" t="s">
        <v>116</v>
      </c>
      <c r="K13480">
        <v>100</v>
      </c>
      <c r="L13480" s="5" t="s">
        <v>25975</v>
      </c>
      <c r="M13480" s="5" t="s">
        <v>28</v>
      </c>
      <c r="N13480">
        <v>4</v>
      </c>
      <c r="O13480" t="s">
        <v>147</v>
      </c>
      <c r="P13480" s="1">
        <v>45395</v>
      </c>
      <c r="Q13480" s="1">
        <v>45431</v>
      </c>
      <c r="R13480">
        <v>548</v>
      </c>
      <c r="S13480" s="4">
        <v>9.6</v>
      </c>
      <c r="T13480" t="s">
        <v>277</v>
      </c>
    </row>
    <row r="13481" spans="1:20" x14ac:dyDescent="0.35">
      <c r="A13481" t="s">
        <v>25976</v>
      </c>
      <c r="B13481" s="5" t="s">
        <v>28802</v>
      </c>
      <c r="C13481" s="6">
        <v>71110</v>
      </c>
      <c r="D13481" t="s">
        <v>41</v>
      </c>
      <c r="E13481">
        <v>60444</v>
      </c>
      <c r="F13481" s="5" t="s">
        <v>50</v>
      </c>
      <c r="G13481" s="5" t="s">
        <v>51</v>
      </c>
      <c r="H13481" s="5" t="s">
        <v>126</v>
      </c>
      <c r="I13481" t="s">
        <v>44</v>
      </c>
      <c r="J13481" t="s">
        <v>110</v>
      </c>
      <c r="K13481">
        <v>100</v>
      </c>
      <c r="L13481" s="5" t="s">
        <v>25977</v>
      </c>
      <c r="M13481" s="5" t="s">
        <v>54</v>
      </c>
      <c r="N13481">
        <v>2</v>
      </c>
      <c r="O13481" t="s">
        <v>62</v>
      </c>
      <c r="P13481" s="1">
        <v>45468</v>
      </c>
      <c r="Q13481" s="1">
        <v>45539</v>
      </c>
      <c r="R13481">
        <v>2334</v>
      </c>
      <c r="S13481" s="4">
        <v>7.8</v>
      </c>
      <c r="T13481" t="s">
        <v>55</v>
      </c>
    </row>
    <row r="13482" spans="1:20" x14ac:dyDescent="0.35">
      <c r="A13482" t="s">
        <v>25978</v>
      </c>
      <c r="B13482" s="5" t="s">
        <v>28801</v>
      </c>
      <c r="C13482" s="6">
        <v>169547</v>
      </c>
      <c r="D13482" t="s">
        <v>33</v>
      </c>
      <c r="E13482">
        <v>18650170</v>
      </c>
      <c r="F13482" s="5" t="s">
        <v>23</v>
      </c>
      <c r="G13482" s="5" t="s">
        <v>24</v>
      </c>
      <c r="H13482" s="5" t="s">
        <v>34</v>
      </c>
      <c r="I13482" t="s">
        <v>44</v>
      </c>
      <c r="J13482" t="s">
        <v>34</v>
      </c>
      <c r="K13482">
        <v>100</v>
      </c>
      <c r="L13482" s="5" t="s">
        <v>25979</v>
      </c>
      <c r="M13482" s="5" t="s">
        <v>70</v>
      </c>
      <c r="N13482">
        <v>18</v>
      </c>
      <c r="O13482" t="s">
        <v>62</v>
      </c>
      <c r="P13482" s="1">
        <v>45360</v>
      </c>
      <c r="Q13482" s="1">
        <v>45416</v>
      </c>
      <c r="R13482">
        <v>848</v>
      </c>
      <c r="S13482" s="4">
        <v>5.8</v>
      </c>
      <c r="T13482" t="s">
        <v>243</v>
      </c>
    </row>
    <row r="13483" spans="1:20" x14ac:dyDescent="0.35">
      <c r="A13483" t="s">
        <v>25980</v>
      </c>
      <c r="B13483" s="5" t="s">
        <v>145</v>
      </c>
      <c r="C13483" s="6">
        <v>178084</v>
      </c>
      <c r="D13483" t="s">
        <v>120</v>
      </c>
      <c r="E13483">
        <v>160276</v>
      </c>
      <c r="F13483" s="5" t="s">
        <v>66</v>
      </c>
      <c r="G13483" s="5" t="s">
        <v>42</v>
      </c>
      <c r="H13483" s="5" t="s">
        <v>121</v>
      </c>
      <c r="I13483" t="s">
        <v>44</v>
      </c>
      <c r="J13483" t="s">
        <v>121</v>
      </c>
      <c r="K13483">
        <v>100</v>
      </c>
      <c r="L13483" s="5" t="s">
        <v>8021</v>
      </c>
      <c r="M13483" s="5" t="s">
        <v>70</v>
      </c>
      <c r="N13483">
        <v>8</v>
      </c>
      <c r="O13483" t="s">
        <v>141</v>
      </c>
      <c r="P13483" s="1">
        <v>45745</v>
      </c>
      <c r="Q13483" s="1">
        <v>45790</v>
      </c>
      <c r="R13483">
        <v>1319</v>
      </c>
      <c r="S13483" s="4">
        <v>8.4</v>
      </c>
      <c r="T13483" t="s">
        <v>108</v>
      </c>
    </row>
    <row r="13484" spans="1:20" x14ac:dyDescent="0.35">
      <c r="A13484" t="s">
        <v>25981</v>
      </c>
      <c r="B13484" s="5" t="s">
        <v>28802</v>
      </c>
      <c r="C13484" s="6">
        <v>62829</v>
      </c>
      <c r="D13484" t="s">
        <v>92</v>
      </c>
      <c r="E13484">
        <v>47122</v>
      </c>
      <c r="F13484" s="5" t="s">
        <v>58</v>
      </c>
      <c r="G13484" s="5" t="s">
        <v>51</v>
      </c>
      <c r="H13484" s="5" t="s">
        <v>93</v>
      </c>
      <c r="I13484" t="s">
        <v>44</v>
      </c>
      <c r="J13484" t="s">
        <v>768</v>
      </c>
      <c r="K13484">
        <v>50</v>
      </c>
      <c r="L13484" s="5" t="s">
        <v>25982</v>
      </c>
      <c r="M13484" s="5" t="s">
        <v>54</v>
      </c>
      <c r="N13484">
        <v>1</v>
      </c>
      <c r="O13484" t="s">
        <v>62</v>
      </c>
      <c r="P13484" s="1">
        <v>45660</v>
      </c>
      <c r="Q13484" s="1">
        <v>45681</v>
      </c>
      <c r="R13484">
        <v>1496</v>
      </c>
      <c r="S13484" s="4">
        <v>5.4</v>
      </c>
      <c r="T13484" t="s">
        <v>136</v>
      </c>
    </row>
    <row r="13485" spans="1:20" x14ac:dyDescent="0.35">
      <c r="A13485" t="s">
        <v>25983</v>
      </c>
      <c r="B13485" s="5" t="s">
        <v>28802</v>
      </c>
      <c r="C13485" s="6">
        <v>159514</v>
      </c>
      <c r="D13485" t="s">
        <v>22</v>
      </c>
      <c r="E13485">
        <v>159514</v>
      </c>
      <c r="F13485" s="5" t="s">
        <v>23</v>
      </c>
      <c r="G13485" s="5" t="s">
        <v>42</v>
      </c>
      <c r="H13485" s="5" t="s">
        <v>165</v>
      </c>
      <c r="I13485" t="s">
        <v>26</v>
      </c>
      <c r="J13485" t="s">
        <v>165</v>
      </c>
      <c r="K13485">
        <v>50</v>
      </c>
      <c r="L13485" s="5" t="s">
        <v>25984</v>
      </c>
      <c r="M13485" s="5" t="s">
        <v>28</v>
      </c>
      <c r="N13485">
        <v>17</v>
      </c>
      <c r="O13485" t="s">
        <v>112</v>
      </c>
      <c r="P13485" s="1">
        <v>45694</v>
      </c>
      <c r="Q13485" s="1">
        <v>45760</v>
      </c>
      <c r="R13485">
        <v>2270</v>
      </c>
      <c r="S13485" s="4">
        <v>6.4</v>
      </c>
      <c r="T13485" t="s">
        <v>79</v>
      </c>
    </row>
    <row r="13486" spans="1:20" x14ac:dyDescent="0.35">
      <c r="A13486" t="s">
        <v>25985</v>
      </c>
      <c r="B13486" s="5" t="s">
        <v>28802</v>
      </c>
      <c r="C13486" s="6">
        <v>127374</v>
      </c>
      <c r="D13486" t="s">
        <v>22</v>
      </c>
      <c r="E13486">
        <v>127374</v>
      </c>
      <c r="F13486" s="5" t="s">
        <v>50</v>
      </c>
      <c r="G13486" s="5" t="s">
        <v>24</v>
      </c>
      <c r="H13486" s="5" t="s">
        <v>68</v>
      </c>
      <c r="I13486" t="s">
        <v>44</v>
      </c>
      <c r="J13486" t="s">
        <v>426</v>
      </c>
      <c r="K13486">
        <v>50</v>
      </c>
      <c r="L13486" s="5" t="s">
        <v>25986</v>
      </c>
      <c r="M13486" s="5" t="s">
        <v>54</v>
      </c>
      <c r="N13486">
        <v>2</v>
      </c>
      <c r="O13486" t="s">
        <v>62</v>
      </c>
      <c r="P13486" s="1">
        <v>45406</v>
      </c>
      <c r="Q13486" s="1">
        <v>45425</v>
      </c>
      <c r="R13486">
        <v>2290</v>
      </c>
      <c r="S13486" s="4">
        <v>6.2</v>
      </c>
      <c r="T13486" t="s">
        <v>47</v>
      </c>
    </row>
    <row r="13487" spans="1:20" x14ac:dyDescent="0.35">
      <c r="A13487" t="s">
        <v>25987</v>
      </c>
      <c r="B13487" s="5" t="s">
        <v>145</v>
      </c>
      <c r="C13487" s="6">
        <v>123377</v>
      </c>
      <c r="D13487" t="s">
        <v>22</v>
      </c>
      <c r="E13487">
        <v>123377</v>
      </c>
      <c r="F13487" s="5" t="s">
        <v>50</v>
      </c>
      <c r="G13487" s="5" t="s">
        <v>59</v>
      </c>
      <c r="H13487" s="5" t="s">
        <v>25</v>
      </c>
      <c r="I13487" t="s">
        <v>35</v>
      </c>
      <c r="J13487" t="s">
        <v>129</v>
      </c>
      <c r="K13487">
        <v>100</v>
      </c>
      <c r="L13487" s="5" t="s">
        <v>25988</v>
      </c>
      <c r="M13487" s="5" t="s">
        <v>70</v>
      </c>
      <c r="N13487">
        <v>2</v>
      </c>
      <c r="O13487" t="s">
        <v>46</v>
      </c>
      <c r="P13487" s="1">
        <v>45596</v>
      </c>
      <c r="Q13487" s="1">
        <v>45631</v>
      </c>
      <c r="R13487">
        <v>603</v>
      </c>
      <c r="S13487" s="4">
        <v>5.5</v>
      </c>
      <c r="T13487" t="s">
        <v>30</v>
      </c>
    </row>
    <row r="13488" spans="1:20" x14ac:dyDescent="0.35">
      <c r="A13488" t="s">
        <v>25989</v>
      </c>
      <c r="B13488" s="5" t="s">
        <v>28799</v>
      </c>
      <c r="C13488" s="6">
        <v>131293</v>
      </c>
      <c r="D13488" t="s">
        <v>33</v>
      </c>
      <c r="E13488">
        <v>14442230</v>
      </c>
      <c r="F13488" s="5" t="s">
        <v>66</v>
      </c>
      <c r="G13488" s="5" t="s">
        <v>42</v>
      </c>
      <c r="H13488" s="5" t="s">
        <v>34</v>
      </c>
      <c r="I13488" t="s">
        <v>26</v>
      </c>
      <c r="J13488" t="s">
        <v>34</v>
      </c>
      <c r="K13488">
        <v>0</v>
      </c>
      <c r="L13488" s="5" t="s">
        <v>25990</v>
      </c>
      <c r="M13488" s="5" t="s">
        <v>70</v>
      </c>
      <c r="N13488">
        <v>5</v>
      </c>
      <c r="O13488" t="s">
        <v>167</v>
      </c>
      <c r="P13488" s="1">
        <v>45459</v>
      </c>
      <c r="Q13488" s="1">
        <v>45526</v>
      </c>
      <c r="R13488">
        <v>760</v>
      </c>
      <c r="S13488" s="4">
        <v>8</v>
      </c>
      <c r="T13488" t="s">
        <v>79</v>
      </c>
    </row>
    <row r="13489" spans="1:20" x14ac:dyDescent="0.35">
      <c r="A13489" t="s">
        <v>25991</v>
      </c>
      <c r="B13489" s="5" t="s">
        <v>40</v>
      </c>
      <c r="C13489" s="6">
        <v>69197</v>
      </c>
      <c r="D13489" t="s">
        <v>41</v>
      </c>
      <c r="E13489">
        <v>58817</v>
      </c>
      <c r="F13489" s="5" t="s">
        <v>58</v>
      </c>
      <c r="G13489" s="5" t="s">
        <v>24</v>
      </c>
      <c r="H13489" s="5" t="s">
        <v>43</v>
      </c>
      <c r="I13489" t="s">
        <v>26</v>
      </c>
      <c r="J13489" t="s">
        <v>43</v>
      </c>
      <c r="K13489">
        <v>50</v>
      </c>
      <c r="L13489" s="5" t="s">
        <v>25992</v>
      </c>
      <c r="M13489" s="5" t="s">
        <v>28</v>
      </c>
      <c r="N13489">
        <v>0</v>
      </c>
      <c r="O13489" t="s">
        <v>135</v>
      </c>
      <c r="P13489" s="1">
        <v>45708</v>
      </c>
      <c r="Q13489" s="1">
        <v>45741</v>
      </c>
      <c r="R13489">
        <v>1451</v>
      </c>
      <c r="S13489" s="4">
        <v>7.2</v>
      </c>
      <c r="T13489" t="s">
        <v>63</v>
      </c>
    </row>
    <row r="13490" spans="1:20" x14ac:dyDescent="0.35">
      <c r="A13490" t="s">
        <v>25993</v>
      </c>
      <c r="B13490" s="5" t="s">
        <v>145</v>
      </c>
      <c r="C13490" s="6">
        <v>96379</v>
      </c>
      <c r="D13490" t="s">
        <v>41</v>
      </c>
      <c r="E13490">
        <v>81922</v>
      </c>
      <c r="F13490" s="5" t="s">
        <v>50</v>
      </c>
      <c r="G13490" s="5" t="s">
        <v>51</v>
      </c>
      <c r="H13490" s="5" t="s">
        <v>60</v>
      </c>
      <c r="I13490" t="s">
        <v>26</v>
      </c>
      <c r="J13490" t="s">
        <v>133</v>
      </c>
      <c r="K13490">
        <v>100</v>
      </c>
      <c r="L13490" s="5" t="s">
        <v>25994</v>
      </c>
      <c r="M13490" s="5" t="s">
        <v>28</v>
      </c>
      <c r="N13490">
        <v>3</v>
      </c>
      <c r="O13490" t="s">
        <v>29</v>
      </c>
      <c r="P13490" s="1">
        <v>45388</v>
      </c>
      <c r="Q13490" s="1">
        <v>45450</v>
      </c>
      <c r="R13490">
        <v>557</v>
      </c>
      <c r="S13490" s="4">
        <v>7.9</v>
      </c>
      <c r="T13490" t="s">
        <v>108</v>
      </c>
    </row>
    <row r="13491" spans="1:20" x14ac:dyDescent="0.35">
      <c r="A13491" t="s">
        <v>25995</v>
      </c>
      <c r="B13491" s="5" t="s">
        <v>57</v>
      </c>
      <c r="C13491" s="6">
        <v>57105</v>
      </c>
      <c r="D13491" t="s">
        <v>22</v>
      </c>
      <c r="E13491">
        <v>57105</v>
      </c>
      <c r="F13491" s="5" t="s">
        <v>58</v>
      </c>
      <c r="G13491" s="5" t="s">
        <v>42</v>
      </c>
      <c r="H13491" s="5" t="s">
        <v>191</v>
      </c>
      <c r="I13491" t="s">
        <v>35</v>
      </c>
      <c r="J13491" t="s">
        <v>491</v>
      </c>
      <c r="K13491">
        <v>50</v>
      </c>
      <c r="L13491" s="5" t="s">
        <v>25996</v>
      </c>
      <c r="M13491" s="5" t="s">
        <v>28</v>
      </c>
      <c r="N13491">
        <v>1</v>
      </c>
      <c r="O13491" t="s">
        <v>147</v>
      </c>
      <c r="P13491" s="1">
        <v>45581</v>
      </c>
      <c r="Q13491" s="1">
        <v>45633</v>
      </c>
      <c r="R13491">
        <v>2426</v>
      </c>
      <c r="S13491" s="4">
        <v>6.8</v>
      </c>
      <c r="T13491" t="s">
        <v>103</v>
      </c>
    </row>
    <row r="13492" spans="1:20" x14ac:dyDescent="0.35">
      <c r="A13492" t="s">
        <v>25997</v>
      </c>
      <c r="B13492" s="5" t="s">
        <v>73</v>
      </c>
      <c r="C13492" s="6">
        <v>41328</v>
      </c>
      <c r="D13492" t="s">
        <v>22</v>
      </c>
      <c r="E13492">
        <v>41328</v>
      </c>
      <c r="F13492" s="5" t="s">
        <v>50</v>
      </c>
      <c r="G13492" s="5" t="s">
        <v>51</v>
      </c>
      <c r="H13492" s="5" t="s">
        <v>157</v>
      </c>
      <c r="I13492" t="s">
        <v>26</v>
      </c>
      <c r="J13492" t="s">
        <v>1211</v>
      </c>
      <c r="K13492">
        <v>50</v>
      </c>
      <c r="L13492" s="5" t="s">
        <v>25998</v>
      </c>
      <c r="M13492" s="5" t="s">
        <v>70</v>
      </c>
      <c r="N13492">
        <v>2</v>
      </c>
      <c r="O13492" t="s">
        <v>88</v>
      </c>
      <c r="P13492" s="1">
        <v>45332</v>
      </c>
      <c r="Q13492" s="1">
        <v>45349</v>
      </c>
      <c r="R13492">
        <v>576</v>
      </c>
      <c r="S13492" s="4">
        <v>9.9</v>
      </c>
      <c r="T13492" t="s">
        <v>103</v>
      </c>
    </row>
    <row r="13493" spans="1:20" x14ac:dyDescent="0.35">
      <c r="A13493" t="s">
        <v>25999</v>
      </c>
      <c r="B13493" s="5" t="s">
        <v>21</v>
      </c>
      <c r="C13493" s="6">
        <v>119623</v>
      </c>
      <c r="D13493" t="s">
        <v>22</v>
      </c>
      <c r="E13493">
        <v>119623</v>
      </c>
      <c r="F13493" s="5" t="s">
        <v>50</v>
      </c>
      <c r="G13493" s="5" t="s">
        <v>42</v>
      </c>
      <c r="H13493" s="5" t="s">
        <v>97</v>
      </c>
      <c r="I13493" t="s">
        <v>35</v>
      </c>
      <c r="J13493" t="s">
        <v>97</v>
      </c>
      <c r="K13493">
        <v>0</v>
      </c>
      <c r="L13493" s="5" t="s">
        <v>26000</v>
      </c>
      <c r="M13493" s="5" t="s">
        <v>37</v>
      </c>
      <c r="N13493">
        <v>2</v>
      </c>
      <c r="O13493" t="s">
        <v>71</v>
      </c>
      <c r="P13493" s="1">
        <v>45776</v>
      </c>
      <c r="Q13493" s="1">
        <v>45830</v>
      </c>
      <c r="R13493">
        <v>1740</v>
      </c>
      <c r="S13493" s="4">
        <v>6.8</v>
      </c>
      <c r="T13493" t="s">
        <v>89</v>
      </c>
    </row>
    <row r="13494" spans="1:20" x14ac:dyDescent="0.35">
      <c r="A13494" t="s">
        <v>26001</v>
      </c>
      <c r="B13494" s="5" t="s">
        <v>57</v>
      </c>
      <c r="C13494" s="6">
        <v>158417</v>
      </c>
      <c r="D13494" t="s">
        <v>22</v>
      </c>
      <c r="E13494">
        <v>158417</v>
      </c>
      <c r="F13494" s="5" t="s">
        <v>23</v>
      </c>
      <c r="G13494" s="5" t="s">
        <v>24</v>
      </c>
      <c r="H13494" s="5" t="s">
        <v>129</v>
      </c>
      <c r="I13494" t="s">
        <v>26</v>
      </c>
      <c r="J13494" t="s">
        <v>129</v>
      </c>
      <c r="K13494">
        <v>50</v>
      </c>
      <c r="L13494" s="5" t="s">
        <v>4900</v>
      </c>
      <c r="M13494" s="5" t="s">
        <v>28</v>
      </c>
      <c r="N13494">
        <v>10</v>
      </c>
      <c r="O13494" t="s">
        <v>71</v>
      </c>
      <c r="P13494" s="1">
        <v>45675</v>
      </c>
      <c r="Q13494" s="1">
        <v>45717</v>
      </c>
      <c r="R13494">
        <v>2083</v>
      </c>
      <c r="S13494" s="4">
        <v>8</v>
      </c>
      <c r="T13494" t="s">
        <v>108</v>
      </c>
    </row>
    <row r="13495" spans="1:20" x14ac:dyDescent="0.35">
      <c r="A13495" t="s">
        <v>26002</v>
      </c>
      <c r="B13495" s="5" t="s">
        <v>21</v>
      </c>
      <c r="C13495" s="6">
        <v>82345</v>
      </c>
      <c r="D13495" t="s">
        <v>81</v>
      </c>
      <c r="E13495">
        <v>111166</v>
      </c>
      <c r="F13495" s="5" t="s">
        <v>50</v>
      </c>
      <c r="G13495" s="5" t="s">
        <v>59</v>
      </c>
      <c r="H13495" s="5" t="s">
        <v>82</v>
      </c>
      <c r="I13495" t="s">
        <v>44</v>
      </c>
      <c r="J13495" t="s">
        <v>82</v>
      </c>
      <c r="K13495">
        <v>100</v>
      </c>
      <c r="L13495" s="5" t="s">
        <v>26003</v>
      </c>
      <c r="M13495" s="5" t="s">
        <v>37</v>
      </c>
      <c r="N13495">
        <v>4</v>
      </c>
      <c r="O13495" t="s">
        <v>78</v>
      </c>
      <c r="P13495" s="1">
        <v>45762</v>
      </c>
      <c r="Q13495" s="1">
        <v>45799</v>
      </c>
      <c r="R13495">
        <v>2475</v>
      </c>
      <c r="S13495" s="4">
        <v>5.6</v>
      </c>
      <c r="T13495" t="s">
        <v>89</v>
      </c>
    </row>
    <row r="13496" spans="1:20" x14ac:dyDescent="0.35">
      <c r="A13496" t="s">
        <v>26004</v>
      </c>
      <c r="B13496" s="5" t="s">
        <v>49</v>
      </c>
      <c r="C13496" s="6">
        <v>28336</v>
      </c>
      <c r="D13496" t="s">
        <v>22</v>
      </c>
      <c r="E13496">
        <v>28336</v>
      </c>
      <c r="F13496" s="5" t="s">
        <v>58</v>
      </c>
      <c r="G13496" s="5" t="s">
        <v>42</v>
      </c>
      <c r="H13496" s="5" t="s">
        <v>116</v>
      </c>
      <c r="I13496" t="s">
        <v>26</v>
      </c>
      <c r="J13496" t="s">
        <v>116</v>
      </c>
      <c r="K13496">
        <v>50</v>
      </c>
      <c r="L13496" s="5" t="s">
        <v>26005</v>
      </c>
      <c r="M13496" s="5" t="s">
        <v>37</v>
      </c>
      <c r="N13496">
        <v>0</v>
      </c>
      <c r="O13496" t="s">
        <v>107</v>
      </c>
      <c r="P13496" s="1">
        <v>45647</v>
      </c>
      <c r="Q13496" s="1">
        <v>45692</v>
      </c>
      <c r="R13496">
        <v>2180</v>
      </c>
      <c r="S13496" s="4">
        <v>6.9</v>
      </c>
      <c r="T13496" t="s">
        <v>30</v>
      </c>
    </row>
    <row r="13497" spans="1:20" x14ac:dyDescent="0.35">
      <c r="A13497" t="s">
        <v>26006</v>
      </c>
      <c r="B13497" s="5" t="s">
        <v>49</v>
      </c>
      <c r="C13497" s="6">
        <v>176246</v>
      </c>
      <c r="D13497" t="s">
        <v>22</v>
      </c>
      <c r="E13497">
        <v>176246</v>
      </c>
      <c r="F13497" s="5" t="s">
        <v>23</v>
      </c>
      <c r="G13497" s="5" t="s">
        <v>59</v>
      </c>
      <c r="H13497" s="5" t="s">
        <v>165</v>
      </c>
      <c r="I13497" t="s">
        <v>44</v>
      </c>
      <c r="J13497" t="s">
        <v>165</v>
      </c>
      <c r="K13497">
        <v>50</v>
      </c>
      <c r="L13497" s="5" t="s">
        <v>26007</v>
      </c>
      <c r="M13497" s="5" t="s">
        <v>37</v>
      </c>
      <c r="N13497">
        <v>15</v>
      </c>
      <c r="O13497" t="s">
        <v>167</v>
      </c>
      <c r="P13497" s="1">
        <v>45673</v>
      </c>
      <c r="Q13497" s="1">
        <v>45745</v>
      </c>
      <c r="R13497">
        <v>1879</v>
      </c>
      <c r="S13497" s="4">
        <v>5.4</v>
      </c>
      <c r="T13497" t="s">
        <v>210</v>
      </c>
    </row>
    <row r="13498" spans="1:20" x14ac:dyDescent="0.35">
      <c r="A13498" t="s">
        <v>26008</v>
      </c>
      <c r="B13498" s="5" t="s">
        <v>217</v>
      </c>
      <c r="C13498" s="6">
        <v>47000</v>
      </c>
      <c r="D13498" t="s">
        <v>22</v>
      </c>
      <c r="E13498">
        <v>47000</v>
      </c>
      <c r="F13498" s="5" t="s">
        <v>66</v>
      </c>
      <c r="G13498" s="5" t="s">
        <v>51</v>
      </c>
      <c r="H13498" s="5" t="s">
        <v>116</v>
      </c>
      <c r="I13498" t="s">
        <v>44</v>
      </c>
      <c r="J13498" t="s">
        <v>116</v>
      </c>
      <c r="K13498">
        <v>100</v>
      </c>
      <c r="L13498" s="5" t="s">
        <v>26009</v>
      </c>
      <c r="M13498" s="5" t="s">
        <v>70</v>
      </c>
      <c r="N13498">
        <v>7</v>
      </c>
      <c r="O13498" t="s">
        <v>29</v>
      </c>
      <c r="P13498" s="1">
        <v>45742</v>
      </c>
      <c r="Q13498" s="1">
        <v>45759</v>
      </c>
      <c r="R13498">
        <v>1770</v>
      </c>
      <c r="S13498" s="4">
        <v>8.1</v>
      </c>
      <c r="T13498" t="s">
        <v>79</v>
      </c>
    </row>
    <row r="13499" spans="1:20" x14ac:dyDescent="0.35">
      <c r="A13499" t="s">
        <v>26010</v>
      </c>
      <c r="B13499" s="5" t="s">
        <v>145</v>
      </c>
      <c r="C13499" s="6">
        <v>47164</v>
      </c>
      <c r="D13499" t="s">
        <v>22</v>
      </c>
      <c r="E13499">
        <v>47164</v>
      </c>
      <c r="F13499" s="5" t="s">
        <v>58</v>
      </c>
      <c r="G13499" s="5" t="s">
        <v>51</v>
      </c>
      <c r="H13499" s="5" t="s">
        <v>165</v>
      </c>
      <c r="I13499" t="s">
        <v>26</v>
      </c>
      <c r="J13499" t="s">
        <v>165</v>
      </c>
      <c r="K13499">
        <v>50</v>
      </c>
      <c r="L13499" s="5" t="s">
        <v>26011</v>
      </c>
      <c r="M13499" s="5" t="s">
        <v>54</v>
      </c>
      <c r="N13499">
        <v>1</v>
      </c>
      <c r="O13499" t="s">
        <v>147</v>
      </c>
      <c r="P13499" s="1">
        <v>45755</v>
      </c>
      <c r="Q13499" s="1">
        <v>45806</v>
      </c>
      <c r="R13499">
        <v>2331</v>
      </c>
      <c r="S13499" s="4">
        <v>5.5</v>
      </c>
      <c r="T13499" t="s">
        <v>89</v>
      </c>
    </row>
    <row r="13500" spans="1:20" x14ac:dyDescent="0.35">
      <c r="A13500" t="s">
        <v>26012</v>
      </c>
      <c r="B13500" s="5" t="s">
        <v>105</v>
      </c>
      <c r="C13500" s="6">
        <v>132818</v>
      </c>
      <c r="D13500" t="s">
        <v>65</v>
      </c>
      <c r="E13500">
        <v>172663</v>
      </c>
      <c r="F13500" s="5" t="s">
        <v>66</v>
      </c>
      <c r="G13500" s="5" t="s">
        <v>42</v>
      </c>
      <c r="H13500" s="5" t="s">
        <v>67</v>
      </c>
      <c r="I13500" t="s">
        <v>26</v>
      </c>
      <c r="J13500" t="s">
        <v>67</v>
      </c>
      <c r="K13500">
        <v>0</v>
      </c>
      <c r="L13500" s="5" t="s">
        <v>26013</v>
      </c>
      <c r="M13500" s="5" t="s">
        <v>54</v>
      </c>
      <c r="N13500">
        <v>5</v>
      </c>
      <c r="O13500" t="s">
        <v>141</v>
      </c>
      <c r="P13500" s="1">
        <v>45632</v>
      </c>
      <c r="Q13500" s="1">
        <v>45686</v>
      </c>
      <c r="R13500">
        <v>1896</v>
      </c>
      <c r="S13500" s="4">
        <v>8.9</v>
      </c>
      <c r="T13500" t="s">
        <v>136</v>
      </c>
    </row>
    <row r="13501" spans="1:20" x14ac:dyDescent="0.35">
      <c r="A13501" t="s">
        <v>26014</v>
      </c>
      <c r="B13501" s="5" t="s">
        <v>162</v>
      </c>
      <c r="C13501" s="6">
        <v>85866</v>
      </c>
      <c r="D13501" t="s">
        <v>41</v>
      </c>
      <c r="E13501">
        <v>72986</v>
      </c>
      <c r="F13501" s="5" t="s">
        <v>50</v>
      </c>
      <c r="G13501" s="5" t="s">
        <v>42</v>
      </c>
      <c r="H13501" s="5" t="s">
        <v>43</v>
      </c>
      <c r="I13501" t="s">
        <v>35</v>
      </c>
      <c r="J13501" t="s">
        <v>43</v>
      </c>
      <c r="K13501">
        <v>100</v>
      </c>
      <c r="L13501" s="5" t="s">
        <v>26015</v>
      </c>
      <c r="M13501" s="5" t="s">
        <v>54</v>
      </c>
      <c r="N13501">
        <v>3</v>
      </c>
      <c r="O13501" t="s">
        <v>147</v>
      </c>
      <c r="P13501" s="1">
        <v>45619</v>
      </c>
      <c r="Q13501" s="1">
        <v>45676</v>
      </c>
      <c r="R13501">
        <v>2172</v>
      </c>
      <c r="S13501" s="4">
        <v>8</v>
      </c>
      <c r="T13501" t="s">
        <v>136</v>
      </c>
    </row>
    <row r="13502" spans="1:20" x14ac:dyDescent="0.35">
      <c r="A13502" t="s">
        <v>26016</v>
      </c>
      <c r="B13502" s="5" t="s">
        <v>217</v>
      </c>
      <c r="C13502" s="6">
        <v>92368</v>
      </c>
      <c r="D13502" t="s">
        <v>41</v>
      </c>
      <c r="E13502">
        <v>78513</v>
      </c>
      <c r="F13502" s="5" t="s">
        <v>66</v>
      </c>
      <c r="G13502" s="5" t="s">
        <v>51</v>
      </c>
      <c r="H13502" s="5" t="s">
        <v>43</v>
      </c>
      <c r="I13502" t="s">
        <v>44</v>
      </c>
      <c r="J13502" t="s">
        <v>43</v>
      </c>
      <c r="K13502">
        <v>100</v>
      </c>
      <c r="L13502" s="5" t="s">
        <v>26017</v>
      </c>
      <c r="M13502" s="5" t="s">
        <v>70</v>
      </c>
      <c r="N13502">
        <v>8</v>
      </c>
      <c r="O13502" t="s">
        <v>46</v>
      </c>
      <c r="P13502" s="1">
        <v>45448</v>
      </c>
      <c r="Q13502" s="1">
        <v>45468</v>
      </c>
      <c r="R13502">
        <v>1291</v>
      </c>
      <c r="S13502" s="4">
        <v>6.5</v>
      </c>
      <c r="T13502" t="s">
        <v>108</v>
      </c>
    </row>
    <row r="13503" spans="1:20" x14ac:dyDescent="0.35">
      <c r="A13503" t="s">
        <v>26018</v>
      </c>
      <c r="B13503" s="5" t="s">
        <v>49</v>
      </c>
      <c r="C13503" s="6">
        <v>100531</v>
      </c>
      <c r="D13503" t="s">
        <v>22</v>
      </c>
      <c r="E13503">
        <v>100531</v>
      </c>
      <c r="F13503" s="5" t="s">
        <v>66</v>
      </c>
      <c r="G13503" s="5" t="s">
        <v>24</v>
      </c>
      <c r="H13503" s="5" t="s">
        <v>165</v>
      </c>
      <c r="I13503" t="s">
        <v>35</v>
      </c>
      <c r="J13503" t="s">
        <v>165</v>
      </c>
      <c r="K13503">
        <v>0</v>
      </c>
      <c r="L13503" s="5" t="s">
        <v>26019</v>
      </c>
      <c r="M13503" s="5" t="s">
        <v>28</v>
      </c>
      <c r="N13503">
        <v>6</v>
      </c>
      <c r="O13503" t="s">
        <v>85</v>
      </c>
      <c r="P13503" s="1">
        <v>45490</v>
      </c>
      <c r="Q13503" s="1">
        <v>45516</v>
      </c>
      <c r="R13503">
        <v>988</v>
      </c>
      <c r="S13503" s="4">
        <v>6.4</v>
      </c>
      <c r="T13503" t="s">
        <v>243</v>
      </c>
    </row>
    <row r="13504" spans="1:20" x14ac:dyDescent="0.35">
      <c r="A13504" t="s">
        <v>26020</v>
      </c>
      <c r="B13504" s="5" t="s">
        <v>174</v>
      </c>
      <c r="C13504" s="6">
        <v>87818</v>
      </c>
      <c r="D13504" t="s">
        <v>22</v>
      </c>
      <c r="E13504">
        <v>87818</v>
      </c>
      <c r="F13504" s="5" t="s">
        <v>50</v>
      </c>
      <c r="G13504" s="5" t="s">
        <v>24</v>
      </c>
      <c r="H13504" s="5" t="s">
        <v>52</v>
      </c>
      <c r="I13504" t="s">
        <v>44</v>
      </c>
      <c r="J13504" t="s">
        <v>133</v>
      </c>
      <c r="K13504">
        <v>50</v>
      </c>
      <c r="L13504" s="5" t="s">
        <v>26021</v>
      </c>
      <c r="M13504" s="5" t="s">
        <v>28</v>
      </c>
      <c r="N13504">
        <v>3</v>
      </c>
      <c r="O13504" t="s">
        <v>135</v>
      </c>
      <c r="P13504" s="1">
        <v>45762</v>
      </c>
      <c r="Q13504" s="1">
        <v>45818</v>
      </c>
      <c r="R13504">
        <v>1287</v>
      </c>
      <c r="S13504" s="4">
        <v>9.1</v>
      </c>
      <c r="T13504" t="s">
        <v>277</v>
      </c>
    </row>
    <row r="13505" spans="1:20" x14ac:dyDescent="0.35">
      <c r="A13505" t="s">
        <v>26022</v>
      </c>
      <c r="B13505" s="5" t="s">
        <v>57</v>
      </c>
      <c r="C13505" s="6">
        <v>214112</v>
      </c>
      <c r="D13505" t="s">
        <v>81</v>
      </c>
      <c r="E13505">
        <v>289051</v>
      </c>
      <c r="F13505" s="5" t="s">
        <v>23</v>
      </c>
      <c r="G13505" s="5" t="s">
        <v>42</v>
      </c>
      <c r="H13505" s="5" t="s">
        <v>82</v>
      </c>
      <c r="I13505" t="s">
        <v>44</v>
      </c>
      <c r="J13505" t="s">
        <v>82</v>
      </c>
      <c r="K13505">
        <v>100</v>
      </c>
      <c r="L13505" s="5" t="s">
        <v>26023</v>
      </c>
      <c r="M13505" s="5" t="s">
        <v>54</v>
      </c>
      <c r="N13505">
        <v>16</v>
      </c>
      <c r="O13505" t="s">
        <v>107</v>
      </c>
      <c r="P13505" s="1">
        <v>45718</v>
      </c>
      <c r="Q13505" s="1">
        <v>45740</v>
      </c>
      <c r="R13505">
        <v>1204</v>
      </c>
      <c r="S13505" s="4">
        <v>7.7</v>
      </c>
      <c r="T13505" t="s">
        <v>153</v>
      </c>
    </row>
    <row r="13506" spans="1:20" x14ac:dyDescent="0.35">
      <c r="A13506" t="s">
        <v>26024</v>
      </c>
      <c r="B13506" s="5" t="s">
        <v>40</v>
      </c>
      <c r="C13506" s="6">
        <v>137081</v>
      </c>
      <c r="D13506" t="s">
        <v>33</v>
      </c>
      <c r="E13506">
        <v>15078910</v>
      </c>
      <c r="F13506" s="5" t="s">
        <v>66</v>
      </c>
      <c r="G13506" s="5" t="s">
        <v>51</v>
      </c>
      <c r="H13506" s="5" t="s">
        <v>34</v>
      </c>
      <c r="I13506" t="s">
        <v>35</v>
      </c>
      <c r="J13506" t="s">
        <v>121</v>
      </c>
      <c r="K13506">
        <v>100</v>
      </c>
      <c r="L13506" s="5" t="s">
        <v>26025</v>
      </c>
      <c r="M13506" s="5" t="s">
        <v>37</v>
      </c>
      <c r="N13506">
        <v>7</v>
      </c>
      <c r="O13506" t="s">
        <v>46</v>
      </c>
      <c r="P13506" s="1">
        <v>45319</v>
      </c>
      <c r="Q13506" s="1">
        <v>45373</v>
      </c>
      <c r="R13506">
        <v>1876</v>
      </c>
      <c r="S13506" s="4">
        <v>5.3</v>
      </c>
      <c r="T13506" t="s">
        <v>89</v>
      </c>
    </row>
    <row r="13507" spans="1:20" x14ac:dyDescent="0.35">
      <c r="A13507" t="s">
        <v>26026</v>
      </c>
      <c r="B13507" s="5" t="s">
        <v>174</v>
      </c>
      <c r="C13507" s="6">
        <v>53421</v>
      </c>
      <c r="D13507" t="s">
        <v>22</v>
      </c>
      <c r="E13507">
        <v>53421</v>
      </c>
      <c r="F13507" s="5" t="s">
        <v>66</v>
      </c>
      <c r="G13507" s="5" t="s">
        <v>24</v>
      </c>
      <c r="H13507" s="5" t="s">
        <v>116</v>
      </c>
      <c r="I13507" t="s">
        <v>26</v>
      </c>
      <c r="J13507" t="s">
        <v>116</v>
      </c>
      <c r="K13507">
        <v>0</v>
      </c>
      <c r="L13507" s="5" t="s">
        <v>26027</v>
      </c>
      <c r="M13507" s="5" t="s">
        <v>28</v>
      </c>
      <c r="N13507">
        <v>8</v>
      </c>
      <c r="O13507" t="s">
        <v>112</v>
      </c>
      <c r="P13507" s="1">
        <v>45506</v>
      </c>
      <c r="Q13507" s="1">
        <v>45539</v>
      </c>
      <c r="R13507">
        <v>931</v>
      </c>
      <c r="S13507" s="4">
        <v>5.6</v>
      </c>
      <c r="T13507" t="s">
        <v>108</v>
      </c>
    </row>
    <row r="13508" spans="1:20" x14ac:dyDescent="0.35">
      <c r="A13508" t="s">
        <v>26028</v>
      </c>
      <c r="B13508" s="5" t="s">
        <v>28802</v>
      </c>
      <c r="C13508" s="6">
        <v>75794</v>
      </c>
      <c r="D13508" t="s">
        <v>92</v>
      </c>
      <c r="E13508">
        <v>56846</v>
      </c>
      <c r="F13508" s="5" t="s">
        <v>58</v>
      </c>
      <c r="G13508" s="5" t="s">
        <v>42</v>
      </c>
      <c r="H13508" s="5" t="s">
        <v>93</v>
      </c>
      <c r="I13508" t="s">
        <v>35</v>
      </c>
      <c r="J13508" t="s">
        <v>93</v>
      </c>
      <c r="K13508">
        <v>0</v>
      </c>
      <c r="L13508" s="5" t="s">
        <v>26029</v>
      </c>
      <c r="M13508" s="5" t="s">
        <v>28</v>
      </c>
      <c r="N13508">
        <v>0</v>
      </c>
      <c r="O13508" t="s">
        <v>78</v>
      </c>
      <c r="P13508" s="1">
        <v>45740</v>
      </c>
      <c r="Q13508" s="1">
        <v>45771</v>
      </c>
      <c r="R13508">
        <v>1153</v>
      </c>
      <c r="S13508" s="4">
        <v>6.2</v>
      </c>
      <c r="T13508" t="s">
        <v>55</v>
      </c>
    </row>
    <row r="13509" spans="1:20" x14ac:dyDescent="0.35">
      <c r="A13509" t="s">
        <v>26030</v>
      </c>
      <c r="B13509" s="5" t="s">
        <v>217</v>
      </c>
      <c r="C13509" s="6">
        <v>175103</v>
      </c>
      <c r="D13509" t="s">
        <v>41</v>
      </c>
      <c r="E13509">
        <v>148838</v>
      </c>
      <c r="F13509" s="5" t="s">
        <v>23</v>
      </c>
      <c r="G13509" s="5" t="s">
        <v>42</v>
      </c>
      <c r="H13509" s="5" t="s">
        <v>151</v>
      </c>
      <c r="I13509" t="s">
        <v>35</v>
      </c>
      <c r="J13509" t="s">
        <v>151</v>
      </c>
      <c r="K13509">
        <v>50</v>
      </c>
      <c r="L13509" s="5" t="s">
        <v>26031</v>
      </c>
      <c r="M13509" s="5" t="s">
        <v>54</v>
      </c>
      <c r="N13509">
        <v>17</v>
      </c>
      <c r="O13509" t="s">
        <v>107</v>
      </c>
      <c r="P13509" s="1">
        <v>45446</v>
      </c>
      <c r="Q13509" s="1">
        <v>45475</v>
      </c>
      <c r="R13509">
        <v>1294</v>
      </c>
      <c r="S13509" s="4">
        <v>5.3</v>
      </c>
      <c r="T13509" t="s">
        <v>136</v>
      </c>
    </row>
    <row r="13510" spans="1:20" x14ac:dyDescent="0.35">
      <c r="A13510" t="s">
        <v>26032</v>
      </c>
      <c r="B13510" s="5" t="s">
        <v>145</v>
      </c>
      <c r="C13510" s="6">
        <v>175669</v>
      </c>
      <c r="D13510" t="s">
        <v>120</v>
      </c>
      <c r="E13510">
        <v>158102</v>
      </c>
      <c r="F13510" s="5" t="s">
        <v>66</v>
      </c>
      <c r="G13510" s="5" t="s">
        <v>51</v>
      </c>
      <c r="H13510" s="5" t="s">
        <v>121</v>
      </c>
      <c r="I13510" t="s">
        <v>44</v>
      </c>
      <c r="J13510" t="s">
        <v>121</v>
      </c>
      <c r="K13510">
        <v>100</v>
      </c>
      <c r="L13510" s="5" t="s">
        <v>26033</v>
      </c>
      <c r="M13510" s="5" t="s">
        <v>54</v>
      </c>
      <c r="N13510">
        <v>6</v>
      </c>
      <c r="O13510" t="s">
        <v>147</v>
      </c>
      <c r="P13510" s="1">
        <v>45533</v>
      </c>
      <c r="Q13510" s="1">
        <v>45563</v>
      </c>
      <c r="R13510">
        <v>1991</v>
      </c>
      <c r="S13510" s="4">
        <v>7.7</v>
      </c>
      <c r="T13510" t="s">
        <v>108</v>
      </c>
    </row>
    <row r="13511" spans="1:20" x14ac:dyDescent="0.35">
      <c r="A13511" t="s">
        <v>26034</v>
      </c>
      <c r="B13511" s="5" t="s">
        <v>28802</v>
      </c>
      <c r="C13511" s="6">
        <v>152942</v>
      </c>
      <c r="D13511" t="s">
        <v>22</v>
      </c>
      <c r="E13511">
        <v>152942</v>
      </c>
      <c r="F13511" s="5" t="s">
        <v>23</v>
      </c>
      <c r="G13511" s="5" t="s">
        <v>42</v>
      </c>
      <c r="H13511" s="5" t="s">
        <v>191</v>
      </c>
      <c r="I13511" t="s">
        <v>35</v>
      </c>
      <c r="J13511" t="s">
        <v>191</v>
      </c>
      <c r="K13511">
        <v>0</v>
      </c>
      <c r="L13511" s="5" t="s">
        <v>26035</v>
      </c>
      <c r="M13511" s="5" t="s">
        <v>54</v>
      </c>
      <c r="N13511">
        <v>14</v>
      </c>
      <c r="O13511" t="s">
        <v>29</v>
      </c>
      <c r="P13511" s="1">
        <v>45569</v>
      </c>
      <c r="Q13511" s="1">
        <v>45590</v>
      </c>
      <c r="R13511">
        <v>2411</v>
      </c>
      <c r="S13511" s="4">
        <v>8.4</v>
      </c>
      <c r="T13511" t="s">
        <v>153</v>
      </c>
    </row>
    <row r="13512" spans="1:20" x14ac:dyDescent="0.35">
      <c r="A13512" t="s">
        <v>26036</v>
      </c>
      <c r="B13512" s="5" t="s">
        <v>28802</v>
      </c>
      <c r="C13512" s="6">
        <v>115652</v>
      </c>
      <c r="D13512" t="s">
        <v>22</v>
      </c>
      <c r="E13512">
        <v>115652</v>
      </c>
      <c r="F13512" s="5" t="s">
        <v>50</v>
      </c>
      <c r="G13512" s="5" t="s">
        <v>24</v>
      </c>
      <c r="H13512" s="5" t="s">
        <v>52</v>
      </c>
      <c r="I13512" t="s">
        <v>35</v>
      </c>
      <c r="J13512" t="s">
        <v>52</v>
      </c>
      <c r="K13512">
        <v>100</v>
      </c>
      <c r="L13512" s="5" t="s">
        <v>26037</v>
      </c>
      <c r="M13512" s="5" t="s">
        <v>70</v>
      </c>
      <c r="N13512">
        <v>4</v>
      </c>
      <c r="O13512" t="s">
        <v>78</v>
      </c>
      <c r="P13512" s="1">
        <v>45763</v>
      </c>
      <c r="Q13512" s="1">
        <v>45786</v>
      </c>
      <c r="R13512">
        <v>691</v>
      </c>
      <c r="S13512" s="4">
        <v>5.9</v>
      </c>
      <c r="T13512" t="s">
        <v>55</v>
      </c>
    </row>
    <row r="13513" spans="1:20" x14ac:dyDescent="0.35">
      <c r="A13513" t="s">
        <v>26038</v>
      </c>
      <c r="B13513" s="5" t="s">
        <v>28799</v>
      </c>
      <c r="C13513" s="6">
        <v>254643</v>
      </c>
      <c r="D13513" t="s">
        <v>41</v>
      </c>
      <c r="E13513">
        <v>216447</v>
      </c>
      <c r="F13513" s="5" t="s">
        <v>23</v>
      </c>
      <c r="G13513" s="5" t="s">
        <v>42</v>
      </c>
      <c r="H13513" s="5" t="s">
        <v>126</v>
      </c>
      <c r="I13513" t="s">
        <v>35</v>
      </c>
      <c r="J13513" t="s">
        <v>126</v>
      </c>
      <c r="K13513">
        <v>0</v>
      </c>
      <c r="L13513" s="5" t="s">
        <v>26039</v>
      </c>
      <c r="M13513" s="5" t="s">
        <v>28</v>
      </c>
      <c r="N13513">
        <v>17</v>
      </c>
      <c r="O13513" t="s">
        <v>78</v>
      </c>
      <c r="P13513" s="1">
        <v>45356</v>
      </c>
      <c r="Q13513" s="1">
        <v>45429</v>
      </c>
      <c r="R13513">
        <v>1152</v>
      </c>
      <c r="S13513" s="4">
        <v>6.3</v>
      </c>
      <c r="T13513" t="s">
        <v>108</v>
      </c>
    </row>
    <row r="13514" spans="1:20" x14ac:dyDescent="0.35">
      <c r="A13514" t="s">
        <v>26040</v>
      </c>
      <c r="B13514" s="5" t="s">
        <v>28800</v>
      </c>
      <c r="C13514" s="6">
        <v>113576</v>
      </c>
      <c r="D13514" t="s">
        <v>41</v>
      </c>
      <c r="E13514">
        <v>96540</v>
      </c>
      <c r="F13514" s="5" t="s">
        <v>50</v>
      </c>
      <c r="G13514" s="5" t="s">
        <v>24</v>
      </c>
      <c r="H13514" s="5" t="s">
        <v>43</v>
      </c>
      <c r="I13514" t="s">
        <v>35</v>
      </c>
      <c r="J13514" t="s">
        <v>1449</v>
      </c>
      <c r="K13514">
        <v>0</v>
      </c>
      <c r="L13514" s="5" t="s">
        <v>26041</v>
      </c>
      <c r="M13514" s="5" t="s">
        <v>70</v>
      </c>
      <c r="N13514">
        <v>4</v>
      </c>
      <c r="O13514" t="s">
        <v>147</v>
      </c>
      <c r="P13514" s="1">
        <v>45585</v>
      </c>
      <c r="Q13514" s="1">
        <v>45617</v>
      </c>
      <c r="R13514">
        <v>1737</v>
      </c>
      <c r="S13514" s="4">
        <v>7.2</v>
      </c>
      <c r="T13514" t="s">
        <v>210</v>
      </c>
    </row>
    <row r="13515" spans="1:20" x14ac:dyDescent="0.35">
      <c r="A13515" t="s">
        <v>26042</v>
      </c>
      <c r="B13515" s="5" t="s">
        <v>40</v>
      </c>
      <c r="C13515" s="6">
        <v>82775</v>
      </c>
      <c r="D13515" t="s">
        <v>22</v>
      </c>
      <c r="E13515">
        <v>82775</v>
      </c>
      <c r="F13515" s="5" t="s">
        <v>58</v>
      </c>
      <c r="G13515" s="5" t="s">
        <v>51</v>
      </c>
      <c r="H13515" s="5" t="s">
        <v>68</v>
      </c>
      <c r="I13515" t="s">
        <v>26</v>
      </c>
      <c r="J13515" t="s">
        <v>68</v>
      </c>
      <c r="K13515">
        <v>100</v>
      </c>
      <c r="L13515" s="5" t="s">
        <v>26043</v>
      </c>
      <c r="M13515" s="5" t="s">
        <v>54</v>
      </c>
      <c r="N13515">
        <v>1</v>
      </c>
      <c r="O13515" t="s">
        <v>107</v>
      </c>
      <c r="P13515" s="1">
        <v>45336</v>
      </c>
      <c r="Q13515" s="1">
        <v>45369</v>
      </c>
      <c r="R13515">
        <v>1834</v>
      </c>
      <c r="S13515" s="4">
        <v>9.4</v>
      </c>
      <c r="T13515" t="s">
        <v>47</v>
      </c>
    </row>
    <row r="13516" spans="1:20" x14ac:dyDescent="0.35">
      <c r="A13516" t="s">
        <v>26044</v>
      </c>
      <c r="B13516" s="5" t="s">
        <v>28802</v>
      </c>
      <c r="C13516" s="6">
        <v>166158</v>
      </c>
      <c r="D13516" t="s">
        <v>22</v>
      </c>
      <c r="E13516">
        <v>166158</v>
      </c>
      <c r="F13516" s="5" t="s">
        <v>66</v>
      </c>
      <c r="G13516" s="5" t="s">
        <v>24</v>
      </c>
      <c r="H13516" s="5" t="s">
        <v>68</v>
      </c>
      <c r="I13516" t="s">
        <v>44</v>
      </c>
      <c r="J13516" t="s">
        <v>68</v>
      </c>
      <c r="K13516">
        <v>100</v>
      </c>
      <c r="L13516" s="5" t="s">
        <v>26045</v>
      </c>
      <c r="M13516" s="5" t="s">
        <v>54</v>
      </c>
      <c r="N13516">
        <v>5</v>
      </c>
      <c r="O13516" t="s">
        <v>29</v>
      </c>
      <c r="P13516" s="1">
        <v>45601</v>
      </c>
      <c r="Q13516" s="1">
        <v>45654</v>
      </c>
      <c r="R13516">
        <v>604</v>
      </c>
      <c r="S13516" s="4">
        <v>9.8000000000000007</v>
      </c>
      <c r="T13516" t="s">
        <v>79</v>
      </c>
    </row>
    <row r="13517" spans="1:20" x14ac:dyDescent="0.35">
      <c r="A13517" t="s">
        <v>26046</v>
      </c>
      <c r="B13517" s="5" t="s">
        <v>49</v>
      </c>
      <c r="C13517" s="6">
        <v>128965</v>
      </c>
      <c r="D13517" t="s">
        <v>22</v>
      </c>
      <c r="E13517">
        <v>128965</v>
      </c>
      <c r="F13517" s="5" t="s">
        <v>50</v>
      </c>
      <c r="G13517" s="5" t="s">
        <v>59</v>
      </c>
      <c r="H13517" s="5" t="s">
        <v>101</v>
      </c>
      <c r="I13517" t="s">
        <v>35</v>
      </c>
      <c r="J13517" t="s">
        <v>101</v>
      </c>
      <c r="K13517">
        <v>0</v>
      </c>
      <c r="L13517" s="5" t="s">
        <v>26047</v>
      </c>
      <c r="M13517" s="5" t="s">
        <v>54</v>
      </c>
      <c r="N13517">
        <v>4</v>
      </c>
      <c r="O13517" t="s">
        <v>85</v>
      </c>
      <c r="P13517" s="1">
        <v>45569</v>
      </c>
      <c r="Q13517" s="1">
        <v>45623</v>
      </c>
      <c r="R13517">
        <v>871</v>
      </c>
      <c r="S13517" s="4">
        <v>8</v>
      </c>
      <c r="T13517" t="s">
        <v>108</v>
      </c>
    </row>
    <row r="13518" spans="1:20" x14ac:dyDescent="0.35">
      <c r="A13518" t="s">
        <v>26048</v>
      </c>
      <c r="B13518" s="5" t="s">
        <v>21</v>
      </c>
      <c r="C13518" s="6">
        <v>117391</v>
      </c>
      <c r="D13518" t="s">
        <v>22</v>
      </c>
      <c r="E13518">
        <v>117391</v>
      </c>
      <c r="F13518" s="5" t="s">
        <v>66</v>
      </c>
      <c r="G13518" s="5" t="s">
        <v>42</v>
      </c>
      <c r="H13518" s="5" t="s">
        <v>165</v>
      </c>
      <c r="I13518" t="s">
        <v>26</v>
      </c>
      <c r="J13518" t="s">
        <v>165</v>
      </c>
      <c r="K13518">
        <v>50</v>
      </c>
      <c r="L13518" s="5" t="s">
        <v>26049</v>
      </c>
      <c r="M13518" s="5" t="s">
        <v>28</v>
      </c>
      <c r="N13518">
        <v>9</v>
      </c>
      <c r="O13518" t="s">
        <v>107</v>
      </c>
      <c r="P13518" s="1">
        <v>45602</v>
      </c>
      <c r="Q13518" s="1">
        <v>45671</v>
      </c>
      <c r="R13518">
        <v>1903</v>
      </c>
      <c r="S13518" s="4">
        <v>8.8000000000000007</v>
      </c>
      <c r="T13518" t="s">
        <v>108</v>
      </c>
    </row>
    <row r="13519" spans="1:20" x14ac:dyDescent="0.35">
      <c r="A13519" t="s">
        <v>26050</v>
      </c>
      <c r="B13519" s="5" t="s">
        <v>174</v>
      </c>
      <c r="C13519" s="6">
        <v>270558</v>
      </c>
      <c r="D13519" t="s">
        <v>22</v>
      </c>
      <c r="E13519">
        <v>270558</v>
      </c>
      <c r="F13519" s="5" t="s">
        <v>23</v>
      </c>
      <c r="G13519" s="5" t="s">
        <v>51</v>
      </c>
      <c r="H13519" s="5" t="s">
        <v>68</v>
      </c>
      <c r="I13519" t="s">
        <v>44</v>
      </c>
      <c r="J13519" t="s">
        <v>68</v>
      </c>
      <c r="K13519">
        <v>0</v>
      </c>
      <c r="L13519" s="5" t="s">
        <v>26051</v>
      </c>
      <c r="M13519" s="5" t="s">
        <v>70</v>
      </c>
      <c r="N13519">
        <v>17</v>
      </c>
      <c r="O13519" t="s">
        <v>147</v>
      </c>
      <c r="P13519" s="1">
        <v>45664</v>
      </c>
      <c r="Q13519" s="1">
        <v>45723</v>
      </c>
      <c r="R13519">
        <v>2124</v>
      </c>
      <c r="S13519" s="4">
        <v>9.3000000000000007</v>
      </c>
      <c r="T13519" t="s">
        <v>136</v>
      </c>
    </row>
    <row r="13520" spans="1:20" x14ac:dyDescent="0.35">
      <c r="A13520" t="s">
        <v>26052</v>
      </c>
      <c r="B13520" s="5" t="s">
        <v>40</v>
      </c>
      <c r="C13520" s="6">
        <v>190549</v>
      </c>
      <c r="D13520" t="s">
        <v>74</v>
      </c>
      <c r="E13520">
        <v>238186</v>
      </c>
      <c r="F13520" s="5" t="s">
        <v>23</v>
      </c>
      <c r="G13520" s="5" t="s">
        <v>51</v>
      </c>
      <c r="H13520" s="5" t="s">
        <v>75</v>
      </c>
      <c r="I13520" t="s">
        <v>44</v>
      </c>
      <c r="J13520" t="s">
        <v>491</v>
      </c>
      <c r="K13520">
        <v>50</v>
      </c>
      <c r="L13520" s="5" t="s">
        <v>26053</v>
      </c>
      <c r="M13520" s="5" t="s">
        <v>37</v>
      </c>
      <c r="N13520">
        <v>10</v>
      </c>
      <c r="O13520" t="s">
        <v>131</v>
      </c>
      <c r="P13520" s="1">
        <v>45522</v>
      </c>
      <c r="Q13520" s="1">
        <v>45587</v>
      </c>
      <c r="R13520">
        <v>1395</v>
      </c>
      <c r="S13520" s="4">
        <v>6.6</v>
      </c>
      <c r="T13520" t="s">
        <v>79</v>
      </c>
    </row>
    <row r="13521" spans="1:20" x14ac:dyDescent="0.35">
      <c r="A13521" t="s">
        <v>26054</v>
      </c>
      <c r="B13521" s="5" t="s">
        <v>49</v>
      </c>
      <c r="C13521" s="6">
        <v>53483</v>
      </c>
      <c r="D13521" t="s">
        <v>22</v>
      </c>
      <c r="E13521">
        <v>53483</v>
      </c>
      <c r="F13521" s="5" t="s">
        <v>58</v>
      </c>
      <c r="G13521" s="5" t="s">
        <v>42</v>
      </c>
      <c r="H13521" s="5" t="s">
        <v>165</v>
      </c>
      <c r="I13521" t="s">
        <v>44</v>
      </c>
      <c r="J13521" t="s">
        <v>354</v>
      </c>
      <c r="K13521">
        <v>0</v>
      </c>
      <c r="L13521" s="5" t="s">
        <v>26055</v>
      </c>
      <c r="M13521" s="5" t="s">
        <v>37</v>
      </c>
      <c r="N13521">
        <v>1</v>
      </c>
      <c r="O13521" t="s">
        <v>78</v>
      </c>
      <c r="P13521" s="1">
        <v>45402</v>
      </c>
      <c r="Q13521" s="1">
        <v>45444</v>
      </c>
      <c r="R13521">
        <v>1095</v>
      </c>
      <c r="S13521" s="4">
        <v>6.2</v>
      </c>
      <c r="T13521" t="s">
        <v>89</v>
      </c>
    </row>
    <row r="13522" spans="1:20" x14ac:dyDescent="0.35">
      <c r="A13522" t="s">
        <v>26056</v>
      </c>
      <c r="B13522" s="5" t="s">
        <v>49</v>
      </c>
      <c r="C13522" s="6">
        <v>119338</v>
      </c>
      <c r="D13522" t="s">
        <v>22</v>
      </c>
      <c r="E13522">
        <v>119338</v>
      </c>
      <c r="F13522" s="5" t="s">
        <v>66</v>
      </c>
      <c r="G13522" s="5" t="s">
        <v>59</v>
      </c>
      <c r="H13522" s="5" t="s">
        <v>101</v>
      </c>
      <c r="I13522" t="s">
        <v>44</v>
      </c>
      <c r="J13522" t="s">
        <v>423</v>
      </c>
      <c r="K13522">
        <v>50</v>
      </c>
      <c r="L13522" s="5" t="s">
        <v>26057</v>
      </c>
      <c r="M13522" s="5" t="s">
        <v>54</v>
      </c>
      <c r="N13522">
        <v>6</v>
      </c>
      <c r="O13522" t="s">
        <v>78</v>
      </c>
      <c r="P13522" s="1">
        <v>45541</v>
      </c>
      <c r="Q13522" s="1">
        <v>45601</v>
      </c>
      <c r="R13522">
        <v>2370</v>
      </c>
      <c r="S13522" s="4">
        <v>6.9</v>
      </c>
      <c r="T13522" t="s">
        <v>38</v>
      </c>
    </row>
    <row r="13523" spans="1:20" x14ac:dyDescent="0.35">
      <c r="A13523" t="s">
        <v>26058</v>
      </c>
      <c r="B13523" s="5" t="s">
        <v>28802</v>
      </c>
      <c r="C13523" s="6">
        <v>66333</v>
      </c>
      <c r="D13523" t="s">
        <v>22</v>
      </c>
      <c r="E13523">
        <v>66333</v>
      </c>
      <c r="F13523" s="5" t="s">
        <v>50</v>
      </c>
      <c r="G13523" s="5" t="s">
        <v>24</v>
      </c>
      <c r="H13523" s="5" t="s">
        <v>165</v>
      </c>
      <c r="I13523" t="s">
        <v>44</v>
      </c>
      <c r="J13523" t="s">
        <v>354</v>
      </c>
      <c r="K13523">
        <v>100</v>
      </c>
      <c r="L13523" s="5" t="s">
        <v>26059</v>
      </c>
      <c r="M13523" s="5" t="s">
        <v>54</v>
      </c>
      <c r="N13523">
        <v>4</v>
      </c>
      <c r="O13523" t="s">
        <v>131</v>
      </c>
      <c r="P13523" s="1">
        <v>45574</v>
      </c>
      <c r="Q13523" s="1">
        <v>45608</v>
      </c>
      <c r="R13523">
        <v>1271</v>
      </c>
      <c r="S13523" s="4">
        <v>7.9</v>
      </c>
      <c r="T13523" t="s">
        <v>118</v>
      </c>
    </row>
    <row r="13524" spans="1:20" x14ac:dyDescent="0.35">
      <c r="A13524" t="s">
        <v>26060</v>
      </c>
      <c r="B13524" s="5" t="s">
        <v>28800</v>
      </c>
      <c r="C13524" s="6">
        <v>102503</v>
      </c>
      <c r="D13524" t="s">
        <v>92</v>
      </c>
      <c r="E13524">
        <v>76877</v>
      </c>
      <c r="F13524" s="5" t="s">
        <v>50</v>
      </c>
      <c r="G13524" s="5" t="s">
        <v>42</v>
      </c>
      <c r="H13524" s="5" t="s">
        <v>93</v>
      </c>
      <c r="I13524" t="s">
        <v>26</v>
      </c>
      <c r="J13524" t="s">
        <v>93</v>
      </c>
      <c r="K13524">
        <v>0</v>
      </c>
      <c r="L13524" s="5" t="s">
        <v>26061</v>
      </c>
      <c r="M13524" s="5" t="s">
        <v>70</v>
      </c>
      <c r="N13524">
        <v>4</v>
      </c>
      <c r="O13524" t="s">
        <v>147</v>
      </c>
      <c r="P13524" s="1">
        <v>45314</v>
      </c>
      <c r="Q13524" s="1">
        <v>45362</v>
      </c>
      <c r="R13524">
        <v>1799</v>
      </c>
      <c r="S13524" s="4">
        <v>6.3</v>
      </c>
      <c r="T13524" t="s">
        <v>38</v>
      </c>
    </row>
    <row r="13525" spans="1:20" x14ac:dyDescent="0.35">
      <c r="A13525" t="s">
        <v>26062</v>
      </c>
      <c r="B13525" s="5" t="s">
        <v>28802</v>
      </c>
      <c r="C13525" s="6">
        <v>135092</v>
      </c>
      <c r="D13525" t="s">
        <v>22</v>
      </c>
      <c r="E13525">
        <v>135092</v>
      </c>
      <c r="F13525" s="5" t="s">
        <v>66</v>
      </c>
      <c r="G13525" s="5" t="s">
        <v>42</v>
      </c>
      <c r="H13525" s="5" t="s">
        <v>52</v>
      </c>
      <c r="I13525" t="s">
        <v>26</v>
      </c>
      <c r="J13525" t="s">
        <v>52</v>
      </c>
      <c r="K13525">
        <v>0</v>
      </c>
      <c r="L13525" s="5" t="s">
        <v>18771</v>
      </c>
      <c r="M13525" s="5" t="s">
        <v>37</v>
      </c>
      <c r="N13525">
        <v>8</v>
      </c>
      <c r="O13525" t="s">
        <v>112</v>
      </c>
      <c r="P13525" s="1">
        <v>45625</v>
      </c>
      <c r="Q13525" s="1">
        <v>45651</v>
      </c>
      <c r="R13525">
        <v>2206</v>
      </c>
      <c r="S13525" s="4">
        <v>5.5</v>
      </c>
      <c r="T13525" t="s">
        <v>38</v>
      </c>
    </row>
    <row r="13526" spans="1:20" x14ac:dyDescent="0.35">
      <c r="A13526" t="s">
        <v>26063</v>
      </c>
      <c r="B13526" s="5" t="s">
        <v>91</v>
      </c>
      <c r="C13526" s="6">
        <v>102919</v>
      </c>
      <c r="D13526" t="s">
        <v>22</v>
      </c>
      <c r="E13526">
        <v>102919</v>
      </c>
      <c r="F13526" s="5" t="s">
        <v>66</v>
      </c>
      <c r="G13526" s="5" t="s">
        <v>42</v>
      </c>
      <c r="H13526" s="5" t="s">
        <v>165</v>
      </c>
      <c r="I13526" t="s">
        <v>44</v>
      </c>
      <c r="J13526" t="s">
        <v>165</v>
      </c>
      <c r="K13526">
        <v>100</v>
      </c>
      <c r="L13526" s="5" t="s">
        <v>25200</v>
      </c>
      <c r="M13526" s="5" t="s">
        <v>54</v>
      </c>
      <c r="N13526">
        <v>5</v>
      </c>
      <c r="O13526" t="s">
        <v>88</v>
      </c>
      <c r="P13526" s="1">
        <v>45452</v>
      </c>
      <c r="Q13526" s="1">
        <v>45505</v>
      </c>
      <c r="R13526">
        <v>897</v>
      </c>
      <c r="S13526" s="4">
        <v>9.4</v>
      </c>
      <c r="T13526" t="s">
        <v>55</v>
      </c>
    </row>
    <row r="13527" spans="1:20" x14ac:dyDescent="0.35">
      <c r="A13527" t="s">
        <v>26064</v>
      </c>
      <c r="B13527" s="5" t="s">
        <v>105</v>
      </c>
      <c r="C13527" s="6">
        <v>135359</v>
      </c>
      <c r="D13527" t="s">
        <v>65</v>
      </c>
      <c r="E13527">
        <v>175967</v>
      </c>
      <c r="F13527" s="5" t="s">
        <v>66</v>
      </c>
      <c r="G13527" s="5" t="s">
        <v>42</v>
      </c>
      <c r="H13527" s="5" t="s">
        <v>67</v>
      </c>
      <c r="I13527" t="s">
        <v>26</v>
      </c>
      <c r="J13527" t="s">
        <v>67</v>
      </c>
      <c r="K13527">
        <v>100</v>
      </c>
      <c r="L13527" s="5" t="s">
        <v>26065</v>
      </c>
      <c r="M13527" s="5" t="s">
        <v>37</v>
      </c>
      <c r="N13527">
        <v>9</v>
      </c>
      <c r="O13527" t="s">
        <v>29</v>
      </c>
      <c r="P13527" s="1">
        <v>45642</v>
      </c>
      <c r="Q13527" s="1">
        <v>45699</v>
      </c>
      <c r="R13527">
        <v>1370</v>
      </c>
      <c r="S13527" s="4">
        <v>6.7</v>
      </c>
      <c r="T13527" t="s">
        <v>79</v>
      </c>
    </row>
    <row r="13528" spans="1:20" x14ac:dyDescent="0.35">
      <c r="A13528" t="s">
        <v>26066</v>
      </c>
      <c r="B13528" s="5" t="s">
        <v>91</v>
      </c>
      <c r="C13528" s="6">
        <v>125939</v>
      </c>
      <c r="D13528" t="s">
        <v>22</v>
      </c>
      <c r="E13528">
        <v>125939</v>
      </c>
      <c r="F13528" s="5" t="s">
        <v>50</v>
      </c>
      <c r="G13528" s="5" t="s">
        <v>42</v>
      </c>
      <c r="H13528" s="5" t="s">
        <v>68</v>
      </c>
      <c r="I13528" t="s">
        <v>35</v>
      </c>
      <c r="J13528" t="s">
        <v>68</v>
      </c>
      <c r="K13528">
        <v>50</v>
      </c>
      <c r="L13528" s="5" t="s">
        <v>26067</v>
      </c>
      <c r="M13528" s="5" t="s">
        <v>54</v>
      </c>
      <c r="N13528">
        <v>2</v>
      </c>
      <c r="O13528" t="s">
        <v>167</v>
      </c>
      <c r="P13528" s="1">
        <v>45676</v>
      </c>
      <c r="Q13528" s="1">
        <v>45738</v>
      </c>
      <c r="R13528">
        <v>674</v>
      </c>
      <c r="S13528" s="4">
        <v>6.3</v>
      </c>
      <c r="T13528" t="s">
        <v>108</v>
      </c>
    </row>
    <row r="13529" spans="1:20" x14ac:dyDescent="0.35">
      <c r="A13529" t="s">
        <v>26068</v>
      </c>
      <c r="B13529" s="5" t="s">
        <v>28802</v>
      </c>
      <c r="C13529" s="6">
        <v>187712</v>
      </c>
      <c r="D13529" t="s">
        <v>120</v>
      </c>
      <c r="E13529">
        <v>168941</v>
      </c>
      <c r="F13529" s="5" t="s">
        <v>66</v>
      </c>
      <c r="G13529" s="5" t="s">
        <v>42</v>
      </c>
      <c r="H13529" s="5" t="s">
        <v>121</v>
      </c>
      <c r="I13529" t="s">
        <v>44</v>
      </c>
      <c r="J13529" t="s">
        <v>121</v>
      </c>
      <c r="K13529">
        <v>0</v>
      </c>
      <c r="L13529" s="5" t="s">
        <v>26069</v>
      </c>
      <c r="M13529" s="5" t="s">
        <v>28</v>
      </c>
      <c r="N13529">
        <v>8</v>
      </c>
      <c r="O13529" t="s">
        <v>167</v>
      </c>
      <c r="P13529" s="1">
        <v>45596</v>
      </c>
      <c r="Q13529" s="1">
        <v>45632</v>
      </c>
      <c r="R13529">
        <v>1040</v>
      </c>
      <c r="S13529" s="4">
        <v>8</v>
      </c>
      <c r="T13529" t="s">
        <v>63</v>
      </c>
    </row>
    <row r="13530" spans="1:20" x14ac:dyDescent="0.35">
      <c r="A13530" t="s">
        <v>26070</v>
      </c>
      <c r="B13530" s="5" t="s">
        <v>28802</v>
      </c>
      <c r="C13530" s="6">
        <v>243121</v>
      </c>
      <c r="D13530" t="s">
        <v>65</v>
      </c>
      <c r="E13530">
        <v>316057</v>
      </c>
      <c r="F13530" s="5" t="s">
        <v>23</v>
      </c>
      <c r="G13530" s="5" t="s">
        <v>24</v>
      </c>
      <c r="H13530" s="5" t="s">
        <v>67</v>
      </c>
      <c r="I13530" t="s">
        <v>26</v>
      </c>
      <c r="J13530" t="s">
        <v>67</v>
      </c>
      <c r="K13530">
        <v>50</v>
      </c>
      <c r="L13530" s="5" t="s">
        <v>16168</v>
      </c>
      <c r="M13530" s="5" t="s">
        <v>28</v>
      </c>
      <c r="N13530">
        <v>11</v>
      </c>
      <c r="O13530" t="s">
        <v>29</v>
      </c>
      <c r="P13530" s="1">
        <v>45297</v>
      </c>
      <c r="Q13530" s="1">
        <v>45355</v>
      </c>
      <c r="R13530">
        <v>716</v>
      </c>
      <c r="S13530" s="4">
        <v>5.8</v>
      </c>
      <c r="T13530" t="s">
        <v>79</v>
      </c>
    </row>
    <row r="13531" spans="1:20" x14ac:dyDescent="0.35">
      <c r="A13531" t="s">
        <v>26071</v>
      </c>
      <c r="B13531" s="5" t="s">
        <v>28801</v>
      </c>
      <c r="C13531" s="6">
        <v>53273</v>
      </c>
      <c r="D13531" t="s">
        <v>22</v>
      </c>
      <c r="E13531">
        <v>53273</v>
      </c>
      <c r="F13531" s="5" t="s">
        <v>66</v>
      </c>
      <c r="G13531" s="5" t="s">
        <v>59</v>
      </c>
      <c r="H13531" s="5" t="s">
        <v>116</v>
      </c>
      <c r="I13531" t="s">
        <v>26</v>
      </c>
      <c r="J13531" t="s">
        <v>116</v>
      </c>
      <c r="K13531">
        <v>50</v>
      </c>
      <c r="L13531" s="5" t="s">
        <v>26072</v>
      </c>
      <c r="M13531" s="5" t="s">
        <v>54</v>
      </c>
      <c r="N13531">
        <v>6</v>
      </c>
      <c r="O13531" t="s">
        <v>88</v>
      </c>
      <c r="P13531" s="1">
        <v>45653</v>
      </c>
      <c r="Q13531" s="1">
        <v>45697</v>
      </c>
      <c r="R13531">
        <v>2149</v>
      </c>
      <c r="S13531" s="4">
        <v>7.2</v>
      </c>
      <c r="T13531" t="s">
        <v>136</v>
      </c>
    </row>
    <row r="13532" spans="1:20" x14ac:dyDescent="0.35">
      <c r="A13532" t="s">
        <v>26073</v>
      </c>
      <c r="B13532" s="5" t="s">
        <v>174</v>
      </c>
      <c r="C13532" s="6">
        <v>34231</v>
      </c>
      <c r="D13532" t="s">
        <v>22</v>
      </c>
      <c r="E13532">
        <v>34231</v>
      </c>
      <c r="F13532" s="5" t="s">
        <v>58</v>
      </c>
      <c r="G13532" s="5" t="s">
        <v>24</v>
      </c>
      <c r="H13532" s="5" t="s">
        <v>157</v>
      </c>
      <c r="I13532" t="s">
        <v>35</v>
      </c>
      <c r="J13532" t="s">
        <v>157</v>
      </c>
      <c r="K13532">
        <v>0</v>
      </c>
      <c r="L13532" s="5" t="s">
        <v>24523</v>
      </c>
      <c r="M13532" s="5" t="s">
        <v>70</v>
      </c>
      <c r="N13532">
        <v>0</v>
      </c>
      <c r="O13532" t="s">
        <v>131</v>
      </c>
      <c r="P13532" s="1">
        <v>45316</v>
      </c>
      <c r="Q13532" s="1">
        <v>45360</v>
      </c>
      <c r="R13532">
        <v>2443</v>
      </c>
      <c r="S13532" s="4">
        <v>8.8000000000000007</v>
      </c>
      <c r="T13532" t="s">
        <v>243</v>
      </c>
    </row>
    <row r="13533" spans="1:20" x14ac:dyDescent="0.35">
      <c r="A13533" t="s">
        <v>26074</v>
      </c>
      <c r="B13533" s="5" t="s">
        <v>28802</v>
      </c>
      <c r="C13533" s="6">
        <v>64663</v>
      </c>
      <c r="D13533" t="s">
        <v>92</v>
      </c>
      <c r="E13533">
        <v>48497</v>
      </c>
      <c r="F13533" s="5" t="s">
        <v>58</v>
      </c>
      <c r="G13533" s="5" t="s">
        <v>59</v>
      </c>
      <c r="H13533" s="5" t="s">
        <v>93</v>
      </c>
      <c r="I13533" t="s">
        <v>44</v>
      </c>
      <c r="J13533" t="s">
        <v>93</v>
      </c>
      <c r="K13533">
        <v>0</v>
      </c>
      <c r="L13533" s="5" t="s">
        <v>26075</v>
      </c>
      <c r="M13533" s="5" t="s">
        <v>54</v>
      </c>
      <c r="N13533">
        <v>1</v>
      </c>
      <c r="O13533" t="s">
        <v>172</v>
      </c>
      <c r="P13533" s="1">
        <v>45637</v>
      </c>
      <c r="Q13533" s="1">
        <v>45704</v>
      </c>
      <c r="R13533">
        <v>2320</v>
      </c>
      <c r="S13533" s="4">
        <v>7.7</v>
      </c>
      <c r="T13533" t="s">
        <v>55</v>
      </c>
    </row>
    <row r="13534" spans="1:20" x14ac:dyDescent="0.35">
      <c r="A13534" t="s">
        <v>26076</v>
      </c>
      <c r="B13534" s="5" t="s">
        <v>57</v>
      </c>
      <c r="C13534" s="6">
        <v>145887</v>
      </c>
      <c r="D13534" t="s">
        <v>120</v>
      </c>
      <c r="E13534">
        <v>131298</v>
      </c>
      <c r="F13534" s="5" t="s">
        <v>66</v>
      </c>
      <c r="G13534" s="5" t="s">
        <v>51</v>
      </c>
      <c r="H13534" s="5" t="s">
        <v>121</v>
      </c>
      <c r="I13534" t="s">
        <v>44</v>
      </c>
      <c r="J13534" t="s">
        <v>121</v>
      </c>
      <c r="K13534">
        <v>50</v>
      </c>
      <c r="L13534" s="5" t="s">
        <v>26077</v>
      </c>
      <c r="M13534" s="5" t="s">
        <v>28</v>
      </c>
      <c r="N13534">
        <v>7</v>
      </c>
      <c r="O13534" t="s">
        <v>172</v>
      </c>
      <c r="P13534" s="1">
        <v>45649</v>
      </c>
      <c r="Q13534" s="1">
        <v>45665</v>
      </c>
      <c r="R13534">
        <v>2106</v>
      </c>
      <c r="S13534" s="4">
        <v>6</v>
      </c>
      <c r="T13534" t="s">
        <v>47</v>
      </c>
    </row>
    <row r="13535" spans="1:20" x14ac:dyDescent="0.35">
      <c r="A13535" t="s">
        <v>26078</v>
      </c>
      <c r="B13535" s="5" t="s">
        <v>57</v>
      </c>
      <c r="C13535" s="6">
        <v>225404</v>
      </c>
      <c r="D13535" t="s">
        <v>92</v>
      </c>
      <c r="E13535">
        <v>169053</v>
      </c>
      <c r="F13535" s="5" t="s">
        <v>23</v>
      </c>
      <c r="G13535" s="5" t="s">
        <v>51</v>
      </c>
      <c r="H13535" s="5" t="s">
        <v>93</v>
      </c>
      <c r="I13535" t="s">
        <v>35</v>
      </c>
      <c r="J13535" t="s">
        <v>93</v>
      </c>
      <c r="K13535">
        <v>0</v>
      </c>
      <c r="L13535" s="5" t="s">
        <v>3959</v>
      </c>
      <c r="M13535" s="5" t="s">
        <v>70</v>
      </c>
      <c r="N13535">
        <v>16</v>
      </c>
      <c r="O13535" t="s">
        <v>71</v>
      </c>
      <c r="P13535" s="1">
        <v>45723</v>
      </c>
      <c r="Q13535" s="1">
        <v>45747</v>
      </c>
      <c r="R13535">
        <v>1137</v>
      </c>
      <c r="S13535" s="4">
        <v>8.3000000000000007</v>
      </c>
      <c r="T13535" t="s">
        <v>153</v>
      </c>
    </row>
    <row r="13536" spans="1:20" x14ac:dyDescent="0.35">
      <c r="A13536" t="s">
        <v>26079</v>
      </c>
      <c r="B13536" s="5" t="s">
        <v>28800</v>
      </c>
      <c r="C13536" s="6">
        <v>118211</v>
      </c>
      <c r="D13536" t="s">
        <v>22</v>
      </c>
      <c r="E13536">
        <v>118211</v>
      </c>
      <c r="F13536" s="5" t="s">
        <v>66</v>
      </c>
      <c r="G13536" s="5" t="s">
        <v>51</v>
      </c>
      <c r="H13536" s="5" t="s">
        <v>165</v>
      </c>
      <c r="I13536" t="s">
        <v>26</v>
      </c>
      <c r="J13536" t="s">
        <v>165</v>
      </c>
      <c r="K13536">
        <v>0</v>
      </c>
      <c r="L13536" s="5" t="s">
        <v>26080</v>
      </c>
      <c r="M13536" s="5" t="s">
        <v>70</v>
      </c>
      <c r="N13536">
        <v>5</v>
      </c>
      <c r="O13536" t="s">
        <v>112</v>
      </c>
      <c r="P13536" s="1">
        <v>45383</v>
      </c>
      <c r="Q13536" s="1">
        <v>45436</v>
      </c>
      <c r="R13536">
        <v>817</v>
      </c>
      <c r="S13536" s="4">
        <v>8</v>
      </c>
      <c r="T13536" t="s">
        <v>95</v>
      </c>
    </row>
    <row r="13537" spans="1:20" x14ac:dyDescent="0.35">
      <c r="A13537" t="s">
        <v>26081</v>
      </c>
      <c r="B13537" s="5" t="s">
        <v>28799</v>
      </c>
      <c r="C13537" s="6">
        <v>121319</v>
      </c>
      <c r="D13537" t="s">
        <v>22</v>
      </c>
      <c r="E13537">
        <v>121319</v>
      </c>
      <c r="F13537" s="5" t="s">
        <v>50</v>
      </c>
      <c r="G13537" s="5" t="s">
        <v>42</v>
      </c>
      <c r="H13537" s="5" t="s">
        <v>68</v>
      </c>
      <c r="I13537" t="s">
        <v>26</v>
      </c>
      <c r="J13537" t="s">
        <v>768</v>
      </c>
      <c r="K13537">
        <v>50</v>
      </c>
      <c r="L13537" s="5" t="s">
        <v>26082</v>
      </c>
      <c r="M13537" s="5" t="s">
        <v>28</v>
      </c>
      <c r="N13537">
        <v>4</v>
      </c>
      <c r="O13537" t="s">
        <v>85</v>
      </c>
      <c r="P13537" s="1">
        <v>45361</v>
      </c>
      <c r="Q13537" s="1">
        <v>45426</v>
      </c>
      <c r="R13537">
        <v>737</v>
      </c>
      <c r="S13537" s="4">
        <v>7.2</v>
      </c>
      <c r="T13537" t="s">
        <v>108</v>
      </c>
    </row>
    <row r="13538" spans="1:20" x14ac:dyDescent="0.35">
      <c r="A13538" t="s">
        <v>26083</v>
      </c>
      <c r="B13538" s="5" t="s">
        <v>57</v>
      </c>
      <c r="C13538" s="6">
        <v>83754</v>
      </c>
      <c r="D13538" t="s">
        <v>33</v>
      </c>
      <c r="E13538">
        <v>9212940</v>
      </c>
      <c r="F13538" s="5" t="s">
        <v>50</v>
      </c>
      <c r="G13538" s="5" t="s">
        <v>51</v>
      </c>
      <c r="H13538" s="5" t="s">
        <v>34</v>
      </c>
      <c r="I13538" t="s">
        <v>44</v>
      </c>
      <c r="J13538" t="s">
        <v>97</v>
      </c>
      <c r="K13538">
        <v>50</v>
      </c>
      <c r="L13538" s="5" t="s">
        <v>26084</v>
      </c>
      <c r="M13538" s="5" t="s">
        <v>37</v>
      </c>
      <c r="N13538">
        <v>4</v>
      </c>
      <c r="O13538" t="s">
        <v>172</v>
      </c>
      <c r="P13538" s="1">
        <v>45527</v>
      </c>
      <c r="Q13538" s="1">
        <v>45590</v>
      </c>
      <c r="R13538">
        <v>2217</v>
      </c>
      <c r="S13538" s="4">
        <v>8.4</v>
      </c>
      <c r="T13538" t="s">
        <v>136</v>
      </c>
    </row>
    <row r="13539" spans="1:20" x14ac:dyDescent="0.35">
      <c r="A13539" t="s">
        <v>26085</v>
      </c>
      <c r="B13539" s="5" t="s">
        <v>32</v>
      </c>
      <c r="C13539" s="6">
        <v>41420</v>
      </c>
      <c r="D13539" t="s">
        <v>22</v>
      </c>
      <c r="E13539">
        <v>41420</v>
      </c>
      <c r="F13539" s="5" t="s">
        <v>66</v>
      </c>
      <c r="G13539" s="5" t="s">
        <v>42</v>
      </c>
      <c r="H13539" s="5" t="s">
        <v>116</v>
      </c>
      <c r="I13539" t="s">
        <v>26</v>
      </c>
      <c r="J13539" t="s">
        <v>116</v>
      </c>
      <c r="K13539">
        <v>100</v>
      </c>
      <c r="L13539" s="5" t="s">
        <v>26086</v>
      </c>
      <c r="M13539" s="5" t="s">
        <v>54</v>
      </c>
      <c r="N13539">
        <v>7</v>
      </c>
      <c r="O13539" t="s">
        <v>167</v>
      </c>
      <c r="P13539" s="1">
        <v>45375</v>
      </c>
      <c r="Q13539" s="1">
        <v>45395</v>
      </c>
      <c r="R13539">
        <v>511</v>
      </c>
      <c r="S13539" s="4">
        <v>8.4</v>
      </c>
      <c r="T13539" t="s">
        <v>63</v>
      </c>
    </row>
    <row r="13540" spans="1:20" x14ac:dyDescent="0.35">
      <c r="A13540" t="s">
        <v>26087</v>
      </c>
      <c r="B13540" s="5" t="s">
        <v>145</v>
      </c>
      <c r="C13540" s="6">
        <v>167184</v>
      </c>
      <c r="D13540" t="s">
        <v>22</v>
      </c>
      <c r="E13540">
        <v>167184</v>
      </c>
      <c r="F13540" s="5" t="s">
        <v>66</v>
      </c>
      <c r="G13540" s="5" t="s">
        <v>42</v>
      </c>
      <c r="H13540" s="5" t="s">
        <v>97</v>
      </c>
      <c r="I13540" t="s">
        <v>35</v>
      </c>
      <c r="J13540" t="s">
        <v>1192</v>
      </c>
      <c r="K13540">
        <v>50</v>
      </c>
      <c r="L13540" s="5" t="s">
        <v>26088</v>
      </c>
      <c r="M13540" s="5" t="s">
        <v>28</v>
      </c>
      <c r="N13540">
        <v>7</v>
      </c>
      <c r="O13540" t="s">
        <v>135</v>
      </c>
      <c r="P13540" s="1">
        <v>45752</v>
      </c>
      <c r="Q13540" s="1">
        <v>45791</v>
      </c>
      <c r="R13540">
        <v>1470</v>
      </c>
      <c r="S13540" s="4">
        <v>5.7</v>
      </c>
      <c r="T13540" t="s">
        <v>30</v>
      </c>
    </row>
    <row r="13541" spans="1:20" x14ac:dyDescent="0.35">
      <c r="A13541" t="s">
        <v>26089</v>
      </c>
      <c r="B13541" s="5" t="s">
        <v>40</v>
      </c>
      <c r="C13541" s="6">
        <v>79973</v>
      </c>
      <c r="D13541" t="s">
        <v>22</v>
      </c>
      <c r="E13541">
        <v>79973</v>
      </c>
      <c r="F13541" s="5" t="s">
        <v>58</v>
      </c>
      <c r="G13541" s="5" t="s">
        <v>51</v>
      </c>
      <c r="H13541" s="5" t="s">
        <v>68</v>
      </c>
      <c r="I13541" t="s">
        <v>44</v>
      </c>
      <c r="J13541" t="s">
        <v>68</v>
      </c>
      <c r="K13541">
        <v>0</v>
      </c>
      <c r="L13541" s="5" t="s">
        <v>26090</v>
      </c>
      <c r="M13541" s="5" t="s">
        <v>28</v>
      </c>
      <c r="N13541">
        <v>0</v>
      </c>
      <c r="O13541" t="s">
        <v>167</v>
      </c>
      <c r="P13541" s="1">
        <v>45351</v>
      </c>
      <c r="Q13541" s="1">
        <v>45402</v>
      </c>
      <c r="R13541">
        <v>1710</v>
      </c>
      <c r="S13541" s="4">
        <v>7.4</v>
      </c>
      <c r="T13541" t="s">
        <v>89</v>
      </c>
    </row>
    <row r="13542" spans="1:20" x14ac:dyDescent="0.35">
      <c r="A13542" t="s">
        <v>26091</v>
      </c>
      <c r="B13542" s="5" t="s">
        <v>91</v>
      </c>
      <c r="C13542" s="6">
        <v>215068</v>
      </c>
      <c r="D13542" t="s">
        <v>22</v>
      </c>
      <c r="E13542">
        <v>215068</v>
      </c>
      <c r="F13542" s="5" t="s">
        <v>66</v>
      </c>
      <c r="G13542" s="5" t="s">
        <v>42</v>
      </c>
      <c r="H13542" s="5" t="s">
        <v>68</v>
      </c>
      <c r="I13542" t="s">
        <v>35</v>
      </c>
      <c r="J13542" t="s">
        <v>68</v>
      </c>
      <c r="K13542">
        <v>50</v>
      </c>
      <c r="L13542" s="5" t="s">
        <v>26092</v>
      </c>
      <c r="M13542" s="5" t="s">
        <v>70</v>
      </c>
      <c r="N13542">
        <v>5</v>
      </c>
      <c r="O13542" t="s">
        <v>172</v>
      </c>
      <c r="P13542" s="1">
        <v>45488</v>
      </c>
      <c r="Q13542" s="1">
        <v>45549</v>
      </c>
      <c r="R13542">
        <v>1303</v>
      </c>
      <c r="S13542" s="4">
        <v>9.1999999999999993</v>
      </c>
      <c r="T13542" t="s">
        <v>38</v>
      </c>
    </row>
    <row r="13543" spans="1:20" x14ac:dyDescent="0.35">
      <c r="A13543" t="s">
        <v>26093</v>
      </c>
      <c r="B13543" s="5" t="s">
        <v>28802</v>
      </c>
      <c r="C13543" s="6">
        <v>61811</v>
      </c>
      <c r="D13543" t="s">
        <v>22</v>
      </c>
      <c r="E13543">
        <v>61811</v>
      </c>
      <c r="F13543" s="5" t="s">
        <v>58</v>
      </c>
      <c r="G13543" s="5" t="s">
        <v>59</v>
      </c>
      <c r="H13543" s="5" t="s">
        <v>191</v>
      </c>
      <c r="I13543" t="s">
        <v>44</v>
      </c>
      <c r="J13543" t="s">
        <v>313</v>
      </c>
      <c r="K13543">
        <v>0</v>
      </c>
      <c r="L13543" s="5" t="s">
        <v>26094</v>
      </c>
      <c r="M13543" s="5" t="s">
        <v>70</v>
      </c>
      <c r="N13543">
        <v>0</v>
      </c>
      <c r="O13543" t="s">
        <v>147</v>
      </c>
      <c r="P13543" s="1">
        <v>45706</v>
      </c>
      <c r="Q13543" s="1">
        <v>45768</v>
      </c>
      <c r="R13543">
        <v>1234</v>
      </c>
      <c r="S13543" s="4">
        <v>8.9</v>
      </c>
      <c r="T13543" t="s">
        <v>95</v>
      </c>
    </row>
    <row r="13544" spans="1:20" x14ac:dyDescent="0.35">
      <c r="A13544" t="s">
        <v>26095</v>
      </c>
      <c r="B13544" s="5" t="s">
        <v>28802</v>
      </c>
      <c r="C13544" s="6">
        <v>105290</v>
      </c>
      <c r="D13544" t="s">
        <v>65</v>
      </c>
      <c r="E13544">
        <v>136877</v>
      </c>
      <c r="F13544" s="5" t="s">
        <v>66</v>
      </c>
      <c r="G13544" s="5" t="s">
        <v>51</v>
      </c>
      <c r="H13544" s="5" t="s">
        <v>67</v>
      </c>
      <c r="I13544" t="s">
        <v>44</v>
      </c>
      <c r="J13544" t="s">
        <v>67</v>
      </c>
      <c r="K13544">
        <v>0</v>
      </c>
      <c r="L13544" s="5" t="s">
        <v>26096</v>
      </c>
      <c r="M13544" s="5" t="s">
        <v>28</v>
      </c>
      <c r="N13544">
        <v>6</v>
      </c>
      <c r="O13544" t="s">
        <v>107</v>
      </c>
      <c r="P13544" s="1">
        <v>45728</v>
      </c>
      <c r="Q13544" s="1">
        <v>45798</v>
      </c>
      <c r="R13544">
        <v>1211</v>
      </c>
      <c r="S13544" s="4">
        <v>5.4</v>
      </c>
      <c r="T13544" t="s">
        <v>47</v>
      </c>
    </row>
    <row r="13545" spans="1:20" x14ac:dyDescent="0.35">
      <c r="A13545" t="s">
        <v>26097</v>
      </c>
      <c r="B13545" s="5" t="s">
        <v>73</v>
      </c>
      <c r="C13545" s="6">
        <v>87480</v>
      </c>
      <c r="D13545" t="s">
        <v>65</v>
      </c>
      <c r="E13545">
        <v>113724</v>
      </c>
      <c r="F13545" s="5" t="s">
        <v>50</v>
      </c>
      <c r="G13545" s="5" t="s">
        <v>51</v>
      </c>
      <c r="H13545" s="5" t="s">
        <v>67</v>
      </c>
      <c r="I13545" t="s">
        <v>26</v>
      </c>
      <c r="J13545" t="s">
        <v>67</v>
      </c>
      <c r="K13545">
        <v>100</v>
      </c>
      <c r="L13545" s="5" t="s">
        <v>26098</v>
      </c>
      <c r="M13545" s="5" t="s">
        <v>28</v>
      </c>
      <c r="N13545">
        <v>3</v>
      </c>
      <c r="O13545" t="s">
        <v>131</v>
      </c>
      <c r="P13545" s="1">
        <v>45650</v>
      </c>
      <c r="Q13545" s="1">
        <v>45682</v>
      </c>
      <c r="R13545">
        <v>1963</v>
      </c>
      <c r="S13545" s="4">
        <v>7.2</v>
      </c>
      <c r="T13545" t="s">
        <v>63</v>
      </c>
    </row>
    <row r="13546" spans="1:20" x14ac:dyDescent="0.35">
      <c r="A13546" t="s">
        <v>26099</v>
      </c>
      <c r="B13546" s="5" t="s">
        <v>49</v>
      </c>
      <c r="C13546" s="6">
        <v>100005</v>
      </c>
      <c r="D13546" t="s">
        <v>74</v>
      </c>
      <c r="E13546">
        <v>125006</v>
      </c>
      <c r="F13546" s="5" t="s">
        <v>50</v>
      </c>
      <c r="G13546" s="5" t="s">
        <v>51</v>
      </c>
      <c r="H13546" s="5" t="s">
        <v>75</v>
      </c>
      <c r="I13546" t="s">
        <v>26</v>
      </c>
      <c r="J13546" t="s">
        <v>768</v>
      </c>
      <c r="K13546">
        <v>0</v>
      </c>
      <c r="L13546" s="5" t="s">
        <v>26100</v>
      </c>
      <c r="M13546" s="5" t="s">
        <v>54</v>
      </c>
      <c r="N13546">
        <v>3</v>
      </c>
      <c r="O13546" t="s">
        <v>131</v>
      </c>
      <c r="P13546" s="1">
        <v>45610</v>
      </c>
      <c r="Q13546" s="1">
        <v>45645</v>
      </c>
      <c r="R13546">
        <v>1834</v>
      </c>
      <c r="S13546" s="4">
        <v>6.6</v>
      </c>
      <c r="T13546" t="s">
        <v>55</v>
      </c>
    </row>
    <row r="13547" spans="1:20" x14ac:dyDescent="0.35">
      <c r="A13547" t="s">
        <v>26101</v>
      </c>
      <c r="B13547" s="5" t="s">
        <v>57</v>
      </c>
      <c r="C13547" s="6">
        <v>162358</v>
      </c>
      <c r="D13547" t="s">
        <v>120</v>
      </c>
      <c r="E13547">
        <v>146122</v>
      </c>
      <c r="F13547" s="5" t="s">
        <v>50</v>
      </c>
      <c r="G13547" s="5" t="s">
        <v>42</v>
      </c>
      <c r="H13547" s="5" t="s">
        <v>121</v>
      </c>
      <c r="I13547" t="s">
        <v>35</v>
      </c>
      <c r="J13547" t="s">
        <v>121</v>
      </c>
      <c r="K13547">
        <v>50</v>
      </c>
      <c r="L13547" s="5" t="s">
        <v>26102</v>
      </c>
      <c r="M13547" s="5" t="s">
        <v>37</v>
      </c>
      <c r="N13547">
        <v>3</v>
      </c>
      <c r="O13547" t="s">
        <v>62</v>
      </c>
      <c r="P13547" s="1">
        <v>45314</v>
      </c>
      <c r="Q13547" s="1">
        <v>45365</v>
      </c>
      <c r="R13547">
        <v>504</v>
      </c>
      <c r="S13547" s="4">
        <v>9.3000000000000007</v>
      </c>
      <c r="T13547" t="s">
        <v>79</v>
      </c>
    </row>
    <row r="13548" spans="1:20" x14ac:dyDescent="0.35">
      <c r="A13548" t="s">
        <v>26103</v>
      </c>
      <c r="B13548" s="5" t="s">
        <v>28800</v>
      </c>
      <c r="C13548" s="6">
        <v>158769</v>
      </c>
      <c r="D13548" t="s">
        <v>22</v>
      </c>
      <c r="E13548">
        <v>158769</v>
      </c>
      <c r="F13548" s="5" t="s">
        <v>23</v>
      </c>
      <c r="G13548" s="5" t="s">
        <v>51</v>
      </c>
      <c r="H13548" s="5" t="s">
        <v>165</v>
      </c>
      <c r="I13548" t="s">
        <v>44</v>
      </c>
      <c r="J13548" t="s">
        <v>129</v>
      </c>
      <c r="K13548">
        <v>0</v>
      </c>
      <c r="L13548" s="5" t="s">
        <v>26104</v>
      </c>
      <c r="M13548" s="5" t="s">
        <v>28</v>
      </c>
      <c r="N13548">
        <v>10</v>
      </c>
      <c r="O13548" t="s">
        <v>88</v>
      </c>
      <c r="P13548" s="1">
        <v>45712</v>
      </c>
      <c r="Q13548" s="1">
        <v>45747</v>
      </c>
      <c r="R13548">
        <v>1856</v>
      </c>
      <c r="S13548" s="4">
        <v>9</v>
      </c>
      <c r="T13548" t="s">
        <v>55</v>
      </c>
    </row>
    <row r="13549" spans="1:20" x14ac:dyDescent="0.35">
      <c r="A13549" t="s">
        <v>26105</v>
      </c>
      <c r="B13549" s="5" t="s">
        <v>91</v>
      </c>
      <c r="C13549" s="6">
        <v>231743</v>
      </c>
      <c r="D13549" t="s">
        <v>41</v>
      </c>
      <c r="E13549">
        <v>196982</v>
      </c>
      <c r="F13549" s="5" t="s">
        <v>23</v>
      </c>
      <c r="G13549" s="5" t="s">
        <v>42</v>
      </c>
      <c r="H13549" s="5" t="s">
        <v>126</v>
      </c>
      <c r="I13549" t="s">
        <v>44</v>
      </c>
      <c r="J13549" t="s">
        <v>126</v>
      </c>
      <c r="K13549">
        <v>100</v>
      </c>
      <c r="L13549" s="5" t="s">
        <v>26106</v>
      </c>
      <c r="M13549" s="5" t="s">
        <v>28</v>
      </c>
      <c r="N13549">
        <v>12</v>
      </c>
      <c r="O13549" t="s">
        <v>112</v>
      </c>
      <c r="P13549" s="1">
        <v>45751</v>
      </c>
      <c r="Q13549" s="1">
        <v>45789</v>
      </c>
      <c r="R13549">
        <v>1675</v>
      </c>
      <c r="S13549" s="4">
        <v>8.3000000000000007</v>
      </c>
      <c r="T13549" t="s">
        <v>63</v>
      </c>
    </row>
    <row r="13550" spans="1:20" x14ac:dyDescent="0.35">
      <c r="A13550" t="s">
        <v>26107</v>
      </c>
      <c r="B13550" s="5" t="s">
        <v>57</v>
      </c>
      <c r="C13550" s="6">
        <v>198048</v>
      </c>
      <c r="D13550" t="s">
        <v>41</v>
      </c>
      <c r="E13550">
        <v>168341</v>
      </c>
      <c r="F13550" s="5" t="s">
        <v>23</v>
      </c>
      <c r="G13550" s="5" t="s">
        <v>51</v>
      </c>
      <c r="H13550" s="5" t="s">
        <v>43</v>
      </c>
      <c r="I13550" t="s">
        <v>35</v>
      </c>
      <c r="J13550" t="s">
        <v>43</v>
      </c>
      <c r="K13550">
        <v>100</v>
      </c>
      <c r="L13550" s="5" t="s">
        <v>26108</v>
      </c>
      <c r="M13550" s="5" t="s">
        <v>54</v>
      </c>
      <c r="N13550">
        <v>14</v>
      </c>
      <c r="O13550" t="s">
        <v>167</v>
      </c>
      <c r="P13550" s="1">
        <v>45705</v>
      </c>
      <c r="Q13550" s="1">
        <v>45777</v>
      </c>
      <c r="R13550">
        <v>2389</v>
      </c>
      <c r="S13550" s="4">
        <v>7.9</v>
      </c>
      <c r="T13550" t="s">
        <v>136</v>
      </c>
    </row>
    <row r="13551" spans="1:20" x14ac:dyDescent="0.35">
      <c r="A13551" t="s">
        <v>26109</v>
      </c>
      <c r="B13551" s="5" t="s">
        <v>49</v>
      </c>
      <c r="C13551" s="6">
        <v>170409</v>
      </c>
      <c r="D13551" t="s">
        <v>22</v>
      </c>
      <c r="E13551">
        <v>170409</v>
      </c>
      <c r="F13551" s="5" t="s">
        <v>66</v>
      </c>
      <c r="G13551" s="5" t="s">
        <v>59</v>
      </c>
      <c r="H13551" s="5" t="s">
        <v>68</v>
      </c>
      <c r="I13551" t="s">
        <v>26</v>
      </c>
      <c r="J13551" t="s">
        <v>68</v>
      </c>
      <c r="K13551">
        <v>50</v>
      </c>
      <c r="L13551" s="5" t="s">
        <v>26110</v>
      </c>
      <c r="M13551" s="5" t="s">
        <v>37</v>
      </c>
      <c r="N13551">
        <v>8</v>
      </c>
      <c r="O13551" t="s">
        <v>71</v>
      </c>
      <c r="P13551" s="1">
        <v>45373</v>
      </c>
      <c r="Q13551" s="1">
        <v>45430</v>
      </c>
      <c r="R13551">
        <v>1565</v>
      </c>
      <c r="S13551" s="4">
        <v>8.9</v>
      </c>
      <c r="T13551" t="s">
        <v>118</v>
      </c>
    </row>
    <row r="13552" spans="1:20" x14ac:dyDescent="0.35">
      <c r="A13552" t="s">
        <v>26111</v>
      </c>
      <c r="B13552" s="5" t="s">
        <v>21</v>
      </c>
      <c r="C13552" s="6">
        <v>137317</v>
      </c>
      <c r="D13552" t="s">
        <v>33</v>
      </c>
      <c r="E13552">
        <v>15104870</v>
      </c>
      <c r="F13552" s="5" t="s">
        <v>66</v>
      </c>
      <c r="G13552" s="5" t="s">
        <v>59</v>
      </c>
      <c r="H13552" s="5" t="s">
        <v>34</v>
      </c>
      <c r="I13552" t="s">
        <v>26</v>
      </c>
      <c r="J13552" t="s">
        <v>34</v>
      </c>
      <c r="K13552">
        <v>100</v>
      </c>
      <c r="L13552" s="5" t="s">
        <v>26112</v>
      </c>
      <c r="M13552" s="5" t="s">
        <v>70</v>
      </c>
      <c r="N13552">
        <v>7</v>
      </c>
      <c r="O13552" t="s">
        <v>141</v>
      </c>
      <c r="P13552" s="1">
        <v>45763</v>
      </c>
      <c r="Q13552" s="1">
        <v>45825</v>
      </c>
      <c r="R13552">
        <v>506</v>
      </c>
      <c r="S13552" s="4">
        <v>9.5</v>
      </c>
      <c r="T13552" t="s">
        <v>30</v>
      </c>
    </row>
    <row r="13553" spans="1:20" x14ac:dyDescent="0.35">
      <c r="A13553" t="s">
        <v>26113</v>
      </c>
      <c r="B13553" s="5" t="s">
        <v>174</v>
      </c>
      <c r="C13553" s="6">
        <v>215252</v>
      </c>
      <c r="D13553" t="s">
        <v>22</v>
      </c>
      <c r="E13553">
        <v>215252</v>
      </c>
      <c r="F13553" s="5" t="s">
        <v>23</v>
      </c>
      <c r="G13553" s="5" t="s">
        <v>59</v>
      </c>
      <c r="H13553" s="5" t="s">
        <v>68</v>
      </c>
      <c r="I13553" t="s">
        <v>35</v>
      </c>
      <c r="J13553" t="s">
        <v>68</v>
      </c>
      <c r="K13553">
        <v>50</v>
      </c>
      <c r="L13553" s="5" t="s">
        <v>1854</v>
      </c>
      <c r="M13553" s="5" t="s">
        <v>54</v>
      </c>
      <c r="N13553">
        <v>16</v>
      </c>
      <c r="O13553" t="s">
        <v>88</v>
      </c>
      <c r="P13553" s="1">
        <v>45718</v>
      </c>
      <c r="Q13553" s="1">
        <v>45785</v>
      </c>
      <c r="R13553">
        <v>1376</v>
      </c>
      <c r="S13553" s="4">
        <v>7.6</v>
      </c>
      <c r="T13553" t="s">
        <v>95</v>
      </c>
    </row>
    <row r="13554" spans="1:20" x14ac:dyDescent="0.35">
      <c r="A13554" t="s">
        <v>26114</v>
      </c>
      <c r="B13554" s="5" t="s">
        <v>217</v>
      </c>
      <c r="C13554" s="6">
        <v>115357</v>
      </c>
      <c r="D13554" t="s">
        <v>81</v>
      </c>
      <c r="E13554">
        <v>155732</v>
      </c>
      <c r="F13554" s="5" t="s">
        <v>66</v>
      </c>
      <c r="G13554" s="5" t="s">
        <v>24</v>
      </c>
      <c r="H13554" s="5" t="s">
        <v>82</v>
      </c>
      <c r="I13554" t="s">
        <v>44</v>
      </c>
      <c r="J13554" t="s">
        <v>359</v>
      </c>
      <c r="K13554">
        <v>100</v>
      </c>
      <c r="L13554" s="5" t="s">
        <v>26115</v>
      </c>
      <c r="M13554" s="5" t="s">
        <v>70</v>
      </c>
      <c r="N13554">
        <v>6</v>
      </c>
      <c r="O13554" t="s">
        <v>131</v>
      </c>
      <c r="P13554" s="1">
        <v>45701</v>
      </c>
      <c r="Q13554" s="1">
        <v>45733</v>
      </c>
      <c r="R13554">
        <v>737</v>
      </c>
      <c r="S13554" s="4">
        <v>7.6</v>
      </c>
      <c r="T13554" t="s">
        <v>210</v>
      </c>
    </row>
    <row r="13555" spans="1:20" x14ac:dyDescent="0.35">
      <c r="A13555" t="s">
        <v>26116</v>
      </c>
      <c r="B13555" s="5" t="s">
        <v>217</v>
      </c>
      <c r="C13555" s="6">
        <v>78765</v>
      </c>
      <c r="D13555" t="s">
        <v>41</v>
      </c>
      <c r="E13555">
        <v>66950</v>
      </c>
      <c r="F13555" s="5" t="s">
        <v>50</v>
      </c>
      <c r="G13555" s="5" t="s">
        <v>42</v>
      </c>
      <c r="H13555" s="5" t="s">
        <v>126</v>
      </c>
      <c r="I13555" t="s">
        <v>26</v>
      </c>
      <c r="J13555" t="s">
        <v>126</v>
      </c>
      <c r="K13555">
        <v>100</v>
      </c>
      <c r="L13555" s="5" t="s">
        <v>26117</v>
      </c>
      <c r="M13555" s="5" t="s">
        <v>28</v>
      </c>
      <c r="N13555">
        <v>2</v>
      </c>
      <c r="O13555" t="s">
        <v>78</v>
      </c>
      <c r="P13555" s="1">
        <v>45658</v>
      </c>
      <c r="Q13555" s="1">
        <v>45727</v>
      </c>
      <c r="R13555">
        <v>1847</v>
      </c>
      <c r="S13555" s="4">
        <v>6.3</v>
      </c>
      <c r="T13555" t="s">
        <v>108</v>
      </c>
    </row>
    <row r="13556" spans="1:20" x14ac:dyDescent="0.35">
      <c r="A13556" t="s">
        <v>26118</v>
      </c>
      <c r="B13556" s="5" t="s">
        <v>100</v>
      </c>
      <c r="C13556" s="6">
        <v>111065</v>
      </c>
      <c r="D13556" t="s">
        <v>120</v>
      </c>
      <c r="E13556">
        <v>99959</v>
      </c>
      <c r="F13556" s="5" t="s">
        <v>58</v>
      </c>
      <c r="G13556" s="5" t="s">
        <v>42</v>
      </c>
      <c r="H13556" s="5" t="s">
        <v>121</v>
      </c>
      <c r="I13556" t="s">
        <v>26</v>
      </c>
      <c r="J13556" t="s">
        <v>121</v>
      </c>
      <c r="K13556">
        <v>50</v>
      </c>
      <c r="L13556" s="5" t="s">
        <v>26119</v>
      </c>
      <c r="M13556" s="5" t="s">
        <v>37</v>
      </c>
      <c r="N13556">
        <v>0</v>
      </c>
      <c r="O13556" t="s">
        <v>78</v>
      </c>
      <c r="P13556" s="1">
        <v>45328</v>
      </c>
      <c r="Q13556" s="1">
        <v>45379</v>
      </c>
      <c r="R13556">
        <v>1593</v>
      </c>
      <c r="S13556" s="4">
        <v>7.4</v>
      </c>
      <c r="T13556" t="s">
        <v>103</v>
      </c>
    </row>
    <row r="13557" spans="1:20" x14ac:dyDescent="0.35">
      <c r="A13557" t="s">
        <v>26120</v>
      </c>
      <c r="B13557" s="5" t="s">
        <v>21</v>
      </c>
      <c r="C13557" s="6">
        <v>79550</v>
      </c>
      <c r="D13557" t="s">
        <v>22</v>
      </c>
      <c r="E13557">
        <v>79550</v>
      </c>
      <c r="F13557" s="5" t="s">
        <v>66</v>
      </c>
      <c r="G13557" s="5" t="s">
        <v>24</v>
      </c>
      <c r="H13557" s="5" t="s">
        <v>157</v>
      </c>
      <c r="I13557" t="s">
        <v>35</v>
      </c>
      <c r="J13557" t="s">
        <v>157</v>
      </c>
      <c r="K13557">
        <v>100</v>
      </c>
      <c r="L13557" s="5" t="s">
        <v>26121</v>
      </c>
      <c r="M13557" s="5" t="s">
        <v>28</v>
      </c>
      <c r="N13557">
        <v>8</v>
      </c>
      <c r="O13557" t="s">
        <v>88</v>
      </c>
      <c r="P13557" s="1">
        <v>45425</v>
      </c>
      <c r="Q13557" s="1">
        <v>45497</v>
      </c>
      <c r="R13557">
        <v>2221</v>
      </c>
      <c r="S13557" s="4">
        <v>5.3</v>
      </c>
      <c r="T13557" t="s">
        <v>30</v>
      </c>
    </row>
    <row r="13558" spans="1:20" x14ac:dyDescent="0.35">
      <c r="A13558" t="s">
        <v>26122</v>
      </c>
      <c r="B13558" s="5" t="s">
        <v>174</v>
      </c>
      <c r="C13558" s="6">
        <v>155394</v>
      </c>
      <c r="D13558" t="s">
        <v>22</v>
      </c>
      <c r="E13558">
        <v>155394</v>
      </c>
      <c r="F13558" s="5" t="s">
        <v>23</v>
      </c>
      <c r="G13558" s="5" t="s">
        <v>24</v>
      </c>
      <c r="H13558" s="5" t="s">
        <v>165</v>
      </c>
      <c r="I13558" t="s">
        <v>44</v>
      </c>
      <c r="J13558" t="s">
        <v>1211</v>
      </c>
      <c r="K13558">
        <v>50</v>
      </c>
      <c r="L13558" s="5" t="s">
        <v>26123</v>
      </c>
      <c r="M13558" s="5" t="s">
        <v>28</v>
      </c>
      <c r="N13558">
        <v>12</v>
      </c>
      <c r="O13558" t="s">
        <v>112</v>
      </c>
      <c r="P13558" s="1">
        <v>45660</v>
      </c>
      <c r="Q13558" s="1">
        <v>45716</v>
      </c>
      <c r="R13558">
        <v>2068</v>
      </c>
      <c r="S13558" s="4">
        <v>7.5</v>
      </c>
      <c r="T13558" t="s">
        <v>63</v>
      </c>
    </row>
    <row r="13559" spans="1:20" x14ac:dyDescent="0.35">
      <c r="A13559" t="s">
        <v>26124</v>
      </c>
      <c r="B13559" s="5" t="s">
        <v>100</v>
      </c>
      <c r="C13559" s="6">
        <v>92899</v>
      </c>
      <c r="D13559" t="s">
        <v>22</v>
      </c>
      <c r="E13559">
        <v>92899</v>
      </c>
      <c r="F13559" s="5" t="s">
        <v>50</v>
      </c>
      <c r="G13559" s="5" t="s">
        <v>51</v>
      </c>
      <c r="H13559" s="5" t="s">
        <v>191</v>
      </c>
      <c r="I13559" t="s">
        <v>35</v>
      </c>
      <c r="J13559" t="s">
        <v>191</v>
      </c>
      <c r="K13559">
        <v>100</v>
      </c>
      <c r="L13559" s="5" t="s">
        <v>18017</v>
      </c>
      <c r="M13559" s="5" t="s">
        <v>37</v>
      </c>
      <c r="N13559">
        <v>4</v>
      </c>
      <c r="O13559" t="s">
        <v>172</v>
      </c>
      <c r="P13559" s="1">
        <v>45549</v>
      </c>
      <c r="Q13559" s="1">
        <v>45589</v>
      </c>
      <c r="R13559">
        <v>1009</v>
      </c>
      <c r="S13559" s="4">
        <v>9.6</v>
      </c>
      <c r="T13559" t="s">
        <v>277</v>
      </c>
    </row>
    <row r="13560" spans="1:20" x14ac:dyDescent="0.35">
      <c r="A13560" t="s">
        <v>26125</v>
      </c>
      <c r="B13560" s="5" t="s">
        <v>40</v>
      </c>
      <c r="C13560" s="6">
        <v>94215</v>
      </c>
      <c r="D13560" t="s">
        <v>92</v>
      </c>
      <c r="E13560">
        <v>70661</v>
      </c>
      <c r="F13560" s="5" t="s">
        <v>50</v>
      </c>
      <c r="G13560" s="5" t="s">
        <v>42</v>
      </c>
      <c r="H13560" s="5" t="s">
        <v>93</v>
      </c>
      <c r="I13560" t="s">
        <v>44</v>
      </c>
      <c r="J13560" t="s">
        <v>133</v>
      </c>
      <c r="K13560">
        <v>50</v>
      </c>
      <c r="L13560" s="5" t="s">
        <v>26126</v>
      </c>
      <c r="M13560" s="5" t="s">
        <v>37</v>
      </c>
      <c r="N13560">
        <v>3</v>
      </c>
      <c r="O13560" t="s">
        <v>71</v>
      </c>
      <c r="P13560" s="1">
        <v>45656</v>
      </c>
      <c r="Q13560" s="1">
        <v>45723</v>
      </c>
      <c r="R13560">
        <v>1513</v>
      </c>
      <c r="S13560" s="4">
        <v>8.3000000000000007</v>
      </c>
      <c r="T13560" t="s">
        <v>47</v>
      </c>
    </row>
    <row r="13561" spans="1:20" x14ac:dyDescent="0.35">
      <c r="A13561" t="s">
        <v>26127</v>
      </c>
      <c r="B13561" s="5" t="s">
        <v>57</v>
      </c>
      <c r="C13561" s="6">
        <v>80817</v>
      </c>
      <c r="D13561" t="s">
        <v>81</v>
      </c>
      <c r="E13561">
        <v>109103</v>
      </c>
      <c r="F13561" s="5" t="s">
        <v>50</v>
      </c>
      <c r="G13561" s="5" t="s">
        <v>24</v>
      </c>
      <c r="H13561" s="5" t="s">
        <v>82</v>
      </c>
      <c r="I13561" t="s">
        <v>26</v>
      </c>
      <c r="J13561" t="s">
        <v>1192</v>
      </c>
      <c r="K13561">
        <v>50</v>
      </c>
      <c r="L13561" s="5" t="s">
        <v>26128</v>
      </c>
      <c r="M13561" s="5" t="s">
        <v>54</v>
      </c>
      <c r="N13561">
        <v>3</v>
      </c>
      <c r="O13561" t="s">
        <v>78</v>
      </c>
      <c r="P13561" s="1">
        <v>45564</v>
      </c>
      <c r="Q13561" s="1">
        <v>45579</v>
      </c>
      <c r="R13561">
        <v>1084</v>
      </c>
      <c r="S13561" s="4">
        <v>8.4</v>
      </c>
      <c r="T13561" t="s">
        <v>95</v>
      </c>
    </row>
    <row r="13562" spans="1:20" x14ac:dyDescent="0.35">
      <c r="A13562" t="s">
        <v>26129</v>
      </c>
      <c r="B13562" s="5" t="s">
        <v>28800</v>
      </c>
      <c r="C13562" s="6">
        <v>142421</v>
      </c>
      <c r="D13562" t="s">
        <v>41</v>
      </c>
      <c r="E13562">
        <v>121058</v>
      </c>
      <c r="F13562" s="5" t="s">
        <v>23</v>
      </c>
      <c r="G13562" s="5" t="s">
        <v>59</v>
      </c>
      <c r="H13562" s="5" t="s">
        <v>151</v>
      </c>
      <c r="I13562" t="s">
        <v>44</v>
      </c>
      <c r="J13562" t="s">
        <v>151</v>
      </c>
      <c r="K13562">
        <v>100</v>
      </c>
      <c r="L13562" s="5" t="s">
        <v>26130</v>
      </c>
      <c r="M13562" s="5" t="s">
        <v>28</v>
      </c>
      <c r="N13562">
        <v>16</v>
      </c>
      <c r="O13562" t="s">
        <v>112</v>
      </c>
      <c r="P13562" s="1">
        <v>45486</v>
      </c>
      <c r="Q13562" s="1">
        <v>45551</v>
      </c>
      <c r="R13562">
        <v>1113</v>
      </c>
      <c r="S13562" s="4">
        <v>5.2</v>
      </c>
      <c r="T13562" t="s">
        <v>136</v>
      </c>
    </row>
    <row r="13563" spans="1:20" x14ac:dyDescent="0.35">
      <c r="A13563" t="s">
        <v>26131</v>
      </c>
      <c r="B13563" s="5" t="s">
        <v>28801</v>
      </c>
      <c r="C13563" s="6">
        <v>162016</v>
      </c>
      <c r="D13563" t="s">
        <v>65</v>
      </c>
      <c r="E13563">
        <v>210621</v>
      </c>
      <c r="F13563" s="5" t="s">
        <v>23</v>
      </c>
      <c r="G13563" s="5" t="s">
        <v>51</v>
      </c>
      <c r="H13563" s="5" t="s">
        <v>67</v>
      </c>
      <c r="I13563" t="s">
        <v>26</v>
      </c>
      <c r="J13563" t="s">
        <v>60</v>
      </c>
      <c r="K13563">
        <v>50</v>
      </c>
      <c r="L13563" s="5" t="s">
        <v>26132</v>
      </c>
      <c r="M13563" s="5" t="s">
        <v>37</v>
      </c>
      <c r="N13563">
        <v>10</v>
      </c>
      <c r="O13563" t="s">
        <v>78</v>
      </c>
      <c r="P13563" s="1">
        <v>45703</v>
      </c>
      <c r="Q13563" s="1">
        <v>45745</v>
      </c>
      <c r="R13563">
        <v>2037</v>
      </c>
      <c r="S13563" s="4">
        <v>9</v>
      </c>
      <c r="T13563" t="s">
        <v>47</v>
      </c>
    </row>
    <row r="13564" spans="1:20" x14ac:dyDescent="0.35">
      <c r="A13564" t="s">
        <v>26133</v>
      </c>
      <c r="B13564" s="5" t="s">
        <v>162</v>
      </c>
      <c r="C13564" s="6">
        <v>240723</v>
      </c>
      <c r="D13564" t="s">
        <v>22</v>
      </c>
      <c r="E13564">
        <v>240723</v>
      </c>
      <c r="F13564" s="5" t="s">
        <v>23</v>
      </c>
      <c r="G13564" s="5" t="s">
        <v>42</v>
      </c>
      <c r="H13564" s="5" t="s">
        <v>129</v>
      </c>
      <c r="I13564" t="s">
        <v>26</v>
      </c>
      <c r="J13564" t="s">
        <v>129</v>
      </c>
      <c r="K13564">
        <v>100</v>
      </c>
      <c r="L13564" s="5" t="s">
        <v>26134</v>
      </c>
      <c r="M13564" s="5" t="s">
        <v>54</v>
      </c>
      <c r="N13564">
        <v>17</v>
      </c>
      <c r="O13564" t="s">
        <v>85</v>
      </c>
      <c r="P13564" s="1">
        <v>45329</v>
      </c>
      <c r="Q13564" s="1">
        <v>45395</v>
      </c>
      <c r="R13564">
        <v>624</v>
      </c>
      <c r="S13564" s="4">
        <v>7.6</v>
      </c>
      <c r="T13564" t="s">
        <v>38</v>
      </c>
    </row>
    <row r="13565" spans="1:20" x14ac:dyDescent="0.35">
      <c r="A13565" t="s">
        <v>26135</v>
      </c>
      <c r="B13565" s="5" t="s">
        <v>49</v>
      </c>
      <c r="C13565" s="6">
        <v>177202</v>
      </c>
      <c r="D13565" t="s">
        <v>22</v>
      </c>
      <c r="E13565">
        <v>177202</v>
      </c>
      <c r="F13565" s="5" t="s">
        <v>23</v>
      </c>
      <c r="G13565" s="5" t="s">
        <v>59</v>
      </c>
      <c r="H13565" s="5" t="s">
        <v>97</v>
      </c>
      <c r="I13565" t="s">
        <v>26</v>
      </c>
      <c r="J13565" t="s">
        <v>101</v>
      </c>
      <c r="K13565">
        <v>0</v>
      </c>
      <c r="L13565" s="5" t="s">
        <v>26136</v>
      </c>
      <c r="M13565" s="5" t="s">
        <v>28</v>
      </c>
      <c r="N13565">
        <v>11</v>
      </c>
      <c r="O13565" t="s">
        <v>107</v>
      </c>
      <c r="P13565" s="1">
        <v>45666</v>
      </c>
      <c r="Q13565" s="1">
        <v>45708</v>
      </c>
      <c r="R13565">
        <v>713</v>
      </c>
      <c r="S13565" s="4">
        <v>9.6999999999999993</v>
      </c>
      <c r="T13565" t="s">
        <v>277</v>
      </c>
    </row>
    <row r="13566" spans="1:20" x14ac:dyDescent="0.35">
      <c r="A13566" t="s">
        <v>26137</v>
      </c>
      <c r="B13566" s="5" t="s">
        <v>28801</v>
      </c>
      <c r="C13566" s="6">
        <v>19994</v>
      </c>
      <c r="D13566" t="s">
        <v>22</v>
      </c>
      <c r="E13566">
        <v>19994</v>
      </c>
      <c r="F13566" s="5" t="s">
        <v>58</v>
      </c>
      <c r="G13566" s="5" t="s">
        <v>24</v>
      </c>
      <c r="H13566" s="5" t="s">
        <v>116</v>
      </c>
      <c r="I13566" t="s">
        <v>44</v>
      </c>
      <c r="J13566" t="s">
        <v>116</v>
      </c>
      <c r="K13566">
        <v>0</v>
      </c>
      <c r="L13566" s="5" t="s">
        <v>26138</v>
      </c>
      <c r="M13566" s="5" t="s">
        <v>28</v>
      </c>
      <c r="N13566">
        <v>1</v>
      </c>
      <c r="O13566" t="s">
        <v>85</v>
      </c>
      <c r="P13566" s="1">
        <v>45633</v>
      </c>
      <c r="Q13566" s="1">
        <v>45664</v>
      </c>
      <c r="R13566">
        <v>1936</v>
      </c>
      <c r="S13566" s="4">
        <v>6.2</v>
      </c>
      <c r="T13566" t="s">
        <v>79</v>
      </c>
    </row>
    <row r="13567" spans="1:20" x14ac:dyDescent="0.35">
      <c r="A13567" t="s">
        <v>26139</v>
      </c>
      <c r="B13567" s="5" t="s">
        <v>28802</v>
      </c>
      <c r="C13567" s="6">
        <v>87827</v>
      </c>
      <c r="D13567" t="s">
        <v>92</v>
      </c>
      <c r="E13567">
        <v>65870</v>
      </c>
      <c r="F13567" s="5" t="s">
        <v>50</v>
      </c>
      <c r="G13567" s="5" t="s">
        <v>42</v>
      </c>
      <c r="H13567" s="5" t="s">
        <v>93</v>
      </c>
      <c r="I13567" t="s">
        <v>26</v>
      </c>
      <c r="J13567" t="s">
        <v>157</v>
      </c>
      <c r="K13567">
        <v>100</v>
      </c>
      <c r="L13567" s="5" t="s">
        <v>20067</v>
      </c>
      <c r="M13567" s="5" t="s">
        <v>37</v>
      </c>
      <c r="N13567">
        <v>4</v>
      </c>
      <c r="O13567" t="s">
        <v>88</v>
      </c>
      <c r="P13567" s="1">
        <v>45729</v>
      </c>
      <c r="Q13567" s="1">
        <v>45796</v>
      </c>
      <c r="R13567">
        <v>859</v>
      </c>
      <c r="S13567" s="4">
        <v>5.3</v>
      </c>
      <c r="T13567" t="s">
        <v>277</v>
      </c>
    </row>
    <row r="13568" spans="1:20" x14ac:dyDescent="0.35">
      <c r="A13568" t="s">
        <v>26140</v>
      </c>
      <c r="B13568" s="5" t="s">
        <v>40</v>
      </c>
      <c r="C13568" s="6">
        <v>246485</v>
      </c>
      <c r="D13568" t="s">
        <v>65</v>
      </c>
      <c r="E13568">
        <v>320431</v>
      </c>
      <c r="F13568" s="5" t="s">
        <v>23</v>
      </c>
      <c r="G13568" s="5" t="s">
        <v>42</v>
      </c>
      <c r="H13568" s="5" t="s">
        <v>67</v>
      </c>
      <c r="I13568" t="s">
        <v>35</v>
      </c>
      <c r="J13568" t="s">
        <v>67</v>
      </c>
      <c r="K13568">
        <v>50</v>
      </c>
      <c r="L13568" s="5" t="s">
        <v>26141</v>
      </c>
      <c r="M13568" s="5" t="s">
        <v>54</v>
      </c>
      <c r="N13568">
        <v>17</v>
      </c>
      <c r="O13568" t="s">
        <v>141</v>
      </c>
      <c r="P13568" s="1">
        <v>45659</v>
      </c>
      <c r="Q13568" s="1">
        <v>45732</v>
      </c>
      <c r="R13568">
        <v>561</v>
      </c>
      <c r="S13568" s="4">
        <v>9</v>
      </c>
      <c r="T13568" t="s">
        <v>30</v>
      </c>
    </row>
    <row r="13569" spans="1:20" x14ac:dyDescent="0.35">
      <c r="A13569" t="s">
        <v>26142</v>
      </c>
      <c r="B13569" s="5" t="s">
        <v>28802</v>
      </c>
      <c r="C13569" s="6">
        <v>185718</v>
      </c>
      <c r="D13569" t="s">
        <v>33</v>
      </c>
      <c r="E13569">
        <v>20428980</v>
      </c>
      <c r="F13569" s="5" t="s">
        <v>23</v>
      </c>
      <c r="G13569" s="5" t="s">
        <v>51</v>
      </c>
      <c r="H13569" s="5" t="s">
        <v>34</v>
      </c>
      <c r="I13569" t="s">
        <v>44</v>
      </c>
      <c r="J13569" t="s">
        <v>34</v>
      </c>
      <c r="K13569">
        <v>50</v>
      </c>
      <c r="L13569" s="5" t="s">
        <v>26143</v>
      </c>
      <c r="M13569" s="5" t="s">
        <v>28</v>
      </c>
      <c r="N13569">
        <v>12</v>
      </c>
      <c r="O13569" t="s">
        <v>71</v>
      </c>
      <c r="P13569" s="1">
        <v>45322</v>
      </c>
      <c r="Q13569" s="1">
        <v>45347</v>
      </c>
      <c r="R13569">
        <v>2094</v>
      </c>
      <c r="S13569" s="4">
        <v>7.8</v>
      </c>
      <c r="T13569" t="s">
        <v>277</v>
      </c>
    </row>
    <row r="13570" spans="1:20" x14ac:dyDescent="0.35">
      <c r="A13570" t="s">
        <v>26144</v>
      </c>
      <c r="B13570" s="5" t="s">
        <v>73</v>
      </c>
      <c r="C13570" s="6">
        <v>80076</v>
      </c>
      <c r="D13570" t="s">
        <v>22</v>
      </c>
      <c r="E13570">
        <v>80076</v>
      </c>
      <c r="F13570" s="5" t="s">
        <v>66</v>
      </c>
      <c r="G13570" s="5" t="s">
        <v>59</v>
      </c>
      <c r="H13570" s="5" t="s">
        <v>157</v>
      </c>
      <c r="I13570" t="s">
        <v>35</v>
      </c>
      <c r="J13570" t="s">
        <v>291</v>
      </c>
      <c r="K13570">
        <v>100</v>
      </c>
      <c r="L13570" s="5" t="s">
        <v>26145</v>
      </c>
      <c r="M13570" s="5" t="s">
        <v>54</v>
      </c>
      <c r="N13570">
        <v>9</v>
      </c>
      <c r="O13570" t="s">
        <v>172</v>
      </c>
      <c r="P13570" s="1">
        <v>45306</v>
      </c>
      <c r="Q13570" s="1">
        <v>45334</v>
      </c>
      <c r="R13570">
        <v>1429</v>
      </c>
      <c r="S13570" s="4">
        <v>8.4</v>
      </c>
      <c r="T13570" t="s">
        <v>63</v>
      </c>
    </row>
    <row r="13571" spans="1:20" x14ac:dyDescent="0.35">
      <c r="A13571" t="s">
        <v>26146</v>
      </c>
      <c r="B13571" s="5" t="s">
        <v>28801</v>
      </c>
      <c r="C13571" s="6">
        <v>184303</v>
      </c>
      <c r="D13571" t="s">
        <v>92</v>
      </c>
      <c r="E13571">
        <v>138227</v>
      </c>
      <c r="F13571" s="5" t="s">
        <v>66</v>
      </c>
      <c r="G13571" s="5" t="s">
        <v>51</v>
      </c>
      <c r="H13571" s="5" t="s">
        <v>93</v>
      </c>
      <c r="I13571" t="s">
        <v>35</v>
      </c>
      <c r="J13571" t="s">
        <v>940</v>
      </c>
      <c r="K13571">
        <v>0</v>
      </c>
      <c r="L13571" s="5" t="s">
        <v>26147</v>
      </c>
      <c r="M13571" s="5" t="s">
        <v>28</v>
      </c>
      <c r="N13571">
        <v>5</v>
      </c>
      <c r="O13571" t="s">
        <v>78</v>
      </c>
      <c r="P13571" s="1">
        <v>45593</v>
      </c>
      <c r="Q13571" s="1">
        <v>45664</v>
      </c>
      <c r="R13571">
        <v>1685</v>
      </c>
      <c r="S13571" s="4">
        <v>6.5</v>
      </c>
      <c r="T13571" t="s">
        <v>30</v>
      </c>
    </row>
    <row r="13572" spans="1:20" x14ac:dyDescent="0.35">
      <c r="A13572" t="s">
        <v>26148</v>
      </c>
      <c r="B13572" s="5" t="s">
        <v>49</v>
      </c>
      <c r="C13572" s="6">
        <v>144334</v>
      </c>
      <c r="D13572" t="s">
        <v>74</v>
      </c>
      <c r="E13572">
        <v>180418</v>
      </c>
      <c r="F13572" s="5" t="s">
        <v>23</v>
      </c>
      <c r="G13572" s="5" t="s">
        <v>42</v>
      </c>
      <c r="H13572" s="5" t="s">
        <v>75</v>
      </c>
      <c r="I13572" t="s">
        <v>44</v>
      </c>
      <c r="J13572" t="s">
        <v>75</v>
      </c>
      <c r="K13572">
        <v>50</v>
      </c>
      <c r="L13572" s="5" t="s">
        <v>26149</v>
      </c>
      <c r="M13572" s="5" t="s">
        <v>28</v>
      </c>
      <c r="N13572">
        <v>10</v>
      </c>
      <c r="O13572" t="s">
        <v>88</v>
      </c>
      <c r="P13572" s="1">
        <v>45520</v>
      </c>
      <c r="Q13572" s="1">
        <v>45566</v>
      </c>
      <c r="R13572">
        <v>1155</v>
      </c>
      <c r="S13572" s="4">
        <v>5.5</v>
      </c>
      <c r="T13572" t="s">
        <v>95</v>
      </c>
    </row>
    <row r="13573" spans="1:20" x14ac:dyDescent="0.35">
      <c r="A13573" t="s">
        <v>26150</v>
      </c>
      <c r="B13573" s="5" t="s">
        <v>105</v>
      </c>
      <c r="C13573" s="6">
        <v>136225</v>
      </c>
      <c r="D13573" t="s">
        <v>41</v>
      </c>
      <c r="E13573">
        <v>115791</v>
      </c>
      <c r="F13573" s="5" t="s">
        <v>66</v>
      </c>
      <c r="G13573" s="5" t="s">
        <v>42</v>
      </c>
      <c r="H13573" s="5" t="s">
        <v>151</v>
      </c>
      <c r="I13573" t="s">
        <v>35</v>
      </c>
      <c r="J13573" t="s">
        <v>151</v>
      </c>
      <c r="K13573">
        <v>50</v>
      </c>
      <c r="L13573" s="5" t="s">
        <v>15861</v>
      </c>
      <c r="M13573" s="5" t="s">
        <v>28</v>
      </c>
      <c r="N13573">
        <v>9</v>
      </c>
      <c r="O13573" t="s">
        <v>135</v>
      </c>
      <c r="P13573" s="1">
        <v>45662</v>
      </c>
      <c r="Q13573" s="1">
        <v>45724</v>
      </c>
      <c r="R13573">
        <v>1676</v>
      </c>
      <c r="S13573" s="4">
        <v>8.4</v>
      </c>
      <c r="T13573" t="s">
        <v>210</v>
      </c>
    </row>
    <row r="13574" spans="1:20" x14ac:dyDescent="0.35">
      <c r="A13574" t="s">
        <v>26151</v>
      </c>
      <c r="B13574" s="5" t="s">
        <v>28800</v>
      </c>
      <c r="C13574" s="6">
        <v>132186</v>
      </c>
      <c r="D13574" t="s">
        <v>22</v>
      </c>
      <c r="E13574">
        <v>132186</v>
      </c>
      <c r="F13574" s="5" t="s">
        <v>66</v>
      </c>
      <c r="G13574" s="5" t="s">
        <v>42</v>
      </c>
      <c r="H13574" s="5" t="s">
        <v>52</v>
      </c>
      <c r="I13574" t="s">
        <v>26</v>
      </c>
      <c r="J13574" t="s">
        <v>52</v>
      </c>
      <c r="K13574">
        <v>100</v>
      </c>
      <c r="L13574" s="5" t="s">
        <v>26152</v>
      </c>
      <c r="M13574" s="5" t="s">
        <v>28</v>
      </c>
      <c r="N13574">
        <v>7</v>
      </c>
      <c r="O13574" t="s">
        <v>172</v>
      </c>
      <c r="P13574" s="1">
        <v>45687</v>
      </c>
      <c r="Q13574" s="1">
        <v>45719</v>
      </c>
      <c r="R13574">
        <v>1939</v>
      </c>
      <c r="S13574" s="4">
        <v>5.3</v>
      </c>
      <c r="T13574" t="s">
        <v>63</v>
      </c>
    </row>
    <row r="13575" spans="1:20" x14ac:dyDescent="0.35">
      <c r="A13575" t="s">
        <v>26153</v>
      </c>
      <c r="B13575" s="5" t="s">
        <v>100</v>
      </c>
      <c r="C13575" s="6">
        <v>125855</v>
      </c>
      <c r="D13575" t="s">
        <v>22</v>
      </c>
      <c r="E13575">
        <v>125855</v>
      </c>
      <c r="F13575" s="5" t="s">
        <v>50</v>
      </c>
      <c r="G13575" s="5" t="s">
        <v>42</v>
      </c>
      <c r="H13575" s="5" t="s">
        <v>25</v>
      </c>
      <c r="I13575" t="s">
        <v>35</v>
      </c>
      <c r="J13575" t="s">
        <v>25</v>
      </c>
      <c r="K13575">
        <v>50</v>
      </c>
      <c r="L13575" s="5" t="s">
        <v>26154</v>
      </c>
      <c r="M13575" s="5" t="s">
        <v>37</v>
      </c>
      <c r="N13575">
        <v>3</v>
      </c>
      <c r="O13575" t="s">
        <v>147</v>
      </c>
      <c r="P13575" s="1">
        <v>45647</v>
      </c>
      <c r="Q13575" s="1">
        <v>45662</v>
      </c>
      <c r="R13575">
        <v>1426</v>
      </c>
      <c r="S13575" s="4">
        <v>9.5</v>
      </c>
      <c r="T13575" t="s">
        <v>103</v>
      </c>
    </row>
    <row r="13576" spans="1:20" x14ac:dyDescent="0.35">
      <c r="A13576" t="s">
        <v>26155</v>
      </c>
      <c r="B13576" s="5" t="s">
        <v>32</v>
      </c>
      <c r="C13576" s="6">
        <v>56288</v>
      </c>
      <c r="D13576" t="s">
        <v>22</v>
      </c>
      <c r="E13576">
        <v>56288</v>
      </c>
      <c r="F13576" s="5" t="s">
        <v>58</v>
      </c>
      <c r="G13576" s="5" t="s">
        <v>59</v>
      </c>
      <c r="H13576" s="5" t="s">
        <v>165</v>
      </c>
      <c r="I13576" t="s">
        <v>44</v>
      </c>
      <c r="J13576" t="s">
        <v>165</v>
      </c>
      <c r="K13576">
        <v>100</v>
      </c>
      <c r="L13576" s="5" t="s">
        <v>26156</v>
      </c>
      <c r="M13576" s="5" t="s">
        <v>54</v>
      </c>
      <c r="N13576">
        <v>0</v>
      </c>
      <c r="O13576" t="s">
        <v>167</v>
      </c>
      <c r="P13576" s="1">
        <v>45592</v>
      </c>
      <c r="Q13576" s="1">
        <v>45646</v>
      </c>
      <c r="R13576">
        <v>2134</v>
      </c>
      <c r="S13576" s="4">
        <v>9.3000000000000007</v>
      </c>
      <c r="T13576" t="s">
        <v>89</v>
      </c>
    </row>
    <row r="13577" spans="1:20" x14ac:dyDescent="0.35">
      <c r="A13577" t="s">
        <v>26157</v>
      </c>
      <c r="B13577" s="5" t="s">
        <v>21</v>
      </c>
      <c r="C13577" s="6">
        <v>249001</v>
      </c>
      <c r="D13577" t="s">
        <v>41</v>
      </c>
      <c r="E13577">
        <v>211651</v>
      </c>
      <c r="F13577" s="5" t="s">
        <v>23</v>
      </c>
      <c r="G13577" s="5" t="s">
        <v>42</v>
      </c>
      <c r="H13577" s="5" t="s">
        <v>151</v>
      </c>
      <c r="I13577" t="s">
        <v>35</v>
      </c>
      <c r="J13577" t="s">
        <v>151</v>
      </c>
      <c r="K13577">
        <v>0</v>
      </c>
      <c r="L13577" s="5" t="s">
        <v>26158</v>
      </c>
      <c r="M13577" s="5" t="s">
        <v>70</v>
      </c>
      <c r="N13577">
        <v>12</v>
      </c>
      <c r="O13577" t="s">
        <v>107</v>
      </c>
      <c r="P13577" s="1">
        <v>45552</v>
      </c>
      <c r="Q13577" s="1">
        <v>45622</v>
      </c>
      <c r="R13577">
        <v>1570</v>
      </c>
      <c r="S13577" s="4">
        <v>6.3</v>
      </c>
      <c r="T13577" t="s">
        <v>118</v>
      </c>
    </row>
    <row r="13578" spans="1:20" x14ac:dyDescent="0.35">
      <c r="A13578" t="s">
        <v>26159</v>
      </c>
      <c r="B13578" s="5" t="s">
        <v>105</v>
      </c>
      <c r="C13578" s="6">
        <v>132994</v>
      </c>
      <c r="D13578" t="s">
        <v>41</v>
      </c>
      <c r="E13578">
        <v>113045</v>
      </c>
      <c r="F13578" s="5" t="s">
        <v>23</v>
      </c>
      <c r="G13578" s="5" t="s">
        <v>24</v>
      </c>
      <c r="H13578" s="5" t="s">
        <v>126</v>
      </c>
      <c r="I13578" t="s">
        <v>44</v>
      </c>
      <c r="J13578" t="s">
        <v>126</v>
      </c>
      <c r="K13578">
        <v>100</v>
      </c>
      <c r="L13578" s="5" t="s">
        <v>26160</v>
      </c>
      <c r="M13578" s="5" t="s">
        <v>70</v>
      </c>
      <c r="N13578">
        <v>13</v>
      </c>
      <c r="O13578" t="s">
        <v>112</v>
      </c>
      <c r="P13578" s="1">
        <v>45769</v>
      </c>
      <c r="Q13578" s="1">
        <v>45840</v>
      </c>
      <c r="R13578">
        <v>2196</v>
      </c>
      <c r="S13578" s="4">
        <v>8.9</v>
      </c>
      <c r="T13578" t="s">
        <v>30</v>
      </c>
    </row>
    <row r="13579" spans="1:20" x14ac:dyDescent="0.35">
      <c r="A13579" t="s">
        <v>26161</v>
      </c>
      <c r="B13579" s="5" t="s">
        <v>28802</v>
      </c>
      <c r="C13579" s="6">
        <v>108206</v>
      </c>
      <c r="D13579" t="s">
        <v>81</v>
      </c>
      <c r="E13579">
        <v>146078</v>
      </c>
      <c r="F13579" s="5" t="s">
        <v>50</v>
      </c>
      <c r="G13579" s="5" t="s">
        <v>24</v>
      </c>
      <c r="H13579" s="5" t="s">
        <v>82</v>
      </c>
      <c r="I13579" t="s">
        <v>26</v>
      </c>
      <c r="J13579" t="s">
        <v>82</v>
      </c>
      <c r="K13579">
        <v>50</v>
      </c>
      <c r="L13579" s="5" t="s">
        <v>26162</v>
      </c>
      <c r="M13579" s="5" t="s">
        <v>28</v>
      </c>
      <c r="N13579">
        <v>2</v>
      </c>
      <c r="O13579" t="s">
        <v>85</v>
      </c>
      <c r="P13579" s="1">
        <v>45473</v>
      </c>
      <c r="Q13579" s="1">
        <v>45491</v>
      </c>
      <c r="R13579">
        <v>579</v>
      </c>
      <c r="S13579" s="4">
        <v>8.4</v>
      </c>
      <c r="T13579" t="s">
        <v>47</v>
      </c>
    </row>
    <row r="13580" spans="1:20" x14ac:dyDescent="0.35">
      <c r="A13580" t="s">
        <v>26163</v>
      </c>
      <c r="B13580" s="5" t="s">
        <v>73</v>
      </c>
      <c r="C13580" s="6">
        <v>55261</v>
      </c>
      <c r="D13580" t="s">
        <v>92</v>
      </c>
      <c r="E13580">
        <v>41446</v>
      </c>
      <c r="F13580" s="5" t="s">
        <v>58</v>
      </c>
      <c r="G13580" s="5" t="s">
        <v>42</v>
      </c>
      <c r="H13580" s="5" t="s">
        <v>93</v>
      </c>
      <c r="I13580" t="s">
        <v>26</v>
      </c>
      <c r="J13580" t="s">
        <v>93</v>
      </c>
      <c r="K13580">
        <v>100</v>
      </c>
      <c r="L13580" s="5" t="s">
        <v>26164</v>
      </c>
      <c r="M13580" s="5" t="s">
        <v>54</v>
      </c>
      <c r="N13580">
        <v>1</v>
      </c>
      <c r="O13580" t="s">
        <v>107</v>
      </c>
      <c r="P13580" s="1">
        <v>45605</v>
      </c>
      <c r="Q13580" s="1">
        <v>45640</v>
      </c>
      <c r="R13580">
        <v>831</v>
      </c>
      <c r="S13580" s="4">
        <v>5.7</v>
      </c>
      <c r="T13580" t="s">
        <v>210</v>
      </c>
    </row>
    <row r="13581" spans="1:20" x14ac:dyDescent="0.35">
      <c r="A13581" t="s">
        <v>26165</v>
      </c>
      <c r="B13581" s="5" t="s">
        <v>32</v>
      </c>
      <c r="C13581" s="6">
        <v>212757</v>
      </c>
      <c r="D13581" t="s">
        <v>41</v>
      </c>
      <c r="E13581">
        <v>180843</v>
      </c>
      <c r="F13581" s="5" t="s">
        <v>23</v>
      </c>
      <c r="G13581" s="5" t="s">
        <v>51</v>
      </c>
      <c r="H13581" s="5" t="s">
        <v>60</v>
      </c>
      <c r="I13581" t="s">
        <v>44</v>
      </c>
      <c r="J13581" t="s">
        <v>60</v>
      </c>
      <c r="K13581">
        <v>50</v>
      </c>
      <c r="L13581" s="5" t="s">
        <v>26166</v>
      </c>
      <c r="M13581" s="5" t="s">
        <v>70</v>
      </c>
      <c r="N13581">
        <v>10</v>
      </c>
      <c r="O13581" t="s">
        <v>172</v>
      </c>
      <c r="P13581" s="1">
        <v>45431</v>
      </c>
      <c r="Q13581" s="1">
        <v>45482</v>
      </c>
      <c r="R13581">
        <v>2126</v>
      </c>
      <c r="S13581" s="4">
        <v>7.6</v>
      </c>
      <c r="T13581" t="s">
        <v>103</v>
      </c>
    </row>
    <row r="13582" spans="1:20" x14ac:dyDescent="0.35">
      <c r="A13582" t="s">
        <v>26167</v>
      </c>
      <c r="B13582" s="5" t="s">
        <v>105</v>
      </c>
      <c r="C13582" s="6">
        <v>115527</v>
      </c>
      <c r="D13582" t="s">
        <v>22</v>
      </c>
      <c r="E13582">
        <v>115527</v>
      </c>
      <c r="F13582" s="5" t="s">
        <v>50</v>
      </c>
      <c r="G13582" s="5" t="s">
        <v>24</v>
      </c>
      <c r="H13582" s="5" t="s">
        <v>97</v>
      </c>
      <c r="I13582" t="s">
        <v>44</v>
      </c>
      <c r="J13582" t="s">
        <v>101</v>
      </c>
      <c r="K13582">
        <v>50</v>
      </c>
      <c r="L13582" s="5" t="s">
        <v>26168</v>
      </c>
      <c r="M13582" s="5" t="s">
        <v>28</v>
      </c>
      <c r="N13582">
        <v>4</v>
      </c>
      <c r="O13582" t="s">
        <v>131</v>
      </c>
      <c r="P13582" s="1">
        <v>45361</v>
      </c>
      <c r="Q13582" s="1">
        <v>45432</v>
      </c>
      <c r="R13582">
        <v>785</v>
      </c>
      <c r="S13582" s="4">
        <v>5.8</v>
      </c>
      <c r="T13582" t="s">
        <v>277</v>
      </c>
    </row>
    <row r="13583" spans="1:20" x14ac:dyDescent="0.35">
      <c r="A13583" t="s">
        <v>26169</v>
      </c>
      <c r="B13583" s="5" t="s">
        <v>28802</v>
      </c>
      <c r="C13583" s="6">
        <v>90576</v>
      </c>
      <c r="D13583" t="s">
        <v>22</v>
      </c>
      <c r="E13583">
        <v>90576</v>
      </c>
      <c r="F13583" s="5" t="s">
        <v>23</v>
      </c>
      <c r="G13583" s="5" t="s">
        <v>59</v>
      </c>
      <c r="H13583" s="5" t="s">
        <v>157</v>
      </c>
      <c r="I13583" t="s">
        <v>44</v>
      </c>
      <c r="J13583" t="s">
        <v>491</v>
      </c>
      <c r="K13583">
        <v>50</v>
      </c>
      <c r="L13583" s="5" t="s">
        <v>797</v>
      </c>
      <c r="M13583" s="5" t="s">
        <v>28</v>
      </c>
      <c r="N13583">
        <v>17</v>
      </c>
      <c r="O13583" t="s">
        <v>107</v>
      </c>
      <c r="P13583" s="1">
        <v>45411</v>
      </c>
      <c r="Q13583" s="1">
        <v>45474</v>
      </c>
      <c r="R13583">
        <v>652</v>
      </c>
      <c r="S13583" s="4">
        <v>5.8</v>
      </c>
      <c r="T13583" t="s">
        <v>108</v>
      </c>
    </row>
    <row r="13584" spans="1:20" x14ac:dyDescent="0.35">
      <c r="A13584" t="s">
        <v>26170</v>
      </c>
      <c r="B13584" s="5" t="s">
        <v>217</v>
      </c>
      <c r="C13584" s="6">
        <v>68314</v>
      </c>
      <c r="D13584" t="s">
        <v>41</v>
      </c>
      <c r="E13584">
        <v>58067</v>
      </c>
      <c r="F13584" s="5" t="s">
        <v>58</v>
      </c>
      <c r="G13584" s="5" t="s">
        <v>51</v>
      </c>
      <c r="H13584" s="5" t="s">
        <v>151</v>
      </c>
      <c r="I13584" t="s">
        <v>44</v>
      </c>
      <c r="J13584" t="s">
        <v>151</v>
      </c>
      <c r="K13584">
        <v>50</v>
      </c>
      <c r="L13584" s="5" t="s">
        <v>26171</v>
      </c>
      <c r="M13584" s="5" t="s">
        <v>37</v>
      </c>
      <c r="N13584">
        <v>0</v>
      </c>
      <c r="O13584" t="s">
        <v>85</v>
      </c>
      <c r="P13584" s="1">
        <v>45324</v>
      </c>
      <c r="Q13584" s="1">
        <v>45375</v>
      </c>
      <c r="R13584">
        <v>1389</v>
      </c>
      <c r="S13584" s="4">
        <v>9.8000000000000007</v>
      </c>
      <c r="T13584" t="s">
        <v>153</v>
      </c>
    </row>
    <row r="13585" spans="1:20" x14ac:dyDescent="0.35">
      <c r="A13585" t="s">
        <v>26172</v>
      </c>
      <c r="B13585" s="5" t="s">
        <v>174</v>
      </c>
      <c r="C13585" s="6">
        <v>80632</v>
      </c>
      <c r="D13585" t="s">
        <v>22</v>
      </c>
      <c r="E13585">
        <v>80632</v>
      </c>
      <c r="F13585" s="5" t="s">
        <v>58</v>
      </c>
      <c r="G13585" s="5" t="s">
        <v>59</v>
      </c>
      <c r="H13585" s="5" t="s">
        <v>68</v>
      </c>
      <c r="I13585" t="s">
        <v>44</v>
      </c>
      <c r="J13585" t="s">
        <v>68</v>
      </c>
      <c r="K13585">
        <v>100</v>
      </c>
      <c r="L13585" s="5" t="s">
        <v>20048</v>
      </c>
      <c r="M13585" s="5" t="s">
        <v>54</v>
      </c>
      <c r="N13585">
        <v>1</v>
      </c>
      <c r="O13585" t="s">
        <v>147</v>
      </c>
      <c r="P13585" s="1">
        <v>45300</v>
      </c>
      <c r="Q13585" s="1">
        <v>45334</v>
      </c>
      <c r="R13585">
        <v>845</v>
      </c>
      <c r="S13585" s="4">
        <v>9.1999999999999993</v>
      </c>
      <c r="T13585" t="s">
        <v>63</v>
      </c>
    </row>
    <row r="13586" spans="1:20" x14ac:dyDescent="0.35">
      <c r="A13586" t="s">
        <v>26173</v>
      </c>
      <c r="B13586" s="5" t="s">
        <v>32</v>
      </c>
      <c r="C13586" s="6">
        <v>85732</v>
      </c>
      <c r="D13586" t="s">
        <v>22</v>
      </c>
      <c r="E13586">
        <v>85732</v>
      </c>
      <c r="F13586" s="5" t="s">
        <v>50</v>
      </c>
      <c r="G13586" s="5" t="s">
        <v>24</v>
      </c>
      <c r="H13586" s="5" t="s">
        <v>165</v>
      </c>
      <c r="I13586" t="s">
        <v>35</v>
      </c>
      <c r="J13586" t="s">
        <v>165</v>
      </c>
      <c r="K13586">
        <v>0</v>
      </c>
      <c r="L13586" s="5" t="s">
        <v>26174</v>
      </c>
      <c r="M13586" s="5" t="s">
        <v>28</v>
      </c>
      <c r="N13586">
        <v>4</v>
      </c>
      <c r="O13586" t="s">
        <v>131</v>
      </c>
      <c r="P13586" s="1">
        <v>45368</v>
      </c>
      <c r="Q13586" s="1">
        <v>45423</v>
      </c>
      <c r="R13586">
        <v>888</v>
      </c>
      <c r="S13586" s="4">
        <v>6.3</v>
      </c>
      <c r="T13586" t="s">
        <v>277</v>
      </c>
    </row>
    <row r="13587" spans="1:20" x14ac:dyDescent="0.35">
      <c r="A13587" t="s">
        <v>26175</v>
      </c>
      <c r="B13587" s="5" t="s">
        <v>91</v>
      </c>
      <c r="C13587" s="6">
        <v>89212</v>
      </c>
      <c r="D13587" t="s">
        <v>22</v>
      </c>
      <c r="E13587">
        <v>89212</v>
      </c>
      <c r="F13587" s="5" t="s">
        <v>58</v>
      </c>
      <c r="G13587" s="5" t="s">
        <v>42</v>
      </c>
      <c r="H13587" s="5" t="s">
        <v>97</v>
      </c>
      <c r="I13587" t="s">
        <v>26</v>
      </c>
      <c r="J13587" t="s">
        <v>97</v>
      </c>
      <c r="K13587">
        <v>0</v>
      </c>
      <c r="L13587" s="5" t="s">
        <v>26176</v>
      </c>
      <c r="M13587" s="5" t="s">
        <v>37</v>
      </c>
      <c r="N13587">
        <v>1</v>
      </c>
      <c r="O13587" t="s">
        <v>112</v>
      </c>
      <c r="P13587" s="1">
        <v>45303</v>
      </c>
      <c r="Q13587" s="1">
        <v>45349</v>
      </c>
      <c r="R13587">
        <v>2145</v>
      </c>
      <c r="S13587" s="4">
        <v>5.6</v>
      </c>
      <c r="T13587" t="s">
        <v>79</v>
      </c>
    </row>
    <row r="13588" spans="1:20" x14ac:dyDescent="0.35">
      <c r="A13588" t="s">
        <v>26177</v>
      </c>
      <c r="B13588" s="5" t="s">
        <v>28799</v>
      </c>
      <c r="C13588" s="6">
        <v>58528</v>
      </c>
      <c r="D13588" t="s">
        <v>22</v>
      </c>
      <c r="E13588">
        <v>58528</v>
      </c>
      <c r="F13588" s="5" t="s">
        <v>66</v>
      </c>
      <c r="G13588" s="5" t="s">
        <v>51</v>
      </c>
      <c r="H13588" s="5" t="s">
        <v>116</v>
      </c>
      <c r="I13588" t="s">
        <v>35</v>
      </c>
      <c r="J13588" t="s">
        <v>116</v>
      </c>
      <c r="K13588">
        <v>50</v>
      </c>
      <c r="L13588" s="5" t="s">
        <v>26178</v>
      </c>
      <c r="M13588" s="5" t="s">
        <v>54</v>
      </c>
      <c r="N13588">
        <v>5</v>
      </c>
      <c r="O13588" t="s">
        <v>85</v>
      </c>
      <c r="P13588" s="1">
        <v>45596</v>
      </c>
      <c r="Q13588" s="1">
        <v>45645</v>
      </c>
      <c r="R13588">
        <v>2079</v>
      </c>
      <c r="S13588" s="4">
        <v>9.9</v>
      </c>
      <c r="T13588" t="s">
        <v>63</v>
      </c>
    </row>
    <row r="13589" spans="1:20" x14ac:dyDescent="0.35">
      <c r="A13589" t="s">
        <v>26179</v>
      </c>
      <c r="B13589" s="5" t="s">
        <v>40</v>
      </c>
      <c r="C13589" s="6">
        <v>111013</v>
      </c>
      <c r="D13589" t="s">
        <v>41</v>
      </c>
      <c r="E13589">
        <v>94361</v>
      </c>
      <c r="F13589" s="5" t="s">
        <v>66</v>
      </c>
      <c r="G13589" s="5" t="s">
        <v>24</v>
      </c>
      <c r="H13589" s="5" t="s">
        <v>126</v>
      </c>
      <c r="I13589" t="s">
        <v>26</v>
      </c>
      <c r="J13589" t="s">
        <v>940</v>
      </c>
      <c r="K13589">
        <v>100</v>
      </c>
      <c r="L13589" s="5" t="s">
        <v>26180</v>
      </c>
      <c r="M13589" s="5" t="s">
        <v>28</v>
      </c>
      <c r="N13589">
        <v>5</v>
      </c>
      <c r="O13589" t="s">
        <v>29</v>
      </c>
      <c r="P13589" s="1">
        <v>45727</v>
      </c>
      <c r="Q13589" s="1">
        <v>45744</v>
      </c>
      <c r="R13589">
        <v>2267</v>
      </c>
      <c r="S13589" s="4">
        <v>9.5</v>
      </c>
      <c r="T13589" t="s">
        <v>63</v>
      </c>
    </row>
    <row r="13590" spans="1:20" x14ac:dyDescent="0.35">
      <c r="A13590" t="s">
        <v>26181</v>
      </c>
      <c r="B13590" s="5" t="s">
        <v>145</v>
      </c>
      <c r="C13590" s="6">
        <v>161974</v>
      </c>
      <c r="D13590" t="s">
        <v>41</v>
      </c>
      <c r="E13590">
        <v>137678</v>
      </c>
      <c r="F13590" s="5" t="s">
        <v>66</v>
      </c>
      <c r="G13590" s="5" t="s">
        <v>24</v>
      </c>
      <c r="H13590" s="5" t="s">
        <v>60</v>
      </c>
      <c r="I13590" t="s">
        <v>35</v>
      </c>
      <c r="J13590" t="s">
        <v>151</v>
      </c>
      <c r="K13590">
        <v>0</v>
      </c>
      <c r="L13590" s="5" t="s">
        <v>17243</v>
      </c>
      <c r="M13590" s="5" t="s">
        <v>37</v>
      </c>
      <c r="N13590">
        <v>9</v>
      </c>
      <c r="O13590" t="s">
        <v>62</v>
      </c>
      <c r="P13590" s="1">
        <v>45348</v>
      </c>
      <c r="Q13590" s="1">
        <v>45382</v>
      </c>
      <c r="R13590">
        <v>1545</v>
      </c>
      <c r="S13590" s="4">
        <v>6.2</v>
      </c>
      <c r="T13590" t="s">
        <v>47</v>
      </c>
    </row>
    <row r="13591" spans="1:20" x14ac:dyDescent="0.35">
      <c r="A13591" t="s">
        <v>26182</v>
      </c>
      <c r="B13591" s="5" t="s">
        <v>73</v>
      </c>
      <c r="C13591" s="6">
        <v>100290</v>
      </c>
      <c r="D13591" t="s">
        <v>22</v>
      </c>
      <c r="E13591">
        <v>100290</v>
      </c>
      <c r="F13591" s="5" t="s">
        <v>50</v>
      </c>
      <c r="G13591" s="5" t="s">
        <v>59</v>
      </c>
      <c r="H13591" s="5" t="s">
        <v>97</v>
      </c>
      <c r="I13591" t="s">
        <v>44</v>
      </c>
      <c r="J13591" t="s">
        <v>97</v>
      </c>
      <c r="K13591">
        <v>0</v>
      </c>
      <c r="L13591" s="5" t="s">
        <v>26183</v>
      </c>
      <c r="M13591" s="5" t="s">
        <v>37</v>
      </c>
      <c r="N13591">
        <v>2</v>
      </c>
      <c r="O13591" t="s">
        <v>85</v>
      </c>
      <c r="P13591" s="1">
        <v>45395</v>
      </c>
      <c r="Q13591" s="1">
        <v>45432</v>
      </c>
      <c r="R13591">
        <v>1342</v>
      </c>
      <c r="S13591" s="4">
        <v>5.8</v>
      </c>
      <c r="T13591" t="s">
        <v>277</v>
      </c>
    </row>
    <row r="13592" spans="1:20" x14ac:dyDescent="0.35">
      <c r="A13592" t="s">
        <v>26184</v>
      </c>
      <c r="B13592" s="5" t="s">
        <v>91</v>
      </c>
      <c r="C13592" s="6">
        <v>66642</v>
      </c>
      <c r="D13592" t="s">
        <v>22</v>
      </c>
      <c r="E13592">
        <v>66642</v>
      </c>
      <c r="F13592" s="5" t="s">
        <v>58</v>
      </c>
      <c r="G13592" s="5" t="s">
        <v>51</v>
      </c>
      <c r="H13592" s="5" t="s">
        <v>68</v>
      </c>
      <c r="I13592" t="s">
        <v>26</v>
      </c>
      <c r="J13592" t="s">
        <v>43</v>
      </c>
      <c r="K13592">
        <v>50</v>
      </c>
      <c r="L13592" s="5" t="s">
        <v>26185</v>
      </c>
      <c r="M13592" s="5" t="s">
        <v>28</v>
      </c>
      <c r="N13592">
        <v>1</v>
      </c>
      <c r="O13592" t="s">
        <v>62</v>
      </c>
      <c r="P13592" s="1">
        <v>45711</v>
      </c>
      <c r="Q13592" s="1">
        <v>45781</v>
      </c>
      <c r="R13592">
        <v>2080</v>
      </c>
      <c r="S13592" s="4">
        <v>5.4</v>
      </c>
      <c r="T13592" t="s">
        <v>136</v>
      </c>
    </row>
    <row r="13593" spans="1:20" x14ac:dyDescent="0.35">
      <c r="A13593" t="s">
        <v>26186</v>
      </c>
      <c r="B13593" s="5" t="s">
        <v>32</v>
      </c>
      <c r="C13593" s="6">
        <v>162695</v>
      </c>
      <c r="D13593" t="s">
        <v>22</v>
      </c>
      <c r="E13593">
        <v>162695</v>
      </c>
      <c r="F13593" s="5" t="s">
        <v>23</v>
      </c>
      <c r="G13593" s="5" t="s">
        <v>24</v>
      </c>
      <c r="H13593" s="5" t="s">
        <v>165</v>
      </c>
      <c r="I13593" t="s">
        <v>26</v>
      </c>
      <c r="J13593" t="s">
        <v>52</v>
      </c>
      <c r="K13593">
        <v>0</v>
      </c>
      <c r="L13593" s="5" t="s">
        <v>19031</v>
      </c>
      <c r="M13593" s="5" t="s">
        <v>28</v>
      </c>
      <c r="N13593">
        <v>12</v>
      </c>
      <c r="O13593" t="s">
        <v>88</v>
      </c>
      <c r="P13593" s="1">
        <v>45594</v>
      </c>
      <c r="Q13593" s="1">
        <v>45632</v>
      </c>
      <c r="R13593">
        <v>2391</v>
      </c>
      <c r="S13593" s="4">
        <v>9.4</v>
      </c>
      <c r="T13593" t="s">
        <v>210</v>
      </c>
    </row>
    <row r="13594" spans="1:20" x14ac:dyDescent="0.35">
      <c r="A13594" t="s">
        <v>26187</v>
      </c>
      <c r="B13594" s="5" t="s">
        <v>162</v>
      </c>
      <c r="C13594" s="6">
        <v>137077</v>
      </c>
      <c r="D13594" t="s">
        <v>41</v>
      </c>
      <c r="E13594">
        <v>116515</v>
      </c>
      <c r="F13594" s="5" t="s">
        <v>66</v>
      </c>
      <c r="G13594" s="5" t="s">
        <v>51</v>
      </c>
      <c r="H13594" s="5" t="s">
        <v>151</v>
      </c>
      <c r="I13594" t="s">
        <v>26</v>
      </c>
      <c r="J13594" t="s">
        <v>151</v>
      </c>
      <c r="K13594">
        <v>0</v>
      </c>
      <c r="L13594" s="5" t="s">
        <v>26188</v>
      </c>
      <c r="M13594" s="5" t="s">
        <v>28</v>
      </c>
      <c r="N13594">
        <v>5</v>
      </c>
      <c r="O13594" t="s">
        <v>29</v>
      </c>
      <c r="P13594" s="1">
        <v>45297</v>
      </c>
      <c r="Q13594" s="1">
        <v>45368</v>
      </c>
      <c r="R13594">
        <v>1084</v>
      </c>
      <c r="S13594" s="4">
        <v>6.5</v>
      </c>
      <c r="T13594" t="s">
        <v>63</v>
      </c>
    </row>
    <row r="13595" spans="1:20" x14ac:dyDescent="0.35">
      <c r="A13595" t="s">
        <v>26189</v>
      </c>
      <c r="B13595" s="5" t="s">
        <v>28801</v>
      </c>
      <c r="C13595" s="6">
        <v>132459</v>
      </c>
      <c r="D13595" t="s">
        <v>92</v>
      </c>
      <c r="E13595">
        <v>99344</v>
      </c>
      <c r="F13595" s="5" t="s">
        <v>66</v>
      </c>
      <c r="G13595" s="5" t="s">
        <v>51</v>
      </c>
      <c r="H13595" s="5" t="s">
        <v>93</v>
      </c>
      <c r="I13595" t="s">
        <v>44</v>
      </c>
      <c r="J13595" t="s">
        <v>60</v>
      </c>
      <c r="K13595">
        <v>50</v>
      </c>
      <c r="L13595" s="5" t="s">
        <v>26190</v>
      </c>
      <c r="M13595" s="5" t="s">
        <v>28</v>
      </c>
      <c r="N13595">
        <v>8</v>
      </c>
      <c r="O13595" t="s">
        <v>29</v>
      </c>
      <c r="P13595" s="1">
        <v>45529</v>
      </c>
      <c r="Q13595" s="1">
        <v>45564</v>
      </c>
      <c r="R13595">
        <v>1483</v>
      </c>
      <c r="S13595" s="4">
        <v>5.4</v>
      </c>
      <c r="T13595" t="s">
        <v>79</v>
      </c>
    </row>
    <row r="13596" spans="1:20" x14ac:dyDescent="0.35">
      <c r="A13596" t="s">
        <v>26191</v>
      </c>
      <c r="B13596" s="5" t="s">
        <v>49</v>
      </c>
      <c r="C13596" s="6">
        <v>19457</v>
      </c>
      <c r="D13596" t="s">
        <v>22</v>
      </c>
      <c r="E13596">
        <v>19457</v>
      </c>
      <c r="F13596" s="5" t="s">
        <v>58</v>
      </c>
      <c r="G13596" s="5" t="s">
        <v>42</v>
      </c>
      <c r="H13596" s="5" t="s">
        <v>116</v>
      </c>
      <c r="I13596" t="s">
        <v>44</v>
      </c>
      <c r="J13596" t="s">
        <v>116</v>
      </c>
      <c r="K13596">
        <v>0</v>
      </c>
      <c r="L13596" s="5" t="s">
        <v>22199</v>
      </c>
      <c r="M13596" s="5" t="s">
        <v>54</v>
      </c>
      <c r="N13596">
        <v>0</v>
      </c>
      <c r="O13596" t="s">
        <v>78</v>
      </c>
      <c r="P13596" s="1">
        <v>45756</v>
      </c>
      <c r="Q13596" s="1">
        <v>45806</v>
      </c>
      <c r="R13596">
        <v>2272</v>
      </c>
      <c r="S13596" s="4">
        <v>8.1</v>
      </c>
      <c r="T13596" t="s">
        <v>30</v>
      </c>
    </row>
    <row r="13597" spans="1:20" x14ac:dyDescent="0.35">
      <c r="A13597" t="s">
        <v>26192</v>
      </c>
      <c r="B13597" s="5" t="s">
        <v>28800</v>
      </c>
      <c r="C13597" s="6">
        <v>38912</v>
      </c>
      <c r="D13597" t="s">
        <v>22</v>
      </c>
      <c r="E13597">
        <v>38912</v>
      </c>
      <c r="F13597" s="5" t="s">
        <v>50</v>
      </c>
      <c r="G13597" s="5" t="s">
        <v>24</v>
      </c>
      <c r="H13597" s="5" t="s">
        <v>116</v>
      </c>
      <c r="I13597" t="s">
        <v>35</v>
      </c>
      <c r="J13597" t="s">
        <v>116</v>
      </c>
      <c r="K13597">
        <v>50</v>
      </c>
      <c r="L13597" s="5" t="s">
        <v>26193</v>
      </c>
      <c r="M13597" s="5" t="s">
        <v>54</v>
      </c>
      <c r="N13597">
        <v>2</v>
      </c>
      <c r="O13597" t="s">
        <v>147</v>
      </c>
      <c r="P13597" s="1">
        <v>45595</v>
      </c>
      <c r="Q13597" s="1">
        <v>45645</v>
      </c>
      <c r="R13597">
        <v>505</v>
      </c>
      <c r="S13597" s="4">
        <v>9.6999999999999993</v>
      </c>
      <c r="T13597" t="s">
        <v>63</v>
      </c>
    </row>
    <row r="13598" spans="1:20" x14ac:dyDescent="0.35">
      <c r="A13598" t="s">
        <v>26194</v>
      </c>
      <c r="B13598" s="5" t="s">
        <v>21</v>
      </c>
      <c r="C13598" s="6">
        <v>111322</v>
      </c>
      <c r="D13598" t="s">
        <v>74</v>
      </c>
      <c r="E13598">
        <v>139153</v>
      </c>
      <c r="F13598" s="5" t="s">
        <v>50</v>
      </c>
      <c r="G13598" s="5" t="s">
        <v>42</v>
      </c>
      <c r="H13598" s="5" t="s">
        <v>75</v>
      </c>
      <c r="I13598" t="s">
        <v>35</v>
      </c>
      <c r="J13598" t="s">
        <v>75</v>
      </c>
      <c r="K13598">
        <v>100</v>
      </c>
      <c r="L13598" s="5" t="s">
        <v>26195</v>
      </c>
      <c r="M13598" s="5" t="s">
        <v>37</v>
      </c>
      <c r="N13598">
        <v>4</v>
      </c>
      <c r="O13598" t="s">
        <v>112</v>
      </c>
      <c r="P13598" s="1">
        <v>45357</v>
      </c>
      <c r="Q13598" s="1">
        <v>45414</v>
      </c>
      <c r="R13598">
        <v>1667</v>
      </c>
      <c r="S13598" s="4">
        <v>6.7</v>
      </c>
      <c r="T13598" t="s">
        <v>103</v>
      </c>
    </row>
    <row r="13599" spans="1:20" x14ac:dyDescent="0.35">
      <c r="A13599" t="s">
        <v>26196</v>
      </c>
      <c r="B13599" s="5" t="s">
        <v>217</v>
      </c>
      <c r="C13599" s="6">
        <v>39729</v>
      </c>
      <c r="D13599" t="s">
        <v>22</v>
      </c>
      <c r="E13599">
        <v>39729</v>
      </c>
      <c r="F13599" s="5" t="s">
        <v>50</v>
      </c>
      <c r="G13599" s="5" t="s">
        <v>51</v>
      </c>
      <c r="H13599" s="5" t="s">
        <v>157</v>
      </c>
      <c r="I13599" t="s">
        <v>44</v>
      </c>
      <c r="J13599" t="s">
        <v>157</v>
      </c>
      <c r="K13599">
        <v>100</v>
      </c>
      <c r="L13599" s="5" t="s">
        <v>16792</v>
      </c>
      <c r="M13599" s="5" t="s">
        <v>37</v>
      </c>
      <c r="N13599">
        <v>4</v>
      </c>
      <c r="O13599" t="s">
        <v>131</v>
      </c>
      <c r="P13599" s="1">
        <v>45307</v>
      </c>
      <c r="Q13599" s="1">
        <v>45330</v>
      </c>
      <c r="R13599">
        <v>820</v>
      </c>
      <c r="S13599" s="4">
        <v>7.6</v>
      </c>
      <c r="T13599" t="s">
        <v>47</v>
      </c>
    </row>
    <row r="13600" spans="1:20" x14ac:dyDescent="0.35">
      <c r="A13600" t="s">
        <v>26197</v>
      </c>
      <c r="B13600" s="5" t="s">
        <v>174</v>
      </c>
      <c r="C13600" s="6">
        <v>64601</v>
      </c>
      <c r="D13600" t="s">
        <v>22</v>
      </c>
      <c r="E13600">
        <v>64601</v>
      </c>
      <c r="F13600" s="5" t="s">
        <v>58</v>
      </c>
      <c r="G13600" s="5" t="s">
        <v>42</v>
      </c>
      <c r="H13600" s="5" t="s">
        <v>25</v>
      </c>
      <c r="I13600" t="s">
        <v>26</v>
      </c>
      <c r="J13600" t="s">
        <v>25</v>
      </c>
      <c r="K13600">
        <v>100</v>
      </c>
      <c r="L13600" s="5" t="s">
        <v>26198</v>
      </c>
      <c r="M13600" s="5" t="s">
        <v>37</v>
      </c>
      <c r="N13600">
        <v>1</v>
      </c>
      <c r="O13600" t="s">
        <v>147</v>
      </c>
      <c r="P13600" s="1">
        <v>45549</v>
      </c>
      <c r="Q13600" s="1">
        <v>45586</v>
      </c>
      <c r="R13600">
        <v>1542</v>
      </c>
      <c r="S13600" s="4">
        <v>5.8</v>
      </c>
      <c r="T13600" t="s">
        <v>243</v>
      </c>
    </row>
    <row r="13601" spans="1:20" x14ac:dyDescent="0.35">
      <c r="A13601" t="s">
        <v>26199</v>
      </c>
      <c r="B13601" s="5" t="s">
        <v>32</v>
      </c>
      <c r="C13601" s="6">
        <v>199532</v>
      </c>
      <c r="D13601" t="s">
        <v>22</v>
      </c>
      <c r="E13601">
        <v>199532</v>
      </c>
      <c r="F13601" s="5" t="s">
        <v>23</v>
      </c>
      <c r="G13601" s="5" t="s">
        <v>24</v>
      </c>
      <c r="H13601" s="5" t="s">
        <v>129</v>
      </c>
      <c r="I13601" t="s">
        <v>44</v>
      </c>
      <c r="J13601" t="s">
        <v>129</v>
      </c>
      <c r="K13601">
        <v>100</v>
      </c>
      <c r="L13601" s="5" t="s">
        <v>26200</v>
      </c>
      <c r="M13601" s="5" t="s">
        <v>28</v>
      </c>
      <c r="N13601">
        <v>17</v>
      </c>
      <c r="O13601" t="s">
        <v>62</v>
      </c>
      <c r="P13601" s="1">
        <v>45582</v>
      </c>
      <c r="Q13601" s="1">
        <v>45646</v>
      </c>
      <c r="R13601">
        <v>1422</v>
      </c>
      <c r="S13601" s="4">
        <v>9.4</v>
      </c>
      <c r="T13601" t="s">
        <v>38</v>
      </c>
    </row>
    <row r="13602" spans="1:20" x14ac:dyDescent="0.35">
      <c r="A13602" t="s">
        <v>26201</v>
      </c>
      <c r="B13602" s="5" t="s">
        <v>145</v>
      </c>
      <c r="C13602" s="6">
        <v>204827</v>
      </c>
      <c r="D13602" t="s">
        <v>22</v>
      </c>
      <c r="E13602">
        <v>204827</v>
      </c>
      <c r="F13602" s="5" t="s">
        <v>23</v>
      </c>
      <c r="G13602" s="5" t="s">
        <v>24</v>
      </c>
      <c r="H13602" s="5" t="s">
        <v>68</v>
      </c>
      <c r="I13602" t="s">
        <v>26</v>
      </c>
      <c r="J13602" t="s">
        <v>212</v>
      </c>
      <c r="K13602">
        <v>100</v>
      </c>
      <c r="L13602" s="5" t="s">
        <v>26202</v>
      </c>
      <c r="M13602" s="5" t="s">
        <v>54</v>
      </c>
      <c r="N13602">
        <v>13</v>
      </c>
      <c r="O13602" t="s">
        <v>131</v>
      </c>
      <c r="P13602" s="1">
        <v>45456</v>
      </c>
      <c r="Q13602" s="1">
        <v>45515</v>
      </c>
      <c r="R13602">
        <v>1453</v>
      </c>
      <c r="S13602" s="4">
        <v>5.2</v>
      </c>
      <c r="T13602" t="s">
        <v>243</v>
      </c>
    </row>
    <row r="13603" spans="1:20" x14ac:dyDescent="0.35">
      <c r="A13603" t="s">
        <v>26203</v>
      </c>
      <c r="B13603" s="5" t="s">
        <v>28801</v>
      </c>
      <c r="C13603" s="6">
        <v>131492</v>
      </c>
      <c r="D13603" t="s">
        <v>22</v>
      </c>
      <c r="E13603">
        <v>131492</v>
      </c>
      <c r="F13603" s="5" t="s">
        <v>50</v>
      </c>
      <c r="G13603" s="5" t="s">
        <v>42</v>
      </c>
      <c r="H13603" s="5" t="s">
        <v>68</v>
      </c>
      <c r="I13603" t="s">
        <v>35</v>
      </c>
      <c r="J13603" t="s">
        <v>68</v>
      </c>
      <c r="K13603">
        <v>100</v>
      </c>
      <c r="L13603" s="5" t="s">
        <v>26204</v>
      </c>
      <c r="M13603" s="5" t="s">
        <v>54</v>
      </c>
      <c r="N13603">
        <v>3</v>
      </c>
      <c r="O13603" t="s">
        <v>46</v>
      </c>
      <c r="P13603" s="1">
        <v>45683</v>
      </c>
      <c r="Q13603" s="1">
        <v>45727</v>
      </c>
      <c r="R13603">
        <v>1257</v>
      </c>
      <c r="S13603" s="4">
        <v>5.2</v>
      </c>
      <c r="T13603" t="s">
        <v>103</v>
      </c>
    </row>
    <row r="13604" spans="1:20" x14ac:dyDescent="0.35">
      <c r="A13604" t="s">
        <v>26205</v>
      </c>
      <c r="B13604" s="5" t="s">
        <v>32</v>
      </c>
      <c r="C13604" s="6">
        <v>200548</v>
      </c>
      <c r="D13604" t="s">
        <v>22</v>
      </c>
      <c r="E13604">
        <v>200548</v>
      </c>
      <c r="F13604" s="5" t="s">
        <v>23</v>
      </c>
      <c r="G13604" s="5" t="s">
        <v>42</v>
      </c>
      <c r="H13604" s="5" t="s">
        <v>129</v>
      </c>
      <c r="I13604" t="s">
        <v>26</v>
      </c>
      <c r="J13604" t="s">
        <v>354</v>
      </c>
      <c r="K13604">
        <v>100</v>
      </c>
      <c r="L13604" s="5" t="s">
        <v>5717</v>
      </c>
      <c r="M13604" s="5" t="s">
        <v>54</v>
      </c>
      <c r="N13604">
        <v>17</v>
      </c>
      <c r="O13604" t="s">
        <v>147</v>
      </c>
      <c r="P13604" s="1">
        <v>45434</v>
      </c>
      <c r="Q13604" s="1">
        <v>45473</v>
      </c>
      <c r="R13604">
        <v>657</v>
      </c>
      <c r="S13604" s="4">
        <v>9</v>
      </c>
      <c r="T13604" t="s">
        <v>95</v>
      </c>
    </row>
    <row r="13605" spans="1:20" x14ac:dyDescent="0.35">
      <c r="A13605" t="s">
        <v>26206</v>
      </c>
      <c r="B13605" s="5" t="s">
        <v>28802</v>
      </c>
      <c r="C13605" s="6">
        <v>109537</v>
      </c>
      <c r="D13605" t="s">
        <v>65</v>
      </c>
      <c r="E13605">
        <v>142398</v>
      </c>
      <c r="F13605" s="5" t="s">
        <v>50</v>
      </c>
      <c r="G13605" s="5" t="s">
        <v>24</v>
      </c>
      <c r="H13605" s="5" t="s">
        <v>67</v>
      </c>
      <c r="I13605" t="s">
        <v>35</v>
      </c>
      <c r="J13605" t="s">
        <v>299</v>
      </c>
      <c r="K13605">
        <v>100</v>
      </c>
      <c r="L13605" s="5" t="s">
        <v>26207</v>
      </c>
      <c r="M13605" s="5" t="s">
        <v>70</v>
      </c>
      <c r="N13605">
        <v>3</v>
      </c>
      <c r="O13605" t="s">
        <v>141</v>
      </c>
      <c r="P13605" s="1">
        <v>45463</v>
      </c>
      <c r="Q13605" s="1">
        <v>45481</v>
      </c>
      <c r="R13605">
        <v>1744</v>
      </c>
      <c r="S13605" s="4">
        <v>8.9</v>
      </c>
      <c r="T13605" t="s">
        <v>108</v>
      </c>
    </row>
    <row r="13606" spans="1:20" x14ac:dyDescent="0.35">
      <c r="A13606" t="s">
        <v>26208</v>
      </c>
      <c r="B13606" s="5" t="s">
        <v>100</v>
      </c>
      <c r="C13606" s="6">
        <v>169432</v>
      </c>
      <c r="D13606" t="s">
        <v>22</v>
      </c>
      <c r="E13606">
        <v>169432</v>
      </c>
      <c r="F13606" s="5" t="s">
        <v>66</v>
      </c>
      <c r="G13606" s="5" t="s">
        <v>24</v>
      </c>
      <c r="H13606" s="5" t="s">
        <v>129</v>
      </c>
      <c r="I13606" t="s">
        <v>35</v>
      </c>
      <c r="J13606" t="s">
        <v>129</v>
      </c>
      <c r="K13606">
        <v>50</v>
      </c>
      <c r="L13606" s="5" t="s">
        <v>20937</v>
      </c>
      <c r="M13606" s="5" t="s">
        <v>70</v>
      </c>
      <c r="N13606">
        <v>6</v>
      </c>
      <c r="O13606" t="s">
        <v>46</v>
      </c>
      <c r="P13606" s="1">
        <v>45547</v>
      </c>
      <c r="Q13606" s="1">
        <v>45584</v>
      </c>
      <c r="R13606">
        <v>1222</v>
      </c>
      <c r="S13606" s="4">
        <v>6.2</v>
      </c>
      <c r="T13606" t="s">
        <v>153</v>
      </c>
    </row>
    <row r="13607" spans="1:20" x14ac:dyDescent="0.35">
      <c r="A13607" t="s">
        <v>26209</v>
      </c>
      <c r="B13607" s="5" t="s">
        <v>217</v>
      </c>
      <c r="C13607" s="6">
        <v>166233</v>
      </c>
      <c r="D13607" t="s">
        <v>22</v>
      </c>
      <c r="E13607">
        <v>166233</v>
      </c>
      <c r="F13607" s="5" t="s">
        <v>23</v>
      </c>
      <c r="G13607" s="5" t="s">
        <v>24</v>
      </c>
      <c r="H13607" s="5" t="s">
        <v>101</v>
      </c>
      <c r="I13607" t="s">
        <v>26</v>
      </c>
      <c r="J13607" t="s">
        <v>101</v>
      </c>
      <c r="K13607">
        <v>0</v>
      </c>
      <c r="L13607" s="5" t="s">
        <v>26210</v>
      </c>
      <c r="M13607" s="5" t="s">
        <v>70</v>
      </c>
      <c r="N13607">
        <v>12</v>
      </c>
      <c r="O13607" t="s">
        <v>88</v>
      </c>
      <c r="P13607" s="1">
        <v>45677</v>
      </c>
      <c r="Q13607" s="1">
        <v>45693</v>
      </c>
      <c r="R13607">
        <v>1119</v>
      </c>
      <c r="S13607" s="4">
        <v>7.8</v>
      </c>
      <c r="T13607" t="s">
        <v>103</v>
      </c>
    </row>
    <row r="13608" spans="1:20" x14ac:dyDescent="0.35">
      <c r="A13608" t="s">
        <v>26211</v>
      </c>
      <c r="B13608" s="5" t="s">
        <v>73</v>
      </c>
      <c r="C13608" s="6">
        <v>67397</v>
      </c>
      <c r="D13608" t="s">
        <v>81</v>
      </c>
      <c r="E13608">
        <v>90986</v>
      </c>
      <c r="F13608" s="5" t="s">
        <v>50</v>
      </c>
      <c r="G13608" s="5" t="s">
        <v>59</v>
      </c>
      <c r="H13608" s="5" t="s">
        <v>82</v>
      </c>
      <c r="I13608" t="s">
        <v>44</v>
      </c>
      <c r="J13608" t="s">
        <v>82</v>
      </c>
      <c r="K13608">
        <v>50</v>
      </c>
      <c r="L13608" s="5" t="s">
        <v>12065</v>
      </c>
      <c r="M13608" s="5" t="s">
        <v>54</v>
      </c>
      <c r="N13608">
        <v>2</v>
      </c>
      <c r="O13608" t="s">
        <v>71</v>
      </c>
      <c r="P13608" s="1">
        <v>45732</v>
      </c>
      <c r="Q13608" s="1">
        <v>45777</v>
      </c>
      <c r="R13608">
        <v>2214</v>
      </c>
      <c r="S13608" s="4">
        <v>8.1</v>
      </c>
      <c r="T13608" t="s">
        <v>89</v>
      </c>
    </row>
    <row r="13609" spans="1:20" x14ac:dyDescent="0.35">
      <c r="A13609" t="s">
        <v>26212</v>
      </c>
      <c r="B13609" s="5" t="s">
        <v>73</v>
      </c>
      <c r="C13609" s="6">
        <v>56703</v>
      </c>
      <c r="D13609" t="s">
        <v>22</v>
      </c>
      <c r="E13609">
        <v>56703</v>
      </c>
      <c r="F13609" s="5" t="s">
        <v>66</v>
      </c>
      <c r="G13609" s="5" t="s">
        <v>59</v>
      </c>
      <c r="H13609" s="5" t="s">
        <v>157</v>
      </c>
      <c r="I13609" t="s">
        <v>44</v>
      </c>
      <c r="J13609" t="s">
        <v>157</v>
      </c>
      <c r="K13609">
        <v>0</v>
      </c>
      <c r="L13609" s="5" t="s">
        <v>4357</v>
      </c>
      <c r="M13609" s="5" t="s">
        <v>37</v>
      </c>
      <c r="N13609">
        <v>8</v>
      </c>
      <c r="O13609" t="s">
        <v>172</v>
      </c>
      <c r="P13609" s="1">
        <v>45607</v>
      </c>
      <c r="Q13609" s="1">
        <v>45647</v>
      </c>
      <c r="R13609">
        <v>2219</v>
      </c>
      <c r="S13609" s="4">
        <v>8.6999999999999993</v>
      </c>
      <c r="T13609" t="s">
        <v>95</v>
      </c>
    </row>
    <row r="13610" spans="1:20" x14ac:dyDescent="0.35">
      <c r="A13610" t="s">
        <v>26213</v>
      </c>
      <c r="B13610" s="5" t="s">
        <v>28802</v>
      </c>
      <c r="C13610" s="6">
        <v>26374</v>
      </c>
      <c r="D13610" t="s">
        <v>22</v>
      </c>
      <c r="E13610">
        <v>26374</v>
      </c>
      <c r="F13610" s="5" t="s">
        <v>58</v>
      </c>
      <c r="G13610" s="5" t="s">
        <v>42</v>
      </c>
      <c r="H13610" s="5" t="s">
        <v>157</v>
      </c>
      <c r="I13610" t="s">
        <v>44</v>
      </c>
      <c r="J13610" t="s">
        <v>157</v>
      </c>
      <c r="K13610">
        <v>0</v>
      </c>
      <c r="L13610" s="5" t="s">
        <v>26214</v>
      </c>
      <c r="M13610" s="5" t="s">
        <v>28</v>
      </c>
      <c r="N13610">
        <v>1</v>
      </c>
      <c r="O13610" t="s">
        <v>88</v>
      </c>
      <c r="P13610" s="1">
        <v>45583</v>
      </c>
      <c r="Q13610" s="1">
        <v>45620</v>
      </c>
      <c r="R13610">
        <v>575</v>
      </c>
      <c r="S13610" s="4">
        <v>9.3000000000000007</v>
      </c>
      <c r="T13610" t="s">
        <v>277</v>
      </c>
    </row>
    <row r="13611" spans="1:20" x14ac:dyDescent="0.35">
      <c r="A13611" t="s">
        <v>26215</v>
      </c>
      <c r="B13611" s="5" t="s">
        <v>28802</v>
      </c>
      <c r="C13611" s="6">
        <v>45657</v>
      </c>
      <c r="D13611" t="s">
        <v>22</v>
      </c>
      <c r="E13611">
        <v>45657</v>
      </c>
      <c r="F13611" s="5" t="s">
        <v>66</v>
      </c>
      <c r="G13611" s="5" t="s">
        <v>42</v>
      </c>
      <c r="H13611" s="5" t="s">
        <v>116</v>
      </c>
      <c r="I13611" t="s">
        <v>35</v>
      </c>
      <c r="J13611" t="s">
        <v>116</v>
      </c>
      <c r="K13611">
        <v>0</v>
      </c>
      <c r="L13611" s="5" t="s">
        <v>26216</v>
      </c>
      <c r="M13611" s="5" t="s">
        <v>37</v>
      </c>
      <c r="N13611">
        <v>9</v>
      </c>
      <c r="O13611" t="s">
        <v>78</v>
      </c>
      <c r="P13611" s="1">
        <v>45307</v>
      </c>
      <c r="Q13611" s="1">
        <v>45354</v>
      </c>
      <c r="R13611">
        <v>624</v>
      </c>
      <c r="S13611" s="4">
        <v>7.4</v>
      </c>
      <c r="T13611" t="s">
        <v>277</v>
      </c>
    </row>
    <row r="13612" spans="1:20" x14ac:dyDescent="0.35">
      <c r="A13612" t="s">
        <v>26217</v>
      </c>
      <c r="B13612" s="5" t="s">
        <v>49</v>
      </c>
      <c r="C13612" s="6">
        <v>39452</v>
      </c>
      <c r="D13612" t="s">
        <v>22</v>
      </c>
      <c r="E13612">
        <v>39452</v>
      </c>
      <c r="F13612" s="5" t="s">
        <v>58</v>
      </c>
      <c r="G13612" s="5" t="s">
        <v>42</v>
      </c>
      <c r="H13612" s="5" t="s">
        <v>165</v>
      </c>
      <c r="I13612" t="s">
        <v>44</v>
      </c>
      <c r="J13612" t="s">
        <v>68</v>
      </c>
      <c r="K13612">
        <v>50</v>
      </c>
      <c r="L13612" s="5" t="s">
        <v>26218</v>
      </c>
      <c r="M13612" s="5" t="s">
        <v>28</v>
      </c>
      <c r="N13612">
        <v>0</v>
      </c>
      <c r="O13612" t="s">
        <v>131</v>
      </c>
      <c r="P13612" s="1">
        <v>45682</v>
      </c>
      <c r="Q13612" s="1">
        <v>45716</v>
      </c>
      <c r="R13612">
        <v>1967</v>
      </c>
      <c r="S13612" s="4">
        <v>7.1</v>
      </c>
      <c r="T13612" t="s">
        <v>103</v>
      </c>
    </row>
    <row r="13613" spans="1:20" x14ac:dyDescent="0.35">
      <c r="A13613" t="s">
        <v>26219</v>
      </c>
      <c r="B13613" s="5" t="s">
        <v>174</v>
      </c>
      <c r="C13613" s="6">
        <v>123631</v>
      </c>
      <c r="D13613" t="s">
        <v>22</v>
      </c>
      <c r="E13613">
        <v>123631</v>
      </c>
      <c r="F13613" s="5" t="s">
        <v>66</v>
      </c>
      <c r="G13613" s="5" t="s">
        <v>24</v>
      </c>
      <c r="H13613" s="5" t="s">
        <v>25</v>
      </c>
      <c r="I13613" t="s">
        <v>44</v>
      </c>
      <c r="J13613" t="s">
        <v>25</v>
      </c>
      <c r="K13613">
        <v>100</v>
      </c>
      <c r="L13613" s="5" t="s">
        <v>26220</v>
      </c>
      <c r="M13613" s="5" t="s">
        <v>37</v>
      </c>
      <c r="N13613">
        <v>9</v>
      </c>
      <c r="O13613" t="s">
        <v>112</v>
      </c>
      <c r="P13613" s="1">
        <v>45347</v>
      </c>
      <c r="Q13613" s="1">
        <v>45410</v>
      </c>
      <c r="R13613">
        <v>1819</v>
      </c>
      <c r="S13613" s="4">
        <v>7.7</v>
      </c>
      <c r="T13613" t="s">
        <v>89</v>
      </c>
    </row>
    <row r="13614" spans="1:20" x14ac:dyDescent="0.35">
      <c r="A13614" t="s">
        <v>26221</v>
      </c>
      <c r="B13614" s="5" t="s">
        <v>145</v>
      </c>
      <c r="C13614" s="6">
        <v>102463</v>
      </c>
      <c r="D13614" t="s">
        <v>65</v>
      </c>
      <c r="E13614">
        <v>133202</v>
      </c>
      <c r="F13614" s="5" t="s">
        <v>50</v>
      </c>
      <c r="G13614" s="5" t="s">
        <v>42</v>
      </c>
      <c r="H13614" s="5" t="s">
        <v>67</v>
      </c>
      <c r="I13614" t="s">
        <v>44</v>
      </c>
      <c r="J13614" t="s">
        <v>67</v>
      </c>
      <c r="K13614">
        <v>100</v>
      </c>
      <c r="L13614" s="5" t="s">
        <v>26222</v>
      </c>
      <c r="M13614" s="5" t="s">
        <v>28</v>
      </c>
      <c r="N13614">
        <v>2</v>
      </c>
      <c r="O13614" t="s">
        <v>112</v>
      </c>
      <c r="P13614" s="1">
        <v>45525</v>
      </c>
      <c r="Q13614" s="1">
        <v>45550</v>
      </c>
      <c r="R13614">
        <v>799</v>
      </c>
      <c r="S13614" s="4">
        <v>7.2</v>
      </c>
      <c r="T13614" t="s">
        <v>136</v>
      </c>
    </row>
    <row r="13615" spans="1:20" x14ac:dyDescent="0.35">
      <c r="A13615" t="s">
        <v>26223</v>
      </c>
      <c r="B13615" s="5" t="s">
        <v>40</v>
      </c>
      <c r="C13615" s="6">
        <v>38458</v>
      </c>
      <c r="D13615" t="s">
        <v>22</v>
      </c>
      <c r="E13615">
        <v>38458</v>
      </c>
      <c r="F13615" s="5" t="s">
        <v>50</v>
      </c>
      <c r="G13615" s="5" t="s">
        <v>59</v>
      </c>
      <c r="H13615" s="5" t="s">
        <v>157</v>
      </c>
      <c r="I13615" t="s">
        <v>26</v>
      </c>
      <c r="J13615" t="s">
        <v>157</v>
      </c>
      <c r="K13615">
        <v>100</v>
      </c>
      <c r="L13615" s="5" t="s">
        <v>26224</v>
      </c>
      <c r="M13615" s="5" t="s">
        <v>70</v>
      </c>
      <c r="N13615">
        <v>3</v>
      </c>
      <c r="O13615" t="s">
        <v>172</v>
      </c>
      <c r="P13615" s="1">
        <v>45752</v>
      </c>
      <c r="Q13615" s="1">
        <v>45807</v>
      </c>
      <c r="R13615">
        <v>2158</v>
      </c>
      <c r="S13615" s="4">
        <v>6</v>
      </c>
      <c r="T13615" t="s">
        <v>108</v>
      </c>
    </row>
    <row r="13616" spans="1:20" x14ac:dyDescent="0.35">
      <c r="A13616" t="s">
        <v>26225</v>
      </c>
      <c r="B13616" s="5" t="s">
        <v>28801</v>
      </c>
      <c r="C13616" s="6">
        <v>50577</v>
      </c>
      <c r="D13616" t="s">
        <v>41</v>
      </c>
      <c r="E13616">
        <v>42990</v>
      </c>
      <c r="F13616" s="5" t="s">
        <v>58</v>
      </c>
      <c r="G13616" s="5" t="s">
        <v>24</v>
      </c>
      <c r="H13616" s="5" t="s">
        <v>43</v>
      </c>
      <c r="I13616" t="s">
        <v>44</v>
      </c>
      <c r="J13616" t="s">
        <v>43</v>
      </c>
      <c r="K13616">
        <v>50</v>
      </c>
      <c r="L13616" s="5" t="s">
        <v>26226</v>
      </c>
      <c r="M13616" s="5" t="s">
        <v>28</v>
      </c>
      <c r="N13616">
        <v>0</v>
      </c>
      <c r="O13616" t="s">
        <v>71</v>
      </c>
      <c r="P13616" s="1">
        <v>45586</v>
      </c>
      <c r="Q13616" s="1">
        <v>45654</v>
      </c>
      <c r="R13616">
        <v>1836</v>
      </c>
      <c r="S13616" s="4">
        <v>8.4</v>
      </c>
      <c r="T13616" t="s">
        <v>95</v>
      </c>
    </row>
    <row r="13617" spans="1:20" x14ac:dyDescent="0.35">
      <c r="A13617" t="s">
        <v>26227</v>
      </c>
      <c r="B13617" s="5" t="s">
        <v>91</v>
      </c>
      <c r="C13617" s="6">
        <v>91272</v>
      </c>
      <c r="D13617" t="s">
        <v>81</v>
      </c>
      <c r="E13617">
        <v>123217</v>
      </c>
      <c r="F13617" s="5" t="s">
        <v>58</v>
      </c>
      <c r="G13617" s="5" t="s">
        <v>51</v>
      </c>
      <c r="H13617" s="5" t="s">
        <v>82</v>
      </c>
      <c r="I13617" t="s">
        <v>35</v>
      </c>
      <c r="J13617" t="s">
        <v>212</v>
      </c>
      <c r="K13617">
        <v>50</v>
      </c>
      <c r="L13617" s="5" t="s">
        <v>218</v>
      </c>
      <c r="M13617" s="5" t="s">
        <v>70</v>
      </c>
      <c r="N13617">
        <v>0</v>
      </c>
      <c r="O13617" t="s">
        <v>141</v>
      </c>
      <c r="P13617" s="1">
        <v>45721</v>
      </c>
      <c r="Q13617" s="1">
        <v>45750</v>
      </c>
      <c r="R13617">
        <v>1752</v>
      </c>
      <c r="S13617" s="4">
        <v>8.1</v>
      </c>
      <c r="T13617" t="s">
        <v>47</v>
      </c>
    </row>
    <row r="13618" spans="1:20" x14ac:dyDescent="0.35">
      <c r="A13618" t="s">
        <v>26228</v>
      </c>
      <c r="B13618" s="5" t="s">
        <v>28801</v>
      </c>
      <c r="C13618" s="6">
        <v>92478</v>
      </c>
      <c r="D13618" t="s">
        <v>22</v>
      </c>
      <c r="E13618">
        <v>92478</v>
      </c>
      <c r="F13618" s="5" t="s">
        <v>58</v>
      </c>
      <c r="G13618" s="5" t="s">
        <v>42</v>
      </c>
      <c r="H13618" s="5" t="s">
        <v>101</v>
      </c>
      <c r="I13618" t="s">
        <v>35</v>
      </c>
      <c r="J13618" t="s">
        <v>101</v>
      </c>
      <c r="K13618">
        <v>100</v>
      </c>
      <c r="L13618" s="5" t="s">
        <v>26229</v>
      </c>
      <c r="M13618" s="5" t="s">
        <v>54</v>
      </c>
      <c r="N13618">
        <v>0</v>
      </c>
      <c r="O13618" t="s">
        <v>46</v>
      </c>
      <c r="P13618" s="1">
        <v>45415</v>
      </c>
      <c r="Q13618" s="1">
        <v>45467</v>
      </c>
      <c r="R13618">
        <v>1054</v>
      </c>
      <c r="S13618" s="4">
        <v>5.5</v>
      </c>
      <c r="T13618" t="s">
        <v>38</v>
      </c>
    </row>
    <row r="13619" spans="1:20" x14ac:dyDescent="0.35">
      <c r="A13619" t="s">
        <v>26230</v>
      </c>
      <c r="B13619" s="5" t="s">
        <v>217</v>
      </c>
      <c r="C13619" s="6">
        <v>213025</v>
      </c>
      <c r="D13619" t="s">
        <v>22</v>
      </c>
      <c r="E13619">
        <v>213025</v>
      </c>
      <c r="F13619" s="5" t="s">
        <v>23</v>
      </c>
      <c r="G13619" s="5" t="s">
        <v>42</v>
      </c>
      <c r="H13619" s="5" t="s">
        <v>25</v>
      </c>
      <c r="I13619" t="s">
        <v>44</v>
      </c>
      <c r="J13619" t="s">
        <v>25</v>
      </c>
      <c r="K13619">
        <v>100</v>
      </c>
      <c r="L13619" s="5" t="s">
        <v>26231</v>
      </c>
      <c r="M13619" s="5" t="s">
        <v>37</v>
      </c>
      <c r="N13619">
        <v>10</v>
      </c>
      <c r="O13619" t="s">
        <v>88</v>
      </c>
      <c r="P13619" s="1">
        <v>45703</v>
      </c>
      <c r="Q13619" s="1">
        <v>45730</v>
      </c>
      <c r="R13619">
        <v>534</v>
      </c>
      <c r="S13619" s="4">
        <v>6.2</v>
      </c>
      <c r="T13619" t="s">
        <v>243</v>
      </c>
    </row>
    <row r="13620" spans="1:20" x14ac:dyDescent="0.35">
      <c r="A13620" t="s">
        <v>26232</v>
      </c>
      <c r="B13620" s="5" t="s">
        <v>179</v>
      </c>
      <c r="C13620" s="6">
        <v>240149</v>
      </c>
      <c r="D13620" t="s">
        <v>22</v>
      </c>
      <c r="E13620">
        <v>240149</v>
      </c>
      <c r="F13620" s="5" t="s">
        <v>23</v>
      </c>
      <c r="G13620" s="5" t="s">
        <v>59</v>
      </c>
      <c r="H13620" s="5" t="s">
        <v>101</v>
      </c>
      <c r="I13620" t="s">
        <v>35</v>
      </c>
      <c r="J13620" t="s">
        <v>101</v>
      </c>
      <c r="K13620">
        <v>100</v>
      </c>
      <c r="L13620" s="5" t="s">
        <v>26233</v>
      </c>
      <c r="M13620" s="5" t="s">
        <v>54</v>
      </c>
      <c r="N13620">
        <v>15</v>
      </c>
      <c r="O13620" t="s">
        <v>88</v>
      </c>
      <c r="P13620" s="1">
        <v>45593</v>
      </c>
      <c r="Q13620" s="1">
        <v>45641</v>
      </c>
      <c r="R13620">
        <v>1242</v>
      </c>
      <c r="S13620" s="4">
        <v>5.9</v>
      </c>
      <c r="T13620" t="s">
        <v>103</v>
      </c>
    </row>
    <row r="13621" spans="1:20" x14ac:dyDescent="0.35">
      <c r="A13621" t="s">
        <v>26234</v>
      </c>
      <c r="B13621" s="5" t="s">
        <v>174</v>
      </c>
      <c r="C13621" s="6">
        <v>97727</v>
      </c>
      <c r="D13621" t="s">
        <v>41</v>
      </c>
      <c r="E13621">
        <v>83068</v>
      </c>
      <c r="F13621" s="5" t="s">
        <v>50</v>
      </c>
      <c r="G13621" s="5" t="s">
        <v>24</v>
      </c>
      <c r="H13621" s="5" t="s">
        <v>151</v>
      </c>
      <c r="I13621" t="s">
        <v>35</v>
      </c>
      <c r="J13621" t="s">
        <v>151</v>
      </c>
      <c r="K13621">
        <v>50</v>
      </c>
      <c r="L13621" s="5" t="s">
        <v>3544</v>
      </c>
      <c r="M13621" s="5" t="s">
        <v>28</v>
      </c>
      <c r="N13621">
        <v>3</v>
      </c>
      <c r="O13621" t="s">
        <v>78</v>
      </c>
      <c r="P13621" s="1">
        <v>45772</v>
      </c>
      <c r="Q13621" s="1">
        <v>45830</v>
      </c>
      <c r="R13621">
        <v>1949</v>
      </c>
      <c r="S13621" s="4">
        <v>9.6999999999999993</v>
      </c>
      <c r="T13621" t="s">
        <v>108</v>
      </c>
    </row>
    <row r="13622" spans="1:20" x14ac:dyDescent="0.35">
      <c r="A13622" t="s">
        <v>26235</v>
      </c>
      <c r="B13622" s="5" t="s">
        <v>57</v>
      </c>
      <c r="C13622" s="6">
        <v>81590</v>
      </c>
      <c r="D13622" t="s">
        <v>74</v>
      </c>
      <c r="E13622">
        <v>101988</v>
      </c>
      <c r="F13622" s="5" t="s">
        <v>50</v>
      </c>
      <c r="G13622" s="5" t="s">
        <v>42</v>
      </c>
      <c r="H13622" s="5" t="s">
        <v>75</v>
      </c>
      <c r="I13622" t="s">
        <v>44</v>
      </c>
      <c r="J13622" t="s">
        <v>126</v>
      </c>
      <c r="K13622">
        <v>50</v>
      </c>
      <c r="L13622" s="5" t="s">
        <v>26236</v>
      </c>
      <c r="M13622" s="5" t="s">
        <v>28</v>
      </c>
      <c r="N13622">
        <v>3</v>
      </c>
      <c r="O13622" t="s">
        <v>88</v>
      </c>
      <c r="P13622" s="1">
        <v>45540</v>
      </c>
      <c r="Q13622" s="1">
        <v>45599</v>
      </c>
      <c r="R13622">
        <v>1546</v>
      </c>
      <c r="S13622" s="4">
        <v>7.3</v>
      </c>
      <c r="T13622" t="s">
        <v>38</v>
      </c>
    </row>
    <row r="13623" spans="1:20" x14ac:dyDescent="0.35">
      <c r="A13623" t="s">
        <v>26237</v>
      </c>
      <c r="B13623" s="5" t="s">
        <v>217</v>
      </c>
      <c r="C13623" s="6">
        <v>80741</v>
      </c>
      <c r="D13623" t="s">
        <v>81</v>
      </c>
      <c r="E13623">
        <v>109000</v>
      </c>
      <c r="F13623" s="5" t="s">
        <v>50</v>
      </c>
      <c r="G13623" s="5" t="s">
        <v>59</v>
      </c>
      <c r="H13623" s="5" t="s">
        <v>82</v>
      </c>
      <c r="I13623" t="s">
        <v>26</v>
      </c>
      <c r="J13623" t="s">
        <v>359</v>
      </c>
      <c r="K13623">
        <v>100</v>
      </c>
      <c r="L13623" s="5" t="s">
        <v>3256</v>
      </c>
      <c r="M13623" s="5" t="s">
        <v>37</v>
      </c>
      <c r="N13623">
        <v>2</v>
      </c>
      <c r="O13623" t="s">
        <v>71</v>
      </c>
      <c r="P13623" s="1">
        <v>45533</v>
      </c>
      <c r="Q13623" s="1">
        <v>45604</v>
      </c>
      <c r="R13623">
        <v>2250</v>
      </c>
      <c r="S13623" s="4">
        <v>7.9</v>
      </c>
      <c r="T13623" t="s">
        <v>95</v>
      </c>
    </row>
    <row r="13624" spans="1:20" x14ac:dyDescent="0.35">
      <c r="A13624" t="s">
        <v>26238</v>
      </c>
      <c r="B13624" s="5" t="s">
        <v>32</v>
      </c>
      <c r="C13624" s="6">
        <v>207242</v>
      </c>
      <c r="D13624" t="s">
        <v>22</v>
      </c>
      <c r="E13624">
        <v>207242</v>
      </c>
      <c r="F13624" s="5" t="s">
        <v>23</v>
      </c>
      <c r="G13624" s="5" t="s">
        <v>24</v>
      </c>
      <c r="H13624" s="5" t="s">
        <v>191</v>
      </c>
      <c r="I13624" t="s">
        <v>44</v>
      </c>
      <c r="J13624" t="s">
        <v>133</v>
      </c>
      <c r="K13624">
        <v>50</v>
      </c>
      <c r="L13624" s="5" t="s">
        <v>7471</v>
      </c>
      <c r="M13624" s="5" t="s">
        <v>28</v>
      </c>
      <c r="N13624">
        <v>14</v>
      </c>
      <c r="O13624" t="s">
        <v>172</v>
      </c>
      <c r="P13624" s="1">
        <v>45607</v>
      </c>
      <c r="Q13624" s="1">
        <v>45644</v>
      </c>
      <c r="R13624">
        <v>2227</v>
      </c>
      <c r="S13624" s="4">
        <v>5.0999999999999996</v>
      </c>
      <c r="T13624" t="s">
        <v>38</v>
      </c>
    </row>
    <row r="13625" spans="1:20" x14ac:dyDescent="0.35">
      <c r="A13625" t="s">
        <v>26239</v>
      </c>
      <c r="B13625" s="5" t="s">
        <v>105</v>
      </c>
      <c r="C13625" s="6">
        <v>162118</v>
      </c>
      <c r="D13625" t="s">
        <v>22</v>
      </c>
      <c r="E13625">
        <v>162118</v>
      </c>
      <c r="F13625" s="5" t="s">
        <v>23</v>
      </c>
      <c r="G13625" s="5" t="s">
        <v>51</v>
      </c>
      <c r="H13625" s="5" t="s">
        <v>191</v>
      </c>
      <c r="I13625" t="s">
        <v>44</v>
      </c>
      <c r="J13625" t="s">
        <v>191</v>
      </c>
      <c r="K13625">
        <v>100</v>
      </c>
      <c r="L13625" s="5" t="s">
        <v>18592</v>
      </c>
      <c r="M13625" s="5" t="s">
        <v>28</v>
      </c>
      <c r="N13625">
        <v>13</v>
      </c>
      <c r="O13625" t="s">
        <v>107</v>
      </c>
      <c r="P13625" s="1">
        <v>45369</v>
      </c>
      <c r="Q13625" s="1">
        <v>45419</v>
      </c>
      <c r="R13625">
        <v>1676</v>
      </c>
      <c r="S13625" s="4">
        <v>8.6999999999999993</v>
      </c>
      <c r="T13625" t="s">
        <v>108</v>
      </c>
    </row>
    <row r="13626" spans="1:20" x14ac:dyDescent="0.35">
      <c r="A13626" t="s">
        <v>26240</v>
      </c>
      <c r="B13626" s="5" t="s">
        <v>28801</v>
      </c>
      <c r="C13626" s="6">
        <v>95549</v>
      </c>
      <c r="D13626" t="s">
        <v>22</v>
      </c>
      <c r="E13626">
        <v>95549</v>
      </c>
      <c r="F13626" s="5" t="s">
        <v>50</v>
      </c>
      <c r="G13626" s="5" t="s">
        <v>51</v>
      </c>
      <c r="H13626" s="5" t="s">
        <v>191</v>
      </c>
      <c r="I13626" t="s">
        <v>35</v>
      </c>
      <c r="J13626" t="s">
        <v>191</v>
      </c>
      <c r="K13626">
        <v>0</v>
      </c>
      <c r="L13626" s="5" t="s">
        <v>26241</v>
      </c>
      <c r="M13626" s="5" t="s">
        <v>70</v>
      </c>
      <c r="N13626">
        <v>2</v>
      </c>
      <c r="O13626" t="s">
        <v>78</v>
      </c>
      <c r="P13626" s="1">
        <v>45752</v>
      </c>
      <c r="Q13626" s="1">
        <v>45822</v>
      </c>
      <c r="R13626">
        <v>1519</v>
      </c>
      <c r="S13626" s="4">
        <v>6.8</v>
      </c>
      <c r="T13626" t="s">
        <v>63</v>
      </c>
    </row>
    <row r="13627" spans="1:20" x14ac:dyDescent="0.35">
      <c r="A13627" t="s">
        <v>26242</v>
      </c>
      <c r="B13627" s="5" t="s">
        <v>179</v>
      </c>
      <c r="C13627" s="6">
        <v>22852</v>
      </c>
      <c r="D13627" t="s">
        <v>22</v>
      </c>
      <c r="E13627">
        <v>22852</v>
      </c>
      <c r="F13627" s="5" t="s">
        <v>58</v>
      </c>
      <c r="G13627" s="5" t="s">
        <v>24</v>
      </c>
      <c r="H13627" s="5" t="s">
        <v>157</v>
      </c>
      <c r="I13627" t="s">
        <v>44</v>
      </c>
      <c r="J13627" t="s">
        <v>157</v>
      </c>
      <c r="K13627">
        <v>50</v>
      </c>
      <c r="L13627" s="5" t="s">
        <v>26243</v>
      </c>
      <c r="M13627" s="5" t="s">
        <v>70</v>
      </c>
      <c r="N13627">
        <v>0</v>
      </c>
      <c r="O13627" t="s">
        <v>29</v>
      </c>
      <c r="P13627" s="1">
        <v>45607</v>
      </c>
      <c r="Q13627" s="1">
        <v>45641</v>
      </c>
      <c r="R13627">
        <v>2127</v>
      </c>
      <c r="S13627" s="4">
        <v>7.1</v>
      </c>
      <c r="T13627" t="s">
        <v>277</v>
      </c>
    </row>
    <row r="13628" spans="1:20" x14ac:dyDescent="0.35">
      <c r="A13628" t="s">
        <v>26244</v>
      </c>
      <c r="B13628" s="5" t="s">
        <v>57</v>
      </c>
      <c r="C13628" s="6">
        <v>99707</v>
      </c>
      <c r="D13628" t="s">
        <v>22</v>
      </c>
      <c r="E13628">
        <v>99707</v>
      </c>
      <c r="F13628" s="5" t="s">
        <v>58</v>
      </c>
      <c r="G13628" s="5" t="s">
        <v>59</v>
      </c>
      <c r="H13628" s="5" t="s">
        <v>101</v>
      </c>
      <c r="I13628" t="s">
        <v>35</v>
      </c>
      <c r="J13628" t="s">
        <v>101</v>
      </c>
      <c r="K13628">
        <v>0</v>
      </c>
      <c r="L13628" s="5" t="s">
        <v>26245</v>
      </c>
      <c r="M13628" s="5" t="s">
        <v>37</v>
      </c>
      <c r="N13628">
        <v>1</v>
      </c>
      <c r="O13628" t="s">
        <v>29</v>
      </c>
      <c r="P13628" s="1">
        <v>45353</v>
      </c>
      <c r="Q13628" s="1">
        <v>45402</v>
      </c>
      <c r="R13628">
        <v>1827</v>
      </c>
      <c r="S13628" s="4">
        <v>5.9</v>
      </c>
      <c r="T13628" t="s">
        <v>210</v>
      </c>
    </row>
    <row r="13629" spans="1:20" x14ac:dyDescent="0.35">
      <c r="A13629" t="s">
        <v>26246</v>
      </c>
      <c r="B13629" s="5" t="s">
        <v>179</v>
      </c>
      <c r="C13629" s="6">
        <v>82711</v>
      </c>
      <c r="D13629" t="s">
        <v>22</v>
      </c>
      <c r="E13629">
        <v>82711</v>
      </c>
      <c r="F13629" s="5" t="s">
        <v>58</v>
      </c>
      <c r="G13629" s="5" t="s">
        <v>51</v>
      </c>
      <c r="H13629" s="5" t="s">
        <v>52</v>
      </c>
      <c r="I13629" t="s">
        <v>35</v>
      </c>
      <c r="J13629" t="s">
        <v>52</v>
      </c>
      <c r="K13629">
        <v>100</v>
      </c>
      <c r="L13629" s="5" t="s">
        <v>26247</v>
      </c>
      <c r="M13629" s="5" t="s">
        <v>28</v>
      </c>
      <c r="N13629">
        <v>1</v>
      </c>
      <c r="O13629" t="s">
        <v>107</v>
      </c>
      <c r="P13629" s="1">
        <v>45374</v>
      </c>
      <c r="Q13629" s="1">
        <v>45437</v>
      </c>
      <c r="R13629">
        <v>832</v>
      </c>
      <c r="S13629" s="4">
        <v>5.9</v>
      </c>
      <c r="T13629" t="s">
        <v>108</v>
      </c>
    </row>
    <row r="13630" spans="1:20" x14ac:dyDescent="0.35">
      <c r="A13630" t="s">
        <v>26248</v>
      </c>
      <c r="B13630" s="5" t="s">
        <v>174</v>
      </c>
      <c r="C13630" s="6">
        <v>114447</v>
      </c>
      <c r="D13630" t="s">
        <v>22</v>
      </c>
      <c r="E13630">
        <v>114447</v>
      </c>
      <c r="F13630" s="5" t="s">
        <v>50</v>
      </c>
      <c r="G13630" s="5" t="s">
        <v>24</v>
      </c>
      <c r="H13630" s="5" t="s">
        <v>68</v>
      </c>
      <c r="I13630" t="s">
        <v>26</v>
      </c>
      <c r="J13630" t="s">
        <v>68</v>
      </c>
      <c r="K13630">
        <v>100</v>
      </c>
      <c r="L13630" s="5" t="s">
        <v>26249</v>
      </c>
      <c r="M13630" s="5" t="s">
        <v>28</v>
      </c>
      <c r="N13630">
        <v>3</v>
      </c>
      <c r="O13630" t="s">
        <v>29</v>
      </c>
      <c r="P13630" s="1">
        <v>45315</v>
      </c>
      <c r="Q13630" s="1">
        <v>45349</v>
      </c>
      <c r="R13630">
        <v>2294</v>
      </c>
      <c r="S13630" s="4">
        <v>6.1</v>
      </c>
      <c r="T13630" t="s">
        <v>118</v>
      </c>
    </row>
    <row r="13631" spans="1:20" x14ac:dyDescent="0.35">
      <c r="A13631" t="s">
        <v>26250</v>
      </c>
      <c r="B13631" s="5" t="s">
        <v>105</v>
      </c>
      <c r="C13631" s="6">
        <v>80841</v>
      </c>
      <c r="D13631" t="s">
        <v>74</v>
      </c>
      <c r="E13631">
        <v>101051</v>
      </c>
      <c r="F13631" s="5" t="s">
        <v>50</v>
      </c>
      <c r="G13631" s="5" t="s">
        <v>51</v>
      </c>
      <c r="H13631" s="5" t="s">
        <v>75</v>
      </c>
      <c r="I13631" t="s">
        <v>44</v>
      </c>
      <c r="J13631" t="s">
        <v>75</v>
      </c>
      <c r="K13631">
        <v>50</v>
      </c>
      <c r="L13631" s="5" t="s">
        <v>26251</v>
      </c>
      <c r="M13631" s="5" t="s">
        <v>37</v>
      </c>
      <c r="N13631">
        <v>3</v>
      </c>
      <c r="O13631" t="s">
        <v>78</v>
      </c>
      <c r="P13631" s="1">
        <v>45667</v>
      </c>
      <c r="Q13631" s="1">
        <v>45696</v>
      </c>
      <c r="R13631">
        <v>1943</v>
      </c>
      <c r="S13631" s="4">
        <v>7.7</v>
      </c>
      <c r="T13631" t="s">
        <v>89</v>
      </c>
    </row>
    <row r="13632" spans="1:20" x14ac:dyDescent="0.35">
      <c r="A13632" t="s">
        <v>26252</v>
      </c>
      <c r="B13632" s="5" t="s">
        <v>21</v>
      </c>
      <c r="C13632" s="6">
        <v>75011</v>
      </c>
      <c r="D13632" t="s">
        <v>22</v>
      </c>
      <c r="E13632">
        <v>75011</v>
      </c>
      <c r="F13632" s="5" t="s">
        <v>58</v>
      </c>
      <c r="G13632" s="5" t="s">
        <v>24</v>
      </c>
      <c r="H13632" s="5" t="s">
        <v>191</v>
      </c>
      <c r="I13632" t="s">
        <v>35</v>
      </c>
      <c r="J13632" t="s">
        <v>191</v>
      </c>
      <c r="K13632">
        <v>100</v>
      </c>
      <c r="L13632" s="5" t="s">
        <v>26253</v>
      </c>
      <c r="M13632" s="5" t="s">
        <v>70</v>
      </c>
      <c r="N13632">
        <v>0</v>
      </c>
      <c r="O13632" t="s">
        <v>29</v>
      </c>
      <c r="P13632" s="1">
        <v>45698</v>
      </c>
      <c r="Q13632" s="1">
        <v>45737</v>
      </c>
      <c r="R13632">
        <v>1721</v>
      </c>
      <c r="S13632" s="4">
        <v>8.4</v>
      </c>
      <c r="T13632" t="s">
        <v>136</v>
      </c>
    </row>
    <row r="13633" spans="1:20" x14ac:dyDescent="0.35">
      <c r="A13633" t="s">
        <v>26254</v>
      </c>
      <c r="B13633" s="5" t="s">
        <v>162</v>
      </c>
      <c r="C13633" s="6">
        <v>48013</v>
      </c>
      <c r="D13633" t="s">
        <v>22</v>
      </c>
      <c r="E13633">
        <v>48013</v>
      </c>
      <c r="F13633" s="5" t="s">
        <v>23</v>
      </c>
      <c r="G13633" s="5" t="s">
        <v>24</v>
      </c>
      <c r="H13633" s="5" t="s">
        <v>116</v>
      </c>
      <c r="I13633" t="s">
        <v>44</v>
      </c>
      <c r="J13633" t="s">
        <v>116</v>
      </c>
      <c r="K13633">
        <v>0</v>
      </c>
      <c r="L13633" s="5" t="s">
        <v>26255</v>
      </c>
      <c r="M13633" s="5" t="s">
        <v>37</v>
      </c>
      <c r="N13633">
        <v>10</v>
      </c>
      <c r="O13633" t="s">
        <v>112</v>
      </c>
      <c r="P13633" s="1">
        <v>45356</v>
      </c>
      <c r="Q13633" s="1">
        <v>45418</v>
      </c>
      <c r="R13633">
        <v>965</v>
      </c>
      <c r="S13633" s="4">
        <v>6.6</v>
      </c>
      <c r="T13633" t="s">
        <v>38</v>
      </c>
    </row>
    <row r="13634" spans="1:20" x14ac:dyDescent="0.35">
      <c r="A13634" t="s">
        <v>26256</v>
      </c>
      <c r="B13634" s="5" t="s">
        <v>32</v>
      </c>
      <c r="C13634" s="6">
        <v>210553</v>
      </c>
      <c r="D13634" t="s">
        <v>41</v>
      </c>
      <c r="E13634">
        <v>178970</v>
      </c>
      <c r="F13634" s="5" t="s">
        <v>23</v>
      </c>
      <c r="G13634" s="5" t="s">
        <v>42</v>
      </c>
      <c r="H13634" s="5" t="s">
        <v>43</v>
      </c>
      <c r="I13634" t="s">
        <v>35</v>
      </c>
      <c r="J13634" t="s">
        <v>43</v>
      </c>
      <c r="K13634">
        <v>50</v>
      </c>
      <c r="L13634" s="5" t="s">
        <v>26257</v>
      </c>
      <c r="M13634" s="5" t="s">
        <v>70</v>
      </c>
      <c r="N13634">
        <v>19</v>
      </c>
      <c r="O13634" t="s">
        <v>85</v>
      </c>
      <c r="P13634" s="1">
        <v>45760</v>
      </c>
      <c r="Q13634" s="1">
        <v>45784</v>
      </c>
      <c r="R13634">
        <v>956</v>
      </c>
      <c r="S13634" s="4">
        <v>7</v>
      </c>
      <c r="T13634" t="s">
        <v>38</v>
      </c>
    </row>
    <row r="13635" spans="1:20" x14ac:dyDescent="0.35">
      <c r="A13635" t="s">
        <v>26258</v>
      </c>
      <c r="B13635" s="5" t="s">
        <v>105</v>
      </c>
      <c r="C13635" s="6">
        <v>68238</v>
      </c>
      <c r="D13635" t="s">
        <v>41</v>
      </c>
      <c r="E13635">
        <v>58002</v>
      </c>
      <c r="F13635" s="5" t="s">
        <v>58</v>
      </c>
      <c r="G13635" s="5" t="s">
        <v>59</v>
      </c>
      <c r="H13635" s="5" t="s">
        <v>43</v>
      </c>
      <c r="I13635" t="s">
        <v>44</v>
      </c>
      <c r="J13635" t="s">
        <v>151</v>
      </c>
      <c r="K13635">
        <v>100</v>
      </c>
      <c r="L13635" s="5" t="s">
        <v>26259</v>
      </c>
      <c r="M13635" s="5" t="s">
        <v>28</v>
      </c>
      <c r="N13635">
        <v>0</v>
      </c>
      <c r="O13635" t="s">
        <v>62</v>
      </c>
      <c r="P13635" s="1">
        <v>45601</v>
      </c>
      <c r="Q13635" s="1">
        <v>45673</v>
      </c>
      <c r="R13635">
        <v>1327</v>
      </c>
      <c r="S13635" s="4">
        <v>7.8</v>
      </c>
      <c r="T13635" t="s">
        <v>30</v>
      </c>
    </row>
    <row r="13636" spans="1:20" x14ac:dyDescent="0.35">
      <c r="A13636" t="s">
        <v>26260</v>
      </c>
      <c r="B13636" s="5" t="s">
        <v>179</v>
      </c>
      <c r="C13636" s="6">
        <v>211620</v>
      </c>
      <c r="D13636" t="s">
        <v>120</v>
      </c>
      <c r="E13636">
        <v>190458</v>
      </c>
      <c r="F13636" s="5" t="s">
        <v>66</v>
      </c>
      <c r="G13636" s="5" t="s">
        <v>42</v>
      </c>
      <c r="H13636" s="5" t="s">
        <v>121</v>
      </c>
      <c r="I13636" t="s">
        <v>26</v>
      </c>
      <c r="J13636" t="s">
        <v>121</v>
      </c>
      <c r="K13636">
        <v>50</v>
      </c>
      <c r="L13636" s="5" t="s">
        <v>26261</v>
      </c>
      <c r="M13636" s="5" t="s">
        <v>37</v>
      </c>
      <c r="N13636">
        <v>6</v>
      </c>
      <c r="O13636" t="s">
        <v>107</v>
      </c>
      <c r="P13636" s="1">
        <v>45710</v>
      </c>
      <c r="Q13636" s="1">
        <v>45766</v>
      </c>
      <c r="R13636">
        <v>709</v>
      </c>
      <c r="S13636" s="4">
        <v>8.4</v>
      </c>
      <c r="T13636" t="s">
        <v>38</v>
      </c>
    </row>
    <row r="13637" spans="1:20" x14ac:dyDescent="0.35">
      <c r="A13637" t="s">
        <v>26262</v>
      </c>
      <c r="B13637" s="5" t="s">
        <v>28802</v>
      </c>
      <c r="C13637" s="6">
        <v>200684</v>
      </c>
      <c r="D13637" t="s">
        <v>22</v>
      </c>
      <c r="E13637">
        <v>200684</v>
      </c>
      <c r="F13637" s="5" t="s">
        <v>23</v>
      </c>
      <c r="G13637" s="5" t="s">
        <v>24</v>
      </c>
      <c r="H13637" s="5" t="s">
        <v>25</v>
      </c>
      <c r="I13637" t="s">
        <v>26</v>
      </c>
      <c r="J13637" t="s">
        <v>25</v>
      </c>
      <c r="K13637">
        <v>50</v>
      </c>
      <c r="L13637" s="5" t="s">
        <v>26263</v>
      </c>
      <c r="M13637" s="5" t="s">
        <v>28</v>
      </c>
      <c r="N13637">
        <v>19</v>
      </c>
      <c r="O13637" t="s">
        <v>107</v>
      </c>
      <c r="P13637" s="1">
        <v>45753</v>
      </c>
      <c r="Q13637" s="1">
        <v>45816</v>
      </c>
      <c r="R13637">
        <v>1175</v>
      </c>
      <c r="S13637" s="4">
        <v>7.6</v>
      </c>
      <c r="T13637" t="s">
        <v>79</v>
      </c>
    </row>
    <row r="13638" spans="1:20" x14ac:dyDescent="0.35">
      <c r="A13638" t="s">
        <v>26264</v>
      </c>
      <c r="B13638" s="5" t="s">
        <v>28801</v>
      </c>
      <c r="C13638" s="6">
        <v>91715</v>
      </c>
      <c r="D13638" t="s">
        <v>22</v>
      </c>
      <c r="E13638">
        <v>91715</v>
      </c>
      <c r="F13638" s="5" t="s">
        <v>66</v>
      </c>
      <c r="G13638" s="5" t="s">
        <v>24</v>
      </c>
      <c r="H13638" s="5" t="s">
        <v>165</v>
      </c>
      <c r="I13638" t="s">
        <v>44</v>
      </c>
      <c r="J13638" t="s">
        <v>126</v>
      </c>
      <c r="K13638">
        <v>100</v>
      </c>
      <c r="L13638" s="5" t="s">
        <v>26265</v>
      </c>
      <c r="M13638" s="5" t="s">
        <v>54</v>
      </c>
      <c r="N13638">
        <v>7</v>
      </c>
      <c r="O13638" t="s">
        <v>131</v>
      </c>
      <c r="P13638" s="1">
        <v>45680</v>
      </c>
      <c r="Q13638" s="1">
        <v>45694</v>
      </c>
      <c r="R13638">
        <v>1869</v>
      </c>
      <c r="S13638" s="4">
        <v>8.6</v>
      </c>
      <c r="T13638" t="s">
        <v>136</v>
      </c>
    </row>
    <row r="13639" spans="1:20" x14ac:dyDescent="0.35">
      <c r="A13639" t="s">
        <v>26266</v>
      </c>
      <c r="B13639" s="5" t="s">
        <v>105</v>
      </c>
      <c r="C13639" s="6">
        <v>93185</v>
      </c>
      <c r="D13639" t="s">
        <v>33</v>
      </c>
      <c r="E13639">
        <v>10250350</v>
      </c>
      <c r="F13639" s="5" t="s">
        <v>58</v>
      </c>
      <c r="G13639" s="5" t="s">
        <v>51</v>
      </c>
      <c r="H13639" s="5" t="s">
        <v>34</v>
      </c>
      <c r="I13639" t="s">
        <v>35</v>
      </c>
      <c r="J13639" t="s">
        <v>34</v>
      </c>
      <c r="K13639">
        <v>50</v>
      </c>
      <c r="L13639" s="5" t="s">
        <v>12183</v>
      </c>
      <c r="M13639" s="5" t="s">
        <v>70</v>
      </c>
      <c r="N13639">
        <v>0</v>
      </c>
      <c r="O13639" t="s">
        <v>71</v>
      </c>
      <c r="P13639" s="1">
        <v>45760</v>
      </c>
      <c r="Q13639" s="1">
        <v>45797</v>
      </c>
      <c r="R13639">
        <v>1885</v>
      </c>
      <c r="S13639" s="4">
        <v>9</v>
      </c>
      <c r="T13639" t="s">
        <v>79</v>
      </c>
    </row>
    <row r="13640" spans="1:20" x14ac:dyDescent="0.35">
      <c r="A13640" t="s">
        <v>26267</v>
      </c>
      <c r="B13640" s="5" t="s">
        <v>28800</v>
      </c>
      <c r="C13640" s="6">
        <v>87268</v>
      </c>
      <c r="D13640" t="s">
        <v>22</v>
      </c>
      <c r="E13640">
        <v>87268</v>
      </c>
      <c r="F13640" s="5" t="s">
        <v>58</v>
      </c>
      <c r="G13640" s="5" t="s">
        <v>59</v>
      </c>
      <c r="H13640" s="5" t="s">
        <v>97</v>
      </c>
      <c r="I13640" t="s">
        <v>26</v>
      </c>
      <c r="J13640" t="s">
        <v>97</v>
      </c>
      <c r="K13640">
        <v>100</v>
      </c>
      <c r="L13640" s="5" t="s">
        <v>26268</v>
      </c>
      <c r="M13640" s="5" t="s">
        <v>28</v>
      </c>
      <c r="N13640">
        <v>1</v>
      </c>
      <c r="O13640" t="s">
        <v>131</v>
      </c>
      <c r="P13640" s="1">
        <v>45688</v>
      </c>
      <c r="Q13640" s="1">
        <v>45710</v>
      </c>
      <c r="R13640">
        <v>2387</v>
      </c>
      <c r="S13640" s="4">
        <v>6.9</v>
      </c>
      <c r="T13640" t="s">
        <v>243</v>
      </c>
    </row>
    <row r="13641" spans="1:20" x14ac:dyDescent="0.35">
      <c r="A13641" t="s">
        <v>26269</v>
      </c>
      <c r="B13641" s="5" t="s">
        <v>21</v>
      </c>
      <c r="C13641" s="6">
        <v>267540</v>
      </c>
      <c r="D13641" t="s">
        <v>120</v>
      </c>
      <c r="E13641">
        <v>240786</v>
      </c>
      <c r="F13641" s="5" t="s">
        <v>23</v>
      </c>
      <c r="G13641" s="5" t="s">
        <v>24</v>
      </c>
      <c r="H13641" s="5" t="s">
        <v>121</v>
      </c>
      <c r="I13641" t="s">
        <v>44</v>
      </c>
      <c r="J13641" t="s">
        <v>121</v>
      </c>
      <c r="K13641">
        <v>50</v>
      </c>
      <c r="L13641" s="5" t="s">
        <v>26270</v>
      </c>
      <c r="M13641" s="5" t="s">
        <v>70</v>
      </c>
      <c r="N13641">
        <v>11</v>
      </c>
      <c r="O13641" t="s">
        <v>107</v>
      </c>
      <c r="P13641" s="1">
        <v>45602</v>
      </c>
      <c r="Q13641" s="1">
        <v>45625</v>
      </c>
      <c r="R13641">
        <v>2360</v>
      </c>
      <c r="S13641" s="4">
        <v>7.7</v>
      </c>
      <c r="T13641" t="s">
        <v>108</v>
      </c>
    </row>
    <row r="13642" spans="1:20" x14ac:dyDescent="0.35">
      <c r="A13642" t="s">
        <v>26271</v>
      </c>
      <c r="B13642" s="5" t="s">
        <v>40</v>
      </c>
      <c r="C13642" s="6">
        <v>126759</v>
      </c>
      <c r="D13642" t="s">
        <v>22</v>
      </c>
      <c r="E13642">
        <v>126759</v>
      </c>
      <c r="F13642" s="5" t="s">
        <v>66</v>
      </c>
      <c r="G13642" s="5" t="s">
        <v>51</v>
      </c>
      <c r="H13642" s="5" t="s">
        <v>25</v>
      </c>
      <c r="I13642" t="s">
        <v>26</v>
      </c>
      <c r="J13642" t="s">
        <v>25</v>
      </c>
      <c r="K13642">
        <v>50</v>
      </c>
      <c r="L13642" s="5" t="s">
        <v>26272</v>
      </c>
      <c r="M13642" s="5" t="s">
        <v>37</v>
      </c>
      <c r="N13642">
        <v>7</v>
      </c>
      <c r="O13642" t="s">
        <v>147</v>
      </c>
      <c r="P13642" s="1">
        <v>45330</v>
      </c>
      <c r="Q13642" s="1">
        <v>45360</v>
      </c>
      <c r="R13642">
        <v>1723</v>
      </c>
      <c r="S13642" s="4">
        <v>6</v>
      </c>
      <c r="T13642" t="s">
        <v>55</v>
      </c>
    </row>
    <row r="13643" spans="1:20" x14ac:dyDescent="0.35">
      <c r="A13643" t="s">
        <v>26273</v>
      </c>
      <c r="B13643" s="5" t="s">
        <v>21</v>
      </c>
      <c r="C13643" s="6">
        <v>129742</v>
      </c>
      <c r="D13643" t="s">
        <v>22</v>
      </c>
      <c r="E13643">
        <v>129742</v>
      </c>
      <c r="F13643" s="5" t="s">
        <v>66</v>
      </c>
      <c r="G13643" s="5" t="s">
        <v>59</v>
      </c>
      <c r="H13643" s="5" t="s">
        <v>129</v>
      </c>
      <c r="I13643" t="s">
        <v>35</v>
      </c>
      <c r="J13643" t="s">
        <v>129</v>
      </c>
      <c r="K13643">
        <v>50</v>
      </c>
      <c r="L13643" s="5" t="s">
        <v>8525</v>
      </c>
      <c r="M13643" s="5" t="s">
        <v>37</v>
      </c>
      <c r="N13643">
        <v>9</v>
      </c>
      <c r="O13643" t="s">
        <v>112</v>
      </c>
      <c r="P13643" s="1">
        <v>45493</v>
      </c>
      <c r="Q13643" s="1">
        <v>45527</v>
      </c>
      <c r="R13643">
        <v>1374</v>
      </c>
      <c r="S13643" s="4">
        <v>7.2</v>
      </c>
      <c r="T13643" t="s">
        <v>277</v>
      </c>
    </row>
    <row r="13644" spans="1:20" x14ac:dyDescent="0.35">
      <c r="A13644" t="s">
        <v>26274</v>
      </c>
      <c r="B13644" s="5" t="s">
        <v>217</v>
      </c>
      <c r="C13644" s="6">
        <v>78149</v>
      </c>
      <c r="D13644" t="s">
        <v>92</v>
      </c>
      <c r="E13644">
        <v>58612</v>
      </c>
      <c r="F13644" s="5" t="s">
        <v>58</v>
      </c>
      <c r="G13644" s="5" t="s">
        <v>51</v>
      </c>
      <c r="H13644" s="5" t="s">
        <v>93</v>
      </c>
      <c r="I13644" t="s">
        <v>26</v>
      </c>
      <c r="J13644" t="s">
        <v>93</v>
      </c>
      <c r="K13644">
        <v>0</v>
      </c>
      <c r="L13644" s="5" t="s">
        <v>26275</v>
      </c>
      <c r="M13644" s="5" t="s">
        <v>70</v>
      </c>
      <c r="N13644">
        <v>0</v>
      </c>
      <c r="O13644" t="s">
        <v>78</v>
      </c>
      <c r="P13644" s="1">
        <v>45406</v>
      </c>
      <c r="Q13644" s="1">
        <v>45425</v>
      </c>
      <c r="R13644">
        <v>897</v>
      </c>
      <c r="S13644" s="4">
        <v>7.2</v>
      </c>
      <c r="T13644" t="s">
        <v>38</v>
      </c>
    </row>
    <row r="13645" spans="1:20" x14ac:dyDescent="0.35">
      <c r="A13645" t="s">
        <v>26276</v>
      </c>
      <c r="B13645" s="5" t="s">
        <v>73</v>
      </c>
      <c r="C13645" s="6">
        <v>84880</v>
      </c>
      <c r="D13645" t="s">
        <v>22</v>
      </c>
      <c r="E13645">
        <v>84880</v>
      </c>
      <c r="F13645" s="5" t="s">
        <v>50</v>
      </c>
      <c r="G13645" s="5" t="s">
        <v>51</v>
      </c>
      <c r="H13645" s="5" t="s">
        <v>68</v>
      </c>
      <c r="I13645" t="s">
        <v>44</v>
      </c>
      <c r="J13645" t="s">
        <v>68</v>
      </c>
      <c r="K13645">
        <v>50</v>
      </c>
      <c r="L13645" s="5" t="s">
        <v>26277</v>
      </c>
      <c r="M13645" s="5" t="s">
        <v>70</v>
      </c>
      <c r="N13645">
        <v>3</v>
      </c>
      <c r="O13645" t="s">
        <v>62</v>
      </c>
      <c r="P13645" s="1">
        <v>45373</v>
      </c>
      <c r="Q13645" s="1">
        <v>45390</v>
      </c>
      <c r="R13645">
        <v>1412</v>
      </c>
      <c r="S13645" s="4">
        <v>8.1999999999999993</v>
      </c>
      <c r="T13645" t="s">
        <v>136</v>
      </c>
    </row>
    <row r="13646" spans="1:20" x14ac:dyDescent="0.35">
      <c r="A13646" t="s">
        <v>26278</v>
      </c>
      <c r="B13646" s="5" t="s">
        <v>21</v>
      </c>
      <c r="C13646" s="6">
        <v>106468</v>
      </c>
      <c r="D13646" t="s">
        <v>22</v>
      </c>
      <c r="E13646">
        <v>106468</v>
      </c>
      <c r="F13646" s="5" t="s">
        <v>23</v>
      </c>
      <c r="G13646" s="5" t="s">
        <v>42</v>
      </c>
      <c r="H13646" s="5" t="s">
        <v>157</v>
      </c>
      <c r="I13646" t="s">
        <v>35</v>
      </c>
      <c r="J13646" t="s">
        <v>157</v>
      </c>
      <c r="K13646">
        <v>50</v>
      </c>
      <c r="L13646" s="5" t="s">
        <v>26279</v>
      </c>
      <c r="M13646" s="5" t="s">
        <v>70</v>
      </c>
      <c r="N13646">
        <v>17</v>
      </c>
      <c r="O13646" t="s">
        <v>62</v>
      </c>
      <c r="P13646" s="1">
        <v>45360</v>
      </c>
      <c r="Q13646" s="1">
        <v>45387</v>
      </c>
      <c r="R13646">
        <v>1740</v>
      </c>
      <c r="S13646" s="4">
        <v>9.1999999999999993</v>
      </c>
      <c r="T13646" t="s">
        <v>89</v>
      </c>
    </row>
    <row r="13647" spans="1:20" x14ac:dyDescent="0.35">
      <c r="A13647" t="s">
        <v>26280</v>
      </c>
      <c r="B13647" s="5" t="s">
        <v>162</v>
      </c>
      <c r="C13647" s="6">
        <v>77051</v>
      </c>
      <c r="D13647" t="s">
        <v>22</v>
      </c>
      <c r="E13647">
        <v>77051</v>
      </c>
      <c r="F13647" s="5" t="s">
        <v>58</v>
      </c>
      <c r="G13647" s="5" t="s">
        <v>24</v>
      </c>
      <c r="H13647" s="5" t="s">
        <v>97</v>
      </c>
      <c r="I13647" t="s">
        <v>35</v>
      </c>
      <c r="J13647" t="s">
        <v>940</v>
      </c>
      <c r="K13647">
        <v>50</v>
      </c>
      <c r="L13647" s="5" t="s">
        <v>26281</v>
      </c>
      <c r="M13647" s="5" t="s">
        <v>54</v>
      </c>
      <c r="N13647">
        <v>1</v>
      </c>
      <c r="O13647" t="s">
        <v>107</v>
      </c>
      <c r="P13647" s="1">
        <v>45654</v>
      </c>
      <c r="Q13647" s="1">
        <v>45695</v>
      </c>
      <c r="R13647">
        <v>2495</v>
      </c>
      <c r="S13647" s="4">
        <v>6.8</v>
      </c>
      <c r="T13647" t="s">
        <v>30</v>
      </c>
    </row>
    <row r="13648" spans="1:20" x14ac:dyDescent="0.35">
      <c r="A13648" t="s">
        <v>26282</v>
      </c>
      <c r="B13648" s="5" t="s">
        <v>73</v>
      </c>
      <c r="C13648" s="6">
        <v>54386</v>
      </c>
      <c r="D13648" t="s">
        <v>81</v>
      </c>
      <c r="E13648">
        <v>73421</v>
      </c>
      <c r="F13648" s="5" t="s">
        <v>58</v>
      </c>
      <c r="G13648" s="5" t="s">
        <v>59</v>
      </c>
      <c r="H13648" s="5" t="s">
        <v>82</v>
      </c>
      <c r="I13648" t="s">
        <v>26</v>
      </c>
      <c r="J13648" t="s">
        <v>82</v>
      </c>
      <c r="K13648">
        <v>0</v>
      </c>
      <c r="L13648" s="5" t="s">
        <v>8870</v>
      </c>
      <c r="M13648" s="5" t="s">
        <v>37</v>
      </c>
      <c r="N13648">
        <v>1</v>
      </c>
      <c r="O13648" t="s">
        <v>71</v>
      </c>
      <c r="P13648" s="1">
        <v>45636</v>
      </c>
      <c r="Q13648" s="1">
        <v>45676</v>
      </c>
      <c r="R13648">
        <v>561</v>
      </c>
      <c r="S13648" s="4">
        <v>9.1999999999999993</v>
      </c>
      <c r="T13648" t="s">
        <v>136</v>
      </c>
    </row>
    <row r="13649" spans="1:20" x14ac:dyDescent="0.35">
      <c r="A13649" t="s">
        <v>26283</v>
      </c>
      <c r="B13649" s="5" t="s">
        <v>28802</v>
      </c>
      <c r="C13649" s="6">
        <v>241352</v>
      </c>
      <c r="D13649" t="s">
        <v>65</v>
      </c>
      <c r="E13649">
        <v>313758</v>
      </c>
      <c r="F13649" s="5" t="s">
        <v>23</v>
      </c>
      <c r="G13649" s="5" t="s">
        <v>42</v>
      </c>
      <c r="H13649" s="5" t="s">
        <v>67</v>
      </c>
      <c r="I13649" t="s">
        <v>35</v>
      </c>
      <c r="J13649" t="s">
        <v>67</v>
      </c>
      <c r="K13649">
        <v>50</v>
      </c>
      <c r="L13649" s="5" t="s">
        <v>26284</v>
      </c>
      <c r="M13649" s="5" t="s">
        <v>28</v>
      </c>
      <c r="N13649">
        <v>12</v>
      </c>
      <c r="O13649" t="s">
        <v>112</v>
      </c>
      <c r="P13649" s="1">
        <v>45575</v>
      </c>
      <c r="Q13649" s="1">
        <v>45598</v>
      </c>
      <c r="R13649">
        <v>1924</v>
      </c>
      <c r="S13649" s="4">
        <v>8.6999999999999993</v>
      </c>
      <c r="T13649" t="s">
        <v>243</v>
      </c>
    </row>
    <row r="13650" spans="1:20" x14ac:dyDescent="0.35">
      <c r="A13650" t="s">
        <v>26285</v>
      </c>
      <c r="B13650" s="5" t="s">
        <v>49</v>
      </c>
      <c r="C13650" s="6">
        <v>122023</v>
      </c>
      <c r="D13650" t="s">
        <v>22</v>
      </c>
      <c r="E13650">
        <v>122023</v>
      </c>
      <c r="F13650" s="5" t="s">
        <v>50</v>
      </c>
      <c r="G13650" s="5" t="s">
        <v>42</v>
      </c>
      <c r="H13650" s="5" t="s">
        <v>97</v>
      </c>
      <c r="I13650" t="s">
        <v>44</v>
      </c>
      <c r="J13650" t="s">
        <v>97</v>
      </c>
      <c r="K13650">
        <v>100</v>
      </c>
      <c r="L13650" s="5" t="s">
        <v>26286</v>
      </c>
      <c r="M13650" s="5" t="s">
        <v>54</v>
      </c>
      <c r="N13650">
        <v>3</v>
      </c>
      <c r="O13650" t="s">
        <v>62</v>
      </c>
      <c r="P13650" s="1">
        <v>45576</v>
      </c>
      <c r="Q13650" s="1">
        <v>45604</v>
      </c>
      <c r="R13650">
        <v>955</v>
      </c>
      <c r="S13650" s="4">
        <v>5.7</v>
      </c>
      <c r="T13650" t="s">
        <v>136</v>
      </c>
    </row>
    <row r="13651" spans="1:20" x14ac:dyDescent="0.35">
      <c r="A13651" t="s">
        <v>26287</v>
      </c>
      <c r="B13651" s="5" t="s">
        <v>49</v>
      </c>
      <c r="C13651" s="6">
        <v>69776</v>
      </c>
      <c r="D13651" t="s">
        <v>65</v>
      </c>
      <c r="E13651">
        <v>90709</v>
      </c>
      <c r="F13651" s="5" t="s">
        <v>50</v>
      </c>
      <c r="G13651" s="5" t="s">
        <v>59</v>
      </c>
      <c r="H13651" s="5" t="s">
        <v>67</v>
      </c>
      <c r="I13651" t="s">
        <v>44</v>
      </c>
      <c r="J13651" t="s">
        <v>129</v>
      </c>
      <c r="K13651">
        <v>0</v>
      </c>
      <c r="L13651" s="5" t="s">
        <v>26288</v>
      </c>
      <c r="M13651" s="5" t="s">
        <v>70</v>
      </c>
      <c r="N13651">
        <v>4</v>
      </c>
      <c r="O13651" t="s">
        <v>135</v>
      </c>
      <c r="P13651" s="1">
        <v>45300</v>
      </c>
      <c r="Q13651" s="1">
        <v>45362</v>
      </c>
      <c r="R13651">
        <v>602</v>
      </c>
      <c r="S13651" s="4">
        <v>8.3000000000000007</v>
      </c>
      <c r="T13651" t="s">
        <v>95</v>
      </c>
    </row>
    <row r="13652" spans="1:20" x14ac:dyDescent="0.35">
      <c r="A13652" t="s">
        <v>26289</v>
      </c>
      <c r="B13652" s="5" t="s">
        <v>145</v>
      </c>
      <c r="C13652" s="6">
        <v>150163</v>
      </c>
      <c r="D13652" t="s">
        <v>22</v>
      </c>
      <c r="E13652">
        <v>150163</v>
      </c>
      <c r="F13652" s="5" t="s">
        <v>66</v>
      </c>
      <c r="G13652" s="5" t="s">
        <v>51</v>
      </c>
      <c r="H13652" s="5" t="s">
        <v>129</v>
      </c>
      <c r="I13652" t="s">
        <v>35</v>
      </c>
      <c r="J13652" t="s">
        <v>129</v>
      </c>
      <c r="K13652">
        <v>100</v>
      </c>
      <c r="L13652" s="5" t="s">
        <v>26290</v>
      </c>
      <c r="M13652" s="5" t="s">
        <v>54</v>
      </c>
      <c r="N13652">
        <v>5</v>
      </c>
      <c r="O13652" t="s">
        <v>29</v>
      </c>
      <c r="P13652" s="1">
        <v>45581</v>
      </c>
      <c r="Q13652" s="1">
        <v>45648</v>
      </c>
      <c r="R13652">
        <v>868</v>
      </c>
      <c r="S13652" s="4">
        <v>7.7</v>
      </c>
      <c r="T13652" t="s">
        <v>108</v>
      </c>
    </row>
    <row r="13653" spans="1:20" x14ac:dyDescent="0.35">
      <c r="A13653" t="s">
        <v>26291</v>
      </c>
      <c r="B13653" s="5" t="s">
        <v>174</v>
      </c>
      <c r="C13653" s="6">
        <v>46451</v>
      </c>
      <c r="D13653" t="s">
        <v>74</v>
      </c>
      <c r="E13653">
        <v>58064</v>
      </c>
      <c r="F13653" s="5" t="s">
        <v>58</v>
      </c>
      <c r="G13653" s="5" t="s">
        <v>42</v>
      </c>
      <c r="H13653" s="5" t="s">
        <v>75</v>
      </c>
      <c r="I13653" t="s">
        <v>44</v>
      </c>
      <c r="J13653" t="s">
        <v>75</v>
      </c>
      <c r="K13653">
        <v>50</v>
      </c>
      <c r="L13653" s="5" t="s">
        <v>26292</v>
      </c>
      <c r="M13653" s="5" t="s">
        <v>70</v>
      </c>
      <c r="N13653">
        <v>0</v>
      </c>
      <c r="O13653" t="s">
        <v>172</v>
      </c>
      <c r="P13653" s="1">
        <v>45594</v>
      </c>
      <c r="Q13653" s="1">
        <v>45611</v>
      </c>
      <c r="R13653">
        <v>718</v>
      </c>
      <c r="S13653" s="4">
        <v>8.1999999999999993</v>
      </c>
      <c r="T13653" t="s">
        <v>55</v>
      </c>
    </row>
    <row r="13654" spans="1:20" x14ac:dyDescent="0.35">
      <c r="A13654" t="s">
        <v>26293</v>
      </c>
      <c r="B13654" s="5" t="s">
        <v>21</v>
      </c>
      <c r="C13654" s="6">
        <v>78071</v>
      </c>
      <c r="D13654" t="s">
        <v>81</v>
      </c>
      <c r="E13654">
        <v>105396</v>
      </c>
      <c r="F13654" s="5" t="s">
        <v>50</v>
      </c>
      <c r="G13654" s="5" t="s">
        <v>24</v>
      </c>
      <c r="H13654" s="5" t="s">
        <v>82</v>
      </c>
      <c r="I13654" t="s">
        <v>44</v>
      </c>
      <c r="J13654" t="s">
        <v>82</v>
      </c>
      <c r="K13654">
        <v>50</v>
      </c>
      <c r="L13654" s="5" t="s">
        <v>26294</v>
      </c>
      <c r="M13654" s="5" t="s">
        <v>28</v>
      </c>
      <c r="N13654">
        <v>4</v>
      </c>
      <c r="O13654" t="s">
        <v>85</v>
      </c>
      <c r="P13654" s="1">
        <v>45703</v>
      </c>
      <c r="Q13654" s="1">
        <v>45768</v>
      </c>
      <c r="R13654">
        <v>648</v>
      </c>
      <c r="S13654" s="4">
        <v>9.9</v>
      </c>
      <c r="T13654" t="s">
        <v>63</v>
      </c>
    </row>
    <row r="13655" spans="1:20" x14ac:dyDescent="0.35">
      <c r="A13655" t="s">
        <v>26295</v>
      </c>
      <c r="B13655" s="5" t="s">
        <v>91</v>
      </c>
      <c r="C13655" s="6">
        <v>141974</v>
      </c>
      <c r="D13655" t="s">
        <v>22</v>
      </c>
      <c r="E13655">
        <v>141974</v>
      </c>
      <c r="F13655" s="5" t="s">
        <v>66</v>
      </c>
      <c r="G13655" s="5" t="s">
        <v>51</v>
      </c>
      <c r="H13655" s="5" t="s">
        <v>165</v>
      </c>
      <c r="I13655" t="s">
        <v>35</v>
      </c>
      <c r="J13655" t="s">
        <v>165</v>
      </c>
      <c r="K13655">
        <v>100</v>
      </c>
      <c r="L13655" s="5" t="s">
        <v>26296</v>
      </c>
      <c r="M13655" s="5" t="s">
        <v>28</v>
      </c>
      <c r="N13655">
        <v>8</v>
      </c>
      <c r="O13655" t="s">
        <v>62</v>
      </c>
      <c r="P13655" s="1">
        <v>45366</v>
      </c>
      <c r="Q13655" s="1">
        <v>45396</v>
      </c>
      <c r="R13655">
        <v>2050</v>
      </c>
      <c r="S13655" s="4">
        <v>8.6</v>
      </c>
      <c r="T13655" t="s">
        <v>277</v>
      </c>
    </row>
    <row r="13656" spans="1:20" x14ac:dyDescent="0.35">
      <c r="A13656" t="s">
        <v>26297</v>
      </c>
      <c r="B13656" s="5" t="s">
        <v>57</v>
      </c>
      <c r="C13656" s="6">
        <v>101301</v>
      </c>
      <c r="D13656" t="s">
        <v>33</v>
      </c>
      <c r="E13656">
        <v>11143110</v>
      </c>
      <c r="F13656" s="5" t="s">
        <v>50</v>
      </c>
      <c r="G13656" s="5" t="s">
        <v>59</v>
      </c>
      <c r="H13656" s="5" t="s">
        <v>34</v>
      </c>
      <c r="I13656" t="s">
        <v>35</v>
      </c>
      <c r="J13656" t="s">
        <v>34</v>
      </c>
      <c r="K13656">
        <v>50</v>
      </c>
      <c r="L13656" s="5" t="s">
        <v>26298</v>
      </c>
      <c r="M13656" s="5" t="s">
        <v>37</v>
      </c>
      <c r="N13656">
        <v>2</v>
      </c>
      <c r="O13656" t="s">
        <v>46</v>
      </c>
      <c r="P13656" s="1">
        <v>45330</v>
      </c>
      <c r="Q13656" s="1">
        <v>45349</v>
      </c>
      <c r="R13656">
        <v>1956</v>
      </c>
      <c r="S13656" s="4">
        <v>9.6</v>
      </c>
      <c r="T13656" t="s">
        <v>38</v>
      </c>
    </row>
    <row r="13657" spans="1:20" x14ac:dyDescent="0.35">
      <c r="A13657" t="s">
        <v>26299</v>
      </c>
      <c r="B13657" s="5" t="s">
        <v>28802</v>
      </c>
      <c r="C13657" s="6">
        <v>147615</v>
      </c>
      <c r="D13657" t="s">
        <v>22</v>
      </c>
      <c r="E13657">
        <v>147615</v>
      </c>
      <c r="F13657" s="5" t="s">
        <v>66</v>
      </c>
      <c r="G13657" s="5" t="s">
        <v>51</v>
      </c>
      <c r="H13657" s="5" t="s">
        <v>191</v>
      </c>
      <c r="I13657" t="s">
        <v>35</v>
      </c>
      <c r="J13657" t="s">
        <v>191</v>
      </c>
      <c r="K13657">
        <v>100</v>
      </c>
      <c r="L13657" s="5" t="s">
        <v>26300</v>
      </c>
      <c r="M13657" s="5" t="s">
        <v>70</v>
      </c>
      <c r="N13657">
        <v>7</v>
      </c>
      <c r="O13657" t="s">
        <v>112</v>
      </c>
      <c r="P13657" s="1">
        <v>45627</v>
      </c>
      <c r="Q13657" s="1">
        <v>45681</v>
      </c>
      <c r="R13657">
        <v>2115</v>
      </c>
      <c r="S13657" s="4">
        <v>5.3</v>
      </c>
      <c r="T13657" t="s">
        <v>243</v>
      </c>
    </row>
    <row r="13658" spans="1:20" x14ac:dyDescent="0.35">
      <c r="A13658" t="s">
        <v>26301</v>
      </c>
      <c r="B13658" s="5" t="s">
        <v>57</v>
      </c>
      <c r="C13658" s="6">
        <v>59247</v>
      </c>
      <c r="D13658" t="s">
        <v>22</v>
      </c>
      <c r="E13658">
        <v>59247</v>
      </c>
      <c r="F13658" s="5" t="s">
        <v>23</v>
      </c>
      <c r="G13658" s="5" t="s">
        <v>59</v>
      </c>
      <c r="H13658" s="5" t="s">
        <v>116</v>
      </c>
      <c r="I13658" t="s">
        <v>26</v>
      </c>
      <c r="J13658" t="s">
        <v>304</v>
      </c>
      <c r="K13658">
        <v>100</v>
      </c>
      <c r="L13658" s="5" t="s">
        <v>20239</v>
      </c>
      <c r="M13658" s="5" t="s">
        <v>28</v>
      </c>
      <c r="N13658">
        <v>12</v>
      </c>
      <c r="O13658" t="s">
        <v>78</v>
      </c>
      <c r="P13658" s="1">
        <v>45318</v>
      </c>
      <c r="Q13658" s="1">
        <v>45360</v>
      </c>
      <c r="R13658">
        <v>1303</v>
      </c>
      <c r="S13658" s="4">
        <v>8.6999999999999993</v>
      </c>
      <c r="T13658" t="s">
        <v>277</v>
      </c>
    </row>
    <row r="13659" spans="1:20" x14ac:dyDescent="0.35">
      <c r="A13659" t="s">
        <v>26302</v>
      </c>
      <c r="B13659" s="5" t="s">
        <v>49</v>
      </c>
      <c r="C13659" s="6">
        <v>68387</v>
      </c>
      <c r="D13659" t="s">
        <v>81</v>
      </c>
      <c r="E13659">
        <v>92322</v>
      </c>
      <c r="F13659" s="5" t="s">
        <v>58</v>
      </c>
      <c r="G13659" s="5" t="s">
        <v>42</v>
      </c>
      <c r="H13659" s="5" t="s">
        <v>82</v>
      </c>
      <c r="I13659" t="s">
        <v>44</v>
      </c>
      <c r="J13659" t="s">
        <v>82</v>
      </c>
      <c r="K13659">
        <v>0</v>
      </c>
      <c r="L13659" s="5" t="s">
        <v>26303</v>
      </c>
      <c r="M13659" s="5" t="s">
        <v>28</v>
      </c>
      <c r="N13659">
        <v>1</v>
      </c>
      <c r="O13659" t="s">
        <v>141</v>
      </c>
      <c r="P13659" s="1">
        <v>45745</v>
      </c>
      <c r="Q13659" s="1">
        <v>45792</v>
      </c>
      <c r="R13659">
        <v>2393</v>
      </c>
      <c r="S13659" s="4">
        <v>9.4</v>
      </c>
      <c r="T13659" t="s">
        <v>55</v>
      </c>
    </row>
    <row r="13660" spans="1:20" x14ac:dyDescent="0.35">
      <c r="A13660" t="s">
        <v>26304</v>
      </c>
      <c r="B13660" s="5" t="s">
        <v>91</v>
      </c>
      <c r="C13660" s="6">
        <v>94339</v>
      </c>
      <c r="D13660" t="s">
        <v>65</v>
      </c>
      <c r="E13660">
        <v>122641</v>
      </c>
      <c r="F13660" s="5" t="s">
        <v>58</v>
      </c>
      <c r="G13660" s="5" t="s">
        <v>51</v>
      </c>
      <c r="H13660" s="5" t="s">
        <v>67</v>
      </c>
      <c r="I13660" t="s">
        <v>35</v>
      </c>
      <c r="J13660" t="s">
        <v>212</v>
      </c>
      <c r="K13660">
        <v>50</v>
      </c>
      <c r="L13660" s="5" t="s">
        <v>26305</v>
      </c>
      <c r="M13660" s="5" t="s">
        <v>37</v>
      </c>
      <c r="N13660">
        <v>1</v>
      </c>
      <c r="O13660" t="s">
        <v>131</v>
      </c>
      <c r="P13660" s="1">
        <v>45349</v>
      </c>
      <c r="Q13660" s="1">
        <v>45403</v>
      </c>
      <c r="R13660">
        <v>1382</v>
      </c>
      <c r="S13660" s="4">
        <v>6.9</v>
      </c>
      <c r="T13660" t="s">
        <v>103</v>
      </c>
    </row>
    <row r="13661" spans="1:20" x14ac:dyDescent="0.35">
      <c r="A13661" t="s">
        <v>26306</v>
      </c>
      <c r="B13661" s="5" t="s">
        <v>91</v>
      </c>
      <c r="C13661" s="6">
        <v>246518</v>
      </c>
      <c r="D13661" t="s">
        <v>65</v>
      </c>
      <c r="E13661">
        <v>320473</v>
      </c>
      <c r="F13661" s="5" t="s">
        <v>23</v>
      </c>
      <c r="G13661" s="5" t="s">
        <v>51</v>
      </c>
      <c r="H13661" s="5" t="s">
        <v>67</v>
      </c>
      <c r="I13661" t="s">
        <v>35</v>
      </c>
      <c r="J13661" t="s">
        <v>940</v>
      </c>
      <c r="K13661">
        <v>0</v>
      </c>
      <c r="L13661" s="5" t="s">
        <v>12487</v>
      </c>
      <c r="M13661" s="5" t="s">
        <v>70</v>
      </c>
      <c r="N13661">
        <v>18</v>
      </c>
      <c r="O13661" t="s">
        <v>85</v>
      </c>
      <c r="P13661" s="1">
        <v>45382</v>
      </c>
      <c r="Q13661" s="1">
        <v>45419</v>
      </c>
      <c r="R13661">
        <v>594</v>
      </c>
      <c r="S13661" s="4">
        <v>8.6999999999999993</v>
      </c>
      <c r="T13661" t="s">
        <v>30</v>
      </c>
    </row>
    <row r="13662" spans="1:20" x14ac:dyDescent="0.35">
      <c r="A13662" t="s">
        <v>26307</v>
      </c>
      <c r="B13662" s="5" t="s">
        <v>174</v>
      </c>
      <c r="C13662" s="6">
        <v>102322</v>
      </c>
      <c r="D13662" t="s">
        <v>22</v>
      </c>
      <c r="E13662">
        <v>102322</v>
      </c>
      <c r="F13662" s="5" t="s">
        <v>50</v>
      </c>
      <c r="G13662" s="5" t="s">
        <v>59</v>
      </c>
      <c r="H13662" s="5" t="s">
        <v>52</v>
      </c>
      <c r="I13662" t="s">
        <v>26</v>
      </c>
      <c r="J13662" t="s">
        <v>52</v>
      </c>
      <c r="K13662">
        <v>100</v>
      </c>
      <c r="L13662" s="5" t="s">
        <v>26308</v>
      </c>
      <c r="M13662" s="5" t="s">
        <v>70</v>
      </c>
      <c r="N13662">
        <v>2</v>
      </c>
      <c r="O13662" t="s">
        <v>29</v>
      </c>
      <c r="P13662" s="1">
        <v>45370</v>
      </c>
      <c r="Q13662" s="1">
        <v>45399</v>
      </c>
      <c r="R13662">
        <v>1537</v>
      </c>
      <c r="S13662" s="4">
        <v>9</v>
      </c>
      <c r="T13662" t="s">
        <v>243</v>
      </c>
    </row>
    <row r="13663" spans="1:20" x14ac:dyDescent="0.35">
      <c r="A13663" t="s">
        <v>26309</v>
      </c>
      <c r="B13663" s="5" t="s">
        <v>179</v>
      </c>
      <c r="C13663" s="6">
        <v>209756</v>
      </c>
      <c r="D13663" t="s">
        <v>22</v>
      </c>
      <c r="E13663">
        <v>209756</v>
      </c>
      <c r="F13663" s="5" t="s">
        <v>23</v>
      </c>
      <c r="G13663" s="5" t="s">
        <v>59</v>
      </c>
      <c r="H13663" s="5" t="s">
        <v>101</v>
      </c>
      <c r="I13663" t="s">
        <v>26</v>
      </c>
      <c r="J13663" t="s">
        <v>101</v>
      </c>
      <c r="K13663">
        <v>100</v>
      </c>
      <c r="L13663" s="5" t="s">
        <v>4495</v>
      </c>
      <c r="M13663" s="5" t="s">
        <v>54</v>
      </c>
      <c r="N13663">
        <v>10</v>
      </c>
      <c r="O13663" t="s">
        <v>112</v>
      </c>
      <c r="P13663" s="1">
        <v>45747</v>
      </c>
      <c r="Q13663" s="1">
        <v>45796</v>
      </c>
      <c r="R13663">
        <v>1441</v>
      </c>
      <c r="S13663" s="4">
        <v>6.2</v>
      </c>
      <c r="T13663" t="s">
        <v>63</v>
      </c>
    </row>
    <row r="13664" spans="1:20" x14ac:dyDescent="0.35">
      <c r="A13664" t="s">
        <v>26310</v>
      </c>
      <c r="B13664" s="5" t="s">
        <v>21</v>
      </c>
      <c r="C13664" s="6">
        <v>130034</v>
      </c>
      <c r="D13664" t="s">
        <v>65</v>
      </c>
      <c r="E13664">
        <v>169044</v>
      </c>
      <c r="F13664" s="5" t="s">
        <v>66</v>
      </c>
      <c r="G13664" s="5" t="s">
        <v>59</v>
      </c>
      <c r="H13664" s="5" t="s">
        <v>67</v>
      </c>
      <c r="I13664" t="s">
        <v>26</v>
      </c>
      <c r="J13664" t="s">
        <v>165</v>
      </c>
      <c r="K13664">
        <v>100</v>
      </c>
      <c r="L13664" s="5" t="s">
        <v>26311</v>
      </c>
      <c r="M13664" s="5" t="s">
        <v>70</v>
      </c>
      <c r="N13664">
        <v>6</v>
      </c>
      <c r="O13664" t="s">
        <v>78</v>
      </c>
      <c r="P13664" s="1">
        <v>45645</v>
      </c>
      <c r="Q13664" s="1">
        <v>45703</v>
      </c>
      <c r="R13664">
        <v>1705</v>
      </c>
      <c r="S13664" s="4">
        <v>6.3</v>
      </c>
      <c r="T13664" t="s">
        <v>118</v>
      </c>
    </row>
    <row r="13665" spans="1:20" x14ac:dyDescent="0.35">
      <c r="A13665" t="s">
        <v>26312</v>
      </c>
      <c r="B13665" s="5" t="s">
        <v>162</v>
      </c>
      <c r="C13665" s="6">
        <v>112402</v>
      </c>
      <c r="D13665" t="s">
        <v>41</v>
      </c>
      <c r="E13665">
        <v>95542</v>
      </c>
      <c r="F13665" s="5" t="s">
        <v>66</v>
      </c>
      <c r="G13665" s="5" t="s">
        <v>24</v>
      </c>
      <c r="H13665" s="5" t="s">
        <v>43</v>
      </c>
      <c r="I13665" t="s">
        <v>26</v>
      </c>
      <c r="J13665" t="s">
        <v>43</v>
      </c>
      <c r="K13665">
        <v>0</v>
      </c>
      <c r="L13665" s="5" t="s">
        <v>15414</v>
      </c>
      <c r="M13665" s="5" t="s">
        <v>28</v>
      </c>
      <c r="N13665">
        <v>7</v>
      </c>
      <c r="O13665" t="s">
        <v>78</v>
      </c>
      <c r="P13665" s="1">
        <v>45656</v>
      </c>
      <c r="Q13665" s="1">
        <v>45692</v>
      </c>
      <c r="R13665">
        <v>1356</v>
      </c>
      <c r="S13665" s="4">
        <v>5.6</v>
      </c>
      <c r="T13665" t="s">
        <v>79</v>
      </c>
    </row>
    <row r="13666" spans="1:20" x14ac:dyDescent="0.35">
      <c r="A13666" t="s">
        <v>26313</v>
      </c>
      <c r="B13666" s="5" t="s">
        <v>174</v>
      </c>
      <c r="C13666" s="6">
        <v>111935</v>
      </c>
      <c r="D13666" t="s">
        <v>22</v>
      </c>
      <c r="E13666">
        <v>111935</v>
      </c>
      <c r="F13666" s="5" t="s">
        <v>66</v>
      </c>
      <c r="G13666" s="5" t="s">
        <v>51</v>
      </c>
      <c r="H13666" s="5" t="s">
        <v>25</v>
      </c>
      <c r="I13666" t="s">
        <v>26</v>
      </c>
      <c r="J13666" t="s">
        <v>25</v>
      </c>
      <c r="K13666">
        <v>50</v>
      </c>
      <c r="L13666" s="5" t="s">
        <v>26314</v>
      </c>
      <c r="M13666" s="5" t="s">
        <v>37</v>
      </c>
      <c r="N13666">
        <v>7</v>
      </c>
      <c r="O13666" t="s">
        <v>141</v>
      </c>
      <c r="P13666" s="1">
        <v>45591</v>
      </c>
      <c r="Q13666" s="1">
        <v>45652</v>
      </c>
      <c r="R13666">
        <v>1616</v>
      </c>
      <c r="S13666" s="4">
        <v>7.5</v>
      </c>
      <c r="T13666" t="s">
        <v>79</v>
      </c>
    </row>
    <row r="13667" spans="1:20" x14ac:dyDescent="0.35">
      <c r="A13667" t="s">
        <v>26315</v>
      </c>
      <c r="B13667" s="5" t="s">
        <v>145</v>
      </c>
      <c r="C13667" s="6">
        <v>210290</v>
      </c>
      <c r="D13667" t="s">
        <v>22</v>
      </c>
      <c r="E13667">
        <v>210290</v>
      </c>
      <c r="F13667" s="5" t="s">
        <v>23</v>
      </c>
      <c r="G13667" s="5" t="s">
        <v>24</v>
      </c>
      <c r="H13667" s="5" t="s">
        <v>52</v>
      </c>
      <c r="I13667" t="s">
        <v>44</v>
      </c>
      <c r="J13667" t="s">
        <v>52</v>
      </c>
      <c r="K13667">
        <v>0</v>
      </c>
      <c r="L13667" s="5" t="s">
        <v>26316</v>
      </c>
      <c r="M13667" s="5" t="s">
        <v>37</v>
      </c>
      <c r="N13667">
        <v>17</v>
      </c>
      <c r="O13667" t="s">
        <v>141</v>
      </c>
      <c r="P13667" s="1">
        <v>45397</v>
      </c>
      <c r="Q13667" s="1">
        <v>45439</v>
      </c>
      <c r="R13667">
        <v>1321</v>
      </c>
      <c r="S13667" s="4">
        <v>6.2</v>
      </c>
      <c r="T13667" t="s">
        <v>153</v>
      </c>
    </row>
    <row r="13668" spans="1:20" x14ac:dyDescent="0.35">
      <c r="A13668" t="s">
        <v>26317</v>
      </c>
      <c r="B13668" s="5" t="s">
        <v>40</v>
      </c>
      <c r="C13668" s="6">
        <v>156011</v>
      </c>
      <c r="D13668" t="s">
        <v>22</v>
      </c>
      <c r="E13668">
        <v>156011</v>
      </c>
      <c r="F13668" s="5" t="s">
        <v>66</v>
      </c>
      <c r="G13668" s="5" t="s">
        <v>24</v>
      </c>
      <c r="H13668" s="5" t="s">
        <v>68</v>
      </c>
      <c r="I13668" t="s">
        <v>44</v>
      </c>
      <c r="J13668" t="s">
        <v>68</v>
      </c>
      <c r="K13668">
        <v>0</v>
      </c>
      <c r="L13668" s="5" t="s">
        <v>26318</v>
      </c>
      <c r="M13668" s="5" t="s">
        <v>28</v>
      </c>
      <c r="N13668">
        <v>9</v>
      </c>
      <c r="O13668" t="s">
        <v>172</v>
      </c>
      <c r="P13668" s="1">
        <v>45563</v>
      </c>
      <c r="Q13668" s="1">
        <v>45614</v>
      </c>
      <c r="R13668">
        <v>1382</v>
      </c>
      <c r="S13668" s="4">
        <v>8.1999999999999993</v>
      </c>
      <c r="T13668" t="s">
        <v>79</v>
      </c>
    </row>
    <row r="13669" spans="1:20" x14ac:dyDescent="0.35">
      <c r="A13669" t="s">
        <v>26319</v>
      </c>
      <c r="B13669" s="5" t="s">
        <v>28800</v>
      </c>
      <c r="C13669" s="6">
        <v>72835</v>
      </c>
      <c r="D13669" t="s">
        <v>22</v>
      </c>
      <c r="E13669">
        <v>72835</v>
      </c>
      <c r="F13669" s="5" t="s">
        <v>58</v>
      </c>
      <c r="G13669" s="5" t="s">
        <v>24</v>
      </c>
      <c r="H13669" s="5" t="s">
        <v>101</v>
      </c>
      <c r="I13669" t="s">
        <v>44</v>
      </c>
      <c r="J13669" t="s">
        <v>304</v>
      </c>
      <c r="K13669">
        <v>50</v>
      </c>
      <c r="L13669" s="5" t="s">
        <v>26320</v>
      </c>
      <c r="M13669" s="5" t="s">
        <v>70</v>
      </c>
      <c r="N13669">
        <v>1</v>
      </c>
      <c r="O13669" t="s">
        <v>112</v>
      </c>
      <c r="P13669" s="1">
        <v>45294</v>
      </c>
      <c r="Q13669" s="1">
        <v>45361</v>
      </c>
      <c r="R13669">
        <v>1536</v>
      </c>
      <c r="S13669" s="4">
        <v>9</v>
      </c>
      <c r="T13669" t="s">
        <v>63</v>
      </c>
    </row>
    <row r="13670" spans="1:20" x14ac:dyDescent="0.35">
      <c r="A13670" t="s">
        <v>26321</v>
      </c>
      <c r="B13670" s="5" t="s">
        <v>174</v>
      </c>
      <c r="C13670" s="6">
        <v>182390</v>
      </c>
      <c r="D13670" t="s">
        <v>22</v>
      </c>
      <c r="E13670">
        <v>182390</v>
      </c>
      <c r="F13670" s="5" t="s">
        <v>66</v>
      </c>
      <c r="G13670" s="5" t="s">
        <v>51</v>
      </c>
      <c r="H13670" s="5" t="s">
        <v>68</v>
      </c>
      <c r="I13670" t="s">
        <v>26</v>
      </c>
      <c r="J13670" t="s">
        <v>34</v>
      </c>
      <c r="K13670">
        <v>50</v>
      </c>
      <c r="L13670" s="5" t="s">
        <v>26322</v>
      </c>
      <c r="M13670" s="5" t="s">
        <v>28</v>
      </c>
      <c r="N13670">
        <v>7</v>
      </c>
      <c r="O13670" t="s">
        <v>141</v>
      </c>
      <c r="P13670" s="1">
        <v>45405</v>
      </c>
      <c r="Q13670" s="1">
        <v>45446</v>
      </c>
      <c r="R13670">
        <v>1277</v>
      </c>
      <c r="S13670" s="4">
        <v>5.7</v>
      </c>
      <c r="T13670" t="s">
        <v>118</v>
      </c>
    </row>
    <row r="13671" spans="1:20" x14ac:dyDescent="0.35">
      <c r="A13671" t="s">
        <v>26323</v>
      </c>
      <c r="B13671" s="5" t="s">
        <v>28800</v>
      </c>
      <c r="C13671" s="6">
        <v>69023</v>
      </c>
      <c r="D13671" t="s">
        <v>74</v>
      </c>
      <c r="E13671">
        <v>86279</v>
      </c>
      <c r="F13671" s="5" t="s">
        <v>58</v>
      </c>
      <c r="G13671" s="5" t="s">
        <v>51</v>
      </c>
      <c r="H13671" s="5" t="s">
        <v>75</v>
      </c>
      <c r="I13671" t="s">
        <v>26</v>
      </c>
      <c r="J13671" t="s">
        <v>75</v>
      </c>
      <c r="K13671">
        <v>50</v>
      </c>
      <c r="L13671" s="5" t="s">
        <v>19014</v>
      </c>
      <c r="M13671" s="5" t="s">
        <v>37</v>
      </c>
      <c r="N13671">
        <v>1</v>
      </c>
      <c r="O13671" t="s">
        <v>135</v>
      </c>
      <c r="P13671" s="1">
        <v>45575</v>
      </c>
      <c r="Q13671" s="1">
        <v>45599</v>
      </c>
      <c r="R13671">
        <v>2005</v>
      </c>
      <c r="S13671" s="4">
        <v>9.1</v>
      </c>
      <c r="T13671" t="s">
        <v>38</v>
      </c>
    </row>
    <row r="13672" spans="1:20" x14ac:dyDescent="0.35">
      <c r="A13672" t="s">
        <v>26324</v>
      </c>
      <c r="B13672" s="5" t="s">
        <v>217</v>
      </c>
      <c r="C13672" s="6">
        <v>92468</v>
      </c>
      <c r="D13672" t="s">
        <v>92</v>
      </c>
      <c r="E13672">
        <v>69351</v>
      </c>
      <c r="F13672" s="5" t="s">
        <v>50</v>
      </c>
      <c r="G13672" s="5" t="s">
        <v>51</v>
      </c>
      <c r="H13672" s="5" t="s">
        <v>93</v>
      </c>
      <c r="I13672" t="s">
        <v>26</v>
      </c>
      <c r="J13672" t="s">
        <v>93</v>
      </c>
      <c r="K13672">
        <v>50</v>
      </c>
      <c r="L13672" s="5" t="s">
        <v>26325</v>
      </c>
      <c r="M13672" s="5" t="s">
        <v>54</v>
      </c>
      <c r="N13672">
        <v>3</v>
      </c>
      <c r="O13672" t="s">
        <v>46</v>
      </c>
      <c r="P13672" s="1">
        <v>45456</v>
      </c>
      <c r="Q13672" s="1">
        <v>45471</v>
      </c>
      <c r="R13672">
        <v>1890</v>
      </c>
      <c r="S13672" s="4">
        <v>8.1</v>
      </c>
      <c r="T13672" t="s">
        <v>210</v>
      </c>
    </row>
    <row r="13673" spans="1:20" x14ac:dyDescent="0.35">
      <c r="A13673" t="s">
        <v>26326</v>
      </c>
      <c r="B13673" s="5" t="s">
        <v>28802</v>
      </c>
      <c r="C13673" s="6">
        <v>65251</v>
      </c>
      <c r="D13673" t="s">
        <v>22</v>
      </c>
      <c r="E13673">
        <v>65251</v>
      </c>
      <c r="F13673" s="5" t="s">
        <v>58</v>
      </c>
      <c r="G13673" s="5" t="s">
        <v>42</v>
      </c>
      <c r="H13673" s="5" t="s">
        <v>191</v>
      </c>
      <c r="I13673" t="s">
        <v>35</v>
      </c>
      <c r="J13673" t="s">
        <v>191</v>
      </c>
      <c r="K13673">
        <v>50</v>
      </c>
      <c r="L13673" s="5" t="s">
        <v>7056</v>
      </c>
      <c r="M13673" s="5" t="s">
        <v>70</v>
      </c>
      <c r="N13673">
        <v>0</v>
      </c>
      <c r="O13673" t="s">
        <v>141</v>
      </c>
      <c r="P13673" s="1">
        <v>45664</v>
      </c>
      <c r="Q13673" s="1">
        <v>45703</v>
      </c>
      <c r="R13673">
        <v>651</v>
      </c>
      <c r="S13673" s="4">
        <v>5.6</v>
      </c>
      <c r="T13673" t="s">
        <v>55</v>
      </c>
    </row>
    <row r="13674" spans="1:20" x14ac:dyDescent="0.35">
      <c r="A13674" t="s">
        <v>26327</v>
      </c>
      <c r="B13674" s="5" t="s">
        <v>162</v>
      </c>
      <c r="C13674" s="6">
        <v>217187</v>
      </c>
      <c r="D13674" t="s">
        <v>22</v>
      </c>
      <c r="E13674">
        <v>217187</v>
      </c>
      <c r="F13674" s="5" t="s">
        <v>23</v>
      </c>
      <c r="G13674" s="5" t="s">
        <v>51</v>
      </c>
      <c r="H13674" s="5" t="s">
        <v>129</v>
      </c>
      <c r="I13674" t="s">
        <v>26</v>
      </c>
      <c r="J13674" t="s">
        <v>129</v>
      </c>
      <c r="K13674">
        <v>100</v>
      </c>
      <c r="L13674" s="5" t="s">
        <v>26328</v>
      </c>
      <c r="M13674" s="5" t="s">
        <v>28</v>
      </c>
      <c r="N13674">
        <v>15</v>
      </c>
      <c r="O13674" t="s">
        <v>131</v>
      </c>
      <c r="P13674" s="1">
        <v>45368</v>
      </c>
      <c r="Q13674" s="1">
        <v>45390</v>
      </c>
      <c r="R13674">
        <v>1446</v>
      </c>
      <c r="S13674" s="4">
        <v>8.3000000000000007</v>
      </c>
      <c r="T13674" t="s">
        <v>210</v>
      </c>
    </row>
    <row r="13675" spans="1:20" x14ac:dyDescent="0.35">
      <c r="A13675" t="s">
        <v>26329</v>
      </c>
      <c r="B13675" s="5" t="s">
        <v>179</v>
      </c>
      <c r="C13675" s="6">
        <v>54380</v>
      </c>
      <c r="D13675" t="s">
        <v>41</v>
      </c>
      <c r="E13675">
        <v>46223</v>
      </c>
      <c r="F13675" s="5" t="s">
        <v>58</v>
      </c>
      <c r="G13675" s="5" t="s">
        <v>24</v>
      </c>
      <c r="H13675" s="5" t="s">
        <v>43</v>
      </c>
      <c r="I13675" t="s">
        <v>44</v>
      </c>
      <c r="J13675" t="s">
        <v>43</v>
      </c>
      <c r="K13675">
        <v>0</v>
      </c>
      <c r="L13675" s="5" t="s">
        <v>26330</v>
      </c>
      <c r="M13675" s="5" t="s">
        <v>70</v>
      </c>
      <c r="N13675">
        <v>0</v>
      </c>
      <c r="O13675" t="s">
        <v>62</v>
      </c>
      <c r="P13675" s="1">
        <v>45658</v>
      </c>
      <c r="Q13675" s="1">
        <v>45691</v>
      </c>
      <c r="R13675">
        <v>1960</v>
      </c>
      <c r="S13675" s="4">
        <v>9.6</v>
      </c>
      <c r="T13675" t="s">
        <v>89</v>
      </c>
    </row>
    <row r="13676" spans="1:20" x14ac:dyDescent="0.35">
      <c r="A13676" t="s">
        <v>26331</v>
      </c>
      <c r="B13676" s="5" t="s">
        <v>73</v>
      </c>
      <c r="C13676" s="6">
        <v>295717</v>
      </c>
      <c r="D13676" t="s">
        <v>41</v>
      </c>
      <c r="E13676">
        <v>251359</v>
      </c>
      <c r="F13676" s="5" t="s">
        <v>23</v>
      </c>
      <c r="G13676" s="5" t="s">
        <v>42</v>
      </c>
      <c r="H13676" s="5" t="s">
        <v>126</v>
      </c>
      <c r="I13676" t="s">
        <v>35</v>
      </c>
      <c r="J13676" t="s">
        <v>126</v>
      </c>
      <c r="K13676">
        <v>100</v>
      </c>
      <c r="L13676" s="5" t="s">
        <v>26332</v>
      </c>
      <c r="M13676" s="5" t="s">
        <v>70</v>
      </c>
      <c r="N13676">
        <v>11</v>
      </c>
      <c r="O13676" t="s">
        <v>62</v>
      </c>
      <c r="P13676" s="1">
        <v>45645</v>
      </c>
      <c r="Q13676" s="1">
        <v>45673</v>
      </c>
      <c r="R13676">
        <v>1535</v>
      </c>
      <c r="S13676" s="4">
        <v>9</v>
      </c>
      <c r="T13676" t="s">
        <v>243</v>
      </c>
    </row>
    <row r="13677" spans="1:20" x14ac:dyDescent="0.35">
      <c r="A13677" t="s">
        <v>26333</v>
      </c>
      <c r="B13677" s="5" t="s">
        <v>217</v>
      </c>
      <c r="C13677" s="6">
        <v>122502</v>
      </c>
      <c r="D13677" t="s">
        <v>81</v>
      </c>
      <c r="E13677">
        <v>165378</v>
      </c>
      <c r="F13677" s="5" t="s">
        <v>66</v>
      </c>
      <c r="G13677" s="5" t="s">
        <v>59</v>
      </c>
      <c r="H13677" s="5" t="s">
        <v>82</v>
      </c>
      <c r="I13677" t="s">
        <v>26</v>
      </c>
      <c r="J13677" t="s">
        <v>186</v>
      </c>
      <c r="K13677">
        <v>100</v>
      </c>
      <c r="L13677" s="5" t="s">
        <v>26334</v>
      </c>
      <c r="M13677" s="5" t="s">
        <v>28</v>
      </c>
      <c r="N13677">
        <v>6</v>
      </c>
      <c r="O13677" t="s">
        <v>85</v>
      </c>
      <c r="P13677" s="1">
        <v>45771</v>
      </c>
      <c r="Q13677" s="1">
        <v>45786</v>
      </c>
      <c r="R13677">
        <v>2498</v>
      </c>
      <c r="S13677" s="4">
        <v>6.8</v>
      </c>
      <c r="T13677" t="s">
        <v>243</v>
      </c>
    </row>
    <row r="13678" spans="1:20" x14ac:dyDescent="0.35">
      <c r="A13678" t="s">
        <v>26335</v>
      </c>
      <c r="B13678" s="5" t="s">
        <v>100</v>
      </c>
      <c r="C13678" s="6">
        <v>109823</v>
      </c>
      <c r="D13678" t="s">
        <v>22</v>
      </c>
      <c r="E13678">
        <v>109823</v>
      </c>
      <c r="F13678" s="5" t="s">
        <v>50</v>
      </c>
      <c r="G13678" s="5" t="s">
        <v>42</v>
      </c>
      <c r="H13678" s="5" t="s">
        <v>25</v>
      </c>
      <c r="I13678" t="s">
        <v>35</v>
      </c>
      <c r="J13678" t="s">
        <v>25</v>
      </c>
      <c r="K13678">
        <v>100</v>
      </c>
      <c r="L13678" s="5" t="s">
        <v>26336</v>
      </c>
      <c r="M13678" s="5" t="s">
        <v>37</v>
      </c>
      <c r="N13678">
        <v>3</v>
      </c>
      <c r="O13678" t="s">
        <v>135</v>
      </c>
      <c r="P13678" s="1">
        <v>45428</v>
      </c>
      <c r="Q13678" s="1">
        <v>45474</v>
      </c>
      <c r="R13678">
        <v>976</v>
      </c>
      <c r="S13678" s="4">
        <v>8.4</v>
      </c>
      <c r="T13678" t="s">
        <v>210</v>
      </c>
    </row>
    <row r="13679" spans="1:20" x14ac:dyDescent="0.35">
      <c r="A13679" t="s">
        <v>26337</v>
      </c>
      <c r="B13679" s="5" t="s">
        <v>179</v>
      </c>
      <c r="C13679" s="6">
        <v>82666</v>
      </c>
      <c r="D13679" t="s">
        <v>22</v>
      </c>
      <c r="E13679">
        <v>82666</v>
      </c>
      <c r="F13679" s="5" t="s">
        <v>58</v>
      </c>
      <c r="G13679" s="5" t="s">
        <v>59</v>
      </c>
      <c r="H13679" s="5" t="s">
        <v>52</v>
      </c>
      <c r="I13679" t="s">
        <v>35</v>
      </c>
      <c r="J13679" t="s">
        <v>52</v>
      </c>
      <c r="K13679">
        <v>100</v>
      </c>
      <c r="L13679" s="5" t="s">
        <v>26338</v>
      </c>
      <c r="M13679" s="5" t="s">
        <v>54</v>
      </c>
      <c r="N13679">
        <v>0</v>
      </c>
      <c r="O13679" t="s">
        <v>46</v>
      </c>
      <c r="P13679" s="1">
        <v>45755</v>
      </c>
      <c r="Q13679" s="1">
        <v>45784</v>
      </c>
      <c r="R13679">
        <v>1809</v>
      </c>
      <c r="S13679" s="4">
        <v>7.3</v>
      </c>
      <c r="T13679" t="s">
        <v>103</v>
      </c>
    </row>
    <row r="13680" spans="1:20" x14ac:dyDescent="0.35">
      <c r="A13680" t="s">
        <v>26339</v>
      </c>
      <c r="B13680" s="5" t="s">
        <v>57</v>
      </c>
      <c r="C13680" s="6">
        <v>69269</v>
      </c>
      <c r="D13680" t="s">
        <v>92</v>
      </c>
      <c r="E13680">
        <v>51952</v>
      </c>
      <c r="F13680" s="5" t="s">
        <v>58</v>
      </c>
      <c r="G13680" s="5" t="s">
        <v>59</v>
      </c>
      <c r="H13680" s="5" t="s">
        <v>93</v>
      </c>
      <c r="I13680" t="s">
        <v>35</v>
      </c>
      <c r="J13680" t="s">
        <v>93</v>
      </c>
      <c r="K13680">
        <v>50</v>
      </c>
      <c r="L13680" s="5" t="s">
        <v>26340</v>
      </c>
      <c r="M13680" s="5" t="s">
        <v>70</v>
      </c>
      <c r="N13680">
        <v>1</v>
      </c>
      <c r="O13680" t="s">
        <v>167</v>
      </c>
      <c r="P13680" s="1">
        <v>45584</v>
      </c>
      <c r="Q13680" s="1">
        <v>45646</v>
      </c>
      <c r="R13680">
        <v>1443</v>
      </c>
      <c r="S13680" s="4">
        <v>7.5</v>
      </c>
      <c r="T13680" t="s">
        <v>210</v>
      </c>
    </row>
    <row r="13681" spans="1:20" x14ac:dyDescent="0.35">
      <c r="A13681" t="s">
        <v>26341</v>
      </c>
      <c r="B13681" s="5" t="s">
        <v>162</v>
      </c>
      <c r="C13681" s="6">
        <v>193819</v>
      </c>
      <c r="D13681" t="s">
        <v>22</v>
      </c>
      <c r="E13681">
        <v>193819</v>
      </c>
      <c r="F13681" s="5" t="s">
        <v>23</v>
      </c>
      <c r="G13681" s="5" t="s">
        <v>24</v>
      </c>
      <c r="H13681" s="5" t="s">
        <v>25</v>
      </c>
      <c r="I13681" t="s">
        <v>44</v>
      </c>
      <c r="J13681" t="s">
        <v>25</v>
      </c>
      <c r="K13681">
        <v>50</v>
      </c>
      <c r="L13681" s="5" t="s">
        <v>26342</v>
      </c>
      <c r="M13681" s="5" t="s">
        <v>54</v>
      </c>
      <c r="N13681">
        <v>11</v>
      </c>
      <c r="O13681" t="s">
        <v>62</v>
      </c>
      <c r="P13681" s="1">
        <v>45775</v>
      </c>
      <c r="Q13681" s="1">
        <v>45805</v>
      </c>
      <c r="R13681">
        <v>630</v>
      </c>
      <c r="S13681" s="4">
        <v>7.4</v>
      </c>
      <c r="T13681" t="s">
        <v>103</v>
      </c>
    </row>
    <row r="13682" spans="1:20" x14ac:dyDescent="0.35">
      <c r="A13682" t="s">
        <v>26343</v>
      </c>
      <c r="B13682" s="5" t="s">
        <v>32</v>
      </c>
      <c r="C13682" s="6">
        <v>104297</v>
      </c>
      <c r="D13682" t="s">
        <v>65</v>
      </c>
      <c r="E13682">
        <v>135586</v>
      </c>
      <c r="F13682" s="5" t="s">
        <v>50</v>
      </c>
      <c r="G13682" s="5" t="s">
        <v>24</v>
      </c>
      <c r="H13682" s="5" t="s">
        <v>67</v>
      </c>
      <c r="I13682" t="s">
        <v>26</v>
      </c>
      <c r="J13682" t="s">
        <v>67</v>
      </c>
      <c r="K13682">
        <v>100</v>
      </c>
      <c r="L13682" s="5" t="s">
        <v>26344</v>
      </c>
      <c r="M13682" s="5" t="s">
        <v>54</v>
      </c>
      <c r="N13682">
        <v>4</v>
      </c>
      <c r="O13682" t="s">
        <v>172</v>
      </c>
      <c r="P13682" s="1">
        <v>45711</v>
      </c>
      <c r="Q13682" s="1">
        <v>45744</v>
      </c>
      <c r="R13682">
        <v>1501</v>
      </c>
      <c r="S13682" s="4">
        <v>8.6999999999999993</v>
      </c>
      <c r="T13682" t="s">
        <v>243</v>
      </c>
    </row>
    <row r="13683" spans="1:20" x14ac:dyDescent="0.35">
      <c r="A13683" t="s">
        <v>26345</v>
      </c>
      <c r="B13683" s="5" t="s">
        <v>217</v>
      </c>
      <c r="C13683" s="6">
        <v>64787</v>
      </c>
      <c r="D13683" t="s">
        <v>41</v>
      </c>
      <c r="E13683">
        <v>55069</v>
      </c>
      <c r="F13683" s="5" t="s">
        <v>58</v>
      </c>
      <c r="G13683" s="5" t="s">
        <v>51</v>
      </c>
      <c r="H13683" s="5" t="s">
        <v>60</v>
      </c>
      <c r="I13683" t="s">
        <v>44</v>
      </c>
      <c r="J13683" t="s">
        <v>60</v>
      </c>
      <c r="K13683">
        <v>0</v>
      </c>
      <c r="L13683" s="5" t="s">
        <v>26346</v>
      </c>
      <c r="M13683" s="5" t="s">
        <v>54</v>
      </c>
      <c r="N13683">
        <v>1</v>
      </c>
      <c r="O13683" t="s">
        <v>135</v>
      </c>
      <c r="P13683" s="1">
        <v>45696</v>
      </c>
      <c r="Q13683" s="1">
        <v>45767</v>
      </c>
      <c r="R13683">
        <v>2254</v>
      </c>
      <c r="S13683" s="4">
        <v>7.7</v>
      </c>
      <c r="T13683" t="s">
        <v>95</v>
      </c>
    </row>
    <row r="13684" spans="1:20" x14ac:dyDescent="0.35">
      <c r="A13684" t="s">
        <v>26347</v>
      </c>
      <c r="B13684" s="5" t="s">
        <v>28802</v>
      </c>
      <c r="C13684" s="6">
        <v>321641</v>
      </c>
      <c r="D13684" t="s">
        <v>22</v>
      </c>
      <c r="E13684">
        <v>321641</v>
      </c>
      <c r="F13684" s="5" t="s">
        <v>23</v>
      </c>
      <c r="G13684" s="5" t="s">
        <v>59</v>
      </c>
      <c r="H13684" s="5" t="s">
        <v>68</v>
      </c>
      <c r="I13684" t="s">
        <v>26</v>
      </c>
      <c r="J13684" t="s">
        <v>68</v>
      </c>
      <c r="K13684">
        <v>100</v>
      </c>
      <c r="L13684" s="5" t="s">
        <v>26348</v>
      </c>
      <c r="M13684" s="5" t="s">
        <v>37</v>
      </c>
      <c r="N13684">
        <v>11</v>
      </c>
      <c r="O13684" t="s">
        <v>131</v>
      </c>
      <c r="P13684" s="1">
        <v>45761</v>
      </c>
      <c r="Q13684" s="1">
        <v>45830</v>
      </c>
      <c r="R13684">
        <v>1672</v>
      </c>
      <c r="S13684" s="4">
        <v>7.7</v>
      </c>
      <c r="T13684" t="s">
        <v>79</v>
      </c>
    </row>
    <row r="13685" spans="1:20" x14ac:dyDescent="0.35">
      <c r="A13685" t="s">
        <v>26349</v>
      </c>
      <c r="B13685" s="5" t="s">
        <v>49</v>
      </c>
      <c r="C13685" s="6">
        <v>55628</v>
      </c>
      <c r="D13685" t="s">
        <v>65</v>
      </c>
      <c r="E13685">
        <v>72316</v>
      </c>
      <c r="F13685" s="5" t="s">
        <v>58</v>
      </c>
      <c r="G13685" s="5" t="s">
        <v>42</v>
      </c>
      <c r="H13685" s="5" t="s">
        <v>67</v>
      </c>
      <c r="I13685" t="s">
        <v>26</v>
      </c>
      <c r="J13685" t="s">
        <v>522</v>
      </c>
      <c r="K13685">
        <v>100</v>
      </c>
      <c r="L13685" s="5" t="s">
        <v>26350</v>
      </c>
      <c r="M13685" s="5" t="s">
        <v>54</v>
      </c>
      <c r="N13685">
        <v>1</v>
      </c>
      <c r="O13685" t="s">
        <v>112</v>
      </c>
      <c r="P13685" s="1">
        <v>45765</v>
      </c>
      <c r="Q13685" s="1">
        <v>45836</v>
      </c>
      <c r="R13685">
        <v>1517</v>
      </c>
      <c r="S13685" s="4">
        <v>5.8</v>
      </c>
      <c r="T13685" t="s">
        <v>153</v>
      </c>
    </row>
    <row r="13686" spans="1:20" x14ac:dyDescent="0.35">
      <c r="A13686" t="s">
        <v>26351</v>
      </c>
      <c r="B13686" s="5" t="s">
        <v>28802</v>
      </c>
      <c r="C13686" s="6">
        <v>45870</v>
      </c>
      <c r="D13686" t="s">
        <v>22</v>
      </c>
      <c r="E13686">
        <v>45870</v>
      </c>
      <c r="F13686" s="5" t="s">
        <v>50</v>
      </c>
      <c r="G13686" s="5" t="s">
        <v>59</v>
      </c>
      <c r="H13686" s="5" t="s">
        <v>157</v>
      </c>
      <c r="I13686" t="s">
        <v>44</v>
      </c>
      <c r="J13686" t="s">
        <v>359</v>
      </c>
      <c r="K13686">
        <v>100</v>
      </c>
      <c r="L13686" s="5" t="s">
        <v>26352</v>
      </c>
      <c r="M13686" s="5" t="s">
        <v>28</v>
      </c>
      <c r="N13686">
        <v>3</v>
      </c>
      <c r="O13686" t="s">
        <v>62</v>
      </c>
      <c r="P13686" s="1">
        <v>45560</v>
      </c>
      <c r="Q13686" s="1">
        <v>45623</v>
      </c>
      <c r="R13686">
        <v>530</v>
      </c>
      <c r="S13686" s="4">
        <v>5.4</v>
      </c>
      <c r="T13686" t="s">
        <v>47</v>
      </c>
    </row>
    <row r="13687" spans="1:20" x14ac:dyDescent="0.35">
      <c r="A13687" t="s">
        <v>26353</v>
      </c>
      <c r="B13687" s="5" t="s">
        <v>28802</v>
      </c>
      <c r="C13687" s="6">
        <v>152656</v>
      </c>
      <c r="D13687" t="s">
        <v>22</v>
      </c>
      <c r="E13687">
        <v>152656</v>
      </c>
      <c r="F13687" s="5" t="s">
        <v>50</v>
      </c>
      <c r="G13687" s="5" t="s">
        <v>59</v>
      </c>
      <c r="H13687" s="5" t="s">
        <v>97</v>
      </c>
      <c r="I13687" t="s">
        <v>35</v>
      </c>
      <c r="J13687" t="s">
        <v>97</v>
      </c>
      <c r="K13687">
        <v>100</v>
      </c>
      <c r="L13687" s="5" t="s">
        <v>26354</v>
      </c>
      <c r="M13687" s="5" t="s">
        <v>37</v>
      </c>
      <c r="N13687">
        <v>3</v>
      </c>
      <c r="O13687" t="s">
        <v>131</v>
      </c>
      <c r="P13687" s="1">
        <v>45354</v>
      </c>
      <c r="Q13687" s="1">
        <v>45419</v>
      </c>
      <c r="R13687">
        <v>1022</v>
      </c>
      <c r="S13687" s="4">
        <v>7.1</v>
      </c>
      <c r="T13687" t="s">
        <v>153</v>
      </c>
    </row>
    <row r="13688" spans="1:20" x14ac:dyDescent="0.35">
      <c r="A13688" t="s">
        <v>26355</v>
      </c>
      <c r="B13688" s="5" t="s">
        <v>28801</v>
      </c>
      <c r="C13688" s="6">
        <v>26656</v>
      </c>
      <c r="D13688" t="s">
        <v>22</v>
      </c>
      <c r="E13688">
        <v>26656</v>
      </c>
      <c r="F13688" s="5" t="s">
        <v>50</v>
      </c>
      <c r="G13688" s="5" t="s">
        <v>59</v>
      </c>
      <c r="H13688" s="5" t="s">
        <v>116</v>
      </c>
      <c r="I13688" t="s">
        <v>26</v>
      </c>
      <c r="J13688" t="s">
        <v>116</v>
      </c>
      <c r="K13688">
        <v>100</v>
      </c>
      <c r="L13688" s="5" t="s">
        <v>26356</v>
      </c>
      <c r="M13688" s="5" t="s">
        <v>70</v>
      </c>
      <c r="N13688">
        <v>2</v>
      </c>
      <c r="O13688" t="s">
        <v>167</v>
      </c>
      <c r="P13688" s="1">
        <v>45684</v>
      </c>
      <c r="Q13688" s="1">
        <v>45738</v>
      </c>
      <c r="R13688">
        <v>717</v>
      </c>
      <c r="S13688" s="4">
        <v>9.5</v>
      </c>
      <c r="T13688" t="s">
        <v>63</v>
      </c>
    </row>
    <row r="13689" spans="1:20" x14ac:dyDescent="0.35">
      <c r="A13689" t="s">
        <v>26357</v>
      </c>
      <c r="B13689" s="5" t="s">
        <v>174</v>
      </c>
      <c r="C13689" s="6">
        <v>146759</v>
      </c>
      <c r="D13689" t="s">
        <v>22</v>
      </c>
      <c r="E13689">
        <v>146759</v>
      </c>
      <c r="F13689" s="5" t="s">
        <v>66</v>
      </c>
      <c r="G13689" s="5" t="s">
        <v>24</v>
      </c>
      <c r="H13689" s="5" t="s">
        <v>101</v>
      </c>
      <c r="I13689" t="s">
        <v>35</v>
      </c>
      <c r="J13689" t="s">
        <v>93</v>
      </c>
      <c r="K13689">
        <v>50</v>
      </c>
      <c r="L13689" s="5" t="s">
        <v>26358</v>
      </c>
      <c r="M13689" s="5" t="s">
        <v>28</v>
      </c>
      <c r="N13689">
        <v>7</v>
      </c>
      <c r="O13689" t="s">
        <v>88</v>
      </c>
      <c r="P13689" s="1">
        <v>45514</v>
      </c>
      <c r="Q13689" s="1">
        <v>45555</v>
      </c>
      <c r="R13689">
        <v>1615</v>
      </c>
      <c r="S13689" s="4">
        <v>8.4</v>
      </c>
      <c r="T13689" t="s">
        <v>30</v>
      </c>
    </row>
    <row r="13690" spans="1:20" x14ac:dyDescent="0.35">
      <c r="A13690" t="s">
        <v>26359</v>
      </c>
      <c r="B13690" s="5" t="s">
        <v>162</v>
      </c>
      <c r="C13690" s="6">
        <v>44241</v>
      </c>
      <c r="D13690" t="s">
        <v>74</v>
      </c>
      <c r="E13690">
        <v>55301</v>
      </c>
      <c r="F13690" s="5" t="s">
        <v>58</v>
      </c>
      <c r="G13690" s="5" t="s">
        <v>51</v>
      </c>
      <c r="H13690" s="5" t="s">
        <v>75</v>
      </c>
      <c r="I13690" t="s">
        <v>44</v>
      </c>
      <c r="J13690" t="s">
        <v>75</v>
      </c>
      <c r="K13690">
        <v>0</v>
      </c>
      <c r="L13690" s="5" t="s">
        <v>3329</v>
      </c>
      <c r="M13690" s="5" t="s">
        <v>70</v>
      </c>
      <c r="N13690">
        <v>0</v>
      </c>
      <c r="O13690" t="s">
        <v>62</v>
      </c>
      <c r="P13690" s="1">
        <v>45658</v>
      </c>
      <c r="Q13690" s="1">
        <v>45716</v>
      </c>
      <c r="R13690">
        <v>1287</v>
      </c>
      <c r="S13690" s="4">
        <v>6.1</v>
      </c>
      <c r="T13690" t="s">
        <v>30</v>
      </c>
    </row>
    <row r="13691" spans="1:20" x14ac:dyDescent="0.35">
      <c r="A13691" t="s">
        <v>26360</v>
      </c>
      <c r="B13691" s="5" t="s">
        <v>105</v>
      </c>
      <c r="C13691" s="6">
        <v>124494</v>
      </c>
      <c r="D13691" t="s">
        <v>120</v>
      </c>
      <c r="E13691">
        <v>112045</v>
      </c>
      <c r="F13691" s="5" t="s">
        <v>58</v>
      </c>
      <c r="G13691" s="5" t="s">
        <v>42</v>
      </c>
      <c r="H13691" s="5" t="s">
        <v>121</v>
      </c>
      <c r="I13691" t="s">
        <v>35</v>
      </c>
      <c r="J13691" t="s">
        <v>121</v>
      </c>
      <c r="K13691">
        <v>50</v>
      </c>
      <c r="L13691" s="5" t="s">
        <v>26361</v>
      </c>
      <c r="M13691" s="5" t="s">
        <v>37</v>
      </c>
      <c r="N13691">
        <v>1</v>
      </c>
      <c r="O13691" t="s">
        <v>147</v>
      </c>
      <c r="P13691" s="1">
        <v>45336</v>
      </c>
      <c r="Q13691" s="1">
        <v>45363</v>
      </c>
      <c r="R13691">
        <v>1057</v>
      </c>
      <c r="S13691" s="4">
        <v>7.4</v>
      </c>
      <c r="T13691" t="s">
        <v>55</v>
      </c>
    </row>
    <row r="13692" spans="1:20" x14ac:dyDescent="0.35">
      <c r="A13692" t="s">
        <v>26362</v>
      </c>
      <c r="B13692" s="5" t="s">
        <v>162</v>
      </c>
      <c r="C13692" s="6">
        <v>83827</v>
      </c>
      <c r="D13692" t="s">
        <v>22</v>
      </c>
      <c r="E13692">
        <v>83827</v>
      </c>
      <c r="F13692" s="5" t="s">
        <v>23</v>
      </c>
      <c r="G13692" s="5" t="s">
        <v>24</v>
      </c>
      <c r="H13692" s="5" t="s">
        <v>116</v>
      </c>
      <c r="I13692" t="s">
        <v>26</v>
      </c>
      <c r="J13692" t="s">
        <v>116</v>
      </c>
      <c r="K13692">
        <v>100</v>
      </c>
      <c r="L13692" s="5" t="s">
        <v>26363</v>
      </c>
      <c r="M13692" s="5" t="s">
        <v>37</v>
      </c>
      <c r="N13692">
        <v>18</v>
      </c>
      <c r="O13692" t="s">
        <v>46</v>
      </c>
      <c r="P13692" s="1">
        <v>45613</v>
      </c>
      <c r="Q13692" s="1">
        <v>45627</v>
      </c>
      <c r="R13692">
        <v>1223</v>
      </c>
      <c r="S13692" s="4">
        <v>6.5</v>
      </c>
      <c r="T13692" t="s">
        <v>63</v>
      </c>
    </row>
    <row r="13693" spans="1:20" x14ac:dyDescent="0.35">
      <c r="A13693" t="s">
        <v>26364</v>
      </c>
      <c r="B13693" s="5" t="s">
        <v>28800</v>
      </c>
      <c r="C13693" s="6">
        <v>133335</v>
      </c>
      <c r="D13693" t="s">
        <v>41</v>
      </c>
      <c r="E13693">
        <v>113335</v>
      </c>
      <c r="F13693" s="5" t="s">
        <v>66</v>
      </c>
      <c r="G13693" s="5" t="s">
        <v>51</v>
      </c>
      <c r="H13693" s="5" t="s">
        <v>43</v>
      </c>
      <c r="I13693" t="s">
        <v>26</v>
      </c>
      <c r="J13693" t="s">
        <v>43</v>
      </c>
      <c r="K13693">
        <v>100</v>
      </c>
      <c r="L13693" s="5" t="s">
        <v>26365</v>
      </c>
      <c r="M13693" s="5" t="s">
        <v>54</v>
      </c>
      <c r="N13693">
        <v>8</v>
      </c>
      <c r="O13693" t="s">
        <v>141</v>
      </c>
      <c r="P13693" s="1">
        <v>45514</v>
      </c>
      <c r="Q13693" s="1">
        <v>45564</v>
      </c>
      <c r="R13693">
        <v>1968</v>
      </c>
      <c r="S13693" s="4">
        <v>8.6999999999999993</v>
      </c>
      <c r="T13693" t="s">
        <v>153</v>
      </c>
    </row>
    <row r="13694" spans="1:20" x14ac:dyDescent="0.35">
      <c r="A13694" t="s">
        <v>26366</v>
      </c>
      <c r="B13694" s="5" t="s">
        <v>179</v>
      </c>
      <c r="C13694" s="6">
        <v>161531</v>
      </c>
      <c r="D13694" t="s">
        <v>41</v>
      </c>
      <c r="E13694">
        <v>137301</v>
      </c>
      <c r="F13694" s="5" t="s">
        <v>66</v>
      </c>
      <c r="G13694" s="5" t="s">
        <v>51</v>
      </c>
      <c r="H13694" s="5" t="s">
        <v>60</v>
      </c>
      <c r="I13694" t="s">
        <v>35</v>
      </c>
      <c r="J13694" t="s">
        <v>60</v>
      </c>
      <c r="K13694">
        <v>0</v>
      </c>
      <c r="L13694" s="5" t="s">
        <v>26367</v>
      </c>
      <c r="M13694" s="5" t="s">
        <v>54</v>
      </c>
      <c r="N13694">
        <v>7</v>
      </c>
      <c r="O13694" t="s">
        <v>167</v>
      </c>
      <c r="P13694" s="1">
        <v>45632</v>
      </c>
      <c r="Q13694" s="1">
        <v>45681</v>
      </c>
      <c r="R13694">
        <v>2300</v>
      </c>
      <c r="S13694" s="4">
        <v>5.5</v>
      </c>
      <c r="T13694" t="s">
        <v>153</v>
      </c>
    </row>
    <row r="13695" spans="1:20" x14ac:dyDescent="0.35">
      <c r="A13695" t="s">
        <v>26368</v>
      </c>
      <c r="B13695" s="5" t="s">
        <v>100</v>
      </c>
      <c r="C13695" s="6">
        <v>80194</v>
      </c>
      <c r="D13695" t="s">
        <v>22</v>
      </c>
      <c r="E13695">
        <v>80194</v>
      </c>
      <c r="F13695" s="5" t="s">
        <v>58</v>
      </c>
      <c r="G13695" s="5" t="s">
        <v>59</v>
      </c>
      <c r="H13695" s="5" t="s">
        <v>129</v>
      </c>
      <c r="I13695" t="s">
        <v>26</v>
      </c>
      <c r="J13695" t="s">
        <v>129</v>
      </c>
      <c r="K13695">
        <v>0</v>
      </c>
      <c r="L13695" s="5" t="s">
        <v>8804</v>
      </c>
      <c r="M13695" s="5" t="s">
        <v>70</v>
      </c>
      <c r="N13695">
        <v>0</v>
      </c>
      <c r="O13695" t="s">
        <v>85</v>
      </c>
      <c r="P13695" s="1">
        <v>45654</v>
      </c>
      <c r="Q13695" s="1">
        <v>45699</v>
      </c>
      <c r="R13695">
        <v>924</v>
      </c>
      <c r="S13695" s="4">
        <v>5.9</v>
      </c>
      <c r="T13695" t="s">
        <v>89</v>
      </c>
    </row>
    <row r="13696" spans="1:20" x14ac:dyDescent="0.35">
      <c r="A13696" t="s">
        <v>26369</v>
      </c>
      <c r="B13696" s="5" t="s">
        <v>21</v>
      </c>
      <c r="C13696" s="6">
        <v>181350</v>
      </c>
      <c r="D13696" t="s">
        <v>92</v>
      </c>
      <c r="E13696">
        <v>136013</v>
      </c>
      <c r="F13696" s="5" t="s">
        <v>23</v>
      </c>
      <c r="G13696" s="5" t="s">
        <v>24</v>
      </c>
      <c r="H13696" s="5" t="s">
        <v>93</v>
      </c>
      <c r="I13696" t="s">
        <v>26</v>
      </c>
      <c r="J13696" t="s">
        <v>93</v>
      </c>
      <c r="K13696">
        <v>0</v>
      </c>
      <c r="L13696" s="5" t="s">
        <v>14114</v>
      </c>
      <c r="M13696" s="5" t="s">
        <v>37</v>
      </c>
      <c r="N13696">
        <v>18</v>
      </c>
      <c r="O13696" t="s">
        <v>85</v>
      </c>
      <c r="P13696" s="1">
        <v>45621</v>
      </c>
      <c r="Q13696" s="1">
        <v>45668</v>
      </c>
      <c r="R13696">
        <v>2264</v>
      </c>
      <c r="S13696" s="4">
        <v>6.7</v>
      </c>
      <c r="T13696" t="s">
        <v>118</v>
      </c>
    </row>
    <row r="13697" spans="1:20" x14ac:dyDescent="0.35">
      <c r="A13697" t="s">
        <v>26370</v>
      </c>
      <c r="B13697" s="5" t="s">
        <v>28801</v>
      </c>
      <c r="C13697" s="6">
        <v>102985</v>
      </c>
      <c r="D13697" t="s">
        <v>22</v>
      </c>
      <c r="E13697">
        <v>102985</v>
      </c>
      <c r="F13697" s="5" t="s">
        <v>50</v>
      </c>
      <c r="G13697" s="5" t="s">
        <v>59</v>
      </c>
      <c r="H13697" s="5" t="s">
        <v>52</v>
      </c>
      <c r="I13697" t="s">
        <v>26</v>
      </c>
      <c r="J13697" t="s">
        <v>52</v>
      </c>
      <c r="K13697">
        <v>50</v>
      </c>
      <c r="L13697" s="5" t="s">
        <v>26371</v>
      </c>
      <c r="M13697" s="5" t="s">
        <v>54</v>
      </c>
      <c r="N13697">
        <v>3</v>
      </c>
      <c r="O13697" t="s">
        <v>29</v>
      </c>
      <c r="P13697" s="1">
        <v>45708</v>
      </c>
      <c r="Q13697" s="1">
        <v>45746</v>
      </c>
      <c r="R13697">
        <v>1591</v>
      </c>
      <c r="S13697" s="4">
        <v>8.6999999999999993</v>
      </c>
      <c r="T13697" t="s">
        <v>47</v>
      </c>
    </row>
    <row r="13698" spans="1:20" x14ac:dyDescent="0.35">
      <c r="A13698" t="s">
        <v>26372</v>
      </c>
      <c r="B13698" s="5" t="s">
        <v>73</v>
      </c>
      <c r="C13698" s="6">
        <v>70147</v>
      </c>
      <c r="D13698" t="s">
        <v>22</v>
      </c>
      <c r="E13698">
        <v>70147</v>
      </c>
      <c r="F13698" s="5" t="s">
        <v>58</v>
      </c>
      <c r="G13698" s="5" t="s">
        <v>59</v>
      </c>
      <c r="H13698" s="5" t="s">
        <v>68</v>
      </c>
      <c r="I13698" t="s">
        <v>26</v>
      </c>
      <c r="J13698" t="s">
        <v>68</v>
      </c>
      <c r="K13698">
        <v>0</v>
      </c>
      <c r="L13698" s="5" t="s">
        <v>3373</v>
      </c>
      <c r="M13698" s="5" t="s">
        <v>70</v>
      </c>
      <c r="N13698">
        <v>0</v>
      </c>
      <c r="O13698" t="s">
        <v>131</v>
      </c>
      <c r="P13698" s="1">
        <v>45376</v>
      </c>
      <c r="Q13698" s="1">
        <v>45412</v>
      </c>
      <c r="R13698">
        <v>598</v>
      </c>
      <c r="S13698" s="4">
        <v>9.5</v>
      </c>
      <c r="T13698" t="s">
        <v>243</v>
      </c>
    </row>
    <row r="13699" spans="1:20" x14ac:dyDescent="0.35">
      <c r="A13699" t="s">
        <v>26373</v>
      </c>
      <c r="B13699" s="5" t="s">
        <v>28800</v>
      </c>
      <c r="C13699" s="6">
        <v>95188</v>
      </c>
      <c r="D13699" t="s">
        <v>65</v>
      </c>
      <c r="E13699">
        <v>123744</v>
      </c>
      <c r="F13699" s="5" t="s">
        <v>50</v>
      </c>
      <c r="G13699" s="5" t="s">
        <v>24</v>
      </c>
      <c r="H13699" s="5" t="s">
        <v>67</v>
      </c>
      <c r="I13699" t="s">
        <v>35</v>
      </c>
      <c r="J13699" t="s">
        <v>67</v>
      </c>
      <c r="K13699">
        <v>0</v>
      </c>
      <c r="L13699" s="5" t="s">
        <v>26374</v>
      </c>
      <c r="M13699" s="5" t="s">
        <v>28</v>
      </c>
      <c r="N13699">
        <v>3</v>
      </c>
      <c r="O13699" t="s">
        <v>147</v>
      </c>
      <c r="P13699" s="1">
        <v>45630</v>
      </c>
      <c r="Q13699" s="1">
        <v>45648</v>
      </c>
      <c r="R13699">
        <v>1227</v>
      </c>
      <c r="S13699" s="4">
        <v>9.4</v>
      </c>
      <c r="T13699" t="s">
        <v>47</v>
      </c>
    </row>
    <row r="13700" spans="1:20" x14ac:dyDescent="0.35">
      <c r="A13700" t="s">
        <v>26375</v>
      </c>
      <c r="B13700" s="5" t="s">
        <v>57</v>
      </c>
      <c r="C13700" s="6">
        <v>274623</v>
      </c>
      <c r="D13700" t="s">
        <v>22</v>
      </c>
      <c r="E13700">
        <v>274623</v>
      </c>
      <c r="F13700" s="5" t="s">
        <v>23</v>
      </c>
      <c r="G13700" s="5" t="s">
        <v>51</v>
      </c>
      <c r="H13700" s="5" t="s">
        <v>101</v>
      </c>
      <c r="I13700" t="s">
        <v>35</v>
      </c>
      <c r="J13700" t="s">
        <v>101</v>
      </c>
      <c r="K13700">
        <v>50</v>
      </c>
      <c r="L13700" s="5" t="s">
        <v>26376</v>
      </c>
      <c r="M13700" s="5" t="s">
        <v>28</v>
      </c>
      <c r="N13700">
        <v>14</v>
      </c>
      <c r="O13700" t="s">
        <v>88</v>
      </c>
      <c r="P13700" s="1">
        <v>45330</v>
      </c>
      <c r="Q13700" s="1">
        <v>45362</v>
      </c>
      <c r="R13700">
        <v>2135</v>
      </c>
      <c r="S13700" s="4">
        <v>6.4</v>
      </c>
      <c r="T13700" t="s">
        <v>47</v>
      </c>
    </row>
    <row r="13701" spans="1:20" x14ac:dyDescent="0.35">
      <c r="A13701" t="s">
        <v>26377</v>
      </c>
      <c r="B13701" s="5" t="s">
        <v>57</v>
      </c>
      <c r="C13701" s="6">
        <v>79001</v>
      </c>
      <c r="D13701" t="s">
        <v>41</v>
      </c>
      <c r="E13701">
        <v>67151</v>
      </c>
      <c r="F13701" s="5" t="s">
        <v>58</v>
      </c>
      <c r="G13701" s="5" t="s">
        <v>42</v>
      </c>
      <c r="H13701" s="5" t="s">
        <v>43</v>
      </c>
      <c r="I13701" t="s">
        <v>35</v>
      </c>
      <c r="J13701" t="s">
        <v>43</v>
      </c>
      <c r="K13701">
        <v>50</v>
      </c>
      <c r="L13701" s="5" t="s">
        <v>26378</v>
      </c>
      <c r="M13701" s="5" t="s">
        <v>70</v>
      </c>
      <c r="N13701">
        <v>1</v>
      </c>
      <c r="O13701" t="s">
        <v>141</v>
      </c>
      <c r="P13701" s="1">
        <v>45444</v>
      </c>
      <c r="Q13701" s="1">
        <v>45480</v>
      </c>
      <c r="R13701">
        <v>1648</v>
      </c>
      <c r="S13701" s="4">
        <v>7.8</v>
      </c>
      <c r="T13701" t="s">
        <v>277</v>
      </c>
    </row>
    <row r="13702" spans="1:20" x14ac:dyDescent="0.35">
      <c r="A13702" t="s">
        <v>26379</v>
      </c>
      <c r="B13702" s="5" t="s">
        <v>179</v>
      </c>
      <c r="C13702" s="6">
        <v>133645</v>
      </c>
      <c r="D13702" t="s">
        <v>81</v>
      </c>
      <c r="E13702">
        <v>180421</v>
      </c>
      <c r="F13702" s="5" t="s">
        <v>66</v>
      </c>
      <c r="G13702" s="5" t="s">
        <v>51</v>
      </c>
      <c r="H13702" s="5" t="s">
        <v>82</v>
      </c>
      <c r="I13702" t="s">
        <v>26</v>
      </c>
      <c r="J13702" t="s">
        <v>313</v>
      </c>
      <c r="K13702">
        <v>50</v>
      </c>
      <c r="L13702" s="5" t="s">
        <v>26380</v>
      </c>
      <c r="M13702" s="5" t="s">
        <v>37</v>
      </c>
      <c r="N13702">
        <v>8</v>
      </c>
      <c r="O13702" t="s">
        <v>131</v>
      </c>
      <c r="P13702" s="1">
        <v>45734</v>
      </c>
      <c r="Q13702" s="1">
        <v>45803</v>
      </c>
      <c r="R13702">
        <v>706</v>
      </c>
      <c r="S13702" s="4">
        <v>9.9</v>
      </c>
      <c r="T13702" t="s">
        <v>79</v>
      </c>
    </row>
    <row r="13703" spans="1:20" x14ac:dyDescent="0.35">
      <c r="A13703" t="s">
        <v>26381</v>
      </c>
      <c r="B13703" s="5" t="s">
        <v>28800</v>
      </c>
      <c r="C13703" s="6">
        <v>63052</v>
      </c>
      <c r="D13703" t="s">
        <v>22</v>
      </c>
      <c r="E13703">
        <v>63052</v>
      </c>
      <c r="F13703" s="5" t="s">
        <v>66</v>
      </c>
      <c r="G13703" s="5" t="s">
        <v>42</v>
      </c>
      <c r="H13703" s="5" t="s">
        <v>157</v>
      </c>
      <c r="I13703" t="s">
        <v>44</v>
      </c>
      <c r="J13703" t="s">
        <v>157</v>
      </c>
      <c r="K13703">
        <v>0</v>
      </c>
      <c r="L13703" s="5" t="s">
        <v>26382</v>
      </c>
      <c r="M13703" s="5" t="s">
        <v>28</v>
      </c>
      <c r="N13703">
        <v>5</v>
      </c>
      <c r="O13703" t="s">
        <v>172</v>
      </c>
      <c r="P13703" s="1">
        <v>45516</v>
      </c>
      <c r="Q13703" s="1">
        <v>45533</v>
      </c>
      <c r="R13703">
        <v>1774</v>
      </c>
      <c r="S13703" s="4">
        <v>6.5</v>
      </c>
      <c r="T13703" t="s">
        <v>47</v>
      </c>
    </row>
    <row r="13704" spans="1:20" x14ac:dyDescent="0.35">
      <c r="A13704" t="s">
        <v>26383</v>
      </c>
      <c r="B13704" s="5" t="s">
        <v>28802</v>
      </c>
      <c r="C13704" s="6">
        <v>150556</v>
      </c>
      <c r="D13704" t="s">
        <v>81</v>
      </c>
      <c r="E13704">
        <v>203251</v>
      </c>
      <c r="F13704" s="5" t="s">
        <v>66</v>
      </c>
      <c r="G13704" s="5" t="s">
        <v>24</v>
      </c>
      <c r="H13704" s="5" t="s">
        <v>82</v>
      </c>
      <c r="I13704" t="s">
        <v>26</v>
      </c>
      <c r="J13704" t="s">
        <v>82</v>
      </c>
      <c r="K13704">
        <v>100</v>
      </c>
      <c r="L13704" s="5" t="s">
        <v>26384</v>
      </c>
      <c r="M13704" s="5" t="s">
        <v>28</v>
      </c>
      <c r="N13704">
        <v>6</v>
      </c>
      <c r="O13704" t="s">
        <v>71</v>
      </c>
      <c r="P13704" s="1">
        <v>45598</v>
      </c>
      <c r="Q13704" s="1">
        <v>45650</v>
      </c>
      <c r="R13704">
        <v>1164</v>
      </c>
      <c r="S13704" s="4">
        <v>8.4</v>
      </c>
      <c r="T13704" t="s">
        <v>63</v>
      </c>
    </row>
    <row r="13705" spans="1:20" x14ac:dyDescent="0.35">
      <c r="A13705" t="s">
        <v>26385</v>
      </c>
      <c r="B13705" s="5" t="s">
        <v>162</v>
      </c>
      <c r="C13705" s="6">
        <v>44619</v>
      </c>
      <c r="D13705" t="s">
        <v>22</v>
      </c>
      <c r="E13705">
        <v>44619</v>
      </c>
      <c r="F13705" s="5" t="s">
        <v>66</v>
      </c>
      <c r="G13705" s="5" t="s">
        <v>51</v>
      </c>
      <c r="H13705" s="5" t="s">
        <v>157</v>
      </c>
      <c r="I13705" t="s">
        <v>44</v>
      </c>
      <c r="J13705" t="s">
        <v>157</v>
      </c>
      <c r="K13705">
        <v>50</v>
      </c>
      <c r="L13705" s="5" t="s">
        <v>26386</v>
      </c>
      <c r="M13705" s="5" t="s">
        <v>54</v>
      </c>
      <c r="N13705">
        <v>6</v>
      </c>
      <c r="O13705" t="s">
        <v>46</v>
      </c>
      <c r="P13705" s="1">
        <v>45762</v>
      </c>
      <c r="Q13705" s="1">
        <v>45786</v>
      </c>
      <c r="R13705">
        <v>1572</v>
      </c>
      <c r="S13705" s="4">
        <v>7.6</v>
      </c>
      <c r="T13705" t="s">
        <v>79</v>
      </c>
    </row>
    <row r="13706" spans="1:20" x14ac:dyDescent="0.35">
      <c r="A13706" t="s">
        <v>26387</v>
      </c>
      <c r="B13706" s="5" t="s">
        <v>179</v>
      </c>
      <c r="C13706" s="6">
        <v>243017</v>
      </c>
      <c r="D13706" t="s">
        <v>22</v>
      </c>
      <c r="E13706">
        <v>243017</v>
      </c>
      <c r="F13706" s="5" t="s">
        <v>23</v>
      </c>
      <c r="G13706" s="5" t="s">
        <v>42</v>
      </c>
      <c r="H13706" s="5" t="s">
        <v>191</v>
      </c>
      <c r="I13706" t="s">
        <v>35</v>
      </c>
      <c r="J13706" t="s">
        <v>191</v>
      </c>
      <c r="K13706">
        <v>0</v>
      </c>
      <c r="L13706" s="5" t="s">
        <v>26388</v>
      </c>
      <c r="M13706" s="5" t="s">
        <v>28</v>
      </c>
      <c r="N13706">
        <v>12</v>
      </c>
      <c r="O13706" t="s">
        <v>78</v>
      </c>
      <c r="P13706" s="1">
        <v>45360</v>
      </c>
      <c r="Q13706" s="1">
        <v>45379</v>
      </c>
      <c r="R13706">
        <v>2181</v>
      </c>
      <c r="S13706" s="4">
        <v>8.1</v>
      </c>
      <c r="T13706" t="s">
        <v>118</v>
      </c>
    </row>
    <row r="13707" spans="1:20" x14ac:dyDescent="0.35">
      <c r="A13707" t="s">
        <v>26389</v>
      </c>
      <c r="B13707" s="5" t="s">
        <v>162</v>
      </c>
      <c r="C13707" s="6">
        <v>201305</v>
      </c>
      <c r="D13707" t="s">
        <v>41</v>
      </c>
      <c r="E13707">
        <v>171109</v>
      </c>
      <c r="F13707" s="5" t="s">
        <v>23</v>
      </c>
      <c r="G13707" s="5" t="s">
        <v>59</v>
      </c>
      <c r="H13707" s="5" t="s">
        <v>43</v>
      </c>
      <c r="I13707" t="s">
        <v>35</v>
      </c>
      <c r="J13707" t="s">
        <v>43</v>
      </c>
      <c r="K13707">
        <v>0</v>
      </c>
      <c r="L13707" s="5" t="s">
        <v>26390</v>
      </c>
      <c r="M13707" s="5" t="s">
        <v>70</v>
      </c>
      <c r="N13707">
        <v>15</v>
      </c>
      <c r="O13707" t="s">
        <v>46</v>
      </c>
      <c r="P13707" s="1">
        <v>45408</v>
      </c>
      <c r="Q13707" s="1">
        <v>45451</v>
      </c>
      <c r="R13707">
        <v>1686</v>
      </c>
      <c r="S13707" s="4">
        <v>9.1999999999999993</v>
      </c>
      <c r="T13707" t="s">
        <v>47</v>
      </c>
    </row>
    <row r="13708" spans="1:20" x14ac:dyDescent="0.35">
      <c r="A13708" t="s">
        <v>26391</v>
      </c>
      <c r="B13708" s="5" t="s">
        <v>28802</v>
      </c>
      <c r="C13708" s="6">
        <v>94123</v>
      </c>
      <c r="D13708" t="s">
        <v>65</v>
      </c>
      <c r="E13708">
        <v>122360</v>
      </c>
      <c r="F13708" s="5" t="s">
        <v>58</v>
      </c>
      <c r="G13708" s="5" t="s">
        <v>51</v>
      </c>
      <c r="H13708" s="5" t="s">
        <v>67</v>
      </c>
      <c r="I13708" t="s">
        <v>35</v>
      </c>
      <c r="J13708" t="s">
        <v>67</v>
      </c>
      <c r="K13708">
        <v>50</v>
      </c>
      <c r="L13708" s="5" t="s">
        <v>26392</v>
      </c>
      <c r="M13708" s="5" t="s">
        <v>70</v>
      </c>
      <c r="N13708">
        <v>0</v>
      </c>
      <c r="O13708" t="s">
        <v>147</v>
      </c>
      <c r="P13708" s="1">
        <v>45296</v>
      </c>
      <c r="Q13708" s="1">
        <v>45363</v>
      </c>
      <c r="R13708">
        <v>1613</v>
      </c>
      <c r="S13708" s="4">
        <v>5.4</v>
      </c>
      <c r="T13708" t="s">
        <v>277</v>
      </c>
    </row>
    <row r="13709" spans="1:20" x14ac:dyDescent="0.35">
      <c r="A13709" t="s">
        <v>26393</v>
      </c>
      <c r="B13709" s="5" t="s">
        <v>40</v>
      </c>
      <c r="C13709" s="6">
        <v>52016</v>
      </c>
      <c r="D13709" t="s">
        <v>92</v>
      </c>
      <c r="E13709">
        <v>39012</v>
      </c>
      <c r="F13709" s="5" t="s">
        <v>58</v>
      </c>
      <c r="G13709" s="5" t="s">
        <v>59</v>
      </c>
      <c r="H13709" s="5" t="s">
        <v>93</v>
      </c>
      <c r="I13709" t="s">
        <v>44</v>
      </c>
      <c r="J13709" t="s">
        <v>121</v>
      </c>
      <c r="K13709">
        <v>100</v>
      </c>
      <c r="L13709" s="5" t="s">
        <v>26394</v>
      </c>
      <c r="M13709" s="5" t="s">
        <v>54</v>
      </c>
      <c r="N13709">
        <v>0</v>
      </c>
      <c r="O13709" t="s">
        <v>172</v>
      </c>
      <c r="P13709" s="1">
        <v>45579</v>
      </c>
      <c r="Q13709" s="1">
        <v>45605</v>
      </c>
      <c r="R13709">
        <v>2014</v>
      </c>
      <c r="S13709" s="4">
        <v>6.2</v>
      </c>
      <c r="T13709" t="s">
        <v>118</v>
      </c>
    </row>
    <row r="13710" spans="1:20" x14ac:dyDescent="0.35">
      <c r="A13710" t="s">
        <v>26395</v>
      </c>
      <c r="B13710" s="5" t="s">
        <v>49</v>
      </c>
      <c r="C13710" s="6">
        <v>48238</v>
      </c>
      <c r="D13710" t="s">
        <v>41</v>
      </c>
      <c r="E13710">
        <v>41002</v>
      </c>
      <c r="F13710" s="5" t="s">
        <v>58</v>
      </c>
      <c r="G13710" s="5" t="s">
        <v>24</v>
      </c>
      <c r="H13710" s="5" t="s">
        <v>60</v>
      </c>
      <c r="I13710" t="s">
        <v>44</v>
      </c>
      <c r="J13710" t="s">
        <v>129</v>
      </c>
      <c r="K13710">
        <v>100</v>
      </c>
      <c r="L13710" s="5" t="s">
        <v>26396</v>
      </c>
      <c r="M13710" s="5" t="s">
        <v>70</v>
      </c>
      <c r="N13710">
        <v>0</v>
      </c>
      <c r="O13710" t="s">
        <v>172</v>
      </c>
      <c r="P13710" s="1">
        <v>45374</v>
      </c>
      <c r="Q13710" s="1">
        <v>45436</v>
      </c>
      <c r="R13710">
        <v>710</v>
      </c>
      <c r="S13710" s="4">
        <v>5.0999999999999996</v>
      </c>
      <c r="T13710" t="s">
        <v>89</v>
      </c>
    </row>
    <row r="13711" spans="1:20" x14ac:dyDescent="0.35">
      <c r="A13711" t="s">
        <v>26397</v>
      </c>
      <c r="B13711" s="5" t="s">
        <v>174</v>
      </c>
      <c r="C13711" s="6">
        <v>189852</v>
      </c>
      <c r="D13711" t="s">
        <v>22</v>
      </c>
      <c r="E13711">
        <v>189852</v>
      </c>
      <c r="F13711" s="5" t="s">
        <v>23</v>
      </c>
      <c r="G13711" s="5" t="s">
        <v>42</v>
      </c>
      <c r="H13711" s="5" t="s">
        <v>129</v>
      </c>
      <c r="I13711" t="s">
        <v>26</v>
      </c>
      <c r="J13711" t="s">
        <v>129</v>
      </c>
      <c r="K13711">
        <v>100</v>
      </c>
      <c r="L13711" s="5" t="s">
        <v>26398</v>
      </c>
      <c r="M13711" s="5" t="s">
        <v>70</v>
      </c>
      <c r="N13711">
        <v>12</v>
      </c>
      <c r="O13711" t="s">
        <v>46</v>
      </c>
      <c r="P13711" s="1">
        <v>45494</v>
      </c>
      <c r="Q13711" s="1">
        <v>45538</v>
      </c>
      <c r="R13711">
        <v>2343</v>
      </c>
      <c r="S13711" s="4">
        <v>8.1999999999999993</v>
      </c>
      <c r="T13711" t="s">
        <v>79</v>
      </c>
    </row>
    <row r="13712" spans="1:20" x14ac:dyDescent="0.35">
      <c r="A13712" t="s">
        <v>26399</v>
      </c>
      <c r="B13712" s="5" t="s">
        <v>179</v>
      </c>
      <c r="C13712" s="6">
        <v>71233</v>
      </c>
      <c r="D13712" t="s">
        <v>74</v>
      </c>
      <c r="E13712">
        <v>89041</v>
      </c>
      <c r="F13712" s="5" t="s">
        <v>50</v>
      </c>
      <c r="G13712" s="5" t="s">
        <v>59</v>
      </c>
      <c r="H13712" s="5" t="s">
        <v>75</v>
      </c>
      <c r="I13712" t="s">
        <v>26</v>
      </c>
      <c r="J13712" t="s">
        <v>83</v>
      </c>
      <c r="K13712">
        <v>0</v>
      </c>
      <c r="L13712" s="5" t="s">
        <v>26400</v>
      </c>
      <c r="M13712" s="5" t="s">
        <v>54</v>
      </c>
      <c r="N13712">
        <v>4</v>
      </c>
      <c r="O13712" t="s">
        <v>29</v>
      </c>
      <c r="P13712" s="1">
        <v>45356</v>
      </c>
      <c r="Q13712" s="1">
        <v>45416</v>
      </c>
      <c r="R13712">
        <v>979</v>
      </c>
      <c r="S13712" s="4">
        <v>8</v>
      </c>
      <c r="T13712" t="s">
        <v>277</v>
      </c>
    </row>
    <row r="13713" spans="1:20" x14ac:dyDescent="0.35">
      <c r="A13713" t="s">
        <v>26401</v>
      </c>
      <c r="B13713" s="5" t="s">
        <v>28802</v>
      </c>
      <c r="C13713" s="6">
        <v>152809</v>
      </c>
      <c r="D13713" t="s">
        <v>41</v>
      </c>
      <c r="E13713">
        <v>129888</v>
      </c>
      <c r="F13713" s="5" t="s">
        <v>66</v>
      </c>
      <c r="G13713" s="5" t="s">
        <v>24</v>
      </c>
      <c r="H13713" s="5" t="s">
        <v>43</v>
      </c>
      <c r="I13713" t="s">
        <v>26</v>
      </c>
      <c r="J13713" t="s">
        <v>43</v>
      </c>
      <c r="K13713">
        <v>50</v>
      </c>
      <c r="L13713" s="5" t="s">
        <v>26402</v>
      </c>
      <c r="M13713" s="5" t="s">
        <v>28</v>
      </c>
      <c r="N13713">
        <v>8</v>
      </c>
      <c r="O13713" t="s">
        <v>141</v>
      </c>
      <c r="P13713" s="1">
        <v>45674</v>
      </c>
      <c r="Q13713" s="1">
        <v>45695</v>
      </c>
      <c r="R13713">
        <v>855</v>
      </c>
      <c r="S13713" s="4">
        <v>9.3000000000000007</v>
      </c>
      <c r="T13713" t="s">
        <v>89</v>
      </c>
    </row>
    <row r="13714" spans="1:20" x14ac:dyDescent="0.35">
      <c r="A13714" t="s">
        <v>26403</v>
      </c>
      <c r="B13714" s="5" t="s">
        <v>105</v>
      </c>
      <c r="C13714" s="6">
        <v>79844</v>
      </c>
      <c r="D13714" t="s">
        <v>22</v>
      </c>
      <c r="E13714">
        <v>79844</v>
      </c>
      <c r="F13714" s="5" t="s">
        <v>50</v>
      </c>
      <c r="G13714" s="5" t="s">
        <v>51</v>
      </c>
      <c r="H13714" s="5" t="s">
        <v>25</v>
      </c>
      <c r="I13714" t="s">
        <v>26</v>
      </c>
      <c r="J13714" t="s">
        <v>25</v>
      </c>
      <c r="K13714">
        <v>50</v>
      </c>
      <c r="L13714" s="5" t="s">
        <v>26404</v>
      </c>
      <c r="M13714" s="5" t="s">
        <v>70</v>
      </c>
      <c r="N13714">
        <v>4</v>
      </c>
      <c r="O13714" t="s">
        <v>167</v>
      </c>
      <c r="P13714" s="1">
        <v>45600</v>
      </c>
      <c r="Q13714" s="1">
        <v>45648</v>
      </c>
      <c r="R13714">
        <v>2002</v>
      </c>
      <c r="S13714" s="4">
        <v>5.7</v>
      </c>
      <c r="T13714" t="s">
        <v>95</v>
      </c>
    </row>
    <row r="13715" spans="1:20" x14ac:dyDescent="0.35">
      <c r="A13715" t="s">
        <v>26405</v>
      </c>
      <c r="B13715" s="5" t="s">
        <v>162</v>
      </c>
      <c r="C13715" s="6">
        <v>90766</v>
      </c>
      <c r="D13715" t="s">
        <v>22</v>
      </c>
      <c r="E13715">
        <v>90766</v>
      </c>
      <c r="F13715" s="5" t="s">
        <v>58</v>
      </c>
      <c r="G13715" s="5" t="s">
        <v>42</v>
      </c>
      <c r="H13715" s="5" t="s">
        <v>25</v>
      </c>
      <c r="I13715" t="s">
        <v>35</v>
      </c>
      <c r="J13715" t="s">
        <v>25</v>
      </c>
      <c r="K13715">
        <v>0</v>
      </c>
      <c r="L13715" s="5" t="s">
        <v>26406</v>
      </c>
      <c r="M13715" s="5" t="s">
        <v>54</v>
      </c>
      <c r="N13715">
        <v>1</v>
      </c>
      <c r="O13715" t="s">
        <v>167</v>
      </c>
      <c r="P13715" s="1">
        <v>45341</v>
      </c>
      <c r="Q13715" s="1">
        <v>45404</v>
      </c>
      <c r="R13715">
        <v>2059</v>
      </c>
      <c r="S13715" s="4">
        <v>7.7</v>
      </c>
      <c r="T13715" t="s">
        <v>136</v>
      </c>
    </row>
    <row r="13716" spans="1:20" x14ac:dyDescent="0.35">
      <c r="A13716" t="s">
        <v>26407</v>
      </c>
      <c r="B13716" s="5" t="s">
        <v>162</v>
      </c>
      <c r="C13716" s="6">
        <v>94607</v>
      </c>
      <c r="D13716" t="s">
        <v>41</v>
      </c>
      <c r="E13716">
        <v>80416</v>
      </c>
      <c r="F13716" s="5" t="s">
        <v>50</v>
      </c>
      <c r="G13716" s="5" t="s">
        <v>42</v>
      </c>
      <c r="H13716" s="5" t="s">
        <v>60</v>
      </c>
      <c r="I13716" t="s">
        <v>26</v>
      </c>
      <c r="J13716" t="s">
        <v>60</v>
      </c>
      <c r="K13716">
        <v>50</v>
      </c>
      <c r="L13716" s="5" t="s">
        <v>26408</v>
      </c>
      <c r="M13716" s="5" t="s">
        <v>28</v>
      </c>
      <c r="N13716">
        <v>3</v>
      </c>
      <c r="O13716" t="s">
        <v>131</v>
      </c>
      <c r="P13716" s="1">
        <v>45587</v>
      </c>
      <c r="Q13716" s="1">
        <v>45640</v>
      </c>
      <c r="R13716">
        <v>1778</v>
      </c>
      <c r="S13716" s="4">
        <v>8.6999999999999993</v>
      </c>
      <c r="T13716" t="s">
        <v>210</v>
      </c>
    </row>
    <row r="13717" spans="1:20" x14ac:dyDescent="0.35">
      <c r="A13717" t="s">
        <v>26409</v>
      </c>
      <c r="B13717" s="5" t="s">
        <v>91</v>
      </c>
      <c r="C13717" s="6">
        <v>155537</v>
      </c>
      <c r="D13717" t="s">
        <v>33</v>
      </c>
      <c r="E13717">
        <v>17109070</v>
      </c>
      <c r="F13717" s="5" t="s">
        <v>66</v>
      </c>
      <c r="G13717" s="5" t="s">
        <v>59</v>
      </c>
      <c r="H13717" s="5" t="s">
        <v>34</v>
      </c>
      <c r="I13717" t="s">
        <v>35</v>
      </c>
      <c r="J13717" t="s">
        <v>129</v>
      </c>
      <c r="K13717">
        <v>50</v>
      </c>
      <c r="L13717" s="5" t="s">
        <v>26410</v>
      </c>
      <c r="M13717" s="5" t="s">
        <v>54</v>
      </c>
      <c r="N13717">
        <v>7</v>
      </c>
      <c r="O13717" t="s">
        <v>78</v>
      </c>
      <c r="P13717" s="1">
        <v>45317</v>
      </c>
      <c r="Q13717" s="1">
        <v>45336</v>
      </c>
      <c r="R13717">
        <v>1465</v>
      </c>
      <c r="S13717" s="4">
        <v>9.6</v>
      </c>
      <c r="T13717" t="s">
        <v>243</v>
      </c>
    </row>
    <row r="13718" spans="1:20" x14ac:dyDescent="0.35">
      <c r="A13718" t="s">
        <v>26411</v>
      </c>
      <c r="B13718" s="5" t="s">
        <v>105</v>
      </c>
      <c r="C13718" s="6">
        <v>84059</v>
      </c>
      <c r="D13718" t="s">
        <v>92</v>
      </c>
      <c r="E13718">
        <v>63044</v>
      </c>
      <c r="F13718" s="5" t="s">
        <v>50</v>
      </c>
      <c r="G13718" s="5" t="s">
        <v>51</v>
      </c>
      <c r="H13718" s="5" t="s">
        <v>93</v>
      </c>
      <c r="I13718" t="s">
        <v>26</v>
      </c>
      <c r="J13718" t="s">
        <v>410</v>
      </c>
      <c r="K13718">
        <v>0</v>
      </c>
      <c r="L13718" s="5" t="s">
        <v>26412</v>
      </c>
      <c r="M13718" s="5" t="s">
        <v>37</v>
      </c>
      <c r="N13718">
        <v>3</v>
      </c>
      <c r="O13718" t="s">
        <v>147</v>
      </c>
      <c r="P13718" s="1">
        <v>45583</v>
      </c>
      <c r="Q13718" s="1">
        <v>45629</v>
      </c>
      <c r="R13718">
        <v>1930</v>
      </c>
      <c r="S13718" s="4">
        <v>6.4</v>
      </c>
      <c r="T13718" t="s">
        <v>210</v>
      </c>
    </row>
    <row r="13719" spans="1:20" x14ac:dyDescent="0.35">
      <c r="A13719" t="s">
        <v>26413</v>
      </c>
      <c r="B13719" s="5" t="s">
        <v>32</v>
      </c>
      <c r="C13719" s="6">
        <v>214035</v>
      </c>
      <c r="D13719" t="s">
        <v>22</v>
      </c>
      <c r="E13719">
        <v>214035</v>
      </c>
      <c r="F13719" s="5" t="s">
        <v>23</v>
      </c>
      <c r="G13719" s="5" t="s">
        <v>51</v>
      </c>
      <c r="H13719" s="5" t="s">
        <v>191</v>
      </c>
      <c r="I13719" t="s">
        <v>44</v>
      </c>
      <c r="J13719" t="s">
        <v>191</v>
      </c>
      <c r="K13719">
        <v>50</v>
      </c>
      <c r="L13719" s="5" t="s">
        <v>26414</v>
      </c>
      <c r="M13719" s="5" t="s">
        <v>54</v>
      </c>
      <c r="N13719">
        <v>12</v>
      </c>
      <c r="O13719" t="s">
        <v>167</v>
      </c>
      <c r="P13719" s="1">
        <v>45324</v>
      </c>
      <c r="Q13719" s="1">
        <v>45344</v>
      </c>
      <c r="R13719">
        <v>1111</v>
      </c>
      <c r="S13719" s="4">
        <v>10</v>
      </c>
      <c r="T13719" t="s">
        <v>79</v>
      </c>
    </row>
    <row r="13720" spans="1:20" x14ac:dyDescent="0.35">
      <c r="A13720" t="s">
        <v>26415</v>
      </c>
      <c r="B13720" s="5" t="s">
        <v>91</v>
      </c>
      <c r="C13720" s="6">
        <v>62794</v>
      </c>
      <c r="D13720" t="s">
        <v>22</v>
      </c>
      <c r="E13720">
        <v>62794</v>
      </c>
      <c r="F13720" s="5" t="s">
        <v>66</v>
      </c>
      <c r="G13720" s="5" t="s">
        <v>59</v>
      </c>
      <c r="H13720" s="5" t="s">
        <v>157</v>
      </c>
      <c r="I13720" t="s">
        <v>26</v>
      </c>
      <c r="J13720" t="s">
        <v>157</v>
      </c>
      <c r="K13720">
        <v>100</v>
      </c>
      <c r="L13720" s="5" t="s">
        <v>26416</v>
      </c>
      <c r="M13720" s="5" t="s">
        <v>28</v>
      </c>
      <c r="N13720">
        <v>9</v>
      </c>
      <c r="O13720" t="s">
        <v>107</v>
      </c>
      <c r="P13720" s="1">
        <v>45544</v>
      </c>
      <c r="Q13720" s="1">
        <v>45559</v>
      </c>
      <c r="R13720">
        <v>858</v>
      </c>
      <c r="S13720" s="4">
        <v>10</v>
      </c>
      <c r="T13720" t="s">
        <v>108</v>
      </c>
    </row>
    <row r="13721" spans="1:20" x14ac:dyDescent="0.35">
      <c r="A13721" t="s">
        <v>26417</v>
      </c>
      <c r="B13721" s="5" t="s">
        <v>105</v>
      </c>
      <c r="C13721" s="6">
        <v>78666</v>
      </c>
      <c r="D13721" t="s">
        <v>22</v>
      </c>
      <c r="E13721">
        <v>78666</v>
      </c>
      <c r="F13721" s="5" t="s">
        <v>50</v>
      </c>
      <c r="G13721" s="5" t="s">
        <v>59</v>
      </c>
      <c r="H13721" s="5" t="s">
        <v>25</v>
      </c>
      <c r="I13721" t="s">
        <v>44</v>
      </c>
      <c r="J13721" t="s">
        <v>25</v>
      </c>
      <c r="K13721">
        <v>0</v>
      </c>
      <c r="L13721" s="5" t="s">
        <v>26418</v>
      </c>
      <c r="M13721" s="5" t="s">
        <v>70</v>
      </c>
      <c r="N13721">
        <v>4</v>
      </c>
      <c r="O13721" t="s">
        <v>46</v>
      </c>
      <c r="P13721" s="1">
        <v>45763</v>
      </c>
      <c r="Q13721" s="1">
        <v>45795</v>
      </c>
      <c r="R13721">
        <v>1482</v>
      </c>
      <c r="S13721" s="4">
        <v>8.3000000000000007</v>
      </c>
      <c r="T13721" t="s">
        <v>30</v>
      </c>
    </row>
    <row r="13722" spans="1:20" x14ac:dyDescent="0.35">
      <c r="A13722" t="s">
        <v>26419</v>
      </c>
      <c r="B13722" s="5" t="s">
        <v>32</v>
      </c>
      <c r="C13722" s="6">
        <v>73536</v>
      </c>
      <c r="D13722" t="s">
        <v>33</v>
      </c>
      <c r="E13722">
        <v>8088960</v>
      </c>
      <c r="F13722" s="5" t="s">
        <v>58</v>
      </c>
      <c r="G13722" s="5" t="s">
        <v>59</v>
      </c>
      <c r="H13722" s="5" t="s">
        <v>34</v>
      </c>
      <c r="I13722" t="s">
        <v>26</v>
      </c>
      <c r="J13722" t="s">
        <v>522</v>
      </c>
      <c r="K13722">
        <v>100</v>
      </c>
      <c r="L13722" s="5" t="s">
        <v>26420</v>
      </c>
      <c r="M13722" s="5" t="s">
        <v>54</v>
      </c>
      <c r="N13722">
        <v>0</v>
      </c>
      <c r="O13722" t="s">
        <v>147</v>
      </c>
      <c r="P13722" s="1">
        <v>45519</v>
      </c>
      <c r="Q13722" s="1">
        <v>45560</v>
      </c>
      <c r="R13722">
        <v>1805</v>
      </c>
      <c r="S13722" s="4">
        <v>8.9</v>
      </c>
      <c r="T13722" t="s">
        <v>38</v>
      </c>
    </row>
    <row r="13723" spans="1:20" x14ac:dyDescent="0.35">
      <c r="A13723" t="s">
        <v>26421</v>
      </c>
      <c r="B13723" s="5" t="s">
        <v>28802</v>
      </c>
      <c r="C13723" s="6">
        <v>35544</v>
      </c>
      <c r="D13723" t="s">
        <v>22</v>
      </c>
      <c r="E13723">
        <v>35544</v>
      </c>
      <c r="F13723" s="5" t="s">
        <v>50</v>
      </c>
      <c r="G13723" s="5" t="s">
        <v>24</v>
      </c>
      <c r="H13723" s="5" t="s">
        <v>157</v>
      </c>
      <c r="I13723" t="s">
        <v>26</v>
      </c>
      <c r="J13723" t="s">
        <v>192</v>
      </c>
      <c r="K13723">
        <v>50</v>
      </c>
      <c r="L13723" s="5" t="s">
        <v>26422</v>
      </c>
      <c r="M13723" s="5" t="s">
        <v>70</v>
      </c>
      <c r="N13723">
        <v>4</v>
      </c>
      <c r="O13723" t="s">
        <v>131</v>
      </c>
      <c r="P13723" s="1">
        <v>45515</v>
      </c>
      <c r="Q13723" s="1">
        <v>45587</v>
      </c>
      <c r="R13723">
        <v>1603</v>
      </c>
      <c r="S13723" s="4">
        <v>5.9</v>
      </c>
      <c r="T13723" t="s">
        <v>95</v>
      </c>
    </row>
    <row r="13724" spans="1:20" x14ac:dyDescent="0.35">
      <c r="A13724" t="s">
        <v>26423</v>
      </c>
      <c r="B13724" s="5" t="s">
        <v>28802</v>
      </c>
      <c r="C13724" s="6">
        <v>49579</v>
      </c>
      <c r="D13724" t="s">
        <v>22</v>
      </c>
      <c r="E13724">
        <v>49579</v>
      </c>
      <c r="F13724" s="5" t="s">
        <v>58</v>
      </c>
      <c r="G13724" s="5" t="s">
        <v>24</v>
      </c>
      <c r="H13724" s="5" t="s">
        <v>165</v>
      </c>
      <c r="I13724" t="s">
        <v>35</v>
      </c>
      <c r="J13724" t="s">
        <v>165</v>
      </c>
      <c r="K13724">
        <v>50</v>
      </c>
      <c r="L13724" s="5" t="s">
        <v>26424</v>
      </c>
      <c r="M13724" s="5" t="s">
        <v>28</v>
      </c>
      <c r="N13724">
        <v>1</v>
      </c>
      <c r="O13724" t="s">
        <v>46</v>
      </c>
      <c r="P13724" s="1">
        <v>45457</v>
      </c>
      <c r="Q13724" s="1">
        <v>45524</v>
      </c>
      <c r="R13724">
        <v>2298</v>
      </c>
      <c r="S13724" s="4">
        <v>8.8000000000000007</v>
      </c>
      <c r="T13724" t="s">
        <v>277</v>
      </c>
    </row>
    <row r="13725" spans="1:20" x14ac:dyDescent="0.35">
      <c r="A13725" t="s">
        <v>26425</v>
      </c>
      <c r="B13725" s="5" t="s">
        <v>40</v>
      </c>
      <c r="C13725" s="6">
        <v>37102</v>
      </c>
      <c r="D13725" t="s">
        <v>22</v>
      </c>
      <c r="E13725">
        <v>37102</v>
      </c>
      <c r="F13725" s="5" t="s">
        <v>66</v>
      </c>
      <c r="G13725" s="5" t="s">
        <v>24</v>
      </c>
      <c r="H13725" s="5" t="s">
        <v>116</v>
      </c>
      <c r="I13725" t="s">
        <v>26</v>
      </c>
      <c r="J13725" t="s">
        <v>116</v>
      </c>
      <c r="K13725">
        <v>100</v>
      </c>
      <c r="L13725" s="5" t="s">
        <v>26426</v>
      </c>
      <c r="M13725" s="5" t="s">
        <v>54</v>
      </c>
      <c r="N13725">
        <v>7</v>
      </c>
      <c r="O13725" t="s">
        <v>62</v>
      </c>
      <c r="P13725" s="1">
        <v>45496</v>
      </c>
      <c r="Q13725" s="1">
        <v>45566</v>
      </c>
      <c r="R13725">
        <v>1467</v>
      </c>
      <c r="S13725" s="4">
        <v>5.6</v>
      </c>
      <c r="T13725" t="s">
        <v>103</v>
      </c>
    </row>
    <row r="13726" spans="1:20" x14ac:dyDescent="0.35">
      <c r="A13726" t="s">
        <v>26427</v>
      </c>
      <c r="B13726" s="5" t="s">
        <v>40</v>
      </c>
      <c r="C13726" s="6">
        <v>151791</v>
      </c>
      <c r="D13726" t="s">
        <v>120</v>
      </c>
      <c r="E13726">
        <v>136612</v>
      </c>
      <c r="F13726" s="5" t="s">
        <v>66</v>
      </c>
      <c r="G13726" s="5" t="s">
        <v>51</v>
      </c>
      <c r="H13726" s="5" t="s">
        <v>121</v>
      </c>
      <c r="I13726" t="s">
        <v>44</v>
      </c>
      <c r="J13726" t="s">
        <v>121</v>
      </c>
      <c r="K13726">
        <v>0</v>
      </c>
      <c r="L13726" s="5" t="s">
        <v>26428</v>
      </c>
      <c r="M13726" s="5" t="s">
        <v>54</v>
      </c>
      <c r="N13726">
        <v>7</v>
      </c>
      <c r="O13726" t="s">
        <v>147</v>
      </c>
      <c r="P13726" s="1">
        <v>45697</v>
      </c>
      <c r="Q13726" s="1">
        <v>45770</v>
      </c>
      <c r="R13726">
        <v>1366</v>
      </c>
      <c r="S13726" s="4">
        <v>6.5</v>
      </c>
      <c r="T13726" t="s">
        <v>55</v>
      </c>
    </row>
    <row r="13727" spans="1:20" x14ac:dyDescent="0.35">
      <c r="A13727" t="s">
        <v>26429</v>
      </c>
      <c r="B13727" s="5" t="s">
        <v>32</v>
      </c>
      <c r="C13727" s="6">
        <v>114945</v>
      </c>
      <c r="D13727" t="s">
        <v>22</v>
      </c>
      <c r="E13727">
        <v>114945</v>
      </c>
      <c r="F13727" s="5" t="s">
        <v>66</v>
      </c>
      <c r="G13727" s="5" t="s">
        <v>59</v>
      </c>
      <c r="H13727" s="5" t="s">
        <v>25</v>
      </c>
      <c r="I13727" t="s">
        <v>26</v>
      </c>
      <c r="J13727" t="s">
        <v>25</v>
      </c>
      <c r="K13727">
        <v>100</v>
      </c>
      <c r="L13727" s="5" t="s">
        <v>26430</v>
      </c>
      <c r="M13727" s="5" t="s">
        <v>28</v>
      </c>
      <c r="N13727">
        <v>7</v>
      </c>
      <c r="O13727" t="s">
        <v>46</v>
      </c>
      <c r="P13727" s="1">
        <v>45689</v>
      </c>
      <c r="Q13727" s="1">
        <v>45744</v>
      </c>
      <c r="R13727">
        <v>2374</v>
      </c>
      <c r="S13727" s="4">
        <v>9.5</v>
      </c>
      <c r="T13727" t="s">
        <v>79</v>
      </c>
    </row>
    <row r="13728" spans="1:20" x14ac:dyDescent="0.35">
      <c r="A13728" t="s">
        <v>26431</v>
      </c>
      <c r="B13728" s="5" t="s">
        <v>91</v>
      </c>
      <c r="C13728" s="6">
        <v>74998</v>
      </c>
      <c r="D13728" t="s">
        <v>74</v>
      </c>
      <c r="E13728">
        <v>93748</v>
      </c>
      <c r="F13728" s="5" t="s">
        <v>58</v>
      </c>
      <c r="G13728" s="5" t="s">
        <v>59</v>
      </c>
      <c r="H13728" s="5" t="s">
        <v>75</v>
      </c>
      <c r="I13728" t="s">
        <v>26</v>
      </c>
      <c r="J13728" t="s">
        <v>75</v>
      </c>
      <c r="K13728">
        <v>100</v>
      </c>
      <c r="L13728" s="5" t="s">
        <v>26432</v>
      </c>
      <c r="M13728" s="5" t="s">
        <v>28</v>
      </c>
      <c r="N13728">
        <v>0</v>
      </c>
      <c r="O13728" t="s">
        <v>29</v>
      </c>
      <c r="P13728" s="1">
        <v>45373</v>
      </c>
      <c r="Q13728" s="1">
        <v>45414</v>
      </c>
      <c r="R13728">
        <v>1851</v>
      </c>
      <c r="S13728" s="4">
        <v>8.3000000000000007</v>
      </c>
      <c r="T13728" t="s">
        <v>277</v>
      </c>
    </row>
    <row r="13729" spans="1:20" x14ac:dyDescent="0.35">
      <c r="A13729" t="s">
        <v>26433</v>
      </c>
      <c r="B13729" s="5" t="s">
        <v>28801</v>
      </c>
      <c r="C13729" s="6">
        <v>119208</v>
      </c>
      <c r="D13729" t="s">
        <v>22</v>
      </c>
      <c r="E13729">
        <v>119208</v>
      </c>
      <c r="F13729" s="5" t="s">
        <v>66</v>
      </c>
      <c r="G13729" s="5" t="s">
        <v>59</v>
      </c>
      <c r="H13729" s="5" t="s">
        <v>191</v>
      </c>
      <c r="I13729" t="s">
        <v>44</v>
      </c>
      <c r="J13729" t="s">
        <v>191</v>
      </c>
      <c r="K13729">
        <v>0</v>
      </c>
      <c r="L13729" s="5" t="s">
        <v>26434</v>
      </c>
      <c r="M13729" s="5" t="s">
        <v>54</v>
      </c>
      <c r="N13729">
        <v>5</v>
      </c>
      <c r="O13729" t="s">
        <v>78</v>
      </c>
      <c r="P13729" s="1">
        <v>45545</v>
      </c>
      <c r="Q13729" s="1">
        <v>45608</v>
      </c>
      <c r="R13729">
        <v>762</v>
      </c>
      <c r="S13729" s="4">
        <v>6.6</v>
      </c>
      <c r="T13729" t="s">
        <v>277</v>
      </c>
    </row>
    <row r="13730" spans="1:20" x14ac:dyDescent="0.35">
      <c r="A13730" t="s">
        <v>26435</v>
      </c>
      <c r="B13730" s="5" t="s">
        <v>40</v>
      </c>
      <c r="C13730" s="6">
        <v>215124</v>
      </c>
      <c r="D13730" t="s">
        <v>22</v>
      </c>
      <c r="E13730">
        <v>215124</v>
      </c>
      <c r="F13730" s="5" t="s">
        <v>23</v>
      </c>
      <c r="G13730" s="5" t="s">
        <v>51</v>
      </c>
      <c r="H13730" s="5" t="s">
        <v>52</v>
      </c>
      <c r="I13730" t="s">
        <v>26</v>
      </c>
      <c r="J13730" t="s">
        <v>75</v>
      </c>
      <c r="K13730">
        <v>100</v>
      </c>
      <c r="L13730" s="5" t="s">
        <v>26436</v>
      </c>
      <c r="M13730" s="5" t="s">
        <v>70</v>
      </c>
      <c r="N13730">
        <v>16</v>
      </c>
      <c r="O13730" t="s">
        <v>172</v>
      </c>
      <c r="P13730" s="1">
        <v>45328</v>
      </c>
      <c r="Q13730" s="1">
        <v>45348</v>
      </c>
      <c r="R13730">
        <v>626</v>
      </c>
      <c r="S13730" s="4">
        <v>8</v>
      </c>
      <c r="T13730" t="s">
        <v>47</v>
      </c>
    </row>
    <row r="13731" spans="1:20" x14ac:dyDescent="0.35">
      <c r="A13731" t="s">
        <v>26437</v>
      </c>
      <c r="B13731" s="5" t="s">
        <v>40</v>
      </c>
      <c r="C13731" s="6">
        <v>111381</v>
      </c>
      <c r="D13731" t="s">
        <v>33</v>
      </c>
      <c r="E13731">
        <v>12251910</v>
      </c>
      <c r="F13731" s="5" t="s">
        <v>66</v>
      </c>
      <c r="G13731" s="5" t="s">
        <v>24</v>
      </c>
      <c r="H13731" s="5" t="s">
        <v>34</v>
      </c>
      <c r="I13731" t="s">
        <v>26</v>
      </c>
      <c r="J13731" t="s">
        <v>34</v>
      </c>
      <c r="K13731">
        <v>50</v>
      </c>
      <c r="L13731" s="5" t="s">
        <v>26438</v>
      </c>
      <c r="M13731" s="5" t="s">
        <v>54</v>
      </c>
      <c r="N13731">
        <v>6</v>
      </c>
      <c r="O13731" t="s">
        <v>88</v>
      </c>
      <c r="P13731" s="1">
        <v>45296</v>
      </c>
      <c r="Q13731" s="1">
        <v>45350</v>
      </c>
      <c r="R13731">
        <v>545</v>
      </c>
      <c r="S13731" s="4">
        <v>8.6999999999999993</v>
      </c>
      <c r="T13731" t="s">
        <v>153</v>
      </c>
    </row>
    <row r="13732" spans="1:20" x14ac:dyDescent="0.35">
      <c r="A13732" t="s">
        <v>26439</v>
      </c>
      <c r="B13732" s="5" t="s">
        <v>162</v>
      </c>
      <c r="C13732" s="6">
        <v>62659</v>
      </c>
      <c r="D13732" t="s">
        <v>41</v>
      </c>
      <c r="E13732">
        <v>53260</v>
      </c>
      <c r="F13732" s="5" t="s">
        <v>58</v>
      </c>
      <c r="G13732" s="5" t="s">
        <v>51</v>
      </c>
      <c r="H13732" s="5" t="s">
        <v>43</v>
      </c>
      <c r="I13732" t="s">
        <v>26</v>
      </c>
      <c r="J13732" t="s">
        <v>43</v>
      </c>
      <c r="K13732">
        <v>100</v>
      </c>
      <c r="L13732" s="5" t="s">
        <v>26440</v>
      </c>
      <c r="M13732" s="5" t="s">
        <v>54</v>
      </c>
      <c r="N13732">
        <v>0</v>
      </c>
      <c r="O13732" t="s">
        <v>112</v>
      </c>
      <c r="P13732" s="1">
        <v>45509</v>
      </c>
      <c r="Q13732" s="1">
        <v>45554</v>
      </c>
      <c r="R13732">
        <v>1980</v>
      </c>
      <c r="S13732" s="4">
        <v>9.3000000000000007</v>
      </c>
      <c r="T13732" t="s">
        <v>95</v>
      </c>
    </row>
    <row r="13733" spans="1:20" x14ac:dyDescent="0.35">
      <c r="A13733" t="s">
        <v>26441</v>
      </c>
      <c r="B13733" s="5" t="s">
        <v>21</v>
      </c>
      <c r="C13733" s="6">
        <v>174509</v>
      </c>
      <c r="D13733" t="s">
        <v>41</v>
      </c>
      <c r="E13733">
        <v>148333</v>
      </c>
      <c r="F13733" s="5" t="s">
        <v>23</v>
      </c>
      <c r="G13733" s="5" t="s">
        <v>24</v>
      </c>
      <c r="H13733" s="5" t="s">
        <v>151</v>
      </c>
      <c r="I13733" t="s">
        <v>26</v>
      </c>
      <c r="J13733" t="s">
        <v>151</v>
      </c>
      <c r="K13733">
        <v>0</v>
      </c>
      <c r="L13733" s="5" t="s">
        <v>26442</v>
      </c>
      <c r="M13733" s="5" t="s">
        <v>28</v>
      </c>
      <c r="N13733">
        <v>10</v>
      </c>
      <c r="O13733" t="s">
        <v>172</v>
      </c>
      <c r="P13733" s="1">
        <v>45728</v>
      </c>
      <c r="Q13733" s="1">
        <v>45759</v>
      </c>
      <c r="R13733">
        <v>1714</v>
      </c>
      <c r="S13733" s="4">
        <v>6.1</v>
      </c>
      <c r="T13733" t="s">
        <v>38</v>
      </c>
    </row>
    <row r="13734" spans="1:20" x14ac:dyDescent="0.35">
      <c r="A13734" t="s">
        <v>26443</v>
      </c>
      <c r="B13734" s="5" t="s">
        <v>105</v>
      </c>
      <c r="C13734" s="6">
        <v>76295</v>
      </c>
      <c r="D13734" t="s">
        <v>22</v>
      </c>
      <c r="E13734">
        <v>76295</v>
      </c>
      <c r="F13734" s="5" t="s">
        <v>66</v>
      </c>
      <c r="G13734" s="5" t="s">
        <v>24</v>
      </c>
      <c r="H13734" s="5" t="s">
        <v>157</v>
      </c>
      <c r="I13734" t="s">
        <v>35</v>
      </c>
      <c r="J13734" t="s">
        <v>157</v>
      </c>
      <c r="K13734">
        <v>0</v>
      </c>
      <c r="L13734" s="5" t="s">
        <v>16881</v>
      </c>
      <c r="M13734" s="5" t="s">
        <v>54</v>
      </c>
      <c r="N13734">
        <v>6</v>
      </c>
      <c r="O13734" t="s">
        <v>141</v>
      </c>
      <c r="P13734" s="1">
        <v>45565</v>
      </c>
      <c r="Q13734" s="1">
        <v>45580</v>
      </c>
      <c r="R13734">
        <v>1025</v>
      </c>
      <c r="S13734" s="4">
        <v>6.9</v>
      </c>
      <c r="T13734" t="s">
        <v>30</v>
      </c>
    </row>
    <row r="13735" spans="1:20" x14ac:dyDescent="0.35">
      <c r="A13735" t="s">
        <v>26444</v>
      </c>
      <c r="B13735" s="5" t="s">
        <v>49</v>
      </c>
      <c r="C13735" s="6">
        <v>82190</v>
      </c>
      <c r="D13735" t="s">
        <v>120</v>
      </c>
      <c r="E13735">
        <v>73971</v>
      </c>
      <c r="F13735" s="5" t="s">
        <v>58</v>
      </c>
      <c r="G13735" s="5" t="s">
        <v>42</v>
      </c>
      <c r="H13735" s="5" t="s">
        <v>121</v>
      </c>
      <c r="I13735" t="s">
        <v>26</v>
      </c>
      <c r="J13735" t="s">
        <v>212</v>
      </c>
      <c r="K13735">
        <v>50</v>
      </c>
      <c r="L13735" s="5" t="s">
        <v>5608</v>
      </c>
      <c r="M13735" s="5" t="s">
        <v>37</v>
      </c>
      <c r="N13735">
        <v>1</v>
      </c>
      <c r="O13735" t="s">
        <v>29</v>
      </c>
      <c r="P13735" s="1">
        <v>45470</v>
      </c>
      <c r="Q13735" s="1">
        <v>45522</v>
      </c>
      <c r="R13735">
        <v>2364</v>
      </c>
      <c r="S13735" s="4">
        <v>5.3</v>
      </c>
      <c r="T13735" t="s">
        <v>153</v>
      </c>
    </row>
    <row r="13736" spans="1:20" x14ac:dyDescent="0.35">
      <c r="A13736" t="s">
        <v>26445</v>
      </c>
      <c r="B13736" s="5" t="s">
        <v>21</v>
      </c>
      <c r="C13736" s="6">
        <v>60176</v>
      </c>
      <c r="D13736" t="s">
        <v>22</v>
      </c>
      <c r="E13736">
        <v>60176</v>
      </c>
      <c r="F13736" s="5" t="s">
        <v>66</v>
      </c>
      <c r="G13736" s="5" t="s">
        <v>59</v>
      </c>
      <c r="H13736" s="5" t="s">
        <v>157</v>
      </c>
      <c r="I13736" t="s">
        <v>44</v>
      </c>
      <c r="J13736" t="s">
        <v>157</v>
      </c>
      <c r="K13736">
        <v>50</v>
      </c>
      <c r="L13736" s="5" t="s">
        <v>26446</v>
      </c>
      <c r="M13736" s="5" t="s">
        <v>37</v>
      </c>
      <c r="N13736">
        <v>6</v>
      </c>
      <c r="O13736" t="s">
        <v>62</v>
      </c>
      <c r="P13736" s="1">
        <v>45503</v>
      </c>
      <c r="Q13736" s="1">
        <v>45523</v>
      </c>
      <c r="R13736">
        <v>1300</v>
      </c>
      <c r="S13736" s="4">
        <v>9.1</v>
      </c>
      <c r="T13736" t="s">
        <v>210</v>
      </c>
    </row>
    <row r="13737" spans="1:20" x14ac:dyDescent="0.35">
      <c r="A13737" t="s">
        <v>26447</v>
      </c>
      <c r="B13737" s="5" t="s">
        <v>49</v>
      </c>
      <c r="C13737" s="6">
        <v>91041</v>
      </c>
      <c r="D13737" t="s">
        <v>22</v>
      </c>
      <c r="E13737">
        <v>91041</v>
      </c>
      <c r="F13737" s="5" t="s">
        <v>66</v>
      </c>
      <c r="G13737" s="5" t="s">
        <v>51</v>
      </c>
      <c r="H13737" s="5" t="s">
        <v>165</v>
      </c>
      <c r="I13737" t="s">
        <v>44</v>
      </c>
      <c r="J13737" t="s">
        <v>915</v>
      </c>
      <c r="K13737">
        <v>100</v>
      </c>
      <c r="L13737" s="5" t="s">
        <v>26448</v>
      </c>
      <c r="M13737" s="5" t="s">
        <v>37</v>
      </c>
      <c r="N13737">
        <v>8</v>
      </c>
      <c r="O13737" t="s">
        <v>85</v>
      </c>
      <c r="P13737" s="1">
        <v>45571</v>
      </c>
      <c r="Q13737" s="1">
        <v>45620</v>
      </c>
      <c r="R13737">
        <v>913</v>
      </c>
      <c r="S13737" s="4">
        <v>6.3</v>
      </c>
      <c r="T13737" t="s">
        <v>47</v>
      </c>
    </row>
    <row r="13738" spans="1:20" x14ac:dyDescent="0.35">
      <c r="A13738" t="s">
        <v>26449</v>
      </c>
      <c r="B13738" s="5" t="s">
        <v>57</v>
      </c>
      <c r="C13738" s="6">
        <v>51392</v>
      </c>
      <c r="D13738" t="s">
        <v>22</v>
      </c>
      <c r="E13738">
        <v>51392</v>
      </c>
      <c r="F13738" s="5" t="s">
        <v>50</v>
      </c>
      <c r="G13738" s="5" t="s">
        <v>59</v>
      </c>
      <c r="H13738" s="5" t="s">
        <v>157</v>
      </c>
      <c r="I13738" t="s">
        <v>35</v>
      </c>
      <c r="J13738" t="s">
        <v>157</v>
      </c>
      <c r="K13738">
        <v>100</v>
      </c>
      <c r="L13738" s="5" t="s">
        <v>9603</v>
      </c>
      <c r="M13738" s="5" t="s">
        <v>70</v>
      </c>
      <c r="N13738">
        <v>2</v>
      </c>
      <c r="O13738" t="s">
        <v>88</v>
      </c>
      <c r="P13738" s="1">
        <v>45294</v>
      </c>
      <c r="Q13738" s="1">
        <v>45355</v>
      </c>
      <c r="R13738">
        <v>1175</v>
      </c>
      <c r="S13738" s="4">
        <v>8.8000000000000007</v>
      </c>
      <c r="T13738" t="s">
        <v>243</v>
      </c>
    </row>
    <row r="13739" spans="1:20" x14ac:dyDescent="0.35">
      <c r="A13739" t="s">
        <v>26450</v>
      </c>
      <c r="B13739" s="5" t="s">
        <v>179</v>
      </c>
      <c r="C13739" s="6">
        <v>291795</v>
      </c>
      <c r="D13739" t="s">
        <v>22</v>
      </c>
      <c r="E13739">
        <v>291795</v>
      </c>
      <c r="F13739" s="5" t="s">
        <v>23</v>
      </c>
      <c r="G13739" s="5" t="s">
        <v>24</v>
      </c>
      <c r="H13739" s="5" t="s">
        <v>97</v>
      </c>
      <c r="I13739" t="s">
        <v>26</v>
      </c>
      <c r="J13739" t="s">
        <v>97</v>
      </c>
      <c r="K13739">
        <v>50</v>
      </c>
      <c r="L13739" s="5" t="s">
        <v>26451</v>
      </c>
      <c r="M13739" s="5" t="s">
        <v>28</v>
      </c>
      <c r="N13739">
        <v>13</v>
      </c>
      <c r="O13739" t="s">
        <v>131</v>
      </c>
      <c r="P13739" s="1">
        <v>45734</v>
      </c>
      <c r="Q13739" s="1">
        <v>45749</v>
      </c>
      <c r="R13739">
        <v>1768</v>
      </c>
      <c r="S13739" s="4">
        <v>7.8</v>
      </c>
      <c r="T13739" t="s">
        <v>210</v>
      </c>
    </row>
    <row r="13740" spans="1:20" x14ac:dyDescent="0.35">
      <c r="A13740" t="s">
        <v>26452</v>
      </c>
      <c r="B13740" s="5" t="s">
        <v>32</v>
      </c>
      <c r="C13740" s="6">
        <v>95963</v>
      </c>
      <c r="D13740" t="s">
        <v>22</v>
      </c>
      <c r="E13740">
        <v>95963</v>
      </c>
      <c r="F13740" s="5" t="s">
        <v>23</v>
      </c>
      <c r="G13740" s="5" t="s">
        <v>51</v>
      </c>
      <c r="H13740" s="5" t="s">
        <v>116</v>
      </c>
      <c r="I13740" t="s">
        <v>35</v>
      </c>
      <c r="J13740" t="s">
        <v>116</v>
      </c>
      <c r="K13740">
        <v>0</v>
      </c>
      <c r="L13740" s="5" t="s">
        <v>5650</v>
      </c>
      <c r="M13740" s="5" t="s">
        <v>37</v>
      </c>
      <c r="N13740">
        <v>16</v>
      </c>
      <c r="O13740" t="s">
        <v>135</v>
      </c>
      <c r="P13740" s="1">
        <v>45586</v>
      </c>
      <c r="Q13740" s="1">
        <v>45659</v>
      </c>
      <c r="R13740">
        <v>652</v>
      </c>
      <c r="S13740" s="4">
        <v>6.2</v>
      </c>
      <c r="T13740" t="s">
        <v>95</v>
      </c>
    </row>
    <row r="13741" spans="1:20" x14ac:dyDescent="0.35">
      <c r="A13741" t="s">
        <v>26453</v>
      </c>
      <c r="B13741" s="5" t="s">
        <v>28799</v>
      </c>
      <c r="C13741" s="6">
        <v>48317</v>
      </c>
      <c r="D13741" t="s">
        <v>22</v>
      </c>
      <c r="E13741">
        <v>48317</v>
      </c>
      <c r="F13741" s="5" t="s">
        <v>58</v>
      </c>
      <c r="G13741" s="5" t="s">
        <v>59</v>
      </c>
      <c r="H13741" s="5" t="s">
        <v>129</v>
      </c>
      <c r="I13741" t="s">
        <v>44</v>
      </c>
      <c r="J13741" t="s">
        <v>410</v>
      </c>
      <c r="K13741">
        <v>50</v>
      </c>
      <c r="L13741" s="5" t="s">
        <v>13528</v>
      </c>
      <c r="M13741" s="5" t="s">
        <v>54</v>
      </c>
      <c r="N13741">
        <v>1</v>
      </c>
      <c r="O13741" t="s">
        <v>147</v>
      </c>
      <c r="P13741" s="1">
        <v>45710</v>
      </c>
      <c r="Q13741" s="1">
        <v>45767</v>
      </c>
      <c r="R13741">
        <v>1696</v>
      </c>
      <c r="S13741" s="4">
        <v>9.4</v>
      </c>
      <c r="T13741" t="s">
        <v>47</v>
      </c>
    </row>
    <row r="13742" spans="1:20" x14ac:dyDescent="0.35">
      <c r="A13742" t="s">
        <v>26454</v>
      </c>
      <c r="B13742" s="5" t="s">
        <v>28800</v>
      </c>
      <c r="C13742" s="6">
        <v>66508</v>
      </c>
      <c r="D13742" t="s">
        <v>22</v>
      </c>
      <c r="E13742">
        <v>66508</v>
      </c>
      <c r="F13742" s="5" t="s">
        <v>58</v>
      </c>
      <c r="G13742" s="5" t="s">
        <v>51</v>
      </c>
      <c r="H13742" s="5" t="s">
        <v>101</v>
      </c>
      <c r="I13742" t="s">
        <v>44</v>
      </c>
      <c r="J13742" t="s">
        <v>82</v>
      </c>
      <c r="K13742">
        <v>100</v>
      </c>
      <c r="L13742" s="5" t="s">
        <v>26455</v>
      </c>
      <c r="M13742" s="5" t="s">
        <v>54</v>
      </c>
      <c r="N13742">
        <v>1</v>
      </c>
      <c r="O13742" t="s">
        <v>172</v>
      </c>
      <c r="P13742" s="1">
        <v>45692</v>
      </c>
      <c r="Q13742" s="1">
        <v>45733</v>
      </c>
      <c r="R13742">
        <v>1858</v>
      </c>
      <c r="S13742" s="4">
        <v>6.4</v>
      </c>
      <c r="T13742" t="s">
        <v>153</v>
      </c>
    </row>
    <row r="13743" spans="1:20" x14ac:dyDescent="0.35">
      <c r="A13743" t="s">
        <v>26456</v>
      </c>
      <c r="B13743" s="5" t="s">
        <v>28802</v>
      </c>
      <c r="C13743" s="6">
        <v>160872</v>
      </c>
      <c r="D13743" t="s">
        <v>41</v>
      </c>
      <c r="E13743">
        <v>136741</v>
      </c>
      <c r="F13743" s="5" t="s">
        <v>66</v>
      </c>
      <c r="G13743" s="5" t="s">
        <v>59</v>
      </c>
      <c r="H13743" s="5" t="s">
        <v>43</v>
      </c>
      <c r="I13743" t="s">
        <v>35</v>
      </c>
      <c r="J13743" t="s">
        <v>191</v>
      </c>
      <c r="K13743">
        <v>0</v>
      </c>
      <c r="L13743" s="5" t="s">
        <v>26457</v>
      </c>
      <c r="M13743" s="5" t="s">
        <v>37</v>
      </c>
      <c r="N13743">
        <v>5</v>
      </c>
      <c r="O13743" t="s">
        <v>172</v>
      </c>
      <c r="P13743" s="1">
        <v>45324</v>
      </c>
      <c r="Q13743" s="1">
        <v>45396</v>
      </c>
      <c r="R13743">
        <v>769</v>
      </c>
      <c r="S13743" s="4">
        <v>9.8000000000000007</v>
      </c>
      <c r="T13743" t="s">
        <v>55</v>
      </c>
    </row>
    <row r="13744" spans="1:20" x14ac:dyDescent="0.35">
      <c r="A13744" t="s">
        <v>26458</v>
      </c>
      <c r="B13744" s="5" t="s">
        <v>179</v>
      </c>
      <c r="C13744" s="6">
        <v>170265</v>
      </c>
      <c r="D13744" t="s">
        <v>41</v>
      </c>
      <c r="E13744">
        <v>144725</v>
      </c>
      <c r="F13744" s="5" t="s">
        <v>23</v>
      </c>
      <c r="G13744" s="5" t="s">
        <v>42</v>
      </c>
      <c r="H13744" s="5" t="s">
        <v>126</v>
      </c>
      <c r="I13744" t="s">
        <v>44</v>
      </c>
      <c r="J13744" t="s">
        <v>126</v>
      </c>
      <c r="K13744">
        <v>0</v>
      </c>
      <c r="L13744" s="5" t="s">
        <v>26459</v>
      </c>
      <c r="M13744" s="5" t="s">
        <v>54</v>
      </c>
      <c r="N13744">
        <v>14</v>
      </c>
      <c r="O13744" t="s">
        <v>112</v>
      </c>
      <c r="P13744" s="1">
        <v>45422</v>
      </c>
      <c r="Q13744" s="1">
        <v>45494</v>
      </c>
      <c r="R13744">
        <v>2311</v>
      </c>
      <c r="S13744" s="4">
        <v>8.8000000000000007</v>
      </c>
      <c r="T13744" t="s">
        <v>243</v>
      </c>
    </row>
    <row r="13745" spans="1:20" x14ac:dyDescent="0.35">
      <c r="A13745" t="s">
        <v>26460</v>
      </c>
      <c r="B13745" s="5" t="s">
        <v>49</v>
      </c>
      <c r="C13745" s="6">
        <v>67378</v>
      </c>
      <c r="D13745" t="s">
        <v>81</v>
      </c>
      <c r="E13745">
        <v>90960</v>
      </c>
      <c r="F13745" s="5" t="s">
        <v>58</v>
      </c>
      <c r="G13745" s="5" t="s">
        <v>59</v>
      </c>
      <c r="H13745" s="5" t="s">
        <v>82</v>
      </c>
      <c r="I13745" t="s">
        <v>26</v>
      </c>
      <c r="J13745" t="s">
        <v>291</v>
      </c>
      <c r="K13745">
        <v>100</v>
      </c>
      <c r="L13745" s="5" t="s">
        <v>26461</v>
      </c>
      <c r="M13745" s="5" t="s">
        <v>28</v>
      </c>
      <c r="N13745">
        <v>0</v>
      </c>
      <c r="O13745" t="s">
        <v>112</v>
      </c>
      <c r="P13745" s="1">
        <v>45431</v>
      </c>
      <c r="Q13745" s="1">
        <v>45499</v>
      </c>
      <c r="R13745">
        <v>2047</v>
      </c>
      <c r="S13745" s="4">
        <v>6.8</v>
      </c>
      <c r="T13745" t="s">
        <v>277</v>
      </c>
    </row>
    <row r="13746" spans="1:20" x14ac:dyDescent="0.35">
      <c r="A13746" t="s">
        <v>26462</v>
      </c>
      <c r="B13746" s="5" t="s">
        <v>73</v>
      </c>
      <c r="C13746" s="6">
        <v>201053</v>
      </c>
      <c r="D13746" t="s">
        <v>41</v>
      </c>
      <c r="E13746">
        <v>170895</v>
      </c>
      <c r="F13746" s="5" t="s">
        <v>23</v>
      </c>
      <c r="G13746" s="5" t="s">
        <v>51</v>
      </c>
      <c r="H13746" s="5" t="s">
        <v>43</v>
      </c>
      <c r="I13746" t="s">
        <v>35</v>
      </c>
      <c r="J13746" t="s">
        <v>43</v>
      </c>
      <c r="K13746">
        <v>0</v>
      </c>
      <c r="L13746" s="5" t="s">
        <v>26463</v>
      </c>
      <c r="M13746" s="5" t="s">
        <v>70</v>
      </c>
      <c r="N13746">
        <v>14</v>
      </c>
      <c r="O13746" t="s">
        <v>78</v>
      </c>
      <c r="P13746" s="1">
        <v>45335</v>
      </c>
      <c r="Q13746" s="1">
        <v>45390</v>
      </c>
      <c r="R13746">
        <v>793</v>
      </c>
      <c r="S13746" s="4">
        <v>5.0999999999999996</v>
      </c>
      <c r="T13746" t="s">
        <v>47</v>
      </c>
    </row>
    <row r="13747" spans="1:20" x14ac:dyDescent="0.35">
      <c r="A13747" t="s">
        <v>26464</v>
      </c>
      <c r="B13747" s="5" t="s">
        <v>179</v>
      </c>
      <c r="C13747" s="6">
        <v>61127</v>
      </c>
      <c r="D13747" t="s">
        <v>41</v>
      </c>
      <c r="E13747">
        <v>51958</v>
      </c>
      <c r="F13747" s="5" t="s">
        <v>58</v>
      </c>
      <c r="G13747" s="5" t="s">
        <v>59</v>
      </c>
      <c r="H13747" s="5" t="s">
        <v>43</v>
      </c>
      <c r="I13747" t="s">
        <v>26</v>
      </c>
      <c r="J13747" t="s">
        <v>43</v>
      </c>
      <c r="K13747">
        <v>100</v>
      </c>
      <c r="L13747" s="5" t="s">
        <v>26465</v>
      </c>
      <c r="M13747" s="5" t="s">
        <v>37</v>
      </c>
      <c r="N13747">
        <v>0</v>
      </c>
      <c r="O13747" t="s">
        <v>147</v>
      </c>
      <c r="P13747" s="1">
        <v>45751</v>
      </c>
      <c r="Q13747" s="1">
        <v>45797</v>
      </c>
      <c r="R13747">
        <v>736</v>
      </c>
      <c r="S13747" s="4">
        <v>8.1999999999999993</v>
      </c>
      <c r="T13747" t="s">
        <v>118</v>
      </c>
    </row>
    <row r="13748" spans="1:20" x14ac:dyDescent="0.35">
      <c r="A13748" t="s">
        <v>26466</v>
      </c>
      <c r="B13748" s="5" t="s">
        <v>32</v>
      </c>
      <c r="C13748" s="6">
        <v>132422</v>
      </c>
      <c r="D13748" t="s">
        <v>22</v>
      </c>
      <c r="E13748">
        <v>132422</v>
      </c>
      <c r="F13748" s="5" t="s">
        <v>66</v>
      </c>
      <c r="G13748" s="5" t="s">
        <v>42</v>
      </c>
      <c r="H13748" s="5" t="s">
        <v>129</v>
      </c>
      <c r="I13748" t="s">
        <v>26</v>
      </c>
      <c r="J13748" t="s">
        <v>129</v>
      </c>
      <c r="K13748">
        <v>50</v>
      </c>
      <c r="L13748" s="5" t="s">
        <v>26467</v>
      </c>
      <c r="M13748" s="5" t="s">
        <v>28</v>
      </c>
      <c r="N13748">
        <v>7</v>
      </c>
      <c r="O13748" t="s">
        <v>172</v>
      </c>
      <c r="P13748" s="1">
        <v>45642</v>
      </c>
      <c r="Q13748" s="1">
        <v>45680</v>
      </c>
      <c r="R13748">
        <v>1166</v>
      </c>
      <c r="S13748" s="4">
        <v>9.4</v>
      </c>
      <c r="T13748" t="s">
        <v>108</v>
      </c>
    </row>
    <row r="13749" spans="1:20" x14ac:dyDescent="0.35">
      <c r="A13749" t="s">
        <v>26468</v>
      </c>
      <c r="B13749" s="5" t="s">
        <v>49</v>
      </c>
      <c r="C13749" s="6">
        <v>99521</v>
      </c>
      <c r="D13749" t="s">
        <v>41</v>
      </c>
      <c r="E13749">
        <v>84593</v>
      </c>
      <c r="F13749" s="5" t="s">
        <v>50</v>
      </c>
      <c r="G13749" s="5" t="s">
        <v>42</v>
      </c>
      <c r="H13749" s="5" t="s">
        <v>126</v>
      </c>
      <c r="I13749" t="s">
        <v>35</v>
      </c>
      <c r="J13749" t="s">
        <v>126</v>
      </c>
      <c r="K13749">
        <v>0</v>
      </c>
      <c r="L13749" s="5" t="s">
        <v>26469</v>
      </c>
      <c r="M13749" s="5" t="s">
        <v>70</v>
      </c>
      <c r="N13749">
        <v>3</v>
      </c>
      <c r="O13749" t="s">
        <v>167</v>
      </c>
      <c r="P13749" s="1">
        <v>45352</v>
      </c>
      <c r="Q13749" s="1">
        <v>45387</v>
      </c>
      <c r="R13749">
        <v>1557</v>
      </c>
      <c r="S13749" s="4">
        <v>5.4</v>
      </c>
      <c r="T13749" t="s">
        <v>63</v>
      </c>
    </row>
    <row r="13750" spans="1:20" x14ac:dyDescent="0.35">
      <c r="A13750" t="s">
        <v>26470</v>
      </c>
      <c r="B13750" s="5" t="s">
        <v>40</v>
      </c>
      <c r="C13750" s="6">
        <v>187640</v>
      </c>
      <c r="D13750" t="s">
        <v>41</v>
      </c>
      <c r="E13750">
        <v>159494</v>
      </c>
      <c r="F13750" s="5" t="s">
        <v>23</v>
      </c>
      <c r="G13750" s="5" t="s">
        <v>59</v>
      </c>
      <c r="H13750" s="5" t="s">
        <v>60</v>
      </c>
      <c r="I13750" t="s">
        <v>26</v>
      </c>
      <c r="J13750" t="s">
        <v>101</v>
      </c>
      <c r="K13750">
        <v>0</v>
      </c>
      <c r="L13750" s="5" t="s">
        <v>11929</v>
      </c>
      <c r="M13750" s="5" t="s">
        <v>28</v>
      </c>
      <c r="N13750">
        <v>12</v>
      </c>
      <c r="O13750" t="s">
        <v>172</v>
      </c>
      <c r="P13750" s="1">
        <v>45702</v>
      </c>
      <c r="Q13750" s="1">
        <v>45725</v>
      </c>
      <c r="R13750">
        <v>1734</v>
      </c>
      <c r="S13750" s="4">
        <v>8.1999999999999993</v>
      </c>
      <c r="T13750" t="s">
        <v>55</v>
      </c>
    </row>
    <row r="13751" spans="1:20" x14ac:dyDescent="0.35">
      <c r="A13751" t="s">
        <v>26471</v>
      </c>
      <c r="B13751" s="5" t="s">
        <v>145</v>
      </c>
      <c r="C13751" s="6">
        <v>79512</v>
      </c>
      <c r="D13751" t="s">
        <v>120</v>
      </c>
      <c r="E13751">
        <v>71561</v>
      </c>
      <c r="F13751" s="5" t="s">
        <v>58</v>
      </c>
      <c r="G13751" s="5" t="s">
        <v>59</v>
      </c>
      <c r="H13751" s="5" t="s">
        <v>121</v>
      </c>
      <c r="I13751" t="s">
        <v>26</v>
      </c>
      <c r="J13751" t="s">
        <v>121</v>
      </c>
      <c r="K13751">
        <v>50</v>
      </c>
      <c r="L13751" s="5" t="s">
        <v>26472</v>
      </c>
      <c r="M13751" s="5" t="s">
        <v>37</v>
      </c>
      <c r="N13751">
        <v>1</v>
      </c>
      <c r="O13751" t="s">
        <v>78</v>
      </c>
      <c r="P13751" s="1">
        <v>45599</v>
      </c>
      <c r="Q13751" s="1">
        <v>45661</v>
      </c>
      <c r="R13751">
        <v>1933</v>
      </c>
      <c r="S13751" s="4">
        <v>6.2</v>
      </c>
      <c r="T13751" t="s">
        <v>103</v>
      </c>
    </row>
    <row r="13752" spans="1:20" x14ac:dyDescent="0.35">
      <c r="A13752" t="s">
        <v>26473</v>
      </c>
      <c r="B13752" s="5" t="s">
        <v>145</v>
      </c>
      <c r="C13752" s="6">
        <v>76070</v>
      </c>
      <c r="D13752" t="s">
        <v>22</v>
      </c>
      <c r="E13752">
        <v>76070</v>
      </c>
      <c r="F13752" s="5" t="s">
        <v>58</v>
      </c>
      <c r="G13752" s="5" t="s">
        <v>59</v>
      </c>
      <c r="H13752" s="5" t="s">
        <v>101</v>
      </c>
      <c r="I13752" t="s">
        <v>26</v>
      </c>
      <c r="J13752" t="s">
        <v>101</v>
      </c>
      <c r="K13752">
        <v>50</v>
      </c>
      <c r="L13752" s="5" t="s">
        <v>26474</v>
      </c>
      <c r="M13752" s="5" t="s">
        <v>70</v>
      </c>
      <c r="N13752">
        <v>0</v>
      </c>
      <c r="O13752" t="s">
        <v>135</v>
      </c>
      <c r="P13752" s="1">
        <v>45777</v>
      </c>
      <c r="Q13752" s="1">
        <v>45847</v>
      </c>
      <c r="R13752">
        <v>502</v>
      </c>
      <c r="S13752" s="4">
        <v>9.1999999999999993</v>
      </c>
      <c r="T13752" t="s">
        <v>30</v>
      </c>
    </row>
    <row r="13753" spans="1:20" x14ac:dyDescent="0.35">
      <c r="A13753" t="s">
        <v>26475</v>
      </c>
      <c r="B13753" s="5" t="s">
        <v>28802</v>
      </c>
      <c r="C13753" s="6">
        <v>214448</v>
      </c>
      <c r="D13753" t="s">
        <v>120</v>
      </c>
      <c r="E13753">
        <v>193003</v>
      </c>
      <c r="F13753" s="5" t="s">
        <v>66</v>
      </c>
      <c r="G13753" s="5" t="s">
        <v>24</v>
      </c>
      <c r="H13753" s="5" t="s">
        <v>121</v>
      </c>
      <c r="I13753" t="s">
        <v>26</v>
      </c>
      <c r="J13753" t="s">
        <v>43</v>
      </c>
      <c r="K13753">
        <v>0</v>
      </c>
      <c r="L13753" s="5" t="s">
        <v>26476</v>
      </c>
      <c r="M13753" s="5" t="s">
        <v>70</v>
      </c>
      <c r="N13753">
        <v>6</v>
      </c>
      <c r="O13753" t="s">
        <v>167</v>
      </c>
      <c r="P13753" s="1">
        <v>45409</v>
      </c>
      <c r="Q13753" s="1">
        <v>45444</v>
      </c>
      <c r="R13753">
        <v>1168</v>
      </c>
      <c r="S13753" s="4">
        <v>8.1999999999999993</v>
      </c>
      <c r="T13753" t="s">
        <v>210</v>
      </c>
    </row>
    <row r="13754" spans="1:20" x14ac:dyDescent="0.35">
      <c r="A13754" t="s">
        <v>26477</v>
      </c>
      <c r="B13754" s="5" t="s">
        <v>145</v>
      </c>
      <c r="C13754" s="6">
        <v>197364</v>
      </c>
      <c r="D13754" t="s">
        <v>65</v>
      </c>
      <c r="E13754">
        <v>256573</v>
      </c>
      <c r="F13754" s="5" t="s">
        <v>23</v>
      </c>
      <c r="G13754" s="5" t="s">
        <v>24</v>
      </c>
      <c r="H13754" s="5" t="s">
        <v>67</v>
      </c>
      <c r="I13754" t="s">
        <v>44</v>
      </c>
      <c r="J13754" t="s">
        <v>67</v>
      </c>
      <c r="K13754">
        <v>100</v>
      </c>
      <c r="L13754" s="5" t="s">
        <v>26478</v>
      </c>
      <c r="M13754" s="5" t="s">
        <v>70</v>
      </c>
      <c r="N13754">
        <v>13</v>
      </c>
      <c r="O13754" t="s">
        <v>167</v>
      </c>
      <c r="P13754" s="1">
        <v>45432</v>
      </c>
      <c r="Q13754" s="1">
        <v>45477</v>
      </c>
      <c r="R13754">
        <v>689</v>
      </c>
      <c r="S13754" s="4">
        <v>9.1</v>
      </c>
      <c r="T13754" t="s">
        <v>108</v>
      </c>
    </row>
    <row r="13755" spans="1:20" x14ac:dyDescent="0.35">
      <c r="A13755" t="s">
        <v>26479</v>
      </c>
      <c r="B13755" s="5" t="s">
        <v>100</v>
      </c>
      <c r="C13755" s="6">
        <v>106426</v>
      </c>
      <c r="D13755" t="s">
        <v>41</v>
      </c>
      <c r="E13755">
        <v>90462</v>
      </c>
      <c r="F13755" s="5" t="s">
        <v>66</v>
      </c>
      <c r="G13755" s="5" t="s">
        <v>42</v>
      </c>
      <c r="H13755" s="5" t="s">
        <v>126</v>
      </c>
      <c r="I13755" t="s">
        <v>44</v>
      </c>
      <c r="J13755" t="s">
        <v>423</v>
      </c>
      <c r="K13755">
        <v>100</v>
      </c>
      <c r="L13755" s="5" t="s">
        <v>26480</v>
      </c>
      <c r="M13755" s="5" t="s">
        <v>28</v>
      </c>
      <c r="N13755">
        <v>6</v>
      </c>
      <c r="O13755" t="s">
        <v>135</v>
      </c>
      <c r="P13755" s="1">
        <v>45530</v>
      </c>
      <c r="Q13755" s="1">
        <v>45564</v>
      </c>
      <c r="R13755">
        <v>978</v>
      </c>
      <c r="S13755" s="4">
        <v>5.9</v>
      </c>
      <c r="T13755" t="s">
        <v>55</v>
      </c>
    </row>
    <row r="13756" spans="1:20" x14ac:dyDescent="0.35">
      <c r="A13756" t="s">
        <v>26481</v>
      </c>
      <c r="B13756" s="5" t="s">
        <v>49</v>
      </c>
      <c r="C13756" s="6">
        <v>64010</v>
      </c>
      <c r="D13756" t="s">
        <v>41</v>
      </c>
      <c r="E13756">
        <v>54409</v>
      </c>
      <c r="F13756" s="5" t="s">
        <v>50</v>
      </c>
      <c r="G13756" s="5" t="s">
        <v>24</v>
      </c>
      <c r="H13756" s="5" t="s">
        <v>60</v>
      </c>
      <c r="I13756" t="s">
        <v>44</v>
      </c>
      <c r="J13756" t="s">
        <v>60</v>
      </c>
      <c r="K13756">
        <v>100</v>
      </c>
      <c r="L13756" s="5" t="s">
        <v>26482</v>
      </c>
      <c r="M13756" s="5" t="s">
        <v>70</v>
      </c>
      <c r="N13756">
        <v>3</v>
      </c>
      <c r="O13756" t="s">
        <v>135</v>
      </c>
      <c r="P13756" s="1">
        <v>45476</v>
      </c>
      <c r="Q13756" s="1">
        <v>45545</v>
      </c>
      <c r="R13756">
        <v>1583</v>
      </c>
      <c r="S13756" s="4">
        <v>7.7</v>
      </c>
      <c r="T13756" t="s">
        <v>118</v>
      </c>
    </row>
    <row r="13757" spans="1:20" x14ac:dyDescent="0.35">
      <c r="A13757" t="s">
        <v>26483</v>
      </c>
      <c r="B13757" s="5" t="s">
        <v>28801</v>
      </c>
      <c r="C13757" s="6">
        <v>208320</v>
      </c>
      <c r="D13757" t="s">
        <v>22</v>
      </c>
      <c r="E13757">
        <v>208320</v>
      </c>
      <c r="F13757" s="5" t="s">
        <v>23</v>
      </c>
      <c r="G13757" s="5" t="s">
        <v>24</v>
      </c>
      <c r="H13757" s="5" t="s">
        <v>191</v>
      </c>
      <c r="I13757" t="s">
        <v>35</v>
      </c>
      <c r="J13757" t="s">
        <v>83</v>
      </c>
      <c r="K13757">
        <v>50</v>
      </c>
      <c r="L13757" s="5" t="s">
        <v>26484</v>
      </c>
      <c r="M13757" s="5" t="s">
        <v>37</v>
      </c>
      <c r="N13757">
        <v>19</v>
      </c>
      <c r="O13757" t="s">
        <v>135</v>
      </c>
      <c r="P13757" s="1">
        <v>45571</v>
      </c>
      <c r="Q13757" s="1">
        <v>45602</v>
      </c>
      <c r="R13757">
        <v>1807</v>
      </c>
      <c r="S13757" s="4">
        <v>6</v>
      </c>
      <c r="T13757" t="s">
        <v>153</v>
      </c>
    </row>
    <row r="13758" spans="1:20" x14ac:dyDescent="0.35">
      <c r="A13758" t="s">
        <v>26485</v>
      </c>
      <c r="B13758" s="5" t="s">
        <v>28799</v>
      </c>
      <c r="C13758" s="6">
        <v>93335</v>
      </c>
      <c r="D13758" t="s">
        <v>22</v>
      </c>
      <c r="E13758">
        <v>93335</v>
      </c>
      <c r="F13758" s="5" t="s">
        <v>50</v>
      </c>
      <c r="G13758" s="5" t="s">
        <v>24</v>
      </c>
      <c r="H13758" s="5" t="s">
        <v>129</v>
      </c>
      <c r="I13758" t="s">
        <v>44</v>
      </c>
      <c r="J13758" t="s">
        <v>129</v>
      </c>
      <c r="K13758">
        <v>0</v>
      </c>
      <c r="L13758" s="5" t="s">
        <v>26486</v>
      </c>
      <c r="M13758" s="5" t="s">
        <v>37</v>
      </c>
      <c r="N13758">
        <v>4</v>
      </c>
      <c r="O13758" t="s">
        <v>78</v>
      </c>
      <c r="P13758" s="1">
        <v>45755</v>
      </c>
      <c r="Q13758" s="1">
        <v>45780</v>
      </c>
      <c r="R13758">
        <v>1110</v>
      </c>
      <c r="S13758" s="4">
        <v>5.6</v>
      </c>
      <c r="T13758" t="s">
        <v>277</v>
      </c>
    </row>
    <row r="13759" spans="1:20" x14ac:dyDescent="0.35">
      <c r="A13759" t="s">
        <v>26487</v>
      </c>
      <c r="B13759" s="5" t="s">
        <v>73</v>
      </c>
      <c r="C13759" s="6">
        <v>102368</v>
      </c>
      <c r="D13759" t="s">
        <v>22</v>
      </c>
      <c r="E13759">
        <v>102368</v>
      </c>
      <c r="F13759" s="5" t="s">
        <v>66</v>
      </c>
      <c r="G13759" s="5" t="s">
        <v>59</v>
      </c>
      <c r="H13759" s="5" t="s">
        <v>191</v>
      </c>
      <c r="I13759" t="s">
        <v>44</v>
      </c>
      <c r="J13759" t="s">
        <v>191</v>
      </c>
      <c r="K13759">
        <v>0</v>
      </c>
      <c r="L13759" s="5" t="s">
        <v>26488</v>
      </c>
      <c r="M13759" s="5" t="s">
        <v>54</v>
      </c>
      <c r="N13759">
        <v>7</v>
      </c>
      <c r="O13759" t="s">
        <v>78</v>
      </c>
      <c r="P13759" s="1">
        <v>45340</v>
      </c>
      <c r="Q13759" s="1">
        <v>45400</v>
      </c>
      <c r="R13759">
        <v>1249</v>
      </c>
      <c r="S13759" s="4">
        <v>7.6</v>
      </c>
      <c r="T13759" t="s">
        <v>79</v>
      </c>
    </row>
    <row r="13760" spans="1:20" x14ac:dyDescent="0.35">
      <c r="A13760" t="s">
        <v>26489</v>
      </c>
      <c r="B13760" s="5" t="s">
        <v>28799</v>
      </c>
      <c r="C13760" s="6">
        <v>64929</v>
      </c>
      <c r="D13760" t="s">
        <v>41</v>
      </c>
      <c r="E13760">
        <v>55190</v>
      </c>
      <c r="F13760" s="5" t="s">
        <v>58</v>
      </c>
      <c r="G13760" s="5" t="s">
        <v>24</v>
      </c>
      <c r="H13760" s="5" t="s">
        <v>126</v>
      </c>
      <c r="I13760" t="s">
        <v>44</v>
      </c>
      <c r="J13760" t="s">
        <v>126</v>
      </c>
      <c r="K13760">
        <v>50</v>
      </c>
      <c r="L13760" s="5" t="s">
        <v>26490</v>
      </c>
      <c r="M13760" s="5" t="s">
        <v>28</v>
      </c>
      <c r="N13760">
        <v>0</v>
      </c>
      <c r="O13760" t="s">
        <v>85</v>
      </c>
      <c r="P13760" s="1">
        <v>45675</v>
      </c>
      <c r="Q13760" s="1">
        <v>45725</v>
      </c>
      <c r="R13760">
        <v>1113</v>
      </c>
      <c r="S13760" s="4">
        <v>5.9</v>
      </c>
      <c r="T13760" t="s">
        <v>79</v>
      </c>
    </row>
    <row r="13761" spans="1:20" x14ac:dyDescent="0.35">
      <c r="A13761" t="s">
        <v>26491</v>
      </c>
      <c r="B13761" s="5" t="s">
        <v>28801</v>
      </c>
      <c r="C13761" s="6">
        <v>206784</v>
      </c>
      <c r="D13761" t="s">
        <v>22</v>
      </c>
      <c r="E13761">
        <v>206784</v>
      </c>
      <c r="F13761" s="5" t="s">
        <v>23</v>
      </c>
      <c r="G13761" s="5" t="s">
        <v>51</v>
      </c>
      <c r="H13761" s="5" t="s">
        <v>25</v>
      </c>
      <c r="I13761" t="s">
        <v>26</v>
      </c>
      <c r="J13761" t="s">
        <v>25</v>
      </c>
      <c r="K13761">
        <v>100</v>
      </c>
      <c r="L13761" s="5" t="s">
        <v>26492</v>
      </c>
      <c r="M13761" s="5" t="s">
        <v>37</v>
      </c>
      <c r="N13761">
        <v>17</v>
      </c>
      <c r="O13761" t="s">
        <v>29</v>
      </c>
      <c r="P13761" s="1">
        <v>45388</v>
      </c>
      <c r="Q13761" s="1">
        <v>45446</v>
      </c>
      <c r="R13761">
        <v>2115</v>
      </c>
      <c r="S13761" s="4">
        <v>6.2</v>
      </c>
      <c r="T13761" t="s">
        <v>89</v>
      </c>
    </row>
    <row r="13762" spans="1:20" x14ac:dyDescent="0.35">
      <c r="A13762" t="s">
        <v>26493</v>
      </c>
      <c r="B13762" s="5" t="s">
        <v>28802</v>
      </c>
      <c r="C13762" s="6">
        <v>203979</v>
      </c>
      <c r="D13762" t="s">
        <v>22</v>
      </c>
      <c r="E13762">
        <v>203979</v>
      </c>
      <c r="F13762" s="5" t="s">
        <v>23</v>
      </c>
      <c r="G13762" s="5" t="s">
        <v>59</v>
      </c>
      <c r="H13762" s="5" t="s">
        <v>165</v>
      </c>
      <c r="I13762" t="s">
        <v>35</v>
      </c>
      <c r="J13762" t="s">
        <v>1449</v>
      </c>
      <c r="K13762">
        <v>100</v>
      </c>
      <c r="L13762" s="5" t="s">
        <v>26494</v>
      </c>
      <c r="M13762" s="5" t="s">
        <v>54</v>
      </c>
      <c r="N13762">
        <v>14</v>
      </c>
      <c r="O13762" t="s">
        <v>141</v>
      </c>
      <c r="P13762" s="1">
        <v>45381</v>
      </c>
      <c r="Q13762" s="1">
        <v>45437</v>
      </c>
      <c r="R13762">
        <v>1655</v>
      </c>
      <c r="S13762" s="4">
        <v>7</v>
      </c>
      <c r="T13762" t="s">
        <v>277</v>
      </c>
    </row>
    <row r="13763" spans="1:20" x14ac:dyDescent="0.35">
      <c r="A13763" t="s">
        <v>26495</v>
      </c>
      <c r="B13763" s="5" t="s">
        <v>28802</v>
      </c>
      <c r="C13763" s="6">
        <v>124710</v>
      </c>
      <c r="D13763" t="s">
        <v>120</v>
      </c>
      <c r="E13763">
        <v>112239</v>
      </c>
      <c r="F13763" s="5" t="s">
        <v>50</v>
      </c>
      <c r="G13763" s="5" t="s">
        <v>59</v>
      </c>
      <c r="H13763" s="5" t="s">
        <v>121</v>
      </c>
      <c r="I13763" t="s">
        <v>44</v>
      </c>
      <c r="J13763" t="s">
        <v>121</v>
      </c>
      <c r="K13763">
        <v>100</v>
      </c>
      <c r="L13763" s="5" t="s">
        <v>26496</v>
      </c>
      <c r="M13763" s="5" t="s">
        <v>54</v>
      </c>
      <c r="N13763">
        <v>2</v>
      </c>
      <c r="O13763" t="s">
        <v>71</v>
      </c>
      <c r="P13763" s="1">
        <v>45294</v>
      </c>
      <c r="Q13763" s="1">
        <v>45327</v>
      </c>
      <c r="R13763">
        <v>1509</v>
      </c>
      <c r="S13763" s="4">
        <v>5.3</v>
      </c>
      <c r="T13763" t="s">
        <v>38</v>
      </c>
    </row>
    <row r="13764" spans="1:20" x14ac:dyDescent="0.35">
      <c r="A13764" t="s">
        <v>26497</v>
      </c>
      <c r="B13764" s="5" t="s">
        <v>28801</v>
      </c>
      <c r="C13764" s="6">
        <v>60824</v>
      </c>
      <c r="D13764" t="s">
        <v>22</v>
      </c>
      <c r="E13764">
        <v>60824</v>
      </c>
      <c r="F13764" s="5" t="s">
        <v>58</v>
      </c>
      <c r="G13764" s="5" t="s">
        <v>59</v>
      </c>
      <c r="H13764" s="5" t="s">
        <v>165</v>
      </c>
      <c r="I13764" t="s">
        <v>35</v>
      </c>
      <c r="J13764" t="s">
        <v>940</v>
      </c>
      <c r="K13764">
        <v>0</v>
      </c>
      <c r="L13764" s="5" t="s">
        <v>26498</v>
      </c>
      <c r="M13764" s="5" t="s">
        <v>70</v>
      </c>
      <c r="N13764">
        <v>1</v>
      </c>
      <c r="O13764" t="s">
        <v>46</v>
      </c>
      <c r="P13764" s="1">
        <v>45753</v>
      </c>
      <c r="Q13764" s="1">
        <v>45820</v>
      </c>
      <c r="R13764">
        <v>1468</v>
      </c>
      <c r="S13764" s="4">
        <v>7</v>
      </c>
      <c r="T13764" t="s">
        <v>79</v>
      </c>
    </row>
    <row r="13765" spans="1:20" x14ac:dyDescent="0.35">
      <c r="A13765" t="s">
        <v>26499</v>
      </c>
      <c r="B13765" s="5" t="s">
        <v>57</v>
      </c>
      <c r="C13765" s="6">
        <v>133068</v>
      </c>
      <c r="D13765" t="s">
        <v>41</v>
      </c>
      <c r="E13765">
        <v>113108</v>
      </c>
      <c r="F13765" s="5" t="s">
        <v>23</v>
      </c>
      <c r="G13765" s="5" t="s">
        <v>59</v>
      </c>
      <c r="H13765" s="5" t="s">
        <v>60</v>
      </c>
      <c r="I13765" t="s">
        <v>44</v>
      </c>
      <c r="J13765" t="s">
        <v>60</v>
      </c>
      <c r="K13765">
        <v>0</v>
      </c>
      <c r="L13765" s="5" t="s">
        <v>26500</v>
      </c>
      <c r="M13765" s="5" t="s">
        <v>28</v>
      </c>
      <c r="N13765">
        <v>13</v>
      </c>
      <c r="O13765" t="s">
        <v>62</v>
      </c>
      <c r="P13765" s="1">
        <v>45529</v>
      </c>
      <c r="Q13765" s="1">
        <v>45563</v>
      </c>
      <c r="R13765">
        <v>1755</v>
      </c>
      <c r="S13765" s="4">
        <v>7</v>
      </c>
      <c r="T13765" t="s">
        <v>47</v>
      </c>
    </row>
    <row r="13766" spans="1:20" x14ac:dyDescent="0.35">
      <c r="A13766" t="s">
        <v>26501</v>
      </c>
      <c r="B13766" s="5" t="s">
        <v>21</v>
      </c>
      <c r="C13766" s="6">
        <v>122346</v>
      </c>
      <c r="D13766" t="s">
        <v>22</v>
      </c>
      <c r="E13766">
        <v>122346</v>
      </c>
      <c r="F13766" s="5" t="s">
        <v>66</v>
      </c>
      <c r="G13766" s="5" t="s">
        <v>24</v>
      </c>
      <c r="H13766" s="5" t="s">
        <v>97</v>
      </c>
      <c r="I13766" t="s">
        <v>44</v>
      </c>
      <c r="J13766" t="s">
        <v>426</v>
      </c>
      <c r="K13766">
        <v>0</v>
      </c>
      <c r="L13766" s="5" t="s">
        <v>26502</v>
      </c>
      <c r="M13766" s="5" t="s">
        <v>70</v>
      </c>
      <c r="N13766">
        <v>6</v>
      </c>
      <c r="O13766" t="s">
        <v>78</v>
      </c>
      <c r="P13766" s="1">
        <v>45770</v>
      </c>
      <c r="Q13766" s="1">
        <v>45833</v>
      </c>
      <c r="R13766">
        <v>1865</v>
      </c>
      <c r="S13766" s="4">
        <v>9.6999999999999993</v>
      </c>
      <c r="T13766" t="s">
        <v>153</v>
      </c>
    </row>
    <row r="13767" spans="1:20" x14ac:dyDescent="0.35">
      <c r="A13767" t="s">
        <v>26503</v>
      </c>
      <c r="B13767" s="5" t="s">
        <v>105</v>
      </c>
      <c r="C13767" s="6">
        <v>180133</v>
      </c>
      <c r="D13767" t="s">
        <v>41</v>
      </c>
      <c r="E13767">
        <v>153113</v>
      </c>
      <c r="F13767" s="5" t="s">
        <v>23</v>
      </c>
      <c r="G13767" s="5" t="s">
        <v>59</v>
      </c>
      <c r="H13767" s="5" t="s">
        <v>126</v>
      </c>
      <c r="I13767" t="s">
        <v>35</v>
      </c>
      <c r="J13767" t="s">
        <v>126</v>
      </c>
      <c r="K13767">
        <v>100</v>
      </c>
      <c r="L13767" s="5" t="s">
        <v>3981</v>
      </c>
      <c r="M13767" s="5" t="s">
        <v>37</v>
      </c>
      <c r="N13767">
        <v>14</v>
      </c>
      <c r="O13767" t="s">
        <v>71</v>
      </c>
      <c r="P13767" s="1">
        <v>45302</v>
      </c>
      <c r="Q13767" s="1">
        <v>45352</v>
      </c>
      <c r="R13767">
        <v>1372</v>
      </c>
      <c r="S13767" s="4">
        <v>5.9</v>
      </c>
      <c r="T13767" t="s">
        <v>79</v>
      </c>
    </row>
    <row r="13768" spans="1:20" x14ac:dyDescent="0.35">
      <c r="A13768" t="s">
        <v>26504</v>
      </c>
      <c r="B13768" s="5" t="s">
        <v>28799</v>
      </c>
      <c r="C13768" s="6">
        <v>79220</v>
      </c>
      <c r="D13768" t="s">
        <v>22</v>
      </c>
      <c r="E13768">
        <v>79220</v>
      </c>
      <c r="F13768" s="5" t="s">
        <v>50</v>
      </c>
      <c r="G13768" s="5" t="s">
        <v>59</v>
      </c>
      <c r="H13768" s="5" t="s">
        <v>191</v>
      </c>
      <c r="I13768" t="s">
        <v>35</v>
      </c>
      <c r="J13768" t="s">
        <v>491</v>
      </c>
      <c r="K13768">
        <v>0</v>
      </c>
      <c r="L13768" s="5" t="s">
        <v>26505</v>
      </c>
      <c r="M13768" s="5" t="s">
        <v>28</v>
      </c>
      <c r="N13768">
        <v>3</v>
      </c>
      <c r="O13768" t="s">
        <v>29</v>
      </c>
      <c r="P13768" s="1">
        <v>45342</v>
      </c>
      <c r="Q13768" s="1">
        <v>45363</v>
      </c>
      <c r="R13768">
        <v>2424</v>
      </c>
      <c r="S13768" s="4">
        <v>7.9</v>
      </c>
      <c r="T13768" t="s">
        <v>243</v>
      </c>
    </row>
    <row r="13769" spans="1:20" x14ac:dyDescent="0.35">
      <c r="A13769" t="s">
        <v>26506</v>
      </c>
      <c r="B13769" s="5" t="s">
        <v>28802</v>
      </c>
      <c r="C13769" s="6">
        <v>129587</v>
      </c>
      <c r="D13769" t="s">
        <v>22</v>
      </c>
      <c r="E13769">
        <v>129587</v>
      </c>
      <c r="F13769" s="5" t="s">
        <v>66</v>
      </c>
      <c r="G13769" s="5" t="s">
        <v>59</v>
      </c>
      <c r="H13769" s="5" t="s">
        <v>191</v>
      </c>
      <c r="I13769" t="s">
        <v>35</v>
      </c>
      <c r="J13769" t="s">
        <v>191</v>
      </c>
      <c r="K13769">
        <v>0</v>
      </c>
      <c r="L13769" s="5" t="s">
        <v>26507</v>
      </c>
      <c r="M13769" s="5" t="s">
        <v>70</v>
      </c>
      <c r="N13769">
        <v>5</v>
      </c>
      <c r="O13769" t="s">
        <v>85</v>
      </c>
      <c r="P13769" s="1">
        <v>45598</v>
      </c>
      <c r="Q13769" s="1">
        <v>45668</v>
      </c>
      <c r="R13769">
        <v>2071</v>
      </c>
      <c r="S13769" s="4">
        <v>6.8</v>
      </c>
      <c r="T13769" t="s">
        <v>55</v>
      </c>
    </row>
    <row r="13770" spans="1:20" x14ac:dyDescent="0.35">
      <c r="A13770" t="s">
        <v>26508</v>
      </c>
      <c r="B13770" s="5" t="s">
        <v>217</v>
      </c>
      <c r="C13770" s="6">
        <v>58088</v>
      </c>
      <c r="D13770" t="s">
        <v>22</v>
      </c>
      <c r="E13770">
        <v>58088</v>
      </c>
      <c r="F13770" s="5" t="s">
        <v>58</v>
      </c>
      <c r="G13770" s="5" t="s">
        <v>59</v>
      </c>
      <c r="H13770" s="5" t="s">
        <v>165</v>
      </c>
      <c r="I13770" t="s">
        <v>44</v>
      </c>
      <c r="J13770" t="s">
        <v>165</v>
      </c>
      <c r="K13770">
        <v>0</v>
      </c>
      <c r="L13770" s="5" t="s">
        <v>26509</v>
      </c>
      <c r="M13770" s="5" t="s">
        <v>70</v>
      </c>
      <c r="N13770">
        <v>1</v>
      </c>
      <c r="O13770" t="s">
        <v>29</v>
      </c>
      <c r="P13770" s="1">
        <v>45469</v>
      </c>
      <c r="Q13770" s="1">
        <v>45495</v>
      </c>
      <c r="R13770">
        <v>1400</v>
      </c>
      <c r="S13770" s="4">
        <v>8.5</v>
      </c>
      <c r="T13770" t="s">
        <v>103</v>
      </c>
    </row>
    <row r="13771" spans="1:20" x14ac:dyDescent="0.35">
      <c r="A13771" t="s">
        <v>26510</v>
      </c>
      <c r="B13771" s="5" t="s">
        <v>49</v>
      </c>
      <c r="C13771" s="6">
        <v>202346</v>
      </c>
      <c r="D13771" t="s">
        <v>22</v>
      </c>
      <c r="E13771">
        <v>202346</v>
      </c>
      <c r="F13771" s="5" t="s">
        <v>23</v>
      </c>
      <c r="G13771" s="5" t="s">
        <v>42</v>
      </c>
      <c r="H13771" s="5" t="s">
        <v>68</v>
      </c>
      <c r="I13771" t="s">
        <v>26</v>
      </c>
      <c r="J13771" t="s">
        <v>491</v>
      </c>
      <c r="K13771">
        <v>0</v>
      </c>
      <c r="L13771" s="5" t="s">
        <v>26511</v>
      </c>
      <c r="M13771" s="5" t="s">
        <v>37</v>
      </c>
      <c r="N13771">
        <v>12</v>
      </c>
      <c r="O13771" t="s">
        <v>71</v>
      </c>
      <c r="P13771" s="1">
        <v>45369</v>
      </c>
      <c r="Q13771" s="1">
        <v>45411</v>
      </c>
      <c r="R13771">
        <v>2120</v>
      </c>
      <c r="S13771" s="4">
        <v>8.8000000000000007</v>
      </c>
      <c r="T13771" t="s">
        <v>108</v>
      </c>
    </row>
    <row r="13772" spans="1:20" x14ac:dyDescent="0.35">
      <c r="A13772" t="s">
        <v>26512</v>
      </c>
      <c r="B13772" s="5" t="s">
        <v>21</v>
      </c>
      <c r="C13772" s="6">
        <v>242484</v>
      </c>
      <c r="D13772" t="s">
        <v>22</v>
      </c>
      <c r="E13772">
        <v>242484</v>
      </c>
      <c r="F13772" s="5" t="s">
        <v>23</v>
      </c>
      <c r="G13772" s="5" t="s">
        <v>24</v>
      </c>
      <c r="H13772" s="5" t="s">
        <v>191</v>
      </c>
      <c r="I13772" t="s">
        <v>35</v>
      </c>
      <c r="J13772" t="s">
        <v>191</v>
      </c>
      <c r="K13772">
        <v>100</v>
      </c>
      <c r="L13772" s="5" t="s">
        <v>26513</v>
      </c>
      <c r="M13772" s="5" t="s">
        <v>54</v>
      </c>
      <c r="N13772">
        <v>19</v>
      </c>
      <c r="O13772" t="s">
        <v>88</v>
      </c>
      <c r="P13772" s="1">
        <v>45455</v>
      </c>
      <c r="Q13772" s="1">
        <v>45475</v>
      </c>
      <c r="R13772">
        <v>938</v>
      </c>
      <c r="S13772" s="4">
        <v>9.3000000000000007</v>
      </c>
      <c r="T13772" t="s">
        <v>79</v>
      </c>
    </row>
    <row r="13773" spans="1:20" x14ac:dyDescent="0.35">
      <c r="A13773" t="s">
        <v>26514</v>
      </c>
      <c r="B13773" s="5" t="s">
        <v>73</v>
      </c>
      <c r="C13773" s="6">
        <v>89975</v>
      </c>
      <c r="D13773" t="s">
        <v>92</v>
      </c>
      <c r="E13773">
        <v>67481</v>
      </c>
      <c r="F13773" s="5" t="s">
        <v>58</v>
      </c>
      <c r="G13773" s="5" t="s">
        <v>51</v>
      </c>
      <c r="H13773" s="5" t="s">
        <v>93</v>
      </c>
      <c r="I13773" t="s">
        <v>35</v>
      </c>
      <c r="J13773" t="s">
        <v>93</v>
      </c>
      <c r="K13773">
        <v>0</v>
      </c>
      <c r="L13773" s="5" t="s">
        <v>26515</v>
      </c>
      <c r="M13773" s="5" t="s">
        <v>37</v>
      </c>
      <c r="N13773">
        <v>1</v>
      </c>
      <c r="O13773" t="s">
        <v>78</v>
      </c>
      <c r="P13773" s="1">
        <v>45601</v>
      </c>
      <c r="Q13773" s="1">
        <v>45673</v>
      </c>
      <c r="R13773">
        <v>2206</v>
      </c>
      <c r="S13773" s="4">
        <v>8.6</v>
      </c>
      <c r="T13773" t="s">
        <v>30</v>
      </c>
    </row>
    <row r="13774" spans="1:20" x14ac:dyDescent="0.35">
      <c r="A13774" t="s">
        <v>26516</v>
      </c>
      <c r="B13774" s="5" t="s">
        <v>217</v>
      </c>
      <c r="C13774" s="6">
        <v>89837</v>
      </c>
      <c r="D13774" t="s">
        <v>92</v>
      </c>
      <c r="E13774">
        <v>67378</v>
      </c>
      <c r="F13774" s="5" t="s">
        <v>50</v>
      </c>
      <c r="G13774" s="5" t="s">
        <v>51</v>
      </c>
      <c r="H13774" s="5" t="s">
        <v>93</v>
      </c>
      <c r="I13774" t="s">
        <v>26</v>
      </c>
      <c r="J13774" t="s">
        <v>52</v>
      </c>
      <c r="K13774">
        <v>100</v>
      </c>
      <c r="L13774" s="5" t="s">
        <v>26517</v>
      </c>
      <c r="M13774" s="5" t="s">
        <v>70</v>
      </c>
      <c r="N13774">
        <v>3</v>
      </c>
      <c r="O13774" t="s">
        <v>135</v>
      </c>
      <c r="P13774" s="1">
        <v>45573</v>
      </c>
      <c r="Q13774" s="1">
        <v>45621</v>
      </c>
      <c r="R13774">
        <v>1152</v>
      </c>
      <c r="S13774" s="4">
        <v>8.9</v>
      </c>
      <c r="T13774" t="s">
        <v>47</v>
      </c>
    </row>
    <row r="13775" spans="1:20" x14ac:dyDescent="0.35">
      <c r="A13775" t="s">
        <v>26518</v>
      </c>
      <c r="B13775" s="5" t="s">
        <v>217</v>
      </c>
      <c r="C13775" s="6">
        <v>218325</v>
      </c>
      <c r="D13775" t="s">
        <v>41</v>
      </c>
      <c r="E13775">
        <v>185576</v>
      </c>
      <c r="F13775" s="5" t="s">
        <v>23</v>
      </c>
      <c r="G13775" s="5" t="s">
        <v>59</v>
      </c>
      <c r="H13775" s="5" t="s">
        <v>43</v>
      </c>
      <c r="I13775" t="s">
        <v>26</v>
      </c>
      <c r="J13775" t="s">
        <v>43</v>
      </c>
      <c r="K13775">
        <v>100</v>
      </c>
      <c r="L13775" s="5" t="s">
        <v>12425</v>
      </c>
      <c r="M13775" s="5" t="s">
        <v>70</v>
      </c>
      <c r="N13775">
        <v>15</v>
      </c>
      <c r="O13775" t="s">
        <v>172</v>
      </c>
      <c r="P13775" s="1">
        <v>45383</v>
      </c>
      <c r="Q13775" s="1">
        <v>45454</v>
      </c>
      <c r="R13775">
        <v>2033</v>
      </c>
      <c r="S13775" s="4">
        <v>5.6</v>
      </c>
      <c r="T13775" t="s">
        <v>30</v>
      </c>
    </row>
    <row r="13776" spans="1:20" x14ac:dyDescent="0.35">
      <c r="A13776" t="s">
        <v>26519</v>
      </c>
      <c r="B13776" s="5" t="s">
        <v>57</v>
      </c>
      <c r="C13776" s="6">
        <v>75754</v>
      </c>
      <c r="D13776" t="s">
        <v>41</v>
      </c>
      <c r="E13776">
        <v>64391</v>
      </c>
      <c r="F13776" s="5" t="s">
        <v>58</v>
      </c>
      <c r="G13776" s="5" t="s">
        <v>24</v>
      </c>
      <c r="H13776" s="5" t="s">
        <v>43</v>
      </c>
      <c r="I13776" t="s">
        <v>26</v>
      </c>
      <c r="J13776" t="s">
        <v>43</v>
      </c>
      <c r="K13776">
        <v>100</v>
      </c>
      <c r="L13776" s="5" t="s">
        <v>26520</v>
      </c>
      <c r="M13776" s="5" t="s">
        <v>37</v>
      </c>
      <c r="N13776">
        <v>1</v>
      </c>
      <c r="O13776" t="s">
        <v>88</v>
      </c>
      <c r="P13776" s="1">
        <v>45436</v>
      </c>
      <c r="Q13776" s="1">
        <v>45507</v>
      </c>
      <c r="R13776">
        <v>1675</v>
      </c>
      <c r="S13776" s="4">
        <v>8.8000000000000007</v>
      </c>
      <c r="T13776" t="s">
        <v>153</v>
      </c>
    </row>
    <row r="13777" spans="1:20" x14ac:dyDescent="0.35">
      <c r="A13777" t="s">
        <v>26521</v>
      </c>
      <c r="B13777" s="5" t="s">
        <v>91</v>
      </c>
      <c r="C13777" s="6">
        <v>117509</v>
      </c>
      <c r="D13777" t="s">
        <v>41</v>
      </c>
      <c r="E13777">
        <v>99883</v>
      </c>
      <c r="F13777" s="5" t="s">
        <v>50</v>
      </c>
      <c r="G13777" s="5" t="s">
        <v>51</v>
      </c>
      <c r="H13777" s="5" t="s">
        <v>151</v>
      </c>
      <c r="I13777" t="s">
        <v>35</v>
      </c>
      <c r="J13777" t="s">
        <v>82</v>
      </c>
      <c r="K13777">
        <v>100</v>
      </c>
      <c r="L13777" s="5" t="s">
        <v>26522</v>
      </c>
      <c r="M13777" s="5" t="s">
        <v>28</v>
      </c>
      <c r="N13777">
        <v>4</v>
      </c>
      <c r="O13777" t="s">
        <v>131</v>
      </c>
      <c r="P13777" s="1">
        <v>45402</v>
      </c>
      <c r="Q13777" s="1">
        <v>45447</v>
      </c>
      <c r="R13777">
        <v>1885</v>
      </c>
      <c r="S13777" s="4">
        <v>7.8</v>
      </c>
      <c r="T13777" t="s">
        <v>38</v>
      </c>
    </row>
    <row r="13778" spans="1:20" x14ac:dyDescent="0.35">
      <c r="A13778" t="s">
        <v>26523</v>
      </c>
      <c r="B13778" s="5" t="s">
        <v>21</v>
      </c>
      <c r="C13778" s="6">
        <v>84791</v>
      </c>
      <c r="D13778" t="s">
        <v>22</v>
      </c>
      <c r="E13778">
        <v>84791</v>
      </c>
      <c r="F13778" s="5" t="s">
        <v>23</v>
      </c>
      <c r="G13778" s="5" t="s">
        <v>59</v>
      </c>
      <c r="H13778" s="5" t="s">
        <v>116</v>
      </c>
      <c r="I13778" t="s">
        <v>26</v>
      </c>
      <c r="J13778" t="s">
        <v>76</v>
      </c>
      <c r="K13778">
        <v>0</v>
      </c>
      <c r="L13778" s="5" t="s">
        <v>26524</v>
      </c>
      <c r="M13778" s="5" t="s">
        <v>37</v>
      </c>
      <c r="N13778">
        <v>13</v>
      </c>
      <c r="O13778" t="s">
        <v>167</v>
      </c>
      <c r="P13778" s="1">
        <v>45476</v>
      </c>
      <c r="Q13778" s="1">
        <v>45522</v>
      </c>
      <c r="R13778">
        <v>925</v>
      </c>
      <c r="S13778" s="4">
        <v>9.1</v>
      </c>
      <c r="T13778" t="s">
        <v>118</v>
      </c>
    </row>
    <row r="13779" spans="1:20" x14ac:dyDescent="0.35">
      <c r="A13779" t="s">
        <v>26525</v>
      </c>
      <c r="B13779" s="5" t="s">
        <v>91</v>
      </c>
      <c r="C13779" s="6">
        <v>55644</v>
      </c>
      <c r="D13779" t="s">
        <v>22</v>
      </c>
      <c r="E13779">
        <v>55644</v>
      </c>
      <c r="F13779" s="5" t="s">
        <v>58</v>
      </c>
      <c r="G13779" s="5" t="s">
        <v>51</v>
      </c>
      <c r="H13779" s="5" t="s">
        <v>165</v>
      </c>
      <c r="I13779" t="s">
        <v>26</v>
      </c>
      <c r="J13779" t="s">
        <v>165</v>
      </c>
      <c r="K13779">
        <v>100</v>
      </c>
      <c r="L13779" s="5" t="s">
        <v>26526</v>
      </c>
      <c r="M13779" s="5" t="s">
        <v>54</v>
      </c>
      <c r="N13779">
        <v>0</v>
      </c>
      <c r="O13779" t="s">
        <v>131</v>
      </c>
      <c r="P13779" s="1">
        <v>45308</v>
      </c>
      <c r="Q13779" s="1">
        <v>45374</v>
      </c>
      <c r="R13779">
        <v>800</v>
      </c>
      <c r="S13779" s="4">
        <v>7.5</v>
      </c>
      <c r="T13779" t="s">
        <v>63</v>
      </c>
    </row>
    <row r="13780" spans="1:20" x14ac:dyDescent="0.35">
      <c r="A13780" t="s">
        <v>26527</v>
      </c>
      <c r="B13780" s="5" t="s">
        <v>21</v>
      </c>
      <c r="C13780" s="6">
        <v>32651</v>
      </c>
      <c r="D13780" t="s">
        <v>22</v>
      </c>
      <c r="E13780">
        <v>32651</v>
      </c>
      <c r="F13780" s="5" t="s">
        <v>50</v>
      </c>
      <c r="G13780" s="5" t="s">
        <v>24</v>
      </c>
      <c r="H13780" s="5" t="s">
        <v>116</v>
      </c>
      <c r="I13780" t="s">
        <v>35</v>
      </c>
      <c r="J13780" t="s">
        <v>116</v>
      </c>
      <c r="K13780">
        <v>50</v>
      </c>
      <c r="L13780" s="5" t="s">
        <v>26528</v>
      </c>
      <c r="M13780" s="5" t="s">
        <v>37</v>
      </c>
      <c r="N13780">
        <v>3</v>
      </c>
      <c r="O13780" t="s">
        <v>71</v>
      </c>
      <c r="P13780" s="1">
        <v>45590</v>
      </c>
      <c r="Q13780" s="1">
        <v>45654</v>
      </c>
      <c r="R13780">
        <v>1578</v>
      </c>
      <c r="S13780" s="4">
        <v>5.3</v>
      </c>
      <c r="T13780" t="s">
        <v>136</v>
      </c>
    </row>
    <row r="13781" spans="1:20" x14ac:dyDescent="0.35">
      <c r="A13781" t="s">
        <v>26529</v>
      </c>
      <c r="B13781" s="5" t="s">
        <v>28801</v>
      </c>
      <c r="C13781" s="6">
        <v>207687</v>
      </c>
      <c r="D13781" t="s">
        <v>41</v>
      </c>
      <c r="E13781">
        <v>176534</v>
      </c>
      <c r="F13781" s="5" t="s">
        <v>23</v>
      </c>
      <c r="G13781" s="5" t="s">
        <v>59</v>
      </c>
      <c r="H13781" s="5" t="s">
        <v>43</v>
      </c>
      <c r="I13781" t="s">
        <v>26</v>
      </c>
      <c r="J13781" t="s">
        <v>191</v>
      </c>
      <c r="K13781">
        <v>50</v>
      </c>
      <c r="L13781" s="5" t="s">
        <v>897</v>
      </c>
      <c r="M13781" s="5" t="s">
        <v>37</v>
      </c>
      <c r="N13781">
        <v>17</v>
      </c>
      <c r="O13781" t="s">
        <v>62</v>
      </c>
      <c r="P13781" s="1">
        <v>45401</v>
      </c>
      <c r="Q13781" s="1">
        <v>45446</v>
      </c>
      <c r="R13781">
        <v>707</v>
      </c>
      <c r="S13781" s="4">
        <v>6.2</v>
      </c>
      <c r="T13781" t="s">
        <v>55</v>
      </c>
    </row>
    <row r="13782" spans="1:20" x14ac:dyDescent="0.35">
      <c r="A13782" t="s">
        <v>26530</v>
      </c>
      <c r="B13782" s="5" t="s">
        <v>91</v>
      </c>
      <c r="C13782" s="6">
        <v>251818</v>
      </c>
      <c r="D13782" t="s">
        <v>92</v>
      </c>
      <c r="E13782">
        <v>188864</v>
      </c>
      <c r="F13782" s="5" t="s">
        <v>23</v>
      </c>
      <c r="G13782" s="5" t="s">
        <v>59</v>
      </c>
      <c r="H13782" s="5" t="s">
        <v>93</v>
      </c>
      <c r="I13782" t="s">
        <v>35</v>
      </c>
      <c r="J13782" t="s">
        <v>1449</v>
      </c>
      <c r="K13782">
        <v>100</v>
      </c>
      <c r="L13782" s="5" t="s">
        <v>26531</v>
      </c>
      <c r="M13782" s="5" t="s">
        <v>54</v>
      </c>
      <c r="N13782">
        <v>12</v>
      </c>
      <c r="O13782" t="s">
        <v>107</v>
      </c>
      <c r="P13782" s="1">
        <v>45734</v>
      </c>
      <c r="Q13782" s="1">
        <v>45790</v>
      </c>
      <c r="R13782">
        <v>775</v>
      </c>
      <c r="S13782" s="4">
        <v>6.7</v>
      </c>
      <c r="T13782" t="s">
        <v>55</v>
      </c>
    </row>
    <row r="13783" spans="1:20" x14ac:dyDescent="0.35">
      <c r="A13783" t="s">
        <v>26532</v>
      </c>
      <c r="B13783" s="5" t="s">
        <v>49</v>
      </c>
      <c r="C13783" s="6">
        <v>117307</v>
      </c>
      <c r="D13783" t="s">
        <v>22</v>
      </c>
      <c r="E13783">
        <v>117307</v>
      </c>
      <c r="F13783" s="5" t="s">
        <v>50</v>
      </c>
      <c r="G13783" s="5" t="s">
        <v>51</v>
      </c>
      <c r="H13783" s="5" t="s">
        <v>97</v>
      </c>
      <c r="I13783" t="s">
        <v>44</v>
      </c>
      <c r="J13783" t="s">
        <v>97</v>
      </c>
      <c r="K13783">
        <v>0</v>
      </c>
      <c r="L13783" s="5" t="s">
        <v>26533</v>
      </c>
      <c r="M13783" s="5" t="s">
        <v>54</v>
      </c>
      <c r="N13783">
        <v>4</v>
      </c>
      <c r="O13783" t="s">
        <v>147</v>
      </c>
      <c r="P13783" s="1">
        <v>45534</v>
      </c>
      <c r="Q13783" s="1">
        <v>45564</v>
      </c>
      <c r="R13783">
        <v>1371</v>
      </c>
      <c r="S13783" s="4">
        <v>7.6</v>
      </c>
      <c r="T13783" t="s">
        <v>38</v>
      </c>
    </row>
    <row r="13784" spans="1:20" x14ac:dyDescent="0.35">
      <c r="A13784" t="s">
        <v>26534</v>
      </c>
      <c r="B13784" s="5" t="s">
        <v>174</v>
      </c>
      <c r="C13784" s="6">
        <v>67912</v>
      </c>
      <c r="D13784" t="s">
        <v>33</v>
      </c>
      <c r="E13784">
        <v>7470320</v>
      </c>
      <c r="F13784" s="5" t="s">
        <v>58</v>
      </c>
      <c r="G13784" s="5" t="s">
        <v>59</v>
      </c>
      <c r="H13784" s="5" t="s">
        <v>34</v>
      </c>
      <c r="I13784" t="s">
        <v>44</v>
      </c>
      <c r="J13784" t="s">
        <v>34</v>
      </c>
      <c r="K13784">
        <v>0</v>
      </c>
      <c r="L13784" s="5" t="s">
        <v>26535</v>
      </c>
      <c r="M13784" s="5" t="s">
        <v>70</v>
      </c>
      <c r="N13784">
        <v>0</v>
      </c>
      <c r="O13784" t="s">
        <v>71</v>
      </c>
      <c r="P13784" s="1">
        <v>45757</v>
      </c>
      <c r="Q13784" s="1">
        <v>45791</v>
      </c>
      <c r="R13784">
        <v>2390</v>
      </c>
      <c r="S13784" s="4">
        <v>6</v>
      </c>
      <c r="T13784" t="s">
        <v>89</v>
      </c>
    </row>
    <row r="13785" spans="1:20" x14ac:dyDescent="0.35">
      <c r="A13785" t="s">
        <v>26536</v>
      </c>
      <c r="B13785" s="5" t="s">
        <v>40</v>
      </c>
      <c r="C13785" s="6">
        <v>221812</v>
      </c>
      <c r="D13785" t="s">
        <v>33</v>
      </c>
      <c r="E13785">
        <v>24399320</v>
      </c>
      <c r="F13785" s="5" t="s">
        <v>23</v>
      </c>
      <c r="G13785" s="5" t="s">
        <v>59</v>
      </c>
      <c r="H13785" s="5" t="s">
        <v>34</v>
      </c>
      <c r="I13785" t="s">
        <v>26</v>
      </c>
      <c r="J13785" t="s">
        <v>34</v>
      </c>
      <c r="K13785">
        <v>50</v>
      </c>
      <c r="L13785" s="5" t="s">
        <v>26537</v>
      </c>
      <c r="M13785" s="5" t="s">
        <v>37</v>
      </c>
      <c r="N13785">
        <v>19</v>
      </c>
      <c r="O13785" t="s">
        <v>78</v>
      </c>
      <c r="P13785" s="1">
        <v>45678</v>
      </c>
      <c r="Q13785" s="1">
        <v>45740</v>
      </c>
      <c r="R13785">
        <v>1380</v>
      </c>
      <c r="S13785" s="4">
        <v>7.3</v>
      </c>
      <c r="T13785" t="s">
        <v>108</v>
      </c>
    </row>
    <row r="13786" spans="1:20" x14ac:dyDescent="0.35">
      <c r="A13786" t="s">
        <v>26538</v>
      </c>
      <c r="B13786" s="5" t="s">
        <v>217</v>
      </c>
      <c r="C13786" s="6">
        <v>67496</v>
      </c>
      <c r="D13786" t="s">
        <v>22</v>
      </c>
      <c r="E13786">
        <v>67496</v>
      </c>
      <c r="F13786" s="5" t="s">
        <v>66</v>
      </c>
      <c r="G13786" s="5" t="s">
        <v>59</v>
      </c>
      <c r="H13786" s="5" t="s">
        <v>157</v>
      </c>
      <c r="I13786" t="s">
        <v>26</v>
      </c>
      <c r="J13786" t="s">
        <v>212</v>
      </c>
      <c r="K13786">
        <v>100</v>
      </c>
      <c r="L13786" s="5" t="s">
        <v>26539</v>
      </c>
      <c r="M13786" s="5" t="s">
        <v>54</v>
      </c>
      <c r="N13786">
        <v>6</v>
      </c>
      <c r="O13786" t="s">
        <v>29</v>
      </c>
      <c r="P13786" s="1">
        <v>45615</v>
      </c>
      <c r="Q13786" s="1">
        <v>45641</v>
      </c>
      <c r="R13786">
        <v>862</v>
      </c>
      <c r="S13786" s="4">
        <v>8.1</v>
      </c>
      <c r="T13786" t="s">
        <v>55</v>
      </c>
    </row>
    <row r="13787" spans="1:20" x14ac:dyDescent="0.35">
      <c r="A13787" t="s">
        <v>26540</v>
      </c>
      <c r="B13787" s="5" t="s">
        <v>57</v>
      </c>
      <c r="C13787" s="6">
        <v>75744</v>
      </c>
      <c r="D13787" t="s">
        <v>74</v>
      </c>
      <c r="E13787">
        <v>94680</v>
      </c>
      <c r="F13787" s="5" t="s">
        <v>58</v>
      </c>
      <c r="G13787" s="5" t="s">
        <v>42</v>
      </c>
      <c r="H13787" s="5" t="s">
        <v>75</v>
      </c>
      <c r="I13787" t="s">
        <v>26</v>
      </c>
      <c r="J13787" t="s">
        <v>75</v>
      </c>
      <c r="K13787">
        <v>0</v>
      </c>
      <c r="L13787" s="5" t="s">
        <v>26541</v>
      </c>
      <c r="M13787" s="5" t="s">
        <v>54</v>
      </c>
      <c r="N13787">
        <v>1</v>
      </c>
      <c r="O13787" t="s">
        <v>135</v>
      </c>
      <c r="P13787" s="1">
        <v>45501</v>
      </c>
      <c r="Q13787" s="1">
        <v>45543</v>
      </c>
      <c r="R13787">
        <v>1383</v>
      </c>
      <c r="S13787" s="4">
        <v>9.6</v>
      </c>
      <c r="T13787" t="s">
        <v>79</v>
      </c>
    </row>
    <row r="13788" spans="1:20" x14ac:dyDescent="0.35">
      <c r="A13788" t="s">
        <v>26542</v>
      </c>
      <c r="B13788" s="5" t="s">
        <v>100</v>
      </c>
      <c r="C13788" s="6">
        <v>78980</v>
      </c>
      <c r="D13788" t="s">
        <v>65</v>
      </c>
      <c r="E13788">
        <v>102674</v>
      </c>
      <c r="F13788" s="5" t="s">
        <v>50</v>
      </c>
      <c r="G13788" s="5" t="s">
        <v>42</v>
      </c>
      <c r="H13788" s="5" t="s">
        <v>67</v>
      </c>
      <c r="I13788" t="s">
        <v>44</v>
      </c>
      <c r="J13788" t="s">
        <v>67</v>
      </c>
      <c r="K13788">
        <v>0</v>
      </c>
      <c r="L13788" s="5" t="s">
        <v>26543</v>
      </c>
      <c r="M13788" s="5" t="s">
        <v>54</v>
      </c>
      <c r="N13788">
        <v>4</v>
      </c>
      <c r="O13788" t="s">
        <v>62</v>
      </c>
      <c r="P13788" s="1">
        <v>45733</v>
      </c>
      <c r="Q13788" s="1">
        <v>45762</v>
      </c>
      <c r="R13788">
        <v>1515</v>
      </c>
      <c r="S13788" s="4">
        <v>7.6</v>
      </c>
      <c r="T13788" t="s">
        <v>136</v>
      </c>
    </row>
    <row r="13789" spans="1:20" x14ac:dyDescent="0.35">
      <c r="A13789" t="s">
        <v>26544</v>
      </c>
      <c r="B13789" s="5" t="s">
        <v>73</v>
      </c>
      <c r="C13789" s="6">
        <v>138142</v>
      </c>
      <c r="D13789" t="s">
        <v>41</v>
      </c>
      <c r="E13789">
        <v>117421</v>
      </c>
      <c r="F13789" s="5" t="s">
        <v>66</v>
      </c>
      <c r="G13789" s="5" t="s">
        <v>51</v>
      </c>
      <c r="H13789" s="5" t="s">
        <v>126</v>
      </c>
      <c r="I13789" t="s">
        <v>44</v>
      </c>
      <c r="J13789" t="s">
        <v>480</v>
      </c>
      <c r="K13789">
        <v>0</v>
      </c>
      <c r="L13789" s="5" t="s">
        <v>26545</v>
      </c>
      <c r="M13789" s="5" t="s">
        <v>54</v>
      </c>
      <c r="N13789">
        <v>6</v>
      </c>
      <c r="O13789" t="s">
        <v>112</v>
      </c>
      <c r="P13789" s="1">
        <v>45760</v>
      </c>
      <c r="Q13789" s="1">
        <v>45822</v>
      </c>
      <c r="R13789">
        <v>1676</v>
      </c>
      <c r="S13789" s="4">
        <v>7.4</v>
      </c>
      <c r="T13789" t="s">
        <v>210</v>
      </c>
    </row>
    <row r="13790" spans="1:20" x14ac:dyDescent="0.35">
      <c r="A13790" t="s">
        <v>26546</v>
      </c>
      <c r="B13790" s="5" t="s">
        <v>145</v>
      </c>
      <c r="C13790" s="6">
        <v>183795</v>
      </c>
      <c r="D13790" t="s">
        <v>22</v>
      </c>
      <c r="E13790">
        <v>183795</v>
      </c>
      <c r="F13790" s="5" t="s">
        <v>23</v>
      </c>
      <c r="G13790" s="5" t="s">
        <v>42</v>
      </c>
      <c r="H13790" s="5" t="s">
        <v>25</v>
      </c>
      <c r="I13790" t="s">
        <v>26</v>
      </c>
      <c r="J13790" t="s">
        <v>25</v>
      </c>
      <c r="K13790">
        <v>50</v>
      </c>
      <c r="L13790" s="5" t="s">
        <v>26547</v>
      </c>
      <c r="M13790" s="5" t="s">
        <v>70</v>
      </c>
      <c r="N13790">
        <v>16</v>
      </c>
      <c r="O13790" t="s">
        <v>135</v>
      </c>
      <c r="P13790" s="1">
        <v>45463</v>
      </c>
      <c r="Q13790" s="1">
        <v>45519</v>
      </c>
      <c r="R13790">
        <v>858</v>
      </c>
      <c r="S13790" s="4">
        <v>5.3</v>
      </c>
      <c r="T13790" t="s">
        <v>277</v>
      </c>
    </row>
    <row r="13791" spans="1:20" x14ac:dyDescent="0.35">
      <c r="A13791" t="s">
        <v>26548</v>
      </c>
      <c r="B13791" s="5" t="s">
        <v>179</v>
      </c>
      <c r="C13791" s="6">
        <v>181750</v>
      </c>
      <c r="D13791" t="s">
        <v>33</v>
      </c>
      <c r="E13791">
        <v>19992500</v>
      </c>
      <c r="F13791" s="5" t="s">
        <v>66</v>
      </c>
      <c r="G13791" s="5" t="s">
        <v>51</v>
      </c>
      <c r="H13791" s="5" t="s">
        <v>34</v>
      </c>
      <c r="I13791" t="s">
        <v>35</v>
      </c>
      <c r="J13791" t="s">
        <v>34</v>
      </c>
      <c r="K13791">
        <v>0</v>
      </c>
      <c r="L13791" s="5" t="s">
        <v>26549</v>
      </c>
      <c r="M13791" s="5" t="s">
        <v>54</v>
      </c>
      <c r="N13791">
        <v>6</v>
      </c>
      <c r="O13791" t="s">
        <v>85</v>
      </c>
      <c r="P13791" s="1">
        <v>45496</v>
      </c>
      <c r="Q13791" s="1">
        <v>45542</v>
      </c>
      <c r="R13791">
        <v>1634</v>
      </c>
      <c r="S13791" s="4">
        <v>6.1</v>
      </c>
      <c r="T13791" t="s">
        <v>30</v>
      </c>
    </row>
    <row r="13792" spans="1:20" x14ac:dyDescent="0.35">
      <c r="A13792" t="s">
        <v>26550</v>
      </c>
      <c r="B13792" s="5" t="s">
        <v>179</v>
      </c>
      <c r="C13792" s="6">
        <v>122129</v>
      </c>
      <c r="D13792" t="s">
        <v>81</v>
      </c>
      <c r="E13792">
        <v>164874</v>
      </c>
      <c r="F13792" s="5" t="s">
        <v>66</v>
      </c>
      <c r="G13792" s="5" t="s">
        <v>59</v>
      </c>
      <c r="H13792" s="5" t="s">
        <v>82</v>
      </c>
      <c r="I13792" t="s">
        <v>44</v>
      </c>
      <c r="J13792" t="s">
        <v>768</v>
      </c>
      <c r="K13792">
        <v>100</v>
      </c>
      <c r="L13792" s="5" t="s">
        <v>26551</v>
      </c>
      <c r="M13792" s="5" t="s">
        <v>70</v>
      </c>
      <c r="N13792">
        <v>6</v>
      </c>
      <c r="O13792" t="s">
        <v>112</v>
      </c>
      <c r="P13792" s="1">
        <v>45365</v>
      </c>
      <c r="Q13792" s="1">
        <v>45385</v>
      </c>
      <c r="R13792">
        <v>685</v>
      </c>
      <c r="S13792" s="4">
        <v>5.9</v>
      </c>
      <c r="T13792" t="s">
        <v>103</v>
      </c>
    </row>
    <row r="13793" spans="1:20" x14ac:dyDescent="0.35">
      <c r="A13793" t="s">
        <v>26552</v>
      </c>
      <c r="B13793" s="5" t="s">
        <v>40</v>
      </c>
      <c r="C13793" s="6">
        <v>227275</v>
      </c>
      <c r="D13793" t="s">
        <v>120</v>
      </c>
      <c r="E13793">
        <v>204548</v>
      </c>
      <c r="F13793" s="5" t="s">
        <v>23</v>
      </c>
      <c r="G13793" s="5" t="s">
        <v>42</v>
      </c>
      <c r="H13793" s="5" t="s">
        <v>121</v>
      </c>
      <c r="I13793" t="s">
        <v>26</v>
      </c>
      <c r="J13793" t="s">
        <v>121</v>
      </c>
      <c r="K13793">
        <v>0</v>
      </c>
      <c r="L13793" s="5" t="s">
        <v>26553</v>
      </c>
      <c r="M13793" s="5" t="s">
        <v>37</v>
      </c>
      <c r="N13793">
        <v>16</v>
      </c>
      <c r="O13793" t="s">
        <v>88</v>
      </c>
      <c r="P13793" s="1">
        <v>45392</v>
      </c>
      <c r="Q13793" s="1">
        <v>45465</v>
      </c>
      <c r="R13793">
        <v>768</v>
      </c>
      <c r="S13793" s="4">
        <v>7.7</v>
      </c>
      <c r="T13793" t="s">
        <v>136</v>
      </c>
    </row>
    <row r="13794" spans="1:20" x14ac:dyDescent="0.35">
      <c r="A13794" t="s">
        <v>26554</v>
      </c>
      <c r="B13794" s="5" t="s">
        <v>91</v>
      </c>
      <c r="C13794" s="6">
        <v>164834</v>
      </c>
      <c r="D13794" t="s">
        <v>22</v>
      </c>
      <c r="E13794">
        <v>164834</v>
      </c>
      <c r="F13794" s="5" t="s">
        <v>66</v>
      </c>
      <c r="G13794" s="5" t="s">
        <v>59</v>
      </c>
      <c r="H13794" s="5" t="s">
        <v>97</v>
      </c>
      <c r="I13794" t="s">
        <v>44</v>
      </c>
      <c r="J13794" t="s">
        <v>294</v>
      </c>
      <c r="K13794">
        <v>50</v>
      </c>
      <c r="L13794" s="5" t="s">
        <v>20949</v>
      </c>
      <c r="M13794" s="5" t="s">
        <v>54</v>
      </c>
      <c r="N13794">
        <v>9</v>
      </c>
      <c r="O13794" t="s">
        <v>131</v>
      </c>
      <c r="P13794" s="1">
        <v>45292</v>
      </c>
      <c r="Q13794" s="1">
        <v>45307</v>
      </c>
      <c r="R13794">
        <v>1996</v>
      </c>
      <c r="S13794" s="4">
        <v>7.8</v>
      </c>
      <c r="T13794" t="s">
        <v>55</v>
      </c>
    </row>
    <row r="13795" spans="1:20" x14ac:dyDescent="0.35">
      <c r="A13795" t="s">
        <v>26555</v>
      </c>
      <c r="B13795" s="5" t="s">
        <v>21</v>
      </c>
      <c r="C13795" s="6">
        <v>86870</v>
      </c>
      <c r="D13795" t="s">
        <v>120</v>
      </c>
      <c r="E13795">
        <v>78183</v>
      </c>
      <c r="F13795" s="5" t="s">
        <v>58</v>
      </c>
      <c r="G13795" s="5" t="s">
        <v>59</v>
      </c>
      <c r="H13795" s="5" t="s">
        <v>121</v>
      </c>
      <c r="I13795" t="s">
        <v>26</v>
      </c>
      <c r="J13795" t="s">
        <v>629</v>
      </c>
      <c r="K13795">
        <v>50</v>
      </c>
      <c r="L13795" s="5" t="s">
        <v>5937</v>
      </c>
      <c r="M13795" s="5" t="s">
        <v>54</v>
      </c>
      <c r="N13795">
        <v>1</v>
      </c>
      <c r="O13795" t="s">
        <v>85</v>
      </c>
      <c r="P13795" s="1">
        <v>45608</v>
      </c>
      <c r="Q13795" s="1">
        <v>45678</v>
      </c>
      <c r="R13795">
        <v>983</v>
      </c>
      <c r="S13795" s="4">
        <v>5.4</v>
      </c>
      <c r="T13795" t="s">
        <v>243</v>
      </c>
    </row>
    <row r="13796" spans="1:20" x14ac:dyDescent="0.35">
      <c r="A13796" t="s">
        <v>26556</v>
      </c>
      <c r="B13796" s="5" t="s">
        <v>145</v>
      </c>
      <c r="C13796" s="6">
        <v>75356</v>
      </c>
      <c r="D13796" t="s">
        <v>22</v>
      </c>
      <c r="E13796">
        <v>75356</v>
      </c>
      <c r="F13796" s="5" t="s">
        <v>58</v>
      </c>
      <c r="G13796" s="5" t="s">
        <v>51</v>
      </c>
      <c r="H13796" s="5" t="s">
        <v>25</v>
      </c>
      <c r="I13796" t="s">
        <v>35</v>
      </c>
      <c r="J13796" t="s">
        <v>25</v>
      </c>
      <c r="K13796">
        <v>50</v>
      </c>
      <c r="L13796" s="5" t="s">
        <v>26557</v>
      </c>
      <c r="M13796" s="5" t="s">
        <v>28</v>
      </c>
      <c r="N13796">
        <v>1</v>
      </c>
      <c r="O13796" t="s">
        <v>85</v>
      </c>
      <c r="P13796" s="1">
        <v>45432</v>
      </c>
      <c r="Q13796" s="1">
        <v>45479</v>
      </c>
      <c r="R13796">
        <v>845</v>
      </c>
      <c r="S13796" s="4">
        <v>9.1999999999999993</v>
      </c>
      <c r="T13796" t="s">
        <v>108</v>
      </c>
    </row>
    <row r="13797" spans="1:20" x14ac:dyDescent="0.35">
      <c r="A13797" t="s">
        <v>26558</v>
      </c>
      <c r="B13797" s="5" t="s">
        <v>28802</v>
      </c>
      <c r="C13797" s="6">
        <v>70888</v>
      </c>
      <c r="D13797" t="s">
        <v>22</v>
      </c>
      <c r="E13797">
        <v>70888</v>
      </c>
      <c r="F13797" s="5" t="s">
        <v>50</v>
      </c>
      <c r="G13797" s="5" t="s">
        <v>59</v>
      </c>
      <c r="H13797" s="5" t="s">
        <v>52</v>
      </c>
      <c r="I13797" t="s">
        <v>26</v>
      </c>
      <c r="J13797" t="s">
        <v>52</v>
      </c>
      <c r="K13797">
        <v>100</v>
      </c>
      <c r="L13797" s="5" t="s">
        <v>26559</v>
      </c>
      <c r="M13797" s="5" t="s">
        <v>37</v>
      </c>
      <c r="N13797">
        <v>4</v>
      </c>
      <c r="O13797" t="s">
        <v>112</v>
      </c>
      <c r="P13797" s="1">
        <v>45618</v>
      </c>
      <c r="Q13797" s="1">
        <v>45636</v>
      </c>
      <c r="R13797">
        <v>2303</v>
      </c>
      <c r="S13797" s="4">
        <v>5.4</v>
      </c>
      <c r="T13797" t="s">
        <v>89</v>
      </c>
    </row>
    <row r="13798" spans="1:20" x14ac:dyDescent="0.35">
      <c r="A13798" t="s">
        <v>26560</v>
      </c>
      <c r="B13798" s="5" t="s">
        <v>28802</v>
      </c>
      <c r="C13798" s="6">
        <v>85683</v>
      </c>
      <c r="D13798" t="s">
        <v>81</v>
      </c>
      <c r="E13798">
        <v>115672</v>
      </c>
      <c r="F13798" s="5" t="s">
        <v>50</v>
      </c>
      <c r="G13798" s="5" t="s">
        <v>51</v>
      </c>
      <c r="H13798" s="5" t="s">
        <v>82</v>
      </c>
      <c r="I13798" t="s">
        <v>35</v>
      </c>
      <c r="J13798" t="s">
        <v>299</v>
      </c>
      <c r="K13798">
        <v>100</v>
      </c>
      <c r="L13798" s="5" t="s">
        <v>26561</v>
      </c>
      <c r="M13798" s="5" t="s">
        <v>28</v>
      </c>
      <c r="N13798">
        <v>3</v>
      </c>
      <c r="O13798" t="s">
        <v>62</v>
      </c>
      <c r="P13798" s="1">
        <v>45548</v>
      </c>
      <c r="Q13798" s="1">
        <v>45618</v>
      </c>
      <c r="R13798">
        <v>1167</v>
      </c>
      <c r="S13798" s="4">
        <v>9.8000000000000007</v>
      </c>
      <c r="T13798" t="s">
        <v>153</v>
      </c>
    </row>
    <row r="13799" spans="1:20" x14ac:dyDescent="0.35">
      <c r="A13799" t="s">
        <v>26562</v>
      </c>
      <c r="B13799" s="5" t="s">
        <v>57</v>
      </c>
      <c r="C13799" s="6">
        <v>136342</v>
      </c>
      <c r="D13799" t="s">
        <v>41</v>
      </c>
      <c r="E13799">
        <v>115891</v>
      </c>
      <c r="F13799" s="5" t="s">
        <v>66</v>
      </c>
      <c r="G13799" s="5" t="s">
        <v>42</v>
      </c>
      <c r="H13799" s="5" t="s">
        <v>151</v>
      </c>
      <c r="I13799" t="s">
        <v>26</v>
      </c>
      <c r="J13799" t="s">
        <v>82</v>
      </c>
      <c r="K13799">
        <v>100</v>
      </c>
      <c r="L13799" s="5" t="s">
        <v>559</v>
      </c>
      <c r="M13799" s="5" t="s">
        <v>37</v>
      </c>
      <c r="N13799">
        <v>5</v>
      </c>
      <c r="O13799" t="s">
        <v>135</v>
      </c>
      <c r="P13799" s="1">
        <v>45450</v>
      </c>
      <c r="Q13799" s="1">
        <v>45484</v>
      </c>
      <c r="R13799">
        <v>922</v>
      </c>
      <c r="S13799" s="4">
        <v>8.1</v>
      </c>
      <c r="T13799" t="s">
        <v>79</v>
      </c>
    </row>
    <row r="13800" spans="1:20" x14ac:dyDescent="0.35">
      <c r="A13800" t="s">
        <v>26563</v>
      </c>
      <c r="B13800" s="5" t="s">
        <v>100</v>
      </c>
      <c r="C13800" s="6">
        <v>308880</v>
      </c>
      <c r="D13800" t="s">
        <v>120</v>
      </c>
      <c r="E13800">
        <v>277992</v>
      </c>
      <c r="F13800" s="5" t="s">
        <v>23</v>
      </c>
      <c r="G13800" s="5" t="s">
        <v>59</v>
      </c>
      <c r="H13800" s="5" t="s">
        <v>121</v>
      </c>
      <c r="I13800" t="s">
        <v>44</v>
      </c>
      <c r="J13800" t="s">
        <v>121</v>
      </c>
      <c r="K13800">
        <v>0</v>
      </c>
      <c r="L13800" s="5" t="s">
        <v>26564</v>
      </c>
      <c r="M13800" s="5" t="s">
        <v>28</v>
      </c>
      <c r="N13800">
        <v>15</v>
      </c>
      <c r="O13800" t="s">
        <v>46</v>
      </c>
      <c r="P13800" s="1">
        <v>45441</v>
      </c>
      <c r="Q13800" s="1">
        <v>45474</v>
      </c>
      <c r="R13800">
        <v>1649</v>
      </c>
      <c r="S13800" s="4">
        <v>9.1</v>
      </c>
      <c r="T13800" t="s">
        <v>210</v>
      </c>
    </row>
    <row r="13801" spans="1:20" x14ac:dyDescent="0.35">
      <c r="A13801" t="s">
        <v>26565</v>
      </c>
      <c r="B13801" s="5" t="s">
        <v>91</v>
      </c>
      <c r="C13801" s="6">
        <v>163206</v>
      </c>
      <c r="D13801" t="s">
        <v>22</v>
      </c>
      <c r="E13801">
        <v>163206</v>
      </c>
      <c r="F13801" s="5" t="s">
        <v>23</v>
      </c>
      <c r="G13801" s="5" t="s">
        <v>24</v>
      </c>
      <c r="H13801" s="5" t="s">
        <v>101</v>
      </c>
      <c r="I13801" t="s">
        <v>44</v>
      </c>
      <c r="J13801" t="s">
        <v>101</v>
      </c>
      <c r="K13801">
        <v>50</v>
      </c>
      <c r="L13801" s="5" t="s">
        <v>26566</v>
      </c>
      <c r="M13801" s="5" t="s">
        <v>37</v>
      </c>
      <c r="N13801">
        <v>19</v>
      </c>
      <c r="O13801" t="s">
        <v>135</v>
      </c>
      <c r="P13801" s="1">
        <v>45342</v>
      </c>
      <c r="Q13801" s="1">
        <v>45400</v>
      </c>
      <c r="R13801">
        <v>2044</v>
      </c>
      <c r="S13801" s="4">
        <v>6.7</v>
      </c>
      <c r="T13801" t="s">
        <v>38</v>
      </c>
    </row>
    <row r="13802" spans="1:20" x14ac:dyDescent="0.35">
      <c r="A13802" t="s">
        <v>26567</v>
      </c>
      <c r="B13802" s="5" t="s">
        <v>40</v>
      </c>
      <c r="C13802" s="6">
        <v>268727</v>
      </c>
      <c r="D13802" t="s">
        <v>81</v>
      </c>
      <c r="E13802">
        <v>362781</v>
      </c>
      <c r="F13802" s="5" t="s">
        <v>23</v>
      </c>
      <c r="G13802" s="5" t="s">
        <v>59</v>
      </c>
      <c r="H13802" s="5" t="s">
        <v>82</v>
      </c>
      <c r="I13802" t="s">
        <v>35</v>
      </c>
      <c r="J13802" t="s">
        <v>82</v>
      </c>
      <c r="K13802">
        <v>100</v>
      </c>
      <c r="L13802" s="5" t="s">
        <v>26568</v>
      </c>
      <c r="M13802" s="5" t="s">
        <v>37</v>
      </c>
      <c r="N13802">
        <v>13</v>
      </c>
      <c r="O13802" t="s">
        <v>71</v>
      </c>
      <c r="P13802" s="1">
        <v>45773</v>
      </c>
      <c r="Q13802" s="1">
        <v>45829</v>
      </c>
      <c r="R13802">
        <v>1933</v>
      </c>
      <c r="S13802" s="4">
        <v>6.1</v>
      </c>
      <c r="T13802" t="s">
        <v>95</v>
      </c>
    </row>
    <row r="13803" spans="1:20" x14ac:dyDescent="0.35">
      <c r="A13803" t="s">
        <v>26569</v>
      </c>
      <c r="B13803" s="5" t="s">
        <v>73</v>
      </c>
      <c r="C13803" s="6">
        <v>158218</v>
      </c>
      <c r="D13803" t="s">
        <v>74</v>
      </c>
      <c r="E13803">
        <v>197773</v>
      </c>
      <c r="F13803" s="5" t="s">
        <v>23</v>
      </c>
      <c r="G13803" s="5" t="s">
        <v>24</v>
      </c>
      <c r="H13803" s="5" t="s">
        <v>75</v>
      </c>
      <c r="I13803" t="s">
        <v>35</v>
      </c>
      <c r="J13803" t="s">
        <v>75</v>
      </c>
      <c r="K13803">
        <v>50</v>
      </c>
      <c r="L13803" s="5" t="s">
        <v>26570</v>
      </c>
      <c r="M13803" s="5" t="s">
        <v>70</v>
      </c>
      <c r="N13803">
        <v>19</v>
      </c>
      <c r="O13803" t="s">
        <v>71</v>
      </c>
      <c r="P13803" s="1">
        <v>45374</v>
      </c>
      <c r="Q13803" s="1">
        <v>45390</v>
      </c>
      <c r="R13803">
        <v>1759</v>
      </c>
      <c r="S13803" s="4">
        <v>7</v>
      </c>
      <c r="T13803" t="s">
        <v>79</v>
      </c>
    </row>
    <row r="13804" spans="1:20" x14ac:dyDescent="0.35">
      <c r="A13804" t="s">
        <v>26571</v>
      </c>
      <c r="B13804" s="5" t="s">
        <v>57</v>
      </c>
      <c r="C13804" s="6">
        <v>90014</v>
      </c>
      <c r="D13804" t="s">
        <v>92</v>
      </c>
      <c r="E13804">
        <v>67511</v>
      </c>
      <c r="F13804" s="5" t="s">
        <v>50</v>
      </c>
      <c r="G13804" s="5" t="s">
        <v>59</v>
      </c>
      <c r="H13804" s="5" t="s">
        <v>93</v>
      </c>
      <c r="I13804" t="s">
        <v>44</v>
      </c>
      <c r="J13804" t="s">
        <v>93</v>
      </c>
      <c r="K13804">
        <v>0</v>
      </c>
      <c r="L13804" s="5" t="s">
        <v>26572</v>
      </c>
      <c r="M13804" s="5" t="s">
        <v>54</v>
      </c>
      <c r="N13804">
        <v>3</v>
      </c>
      <c r="O13804" t="s">
        <v>141</v>
      </c>
      <c r="P13804" s="1">
        <v>45368</v>
      </c>
      <c r="Q13804" s="1">
        <v>45412</v>
      </c>
      <c r="R13804">
        <v>2183</v>
      </c>
      <c r="S13804" s="4">
        <v>8.9</v>
      </c>
      <c r="T13804" t="s">
        <v>38</v>
      </c>
    </row>
    <row r="13805" spans="1:20" x14ac:dyDescent="0.35">
      <c r="A13805" t="s">
        <v>26573</v>
      </c>
      <c r="B13805" s="5" t="s">
        <v>100</v>
      </c>
      <c r="C13805" s="6">
        <v>350601</v>
      </c>
      <c r="D13805" t="s">
        <v>120</v>
      </c>
      <c r="E13805">
        <v>315541</v>
      </c>
      <c r="F13805" s="5" t="s">
        <v>23</v>
      </c>
      <c r="G13805" s="5" t="s">
        <v>51</v>
      </c>
      <c r="H13805" s="5" t="s">
        <v>121</v>
      </c>
      <c r="I13805" t="s">
        <v>26</v>
      </c>
      <c r="J13805" t="s">
        <v>121</v>
      </c>
      <c r="K13805">
        <v>50</v>
      </c>
      <c r="L13805" s="5" t="s">
        <v>26574</v>
      </c>
      <c r="M13805" s="5" t="s">
        <v>37</v>
      </c>
      <c r="N13805">
        <v>17</v>
      </c>
      <c r="O13805" t="s">
        <v>62</v>
      </c>
      <c r="P13805" s="1">
        <v>45589</v>
      </c>
      <c r="Q13805" s="1">
        <v>45662</v>
      </c>
      <c r="R13805">
        <v>674</v>
      </c>
      <c r="S13805" s="4">
        <v>7.5</v>
      </c>
      <c r="T13805" t="s">
        <v>108</v>
      </c>
    </row>
    <row r="13806" spans="1:20" x14ac:dyDescent="0.35">
      <c r="A13806" t="s">
        <v>26575</v>
      </c>
      <c r="B13806" s="5" t="s">
        <v>28800</v>
      </c>
      <c r="C13806" s="6">
        <v>162040</v>
      </c>
      <c r="D13806" t="s">
        <v>22</v>
      </c>
      <c r="E13806">
        <v>162040</v>
      </c>
      <c r="F13806" s="5" t="s">
        <v>23</v>
      </c>
      <c r="G13806" s="5" t="s">
        <v>24</v>
      </c>
      <c r="H13806" s="5" t="s">
        <v>97</v>
      </c>
      <c r="I13806" t="s">
        <v>44</v>
      </c>
      <c r="J13806" t="s">
        <v>97</v>
      </c>
      <c r="K13806">
        <v>0</v>
      </c>
      <c r="L13806" s="5" t="s">
        <v>26576</v>
      </c>
      <c r="M13806" s="5" t="s">
        <v>37</v>
      </c>
      <c r="N13806">
        <v>11</v>
      </c>
      <c r="O13806" t="s">
        <v>88</v>
      </c>
      <c r="P13806" s="1">
        <v>45479</v>
      </c>
      <c r="Q13806" s="1">
        <v>45529</v>
      </c>
      <c r="R13806">
        <v>808</v>
      </c>
      <c r="S13806" s="4">
        <v>6.6</v>
      </c>
      <c r="T13806" t="s">
        <v>108</v>
      </c>
    </row>
    <row r="13807" spans="1:20" x14ac:dyDescent="0.35">
      <c r="A13807" t="s">
        <v>26577</v>
      </c>
      <c r="B13807" s="5" t="s">
        <v>28802</v>
      </c>
      <c r="C13807" s="6">
        <v>195569</v>
      </c>
      <c r="D13807" t="s">
        <v>74</v>
      </c>
      <c r="E13807">
        <v>244461</v>
      </c>
      <c r="F13807" s="5" t="s">
        <v>23</v>
      </c>
      <c r="G13807" s="5" t="s">
        <v>59</v>
      </c>
      <c r="H13807" s="5" t="s">
        <v>75</v>
      </c>
      <c r="I13807" t="s">
        <v>35</v>
      </c>
      <c r="J13807" t="s">
        <v>75</v>
      </c>
      <c r="K13807">
        <v>0</v>
      </c>
      <c r="L13807" s="5" t="s">
        <v>26578</v>
      </c>
      <c r="M13807" s="5" t="s">
        <v>37</v>
      </c>
      <c r="N13807">
        <v>14</v>
      </c>
      <c r="O13807" t="s">
        <v>107</v>
      </c>
      <c r="P13807" s="1">
        <v>45317</v>
      </c>
      <c r="Q13807" s="1">
        <v>45343</v>
      </c>
      <c r="R13807">
        <v>1230</v>
      </c>
      <c r="S13807" s="4">
        <v>5</v>
      </c>
      <c r="T13807" t="s">
        <v>89</v>
      </c>
    </row>
    <row r="13808" spans="1:20" x14ac:dyDescent="0.35">
      <c r="A13808" t="s">
        <v>26579</v>
      </c>
      <c r="B13808" s="5" t="s">
        <v>73</v>
      </c>
      <c r="C13808" s="6">
        <v>65095</v>
      </c>
      <c r="D13808" t="s">
        <v>22</v>
      </c>
      <c r="E13808">
        <v>65095</v>
      </c>
      <c r="F13808" s="5" t="s">
        <v>23</v>
      </c>
      <c r="G13808" s="5" t="s">
        <v>24</v>
      </c>
      <c r="H13808" s="5" t="s">
        <v>157</v>
      </c>
      <c r="I13808" t="s">
        <v>44</v>
      </c>
      <c r="J13808" t="s">
        <v>157</v>
      </c>
      <c r="K13808">
        <v>50</v>
      </c>
      <c r="L13808" s="5" t="s">
        <v>26580</v>
      </c>
      <c r="M13808" s="5" t="s">
        <v>28</v>
      </c>
      <c r="N13808">
        <v>14</v>
      </c>
      <c r="O13808" t="s">
        <v>85</v>
      </c>
      <c r="P13808" s="1">
        <v>45509</v>
      </c>
      <c r="Q13808" s="1">
        <v>45571</v>
      </c>
      <c r="R13808">
        <v>1770</v>
      </c>
      <c r="S13808" s="4">
        <v>5.3</v>
      </c>
      <c r="T13808" t="s">
        <v>55</v>
      </c>
    </row>
    <row r="13809" spans="1:20" x14ac:dyDescent="0.35">
      <c r="A13809" t="s">
        <v>26581</v>
      </c>
      <c r="B13809" s="5" t="s">
        <v>105</v>
      </c>
      <c r="C13809" s="6">
        <v>135374</v>
      </c>
      <c r="D13809" t="s">
        <v>81</v>
      </c>
      <c r="E13809">
        <v>182755</v>
      </c>
      <c r="F13809" s="5" t="s">
        <v>66</v>
      </c>
      <c r="G13809" s="5" t="s">
        <v>24</v>
      </c>
      <c r="H13809" s="5" t="s">
        <v>82</v>
      </c>
      <c r="I13809" t="s">
        <v>44</v>
      </c>
      <c r="J13809" t="s">
        <v>313</v>
      </c>
      <c r="K13809">
        <v>0</v>
      </c>
      <c r="L13809" s="5" t="s">
        <v>26582</v>
      </c>
      <c r="M13809" s="5" t="s">
        <v>70</v>
      </c>
      <c r="N13809">
        <v>6</v>
      </c>
      <c r="O13809" t="s">
        <v>172</v>
      </c>
      <c r="P13809" s="1">
        <v>45702</v>
      </c>
      <c r="Q13809" s="1">
        <v>45757</v>
      </c>
      <c r="R13809">
        <v>1991</v>
      </c>
      <c r="S13809" s="4">
        <v>6.5</v>
      </c>
      <c r="T13809" t="s">
        <v>136</v>
      </c>
    </row>
    <row r="13810" spans="1:20" x14ac:dyDescent="0.35">
      <c r="A13810" t="s">
        <v>26583</v>
      </c>
      <c r="B13810" s="5" t="s">
        <v>91</v>
      </c>
      <c r="C13810" s="6">
        <v>114011</v>
      </c>
      <c r="D13810" t="s">
        <v>22</v>
      </c>
      <c r="E13810">
        <v>114011</v>
      </c>
      <c r="F13810" s="5" t="s">
        <v>66</v>
      </c>
      <c r="G13810" s="5" t="s">
        <v>42</v>
      </c>
      <c r="H13810" s="5" t="s">
        <v>165</v>
      </c>
      <c r="I13810" t="s">
        <v>26</v>
      </c>
      <c r="J13810" t="s">
        <v>165</v>
      </c>
      <c r="K13810">
        <v>0</v>
      </c>
      <c r="L13810" s="5" t="s">
        <v>26584</v>
      </c>
      <c r="M13810" s="5" t="s">
        <v>28</v>
      </c>
      <c r="N13810">
        <v>7</v>
      </c>
      <c r="O13810" t="s">
        <v>78</v>
      </c>
      <c r="P13810" s="1">
        <v>45603</v>
      </c>
      <c r="Q13810" s="1">
        <v>45654</v>
      </c>
      <c r="R13810">
        <v>1423</v>
      </c>
      <c r="S13810" s="4">
        <v>8.6999999999999993</v>
      </c>
      <c r="T13810" t="s">
        <v>103</v>
      </c>
    </row>
    <row r="13811" spans="1:20" x14ac:dyDescent="0.35">
      <c r="A13811" t="s">
        <v>26585</v>
      </c>
      <c r="B13811" s="5" t="s">
        <v>40</v>
      </c>
      <c r="C13811" s="6">
        <v>67057</v>
      </c>
      <c r="D13811" t="s">
        <v>41</v>
      </c>
      <c r="E13811">
        <v>56998</v>
      </c>
      <c r="F13811" s="5" t="s">
        <v>50</v>
      </c>
      <c r="G13811" s="5" t="s">
        <v>59</v>
      </c>
      <c r="H13811" s="5" t="s">
        <v>151</v>
      </c>
      <c r="I13811" t="s">
        <v>44</v>
      </c>
      <c r="J13811" t="s">
        <v>940</v>
      </c>
      <c r="K13811">
        <v>100</v>
      </c>
      <c r="L13811" s="5" t="s">
        <v>26586</v>
      </c>
      <c r="M13811" s="5" t="s">
        <v>28</v>
      </c>
      <c r="N13811">
        <v>2</v>
      </c>
      <c r="O13811" t="s">
        <v>131</v>
      </c>
      <c r="P13811" s="1">
        <v>45459</v>
      </c>
      <c r="Q13811" s="1">
        <v>45505</v>
      </c>
      <c r="R13811">
        <v>1249</v>
      </c>
      <c r="S13811" s="4">
        <v>9.3000000000000007</v>
      </c>
      <c r="T13811" t="s">
        <v>95</v>
      </c>
    </row>
    <row r="13812" spans="1:20" x14ac:dyDescent="0.35">
      <c r="A13812" t="s">
        <v>26587</v>
      </c>
      <c r="B13812" s="5" t="s">
        <v>162</v>
      </c>
      <c r="C13812" s="6">
        <v>59067</v>
      </c>
      <c r="D13812" t="s">
        <v>41</v>
      </c>
      <c r="E13812">
        <v>50207</v>
      </c>
      <c r="F13812" s="5" t="s">
        <v>58</v>
      </c>
      <c r="G13812" s="5" t="s">
        <v>51</v>
      </c>
      <c r="H13812" s="5" t="s">
        <v>60</v>
      </c>
      <c r="I13812" t="s">
        <v>35</v>
      </c>
      <c r="J13812" t="s">
        <v>60</v>
      </c>
      <c r="K13812">
        <v>50</v>
      </c>
      <c r="L13812" s="5" t="s">
        <v>26588</v>
      </c>
      <c r="M13812" s="5" t="s">
        <v>37</v>
      </c>
      <c r="N13812">
        <v>1</v>
      </c>
      <c r="O13812" t="s">
        <v>167</v>
      </c>
      <c r="P13812" s="1">
        <v>45572</v>
      </c>
      <c r="Q13812" s="1">
        <v>45596</v>
      </c>
      <c r="R13812">
        <v>1401</v>
      </c>
      <c r="S13812" s="4">
        <v>9.6999999999999993</v>
      </c>
      <c r="T13812" t="s">
        <v>47</v>
      </c>
    </row>
    <row r="13813" spans="1:20" x14ac:dyDescent="0.35">
      <c r="A13813" t="s">
        <v>26589</v>
      </c>
      <c r="B13813" s="5" t="s">
        <v>28802</v>
      </c>
      <c r="C13813" s="6">
        <v>178851</v>
      </c>
      <c r="D13813" t="s">
        <v>22</v>
      </c>
      <c r="E13813">
        <v>178851</v>
      </c>
      <c r="F13813" s="5" t="s">
        <v>66</v>
      </c>
      <c r="G13813" s="5" t="s">
        <v>51</v>
      </c>
      <c r="H13813" s="5" t="s">
        <v>101</v>
      </c>
      <c r="I13813" t="s">
        <v>35</v>
      </c>
      <c r="J13813" t="s">
        <v>101</v>
      </c>
      <c r="K13813">
        <v>0</v>
      </c>
      <c r="L13813" s="5" t="s">
        <v>26590</v>
      </c>
      <c r="M13813" s="5" t="s">
        <v>28</v>
      </c>
      <c r="N13813">
        <v>8</v>
      </c>
      <c r="O13813" t="s">
        <v>85</v>
      </c>
      <c r="P13813" s="1">
        <v>45549</v>
      </c>
      <c r="Q13813" s="1">
        <v>45597</v>
      </c>
      <c r="R13813">
        <v>2079</v>
      </c>
      <c r="S13813" s="4">
        <v>5.4</v>
      </c>
      <c r="T13813" t="s">
        <v>136</v>
      </c>
    </row>
    <row r="13814" spans="1:20" x14ac:dyDescent="0.35">
      <c r="A13814" t="s">
        <v>26591</v>
      </c>
      <c r="B13814" s="5" t="s">
        <v>57</v>
      </c>
      <c r="C13814" s="6">
        <v>91673</v>
      </c>
      <c r="D13814" t="s">
        <v>22</v>
      </c>
      <c r="E13814">
        <v>91673</v>
      </c>
      <c r="F13814" s="5" t="s">
        <v>23</v>
      </c>
      <c r="G13814" s="5" t="s">
        <v>51</v>
      </c>
      <c r="H13814" s="5" t="s">
        <v>157</v>
      </c>
      <c r="I13814" t="s">
        <v>44</v>
      </c>
      <c r="J13814" t="s">
        <v>491</v>
      </c>
      <c r="K13814">
        <v>0</v>
      </c>
      <c r="L13814" s="5" t="s">
        <v>26592</v>
      </c>
      <c r="M13814" s="5" t="s">
        <v>70</v>
      </c>
      <c r="N13814">
        <v>12</v>
      </c>
      <c r="O13814" t="s">
        <v>46</v>
      </c>
      <c r="P13814" s="1">
        <v>45742</v>
      </c>
      <c r="Q13814" s="1">
        <v>45795</v>
      </c>
      <c r="R13814">
        <v>896</v>
      </c>
      <c r="S13814" s="4">
        <v>9.3000000000000007</v>
      </c>
      <c r="T13814" t="s">
        <v>103</v>
      </c>
    </row>
    <row r="13815" spans="1:20" x14ac:dyDescent="0.35">
      <c r="A13815" t="s">
        <v>26593</v>
      </c>
      <c r="B13815" s="5" t="s">
        <v>28800</v>
      </c>
      <c r="C13815" s="6">
        <v>176800</v>
      </c>
      <c r="D13815" t="s">
        <v>22</v>
      </c>
      <c r="E13815">
        <v>176800</v>
      </c>
      <c r="F13815" s="5" t="s">
        <v>66</v>
      </c>
      <c r="G13815" s="5" t="s">
        <v>51</v>
      </c>
      <c r="H13815" s="5" t="s">
        <v>68</v>
      </c>
      <c r="I13815" t="s">
        <v>26</v>
      </c>
      <c r="J13815" t="s">
        <v>151</v>
      </c>
      <c r="K13815">
        <v>100</v>
      </c>
      <c r="L13815" s="5" t="s">
        <v>26594</v>
      </c>
      <c r="M13815" s="5" t="s">
        <v>37</v>
      </c>
      <c r="N13815">
        <v>6</v>
      </c>
      <c r="O13815" t="s">
        <v>172</v>
      </c>
      <c r="P13815" s="1">
        <v>45460</v>
      </c>
      <c r="Q13815" s="1">
        <v>45507</v>
      </c>
      <c r="R13815">
        <v>807</v>
      </c>
      <c r="S13815" s="4">
        <v>8.1999999999999993</v>
      </c>
      <c r="T13815" t="s">
        <v>55</v>
      </c>
    </row>
    <row r="13816" spans="1:20" x14ac:dyDescent="0.35">
      <c r="A13816" t="s">
        <v>26595</v>
      </c>
      <c r="B13816" s="5" t="s">
        <v>28799</v>
      </c>
      <c r="C13816" s="6">
        <v>56994</v>
      </c>
      <c r="D13816" t="s">
        <v>92</v>
      </c>
      <c r="E13816">
        <v>42746</v>
      </c>
      <c r="F13816" s="5" t="s">
        <v>58</v>
      </c>
      <c r="G13816" s="5" t="s">
        <v>51</v>
      </c>
      <c r="H13816" s="5" t="s">
        <v>93</v>
      </c>
      <c r="I13816" t="s">
        <v>44</v>
      </c>
      <c r="J13816" t="s">
        <v>491</v>
      </c>
      <c r="K13816">
        <v>50</v>
      </c>
      <c r="L13816" s="5" t="s">
        <v>26596</v>
      </c>
      <c r="M13816" s="5" t="s">
        <v>28</v>
      </c>
      <c r="N13816">
        <v>1</v>
      </c>
      <c r="O13816" t="s">
        <v>71</v>
      </c>
      <c r="P13816" s="1">
        <v>45480</v>
      </c>
      <c r="Q13816" s="1">
        <v>45520</v>
      </c>
      <c r="R13816">
        <v>1916</v>
      </c>
      <c r="S13816" s="4">
        <v>5.5</v>
      </c>
      <c r="T13816" t="s">
        <v>95</v>
      </c>
    </row>
    <row r="13817" spans="1:20" x14ac:dyDescent="0.35">
      <c r="A13817" t="s">
        <v>26597</v>
      </c>
      <c r="B13817" s="5" t="s">
        <v>73</v>
      </c>
      <c r="C13817" s="6">
        <v>152056</v>
      </c>
      <c r="D13817" t="s">
        <v>41</v>
      </c>
      <c r="E13817">
        <v>129248</v>
      </c>
      <c r="F13817" s="5" t="s">
        <v>66</v>
      </c>
      <c r="G13817" s="5" t="s">
        <v>42</v>
      </c>
      <c r="H13817" s="5" t="s">
        <v>126</v>
      </c>
      <c r="I13817" t="s">
        <v>26</v>
      </c>
      <c r="J13817" t="s">
        <v>126</v>
      </c>
      <c r="K13817">
        <v>100</v>
      </c>
      <c r="L13817" s="5" t="s">
        <v>26598</v>
      </c>
      <c r="M13817" s="5" t="s">
        <v>37</v>
      </c>
      <c r="N13817">
        <v>7</v>
      </c>
      <c r="O13817" t="s">
        <v>46</v>
      </c>
      <c r="P13817" s="1">
        <v>45359</v>
      </c>
      <c r="Q13817" s="1">
        <v>45374</v>
      </c>
      <c r="R13817">
        <v>711</v>
      </c>
      <c r="S13817" s="4">
        <v>6.9</v>
      </c>
      <c r="T13817" t="s">
        <v>118</v>
      </c>
    </row>
    <row r="13818" spans="1:20" x14ac:dyDescent="0.35">
      <c r="A13818" t="s">
        <v>26599</v>
      </c>
      <c r="B13818" s="5" t="s">
        <v>105</v>
      </c>
      <c r="C13818" s="6">
        <v>77428</v>
      </c>
      <c r="D13818" t="s">
        <v>65</v>
      </c>
      <c r="E13818">
        <v>100656</v>
      </c>
      <c r="F13818" s="5" t="s">
        <v>50</v>
      </c>
      <c r="G13818" s="5" t="s">
        <v>24</v>
      </c>
      <c r="H13818" s="5" t="s">
        <v>67</v>
      </c>
      <c r="I13818" t="s">
        <v>44</v>
      </c>
      <c r="J13818" t="s">
        <v>67</v>
      </c>
      <c r="K13818">
        <v>100</v>
      </c>
      <c r="L13818" s="5" t="s">
        <v>26600</v>
      </c>
      <c r="M13818" s="5" t="s">
        <v>70</v>
      </c>
      <c r="N13818">
        <v>4</v>
      </c>
      <c r="O13818" t="s">
        <v>88</v>
      </c>
      <c r="P13818" s="1">
        <v>45544</v>
      </c>
      <c r="Q13818" s="1">
        <v>45568</v>
      </c>
      <c r="R13818">
        <v>994</v>
      </c>
      <c r="S13818" s="4">
        <v>9.6999999999999993</v>
      </c>
      <c r="T13818" t="s">
        <v>103</v>
      </c>
    </row>
    <row r="13819" spans="1:20" x14ac:dyDescent="0.35">
      <c r="A13819" t="s">
        <v>26601</v>
      </c>
      <c r="B13819" s="5" t="s">
        <v>49</v>
      </c>
      <c r="C13819" s="6">
        <v>232854</v>
      </c>
      <c r="D13819" t="s">
        <v>81</v>
      </c>
      <c r="E13819">
        <v>314353</v>
      </c>
      <c r="F13819" s="5" t="s">
        <v>23</v>
      </c>
      <c r="G13819" s="5" t="s">
        <v>24</v>
      </c>
      <c r="H13819" s="5" t="s">
        <v>82</v>
      </c>
      <c r="I13819" t="s">
        <v>26</v>
      </c>
      <c r="J13819" t="s">
        <v>522</v>
      </c>
      <c r="K13819">
        <v>50</v>
      </c>
      <c r="L13819" s="5" t="s">
        <v>26602</v>
      </c>
      <c r="M13819" s="5" t="s">
        <v>70</v>
      </c>
      <c r="N13819">
        <v>14</v>
      </c>
      <c r="O13819" t="s">
        <v>78</v>
      </c>
      <c r="P13819" s="1">
        <v>45378</v>
      </c>
      <c r="Q13819" s="1">
        <v>45435</v>
      </c>
      <c r="R13819">
        <v>2158</v>
      </c>
      <c r="S13819" s="4">
        <v>5.8</v>
      </c>
      <c r="T13819" t="s">
        <v>108</v>
      </c>
    </row>
    <row r="13820" spans="1:20" x14ac:dyDescent="0.35">
      <c r="A13820" t="s">
        <v>26603</v>
      </c>
      <c r="B13820" s="5" t="s">
        <v>28801</v>
      </c>
      <c r="C13820" s="6">
        <v>198603</v>
      </c>
      <c r="D13820" t="s">
        <v>120</v>
      </c>
      <c r="E13820">
        <v>178743</v>
      </c>
      <c r="F13820" s="5" t="s">
        <v>66</v>
      </c>
      <c r="G13820" s="5" t="s">
        <v>51</v>
      </c>
      <c r="H13820" s="5" t="s">
        <v>121</v>
      </c>
      <c r="I13820" t="s">
        <v>35</v>
      </c>
      <c r="J13820" t="s">
        <v>522</v>
      </c>
      <c r="K13820">
        <v>100</v>
      </c>
      <c r="L13820" s="5" t="s">
        <v>26604</v>
      </c>
      <c r="M13820" s="5" t="s">
        <v>70</v>
      </c>
      <c r="N13820">
        <v>7</v>
      </c>
      <c r="O13820" t="s">
        <v>71</v>
      </c>
      <c r="P13820" s="1">
        <v>45685</v>
      </c>
      <c r="Q13820" s="1">
        <v>45754</v>
      </c>
      <c r="R13820">
        <v>1864</v>
      </c>
      <c r="S13820" s="4">
        <v>8.1999999999999993</v>
      </c>
      <c r="T13820" t="s">
        <v>55</v>
      </c>
    </row>
    <row r="13821" spans="1:20" x14ac:dyDescent="0.35">
      <c r="A13821" t="s">
        <v>26605</v>
      </c>
      <c r="B13821" s="5" t="s">
        <v>162</v>
      </c>
      <c r="C13821" s="6">
        <v>119402</v>
      </c>
      <c r="D13821" t="s">
        <v>22</v>
      </c>
      <c r="E13821">
        <v>119402</v>
      </c>
      <c r="F13821" s="5" t="s">
        <v>66</v>
      </c>
      <c r="G13821" s="5" t="s">
        <v>42</v>
      </c>
      <c r="H13821" s="5" t="s">
        <v>52</v>
      </c>
      <c r="I13821" t="s">
        <v>35</v>
      </c>
      <c r="J13821" t="s">
        <v>52</v>
      </c>
      <c r="K13821">
        <v>100</v>
      </c>
      <c r="L13821" s="5" t="s">
        <v>26606</v>
      </c>
      <c r="M13821" s="5" t="s">
        <v>70</v>
      </c>
      <c r="N13821">
        <v>7</v>
      </c>
      <c r="O13821" t="s">
        <v>107</v>
      </c>
      <c r="P13821" s="1">
        <v>45590</v>
      </c>
      <c r="Q13821" s="1">
        <v>45643</v>
      </c>
      <c r="R13821">
        <v>742</v>
      </c>
      <c r="S13821" s="4">
        <v>8.4</v>
      </c>
      <c r="T13821" t="s">
        <v>153</v>
      </c>
    </row>
    <row r="13822" spans="1:20" x14ac:dyDescent="0.35">
      <c r="A13822" t="s">
        <v>26607</v>
      </c>
      <c r="B13822" s="5" t="s">
        <v>91</v>
      </c>
      <c r="C13822" s="6">
        <v>62647</v>
      </c>
      <c r="D13822" t="s">
        <v>81</v>
      </c>
      <c r="E13822">
        <v>84573</v>
      </c>
      <c r="F13822" s="5" t="s">
        <v>58</v>
      </c>
      <c r="G13822" s="5" t="s">
        <v>51</v>
      </c>
      <c r="H13822" s="5" t="s">
        <v>82</v>
      </c>
      <c r="I13822" t="s">
        <v>26</v>
      </c>
      <c r="J13822" t="s">
        <v>82</v>
      </c>
      <c r="K13822">
        <v>50</v>
      </c>
      <c r="L13822" s="5" t="s">
        <v>26608</v>
      </c>
      <c r="M13822" s="5" t="s">
        <v>28</v>
      </c>
      <c r="N13822">
        <v>1</v>
      </c>
      <c r="O13822" t="s">
        <v>29</v>
      </c>
      <c r="P13822" s="1">
        <v>45370</v>
      </c>
      <c r="Q13822" s="1">
        <v>45388</v>
      </c>
      <c r="R13822">
        <v>2182</v>
      </c>
      <c r="S13822" s="4">
        <v>5.9</v>
      </c>
      <c r="T13822" t="s">
        <v>30</v>
      </c>
    </row>
    <row r="13823" spans="1:20" x14ac:dyDescent="0.35">
      <c r="A13823" t="s">
        <v>26609</v>
      </c>
      <c r="B13823" s="5" t="s">
        <v>28801</v>
      </c>
      <c r="C13823" s="6">
        <v>226045</v>
      </c>
      <c r="D13823" t="s">
        <v>22</v>
      </c>
      <c r="E13823">
        <v>226045</v>
      </c>
      <c r="F13823" s="5" t="s">
        <v>23</v>
      </c>
      <c r="G13823" s="5" t="s">
        <v>51</v>
      </c>
      <c r="H13823" s="5" t="s">
        <v>97</v>
      </c>
      <c r="I13823" t="s">
        <v>44</v>
      </c>
      <c r="J13823" t="s">
        <v>1449</v>
      </c>
      <c r="K13823">
        <v>100</v>
      </c>
      <c r="L13823" s="5" t="s">
        <v>8770</v>
      </c>
      <c r="M13823" s="5" t="s">
        <v>28</v>
      </c>
      <c r="N13823">
        <v>17</v>
      </c>
      <c r="O13823" t="s">
        <v>131</v>
      </c>
      <c r="P13823" s="1">
        <v>45440</v>
      </c>
      <c r="Q13823" s="1">
        <v>45498</v>
      </c>
      <c r="R13823">
        <v>664</v>
      </c>
      <c r="S13823" s="4">
        <v>7.2</v>
      </c>
      <c r="T13823" t="s">
        <v>136</v>
      </c>
    </row>
    <row r="13824" spans="1:20" x14ac:dyDescent="0.35">
      <c r="A13824" t="s">
        <v>26610</v>
      </c>
      <c r="B13824" s="5" t="s">
        <v>32</v>
      </c>
      <c r="C13824" s="6">
        <v>220671</v>
      </c>
      <c r="D13824" t="s">
        <v>81</v>
      </c>
      <c r="E13824">
        <v>297906</v>
      </c>
      <c r="F13824" s="5" t="s">
        <v>23</v>
      </c>
      <c r="G13824" s="5" t="s">
        <v>51</v>
      </c>
      <c r="H13824" s="5" t="s">
        <v>82</v>
      </c>
      <c r="I13824" t="s">
        <v>35</v>
      </c>
      <c r="J13824" t="s">
        <v>82</v>
      </c>
      <c r="K13824">
        <v>0</v>
      </c>
      <c r="L13824" s="5" t="s">
        <v>26611</v>
      </c>
      <c r="M13824" s="5" t="s">
        <v>37</v>
      </c>
      <c r="N13824">
        <v>10</v>
      </c>
      <c r="O13824" t="s">
        <v>135</v>
      </c>
      <c r="P13824" s="1">
        <v>45594</v>
      </c>
      <c r="Q13824" s="1">
        <v>45637</v>
      </c>
      <c r="R13824">
        <v>900</v>
      </c>
      <c r="S13824" s="4">
        <v>6</v>
      </c>
      <c r="T13824" t="s">
        <v>30</v>
      </c>
    </row>
    <row r="13825" spans="1:20" x14ac:dyDescent="0.35">
      <c r="A13825" t="s">
        <v>26612</v>
      </c>
      <c r="B13825" s="5" t="s">
        <v>105</v>
      </c>
      <c r="C13825" s="6">
        <v>88695</v>
      </c>
      <c r="D13825" t="s">
        <v>120</v>
      </c>
      <c r="E13825">
        <v>79826</v>
      </c>
      <c r="F13825" s="5" t="s">
        <v>58</v>
      </c>
      <c r="G13825" s="5" t="s">
        <v>24</v>
      </c>
      <c r="H13825" s="5" t="s">
        <v>121</v>
      </c>
      <c r="I13825" t="s">
        <v>44</v>
      </c>
      <c r="J13825" t="s">
        <v>121</v>
      </c>
      <c r="K13825">
        <v>50</v>
      </c>
      <c r="L13825" s="5" t="s">
        <v>26613</v>
      </c>
      <c r="M13825" s="5" t="s">
        <v>28</v>
      </c>
      <c r="N13825">
        <v>0</v>
      </c>
      <c r="O13825" t="s">
        <v>141</v>
      </c>
      <c r="P13825" s="1">
        <v>45504</v>
      </c>
      <c r="Q13825" s="1">
        <v>45553</v>
      </c>
      <c r="R13825">
        <v>1805</v>
      </c>
      <c r="S13825" s="4">
        <v>5.8</v>
      </c>
      <c r="T13825" t="s">
        <v>89</v>
      </c>
    </row>
    <row r="13826" spans="1:20" x14ac:dyDescent="0.35">
      <c r="A13826" t="s">
        <v>26614</v>
      </c>
      <c r="B13826" s="5" t="s">
        <v>217</v>
      </c>
      <c r="C13826" s="6">
        <v>55419</v>
      </c>
      <c r="D13826" t="s">
        <v>22</v>
      </c>
      <c r="E13826">
        <v>55419</v>
      </c>
      <c r="F13826" s="5" t="s">
        <v>66</v>
      </c>
      <c r="G13826" s="5" t="s">
        <v>24</v>
      </c>
      <c r="H13826" s="5" t="s">
        <v>116</v>
      </c>
      <c r="I13826" t="s">
        <v>35</v>
      </c>
      <c r="J13826" t="s">
        <v>116</v>
      </c>
      <c r="K13826">
        <v>0</v>
      </c>
      <c r="L13826" s="5" t="s">
        <v>26615</v>
      </c>
      <c r="M13826" s="5" t="s">
        <v>54</v>
      </c>
      <c r="N13826">
        <v>9</v>
      </c>
      <c r="O13826" t="s">
        <v>135</v>
      </c>
      <c r="P13826" s="1">
        <v>45399</v>
      </c>
      <c r="Q13826" s="1">
        <v>45471</v>
      </c>
      <c r="R13826">
        <v>2238</v>
      </c>
      <c r="S13826" s="4">
        <v>9.1</v>
      </c>
      <c r="T13826" t="s">
        <v>79</v>
      </c>
    </row>
    <row r="13827" spans="1:20" x14ac:dyDescent="0.35">
      <c r="A13827" t="s">
        <v>26616</v>
      </c>
      <c r="B13827" s="5" t="s">
        <v>28802</v>
      </c>
      <c r="C13827" s="6">
        <v>121382</v>
      </c>
      <c r="D13827" t="s">
        <v>22</v>
      </c>
      <c r="E13827">
        <v>121382</v>
      </c>
      <c r="F13827" s="5" t="s">
        <v>50</v>
      </c>
      <c r="G13827" s="5" t="s">
        <v>59</v>
      </c>
      <c r="H13827" s="5" t="s">
        <v>68</v>
      </c>
      <c r="I13827" t="s">
        <v>26</v>
      </c>
      <c r="J13827" t="s">
        <v>52</v>
      </c>
      <c r="K13827">
        <v>100</v>
      </c>
      <c r="L13827" s="5" t="s">
        <v>26617</v>
      </c>
      <c r="M13827" s="5" t="s">
        <v>28</v>
      </c>
      <c r="N13827">
        <v>4</v>
      </c>
      <c r="O13827" t="s">
        <v>71</v>
      </c>
      <c r="P13827" s="1">
        <v>45342</v>
      </c>
      <c r="Q13827" s="1">
        <v>45356</v>
      </c>
      <c r="R13827">
        <v>1592</v>
      </c>
      <c r="S13827" s="4">
        <v>9.6</v>
      </c>
      <c r="T13827" t="s">
        <v>277</v>
      </c>
    </row>
    <row r="13828" spans="1:20" x14ac:dyDescent="0.35">
      <c r="A13828" t="s">
        <v>26618</v>
      </c>
      <c r="B13828" s="5" t="s">
        <v>28802</v>
      </c>
      <c r="C13828" s="6">
        <v>80405</v>
      </c>
      <c r="D13828" t="s">
        <v>41</v>
      </c>
      <c r="E13828">
        <v>68344</v>
      </c>
      <c r="F13828" s="5" t="s">
        <v>58</v>
      </c>
      <c r="G13828" s="5" t="s">
        <v>51</v>
      </c>
      <c r="H13828" s="5" t="s">
        <v>151</v>
      </c>
      <c r="I13828" t="s">
        <v>35</v>
      </c>
      <c r="J13828" t="s">
        <v>52</v>
      </c>
      <c r="K13828">
        <v>0</v>
      </c>
      <c r="L13828" s="5" t="s">
        <v>26619</v>
      </c>
      <c r="M13828" s="5" t="s">
        <v>70</v>
      </c>
      <c r="N13828">
        <v>1</v>
      </c>
      <c r="O13828" t="s">
        <v>131</v>
      </c>
      <c r="P13828" s="1">
        <v>45642</v>
      </c>
      <c r="Q13828" s="1">
        <v>45666</v>
      </c>
      <c r="R13828">
        <v>2261</v>
      </c>
      <c r="S13828" s="4">
        <v>7.1</v>
      </c>
      <c r="T13828" t="s">
        <v>118</v>
      </c>
    </row>
    <row r="13829" spans="1:20" x14ac:dyDescent="0.35">
      <c r="A13829" t="s">
        <v>26620</v>
      </c>
      <c r="B13829" s="5" t="s">
        <v>217</v>
      </c>
      <c r="C13829" s="6">
        <v>234097</v>
      </c>
      <c r="D13829" t="s">
        <v>41</v>
      </c>
      <c r="E13829">
        <v>198982</v>
      </c>
      <c r="F13829" s="5" t="s">
        <v>23</v>
      </c>
      <c r="G13829" s="5" t="s">
        <v>42</v>
      </c>
      <c r="H13829" s="5" t="s">
        <v>60</v>
      </c>
      <c r="I13829" t="s">
        <v>35</v>
      </c>
      <c r="J13829" t="s">
        <v>522</v>
      </c>
      <c r="K13829">
        <v>0</v>
      </c>
      <c r="L13829" s="5" t="s">
        <v>26621</v>
      </c>
      <c r="M13829" s="5" t="s">
        <v>70</v>
      </c>
      <c r="N13829">
        <v>13</v>
      </c>
      <c r="O13829" t="s">
        <v>78</v>
      </c>
      <c r="P13829" s="1">
        <v>45416</v>
      </c>
      <c r="Q13829" s="1">
        <v>45457</v>
      </c>
      <c r="R13829">
        <v>1819</v>
      </c>
      <c r="S13829" s="4">
        <v>5.9</v>
      </c>
      <c r="T13829" t="s">
        <v>153</v>
      </c>
    </row>
    <row r="13830" spans="1:20" x14ac:dyDescent="0.35">
      <c r="A13830" t="s">
        <v>26622</v>
      </c>
      <c r="B13830" s="5" t="s">
        <v>57</v>
      </c>
      <c r="C13830" s="6">
        <v>122139</v>
      </c>
      <c r="D13830" t="s">
        <v>22</v>
      </c>
      <c r="E13830">
        <v>122139</v>
      </c>
      <c r="F13830" s="5" t="s">
        <v>66</v>
      </c>
      <c r="G13830" s="5" t="s">
        <v>24</v>
      </c>
      <c r="H13830" s="5" t="s">
        <v>52</v>
      </c>
      <c r="I13830" t="s">
        <v>26</v>
      </c>
      <c r="J13830" t="s">
        <v>522</v>
      </c>
      <c r="K13830">
        <v>100</v>
      </c>
      <c r="L13830" s="5" t="s">
        <v>26623</v>
      </c>
      <c r="M13830" s="5" t="s">
        <v>37</v>
      </c>
      <c r="N13830">
        <v>8</v>
      </c>
      <c r="O13830" t="s">
        <v>85</v>
      </c>
      <c r="P13830" s="1">
        <v>45543</v>
      </c>
      <c r="Q13830" s="1">
        <v>45612</v>
      </c>
      <c r="R13830">
        <v>1113</v>
      </c>
      <c r="S13830" s="4">
        <v>9.6</v>
      </c>
      <c r="T13830" t="s">
        <v>210</v>
      </c>
    </row>
    <row r="13831" spans="1:20" x14ac:dyDescent="0.35">
      <c r="A13831" t="s">
        <v>26624</v>
      </c>
      <c r="B13831" s="5" t="s">
        <v>179</v>
      </c>
      <c r="C13831" s="6">
        <v>61146</v>
      </c>
      <c r="D13831" t="s">
        <v>41</v>
      </c>
      <c r="E13831">
        <v>51974</v>
      </c>
      <c r="F13831" s="5" t="s">
        <v>58</v>
      </c>
      <c r="G13831" s="5" t="s">
        <v>24</v>
      </c>
      <c r="H13831" s="5" t="s">
        <v>43</v>
      </c>
      <c r="I13831" t="s">
        <v>35</v>
      </c>
      <c r="J13831" t="s">
        <v>304</v>
      </c>
      <c r="K13831">
        <v>100</v>
      </c>
      <c r="L13831" s="5" t="s">
        <v>26625</v>
      </c>
      <c r="M13831" s="5" t="s">
        <v>37</v>
      </c>
      <c r="N13831">
        <v>1</v>
      </c>
      <c r="O13831" t="s">
        <v>131</v>
      </c>
      <c r="P13831" s="1">
        <v>45648</v>
      </c>
      <c r="Q13831" s="1">
        <v>45719</v>
      </c>
      <c r="R13831">
        <v>2096</v>
      </c>
      <c r="S13831" s="4">
        <v>8.6999999999999993</v>
      </c>
      <c r="T13831" t="s">
        <v>108</v>
      </c>
    </row>
    <row r="13832" spans="1:20" x14ac:dyDescent="0.35">
      <c r="A13832" t="s">
        <v>26626</v>
      </c>
      <c r="B13832" s="5" t="s">
        <v>28802</v>
      </c>
      <c r="C13832" s="6">
        <v>72035</v>
      </c>
      <c r="D13832" t="s">
        <v>22</v>
      </c>
      <c r="E13832">
        <v>72035</v>
      </c>
      <c r="F13832" s="5" t="s">
        <v>58</v>
      </c>
      <c r="G13832" s="5" t="s">
        <v>51</v>
      </c>
      <c r="H13832" s="5" t="s">
        <v>101</v>
      </c>
      <c r="I13832" t="s">
        <v>44</v>
      </c>
      <c r="J13832" t="s">
        <v>101</v>
      </c>
      <c r="K13832">
        <v>100</v>
      </c>
      <c r="L13832" s="5" t="s">
        <v>26627</v>
      </c>
      <c r="M13832" s="5" t="s">
        <v>28</v>
      </c>
      <c r="N13832">
        <v>0</v>
      </c>
      <c r="O13832" t="s">
        <v>78</v>
      </c>
      <c r="P13832" s="1">
        <v>45702</v>
      </c>
      <c r="Q13832" s="1">
        <v>45769</v>
      </c>
      <c r="R13832">
        <v>2448</v>
      </c>
      <c r="S13832" s="4">
        <v>7</v>
      </c>
      <c r="T13832" t="s">
        <v>95</v>
      </c>
    </row>
    <row r="13833" spans="1:20" x14ac:dyDescent="0.35">
      <c r="A13833" t="s">
        <v>26628</v>
      </c>
      <c r="B13833" s="5" t="s">
        <v>49</v>
      </c>
      <c r="C13833" s="6">
        <v>224347</v>
      </c>
      <c r="D13833" t="s">
        <v>22</v>
      </c>
      <c r="E13833">
        <v>224347</v>
      </c>
      <c r="F13833" s="5" t="s">
        <v>23</v>
      </c>
      <c r="G13833" s="5" t="s">
        <v>59</v>
      </c>
      <c r="H13833" s="5" t="s">
        <v>25</v>
      </c>
      <c r="I13833" t="s">
        <v>26</v>
      </c>
      <c r="J13833" t="s">
        <v>110</v>
      </c>
      <c r="K13833">
        <v>50</v>
      </c>
      <c r="L13833" s="5" t="s">
        <v>26629</v>
      </c>
      <c r="M13833" s="5" t="s">
        <v>28</v>
      </c>
      <c r="N13833">
        <v>19</v>
      </c>
      <c r="O13833" t="s">
        <v>88</v>
      </c>
      <c r="P13833" s="1">
        <v>45750</v>
      </c>
      <c r="Q13833" s="1">
        <v>45823</v>
      </c>
      <c r="R13833">
        <v>1747</v>
      </c>
      <c r="S13833" s="4">
        <v>8</v>
      </c>
      <c r="T13833" t="s">
        <v>118</v>
      </c>
    </row>
    <row r="13834" spans="1:20" x14ac:dyDescent="0.35">
      <c r="A13834" t="s">
        <v>26630</v>
      </c>
      <c r="B13834" s="5" t="s">
        <v>105</v>
      </c>
      <c r="C13834" s="6">
        <v>54240</v>
      </c>
      <c r="D13834" t="s">
        <v>22</v>
      </c>
      <c r="E13834">
        <v>54240</v>
      </c>
      <c r="F13834" s="5" t="s">
        <v>66</v>
      </c>
      <c r="G13834" s="5" t="s">
        <v>42</v>
      </c>
      <c r="H13834" s="5" t="s">
        <v>157</v>
      </c>
      <c r="I13834" t="s">
        <v>44</v>
      </c>
      <c r="J13834" t="s">
        <v>75</v>
      </c>
      <c r="K13834">
        <v>100</v>
      </c>
      <c r="L13834" s="5" t="s">
        <v>26631</v>
      </c>
      <c r="M13834" s="5" t="s">
        <v>37</v>
      </c>
      <c r="N13834">
        <v>5</v>
      </c>
      <c r="O13834" t="s">
        <v>107</v>
      </c>
      <c r="P13834" s="1">
        <v>45520</v>
      </c>
      <c r="Q13834" s="1">
        <v>45587</v>
      </c>
      <c r="R13834">
        <v>1611</v>
      </c>
      <c r="S13834" s="4">
        <v>7.8</v>
      </c>
      <c r="T13834" t="s">
        <v>103</v>
      </c>
    </row>
    <row r="13835" spans="1:20" x14ac:dyDescent="0.35">
      <c r="A13835" t="s">
        <v>26632</v>
      </c>
      <c r="B13835" s="5" t="s">
        <v>105</v>
      </c>
      <c r="C13835" s="6">
        <v>153995</v>
      </c>
      <c r="D13835" t="s">
        <v>22</v>
      </c>
      <c r="E13835">
        <v>153995</v>
      </c>
      <c r="F13835" s="5" t="s">
        <v>66</v>
      </c>
      <c r="G13835" s="5" t="s">
        <v>51</v>
      </c>
      <c r="H13835" s="5" t="s">
        <v>97</v>
      </c>
      <c r="I13835" t="s">
        <v>26</v>
      </c>
      <c r="J13835" t="s">
        <v>97</v>
      </c>
      <c r="K13835">
        <v>0</v>
      </c>
      <c r="L13835" s="5" t="s">
        <v>26633</v>
      </c>
      <c r="M13835" s="5" t="s">
        <v>28</v>
      </c>
      <c r="N13835">
        <v>5</v>
      </c>
      <c r="O13835" t="s">
        <v>167</v>
      </c>
      <c r="P13835" s="1">
        <v>45542</v>
      </c>
      <c r="Q13835" s="1">
        <v>45591</v>
      </c>
      <c r="R13835">
        <v>1386</v>
      </c>
      <c r="S13835" s="4">
        <v>9.6999999999999993</v>
      </c>
      <c r="T13835" t="s">
        <v>118</v>
      </c>
    </row>
    <row r="13836" spans="1:20" x14ac:dyDescent="0.35">
      <c r="A13836" t="s">
        <v>26634</v>
      </c>
      <c r="B13836" s="5" t="s">
        <v>179</v>
      </c>
      <c r="C13836" s="6">
        <v>196504</v>
      </c>
      <c r="D13836" t="s">
        <v>22</v>
      </c>
      <c r="E13836">
        <v>196504</v>
      </c>
      <c r="F13836" s="5" t="s">
        <v>66</v>
      </c>
      <c r="G13836" s="5" t="s">
        <v>59</v>
      </c>
      <c r="H13836" s="5" t="s">
        <v>101</v>
      </c>
      <c r="I13836" t="s">
        <v>35</v>
      </c>
      <c r="J13836" t="s">
        <v>93</v>
      </c>
      <c r="K13836">
        <v>0</v>
      </c>
      <c r="L13836" s="5" t="s">
        <v>26635</v>
      </c>
      <c r="M13836" s="5" t="s">
        <v>28</v>
      </c>
      <c r="N13836">
        <v>6</v>
      </c>
      <c r="O13836" t="s">
        <v>141</v>
      </c>
      <c r="P13836" s="1">
        <v>45557</v>
      </c>
      <c r="Q13836" s="1">
        <v>45571</v>
      </c>
      <c r="R13836">
        <v>2223</v>
      </c>
      <c r="S13836" s="4">
        <v>8.4</v>
      </c>
      <c r="T13836" t="s">
        <v>118</v>
      </c>
    </row>
    <row r="13837" spans="1:20" x14ac:dyDescent="0.35">
      <c r="A13837" t="s">
        <v>26636</v>
      </c>
      <c r="B13837" s="5" t="s">
        <v>100</v>
      </c>
      <c r="C13837" s="6">
        <v>164839</v>
      </c>
      <c r="D13837" t="s">
        <v>92</v>
      </c>
      <c r="E13837">
        <v>123629</v>
      </c>
      <c r="F13837" s="5" t="s">
        <v>23</v>
      </c>
      <c r="G13837" s="5" t="s">
        <v>51</v>
      </c>
      <c r="H13837" s="5" t="s">
        <v>93</v>
      </c>
      <c r="I13837" t="s">
        <v>44</v>
      </c>
      <c r="J13837" t="s">
        <v>93</v>
      </c>
      <c r="K13837">
        <v>0</v>
      </c>
      <c r="L13837" s="5" t="s">
        <v>26637</v>
      </c>
      <c r="M13837" s="5" t="s">
        <v>37</v>
      </c>
      <c r="N13837">
        <v>10</v>
      </c>
      <c r="O13837" t="s">
        <v>88</v>
      </c>
      <c r="P13837" s="1">
        <v>45650</v>
      </c>
      <c r="Q13837" s="1">
        <v>45665</v>
      </c>
      <c r="R13837">
        <v>2256</v>
      </c>
      <c r="S13837" s="4">
        <v>10</v>
      </c>
      <c r="T13837" t="s">
        <v>79</v>
      </c>
    </row>
    <row r="13838" spans="1:20" x14ac:dyDescent="0.35">
      <c r="A13838" t="s">
        <v>26638</v>
      </c>
      <c r="B13838" s="5" t="s">
        <v>217</v>
      </c>
      <c r="C13838" s="6">
        <v>57984</v>
      </c>
      <c r="D13838" t="s">
        <v>22</v>
      </c>
      <c r="E13838">
        <v>57984</v>
      </c>
      <c r="F13838" s="5" t="s">
        <v>58</v>
      </c>
      <c r="G13838" s="5" t="s">
        <v>24</v>
      </c>
      <c r="H13838" s="5" t="s">
        <v>165</v>
      </c>
      <c r="I13838" t="s">
        <v>26</v>
      </c>
      <c r="J13838" t="s">
        <v>165</v>
      </c>
      <c r="K13838">
        <v>50</v>
      </c>
      <c r="L13838" s="5" t="s">
        <v>19178</v>
      </c>
      <c r="M13838" s="5" t="s">
        <v>37</v>
      </c>
      <c r="N13838">
        <v>0</v>
      </c>
      <c r="O13838" t="s">
        <v>135</v>
      </c>
      <c r="P13838" s="1">
        <v>45708</v>
      </c>
      <c r="Q13838" s="1">
        <v>45780</v>
      </c>
      <c r="R13838">
        <v>2117</v>
      </c>
      <c r="S13838" s="4">
        <v>7.1</v>
      </c>
      <c r="T13838" t="s">
        <v>63</v>
      </c>
    </row>
    <row r="13839" spans="1:20" x14ac:dyDescent="0.35">
      <c r="A13839" t="s">
        <v>26639</v>
      </c>
      <c r="B13839" s="5" t="s">
        <v>28802</v>
      </c>
      <c r="C13839" s="6">
        <v>269893</v>
      </c>
      <c r="D13839" t="s">
        <v>41</v>
      </c>
      <c r="E13839">
        <v>229409</v>
      </c>
      <c r="F13839" s="5" t="s">
        <v>23</v>
      </c>
      <c r="G13839" s="5" t="s">
        <v>24</v>
      </c>
      <c r="H13839" s="5" t="s">
        <v>126</v>
      </c>
      <c r="I13839" t="s">
        <v>35</v>
      </c>
      <c r="J13839" t="s">
        <v>43</v>
      </c>
      <c r="K13839">
        <v>100</v>
      </c>
      <c r="L13839" s="5" t="s">
        <v>26640</v>
      </c>
      <c r="M13839" s="5" t="s">
        <v>54</v>
      </c>
      <c r="N13839">
        <v>13</v>
      </c>
      <c r="O13839" t="s">
        <v>131</v>
      </c>
      <c r="P13839" s="1">
        <v>45740</v>
      </c>
      <c r="Q13839" s="1">
        <v>45755</v>
      </c>
      <c r="R13839">
        <v>2342</v>
      </c>
      <c r="S13839" s="4">
        <v>5.2</v>
      </c>
      <c r="T13839" t="s">
        <v>38</v>
      </c>
    </row>
    <row r="13840" spans="1:20" x14ac:dyDescent="0.35">
      <c r="A13840" t="s">
        <v>26641</v>
      </c>
      <c r="B13840" s="5" t="s">
        <v>174</v>
      </c>
      <c r="C13840" s="6">
        <v>72103</v>
      </c>
      <c r="D13840" t="s">
        <v>41</v>
      </c>
      <c r="E13840">
        <v>61288</v>
      </c>
      <c r="F13840" s="5" t="s">
        <v>58</v>
      </c>
      <c r="G13840" s="5" t="s">
        <v>59</v>
      </c>
      <c r="H13840" s="5" t="s">
        <v>126</v>
      </c>
      <c r="I13840" t="s">
        <v>44</v>
      </c>
      <c r="J13840" t="s">
        <v>126</v>
      </c>
      <c r="K13840">
        <v>100</v>
      </c>
      <c r="L13840" s="5" t="s">
        <v>26642</v>
      </c>
      <c r="M13840" s="5" t="s">
        <v>37</v>
      </c>
      <c r="N13840">
        <v>1</v>
      </c>
      <c r="O13840" t="s">
        <v>131</v>
      </c>
      <c r="P13840" s="1">
        <v>45701</v>
      </c>
      <c r="Q13840" s="1">
        <v>45766</v>
      </c>
      <c r="R13840">
        <v>1864</v>
      </c>
      <c r="S13840" s="4">
        <v>5.7</v>
      </c>
      <c r="T13840" t="s">
        <v>136</v>
      </c>
    </row>
    <row r="13841" spans="1:20" x14ac:dyDescent="0.35">
      <c r="A13841" t="s">
        <v>26643</v>
      </c>
      <c r="B13841" s="5" t="s">
        <v>105</v>
      </c>
      <c r="C13841" s="6">
        <v>130093</v>
      </c>
      <c r="D13841" t="s">
        <v>33</v>
      </c>
      <c r="E13841">
        <v>14310230</v>
      </c>
      <c r="F13841" s="5" t="s">
        <v>66</v>
      </c>
      <c r="G13841" s="5" t="s">
        <v>24</v>
      </c>
      <c r="H13841" s="5" t="s">
        <v>34</v>
      </c>
      <c r="I13841" t="s">
        <v>44</v>
      </c>
      <c r="J13841" t="s">
        <v>34</v>
      </c>
      <c r="K13841">
        <v>50</v>
      </c>
      <c r="L13841" s="5" t="s">
        <v>26644</v>
      </c>
      <c r="M13841" s="5" t="s">
        <v>70</v>
      </c>
      <c r="N13841">
        <v>7</v>
      </c>
      <c r="O13841" t="s">
        <v>147</v>
      </c>
      <c r="P13841" s="1">
        <v>45631</v>
      </c>
      <c r="Q13841" s="1">
        <v>45687</v>
      </c>
      <c r="R13841">
        <v>1903</v>
      </c>
      <c r="S13841" s="4">
        <v>8.1999999999999993</v>
      </c>
      <c r="T13841" t="s">
        <v>243</v>
      </c>
    </row>
    <row r="13842" spans="1:20" x14ac:dyDescent="0.35">
      <c r="A13842" t="s">
        <v>26645</v>
      </c>
      <c r="B13842" s="5" t="s">
        <v>162</v>
      </c>
      <c r="C13842" s="6">
        <v>68572</v>
      </c>
      <c r="D13842" t="s">
        <v>22</v>
      </c>
      <c r="E13842">
        <v>68572</v>
      </c>
      <c r="F13842" s="5" t="s">
        <v>58</v>
      </c>
      <c r="G13842" s="5" t="s">
        <v>59</v>
      </c>
      <c r="H13842" s="5" t="s">
        <v>129</v>
      </c>
      <c r="I13842" t="s">
        <v>35</v>
      </c>
      <c r="J13842" t="s">
        <v>129</v>
      </c>
      <c r="K13842">
        <v>100</v>
      </c>
      <c r="L13842" s="5" t="s">
        <v>26646</v>
      </c>
      <c r="M13842" s="5" t="s">
        <v>28</v>
      </c>
      <c r="N13842">
        <v>0</v>
      </c>
      <c r="O13842" t="s">
        <v>71</v>
      </c>
      <c r="P13842" s="1">
        <v>45641</v>
      </c>
      <c r="Q13842" s="1">
        <v>45657</v>
      </c>
      <c r="R13842">
        <v>663</v>
      </c>
      <c r="S13842" s="4">
        <v>7.8</v>
      </c>
      <c r="T13842" t="s">
        <v>38</v>
      </c>
    </row>
    <row r="13843" spans="1:20" x14ac:dyDescent="0.35">
      <c r="A13843" t="s">
        <v>26647</v>
      </c>
      <c r="B13843" s="5" t="s">
        <v>28802</v>
      </c>
      <c r="C13843" s="6">
        <v>55431</v>
      </c>
      <c r="D13843" t="s">
        <v>41</v>
      </c>
      <c r="E13843">
        <v>47116</v>
      </c>
      <c r="F13843" s="5" t="s">
        <v>58</v>
      </c>
      <c r="G13843" s="5" t="s">
        <v>59</v>
      </c>
      <c r="H13843" s="5" t="s">
        <v>43</v>
      </c>
      <c r="I13843" t="s">
        <v>26</v>
      </c>
      <c r="J13843" t="s">
        <v>43</v>
      </c>
      <c r="K13843">
        <v>0</v>
      </c>
      <c r="L13843" s="5" t="s">
        <v>15584</v>
      </c>
      <c r="M13843" s="5" t="s">
        <v>37</v>
      </c>
      <c r="N13843">
        <v>1</v>
      </c>
      <c r="O13843" t="s">
        <v>78</v>
      </c>
      <c r="P13843" s="1">
        <v>45413</v>
      </c>
      <c r="Q13843" s="1">
        <v>45439</v>
      </c>
      <c r="R13843">
        <v>585</v>
      </c>
      <c r="S13843" s="4">
        <v>5.5</v>
      </c>
      <c r="T13843" t="s">
        <v>153</v>
      </c>
    </row>
    <row r="13844" spans="1:20" x14ac:dyDescent="0.35">
      <c r="A13844" t="s">
        <v>26648</v>
      </c>
      <c r="B13844" s="5" t="s">
        <v>73</v>
      </c>
      <c r="C13844" s="6">
        <v>104409</v>
      </c>
      <c r="D13844" t="s">
        <v>81</v>
      </c>
      <c r="E13844">
        <v>140952</v>
      </c>
      <c r="F13844" s="5" t="s">
        <v>50</v>
      </c>
      <c r="G13844" s="5" t="s">
        <v>59</v>
      </c>
      <c r="H13844" s="5" t="s">
        <v>82</v>
      </c>
      <c r="I13844" t="s">
        <v>35</v>
      </c>
      <c r="J13844" t="s">
        <v>186</v>
      </c>
      <c r="K13844">
        <v>100</v>
      </c>
      <c r="L13844" s="5" t="s">
        <v>26649</v>
      </c>
      <c r="M13844" s="5" t="s">
        <v>70</v>
      </c>
      <c r="N13844">
        <v>2</v>
      </c>
      <c r="O13844" t="s">
        <v>62</v>
      </c>
      <c r="P13844" s="1">
        <v>45479</v>
      </c>
      <c r="Q13844" s="1">
        <v>45521</v>
      </c>
      <c r="R13844">
        <v>1477</v>
      </c>
      <c r="S13844" s="4">
        <v>6.3</v>
      </c>
      <c r="T13844" t="s">
        <v>210</v>
      </c>
    </row>
    <row r="13845" spans="1:20" x14ac:dyDescent="0.35">
      <c r="A13845" t="s">
        <v>26650</v>
      </c>
      <c r="B13845" s="5" t="s">
        <v>28799</v>
      </c>
      <c r="C13845" s="6">
        <v>98179</v>
      </c>
      <c r="D13845" t="s">
        <v>22</v>
      </c>
      <c r="E13845">
        <v>98179</v>
      </c>
      <c r="F13845" s="5" t="s">
        <v>50</v>
      </c>
      <c r="G13845" s="5" t="s">
        <v>42</v>
      </c>
      <c r="H13845" s="5" t="s">
        <v>68</v>
      </c>
      <c r="I13845" t="s">
        <v>44</v>
      </c>
      <c r="J13845" t="s">
        <v>68</v>
      </c>
      <c r="K13845">
        <v>100</v>
      </c>
      <c r="L13845" s="5" t="s">
        <v>26651</v>
      </c>
      <c r="M13845" s="5" t="s">
        <v>54</v>
      </c>
      <c r="N13845">
        <v>2</v>
      </c>
      <c r="O13845" t="s">
        <v>71</v>
      </c>
      <c r="P13845" s="1">
        <v>45595</v>
      </c>
      <c r="Q13845" s="1">
        <v>45654</v>
      </c>
      <c r="R13845">
        <v>1392</v>
      </c>
      <c r="S13845" s="4">
        <v>9.1999999999999993</v>
      </c>
      <c r="T13845" t="s">
        <v>210</v>
      </c>
    </row>
    <row r="13846" spans="1:20" x14ac:dyDescent="0.35">
      <c r="A13846" t="s">
        <v>26652</v>
      </c>
      <c r="B13846" s="5" t="s">
        <v>28799</v>
      </c>
      <c r="C13846" s="6">
        <v>138780</v>
      </c>
      <c r="D13846" t="s">
        <v>22</v>
      </c>
      <c r="E13846">
        <v>138780</v>
      </c>
      <c r="F13846" s="5" t="s">
        <v>23</v>
      </c>
      <c r="G13846" s="5" t="s">
        <v>59</v>
      </c>
      <c r="H13846" s="5" t="s">
        <v>52</v>
      </c>
      <c r="I13846" t="s">
        <v>44</v>
      </c>
      <c r="J13846" t="s">
        <v>1211</v>
      </c>
      <c r="K13846">
        <v>0</v>
      </c>
      <c r="L13846" s="5" t="s">
        <v>26653</v>
      </c>
      <c r="M13846" s="5" t="s">
        <v>54</v>
      </c>
      <c r="N13846">
        <v>11</v>
      </c>
      <c r="O13846" t="s">
        <v>167</v>
      </c>
      <c r="P13846" s="1">
        <v>45370</v>
      </c>
      <c r="Q13846" s="1">
        <v>45424</v>
      </c>
      <c r="R13846">
        <v>2161</v>
      </c>
      <c r="S13846" s="4">
        <v>5.6</v>
      </c>
      <c r="T13846" t="s">
        <v>79</v>
      </c>
    </row>
    <row r="13847" spans="1:20" x14ac:dyDescent="0.35">
      <c r="A13847" t="s">
        <v>26654</v>
      </c>
      <c r="B13847" s="5" t="s">
        <v>105</v>
      </c>
      <c r="C13847" s="6">
        <v>222699</v>
      </c>
      <c r="D13847" t="s">
        <v>120</v>
      </c>
      <c r="E13847">
        <v>200429</v>
      </c>
      <c r="F13847" s="5" t="s">
        <v>66</v>
      </c>
      <c r="G13847" s="5" t="s">
        <v>24</v>
      </c>
      <c r="H13847" s="5" t="s">
        <v>121</v>
      </c>
      <c r="I13847" t="s">
        <v>35</v>
      </c>
      <c r="J13847" t="s">
        <v>121</v>
      </c>
      <c r="K13847">
        <v>50</v>
      </c>
      <c r="L13847" s="5" t="s">
        <v>15120</v>
      </c>
      <c r="M13847" s="5" t="s">
        <v>37</v>
      </c>
      <c r="N13847">
        <v>9</v>
      </c>
      <c r="O13847" t="s">
        <v>167</v>
      </c>
      <c r="P13847" s="1">
        <v>45679</v>
      </c>
      <c r="Q13847" s="1">
        <v>45726</v>
      </c>
      <c r="R13847">
        <v>849</v>
      </c>
      <c r="S13847" s="4">
        <v>6.4</v>
      </c>
      <c r="T13847" t="s">
        <v>95</v>
      </c>
    </row>
    <row r="13848" spans="1:20" x14ac:dyDescent="0.35">
      <c r="A13848" t="s">
        <v>26655</v>
      </c>
      <c r="B13848" s="5" t="s">
        <v>28802</v>
      </c>
      <c r="C13848" s="6">
        <v>50170</v>
      </c>
      <c r="D13848" t="s">
        <v>22</v>
      </c>
      <c r="E13848">
        <v>50170</v>
      </c>
      <c r="F13848" s="5" t="s">
        <v>58</v>
      </c>
      <c r="G13848" s="5" t="s">
        <v>24</v>
      </c>
      <c r="H13848" s="5" t="s">
        <v>165</v>
      </c>
      <c r="I13848" t="s">
        <v>35</v>
      </c>
      <c r="J13848" t="s">
        <v>165</v>
      </c>
      <c r="K13848">
        <v>0</v>
      </c>
      <c r="L13848" s="5" t="s">
        <v>23324</v>
      </c>
      <c r="M13848" s="5" t="s">
        <v>70</v>
      </c>
      <c r="N13848">
        <v>1</v>
      </c>
      <c r="O13848" t="s">
        <v>167</v>
      </c>
      <c r="P13848" s="1">
        <v>45763</v>
      </c>
      <c r="Q13848" s="1">
        <v>45787</v>
      </c>
      <c r="R13848">
        <v>2460</v>
      </c>
      <c r="S13848" s="4">
        <v>7.6</v>
      </c>
      <c r="T13848" t="s">
        <v>63</v>
      </c>
    </row>
    <row r="13849" spans="1:20" x14ac:dyDescent="0.35">
      <c r="A13849" t="s">
        <v>26656</v>
      </c>
      <c r="B13849" s="5" t="s">
        <v>28802</v>
      </c>
      <c r="C13849" s="6">
        <v>38746</v>
      </c>
      <c r="D13849" t="s">
        <v>22</v>
      </c>
      <c r="E13849">
        <v>38746</v>
      </c>
      <c r="F13849" s="5" t="s">
        <v>50</v>
      </c>
      <c r="G13849" s="5" t="s">
        <v>59</v>
      </c>
      <c r="H13849" s="5" t="s">
        <v>157</v>
      </c>
      <c r="I13849" t="s">
        <v>44</v>
      </c>
      <c r="J13849" t="s">
        <v>299</v>
      </c>
      <c r="K13849">
        <v>0</v>
      </c>
      <c r="L13849" s="5" t="s">
        <v>26657</v>
      </c>
      <c r="M13849" s="5" t="s">
        <v>54</v>
      </c>
      <c r="N13849">
        <v>4</v>
      </c>
      <c r="O13849" t="s">
        <v>172</v>
      </c>
      <c r="P13849" s="1">
        <v>45726</v>
      </c>
      <c r="Q13849" s="1">
        <v>45785</v>
      </c>
      <c r="R13849">
        <v>2240</v>
      </c>
      <c r="S13849" s="4">
        <v>5.9</v>
      </c>
      <c r="T13849" t="s">
        <v>118</v>
      </c>
    </row>
    <row r="13850" spans="1:20" x14ac:dyDescent="0.35">
      <c r="A13850" t="s">
        <v>26658</v>
      </c>
      <c r="B13850" s="5" t="s">
        <v>105</v>
      </c>
      <c r="C13850" s="6">
        <v>74319</v>
      </c>
      <c r="D13850" t="s">
        <v>22</v>
      </c>
      <c r="E13850">
        <v>74319</v>
      </c>
      <c r="F13850" s="5" t="s">
        <v>58</v>
      </c>
      <c r="G13850" s="5" t="s">
        <v>24</v>
      </c>
      <c r="H13850" s="5" t="s">
        <v>191</v>
      </c>
      <c r="I13850" t="s">
        <v>26</v>
      </c>
      <c r="J13850" t="s">
        <v>75</v>
      </c>
      <c r="K13850">
        <v>100</v>
      </c>
      <c r="L13850" s="5" t="s">
        <v>7051</v>
      </c>
      <c r="M13850" s="5" t="s">
        <v>28</v>
      </c>
      <c r="N13850">
        <v>0</v>
      </c>
      <c r="O13850" t="s">
        <v>131</v>
      </c>
      <c r="P13850" s="1">
        <v>45708</v>
      </c>
      <c r="Q13850" s="1">
        <v>45722</v>
      </c>
      <c r="R13850">
        <v>1598</v>
      </c>
      <c r="S13850" s="4">
        <v>9.8000000000000007</v>
      </c>
      <c r="T13850" t="s">
        <v>55</v>
      </c>
    </row>
    <row r="13851" spans="1:20" x14ac:dyDescent="0.35">
      <c r="A13851" t="s">
        <v>26659</v>
      </c>
      <c r="B13851" s="5" t="s">
        <v>40</v>
      </c>
      <c r="C13851" s="6">
        <v>273668</v>
      </c>
      <c r="D13851" t="s">
        <v>33</v>
      </c>
      <c r="E13851">
        <v>30103480</v>
      </c>
      <c r="F13851" s="5" t="s">
        <v>23</v>
      </c>
      <c r="G13851" s="5" t="s">
        <v>24</v>
      </c>
      <c r="H13851" s="5" t="s">
        <v>34</v>
      </c>
      <c r="I13851" t="s">
        <v>35</v>
      </c>
      <c r="J13851" t="s">
        <v>247</v>
      </c>
      <c r="K13851">
        <v>100</v>
      </c>
      <c r="L13851" s="5" t="s">
        <v>26660</v>
      </c>
      <c r="M13851" s="5" t="s">
        <v>37</v>
      </c>
      <c r="N13851">
        <v>10</v>
      </c>
      <c r="O13851" t="s">
        <v>131</v>
      </c>
      <c r="P13851" s="1">
        <v>45522</v>
      </c>
      <c r="Q13851" s="1">
        <v>45543</v>
      </c>
      <c r="R13851">
        <v>2356</v>
      </c>
      <c r="S13851" s="4">
        <v>7.9</v>
      </c>
      <c r="T13851" t="s">
        <v>38</v>
      </c>
    </row>
    <row r="13852" spans="1:20" x14ac:dyDescent="0.35">
      <c r="A13852" t="s">
        <v>26661</v>
      </c>
      <c r="B13852" s="5" t="s">
        <v>40</v>
      </c>
      <c r="C13852" s="6">
        <v>66041</v>
      </c>
      <c r="D13852" t="s">
        <v>22</v>
      </c>
      <c r="E13852">
        <v>66041</v>
      </c>
      <c r="F13852" s="5" t="s">
        <v>58</v>
      </c>
      <c r="G13852" s="5" t="s">
        <v>24</v>
      </c>
      <c r="H13852" s="5" t="s">
        <v>97</v>
      </c>
      <c r="I13852" t="s">
        <v>26</v>
      </c>
      <c r="J13852" t="s">
        <v>915</v>
      </c>
      <c r="K13852">
        <v>100</v>
      </c>
      <c r="L13852" s="5" t="s">
        <v>26662</v>
      </c>
      <c r="M13852" s="5" t="s">
        <v>70</v>
      </c>
      <c r="N13852">
        <v>0</v>
      </c>
      <c r="O13852" t="s">
        <v>107</v>
      </c>
      <c r="P13852" s="1">
        <v>45614</v>
      </c>
      <c r="Q13852" s="1">
        <v>45656</v>
      </c>
      <c r="R13852">
        <v>1290</v>
      </c>
      <c r="S13852" s="4">
        <v>5.5</v>
      </c>
      <c r="T13852" t="s">
        <v>63</v>
      </c>
    </row>
    <row r="13853" spans="1:20" x14ac:dyDescent="0.35">
      <c r="A13853" t="s">
        <v>26663</v>
      </c>
      <c r="B13853" s="5" t="s">
        <v>28799</v>
      </c>
      <c r="C13853" s="6">
        <v>75268</v>
      </c>
      <c r="D13853" t="s">
        <v>41</v>
      </c>
      <c r="E13853">
        <v>63978</v>
      </c>
      <c r="F13853" s="5" t="s">
        <v>58</v>
      </c>
      <c r="G13853" s="5" t="s">
        <v>24</v>
      </c>
      <c r="H13853" s="5" t="s">
        <v>43</v>
      </c>
      <c r="I13853" t="s">
        <v>26</v>
      </c>
      <c r="J13853" t="s">
        <v>43</v>
      </c>
      <c r="K13853">
        <v>100</v>
      </c>
      <c r="L13853" s="5" t="s">
        <v>26664</v>
      </c>
      <c r="M13853" s="5" t="s">
        <v>37</v>
      </c>
      <c r="N13853">
        <v>1</v>
      </c>
      <c r="O13853" t="s">
        <v>29</v>
      </c>
      <c r="P13853" s="1">
        <v>45644</v>
      </c>
      <c r="Q13853" s="1">
        <v>45681</v>
      </c>
      <c r="R13853">
        <v>1933</v>
      </c>
      <c r="S13853" s="4">
        <v>7.4</v>
      </c>
      <c r="T13853" t="s">
        <v>153</v>
      </c>
    </row>
    <row r="13854" spans="1:20" x14ac:dyDescent="0.35">
      <c r="A13854" t="s">
        <v>26665</v>
      </c>
      <c r="B13854" s="5" t="s">
        <v>57</v>
      </c>
      <c r="C13854" s="6">
        <v>177163</v>
      </c>
      <c r="D13854" t="s">
        <v>41</v>
      </c>
      <c r="E13854">
        <v>150589</v>
      </c>
      <c r="F13854" s="5" t="s">
        <v>23</v>
      </c>
      <c r="G13854" s="5" t="s">
        <v>42</v>
      </c>
      <c r="H13854" s="5" t="s">
        <v>43</v>
      </c>
      <c r="I13854" t="s">
        <v>26</v>
      </c>
      <c r="J13854" t="s">
        <v>467</v>
      </c>
      <c r="K13854">
        <v>100</v>
      </c>
      <c r="L13854" s="5" t="s">
        <v>26666</v>
      </c>
      <c r="M13854" s="5" t="s">
        <v>70</v>
      </c>
      <c r="N13854">
        <v>13</v>
      </c>
      <c r="O13854" t="s">
        <v>167</v>
      </c>
      <c r="P13854" s="1">
        <v>45658</v>
      </c>
      <c r="Q13854" s="1">
        <v>45699</v>
      </c>
      <c r="R13854">
        <v>1434</v>
      </c>
      <c r="S13854" s="4">
        <v>9.5</v>
      </c>
      <c r="T13854" t="s">
        <v>63</v>
      </c>
    </row>
    <row r="13855" spans="1:20" x14ac:dyDescent="0.35">
      <c r="A13855" t="s">
        <v>26667</v>
      </c>
      <c r="B13855" s="5" t="s">
        <v>28801</v>
      </c>
      <c r="C13855" s="6">
        <v>169340</v>
      </c>
      <c r="D13855" t="s">
        <v>33</v>
      </c>
      <c r="E13855">
        <v>18627400</v>
      </c>
      <c r="F13855" s="5" t="s">
        <v>23</v>
      </c>
      <c r="G13855" s="5" t="s">
        <v>42</v>
      </c>
      <c r="H13855" s="5" t="s">
        <v>34</v>
      </c>
      <c r="I13855" t="s">
        <v>35</v>
      </c>
      <c r="J13855" t="s">
        <v>34</v>
      </c>
      <c r="K13855">
        <v>50</v>
      </c>
      <c r="L13855" s="5" t="s">
        <v>26668</v>
      </c>
      <c r="M13855" s="5" t="s">
        <v>70</v>
      </c>
      <c r="N13855">
        <v>16</v>
      </c>
      <c r="O13855" t="s">
        <v>167</v>
      </c>
      <c r="P13855" s="1">
        <v>45642</v>
      </c>
      <c r="Q13855" s="1">
        <v>45706</v>
      </c>
      <c r="R13855">
        <v>903</v>
      </c>
      <c r="S13855" s="4">
        <v>9</v>
      </c>
      <c r="T13855" t="s">
        <v>95</v>
      </c>
    </row>
    <row r="13856" spans="1:20" x14ac:dyDescent="0.35">
      <c r="A13856" t="s">
        <v>26669</v>
      </c>
      <c r="B13856" s="5" t="s">
        <v>28802</v>
      </c>
      <c r="C13856" s="6">
        <v>150295</v>
      </c>
      <c r="D13856" t="s">
        <v>65</v>
      </c>
      <c r="E13856">
        <v>195384</v>
      </c>
      <c r="F13856" s="5" t="s">
        <v>66</v>
      </c>
      <c r="G13856" s="5" t="s">
        <v>59</v>
      </c>
      <c r="H13856" s="5" t="s">
        <v>67</v>
      </c>
      <c r="I13856" t="s">
        <v>26</v>
      </c>
      <c r="J13856" t="s">
        <v>212</v>
      </c>
      <c r="K13856">
        <v>50</v>
      </c>
      <c r="L13856" s="5" t="s">
        <v>26670</v>
      </c>
      <c r="M13856" s="5" t="s">
        <v>28</v>
      </c>
      <c r="N13856">
        <v>5</v>
      </c>
      <c r="O13856" t="s">
        <v>141</v>
      </c>
      <c r="P13856" s="1">
        <v>45346</v>
      </c>
      <c r="Q13856" s="1">
        <v>45383</v>
      </c>
      <c r="R13856">
        <v>1181</v>
      </c>
      <c r="S13856" s="4">
        <v>5.5</v>
      </c>
      <c r="T13856" t="s">
        <v>136</v>
      </c>
    </row>
    <row r="13857" spans="1:20" x14ac:dyDescent="0.35">
      <c r="A13857" t="s">
        <v>26671</v>
      </c>
      <c r="B13857" s="5" t="s">
        <v>28799</v>
      </c>
      <c r="C13857" s="6">
        <v>154260</v>
      </c>
      <c r="D13857" t="s">
        <v>120</v>
      </c>
      <c r="E13857">
        <v>138834</v>
      </c>
      <c r="F13857" s="5" t="s">
        <v>66</v>
      </c>
      <c r="G13857" s="5" t="s">
        <v>51</v>
      </c>
      <c r="H13857" s="5" t="s">
        <v>121</v>
      </c>
      <c r="I13857" t="s">
        <v>26</v>
      </c>
      <c r="J13857" t="s">
        <v>43</v>
      </c>
      <c r="K13857">
        <v>50</v>
      </c>
      <c r="L13857" s="5" t="s">
        <v>26672</v>
      </c>
      <c r="M13857" s="5" t="s">
        <v>28</v>
      </c>
      <c r="N13857">
        <v>6</v>
      </c>
      <c r="O13857" t="s">
        <v>78</v>
      </c>
      <c r="P13857" s="1">
        <v>45469</v>
      </c>
      <c r="Q13857" s="1">
        <v>45486</v>
      </c>
      <c r="R13857">
        <v>1751</v>
      </c>
      <c r="S13857" s="4">
        <v>7.1</v>
      </c>
      <c r="T13857" t="s">
        <v>118</v>
      </c>
    </row>
    <row r="13858" spans="1:20" x14ac:dyDescent="0.35">
      <c r="A13858" t="s">
        <v>26673</v>
      </c>
      <c r="B13858" s="5" t="s">
        <v>162</v>
      </c>
      <c r="C13858" s="6">
        <v>100497</v>
      </c>
      <c r="D13858" t="s">
        <v>74</v>
      </c>
      <c r="E13858">
        <v>125621</v>
      </c>
      <c r="F13858" s="5" t="s">
        <v>50</v>
      </c>
      <c r="G13858" s="5" t="s">
        <v>42</v>
      </c>
      <c r="H13858" s="5" t="s">
        <v>75</v>
      </c>
      <c r="I13858" t="s">
        <v>26</v>
      </c>
      <c r="J13858" t="s">
        <v>75</v>
      </c>
      <c r="K13858">
        <v>50</v>
      </c>
      <c r="L13858" s="5" t="s">
        <v>16267</v>
      </c>
      <c r="M13858" s="5" t="s">
        <v>54</v>
      </c>
      <c r="N13858">
        <v>2</v>
      </c>
      <c r="O13858" t="s">
        <v>167</v>
      </c>
      <c r="P13858" s="1">
        <v>45650</v>
      </c>
      <c r="Q13858" s="1">
        <v>45700</v>
      </c>
      <c r="R13858">
        <v>2099</v>
      </c>
      <c r="S13858" s="4">
        <v>6.5</v>
      </c>
      <c r="T13858" t="s">
        <v>95</v>
      </c>
    </row>
    <row r="13859" spans="1:20" x14ac:dyDescent="0.35">
      <c r="A13859" t="s">
        <v>26674</v>
      </c>
      <c r="B13859" s="5" t="s">
        <v>91</v>
      </c>
      <c r="C13859" s="6">
        <v>193134</v>
      </c>
      <c r="D13859" t="s">
        <v>22</v>
      </c>
      <c r="E13859">
        <v>193134</v>
      </c>
      <c r="F13859" s="5" t="s">
        <v>23</v>
      </c>
      <c r="G13859" s="5" t="s">
        <v>51</v>
      </c>
      <c r="H13859" s="5" t="s">
        <v>25</v>
      </c>
      <c r="I13859" t="s">
        <v>35</v>
      </c>
      <c r="J13859" t="s">
        <v>165</v>
      </c>
      <c r="K13859">
        <v>50</v>
      </c>
      <c r="L13859" s="5" t="s">
        <v>23824</v>
      </c>
      <c r="M13859" s="5" t="s">
        <v>28</v>
      </c>
      <c r="N13859">
        <v>14</v>
      </c>
      <c r="O13859" t="s">
        <v>85</v>
      </c>
      <c r="P13859" s="1">
        <v>45517</v>
      </c>
      <c r="Q13859" s="1">
        <v>45588</v>
      </c>
      <c r="R13859">
        <v>786</v>
      </c>
      <c r="S13859" s="4">
        <v>6.8</v>
      </c>
      <c r="T13859" t="s">
        <v>243</v>
      </c>
    </row>
    <row r="13860" spans="1:20" x14ac:dyDescent="0.35">
      <c r="A13860" t="s">
        <v>26675</v>
      </c>
      <c r="B13860" s="5" t="s">
        <v>145</v>
      </c>
      <c r="C13860" s="6">
        <v>170026</v>
      </c>
      <c r="D13860" t="s">
        <v>120</v>
      </c>
      <c r="E13860">
        <v>153023</v>
      </c>
      <c r="F13860" s="5" t="s">
        <v>50</v>
      </c>
      <c r="G13860" s="5" t="s">
        <v>51</v>
      </c>
      <c r="H13860" s="5" t="s">
        <v>121</v>
      </c>
      <c r="I13860" t="s">
        <v>35</v>
      </c>
      <c r="J13860" t="s">
        <v>121</v>
      </c>
      <c r="K13860">
        <v>50</v>
      </c>
      <c r="L13860" s="5" t="s">
        <v>26676</v>
      </c>
      <c r="M13860" s="5" t="s">
        <v>37</v>
      </c>
      <c r="N13860">
        <v>3</v>
      </c>
      <c r="O13860" t="s">
        <v>46</v>
      </c>
      <c r="P13860" s="1">
        <v>45553</v>
      </c>
      <c r="Q13860" s="1">
        <v>45603</v>
      </c>
      <c r="R13860">
        <v>2419</v>
      </c>
      <c r="S13860" s="4">
        <v>7.7</v>
      </c>
      <c r="T13860" t="s">
        <v>79</v>
      </c>
    </row>
    <row r="13861" spans="1:20" x14ac:dyDescent="0.35">
      <c r="A13861" t="s">
        <v>26677</v>
      </c>
      <c r="B13861" s="5" t="s">
        <v>174</v>
      </c>
      <c r="C13861" s="6">
        <v>237130</v>
      </c>
      <c r="D13861" t="s">
        <v>22</v>
      </c>
      <c r="E13861">
        <v>237130</v>
      </c>
      <c r="F13861" s="5" t="s">
        <v>23</v>
      </c>
      <c r="G13861" s="5" t="s">
        <v>51</v>
      </c>
      <c r="H13861" s="5" t="s">
        <v>52</v>
      </c>
      <c r="I13861" t="s">
        <v>26</v>
      </c>
      <c r="J13861" t="s">
        <v>186</v>
      </c>
      <c r="K13861">
        <v>50</v>
      </c>
      <c r="L13861" s="5" t="s">
        <v>26678</v>
      </c>
      <c r="M13861" s="5" t="s">
        <v>28</v>
      </c>
      <c r="N13861">
        <v>13</v>
      </c>
      <c r="O13861" t="s">
        <v>71</v>
      </c>
      <c r="P13861" s="1">
        <v>45314</v>
      </c>
      <c r="Q13861" s="1">
        <v>45353</v>
      </c>
      <c r="R13861">
        <v>1588</v>
      </c>
      <c r="S13861" s="4">
        <v>7.8</v>
      </c>
      <c r="T13861" t="s">
        <v>243</v>
      </c>
    </row>
    <row r="13862" spans="1:20" x14ac:dyDescent="0.35">
      <c r="A13862" t="s">
        <v>26679</v>
      </c>
      <c r="B13862" s="5" t="s">
        <v>105</v>
      </c>
      <c r="C13862" s="6">
        <v>122855</v>
      </c>
      <c r="D13862" t="s">
        <v>120</v>
      </c>
      <c r="E13862">
        <v>110570</v>
      </c>
      <c r="F13862" s="5" t="s">
        <v>50</v>
      </c>
      <c r="G13862" s="5" t="s">
        <v>42</v>
      </c>
      <c r="H13862" s="5" t="s">
        <v>121</v>
      </c>
      <c r="I13862" t="s">
        <v>44</v>
      </c>
      <c r="J13862" t="s">
        <v>121</v>
      </c>
      <c r="K13862">
        <v>100</v>
      </c>
      <c r="L13862" s="5" t="s">
        <v>26680</v>
      </c>
      <c r="M13862" s="5" t="s">
        <v>54</v>
      </c>
      <c r="N13862">
        <v>4</v>
      </c>
      <c r="O13862" t="s">
        <v>112</v>
      </c>
      <c r="P13862" s="1">
        <v>45543</v>
      </c>
      <c r="Q13862" s="1">
        <v>45614</v>
      </c>
      <c r="R13862">
        <v>1670</v>
      </c>
      <c r="S13862" s="4">
        <v>8.5</v>
      </c>
      <c r="T13862" t="s">
        <v>210</v>
      </c>
    </row>
    <row r="13863" spans="1:20" x14ac:dyDescent="0.35">
      <c r="A13863" t="s">
        <v>26681</v>
      </c>
      <c r="B13863" s="5" t="s">
        <v>73</v>
      </c>
      <c r="C13863" s="6">
        <v>73055</v>
      </c>
      <c r="D13863" t="s">
        <v>120</v>
      </c>
      <c r="E13863">
        <v>65750</v>
      </c>
      <c r="F13863" s="5" t="s">
        <v>58</v>
      </c>
      <c r="G13863" s="5" t="s">
        <v>51</v>
      </c>
      <c r="H13863" s="5" t="s">
        <v>121</v>
      </c>
      <c r="I13863" t="s">
        <v>44</v>
      </c>
      <c r="J13863" t="s">
        <v>1090</v>
      </c>
      <c r="K13863">
        <v>50</v>
      </c>
      <c r="L13863" s="5" t="s">
        <v>26682</v>
      </c>
      <c r="M13863" s="5" t="s">
        <v>54</v>
      </c>
      <c r="N13863">
        <v>0</v>
      </c>
      <c r="O13863" t="s">
        <v>147</v>
      </c>
      <c r="P13863" s="1">
        <v>45526</v>
      </c>
      <c r="Q13863" s="1">
        <v>45587</v>
      </c>
      <c r="R13863">
        <v>1510</v>
      </c>
      <c r="S13863" s="4">
        <v>8.9</v>
      </c>
      <c r="T13863" t="s">
        <v>153</v>
      </c>
    </row>
    <row r="13864" spans="1:20" x14ac:dyDescent="0.35">
      <c r="A13864" t="s">
        <v>26683</v>
      </c>
      <c r="B13864" s="5" t="s">
        <v>28802</v>
      </c>
      <c r="C13864" s="6">
        <v>38444</v>
      </c>
      <c r="D13864" t="s">
        <v>22</v>
      </c>
      <c r="E13864">
        <v>38444</v>
      </c>
      <c r="F13864" s="5" t="s">
        <v>66</v>
      </c>
      <c r="G13864" s="5" t="s">
        <v>42</v>
      </c>
      <c r="H13864" s="5" t="s">
        <v>116</v>
      </c>
      <c r="I13864" t="s">
        <v>44</v>
      </c>
      <c r="J13864" t="s">
        <v>116</v>
      </c>
      <c r="K13864">
        <v>100</v>
      </c>
      <c r="L13864" s="5" t="s">
        <v>26684</v>
      </c>
      <c r="M13864" s="5" t="s">
        <v>28</v>
      </c>
      <c r="N13864">
        <v>9</v>
      </c>
      <c r="O13864" t="s">
        <v>29</v>
      </c>
      <c r="P13864" s="1">
        <v>45457</v>
      </c>
      <c r="Q13864" s="1">
        <v>45496</v>
      </c>
      <c r="R13864">
        <v>1791</v>
      </c>
      <c r="S13864" s="4">
        <v>9.6</v>
      </c>
      <c r="T13864" t="s">
        <v>103</v>
      </c>
    </row>
    <row r="13865" spans="1:20" x14ac:dyDescent="0.35">
      <c r="A13865" t="s">
        <v>26685</v>
      </c>
      <c r="B13865" s="5" t="s">
        <v>21</v>
      </c>
      <c r="C13865" s="6">
        <v>174441</v>
      </c>
      <c r="D13865" t="s">
        <v>22</v>
      </c>
      <c r="E13865">
        <v>174441</v>
      </c>
      <c r="F13865" s="5" t="s">
        <v>23</v>
      </c>
      <c r="G13865" s="5" t="s">
        <v>24</v>
      </c>
      <c r="H13865" s="5" t="s">
        <v>129</v>
      </c>
      <c r="I13865" t="s">
        <v>26</v>
      </c>
      <c r="J13865" t="s">
        <v>768</v>
      </c>
      <c r="K13865">
        <v>50</v>
      </c>
      <c r="L13865" s="5" t="s">
        <v>17848</v>
      </c>
      <c r="M13865" s="5" t="s">
        <v>37</v>
      </c>
      <c r="N13865">
        <v>11</v>
      </c>
      <c r="O13865" t="s">
        <v>141</v>
      </c>
      <c r="P13865" s="1">
        <v>45714</v>
      </c>
      <c r="Q13865" s="1">
        <v>45743</v>
      </c>
      <c r="R13865">
        <v>1148</v>
      </c>
      <c r="S13865" s="4">
        <v>9.5</v>
      </c>
      <c r="T13865" t="s">
        <v>153</v>
      </c>
    </row>
    <row r="13866" spans="1:20" x14ac:dyDescent="0.35">
      <c r="A13866" t="s">
        <v>26686</v>
      </c>
      <c r="B13866" s="5" t="s">
        <v>28802</v>
      </c>
      <c r="C13866" s="6">
        <v>120189</v>
      </c>
      <c r="D13866" t="s">
        <v>22</v>
      </c>
      <c r="E13866">
        <v>120189</v>
      </c>
      <c r="F13866" s="5" t="s">
        <v>66</v>
      </c>
      <c r="G13866" s="5" t="s">
        <v>51</v>
      </c>
      <c r="H13866" s="5" t="s">
        <v>97</v>
      </c>
      <c r="I13866" t="s">
        <v>44</v>
      </c>
      <c r="J13866" t="s">
        <v>97</v>
      </c>
      <c r="K13866">
        <v>0</v>
      </c>
      <c r="L13866" s="5" t="s">
        <v>26687</v>
      </c>
      <c r="M13866" s="5" t="s">
        <v>70</v>
      </c>
      <c r="N13866">
        <v>5</v>
      </c>
      <c r="O13866" t="s">
        <v>107</v>
      </c>
      <c r="P13866" s="1">
        <v>45753</v>
      </c>
      <c r="Q13866" s="1">
        <v>45820</v>
      </c>
      <c r="R13866">
        <v>953</v>
      </c>
      <c r="S13866" s="4">
        <v>9.9</v>
      </c>
      <c r="T13866" t="s">
        <v>153</v>
      </c>
    </row>
    <row r="13867" spans="1:20" x14ac:dyDescent="0.35">
      <c r="A13867" t="s">
        <v>26688</v>
      </c>
      <c r="B13867" s="5" t="s">
        <v>105</v>
      </c>
      <c r="C13867" s="6">
        <v>112460</v>
      </c>
      <c r="D13867" t="s">
        <v>22</v>
      </c>
      <c r="E13867">
        <v>112460</v>
      </c>
      <c r="F13867" s="5" t="s">
        <v>66</v>
      </c>
      <c r="G13867" s="5" t="s">
        <v>24</v>
      </c>
      <c r="H13867" s="5" t="s">
        <v>129</v>
      </c>
      <c r="I13867" t="s">
        <v>44</v>
      </c>
      <c r="J13867" t="s">
        <v>129</v>
      </c>
      <c r="K13867">
        <v>100</v>
      </c>
      <c r="L13867" s="5" t="s">
        <v>26689</v>
      </c>
      <c r="M13867" s="5" t="s">
        <v>28</v>
      </c>
      <c r="N13867">
        <v>8</v>
      </c>
      <c r="O13867" t="s">
        <v>71</v>
      </c>
      <c r="P13867" s="1">
        <v>45521</v>
      </c>
      <c r="Q13867" s="1">
        <v>45557</v>
      </c>
      <c r="R13867">
        <v>2399</v>
      </c>
      <c r="S13867" s="4">
        <v>9.8000000000000007</v>
      </c>
      <c r="T13867" t="s">
        <v>108</v>
      </c>
    </row>
    <row r="13868" spans="1:20" x14ac:dyDescent="0.35">
      <c r="A13868" t="s">
        <v>26690</v>
      </c>
      <c r="B13868" s="5" t="s">
        <v>28802</v>
      </c>
      <c r="C13868" s="6">
        <v>230551</v>
      </c>
      <c r="D13868" t="s">
        <v>81</v>
      </c>
      <c r="E13868">
        <v>311244</v>
      </c>
      <c r="F13868" s="5" t="s">
        <v>23</v>
      </c>
      <c r="G13868" s="5" t="s">
        <v>42</v>
      </c>
      <c r="H13868" s="5" t="s">
        <v>82</v>
      </c>
      <c r="I13868" t="s">
        <v>26</v>
      </c>
      <c r="J13868" t="s">
        <v>82</v>
      </c>
      <c r="K13868">
        <v>100</v>
      </c>
      <c r="L13868" s="5" t="s">
        <v>26691</v>
      </c>
      <c r="M13868" s="5" t="s">
        <v>37</v>
      </c>
      <c r="N13868">
        <v>17</v>
      </c>
      <c r="O13868" t="s">
        <v>131</v>
      </c>
      <c r="P13868" s="1">
        <v>45379</v>
      </c>
      <c r="Q13868" s="1">
        <v>45429</v>
      </c>
      <c r="R13868">
        <v>1060</v>
      </c>
      <c r="S13868" s="4">
        <v>5.4</v>
      </c>
      <c r="T13868" t="s">
        <v>136</v>
      </c>
    </row>
    <row r="13869" spans="1:20" x14ac:dyDescent="0.35">
      <c r="A13869" t="s">
        <v>26692</v>
      </c>
      <c r="B13869" s="5" t="s">
        <v>28802</v>
      </c>
      <c r="C13869" s="6">
        <v>143999</v>
      </c>
      <c r="D13869" t="s">
        <v>41</v>
      </c>
      <c r="E13869">
        <v>122399</v>
      </c>
      <c r="F13869" s="5" t="s">
        <v>66</v>
      </c>
      <c r="G13869" s="5" t="s">
        <v>51</v>
      </c>
      <c r="H13869" s="5" t="s">
        <v>126</v>
      </c>
      <c r="I13869" t="s">
        <v>35</v>
      </c>
      <c r="J13869" t="s">
        <v>126</v>
      </c>
      <c r="K13869">
        <v>0</v>
      </c>
      <c r="L13869" s="5" t="s">
        <v>26693</v>
      </c>
      <c r="M13869" s="5" t="s">
        <v>54</v>
      </c>
      <c r="N13869">
        <v>6</v>
      </c>
      <c r="O13869" t="s">
        <v>85</v>
      </c>
      <c r="P13869" s="1">
        <v>45417</v>
      </c>
      <c r="Q13869" s="1">
        <v>45472</v>
      </c>
      <c r="R13869">
        <v>2418</v>
      </c>
      <c r="S13869" s="4">
        <v>8.8000000000000007</v>
      </c>
      <c r="T13869" t="s">
        <v>47</v>
      </c>
    </row>
    <row r="13870" spans="1:20" x14ac:dyDescent="0.35">
      <c r="A13870" t="s">
        <v>26694</v>
      </c>
      <c r="B13870" s="5" t="s">
        <v>162</v>
      </c>
      <c r="C13870" s="6">
        <v>181922</v>
      </c>
      <c r="D13870" t="s">
        <v>120</v>
      </c>
      <c r="E13870">
        <v>163730</v>
      </c>
      <c r="F13870" s="5" t="s">
        <v>66</v>
      </c>
      <c r="G13870" s="5" t="s">
        <v>42</v>
      </c>
      <c r="H13870" s="5" t="s">
        <v>121</v>
      </c>
      <c r="I13870" t="s">
        <v>35</v>
      </c>
      <c r="J13870" t="s">
        <v>186</v>
      </c>
      <c r="K13870">
        <v>50</v>
      </c>
      <c r="L13870" s="5" t="s">
        <v>19227</v>
      </c>
      <c r="M13870" s="5" t="s">
        <v>54</v>
      </c>
      <c r="N13870">
        <v>7</v>
      </c>
      <c r="O13870" t="s">
        <v>29</v>
      </c>
      <c r="P13870" s="1">
        <v>45755</v>
      </c>
      <c r="Q13870" s="1">
        <v>45811</v>
      </c>
      <c r="R13870">
        <v>1333</v>
      </c>
      <c r="S13870" s="4">
        <v>9.8000000000000007</v>
      </c>
      <c r="T13870" t="s">
        <v>38</v>
      </c>
    </row>
    <row r="13871" spans="1:20" x14ac:dyDescent="0.35">
      <c r="A13871" t="s">
        <v>26695</v>
      </c>
      <c r="B13871" s="5" t="s">
        <v>179</v>
      </c>
      <c r="C13871" s="6">
        <v>121801</v>
      </c>
      <c r="D13871" t="s">
        <v>22</v>
      </c>
      <c r="E13871">
        <v>121801</v>
      </c>
      <c r="F13871" s="5" t="s">
        <v>66</v>
      </c>
      <c r="G13871" s="5" t="s">
        <v>51</v>
      </c>
      <c r="H13871" s="5" t="s">
        <v>165</v>
      </c>
      <c r="I13871" t="s">
        <v>35</v>
      </c>
      <c r="J13871" t="s">
        <v>60</v>
      </c>
      <c r="K13871">
        <v>0</v>
      </c>
      <c r="L13871" s="5" t="s">
        <v>13557</v>
      </c>
      <c r="M13871" s="5" t="s">
        <v>37</v>
      </c>
      <c r="N13871">
        <v>8</v>
      </c>
      <c r="O13871" t="s">
        <v>107</v>
      </c>
      <c r="P13871" s="1">
        <v>45391</v>
      </c>
      <c r="Q13871" s="1">
        <v>45407</v>
      </c>
      <c r="R13871">
        <v>739</v>
      </c>
      <c r="S13871" s="4">
        <v>10</v>
      </c>
      <c r="T13871" t="s">
        <v>79</v>
      </c>
    </row>
    <row r="13872" spans="1:20" x14ac:dyDescent="0.35">
      <c r="A13872" t="s">
        <v>26696</v>
      </c>
      <c r="B13872" s="5" t="s">
        <v>28802</v>
      </c>
      <c r="C13872" s="6">
        <v>158462</v>
      </c>
      <c r="D13872" t="s">
        <v>92</v>
      </c>
      <c r="E13872">
        <v>118847</v>
      </c>
      <c r="F13872" s="5" t="s">
        <v>66</v>
      </c>
      <c r="G13872" s="5" t="s">
        <v>24</v>
      </c>
      <c r="H13872" s="5" t="s">
        <v>93</v>
      </c>
      <c r="I13872" t="s">
        <v>26</v>
      </c>
      <c r="J13872" t="s">
        <v>93</v>
      </c>
      <c r="K13872">
        <v>0</v>
      </c>
      <c r="L13872" s="5" t="s">
        <v>26697</v>
      </c>
      <c r="M13872" s="5" t="s">
        <v>70</v>
      </c>
      <c r="N13872">
        <v>9</v>
      </c>
      <c r="O13872" t="s">
        <v>172</v>
      </c>
      <c r="P13872" s="1">
        <v>45394</v>
      </c>
      <c r="Q13872" s="1">
        <v>45415</v>
      </c>
      <c r="R13872">
        <v>2349</v>
      </c>
      <c r="S13872" s="4">
        <v>9.4</v>
      </c>
      <c r="T13872" t="s">
        <v>153</v>
      </c>
    </row>
    <row r="13873" spans="1:20" x14ac:dyDescent="0.35">
      <c r="A13873" t="s">
        <v>26698</v>
      </c>
      <c r="B13873" s="5" t="s">
        <v>217</v>
      </c>
      <c r="C13873" s="6">
        <v>113678</v>
      </c>
      <c r="D13873" t="s">
        <v>22</v>
      </c>
      <c r="E13873">
        <v>113678</v>
      </c>
      <c r="F13873" s="5" t="s">
        <v>66</v>
      </c>
      <c r="G13873" s="5" t="s">
        <v>42</v>
      </c>
      <c r="H13873" s="5" t="s">
        <v>52</v>
      </c>
      <c r="I13873" t="s">
        <v>35</v>
      </c>
      <c r="J13873" t="s">
        <v>52</v>
      </c>
      <c r="K13873">
        <v>0</v>
      </c>
      <c r="L13873" s="5" t="s">
        <v>26699</v>
      </c>
      <c r="M13873" s="5" t="s">
        <v>37</v>
      </c>
      <c r="N13873">
        <v>7</v>
      </c>
      <c r="O13873" t="s">
        <v>131</v>
      </c>
      <c r="P13873" s="1">
        <v>45633</v>
      </c>
      <c r="Q13873" s="1">
        <v>45692</v>
      </c>
      <c r="R13873">
        <v>1789</v>
      </c>
      <c r="S13873" s="4">
        <v>9.6</v>
      </c>
      <c r="T13873" t="s">
        <v>153</v>
      </c>
    </row>
    <row r="13874" spans="1:20" x14ac:dyDescent="0.35">
      <c r="A13874" t="s">
        <v>26700</v>
      </c>
      <c r="B13874" s="5" t="s">
        <v>145</v>
      </c>
      <c r="C13874" s="6">
        <v>151647</v>
      </c>
      <c r="D13874" t="s">
        <v>92</v>
      </c>
      <c r="E13874">
        <v>113735</v>
      </c>
      <c r="F13874" s="5" t="s">
        <v>66</v>
      </c>
      <c r="G13874" s="5" t="s">
        <v>42</v>
      </c>
      <c r="H13874" s="5" t="s">
        <v>93</v>
      </c>
      <c r="I13874" t="s">
        <v>26</v>
      </c>
      <c r="J13874" t="s">
        <v>93</v>
      </c>
      <c r="K13874">
        <v>50</v>
      </c>
      <c r="L13874" s="5" t="s">
        <v>26701</v>
      </c>
      <c r="M13874" s="5" t="s">
        <v>37</v>
      </c>
      <c r="N13874">
        <v>7</v>
      </c>
      <c r="O13874" t="s">
        <v>107</v>
      </c>
      <c r="P13874" s="1">
        <v>45509</v>
      </c>
      <c r="Q13874" s="1">
        <v>45553</v>
      </c>
      <c r="R13874">
        <v>1696</v>
      </c>
      <c r="S13874" s="4">
        <v>8.9</v>
      </c>
      <c r="T13874" t="s">
        <v>47</v>
      </c>
    </row>
    <row r="13875" spans="1:20" x14ac:dyDescent="0.35">
      <c r="A13875" t="s">
        <v>26702</v>
      </c>
      <c r="B13875" s="5" t="s">
        <v>28801</v>
      </c>
      <c r="C13875" s="6">
        <v>111894</v>
      </c>
      <c r="D13875" t="s">
        <v>22</v>
      </c>
      <c r="E13875">
        <v>111894</v>
      </c>
      <c r="F13875" s="5" t="s">
        <v>66</v>
      </c>
      <c r="G13875" s="5" t="s">
        <v>51</v>
      </c>
      <c r="H13875" s="5" t="s">
        <v>101</v>
      </c>
      <c r="I13875" t="s">
        <v>44</v>
      </c>
      <c r="J13875" t="s">
        <v>101</v>
      </c>
      <c r="K13875">
        <v>0</v>
      </c>
      <c r="L13875" s="5" t="s">
        <v>23492</v>
      </c>
      <c r="M13875" s="5" t="s">
        <v>54</v>
      </c>
      <c r="N13875">
        <v>8</v>
      </c>
      <c r="O13875" t="s">
        <v>135</v>
      </c>
      <c r="P13875" s="1">
        <v>45386</v>
      </c>
      <c r="Q13875" s="1">
        <v>45404</v>
      </c>
      <c r="R13875">
        <v>1512</v>
      </c>
      <c r="S13875" s="4">
        <v>7.9</v>
      </c>
      <c r="T13875" t="s">
        <v>63</v>
      </c>
    </row>
    <row r="13876" spans="1:20" x14ac:dyDescent="0.35">
      <c r="A13876" t="s">
        <v>26703</v>
      </c>
      <c r="B13876" s="5" t="s">
        <v>179</v>
      </c>
      <c r="C13876" s="6">
        <v>99898</v>
      </c>
      <c r="D13876" t="s">
        <v>22</v>
      </c>
      <c r="E13876">
        <v>99898</v>
      </c>
      <c r="F13876" s="5" t="s">
        <v>50</v>
      </c>
      <c r="G13876" s="5" t="s">
        <v>24</v>
      </c>
      <c r="H13876" s="5" t="s">
        <v>25</v>
      </c>
      <c r="I13876" t="s">
        <v>26</v>
      </c>
      <c r="J13876" t="s">
        <v>25</v>
      </c>
      <c r="K13876">
        <v>100</v>
      </c>
      <c r="L13876" s="5" t="s">
        <v>26704</v>
      </c>
      <c r="M13876" s="5" t="s">
        <v>54</v>
      </c>
      <c r="N13876">
        <v>3</v>
      </c>
      <c r="O13876" t="s">
        <v>78</v>
      </c>
      <c r="P13876" s="1">
        <v>45528</v>
      </c>
      <c r="Q13876" s="1">
        <v>45588</v>
      </c>
      <c r="R13876">
        <v>2166</v>
      </c>
      <c r="S13876" s="4">
        <v>7.9</v>
      </c>
      <c r="T13876" t="s">
        <v>30</v>
      </c>
    </row>
    <row r="13877" spans="1:20" x14ac:dyDescent="0.35">
      <c r="A13877" t="s">
        <v>26705</v>
      </c>
      <c r="B13877" s="5" t="s">
        <v>49</v>
      </c>
      <c r="C13877" s="6">
        <v>88708</v>
      </c>
      <c r="D13877" t="s">
        <v>22</v>
      </c>
      <c r="E13877">
        <v>88708</v>
      </c>
      <c r="F13877" s="5" t="s">
        <v>50</v>
      </c>
      <c r="G13877" s="5" t="s">
        <v>24</v>
      </c>
      <c r="H13877" s="5" t="s">
        <v>25</v>
      </c>
      <c r="I13877" t="s">
        <v>26</v>
      </c>
      <c r="J13877" t="s">
        <v>1090</v>
      </c>
      <c r="K13877">
        <v>50</v>
      </c>
      <c r="L13877" s="5" t="s">
        <v>26706</v>
      </c>
      <c r="M13877" s="5" t="s">
        <v>70</v>
      </c>
      <c r="N13877">
        <v>2</v>
      </c>
      <c r="O13877" t="s">
        <v>167</v>
      </c>
      <c r="P13877" s="1">
        <v>45680</v>
      </c>
      <c r="Q13877" s="1">
        <v>45749</v>
      </c>
      <c r="R13877">
        <v>788</v>
      </c>
      <c r="S13877" s="4">
        <v>8.1999999999999993</v>
      </c>
      <c r="T13877" t="s">
        <v>47</v>
      </c>
    </row>
    <row r="13878" spans="1:20" x14ac:dyDescent="0.35">
      <c r="A13878" t="s">
        <v>26707</v>
      </c>
      <c r="B13878" s="5" t="s">
        <v>162</v>
      </c>
      <c r="C13878" s="6">
        <v>101550</v>
      </c>
      <c r="D13878" t="s">
        <v>33</v>
      </c>
      <c r="E13878">
        <v>11170500</v>
      </c>
      <c r="F13878" s="5" t="s">
        <v>50</v>
      </c>
      <c r="G13878" s="5" t="s">
        <v>42</v>
      </c>
      <c r="H13878" s="5" t="s">
        <v>34</v>
      </c>
      <c r="I13878" t="s">
        <v>26</v>
      </c>
      <c r="J13878" t="s">
        <v>467</v>
      </c>
      <c r="K13878">
        <v>0</v>
      </c>
      <c r="L13878" s="5" t="s">
        <v>26708</v>
      </c>
      <c r="M13878" s="5" t="s">
        <v>70</v>
      </c>
      <c r="N13878">
        <v>4</v>
      </c>
      <c r="O13878" t="s">
        <v>29</v>
      </c>
      <c r="P13878" s="1">
        <v>45439</v>
      </c>
      <c r="Q13878" s="1">
        <v>45492</v>
      </c>
      <c r="R13878">
        <v>2250</v>
      </c>
      <c r="S13878" s="4">
        <v>7.9</v>
      </c>
      <c r="T13878" t="s">
        <v>30</v>
      </c>
    </row>
    <row r="13879" spans="1:20" x14ac:dyDescent="0.35">
      <c r="A13879" t="s">
        <v>26709</v>
      </c>
      <c r="B13879" s="5" t="s">
        <v>145</v>
      </c>
      <c r="C13879" s="6">
        <v>69360</v>
      </c>
      <c r="D13879" t="s">
        <v>74</v>
      </c>
      <c r="E13879">
        <v>86700</v>
      </c>
      <c r="F13879" s="5" t="s">
        <v>58</v>
      </c>
      <c r="G13879" s="5" t="s">
        <v>42</v>
      </c>
      <c r="H13879" s="5" t="s">
        <v>75</v>
      </c>
      <c r="I13879" t="s">
        <v>35</v>
      </c>
      <c r="J13879" t="s">
        <v>75</v>
      </c>
      <c r="K13879">
        <v>100</v>
      </c>
      <c r="L13879" s="5" t="s">
        <v>1642</v>
      </c>
      <c r="M13879" s="5" t="s">
        <v>54</v>
      </c>
      <c r="N13879">
        <v>1</v>
      </c>
      <c r="O13879" t="s">
        <v>167</v>
      </c>
      <c r="P13879" s="1">
        <v>45431</v>
      </c>
      <c r="Q13879" s="1">
        <v>45458</v>
      </c>
      <c r="R13879">
        <v>540</v>
      </c>
      <c r="S13879" s="4">
        <v>7.1</v>
      </c>
      <c r="T13879" t="s">
        <v>30</v>
      </c>
    </row>
    <row r="13880" spans="1:20" x14ac:dyDescent="0.35">
      <c r="A13880" t="s">
        <v>26710</v>
      </c>
      <c r="B13880" s="5" t="s">
        <v>57</v>
      </c>
      <c r="C13880" s="6">
        <v>124351</v>
      </c>
      <c r="D13880" t="s">
        <v>65</v>
      </c>
      <c r="E13880">
        <v>161656</v>
      </c>
      <c r="F13880" s="5" t="s">
        <v>66</v>
      </c>
      <c r="G13880" s="5" t="s">
        <v>24</v>
      </c>
      <c r="H13880" s="5" t="s">
        <v>67</v>
      </c>
      <c r="I13880" t="s">
        <v>44</v>
      </c>
      <c r="J13880" t="s">
        <v>67</v>
      </c>
      <c r="K13880">
        <v>100</v>
      </c>
      <c r="L13880" s="5" t="s">
        <v>26711</v>
      </c>
      <c r="M13880" s="5" t="s">
        <v>37</v>
      </c>
      <c r="N13880">
        <v>6</v>
      </c>
      <c r="O13880" t="s">
        <v>112</v>
      </c>
      <c r="P13880" s="1">
        <v>45434</v>
      </c>
      <c r="Q13880" s="1">
        <v>45454</v>
      </c>
      <c r="R13880">
        <v>2292</v>
      </c>
      <c r="S13880" s="4">
        <v>7.5</v>
      </c>
      <c r="T13880" t="s">
        <v>47</v>
      </c>
    </row>
    <row r="13881" spans="1:20" x14ac:dyDescent="0.35">
      <c r="A13881" t="s">
        <v>26712</v>
      </c>
      <c r="B13881" s="5" t="s">
        <v>162</v>
      </c>
      <c r="C13881" s="6">
        <v>174613</v>
      </c>
      <c r="D13881" t="s">
        <v>92</v>
      </c>
      <c r="E13881">
        <v>130960</v>
      </c>
      <c r="F13881" s="5" t="s">
        <v>23</v>
      </c>
      <c r="G13881" s="5" t="s">
        <v>42</v>
      </c>
      <c r="H13881" s="5" t="s">
        <v>93</v>
      </c>
      <c r="I13881" t="s">
        <v>44</v>
      </c>
      <c r="J13881" t="s">
        <v>52</v>
      </c>
      <c r="K13881">
        <v>100</v>
      </c>
      <c r="L13881" s="5" t="s">
        <v>26713</v>
      </c>
      <c r="M13881" s="5" t="s">
        <v>37</v>
      </c>
      <c r="N13881">
        <v>17</v>
      </c>
      <c r="O13881" t="s">
        <v>112</v>
      </c>
      <c r="P13881" s="1">
        <v>45561</v>
      </c>
      <c r="Q13881" s="1">
        <v>45580</v>
      </c>
      <c r="R13881">
        <v>2365</v>
      </c>
      <c r="S13881" s="4">
        <v>5.6</v>
      </c>
      <c r="T13881" t="s">
        <v>103</v>
      </c>
    </row>
    <row r="13882" spans="1:20" x14ac:dyDescent="0.35">
      <c r="A13882" t="s">
        <v>26714</v>
      </c>
      <c r="B13882" s="5" t="s">
        <v>28801</v>
      </c>
      <c r="C13882" s="6">
        <v>164314</v>
      </c>
      <c r="D13882" t="s">
        <v>92</v>
      </c>
      <c r="E13882">
        <v>123236</v>
      </c>
      <c r="F13882" s="5" t="s">
        <v>66</v>
      </c>
      <c r="G13882" s="5" t="s">
        <v>59</v>
      </c>
      <c r="H13882" s="5" t="s">
        <v>93</v>
      </c>
      <c r="I13882" t="s">
        <v>35</v>
      </c>
      <c r="J13882" t="s">
        <v>93</v>
      </c>
      <c r="K13882">
        <v>0</v>
      </c>
      <c r="L13882" s="5" t="s">
        <v>26715</v>
      </c>
      <c r="M13882" s="5" t="s">
        <v>37</v>
      </c>
      <c r="N13882">
        <v>7</v>
      </c>
      <c r="O13882" t="s">
        <v>112</v>
      </c>
      <c r="P13882" s="1">
        <v>45668</v>
      </c>
      <c r="Q13882" s="1">
        <v>45741</v>
      </c>
      <c r="R13882">
        <v>1645</v>
      </c>
      <c r="S13882" s="4">
        <v>8.6</v>
      </c>
      <c r="T13882" t="s">
        <v>30</v>
      </c>
    </row>
    <row r="13883" spans="1:20" x14ac:dyDescent="0.35">
      <c r="A13883" t="s">
        <v>26716</v>
      </c>
      <c r="B13883" s="5" t="s">
        <v>217</v>
      </c>
      <c r="C13883" s="6">
        <v>33496</v>
      </c>
      <c r="D13883" t="s">
        <v>22</v>
      </c>
      <c r="E13883">
        <v>33496</v>
      </c>
      <c r="F13883" s="5" t="s">
        <v>50</v>
      </c>
      <c r="G13883" s="5" t="s">
        <v>59</v>
      </c>
      <c r="H13883" s="5" t="s">
        <v>116</v>
      </c>
      <c r="I13883" t="s">
        <v>26</v>
      </c>
      <c r="J13883" t="s">
        <v>116</v>
      </c>
      <c r="K13883">
        <v>100</v>
      </c>
      <c r="L13883" s="5" t="s">
        <v>26717</v>
      </c>
      <c r="M13883" s="5" t="s">
        <v>28</v>
      </c>
      <c r="N13883">
        <v>4</v>
      </c>
      <c r="O13883" t="s">
        <v>107</v>
      </c>
      <c r="P13883" s="1">
        <v>45403</v>
      </c>
      <c r="Q13883" s="1">
        <v>45474</v>
      </c>
      <c r="R13883">
        <v>1093</v>
      </c>
      <c r="S13883" s="4">
        <v>8</v>
      </c>
      <c r="T13883" t="s">
        <v>63</v>
      </c>
    </row>
    <row r="13884" spans="1:20" x14ac:dyDescent="0.35">
      <c r="A13884" t="s">
        <v>26718</v>
      </c>
      <c r="B13884" s="5" t="s">
        <v>217</v>
      </c>
      <c r="C13884" s="6">
        <v>90700</v>
      </c>
      <c r="D13884" t="s">
        <v>22</v>
      </c>
      <c r="E13884">
        <v>90700</v>
      </c>
      <c r="F13884" s="5" t="s">
        <v>58</v>
      </c>
      <c r="G13884" s="5" t="s">
        <v>42</v>
      </c>
      <c r="H13884" s="5" t="s">
        <v>101</v>
      </c>
      <c r="I13884" t="s">
        <v>26</v>
      </c>
      <c r="J13884" t="s">
        <v>101</v>
      </c>
      <c r="K13884">
        <v>50</v>
      </c>
      <c r="L13884" s="5" t="s">
        <v>26719</v>
      </c>
      <c r="M13884" s="5" t="s">
        <v>70</v>
      </c>
      <c r="N13884">
        <v>0</v>
      </c>
      <c r="O13884" t="s">
        <v>88</v>
      </c>
      <c r="P13884" s="1">
        <v>45614</v>
      </c>
      <c r="Q13884" s="1">
        <v>45677</v>
      </c>
      <c r="R13884">
        <v>1192</v>
      </c>
      <c r="S13884" s="4">
        <v>9.6</v>
      </c>
      <c r="T13884" t="s">
        <v>136</v>
      </c>
    </row>
    <row r="13885" spans="1:20" x14ac:dyDescent="0.35">
      <c r="A13885" t="s">
        <v>26720</v>
      </c>
      <c r="B13885" s="5" t="s">
        <v>28800</v>
      </c>
      <c r="C13885" s="6">
        <v>43580</v>
      </c>
      <c r="D13885" t="s">
        <v>22</v>
      </c>
      <c r="E13885">
        <v>43580</v>
      </c>
      <c r="F13885" s="5" t="s">
        <v>66</v>
      </c>
      <c r="G13885" s="5" t="s">
        <v>24</v>
      </c>
      <c r="H13885" s="5" t="s">
        <v>116</v>
      </c>
      <c r="I13885" t="s">
        <v>35</v>
      </c>
      <c r="J13885" t="s">
        <v>116</v>
      </c>
      <c r="K13885">
        <v>0</v>
      </c>
      <c r="L13885" s="5" t="s">
        <v>26721</v>
      </c>
      <c r="M13885" s="5" t="s">
        <v>28</v>
      </c>
      <c r="N13885">
        <v>6</v>
      </c>
      <c r="O13885" t="s">
        <v>112</v>
      </c>
      <c r="P13885" s="1">
        <v>45676</v>
      </c>
      <c r="Q13885" s="1">
        <v>45698</v>
      </c>
      <c r="R13885">
        <v>725</v>
      </c>
      <c r="S13885" s="4">
        <v>9.1</v>
      </c>
      <c r="T13885" t="s">
        <v>153</v>
      </c>
    </row>
    <row r="13886" spans="1:20" x14ac:dyDescent="0.35">
      <c r="A13886" t="s">
        <v>26722</v>
      </c>
      <c r="B13886" s="5" t="s">
        <v>179</v>
      </c>
      <c r="C13886" s="6">
        <v>134932</v>
      </c>
      <c r="D13886" t="s">
        <v>22</v>
      </c>
      <c r="E13886">
        <v>134932</v>
      </c>
      <c r="F13886" s="5" t="s">
        <v>66</v>
      </c>
      <c r="G13886" s="5" t="s">
        <v>24</v>
      </c>
      <c r="H13886" s="5" t="s">
        <v>101</v>
      </c>
      <c r="I13886" t="s">
        <v>44</v>
      </c>
      <c r="J13886" t="s">
        <v>101</v>
      </c>
      <c r="K13886">
        <v>0</v>
      </c>
      <c r="L13886" s="5" t="s">
        <v>26723</v>
      </c>
      <c r="M13886" s="5" t="s">
        <v>70</v>
      </c>
      <c r="N13886">
        <v>8</v>
      </c>
      <c r="O13886" t="s">
        <v>147</v>
      </c>
      <c r="P13886" s="1">
        <v>45387</v>
      </c>
      <c r="Q13886" s="1">
        <v>45406</v>
      </c>
      <c r="R13886">
        <v>1152</v>
      </c>
      <c r="S13886" s="4">
        <v>5.6</v>
      </c>
      <c r="T13886" t="s">
        <v>30</v>
      </c>
    </row>
    <row r="13887" spans="1:20" x14ac:dyDescent="0.35">
      <c r="A13887" t="s">
        <v>26724</v>
      </c>
      <c r="B13887" s="5" t="s">
        <v>28800</v>
      </c>
      <c r="C13887" s="6">
        <v>97649</v>
      </c>
      <c r="D13887" t="s">
        <v>22</v>
      </c>
      <c r="E13887">
        <v>97649</v>
      </c>
      <c r="F13887" s="5" t="s">
        <v>50</v>
      </c>
      <c r="G13887" s="5" t="s">
        <v>24</v>
      </c>
      <c r="H13887" s="5" t="s">
        <v>97</v>
      </c>
      <c r="I13887" t="s">
        <v>44</v>
      </c>
      <c r="J13887" t="s">
        <v>97</v>
      </c>
      <c r="K13887">
        <v>100</v>
      </c>
      <c r="L13887" s="5" t="s">
        <v>26725</v>
      </c>
      <c r="M13887" s="5" t="s">
        <v>28</v>
      </c>
      <c r="N13887">
        <v>2</v>
      </c>
      <c r="O13887" t="s">
        <v>29</v>
      </c>
      <c r="P13887" s="1">
        <v>45348</v>
      </c>
      <c r="Q13887" s="1">
        <v>45408</v>
      </c>
      <c r="R13887">
        <v>1846</v>
      </c>
      <c r="S13887" s="4">
        <v>9.1</v>
      </c>
      <c r="T13887" t="s">
        <v>243</v>
      </c>
    </row>
    <row r="13888" spans="1:20" x14ac:dyDescent="0.35">
      <c r="A13888" t="s">
        <v>26726</v>
      </c>
      <c r="B13888" s="5" t="s">
        <v>21</v>
      </c>
      <c r="C13888" s="6">
        <v>150764</v>
      </c>
      <c r="D13888" t="s">
        <v>41</v>
      </c>
      <c r="E13888">
        <v>128149</v>
      </c>
      <c r="F13888" s="5" t="s">
        <v>23</v>
      </c>
      <c r="G13888" s="5" t="s">
        <v>59</v>
      </c>
      <c r="H13888" s="5" t="s">
        <v>43</v>
      </c>
      <c r="I13888" t="s">
        <v>44</v>
      </c>
      <c r="J13888" t="s">
        <v>915</v>
      </c>
      <c r="K13888">
        <v>100</v>
      </c>
      <c r="L13888" s="5" t="s">
        <v>26727</v>
      </c>
      <c r="M13888" s="5" t="s">
        <v>37</v>
      </c>
      <c r="N13888">
        <v>15</v>
      </c>
      <c r="O13888" t="s">
        <v>112</v>
      </c>
      <c r="P13888" s="1">
        <v>45589</v>
      </c>
      <c r="Q13888" s="1">
        <v>45651</v>
      </c>
      <c r="R13888">
        <v>1536</v>
      </c>
      <c r="S13888" s="4">
        <v>9.1999999999999993</v>
      </c>
      <c r="T13888" t="s">
        <v>103</v>
      </c>
    </row>
    <row r="13889" spans="1:20" x14ac:dyDescent="0.35">
      <c r="A13889" t="s">
        <v>26728</v>
      </c>
      <c r="B13889" s="5" t="s">
        <v>91</v>
      </c>
      <c r="C13889" s="6">
        <v>136387</v>
      </c>
      <c r="D13889" t="s">
        <v>92</v>
      </c>
      <c r="E13889">
        <v>102290</v>
      </c>
      <c r="F13889" s="5" t="s">
        <v>66</v>
      </c>
      <c r="G13889" s="5" t="s">
        <v>51</v>
      </c>
      <c r="H13889" s="5" t="s">
        <v>93</v>
      </c>
      <c r="I13889" t="s">
        <v>26</v>
      </c>
      <c r="J13889" t="s">
        <v>93</v>
      </c>
      <c r="K13889">
        <v>0</v>
      </c>
      <c r="L13889" s="5" t="s">
        <v>5352</v>
      </c>
      <c r="M13889" s="5" t="s">
        <v>54</v>
      </c>
      <c r="N13889">
        <v>9</v>
      </c>
      <c r="O13889" t="s">
        <v>78</v>
      </c>
      <c r="P13889" s="1">
        <v>45677</v>
      </c>
      <c r="Q13889" s="1">
        <v>45698</v>
      </c>
      <c r="R13889">
        <v>2089</v>
      </c>
      <c r="S13889" s="4">
        <v>9.9</v>
      </c>
      <c r="T13889" t="s">
        <v>63</v>
      </c>
    </row>
    <row r="13890" spans="1:20" x14ac:dyDescent="0.35">
      <c r="A13890" t="s">
        <v>26729</v>
      </c>
      <c r="B13890" s="5" t="s">
        <v>28802</v>
      </c>
      <c r="C13890" s="6">
        <v>99958</v>
      </c>
      <c r="D13890" t="s">
        <v>22</v>
      </c>
      <c r="E13890">
        <v>99958</v>
      </c>
      <c r="F13890" s="5" t="s">
        <v>50</v>
      </c>
      <c r="G13890" s="5" t="s">
        <v>42</v>
      </c>
      <c r="H13890" s="5" t="s">
        <v>101</v>
      </c>
      <c r="I13890" t="s">
        <v>26</v>
      </c>
      <c r="J13890" t="s">
        <v>101</v>
      </c>
      <c r="K13890">
        <v>100</v>
      </c>
      <c r="L13890" s="5" t="s">
        <v>26730</v>
      </c>
      <c r="M13890" s="5" t="s">
        <v>70</v>
      </c>
      <c r="N13890">
        <v>3</v>
      </c>
      <c r="O13890" t="s">
        <v>88</v>
      </c>
      <c r="P13890" s="1">
        <v>45446</v>
      </c>
      <c r="Q13890" s="1">
        <v>45487</v>
      </c>
      <c r="R13890">
        <v>1509</v>
      </c>
      <c r="S13890" s="4">
        <v>5.7</v>
      </c>
      <c r="T13890" t="s">
        <v>136</v>
      </c>
    </row>
    <row r="13891" spans="1:20" x14ac:dyDescent="0.35">
      <c r="A13891" t="s">
        <v>26731</v>
      </c>
      <c r="B13891" s="5" t="s">
        <v>179</v>
      </c>
      <c r="C13891" s="6">
        <v>98300</v>
      </c>
      <c r="D13891" t="s">
        <v>74</v>
      </c>
      <c r="E13891">
        <v>122875</v>
      </c>
      <c r="F13891" s="5" t="s">
        <v>66</v>
      </c>
      <c r="G13891" s="5" t="s">
        <v>24</v>
      </c>
      <c r="H13891" s="5" t="s">
        <v>75</v>
      </c>
      <c r="I13891" t="s">
        <v>44</v>
      </c>
      <c r="J13891" t="s">
        <v>75</v>
      </c>
      <c r="K13891">
        <v>0</v>
      </c>
      <c r="L13891" s="5" t="s">
        <v>3236</v>
      </c>
      <c r="M13891" s="5" t="s">
        <v>28</v>
      </c>
      <c r="N13891">
        <v>7</v>
      </c>
      <c r="O13891" t="s">
        <v>71</v>
      </c>
      <c r="P13891" s="1">
        <v>45661</v>
      </c>
      <c r="Q13891" s="1">
        <v>45723</v>
      </c>
      <c r="R13891">
        <v>566</v>
      </c>
      <c r="S13891" s="4">
        <v>5.5</v>
      </c>
      <c r="T13891" t="s">
        <v>63</v>
      </c>
    </row>
    <row r="13892" spans="1:20" x14ac:dyDescent="0.35">
      <c r="A13892" t="s">
        <v>26732</v>
      </c>
      <c r="B13892" s="5" t="s">
        <v>28800</v>
      </c>
      <c r="C13892" s="6">
        <v>22579</v>
      </c>
      <c r="D13892" t="s">
        <v>22</v>
      </c>
      <c r="E13892">
        <v>22579</v>
      </c>
      <c r="F13892" s="5" t="s">
        <v>58</v>
      </c>
      <c r="G13892" s="5" t="s">
        <v>59</v>
      </c>
      <c r="H13892" s="5" t="s">
        <v>116</v>
      </c>
      <c r="I13892" t="s">
        <v>44</v>
      </c>
      <c r="J13892" t="s">
        <v>116</v>
      </c>
      <c r="K13892">
        <v>100</v>
      </c>
      <c r="L13892" s="5" t="s">
        <v>26733</v>
      </c>
      <c r="M13892" s="5" t="s">
        <v>28</v>
      </c>
      <c r="N13892">
        <v>0</v>
      </c>
      <c r="O13892" t="s">
        <v>107</v>
      </c>
      <c r="P13892" s="1">
        <v>45431</v>
      </c>
      <c r="Q13892" s="1">
        <v>45448</v>
      </c>
      <c r="R13892">
        <v>548</v>
      </c>
      <c r="S13892" s="4">
        <v>5.6</v>
      </c>
      <c r="T13892" t="s">
        <v>153</v>
      </c>
    </row>
    <row r="13893" spans="1:20" x14ac:dyDescent="0.35">
      <c r="A13893" t="s">
        <v>26734</v>
      </c>
      <c r="B13893" s="5" t="s">
        <v>40</v>
      </c>
      <c r="C13893" s="6">
        <v>159778</v>
      </c>
      <c r="D13893" t="s">
        <v>22</v>
      </c>
      <c r="E13893">
        <v>159778</v>
      </c>
      <c r="F13893" s="5" t="s">
        <v>66</v>
      </c>
      <c r="G13893" s="5" t="s">
        <v>42</v>
      </c>
      <c r="H13893" s="5" t="s">
        <v>129</v>
      </c>
      <c r="I13893" t="s">
        <v>35</v>
      </c>
      <c r="J13893" t="s">
        <v>768</v>
      </c>
      <c r="K13893">
        <v>100</v>
      </c>
      <c r="L13893" s="5" t="s">
        <v>26735</v>
      </c>
      <c r="M13893" s="5" t="s">
        <v>37</v>
      </c>
      <c r="N13893">
        <v>8</v>
      </c>
      <c r="O13893" t="s">
        <v>172</v>
      </c>
      <c r="P13893" s="1">
        <v>45628</v>
      </c>
      <c r="Q13893" s="1">
        <v>45699</v>
      </c>
      <c r="R13893">
        <v>1797</v>
      </c>
      <c r="S13893" s="4">
        <v>9.3000000000000007</v>
      </c>
      <c r="T13893" t="s">
        <v>108</v>
      </c>
    </row>
    <row r="13894" spans="1:20" x14ac:dyDescent="0.35">
      <c r="A13894" t="s">
        <v>26736</v>
      </c>
      <c r="B13894" s="5" t="s">
        <v>179</v>
      </c>
      <c r="C13894" s="6">
        <v>52353</v>
      </c>
      <c r="D13894" t="s">
        <v>22</v>
      </c>
      <c r="E13894">
        <v>52353</v>
      </c>
      <c r="F13894" s="5" t="s">
        <v>23</v>
      </c>
      <c r="G13894" s="5" t="s">
        <v>42</v>
      </c>
      <c r="H13894" s="5" t="s">
        <v>116</v>
      </c>
      <c r="I13894" t="s">
        <v>26</v>
      </c>
      <c r="J13894" t="s">
        <v>116</v>
      </c>
      <c r="K13894">
        <v>50</v>
      </c>
      <c r="L13894" s="5" t="s">
        <v>26737</v>
      </c>
      <c r="M13894" s="5" t="s">
        <v>70</v>
      </c>
      <c r="N13894">
        <v>19</v>
      </c>
      <c r="O13894" t="s">
        <v>88</v>
      </c>
      <c r="P13894" s="1">
        <v>45413</v>
      </c>
      <c r="Q13894" s="1">
        <v>45459</v>
      </c>
      <c r="R13894">
        <v>2384</v>
      </c>
      <c r="S13894" s="4">
        <v>6.8</v>
      </c>
      <c r="T13894" t="s">
        <v>30</v>
      </c>
    </row>
    <row r="13895" spans="1:20" x14ac:dyDescent="0.35">
      <c r="A13895" t="s">
        <v>26738</v>
      </c>
      <c r="B13895" s="5" t="s">
        <v>21</v>
      </c>
      <c r="C13895" s="6">
        <v>82987</v>
      </c>
      <c r="D13895" t="s">
        <v>41</v>
      </c>
      <c r="E13895">
        <v>70539</v>
      </c>
      <c r="F13895" s="5" t="s">
        <v>50</v>
      </c>
      <c r="G13895" s="5" t="s">
        <v>59</v>
      </c>
      <c r="H13895" s="5" t="s">
        <v>126</v>
      </c>
      <c r="I13895" t="s">
        <v>26</v>
      </c>
      <c r="J13895" t="s">
        <v>126</v>
      </c>
      <c r="K13895">
        <v>0</v>
      </c>
      <c r="L13895" s="5" t="s">
        <v>26739</v>
      </c>
      <c r="M13895" s="5" t="s">
        <v>70</v>
      </c>
      <c r="N13895">
        <v>2</v>
      </c>
      <c r="O13895" t="s">
        <v>46</v>
      </c>
      <c r="P13895" s="1">
        <v>45697</v>
      </c>
      <c r="Q13895" s="1">
        <v>45744</v>
      </c>
      <c r="R13895">
        <v>2186</v>
      </c>
      <c r="S13895" s="4">
        <v>9.1</v>
      </c>
      <c r="T13895" t="s">
        <v>55</v>
      </c>
    </row>
    <row r="13896" spans="1:20" x14ac:dyDescent="0.35">
      <c r="A13896" t="s">
        <v>26740</v>
      </c>
      <c r="B13896" s="5" t="s">
        <v>91</v>
      </c>
      <c r="C13896" s="6">
        <v>76339</v>
      </c>
      <c r="D13896" t="s">
        <v>22</v>
      </c>
      <c r="E13896">
        <v>76339</v>
      </c>
      <c r="F13896" s="5" t="s">
        <v>66</v>
      </c>
      <c r="G13896" s="5" t="s">
        <v>51</v>
      </c>
      <c r="H13896" s="5" t="s">
        <v>165</v>
      </c>
      <c r="I13896" t="s">
        <v>44</v>
      </c>
      <c r="J13896" t="s">
        <v>165</v>
      </c>
      <c r="K13896">
        <v>50</v>
      </c>
      <c r="L13896" s="5" t="s">
        <v>15261</v>
      </c>
      <c r="M13896" s="5" t="s">
        <v>28</v>
      </c>
      <c r="N13896">
        <v>5</v>
      </c>
      <c r="O13896" t="s">
        <v>112</v>
      </c>
      <c r="P13896" s="1">
        <v>45707</v>
      </c>
      <c r="Q13896" s="1">
        <v>45762</v>
      </c>
      <c r="R13896">
        <v>521</v>
      </c>
      <c r="S13896" s="4">
        <v>7.2</v>
      </c>
      <c r="T13896" t="s">
        <v>95</v>
      </c>
    </row>
    <row r="13897" spans="1:20" x14ac:dyDescent="0.35">
      <c r="A13897" t="s">
        <v>26741</v>
      </c>
      <c r="B13897" s="5" t="s">
        <v>28802</v>
      </c>
      <c r="C13897" s="6">
        <v>100750</v>
      </c>
      <c r="D13897" t="s">
        <v>22</v>
      </c>
      <c r="E13897">
        <v>100750</v>
      </c>
      <c r="F13897" s="5" t="s">
        <v>58</v>
      </c>
      <c r="G13897" s="5" t="s">
        <v>51</v>
      </c>
      <c r="H13897" s="5" t="s">
        <v>68</v>
      </c>
      <c r="I13897" t="s">
        <v>35</v>
      </c>
      <c r="J13897" t="s">
        <v>68</v>
      </c>
      <c r="K13897">
        <v>50</v>
      </c>
      <c r="L13897" s="5" t="s">
        <v>26742</v>
      </c>
      <c r="M13897" s="5" t="s">
        <v>70</v>
      </c>
      <c r="N13897">
        <v>1</v>
      </c>
      <c r="O13897" t="s">
        <v>78</v>
      </c>
      <c r="P13897" s="1">
        <v>45561</v>
      </c>
      <c r="Q13897" s="1">
        <v>45606</v>
      </c>
      <c r="R13897">
        <v>1045</v>
      </c>
      <c r="S13897" s="4">
        <v>7.3</v>
      </c>
      <c r="T13897" t="s">
        <v>47</v>
      </c>
    </row>
    <row r="13898" spans="1:20" x14ac:dyDescent="0.35">
      <c r="A13898" t="s">
        <v>26743</v>
      </c>
      <c r="B13898" s="5" t="s">
        <v>105</v>
      </c>
      <c r="C13898" s="6">
        <v>73199</v>
      </c>
      <c r="D13898" t="s">
        <v>65</v>
      </c>
      <c r="E13898">
        <v>95159</v>
      </c>
      <c r="F13898" s="5" t="s">
        <v>58</v>
      </c>
      <c r="G13898" s="5" t="s">
        <v>59</v>
      </c>
      <c r="H13898" s="5" t="s">
        <v>67</v>
      </c>
      <c r="I13898" t="s">
        <v>44</v>
      </c>
      <c r="J13898" t="s">
        <v>67</v>
      </c>
      <c r="K13898">
        <v>50</v>
      </c>
      <c r="L13898" s="5" t="s">
        <v>26744</v>
      </c>
      <c r="M13898" s="5" t="s">
        <v>54</v>
      </c>
      <c r="N13898">
        <v>1</v>
      </c>
      <c r="O13898" t="s">
        <v>88</v>
      </c>
      <c r="P13898" s="1">
        <v>45559</v>
      </c>
      <c r="Q13898" s="1">
        <v>45598</v>
      </c>
      <c r="R13898">
        <v>668</v>
      </c>
      <c r="S13898" s="4">
        <v>5.6</v>
      </c>
      <c r="T13898" t="s">
        <v>243</v>
      </c>
    </row>
    <row r="13899" spans="1:20" x14ac:dyDescent="0.35">
      <c r="A13899" t="s">
        <v>26745</v>
      </c>
      <c r="B13899" s="5" t="s">
        <v>49</v>
      </c>
      <c r="C13899" s="6">
        <v>76495</v>
      </c>
      <c r="D13899" t="s">
        <v>22</v>
      </c>
      <c r="E13899">
        <v>76495</v>
      </c>
      <c r="F13899" s="5" t="s">
        <v>58</v>
      </c>
      <c r="G13899" s="5" t="s">
        <v>59</v>
      </c>
      <c r="H13899" s="5" t="s">
        <v>101</v>
      </c>
      <c r="I13899" t="s">
        <v>26</v>
      </c>
      <c r="J13899" t="s">
        <v>101</v>
      </c>
      <c r="K13899">
        <v>100</v>
      </c>
      <c r="L13899" s="5" t="s">
        <v>26746</v>
      </c>
      <c r="M13899" s="5" t="s">
        <v>70</v>
      </c>
      <c r="N13899">
        <v>1</v>
      </c>
      <c r="O13899" t="s">
        <v>46</v>
      </c>
      <c r="P13899" s="1">
        <v>45676</v>
      </c>
      <c r="Q13899" s="1">
        <v>45728</v>
      </c>
      <c r="R13899">
        <v>1924</v>
      </c>
      <c r="S13899" s="4">
        <v>7.5</v>
      </c>
      <c r="T13899" t="s">
        <v>243</v>
      </c>
    </row>
    <row r="13900" spans="1:20" x14ac:dyDescent="0.35">
      <c r="A13900" t="s">
        <v>26747</v>
      </c>
      <c r="B13900" s="5" t="s">
        <v>28800</v>
      </c>
      <c r="C13900" s="6">
        <v>101641</v>
      </c>
      <c r="D13900" t="s">
        <v>22</v>
      </c>
      <c r="E13900">
        <v>101641</v>
      </c>
      <c r="F13900" s="5" t="s">
        <v>58</v>
      </c>
      <c r="G13900" s="5" t="s">
        <v>59</v>
      </c>
      <c r="H13900" s="5" t="s">
        <v>68</v>
      </c>
      <c r="I13900" t="s">
        <v>26</v>
      </c>
      <c r="J13900" t="s">
        <v>68</v>
      </c>
      <c r="K13900">
        <v>100</v>
      </c>
      <c r="L13900" s="5" t="s">
        <v>26748</v>
      </c>
      <c r="M13900" s="5" t="s">
        <v>37</v>
      </c>
      <c r="N13900">
        <v>0</v>
      </c>
      <c r="O13900" t="s">
        <v>71</v>
      </c>
      <c r="P13900" s="1">
        <v>45294</v>
      </c>
      <c r="Q13900" s="1">
        <v>45309</v>
      </c>
      <c r="R13900">
        <v>1481</v>
      </c>
      <c r="S13900" s="4">
        <v>5.7</v>
      </c>
      <c r="T13900" t="s">
        <v>63</v>
      </c>
    </row>
    <row r="13901" spans="1:20" x14ac:dyDescent="0.35">
      <c r="A13901" t="s">
        <v>26749</v>
      </c>
      <c r="B13901" s="5" t="s">
        <v>32</v>
      </c>
      <c r="C13901" s="6">
        <v>66025</v>
      </c>
      <c r="D13901" t="s">
        <v>41</v>
      </c>
      <c r="E13901">
        <v>56121</v>
      </c>
      <c r="F13901" s="5" t="s">
        <v>58</v>
      </c>
      <c r="G13901" s="5" t="s">
        <v>24</v>
      </c>
      <c r="H13901" s="5" t="s">
        <v>43</v>
      </c>
      <c r="I13901" t="s">
        <v>26</v>
      </c>
      <c r="J13901" t="s">
        <v>43</v>
      </c>
      <c r="K13901">
        <v>50</v>
      </c>
      <c r="L13901" s="5" t="s">
        <v>26750</v>
      </c>
      <c r="M13901" s="5" t="s">
        <v>37</v>
      </c>
      <c r="N13901">
        <v>1</v>
      </c>
      <c r="O13901" t="s">
        <v>29</v>
      </c>
      <c r="P13901" s="1">
        <v>45493</v>
      </c>
      <c r="Q13901" s="1">
        <v>45507</v>
      </c>
      <c r="R13901">
        <v>908</v>
      </c>
      <c r="S13901" s="4">
        <v>9</v>
      </c>
      <c r="T13901" t="s">
        <v>103</v>
      </c>
    </row>
    <row r="13902" spans="1:20" x14ac:dyDescent="0.35">
      <c r="A13902" t="s">
        <v>26751</v>
      </c>
      <c r="B13902" s="5" t="s">
        <v>28799</v>
      </c>
      <c r="C13902" s="6">
        <v>55150</v>
      </c>
      <c r="D13902" t="s">
        <v>22</v>
      </c>
      <c r="E13902">
        <v>55150</v>
      </c>
      <c r="F13902" s="5" t="s">
        <v>66</v>
      </c>
      <c r="G13902" s="5" t="s">
        <v>59</v>
      </c>
      <c r="H13902" s="5" t="s">
        <v>116</v>
      </c>
      <c r="I13902" t="s">
        <v>35</v>
      </c>
      <c r="J13902" t="s">
        <v>116</v>
      </c>
      <c r="K13902">
        <v>100</v>
      </c>
      <c r="L13902" s="5" t="s">
        <v>15422</v>
      </c>
      <c r="M13902" s="5" t="s">
        <v>70</v>
      </c>
      <c r="N13902">
        <v>6</v>
      </c>
      <c r="O13902" t="s">
        <v>135</v>
      </c>
      <c r="P13902" s="1">
        <v>45708</v>
      </c>
      <c r="Q13902" s="1">
        <v>45754</v>
      </c>
      <c r="R13902">
        <v>2055</v>
      </c>
      <c r="S13902" s="4">
        <v>9.1999999999999993</v>
      </c>
      <c r="T13902" t="s">
        <v>95</v>
      </c>
    </row>
    <row r="13903" spans="1:20" x14ac:dyDescent="0.35">
      <c r="A13903" t="s">
        <v>26752</v>
      </c>
      <c r="B13903" s="5" t="s">
        <v>40</v>
      </c>
      <c r="C13903" s="6">
        <v>132349</v>
      </c>
      <c r="D13903" t="s">
        <v>92</v>
      </c>
      <c r="E13903">
        <v>99262</v>
      </c>
      <c r="F13903" s="5" t="s">
        <v>23</v>
      </c>
      <c r="G13903" s="5" t="s">
        <v>59</v>
      </c>
      <c r="H13903" s="5" t="s">
        <v>93</v>
      </c>
      <c r="I13903" t="s">
        <v>44</v>
      </c>
      <c r="J13903" t="s">
        <v>93</v>
      </c>
      <c r="K13903">
        <v>50</v>
      </c>
      <c r="L13903" s="5" t="s">
        <v>26753</v>
      </c>
      <c r="M13903" s="5" t="s">
        <v>70</v>
      </c>
      <c r="N13903">
        <v>17</v>
      </c>
      <c r="O13903" t="s">
        <v>112</v>
      </c>
      <c r="P13903" s="1">
        <v>45535</v>
      </c>
      <c r="Q13903" s="1">
        <v>45595</v>
      </c>
      <c r="R13903">
        <v>750</v>
      </c>
      <c r="S13903" s="4">
        <v>5.6</v>
      </c>
      <c r="T13903" t="s">
        <v>243</v>
      </c>
    </row>
    <row r="13904" spans="1:20" x14ac:dyDescent="0.35">
      <c r="A13904" t="s">
        <v>26754</v>
      </c>
      <c r="B13904" s="5" t="s">
        <v>28801</v>
      </c>
      <c r="C13904" s="6">
        <v>84903</v>
      </c>
      <c r="D13904" t="s">
        <v>41</v>
      </c>
      <c r="E13904">
        <v>72168</v>
      </c>
      <c r="F13904" s="5" t="s">
        <v>50</v>
      </c>
      <c r="G13904" s="5" t="s">
        <v>24</v>
      </c>
      <c r="H13904" s="5" t="s">
        <v>126</v>
      </c>
      <c r="I13904" t="s">
        <v>26</v>
      </c>
      <c r="J13904" t="s">
        <v>126</v>
      </c>
      <c r="K13904">
        <v>0</v>
      </c>
      <c r="L13904" s="5" t="s">
        <v>26755</v>
      </c>
      <c r="M13904" s="5" t="s">
        <v>37</v>
      </c>
      <c r="N13904">
        <v>3</v>
      </c>
      <c r="O13904" t="s">
        <v>172</v>
      </c>
      <c r="P13904" s="1">
        <v>45328</v>
      </c>
      <c r="Q13904" s="1">
        <v>45397</v>
      </c>
      <c r="R13904">
        <v>761</v>
      </c>
      <c r="S13904" s="4">
        <v>5.5</v>
      </c>
      <c r="T13904" t="s">
        <v>108</v>
      </c>
    </row>
    <row r="13905" spans="1:20" x14ac:dyDescent="0.35">
      <c r="A13905" t="s">
        <v>26756</v>
      </c>
      <c r="B13905" s="5" t="s">
        <v>57</v>
      </c>
      <c r="C13905" s="6">
        <v>172144</v>
      </c>
      <c r="D13905" t="s">
        <v>33</v>
      </c>
      <c r="E13905">
        <v>18935840</v>
      </c>
      <c r="F13905" s="5" t="s">
        <v>66</v>
      </c>
      <c r="G13905" s="5" t="s">
        <v>59</v>
      </c>
      <c r="H13905" s="5" t="s">
        <v>34</v>
      </c>
      <c r="I13905" t="s">
        <v>35</v>
      </c>
      <c r="J13905" t="s">
        <v>423</v>
      </c>
      <c r="K13905">
        <v>50</v>
      </c>
      <c r="L13905" s="5" t="s">
        <v>26757</v>
      </c>
      <c r="M13905" s="5" t="s">
        <v>70</v>
      </c>
      <c r="N13905">
        <v>9</v>
      </c>
      <c r="O13905" t="s">
        <v>107</v>
      </c>
      <c r="P13905" s="1">
        <v>45661</v>
      </c>
      <c r="Q13905" s="1">
        <v>45694</v>
      </c>
      <c r="R13905">
        <v>710</v>
      </c>
      <c r="S13905" s="4">
        <v>6.3</v>
      </c>
      <c r="T13905" t="s">
        <v>30</v>
      </c>
    </row>
    <row r="13906" spans="1:20" x14ac:dyDescent="0.35">
      <c r="A13906" t="s">
        <v>26758</v>
      </c>
      <c r="B13906" s="5" t="s">
        <v>28801</v>
      </c>
      <c r="C13906" s="6">
        <v>83302</v>
      </c>
      <c r="D13906" t="s">
        <v>65</v>
      </c>
      <c r="E13906">
        <v>108293</v>
      </c>
      <c r="F13906" s="5" t="s">
        <v>58</v>
      </c>
      <c r="G13906" s="5" t="s">
        <v>24</v>
      </c>
      <c r="H13906" s="5" t="s">
        <v>67</v>
      </c>
      <c r="I13906" t="s">
        <v>26</v>
      </c>
      <c r="J13906" t="s">
        <v>67</v>
      </c>
      <c r="K13906">
        <v>50</v>
      </c>
      <c r="L13906" s="5" t="s">
        <v>26759</v>
      </c>
      <c r="M13906" s="5" t="s">
        <v>37</v>
      </c>
      <c r="N13906">
        <v>1</v>
      </c>
      <c r="O13906" t="s">
        <v>147</v>
      </c>
      <c r="P13906" s="1">
        <v>45757</v>
      </c>
      <c r="Q13906" s="1">
        <v>45786</v>
      </c>
      <c r="R13906">
        <v>2257</v>
      </c>
      <c r="S13906" s="4">
        <v>7.8</v>
      </c>
      <c r="T13906" t="s">
        <v>38</v>
      </c>
    </row>
    <row r="13907" spans="1:20" x14ac:dyDescent="0.35">
      <c r="A13907" t="s">
        <v>26760</v>
      </c>
      <c r="B13907" s="5" t="s">
        <v>217</v>
      </c>
      <c r="C13907" s="6">
        <v>109085</v>
      </c>
      <c r="D13907" t="s">
        <v>120</v>
      </c>
      <c r="E13907">
        <v>98177</v>
      </c>
      <c r="F13907" s="5" t="s">
        <v>50</v>
      </c>
      <c r="G13907" s="5" t="s">
        <v>42</v>
      </c>
      <c r="H13907" s="5" t="s">
        <v>121</v>
      </c>
      <c r="I13907" t="s">
        <v>44</v>
      </c>
      <c r="J13907" t="s">
        <v>82</v>
      </c>
      <c r="K13907">
        <v>50</v>
      </c>
      <c r="L13907" s="5" t="s">
        <v>26761</v>
      </c>
      <c r="M13907" s="5" t="s">
        <v>37</v>
      </c>
      <c r="N13907">
        <v>3</v>
      </c>
      <c r="O13907" t="s">
        <v>167</v>
      </c>
      <c r="P13907" s="1">
        <v>45292</v>
      </c>
      <c r="Q13907" s="1">
        <v>45331</v>
      </c>
      <c r="R13907">
        <v>1601</v>
      </c>
      <c r="S13907" s="4">
        <v>7.5</v>
      </c>
      <c r="T13907" t="s">
        <v>136</v>
      </c>
    </row>
    <row r="13908" spans="1:20" x14ac:dyDescent="0.35">
      <c r="A13908" t="s">
        <v>26762</v>
      </c>
      <c r="B13908" s="5" t="s">
        <v>91</v>
      </c>
      <c r="C13908" s="6">
        <v>354720</v>
      </c>
      <c r="D13908" t="s">
        <v>120</v>
      </c>
      <c r="E13908">
        <v>319248</v>
      </c>
      <c r="F13908" s="5" t="s">
        <v>23</v>
      </c>
      <c r="G13908" s="5" t="s">
        <v>59</v>
      </c>
      <c r="H13908" s="5" t="s">
        <v>121</v>
      </c>
      <c r="I13908" t="s">
        <v>26</v>
      </c>
      <c r="J13908" t="s">
        <v>97</v>
      </c>
      <c r="K13908">
        <v>100</v>
      </c>
      <c r="L13908" s="5" t="s">
        <v>26763</v>
      </c>
      <c r="M13908" s="5" t="s">
        <v>70</v>
      </c>
      <c r="N13908">
        <v>17</v>
      </c>
      <c r="O13908" t="s">
        <v>62</v>
      </c>
      <c r="P13908" s="1">
        <v>45470</v>
      </c>
      <c r="Q13908" s="1">
        <v>45492</v>
      </c>
      <c r="R13908">
        <v>1806</v>
      </c>
      <c r="S13908" s="4">
        <v>5.9</v>
      </c>
      <c r="T13908" t="s">
        <v>95</v>
      </c>
    </row>
    <row r="13909" spans="1:20" x14ac:dyDescent="0.35">
      <c r="A13909" t="s">
        <v>26764</v>
      </c>
      <c r="B13909" s="5" t="s">
        <v>40</v>
      </c>
      <c r="C13909" s="6">
        <v>106171</v>
      </c>
      <c r="D13909" t="s">
        <v>41</v>
      </c>
      <c r="E13909">
        <v>90245</v>
      </c>
      <c r="F13909" s="5" t="s">
        <v>66</v>
      </c>
      <c r="G13909" s="5" t="s">
        <v>24</v>
      </c>
      <c r="H13909" s="5" t="s">
        <v>60</v>
      </c>
      <c r="I13909" t="s">
        <v>26</v>
      </c>
      <c r="J13909" t="s">
        <v>915</v>
      </c>
      <c r="K13909">
        <v>0</v>
      </c>
      <c r="L13909" s="5" t="s">
        <v>19761</v>
      </c>
      <c r="M13909" s="5" t="s">
        <v>37</v>
      </c>
      <c r="N13909">
        <v>5</v>
      </c>
      <c r="O13909" t="s">
        <v>62</v>
      </c>
      <c r="P13909" s="1">
        <v>45517</v>
      </c>
      <c r="Q13909" s="1">
        <v>45543</v>
      </c>
      <c r="R13909">
        <v>1723</v>
      </c>
      <c r="S13909" s="4">
        <v>8.6</v>
      </c>
      <c r="T13909" t="s">
        <v>38</v>
      </c>
    </row>
    <row r="13910" spans="1:20" x14ac:dyDescent="0.35">
      <c r="A13910" t="s">
        <v>26765</v>
      </c>
      <c r="B13910" s="5" t="s">
        <v>162</v>
      </c>
      <c r="C13910" s="6">
        <v>86810</v>
      </c>
      <c r="D13910" t="s">
        <v>22</v>
      </c>
      <c r="E13910">
        <v>86810</v>
      </c>
      <c r="F13910" s="5" t="s">
        <v>23</v>
      </c>
      <c r="G13910" s="5" t="s">
        <v>24</v>
      </c>
      <c r="H13910" s="5" t="s">
        <v>116</v>
      </c>
      <c r="I13910" t="s">
        <v>26</v>
      </c>
      <c r="J13910" t="s">
        <v>43</v>
      </c>
      <c r="K13910">
        <v>50</v>
      </c>
      <c r="L13910" s="5" t="s">
        <v>26766</v>
      </c>
      <c r="M13910" s="5" t="s">
        <v>70</v>
      </c>
      <c r="N13910">
        <v>15</v>
      </c>
      <c r="O13910" t="s">
        <v>135</v>
      </c>
      <c r="P13910" s="1">
        <v>45441</v>
      </c>
      <c r="Q13910" s="1">
        <v>45474</v>
      </c>
      <c r="R13910">
        <v>1002</v>
      </c>
      <c r="S13910" s="4">
        <v>8.6</v>
      </c>
      <c r="T13910" t="s">
        <v>243</v>
      </c>
    </row>
    <row r="13911" spans="1:20" x14ac:dyDescent="0.35">
      <c r="A13911" t="s">
        <v>26767</v>
      </c>
      <c r="B13911" s="5" t="s">
        <v>91</v>
      </c>
      <c r="C13911" s="6">
        <v>131624</v>
      </c>
      <c r="D13911" t="s">
        <v>22</v>
      </c>
      <c r="E13911">
        <v>131624</v>
      </c>
      <c r="F13911" s="5" t="s">
        <v>66</v>
      </c>
      <c r="G13911" s="5" t="s">
        <v>42</v>
      </c>
      <c r="H13911" s="5" t="s">
        <v>25</v>
      </c>
      <c r="I13911" t="s">
        <v>26</v>
      </c>
      <c r="J13911" t="s">
        <v>129</v>
      </c>
      <c r="K13911">
        <v>50</v>
      </c>
      <c r="L13911" s="5" t="s">
        <v>26768</v>
      </c>
      <c r="M13911" s="5" t="s">
        <v>54</v>
      </c>
      <c r="N13911">
        <v>8</v>
      </c>
      <c r="O13911" t="s">
        <v>29</v>
      </c>
      <c r="P13911" s="1">
        <v>45333</v>
      </c>
      <c r="Q13911" s="1">
        <v>45404</v>
      </c>
      <c r="R13911">
        <v>1531</v>
      </c>
      <c r="S13911" s="4">
        <v>9</v>
      </c>
      <c r="T13911" t="s">
        <v>95</v>
      </c>
    </row>
    <row r="13912" spans="1:20" x14ac:dyDescent="0.35">
      <c r="A13912" t="s">
        <v>26769</v>
      </c>
      <c r="B13912" s="5" t="s">
        <v>28802</v>
      </c>
      <c r="C13912" s="6">
        <v>68905</v>
      </c>
      <c r="D13912" t="s">
        <v>65</v>
      </c>
      <c r="E13912">
        <v>89577</v>
      </c>
      <c r="F13912" s="5" t="s">
        <v>58</v>
      </c>
      <c r="G13912" s="5" t="s">
        <v>51</v>
      </c>
      <c r="H13912" s="5" t="s">
        <v>67</v>
      </c>
      <c r="I13912" t="s">
        <v>44</v>
      </c>
      <c r="J13912" t="s">
        <v>67</v>
      </c>
      <c r="K13912">
        <v>50</v>
      </c>
      <c r="L13912" s="5" t="s">
        <v>26770</v>
      </c>
      <c r="M13912" s="5" t="s">
        <v>37</v>
      </c>
      <c r="N13912">
        <v>0</v>
      </c>
      <c r="O13912" t="s">
        <v>88</v>
      </c>
      <c r="P13912" s="1">
        <v>45357</v>
      </c>
      <c r="Q13912" s="1">
        <v>45399</v>
      </c>
      <c r="R13912">
        <v>775</v>
      </c>
      <c r="S13912" s="4">
        <v>6.6</v>
      </c>
      <c r="T13912" t="s">
        <v>118</v>
      </c>
    </row>
    <row r="13913" spans="1:20" x14ac:dyDescent="0.35">
      <c r="A13913" t="s">
        <v>26771</v>
      </c>
      <c r="B13913" s="5" t="s">
        <v>91</v>
      </c>
      <c r="C13913" s="6">
        <v>134463</v>
      </c>
      <c r="D13913" t="s">
        <v>92</v>
      </c>
      <c r="E13913">
        <v>100847</v>
      </c>
      <c r="F13913" s="5" t="s">
        <v>66</v>
      </c>
      <c r="G13913" s="5" t="s">
        <v>51</v>
      </c>
      <c r="H13913" s="5" t="s">
        <v>93</v>
      </c>
      <c r="I13913" t="s">
        <v>26</v>
      </c>
      <c r="J13913" t="s">
        <v>126</v>
      </c>
      <c r="K13913">
        <v>0</v>
      </c>
      <c r="L13913" s="5" t="s">
        <v>26772</v>
      </c>
      <c r="M13913" s="5" t="s">
        <v>37</v>
      </c>
      <c r="N13913">
        <v>5</v>
      </c>
      <c r="O13913" t="s">
        <v>172</v>
      </c>
      <c r="P13913" s="1">
        <v>45758</v>
      </c>
      <c r="Q13913" s="1">
        <v>45781</v>
      </c>
      <c r="R13913">
        <v>1935</v>
      </c>
      <c r="S13913" s="4">
        <v>5.3</v>
      </c>
      <c r="T13913" t="s">
        <v>47</v>
      </c>
    </row>
    <row r="13914" spans="1:20" x14ac:dyDescent="0.35">
      <c r="A13914" t="s">
        <v>26773</v>
      </c>
      <c r="B13914" s="5" t="s">
        <v>105</v>
      </c>
      <c r="C13914" s="6">
        <v>98904</v>
      </c>
      <c r="D13914" t="s">
        <v>22</v>
      </c>
      <c r="E13914">
        <v>98904</v>
      </c>
      <c r="F13914" s="5" t="s">
        <v>23</v>
      </c>
      <c r="G13914" s="5" t="s">
        <v>51</v>
      </c>
      <c r="H13914" s="5" t="s">
        <v>116</v>
      </c>
      <c r="I13914" t="s">
        <v>35</v>
      </c>
      <c r="J13914" t="s">
        <v>116</v>
      </c>
      <c r="K13914">
        <v>0</v>
      </c>
      <c r="L13914" s="5" t="s">
        <v>26774</v>
      </c>
      <c r="M13914" s="5" t="s">
        <v>70</v>
      </c>
      <c r="N13914">
        <v>14</v>
      </c>
      <c r="O13914" t="s">
        <v>135</v>
      </c>
      <c r="P13914" s="1">
        <v>45347</v>
      </c>
      <c r="Q13914" s="1">
        <v>45391</v>
      </c>
      <c r="R13914">
        <v>1310</v>
      </c>
      <c r="S13914" s="4">
        <v>9.9</v>
      </c>
      <c r="T13914" t="s">
        <v>277</v>
      </c>
    </row>
    <row r="13915" spans="1:20" x14ac:dyDescent="0.35">
      <c r="A13915" t="s">
        <v>26775</v>
      </c>
      <c r="B13915" s="5" t="s">
        <v>40</v>
      </c>
      <c r="C13915" s="6">
        <v>257480</v>
      </c>
      <c r="D13915" t="s">
        <v>22</v>
      </c>
      <c r="E13915">
        <v>257480</v>
      </c>
      <c r="F13915" s="5" t="s">
        <v>23</v>
      </c>
      <c r="G13915" s="5" t="s">
        <v>59</v>
      </c>
      <c r="H13915" s="5" t="s">
        <v>68</v>
      </c>
      <c r="I13915" t="s">
        <v>44</v>
      </c>
      <c r="J13915" t="s">
        <v>34</v>
      </c>
      <c r="K13915">
        <v>0</v>
      </c>
      <c r="L13915" s="5" t="s">
        <v>26776</v>
      </c>
      <c r="M13915" s="5" t="s">
        <v>70</v>
      </c>
      <c r="N13915">
        <v>13</v>
      </c>
      <c r="O13915" t="s">
        <v>135</v>
      </c>
      <c r="P13915" s="1">
        <v>45620</v>
      </c>
      <c r="Q13915" s="1">
        <v>45666</v>
      </c>
      <c r="R13915">
        <v>890</v>
      </c>
      <c r="S13915" s="4">
        <v>5.5</v>
      </c>
      <c r="T13915" t="s">
        <v>277</v>
      </c>
    </row>
    <row r="13916" spans="1:20" x14ac:dyDescent="0.35">
      <c r="A13916" t="s">
        <v>26777</v>
      </c>
      <c r="B13916" s="5" t="s">
        <v>28802</v>
      </c>
      <c r="C13916" s="6">
        <v>117881</v>
      </c>
      <c r="D13916" t="s">
        <v>65</v>
      </c>
      <c r="E13916">
        <v>153245</v>
      </c>
      <c r="F13916" s="5" t="s">
        <v>66</v>
      </c>
      <c r="G13916" s="5" t="s">
        <v>51</v>
      </c>
      <c r="H13916" s="5" t="s">
        <v>67</v>
      </c>
      <c r="I13916" t="s">
        <v>44</v>
      </c>
      <c r="J13916" t="s">
        <v>67</v>
      </c>
      <c r="K13916">
        <v>0</v>
      </c>
      <c r="L13916" s="5" t="s">
        <v>26778</v>
      </c>
      <c r="M13916" s="5" t="s">
        <v>70</v>
      </c>
      <c r="N13916">
        <v>7</v>
      </c>
      <c r="O13916" t="s">
        <v>88</v>
      </c>
      <c r="P13916" s="1">
        <v>45750</v>
      </c>
      <c r="Q13916" s="1">
        <v>45809</v>
      </c>
      <c r="R13916">
        <v>680</v>
      </c>
      <c r="S13916" s="4">
        <v>9.4</v>
      </c>
      <c r="T13916" t="s">
        <v>153</v>
      </c>
    </row>
    <row r="13917" spans="1:20" x14ac:dyDescent="0.35">
      <c r="A13917" t="s">
        <v>26779</v>
      </c>
      <c r="B13917" s="5" t="s">
        <v>145</v>
      </c>
      <c r="C13917" s="6">
        <v>131840</v>
      </c>
      <c r="D13917" t="s">
        <v>41</v>
      </c>
      <c r="E13917">
        <v>112064</v>
      </c>
      <c r="F13917" s="5" t="s">
        <v>23</v>
      </c>
      <c r="G13917" s="5" t="s">
        <v>42</v>
      </c>
      <c r="H13917" s="5" t="s">
        <v>60</v>
      </c>
      <c r="I13917" t="s">
        <v>26</v>
      </c>
      <c r="J13917" t="s">
        <v>60</v>
      </c>
      <c r="K13917">
        <v>50</v>
      </c>
      <c r="L13917" s="5" t="s">
        <v>26780</v>
      </c>
      <c r="M13917" s="5" t="s">
        <v>54</v>
      </c>
      <c r="N13917">
        <v>13</v>
      </c>
      <c r="O13917" t="s">
        <v>85</v>
      </c>
      <c r="P13917" s="1">
        <v>45497</v>
      </c>
      <c r="Q13917" s="1">
        <v>45521</v>
      </c>
      <c r="R13917">
        <v>1098</v>
      </c>
      <c r="S13917" s="4">
        <v>8.6999999999999993</v>
      </c>
      <c r="T13917" t="s">
        <v>79</v>
      </c>
    </row>
    <row r="13918" spans="1:20" x14ac:dyDescent="0.35">
      <c r="A13918" t="s">
        <v>26781</v>
      </c>
      <c r="B13918" s="5" t="s">
        <v>28800</v>
      </c>
      <c r="C13918" s="6">
        <v>235864</v>
      </c>
      <c r="D13918" t="s">
        <v>65</v>
      </c>
      <c r="E13918">
        <v>306623</v>
      </c>
      <c r="F13918" s="5" t="s">
        <v>23</v>
      </c>
      <c r="G13918" s="5" t="s">
        <v>24</v>
      </c>
      <c r="H13918" s="5" t="s">
        <v>67</v>
      </c>
      <c r="I13918" t="s">
        <v>44</v>
      </c>
      <c r="J13918" t="s">
        <v>768</v>
      </c>
      <c r="K13918">
        <v>0</v>
      </c>
      <c r="L13918" s="5" t="s">
        <v>26782</v>
      </c>
      <c r="M13918" s="5" t="s">
        <v>54</v>
      </c>
      <c r="N13918">
        <v>12</v>
      </c>
      <c r="O13918" t="s">
        <v>71</v>
      </c>
      <c r="P13918" s="1">
        <v>45656</v>
      </c>
      <c r="Q13918" s="1">
        <v>45698</v>
      </c>
      <c r="R13918">
        <v>1394</v>
      </c>
      <c r="S13918" s="4">
        <v>8.6999999999999993</v>
      </c>
      <c r="T13918" t="s">
        <v>89</v>
      </c>
    </row>
    <row r="13919" spans="1:20" x14ac:dyDescent="0.35">
      <c r="A13919" t="s">
        <v>26783</v>
      </c>
      <c r="B13919" s="5" t="s">
        <v>57</v>
      </c>
      <c r="C13919" s="6">
        <v>151764</v>
      </c>
      <c r="D13919" t="s">
        <v>41</v>
      </c>
      <c r="E13919">
        <v>128999</v>
      </c>
      <c r="F13919" s="5" t="s">
        <v>66</v>
      </c>
      <c r="G13919" s="5" t="s">
        <v>51</v>
      </c>
      <c r="H13919" s="5" t="s">
        <v>43</v>
      </c>
      <c r="I13919" t="s">
        <v>26</v>
      </c>
      <c r="J13919" t="s">
        <v>43</v>
      </c>
      <c r="K13919">
        <v>100</v>
      </c>
      <c r="L13919" s="5" t="s">
        <v>26784</v>
      </c>
      <c r="M13919" s="5" t="s">
        <v>28</v>
      </c>
      <c r="N13919">
        <v>6</v>
      </c>
      <c r="O13919" t="s">
        <v>147</v>
      </c>
      <c r="P13919" s="1">
        <v>45634</v>
      </c>
      <c r="Q13919" s="1">
        <v>45678</v>
      </c>
      <c r="R13919">
        <v>2196</v>
      </c>
      <c r="S13919" s="4">
        <v>7.8</v>
      </c>
      <c r="T13919" t="s">
        <v>153</v>
      </c>
    </row>
    <row r="13920" spans="1:20" x14ac:dyDescent="0.35">
      <c r="A13920" t="s">
        <v>26785</v>
      </c>
      <c r="B13920" s="5" t="s">
        <v>73</v>
      </c>
      <c r="C13920" s="6">
        <v>120897</v>
      </c>
      <c r="D13920" t="s">
        <v>22</v>
      </c>
      <c r="E13920">
        <v>120897</v>
      </c>
      <c r="F13920" s="5" t="s">
        <v>50</v>
      </c>
      <c r="G13920" s="5" t="s">
        <v>42</v>
      </c>
      <c r="H13920" s="5" t="s">
        <v>68</v>
      </c>
      <c r="I13920" t="s">
        <v>35</v>
      </c>
      <c r="J13920" t="s">
        <v>522</v>
      </c>
      <c r="K13920">
        <v>0</v>
      </c>
      <c r="L13920" s="5" t="s">
        <v>22883</v>
      </c>
      <c r="M13920" s="5" t="s">
        <v>54</v>
      </c>
      <c r="N13920">
        <v>3</v>
      </c>
      <c r="O13920" t="s">
        <v>167</v>
      </c>
      <c r="P13920" s="1">
        <v>45732</v>
      </c>
      <c r="Q13920" s="1">
        <v>45780</v>
      </c>
      <c r="R13920">
        <v>1528</v>
      </c>
      <c r="S13920" s="4">
        <v>5.6</v>
      </c>
      <c r="T13920" t="s">
        <v>89</v>
      </c>
    </row>
    <row r="13921" spans="1:20" x14ac:dyDescent="0.35">
      <c r="A13921" t="s">
        <v>26786</v>
      </c>
      <c r="B13921" s="5" t="s">
        <v>100</v>
      </c>
      <c r="C13921" s="6">
        <v>319778</v>
      </c>
      <c r="D13921" t="s">
        <v>22</v>
      </c>
      <c r="E13921">
        <v>319778</v>
      </c>
      <c r="F13921" s="5" t="s">
        <v>23</v>
      </c>
      <c r="G13921" s="5" t="s">
        <v>42</v>
      </c>
      <c r="H13921" s="5" t="s">
        <v>97</v>
      </c>
      <c r="I13921" t="s">
        <v>26</v>
      </c>
      <c r="J13921" t="s">
        <v>97</v>
      </c>
      <c r="K13921">
        <v>0</v>
      </c>
      <c r="L13921" s="5" t="s">
        <v>26787</v>
      </c>
      <c r="M13921" s="5" t="s">
        <v>37</v>
      </c>
      <c r="N13921">
        <v>18</v>
      </c>
      <c r="O13921" t="s">
        <v>135</v>
      </c>
      <c r="P13921" s="1">
        <v>45583</v>
      </c>
      <c r="Q13921" s="1">
        <v>45601</v>
      </c>
      <c r="R13921">
        <v>1330</v>
      </c>
      <c r="S13921" s="4">
        <v>7.2</v>
      </c>
      <c r="T13921" t="s">
        <v>38</v>
      </c>
    </row>
    <row r="13922" spans="1:20" x14ac:dyDescent="0.35">
      <c r="A13922" t="s">
        <v>26788</v>
      </c>
      <c r="B13922" s="5" t="s">
        <v>40</v>
      </c>
      <c r="C13922" s="6">
        <v>213125</v>
      </c>
      <c r="D13922" t="s">
        <v>41</v>
      </c>
      <c r="E13922">
        <v>181156</v>
      </c>
      <c r="F13922" s="5" t="s">
        <v>23</v>
      </c>
      <c r="G13922" s="5" t="s">
        <v>42</v>
      </c>
      <c r="H13922" s="5" t="s">
        <v>43</v>
      </c>
      <c r="I13922" t="s">
        <v>26</v>
      </c>
      <c r="J13922" t="s">
        <v>299</v>
      </c>
      <c r="K13922">
        <v>100</v>
      </c>
      <c r="L13922" s="5" t="s">
        <v>26789</v>
      </c>
      <c r="M13922" s="5" t="s">
        <v>54</v>
      </c>
      <c r="N13922">
        <v>16</v>
      </c>
      <c r="O13922" t="s">
        <v>135</v>
      </c>
      <c r="P13922" s="1">
        <v>45668</v>
      </c>
      <c r="Q13922" s="1">
        <v>45730</v>
      </c>
      <c r="R13922">
        <v>1895</v>
      </c>
      <c r="S13922" s="4">
        <v>8.1999999999999993</v>
      </c>
      <c r="T13922" t="s">
        <v>30</v>
      </c>
    </row>
    <row r="13923" spans="1:20" x14ac:dyDescent="0.35">
      <c r="A13923" t="s">
        <v>26790</v>
      </c>
      <c r="B13923" s="5" t="s">
        <v>162</v>
      </c>
      <c r="C13923" s="6">
        <v>99994</v>
      </c>
      <c r="D13923" t="s">
        <v>41</v>
      </c>
      <c r="E13923">
        <v>84995</v>
      </c>
      <c r="F13923" s="5" t="s">
        <v>50</v>
      </c>
      <c r="G13923" s="5" t="s">
        <v>24</v>
      </c>
      <c r="H13923" s="5" t="s">
        <v>126</v>
      </c>
      <c r="I13923" t="s">
        <v>35</v>
      </c>
      <c r="J13923" t="s">
        <v>294</v>
      </c>
      <c r="K13923">
        <v>50</v>
      </c>
      <c r="L13923" s="5" t="s">
        <v>26791</v>
      </c>
      <c r="M13923" s="5" t="s">
        <v>37</v>
      </c>
      <c r="N13923">
        <v>2</v>
      </c>
      <c r="O13923" t="s">
        <v>167</v>
      </c>
      <c r="P13923" s="1">
        <v>45761</v>
      </c>
      <c r="Q13923" s="1">
        <v>45821</v>
      </c>
      <c r="R13923">
        <v>1090</v>
      </c>
      <c r="S13923" s="4">
        <v>5.2</v>
      </c>
      <c r="T13923" t="s">
        <v>243</v>
      </c>
    </row>
    <row r="13924" spans="1:20" x14ac:dyDescent="0.35">
      <c r="A13924" t="s">
        <v>26792</v>
      </c>
      <c r="B13924" s="5" t="s">
        <v>100</v>
      </c>
      <c r="C13924" s="6">
        <v>42397</v>
      </c>
      <c r="D13924" t="s">
        <v>22</v>
      </c>
      <c r="E13924">
        <v>42397</v>
      </c>
      <c r="F13924" s="5" t="s">
        <v>58</v>
      </c>
      <c r="G13924" s="5" t="s">
        <v>59</v>
      </c>
      <c r="H13924" s="5" t="s">
        <v>157</v>
      </c>
      <c r="I13924" t="s">
        <v>35</v>
      </c>
      <c r="J13924" t="s">
        <v>157</v>
      </c>
      <c r="K13924">
        <v>0</v>
      </c>
      <c r="L13924" s="5" t="s">
        <v>26793</v>
      </c>
      <c r="M13924" s="5" t="s">
        <v>70</v>
      </c>
      <c r="N13924">
        <v>1</v>
      </c>
      <c r="O13924" t="s">
        <v>78</v>
      </c>
      <c r="P13924" s="1">
        <v>45352</v>
      </c>
      <c r="Q13924" s="1">
        <v>45395</v>
      </c>
      <c r="R13924">
        <v>2322</v>
      </c>
      <c r="S13924" s="4">
        <v>6.3</v>
      </c>
      <c r="T13924" t="s">
        <v>79</v>
      </c>
    </row>
    <row r="13925" spans="1:20" x14ac:dyDescent="0.35">
      <c r="A13925" t="s">
        <v>26794</v>
      </c>
      <c r="B13925" s="5" t="s">
        <v>40</v>
      </c>
      <c r="C13925" s="6">
        <v>268816</v>
      </c>
      <c r="D13925" t="s">
        <v>92</v>
      </c>
      <c r="E13925">
        <v>201612</v>
      </c>
      <c r="F13925" s="5" t="s">
        <v>23</v>
      </c>
      <c r="G13925" s="5" t="s">
        <v>42</v>
      </c>
      <c r="H13925" s="5" t="s">
        <v>93</v>
      </c>
      <c r="I13925" t="s">
        <v>26</v>
      </c>
      <c r="J13925" t="s">
        <v>93</v>
      </c>
      <c r="K13925">
        <v>50</v>
      </c>
      <c r="L13925" s="5" t="s">
        <v>26795</v>
      </c>
      <c r="M13925" s="5" t="s">
        <v>70</v>
      </c>
      <c r="N13925">
        <v>11</v>
      </c>
      <c r="O13925" t="s">
        <v>107</v>
      </c>
      <c r="P13925" s="1">
        <v>45664</v>
      </c>
      <c r="Q13925" s="1">
        <v>45718</v>
      </c>
      <c r="R13925">
        <v>1846</v>
      </c>
      <c r="S13925" s="4">
        <v>7.4</v>
      </c>
      <c r="T13925" t="s">
        <v>38</v>
      </c>
    </row>
    <row r="13926" spans="1:20" x14ac:dyDescent="0.35">
      <c r="A13926" t="s">
        <v>26796</v>
      </c>
      <c r="B13926" s="5" t="s">
        <v>91</v>
      </c>
      <c r="C13926" s="6">
        <v>146336</v>
      </c>
      <c r="D13926" t="s">
        <v>22</v>
      </c>
      <c r="E13926">
        <v>146336</v>
      </c>
      <c r="F13926" s="5" t="s">
        <v>50</v>
      </c>
      <c r="G13926" s="5" t="s">
        <v>42</v>
      </c>
      <c r="H13926" s="5" t="s">
        <v>97</v>
      </c>
      <c r="I13926" t="s">
        <v>35</v>
      </c>
      <c r="J13926" t="s">
        <v>101</v>
      </c>
      <c r="K13926">
        <v>0</v>
      </c>
      <c r="L13926" s="5" t="s">
        <v>26797</v>
      </c>
      <c r="M13926" s="5" t="s">
        <v>37</v>
      </c>
      <c r="N13926">
        <v>4</v>
      </c>
      <c r="O13926" t="s">
        <v>46</v>
      </c>
      <c r="P13926" s="1">
        <v>45611</v>
      </c>
      <c r="Q13926" s="1">
        <v>45639</v>
      </c>
      <c r="R13926">
        <v>1227</v>
      </c>
      <c r="S13926" s="4">
        <v>8.1999999999999993</v>
      </c>
      <c r="T13926" t="s">
        <v>277</v>
      </c>
    </row>
    <row r="13927" spans="1:20" x14ac:dyDescent="0.35">
      <c r="A13927" t="s">
        <v>26798</v>
      </c>
      <c r="B13927" s="5" t="s">
        <v>145</v>
      </c>
      <c r="C13927" s="6">
        <v>163963</v>
      </c>
      <c r="D13927" t="s">
        <v>41</v>
      </c>
      <c r="E13927">
        <v>139369</v>
      </c>
      <c r="F13927" s="5" t="s">
        <v>23</v>
      </c>
      <c r="G13927" s="5" t="s">
        <v>24</v>
      </c>
      <c r="H13927" s="5" t="s">
        <v>43</v>
      </c>
      <c r="I13927" t="s">
        <v>26</v>
      </c>
      <c r="J13927" t="s">
        <v>191</v>
      </c>
      <c r="K13927">
        <v>100</v>
      </c>
      <c r="L13927" s="5" t="s">
        <v>26799</v>
      </c>
      <c r="M13927" s="5" t="s">
        <v>54</v>
      </c>
      <c r="N13927">
        <v>15</v>
      </c>
      <c r="O13927" t="s">
        <v>88</v>
      </c>
      <c r="P13927" s="1">
        <v>45517</v>
      </c>
      <c r="Q13927" s="1">
        <v>45580</v>
      </c>
      <c r="R13927">
        <v>916</v>
      </c>
      <c r="S13927" s="4">
        <v>6.7</v>
      </c>
      <c r="T13927" t="s">
        <v>118</v>
      </c>
    </row>
    <row r="13928" spans="1:20" x14ac:dyDescent="0.35">
      <c r="A13928" t="s">
        <v>26800</v>
      </c>
      <c r="B13928" s="5" t="s">
        <v>28802</v>
      </c>
      <c r="C13928" s="6">
        <v>50533</v>
      </c>
      <c r="D13928" t="s">
        <v>22</v>
      </c>
      <c r="E13928">
        <v>50533</v>
      </c>
      <c r="F13928" s="5" t="s">
        <v>66</v>
      </c>
      <c r="G13928" s="5" t="s">
        <v>24</v>
      </c>
      <c r="H13928" s="5" t="s">
        <v>116</v>
      </c>
      <c r="I13928" t="s">
        <v>26</v>
      </c>
      <c r="J13928" t="s">
        <v>116</v>
      </c>
      <c r="K13928">
        <v>0</v>
      </c>
      <c r="L13928" s="5" t="s">
        <v>26801</v>
      </c>
      <c r="M13928" s="5" t="s">
        <v>37</v>
      </c>
      <c r="N13928">
        <v>5</v>
      </c>
      <c r="O13928" t="s">
        <v>135</v>
      </c>
      <c r="P13928" s="1">
        <v>45382</v>
      </c>
      <c r="Q13928" s="1">
        <v>45441</v>
      </c>
      <c r="R13928">
        <v>1703</v>
      </c>
      <c r="S13928" s="4">
        <v>5.5</v>
      </c>
      <c r="T13928" t="s">
        <v>210</v>
      </c>
    </row>
    <row r="13929" spans="1:20" x14ac:dyDescent="0.35">
      <c r="A13929" t="s">
        <v>26802</v>
      </c>
      <c r="B13929" s="5" t="s">
        <v>28802</v>
      </c>
      <c r="C13929" s="6">
        <v>82127</v>
      </c>
      <c r="D13929" t="s">
        <v>65</v>
      </c>
      <c r="E13929">
        <v>106765</v>
      </c>
      <c r="F13929" s="5" t="s">
        <v>58</v>
      </c>
      <c r="G13929" s="5" t="s">
        <v>59</v>
      </c>
      <c r="H13929" s="5" t="s">
        <v>67</v>
      </c>
      <c r="I13929" t="s">
        <v>35</v>
      </c>
      <c r="J13929" t="s">
        <v>359</v>
      </c>
      <c r="K13929">
        <v>50</v>
      </c>
      <c r="L13929" s="5" t="s">
        <v>26803</v>
      </c>
      <c r="M13929" s="5" t="s">
        <v>70</v>
      </c>
      <c r="N13929">
        <v>0</v>
      </c>
      <c r="O13929" t="s">
        <v>135</v>
      </c>
      <c r="P13929" s="1">
        <v>45651</v>
      </c>
      <c r="Q13929" s="1">
        <v>45680</v>
      </c>
      <c r="R13929">
        <v>2258</v>
      </c>
      <c r="S13929" s="4">
        <v>5.2</v>
      </c>
      <c r="T13929" t="s">
        <v>38</v>
      </c>
    </row>
    <row r="13930" spans="1:20" x14ac:dyDescent="0.35">
      <c r="A13930" t="s">
        <v>26804</v>
      </c>
      <c r="B13930" s="5" t="s">
        <v>73</v>
      </c>
      <c r="C13930" s="6">
        <v>116006</v>
      </c>
      <c r="D13930" t="s">
        <v>92</v>
      </c>
      <c r="E13930">
        <v>87005</v>
      </c>
      <c r="F13930" s="5" t="s">
        <v>66</v>
      </c>
      <c r="G13930" s="5" t="s">
        <v>59</v>
      </c>
      <c r="H13930" s="5" t="s">
        <v>93</v>
      </c>
      <c r="I13930" t="s">
        <v>44</v>
      </c>
      <c r="J13930" t="s">
        <v>93</v>
      </c>
      <c r="K13930">
        <v>50</v>
      </c>
      <c r="L13930" s="5" t="s">
        <v>26805</v>
      </c>
      <c r="M13930" s="5" t="s">
        <v>70</v>
      </c>
      <c r="N13930">
        <v>9</v>
      </c>
      <c r="O13930" t="s">
        <v>131</v>
      </c>
      <c r="P13930" s="1">
        <v>45516</v>
      </c>
      <c r="Q13930" s="1">
        <v>45575</v>
      </c>
      <c r="R13930">
        <v>1582</v>
      </c>
      <c r="S13930" s="4">
        <v>8</v>
      </c>
      <c r="T13930" t="s">
        <v>243</v>
      </c>
    </row>
    <row r="13931" spans="1:20" x14ac:dyDescent="0.35">
      <c r="A13931" t="s">
        <v>26806</v>
      </c>
      <c r="B13931" s="5" t="s">
        <v>57</v>
      </c>
      <c r="C13931" s="6">
        <v>126184</v>
      </c>
      <c r="D13931" t="s">
        <v>22</v>
      </c>
      <c r="E13931">
        <v>126184</v>
      </c>
      <c r="F13931" s="5" t="s">
        <v>50</v>
      </c>
      <c r="G13931" s="5" t="s">
        <v>24</v>
      </c>
      <c r="H13931" s="5" t="s">
        <v>68</v>
      </c>
      <c r="I13931" t="s">
        <v>26</v>
      </c>
      <c r="J13931" t="s">
        <v>68</v>
      </c>
      <c r="K13931">
        <v>100</v>
      </c>
      <c r="L13931" s="5" t="s">
        <v>26807</v>
      </c>
      <c r="M13931" s="5" t="s">
        <v>70</v>
      </c>
      <c r="N13931">
        <v>4</v>
      </c>
      <c r="O13931" t="s">
        <v>29</v>
      </c>
      <c r="P13931" s="1">
        <v>45610</v>
      </c>
      <c r="Q13931" s="1">
        <v>45657</v>
      </c>
      <c r="R13931">
        <v>1710</v>
      </c>
      <c r="S13931" s="4">
        <v>5.6</v>
      </c>
      <c r="T13931" t="s">
        <v>118</v>
      </c>
    </row>
    <row r="13932" spans="1:20" x14ac:dyDescent="0.35">
      <c r="A13932" t="s">
        <v>26808</v>
      </c>
      <c r="B13932" s="5" t="s">
        <v>28800</v>
      </c>
      <c r="C13932" s="6">
        <v>160147</v>
      </c>
      <c r="D13932" t="s">
        <v>41</v>
      </c>
      <c r="E13932">
        <v>136125</v>
      </c>
      <c r="F13932" s="5" t="s">
        <v>66</v>
      </c>
      <c r="G13932" s="5" t="s">
        <v>51</v>
      </c>
      <c r="H13932" s="5" t="s">
        <v>126</v>
      </c>
      <c r="I13932" t="s">
        <v>35</v>
      </c>
      <c r="J13932" t="s">
        <v>126</v>
      </c>
      <c r="K13932">
        <v>0</v>
      </c>
      <c r="L13932" s="5" t="s">
        <v>26809</v>
      </c>
      <c r="M13932" s="5" t="s">
        <v>70</v>
      </c>
      <c r="N13932">
        <v>7</v>
      </c>
      <c r="O13932" t="s">
        <v>172</v>
      </c>
      <c r="P13932" s="1">
        <v>45395</v>
      </c>
      <c r="Q13932" s="1">
        <v>45455</v>
      </c>
      <c r="R13932">
        <v>1699</v>
      </c>
      <c r="S13932" s="4">
        <v>5.9</v>
      </c>
      <c r="T13932" t="s">
        <v>118</v>
      </c>
    </row>
    <row r="13933" spans="1:20" x14ac:dyDescent="0.35">
      <c r="A13933" t="s">
        <v>26810</v>
      </c>
      <c r="B13933" s="5" t="s">
        <v>28799</v>
      </c>
      <c r="C13933" s="6">
        <v>107865</v>
      </c>
      <c r="D13933" t="s">
        <v>65</v>
      </c>
      <c r="E13933">
        <v>140225</v>
      </c>
      <c r="F13933" s="5" t="s">
        <v>50</v>
      </c>
      <c r="G13933" s="5" t="s">
        <v>42</v>
      </c>
      <c r="H13933" s="5" t="s">
        <v>67</v>
      </c>
      <c r="I13933" t="s">
        <v>26</v>
      </c>
      <c r="J13933" t="s">
        <v>83</v>
      </c>
      <c r="K13933">
        <v>100</v>
      </c>
      <c r="L13933" s="5" t="s">
        <v>26811</v>
      </c>
      <c r="M13933" s="5" t="s">
        <v>70</v>
      </c>
      <c r="N13933">
        <v>4</v>
      </c>
      <c r="O13933" t="s">
        <v>78</v>
      </c>
      <c r="P13933" s="1">
        <v>45668</v>
      </c>
      <c r="Q13933" s="1">
        <v>45714</v>
      </c>
      <c r="R13933">
        <v>1084</v>
      </c>
      <c r="S13933" s="4">
        <v>9.1</v>
      </c>
      <c r="T13933" t="s">
        <v>95</v>
      </c>
    </row>
    <row r="13934" spans="1:20" x14ac:dyDescent="0.35">
      <c r="A13934" t="s">
        <v>26812</v>
      </c>
      <c r="B13934" s="5" t="s">
        <v>28802</v>
      </c>
      <c r="C13934" s="6">
        <v>187028</v>
      </c>
      <c r="D13934" t="s">
        <v>120</v>
      </c>
      <c r="E13934">
        <v>168325</v>
      </c>
      <c r="F13934" s="5" t="s">
        <v>66</v>
      </c>
      <c r="G13934" s="5" t="s">
        <v>59</v>
      </c>
      <c r="H13934" s="5" t="s">
        <v>121</v>
      </c>
      <c r="I13934" t="s">
        <v>44</v>
      </c>
      <c r="J13934" t="s">
        <v>121</v>
      </c>
      <c r="K13934">
        <v>0</v>
      </c>
      <c r="L13934" s="5" t="s">
        <v>26813</v>
      </c>
      <c r="M13934" s="5" t="s">
        <v>70</v>
      </c>
      <c r="N13934">
        <v>7</v>
      </c>
      <c r="O13934" t="s">
        <v>29</v>
      </c>
      <c r="P13934" s="1">
        <v>45397</v>
      </c>
      <c r="Q13934" s="1">
        <v>45455</v>
      </c>
      <c r="R13934">
        <v>1931</v>
      </c>
      <c r="S13934" s="4">
        <v>9</v>
      </c>
      <c r="T13934" t="s">
        <v>103</v>
      </c>
    </row>
    <row r="13935" spans="1:20" x14ac:dyDescent="0.35">
      <c r="A13935" t="s">
        <v>26814</v>
      </c>
      <c r="B13935" s="5" t="s">
        <v>145</v>
      </c>
      <c r="C13935" s="6">
        <v>110875</v>
      </c>
      <c r="D13935" t="s">
        <v>120</v>
      </c>
      <c r="E13935">
        <v>99788</v>
      </c>
      <c r="F13935" s="5" t="s">
        <v>50</v>
      </c>
      <c r="G13935" s="5" t="s">
        <v>59</v>
      </c>
      <c r="H13935" s="5" t="s">
        <v>121</v>
      </c>
      <c r="I13935" t="s">
        <v>44</v>
      </c>
      <c r="J13935" t="s">
        <v>121</v>
      </c>
      <c r="K13935">
        <v>100</v>
      </c>
      <c r="L13935" s="5" t="s">
        <v>26815</v>
      </c>
      <c r="M13935" s="5" t="s">
        <v>70</v>
      </c>
      <c r="N13935">
        <v>3</v>
      </c>
      <c r="O13935" t="s">
        <v>131</v>
      </c>
      <c r="P13935" s="1">
        <v>45639</v>
      </c>
      <c r="Q13935" s="1">
        <v>45671</v>
      </c>
      <c r="R13935">
        <v>1288</v>
      </c>
      <c r="S13935" s="4">
        <v>7.1</v>
      </c>
      <c r="T13935" t="s">
        <v>108</v>
      </c>
    </row>
    <row r="13936" spans="1:20" x14ac:dyDescent="0.35">
      <c r="A13936" t="s">
        <v>26816</v>
      </c>
      <c r="B13936" s="5" t="s">
        <v>40</v>
      </c>
      <c r="C13936" s="6">
        <v>206757</v>
      </c>
      <c r="D13936" t="s">
        <v>22</v>
      </c>
      <c r="E13936">
        <v>206757</v>
      </c>
      <c r="F13936" s="5" t="s">
        <v>23</v>
      </c>
      <c r="G13936" s="5" t="s">
        <v>51</v>
      </c>
      <c r="H13936" s="5" t="s">
        <v>101</v>
      </c>
      <c r="I13936" t="s">
        <v>44</v>
      </c>
      <c r="J13936" t="s">
        <v>247</v>
      </c>
      <c r="K13936">
        <v>0</v>
      </c>
      <c r="L13936" s="5" t="s">
        <v>26817</v>
      </c>
      <c r="M13936" s="5" t="s">
        <v>54</v>
      </c>
      <c r="N13936">
        <v>13</v>
      </c>
      <c r="O13936" t="s">
        <v>71</v>
      </c>
      <c r="P13936" s="1">
        <v>45605</v>
      </c>
      <c r="Q13936" s="1">
        <v>45628</v>
      </c>
      <c r="R13936">
        <v>1852</v>
      </c>
      <c r="S13936" s="4">
        <v>8.6</v>
      </c>
      <c r="T13936" t="s">
        <v>63</v>
      </c>
    </row>
    <row r="13937" spans="1:20" x14ac:dyDescent="0.35">
      <c r="A13937" t="s">
        <v>26818</v>
      </c>
      <c r="B13937" s="5" t="s">
        <v>91</v>
      </c>
      <c r="C13937" s="6">
        <v>56474</v>
      </c>
      <c r="D13937" t="s">
        <v>22</v>
      </c>
      <c r="E13937">
        <v>56474</v>
      </c>
      <c r="F13937" s="5" t="s">
        <v>58</v>
      </c>
      <c r="G13937" s="5" t="s">
        <v>59</v>
      </c>
      <c r="H13937" s="5" t="s">
        <v>129</v>
      </c>
      <c r="I13937" t="s">
        <v>26</v>
      </c>
      <c r="J13937" t="s">
        <v>129</v>
      </c>
      <c r="K13937">
        <v>50</v>
      </c>
      <c r="L13937" s="5" t="s">
        <v>26819</v>
      </c>
      <c r="M13937" s="5" t="s">
        <v>37</v>
      </c>
      <c r="N13937">
        <v>0</v>
      </c>
      <c r="O13937" t="s">
        <v>88</v>
      </c>
      <c r="P13937" s="1">
        <v>45515</v>
      </c>
      <c r="Q13937" s="1">
        <v>45544</v>
      </c>
      <c r="R13937">
        <v>1099</v>
      </c>
      <c r="S13937" s="4">
        <v>8.1999999999999993</v>
      </c>
      <c r="T13937" t="s">
        <v>55</v>
      </c>
    </row>
    <row r="13938" spans="1:20" x14ac:dyDescent="0.35">
      <c r="A13938" t="s">
        <v>26820</v>
      </c>
      <c r="B13938" s="5" t="s">
        <v>162</v>
      </c>
      <c r="C13938" s="6">
        <v>85570</v>
      </c>
      <c r="D13938" t="s">
        <v>22</v>
      </c>
      <c r="E13938">
        <v>85570</v>
      </c>
      <c r="F13938" s="5" t="s">
        <v>23</v>
      </c>
      <c r="G13938" s="5" t="s">
        <v>51</v>
      </c>
      <c r="H13938" s="5" t="s">
        <v>116</v>
      </c>
      <c r="I13938" t="s">
        <v>26</v>
      </c>
      <c r="J13938" t="s">
        <v>304</v>
      </c>
      <c r="K13938">
        <v>0</v>
      </c>
      <c r="L13938" s="5" t="s">
        <v>26821</v>
      </c>
      <c r="M13938" s="5" t="s">
        <v>37</v>
      </c>
      <c r="N13938">
        <v>15</v>
      </c>
      <c r="O13938" t="s">
        <v>46</v>
      </c>
      <c r="P13938" s="1">
        <v>45341</v>
      </c>
      <c r="Q13938" s="1">
        <v>45403</v>
      </c>
      <c r="R13938">
        <v>689</v>
      </c>
      <c r="S13938" s="4">
        <v>7.9</v>
      </c>
      <c r="T13938" t="s">
        <v>277</v>
      </c>
    </row>
    <row r="13939" spans="1:20" x14ac:dyDescent="0.35">
      <c r="A13939" t="s">
        <v>26822</v>
      </c>
      <c r="B13939" s="5" t="s">
        <v>179</v>
      </c>
      <c r="C13939" s="6">
        <v>212458</v>
      </c>
      <c r="D13939" t="s">
        <v>120</v>
      </c>
      <c r="E13939">
        <v>191212</v>
      </c>
      <c r="F13939" s="5" t="s">
        <v>66</v>
      </c>
      <c r="G13939" s="5" t="s">
        <v>51</v>
      </c>
      <c r="H13939" s="5" t="s">
        <v>121</v>
      </c>
      <c r="I13939" t="s">
        <v>35</v>
      </c>
      <c r="J13939" t="s">
        <v>121</v>
      </c>
      <c r="K13939">
        <v>100</v>
      </c>
      <c r="L13939" s="5" t="s">
        <v>781</v>
      </c>
      <c r="M13939" s="5" t="s">
        <v>37</v>
      </c>
      <c r="N13939">
        <v>6</v>
      </c>
      <c r="O13939" t="s">
        <v>172</v>
      </c>
      <c r="P13939" s="1">
        <v>45449</v>
      </c>
      <c r="Q13939" s="1">
        <v>45495</v>
      </c>
      <c r="R13939">
        <v>889</v>
      </c>
      <c r="S13939" s="4">
        <v>9.5</v>
      </c>
      <c r="T13939" t="s">
        <v>63</v>
      </c>
    </row>
    <row r="13940" spans="1:20" x14ac:dyDescent="0.35">
      <c r="A13940" t="s">
        <v>26823</v>
      </c>
      <c r="B13940" s="5" t="s">
        <v>28802</v>
      </c>
      <c r="C13940" s="6">
        <v>70580</v>
      </c>
      <c r="D13940" t="s">
        <v>65</v>
      </c>
      <c r="E13940">
        <v>91754</v>
      </c>
      <c r="F13940" s="5" t="s">
        <v>58</v>
      </c>
      <c r="G13940" s="5" t="s">
        <v>24</v>
      </c>
      <c r="H13940" s="5" t="s">
        <v>67</v>
      </c>
      <c r="I13940" t="s">
        <v>44</v>
      </c>
      <c r="J13940" t="s">
        <v>426</v>
      </c>
      <c r="K13940">
        <v>100</v>
      </c>
      <c r="L13940" s="5" t="s">
        <v>26824</v>
      </c>
      <c r="M13940" s="5" t="s">
        <v>28</v>
      </c>
      <c r="N13940">
        <v>1</v>
      </c>
      <c r="O13940" t="s">
        <v>147</v>
      </c>
      <c r="P13940" s="1">
        <v>45307</v>
      </c>
      <c r="Q13940" s="1">
        <v>45334</v>
      </c>
      <c r="R13940">
        <v>1169</v>
      </c>
      <c r="S13940" s="4">
        <v>9.8000000000000007</v>
      </c>
      <c r="T13940" t="s">
        <v>79</v>
      </c>
    </row>
    <row r="13941" spans="1:20" x14ac:dyDescent="0.35">
      <c r="A13941" t="s">
        <v>26825</v>
      </c>
      <c r="B13941" s="5" t="s">
        <v>40</v>
      </c>
      <c r="C13941" s="6">
        <v>36309</v>
      </c>
      <c r="D13941" t="s">
        <v>22</v>
      </c>
      <c r="E13941">
        <v>36309</v>
      </c>
      <c r="F13941" s="5" t="s">
        <v>66</v>
      </c>
      <c r="G13941" s="5" t="s">
        <v>42</v>
      </c>
      <c r="H13941" s="5" t="s">
        <v>116</v>
      </c>
      <c r="I13941" t="s">
        <v>44</v>
      </c>
      <c r="J13941" t="s">
        <v>68</v>
      </c>
      <c r="K13941">
        <v>100</v>
      </c>
      <c r="L13941" s="5" t="s">
        <v>26826</v>
      </c>
      <c r="M13941" s="5" t="s">
        <v>70</v>
      </c>
      <c r="N13941">
        <v>9</v>
      </c>
      <c r="O13941" t="s">
        <v>85</v>
      </c>
      <c r="P13941" s="1">
        <v>45433</v>
      </c>
      <c r="Q13941" s="1">
        <v>45479</v>
      </c>
      <c r="R13941">
        <v>747</v>
      </c>
      <c r="S13941" s="4">
        <v>6.6</v>
      </c>
      <c r="T13941" t="s">
        <v>95</v>
      </c>
    </row>
    <row r="13942" spans="1:20" x14ac:dyDescent="0.35">
      <c r="A13942" t="s">
        <v>26827</v>
      </c>
      <c r="B13942" s="5" t="s">
        <v>100</v>
      </c>
      <c r="C13942" s="6">
        <v>64560</v>
      </c>
      <c r="D13942" t="s">
        <v>22</v>
      </c>
      <c r="E13942">
        <v>64560</v>
      </c>
      <c r="F13942" s="5" t="s">
        <v>58</v>
      </c>
      <c r="G13942" s="5" t="s">
        <v>59</v>
      </c>
      <c r="H13942" s="5" t="s">
        <v>191</v>
      </c>
      <c r="I13942" t="s">
        <v>26</v>
      </c>
      <c r="J13942" t="s">
        <v>522</v>
      </c>
      <c r="K13942">
        <v>50</v>
      </c>
      <c r="L13942" s="5" t="s">
        <v>26828</v>
      </c>
      <c r="M13942" s="5" t="s">
        <v>37</v>
      </c>
      <c r="N13942">
        <v>0</v>
      </c>
      <c r="O13942" t="s">
        <v>71</v>
      </c>
      <c r="P13942" s="1">
        <v>45644</v>
      </c>
      <c r="Q13942" s="1">
        <v>45704</v>
      </c>
      <c r="R13942">
        <v>1314</v>
      </c>
      <c r="S13942" s="4">
        <v>6</v>
      </c>
      <c r="T13942" t="s">
        <v>210</v>
      </c>
    </row>
    <row r="13943" spans="1:20" x14ac:dyDescent="0.35">
      <c r="A13943" t="s">
        <v>26829</v>
      </c>
      <c r="B13943" s="5" t="s">
        <v>100</v>
      </c>
      <c r="C13943" s="6">
        <v>94949</v>
      </c>
      <c r="D13943" t="s">
        <v>41</v>
      </c>
      <c r="E13943">
        <v>80707</v>
      </c>
      <c r="F13943" s="5" t="s">
        <v>50</v>
      </c>
      <c r="G13943" s="5" t="s">
        <v>42</v>
      </c>
      <c r="H13943" s="5" t="s">
        <v>60</v>
      </c>
      <c r="I13943" t="s">
        <v>35</v>
      </c>
      <c r="J13943" t="s">
        <v>60</v>
      </c>
      <c r="K13943">
        <v>100</v>
      </c>
      <c r="L13943" s="5" t="s">
        <v>26830</v>
      </c>
      <c r="M13943" s="5" t="s">
        <v>37</v>
      </c>
      <c r="N13943">
        <v>4</v>
      </c>
      <c r="O13943" t="s">
        <v>29</v>
      </c>
      <c r="P13943" s="1">
        <v>45523</v>
      </c>
      <c r="Q13943" s="1">
        <v>45560</v>
      </c>
      <c r="R13943">
        <v>979</v>
      </c>
      <c r="S13943" s="4">
        <v>6</v>
      </c>
      <c r="T13943" t="s">
        <v>38</v>
      </c>
    </row>
    <row r="13944" spans="1:20" x14ac:dyDescent="0.35">
      <c r="A13944" t="s">
        <v>26831</v>
      </c>
      <c r="B13944" s="5" t="s">
        <v>28802</v>
      </c>
      <c r="C13944" s="6">
        <v>74347</v>
      </c>
      <c r="D13944" t="s">
        <v>22</v>
      </c>
      <c r="E13944">
        <v>74347</v>
      </c>
      <c r="F13944" s="5" t="s">
        <v>50</v>
      </c>
      <c r="G13944" s="5" t="s">
        <v>24</v>
      </c>
      <c r="H13944" s="5" t="s">
        <v>165</v>
      </c>
      <c r="I13944" t="s">
        <v>26</v>
      </c>
      <c r="J13944" t="s">
        <v>165</v>
      </c>
      <c r="K13944">
        <v>50</v>
      </c>
      <c r="L13944" s="5" t="s">
        <v>26832</v>
      </c>
      <c r="M13944" s="5" t="s">
        <v>37</v>
      </c>
      <c r="N13944">
        <v>3</v>
      </c>
      <c r="O13944" t="s">
        <v>147</v>
      </c>
      <c r="P13944" s="1">
        <v>45569</v>
      </c>
      <c r="Q13944" s="1">
        <v>45627</v>
      </c>
      <c r="R13944">
        <v>1926</v>
      </c>
      <c r="S13944" s="4">
        <v>7.9</v>
      </c>
      <c r="T13944" t="s">
        <v>79</v>
      </c>
    </row>
    <row r="13945" spans="1:20" x14ac:dyDescent="0.35">
      <c r="A13945" t="s">
        <v>26833</v>
      </c>
      <c r="B13945" s="5" t="s">
        <v>28799</v>
      </c>
      <c r="C13945" s="6">
        <v>321456</v>
      </c>
      <c r="D13945" t="s">
        <v>22</v>
      </c>
      <c r="E13945">
        <v>321456</v>
      </c>
      <c r="F13945" s="5" t="s">
        <v>23</v>
      </c>
      <c r="G13945" s="5" t="s">
        <v>51</v>
      </c>
      <c r="H13945" s="5" t="s">
        <v>101</v>
      </c>
      <c r="I13945" t="s">
        <v>35</v>
      </c>
      <c r="J13945" t="s">
        <v>101</v>
      </c>
      <c r="K13945">
        <v>100</v>
      </c>
      <c r="L13945" s="5" t="s">
        <v>26834</v>
      </c>
      <c r="M13945" s="5" t="s">
        <v>70</v>
      </c>
      <c r="N13945">
        <v>15</v>
      </c>
      <c r="O13945" t="s">
        <v>46</v>
      </c>
      <c r="P13945" s="1">
        <v>45590</v>
      </c>
      <c r="Q13945" s="1">
        <v>45632</v>
      </c>
      <c r="R13945">
        <v>1311</v>
      </c>
      <c r="S13945" s="4">
        <v>8.6</v>
      </c>
      <c r="T13945" t="s">
        <v>47</v>
      </c>
    </row>
    <row r="13946" spans="1:20" x14ac:dyDescent="0.35">
      <c r="A13946" t="s">
        <v>26835</v>
      </c>
      <c r="B13946" s="5" t="s">
        <v>32</v>
      </c>
      <c r="C13946" s="6">
        <v>72159</v>
      </c>
      <c r="D13946" t="s">
        <v>41</v>
      </c>
      <c r="E13946">
        <v>61335</v>
      </c>
      <c r="F13946" s="5" t="s">
        <v>58</v>
      </c>
      <c r="G13946" s="5" t="s">
        <v>59</v>
      </c>
      <c r="H13946" s="5" t="s">
        <v>43</v>
      </c>
      <c r="I13946" t="s">
        <v>35</v>
      </c>
      <c r="J13946" t="s">
        <v>43</v>
      </c>
      <c r="K13946">
        <v>0</v>
      </c>
      <c r="L13946" s="5" t="s">
        <v>26836</v>
      </c>
      <c r="M13946" s="5" t="s">
        <v>54</v>
      </c>
      <c r="N13946">
        <v>0</v>
      </c>
      <c r="O13946" t="s">
        <v>167</v>
      </c>
      <c r="P13946" s="1">
        <v>45398</v>
      </c>
      <c r="Q13946" s="1">
        <v>45451</v>
      </c>
      <c r="R13946">
        <v>1412</v>
      </c>
      <c r="S13946" s="4">
        <v>8.4</v>
      </c>
      <c r="T13946" t="s">
        <v>63</v>
      </c>
    </row>
    <row r="13947" spans="1:20" x14ac:dyDescent="0.35">
      <c r="A13947" t="s">
        <v>26837</v>
      </c>
      <c r="B13947" s="5" t="s">
        <v>28800</v>
      </c>
      <c r="C13947" s="6">
        <v>185190</v>
      </c>
      <c r="D13947" t="s">
        <v>22</v>
      </c>
      <c r="E13947">
        <v>185190</v>
      </c>
      <c r="F13947" s="5" t="s">
        <v>23</v>
      </c>
      <c r="G13947" s="5" t="s">
        <v>24</v>
      </c>
      <c r="H13947" s="5" t="s">
        <v>52</v>
      </c>
      <c r="I13947" t="s">
        <v>44</v>
      </c>
      <c r="J13947" t="s">
        <v>52</v>
      </c>
      <c r="K13947">
        <v>100</v>
      </c>
      <c r="L13947" s="5" t="s">
        <v>26838</v>
      </c>
      <c r="M13947" s="5" t="s">
        <v>37</v>
      </c>
      <c r="N13947">
        <v>12</v>
      </c>
      <c r="O13947" t="s">
        <v>46</v>
      </c>
      <c r="P13947" s="1">
        <v>45483</v>
      </c>
      <c r="Q13947" s="1">
        <v>45555</v>
      </c>
      <c r="R13947">
        <v>977</v>
      </c>
      <c r="S13947" s="4">
        <v>8.5</v>
      </c>
      <c r="T13947" t="s">
        <v>108</v>
      </c>
    </row>
    <row r="13948" spans="1:20" x14ac:dyDescent="0.35">
      <c r="A13948" t="s">
        <v>26839</v>
      </c>
      <c r="B13948" s="5" t="s">
        <v>28799</v>
      </c>
      <c r="C13948" s="6">
        <v>150333</v>
      </c>
      <c r="D13948" t="s">
        <v>41</v>
      </c>
      <c r="E13948">
        <v>127783</v>
      </c>
      <c r="F13948" s="5" t="s">
        <v>66</v>
      </c>
      <c r="G13948" s="5" t="s">
        <v>59</v>
      </c>
      <c r="H13948" s="5" t="s">
        <v>43</v>
      </c>
      <c r="I13948" t="s">
        <v>35</v>
      </c>
      <c r="J13948" t="s">
        <v>76</v>
      </c>
      <c r="K13948">
        <v>0</v>
      </c>
      <c r="L13948" s="5" t="s">
        <v>26840</v>
      </c>
      <c r="M13948" s="5" t="s">
        <v>54</v>
      </c>
      <c r="N13948">
        <v>9</v>
      </c>
      <c r="O13948" t="s">
        <v>46</v>
      </c>
      <c r="P13948" s="1">
        <v>45675</v>
      </c>
      <c r="Q13948" s="1">
        <v>45712</v>
      </c>
      <c r="R13948">
        <v>1452</v>
      </c>
      <c r="S13948" s="4">
        <v>9.1</v>
      </c>
      <c r="T13948" t="s">
        <v>47</v>
      </c>
    </row>
    <row r="13949" spans="1:20" x14ac:dyDescent="0.35">
      <c r="A13949" t="s">
        <v>26841</v>
      </c>
      <c r="B13949" s="5" t="s">
        <v>28802</v>
      </c>
      <c r="C13949" s="6">
        <v>265558</v>
      </c>
      <c r="D13949" t="s">
        <v>81</v>
      </c>
      <c r="E13949">
        <v>358503</v>
      </c>
      <c r="F13949" s="5" t="s">
        <v>23</v>
      </c>
      <c r="G13949" s="5" t="s">
        <v>24</v>
      </c>
      <c r="H13949" s="5" t="s">
        <v>82</v>
      </c>
      <c r="I13949" t="s">
        <v>35</v>
      </c>
      <c r="J13949" t="s">
        <v>82</v>
      </c>
      <c r="K13949">
        <v>0</v>
      </c>
      <c r="L13949" s="5" t="s">
        <v>26842</v>
      </c>
      <c r="M13949" s="5" t="s">
        <v>70</v>
      </c>
      <c r="N13949">
        <v>12</v>
      </c>
      <c r="O13949" t="s">
        <v>131</v>
      </c>
      <c r="P13949" s="1">
        <v>45450</v>
      </c>
      <c r="Q13949" s="1">
        <v>45482</v>
      </c>
      <c r="R13949">
        <v>874</v>
      </c>
      <c r="S13949" s="4">
        <v>9.9</v>
      </c>
      <c r="T13949" t="s">
        <v>55</v>
      </c>
    </row>
    <row r="13950" spans="1:20" x14ac:dyDescent="0.35">
      <c r="A13950" t="s">
        <v>26843</v>
      </c>
      <c r="B13950" s="5" t="s">
        <v>28800</v>
      </c>
      <c r="C13950" s="6">
        <v>82299</v>
      </c>
      <c r="D13950" t="s">
        <v>41</v>
      </c>
      <c r="E13950">
        <v>69954</v>
      </c>
      <c r="F13950" s="5" t="s">
        <v>50</v>
      </c>
      <c r="G13950" s="5" t="s">
        <v>59</v>
      </c>
      <c r="H13950" s="5" t="s">
        <v>151</v>
      </c>
      <c r="I13950" t="s">
        <v>35</v>
      </c>
      <c r="J13950" t="s">
        <v>423</v>
      </c>
      <c r="K13950">
        <v>0</v>
      </c>
      <c r="L13950" s="5" t="s">
        <v>26844</v>
      </c>
      <c r="M13950" s="5" t="s">
        <v>70</v>
      </c>
      <c r="N13950">
        <v>2</v>
      </c>
      <c r="O13950" t="s">
        <v>85</v>
      </c>
      <c r="P13950" s="1">
        <v>45610</v>
      </c>
      <c r="Q13950" s="1">
        <v>45651</v>
      </c>
      <c r="R13950">
        <v>981</v>
      </c>
      <c r="S13950" s="4">
        <v>8.1</v>
      </c>
      <c r="T13950" t="s">
        <v>38</v>
      </c>
    </row>
    <row r="13951" spans="1:20" x14ac:dyDescent="0.35">
      <c r="A13951" t="s">
        <v>26845</v>
      </c>
      <c r="B13951" s="5" t="s">
        <v>162</v>
      </c>
      <c r="C13951" s="6">
        <v>148281</v>
      </c>
      <c r="D13951" t="s">
        <v>33</v>
      </c>
      <c r="E13951">
        <v>16310910</v>
      </c>
      <c r="F13951" s="5" t="s">
        <v>66</v>
      </c>
      <c r="G13951" s="5" t="s">
        <v>51</v>
      </c>
      <c r="H13951" s="5" t="s">
        <v>34</v>
      </c>
      <c r="I13951" t="s">
        <v>35</v>
      </c>
      <c r="J13951" t="s">
        <v>34</v>
      </c>
      <c r="K13951">
        <v>50</v>
      </c>
      <c r="L13951" s="5" t="s">
        <v>26846</v>
      </c>
      <c r="M13951" s="5" t="s">
        <v>54</v>
      </c>
      <c r="N13951">
        <v>5</v>
      </c>
      <c r="O13951" t="s">
        <v>112</v>
      </c>
      <c r="P13951" s="1">
        <v>45718</v>
      </c>
      <c r="Q13951" s="1">
        <v>45733</v>
      </c>
      <c r="R13951">
        <v>892</v>
      </c>
      <c r="S13951" s="4">
        <v>7.8</v>
      </c>
      <c r="T13951" t="s">
        <v>55</v>
      </c>
    </row>
    <row r="13952" spans="1:20" x14ac:dyDescent="0.35">
      <c r="A13952" t="s">
        <v>26847</v>
      </c>
      <c r="B13952" s="5" t="s">
        <v>28799</v>
      </c>
      <c r="C13952" s="6">
        <v>33202</v>
      </c>
      <c r="D13952" t="s">
        <v>22</v>
      </c>
      <c r="E13952">
        <v>33202</v>
      </c>
      <c r="F13952" s="5" t="s">
        <v>50</v>
      </c>
      <c r="G13952" s="5" t="s">
        <v>59</v>
      </c>
      <c r="H13952" s="5" t="s">
        <v>157</v>
      </c>
      <c r="I13952" t="s">
        <v>44</v>
      </c>
      <c r="J13952" t="s">
        <v>157</v>
      </c>
      <c r="K13952">
        <v>0</v>
      </c>
      <c r="L13952" s="5" t="s">
        <v>26848</v>
      </c>
      <c r="M13952" s="5" t="s">
        <v>37</v>
      </c>
      <c r="N13952">
        <v>2</v>
      </c>
      <c r="O13952" t="s">
        <v>131</v>
      </c>
      <c r="P13952" s="1">
        <v>45430</v>
      </c>
      <c r="Q13952" s="1">
        <v>45492</v>
      </c>
      <c r="R13952">
        <v>821</v>
      </c>
      <c r="S13952" s="4">
        <v>8.5</v>
      </c>
      <c r="T13952" t="s">
        <v>243</v>
      </c>
    </row>
    <row r="13953" spans="1:20" x14ac:dyDescent="0.35">
      <c r="A13953" t="s">
        <v>26849</v>
      </c>
      <c r="B13953" s="5" t="s">
        <v>28801</v>
      </c>
      <c r="C13953" s="6">
        <v>67300</v>
      </c>
      <c r="D13953" t="s">
        <v>22</v>
      </c>
      <c r="E13953">
        <v>67300</v>
      </c>
      <c r="F13953" s="5" t="s">
        <v>58</v>
      </c>
      <c r="G13953" s="5" t="s">
        <v>42</v>
      </c>
      <c r="H13953" s="5" t="s">
        <v>191</v>
      </c>
      <c r="I13953" t="s">
        <v>26</v>
      </c>
      <c r="J13953" t="s">
        <v>191</v>
      </c>
      <c r="K13953">
        <v>0</v>
      </c>
      <c r="L13953" s="5" t="s">
        <v>26850</v>
      </c>
      <c r="M13953" s="5" t="s">
        <v>37</v>
      </c>
      <c r="N13953">
        <v>0</v>
      </c>
      <c r="O13953" t="s">
        <v>62</v>
      </c>
      <c r="P13953" s="1">
        <v>45435</v>
      </c>
      <c r="Q13953" s="1">
        <v>45468</v>
      </c>
      <c r="R13953">
        <v>2327</v>
      </c>
      <c r="S13953" s="4">
        <v>7.1</v>
      </c>
      <c r="T13953" t="s">
        <v>38</v>
      </c>
    </row>
    <row r="13954" spans="1:20" x14ac:dyDescent="0.35">
      <c r="A13954" t="s">
        <v>26851</v>
      </c>
      <c r="B13954" s="5" t="s">
        <v>28799</v>
      </c>
      <c r="C13954" s="6">
        <v>120081</v>
      </c>
      <c r="D13954" t="s">
        <v>22</v>
      </c>
      <c r="E13954">
        <v>120081</v>
      </c>
      <c r="F13954" s="5" t="s">
        <v>50</v>
      </c>
      <c r="G13954" s="5" t="s">
        <v>51</v>
      </c>
      <c r="H13954" s="5" t="s">
        <v>129</v>
      </c>
      <c r="I13954" t="s">
        <v>35</v>
      </c>
      <c r="J13954" t="s">
        <v>129</v>
      </c>
      <c r="K13954">
        <v>100</v>
      </c>
      <c r="L13954" s="5" t="s">
        <v>26852</v>
      </c>
      <c r="M13954" s="5" t="s">
        <v>70</v>
      </c>
      <c r="N13954">
        <v>4</v>
      </c>
      <c r="O13954" t="s">
        <v>141</v>
      </c>
      <c r="P13954" s="1">
        <v>45306</v>
      </c>
      <c r="Q13954" s="1">
        <v>45343</v>
      </c>
      <c r="R13954">
        <v>2086</v>
      </c>
      <c r="S13954" s="4">
        <v>7.6</v>
      </c>
      <c r="T13954" t="s">
        <v>55</v>
      </c>
    </row>
    <row r="13955" spans="1:20" x14ac:dyDescent="0.35">
      <c r="A13955" t="s">
        <v>26853</v>
      </c>
      <c r="B13955" s="5" t="s">
        <v>91</v>
      </c>
      <c r="C13955" s="6">
        <v>73036</v>
      </c>
      <c r="D13955" t="s">
        <v>41</v>
      </c>
      <c r="E13955">
        <v>62081</v>
      </c>
      <c r="F13955" s="5" t="s">
        <v>50</v>
      </c>
      <c r="G13955" s="5" t="s">
        <v>42</v>
      </c>
      <c r="H13955" s="5" t="s">
        <v>60</v>
      </c>
      <c r="I13955" t="s">
        <v>44</v>
      </c>
      <c r="J13955" t="s">
        <v>60</v>
      </c>
      <c r="K13955">
        <v>0</v>
      </c>
      <c r="L13955" s="5" t="s">
        <v>26854</v>
      </c>
      <c r="M13955" s="5" t="s">
        <v>54</v>
      </c>
      <c r="N13955">
        <v>2</v>
      </c>
      <c r="O13955" t="s">
        <v>71</v>
      </c>
      <c r="P13955" s="1">
        <v>45755</v>
      </c>
      <c r="Q13955" s="1">
        <v>45782</v>
      </c>
      <c r="R13955">
        <v>1365</v>
      </c>
      <c r="S13955" s="4">
        <v>9.1999999999999993</v>
      </c>
      <c r="T13955" t="s">
        <v>79</v>
      </c>
    </row>
    <row r="13956" spans="1:20" x14ac:dyDescent="0.35">
      <c r="A13956" t="s">
        <v>26855</v>
      </c>
      <c r="B13956" s="5" t="s">
        <v>57</v>
      </c>
      <c r="C13956" s="6">
        <v>87908</v>
      </c>
      <c r="D13956" t="s">
        <v>22</v>
      </c>
      <c r="E13956">
        <v>87908</v>
      </c>
      <c r="F13956" s="5" t="s">
        <v>58</v>
      </c>
      <c r="G13956" s="5" t="s">
        <v>59</v>
      </c>
      <c r="H13956" s="5" t="s">
        <v>68</v>
      </c>
      <c r="I13956" t="s">
        <v>44</v>
      </c>
      <c r="J13956" t="s">
        <v>68</v>
      </c>
      <c r="K13956">
        <v>100</v>
      </c>
      <c r="L13956" s="5" t="s">
        <v>26856</v>
      </c>
      <c r="M13956" s="5" t="s">
        <v>28</v>
      </c>
      <c r="N13956">
        <v>0</v>
      </c>
      <c r="O13956" t="s">
        <v>85</v>
      </c>
      <c r="P13956" s="1">
        <v>45625</v>
      </c>
      <c r="Q13956" s="1">
        <v>45678</v>
      </c>
      <c r="R13956">
        <v>609</v>
      </c>
      <c r="S13956" s="4">
        <v>8.3000000000000007</v>
      </c>
      <c r="T13956" t="s">
        <v>47</v>
      </c>
    </row>
    <row r="13957" spans="1:20" x14ac:dyDescent="0.35">
      <c r="A13957" t="s">
        <v>26857</v>
      </c>
      <c r="B13957" s="5" t="s">
        <v>28800</v>
      </c>
      <c r="C13957" s="6">
        <v>70146</v>
      </c>
      <c r="D13957" t="s">
        <v>22</v>
      </c>
      <c r="E13957">
        <v>70146</v>
      </c>
      <c r="F13957" s="5" t="s">
        <v>23</v>
      </c>
      <c r="G13957" s="5" t="s">
        <v>24</v>
      </c>
      <c r="H13957" s="5" t="s">
        <v>116</v>
      </c>
      <c r="I13957" t="s">
        <v>44</v>
      </c>
      <c r="J13957" t="s">
        <v>116</v>
      </c>
      <c r="K13957">
        <v>0</v>
      </c>
      <c r="L13957" s="5" t="s">
        <v>26858</v>
      </c>
      <c r="M13957" s="5" t="s">
        <v>37</v>
      </c>
      <c r="N13957">
        <v>14</v>
      </c>
      <c r="O13957" t="s">
        <v>131</v>
      </c>
      <c r="P13957" s="1">
        <v>45426</v>
      </c>
      <c r="Q13957" s="1">
        <v>45498</v>
      </c>
      <c r="R13957">
        <v>669</v>
      </c>
      <c r="S13957" s="4">
        <v>5.5</v>
      </c>
      <c r="T13957" t="s">
        <v>95</v>
      </c>
    </row>
    <row r="13958" spans="1:20" x14ac:dyDescent="0.35">
      <c r="A13958" t="s">
        <v>26859</v>
      </c>
      <c r="B13958" s="5" t="s">
        <v>105</v>
      </c>
      <c r="C13958" s="6">
        <v>32133</v>
      </c>
      <c r="D13958" t="s">
        <v>22</v>
      </c>
      <c r="E13958">
        <v>32133</v>
      </c>
      <c r="F13958" s="5" t="s">
        <v>50</v>
      </c>
      <c r="G13958" s="5" t="s">
        <v>51</v>
      </c>
      <c r="H13958" s="5" t="s">
        <v>116</v>
      </c>
      <c r="I13958" t="s">
        <v>44</v>
      </c>
      <c r="J13958" t="s">
        <v>116</v>
      </c>
      <c r="K13958">
        <v>100</v>
      </c>
      <c r="L13958" s="5" t="s">
        <v>26860</v>
      </c>
      <c r="M13958" s="5" t="s">
        <v>37</v>
      </c>
      <c r="N13958">
        <v>3</v>
      </c>
      <c r="O13958" t="s">
        <v>147</v>
      </c>
      <c r="P13958" s="1">
        <v>45586</v>
      </c>
      <c r="Q13958" s="1">
        <v>45651</v>
      </c>
      <c r="R13958">
        <v>1969</v>
      </c>
      <c r="S13958" s="4">
        <v>8.9</v>
      </c>
      <c r="T13958" t="s">
        <v>243</v>
      </c>
    </row>
    <row r="13959" spans="1:20" x14ac:dyDescent="0.35">
      <c r="A13959" t="s">
        <v>26861</v>
      </c>
      <c r="B13959" s="5" t="s">
        <v>21</v>
      </c>
      <c r="C13959" s="6">
        <v>108840</v>
      </c>
      <c r="D13959" t="s">
        <v>33</v>
      </c>
      <c r="E13959">
        <v>11972400</v>
      </c>
      <c r="F13959" s="5" t="s">
        <v>66</v>
      </c>
      <c r="G13959" s="5" t="s">
        <v>42</v>
      </c>
      <c r="H13959" s="5" t="s">
        <v>34</v>
      </c>
      <c r="I13959" t="s">
        <v>44</v>
      </c>
      <c r="J13959" t="s">
        <v>34</v>
      </c>
      <c r="K13959">
        <v>50</v>
      </c>
      <c r="L13959" s="5" t="s">
        <v>26862</v>
      </c>
      <c r="M13959" s="5" t="s">
        <v>28</v>
      </c>
      <c r="N13959">
        <v>8</v>
      </c>
      <c r="O13959" t="s">
        <v>85</v>
      </c>
      <c r="P13959" s="1">
        <v>45460</v>
      </c>
      <c r="Q13959" s="1">
        <v>45479</v>
      </c>
      <c r="R13959">
        <v>1758</v>
      </c>
      <c r="S13959" s="4">
        <v>7.5</v>
      </c>
      <c r="T13959" t="s">
        <v>136</v>
      </c>
    </row>
    <row r="13960" spans="1:20" x14ac:dyDescent="0.35">
      <c r="A13960" t="s">
        <v>26863</v>
      </c>
      <c r="B13960" s="5" t="s">
        <v>28800</v>
      </c>
      <c r="C13960" s="6">
        <v>122926</v>
      </c>
      <c r="D13960" t="s">
        <v>41</v>
      </c>
      <c r="E13960">
        <v>104487</v>
      </c>
      <c r="F13960" s="5" t="s">
        <v>66</v>
      </c>
      <c r="G13960" s="5" t="s">
        <v>24</v>
      </c>
      <c r="H13960" s="5" t="s">
        <v>126</v>
      </c>
      <c r="I13960" t="s">
        <v>26</v>
      </c>
      <c r="J13960" t="s">
        <v>101</v>
      </c>
      <c r="K13960">
        <v>0</v>
      </c>
      <c r="L13960" s="5" t="s">
        <v>18197</v>
      </c>
      <c r="M13960" s="5" t="s">
        <v>70</v>
      </c>
      <c r="N13960">
        <v>9</v>
      </c>
      <c r="O13960" t="s">
        <v>167</v>
      </c>
      <c r="P13960" s="1">
        <v>45368</v>
      </c>
      <c r="Q13960" s="1">
        <v>45385</v>
      </c>
      <c r="R13960">
        <v>1477</v>
      </c>
      <c r="S13960" s="4">
        <v>8.5</v>
      </c>
      <c r="T13960" t="s">
        <v>108</v>
      </c>
    </row>
    <row r="13961" spans="1:20" x14ac:dyDescent="0.35">
      <c r="A13961" t="s">
        <v>26864</v>
      </c>
      <c r="B13961" s="5" t="s">
        <v>28799</v>
      </c>
      <c r="C13961" s="6">
        <v>287863</v>
      </c>
      <c r="D13961" t="s">
        <v>120</v>
      </c>
      <c r="E13961">
        <v>259077</v>
      </c>
      <c r="F13961" s="5" t="s">
        <v>23</v>
      </c>
      <c r="G13961" s="5" t="s">
        <v>24</v>
      </c>
      <c r="H13961" s="5" t="s">
        <v>121</v>
      </c>
      <c r="I13961" t="s">
        <v>26</v>
      </c>
      <c r="J13961" t="s">
        <v>68</v>
      </c>
      <c r="K13961">
        <v>50</v>
      </c>
      <c r="L13961" s="5" t="s">
        <v>26865</v>
      </c>
      <c r="M13961" s="5" t="s">
        <v>54</v>
      </c>
      <c r="N13961">
        <v>19</v>
      </c>
      <c r="O13961" t="s">
        <v>46</v>
      </c>
      <c r="P13961" s="1">
        <v>45389</v>
      </c>
      <c r="Q13961" s="1">
        <v>45436</v>
      </c>
      <c r="R13961">
        <v>1944</v>
      </c>
      <c r="S13961" s="4">
        <v>6.5</v>
      </c>
      <c r="T13961" t="s">
        <v>118</v>
      </c>
    </row>
    <row r="13962" spans="1:20" x14ac:dyDescent="0.35">
      <c r="A13962" t="s">
        <v>26866</v>
      </c>
      <c r="B13962" s="5" t="s">
        <v>91</v>
      </c>
      <c r="C13962" s="6">
        <v>99266</v>
      </c>
      <c r="D13962" t="s">
        <v>22</v>
      </c>
      <c r="E13962">
        <v>99266</v>
      </c>
      <c r="F13962" s="5" t="s">
        <v>66</v>
      </c>
      <c r="G13962" s="5" t="s">
        <v>59</v>
      </c>
      <c r="H13962" s="5" t="s">
        <v>129</v>
      </c>
      <c r="I13962" t="s">
        <v>44</v>
      </c>
      <c r="J13962" t="s">
        <v>129</v>
      </c>
      <c r="K13962">
        <v>50</v>
      </c>
      <c r="L13962" s="5" t="s">
        <v>26867</v>
      </c>
      <c r="M13962" s="5" t="s">
        <v>28</v>
      </c>
      <c r="N13962">
        <v>7</v>
      </c>
      <c r="O13962" t="s">
        <v>62</v>
      </c>
      <c r="P13962" s="1">
        <v>45488</v>
      </c>
      <c r="Q13962" s="1">
        <v>45514</v>
      </c>
      <c r="R13962">
        <v>2461</v>
      </c>
      <c r="S13962" s="4">
        <v>5.3</v>
      </c>
      <c r="T13962" t="s">
        <v>136</v>
      </c>
    </row>
    <row r="13963" spans="1:20" x14ac:dyDescent="0.35">
      <c r="A13963" t="s">
        <v>26868</v>
      </c>
      <c r="B13963" s="5" t="s">
        <v>217</v>
      </c>
      <c r="C13963" s="6">
        <v>228899</v>
      </c>
      <c r="D13963" t="s">
        <v>33</v>
      </c>
      <c r="E13963">
        <v>25178890</v>
      </c>
      <c r="F13963" s="5" t="s">
        <v>23</v>
      </c>
      <c r="G13963" s="5" t="s">
        <v>59</v>
      </c>
      <c r="H13963" s="5" t="s">
        <v>34</v>
      </c>
      <c r="I13963" t="s">
        <v>26</v>
      </c>
      <c r="J13963" t="s">
        <v>157</v>
      </c>
      <c r="K13963">
        <v>50</v>
      </c>
      <c r="L13963" s="5" t="s">
        <v>26869</v>
      </c>
      <c r="M13963" s="5" t="s">
        <v>54</v>
      </c>
      <c r="N13963">
        <v>18</v>
      </c>
      <c r="O13963" t="s">
        <v>141</v>
      </c>
      <c r="P13963" s="1">
        <v>45448</v>
      </c>
      <c r="Q13963" s="1">
        <v>45501</v>
      </c>
      <c r="R13963">
        <v>2258</v>
      </c>
      <c r="S13963" s="4">
        <v>8.4</v>
      </c>
      <c r="T13963" t="s">
        <v>63</v>
      </c>
    </row>
    <row r="13964" spans="1:20" x14ac:dyDescent="0.35">
      <c r="A13964" t="s">
        <v>26870</v>
      </c>
      <c r="B13964" s="5" t="s">
        <v>21</v>
      </c>
      <c r="C13964" s="6">
        <v>162574</v>
      </c>
      <c r="D13964" t="s">
        <v>22</v>
      </c>
      <c r="E13964">
        <v>162574</v>
      </c>
      <c r="F13964" s="5" t="s">
        <v>23</v>
      </c>
      <c r="G13964" s="5" t="s">
        <v>24</v>
      </c>
      <c r="H13964" s="5" t="s">
        <v>129</v>
      </c>
      <c r="I13964" t="s">
        <v>26</v>
      </c>
      <c r="J13964" t="s">
        <v>129</v>
      </c>
      <c r="K13964">
        <v>100</v>
      </c>
      <c r="L13964" s="5" t="s">
        <v>26871</v>
      </c>
      <c r="M13964" s="5" t="s">
        <v>37</v>
      </c>
      <c r="N13964">
        <v>16</v>
      </c>
      <c r="O13964" t="s">
        <v>141</v>
      </c>
      <c r="P13964" s="1">
        <v>45594</v>
      </c>
      <c r="Q13964" s="1">
        <v>45647</v>
      </c>
      <c r="R13964">
        <v>2146</v>
      </c>
      <c r="S13964" s="4">
        <v>6.7</v>
      </c>
      <c r="T13964" t="s">
        <v>79</v>
      </c>
    </row>
    <row r="13965" spans="1:20" x14ac:dyDescent="0.35">
      <c r="A13965" t="s">
        <v>26872</v>
      </c>
      <c r="B13965" s="5" t="s">
        <v>40</v>
      </c>
      <c r="C13965" s="6">
        <v>225255</v>
      </c>
      <c r="D13965" t="s">
        <v>22</v>
      </c>
      <c r="E13965">
        <v>225255</v>
      </c>
      <c r="F13965" s="5" t="s">
        <v>23</v>
      </c>
      <c r="G13965" s="5" t="s">
        <v>24</v>
      </c>
      <c r="H13965" s="5" t="s">
        <v>52</v>
      </c>
      <c r="I13965" t="s">
        <v>35</v>
      </c>
      <c r="J13965" t="s">
        <v>52</v>
      </c>
      <c r="K13965">
        <v>100</v>
      </c>
      <c r="L13965" s="5" t="s">
        <v>26873</v>
      </c>
      <c r="M13965" s="5" t="s">
        <v>54</v>
      </c>
      <c r="N13965">
        <v>13</v>
      </c>
      <c r="O13965" t="s">
        <v>172</v>
      </c>
      <c r="P13965" s="1">
        <v>45455</v>
      </c>
      <c r="Q13965" s="1">
        <v>45516</v>
      </c>
      <c r="R13965">
        <v>632</v>
      </c>
      <c r="S13965" s="4">
        <v>5.5</v>
      </c>
      <c r="T13965" t="s">
        <v>108</v>
      </c>
    </row>
    <row r="13966" spans="1:20" x14ac:dyDescent="0.35">
      <c r="A13966" t="s">
        <v>26874</v>
      </c>
      <c r="B13966" s="5" t="s">
        <v>32</v>
      </c>
      <c r="C13966" s="6">
        <v>132938</v>
      </c>
      <c r="D13966" t="s">
        <v>120</v>
      </c>
      <c r="E13966">
        <v>119644</v>
      </c>
      <c r="F13966" s="5" t="s">
        <v>50</v>
      </c>
      <c r="G13966" s="5" t="s">
        <v>51</v>
      </c>
      <c r="H13966" s="5" t="s">
        <v>121</v>
      </c>
      <c r="I13966" t="s">
        <v>44</v>
      </c>
      <c r="J13966" t="s">
        <v>121</v>
      </c>
      <c r="K13966">
        <v>0</v>
      </c>
      <c r="L13966" s="5" t="s">
        <v>26875</v>
      </c>
      <c r="M13966" s="5" t="s">
        <v>54</v>
      </c>
      <c r="N13966">
        <v>2</v>
      </c>
      <c r="O13966" t="s">
        <v>131</v>
      </c>
      <c r="P13966" s="1">
        <v>45692</v>
      </c>
      <c r="Q13966" s="1">
        <v>45717</v>
      </c>
      <c r="R13966">
        <v>551</v>
      </c>
      <c r="S13966" s="4">
        <v>9.9</v>
      </c>
      <c r="T13966" t="s">
        <v>210</v>
      </c>
    </row>
    <row r="13967" spans="1:20" x14ac:dyDescent="0.35">
      <c r="A13967" t="s">
        <v>26876</v>
      </c>
      <c r="B13967" s="5" t="s">
        <v>73</v>
      </c>
      <c r="C13967" s="6">
        <v>90671</v>
      </c>
      <c r="D13967" t="s">
        <v>22</v>
      </c>
      <c r="E13967">
        <v>90671</v>
      </c>
      <c r="F13967" s="5" t="s">
        <v>66</v>
      </c>
      <c r="G13967" s="5" t="s">
        <v>59</v>
      </c>
      <c r="H13967" s="5" t="s">
        <v>191</v>
      </c>
      <c r="I13967" t="s">
        <v>44</v>
      </c>
      <c r="J13967" t="s">
        <v>76</v>
      </c>
      <c r="K13967">
        <v>50</v>
      </c>
      <c r="L13967" s="5" t="s">
        <v>26877</v>
      </c>
      <c r="M13967" s="5" t="s">
        <v>54</v>
      </c>
      <c r="N13967">
        <v>7</v>
      </c>
      <c r="O13967" t="s">
        <v>62</v>
      </c>
      <c r="P13967" s="1">
        <v>45696</v>
      </c>
      <c r="Q13967" s="1">
        <v>45713</v>
      </c>
      <c r="R13967">
        <v>2316</v>
      </c>
      <c r="S13967" s="4">
        <v>9.8000000000000007</v>
      </c>
      <c r="T13967" t="s">
        <v>243</v>
      </c>
    </row>
    <row r="13968" spans="1:20" x14ac:dyDescent="0.35">
      <c r="A13968" t="s">
        <v>26878</v>
      </c>
      <c r="B13968" s="5" t="s">
        <v>28802</v>
      </c>
      <c r="C13968" s="6">
        <v>179691</v>
      </c>
      <c r="D13968" t="s">
        <v>65</v>
      </c>
      <c r="E13968">
        <v>233598</v>
      </c>
      <c r="F13968" s="5" t="s">
        <v>23</v>
      </c>
      <c r="G13968" s="5" t="s">
        <v>42</v>
      </c>
      <c r="H13968" s="5" t="s">
        <v>67</v>
      </c>
      <c r="I13968" t="s">
        <v>35</v>
      </c>
      <c r="J13968" t="s">
        <v>67</v>
      </c>
      <c r="K13968">
        <v>0</v>
      </c>
      <c r="L13968" s="5" t="s">
        <v>26879</v>
      </c>
      <c r="M13968" s="5" t="s">
        <v>37</v>
      </c>
      <c r="N13968">
        <v>13</v>
      </c>
      <c r="O13968" t="s">
        <v>107</v>
      </c>
      <c r="P13968" s="1">
        <v>45578</v>
      </c>
      <c r="Q13968" s="1">
        <v>45644</v>
      </c>
      <c r="R13968">
        <v>1094</v>
      </c>
      <c r="S13968" s="4">
        <v>7.5</v>
      </c>
      <c r="T13968" t="s">
        <v>55</v>
      </c>
    </row>
    <row r="13969" spans="1:20" x14ac:dyDescent="0.35">
      <c r="A13969" t="s">
        <v>26880</v>
      </c>
      <c r="B13969" s="5" t="s">
        <v>162</v>
      </c>
      <c r="C13969" s="6">
        <v>80674</v>
      </c>
      <c r="D13969" t="s">
        <v>22</v>
      </c>
      <c r="E13969">
        <v>80674</v>
      </c>
      <c r="F13969" s="5" t="s">
        <v>23</v>
      </c>
      <c r="G13969" s="5" t="s">
        <v>51</v>
      </c>
      <c r="H13969" s="5" t="s">
        <v>116</v>
      </c>
      <c r="I13969" t="s">
        <v>35</v>
      </c>
      <c r="J13969" t="s">
        <v>116</v>
      </c>
      <c r="K13969">
        <v>0</v>
      </c>
      <c r="L13969" s="5" t="s">
        <v>9796</v>
      </c>
      <c r="M13969" s="5" t="s">
        <v>54</v>
      </c>
      <c r="N13969">
        <v>13</v>
      </c>
      <c r="O13969" t="s">
        <v>141</v>
      </c>
      <c r="P13969" s="1">
        <v>45473</v>
      </c>
      <c r="Q13969" s="1">
        <v>45500</v>
      </c>
      <c r="R13969">
        <v>1834</v>
      </c>
      <c r="S13969" s="4">
        <v>9.6</v>
      </c>
      <c r="T13969" t="s">
        <v>47</v>
      </c>
    </row>
    <row r="13970" spans="1:20" x14ac:dyDescent="0.35">
      <c r="A13970" t="s">
        <v>26881</v>
      </c>
      <c r="B13970" s="5" t="s">
        <v>28802</v>
      </c>
      <c r="C13970" s="6">
        <v>96450</v>
      </c>
      <c r="D13970" t="s">
        <v>74</v>
      </c>
      <c r="E13970">
        <v>120563</v>
      </c>
      <c r="F13970" s="5" t="s">
        <v>66</v>
      </c>
      <c r="G13970" s="5" t="s">
        <v>24</v>
      </c>
      <c r="H13970" s="5" t="s">
        <v>75</v>
      </c>
      <c r="I13970" t="s">
        <v>44</v>
      </c>
      <c r="J13970" t="s">
        <v>75</v>
      </c>
      <c r="K13970">
        <v>50</v>
      </c>
      <c r="L13970" s="5" t="s">
        <v>26882</v>
      </c>
      <c r="M13970" s="5" t="s">
        <v>70</v>
      </c>
      <c r="N13970">
        <v>9</v>
      </c>
      <c r="O13970" t="s">
        <v>29</v>
      </c>
      <c r="P13970" s="1">
        <v>45368</v>
      </c>
      <c r="Q13970" s="1">
        <v>45417</v>
      </c>
      <c r="R13970">
        <v>1744</v>
      </c>
      <c r="S13970" s="4">
        <v>5.3</v>
      </c>
      <c r="T13970" t="s">
        <v>30</v>
      </c>
    </row>
    <row r="13971" spans="1:20" x14ac:dyDescent="0.35">
      <c r="A13971" t="s">
        <v>26883</v>
      </c>
      <c r="B13971" s="5" t="s">
        <v>28802</v>
      </c>
      <c r="C13971" s="6">
        <v>132495</v>
      </c>
      <c r="D13971" t="s">
        <v>22</v>
      </c>
      <c r="E13971">
        <v>132495</v>
      </c>
      <c r="F13971" s="5" t="s">
        <v>66</v>
      </c>
      <c r="G13971" s="5" t="s">
        <v>51</v>
      </c>
      <c r="H13971" s="5" t="s">
        <v>25</v>
      </c>
      <c r="I13971" t="s">
        <v>35</v>
      </c>
      <c r="J13971" t="s">
        <v>25</v>
      </c>
      <c r="K13971">
        <v>50</v>
      </c>
      <c r="L13971" s="5" t="s">
        <v>26884</v>
      </c>
      <c r="M13971" s="5" t="s">
        <v>37</v>
      </c>
      <c r="N13971">
        <v>9</v>
      </c>
      <c r="O13971" t="s">
        <v>46</v>
      </c>
      <c r="P13971" s="1">
        <v>45577</v>
      </c>
      <c r="Q13971" s="1">
        <v>45630</v>
      </c>
      <c r="R13971">
        <v>1918</v>
      </c>
      <c r="S13971" s="4">
        <v>8.9</v>
      </c>
      <c r="T13971" t="s">
        <v>38</v>
      </c>
    </row>
    <row r="13972" spans="1:20" x14ac:dyDescent="0.35">
      <c r="A13972" t="s">
        <v>26885</v>
      </c>
      <c r="B13972" s="5" t="s">
        <v>91</v>
      </c>
      <c r="C13972" s="6">
        <v>70645</v>
      </c>
      <c r="D13972" t="s">
        <v>74</v>
      </c>
      <c r="E13972">
        <v>88306</v>
      </c>
      <c r="F13972" s="5" t="s">
        <v>58</v>
      </c>
      <c r="G13972" s="5" t="s">
        <v>42</v>
      </c>
      <c r="H13972" s="5" t="s">
        <v>75</v>
      </c>
      <c r="I13972" t="s">
        <v>35</v>
      </c>
      <c r="J13972" t="s">
        <v>75</v>
      </c>
      <c r="K13972">
        <v>50</v>
      </c>
      <c r="L13972" s="5" t="s">
        <v>26886</v>
      </c>
      <c r="M13972" s="5" t="s">
        <v>28</v>
      </c>
      <c r="N13972">
        <v>1</v>
      </c>
      <c r="O13972" t="s">
        <v>147</v>
      </c>
      <c r="P13972" s="1">
        <v>45743</v>
      </c>
      <c r="Q13972" s="1">
        <v>45788</v>
      </c>
      <c r="R13972">
        <v>1527</v>
      </c>
      <c r="S13972" s="4">
        <v>9.3000000000000007</v>
      </c>
      <c r="T13972" t="s">
        <v>103</v>
      </c>
    </row>
    <row r="13973" spans="1:20" x14ac:dyDescent="0.35">
      <c r="A13973" t="s">
        <v>26887</v>
      </c>
      <c r="B13973" s="5" t="s">
        <v>57</v>
      </c>
      <c r="C13973" s="6">
        <v>24476</v>
      </c>
      <c r="D13973" t="s">
        <v>22</v>
      </c>
      <c r="E13973">
        <v>24476</v>
      </c>
      <c r="F13973" s="5" t="s">
        <v>58</v>
      </c>
      <c r="G13973" s="5" t="s">
        <v>24</v>
      </c>
      <c r="H13973" s="5" t="s">
        <v>157</v>
      </c>
      <c r="I13973" t="s">
        <v>44</v>
      </c>
      <c r="J13973" t="s">
        <v>157</v>
      </c>
      <c r="K13973">
        <v>50</v>
      </c>
      <c r="L13973" s="5" t="s">
        <v>26888</v>
      </c>
      <c r="M13973" s="5" t="s">
        <v>28</v>
      </c>
      <c r="N13973">
        <v>1</v>
      </c>
      <c r="O13973" t="s">
        <v>107</v>
      </c>
      <c r="P13973" s="1">
        <v>45644</v>
      </c>
      <c r="Q13973" s="1">
        <v>45678</v>
      </c>
      <c r="R13973">
        <v>996</v>
      </c>
      <c r="S13973" s="4">
        <v>7.5</v>
      </c>
      <c r="T13973" t="s">
        <v>136</v>
      </c>
    </row>
    <row r="13974" spans="1:20" x14ac:dyDescent="0.35">
      <c r="A13974" t="s">
        <v>26889</v>
      </c>
      <c r="B13974" s="5" t="s">
        <v>91</v>
      </c>
      <c r="C13974" s="6">
        <v>219297</v>
      </c>
      <c r="D13974" t="s">
        <v>65</v>
      </c>
      <c r="E13974">
        <v>285086</v>
      </c>
      <c r="F13974" s="5" t="s">
        <v>23</v>
      </c>
      <c r="G13974" s="5" t="s">
        <v>51</v>
      </c>
      <c r="H13974" s="5" t="s">
        <v>67</v>
      </c>
      <c r="I13974" t="s">
        <v>35</v>
      </c>
      <c r="J13974" t="s">
        <v>67</v>
      </c>
      <c r="K13974">
        <v>50</v>
      </c>
      <c r="L13974" s="5" t="s">
        <v>26890</v>
      </c>
      <c r="M13974" s="5" t="s">
        <v>28</v>
      </c>
      <c r="N13974">
        <v>15</v>
      </c>
      <c r="O13974" t="s">
        <v>46</v>
      </c>
      <c r="P13974" s="1">
        <v>45470</v>
      </c>
      <c r="Q13974" s="1">
        <v>45498</v>
      </c>
      <c r="R13974">
        <v>705</v>
      </c>
      <c r="S13974" s="4">
        <v>6.6</v>
      </c>
      <c r="T13974" t="s">
        <v>103</v>
      </c>
    </row>
    <row r="13975" spans="1:20" x14ac:dyDescent="0.35">
      <c r="A13975" t="s">
        <v>26891</v>
      </c>
      <c r="B13975" s="5" t="s">
        <v>49</v>
      </c>
      <c r="C13975" s="6">
        <v>139564</v>
      </c>
      <c r="D13975" t="s">
        <v>92</v>
      </c>
      <c r="E13975">
        <v>104673</v>
      </c>
      <c r="F13975" s="5" t="s">
        <v>23</v>
      </c>
      <c r="G13975" s="5" t="s">
        <v>24</v>
      </c>
      <c r="H13975" s="5" t="s">
        <v>93</v>
      </c>
      <c r="I13975" t="s">
        <v>44</v>
      </c>
      <c r="J13975" t="s">
        <v>93</v>
      </c>
      <c r="K13975">
        <v>100</v>
      </c>
      <c r="L13975" s="5" t="s">
        <v>19194</v>
      </c>
      <c r="M13975" s="5" t="s">
        <v>54</v>
      </c>
      <c r="N13975">
        <v>15</v>
      </c>
      <c r="O13975" t="s">
        <v>107</v>
      </c>
      <c r="P13975" s="1">
        <v>45726</v>
      </c>
      <c r="Q13975" s="1">
        <v>45764</v>
      </c>
      <c r="R13975">
        <v>1455</v>
      </c>
      <c r="S13975" s="4">
        <v>9.1999999999999993</v>
      </c>
      <c r="T13975" t="s">
        <v>103</v>
      </c>
    </row>
    <row r="13976" spans="1:20" x14ac:dyDescent="0.35">
      <c r="A13976" t="s">
        <v>26892</v>
      </c>
      <c r="B13976" s="5" t="s">
        <v>217</v>
      </c>
      <c r="C13976" s="6">
        <v>232693</v>
      </c>
      <c r="D13976" t="s">
        <v>22</v>
      </c>
      <c r="E13976">
        <v>232693</v>
      </c>
      <c r="F13976" s="5" t="s">
        <v>23</v>
      </c>
      <c r="G13976" s="5" t="s">
        <v>59</v>
      </c>
      <c r="H13976" s="5" t="s">
        <v>101</v>
      </c>
      <c r="I13976" t="s">
        <v>44</v>
      </c>
      <c r="J13976" t="s">
        <v>101</v>
      </c>
      <c r="K13976">
        <v>50</v>
      </c>
      <c r="L13976" s="5" t="s">
        <v>26893</v>
      </c>
      <c r="M13976" s="5" t="s">
        <v>54</v>
      </c>
      <c r="N13976">
        <v>14</v>
      </c>
      <c r="O13976" t="s">
        <v>78</v>
      </c>
      <c r="P13976" s="1">
        <v>45472</v>
      </c>
      <c r="Q13976" s="1">
        <v>45507</v>
      </c>
      <c r="R13976">
        <v>2116</v>
      </c>
      <c r="S13976" s="4">
        <v>7.7</v>
      </c>
      <c r="T13976" t="s">
        <v>79</v>
      </c>
    </row>
    <row r="13977" spans="1:20" x14ac:dyDescent="0.35">
      <c r="A13977" t="s">
        <v>26894</v>
      </c>
      <c r="B13977" s="5" t="s">
        <v>91</v>
      </c>
      <c r="C13977" s="6">
        <v>97324</v>
      </c>
      <c r="D13977" t="s">
        <v>22</v>
      </c>
      <c r="E13977">
        <v>97324</v>
      </c>
      <c r="F13977" s="5" t="s">
        <v>50</v>
      </c>
      <c r="G13977" s="5" t="s">
        <v>24</v>
      </c>
      <c r="H13977" s="5" t="s">
        <v>129</v>
      </c>
      <c r="I13977" t="s">
        <v>44</v>
      </c>
      <c r="J13977" t="s">
        <v>25</v>
      </c>
      <c r="K13977">
        <v>50</v>
      </c>
      <c r="L13977" s="5" t="s">
        <v>26895</v>
      </c>
      <c r="M13977" s="5" t="s">
        <v>54</v>
      </c>
      <c r="N13977">
        <v>3</v>
      </c>
      <c r="O13977" t="s">
        <v>135</v>
      </c>
      <c r="P13977" s="1">
        <v>45322</v>
      </c>
      <c r="Q13977" s="1">
        <v>45383</v>
      </c>
      <c r="R13977">
        <v>970</v>
      </c>
      <c r="S13977" s="4">
        <v>6.7</v>
      </c>
      <c r="T13977" t="s">
        <v>108</v>
      </c>
    </row>
    <row r="13978" spans="1:20" x14ac:dyDescent="0.35">
      <c r="A13978" t="s">
        <v>26896</v>
      </c>
      <c r="B13978" s="5" t="s">
        <v>162</v>
      </c>
      <c r="C13978" s="6">
        <v>83572</v>
      </c>
      <c r="D13978" t="s">
        <v>22</v>
      </c>
      <c r="E13978">
        <v>83572</v>
      </c>
      <c r="F13978" s="5" t="s">
        <v>50</v>
      </c>
      <c r="G13978" s="5" t="s">
        <v>59</v>
      </c>
      <c r="H13978" s="5" t="s">
        <v>165</v>
      </c>
      <c r="I13978" t="s">
        <v>35</v>
      </c>
      <c r="J13978" t="s">
        <v>304</v>
      </c>
      <c r="K13978">
        <v>0</v>
      </c>
      <c r="L13978" s="5" t="s">
        <v>26897</v>
      </c>
      <c r="M13978" s="5" t="s">
        <v>37</v>
      </c>
      <c r="N13978">
        <v>3</v>
      </c>
      <c r="O13978" t="s">
        <v>141</v>
      </c>
      <c r="P13978" s="1">
        <v>45294</v>
      </c>
      <c r="Q13978" s="1">
        <v>45364</v>
      </c>
      <c r="R13978">
        <v>2121</v>
      </c>
      <c r="S13978" s="4">
        <v>8.1999999999999993</v>
      </c>
      <c r="T13978" t="s">
        <v>38</v>
      </c>
    </row>
    <row r="13979" spans="1:20" x14ac:dyDescent="0.35">
      <c r="A13979" t="s">
        <v>26898</v>
      </c>
      <c r="B13979" s="5" t="s">
        <v>49</v>
      </c>
      <c r="C13979" s="6">
        <v>119106</v>
      </c>
      <c r="D13979" t="s">
        <v>22</v>
      </c>
      <c r="E13979">
        <v>119106</v>
      </c>
      <c r="F13979" s="5" t="s">
        <v>50</v>
      </c>
      <c r="G13979" s="5" t="s">
        <v>51</v>
      </c>
      <c r="H13979" s="5" t="s">
        <v>101</v>
      </c>
      <c r="I13979" t="s">
        <v>26</v>
      </c>
      <c r="J13979" t="s">
        <v>1192</v>
      </c>
      <c r="K13979">
        <v>100</v>
      </c>
      <c r="L13979" s="5" t="s">
        <v>16198</v>
      </c>
      <c r="M13979" s="5" t="s">
        <v>37</v>
      </c>
      <c r="N13979">
        <v>2</v>
      </c>
      <c r="O13979" t="s">
        <v>88</v>
      </c>
      <c r="P13979" s="1">
        <v>45766</v>
      </c>
      <c r="Q13979" s="1">
        <v>45822</v>
      </c>
      <c r="R13979">
        <v>1345</v>
      </c>
      <c r="S13979" s="4">
        <v>7.8</v>
      </c>
      <c r="T13979" t="s">
        <v>103</v>
      </c>
    </row>
    <row r="13980" spans="1:20" x14ac:dyDescent="0.35">
      <c r="A13980" t="s">
        <v>26899</v>
      </c>
      <c r="B13980" s="5" t="s">
        <v>100</v>
      </c>
      <c r="C13980" s="6">
        <v>107752</v>
      </c>
      <c r="D13980" t="s">
        <v>65</v>
      </c>
      <c r="E13980">
        <v>140078</v>
      </c>
      <c r="F13980" s="5" t="s">
        <v>50</v>
      </c>
      <c r="G13980" s="5" t="s">
        <v>24</v>
      </c>
      <c r="H13980" s="5" t="s">
        <v>67</v>
      </c>
      <c r="I13980" t="s">
        <v>35</v>
      </c>
      <c r="J13980" t="s">
        <v>67</v>
      </c>
      <c r="K13980">
        <v>100</v>
      </c>
      <c r="L13980" s="5" t="s">
        <v>26900</v>
      </c>
      <c r="M13980" s="5" t="s">
        <v>70</v>
      </c>
      <c r="N13980">
        <v>2</v>
      </c>
      <c r="O13980" t="s">
        <v>135</v>
      </c>
      <c r="P13980" s="1">
        <v>45451</v>
      </c>
      <c r="Q13980" s="1">
        <v>45471</v>
      </c>
      <c r="R13980">
        <v>2045</v>
      </c>
      <c r="S13980" s="4">
        <v>5.3</v>
      </c>
      <c r="T13980" t="s">
        <v>38</v>
      </c>
    </row>
    <row r="13981" spans="1:20" x14ac:dyDescent="0.35">
      <c r="A13981" t="s">
        <v>26901</v>
      </c>
      <c r="B13981" s="5" t="s">
        <v>73</v>
      </c>
      <c r="C13981" s="6">
        <v>62312</v>
      </c>
      <c r="D13981" t="s">
        <v>65</v>
      </c>
      <c r="E13981">
        <v>81006</v>
      </c>
      <c r="F13981" s="5" t="s">
        <v>58</v>
      </c>
      <c r="G13981" s="5" t="s">
        <v>51</v>
      </c>
      <c r="H13981" s="5" t="s">
        <v>67</v>
      </c>
      <c r="I13981" t="s">
        <v>26</v>
      </c>
      <c r="J13981" t="s">
        <v>67</v>
      </c>
      <c r="K13981">
        <v>0</v>
      </c>
      <c r="L13981" s="5" t="s">
        <v>26902</v>
      </c>
      <c r="M13981" s="5" t="s">
        <v>54</v>
      </c>
      <c r="N13981">
        <v>1</v>
      </c>
      <c r="O13981" t="s">
        <v>131</v>
      </c>
      <c r="P13981" s="1">
        <v>45414</v>
      </c>
      <c r="Q13981" s="1">
        <v>45438</v>
      </c>
      <c r="R13981">
        <v>1829</v>
      </c>
      <c r="S13981" s="4">
        <v>7.8</v>
      </c>
      <c r="T13981" t="s">
        <v>136</v>
      </c>
    </row>
    <row r="13982" spans="1:20" x14ac:dyDescent="0.35">
      <c r="A13982" t="s">
        <v>26903</v>
      </c>
      <c r="B13982" s="5" t="s">
        <v>105</v>
      </c>
      <c r="C13982" s="6">
        <v>118029</v>
      </c>
      <c r="D13982" t="s">
        <v>22</v>
      </c>
      <c r="E13982">
        <v>118029</v>
      </c>
      <c r="F13982" s="5" t="s">
        <v>66</v>
      </c>
      <c r="G13982" s="5" t="s">
        <v>59</v>
      </c>
      <c r="H13982" s="5" t="s">
        <v>129</v>
      </c>
      <c r="I13982" t="s">
        <v>35</v>
      </c>
      <c r="J13982" t="s">
        <v>129</v>
      </c>
      <c r="K13982">
        <v>0</v>
      </c>
      <c r="L13982" s="5" t="s">
        <v>26904</v>
      </c>
      <c r="M13982" s="5" t="s">
        <v>54</v>
      </c>
      <c r="N13982">
        <v>7</v>
      </c>
      <c r="O13982" t="s">
        <v>167</v>
      </c>
      <c r="P13982" s="1">
        <v>45426</v>
      </c>
      <c r="Q13982" s="1">
        <v>45498</v>
      </c>
      <c r="R13982">
        <v>1262</v>
      </c>
      <c r="S13982" s="4">
        <v>7.4</v>
      </c>
      <c r="T13982" t="s">
        <v>30</v>
      </c>
    </row>
    <row r="13983" spans="1:20" x14ac:dyDescent="0.35">
      <c r="A13983" t="s">
        <v>26905</v>
      </c>
      <c r="B13983" s="5" t="s">
        <v>49</v>
      </c>
      <c r="C13983" s="6">
        <v>204810</v>
      </c>
      <c r="D13983" t="s">
        <v>81</v>
      </c>
      <c r="E13983">
        <v>276494</v>
      </c>
      <c r="F13983" s="5" t="s">
        <v>23</v>
      </c>
      <c r="G13983" s="5" t="s">
        <v>51</v>
      </c>
      <c r="H13983" s="5" t="s">
        <v>82</v>
      </c>
      <c r="I13983" t="s">
        <v>44</v>
      </c>
      <c r="J13983" t="s">
        <v>82</v>
      </c>
      <c r="K13983">
        <v>0</v>
      </c>
      <c r="L13983" s="5" t="s">
        <v>26906</v>
      </c>
      <c r="M13983" s="5" t="s">
        <v>70</v>
      </c>
      <c r="N13983">
        <v>18</v>
      </c>
      <c r="O13983" t="s">
        <v>167</v>
      </c>
      <c r="P13983" s="1">
        <v>45319</v>
      </c>
      <c r="Q13983" s="1">
        <v>45354</v>
      </c>
      <c r="R13983">
        <v>727</v>
      </c>
      <c r="S13983" s="4">
        <v>6.1</v>
      </c>
      <c r="T13983" t="s">
        <v>136</v>
      </c>
    </row>
    <row r="13984" spans="1:20" x14ac:dyDescent="0.35">
      <c r="A13984" t="s">
        <v>26907</v>
      </c>
      <c r="B13984" s="5" t="s">
        <v>28802</v>
      </c>
      <c r="C13984" s="6">
        <v>79470</v>
      </c>
      <c r="D13984" t="s">
        <v>41</v>
      </c>
      <c r="E13984">
        <v>67550</v>
      </c>
      <c r="F13984" s="5" t="s">
        <v>50</v>
      </c>
      <c r="G13984" s="5" t="s">
        <v>59</v>
      </c>
      <c r="H13984" s="5" t="s">
        <v>126</v>
      </c>
      <c r="I13984" t="s">
        <v>26</v>
      </c>
      <c r="J13984" t="s">
        <v>291</v>
      </c>
      <c r="K13984">
        <v>100</v>
      </c>
      <c r="L13984" s="5" t="s">
        <v>26908</v>
      </c>
      <c r="M13984" s="5" t="s">
        <v>28</v>
      </c>
      <c r="N13984">
        <v>3</v>
      </c>
      <c r="O13984" t="s">
        <v>62</v>
      </c>
      <c r="P13984" s="1">
        <v>45541</v>
      </c>
      <c r="Q13984" s="1">
        <v>45583</v>
      </c>
      <c r="R13984">
        <v>2268</v>
      </c>
      <c r="S13984" s="4">
        <v>9.1</v>
      </c>
      <c r="T13984" t="s">
        <v>153</v>
      </c>
    </row>
    <row r="13985" spans="1:20" x14ac:dyDescent="0.35">
      <c r="A13985" t="s">
        <v>26909</v>
      </c>
      <c r="B13985" s="5" t="s">
        <v>174</v>
      </c>
      <c r="C13985" s="6">
        <v>86228</v>
      </c>
      <c r="D13985" t="s">
        <v>81</v>
      </c>
      <c r="E13985">
        <v>116408</v>
      </c>
      <c r="F13985" s="5" t="s">
        <v>50</v>
      </c>
      <c r="G13985" s="5" t="s">
        <v>42</v>
      </c>
      <c r="H13985" s="5" t="s">
        <v>82</v>
      </c>
      <c r="I13985" t="s">
        <v>26</v>
      </c>
      <c r="J13985" t="s">
        <v>121</v>
      </c>
      <c r="K13985">
        <v>100</v>
      </c>
      <c r="L13985" s="5" t="s">
        <v>26910</v>
      </c>
      <c r="M13985" s="5" t="s">
        <v>54</v>
      </c>
      <c r="N13985">
        <v>2</v>
      </c>
      <c r="O13985" t="s">
        <v>141</v>
      </c>
      <c r="P13985" s="1">
        <v>45460</v>
      </c>
      <c r="Q13985" s="1">
        <v>45475</v>
      </c>
      <c r="R13985">
        <v>1626</v>
      </c>
      <c r="S13985" s="4">
        <v>6.6</v>
      </c>
      <c r="T13985" t="s">
        <v>136</v>
      </c>
    </row>
    <row r="13986" spans="1:20" x14ac:dyDescent="0.35">
      <c r="A13986" t="s">
        <v>26911</v>
      </c>
      <c r="B13986" s="5" t="s">
        <v>40</v>
      </c>
      <c r="C13986" s="6">
        <v>118142</v>
      </c>
      <c r="D13986" t="s">
        <v>74</v>
      </c>
      <c r="E13986">
        <v>147678</v>
      </c>
      <c r="F13986" s="5" t="s">
        <v>50</v>
      </c>
      <c r="G13986" s="5" t="s">
        <v>59</v>
      </c>
      <c r="H13986" s="5" t="s">
        <v>75</v>
      </c>
      <c r="I13986" t="s">
        <v>35</v>
      </c>
      <c r="J13986" t="s">
        <v>75</v>
      </c>
      <c r="K13986">
        <v>100</v>
      </c>
      <c r="L13986" s="5" t="s">
        <v>26912</v>
      </c>
      <c r="M13986" s="5" t="s">
        <v>54</v>
      </c>
      <c r="N13986">
        <v>3</v>
      </c>
      <c r="O13986" t="s">
        <v>167</v>
      </c>
      <c r="P13986" s="1">
        <v>45338</v>
      </c>
      <c r="Q13986" s="1">
        <v>45353</v>
      </c>
      <c r="R13986">
        <v>984</v>
      </c>
      <c r="S13986" s="4">
        <v>5.8</v>
      </c>
      <c r="T13986" t="s">
        <v>210</v>
      </c>
    </row>
    <row r="13987" spans="1:20" x14ac:dyDescent="0.35">
      <c r="A13987" t="s">
        <v>26913</v>
      </c>
      <c r="B13987" s="5" t="s">
        <v>105</v>
      </c>
      <c r="C13987" s="6">
        <v>149989</v>
      </c>
      <c r="D13987" t="s">
        <v>22</v>
      </c>
      <c r="E13987">
        <v>149989</v>
      </c>
      <c r="F13987" s="5" t="s">
        <v>23</v>
      </c>
      <c r="G13987" s="5" t="s">
        <v>42</v>
      </c>
      <c r="H13987" s="5" t="s">
        <v>191</v>
      </c>
      <c r="I13987" t="s">
        <v>44</v>
      </c>
      <c r="J13987" t="s">
        <v>191</v>
      </c>
      <c r="K13987">
        <v>100</v>
      </c>
      <c r="L13987" s="5" t="s">
        <v>26914</v>
      </c>
      <c r="M13987" s="5" t="s">
        <v>37</v>
      </c>
      <c r="N13987">
        <v>11</v>
      </c>
      <c r="O13987" t="s">
        <v>135</v>
      </c>
      <c r="P13987" s="1">
        <v>45549</v>
      </c>
      <c r="Q13987" s="1">
        <v>45569</v>
      </c>
      <c r="R13987">
        <v>1455</v>
      </c>
      <c r="S13987" s="4">
        <v>6.8</v>
      </c>
      <c r="T13987" t="s">
        <v>30</v>
      </c>
    </row>
    <row r="13988" spans="1:20" x14ac:dyDescent="0.35">
      <c r="A13988" t="s">
        <v>26915</v>
      </c>
      <c r="B13988" s="5" t="s">
        <v>21</v>
      </c>
      <c r="C13988" s="6">
        <v>59094</v>
      </c>
      <c r="D13988" t="s">
        <v>22</v>
      </c>
      <c r="E13988">
        <v>59094</v>
      </c>
      <c r="F13988" s="5" t="s">
        <v>58</v>
      </c>
      <c r="G13988" s="5" t="s">
        <v>42</v>
      </c>
      <c r="H13988" s="5" t="s">
        <v>165</v>
      </c>
      <c r="I13988" t="s">
        <v>26</v>
      </c>
      <c r="J13988" t="s">
        <v>101</v>
      </c>
      <c r="K13988">
        <v>0</v>
      </c>
      <c r="L13988" s="5" t="s">
        <v>19972</v>
      </c>
      <c r="M13988" s="5" t="s">
        <v>70</v>
      </c>
      <c r="N13988">
        <v>1</v>
      </c>
      <c r="O13988" t="s">
        <v>167</v>
      </c>
      <c r="P13988" s="1">
        <v>45482</v>
      </c>
      <c r="Q13988" s="1">
        <v>45502</v>
      </c>
      <c r="R13988">
        <v>1869</v>
      </c>
      <c r="S13988" s="4">
        <v>8</v>
      </c>
      <c r="T13988" t="s">
        <v>55</v>
      </c>
    </row>
    <row r="13989" spans="1:20" x14ac:dyDescent="0.35">
      <c r="A13989" t="s">
        <v>26916</v>
      </c>
      <c r="B13989" s="5" t="s">
        <v>91</v>
      </c>
      <c r="C13989" s="6">
        <v>177285</v>
      </c>
      <c r="D13989" t="s">
        <v>22</v>
      </c>
      <c r="E13989">
        <v>177285</v>
      </c>
      <c r="F13989" s="5" t="s">
        <v>66</v>
      </c>
      <c r="G13989" s="5" t="s">
        <v>51</v>
      </c>
      <c r="H13989" s="5" t="s">
        <v>68</v>
      </c>
      <c r="I13989" t="s">
        <v>35</v>
      </c>
      <c r="J13989" t="s">
        <v>68</v>
      </c>
      <c r="K13989">
        <v>0</v>
      </c>
      <c r="L13989" s="5" t="s">
        <v>26917</v>
      </c>
      <c r="M13989" s="5" t="s">
        <v>28</v>
      </c>
      <c r="N13989">
        <v>8</v>
      </c>
      <c r="O13989" t="s">
        <v>88</v>
      </c>
      <c r="P13989" s="1">
        <v>45381</v>
      </c>
      <c r="Q13989" s="1">
        <v>45411</v>
      </c>
      <c r="R13989">
        <v>1226</v>
      </c>
      <c r="S13989" s="4">
        <v>8.1999999999999993</v>
      </c>
      <c r="T13989" t="s">
        <v>47</v>
      </c>
    </row>
    <row r="13990" spans="1:20" x14ac:dyDescent="0.35">
      <c r="A13990" t="s">
        <v>26918</v>
      </c>
      <c r="B13990" s="5" t="s">
        <v>179</v>
      </c>
      <c r="C13990" s="6">
        <v>86720</v>
      </c>
      <c r="D13990" t="s">
        <v>22</v>
      </c>
      <c r="E13990">
        <v>86720</v>
      </c>
      <c r="F13990" s="5" t="s">
        <v>58</v>
      </c>
      <c r="G13990" s="5" t="s">
        <v>24</v>
      </c>
      <c r="H13990" s="5" t="s">
        <v>97</v>
      </c>
      <c r="I13990" t="s">
        <v>26</v>
      </c>
      <c r="J13990" t="s">
        <v>97</v>
      </c>
      <c r="K13990">
        <v>0</v>
      </c>
      <c r="L13990" s="5" t="s">
        <v>6688</v>
      </c>
      <c r="M13990" s="5" t="s">
        <v>70</v>
      </c>
      <c r="N13990">
        <v>1</v>
      </c>
      <c r="O13990" t="s">
        <v>131</v>
      </c>
      <c r="P13990" s="1">
        <v>45383</v>
      </c>
      <c r="Q13990" s="1">
        <v>45450</v>
      </c>
      <c r="R13990">
        <v>1124</v>
      </c>
      <c r="S13990" s="4">
        <v>6.8</v>
      </c>
      <c r="T13990" t="s">
        <v>63</v>
      </c>
    </row>
    <row r="13991" spans="1:20" x14ac:dyDescent="0.35">
      <c r="A13991" t="s">
        <v>26919</v>
      </c>
      <c r="B13991" s="5" t="s">
        <v>21</v>
      </c>
      <c r="C13991" s="6">
        <v>86353</v>
      </c>
      <c r="D13991" t="s">
        <v>22</v>
      </c>
      <c r="E13991">
        <v>86353</v>
      </c>
      <c r="F13991" s="5" t="s">
        <v>23</v>
      </c>
      <c r="G13991" s="5" t="s">
        <v>42</v>
      </c>
      <c r="H13991" s="5" t="s">
        <v>157</v>
      </c>
      <c r="I13991" t="s">
        <v>35</v>
      </c>
      <c r="J13991" t="s">
        <v>157</v>
      </c>
      <c r="K13991">
        <v>0</v>
      </c>
      <c r="L13991" s="5" t="s">
        <v>26920</v>
      </c>
      <c r="M13991" s="5" t="s">
        <v>28</v>
      </c>
      <c r="N13991">
        <v>17</v>
      </c>
      <c r="O13991" t="s">
        <v>141</v>
      </c>
      <c r="P13991" s="1">
        <v>45626</v>
      </c>
      <c r="Q13991" s="1">
        <v>45665</v>
      </c>
      <c r="R13991">
        <v>1182</v>
      </c>
      <c r="S13991" s="4">
        <v>9.3000000000000007</v>
      </c>
      <c r="T13991" t="s">
        <v>55</v>
      </c>
    </row>
    <row r="13992" spans="1:20" x14ac:dyDescent="0.35">
      <c r="A13992" t="s">
        <v>26921</v>
      </c>
      <c r="B13992" s="5" t="s">
        <v>162</v>
      </c>
      <c r="C13992" s="6">
        <v>43936</v>
      </c>
      <c r="D13992" t="s">
        <v>22</v>
      </c>
      <c r="E13992">
        <v>43936</v>
      </c>
      <c r="F13992" s="5" t="s">
        <v>66</v>
      </c>
      <c r="G13992" s="5" t="s">
        <v>24</v>
      </c>
      <c r="H13992" s="5" t="s">
        <v>116</v>
      </c>
      <c r="I13992" t="s">
        <v>26</v>
      </c>
      <c r="J13992" t="s">
        <v>116</v>
      </c>
      <c r="K13992">
        <v>50</v>
      </c>
      <c r="L13992" s="5" t="s">
        <v>26922</v>
      </c>
      <c r="M13992" s="5" t="s">
        <v>54</v>
      </c>
      <c r="N13992">
        <v>8</v>
      </c>
      <c r="O13992" t="s">
        <v>141</v>
      </c>
      <c r="P13992" s="1">
        <v>45723</v>
      </c>
      <c r="Q13992" s="1">
        <v>45794</v>
      </c>
      <c r="R13992">
        <v>1226</v>
      </c>
      <c r="S13992" s="4">
        <v>6.7</v>
      </c>
      <c r="T13992" t="s">
        <v>136</v>
      </c>
    </row>
    <row r="13993" spans="1:20" x14ac:dyDescent="0.35">
      <c r="A13993" t="s">
        <v>26923</v>
      </c>
      <c r="B13993" s="5" t="s">
        <v>49</v>
      </c>
      <c r="C13993" s="6">
        <v>143556</v>
      </c>
      <c r="D13993" t="s">
        <v>22</v>
      </c>
      <c r="E13993">
        <v>143556</v>
      </c>
      <c r="F13993" s="5" t="s">
        <v>23</v>
      </c>
      <c r="G13993" s="5" t="s">
        <v>59</v>
      </c>
      <c r="H13993" s="5" t="s">
        <v>52</v>
      </c>
      <c r="I13993" t="s">
        <v>26</v>
      </c>
      <c r="J13993" t="s">
        <v>491</v>
      </c>
      <c r="K13993">
        <v>100</v>
      </c>
      <c r="L13993" s="5" t="s">
        <v>26924</v>
      </c>
      <c r="M13993" s="5" t="s">
        <v>70</v>
      </c>
      <c r="N13993">
        <v>16</v>
      </c>
      <c r="O13993" t="s">
        <v>131</v>
      </c>
      <c r="P13993" s="1">
        <v>45721</v>
      </c>
      <c r="Q13993" s="1">
        <v>45763</v>
      </c>
      <c r="R13993">
        <v>2169</v>
      </c>
      <c r="S13993" s="4">
        <v>8.9</v>
      </c>
      <c r="T13993" t="s">
        <v>118</v>
      </c>
    </row>
    <row r="13994" spans="1:20" x14ac:dyDescent="0.35">
      <c r="A13994" t="s">
        <v>26925</v>
      </c>
      <c r="B13994" s="5" t="s">
        <v>57</v>
      </c>
      <c r="C13994" s="6">
        <v>78380</v>
      </c>
      <c r="D13994" t="s">
        <v>22</v>
      </c>
      <c r="E13994">
        <v>78380</v>
      </c>
      <c r="F13994" s="5" t="s">
        <v>23</v>
      </c>
      <c r="G13994" s="5" t="s">
        <v>24</v>
      </c>
      <c r="H13994" s="5" t="s">
        <v>116</v>
      </c>
      <c r="I13994" t="s">
        <v>26</v>
      </c>
      <c r="J13994" t="s">
        <v>157</v>
      </c>
      <c r="K13994">
        <v>50</v>
      </c>
      <c r="L13994" s="5" t="s">
        <v>26926</v>
      </c>
      <c r="M13994" s="5" t="s">
        <v>54</v>
      </c>
      <c r="N13994">
        <v>18</v>
      </c>
      <c r="O13994" t="s">
        <v>88</v>
      </c>
      <c r="P13994" s="1">
        <v>45650</v>
      </c>
      <c r="Q13994" s="1">
        <v>45677</v>
      </c>
      <c r="R13994">
        <v>768</v>
      </c>
      <c r="S13994" s="4">
        <v>5.9</v>
      </c>
      <c r="T13994" t="s">
        <v>118</v>
      </c>
    </row>
    <row r="13995" spans="1:20" x14ac:dyDescent="0.35">
      <c r="A13995" t="s">
        <v>26927</v>
      </c>
      <c r="B13995" s="5" t="s">
        <v>73</v>
      </c>
      <c r="C13995" s="6">
        <v>72730</v>
      </c>
      <c r="D13995" t="s">
        <v>41</v>
      </c>
      <c r="E13995">
        <v>61821</v>
      </c>
      <c r="F13995" s="5" t="s">
        <v>50</v>
      </c>
      <c r="G13995" s="5" t="s">
        <v>51</v>
      </c>
      <c r="H13995" s="5" t="s">
        <v>151</v>
      </c>
      <c r="I13995" t="s">
        <v>44</v>
      </c>
      <c r="J13995" t="s">
        <v>151</v>
      </c>
      <c r="K13995">
        <v>100</v>
      </c>
      <c r="L13995" s="5" t="s">
        <v>26928</v>
      </c>
      <c r="M13995" s="5" t="s">
        <v>37</v>
      </c>
      <c r="N13995">
        <v>2</v>
      </c>
      <c r="O13995" t="s">
        <v>135</v>
      </c>
      <c r="P13995" s="1">
        <v>45507</v>
      </c>
      <c r="Q13995" s="1">
        <v>45538</v>
      </c>
      <c r="R13995">
        <v>519</v>
      </c>
      <c r="S13995" s="4">
        <v>7.1</v>
      </c>
      <c r="T13995" t="s">
        <v>277</v>
      </c>
    </row>
    <row r="13996" spans="1:20" x14ac:dyDescent="0.35">
      <c r="A13996" t="s">
        <v>26929</v>
      </c>
      <c r="B13996" s="5" t="s">
        <v>32</v>
      </c>
      <c r="C13996" s="6">
        <v>290341</v>
      </c>
      <c r="D13996" t="s">
        <v>22</v>
      </c>
      <c r="E13996">
        <v>290341</v>
      </c>
      <c r="F13996" s="5" t="s">
        <v>23</v>
      </c>
      <c r="G13996" s="5" t="s">
        <v>42</v>
      </c>
      <c r="H13996" s="5" t="s">
        <v>25</v>
      </c>
      <c r="I13996" t="s">
        <v>35</v>
      </c>
      <c r="J13996" t="s">
        <v>25</v>
      </c>
      <c r="K13996">
        <v>0</v>
      </c>
      <c r="L13996" s="5" t="s">
        <v>14040</v>
      </c>
      <c r="M13996" s="5" t="s">
        <v>28</v>
      </c>
      <c r="N13996">
        <v>16</v>
      </c>
      <c r="O13996" t="s">
        <v>167</v>
      </c>
      <c r="P13996" s="1">
        <v>45458</v>
      </c>
      <c r="Q13996" s="1">
        <v>45529</v>
      </c>
      <c r="R13996">
        <v>618</v>
      </c>
      <c r="S13996" s="4">
        <v>5.0999999999999996</v>
      </c>
      <c r="T13996" t="s">
        <v>89</v>
      </c>
    </row>
    <row r="13997" spans="1:20" x14ac:dyDescent="0.35">
      <c r="A13997" t="s">
        <v>26930</v>
      </c>
      <c r="B13997" s="5" t="s">
        <v>40</v>
      </c>
      <c r="C13997" s="6">
        <v>217967</v>
      </c>
      <c r="D13997" t="s">
        <v>22</v>
      </c>
      <c r="E13997">
        <v>217967</v>
      </c>
      <c r="F13997" s="5" t="s">
        <v>23</v>
      </c>
      <c r="G13997" s="5" t="s">
        <v>42</v>
      </c>
      <c r="H13997" s="5" t="s">
        <v>129</v>
      </c>
      <c r="I13997" t="s">
        <v>44</v>
      </c>
      <c r="J13997" t="s">
        <v>629</v>
      </c>
      <c r="K13997">
        <v>50</v>
      </c>
      <c r="L13997" s="5" t="s">
        <v>26931</v>
      </c>
      <c r="M13997" s="5" t="s">
        <v>70</v>
      </c>
      <c r="N13997">
        <v>17</v>
      </c>
      <c r="O13997" t="s">
        <v>147</v>
      </c>
      <c r="P13997" s="1">
        <v>45553</v>
      </c>
      <c r="Q13997" s="1">
        <v>45599</v>
      </c>
      <c r="R13997">
        <v>1350</v>
      </c>
      <c r="S13997" s="4">
        <v>8.6999999999999993</v>
      </c>
      <c r="T13997" t="s">
        <v>277</v>
      </c>
    </row>
    <row r="13998" spans="1:20" x14ac:dyDescent="0.35">
      <c r="A13998" t="s">
        <v>26932</v>
      </c>
      <c r="B13998" s="5" t="s">
        <v>40</v>
      </c>
      <c r="C13998" s="6">
        <v>102309</v>
      </c>
      <c r="D13998" t="s">
        <v>22</v>
      </c>
      <c r="E13998">
        <v>102309</v>
      </c>
      <c r="F13998" s="5" t="s">
        <v>23</v>
      </c>
      <c r="G13998" s="5" t="s">
        <v>51</v>
      </c>
      <c r="H13998" s="5" t="s">
        <v>116</v>
      </c>
      <c r="I13998" t="s">
        <v>35</v>
      </c>
      <c r="J13998" t="s">
        <v>116</v>
      </c>
      <c r="K13998">
        <v>100</v>
      </c>
      <c r="L13998" s="5" t="s">
        <v>26933</v>
      </c>
      <c r="M13998" s="5" t="s">
        <v>37</v>
      </c>
      <c r="N13998">
        <v>11</v>
      </c>
      <c r="O13998" t="s">
        <v>71</v>
      </c>
      <c r="P13998" s="1">
        <v>45429</v>
      </c>
      <c r="Q13998" s="1">
        <v>45468</v>
      </c>
      <c r="R13998">
        <v>1370</v>
      </c>
      <c r="S13998" s="4">
        <v>8.1999999999999993</v>
      </c>
      <c r="T13998" t="s">
        <v>136</v>
      </c>
    </row>
    <row r="13999" spans="1:20" x14ac:dyDescent="0.35">
      <c r="A13999" t="s">
        <v>26934</v>
      </c>
      <c r="B13999" s="5" t="s">
        <v>28802</v>
      </c>
      <c r="C13999" s="6">
        <v>80525</v>
      </c>
      <c r="D13999" t="s">
        <v>41</v>
      </c>
      <c r="E13999">
        <v>68446</v>
      </c>
      <c r="F13999" s="5" t="s">
        <v>50</v>
      </c>
      <c r="G13999" s="5" t="s">
        <v>59</v>
      </c>
      <c r="H13999" s="5" t="s">
        <v>126</v>
      </c>
      <c r="I13999" t="s">
        <v>26</v>
      </c>
      <c r="J13999" t="s">
        <v>410</v>
      </c>
      <c r="K13999">
        <v>0</v>
      </c>
      <c r="L13999" s="5" t="s">
        <v>26935</v>
      </c>
      <c r="M13999" s="5" t="s">
        <v>28</v>
      </c>
      <c r="N13999">
        <v>3</v>
      </c>
      <c r="O13999" t="s">
        <v>85</v>
      </c>
      <c r="P13999" s="1">
        <v>45644</v>
      </c>
      <c r="Q13999" s="1">
        <v>45666</v>
      </c>
      <c r="R13999">
        <v>2180</v>
      </c>
      <c r="S13999" s="4">
        <v>7.3</v>
      </c>
      <c r="T13999" t="s">
        <v>63</v>
      </c>
    </row>
    <row r="14000" spans="1:20" x14ac:dyDescent="0.35">
      <c r="A14000" t="s">
        <v>26936</v>
      </c>
      <c r="B14000" s="5" t="s">
        <v>21</v>
      </c>
      <c r="C14000" s="6">
        <v>202160</v>
      </c>
      <c r="D14000" t="s">
        <v>22</v>
      </c>
      <c r="E14000">
        <v>202160</v>
      </c>
      <c r="F14000" s="5" t="s">
        <v>66</v>
      </c>
      <c r="G14000" s="5" t="s">
        <v>59</v>
      </c>
      <c r="H14000" s="5" t="s">
        <v>101</v>
      </c>
      <c r="I14000" t="s">
        <v>35</v>
      </c>
      <c r="J14000" t="s">
        <v>101</v>
      </c>
      <c r="K14000">
        <v>100</v>
      </c>
      <c r="L14000" s="5" t="s">
        <v>26937</v>
      </c>
      <c r="M14000" s="5" t="s">
        <v>37</v>
      </c>
      <c r="N14000">
        <v>6</v>
      </c>
      <c r="O14000" t="s">
        <v>29</v>
      </c>
      <c r="P14000" s="1">
        <v>45759</v>
      </c>
      <c r="Q14000" s="1">
        <v>45832</v>
      </c>
      <c r="R14000">
        <v>1769</v>
      </c>
      <c r="S14000" s="4">
        <v>7</v>
      </c>
      <c r="T14000" t="s">
        <v>243</v>
      </c>
    </row>
    <row r="14001" spans="1:20" x14ac:dyDescent="0.35">
      <c r="A14001" t="s">
        <v>26938</v>
      </c>
      <c r="B14001" s="5" t="s">
        <v>32</v>
      </c>
      <c r="C14001" s="6">
        <v>220964</v>
      </c>
      <c r="D14001" t="s">
        <v>22</v>
      </c>
      <c r="E14001">
        <v>220964</v>
      </c>
      <c r="F14001" s="5" t="s">
        <v>23</v>
      </c>
      <c r="G14001" s="5" t="s">
        <v>59</v>
      </c>
      <c r="H14001" s="5" t="s">
        <v>25</v>
      </c>
      <c r="I14001" t="s">
        <v>44</v>
      </c>
      <c r="J14001" t="s">
        <v>25</v>
      </c>
      <c r="K14001">
        <v>100</v>
      </c>
      <c r="L14001" s="5" t="s">
        <v>26939</v>
      </c>
      <c r="M14001" s="5" t="s">
        <v>54</v>
      </c>
      <c r="N14001">
        <v>19</v>
      </c>
      <c r="O14001" t="s">
        <v>46</v>
      </c>
      <c r="P14001" s="1">
        <v>45610</v>
      </c>
      <c r="Q14001" s="1">
        <v>45672</v>
      </c>
      <c r="R14001">
        <v>2217</v>
      </c>
      <c r="S14001" s="4">
        <v>8.3000000000000007</v>
      </c>
      <c r="T14001" t="s">
        <v>47</v>
      </c>
    </row>
    <row r="14002" spans="1:20" x14ac:dyDescent="0.35">
      <c r="A14002" t="s">
        <v>26940</v>
      </c>
      <c r="B14002" s="5" t="s">
        <v>162</v>
      </c>
      <c r="C14002" s="6">
        <v>56149</v>
      </c>
      <c r="D14002" t="s">
        <v>22</v>
      </c>
      <c r="E14002">
        <v>56149</v>
      </c>
      <c r="F14002" s="5" t="s">
        <v>58</v>
      </c>
      <c r="G14002" s="5" t="s">
        <v>24</v>
      </c>
      <c r="H14002" s="5" t="s">
        <v>191</v>
      </c>
      <c r="I14002" t="s">
        <v>35</v>
      </c>
      <c r="J14002" t="s">
        <v>191</v>
      </c>
      <c r="K14002">
        <v>100</v>
      </c>
      <c r="L14002" s="5" t="s">
        <v>26941</v>
      </c>
      <c r="M14002" s="5" t="s">
        <v>70</v>
      </c>
      <c r="N14002">
        <v>0</v>
      </c>
      <c r="O14002" t="s">
        <v>71</v>
      </c>
      <c r="P14002" s="1">
        <v>45722</v>
      </c>
      <c r="Q14002" s="1">
        <v>45767</v>
      </c>
      <c r="R14002">
        <v>2102</v>
      </c>
      <c r="S14002" s="4">
        <v>8.5</v>
      </c>
      <c r="T14002" t="s">
        <v>243</v>
      </c>
    </row>
    <row r="14003" spans="1:20" x14ac:dyDescent="0.35">
      <c r="A14003" t="s">
        <v>26942</v>
      </c>
      <c r="B14003" s="5" t="s">
        <v>105</v>
      </c>
      <c r="C14003" s="6">
        <v>145157</v>
      </c>
      <c r="D14003" t="s">
        <v>74</v>
      </c>
      <c r="E14003">
        <v>181446</v>
      </c>
      <c r="F14003" s="5" t="s">
        <v>66</v>
      </c>
      <c r="G14003" s="5" t="s">
        <v>59</v>
      </c>
      <c r="H14003" s="5" t="s">
        <v>75</v>
      </c>
      <c r="I14003" t="s">
        <v>35</v>
      </c>
      <c r="J14003" t="s">
        <v>75</v>
      </c>
      <c r="K14003">
        <v>100</v>
      </c>
      <c r="L14003" s="5" t="s">
        <v>26943</v>
      </c>
      <c r="M14003" s="5" t="s">
        <v>54</v>
      </c>
      <c r="N14003">
        <v>9</v>
      </c>
      <c r="O14003" t="s">
        <v>131</v>
      </c>
      <c r="P14003" s="1">
        <v>45673</v>
      </c>
      <c r="Q14003" s="1">
        <v>45697</v>
      </c>
      <c r="R14003">
        <v>2214</v>
      </c>
      <c r="S14003" s="4">
        <v>5.6</v>
      </c>
      <c r="T14003" t="s">
        <v>136</v>
      </c>
    </row>
    <row r="14004" spans="1:20" x14ac:dyDescent="0.35">
      <c r="A14004" t="s">
        <v>26944</v>
      </c>
      <c r="B14004" s="5" t="s">
        <v>40</v>
      </c>
      <c r="C14004" s="6">
        <v>172667</v>
      </c>
      <c r="D14004" t="s">
        <v>22</v>
      </c>
      <c r="E14004">
        <v>172667</v>
      </c>
      <c r="F14004" s="5" t="s">
        <v>66</v>
      </c>
      <c r="G14004" s="5" t="s">
        <v>24</v>
      </c>
      <c r="H14004" s="5" t="s">
        <v>25</v>
      </c>
      <c r="I14004" t="s">
        <v>35</v>
      </c>
      <c r="J14004" t="s">
        <v>940</v>
      </c>
      <c r="K14004">
        <v>0</v>
      </c>
      <c r="L14004" s="5" t="s">
        <v>26945</v>
      </c>
      <c r="M14004" s="5" t="s">
        <v>37</v>
      </c>
      <c r="N14004">
        <v>6</v>
      </c>
      <c r="O14004" t="s">
        <v>131</v>
      </c>
      <c r="P14004" s="1">
        <v>45654</v>
      </c>
      <c r="Q14004" s="1">
        <v>45674</v>
      </c>
      <c r="R14004">
        <v>1466</v>
      </c>
      <c r="S14004" s="4">
        <v>5.4</v>
      </c>
      <c r="T14004" t="s">
        <v>79</v>
      </c>
    </row>
    <row r="14005" spans="1:20" x14ac:dyDescent="0.35">
      <c r="A14005" t="s">
        <v>26946</v>
      </c>
      <c r="B14005" s="5" t="s">
        <v>217</v>
      </c>
      <c r="C14005" s="6">
        <v>138247</v>
      </c>
      <c r="D14005" t="s">
        <v>81</v>
      </c>
      <c r="E14005">
        <v>186633</v>
      </c>
      <c r="F14005" s="5" t="s">
        <v>23</v>
      </c>
      <c r="G14005" s="5" t="s">
        <v>51</v>
      </c>
      <c r="H14005" s="5" t="s">
        <v>82</v>
      </c>
      <c r="I14005" t="s">
        <v>26</v>
      </c>
      <c r="J14005" t="s">
        <v>426</v>
      </c>
      <c r="K14005">
        <v>100</v>
      </c>
      <c r="L14005" s="5" t="s">
        <v>26947</v>
      </c>
      <c r="M14005" s="5" t="s">
        <v>70</v>
      </c>
      <c r="N14005">
        <v>12</v>
      </c>
      <c r="O14005" t="s">
        <v>85</v>
      </c>
      <c r="P14005" s="1">
        <v>45654</v>
      </c>
      <c r="Q14005" s="1">
        <v>45713</v>
      </c>
      <c r="R14005">
        <v>1737</v>
      </c>
      <c r="S14005" s="4">
        <v>6</v>
      </c>
      <c r="T14005" t="s">
        <v>103</v>
      </c>
    </row>
    <row r="14006" spans="1:20" x14ac:dyDescent="0.35">
      <c r="A14006" t="s">
        <v>26948</v>
      </c>
      <c r="B14006" s="5" t="s">
        <v>57</v>
      </c>
      <c r="C14006" s="6">
        <v>129293</v>
      </c>
      <c r="D14006" t="s">
        <v>22</v>
      </c>
      <c r="E14006">
        <v>129293</v>
      </c>
      <c r="F14006" s="5" t="s">
        <v>50</v>
      </c>
      <c r="G14006" s="5" t="s">
        <v>24</v>
      </c>
      <c r="H14006" s="5" t="s">
        <v>68</v>
      </c>
      <c r="I14006" t="s">
        <v>26</v>
      </c>
      <c r="J14006" t="s">
        <v>480</v>
      </c>
      <c r="K14006">
        <v>0</v>
      </c>
      <c r="L14006" s="5" t="s">
        <v>5141</v>
      </c>
      <c r="M14006" s="5" t="s">
        <v>70</v>
      </c>
      <c r="N14006">
        <v>4</v>
      </c>
      <c r="O14006" t="s">
        <v>147</v>
      </c>
      <c r="P14006" s="1">
        <v>45392</v>
      </c>
      <c r="Q14006" s="1">
        <v>45418</v>
      </c>
      <c r="R14006">
        <v>1752</v>
      </c>
      <c r="S14006" s="4">
        <v>7</v>
      </c>
      <c r="T14006" t="s">
        <v>30</v>
      </c>
    </row>
    <row r="14007" spans="1:20" x14ac:dyDescent="0.35">
      <c r="A14007" t="s">
        <v>26949</v>
      </c>
      <c r="B14007" s="5" t="s">
        <v>162</v>
      </c>
      <c r="C14007" s="6">
        <v>106869</v>
      </c>
      <c r="D14007" t="s">
        <v>74</v>
      </c>
      <c r="E14007">
        <v>133586</v>
      </c>
      <c r="F14007" s="5" t="s">
        <v>66</v>
      </c>
      <c r="G14007" s="5" t="s">
        <v>59</v>
      </c>
      <c r="H14007" s="5" t="s">
        <v>75</v>
      </c>
      <c r="I14007" t="s">
        <v>26</v>
      </c>
      <c r="J14007" t="s">
        <v>1211</v>
      </c>
      <c r="K14007">
        <v>100</v>
      </c>
      <c r="L14007" s="5" t="s">
        <v>26950</v>
      </c>
      <c r="M14007" s="5" t="s">
        <v>70</v>
      </c>
      <c r="N14007">
        <v>7</v>
      </c>
      <c r="O14007" t="s">
        <v>147</v>
      </c>
      <c r="P14007" s="1">
        <v>45525</v>
      </c>
      <c r="Q14007" s="1">
        <v>45580</v>
      </c>
      <c r="R14007">
        <v>1926</v>
      </c>
      <c r="S14007" s="4">
        <v>5.0999999999999996</v>
      </c>
      <c r="T14007" t="s">
        <v>103</v>
      </c>
    </row>
    <row r="14008" spans="1:20" x14ac:dyDescent="0.35">
      <c r="A14008" t="s">
        <v>26951</v>
      </c>
      <c r="B14008" s="5" t="s">
        <v>217</v>
      </c>
      <c r="C14008" s="6">
        <v>57671</v>
      </c>
      <c r="D14008" t="s">
        <v>41</v>
      </c>
      <c r="E14008">
        <v>49020</v>
      </c>
      <c r="F14008" s="5" t="s">
        <v>58</v>
      </c>
      <c r="G14008" s="5" t="s">
        <v>59</v>
      </c>
      <c r="H14008" s="5" t="s">
        <v>60</v>
      </c>
      <c r="I14008" t="s">
        <v>35</v>
      </c>
      <c r="J14008" t="s">
        <v>60</v>
      </c>
      <c r="K14008">
        <v>50</v>
      </c>
      <c r="L14008" s="5" t="s">
        <v>4595</v>
      </c>
      <c r="M14008" s="5" t="s">
        <v>28</v>
      </c>
      <c r="N14008">
        <v>1</v>
      </c>
      <c r="O14008" t="s">
        <v>112</v>
      </c>
      <c r="P14008" s="1">
        <v>45749</v>
      </c>
      <c r="Q14008" s="1">
        <v>45778</v>
      </c>
      <c r="R14008">
        <v>1741</v>
      </c>
      <c r="S14008" s="4">
        <v>6.8</v>
      </c>
      <c r="T14008" t="s">
        <v>89</v>
      </c>
    </row>
    <row r="14009" spans="1:20" x14ac:dyDescent="0.35">
      <c r="A14009" t="s">
        <v>26952</v>
      </c>
      <c r="B14009" s="5" t="s">
        <v>28799</v>
      </c>
      <c r="C14009" s="6">
        <v>279242</v>
      </c>
      <c r="D14009" t="s">
        <v>92</v>
      </c>
      <c r="E14009">
        <v>209432</v>
      </c>
      <c r="F14009" s="5" t="s">
        <v>23</v>
      </c>
      <c r="G14009" s="5" t="s">
        <v>59</v>
      </c>
      <c r="H14009" s="5" t="s">
        <v>93</v>
      </c>
      <c r="I14009" t="s">
        <v>35</v>
      </c>
      <c r="J14009" t="s">
        <v>93</v>
      </c>
      <c r="K14009">
        <v>0</v>
      </c>
      <c r="L14009" s="5" t="s">
        <v>26953</v>
      </c>
      <c r="M14009" s="5" t="s">
        <v>70</v>
      </c>
      <c r="N14009">
        <v>12</v>
      </c>
      <c r="O14009" t="s">
        <v>29</v>
      </c>
      <c r="P14009" s="1">
        <v>45586</v>
      </c>
      <c r="Q14009" s="1">
        <v>45611</v>
      </c>
      <c r="R14009">
        <v>1138</v>
      </c>
      <c r="S14009" s="4">
        <v>6.9</v>
      </c>
      <c r="T14009" t="s">
        <v>103</v>
      </c>
    </row>
    <row r="14010" spans="1:20" x14ac:dyDescent="0.35">
      <c r="A14010" t="s">
        <v>26954</v>
      </c>
      <c r="B14010" s="5" t="s">
        <v>21</v>
      </c>
      <c r="C14010" s="6">
        <v>204632</v>
      </c>
      <c r="D14010" t="s">
        <v>33</v>
      </c>
      <c r="E14010">
        <v>22509520</v>
      </c>
      <c r="F14010" s="5" t="s">
        <v>23</v>
      </c>
      <c r="G14010" s="5" t="s">
        <v>59</v>
      </c>
      <c r="H14010" s="5" t="s">
        <v>34</v>
      </c>
      <c r="I14010" t="s">
        <v>35</v>
      </c>
      <c r="J14010" t="s">
        <v>34</v>
      </c>
      <c r="K14010">
        <v>100</v>
      </c>
      <c r="L14010" s="5" t="s">
        <v>26955</v>
      </c>
      <c r="M14010" s="5" t="s">
        <v>28</v>
      </c>
      <c r="N14010">
        <v>14</v>
      </c>
      <c r="O14010" t="s">
        <v>167</v>
      </c>
      <c r="P14010" s="1">
        <v>45715</v>
      </c>
      <c r="Q14010" s="1">
        <v>45754</v>
      </c>
      <c r="R14010">
        <v>1462</v>
      </c>
      <c r="S14010" s="4">
        <v>9.9</v>
      </c>
      <c r="T14010" t="s">
        <v>79</v>
      </c>
    </row>
    <row r="14011" spans="1:20" x14ac:dyDescent="0.35">
      <c r="A14011" t="s">
        <v>26956</v>
      </c>
      <c r="B14011" s="5" t="s">
        <v>40</v>
      </c>
      <c r="C14011" s="6">
        <v>203509</v>
      </c>
      <c r="D14011" t="s">
        <v>41</v>
      </c>
      <c r="E14011">
        <v>172983</v>
      </c>
      <c r="F14011" s="5" t="s">
        <v>23</v>
      </c>
      <c r="G14011" s="5" t="s">
        <v>59</v>
      </c>
      <c r="H14011" s="5" t="s">
        <v>43</v>
      </c>
      <c r="I14011" t="s">
        <v>26</v>
      </c>
      <c r="J14011" t="s">
        <v>43</v>
      </c>
      <c r="K14011">
        <v>100</v>
      </c>
      <c r="L14011" s="5" t="s">
        <v>26957</v>
      </c>
      <c r="M14011" s="5" t="s">
        <v>28</v>
      </c>
      <c r="N14011">
        <v>11</v>
      </c>
      <c r="O14011" t="s">
        <v>141</v>
      </c>
      <c r="P14011" s="1">
        <v>45380</v>
      </c>
      <c r="Q14011" s="1">
        <v>45437</v>
      </c>
      <c r="R14011">
        <v>1317</v>
      </c>
      <c r="S14011" s="4">
        <v>6.1</v>
      </c>
      <c r="T14011" t="s">
        <v>103</v>
      </c>
    </row>
    <row r="14012" spans="1:20" x14ac:dyDescent="0.35">
      <c r="A14012" t="s">
        <v>26958</v>
      </c>
      <c r="B14012" s="5" t="s">
        <v>28802</v>
      </c>
      <c r="C14012" s="6">
        <v>76433</v>
      </c>
      <c r="D14012" t="s">
        <v>41</v>
      </c>
      <c r="E14012">
        <v>64968</v>
      </c>
      <c r="F14012" s="5" t="s">
        <v>58</v>
      </c>
      <c r="G14012" s="5" t="s">
        <v>42</v>
      </c>
      <c r="H14012" s="5" t="s">
        <v>126</v>
      </c>
      <c r="I14012" t="s">
        <v>44</v>
      </c>
      <c r="J14012" t="s">
        <v>126</v>
      </c>
      <c r="K14012">
        <v>50</v>
      </c>
      <c r="L14012" s="5" t="s">
        <v>26959</v>
      </c>
      <c r="M14012" s="5" t="s">
        <v>28</v>
      </c>
      <c r="N14012">
        <v>1</v>
      </c>
      <c r="O14012" t="s">
        <v>71</v>
      </c>
      <c r="P14012" s="1">
        <v>45770</v>
      </c>
      <c r="Q14012" s="1">
        <v>45814</v>
      </c>
      <c r="R14012">
        <v>1324</v>
      </c>
      <c r="S14012" s="4">
        <v>7.1</v>
      </c>
      <c r="T14012" t="s">
        <v>30</v>
      </c>
    </row>
    <row r="14013" spans="1:20" x14ac:dyDescent="0.35">
      <c r="A14013" t="s">
        <v>26960</v>
      </c>
      <c r="B14013" s="5" t="s">
        <v>91</v>
      </c>
      <c r="C14013" s="6">
        <v>143395</v>
      </c>
      <c r="D14013" t="s">
        <v>74</v>
      </c>
      <c r="E14013">
        <v>179244</v>
      </c>
      <c r="F14013" s="5" t="s">
        <v>23</v>
      </c>
      <c r="G14013" s="5" t="s">
        <v>51</v>
      </c>
      <c r="H14013" s="5" t="s">
        <v>75</v>
      </c>
      <c r="I14013" t="s">
        <v>26</v>
      </c>
      <c r="J14013" t="s">
        <v>67</v>
      </c>
      <c r="K14013">
        <v>0</v>
      </c>
      <c r="L14013" s="5" t="s">
        <v>26961</v>
      </c>
      <c r="M14013" s="5" t="s">
        <v>28</v>
      </c>
      <c r="N14013">
        <v>15</v>
      </c>
      <c r="O14013" t="s">
        <v>135</v>
      </c>
      <c r="P14013" s="1">
        <v>45685</v>
      </c>
      <c r="Q14013" s="1">
        <v>45743</v>
      </c>
      <c r="R14013">
        <v>1767</v>
      </c>
      <c r="S14013" s="4">
        <v>7.8</v>
      </c>
      <c r="T14013" t="s">
        <v>79</v>
      </c>
    </row>
    <row r="14014" spans="1:20" x14ac:dyDescent="0.35">
      <c r="A14014" t="s">
        <v>26962</v>
      </c>
      <c r="B14014" s="5" t="s">
        <v>21</v>
      </c>
      <c r="C14014" s="6">
        <v>190317</v>
      </c>
      <c r="D14014" t="s">
        <v>22</v>
      </c>
      <c r="E14014">
        <v>190317</v>
      </c>
      <c r="F14014" s="5" t="s">
        <v>23</v>
      </c>
      <c r="G14014" s="5" t="s">
        <v>24</v>
      </c>
      <c r="H14014" s="5" t="s">
        <v>101</v>
      </c>
      <c r="I14014" t="s">
        <v>26</v>
      </c>
      <c r="J14014" t="s">
        <v>101</v>
      </c>
      <c r="K14014">
        <v>0</v>
      </c>
      <c r="L14014" s="5" t="s">
        <v>26963</v>
      </c>
      <c r="M14014" s="5" t="s">
        <v>54</v>
      </c>
      <c r="N14014">
        <v>13</v>
      </c>
      <c r="O14014" t="s">
        <v>78</v>
      </c>
      <c r="P14014" s="1">
        <v>45588</v>
      </c>
      <c r="Q14014" s="1">
        <v>45613</v>
      </c>
      <c r="R14014">
        <v>1196</v>
      </c>
      <c r="S14014" s="4">
        <v>6.9</v>
      </c>
      <c r="T14014" t="s">
        <v>103</v>
      </c>
    </row>
    <row r="14015" spans="1:20" x14ac:dyDescent="0.35">
      <c r="A14015" t="s">
        <v>26964</v>
      </c>
      <c r="B14015" s="5" t="s">
        <v>100</v>
      </c>
      <c r="C14015" s="6">
        <v>18052</v>
      </c>
      <c r="D14015" t="s">
        <v>22</v>
      </c>
      <c r="E14015">
        <v>18052</v>
      </c>
      <c r="F14015" s="5" t="s">
        <v>58</v>
      </c>
      <c r="G14015" s="5" t="s">
        <v>51</v>
      </c>
      <c r="H14015" s="5" t="s">
        <v>116</v>
      </c>
      <c r="I14015" t="s">
        <v>26</v>
      </c>
      <c r="J14015" t="s">
        <v>467</v>
      </c>
      <c r="K14015">
        <v>50</v>
      </c>
      <c r="L14015" s="5" t="s">
        <v>26965</v>
      </c>
      <c r="M14015" s="5" t="s">
        <v>28</v>
      </c>
      <c r="N14015">
        <v>0</v>
      </c>
      <c r="O14015" t="s">
        <v>62</v>
      </c>
      <c r="P14015" s="1">
        <v>45559</v>
      </c>
      <c r="Q14015" s="1">
        <v>45601</v>
      </c>
      <c r="R14015">
        <v>1104</v>
      </c>
      <c r="S14015" s="4">
        <v>5</v>
      </c>
      <c r="T14015" t="s">
        <v>103</v>
      </c>
    </row>
    <row r="14016" spans="1:20" x14ac:dyDescent="0.35">
      <c r="A14016" t="s">
        <v>26966</v>
      </c>
      <c r="B14016" s="5" t="s">
        <v>174</v>
      </c>
      <c r="C14016" s="6">
        <v>157903</v>
      </c>
      <c r="D14016" t="s">
        <v>41</v>
      </c>
      <c r="E14016">
        <v>134218</v>
      </c>
      <c r="F14016" s="5" t="s">
        <v>66</v>
      </c>
      <c r="G14016" s="5" t="s">
        <v>51</v>
      </c>
      <c r="H14016" s="5" t="s">
        <v>43</v>
      </c>
      <c r="I14016" t="s">
        <v>35</v>
      </c>
      <c r="J14016" t="s">
        <v>43</v>
      </c>
      <c r="K14016">
        <v>50</v>
      </c>
      <c r="L14016" s="5" t="s">
        <v>1097</v>
      </c>
      <c r="M14016" s="5" t="s">
        <v>28</v>
      </c>
      <c r="N14016">
        <v>7</v>
      </c>
      <c r="O14016" t="s">
        <v>135</v>
      </c>
      <c r="P14016" s="1">
        <v>45351</v>
      </c>
      <c r="Q14016" s="1">
        <v>45405</v>
      </c>
      <c r="R14016">
        <v>766</v>
      </c>
      <c r="S14016" s="4">
        <v>5.4</v>
      </c>
      <c r="T14016" t="s">
        <v>89</v>
      </c>
    </row>
    <row r="14017" spans="1:20" x14ac:dyDescent="0.35">
      <c r="A14017" t="s">
        <v>26967</v>
      </c>
      <c r="B14017" s="5" t="s">
        <v>100</v>
      </c>
      <c r="C14017" s="6">
        <v>208955</v>
      </c>
      <c r="D14017" t="s">
        <v>22</v>
      </c>
      <c r="E14017">
        <v>208955</v>
      </c>
      <c r="F14017" s="5" t="s">
        <v>23</v>
      </c>
      <c r="G14017" s="5" t="s">
        <v>51</v>
      </c>
      <c r="H14017" s="5" t="s">
        <v>101</v>
      </c>
      <c r="I14017" t="s">
        <v>35</v>
      </c>
      <c r="J14017" t="s">
        <v>101</v>
      </c>
      <c r="K14017">
        <v>100</v>
      </c>
      <c r="L14017" s="5" t="s">
        <v>18983</v>
      </c>
      <c r="M14017" s="5" t="s">
        <v>70</v>
      </c>
      <c r="N14017">
        <v>19</v>
      </c>
      <c r="O14017" t="s">
        <v>85</v>
      </c>
      <c r="P14017" s="1">
        <v>45400</v>
      </c>
      <c r="Q14017" s="1">
        <v>45465</v>
      </c>
      <c r="R14017">
        <v>2055</v>
      </c>
      <c r="S14017" s="4">
        <v>8.9</v>
      </c>
      <c r="T14017" t="s">
        <v>108</v>
      </c>
    </row>
    <row r="14018" spans="1:20" x14ac:dyDescent="0.35">
      <c r="A14018" t="s">
        <v>26968</v>
      </c>
      <c r="B14018" s="5" t="s">
        <v>28802</v>
      </c>
      <c r="C14018" s="6">
        <v>34807</v>
      </c>
      <c r="D14018" t="s">
        <v>22</v>
      </c>
      <c r="E14018">
        <v>34807</v>
      </c>
      <c r="F14018" s="5" t="s">
        <v>58</v>
      </c>
      <c r="G14018" s="5" t="s">
        <v>42</v>
      </c>
      <c r="H14018" s="5" t="s">
        <v>157</v>
      </c>
      <c r="I14018" t="s">
        <v>35</v>
      </c>
      <c r="J14018" t="s">
        <v>157</v>
      </c>
      <c r="K14018">
        <v>100</v>
      </c>
      <c r="L14018" s="5" t="s">
        <v>18425</v>
      </c>
      <c r="M14018" s="5" t="s">
        <v>37</v>
      </c>
      <c r="N14018">
        <v>1</v>
      </c>
      <c r="O14018" t="s">
        <v>131</v>
      </c>
      <c r="P14018" s="1">
        <v>45711</v>
      </c>
      <c r="Q14018" s="1">
        <v>45775</v>
      </c>
      <c r="R14018">
        <v>1827</v>
      </c>
      <c r="S14018" s="4">
        <v>7.1</v>
      </c>
      <c r="T14018" t="s">
        <v>153</v>
      </c>
    </row>
    <row r="14019" spans="1:20" x14ac:dyDescent="0.35">
      <c r="A14019" t="s">
        <v>26969</v>
      </c>
      <c r="B14019" s="5" t="s">
        <v>28802</v>
      </c>
      <c r="C14019" s="6">
        <v>81021</v>
      </c>
      <c r="D14019" t="s">
        <v>81</v>
      </c>
      <c r="E14019">
        <v>109378</v>
      </c>
      <c r="F14019" s="5" t="s">
        <v>50</v>
      </c>
      <c r="G14019" s="5" t="s">
        <v>59</v>
      </c>
      <c r="H14019" s="5" t="s">
        <v>82</v>
      </c>
      <c r="I14019" t="s">
        <v>44</v>
      </c>
      <c r="J14019" t="s">
        <v>82</v>
      </c>
      <c r="K14019">
        <v>100</v>
      </c>
      <c r="L14019" s="5" t="s">
        <v>26970</v>
      </c>
      <c r="M14019" s="5" t="s">
        <v>54</v>
      </c>
      <c r="N14019">
        <v>2</v>
      </c>
      <c r="O14019" t="s">
        <v>135</v>
      </c>
      <c r="P14019" s="1">
        <v>45644</v>
      </c>
      <c r="Q14019" s="1">
        <v>45673</v>
      </c>
      <c r="R14019">
        <v>1620</v>
      </c>
      <c r="S14019" s="4">
        <v>9.9</v>
      </c>
      <c r="T14019" t="s">
        <v>103</v>
      </c>
    </row>
    <row r="14020" spans="1:20" x14ac:dyDescent="0.35">
      <c r="A14020" t="s">
        <v>26971</v>
      </c>
      <c r="B14020" s="5" t="s">
        <v>174</v>
      </c>
      <c r="C14020" s="6">
        <v>64631</v>
      </c>
      <c r="D14020" t="s">
        <v>41</v>
      </c>
      <c r="E14020">
        <v>54936</v>
      </c>
      <c r="F14020" s="5" t="s">
        <v>58</v>
      </c>
      <c r="G14020" s="5" t="s">
        <v>42</v>
      </c>
      <c r="H14020" s="5" t="s">
        <v>60</v>
      </c>
      <c r="I14020" t="s">
        <v>35</v>
      </c>
      <c r="J14020" t="s">
        <v>60</v>
      </c>
      <c r="K14020">
        <v>50</v>
      </c>
      <c r="L14020" s="5" t="s">
        <v>26972</v>
      </c>
      <c r="M14020" s="5" t="s">
        <v>70</v>
      </c>
      <c r="N14020">
        <v>1</v>
      </c>
      <c r="O14020" t="s">
        <v>112</v>
      </c>
      <c r="P14020" s="1">
        <v>45501</v>
      </c>
      <c r="Q14020" s="1">
        <v>45553</v>
      </c>
      <c r="R14020">
        <v>665</v>
      </c>
      <c r="S14020" s="4">
        <v>9.9</v>
      </c>
      <c r="T14020" t="s">
        <v>210</v>
      </c>
    </row>
    <row r="14021" spans="1:20" x14ac:dyDescent="0.35">
      <c r="A14021" t="s">
        <v>26973</v>
      </c>
      <c r="B14021" s="5" t="s">
        <v>162</v>
      </c>
      <c r="C14021" s="6">
        <v>92162</v>
      </c>
      <c r="D14021" t="s">
        <v>22</v>
      </c>
      <c r="E14021">
        <v>92162</v>
      </c>
      <c r="F14021" s="5" t="s">
        <v>58</v>
      </c>
      <c r="G14021" s="5" t="s">
        <v>59</v>
      </c>
      <c r="H14021" s="5" t="s">
        <v>97</v>
      </c>
      <c r="I14021" t="s">
        <v>44</v>
      </c>
      <c r="J14021" t="s">
        <v>97</v>
      </c>
      <c r="K14021">
        <v>0</v>
      </c>
      <c r="L14021" s="5" t="s">
        <v>26974</v>
      </c>
      <c r="M14021" s="5" t="s">
        <v>54</v>
      </c>
      <c r="N14021">
        <v>0</v>
      </c>
      <c r="O14021" t="s">
        <v>78</v>
      </c>
      <c r="P14021" s="1">
        <v>45459</v>
      </c>
      <c r="Q14021" s="1">
        <v>45530</v>
      </c>
      <c r="R14021">
        <v>1011</v>
      </c>
      <c r="S14021" s="4">
        <v>9.5</v>
      </c>
      <c r="T14021" t="s">
        <v>153</v>
      </c>
    </row>
    <row r="14022" spans="1:20" x14ac:dyDescent="0.35">
      <c r="A14022" t="s">
        <v>26975</v>
      </c>
      <c r="B14022" s="5" t="s">
        <v>28799</v>
      </c>
      <c r="C14022" s="6">
        <v>110327</v>
      </c>
      <c r="D14022" t="s">
        <v>22</v>
      </c>
      <c r="E14022">
        <v>110327</v>
      </c>
      <c r="F14022" s="5" t="s">
        <v>50</v>
      </c>
      <c r="G14022" s="5" t="s">
        <v>59</v>
      </c>
      <c r="H14022" s="5" t="s">
        <v>129</v>
      </c>
      <c r="I14022" t="s">
        <v>26</v>
      </c>
      <c r="J14022" t="s">
        <v>129</v>
      </c>
      <c r="K14022">
        <v>100</v>
      </c>
      <c r="L14022" s="5" t="s">
        <v>26976</v>
      </c>
      <c r="M14022" s="5" t="s">
        <v>37</v>
      </c>
      <c r="N14022">
        <v>2</v>
      </c>
      <c r="O14022" t="s">
        <v>85</v>
      </c>
      <c r="P14022" s="1">
        <v>45553</v>
      </c>
      <c r="Q14022" s="1">
        <v>45594</v>
      </c>
      <c r="R14022">
        <v>1272</v>
      </c>
      <c r="S14022" s="4">
        <v>7.4</v>
      </c>
      <c r="T14022" t="s">
        <v>47</v>
      </c>
    </row>
    <row r="14023" spans="1:20" x14ac:dyDescent="0.35">
      <c r="A14023" t="s">
        <v>26977</v>
      </c>
      <c r="B14023" s="5" t="s">
        <v>57</v>
      </c>
      <c r="C14023" s="6">
        <v>102765</v>
      </c>
      <c r="D14023" t="s">
        <v>22</v>
      </c>
      <c r="E14023">
        <v>102765</v>
      </c>
      <c r="F14023" s="5" t="s">
        <v>50</v>
      </c>
      <c r="G14023" s="5" t="s">
        <v>51</v>
      </c>
      <c r="H14023" s="5" t="s">
        <v>97</v>
      </c>
      <c r="I14023" t="s">
        <v>44</v>
      </c>
      <c r="J14023" t="s">
        <v>97</v>
      </c>
      <c r="K14023">
        <v>0</v>
      </c>
      <c r="L14023" s="5" t="s">
        <v>4599</v>
      </c>
      <c r="M14023" s="5" t="s">
        <v>37</v>
      </c>
      <c r="N14023">
        <v>3</v>
      </c>
      <c r="O14023" t="s">
        <v>71</v>
      </c>
      <c r="P14023" s="1">
        <v>45698</v>
      </c>
      <c r="Q14023" s="1">
        <v>45745</v>
      </c>
      <c r="R14023">
        <v>1076</v>
      </c>
      <c r="S14023" s="4">
        <v>8.5</v>
      </c>
      <c r="T14023" t="s">
        <v>89</v>
      </c>
    </row>
    <row r="14024" spans="1:20" x14ac:dyDescent="0.35">
      <c r="A14024" t="s">
        <v>26978</v>
      </c>
      <c r="B14024" s="5" t="s">
        <v>100</v>
      </c>
      <c r="C14024" s="6">
        <v>91759</v>
      </c>
      <c r="D14024" t="s">
        <v>22</v>
      </c>
      <c r="E14024">
        <v>91759</v>
      </c>
      <c r="F14024" s="5" t="s">
        <v>58</v>
      </c>
      <c r="G14024" s="5" t="s">
        <v>42</v>
      </c>
      <c r="H14024" s="5" t="s">
        <v>101</v>
      </c>
      <c r="I14024" t="s">
        <v>26</v>
      </c>
      <c r="J14024" t="s">
        <v>480</v>
      </c>
      <c r="K14024">
        <v>100</v>
      </c>
      <c r="L14024" s="5" t="s">
        <v>26979</v>
      </c>
      <c r="M14024" s="5" t="s">
        <v>54</v>
      </c>
      <c r="N14024">
        <v>0</v>
      </c>
      <c r="O14024" t="s">
        <v>46</v>
      </c>
      <c r="P14024" s="1">
        <v>45300</v>
      </c>
      <c r="Q14024" s="1">
        <v>45352</v>
      </c>
      <c r="R14024">
        <v>2033</v>
      </c>
      <c r="S14024" s="4">
        <v>5</v>
      </c>
      <c r="T14024" t="s">
        <v>277</v>
      </c>
    </row>
    <row r="14025" spans="1:20" x14ac:dyDescent="0.35">
      <c r="A14025" t="s">
        <v>26980</v>
      </c>
      <c r="B14025" s="5" t="s">
        <v>28799</v>
      </c>
      <c r="C14025" s="6">
        <v>159836</v>
      </c>
      <c r="D14025" t="s">
        <v>22</v>
      </c>
      <c r="E14025">
        <v>159836</v>
      </c>
      <c r="F14025" s="5" t="s">
        <v>23</v>
      </c>
      <c r="G14025" s="5" t="s">
        <v>42</v>
      </c>
      <c r="H14025" s="5" t="s">
        <v>129</v>
      </c>
      <c r="I14025" t="s">
        <v>35</v>
      </c>
      <c r="J14025" t="s">
        <v>101</v>
      </c>
      <c r="K14025">
        <v>50</v>
      </c>
      <c r="L14025" s="5" t="s">
        <v>26981</v>
      </c>
      <c r="M14025" s="5" t="s">
        <v>54</v>
      </c>
      <c r="N14025">
        <v>17</v>
      </c>
      <c r="O14025" t="s">
        <v>85</v>
      </c>
      <c r="P14025" s="1">
        <v>45554</v>
      </c>
      <c r="Q14025" s="1">
        <v>45605</v>
      </c>
      <c r="R14025">
        <v>2184</v>
      </c>
      <c r="S14025" s="4">
        <v>5.4</v>
      </c>
      <c r="T14025" t="s">
        <v>89</v>
      </c>
    </row>
    <row r="14026" spans="1:20" x14ac:dyDescent="0.35">
      <c r="A14026" t="s">
        <v>26982</v>
      </c>
      <c r="B14026" s="5" t="s">
        <v>28801</v>
      </c>
      <c r="C14026" s="6">
        <v>120984</v>
      </c>
      <c r="D14026" t="s">
        <v>120</v>
      </c>
      <c r="E14026">
        <v>108886</v>
      </c>
      <c r="F14026" s="5" t="s">
        <v>58</v>
      </c>
      <c r="G14026" s="5" t="s">
        <v>42</v>
      </c>
      <c r="H14026" s="5" t="s">
        <v>121</v>
      </c>
      <c r="I14026" t="s">
        <v>35</v>
      </c>
      <c r="J14026" t="s">
        <v>121</v>
      </c>
      <c r="K14026">
        <v>0</v>
      </c>
      <c r="L14026" s="5" t="s">
        <v>26983</v>
      </c>
      <c r="M14026" s="5" t="s">
        <v>28</v>
      </c>
      <c r="N14026">
        <v>1</v>
      </c>
      <c r="O14026" t="s">
        <v>141</v>
      </c>
      <c r="P14026" s="1">
        <v>45646</v>
      </c>
      <c r="Q14026" s="1">
        <v>45699</v>
      </c>
      <c r="R14026">
        <v>658</v>
      </c>
      <c r="S14026" s="4">
        <v>5.3</v>
      </c>
      <c r="T14026" t="s">
        <v>118</v>
      </c>
    </row>
    <row r="14027" spans="1:20" x14ac:dyDescent="0.35">
      <c r="A14027" t="s">
        <v>26984</v>
      </c>
      <c r="B14027" s="5" t="s">
        <v>21</v>
      </c>
      <c r="C14027" s="6">
        <v>159881</v>
      </c>
      <c r="D14027" t="s">
        <v>22</v>
      </c>
      <c r="E14027">
        <v>159881</v>
      </c>
      <c r="F14027" s="5" t="s">
        <v>66</v>
      </c>
      <c r="G14027" s="5" t="s">
        <v>24</v>
      </c>
      <c r="H14027" s="5" t="s">
        <v>129</v>
      </c>
      <c r="I14027" t="s">
        <v>35</v>
      </c>
      <c r="J14027" t="s">
        <v>129</v>
      </c>
      <c r="K14027">
        <v>0</v>
      </c>
      <c r="L14027" s="5" t="s">
        <v>26985</v>
      </c>
      <c r="M14027" s="5" t="s">
        <v>37</v>
      </c>
      <c r="N14027">
        <v>5</v>
      </c>
      <c r="O14027" t="s">
        <v>107</v>
      </c>
      <c r="P14027" s="1">
        <v>45754</v>
      </c>
      <c r="Q14027" s="1">
        <v>45808</v>
      </c>
      <c r="R14027">
        <v>2464</v>
      </c>
      <c r="S14027" s="4">
        <v>6.7</v>
      </c>
      <c r="T14027" t="s">
        <v>277</v>
      </c>
    </row>
    <row r="14028" spans="1:20" x14ac:dyDescent="0.35">
      <c r="A14028" t="s">
        <v>26986</v>
      </c>
      <c r="B14028" s="5" t="s">
        <v>217</v>
      </c>
      <c r="C14028" s="6">
        <v>89150</v>
      </c>
      <c r="D14028" t="s">
        <v>33</v>
      </c>
      <c r="E14028">
        <v>9806500</v>
      </c>
      <c r="F14028" s="5" t="s">
        <v>58</v>
      </c>
      <c r="G14028" s="5" t="s">
        <v>51</v>
      </c>
      <c r="H14028" s="5" t="s">
        <v>34</v>
      </c>
      <c r="I14028" t="s">
        <v>35</v>
      </c>
      <c r="J14028" t="s">
        <v>34</v>
      </c>
      <c r="K14028">
        <v>0</v>
      </c>
      <c r="L14028" s="5" t="s">
        <v>26987</v>
      </c>
      <c r="M14028" s="5" t="s">
        <v>70</v>
      </c>
      <c r="N14028">
        <v>1</v>
      </c>
      <c r="O14028" t="s">
        <v>78</v>
      </c>
      <c r="P14028" s="1">
        <v>45335</v>
      </c>
      <c r="Q14028" s="1">
        <v>45406</v>
      </c>
      <c r="R14028">
        <v>691</v>
      </c>
      <c r="S14028" s="4">
        <v>5.7</v>
      </c>
      <c r="T14028" t="s">
        <v>108</v>
      </c>
    </row>
    <row r="14029" spans="1:20" x14ac:dyDescent="0.35">
      <c r="A14029" t="s">
        <v>26988</v>
      </c>
      <c r="B14029" s="5" t="s">
        <v>73</v>
      </c>
      <c r="C14029" s="6">
        <v>67892</v>
      </c>
      <c r="D14029" t="s">
        <v>41</v>
      </c>
      <c r="E14029">
        <v>57708</v>
      </c>
      <c r="F14029" s="5" t="s">
        <v>50</v>
      </c>
      <c r="G14029" s="5" t="s">
        <v>42</v>
      </c>
      <c r="H14029" s="5" t="s">
        <v>60</v>
      </c>
      <c r="I14029" t="s">
        <v>44</v>
      </c>
      <c r="J14029" t="s">
        <v>60</v>
      </c>
      <c r="K14029">
        <v>100</v>
      </c>
      <c r="L14029" s="5" t="s">
        <v>10460</v>
      </c>
      <c r="M14029" s="5" t="s">
        <v>70</v>
      </c>
      <c r="N14029">
        <v>3</v>
      </c>
      <c r="O14029" t="s">
        <v>62</v>
      </c>
      <c r="P14029" s="1">
        <v>45730</v>
      </c>
      <c r="Q14029" s="1">
        <v>45748</v>
      </c>
      <c r="R14029">
        <v>1181</v>
      </c>
      <c r="S14029" s="4">
        <v>5.6</v>
      </c>
      <c r="T14029" t="s">
        <v>47</v>
      </c>
    </row>
    <row r="14030" spans="1:20" x14ac:dyDescent="0.35">
      <c r="A14030" t="s">
        <v>26989</v>
      </c>
      <c r="B14030" s="5" t="s">
        <v>145</v>
      </c>
      <c r="C14030" s="6">
        <v>92548</v>
      </c>
      <c r="D14030" t="s">
        <v>92</v>
      </c>
      <c r="E14030">
        <v>69411</v>
      </c>
      <c r="F14030" s="5" t="s">
        <v>58</v>
      </c>
      <c r="G14030" s="5" t="s">
        <v>42</v>
      </c>
      <c r="H14030" s="5" t="s">
        <v>93</v>
      </c>
      <c r="I14030" t="s">
        <v>35</v>
      </c>
      <c r="J14030" t="s">
        <v>93</v>
      </c>
      <c r="K14030">
        <v>100</v>
      </c>
      <c r="L14030" s="5" t="s">
        <v>26990</v>
      </c>
      <c r="M14030" s="5" t="s">
        <v>70</v>
      </c>
      <c r="N14030">
        <v>1</v>
      </c>
      <c r="O14030" t="s">
        <v>29</v>
      </c>
      <c r="P14030" s="1">
        <v>45549</v>
      </c>
      <c r="Q14030" s="1">
        <v>45612</v>
      </c>
      <c r="R14030">
        <v>1462</v>
      </c>
      <c r="S14030" s="4">
        <v>5.9</v>
      </c>
      <c r="T14030" t="s">
        <v>136</v>
      </c>
    </row>
    <row r="14031" spans="1:20" x14ac:dyDescent="0.35">
      <c r="A14031" t="s">
        <v>26991</v>
      </c>
      <c r="B14031" s="5" t="s">
        <v>32</v>
      </c>
      <c r="C14031" s="6">
        <v>53496</v>
      </c>
      <c r="D14031" t="s">
        <v>22</v>
      </c>
      <c r="E14031">
        <v>53496</v>
      </c>
      <c r="F14031" s="5" t="s">
        <v>58</v>
      </c>
      <c r="G14031" s="5" t="s">
        <v>59</v>
      </c>
      <c r="H14031" s="5" t="s">
        <v>165</v>
      </c>
      <c r="I14031" t="s">
        <v>44</v>
      </c>
      <c r="J14031" t="s">
        <v>191</v>
      </c>
      <c r="K14031">
        <v>0</v>
      </c>
      <c r="L14031" s="5" t="s">
        <v>25380</v>
      </c>
      <c r="M14031" s="5" t="s">
        <v>70</v>
      </c>
      <c r="N14031">
        <v>1</v>
      </c>
      <c r="O14031" t="s">
        <v>135</v>
      </c>
      <c r="P14031" s="1">
        <v>45599</v>
      </c>
      <c r="Q14031" s="1">
        <v>45617</v>
      </c>
      <c r="R14031">
        <v>1703</v>
      </c>
      <c r="S14031" s="4">
        <v>9</v>
      </c>
      <c r="T14031" t="s">
        <v>55</v>
      </c>
    </row>
    <row r="14032" spans="1:20" x14ac:dyDescent="0.35">
      <c r="A14032" t="s">
        <v>26992</v>
      </c>
      <c r="B14032" s="5" t="s">
        <v>49</v>
      </c>
      <c r="C14032" s="6">
        <v>70599</v>
      </c>
      <c r="D14032" t="s">
        <v>41</v>
      </c>
      <c r="E14032">
        <v>60009</v>
      </c>
      <c r="F14032" s="5" t="s">
        <v>50</v>
      </c>
      <c r="G14032" s="5" t="s">
        <v>51</v>
      </c>
      <c r="H14032" s="5" t="s">
        <v>151</v>
      </c>
      <c r="I14032" t="s">
        <v>44</v>
      </c>
      <c r="J14032" t="s">
        <v>359</v>
      </c>
      <c r="K14032">
        <v>50</v>
      </c>
      <c r="L14032" s="5" t="s">
        <v>26993</v>
      </c>
      <c r="M14032" s="5" t="s">
        <v>28</v>
      </c>
      <c r="N14032">
        <v>3</v>
      </c>
      <c r="O14032" t="s">
        <v>78</v>
      </c>
      <c r="P14032" s="1">
        <v>45704</v>
      </c>
      <c r="Q14032" s="1">
        <v>45769</v>
      </c>
      <c r="R14032">
        <v>661</v>
      </c>
      <c r="S14032" s="4">
        <v>6.9</v>
      </c>
      <c r="T14032" t="s">
        <v>47</v>
      </c>
    </row>
    <row r="14033" spans="1:20" x14ac:dyDescent="0.35">
      <c r="A14033" t="s">
        <v>26994</v>
      </c>
      <c r="B14033" s="5" t="s">
        <v>145</v>
      </c>
      <c r="C14033" s="6">
        <v>61691</v>
      </c>
      <c r="D14033" t="s">
        <v>41</v>
      </c>
      <c r="E14033">
        <v>52437</v>
      </c>
      <c r="F14033" s="5" t="s">
        <v>50</v>
      </c>
      <c r="G14033" s="5" t="s">
        <v>42</v>
      </c>
      <c r="H14033" s="5" t="s">
        <v>151</v>
      </c>
      <c r="I14033" t="s">
        <v>44</v>
      </c>
      <c r="J14033" t="s">
        <v>151</v>
      </c>
      <c r="K14033">
        <v>100</v>
      </c>
      <c r="L14033" s="5" t="s">
        <v>26995</v>
      </c>
      <c r="M14033" s="5" t="s">
        <v>70</v>
      </c>
      <c r="N14033">
        <v>4</v>
      </c>
      <c r="O14033" t="s">
        <v>62</v>
      </c>
      <c r="P14033" s="1">
        <v>45465</v>
      </c>
      <c r="Q14033" s="1">
        <v>45514</v>
      </c>
      <c r="R14033">
        <v>1223</v>
      </c>
      <c r="S14033" s="4">
        <v>9</v>
      </c>
      <c r="T14033" t="s">
        <v>30</v>
      </c>
    </row>
    <row r="14034" spans="1:20" x14ac:dyDescent="0.35">
      <c r="A14034" t="s">
        <v>26996</v>
      </c>
      <c r="B14034" s="5" t="s">
        <v>174</v>
      </c>
      <c r="C14034" s="6">
        <v>128526</v>
      </c>
      <c r="D14034" t="s">
        <v>22</v>
      </c>
      <c r="E14034">
        <v>128526</v>
      </c>
      <c r="F14034" s="5" t="s">
        <v>66</v>
      </c>
      <c r="G14034" s="5" t="s">
        <v>51</v>
      </c>
      <c r="H14034" s="5" t="s">
        <v>129</v>
      </c>
      <c r="I14034" t="s">
        <v>35</v>
      </c>
      <c r="J14034" t="s">
        <v>129</v>
      </c>
      <c r="K14034">
        <v>50</v>
      </c>
      <c r="L14034" s="5" t="s">
        <v>26997</v>
      </c>
      <c r="M14034" s="5" t="s">
        <v>70</v>
      </c>
      <c r="N14034">
        <v>9</v>
      </c>
      <c r="O14034" t="s">
        <v>78</v>
      </c>
      <c r="P14034" s="1">
        <v>45312</v>
      </c>
      <c r="Q14034" s="1">
        <v>45338</v>
      </c>
      <c r="R14034">
        <v>2257</v>
      </c>
      <c r="S14034" s="4">
        <v>5.5</v>
      </c>
      <c r="T14034" t="s">
        <v>210</v>
      </c>
    </row>
    <row r="14035" spans="1:20" x14ac:dyDescent="0.35">
      <c r="A14035" t="s">
        <v>26998</v>
      </c>
      <c r="B14035" s="5" t="s">
        <v>179</v>
      </c>
      <c r="C14035" s="6">
        <v>211888</v>
      </c>
      <c r="D14035" t="s">
        <v>33</v>
      </c>
      <c r="E14035">
        <v>23307680</v>
      </c>
      <c r="F14035" s="5" t="s">
        <v>23</v>
      </c>
      <c r="G14035" s="5" t="s">
        <v>59</v>
      </c>
      <c r="H14035" s="5" t="s">
        <v>34</v>
      </c>
      <c r="I14035" t="s">
        <v>26</v>
      </c>
      <c r="J14035" t="s">
        <v>34</v>
      </c>
      <c r="K14035">
        <v>50</v>
      </c>
      <c r="L14035" s="5" t="s">
        <v>26999</v>
      </c>
      <c r="M14035" s="5" t="s">
        <v>28</v>
      </c>
      <c r="N14035">
        <v>14</v>
      </c>
      <c r="O14035" t="s">
        <v>135</v>
      </c>
      <c r="P14035" s="1">
        <v>45543</v>
      </c>
      <c r="Q14035" s="1">
        <v>45580</v>
      </c>
      <c r="R14035">
        <v>2247</v>
      </c>
      <c r="S14035" s="4">
        <v>6.9</v>
      </c>
      <c r="T14035" t="s">
        <v>118</v>
      </c>
    </row>
    <row r="14036" spans="1:20" x14ac:dyDescent="0.35">
      <c r="A14036" t="s">
        <v>27000</v>
      </c>
      <c r="B14036" s="5" t="s">
        <v>57</v>
      </c>
      <c r="C14036" s="6">
        <v>111691</v>
      </c>
      <c r="D14036" t="s">
        <v>74</v>
      </c>
      <c r="E14036">
        <v>139614</v>
      </c>
      <c r="F14036" s="5" t="s">
        <v>66</v>
      </c>
      <c r="G14036" s="5" t="s">
        <v>51</v>
      </c>
      <c r="H14036" s="5" t="s">
        <v>75</v>
      </c>
      <c r="I14036" t="s">
        <v>44</v>
      </c>
      <c r="J14036" t="s">
        <v>75</v>
      </c>
      <c r="K14036">
        <v>50</v>
      </c>
      <c r="L14036" s="5" t="s">
        <v>27001</v>
      </c>
      <c r="M14036" s="5" t="s">
        <v>37</v>
      </c>
      <c r="N14036">
        <v>6</v>
      </c>
      <c r="O14036" t="s">
        <v>107</v>
      </c>
      <c r="P14036" s="1">
        <v>45744</v>
      </c>
      <c r="Q14036" s="1">
        <v>45789</v>
      </c>
      <c r="R14036">
        <v>1360</v>
      </c>
      <c r="S14036" s="4">
        <v>10</v>
      </c>
      <c r="T14036" t="s">
        <v>79</v>
      </c>
    </row>
    <row r="14037" spans="1:20" x14ac:dyDescent="0.35">
      <c r="A14037" t="s">
        <v>27002</v>
      </c>
      <c r="B14037" s="5" t="s">
        <v>21</v>
      </c>
      <c r="C14037" s="6">
        <v>38446</v>
      </c>
      <c r="D14037" t="s">
        <v>22</v>
      </c>
      <c r="E14037">
        <v>38446</v>
      </c>
      <c r="F14037" s="5" t="s">
        <v>66</v>
      </c>
      <c r="G14037" s="5" t="s">
        <v>24</v>
      </c>
      <c r="H14037" s="5" t="s">
        <v>116</v>
      </c>
      <c r="I14037" t="s">
        <v>44</v>
      </c>
      <c r="J14037" t="s">
        <v>116</v>
      </c>
      <c r="K14037">
        <v>100</v>
      </c>
      <c r="L14037" s="5" t="s">
        <v>27003</v>
      </c>
      <c r="M14037" s="5" t="s">
        <v>28</v>
      </c>
      <c r="N14037">
        <v>9</v>
      </c>
      <c r="O14037" t="s">
        <v>88</v>
      </c>
      <c r="P14037" s="1">
        <v>45573</v>
      </c>
      <c r="Q14037" s="1">
        <v>45614</v>
      </c>
      <c r="R14037">
        <v>1097</v>
      </c>
      <c r="S14037" s="4">
        <v>5.3</v>
      </c>
      <c r="T14037" t="s">
        <v>30</v>
      </c>
    </row>
    <row r="14038" spans="1:20" x14ac:dyDescent="0.35">
      <c r="A14038" t="s">
        <v>27004</v>
      </c>
      <c r="B14038" s="5" t="s">
        <v>217</v>
      </c>
      <c r="C14038" s="6">
        <v>90939</v>
      </c>
      <c r="D14038" t="s">
        <v>74</v>
      </c>
      <c r="E14038">
        <v>113674</v>
      </c>
      <c r="F14038" s="5" t="s">
        <v>50</v>
      </c>
      <c r="G14038" s="5" t="s">
        <v>42</v>
      </c>
      <c r="H14038" s="5" t="s">
        <v>75</v>
      </c>
      <c r="I14038" t="s">
        <v>35</v>
      </c>
      <c r="J14038" t="s">
        <v>75</v>
      </c>
      <c r="K14038">
        <v>50</v>
      </c>
      <c r="L14038" s="5" t="s">
        <v>27005</v>
      </c>
      <c r="M14038" s="5" t="s">
        <v>70</v>
      </c>
      <c r="N14038">
        <v>4</v>
      </c>
      <c r="O14038" t="s">
        <v>62</v>
      </c>
      <c r="P14038" s="1">
        <v>45415</v>
      </c>
      <c r="Q14038" s="1">
        <v>45459</v>
      </c>
      <c r="R14038">
        <v>592</v>
      </c>
      <c r="S14038" s="4">
        <v>9.6999999999999993</v>
      </c>
      <c r="T14038" t="s">
        <v>136</v>
      </c>
    </row>
    <row r="14039" spans="1:20" x14ac:dyDescent="0.35">
      <c r="A14039" t="s">
        <v>27006</v>
      </c>
      <c r="B14039" s="5" t="s">
        <v>28801</v>
      </c>
      <c r="C14039" s="6">
        <v>89119</v>
      </c>
      <c r="D14039" t="s">
        <v>74</v>
      </c>
      <c r="E14039">
        <v>111399</v>
      </c>
      <c r="F14039" s="5" t="s">
        <v>50</v>
      </c>
      <c r="G14039" s="5" t="s">
        <v>51</v>
      </c>
      <c r="H14039" s="5" t="s">
        <v>75</v>
      </c>
      <c r="I14039" t="s">
        <v>44</v>
      </c>
      <c r="J14039" t="s">
        <v>75</v>
      </c>
      <c r="K14039">
        <v>100</v>
      </c>
      <c r="L14039" s="5" t="s">
        <v>27007</v>
      </c>
      <c r="M14039" s="5" t="s">
        <v>70</v>
      </c>
      <c r="N14039">
        <v>2</v>
      </c>
      <c r="O14039" t="s">
        <v>141</v>
      </c>
      <c r="P14039" s="1">
        <v>45366</v>
      </c>
      <c r="Q14039" s="1">
        <v>45434</v>
      </c>
      <c r="R14039">
        <v>805</v>
      </c>
      <c r="S14039" s="4">
        <v>6.7</v>
      </c>
      <c r="T14039" t="s">
        <v>79</v>
      </c>
    </row>
    <row r="14040" spans="1:20" x14ac:dyDescent="0.35">
      <c r="A14040" t="s">
        <v>27008</v>
      </c>
      <c r="B14040" s="5" t="s">
        <v>105</v>
      </c>
      <c r="C14040" s="6">
        <v>334067</v>
      </c>
      <c r="D14040" t="s">
        <v>22</v>
      </c>
      <c r="E14040">
        <v>334067</v>
      </c>
      <c r="F14040" s="5" t="s">
        <v>23</v>
      </c>
      <c r="G14040" s="5" t="s">
        <v>59</v>
      </c>
      <c r="H14040" s="5" t="s">
        <v>68</v>
      </c>
      <c r="I14040" t="s">
        <v>35</v>
      </c>
      <c r="J14040" t="s">
        <v>68</v>
      </c>
      <c r="K14040">
        <v>50</v>
      </c>
      <c r="L14040" s="5" t="s">
        <v>16414</v>
      </c>
      <c r="M14040" s="5" t="s">
        <v>70</v>
      </c>
      <c r="N14040">
        <v>11</v>
      </c>
      <c r="O14040" t="s">
        <v>147</v>
      </c>
      <c r="P14040" s="1">
        <v>45708</v>
      </c>
      <c r="Q14040" s="1">
        <v>45728</v>
      </c>
      <c r="R14040">
        <v>929</v>
      </c>
      <c r="S14040" s="4">
        <v>9.1</v>
      </c>
      <c r="T14040" t="s">
        <v>277</v>
      </c>
    </row>
    <row r="14041" spans="1:20" x14ac:dyDescent="0.35">
      <c r="A14041" t="s">
        <v>27009</v>
      </c>
      <c r="B14041" s="5" t="s">
        <v>32</v>
      </c>
      <c r="C14041" s="6">
        <v>168122</v>
      </c>
      <c r="D14041" t="s">
        <v>22</v>
      </c>
      <c r="E14041">
        <v>168122</v>
      </c>
      <c r="F14041" s="5" t="s">
        <v>23</v>
      </c>
      <c r="G14041" s="5" t="s">
        <v>59</v>
      </c>
      <c r="H14041" s="5" t="s">
        <v>165</v>
      </c>
      <c r="I14041" t="s">
        <v>44</v>
      </c>
      <c r="J14041" t="s">
        <v>165</v>
      </c>
      <c r="K14041">
        <v>0</v>
      </c>
      <c r="L14041" s="5" t="s">
        <v>27010</v>
      </c>
      <c r="M14041" s="5" t="s">
        <v>54</v>
      </c>
      <c r="N14041">
        <v>12</v>
      </c>
      <c r="O14041" t="s">
        <v>172</v>
      </c>
      <c r="P14041" s="1">
        <v>45672</v>
      </c>
      <c r="Q14041" s="1">
        <v>45737</v>
      </c>
      <c r="R14041">
        <v>2195</v>
      </c>
      <c r="S14041" s="4">
        <v>6.3</v>
      </c>
      <c r="T14041" t="s">
        <v>136</v>
      </c>
    </row>
    <row r="14042" spans="1:20" x14ac:dyDescent="0.35">
      <c r="A14042" t="s">
        <v>27011</v>
      </c>
      <c r="B14042" s="5" t="s">
        <v>145</v>
      </c>
      <c r="C14042" s="6">
        <v>130674</v>
      </c>
      <c r="D14042" t="s">
        <v>120</v>
      </c>
      <c r="E14042">
        <v>117607</v>
      </c>
      <c r="F14042" s="5" t="s">
        <v>66</v>
      </c>
      <c r="G14042" s="5" t="s">
        <v>24</v>
      </c>
      <c r="H14042" s="5" t="s">
        <v>121</v>
      </c>
      <c r="I14042" t="s">
        <v>44</v>
      </c>
      <c r="J14042" t="s">
        <v>121</v>
      </c>
      <c r="K14042">
        <v>0</v>
      </c>
      <c r="L14042" s="5" t="s">
        <v>26860</v>
      </c>
      <c r="M14042" s="5" t="s">
        <v>28</v>
      </c>
      <c r="N14042">
        <v>9</v>
      </c>
      <c r="O14042" t="s">
        <v>107</v>
      </c>
      <c r="P14042" s="1">
        <v>45662</v>
      </c>
      <c r="Q14042" s="1">
        <v>45703</v>
      </c>
      <c r="R14042">
        <v>2192</v>
      </c>
      <c r="S14042" s="4">
        <v>5.3</v>
      </c>
      <c r="T14042" t="s">
        <v>30</v>
      </c>
    </row>
    <row r="14043" spans="1:20" x14ac:dyDescent="0.35">
      <c r="A14043" t="s">
        <v>27012</v>
      </c>
      <c r="B14043" s="5" t="s">
        <v>28802</v>
      </c>
      <c r="C14043" s="6">
        <v>147848</v>
      </c>
      <c r="D14043" t="s">
        <v>41</v>
      </c>
      <c r="E14043">
        <v>125671</v>
      </c>
      <c r="F14043" s="5" t="s">
        <v>23</v>
      </c>
      <c r="G14043" s="5" t="s">
        <v>42</v>
      </c>
      <c r="H14043" s="5" t="s">
        <v>151</v>
      </c>
      <c r="I14043" t="s">
        <v>44</v>
      </c>
      <c r="J14043" t="s">
        <v>151</v>
      </c>
      <c r="K14043">
        <v>50</v>
      </c>
      <c r="L14043" s="5" t="s">
        <v>27013</v>
      </c>
      <c r="M14043" s="5" t="s">
        <v>54</v>
      </c>
      <c r="N14043">
        <v>19</v>
      </c>
      <c r="O14043" t="s">
        <v>46</v>
      </c>
      <c r="P14043" s="1">
        <v>45314</v>
      </c>
      <c r="Q14043" s="1">
        <v>45333</v>
      </c>
      <c r="R14043">
        <v>1992</v>
      </c>
      <c r="S14043" s="4">
        <v>9.4</v>
      </c>
      <c r="T14043" t="s">
        <v>136</v>
      </c>
    </row>
    <row r="14044" spans="1:20" x14ac:dyDescent="0.35">
      <c r="A14044" t="s">
        <v>27014</v>
      </c>
      <c r="B14044" s="5" t="s">
        <v>40</v>
      </c>
      <c r="C14044" s="6">
        <v>206878</v>
      </c>
      <c r="D14044" t="s">
        <v>120</v>
      </c>
      <c r="E14044">
        <v>186190</v>
      </c>
      <c r="F14044" s="5" t="s">
        <v>23</v>
      </c>
      <c r="G14044" s="5" t="s">
        <v>24</v>
      </c>
      <c r="H14044" s="5" t="s">
        <v>121</v>
      </c>
      <c r="I14044" t="s">
        <v>26</v>
      </c>
      <c r="J14044" t="s">
        <v>101</v>
      </c>
      <c r="K14044">
        <v>50</v>
      </c>
      <c r="L14044" s="5" t="s">
        <v>27015</v>
      </c>
      <c r="M14044" s="5" t="s">
        <v>54</v>
      </c>
      <c r="N14044">
        <v>10</v>
      </c>
      <c r="O14044" t="s">
        <v>107</v>
      </c>
      <c r="P14044" s="1">
        <v>45347</v>
      </c>
      <c r="Q14044" s="1">
        <v>45378</v>
      </c>
      <c r="R14044">
        <v>2374</v>
      </c>
      <c r="S14044" s="4">
        <v>9.9</v>
      </c>
      <c r="T14044" t="s">
        <v>136</v>
      </c>
    </row>
    <row r="14045" spans="1:20" x14ac:dyDescent="0.35">
      <c r="A14045" t="s">
        <v>27016</v>
      </c>
      <c r="B14045" s="5" t="s">
        <v>145</v>
      </c>
      <c r="C14045" s="6">
        <v>120770</v>
      </c>
      <c r="D14045" t="s">
        <v>22</v>
      </c>
      <c r="E14045">
        <v>120770</v>
      </c>
      <c r="F14045" s="5" t="s">
        <v>50</v>
      </c>
      <c r="G14045" s="5" t="s">
        <v>59</v>
      </c>
      <c r="H14045" s="5" t="s">
        <v>97</v>
      </c>
      <c r="I14045" t="s">
        <v>44</v>
      </c>
      <c r="J14045" t="s">
        <v>97</v>
      </c>
      <c r="K14045">
        <v>0</v>
      </c>
      <c r="L14045" s="5" t="s">
        <v>27017</v>
      </c>
      <c r="M14045" s="5" t="s">
        <v>37</v>
      </c>
      <c r="N14045">
        <v>4</v>
      </c>
      <c r="O14045" t="s">
        <v>172</v>
      </c>
      <c r="P14045" s="1">
        <v>45708</v>
      </c>
      <c r="Q14045" s="1">
        <v>45724</v>
      </c>
      <c r="R14045">
        <v>1180</v>
      </c>
      <c r="S14045" s="4">
        <v>7.4</v>
      </c>
      <c r="T14045" t="s">
        <v>38</v>
      </c>
    </row>
    <row r="14046" spans="1:20" x14ac:dyDescent="0.35">
      <c r="A14046" t="s">
        <v>27018</v>
      </c>
      <c r="B14046" s="5" t="s">
        <v>145</v>
      </c>
      <c r="C14046" s="6">
        <v>209060</v>
      </c>
      <c r="D14046" t="s">
        <v>74</v>
      </c>
      <c r="E14046">
        <v>261325</v>
      </c>
      <c r="F14046" s="5" t="s">
        <v>23</v>
      </c>
      <c r="G14046" s="5" t="s">
        <v>42</v>
      </c>
      <c r="H14046" s="5" t="s">
        <v>75</v>
      </c>
      <c r="I14046" t="s">
        <v>44</v>
      </c>
      <c r="J14046" t="s">
        <v>75</v>
      </c>
      <c r="K14046">
        <v>50</v>
      </c>
      <c r="L14046" s="5" t="s">
        <v>27019</v>
      </c>
      <c r="M14046" s="5" t="s">
        <v>28</v>
      </c>
      <c r="N14046">
        <v>17</v>
      </c>
      <c r="O14046" t="s">
        <v>71</v>
      </c>
      <c r="P14046" s="1">
        <v>45628</v>
      </c>
      <c r="Q14046" s="1">
        <v>45684</v>
      </c>
      <c r="R14046">
        <v>600</v>
      </c>
      <c r="S14046" s="4">
        <v>9.1</v>
      </c>
      <c r="T14046" t="s">
        <v>118</v>
      </c>
    </row>
    <row r="14047" spans="1:20" x14ac:dyDescent="0.35">
      <c r="A14047" t="s">
        <v>27020</v>
      </c>
      <c r="B14047" s="5" t="s">
        <v>57</v>
      </c>
      <c r="C14047" s="6">
        <v>55846</v>
      </c>
      <c r="D14047" t="s">
        <v>22</v>
      </c>
      <c r="E14047">
        <v>55846</v>
      </c>
      <c r="F14047" s="5" t="s">
        <v>58</v>
      </c>
      <c r="G14047" s="5" t="s">
        <v>24</v>
      </c>
      <c r="H14047" s="5" t="s">
        <v>129</v>
      </c>
      <c r="I14047" t="s">
        <v>44</v>
      </c>
      <c r="J14047" t="s">
        <v>129</v>
      </c>
      <c r="K14047">
        <v>0</v>
      </c>
      <c r="L14047" s="5" t="s">
        <v>27021</v>
      </c>
      <c r="M14047" s="5" t="s">
        <v>28</v>
      </c>
      <c r="N14047">
        <v>1</v>
      </c>
      <c r="O14047" t="s">
        <v>85</v>
      </c>
      <c r="P14047" s="1">
        <v>45631</v>
      </c>
      <c r="Q14047" s="1">
        <v>45669</v>
      </c>
      <c r="R14047">
        <v>1994</v>
      </c>
      <c r="S14047" s="4">
        <v>6.8</v>
      </c>
      <c r="T14047" t="s">
        <v>30</v>
      </c>
    </row>
    <row r="14048" spans="1:20" x14ac:dyDescent="0.35">
      <c r="A14048" t="s">
        <v>27022</v>
      </c>
      <c r="B14048" s="5" t="s">
        <v>179</v>
      </c>
      <c r="C14048" s="6">
        <v>96258</v>
      </c>
      <c r="D14048" t="s">
        <v>22</v>
      </c>
      <c r="E14048">
        <v>96258</v>
      </c>
      <c r="F14048" s="5" t="s">
        <v>50</v>
      </c>
      <c r="G14048" s="5" t="s">
        <v>51</v>
      </c>
      <c r="H14048" s="5" t="s">
        <v>129</v>
      </c>
      <c r="I14048" t="s">
        <v>26</v>
      </c>
      <c r="J14048" t="s">
        <v>129</v>
      </c>
      <c r="K14048">
        <v>50</v>
      </c>
      <c r="L14048" s="5" t="s">
        <v>27023</v>
      </c>
      <c r="M14048" s="5" t="s">
        <v>28</v>
      </c>
      <c r="N14048">
        <v>3</v>
      </c>
      <c r="O14048" t="s">
        <v>172</v>
      </c>
      <c r="P14048" s="1">
        <v>45669</v>
      </c>
      <c r="Q14048" s="1">
        <v>45685</v>
      </c>
      <c r="R14048">
        <v>1073</v>
      </c>
      <c r="S14048" s="4">
        <v>8</v>
      </c>
      <c r="T14048" t="s">
        <v>103</v>
      </c>
    </row>
    <row r="14049" spans="1:20" x14ac:dyDescent="0.35">
      <c r="A14049" t="s">
        <v>27024</v>
      </c>
      <c r="B14049" s="5" t="s">
        <v>105</v>
      </c>
      <c r="C14049" s="6">
        <v>76228</v>
      </c>
      <c r="D14049" t="s">
        <v>81</v>
      </c>
      <c r="E14049">
        <v>102908</v>
      </c>
      <c r="F14049" s="5" t="s">
        <v>58</v>
      </c>
      <c r="G14049" s="5" t="s">
        <v>42</v>
      </c>
      <c r="H14049" s="5" t="s">
        <v>82</v>
      </c>
      <c r="I14049" t="s">
        <v>35</v>
      </c>
      <c r="J14049" t="s">
        <v>82</v>
      </c>
      <c r="K14049">
        <v>100</v>
      </c>
      <c r="L14049" s="5" t="s">
        <v>27025</v>
      </c>
      <c r="M14049" s="5" t="s">
        <v>37</v>
      </c>
      <c r="N14049">
        <v>1</v>
      </c>
      <c r="O14049" t="s">
        <v>88</v>
      </c>
      <c r="P14049" s="1">
        <v>45420</v>
      </c>
      <c r="Q14049" s="1">
        <v>45446</v>
      </c>
      <c r="R14049">
        <v>1156</v>
      </c>
      <c r="S14049" s="4">
        <v>7.1</v>
      </c>
      <c r="T14049" t="s">
        <v>108</v>
      </c>
    </row>
    <row r="14050" spans="1:20" x14ac:dyDescent="0.35">
      <c r="A14050" t="s">
        <v>27026</v>
      </c>
      <c r="B14050" s="5" t="s">
        <v>28802</v>
      </c>
      <c r="C14050" s="6">
        <v>202209</v>
      </c>
      <c r="D14050" t="s">
        <v>22</v>
      </c>
      <c r="E14050">
        <v>202209</v>
      </c>
      <c r="F14050" s="5" t="s">
        <v>66</v>
      </c>
      <c r="G14050" s="5" t="s">
        <v>24</v>
      </c>
      <c r="H14050" s="5" t="s">
        <v>68</v>
      </c>
      <c r="I14050" t="s">
        <v>35</v>
      </c>
      <c r="J14050" t="s">
        <v>313</v>
      </c>
      <c r="K14050">
        <v>100</v>
      </c>
      <c r="L14050" s="5" t="s">
        <v>27027</v>
      </c>
      <c r="M14050" s="5" t="s">
        <v>37</v>
      </c>
      <c r="N14050">
        <v>6</v>
      </c>
      <c r="O14050" t="s">
        <v>78</v>
      </c>
      <c r="P14050" s="1">
        <v>45764</v>
      </c>
      <c r="Q14050" s="1">
        <v>45829</v>
      </c>
      <c r="R14050">
        <v>1599</v>
      </c>
      <c r="S14050" s="4">
        <v>6.4</v>
      </c>
      <c r="T14050" t="s">
        <v>30</v>
      </c>
    </row>
    <row r="14051" spans="1:20" x14ac:dyDescent="0.35">
      <c r="A14051" t="s">
        <v>27028</v>
      </c>
      <c r="B14051" s="5" t="s">
        <v>179</v>
      </c>
      <c r="C14051" s="6">
        <v>106972</v>
      </c>
      <c r="D14051" t="s">
        <v>120</v>
      </c>
      <c r="E14051">
        <v>96275</v>
      </c>
      <c r="F14051" s="5" t="s">
        <v>50</v>
      </c>
      <c r="G14051" s="5" t="s">
        <v>24</v>
      </c>
      <c r="H14051" s="5" t="s">
        <v>121</v>
      </c>
      <c r="I14051" t="s">
        <v>44</v>
      </c>
      <c r="J14051" t="s">
        <v>1090</v>
      </c>
      <c r="K14051">
        <v>100</v>
      </c>
      <c r="L14051" s="5" t="s">
        <v>27029</v>
      </c>
      <c r="M14051" s="5" t="s">
        <v>54</v>
      </c>
      <c r="N14051">
        <v>4</v>
      </c>
      <c r="O14051" t="s">
        <v>62</v>
      </c>
      <c r="P14051" s="1">
        <v>45300</v>
      </c>
      <c r="Q14051" s="1">
        <v>45360</v>
      </c>
      <c r="R14051">
        <v>636</v>
      </c>
      <c r="S14051" s="4">
        <v>7.1</v>
      </c>
      <c r="T14051" t="s">
        <v>63</v>
      </c>
    </row>
    <row r="14052" spans="1:20" x14ac:dyDescent="0.35">
      <c r="A14052" t="s">
        <v>27030</v>
      </c>
      <c r="B14052" s="5" t="s">
        <v>49</v>
      </c>
      <c r="C14052" s="6">
        <v>79068</v>
      </c>
      <c r="D14052" t="s">
        <v>22</v>
      </c>
      <c r="E14052">
        <v>79068</v>
      </c>
      <c r="F14052" s="5" t="s">
        <v>23</v>
      </c>
      <c r="G14052" s="5" t="s">
        <v>59</v>
      </c>
      <c r="H14052" s="5" t="s">
        <v>157</v>
      </c>
      <c r="I14052" t="s">
        <v>44</v>
      </c>
      <c r="J14052" t="s">
        <v>157</v>
      </c>
      <c r="K14052">
        <v>50</v>
      </c>
      <c r="L14052" s="5" t="s">
        <v>27031</v>
      </c>
      <c r="M14052" s="5" t="s">
        <v>54</v>
      </c>
      <c r="N14052">
        <v>16</v>
      </c>
      <c r="O14052" t="s">
        <v>135</v>
      </c>
      <c r="P14052" s="1">
        <v>45297</v>
      </c>
      <c r="Q14052" s="1">
        <v>45326</v>
      </c>
      <c r="R14052">
        <v>1101</v>
      </c>
      <c r="S14052" s="4">
        <v>9.8000000000000007</v>
      </c>
      <c r="T14052" t="s">
        <v>47</v>
      </c>
    </row>
    <row r="14053" spans="1:20" x14ac:dyDescent="0.35">
      <c r="A14053" t="s">
        <v>27032</v>
      </c>
      <c r="B14053" s="5" t="s">
        <v>179</v>
      </c>
      <c r="C14053" s="6">
        <v>101691</v>
      </c>
      <c r="D14053" t="s">
        <v>120</v>
      </c>
      <c r="E14053">
        <v>91522</v>
      </c>
      <c r="F14053" s="5" t="s">
        <v>50</v>
      </c>
      <c r="G14053" s="5" t="s">
        <v>24</v>
      </c>
      <c r="H14053" s="5" t="s">
        <v>121</v>
      </c>
      <c r="I14053" t="s">
        <v>44</v>
      </c>
      <c r="J14053" t="s">
        <v>121</v>
      </c>
      <c r="K14053">
        <v>50</v>
      </c>
      <c r="L14053" s="5" t="s">
        <v>27033</v>
      </c>
      <c r="M14053" s="5" t="s">
        <v>37</v>
      </c>
      <c r="N14053">
        <v>2</v>
      </c>
      <c r="O14053" t="s">
        <v>29</v>
      </c>
      <c r="P14053" s="1">
        <v>45536</v>
      </c>
      <c r="Q14053" s="1">
        <v>45578</v>
      </c>
      <c r="R14053">
        <v>1488</v>
      </c>
      <c r="S14053" s="4">
        <v>5.8</v>
      </c>
      <c r="T14053" t="s">
        <v>108</v>
      </c>
    </row>
    <row r="14054" spans="1:20" x14ac:dyDescent="0.35">
      <c r="A14054" t="s">
        <v>27034</v>
      </c>
      <c r="B14054" s="5" t="s">
        <v>28801</v>
      </c>
      <c r="C14054" s="6">
        <v>113366</v>
      </c>
      <c r="D14054" t="s">
        <v>65</v>
      </c>
      <c r="E14054">
        <v>147376</v>
      </c>
      <c r="F14054" s="5" t="s">
        <v>50</v>
      </c>
      <c r="G14054" s="5" t="s">
        <v>24</v>
      </c>
      <c r="H14054" s="5" t="s">
        <v>67</v>
      </c>
      <c r="I14054" t="s">
        <v>35</v>
      </c>
      <c r="J14054" t="s">
        <v>67</v>
      </c>
      <c r="K14054">
        <v>100</v>
      </c>
      <c r="L14054" s="5" t="s">
        <v>27035</v>
      </c>
      <c r="M14054" s="5" t="s">
        <v>70</v>
      </c>
      <c r="N14054">
        <v>4</v>
      </c>
      <c r="O14054" t="s">
        <v>172</v>
      </c>
      <c r="P14054" s="1">
        <v>45607</v>
      </c>
      <c r="Q14054" s="1">
        <v>45630</v>
      </c>
      <c r="R14054">
        <v>772</v>
      </c>
      <c r="S14054" s="4">
        <v>8.5</v>
      </c>
      <c r="T14054" t="s">
        <v>47</v>
      </c>
    </row>
    <row r="14055" spans="1:20" x14ac:dyDescent="0.35">
      <c r="A14055" t="s">
        <v>27036</v>
      </c>
      <c r="B14055" s="5" t="s">
        <v>145</v>
      </c>
      <c r="C14055" s="6">
        <v>309967</v>
      </c>
      <c r="D14055" t="s">
        <v>92</v>
      </c>
      <c r="E14055">
        <v>232475</v>
      </c>
      <c r="F14055" s="5" t="s">
        <v>23</v>
      </c>
      <c r="G14055" s="5" t="s">
        <v>51</v>
      </c>
      <c r="H14055" s="5" t="s">
        <v>93</v>
      </c>
      <c r="I14055" t="s">
        <v>35</v>
      </c>
      <c r="J14055" t="s">
        <v>93</v>
      </c>
      <c r="K14055">
        <v>50</v>
      </c>
      <c r="L14055" s="5" t="s">
        <v>27037</v>
      </c>
      <c r="M14055" s="5" t="s">
        <v>37</v>
      </c>
      <c r="N14055">
        <v>18</v>
      </c>
      <c r="O14055" t="s">
        <v>71</v>
      </c>
      <c r="P14055" s="1">
        <v>45665</v>
      </c>
      <c r="Q14055" s="1">
        <v>45708</v>
      </c>
      <c r="R14055">
        <v>830</v>
      </c>
      <c r="S14055" s="4">
        <v>6.8</v>
      </c>
      <c r="T14055" t="s">
        <v>47</v>
      </c>
    </row>
    <row r="14056" spans="1:20" x14ac:dyDescent="0.35">
      <c r="A14056" t="s">
        <v>27038</v>
      </c>
      <c r="B14056" s="5" t="s">
        <v>28802</v>
      </c>
      <c r="C14056" s="6">
        <v>137461</v>
      </c>
      <c r="D14056" t="s">
        <v>41</v>
      </c>
      <c r="E14056">
        <v>116842</v>
      </c>
      <c r="F14056" s="5" t="s">
        <v>66</v>
      </c>
      <c r="G14056" s="5" t="s">
        <v>42</v>
      </c>
      <c r="H14056" s="5" t="s">
        <v>126</v>
      </c>
      <c r="I14056" t="s">
        <v>44</v>
      </c>
      <c r="J14056" t="s">
        <v>192</v>
      </c>
      <c r="K14056">
        <v>50</v>
      </c>
      <c r="L14056" s="5" t="s">
        <v>27039</v>
      </c>
      <c r="M14056" s="5" t="s">
        <v>28</v>
      </c>
      <c r="N14056">
        <v>9</v>
      </c>
      <c r="O14056" t="s">
        <v>112</v>
      </c>
      <c r="P14056" s="1">
        <v>45663</v>
      </c>
      <c r="Q14056" s="1">
        <v>45725</v>
      </c>
      <c r="R14056">
        <v>1144</v>
      </c>
      <c r="S14056" s="4">
        <v>8.1999999999999993</v>
      </c>
      <c r="T14056" t="s">
        <v>79</v>
      </c>
    </row>
    <row r="14057" spans="1:20" x14ac:dyDescent="0.35">
      <c r="A14057" t="s">
        <v>27040</v>
      </c>
      <c r="B14057" s="5" t="s">
        <v>28801</v>
      </c>
      <c r="C14057" s="6">
        <v>87443</v>
      </c>
      <c r="D14057" t="s">
        <v>22</v>
      </c>
      <c r="E14057">
        <v>87443</v>
      </c>
      <c r="F14057" s="5" t="s">
        <v>58</v>
      </c>
      <c r="G14057" s="5" t="s">
        <v>42</v>
      </c>
      <c r="H14057" s="5" t="s">
        <v>101</v>
      </c>
      <c r="I14057" t="s">
        <v>35</v>
      </c>
      <c r="J14057" t="s">
        <v>101</v>
      </c>
      <c r="K14057">
        <v>0</v>
      </c>
      <c r="L14057" s="5" t="s">
        <v>27041</v>
      </c>
      <c r="M14057" s="5" t="s">
        <v>28</v>
      </c>
      <c r="N14057">
        <v>0</v>
      </c>
      <c r="O14057" t="s">
        <v>62</v>
      </c>
      <c r="P14057" s="1">
        <v>45608</v>
      </c>
      <c r="Q14057" s="1">
        <v>45632</v>
      </c>
      <c r="R14057">
        <v>2171</v>
      </c>
      <c r="S14057" s="4">
        <v>8.1</v>
      </c>
      <c r="T14057" t="s">
        <v>277</v>
      </c>
    </row>
    <row r="14058" spans="1:20" x14ac:dyDescent="0.35">
      <c r="A14058" t="s">
        <v>27042</v>
      </c>
      <c r="B14058" s="5" t="s">
        <v>145</v>
      </c>
      <c r="C14058" s="6">
        <v>116059</v>
      </c>
      <c r="D14058" t="s">
        <v>65</v>
      </c>
      <c r="E14058">
        <v>150877</v>
      </c>
      <c r="F14058" s="5" t="s">
        <v>50</v>
      </c>
      <c r="G14058" s="5" t="s">
        <v>24</v>
      </c>
      <c r="H14058" s="5" t="s">
        <v>67</v>
      </c>
      <c r="I14058" t="s">
        <v>26</v>
      </c>
      <c r="J14058" t="s">
        <v>67</v>
      </c>
      <c r="K14058">
        <v>50</v>
      </c>
      <c r="L14058" s="5" t="s">
        <v>27043</v>
      </c>
      <c r="M14058" s="5" t="s">
        <v>54</v>
      </c>
      <c r="N14058">
        <v>4</v>
      </c>
      <c r="O14058" t="s">
        <v>167</v>
      </c>
      <c r="P14058" s="1">
        <v>45478</v>
      </c>
      <c r="Q14058" s="1">
        <v>45532</v>
      </c>
      <c r="R14058">
        <v>810</v>
      </c>
      <c r="S14058" s="4">
        <v>9.1</v>
      </c>
      <c r="T14058" t="s">
        <v>63</v>
      </c>
    </row>
    <row r="14059" spans="1:20" x14ac:dyDescent="0.35">
      <c r="A14059" t="s">
        <v>27044</v>
      </c>
      <c r="B14059" s="5" t="s">
        <v>105</v>
      </c>
      <c r="C14059" s="6">
        <v>82475</v>
      </c>
      <c r="D14059" t="s">
        <v>22</v>
      </c>
      <c r="E14059">
        <v>82475</v>
      </c>
      <c r="F14059" s="5" t="s">
        <v>58</v>
      </c>
      <c r="G14059" s="5" t="s">
        <v>42</v>
      </c>
      <c r="H14059" s="5" t="s">
        <v>97</v>
      </c>
      <c r="I14059" t="s">
        <v>44</v>
      </c>
      <c r="J14059" t="s">
        <v>126</v>
      </c>
      <c r="K14059">
        <v>0</v>
      </c>
      <c r="L14059" s="5" t="s">
        <v>27045</v>
      </c>
      <c r="M14059" s="5" t="s">
        <v>28</v>
      </c>
      <c r="N14059">
        <v>1</v>
      </c>
      <c r="O14059" t="s">
        <v>167</v>
      </c>
      <c r="P14059" s="1">
        <v>45707</v>
      </c>
      <c r="Q14059" s="1">
        <v>45740</v>
      </c>
      <c r="R14059">
        <v>1099</v>
      </c>
      <c r="S14059" s="4">
        <v>9.4</v>
      </c>
      <c r="T14059" t="s">
        <v>136</v>
      </c>
    </row>
    <row r="14060" spans="1:20" x14ac:dyDescent="0.35">
      <c r="A14060" t="s">
        <v>27046</v>
      </c>
      <c r="B14060" s="5" t="s">
        <v>28800</v>
      </c>
      <c r="C14060" s="6">
        <v>134959</v>
      </c>
      <c r="D14060" t="s">
        <v>22</v>
      </c>
      <c r="E14060">
        <v>134959</v>
      </c>
      <c r="F14060" s="5" t="s">
        <v>66</v>
      </c>
      <c r="G14060" s="5" t="s">
        <v>24</v>
      </c>
      <c r="H14060" s="5" t="s">
        <v>129</v>
      </c>
      <c r="I14060" t="s">
        <v>26</v>
      </c>
      <c r="J14060" t="s">
        <v>129</v>
      </c>
      <c r="K14060">
        <v>50</v>
      </c>
      <c r="L14060" s="5" t="s">
        <v>27047</v>
      </c>
      <c r="M14060" s="5" t="s">
        <v>37</v>
      </c>
      <c r="N14060">
        <v>8</v>
      </c>
      <c r="O14060" t="s">
        <v>62</v>
      </c>
      <c r="P14060" s="1">
        <v>45348</v>
      </c>
      <c r="Q14060" s="1">
        <v>45385</v>
      </c>
      <c r="R14060">
        <v>1639</v>
      </c>
      <c r="S14060" s="4">
        <v>9.6999999999999993</v>
      </c>
      <c r="T14060" t="s">
        <v>79</v>
      </c>
    </row>
    <row r="14061" spans="1:20" x14ac:dyDescent="0.35">
      <c r="A14061" t="s">
        <v>27048</v>
      </c>
      <c r="B14061" s="5" t="s">
        <v>217</v>
      </c>
      <c r="C14061" s="6">
        <v>295543</v>
      </c>
      <c r="D14061" t="s">
        <v>22</v>
      </c>
      <c r="E14061">
        <v>295543</v>
      </c>
      <c r="F14061" s="5" t="s">
        <v>23</v>
      </c>
      <c r="G14061" s="5" t="s">
        <v>51</v>
      </c>
      <c r="H14061" s="5" t="s">
        <v>101</v>
      </c>
      <c r="I14061" t="s">
        <v>35</v>
      </c>
      <c r="J14061" t="s">
        <v>291</v>
      </c>
      <c r="K14061">
        <v>0</v>
      </c>
      <c r="L14061" s="5" t="s">
        <v>27049</v>
      </c>
      <c r="M14061" s="5" t="s">
        <v>28</v>
      </c>
      <c r="N14061">
        <v>14</v>
      </c>
      <c r="O14061" t="s">
        <v>172</v>
      </c>
      <c r="P14061" s="1">
        <v>45361</v>
      </c>
      <c r="Q14061" s="1">
        <v>45401</v>
      </c>
      <c r="R14061">
        <v>739</v>
      </c>
      <c r="S14061" s="4">
        <v>8.6999999999999993</v>
      </c>
      <c r="T14061" t="s">
        <v>210</v>
      </c>
    </row>
    <row r="14062" spans="1:20" x14ac:dyDescent="0.35">
      <c r="A14062" t="s">
        <v>27050</v>
      </c>
      <c r="B14062" s="5" t="s">
        <v>32</v>
      </c>
      <c r="C14062" s="6">
        <v>69846</v>
      </c>
      <c r="D14062" t="s">
        <v>22</v>
      </c>
      <c r="E14062">
        <v>69846</v>
      </c>
      <c r="F14062" s="5" t="s">
        <v>58</v>
      </c>
      <c r="G14062" s="5" t="s">
        <v>51</v>
      </c>
      <c r="H14062" s="5" t="s">
        <v>101</v>
      </c>
      <c r="I14062" t="s">
        <v>26</v>
      </c>
      <c r="J14062" t="s">
        <v>313</v>
      </c>
      <c r="K14062">
        <v>100</v>
      </c>
      <c r="L14062" s="5" t="s">
        <v>27051</v>
      </c>
      <c r="M14062" s="5" t="s">
        <v>28</v>
      </c>
      <c r="N14062">
        <v>1</v>
      </c>
      <c r="O14062" t="s">
        <v>62</v>
      </c>
      <c r="P14062" s="1">
        <v>45605</v>
      </c>
      <c r="Q14062" s="1">
        <v>45655</v>
      </c>
      <c r="R14062">
        <v>2048</v>
      </c>
      <c r="S14062" s="4">
        <v>8.6999999999999993</v>
      </c>
      <c r="T14062" t="s">
        <v>89</v>
      </c>
    </row>
    <row r="14063" spans="1:20" x14ac:dyDescent="0.35">
      <c r="A14063" t="s">
        <v>27052</v>
      </c>
      <c r="B14063" s="5" t="s">
        <v>174</v>
      </c>
      <c r="C14063" s="6">
        <v>129073</v>
      </c>
      <c r="D14063" t="s">
        <v>33</v>
      </c>
      <c r="E14063">
        <v>14198030</v>
      </c>
      <c r="F14063" s="5" t="s">
        <v>66</v>
      </c>
      <c r="G14063" s="5" t="s">
        <v>42</v>
      </c>
      <c r="H14063" s="5" t="s">
        <v>34</v>
      </c>
      <c r="I14063" t="s">
        <v>35</v>
      </c>
      <c r="J14063" t="s">
        <v>34</v>
      </c>
      <c r="K14063">
        <v>100</v>
      </c>
      <c r="L14063" s="5" t="s">
        <v>27053</v>
      </c>
      <c r="M14063" s="5" t="s">
        <v>37</v>
      </c>
      <c r="N14063">
        <v>6</v>
      </c>
      <c r="O14063" t="s">
        <v>29</v>
      </c>
      <c r="P14063" s="1">
        <v>45363</v>
      </c>
      <c r="Q14063" s="1">
        <v>45409</v>
      </c>
      <c r="R14063">
        <v>1605</v>
      </c>
      <c r="S14063" s="4">
        <v>8.8000000000000007</v>
      </c>
      <c r="T14063" t="s">
        <v>103</v>
      </c>
    </row>
    <row r="14064" spans="1:20" x14ac:dyDescent="0.35">
      <c r="A14064" t="s">
        <v>27054</v>
      </c>
      <c r="B14064" s="5" t="s">
        <v>105</v>
      </c>
      <c r="C14064" s="6">
        <v>60030</v>
      </c>
      <c r="D14064" t="s">
        <v>41</v>
      </c>
      <c r="E14064">
        <v>51026</v>
      </c>
      <c r="F14064" s="5" t="s">
        <v>58</v>
      </c>
      <c r="G14064" s="5" t="s">
        <v>42</v>
      </c>
      <c r="H14064" s="5" t="s">
        <v>60</v>
      </c>
      <c r="I14064" t="s">
        <v>35</v>
      </c>
      <c r="J14064" t="s">
        <v>60</v>
      </c>
      <c r="K14064">
        <v>0</v>
      </c>
      <c r="L14064" s="5" t="s">
        <v>12195</v>
      </c>
      <c r="M14064" s="5" t="s">
        <v>54</v>
      </c>
      <c r="N14064">
        <v>1</v>
      </c>
      <c r="O14064" t="s">
        <v>112</v>
      </c>
      <c r="P14064" s="1">
        <v>45331</v>
      </c>
      <c r="Q14064" s="1">
        <v>45395</v>
      </c>
      <c r="R14064">
        <v>810</v>
      </c>
      <c r="S14064" s="4">
        <v>5.2</v>
      </c>
      <c r="T14064" t="s">
        <v>210</v>
      </c>
    </row>
    <row r="14065" spans="1:20" x14ac:dyDescent="0.35">
      <c r="A14065" t="s">
        <v>27055</v>
      </c>
      <c r="B14065" s="5" t="s">
        <v>91</v>
      </c>
      <c r="C14065" s="6">
        <v>90890</v>
      </c>
      <c r="D14065" t="s">
        <v>74</v>
      </c>
      <c r="E14065">
        <v>113613</v>
      </c>
      <c r="F14065" s="5" t="s">
        <v>50</v>
      </c>
      <c r="G14065" s="5" t="s">
        <v>51</v>
      </c>
      <c r="H14065" s="5" t="s">
        <v>75</v>
      </c>
      <c r="I14065" t="s">
        <v>35</v>
      </c>
      <c r="J14065" t="s">
        <v>768</v>
      </c>
      <c r="K14065">
        <v>50</v>
      </c>
      <c r="L14065" s="5" t="s">
        <v>27056</v>
      </c>
      <c r="M14065" s="5" t="s">
        <v>70</v>
      </c>
      <c r="N14065">
        <v>2</v>
      </c>
      <c r="O14065" t="s">
        <v>141</v>
      </c>
      <c r="P14065" s="1">
        <v>45401</v>
      </c>
      <c r="Q14065" s="1">
        <v>45455</v>
      </c>
      <c r="R14065">
        <v>1477</v>
      </c>
      <c r="S14065" s="4">
        <v>5.8</v>
      </c>
      <c r="T14065" t="s">
        <v>136</v>
      </c>
    </row>
    <row r="14066" spans="1:20" x14ac:dyDescent="0.35">
      <c r="A14066" t="s">
        <v>27057</v>
      </c>
      <c r="B14066" s="5" t="s">
        <v>28802</v>
      </c>
      <c r="C14066" s="6">
        <v>166381</v>
      </c>
      <c r="D14066" t="s">
        <v>22</v>
      </c>
      <c r="E14066">
        <v>166381</v>
      </c>
      <c r="F14066" s="5" t="s">
        <v>66</v>
      </c>
      <c r="G14066" s="5" t="s">
        <v>24</v>
      </c>
      <c r="H14066" s="5" t="s">
        <v>129</v>
      </c>
      <c r="I14066" t="s">
        <v>35</v>
      </c>
      <c r="J14066" t="s">
        <v>43</v>
      </c>
      <c r="K14066">
        <v>100</v>
      </c>
      <c r="L14066" s="5" t="s">
        <v>27058</v>
      </c>
      <c r="M14066" s="5" t="s">
        <v>37</v>
      </c>
      <c r="N14066">
        <v>7</v>
      </c>
      <c r="O14066" t="s">
        <v>147</v>
      </c>
      <c r="P14066" s="1">
        <v>45528</v>
      </c>
      <c r="Q14066" s="1">
        <v>45554</v>
      </c>
      <c r="R14066">
        <v>2450</v>
      </c>
      <c r="S14066" s="4">
        <v>7.8</v>
      </c>
      <c r="T14066" t="s">
        <v>210</v>
      </c>
    </row>
    <row r="14067" spans="1:20" x14ac:dyDescent="0.35">
      <c r="A14067" t="s">
        <v>27059</v>
      </c>
      <c r="B14067" s="5" t="s">
        <v>28799</v>
      </c>
      <c r="C14067" s="6">
        <v>281704</v>
      </c>
      <c r="D14067" t="s">
        <v>22</v>
      </c>
      <c r="E14067">
        <v>281704</v>
      </c>
      <c r="F14067" s="5" t="s">
        <v>23</v>
      </c>
      <c r="G14067" s="5" t="s">
        <v>51</v>
      </c>
      <c r="H14067" s="5" t="s">
        <v>129</v>
      </c>
      <c r="I14067" t="s">
        <v>35</v>
      </c>
      <c r="J14067" t="s">
        <v>1211</v>
      </c>
      <c r="K14067">
        <v>100</v>
      </c>
      <c r="L14067" s="5" t="s">
        <v>27060</v>
      </c>
      <c r="M14067" s="5" t="s">
        <v>70</v>
      </c>
      <c r="N14067">
        <v>17</v>
      </c>
      <c r="O14067" t="s">
        <v>135</v>
      </c>
      <c r="P14067" s="1">
        <v>45559</v>
      </c>
      <c r="Q14067" s="1">
        <v>45606</v>
      </c>
      <c r="R14067">
        <v>2033</v>
      </c>
      <c r="S14067" s="4">
        <v>9.6</v>
      </c>
      <c r="T14067" t="s">
        <v>95</v>
      </c>
    </row>
    <row r="14068" spans="1:20" x14ac:dyDescent="0.35">
      <c r="A14068" t="s">
        <v>27061</v>
      </c>
      <c r="B14068" s="5" t="s">
        <v>49</v>
      </c>
      <c r="C14068" s="6">
        <v>132917</v>
      </c>
      <c r="D14068" t="s">
        <v>22</v>
      </c>
      <c r="E14068">
        <v>132917</v>
      </c>
      <c r="F14068" s="5" t="s">
        <v>66</v>
      </c>
      <c r="G14068" s="5" t="s">
        <v>59</v>
      </c>
      <c r="H14068" s="5" t="s">
        <v>129</v>
      </c>
      <c r="I14068" t="s">
        <v>44</v>
      </c>
      <c r="J14068" t="s">
        <v>129</v>
      </c>
      <c r="K14068">
        <v>50</v>
      </c>
      <c r="L14068" s="5" t="s">
        <v>2387</v>
      </c>
      <c r="M14068" s="5" t="s">
        <v>28</v>
      </c>
      <c r="N14068">
        <v>7</v>
      </c>
      <c r="O14068" t="s">
        <v>141</v>
      </c>
      <c r="P14068" s="1">
        <v>45570</v>
      </c>
      <c r="Q14068" s="1">
        <v>45603</v>
      </c>
      <c r="R14068">
        <v>980</v>
      </c>
      <c r="S14068" s="4">
        <v>5.5</v>
      </c>
      <c r="T14068" t="s">
        <v>79</v>
      </c>
    </row>
    <row r="14069" spans="1:20" x14ac:dyDescent="0.35">
      <c r="A14069" t="s">
        <v>27062</v>
      </c>
      <c r="B14069" s="5" t="s">
        <v>28799</v>
      </c>
      <c r="C14069" s="6">
        <v>29350</v>
      </c>
      <c r="D14069" t="s">
        <v>22</v>
      </c>
      <c r="E14069">
        <v>29350</v>
      </c>
      <c r="F14069" s="5" t="s">
        <v>50</v>
      </c>
      <c r="G14069" s="5" t="s">
        <v>51</v>
      </c>
      <c r="H14069" s="5" t="s">
        <v>116</v>
      </c>
      <c r="I14069" t="s">
        <v>44</v>
      </c>
      <c r="J14069" t="s">
        <v>116</v>
      </c>
      <c r="K14069">
        <v>100</v>
      </c>
      <c r="L14069" s="5" t="s">
        <v>27063</v>
      </c>
      <c r="M14069" s="5" t="s">
        <v>70</v>
      </c>
      <c r="N14069">
        <v>3</v>
      </c>
      <c r="O14069" t="s">
        <v>131</v>
      </c>
      <c r="P14069" s="1">
        <v>45492</v>
      </c>
      <c r="Q14069" s="1">
        <v>45553</v>
      </c>
      <c r="R14069">
        <v>1755</v>
      </c>
      <c r="S14069" s="4">
        <v>8.1</v>
      </c>
      <c r="T14069" t="s">
        <v>47</v>
      </c>
    </row>
    <row r="14070" spans="1:20" x14ac:dyDescent="0.35">
      <c r="A14070" t="s">
        <v>27064</v>
      </c>
      <c r="B14070" s="5" t="s">
        <v>174</v>
      </c>
      <c r="C14070" s="6">
        <v>72631</v>
      </c>
      <c r="D14070" t="s">
        <v>22</v>
      </c>
      <c r="E14070">
        <v>72631</v>
      </c>
      <c r="F14070" s="5" t="s">
        <v>58</v>
      </c>
      <c r="G14070" s="5" t="s">
        <v>51</v>
      </c>
      <c r="H14070" s="5" t="s">
        <v>68</v>
      </c>
      <c r="I14070" t="s">
        <v>44</v>
      </c>
      <c r="J14070" t="s">
        <v>68</v>
      </c>
      <c r="K14070">
        <v>0</v>
      </c>
      <c r="L14070" s="5" t="s">
        <v>27065</v>
      </c>
      <c r="M14070" s="5" t="s">
        <v>54</v>
      </c>
      <c r="N14070">
        <v>0</v>
      </c>
      <c r="O14070" t="s">
        <v>135</v>
      </c>
      <c r="P14070" s="1">
        <v>45739</v>
      </c>
      <c r="Q14070" s="1">
        <v>45756</v>
      </c>
      <c r="R14070">
        <v>1392</v>
      </c>
      <c r="S14070" s="4">
        <v>6.1</v>
      </c>
      <c r="T14070" t="s">
        <v>89</v>
      </c>
    </row>
    <row r="14071" spans="1:20" x14ac:dyDescent="0.35">
      <c r="A14071" t="s">
        <v>27066</v>
      </c>
      <c r="B14071" s="5" t="s">
        <v>28802</v>
      </c>
      <c r="C14071" s="6">
        <v>57268</v>
      </c>
      <c r="D14071" t="s">
        <v>22</v>
      </c>
      <c r="E14071">
        <v>57268</v>
      </c>
      <c r="F14071" s="5" t="s">
        <v>66</v>
      </c>
      <c r="G14071" s="5" t="s">
        <v>59</v>
      </c>
      <c r="H14071" s="5" t="s">
        <v>157</v>
      </c>
      <c r="I14071" t="s">
        <v>26</v>
      </c>
      <c r="J14071" t="s">
        <v>157</v>
      </c>
      <c r="K14071">
        <v>50</v>
      </c>
      <c r="L14071" s="5" t="s">
        <v>27067</v>
      </c>
      <c r="M14071" s="5" t="s">
        <v>70</v>
      </c>
      <c r="N14071">
        <v>5</v>
      </c>
      <c r="O14071" t="s">
        <v>167</v>
      </c>
      <c r="P14071" s="1">
        <v>45340</v>
      </c>
      <c r="Q14071" s="1">
        <v>45383</v>
      </c>
      <c r="R14071">
        <v>1414</v>
      </c>
      <c r="S14071" s="4">
        <v>7.5</v>
      </c>
      <c r="T14071" t="s">
        <v>108</v>
      </c>
    </row>
    <row r="14072" spans="1:20" x14ac:dyDescent="0.35">
      <c r="A14072" t="s">
        <v>27068</v>
      </c>
      <c r="B14072" s="5" t="s">
        <v>28802</v>
      </c>
      <c r="C14072" s="6">
        <v>83126</v>
      </c>
      <c r="D14072" t="s">
        <v>120</v>
      </c>
      <c r="E14072">
        <v>74813</v>
      </c>
      <c r="F14072" s="5" t="s">
        <v>58</v>
      </c>
      <c r="G14072" s="5" t="s">
        <v>51</v>
      </c>
      <c r="H14072" s="5" t="s">
        <v>121</v>
      </c>
      <c r="I14072" t="s">
        <v>35</v>
      </c>
      <c r="J14072" t="s">
        <v>25</v>
      </c>
      <c r="K14072">
        <v>0</v>
      </c>
      <c r="L14072" s="5" t="s">
        <v>27069</v>
      </c>
      <c r="M14072" s="5" t="s">
        <v>54</v>
      </c>
      <c r="N14072">
        <v>1</v>
      </c>
      <c r="O14072" t="s">
        <v>29</v>
      </c>
      <c r="P14072" s="1">
        <v>45554</v>
      </c>
      <c r="Q14072" s="1">
        <v>45593</v>
      </c>
      <c r="R14072">
        <v>1399</v>
      </c>
      <c r="S14072" s="4">
        <v>7.1</v>
      </c>
      <c r="T14072" t="s">
        <v>63</v>
      </c>
    </row>
    <row r="14073" spans="1:20" x14ac:dyDescent="0.35">
      <c r="A14073" t="s">
        <v>27070</v>
      </c>
      <c r="B14073" s="5" t="s">
        <v>28799</v>
      </c>
      <c r="C14073" s="6">
        <v>114645</v>
      </c>
      <c r="D14073" t="s">
        <v>22</v>
      </c>
      <c r="E14073">
        <v>114645</v>
      </c>
      <c r="F14073" s="5" t="s">
        <v>50</v>
      </c>
      <c r="G14073" s="5" t="s">
        <v>51</v>
      </c>
      <c r="H14073" s="5" t="s">
        <v>68</v>
      </c>
      <c r="I14073" t="s">
        <v>26</v>
      </c>
      <c r="J14073" t="s">
        <v>68</v>
      </c>
      <c r="K14073">
        <v>0</v>
      </c>
      <c r="L14073" s="5" t="s">
        <v>27071</v>
      </c>
      <c r="M14073" s="5" t="s">
        <v>70</v>
      </c>
      <c r="N14073">
        <v>4</v>
      </c>
      <c r="O14073" t="s">
        <v>29</v>
      </c>
      <c r="P14073" s="1">
        <v>45619</v>
      </c>
      <c r="Q14073" s="1">
        <v>45636</v>
      </c>
      <c r="R14073">
        <v>2416</v>
      </c>
      <c r="S14073" s="4">
        <v>6</v>
      </c>
      <c r="T14073" t="s">
        <v>95</v>
      </c>
    </row>
    <row r="14074" spans="1:20" x14ac:dyDescent="0.35">
      <c r="A14074" t="s">
        <v>27072</v>
      </c>
      <c r="B14074" s="5" t="s">
        <v>145</v>
      </c>
      <c r="C14074" s="6">
        <v>63688</v>
      </c>
      <c r="D14074" t="s">
        <v>22</v>
      </c>
      <c r="E14074">
        <v>63688</v>
      </c>
      <c r="F14074" s="5" t="s">
        <v>58</v>
      </c>
      <c r="G14074" s="5" t="s">
        <v>59</v>
      </c>
      <c r="H14074" s="5" t="s">
        <v>191</v>
      </c>
      <c r="I14074" t="s">
        <v>44</v>
      </c>
      <c r="J14074" t="s">
        <v>191</v>
      </c>
      <c r="K14074">
        <v>50</v>
      </c>
      <c r="L14074" s="5" t="s">
        <v>17409</v>
      </c>
      <c r="M14074" s="5" t="s">
        <v>54</v>
      </c>
      <c r="N14074">
        <v>1</v>
      </c>
      <c r="O14074" t="s">
        <v>141</v>
      </c>
      <c r="P14074" s="1">
        <v>45354</v>
      </c>
      <c r="Q14074" s="1">
        <v>45388</v>
      </c>
      <c r="R14074">
        <v>1831</v>
      </c>
      <c r="S14074" s="4">
        <v>8.3000000000000007</v>
      </c>
      <c r="T14074" t="s">
        <v>63</v>
      </c>
    </row>
    <row r="14075" spans="1:20" x14ac:dyDescent="0.35">
      <c r="A14075" t="s">
        <v>27073</v>
      </c>
      <c r="B14075" s="5" t="s">
        <v>28802</v>
      </c>
      <c r="C14075" s="6">
        <v>122807</v>
      </c>
      <c r="D14075" t="s">
        <v>41</v>
      </c>
      <c r="E14075">
        <v>104386</v>
      </c>
      <c r="F14075" s="5" t="s">
        <v>66</v>
      </c>
      <c r="G14075" s="5" t="s">
        <v>59</v>
      </c>
      <c r="H14075" s="5" t="s">
        <v>43</v>
      </c>
      <c r="I14075" t="s">
        <v>44</v>
      </c>
      <c r="J14075" t="s">
        <v>121</v>
      </c>
      <c r="K14075">
        <v>0</v>
      </c>
      <c r="L14075" s="5" t="s">
        <v>27074</v>
      </c>
      <c r="M14075" s="5" t="s">
        <v>70</v>
      </c>
      <c r="N14075">
        <v>8</v>
      </c>
      <c r="O14075" t="s">
        <v>112</v>
      </c>
      <c r="P14075" s="1">
        <v>45714</v>
      </c>
      <c r="Q14075" s="1">
        <v>45767</v>
      </c>
      <c r="R14075">
        <v>1672</v>
      </c>
      <c r="S14075" s="4">
        <v>6.2</v>
      </c>
      <c r="T14075" t="s">
        <v>47</v>
      </c>
    </row>
    <row r="14076" spans="1:20" x14ac:dyDescent="0.35">
      <c r="A14076" t="s">
        <v>27075</v>
      </c>
      <c r="B14076" s="5" t="s">
        <v>100</v>
      </c>
      <c r="C14076" s="6">
        <v>102173</v>
      </c>
      <c r="D14076" t="s">
        <v>22</v>
      </c>
      <c r="E14076">
        <v>102173</v>
      </c>
      <c r="F14076" s="5" t="s">
        <v>66</v>
      </c>
      <c r="G14076" s="5" t="s">
        <v>24</v>
      </c>
      <c r="H14076" s="5" t="s">
        <v>129</v>
      </c>
      <c r="I14076" t="s">
        <v>44</v>
      </c>
      <c r="J14076" t="s">
        <v>129</v>
      </c>
      <c r="K14076">
        <v>100</v>
      </c>
      <c r="L14076" s="5" t="s">
        <v>27076</v>
      </c>
      <c r="M14076" s="5" t="s">
        <v>28</v>
      </c>
      <c r="N14076">
        <v>7</v>
      </c>
      <c r="O14076" t="s">
        <v>46</v>
      </c>
      <c r="P14076" s="1">
        <v>45502</v>
      </c>
      <c r="Q14076" s="1">
        <v>45548</v>
      </c>
      <c r="R14076">
        <v>795</v>
      </c>
      <c r="S14076" s="4">
        <v>8.6999999999999993</v>
      </c>
      <c r="T14076" t="s">
        <v>47</v>
      </c>
    </row>
    <row r="14077" spans="1:20" x14ac:dyDescent="0.35">
      <c r="A14077" t="s">
        <v>27077</v>
      </c>
      <c r="B14077" s="5" t="s">
        <v>49</v>
      </c>
      <c r="C14077" s="6">
        <v>139906</v>
      </c>
      <c r="D14077" t="s">
        <v>92</v>
      </c>
      <c r="E14077">
        <v>104930</v>
      </c>
      <c r="F14077" s="5" t="s">
        <v>66</v>
      </c>
      <c r="G14077" s="5" t="s">
        <v>59</v>
      </c>
      <c r="H14077" s="5" t="s">
        <v>93</v>
      </c>
      <c r="I14077" t="s">
        <v>44</v>
      </c>
      <c r="J14077" t="s">
        <v>93</v>
      </c>
      <c r="K14077">
        <v>0</v>
      </c>
      <c r="L14077" s="5" t="s">
        <v>27078</v>
      </c>
      <c r="M14077" s="5" t="s">
        <v>54</v>
      </c>
      <c r="N14077">
        <v>8</v>
      </c>
      <c r="O14077" t="s">
        <v>29</v>
      </c>
      <c r="P14077" s="1">
        <v>45649</v>
      </c>
      <c r="Q14077" s="1">
        <v>45705</v>
      </c>
      <c r="R14077">
        <v>1359</v>
      </c>
      <c r="S14077" s="4">
        <v>8.9</v>
      </c>
      <c r="T14077" t="s">
        <v>95</v>
      </c>
    </row>
    <row r="14078" spans="1:20" x14ac:dyDescent="0.35">
      <c r="A14078" t="s">
        <v>27079</v>
      </c>
      <c r="B14078" s="5" t="s">
        <v>28802</v>
      </c>
      <c r="C14078" s="6">
        <v>161399</v>
      </c>
      <c r="D14078" t="s">
        <v>33</v>
      </c>
      <c r="E14078">
        <v>17753890</v>
      </c>
      <c r="F14078" s="5" t="s">
        <v>23</v>
      </c>
      <c r="G14078" s="5" t="s">
        <v>24</v>
      </c>
      <c r="H14078" s="5" t="s">
        <v>34</v>
      </c>
      <c r="I14078" t="s">
        <v>44</v>
      </c>
      <c r="J14078" t="s">
        <v>34</v>
      </c>
      <c r="K14078">
        <v>100</v>
      </c>
      <c r="L14078" s="5" t="s">
        <v>27080</v>
      </c>
      <c r="M14078" s="5" t="s">
        <v>28</v>
      </c>
      <c r="N14078">
        <v>15</v>
      </c>
      <c r="O14078" t="s">
        <v>29</v>
      </c>
      <c r="P14078" s="1">
        <v>45652</v>
      </c>
      <c r="Q14078" s="1">
        <v>45695</v>
      </c>
      <c r="R14078">
        <v>945</v>
      </c>
      <c r="S14078" s="4">
        <v>8.9</v>
      </c>
      <c r="T14078" t="s">
        <v>63</v>
      </c>
    </row>
    <row r="14079" spans="1:20" x14ac:dyDescent="0.35">
      <c r="A14079" t="s">
        <v>27081</v>
      </c>
      <c r="B14079" s="5" t="s">
        <v>105</v>
      </c>
      <c r="C14079" s="6">
        <v>104420</v>
      </c>
      <c r="D14079" t="s">
        <v>41</v>
      </c>
      <c r="E14079">
        <v>88757</v>
      </c>
      <c r="F14079" s="5" t="s">
        <v>66</v>
      </c>
      <c r="G14079" s="5" t="s">
        <v>24</v>
      </c>
      <c r="H14079" s="5" t="s">
        <v>151</v>
      </c>
      <c r="I14079" t="s">
        <v>44</v>
      </c>
      <c r="J14079" t="s">
        <v>126</v>
      </c>
      <c r="K14079">
        <v>50</v>
      </c>
      <c r="L14079" s="5" t="s">
        <v>27082</v>
      </c>
      <c r="M14079" s="5" t="s">
        <v>54</v>
      </c>
      <c r="N14079">
        <v>9</v>
      </c>
      <c r="O14079" t="s">
        <v>112</v>
      </c>
      <c r="P14079" s="1">
        <v>45758</v>
      </c>
      <c r="Q14079" s="1">
        <v>45777</v>
      </c>
      <c r="R14079">
        <v>624</v>
      </c>
      <c r="S14079" s="4">
        <v>7.7</v>
      </c>
      <c r="T14079" t="s">
        <v>47</v>
      </c>
    </row>
    <row r="14080" spans="1:20" x14ac:dyDescent="0.35">
      <c r="A14080" t="s">
        <v>27083</v>
      </c>
      <c r="B14080" s="5" t="s">
        <v>28801</v>
      </c>
      <c r="C14080" s="6">
        <v>88018</v>
      </c>
      <c r="D14080" t="s">
        <v>41</v>
      </c>
      <c r="E14080">
        <v>74815</v>
      </c>
      <c r="F14080" s="5" t="s">
        <v>50</v>
      </c>
      <c r="G14080" s="5" t="s">
        <v>59</v>
      </c>
      <c r="H14080" s="5" t="s">
        <v>151</v>
      </c>
      <c r="I14080" t="s">
        <v>35</v>
      </c>
      <c r="J14080" t="s">
        <v>151</v>
      </c>
      <c r="K14080">
        <v>100</v>
      </c>
      <c r="L14080" s="5" t="s">
        <v>6847</v>
      </c>
      <c r="M14080" s="5" t="s">
        <v>37</v>
      </c>
      <c r="N14080">
        <v>4</v>
      </c>
      <c r="O14080" t="s">
        <v>78</v>
      </c>
      <c r="P14080" s="1">
        <v>45521</v>
      </c>
      <c r="Q14080" s="1">
        <v>45547</v>
      </c>
      <c r="R14080">
        <v>1130</v>
      </c>
      <c r="S14080" s="4">
        <v>5.3</v>
      </c>
      <c r="T14080" t="s">
        <v>210</v>
      </c>
    </row>
    <row r="14081" spans="1:20" x14ac:dyDescent="0.35">
      <c r="A14081" t="s">
        <v>27084</v>
      </c>
      <c r="B14081" s="5" t="s">
        <v>73</v>
      </c>
      <c r="C14081" s="6">
        <v>65855</v>
      </c>
      <c r="D14081" t="s">
        <v>22</v>
      </c>
      <c r="E14081">
        <v>65855</v>
      </c>
      <c r="F14081" s="5" t="s">
        <v>66</v>
      </c>
      <c r="G14081" s="5" t="s">
        <v>24</v>
      </c>
      <c r="H14081" s="5" t="s">
        <v>157</v>
      </c>
      <c r="I14081" t="s">
        <v>26</v>
      </c>
      <c r="J14081" t="s">
        <v>157</v>
      </c>
      <c r="K14081">
        <v>0</v>
      </c>
      <c r="L14081" s="5" t="s">
        <v>27085</v>
      </c>
      <c r="M14081" s="5" t="s">
        <v>28</v>
      </c>
      <c r="N14081">
        <v>6</v>
      </c>
      <c r="O14081" t="s">
        <v>46</v>
      </c>
      <c r="P14081" s="1">
        <v>45573</v>
      </c>
      <c r="Q14081" s="1">
        <v>45622</v>
      </c>
      <c r="R14081">
        <v>2119</v>
      </c>
      <c r="S14081" s="4">
        <v>8.8000000000000007</v>
      </c>
      <c r="T14081" t="s">
        <v>55</v>
      </c>
    </row>
    <row r="14082" spans="1:20" x14ac:dyDescent="0.35">
      <c r="A14082" t="s">
        <v>27086</v>
      </c>
      <c r="B14082" s="5" t="s">
        <v>28801</v>
      </c>
      <c r="C14082" s="6">
        <v>153926</v>
      </c>
      <c r="D14082" t="s">
        <v>33</v>
      </c>
      <c r="E14082">
        <v>16931860</v>
      </c>
      <c r="F14082" s="5" t="s">
        <v>66</v>
      </c>
      <c r="G14082" s="5" t="s">
        <v>24</v>
      </c>
      <c r="H14082" s="5" t="s">
        <v>34</v>
      </c>
      <c r="I14082" t="s">
        <v>35</v>
      </c>
      <c r="J14082" t="s">
        <v>34</v>
      </c>
      <c r="K14082">
        <v>0</v>
      </c>
      <c r="L14082" s="5" t="s">
        <v>27087</v>
      </c>
      <c r="M14082" s="5" t="s">
        <v>37</v>
      </c>
      <c r="N14082">
        <v>7</v>
      </c>
      <c r="O14082" t="s">
        <v>78</v>
      </c>
      <c r="P14082" s="1">
        <v>45349</v>
      </c>
      <c r="Q14082" s="1">
        <v>45382</v>
      </c>
      <c r="R14082">
        <v>1128</v>
      </c>
      <c r="S14082" s="4">
        <v>8.4</v>
      </c>
      <c r="T14082" t="s">
        <v>38</v>
      </c>
    </row>
    <row r="14083" spans="1:20" x14ac:dyDescent="0.35">
      <c r="A14083" t="s">
        <v>27088</v>
      </c>
      <c r="B14083" s="5" t="s">
        <v>179</v>
      </c>
      <c r="C14083" s="6">
        <v>133543</v>
      </c>
      <c r="D14083" t="s">
        <v>65</v>
      </c>
      <c r="E14083">
        <v>173606</v>
      </c>
      <c r="F14083" s="5" t="s">
        <v>50</v>
      </c>
      <c r="G14083" s="5" t="s">
        <v>59</v>
      </c>
      <c r="H14083" s="5" t="s">
        <v>67</v>
      </c>
      <c r="I14083" t="s">
        <v>35</v>
      </c>
      <c r="J14083" t="s">
        <v>67</v>
      </c>
      <c r="K14083">
        <v>0</v>
      </c>
      <c r="L14083" s="5" t="s">
        <v>27089</v>
      </c>
      <c r="M14083" s="5" t="s">
        <v>37</v>
      </c>
      <c r="N14083">
        <v>3</v>
      </c>
      <c r="O14083" t="s">
        <v>141</v>
      </c>
      <c r="P14083" s="1">
        <v>45583</v>
      </c>
      <c r="Q14083" s="1">
        <v>45651</v>
      </c>
      <c r="R14083">
        <v>653</v>
      </c>
      <c r="S14083" s="4">
        <v>7.3</v>
      </c>
      <c r="T14083" t="s">
        <v>103</v>
      </c>
    </row>
    <row r="14084" spans="1:20" x14ac:dyDescent="0.35">
      <c r="A14084" t="s">
        <v>27090</v>
      </c>
      <c r="B14084" s="5" t="s">
        <v>28800</v>
      </c>
      <c r="C14084" s="6">
        <v>132804</v>
      </c>
      <c r="D14084" t="s">
        <v>22</v>
      </c>
      <c r="E14084">
        <v>132804</v>
      </c>
      <c r="F14084" s="5" t="s">
        <v>66</v>
      </c>
      <c r="G14084" s="5" t="s">
        <v>24</v>
      </c>
      <c r="H14084" s="5" t="s">
        <v>101</v>
      </c>
      <c r="I14084" t="s">
        <v>26</v>
      </c>
      <c r="J14084" t="s">
        <v>101</v>
      </c>
      <c r="K14084">
        <v>50</v>
      </c>
      <c r="L14084" s="5" t="s">
        <v>27091</v>
      </c>
      <c r="M14084" s="5" t="s">
        <v>70</v>
      </c>
      <c r="N14084">
        <v>8</v>
      </c>
      <c r="O14084" t="s">
        <v>29</v>
      </c>
      <c r="P14084" s="1">
        <v>45615</v>
      </c>
      <c r="Q14084" s="1">
        <v>45640</v>
      </c>
      <c r="R14084">
        <v>965</v>
      </c>
      <c r="S14084" s="4">
        <v>8.5</v>
      </c>
      <c r="T14084" t="s">
        <v>38</v>
      </c>
    </row>
    <row r="14085" spans="1:20" x14ac:dyDescent="0.35">
      <c r="A14085" t="s">
        <v>27092</v>
      </c>
      <c r="B14085" s="5" t="s">
        <v>32</v>
      </c>
      <c r="C14085" s="6">
        <v>185999</v>
      </c>
      <c r="D14085" t="s">
        <v>65</v>
      </c>
      <c r="E14085">
        <v>241799</v>
      </c>
      <c r="F14085" s="5" t="s">
        <v>23</v>
      </c>
      <c r="G14085" s="5" t="s">
        <v>59</v>
      </c>
      <c r="H14085" s="5" t="s">
        <v>67</v>
      </c>
      <c r="I14085" t="s">
        <v>26</v>
      </c>
      <c r="J14085" t="s">
        <v>67</v>
      </c>
      <c r="K14085">
        <v>0</v>
      </c>
      <c r="L14085" s="5" t="s">
        <v>27093</v>
      </c>
      <c r="M14085" s="5" t="s">
        <v>28</v>
      </c>
      <c r="N14085">
        <v>11</v>
      </c>
      <c r="O14085" t="s">
        <v>85</v>
      </c>
      <c r="P14085" s="1">
        <v>45358</v>
      </c>
      <c r="Q14085" s="1">
        <v>45419</v>
      </c>
      <c r="R14085">
        <v>1393</v>
      </c>
      <c r="S14085" s="4">
        <v>8.6999999999999993</v>
      </c>
      <c r="T14085" t="s">
        <v>47</v>
      </c>
    </row>
    <row r="14086" spans="1:20" x14ac:dyDescent="0.35">
      <c r="A14086" t="s">
        <v>27094</v>
      </c>
      <c r="B14086" s="5" t="s">
        <v>21</v>
      </c>
      <c r="C14086" s="6">
        <v>160037</v>
      </c>
      <c r="D14086" t="s">
        <v>22</v>
      </c>
      <c r="E14086">
        <v>160037</v>
      </c>
      <c r="F14086" s="5" t="s">
        <v>66</v>
      </c>
      <c r="G14086" s="5" t="s">
        <v>59</v>
      </c>
      <c r="H14086" s="5" t="s">
        <v>97</v>
      </c>
      <c r="I14086" t="s">
        <v>26</v>
      </c>
      <c r="J14086" t="s">
        <v>97</v>
      </c>
      <c r="K14086">
        <v>100</v>
      </c>
      <c r="L14086" s="5" t="s">
        <v>27095</v>
      </c>
      <c r="M14086" s="5" t="s">
        <v>37</v>
      </c>
      <c r="N14086">
        <v>5</v>
      </c>
      <c r="O14086" t="s">
        <v>141</v>
      </c>
      <c r="P14086" s="1">
        <v>45454</v>
      </c>
      <c r="Q14086" s="1">
        <v>45493</v>
      </c>
      <c r="R14086">
        <v>2246</v>
      </c>
      <c r="S14086" s="4">
        <v>5.4</v>
      </c>
      <c r="T14086" t="s">
        <v>243</v>
      </c>
    </row>
    <row r="14087" spans="1:20" x14ac:dyDescent="0.35">
      <c r="A14087" t="s">
        <v>27096</v>
      </c>
      <c r="B14087" s="5" t="s">
        <v>21</v>
      </c>
      <c r="C14087" s="6">
        <v>71318</v>
      </c>
      <c r="D14087" t="s">
        <v>65</v>
      </c>
      <c r="E14087">
        <v>92713</v>
      </c>
      <c r="F14087" s="5" t="s">
        <v>50</v>
      </c>
      <c r="G14087" s="5" t="s">
        <v>59</v>
      </c>
      <c r="H14087" s="5" t="s">
        <v>67</v>
      </c>
      <c r="I14087" t="s">
        <v>44</v>
      </c>
      <c r="J14087" t="s">
        <v>67</v>
      </c>
      <c r="K14087">
        <v>50</v>
      </c>
      <c r="L14087" s="5" t="s">
        <v>27097</v>
      </c>
      <c r="M14087" s="5" t="s">
        <v>70</v>
      </c>
      <c r="N14087">
        <v>2</v>
      </c>
      <c r="O14087" t="s">
        <v>135</v>
      </c>
      <c r="P14087" s="1">
        <v>45593</v>
      </c>
      <c r="Q14087" s="1">
        <v>45617</v>
      </c>
      <c r="R14087">
        <v>1534</v>
      </c>
      <c r="S14087" s="4">
        <v>9.5</v>
      </c>
      <c r="T14087" t="s">
        <v>38</v>
      </c>
    </row>
    <row r="14088" spans="1:20" x14ac:dyDescent="0.35">
      <c r="A14088" t="s">
        <v>27098</v>
      </c>
      <c r="B14088" s="5" t="s">
        <v>174</v>
      </c>
      <c r="C14088" s="6">
        <v>210874</v>
      </c>
      <c r="D14088" t="s">
        <v>92</v>
      </c>
      <c r="E14088">
        <v>158156</v>
      </c>
      <c r="F14088" s="5" t="s">
        <v>23</v>
      </c>
      <c r="G14088" s="5" t="s">
        <v>42</v>
      </c>
      <c r="H14088" s="5" t="s">
        <v>93</v>
      </c>
      <c r="I14088" t="s">
        <v>35</v>
      </c>
      <c r="J14088" t="s">
        <v>93</v>
      </c>
      <c r="K14088">
        <v>100</v>
      </c>
      <c r="L14088" s="5" t="s">
        <v>27099</v>
      </c>
      <c r="M14088" s="5" t="s">
        <v>37</v>
      </c>
      <c r="N14088">
        <v>14</v>
      </c>
      <c r="O14088" t="s">
        <v>172</v>
      </c>
      <c r="P14088" s="1">
        <v>45430</v>
      </c>
      <c r="Q14088" s="1">
        <v>45491</v>
      </c>
      <c r="R14088">
        <v>551</v>
      </c>
      <c r="S14088" s="4">
        <v>9.9</v>
      </c>
      <c r="T14088" t="s">
        <v>47</v>
      </c>
    </row>
    <row r="14089" spans="1:20" x14ac:dyDescent="0.35">
      <c r="A14089" t="s">
        <v>27100</v>
      </c>
      <c r="B14089" s="5" t="s">
        <v>32</v>
      </c>
      <c r="C14089" s="6">
        <v>171409</v>
      </c>
      <c r="D14089" t="s">
        <v>41</v>
      </c>
      <c r="E14089">
        <v>145698</v>
      </c>
      <c r="F14089" s="5" t="s">
        <v>66</v>
      </c>
      <c r="G14089" s="5" t="s">
        <v>59</v>
      </c>
      <c r="H14089" s="5" t="s">
        <v>126</v>
      </c>
      <c r="I14089" t="s">
        <v>35</v>
      </c>
      <c r="J14089" t="s">
        <v>126</v>
      </c>
      <c r="K14089">
        <v>0</v>
      </c>
      <c r="L14089" s="5" t="s">
        <v>27101</v>
      </c>
      <c r="M14089" s="5" t="s">
        <v>37</v>
      </c>
      <c r="N14089">
        <v>7</v>
      </c>
      <c r="O14089" t="s">
        <v>78</v>
      </c>
      <c r="P14089" s="1">
        <v>45685</v>
      </c>
      <c r="Q14089" s="1">
        <v>45736</v>
      </c>
      <c r="R14089">
        <v>2499</v>
      </c>
      <c r="S14089" s="4">
        <v>7</v>
      </c>
      <c r="T14089" t="s">
        <v>63</v>
      </c>
    </row>
    <row r="14090" spans="1:20" x14ac:dyDescent="0.35">
      <c r="A14090" t="s">
        <v>27102</v>
      </c>
      <c r="B14090" s="5" t="s">
        <v>100</v>
      </c>
      <c r="C14090" s="6">
        <v>41300</v>
      </c>
      <c r="D14090" t="s">
        <v>22</v>
      </c>
      <c r="E14090">
        <v>41300</v>
      </c>
      <c r="F14090" s="5" t="s">
        <v>58</v>
      </c>
      <c r="G14090" s="5" t="s">
        <v>51</v>
      </c>
      <c r="H14090" s="5" t="s">
        <v>165</v>
      </c>
      <c r="I14090" t="s">
        <v>44</v>
      </c>
      <c r="J14090" t="s">
        <v>426</v>
      </c>
      <c r="K14090">
        <v>100</v>
      </c>
      <c r="L14090" s="5" t="s">
        <v>27103</v>
      </c>
      <c r="M14090" s="5" t="s">
        <v>28</v>
      </c>
      <c r="N14090">
        <v>0</v>
      </c>
      <c r="O14090" t="s">
        <v>46</v>
      </c>
      <c r="P14090" s="1">
        <v>45332</v>
      </c>
      <c r="Q14090" s="1">
        <v>45379</v>
      </c>
      <c r="R14090">
        <v>1754</v>
      </c>
      <c r="S14090" s="4">
        <v>8.5</v>
      </c>
      <c r="T14090" t="s">
        <v>95</v>
      </c>
    </row>
    <row r="14091" spans="1:20" x14ac:dyDescent="0.35">
      <c r="A14091" t="s">
        <v>27104</v>
      </c>
      <c r="B14091" s="5" t="s">
        <v>217</v>
      </c>
      <c r="C14091" s="6">
        <v>61734</v>
      </c>
      <c r="D14091" t="s">
        <v>22</v>
      </c>
      <c r="E14091">
        <v>61734</v>
      </c>
      <c r="F14091" s="5" t="s">
        <v>66</v>
      </c>
      <c r="G14091" s="5" t="s">
        <v>59</v>
      </c>
      <c r="H14091" s="5" t="s">
        <v>157</v>
      </c>
      <c r="I14091" t="s">
        <v>26</v>
      </c>
      <c r="J14091" t="s">
        <v>157</v>
      </c>
      <c r="K14091">
        <v>50</v>
      </c>
      <c r="L14091" s="5" t="s">
        <v>1964</v>
      </c>
      <c r="M14091" s="5" t="s">
        <v>28</v>
      </c>
      <c r="N14091">
        <v>6</v>
      </c>
      <c r="O14091" t="s">
        <v>46</v>
      </c>
      <c r="P14091" s="1">
        <v>45645</v>
      </c>
      <c r="Q14091" s="1">
        <v>45664</v>
      </c>
      <c r="R14091">
        <v>2073</v>
      </c>
      <c r="S14091" s="4">
        <v>7.4</v>
      </c>
      <c r="T14091" t="s">
        <v>210</v>
      </c>
    </row>
    <row r="14092" spans="1:20" x14ac:dyDescent="0.35">
      <c r="A14092" t="s">
        <v>27105</v>
      </c>
      <c r="B14092" s="5" t="s">
        <v>91</v>
      </c>
      <c r="C14092" s="6">
        <v>171718</v>
      </c>
      <c r="D14092" t="s">
        <v>74</v>
      </c>
      <c r="E14092">
        <v>214648</v>
      </c>
      <c r="F14092" s="5" t="s">
        <v>23</v>
      </c>
      <c r="G14092" s="5" t="s">
        <v>51</v>
      </c>
      <c r="H14092" s="5" t="s">
        <v>75</v>
      </c>
      <c r="I14092" t="s">
        <v>35</v>
      </c>
      <c r="J14092" t="s">
        <v>768</v>
      </c>
      <c r="K14092">
        <v>0</v>
      </c>
      <c r="L14092" s="5" t="s">
        <v>27106</v>
      </c>
      <c r="M14092" s="5" t="s">
        <v>54</v>
      </c>
      <c r="N14092">
        <v>19</v>
      </c>
      <c r="O14092" t="s">
        <v>147</v>
      </c>
      <c r="P14092" s="1">
        <v>45378</v>
      </c>
      <c r="Q14092" s="1">
        <v>45393</v>
      </c>
      <c r="R14092">
        <v>1548</v>
      </c>
      <c r="S14092" s="4">
        <v>6.2</v>
      </c>
      <c r="T14092" t="s">
        <v>63</v>
      </c>
    </row>
    <row r="14093" spans="1:20" x14ac:dyDescent="0.35">
      <c r="A14093" t="s">
        <v>27107</v>
      </c>
      <c r="B14093" s="5" t="s">
        <v>28802</v>
      </c>
      <c r="C14093" s="6">
        <v>72603</v>
      </c>
      <c r="D14093" t="s">
        <v>33</v>
      </c>
      <c r="E14093">
        <v>7986330</v>
      </c>
      <c r="F14093" s="5" t="s">
        <v>58</v>
      </c>
      <c r="G14093" s="5" t="s">
        <v>59</v>
      </c>
      <c r="H14093" s="5" t="s">
        <v>34</v>
      </c>
      <c r="I14093" t="s">
        <v>44</v>
      </c>
      <c r="J14093" t="s">
        <v>34</v>
      </c>
      <c r="K14093">
        <v>100</v>
      </c>
      <c r="L14093" s="5" t="s">
        <v>7679</v>
      </c>
      <c r="M14093" s="5" t="s">
        <v>70</v>
      </c>
      <c r="N14093">
        <v>1</v>
      </c>
      <c r="O14093" t="s">
        <v>107</v>
      </c>
      <c r="P14093" s="1">
        <v>45349</v>
      </c>
      <c r="Q14093" s="1">
        <v>45405</v>
      </c>
      <c r="R14093">
        <v>1185</v>
      </c>
      <c r="S14093" s="4">
        <v>8.5</v>
      </c>
      <c r="T14093" t="s">
        <v>30</v>
      </c>
    </row>
    <row r="14094" spans="1:20" x14ac:dyDescent="0.35">
      <c r="A14094" t="s">
        <v>27108</v>
      </c>
      <c r="B14094" s="5" t="s">
        <v>28802</v>
      </c>
      <c r="C14094" s="6">
        <v>147559</v>
      </c>
      <c r="D14094" t="s">
        <v>65</v>
      </c>
      <c r="E14094">
        <v>191827</v>
      </c>
      <c r="F14094" s="5" t="s">
        <v>66</v>
      </c>
      <c r="G14094" s="5" t="s">
        <v>59</v>
      </c>
      <c r="H14094" s="5" t="s">
        <v>67</v>
      </c>
      <c r="I14094" t="s">
        <v>26</v>
      </c>
      <c r="J14094" t="s">
        <v>67</v>
      </c>
      <c r="K14094">
        <v>50</v>
      </c>
      <c r="L14094" s="5" t="s">
        <v>27109</v>
      </c>
      <c r="M14094" s="5" t="s">
        <v>54</v>
      </c>
      <c r="N14094">
        <v>7</v>
      </c>
      <c r="O14094" t="s">
        <v>107</v>
      </c>
      <c r="P14094" s="1">
        <v>45721</v>
      </c>
      <c r="Q14094" s="1">
        <v>45764</v>
      </c>
      <c r="R14094">
        <v>2433</v>
      </c>
      <c r="S14094" s="4">
        <v>6.6</v>
      </c>
      <c r="T14094" t="s">
        <v>63</v>
      </c>
    </row>
    <row r="14095" spans="1:20" x14ac:dyDescent="0.35">
      <c r="A14095" t="s">
        <v>27110</v>
      </c>
      <c r="B14095" s="5" t="s">
        <v>105</v>
      </c>
      <c r="C14095" s="6">
        <v>117163</v>
      </c>
      <c r="D14095" t="s">
        <v>33</v>
      </c>
      <c r="E14095">
        <v>12887930</v>
      </c>
      <c r="F14095" s="5" t="s">
        <v>50</v>
      </c>
      <c r="G14095" s="5" t="s">
        <v>24</v>
      </c>
      <c r="H14095" s="5" t="s">
        <v>34</v>
      </c>
      <c r="I14095" t="s">
        <v>35</v>
      </c>
      <c r="J14095" t="s">
        <v>491</v>
      </c>
      <c r="K14095">
        <v>50</v>
      </c>
      <c r="L14095" s="5" t="s">
        <v>1216</v>
      </c>
      <c r="M14095" s="5" t="s">
        <v>37</v>
      </c>
      <c r="N14095">
        <v>4</v>
      </c>
      <c r="O14095" t="s">
        <v>78</v>
      </c>
      <c r="P14095" s="1">
        <v>45318</v>
      </c>
      <c r="Q14095" s="1">
        <v>45337</v>
      </c>
      <c r="R14095">
        <v>2052</v>
      </c>
      <c r="S14095" s="4">
        <v>7.4</v>
      </c>
      <c r="T14095" t="s">
        <v>47</v>
      </c>
    </row>
    <row r="14096" spans="1:20" x14ac:dyDescent="0.35">
      <c r="A14096" t="s">
        <v>27111</v>
      </c>
      <c r="B14096" s="5" t="s">
        <v>28802</v>
      </c>
      <c r="C14096" s="6">
        <v>112263</v>
      </c>
      <c r="D14096" t="s">
        <v>41</v>
      </c>
      <c r="E14096">
        <v>95424</v>
      </c>
      <c r="F14096" s="5" t="s">
        <v>50</v>
      </c>
      <c r="G14096" s="5" t="s">
        <v>51</v>
      </c>
      <c r="H14096" s="5" t="s">
        <v>126</v>
      </c>
      <c r="I14096" t="s">
        <v>26</v>
      </c>
      <c r="J14096" t="s">
        <v>126</v>
      </c>
      <c r="K14096">
        <v>0</v>
      </c>
      <c r="L14096" s="5" t="s">
        <v>27112</v>
      </c>
      <c r="M14096" s="5" t="s">
        <v>54</v>
      </c>
      <c r="N14096">
        <v>2</v>
      </c>
      <c r="O14096" t="s">
        <v>135</v>
      </c>
      <c r="P14096" s="1">
        <v>45647</v>
      </c>
      <c r="Q14096" s="1">
        <v>45690</v>
      </c>
      <c r="R14096">
        <v>2463</v>
      </c>
      <c r="S14096" s="4">
        <v>9.3000000000000007</v>
      </c>
      <c r="T14096" t="s">
        <v>38</v>
      </c>
    </row>
    <row r="14097" spans="1:20" x14ac:dyDescent="0.35">
      <c r="A14097" t="s">
        <v>27113</v>
      </c>
      <c r="B14097" s="5" t="s">
        <v>28801</v>
      </c>
      <c r="C14097" s="6">
        <v>29429</v>
      </c>
      <c r="D14097" t="s">
        <v>22</v>
      </c>
      <c r="E14097">
        <v>29429</v>
      </c>
      <c r="F14097" s="5" t="s">
        <v>58</v>
      </c>
      <c r="G14097" s="5" t="s">
        <v>51</v>
      </c>
      <c r="H14097" s="5" t="s">
        <v>157</v>
      </c>
      <c r="I14097" t="s">
        <v>26</v>
      </c>
      <c r="J14097" t="s">
        <v>157</v>
      </c>
      <c r="K14097">
        <v>0</v>
      </c>
      <c r="L14097" s="5" t="s">
        <v>27114</v>
      </c>
      <c r="M14097" s="5" t="s">
        <v>37</v>
      </c>
      <c r="N14097">
        <v>1</v>
      </c>
      <c r="O14097" t="s">
        <v>78</v>
      </c>
      <c r="P14097" s="1">
        <v>45642</v>
      </c>
      <c r="Q14097" s="1">
        <v>45678</v>
      </c>
      <c r="R14097">
        <v>1928</v>
      </c>
      <c r="S14097" s="4">
        <v>8.6</v>
      </c>
      <c r="T14097" t="s">
        <v>38</v>
      </c>
    </row>
    <row r="14098" spans="1:20" x14ac:dyDescent="0.35">
      <c r="A14098" t="s">
        <v>27115</v>
      </c>
      <c r="B14098" s="5" t="s">
        <v>32</v>
      </c>
      <c r="C14098" s="6">
        <v>125096</v>
      </c>
      <c r="D14098" t="s">
        <v>22</v>
      </c>
      <c r="E14098">
        <v>125096</v>
      </c>
      <c r="F14098" s="5" t="s">
        <v>50</v>
      </c>
      <c r="G14098" s="5" t="s">
        <v>51</v>
      </c>
      <c r="H14098" s="5" t="s">
        <v>101</v>
      </c>
      <c r="I14098" t="s">
        <v>35</v>
      </c>
      <c r="J14098" t="s">
        <v>101</v>
      </c>
      <c r="K14098">
        <v>50</v>
      </c>
      <c r="L14098" s="5" t="s">
        <v>27116</v>
      </c>
      <c r="M14098" s="5" t="s">
        <v>54</v>
      </c>
      <c r="N14098">
        <v>4</v>
      </c>
      <c r="O14098" t="s">
        <v>112</v>
      </c>
      <c r="P14098" s="1">
        <v>45763</v>
      </c>
      <c r="Q14098" s="1">
        <v>45820</v>
      </c>
      <c r="R14098">
        <v>896</v>
      </c>
      <c r="S14098" s="4">
        <v>6.1</v>
      </c>
      <c r="T14098" t="s">
        <v>277</v>
      </c>
    </row>
    <row r="14099" spans="1:20" x14ac:dyDescent="0.35">
      <c r="A14099" t="s">
        <v>27117</v>
      </c>
      <c r="B14099" s="5" t="s">
        <v>179</v>
      </c>
      <c r="C14099" s="6">
        <v>290902</v>
      </c>
      <c r="D14099" t="s">
        <v>33</v>
      </c>
      <c r="E14099">
        <v>31999220</v>
      </c>
      <c r="F14099" s="5" t="s">
        <v>23</v>
      </c>
      <c r="G14099" s="5" t="s">
        <v>59</v>
      </c>
      <c r="H14099" s="5" t="s">
        <v>34</v>
      </c>
      <c r="I14099" t="s">
        <v>35</v>
      </c>
      <c r="J14099" t="s">
        <v>34</v>
      </c>
      <c r="K14099">
        <v>50</v>
      </c>
      <c r="L14099" s="5" t="s">
        <v>27118</v>
      </c>
      <c r="M14099" s="5" t="s">
        <v>37</v>
      </c>
      <c r="N14099">
        <v>12</v>
      </c>
      <c r="O14099" t="s">
        <v>131</v>
      </c>
      <c r="P14099" s="1">
        <v>45447</v>
      </c>
      <c r="Q14099" s="1">
        <v>45503</v>
      </c>
      <c r="R14099">
        <v>2175</v>
      </c>
      <c r="S14099" s="4">
        <v>5.4</v>
      </c>
      <c r="T14099" t="s">
        <v>136</v>
      </c>
    </row>
    <row r="14100" spans="1:20" x14ac:dyDescent="0.35">
      <c r="A14100" t="s">
        <v>27119</v>
      </c>
      <c r="B14100" s="5" t="s">
        <v>100</v>
      </c>
      <c r="C14100" s="6">
        <v>139674</v>
      </c>
      <c r="D14100" t="s">
        <v>22</v>
      </c>
      <c r="E14100">
        <v>139674</v>
      </c>
      <c r="F14100" s="5" t="s">
        <v>66</v>
      </c>
      <c r="G14100" s="5" t="s">
        <v>51</v>
      </c>
      <c r="H14100" s="5" t="s">
        <v>25</v>
      </c>
      <c r="I14100" t="s">
        <v>26</v>
      </c>
      <c r="J14100" t="s">
        <v>1090</v>
      </c>
      <c r="K14100">
        <v>100</v>
      </c>
      <c r="L14100" s="5" t="s">
        <v>27120</v>
      </c>
      <c r="M14100" s="5" t="s">
        <v>54</v>
      </c>
      <c r="N14100">
        <v>8</v>
      </c>
      <c r="O14100" t="s">
        <v>29</v>
      </c>
      <c r="P14100" s="1">
        <v>45431</v>
      </c>
      <c r="Q14100" s="1">
        <v>45504</v>
      </c>
      <c r="R14100">
        <v>978</v>
      </c>
      <c r="S14100" s="4">
        <v>5.3</v>
      </c>
      <c r="T14100" t="s">
        <v>277</v>
      </c>
    </row>
    <row r="14101" spans="1:20" x14ac:dyDescent="0.35">
      <c r="A14101" t="s">
        <v>27121</v>
      </c>
      <c r="B14101" s="5" t="s">
        <v>40</v>
      </c>
      <c r="C14101" s="6">
        <v>112288</v>
      </c>
      <c r="D14101" t="s">
        <v>22</v>
      </c>
      <c r="E14101">
        <v>112288</v>
      </c>
      <c r="F14101" s="5" t="s">
        <v>66</v>
      </c>
      <c r="G14101" s="5" t="s">
        <v>59</v>
      </c>
      <c r="H14101" s="5" t="s">
        <v>129</v>
      </c>
      <c r="I14101" t="s">
        <v>44</v>
      </c>
      <c r="J14101" t="s">
        <v>67</v>
      </c>
      <c r="K14101">
        <v>50</v>
      </c>
      <c r="L14101" s="5" t="s">
        <v>27122</v>
      </c>
      <c r="M14101" s="5" t="s">
        <v>54</v>
      </c>
      <c r="N14101">
        <v>7</v>
      </c>
      <c r="O14101" t="s">
        <v>172</v>
      </c>
      <c r="P14101" s="1">
        <v>45646</v>
      </c>
      <c r="Q14101" s="1">
        <v>45684</v>
      </c>
      <c r="R14101">
        <v>544</v>
      </c>
      <c r="S14101" s="4">
        <v>8.8000000000000007</v>
      </c>
      <c r="T14101" t="s">
        <v>103</v>
      </c>
    </row>
    <row r="14102" spans="1:20" x14ac:dyDescent="0.35">
      <c r="A14102" t="s">
        <v>27123</v>
      </c>
      <c r="B14102" s="5" t="s">
        <v>162</v>
      </c>
      <c r="C14102" s="6">
        <v>55248</v>
      </c>
      <c r="D14102" t="s">
        <v>22</v>
      </c>
      <c r="E14102">
        <v>55248</v>
      </c>
      <c r="F14102" s="5" t="s">
        <v>23</v>
      </c>
      <c r="G14102" s="5" t="s">
        <v>42</v>
      </c>
      <c r="H14102" s="5" t="s">
        <v>116</v>
      </c>
      <c r="I14102" t="s">
        <v>26</v>
      </c>
      <c r="J14102" t="s">
        <v>940</v>
      </c>
      <c r="K14102">
        <v>50</v>
      </c>
      <c r="L14102" s="5" t="s">
        <v>27124</v>
      </c>
      <c r="M14102" s="5" t="s">
        <v>54</v>
      </c>
      <c r="N14102">
        <v>16</v>
      </c>
      <c r="O14102" t="s">
        <v>71</v>
      </c>
      <c r="P14102" s="1">
        <v>45700</v>
      </c>
      <c r="Q14102" s="1">
        <v>45718</v>
      </c>
      <c r="R14102">
        <v>1131</v>
      </c>
      <c r="S14102" s="4">
        <v>7</v>
      </c>
      <c r="T14102" t="s">
        <v>210</v>
      </c>
    </row>
    <row r="14103" spans="1:20" x14ac:dyDescent="0.35">
      <c r="A14103" t="s">
        <v>27125</v>
      </c>
      <c r="B14103" s="5" t="s">
        <v>40</v>
      </c>
      <c r="C14103" s="6">
        <v>222488</v>
      </c>
      <c r="D14103" t="s">
        <v>22</v>
      </c>
      <c r="E14103">
        <v>222488</v>
      </c>
      <c r="F14103" s="5" t="s">
        <v>66</v>
      </c>
      <c r="G14103" s="5" t="s">
        <v>24</v>
      </c>
      <c r="H14103" s="5" t="s">
        <v>68</v>
      </c>
      <c r="I14103" t="s">
        <v>35</v>
      </c>
      <c r="J14103" t="s">
        <v>68</v>
      </c>
      <c r="K14103">
        <v>0</v>
      </c>
      <c r="L14103" s="5" t="s">
        <v>27126</v>
      </c>
      <c r="M14103" s="5" t="s">
        <v>70</v>
      </c>
      <c r="N14103">
        <v>5</v>
      </c>
      <c r="O14103" t="s">
        <v>71</v>
      </c>
      <c r="P14103" s="1">
        <v>45700</v>
      </c>
      <c r="Q14103" s="1">
        <v>45768</v>
      </c>
      <c r="R14103">
        <v>854</v>
      </c>
      <c r="S14103" s="4">
        <v>5.3</v>
      </c>
      <c r="T14103" t="s">
        <v>47</v>
      </c>
    </row>
    <row r="14104" spans="1:20" x14ac:dyDescent="0.35">
      <c r="A14104" t="s">
        <v>27127</v>
      </c>
      <c r="B14104" s="5" t="s">
        <v>28801</v>
      </c>
      <c r="C14104" s="6">
        <v>186626</v>
      </c>
      <c r="D14104" t="s">
        <v>22</v>
      </c>
      <c r="E14104">
        <v>186626</v>
      </c>
      <c r="F14104" s="5" t="s">
        <v>66</v>
      </c>
      <c r="G14104" s="5" t="s">
        <v>24</v>
      </c>
      <c r="H14104" s="5" t="s">
        <v>68</v>
      </c>
      <c r="I14104" t="s">
        <v>35</v>
      </c>
      <c r="J14104" t="s">
        <v>97</v>
      </c>
      <c r="K14104">
        <v>100</v>
      </c>
      <c r="L14104" s="5" t="s">
        <v>27128</v>
      </c>
      <c r="M14104" s="5" t="s">
        <v>28</v>
      </c>
      <c r="N14104">
        <v>9</v>
      </c>
      <c r="O14104" t="s">
        <v>131</v>
      </c>
      <c r="P14104" s="1">
        <v>45381</v>
      </c>
      <c r="Q14104" s="1">
        <v>45419</v>
      </c>
      <c r="R14104">
        <v>1277</v>
      </c>
      <c r="S14104" s="4">
        <v>8.1</v>
      </c>
      <c r="T14104" t="s">
        <v>47</v>
      </c>
    </row>
    <row r="14105" spans="1:20" x14ac:dyDescent="0.35">
      <c r="A14105" t="s">
        <v>27129</v>
      </c>
      <c r="B14105" s="5" t="s">
        <v>100</v>
      </c>
      <c r="C14105" s="6">
        <v>262649</v>
      </c>
      <c r="D14105" t="s">
        <v>33</v>
      </c>
      <c r="E14105">
        <v>28891390</v>
      </c>
      <c r="F14105" s="5" t="s">
        <v>23</v>
      </c>
      <c r="G14105" s="5" t="s">
        <v>59</v>
      </c>
      <c r="H14105" s="5" t="s">
        <v>34</v>
      </c>
      <c r="I14105" t="s">
        <v>35</v>
      </c>
      <c r="J14105" t="s">
        <v>34</v>
      </c>
      <c r="K14105">
        <v>0</v>
      </c>
      <c r="L14105" s="5" t="s">
        <v>27130</v>
      </c>
      <c r="M14105" s="5" t="s">
        <v>70</v>
      </c>
      <c r="N14105">
        <v>17</v>
      </c>
      <c r="O14105" t="s">
        <v>78</v>
      </c>
      <c r="P14105" s="1">
        <v>45566</v>
      </c>
      <c r="Q14105" s="1">
        <v>45597</v>
      </c>
      <c r="R14105">
        <v>773</v>
      </c>
      <c r="S14105" s="4">
        <v>7.2</v>
      </c>
      <c r="T14105" t="s">
        <v>103</v>
      </c>
    </row>
    <row r="14106" spans="1:20" x14ac:dyDescent="0.35">
      <c r="A14106" t="s">
        <v>27131</v>
      </c>
      <c r="B14106" s="5" t="s">
        <v>145</v>
      </c>
      <c r="C14106" s="6">
        <v>103455</v>
      </c>
      <c r="D14106" t="s">
        <v>22</v>
      </c>
      <c r="E14106">
        <v>103455</v>
      </c>
      <c r="F14106" s="5" t="s">
        <v>50</v>
      </c>
      <c r="G14106" s="5" t="s">
        <v>42</v>
      </c>
      <c r="H14106" s="5" t="s">
        <v>101</v>
      </c>
      <c r="I14106" t="s">
        <v>44</v>
      </c>
      <c r="J14106" t="s">
        <v>101</v>
      </c>
      <c r="K14106">
        <v>50</v>
      </c>
      <c r="L14106" s="5" t="s">
        <v>27132</v>
      </c>
      <c r="M14106" s="5" t="s">
        <v>37</v>
      </c>
      <c r="N14106">
        <v>3</v>
      </c>
      <c r="O14106" t="s">
        <v>131</v>
      </c>
      <c r="P14106" s="1">
        <v>45479</v>
      </c>
      <c r="Q14106" s="1">
        <v>45551</v>
      </c>
      <c r="R14106">
        <v>2487</v>
      </c>
      <c r="S14106" s="4">
        <v>6.3</v>
      </c>
      <c r="T14106" t="s">
        <v>89</v>
      </c>
    </row>
    <row r="14107" spans="1:20" x14ac:dyDescent="0.35">
      <c r="A14107" t="s">
        <v>27133</v>
      </c>
      <c r="B14107" s="5" t="s">
        <v>21</v>
      </c>
      <c r="C14107" s="6">
        <v>122416</v>
      </c>
      <c r="D14107" t="s">
        <v>22</v>
      </c>
      <c r="E14107">
        <v>122416</v>
      </c>
      <c r="F14107" s="5" t="s">
        <v>50</v>
      </c>
      <c r="G14107" s="5" t="s">
        <v>51</v>
      </c>
      <c r="H14107" s="5" t="s">
        <v>68</v>
      </c>
      <c r="I14107" t="s">
        <v>26</v>
      </c>
      <c r="J14107" t="s">
        <v>68</v>
      </c>
      <c r="K14107">
        <v>0</v>
      </c>
      <c r="L14107" s="5" t="s">
        <v>27134</v>
      </c>
      <c r="M14107" s="5" t="s">
        <v>37</v>
      </c>
      <c r="N14107">
        <v>3</v>
      </c>
      <c r="O14107" t="s">
        <v>131</v>
      </c>
      <c r="P14107" s="1">
        <v>45638</v>
      </c>
      <c r="Q14107" s="1">
        <v>45659</v>
      </c>
      <c r="R14107">
        <v>1535</v>
      </c>
      <c r="S14107" s="4">
        <v>9.5</v>
      </c>
      <c r="T14107" t="s">
        <v>108</v>
      </c>
    </row>
    <row r="14108" spans="1:20" x14ac:dyDescent="0.35">
      <c r="A14108" t="s">
        <v>27135</v>
      </c>
      <c r="B14108" s="5" t="s">
        <v>28799</v>
      </c>
      <c r="C14108" s="6">
        <v>126398</v>
      </c>
      <c r="D14108" t="s">
        <v>65</v>
      </c>
      <c r="E14108">
        <v>164317</v>
      </c>
      <c r="F14108" s="5" t="s">
        <v>66</v>
      </c>
      <c r="G14108" s="5" t="s">
        <v>59</v>
      </c>
      <c r="H14108" s="5" t="s">
        <v>67</v>
      </c>
      <c r="I14108" t="s">
        <v>35</v>
      </c>
      <c r="J14108" t="s">
        <v>110</v>
      </c>
      <c r="K14108">
        <v>50</v>
      </c>
      <c r="L14108" s="5" t="s">
        <v>27136</v>
      </c>
      <c r="M14108" s="5" t="s">
        <v>28</v>
      </c>
      <c r="N14108">
        <v>9</v>
      </c>
      <c r="O14108" t="s">
        <v>141</v>
      </c>
      <c r="P14108" s="1">
        <v>45456</v>
      </c>
      <c r="Q14108" s="1">
        <v>45484</v>
      </c>
      <c r="R14108">
        <v>2140</v>
      </c>
      <c r="S14108" s="4">
        <v>6.6</v>
      </c>
      <c r="T14108" t="s">
        <v>103</v>
      </c>
    </row>
    <row r="14109" spans="1:20" x14ac:dyDescent="0.35">
      <c r="A14109" t="s">
        <v>27137</v>
      </c>
      <c r="B14109" s="5" t="s">
        <v>100</v>
      </c>
      <c r="C14109" s="6">
        <v>104577</v>
      </c>
      <c r="D14109" t="s">
        <v>22</v>
      </c>
      <c r="E14109">
        <v>104577</v>
      </c>
      <c r="F14109" s="5" t="s">
        <v>58</v>
      </c>
      <c r="G14109" s="5" t="s">
        <v>24</v>
      </c>
      <c r="H14109" s="5" t="s">
        <v>97</v>
      </c>
      <c r="I14109" t="s">
        <v>35</v>
      </c>
      <c r="J14109" t="s">
        <v>97</v>
      </c>
      <c r="K14109">
        <v>0</v>
      </c>
      <c r="L14109" s="5" t="s">
        <v>27138</v>
      </c>
      <c r="M14109" s="5" t="s">
        <v>37</v>
      </c>
      <c r="N14109">
        <v>0</v>
      </c>
      <c r="O14109" t="s">
        <v>29</v>
      </c>
      <c r="P14109" s="1">
        <v>45694</v>
      </c>
      <c r="Q14109" s="1">
        <v>45712</v>
      </c>
      <c r="R14109">
        <v>2202</v>
      </c>
      <c r="S14109" s="4">
        <v>8.4</v>
      </c>
      <c r="T14109" t="s">
        <v>153</v>
      </c>
    </row>
    <row r="14110" spans="1:20" x14ac:dyDescent="0.35">
      <c r="A14110" t="s">
        <v>27139</v>
      </c>
      <c r="B14110" s="5" t="s">
        <v>28800</v>
      </c>
      <c r="C14110" s="6">
        <v>222225</v>
      </c>
      <c r="D14110" t="s">
        <v>92</v>
      </c>
      <c r="E14110">
        <v>166669</v>
      </c>
      <c r="F14110" s="5" t="s">
        <v>23</v>
      </c>
      <c r="G14110" s="5" t="s">
        <v>59</v>
      </c>
      <c r="H14110" s="5" t="s">
        <v>93</v>
      </c>
      <c r="I14110" t="s">
        <v>26</v>
      </c>
      <c r="J14110" t="s">
        <v>93</v>
      </c>
      <c r="K14110">
        <v>100</v>
      </c>
      <c r="L14110" s="5" t="s">
        <v>27140</v>
      </c>
      <c r="M14110" s="5" t="s">
        <v>54</v>
      </c>
      <c r="N14110">
        <v>12</v>
      </c>
      <c r="O14110" t="s">
        <v>46</v>
      </c>
      <c r="P14110" s="1">
        <v>45599</v>
      </c>
      <c r="Q14110" s="1">
        <v>45668</v>
      </c>
      <c r="R14110">
        <v>2381</v>
      </c>
      <c r="S14110" s="4">
        <v>8.1</v>
      </c>
      <c r="T14110" t="s">
        <v>89</v>
      </c>
    </row>
    <row r="14111" spans="1:20" x14ac:dyDescent="0.35">
      <c r="A14111" t="s">
        <v>27141</v>
      </c>
      <c r="B14111" s="5" t="s">
        <v>32</v>
      </c>
      <c r="C14111" s="6">
        <v>153799</v>
      </c>
      <c r="D14111" t="s">
        <v>41</v>
      </c>
      <c r="E14111">
        <v>130729</v>
      </c>
      <c r="F14111" s="5" t="s">
        <v>23</v>
      </c>
      <c r="G14111" s="5" t="s">
        <v>42</v>
      </c>
      <c r="H14111" s="5" t="s">
        <v>126</v>
      </c>
      <c r="I14111" t="s">
        <v>44</v>
      </c>
      <c r="J14111" t="s">
        <v>126</v>
      </c>
      <c r="K14111">
        <v>100</v>
      </c>
      <c r="L14111" s="5" t="s">
        <v>27142</v>
      </c>
      <c r="M14111" s="5" t="s">
        <v>28</v>
      </c>
      <c r="N14111">
        <v>12</v>
      </c>
      <c r="O14111" t="s">
        <v>85</v>
      </c>
      <c r="P14111" s="1">
        <v>45740</v>
      </c>
      <c r="Q14111" s="1">
        <v>45785</v>
      </c>
      <c r="R14111">
        <v>508</v>
      </c>
      <c r="S14111" s="4">
        <v>7.2</v>
      </c>
      <c r="T14111" t="s">
        <v>118</v>
      </c>
    </row>
    <row r="14112" spans="1:20" x14ac:dyDescent="0.35">
      <c r="A14112" t="s">
        <v>27143</v>
      </c>
      <c r="B14112" s="5" t="s">
        <v>91</v>
      </c>
      <c r="C14112" s="6">
        <v>77712</v>
      </c>
      <c r="D14112" t="s">
        <v>92</v>
      </c>
      <c r="E14112">
        <v>58284</v>
      </c>
      <c r="F14112" s="5" t="s">
        <v>58</v>
      </c>
      <c r="G14112" s="5" t="s">
        <v>42</v>
      </c>
      <c r="H14112" s="5" t="s">
        <v>93</v>
      </c>
      <c r="I14112" t="s">
        <v>35</v>
      </c>
      <c r="J14112" t="s">
        <v>186</v>
      </c>
      <c r="K14112">
        <v>0</v>
      </c>
      <c r="L14112" s="5" t="s">
        <v>27144</v>
      </c>
      <c r="M14112" s="5" t="s">
        <v>37</v>
      </c>
      <c r="N14112">
        <v>1</v>
      </c>
      <c r="O14112" t="s">
        <v>46</v>
      </c>
      <c r="P14112" s="1">
        <v>45322</v>
      </c>
      <c r="Q14112" s="1">
        <v>45390</v>
      </c>
      <c r="R14112">
        <v>938</v>
      </c>
      <c r="S14112" s="4">
        <v>7.4</v>
      </c>
      <c r="T14112" t="s">
        <v>55</v>
      </c>
    </row>
    <row r="14113" spans="1:20" x14ac:dyDescent="0.35">
      <c r="A14113" t="s">
        <v>27145</v>
      </c>
      <c r="B14113" s="5" t="s">
        <v>174</v>
      </c>
      <c r="C14113" s="6">
        <v>68332</v>
      </c>
      <c r="D14113" t="s">
        <v>22</v>
      </c>
      <c r="E14113">
        <v>68332</v>
      </c>
      <c r="F14113" s="5" t="s">
        <v>58</v>
      </c>
      <c r="G14113" s="5" t="s">
        <v>42</v>
      </c>
      <c r="H14113" s="5" t="s">
        <v>52</v>
      </c>
      <c r="I14113" t="s">
        <v>26</v>
      </c>
      <c r="J14113" t="s">
        <v>410</v>
      </c>
      <c r="K14113">
        <v>0</v>
      </c>
      <c r="L14113" s="5" t="s">
        <v>27146</v>
      </c>
      <c r="M14113" s="5" t="s">
        <v>28</v>
      </c>
      <c r="N14113">
        <v>1</v>
      </c>
      <c r="O14113" t="s">
        <v>88</v>
      </c>
      <c r="P14113" s="1">
        <v>45362</v>
      </c>
      <c r="Q14113" s="1">
        <v>45376</v>
      </c>
      <c r="R14113">
        <v>1373</v>
      </c>
      <c r="S14113" s="4">
        <v>9.4</v>
      </c>
      <c r="T14113" t="s">
        <v>277</v>
      </c>
    </row>
    <row r="14114" spans="1:20" x14ac:dyDescent="0.35">
      <c r="A14114" t="s">
        <v>27147</v>
      </c>
      <c r="B14114" s="5" t="s">
        <v>73</v>
      </c>
      <c r="C14114" s="6">
        <v>81904</v>
      </c>
      <c r="D14114" t="s">
        <v>22</v>
      </c>
      <c r="E14114">
        <v>81904</v>
      </c>
      <c r="F14114" s="5" t="s">
        <v>66</v>
      </c>
      <c r="G14114" s="5" t="s">
        <v>59</v>
      </c>
      <c r="H14114" s="5" t="s">
        <v>157</v>
      </c>
      <c r="I14114" t="s">
        <v>35</v>
      </c>
      <c r="J14114" t="s">
        <v>157</v>
      </c>
      <c r="K14114">
        <v>50</v>
      </c>
      <c r="L14114" s="5" t="s">
        <v>27148</v>
      </c>
      <c r="M14114" s="5" t="s">
        <v>70</v>
      </c>
      <c r="N14114">
        <v>7</v>
      </c>
      <c r="O14114" t="s">
        <v>71</v>
      </c>
      <c r="P14114" s="1">
        <v>45604</v>
      </c>
      <c r="Q14114" s="1">
        <v>45622</v>
      </c>
      <c r="R14114">
        <v>832</v>
      </c>
      <c r="S14114" s="4">
        <v>8.5</v>
      </c>
      <c r="T14114" t="s">
        <v>103</v>
      </c>
    </row>
    <row r="14115" spans="1:20" x14ac:dyDescent="0.35">
      <c r="A14115" t="s">
        <v>27149</v>
      </c>
      <c r="B14115" s="5" t="s">
        <v>145</v>
      </c>
      <c r="C14115" s="6">
        <v>67175</v>
      </c>
      <c r="D14115" t="s">
        <v>92</v>
      </c>
      <c r="E14115">
        <v>50381</v>
      </c>
      <c r="F14115" s="5" t="s">
        <v>58</v>
      </c>
      <c r="G14115" s="5" t="s">
        <v>24</v>
      </c>
      <c r="H14115" s="5" t="s">
        <v>93</v>
      </c>
      <c r="I14115" t="s">
        <v>26</v>
      </c>
      <c r="J14115" t="s">
        <v>93</v>
      </c>
      <c r="K14115">
        <v>50</v>
      </c>
      <c r="L14115" s="5" t="s">
        <v>6735</v>
      </c>
      <c r="M14115" s="5" t="s">
        <v>28</v>
      </c>
      <c r="N14115">
        <v>1</v>
      </c>
      <c r="O14115" t="s">
        <v>78</v>
      </c>
      <c r="P14115" s="1">
        <v>45594</v>
      </c>
      <c r="Q14115" s="1">
        <v>45650</v>
      </c>
      <c r="R14115">
        <v>2341</v>
      </c>
      <c r="S14115" s="4">
        <v>6.8</v>
      </c>
      <c r="T14115" t="s">
        <v>103</v>
      </c>
    </row>
    <row r="14116" spans="1:20" x14ac:dyDescent="0.35">
      <c r="A14116" t="s">
        <v>27150</v>
      </c>
      <c r="B14116" s="5" t="s">
        <v>49</v>
      </c>
      <c r="C14116" s="6">
        <v>71427</v>
      </c>
      <c r="D14116" t="s">
        <v>22</v>
      </c>
      <c r="E14116">
        <v>71427</v>
      </c>
      <c r="F14116" s="5" t="s">
        <v>58</v>
      </c>
      <c r="G14116" s="5" t="s">
        <v>24</v>
      </c>
      <c r="H14116" s="5" t="s">
        <v>52</v>
      </c>
      <c r="I14116" t="s">
        <v>35</v>
      </c>
      <c r="J14116" t="s">
        <v>480</v>
      </c>
      <c r="K14116">
        <v>0</v>
      </c>
      <c r="L14116" s="5" t="s">
        <v>27151</v>
      </c>
      <c r="M14116" s="5" t="s">
        <v>54</v>
      </c>
      <c r="N14116">
        <v>0</v>
      </c>
      <c r="O14116" t="s">
        <v>112</v>
      </c>
      <c r="P14116" s="1">
        <v>45312</v>
      </c>
      <c r="Q14116" s="1">
        <v>45366</v>
      </c>
      <c r="R14116">
        <v>1801</v>
      </c>
      <c r="S14116" s="4">
        <v>7.8</v>
      </c>
      <c r="T14116" t="s">
        <v>38</v>
      </c>
    </row>
    <row r="14117" spans="1:20" x14ac:dyDescent="0.35">
      <c r="A14117" t="s">
        <v>27152</v>
      </c>
      <c r="B14117" s="5" t="s">
        <v>105</v>
      </c>
      <c r="C14117" s="6">
        <v>163454</v>
      </c>
      <c r="D14117" t="s">
        <v>81</v>
      </c>
      <c r="E14117">
        <v>220663</v>
      </c>
      <c r="F14117" s="5" t="s">
        <v>23</v>
      </c>
      <c r="G14117" s="5" t="s">
        <v>24</v>
      </c>
      <c r="H14117" s="5" t="s">
        <v>82</v>
      </c>
      <c r="I14117" t="s">
        <v>44</v>
      </c>
      <c r="J14117" t="s">
        <v>354</v>
      </c>
      <c r="K14117">
        <v>50</v>
      </c>
      <c r="L14117" s="5" t="s">
        <v>27153</v>
      </c>
      <c r="M14117" s="5" t="s">
        <v>54</v>
      </c>
      <c r="N14117">
        <v>10</v>
      </c>
      <c r="O14117" t="s">
        <v>46</v>
      </c>
      <c r="P14117" s="1">
        <v>45375</v>
      </c>
      <c r="Q14117" s="1">
        <v>45442</v>
      </c>
      <c r="R14117">
        <v>2143</v>
      </c>
      <c r="S14117" s="4">
        <v>9.6</v>
      </c>
      <c r="T14117" t="s">
        <v>243</v>
      </c>
    </row>
    <row r="14118" spans="1:20" x14ac:dyDescent="0.35">
      <c r="A14118" t="s">
        <v>27154</v>
      </c>
      <c r="B14118" s="5" t="s">
        <v>57</v>
      </c>
      <c r="C14118" s="6">
        <v>70727</v>
      </c>
      <c r="D14118" t="s">
        <v>41</v>
      </c>
      <c r="E14118">
        <v>60118</v>
      </c>
      <c r="F14118" s="5" t="s">
        <v>50</v>
      </c>
      <c r="G14118" s="5" t="s">
        <v>51</v>
      </c>
      <c r="H14118" s="5" t="s">
        <v>43</v>
      </c>
      <c r="I14118" t="s">
        <v>44</v>
      </c>
      <c r="J14118" t="s">
        <v>43</v>
      </c>
      <c r="K14118">
        <v>0</v>
      </c>
      <c r="L14118" s="5" t="s">
        <v>27155</v>
      </c>
      <c r="M14118" s="5" t="s">
        <v>54</v>
      </c>
      <c r="N14118">
        <v>4</v>
      </c>
      <c r="O14118" t="s">
        <v>172</v>
      </c>
      <c r="P14118" s="1">
        <v>45768</v>
      </c>
      <c r="Q14118" s="1">
        <v>45836</v>
      </c>
      <c r="R14118">
        <v>1474</v>
      </c>
      <c r="S14118" s="4">
        <v>8.3000000000000007</v>
      </c>
      <c r="T14118" t="s">
        <v>55</v>
      </c>
    </row>
    <row r="14119" spans="1:20" x14ac:dyDescent="0.35">
      <c r="A14119" t="s">
        <v>27156</v>
      </c>
      <c r="B14119" s="5" t="s">
        <v>28800</v>
      </c>
      <c r="C14119" s="6">
        <v>136745</v>
      </c>
      <c r="D14119" t="s">
        <v>65</v>
      </c>
      <c r="E14119">
        <v>177769</v>
      </c>
      <c r="F14119" s="5" t="s">
        <v>23</v>
      </c>
      <c r="G14119" s="5" t="s">
        <v>24</v>
      </c>
      <c r="H14119" s="5" t="s">
        <v>67</v>
      </c>
      <c r="I14119" t="s">
        <v>44</v>
      </c>
      <c r="J14119" t="s">
        <v>67</v>
      </c>
      <c r="K14119">
        <v>0</v>
      </c>
      <c r="L14119" s="5" t="s">
        <v>27157</v>
      </c>
      <c r="M14119" s="5" t="s">
        <v>54</v>
      </c>
      <c r="N14119">
        <v>14</v>
      </c>
      <c r="O14119" t="s">
        <v>107</v>
      </c>
      <c r="P14119" s="1">
        <v>45317</v>
      </c>
      <c r="Q14119" s="1">
        <v>45379</v>
      </c>
      <c r="R14119">
        <v>1093</v>
      </c>
      <c r="S14119" s="4">
        <v>5.3</v>
      </c>
      <c r="T14119" t="s">
        <v>95</v>
      </c>
    </row>
    <row r="14120" spans="1:20" x14ac:dyDescent="0.35">
      <c r="A14120" t="s">
        <v>27158</v>
      </c>
      <c r="B14120" s="5" t="s">
        <v>179</v>
      </c>
      <c r="C14120" s="6">
        <v>122312</v>
      </c>
      <c r="D14120" t="s">
        <v>22</v>
      </c>
      <c r="E14120">
        <v>122312</v>
      </c>
      <c r="F14120" s="5" t="s">
        <v>66</v>
      </c>
      <c r="G14120" s="5" t="s">
        <v>24</v>
      </c>
      <c r="H14120" s="5" t="s">
        <v>101</v>
      </c>
      <c r="I14120" t="s">
        <v>26</v>
      </c>
      <c r="J14120" t="s">
        <v>75</v>
      </c>
      <c r="K14120">
        <v>50</v>
      </c>
      <c r="L14120" s="5" t="s">
        <v>27159</v>
      </c>
      <c r="M14120" s="5" t="s">
        <v>70</v>
      </c>
      <c r="N14120">
        <v>8</v>
      </c>
      <c r="O14120" t="s">
        <v>172</v>
      </c>
      <c r="P14120" s="1">
        <v>45333</v>
      </c>
      <c r="Q14120" s="1">
        <v>45403</v>
      </c>
      <c r="R14120">
        <v>2457</v>
      </c>
      <c r="S14120" s="4">
        <v>9.6999999999999993</v>
      </c>
      <c r="T14120" t="s">
        <v>47</v>
      </c>
    </row>
    <row r="14121" spans="1:20" x14ac:dyDescent="0.35">
      <c r="A14121" t="s">
        <v>27160</v>
      </c>
      <c r="B14121" s="5" t="s">
        <v>145</v>
      </c>
      <c r="C14121" s="6">
        <v>88018</v>
      </c>
      <c r="D14121" t="s">
        <v>65</v>
      </c>
      <c r="E14121">
        <v>114423</v>
      </c>
      <c r="F14121" s="5" t="s">
        <v>58</v>
      </c>
      <c r="G14121" s="5" t="s">
        <v>42</v>
      </c>
      <c r="H14121" s="5" t="s">
        <v>67</v>
      </c>
      <c r="I14121" t="s">
        <v>35</v>
      </c>
      <c r="J14121" t="s">
        <v>67</v>
      </c>
      <c r="K14121">
        <v>50</v>
      </c>
      <c r="L14121" s="5" t="s">
        <v>27161</v>
      </c>
      <c r="M14121" s="5" t="s">
        <v>54</v>
      </c>
      <c r="N14121">
        <v>1</v>
      </c>
      <c r="O14121" t="s">
        <v>131</v>
      </c>
      <c r="P14121" s="1">
        <v>45518</v>
      </c>
      <c r="Q14121" s="1">
        <v>45590</v>
      </c>
      <c r="R14121">
        <v>2109</v>
      </c>
      <c r="S14121" s="4">
        <v>8.1999999999999993</v>
      </c>
      <c r="T14121" t="s">
        <v>118</v>
      </c>
    </row>
    <row r="14122" spans="1:20" x14ac:dyDescent="0.35">
      <c r="A14122" t="s">
        <v>27162</v>
      </c>
      <c r="B14122" s="5" t="s">
        <v>28802</v>
      </c>
      <c r="C14122" s="6">
        <v>107618</v>
      </c>
      <c r="D14122" t="s">
        <v>41</v>
      </c>
      <c r="E14122">
        <v>91475</v>
      </c>
      <c r="F14122" s="5" t="s">
        <v>66</v>
      </c>
      <c r="G14122" s="5" t="s">
        <v>59</v>
      </c>
      <c r="H14122" s="5" t="s">
        <v>60</v>
      </c>
      <c r="I14122" t="s">
        <v>44</v>
      </c>
      <c r="J14122" t="s">
        <v>60</v>
      </c>
      <c r="K14122">
        <v>0</v>
      </c>
      <c r="L14122" s="5" t="s">
        <v>27163</v>
      </c>
      <c r="M14122" s="5" t="s">
        <v>54</v>
      </c>
      <c r="N14122">
        <v>8</v>
      </c>
      <c r="O14122" t="s">
        <v>112</v>
      </c>
      <c r="P14122" s="1">
        <v>45534</v>
      </c>
      <c r="Q14122" s="1">
        <v>45592</v>
      </c>
      <c r="R14122">
        <v>2427</v>
      </c>
      <c r="S14122" s="4">
        <v>5.6</v>
      </c>
      <c r="T14122" t="s">
        <v>63</v>
      </c>
    </row>
    <row r="14123" spans="1:20" x14ac:dyDescent="0.35">
      <c r="A14123" t="s">
        <v>27164</v>
      </c>
      <c r="B14123" s="5" t="s">
        <v>217</v>
      </c>
      <c r="C14123" s="6">
        <v>82542</v>
      </c>
      <c r="D14123" t="s">
        <v>92</v>
      </c>
      <c r="E14123">
        <v>61907</v>
      </c>
      <c r="F14123" s="5" t="s">
        <v>58</v>
      </c>
      <c r="G14123" s="5" t="s">
        <v>24</v>
      </c>
      <c r="H14123" s="5" t="s">
        <v>93</v>
      </c>
      <c r="I14123" t="s">
        <v>35</v>
      </c>
      <c r="J14123" t="s">
        <v>93</v>
      </c>
      <c r="K14123">
        <v>50</v>
      </c>
      <c r="L14123" s="5" t="s">
        <v>27165</v>
      </c>
      <c r="M14123" s="5" t="s">
        <v>37</v>
      </c>
      <c r="N14123">
        <v>1</v>
      </c>
      <c r="O14123" t="s">
        <v>167</v>
      </c>
      <c r="P14123" s="1">
        <v>45662</v>
      </c>
      <c r="Q14123" s="1">
        <v>45690</v>
      </c>
      <c r="R14123">
        <v>954</v>
      </c>
      <c r="S14123" s="4">
        <v>5.8</v>
      </c>
      <c r="T14123" t="s">
        <v>153</v>
      </c>
    </row>
    <row r="14124" spans="1:20" x14ac:dyDescent="0.35">
      <c r="A14124" t="s">
        <v>27166</v>
      </c>
      <c r="B14124" s="5" t="s">
        <v>217</v>
      </c>
      <c r="C14124" s="6">
        <v>37476</v>
      </c>
      <c r="D14124" t="s">
        <v>22</v>
      </c>
      <c r="E14124">
        <v>37476</v>
      </c>
      <c r="F14124" s="5" t="s">
        <v>58</v>
      </c>
      <c r="G14124" s="5" t="s">
        <v>24</v>
      </c>
      <c r="H14124" s="5" t="s">
        <v>157</v>
      </c>
      <c r="I14124" t="s">
        <v>35</v>
      </c>
      <c r="J14124" t="s">
        <v>157</v>
      </c>
      <c r="K14124">
        <v>50</v>
      </c>
      <c r="L14124" s="5" t="s">
        <v>27167</v>
      </c>
      <c r="M14124" s="5" t="s">
        <v>28</v>
      </c>
      <c r="N14124">
        <v>1</v>
      </c>
      <c r="O14124" t="s">
        <v>85</v>
      </c>
      <c r="P14124" s="1">
        <v>45517</v>
      </c>
      <c r="Q14124" s="1">
        <v>45545</v>
      </c>
      <c r="R14124">
        <v>2224</v>
      </c>
      <c r="S14124" s="4">
        <v>9.9</v>
      </c>
      <c r="T14124" t="s">
        <v>95</v>
      </c>
    </row>
    <row r="14125" spans="1:20" x14ac:dyDescent="0.35">
      <c r="A14125" t="s">
        <v>27168</v>
      </c>
      <c r="B14125" s="5" t="s">
        <v>105</v>
      </c>
      <c r="C14125" s="6">
        <v>24095</v>
      </c>
      <c r="D14125" t="s">
        <v>22</v>
      </c>
      <c r="E14125">
        <v>24095</v>
      </c>
      <c r="F14125" s="5" t="s">
        <v>58</v>
      </c>
      <c r="G14125" s="5" t="s">
        <v>24</v>
      </c>
      <c r="H14125" s="5" t="s">
        <v>116</v>
      </c>
      <c r="I14125" t="s">
        <v>26</v>
      </c>
      <c r="J14125" t="s">
        <v>116</v>
      </c>
      <c r="K14125">
        <v>100</v>
      </c>
      <c r="L14125" s="5" t="s">
        <v>27169</v>
      </c>
      <c r="M14125" s="5" t="s">
        <v>70</v>
      </c>
      <c r="N14125">
        <v>1</v>
      </c>
      <c r="O14125" t="s">
        <v>112</v>
      </c>
      <c r="P14125" s="1">
        <v>45442</v>
      </c>
      <c r="Q14125" s="1">
        <v>45489</v>
      </c>
      <c r="R14125">
        <v>2200</v>
      </c>
      <c r="S14125" s="4">
        <v>6.9</v>
      </c>
      <c r="T14125" t="s">
        <v>55</v>
      </c>
    </row>
    <row r="14126" spans="1:20" x14ac:dyDescent="0.35">
      <c r="A14126" t="s">
        <v>27170</v>
      </c>
      <c r="B14126" s="5" t="s">
        <v>28802</v>
      </c>
      <c r="C14126" s="6">
        <v>295505</v>
      </c>
      <c r="D14126" t="s">
        <v>92</v>
      </c>
      <c r="E14126">
        <v>221629</v>
      </c>
      <c r="F14126" s="5" t="s">
        <v>23</v>
      </c>
      <c r="G14126" s="5" t="s">
        <v>51</v>
      </c>
      <c r="H14126" s="5" t="s">
        <v>93</v>
      </c>
      <c r="I14126" t="s">
        <v>35</v>
      </c>
      <c r="J14126" t="s">
        <v>304</v>
      </c>
      <c r="K14126">
        <v>50</v>
      </c>
      <c r="L14126" s="5" t="s">
        <v>27171</v>
      </c>
      <c r="M14126" s="5" t="s">
        <v>37</v>
      </c>
      <c r="N14126">
        <v>19</v>
      </c>
      <c r="O14126" t="s">
        <v>46</v>
      </c>
      <c r="P14126" s="1">
        <v>45531</v>
      </c>
      <c r="Q14126" s="1">
        <v>45552</v>
      </c>
      <c r="R14126">
        <v>1366</v>
      </c>
      <c r="S14126" s="4">
        <v>7</v>
      </c>
      <c r="T14126" t="s">
        <v>108</v>
      </c>
    </row>
    <row r="14127" spans="1:20" x14ac:dyDescent="0.35">
      <c r="A14127" t="s">
        <v>27172</v>
      </c>
      <c r="B14127" s="5" t="s">
        <v>100</v>
      </c>
      <c r="C14127" s="6">
        <v>85346</v>
      </c>
      <c r="D14127" t="s">
        <v>33</v>
      </c>
      <c r="E14127">
        <v>9388060</v>
      </c>
      <c r="F14127" s="5" t="s">
        <v>58</v>
      </c>
      <c r="G14127" s="5" t="s">
        <v>24</v>
      </c>
      <c r="H14127" s="5" t="s">
        <v>34</v>
      </c>
      <c r="I14127" t="s">
        <v>35</v>
      </c>
      <c r="J14127" t="s">
        <v>34</v>
      </c>
      <c r="K14127">
        <v>100</v>
      </c>
      <c r="L14127" s="5" t="s">
        <v>27173</v>
      </c>
      <c r="M14127" s="5" t="s">
        <v>28</v>
      </c>
      <c r="N14127">
        <v>1</v>
      </c>
      <c r="O14127" t="s">
        <v>172</v>
      </c>
      <c r="P14127" s="1">
        <v>45549</v>
      </c>
      <c r="Q14127" s="1">
        <v>45612</v>
      </c>
      <c r="R14127">
        <v>1248</v>
      </c>
      <c r="S14127" s="4">
        <v>8.6999999999999993</v>
      </c>
      <c r="T14127" t="s">
        <v>95</v>
      </c>
    </row>
    <row r="14128" spans="1:20" x14ac:dyDescent="0.35">
      <c r="A14128" t="s">
        <v>27174</v>
      </c>
      <c r="B14128" s="5" t="s">
        <v>105</v>
      </c>
      <c r="C14128" s="6">
        <v>142448</v>
      </c>
      <c r="D14128" t="s">
        <v>22</v>
      </c>
      <c r="E14128">
        <v>142448</v>
      </c>
      <c r="F14128" s="5" t="s">
        <v>66</v>
      </c>
      <c r="G14128" s="5" t="s">
        <v>24</v>
      </c>
      <c r="H14128" s="5" t="s">
        <v>52</v>
      </c>
      <c r="I14128" t="s">
        <v>35</v>
      </c>
      <c r="J14128" t="s">
        <v>52</v>
      </c>
      <c r="K14128">
        <v>50</v>
      </c>
      <c r="L14128" s="5" t="s">
        <v>27175</v>
      </c>
      <c r="M14128" s="5" t="s">
        <v>37</v>
      </c>
      <c r="N14128">
        <v>7</v>
      </c>
      <c r="O14128" t="s">
        <v>85</v>
      </c>
      <c r="P14128" s="1">
        <v>45525</v>
      </c>
      <c r="Q14128" s="1">
        <v>45553</v>
      </c>
      <c r="R14128">
        <v>559</v>
      </c>
      <c r="S14128" s="4">
        <v>7.9</v>
      </c>
      <c r="T14128" t="s">
        <v>118</v>
      </c>
    </row>
    <row r="14129" spans="1:20" x14ac:dyDescent="0.35">
      <c r="A14129" t="s">
        <v>27176</v>
      </c>
      <c r="B14129" s="5" t="s">
        <v>145</v>
      </c>
      <c r="C14129" s="6">
        <v>60149</v>
      </c>
      <c r="D14129" t="s">
        <v>22</v>
      </c>
      <c r="E14129">
        <v>60149</v>
      </c>
      <c r="F14129" s="5" t="s">
        <v>58</v>
      </c>
      <c r="G14129" s="5" t="s">
        <v>42</v>
      </c>
      <c r="H14129" s="5" t="s">
        <v>25</v>
      </c>
      <c r="I14129" t="s">
        <v>35</v>
      </c>
      <c r="J14129" t="s">
        <v>25</v>
      </c>
      <c r="K14129">
        <v>100</v>
      </c>
      <c r="L14129" s="5" t="s">
        <v>27177</v>
      </c>
      <c r="M14129" s="5" t="s">
        <v>28</v>
      </c>
      <c r="N14129">
        <v>1</v>
      </c>
      <c r="O14129" t="s">
        <v>88</v>
      </c>
      <c r="P14129" s="1">
        <v>45523</v>
      </c>
      <c r="Q14129" s="1">
        <v>45576</v>
      </c>
      <c r="R14129">
        <v>2102</v>
      </c>
      <c r="S14129" s="4">
        <v>6</v>
      </c>
      <c r="T14129" t="s">
        <v>153</v>
      </c>
    </row>
    <row r="14130" spans="1:20" x14ac:dyDescent="0.35">
      <c r="A14130" t="s">
        <v>27178</v>
      </c>
      <c r="B14130" s="5" t="s">
        <v>105</v>
      </c>
      <c r="C14130" s="6">
        <v>92230</v>
      </c>
      <c r="D14130" t="s">
        <v>22</v>
      </c>
      <c r="E14130">
        <v>92230</v>
      </c>
      <c r="F14130" s="5" t="s">
        <v>50</v>
      </c>
      <c r="G14130" s="5" t="s">
        <v>51</v>
      </c>
      <c r="H14130" s="5" t="s">
        <v>191</v>
      </c>
      <c r="I14130" t="s">
        <v>26</v>
      </c>
      <c r="J14130" t="s">
        <v>191</v>
      </c>
      <c r="K14130">
        <v>100</v>
      </c>
      <c r="L14130" s="5" t="s">
        <v>27179</v>
      </c>
      <c r="M14130" s="5" t="s">
        <v>54</v>
      </c>
      <c r="N14130">
        <v>3</v>
      </c>
      <c r="O14130" t="s">
        <v>78</v>
      </c>
      <c r="P14130" s="1">
        <v>45611</v>
      </c>
      <c r="Q14130" s="1">
        <v>45627</v>
      </c>
      <c r="R14130">
        <v>1355</v>
      </c>
      <c r="S14130" s="4">
        <v>5.7</v>
      </c>
      <c r="T14130" t="s">
        <v>210</v>
      </c>
    </row>
    <row r="14131" spans="1:20" x14ac:dyDescent="0.35">
      <c r="A14131" t="s">
        <v>27180</v>
      </c>
      <c r="B14131" s="5" t="s">
        <v>40</v>
      </c>
      <c r="C14131" s="6">
        <v>93635</v>
      </c>
      <c r="D14131" t="s">
        <v>41</v>
      </c>
      <c r="E14131">
        <v>79590</v>
      </c>
      <c r="F14131" s="5" t="s">
        <v>66</v>
      </c>
      <c r="G14131" s="5" t="s">
        <v>42</v>
      </c>
      <c r="H14131" s="5" t="s">
        <v>151</v>
      </c>
      <c r="I14131" t="s">
        <v>44</v>
      </c>
      <c r="J14131" t="s">
        <v>151</v>
      </c>
      <c r="K14131">
        <v>100</v>
      </c>
      <c r="L14131" s="5" t="s">
        <v>27181</v>
      </c>
      <c r="M14131" s="5" t="s">
        <v>28</v>
      </c>
      <c r="N14131">
        <v>9</v>
      </c>
      <c r="O14131" t="s">
        <v>85</v>
      </c>
      <c r="P14131" s="1">
        <v>45597</v>
      </c>
      <c r="Q14131" s="1">
        <v>45622</v>
      </c>
      <c r="R14131">
        <v>568</v>
      </c>
      <c r="S14131" s="4">
        <v>7.3</v>
      </c>
      <c r="T14131" t="s">
        <v>63</v>
      </c>
    </row>
    <row r="14132" spans="1:20" x14ac:dyDescent="0.35">
      <c r="A14132" t="s">
        <v>27182</v>
      </c>
      <c r="B14132" s="5" t="s">
        <v>217</v>
      </c>
      <c r="C14132" s="6">
        <v>109810</v>
      </c>
      <c r="D14132" t="s">
        <v>92</v>
      </c>
      <c r="E14132">
        <v>82358</v>
      </c>
      <c r="F14132" s="5" t="s">
        <v>66</v>
      </c>
      <c r="G14132" s="5" t="s">
        <v>59</v>
      </c>
      <c r="H14132" s="5" t="s">
        <v>93</v>
      </c>
      <c r="I14132" t="s">
        <v>26</v>
      </c>
      <c r="J14132" t="s">
        <v>93</v>
      </c>
      <c r="K14132">
        <v>50</v>
      </c>
      <c r="L14132" s="5" t="s">
        <v>27183</v>
      </c>
      <c r="M14132" s="5" t="s">
        <v>70</v>
      </c>
      <c r="N14132">
        <v>9</v>
      </c>
      <c r="O14132" t="s">
        <v>29</v>
      </c>
      <c r="P14132" s="1">
        <v>45564</v>
      </c>
      <c r="Q14132" s="1">
        <v>45580</v>
      </c>
      <c r="R14132">
        <v>1683</v>
      </c>
      <c r="S14132" s="4">
        <v>9.8000000000000007</v>
      </c>
      <c r="T14132" t="s">
        <v>243</v>
      </c>
    </row>
    <row r="14133" spans="1:20" x14ac:dyDescent="0.35">
      <c r="A14133" t="s">
        <v>27184</v>
      </c>
      <c r="B14133" s="5" t="s">
        <v>21</v>
      </c>
      <c r="C14133" s="6">
        <v>268003</v>
      </c>
      <c r="D14133" t="s">
        <v>41</v>
      </c>
      <c r="E14133">
        <v>227803</v>
      </c>
      <c r="F14133" s="5" t="s">
        <v>23</v>
      </c>
      <c r="G14133" s="5" t="s">
        <v>42</v>
      </c>
      <c r="H14133" s="5" t="s">
        <v>151</v>
      </c>
      <c r="I14133" t="s">
        <v>35</v>
      </c>
      <c r="J14133" t="s">
        <v>151</v>
      </c>
      <c r="K14133">
        <v>0</v>
      </c>
      <c r="L14133" s="5" t="s">
        <v>3772</v>
      </c>
      <c r="M14133" s="5" t="s">
        <v>54</v>
      </c>
      <c r="N14133">
        <v>14</v>
      </c>
      <c r="O14133" t="s">
        <v>147</v>
      </c>
      <c r="P14133" s="1">
        <v>45394</v>
      </c>
      <c r="Q14133" s="1">
        <v>45458</v>
      </c>
      <c r="R14133">
        <v>1657</v>
      </c>
      <c r="S14133" s="4">
        <v>6.2</v>
      </c>
      <c r="T14133" t="s">
        <v>47</v>
      </c>
    </row>
    <row r="14134" spans="1:20" x14ac:dyDescent="0.35">
      <c r="A14134" t="s">
        <v>27185</v>
      </c>
      <c r="B14134" s="5" t="s">
        <v>73</v>
      </c>
      <c r="C14134" s="6">
        <v>241976</v>
      </c>
      <c r="D14134" t="s">
        <v>41</v>
      </c>
      <c r="E14134">
        <v>205680</v>
      </c>
      <c r="F14134" s="5" t="s">
        <v>23</v>
      </c>
      <c r="G14134" s="5" t="s">
        <v>59</v>
      </c>
      <c r="H14134" s="5" t="s">
        <v>60</v>
      </c>
      <c r="I14134" t="s">
        <v>35</v>
      </c>
      <c r="J14134" t="s">
        <v>60</v>
      </c>
      <c r="K14134">
        <v>100</v>
      </c>
      <c r="L14134" s="5" t="s">
        <v>27186</v>
      </c>
      <c r="M14134" s="5" t="s">
        <v>70</v>
      </c>
      <c r="N14134">
        <v>11</v>
      </c>
      <c r="O14134" t="s">
        <v>78</v>
      </c>
      <c r="P14134" s="1">
        <v>45689</v>
      </c>
      <c r="Q14134" s="1">
        <v>45742</v>
      </c>
      <c r="R14134">
        <v>2290</v>
      </c>
      <c r="S14134" s="4">
        <v>6.1</v>
      </c>
      <c r="T14134" t="s">
        <v>118</v>
      </c>
    </row>
    <row r="14135" spans="1:20" x14ac:dyDescent="0.35">
      <c r="A14135" t="s">
        <v>27187</v>
      </c>
      <c r="B14135" s="5" t="s">
        <v>21</v>
      </c>
      <c r="C14135" s="6">
        <v>60314</v>
      </c>
      <c r="D14135" t="s">
        <v>92</v>
      </c>
      <c r="E14135">
        <v>45236</v>
      </c>
      <c r="F14135" s="5" t="s">
        <v>58</v>
      </c>
      <c r="G14135" s="5" t="s">
        <v>24</v>
      </c>
      <c r="H14135" s="5" t="s">
        <v>93</v>
      </c>
      <c r="I14135" t="s">
        <v>26</v>
      </c>
      <c r="J14135" t="s">
        <v>129</v>
      </c>
      <c r="K14135">
        <v>50</v>
      </c>
      <c r="L14135" s="5" t="s">
        <v>27188</v>
      </c>
      <c r="M14135" s="5" t="s">
        <v>70</v>
      </c>
      <c r="N14135">
        <v>0</v>
      </c>
      <c r="O14135" t="s">
        <v>107</v>
      </c>
      <c r="P14135" s="1">
        <v>45593</v>
      </c>
      <c r="Q14135" s="1">
        <v>45642</v>
      </c>
      <c r="R14135">
        <v>2263</v>
      </c>
      <c r="S14135" s="4">
        <v>8.5</v>
      </c>
      <c r="T14135" t="s">
        <v>38</v>
      </c>
    </row>
    <row r="14136" spans="1:20" x14ac:dyDescent="0.35">
      <c r="A14136" t="s">
        <v>27189</v>
      </c>
      <c r="B14136" s="5" t="s">
        <v>179</v>
      </c>
      <c r="C14136" s="6">
        <v>34598</v>
      </c>
      <c r="D14136" t="s">
        <v>22</v>
      </c>
      <c r="E14136">
        <v>34598</v>
      </c>
      <c r="F14136" s="5" t="s">
        <v>50</v>
      </c>
      <c r="G14136" s="5" t="s">
        <v>59</v>
      </c>
      <c r="H14136" s="5" t="s">
        <v>157</v>
      </c>
      <c r="I14136" t="s">
        <v>26</v>
      </c>
      <c r="J14136" t="s">
        <v>467</v>
      </c>
      <c r="K14136">
        <v>100</v>
      </c>
      <c r="L14136" s="5" t="s">
        <v>27190</v>
      </c>
      <c r="M14136" s="5" t="s">
        <v>37</v>
      </c>
      <c r="N14136">
        <v>2</v>
      </c>
      <c r="O14136" t="s">
        <v>85</v>
      </c>
      <c r="P14136" s="1">
        <v>45724</v>
      </c>
      <c r="Q14136" s="1">
        <v>45764</v>
      </c>
      <c r="R14136">
        <v>1270</v>
      </c>
      <c r="S14136" s="4">
        <v>6.7</v>
      </c>
      <c r="T14136" t="s">
        <v>47</v>
      </c>
    </row>
    <row r="14137" spans="1:20" x14ac:dyDescent="0.35">
      <c r="A14137" t="s">
        <v>27191</v>
      </c>
      <c r="B14137" s="5" t="s">
        <v>174</v>
      </c>
      <c r="C14137" s="6">
        <v>174612</v>
      </c>
      <c r="D14137" t="s">
        <v>22</v>
      </c>
      <c r="E14137">
        <v>174612</v>
      </c>
      <c r="F14137" s="5" t="s">
        <v>23</v>
      </c>
      <c r="G14137" s="5" t="s">
        <v>42</v>
      </c>
      <c r="H14137" s="5" t="s">
        <v>191</v>
      </c>
      <c r="I14137" t="s">
        <v>26</v>
      </c>
      <c r="J14137" t="s">
        <v>191</v>
      </c>
      <c r="K14137">
        <v>100</v>
      </c>
      <c r="L14137" s="5" t="s">
        <v>27192</v>
      </c>
      <c r="M14137" s="5" t="s">
        <v>28</v>
      </c>
      <c r="N14137">
        <v>17</v>
      </c>
      <c r="O14137" t="s">
        <v>112</v>
      </c>
      <c r="P14137" s="1">
        <v>45402</v>
      </c>
      <c r="Q14137" s="1">
        <v>45457</v>
      </c>
      <c r="R14137">
        <v>1197</v>
      </c>
      <c r="S14137" s="4">
        <v>9.4</v>
      </c>
      <c r="T14137" t="s">
        <v>136</v>
      </c>
    </row>
    <row r="14138" spans="1:20" x14ac:dyDescent="0.35">
      <c r="A14138" t="s">
        <v>27193</v>
      </c>
      <c r="B14138" s="5" t="s">
        <v>28802</v>
      </c>
      <c r="C14138" s="6">
        <v>119374</v>
      </c>
      <c r="D14138" t="s">
        <v>22</v>
      </c>
      <c r="E14138">
        <v>119374</v>
      </c>
      <c r="F14138" s="5" t="s">
        <v>66</v>
      </c>
      <c r="G14138" s="5" t="s">
        <v>42</v>
      </c>
      <c r="H14138" s="5" t="s">
        <v>97</v>
      </c>
      <c r="I14138" t="s">
        <v>44</v>
      </c>
      <c r="J14138" t="s">
        <v>116</v>
      </c>
      <c r="K14138">
        <v>50</v>
      </c>
      <c r="L14138" s="5" t="s">
        <v>27194</v>
      </c>
      <c r="M14138" s="5" t="s">
        <v>70</v>
      </c>
      <c r="N14138">
        <v>9</v>
      </c>
      <c r="O14138" t="s">
        <v>29</v>
      </c>
      <c r="P14138" s="1">
        <v>45560</v>
      </c>
      <c r="Q14138" s="1">
        <v>45580</v>
      </c>
      <c r="R14138">
        <v>1604</v>
      </c>
      <c r="S14138" s="4">
        <v>6.3</v>
      </c>
      <c r="T14138" t="s">
        <v>210</v>
      </c>
    </row>
    <row r="14139" spans="1:20" x14ac:dyDescent="0.35">
      <c r="A14139" t="s">
        <v>27195</v>
      </c>
      <c r="B14139" s="5" t="s">
        <v>28802</v>
      </c>
      <c r="C14139" s="6">
        <v>121158</v>
      </c>
      <c r="D14139" t="s">
        <v>92</v>
      </c>
      <c r="E14139">
        <v>90869</v>
      </c>
      <c r="F14139" s="5" t="s">
        <v>66</v>
      </c>
      <c r="G14139" s="5" t="s">
        <v>24</v>
      </c>
      <c r="H14139" s="5" t="s">
        <v>93</v>
      </c>
      <c r="I14139" t="s">
        <v>26</v>
      </c>
      <c r="J14139" t="s">
        <v>423</v>
      </c>
      <c r="K14139">
        <v>0</v>
      </c>
      <c r="L14139" s="5" t="s">
        <v>27196</v>
      </c>
      <c r="M14139" s="5" t="s">
        <v>54</v>
      </c>
      <c r="N14139">
        <v>9</v>
      </c>
      <c r="O14139" t="s">
        <v>172</v>
      </c>
      <c r="P14139" s="1">
        <v>45735</v>
      </c>
      <c r="Q14139" s="1">
        <v>45802</v>
      </c>
      <c r="R14139">
        <v>1718</v>
      </c>
      <c r="S14139" s="4">
        <v>8.1999999999999993</v>
      </c>
      <c r="T14139" t="s">
        <v>79</v>
      </c>
    </row>
    <row r="14140" spans="1:20" x14ac:dyDescent="0.35">
      <c r="A14140" t="s">
        <v>27197</v>
      </c>
      <c r="B14140" s="5" t="s">
        <v>57</v>
      </c>
      <c r="C14140" s="6">
        <v>126193</v>
      </c>
      <c r="D14140" t="s">
        <v>22</v>
      </c>
      <c r="E14140">
        <v>126193</v>
      </c>
      <c r="F14140" s="5" t="s">
        <v>66</v>
      </c>
      <c r="G14140" s="5" t="s">
        <v>51</v>
      </c>
      <c r="H14140" s="5" t="s">
        <v>129</v>
      </c>
      <c r="I14140" t="s">
        <v>26</v>
      </c>
      <c r="J14140" t="s">
        <v>423</v>
      </c>
      <c r="K14140">
        <v>50</v>
      </c>
      <c r="L14140" s="5" t="s">
        <v>8354</v>
      </c>
      <c r="M14140" s="5" t="s">
        <v>37</v>
      </c>
      <c r="N14140">
        <v>5</v>
      </c>
      <c r="O14140" t="s">
        <v>85</v>
      </c>
      <c r="P14140" s="1">
        <v>45570</v>
      </c>
      <c r="Q14140" s="1">
        <v>45618</v>
      </c>
      <c r="R14140">
        <v>530</v>
      </c>
      <c r="S14140" s="4">
        <v>9.6999999999999993</v>
      </c>
      <c r="T14140" t="s">
        <v>118</v>
      </c>
    </row>
    <row r="14141" spans="1:20" x14ac:dyDescent="0.35">
      <c r="A14141" t="s">
        <v>27198</v>
      </c>
      <c r="B14141" s="5" t="s">
        <v>145</v>
      </c>
      <c r="C14141" s="6">
        <v>41111</v>
      </c>
      <c r="D14141" t="s">
        <v>22</v>
      </c>
      <c r="E14141">
        <v>41111</v>
      </c>
      <c r="F14141" s="5" t="s">
        <v>50</v>
      </c>
      <c r="G14141" s="5" t="s">
        <v>59</v>
      </c>
      <c r="H14141" s="5" t="s">
        <v>157</v>
      </c>
      <c r="I14141" t="s">
        <v>26</v>
      </c>
      <c r="J14141" t="s">
        <v>157</v>
      </c>
      <c r="K14141">
        <v>100</v>
      </c>
      <c r="L14141" s="5" t="s">
        <v>27199</v>
      </c>
      <c r="M14141" s="5" t="s">
        <v>54</v>
      </c>
      <c r="N14141">
        <v>2</v>
      </c>
      <c r="O14141" t="s">
        <v>85</v>
      </c>
      <c r="P14141" s="1">
        <v>45308</v>
      </c>
      <c r="Q14141" s="1">
        <v>45352</v>
      </c>
      <c r="R14141">
        <v>2487</v>
      </c>
      <c r="S14141" s="4">
        <v>9.6999999999999993</v>
      </c>
      <c r="T14141" t="s">
        <v>89</v>
      </c>
    </row>
    <row r="14142" spans="1:20" x14ac:dyDescent="0.35">
      <c r="A14142" t="s">
        <v>27200</v>
      </c>
      <c r="B14142" s="5" t="s">
        <v>179</v>
      </c>
      <c r="C14142" s="6">
        <v>22562</v>
      </c>
      <c r="D14142" t="s">
        <v>22</v>
      </c>
      <c r="E14142">
        <v>22562</v>
      </c>
      <c r="F14142" s="5" t="s">
        <v>58</v>
      </c>
      <c r="G14142" s="5" t="s">
        <v>42</v>
      </c>
      <c r="H14142" s="5" t="s">
        <v>116</v>
      </c>
      <c r="I14142" t="s">
        <v>44</v>
      </c>
      <c r="J14142" t="s">
        <v>116</v>
      </c>
      <c r="K14142">
        <v>0</v>
      </c>
      <c r="L14142" s="5" t="s">
        <v>13619</v>
      </c>
      <c r="M14142" s="5" t="s">
        <v>37</v>
      </c>
      <c r="N14142">
        <v>0</v>
      </c>
      <c r="O14142" t="s">
        <v>167</v>
      </c>
      <c r="P14142" s="1">
        <v>45642</v>
      </c>
      <c r="Q14142" s="1">
        <v>45668</v>
      </c>
      <c r="R14142">
        <v>1698</v>
      </c>
      <c r="S14142" s="4">
        <v>7.5</v>
      </c>
      <c r="T14142" t="s">
        <v>30</v>
      </c>
    </row>
    <row r="14143" spans="1:20" x14ac:dyDescent="0.35">
      <c r="A14143" t="s">
        <v>27201</v>
      </c>
      <c r="B14143" s="5" t="s">
        <v>21</v>
      </c>
      <c r="C14143" s="6">
        <v>219263</v>
      </c>
      <c r="D14143" t="s">
        <v>22</v>
      </c>
      <c r="E14143">
        <v>219263</v>
      </c>
      <c r="F14143" s="5" t="s">
        <v>23</v>
      </c>
      <c r="G14143" s="5" t="s">
        <v>59</v>
      </c>
      <c r="H14143" s="5" t="s">
        <v>25</v>
      </c>
      <c r="I14143" t="s">
        <v>44</v>
      </c>
      <c r="J14143" t="s">
        <v>25</v>
      </c>
      <c r="K14143">
        <v>50</v>
      </c>
      <c r="L14143" s="5" t="s">
        <v>27202</v>
      </c>
      <c r="M14143" s="5" t="s">
        <v>70</v>
      </c>
      <c r="N14143">
        <v>14</v>
      </c>
      <c r="O14143" t="s">
        <v>172</v>
      </c>
      <c r="P14143" s="1">
        <v>45602</v>
      </c>
      <c r="Q14143" s="1">
        <v>45644</v>
      </c>
      <c r="R14143">
        <v>1340</v>
      </c>
      <c r="S14143" s="4">
        <v>5.0999999999999996</v>
      </c>
      <c r="T14143" t="s">
        <v>30</v>
      </c>
    </row>
    <row r="14144" spans="1:20" x14ac:dyDescent="0.35">
      <c r="A14144" t="s">
        <v>27203</v>
      </c>
      <c r="B14144" s="5" t="s">
        <v>174</v>
      </c>
      <c r="C14144" s="6">
        <v>96400</v>
      </c>
      <c r="D14144" t="s">
        <v>65</v>
      </c>
      <c r="E14144">
        <v>125320</v>
      </c>
      <c r="F14144" s="5" t="s">
        <v>50</v>
      </c>
      <c r="G14144" s="5" t="s">
        <v>42</v>
      </c>
      <c r="H14144" s="5" t="s">
        <v>67</v>
      </c>
      <c r="I14144" t="s">
        <v>44</v>
      </c>
      <c r="J14144" t="s">
        <v>67</v>
      </c>
      <c r="K14144">
        <v>0</v>
      </c>
      <c r="L14144" s="5" t="s">
        <v>27204</v>
      </c>
      <c r="M14144" s="5" t="s">
        <v>37</v>
      </c>
      <c r="N14144">
        <v>4</v>
      </c>
      <c r="O14144" t="s">
        <v>107</v>
      </c>
      <c r="P14144" s="1">
        <v>45632</v>
      </c>
      <c r="Q14144" s="1">
        <v>45655</v>
      </c>
      <c r="R14144">
        <v>927</v>
      </c>
      <c r="S14144" s="4">
        <v>6</v>
      </c>
      <c r="T14144" t="s">
        <v>108</v>
      </c>
    </row>
    <row r="14145" spans="1:20" x14ac:dyDescent="0.35">
      <c r="A14145" t="s">
        <v>27205</v>
      </c>
      <c r="B14145" s="5" t="s">
        <v>179</v>
      </c>
      <c r="C14145" s="6">
        <v>128818</v>
      </c>
      <c r="D14145" t="s">
        <v>22</v>
      </c>
      <c r="E14145">
        <v>128818</v>
      </c>
      <c r="F14145" s="5" t="s">
        <v>66</v>
      </c>
      <c r="G14145" s="5" t="s">
        <v>24</v>
      </c>
      <c r="H14145" s="5" t="s">
        <v>129</v>
      </c>
      <c r="I14145" t="s">
        <v>26</v>
      </c>
      <c r="J14145" t="s">
        <v>68</v>
      </c>
      <c r="K14145">
        <v>0</v>
      </c>
      <c r="L14145" s="5" t="s">
        <v>27206</v>
      </c>
      <c r="M14145" s="5" t="s">
        <v>70</v>
      </c>
      <c r="N14145">
        <v>7</v>
      </c>
      <c r="O14145" t="s">
        <v>107</v>
      </c>
      <c r="P14145" s="1">
        <v>45329</v>
      </c>
      <c r="Q14145" s="1">
        <v>45356</v>
      </c>
      <c r="R14145">
        <v>1702</v>
      </c>
      <c r="S14145" s="4">
        <v>7.8</v>
      </c>
      <c r="T14145" t="s">
        <v>136</v>
      </c>
    </row>
    <row r="14146" spans="1:20" x14ac:dyDescent="0.35">
      <c r="A14146" t="s">
        <v>27207</v>
      </c>
      <c r="B14146" s="5" t="s">
        <v>217</v>
      </c>
      <c r="C14146" s="6">
        <v>216334</v>
      </c>
      <c r="D14146" t="s">
        <v>22</v>
      </c>
      <c r="E14146">
        <v>216334</v>
      </c>
      <c r="F14146" s="5" t="s">
        <v>23</v>
      </c>
      <c r="G14146" s="5" t="s">
        <v>24</v>
      </c>
      <c r="H14146" s="5" t="s">
        <v>191</v>
      </c>
      <c r="I14146" t="s">
        <v>26</v>
      </c>
      <c r="J14146" t="s">
        <v>191</v>
      </c>
      <c r="K14146">
        <v>50</v>
      </c>
      <c r="L14146" s="5" t="s">
        <v>27208</v>
      </c>
      <c r="M14146" s="5" t="s">
        <v>37</v>
      </c>
      <c r="N14146">
        <v>12</v>
      </c>
      <c r="O14146" t="s">
        <v>141</v>
      </c>
      <c r="P14146" s="1">
        <v>45326</v>
      </c>
      <c r="Q14146" s="1">
        <v>45341</v>
      </c>
      <c r="R14146">
        <v>1082</v>
      </c>
      <c r="S14146" s="4">
        <v>6.2</v>
      </c>
      <c r="T14146" t="s">
        <v>47</v>
      </c>
    </row>
    <row r="14147" spans="1:20" x14ac:dyDescent="0.35">
      <c r="A14147" t="s">
        <v>27209</v>
      </c>
      <c r="B14147" s="5" t="s">
        <v>28800</v>
      </c>
      <c r="C14147" s="6">
        <v>94530</v>
      </c>
      <c r="D14147" t="s">
        <v>22</v>
      </c>
      <c r="E14147">
        <v>94530</v>
      </c>
      <c r="F14147" s="5" t="s">
        <v>50</v>
      </c>
      <c r="G14147" s="5" t="s">
        <v>59</v>
      </c>
      <c r="H14147" s="5" t="s">
        <v>101</v>
      </c>
      <c r="I14147" t="s">
        <v>44</v>
      </c>
      <c r="J14147" t="s">
        <v>101</v>
      </c>
      <c r="K14147">
        <v>100</v>
      </c>
      <c r="L14147" s="5" t="s">
        <v>27210</v>
      </c>
      <c r="M14147" s="5" t="s">
        <v>37</v>
      </c>
      <c r="N14147">
        <v>2</v>
      </c>
      <c r="O14147" t="s">
        <v>172</v>
      </c>
      <c r="P14147" s="1">
        <v>45770</v>
      </c>
      <c r="Q14147" s="1">
        <v>45832</v>
      </c>
      <c r="R14147">
        <v>2094</v>
      </c>
      <c r="S14147" s="4">
        <v>6.1</v>
      </c>
      <c r="T14147" t="s">
        <v>79</v>
      </c>
    </row>
    <row r="14148" spans="1:20" x14ac:dyDescent="0.35">
      <c r="A14148" t="s">
        <v>27211</v>
      </c>
      <c r="B14148" s="5" t="s">
        <v>32</v>
      </c>
      <c r="C14148" s="6">
        <v>89370</v>
      </c>
      <c r="D14148" t="s">
        <v>41</v>
      </c>
      <c r="E14148">
        <v>75965</v>
      </c>
      <c r="F14148" s="5" t="s">
        <v>50</v>
      </c>
      <c r="G14148" s="5" t="s">
        <v>51</v>
      </c>
      <c r="H14148" s="5" t="s">
        <v>43</v>
      </c>
      <c r="I14148" t="s">
        <v>26</v>
      </c>
      <c r="J14148" t="s">
        <v>43</v>
      </c>
      <c r="K14148">
        <v>0</v>
      </c>
      <c r="L14148" s="5" t="s">
        <v>27212</v>
      </c>
      <c r="M14148" s="5" t="s">
        <v>54</v>
      </c>
      <c r="N14148">
        <v>3</v>
      </c>
      <c r="O14148" t="s">
        <v>167</v>
      </c>
      <c r="P14148" s="1">
        <v>45610</v>
      </c>
      <c r="Q14148" s="1">
        <v>45683</v>
      </c>
      <c r="R14148">
        <v>650</v>
      </c>
      <c r="S14148" s="4">
        <v>8.1999999999999993</v>
      </c>
      <c r="T14148" t="s">
        <v>38</v>
      </c>
    </row>
    <row r="14149" spans="1:20" x14ac:dyDescent="0.35">
      <c r="A14149" t="s">
        <v>27213</v>
      </c>
      <c r="B14149" s="5" t="s">
        <v>40</v>
      </c>
      <c r="C14149" s="6">
        <v>127066</v>
      </c>
      <c r="D14149" t="s">
        <v>81</v>
      </c>
      <c r="E14149">
        <v>171539</v>
      </c>
      <c r="F14149" s="5" t="s">
        <v>66</v>
      </c>
      <c r="G14149" s="5" t="s">
        <v>51</v>
      </c>
      <c r="H14149" s="5" t="s">
        <v>82</v>
      </c>
      <c r="I14149" t="s">
        <v>26</v>
      </c>
      <c r="J14149" t="s">
        <v>423</v>
      </c>
      <c r="K14149">
        <v>50</v>
      </c>
      <c r="L14149" s="5" t="s">
        <v>27214</v>
      </c>
      <c r="M14149" s="5" t="s">
        <v>54</v>
      </c>
      <c r="N14149">
        <v>6</v>
      </c>
      <c r="O14149" t="s">
        <v>29</v>
      </c>
      <c r="P14149" s="1">
        <v>45669</v>
      </c>
      <c r="Q14149" s="1">
        <v>45729</v>
      </c>
      <c r="R14149">
        <v>1023</v>
      </c>
      <c r="S14149" s="4">
        <v>7.8</v>
      </c>
      <c r="T14149" t="s">
        <v>55</v>
      </c>
    </row>
    <row r="14150" spans="1:20" x14ac:dyDescent="0.35">
      <c r="A14150" t="s">
        <v>27215</v>
      </c>
      <c r="B14150" s="5" t="s">
        <v>105</v>
      </c>
      <c r="C14150" s="6">
        <v>110035</v>
      </c>
      <c r="D14150" t="s">
        <v>41</v>
      </c>
      <c r="E14150">
        <v>93530</v>
      </c>
      <c r="F14150" s="5" t="s">
        <v>50</v>
      </c>
      <c r="G14150" s="5" t="s">
        <v>59</v>
      </c>
      <c r="H14150" s="5" t="s">
        <v>126</v>
      </c>
      <c r="I14150" t="s">
        <v>35</v>
      </c>
      <c r="J14150" t="s">
        <v>126</v>
      </c>
      <c r="K14150">
        <v>100</v>
      </c>
      <c r="L14150" s="5" t="s">
        <v>636</v>
      </c>
      <c r="M14150" s="5" t="s">
        <v>28</v>
      </c>
      <c r="N14150">
        <v>4</v>
      </c>
      <c r="O14150" t="s">
        <v>46</v>
      </c>
      <c r="P14150" s="1">
        <v>45550</v>
      </c>
      <c r="Q14150" s="1">
        <v>45610</v>
      </c>
      <c r="R14150">
        <v>1887</v>
      </c>
      <c r="S14150" s="4">
        <v>7.8</v>
      </c>
      <c r="T14150" t="s">
        <v>30</v>
      </c>
    </row>
    <row r="14151" spans="1:20" x14ac:dyDescent="0.35">
      <c r="A14151" t="s">
        <v>27216</v>
      </c>
      <c r="B14151" s="5" t="s">
        <v>28800</v>
      </c>
      <c r="C14151" s="6">
        <v>139926</v>
      </c>
      <c r="D14151" t="s">
        <v>22</v>
      </c>
      <c r="E14151">
        <v>139926</v>
      </c>
      <c r="F14151" s="5" t="s">
        <v>23</v>
      </c>
      <c r="G14151" s="5" t="s">
        <v>59</v>
      </c>
      <c r="H14151" s="5" t="s">
        <v>165</v>
      </c>
      <c r="I14151" t="s">
        <v>26</v>
      </c>
      <c r="J14151" t="s">
        <v>165</v>
      </c>
      <c r="K14151">
        <v>100</v>
      </c>
      <c r="L14151" s="5" t="s">
        <v>27217</v>
      </c>
      <c r="M14151" s="5" t="s">
        <v>70</v>
      </c>
      <c r="N14151">
        <v>12</v>
      </c>
      <c r="O14151" t="s">
        <v>131</v>
      </c>
      <c r="P14151" s="1">
        <v>45295</v>
      </c>
      <c r="Q14151" s="1">
        <v>45326</v>
      </c>
      <c r="R14151">
        <v>1739</v>
      </c>
      <c r="S14151" s="4">
        <v>6.9</v>
      </c>
      <c r="T14151" t="s">
        <v>210</v>
      </c>
    </row>
    <row r="14152" spans="1:20" x14ac:dyDescent="0.35">
      <c r="A14152" t="s">
        <v>27218</v>
      </c>
      <c r="B14152" s="5" t="s">
        <v>91</v>
      </c>
      <c r="C14152" s="6">
        <v>77667</v>
      </c>
      <c r="D14152" t="s">
        <v>22</v>
      </c>
      <c r="E14152">
        <v>77667</v>
      </c>
      <c r="F14152" s="5" t="s">
        <v>50</v>
      </c>
      <c r="G14152" s="5" t="s">
        <v>51</v>
      </c>
      <c r="H14152" s="5" t="s">
        <v>52</v>
      </c>
      <c r="I14152" t="s">
        <v>44</v>
      </c>
      <c r="J14152" t="s">
        <v>52</v>
      </c>
      <c r="K14152">
        <v>0</v>
      </c>
      <c r="L14152" s="5" t="s">
        <v>27219</v>
      </c>
      <c r="M14152" s="5" t="s">
        <v>28</v>
      </c>
      <c r="N14152">
        <v>4</v>
      </c>
      <c r="O14152" t="s">
        <v>78</v>
      </c>
      <c r="P14152" s="1">
        <v>45520</v>
      </c>
      <c r="Q14152" s="1">
        <v>45585</v>
      </c>
      <c r="R14152">
        <v>1023</v>
      </c>
      <c r="S14152" s="4">
        <v>8.6</v>
      </c>
      <c r="T14152" t="s">
        <v>243</v>
      </c>
    </row>
    <row r="14153" spans="1:20" x14ac:dyDescent="0.35">
      <c r="A14153" t="s">
        <v>27220</v>
      </c>
      <c r="B14153" s="5" t="s">
        <v>100</v>
      </c>
      <c r="C14153" s="6">
        <v>178132</v>
      </c>
      <c r="D14153" t="s">
        <v>22</v>
      </c>
      <c r="E14153">
        <v>178132</v>
      </c>
      <c r="F14153" s="5" t="s">
        <v>23</v>
      </c>
      <c r="G14153" s="5" t="s">
        <v>59</v>
      </c>
      <c r="H14153" s="5" t="s">
        <v>52</v>
      </c>
      <c r="I14153" t="s">
        <v>26</v>
      </c>
      <c r="J14153" t="s">
        <v>101</v>
      </c>
      <c r="K14153">
        <v>50</v>
      </c>
      <c r="L14153" s="5" t="s">
        <v>27221</v>
      </c>
      <c r="M14153" s="5" t="s">
        <v>28</v>
      </c>
      <c r="N14153">
        <v>16</v>
      </c>
      <c r="O14153" t="s">
        <v>62</v>
      </c>
      <c r="P14153" s="1">
        <v>45295</v>
      </c>
      <c r="Q14153" s="1">
        <v>45318</v>
      </c>
      <c r="R14153">
        <v>505</v>
      </c>
      <c r="S14153" s="4">
        <v>5.8</v>
      </c>
      <c r="T14153" t="s">
        <v>108</v>
      </c>
    </row>
    <row r="14154" spans="1:20" x14ac:dyDescent="0.35">
      <c r="A14154" t="s">
        <v>27222</v>
      </c>
      <c r="B14154" s="5" t="s">
        <v>28802</v>
      </c>
      <c r="C14154" s="6">
        <v>86792</v>
      </c>
      <c r="D14154" t="s">
        <v>41</v>
      </c>
      <c r="E14154">
        <v>73773</v>
      </c>
      <c r="F14154" s="5" t="s">
        <v>50</v>
      </c>
      <c r="G14154" s="5" t="s">
        <v>24</v>
      </c>
      <c r="H14154" s="5" t="s">
        <v>151</v>
      </c>
      <c r="I14154" t="s">
        <v>44</v>
      </c>
      <c r="J14154" t="s">
        <v>151</v>
      </c>
      <c r="K14154">
        <v>0</v>
      </c>
      <c r="L14154" s="5" t="s">
        <v>27223</v>
      </c>
      <c r="M14154" s="5" t="s">
        <v>28</v>
      </c>
      <c r="N14154">
        <v>3</v>
      </c>
      <c r="O14154" t="s">
        <v>107</v>
      </c>
      <c r="P14154" s="1">
        <v>45713</v>
      </c>
      <c r="Q14154" s="1">
        <v>45760</v>
      </c>
      <c r="R14154">
        <v>1744</v>
      </c>
      <c r="S14154" s="4">
        <v>7.6</v>
      </c>
      <c r="T14154" t="s">
        <v>63</v>
      </c>
    </row>
    <row r="14155" spans="1:20" x14ac:dyDescent="0.35">
      <c r="A14155" t="s">
        <v>27224</v>
      </c>
      <c r="B14155" s="5" t="s">
        <v>179</v>
      </c>
      <c r="C14155" s="6">
        <v>316782</v>
      </c>
      <c r="D14155" t="s">
        <v>120</v>
      </c>
      <c r="E14155">
        <v>285104</v>
      </c>
      <c r="F14155" s="5" t="s">
        <v>23</v>
      </c>
      <c r="G14155" s="5" t="s">
        <v>59</v>
      </c>
      <c r="H14155" s="5" t="s">
        <v>121</v>
      </c>
      <c r="I14155" t="s">
        <v>35</v>
      </c>
      <c r="J14155" t="s">
        <v>133</v>
      </c>
      <c r="K14155">
        <v>50</v>
      </c>
      <c r="L14155" s="5" t="s">
        <v>27225</v>
      </c>
      <c r="M14155" s="5" t="s">
        <v>28</v>
      </c>
      <c r="N14155">
        <v>16</v>
      </c>
      <c r="O14155" t="s">
        <v>141</v>
      </c>
      <c r="P14155" s="1">
        <v>45454</v>
      </c>
      <c r="Q14155" s="1">
        <v>45516</v>
      </c>
      <c r="R14155">
        <v>579</v>
      </c>
      <c r="S14155" s="4">
        <v>5.9</v>
      </c>
      <c r="T14155" t="s">
        <v>118</v>
      </c>
    </row>
    <row r="14156" spans="1:20" x14ac:dyDescent="0.35">
      <c r="A14156" t="s">
        <v>27226</v>
      </c>
      <c r="B14156" s="5" t="s">
        <v>91</v>
      </c>
      <c r="C14156" s="6">
        <v>96906</v>
      </c>
      <c r="D14156" t="s">
        <v>22</v>
      </c>
      <c r="E14156">
        <v>96906</v>
      </c>
      <c r="F14156" s="5" t="s">
        <v>50</v>
      </c>
      <c r="G14156" s="5" t="s">
        <v>59</v>
      </c>
      <c r="H14156" s="5" t="s">
        <v>129</v>
      </c>
      <c r="I14156" t="s">
        <v>35</v>
      </c>
      <c r="J14156" t="s">
        <v>129</v>
      </c>
      <c r="K14156">
        <v>50</v>
      </c>
      <c r="L14156" s="5" t="s">
        <v>27227</v>
      </c>
      <c r="M14156" s="5" t="s">
        <v>70</v>
      </c>
      <c r="N14156">
        <v>4</v>
      </c>
      <c r="O14156" t="s">
        <v>141</v>
      </c>
      <c r="P14156" s="1">
        <v>45556</v>
      </c>
      <c r="Q14156" s="1">
        <v>45619</v>
      </c>
      <c r="R14156">
        <v>2050</v>
      </c>
      <c r="S14156" s="4">
        <v>7.7</v>
      </c>
      <c r="T14156" t="s">
        <v>118</v>
      </c>
    </row>
    <row r="14157" spans="1:20" x14ac:dyDescent="0.35">
      <c r="A14157" t="s">
        <v>27228</v>
      </c>
      <c r="B14157" s="5" t="s">
        <v>49</v>
      </c>
      <c r="C14157" s="6">
        <v>69233</v>
      </c>
      <c r="D14157" t="s">
        <v>65</v>
      </c>
      <c r="E14157">
        <v>90003</v>
      </c>
      <c r="F14157" s="5" t="s">
        <v>58</v>
      </c>
      <c r="G14157" s="5" t="s">
        <v>24</v>
      </c>
      <c r="H14157" s="5" t="s">
        <v>67</v>
      </c>
      <c r="I14157" t="s">
        <v>26</v>
      </c>
      <c r="J14157" t="s">
        <v>67</v>
      </c>
      <c r="K14157">
        <v>50</v>
      </c>
      <c r="L14157" s="5" t="s">
        <v>27229</v>
      </c>
      <c r="M14157" s="5" t="s">
        <v>70</v>
      </c>
      <c r="N14157">
        <v>0</v>
      </c>
      <c r="O14157" t="s">
        <v>78</v>
      </c>
      <c r="P14157" s="1">
        <v>45348</v>
      </c>
      <c r="Q14157" s="1">
        <v>45385</v>
      </c>
      <c r="R14157">
        <v>1093</v>
      </c>
      <c r="S14157" s="4">
        <v>6.5</v>
      </c>
      <c r="T14157" t="s">
        <v>153</v>
      </c>
    </row>
    <row r="14158" spans="1:20" x14ac:dyDescent="0.35">
      <c r="A14158" t="s">
        <v>27230</v>
      </c>
      <c r="B14158" s="5" t="s">
        <v>40</v>
      </c>
      <c r="C14158" s="6">
        <v>108244</v>
      </c>
      <c r="D14158" t="s">
        <v>41</v>
      </c>
      <c r="E14158">
        <v>92007</v>
      </c>
      <c r="F14158" s="5" t="s">
        <v>66</v>
      </c>
      <c r="G14158" s="5" t="s">
        <v>59</v>
      </c>
      <c r="H14158" s="5" t="s">
        <v>126</v>
      </c>
      <c r="I14158" t="s">
        <v>44</v>
      </c>
      <c r="J14158" t="s">
        <v>126</v>
      </c>
      <c r="K14158">
        <v>50</v>
      </c>
      <c r="L14158" s="5" t="s">
        <v>27231</v>
      </c>
      <c r="M14158" s="5" t="s">
        <v>37</v>
      </c>
      <c r="N14158">
        <v>8</v>
      </c>
      <c r="O14158" t="s">
        <v>107</v>
      </c>
      <c r="P14158" s="1">
        <v>45353</v>
      </c>
      <c r="Q14158" s="1">
        <v>45380</v>
      </c>
      <c r="R14158">
        <v>1838</v>
      </c>
      <c r="S14158" s="4">
        <v>7.9</v>
      </c>
      <c r="T14158" t="s">
        <v>277</v>
      </c>
    </row>
    <row r="14159" spans="1:20" x14ac:dyDescent="0.35">
      <c r="A14159" t="s">
        <v>27232</v>
      </c>
      <c r="B14159" s="5" t="s">
        <v>100</v>
      </c>
      <c r="C14159" s="6">
        <v>93348</v>
      </c>
      <c r="D14159" t="s">
        <v>41</v>
      </c>
      <c r="E14159">
        <v>79346</v>
      </c>
      <c r="F14159" s="5" t="s">
        <v>50</v>
      </c>
      <c r="G14159" s="5" t="s">
        <v>59</v>
      </c>
      <c r="H14159" s="5" t="s">
        <v>151</v>
      </c>
      <c r="I14159" t="s">
        <v>35</v>
      </c>
      <c r="J14159" t="s">
        <v>151</v>
      </c>
      <c r="K14159">
        <v>100</v>
      </c>
      <c r="L14159" s="5" t="s">
        <v>27233</v>
      </c>
      <c r="M14159" s="5" t="s">
        <v>37</v>
      </c>
      <c r="N14159">
        <v>2</v>
      </c>
      <c r="O14159" t="s">
        <v>62</v>
      </c>
      <c r="P14159" s="1">
        <v>45371</v>
      </c>
      <c r="Q14159" s="1">
        <v>45394</v>
      </c>
      <c r="R14159">
        <v>1098</v>
      </c>
      <c r="S14159" s="4">
        <v>8.3000000000000007</v>
      </c>
      <c r="T14159" t="s">
        <v>108</v>
      </c>
    </row>
    <row r="14160" spans="1:20" x14ac:dyDescent="0.35">
      <c r="A14160" t="s">
        <v>27234</v>
      </c>
      <c r="B14160" s="5" t="s">
        <v>28799</v>
      </c>
      <c r="C14160" s="6">
        <v>79789</v>
      </c>
      <c r="D14160" t="s">
        <v>22</v>
      </c>
      <c r="E14160">
        <v>79789</v>
      </c>
      <c r="F14160" s="5" t="s">
        <v>58</v>
      </c>
      <c r="G14160" s="5" t="s">
        <v>42</v>
      </c>
      <c r="H14160" s="5" t="s">
        <v>101</v>
      </c>
      <c r="I14160" t="s">
        <v>26</v>
      </c>
      <c r="J14160" t="s">
        <v>116</v>
      </c>
      <c r="K14160">
        <v>0</v>
      </c>
      <c r="L14160" s="5" t="s">
        <v>27235</v>
      </c>
      <c r="M14160" s="5" t="s">
        <v>28</v>
      </c>
      <c r="N14160">
        <v>1</v>
      </c>
      <c r="O14160" t="s">
        <v>112</v>
      </c>
      <c r="P14160" s="1">
        <v>45490</v>
      </c>
      <c r="Q14160" s="1">
        <v>45550</v>
      </c>
      <c r="R14160">
        <v>618</v>
      </c>
      <c r="S14160" s="4">
        <v>8.8000000000000007</v>
      </c>
      <c r="T14160" t="s">
        <v>38</v>
      </c>
    </row>
    <row r="14161" spans="1:20" x14ac:dyDescent="0.35">
      <c r="A14161" t="s">
        <v>27236</v>
      </c>
      <c r="B14161" s="5" t="s">
        <v>91</v>
      </c>
      <c r="C14161" s="6">
        <v>69277</v>
      </c>
      <c r="D14161" t="s">
        <v>33</v>
      </c>
      <c r="E14161">
        <v>7620470</v>
      </c>
      <c r="F14161" s="5" t="s">
        <v>58</v>
      </c>
      <c r="G14161" s="5" t="s">
        <v>24</v>
      </c>
      <c r="H14161" s="5" t="s">
        <v>34</v>
      </c>
      <c r="I14161" t="s">
        <v>35</v>
      </c>
      <c r="J14161" t="s">
        <v>186</v>
      </c>
      <c r="K14161">
        <v>100</v>
      </c>
      <c r="L14161" s="5" t="s">
        <v>13664</v>
      </c>
      <c r="M14161" s="5" t="s">
        <v>70</v>
      </c>
      <c r="N14161">
        <v>1</v>
      </c>
      <c r="O14161" t="s">
        <v>46</v>
      </c>
      <c r="P14161" s="1">
        <v>45402</v>
      </c>
      <c r="Q14161" s="1">
        <v>45446</v>
      </c>
      <c r="R14161">
        <v>1022</v>
      </c>
      <c r="S14161" s="4">
        <v>7</v>
      </c>
      <c r="T14161" t="s">
        <v>118</v>
      </c>
    </row>
    <row r="14162" spans="1:20" x14ac:dyDescent="0.35">
      <c r="A14162" t="s">
        <v>27237</v>
      </c>
      <c r="B14162" s="5" t="s">
        <v>28802</v>
      </c>
      <c r="C14162" s="6">
        <v>182548</v>
      </c>
      <c r="D14162" t="s">
        <v>22</v>
      </c>
      <c r="E14162">
        <v>182548</v>
      </c>
      <c r="F14162" s="5" t="s">
        <v>23</v>
      </c>
      <c r="G14162" s="5" t="s">
        <v>24</v>
      </c>
      <c r="H14162" s="5" t="s">
        <v>68</v>
      </c>
      <c r="I14162" t="s">
        <v>44</v>
      </c>
      <c r="J14162" t="s">
        <v>83</v>
      </c>
      <c r="K14162">
        <v>0</v>
      </c>
      <c r="L14162" s="5" t="s">
        <v>27238</v>
      </c>
      <c r="M14162" s="5" t="s">
        <v>70</v>
      </c>
      <c r="N14162">
        <v>17</v>
      </c>
      <c r="O14162" t="s">
        <v>107</v>
      </c>
      <c r="P14162" s="1">
        <v>45511</v>
      </c>
      <c r="Q14162" s="1">
        <v>45536</v>
      </c>
      <c r="R14162">
        <v>1375</v>
      </c>
      <c r="S14162" s="4">
        <v>5.5</v>
      </c>
      <c r="T14162" t="s">
        <v>108</v>
      </c>
    </row>
    <row r="14163" spans="1:20" x14ac:dyDescent="0.35">
      <c r="A14163" t="s">
        <v>27239</v>
      </c>
      <c r="B14163" s="5" t="s">
        <v>32</v>
      </c>
      <c r="C14163" s="6">
        <v>80971</v>
      </c>
      <c r="D14163" t="s">
        <v>41</v>
      </c>
      <c r="E14163">
        <v>68825</v>
      </c>
      <c r="F14163" s="5" t="s">
        <v>50</v>
      </c>
      <c r="G14163" s="5" t="s">
        <v>42</v>
      </c>
      <c r="H14163" s="5" t="s">
        <v>126</v>
      </c>
      <c r="I14163" t="s">
        <v>44</v>
      </c>
      <c r="J14163" t="s">
        <v>68</v>
      </c>
      <c r="K14163">
        <v>100</v>
      </c>
      <c r="L14163" s="5" t="s">
        <v>27240</v>
      </c>
      <c r="M14163" s="5" t="s">
        <v>28</v>
      </c>
      <c r="N14163">
        <v>2</v>
      </c>
      <c r="O14163" t="s">
        <v>46</v>
      </c>
      <c r="P14163" s="1">
        <v>45727</v>
      </c>
      <c r="Q14163" s="1">
        <v>45771</v>
      </c>
      <c r="R14163">
        <v>554</v>
      </c>
      <c r="S14163" s="4">
        <v>9.9</v>
      </c>
      <c r="T14163" t="s">
        <v>47</v>
      </c>
    </row>
    <row r="14164" spans="1:20" x14ac:dyDescent="0.35">
      <c r="A14164" t="s">
        <v>27241</v>
      </c>
      <c r="B14164" s="5" t="s">
        <v>100</v>
      </c>
      <c r="C14164" s="6">
        <v>84774</v>
      </c>
      <c r="D14164" t="s">
        <v>22</v>
      </c>
      <c r="E14164">
        <v>84774</v>
      </c>
      <c r="F14164" s="5" t="s">
        <v>58</v>
      </c>
      <c r="G14164" s="5" t="s">
        <v>59</v>
      </c>
      <c r="H14164" s="5" t="s">
        <v>68</v>
      </c>
      <c r="I14164" t="s">
        <v>44</v>
      </c>
      <c r="J14164" t="s">
        <v>491</v>
      </c>
      <c r="K14164">
        <v>0</v>
      </c>
      <c r="L14164" s="5" t="s">
        <v>27242</v>
      </c>
      <c r="M14164" s="5" t="s">
        <v>54</v>
      </c>
      <c r="N14164">
        <v>1</v>
      </c>
      <c r="O14164" t="s">
        <v>141</v>
      </c>
      <c r="P14164" s="1">
        <v>45498</v>
      </c>
      <c r="Q14164" s="1">
        <v>45541</v>
      </c>
      <c r="R14164">
        <v>1881</v>
      </c>
      <c r="S14164" s="4">
        <v>5.2</v>
      </c>
      <c r="T14164" t="s">
        <v>89</v>
      </c>
    </row>
    <row r="14165" spans="1:20" x14ac:dyDescent="0.35">
      <c r="A14165" t="s">
        <v>27243</v>
      </c>
      <c r="B14165" s="5" t="s">
        <v>145</v>
      </c>
      <c r="C14165" s="6">
        <v>88260</v>
      </c>
      <c r="D14165" t="s">
        <v>41</v>
      </c>
      <c r="E14165">
        <v>75021</v>
      </c>
      <c r="F14165" s="5" t="s">
        <v>50</v>
      </c>
      <c r="G14165" s="5" t="s">
        <v>24</v>
      </c>
      <c r="H14165" s="5" t="s">
        <v>151</v>
      </c>
      <c r="I14165" t="s">
        <v>26</v>
      </c>
      <c r="J14165" t="s">
        <v>151</v>
      </c>
      <c r="K14165">
        <v>100</v>
      </c>
      <c r="L14165" s="5" t="s">
        <v>27244</v>
      </c>
      <c r="M14165" s="5" t="s">
        <v>70</v>
      </c>
      <c r="N14165">
        <v>3</v>
      </c>
      <c r="O14165" t="s">
        <v>85</v>
      </c>
      <c r="P14165" s="1">
        <v>45458</v>
      </c>
      <c r="Q14165" s="1">
        <v>45518</v>
      </c>
      <c r="R14165">
        <v>2124</v>
      </c>
      <c r="S14165" s="4">
        <v>8.6999999999999993</v>
      </c>
      <c r="T14165" t="s">
        <v>153</v>
      </c>
    </row>
    <row r="14166" spans="1:20" x14ac:dyDescent="0.35">
      <c r="A14166" t="s">
        <v>27245</v>
      </c>
      <c r="B14166" s="5" t="s">
        <v>28802</v>
      </c>
      <c r="C14166" s="6">
        <v>105933</v>
      </c>
      <c r="D14166" t="s">
        <v>22</v>
      </c>
      <c r="E14166">
        <v>105933</v>
      </c>
      <c r="F14166" s="5" t="s">
        <v>58</v>
      </c>
      <c r="G14166" s="5" t="s">
        <v>51</v>
      </c>
      <c r="H14166" s="5" t="s">
        <v>68</v>
      </c>
      <c r="I14166" t="s">
        <v>35</v>
      </c>
      <c r="J14166" t="s">
        <v>68</v>
      </c>
      <c r="K14166">
        <v>100</v>
      </c>
      <c r="L14166" s="5" t="s">
        <v>27246</v>
      </c>
      <c r="M14166" s="5" t="s">
        <v>54</v>
      </c>
      <c r="N14166">
        <v>0</v>
      </c>
      <c r="O14166" t="s">
        <v>71</v>
      </c>
      <c r="P14166" s="1">
        <v>45730</v>
      </c>
      <c r="Q14166" s="1">
        <v>45792</v>
      </c>
      <c r="R14166">
        <v>2088</v>
      </c>
      <c r="S14166" s="4">
        <v>6.2</v>
      </c>
      <c r="T14166" t="s">
        <v>243</v>
      </c>
    </row>
    <row r="14167" spans="1:20" x14ac:dyDescent="0.35">
      <c r="A14167" t="s">
        <v>27247</v>
      </c>
      <c r="B14167" s="5" t="s">
        <v>28799</v>
      </c>
      <c r="C14167" s="6">
        <v>252207</v>
      </c>
      <c r="D14167" t="s">
        <v>22</v>
      </c>
      <c r="E14167">
        <v>252207</v>
      </c>
      <c r="F14167" s="5" t="s">
        <v>23</v>
      </c>
      <c r="G14167" s="5" t="s">
        <v>59</v>
      </c>
      <c r="H14167" s="5" t="s">
        <v>68</v>
      </c>
      <c r="I14167" t="s">
        <v>26</v>
      </c>
      <c r="J14167" t="s">
        <v>68</v>
      </c>
      <c r="K14167">
        <v>0</v>
      </c>
      <c r="L14167" s="5" t="s">
        <v>27248</v>
      </c>
      <c r="M14167" s="5" t="s">
        <v>70</v>
      </c>
      <c r="N14167">
        <v>15</v>
      </c>
      <c r="O14167" t="s">
        <v>46</v>
      </c>
      <c r="P14167" s="1">
        <v>45696</v>
      </c>
      <c r="Q14167" s="1">
        <v>45710</v>
      </c>
      <c r="R14167">
        <v>1166</v>
      </c>
      <c r="S14167" s="4">
        <v>8.9</v>
      </c>
      <c r="T14167" t="s">
        <v>243</v>
      </c>
    </row>
    <row r="14168" spans="1:20" x14ac:dyDescent="0.35">
      <c r="A14168" t="s">
        <v>27249</v>
      </c>
      <c r="B14168" s="5" t="s">
        <v>73</v>
      </c>
      <c r="C14168" s="6">
        <v>24594</v>
      </c>
      <c r="D14168" t="s">
        <v>22</v>
      </c>
      <c r="E14168">
        <v>24594</v>
      </c>
      <c r="F14168" s="5" t="s">
        <v>58</v>
      </c>
      <c r="G14168" s="5" t="s">
        <v>24</v>
      </c>
      <c r="H14168" s="5" t="s">
        <v>116</v>
      </c>
      <c r="I14168" t="s">
        <v>35</v>
      </c>
      <c r="J14168" t="s">
        <v>116</v>
      </c>
      <c r="K14168">
        <v>0</v>
      </c>
      <c r="L14168" s="5" t="s">
        <v>27250</v>
      </c>
      <c r="M14168" s="5" t="s">
        <v>70</v>
      </c>
      <c r="N14168">
        <v>0</v>
      </c>
      <c r="O14168" t="s">
        <v>29</v>
      </c>
      <c r="P14168" s="1">
        <v>45423</v>
      </c>
      <c r="Q14168" s="1">
        <v>45474</v>
      </c>
      <c r="R14168">
        <v>1973</v>
      </c>
      <c r="S14168" s="4">
        <v>8.1</v>
      </c>
      <c r="T14168" t="s">
        <v>79</v>
      </c>
    </row>
    <row r="14169" spans="1:20" x14ac:dyDescent="0.35">
      <c r="A14169" t="s">
        <v>27251</v>
      </c>
      <c r="B14169" s="5" t="s">
        <v>32</v>
      </c>
      <c r="C14169" s="6">
        <v>133353</v>
      </c>
      <c r="D14169" t="s">
        <v>65</v>
      </c>
      <c r="E14169">
        <v>173359</v>
      </c>
      <c r="F14169" s="5" t="s">
        <v>50</v>
      </c>
      <c r="G14169" s="5" t="s">
        <v>59</v>
      </c>
      <c r="H14169" s="5" t="s">
        <v>67</v>
      </c>
      <c r="I14169" t="s">
        <v>35</v>
      </c>
      <c r="J14169" t="s">
        <v>67</v>
      </c>
      <c r="K14169">
        <v>50</v>
      </c>
      <c r="L14169" s="5" t="s">
        <v>27252</v>
      </c>
      <c r="M14169" s="5" t="s">
        <v>70</v>
      </c>
      <c r="N14169">
        <v>2</v>
      </c>
      <c r="O14169" t="s">
        <v>147</v>
      </c>
      <c r="P14169" s="1">
        <v>45468</v>
      </c>
      <c r="Q14169" s="1">
        <v>45502</v>
      </c>
      <c r="R14169">
        <v>1940</v>
      </c>
      <c r="S14169" s="4">
        <v>8.6</v>
      </c>
      <c r="T14169" t="s">
        <v>103</v>
      </c>
    </row>
    <row r="14170" spans="1:20" x14ac:dyDescent="0.35">
      <c r="A14170" t="s">
        <v>27253</v>
      </c>
      <c r="B14170" s="5" t="s">
        <v>145</v>
      </c>
      <c r="C14170" s="6">
        <v>116932</v>
      </c>
      <c r="D14170" t="s">
        <v>22</v>
      </c>
      <c r="E14170">
        <v>116932</v>
      </c>
      <c r="F14170" s="5" t="s">
        <v>66</v>
      </c>
      <c r="G14170" s="5" t="s">
        <v>59</v>
      </c>
      <c r="H14170" s="5" t="s">
        <v>191</v>
      </c>
      <c r="I14170" t="s">
        <v>26</v>
      </c>
      <c r="J14170" t="s">
        <v>191</v>
      </c>
      <c r="K14170">
        <v>100</v>
      </c>
      <c r="L14170" s="5" t="s">
        <v>27254</v>
      </c>
      <c r="M14170" s="5" t="s">
        <v>37</v>
      </c>
      <c r="N14170">
        <v>6</v>
      </c>
      <c r="O14170" t="s">
        <v>78</v>
      </c>
      <c r="P14170" s="1">
        <v>45691</v>
      </c>
      <c r="Q14170" s="1">
        <v>45721</v>
      </c>
      <c r="R14170">
        <v>898</v>
      </c>
      <c r="S14170" s="4">
        <v>6.2</v>
      </c>
      <c r="T14170" t="s">
        <v>243</v>
      </c>
    </row>
    <row r="14171" spans="1:20" x14ac:dyDescent="0.35">
      <c r="A14171" t="s">
        <v>27255</v>
      </c>
      <c r="B14171" s="5" t="s">
        <v>28802</v>
      </c>
      <c r="C14171" s="6">
        <v>169884</v>
      </c>
      <c r="D14171" t="s">
        <v>22</v>
      </c>
      <c r="E14171">
        <v>169884</v>
      </c>
      <c r="F14171" s="5" t="s">
        <v>23</v>
      </c>
      <c r="G14171" s="5" t="s">
        <v>51</v>
      </c>
      <c r="H14171" s="5" t="s">
        <v>165</v>
      </c>
      <c r="I14171" t="s">
        <v>35</v>
      </c>
      <c r="J14171" t="s">
        <v>165</v>
      </c>
      <c r="K14171">
        <v>0</v>
      </c>
      <c r="L14171" s="5" t="s">
        <v>27256</v>
      </c>
      <c r="M14171" s="5" t="s">
        <v>54</v>
      </c>
      <c r="N14171">
        <v>16</v>
      </c>
      <c r="O14171" t="s">
        <v>71</v>
      </c>
      <c r="P14171" s="1">
        <v>45485</v>
      </c>
      <c r="Q14171" s="1">
        <v>45503</v>
      </c>
      <c r="R14171">
        <v>1070</v>
      </c>
      <c r="S14171" s="4">
        <v>7.1</v>
      </c>
      <c r="T14171" t="s">
        <v>103</v>
      </c>
    </row>
    <row r="14172" spans="1:20" x14ac:dyDescent="0.35">
      <c r="A14172" t="s">
        <v>27257</v>
      </c>
      <c r="B14172" s="5" t="s">
        <v>162</v>
      </c>
      <c r="C14172" s="6">
        <v>171722</v>
      </c>
      <c r="D14172" t="s">
        <v>33</v>
      </c>
      <c r="E14172">
        <v>18889420</v>
      </c>
      <c r="F14172" s="5" t="s">
        <v>23</v>
      </c>
      <c r="G14172" s="5" t="s">
        <v>24</v>
      </c>
      <c r="H14172" s="5" t="s">
        <v>34</v>
      </c>
      <c r="I14172" t="s">
        <v>26</v>
      </c>
      <c r="J14172" t="s">
        <v>313</v>
      </c>
      <c r="K14172">
        <v>50</v>
      </c>
      <c r="L14172" s="5" t="s">
        <v>27258</v>
      </c>
      <c r="M14172" s="5" t="s">
        <v>28</v>
      </c>
      <c r="N14172">
        <v>12</v>
      </c>
      <c r="O14172" t="s">
        <v>131</v>
      </c>
      <c r="P14172" s="1">
        <v>45348</v>
      </c>
      <c r="Q14172" s="1">
        <v>45393</v>
      </c>
      <c r="R14172">
        <v>2486</v>
      </c>
      <c r="S14172" s="4">
        <v>9.9</v>
      </c>
      <c r="T14172" t="s">
        <v>38</v>
      </c>
    </row>
    <row r="14173" spans="1:20" x14ac:dyDescent="0.35">
      <c r="A14173" t="s">
        <v>27259</v>
      </c>
      <c r="B14173" s="5" t="s">
        <v>73</v>
      </c>
      <c r="C14173" s="6">
        <v>303831</v>
      </c>
      <c r="D14173" t="s">
        <v>22</v>
      </c>
      <c r="E14173">
        <v>303831</v>
      </c>
      <c r="F14173" s="5" t="s">
        <v>23</v>
      </c>
      <c r="G14173" s="5" t="s">
        <v>51</v>
      </c>
      <c r="H14173" s="5" t="s">
        <v>68</v>
      </c>
      <c r="I14173" t="s">
        <v>26</v>
      </c>
      <c r="J14173" t="s">
        <v>68</v>
      </c>
      <c r="K14173">
        <v>0</v>
      </c>
      <c r="L14173" s="5" t="s">
        <v>27260</v>
      </c>
      <c r="M14173" s="5" t="s">
        <v>37</v>
      </c>
      <c r="N14173">
        <v>18</v>
      </c>
      <c r="O14173" t="s">
        <v>46</v>
      </c>
      <c r="P14173" s="1">
        <v>45746</v>
      </c>
      <c r="Q14173" s="1">
        <v>45812</v>
      </c>
      <c r="R14173">
        <v>1522</v>
      </c>
      <c r="S14173" s="4">
        <v>8.3000000000000007</v>
      </c>
      <c r="T14173" t="s">
        <v>55</v>
      </c>
    </row>
    <row r="14174" spans="1:20" x14ac:dyDescent="0.35">
      <c r="A14174" t="s">
        <v>27261</v>
      </c>
      <c r="B14174" s="5" t="s">
        <v>217</v>
      </c>
      <c r="C14174" s="6">
        <v>28602</v>
      </c>
      <c r="D14174" t="s">
        <v>22</v>
      </c>
      <c r="E14174">
        <v>28602</v>
      </c>
      <c r="F14174" s="5" t="s">
        <v>58</v>
      </c>
      <c r="G14174" s="5" t="s">
        <v>51</v>
      </c>
      <c r="H14174" s="5" t="s">
        <v>157</v>
      </c>
      <c r="I14174" t="s">
        <v>44</v>
      </c>
      <c r="J14174" t="s">
        <v>157</v>
      </c>
      <c r="K14174">
        <v>100</v>
      </c>
      <c r="L14174" s="5" t="s">
        <v>27262</v>
      </c>
      <c r="M14174" s="5" t="s">
        <v>28</v>
      </c>
      <c r="N14174">
        <v>1</v>
      </c>
      <c r="O14174" t="s">
        <v>78</v>
      </c>
      <c r="P14174" s="1">
        <v>45505</v>
      </c>
      <c r="Q14174" s="1">
        <v>45563</v>
      </c>
      <c r="R14174">
        <v>1209</v>
      </c>
      <c r="S14174" s="4">
        <v>5.2</v>
      </c>
      <c r="T14174" t="s">
        <v>108</v>
      </c>
    </row>
    <row r="14175" spans="1:20" x14ac:dyDescent="0.35">
      <c r="A14175" t="s">
        <v>27263</v>
      </c>
      <c r="B14175" s="5" t="s">
        <v>162</v>
      </c>
      <c r="C14175" s="6">
        <v>267508</v>
      </c>
      <c r="D14175" t="s">
        <v>41</v>
      </c>
      <c r="E14175">
        <v>227382</v>
      </c>
      <c r="F14175" s="5" t="s">
        <v>23</v>
      </c>
      <c r="G14175" s="5" t="s">
        <v>51</v>
      </c>
      <c r="H14175" s="5" t="s">
        <v>126</v>
      </c>
      <c r="I14175" t="s">
        <v>26</v>
      </c>
      <c r="J14175" t="s">
        <v>126</v>
      </c>
      <c r="K14175">
        <v>100</v>
      </c>
      <c r="L14175" s="5" t="s">
        <v>27264</v>
      </c>
      <c r="M14175" s="5" t="s">
        <v>70</v>
      </c>
      <c r="N14175">
        <v>16</v>
      </c>
      <c r="O14175" t="s">
        <v>167</v>
      </c>
      <c r="P14175" s="1">
        <v>45721</v>
      </c>
      <c r="Q14175" s="1">
        <v>45739</v>
      </c>
      <c r="R14175">
        <v>1209</v>
      </c>
      <c r="S14175" s="4">
        <v>9.6</v>
      </c>
      <c r="T14175" t="s">
        <v>153</v>
      </c>
    </row>
    <row r="14176" spans="1:20" x14ac:dyDescent="0.35">
      <c r="A14176" t="s">
        <v>27265</v>
      </c>
      <c r="B14176" s="5" t="s">
        <v>145</v>
      </c>
      <c r="C14176" s="6">
        <v>115925</v>
      </c>
      <c r="D14176" t="s">
        <v>41</v>
      </c>
      <c r="E14176">
        <v>98536</v>
      </c>
      <c r="F14176" s="5" t="s">
        <v>66</v>
      </c>
      <c r="G14176" s="5" t="s">
        <v>51</v>
      </c>
      <c r="H14176" s="5" t="s">
        <v>151</v>
      </c>
      <c r="I14176" t="s">
        <v>35</v>
      </c>
      <c r="J14176" t="s">
        <v>467</v>
      </c>
      <c r="K14176">
        <v>100</v>
      </c>
      <c r="L14176" s="5" t="s">
        <v>27266</v>
      </c>
      <c r="M14176" s="5" t="s">
        <v>37</v>
      </c>
      <c r="N14176">
        <v>8</v>
      </c>
      <c r="O14176" t="s">
        <v>85</v>
      </c>
      <c r="P14176" s="1">
        <v>45334</v>
      </c>
      <c r="Q14176" s="1">
        <v>45377</v>
      </c>
      <c r="R14176">
        <v>1614</v>
      </c>
      <c r="S14176" s="4">
        <v>9.3000000000000007</v>
      </c>
      <c r="T14176" t="s">
        <v>153</v>
      </c>
    </row>
    <row r="14177" spans="1:20" x14ac:dyDescent="0.35">
      <c r="A14177" t="s">
        <v>27267</v>
      </c>
      <c r="B14177" s="5" t="s">
        <v>174</v>
      </c>
      <c r="C14177" s="6">
        <v>80656</v>
      </c>
      <c r="D14177" t="s">
        <v>22</v>
      </c>
      <c r="E14177">
        <v>80656</v>
      </c>
      <c r="F14177" s="5" t="s">
        <v>50</v>
      </c>
      <c r="G14177" s="5" t="s">
        <v>24</v>
      </c>
      <c r="H14177" s="5" t="s">
        <v>52</v>
      </c>
      <c r="I14177" t="s">
        <v>44</v>
      </c>
      <c r="J14177" t="s">
        <v>423</v>
      </c>
      <c r="K14177">
        <v>100</v>
      </c>
      <c r="L14177" s="5" t="s">
        <v>27268</v>
      </c>
      <c r="M14177" s="5" t="s">
        <v>54</v>
      </c>
      <c r="N14177">
        <v>2</v>
      </c>
      <c r="O14177" t="s">
        <v>141</v>
      </c>
      <c r="P14177" s="1">
        <v>45344</v>
      </c>
      <c r="Q14177" s="1">
        <v>45392</v>
      </c>
      <c r="R14177">
        <v>1277</v>
      </c>
      <c r="S14177" s="4">
        <v>8.1</v>
      </c>
      <c r="T14177" t="s">
        <v>153</v>
      </c>
    </row>
    <row r="14178" spans="1:20" x14ac:dyDescent="0.35">
      <c r="A14178" t="s">
        <v>27269</v>
      </c>
      <c r="B14178" s="5" t="s">
        <v>91</v>
      </c>
      <c r="C14178" s="6">
        <v>27562</v>
      </c>
      <c r="D14178" t="s">
        <v>22</v>
      </c>
      <c r="E14178">
        <v>27562</v>
      </c>
      <c r="F14178" s="5" t="s">
        <v>58</v>
      </c>
      <c r="G14178" s="5" t="s">
        <v>51</v>
      </c>
      <c r="H14178" s="5" t="s">
        <v>116</v>
      </c>
      <c r="I14178" t="s">
        <v>26</v>
      </c>
      <c r="J14178" t="s">
        <v>116</v>
      </c>
      <c r="K14178">
        <v>0</v>
      </c>
      <c r="L14178" s="5" t="s">
        <v>27270</v>
      </c>
      <c r="M14178" s="5" t="s">
        <v>70</v>
      </c>
      <c r="N14178">
        <v>1</v>
      </c>
      <c r="O14178" t="s">
        <v>172</v>
      </c>
      <c r="P14178" s="1">
        <v>45502</v>
      </c>
      <c r="Q14178" s="1">
        <v>45526</v>
      </c>
      <c r="R14178">
        <v>1304</v>
      </c>
      <c r="S14178" s="4">
        <v>6.8</v>
      </c>
      <c r="T14178" t="s">
        <v>63</v>
      </c>
    </row>
    <row r="14179" spans="1:20" x14ac:dyDescent="0.35">
      <c r="A14179" t="s">
        <v>27271</v>
      </c>
      <c r="B14179" s="5" t="s">
        <v>105</v>
      </c>
      <c r="C14179" s="6">
        <v>192999</v>
      </c>
      <c r="D14179" t="s">
        <v>41</v>
      </c>
      <c r="E14179">
        <v>164049</v>
      </c>
      <c r="F14179" s="5" t="s">
        <v>23</v>
      </c>
      <c r="G14179" s="5" t="s">
        <v>24</v>
      </c>
      <c r="H14179" s="5" t="s">
        <v>151</v>
      </c>
      <c r="I14179" t="s">
        <v>44</v>
      </c>
      <c r="J14179" t="s">
        <v>151</v>
      </c>
      <c r="K14179">
        <v>50</v>
      </c>
      <c r="L14179" s="5" t="s">
        <v>27272</v>
      </c>
      <c r="M14179" s="5" t="s">
        <v>54</v>
      </c>
      <c r="N14179">
        <v>19</v>
      </c>
      <c r="O14179" t="s">
        <v>78</v>
      </c>
      <c r="P14179" s="1">
        <v>45644</v>
      </c>
      <c r="Q14179" s="1">
        <v>45695</v>
      </c>
      <c r="R14179">
        <v>701</v>
      </c>
      <c r="S14179" s="4">
        <v>8.5</v>
      </c>
      <c r="T14179" t="s">
        <v>63</v>
      </c>
    </row>
    <row r="14180" spans="1:20" x14ac:dyDescent="0.35">
      <c r="A14180" t="s">
        <v>27273</v>
      </c>
      <c r="B14180" s="5" t="s">
        <v>73</v>
      </c>
      <c r="C14180" s="6">
        <v>254016</v>
      </c>
      <c r="D14180" t="s">
        <v>33</v>
      </c>
      <c r="E14180">
        <v>27941760</v>
      </c>
      <c r="F14180" s="5" t="s">
        <v>23</v>
      </c>
      <c r="G14180" s="5" t="s">
        <v>59</v>
      </c>
      <c r="H14180" s="5" t="s">
        <v>34</v>
      </c>
      <c r="I14180" t="s">
        <v>26</v>
      </c>
      <c r="J14180" t="s">
        <v>34</v>
      </c>
      <c r="K14180">
        <v>0</v>
      </c>
      <c r="L14180" s="5" t="s">
        <v>27274</v>
      </c>
      <c r="M14180" s="5" t="s">
        <v>37</v>
      </c>
      <c r="N14180">
        <v>17</v>
      </c>
      <c r="O14180" t="s">
        <v>135</v>
      </c>
      <c r="P14180" s="1">
        <v>45365</v>
      </c>
      <c r="Q14180" s="1">
        <v>45434</v>
      </c>
      <c r="R14180">
        <v>1852</v>
      </c>
      <c r="S14180" s="4">
        <v>9.1</v>
      </c>
      <c r="T14180" t="s">
        <v>153</v>
      </c>
    </row>
    <row r="14181" spans="1:20" x14ac:dyDescent="0.35">
      <c r="A14181" t="s">
        <v>27275</v>
      </c>
      <c r="B14181" s="5" t="s">
        <v>174</v>
      </c>
      <c r="C14181" s="6">
        <v>63794</v>
      </c>
      <c r="D14181" t="s">
        <v>41</v>
      </c>
      <c r="E14181">
        <v>54225</v>
      </c>
      <c r="F14181" s="5" t="s">
        <v>58</v>
      </c>
      <c r="G14181" s="5" t="s">
        <v>59</v>
      </c>
      <c r="H14181" s="5" t="s">
        <v>151</v>
      </c>
      <c r="I14181" t="s">
        <v>44</v>
      </c>
      <c r="J14181" t="s">
        <v>151</v>
      </c>
      <c r="K14181">
        <v>50</v>
      </c>
      <c r="L14181" s="5" t="s">
        <v>27276</v>
      </c>
      <c r="M14181" s="5" t="s">
        <v>70</v>
      </c>
      <c r="N14181">
        <v>1</v>
      </c>
      <c r="O14181" t="s">
        <v>112</v>
      </c>
      <c r="P14181" s="1">
        <v>45529</v>
      </c>
      <c r="Q14181" s="1">
        <v>45589</v>
      </c>
      <c r="R14181">
        <v>1738</v>
      </c>
      <c r="S14181" s="4">
        <v>8.1</v>
      </c>
      <c r="T14181" t="s">
        <v>108</v>
      </c>
    </row>
    <row r="14182" spans="1:20" x14ac:dyDescent="0.35">
      <c r="A14182" t="s">
        <v>27277</v>
      </c>
      <c r="B14182" s="5" t="s">
        <v>91</v>
      </c>
      <c r="C14182" s="6">
        <v>82068</v>
      </c>
      <c r="D14182" t="s">
        <v>92</v>
      </c>
      <c r="E14182">
        <v>61551</v>
      </c>
      <c r="F14182" s="5" t="s">
        <v>58</v>
      </c>
      <c r="G14182" s="5" t="s">
        <v>51</v>
      </c>
      <c r="H14182" s="5" t="s">
        <v>93</v>
      </c>
      <c r="I14182" t="s">
        <v>26</v>
      </c>
      <c r="J14182" t="s">
        <v>93</v>
      </c>
      <c r="K14182">
        <v>100</v>
      </c>
      <c r="L14182" s="5" t="s">
        <v>27278</v>
      </c>
      <c r="M14182" s="5" t="s">
        <v>54</v>
      </c>
      <c r="N14182">
        <v>1</v>
      </c>
      <c r="O14182" t="s">
        <v>85</v>
      </c>
      <c r="P14182" s="1">
        <v>45544</v>
      </c>
      <c r="Q14182" s="1">
        <v>45586</v>
      </c>
      <c r="R14182">
        <v>1023</v>
      </c>
      <c r="S14182" s="4">
        <v>6.7</v>
      </c>
      <c r="T14182" t="s">
        <v>108</v>
      </c>
    </row>
    <row r="14183" spans="1:20" x14ac:dyDescent="0.35">
      <c r="A14183" t="s">
        <v>27279</v>
      </c>
      <c r="B14183" s="5" t="s">
        <v>28799</v>
      </c>
      <c r="C14183" s="6">
        <v>68103</v>
      </c>
      <c r="D14183" t="s">
        <v>74</v>
      </c>
      <c r="E14183">
        <v>85129</v>
      </c>
      <c r="F14183" s="5" t="s">
        <v>58</v>
      </c>
      <c r="G14183" s="5" t="s">
        <v>42</v>
      </c>
      <c r="H14183" s="5" t="s">
        <v>75</v>
      </c>
      <c r="I14183" t="s">
        <v>44</v>
      </c>
      <c r="J14183" t="s">
        <v>75</v>
      </c>
      <c r="K14183">
        <v>50</v>
      </c>
      <c r="L14183" s="5" t="s">
        <v>27280</v>
      </c>
      <c r="M14183" s="5" t="s">
        <v>37</v>
      </c>
      <c r="N14183">
        <v>1</v>
      </c>
      <c r="O14183" t="s">
        <v>46</v>
      </c>
      <c r="P14183" s="1">
        <v>45298</v>
      </c>
      <c r="Q14183" s="1">
        <v>45351</v>
      </c>
      <c r="R14183">
        <v>2000</v>
      </c>
      <c r="S14183" s="4">
        <v>6.3</v>
      </c>
      <c r="T14183" t="s">
        <v>89</v>
      </c>
    </row>
    <row r="14184" spans="1:20" x14ac:dyDescent="0.35">
      <c r="A14184" t="s">
        <v>27281</v>
      </c>
      <c r="B14184" s="5" t="s">
        <v>217</v>
      </c>
      <c r="C14184" s="6">
        <v>108322</v>
      </c>
      <c r="D14184" t="s">
        <v>22</v>
      </c>
      <c r="E14184">
        <v>108322</v>
      </c>
      <c r="F14184" s="5" t="s">
        <v>66</v>
      </c>
      <c r="G14184" s="5" t="s">
        <v>59</v>
      </c>
      <c r="H14184" s="5" t="s">
        <v>191</v>
      </c>
      <c r="I14184" t="s">
        <v>44</v>
      </c>
      <c r="J14184" t="s">
        <v>191</v>
      </c>
      <c r="K14184">
        <v>100</v>
      </c>
      <c r="L14184" s="5" t="s">
        <v>9633</v>
      </c>
      <c r="M14184" s="5" t="s">
        <v>28</v>
      </c>
      <c r="N14184">
        <v>5</v>
      </c>
      <c r="O14184" t="s">
        <v>88</v>
      </c>
      <c r="P14184" s="1">
        <v>45345</v>
      </c>
      <c r="Q14184" s="1">
        <v>45388</v>
      </c>
      <c r="R14184">
        <v>1554</v>
      </c>
      <c r="S14184" s="4">
        <v>8.9</v>
      </c>
      <c r="T14184" t="s">
        <v>118</v>
      </c>
    </row>
    <row r="14185" spans="1:20" x14ac:dyDescent="0.35">
      <c r="A14185" t="s">
        <v>27282</v>
      </c>
      <c r="B14185" s="5" t="s">
        <v>105</v>
      </c>
      <c r="C14185" s="6">
        <v>80835</v>
      </c>
      <c r="D14185" t="s">
        <v>22</v>
      </c>
      <c r="E14185">
        <v>80835</v>
      </c>
      <c r="F14185" s="5" t="s">
        <v>58</v>
      </c>
      <c r="G14185" s="5" t="s">
        <v>59</v>
      </c>
      <c r="H14185" s="5" t="s">
        <v>68</v>
      </c>
      <c r="I14185" t="s">
        <v>26</v>
      </c>
      <c r="J14185" t="s">
        <v>68</v>
      </c>
      <c r="K14185">
        <v>0</v>
      </c>
      <c r="L14185" s="5" t="s">
        <v>12689</v>
      </c>
      <c r="M14185" s="5" t="s">
        <v>37</v>
      </c>
      <c r="N14185">
        <v>0</v>
      </c>
      <c r="O14185" t="s">
        <v>46</v>
      </c>
      <c r="P14185" s="1">
        <v>45493</v>
      </c>
      <c r="Q14185" s="1">
        <v>45521</v>
      </c>
      <c r="R14185">
        <v>1986</v>
      </c>
      <c r="S14185" s="4">
        <v>5.4</v>
      </c>
      <c r="T14185" t="s">
        <v>79</v>
      </c>
    </row>
    <row r="14186" spans="1:20" x14ac:dyDescent="0.35">
      <c r="A14186" t="s">
        <v>27283</v>
      </c>
      <c r="B14186" s="5" t="s">
        <v>32</v>
      </c>
      <c r="C14186" s="6">
        <v>114660</v>
      </c>
      <c r="D14186" t="s">
        <v>22</v>
      </c>
      <c r="E14186">
        <v>114660</v>
      </c>
      <c r="F14186" s="5" t="s">
        <v>66</v>
      </c>
      <c r="G14186" s="5" t="s">
        <v>42</v>
      </c>
      <c r="H14186" s="5" t="s">
        <v>129</v>
      </c>
      <c r="I14186" t="s">
        <v>44</v>
      </c>
      <c r="J14186" t="s">
        <v>129</v>
      </c>
      <c r="K14186">
        <v>50</v>
      </c>
      <c r="L14186" s="5" t="s">
        <v>27284</v>
      </c>
      <c r="M14186" s="5" t="s">
        <v>28</v>
      </c>
      <c r="N14186">
        <v>8</v>
      </c>
      <c r="O14186" t="s">
        <v>46</v>
      </c>
      <c r="P14186" s="1">
        <v>45696</v>
      </c>
      <c r="Q14186" s="1">
        <v>45741</v>
      </c>
      <c r="R14186">
        <v>2061</v>
      </c>
      <c r="S14186" s="4">
        <v>9.5</v>
      </c>
      <c r="T14186" t="s">
        <v>30</v>
      </c>
    </row>
    <row r="14187" spans="1:20" x14ac:dyDescent="0.35">
      <c r="A14187" t="s">
        <v>27285</v>
      </c>
      <c r="B14187" s="5" t="s">
        <v>73</v>
      </c>
      <c r="C14187" s="6">
        <v>106582</v>
      </c>
      <c r="D14187" t="s">
        <v>92</v>
      </c>
      <c r="E14187">
        <v>79937</v>
      </c>
      <c r="F14187" s="5" t="s">
        <v>50</v>
      </c>
      <c r="G14187" s="5" t="s">
        <v>42</v>
      </c>
      <c r="H14187" s="5" t="s">
        <v>93</v>
      </c>
      <c r="I14187" t="s">
        <v>35</v>
      </c>
      <c r="J14187" t="s">
        <v>915</v>
      </c>
      <c r="K14187">
        <v>100</v>
      </c>
      <c r="L14187" s="5" t="s">
        <v>27286</v>
      </c>
      <c r="M14187" s="5" t="s">
        <v>70</v>
      </c>
      <c r="N14187">
        <v>3</v>
      </c>
      <c r="O14187" t="s">
        <v>85</v>
      </c>
      <c r="P14187" s="1">
        <v>45547</v>
      </c>
      <c r="Q14187" s="1">
        <v>45598</v>
      </c>
      <c r="R14187">
        <v>2032</v>
      </c>
      <c r="S14187" s="4">
        <v>8.1</v>
      </c>
      <c r="T14187" t="s">
        <v>277</v>
      </c>
    </row>
    <row r="14188" spans="1:20" x14ac:dyDescent="0.35">
      <c r="A14188" t="s">
        <v>27287</v>
      </c>
      <c r="B14188" s="5" t="s">
        <v>91</v>
      </c>
      <c r="C14188" s="6">
        <v>96014</v>
      </c>
      <c r="D14188" t="s">
        <v>41</v>
      </c>
      <c r="E14188">
        <v>81612</v>
      </c>
      <c r="F14188" s="5" t="s">
        <v>50</v>
      </c>
      <c r="G14188" s="5" t="s">
        <v>42</v>
      </c>
      <c r="H14188" s="5" t="s">
        <v>43</v>
      </c>
      <c r="I14188" t="s">
        <v>44</v>
      </c>
      <c r="J14188" t="s">
        <v>43</v>
      </c>
      <c r="K14188">
        <v>50</v>
      </c>
      <c r="L14188" s="5" t="s">
        <v>27288</v>
      </c>
      <c r="M14188" s="5" t="s">
        <v>54</v>
      </c>
      <c r="N14188">
        <v>4</v>
      </c>
      <c r="O14188" t="s">
        <v>147</v>
      </c>
      <c r="P14188" s="1">
        <v>45551</v>
      </c>
      <c r="Q14188" s="1">
        <v>45598</v>
      </c>
      <c r="R14188">
        <v>1645</v>
      </c>
      <c r="S14188" s="4">
        <v>8.4</v>
      </c>
      <c r="T14188" t="s">
        <v>118</v>
      </c>
    </row>
    <row r="14189" spans="1:20" x14ac:dyDescent="0.35">
      <c r="A14189" t="s">
        <v>27289</v>
      </c>
      <c r="B14189" s="5" t="s">
        <v>57</v>
      </c>
      <c r="C14189" s="6">
        <v>91689</v>
      </c>
      <c r="D14189" t="s">
        <v>22</v>
      </c>
      <c r="E14189">
        <v>91689</v>
      </c>
      <c r="F14189" s="5" t="s">
        <v>50</v>
      </c>
      <c r="G14189" s="5" t="s">
        <v>42</v>
      </c>
      <c r="H14189" s="5" t="s">
        <v>129</v>
      </c>
      <c r="I14189" t="s">
        <v>26</v>
      </c>
      <c r="J14189" t="s">
        <v>129</v>
      </c>
      <c r="K14189">
        <v>100</v>
      </c>
      <c r="L14189" s="5" t="s">
        <v>27290</v>
      </c>
      <c r="M14189" s="5" t="s">
        <v>70</v>
      </c>
      <c r="N14189">
        <v>3</v>
      </c>
      <c r="O14189" t="s">
        <v>71</v>
      </c>
      <c r="P14189" s="1">
        <v>45340</v>
      </c>
      <c r="Q14189" s="1">
        <v>45400</v>
      </c>
      <c r="R14189">
        <v>996</v>
      </c>
      <c r="S14189" s="4">
        <v>7</v>
      </c>
      <c r="T14189" t="s">
        <v>153</v>
      </c>
    </row>
    <row r="14190" spans="1:20" x14ac:dyDescent="0.35">
      <c r="A14190" t="s">
        <v>27291</v>
      </c>
      <c r="B14190" s="5" t="s">
        <v>28800</v>
      </c>
      <c r="C14190" s="6">
        <v>64501</v>
      </c>
      <c r="D14190" t="s">
        <v>65</v>
      </c>
      <c r="E14190">
        <v>83851</v>
      </c>
      <c r="F14190" s="5" t="s">
        <v>58</v>
      </c>
      <c r="G14190" s="5" t="s">
        <v>59</v>
      </c>
      <c r="H14190" s="5" t="s">
        <v>67</v>
      </c>
      <c r="I14190" t="s">
        <v>44</v>
      </c>
      <c r="J14190" t="s">
        <v>67</v>
      </c>
      <c r="K14190">
        <v>0</v>
      </c>
      <c r="L14190" s="5" t="s">
        <v>27292</v>
      </c>
      <c r="M14190" s="5" t="s">
        <v>54</v>
      </c>
      <c r="N14190">
        <v>1</v>
      </c>
      <c r="O14190" t="s">
        <v>141</v>
      </c>
      <c r="P14190" s="1">
        <v>45413</v>
      </c>
      <c r="Q14190" s="1">
        <v>45455</v>
      </c>
      <c r="R14190">
        <v>1800</v>
      </c>
      <c r="S14190" s="4">
        <v>9.5</v>
      </c>
      <c r="T14190" t="s">
        <v>89</v>
      </c>
    </row>
    <row r="14191" spans="1:20" x14ac:dyDescent="0.35">
      <c r="A14191" t="s">
        <v>27293</v>
      </c>
      <c r="B14191" s="5" t="s">
        <v>217</v>
      </c>
      <c r="C14191" s="6">
        <v>75701</v>
      </c>
      <c r="D14191" t="s">
        <v>74</v>
      </c>
      <c r="E14191">
        <v>94626</v>
      </c>
      <c r="F14191" s="5" t="s">
        <v>58</v>
      </c>
      <c r="G14191" s="5" t="s">
        <v>24</v>
      </c>
      <c r="H14191" s="5" t="s">
        <v>75</v>
      </c>
      <c r="I14191" t="s">
        <v>35</v>
      </c>
      <c r="J14191" t="s">
        <v>75</v>
      </c>
      <c r="K14191">
        <v>50</v>
      </c>
      <c r="L14191" s="5" t="s">
        <v>27294</v>
      </c>
      <c r="M14191" s="5" t="s">
        <v>54</v>
      </c>
      <c r="N14191">
        <v>0</v>
      </c>
      <c r="O14191" t="s">
        <v>62</v>
      </c>
      <c r="P14191" s="1">
        <v>45401</v>
      </c>
      <c r="Q14191" s="1">
        <v>45415</v>
      </c>
      <c r="R14191">
        <v>1321</v>
      </c>
      <c r="S14191" s="4">
        <v>5.8</v>
      </c>
      <c r="T14191" t="s">
        <v>136</v>
      </c>
    </row>
    <row r="14192" spans="1:20" x14ac:dyDescent="0.35">
      <c r="A14192" t="s">
        <v>27295</v>
      </c>
      <c r="B14192" s="5" t="s">
        <v>32</v>
      </c>
      <c r="C14192" s="6">
        <v>45437</v>
      </c>
      <c r="D14192" t="s">
        <v>22</v>
      </c>
      <c r="E14192">
        <v>45437</v>
      </c>
      <c r="F14192" s="5" t="s">
        <v>58</v>
      </c>
      <c r="G14192" s="5" t="s">
        <v>24</v>
      </c>
      <c r="H14192" s="5" t="s">
        <v>191</v>
      </c>
      <c r="I14192" t="s">
        <v>44</v>
      </c>
      <c r="J14192" t="s">
        <v>191</v>
      </c>
      <c r="K14192">
        <v>50</v>
      </c>
      <c r="L14192" s="5" t="s">
        <v>27296</v>
      </c>
      <c r="M14192" s="5" t="s">
        <v>54</v>
      </c>
      <c r="N14192">
        <v>0</v>
      </c>
      <c r="O14192" t="s">
        <v>46</v>
      </c>
      <c r="P14192" s="1">
        <v>45774</v>
      </c>
      <c r="Q14192" s="1">
        <v>45814</v>
      </c>
      <c r="R14192">
        <v>1697</v>
      </c>
      <c r="S14192" s="4">
        <v>6.6</v>
      </c>
      <c r="T14192" t="s">
        <v>38</v>
      </c>
    </row>
    <row r="14193" spans="1:20" x14ac:dyDescent="0.35">
      <c r="A14193" t="s">
        <v>27297</v>
      </c>
      <c r="B14193" s="5" t="s">
        <v>28800</v>
      </c>
      <c r="C14193" s="6">
        <v>74737</v>
      </c>
      <c r="D14193" t="s">
        <v>22</v>
      </c>
      <c r="E14193">
        <v>74737</v>
      </c>
      <c r="F14193" s="5" t="s">
        <v>58</v>
      </c>
      <c r="G14193" s="5" t="s">
        <v>24</v>
      </c>
      <c r="H14193" s="5" t="s">
        <v>52</v>
      </c>
      <c r="I14193" t="s">
        <v>26</v>
      </c>
      <c r="J14193" t="s">
        <v>43</v>
      </c>
      <c r="K14193">
        <v>0</v>
      </c>
      <c r="L14193" s="5" t="s">
        <v>27298</v>
      </c>
      <c r="M14193" s="5" t="s">
        <v>54</v>
      </c>
      <c r="N14193">
        <v>0</v>
      </c>
      <c r="O14193" t="s">
        <v>147</v>
      </c>
      <c r="P14193" s="1">
        <v>45425</v>
      </c>
      <c r="Q14193" s="1">
        <v>45488</v>
      </c>
      <c r="R14193">
        <v>2338</v>
      </c>
      <c r="S14193" s="4">
        <v>9.9</v>
      </c>
      <c r="T14193" t="s">
        <v>89</v>
      </c>
    </row>
    <row r="14194" spans="1:20" x14ac:dyDescent="0.35">
      <c r="A14194" t="s">
        <v>27299</v>
      </c>
      <c r="B14194" s="5" t="s">
        <v>49</v>
      </c>
      <c r="C14194" s="6">
        <v>57174</v>
      </c>
      <c r="D14194" t="s">
        <v>22</v>
      </c>
      <c r="E14194">
        <v>57174</v>
      </c>
      <c r="F14194" s="5" t="s">
        <v>58</v>
      </c>
      <c r="G14194" s="5" t="s">
        <v>51</v>
      </c>
      <c r="H14194" s="5" t="s">
        <v>52</v>
      </c>
      <c r="I14194" t="s">
        <v>35</v>
      </c>
      <c r="J14194" t="s">
        <v>52</v>
      </c>
      <c r="K14194">
        <v>0</v>
      </c>
      <c r="L14194" s="5" t="s">
        <v>27300</v>
      </c>
      <c r="M14194" s="5" t="s">
        <v>70</v>
      </c>
      <c r="N14194">
        <v>1</v>
      </c>
      <c r="O14194" t="s">
        <v>167</v>
      </c>
      <c r="P14194" s="1">
        <v>45413</v>
      </c>
      <c r="Q14194" s="1">
        <v>45479</v>
      </c>
      <c r="R14194">
        <v>1347</v>
      </c>
      <c r="S14194" s="4">
        <v>6.9</v>
      </c>
      <c r="T14194" t="s">
        <v>38</v>
      </c>
    </row>
    <row r="14195" spans="1:20" x14ac:dyDescent="0.35">
      <c r="A14195" t="s">
        <v>27301</v>
      </c>
      <c r="B14195" s="5" t="s">
        <v>28802</v>
      </c>
      <c r="C14195" s="6">
        <v>152694</v>
      </c>
      <c r="D14195" t="s">
        <v>22</v>
      </c>
      <c r="E14195">
        <v>152694</v>
      </c>
      <c r="F14195" s="5" t="s">
        <v>23</v>
      </c>
      <c r="G14195" s="5" t="s">
        <v>24</v>
      </c>
      <c r="H14195" s="5" t="s">
        <v>25</v>
      </c>
      <c r="I14195" t="s">
        <v>26</v>
      </c>
      <c r="J14195" t="s">
        <v>25</v>
      </c>
      <c r="K14195">
        <v>0</v>
      </c>
      <c r="L14195" s="5" t="s">
        <v>27302</v>
      </c>
      <c r="M14195" s="5" t="s">
        <v>28</v>
      </c>
      <c r="N14195">
        <v>14</v>
      </c>
      <c r="O14195" t="s">
        <v>112</v>
      </c>
      <c r="P14195" s="1">
        <v>45379</v>
      </c>
      <c r="Q14195" s="1">
        <v>45435</v>
      </c>
      <c r="R14195">
        <v>776</v>
      </c>
      <c r="S14195" s="4">
        <v>9.1999999999999993</v>
      </c>
      <c r="T14195" t="s">
        <v>243</v>
      </c>
    </row>
    <row r="14196" spans="1:20" x14ac:dyDescent="0.35">
      <c r="A14196" t="s">
        <v>27303</v>
      </c>
      <c r="B14196" s="5" t="s">
        <v>32</v>
      </c>
      <c r="C14196" s="6">
        <v>118599</v>
      </c>
      <c r="D14196" t="s">
        <v>41</v>
      </c>
      <c r="E14196">
        <v>100809</v>
      </c>
      <c r="F14196" s="5" t="s">
        <v>66</v>
      </c>
      <c r="G14196" s="5" t="s">
        <v>24</v>
      </c>
      <c r="H14196" s="5" t="s">
        <v>60</v>
      </c>
      <c r="I14196" t="s">
        <v>35</v>
      </c>
      <c r="J14196" t="s">
        <v>299</v>
      </c>
      <c r="K14196">
        <v>100</v>
      </c>
      <c r="L14196" s="5" t="s">
        <v>27304</v>
      </c>
      <c r="M14196" s="5" t="s">
        <v>37</v>
      </c>
      <c r="N14196">
        <v>9</v>
      </c>
      <c r="O14196" t="s">
        <v>46</v>
      </c>
      <c r="P14196" s="1">
        <v>45595</v>
      </c>
      <c r="Q14196" s="1">
        <v>45616</v>
      </c>
      <c r="R14196">
        <v>1006</v>
      </c>
      <c r="S14196" s="4">
        <v>5.2</v>
      </c>
      <c r="T14196" t="s">
        <v>30</v>
      </c>
    </row>
    <row r="14197" spans="1:20" x14ac:dyDescent="0.35">
      <c r="A14197" t="s">
        <v>27305</v>
      </c>
      <c r="B14197" s="5" t="s">
        <v>28802</v>
      </c>
      <c r="C14197" s="6">
        <v>87706</v>
      </c>
      <c r="D14197" t="s">
        <v>120</v>
      </c>
      <c r="E14197">
        <v>78935</v>
      </c>
      <c r="F14197" s="5" t="s">
        <v>58</v>
      </c>
      <c r="G14197" s="5" t="s">
        <v>51</v>
      </c>
      <c r="H14197" s="5" t="s">
        <v>121</v>
      </c>
      <c r="I14197" t="s">
        <v>44</v>
      </c>
      <c r="J14197" t="s">
        <v>121</v>
      </c>
      <c r="K14197">
        <v>0</v>
      </c>
      <c r="L14197" s="5" t="s">
        <v>27306</v>
      </c>
      <c r="M14197" s="5" t="s">
        <v>28</v>
      </c>
      <c r="N14197">
        <v>0</v>
      </c>
      <c r="O14197" t="s">
        <v>135</v>
      </c>
      <c r="P14197" s="1">
        <v>45699</v>
      </c>
      <c r="Q14197" s="1">
        <v>45745</v>
      </c>
      <c r="R14197">
        <v>1980</v>
      </c>
      <c r="S14197" s="4">
        <v>6</v>
      </c>
      <c r="T14197" t="s">
        <v>47</v>
      </c>
    </row>
    <row r="14198" spans="1:20" x14ac:dyDescent="0.35">
      <c r="A14198" t="s">
        <v>27307</v>
      </c>
      <c r="B14198" s="5" t="s">
        <v>28800</v>
      </c>
      <c r="C14198" s="6">
        <v>88238</v>
      </c>
      <c r="D14198" t="s">
        <v>41</v>
      </c>
      <c r="E14198">
        <v>75002</v>
      </c>
      <c r="F14198" s="5" t="s">
        <v>50</v>
      </c>
      <c r="G14198" s="5" t="s">
        <v>59</v>
      </c>
      <c r="H14198" s="5" t="s">
        <v>60</v>
      </c>
      <c r="I14198" t="s">
        <v>26</v>
      </c>
      <c r="J14198" t="s">
        <v>60</v>
      </c>
      <c r="K14198">
        <v>0</v>
      </c>
      <c r="L14198" s="5" t="s">
        <v>27308</v>
      </c>
      <c r="M14198" s="5" t="s">
        <v>28</v>
      </c>
      <c r="N14198">
        <v>3</v>
      </c>
      <c r="O14198" t="s">
        <v>107</v>
      </c>
      <c r="P14198" s="1">
        <v>45623</v>
      </c>
      <c r="Q14198" s="1">
        <v>45645</v>
      </c>
      <c r="R14198">
        <v>1198</v>
      </c>
      <c r="S14198" s="4">
        <v>8.9</v>
      </c>
      <c r="T14198" t="s">
        <v>153</v>
      </c>
    </row>
    <row r="14199" spans="1:20" x14ac:dyDescent="0.35">
      <c r="A14199" t="s">
        <v>27309</v>
      </c>
      <c r="B14199" s="5" t="s">
        <v>162</v>
      </c>
      <c r="C14199" s="6">
        <v>92582</v>
      </c>
      <c r="D14199" t="s">
        <v>22</v>
      </c>
      <c r="E14199">
        <v>92582</v>
      </c>
      <c r="F14199" s="5" t="s">
        <v>66</v>
      </c>
      <c r="G14199" s="5" t="s">
        <v>59</v>
      </c>
      <c r="H14199" s="5" t="s">
        <v>165</v>
      </c>
      <c r="I14199" t="s">
        <v>44</v>
      </c>
      <c r="J14199" t="s">
        <v>165</v>
      </c>
      <c r="K14199">
        <v>0</v>
      </c>
      <c r="L14199" s="5" t="s">
        <v>853</v>
      </c>
      <c r="M14199" s="5" t="s">
        <v>54</v>
      </c>
      <c r="N14199">
        <v>5</v>
      </c>
      <c r="O14199" t="s">
        <v>112</v>
      </c>
      <c r="P14199" s="1">
        <v>45732</v>
      </c>
      <c r="Q14199" s="1">
        <v>45761</v>
      </c>
      <c r="R14199">
        <v>1582</v>
      </c>
      <c r="S14199" s="4">
        <v>9.9</v>
      </c>
      <c r="T14199" t="s">
        <v>243</v>
      </c>
    </row>
    <row r="14200" spans="1:20" x14ac:dyDescent="0.35">
      <c r="A14200" t="s">
        <v>27310</v>
      </c>
      <c r="B14200" s="5" t="s">
        <v>174</v>
      </c>
      <c r="C14200" s="6">
        <v>38341</v>
      </c>
      <c r="D14200" t="s">
        <v>22</v>
      </c>
      <c r="E14200">
        <v>38341</v>
      </c>
      <c r="F14200" s="5" t="s">
        <v>50</v>
      </c>
      <c r="G14200" s="5" t="s">
        <v>59</v>
      </c>
      <c r="H14200" s="5" t="s">
        <v>157</v>
      </c>
      <c r="I14200" t="s">
        <v>26</v>
      </c>
      <c r="J14200" t="s">
        <v>157</v>
      </c>
      <c r="K14200">
        <v>100</v>
      </c>
      <c r="L14200" s="5" t="s">
        <v>27311</v>
      </c>
      <c r="M14200" s="5" t="s">
        <v>28</v>
      </c>
      <c r="N14200">
        <v>3</v>
      </c>
      <c r="O14200" t="s">
        <v>46</v>
      </c>
      <c r="P14200" s="1">
        <v>45594</v>
      </c>
      <c r="Q14200" s="1">
        <v>45634</v>
      </c>
      <c r="R14200">
        <v>2212</v>
      </c>
      <c r="S14200" s="4">
        <v>7.7</v>
      </c>
      <c r="T14200" t="s">
        <v>38</v>
      </c>
    </row>
    <row r="14201" spans="1:20" x14ac:dyDescent="0.35">
      <c r="A14201" t="s">
        <v>27312</v>
      </c>
      <c r="B14201" s="5" t="s">
        <v>28802</v>
      </c>
      <c r="C14201" s="6">
        <v>40454</v>
      </c>
      <c r="D14201" t="s">
        <v>22</v>
      </c>
      <c r="E14201">
        <v>40454</v>
      </c>
      <c r="F14201" s="5" t="s">
        <v>66</v>
      </c>
      <c r="G14201" s="5" t="s">
        <v>59</v>
      </c>
      <c r="H14201" s="5" t="s">
        <v>116</v>
      </c>
      <c r="I14201" t="s">
        <v>26</v>
      </c>
      <c r="J14201" t="s">
        <v>116</v>
      </c>
      <c r="K14201">
        <v>0</v>
      </c>
      <c r="L14201" s="5" t="s">
        <v>27313</v>
      </c>
      <c r="M14201" s="5" t="s">
        <v>54</v>
      </c>
      <c r="N14201">
        <v>9</v>
      </c>
      <c r="O14201" t="s">
        <v>46</v>
      </c>
      <c r="P14201" s="1">
        <v>45767</v>
      </c>
      <c r="Q14201" s="1">
        <v>45815</v>
      </c>
      <c r="R14201">
        <v>1755</v>
      </c>
      <c r="S14201" s="4">
        <v>6.9</v>
      </c>
      <c r="T14201" t="s">
        <v>153</v>
      </c>
    </row>
    <row r="14202" spans="1:20" x14ac:dyDescent="0.35">
      <c r="A14202" t="s">
        <v>27314</v>
      </c>
      <c r="B14202" s="5" t="s">
        <v>57</v>
      </c>
      <c r="C14202" s="6">
        <v>67022</v>
      </c>
      <c r="D14202" t="s">
        <v>65</v>
      </c>
      <c r="E14202">
        <v>87129</v>
      </c>
      <c r="F14202" s="5" t="s">
        <v>58</v>
      </c>
      <c r="G14202" s="5" t="s">
        <v>42</v>
      </c>
      <c r="H14202" s="5" t="s">
        <v>67</v>
      </c>
      <c r="I14202" t="s">
        <v>26</v>
      </c>
      <c r="J14202" t="s">
        <v>67</v>
      </c>
      <c r="K14202">
        <v>50</v>
      </c>
      <c r="L14202" s="5" t="s">
        <v>27315</v>
      </c>
      <c r="M14202" s="5" t="s">
        <v>70</v>
      </c>
      <c r="N14202">
        <v>1</v>
      </c>
      <c r="O14202" t="s">
        <v>112</v>
      </c>
      <c r="P14202" s="1">
        <v>45697</v>
      </c>
      <c r="Q14202" s="1">
        <v>45732</v>
      </c>
      <c r="R14202">
        <v>1201</v>
      </c>
      <c r="S14202" s="4">
        <v>8.6999999999999993</v>
      </c>
      <c r="T14202" t="s">
        <v>47</v>
      </c>
    </row>
    <row r="14203" spans="1:20" x14ac:dyDescent="0.35">
      <c r="A14203" t="s">
        <v>27316</v>
      </c>
      <c r="B14203" s="5" t="s">
        <v>28802</v>
      </c>
      <c r="C14203" s="6">
        <v>46195</v>
      </c>
      <c r="D14203" t="s">
        <v>22</v>
      </c>
      <c r="E14203">
        <v>46195</v>
      </c>
      <c r="F14203" s="5" t="s">
        <v>58</v>
      </c>
      <c r="G14203" s="5" t="s">
        <v>42</v>
      </c>
      <c r="H14203" s="5" t="s">
        <v>165</v>
      </c>
      <c r="I14203" t="s">
        <v>44</v>
      </c>
      <c r="J14203" t="s">
        <v>68</v>
      </c>
      <c r="K14203">
        <v>50</v>
      </c>
      <c r="L14203" s="5" t="s">
        <v>27317</v>
      </c>
      <c r="M14203" s="5" t="s">
        <v>54</v>
      </c>
      <c r="N14203">
        <v>0</v>
      </c>
      <c r="O14203" t="s">
        <v>141</v>
      </c>
      <c r="P14203" s="1">
        <v>45322</v>
      </c>
      <c r="Q14203" s="1">
        <v>45374</v>
      </c>
      <c r="R14203">
        <v>1062</v>
      </c>
      <c r="S14203" s="4">
        <v>9.5</v>
      </c>
      <c r="T14203" t="s">
        <v>136</v>
      </c>
    </row>
    <row r="14204" spans="1:20" x14ac:dyDescent="0.35">
      <c r="A14204" t="s">
        <v>27318</v>
      </c>
      <c r="B14204" s="5" t="s">
        <v>91</v>
      </c>
      <c r="C14204" s="6">
        <v>184717</v>
      </c>
      <c r="D14204" t="s">
        <v>22</v>
      </c>
      <c r="E14204">
        <v>184717</v>
      </c>
      <c r="F14204" s="5" t="s">
        <v>23</v>
      </c>
      <c r="G14204" s="5" t="s">
        <v>59</v>
      </c>
      <c r="H14204" s="5" t="s">
        <v>25</v>
      </c>
      <c r="I14204" t="s">
        <v>35</v>
      </c>
      <c r="J14204" t="s">
        <v>25</v>
      </c>
      <c r="K14204">
        <v>100</v>
      </c>
      <c r="L14204" s="5" t="s">
        <v>27319</v>
      </c>
      <c r="M14204" s="5" t="s">
        <v>70</v>
      </c>
      <c r="N14204">
        <v>16</v>
      </c>
      <c r="O14204" t="s">
        <v>85</v>
      </c>
      <c r="P14204" s="1">
        <v>45609</v>
      </c>
      <c r="Q14204" s="1">
        <v>45637</v>
      </c>
      <c r="R14204">
        <v>1866</v>
      </c>
      <c r="S14204" s="4">
        <v>7.5</v>
      </c>
      <c r="T14204" t="s">
        <v>118</v>
      </c>
    </row>
    <row r="14205" spans="1:20" x14ac:dyDescent="0.35">
      <c r="A14205" t="s">
        <v>27320</v>
      </c>
      <c r="B14205" s="5" t="s">
        <v>28800</v>
      </c>
      <c r="C14205" s="6">
        <v>84313</v>
      </c>
      <c r="D14205" t="s">
        <v>65</v>
      </c>
      <c r="E14205">
        <v>109607</v>
      </c>
      <c r="F14205" s="5" t="s">
        <v>58</v>
      </c>
      <c r="G14205" s="5" t="s">
        <v>24</v>
      </c>
      <c r="H14205" s="5" t="s">
        <v>67</v>
      </c>
      <c r="I14205" t="s">
        <v>26</v>
      </c>
      <c r="J14205" t="s">
        <v>67</v>
      </c>
      <c r="K14205">
        <v>50</v>
      </c>
      <c r="L14205" s="5" t="s">
        <v>27321</v>
      </c>
      <c r="M14205" s="5" t="s">
        <v>37</v>
      </c>
      <c r="N14205">
        <v>0</v>
      </c>
      <c r="O14205" t="s">
        <v>88</v>
      </c>
      <c r="P14205" s="1">
        <v>45616</v>
      </c>
      <c r="Q14205" s="1">
        <v>45679</v>
      </c>
      <c r="R14205">
        <v>1994</v>
      </c>
      <c r="S14205" s="4">
        <v>7.4</v>
      </c>
      <c r="T14205" t="s">
        <v>103</v>
      </c>
    </row>
    <row r="14206" spans="1:20" x14ac:dyDescent="0.35">
      <c r="A14206" t="s">
        <v>27322</v>
      </c>
      <c r="B14206" s="5" t="s">
        <v>28802</v>
      </c>
      <c r="C14206" s="6">
        <v>171948</v>
      </c>
      <c r="D14206" t="s">
        <v>33</v>
      </c>
      <c r="E14206">
        <v>18914280</v>
      </c>
      <c r="F14206" s="5" t="s">
        <v>23</v>
      </c>
      <c r="G14206" s="5" t="s">
        <v>24</v>
      </c>
      <c r="H14206" s="5" t="s">
        <v>34</v>
      </c>
      <c r="I14206" t="s">
        <v>26</v>
      </c>
      <c r="J14206" t="s">
        <v>157</v>
      </c>
      <c r="K14206">
        <v>0</v>
      </c>
      <c r="L14206" s="5" t="s">
        <v>27323</v>
      </c>
      <c r="M14206" s="5" t="s">
        <v>37</v>
      </c>
      <c r="N14206">
        <v>17</v>
      </c>
      <c r="O14206" t="s">
        <v>107</v>
      </c>
      <c r="P14206" s="1">
        <v>45516</v>
      </c>
      <c r="Q14206" s="1">
        <v>45569</v>
      </c>
      <c r="R14206">
        <v>938</v>
      </c>
      <c r="S14206" s="4">
        <v>7.8</v>
      </c>
      <c r="T14206" t="s">
        <v>47</v>
      </c>
    </row>
    <row r="14207" spans="1:20" x14ac:dyDescent="0.35">
      <c r="A14207" t="s">
        <v>27324</v>
      </c>
      <c r="B14207" s="5" t="s">
        <v>21</v>
      </c>
      <c r="C14207" s="6">
        <v>65079</v>
      </c>
      <c r="D14207" t="s">
        <v>41</v>
      </c>
      <c r="E14207">
        <v>55317</v>
      </c>
      <c r="F14207" s="5" t="s">
        <v>58</v>
      </c>
      <c r="G14207" s="5" t="s">
        <v>24</v>
      </c>
      <c r="H14207" s="5" t="s">
        <v>126</v>
      </c>
      <c r="I14207" t="s">
        <v>35</v>
      </c>
      <c r="J14207" t="s">
        <v>25</v>
      </c>
      <c r="K14207">
        <v>50</v>
      </c>
      <c r="L14207" s="5" t="s">
        <v>27325</v>
      </c>
      <c r="M14207" s="5" t="s">
        <v>37</v>
      </c>
      <c r="N14207">
        <v>0</v>
      </c>
      <c r="O14207" t="s">
        <v>85</v>
      </c>
      <c r="P14207" s="1">
        <v>45717</v>
      </c>
      <c r="Q14207" s="1">
        <v>45779</v>
      </c>
      <c r="R14207">
        <v>507</v>
      </c>
      <c r="S14207" s="4">
        <v>6.6</v>
      </c>
      <c r="T14207" t="s">
        <v>30</v>
      </c>
    </row>
    <row r="14208" spans="1:20" x14ac:dyDescent="0.35">
      <c r="A14208" t="s">
        <v>27326</v>
      </c>
      <c r="B14208" s="5" t="s">
        <v>28800</v>
      </c>
      <c r="C14208" s="6">
        <v>257240</v>
      </c>
      <c r="D14208" t="s">
        <v>22</v>
      </c>
      <c r="E14208">
        <v>257240</v>
      </c>
      <c r="F14208" s="5" t="s">
        <v>23</v>
      </c>
      <c r="G14208" s="5" t="s">
        <v>42</v>
      </c>
      <c r="H14208" s="5" t="s">
        <v>101</v>
      </c>
      <c r="I14208" t="s">
        <v>44</v>
      </c>
      <c r="J14208" t="s">
        <v>101</v>
      </c>
      <c r="K14208">
        <v>100</v>
      </c>
      <c r="L14208" s="5" t="s">
        <v>27327</v>
      </c>
      <c r="M14208" s="5" t="s">
        <v>70</v>
      </c>
      <c r="N14208">
        <v>15</v>
      </c>
      <c r="O14208" t="s">
        <v>147</v>
      </c>
      <c r="P14208" s="1">
        <v>45776</v>
      </c>
      <c r="Q14208" s="1">
        <v>45836</v>
      </c>
      <c r="R14208">
        <v>2003</v>
      </c>
      <c r="S14208" s="4">
        <v>5.0999999999999996</v>
      </c>
      <c r="T14208" t="s">
        <v>243</v>
      </c>
    </row>
    <row r="14209" spans="1:20" x14ac:dyDescent="0.35">
      <c r="A14209" t="s">
        <v>27328</v>
      </c>
      <c r="B14209" s="5" t="s">
        <v>100</v>
      </c>
      <c r="C14209" s="6">
        <v>71462</v>
      </c>
      <c r="D14209" t="s">
        <v>81</v>
      </c>
      <c r="E14209">
        <v>96474</v>
      </c>
      <c r="F14209" s="5" t="s">
        <v>58</v>
      </c>
      <c r="G14209" s="5" t="s">
        <v>24</v>
      </c>
      <c r="H14209" s="5" t="s">
        <v>82</v>
      </c>
      <c r="I14209" t="s">
        <v>26</v>
      </c>
      <c r="J14209" t="s">
        <v>359</v>
      </c>
      <c r="K14209">
        <v>100</v>
      </c>
      <c r="L14209" s="5" t="s">
        <v>21241</v>
      </c>
      <c r="M14209" s="5" t="s">
        <v>54</v>
      </c>
      <c r="N14209">
        <v>0</v>
      </c>
      <c r="O14209" t="s">
        <v>112</v>
      </c>
      <c r="P14209" s="1">
        <v>45405</v>
      </c>
      <c r="Q14209" s="1">
        <v>45438</v>
      </c>
      <c r="R14209">
        <v>859</v>
      </c>
      <c r="S14209" s="4">
        <v>8.6</v>
      </c>
      <c r="T14209" t="s">
        <v>277</v>
      </c>
    </row>
    <row r="14210" spans="1:20" x14ac:dyDescent="0.35">
      <c r="A14210" t="s">
        <v>27329</v>
      </c>
      <c r="B14210" s="5" t="s">
        <v>217</v>
      </c>
      <c r="C14210" s="6">
        <v>123699</v>
      </c>
      <c r="D14210" t="s">
        <v>22</v>
      </c>
      <c r="E14210">
        <v>123699</v>
      </c>
      <c r="F14210" s="5" t="s">
        <v>50</v>
      </c>
      <c r="G14210" s="5" t="s">
        <v>24</v>
      </c>
      <c r="H14210" s="5" t="s">
        <v>101</v>
      </c>
      <c r="I14210" t="s">
        <v>26</v>
      </c>
      <c r="J14210" t="s">
        <v>247</v>
      </c>
      <c r="K14210">
        <v>100</v>
      </c>
      <c r="L14210" s="5" t="s">
        <v>27330</v>
      </c>
      <c r="M14210" s="5" t="s">
        <v>37</v>
      </c>
      <c r="N14210">
        <v>3</v>
      </c>
      <c r="O14210" t="s">
        <v>167</v>
      </c>
      <c r="P14210" s="1">
        <v>45462</v>
      </c>
      <c r="Q14210" s="1">
        <v>45506</v>
      </c>
      <c r="R14210">
        <v>1773</v>
      </c>
      <c r="S14210" s="4">
        <v>5.6</v>
      </c>
      <c r="T14210" t="s">
        <v>108</v>
      </c>
    </row>
    <row r="14211" spans="1:20" x14ac:dyDescent="0.35">
      <c r="A14211" t="s">
        <v>27331</v>
      </c>
      <c r="B14211" s="5" t="s">
        <v>28802</v>
      </c>
      <c r="C14211" s="6">
        <v>72589</v>
      </c>
      <c r="D14211" t="s">
        <v>22</v>
      </c>
      <c r="E14211">
        <v>72589</v>
      </c>
      <c r="F14211" s="5" t="s">
        <v>58</v>
      </c>
      <c r="G14211" s="5" t="s">
        <v>51</v>
      </c>
      <c r="H14211" s="5" t="s">
        <v>52</v>
      </c>
      <c r="I14211" t="s">
        <v>26</v>
      </c>
      <c r="J14211" t="s">
        <v>52</v>
      </c>
      <c r="K14211">
        <v>100</v>
      </c>
      <c r="L14211" s="5" t="s">
        <v>27332</v>
      </c>
      <c r="M14211" s="5" t="s">
        <v>28</v>
      </c>
      <c r="N14211">
        <v>1</v>
      </c>
      <c r="O14211" t="s">
        <v>135</v>
      </c>
      <c r="P14211" s="1">
        <v>45351</v>
      </c>
      <c r="Q14211" s="1">
        <v>45413</v>
      </c>
      <c r="R14211">
        <v>596</v>
      </c>
      <c r="S14211" s="4">
        <v>7</v>
      </c>
      <c r="T14211" t="s">
        <v>47</v>
      </c>
    </row>
    <row r="14212" spans="1:20" x14ac:dyDescent="0.35">
      <c r="A14212" t="s">
        <v>27333</v>
      </c>
      <c r="B14212" s="5" t="s">
        <v>40</v>
      </c>
      <c r="C14212" s="6">
        <v>128822</v>
      </c>
      <c r="D14212" t="s">
        <v>81</v>
      </c>
      <c r="E14212">
        <v>173910</v>
      </c>
      <c r="F14212" s="5" t="s">
        <v>66</v>
      </c>
      <c r="G14212" s="5" t="s">
        <v>24</v>
      </c>
      <c r="H14212" s="5" t="s">
        <v>82</v>
      </c>
      <c r="I14212" t="s">
        <v>44</v>
      </c>
      <c r="J14212" t="s">
        <v>82</v>
      </c>
      <c r="K14212">
        <v>50</v>
      </c>
      <c r="L14212" s="5" t="s">
        <v>19529</v>
      </c>
      <c r="M14212" s="5" t="s">
        <v>70</v>
      </c>
      <c r="N14212">
        <v>5</v>
      </c>
      <c r="O14212" t="s">
        <v>172</v>
      </c>
      <c r="P14212" s="1">
        <v>45728</v>
      </c>
      <c r="Q14212" s="1">
        <v>45749</v>
      </c>
      <c r="R14212">
        <v>1922</v>
      </c>
      <c r="S14212" s="4">
        <v>9.9</v>
      </c>
      <c r="T14212" t="s">
        <v>243</v>
      </c>
    </row>
    <row r="14213" spans="1:20" x14ac:dyDescent="0.35">
      <c r="A14213" t="s">
        <v>27334</v>
      </c>
      <c r="B14213" s="5" t="s">
        <v>73</v>
      </c>
      <c r="C14213" s="6">
        <v>76617</v>
      </c>
      <c r="D14213" t="s">
        <v>22</v>
      </c>
      <c r="E14213">
        <v>76617</v>
      </c>
      <c r="F14213" s="5" t="s">
        <v>58</v>
      </c>
      <c r="G14213" s="5" t="s">
        <v>51</v>
      </c>
      <c r="H14213" s="5" t="s">
        <v>25</v>
      </c>
      <c r="I14213" t="s">
        <v>26</v>
      </c>
      <c r="J14213" t="s">
        <v>25</v>
      </c>
      <c r="K14213">
        <v>0</v>
      </c>
      <c r="L14213" s="5" t="s">
        <v>27335</v>
      </c>
      <c r="M14213" s="5" t="s">
        <v>28</v>
      </c>
      <c r="N14213">
        <v>1</v>
      </c>
      <c r="O14213" t="s">
        <v>46</v>
      </c>
      <c r="P14213" s="1">
        <v>45516</v>
      </c>
      <c r="Q14213" s="1">
        <v>45554</v>
      </c>
      <c r="R14213">
        <v>1012</v>
      </c>
      <c r="S14213" s="4">
        <v>5.6</v>
      </c>
      <c r="T14213" t="s">
        <v>30</v>
      </c>
    </row>
    <row r="14214" spans="1:20" x14ac:dyDescent="0.35">
      <c r="A14214" t="s">
        <v>27336</v>
      </c>
      <c r="B14214" s="5" t="s">
        <v>162</v>
      </c>
      <c r="C14214" s="6">
        <v>93353</v>
      </c>
      <c r="D14214" t="s">
        <v>22</v>
      </c>
      <c r="E14214">
        <v>93353</v>
      </c>
      <c r="F14214" s="5" t="s">
        <v>58</v>
      </c>
      <c r="G14214" s="5" t="s">
        <v>24</v>
      </c>
      <c r="H14214" s="5" t="s">
        <v>68</v>
      </c>
      <c r="I14214" t="s">
        <v>44</v>
      </c>
      <c r="J14214" t="s">
        <v>68</v>
      </c>
      <c r="K14214">
        <v>100</v>
      </c>
      <c r="L14214" s="5" t="s">
        <v>3044</v>
      </c>
      <c r="M14214" s="5" t="s">
        <v>28</v>
      </c>
      <c r="N14214">
        <v>0</v>
      </c>
      <c r="O14214" t="s">
        <v>167</v>
      </c>
      <c r="P14214" s="1">
        <v>45697</v>
      </c>
      <c r="Q14214" s="1">
        <v>45751</v>
      </c>
      <c r="R14214">
        <v>537</v>
      </c>
      <c r="S14214" s="4">
        <v>5.6</v>
      </c>
      <c r="T14214" t="s">
        <v>108</v>
      </c>
    </row>
    <row r="14215" spans="1:20" x14ac:dyDescent="0.35">
      <c r="A14215" t="s">
        <v>27337</v>
      </c>
      <c r="B14215" s="5" t="s">
        <v>100</v>
      </c>
      <c r="C14215" s="6">
        <v>128582</v>
      </c>
      <c r="D14215" t="s">
        <v>120</v>
      </c>
      <c r="E14215">
        <v>115724</v>
      </c>
      <c r="F14215" s="5" t="s">
        <v>50</v>
      </c>
      <c r="G14215" s="5" t="s">
        <v>59</v>
      </c>
      <c r="H14215" s="5" t="s">
        <v>121</v>
      </c>
      <c r="I14215" t="s">
        <v>35</v>
      </c>
      <c r="J14215" t="s">
        <v>121</v>
      </c>
      <c r="K14215">
        <v>50</v>
      </c>
      <c r="L14215" s="5" t="s">
        <v>1021</v>
      </c>
      <c r="M14215" s="5" t="s">
        <v>70</v>
      </c>
      <c r="N14215">
        <v>4</v>
      </c>
      <c r="O14215" t="s">
        <v>29</v>
      </c>
      <c r="P14215" s="1">
        <v>45353</v>
      </c>
      <c r="Q14215" s="1">
        <v>45426</v>
      </c>
      <c r="R14215">
        <v>1475</v>
      </c>
      <c r="S14215" s="4">
        <v>8</v>
      </c>
      <c r="T14215" t="s">
        <v>103</v>
      </c>
    </row>
    <row r="14216" spans="1:20" x14ac:dyDescent="0.35">
      <c r="A14216" t="s">
        <v>27338</v>
      </c>
      <c r="B14216" s="5" t="s">
        <v>174</v>
      </c>
      <c r="C14216" s="6">
        <v>105420</v>
      </c>
      <c r="D14216" t="s">
        <v>22</v>
      </c>
      <c r="E14216">
        <v>105420</v>
      </c>
      <c r="F14216" s="5" t="s">
        <v>66</v>
      </c>
      <c r="G14216" s="5" t="s">
        <v>42</v>
      </c>
      <c r="H14216" s="5" t="s">
        <v>191</v>
      </c>
      <c r="I14216" t="s">
        <v>44</v>
      </c>
      <c r="J14216" t="s">
        <v>191</v>
      </c>
      <c r="K14216">
        <v>50</v>
      </c>
      <c r="L14216" s="5" t="s">
        <v>27339</v>
      </c>
      <c r="M14216" s="5" t="s">
        <v>70</v>
      </c>
      <c r="N14216">
        <v>8</v>
      </c>
      <c r="O14216" t="s">
        <v>135</v>
      </c>
      <c r="P14216" s="1">
        <v>45587</v>
      </c>
      <c r="Q14216" s="1">
        <v>45638</v>
      </c>
      <c r="R14216">
        <v>1192</v>
      </c>
      <c r="S14216" s="4">
        <v>8.9</v>
      </c>
      <c r="T14216" t="s">
        <v>79</v>
      </c>
    </row>
    <row r="14217" spans="1:20" x14ac:dyDescent="0.35">
      <c r="A14217" t="s">
        <v>27340</v>
      </c>
      <c r="B14217" s="5" t="s">
        <v>162</v>
      </c>
      <c r="C14217" s="6">
        <v>158281</v>
      </c>
      <c r="D14217" t="s">
        <v>33</v>
      </c>
      <c r="E14217">
        <v>17410910</v>
      </c>
      <c r="F14217" s="5" t="s">
        <v>66</v>
      </c>
      <c r="G14217" s="5" t="s">
        <v>51</v>
      </c>
      <c r="H14217" s="5" t="s">
        <v>34</v>
      </c>
      <c r="I14217" t="s">
        <v>35</v>
      </c>
      <c r="J14217" t="s">
        <v>34</v>
      </c>
      <c r="K14217">
        <v>0</v>
      </c>
      <c r="L14217" s="5" t="s">
        <v>27341</v>
      </c>
      <c r="M14217" s="5" t="s">
        <v>37</v>
      </c>
      <c r="N14217">
        <v>5</v>
      </c>
      <c r="O14217" t="s">
        <v>141</v>
      </c>
      <c r="P14217" s="1">
        <v>45464</v>
      </c>
      <c r="Q14217" s="1">
        <v>45507</v>
      </c>
      <c r="R14217">
        <v>2371</v>
      </c>
      <c r="S14217" s="4">
        <v>5.4</v>
      </c>
      <c r="T14217" t="s">
        <v>136</v>
      </c>
    </row>
    <row r="14218" spans="1:20" x14ac:dyDescent="0.35">
      <c r="A14218" t="s">
        <v>27342</v>
      </c>
      <c r="B14218" s="5" t="s">
        <v>57</v>
      </c>
      <c r="C14218" s="6">
        <v>90700</v>
      </c>
      <c r="D14218" t="s">
        <v>22</v>
      </c>
      <c r="E14218">
        <v>90700</v>
      </c>
      <c r="F14218" s="5" t="s">
        <v>58</v>
      </c>
      <c r="G14218" s="5" t="s">
        <v>24</v>
      </c>
      <c r="H14218" s="5" t="s">
        <v>101</v>
      </c>
      <c r="I14218" t="s">
        <v>26</v>
      </c>
      <c r="J14218" t="s">
        <v>101</v>
      </c>
      <c r="K14218">
        <v>50</v>
      </c>
      <c r="L14218" s="5" t="s">
        <v>27343</v>
      </c>
      <c r="M14218" s="5" t="s">
        <v>54</v>
      </c>
      <c r="N14218">
        <v>1</v>
      </c>
      <c r="O14218" t="s">
        <v>135</v>
      </c>
      <c r="P14218" s="1">
        <v>45357</v>
      </c>
      <c r="Q14218" s="1">
        <v>45378</v>
      </c>
      <c r="R14218">
        <v>1800</v>
      </c>
      <c r="S14218" s="4">
        <v>8.6</v>
      </c>
      <c r="T14218" t="s">
        <v>47</v>
      </c>
    </row>
    <row r="14219" spans="1:20" x14ac:dyDescent="0.35">
      <c r="A14219" t="s">
        <v>27344</v>
      </c>
      <c r="B14219" s="5" t="s">
        <v>217</v>
      </c>
      <c r="C14219" s="6">
        <v>163549</v>
      </c>
      <c r="D14219" t="s">
        <v>22</v>
      </c>
      <c r="E14219">
        <v>163549</v>
      </c>
      <c r="F14219" s="5" t="s">
        <v>66</v>
      </c>
      <c r="G14219" s="5" t="s">
        <v>51</v>
      </c>
      <c r="H14219" s="5" t="s">
        <v>191</v>
      </c>
      <c r="I14219" t="s">
        <v>35</v>
      </c>
      <c r="J14219" t="s">
        <v>191</v>
      </c>
      <c r="K14219">
        <v>100</v>
      </c>
      <c r="L14219" s="5" t="s">
        <v>27345</v>
      </c>
      <c r="M14219" s="5" t="s">
        <v>70</v>
      </c>
      <c r="N14219">
        <v>9</v>
      </c>
      <c r="O14219" t="s">
        <v>71</v>
      </c>
      <c r="P14219" s="1">
        <v>45489</v>
      </c>
      <c r="Q14219" s="1">
        <v>45540</v>
      </c>
      <c r="R14219">
        <v>1715</v>
      </c>
      <c r="S14219" s="4">
        <v>6.7</v>
      </c>
      <c r="T14219" t="s">
        <v>103</v>
      </c>
    </row>
    <row r="14220" spans="1:20" x14ac:dyDescent="0.35">
      <c r="A14220" t="s">
        <v>27346</v>
      </c>
      <c r="B14220" s="5" t="s">
        <v>28802</v>
      </c>
      <c r="C14220" s="6">
        <v>91126</v>
      </c>
      <c r="D14220" t="s">
        <v>22</v>
      </c>
      <c r="E14220">
        <v>91126</v>
      </c>
      <c r="F14220" s="5" t="s">
        <v>58</v>
      </c>
      <c r="G14220" s="5" t="s">
        <v>51</v>
      </c>
      <c r="H14220" s="5" t="s">
        <v>97</v>
      </c>
      <c r="I14220" t="s">
        <v>26</v>
      </c>
      <c r="J14220" t="s">
        <v>97</v>
      </c>
      <c r="K14220">
        <v>50</v>
      </c>
      <c r="L14220" s="5" t="s">
        <v>27347</v>
      </c>
      <c r="M14220" s="5" t="s">
        <v>54</v>
      </c>
      <c r="N14220">
        <v>0</v>
      </c>
      <c r="O14220" t="s">
        <v>29</v>
      </c>
      <c r="P14220" s="1">
        <v>45413</v>
      </c>
      <c r="Q14220" s="1">
        <v>45433</v>
      </c>
      <c r="R14220">
        <v>1952</v>
      </c>
      <c r="S14220" s="4">
        <v>5.9</v>
      </c>
      <c r="T14220" t="s">
        <v>55</v>
      </c>
    </row>
    <row r="14221" spans="1:20" x14ac:dyDescent="0.35">
      <c r="A14221" t="s">
        <v>27348</v>
      </c>
      <c r="B14221" s="5" t="s">
        <v>162</v>
      </c>
      <c r="C14221" s="6">
        <v>197097</v>
      </c>
      <c r="D14221" t="s">
        <v>22</v>
      </c>
      <c r="E14221">
        <v>197097</v>
      </c>
      <c r="F14221" s="5" t="s">
        <v>66</v>
      </c>
      <c r="G14221" s="5" t="s">
        <v>51</v>
      </c>
      <c r="H14221" s="5" t="s">
        <v>68</v>
      </c>
      <c r="I14221" t="s">
        <v>35</v>
      </c>
      <c r="J14221" t="s">
        <v>68</v>
      </c>
      <c r="K14221">
        <v>0</v>
      </c>
      <c r="L14221" s="5" t="s">
        <v>27349</v>
      </c>
      <c r="M14221" s="5" t="s">
        <v>28</v>
      </c>
      <c r="N14221">
        <v>5</v>
      </c>
      <c r="O14221" t="s">
        <v>112</v>
      </c>
      <c r="P14221" s="1">
        <v>45440</v>
      </c>
      <c r="Q14221" s="1">
        <v>45455</v>
      </c>
      <c r="R14221">
        <v>2047</v>
      </c>
      <c r="S14221" s="4">
        <v>5.8</v>
      </c>
      <c r="T14221" t="s">
        <v>153</v>
      </c>
    </row>
    <row r="14222" spans="1:20" x14ac:dyDescent="0.35">
      <c r="A14222" t="s">
        <v>27350</v>
      </c>
      <c r="B14222" s="5" t="s">
        <v>28802</v>
      </c>
      <c r="C14222" s="6">
        <v>130848</v>
      </c>
      <c r="D14222" t="s">
        <v>22</v>
      </c>
      <c r="E14222">
        <v>130848</v>
      </c>
      <c r="F14222" s="5" t="s">
        <v>66</v>
      </c>
      <c r="G14222" s="5" t="s">
        <v>24</v>
      </c>
      <c r="H14222" s="5" t="s">
        <v>129</v>
      </c>
      <c r="I14222" t="s">
        <v>44</v>
      </c>
      <c r="J14222" t="s">
        <v>129</v>
      </c>
      <c r="K14222">
        <v>50</v>
      </c>
      <c r="L14222" s="5" t="s">
        <v>27351</v>
      </c>
      <c r="M14222" s="5" t="s">
        <v>54</v>
      </c>
      <c r="N14222">
        <v>7</v>
      </c>
      <c r="O14222" t="s">
        <v>131</v>
      </c>
      <c r="P14222" s="1">
        <v>45545</v>
      </c>
      <c r="Q14222" s="1">
        <v>45598</v>
      </c>
      <c r="R14222">
        <v>1856</v>
      </c>
      <c r="S14222" s="4">
        <v>9.1</v>
      </c>
      <c r="T14222" t="s">
        <v>89</v>
      </c>
    </row>
    <row r="14223" spans="1:20" x14ac:dyDescent="0.35">
      <c r="A14223" t="s">
        <v>27352</v>
      </c>
      <c r="B14223" s="5" t="s">
        <v>91</v>
      </c>
      <c r="C14223" s="6">
        <v>115185</v>
      </c>
      <c r="D14223" t="s">
        <v>41</v>
      </c>
      <c r="E14223">
        <v>97907</v>
      </c>
      <c r="F14223" s="5" t="s">
        <v>66</v>
      </c>
      <c r="G14223" s="5" t="s">
        <v>24</v>
      </c>
      <c r="H14223" s="5" t="s">
        <v>60</v>
      </c>
      <c r="I14223" t="s">
        <v>35</v>
      </c>
      <c r="J14223" t="s">
        <v>121</v>
      </c>
      <c r="K14223">
        <v>100</v>
      </c>
      <c r="L14223" s="5" t="s">
        <v>27353</v>
      </c>
      <c r="M14223" s="5" t="s">
        <v>37</v>
      </c>
      <c r="N14223">
        <v>7</v>
      </c>
      <c r="O14223" t="s">
        <v>131</v>
      </c>
      <c r="P14223" s="1">
        <v>45730</v>
      </c>
      <c r="Q14223" s="1">
        <v>45747</v>
      </c>
      <c r="R14223">
        <v>1921</v>
      </c>
      <c r="S14223" s="4">
        <v>9.1999999999999993</v>
      </c>
      <c r="T14223" t="s">
        <v>95</v>
      </c>
    </row>
    <row r="14224" spans="1:20" x14ac:dyDescent="0.35">
      <c r="A14224" t="s">
        <v>27354</v>
      </c>
      <c r="B14224" s="5" t="s">
        <v>162</v>
      </c>
      <c r="C14224" s="6">
        <v>74184</v>
      </c>
      <c r="D14224" t="s">
        <v>22</v>
      </c>
      <c r="E14224">
        <v>74184</v>
      </c>
      <c r="F14224" s="5" t="s">
        <v>50</v>
      </c>
      <c r="G14224" s="5" t="s">
        <v>59</v>
      </c>
      <c r="H14224" s="5" t="s">
        <v>52</v>
      </c>
      <c r="I14224" t="s">
        <v>44</v>
      </c>
      <c r="J14224" t="s">
        <v>299</v>
      </c>
      <c r="K14224">
        <v>50</v>
      </c>
      <c r="L14224" s="5" t="s">
        <v>27355</v>
      </c>
      <c r="M14224" s="5" t="s">
        <v>54</v>
      </c>
      <c r="N14224">
        <v>2</v>
      </c>
      <c r="O14224" t="s">
        <v>131</v>
      </c>
      <c r="P14224" s="1">
        <v>45743</v>
      </c>
      <c r="Q14224" s="1">
        <v>45813</v>
      </c>
      <c r="R14224">
        <v>1287</v>
      </c>
      <c r="S14224" s="4">
        <v>7.9</v>
      </c>
      <c r="T14224" t="s">
        <v>79</v>
      </c>
    </row>
    <row r="14225" spans="1:20" x14ac:dyDescent="0.35">
      <c r="A14225" t="s">
        <v>27356</v>
      </c>
      <c r="B14225" s="5" t="s">
        <v>91</v>
      </c>
      <c r="C14225" s="6">
        <v>85351</v>
      </c>
      <c r="D14225" t="s">
        <v>41</v>
      </c>
      <c r="E14225">
        <v>72548</v>
      </c>
      <c r="F14225" s="5" t="s">
        <v>58</v>
      </c>
      <c r="G14225" s="5" t="s">
        <v>42</v>
      </c>
      <c r="H14225" s="5" t="s">
        <v>43</v>
      </c>
      <c r="I14225" t="s">
        <v>35</v>
      </c>
      <c r="J14225" t="s">
        <v>43</v>
      </c>
      <c r="K14225">
        <v>0</v>
      </c>
      <c r="L14225" s="5" t="s">
        <v>27357</v>
      </c>
      <c r="M14225" s="5" t="s">
        <v>37</v>
      </c>
      <c r="N14225">
        <v>1</v>
      </c>
      <c r="O14225" t="s">
        <v>141</v>
      </c>
      <c r="P14225" s="1">
        <v>45630</v>
      </c>
      <c r="Q14225" s="1">
        <v>45648</v>
      </c>
      <c r="R14225">
        <v>761</v>
      </c>
      <c r="S14225" s="4">
        <v>8.1999999999999993</v>
      </c>
      <c r="T14225" t="s">
        <v>89</v>
      </c>
    </row>
    <row r="14226" spans="1:20" x14ac:dyDescent="0.35">
      <c r="A14226" t="s">
        <v>27358</v>
      </c>
      <c r="B14226" s="5" t="s">
        <v>179</v>
      </c>
      <c r="C14226" s="6">
        <v>65593</v>
      </c>
      <c r="D14226" t="s">
        <v>22</v>
      </c>
      <c r="E14226">
        <v>65593</v>
      </c>
      <c r="F14226" s="5" t="s">
        <v>58</v>
      </c>
      <c r="G14226" s="5" t="s">
        <v>24</v>
      </c>
      <c r="H14226" s="5" t="s">
        <v>101</v>
      </c>
      <c r="I14226" t="s">
        <v>44</v>
      </c>
      <c r="J14226" t="s">
        <v>101</v>
      </c>
      <c r="K14226">
        <v>50</v>
      </c>
      <c r="L14226" s="5" t="s">
        <v>27359</v>
      </c>
      <c r="M14226" s="5" t="s">
        <v>70</v>
      </c>
      <c r="N14226">
        <v>1</v>
      </c>
      <c r="O14226" t="s">
        <v>147</v>
      </c>
      <c r="P14226" s="1">
        <v>45547</v>
      </c>
      <c r="Q14226" s="1">
        <v>45587</v>
      </c>
      <c r="R14226">
        <v>2483</v>
      </c>
      <c r="S14226" s="4">
        <v>6</v>
      </c>
      <c r="T14226" t="s">
        <v>118</v>
      </c>
    </row>
    <row r="14227" spans="1:20" x14ac:dyDescent="0.35">
      <c r="A14227" t="s">
        <v>27360</v>
      </c>
      <c r="B14227" s="5" t="s">
        <v>57</v>
      </c>
      <c r="C14227" s="6">
        <v>123894</v>
      </c>
      <c r="D14227" t="s">
        <v>22</v>
      </c>
      <c r="E14227">
        <v>123894</v>
      </c>
      <c r="F14227" s="5" t="s">
        <v>66</v>
      </c>
      <c r="G14227" s="5" t="s">
        <v>42</v>
      </c>
      <c r="H14227" s="5" t="s">
        <v>129</v>
      </c>
      <c r="I14227" t="s">
        <v>44</v>
      </c>
      <c r="J14227" t="s">
        <v>129</v>
      </c>
      <c r="K14227">
        <v>50</v>
      </c>
      <c r="L14227" s="5" t="s">
        <v>27361</v>
      </c>
      <c r="M14227" s="5" t="s">
        <v>70</v>
      </c>
      <c r="N14227">
        <v>6</v>
      </c>
      <c r="O14227" t="s">
        <v>88</v>
      </c>
      <c r="P14227" s="1">
        <v>45334</v>
      </c>
      <c r="Q14227" s="1">
        <v>45349</v>
      </c>
      <c r="R14227">
        <v>1054</v>
      </c>
      <c r="S14227" s="4">
        <v>5.9</v>
      </c>
      <c r="T14227" t="s">
        <v>89</v>
      </c>
    </row>
    <row r="14228" spans="1:20" x14ac:dyDescent="0.35">
      <c r="A14228" t="s">
        <v>27362</v>
      </c>
      <c r="B14228" s="5" t="s">
        <v>28802</v>
      </c>
      <c r="C14228" s="6">
        <v>152751</v>
      </c>
      <c r="D14228" t="s">
        <v>22</v>
      </c>
      <c r="E14228">
        <v>152751</v>
      </c>
      <c r="F14228" s="5" t="s">
        <v>50</v>
      </c>
      <c r="G14228" s="5" t="s">
        <v>24</v>
      </c>
      <c r="H14228" s="5" t="s">
        <v>97</v>
      </c>
      <c r="I14228" t="s">
        <v>35</v>
      </c>
      <c r="J14228" t="s">
        <v>97</v>
      </c>
      <c r="K14228">
        <v>100</v>
      </c>
      <c r="L14228" s="5" t="s">
        <v>27363</v>
      </c>
      <c r="M14228" s="5" t="s">
        <v>54</v>
      </c>
      <c r="N14228">
        <v>2</v>
      </c>
      <c r="O14228" t="s">
        <v>135</v>
      </c>
      <c r="P14228" s="1">
        <v>45396</v>
      </c>
      <c r="Q14228" s="1">
        <v>45416</v>
      </c>
      <c r="R14228">
        <v>1986</v>
      </c>
      <c r="S14228" s="4">
        <v>9.9</v>
      </c>
      <c r="T14228" t="s">
        <v>38</v>
      </c>
    </row>
    <row r="14229" spans="1:20" x14ac:dyDescent="0.35">
      <c r="A14229" t="s">
        <v>27364</v>
      </c>
      <c r="B14229" s="5" t="s">
        <v>28801</v>
      </c>
      <c r="C14229" s="6">
        <v>94949</v>
      </c>
      <c r="D14229" t="s">
        <v>22</v>
      </c>
      <c r="E14229">
        <v>94949</v>
      </c>
      <c r="F14229" s="5" t="s">
        <v>50</v>
      </c>
      <c r="G14229" s="5" t="s">
        <v>42</v>
      </c>
      <c r="H14229" s="5" t="s">
        <v>68</v>
      </c>
      <c r="I14229" t="s">
        <v>44</v>
      </c>
      <c r="J14229" t="s">
        <v>68</v>
      </c>
      <c r="K14229">
        <v>0</v>
      </c>
      <c r="L14229" s="5" t="s">
        <v>27365</v>
      </c>
      <c r="M14229" s="5" t="s">
        <v>28</v>
      </c>
      <c r="N14229">
        <v>3</v>
      </c>
      <c r="O14229" t="s">
        <v>78</v>
      </c>
      <c r="P14229" s="1">
        <v>45294</v>
      </c>
      <c r="Q14229" s="1">
        <v>45309</v>
      </c>
      <c r="R14229">
        <v>1610</v>
      </c>
      <c r="S14229" s="4">
        <v>9.6</v>
      </c>
      <c r="T14229" t="s">
        <v>136</v>
      </c>
    </row>
    <row r="14230" spans="1:20" x14ac:dyDescent="0.35">
      <c r="A14230" t="s">
        <v>27366</v>
      </c>
      <c r="B14230" s="5" t="s">
        <v>28800</v>
      </c>
      <c r="C14230" s="6">
        <v>199664</v>
      </c>
      <c r="D14230" t="s">
        <v>22</v>
      </c>
      <c r="E14230">
        <v>199664</v>
      </c>
      <c r="F14230" s="5" t="s">
        <v>23</v>
      </c>
      <c r="G14230" s="5" t="s">
        <v>51</v>
      </c>
      <c r="H14230" s="5" t="s">
        <v>165</v>
      </c>
      <c r="I14230" t="s">
        <v>35</v>
      </c>
      <c r="J14230" t="s">
        <v>165</v>
      </c>
      <c r="K14230">
        <v>0</v>
      </c>
      <c r="L14230" s="5" t="s">
        <v>27367</v>
      </c>
      <c r="M14230" s="5" t="s">
        <v>28</v>
      </c>
      <c r="N14230">
        <v>18</v>
      </c>
      <c r="O14230" t="s">
        <v>112</v>
      </c>
      <c r="P14230" s="1">
        <v>45576</v>
      </c>
      <c r="Q14230" s="1">
        <v>45611</v>
      </c>
      <c r="R14230">
        <v>538</v>
      </c>
      <c r="S14230" s="4">
        <v>6.3</v>
      </c>
      <c r="T14230" t="s">
        <v>153</v>
      </c>
    </row>
    <row r="14231" spans="1:20" x14ac:dyDescent="0.35">
      <c r="A14231" t="s">
        <v>27368</v>
      </c>
      <c r="B14231" s="5" t="s">
        <v>28802</v>
      </c>
      <c r="C14231" s="6">
        <v>51090</v>
      </c>
      <c r="D14231" t="s">
        <v>22</v>
      </c>
      <c r="E14231">
        <v>51090</v>
      </c>
      <c r="F14231" s="5" t="s">
        <v>58</v>
      </c>
      <c r="G14231" s="5" t="s">
        <v>24</v>
      </c>
      <c r="H14231" s="5" t="s">
        <v>165</v>
      </c>
      <c r="I14231" t="s">
        <v>35</v>
      </c>
      <c r="J14231" t="s">
        <v>165</v>
      </c>
      <c r="K14231">
        <v>50</v>
      </c>
      <c r="L14231" s="5" t="s">
        <v>27369</v>
      </c>
      <c r="M14231" s="5" t="s">
        <v>70</v>
      </c>
      <c r="N14231">
        <v>1</v>
      </c>
      <c r="O14231" t="s">
        <v>172</v>
      </c>
      <c r="P14231" s="1">
        <v>45472</v>
      </c>
      <c r="Q14231" s="1">
        <v>45530</v>
      </c>
      <c r="R14231">
        <v>1607</v>
      </c>
      <c r="S14231" s="4">
        <v>7.1</v>
      </c>
      <c r="T14231" t="s">
        <v>118</v>
      </c>
    </row>
    <row r="14232" spans="1:20" x14ac:dyDescent="0.35">
      <c r="A14232" t="s">
        <v>27370</v>
      </c>
      <c r="B14232" s="5" t="s">
        <v>32</v>
      </c>
      <c r="C14232" s="6">
        <v>80797</v>
      </c>
      <c r="D14232" t="s">
        <v>41</v>
      </c>
      <c r="E14232">
        <v>68677</v>
      </c>
      <c r="F14232" s="5" t="s">
        <v>50</v>
      </c>
      <c r="G14232" s="5" t="s">
        <v>51</v>
      </c>
      <c r="H14232" s="5" t="s">
        <v>43</v>
      </c>
      <c r="I14232" t="s">
        <v>44</v>
      </c>
      <c r="J14232" t="s">
        <v>43</v>
      </c>
      <c r="K14232">
        <v>100</v>
      </c>
      <c r="L14232" s="5" t="s">
        <v>27371</v>
      </c>
      <c r="M14232" s="5" t="s">
        <v>28</v>
      </c>
      <c r="N14232">
        <v>4</v>
      </c>
      <c r="O14232" t="s">
        <v>107</v>
      </c>
      <c r="P14232" s="1">
        <v>45311</v>
      </c>
      <c r="Q14232" s="1">
        <v>45373</v>
      </c>
      <c r="R14232">
        <v>1039</v>
      </c>
      <c r="S14232" s="4">
        <v>9.1</v>
      </c>
      <c r="T14232" t="s">
        <v>55</v>
      </c>
    </row>
    <row r="14233" spans="1:20" x14ac:dyDescent="0.35">
      <c r="A14233" t="s">
        <v>27372</v>
      </c>
      <c r="B14233" s="5" t="s">
        <v>28799</v>
      </c>
      <c r="C14233" s="6">
        <v>148078</v>
      </c>
      <c r="D14233" t="s">
        <v>41</v>
      </c>
      <c r="E14233">
        <v>125866</v>
      </c>
      <c r="F14233" s="5" t="s">
        <v>66</v>
      </c>
      <c r="G14233" s="5" t="s">
        <v>24</v>
      </c>
      <c r="H14233" s="5" t="s">
        <v>60</v>
      </c>
      <c r="I14233" t="s">
        <v>35</v>
      </c>
      <c r="J14233" t="s">
        <v>116</v>
      </c>
      <c r="K14233">
        <v>100</v>
      </c>
      <c r="L14233" s="5" t="s">
        <v>27373</v>
      </c>
      <c r="M14233" s="5" t="s">
        <v>28</v>
      </c>
      <c r="N14233">
        <v>5</v>
      </c>
      <c r="O14233" t="s">
        <v>88</v>
      </c>
      <c r="P14233" s="1">
        <v>45562</v>
      </c>
      <c r="Q14233" s="1">
        <v>45597</v>
      </c>
      <c r="R14233">
        <v>1476</v>
      </c>
      <c r="S14233" s="4">
        <v>5</v>
      </c>
      <c r="T14233" t="s">
        <v>89</v>
      </c>
    </row>
    <row r="14234" spans="1:20" x14ac:dyDescent="0.35">
      <c r="A14234" t="s">
        <v>27374</v>
      </c>
      <c r="B14234" s="5" t="s">
        <v>28802</v>
      </c>
      <c r="C14234" s="6">
        <v>241116</v>
      </c>
      <c r="D14234" t="s">
        <v>41</v>
      </c>
      <c r="E14234">
        <v>204949</v>
      </c>
      <c r="F14234" s="5" t="s">
        <v>23</v>
      </c>
      <c r="G14234" s="5" t="s">
        <v>42</v>
      </c>
      <c r="H14234" s="5" t="s">
        <v>126</v>
      </c>
      <c r="I14234" t="s">
        <v>35</v>
      </c>
      <c r="J14234" t="s">
        <v>126</v>
      </c>
      <c r="K14234">
        <v>50</v>
      </c>
      <c r="L14234" s="5" t="s">
        <v>27375</v>
      </c>
      <c r="M14234" s="5" t="s">
        <v>37</v>
      </c>
      <c r="N14234">
        <v>15</v>
      </c>
      <c r="O14234" t="s">
        <v>71</v>
      </c>
      <c r="P14234" s="1">
        <v>45653</v>
      </c>
      <c r="Q14234" s="1">
        <v>45691</v>
      </c>
      <c r="R14234">
        <v>1545</v>
      </c>
      <c r="S14234" s="4">
        <v>9.9</v>
      </c>
      <c r="T14234" t="s">
        <v>38</v>
      </c>
    </row>
    <row r="14235" spans="1:20" x14ac:dyDescent="0.35">
      <c r="A14235" t="s">
        <v>27376</v>
      </c>
      <c r="B14235" s="5" t="s">
        <v>162</v>
      </c>
      <c r="C14235" s="6">
        <v>71525</v>
      </c>
      <c r="D14235" t="s">
        <v>74</v>
      </c>
      <c r="E14235">
        <v>89406</v>
      </c>
      <c r="F14235" s="5" t="s">
        <v>50</v>
      </c>
      <c r="G14235" s="5" t="s">
        <v>51</v>
      </c>
      <c r="H14235" s="5" t="s">
        <v>75</v>
      </c>
      <c r="I14235" t="s">
        <v>26</v>
      </c>
      <c r="J14235" t="s">
        <v>75</v>
      </c>
      <c r="K14235">
        <v>100</v>
      </c>
      <c r="L14235" s="5" t="s">
        <v>27377</v>
      </c>
      <c r="M14235" s="5" t="s">
        <v>37</v>
      </c>
      <c r="N14235">
        <v>4</v>
      </c>
      <c r="O14235" t="s">
        <v>29</v>
      </c>
      <c r="P14235" s="1">
        <v>45296</v>
      </c>
      <c r="Q14235" s="1">
        <v>45364</v>
      </c>
      <c r="R14235">
        <v>852</v>
      </c>
      <c r="S14235" s="4">
        <v>8.8000000000000007</v>
      </c>
      <c r="T14235" t="s">
        <v>55</v>
      </c>
    </row>
    <row r="14236" spans="1:20" x14ac:dyDescent="0.35">
      <c r="A14236" t="s">
        <v>27378</v>
      </c>
      <c r="B14236" s="5" t="s">
        <v>28800</v>
      </c>
      <c r="C14236" s="6">
        <v>228052</v>
      </c>
      <c r="D14236" t="s">
        <v>22</v>
      </c>
      <c r="E14236">
        <v>228052</v>
      </c>
      <c r="F14236" s="5" t="s">
        <v>23</v>
      </c>
      <c r="G14236" s="5" t="s">
        <v>51</v>
      </c>
      <c r="H14236" s="5" t="s">
        <v>97</v>
      </c>
      <c r="I14236" t="s">
        <v>44</v>
      </c>
      <c r="J14236" t="s">
        <v>97</v>
      </c>
      <c r="K14236">
        <v>0</v>
      </c>
      <c r="L14236" s="5" t="s">
        <v>27379</v>
      </c>
      <c r="M14236" s="5" t="s">
        <v>37</v>
      </c>
      <c r="N14236">
        <v>13</v>
      </c>
      <c r="O14236" t="s">
        <v>141</v>
      </c>
      <c r="P14236" s="1">
        <v>45695</v>
      </c>
      <c r="Q14236" s="1">
        <v>45753</v>
      </c>
      <c r="R14236">
        <v>1439</v>
      </c>
      <c r="S14236" s="4">
        <v>7</v>
      </c>
      <c r="T14236" t="s">
        <v>30</v>
      </c>
    </row>
    <row r="14237" spans="1:20" x14ac:dyDescent="0.35">
      <c r="A14237" t="s">
        <v>27380</v>
      </c>
      <c r="B14237" s="5" t="s">
        <v>100</v>
      </c>
      <c r="C14237" s="6">
        <v>92722</v>
      </c>
      <c r="D14237" t="s">
        <v>65</v>
      </c>
      <c r="E14237">
        <v>120539</v>
      </c>
      <c r="F14237" s="5" t="s">
        <v>50</v>
      </c>
      <c r="G14237" s="5" t="s">
        <v>51</v>
      </c>
      <c r="H14237" s="5" t="s">
        <v>67</v>
      </c>
      <c r="I14237" t="s">
        <v>35</v>
      </c>
      <c r="J14237" t="s">
        <v>67</v>
      </c>
      <c r="K14237">
        <v>100</v>
      </c>
      <c r="L14237" s="5" t="s">
        <v>27381</v>
      </c>
      <c r="M14237" s="5" t="s">
        <v>37</v>
      </c>
      <c r="N14237">
        <v>3</v>
      </c>
      <c r="O14237" t="s">
        <v>85</v>
      </c>
      <c r="P14237" s="1">
        <v>45371</v>
      </c>
      <c r="Q14237" s="1">
        <v>45430</v>
      </c>
      <c r="R14237">
        <v>1536</v>
      </c>
      <c r="S14237" s="4">
        <v>9.8000000000000007</v>
      </c>
      <c r="T14237" t="s">
        <v>153</v>
      </c>
    </row>
    <row r="14238" spans="1:20" x14ac:dyDescent="0.35">
      <c r="A14238" t="s">
        <v>27382</v>
      </c>
      <c r="B14238" s="5" t="s">
        <v>105</v>
      </c>
      <c r="C14238" s="6">
        <v>177606</v>
      </c>
      <c r="D14238" t="s">
        <v>33</v>
      </c>
      <c r="E14238">
        <v>19536660</v>
      </c>
      <c r="F14238" s="5" t="s">
        <v>66</v>
      </c>
      <c r="G14238" s="5" t="s">
        <v>51</v>
      </c>
      <c r="H14238" s="5" t="s">
        <v>34</v>
      </c>
      <c r="I14238" t="s">
        <v>35</v>
      </c>
      <c r="J14238" t="s">
        <v>34</v>
      </c>
      <c r="K14238">
        <v>50</v>
      </c>
      <c r="L14238" s="5" t="s">
        <v>27383</v>
      </c>
      <c r="M14238" s="5" t="s">
        <v>70</v>
      </c>
      <c r="N14238">
        <v>5</v>
      </c>
      <c r="O14238" t="s">
        <v>88</v>
      </c>
      <c r="P14238" s="1">
        <v>45387</v>
      </c>
      <c r="Q14238" s="1">
        <v>45414</v>
      </c>
      <c r="R14238">
        <v>2385</v>
      </c>
      <c r="S14238" s="4">
        <v>7.5</v>
      </c>
      <c r="T14238" t="s">
        <v>89</v>
      </c>
    </row>
    <row r="14239" spans="1:20" x14ac:dyDescent="0.35">
      <c r="A14239" t="s">
        <v>27384</v>
      </c>
      <c r="B14239" s="5" t="s">
        <v>100</v>
      </c>
      <c r="C14239" s="6">
        <v>65911</v>
      </c>
      <c r="D14239" t="s">
        <v>22</v>
      </c>
      <c r="E14239">
        <v>65911</v>
      </c>
      <c r="F14239" s="5" t="s">
        <v>58</v>
      </c>
      <c r="G14239" s="5" t="s">
        <v>42</v>
      </c>
      <c r="H14239" s="5" t="s">
        <v>165</v>
      </c>
      <c r="I14239" t="s">
        <v>35</v>
      </c>
      <c r="J14239" t="s">
        <v>165</v>
      </c>
      <c r="K14239">
        <v>50</v>
      </c>
      <c r="L14239" s="5" t="s">
        <v>7092</v>
      </c>
      <c r="M14239" s="5" t="s">
        <v>54</v>
      </c>
      <c r="N14239">
        <v>1</v>
      </c>
      <c r="O14239" t="s">
        <v>135</v>
      </c>
      <c r="P14239" s="1">
        <v>45341</v>
      </c>
      <c r="Q14239" s="1">
        <v>45381</v>
      </c>
      <c r="R14239">
        <v>1306</v>
      </c>
      <c r="S14239" s="4">
        <v>9.3000000000000007</v>
      </c>
      <c r="T14239" t="s">
        <v>108</v>
      </c>
    </row>
    <row r="14240" spans="1:20" x14ac:dyDescent="0.35">
      <c r="A14240" t="s">
        <v>27385</v>
      </c>
      <c r="B14240" s="5" t="s">
        <v>91</v>
      </c>
      <c r="C14240" s="6">
        <v>91391</v>
      </c>
      <c r="D14240" t="s">
        <v>92</v>
      </c>
      <c r="E14240">
        <v>68543</v>
      </c>
      <c r="F14240" s="5" t="s">
        <v>50</v>
      </c>
      <c r="G14240" s="5" t="s">
        <v>59</v>
      </c>
      <c r="H14240" s="5" t="s">
        <v>93</v>
      </c>
      <c r="I14240" t="s">
        <v>44</v>
      </c>
      <c r="J14240" t="s">
        <v>940</v>
      </c>
      <c r="K14240">
        <v>0</v>
      </c>
      <c r="L14240" s="5" t="s">
        <v>27386</v>
      </c>
      <c r="M14240" s="5" t="s">
        <v>37</v>
      </c>
      <c r="N14240">
        <v>2</v>
      </c>
      <c r="O14240" t="s">
        <v>112</v>
      </c>
      <c r="P14240" s="1">
        <v>45302</v>
      </c>
      <c r="Q14240" s="1">
        <v>45327</v>
      </c>
      <c r="R14240">
        <v>1946</v>
      </c>
      <c r="S14240" s="4">
        <v>9.1999999999999993</v>
      </c>
      <c r="T14240" t="s">
        <v>243</v>
      </c>
    </row>
    <row r="14241" spans="1:20" x14ac:dyDescent="0.35">
      <c r="A14241" t="s">
        <v>27387</v>
      </c>
      <c r="B14241" s="5" t="s">
        <v>28800</v>
      </c>
      <c r="C14241" s="6">
        <v>201317</v>
      </c>
      <c r="D14241" t="s">
        <v>22</v>
      </c>
      <c r="E14241">
        <v>201317</v>
      </c>
      <c r="F14241" s="5" t="s">
        <v>23</v>
      </c>
      <c r="G14241" s="5" t="s">
        <v>59</v>
      </c>
      <c r="H14241" s="5" t="s">
        <v>191</v>
      </c>
      <c r="I14241" t="s">
        <v>26</v>
      </c>
      <c r="J14241" t="s">
        <v>191</v>
      </c>
      <c r="K14241">
        <v>50</v>
      </c>
      <c r="L14241" s="5" t="s">
        <v>27388</v>
      </c>
      <c r="M14241" s="5" t="s">
        <v>70</v>
      </c>
      <c r="N14241">
        <v>17</v>
      </c>
      <c r="O14241" t="s">
        <v>78</v>
      </c>
      <c r="P14241" s="1">
        <v>45517</v>
      </c>
      <c r="Q14241" s="1">
        <v>45572</v>
      </c>
      <c r="R14241">
        <v>2364</v>
      </c>
      <c r="S14241" s="4">
        <v>6.2</v>
      </c>
      <c r="T14241" t="s">
        <v>136</v>
      </c>
    </row>
    <row r="14242" spans="1:20" x14ac:dyDescent="0.35">
      <c r="A14242" t="s">
        <v>27389</v>
      </c>
      <c r="B14242" s="5" t="s">
        <v>28802</v>
      </c>
      <c r="C14242" s="6">
        <v>63528</v>
      </c>
      <c r="D14242" t="s">
        <v>41</v>
      </c>
      <c r="E14242">
        <v>53999</v>
      </c>
      <c r="F14242" s="5" t="s">
        <v>58</v>
      </c>
      <c r="G14242" s="5" t="s">
        <v>59</v>
      </c>
      <c r="H14242" s="5" t="s">
        <v>60</v>
      </c>
      <c r="I14242" t="s">
        <v>26</v>
      </c>
      <c r="J14242" t="s">
        <v>60</v>
      </c>
      <c r="K14242">
        <v>50</v>
      </c>
      <c r="L14242" s="5" t="s">
        <v>27390</v>
      </c>
      <c r="M14242" s="5" t="s">
        <v>54</v>
      </c>
      <c r="N14242">
        <v>1</v>
      </c>
      <c r="O14242" t="s">
        <v>78</v>
      </c>
      <c r="P14242" s="1">
        <v>45668</v>
      </c>
      <c r="Q14242" s="1">
        <v>45724</v>
      </c>
      <c r="R14242">
        <v>1363</v>
      </c>
      <c r="S14242" s="4">
        <v>8.1999999999999993</v>
      </c>
      <c r="T14242" t="s">
        <v>210</v>
      </c>
    </row>
    <row r="14243" spans="1:20" x14ac:dyDescent="0.35">
      <c r="A14243" t="s">
        <v>27391</v>
      </c>
      <c r="B14243" s="5" t="s">
        <v>73</v>
      </c>
      <c r="C14243" s="6">
        <v>74903</v>
      </c>
      <c r="D14243" t="s">
        <v>41</v>
      </c>
      <c r="E14243">
        <v>63668</v>
      </c>
      <c r="F14243" s="5" t="s">
        <v>58</v>
      </c>
      <c r="G14243" s="5" t="s">
        <v>24</v>
      </c>
      <c r="H14243" s="5" t="s">
        <v>151</v>
      </c>
      <c r="I14243" t="s">
        <v>35</v>
      </c>
      <c r="J14243" t="s">
        <v>151</v>
      </c>
      <c r="K14243">
        <v>0</v>
      </c>
      <c r="L14243" s="5" t="s">
        <v>12738</v>
      </c>
      <c r="M14243" s="5" t="s">
        <v>70</v>
      </c>
      <c r="N14243">
        <v>1</v>
      </c>
      <c r="O14243" t="s">
        <v>131</v>
      </c>
      <c r="P14243" s="1">
        <v>45337</v>
      </c>
      <c r="Q14243" s="1">
        <v>45409</v>
      </c>
      <c r="R14243">
        <v>1458</v>
      </c>
      <c r="S14243" s="4">
        <v>9.9</v>
      </c>
      <c r="T14243" t="s">
        <v>243</v>
      </c>
    </row>
    <row r="14244" spans="1:20" x14ac:dyDescent="0.35">
      <c r="A14244" t="s">
        <v>27392</v>
      </c>
      <c r="B14244" s="5" t="s">
        <v>49</v>
      </c>
      <c r="C14244" s="6">
        <v>33431</v>
      </c>
      <c r="D14244" t="s">
        <v>22</v>
      </c>
      <c r="E14244">
        <v>33431</v>
      </c>
      <c r="F14244" s="5" t="s">
        <v>58</v>
      </c>
      <c r="G14244" s="5" t="s">
        <v>24</v>
      </c>
      <c r="H14244" s="5" t="s">
        <v>157</v>
      </c>
      <c r="I14244" t="s">
        <v>44</v>
      </c>
      <c r="J14244" t="s">
        <v>1449</v>
      </c>
      <c r="K14244">
        <v>0</v>
      </c>
      <c r="L14244" s="5" t="s">
        <v>27393</v>
      </c>
      <c r="M14244" s="5" t="s">
        <v>28</v>
      </c>
      <c r="N14244">
        <v>0</v>
      </c>
      <c r="O14244" t="s">
        <v>46</v>
      </c>
      <c r="P14244" s="1">
        <v>45396</v>
      </c>
      <c r="Q14244" s="1">
        <v>45442</v>
      </c>
      <c r="R14244">
        <v>1801</v>
      </c>
      <c r="S14244" s="4">
        <v>8.1</v>
      </c>
      <c r="T14244" t="s">
        <v>89</v>
      </c>
    </row>
    <row r="14245" spans="1:20" x14ac:dyDescent="0.35">
      <c r="A14245" t="s">
        <v>27394</v>
      </c>
      <c r="B14245" s="5" t="s">
        <v>28801</v>
      </c>
      <c r="C14245" s="6">
        <v>58058</v>
      </c>
      <c r="D14245" t="s">
        <v>81</v>
      </c>
      <c r="E14245">
        <v>78378</v>
      </c>
      <c r="F14245" s="5" t="s">
        <v>58</v>
      </c>
      <c r="G14245" s="5" t="s">
        <v>24</v>
      </c>
      <c r="H14245" s="5" t="s">
        <v>82</v>
      </c>
      <c r="I14245" t="s">
        <v>44</v>
      </c>
      <c r="J14245" t="s">
        <v>82</v>
      </c>
      <c r="K14245">
        <v>50</v>
      </c>
      <c r="L14245" s="5" t="s">
        <v>27395</v>
      </c>
      <c r="M14245" s="5" t="s">
        <v>37</v>
      </c>
      <c r="N14245">
        <v>1</v>
      </c>
      <c r="O14245" t="s">
        <v>135</v>
      </c>
      <c r="P14245" s="1">
        <v>45725</v>
      </c>
      <c r="Q14245" s="1">
        <v>45751</v>
      </c>
      <c r="R14245">
        <v>2334</v>
      </c>
      <c r="S14245" s="4">
        <v>5</v>
      </c>
      <c r="T14245" t="s">
        <v>136</v>
      </c>
    </row>
    <row r="14246" spans="1:20" x14ac:dyDescent="0.35">
      <c r="A14246" t="s">
        <v>27396</v>
      </c>
      <c r="B14246" s="5" t="s">
        <v>217</v>
      </c>
      <c r="C14246" s="6">
        <v>125186</v>
      </c>
      <c r="D14246" t="s">
        <v>22</v>
      </c>
      <c r="E14246">
        <v>125186</v>
      </c>
      <c r="F14246" s="5" t="s">
        <v>66</v>
      </c>
      <c r="G14246" s="5" t="s">
        <v>51</v>
      </c>
      <c r="H14246" s="5" t="s">
        <v>129</v>
      </c>
      <c r="I14246" t="s">
        <v>35</v>
      </c>
      <c r="J14246" t="s">
        <v>359</v>
      </c>
      <c r="K14246">
        <v>100</v>
      </c>
      <c r="L14246" s="5" t="s">
        <v>27397</v>
      </c>
      <c r="M14246" s="5" t="s">
        <v>54</v>
      </c>
      <c r="N14246">
        <v>5</v>
      </c>
      <c r="O14246" t="s">
        <v>172</v>
      </c>
      <c r="P14246" s="1">
        <v>45598</v>
      </c>
      <c r="Q14246" s="1">
        <v>45670</v>
      </c>
      <c r="R14246">
        <v>2404</v>
      </c>
      <c r="S14246" s="4">
        <v>5.2</v>
      </c>
      <c r="T14246" t="s">
        <v>136</v>
      </c>
    </row>
    <row r="14247" spans="1:20" x14ac:dyDescent="0.35">
      <c r="A14247" t="s">
        <v>27398</v>
      </c>
      <c r="B14247" s="5" t="s">
        <v>28802</v>
      </c>
      <c r="C14247" s="6">
        <v>157137</v>
      </c>
      <c r="D14247" t="s">
        <v>22</v>
      </c>
      <c r="E14247">
        <v>157137</v>
      </c>
      <c r="F14247" s="5" t="s">
        <v>66</v>
      </c>
      <c r="G14247" s="5" t="s">
        <v>42</v>
      </c>
      <c r="H14247" s="5" t="s">
        <v>97</v>
      </c>
      <c r="I14247" t="s">
        <v>35</v>
      </c>
      <c r="J14247" t="s">
        <v>67</v>
      </c>
      <c r="K14247">
        <v>100</v>
      </c>
      <c r="L14247" s="5" t="s">
        <v>18576</v>
      </c>
      <c r="M14247" s="5" t="s">
        <v>28</v>
      </c>
      <c r="N14247">
        <v>7</v>
      </c>
      <c r="O14247" t="s">
        <v>46</v>
      </c>
      <c r="P14247" s="1">
        <v>45365</v>
      </c>
      <c r="Q14247" s="1">
        <v>45381</v>
      </c>
      <c r="R14247">
        <v>644</v>
      </c>
      <c r="S14247" s="4">
        <v>6</v>
      </c>
      <c r="T14247" t="s">
        <v>47</v>
      </c>
    </row>
    <row r="14248" spans="1:20" x14ac:dyDescent="0.35">
      <c r="A14248" t="s">
        <v>27399</v>
      </c>
      <c r="B14248" s="5" t="s">
        <v>21</v>
      </c>
      <c r="C14248" s="6">
        <v>32212</v>
      </c>
      <c r="D14248" t="s">
        <v>22</v>
      </c>
      <c r="E14248">
        <v>32212</v>
      </c>
      <c r="F14248" s="5" t="s">
        <v>50</v>
      </c>
      <c r="G14248" s="5" t="s">
        <v>24</v>
      </c>
      <c r="H14248" s="5" t="s">
        <v>116</v>
      </c>
      <c r="I14248" t="s">
        <v>26</v>
      </c>
      <c r="J14248" t="s">
        <v>116</v>
      </c>
      <c r="K14248">
        <v>0</v>
      </c>
      <c r="L14248" s="5" t="s">
        <v>27400</v>
      </c>
      <c r="M14248" s="5" t="s">
        <v>37</v>
      </c>
      <c r="N14248">
        <v>3</v>
      </c>
      <c r="O14248" t="s">
        <v>135</v>
      </c>
      <c r="P14248" s="1">
        <v>45416</v>
      </c>
      <c r="Q14248" s="1">
        <v>45451</v>
      </c>
      <c r="R14248">
        <v>2216</v>
      </c>
      <c r="S14248" s="4">
        <v>6.5</v>
      </c>
      <c r="T14248" t="s">
        <v>153</v>
      </c>
    </row>
    <row r="14249" spans="1:20" x14ac:dyDescent="0.35">
      <c r="A14249" t="s">
        <v>27401</v>
      </c>
      <c r="B14249" s="5" t="s">
        <v>32</v>
      </c>
      <c r="C14249" s="6">
        <v>96262</v>
      </c>
      <c r="D14249" t="s">
        <v>22</v>
      </c>
      <c r="E14249">
        <v>96262</v>
      </c>
      <c r="F14249" s="5" t="s">
        <v>50</v>
      </c>
      <c r="G14249" s="5" t="s">
        <v>42</v>
      </c>
      <c r="H14249" s="5" t="s">
        <v>52</v>
      </c>
      <c r="I14249" t="s">
        <v>35</v>
      </c>
      <c r="J14249" t="s">
        <v>768</v>
      </c>
      <c r="K14249">
        <v>0</v>
      </c>
      <c r="L14249" s="5" t="s">
        <v>27402</v>
      </c>
      <c r="M14249" s="5" t="s">
        <v>37</v>
      </c>
      <c r="N14249">
        <v>2</v>
      </c>
      <c r="O14249" t="s">
        <v>172</v>
      </c>
      <c r="P14249" s="1">
        <v>45766</v>
      </c>
      <c r="Q14249" s="1">
        <v>45810</v>
      </c>
      <c r="R14249">
        <v>749</v>
      </c>
      <c r="S14249" s="4">
        <v>8.3000000000000007</v>
      </c>
      <c r="T14249" t="s">
        <v>95</v>
      </c>
    </row>
    <row r="14250" spans="1:20" x14ac:dyDescent="0.35">
      <c r="A14250" t="s">
        <v>27403</v>
      </c>
      <c r="B14250" s="5" t="s">
        <v>162</v>
      </c>
      <c r="C14250" s="6">
        <v>87709</v>
      </c>
      <c r="D14250" t="s">
        <v>22</v>
      </c>
      <c r="E14250">
        <v>87709</v>
      </c>
      <c r="F14250" s="5" t="s">
        <v>66</v>
      </c>
      <c r="G14250" s="5" t="s">
        <v>42</v>
      </c>
      <c r="H14250" s="5" t="s">
        <v>165</v>
      </c>
      <c r="I14250" t="s">
        <v>26</v>
      </c>
      <c r="J14250" t="s">
        <v>83</v>
      </c>
      <c r="K14250">
        <v>100</v>
      </c>
      <c r="L14250" s="5" t="s">
        <v>27404</v>
      </c>
      <c r="M14250" s="5" t="s">
        <v>28</v>
      </c>
      <c r="N14250">
        <v>7</v>
      </c>
      <c r="O14250" t="s">
        <v>147</v>
      </c>
      <c r="P14250" s="1">
        <v>45497</v>
      </c>
      <c r="Q14250" s="1">
        <v>45514</v>
      </c>
      <c r="R14250">
        <v>1821</v>
      </c>
      <c r="S14250" s="4">
        <v>6.8</v>
      </c>
      <c r="T14250" t="s">
        <v>118</v>
      </c>
    </row>
    <row r="14251" spans="1:20" x14ac:dyDescent="0.35">
      <c r="A14251" t="s">
        <v>27405</v>
      </c>
      <c r="B14251" s="5" t="s">
        <v>57</v>
      </c>
      <c r="C14251" s="6">
        <v>150226</v>
      </c>
      <c r="D14251" t="s">
        <v>33</v>
      </c>
      <c r="E14251">
        <v>16524860</v>
      </c>
      <c r="F14251" s="5" t="s">
        <v>23</v>
      </c>
      <c r="G14251" s="5" t="s">
        <v>51</v>
      </c>
      <c r="H14251" s="5" t="s">
        <v>34</v>
      </c>
      <c r="I14251" t="s">
        <v>26</v>
      </c>
      <c r="J14251" t="s">
        <v>34</v>
      </c>
      <c r="K14251">
        <v>100</v>
      </c>
      <c r="L14251" s="5" t="s">
        <v>27406</v>
      </c>
      <c r="M14251" s="5" t="s">
        <v>70</v>
      </c>
      <c r="N14251">
        <v>17</v>
      </c>
      <c r="O14251" t="s">
        <v>88</v>
      </c>
      <c r="P14251" s="1">
        <v>45327</v>
      </c>
      <c r="Q14251" s="1">
        <v>45366</v>
      </c>
      <c r="R14251">
        <v>642</v>
      </c>
      <c r="S14251" s="4">
        <v>9.6999999999999993</v>
      </c>
      <c r="T14251" t="s">
        <v>243</v>
      </c>
    </row>
    <row r="14252" spans="1:20" x14ac:dyDescent="0.35">
      <c r="A14252" t="s">
        <v>27407</v>
      </c>
      <c r="B14252" s="5" t="s">
        <v>28799</v>
      </c>
      <c r="C14252" s="6">
        <v>68640</v>
      </c>
      <c r="D14252" t="s">
        <v>22</v>
      </c>
      <c r="E14252">
        <v>68640</v>
      </c>
      <c r="F14252" s="5" t="s">
        <v>58</v>
      </c>
      <c r="G14252" s="5" t="s">
        <v>24</v>
      </c>
      <c r="H14252" s="5" t="s">
        <v>165</v>
      </c>
      <c r="I14252" t="s">
        <v>35</v>
      </c>
      <c r="J14252" t="s">
        <v>165</v>
      </c>
      <c r="K14252">
        <v>100</v>
      </c>
      <c r="L14252" s="5" t="s">
        <v>27408</v>
      </c>
      <c r="M14252" s="5" t="s">
        <v>54</v>
      </c>
      <c r="N14252">
        <v>0</v>
      </c>
      <c r="O14252" t="s">
        <v>71</v>
      </c>
      <c r="P14252" s="1">
        <v>45294</v>
      </c>
      <c r="Q14252" s="1">
        <v>45358</v>
      </c>
      <c r="R14252">
        <v>1794</v>
      </c>
      <c r="S14252" s="4">
        <v>8.8000000000000007</v>
      </c>
      <c r="T14252" t="s">
        <v>30</v>
      </c>
    </row>
    <row r="14253" spans="1:20" x14ac:dyDescent="0.35">
      <c r="A14253" t="s">
        <v>27409</v>
      </c>
      <c r="B14253" s="5" t="s">
        <v>174</v>
      </c>
      <c r="C14253" s="6">
        <v>54111</v>
      </c>
      <c r="D14253" t="s">
        <v>41</v>
      </c>
      <c r="E14253">
        <v>45994</v>
      </c>
      <c r="F14253" s="5" t="s">
        <v>58</v>
      </c>
      <c r="G14253" s="5" t="s">
        <v>24</v>
      </c>
      <c r="H14253" s="5" t="s">
        <v>60</v>
      </c>
      <c r="I14253" t="s">
        <v>26</v>
      </c>
      <c r="J14253" t="s">
        <v>43</v>
      </c>
      <c r="K14253">
        <v>0</v>
      </c>
      <c r="L14253" s="5" t="s">
        <v>27410</v>
      </c>
      <c r="M14253" s="5" t="s">
        <v>54</v>
      </c>
      <c r="N14253">
        <v>0</v>
      </c>
      <c r="O14253" t="s">
        <v>135</v>
      </c>
      <c r="P14253" s="1">
        <v>45732</v>
      </c>
      <c r="Q14253" s="1">
        <v>45777</v>
      </c>
      <c r="R14253">
        <v>2028</v>
      </c>
      <c r="S14253" s="4">
        <v>6.2</v>
      </c>
      <c r="T14253" t="s">
        <v>79</v>
      </c>
    </row>
    <row r="14254" spans="1:20" x14ac:dyDescent="0.35">
      <c r="A14254" t="s">
        <v>27411</v>
      </c>
      <c r="B14254" s="5" t="s">
        <v>49</v>
      </c>
      <c r="C14254" s="6">
        <v>144317</v>
      </c>
      <c r="D14254" t="s">
        <v>65</v>
      </c>
      <c r="E14254">
        <v>187612</v>
      </c>
      <c r="F14254" s="5" t="s">
        <v>23</v>
      </c>
      <c r="G14254" s="5" t="s">
        <v>59</v>
      </c>
      <c r="H14254" s="5" t="s">
        <v>67</v>
      </c>
      <c r="I14254" t="s">
        <v>44</v>
      </c>
      <c r="J14254" t="s">
        <v>247</v>
      </c>
      <c r="K14254">
        <v>50</v>
      </c>
      <c r="L14254" s="5" t="s">
        <v>27412</v>
      </c>
      <c r="M14254" s="5" t="s">
        <v>28</v>
      </c>
      <c r="N14254">
        <v>15</v>
      </c>
      <c r="O14254" t="s">
        <v>78</v>
      </c>
      <c r="P14254" s="1">
        <v>45511</v>
      </c>
      <c r="Q14254" s="1">
        <v>45575</v>
      </c>
      <c r="R14254">
        <v>969</v>
      </c>
      <c r="S14254" s="4">
        <v>6.8</v>
      </c>
      <c r="T14254" t="s">
        <v>210</v>
      </c>
    </row>
    <row r="14255" spans="1:20" x14ac:dyDescent="0.35">
      <c r="A14255" t="s">
        <v>27413</v>
      </c>
      <c r="B14255" s="5" t="s">
        <v>105</v>
      </c>
      <c r="C14255" s="6">
        <v>136724</v>
      </c>
      <c r="D14255" t="s">
        <v>81</v>
      </c>
      <c r="E14255">
        <v>184577</v>
      </c>
      <c r="F14255" s="5" t="s">
        <v>66</v>
      </c>
      <c r="G14255" s="5" t="s">
        <v>51</v>
      </c>
      <c r="H14255" s="5" t="s">
        <v>82</v>
      </c>
      <c r="I14255" t="s">
        <v>35</v>
      </c>
      <c r="J14255" t="s">
        <v>82</v>
      </c>
      <c r="K14255">
        <v>50</v>
      </c>
      <c r="L14255" s="5" t="s">
        <v>27414</v>
      </c>
      <c r="M14255" s="5" t="s">
        <v>28</v>
      </c>
      <c r="N14255">
        <v>8</v>
      </c>
      <c r="O14255" t="s">
        <v>78</v>
      </c>
      <c r="P14255" s="1">
        <v>45604</v>
      </c>
      <c r="Q14255" s="1">
        <v>45633</v>
      </c>
      <c r="R14255">
        <v>1981</v>
      </c>
      <c r="S14255" s="4">
        <v>9.5</v>
      </c>
      <c r="T14255" t="s">
        <v>55</v>
      </c>
    </row>
    <row r="14256" spans="1:20" x14ac:dyDescent="0.35">
      <c r="A14256" t="s">
        <v>27415</v>
      </c>
      <c r="B14256" s="5" t="s">
        <v>57</v>
      </c>
      <c r="C14256" s="6">
        <v>100385</v>
      </c>
      <c r="D14256" t="s">
        <v>41</v>
      </c>
      <c r="E14256">
        <v>85327</v>
      </c>
      <c r="F14256" s="5" t="s">
        <v>50</v>
      </c>
      <c r="G14256" s="5" t="s">
        <v>42</v>
      </c>
      <c r="H14256" s="5" t="s">
        <v>151</v>
      </c>
      <c r="I14256" t="s">
        <v>35</v>
      </c>
      <c r="J14256" t="s">
        <v>467</v>
      </c>
      <c r="K14256">
        <v>50</v>
      </c>
      <c r="L14256" s="5" t="s">
        <v>27416</v>
      </c>
      <c r="M14256" s="5" t="s">
        <v>37</v>
      </c>
      <c r="N14256">
        <v>4</v>
      </c>
      <c r="O14256" t="s">
        <v>71</v>
      </c>
      <c r="P14256" s="1">
        <v>45332</v>
      </c>
      <c r="Q14256" s="1">
        <v>45394</v>
      </c>
      <c r="R14256">
        <v>811</v>
      </c>
      <c r="S14256" s="4">
        <v>6.8</v>
      </c>
      <c r="T14256" t="s">
        <v>108</v>
      </c>
    </row>
    <row r="14257" spans="1:20" x14ac:dyDescent="0.35">
      <c r="A14257" t="s">
        <v>27417</v>
      </c>
      <c r="B14257" s="5" t="s">
        <v>162</v>
      </c>
      <c r="C14257" s="6">
        <v>90275</v>
      </c>
      <c r="D14257" t="s">
        <v>41</v>
      </c>
      <c r="E14257">
        <v>76734</v>
      </c>
      <c r="F14257" s="5" t="s">
        <v>58</v>
      </c>
      <c r="G14257" s="5" t="s">
        <v>24</v>
      </c>
      <c r="H14257" s="5" t="s">
        <v>43</v>
      </c>
      <c r="I14257" t="s">
        <v>35</v>
      </c>
      <c r="J14257" t="s">
        <v>304</v>
      </c>
      <c r="K14257">
        <v>100</v>
      </c>
      <c r="L14257" s="5" t="s">
        <v>27418</v>
      </c>
      <c r="M14257" s="5" t="s">
        <v>37</v>
      </c>
      <c r="N14257">
        <v>0</v>
      </c>
      <c r="O14257" t="s">
        <v>131</v>
      </c>
      <c r="P14257" s="1">
        <v>45665</v>
      </c>
      <c r="Q14257" s="1">
        <v>45738</v>
      </c>
      <c r="R14257">
        <v>1806</v>
      </c>
      <c r="S14257" s="4">
        <v>6</v>
      </c>
      <c r="T14257" t="s">
        <v>89</v>
      </c>
    </row>
    <row r="14258" spans="1:20" x14ac:dyDescent="0.35">
      <c r="A14258" t="s">
        <v>27419</v>
      </c>
      <c r="B14258" s="5" t="s">
        <v>105</v>
      </c>
      <c r="C14258" s="6">
        <v>180652</v>
      </c>
      <c r="D14258" t="s">
        <v>41</v>
      </c>
      <c r="E14258">
        <v>153554</v>
      </c>
      <c r="F14258" s="5" t="s">
        <v>23</v>
      </c>
      <c r="G14258" s="5" t="s">
        <v>24</v>
      </c>
      <c r="H14258" s="5" t="s">
        <v>126</v>
      </c>
      <c r="I14258" t="s">
        <v>44</v>
      </c>
      <c r="J14258" t="s">
        <v>76</v>
      </c>
      <c r="K14258">
        <v>100</v>
      </c>
      <c r="L14258" s="5" t="s">
        <v>27420</v>
      </c>
      <c r="M14258" s="5" t="s">
        <v>70</v>
      </c>
      <c r="N14258">
        <v>17</v>
      </c>
      <c r="O14258" t="s">
        <v>141</v>
      </c>
      <c r="P14258" s="1">
        <v>45504</v>
      </c>
      <c r="Q14258" s="1">
        <v>45565</v>
      </c>
      <c r="R14258">
        <v>2331</v>
      </c>
      <c r="S14258" s="4">
        <v>7.9</v>
      </c>
      <c r="T14258" t="s">
        <v>136</v>
      </c>
    </row>
    <row r="14259" spans="1:20" x14ac:dyDescent="0.35">
      <c r="A14259" t="s">
        <v>27421</v>
      </c>
      <c r="B14259" s="5" t="s">
        <v>28802</v>
      </c>
      <c r="C14259" s="6">
        <v>51128</v>
      </c>
      <c r="D14259" t="s">
        <v>41</v>
      </c>
      <c r="E14259">
        <v>43459</v>
      </c>
      <c r="F14259" s="5" t="s">
        <v>58</v>
      </c>
      <c r="G14259" s="5" t="s">
        <v>59</v>
      </c>
      <c r="H14259" s="5" t="s">
        <v>43</v>
      </c>
      <c r="I14259" t="s">
        <v>26</v>
      </c>
      <c r="J14259" t="s">
        <v>43</v>
      </c>
      <c r="K14259">
        <v>0</v>
      </c>
      <c r="L14259" s="5" t="s">
        <v>27422</v>
      </c>
      <c r="M14259" s="5" t="s">
        <v>37</v>
      </c>
      <c r="N14259">
        <v>0</v>
      </c>
      <c r="O14259" t="s">
        <v>88</v>
      </c>
      <c r="P14259" s="1">
        <v>45558</v>
      </c>
      <c r="Q14259" s="1">
        <v>45616</v>
      </c>
      <c r="R14259">
        <v>1099</v>
      </c>
      <c r="S14259" s="4">
        <v>6.9</v>
      </c>
      <c r="T14259" t="s">
        <v>277</v>
      </c>
    </row>
    <row r="14260" spans="1:20" x14ac:dyDescent="0.35">
      <c r="A14260" t="s">
        <v>27423</v>
      </c>
      <c r="B14260" s="5" t="s">
        <v>49</v>
      </c>
      <c r="C14260" s="6">
        <v>129737</v>
      </c>
      <c r="D14260" t="s">
        <v>41</v>
      </c>
      <c r="E14260">
        <v>110276</v>
      </c>
      <c r="F14260" s="5" t="s">
        <v>66</v>
      </c>
      <c r="G14260" s="5" t="s">
        <v>51</v>
      </c>
      <c r="H14260" s="5" t="s">
        <v>151</v>
      </c>
      <c r="I14260" t="s">
        <v>35</v>
      </c>
      <c r="J14260" t="s">
        <v>151</v>
      </c>
      <c r="K14260">
        <v>50</v>
      </c>
      <c r="L14260" s="5" t="s">
        <v>27424</v>
      </c>
      <c r="M14260" s="5" t="s">
        <v>54</v>
      </c>
      <c r="N14260">
        <v>9</v>
      </c>
      <c r="O14260" t="s">
        <v>112</v>
      </c>
      <c r="P14260" s="1">
        <v>45666</v>
      </c>
      <c r="Q14260" s="1">
        <v>45699</v>
      </c>
      <c r="R14260">
        <v>1980</v>
      </c>
      <c r="S14260" s="4">
        <v>8.9</v>
      </c>
      <c r="T14260" t="s">
        <v>108</v>
      </c>
    </row>
    <row r="14261" spans="1:20" x14ac:dyDescent="0.35">
      <c r="A14261" t="s">
        <v>27425</v>
      </c>
      <c r="B14261" s="5" t="s">
        <v>28800</v>
      </c>
      <c r="C14261" s="6">
        <v>81423</v>
      </c>
      <c r="D14261" t="s">
        <v>65</v>
      </c>
      <c r="E14261">
        <v>105850</v>
      </c>
      <c r="F14261" s="5" t="s">
        <v>58</v>
      </c>
      <c r="G14261" s="5" t="s">
        <v>42</v>
      </c>
      <c r="H14261" s="5" t="s">
        <v>67</v>
      </c>
      <c r="I14261" t="s">
        <v>35</v>
      </c>
      <c r="J14261" t="s">
        <v>75</v>
      </c>
      <c r="K14261">
        <v>100</v>
      </c>
      <c r="L14261" s="5" t="s">
        <v>27426</v>
      </c>
      <c r="M14261" s="5" t="s">
        <v>28</v>
      </c>
      <c r="N14261">
        <v>1</v>
      </c>
      <c r="O14261" t="s">
        <v>112</v>
      </c>
      <c r="P14261" s="1">
        <v>45616</v>
      </c>
      <c r="Q14261" s="1">
        <v>45673</v>
      </c>
      <c r="R14261">
        <v>2142</v>
      </c>
      <c r="S14261" s="4">
        <v>5.5</v>
      </c>
      <c r="T14261" t="s">
        <v>108</v>
      </c>
    </row>
    <row r="14262" spans="1:20" x14ac:dyDescent="0.35">
      <c r="A14262" t="s">
        <v>27427</v>
      </c>
      <c r="B14262" s="5" t="s">
        <v>40</v>
      </c>
      <c r="C14262" s="6">
        <v>171399</v>
      </c>
      <c r="D14262" t="s">
        <v>120</v>
      </c>
      <c r="E14262">
        <v>154259</v>
      </c>
      <c r="F14262" s="5" t="s">
        <v>50</v>
      </c>
      <c r="G14262" s="5" t="s">
        <v>51</v>
      </c>
      <c r="H14262" s="5" t="s">
        <v>121</v>
      </c>
      <c r="I14262" t="s">
        <v>35</v>
      </c>
      <c r="J14262" t="s">
        <v>76</v>
      </c>
      <c r="K14262">
        <v>0</v>
      </c>
      <c r="L14262" s="5" t="s">
        <v>27428</v>
      </c>
      <c r="M14262" s="5" t="s">
        <v>70</v>
      </c>
      <c r="N14262">
        <v>2</v>
      </c>
      <c r="O14262" t="s">
        <v>135</v>
      </c>
      <c r="P14262" s="1">
        <v>45534</v>
      </c>
      <c r="Q14262" s="1">
        <v>45598</v>
      </c>
      <c r="R14262">
        <v>1386</v>
      </c>
      <c r="S14262" s="4">
        <v>7.1</v>
      </c>
      <c r="T14262" t="s">
        <v>243</v>
      </c>
    </row>
    <row r="14263" spans="1:20" x14ac:dyDescent="0.35">
      <c r="A14263" t="s">
        <v>27429</v>
      </c>
      <c r="B14263" s="5" t="s">
        <v>105</v>
      </c>
      <c r="C14263" s="6">
        <v>299540</v>
      </c>
      <c r="D14263" t="s">
        <v>22</v>
      </c>
      <c r="E14263">
        <v>299540</v>
      </c>
      <c r="F14263" s="5" t="s">
        <v>23</v>
      </c>
      <c r="G14263" s="5" t="s">
        <v>42</v>
      </c>
      <c r="H14263" s="5" t="s">
        <v>68</v>
      </c>
      <c r="I14263" t="s">
        <v>35</v>
      </c>
      <c r="J14263" t="s">
        <v>68</v>
      </c>
      <c r="K14263">
        <v>100</v>
      </c>
      <c r="L14263" s="5" t="s">
        <v>27430</v>
      </c>
      <c r="M14263" s="5" t="s">
        <v>54</v>
      </c>
      <c r="N14263">
        <v>16</v>
      </c>
      <c r="O14263" t="s">
        <v>147</v>
      </c>
      <c r="P14263" s="1">
        <v>45502</v>
      </c>
      <c r="Q14263" s="1">
        <v>45547</v>
      </c>
      <c r="R14263">
        <v>971</v>
      </c>
      <c r="S14263" s="4">
        <v>6.9</v>
      </c>
      <c r="T14263" t="s">
        <v>103</v>
      </c>
    </row>
    <row r="14264" spans="1:20" x14ac:dyDescent="0.35">
      <c r="A14264" t="s">
        <v>27431</v>
      </c>
      <c r="B14264" s="5" t="s">
        <v>145</v>
      </c>
      <c r="C14264" s="6">
        <v>23079</v>
      </c>
      <c r="D14264" t="s">
        <v>22</v>
      </c>
      <c r="E14264">
        <v>23079</v>
      </c>
      <c r="F14264" s="5" t="s">
        <v>50</v>
      </c>
      <c r="G14264" s="5" t="s">
        <v>51</v>
      </c>
      <c r="H14264" s="5" t="s">
        <v>116</v>
      </c>
      <c r="I14264" t="s">
        <v>44</v>
      </c>
      <c r="J14264" t="s">
        <v>116</v>
      </c>
      <c r="K14264">
        <v>50</v>
      </c>
      <c r="L14264" s="5" t="s">
        <v>27432</v>
      </c>
      <c r="M14264" s="5" t="s">
        <v>28</v>
      </c>
      <c r="N14264">
        <v>2</v>
      </c>
      <c r="O14264" t="s">
        <v>141</v>
      </c>
      <c r="P14264" s="1">
        <v>45641</v>
      </c>
      <c r="Q14264" s="1">
        <v>45658</v>
      </c>
      <c r="R14264">
        <v>1015</v>
      </c>
      <c r="S14264" s="4">
        <v>6.9</v>
      </c>
      <c r="T14264" t="s">
        <v>118</v>
      </c>
    </row>
    <row r="14265" spans="1:20" x14ac:dyDescent="0.35">
      <c r="A14265" t="s">
        <v>27433</v>
      </c>
      <c r="B14265" s="5" t="s">
        <v>28801</v>
      </c>
      <c r="C14265" s="6">
        <v>160236</v>
      </c>
      <c r="D14265" t="s">
        <v>22</v>
      </c>
      <c r="E14265">
        <v>160236</v>
      </c>
      <c r="F14265" s="5" t="s">
        <v>50</v>
      </c>
      <c r="G14265" s="5" t="s">
        <v>24</v>
      </c>
      <c r="H14265" s="5" t="s">
        <v>68</v>
      </c>
      <c r="I14265" t="s">
        <v>35</v>
      </c>
      <c r="J14265" t="s">
        <v>940</v>
      </c>
      <c r="K14265">
        <v>0</v>
      </c>
      <c r="L14265" s="5" t="s">
        <v>27434</v>
      </c>
      <c r="M14265" s="5" t="s">
        <v>28</v>
      </c>
      <c r="N14265">
        <v>2</v>
      </c>
      <c r="O14265" t="s">
        <v>78</v>
      </c>
      <c r="P14265" s="1">
        <v>45527</v>
      </c>
      <c r="Q14265" s="1">
        <v>45591</v>
      </c>
      <c r="R14265">
        <v>2377</v>
      </c>
      <c r="S14265" s="4">
        <v>6.8</v>
      </c>
      <c r="T14265" t="s">
        <v>103</v>
      </c>
    </row>
    <row r="14266" spans="1:20" x14ac:dyDescent="0.35">
      <c r="A14266" t="s">
        <v>27435</v>
      </c>
      <c r="B14266" s="5" t="s">
        <v>28800</v>
      </c>
      <c r="C14266" s="6">
        <v>75808</v>
      </c>
      <c r="D14266" t="s">
        <v>22</v>
      </c>
      <c r="E14266">
        <v>75808</v>
      </c>
      <c r="F14266" s="5" t="s">
        <v>58</v>
      </c>
      <c r="G14266" s="5" t="s">
        <v>59</v>
      </c>
      <c r="H14266" s="5" t="s">
        <v>25</v>
      </c>
      <c r="I14266" t="s">
        <v>35</v>
      </c>
      <c r="J14266" t="s">
        <v>25</v>
      </c>
      <c r="K14266">
        <v>100</v>
      </c>
      <c r="L14266" s="5" t="s">
        <v>27436</v>
      </c>
      <c r="M14266" s="5" t="s">
        <v>28</v>
      </c>
      <c r="N14266">
        <v>1</v>
      </c>
      <c r="O14266" t="s">
        <v>147</v>
      </c>
      <c r="P14266" s="1">
        <v>45379</v>
      </c>
      <c r="Q14266" s="1">
        <v>45443</v>
      </c>
      <c r="R14266">
        <v>1175</v>
      </c>
      <c r="S14266" s="4">
        <v>8.1999999999999993</v>
      </c>
      <c r="T14266" t="s">
        <v>153</v>
      </c>
    </row>
    <row r="14267" spans="1:20" x14ac:dyDescent="0.35">
      <c r="A14267" t="s">
        <v>27437</v>
      </c>
      <c r="B14267" s="5" t="s">
        <v>91</v>
      </c>
      <c r="C14267" s="6">
        <v>109582</v>
      </c>
      <c r="D14267" t="s">
        <v>22</v>
      </c>
      <c r="E14267">
        <v>109582</v>
      </c>
      <c r="F14267" s="5" t="s">
        <v>50</v>
      </c>
      <c r="G14267" s="5" t="s">
        <v>24</v>
      </c>
      <c r="H14267" s="5" t="s">
        <v>52</v>
      </c>
      <c r="I14267" t="s">
        <v>35</v>
      </c>
      <c r="J14267" t="s">
        <v>467</v>
      </c>
      <c r="K14267">
        <v>50</v>
      </c>
      <c r="L14267" s="5" t="s">
        <v>27438</v>
      </c>
      <c r="M14267" s="5" t="s">
        <v>54</v>
      </c>
      <c r="N14267">
        <v>3</v>
      </c>
      <c r="O14267" t="s">
        <v>85</v>
      </c>
      <c r="P14267" s="1">
        <v>45667</v>
      </c>
      <c r="Q14267" s="1">
        <v>45716</v>
      </c>
      <c r="R14267">
        <v>1714</v>
      </c>
      <c r="S14267" s="4">
        <v>8.8000000000000007</v>
      </c>
      <c r="T14267" t="s">
        <v>210</v>
      </c>
    </row>
    <row r="14268" spans="1:20" x14ac:dyDescent="0.35">
      <c r="A14268" t="s">
        <v>27439</v>
      </c>
      <c r="B14268" s="5" t="s">
        <v>57</v>
      </c>
      <c r="C14268" s="6">
        <v>85941</v>
      </c>
      <c r="D14268" t="s">
        <v>74</v>
      </c>
      <c r="E14268">
        <v>107426</v>
      </c>
      <c r="F14268" s="5" t="s">
        <v>50</v>
      </c>
      <c r="G14268" s="5" t="s">
        <v>24</v>
      </c>
      <c r="H14268" s="5" t="s">
        <v>75</v>
      </c>
      <c r="I14268" t="s">
        <v>26</v>
      </c>
      <c r="J14268" t="s">
        <v>75</v>
      </c>
      <c r="K14268">
        <v>0</v>
      </c>
      <c r="L14268" s="5" t="s">
        <v>27440</v>
      </c>
      <c r="M14268" s="5" t="s">
        <v>28</v>
      </c>
      <c r="N14268">
        <v>2</v>
      </c>
      <c r="O14268" t="s">
        <v>46</v>
      </c>
      <c r="P14268" s="1">
        <v>45674</v>
      </c>
      <c r="Q14268" s="1">
        <v>45704</v>
      </c>
      <c r="R14268">
        <v>1525</v>
      </c>
      <c r="S14268" s="4">
        <v>7.9</v>
      </c>
      <c r="T14268" t="s">
        <v>95</v>
      </c>
    </row>
    <row r="14269" spans="1:20" x14ac:dyDescent="0.35">
      <c r="A14269" t="s">
        <v>27441</v>
      </c>
      <c r="B14269" s="5" t="s">
        <v>49</v>
      </c>
      <c r="C14269" s="6">
        <v>160982</v>
      </c>
      <c r="D14269" t="s">
        <v>65</v>
      </c>
      <c r="E14269">
        <v>209277</v>
      </c>
      <c r="F14269" s="5" t="s">
        <v>66</v>
      </c>
      <c r="G14269" s="5" t="s">
        <v>42</v>
      </c>
      <c r="H14269" s="5" t="s">
        <v>67</v>
      </c>
      <c r="I14269" t="s">
        <v>35</v>
      </c>
      <c r="J14269" t="s">
        <v>522</v>
      </c>
      <c r="K14269">
        <v>100</v>
      </c>
      <c r="L14269" s="5" t="s">
        <v>27442</v>
      </c>
      <c r="M14269" s="5" t="s">
        <v>28</v>
      </c>
      <c r="N14269">
        <v>5</v>
      </c>
      <c r="O14269" t="s">
        <v>112</v>
      </c>
      <c r="P14269" s="1">
        <v>45757</v>
      </c>
      <c r="Q14269" s="1">
        <v>45782</v>
      </c>
      <c r="R14269">
        <v>642</v>
      </c>
      <c r="S14269" s="4">
        <v>9.5</v>
      </c>
      <c r="T14269" t="s">
        <v>55</v>
      </c>
    </row>
    <row r="14270" spans="1:20" x14ac:dyDescent="0.35">
      <c r="A14270" t="s">
        <v>27443</v>
      </c>
      <c r="B14270" s="5" t="s">
        <v>162</v>
      </c>
      <c r="C14270" s="6">
        <v>111319</v>
      </c>
      <c r="D14270" t="s">
        <v>92</v>
      </c>
      <c r="E14270">
        <v>83489</v>
      </c>
      <c r="F14270" s="5" t="s">
        <v>66</v>
      </c>
      <c r="G14270" s="5" t="s">
        <v>42</v>
      </c>
      <c r="H14270" s="5" t="s">
        <v>93</v>
      </c>
      <c r="I14270" t="s">
        <v>44</v>
      </c>
      <c r="J14270" t="s">
        <v>93</v>
      </c>
      <c r="K14270">
        <v>0</v>
      </c>
      <c r="L14270" s="5" t="s">
        <v>27444</v>
      </c>
      <c r="M14270" s="5" t="s">
        <v>37</v>
      </c>
      <c r="N14270">
        <v>7</v>
      </c>
      <c r="O14270" t="s">
        <v>112</v>
      </c>
      <c r="P14270" s="1">
        <v>45646</v>
      </c>
      <c r="Q14270" s="1">
        <v>45714</v>
      </c>
      <c r="R14270">
        <v>913</v>
      </c>
      <c r="S14270" s="4">
        <v>8.1</v>
      </c>
      <c r="T14270" t="s">
        <v>30</v>
      </c>
    </row>
    <row r="14271" spans="1:20" x14ac:dyDescent="0.35">
      <c r="A14271" t="s">
        <v>27445</v>
      </c>
      <c r="B14271" s="5" t="s">
        <v>217</v>
      </c>
      <c r="C14271" s="6">
        <v>99974</v>
      </c>
      <c r="D14271" t="s">
        <v>41</v>
      </c>
      <c r="E14271">
        <v>84978</v>
      </c>
      <c r="F14271" s="5" t="s">
        <v>66</v>
      </c>
      <c r="G14271" s="5" t="s">
        <v>59</v>
      </c>
      <c r="H14271" s="5" t="s">
        <v>60</v>
      </c>
      <c r="I14271" t="s">
        <v>26</v>
      </c>
      <c r="J14271" t="s">
        <v>60</v>
      </c>
      <c r="K14271">
        <v>0</v>
      </c>
      <c r="L14271" s="5" t="s">
        <v>27446</v>
      </c>
      <c r="M14271" s="5" t="s">
        <v>70</v>
      </c>
      <c r="N14271">
        <v>9</v>
      </c>
      <c r="O14271" t="s">
        <v>62</v>
      </c>
      <c r="P14271" s="1">
        <v>45302</v>
      </c>
      <c r="Q14271" s="1">
        <v>45353</v>
      </c>
      <c r="R14271">
        <v>1351</v>
      </c>
      <c r="S14271" s="4">
        <v>8.9</v>
      </c>
      <c r="T14271" t="s">
        <v>30</v>
      </c>
    </row>
    <row r="14272" spans="1:20" x14ac:dyDescent="0.35">
      <c r="A14272" t="s">
        <v>27447</v>
      </c>
      <c r="B14272" s="5" t="s">
        <v>28802</v>
      </c>
      <c r="C14272" s="6">
        <v>103001</v>
      </c>
      <c r="D14272" t="s">
        <v>74</v>
      </c>
      <c r="E14272">
        <v>128751</v>
      </c>
      <c r="F14272" s="5" t="s">
        <v>50</v>
      </c>
      <c r="G14272" s="5" t="s">
        <v>24</v>
      </c>
      <c r="H14272" s="5" t="s">
        <v>75</v>
      </c>
      <c r="I14272" t="s">
        <v>26</v>
      </c>
      <c r="J14272" t="s">
        <v>52</v>
      </c>
      <c r="K14272">
        <v>50</v>
      </c>
      <c r="L14272" s="5" t="s">
        <v>27448</v>
      </c>
      <c r="M14272" s="5" t="s">
        <v>37</v>
      </c>
      <c r="N14272">
        <v>4</v>
      </c>
      <c r="O14272" t="s">
        <v>167</v>
      </c>
      <c r="P14272" s="1">
        <v>45643</v>
      </c>
      <c r="Q14272" s="1">
        <v>45658</v>
      </c>
      <c r="R14272">
        <v>963</v>
      </c>
      <c r="S14272" s="4">
        <v>9.6999999999999993</v>
      </c>
      <c r="T14272" t="s">
        <v>136</v>
      </c>
    </row>
    <row r="14273" spans="1:20" x14ac:dyDescent="0.35">
      <c r="A14273" t="s">
        <v>27449</v>
      </c>
      <c r="B14273" s="5" t="s">
        <v>28801</v>
      </c>
      <c r="C14273" s="6">
        <v>207251</v>
      </c>
      <c r="D14273" t="s">
        <v>41</v>
      </c>
      <c r="E14273">
        <v>176163</v>
      </c>
      <c r="F14273" s="5" t="s">
        <v>23</v>
      </c>
      <c r="G14273" s="5" t="s">
        <v>24</v>
      </c>
      <c r="H14273" s="5" t="s">
        <v>151</v>
      </c>
      <c r="I14273" t="s">
        <v>44</v>
      </c>
      <c r="J14273" t="s">
        <v>101</v>
      </c>
      <c r="K14273">
        <v>100</v>
      </c>
      <c r="L14273" s="5" t="s">
        <v>27450</v>
      </c>
      <c r="M14273" s="5" t="s">
        <v>70</v>
      </c>
      <c r="N14273">
        <v>11</v>
      </c>
      <c r="O14273" t="s">
        <v>71</v>
      </c>
      <c r="P14273" s="1">
        <v>45521</v>
      </c>
      <c r="Q14273" s="1">
        <v>45583</v>
      </c>
      <c r="R14273">
        <v>1504</v>
      </c>
      <c r="S14273" s="4">
        <v>9.1</v>
      </c>
      <c r="T14273" t="s">
        <v>38</v>
      </c>
    </row>
    <row r="14274" spans="1:20" x14ac:dyDescent="0.35">
      <c r="A14274" t="s">
        <v>27451</v>
      </c>
      <c r="B14274" s="5" t="s">
        <v>145</v>
      </c>
      <c r="C14274" s="6">
        <v>65060</v>
      </c>
      <c r="D14274" t="s">
        <v>22</v>
      </c>
      <c r="E14274">
        <v>65060</v>
      </c>
      <c r="F14274" s="5" t="s">
        <v>58</v>
      </c>
      <c r="G14274" s="5" t="s">
        <v>59</v>
      </c>
      <c r="H14274" s="5" t="s">
        <v>52</v>
      </c>
      <c r="I14274" t="s">
        <v>35</v>
      </c>
      <c r="J14274" t="s">
        <v>52</v>
      </c>
      <c r="K14274">
        <v>0</v>
      </c>
      <c r="L14274" s="5" t="s">
        <v>27452</v>
      </c>
      <c r="M14274" s="5" t="s">
        <v>70</v>
      </c>
      <c r="N14274">
        <v>1</v>
      </c>
      <c r="O14274" t="s">
        <v>147</v>
      </c>
      <c r="P14274" s="1">
        <v>45731</v>
      </c>
      <c r="Q14274" s="1">
        <v>45756</v>
      </c>
      <c r="R14274">
        <v>1904</v>
      </c>
      <c r="S14274" s="4">
        <v>7.6</v>
      </c>
      <c r="T14274" t="s">
        <v>30</v>
      </c>
    </row>
    <row r="14275" spans="1:20" x14ac:dyDescent="0.35">
      <c r="A14275" t="s">
        <v>27453</v>
      </c>
      <c r="B14275" s="5" t="s">
        <v>73</v>
      </c>
      <c r="C14275" s="6">
        <v>90343</v>
      </c>
      <c r="D14275" t="s">
        <v>41</v>
      </c>
      <c r="E14275">
        <v>76792</v>
      </c>
      <c r="F14275" s="5" t="s">
        <v>50</v>
      </c>
      <c r="G14275" s="5" t="s">
        <v>42</v>
      </c>
      <c r="H14275" s="5" t="s">
        <v>151</v>
      </c>
      <c r="I14275" t="s">
        <v>26</v>
      </c>
      <c r="J14275" t="s">
        <v>151</v>
      </c>
      <c r="K14275">
        <v>50</v>
      </c>
      <c r="L14275" s="5" t="s">
        <v>26434</v>
      </c>
      <c r="M14275" s="5" t="s">
        <v>70</v>
      </c>
      <c r="N14275">
        <v>3</v>
      </c>
      <c r="O14275" t="s">
        <v>78</v>
      </c>
      <c r="P14275" s="1">
        <v>45438</v>
      </c>
      <c r="Q14275" s="1">
        <v>45483</v>
      </c>
      <c r="R14275">
        <v>1702</v>
      </c>
      <c r="S14275" s="4">
        <v>6.8</v>
      </c>
      <c r="T14275" t="s">
        <v>136</v>
      </c>
    </row>
    <row r="14276" spans="1:20" x14ac:dyDescent="0.35">
      <c r="A14276" t="s">
        <v>27454</v>
      </c>
      <c r="B14276" s="5" t="s">
        <v>162</v>
      </c>
      <c r="C14276" s="6">
        <v>99304</v>
      </c>
      <c r="D14276" t="s">
        <v>22</v>
      </c>
      <c r="E14276">
        <v>99304</v>
      </c>
      <c r="F14276" s="5" t="s">
        <v>66</v>
      </c>
      <c r="G14276" s="5" t="s">
        <v>24</v>
      </c>
      <c r="H14276" s="5" t="s">
        <v>191</v>
      </c>
      <c r="I14276" t="s">
        <v>26</v>
      </c>
      <c r="J14276" t="s">
        <v>76</v>
      </c>
      <c r="K14276">
        <v>50</v>
      </c>
      <c r="L14276" s="5" t="s">
        <v>27455</v>
      </c>
      <c r="M14276" s="5" t="s">
        <v>37</v>
      </c>
      <c r="N14276">
        <v>7</v>
      </c>
      <c r="O14276" t="s">
        <v>172</v>
      </c>
      <c r="P14276" s="1">
        <v>45731</v>
      </c>
      <c r="Q14276" s="1">
        <v>45770</v>
      </c>
      <c r="R14276">
        <v>1905</v>
      </c>
      <c r="S14276" s="4">
        <v>6.7</v>
      </c>
      <c r="T14276" t="s">
        <v>103</v>
      </c>
    </row>
    <row r="14277" spans="1:20" x14ac:dyDescent="0.35">
      <c r="A14277" t="s">
        <v>27456</v>
      </c>
      <c r="B14277" s="5" t="s">
        <v>57</v>
      </c>
      <c r="C14277" s="6">
        <v>79942</v>
      </c>
      <c r="D14277" t="s">
        <v>22</v>
      </c>
      <c r="E14277">
        <v>79942</v>
      </c>
      <c r="F14277" s="5" t="s">
        <v>58</v>
      </c>
      <c r="G14277" s="5" t="s">
        <v>24</v>
      </c>
      <c r="H14277" s="5" t="s">
        <v>25</v>
      </c>
      <c r="I14277" t="s">
        <v>26</v>
      </c>
      <c r="J14277" t="s">
        <v>25</v>
      </c>
      <c r="K14277">
        <v>50</v>
      </c>
      <c r="L14277" s="5" t="s">
        <v>27457</v>
      </c>
      <c r="M14277" s="5" t="s">
        <v>54</v>
      </c>
      <c r="N14277">
        <v>1</v>
      </c>
      <c r="O14277" t="s">
        <v>131</v>
      </c>
      <c r="P14277" s="1">
        <v>45594</v>
      </c>
      <c r="Q14277" s="1">
        <v>45664</v>
      </c>
      <c r="R14277">
        <v>1330</v>
      </c>
      <c r="S14277" s="4">
        <v>9.8000000000000007</v>
      </c>
      <c r="T14277" t="s">
        <v>210</v>
      </c>
    </row>
    <row r="14278" spans="1:20" x14ac:dyDescent="0.35">
      <c r="A14278" t="s">
        <v>27458</v>
      </c>
      <c r="B14278" s="5" t="s">
        <v>49</v>
      </c>
      <c r="C14278" s="6">
        <v>105304</v>
      </c>
      <c r="D14278" t="s">
        <v>92</v>
      </c>
      <c r="E14278">
        <v>78978</v>
      </c>
      <c r="F14278" s="5" t="s">
        <v>66</v>
      </c>
      <c r="G14278" s="5" t="s">
        <v>24</v>
      </c>
      <c r="H14278" s="5" t="s">
        <v>93</v>
      </c>
      <c r="I14278" t="s">
        <v>44</v>
      </c>
      <c r="J14278" t="s">
        <v>93</v>
      </c>
      <c r="K14278">
        <v>50</v>
      </c>
      <c r="L14278" s="5" t="s">
        <v>27459</v>
      </c>
      <c r="M14278" s="5" t="s">
        <v>28</v>
      </c>
      <c r="N14278">
        <v>8</v>
      </c>
      <c r="O14278" t="s">
        <v>172</v>
      </c>
      <c r="P14278" s="1">
        <v>45675</v>
      </c>
      <c r="Q14278" s="1">
        <v>45711</v>
      </c>
      <c r="R14278">
        <v>619</v>
      </c>
      <c r="S14278" s="4">
        <v>8.6999999999999993</v>
      </c>
      <c r="T14278" t="s">
        <v>153</v>
      </c>
    </row>
    <row r="14279" spans="1:20" x14ac:dyDescent="0.35">
      <c r="A14279" t="s">
        <v>27460</v>
      </c>
      <c r="B14279" s="5" t="s">
        <v>40</v>
      </c>
      <c r="C14279" s="6">
        <v>118101</v>
      </c>
      <c r="D14279" t="s">
        <v>22</v>
      </c>
      <c r="E14279">
        <v>118101</v>
      </c>
      <c r="F14279" s="5" t="s">
        <v>66</v>
      </c>
      <c r="G14279" s="5" t="s">
        <v>51</v>
      </c>
      <c r="H14279" s="5" t="s">
        <v>52</v>
      </c>
      <c r="I14279" t="s">
        <v>26</v>
      </c>
      <c r="J14279" t="s">
        <v>97</v>
      </c>
      <c r="K14279">
        <v>50</v>
      </c>
      <c r="L14279" s="5" t="s">
        <v>27461</v>
      </c>
      <c r="M14279" s="5" t="s">
        <v>28</v>
      </c>
      <c r="N14279">
        <v>7</v>
      </c>
      <c r="O14279" t="s">
        <v>78</v>
      </c>
      <c r="P14279" s="1">
        <v>45602</v>
      </c>
      <c r="Q14279" s="1">
        <v>45663</v>
      </c>
      <c r="R14279">
        <v>1101</v>
      </c>
      <c r="S14279" s="4">
        <v>5</v>
      </c>
      <c r="T14279" t="s">
        <v>38</v>
      </c>
    </row>
    <row r="14280" spans="1:20" x14ac:dyDescent="0.35">
      <c r="A14280" t="s">
        <v>27462</v>
      </c>
      <c r="B14280" s="5" t="s">
        <v>28799</v>
      </c>
      <c r="C14280" s="6">
        <v>64827</v>
      </c>
      <c r="D14280" t="s">
        <v>22</v>
      </c>
      <c r="E14280">
        <v>64827</v>
      </c>
      <c r="F14280" s="5" t="s">
        <v>66</v>
      </c>
      <c r="G14280" s="5" t="s">
        <v>51</v>
      </c>
      <c r="H14280" s="5" t="s">
        <v>157</v>
      </c>
      <c r="I14280" t="s">
        <v>35</v>
      </c>
      <c r="J14280" t="s">
        <v>157</v>
      </c>
      <c r="K14280">
        <v>0</v>
      </c>
      <c r="L14280" s="5" t="s">
        <v>27463</v>
      </c>
      <c r="M14280" s="5" t="s">
        <v>70</v>
      </c>
      <c r="N14280">
        <v>8</v>
      </c>
      <c r="O14280" t="s">
        <v>62</v>
      </c>
      <c r="P14280" s="1">
        <v>45699</v>
      </c>
      <c r="Q14280" s="1">
        <v>45732</v>
      </c>
      <c r="R14280">
        <v>855</v>
      </c>
      <c r="S14280" s="4">
        <v>9.1999999999999993</v>
      </c>
      <c r="T14280" t="s">
        <v>243</v>
      </c>
    </row>
    <row r="14281" spans="1:20" x14ac:dyDescent="0.35">
      <c r="A14281" t="s">
        <v>27464</v>
      </c>
      <c r="B14281" s="5" t="s">
        <v>32</v>
      </c>
      <c r="C14281" s="6">
        <v>136792</v>
      </c>
      <c r="D14281" t="s">
        <v>22</v>
      </c>
      <c r="E14281">
        <v>136792</v>
      </c>
      <c r="F14281" s="5" t="s">
        <v>50</v>
      </c>
      <c r="G14281" s="5" t="s">
        <v>51</v>
      </c>
      <c r="H14281" s="5" t="s">
        <v>68</v>
      </c>
      <c r="I14281" t="s">
        <v>35</v>
      </c>
      <c r="J14281" t="s">
        <v>93</v>
      </c>
      <c r="K14281">
        <v>0</v>
      </c>
      <c r="L14281" s="5" t="s">
        <v>8768</v>
      </c>
      <c r="M14281" s="5" t="s">
        <v>70</v>
      </c>
      <c r="N14281">
        <v>4</v>
      </c>
      <c r="O14281" t="s">
        <v>131</v>
      </c>
      <c r="P14281" s="1">
        <v>45611</v>
      </c>
      <c r="Q14281" s="1">
        <v>45680</v>
      </c>
      <c r="R14281">
        <v>2468</v>
      </c>
      <c r="S14281" s="4">
        <v>8.3000000000000007</v>
      </c>
      <c r="T14281" t="s">
        <v>210</v>
      </c>
    </row>
    <row r="14282" spans="1:20" x14ac:dyDescent="0.35">
      <c r="A14282" t="s">
        <v>27465</v>
      </c>
      <c r="B14282" s="5" t="s">
        <v>100</v>
      </c>
      <c r="C14282" s="6">
        <v>125716</v>
      </c>
      <c r="D14282" t="s">
        <v>41</v>
      </c>
      <c r="E14282">
        <v>106859</v>
      </c>
      <c r="F14282" s="5" t="s">
        <v>66</v>
      </c>
      <c r="G14282" s="5" t="s">
        <v>51</v>
      </c>
      <c r="H14282" s="5" t="s">
        <v>60</v>
      </c>
      <c r="I14282" t="s">
        <v>35</v>
      </c>
      <c r="J14282" t="s">
        <v>60</v>
      </c>
      <c r="K14282">
        <v>0</v>
      </c>
      <c r="L14282" s="5" t="s">
        <v>27466</v>
      </c>
      <c r="M14282" s="5" t="s">
        <v>54</v>
      </c>
      <c r="N14282">
        <v>8</v>
      </c>
      <c r="O14282" t="s">
        <v>131</v>
      </c>
      <c r="P14282" s="1">
        <v>45631</v>
      </c>
      <c r="Q14282" s="1">
        <v>45664</v>
      </c>
      <c r="R14282">
        <v>1744</v>
      </c>
      <c r="S14282" s="4">
        <v>7.8</v>
      </c>
      <c r="T14282" t="s">
        <v>243</v>
      </c>
    </row>
    <row r="14283" spans="1:20" x14ac:dyDescent="0.35">
      <c r="A14283" t="s">
        <v>27467</v>
      </c>
      <c r="B14283" s="5" t="s">
        <v>145</v>
      </c>
      <c r="C14283" s="6">
        <v>74299</v>
      </c>
      <c r="D14283" t="s">
        <v>22</v>
      </c>
      <c r="E14283">
        <v>74299</v>
      </c>
      <c r="F14283" s="5" t="s">
        <v>58</v>
      </c>
      <c r="G14283" s="5" t="s">
        <v>42</v>
      </c>
      <c r="H14283" s="5" t="s">
        <v>25</v>
      </c>
      <c r="I14283" t="s">
        <v>26</v>
      </c>
      <c r="J14283" t="s">
        <v>25</v>
      </c>
      <c r="K14283">
        <v>0</v>
      </c>
      <c r="L14283" s="5" t="s">
        <v>6327</v>
      </c>
      <c r="M14283" s="5" t="s">
        <v>54</v>
      </c>
      <c r="N14283">
        <v>0</v>
      </c>
      <c r="O14283" t="s">
        <v>85</v>
      </c>
      <c r="P14283" s="1">
        <v>45348</v>
      </c>
      <c r="Q14283" s="1">
        <v>45417</v>
      </c>
      <c r="R14283">
        <v>2071</v>
      </c>
      <c r="S14283" s="4">
        <v>9.9</v>
      </c>
      <c r="T14283" t="s">
        <v>277</v>
      </c>
    </row>
    <row r="14284" spans="1:20" x14ac:dyDescent="0.35">
      <c r="A14284" t="s">
        <v>27468</v>
      </c>
      <c r="B14284" s="5" t="s">
        <v>91</v>
      </c>
      <c r="C14284" s="6">
        <v>279034</v>
      </c>
      <c r="D14284" t="s">
        <v>22</v>
      </c>
      <c r="E14284">
        <v>279034</v>
      </c>
      <c r="F14284" s="5" t="s">
        <v>23</v>
      </c>
      <c r="G14284" s="5" t="s">
        <v>51</v>
      </c>
      <c r="H14284" s="5" t="s">
        <v>101</v>
      </c>
      <c r="I14284" t="s">
        <v>35</v>
      </c>
      <c r="J14284" t="s">
        <v>1090</v>
      </c>
      <c r="K14284">
        <v>0</v>
      </c>
      <c r="L14284" s="5" t="s">
        <v>27469</v>
      </c>
      <c r="M14284" s="5" t="s">
        <v>28</v>
      </c>
      <c r="N14284">
        <v>19</v>
      </c>
      <c r="O14284" t="s">
        <v>85</v>
      </c>
      <c r="P14284" s="1">
        <v>45540</v>
      </c>
      <c r="Q14284" s="1">
        <v>45595</v>
      </c>
      <c r="R14284">
        <v>1323</v>
      </c>
      <c r="S14284" s="4">
        <v>6.5</v>
      </c>
      <c r="T14284" t="s">
        <v>277</v>
      </c>
    </row>
    <row r="14285" spans="1:20" x14ac:dyDescent="0.35">
      <c r="A14285" t="s">
        <v>27470</v>
      </c>
      <c r="B14285" s="5" t="s">
        <v>21</v>
      </c>
      <c r="C14285" s="6">
        <v>84474</v>
      </c>
      <c r="D14285" t="s">
        <v>92</v>
      </c>
      <c r="E14285">
        <v>63356</v>
      </c>
      <c r="F14285" s="5" t="s">
        <v>58</v>
      </c>
      <c r="G14285" s="5" t="s">
        <v>51</v>
      </c>
      <c r="H14285" s="5" t="s">
        <v>93</v>
      </c>
      <c r="I14285" t="s">
        <v>26</v>
      </c>
      <c r="J14285" t="s">
        <v>93</v>
      </c>
      <c r="K14285">
        <v>0</v>
      </c>
      <c r="L14285" s="5" t="s">
        <v>27471</v>
      </c>
      <c r="M14285" s="5" t="s">
        <v>28</v>
      </c>
      <c r="N14285">
        <v>1</v>
      </c>
      <c r="O14285" t="s">
        <v>131</v>
      </c>
      <c r="P14285" s="1">
        <v>45299</v>
      </c>
      <c r="Q14285" s="1">
        <v>45324</v>
      </c>
      <c r="R14285">
        <v>1232</v>
      </c>
      <c r="S14285" s="4">
        <v>5.6</v>
      </c>
      <c r="T14285" t="s">
        <v>136</v>
      </c>
    </row>
    <row r="14286" spans="1:20" x14ac:dyDescent="0.35">
      <c r="A14286" t="s">
        <v>27472</v>
      </c>
      <c r="B14286" s="5" t="s">
        <v>217</v>
      </c>
      <c r="C14286" s="6">
        <v>105225</v>
      </c>
      <c r="D14286" t="s">
        <v>22</v>
      </c>
      <c r="E14286">
        <v>105225</v>
      </c>
      <c r="F14286" s="5" t="s">
        <v>23</v>
      </c>
      <c r="G14286" s="5" t="s">
        <v>51</v>
      </c>
      <c r="H14286" s="5" t="s">
        <v>157</v>
      </c>
      <c r="I14286" t="s">
        <v>35</v>
      </c>
      <c r="J14286" t="s">
        <v>940</v>
      </c>
      <c r="K14286">
        <v>0</v>
      </c>
      <c r="L14286" s="5" t="s">
        <v>27473</v>
      </c>
      <c r="M14286" s="5" t="s">
        <v>37</v>
      </c>
      <c r="N14286">
        <v>17</v>
      </c>
      <c r="O14286" t="s">
        <v>147</v>
      </c>
      <c r="P14286" s="1">
        <v>45339</v>
      </c>
      <c r="Q14286" s="1">
        <v>45412</v>
      </c>
      <c r="R14286">
        <v>2011</v>
      </c>
      <c r="S14286" s="4">
        <v>9.9</v>
      </c>
      <c r="T14286" t="s">
        <v>243</v>
      </c>
    </row>
    <row r="14287" spans="1:20" x14ac:dyDescent="0.35">
      <c r="A14287" t="s">
        <v>27474</v>
      </c>
      <c r="B14287" s="5" t="s">
        <v>28800</v>
      </c>
      <c r="C14287" s="6">
        <v>140938</v>
      </c>
      <c r="D14287" t="s">
        <v>22</v>
      </c>
      <c r="E14287">
        <v>140938</v>
      </c>
      <c r="F14287" s="5" t="s">
        <v>66</v>
      </c>
      <c r="G14287" s="5" t="s">
        <v>24</v>
      </c>
      <c r="H14287" s="5" t="s">
        <v>165</v>
      </c>
      <c r="I14287" t="s">
        <v>35</v>
      </c>
      <c r="J14287" t="s">
        <v>768</v>
      </c>
      <c r="K14287">
        <v>0</v>
      </c>
      <c r="L14287" s="5" t="s">
        <v>27475</v>
      </c>
      <c r="M14287" s="5" t="s">
        <v>54</v>
      </c>
      <c r="N14287">
        <v>6</v>
      </c>
      <c r="O14287" t="s">
        <v>112</v>
      </c>
      <c r="P14287" s="1">
        <v>45742</v>
      </c>
      <c r="Q14287" s="1">
        <v>45781</v>
      </c>
      <c r="R14287">
        <v>804</v>
      </c>
      <c r="S14287" s="4">
        <v>7.2</v>
      </c>
      <c r="T14287" t="s">
        <v>30</v>
      </c>
    </row>
    <row r="14288" spans="1:20" x14ac:dyDescent="0.35">
      <c r="A14288" t="s">
        <v>27476</v>
      </c>
      <c r="B14288" s="5" t="s">
        <v>179</v>
      </c>
      <c r="C14288" s="6">
        <v>51274</v>
      </c>
      <c r="D14288" t="s">
        <v>22</v>
      </c>
      <c r="E14288">
        <v>51274</v>
      </c>
      <c r="F14288" s="5" t="s">
        <v>58</v>
      </c>
      <c r="G14288" s="5" t="s">
        <v>59</v>
      </c>
      <c r="H14288" s="5" t="s">
        <v>165</v>
      </c>
      <c r="I14288" t="s">
        <v>35</v>
      </c>
      <c r="J14288" t="s">
        <v>165</v>
      </c>
      <c r="K14288">
        <v>50</v>
      </c>
      <c r="L14288" s="5" t="s">
        <v>27477</v>
      </c>
      <c r="M14288" s="5" t="s">
        <v>70</v>
      </c>
      <c r="N14288">
        <v>1</v>
      </c>
      <c r="O14288" t="s">
        <v>71</v>
      </c>
      <c r="P14288" s="1">
        <v>45573</v>
      </c>
      <c r="Q14288" s="1">
        <v>45610</v>
      </c>
      <c r="R14288">
        <v>1708</v>
      </c>
      <c r="S14288" s="4">
        <v>9.1</v>
      </c>
      <c r="T14288" t="s">
        <v>95</v>
      </c>
    </row>
    <row r="14289" spans="1:20" x14ac:dyDescent="0.35">
      <c r="A14289" t="s">
        <v>27478</v>
      </c>
      <c r="B14289" s="5" t="s">
        <v>21</v>
      </c>
      <c r="C14289" s="6">
        <v>78815</v>
      </c>
      <c r="D14289" t="s">
        <v>33</v>
      </c>
      <c r="E14289">
        <v>8669650</v>
      </c>
      <c r="F14289" s="5" t="s">
        <v>50</v>
      </c>
      <c r="G14289" s="5" t="s">
        <v>24</v>
      </c>
      <c r="H14289" s="5" t="s">
        <v>34</v>
      </c>
      <c r="I14289" t="s">
        <v>44</v>
      </c>
      <c r="J14289" t="s">
        <v>34</v>
      </c>
      <c r="K14289">
        <v>100</v>
      </c>
      <c r="L14289" s="5" t="s">
        <v>27479</v>
      </c>
      <c r="M14289" s="5" t="s">
        <v>54</v>
      </c>
      <c r="N14289">
        <v>3</v>
      </c>
      <c r="O14289" t="s">
        <v>107</v>
      </c>
      <c r="P14289" s="1">
        <v>45389</v>
      </c>
      <c r="Q14289" s="1">
        <v>45430</v>
      </c>
      <c r="R14289">
        <v>2219</v>
      </c>
      <c r="S14289" s="4">
        <v>9.4</v>
      </c>
      <c r="T14289" t="s">
        <v>38</v>
      </c>
    </row>
    <row r="14290" spans="1:20" x14ac:dyDescent="0.35">
      <c r="A14290" t="s">
        <v>27480</v>
      </c>
      <c r="B14290" s="5" t="s">
        <v>57</v>
      </c>
      <c r="C14290" s="6">
        <v>62675</v>
      </c>
      <c r="D14290" t="s">
        <v>22</v>
      </c>
      <c r="E14290">
        <v>62675</v>
      </c>
      <c r="F14290" s="5" t="s">
        <v>58</v>
      </c>
      <c r="G14290" s="5" t="s">
        <v>24</v>
      </c>
      <c r="H14290" s="5" t="s">
        <v>191</v>
      </c>
      <c r="I14290" t="s">
        <v>35</v>
      </c>
      <c r="J14290" t="s">
        <v>191</v>
      </c>
      <c r="K14290">
        <v>50</v>
      </c>
      <c r="L14290" s="5" t="s">
        <v>20730</v>
      </c>
      <c r="M14290" s="5" t="s">
        <v>28</v>
      </c>
      <c r="N14290">
        <v>1</v>
      </c>
      <c r="O14290" t="s">
        <v>112</v>
      </c>
      <c r="P14290" s="1">
        <v>45667</v>
      </c>
      <c r="Q14290" s="1">
        <v>45701</v>
      </c>
      <c r="R14290">
        <v>767</v>
      </c>
      <c r="S14290" s="4">
        <v>5.8</v>
      </c>
      <c r="T14290" t="s">
        <v>95</v>
      </c>
    </row>
    <row r="14291" spans="1:20" x14ac:dyDescent="0.35">
      <c r="A14291" t="s">
        <v>27481</v>
      </c>
      <c r="B14291" s="5" t="s">
        <v>32</v>
      </c>
      <c r="C14291" s="6">
        <v>44043</v>
      </c>
      <c r="D14291" t="s">
        <v>22</v>
      </c>
      <c r="E14291">
        <v>44043</v>
      </c>
      <c r="F14291" s="5" t="s">
        <v>66</v>
      </c>
      <c r="G14291" s="5" t="s">
        <v>51</v>
      </c>
      <c r="H14291" s="5" t="s">
        <v>116</v>
      </c>
      <c r="I14291" t="s">
        <v>44</v>
      </c>
      <c r="J14291" t="s">
        <v>116</v>
      </c>
      <c r="K14291">
        <v>50</v>
      </c>
      <c r="L14291" s="5" t="s">
        <v>27482</v>
      </c>
      <c r="M14291" s="5" t="s">
        <v>70</v>
      </c>
      <c r="N14291">
        <v>8</v>
      </c>
      <c r="O14291" t="s">
        <v>147</v>
      </c>
      <c r="P14291" s="1">
        <v>45698</v>
      </c>
      <c r="Q14291" s="1">
        <v>45764</v>
      </c>
      <c r="R14291">
        <v>1249</v>
      </c>
      <c r="S14291" s="4">
        <v>9.5</v>
      </c>
      <c r="T14291" t="s">
        <v>89</v>
      </c>
    </row>
    <row r="14292" spans="1:20" x14ac:dyDescent="0.35">
      <c r="A14292" t="s">
        <v>27483</v>
      </c>
      <c r="B14292" s="5" t="s">
        <v>91</v>
      </c>
      <c r="C14292" s="6">
        <v>91908</v>
      </c>
      <c r="D14292" t="s">
        <v>92</v>
      </c>
      <c r="E14292">
        <v>68931</v>
      </c>
      <c r="F14292" s="5" t="s">
        <v>50</v>
      </c>
      <c r="G14292" s="5" t="s">
        <v>24</v>
      </c>
      <c r="H14292" s="5" t="s">
        <v>93</v>
      </c>
      <c r="I14292" t="s">
        <v>44</v>
      </c>
      <c r="J14292" t="s">
        <v>93</v>
      </c>
      <c r="K14292">
        <v>100</v>
      </c>
      <c r="L14292" s="5" t="s">
        <v>7807</v>
      </c>
      <c r="M14292" s="5" t="s">
        <v>54</v>
      </c>
      <c r="N14292">
        <v>2</v>
      </c>
      <c r="O14292" t="s">
        <v>141</v>
      </c>
      <c r="P14292" s="1">
        <v>45451</v>
      </c>
      <c r="Q14292" s="1">
        <v>45496</v>
      </c>
      <c r="R14292">
        <v>1802</v>
      </c>
      <c r="S14292" s="4">
        <v>9.6999999999999993</v>
      </c>
      <c r="T14292" t="s">
        <v>89</v>
      </c>
    </row>
    <row r="14293" spans="1:20" x14ac:dyDescent="0.35">
      <c r="A14293" t="s">
        <v>27484</v>
      </c>
      <c r="B14293" s="5" t="s">
        <v>28800</v>
      </c>
      <c r="C14293" s="6">
        <v>161960</v>
      </c>
      <c r="D14293" t="s">
        <v>41</v>
      </c>
      <c r="E14293">
        <v>137666</v>
      </c>
      <c r="F14293" s="5" t="s">
        <v>23</v>
      </c>
      <c r="G14293" s="5" t="s">
        <v>42</v>
      </c>
      <c r="H14293" s="5" t="s">
        <v>151</v>
      </c>
      <c r="I14293" t="s">
        <v>26</v>
      </c>
      <c r="J14293" t="s">
        <v>151</v>
      </c>
      <c r="K14293">
        <v>0</v>
      </c>
      <c r="L14293" s="5" t="s">
        <v>27485</v>
      </c>
      <c r="M14293" s="5" t="s">
        <v>54</v>
      </c>
      <c r="N14293">
        <v>14</v>
      </c>
      <c r="O14293" t="s">
        <v>107</v>
      </c>
      <c r="P14293" s="1">
        <v>45596</v>
      </c>
      <c r="Q14293" s="1">
        <v>45611</v>
      </c>
      <c r="R14293">
        <v>633</v>
      </c>
      <c r="S14293" s="4">
        <v>9.1999999999999993</v>
      </c>
      <c r="T14293" t="s">
        <v>153</v>
      </c>
    </row>
    <row r="14294" spans="1:20" x14ac:dyDescent="0.35">
      <c r="A14294" t="s">
        <v>27486</v>
      </c>
      <c r="B14294" s="5" t="s">
        <v>28799</v>
      </c>
      <c r="C14294" s="6">
        <v>59982</v>
      </c>
      <c r="D14294" t="s">
        <v>22</v>
      </c>
      <c r="E14294">
        <v>59982</v>
      </c>
      <c r="F14294" s="5" t="s">
        <v>58</v>
      </c>
      <c r="G14294" s="5" t="s">
        <v>51</v>
      </c>
      <c r="H14294" s="5" t="s">
        <v>191</v>
      </c>
      <c r="I14294" t="s">
        <v>44</v>
      </c>
      <c r="J14294" t="s">
        <v>410</v>
      </c>
      <c r="K14294">
        <v>0</v>
      </c>
      <c r="L14294" s="5" t="s">
        <v>27487</v>
      </c>
      <c r="M14294" s="5" t="s">
        <v>54</v>
      </c>
      <c r="N14294">
        <v>0</v>
      </c>
      <c r="O14294" t="s">
        <v>135</v>
      </c>
      <c r="P14294" s="1">
        <v>45599</v>
      </c>
      <c r="Q14294" s="1">
        <v>45632</v>
      </c>
      <c r="R14294">
        <v>1024</v>
      </c>
      <c r="S14294" s="4">
        <v>5.5</v>
      </c>
      <c r="T14294" t="s">
        <v>136</v>
      </c>
    </row>
    <row r="14295" spans="1:20" x14ac:dyDescent="0.35">
      <c r="A14295" t="s">
        <v>27488</v>
      </c>
      <c r="B14295" s="5" t="s">
        <v>174</v>
      </c>
      <c r="C14295" s="6">
        <v>73332</v>
      </c>
      <c r="D14295" t="s">
        <v>22</v>
      </c>
      <c r="E14295">
        <v>73332</v>
      </c>
      <c r="F14295" s="5" t="s">
        <v>50</v>
      </c>
      <c r="G14295" s="5" t="s">
        <v>59</v>
      </c>
      <c r="H14295" s="5" t="s">
        <v>191</v>
      </c>
      <c r="I14295" t="s">
        <v>44</v>
      </c>
      <c r="J14295" t="s">
        <v>212</v>
      </c>
      <c r="K14295">
        <v>100</v>
      </c>
      <c r="L14295" s="5" t="s">
        <v>27489</v>
      </c>
      <c r="M14295" s="5" t="s">
        <v>28</v>
      </c>
      <c r="N14295">
        <v>3</v>
      </c>
      <c r="O14295" t="s">
        <v>135</v>
      </c>
      <c r="P14295" s="1">
        <v>45308</v>
      </c>
      <c r="Q14295" s="1">
        <v>45377</v>
      </c>
      <c r="R14295">
        <v>1881</v>
      </c>
      <c r="S14295" s="4">
        <v>6.4</v>
      </c>
      <c r="T14295" t="s">
        <v>63</v>
      </c>
    </row>
    <row r="14296" spans="1:20" x14ac:dyDescent="0.35">
      <c r="A14296" t="s">
        <v>27490</v>
      </c>
      <c r="B14296" s="5" t="s">
        <v>91</v>
      </c>
      <c r="C14296" s="6">
        <v>235865</v>
      </c>
      <c r="D14296" t="s">
        <v>22</v>
      </c>
      <c r="E14296">
        <v>235865</v>
      </c>
      <c r="F14296" s="5" t="s">
        <v>23</v>
      </c>
      <c r="G14296" s="5" t="s">
        <v>59</v>
      </c>
      <c r="H14296" s="5" t="s">
        <v>191</v>
      </c>
      <c r="I14296" t="s">
        <v>26</v>
      </c>
      <c r="J14296" t="s">
        <v>191</v>
      </c>
      <c r="K14296">
        <v>0</v>
      </c>
      <c r="L14296" s="5" t="s">
        <v>16914</v>
      </c>
      <c r="M14296" s="5" t="s">
        <v>54</v>
      </c>
      <c r="N14296">
        <v>17</v>
      </c>
      <c r="O14296" t="s">
        <v>107</v>
      </c>
      <c r="P14296" s="1">
        <v>45641</v>
      </c>
      <c r="Q14296" s="1">
        <v>45704</v>
      </c>
      <c r="R14296">
        <v>1931</v>
      </c>
      <c r="S14296" s="4">
        <v>7.2</v>
      </c>
      <c r="T14296" t="s">
        <v>95</v>
      </c>
    </row>
    <row r="14297" spans="1:20" x14ac:dyDescent="0.35">
      <c r="A14297" t="s">
        <v>27491</v>
      </c>
      <c r="B14297" s="5" t="s">
        <v>49</v>
      </c>
      <c r="C14297" s="6">
        <v>62646</v>
      </c>
      <c r="D14297" t="s">
        <v>41</v>
      </c>
      <c r="E14297">
        <v>53249</v>
      </c>
      <c r="F14297" s="5" t="s">
        <v>58</v>
      </c>
      <c r="G14297" s="5" t="s">
        <v>42</v>
      </c>
      <c r="H14297" s="5" t="s">
        <v>60</v>
      </c>
      <c r="I14297" t="s">
        <v>35</v>
      </c>
      <c r="J14297" t="s">
        <v>34</v>
      </c>
      <c r="K14297">
        <v>50</v>
      </c>
      <c r="L14297" s="5" t="s">
        <v>15943</v>
      </c>
      <c r="M14297" s="5" t="s">
        <v>37</v>
      </c>
      <c r="N14297">
        <v>0</v>
      </c>
      <c r="O14297" t="s">
        <v>88</v>
      </c>
      <c r="P14297" s="1">
        <v>45415</v>
      </c>
      <c r="Q14297" s="1">
        <v>45433</v>
      </c>
      <c r="R14297">
        <v>2160</v>
      </c>
      <c r="S14297" s="4">
        <v>8.5</v>
      </c>
      <c r="T14297" t="s">
        <v>108</v>
      </c>
    </row>
    <row r="14298" spans="1:20" x14ac:dyDescent="0.35">
      <c r="A14298" t="s">
        <v>27492</v>
      </c>
      <c r="B14298" s="5" t="s">
        <v>145</v>
      </c>
      <c r="C14298" s="6">
        <v>81857</v>
      </c>
      <c r="D14298" t="s">
        <v>22</v>
      </c>
      <c r="E14298">
        <v>81857</v>
      </c>
      <c r="F14298" s="5" t="s">
        <v>50</v>
      </c>
      <c r="G14298" s="5" t="s">
        <v>24</v>
      </c>
      <c r="H14298" s="5" t="s">
        <v>101</v>
      </c>
      <c r="I14298" t="s">
        <v>44</v>
      </c>
      <c r="J14298" t="s">
        <v>52</v>
      </c>
      <c r="K14298">
        <v>0</v>
      </c>
      <c r="L14298" s="5" t="s">
        <v>27493</v>
      </c>
      <c r="M14298" s="5" t="s">
        <v>28</v>
      </c>
      <c r="N14298">
        <v>2</v>
      </c>
      <c r="O14298" t="s">
        <v>88</v>
      </c>
      <c r="P14298" s="1">
        <v>45747</v>
      </c>
      <c r="Q14298" s="1">
        <v>45803</v>
      </c>
      <c r="R14298">
        <v>2393</v>
      </c>
      <c r="S14298" s="4">
        <v>9.1999999999999993</v>
      </c>
      <c r="T14298" t="s">
        <v>47</v>
      </c>
    </row>
    <row r="14299" spans="1:20" x14ac:dyDescent="0.35">
      <c r="A14299" t="s">
        <v>27494</v>
      </c>
      <c r="B14299" s="5" t="s">
        <v>49</v>
      </c>
      <c r="C14299" s="6">
        <v>98405</v>
      </c>
      <c r="D14299" t="s">
        <v>81</v>
      </c>
      <c r="E14299">
        <v>132847</v>
      </c>
      <c r="F14299" s="5" t="s">
        <v>50</v>
      </c>
      <c r="G14299" s="5" t="s">
        <v>24</v>
      </c>
      <c r="H14299" s="5" t="s">
        <v>82</v>
      </c>
      <c r="I14299" t="s">
        <v>44</v>
      </c>
      <c r="J14299" t="s">
        <v>97</v>
      </c>
      <c r="K14299">
        <v>0</v>
      </c>
      <c r="L14299" s="5" t="s">
        <v>27495</v>
      </c>
      <c r="M14299" s="5" t="s">
        <v>70</v>
      </c>
      <c r="N14299">
        <v>4</v>
      </c>
      <c r="O14299" t="s">
        <v>107</v>
      </c>
      <c r="P14299" s="1">
        <v>45705</v>
      </c>
      <c r="Q14299" s="1">
        <v>45736</v>
      </c>
      <c r="R14299">
        <v>2240</v>
      </c>
      <c r="S14299" s="4">
        <v>8</v>
      </c>
      <c r="T14299" t="s">
        <v>55</v>
      </c>
    </row>
    <row r="14300" spans="1:20" x14ac:dyDescent="0.35">
      <c r="A14300" t="s">
        <v>27496</v>
      </c>
      <c r="B14300" s="5" t="s">
        <v>105</v>
      </c>
      <c r="C14300" s="6">
        <v>52393</v>
      </c>
      <c r="D14300" t="s">
        <v>22</v>
      </c>
      <c r="E14300">
        <v>52393</v>
      </c>
      <c r="F14300" s="5" t="s">
        <v>58</v>
      </c>
      <c r="G14300" s="5" t="s">
        <v>51</v>
      </c>
      <c r="H14300" s="5" t="s">
        <v>25</v>
      </c>
      <c r="I14300" t="s">
        <v>44</v>
      </c>
      <c r="J14300" t="s">
        <v>354</v>
      </c>
      <c r="K14300">
        <v>0</v>
      </c>
      <c r="L14300" s="5" t="s">
        <v>1417</v>
      </c>
      <c r="M14300" s="5" t="s">
        <v>54</v>
      </c>
      <c r="N14300">
        <v>0</v>
      </c>
      <c r="O14300" t="s">
        <v>29</v>
      </c>
      <c r="P14300" s="1">
        <v>45571</v>
      </c>
      <c r="Q14300" s="1">
        <v>45623</v>
      </c>
      <c r="R14300">
        <v>969</v>
      </c>
      <c r="S14300" s="4">
        <v>9.3000000000000007</v>
      </c>
      <c r="T14300" t="s">
        <v>136</v>
      </c>
    </row>
    <row r="14301" spans="1:20" x14ac:dyDescent="0.35">
      <c r="A14301" t="s">
        <v>27497</v>
      </c>
      <c r="B14301" s="5" t="s">
        <v>49</v>
      </c>
      <c r="C14301" s="6">
        <v>51076</v>
      </c>
      <c r="D14301" t="s">
        <v>22</v>
      </c>
      <c r="E14301">
        <v>51076</v>
      </c>
      <c r="F14301" s="5" t="s">
        <v>58</v>
      </c>
      <c r="G14301" s="5" t="s">
        <v>51</v>
      </c>
      <c r="H14301" s="5" t="s">
        <v>129</v>
      </c>
      <c r="I14301" t="s">
        <v>44</v>
      </c>
      <c r="J14301" t="s">
        <v>129</v>
      </c>
      <c r="K14301">
        <v>0</v>
      </c>
      <c r="L14301" s="5" t="s">
        <v>27498</v>
      </c>
      <c r="M14301" s="5" t="s">
        <v>28</v>
      </c>
      <c r="N14301">
        <v>0</v>
      </c>
      <c r="O14301" t="s">
        <v>167</v>
      </c>
      <c r="P14301" s="1">
        <v>45732</v>
      </c>
      <c r="Q14301" s="1">
        <v>45796</v>
      </c>
      <c r="R14301">
        <v>1948</v>
      </c>
      <c r="S14301" s="4">
        <v>5.6</v>
      </c>
      <c r="T14301" t="s">
        <v>47</v>
      </c>
    </row>
    <row r="14302" spans="1:20" x14ac:dyDescent="0.35">
      <c r="A14302" t="s">
        <v>27499</v>
      </c>
      <c r="B14302" s="5" t="s">
        <v>40</v>
      </c>
      <c r="C14302" s="6">
        <v>109859</v>
      </c>
      <c r="D14302" t="s">
        <v>120</v>
      </c>
      <c r="E14302">
        <v>98873</v>
      </c>
      <c r="F14302" s="5" t="s">
        <v>58</v>
      </c>
      <c r="G14302" s="5" t="s">
        <v>59</v>
      </c>
      <c r="H14302" s="5" t="s">
        <v>121</v>
      </c>
      <c r="I14302" t="s">
        <v>35</v>
      </c>
      <c r="J14302" t="s">
        <v>121</v>
      </c>
      <c r="K14302">
        <v>0</v>
      </c>
      <c r="L14302" s="5" t="s">
        <v>27500</v>
      </c>
      <c r="M14302" s="5" t="s">
        <v>37</v>
      </c>
      <c r="N14302">
        <v>0</v>
      </c>
      <c r="O14302" t="s">
        <v>135</v>
      </c>
      <c r="P14302" s="1">
        <v>45483</v>
      </c>
      <c r="Q14302" s="1">
        <v>45551</v>
      </c>
      <c r="R14302">
        <v>620</v>
      </c>
      <c r="S14302" s="4">
        <v>7.6</v>
      </c>
      <c r="T14302" t="s">
        <v>89</v>
      </c>
    </row>
    <row r="14303" spans="1:20" x14ac:dyDescent="0.35">
      <c r="A14303" t="s">
        <v>27501</v>
      </c>
      <c r="B14303" s="5" t="s">
        <v>28800</v>
      </c>
      <c r="C14303" s="6">
        <v>140133</v>
      </c>
      <c r="D14303" t="s">
        <v>65</v>
      </c>
      <c r="E14303">
        <v>182173</v>
      </c>
      <c r="F14303" s="5" t="s">
        <v>66</v>
      </c>
      <c r="G14303" s="5" t="s">
        <v>24</v>
      </c>
      <c r="H14303" s="5" t="s">
        <v>67</v>
      </c>
      <c r="I14303" t="s">
        <v>44</v>
      </c>
      <c r="J14303" t="s">
        <v>76</v>
      </c>
      <c r="K14303">
        <v>50</v>
      </c>
      <c r="L14303" s="5" t="s">
        <v>26432</v>
      </c>
      <c r="M14303" s="5" t="s">
        <v>70</v>
      </c>
      <c r="N14303">
        <v>9</v>
      </c>
      <c r="O14303" t="s">
        <v>112</v>
      </c>
      <c r="P14303" s="1">
        <v>45427</v>
      </c>
      <c r="Q14303" s="1">
        <v>45453</v>
      </c>
      <c r="R14303">
        <v>1824</v>
      </c>
      <c r="S14303" s="4">
        <v>8.6</v>
      </c>
      <c r="T14303" t="s">
        <v>108</v>
      </c>
    </row>
    <row r="14304" spans="1:20" x14ac:dyDescent="0.35">
      <c r="A14304" t="s">
        <v>27502</v>
      </c>
      <c r="B14304" s="5" t="s">
        <v>32</v>
      </c>
      <c r="C14304" s="6">
        <v>233979</v>
      </c>
      <c r="D14304" t="s">
        <v>22</v>
      </c>
      <c r="E14304">
        <v>233979</v>
      </c>
      <c r="F14304" s="5" t="s">
        <v>23</v>
      </c>
      <c r="G14304" s="5" t="s">
        <v>59</v>
      </c>
      <c r="H14304" s="5" t="s">
        <v>101</v>
      </c>
      <c r="I14304" t="s">
        <v>44</v>
      </c>
      <c r="J14304" t="s">
        <v>101</v>
      </c>
      <c r="K14304">
        <v>50</v>
      </c>
      <c r="L14304" s="5" t="s">
        <v>27503</v>
      </c>
      <c r="M14304" s="5" t="s">
        <v>37</v>
      </c>
      <c r="N14304">
        <v>19</v>
      </c>
      <c r="O14304" t="s">
        <v>78</v>
      </c>
      <c r="P14304" s="1">
        <v>45510</v>
      </c>
      <c r="Q14304" s="1">
        <v>45583</v>
      </c>
      <c r="R14304">
        <v>1936</v>
      </c>
      <c r="S14304" s="4">
        <v>7.7</v>
      </c>
      <c r="T14304" t="s">
        <v>47</v>
      </c>
    </row>
    <row r="14305" spans="1:20" x14ac:dyDescent="0.35">
      <c r="A14305" t="s">
        <v>27504</v>
      </c>
      <c r="B14305" s="5" t="s">
        <v>28802</v>
      </c>
      <c r="C14305" s="6">
        <v>61640</v>
      </c>
      <c r="D14305" t="s">
        <v>41</v>
      </c>
      <c r="E14305">
        <v>52394</v>
      </c>
      <c r="F14305" s="5" t="s">
        <v>58</v>
      </c>
      <c r="G14305" s="5" t="s">
        <v>51</v>
      </c>
      <c r="H14305" s="5" t="s">
        <v>60</v>
      </c>
      <c r="I14305" t="s">
        <v>44</v>
      </c>
      <c r="J14305" t="s">
        <v>60</v>
      </c>
      <c r="K14305">
        <v>100</v>
      </c>
      <c r="L14305" s="5" t="s">
        <v>12815</v>
      </c>
      <c r="M14305" s="5" t="s">
        <v>28</v>
      </c>
      <c r="N14305">
        <v>1</v>
      </c>
      <c r="O14305" t="s">
        <v>172</v>
      </c>
      <c r="P14305" s="1">
        <v>45683</v>
      </c>
      <c r="Q14305" s="1">
        <v>45725</v>
      </c>
      <c r="R14305">
        <v>1512</v>
      </c>
      <c r="S14305" s="4">
        <v>7.2</v>
      </c>
      <c r="T14305" t="s">
        <v>63</v>
      </c>
    </row>
    <row r="14306" spans="1:20" x14ac:dyDescent="0.35">
      <c r="A14306" t="s">
        <v>27505</v>
      </c>
      <c r="B14306" s="5" t="s">
        <v>217</v>
      </c>
      <c r="C14306" s="6">
        <v>162855</v>
      </c>
      <c r="D14306" t="s">
        <v>41</v>
      </c>
      <c r="E14306">
        <v>138427</v>
      </c>
      <c r="F14306" s="5" t="s">
        <v>66</v>
      </c>
      <c r="G14306" s="5" t="s">
        <v>24</v>
      </c>
      <c r="H14306" s="5" t="s">
        <v>43</v>
      </c>
      <c r="I14306" t="s">
        <v>35</v>
      </c>
      <c r="J14306" t="s">
        <v>43</v>
      </c>
      <c r="K14306">
        <v>100</v>
      </c>
      <c r="L14306" s="5" t="s">
        <v>27506</v>
      </c>
      <c r="M14306" s="5" t="s">
        <v>70</v>
      </c>
      <c r="N14306">
        <v>8</v>
      </c>
      <c r="O14306" t="s">
        <v>112</v>
      </c>
      <c r="P14306" s="1">
        <v>45625</v>
      </c>
      <c r="Q14306" s="1">
        <v>45681</v>
      </c>
      <c r="R14306">
        <v>1320</v>
      </c>
      <c r="S14306" s="4">
        <v>5.5</v>
      </c>
      <c r="T14306" t="s">
        <v>47</v>
      </c>
    </row>
    <row r="14307" spans="1:20" x14ac:dyDescent="0.35">
      <c r="A14307" t="s">
        <v>27507</v>
      </c>
      <c r="B14307" s="5" t="s">
        <v>179</v>
      </c>
      <c r="C14307" s="6">
        <v>102016</v>
      </c>
      <c r="D14307" t="s">
        <v>41</v>
      </c>
      <c r="E14307">
        <v>86714</v>
      </c>
      <c r="F14307" s="5" t="s">
        <v>50</v>
      </c>
      <c r="G14307" s="5" t="s">
        <v>59</v>
      </c>
      <c r="H14307" s="5" t="s">
        <v>151</v>
      </c>
      <c r="I14307" t="s">
        <v>35</v>
      </c>
      <c r="J14307" t="s">
        <v>151</v>
      </c>
      <c r="K14307">
        <v>0</v>
      </c>
      <c r="L14307" s="5" t="s">
        <v>27508</v>
      </c>
      <c r="M14307" s="5" t="s">
        <v>37</v>
      </c>
      <c r="N14307">
        <v>2</v>
      </c>
      <c r="O14307" t="s">
        <v>85</v>
      </c>
      <c r="P14307" s="1">
        <v>45392</v>
      </c>
      <c r="Q14307" s="1">
        <v>45422</v>
      </c>
      <c r="R14307">
        <v>1178</v>
      </c>
      <c r="S14307" s="4">
        <v>7.1</v>
      </c>
      <c r="T14307" t="s">
        <v>79</v>
      </c>
    </row>
    <row r="14308" spans="1:20" x14ac:dyDescent="0.35">
      <c r="A14308" t="s">
        <v>27509</v>
      </c>
      <c r="B14308" s="5" t="s">
        <v>21</v>
      </c>
      <c r="C14308" s="6">
        <v>65504</v>
      </c>
      <c r="D14308" t="s">
        <v>74</v>
      </c>
      <c r="E14308">
        <v>81880</v>
      </c>
      <c r="F14308" s="5" t="s">
        <v>58</v>
      </c>
      <c r="G14308" s="5" t="s">
        <v>24</v>
      </c>
      <c r="H14308" s="5" t="s">
        <v>75</v>
      </c>
      <c r="I14308" t="s">
        <v>35</v>
      </c>
      <c r="J14308" t="s">
        <v>75</v>
      </c>
      <c r="K14308">
        <v>100</v>
      </c>
      <c r="L14308" s="5" t="s">
        <v>27510</v>
      </c>
      <c r="M14308" s="5" t="s">
        <v>28</v>
      </c>
      <c r="N14308">
        <v>0</v>
      </c>
      <c r="O14308" t="s">
        <v>71</v>
      </c>
      <c r="P14308" s="1">
        <v>45634</v>
      </c>
      <c r="Q14308" s="1">
        <v>45698</v>
      </c>
      <c r="R14308">
        <v>678</v>
      </c>
      <c r="S14308" s="4">
        <v>5.2</v>
      </c>
      <c r="T14308" t="s">
        <v>277</v>
      </c>
    </row>
    <row r="14309" spans="1:20" x14ac:dyDescent="0.35">
      <c r="A14309" t="s">
        <v>27511</v>
      </c>
      <c r="B14309" s="5" t="s">
        <v>28799</v>
      </c>
      <c r="C14309" s="6">
        <v>75588</v>
      </c>
      <c r="D14309" t="s">
        <v>22</v>
      </c>
      <c r="E14309">
        <v>75588</v>
      </c>
      <c r="F14309" s="5" t="s">
        <v>50</v>
      </c>
      <c r="G14309" s="5" t="s">
        <v>59</v>
      </c>
      <c r="H14309" s="5" t="s">
        <v>165</v>
      </c>
      <c r="I14309" t="s">
        <v>44</v>
      </c>
      <c r="J14309" t="s">
        <v>165</v>
      </c>
      <c r="K14309">
        <v>0</v>
      </c>
      <c r="L14309" s="5" t="s">
        <v>27512</v>
      </c>
      <c r="M14309" s="5" t="s">
        <v>37</v>
      </c>
      <c r="N14309">
        <v>4</v>
      </c>
      <c r="O14309" t="s">
        <v>71</v>
      </c>
      <c r="P14309" s="1">
        <v>45399</v>
      </c>
      <c r="Q14309" s="1">
        <v>45440</v>
      </c>
      <c r="R14309">
        <v>1720</v>
      </c>
      <c r="S14309" s="4">
        <v>8</v>
      </c>
      <c r="T14309" t="s">
        <v>30</v>
      </c>
    </row>
    <row r="14310" spans="1:20" x14ac:dyDescent="0.35">
      <c r="A14310" t="s">
        <v>27513</v>
      </c>
      <c r="B14310" s="5" t="s">
        <v>28802</v>
      </c>
      <c r="C14310" s="6">
        <v>112458</v>
      </c>
      <c r="D14310" t="s">
        <v>74</v>
      </c>
      <c r="E14310">
        <v>140573</v>
      </c>
      <c r="F14310" s="5" t="s">
        <v>66</v>
      </c>
      <c r="G14310" s="5" t="s">
        <v>51</v>
      </c>
      <c r="H14310" s="5" t="s">
        <v>75</v>
      </c>
      <c r="I14310" t="s">
        <v>26</v>
      </c>
      <c r="J14310" t="s">
        <v>75</v>
      </c>
      <c r="K14310">
        <v>50</v>
      </c>
      <c r="L14310" s="5" t="s">
        <v>27514</v>
      </c>
      <c r="M14310" s="5" t="s">
        <v>28</v>
      </c>
      <c r="N14310">
        <v>6</v>
      </c>
      <c r="O14310" t="s">
        <v>131</v>
      </c>
      <c r="P14310" s="1">
        <v>45314</v>
      </c>
      <c r="Q14310" s="1">
        <v>45362</v>
      </c>
      <c r="R14310">
        <v>1021</v>
      </c>
      <c r="S14310" s="4">
        <v>8.6999999999999993</v>
      </c>
      <c r="T14310" t="s">
        <v>38</v>
      </c>
    </row>
    <row r="14311" spans="1:20" x14ac:dyDescent="0.35">
      <c r="A14311" t="s">
        <v>27515</v>
      </c>
      <c r="B14311" s="5" t="s">
        <v>49</v>
      </c>
      <c r="C14311" s="6">
        <v>124536</v>
      </c>
      <c r="D14311" t="s">
        <v>41</v>
      </c>
      <c r="E14311">
        <v>105856</v>
      </c>
      <c r="F14311" s="5" t="s">
        <v>23</v>
      </c>
      <c r="G14311" s="5" t="s">
        <v>24</v>
      </c>
      <c r="H14311" s="5" t="s">
        <v>151</v>
      </c>
      <c r="I14311" t="s">
        <v>44</v>
      </c>
      <c r="J14311" t="s">
        <v>97</v>
      </c>
      <c r="K14311">
        <v>100</v>
      </c>
      <c r="L14311" s="5" t="s">
        <v>27516</v>
      </c>
      <c r="M14311" s="5" t="s">
        <v>54</v>
      </c>
      <c r="N14311">
        <v>10</v>
      </c>
      <c r="O14311" t="s">
        <v>147</v>
      </c>
      <c r="P14311" s="1">
        <v>45566</v>
      </c>
      <c r="Q14311" s="1">
        <v>45603</v>
      </c>
      <c r="R14311">
        <v>550</v>
      </c>
      <c r="S14311" s="4">
        <v>9.6</v>
      </c>
      <c r="T14311" t="s">
        <v>55</v>
      </c>
    </row>
    <row r="14312" spans="1:20" x14ac:dyDescent="0.35">
      <c r="A14312" t="s">
        <v>27517</v>
      </c>
      <c r="B14312" s="5" t="s">
        <v>32</v>
      </c>
      <c r="C14312" s="6">
        <v>175373</v>
      </c>
      <c r="D14312" t="s">
        <v>41</v>
      </c>
      <c r="E14312">
        <v>149067</v>
      </c>
      <c r="F14312" s="5" t="s">
        <v>23</v>
      </c>
      <c r="G14312" s="5" t="s">
        <v>51</v>
      </c>
      <c r="H14312" s="5" t="s">
        <v>43</v>
      </c>
      <c r="I14312" t="s">
        <v>35</v>
      </c>
      <c r="J14312" t="s">
        <v>43</v>
      </c>
      <c r="K14312">
        <v>50</v>
      </c>
      <c r="L14312" s="5" t="s">
        <v>27518</v>
      </c>
      <c r="M14312" s="5" t="s">
        <v>70</v>
      </c>
      <c r="N14312">
        <v>17</v>
      </c>
      <c r="O14312" t="s">
        <v>29</v>
      </c>
      <c r="P14312" s="1">
        <v>45476</v>
      </c>
      <c r="Q14312" s="1">
        <v>45533</v>
      </c>
      <c r="R14312">
        <v>1193</v>
      </c>
      <c r="S14312" s="4">
        <v>10</v>
      </c>
      <c r="T14312" t="s">
        <v>136</v>
      </c>
    </row>
    <row r="14313" spans="1:20" x14ac:dyDescent="0.35">
      <c r="A14313" t="s">
        <v>27519</v>
      </c>
      <c r="B14313" s="5" t="s">
        <v>28802</v>
      </c>
      <c r="C14313" s="6">
        <v>116773</v>
      </c>
      <c r="D14313" t="s">
        <v>22</v>
      </c>
      <c r="E14313">
        <v>116773</v>
      </c>
      <c r="F14313" s="5" t="s">
        <v>50</v>
      </c>
      <c r="G14313" s="5" t="s">
        <v>42</v>
      </c>
      <c r="H14313" s="5" t="s">
        <v>129</v>
      </c>
      <c r="I14313" t="s">
        <v>35</v>
      </c>
      <c r="J14313" t="s">
        <v>133</v>
      </c>
      <c r="K14313">
        <v>100</v>
      </c>
      <c r="L14313" s="5" t="s">
        <v>8184</v>
      </c>
      <c r="M14313" s="5" t="s">
        <v>54</v>
      </c>
      <c r="N14313">
        <v>3</v>
      </c>
      <c r="O14313" t="s">
        <v>62</v>
      </c>
      <c r="P14313" s="1">
        <v>45617</v>
      </c>
      <c r="Q14313" s="1">
        <v>45652</v>
      </c>
      <c r="R14313">
        <v>502</v>
      </c>
      <c r="S14313" s="4">
        <v>6.2</v>
      </c>
      <c r="T14313" t="s">
        <v>210</v>
      </c>
    </row>
    <row r="14314" spans="1:20" x14ac:dyDescent="0.35">
      <c r="A14314" t="s">
        <v>27520</v>
      </c>
      <c r="B14314" s="5" t="s">
        <v>91</v>
      </c>
      <c r="C14314" s="6">
        <v>81273</v>
      </c>
      <c r="D14314" t="s">
        <v>41</v>
      </c>
      <c r="E14314">
        <v>69082</v>
      </c>
      <c r="F14314" s="5" t="s">
        <v>58</v>
      </c>
      <c r="G14314" s="5" t="s">
        <v>42</v>
      </c>
      <c r="H14314" s="5" t="s">
        <v>126</v>
      </c>
      <c r="I14314" t="s">
        <v>26</v>
      </c>
      <c r="J14314" t="s">
        <v>34</v>
      </c>
      <c r="K14314">
        <v>0</v>
      </c>
      <c r="L14314" s="5" t="s">
        <v>27521</v>
      </c>
      <c r="M14314" s="5" t="s">
        <v>70</v>
      </c>
      <c r="N14314">
        <v>0</v>
      </c>
      <c r="O14314" t="s">
        <v>147</v>
      </c>
      <c r="P14314" s="1">
        <v>45479</v>
      </c>
      <c r="Q14314" s="1">
        <v>45520</v>
      </c>
      <c r="R14314">
        <v>862</v>
      </c>
      <c r="S14314" s="4">
        <v>9.9</v>
      </c>
      <c r="T14314" t="s">
        <v>118</v>
      </c>
    </row>
    <row r="14315" spans="1:20" x14ac:dyDescent="0.35">
      <c r="A14315" t="s">
        <v>27522</v>
      </c>
      <c r="B14315" s="5" t="s">
        <v>91</v>
      </c>
      <c r="C14315" s="6">
        <v>90934</v>
      </c>
      <c r="D14315" t="s">
        <v>22</v>
      </c>
      <c r="E14315">
        <v>90934</v>
      </c>
      <c r="F14315" s="5" t="s">
        <v>50</v>
      </c>
      <c r="G14315" s="5" t="s">
        <v>24</v>
      </c>
      <c r="H14315" s="5" t="s">
        <v>101</v>
      </c>
      <c r="I14315" t="s">
        <v>44</v>
      </c>
      <c r="J14315" t="s">
        <v>101</v>
      </c>
      <c r="K14315">
        <v>50</v>
      </c>
      <c r="L14315" s="5" t="s">
        <v>27523</v>
      </c>
      <c r="M14315" s="5" t="s">
        <v>70</v>
      </c>
      <c r="N14315">
        <v>2</v>
      </c>
      <c r="O14315" t="s">
        <v>172</v>
      </c>
      <c r="P14315" s="1">
        <v>45545</v>
      </c>
      <c r="Q14315" s="1">
        <v>45584</v>
      </c>
      <c r="R14315">
        <v>2041</v>
      </c>
      <c r="S14315" s="4">
        <v>6.1</v>
      </c>
      <c r="T14315" t="s">
        <v>89</v>
      </c>
    </row>
    <row r="14316" spans="1:20" x14ac:dyDescent="0.35">
      <c r="A14316" t="s">
        <v>27524</v>
      </c>
      <c r="B14316" s="5" t="s">
        <v>49</v>
      </c>
      <c r="C14316" s="6">
        <v>141213</v>
      </c>
      <c r="D14316" t="s">
        <v>65</v>
      </c>
      <c r="E14316">
        <v>183577</v>
      </c>
      <c r="F14316" s="5" t="s">
        <v>66</v>
      </c>
      <c r="G14316" s="5" t="s">
        <v>51</v>
      </c>
      <c r="H14316" s="5" t="s">
        <v>67</v>
      </c>
      <c r="I14316" t="s">
        <v>44</v>
      </c>
      <c r="J14316" t="s">
        <v>299</v>
      </c>
      <c r="K14316">
        <v>100</v>
      </c>
      <c r="L14316" s="5" t="s">
        <v>22633</v>
      </c>
      <c r="M14316" s="5" t="s">
        <v>54</v>
      </c>
      <c r="N14316">
        <v>9</v>
      </c>
      <c r="O14316" t="s">
        <v>107</v>
      </c>
      <c r="P14316" s="1">
        <v>45496</v>
      </c>
      <c r="Q14316" s="1">
        <v>45530</v>
      </c>
      <c r="R14316">
        <v>661</v>
      </c>
      <c r="S14316" s="4">
        <v>6.1</v>
      </c>
      <c r="T14316" t="s">
        <v>55</v>
      </c>
    </row>
    <row r="14317" spans="1:20" x14ac:dyDescent="0.35">
      <c r="A14317" t="s">
        <v>27525</v>
      </c>
      <c r="B14317" s="5" t="s">
        <v>32</v>
      </c>
      <c r="C14317" s="6">
        <v>275394</v>
      </c>
      <c r="D14317" t="s">
        <v>65</v>
      </c>
      <c r="E14317">
        <v>358012</v>
      </c>
      <c r="F14317" s="5" t="s">
        <v>23</v>
      </c>
      <c r="G14317" s="5" t="s">
        <v>51</v>
      </c>
      <c r="H14317" s="5" t="s">
        <v>67</v>
      </c>
      <c r="I14317" t="s">
        <v>35</v>
      </c>
      <c r="J14317" t="s">
        <v>768</v>
      </c>
      <c r="K14317">
        <v>100</v>
      </c>
      <c r="L14317" s="5" t="s">
        <v>27526</v>
      </c>
      <c r="M14317" s="5" t="s">
        <v>37</v>
      </c>
      <c r="N14317">
        <v>18</v>
      </c>
      <c r="O14317" t="s">
        <v>112</v>
      </c>
      <c r="P14317" s="1">
        <v>45436</v>
      </c>
      <c r="Q14317" s="1">
        <v>45502</v>
      </c>
      <c r="R14317">
        <v>874</v>
      </c>
      <c r="S14317" s="4">
        <v>6.6</v>
      </c>
      <c r="T14317" t="s">
        <v>277</v>
      </c>
    </row>
    <row r="14318" spans="1:20" x14ac:dyDescent="0.35">
      <c r="A14318" t="s">
        <v>27527</v>
      </c>
      <c r="B14318" s="5" t="s">
        <v>105</v>
      </c>
      <c r="C14318" s="6">
        <v>107900</v>
      </c>
      <c r="D14318" t="s">
        <v>74</v>
      </c>
      <c r="E14318">
        <v>134875</v>
      </c>
      <c r="F14318" s="5" t="s">
        <v>66</v>
      </c>
      <c r="G14318" s="5" t="s">
        <v>24</v>
      </c>
      <c r="H14318" s="5" t="s">
        <v>75</v>
      </c>
      <c r="I14318" t="s">
        <v>44</v>
      </c>
      <c r="J14318" t="s">
        <v>75</v>
      </c>
      <c r="K14318">
        <v>0</v>
      </c>
      <c r="L14318" s="5" t="s">
        <v>27528</v>
      </c>
      <c r="M14318" s="5" t="s">
        <v>37</v>
      </c>
      <c r="N14318">
        <v>6</v>
      </c>
      <c r="O14318" t="s">
        <v>88</v>
      </c>
      <c r="P14318" s="1">
        <v>45661</v>
      </c>
      <c r="Q14318" s="1">
        <v>45676</v>
      </c>
      <c r="R14318">
        <v>1643</v>
      </c>
      <c r="S14318" s="4">
        <v>6</v>
      </c>
      <c r="T14318" t="s">
        <v>153</v>
      </c>
    </row>
    <row r="14319" spans="1:20" x14ac:dyDescent="0.35">
      <c r="A14319" t="s">
        <v>27529</v>
      </c>
      <c r="B14319" s="5" t="s">
        <v>28802</v>
      </c>
      <c r="C14319" s="6">
        <v>94985</v>
      </c>
      <c r="D14319" t="s">
        <v>33</v>
      </c>
      <c r="E14319">
        <v>10448350</v>
      </c>
      <c r="F14319" s="5" t="s">
        <v>58</v>
      </c>
      <c r="G14319" s="5" t="s">
        <v>59</v>
      </c>
      <c r="H14319" s="5" t="s">
        <v>34</v>
      </c>
      <c r="I14319" t="s">
        <v>35</v>
      </c>
      <c r="J14319" t="s">
        <v>43</v>
      </c>
      <c r="K14319">
        <v>100</v>
      </c>
      <c r="L14319" s="5" t="s">
        <v>27530</v>
      </c>
      <c r="M14319" s="5" t="s">
        <v>54</v>
      </c>
      <c r="N14319">
        <v>1</v>
      </c>
      <c r="O14319" t="s">
        <v>29</v>
      </c>
      <c r="P14319" s="1">
        <v>45354</v>
      </c>
      <c r="Q14319" s="1">
        <v>45374</v>
      </c>
      <c r="R14319">
        <v>675</v>
      </c>
      <c r="S14319" s="4">
        <v>7.4</v>
      </c>
      <c r="T14319" t="s">
        <v>108</v>
      </c>
    </row>
    <row r="14320" spans="1:20" x14ac:dyDescent="0.35">
      <c r="A14320" t="s">
        <v>27531</v>
      </c>
      <c r="B14320" s="5" t="s">
        <v>49</v>
      </c>
      <c r="C14320" s="6">
        <v>123657</v>
      </c>
      <c r="D14320" t="s">
        <v>33</v>
      </c>
      <c r="E14320">
        <v>13602270</v>
      </c>
      <c r="F14320" s="5" t="s">
        <v>66</v>
      </c>
      <c r="G14320" s="5" t="s">
        <v>51</v>
      </c>
      <c r="H14320" s="5" t="s">
        <v>34</v>
      </c>
      <c r="I14320" t="s">
        <v>26</v>
      </c>
      <c r="J14320" t="s">
        <v>304</v>
      </c>
      <c r="K14320">
        <v>0</v>
      </c>
      <c r="L14320" s="5" t="s">
        <v>17390</v>
      </c>
      <c r="M14320" s="5" t="s">
        <v>54</v>
      </c>
      <c r="N14320">
        <v>8</v>
      </c>
      <c r="O14320" t="s">
        <v>29</v>
      </c>
      <c r="P14320" s="1">
        <v>45450</v>
      </c>
      <c r="Q14320" s="1">
        <v>45478</v>
      </c>
      <c r="R14320">
        <v>1062</v>
      </c>
      <c r="S14320" s="4">
        <v>8.8000000000000007</v>
      </c>
      <c r="T14320" t="s">
        <v>38</v>
      </c>
    </row>
    <row r="14321" spans="1:20" x14ac:dyDescent="0.35">
      <c r="A14321" t="s">
        <v>27532</v>
      </c>
      <c r="B14321" s="5" t="s">
        <v>162</v>
      </c>
      <c r="C14321" s="6">
        <v>18446</v>
      </c>
      <c r="D14321" t="s">
        <v>22</v>
      </c>
      <c r="E14321">
        <v>18446</v>
      </c>
      <c r="F14321" s="5" t="s">
        <v>58</v>
      </c>
      <c r="G14321" s="5" t="s">
        <v>51</v>
      </c>
      <c r="H14321" s="5" t="s">
        <v>116</v>
      </c>
      <c r="I14321" t="s">
        <v>44</v>
      </c>
      <c r="J14321" t="s">
        <v>116</v>
      </c>
      <c r="K14321">
        <v>100</v>
      </c>
      <c r="L14321" s="5" t="s">
        <v>27533</v>
      </c>
      <c r="M14321" s="5" t="s">
        <v>70</v>
      </c>
      <c r="N14321">
        <v>1</v>
      </c>
      <c r="O14321" t="s">
        <v>29</v>
      </c>
      <c r="P14321" s="1">
        <v>45294</v>
      </c>
      <c r="Q14321" s="1">
        <v>45323</v>
      </c>
      <c r="R14321">
        <v>2179</v>
      </c>
      <c r="S14321" s="4">
        <v>7.4</v>
      </c>
      <c r="T14321" t="s">
        <v>30</v>
      </c>
    </row>
    <row r="14322" spans="1:20" x14ac:dyDescent="0.35">
      <c r="A14322" t="s">
        <v>27534</v>
      </c>
      <c r="B14322" s="5" t="s">
        <v>57</v>
      </c>
      <c r="C14322" s="6">
        <v>125558</v>
      </c>
      <c r="D14322" t="s">
        <v>22</v>
      </c>
      <c r="E14322">
        <v>125558</v>
      </c>
      <c r="F14322" s="5" t="s">
        <v>23</v>
      </c>
      <c r="G14322" s="5" t="s">
        <v>51</v>
      </c>
      <c r="H14322" s="5" t="s">
        <v>157</v>
      </c>
      <c r="I14322" t="s">
        <v>35</v>
      </c>
      <c r="J14322" t="s">
        <v>768</v>
      </c>
      <c r="K14322">
        <v>50</v>
      </c>
      <c r="L14322" s="5" t="s">
        <v>27535</v>
      </c>
      <c r="M14322" s="5" t="s">
        <v>37</v>
      </c>
      <c r="N14322">
        <v>14</v>
      </c>
      <c r="O14322" t="s">
        <v>71</v>
      </c>
      <c r="P14322" s="1">
        <v>45391</v>
      </c>
      <c r="Q14322" s="1">
        <v>45405</v>
      </c>
      <c r="R14322">
        <v>1998</v>
      </c>
      <c r="S14322" s="4">
        <v>7</v>
      </c>
      <c r="T14322" t="s">
        <v>89</v>
      </c>
    </row>
    <row r="14323" spans="1:20" x14ac:dyDescent="0.35">
      <c r="A14323" t="s">
        <v>27536</v>
      </c>
      <c r="B14323" s="5" t="s">
        <v>40</v>
      </c>
      <c r="C14323" s="6">
        <v>55209</v>
      </c>
      <c r="D14323" t="s">
        <v>41</v>
      </c>
      <c r="E14323">
        <v>46928</v>
      </c>
      <c r="F14323" s="5" t="s">
        <v>58</v>
      </c>
      <c r="G14323" s="5" t="s">
        <v>59</v>
      </c>
      <c r="H14323" s="5" t="s">
        <v>60</v>
      </c>
      <c r="I14323" t="s">
        <v>35</v>
      </c>
      <c r="J14323" t="s">
        <v>60</v>
      </c>
      <c r="K14323">
        <v>0</v>
      </c>
      <c r="L14323" s="5" t="s">
        <v>27537</v>
      </c>
      <c r="M14323" s="5" t="s">
        <v>37</v>
      </c>
      <c r="N14323">
        <v>1</v>
      </c>
      <c r="O14323" t="s">
        <v>147</v>
      </c>
      <c r="P14323" s="1">
        <v>45640</v>
      </c>
      <c r="Q14323" s="1">
        <v>45686</v>
      </c>
      <c r="R14323">
        <v>1887</v>
      </c>
      <c r="S14323" s="4">
        <v>6.6</v>
      </c>
      <c r="T14323" t="s">
        <v>243</v>
      </c>
    </row>
    <row r="14324" spans="1:20" x14ac:dyDescent="0.35">
      <c r="A14324" t="s">
        <v>27538</v>
      </c>
      <c r="B14324" s="5" t="s">
        <v>28802</v>
      </c>
      <c r="C14324" s="6">
        <v>233676</v>
      </c>
      <c r="D14324" t="s">
        <v>41</v>
      </c>
      <c r="E14324">
        <v>198625</v>
      </c>
      <c r="F14324" s="5" t="s">
        <v>23</v>
      </c>
      <c r="G14324" s="5" t="s">
        <v>51</v>
      </c>
      <c r="H14324" s="5" t="s">
        <v>60</v>
      </c>
      <c r="I14324" t="s">
        <v>35</v>
      </c>
      <c r="J14324" t="s">
        <v>60</v>
      </c>
      <c r="K14324">
        <v>50</v>
      </c>
      <c r="L14324" s="5" t="s">
        <v>27539</v>
      </c>
      <c r="M14324" s="5" t="s">
        <v>54</v>
      </c>
      <c r="N14324">
        <v>11</v>
      </c>
      <c r="O14324" t="s">
        <v>172</v>
      </c>
      <c r="P14324" s="1">
        <v>45408</v>
      </c>
      <c r="Q14324" s="1">
        <v>45474</v>
      </c>
      <c r="R14324">
        <v>2101</v>
      </c>
      <c r="S14324" s="4">
        <v>6.6</v>
      </c>
      <c r="T14324" t="s">
        <v>55</v>
      </c>
    </row>
    <row r="14325" spans="1:20" x14ac:dyDescent="0.35">
      <c r="A14325" t="s">
        <v>27540</v>
      </c>
      <c r="B14325" s="5" t="s">
        <v>105</v>
      </c>
      <c r="C14325" s="6">
        <v>30081</v>
      </c>
      <c r="D14325" t="s">
        <v>22</v>
      </c>
      <c r="E14325">
        <v>30081</v>
      </c>
      <c r="F14325" s="5" t="s">
        <v>50</v>
      </c>
      <c r="G14325" s="5" t="s">
        <v>59</v>
      </c>
      <c r="H14325" s="5" t="s">
        <v>116</v>
      </c>
      <c r="I14325" t="s">
        <v>35</v>
      </c>
      <c r="J14325" t="s">
        <v>116</v>
      </c>
      <c r="K14325">
        <v>0</v>
      </c>
      <c r="L14325" s="5" t="s">
        <v>27541</v>
      </c>
      <c r="M14325" s="5" t="s">
        <v>54</v>
      </c>
      <c r="N14325">
        <v>2</v>
      </c>
      <c r="O14325" t="s">
        <v>131</v>
      </c>
      <c r="P14325" s="1">
        <v>45538</v>
      </c>
      <c r="Q14325" s="1">
        <v>45586</v>
      </c>
      <c r="R14325">
        <v>2325</v>
      </c>
      <c r="S14325" s="4">
        <v>5.8</v>
      </c>
      <c r="T14325" t="s">
        <v>108</v>
      </c>
    </row>
    <row r="14326" spans="1:20" x14ac:dyDescent="0.35">
      <c r="A14326" t="s">
        <v>27542</v>
      </c>
      <c r="B14326" s="5" t="s">
        <v>57</v>
      </c>
      <c r="C14326" s="6">
        <v>155252</v>
      </c>
      <c r="D14326" t="s">
        <v>41</v>
      </c>
      <c r="E14326">
        <v>131964</v>
      </c>
      <c r="F14326" s="5" t="s">
        <v>23</v>
      </c>
      <c r="G14326" s="5" t="s">
        <v>42</v>
      </c>
      <c r="H14326" s="5" t="s">
        <v>151</v>
      </c>
      <c r="I14326" t="s">
        <v>26</v>
      </c>
      <c r="J14326" t="s">
        <v>151</v>
      </c>
      <c r="K14326">
        <v>50</v>
      </c>
      <c r="L14326" s="5" t="s">
        <v>27543</v>
      </c>
      <c r="M14326" s="5" t="s">
        <v>28</v>
      </c>
      <c r="N14326">
        <v>11</v>
      </c>
      <c r="O14326" t="s">
        <v>141</v>
      </c>
      <c r="P14326" s="1">
        <v>45315</v>
      </c>
      <c r="Q14326" s="1">
        <v>45382</v>
      </c>
      <c r="R14326">
        <v>1042</v>
      </c>
      <c r="S14326" s="4">
        <v>9.8000000000000007</v>
      </c>
      <c r="T14326" t="s">
        <v>118</v>
      </c>
    </row>
    <row r="14327" spans="1:20" x14ac:dyDescent="0.35">
      <c r="A14327" t="s">
        <v>27544</v>
      </c>
      <c r="B14327" s="5" t="s">
        <v>28800</v>
      </c>
      <c r="C14327" s="6">
        <v>132368</v>
      </c>
      <c r="D14327" t="s">
        <v>74</v>
      </c>
      <c r="E14327">
        <v>165460</v>
      </c>
      <c r="F14327" s="5" t="s">
        <v>66</v>
      </c>
      <c r="G14327" s="5" t="s">
        <v>59</v>
      </c>
      <c r="H14327" s="5" t="s">
        <v>75</v>
      </c>
      <c r="I14327" t="s">
        <v>26</v>
      </c>
      <c r="J14327" t="s">
        <v>75</v>
      </c>
      <c r="K14327">
        <v>100</v>
      </c>
      <c r="L14327" s="5" t="s">
        <v>27545</v>
      </c>
      <c r="M14327" s="5" t="s">
        <v>70</v>
      </c>
      <c r="N14327">
        <v>7</v>
      </c>
      <c r="O14327" t="s">
        <v>62</v>
      </c>
      <c r="P14327" s="1">
        <v>45712</v>
      </c>
      <c r="Q14327" s="1">
        <v>45751</v>
      </c>
      <c r="R14327">
        <v>1828</v>
      </c>
      <c r="S14327" s="4">
        <v>5.2</v>
      </c>
      <c r="T14327" t="s">
        <v>95</v>
      </c>
    </row>
    <row r="14328" spans="1:20" x14ac:dyDescent="0.35">
      <c r="A14328" t="s">
        <v>27546</v>
      </c>
      <c r="B14328" s="5" t="s">
        <v>49</v>
      </c>
      <c r="C14328" s="6">
        <v>84373</v>
      </c>
      <c r="D14328" t="s">
        <v>22</v>
      </c>
      <c r="E14328">
        <v>84373</v>
      </c>
      <c r="F14328" s="5" t="s">
        <v>50</v>
      </c>
      <c r="G14328" s="5" t="s">
        <v>42</v>
      </c>
      <c r="H14328" s="5" t="s">
        <v>165</v>
      </c>
      <c r="I14328" t="s">
        <v>26</v>
      </c>
      <c r="J14328" t="s">
        <v>165</v>
      </c>
      <c r="K14328">
        <v>0</v>
      </c>
      <c r="L14328" s="5" t="s">
        <v>27547</v>
      </c>
      <c r="M14328" s="5" t="s">
        <v>54</v>
      </c>
      <c r="N14328">
        <v>2</v>
      </c>
      <c r="O14328" t="s">
        <v>107</v>
      </c>
      <c r="P14328" s="1">
        <v>45499</v>
      </c>
      <c r="Q14328" s="1">
        <v>45572</v>
      </c>
      <c r="R14328">
        <v>2348</v>
      </c>
      <c r="S14328" s="4">
        <v>6.8</v>
      </c>
      <c r="T14328" t="s">
        <v>277</v>
      </c>
    </row>
    <row r="14329" spans="1:20" x14ac:dyDescent="0.35">
      <c r="A14329" t="s">
        <v>27548</v>
      </c>
      <c r="B14329" s="5" t="s">
        <v>28802</v>
      </c>
      <c r="C14329" s="6">
        <v>264528</v>
      </c>
      <c r="D14329" t="s">
        <v>22</v>
      </c>
      <c r="E14329">
        <v>264528</v>
      </c>
      <c r="F14329" s="5" t="s">
        <v>23</v>
      </c>
      <c r="G14329" s="5" t="s">
        <v>42</v>
      </c>
      <c r="H14329" s="5" t="s">
        <v>97</v>
      </c>
      <c r="I14329" t="s">
        <v>26</v>
      </c>
      <c r="J14329" t="s">
        <v>97</v>
      </c>
      <c r="K14329">
        <v>100</v>
      </c>
      <c r="L14329" s="5" t="s">
        <v>27549</v>
      </c>
      <c r="M14329" s="5" t="s">
        <v>28</v>
      </c>
      <c r="N14329">
        <v>11</v>
      </c>
      <c r="O14329" t="s">
        <v>78</v>
      </c>
      <c r="P14329" s="1">
        <v>45550</v>
      </c>
      <c r="Q14329" s="1">
        <v>45623</v>
      </c>
      <c r="R14329">
        <v>2001</v>
      </c>
      <c r="S14329" s="4">
        <v>7.5</v>
      </c>
      <c r="T14329" t="s">
        <v>79</v>
      </c>
    </row>
    <row r="14330" spans="1:20" x14ac:dyDescent="0.35">
      <c r="A14330" t="s">
        <v>27550</v>
      </c>
      <c r="B14330" s="5" t="s">
        <v>40</v>
      </c>
      <c r="C14330" s="6">
        <v>29715</v>
      </c>
      <c r="D14330" t="s">
        <v>22</v>
      </c>
      <c r="E14330">
        <v>29715</v>
      </c>
      <c r="F14330" s="5" t="s">
        <v>58</v>
      </c>
      <c r="G14330" s="5" t="s">
        <v>42</v>
      </c>
      <c r="H14330" s="5" t="s">
        <v>116</v>
      </c>
      <c r="I14330" t="s">
        <v>35</v>
      </c>
      <c r="J14330" t="s">
        <v>116</v>
      </c>
      <c r="K14330">
        <v>0</v>
      </c>
      <c r="L14330" s="5" t="s">
        <v>27551</v>
      </c>
      <c r="M14330" s="5" t="s">
        <v>54</v>
      </c>
      <c r="N14330">
        <v>0</v>
      </c>
      <c r="O14330" t="s">
        <v>46</v>
      </c>
      <c r="P14330" s="1">
        <v>45753</v>
      </c>
      <c r="Q14330" s="1">
        <v>45815</v>
      </c>
      <c r="R14330">
        <v>2490</v>
      </c>
      <c r="S14330" s="4">
        <v>9.3000000000000007</v>
      </c>
      <c r="T14330" t="s">
        <v>63</v>
      </c>
    </row>
    <row r="14331" spans="1:20" x14ac:dyDescent="0.35">
      <c r="A14331" t="s">
        <v>27552</v>
      </c>
      <c r="B14331" s="5" t="s">
        <v>162</v>
      </c>
      <c r="C14331" s="6">
        <v>164165</v>
      </c>
      <c r="D14331" t="s">
        <v>41</v>
      </c>
      <c r="E14331">
        <v>139540</v>
      </c>
      <c r="F14331" s="5" t="s">
        <v>66</v>
      </c>
      <c r="G14331" s="5" t="s">
        <v>42</v>
      </c>
      <c r="H14331" s="5" t="s">
        <v>43</v>
      </c>
      <c r="I14331" t="s">
        <v>35</v>
      </c>
      <c r="J14331" t="s">
        <v>43</v>
      </c>
      <c r="K14331">
        <v>50</v>
      </c>
      <c r="L14331" s="5" t="s">
        <v>27553</v>
      </c>
      <c r="M14331" s="5" t="s">
        <v>37</v>
      </c>
      <c r="N14331">
        <v>9</v>
      </c>
      <c r="O14331" t="s">
        <v>85</v>
      </c>
      <c r="P14331" s="1">
        <v>45305</v>
      </c>
      <c r="Q14331" s="1">
        <v>45327</v>
      </c>
      <c r="R14331">
        <v>1341</v>
      </c>
      <c r="S14331" s="4">
        <v>9.4</v>
      </c>
      <c r="T14331" t="s">
        <v>30</v>
      </c>
    </row>
    <row r="14332" spans="1:20" x14ac:dyDescent="0.35">
      <c r="A14332" t="s">
        <v>27554</v>
      </c>
      <c r="B14332" s="5" t="s">
        <v>28802</v>
      </c>
      <c r="C14332" s="6">
        <v>223621</v>
      </c>
      <c r="D14332" t="s">
        <v>22</v>
      </c>
      <c r="E14332">
        <v>223621</v>
      </c>
      <c r="F14332" s="5" t="s">
        <v>23</v>
      </c>
      <c r="G14332" s="5" t="s">
        <v>51</v>
      </c>
      <c r="H14332" s="5" t="s">
        <v>97</v>
      </c>
      <c r="I14332" t="s">
        <v>35</v>
      </c>
      <c r="J14332" t="s">
        <v>294</v>
      </c>
      <c r="K14332">
        <v>0</v>
      </c>
      <c r="L14332" s="5" t="s">
        <v>27555</v>
      </c>
      <c r="M14332" s="5" t="s">
        <v>54</v>
      </c>
      <c r="N14332">
        <v>11</v>
      </c>
      <c r="O14332" t="s">
        <v>172</v>
      </c>
      <c r="P14332" s="1">
        <v>45640</v>
      </c>
      <c r="Q14332" s="1">
        <v>45694</v>
      </c>
      <c r="R14332">
        <v>705</v>
      </c>
      <c r="S14332" s="4">
        <v>6</v>
      </c>
      <c r="T14332" t="s">
        <v>136</v>
      </c>
    </row>
    <row r="14333" spans="1:20" x14ac:dyDescent="0.35">
      <c r="A14333" t="s">
        <v>27556</v>
      </c>
      <c r="B14333" s="5" t="s">
        <v>28802</v>
      </c>
      <c r="C14333" s="6">
        <v>226374</v>
      </c>
      <c r="D14333" t="s">
        <v>65</v>
      </c>
      <c r="E14333">
        <v>294286</v>
      </c>
      <c r="F14333" s="5" t="s">
        <v>23</v>
      </c>
      <c r="G14333" s="5" t="s">
        <v>51</v>
      </c>
      <c r="H14333" s="5" t="s">
        <v>67</v>
      </c>
      <c r="I14333" t="s">
        <v>44</v>
      </c>
      <c r="J14333" t="s">
        <v>67</v>
      </c>
      <c r="K14333">
        <v>100</v>
      </c>
      <c r="L14333" s="5" t="s">
        <v>4968</v>
      </c>
      <c r="M14333" s="5" t="s">
        <v>37</v>
      </c>
      <c r="N14333">
        <v>16</v>
      </c>
      <c r="O14333" t="s">
        <v>62</v>
      </c>
      <c r="P14333" s="1">
        <v>45302</v>
      </c>
      <c r="Q14333" s="1">
        <v>45373</v>
      </c>
      <c r="R14333">
        <v>1812</v>
      </c>
      <c r="S14333" s="4">
        <v>8.8000000000000007</v>
      </c>
      <c r="T14333" t="s">
        <v>79</v>
      </c>
    </row>
    <row r="14334" spans="1:20" x14ac:dyDescent="0.35">
      <c r="A14334" t="s">
        <v>27557</v>
      </c>
      <c r="B14334" s="5" t="s">
        <v>91</v>
      </c>
      <c r="C14334" s="6">
        <v>76615</v>
      </c>
      <c r="D14334" t="s">
        <v>22</v>
      </c>
      <c r="E14334">
        <v>76615</v>
      </c>
      <c r="F14334" s="5" t="s">
        <v>58</v>
      </c>
      <c r="G14334" s="5" t="s">
        <v>59</v>
      </c>
      <c r="H14334" s="5" t="s">
        <v>25</v>
      </c>
      <c r="I14334" t="s">
        <v>26</v>
      </c>
      <c r="J14334" t="s">
        <v>68</v>
      </c>
      <c r="K14334">
        <v>50</v>
      </c>
      <c r="L14334" s="5" t="s">
        <v>27558</v>
      </c>
      <c r="M14334" s="5" t="s">
        <v>70</v>
      </c>
      <c r="N14334">
        <v>0</v>
      </c>
      <c r="O14334" t="s">
        <v>78</v>
      </c>
      <c r="P14334" s="1">
        <v>45505</v>
      </c>
      <c r="Q14334" s="1">
        <v>45524</v>
      </c>
      <c r="R14334">
        <v>1375</v>
      </c>
      <c r="S14334" s="4">
        <v>5.9</v>
      </c>
      <c r="T14334" t="s">
        <v>243</v>
      </c>
    </row>
    <row r="14335" spans="1:20" x14ac:dyDescent="0.35">
      <c r="A14335" t="s">
        <v>27559</v>
      </c>
      <c r="B14335" s="5" t="s">
        <v>73</v>
      </c>
      <c r="C14335" s="6">
        <v>85551</v>
      </c>
      <c r="D14335" t="s">
        <v>120</v>
      </c>
      <c r="E14335">
        <v>76996</v>
      </c>
      <c r="F14335" s="5" t="s">
        <v>58</v>
      </c>
      <c r="G14335" s="5" t="s">
        <v>24</v>
      </c>
      <c r="H14335" s="5" t="s">
        <v>121</v>
      </c>
      <c r="I14335" t="s">
        <v>35</v>
      </c>
      <c r="J14335" t="s">
        <v>121</v>
      </c>
      <c r="K14335">
        <v>100</v>
      </c>
      <c r="L14335" s="5" t="s">
        <v>27560</v>
      </c>
      <c r="M14335" s="5" t="s">
        <v>70</v>
      </c>
      <c r="N14335">
        <v>0</v>
      </c>
      <c r="O14335" t="s">
        <v>107</v>
      </c>
      <c r="P14335" s="1">
        <v>45645</v>
      </c>
      <c r="Q14335" s="1">
        <v>45675</v>
      </c>
      <c r="R14335">
        <v>2033</v>
      </c>
      <c r="S14335" s="4">
        <v>8.9</v>
      </c>
      <c r="T14335" t="s">
        <v>30</v>
      </c>
    </row>
    <row r="14336" spans="1:20" x14ac:dyDescent="0.35">
      <c r="A14336" t="s">
        <v>27561</v>
      </c>
      <c r="B14336" s="5" t="s">
        <v>73</v>
      </c>
      <c r="C14336" s="6">
        <v>156675</v>
      </c>
      <c r="D14336" t="s">
        <v>92</v>
      </c>
      <c r="E14336">
        <v>117506</v>
      </c>
      <c r="F14336" s="5" t="s">
        <v>23</v>
      </c>
      <c r="G14336" s="5" t="s">
        <v>59</v>
      </c>
      <c r="H14336" s="5" t="s">
        <v>93</v>
      </c>
      <c r="I14336" t="s">
        <v>26</v>
      </c>
      <c r="J14336" t="s">
        <v>60</v>
      </c>
      <c r="K14336">
        <v>50</v>
      </c>
      <c r="L14336" s="5" t="s">
        <v>27562</v>
      </c>
      <c r="M14336" s="5" t="s">
        <v>70</v>
      </c>
      <c r="N14336">
        <v>18</v>
      </c>
      <c r="O14336" t="s">
        <v>62</v>
      </c>
      <c r="P14336" s="1">
        <v>45538</v>
      </c>
      <c r="Q14336" s="1">
        <v>45572</v>
      </c>
      <c r="R14336">
        <v>1584</v>
      </c>
      <c r="S14336" s="4">
        <v>9</v>
      </c>
      <c r="T14336" t="s">
        <v>118</v>
      </c>
    </row>
    <row r="14337" spans="1:20" x14ac:dyDescent="0.35">
      <c r="A14337" t="s">
        <v>27563</v>
      </c>
      <c r="B14337" s="5" t="s">
        <v>105</v>
      </c>
      <c r="C14337" s="6">
        <v>55271</v>
      </c>
      <c r="D14337" t="s">
        <v>41</v>
      </c>
      <c r="E14337">
        <v>46980</v>
      </c>
      <c r="F14337" s="5" t="s">
        <v>58</v>
      </c>
      <c r="G14337" s="5" t="s">
        <v>51</v>
      </c>
      <c r="H14337" s="5" t="s">
        <v>60</v>
      </c>
      <c r="I14337" t="s">
        <v>26</v>
      </c>
      <c r="J14337" t="s">
        <v>60</v>
      </c>
      <c r="K14337">
        <v>50</v>
      </c>
      <c r="L14337" s="5" t="s">
        <v>27564</v>
      </c>
      <c r="M14337" s="5" t="s">
        <v>37</v>
      </c>
      <c r="N14337">
        <v>0</v>
      </c>
      <c r="O14337" t="s">
        <v>62</v>
      </c>
      <c r="P14337" s="1">
        <v>45427</v>
      </c>
      <c r="Q14337" s="1">
        <v>45454</v>
      </c>
      <c r="R14337">
        <v>1717</v>
      </c>
      <c r="S14337" s="4">
        <v>8.4</v>
      </c>
      <c r="T14337" t="s">
        <v>38</v>
      </c>
    </row>
    <row r="14338" spans="1:20" x14ac:dyDescent="0.35">
      <c r="A14338" t="s">
        <v>27565</v>
      </c>
      <c r="B14338" s="5" t="s">
        <v>28801</v>
      </c>
      <c r="C14338" s="6">
        <v>166389</v>
      </c>
      <c r="D14338" t="s">
        <v>22</v>
      </c>
      <c r="E14338">
        <v>166389</v>
      </c>
      <c r="F14338" s="5" t="s">
        <v>23</v>
      </c>
      <c r="G14338" s="5" t="s">
        <v>51</v>
      </c>
      <c r="H14338" s="5" t="s">
        <v>52</v>
      </c>
      <c r="I14338" t="s">
        <v>26</v>
      </c>
      <c r="J14338" t="s">
        <v>247</v>
      </c>
      <c r="K14338">
        <v>50</v>
      </c>
      <c r="L14338" s="5" t="s">
        <v>18543</v>
      </c>
      <c r="M14338" s="5" t="s">
        <v>37</v>
      </c>
      <c r="N14338">
        <v>12</v>
      </c>
      <c r="O14338" t="s">
        <v>167</v>
      </c>
      <c r="P14338" s="1">
        <v>45727</v>
      </c>
      <c r="Q14338" s="1">
        <v>45762</v>
      </c>
      <c r="R14338">
        <v>2042</v>
      </c>
      <c r="S14338" s="4">
        <v>7.1</v>
      </c>
      <c r="T14338" t="s">
        <v>118</v>
      </c>
    </row>
    <row r="14339" spans="1:20" x14ac:dyDescent="0.35">
      <c r="A14339" t="s">
        <v>27566</v>
      </c>
      <c r="B14339" s="5" t="s">
        <v>217</v>
      </c>
      <c r="C14339" s="6">
        <v>82549</v>
      </c>
      <c r="D14339" t="s">
        <v>65</v>
      </c>
      <c r="E14339">
        <v>107314</v>
      </c>
      <c r="F14339" s="5" t="s">
        <v>58</v>
      </c>
      <c r="G14339" s="5" t="s">
        <v>51</v>
      </c>
      <c r="H14339" s="5" t="s">
        <v>67</v>
      </c>
      <c r="I14339" t="s">
        <v>35</v>
      </c>
      <c r="J14339" t="s">
        <v>101</v>
      </c>
      <c r="K14339">
        <v>0</v>
      </c>
      <c r="L14339" s="5" t="s">
        <v>27567</v>
      </c>
      <c r="M14339" s="5" t="s">
        <v>70</v>
      </c>
      <c r="N14339">
        <v>1</v>
      </c>
      <c r="O14339" t="s">
        <v>85</v>
      </c>
      <c r="P14339" s="1">
        <v>45678</v>
      </c>
      <c r="Q14339" s="1">
        <v>45740</v>
      </c>
      <c r="R14339">
        <v>1901</v>
      </c>
      <c r="S14339" s="4">
        <v>6.8</v>
      </c>
      <c r="T14339" t="s">
        <v>210</v>
      </c>
    </row>
    <row r="14340" spans="1:20" x14ac:dyDescent="0.35">
      <c r="A14340" t="s">
        <v>27568</v>
      </c>
      <c r="B14340" s="5" t="s">
        <v>105</v>
      </c>
      <c r="C14340" s="6">
        <v>76753</v>
      </c>
      <c r="D14340" t="s">
        <v>92</v>
      </c>
      <c r="E14340">
        <v>57565</v>
      </c>
      <c r="F14340" s="5" t="s">
        <v>58</v>
      </c>
      <c r="G14340" s="5" t="s">
        <v>42</v>
      </c>
      <c r="H14340" s="5" t="s">
        <v>93</v>
      </c>
      <c r="I14340" t="s">
        <v>26</v>
      </c>
      <c r="J14340" t="s">
        <v>93</v>
      </c>
      <c r="K14340">
        <v>0</v>
      </c>
      <c r="L14340" s="5" t="s">
        <v>3329</v>
      </c>
      <c r="M14340" s="5" t="s">
        <v>70</v>
      </c>
      <c r="N14340">
        <v>1</v>
      </c>
      <c r="O14340" t="s">
        <v>141</v>
      </c>
      <c r="P14340" s="1">
        <v>45342</v>
      </c>
      <c r="Q14340" s="1">
        <v>45384</v>
      </c>
      <c r="R14340">
        <v>975</v>
      </c>
      <c r="S14340" s="4">
        <v>9.1999999999999993</v>
      </c>
      <c r="T14340" t="s">
        <v>136</v>
      </c>
    </row>
    <row r="14341" spans="1:20" x14ac:dyDescent="0.35">
      <c r="A14341" t="s">
        <v>27569</v>
      </c>
      <c r="B14341" s="5" t="s">
        <v>28802</v>
      </c>
      <c r="C14341" s="6">
        <v>73157</v>
      </c>
      <c r="D14341" t="s">
        <v>41</v>
      </c>
      <c r="E14341">
        <v>62183</v>
      </c>
      <c r="F14341" s="5" t="s">
        <v>50</v>
      </c>
      <c r="G14341" s="5" t="s">
        <v>24</v>
      </c>
      <c r="H14341" s="5" t="s">
        <v>126</v>
      </c>
      <c r="I14341" t="s">
        <v>44</v>
      </c>
      <c r="J14341" t="s">
        <v>126</v>
      </c>
      <c r="K14341">
        <v>50</v>
      </c>
      <c r="L14341" s="5" t="s">
        <v>27570</v>
      </c>
      <c r="M14341" s="5" t="s">
        <v>54</v>
      </c>
      <c r="N14341">
        <v>4</v>
      </c>
      <c r="O14341" t="s">
        <v>62</v>
      </c>
      <c r="P14341" s="1">
        <v>45678</v>
      </c>
      <c r="Q14341" s="1">
        <v>45745</v>
      </c>
      <c r="R14341">
        <v>678</v>
      </c>
      <c r="S14341" s="4">
        <v>8</v>
      </c>
      <c r="T14341" t="s">
        <v>55</v>
      </c>
    </row>
    <row r="14342" spans="1:20" x14ac:dyDescent="0.35">
      <c r="A14342" t="s">
        <v>27571</v>
      </c>
      <c r="B14342" s="5" t="s">
        <v>174</v>
      </c>
      <c r="C14342" s="6">
        <v>116897</v>
      </c>
      <c r="D14342" t="s">
        <v>22</v>
      </c>
      <c r="E14342">
        <v>116897</v>
      </c>
      <c r="F14342" s="5" t="s">
        <v>66</v>
      </c>
      <c r="G14342" s="5" t="s">
        <v>51</v>
      </c>
      <c r="H14342" s="5" t="s">
        <v>165</v>
      </c>
      <c r="I14342" t="s">
        <v>26</v>
      </c>
      <c r="J14342" t="s">
        <v>110</v>
      </c>
      <c r="K14342">
        <v>100</v>
      </c>
      <c r="L14342" s="5" t="s">
        <v>27572</v>
      </c>
      <c r="M14342" s="5" t="s">
        <v>54</v>
      </c>
      <c r="N14342">
        <v>6</v>
      </c>
      <c r="O14342" t="s">
        <v>167</v>
      </c>
      <c r="P14342" s="1">
        <v>45615</v>
      </c>
      <c r="Q14342" s="1">
        <v>45683</v>
      </c>
      <c r="R14342">
        <v>1136</v>
      </c>
      <c r="S14342" s="4">
        <v>6.6</v>
      </c>
      <c r="T14342" t="s">
        <v>153</v>
      </c>
    </row>
    <row r="14343" spans="1:20" x14ac:dyDescent="0.35">
      <c r="A14343" t="s">
        <v>27573</v>
      </c>
      <c r="B14343" s="5" t="s">
        <v>28801</v>
      </c>
      <c r="C14343" s="6">
        <v>130794</v>
      </c>
      <c r="D14343" t="s">
        <v>22</v>
      </c>
      <c r="E14343">
        <v>130794</v>
      </c>
      <c r="F14343" s="5" t="s">
        <v>66</v>
      </c>
      <c r="G14343" s="5" t="s">
        <v>51</v>
      </c>
      <c r="H14343" s="5" t="s">
        <v>52</v>
      </c>
      <c r="I14343" t="s">
        <v>35</v>
      </c>
      <c r="J14343" t="s">
        <v>83</v>
      </c>
      <c r="K14343">
        <v>0</v>
      </c>
      <c r="L14343" s="5" t="s">
        <v>27574</v>
      </c>
      <c r="M14343" s="5" t="s">
        <v>54</v>
      </c>
      <c r="N14343">
        <v>9</v>
      </c>
      <c r="O14343" t="s">
        <v>147</v>
      </c>
      <c r="P14343" s="1">
        <v>45529</v>
      </c>
      <c r="Q14343" s="1">
        <v>45588</v>
      </c>
      <c r="R14343">
        <v>1247</v>
      </c>
      <c r="S14343" s="4">
        <v>8.4</v>
      </c>
      <c r="T14343" t="s">
        <v>89</v>
      </c>
    </row>
    <row r="14344" spans="1:20" x14ac:dyDescent="0.35">
      <c r="A14344" t="s">
        <v>27575</v>
      </c>
      <c r="B14344" s="5" t="s">
        <v>100</v>
      </c>
      <c r="C14344" s="6">
        <v>102032</v>
      </c>
      <c r="D14344" t="s">
        <v>33</v>
      </c>
      <c r="E14344">
        <v>11223520</v>
      </c>
      <c r="F14344" s="5" t="s">
        <v>50</v>
      </c>
      <c r="G14344" s="5" t="s">
        <v>51</v>
      </c>
      <c r="H14344" s="5" t="s">
        <v>34</v>
      </c>
      <c r="I14344" t="s">
        <v>26</v>
      </c>
      <c r="J14344" t="s">
        <v>34</v>
      </c>
      <c r="K14344">
        <v>100</v>
      </c>
      <c r="L14344" s="5" t="s">
        <v>27576</v>
      </c>
      <c r="M14344" s="5" t="s">
        <v>28</v>
      </c>
      <c r="N14344">
        <v>4</v>
      </c>
      <c r="O14344" t="s">
        <v>112</v>
      </c>
      <c r="P14344" s="1">
        <v>45687</v>
      </c>
      <c r="Q14344" s="1">
        <v>45741</v>
      </c>
      <c r="R14344">
        <v>2399</v>
      </c>
      <c r="S14344" s="4">
        <v>8.4</v>
      </c>
      <c r="T14344" t="s">
        <v>79</v>
      </c>
    </row>
    <row r="14345" spans="1:20" x14ac:dyDescent="0.35">
      <c r="A14345" t="s">
        <v>27577</v>
      </c>
      <c r="B14345" s="5" t="s">
        <v>28799</v>
      </c>
      <c r="C14345" s="6">
        <v>142857</v>
      </c>
      <c r="D14345" t="s">
        <v>41</v>
      </c>
      <c r="E14345">
        <v>121428</v>
      </c>
      <c r="F14345" s="5" t="s">
        <v>66</v>
      </c>
      <c r="G14345" s="5" t="s">
        <v>59</v>
      </c>
      <c r="H14345" s="5" t="s">
        <v>151</v>
      </c>
      <c r="I14345" t="s">
        <v>35</v>
      </c>
      <c r="J14345" t="s">
        <v>480</v>
      </c>
      <c r="K14345">
        <v>50</v>
      </c>
      <c r="L14345" s="5" t="s">
        <v>27578</v>
      </c>
      <c r="M14345" s="5" t="s">
        <v>54</v>
      </c>
      <c r="N14345">
        <v>7</v>
      </c>
      <c r="O14345" t="s">
        <v>85</v>
      </c>
      <c r="P14345" s="1">
        <v>45380</v>
      </c>
      <c r="Q14345" s="1">
        <v>45423</v>
      </c>
      <c r="R14345">
        <v>2479</v>
      </c>
      <c r="S14345" s="4">
        <v>9.5</v>
      </c>
      <c r="T14345" t="s">
        <v>55</v>
      </c>
    </row>
    <row r="14346" spans="1:20" x14ac:dyDescent="0.35">
      <c r="A14346" t="s">
        <v>27579</v>
      </c>
      <c r="B14346" s="5" t="s">
        <v>28802</v>
      </c>
      <c r="C14346" s="6">
        <v>187842</v>
      </c>
      <c r="D14346" t="s">
        <v>65</v>
      </c>
      <c r="E14346">
        <v>244195</v>
      </c>
      <c r="F14346" s="5" t="s">
        <v>23</v>
      </c>
      <c r="G14346" s="5" t="s">
        <v>24</v>
      </c>
      <c r="H14346" s="5" t="s">
        <v>67</v>
      </c>
      <c r="I14346" t="s">
        <v>26</v>
      </c>
      <c r="J14346" t="s">
        <v>67</v>
      </c>
      <c r="K14346">
        <v>50</v>
      </c>
      <c r="L14346" s="5" t="s">
        <v>27580</v>
      </c>
      <c r="M14346" s="5" t="s">
        <v>54</v>
      </c>
      <c r="N14346">
        <v>14</v>
      </c>
      <c r="O14346" t="s">
        <v>147</v>
      </c>
      <c r="P14346" s="1">
        <v>45681</v>
      </c>
      <c r="Q14346" s="1">
        <v>45698</v>
      </c>
      <c r="R14346">
        <v>1075</v>
      </c>
      <c r="S14346" s="4">
        <v>7.9</v>
      </c>
      <c r="T14346" t="s">
        <v>136</v>
      </c>
    </row>
    <row r="14347" spans="1:20" x14ac:dyDescent="0.35">
      <c r="A14347" t="s">
        <v>27581</v>
      </c>
      <c r="B14347" s="5" t="s">
        <v>28802</v>
      </c>
      <c r="C14347" s="6">
        <v>157194</v>
      </c>
      <c r="D14347" t="s">
        <v>65</v>
      </c>
      <c r="E14347">
        <v>204352</v>
      </c>
      <c r="F14347" s="5" t="s">
        <v>23</v>
      </c>
      <c r="G14347" s="5" t="s">
        <v>51</v>
      </c>
      <c r="H14347" s="5" t="s">
        <v>67</v>
      </c>
      <c r="I14347" t="s">
        <v>44</v>
      </c>
      <c r="J14347" t="s">
        <v>76</v>
      </c>
      <c r="K14347">
        <v>100</v>
      </c>
      <c r="L14347" s="5" t="s">
        <v>670</v>
      </c>
      <c r="M14347" s="5" t="s">
        <v>37</v>
      </c>
      <c r="N14347">
        <v>17</v>
      </c>
      <c r="O14347" t="s">
        <v>46</v>
      </c>
      <c r="P14347" s="1">
        <v>45677</v>
      </c>
      <c r="Q14347" s="1">
        <v>45693</v>
      </c>
      <c r="R14347">
        <v>2120</v>
      </c>
      <c r="S14347" s="4">
        <v>5.7</v>
      </c>
      <c r="T14347" t="s">
        <v>38</v>
      </c>
    </row>
    <row r="14348" spans="1:20" x14ac:dyDescent="0.35">
      <c r="A14348" t="s">
        <v>27582</v>
      </c>
      <c r="B14348" s="5" t="s">
        <v>100</v>
      </c>
      <c r="C14348" s="6">
        <v>104641</v>
      </c>
      <c r="D14348" t="s">
        <v>41</v>
      </c>
      <c r="E14348">
        <v>88945</v>
      </c>
      <c r="F14348" s="5" t="s">
        <v>50</v>
      </c>
      <c r="G14348" s="5" t="s">
        <v>42</v>
      </c>
      <c r="H14348" s="5" t="s">
        <v>126</v>
      </c>
      <c r="I14348" t="s">
        <v>44</v>
      </c>
      <c r="J14348" t="s">
        <v>110</v>
      </c>
      <c r="K14348">
        <v>0</v>
      </c>
      <c r="L14348" s="5" t="s">
        <v>27583</v>
      </c>
      <c r="M14348" s="5" t="s">
        <v>70</v>
      </c>
      <c r="N14348">
        <v>4</v>
      </c>
      <c r="O14348" t="s">
        <v>29</v>
      </c>
      <c r="P14348" s="1">
        <v>45733</v>
      </c>
      <c r="Q14348" s="1">
        <v>45772</v>
      </c>
      <c r="R14348">
        <v>2022</v>
      </c>
      <c r="S14348" s="4">
        <v>9.4</v>
      </c>
      <c r="T14348" t="s">
        <v>63</v>
      </c>
    </row>
    <row r="14349" spans="1:20" x14ac:dyDescent="0.35">
      <c r="A14349" t="s">
        <v>27584</v>
      </c>
      <c r="B14349" s="5" t="s">
        <v>91</v>
      </c>
      <c r="C14349" s="6">
        <v>70047</v>
      </c>
      <c r="D14349" t="s">
        <v>22</v>
      </c>
      <c r="E14349">
        <v>70047</v>
      </c>
      <c r="F14349" s="5" t="s">
        <v>58</v>
      </c>
      <c r="G14349" s="5" t="s">
        <v>42</v>
      </c>
      <c r="H14349" s="5" t="s">
        <v>101</v>
      </c>
      <c r="I14349" t="s">
        <v>44</v>
      </c>
      <c r="J14349" t="s">
        <v>410</v>
      </c>
      <c r="K14349">
        <v>100</v>
      </c>
      <c r="L14349" s="5" t="s">
        <v>27585</v>
      </c>
      <c r="M14349" s="5" t="s">
        <v>70</v>
      </c>
      <c r="N14349">
        <v>1</v>
      </c>
      <c r="O14349" t="s">
        <v>172</v>
      </c>
      <c r="P14349" s="1">
        <v>45485</v>
      </c>
      <c r="Q14349" s="1">
        <v>45518</v>
      </c>
      <c r="R14349">
        <v>1560</v>
      </c>
      <c r="S14349" s="4">
        <v>6.3</v>
      </c>
      <c r="T14349" t="s">
        <v>243</v>
      </c>
    </row>
    <row r="14350" spans="1:20" x14ac:dyDescent="0.35">
      <c r="A14350" t="s">
        <v>27586</v>
      </c>
      <c r="B14350" s="5" t="s">
        <v>73</v>
      </c>
      <c r="C14350" s="6">
        <v>174437</v>
      </c>
      <c r="D14350" t="s">
        <v>22</v>
      </c>
      <c r="E14350">
        <v>174437</v>
      </c>
      <c r="F14350" s="5" t="s">
        <v>66</v>
      </c>
      <c r="G14350" s="5" t="s">
        <v>42</v>
      </c>
      <c r="H14350" s="5" t="s">
        <v>68</v>
      </c>
      <c r="I14350" t="s">
        <v>44</v>
      </c>
      <c r="J14350" t="s">
        <v>1090</v>
      </c>
      <c r="K14350">
        <v>0</v>
      </c>
      <c r="L14350" s="5" t="s">
        <v>27587</v>
      </c>
      <c r="M14350" s="5" t="s">
        <v>28</v>
      </c>
      <c r="N14350">
        <v>5</v>
      </c>
      <c r="O14350" t="s">
        <v>135</v>
      </c>
      <c r="P14350" s="1">
        <v>45334</v>
      </c>
      <c r="Q14350" s="1">
        <v>45387</v>
      </c>
      <c r="R14350">
        <v>1526</v>
      </c>
      <c r="S14350" s="4">
        <v>8.1999999999999993</v>
      </c>
      <c r="T14350" t="s">
        <v>243</v>
      </c>
    </row>
    <row r="14351" spans="1:20" x14ac:dyDescent="0.35">
      <c r="A14351" t="s">
        <v>27588</v>
      </c>
      <c r="B14351" s="5" t="s">
        <v>32</v>
      </c>
      <c r="C14351" s="6">
        <v>291903</v>
      </c>
      <c r="D14351" t="s">
        <v>81</v>
      </c>
      <c r="E14351">
        <v>394069</v>
      </c>
      <c r="F14351" s="5" t="s">
        <v>23</v>
      </c>
      <c r="G14351" s="5" t="s">
        <v>59</v>
      </c>
      <c r="H14351" s="5" t="s">
        <v>82</v>
      </c>
      <c r="I14351" t="s">
        <v>35</v>
      </c>
      <c r="J14351" t="s">
        <v>82</v>
      </c>
      <c r="K14351">
        <v>50</v>
      </c>
      <c r="L14351" s="5" t="s">
        <v>27589</v>
      </c>
      <c r="M14351" s="5" t="s">
        <v>37</v>
      </c>
      <c r="N14351">
        <v>17</v>
      </c>
      <c r="O14351" t="s">
        <v>88</v>
      </c>
      <c r="P14351" s="1">
        <v>45591</v>
      </c>
      <c r="Q14351" s="1">
        <v>45606</v>
      </c>
      <c r="R14351">
        <v>2021</v>
      </c>
      <c r="S14351" s="4">
        <v>8.3000000000000007</v>
      </c>
      <c r="T14351" t="s">
        <v>103</v>
      </c>
    </row>
    <row r="14352" spans="1:20" x14ac:dyDescent="0.35">
      <c r="A14352" t="s">
        <v>27590</v>
      </c>
      <c r="B14352" s="5" t="s">
        <v>40</v>
      </c>
      <c r="C14352" s="6">
        <v>257612</v>
      </c>
      <c r="D14352" t="s">
        <v>22</v>
      </c>
      <c r="E14352">
        <v>257612</v>
      </c>
      <c r="F14352" s="5" t="s">
        <v>23</v>
      </c>
      <c r="G14352" s="5" t="s">
        <v>42</v>
      </c>
      <c r="H14352" s="5" t="s">
        <v>101</v>
      </c>
      <c r="I14352" t="s">
        <v>44</v>
      </c>
      <c r="J14352" t="s">
        <v>34</v>
      </c>
      <c r="K14352">
        <v>50</v>
      </c>
      <c r="L14352" s="5" t="s">
        <v>27591</v>
      </c>
      <c r="M14352" s="5" t="s">
        <v>28</v>
      </c>
      <c r="N14352">
        <v>19</v>
      </c>
      <c r="O14352" t="s">
        <v>107</v>
      </c>
      <c r="P14352" s="1">
        <v>45383</v>
      </c>
      <c r="Q14352" s="1">
        <v>45425</v>
      </c>
      <c r="R14352">
        <v>1277</v>
      </c>
      <c r="S14352" s="4">
        <v>9.1999999999999993</v>
      </c>
      <c r="T14352" t="s">
        <v>38</v>
      </c>
    </row>
    <row r="14353" spans="1:20" x14ac:dyDescent="0.35">
      <c r="A14353" t="s">
        <v>27592</v>
      </c>
      <c r="B14353" s="5" t="s">
        <v>145</v>
      </c>
      <c r="C14353" s="6">
        <v>138666</v>
      </c>
      <c r="D14353" t="s">
        <v>22</v>
      </c>
      <c r="E14353">
        <v>138666</v>
      </c>
      <c r="F14353" s="5" t="s">
        <v>50</v>
      </c>
      <c r="G14353" s="5" t="s">
        <v>59</v>
      </c>
      <c r="H14353" s="5" t="s">
        <v>68</v>
      </c>
      <c r="I14353" t="s">
        <v>26</v>
      </c>
      <c r="J14353" t="s">
        <v>116</v>
      </c>
      <c r="K14353">
        <v>50</v>
      </c>
      <c r="L14353" s="5" t="s">
        <v>27593</v>
      </c>
      <c r="M14353" s="5" t="s">
        <v>70</v>
      </c>
      <c r="N14353">
        <v>2</v>
      </c>
      <c r="O14353" t="s">
        <v>107</v>
      </c>
      <c r="P14353" s="1">
        <v>45633</v>
      </c>
      <c r="Q14353" s="1">
        <v>45692</v>
      </c>
      <c r="R14353">
        <v>1782</v>
      </c>
      <c r="S14353" s="4">
        <v>6.3</v>
      </c>
      <c r="T14353" t="s">
        <v>55</v>
      </c>
    </row>
    <row r="14354" spans="1:20" x14ac:dyDescent="0.35">
      <c r="A14354" t="s">
        <v>27594</v>
      </c>
      <c r="B14354" s="5" t="s">
        <v>179</v>
      </c>
      <c r="C14354" s="6">
        <v>139390</v>
      </c>
      <c r="D14354" t="s">
        <v>65</v>
      </c>
      <c r="E14354">
        <v>181207</v>
      </c>
      <c r="F14354" s="5" t="s">
        <v>66</v>
      </c>
      <c r="G14354" s="5" t="s">
        <v>24</v>
      </c>
      <c r="H14354" s="5" t="s">
        <v>67</v>
      </c>
      <c r="I14354" t="s">
        <v>26</v>
      </c>
      <c r="J14354" t="s">
        <v>67</v>
      </c>
      <c r="K14354">
        <v>50</v>
      </c>
      <c r="L14354" s="5" t="s">
        <v>27595</v>
      </c>
      <c r="M14354" s="5" t="s">
        <v>54</v>
      </c>
      <c r="N14354">
        <v>9</v>
      </c>
      <c r="O14354" t="s">
        <v>167</v>
      </c>
      <c r="P14354" s="1">
        <v>45678</v>
      </c>
      <c r="Q14354" s="1">
        <v>45750</v>
      </c>
      <c r="R14354">
        <v>2156</v>
      </c>
      <c r="S14354" s="4">
        <v>9</v>
      </c>
      <c r="T14354" t="s">
        <v>38</v>
      </c>
    </row>
    <row r="14355" spans="1:20" x14ac:dyDescent="0.35">
      <c r="A14355" t="s">
        <v>27596</v>
      </c>
      <c r="B14355" s="5" t="s">
        <v>40</v>
      </c>
      <c r="C14355" s="6">
        <v>137009</v>
      </c>
      <c r="D14355" t="s">
        <v>41</v>
      </c>
      <c r="E14355">
        <v>116458</v>
      </c>
      <c r="F14355" s="5" t="s">
        <v>66</v>
      </c>
      <c r="G14355" s="5" t="s">
        <v>42</v>
      </c>
      <c r="H14355" s="5" t="s">
        <v>151</v>
      </c>
      <c r="I14355" t="s">
        <v>35</v>
      </c>
      <c r="J14355" t="s">
        <v>151</v>
      </c>
      <c r="K14355">
        <v>100</v>
      </c>
      <c r="L14355" s="5" t="s">
        <v>27095</v>
      </c>
      <c r="M14355" s="5" t="s">
        <v>28</v>
      </c>
      <c r="N14355">
        <v>9</v>
      </c>
      <c r="O14355" t="s">
        <v>78</v>
      </c>
      <c r="P14355" s="1">
        <v>45372</v>
      </c>
      <c r="Q14355" s="1">
        <v>45407</v>
      </c>
      <c r="R14355">
        <v>1105</v>
      </c>
      <c r="S14355" s="4">
        <v>9.6</v>
      </c>
      <c r="T14355" t="s">
        <v>63</v>
      </c>
    </row>
    <row r="14356" spans="1:20" x14ac:dyDescent="0.35">
      <c r="A14356" t="s">
        <v>27597</v>
      </c>
      <c r="B14356" s="5" t="s">
        <v>28802</v>
      </c>
      <c r="C14356" s="6">
        <v>154759</v>
      </c>
      <c r="D14356" t="s">
        <v>22</v>
      </c>
      <c r="E14356">
        <v>154759</v>
      </c>
      <c r="F14356" s="5" t="s">
        <v>23</v>
      </c>
      <c r="G14356" s="5" t="s">
        <v>51</v>
      </c>
      <c r="H14356" s="5" t="s">
        <v>129</v>
      </c>
      <c r="I14356" t="s">
        <v>26</v>
      </c>
      <c r="J14356" t="s">
        <v>129</v>
      </c>
      <c r="K14356">
        <v>100</v>
      </c>
      <c r="L14356" s="5" t="s">
        <v>2915</v>
      </c>
      <c r="M14356" s="5" t="s">
        <v>37</v>
      </c>
      <c r="N14356">
        <v>17</v>
      </c>
      <c r="O14356" t="s">
        <v>46</v>
      </c>
      <c r="P14356" s="1">
        <v>45388</v>
      </c>
      <c r="Q14356" s="1">
        <v>45415</v>
      </c>
      <c r="R14356">
        <v>1786</v>
      </c>
      <c r="S14356" s="4">
        <v>7.4</v>
      </c>
      <c r="T14356" t="s">
        <v>55</v>
      </c>
    </row>
    <row r="14357" spans="1:20" x14ac:dyDescent="0.35">
      <c r="A14357" t="s">
        <v>27598</v>
      </c>
      <c r="B14357" s="5" t="s">
        <v>40</v>
      </c>
      <c r="C14357" s="6">
        <v>132746</v>
      </c>
      <c r="D14357" t="s">
        <v>65</v>
      </c>
      <c r="E14357">
        <v>172570</v>
      </c>
      <c r="F14357" s="5" t="s">
        <v>66</v>
      </c>
      <c r="G14357" s="5" t="s">
        <v>42</v>
      </c>
      <c r="H14357" s="5" t="s">
        <v>67</v>
      </c>
      <c r="I14357" t="s">
        <v>26</v>
      </c>
      <c r="J14357" t="s">
        <v>25</v>
      </c>
      <c r="K14357">
        <v>100</v>
      </c>
      <c r="L14357" s="5" t="s">
        <v>27599</v>
      </c>
      <c r="M14357" s="5" t="s">
        <v>54</v>
      </c>
      <c r="N14357">
        <v>6</v>
      </c>
      <c r="O14357" t="s">
        <v>71</v>
      </c>
      <c r="P14357" s="1">
        <v>45336</v>
      </c>
      <c r="Q14357" s="1">
        <v>45352</v>
      </c>
      <c r="R14357">
        <v>2443</v>
      </c>
      <c r="S14357" s="4">
        <v>7.7</v>
      </c>
      <c r="T14357" t="s">
        <v>136</v>
      </c>
    </row>
    <row r="14358" spans="1:20" x14ac:dyDescent="0.35">
      <c r="A14358" t="s">
        <v>27600</v>
      </c>
      <c r="B14358" s="5" t="s">
        <v>40</v>
      </c>
      <c r="C14358" s="6">
        <v>100856</v>
      </c>
      <c r="D14358" t="s">
        <v>92</v>
      </c>
      <c r="E14358">
        <v>75642</v>
      </c>
      <c r="F14358" s="5" t="s">
        <v>50</v>
      </c>
      <c r="G14358" s="5" t="s">
        <v>59</v>
      </c>
      <c r="H14358" s="5" t="s">
        <v>93</v>
      </c>
      <c r="I14358" t="s">
        <v>35</v>
      </c>
      <c r="J14358" t="s">
        <v>93</v>
      </c>
      <c r="K14358">
        <v>100</v>
      </c>
      <c r="L14358" s="5" t="s">
        <v>27601</v>
      </c>
      <c r="M14358" s="5" t="s">
        <v>54</v>
      </c>
      <c r="N14358">
        <v>3</v>
      </c>
      <c r="O14358" t="s">
        <v>88</v>
      </c>
      <c r="P14358" s="1">
        <v>45338</v>
      </c>
      <c r="Q14358" s="1">
        <v>45391</v>
      </c>
      <c r="R14358">
        <v>763</v>
      </c>
      <c r="S14358" s="4">
        <v>8</v>
      </c>
      <c r="T14358" t="s">
        <v>79</v>
      </c>
    </row>
    <row r="14359" spans="1:20" x14ac:dyDescent="0.35">
      <c r="A14359" t="s">
        <v>27602</v>
      </c>
      <c r="B14359" s="5" t="s">
        <v>91</v>
      </c>
      <c r="C14359" s="6">
        <v>49761</v>
      </c>
      <c r="D14359" t="s">
        <v>92</v>
      </c>
      <c r="E14359">
        <v>37321</v>
      </c>
      <c r="F14359" s="5" t="s">
        <v>58</v>
      </c>
      <c r="G14359" s="5" t="s">
        <v>51</v>
      </c>
      <c r="H14359" s="5" t="s">
        <v>93</v>
      </c>
      <c r="I14359" t="s">
        <v>44</v>
      </c>
      <c r="J14359" t="s">
        <v>768</v>
      </c>
      <c r="K14359">
        <v>50</v>
      </c>
      <c r="L14359" s="5" t="s">
        <v>12242</v>
      </c>
      <c r="M14359" s="5" t="s">
        <v>70</v>
      </c>
      <c r="N14359">
        <v>0</v>
      </c>
      <c r="O14359" t="s">
        <v>131</v>
      </c>
      <c r="P14359" s="1">
        <v>45324</v>
      </c>
      <c r="Q14359" s="1">
        <v>45345</v>
      </c>
      <c r="R14359">
        <v>1476</v>
      </c>
      <c r="S14359" s="4">
        <v>5.9</v>
      </c>
      <c r="T14359" t="s">
        <v>95</v>
      </c>
    </row>
    <row r="14360" spans="1:20" x14ac:dyDescent="0.35">
      <c r="A14360" t="s">
        <v>27603</v>
      </c>
      <c r="B14360" s="5" t="s">
        <v>28802</v>
      </c>
      <c r="C14360" s="6">
        <v>77665</v>
      </c>
      <c r="D14360" t="s">
        <v>92</v>
      </c>
      <c r="E14360">
        <v>58249</v>
      </c>
      <c r="F14360" s="5" t="s">
        <v>58</v>
      </c>
      <c r="G14360" s="5" t="s">
        <v>42</v>
      </c>
      <c r="H14360" s="5" t="s">
        <v>93</v>
      </c>
      <c r="I14360" t="s">
        <v>35</v>
      </c>
      <c r="J14360" t="s">
        <v>93</v>
      </c>
      <c r="K14360">
        <v>0</v>
      </c>
      <c r="L14360" s="5" t="s">
        <v>27604</v>
      </c>
      <c r="M14360" s="5" t="s">
        <v>54</v>
      </c>
      <c r="N14360">
        <v>0</v>
      </c>
      <c r="O14360" t="s">
        <v>131</v>
      </c>
      <c r="P14360" s="1">
        <v>45299</v>
      </c>
      <c r="Q14360" s="1">
        <v>45342</v>
      </c>
      <c r="R14360">
        <v>654</v>
      </c>
      <c r="S14360" s="4">
        <v>7.7</v>
      </c>
      <c r="T14360" t="s">
        <v>277</v>
      </c>
    </row>
    <row r="14361" spans="1:20" x14ac:dyDescent="0.35">
      <c r="A14361" t="s">
        <v>27605</v>
      </c>
      <c r="B14361" s="5" t="s">
        <v>21</v>
      </c>
      <c r="C14361" s="6">
        <v>71610</v>
      </c>
      <c r="D14361" t="s">
        <v>22</v>
      </c>
      <c r="E14361">
        <v>71610</v>
      </c>
      <c r="F14361" s="5" t="s">
        <v>58</v>
      </c>
      <c r="G14361" s="5" t="s">
        <v>59</v>
      </c>
      <c r="H14361" s="5" t="s">
        <v>129</v>
      </c>
      <c r="I14361" t="s">
        <v>35</v>
      </c>
      <c r="J14361" t="s">
        <v>304</v>
      </c>
      <c r="K14361">
        <v>0</v>
      </c>
      <c r="L14361" s="5" t="s">
        <v>27606</v>
      </c>
      <c r="M14361" s="5" t="s">
        <v>54</v>
      </c>
      <c r="N14361">
        <v>0</v>
      </c>
      <c r="O14361" t="s">
        <v>62</v>
      </c>
      <c r="P14361" s="1">
        <v>45555</v>
      </c>
      <c r="Q14361" s="1">
        <v>45578</v>
      </c>
      <c r="R14361">
        <v>1560</v>
      </c>
      <c r="S14361" s="4">
        <v>5.9</v>
      </c>
      <c r="T14361" t="s">
        <v>38</v>
      </c>
    </row>
    <row r="14362" spans="1:20" x14ac:dyDescent="0.35">
      <c r="A14362" t="s">
        <v>27607</v>
      </c>
      <c r="B14362" s="5" t="s">
        <v>32</v>
      </c>
      <c r="C14362" s="6">
        <v>57686</v>
      </c>
      <c r="D14362" t="s">
        <v>74</v>
      </c>
      <c r="E14362">
        <v>72108</v>
      </c>
      <c r="F14362" s="5" t="s">
        <v>58</v>
      </c>
      <c r="G14362" s="5" t="s">
        <v>59</v>
      </c>
      <c r="H14362" s="5" t="s">
        <v>75</v>
      </c>
      <c r="I14362" t="s">
        <v>26</v>
      </c>
      <c r="J14362" t="s">
        <v>75</v>
      </c>
      <c r="K14362">
        <v>100</v>
      </c>
      <c r="L14362" s="5" t="s">
        <v>27608</v>
      </c>
      <c r="M14362" s="5" t="s">
        <v>70</v>
      </c>
      <c r="N14362">
        <v>1</v>
      </c>
      <c r="O14362" t="s">
        <v>135</v>
      </c>
      <c r="P14362" s="1">
        <v>45454</v>
      </c>
      <c r="Q14362" s="1">
        <v>45510</v>
      </c>
      <c r="R14362">
        <v>2351</v>
      </c>
      <c r="S14362" s="4">
        <v>8.3000000000000007</v>
      </c>
      <c r="T14362" t="s">
        <v>210</v>
      </c>
    </row>
    <row r="14363" spans="1:20" x14ac:dyDescent="0.35">
      <c r="A14363" t="s">
        <v>27609</v>
      </c>
      <c r="B14363" s="5" t="s">
        <v>28800</v>
      </c>
      <c r="C14363" s="6">
        <v>131219</v>
      </c>
      <c r="D14363" t="s">
        <v>41</v>
      </c>
      <c r="E14363">
        <v>111536</v>
      </c>
      <c r="F14363" s="5" t="s">
        <v>66</v>
      </c>
      <c r="G14363" s="5" t="s">
        <v>42</v>
      </c>
      <c r="H14363" s="5" t="s">
        <v>126</v>
      </c>
      <c r="I14363" t="s">
        <v>26</v>
      </c>
      <c r="J14363" t="s">
        <v>126</v>
      </c>
      <c r="K14363">
        <v>50</v>
      </c>
      <c r="L14363" s="5" t="s">
        <v>27610</v>
      </c>
      <c r="M14363" s="5" t="s">
        <v>70</v>
      </c>
      <c r="N14363">
        <v>6</v>
      </c>
      <c r="O14363" t="s">
        <v>29</v>
      </c>
      <c r="P14363" s="1">
        <v>45455</v>
      </c>
      <c r="Q14363" s="1">
        <v>45485</v>
      </c>
      <c r="R14363">
        <v>1918</v>
      </c>
      <c r="S14363" s="4">
        <v>7.8</v>
      </c>
      <c r="T14363" t="s">
        <v>55</v>
      </c>
    </row>
    <row r="14364" spans="1:20" x14ac:dyDescent="0.35">
      <c r="A14364" t="s">
        <v>27611</v>
      </c>
      <c r="B14364" s="5" t="s">
        <v>57</v>
      </c>
      <c r="C14364" s="6">
        <v>104036</v>
      </c>
      <c r="D14364" t="s">
        <v>81</v>
      </c>
      <c r="E14364">
        <v>140449</v>
      </c>
      <c r="F14364" s="5" t="s">
        <v>50</v>
      </c>
      <c r="G14364" s="5" t="s">
        <v>59</v>
      </c>
      <c r="H14364" s="5" t="s">
        <v>82</v>
      </c>
      <c r="I14364" t="s">
        <v>26</v>
      </c>
      <c r="J14364" t="s">
        <v>82</v>
      </c>
      <c r="K14364">
        <v>100</v>
      </c>
      <c r="L14364" s="5" t="s">
        <v>22240</v>
      </c>
      <c r="M14364" s="5" t="s">
        <v>37</v>
      </c>
      <c r="N14364">
        <v>3</v>
      </c>
      <c r="O14364" t="s">
        <v>147</v>
      </c>
      <c r="P14364" s="1">
        <v>45637</v>
      </c>
      <c r="Q14364" s="1">
        <v>45694</v>
      </c>
      <c r="R14364">
        <v>1735</v>
      </c>
      <c r="S14364" s="4">
        <v>7.2</v>
      </c>
      <c r="T14364" t="s">
        <v>210</v>
      </c>
    </row>
    <row r="14365" spans="1:20" x14ac:dyDescent="0.35">
      <c r="A14365" t="s">
        <v>27612</v>
      </c>
      <c r="B14365" s="5" t="s">
        <v>217</v>
      </c>
      <c r="C14365" s="6">
        <v>154548</v>
      </c>
      <c r="D14365" t="s">
        <v>22</v>
      </c>
      <c r="E14365">
        <v>154548</v>
      </c>
      <c r="F14365" s="5" t="s">
        <v>23</v>
      </c>
      <c r="G14365" s="5" t="s">
        <v>59</v>
      </c>
      <c r="H14365" s="5" t="s">
        <v>52</v>
      </c>
      <c r="I14365" t="s">
        <v>35</v>
      </c>
      <c r="J14365" t="s">
        <v>116</v>
      </c>
      <c r="K14365">
        <v>50</v>
      </c>
      <c r="L14365" s="5" t="s">
        <v>27613</v>
      </c>
      <c r="M14365" s="5" t="s">
        <v>70</v>
      </c>
      <c r="N14365">
        <v>18</v>
      </c>
      <c r="O14365" t="s">
        <v>167</v>
      </c>
      <c r="P14365" s="1">
        <v>45326</v>
      </c>
      <c r="Q14365" s="1">
        <v>45356</v>
      </c>
      <c r="R14365">
        <v>1766</v>
      </c>
      <c r="S14365" s="4">
        <v>8.9</v>
      </c>
      <c r="T14365" t="s">
        <v>108</v>
      </c>
    </row>
    <row r="14366" spans="1:20" x14ac:dyDescent="0.35">
      <c r="A14366" t="s">
        <v>27614</v>
      </c>
      <c r="B14366" s="5" t="s">
        <v>145</v>
      </c>
      <c r="C14366" s="6">
        <v>189083</v>
      </c>
      <c r="D14366" t="s">
        <v>22</v>
      </c>
      <c r="E14366">
        <v>189083</v>
      </c>
      <c r="F14366" s="5" t="s">
        <v>23</v>
      </c>
      <c r="G14366" s="5" t="s">
        <v>24</v>
      </c>
      <c r="H14366" s="5" t="s">
        <v>25</v>
      </c>
      <c r="I14366" t="s">
        <v>35</v>
      </c>
      <c r="J14366" t="s">
        <v>25</v>
      </c>
      <c r="K14366">
        <v>50</v>
      </c>
      <c r="L14366" s="5" t="s">
        <v>27615</v>
      </c>
      <c r="M14366" s="5" t="s">
        <v>54</v>
      </c>
      <c r="N14366">
        <v>19</v>
      </c>
      <c r="O14366" t="s">
        <v>112</v>
      </c>
      <c r="P14366" s="1">
        <v>45592</v>
      </c>
      <c r="Q14366" s="1">
        <v>45607</v>
      </c>
      <c r="R14366">
        <v>1412</v>
      </c>
      <c r="S14366" s="4">
        <v>7.5</v>
      </c>
      <c r="T14366" t="s">
        <v>30</v>
      </c>
    </row>
    <row r="14367" spans="1:20" x14ac:dyDescent="0.35">
      <c r="A14367" t="s">
        <v>27616</v>
      </c>
      <c r="B14367" s="5" t="s">
        <v>32</v>
      </c>
      <c r="C14367" s="6">
        <v>107559</v>
      </c>
      <c r="D14367" t="s">
        <v>22</v>
      </c>
      <c r="E14367">
        <v>107559</v>
      </c>
      <c r="F14367" s="5" t="s">
        <v>66</v>
      </c>
      <c r="G14367" s="5" t="s">
        <v>24</v>
      </c>
      <c r="H14367" s="5" t="s">
        <v>25</v>
      </c>
      <c r="I14367" t="s">
        <v>44</v>
      </c>
      <c r="J14367" t="s">
        <v>25</v>
      </c>
      <c r="K14367">
        <v>0</v>
      </c>
      <c r="L14367" s="5" t="s">
        <v>27617</v>
      </c>
      <c r="M14367" s="5" t="s">
        <v>28</v>
      </c>
      <c r="N14367">
        <v>6</v>
      </c>
      <c r="O14367" t="s">
        <v>135</v>
      </c>
      <c r="P14367" s="1">
        <v>45364</v>
      </c>
      <c r="Q14367" s="1">
        <v>45417</v>
      </c>
      <c r="R14367">
        <v>1206</v>
      </c>
      <c r="S14367" s="4">
        <v>8.8000000000000007</v>
      </c>
      <c r="T14367" t="s">
        <v>47</v>
      </c>
    </row>
    <row r="14368" spans="1:20" x14ac:dyDescent="0.35">
      <c r="A14368" t="s">
        <v>27618</v>
      </c>
      <c r="B14368" s="5" t="s">
        <v>91</v>
      </c>
      <c r="C14368" s="6">
        <v>197070</v>
      </c>
      <c r="D14368" t="s">
        <v>74</v>
      </c>
      <c r="E14368">
        <v>246338</v>
      </c>
      <c r="F14368" s="5" t="s">
        <v>23</v>
      </c>
      <c r="G14368" s="5" t="s">
        <v>59</v>
      </c>
      <c r="H14368" s="5" t="s">
        <v>75</v>
      </c>
      <c r="I14368" t="s">
        <v>44</v>
      </c>
      <c r="J14368" t="s">
        <v>75</v>
      </c>
      <c r="K14368">
        <v>100</v>
      </c>
      <c r="L14368" s="5" t="s">
        <v>27619</v>
      </c>
      <c r="M14368" s="5" t="s">
        <v>37</v>
      </c>
      <c r="N14368">
        <v>10</v>
      </c>
      <c r="O14368" t="s">
        <v>88</v>
      </c>
      <c r="P14368" s="1">
        <v>45493</v>
      </c>
      <c r="Q14368" s="1">
        <v>45545</v>
      </c>
      <c r="R14368">
        <v>1688</v>
      </c>
      <c r="S14368" s="4">
        <v>10</v>
      </c>
      <c r="T14368" t="s">
        <v>277</v>
      </c>
    </row>
    <row r="14369" spans="1:20" x14ac:dyDescent="0.35">
      <c r="A14369" t="s">
        <v>27620</v>
      </c>
      <c r="B14369" s="5" t="s">
        <v>174</v>
      </c>
      <c r="C14369" s="6">
        <v>158181</v>
      </c>
      <c r="D14369" t="s">
        <v>74</v>
      </c>
      <c r="E14369">
        <v>197726</v>
      </c>
      <c r="F14369" s="5" t="s">
        <v>66</v>
      </c>
      <c r="G14369" s="5" t="s">
        <v>24</v>
      </c>
      <c r="H14369" s="5" t="s">
        <v>75</v>
      </c>
      <c r="I14369" t="s">
        <v>35</v>
      </c>
      <c r="J14369" t="s">
        <v>1090</v>
      </c>
      <c r="K14369">
        <v>0</v>
      </c>
      <c r="L14369" s="5" t="s">
        <v>4707</v>
      </c>
      <c r="M14369" s="5" t="s">
        <v>37</v>
      </c>
      <c r="N14369">
        <v>8</v>
      </c>
      <c r="O14369" t="s">
        <v>107</v>
      </c>
      <c r="P14369" s="1">
        <v>45408</v>
      </c>
      <c r="Q14369" s="1">
        <v>45461</v>
      </c>
      <c r="R14369">
        <v>799</v>
      </c>
      <c r="S14369" s="4">
        <v>6.6</v>
      </c>
      <c r="T14369" t="s">
        <v>38</v>
      </c>
    </row>
    <row r="14370" spans="1:20" x14ac:dyDescent="0.35">
      <c r="A14370" t="s">
        <v>27621</v>
      </c>
      <c r="B14370" s="5" t="s">
        <v>174</v>
      </c>
      <c r="C14370" s="6">
        <v>118102</v>
      </c>
      <c r="D14370" t="s">
        <v>41</v>
      </c>
      <c r="E14370">
        <v>100387</v>
      </c>
      <c r="F14370" s="5" t="s">
        <v>66</v>
      </c>
      <c r="G14370" s="5" t="s">
        <v>51</v>
      </c>
      <c r="H14370" s="5" t="s">
        <v>60</v>
      </c>
      <c r="I14370" t="s">
        <v>44</v>
      </c>
      <c r="J14370" t="s">
        <v>60</v>
      </c>
      <c r="K14370">
        <v>100</v>
      </c>
      <c r="L14370" s="5" t="s">
        <v>27622</v>
      </c>
      <c r="M14370" s="5" t="s">
        <v>37</v>
      </c>
      <c r="N14370">
        <v>9</v>
      </c>
      <c r="O14370" t="s">
        <v>112</v>
      </c>
      <c r="P14370" s="1">
        <v>45395</v>
      </c>
      <c r="Q14370" s="1">
        <v>45417</v>
      </c>
      <c r="R14370">
        <v>1809</v>
      </c>
      <c r="S14370" s="4">
        <v>6.9</v>
      </c>
      <c r="T14370" t="s">
        <v>79</v>
      </c>
    </row>
    <row r="14371" spans="1:20" x14ac:dyDescent="0.35">
      <c r="A14371" t="s">
        <v>27623</v>
      </c>
      <c r="B14371" s="5" t="s">
        <v>40</v>
      </c>
      <c r="C14371" s="6">
        <v>112990</v>
      </c>
      <c r="D14371" t="s">
        <v>22</v>
      </c>
      <c r="E14371">
        <v>112990</v>
      </c>
      <c r="F14371" s="5" t="s">
        <v>50</v>
      </c>
      <c r="G14371" s="5" t="s">
        <v>42</v>
      </c>
      <c r="H14371" s="5" t="s">
        <v>68</v>
      </c>
      <c r="I14371" t="s">
        <v>44</v>
      </c>
      <c r="J14371" t="s">
        <v>68</v>
      </c>
      <c r="K14371">
        <v>0</v>
      </c>
      <c r="L14371" s="5" t="s">
        <v>27624</v>
      </c>
      <c r="M14371" s="5" t="s">
        <v>70</v>
      </c>
      <c r="N14371">
        <v>4</v>
      </c>
      <c r="O14371" t="s">
        <v>29</v>
      </c>
      <c r="P14371" s="1">
        <v>45749</v>
      </c>
      <c r="Q14371" s="1">
        <v>45773</v>
      </c>
      <c r="R14371">
        <v>2482</v>
      </c>
      <c r="S14371" s="4">
        <v>6.6</v>
      </c>
      <c r="T14371" t="s">
        <v>79</v>
      </c>
    </row>
    <row r="14372" spans="1:20" x14ac:dyDescent="0.35">
      <c r="A14372" t="s">
        <v>27625</v>
      </c>
      <c r="B14372" s="5" t="s">
        <v>145</v>
      </c>
      <c r="C14372" s="6">
        <v>147657</v>
      </c>
      <c r="D14372" t="s">
        <v>33</v>
      </c>
      <c r="E14372">
        <v>16242270</v>
      </c>
      <c r="F14372" s="5" t="s">
        <v>23</v>
      </c>
      <c r="G14372" s="5" t="s">
        <v>24</v>
      </c>
      <c r="H14372" s="5" t="s">
        <v>34</v>
      </c>
      <c r="I14372" t="s">
        <v>26</v>
      </c>
      <c r="J14372" t="s">
        <v>34</v>
      </c>
      <c r="K14372">
        <v>50</v>
      </c>
      <c r="L14372" s="5" t="s">
        <v>27626</v>
      </c>
      <c r="M14372" s="5" t="s">
        <v>70</v>
      </c>
      <c r="N14372">
        <v>11</v>
      </c>
      <c r="O14372" t="s">
        <v>131</v>
      </c>
      <c r="P14372" s="1">
        <v>45428</v>
      </c>
      <c r="Q14372" s="1">
        <v>45468</v>
      </c>
      <c r="R14372">
        <v>1666</v>
      </c>
      <c r="S14372" s="4">
        <v>5.6</v>
      </c>
      <c r="T14372" t="s">
        <v>103</v>
      </c>
    </row>
    <row r="14373" spans="1:20" x14ac:dyDescent="0.35">
      <c r="A14373" t="s">
        <v>27627</v>
      </c>
      <c r="B14373" s="5" t="s">
        <v>91</v>
      </c>
      <c r="C14373" s="6">
        <v>145533</v>
      </c>
      <c r="D14373" t="s">
        <v>41</v>
      </c>
      <c r="E14373">
        <v>123703</v>
      </c>
      <c r="F14373" s="5" t="s">
        <v>66</v>
      </c>
      <c r="G14373" s="5" t="s">
        <v>24</v>
      </c>
      <c r="H14373" s="5" t="s">
        <v>126</v>
      </c>
      <c r="I14373" t="s">
        <v>26</v>
      </c>
      <c r="J14373" t="s">
        <v>157</v>
      </c>
      <c r="K14373">
        <v>100</v>
      </c>
      <c r="L14373" s="5" t="s">
        <v>4537</v>
      </c>
      <c r="M14373" s="5" t="s">
        <v>28</v>
      </c>
      <c r="N14373">
        <v>6</v>
      </c>
      <c r="O14373" t="s">
        <v>131</v>
      </c>
      <c r="P14373" s="1">
        <v>45301</v>
      </c>
      <c r="Q14373" s="1">
        <v>45350</v>
      </c>
      <c r="R14373">
        <v>730</v>
      </c>
      <c r="S14373" s="4">
        <v>7.6</v>
      </c>
      <c r="T14373" t="s">
        <v>55</v>
      </c>
    </row>
    <row r="14374" spans="1:20" x14ac:dyDescent="0.35">
      <c r="A14374" t="s">
        <v>27628</v>
      </c>
      <c r="B14374" s="5" t="s">
        <v>21</v>
      </c>
      <c r="C14374" s="6">
        <v>128282</v>
      </c>
      <c r="D14374" t="s">
        <v>22</v>
      </c>
      <c r="E14374">
        <v>128282</v>
      </c>
      <c r="F14374" s="5" t="s">
        <v>50</v>
      </c>
      <c r="G14374" s="5" t="s">
        <v>42</v>
      </c>
      <c r="H14374" s="5" t="s">
        <v>97</v>
      </c>
      <c r="I14374" t="s">
        <v>26</v>
      </c>
      <c r="J14374" t="s">
        <v>467</v>
      </c>
      <c r="K14374">
        <v>0</v>
      </c>
      <c r="L14374" s="5" t="s">
        <v>3110</v>
      </c>
      <c r="M14374" s="5" t="s">
        <v>37</v>
      </c>
      <c r="N14374">
        <v>2</v>
      </c>
      <c r="O14374" t="s">
        <v>167</v>
      </c>
      <c r="P14374" s="1">
        <v>45569</v>
      </c>
      <c r="Q14374" s="1">
        <v>45589</v>
      </c>
      <c r="R14374">
        <v>1809</v>
      </c>
      <c r="S14374" s="4">
        <v>8.1999999999999993</v>
      </c>
      <c r="T14374" t="s">
        <v>89</v>
      </c>
    </row>
    <row r="14375" spans="1:20" x14ac:dyDescent="0.35">
      <c r="A14375" t="s">
        <v>27629</v>
      </c>
      <c r="B14375" s="5" t="s">
        <v>105</v>
      </c>
      <c r="C14375" s="6">
        <v>118956</v>
      </c>
      <c r="D14375" t="s">
        <v>41</v>
      </c>
      <c r="E14375">
        <v>101113</v>
      </c>
      <c r="F14375" s="5" t="s">
        <v>66</v>
      </c>
      <c r="G14375" s="5" t="s">
        <v>24</v>
      </c>
      <c r="H14375" s="5" t="s">
        <v>43</v>
      </c>
      <c r="I14375" t="s">
        <v>35</v>
      </c>
      <c r="J14375" t="s">
        <v>43</v>
      </c>
      <c r="K14375">
        <v>50</v>
      </c>
      <c r="L14375" s="5" t="s">
        <v>27630</v>
      </c>
      <c r="M14375" s="5" t="s">
        <v>54</v>
      </c>
      <c r="N14375">
        <v>9</v>
      </c>
      <c r="O14375" t="s">
        <v>85</v>
      </c>
      <c r="P14375" s="1">
        <v>45633</v>
      </c>
      <c r="Q14375" s="1">
        <v>45656</v>
      </c>
      <c r="R14375">
        <v>1671</v>
      </c>
      <c r="S14375" s="4">
        <v>7.2</v>
      </c>
      <c r="T14375" t="s">
        <v>153</v>
      </c>
    </row>
    <row r="14376" spans="1:20" x14ac:dyDescent="0.35">
      <c r="A14376" t="s">
        <v>27631</v>
      </c>
      <c r="B14376" s="5" t="s">
        <v>73</v>
      </c>
      <c r="C14376" s="6">
        <v>64457</v>
      </c>
      <c r="D14376" t="s">
        <v>22</v>
      </c>
      <c r="E14376">
        <v>64457</v>
      </c>
      <c r="F14376" s="5" t="s">
        <v>23</v>
      </c>
      <c r="G14376" s="5" t="s">
        <v>59</v>
      </c>
      <c r="H14376" s="5" t="s">
        <v>157</v>
      </c>
      <c r="I14376" t="s">
        <v>26</v>
      </c>
      <c r="J14376" t="s">
        <v>157</v>
      </c>
      <c r="K14376">
        <v>50</v>
      </c>
      <c r="L14376" s="5" t="s">
        <v>27632</v>
      </c>
      <c r="M14376" s="5" t="s">
        <v>37</v>
      </c>
      <c r="N14376">
        <v>12</v>
      </c>
      <c r="O14376" t="s">
        <v>62</v>
      </c>
      <c r="P14376" s="1">
        <v>45510</v>
      </c>
      <c r="Q14376" s="1">
        <v>45550</v>
      </c>
      <c r="R14376">
        <v>2061</v>
      </c>
      <c r="S14376" s="4">
        <v>6.6</v>
      </c>
      <c r="T14376" t="s">
        <v>95</v>
      </c>
    </row>
    <row r="14377" spans="1:20" x14ac:dyDescent="0.35">
      <c r="A14377" t="s">
        <v>27633</v>
      </c>
      <c r="B14377" s="5" t="s">
        <v>145</v>
      </c>
      <c r="C14377" s="6">
        <v>75849</v>
      </c>
      <c r="D14377" t="s">
        <v>41</v>
      </c>
      <c r="E14377">
        <v>64472</v>
      </c>
      <c r="F14377" s="5" t="s">
        <v>58</v>
      </c>
      <c r="G14377" s="5" t="s">
        <v>42</v>
      </c>
      <c r="H14377" s="5" t="s">
        <v>126</v>
      </c>
      <c r="I14377" t="s">
        <v>26</v>
      </c>
      <c r="J14377" t="s">
        <v>126</v>
      </c>
      <c r="K14377">
        <v>100</v>
      </c>
      <c r="L14377" s="5" t="s">
        <v>27634</v>
      </c>
      <c r="M14377" s="5" t="s">
        <v>70</v>
      </c>
      <c r="N14377">
        <v>0</v>
      </c>
      <c r="O14377" t="s">
        <v>46</v>
      </c>
      <c r="P14377" s="1">
        <v>45352</v>
      </c>
      <c r="Q14377" s="1">
        <v>45374</v>
      </c>
      <c r="R14377">
        <v>1079</v>
      </c>
      <c r="S14377" s="4">
        <v>5.0999999999999996</v>
      </c>
      <c r="T14377" t="s">
        <v>136</v>
      </c>
    </row>
    <row r="14378" spans="1:20" x14ac:dyDescent="0.35">
      <c r="A14378" t="s">
        <v>27635</v>
      </c>
      <c r="B14378" s="5" t="s">
        <v>40</v>
      </c>
      <c r="C14378" s="6">
        <v>137657</v>
      </c>
      <c r="D14378" t="s">
        <v>22</v>
      </c>
      <c r="E14378">
        <v>137657</v>
      </c>
      <c r="F14378" s="5" t="s">
        <v>23</v>
      </c>
      <c r="G14378" s="5" t="s">
        <v>59</v>
      </c>
      <c r="H14378" s="5" t="s">
        <v>157</v>
      </c>
      <c r="I14378" t="s">
        <v>35</v>
      </c>
      <c r="J14378" t="s">
        <v>1211</v>
      </c>
      <c r="K14378">
        <v>0</v>
      </c>
      <c r="L14378" s="5" t="s">
        <v>27636</v>
      </c>
      <c r="M14378" s="5" t="s">
        <v>37</v>
      </c>
      <c r="N14378">
        <v>18</v>
      </c>
      <c r="O14378" t="s">
        <v>147</v>
      </c>
      <c r="P14378" s="1">
        <v>45596</v>
      </c>
      <c r="Q14378" s="1">
        <v>45631</v>
      </c>
      <c r="R14378">
        <v>1668</v>
      </c>
      <c r="S14378" s="4">
        <v>7.7</v>
      </c>
      <c r="T14378" t="s">
        <v>118</v>
      </c>
    </row>
    <row r="14379" spans="1:20" x14ac:dyDescent="0.35">
      <c r="A14379" t="s">
        <v>27637</v>
      </c>
      <c r="B14379" s="5" t="s">
        <v>57</v>
      </c>
      <c r="C14379" s="6">
        <v>144216</v>
      </c>
      <c r="D14379" t="s">
        <v>22</v>
      </c>
      <c r="E14379">
        <v>144216</v>
      </c>
      <c r="F14379" s="5" t="s">
        <v>66</v>
      </c>
      <c r="G14379" s="5" t="s">
        <v>24</v>
      </c>
      <c r="H14379" s="5" t="s">
        <v>25</v>
      </c>
      <c r="I14379" t="s">
        <v>26</v>
      </c>
      <c r="J14379" t="s">
        <v>25</v>
      </c>
      <c r="K14379">
        <v>0</v>
      </c>
      <c r="L14379" s="5" t="s">
        <v>27638</v>
      </c>
      <c r="M14379" s="5" t="s">
        <v>37</v>
      </c>
      <c r="N14379">
        <v>6</v>
      </c>
      <c r="O14379" t="s">
        <v>85</v>
      </c>
      <c r="P14379" s="1">
        <v>45613</v>
      </c>
      <c r="Q14379" s="1">
        <v>45664</v>
      </c>
      <c r="R14379">
        <v>2242</v>
      </c>
      <c r="S14379" s="4">
        <v>7.7</v>
      </c>
      <c r="T14379" t="s">
        <v>55</v>
      </c>
    </row>
    <row r="14380" spans="1:20" x14ac:dyDescent="0.35">
      <c r="A14380" t="s">
        <v>27639</v>
      </c>
      <c r="B14380" s="5" t="s">
        <v>73</v>
      </c>
      <c r="C14380" s="6">
        <v>113094</v>
      </c>
      <c r="D14380" t="s">
        <v>65</v>
      </c>
      <c r="E14380">
        <v>147022</v>
      </c>
      <c r="F14380" s="5" t="s">
        <v>66</v>
      </c>
      <c r="G14380" s="5" t="s">
        <v>24</v>
      </c>
      <c r="H14380" s="5" t="s">
        <v>67</v>
      </c>
      <c r="I14380" t="s">
        <v>26</v>
      </c>
      <c r="J14380" t="s">
        <v>67</v>
      </c>
      <c r="K14380">
        <v>0</v>
      </c>
      <c r="L14380" s="5" t="s">
        <v>27640</v>
      </c>
      <c r="M14380" s="5" t="s">
        <v>37</v>
      </c>
      <c r="N14380">
        <v>5</v>
      </c>
      <c r="O14380" t="s">
        <v>78</v>
      </c>
      <c r="P14380" s="1">
        <v>45503</v>
      </c>
      <c r="Q14380" s="1">
        <v>45576</v>
      </c>
      <c r="R14380">
        <v>2205</v>
      </c>
      <c r="S14380" s="4">
        <v>5.0999999999999996</v>
      </c>
      <c r="T14380" t="s">
        <v>153</v>
      </c>
    </row>
    <row r="14381" spans="1:20" x14ac:dyDescent="0.35">
      <c r="A14381" t="s">
        <v>27641</v>
      </c>
      <c r="B14381" s="5" t="s">
        <v>40</v>
      </c>
      <c r="C14381" s="6">
        <v>138816</v>
      </c>
      <c r="D14381" t="s">
        <v>92</v>
      </c>
      <c r="E14381">
        <v>104112</v>
      </c>
      <c r="F14381" s="5" t="s">
        <v>66</v>
      </c>
      <c r="G14381" s="5" t="s">
        <v>59</v>
      </c>
      <c r="H14381" s="5" t="s">
        <v>93</v>
      </c>
      <c r="I14381" t="s">
        <v>44</v>
      </c>
      <c r="J14381" t="s">
        <v>93</v>
      </c>
      <c r="K14381">
        <v>100</v>
      </c>
      <c r="L14381" s="5" t="s">
        <v>27642</v>
      </c>
      <c r="M14381" s="5" t="s">
        <v>37</v>
      </c>
      <c r="N14381">
        <v>7</v>
      </c>
      <c r="O14381" t="s">
        <v>78</v>
      </c>
      <c r="P14381" s="1">
        <v>45637</v>
      </c>
      <c r="Q14381" s="1">
        <v>45698</v>
      </c>
      <c r="R14381">
        <v>1227</v>
      </c>
      <c r="S14381" s="4">
        <v>9.5</v>
      </c>
      <c r="T14381" t="s">
        <v>38</v>
      </c>
    </row>
    <row r="14382" spans="1:20" x14ac:dyDescent="0.35">
      <c r="A14382" t="s">
        <v>27643</v>
      </c>
      <c r="B14382" s="5" t="s">
        <v>28802</v>
      </c>
      <c r="C14382" s="6">
        <v>105524</v>
      </c>
      <c r="D14382" t="s">
        <v>41</v>
      </c>
      <c r="E14382">
        <v>89695</v>
      </c>
      <c r="F14382" s="5" t="s">
        <v>66</v>
      </c>
      <c r="G14382" s="5" t="s">
        <v>59</v>
      </c>
      <c r="H14382" s="5" t="s">
        <v>60</v>
      </c>
      <c r="I14382" t="s">
        <v>44</v>
      </c>
      <c r="J14382" t="s">
        <v>60</v>
      </c>
      <c r="K14382">
        <v>50</v>
      </c>
      <c r="L14382" s="5" t="s">
        <v>27644</v>
      </c>
      <c r="M14382" s="5" t="s">
        <v>37</v>
      </c>
      <c r="N14382">
        <v>5</v>
      </c>
      <c r="O14382" t="s">
        <v>107</v>
      </c>
      <c r="P14382" s="1">
        <v>45454</v>
      </c>
      <c r="Q14382" s="1">
        <v>45521</v>
      </c>
      <c r="R14382">
        <v>1248</v>
      </c>
      <c r="S14382" s="4">
        <v>6.9</v>
      </c>
      <c r="T14382" t="s">
        <v>153</v>
      </c>
    </row>
    <row r="14383" spans="1:20" x14ac:dyDescent="0.35">
      <c r="A14383" t="s">
        <v>27645</v>
      </c>
      <c r="B14383" s="5" t="s">
        <v>91</v>
      </c>
      <c r="C14383" s="6">
        <v>235370</v>
      </c>
      <c r="D14383" t="s">
        <v>33</v>
      </c>
      <c r="E14383">
        <v>25890700</v>
      </c>
      <c r="F14383" s="5" t="s">
        <v>23</v>
      </c>
      <c r="G14383" s="5" t="s">
        <v>42</v>
      </c>
      <c r="H14383" s="5" t="s">
        <v>34</v>
      </c>
      <c r="I14383" t="s">
        <v>35</v>
      </c>
      <c r="J14383" t="s">
        <v>313</v>
      </c>
      <c r="K14383">
        <v>50</v>
      </c>
      <c r="L14383" s="5" t="s">
        <v>27646</v>
      </c>
      <c r="M14383" s="5" t="s">
        <v>70</v>
      </c>
      <c r="N14383">
        <v>19</v>
      </c>
      <c r="O14383" t="s">
        <v>46</v>
      </c>
      <c r="P14383" s="1">
        <v>45329</v>
      </c>
      <c r="Q14383" s="1">
        <v>45369</v>
      </c>
      <c r="R14383">
        <v>960</v>
      </c>
      <c r="S14383" s="4">
        <v>8.3000000000000007</v>
      </c>
      <c r="T14383" t="s">
        <v>89</v>
      </c>
    </row>
    <row r="14384" spans="1:20" x14ac:dyDescent="0.35">
      <c r="A14384" t="s">
        <v>27647</v>
      </c>
      <c r="B14384" s="5" t="s">
        <v>91</v>
      </c>
      <c r="C14384" s="6">
        <v>53545</v>
      </c>
      <c r="D14384" t="s">
        <v>22</v>
      </c>
      <c r="E14384">
        <v>53545</v>
      </c>
      <c r="F14384" s="5" t="s">
        <v>58</v>
      </c>
      <c r="G14384" s="5" t="s">
        <v>59</v>
      </c>
      <c r="H14384" s="5" t="s">
        <v>52</v>
      </c>
      <c r="I14384" t="s">
        <v>26</v>
      </c>
      <c r="J14384" t="s">
        <v>52</v>
      </c>
      <c r="K14384">
        <v>0</v>
      </c>
      <c r="L14384" s="5" t="s">
        <v>9798</v>
      </c>
      <c r="M14384" s="5" t="s">
        <v>70</v>
      </c>
      <c r="N14384">
        <v>0</v>
      </c>
      <c r="O14384" t="s">
        <v>167</v>
      </c>
      <c r="P14384" s="1">
        <v>45681</v>
      </c>
      <c r="Q14384" s="1">
        <v>45741</v>
      </c>
      <c r="R14384">
        <v>520</v>
      </c>
      <c r="S14384" s="4">
        <v>9.6</v>
      </c>
      <c r="T14384" t="s">
        <v>47</v>
      </c>
    </row>
    <row r="14385" spans="1:20" x14ac:dyDescent="0.35">
      <c r="A14385" t="s">
        <v>27648</v>
      </c>
      <c r="B14385" s="5" t="s">
        <v>105</v>
      </c>
      <c r="C14385" s="6">
        <v>246044</v>
      </c>
      <c r="D14385" t="s">
        <v>81</v>
      </c>
      <c r="E14385">
        <v>332159</v>
      </c>
      <c r="F14385" s="5" t="s">
        <v>23</v>
      </c>
      <c r="G14385" s="5" t="s">
        <v>51</v>
      </c>
      <c r="H14385" s="5" t="s">
        <v>82</v>
      </c>
      <c r="I14385" t="s">
        <v>35</v>
      </c>
      <c r="J14385" t="s">
        <v>82</v>
      </c>
      <c r="K14385">
        <v>50</v>
      </c>
      <c r="L14385" s="5" t="s">
        <v>27649</v>
      </c>
      <c r="M14385" s="5" t="s">
        <v>70</v>
      </c>
      <c r="N14385">
        <v>10</v>
      </c>
      <c r="O14385" t="s">
        <v>29</v>
      </c>
      <c r="P14385" s="1">
        <v>45388</v>
      </c>
      <c r="Q14385" s="1">
        <v>45419</v>
      </c>
      <c r="R14385">
        <v>1758</v>
      </c>
      <c r="S14385" s="4">
        <v>5.3</v>
      </c>
      <c r="T14385" t="s">
        <v>30</v>
      </c>
    </row>
    <row r="14386" spans="1:20" x14ac:dyDescent="0.35">
      <c r="A14386" t="s">
        <v>27650</v>
      </c>
      <c r="B14386" s="5" t="s">
        <v>91</v>
      </c>
      <c r="C14386" s="6">
        <v>79749</v>
      </c>
      <c r="D14386" t="s">
        <v>41</v>
      </c>
      <c r="E14386">
        <v>67787</v>
      </c>
      <c r="F14386" s="5" t="s">
        <v>50</v>
      </c>
      <c r="G14386" s="5" t="s">
        <v>51</v>
      </c>
      <c r="H14386" s="5" t="s">
        <v>151</v>
      </c>
      <c r="I14386" t="s">
        <v>44</v>
      </c>
      <c r="J14386" t="s">
        <v>151</v>
      </c>
      <c r="K14386">
        <v>100</v>
      </c>
      <c r="L14386" s="5" t="s">
        <v>27651</v>
      </c>
      <c r="M14386" s="5" t="s">
        <v>37</v>
      </c>
      <c r="N14386">
        <v>3</v>
      </c>
      <c r="O14386" t="s">
        <v>112</v>
      </c>
      <c r="P14386" s="1">
        <v>45763</v>
      </c>
      <c r="Q14386" s="1">
        <v>45813</v>
      </c>
      <c r="R14386">
        <v>2163</v>
      </c>
      <c r="S14386" s="4">
        <v>7.1</v>
      </c>
      <c r="T14386" t="s">
        <v>277</v>
      </c>
    </row>
    <row r="14387" spans="1:20" x14ac:dyDescent="0.35">
      <c r="A14387" t="s">
        <v>27652</v>
      </c>
      <c r="B14387" s="5" t="s">
        <v>28799</v>
      </c>
      <c r="C14387" s="6">
        <v>45513</v>
      </c>
      <c r="D14387" t="s">
        <v>22</v>
      </c>
      <c r="E14387">
        <v>45513</v>
      </c>
      <c r="F14387" s="5" t="s">
        <v>50</v>
      </c>
      <c r="G14387" s="5" t="s">
        <v>51</v>
      </c>
      <c r="H14387" s="5" t="s">
        <v>157</v>
      </c>
      <c r="I14387" t="s">
        <v>44</v>
      </c>
      <c r="J14387" t="s">
        <v>157</v>
      </c>
      <c r="K14387">
        <v>50</v>
      </c>
      <c r="L14387" s="5" t="s">
        <v>27653</v>
      </c>
      <c r="M14387" s="5" t="s">
        <v>54</v>
      </c>
      <c r="N14387">
        <v>2</v>
      </c>
      <c r="O14387" t="s">
        <v>131</v>
      </c>
      <c r="P14387" s="1">
        <v>45605</v>
      </c>
      <c r="Q14387" s="1">
        <v>45629</v>
      </c>
      <c r="R14387">
        <v>1131</v>
      </c>
      <c r="S14387" s="4">
        <v>9.9</v>
      </c>
      <c r="T14387" t="s">
        <v>103</v>
      </c>
    </row>
    <row r="14388" spans="1:20" x14ac:dyDescent="0.35">
      <c r="A14388" t="s">
        <v>27654</v>
      </c>
      <c r="B14388" s="5" t="s">
        <v>145</v>
      </c>
      <c r="C14388" s="6">
        <v>147346</v>
      </c>
      <c r="D14388" t="s">
        <v>65</v>
      </c>
      <c r="E14388">
        <v>191550</v>
      </c>
      <c r="F14388" s="5" t="s">
        <v>66</v>
      </c>
      <c r="G14388" s="5" t="s">
        <v>59</v>
      </c>
      <c r="H14388" s="5" t="s">
        <v>67</v>
      </c>
      <c r="I14388" t="s">
        <v>35</v>
      </c>
      <c r="J14388" t="s">
        <v>67</v>
      </c>
      <c r="K14388">
        <v>50</v>
      </c>
      <c r="L14388" s="5" t="s">
        <v>27655</v>
      </c>
      <c r="M14388" s="5" t="s">
        <v>28</v>
      </c>
      <c r="N14388">
        <v>8</v>
      </c>
      <c r="O14388" t="s">
        <v>107</v>
      </c>
      <c r="P14388" s="1">
        <v>45391</v>
      </c>
      <c r="Q14388" s="1">
        <v>45415</v>
      </c>
      <c r="R14388">
        <v>1332</v>
      </c>
      <c r="S14388" s="4">
        <v>9.1999999999999993</v>
      </c>
      <c r="T14388" t="s">
        <v>63</v>
      </c>
    </row>
    <row r="14389" spans="1:20" x14ac:dyDescent="0.35">
      <c r="A14389" t="s">
        <v>27656</v>
      </c>
      <c r="B14389" s="5" t="s">
        <v>179</v>
      </c>
      <c r="C14389" s="6">
        <v>96801</v>
      </c>
      <c r="D14389" t="s">
        <v>41</v>
      </c>
      <c r="E14389">
        <v>82281</v>
      </c>
      <c r="F14389" s="5" t="s">
        <v>50</v>
      </c>
      <c r="G14389" s="5" t="s">
        <v>51</v>
      </c>
      <c r="H14389" s="5" t="s">
        <v>151</v>
      </c>
      <c r="I14389" t="s">
        <v>26</v>
      </c>
      <c r="J14389" t="s">
        <v>768</v>
      </c>
      <c r="K14389">
        <v>50</v>
      </c>
      <c r="L14389" s="5" t="s">
        <v>27657</v>
      </c>
      <c r="M14389" s="5" t="s">
        <v>70</v>
      </c>
      <c r="N14389">
        <v>4</v>
      </c>
      <c r="O14389" t="s">
        <v>88</v>
      </c>
      <c r="P14389" s="1">
        <v>45373</v>
      </c>
      <c r="Q14389" s="1">
        <v>45438</v>
      </c>
      <c r="R14389">
        <v>616</v>
      </c>
      <c r="S14389" s="4">
        <v>7.2</v>
      </c>
      <c r="T14389" t="s">
        <v>55</v>
      </c>
    </row>
    <row r="14390" spans="1:20" x14ac:dyDescent="0.35">
      <c r="A14390" t="s">
        <v>27658</v>
      </c>
      <c r="B14390" s="5" t="s">
        <v>21</v>
      </c>
      <c r="C14390" s="6">
        <v>112083</v>
      </c>
      <c r="D14390" t="s">
        <v>22</v>
      </c>
      <c r="E14390">
        <v>112083</v>
      </c>
      <c r="F14390" s="5" t="s">
        <v>50</v>
      </c>
      <c r="G14390" s="5" t="s">
        <v>42</v>
      </c>
      <c r="H14390" s="5" t="s">
        <v>129</v>
      </c>
      <c r="I14390" t="s">
        <v>35</v>
      </c>
      <c r="J14390" t="s">
        <v>129</v>
      </c>
      <c r="K14390">
        <v>50</v>
      </c>
      <c r="L14390" s="5" t="s">
        <v>13741</v>
      </c>
      <c r="M14390" s="5" t="s">
        <v>37</v>
      </c>
      <c r="N14390">
        <v>3</v>
      </c>
      <c r="O14390" t="s">
        <v>29</v>
      </c>
      <c r="P14390" s="1">
        <v>45499</v>
      </c>
      <c r="Q14390" s="1">
        <v>45560</v>
      </c>
      <c r="R14390">
        <v>1774</v>
      </c>
      <c r="S14390" s="4">
        <v>5.2</v>
      </c>
      <c r="T14390" t="s">
        <v>63</v>
      </c>
    </row>
    <row r="14391" spans="1:20" x14ac:dyDescent="0.35">
      <c r="A14391" t="s">
        <v>27659</v>
      </c>
      <c r="B14391" s="5" t="s">
        <v>49</v>
      </c>
      <c r="C14391" s="6">
        <v>119874</v>
      </c>
      <c r="D14391" t="s">
        <v>81</v>
      </c>
      <c r="E14391">
        <v>161830</v>
      </c>
      <c r="F14391" s="5" t="s">
        <v>50</v>
      </c>
      <c r="G14391" s="5" t="s">
        <v>24</v>
      </c>
      <c r="H14391" s="5" t="s">
        <v>82</v>
      </c>
      <c r="I14391" t="s">
        <v>35</v>
      </c>
      <c r="J14391" t="s">
        <v>82</v>
      </c>
      <c r="K14391">
        <v>50</v>
      </c>
      <c r="L14391" s="5" t="s">
        <v>27660</v>
      </c>
      <c r="M14391" s="5" t="s">
        <v>37</v>
      </c>
      <c r="N14391">
        <v>2</v>
      </c>
      <c r="O14391" t="s">
        <v>112</v>
      </c>
      <c r="P14391" s="1">
        <v>45759</v>
      </c>
      <c r="Q14391" s="1">
        <v>45797</v>
      </c>
      <c r="R14391">
        <v>681</v>
      </c>
      <c r="S14391" s="4">
        <v>5.9</v>
      </c>
      <c r="T14391" t="s">
        <v>63</v>
      </c>
    </row>
    <row r="14392" spans="1:20" x14ac:dyDescent="0.35">
      <c r="A14392" t="s">
        <v>27661</v>
      </c>
      <c r="B14392" s="5" t="s">
        <v>28799</v>
      </c>
      <c r="C14392" s="6">
        <v>37440</v>
      </c>
      <c r="D14392" t="s">
        <v>22</v>
      </c>
      <c r="E14392">
        <v>37440</v>
      </c>
      <c r="F14392" s="5" t="s">
        <v>66</v>
      </c>
      <c r="G14392" s="5" t="s">
        <v>59</v>
      </c>
      <c r="H14392" s="5" t="s">
        <v>116</v>
      </c>
      <c r="I14392" t="s">
        <v>26</v>
      </c>
      <c r="J14392" t="s">
        <v>116</v>
      </c>
      <c r="K14392">
        <v>0</v>
      </c>
      <c r="L14392" s="5" t="s">
        <v>27662</v>
      </c>
      <c r="M14392" s="5" t="s">
        <v>37</v>
      </c>
      <c r="N14392">
        <v>5</v>
      </c>
      <c r="O14392" t="s">
        <v>85</v>
      </c>
      <c r="P14392" s="1">
        <v>45476</v>
      </c>
      <c r="Q14392" s="1">
        <v>45506</v>
      </c>
      <c r="R14392">
        <v>1668</v>
      </c>
      <c r="S14392" s="4">
        <v>8.8000000000000007</v>
      </c>
      <c r="T14392" t="s">
        <v>55</v>
      </c>
    </row>
    <row r="14393" spans="1:20" x14ac:dyDescent="0.35">
      <c r="A14393" t="s">
        <v>27663</v>
      </c>
      <c r="B14393" s="5" t="s">
        <v>28801</v>
      </c>
      <c r="C14393" s="6">
        <v>156018</v>
      </c>
      <c r="D14393" t="s">
        <v>22</v>
      </c>
      <c r="E14393">
        <v>156018</v>
      </c>
      <c r="F14393" s="5" t="s">
        <v>66</v>
      </c>
      <c r="G14393" s="5" t="s">
        <v>24</v>
      </c>
      <c r="H14393" s="5" t="s">
        <v>101</v>
      </c>
      <c r="I14393" t="s">
        <v>44</v>
      </c>
      <c r="J14393" t="s">
        <v>101</v>
      </c>
      <c r="K14393">
        <v>100</v>
      </c>
      <c r="L14393" s="5" t="s">
        <v>27664</v>
      </c>
      <c r="M14393" s="5" t="s">
        <v>70</v>
      </c>
      <c r="N14393">
        <v>7</v>
      </c>
      <c r="O14393" t="s">
        <v>131</v>
      </c>
      <c r="P14393" s="1">
        <v>45292</v>
      </c>
      <c r="Q14393" s="1">
        <v>45350</v>
      </c>
      <c r="R14393">
        <v>1438</v>
      </c>
      <c r="S14393" s="4">
        <v>8.6</v>
      </c>
      <c r="T14393" t="s">
        <v>153</v>
      </c>
    </row>
    <row r="14394" spans="1:20" x14ac:dyDescent="0.35">
      <c r="A14394" t="s">
        <v>27665</v>
      </c>
      <c r="B14394" s="5" t="s">
        <v>28802</v>
      </c>
      <c r="C14394" s="6">
        <v>77323</v>
      </c>
      <c r="D14394" t="s">
        <v>22</v>
      </c>
      <c r="E14394">
        <v>77323</v>
      </c>
      <c r="F14394" s="5" t="s">
        <v>50</v>
      </c>
      <c r="G14394" s="5" t="s">
        <v>59</v>
      </c>
      <c r="H14394" s="5" t="s">
        <v>52</v>
      </c>
      <c r="I14394" t="s">
        <v>44</v>
      </c>
      <c r="J14394" t="s">
        <v>52</v>
      </c>
      <c r="K14394">
        <v>100</v>
      </c>
      <c r="L14394" s="5" t="s">
        <v>27666</v>
      </c>
      <c r="M14394" s="5" t="s">
        <v>70</v>
      </c>
      <c r="N14394">
        <v>3</v>
      </c>
      <c r="O14394" t="s">
        <v>85</v>
      </c>
      <c r="P14394" s="1">
        <v>45356</v>
      </c>
      <c r="Q14394" s="1">
        <v>45394</v>
      </c>
      <c r="R14394">
        <v>2405</v>
      </c>
      <c r="S14394" s="4">
        <v>7</v>
      </c>
      <c r="T14394" t="s">
        <v>118</v>
      </c>
    </row>
    <row r="14395" spans="1:20" x14ac:dyDescent="0.35">
      <c r="A14395" t="s">
        <v>27667</v>
      </c>
      <c r="B14395" s="5" t="s">
        <v>28800</v>
      </c>
      <c r="C14395" s="6">
        <v>157671</v>
      </c>
      <c r="D14395" t="s">
        <v>22</v>
      </c>
      <c r="E14395">
        <v>157671</v>
      </c>
      <c r="F14395" s="5" t="s">
        <v>23</v>
      </c>
      <c r="G14395" s="5" t="s">
        <v>24</v>
      </c>
      <c r="H14395" s="5" t="s">
        <v>165</v>
      </c>
      <c r="I14395" t="s">
        <v>44</v>
      </c>
      <c r="J14395" t="s">
        <v>165</v>
      </c>
      <c r="K14395">
        <v>0</v>
      </c>
      <c r="L14395" s="5" t="s">
        <v>15907</v>
      </c>
      <c r="M14395" s="5" t="s">
        <v>70</v>
      </c>
      <c r="N14395">
        <v>11</v>
      </c>
      <c r="O14395" t="s">
        <v>141</v>
      </c>
      <c r="P14395" s="1">
        <v>45578</v>
      </c>
      <c r="Q14395" s="1">
        <v>45613</v>
      </c>
      <c r="R14395">
        <v>1026</v>
      </c>
      <c r="S14395" s="4">
        <v>7.5</v>
      </c>
      <c r="T14395" t="s">
        <v>277</v>
      </c>
    </row>
    <row r="14396" spans="1:20" x14ac:dyDescent="0.35">
      <c r="A14396" t="s">
        <v>27668</v>
      </c>
      <c r="B14396" s="5" t="s">
        <v>100</v>
      </c>
      <c r="C14396" s="6">
        <v>107434</v>
      </c>
      <c r="D14396" t="s">
        <v>65</v>
      </c>
      <c r="E14396">
        <v>139664</v>
      </c>
      <c r="F14396" s="5" t="s">
        <v>50</v>
      </c>
      <c r="G14396" s="5" t="s">
        <v>59</v>
      </c>
      <c r="H14396" s="5" t="s">
        <v>67</v>
      </c>
      <c r="I14396" t="s">
        <v>26</v>
      </c>
      <c r="J14396" t="s">
        <v>67</v>
      </c>
      <c r="K14396">
        <v>50</v>
      </c>
      <c r="L14396" s="5" t="s">
        <v>27669</v>
      </c>
      <c r="M14396" s="5" t="s">
        <v>54</v>
      </c>
      <c r="N14396">
        <v>3</v>
      </c>
      <c r="O14396" t="s">
        <v>135</v>
      </c>
      <c r="P14396" s="1">
        <v>45498</v>
      </c>
      <c r="Q14396" s="1">
        <v>45554</v>
      </c>
      <c r="R14396">
        <v>2130</v>
      </c>
      <c r="S14396" s="4">
        <v>7.5</v>
      </c>
      <c r="T14396" t="s">
        <v>38</v>
      </c>
    </row>
    <row r="14397" spans="1:20" x14ac:dyDescent="0.35">
      <c r="A14397" t="s">
        <v>27670</v>
      </c>
      <c r="B14397" s="5" t="s">
        <v>57</v>
      </c>
      <c r="C14397" s="6">
        <v>69805</v>
      </c>
      <c r="D14397" t="s">
        <v>41</v>
      </c>
      <c r="E14397">
        <v>59334</v>
      </c>
      <c r="F14397" s="5" t="s">
        <v>50</v>
      </c>
      <c r="G14397" s="5" t="s">
        <v>59</v>
      </c>
      <c r="H14397" s="5" t="s">
        <v>60</v>
      </c>
      <c r="I14397" t="s">
        <v>26</v>
      </c>
      <c r="J14397" t="s">
        <v>60</v>
      </c>
      <c r="K14397">
        <v>50</v>
      </c>
      <c r="L14397" s="5" t="s">
        <v>27671</v>
      </c>
      <c r="M14397" s="5" t="s">
        <v>54</v>
      </c>
      <c r="N14397">
        <v>2</v>
      </c>
      <c r="O14397" t="s">
        <v>147</v>
      </c>
      <c r="P14397" s="1">
        <v>45567</v>
      </c>
      <c r="Q14397" s="1">
        <v>45581</v>
      </c>
      <c r="R14397">
        <v>1607</v>
      </c>
      <c r="S14397" s="4">
        <v>9.8000000000000007</v>
      </c>
      <c r="T14397" t="s">
        <v>63</v>
      </c>
    </row>
    <row r="14398" spans="1:20" x14ac:dyDescent="0.35">
      <c r="A14398" t="s">
        <v>27672</v>
      </c>
      <c r="B14398" s="5" t="s">
        <v>28802</v>
      </c>
      <c r="C14398" s="6">
        <v>80668</v>
      </c>
      <c r="D14398" t="s">
        <v>41</v>
      </c>
      <c r="E14398">
        <v>68568</v>
      </c>
      <c r="F14398" s="5" t="s">
        <v>50</v>
      </c>
      <c r="G14398" s="5" t="s">
        <v>51</v>
      </c>
      <c r="H14398" s="5" t="s">
        <v>151</v>
      </c>
      <c r="I14398" t="s">
        <v>35</v>
      </c>
      <c r="J14398" t="s">
        <v>151</v>
      </c>
      <c r="K14398">
        <v>100</v>
      </c>
      <c r="L14398" s="5" t="s">
        <v>27673</v>
      </c>
      <c r="M14398" s="5" t="s">
        <v>54</v>
      </c>
      <c r="N14398">
        <v>4</v>
      </c>
      <c r="O14398" t="s">
        <v>85</v>
      </c>
      <c r="P14398" s="1">
        <v>45694</v>
      </c>
      <c r="Q14398" s="1">
        <v>45752</v>
      </c>
      <c r="R14398">
        <v>594</v>
      </c>
      <c r="S14398" s="4">
        <v>6</v>
      </c>
      <c r="T14398" t="s">
        <v>277</v>
      </c>
    </row>
    <row r="14399" spans="1:20" x14ac:dyDescent="0.35">
      <c r="A14399" t="s">
        <v>27674</v>
      </c>
      <c r="B14399" s="5" t="s">
        <v>32</v>
      </c>
      <c r="C14399" s="6">
        <v>140967</v>
      </c>
      <c r="D14399" t="s">
        <v>41</v>
      </c>
      <c r="E14399">
        <v>119822</v>
      </c>
      <c r="F14399" s="5" t="s">
        <v>23</v>
      </c>
      <c r="G14399" s="5" t="s">
        <v>59</v>
      </c>
      <c r="H14399" s="5" t="s">
        <v>43</v>
      </c>
      <c r="I14399" t="s">
        <v>26</v>
      </c>
      <c r="J14399" t="s">
        <v>299</v>
      </c>
      <c r="K14399">
        <v>100</v>
      </c>
      <c r="L14399" s="5" t="s">
        <v>17172</v>
      </c>
      <c r="M14399" s="5" t="s">
        <v>70</v>
      </c>
      <c r="N14399">
        <v>11</v>
      </c>
      <c r="O14399" t="s">
        <v>62</v>
      </c>
      <c r="P14399" s="1">
        <v>45392</v>
      </c>
      <c r="Q14399" s="1">
        <v>45411</v>
      </c>
      <c r="R14399">
        <v>1541</v>
      </c>
      <c r="S14399" s="4">
        <v>6.4</v>
      </c>
      <c r="T14399" t="s">
        <v>243</v>
      </c>
    </row>
    <row r="14400" spans="1:20" x14ac:dyDescent="0.35">
      <c r="A14400" t="s">
        <v>27675</v>
      </c>
      <c r="B14400" s="5" t="s">
        <v>105</v>
      </c>
      <c r="C14400" s="6">
        <v>112216</v>
      </c>
      <c r="D14400" t="s">
        <v>22</v>
      </c>
      <c r="E14400">
        <v>112216</v>
      </c>
      <c r="F14400" s="5" t="s">
        <v>66</v>
      </c>
      <c r="G14400" s="5" t="s">
        <v>24</v>
      </c>
      <c r="H14400" s="5" t="s">
        <v>25</v>
      </c>
      <c r="I14400" t="s">
        <v>26</v>
      </c>
      <c r="J14400" t="s">
        <v>110</v>
      </c>
      <c r="K14400">
        <v>0</v>
      </c>
      <c r="L14400" s="5" t="s">
        <v>4537</v>
      </c>
      <c r="M14400" s="5" t="s">
        <v>70</v>
      </c>
      <c r="N14400">
        <v>7</v>
      </c>
      <c r="O14400" t="s">
        <v>141</v>
      </c>
      <c r="P14400" s="1">
        <v>45516</v>
      </c>
      <c r="Q14400" s="1">
        <v>45555</v>
      </c>
      <c r="R14400">
        <v>1853</v>
      </c>
      <c r="S14400" s="4">
        <v>7.9</v>
      </c>
      <c r="T14400" t="s">
        <v>30</v>
      </c>
    </row>
    <row r="14401" spans="1:20" x14ac:dyDescent="0.35">
      <c r="A14401" t="s">
        <v>27676</v>
      </c>
      <c r="B14401" s="5" t="s">
        <v>179</v>
      </c>
      <c r="C14401" s="6">
        <v>210828</v>
      </c>
      <c r="D14401" t="s">
        <v>33</v>
      </c>
      <c r="E14401">
        <v>23191080</v>
      </c>
      <c r="F14401" s="5" t="s">
        <v>23</v>
      </c>
      <c r="G14401" s="5" t="s">
        <v>24</v>
      </c>
      <c r="H14401" s="5" t="s">
        <v>34</v>
      </c>
      <c r="I14401" t="s">
        <v>44</v>
      </c>
      <c r="J14401" t="s">
        <v>34</v>
      </c>
      <c r="K14401">
        <v>50</v>
      </c>
      <c r="L14401" s="5" t="s">
        <v>21299</v>
      </c>
      <c r="M14401" s="5" t="s">
        <v>37</v>
      </c>
      <c r="N14401">
        <v>19</v>
      </c>
      <c r="O14401" t="s">
        <v>112</v>
      </c>
      <c r="P14401" s="1">
        <v>45763</v>
      </c>
      <c r="Q14401" s="1">
        <v>45836</v>
      </c>
      <c r="R14401">
        <v>2384</v>
      </c>
      <c r="S14401" s="4">
        <v>6.5</v>
      </c>
      <c r="T14401" t="s">
        <v>30</v>
      </c>
    </row>
    <row r="14402" spans="1:20" x14ac:dyDescent="0.35">
      <c r="A14402" t="s">
        <v>27677</v>
      </c>
      <c r="B14402" s="5" t="s">
        <v>105</v>
      </c>
      <c r="C14402" s="6">
        <v>44332</v>
      </c>
      <c r="D14402" t="s">
        <v>22</v>
      </c>
      <c r="E14402">
        <v>44332</v>
      </c>
      <c r="F14402" s="5" t="s">
        <v>66</v>
      </c>
      <c r="G14402" s="5" t="s">
        <v>51</v>
      </c>
      <c r="H14402" s="5" t="s">
        <v>116</v>
      </c>
      <c r="I14402" t="s">
        <v>44</v>
      </c>
      <c r="J14402" t="s">
        <v>116</v>
      </c>
      <c r="K14402">
        <v>0</v>
      </c>
      <c r="L14402" s="5" t="s">
        <v>27678</v>
      </c>
      <c r="M14402" s="5" t="s">
        <v>70</v>
      </c>
      <c r="N14402">
        <v>9</v>
      </c>
      <c r="O14402" t="s">
        <v>172</v>
      </c>
      <c r="P14402" s="1">
        <v>45532</v>
      </c>
      <c r="Q14402" s="1">
        <v>45556</v>
      </c>
      <c r="R14402">
        <v>942</v>
      </c>
      <c r="S14402" s="4">
        <v>9.8000000000000007</v>
      </c>
      <c r="T14402" t="s">
        <v>79</v>
      </c>
    </row>
    <row r="14403" spans="1:20" x14ac:dyDescent="0.35">
      <c r="A14403" t="s">
        <v>27679</v>
      </c>
      <c r="B14403" s="5" t="s">
        <v>40</v>
      </c>
      <c r="C14403" s="6">
        <v>68896</v>
      </c>
      <c r="D14403" t="s">
        <v>41</v>
      </c>
      <c r="E14403">
        <v>58562</v>
      </c>
      <c r="F14403" s="5" t="s">
        <v>58</v>
      </c>
      <c r="G14403" s="5" t="s">
        <v>51</v>
      </c>
      <c r="H14403" s="5" t="s">
        <v>60</v>
      </c>
      <c r="I14403" t="s">
        <v>26</v>
      </c>
      <c r="J14403" t="s">
        <v>60</v>
      </c>
      <c r="K14403">
        <v>50</v>
      </c>
      <c r="L14403" s="5" t="s">
        <v>27680</v>
      </c>
      <c r="M14403" s="5" t="s">
        <v>37</v>
      </c>
      <c r="N14403">
        <v>1</v>
      </c>
      <c r="O14403" t="s">
        <v>131</v>
      </c>
      <c r="P14403" s="1">
        <v>45536</v>
      </c>
      <c r="Q14403" s="1">
        <v>45600</v>
      </c>
      <c r="R14403">
        <v>847</v>
      </c>
      <c r="S14403" s="4">
        <v>8</v>
      </c>
      <c r="T14403" t="s">
        <v>153</v>
      </c>
    </row>
    <row r="14404" spans="1:20" x14ac:dyDescent="0.35">
      <c r="A14404" t="s">
        <v>27681</v>
      </c>
      <c r="B14404" s="5" t="s">
        <v>21</v>
      </c>
      <c r="C14404" s="6">
        <v>165554</v>
      </c>
      <c r="D14404" t="s">
        <v>120</v>
      </c>
      <c r="E14404">
        <v>148999</v>
      </c>
      <c r="F14404" s="5" t="s">
        <v>50</v>
      </c>
      <c r="G14404" s="5" t="s">
        <v>51</v>
      </c>
      <c r="H14404" s="5" t="s">
        <v>121</v>
      </c>
      <c r="I14404" t="s">
        <v>35</v>
      </c>
      <c r="J14404" t="s">
        <v>126</v>
      </c>
      <c r="K14404">
        <v>50</v>
      </c>
      <c r="L14404" s="5" t="s">
        <v>27682</v>
      </c>
      <c r="M14404" s="5" t="s">
        <v>37</v>
      </c>
      <c r="N14404">
        <v>4</v>
      </c>
      <c r="O14404" t="s">
        <v>85</v>
      </c>
      <c r="P14404" s="1">
        <v>45448</v>
      </c>
      <c r="Q14404" s="1">
        <v>45462</v>
      </c>
      <c r="R14404">
        <v>1740</v>
      </c>
      <c r="S14404" s="4">
        <v>8.3000000000000007</v>
      </c>
      <c r="T14404" t="s">
        <v>277</v>
      </c>
    </row>
    <row r="14405" spans="1:20" x14ac:dyDescent="0.35">
      <c r="A14405" t="s">
        <v>27683</v>
      </c>
      <c r="B14405" s="5" t="s">
        <v>28802</v>
      </c>
      <c r="C14405" s="6">
        <v>114670</v>
      </c>
      <c r="D14405" t="s">
        <v>22</v>
      </c>
      <c r="E14405">
        <v>114670</v>
      </c>
      <c r="F14405" s="5" t="s">
        <v>50</v>
      </c>
      <c r="G14405" s="5" t="s">
        <v>24</v>
      </c>
      <c r="H14405" s="5" t="s">
        <v>97</v>
      </c>
      <c r="I14405" t="s">
        <v>44</v>
      </c>
      <c r="J14405" t="s">
        <v>97</v>
      </c>
      <c r="K14405">
        <v>100</v>
      </c>
      <c r="L14405" s="5" t="s">
        <v>27684</v>
      </c>
      <c r="M14405" s="5" t="s">
        <v>54</v>
      </c>
      <c r="N14405">
        <v>4</v>
      </c>
      <c r="O14405" t="s">
        <v>88</v>
      </c>
      <c r="P14405" s="1">
        <v>45431</v>
      </c>
      <c r="Q14405" s="1">
        <v>45452</v>
      </c>
      <c r="R14405">
        <v>1820</v>
      </c>
      <c r="S14405" s="4">
        <v>9.1999999999999993</v>
      </c>
      <c r="T14405" t="s">
        <v>243</v>
      </c>
    </row>
    <row r="14406" spans="1:20" x14ac:dyDescent="0.35">
      <c r="A14406" t="s">
        <v>27685</v>
      </c>
      <c r="B14406" s="5" t="s">
        <v>174</v>
      </c>
      <c r="C14406" s="6">
        <v>97405</v>
      </c>
      <c r="D14406" t="s">
        <v>33</v>
      </c>
      <c r="E14406">
        <v>10714550</v>
      </c>
      <c r="F14406" s="5" t="s">
        <v>58</v>
      </c>
      <c r="G14406" s="5" t="s">
        <v>24</v>
      </c>
      <c r="H14406" s="5" t="s">
        <v>34</v>
      </c>
      <c r="I14406" t="s">
        <v>35</v>
      </c>
      <c r="J14406" t="s">
        <v>129</v>
      </c>
      <c r="K14406">
        <v>50</v>
      </c>
      <c r="L14406" s="5" t="s">
        <v>27686</v>
      </c>
      <c r="M14406" s="5" t="s">
        <v>70</v>
      </c>
      <c r="N14406">
        <v>1</v>
      </c>
      <c r="O14406" t="s">
        <v>135</v>
      </c>
      <c r="P14406" s="1">
        <v>45414</v>
      </c>
      <c r="Q14406" s="1">
        <v>45470</v>
      </c>
      <c r="R14406">
        <v>2381</v>
      </c>
      <c r="S14406" s="4">
        <v>7.8</v>
      </c>
      <c r="T14406" t="s">
        <v>89</v>
      </c>
    </row>
    <row r="14407" spans="1:20" x14ac:dyDescent="0.35">
      <c r="A14407" t="s">
        <v>27687</v>
      </c>
      <c r="B14407" s="5" t="s">
        <v>162</v>
      </c>
      <c r="C14407" s="6">
        <v>92003</v>
      </c>
      <c r="D14407" t="s">
        <v>41</v>
      </c>
      <c r="E14407">
        <v>78203</v>
      </c>
      <c r="F14407" s="5" t="s">
        <v>66</v>
      </c>
      <c r="G14407" s="5" t="s">
        <v>24</v>
      </c>
      <c r="H14407" s="5" t="s">
        <v>60</v>
      </c>
      <c r="I14407" t="s">
        <v>44</v>
      </c>
      <c r="J14407" t="s">
        <v>186</v>
      </c>
      <c r="K14407">
        <v>0</v>
      </c>
      <c r="L14407" s="5" t="s">
        <v>27688</v>
      </c>
      <c r="M14407" s="5" t="s">
        <v>70</v>
      </c>
      <c r="N14407">
        <v>8</v>
      </c>
      <c r="O14407" t="s">
        <v>85</v>
      </c>
      <c r="P14407" s="1">
        <v>45476</v>
      </c>
      <c r="Q14407" s="1">
        <v>45501</v>
      </c>
      <c r="R14407">
        <v>1265</v>
      </c>
      <c r="S14407" s="4">
        <v>6.2</v>
      </c>
      <c r="T14407" t="s">
        <v>277</v>
      </c>
    </row>
    <row r="14408" spans="1:20" x14ac:dyDescent="0.35">
      <c r="A14408" t="s">
        <v>27689</v>
      </c>
      <c r="B14408" s="5" t="s">
        <v>105</v>
      </c>
      <c r="C14408" s="6">
        <v>85732</v>
      </c>
      <c r="D14408" t="s">
        <v>22</v>
      </c>
      <c r="E14408">
        <v>85732</v>
      </c>
      <c r="F14408" s="5" t="s">
        <v>58</v>
      </c>
      <c r="G14408" s="5" t="s">
        <v>59</v>
      </c>
      <c r="H14408" s="5" t="s">
        <v>97</v>
      </c>
      <c r="I14408" t="s">
        <v>44</v>
      </c>
      <c r="J14408" t="s">
        <v>97</v>
      </c>
      <c r="K14408">
        <v>0</v>
      </c>
      <c r="L14408" s="5" t="s">
        <v>27690</v>
      </c>
      <c r="M14408" s="5" t="s">
        <v>70</v>
      </c>
      <c r="N14408">
        <v>0</v>
      </c>
      <c r="O14408" t="s">
        <v>112</v>
      </c>
      <c r="P14408" s="1">
        <v>45474</v>
      </c>
      <c r="Q14408" s="1">
        <v>45505</v>
      </c>
      <c r="R14408">
        <v>2168</v>
      </c>
      <c r="S14408" s="4">
        <v>9</v>
      </c>
      <c r="T14408" t="s">
        <v>89</v>
      </c>
    </row>
    <row r="14409" spans="1:20" x14ac:dyDescent="0.35">
      <c r="A14409" t="s">
        <v>27691</v>
      </c>
      <c r="B14409" s="5" t="s">
        <v>174</v>
      </c>
      <c r="C14409" s="6">
        <v>158515</v>
      </c>
      <c r="D14409" t="s">
        <v>41</v>
      </c>
      <c r="E14409">
        <v>134738</v>
      </c>
      <c r="F14409" s="5" t="s">
        <v>23</v>
      </c>
      <c r="G14409" s="5" t="s">
        <v>59</v>
      </c>
      <c r="H14409" s="5" t="s">
        <v>126</v>
      </c>
      <c r="I14409" t="s">
        <v>26</v>
      </c>
      <c r="J14409" t="s">
        <v>126</v>
      </c>
      <c r="K14409">
        <v>50</v>
      </c>
      <c r="L14409" s="5" t="s">
        <v>27692</v>
      </c>
      <c r="M14409" s="5" t="s">
        <v>54</v>
      </c>
      <c r="N14409">
        <v>16</v>
      </c>
      <c r="O14409" t="s">
        <v>85</v>
      </c>
      <c r="P14409" s="1">
        <v>45514</v>
      </c>
      <c r="Q14409" s="1">
        <v>45556</v>
      </c>
      <c r="R14409">
        <v>1073</v>
      </c>
      <c r="S14409" s="4">
        <v>8.1999999999999993</v>
      </c>
      <c r="T14409" t="s">
        <v>118</v>
      </c>
    </row>
    <row r="14410" spans="1:20" x14ac:dyDescent="0.35">
      <c r="A14410" t="s">
        <v>27693</v>
      </c>
      <c r="B14410" s="5" t="s">
        <v>162</v>
      </c>
      <c r="C14410" s="6">
        <v>119601</v>
      </c>
      <c r="D14410" t="s">
        <v>22</v>
      </c>
      <c r="E14410">
        <v>119601</v>
      </c>
      <c r="F14410" s="5" t="s">
        <v>66</v>
      </c>
      <c r="G14410" s="5" t="s">
        <v>42</v>
      </c>
      <c r="H14410" s="5" t="s">
        <v>25</v>
      </c>
      <c r="I14410" t="s">
        <v>26</v>
      </c>
      <c r="J14410" t="s">
        <v>25</v>
      </c>
      <c r="K14410">
        <v>50</v>
      </c>
      <c r="L14410" s="5" t="s">
        <v>27694</v>
      </c>
      <c r="M14410" s="5" t="s">
        <v>28</v>
      </c>
      <c r="N14410">
        <v>9</v>
      </c>
      <c r="O14410" t="s">
        <v>85</v>
      </c>
      <c r="P14410" s="1">
        <v>45721</v>
      </c>
      <c r="Q14410" s="1">
        <v>45781</v>
      </c>
      <c r="R14410">
        <v>1855</v>
      </c>
      <c r="S14410" s="4">
        <v>5.6</v>
      </c>
      <c r="T14410" t="s">
        <v>103</v>
      </c>
    </row>
    <row r="14411" spans="1:20" x14ac:dyDescent="0.35">
      <c r="A14411" t="s">
        <v>27695</v>
      </c>
      <c r="B14411" s="5" t="s">
        <v>217</v>
      </c>
      <c r="C14411" s="6">
        <v>72330</v>
      </c>
      <c r="D14411" t="s">
        <v>41</v>
      </c>
      <c r="E14411">
        <v>61481</v>
      </c>
      <c r="F14411" s="5" t="s">
        <v>58</v>
      </c>
      <c r="G14411" s="5" t="s">
        <v>24</v>
      </c>
      <c r="H14411" s="5" t="s">
        <v>60</v>
      </c>
      <c r="I14411" t="s">
        <v>26</v>
      </c>
      <c r="J14411" t="s">
        <v>60</v>
      </c>
      <c r="K14411">
        <v>0</v>
      </c>
      <c r="L14411" s="5" t="s">
        <v>27696</v>
      </c>
      <c r="M14411" s="5" t="s">
        <v>37</v>
      </c>
      <c r="N14411">
        <v>0</v>
      </c>
      <c r="O14411" t="s">
        <v>29</v>
      </c>
      <c r="P14411" s="1">
        <v>45344</v>
      </c>
      <c r="Q14411" s="1">
        <v>45383</v>
      </c>
      <c r="R14411">
        <v>1518</v>
      </c>
      <c r="S14411" s="4">
        <v>5.4</v>
      </c>
      <c r="T14411" t="s">
        <v>103</v>
      </c>
    </row>
    <row r="14412" spans="1:20" x14ac:dyDescent="0.35">
      <c r="A14412" t="s">
        <v>27697</v>
      </c>
      <c r="B14412" s="5" t="s">
        <v>162</v>
      </c>
      <c r="C14412" s="6">
        <v>109208</v>
      </c>
      <c r="D14412" t="s">
        <v>92</v>
      </c>
      <c r="E14412">
        <v>81906</v>
      </c>
      <c r="F14412" s="5" t="s">
        <v>66</v>
      </c>
      <c r="G14412" s="5" t="s">
        <v>24</v>
      </c>
      <c r="H14412" s="5" t="s">
        <v>93</v>
      </c>
      <c r="I14412" t="s">
        <v>26</v>
      </c>
      <c r="J14412" t="s">
        <v>93</v>
      </c>
      <c r="K14412">
        <v>100</v>
      </c>
      <c r="L14412" s="5" t="s">
        <v>27698</v>
      </c>
      <c r="M14412" s="5" t="s">
        <v>54</v>
      </c>
      <c r="N14412">
        <v>7</v>
      </c>
      <c r="O14412" t="s">
        <v>135</v>
      </c>
      <c r="P14412" s="1">
        <v>45323</v>
      </c>
      <c r="Q14412" s="1">
        <v>45348</v>
      </c>
      <c r="R14412">
        <v>1993</v>
      </c>
      <c r="S14412" s="4">
        <v>7</v>
      </c>
      <c r="T14412" t="s">
        <v>118</v>
      </c>
    </row>
    <row r="14413" spans="1:20" x14ac:dyDescent="0.35">
      <c r="A14413" t="s">
        <v>27699</v>
      </c>
      <c r="B14413" s="5" t="s">
        <v>49</v>
      </c>
      <c r="C14413" s="6">
        <v>59992</v>
      </c>
      <c r="D14413" t="s">
        <v>22</v>
      </c>
      <c r="E14413">
        <v>59992</v>
      </c>
      <c r="F14413" s="5" t="s">
        <v>23</v>
      </c>
      <c r="G14413" s="5" t="s">
        <v>24</v>
      </c>
      <c r="H14413" s="5" t="s">
        <v>116</v>
      </c>
      <c r="I14413" t="s">
        <v>26</v>
      </c>
      <c r="J14413" t="s">
        <v>522</v>
      </c>
      <c r="K14413">
        <v>100</v>
      </c>
      <c r="L14413" s="5" t="s">
        <v>27700</v>
      </c>
      <c r="M14413" s="5" t="s">
        <v>70</v>
      </c>
      <c r="N14413">
        <v>11</v>
      </c>
      <c r="O14413" t="s">
        <v>85</v>
      </c>
      <c r="P14413" s="1">
        <v>45742</v>
      </c>
      <c r="Q14413" s="1">
        <v>45806</v>
      </c>
      <c r="R14413">
        <v>901</v>
      </c>
      <c r="S14413" s="4">
        <v>8</v>
      </c>
      <c r="T14413" t="s">
        <v>55</v>
      </c>
    </row>
    <row r="14414" spans="1:20" x14ac:dyDescent="0.35">
      <c r="A14414" t="s">
        <v>27701</v>
      </c>
      <c r="B14414" s="5" t="s">
        <v>21</v>
      </c>
      <c r="C14414" s="6">
        <v>81724</v>
      </c>
      <c r="D14414" t="s">
        <v>22</v>
      </c>
      <c r="E14414">
        <v>81724</v>
      </c>
      <c r="F14414" s="5" t="s">
        <v>58</v>
      </c>
      <c r="G14414" s="5" t="s">
        <v>51</v>
      </c>
      <c r="H14414" s="5" t="s">
        <v>25</v>
      </c>
      <c r="I14414" t="s">
        <v>35</v>
      </c>
      <c r="J14414" t="s">
        <v>25</v>
      </c>
      <c r="K14414">
        <v>0</v>
      </c>
      <c r="L14414" s="5" t="s">
        <v>27702</v>
      </c>
      <c r="M14414" s="5" t="s">
        <v>54</v>
      </c>
      <c r="N14414">
        <v>1</v>
      </c>
      <c r="O14414" t="s">
        <v>172</v>
      </c>
      <c r="P14414" s="1">
        <v>45432</v>
      </c>
      <c r="Q14414" s="1">
        <v>45500</v>
      </c>
      <c r="R14414">
        <v>1347</v>
      </c>
      <c r="S14414" s="4">
        <v>8.9</v>
      </c>
      <c r="T14414" t="s">
        <v>30</v>
      </c>
    </row>
    <row r="14415" spans="1:20" x14ac:dyDescent="0.35">
      <c r="A14415" t="s">
        <v>27703</v>
      </c>
      <c r="B14415" s="5" t="s">
        <v>179</v>
      </c>
      <c r="C14415" s="6">
        <v>152556</v>
      </c>
      <c r="D14415" t="s">
        <v>22</v>
      </c>
      <c r="E14415">
        <v>152556</v>
      </c>
      <c r="F14415" s="5" t="s">
        <v>66</v>
      </c>
      <c r="G14415" s="5" t="s">
        <v>24</v>
      </c>
      <c r="H14415" s="5" t="s">
        <v>68</v>
      </c>
      <c r="I14415" t="s">
        <v>44</v>
      </c>
      <c r="J14415" t="s">
        <v>68</v>
      </c>
      <c r="K14415">
        <v>0</v>
      </c>
      <c r="L14415" s="5" t="s">
        <v>27704</v>
      </c>
      <c r="M14415" s="5" t="s">
        <v>70</v>
      </c>
      <c r="N14415">
        <v>5</v>
      </c>
      <c r="O14415" t="s">
        <v>46</v>
      </c>
      <c r="P14415" s="1">
        <v>45715</v>
      </c>
      <c r="Q14415" s="1">
        <v>45733</v>
      </c>
      <c r="R14415">
        <v>563</v>
      </c>
      <c r="S14415" s="4">
        <v>5.3</v>
      </c>
      <c r="T14415" t="s">
        <v>63</v>
      </c>
    </row>
    <row r="14416" spans="1:20" x14ac:dyDescent="0.35">
      <c r="A14416" t="s">
        <v>27705</v>
      </c>
      <c r="B14416" s="5" t="s">
        <v>73</v>
      </c>
      <c r="C14416" s="6">
        <v>93627</v>
      </c>
      <c r="D14416" t="s">
        <v>65</v>
      </c>
      <c r="E14416">
        <v>121715</v>
      </c>
      <c r="F14416" s="5" t="s">
        <v>50</v>
      </c>
      <c r="G14416" s="5" t="s">
        <v>42</v>
      </c>
      <c r="H14416" s="5" t="s">
        <v>67</v>
      </c>
      <c r="I14416" t="s">
        <v>26</v>
      </c>
      <c r="J14416" t="s">
        <v>67</v>
      </c>
      <c r="K14416">
        <v>50</v>
      </c>
      <c r="L14416" s="5" t="s">
        <v>27706</v>
      </c>
      <c r="M14416" s="5" t="s">
        <v>37</v>
      </c>
      <c r="N14416">
        <v>2</v>
      </c>
      <c r="O14416" t="s">
        <v>147</v>
      </c>
      <c r="P14416" s="1">
        <v>45648</v>
      </c>
      <c r="Q14416" s="1">
        <v>45675</v>
      </c>
      <c r="R14416">
        <v>2345</v>
      </c>
      <c r="S14416" s="4">
        <v>6.4</v>
      </c>
      <c r="T14416" t="s">
        <v>118</v>
      </c>
    </row>
    <row r="14417" spans="1:20" x14ac:dyDescent="0.35">
      <c r="A14417" t="s">
        <v>27707</v>
      </c>
      <c r="B14417" s="5" t="s">
        <v>73</v>
      </c>
      <c r="C14417" s="6">
        <v>368934</v>
      </c>
      <c r="D14417" t="s">
        <v>22</v>
      </c>
      <c r="E14417">
        <v>368934</v>
      </c>
      <c r="F14417" s="5" t="s">
        <v>23</v>
      </c>
      <c r="G14417" s="5" t="s">
        <v>24</v>
      </c>
      <c r="H14417" s="5" t="s">
        <v>68</v>
      </c>
      <c r="I14417" t="s">
        <v>35</v>
      </c>
      <c r="J14417" t="s">
        <v>68</v>
      </c>
      <c r="K14417">
        <v>0</v>
      </c>
      <c r="L14417" s="5" t="s">
        <v>27708</v>
      </c>
      <c r="M14417" s="5" t="s">
        <v>28</v>
      </c>
      <c r="N14417">
        <v>12</v>
      </c>
      <c r="O14417" t="s">
        <v>135</v>
      </c>
      <c r="P14417" s="1">
        <v>45603</v>
      </c>
      <c r="Q14417" s="1">
        <v>45660</v>
      </c>
      <c r="R14417">
        <v>594</v>
      </c>
      <c r="S14417" s="4">
        <v>8.8000000000000007</v>
      </c>
      <c r="T14417" t="s">
        <v>210</v>
      </c>
    </row>
    <row r="14418" spans="1:20" x14ac:dyDescent="0.35">
      <c r="A14418" t="s">
        <v>27709</v>
      </c>
      <c r="B14418" s="5" t="s">
        <v>145</v>
      </c>
      <c r="C14418" s="6">
        <v>62871</v>
      </c>
      <c r="D14418" t="s">
        <v>22</v>
      </c>
      <c r="E14418">
        <v>62871</v>
      </c>
      <c r="F14418" s="5" t="s">
        <v>58</v>
      </c>
      <c r="G14418" s="5" t="s">
        <v>59</v>
      </c>
      <c r="H14418" s="5" t="s">
        <v>129</v>
      </c>
      <c r="I14418" t="s">
        <v>26</v>
      </c>
      <c r="J14418" t="s">
        <v>354</v>
      </c>
      <c r="K14418">
        <v>100</v>
      </c>
      <c r="L14418" s="5" t="s">
        <v>2062</v>
      </c>
      <c r="M14418" s="5" t="s">
        <v>70</v>
      </c>
      <c r="N14418">
        <v>1</v>
      </c>
      <c r="O14418" t="s">
        <v>147</v>
      </c>
      <c r="P14418" s="1">
        <v>45749</v>
      </c>
      <c r="Q14418" s="1">
        <v>45771</v>
      </c>
      <c r="R14418">
        <v>2391</v>
      </c>
      <c r="S14418" s="4">
        <v>6.5</v>
      </c>
      <c r="T14418" t="s">
        <v>103</v>
      </c>
    </row>
    <row r="14419" spans="1:20" x14ac:dyDescent="0.35">
      <c r="A14419" t="s">
        <v>27710</v>
      </c>
      <c r="B14419" s="5" t="s">
        <v>28801</v>
      </c>
      <c r="C14419" s="6">
        <v>163945</v>
      </c>
      <c r="D14419" t="s">
        <v>65</v>
      </c>
      <c r="E14419">
        <v>213129</v>
      </c>
      <c r="F14419" s="5" t="s">
        <v>23</v>
      </c>
      <c r="G14419" s="5" t="s">
        <v>59</v>
      </c>
      <c r="H14419" s="5" t="s">
        <v>67</v>
      </c>
      <c r="I14419" t="s">
        <v>26</v>
      </c>
      <c r="J14419" t="s">
        <v>43</v>
      </c>
      <c r="K14419">
        <v>100</v>
      </c>
      <c r="L14419" s="5" t="s">
        <v>27711</v>
      </c>
      <c r="M14419" s="5" t="s">
        <v>28</v>
      </c>
      <c r="N14419">
        <v>13</v>
      </c>
      <c r="O14419" t="s">
        <v>71</v>
      </c>
      <c r="P14419" s="1">
        <v>45301</v>
      </c>
      <c r="Q14419" s="1">
        <v>45353</v>
      </c>
      <c r="R14419">
        <v>2184</v>
      </c>
      <c r="S14419" s="4">
        <v>8.1</v>
      </c>
      <c r="T14419" t="s">
        <v>118</v>
      </c>
    </row>
    <row r="14420" spans="1:20" x14ac:dyDescent="0.35">
      <c r="A14420" t="s">
        <v>27712</v>
      </c>
      <c r="B14420" s="5" t="s">
        <v>28801</v>
      </c>
      <c r="C14420" s="6">
        <v>282346</v>
      </c>
      <c r="D14420" t="s">
        <v>120</v>
      </c>
      <c r="E14420">
        <v>254111</v>
      </c>
      <c r="F14420" s="5" t="s">
        <v>23</v>
      </c>
      <c r="G14420" s="5" t="s">
        <v>24</v>
      </c>
      <c r="H14420" s="5" t="s">
        <v>121</v>
      </c>
      <c r="I14420" t="s">
        <v>44</v>
      </c>
      <c r="J14420" t="s">
        <v>129</v>
      </c>
      <c r="K14420">
        <v>0</v>
      </c>
      <c r="L14420" s="5" t="s">
        <v>27713</v>
      </c>
      <c r="M14420" s="5" t="s">
        <v>37</v>
      </c>
      <c r="N14420">
        <v>18</v>
      </c>
      <c r="O14420" t="s">
        <v>62</v>
      </c>
      <c r="P14420" s="1">
        <v>45694</v>
      </c>
      <c r="Q14420" s="1">
        <v>45757</v>
      </c>
      <c r="R14420">
        <v>949</v>
      </c>
      <c r="S14420" s="4">
        <v>7.3</v>
      </c>
      <c r="T14420" t="s">
        <v>136</v>
      </c>
    </row>
    <row r="14421" spans="1:20" x14ac:dyDescent="0.35">
      <c r="A14421" t="s">
        <v>27714</v>
      </c>
      <c r="B14421" s="5" t="s">
        <v>28802</v>
      </c>
      <c r="C14421" s="6">
        <v>198337</v>
      </c>
      <c r="D14421" t="s">
        <v>22</v>
      </c>
      <c r="E14421">
        <v>198337</v>
      </c>
      <c r="F14421" s="5" t="s">
        <v>23</v>
      </c>
      <c r="G14421" s="5" t="s">
        <v>59</v>
      </c>
      <c r="H14421" s="5" t="s">
        <v>52</v>
      </c>
      <c r="I14421" t="s">
        <v>35</v>
      </c>
      <c r="J14421" t="s">
        <v>191</v>
      </c>
      <c r="K14421">
        <v>100</v>
      </c>
      <c r="L14421" s="5" t="s">
        <v>27715</v>
      </c>
      <c r="M14421" s="5" t="s">
        <v>37</v>
      </c>
      <c r="N14421">
        <v>17</v>
      </c>
      <c r="O14421" t="s">
        <v>141</v>
      </c>
      <c r="P14421" s="1">
        <v>45354</v>
      </c>
      <c r="Q14421" s="1">
        <v>45376</v>
      </c>
      <c r="R14421">
        <v>2005</v>
      </c>
      <c r="S14421" s="4">
        <v>6.5</v>
      </c>
      <c r="T14421" t="s">
        <v>79</v>
      </c>
    </row>
    <row r="14422" spans="1:20" x14ac:dyDescent="0.35">
      <c r="A14422" t="s">
        <v>27716</v>
      </c>
      <c r="B14422" s="5" t="s">
        <v>174</v>
      </c>
      <c r="C14422" s="6">
        <v>75384</v>
      </c>
      <c r="D14422" t="s">
        <v>22</v>
      </c>
      <c r="E14422">
        <v>75384</v>
      </c>
      <c r="F14422" s="5" t="s">
        <v>66</v>
      </c>
      <c r="G14422" s="5" t="s">
        <v>59</v>
      </c>
      <c r="H14422" s="5" t="s">
        <v>157</v>
      </c>
      <c r="I14422" t="s">
        <v>35</v>
      </c>
      <c r="J14422" t="s">
        <v>522</v>
      </c>
      <c r="K14422">
        <v>50</v>
      </c>
      <c r="L14422" s="5" t="s">
        <v>27717</v>
      </c>
      <c r="M14422" s="5" t="s">
        <v>70</v>
      </c>
      <c r="N14422">
        <v>9</v>
      </c>
      <c r="O14422" t="s">
        <v>85</v>
      </c>
      <c r="P14422" s="1">
        <v>45571</v>
      </c>
      <c r="Q14422" s="1">
        <v>45601</v>
      </c>
      <c r="R14422">
        <v>1413</v>
      </c>
      <c r="S14422" s="4">
        <v>9.4</v>
      </c>
      <c r="T14422" t="s">
        <v>38</v>
      </c>
    </row>
    <row r="14423" spans="1:20" x14ac:dyDescent="0.35">
      <c r="A14423" t="s">
        <v>27718</v>
      </c>
      <c r="B14423" s="5" t="s">
        <v>217</v>
      </c>
      <c r="C14423" s="6">
        <v>209294</v>
      </c>
      <c r="D14423" t="s">
        <v>41</v>
      </c>
      <c r="E14423">
        <v>177900</v>
      </c>
      <c r="F14423" s="5" t="s">
        <v>23</v>
      </c>
      <c r="G14423" s="5" t="s">
        <v>24</v>
      </c>
      <c r="H14423" s="5" t="s">
        <v>43</v>
      </c>
      <c r="I14423" t="s">
        <v>26</v>
      </c>
      <c r="J14423" t="s">
        <v>43</v>
      </c>
      <c r="K14423">
        <v>100</v>
      </c>
      <c r="L14423" s="5" t="s">
        <v>27719</v>
      </c>
      <c r="M14423" s="5" t="s">
        <v>70</v>
      </c>
      <c r="N14423">
        <v>17</v>
      </c>
      <c r="O14423" t="s">
        <v>135</v>
      </c>
      <c r="P14423" s="1">
        <v>45592</v>
      </c>
      <c r="Q14423" s="1">
        <v>45621</v>
      </c>
      <c r="R14423">
        <v>1635</v>
      </c>
      <c r="S14423" s="4">
        <v>8.9</v>
      </c>
      <c r="T14423" t="s">
        <v>136</v>
      </c>
    </row>
    <row r="14424" spans="1:20" x14ac:dyDescent="0.35">
      <c r="A14424" t="s">
        <v>27720</v>
      </c>
      <c r="B14424" s="5" t="s">
        <v>57</v>
      </c>
      <c r="C14424" s="6">
        <v>61021</v>
      </c>
      <c r="D14424" t="s">
        <v>22</v>
      </c>
      <c r="E14424">
        <v>61021</v>
      </c>
      <c r="F14424" s="5" t="s">
        <v>58</v>
      </c>
      <c r="G14424" s="5" t="s">
        <v>24</v>
      </c>
      <c r="H14424" s="5" t="s">
        <v>191</v>
      </c>
      <c r="I14424" t="s">
        <v>26</v>
      </c>
      <c r="J14424" t="s">
        <v>191</v>
      </c>
      <c r="K14424">
        <v>100</v>
      </c>
      <c r="L14424" s="5" t="s">
        <v>27721</v>
      </c>
      <c r="M14424" s="5" t="s">
        <v>54</v>
      </c>
      <c r="N14424">
        <v>1</v>
      </c>
      <c r="O14424" t="s">
        <v>107</v>
      </c>
      <c r="P14424" s="1">
        <v>45725</v>
      </c>
      <c r="Q14424" s="1">
        <v>45750</v>
      </c>
      <c r="R14424">
        <v>715</v>
      </c>
      <c r="S14424" s="4">
        <v>6.4</v>
      </c>
      <c r="T14424" t="s">
        <v>136</v>
      </c>
    </row>
    <row r="14425" spans="1:20" x14ac:dyDescent="0.35">
      <c r="A14425" t="s">
        <v>27722</v>
      </c>
      <c r="B14425" s="5" t="s">
        <v>28801</v>
      </c>
      <c r="C14425" s="6">
        <v>132259</v>
      </c>
      <c r="D14425" t="s">
        <v>92</v>
      </c>
      <c r="E14425">
        <v>99194</v>
      </c>
      <c r="F14425" s="5" t="s">
        <v>66</v>
      </c>
      <c r="G14425" s="5" t="s">
        <v>59</v>
      </c>
      <c r="H14425" s="5" t="s">
        <v>93</v>
      </c>
      <c r="I14425" t="s">
        <v>44</v>
      </c>
      <c r="J14425" t="s">
        <v>93</v>
      </c>
      <c r="K14425">
        <v>0</v>
      </c>
      <c r="L14425" s="5" t="s">
        <v>27723</v>
      </c>
      <c r="M14425" s="5" t="s">
        <v>37</v>
      </c>
      <c r="N14425">
        <v>8</v>
      </c>
      <c r="O14425" t="s">
        <v>147</v>
      </c>
      <c r="P14425" s="1">
        <v>45452</v>
      </c>
      <c r="Q14425" s="1">
        <v>45500</v>
      </c>
      <c r="R14425">
        <v>711</v>
      </c>
      <c r="S14425" s="4">
        <v>9.1999999999999993</v>
      </c>
      <c r="T14425" t="s">
        <v>30</v>
      </c>
    </row>
    <row r="14426" spans="1:20" x14ac:dyDescent="0.35">
      <c r="A14426" t="s">
        <v>27724</v>
      </c>
      <c r="B14426" s="5" t="s">
        <v>162</v>
      </c>
      <c r="C14426" s="6">
        <v>131957</v>
      </c>
      <c r="D14426" t="s">
        <v>22</v>
      </c>
      <c r="E14426">
        <v>131957</v>
      </c>
      <c r="F14426" s="5" t="s">
        <v>66</v>
      </c>
      <c r="G14426" s="5" t="s">
        <v>24</v>
      </c>
      <c r="H14426" s="5" t="s">
        <v>25</v>
      </c>
      <c r="I14426" t="s">
        <v>44</v>
      </c>
      <c r="J14426" t="s">
        <v>25</v>
      </c>
      <c r="K14426">
        <v>100</v>
      </c>
      <c r="L14426" s="5" t="s">
        <v>6088</v>
      </c>
      <c r="M14426" s="5" t="s">
        <v>54</v>
      </c>
      <c r="N14426">
        <v>9</v>
      </c>
      <c r="O14426" t="s">
        <v>147</v>
      </c>
      <c r="P14426" s="1">
        <v>45554</v>
      </c>
      <c r="Q14426" s="1">
        <v>45573</v>
      </c>
      <c r="R14426">
        <v>694</v>
      </c>
      <c r="S14426" s="4">
        <v>5.3</v>
      </c>
      <c r="T14426" t="s">
        <v>103</v>
      </c>
    </row>
    <row r="14427" spans="1:20" x14ac:dyDescent="0.35">
      <c r="A14427" t="s">
        <v>27725</v>
      </c>
      <c r="B14427" s="5" t="s">
        <v>100</v>
      </c>
      <c r="C14427" s="6">
        <v>87003</v>
      </c>
      <c r="D14427" t="s">
        <v>22</v>
      </c>
      <c r="E14427">
        <v>87003</v>
      </c>
      <c r="F14427" s="5" t="s">
        <v>58</v>
      </c>
      <c r="G14427" s="5" t="s">
        <v>24</v>
      </c>
      <c r="H14427" s="5" t="s">
        <v>101</v>
      </c>
      <c r="I14427" t="s">
        <v>35</v>
      </c>
      <c r="J14427" t="s">
        <v>101</v>
      </c>
      <c r="K14427">
        <v>100</v>
      </c>
      <c r="L14427" s="5" t="s">
        <v>27726</v>
      </c>
      <c r="M14427" s="5" t="s">
        <v>37</v>
      </c>
      <c r="N14427">
        <v>0</v>
      </c>
      <c r="O14427" t="s">
        <v>131</v>
      </c>
      <c r="P14427" s="1">
        <v>45480</v>
      </c>
      <c r="Q14427" s="1">
        <v>45521</v>
      </c>
      <c r="R14427">
        <v>1928</v>
      </c>
      <c r="S14427" s="4">
        <v>5.9</v>
      </c>
      <c r="T14427" t="s">
        <v>210</v>
      </c>
    </row>
    <row r="14428" spans="1:20" x14ac:dyDescent="0.35">
      <c r="A14428" t="s">
        <v>27727</v>
      </c>
      <c r="B14428" s="5" t="s">
        <v>28799</v>
      </c>
      <c r="C14428" s="6">
        <v>220540</v>
      </c>
      <c r="D14428" t="s">
        <v>41</v>
      </c>
      <c r="E14428">
        <v>187459</v>
      </c>
      <c r="F14428" s="5" t="s">
        <v>23</v>
      </c>
      <c r="G14428" s="5" t="s">
        <v>42</v>
      </c>
      <c r="H14428" s="5" t="s">
        <v>126</v>
      </c>
      <c r="I14428" t="s">
        <v>44</v>
      </c>
      <c r="J14428" t="s">
        <v>126</v>
      </c>
      <c r="K14428">
        <v>50</v>
      </c>
      <c r="L14428" s="5" t="s">
        <v>27728</v>
      </c>
      <c r="M14428" s="5" t="s">
        <v>28</v>
      </c>
      <c r="N14428">
        <v>11</v>
      </c>
      <c r="O14428" t="s">
        <v>131</v>
      </c>
      <c r="P14428" s="1">
        <v>45520</v>
      </c>
      <c r="Q14428" s="1">
        <v>45541</v>
      </c>
      <c r="R14428">
        <v>1340</v>
      </c>
      <c r="S14428" s="4">
        <v>10</v>
      </c>
      <c r="T14428" t="s">
        <v>243</v>
      </c>
    </row>
    <row r="14429" spans="1:20" x14ac:dyDescent="0.35">
      <c r="A14429" t="s">
        <v>27729</v>
      </c>
      <c r="B14429" s="5" t="s">
        <v>174</v>
      </c>
      <c r="C14429" s="6">
        <v>167769</v>
      </c>
      <c r="D14429" t="s">
        <v>120</v>
      </c>
      <c r="E14429">
        <v>150992</v>
      </c>
      <c r="F14429" s="5" t="s">
        <v>66</v>
      </c>
      <c r="G14429" s="5" t="s">
        <v>24</v>
      </c>
      <c r="H14429" s="5" t="s">
        <v>121</v>
      </c>
      <c r="I14429" t="s">
        <v>35</v>
      </c>
      <c r="J14429" t="s">
        <v>121</v>
      </c>
      <c r="K14429">
        <v>50</v>
      </c>
      <c r="L14429" s="5" t="s">
        <v>27730</v>
      </c>
      <c r="M14429" s="5" t="s">
        <v>28</v>
      </c>
      <c r="N14429">
        <v>7</v>
      </c>
      <c r="O14429" t="s">
        <v>88</v>
      </c>
      <c r="P14429" s="1">
        <v>45317</v>
      </c>
      <c r="Q14429" s="1">
        <v>45367</v>
      </c>
      <c r="R14429">
        <v>1036</v>
      </c>
      <c r="S14429" s="4">
        <v>5.7</v>
      </c>
      <c r="T14429" t="s">
        <v>103</v>
      </c>
    </row>
    <row r="14430" spans="1:20" x14ac:dyDescent="0.35">
      <c r="A14430" t="s">
        <v>27731</v>
      </c>
      <c r="B14430" s="5" t="s">
        <v>32</v>
      </c>
      <c r="C14430" s="6">
        <v>187950</v>
      </c>
      <c r="D14430" t="s">
        <v>22</v>
      </c>
      <c r="E14430">
        <v>187950</v>
      </c>
      <c r="F14430" s="5" t="s">
        <v>23</v>
      </c>
      <c r="G14430" s="5" t="s">
        <v>51</v>
      </c>
      <c r="H14430" s="5" t="s">
        <v>165</v>
      </c>
      <c r="I14430" t="s">
        <v>44</v>
      </c>
      <c r="J14430" t="s">
        <v>157</v>
      </c>
      <c r="K14430">
        <v>50</v>
      </c>
      <c r="L14430" s="5" t="s">
        <v>27732</v>
      </c>
      <c r="M14430" s="5" t="s">
        <v>28</v>
      </c>
      <c r="N14430">
        <v>19</v>
      </c>
      <c r="O14430" t="s">
        <v>78</v>
      </c>
      <c r="P14430" s="1">
        <v>45650</v>
      </c>
      <c r="Q14430" s="1">
        <v>45705</v>
      </c>
      <c r="R14430">
        <v>920</v>
      </c>
      <c r="S14430" s="4">
        <v>5.7</v>
      </c>
      <c r="T14430" t="s">
        <v>95</v>
      </c>
    </row>
    <row r="14431" spans="1:20" x14ac:dyDescent="0.35">
      <c r="A14431" t="s">
        <v>27733</v>
      </c>
      <c r="B14431" s="5" t="s">
        <v>145</v>
      </c>
      <c r="C14431" s="6">
        <v>58695</v>
      </c>
      <c r="D14431" t="s">
        <v>41</v>
      </c>
      <c r="E14431">
        <v>49891</v>
      </c>
      <c r="F14431" s="5" t="s">
        <v>58</v>
      </c>
      <c r="G14431" s="5" t="s">
        <v>59</v>
      </c>
      <c r="H14431" s="5" t="s">
        <v>43</v>
      </c>
      <c r="I14431" t="s">
        <v>44</v>
      </c>
      <c r="J14431" t="s">
        <v>67</v>
      </c>
      <c r="K14431">
        <v>0</v>
      </c>
      <c r="L14431" s="5" t="s">
        <v>27734</v>
      </c>
      <c r="M14431" s="5" t="s">
        <v>70</v>
      </c>
      <c r="N14431">
        <v>0</v>
      </c>
      <c r="O14431" t="s">
        <v>46</v>
      </c>
      <c r="P14431" s="1">
        <v>45343</v>
      </c>
      <c r="Q14431" s="1">
        <v>45380</v>
      </c>
      <c r="R14431">
        <v>588</v>
      </c>
      <c r="S14431" s="4">
        <v>7.4</v>
      </c>
      <c r="T14431" t="s">
        <v>95</v>
      </c>
    </row>
    <row r="14432" spans="1:20" x14ac:dyDescent="0.35">
      <c r="A14432" t="s">
        <v>27735</v>
      </c>
      <c r="B14432" s="5" t="s">
        <v>91</v>
      </c>
      <c r="C14432" s="6">
        <v>265749</v>
      </c>
      <c r="D14432" t="s">
        <v>22</v>
      </c>
      <c r="E14432">
        <v>265749</v>
      </c>
      <c r="F14432" s="5" t="s">
        <v>23</v>
      </c>
      <c r="G14432" s="5" t="s">
        <v>42</v>
      </c>
      <c r="H14432" s="5" t="s">
        <v>129</v>
      </c>
      <c r="I14432" t="s">
        <v>35</v>
      </c>
      <c r="J14432" t="s">
        <v>129</v>
      </c>
      <c r="K14432">
        <v>0</v>
      </c>
      <c r="L14432" s="5" t="s">
        <v>27736</v>
      </c>
      <c r="M14432" s="5" t="s">
        <v>37</v>
      </c>
      <c r="N14432">
        <v>11</v>
      </c>
      <c r="O14432" t="s">
        <v>78</v>
      </c>
      <c r="P14432" s="1">
        <v>45588</v>
      </c>
      <c r="Q14432" s="1">
        <v>45619</v>
      </c>
      <c r="R14432">
        <v>697</v>
      </c>
      <c r="S14432" s="4">
        <v>8.8000000000000007</v>
      </c>
      <c r="T14432" t="s">
        <v>89</v>
      </c>
    </row>
    <row r="14433" spans="1:20" x14ac:dyDescent="0.35">
      <c r="A14433" t="s">
        <v>27737</v>
      </c>
      <c r="B14433" s="5" t="s">
        <v>28802</v>
      </c>
      <c r="C14433" s="6">
        <v>110493</v>
      </c>
      <c r="D14433" t="s">
        <v>41</v>
      </c>
      <c r="E14433">
        <v>93919</v>
      </c>
      <c r="F14433" s="5" t="s">
        <v>66</v>
      </c>
      <c r="G14433" s="5" t="s">
        <v>24</v>
      </c>
      <c r="H14433" s="5" t="s">
        <v>43</v>
      </c>
      <c r="I14433" t="s">
        <v>44</v>
      </c>
      <c r="J14433" t="s">
        <v>43</v>
      </c>
      <c r="K14433">
        <v>100</v>
      </c>
      <c r="L14433" s="5" t="s">
        <v>3226</v>
      </c>
      <c r="M14433" s="5" t="s">
        <v>54</v>
      </c>
      <c r="N14433">
        <v>7</v>
      </c>
      <c r="O14433" t="s">
        <v>112</v>
      </c>
      <c r="P14433" s="1">
        <v>45668</v>
      </c>
      <c r="Q14433" s="1">
        <v>45733</v>
      </c>
      <c r="R14433">
        <v>2345</v>
      </c>
      <c r="S14433" s="4">
        <v>6.9</v>
      </c>
      <c r="T14433" t="s">
        <v>47</v>
      </c>
    </row>
    <row r="14434" spans="1:20" x14ac:dyDescent="0.35">
      <c r="A14434" t="s">
        <v>27738</v>
      </c>
      <c r="B14434" s="5" t="s">
        <v>49</v>
      </c>
      <c r="C14434" s="6">
        <v>20337</v>
      </c>
      <c r="D14434" t="s">
        <v>22</v>
      </c>
      <c r="E14434">
        <v>20337</v>
      </c>
      <c r="F14434" s="5" t="s">
        <v>58</v>
      </c>
      <c r="G14434" s="5" t="s">
        <v>59</v>
      </c>
      <c r="H14434" s="5" t="s">
        <v>116</v>
      </c>
      <c r="I14434" t="s">
        <v>44</v>
      </c>
      <c r="J14434" t="s">
        <v>121</v>
      </c>
      <c r="K14434">
        <v>0</v>
      </c>
      <c r="L14434" s="5" t="s">
        <v>11671</v>
      </c>
      <c r="M14434" s="5" t="s">
        <v>54</v>
      </c>
      <c r="N14434">
        <v>0</v>
      </c>
      <c r="O14434" t="s">
        <v>85</v>
      </c>
      <c r="P14434" s="1">
        <v>45755</v>
      </c>
      <c r="Q14434" s="1">
        <v>45808</v>
      </c>
      <c r="R14434">
        <v>1553</v>
      </c>
      <c r="S14434" s="4">
        <v>9.3000000000000007</v>
      </c>
      <c r="T14434" t="s">
        <v>243</v>
      </c>
    </row>
    <row r="14435" spans="1:20" x14ac:dyDescent="0.35">
      <c r="A14435" t="s">
        <v>27739</v>
      </c>
      <c r="B14435" s="5" t="s">
        <v>49</v>
      </c>
      <c r="C14435" s="6">
        <v>123983</v>
      </c>
      <c r="D14435" t="s">
        <v>33</v>
      </c>
      <c r="E14435">
        <v>13638130</v>
      </c>
      <c r="F14435" s="5" t="s">
        <v>50</v>
      </c>
      <c r="G14435" s="5" t="s">
        <v>42</v>
      </c>
      <c r="H14435" s="5" t="s">
        <v>34</v>
      </c>
      <c r="I14435" t="s">
        <v>35</v>
      </c>
      <c r="J14435" t="s">
        <v>34</v>
      </c>
      <c r="K14435">
        <v>100</v>
      </c>
      <c r="L14435" s="5" t="s">
        <v>27740</v>
      </c>
      <c r="M14435" s="5" t="s">
        <v>28</v>
      </c>
      <c r="N14435">
        <v>2</v>
      </c>
      <c r="O14435" t="s">
        <v>78</v>
      </c>
      <c r="P14435" s="1">
        <v>45677</v>
      </c>
      <c r="Q14435" s="1">
        <v>45707</v>
      </c>
      <c r="R14435">
        <v>830</v>
      </c>
      <c r="S14435" s="4">
        <v>9.8000000000000007</v>
      </c>
      <c r="T14435" t="s">
        <v>103</v>
      </c>
    </row>
    <row r="14436" spans="1:20" x14ac:dyDescent="0.35">
      <c r="A14436" t="s">
        <v>27741</v>
      </c>
      <c r="B14436" s="5" t="s">
        <v>28801</v>
      </c>
      <c r="C14436" s="6">
        <v>206076</v>
      </c>
      <c r="D14436" t="s">
        <v>22</v>
      </c>
      <c r="E14436">
        <v>206076</v>
      </c>
      <c r="F14436" s="5" t="s">
        <v>23</v>
      </c>
      <c r="G14436" s="5" t="s">
        <v>51</v>
      </c>
      <c r="H14436" s="5" t="s">
        <v>101</v>
      </c>
      <c r="I14436" t="s">
        <v>35</v>
      </c>
      <c r="J14436" t="s">
        <v>101</v>
      </c>
      <c r="K14436">
        <v>0</v>
      </c>
      <c r="L14436" s="5" t="s">
        <v>13719</v>
      </c>
      <c r="M14436" s="5" t="s">
        <v>70</v>
      </c>
      <c r="N14436">
        <v>14</v>
      </c>
      <c r="O14436" t="s">
        <v>29</v>
      </c>
      <c r="P14436" s="1">
        <v>45679</v>
      </c>
      <c r="Q14436" s="1">
        <v>45715</v>
      </c>
      <c r="R14436">
        <v>1893</v>
      </c>
      <c r="S14436" s="4">
        <v>5.4</v>
      </c>
      <c r="T14436" t="s">
        <v>118</v>
      </c>
    </row>
    <row r="14437" spans="1:20" x14ac:dyDescent="0.35">
      <c r="A14437" t="s">
        <v>27742</v>
      </c>
      <c r="B14437" s="5" t="s">
        <v>49</v>
      </c>
      <c r="C14437" s="6">
        <v>76678</v>
      </c>
      <c r="D14437" t="s">
        <v>74</v>
      </c>
      <c r="E14437">
        <v>95848</v>
      </c>
      <c r="F14437" s="5" t="s">
        <v>50</v>
      </c>
      <c r="G14437" s="5" t="s">
        <v>59</v>
      </c>
      <c r="H14437" s="5" t="s">
        <v>75</v>
      </c>
      <c r="I14437" t="s">
        <v>44</v>
      </c>
      <c r="J14437" t="s">
        <v>75</v>
      </c>
      <c r="K14437">
        <v>100</v>
      </c>
      <c r="L14437" s="5" t="s">
        <v>27743</v>
      </c>
      <c r="M14437" s="5" t="s">
        <v>54</v>
      </c>
      <c r="N14437">
        <v>4</v>
      </c>
      <c r="O14437" t="s">
        <v>147</v>
      </c>
      <c r="P14437" s="1">
        <v>45439</v>
      </c>
      <c r="Q14437" s="1">
        <v>45475</v>
      </c>
      <c r="R14437">
        <v>1571</v>
      </c>
      <c r="S14437" s="4">
        <v>6.1</v>
      </c>
      <c r="T14437" t="s">
        <v>108</v>
      </c>
    </row>
    <row r="14438" spans="1:20" x14ac:dyDescent="0.35">
      <c r="A14438" t="s">
        <v>27744</v>
      </c>
      <c r="B14438" s="5" t="s">
        <v>162</v>
      </c>
      <c r="C14438" s="6">
        <v>108696</v>
      </c>
      <c r="D14438" t="s">
        <v>22</v>
      </c>
      <c r="E14438">
        <v>108696</v>
      </c>
      <c r="F14438" s="5" t="s">
        <v>23</v>
      </c>
      <c r="G14438" s="5" t="s">
        <v>42</v>
      </c>
      <c r="H14438" s="5" t="s">
        <v>157</v>
      </c>
      <c r="I14438" t="s">
        <v>35</v>
      </c>
      <c r="J14438" t="s">
        <v>157</v>
      </c>
      <c r="K14438">
        <v>50</v>
      </c>
      <c r="L14438" s="5" t="s">
        <v>27745</v>
      </c>
      <c r="M14438" s="5" t="s">
        <v>28</v>
      </c>
      <c r="N14438">
        <v>13</v>
      </c>
      <c r="O14438" t="s">
        <v>131</v>
      </c>
      <c r="P14438" s="1">
        <v>45396</v>
      </c>
      <c r="Q14438" s="1">
        <v>45422</v>
      </c>
      <c r="R14438">
        <v>1504</v>
      </c>
      <c r="S14438" s="4">
        <v>9.3000000000000007</v>
      </c>
      <c r="T14438" t="s">
        <v>89</v>
      </c>
    </row>
    <row r="14439" spans="1:20" x14ac:dyDescent="0.35">
      <c r="A14439" t="s">
        <v>27746</v>
      </c>
      <c r="B14439" s="5" t="s">
        <v>217</v>
      </c>
      <c r="C14439" s="6">
        <v>124557</v>
      </c>
      <c r="D14439" t="s">
        <v>74</v>
      </c>
      <c r="E14439">
        <v>155696</v>
      </c>
      <c r="F14439" s="5" t="s">
        <v>66</v>
      </c>
      <c r="G14439" s="5" t="s">
        <v>59</v>
      </c>
      <c r="H14439" s="5" t="s">
        <v>75</v>
      </c>
      <c r="I14439" t="s">
        <v>44</v>
      </c>
      <c r="J14439" t="s">
        <v>75</v>
      </c>
      <c r="K14439">
        <v>100</v>
      </c>
      <c r="L14439" s="5" t="s">
        <v>27747</v>
      </c>
      <c r="M14439" s="5" t="s">
        <v>28</v>
      </c>
      <c r="N14439">
        <v>9</v>
      </c>
      <c r="O14439" t="s">
        <v>71</v>
      </c>
      <c r="P14439" s="1">
        <v>45573</v>
      </c>
      <c r="Q14439" s="1">
        <v>45591</v>
      </c>
      <c r="R14439">
        <v>2225</v>
      </c>
      <c r="S14439" s="4">
        <v>9.6999999999999993</v>
      </c>
      <c r="T14439" t="s">
        <v>38</v>
      </c>
    </row>
    <row r="14440" spans="1:20" x14ac:dyDescent="0.35">
      <c r="A14440" t="s">
        <v>27748</v>
      </c>
      <c r="B14440" s="5" t="s">
        <v>28802</v>
      </c>
      <c r="C14440" s="6">
        <v>95689</v>
      </c>
      <c r="D14440" t="s">
        <v>41</v>
      </c>
      <c r="E14440">
        <v>81336</v>
      </c>
      <c r="F14440" s="5" t="s">
        <v>50</v>
      </c>
      <c r="G14440" s="5" t="s">
        <v>24</v>
      </c>
      <c r="H14440" s="5" t="s">
        <v>43</v>
      </c>
      <c r="I14440" t="s">
        <v>44</v>
      </c>
      <c r="J14440" t="s">
        <v>480</v>
      </c>
      <c r="K14440">
        <v>0</v>
      </c>
      <c r="L14440" s="5" t="s">
        <v>27749</v>
      </c>
      <c r="M14440" s="5" t="s">
        <v>37</v>
      </c>
      <c r="N14440">
        <v>4</v>
      </c>
      <c r="O14440" t="s">
        <v>29</v>
      </c>
      <c r="P14440" s="1">
        <v>45428</v>
      </c>
      <c r="Q14440" s="1">
        <v>45488</v>
      </c>
      <c r="R14440">
        <v>1331</v>
      </c>
      <c r="S14440" s="4">
        <v>7.1</v>
      </c>
      <c r="T14440" t="s">
        <v>108</v>
      </c>
    </row>
    <row r="14441" spans="1:20" x14ac:dyDescent="0.35">
      <c r="A14441" t="s">
        <v>27750</v>
      </c>
      <c r="B14441" s="5" t="s">
        <v>162</v>
      </c>
      <c r="C14441" s="6">
        <v>295651</v>
      </c>
      <c r="D14441" t="s">
        <v>65</v>
      </c>
      <c r="E14441">
        <v>384346</v>
      </c>
      <c r="F14441" s="5" t="s">
        <v>23</v>
      </c>
      <c r="G14441" s="5" t="s">
        <v>59</v>
      </c>
      <c r="H14441" s="5" t="s">
        <v>67</v>
      </c>
      <c r="I14441" t="s">
        <v>35</v>
      </c>
      <c r="J14441" t="s">
        <v>83</v>
      </c>
      <c r="K14441">
        <v>0</v>
      </c>
      <c r="L14441" s="5" t="s">
        <v>27751</v>
      </c>
      <c r="M14441" s="5" t="s">
        <v>54</v>
      </c>
      <c r="N14441">
        <v>15</v>
      </c>
      <c r="O14441" t="s">
        <v>107</v>
      </c>
      <c r="P14441" s="1">
        <v>45575</v>
      </c>
      <c r="Q14441" s="1">
        <v>45626</v>
      </c>
      <c r="R14441">
        <v>1805</v>
      </c>
      <c r="S14441" s="4">
        <v>6.3</v>
      </c>
      <c r="T14441" t="s">
        <v>89</v>
      </c>
    </row>
    <row r="14442" spans="1:20" x14ac:dyDescent="0.35">
      <c r="A14442" t="s">
        <v>27752</v>
      </c>
      <c r="B14442" s="5" t="s">
        <v>28801</v>
      </c>
      <c r="C14442" s="6">
        <v>219218</v>
      </c>
      <c r="D14442" t="s">
        <v>74</v>
      </c>
      <c r="E14442">
        <v>274023</v>
      </c>
      <c r="F14442" s="5" t="s">
        <v>23</v>
      </c>
      <c r="G14442" s="5" t="s">
        <v>24</v>
      </c>
      <c r="H14442" s="5" t="s">
        <v>75</v>
      </c>
      <c r="I14442" t="s">
        <v>35</v>
      </c>
      <c r="J14442" t="s">
        <v>75</v>
      </c>
      <c r="K14442">
        <v>100</v>
      </c>
      <c r="L14442" s="5" t="s">
        <v>27753</v>
      </c>
      <c r="M14442" s="5" t="s">
        <v>28</v>
      </c>
      <c r="N14442">
        <v>10</v>
      </c>
      <c r="O14442" t="s">
        <v>135</v>
      </c>
      <c r="P14442" s="1">
        <v>45729</v>
      </c>
      <c r="Q14442" s="1">
        <v>45773</v>
      </c>
      <c r="R14442">
        <v>2212</v>
      </c>
      <c r="S14442" s="4">
        <v>5.0999999999999996</v>
      </c>
      <c r="T14442" t="s">
        <v>118</v>
      </c>
    </row>
    <row r="14443" spans="1:20" x14ac:dyDescent="0.35">
      <c r="A14443" t="s">
        <v>27754</v>
      </c>
      <c r="B14443" s="5" t="s">
        <v>91</v>
      </c>
      <c r="C14443" s="6">
        <v>125323</v>
      </c>
      <c r="D14443" t="s">
        <v>74</v>
      </c>
      <c r="E14443">
        <v>156654</v>
      </c>
      <c r="F14443" s="5" t="s">
        <v>66</v>
      </c>
      <c r="G14443" s="5" t="s">
        <v>42</v>
      </c>
      <c r="H14443" s="5" t="s">
        <v>75</v>
      </c>
      <c r="I14443" t="s">
        <v>26</v>
      </c>
      <c r="J14443" t="s">
        <v>75</v>
      </c>
      <c r="K14443">
        <v>50</v>
      </c>
      <c r="L14443" s="5" t="s">
        <v>27755</v>
      </c>
      <c r="M14443" s="5" t="s">
        <v>70</v>
      </c>
      <c r="N14443">
        <v>5</v>
      </c>
      <c r="O14443" t="s">
        <v>107</v>
      </c>
      <c r="P14443" s="1">
        <v>45680</v>
      </c>
      <c r="Q14443" s="1">
        <v>45738</v>
      </c>
      <c r="R14443">
        <v>1414</v>
      </c>
      <c r="S14443" s="4">
        <v>6</v>
      </c>
      <c r="T14443" t="s">
        <v>210</v>
      </c>
    </row>
    <row r="14444" spans="1:20" x14ac:dyDescent="0.35">
      <c r="A14444" t="s">
        <v>27756</v>
      </c>
      <c r="B14444" s="5" t="s">
        <v>21</v>
      </c>
      <c r="C14444" s="6">
        <v>62189</v>
      </c>
      <c r="D14444" t="s">
        <v>41</v>
      </c>
      <c r="E14444">
        <v>52861</v>
      </c>
      <c r="F14444" s="5" t="s">
        <v>58</v>
      </c>
      <c r="G14444" s="5" t="s">
        <v>42</v>
      </c>
      <c r="H14444" s="5" t="s">
        <v>60</v>
      </c>
      <c r="I14444" t="s">
        <v>35</v>
      </c>
      <c r="J14444" t="s">
        <v>247</v>
      </c>
      <c r="K14444">
        <v>0</v>
      </c>
      <c r="L14444" s="5" t="s">
        <v>27321</v>
      </c>
      <c r="M14444" s="5" t="s">
        <v>54</v>
      </c>
      <c r="N14444">
        <v>0</v>
      </c>
      <c r="O14444" t="s">
        <v>112</v>
      </c>
      <c r="P14444" s="1">
        <v>45718</v>
      </c>
      <c r="Q14444" s="1">
        <v>45736</v>
      </c>
      <c r="R14444">
        <v>779</v>
      </c>
      <c r="S14444" s="4">
        <v>9.4</v>
      </c>
      <c r="T14444" t="s">
        <v>55</v>
      </c>
    </row>
    <row r="14445" spans="1:20" x14ac:dyDescent="0.35">
      <c r="A14445" t="s">
        <v>27757</v>
      </c>
      <c r="B14445" s="5" t="s">
        <v>28802</v>
      </c>
      <c r="C14445" s="6">
        <v>82731</v>
      </c>
      <c r="D14445" t="s">
        <v>22</v>
      </c>
      <c r="E14445">
        <v>82731</v>
      </c>
      <c r="F14445" s="5" t="s">
        <v>58</v>
      </c>
      <c r="G14445" s="5" t="s">
        <v>59</v>
      </c>
      <c r="H14445" s="5" t="s">
        <v>101</v>
      </c>
      <c r="I14445" t="s">
        <v>26</v>
      </c>
      <c r="J14445" t="s">
        <v>133</v>
      </c>
      <c r="K14445">
        <v>50</v>
      </c>
      <c r="L14445" s="5" t="s">
        <v>27758</v>
      </c>
      <c r="M14445" s="5" t="s">
        <v>70</v>
      </c>
      <c r="N14445">
        <v>1</v>
      </c>
      <c r="O14445" t="s">
        <v>62</v>
      </c>
      <c r="P14445" s="1">
        <v>45702</v>
      </c>
      <c r="Q14445" s="1">
        <v>45726</v>
      </c>
      <c r="R14445">
        <v>2269</v>
      </c>
      <c r="S14445" s="4">
        <v>9.3000000000000007</v>
      </c>
      <c r="T14445" t="s">
        <v>277</v>
      </c>
    </row>
    <row r="14446" spans="1:20" x14ac:dyDescent="0.35">
      <c r="A14446" t="s">
        <v>27759</v>
      </c>
      <c r="B14446" s="5" t="s">
        <v>40</v>
      </c>
      <c r="C14446" s="6">
        <v>104548</v>
      </c>
      <c r="D14446" t="s">
        <v>65</v>
      </c>
      <c r="E14446">
        <v>135912</v>
      </c>
      <c r="F14446" s="5" t="s">
        <v>66</v>
      </c>
      <c r="G14446" s="5" t="s">
        <v>42</v>
      </c>
      <c r="H14446" s="5" t="s">
        <v>67</v>
      </c>
      <c r="I14446" t="s">
        <v>44</v>
      </c>
      <c r="J14446" t="s">
        <v>67</v>
      </c>
      <c r="K14446">
        <v>100</v>
      </c>
      <c r="L14446" s="5" t="s">
        <v>601</v>
      </c>
      <c r="M14446" s="5" t="s">
        <v>28</v>
      </c>
      <c r="N14446">
        <v>9</v>
      </c>
      <c r="O14446" t="s">
        <v>141</v>
      </c>
      <c r="P14446" s="1">
        <v>45328</v>
      </c>
      <c r="Q14446" s="1">
        <v>45362</v>
      </c>
      <c r="R14446">
        <v>1024</v>
      </c>
      <c r="S14446" s="4">
        <v>6.9</v>
      </c>
      <c r="T14446" t="s">
        <v>210</v>
      </c>
    </row>
    <row r="14447" spans="1:20" x14ac:dyDescent="0.35">
      <c r="A14447" t="s">
        <v>27760</v>
      </c>
      <c r="B14447" s="5" t="s">
        <v>28802</v>
      </c>
      <c r="C14447" s="6">
        <v>186864</v>
      </c>
      <c r="D14447" t="s">
        <v>65</v>
      </c>
      <c r="E14447">
        <v>242923</v>
      </c>
      <c r="F14447" s="5" t="s">
        <v>23</v>
      </c>
      <c r="G14447" s="5" t="s">
        <v>42</v>
      </c>
      <c r="H14447" s="5" t="s">
        <v>67</v>
      </c>
      <c r="I14447" t="s">
        <v>44</v>
      </c>
      <c r="J14447" t="s">
        <v>157</v>
      </c>
      <c r="K14447">
        <v>0</v>
      </c>
      <c r="L14447" s="5" t="s">
        <v>27761</v>
      </c>
      <c r="M14447" s="5" t="s">
        <v>28</v>
      </c>
      <c r="N14447">
        <v>10</v>
      </c>
      <c r="O14447" t="s">
        <v>167</v>
      </c>
      <c r="P14447" s="1">
        <v>45656</v>
      </c>
      <c r="Q14447" s="1">
        <v>45700</v>
      </c>
      <c r="R14447">
        <v>1927</v>
      </c>
      <c r="S14447" s="4">
        <v>8.8000000000000007</v>
      </c>
      <c r="T14447" t="s">
        <v>63</v>
      </c>
    </row>
    <row r="14448" spans="1:20" x14ac:dyDescent="0.35">
      <c r="A14448" t="s">
        <v>27762</v>
      </c>
      <c r="B14448" s="5" t="s">
        <v>49</v>
      </c>
      <c r="C14448" s="6">
        <v>90839</v>
      </c>
      <c r="D14448" t="s">
        <v>120</v>
      </c>
      <c r="E14448">
        <v>81755</v>
      </c>
      <c r="F14448" s="5" t="s">
        <v>58</v>
      </c>
      <c r="G14448" s="5" t="s">
        <v>24</v>
      </c>
      <c r="H14448" s="5" t="s">
        <v>121</v>
      </c>
      <c r="I14448" t="s">
        <v>26</v>
      </c>
      <c r="J14448" t="s">
        <v>121</v>
      </c>
      <c r="K14448">
        <v>50</v>
      </c>
      <c r="L14448" s="5" t="s">
        <v>27763</v>
      </c>
      <c r="M14448" s="5" t="s">
        <v>54</v>
      </c>
      <c r="N14448">
        <v>0</v>
      </c>
      <c r="O14448" t="s">
        <v>141</v>
      </c>
      <c r="P14448" s="1">
        <v>45747</v>
      </c>
      <c r="Q14448" s="1">
        <v>45799</v>
      </c>
      <c r="R14448">
        <v>1877</v>
      </c>
      <c r="S14448" s="4">
        <v>9</v>
      </c>
      <c r="T14448" t="s">
        <v>63</v>
      </c>
    </row>
    <row r="14449" spans="1:20" x14ac:dyDescent="0.35">
      <c r="A14449" t="s">
        <v>27764</v>
      </c>
      <c r="B14449" s="5" t="s">
        <v>73</v>
      </c>
      <c r="C14449" s="6">
        <v>70876</v>
      </c>
      <c r="D14449" t="s">
        <v>22</v>
      </c>
      <c r="E14449">
        <v>70876</v>
      </c>
      <c r="F14449" s="5" t="s">
        <v>66</v>
      </c>
      <c r="G14449" s="5" t="s">
        <v>42</v>
      </c>
      <c r="H14449" s="5" t="s">
        <v>157</v>
      </c>
      <c r="I14449" t="s">
        <v>35</v>
      </c>
      <c r="J14449" t="s">
        <v>157</v>
      </c>
      <c r="K14449">
        <v>0</v>
      </c>
      <c r="L14449" s="5" t="s">
        <v>27765</v>
      </c>
      <c r="M14449" s="5" t="s">
        <v>54</v>
      </c>
      <c r="N14449">
        <v>8</v>
      </c>
      <c r="O14449" t="s">
        <v>167</v>
      </c>
      <c r="P14449" s="1">
        <v>45553</v>
      </c>
      <c r="Q14449" s="1">
        <v>45614</v>
      </c>
      <c r="R14449">
        <v>1534</v>
      </c>
      <c r="S14449" s="4">
        <v>8.4</v>
      </c>
      <c r="T14449" t="s">
        <v>79</v>
      </c>
    </row>
    <row r="14450" spans="1:20" x14ac:dyDescent="0.35">
      <c r="A14450" t="s">
        <v>27766</v>
      </c>
      <c r="B14450" s="5" t="s">
        <v>57</v>
      </c>
      <c r="C14450" s="6">
        <v>124242</v>
      </c>
      <c r="D14450" t="s">
        <v>41</v>
      </c>
      <c r="E14450">
        <v>105606</v>
      </c>
      <c r="F14450" s="5" t="s">
        <v>23</v>
      </c>
      <c r="G14450" s="5" t="s">
        <v>59</v>
      </c>
      <c r="H14450" s="5" t="s">
        <v>60</v>
      </c>
      <c r="I14450" t="s">
        <v>44</v>
      </c>
      <c r="J14450" t="s">
        <v>491</v>
      </c>
      <c r="K14450">
        <v>0</v>
      </c>
      <c r="L14450" s="5" t="s">
        <v>27767</v>
      </c>
      <c r="M14450" s="5" t="s">
        <v>28</v>
      </c>
      <c r="N14450">
        <v>13</v>
      </c>
      <c r="O14450" t="s">
        <v>85</v>
      </c>
      <c r="P14450" s="1">
        <v>45705</v>
      </c>
      <c r="Q14450" s="1">
        <v>45732</v>
      </c>
      <c r="R14450">
        <v>919</v>
      </c>
      <c r="S14450" s="4">
        <v>5.2</v>
      </c>
      <c r="T14450" t="s">
        <v>108</v>
      </c>
    </row>
    <row r="14451" spans="1:20" x14ac:dyDescent="0.35">
      <c r="A14451" t="s">
        <v>27768</v>
      </c>
      <c r="B14451" s="5" t="s">
        <v>100</v>
      </c>
      <c r="C14451" s="6">
        <v>82268</v>
      </c>
      <c r="D14451" t="s">
        <v>22</v>
      </c>
      <c r="E14451">
        <v>82268</v>
      </c>
      <c r="F14451" s="5" t="s">
        <v>50</v>
      </c>
      <c r="G14451" s="5" t="s">
        <v>24</v>
      </c>
      <c r="H14451" s="5" t="s">
        <v>101</v>
      </c>
      <c r="I14451" t="s">
        <v>44</v>
      </c>
      <c r="J14451" t="s">
        <v>101</v>
      </c>
      <c r="K14451">
        <v>100</v>
      </c>
      <c r="L14451" s="5" t="s">
        <v>27769</v>
      </c>
      <c r="M14451" s="5" t="s">
        <v>70</v>
      </c>
      <c r="N14451">
        <v>4</v>
      </c>
      <c r="O14451" t="s">
        <v>167</v>
      </c>
      <c r="P14451" s="1">
        <v>45673</v>
      </c>
      <c r="Q14451" s="1">
        <v>45735</v>
      </c>
      <c r="R14451">
        <v>2139</v>
      </c>
      <c r="S14451" s="4">
        <v>6.8</v>
      </c>
      <c r="T14451" t="s">
        <v>55</v>
      </c>
    </row>
    <row r="14452" spans="1:20" x14ac:dyDescent="0.35">
      <c r="A14452" t="s">
        <v>27770</v>
      </c>
      <c r="B14452" s="5" t="s">
        <v>21</v>
      </c>
      <c r="C14452" s="6">
        <v>108994</v>
      </c>
      <c r="D14452" t="s">
        <v>41</v>
      </c>
      <c r="E14452">
        <v>92645</v>
      </c>
      <c r="F14452" s="5" t="s">
        <v>50</v>
      </c>
      <c r="G14452" s="5" t="s">
        <v>51</v>
      </c>
      <c r="H14452" s="5" t="s">
        <v>43</v>
      </c>
      <c r="I14452" t="s">
        <v>35</v>
      </c>
      <c r="J14452" t="s">
        <v>43</v>
      </c>
      <c r="K14452">
        <v>100</v>
      </c>
      <c r="L14452" s="5" t="s">
        <v>14903</v>
      </c>
      <c r="M14452" s="5" t="s">
        <v>37</v>
      </c>
      <c r="N14452">
        <v>4</v>
      </c>
      <c r="O14452" t="s">
        <v>147</v>
      </c>
      <c r="P14452" s="1">
        <v>45436</v>
      </c>
      <c r="Q14452" s="1">
        <v>45455</v>
      </c>
      <c r="R14452">
        <v>777</v>
      </c>
      <c r="S14452" s="4">
        <v>5.2</v>
      </c>
      <c r="T14452" t="s">
        <v>243</v>
      </c>
    </row>
    <row r="14453" spans="1:20" x14ac:dyDescent="0.35">
      <c r="A14453" t="s">
        <v>27771</v>
      </c>
      <c r="B14453" s="5" t="s">
        <v>105</v>
      </c>
      <c r="C14453" s="6">
        <v>88271</v>
      </c>
      <c r="D14453" t="s">
        <v>22</v>
      </c>
      <c r="E14453">
        <v>88271</v>
      </c>
      <c r="F14453" s="5" t="s">
        <v>50</v>
      </c>
      <c r="G14453" s="5" t="s">
        <v>51</v>
      </c>
      <c r="H14453" s="5" t="s">
        <v>191</v>
      </c>
      <c r="I14453" t="s">
        <v>26</v>
      </c>
      <c r="J14453" t="s">
        <v>191</v>
      </c>
      <c r="K14453">
        <v>50</v>
      </c>
      <c r="L14453" s="5" t="s">
        <v>27772</v>
      </c>
      <c r="M14453" s="5" t="s">
        <v>28</v>
      </c>
      <c r="N14453">
        <v>3</v>
      </c>
      <c r="O14453" t="s">
        <v>88</v>
      </c>
      <c r="P14453" s="1">
        <v>45647</v>
      </c>
      <c r="Q14453" s="1">
        <v>45693</v>
      </c>
      <c r="R14453">
        <v>1348</v>
      </c>
      <c r="S14453" s="4">
        <v>5.6</v>
      </c>
      <c r="T14453" t="s">
        <v>63</v>
      </c>
    </row>
    <row r="14454" spans="1:20" x14ac:dyDescent="0.35">
      <c r="A14454" t="s">
        <v>27773</v>
      </c>
      <c r="B14454" s="5" t="s">
        <v>100</v>
      </c>
      <c r="C14454" s="6">
        <v>141697</v>
      </c>
      <c r="D14454" t="s">
        <v>92</v>
      </c>
      <c r="E14454">
        <v>106273</v>
      </c>
      <c r="F14454" s="5" t="s">
        <v>66</v>
      </c>
      <c r="G14454" s="5" t="s">
        <v>51</v>
      </c>
      <c r="H14454" s="5" t="s">
        <v>93</v>
      </c>
      <c r="I14454" t="s">
        <v>26</v>
      </c>
      <c r="J14454" t="s">
        <v>93</v>
      </c>
      <c r="K14454">
        <v>0</v>
      </c>
      <c r="L14454" s="5" t="s">
        <v>27774</v>
      </c>
      <c r="M14454" s="5" t="s">
        <v>54</v>
      </c>
      <c r="N14454">
        <v>8</v>
      </c>
      <c r="O14454" t="s">
        <v>29</v>
      </c>
      <c r="P14454" s="1">
        <v>45585</v>
      </c>
      <c r="Q14454" s="1">
        <v>45630</v>
      </c>
      <c r="R14454">
        <v>1060</v>
      </c>
      <c r="S14454" s="4">
        <v>6</v>
      </c>
      <c r="T14454" t="s">
        <v>63</v>
      </c>
    </row>
    <row r="14455" spans="1:20" x14ac:dyDescent="0.35">
      <c r="A14455" t="s">
        <v>27775</v>
      </c>
      <c r="B14455" s="5" t="s">
        <v>28801</v>
      </c>
      <c r="C14455" s="6">
        <v>77206</v>
      </c>
      <c r="D14455" t="s">
        <v>74</v>
      </c>
      <c r="E14455">
        <v>96508</v>
      </c>
      <c r="F14455" s="5" t="s">
        <v>50</v>
      </c>
      <c r="G14455" s="5" t="s">
        <v>51</v>
      </c>
      <c r="H14455" s="5" t="s">
        <v>75</v>
      </c>
      <c r="I14455" t="s">
        <v>26</v>
      </c>
      <c r="J14455" t="s">
        <v>75</v>
      </c>
      <c r="K14455">
        <v>100</v>
      </c>
      <c r="L14455" s="5" t="s">
        <v>27776</v>
      </c>
      <c r="M14455" s="5" t="s">
        <v>70</v>
      </c>
      <c r="N14455">
        <v>2</v>
      </c>
      <c r="O14455" t="s">
        <v>29</v>
      </c>
      <c r="P14455" s="1">
        <v>45368</v>
      </c>
      <c r="Q14455" s="1">
        <v>45410</v>
      </c>
      <c r="R14455">
        <v>1765</v>
      </c>
      <c r="S14455" s="4">
        <v>6</v>
      </c>
      <c r="T14455" t="s">
        <v>89</v>
      </c>
    </row>
    <row r="14456" spans="1:20" x14ac:dyDescent="0.35">
      <c r="A14456" t="s">
        <v>27777</v>
      </c>
      <c r="B14456" s="5" t="s">
        <v>100</v>
      </c>
      <c r="C14456" s="6">
        <v>63781</v>
      </c>
      <c r="D14456" t="s">
        <v>22</v>
      </c>
      <c r="E14456">
        <v>63781</v>
      </c>
      <c r="F14456" s="5" t="s">
        <v>58</v>
      </c>
      <c r="G14456" s="5" t="s">
        <v>59</v>
      </c>
      <c r="H14456" s="5" t="s">
        <v>129</v>
      </c>
      <c r="I14456" t="s">
        <v>26</v>
      </c>
      <c r="J14456" t="s">
        <v>129</v>
      </c>
      <c r="K14456">
        <v>0</v>
      </c>
      <c r="L14456" s="5" t="s">
        <v>27778</v>
      </c>
      <c r="M14456" s="5" t="s">
        <v>54</v>
      </c>
      <c r="N14456">
        <v>1</v>
      </c>
      <c r="O14456" t="s">
        <v>85</v>
      </c>
      <c r="P14456" s="1">
        <v>45541</v>
      </c>
      <c r="Q14456" s="1">
        <v>45557</v>
      </c>
      <c r="R14456">
        <v>2327</v>
      </c>
      <c r="S14456" s="4">
        <v>7.3</v>
      </c>
      <c r="T14456" t="s">
        <v>89</v>
      </c>
    </row>
    <row r="14457" spans="1:20" x14ac:dyDescent="0.35">
      <c r="A14457" t="s">
        <v>27779</v>
      </c>
      <c r="B14457" s="5" t="s">
        <v>179</v>
      </c>
      <c r="C14457" s="6">
        <v>107579</v>
      </c>
      <c r="D14457" t="s">
        <v>92</v>
      </c>
      <c r="E14457">
        <v>80684</v>
      </c>
      <c r="F14457" s="5" t="s">
        <v>50</v>
      </c>
      <c r="G14457" s="5" t="s">
        <v>42</v>
      </c>
      <c r="H14457" s="5" t="s">
        <v>93</v>
      </c>
      <c r="I14457" t="s">
        <v>35</v>
      </c>
      <c r="J14457" t="s">
        <v>93</v>
      </c>
      <c r="K14457">
        <v>0</v>
      </c>
      <c r="L14457" s="5" t="s">
        <v>27780</v>
      </c>
      <c r="M14457" s="5" t="s">
        <v>28</v>
      </c>
      <c r="N14457">
        <v>2</v>
      </c>
      <c r="O14457" t="s">
        <v>71</v>
      </c>
      <c r="P14457" s="1">
        <v>45604</v>
      </c>
      <c r="Q14457" s="1">
        <v>45653</v>
      </c>
      <c r="R14457">
        <v>654</v>
      </c>
      <c r="S14457" s="4">
        <v>6.3</v>
      </c>
      <c r="T14457" t="s">
        <v>95</v>
      </c>
    </row>
    <row r="14458" spans="1:20" x14ac:dyDescent="0.35">
      <c r="A14458" t="s">
        <v>27781</v>
      </c>
      <c r="B14458" s="5" t="s">
        <v>28802</v>
      </c>
      <c r="C14458" s="6">
        <v>210771</v>
      </c>
      <c r="D14458" t="s">
        <v>120</v>
      </c>
      <c r="E14458">
        <v>189694</v>
      </c>
      <c r="F14458" s="5" t="s">
        <v>66</v>
      </c>
      <c r="G14458" s="5" t="s">
        <v>59</v>
      </c>
      <c r="H14458" s="5" t="s">
        <v>121</v>
      </c>
      <c r="I14458" t="s">
        <v>26</v>
      </c>
      <c r="J14458" t="s">
        <v>121</v>
      </c>
      <c r="K14458">
        <v>50</v>
      </c>
      <c r="L14458" s="5" t="s">
        <v>27782</v>
      </c>
      <c r="M14458" s="5" t="s">
        <v>54</v>
      </c>
      <c r="N14458">
        <v>8</v>
      </c>
      <c r="O14458" t="s">
        <v>71</v>
      </c>
      <c r="P14458" s="1">
        <v>45339</v>
      </c>
      <c r="Q14458" s="1">
        <v>45391</v>
      </c>
      <c r="R14458">
        <v>1854</v>
      </c>
      <c r="S14458" s="4">
        <v>8</v>
      </c>
      <c r="T14458" t="s">
        <v>277</v>
      </c>
    </row>
    <row r="14459" spans="1:20" x14ac:dyDescent="0.35">
      <c r="A14459" t="s">
        <v>27783</v>
      </c>
      <c r="B14459" s="5" t="s">
        <v>105</v>
      </c>
      <c r="C14459" s="6">
        <v>71437</v>
      </c>
      <c r="D14459" t="s">
        <v>33</v>
      </c>
      <c r="E14459">
        <v>7858070</v>
      </c>
      <c r="F14459" s="5" t="s">
        <v>50</v>
      </c>
      <c r="G14459" s="5" t="s">
        <v>42</v>
      </c>
      <c r="H14459" s="5" t="s">
        <v>34</v>
      </c>
      <c r="I14459" t="s">
        <v>44</v>
      </c>
      <c r="J14459" t="s">
        <v>76</v>
      </c>
      <c r="K14459">
        <v>100</v>
      </c>
      <c r="L14459" s="5" t="s">
        <v>27784</v>
      </c>
      <c r="M14459" s="5" t="s">
        <v>54</v>
      </c>
      <c r="N14459">
        <v>4</v>
      </c>
      <c r="O14459" t="s">
        <v>112</v>
      </c>
      <c r="P14459" s="1">
        <v>45466</v>
      </c>
      <c r="Q14459" s="1">
        <v>45533</v>
      </c>
      <c r="R14459">
        <v>1933</v>
      </c>
      <c r="S14459" s="4">
        <v>5.2</v>
      </c>
      <c r="T14459" t="s">
        <v>103</v>
      </c>
    </row>
    <row r="14460" spans="1:20" x14ac:dyDescent="0.35">
      <c r="A14460" t="s">
        <v>27785</v>
      </c>
      <c r="B14460" s="5" t="s">
        <v>49</v>
      </c>
      <c r="C14460" s="6">
        <v>57340</v>
      </c>
      <c r="D14460" t="s">
        <v>22</v>
      </c>
      <c r="E14460">
        <v>57340</v>
      </c>
      <c r="F14460" s="5" t="s">
        <v>58</v>
      </c>
      <c r="G14460" s="5" t="s">
        <v>42</v>
      </c>
      <c r="H14460" s="5" t="s">
        <v>25</v>
      </c>
      <c r="I14460" t="s">
        <v>44</v>
      </c>
      <c r="J14460" t="s">
        <v>25</v>
      </c>
      <c r="K14460">
        <v>0</v>
      </c>
      <c r="L14460" s="5" t="s">
        <v>27786</v>
      </c>
      <c r="M14460" s="5" t="s">
        <v>28</v>
      </c>
      <c r="N14460">
        <v>1</v>
      </c>
      <c r="O14460" t="s">
        <v>172</v>
      </c>
      <c r="P14460" s="1">
        <v>45726</v>
      </c>
      <c r="Q14460" s="1">
        <v>45769</v>
      </c>
      <c r="R14460">
        <v>2221</v>
      </c>
      <c r="S14460" s="4">
        <v>6.5</v>
      </c>
      <c r="T14460" t="s">
        <v>30</v>
      </c>
    </row>
    <row r="14461" spans="1:20" x14ac:dyDescent="0.35">
      <c r="A14461" t="s">
        <v>27787</v>
      </c>
      <c r="B14461" s="5" t="s">
        <v>57</v>
      </c>
      <c r="C14461" s="6">
        <v>89880</v>
      </c>
      <c r="D14461" t="s">
        <v>74</v>
      </c>
      <c r="E14461">
        <v>112350</v>
      </c>
      <c r="F14461" s="5" t="s">
        <v>50</v>
      </c>
      <c r="G14461" s="5" t="s">
        <v>42</v>
      </c>
      <c r="H14461" s="5" t="s">
        <v>75</v>
      </c>
      <c r="I14461" t="s">
        <v>35</v>
      </c>
      <c r="J14461" t="s">
        <v>34</v>
      </c>
      <c r="K14461">
        <v>0</v>
      </c>
      <c r="L14461" s="5" t="s">
        <v>27788</v>
      </c>
      <c r="M14461" s="5" t="s">
        <v>70</v>
      </c>
      <c r="N14461">
        <v>2</v>
      </c>
      <c r="O14461" t="s">
        <v>71</v>
      </c>
      <c r="P14461" s="1">
        <v>45563</v>
      </c>
      <c r="Q14461" s="1">
        <v>45602</v>
      </c>
      <c r="R14461">
        <v>1323</v>
      </c>
      <c r="S14461" s="4">
        <v>8.9</v>
      </c>
      <c r="T14461" t="s">
        <v>79</v>
      </c>
    </row>
    <row r="14462" spans="1:20" x14ac:dyDescent="0.35">
      <c r="A14462" t="s">
        <v>27789</v>
      </c>
      <c r="B14462" s="5" t="s">
        <v>145</v>
      </c>
      <c r="C14462" s="6">
        <v>68307</v>
      </c>
      <c r="D14462" t="s">
        <v>22</v>
      </c>
      <c r="E14462">
        <v>68307</v>
      </c>
      <c r="F14462" s="5" t="s">
        <v>50</v>
      </c>
      <c r="G14462" s="5" t="s">
        <v>42</v>
      </c>
      <c r="H14462" s="5" t="s">
        <v>191</v>
      </c>
      <c r="I14462" t="s">
        <v>44</v>
      </c>
      <c r="J14462" t="s">
        <v>191</v>
      </c>
      <c r="K14462">
        <v>100</v>
      </c>
      <c r="L14462" s="5" t="s">
        <v>27790</v>
      </c>
      <c r="M14462" s="5" t="s">
        <v>54</v>
      </c>
      <c r="N14462">
        <v>4</v>
      </c>
      <c r="O14462" t="s">
        <v>141</v>
      </c>
      <c r="P14462" s="1">
        <v>45694</v>
      </c>
      <c r="Q14462" s="1">
        <v>45717</v>
      </c>
      <c r="R14462">
        <v>2079</v>
      </c>
      <c r="S14462" s="4">
        <v>7.2</v>
      </c>
      <c r="T14462" t="s">
        <v>38</v>
      </c>
    </row>
    <row r="14463" spans="1:20" x14ac:dyDescent="0.35">
      <c r="A14463" t="s">
        <v>27791</v>
      </c>
      <c r="B14463" s="5" t="s">
        <v>179</v>
      </c>
      <c r="C14463" s="6">
        <v>149703</v>
      </c>
      <c r="D14463" t="s">
        <v>74</v>
      </c>
      <c r="E14463">
        <v>187129</v>
      </c>
      <c r="F14463" s="5" t="s">
        <v>23</v>
      </c>
      <c r="G14463" s="5" t="s">
        <v>24</v>
      </c>
      <c r="H14463" s="5" t="s">
        <v>75</v>
      </c>
      <c r="I14463" t="s">
        <v>44</v>
      </c>
      <c r="J14463" t="s">
        <v>75</v>
      </c>
      <c r="K14463">
        <v>0</v>
      </c>
      <c r="L14463" s="5" t="s">
        <v>12981</v>
      </c>
      <c r="M14463" s="5" t="s">
        <v>28</v>
      </c>
      <c r="N14463">
        <v>15</v>
      </c>
      <c r="O14463" t="s">
        <v>46</v>
      </c>
      <c r="P14463" s="1">
        <v>45427</v>
      </c>
      <c r="Q14463" s="1">
        <v>45500</v>
      </c>
      <c r="R14463">
        <v>2181</v>
      </c>
      <c r="S14463" s="4">
        <v>6.4</v>
      </c>
      <c r="T14463" t="s">
        <v>79</v>
      </c>
    </row>
    <row r="14464" spans="1:20" x14ac:dyDescent="0.35">
      <c r="A14464" t="s">
        <v>27792</v>
      </c>
      <c r="B14464" s="5" t="s">
        <v>145</v>
      </c>
      <c r="C14464" s="6">
        <v>31779</v>
      </c>
      <c r="D14464" t="s">
        <v>22</v>
      </c>
      <c r="E14464">
        <v>31779</v>
      </c>
      <c r="F14464" s="5" t="s">
        <v>58</v>
      </c>
      <c r="G14464" s="5" t="s">
        <v>42</v>
      </c>
      <c r="H14464" s="5" t="s">
        <v>116</v>
      </c>
      <c r="I14464" t="s">
        <v>35</v>
      </c>
      <c r="J14464" t="s">
        <v>116</v>
      </c>
      <c r="K14464">
        <v>0</v>
      </c>
      <c r="L14464" s="5" t="s">
        <v>27793</v>
      </c>
      <c r="M14464" s="5" t="s">
        <v>28</v>
      </c>
      <c r="N14464">
        <v>1</v>
      </c>
      <c r="O14464" t="s">
        <v>46</v>
      </c>
      <c r="P14464" s="1">
        <v>45648</v>
      </c>
      <c r="Q14464" s="1">
        <v>45701</v>
      </c>
      <c r="R14464">
        <v>533</v>
      </c>
      <c r="S14464" s="4">
        <v>9.4</v>
      </c>
      <c r="T14464" t="s">
        <v>30</v>
      </c>
    </row>
    <row r="14465" spans="1:20" x14ac:dyDescent="0.35">
      <c r="A14465" t="s">
        <v>27794</v>
      </c>
      <c r="B14465" s="5" t="s">
        <v>28799</v>
      </c>
      <c r="C14465" s="6">
        <v>131531</v>
      </c>
      <c r="D14465" t="s">
        <v>92</v>
      </c>
      <c r="E14465">
        <v>98648</v>
      </c>
      <c r="F14465" s="5" t="s">
        <v>50</v>
      </c>
      <c r="G14465" s="5" t="s">
        <v>24</v>
      </c>
      <c r="H14465" s="5" t="s">
        <v>93</v>
      </c>
      <c r="I14465" t="s">
        <v>35</v>
      </c>
      <c r="J14465" t="s">
        <v>93</v>
      </c>
      <c r="K14465">
        <v>50</v>
      </c>
      <c r="L14465" s="5" t="s">
        <v>1600</v>
      </c>
      <c r="M14465" s="5" t="s">
        <v>54</v>
      </c>
      <c r="N14465">
        <v>4</v>
      </c>
      <c r="O14465" t="s">
        <v>131</v>
      </c>
      <c r="P14465" s="1">
        <v>45352</v>
      </c>
      <c r="Q14465" s="1">
        <v>45396</v>
      </c>
      <c r="R14465">
        <v>1022</v>
      </c>
      <c r="S14465" s="4">
        <v>5.8</v>
      </c>
      <c r="T14465" t="s">
        <v>210</v>
      </c>
    </row>
    <row r="14466" spans="1:20" x14ac:dyDescent="0.35">
      <c r="A14466" t="s">
        <v>27795</v>
      </c>
      <c r="B14466" s="5" t="s">
        <v>28799</v>
      </c>
      <c r="C14466" s="6">
        <v>200424</v>
      </c>
      <c r="D14466" t="s">
        <v>74</v>
      </c>
      <c r="E14466">
        <v>250530</v>
      </c>
      <c r="F14466" s="5" t="s">
        <v>23</v>
      </c>
      <c r="G14466" s="5" t="s">
        <v>24</v>
      </c>
      <c r="H14466" s="5" t="s">
        <v>75</v>
      </c>
      <c r="I14466" t="s">
        <v>26</v>
      </c>
      <c r="J14466" t="s">
        <v>75</v>
      </c>
      <c r="K14466">
        <v>0</v>
      </c>
      <c r="L14466" s="5" t="s">
        <v>27796</v>
      </c>
      <c r="M14466" s="5" t="s">
        <v>70</v>
      </c>
      <c r="N14466">
        <v>17</v>
      </c>
      <c r="O14466" t="s">
        <v>29</v>
      </c>
      <c r="P14466" s="1">
        <v>45611</v>
      </c>
      <c r="Q14466" s="1">
        <v>45655</v>
      </c>
      <c r="R14466">
        <v>2202</v>
      </c>
      <c r="S14466" s="4">
        <v>6.9</v>
      </c>
      <c r="T14466" t="s">
        <v>47</v>
      </c>
    </row>
    <row r="14467" spans="1:20" x14ac:dyDescent="0.35">
      <c r="A14467" t="s">
        <v>27797</v>
      </c>
      <c r="B14467" s="5" t="s">
        <v>57</v>
      </c>
      <c r="C14467" s="6">
        <v>129718</v>
      </c>
      <c r="D14467" t="s">
        <v>92</v>
      </c>
      <c r="E14467">
        <v>97289</v>
      </c>
      <c r="F14467" s="5" t="s">
        <v>50</v>
      </c>
      <c r="G14467" s="5" t="s">
        <v>51</v>
      </c>
      <c r="H14467" s="5" t="s">
        <v>93</v>
      </c>
      <c r="I14467" t="s">
        <v>35</v>
      </c>
      <c r="J14467" t="s">
        <v>915</v>
      </c>
      <c r="K14467">
        <v>100</v>
      </c>
      <c r="L14467" s="5" t="s">
        <v>27798</v>
      </c>
      <c r="M14467" s="5" t="s">
        <v>54</v>
      </c>
      <c r="N14467">
        <v>3</v>
      </c>
      <c r="O14467" t="s">
        <v>167</v>
      </c>
      <c r="P14467" s="1">
        <v>45458</v>
      </c>
      <c r="Q14467" s="1">
        <v>45485</v>
      </c>
      <c r="R14467">
        <v>1936</v>
      </c>
      <c r="S14467" s="4">
        <v>6.9</v>
      </c>
      <c r="T14467" t="s">
        <v>38</v>
      </c>
    </row>
    <row r="14468" spans="1:20" x14ac:dyDescent="0.35">
      <c r="A14468" t="s">
        <v>27799</v>
      </c>
      <c r="B14468" s="5" t="s">
        <v>28801</v>
      </c>
      <c r="C14468" s="6">
        <v>84762</v>
      </c>
      <c r="D14468" t="s">
        <v>22</v>
      </c>
      <c r="E14468">
        <v>84762</v>
      </c>
      <c r="F14468" s="5" t="s">
        <v>50</v>
      </c>
      <c r="G14468" s="5" t="s">
        <v>51</v>
      </c>
      <c r="H14468" s="5" t="s">
        <v>52</v>
      </c>
      <c r="I14468" t="s">
        <v>44</v>
      </c>
      <c r="J14468" t="s">
        <v>186</v>
      </c>
      <c r="K14468">
        <v>100</v>
      </c>
      <c r="L14468" s="5" t="s">
        <v>27800</v>
      </c>
      <c r="M14468" s="5" t="s">
        <v>37</v>
      </c>
      <c r="N14468">
        <v>3</v>
      </c>
      <c r="O14468" t="s">
        <v>78</v>
      </c>
      <c r="P14468" s="1">
        <v>45357</v>
      </c>
      <c r="Q14468" s="1">
        <v>45418</v>
      </c>
      <c r="R14468">
        <v>1062</v>
      </c>
      <c r="S14468" s="4">
        <v>6.3</v>
      </c>
      <c r="T14468" t="s">
        <v>277</v>
      </c>
    </row>
    <row r="14469" spans="1:20" x14ac:dyDescent="0.35">
      <c r="A14469" t="s">
        <v>27801</v>
      </c>
      <c r="B14469" s="5" t="s">
        <v>174</v>
      </c>
      <c r="C14469" s="6">
        <v>143526</v>
      </c>
      <c r="D14469" t="s">
        <v>74</v>
      </c>
      <c r="E14469">
        <v>179408</v>
      </c>
      <c r="F14469" s="5" t="s">
        <v>66</v>
      </c>
      <c r="G14469" s="5" t="s">
        <v>51</v>
      </c>
      <c r="H14469" s="5" t="s">
        <v>75</v>
      </c>
      <c r="I14469" t="s">
        <v>35</v>
      </c>
      <c r="J14469" t="s">
        <v>151</v>
      </c>
      <c r="K14469">
        <v>100</v>
      </c>
      <c r="L14469" s="5" t="s">
        <v>27802</v>
      </c>
      <c r="M14469" s="5" t="s">
        <v>70</v>
      </c>
      <c r="N14469">
        <v>9</v>
      </c>
      <c r="O14469" t="s">
        <v>131</v>
      </c>
      <c r="P14469" s="1">
        <v>45462</v>
      </c>
      <c r="Q14469" s="1">
        <v>45478</v>
      </c>
      <c r="R14469">
        <v>1739</v>
      </c>
      <c r="S14469" s="4">
        <v>8.8000000000000007</v>
      </c>
      <c r="T14469" t="s">
        <v>243</v>
      </c>
    </row>
    <row r="14470" spans="1:20" x14ac:dyDescent="0.35">
      <c r="A14470" t="s">
        <v>27803</v>
      </c>
      <c r="B14470" s="5" t="s">
        <v>73</v>
      </c>
      <c r="C14470" s="6">
        <v>134652</v>
      </c>
      <c r="D14470" t="s">
        <v>22</v>
      </c>
      <c r="E14470">
        <v>134652</v>
      </c>
      <c r="F14470" s="5" t="s">
        <v>23</v>
      </c>
      <c r="G14470" s="5" t="s">
        <v>24</v>
      </c>
      <c r="H14470" s="5" t="s">
        <v>52</v>
      </c>
      <c r="I14470" t="s">
        <v>44</v>
      </c>
      <c r="J14470" t="s">
        <v>52</v>
      </c>
      <c r="K14470">
        <v>50</v>
      </c>
      <c r="L14470" s="5" t="s">
        <v>27804</v>
      </c>
      <c r="M14470" s="5" t="s">
        <v>28</v>
      </c>
      <c r="N14470">
        <v>18</v>
      </c>
      <c r="O14470" t="s">
        <v>147</v>
      </c>
      <c r="P14470" s="1">
        <v>45372</v>
      </c>
      <c r="Q14470" s="1">
        <v>45392</v>
      </c>
      <c r="R14470">
        <v>2226</v>
      </c>
      <c r="S14470" s="4">
        <v>7.2</v>
      </c>
      <c r="T14470" t="s">
        <v>79</v>
      </c>
    </row>
    <row r="14471" spans="1:20" x14ac:dyDescent="0.35">
      <c r="A14471" t="s">
        <v>27805</v>
      </c>
      <c r="B14471" s="5" t="s">
        <v>105</v>
      </c>
      <c r="C14471" s="6">
        <v>72770</v>
      </c>
      <c r="D14471" t="s">
        <v>22</v>
      </c>
      <c r="E14471">
        <v>72770</v>
      </c>
      <c r="F14471" s="5" t="s">
        <v>58</v>
      </c>
      <c r="G14471" s="5" t="s">
        <v>51</v>
      </c>
      <c r="H14471" s="5" t="s">
        <v>52</v>
      </c>
      <c r="I14471" t="s">
        <v>26</v>
      </c>
      <c r="J14471" t="s">
        <v>52</v>
      </c>
      <c r="K14471">
        <v>50</v>
      </c>
      <c r="L14471" s="5" t="s">
        <v>27806</v>
      </c>
      <c r="M14471" s="5" t="s">
        <v>70</v>
      </c>
      <c r="N14471">
        <v>1</v>
      </c>
      <c r="O14471" t="s">
        <v>107</v>
      </c>
      <c r="P14471" s="1">
        <v>45689</v>
      </c>
      <c r="Q14471" s="1">
        <v>45744</v>
      </c>
      <c r="R14471">
        <v>2147</v>
      </c>
      <c r="S14471" s="4">
        <v>8.6</v>
      </c>
      <c r="T14471" t="s">
        <v>38</v>
      </c>
    </row>
    <row r="14472" spans="1:20" x14ac:dyDescent="0.35">
      <c r="A14472" t="s">
        <v>27807</v>
      </c>
      <c r="B14472" s="5" t="s">
        <v>21</v>
      </c>
      <c r="C14472" s="6">
        <v>165036</v>
      </c>
      <c r="D14472" t="s">
        <v>120</v>
      </c>
      <c r="E14472">
        <v>148532</v>
      </c>
      <c r="F14472" s="5" t="s">
        <v>66</v>
      </c>
      <c r="G14472" s="5" t="s">
        <v>59</v>
      </c>
      <c r="H14472" s="5" t="s">
        <v>121</v>
      </c>
      <c r="I14472" t="s">
        <v>44</v>
      </c>
      <c r="J14472" t="s">
        <v>121</v>
      </c>
      <c r="K14472">
        <v>50</v>
      </c>
      <c r="L14472" s="5" t="s">
        <v>27808</v>
      </c>
      <c r="M14472" s="5" t="s">
        <v>28</v>
      </c>
      <c r="N14472">
        <v>9</v>
      </c>
      <c r="O14472" t="s">
        <v>62</v>
      </c>
      <c r="P14472" s="1">
        <v>45365</v>
      </c>
      <c r="Q14472" s="1">
        <v>45400</v>
      </c>
      <c r="R14472">
        <v>973</v>
      </c>
      <c r="S14472" s="4">
        <v>8.5</v>
      </c>
      <c r="T14472" t="s">
        <v>103</v>
      </c>
    </row>
    <row r="14473" spans="1:20" x14ac:dyDescent="0.35">
      <c r="A14473" t="s">
        <v>27809</v>
      </c>
      <c r="B14473" s="5" t="s">
        <v>28800</v>
      </c>
      <c r="C14473" s="6">
        <v>277879</v>
      </c>
      <c r="D14473" t="s">
        <v>22</v>
      </c>
      <c r="E14473">
        <v>277879</v>
      </c>
      <c r="F14473" s="5" t="s">
        <v>23</v>
      </c>
      <c r="G14473" s="5" t="s">
        <v>24</v>
      </c>
      <c r="H14473" s="5" t="s">
        <v>97</v>
      </c>
      <c r="I14473" t="s">
        <v>35</v>
      </c>
      <c r="J14473" t="s">
        <v>97</v>
      </c>
      <c r="K14473">
        <v>50</v>
      </c>
      <c r="L14473" s="5" t="s">
        <v>27810</v>
      </c>
      <c r="M14473" s="5" t="s">
        <v>37</v>
      </c>
      <c r="N14473">
        <v>10</v>
      </c>
      <c r="O14473" t="s">
        <v>135</v>
      </c>
      <c r="P14473" s="1">
        <v>45316</v>
      </c>
      <c r="Q14473" s="1">
        <v>45382</v>
      </c>
      <c r="R14473">
        <v>2242</v>
      </c>
      <c r="S14473" s="4">
        <v>7.7</v>
      </c>
      <c r="T14473" t="s">
        <v>38</v>
      </c>
    </row>
    <row r="14474" spans="1:20" x14ac:dyDescent="0.35">
      <c r="A14474" t="s">
        <v>27811</v>
      </c>
      <c r="B14474" s="5" t="s">
        <v>162</v>
      </c>
      <c r="C14474" s="6">
        <v>292246</v>
      </c>
      <c r="D14474" t="s">
        <v>22</v>
      </c>
      <c r="E14474">
        <v>292246</v>
      </c>
      <c r="F14474" s="5" t="s">
        <v>23</v>
      </c>
      <c r="G14474" s="5" t="s">
        <v>51</v>
      </c>
      <c r="H14474" s="5" t="s">
        <v>129</v>
      </c>
      <c r="I14474" t="s">
        <v>35</v>
      </c>
      <c r="J14474" t="s">
        <v>129</v>
      </c>
      <c r="K14474">
        <v>100</v>
      </c>
      <c r="L14474" s="5" t="s">
        <v>27812</v>
      </c>
      <c r="M14474" s="5" t="s">
        <v>54</v>
      </c>
      <c r="N14474">
        <v>16</v>
      </c>
      <c r="O14474" t="s">
        <v>85</v>
      </c>
      <c r="P14474" s="1">
        <v>45474</v>
      </c>
      <c r="Q14474" s="1">
        <v>45508</v>
      </c>
      <c r="R14474">
        <v>1417</v>
      </c>
      <c r="S14474" s="4">
        <v>8.9</v>
      </c>
      <c r="T14474" t="s">
        <v>103</v>
      </c>
    </row>
    <row r="14475" spans="1:20" x14ac:dyDescent="0.35">
      <c r="A14475" t="s">
        <v>27813</v>
      </c>
      <c r="B14475" s="5" t="s">
        <v>28801</v>
      </c>
      <c r="C14475" s="6">
        <v>122288</v>
      </c>
      <c r="D14475" t="s">
        <v>41</v>
      </c>
      <c r="E14475">
        <v>103945</v>
      </c>
      <c r="F14475" s="5" t="s">
        <v>50</v>
      </c>
      <c r="G14475" s="5" t="s">
        <v>24</v>
      </c>
      <c r="H14475" s="5" t="s">
        <v>126</v>
      </c>
      <c r="I14475" t="s">
        <v>35</v>
      </c>
      <c r="J14475" t="s">
        <v>126</v>
      </c>
      <c r="K14475">
        <v>50</v>
      </c>
      <c r="L14475" s="5" t="s">
        <v>27019</v>
      </c>
      <c r="M14475" s="5" t="s">
        <v>54</v>
      </c>
      <c r="N14475">
        <v>4</v>
      </c>
      <c r="O14475" t="s">
        <v>85</v>
      </c>
      <c r="P14475" s="1">
        <v>45520</v>
      </c>
      <c r="Q14475" s="1">
        <v>45557</v>
      </c>
      <c r="R14475">
        <v>1424</v>
      </c>
      <c r="S14475" s="4">
        <v>7</v>
      </c>
      <c r="T14475" t="s">
        <v>108</v>
      </c>
    </row>
    <row r="14476" spans="1:20" x14ac:dyDescent="0.35">
      <c r="A14476" t="s">
        <v>27814</v>
      </c>
      <c r="B14476" s="5" t="s">
        <v>28802</v>
      </c>
      <c r="C14476" s="6">
        <v>185384</v>
      </c>
      <c r="D14476" t="s">
        <v>22</v>
      </c>
      <c r="E14476">
        <v>185384</v>
      </c>
      <c r="F14476" s="5" t="s">
        <v>23</v>
      </c>
      <c r="G14476" s="5" t="s">
        <v>42</v>
      </c>
      <c r="H14476" s="5" t="s">
        <v>97</v>
      </c>
      <c r="I14476" t="s">
        <v>26</v>
      </c>
      <c r="J14476" t="s">
        <v>97</v>
      </c>
      <c r="K14476">
        <v>100</v>
      </c>
      <c r="L14476" s="5" t="s">
        <v>27815</v>
      </c>
      <c r="M14476" s="5" t="s">
        <v>28</v>
      </c>
      <c r="N14476">
        <v>18</v>
      </c>
      <c r="O14476" t="s">
        <v>107</v>
      </c>
      <c r="P14476" s="1">
        <v>45648</v>
      </c>
      <c r="Q14476" s="1">
        <v>45666</v>
      </c>
      <c r="R14476">
        <v>734</v>
      </c>
      <c r="S14476" s="4">
        <v>9.1</v>
      </c>
      <c r="T14476" t="s">
        <v>79</v>
      </c>
    </row>
    <row r="14477" spans="1:20" x14ac:dyDescent="0.35">
      <c r="A14477" t="s">
        <v>27816</v>
      </c>
      <c r="B14477" s="5" t="s">
        <v>28802</v>
      </c>
      <c r="C14477" s="6">
        <v>204233</v>
      </c>
      <c r="D14477" t="s">
        <v>41</v>
      </c>
      <c r="E14477">
        <v>173598</v>
      </c>
      <c r="F14477" s="5" t="s">
        <v>23</v>
      </c>
      <c r="G14477" s="5" t="s">
        <v>51</v>
      </c>
      <c r="H14477" s="5" t="s">
        <v>151</v>
      </c>
      <c r="I14477" t="s">
        <v>44</v>
      </c>
      <c r="J14477" t="s">
        <v>151</v>
      </c>
      <c r="K14477">
        <v>0</v>
      </c>
      <c r="L14477" s="5" t="s">
        <v>15594</v>
      </c>
      <c r="M14477" s="5" t="s">
        <v>70</v>
      </c>
      <c r="N14477">
        <v>14</v>
      </c>
      <c r="O14477" t="s">
        <v>62</v>
      </c>
      <c r="P14477" s="1">
        <v>45373</v>
      </c>
      <c r="Q14477" s="1">
        <v>45398</v>
      </c>
      <c r="R14477">
        <v>1045</v>
      </c>
      <c r="S14477" s="4">
        <v>7.6</v>
      </c>
      <c r="T14477" t="s">
        <v>55</v>
      </c>
    </row>
    <row r="14478" spans="1:20" x14ac:dyDescent="0.35">
      <c r="A14478" t="s">
        <v>27817</v>
      </c>
      <c r="B14478" s="5" t="s">
        <v>73</v>
      </c>
      <c r="C14478" s="6">
        <v>57991</v>
      </c>
      <c r="D14478" t="s">
        <v>74</v>
      </c>
      <c r="E14478">
        <v>72489</v>
      </c>
      <c r="F14478" s="5" t="s">
        <v>58</v>
      </c>
      <c r="G14478" s="5" t="s">
        <v>42</v>
      </c>
      <c r="H14478" s="5" t="s">
        <v>75</v>
      </c>
      <c r="I14478" t="s">
        <v>35</v>
      </c>
      <c r="J14478" t="s">
        <v>151</v>
      </c>
      <c r="K14478">
        <v>50</v>
      </c>
      <c r="L14478" s="5" t="s">
        <v>27818</v>
      </c>
      <c r="M14478" s="5" t="s">
        <v>37</v>
      </c>
      <c r="N14478">
        <v>1</v>
      </c>
      <c r="O14478" t="s">
        <v>107</v>
      </c>
      <c r="P14478" s="1">
        <v>45331</v>
      </c>
      <c r="Q14478" s="1">
        <v>45383</v>
      </c>
      <c r="R14478">
        <v>2183</v>
      </c>
      <c r="S14478" s="4">
        <v>8.6999999999999993</v>
      </c>
      <c r="T14478" t="s">
        <v>63</v>
      </c>
    </row>
    <row r="14479" spans="1:20" x14ac:dyDescent="0.35">
      <c r="A14479" t="s">
        <v>27819</v>
      </c>
      <c r="B14479" s="5" t="s">
        <v>179</v>
      </c>
      <c r="C14479" s="6">
        <v>235868</v>
      </c>
      <c r="D14479" t="s">
        <v>22</v>
      </c>
      <c r="E14479">
        <v>235868</v>
      </c>
      <c r="F14479" s="5" t="s">
        <v>23</v>
      </c>
      <c r="G14479" s="5" t="s">
        <v>51</v>
      </c>
      <c r="H14479" s="5" t="s">
        <v>52</v>
      </c>
      <c r="I14479" t="s">
        <v>35</v>
      </c>
      <c r="J14479" t="s">
        <v>52</v>
      </c>
      <c r="K14479">
        <v>100</v>
      </c>
      <c r="L14479" s="5" t="s">
        <v>27820</v>
      </c>
      <c r="M14479" s="5" t="s">
        <v>54</v>
      </c>
      <c r="N14479">
        <v>11</v>
      </c>
      <c r="O14479" t="s">
        <v>71</v>
      </c>
      <c r="P14479" s="1">
        <v>45687</v>
      </c>
      <c r="Q14479" s="1">
        <v>45703</v>
      </c>
      <c r="R14479">
        <v>1745</v>
      </c>
      <c r="S14479" s="4">
        <v>5.8</v>
      </c>
      <c r="T14479" t="s">
        <v>55</v>
      </c>
    </row>
    <row r="14480" spans="1:20" x14ac:dyDescent="0.35">
      <c r="A14480" t="s">
        <v>27821</v>
      </c>
      <c r="B14480" s="5" t="s">
        <v>28802</v>
      </c>
      <c r="C14480" s="6">
        <v>150822</v>
      </c>
      <c r="D14480" t="s">
        <v>41</v>
      </c>
      <c r="E14480">
        <v>128199</v>
      </c>
      <c r="F14480" s="5" t="s">
        <v>66</v>
      </c>
      <c r="G14480" s="5" t="s">
        <v>59</v>
      </c>
      <c r="H14480" s="5" t="s">
        <v>126</v>
      </c>
      <c r="I14480" t="s">
        <v>35</v>
      </c>
      <c r="J14480" t="s">
        <v>126</v>
      </c>
      <c r="K14480">
        <v>50</v>
      </c>
      <c r="L14480" s="5" t="s">
        <v>27822</v>
      </c>
      <c r="M14480" s="5" t="s">
        <v>70</v>
      </c>
      <c r="N14480">
        <v>7</v>
      </c>
      <c r="O14480" t="s">
        <v>88</v>
      </c>
      <c r="P14480" s="1">
        <v>45432</v>
      </c>
      <c r="Q14480" s="1">
        <v>45461</v>
      </c>
      <c r="R14480">
        <v>526</v>
      </c>
      <c r="S14480" s="4">
        <v>8.5</v>
      </c>
      <c r="T14480" t="s">
        <v>103</v>
      </c>
    </row>
    <row r="14481" spans="1:20" x14ac:dyDescent="0.35">
      <c r="A14481" t="s">
        <v>27823</v>
      </c>
      <c r="B14481" s="5" t="s">
        <v>28800</v>
      </c>
      <c r="C14481" s="6">
        <v>112953</v>
      </c>
      <c r="D14481" t="s">
        <v>22</v>
      </c>
      <c r="E14481">
        <v>112953</v>
      </c>
      <c r="F14481" s="5" t="s">
        <v>58</v>
      </c>
      <c r="G14481" s="5" t="s">
        <v>51</v>
      </c>
      <c r="H14481" s="5" t="s">
        <v>97</v>
      </c>
      <c r="I14481" t="s">
        <v>35</v>
      </c>
      <c r="J14481" t="s">
        <v>97</v>
      </c>
      <c r="K14481">
        <v>50</v>
      </c>
      <c r="L14481" s="5" t="s">
        <v>27824</v>
      </c>
      <c r="M14481" s="5" t="s">
        <v>37</v>
      </c>
      <c r="N14481">
        <v>0</v>
      </c>
      <c r="O14481" t="s">
        <v>172</v>
      </c>
      <c r="P14481" s="1">
        <v>45316</v>
      </c>
      <c r="Q14481" s="1">
        <v>45341</v>
      </c>
      <c r="R14481">
        <v>876</v>
      </c>
      <c r="S14481" s="4">
        <v>8.4</v>
      </c>
      <c r="T14481" t="s">
        <v>243</v>
      </c>
    </row>
    <row r="14482" spans="1:20" x14ac:dyDescent="0.35">
      <c r="A14482" t="s">
        <v>27825</v>
      </c>
      <c r="B14482" s="5" t="s">
        <v>145</v>
      </c>
      <c r="C14482" s="6">
        <v>201083</v>
      </c>
      <c r="D14482" t="s">
        <v>81</v>
      </c>
      <c r="E14482">
        <v>271462</v>
      </c>
      <c r="F14482" s="5" t="s">
        <v>23</v>
      </c>
      <c r="G14482" s="5" t="s">
        <v>24</v>
      </c>
      <c r="H14482" s="5" t="s">
        <v>82</v>
      </c>
      <c r="I14482" t="s">
        <v>44</v>
      </c>
      <c r="J14482" t="s">
        <v>359</v>
      </c>
      <c r="K14482">
        <v>0</v>
      </c>
      <c r="L14482" s="5" t="s">
        <v>27826</v>
      </c>
      <c r="M14482" s="5" t="s">
        <v>28</v>
      </c>
      <c r="N14482">
        <v>14</v>
      </c>
      <c r="O14482" t="s">
        <v>141</v>
      </c>
      <c r="P14482" s="1">
        <v>45476</v>
      </c>
      <c r="Q14482" s="1">
        <v>45515</v>
      </c>
      <c r="R14482">
        <v>1486</v>
      </c>
      <c r="S14482" s="4">
        <v>7.3</v>
      </c>
      <c r="T14482" t="s">
        <v>153</v>
      </c>
    </row>
    <row r="14483" spans="1:20" x14ac:dyDescent="0.35">
      <c r="A14483" t="s">
        <v>27827</v>
      </c>
      <c r="B14483" s="5" t="s">
        <v>91</v>
      </c>
      <c r="C14483" s="6">
        <v>63962</v>
      </c>
      <c r="D14483" t="s">
        <v>74</v>
      </c>
      <c r="E14483">
        <v>79953</v>
      </c>
      <c r="F14483" s="5" t="s">
        <v>50</v>
      </c>
      <c r="G14483" s="5" t="s">
        <v>42</v>
      </c>
      <c r="H14483" s="5" t="s">
        <v>75</v>
      </c>
      <c r="I14483" t="s">
        <v>44</v>
      </c>
      <c r="J14483" t="s">
        <v>75</v>
      </c>
      <c r="K14483">
        <v>50</v>
      </c>
      <c r="L14483" s="5" t="s">
        <v>27828</v>
      </c>
      <c r="M14483" s="5" t="s">
        <v>37</v>
      </c>
      <c r="N14483">
        <v>2</v>
      </c>
      <c r="O14483" t="s">
        <v>85</v>
      </c>
      <c r="P14483" s="1">
        <v>45696</v>
      </c>
      <c r="Q14483" s="1">
        <v>45749</v>
      </c>
      <c r="R14483">
        <v>1369</v>
      </c>
      <c r="S14483" s="4">
        <v>8.1</v>
      </c>
      <c r="T14483" t="s">
        <v>55</v>
      </c>
    </row>
    <row r="14484" spans="1:20" x14ac:dyDescent="0.35">
      <c r="A14484" t="s">
        <v>27829</v>
      </c>
      <c r="B14484" s="5" t="s">
        <v>73</v>
      </c>
      <c r="C14484" s="6">
        <v>124552</v>
      </c>
      <c r="D14484" t="s">
        <v>120</v>
      </c>
      <c r="E14484">
        <v>112097</v>
      </c>
      <c r="F14484" s="5" t="s">
        <v>50</v>
      </c>
      <c r="G14484" s="5" t="s">
        <v>42</v>
      </c>
      <c r="H14484" s="5" t="s">
        <v>121</v>
      </c>
      <c r="I14484" t="s">
        <v>26</v>
      </c>
      <c r="J14484" t="s">
        <v>121</v>
      </c>
      <c r="K14484">
        <v>100</v>
      </c>
      <c r="L14484" s="5" t="s">
        <v>27830</v>
      </c>
      <c r="M14484" s="5" t="s">
        <v>54</v>
      </c>
      <c r="N14484">
        <v>4</v>
      </c>
      <c r="O14484" t="s">
        <v>107</v>
      </c>
      <c r="P14484" s="1">
        <v>45683</v>
      </c>
      <c r="Q14484" s="1">
        <v>45718</v>
      </c>
      <c r="R14484">
        <v>1392</v>
      </c>
      <c r="S14484" s="4">
        <v>9</v>
      </c>
      <c r="T14484" t="s">
        <v>118</v>
      </c>
    </row>
    <row r="14485" spans="1:20" x14ac:dyDescent="0.35">
      <c r="A14485" t="s">
        <v>27831</v>
      </c>
      <c r="B14485" s="5" t="s">
        <v>174</v>
      </c>
      <c r="C14485" s="6">
        <v>65428</v>
      </c>
      <c r="D14485" t="s">
        <v>22</v>
      </c>
      <c r="E14485">
        <v>65428</v>
      </c>
      <c r="F14485" s="5" t="s">
        <v>58</v>
      </c>
      <c r="G14485" s="5" t="s">
        <v>51</v>
      </c>
      <c r="H14485" s="5" t="s">
        <v>191</v>
      </c>
      <c r="I14485" t="s">
        <v>26</v>
      </c>
      <c r="J14485" t="s">
        <v>426</v>
      </c>
      <c r="K14485">
        <v>50</v>
      </c>
      <c r="L14485" s="5" t="s">
        <v>27832</v>
      </c>
      <c r="M14485" s="5" t="s">
        <v>28</v>
      </c>
      <c r="N14485">
        <v>0</v>
      </c>
      <c r="O14485" t="s">
        <v>141</v>
      </c>
      <c r="P14485" s="1">
        <v>45753</v>
      </c>
      <c r="Q14485" s="1">
        <v>45822</v>
      </c>
      <c r="R14485">
        <v>1254</v>
      </c>
      <c r="S14485" s="4">
        <v>6.9</v>
      </c>
      <c r="T14485" t="s">
        <v>95</v>
      </c>
    </row>
    <row r="14486" spans="1:20" x14ac:dyDescent="0.35">
      <c r="A14486" t="s">
        <v>27833</v>
      </c>
      <c r="B14486" s="5" t="s">
        <v>49</v>
      </c>
      <c r="C14486" s="6">
        <v>122062</v>
      </c>
      <c r="D14486" t="s">
        <v>120</v>
      </c>
      <c r="E14486">
        <v>109856</v>
      </c>
      <c r="F14486" s="5" t="s">
        <v>50</v>
      </c>
      <c r="G14486" s="5" t="s">
        <v>59</v>
      </c>
      <c r="H14486" s="5" t="s">
        <v>121</v>
      </c>
      <c r="I14486" t="s">
        <v>26</v>
      </c>
      <c r="J14486" t="s">
        <v>121</v>
      </c>
      <c r="K14486">
        <v>0</v>
      </c>
      <c r="L14486" s="5" t="s">
        <v>27834</v>
      </c>
      <c r="M14486" s="5" t="s">
        <v>37</v>
      </c>
      <c r="N14486">
        <v>2</v>
      </c>
      <c r="O14486" t="s">
        <v>107</v>
      </c>
      <c r="P14486" s="1">
        <v>45423</v>
      </c>
      <c r="Q14486" s="1">
        <v>45458</v>
      </c>
      <c r="R14486">
        <v>2116</v>
      </c>
      <c r="S14486" s="4">
        <v>7.8</v>
      </c>
      <c r="T14486" t="s">
        <v>210</v>
      </c>
    </row>
    <row r="14487" spans="1:20" x14ac:dyDescent="0.35">
      <c r="A14487" t="s">
        <v>27835</v>
      </c>
      <c r="B14487" s="5" t="s">
        <v>28802</v>
      </c>
      <c r="C14487" s="6">
        <v>111469</v>
      </c>
      <c r="D14487" t="s">
        <v>81</v>
      </c>
      <c r="E14487">
        <v>150483</v>
      </c>
      <c r="F14487" s="5" t="s">
        <v>66</v>
      </c>
      <c r="G14487" s="5" t="s">
        <v>51</v>
      </c>
      <c r="H14487" s="5" t="s">
        <v>82</v>
      </c>
      <c r="I14487" t="s">
        <v>44</v>
      </c>
      <c r="J14487" t="s">
        <v>629</v>
      </c>
      <c r="K14487">
        <v>0</v>
      </c>
      <c r="L14487" s="5" t="s">
        <v>20642</v>
      </c>
      <c r="M14487" s="5" t="s">
        <v>54</v>
      </c>
      <c r="N14487">
        <v>8</v>
      </c>
      <c r="O14487" t="s">
        <v>147</v>
      </c>
      <c r="P14487" s="1">
        <v>45741</v>
      </c>
      <c r="Q14487" s="1">
        <v>45793</v>
      </c>
      <c r="R14487">
        <v>581</v>
      </c>
      <c r="S14487" s="4">
        <v>5.9</v>
      </c>
      <c r="T14487" t="s">
        <v>103</v>
      </c>
    </row>
    <row r="14488" spans="1:20" x14ac:dyDescent="0.35">
      <c r="A14488" t="s">
        <v>27836</v>
      </c>
      <c r="B14488" s="5" t="s">
        <v>100</v>
      </c>
      <c r="C14488" s="6">
        <v>181761</v>
      </c>
      <c r="D14488" t="s">
        <v>22</v>
      </c>
      <c r="E14488">
        <v>181761</v>
      </c>
      <c r="F14488" s="5" t="s">
        <v>23</v>
      </c>
      <c r="G14488" s="5" t="s">
        <v>59</v>
      </c>
      <c r="H14488" s="5" t="s">
        <v>165</v>
      </c>
      <c r="I14488" t="s">
        <v>26</v>
      </c>
      <c r="J14488" t="s">
        <v>165</v>
      </c>
      <c r="K14488">
        <v>50</v>
      </c>
      <c r="L14488" s="5" t="s">
        <v>27837</v>
      </c>
      <c r="M14488" s="5" t="s">
        <v>54</v>
      </c>
      <c r="N14488">
        <v>10</v>
      </c>
      <c r="O14488" t="s">
        <v>88</v>
      </c>
      <c r="P14488" s="1">
        <v>45674</v>
      </c>
      <c r="Q14488" s="1">
        <v>45696</v>
      </c>
      <c r="R14488">
        <v>1234</v>
      </c>
      <c r="S14488" s="4">
        <v>9.5</v>
      </c>
      <c r="T14488" t="s">
        <v>38</v>
      </c>
    </row>
    <row r="14489" spans="1:20" x14ac:dyDescent="0.35">
      <c r="A14489" t="s">
        <v>27838</v>
      </c>
      <c r="B14489" s="5" t="s">
        <v>174</v>
      </c>
      <c r="C14489" s="6">
        <v>116229</v>
      </c>
      <c r="D14489" t="s">
        <v>92</v>
      </c>
      <c r="E14489">
        <v>87172</v>
      </c>
      <c r="F14489" s="5" t="s">
        <v>66</v>
      </c>
      <c r="G14489" s="5" t="s">
        <v>24</v>
      </c>
      <c r="H14489" s="5" t="s">
        <v>93</v>
      </c>
      <c r="I14489" t="s">
        <v>26</v>
      </c>
      <c r="J14489" t="s">
        <v>1449</v>
      </c>
      <c r="K14489">
        <v>100</v>
      </c>
      <c r="L14489" s="5" t="s">
        <v>27839</v>
      </c>
      <c r="M14489" s="5" t="s">
        <v>37</v>
      </c>
      <c r="N14489">
        <v>8</v>
      </c>
      <c r="O14489" t="s">
        <v>62</v>
      </c>
      <c r="P14489" s="1">
        <v>45660</v>
      </c>
      <c r="Q14489" s="1">
        <v>45704</v>
      </c>
      <c r="R14489">
        <v>1852</v>
      </c>
      <c r="S14489" s="4">
        <v>9.8000000000000007</v>
      </c>
      <c r="T14489" t="s">
        <v>89</v>
      </c>
    </row>
    <row r="14490" spans="1:20" x14ac:dyDescent="0.35">
      <c r="A14490" t="s">
        <v>27840</v>
      </c>
      <c r="B14490" s="5" t="s">
        <v>21</v>
      </c>
      <c r="C14490" s="6">
        <v>82622</v>
      </c>
      <c r="D14490" t="s">
        <v>22</v>
      </c>
      <c r="E14490">
        <v>82622</v>
      </c>
      <c r="F14490" s="5" t="s">
        <v>58</v>
      </c>
      <c r="G14490" s="5" t="s">
        <v>42</v>
      </c>
      <c r="H14490" s="5" t="s">
        <v>52</v>
      </c>
      <c r="I14490" t="s">
        <v>35</v>
      </c>
      <c r="J14490" t="s">
        <v>52</v>
      </c>
      <c r="K14490">
        <v>100</v>
      </c>
      <c r="L14490" s="5" t="s">
        <v>27841</v>
      </c>
      <c r="M14490" s="5" t="s">
        <v>70</v>
      </c>
      <c r="N14490">
        <v>0</v>
      </c>
      <c r="O14490" t="s">
        <v>78</v>
      </c>
      <c r="P14490" s="1">
        <v>45677</v>
      </c>
      <c r="Q14490" s="1">
        <v>45732</v>
      </c>
      <c r="R14490">
        <v>1749</v>
      </c>
      <c r="S14490" s="4">
        <v>8.5</v>
      </c>
      <c r="T14490" t="s">
        <v>108</v>
      </c>
    </row>
    <row r="14491" spans="1:20" x14ac:dyDescent="0.35">
      <c r="A14491" t="s">
        <v>27842</v>
      </c>
      <c r="B14491" s="5" t="s">
        <v>28802</v>
      </c>
      <c r="C14491" s="6">
        <v>96369</v>
      </c>
      <c r="D14491" t="s">
        <v>22</v>
      </c>
      <c r="E14491">
        <v>96369</v>
      </c>
      <c r="F14491" s="5" t="s">
        <v>58</v>
      </c>
      <c r="G14491" s="5" t="s">
        <v>51</v>
      </c>
      <c r="H14491" s="5" t="s">
        <v>68</v>
      </c>
      <c r="I14491" t="s">
        <v>35</v>
      </c>
      <c r="J14491" t="s">
        <v>68</v>
      </c>
      <c r="K14491">
        <v>50</v>
      </c>
      <c r="L14491" s="5" t="s">
        <v>27843</v>
      </c>
      <c r="M14491" s="5" t="s">
        <v>54</v>
      </c>
      <c r="N14491">
        <v>0</v>
      </c>
      <c r="O14491" t="s">
        <v>85</v>
      </c>
      <c r="P14491" s="1">
        <v>45321</v>
      </c>
      <c r="Q14491" s="1">
        <v>45359</v>
      </c>
      <c r="R14491">
        <v>1367</v>
      </c>
      <c r="S14491" s="4">
        <v>9.4</v>
      </c>
      <c r="T14491" t="s">
        <v>55</v>
      </c>
    </row>
    <row r="14492" spans="1:20" x14ac:dyDescent="0.35">
      <c r="A14492" t="s">
        <v>27844</v>
      </c>
      <c r="B14492" s="5" t="s">
        <v>28802</v>
      </c>
      <c r="C14492" s="6">
        <v>53103</v>
      </c>
      <c r="D14492" t="s">
        <v>22</v>
      </c>
      <c r="E14492">
        <v>53103</v>
      </c>
      <c r="F14492" s="5" t="s">
        <v>58</v>
      </c>
      <c r="G14492" s="5" t="s">
        <v>42</v>
      </c>
      <c r="H14492" s="5" t="s">
        <v>191</v>
      </c>
      <c r="I14492" t="s">
        <v>26</v>
      </c>
      <c r="J14492" t="s">
        <v>191</v>
      </c>
      <c r="K14492">
        <v>0</v>
      </c>
      <c r="L14492" s="5" t="s">
        <v>27845</v>
      </c>
      <c r="M14492" s="5" t="s">
        <v>37</v>
      </c>
      <c r="N14492">
        <v>1</v>
      </c>
      <c r="O14492" t="s">
        <v>85</v>
      </c>
      <c r="P14492" s="1">
        <v>45409</v>
      </c>
      <c r="Q14492" s="1">
        <v>45477</v>
      </c>
      <c r="R14492">
        <v>1971</v>
      </c>
      <c r="S14492" s="4">
        <v>9.1999999999999993</v>
      </c>
      <c r="T14492" t="s">
        <v>243</v>
      </c>
    </row>
    <row r="14493" spans="1:20" x14ac:dyDescent="0.35">
      <c r="A14493" t="s">
        <v>27846</v>
      </c>
      <c r="B14493" s="5" t="s">
        <v>217</v>
      </c>
      <c r="C14493" s="6">
        <v>57126</v>
      </c>
      <c r="D14493" t="s">
        <v>41</v>
      </c>
      <c r="E14493">
        <v>48557</v>
      </c>
      <c r="F14493" s="5" t="s">
        <v>58</v>
      </c>
      <c r="G14493" s="5" t="s">
        <v>24</v>
      </c>
      <c r="H14493" s="5" t="s">
        <v>60</v>
      </c>
      <c r="I14493" t="s">
        <v>44</v>
      </c>
      <c r="J14493" t="s">
        <v>93</v>
      </c>
      <c r="K14493">
        <v>50</v>
      </c>
      <c r="L14493" s="5" t="s">
        <v>16824</v>
      </c>
      <c r="M14493" s="5" t="s">
        <v>70</v>
      </c>
      <c r="N14493">
        <v>0</v>
      </c>
      <c r="O14493" t="s">
        <v>147</v>
      </c>
      <c r="P14493" s="1">
        <v>45515</v>
      </c>
      <c r="Q14493" s="1">
        <v>45588</v>
      </c>
      <c r="R14493">
        <v>1473</v>
      </c>
      <c r="S14493" s="4">
        <v>7.3</v>
      </c>
      <c r="T14493" t="s">
        <v>103</v>
      </c>
    </row>
    <row r="14494" spans="1:20" x14ac:dyDescent="0.35">
      <c r="A14494" t="s">
        <v>27847</v>
      </c>
      <c r="B14494" s="5" t="s">
        <v>91</v>
      </c>
      <c r="C14494" s="6">
        <v>94857</v>
      </c>
      <c r="D14494" t="s">
        <v>33</v>
      </c>
      <c r="E14494">
        <v>10434270</v>
      </c>
      <c r="F14494" s="5" t="s">
        <v>58</v>
      </c>
      <c r="G14494" s="5" t="s">
        <v>24</v>
      </c>
      <c r="H14494" s="5" t="s">
        <v>34</v>
      </c>
      <c r="I14494" t="s">
        <v>35</v>
      </c>
      <c r="J14494" t="s">
        <v>34</v>
      </c>
      <c r="K14494">
        <v>0</v>
      </c>
      <c r="L14494" s="5" t="s">
        <v>27848</v>
      </c>
      <c r="M14494" s="5" t="s">
        <v>37</v>
      </c>
      <c r="N14494">
        <v>0</v>
      </c>
      <c r="O14494" t="s">
        <v>46</v>
      </c>
      <c r="P14494" s="1">
        <v>45746</v>
      </c>
      <c r="Q14494" s="1">
        <v>45781</v>
      </c>
      <c r="R14494">
        <v>1942</v>
      </c>
      <c r="S14494" s="4">
        <v>8.4</v>
      </c>
      <c r="T14494" t="s">
        <v>63</v>
      </c>
    </row>
    <row r="14495" spans="1:20" x14ac:dyDescent="0.35">
      <c r="A14495" t="s">
        <v>27849</v>
      </c>
      <c r="B14495" s="5" t="s">
        <v>28802</v>
      </c>
      <c r="C14495" s="6">
        <v>99850</v>
      </c>
      <c r="D14495" t="s">
        <v>41</v>
      </c>
      <c r="E14495">
        <v>84873</v>
      </c>
      <c r="F14495" s="5" t="s">
        <v>66</v>
      </c>
      <c r="G14495" s="5" t="s">
        <v>24</v>
      </c>
      <c r="H14495" s="5" t="s">
        <v>151</v>
      </c>
      <c r="I14495" t="s">
        <v>44</v>
      </c>
      <c r="J14495" t="s">
        <v>43</v>
      </c>
      <c r="K14495">
        <v>100</v>
      </c>
      <c r="L14495" s="5" t="s">
        <v>27850</v>
      </c>
      <c r="M14495" s="5" t="s">
        <v>70</v>
      </c>
      <c r="N14495">
        <v>7</v>
      </c>
      <c r="O14495" t="s">
        <v>46</v>
      </c>
      <c r="P14495" s="1">
        <v>45579</v>
      </c>
      <c r="Q14495" s="1">
        <v>45638</v>
      </c>
      <c r="R14495">
        <v>1764</v>
      </c>
      <c r="S14495" s="4">
        <v>9.5</v>
      </c>
      <c r="T14495" t="s">
        <v>108</v>
      </c>
    </row>
    <row r="14496" spans="1:20" x14ac:dyDescent="0.35">
      <c r="A14496" t="s">
        <v>27851</v>
      </c>
      <c r="B14496" s="5" t="s">
        <v>28800</v>
      </c>
      <c r="C14496" s="6">
        <v>26941</v>
      </c>
      <c r="D14496" t="s">
        <v>22</v>
      </c>
      <c r="E14496">
        <v>26941</v>
      </c>
      <c r="F14496" s="5" t="s">
        <v>58</v>
      </c>
      <c r="G14496" s="5" t="s">
        <v>59</v>
      </c>
      <c r="H14496" s="5" t="s">
        <v>116</v>
      </c>
      <c r="I14496" t="s">
        <v>35</v>
      </c>
      <c r="J14496" t="s">
        <v>116</v>
      </c>
      <c r="K14496">
        <v>50</v>
      </c>
      <c r="L14496" s="5" t="s">
        <v>27852</v>
      </c>
      <c r="M14496" s="5" t="s">
        <v>37</v>
      </c>
      <c r="N14496">
        <v>1</v>
      </c>
      <c r="O14496" t="s">
        <v>112</v>
      </c>
      <c r="P14496" s="1">
        <v>45320</v>
      </c>
      <c r="Q14496" s="1">
        <v>45369</v>
      </c>
      <c r="R14496">
        <v>929</v>
      </c>
      <c r="S14496" s="4">
        <v>5.2</v>
      </c>
      <c r="T14496" t="s">
        <v>108</v>
      </c>
    </row>
    <row r="14497" spans="1:20" x14ac:dyDescent="0.35">
      <c r="A14497" t="s">
        <v>27853</v>
      </c>
      <c r="B14497" s="5" t="s">
        <v>105</v>
      </c>
      <c r="C14497" s="6">
        <v>37543</v>
      </c>
      <c r="D14497" t="s">
        <v>22</v>
      </c>
      <c r="E14497">
        <v>37543</v>
      </c>
      <c r="F14497" s="5" t="s">
        <v>50</v>
      </c>
      <c r="G14497" s="5" t="s">
        <v>59</v>
      </c>
      <c r="H14497" s="5" t="s">
        <v>116</v>
      </c>
      <c r="I14497" t="s">
        <v>35</v>
      </c>
      <c r="J14497" t="s">
        <v>768</v>
      </c>
      <c r="K14497">
        <v>100</v>
      </c>
      <c r="L14497" s="5" t="s">
        <v>27854</v>
      </c>
      <c r="M14497" s="5" t="s">
        <v>54</v>
      </c>
      <c r="N14497">
        <v>4</v>
      </c>
      <c r="O14497" t="s">
        <v>172</v>
      </c>
      <c r="P14497" s="1">
        <v>45697</v>
      </c>
      <c r="Q14497" s="1">
        <v>45743</v>
      </c>
      <c r="R14497">
        <v>1623</v>
      </c>
      <c r="S14497" s="4">
        <v>9.6</v>
      </c>
      <c r="T14497" t="s">
        <v>55</v>
      </c>
    </row>
    <row r="14498" spans="1:20" x14ac:dyDescent="0.35">
      <c r="A14498" t="s">
        <v>27855</v>
      </c>
      <c r="B14498" s="5" t="s">
        <v>32</v>
      </c>
      <c r="C14498" s="6">
        <v>145765</v>
      </c>
      <c r="D14498" t="s">
        <v>22</v>
      </c>
      <c r="E14498">
        <v>145765</v>
      </c>
      <c r="F14498" s="5" t="s">
        <v>66</v>
      </c>
      <c r="G14498" s="5" t="s">
        <v>24</v>
      </c>
      <c r="H14498" s="5" t="s">
        <v>191</v>
      </c>
      <c r="I14498" t="s">
        <v>35</v>
      </c>
      <c r="J14498" t="s">
        <v>191</v>
      </c>
      <c r="K14498">
        <v>50</v>
      </c>
      <c r="L14498" s="5" t="s">
        <v>3329</v>
      </c>
      <c r="M14498" s="5" t="s">
        <v>28</v>
      </c>
      <c r="N14498">
        <v>9</v>
      </c>
      <c r="O14498" t="s">
        <v>135</v>
      </c>
      <c r="P14498" s="1">
        <v>45480</v>
      </c>
      <c r="Q14498" s="1">
        <v>45513</v>
      </c>
      <c r="R14498">
        <v>1970</v>
      </c>
      <c r="S14498" s="4">
        <v>7.4</v>
      </c>
      <c r="T14498" t="s">
        <v>103</v>
      </c>
    </row>
    <row r="14499" spans="1:20" x14ac:dyDescent="0.35">
      <c r="A14499" t="s">
        <v>27856</v>
      </c>
      <c r="B14499" s="5" t="s">
        <v>174</v>
      </c>
      <c r="C14499" s="6">
        <v>109358</v>
      </c>
      <c r="D14499" t="s">
        <v>22</v>
      </c>
      <c r="E14499">
        <v>109358</v>
      </c>
      <c r="F14499" s="5" t="s">
        <v>66</v>
      </c>
      <c r="G14499" s="5" t="s">
        <v>59</v>
      </c>
      <c r="H14499" s="5" t="s">
        <v>25</v>
      </c>
      <c r="I14499" t="s">
        <v>26</v>
      </c>
      <c r="J14499" t="s">
        <v>915</v>
      </c>
      <c r="K14499">
        <v>100</v>
      </c>
      <c r="L14499" s="5" t="s">
        <v>27857</v>
      </c>
      <c r="M14499" s="5" t="s">
        <v>28</v>
      </c>
      <c r="N14499">
        <v>6</v>
      </c>
      <c r="O14499" t="s">
        <v>131</v>
      </c>
      <c r="P14499" s="1">
        <v>45739</v>
      </c>
      <c r="Q14499" s="1">
        <v>45803</v>
      </c>
      <c r="R14499">
        <v>1121</v>
      </c>
      <c r="S14499" s="4">
        <v>6</v>
      </c>
      <c r="T14499" t="s">
        <v>47</v>
      </c>
    </row>
    <row r="14500" spans="1:20" x14ac:dyDescent="0.35">
      <c r="A14500" t="s">
        <v>27858</v>
      </c>
      <c r="B14500" s="5" t="s">
        <v>49</v>
      </c>
      <c r="C14500" s="6">
        <v>85375</v>
      </c>
      <c r="D14500" t="s">
        <v>22</v>
      </c>
      <c r="E14500">
        <v>85375</v>
      </c>
      <c r="F14500" s="5" t="s">
        <v>23</v>
      </c>
      <c r="G14500" s="5" t="s">
        <v>42</v>
      </c>
      <c r="H14500" s="5" t="s">
        <v>157</v>
      </c>
      <c r="I14500" t="s">
        <v>26</v>
      </c>
      <c r="J14500" t="s">
        <v>83</v>
      </c>
      <c r="K14500">
        <v>0</v>
      </c>
      <c r="L14500" s="5" t="s">
        <v>27859</v>
      </c>
      <c r="M14500" s="5" t="s">
        <v>28</v>
      </c>
      <c r="N14500">
        <v>16</v>
      </c>
      <c r="O14500" t="s">
        <v>135</v>
      </c>
      <c r="P14500" s="1">
        <v>45335</v>
      </c>
      <c r="Q14500" s="1">
        <v>45396</v>
      </c>
      <c r="R14500">
        <v>1288</v>
      </c>
      <c r="S14500" s="4">
        <v>9.6</v>
      </c>
      <c r="T14500" t="s">
        <v>108</v>
      </c>
    </row>
    <row r="14501" spans="1:20" x14ac:dyDescent="0.35">
      <c r="A14501" t="s">
        <v>27860</v>
      </c>
      <c r="B14501" s="5" t="s">
        <v>28802</v>
      </c>
      <c r="C14501" s="6">
        <v>34369</v>
      </c>
      <c r="D14501" t="s">
        <v>22</v>
      </c>
      <c r="E14501">
        <v>34369</v>
      </c>
      <c r="F14501" s="5" t="s">
        <v>50</v>
      </c>
      <c r="G14501" s="5" t="s">
        <v>59</v>
      </c>
      <c r="H14501" s="5" t="s">
        <v>157</v>
      </c>
      <c r="I14501" t="s">
        <v>44</v>
      </c>
      <c r="J14501" t="s">
        <v>157</v>
      </c>
      <c r="K14501">
        <v>50</v>
      </c>
      <c r="L14501" s="5" t="s">
        <v>27861</v>
      </c>
      <c r="M14501" s="5" t="s">
        <v>28</v>
      </c>
      <c r="N14501">
        <v>2</v>
      </c>
      <c r="O14501" t="s">
        <v>62</v>
      </c>
      <c r="P14501" s="1">
        <v>45589</v>
      </c>
      <c r="Q14501" s="1">
        <v>45641</v>
      </c>
      <c r="R14501">
        <v>2200</v>
      </c>
      <c r="S14501" s="4">
        <v>8.1</v>
      </c>
      <c r="T14501" t="s">
        <v>210</v>
      </c>
    </row>
    <row r="14502" spans="1:20" x14ac:dyDescent="0.35">
      <c r="A14502" t="s">
        <v>27862</v>
      </c>
      <c r="B14502" s="5" t="s">
        <v>32</v>
      </c>
      <c r="C14502" s="6">
        <v>101172</v>
      </c>
      <c r="D14502" t="s">
        <v>22</v>
      </c>
      <c r="E14502">
        <v>101172</v>
      </c>
      <c r="F14502" s="5" t="s">
        <v>50</v>
      </c>
      <c r="G14502" s="5" t="s">
        <v>59</v>
      </c>
      <c r="H14502" s="5" t="s">
        <v>101</v>
      </c>
      <c r="I14502" t="s">
        <v>44</v>
      </c>
      <c r="J14502" t="s">
        <v>101</v>
      </c>
      <c r="K14502">
        <v>100</v>
      </c>
      <c r="L14502" s="5" t="s">
        <v>26009</v>
      </c>
      <c r="M14502" s="5" t="s">
        <v>54</v>
      </c>
      <c r="N14502">
        <v>3</v>
      </c>
      <c r="O14502" t="s">
        <v>62</v>
      </c>
      <c r="P14502" s="1">
        <v>45591</v>
      </c>
      <c r="Q14502" s="1">
        <v>45628</v>
      </c>
      <c r="R14502">
        <v>1033</v>
      </c>
      <c r="S14502" s="4">
        <v>5.6</v>
      </c>
      <c r="T14502" t="s">
        <v>79</v>
      </c>
    </row>
    <row r="14503" spans="1:20" x14ac:dyDescent="0.35">
      <c r="A14503" t="s">
        <v>27863</v>
      </c>
      <c r="B14503" s="5" t="s">
        <v>57</v>
      </c>
      <c r="C14503" s="6">
        <v>100350</v>
      </c>
      <c r="D14503" t="s">
        <v>22</v>
      </c>
      <c r="E14503">
        <v>100350</v>
      </c>
      <c r="F14503" s="5" t="s">
        <v>58</v>
      </c>
      <c r="G14503" s="5" t="s">
        <v>59</v>
      </c>
      <c r="H14503" s="5" t="s">
        <v>97</v>
      </c>
      <c r="I14503" t="s">
        <v>35</v>
      </c>
      <c r="J14503" t="s">
        <v>97</v>
      </c>
      <c r="K14503">
        <v>50</v>
      </c>
      <c r="L14503" s="5" t="s">
        <v>20842</v>
      </c>
      <c r="M14503" s="5" t="s">
        <v>37</v>
      </c>
      <c r="N14503">
        <v>0</v>
      </c>
      <c r="O14503" t="s">
        <v>172</v>
      </c>
      <c r="P14503" s="1">
        <v>45646</v>
      </c>
      <c r="Q14503" s="1">
        <v>45719</v>
      </c>
      <c r="R14503">
        <v>1176</v>
      </c>
      <c r="S14503" s="4">
        <v>7.2</v>
      </c>
      <c r="T14503" t="s">
        <v>38</v>
      </c>
    </row>
    <row r="14504" spans="1:20" x14ac:dyDescent="0.35">
      <c r="A14504" t="s">
        <v>27864</v>
      </c>
      <c r="B14504" s="5" t="s">
        <v>49</v>
      </c>
      <c r="C14504" s="6">
        <v>53409</v>
      </c>
      <c r="D14504" t="s">
        <v>65</v>
      </c>
      <c r="E14504">
        <v>69432</v>
      </c>
      <c r="F14504" s="5" t="s">
        <v>58</v>
      </c>
      <c r="G14504" s="5" t="s">
        <v>51</v>
      </c>
      <c r="H14504" s="5" t="s">
        <v>67</v>
      </c>
      <c r="I14504" t="s">
        <v>44</v>
      </c>
      <c r="J14504" t="s">
        <v>67</v>
      </c>
      <c r="K14504">
        <v>50</v>
      </c>
      <c r="L14504" s="5" t="s">
        <v>18513</v>
      </c>
      <c r="M14504" s="5" t="s">
        <v>54</v>
      </c>
      <c r="N14504">
        <v>1</v>
      </c>
      <c r="O14504" t="s">
        <v>147</v>
      </c>
      <c r="P14504" s="1">
        <v>45468</v>
      </c>
      <c r="Q14504" s="1">
        <v>45538</v>
      </c>
      <c r="R14504">
        <v>2077</v>
      </c>
      <c r="S14504" s="4">
        <v>7.7</v>
      </c>
      <c r="T14504" t="s">
        <v>153</v>
      </c>
    </row>
    <row r="14505" spans="1:20" x14ac:dyDescent="0.35">
      <c r="A14505" t="s">
        <v>27865</v>
      </c>
      <c r="B14505" s="5" t="s">
        <v>32</v>
      </c>
      <c r="C14505" s="6">
        <v>109264</v>
      </c>
      <c r="D14505" t="s">
        <v>22</v>
      </c>
      <c r="E14505">
        <v>109264</v>
      </c>
      <c r="F14505" s="5" t="s">
        <v>50</v>
      </c>
      <c r="G14505" s="5" t="s">
        <v>24</v>
      </c>
      <c r="H14505" s="5" t="s">
        <v>52</v>
      </c>
      <c r="I14505" t="s">
        <v>35</v>
      </c>
      <c r="J14505" t="s">
        <v>294</v>
      </c>
      <c r="K14505">
        <v>0</v>
      </c>
      <c r="L14505" s="5" t="s">
        <v>27866</v>
      </c>
      <c r="M14505" s="5" t="s">
        <v>37</v>
      </c>
      <c r="N14505">
        <v>3</v>
      </c>
      <c r="O14505" t="s">
        <v>62</v>
      </c>
      <c r="P14505" s="1">
        <v>45380</v>
      </c>
      <c r="Q14505" s="1">
        <v>45449</v>
      </c>
      <c r="R14505">
        <v>677</v>
      </c>
      <c r="S14505" s="4">
        <v>6.5</v>
      </c>
      <c r="T14505" t="s">
        <v>277</v>
      </c>
    </row>
    <row r="14506" spans="1:20" x14ac:dyDescent="0.35">
      <c r="A14506" t="s">
        <v>27867</v>
      </c>
      <c r="B14506" s="5" t="s">
        <v>28802</v>
      </c>
      <c r="C14506" s="6">
        <v>67190</v>
      </c>
      <c r="D14506" t="s">
        <v>22</v>
      </c>
      <c r="E14506">
        <v>67190</v>
      </c>
      <c r="F14506" s="5" t="s">
        <v>58</v>
      </c>
      <c r="G14506" s="5" t="s">
        <v>51</v>
      </c>
      <c r="H14506" s="5" t="s">
        <v>101</v>
      </c>
      <c r="I14506" t="s">
        <v>26</v>
      </c>
      <c r="J14506" t="s">
        <v>101</v>
      </c>
      <c r="K14506">
        <v>0</v>
      </c>
      <c r="L14506" s="5" t="s">
        <v>11284</v>
      </c>
      <c r="M14506" s="5" t="s">
        <v>70</v>
      </c>
      <c r="N14506">
        <v>0</v>
      </c>
      <c r="O14506" t="s">
        <v>135</v>
      </c>
      <c r="P14506" s="1">
        <v>45455</v>
      </c>
      <c r="Q14506" s="1">
        <v>45486</v>
      </c>
      <c r="R14506">
        <v>1965</v>
      </c>
      <c r="S14506" s="4">
        <v>8.4</v>
      </c>
      <c r="T14506" t="s">
        <v>30</v>
      </c>
    </row>
    <row r="14507" spans="1:20" x14ac:dyDescent="0.35">
      <c r="A14507" t="s">
        <v>27868</v>
      </c>
      <c r="B14507" s="5" t="s">
        <v>28802</v>
      </c>
      <c r="C14507" s="6">
        <v>68547</v>
      </c>
      <c r="D14507" t="s">
        <v>33</v>
      </c>
      <c r="E14507">
        <v>7540170</v>
      </c>
      <c r="F14507" s="5" t="s">
        <v>58</v>
      </c>
      <c r="G14507" s="5" t="s">
        <v>59</v>
      </c>
      <c r="H14507" s="5" t="s">
        <v>34</v>
      </c>
      <c r="I14507" t="s">
        <v>44</v>
      </c>
      <c r="J14507" t="s">
        <v>133</v>
      </c>
      <c r="K14507">
        <v>0</v>
      </c>
      <c r="L14507" s="5" t="s">
        <v>27869</v>
      </c>
      <c r="M14507" s="5" t="s">
        <v>54</v>
      </c>
      <c r="N14507">
        <v>0</v>
      </c>
      <c r="O14507" t="s">
        <v>46</v>
      </c>
      <c r="P14507" s="1">
        <v>45693</v>
      </c>
      <c r="Q14507" s="1">
        <v>45734</v>
      </c>
      <c r="R14507">
        <v>1778</v>
      </c>
      <c r="S14507" s="4">
        <v>5.3</v>
      </c>
      <c r="T14507" t="s">
        <v>38</v>
      </c>
    </row>
    <row r="14508" spans="1:20" x14ac:dyDescent="0.35">
      <c r="A14508" t="s">
        <v>27870</v>
      </c>
      <c r="B14508" s="5" t="s">
        <v>28800</v>
      </c>
      <c r="C14508" s="6">
        <v>86075</v>
      </c>
      <c r="D14508" t="s">
        <v>22</v>
      </c>
      <c r="E14508">
        <v>86075</v>
      </c>
      <c r="F14508" s="5" t="s">
        <v>50</v>
      </c>
      <c r="G14508" s="5" t="s">
        <v>24</v>
      </c>
      <c r="H14508" s="5" t="s">
        <v>191</v>
      </c>
      <c r="I14508" t="s">
        <v>44</v>
      </c>
      <c r="J14508" t="s">
        <v>191</v>
      </c>
      <c r="K14508">
        <v>50</v>
      </c>
      <c r="L14508" s="5" t="s">
        <v>21627</v>
      </c>
      <c r="M14508" s="5" t="s">
        <v>70</v>
      </c>
      <c r="N14508">
        <v>2</v>
      </c>
      <c r="O14508" t="s">
        <v>78</v>
      </c>
      <c r="P14508" s="1">
        <v>45427</v>
      </c>
      <c r="Q14508" s="1">
        <v>45461</v>
      </c>
      <c r="R14508">
        <v>1624</v>
      </c>
      <c r="S14508" s="4">
        <v>9.5</v>
      </c>
      <c r="T14508" t="s">
        <v>63</v>
      </c>
    </row>
    <row r="14509" spans="1:20" x14ac:dyDescent="0.35">
      <c r="A14509" t="s">
        <v>27871</v>
      </c>
      <c r="B14509" s="5" t="s">
        <v>145</v>
      </c>
      <c r="C14509" s="6">
        <v>71794</v>
      </c>
      <c r="D14509" t="s">
        <v>22</v>
      </c>
      <c r="E14509">
        <v>71794</v>
      </c>
      <c r="F14509" s="5" t="s">
        <v>66</v>
      </c>
      <c r="G14509" s="5" t="s">
        <v>51</v>
      </c>
      <c r="H14509" s="5" t="s">
        <v>157</v>
      </c>
      <c r="I14509" t="s">
        <v>26</v>
      </c>
      <c r="J14509" t="s">
        <v>157</v>
      </c>
      <c r="K14509">
        <v>50</v>
      </c>
      <c r="L14509" s="5" t="s">
        <v>27872</v>
      </c>
      <c r="M14509" s="5" t="s">
        <v>70</v>
      </c>
      <c r="N14509">
        <v>8</v>
      </c>
      <c r="O14509" t="s">
        <v>107</v>
      </c>
      <c r="P14509" s="1">
        <v>45494</v>
      </c>
      <c r="Q14509" s="1">
        <v>45518</v>
      </c>
      <c r="R14509">
        <v>1256</v>
      </c>
      <c r="S14509" s="4">
        <v>8.3000000000000007</v>
      </c>
      <c r="T14509" t="s">
        <v>47</v>
      </c>
    </row>
    <row r="14510" spans="1:20" x14ac:dyDescent="0.35">
      <c r="A14510" t="s">
        <v>27873</v>
      </c>
      <c r="B14510" s="5" t="s">
        <v>28799</v>
      </c>
      <c r="C14510" s="6">
        <v>89033</v>
      </c>
      <c r="D14510" t="s">
        <v>41</v>
      </c>
      <c r="E14510">
        <v>75678</v>
      </c>
      <c r="F14510" s="5" t="s">
        <v>50</v>
      </c>
      <c r="G14510" s="5" t="s">
        <v>42</v>
      </c>
      <c r="H14510" s="5" t="s">
        <v>126</v>
      </c>
      <c r="I14510" t="s">
        <v>44</v>
      </c>
      <c r="J14510" t="s">
        <v>126</v>
      </c>
      <c r="K14510">
        <v>0</v>
      </c>
      <c r="L14510" s="5" t="s">
        <v>27874</v>
      </c>
      <c r="M14510" s="5" t="s">
        <v>37</v>
      </c>
      <c r="N14510">
        <v>2</v>
      </c>
      <c r="O14510" t="s">
        <v>147</v>
      </c>
      <c r="P14510" s="1">
        <v>45565</v>
      </c>
      <c r="Q14510" s="1">
        <v>45582</v>
      </c>
      <c r="R14510">
        <v>1062</v>
      </c>
      <c r="S14510" s="4">
        <v>5.3</v>
      </c>
      <c r="T14510" t="s">
        <v>277</v>
      </c>
    </row>
    <row r="14511" spans="1:20" x14ac:dyDescent="0.35">
      <c r="A14511" t="s">
        <v>27875</v>
      </c>
      <c r="B14511" s="5" t="s">
        <v>105</v>
      </c>
      <c r="C14511" s="6">
        <v>241780</v>
      </c>
      <c r="D14511" t="s">
        <v>92</v>
      </c>
      <c r="E14511">
        <v>181335</v>
      </c>
      <c r="F14511" s="5" t="s">
        <v>23</v>
      </c>
      <c r="G14511" s="5" t="s">
        <v>59</v>
      </c>
      <c r="H14511" s="5" t="s">
        <v>93</v>
      </c>
      <c r="I14511" t="s">
        <v>44</v>
      </c>
      <c r="J14511" t="s">
        <v>93</v>
      </c>
      <c r="K14511">
        <v>50</v>
      </c>
      <c r="L14511" s="5" t="s">
        <v>27876</v>
      </c>
      <c r="M14511" s="5" t="s">
        <v>28</v>
      </c>
      <c r="N14511">
        <v>13</v>
      </c>
      <c r="O14511" t="s">
        <v>78</v>
      </c>
      <c r="P14511" s="1">
        <v>45742</v>
      </c>
      <c r="Q14511" s="1">
        <v>45810</v>
      </c>
      <c r="R14511">
        <v>1804</v>
      </c>
      <c r="S14511" s="4">
        <v>5.4</v>
      </c>
      <c r="T14511" t="s">
        <v>63</v>
      </c>
    </row>
    <row r="14512" spans="1:20" x14ac:dyDescent="0.35">
      <c r="A14512" t="s">
        <v>27877</v>
      </c>
      <c r="B14512" s="5" t="s">
        <v>32</v>
      </c>
      <c r="C14512" s="6">
        <v>90029</v>
      </c>
      <c r="D14512" t="s">
        <v>92</v>
      </c>
      <c r="E14512">
        <v>67522</v>
      </c>
      <c r="F14512" s="5" t="s">
        <v>50</v>
      </c>
      <c r="G14512" s="5" t="s">
        <v>24</v>
      </c>
      <c r="H14512" s="5" t="s">
        <v>93</v>
      </c>
      <c r="I14512" t="s">
        <v>44</v>
      </c>
      <c r="J14512" t="s">
        <v>93</v>
      </c>
      <c r="K14512">
        <v>0</v>
      </c>
      <c r="L14512" s="5" t="s">
        <v>27878</v>
      </c>
      <c r="M14512" s="5" t="s">
        <v>28</v>
      </c>
      <c r="N14512">
        <v>2</v>
      </c>
      <c r="O14512" t="s">
        <v>147</v>
      </c>
      <c r="P14512" s="1">
        <v>45502</v>
      </c>
      <c r="Q14512" s="1">
        <v>45529</v>
      </c>
      <c r="R14512">
        <v>1922</v>
      </c>
      <c r="S14512" s="4">
        <v>8.1999999999999993</v>
      </c>
      <c r="T14512" t="s">
        <v>103</v>
      </c>
    </row>
    <row r="14513" spans="1:20" x14ac:dyDescent="0.35">
      <c r="A14513" t="s">
        <v>27879</v>
      </c>
      <c r="B14513" s="5" t="s">
        <v>217</v>
      </c>
      <c r="C14513" s="6">
        <v>125238</v>
      </c>
      <c r="D14513" t="s">
        <v>22</v>
      </c>
      <c r="E14513">
        <v>125238</v>
      </c>
      <c r="F14513" s="5" t="s">
        <v>66</v>
      </c>
      <c r="G14513" s="5" t="s">
        <v>51</v>
      </c>
      <c r="H14513" s="5" t="s">
        <v>191</v>
      </c>
      <c r="I14513" t="s">
        <v>44</v>
      </c>
      <c r="J14513" t="s">
        <v>191</v>
      </c>
      <c r="K14513">
        <v>0</v>
      </c>
      <c r="L14513" s="5" t="s">
        <v>6608</v>
      </c>
      <c r="M14513" s="5" t="s">
        <v>37</v>
      </c>
      <c r="N14513">
        <v>9</v>
      </c>
      <c r="O14513" t="s">
        <v>167</v>
      </c>
      <c r="P14513" s="1">
        <v>45489</v>
      </c>
      <c r="Q14513" s="1">
        <v>45562</v>
      </c>
      <c r="R14513">
        <v>764</v>
      </c>
      <c r="S14513" s="4">
        <v>8.6</v>
      </c>
      <c r="T14513" t="s">
        <v>79</v>
      </c>
    </row>
    <row r="14514" spans="1:20" x14ac:dyDescent="0.35">
      <c r="A14514" t="s">
        <v>27880</v>
      </c>
      <c r="B14514" s="5" t="s">
        <v>145</v>
      </c>
      <c r="C14514" s="6">
        <v>60541</v>
      </c>
      <c r="D14514" t="s">
        <v>22</v>
      </c>
      <c r="E14514">
        <v>60541</v>
      </c>
      <c r="F14514" s="5" t="s">
        <v>50</v>
      </c>
      <c r="G14514" s="5" t="s">
        <v>51</v>
      </c>
      <c r="H14514" s="5" t="s">
        <v>165</v>
      </c>
      <c r="I14514" t="s">
        <v>44</v>
      </c>
      <c r="J14514" t="s">
        <v>165</v>
      </c>
      <c r="K14514">
        <v>50</v>
      </c>
      <c r="L14514" s="5" t="s">
        <v>27881</v>
      </c>
      <c r="M14514" s="5" t="s">
        <v>37</v>
      </c>
      <c r="N14514">
        <v>2</v>
      </c>
      <c r="O14514" t="s">
        <v>46</v>
      </c>
      <c r="P14514" s="1">
        <v>45521</v>
      </c>
      <c r="Q14514" s="1">
        <v>45552</v>
      </c>
      <c r="R14514">
        <v>1236</v>
      </c>
      <c r="S14514" s="4">
        <v>8.6999999999999993</v>
      </c>
      <c r="T14514" t="s">
        <v>89</v>
      </c>
    </row>
    <row r="14515" spans="1:20" x14ac:dyDescent="0.35">
      <c r="A14515" t="s">
        <v>27882</v>
      </c>
      <c r="B14515" s="5" t="s">
        <v>162</v>
      </c>
      <c r="C14515" s="6">
        <v>45630</v>
      </c>
      <c r="D14515" t="s">
        <v>41</v>
      </c>
      <c r="E14515">
        <v>38786</v>
      </c>
      <c r="F14515" s="5" t="s">
        <v>58</v>
      </c>
      <c r="G14515" s="5" t="s">
        <v>59</v>
      </c>
      <c r="H14515" s="5" t="s">
        <v>60</v>
      </c>
      <c r="I14515" t="s">
        <v>44</v>
      </c>
      <c r="J14515" t="s">
        <v>60</v>
      </c>
      <c r="K14515">
        <v>0</v>
      </c>
      <c r="L14515" s="5" t="s">
        <v>27883</v>
      </c>
      <c r="M14515" s="5" t="s">
        <v>28</v>
      </c>
      <c r="N14515">
        <v>1</v>
      </c>
      <c r="O14515" t="s">
        <v>112</v>
      </c>
      <c r="P14515" s="1">
        <v>45477</v>
      </c>
      <c r="Q14515" s="1">
        <v>45502</v>
      </c>
      <c r="R14515">
        <v>676</v>
      </c>
      <c r="S14515" s="4">
        <v>6.1</v>
      </c>
      <c r="T14515" t="s">
        <v>210</v>
      </c>
    </row>
    <row r="14516" spans="1:20" x14ac:dyDescent="0.35">
      <c r="A14516" t="s">
        <v>27884</v>
      </c>
      <c r="B14516" s="5" t="s">
        <v>73</v>
      </c>
      <c r="C14516" s="6">
        <v>159534</v>
      </c>
      <c r="D14516" t="s">
        <v>120</v>
      </c>
      <c r="E14516">
        <v>143581</v>
      </c>
      <c r="F14516" s="5" t="s">
        <v>66</v>
      </c>
      <c r="G14516" s="5" t="s">
        <v>51</v>
      </c>
      <c r="H14516" s="5" t="s">
        <v>121</v>
      </c>
      <c r="I14516" t="s">
        <v>26</v>
      </c>
      <c r="J14516" t="s">
        <v>121</v>
      </c>
      <c r="K14516">
        <v>0</v>
      </c>
      <c r="L14516" s="5" t="s">
        <v>27885</v>
      </c>
      <c r="M14516" s="5" t="s">
        <v>37</v>
      </c>
      <c r="N14516">
        <v>6</v>
      </c>
      <c r="O14516" t="s">
        <v>62</v>
      </c>
      <c r="P14516" s="1">
        <v>45605</v>
      </c>
      <c r="Q14516" s="1">
        <v>45678</v>
      </c>
      <c r="R14516">
        <v>1441</v>
      </c>
      <c r="S14516" s="4">
        <v>7.5</v>
      </c>
      <c r="T14516" t="s">
        <v>243</v>
      </c>
    </row>
    <row r="14517" spans="1:20" x14ac:dyDescent="0.35">
      <c r="A14517" t="s">
        <v>27886</v>
      </c>
      <c r="B14517" s="5" t="s">
        <v>174</v>
      </c>
      <c r="C14517" s="6">
        <v>68523</v>
      </c>
      <c r="D14517" t="s">
        <v>22</v>
      </c>
      <c r="E14517">
        <v>68523</v>
      </c>
      <c r="F14517" s="5" t="s">
        <v>58</v>
      </c>
      <c r="G14517" s="5" t="s">
        <v>51</v>
      </c>
      <c r="H14517" s="5" t="s">
        <v>129</v>
      </c>
      <c r="I14517" t="s">
        <v>26</v>
      </c>
      <c r="J14517" t="s">
        <v>129</v>
      </c>
      <c r="K14517">
        <v>0</v>
      </c>
      <c r="L14517" s="5" t="s">
        <v>27887</v>
      </c>
      <c r="M14517" s="5" t="s">
        <v>37</v>
      </c>
      <c r="N14517">
        <v>0</v>
      </c>
      <c r="O14517" t="s">
        <v>135</v>
      </c>
      <c r="P14517" s="1">
        <v>45611</v>
      </c>
      <c r="Q14517" s="1">
        <v>45680</v>
      </c>
      <c r="R14517">
        <v>836</v>
      </c>
      <c r="S14517" s="4">
        <v>6.5</v>
      </c>
      <c r="T14517" t="s">
        <v>30</v>
      </c>
    </row>
    <row r="14518" spans="1:20" x14ac:dyDescent="0.35">
      <c r="A14518" t="s">
        <v>27888</v>
      </c>
      <c r="B14518" s="5" t="s">
        <v>49</v>
      </c>
      <c r="C14518" s="6">
        <v>93997</v>
      </c>
      <c r="D14518" t="s">
        <v>41</v>
      </c>
      <c r="E14518">
        <v>79897</v>
      </c>
      <c r="F14518" s="5" t="s">
        <v>50</v>
      </c>
      <c r="G14518" s="5" t="s">
        <v>59</v>
      </c>
      <c r="H14518" s="5" t="s">
        <v>151</v>
      </c>
      <c r="I14518" t="s">
        <v>26</v>
      </c>
      <c r="J14518" t="s">
        <v>151</v>
      </c>
      <c r="K14518">
        <v>50</v>
      </c>
      <c r="L14518" s="5" t="s">
        <v>27889</v>
      </c>
      <c r="M14518" s="5" t="s">
        <v>70</v>
      </c>
      <c r="N14518">
        <v>3</v>
      </c>
      <c r="O14518" t="s">
        <v>29</v>
      </c>
      <c r="P14518" s="1">
        <v>45684</v>
      </c>
      <c r="Q14518" s="1">
        <v>45718</v>
      </c>
      <c r="R14518">
        <v>1646</v>
      </c>
      <c r="S14518" s="4">
        <v>6.8</v>
      </c>
      <c r="T14518" t="s">
        <v>95</v>
      </c>
    </row>
    <row r="14519" spans="1:20" x14ac:dyDescent="0.35">
      <c r="A14519" t="s">
        <v>27890</v>
      </c>
      <c r="B14519" s="5" t="s">
        <v>57</v>
      </c>
      <c r="C14519" s="6">
        <v>61638</v>
      </c>
      <c r="D14519" t="s">
        <v>41</v>
      </c>
      <c r="E14519">
        <v>52392</v>
      </c>
      <c r="F14519" s="5" t="s">
        <v>50</v>
      </c>
      <c r="G14519" s="5" t="s">
        <v>51</v>
      </c>
      <c r="H14519" s="5" t="s">
        <v>60</v>
      </c>
      <c r="I14519" t="s">
        <v>44</v>
      </c>
      <c r="J14519" t="s">
        <v>93</v>
      </c>
      <c r="K14519">
        <v>100</v>
      </c>
      <c r="L14519" s="5" t="s">
        <v>27891</v>
      </c>
      <c r="M14519" s="5" t="s">
        <v>54</v>
      </c>
      <c r="N14519">
        <v>3</v>
      </c>
      <c r="O14519" t="s">
        <v>46</v>
      </c>
      <c r="P14519" s="1">
        <v>45695</v>
      </c>
      <c r="Q14519" s="1">
        <v>45730</v>
      </c>
      <c r="R14519">
        <v>2027</v>
      </c>
      <c r="S14519" s="4">
        <v>6.3</v>
      </c>
      <c r="T14519" t="s">
        <v>95</v>
      </c>
    </row>
    <row r="14520" spans="1:20" x14ac:dyDescent="0.35">
      <c r="A14520" t="s">
        <v>27892</v>
      </c>
      <c r="B14520" s="5" t="s">
        <v>40</v>
      </c>
      <c r="C14520" s="6">
        <v>111944</v>
      </c>
      <c r="D14520" t="s">
        <v>22</v>
      </c>
      <c r="E14520">
        <v>111944</v>
      </c>
      <c r="F14520" s="5" t="s">
        <v>66</v>
      </c>
      <c r="G14520" s="5" t="s">
        <v>51</v>
      </c>
      <c r="H14520" s="5" t="s">
        <v>52</v>
      </c>
      <c r="I14520" t="s">
        <v>35</v>
      </c>
      <c r="J14520" t="s">
        <v>52</v>
      </c>
      <c r="K14520">
        <v>100</v>
      </c>
      <c r="L14520" s="5" t="s">
        <v>27893</v>
      </c>
      <c r="M14520" s="5" t="s">
        <v>28</v>
      </c>
      <c r="N14520">
        <v>9</v>
      </c>
      <c r="O14520" t="s">
        <v>85</v>
      </c>
      <c r="P14520" s="1">
        <v>45341</v>
      </c>
      <c r="Q14520" s="1">
        <v>45406</v>
      </c>
      <c r="R14520">
        <v>1783</v>
      </c>
      <c r="S14520" s="4">
        <v>9.6</v>
      </c>
      <c r="T14520" t="s">
        <v>89</v>
      </c>
    </row>
    <row r="14521" spans="1:20" x14ac:dyDescent="0.35">
      <c r="A14521" t="s">
        <v>27894</v>
      </c>
      <c r="B14521" s="5" t="s">
        <v>49</v>
      </c>
      <c r="C14521" s="6">
        <v>99102</v>
      </c>
      <c r="D14521" t="s">
        <v>33</v>
      </c>
      <c r="E14521">
        <v>10901220</v>
      </c>
      <c r="F14521" s="5" t="s">
        <v>66</v>
      </c>
      <c r="G14521" s="5" t="s">
        <v>51</v>
      </c>
      <c r="H14521" s="5" t="s">
        <v>34</v>
      </c>
      <c r="I14521" t="s">
        <v>44</v>
      </c>
      <c r="J14521" t="s">
        <v>34</v>
      </c>
      <c r="K14521">
        <v>100</v>
      </c>
      <c r="L14521" s="5" t="s">
        <v>27895</v>
      </c>
      <c r="M14521" s="5" t="s">
        <v>28</v>
      </c>
      <c r="N14521">
        <v>6</v>
      </c>
      <c r="O14521" t="s">
        <v>88</v>
      </c>
      <c r="P14521" s="1">
        <v>45469</v>
      </c>
      <c r="Q14521" s="1">
        <v>45509</v>
      </c>
      <c r="R14521">
        <v>2283</v>
      </c>
      <c r="S14521" s="4">
        <v>9.9</v>
      </c>
      <c r="T14521" t="s">
        <v>210</v>
      </c>
    </row>
    <row r="14522" spans="1:20" x14ac:dyDescent="0.35">
      <c r="A14522" t="s">
        <v>27896</v>
      </c>
      <c r="B14522" s="5" t="s">
        <v>28799</v>
      </c>
      <c r="C14522" s="6">
        <v>66373</v>
      </c>
      <c r="D14522" t="s">
        <v>22</v>
      </c>
      <c r="E14522">
        <v>66373</v>
      </c>
      <c r="F14522" s="5" t="s">
        <v>58</v>
      </c>
      <c r="G14522" s="5" t="s">
        <v>51</v>
      </c>
      <c r="H14522" s="5" t="s">
        <v>129</v>
      </c>
      <c r="I14522" t="s">
        <v>44</v>
      </c>
      <c r="J14522" t="s">
        <v>129</v>
      </c>
      <c r="K14522">
        <v>0</v>
      </c>
      <c r="L14522" s="5" t="s">
        <v>27897</v>
      </c>
      <c r="M14522" s="5" t="s">
        <v>37</v>
      </c>
      <c r="N14522">
        <v>0</v>
      </c>
      <c r="O14522" t="s">
        <v>78</v>
      </c>
      <c r="P14522" s="1">
        <v>45653</v>
      </c>
      <c r="Q14522" s="1">
        <v>45710</v>
      </c>
      <c r="R14522">
        <v>2425</v>
      </c>
      <c r="S14522" s="4">
        <v>6.7</v>
      </c>
      <c r="T14522" t="s">
        <v>89</v>
      </c>
    </row>
    <row r="14523" spans="1:20" x14ac:dyDescent="0.35">
      <c r="A14523" t="s">
        <v>27898</v>
      </c>
      <c r="B14523" s="5" t="s">
        <v>91</v>
      </c>
      <c r="C14523" s="6">
        <v>286837</v>
      </c>
      <c r="D14523" t="s">
        <v>22</v>
      </c>
      <c r="E14523">
        <v>286837</v>
      </c>
      <c r="F14523" s="5" t="s">
        <v>23</v>
      </c>
      <c r="G14523" s="5" t="s">
        <v>59</v>
      </c>
      <c r="H14523" s="5" t="s">
        <v>25</v>
      </c>
      <c r="I14523" t="s">
        <v>35</v>
      </c>
      <c r="J14523" t="s">
        <v>25</v>
      </c>
      <c r="K14523">
        <v>100</v>
      </c>
      <c r="L14523" s="5" t="s">
        <v>27899</v>
      </c>
      <c r="M14523" s="5" t="s">
        <v>37</v>
      </c>
      <c r="N14523">
        <v>10</v>
      </c>
      <c r="O14523" t="s">
        <v>88</v>
      </c>
      <c r="P14523" s="1">
        <v>45297</v>
      </c>
      <c r="Q14523" s="1">
        <v>45370</v>
      </c>
      <c r="R14523">
        <v>737</v>
      </c>
      <c r="S14523" s="4">
        <v>6.3</v>
      </c>
      <c r="T14523" t="s">
        <v>79</v>
      </c>
    </row>
    <row r="14524" spans="1:20" x14ac:dyDescent="0.35">
      <c r="A14524" t="s">
        <v>27900</v>
      </c>
      <c r="B14524" s="5" t="s">
        <v>49</v>
      </c>
      <c r="C14524" s="6">
        <v>163282</v>
      </c>
      <c r="D14524" t="s">
        <v>41</v>
      </c>
      <c r="E14524">
        <v>138790</v>
      </c>
      <c r="F14524" s="5" t="s">
        <v>23</v>
      </c>
      <c r="G14524" s="5" t="s">
        <v>42</v>
      </c>
      <c r="H14524" s="5" t="s">
        <v>60</v>
      </c>
      <c r="I14524" t="s">
        <v>26</v>
      </c>
      <c r="J14524" t="s">
        <v>60</v>
      </c>
      <c r="K14524">
        <v>100</v>
      </c>
      <c r="L14524" s="5" t="s">
        <v>27901</v>
      </c>
      <c r="M14524" s="5" t="s">
        <v>54</v>
      </c>
      <c r="N14524">
        <v>12</v>
      </c>
      <c r="O14524" t="s">
        <v>85</v>
      </c>
      <c r="P14524" s="1">
        <v>45684</v>
      </c>
      <c r="Q14524" s="1">
        <v>45704</v>
      </c>
      <c r="R14524">
        <v>1004</v>
      </c>
      <c r="S14524" s="4">
        <v>6.4</v>
      </c>
      <c r="T14524" t="s">
        <v>103</v>
      </c>
    </row>
    <row r="14525" spans="1:20" x14ac:dyDescent="0.35">
      <c r="A14525" t="s">
        <v>27902</v>
      </c>
      <c r="B14525" s="5" t="s">
        <v>91</v>
      </c>
      <c r="C14525" s="6">
        <v>116441</v>
      </c>
      <c r="D14525" t="s">
        <v>22</v>
      </c>
      <c r="E14525">
        <v>116441</v>
      </c>
      <c r="F14525" s="5" t="s">
        <v>66</v>
      </c>
      <c r="G14525" s="5" t="s">
        <v>59</v>
      </c>
      <c r="H14525" s="5" t="s">
        <v>165</v>
      </c>
      <c r="I14525" t="s">
        <v>26</v>
      </c>
      <c r="J14525" t="s">
        <v>165</v>
      </c>
      <c r="K14525">
        <v>100</v>
      </c>
      <c r="L14525" s="5" t="s">
        <v>27903</v>
      </c>
      <c r="M14525" s="5" t="s">
        <v>70</v>
      </c>
      <c r="N14525">
        <v>9</v>
      </c>
      <c r="O14525" t="s">
        <v>172</v>
      </c>
      <c r="P14525" s="1">
        <v>45716</v>
      </c>
      <c r="Q14525" s="1">
        <v>45746</v>
      </c>
      <c r="R14525">
        <v>1732</v>
      </c>
      <c r="S14525" s="4">
        <v>5.6</v>
      </c>
      <c r="T14525" t="s">
        <v>153</v>
      </c>
    </row>
    <row r="14526" spans="1:20" x14ac:dyDescent="0.35">
      <c r="A14526" t="s">
        <v>27904</v>
      </c>
      <c r="B14526" s="5" t="s">
        <v>28801</v>
      </c>
      <c r="C14526" s="6">
        <v>72672</v>
      </c>
      <c r="D14526" t="s">
        <v>74</v>
      </c>
      <c r="E14526">
        <v>90840</v>
      </c>
      <c r="F14526" s="5" t="s">
        <v>58</v>
      </c>
      <c r="G14526" s="5" t="s">
        <v>59</v>
      </c>
      <c r="H14526" s="5" t="s">
        <v>75</v>
      </c>
      <c r="I14526" t="s">
        <v>26</v>
      </c>
      <c r="J14526" t="s">
        <v>157</v>
      </c>
      <c r="K14526">
        <v>0</v>
      </c>
      <c r="L14526" s="5" t="s">
        <v>24934</v>
      </c>
      <c r="M14526" s="5" t="s">
        <v>70</v>
      </c>
      <c r="N14526">
        <v>1</v>
      </c>
      <c r="O14526" t="s">
        <v>147</v>
      </c>
      <c r="P14526" s="1">
        <v>45548</v>
      </c>
      <c r="Q14526" s="1">
        <v>45580</v>
      </c>
      <c r="R14526">
        <v>789</v>
      </c>
      <c r="S14526" s="4">
        <v>5.4</v>
      </c>
      <c r="T14526" t="s">
        <v>38</v>
      </c>
    </row>
    <row r="14527" spans="1:20" x14ac:dyDescent="0.35">
      <c r="A14527" t="s">
        <v>27905</v>
      </c>
      <c r="B14527" s="5" t="s">
        <v>105</v>
      </c>
      <c r="C14527" s="6">
        <v>125105</v>
      </c>
      <c r="D14527" t="s">
        <v>22</v>
      </c>
      <c r="E14527">
        <v>125105</v>
      </c>
      <c r="F14527" s="5" t="s">
        <v>66</v>
      </c>
      <c r="G14527" s="5" t="s">
        <v>59</v>
      </c>
      <c r="H14527" s="5" t="s">
        <v>25</v>
      </c>
      <c r="I14527" t="s">
        <v>44</v>
      </c>
      <c r="J14527" t="s">
        <v>25</v>
      </c>
      <c r="K14527">
        <v>0</v>
      </c>
      <c r="L14527" s="5" t="s">
        <v>11156</v>
      </c>
      <c r="M14527" s="5" t="s">
        <v>54</v>
      </c>
      <c r="N14527">
        <v>8</v>
      </c>
      <c r="O14527" t="s">
        <v>112</v>
      </c>
      <c r="P14527" s="1">
        <v>45536</v>
      </c>
      <c r="Q14527" s="1">
        <v>45587</v>
      </c>
      <c r="R14527">
        <v>623</v>
      </c>
      <c r="S14527" s="4">
        <v>5.4</v>
      </c>
      <c r="T14527" t="s">
        <v>153</v>
      </c>
    </row>
    <row r="14528" spans="1:20" x14ac:dyDescent="0.35">
      <c r="A14528" t="s">
        <v>27906</v>
      </c>
      <c r="B14528" s="5" t="s">
        <v>28802</v>
      </c>
      <c r="C14528" s="6">
        <v>160966</v>
      </c>
      <c r="D14528" t="s">
        <v>65</v>
      </c>
      <c r="E14528">
        <v>209256</v>
      </c>
      <c r="F14528" s="5" t="s">
        <v>66</v>
      </c>
      <c r="G14528" s="5" t="s">
        <v>42</v>
      </c>
      <c r="H14528" s="5" t="s">
        <v>67</v>
      </c>
      <c r="I14528" t="s">
        <v>35</v>
      </c>
      <c r="J14528" t="s">
        <v>67</v>
      </c>
      <c r="K14528">
        <v>50</v>
      </c>
      <c r="L14528" s="5" t="s">
        <v>27907</v>
      </c>
      <c r="M14528" s="5" t="s">
        <v>37</v>
      </c>
      <c r="N14528">
        <v>5</v>
      </c>
      <c r="O14528" t="s">
        <v>172</v>
      </c>
      <c r="P14528" s="1">
        <v>45513</v>
      </c>
      <c r="Q14528" s="1">
        <v>45577</v>
      </c>
      <c r="R14528">
        <v>1920</v>
      </c>
      <c r="S14528" s="4">
        <v>7.8</v>
      </c>
      <c r="T14528" t="s">
        <v>38</v>
      </c>
    </row>
    <row r="14529" spans="1:20" x14ac:dyDescent="0.35">
      <c r="A14529" t="s">
        <v>27908</v>
      </c>
      <c r="B14529" s="5" t="s">
        <v>217</v>
      </c>
      <c r="C14529" s="6">
        <v>87326</v>
      </c>
      <c r="D14529" t="s">
        <v>74</v>
      </c>
      <c r="E14529">
        <v>109158</v>
      </c>
      <c r="F14529" s="5" t="s">
        <v>50</v>
      </c>
      <c r="G14529" s="5" t="s">
        <v>42</v>
      </c>
      <c r="H14529" s="5" t="s">
        <v>75</v>
      </c>
      <c r="I14529" t="s">
        <v>44</v>
      </c>
      <c r="J14529" t="s">
        <v>75</v>
      </c>
      <c r="K14529">
        <v>50</v>
      </c>
      <c r="L14529" s="5" t="s">
        <v>930</v>
      </c>
      <c r="M14529" s="5" t="s">
        <v>54</v>
      </c>
      <c r="N14529">
        <v>4</v>
      </c>
      <c r="O14529" t="s">
        <v>135</v>
      </c>
      <c r="P14529" s="1">
        <v>45427</v>
      </c>
      <c r="Q14529" s="1">
        <v>45450</v>
      </c>
      <c r="R14529">
        <v>754</v>
      </c>
      <c r="S14529" s="4">
        <v>7</v>
      </c>
      <c r="T14529" t="s">
        <v>210</v>
      </c>
    </row>
    <row r="14530" spans="1:20" x14ac:dyDescent="0.35">
      <c r="A14530" t="s">
        <v>27909</v>
      </c>
      <c r="B14530" s="5" t="s">
        <v>28799</v>
      </c>
      <c r="C14530" s="6">
        <v>135601</v>
      </c>
      <c r="D14530" t="s">
        <v>22</v>
      </c>
      <c r="E14530">
        <v>135601</v>
      </c>
      <c r="F14530" s="5" t="s">
        <v>66</v>
      </c>
      <c r="G14530" s="5" t="s">
        <v>24</v>
      </c>
      <c r="H14530" s="5" t="s">
        <v>129</v>
      </c>
      <c r="I14530" t="s">
        <v>26</v>
      </c>
      <c r="J14530" t="s">
        <v>157</v>
      </c>
      <c r="K14530">
        <v>50</v>
      </c>
      <c r="L14530" s="5" t="s">
        <v>27910</v>
      </c>
      <c r="M14530" s="5" t="s">
        <v>70</v>
      </c>
      <c r="N14530">
        <v>8</v>
      </c>
      <c r="O14530" t="s">
        <v>78</v>
      </c>
      <c r="P14530" s="1">
        <v>45368</v>
      </c>
      <c r="Q14530" s="1">
        <v>45399</v>
      </c>
      <c r="R14530">
        <v>1413</v>
      </c>
      <c r="S14530" s="4">
        <v>6.1</v>
      </c>
      <c r="T14530" t="s">
        <v>243</v>
      </c>
    </row>
    <row r="14531" spans="1:20" x14ac:dyDescent="0.35">
      <c r="A14531" t="s">
        <v>27911</v>
      </c>
      <c r="B14531" s="5" t="s">
        <v>105</v>
      </c>
      <c r="C14531" s="6">
        <v>217533</v>
      </c>
      <c r="D14531" t="s">
        <v>120</v>
      </c>
      <c r="E14531">
        <v>195780</v>
      </c>
      <c r="F14531" s="5" t="s">
        <v>23</v>
      </c>
      <c r="G14531" s="5" t="s">
        <v>24</v>
      </c>
      <c r="H14531" s="5" t="s">
        <v>121</v>
      </c>
      <c r="I14531" t="s">
        <v>26</v>
      </c>
      <c r="J14531" t="s">
        <v>768</v>
      </c>
      <c r="K14531">
        <v>0</v>
      </c>
      <c r="L14531" s="5" t="s">
        <v>27912</v>
      </c>
      <c r="M14531" s="5" t="s">
        <v>70</v>
      </c>
      <c r="N14531">
        <v>17</v>
      </c>
      <c r="O14531" t="s">
        <v>62</v>
      </c>
      <c r="P14531" s="1">
        <v>45742</v>
      </c>
      <c r="Q14531" s="1">
        <v>45809</v>
      </c>
      <c r="R14531">
        <v>633</v>
      </c>
      <c r="S14531" s="4">
        <v>8.1999999999999993</v>
      </c>
      <c r="T14531" t="s">
        <v>38</v>
      </c>
    </row>
    <row r="14532" spans="1:20" x14ac:dyDescent="0.35">
      <c r="A14532" t="s">
        <v>27913</v>
      </c>
      <c r="B14532" s="5" t="s">
        <v>32</v>
      </c>
      <c r="C14532" s="6">
        <v>98113</v>
      </c>
      <c r="D14532" t="s">
        <v>41</v>
      </c>
      <c r="E14532">
        <v>83396</v>
      </c>
      <c r="F14532" s="5" t="s">
        <v>50</v>
      </c>
      <c r="G14532" s="5" t="s">
        <v>51</v>
      </c>
      <c r="H14532" s="5" t="s">
        <v>151</v>
      </c>
      <c r="I14532" t="s">
        <v>26</v>
      </c>
      <c r="J14532" t="s">
        <v>60</v>
      </c>
      <c r="K14532">
        <v>50</v>
      </c>
      <c r="L14532" s="5" t="s">
        <v>27914</v>
      </c>
      <c r="M14532" s="5" t="s">
        <v>28</v>
      </c>
      <c r="N14532">
        <v>3</v>
      </c>
      <c r="O14532" t="s">
        <v>46</v>
      </c>
      <c r="P14532" s="1">
        <v>45595</v>
      </c>
      <c r="Q14532" s="1">
        <v>45612</v>
      </c>
      <c r="R14532">
        <v>2184</v>
      </c>
      <c r="S14532" s="4">
        <v>8.1</v>
      </c>
      <c r="T14532" t="s">
        <v>95</v>
      </c>
    </row>
    <row r="14533" spans="1:20" x14ac:dyDescent="0.35">
      <c r="A14533" t="s">
        <v>27915</v>
      </c>
      <c r="B14533" s="5" t="s">
        <v>179</v>
      </c>
      <c r="C14533" s="6">
        <v>81244</v>
      </c>
      <c r="D14533" t="s">
        <v>22</v>
      </c>
      <c r="E14533">
        <v>81244</v>
      </c>
      <c r="F14533" s="5" t="s">
        <v>58</v>
      </c>
      <c r="G14533" s="5" t="s">
        <v>24</v>
      </c>
      <c r="H14533" s="5" t="s">
        <v>191</v>
      </c>
      <c r="I14533" t="s">
        <v>35</v>
      </c>
      <c r="J14533" t="s">
        <v>186</v>
      </c>
      <c r="K14533">
        <v>50</v>
      </c>
      <c r="L14533" s="5" t="s">
        <v>27916</v>
      </c>
      <c r="M14533" s="5" t="s">
        <v>28</v>
      </c>
      <c r="N14533">
        <v>1</v>
      </c>
      <c r="O14533" t="s">
        <v>78</v>
      </c>
      <c r="P14533" s="1">
        <v>45323</v>
      </c>
      <c r="Q14533" s="1">
        <v>45373</v>
      </c>
      <c r="R14533">
        <v>628</v>
      </c>
      <c r="S14533" s="4">
        <v>6.4</v>
      </c>
      <c r="T14533" t="s">
        <v>108</v>
      </c>
    </row>
    <row r="14534" spans="1:20" x14ac:dyDescent="0.35">
      <c r="A14534" t="s">
        <v>27917</v>
      </c>
      <c r="B14534" s="5" t="s">
        <v>28802</v>
      </c>
      <c r="C14534" s="6">
        <v>89895</v>
      </c>
      <c r="D14534" t="s">
        <v>41</v>
      </c>
      <c r="E14534">
        <v>76411</v>
      </c>
      <c r="F14534" s="5" t="s">
        <v>58</v>
      </c>
      <c r="G14534" s="5" t="s">
        <v>42</v>
      </c>
      <c r="H14534" s="5" t="s">
        <v>126</v>
      </c>
      <c r="I14534" t="s">
        <v>35</v>
      </c>
      <c r="J14534" t="s">
        <v>304</v>
      </c>
      <c r="K14534">
        <v>100</v>
      </c>
      <c r="L14534" s="5" t="s">
        <v>27918</v>
      </c>
      <c r="M14534" s="5" t="s">
        <v>54</v>
      </c>
      <c r="N14534">
        <v>0</v>
      </c>
      <c r="O14534" t="s">
        <v>112</v>
      </c>
      <c r="P14534" s="1">
        <v>45467</v>
      </c>
      <c r="Q14534" s="1">
        <v>45515</v>
      </c>
      <c r="R14534">
        <v>1131</v>
      </c>
      <c r="S14534" s="4">
        <v>8</v>
      </c>
      <c r="T14534" t="s">
        <v>108</v>
      </c>
    </row>
    <row r="14535" spans="1:20" x14ac:dyDescent="0.35">
      <c r="A14535" t="s">
        <v>27919</v>
      </c>
      <c r="B14535" s="5" t="s">
        <v>28802</v>
      </c>
      <c r="C14535" s="6">
        <v>171139</v>
      </c>
      <c r="D14535" t="s">
        <v>22</v>
      </c>
      <c r="E14535">
        <v>171139</v>
      </c>
      <c r="F14535" s="5" t="s">
        <v>23</v>
      </c>
      <c r="G14535" s="5" t="s">
        <v>51</v>
      </c>
      <c r="H14535" s="5" t="s">
        <v>25</v>
      </c>
      <c r="I14535" t="s">
        <v>26</v>
      </c>
      <c r="J14535" t="s">
        <v>1449</v>
      </c>
      <c r="K14535">
        <v>100</v>
      </c>
      <c r="L14535" s="5" t="s">
        <v>27920</v>
      </c>
      <c r="M14535" s="5" t="s">
        <v>70</v>
      </c>
      <c r="N14535">
        <v>15</v>
      </c>
      <c r="O14535" t="s">
        <v>71</v>
      </c>
      <c r="P14535" s="1">
        <v>45453</v>
      </c>
      <c r="Q14535" s="1">
        <v>45484</v>
      </c>
      <c r="R14535">
        <v>1799</v>
      </c>
      <c r="S14535" s="4">
        <v>9.6999999999999993</v>
      </c>
      <c r="T14535" t="s">
        <v>136</v>
      </c>
    </row>
    <row r="14536" spans="1:20" x14ac:dyDescent="0.35">
      <c r="A14536" t="s">
        <v>27921</v>
      </c>
      <c r="B14536" s="5" t="s">
        <v>57</v>
      </c>
      <c r="C14536" s="6">
        <v>62756</v>
      </c>
      <c r="D14536" t="s">
        <v>65</v>
      </c>
      <c r="E14536">
        <v>81583</v>
      </c>
      <c r="F14536" s="5" t="s">
        <v>58</v>
      </c>
      <c r="G14536" s="5" t="s">
        <v>51</v>
      </c>
      <c r="H14536" s="5" t="s">
        <v>67</v>
      </c>
      <c r="I14536" t="s">
        <v>26</v>
      </c>
      <c r="J14536" t="s">
        <v>67</v>
      </c>
      <c r="K14536">
        <v>50</v>
      </c>
      <c r="L14536" s="5" t="s">
        <v>27922</v>
      </c>
      <c r="M14536" s="5" t="s">
        <v>70</v>
      </c>
      <c r="N14536">
        <v>0</v>
      </c>
      <c r="O14536" t="s">
        <v>131</v>
      </c>
      <c r="P14536" s="1">
        <v>45447</v>
      </c>
      <c r="Q14536" s="1">
        <v>45483</v>
      </c>
      <c r="R14536">
        <v>918</v>
      </c>
      <c r="S14536" s="4">
        <v>7.3</v>
      </c>
      <c r="T14536" t="s">
        <v>210</v>
      </c>
    </row>
    <row r="14537" spans="1:20" x14ac:dyDescent="0.35">
      <c r="A14537" t="s">
        <v>27923</v>
      </c>
      <c r="B14537" s="5" t="s">
        <v>100</v>
      </c>
      <c r="C14537" s="6">
        <v>335964</v>
      </c>
      <c r="D14537" t="s">
        <v>120</v>
      </c>
      <c r="E14537">
        <v>302368</v>
      </c>
      <c r="F14537" s="5" t="s">
        <v>23</v>
      </c>
      <c r="G14537" s="5" t="s">
        <v>42</v>
      </c>
      <c r="H14537" s="5" t="s">
        <v>121</v>
      </c>
      <c r="I14537" t="s">
        <v>26</v>
      </c>
      <c r="J14537" t="s">
        <v>121</v>
      </c>
      <c r="K14537">
        <v>50</v>
      </c>
      <c r="L14537" s="5" t="s">
        <v>27924</v>
      </c>
      <c r="M14537" s="5" t="s">
        <v>54</v>
      </c>
      <c r="N14537">
        <v>11</v>
      </c>
      <c r="O14537" t="s">
        <v>85</v>
      </c>
      <c r="P14537" s="1">
        <v>45708</v>
      </c>
      <c r="Q14537" s="1">
        <v>45780</v>
      </c>
      <c r="R14537">
        <v>707</v>
      </c>
      <c r="S14537" s="4">
        <v>7.6</v>
      </c>
      <c r="T14537" t="s">
        <v>89</v>
      </c>
    </row>
    <row r="14538" spans="1:20" x14ac:dyDescent="0.35">
      <c r="A14538" t="s">
        <v>27925</v>
      </c>
      <c r="B14538" s="5" t="s">
        <v>21</v>
      </c>
      <c r="C14538" s="6">
        <v>106920</v>
      </c>
      <c r="D14538" t="s">
        <v>41</v>
      </c>
      <c r="E14538">
        <v>90882</v>
      </c>
      <c r="F14538" s="5" t="s">
        <v>50</v>
      </c>
      <c r="G14538" s="5" t="s">
        <v>59</v>
      </c>
      <c r="H14538" s="5" t="s">
        <v>43</v>
      </c>
      <c r="I14538" t="s">
        <v>26</v>
      </c>
      <c r="J14538" t="s">
        <v>93</v>
      </c>
      <c r="K14538">
        <v>50</v>
      </c>
      <c r="L14538" s="5" t="s">
        <v>27926</v>
      </c>
      <c r="M14538" s="5" t="s">
        <v>70</v>
      </c>
      <c r="N14538">
        <v>3</v>
      </c>
      <c r="O14538" t="s">
        <v>112</v>
      </c>
      <c r="P14538" s="1">
        <v>45552</v>
      </c>
      <c r="Q14538" s="1">
        <v>45625</v>
      </c>
      <c r="R14538">
        <v>2132</v>
      </c>
      <c r="S14538" s="4">
        <v>7.3</v>
      </c>
      <c r="T14538" t="s">
        <v>277</v>
      </c>
    </row>
    <row r="14539" spans="1:20" x14ac:dyDescent="0.35">
      <c r="A14539" t="s">
        <v>27927</v>
      </c>
      <c r="B14539" s="5" t="s">
        <v>100</v>
      </c>
      <c r="C14539" s="6">
        <v>119575</v>
      </c>
      <c r="D14539" t="s">
        <v>41</v>
      </c>
      <c r="E14539">
        <v>101639</v>
      </c>
      <c r="F14539" s="5" t="s">
        <v>50</v>
      </c>
      <c r="G14539" s="5" t="s">
        <v>42</v>
      </c>
      <c r="H14539" s="5" t="s">
        <v>151</v>
      </c>
      <c r="I14539" t="s">
        <v>35</v>
      </c>
      <c r="J14539" t="s">
        <v>151</v>
      </c>
      <c r="K14539">
        <v>100</v>
      </c>
      <c r="L14539" s="5" t="s">
        <v>27928</v>
      </c>
      <c r="M14539" s="5" t="s">
        <v>37</v>
      </c>
      <c r="N14539">
        <v>4</v>
      </c>
      <c r="O14539" t="s">
        <v>135</v>
      </c>
      <c r="P14539" s="1">
        <v>45630</v>
      </c>
      <c r="Q14539" s="1">
        <v>45650</v>
      </c>
      <c r="R14539">
        <v>2163</v>
      </c>
      <c r="S14539" s="4">
        <v>6.1</v>
      </c>
      <c r="T14539" t="s">
        <v>79</v>
      </c>
    </row>
    <row r="14540" spans="1:20" x14ac:dyDescent="0.35">
      <c r="A14540" t="s">
        <v>27929</v>
      </c>
      <c r="B14540" s="5" t="s">
        <v>49</v>
      </c>
      <c r="C14540" s="6">
        <v>84559</v>
      </c>
      <c r="D14540" t="s">
        <v>22</v>
      </c>
      <c r="E14540">
        <v>84559</v>
      </c>
      <c r="F14540" s="5" t="s">
        <v>23</v>
      </c>
      <c r="G14540" s="5" t="s">
        <v>59</v>
      </c>
      <c r="H14540" s="5" t="s">
        <v>157</v>
      </c>
      <c r="I14540" t="s">
        <v>26</v>
      </c>
      <c r="J14540" t="s">
        <v>157</v>
      </c>
      <c r="K14540">
        <v>50</v>
      </c>
      <c r="L14540" s="5" t="s">
        <v>5340</v>
      </c>
      <c r="M14540" s="5" t="s">
        <v>54</v>
      </c>
      <c r="N14540">
        <v>10</v>
      </c>
      <c r="O14540" t="s">
        <v>78</v>
      </c>
      <c r="P14540" s="1">
        <v>45762</v>
      </c>
      <c r="Q14540" s="1">
        <v>45795</v>
      </c>
      <c r="R14540">
        <v>1877</v>
      </c>
      <c r="S14540" s="4">
        <v>8.6</v>
      </c>
      <c r="T14540" t="s">
        <v>118</v>
      </c>
    </row>
    <row r="14541" spans="1:20" x14ac:dyDescent="0.35">
      <c r="A14541" t="s">
        <v>27930</v>
      </c>
      <c r="B14541" s="5" t="s">
        <v>32</v>
      </c>
      <c r="C14541" s="6">
        <v>101252</v>
      </c>
      <c r="D14541" t="s">
        <v>22</v>
      </c>
      <c r="E14541">
        <v>101252</v>
      </c>
      <c r="F14541" s="5" t="s">
        <v>50</v>
      </c>
      <c r="G14541" s="5" t="s">
        <v>51</v>
      </c>
      <c r="H14541" s="5" t="s">
        <v>68</v>
      </c>
      <c r="I14541" t="s">
        <v>26</v>
      </c>
      <c r="J14541" t="s">
        <v>68</v>
      </c>
      <c r="K14541">
        <v>100</v>
      </c>
      <c r="L14541" s="5" t="s">
        <v>27931</v>
      </c>
      <c r="M14541" s="5" t="s">
        <v>28</v>
      </c>
      <c r="N14541">
        <v>2</v>
      </c>
      <c r="O14541" t="s">
        <v>147</v>
      </c>
      <c r="P14541" s="1">
        <v>45296</v>
      </c>
      <c r="Q14541" s="1">
        <v>45352</v>
      </c>
      <c r="R14541">
        <v>1702</v>
      </c>
      <c r="S14541" s="4">
        <v>9.1999999999999993</v>
      </c>
      <c r="T14541" t="s">
        <v>277</v>
      </c>
    </row>
    <row r="14542" spans="1:20" x14ac:dyDescent="0.35">
      <c r="A14542" t="s">
        <v>27932</v>
      </c>
      <c r="B14542" s="5" t="s">
        <v>100</v>
      </c>
      <c r="C14542" s="6">
        <v>236723</v>
      </c>
      <c r="D14542" t="s">
        <v>120</v>
      </c>
      <c r="E14542">
        <v>213051</v>
      </c>
      <c r="F14542" s="5" t="s">
        <v>23</v>
      </c>
      <c r="G14542" s="5" t="s">
        <v>51</v>
      </c>
      <c r="H14542" s="5" t="s">
        <v>121</v>
      </c>
      <c r="I14542" t="s">
        <v>35</v>
      </c>
      <c r="J14542" t="s">
        <v>121</v>
      </c>
      <c r="K14542">
        <v>0</v>
      </c>
      <c r="L14542" s="5" t="s">
        <v>27933</v>
      </c>
      <c r="M14542" s="5" t="s">
        <v>70</v>
      </c>
      <c r="N14542">
        <v>17</v>
      </c>
      <c r="O14542" t="s">
        <v>141</v>
      </c>
      <c r="P14542" s="1">
        <v>45578</v>
      </c>
      <c r="Q14542" s="1">
        <v>45609</v>
      </c>
      <c r="R14542">
        <v>2464</v>
      </c>
      <c r="S14542" s="4">
        <v>9.1999999999999993</v>
      </c>
      <c r="T14542" t="s">
        <v>103</v>
      </c>
    </row>
    <row r="14543" spans="1:20" x14ac:dyDescent="0.35">
      <c r="A14543" t="s">
        <v>27934</v>
      </c>
      <c r="B14543" s="5" t="s">
        <v>174</v>
      </c>
      <c r="C14543" s="6">
        <v>244256</v>
      </c>
      <c r="D14543" t="s">
        <v>22</v>
      </c>
      <c r="E14543">
        <v>244256</v>
      </c>
      <c r="F14543" s="5" t="s">
        <v>23</v>
      </c>
      <c r="G14543" s="5" t="s">
        <v>51</v>
      </c>
      <c r="H14543" s="5" t="s">
        <v>101</v>
      </c>
      <c r="I14543" t="s">
        <v>44</v>
      </c>
      <c r="J14543" t="s">
        <v>101</v>
      </c>
      <c r="K14543">
        <v>0</v>
      </c>
      <c r="L14543" s="5" t="s">
        <v>27935</v>
      </c>
      <c r="M14543" s="5" t="s">
        <v>37</v>
      </c>
      <c r="N14543">
        <v>16</v>
      </c>
      <c r="O14543" t="s">
        <v>62</v>
      </c>
      <c r="P14543" s="1">
        <v>45476</v>
      </c>
      <c r="Q14543" s="1">
        <v>45493</v>
      </c>
      <c r="R14543">
        <v>2238</v>
      </c>
      <c r="S14543" s="4">
        <v>5.9</v>
      </c>
      <c r="T14543" t="s">
        <v>103</v>
      </c>
    </row>
    <row r="14544" spans="1:20" x14ac:dyDescent="0.35">
      <c r="A14544" t="s">
        <v>27936</v>
      </c>
      <c r="B14544" s="5" t="s">
        <v>91</v>
      </c>
      <c r="C14544" s="6">
        <v>158103</v>
      </c>
      <c r="D14544" t="s">
        <v>41</v>
      </c>
      <c r="E14544">
        <v>134388</v>
      </c>
      <c r="F14544" s="5" t="s">
        <v>23</v>
      </c>
      <c r="G14544" s="5" t="s">
        <v>59</v>
      </c>
      <c r="H14544" s="5" t="s">
        <v>43</v>
      </c>
      <c r="I14544" t="s">
        <v>26</v>
      </c>
      <c r="J14544" t="s">
        <v>97</v>
      </c>
      <c r="K14544">
        <v>50</v>
      </c>
      <c r="L14544" s="5" t="s">
        <v>27937</v>
      </c>
      <c r="M14544" s="5" t="s">
        <v>54</v>
      </c>
      <c r="N14544">
        <v>11</v>
      </c>
      <c r="O14544" t="s">
        <v>29</v>
      </c>
      <c r="P14544" s="1">
        <v>45687</v>
      </c>
      <c r="Q14544" s="1">
        <v>45714</v>
      </c>
      <c r="R14544">
        <v>955</v>
      </c>
      <c r="S14544" s="4">
        <v>5.6</v>
      </c>
      <c r="T14544" t="s">
        <v>79</v>
      </c>
    </row>
    <row r="14545" spans="1:20" x14ac:dyDescent="0.35">
      <c r="A14545" t="s">
        <v>27938</v>
      </c>
      <c r="B14545" s="5" t="s">
        <v>32</v>
      </c>
      <c r="C14545" s="6">
        <v>130549</v>
      </c>
      <c r="D14545" t="s">
        <v>41</v>
      </c>
      <c r="E14545">
        <v>110967</v>
      </c>
      <c r="F14545" s="5" t="s">
        <v>66</v>
      </c>
      <c r="G14545" s="5" t="s">
        <v>42</v>
      </c>
      <c r="H14545" s="5" t="s">
        <v>43</v>
      </c>
      <c r="I14545" t="s">
        <v>44</v>
      </c>
      <c r="J14545" t="s">
        <v>43</v>
      </c>
      <c r="K14545">
        <v>50</v>
      </c>
      <c r="L14545" s="5" t="s">
        <v>23405</v>
      </c>
      <c r="M14545" s="5" t="s">
        <v>37</v>
      </c>
      <c r="N14545">
        <v>5</v>
      </c>
      <c r="O14545" t="s">
        <v>172</v>
      </c>
      <c r="P14545" s="1">
        <v>45722</v>
      </c>
      <c r="Q14545" s="1">
        <v>45766</v>
      </c>
      <c r="R14545">
        <v>2156</v>
      </c>
      <c r="S14545" s="4">
        <v>7</v>
      </c>
      <c r="T14545" t="s">
        <v>30</v>
      </c>
    </row>
    <row r="14546" spans="1:20" x14ac:dyDescent="0.35">
      <c r="A14546" t="s">
        <v>27939</v>
      </c>
      <c r="B14546" s="5" t="s">
        <v>28799</v>
      </c>
      <c r="C14546" s="6">
        <v>175962</v>
      </c>
      <c r="D14546" t="s">
        <v>22</v>
      </c>
      <c r="E14546">
        <v>175962</v>
      </c>
      <c r="F14546" s="5" t="s">
        <v>66</v>
      </c>
      <c r="G14546" s="5" t="s">
        <v>59</v>
      </c>
      <c r="H14546" s="5" t="s">
        <v>97</v>
      </c>
      <c r="I14546" t="s">
        <v>26</v>
      </c>
      <c r="J14546" t="s">
        <v>97</v>
      </c>
      <c r="K14546">
        <v>100</v>
      </c>
      <c r="L14546" s="5" t="s">
        <v>27940</v>
      </c>
      <c r="M14546" s="5" t="s">
        <v>70</v>
      </c>
      <c r="N14546">
        <v>7</v>
      </c>
      <c r="O14546" t="s">
        <v>131</v>
      </c>
      <c r="P14546" s="1">
        <v>45739</v>
      </c>
      <c r="Q14546" s="1">
        <v>45787</v>
      </c>
      <c r="R14546">
        <v>2102</v>
      </c>
      <c r="S14546" s="4">
        <v>5.9</v>
      </c>
      <c r="T14546" t="s">
        <v>153</v>
      </c>
    </row>
    <row r="14547" spans="1:20" x14ac:dyDescent="0.35">
      <c r="A14547" t="s">
        <v>27941</v>
      </c>
      <c r="B14547" s="5" t="s">
        <v>32</v>
      </c>
      <c r="C14547" s="6">
        <v>140334</v>
      </c>
      <c r="D14547" t="s">
        <v>22</v>
      </c>
      <c r="E14547">
        <v>140334</v>
      </c>
      <c r="F14547" s="5" t="s">
        <v>23</v>
      </c>
      <c r="G14547" s="5" t="s">
        <v>24</v>
      </c>
      <c r="H14547" s="5" t="s">
        <v>129</v>
      </c>
      <c r="I14547" t="s">
        <v>26</v>
      </c>
      <c r="J14547" t="s">
        <v>129</v>
      </c>
      <c r="K14547">
        <v>100</v>
      </c>
      <c r="L14547" s="5" t="s">
        <v>27942</v>
      </c>
      <c r="M14547" s="5" t="s">
        <v>54</v>
      </c>
      <c r="N14547">
        <v>13</v>
      </c>
      <c r="O14547" t="s">
        <v>112</v>
      </c>
      <c r="P14547" s="1">
        <v>45683</v>
      </c>
      <c r="Q14547" s="1">
        <v>45743</v>
      </c>
      <c r="R14547">
        <v>1612</v>
      </c>
      <c r="S14547" s="4">
        <v>5.6</v>
      </c>
      <c r="T14547" t="s">
        <v>38</v>
      </c>
    </row>
    <row r="14548" spans="1:20" x14ac:dyDescent="0.35">
      <c r="A14548" t="s">
        <v>27943</v>
      </c>
      <c r="B14548" s="5" t="s">
        <v>91</v>
      </c>
      <c r="C14548" s="6">
        <v>83160</v>
      </c>
      <c r="D14548" t="s">
        <v>120</v>
      </c>
      <c r="E14548">
        <v>74844</v>
      </c>
      <c r="F14548" s="5" t="s">
        <v>58</v>
      </c>
      <c r="G14548" s="5" t="s">
        <v>24</v>
      </c>
      <c r="H14548" s="5" t="s">
        <v>121</v>
      </c>
      <c r="I14548" t="s">
        <v>26</v>
      </c>
      <c r="J14548" t="s">
        <v>121</v>
      </c>
      <c r="K14548">
        <v>50</v>
      </c>
      <c r="L14548" s="5" t="s">
        <v>27944</v>
      </c>
      <c r="M14548" s="5" t="s">
        <v>28</v>
      </c>
      <c r="N14548">
        <v>0</v>
      </c>
      <c r="O14548" t="s">
        <v>85</v>
      </c>
      <c r="P14548" s="1">
        <v>45636</v>
      </c>
      <c r="Q14548" s="1">
        <v>45678</v>
      </c>
      <c r="R14548">
        <v>1282</v>
      </c>
      <c r="S14548" s="4">
        <v>9</v>
      </c>
      <c r="T14548" t="s">
        <v>243</v>
      </c>
    </row>
    <row r="14549" spans="1:20" x14ac:dyDescent="0.35">
      <c r="A14549" t="s">
        <v>27945</v>
      </c>
      <c r="B14549" s="5" t="s">
        <v>49</v>
      </c>
      <c r="C14549" s="6">
        <v>195354</v>
      </c>
      <c r="D14549" t="s">
        <v>81</v>
      </c>
      <c r="E14549">
        <v>263728</v>
      </c>
      <c r="F14549" s="5" t="s">
        <v>23</v>
      </c>
      <c r="G14549" s="5" t="s">
        <v>42</v>
      </c>
      <c r="H14549" s="5" t="s">
        <v>82</v>
      </c>
      <c r="I14549" t="s">
        <v>35</v>
      </c>
      <c r="J14549" t="s">
        <v>410</v>
      </c>
      <c r="K14549">
        <v>100</v>
      </c>
      <c r="L14549" s="5" t="s">
        <v>27946</v>
      </c>
      <c r="M14549" s="5" t="s">
        <v>28</v>
      </c>
      <c r="N14549">
        <v>19</v>
      </c>
      <c r="O14549" t="s">
        <v>131</v>
      </c>
      <c r="P14549" s="1">
        <v>45768</v>
      </c>
      <c r="Q14549" s="1">
        <v>45808</v>
      </c>
      <c r="R14549">
        <v>2365</v>
      </c>
      <c r="S14549" s="4">
        <v>9.6</v>
      </c>
      <c r="T14549" t="s">
        <v>79</v>
      </c>
    </row>
    <row r="14550" spans="1:20" x14ac:dyDescent="0.35">
      <c r="A14550" t="s">
        <v>27947</v>
      </c>
      <c r="B14550" s="5" t="s">
        <v>28799</v>
      </c>
      <c r="C14550" s="6">
        <v>62596</v>
      </c>
      <c r="D14550" t="s">
        <v>81</v>
      </c>
      <c r="E14550">
        <v>84505</v>
      </c>
      <c r="F14550" s="5" t="s">
        <v>58</v>
      </c>
      <c r="G14550" s="5" t="s">
        <v>51</v>
      </c>
      <c r="H14550" s="5" t="s">
        <v>82</v>
      </c>
      <c r="I14550" t="s">
        <v>35</v>
      </c>
      <c r="J14550" t="s">
        <v>75</v>
      </c>
      <c r="K14550">
        <v>100</v>
      </c>
      <c r="L14550" s="5" t="s">
        <v>27948</v>
      </c>
      <c r="M14550" s="5" t="s">
        <v>37</v>
      </c>
      <c r="N14550">
        <v>1</v>
      </c>
      <c r="O14550" t="s">
        <v>85</v>
      </c>
      <c r="P14550" s="1">
        <v>45586</v>
      </c>
      <c r="Q14550" s="1">
        <v>45648</v>
      </c>
      <c r="R14550">
        <v>1983</v>
      </c>
      <c r="S14550" s="4">
        <v>5.5</v>
      </c>
      <c r="T14550" t="s">
        <v>243</v>
      </c>
    </row>
    <row r="14551" spans="1:20" x14ac:dyDescent="0.35">
      <c r="A14551" t="s">
        <v>27949</v>
      </c>
      <c r="B14551" s="5" t="s">
        <v>91</v>
      </c>
      <c r="C14551" s="6">
        <v>246772</v>
      </c>
      <c r="D14551" t="s">
        <v>41</v>
      </c>
      <c r="E14551">
        <v>209756</v>
      </c>
      <c r="F14551" s="5" t="s">
        <v>23</v>
      </c>
      <c r="G14551" s="5" t="s">
        <v>24</v>
      </c>
      <c r="H14551" s="5" t="s">
        <v>151</v>
      </c>
      <c r="I14551" t="s">
        <v>35</v>
      </c>
      <c r="J14551" t="s">
        <v>151</v>
      </c>
      <c r="K14551">
        <v>100</v>
      </c>
      <c r="L14551" s="5" t="s">
        <v>27950</v>
      </c>
      <c r="M14551" s="5" t="s">
        <v>28</v>
      </c>
      <c r="N14551">
        <v>13</v>
      </c>
      <c r="O14551" t="s">
        <v>135</v>
      </c>
      <c r="P14551" s="1">
        <v>45589</v>
      </c>
      <c r="Q14551" s="1">
        <v>45624</v>
      </c>
      <c r="R14551">
        <v>770</v>
      </c>
      <c r="S14551" s="4">
        <v>9.6</v>
      </c>
      <c r="T14551" t="s">
        <v>55</v>
      </c>
    </row>
    <row r="14552" spans="1:20" x14ac:dyDescent="0.35">
      <c r="A14552" t="s">
        <v>27951</v>
      </c>
      <c r="B14552" s="5" t="s">
        <v>40</v>
      </c>
      <c r="C14552" s="6">
        <v>59096</v>
      </c>
      <c r="D14552" t="s">
        <v>22</v>
      </c>
      <c r="E14552">
        <v>59096</v>
      </c>
      <c r="F14552" s="5" t="s">
        <v>58</v>
      </c>
      <c r="G14552" s="5" t="s">
        <v>42</v>
      </c>
      <c r="H14552" s="5" t="s">
        <v>165</v>
      </c>
      <c r="I14552" t="s">
        <v>44</v>
      </c>
      <c r="J14552" t="s">
        <v>165</v>
      </c>
      <c r="K14552">
        <v>100</v>
      </c>
      <c r="L14552" s="5" t="s">
        <v>27952</v>
      </c>
      <c r="M14552" s="5" t="s">
        <v>70</v>
      </c>
      <c r="N14552">
        <v>1</v>
      </c>
      <c r="O14552" t="s">
        <v>135</v>
      </c>
      <c r="P14552" s="1">
        <v>45457</v>
      </c>
      <c r="Q14552" s="1">
        <v>45523</v>
      </c>
      <c r="R14552">
        <v>2494</v>
      </c>
      <c r="S14552" s="4">
        <v>8</v>
      </c>
      <c r="T14552" t="s">
        <v>118</v>
      </c>
    </row>
    <row r="14553" spans="1:20" x14ac:dyDescent="0.35">
      <c r="A14553" t="s">
        <v>27953</v>
      </c>
      <c r="B14553" s="5" t="s">
        <v>105</v>
      </c>
      <c r="C14553" s="6">
        <v>144657</v>
      </c>
      <c r="D14553" t="s">
        <v>22</v>
      </c>
      <c r="E14553">
        <v>144657</v>
      </c>
      <c r="F14553" s="5" t="s">
        <v>23</v>
      </c>
      <c r="G14553" s="5" t="s">
        <v>59</v>
      </c>
      <c r="H14553" s="5" t="s">
        <v>25</v>
      </c>
      <c r="I14553" t="s">
        <v>44</v>
      </c>
      <c r="J14553" t="s">
        <v>291</v>
      </c>
      <c r="K14553">
        <v>50</v>
      </c>
      <c r="L14553" s="5" t="s">
        <v>27954</v>
      </c>
      <c r="M14553" s="5" t="s">
        <v>37</v>
      </c>
      <c r="N14553">
        <v>12</v>
      </c>
      <c r="O14553" t="s">
        <v>78</v>
      </c>
      <c r="P14553" s="1">
        <v>45334</v>
      </c>
      <c r="Q14553" s="1">
        <v>45380</v>
      </c>
      <c r="R14553">
        <v>2372</v>
      </c>
      <c r="S14553" s="4">
        <v>9.8000000000000007</v>
      </c>
      <c r="T14553" t="s">
        <v>79</v>
      </c>
    </row>
    <row r="14554" spans="1:20" x14ac:dyDescent="0.35">
      <c r="A14554" t="s">
        <v>27955</v>
      </c>
      <c r="B14554" s="5" t="s">
        <v>28802</v>
      </c>
      <c r="C14554" s="6">
        <v>98312</v>
      </c>
      <c r="D14554" t="s">
        <v>22</v>
      </c>
      <c r="E14554">
        <v>98312</v>
      </c>
      <c r="F14554" s="5" t="s">
        <v>23</v>
      </c>
      <c r="G14554" s="5" t="s">
        <v>59</v>
      </c>
      <c r="H14554" s="5" t="s">
        <v>157</v>
      </c>
      <c r="I14554" t="s">
        <v>35</v>
      </c>
      <c r="J14554" t="s">
        <v>157</v>
      </c>
      <c r="K14554">
        <v>100</v>
      </c>
      <c r="L14554" s="5" t="s">
        <v>27956</v>
      </c>
      <c r="M14554" s="5" t="s">
        <v>28</v>
      </c>
      <c r="N14554">
        <v>17</v>
      </c>
      <c r="O14554" t="s">
        <v>167</v>
      </c>
      <c r="P14554" s="1">
        <v>45573</v>
      </c>
      <c r="Q14554" s="1">
        <v>45620</v>
      </c>
      <c r="R14554">
        <v>574</v>
      </c>
      <c r="S14554" s="4">
        <v>9.4</v>
      </c>
      <c r="T14554" t="s">
        <v>63</v>
      </c>
    </row>
    <row r="14555" spans="1:20" x14ac:dyDescent="0.35">
      <c r="A14555" t="s">
        <v>27957</v>
      </c>
      <c r="B14555" s="5" t="s">
        <v>28800</v>
      </c>
      <c r="C14555" s="6">
        <v>268721</v>
      </c>
      <c r="D14555" t="s">
        <v>41</v>
      </c>
      <c r="E14555">
        <v>228413</v>
      </c>
      <c r="F14555" s="5" t="s">
        <v>23</v>
      </c>
      <c r="G14555" s="5" t="s">
        <v>42</v>
      </c>
      <c r="H14555" s="5" t="s">
        <v>43</v>
      </c>
      <c r="I14555" t="s">
        <v>35</v>
      </c>
      <c r="J14555" t="s">
        <v>43</v>
      </c>
      <c r="K14555">
        <v>100</v>
      </c>
      <c r="L14555" s="5" t="s">
        <v>15935</v>
      </c>
      <c r="M14555" s="5" t="s">
        <v>70</v>
      </c>
      <c r="N14555">
        <v>10</v>
      </c>
      <c r="O14555" t="s">
        <v>29</v>
      </c>
      <c r="P14555" s="1">
        <v>45642</v>
      </c>
      <c r="Q14555" s="1">
        <v>45678</v>
      </c>
      <c r="R14555">
        <v>2163</v>
      </c>
      <c r="S14555" s="4">
        <v>5.8</v>
      </c>
      <c r="T14555" t="s">
        <v>103</v>
      </c>
    </row>
    <row r="14556" spans="1:20" x14ac:dyDescent="0.35">
      <c r="A14556" t="s">
        <v>27958</v>
      </c>
      <c r="B14556" s="5" t="s">
        <v>57</v>
      </c>
      <c r="C14556" s="6">
        <v>24804</v>
      </c>
      <c r="D14556" t="s">
        <v>22</v>
      </c>
      <c r="E14556">
        <v>24804</v>
      </c>
      <c r="F14556" s="5" t="s">
        <v>58</v>
      </c>
      <c r="G14556" s="5" t="s">
        <v>42</v>
      </c>
      <c r="H14556" s="5" t="s">
        <v>157</v>
      </c>
      <c r="I14556" t="s">
        <v>44</v>
      </c>
      <c r="J14556" t="s">
        <v>915</v>
      </c>
      <c r="K14556">
        <v>50</v>
      </c>
      <c r="L14556" s="5" t="s">
        <v>27959</v>
      </c>
      <c r="M14556" s="5" t="s">
        <v>54</v>
      </c>
      <c r="N14556">
        <v>1</v>
      </c>
      <c r="O14556" t="s">
        <v>141</v>
      </c>
      <c r="P14556" s="1">
        <v>45452</v>
      </c>
      <c r="Q14556" s="1">
        <v>45495</v>
      </c>
      <c r="R14556">
        <v>563</v>
      </c>
      <c r="S14556" s="4">
        <v>6.5</v>
      </c>
      <c r="T14556" t="s">
        <v>55</v>
      </c>
    </row>
    <row r="14557" spans="1:20" x14ac:dyDescent="0.35">
      <c r="A14557" t="s">
        <v>27960</v>
      </c>
      <c r="B14557" s="5" t="s">
        <v>57</v>
      </c>
      <c r="C14557" s="6">
        <v>116955</v>
      </c>
      <c r="D14557" t="s">
        <v>81</v>
      </c>
      <c r="E14557">
        <v>157889</v>
      </c>
      <c r="F14557" s="5" t="s">
        <v>66</v>
      </c>
      <c r="G14557" s="5" t="s">
        <v>59</v>
      </c>
      <c r="H14557" s="5" t="s">
        <v>82</v>
      </c>
      <c r="I14557" t="s">
        <v>44</v>
      </c>
      <c r="J14557" t="s">
        <v>82</v>
      </c>
      <c r="K14557">
        <v>100</v>
      </c>
      <c r="L14557" s="5" t="s">
        <v>10070</v>
      </c>
      <c r="M14557" s="5" t="s">
        <v>28</v>
      </c>
      <c r="N14557">
        <v>8</v>
      </c>
      <c r="O14557" t="s">
        <v>46</v>
      </c>
      <c r="P14557" s="1">
        <v>45731</v>
      </c>
      <c r="Q14557" s="1">
        <v>45796</v>
      </c>
      <c r="R14557">
        <v>1300</v>
      </c>
      <c r="S14557" s="4">
        <v>9.5</v>
      </c>
      <c r="T14557" t="s">
        <v>277</v>
      </c>
    </row>
    <row r="14558" spans="1:20" x14ac:dyDescent="0.35">
      <c r="A14558" t="s">
        <v>27961</v>
      </c>
      <c r="B14558" s="5" t="s">
        <v>49</v>
      </c>
      <c r="C14558" s="6">
        <v>102088</v>
      </c>
      <c r="D14558" t="s">
        <v>41</v>
      </c>
      <c r="E14558">
        <v>86775</v>
      </c>
      <c r="F14558" s="5" t="s">
        <v>50</v>
      </c>
      <c r="G14558" s="5" t="s">
        <v>42</v>
      </c>
      <c r="H14558" s="5" t="s">
        <v>60</v>
      </c>
      <c r="I14558" t="s">
        <v>35</v>
      </c>
      <c r="J14558" t="s">
        <v>60</v>
      </c>
      <c r="K14558">
        <v>100</v>
      </c>
      <c r="L14558" s="5" t="s">
        <v>27962</v>
      </c>
      <c r="M14558" s="5" t="s">
        <v>28</v>
      </c>
      <c r="N14558">
        <v>3</v>
      </c>
      <c r="O14558" t="s">
        <v>112</v>
      </c>
      <c r="P14558" s="1">
        <v>45749</v>
      </c>
      <c r="Q14558" s="1">
        <v>45811</v>
      </c>
      <c r="R14558">
        <v>1698</v>
      </c>
      <c r="S14558" s="4">
        <v>6.4</v>
      </c>
      <c r="T14558" t="s">
        <v>63</v>
      </c>
    </row>
    <row r="14559" spans="1:20" x14ac:dyDescent="0.35">
      <c r="A14559" t="s">
        <v>27963</v>
      </c>
      <c r="B14559" s="5" t="s">
        <v>179</v>
      </c>
      <c r="C14559" s="6">
        <v>150619</v>
      </c>
      <c r="D14559" t="s">
        <v>41</v>
      </c>
      <c r="E14559">
        <v>128026</v>
      </c>
      <c r="F14559" s="5" t="s">
        <v>66</v>
      </c>
      <c r="G14559" s="5" t="s">
        <v>42</v>
      </c>
      <c r="H14559" s="5" t="s">
        <v>43</v>
      </c>
      <c r="I14559" t="s">
        <v>35</v>
      </c>
      <c r="J14559" t="s">
        <v>43</v>
      </c>
      <c r="K14559">
        <v>50</v>
      </c>
      <c r="L14559" s="5" t="s">
        <v>27964</v>
      </c>
      <c r="M14559" s="5" t="s">
        <v>28</v>
      </c>
      <c r="N14559">
        <v>7</v>
      </c>
      <c r="O14559" t="s">
        <v>71</v>
      </c>
      <c r="P14559" s="1">
        <v>45716</v>
      </c>
      <c r="Q14559" s="1">
        <v>45746</v>
      </c>
      <c r="R14559">
        <v>1410</v>
      </c>
      <c r="S14559" s="4">
        <v>8.1999999999999993</v>
      </c>
      <c r="T14559" t="s">
        <v>136</v>
      </c>
    </row>
    <row r="14560" spans="1:20" x14ac:dyDescent="0.35">
      <c r="A14560" t="s">
        <v>27965</v>
      </c>
      <c r="B14560" s="5" t="s">
        <v>162</v>
      </c>
      <c r="C14560" s="6">
        <v>110839</v>
      </c>
      <c r="D14560" t="s">
        <v>74</v>
      </c>
      <c r="E14560">
        <v>138549</v>
      </c>
      <c r="F14560" s="5" t="s">
        <v>50</v>
      </c>
      <c r="G14560" s="5" t="s">
        <v>24</v>
      </c>
      <c r="H14560" s="5" t="s">
        <v>75</v>
      </c>
      <c r="I14560" t="s">
        <v>35</v>
      </c>
      <c r="J14560" t="s">
        <v>212</v>
      </c>
      <c r="K14560">
        <v>50</v>
      </c>
      <c r="L14560" s="5" t="s">
        <v>27966</v>
      </c>
      <c r="M14560" s="5" t="s">
        <v>37</v>
      </c>
      <c r="N14560">
        <v>4</v>
      </c>
      <c r="O14560" t="s">
        <v>78</v>
      </c>
      <c r="P14560" s="1">
        <v>45762</v>
      </c>
      <c r="Q14560" s="1">
        <v>45779</v>
      </c>
      <c r="R14560">
        <v>1293</v>
      </c>
      <c r="S14560" s="4">
        <v>6</v>
      </c>
      <c r="T14560" t="s">
        <v>38</v>
      </c>
    </row>
    <row r="14561" spans="1:20" x14ac:dyDescent="0.35">
      <c r="A14561" t="s">
        <v>27967</v>
      </c>
      <c r="B14561" s="5" t="s">
        <v>49</v>
      </c>
      <c r="C14561" s="6">
        <v>201264</v>
      </c>
      <c r="D14561" t="s">
        <v>120</v>
      </c>
      <c r="E14561">
        <v>181138</v>
      </c>
      <c r="F14561" s="5" t="s">
        <v>23</v>
      </c>
      <c r="G14561" s="5" t="s">
        <v>24</v>
      </c>
      <c r="H14561" s="5" t="s">
        <v>121</v>
      </c>
      <c r="I14561" t="s">
        <v>26</v>
      </c>
      <c r="J14561" t="s">
        <v>43</v>
      </c>
      <c r="K14561">
        <v>0</v>
      </c>
      <c r="L14561" s="5" t="s">
        <v>27968</v>
      </c>
      <c r="M14561" s="5" t="s">
        <v>70</v>
      </c>
      <c r="N14561">
        <v>15</v>
      </c>
      <c r="O14561" t="s">
        <v>172</v>
      </c>
      <c r="P14561" s="1">
        <v>45597</v>
      </c>
      <c r="Q14561" s="1">
        <v>45643</v>
      </c>
      <c r="R14561">
        <v>2398</v>
      </c>
      <c r="S14561" s="4">
        <v>9.8000000000000007</v>
      </c>
      <c r="T14561" t="s">
        <v>38</v>
      </c>
    </row>
    <row r="14562" spans="1:20" x14ac:dyDescent="0.35">
      <c r="A14562" t="s">
        <v>27969</v>
      </c>
      <c r="B14562" s="5" t="s">
        <v>179</v>
      </c>
      <c r="C14562" s="6">
        <v>87432</v>
      </c>
      <c r="D14562" t="s">
        <v>22</v>
      </c>
      <c r="E14562">
        <v>87432</v>
      </c>
      <c r="F14562" s="5" t="s">
        <v>58</v>
      </c>
      <c r="G14562" s="5" t="s">
        <v>24</v>
      </c>
      <c r="H14562" s="5" t="s">
        <v>101</v>
      </c>
      <c r="I14562" t="s">
        <v>26</v>
      </c>
      <c r="J14562" t="s">
        <v>101</v>
      </c>
      <c r="K14562">
        <v>100</v>
      </c>
      <c r="L14562" s="5" t="s">
        <v>27970</v>
      </c>
      <c r="M14562" s="5" t="s">
        <v>70</v>
      </c>
      <c r="N14562">
        <v>0</v>
      </c>
      <c r="O14562" t="s">
        <v>29</v>
      </c>
      <c r="P14562" s="1">
        <v>45565</v>
      </c>
      <c r="Q14562" s="1">
        <v>45628</v>
      </c>
      <c r="R14562">
        <v>1262</v>
      </c>
      <c r="S14562" s="4">
        <v>5.5</v>
      </c>
      <c r="T14562" t="s">
        <v>153</v>
      </c>
    </row>
    <row r="14563" spans="1:20" x14ac:dyDescent="0.35">
      <c r="A14563" t="s">
        <v>27971</v>
      </c>
      <c r="B14563" s="5" t="s">
        <v>28801</v>
      </c>
      <c r="C14563" s="6">
        <v>63493</v>
      </c>
      <c r="D14563" t="s">
        <v>41</v>
      </c>
      <c r="E14563">
        <v>53969</v>
      </c>
      <c r="F14563" s="5" t="s">
        <v>58</v>
      </c>
      <c r="G14563" s="5" t="s">
        <v>24</v>
      </c>
      <c r="H14563" s="5" t="s">
        <v>126</v>
      </c>
      <c r="I14563" t="s">
        <v>35</v>
      </c>
      <c r="J14563" t="s">
        <v>126</v>
      </c>
      <c r="K14563">
        <v>50</v>
      </c>
      <c r="L14563" s="5" t="s">
        <v>27972</v>
      </c>
      <c r="M14563" s="5" t="s">
        <v>28</v>
      </c>
      <c r="N14563">
        <v>0</v>
      </c>
      <c r="O14563" t="s">
        <v>141</v>
      </c>
      <c r="P14563" s="1">
        <v>45579</v>
      </c>
      <c r="Q14563" s="1">
        <v>45650</v>
      </c>
      <c r="R14563">
        <v>2168</v>
      </c>
      <c r="S14563" s="4">
        <v>9.5</v>
      </c>
      <c r="T14563" t="s">
        <v>277</v>
      </c>
    </row>
    <row r="14564" spans="1:20" x14ac:dyDescent="0.35">
      <c r="A14564" t="s">
        <v>27973</v>
      </c>
      <c r="B14564" s="5" t="s">
        <v>28802</v>
      </c>
      <c r="C14564" s="6">
        <v>184467</v>
      </c>
      <c r="D14564" t="s">
        <v>33</v>
      </c>
      <c r="E14564">
        <v>20291370</v>
      </c>
      <c r="F14564" s="5" t="s">
        <v>23</v>
      </c>
      <c r="G14564" s="5" t="s">
        <v>51</v>
      </c>
      <c r="H14564" s="5" t="s">
        <v>34</v>
      </c>
      <c r="I14564" t="s">
        <v>35</v>
      </c>
      <c r="J14564" t="s">
        <v>34</v>
      </c>
      <c r="K14564">
        <v>50</v>
      </c>
      <c r="L14564" s="5" t="s">
        <v>27974</v>
      </c>
      <c r="M14564" s="5" t="s">
        <v>54</v>
      </c>
      <c r="N14564">
        <v>18</v>
      </c>
      <c r="O14564" t="s">
        <v>88</v>
      </c>
      <c r="P14564" s="1">
        <v>45435</v>
      </c>
      <c r="Q14564" s="1">
        <v>45454</v>
      </c>
      <c r="R14564">
        <v>872</v>
      </c>
      <c r="S14564" s="4">
        <v>5.7</v>
      </c>
      <c r="T14564" t="s">
        <v>63</v>
      </c>
    </row>
    <row r="14565" spans="1:20" x14ac:dyDescent="0.35">
      <c r="A14565" t="s">
        <v>27975</v>
      </c>
      <c r="B14565" s="5" t="s">
        <v>28802</v>
      </c>
      <c r="C14565" s="6">
        <v>209096</v>
      </c>
      <c r="D14565" t="s">
        <v>41</v>
      </c>
      <c r="E14565">
        <v>177732</v>
      </c>
      <c r="F14565" s="5" t="s">
        <v>23</v>
      </c>
      <c r="G14565" s="5" t="s">
        <v>59</v>
      </c>
      <c r="H14565" s="5" t="s">
        <v>43</v>
      </c>
      <c r="I14565" t="s">
        <v>26</v>
      </c>
      <c r="J14565" t="s">
        <v>43</v>
      </c>
      <c r="K14565">
        <v>100</v>
      </c>
      <c r="L14565" s="5" t="s">
        <v>27976</v>
      </c>
      <c r="M14565" s="5" t="s">
        <v>54</v>
      </c>
      <c r="N14565">
        <v>19</v>
      </c>
      <c r="O14565" t="s">
        <v>141</v>
      </c>
      <c r="P14565" s="1">
        <v>45351</v>
      </c>
      <c r="Q14565" s="1">
        <v>45407</v>
      </c>
      <c r="R14565">
        <v>1107</v>
      </c>
      <c r="S14565" s="4">
        <v>8.6</v>
      </c>
      <c r="T14565" t="s">
        <v>243</v>
      </c>
    </row>
    <row r="14566" spans="1:20" x14ac:dyDescent="0.35">
      <c r="A14566" t="s">
        <v>27977</v>
      </c>
      <c r="B14566" s="5" t="s">
        <v>28802</v>
      </c>
      <c r="C14566" s="6">
        <v>98677</v>
      </c>
      <c r="D14566" t="s">
        <v>65</v>
      </c>
      <c r="E14566">
        <v>128280</v>
      </c>
      <c r="F14566" s="5" t="s">
        <v>50</v>
      </c>
      <c r="G14566" s="5" t="s">
        <v>24</v>
      </c>
      <c r="H14566" s="5" t="s">
        <v>67</v>
      </c>
      <c r="I14566" t="s">
        <v>44</v>
      </c>
      <c r="J14566" t="s">
        <v>67</v>
      </c>
      <c r="K14566">
        <v>100</v>
      </c>
      <c r="L14566" s="5" t="s">
        <v>27978</v>
      </c>
      <c r="M14566" s="5" t="s">
        <v>28</v>
      </c>
      <c r="N14566">
        <v>2</v>
      </c>
      <c r="O14566" t="s">
        <v>167</v>
      </c>
      <c r="P14566" s="1">
        <v>45345</v>
      </c>
      <c r="Q14566" s="1">
        <v>45371</v>
      </c>
      <c r="R14566">
        <v>741</v>
      </c>
      <c r="S14566" s="4">
        <v>5.5</v>
      </c>
      <c r="T14566" t="s">
        <v>63</v>
      </c>
    </row>
    <row r="14567" spans="1:20" x14ac:dyDescent="0.35">
      <c r="A14567" t="s">
        <v>27979</v>
      </c>
      <c r="B14567" s="5" t="s">
        <v>145</v>
      </c>
      <c r="C14567" s="6">
        <v>99800</v>
      </c>
      <c r="D14567" t="s">
        <v>74</v>
      </c>
      <c r="E14567">
        <v>124750</v>
      </c>
      <c r="F14567" s="5" t="s">
        <v>66</v>
      </c>
      <c r="G14567" s="5" t="s">
        <v>51</v>
      </c>
      <c r="H14567" s="5" t="s">
        <v>75</v>
      </c>
      <c r="I14567" t="s">
        <v>26</v>
      </c>
      <c r="J14567" t="s">
        <v>75</v>
      </c>
      <c r="K14567">
        <v>50</v>
      </c>
      <c r="L14567" s="5" t="s">
        <v>27980</v>
      </c>
      <c r="M14567" s="5" t="s">
        <v>54</v>
      </c>
      <c r="N14567">
        <v>5</v>
      </c>
      <c r="O14567" t="s">
        <v>141</v>
      </c>
      <c r="P14567" s="1">
        <v>45606</v>
      </c>
      <c r="Q14567" s="1">
        <v>45678</v>
      </c>
      <c r="R14567">
        <v>1041</v>
      </c>
      <c r="S14567" s="4">
        <v>9.6</v>
      </c>
      <c r="T14567" t="s">
        <v>277</v>
      </c>
    </row>
    <row r="14568" spans="1:20" x14ac:dyDescent="0.35">
      <c r="A14568" t="s">
        <v>27981</v>
      </c>
      <c r="B14568" s="5" t="s">
        <v>28802</v>
      </c>
      <c r="C14568" s="6">
        <v>109379</v>
      </c>
      <c r="D14568" t="s">
        <v>22</v>
      </c>
      <c r="E14568">
        <v>109379</v>
      </c>
      <c r="F14568" s="5" t="s">
        <v>50</v>
      </c>
      <c r="G14568" s="5" t="s">
        <v>42</v>
      </c>
      <c r="H14568" s="5" t="s">
        <v>52</v>
      </c>
      <c r="I14568" t="s">
        <v>35</v>
      </c>
      <c r="J14568" t="s">
        <v>52</v>
      </c>
      <c r="K14568">
        <v>100</v>
      </c>
      <c r="L14568" s="5" t="s">
        <v>2229</v>
      </c>
      <c r="M14568" s="5" t="s">
        <v>54</v>
      </c>
      <c r="N14568">
        <v>3</v>
      </c>
      <c r="O14568" t="s">
        <v>29</v>
      </c>
      <c r="P14568" s="1">
        <v>45658</v>
      </c>
      <c r="Q14568" s="1">
        <v>45722</v>
      </c>
      <c r="R14568">
        <v>1690</v>
      </c>
      <c r="S14568" s="4">
        <v>6.2</v>
      </c>
      <c r="T14568" t="s">
        <v>30</v>
      </c>
    </row>
    <row r="14569" spans="1:20" x14ac:dyDescent="0.35">
      <c r="A14569" t="s">
        <v>27982</v>
      </c>
      <c r="B14569" s="5" t="s">
        <v>174</v>
      </c>
      <c r="C14569" s="6">
        <v>68608</v>
      </c>
      <c r="D14569" t="s">
        <v>22</v>
      </c>
      <c r="E14569">
        <v>68608</v>
      </c>
      <c r="F14569" s="5" t="s">
        <v>66</v>
      </c>
      <c r="G14569" s="5" t="s">
        <v>42</v>
      </c>
      <c r="H14569" s="5" t="s">
        <v>157</v>
      </c>
      <c r="I14569" t="s">
        <v>35</v>
      </c>
      <c r="J14569" t="s">
        <v>157</v>
      </c>
      <c r="K14569">
        <v>0</v>
      </c>
      <c r="L14569" s="5" t="s">
        <v>3841</v>
      </c>
      <c r="M14569" s="5" t="s">
        <v>28</v>
      </c>
      <c r="N14569">
        <v>5</v>
      </c>
      <c r="O14569" t="s">
        <v>107</v>
      </c>
      <c r="P14569" s="1">
        <v>45505</v>
      </c>
      <c r="Q14569" s="1">
        <v>45545</v>
      </c>
      <c r="R14569">
        <v>2444</v>
      </c>
      <c r="S14569" s="4">
        <v>8.5</v>
      </c>
      <c r="T14569" t="s">
        <v>30</v>
      </c>
    </row>
    <row r="14570" spans="1:20" x14ac:dyDescent="0.35">
      <c r="A14570" t="s">
        <v>27983</v>
      </c>
      <c r="B14570" s="5" t="s">
        <v>32</v>
      </c>
      <c r="C14570" s="6">
        <v>70451</v>
      </c>
      <c r="D14570" t="s">
        <v>22</v>
      </c>
      <c r="E14570">
        <v>70451</v>
      </c>
      <c r="F14570" s="5" t="s">
        <v>23</v>
      </c>
      <c r="G14570" s="5" t="s">
        <v>42</v>
      </c>
      <c r="H14570" s="5" t="s">
        <v>116</v>
      </c>
      <c r="I14570" t="s">
        <v>44</v>
      </c>
      <c r="J14570" t="s">
        <v>116</v>
      </c>
      <c r="K14570">
        <v>100</v>
      </c>
      <c r="L14570" s="5" t="s">
        <v>27984</v>
      </c>
      <c r="M14570" s="5" t="s">
        <v>37</v>
      </c>
      <c r="N14570">
        <v>19</v>
      </c>
      <c r="O14570" t="s">
        <v>85</v>
      </c>
      <c r="P14570" s="1">
        <v>45350</v>
      </c>
      <c r="Q14570" s="1">
        <v>45372</v>
      </c>
      <c r="R14570">
        <v>985</v>
      </c>
      <c r="S14570" s="4">
        <v>8.6999999999999993</v>
      </c>
      <c r="T14570" t="s">
        <v>89</v>
      </c>
    </row>
    <row r="14571" spans="1:20" x14ac:dyDescent="0.35">
      <c r="A14571" t="s">
        <v>27985</v>
      </c>
      <c r="B14571" s="5" t="s">
        <v>217</v>
      </c>
      <c r="C14571" s="6">
        <v>127444</v>
      </c>
      <c r="D14571" t="s">
        <v>22</v>
      </c>
      <c r="E14571">
        <v>127444</v>
      </c>
      <c r="F14571" s="5" t="s">
        <v>66</v>
      </c>
      <c r="G14571" s="5" t="s">
        <v>59</v>
      </c>
      <c r="H14571" s="5" t="s">
        <v>68</v>
      </c>
      <c r="I14571" t="s">
        <v>44</v>
      </c>
      <c r="J14571" t="s">
        <v>68</v>
      </c>
      <c r="K14571">
        <v>0</v>
      </c>
      <c r="L14571" s="5" t="s">
        <v>27986</v>
      </c>
      <c r="M14571" s="5" t="s">
        <v>37</v>
      </c>
      <c r="N14571">
        <v>6</v>
      </c>
      <c r="O14571" t="s">
        <v>112</v>
      </c>
      <c r="P14571" s="1">
        <v>45573</v>
      </c>
      <c r="Q14571" s="1">
        <v>45607</v>
      </c>
      <c r="R14571">
        <v>1031</v>
      </c>
      <c r="S14571" s="4">
        <v>9.6999999999999993</v>
      </c>
      <c r="T14571" t="s">
        <v>136</v>
      </c>
    </row>
    <row r="14572" spans="1:20" x14ac:dyDescent="0.35">
      <c r="A14572" t="s">
        <v>27987</v>
      </c>
      <c r="B14572" s="5" t="s">
        <v>28802</v>
      </c>
      <c r="C14572" s="6">
        <v>59585</v>
      </c>
      <c r="D14572" t="s">
        <v>92</v>
      </c>
      <c r="E14572">
        <v>44689</v>
      </c>
      <c r="F14572" s="5" t="s">
        <v>58</v>
      </c>
      <c r="G14572" s="5" t="s">
        <v>42</v>
      </c>
      <c r="H14572" s="5" t="s">
        <v>93</v>
      </c>
      <c r="I14572" t="s">
        <v>26</v>
      </c>
      <c r="J14572" t="s">
        <v>491</v>
      </c>
      <c r="K14572">
        <v>0</v>
      </c>
      <c r="L14572" s="5" t="s">
        <v>27988</v>
      </c>
      <c r="M14572" s="5" t="s">
        <v>28</v>
      </c>
      <c r="N14572">
        <v>1</v>
      </c>
      <c r="O14572" t="s">
        <v>29</v>
      </c>
      <c r="P14572" s="1">
        <v>45567</v>
      </c>
      <c r="Q14572" s="1">
        <v>45631</v>
      </c>
      <c r="R14572">
        <v>2342</v>
      </c>
      <c r="S14572" s="4">
        <v>7.6</v>
      </c>
      <c r="T14572" t="s">
        <v>30</v>
      </c>
    </row>
    <row r="14573" spans="1:20" x14ac:dyDescent="0.35">
      <c r="A14573" t="s">
        <v>27989</v>
      </c>
      <c r="B14573" s="5" t="s">
        <v>105</v>
      </c>
      <c r="C14573" s="6">
        <v>129467</v>
      </c>
      <c r="D14573" t="s">
        <v>92</v>
      </c>
      <c r="E14573">
        <v>97100</v>
      </c>
      <c r="F14573" s="5" t="s">
        <v>50</v>
      </c>
      <c r="G14573" s="5" t="s">
        <v>42</v>
      </c>
      <c r="H14573" s="5" t="s">
        <v>93</v>
      </c>
      <c r="I14573" t="s">
        <v>35</v>
      </c>
      <c r="J14573" t="s">
        <v>1211</v>
      </c>
      <c r="K14573">
        <v>50</v>
      </c>
      <c r="L14573" s="5" t="s">
        <v>27990</v>
      </c>
      <c r="M14573" s="5" t="s">
        <v>37</v>
      </c>
      <c r="N14573">
        <v>2</v>
      </c>
      <c r="O14573" t="s">
        <v>71</v>
      </c>
      <c r="P14573" s="1">
        <v>45653</v>
      </c>
      <c r="Q14573" s="1">
        <v>45690</v>
      </c>
      <c r="R14573">
        <v>983</v>
      </c>
      <c r="S14573" s="4">
        <v>5.9</v>
      </c>
      <c r="T14573" t="s">
        <v>103</v>
      </c>
    </row>
    <row r="14574" spans="1:20" x14ac:dyDescent="0.35">
      <c r="A14574" t="s">
        <v>27991</v>
      </c>
      <c r="B14574" s="5" t="s">
        <v>28802</v>
      </c>
      <c r="C14574" s="6">
        <v>89818</v>
      </c>
      <c r="D14574" t="s">
        <v>120</v>
      </c>
      <c r="E14574">
        <v>80836</v>
      </c>
      <c r="F14574" s="5" t="s">
        <v>58</v>
      </c>
      <c r="G14574" s="5" t="s">
        <v>51</v>
      </c>
      <c r="H14574" s="5" t="s">
        <v>121</v>
      </c>
      <c r="I14574" t="s">
        <v>44</v>
      </c>
      <c r="J14574" t="s">
        <v>768</v>
      </c>
      <c r="K14574">
        <v>50</v>
      </c>
      <c r="L14574" s="5" t="s">
        <v>27992</v>
      </c>
      <c r="M14574" s="5" t="s">
        <v>54</v>
      </c>
      <c r="N14574">
        <v>1</v>
      </c>
      <c r="O14574" t="s">
        <v>135</v>
      </c>
      <c r="P14574" s="1">
        <v>45383</v>
      </c>
      <c r="Q14574" s="1">
        <v>45446</v>
      </c>
      <c r="R14574">
        <v>1846</v>
      </c>
      <c r="S14574" s="4">
        <v>5.6</v>
      </c>
      <c r="T14574" t="s">
        <v>243</v>
      </c>
    </row>
    <row r="14575" spans="1:20" x14ac:dyDescent="0.35">
      <c r="A14575" t="s">
        <v>27993</v>
      </c>
      <c r="B14575" s="5" t="s">
        <v>162</v>
      </c>
      <c r="C14575" s="6">
        <v>168508</v>
      </c>
      <c r="D14575" t="s">
        <v>22</v>
      </c>
      <c r="E14575">
        <v>168508</v>
      </c>
      <c r="F14575" s="5" t="s">
        <v>23</v>
      </c>
      <c r="G14575" s="5" t="s">
        <v>51</v>
      </c>
      <c r="H14575" s="5" t="s">
        <v>191</v>
      </c>
      <c r="I14575" t="s">
        <v>44</v>
      </c>
      <c r="J14575" t="s">
        <v>423</v>
      </c>
      <c r="K14575">
        <v>50</v>
      </c>
      <c r="L14575" s="5" t="s">
        <v>27994</v>
      </c>
      <c r="M14575" s="5" t="s">
        <v>28</v>
      </c>
      <c r="N14575">
        <v>18</v>
      </c>
      <c r="O14575" t="s">
        <v>107</v>
      </c>
      <c r="P14575" s="1">
        <v>45499</v>
      </c>
      <c r="Q14575" s="1">
        <v>45544</v>
      </c>
      <c r="R14575">
        <v>2122</v>
      </c>
      <c r="S14575" s="4">
        <v>5.0999999999999996</v>
      </c>
      <c r="T14575" t="s">
        <v>108</v>
      </c>
    </row>
    <row r="14576" spans="1:20" x14ac:dyDescent="0.35">
      <c r="A14576" t="s">
        <v>27995</v>
      </c>
      <c r="B14576" s="5" t="s">
        <v>28800</v>
      </c>
      <c r="C14576" s="6">
        <v>139480</v>
      </c>
      <c r="D14576" t="s">
        <v>92</v>
      </c>
      <c r="E14576">
        <v>104610</v>
      </c>
      <c r="F14576" s="5" t="s">
        <v>66</v>
      </c>
      <c r="G14576" s="5" t="s">
        <v>24</v>
      </c>
      <c r="H14576" s="5" t="s">
        <v>93</v>
      </c>
      <c r="I14576" t="s">
        <v>35</v>
      </c>
      <c r="J14576" t="s">
        <v>359</v>
      </c>
      <c r="K14576">
        <v>100</v>
      </c>
      <c r="L14576" s="5" t="s">
        <v>27996</v>
      </c>
      <c r="M14576" s="5" t="s">
        <v>70</v>
      </c>
      <c r="N14576">
        <v>8</v>
      </c>
      <c r="O14576" t="s">
        <v>112</v>
      </c>
      <c r="P14576" s="1">
        <v>45295</v>
      </c>
      <c r="Q14576" s="1">
        <v>45323</v>
      </c>
      <c r="R14576">
        <v>2378</v>
      </c>
      <c r="S14576" s="4">
        <v>8.1999999999999993</v>
      </c>
      <c r="T14576" t="s">
        <v>30</v>
      </c>
    </row>
    <row r="14577" spans="1:20" x14ac:dyDescent="0.35">
      <c r="A14577" t="s">
        <v>27997</v>
      </c>
      <c r="B14577" s="5" t="s">
        <v>28800</v>
      </c>
      <c r="C14577" s="6">
        <v>192002</v>
      </c>
      <c r="D14577" t="s">
        <v>41</v>
      </c>
      <c r="E14577">
        <v>163202</v>
      </c>
      <c r="F14577" s="5" t="s">
        <v>23</v>
      </c>
      <c r="G14577" s="5" t="s">
        <v>51</v>
      </c>
      <c r="H14577" s="5" t="s">
        <v>151</v>
      </c>
      <c r="I14577" t="s">
        <v>35</v>
      </c>
      <c r="J14577" t="s">
        <v>151</v>
      </c>
      <c r="K14577">
        <v>50</v>
      </c>
      <c r="L14577" s="5" t="s">
        <v>27998</v>
      </c>
      <c r="M14577" s="5" t="s">
        <v>37</v>
      </c>
      <c r="N14577">
        <v>18</v>
      </c>
      <c r="O14577" t="s">
        <v>131</v>
      </c>
      <c r="P14577" s="1">
        <v>45485</v>
      </c>
      <c r="Q14577" s="1">
        <v>45512</v>
      </c>
      <c r="R14577">
        <v>559</v>
      </c>
      <c r="S14577" s="4">
        <v>7.7</v>
      </c>
      <c r="T14577" t="s">
        <v>108</v>
      </c>
    </row>
    <row r="14578" spans="1:20" x14ac:dyDescent="0.35">
      <c r="A14578" t="s">
        <v>27999</v>
      </c>
      <c r="B14578" s="5" t="s">
        <v>217</v>
      </c>
      <c r="C14578" s="6">
        <v>58121</v>
      </c>
      <c r="D14578" t="s">
        <v>22</v>
      </c>
      <c r="E14578">
        <v>58121</v>
      </c>
      <c r="F14578" s="5" t="s">
        <v>50</v>
      </c>
      <c r="G14578" s="5" t="s">
        <v>42</v>
      </c>
      <c r="H14578" s="5" t="s">
        <v>157</v>
      </c>
      <c r="I14578" t="s">
        <v>35</v>
      </c>
      <c r="J14578" t="s">
        <v>157</v>
      </c>
      <c r="K14578">
        <v>0</v>
      </c>
      <c r="L14578" s="5" t="s">
        <v>28000</v>
      </c>
      <c r="M14578" s="5" t="s">
        <v>54</v>
      </c>
      <c r="N14578">
        <v>2</v>
      </c>
      <c r="O14578" t="s">
        <v>112</v>
      </c>
      <c r="P14578" s="1">
        <v>45669</v>
      </c>
      <c r="Q14578" s="1">
        <v>45703</v>
      </c>
      <c r="R14578">
        <v>1764</v>
      </c>
      <c r="S14578" s="4">
        <v>8</v>
      </c>
      <c r="T14578" t="s">
        <v>95</v>
      </c>
    </row>
    <row r="14579" spans="1:20" x14ac:dyDescent="0.35">
      <c r="A14579" t="s">
        <v>28001</v>
      </c>
      <c r="B14579" s="5" t="s">
        <v>28802</v>
      </c>
      <c r="C14579" s="6">
        <v>134623</v>
      </c>
      <c r="D14579" t="s">
        <v>41</v>
      </c>
      <c r="E14579">
        <v>114430</v>
      </c>
      <c r="F14579" s="5" t="s">
        <v>23</v>
      </c>
      <c r="G14579" s="5" t="s">
        <v>51</v>
      </c>
      <c r="H14579" s="5" t="s">
        <v>60</v>
      </c>
      <c r="I14579" t="s">
        <v>44</v>
      </c>
      <c r="J14579" t="s">
        <v>60</v>
      </c>
      <c r="K14579">
        <v>0</v>
      </c>
      <c r="L14579" s="5" t="s">
        <v>28002</v>
      </c>
      <c r="M14579" s="5" t="s">
        <v>28</v>
      </c>
      <c r="N14579">
        <v>15</v>
      </c>
      <c r="O14579" t="s">
        <v>131</v>
      </c>
      <c r="P14579" s="1">
        <v>45755</v>
      </c>
      <c r="Q14579" s="1">
        <v>45782</v>
      </c>
      <c r="R14579">
        <v>1864</v>
      </c>
      <c r="S14579" s="4">
        <v>9.3000000000000007</v>
      </c>
      <c r="T14579" t="s">
        <v>30</v>
      </c>
    </row>
    <row r="14580" spans="1:20" x14ac:dyDescent="0.35">
      <c r="A14580" t="s">
        <v>28003</v>
      </c>
      <c r="B14580" s="5" t="s">
        <v>28802</v>
      </c>
      <c r="C14580" s="6">
        <v>97785</v>
      </c>
      <c r="D14580" t="s">
        <v>22</v>
      </c>
      <c r="E14580">
        <v>97785</v>
      </c>
      <c r="F14580" s="5" t="s">
        <v>50</v>
      </c>
      <c r="G14580" s="5" t="s">
        <v>42</v>
      </c>
      <c r="H14580" s="5" t="s">
        <v>68</v>
      </c>
      <c r="I14580" t="s">
        <v>44</v>
      </c>
      <c r="J14580" t="s">
        <v>68</v>
      </c>
      <c r="K14580">
        <v>0</v>
      </c>
      <c r="L14580" s="5" t="s">
        <v>28004</v>
      </c>
      <c r="M14580" s="5" t="s">
        <v>54</v>
      </c>
      <c r="N14580">
        <v>4</v>
      </c>
      <c r="O14580" t="s">
        <v>78</v>
      </c>
      <c r="P14580" s="1">
        <v>45379</v>
      </c>
      <c r="Q14580" s="1">
        <v>45438</v>
      </c>
      <c r="R14580">
        <v>807</v>
      </c>
      <c r="S14580" s="4">
        <v>7.5</v>
      </c>
      <c r="T14580" t="s">
        <v>79</v>
      </c>
    </row>
    <row r="14581" spans="1:20" x14ac:dyDescent="0.35">
      <c r="A14581" t="s">
        <v>28005</v>
      </c>
      <c r="B14581" s="5" t="s">
        <v>105</v>
      </c>
      <c r="C14581" s="6">
        <v>219292</v>
      </c>
      <c r="D14581" t="s">
        <v>81</v>
      </c>
      <c r="E14581">
        <v>296044</v>
      </c>
      <c r="F14581" s="5" t="s">
        <v>23</v>
      </c>
      <c r="G14581" s="5" t="s">
        <v>51</v>
      </c>
      <c r="H14581" s="5" t="s">
        <v>82</v>
      </c>
      <c r="I14581" t="s">
        <v>35</v>
      </c>
      <c r="J14581" t="s">
        <v>82</v>
      </c>
      <c r="K14581">
        <v>100</v>
      </c>
      <c r="L14581" s="5" t="s">
        <v>28006</v>
      </c>
      <c r="M14581" s="5" t="s">
        <v>70</v>
      </c>
      <c r="N14581">
        <v>11</v>
      </c>
      <c r="O14581" t="s">
        <v>141</v>
      </c>
      <c r="P14581" s="1">
        <v>45307</v>
      </c>
      <c r="Q14581" s="1">
        <v>45363</v>
      </c>
      <c r="R14581">
        <v>974</v>
      </c>
      <c r="S14581" s="4">
        <v>6.3</v>
      </c>
      <c r="T14581" t="s">
        <v>95</v>
      </c>
    </row>
    <row r="14582" spans="1:20" x14ac:dyDescent="0.35">
      <c r="A14582" t="s">
        <v>28007</v>
      </c>
      <c r="B14582" s="5" t="s">
        <v>105</v>
      </c>
      <c r="C14582" s="6">
        <v>52713</v>
      </c>
      <c r="D14582" t="s">
        <v>22</v>
      </c>
      <c r="E14582">
        <v>52713</v>
      </c>
      <c r="F14582" s="5" t="s">
        <v>50</v>
      </c>
      <c r="G14582" s="5" t="s">
        <v>42</v>
      </c>
      <c r="H14582" s="5" t="s">
        <v>157</v>
      </c>
      <c r="I14582" t="s">
        <v>35</v>
      </c>
      <c r="J14582" t="s">
        <v>157</v>
      </c>
      <c r="K14582">
        <v>100</v>
      </c>
      <c r="L14582" s="5" t="s">
        <v>28008</v>
      </c>
      <c r="M14582" s="5" t="s">
        <v>37</v>
      </c>
      <c r="N14582">
        <v>2</v>
      </c>
      <c r="O14582" t="s">
        <v>107</v>
      </c>
      <c r="P14582" s="1">
        <v>45425</v>
      </c>
      <c r="Q14582" s="1">
        <v>45483</v>
      </c>
      <c r="R14582">
        <v>1083</v>
      </c>
      <c r="S14582" s="4">
        <v>9.5</v>
      </c>
      <c r="T14582" t="s">
        <v>108</v>
      </c>
    </row>
    <row r="14583" spans="1:20" x14ac:dyDescent="0.35">
      <c r="A14583" t="s">
        <v>28009</v>
      </c>
      <c r="B14583" s="5" t="s">
        <v>28802</v>
      </c>
      <c r="C14583" s="6">
        <v>318665</v>
      </c>
      <c r="D14583" t="s">
        <v>22</v>
      </c>
      <c r="E14583">
        <v>318665</v>
      </c>
      <c r="F14583" s="5" t="s">
        <v>23</v>
      </c>
      <c r="G14583" s="5" t="s">
        <v>59</v>
      </c>
      <c r="H14583" s="5" t="s">
        <v>97</v>
      </c>
      <c r="I14583" t="s">
        <v>26</v>
      </c>
      <c r="J14583" t="s">
        <v>97</v>
      </c>
      <c r="K14583">
        <v>50</v>
      </c>
      <c r="L14583" s="5" t="s">
        <v>20851</v>
      </c>
      <c r="M14583" s="5" t="s">
        <v>37</v>
      </c>
      <c r="N14583">
        <v>13</v>
      </c>
      <c r="O14583" t="s">
        <v>112</v>
      </c>
      <c r="P14583" s="1">
        <v>45598</v>
      </c>
      <c r="Q14583" s="1">
        <v>45615</v>
      </c>
      <c r="R14583">
        <v>1618</v>
      </c>
      <c r="S14583" s="4">
        <v>8.6999999999999993</v>
      </c>
      <c r="T14583" t="s">
        <v>277</v>
      </c>
    </row>
    <row r="14584" spans="1:20" x14ac:dyDescent="0.35">
      <c r="A14584" t="s">
        <v>28010</v>
      </c>
      <c r="B14584" s="5" t="s">
        <v>174</v>
      </c>
      <c r="C14584" s="6">
        <v>150768</v>
      </c>
      <c r="D14584" t="s">
        <v>120</v>
      </c>
      <c r="E14584">
        <v>135691</v>
      </c>
      <c r="F14584" s="5" t="s">
        <v>50</v>
      </c>
      <c r="G14584" s="5" t="s">
        <v>51</v>
      </c>
      <c r="H14584" s="5" t="s">
        <v>121</v>
      </c>
      <c r="I14584" t="s">
        <v>26</v>
      </c>
      <c r="J14584" t="s">
        <v>121</v>
      </c>
      <c r="K14584">
        <v>50</v>
      </c>
      <c r="L14584" s="5" t="s">
        <v>28011</v>
      </c>
      <c r="M14584" s="5" t="s">
        <v>70</v>
      </c>
      <c r="N14584">
        <v>4</v>
      </c>
      <c r="O14584" t="s">
        <v>107</v>
      </c>
      <c r="P14584" s="1">
        <v>45563</v>
      </c>
      <c r="Q14584" s="1">
        <v>45615</v>
      </c>
      <c r="R14584">
        <v>1321</v>
      </c>
      <c r="S14584" s="4">
        <v>9.3000000000000007</v>
      </c>
      <c r="T14584" t="s">
        <v>118</v>
      </c>
    </row>
    <row r="14585" spans="1:20" x14ac:dyDescent="0.35">
      <c r="A14585" t="s">
        <v>28012</v>
      </c>
      <c r="B14585" s="5" t="s">
        <v>57</v>
      </c>
      <c r="C14585" s="6">
        <v>130419</v>
      </c>
      <c r="D14585" t="s">
        <v>22</v>
      </c>
      <c r="E14585">
        <v>130419</v>
      </c>
      <c r="F14585" s="5" t="s">
        <v>50</v>
      </c>
      <c r="G14585" s="5" t="s">
        <v>42</v>
      </c>
      <c r="H14585" s="5" t="s">
        <v>97</v>
      </c>
      <c r="I14585" t="s">
        <v>26</v>
      </c>
      <c r="J14585" t="s">
        <v>97</v>
      </c>
      <c r="K14585">
        <v>50</v>
      </c>
      <c r="L14585" s="5" t="s">
        <v>28013</v>
      </c>
      <c r="M14585" s="5" t="s">
        <v>54</v>
      </c>
      <c r="N14585">
        <v>2</v>
      </c>
      <c r="O14585" t="s">
        <v>172</v>
      </c>
      <c r="P14585" s="1">
        <v>45606</v>
      </c>
      <c r="Q14585" s="1">
        <v>45644</v>
      </c>
      <c r="R14585">
        <v>1361</v>
      </c>
      <c r="S14585" s="4">
        <v>5.6</v>
      </c>
      <c r="T14585" t="s">
        <v>108</v>
      </c>
    </row>
    <row r="14586" spans="1:20" x14ac:dyDescent="0.35">
      <c r="A14586" t="s">
        <v>28014</v>
      </c>
      <c r="B14586" s="5" t="s">
        <v>28800</v>
      </c>
      <c r="C14586" s="6">
        <v>134257</v>
      </c>
      <c r="D14586" t="s">
        <v>22</v>
      </c>
      <c r="E14586">
        <v>134257</v>
      </c>
      <c r="F14586" s="5" t="s">
        <v>50</v>
      </c>
      <c r="G14586" s="5" t="s">
        <v>51</v>
      </c>
      <c r="H14586" s="5" t="s">
        <v>97</v>
      </c>
      <c r="I14586" t="s">
        <v>35</v>
      </c>
      <c r="J14586" t="s">
        <v>25</v>
      </c>
      <c r="K14586">
        <v>50</v>
      </c>
      <c r="L14586" s="5" t="s">
        <v>28015</v>
      </c>
      <c r="M14586" s="5" t="s">
        <v>28</v>
      </c>
      <c r="N14586">
        <v>2</v>
      </c>
      <c r="O14586" t="s">
        <v>107</v>
      </c>
      <c r="P14586" s="1">
        <v>45728</v>
      </c>
      <c r="Q14586" s="1">
        <v>45783</v>
      </c>
      <c r="R14586">
        <v>1297</v>
      </c>
      <c r="S14586" s="4">
        <v>8.8000000000000007</v>
      </c>
      <c r="T14586" t="s">
        <v>277</v>
      </c>
    </row>
    <row r="14587" spans="1:20" x14ac:dyDescent="0.35">
      <c r="A14587" t="s">
        <v>28016</v>
      </c>
      <c r="B14587" s="5" t="s">
        <v>57</v>
      </c>
      <c r="C14587" s="6">
        <v>88859</v>
      </c>
      <c r="D14587" t="s">
        <v>92</v>
      </c>
      <c r="E14587">
        <v>66644</v>
      </c>
      <c r="F14587" s="5" t="s">
        <v>50</v>
      </c>
      <c r="G14587" s="5" t="s">
        <v>24</v>
      </c>
      <c r="H14587" s="5" t="s">
        <v>93</v>
      </c>
      <c r="I14587" t="s">
        <v>35</v>
      </c>
      <c r="J14587" t="s">
        <v>1449</v>
      </c>
      <c r="K14587">
        <v>50</v>
      </c>
      <c r="L14587" s="5" t="s">
        <v>28017</v>
      </c>
      <c r="M14587" s="5" t="s">
        <v>54</v>
      </c>
      <c r="N14587">
        <v>2</v>
      </c>
      <c r="O14587" t="s">
        <v>62</v>
      </c>
      <c r="P14587" s="1">
        <v>45547</v>
      </c>
      <c r="Q14587" s="1">
        <v>45574</v>
      </c>
      <c r="R14587">
        <v>1916</v>
      </c>
      <c r="S14587" s="4">
        <v>6.4</v>
      </c>
      <c r="T14587" t="s">
        <v>103</v>
      </c>
    </row>
    <row r="14588" spans="1:20" x14ac:dyDescent="0.35">
      <c r="A14588" t="s">
        <v>28018</v>
      </c>
      <c r="B14588" s="5" t="s">
        <v>32</v>
      </c>
      <c r="C14588" s="6">
        <v>124958</v>
      </c>
      <c r="D14588" t="s">
        <v>22</v>
      </c>
      <c r="E14588">
        <v>124958</v>
      </c>
      <c r="F14588" s="5" t="s">
        <v>66</v>
      </c>
      <c r="G14588" s="5" t="s">
        <v>59</v>
      </c>
      <c r="H14588" s="5" t="s">
        <v>165</v>
      </c>
      <c r="I14588" t="s">
        <v>26</v>
      </c>
      <c r="J14588" t="s">
        <v>165</v>
      </c>
      <c r="K14588">
        <v>50</v>
      </c>
      <c r="L14588" s="5" t="s">
        <v>28019</v>
      </c>
      <c r="M14588" s="5" t="s">
        <v>70</v>
      </c>
      <c r="N14588">
        <v>8</v>
      </c>
      <c r="O14588" t="s">
        <v>107</v>
      </c>
      <c r="P14588" s="1">
        <v>45545</v>
      </c>
      <c r="Q14588" s="1">
        <v>45578</v>
      </c>
      <c r="R14588">
        <v>2029</v>
      </c>
      <c r="S14588" s="4">
        <v>9.9</v>
      </c>
      <c r="T14588" t="s">
        <v>210</v>
      </c>
    </row>
    <row r="14589" spans="1:20" x14ac:dyDescent="0.35">
      <c r="A14589" t="s">
        <v>28020</v>
      </c>
      <c r="B14589" s="5" t="s">
        <v>40</v>
      </c>
      <c r="C14589" s="6">
        <v>173410</v>
      </c>
      <c r="D14589" t="s">
        <v>92</v>
      </c>
      <c r="E14589">
        <v>130058</v>
      </c>
      <c r="F14589" s="5" t="s">
        <v>66</v>
      </c>
      <c r="G14589" s="5" t="s">
        <v>51</v>
      </c>
      <c r="H14589" s="5" t="s">
        <v>93</v>
      </c>
      <c r="I14589" t="s">
        <v>35</v>
      </c>
      <c r="J14589" t="s">
        <v>93</v>
      </c>
      <c r="K14589">
        <v>50</v>
      </c>
      <c r="L14589" s="5" t="s">
        <v>2660</v>
      </c>
      <c r="M14589" s="5" t="s">
        <v>37</v>
      </c>
      <c r="N14589">
        <v>9</v>
      </c>
      <c r="O14589" t="s">
        <v>112</v>
      </c>
      <c r="P14589" s="1">
        <v>45333</v>
      </c>
      <c r="Q14589" s="1">
        <v>45364</v>
      </c>
      <c r="R14589">
        <v>2108</v>
      </c>
      <c r="S14589" s="4">
        <v>8.5</v>
      </c>
      <c r="T14589" t="s">
        <v>136</v>
      </c>
    </row>
    <row r="14590" spans="1:20" x14ac:dyDescent="0.35">
      <c r="A14590" t="s">
        <v>28021</v>
      </c>
      <c r="B14590" s="5" t="s">
        <v>162</v>
      </c>
      <c r="C14590" s="6">
        <v>119770</v>
      </c>
      <c r="D14590" t="s">
        <v>41</v>
      </c>
      <c r="E14590">
        <v>101805</v>
      </c>
      <c r="F14590" s="5" t="s">
        <v>66</v>
      </c>
      <c r="G14590" s="5" t="s">
        <v>24</v>
      </c>
      <c r="H14590" s="5" t="s">
        <v>60</v>
      </c>
      <c r="I14590" t="s">
        <v>26</v>
      </c>
      <c r="J14590" t="s">
        <v>60</v>
      </c>
      <c r="K14590">
        <v>50</v>
      </c>
      <c r="L14590" s="5" t="s">
        <v>28022</v>
      </c>
      <c r="M14590" s="5" t="s">
        <v>28</v>
      </c>
      <c r="N14590">
        <v>7</v>
      </c>
      <c r="O14590" t="s">
        <v>46</v>
      </c>
      <c r="P14590" s="1">
        <v>45764</v>
      </c>
      <c r="Q14590" s="1">
        <v>45837</v>
      </c>
      <c r="R14590">
        <v>648</v>
      </c>
      <c r="S14590" s="4">
        <v>7.8</v>
      </c>
      <c r="T14590" t="s">
        <v>95</v>
      </c>
    </row>
    <row r="14591" spans="1:20" x14ac:dyDescent="0.35">
      <c r="A14591" t="s">
        <v>28023</v>
      </c>
      <c r="B14591" s="5" t="s">
        <v>21</v>
      </c>
      <c r="C14591" s="6">
        <v>57438</v>
      </c>
      <c r="D14591" t="s">
        <v>41</v>
      </c>
      <c r="E14591">
        <v>48822</v>
      </c>
      <c r="F14591" s="5" t="s">
        <v>58</v>
      </c>
      <c r="G14591" s="5" t="s">
        <v>59</v>
      </c>
      <c r="H14591" s="5" t="s">
        <v>126</v>
      </c>
      <c r="I14591" t="s">
        <v>26</v>
      </c>
      <c r="J14591" t="s">
        <v>126</v>
      </c>
      <c r="K14591">
        <v>50</v>
      </c>
      <c r="L14591" s="5" t="s">
        <v>28024</v>
      </c>
      <c r="M14591" s="5" t="s">
        <v>70</v>
      </c>
      <c r="N14591">
        <v>1</v>
      </c>
      <c r="O14591" t="s">
        <v>29</v>
      </c>
      <c r="P14591" s="1">
        <v>45520</v>
      </c>
      <c r="Q14591" s="1">
        <v>45588</v>
      </c>
      <c r="R14591">
        <v>717</v>
      </c>
      <c r="S14591" s="4">
        <v>8.1999999999999993</v>
      </c>
      <c r="T14591" t="s">
        <v>277</v>
      </c>
    </row>
    <row r="14592" spans="1:20" x14ac:dyDescent="0.35">
      <c r="A14592" t="s">
        <v>28025</v>
      </c>
      <c r="B14592" s="5" t="s">
        <v>91</v>
      </c>
      <c r="C14592" s="6">
        <v>168237</v>
      </c>
      <c r="D14592" t="s">
        <v>74</v>
      </c>
      <c r="E14592">
        <v>210296</v>
      </c>
      <c r="F14592" s="5" t="s">
        <v>23</v>
      </c>
      <c r="G14592" s="5" t="s">
        <v>24</v>
      </c>
      <c r="H14592" s="5" t="s">
        <v>75</v>
      </c>
      <c r="I14592" t="s">
        <v>44</v>
      </c>
      <c r="J14592" t="s">
        <v>75</v>
      </c>
      <c r="K14592">
        <v>100</v>
      </c>
      <c r="L14592" s="5" t="s">
        <v>28026</v>
      </c>
      <c r="M14592" s="5" t="s">
        <v>28</v>
      </c>
      <c r="N14592">
        <v>10</v>
      </c>
      <c r="O14592" t="s">
        <v>88</v>
      </c>
      <c r="P14592" s="1">
        <v>45365</v>
      </c>
      <c r="Q14592" s="1">
        <v>45421</v>
      </c>
      <c r="R14592">
        <v>2119</v>
      </c>
      <c r="S14592" s="4">
        <v>9.1</v>
      </c>
      <c r="T14592" t="s">
        <v>95</v>
      </c>
    </row>
    <row r="14593" spans="1:20" x14ac:dyDescent="0.35">
      <c r="A14593" t="s">
        <v>28027</v>
      </c>
      <c r="B14593" s="5" t="s">
        <v>105</v>
      </c>
      <c r="C14593" s="6">
        <v>198127</v>
      </c>
      <c r="D14593" t="s">
        <v>22</v>
      </c>
      <c r="E14593">
        <v>198127</v>
      </c>
      <c r="F14593" s="5" t="s">
        <v>23</v>
      </c>
      <c r="G14593" s="5" t="s">
        <v>59</v>
      </c>
      <c r="H14593" s="5" t="s">
        <v>25</v>
      </c>
      <c r="I14593" t="s">
        <v>26</v>
      </c>
      <c r="J14593" t="s">
        <v>129</v>
      </c>
      <c r="K14593">
        <v>100</v>
      </c>
      <c r="L14593" s="5" t="s">
        <v>28028</v>
      </c>
      <c r="M14593" s="5" t="s">
        <v>54</v>
      </c>
      <c r="N14593">
        <v>19</v>
      </c>
      <c r="O14593" t="s">
        <v>167</v>
      </c>
      <c r="P14593" s="1">
        <v>45773</v>
      </c>
      <c r="Q14593" s="1">
        <v>45787</v>
      </c>
      <c r="R14593">
        <v>2065</v>
      </c>
      <c r="S14593" s="4">
        <v>6.7</v>
      </c>
      <c r="T14593" t="s">
        <v>63</v>
      </c>
    </row>
    <row r="14594" spans="1:20" x14ac:dyDescent="0.35">
      <c r="A14594" t="s">
        <v>28029</v>
      </c>
      <c r="B14594" s="5" t="s">
        <v>28801</v>
      </c>
      <c r="C14594" s="6">
        <v>91754</v>
      </c>
      <c r="D14594" t="s">
        <v>22</v>
      </c>
      <c r="E14594">
        <v>91754</v>
      </c>
      <c r="F14594" s="5" t="s">
        <v>66</v>
      </c>
      <c r="G14594" s="5" t="s">
        <v>59</v>
      </c>
      <c r="H14594" s="5" t="s">
        <v>165</v>
      </c>
      <c r="I14594" t="s">
        <v>44</v>
      </c>
      <c r="J14594" t="s">
        <v>165</v>
      </c>
      <c r="K14594">
        <v>0</v>
      </c>
      <c r="L14594" s="5" t="s">
        <v>28030</v>
      </c>
      <c r="M14594" s="5" t="s">
        <v>37</v>
      </c>
      <c r="N14594">
        <v>5</v>
      </c>
      <c r="O14594" t="s">
        <v>131</v>
      </c>
      <c r="P14594" s="1">
        <v>45588</v>
      </c>
      <c r="Q14594" s="1">
        <v>45654</v>
      </c>
      <c r="R14594">
        <v>2354</v>
      </c>
      <c r="S14594" s="4">
        <v>9.8000000000000007</v>
      </c>
      <c r="T14594" t="s">
        <v>108</v>
      </c>
    </row>
    <row r="14595" spans="1:20" x14ac:dyDescent="0.35">
      <c r="A14595" t="s">
        <v>28031</v>
      </c>
      <c r="B14595" s="5" t="s">
        <v>28802</v>
      </c>
      <c r="C14595" s="6">
        <v>59433</v>
      </c>
      <c r="D14595" t="s">
        <v>74</v>
      </c>
      <c r="E14595">
        <v>74291</v>
      </c>
      <c r="F14595" s="5" t="s">
        <v>58</v>
      </c>
      <c r="G14595" s="5" t="s">
        <v>51</v>
      </c>
      <c r="H14595" s="5" t="s">
        <v>75</v>
      </c>
      <c r="I14595" t="s">
        <v>35</v>
      </c>
      <c r="J14595" t="s">
        <v>768</v>
      </c>
      <c r="K14595">
        <v>0</v>
      </c>
      <c r="L14595" s="5" t="s">
        <v>28032</v>
      </c>
      <c r="M14595" s="5" t="s">
        <v>54</v>
      </c>
      <c r="N14595">
        <v>1</v>
      </c>
      <c r="O14595" t="s">
        <v>147</v>
      </c>
      <c r="P14595" s="1">
        <v>45669</v>
      </c>
      <c r="Q14595" s="1">
        <v>45687</v>
      </c>
      <c r="R14595">
        <v>1618</v>
      </c>
      <c r="S14595" s="4">
        <v>9</v>
      </c>
      <c r="T14595" t="s">
        <v>47</v>
      </c>
    </row>
    <row r="14596" spans="1:20" x14ac:dyDescent="0.35">
      <c r="A14596" t="s">
        <v>28033</v>
      </c>
      <c r="B14596" s="5" t="s">
        <v>73</v>
      </c>
      <c r="C14596" s="6">
        <v>128719</v>
      </c>
      <c r="D14596" t="s">
        <v>41</v>
      </c>
      <c r="E14596">
        <v>109411</v>
      </c>
      <c r="F14596" s="5" t="s">
        <v>66</v>
      </c>
      <c r="G14596" s="5" t="s">
        <v>42</v>
      </c>
      <c r="H14596" s="5" t="s">
        <v>43</v>
      </c>
      <c r="I14596" t="s">
        <v>26</v>
      </c>
      <c r="J14596" t="s">
        <v>43</v>
      </c>
      <c r="K14596">
        <v>100</v>
      </c>
      <c r="L14596" s="5" t="s">
        <v>28034</v>
      </c>
      <c r="M14596" s="5" t="s">
        <v>70</v>
      </c>
      <c r="N14596">
        <v>5</v>
      </c>
      <c r="O14596" t="s">
        <v>85</v>
      </c>
      <c r="P14596" s="1">
        <v>45734</v>
      </c>
      <c r="Q14596" s="1">
        <v>45803</v>
      </c>
      <c r="R14596">
        <v>1435</v>
      </c>
      <c r="S14596" s="4">
        <v>8.1</v>
      </c>
      <c r="T14596" t="s">
        <v>89</v>
      </c>
    </row>
    <row r="14597" spans="1:20" x14ac:dyDescent="0.35">
      <c r="A14597" t="s">
        <v>28035</v>
      </c>
      <c r="B14597" s="5" t="s">
        <v>217</v>
      </c>
      <c r="C14597" s="6">
        <v>225590</v>
      </c>
      <c r="D14597" t="s">
        <v>120</v>
      </c>
      <c r="E14597">
        <v>203031</v>
      </c>
      <c r="F14597" s="5" t="s">
        <v>23</v>
      </c>
      <c r="G14597" s="5" t="s">
        <v>59</v>
      </c>
      <c r="H14597" s="5" t="s">
        <v>121</v>
      </c>
      <c r="I14597" t="s">
        <v>26</v>
      </c>
      <c r="J14597" t="s">
        <v>121</v>
      </c>
      <c r="K14597">
        <v>50</v>
      </c>
      <c r="L14597" s="5" t="s">
        <v>28036</v>
      </c>
      <c r="M14597" s="5" t="s">
        <v>54</v>
      </c>
      <c r="N14597">
        <v>10</v>
      </c>
      <c r="O14597" t="s">
        <v>112</v>
      </c>
      <c r="P14597" s="1">
        <v>45521</v>
      </c>
      <c r="Q14597" s="1">
        <v>45568</v>
      </c>
      <c r="R14597">
        <v>832</v>
      </c>
      <c r="S14597" s="4">
        <v>9.9</v>
      </c>
      <c r="T14597" t="s">
        <v>103</v>
      </c>
    </row>
    <row r="14598" spans="1:20" x14ac:dyDescent="0.35">
      <c r="A14598" t="s">
        <v>28037</v>
      </c>
      <c r="B14598" s="5" t="s">
        <v>40</v>
      </c>
      <c r="C14598" s="6">
        <v>327266</v>
      </c>
      <c r="D14598" t="s">
        <v>22</v>
      </c>
      <c r="E14598">
        <v>327266</v>
      </c>
      <c r="F14598" s="5" t="s">
        <v>23</v>
      </c>
      <c r="G14598" s="5" t="s">
        <v>51</v>
      </c>
      <c r="H14598" s="5" t="s">
        <v>68</v>
      </c>
      <c r="I14598" t="s">
        <v>26</v>
      </c>
      <c r="J14598" t="s">
        <v>68</v>
      </c>
      <c r="K14598">
        <v>0</v>
      </c>
      <c r="L14598" s="5" t="s">
        <v>28038</v>
      </c>
      <c r="M14598" s="5" t="s">
        <v>70</v>
      </c>
      <c r="N14598">
        <v>19</v>
      </c>
      <c r="O14598" t="s">
        <v>85</v>
      </c>
      <c r="P14598" s="1">
        <v>45462</v>
      </c>
      <c r="Q14598" s="1">
        <v>45507</v>
      </c>
      <c r="R14598">
        <v>1607</v>
      </c>
      <c r="S14598" s="4">
        <v>9.6</v>
      </c>
      <c r="T14598" t="s">
        <v>47</v>
      </c>
    </row>
    <row r="14599" spans="1:20" x14ac:dyDescent="0.35">
      <c r="A14599" t="s">
        <v>28039</v>
      </c>
      <c r="B14599" s="5" t="s">
        <v>49</v>
      </c>
      <c r="C14599" s="6">
        <v>77377</v>
      </c>
      <c r="D14599" t="s">
        <v>22</v>
      </c>
      <c r="E14599">
        <v>77377</v>
      </c>
      <c r="F14599" s="5" t="s">
        <v>50</v>
      </c>
      <c r="G14599" s="5" t="s">
        <v>51</v>
      </c>
      <c r="H14599" s="5" t="s">
        <v>129</v>
      </c>
      <c r="I14599" t="s">
        <v>26</v>
      </c>
      <c r="J14599" t="s">
        <v>304</v>
      </c>
      <c r="K14599">
        <v>100</v>
      </c>
      <c r="L14599" s="5" t="s">
        <v>25413</v>
      </c>
      <c r="M14599" s="5" t="s">
        <v>70</v>
      </c>
      <c r="N14599">
        <v>3</v>
      </c>
      <c r="O14599" t="s">
        <v>172</v>
      </c>
      <c r="P14599" s="1">
        <v>45544</v>
      </c>
      <c r="Q14599" s="1">
        <v>45609</v>
      </c>
      <c r="R14599">
        <v>1176</v>
      </c>
      <c r="S14599" s="4">
        <v>9.6</v>
      </c>
      <c r="T14599" t="s">
        <v>108</v>
      </c>
    </row>
    <row r="14600" spans="1:20" x14ac:dyDescent="0.35">
      <c r="A14600" t="s">
        <v>28040</v>
      </c>
      <c r="B14600" s="5" t="s">
        <v>28802</v>
      </c>
      <c r="C14600" s="6">
        <v>172505</v>
      </c>
      <c r="D14600" t="s">
        <v>22</v>
      </c>
      <c r="E14600">
        <v>172505</v>
      </c>
      <c r="F14600" s="5" t="s">
        <v>66</v>
      </c>
      <c r="G14600" s="5" t="s">
        <v>51</v>
      </c>
      <c r="H14600" s="5" t="s">
        <v>68</v>
      </c>
      <c r="I14600" t="s">
        <v>26</v>
      </c>
      <c r="J14600" t="s">
        <v>68</v>
      </c>
      <c r="K14600">
        <v>0</v>
      </c>
      <c r="L14600" s="5" t="s">
        <v>28041</v>
      </c>
      <c r="M14600" s="5" t="s">
        <v>70</v>
      </c>
      <c r="N14600">
        <v>5</v>
      </c>
      <c r="O14600" t="s">
        <v>46</v>
      </c>
      <c r="P14600" s="1">
        <v>45734</v>
      </c>
      <c r="Q14600" s="1">
        <v>45776</v>
      </c>
      <c r="R14600">
        <v>789</v>
      </c>
      <c r="S14600" s="4">
        <v>5.2</v>
      </c>
      <c r="T14600" t="s">
        <v>63</v>
      </c>
    </row>
    <row r="14601" spans="1:20" x14ac:dyDescent="0.35">
      <c r="A14601" t="s">
        <v>28042</v>
      </c>
      <c r="B14601" s="5" t="s">
        <v>32</v>
      </c>
      <c r="C14601" s="6">
        <v>97488</v>
      </c>
      <c r="D14601" t="s">
        <v>92</v>
      </c>
      <c r="E14601">
        <v>73116</v>
      </c>
      <c r="F14601" s="5" t="s">
        <v>50</v>
      </c>
      <c r="G14601" s="5" t="s">
        <v>59</v>
      </c>
      <c r="H14601" s="5" t="s">
        <v>93</v>
      </c>
      <c r="I14601" t="s">
        <v>26</v>
      </c>
      <c r="J14601" t="s">
        <v>93</v>
      </c>
      <c r="K14601">
        <v>100</v>
      </c>
      <c r="L14601" s="5" t="s">
        <v>28043</v>
      </c>
      <c r="M14601" s="5" t="s">
        <v>70</v>
      </c>
      <c r="N14601">
        <v>4</v>
      </c>
      <c r="O14601" t="s">
        <v>112</v>
      </c>
      <c r="P14601" s="1">
        <v>45345</v>
      </c>
      <c r="Q14601" s="1">
        <v>45394</v>
      </c>
      <c r="R14601">
        <v>506</v>
      </c>
      <c r="S14601" s="4">
        <v>9.9</v>
      </c>
      <c r="T14601" t="s">
        <v>153</v>
      </c>
    </row>
    <row r="14602" spans="1:20" x14ac:dyDescent="0.35">
      <c r="A14602" t="s">
        <v>28044</v>
      </c>
      <c r="B14602" s="5" t="s">
        <v>32</v>
      </c>
      <c r="C14602" s="6">
        <v>71688</v>
      </c>
      <c r="D14602" t="s">
        <v>22</v>
      </c>
      <c r="E14602">
        <v>71688</v>
      </c>
      <c r="F14602" s="5" t="s">
        <v>58</v>
      </c>
      <c r="G14602" s="5" t="s">
        <v>42</v>
      </c>
      <c r="H14602" s="5" t="s">
        <v>129</v>
      </c>
      <c r="I14602" t="s">
        <v>26</v>
      </c>
      <c r="J14602" t="s">
        <v>129</v>
      </c>
      <c r="K14602">
        <v>100</v>
      </c>
      <c r="L14602" s="5" t="s">
        <v>28045</v>
      </c>
      <c r="M14602" s="5" t="s">
        <v>70</v>
      </c>
      <c r="N14602">
        <v>0</v>
      </c>
      <c r="O14602" t="s">
        <v>107</v>
      </c>
      <c r="P14602" s="1">
        <v>45517</v>
      </c>
      <c r="Q14602" s="1">
        <v>45548</v>
      </c>
      <c r="R14602">
        <v>518</v>
      </c>
      <c r="S14602" s="4">
        <v>9</v>
      </c>
      <c r="T14602" t="s">
        <v>108</v>
      </c>
    </row>
    <row r="14603" spans="1:20" x14ac:dyDescent="0.35">
      <c r="A14603" t="s">
        <v>28046</v>
      </c>
      <c r="B14603" s="5" t="s">
        <v>28800</v>
      </c>
      <c r="C14603" s="6">
        <v>177939</v>
      </c>
      <c r="D14603" t="s">
        <v>22</v>
      </c>
      <c r="E14603">
        <v>177939</v>
      </c>
      <c r="F14603" s="5" t="s">
        <v>23</v>
      </c>
      <c r="G14603" s="5" t="s">
        <v>24</v>
      </c>
      <c r="H14603" s="5" t="s">
        <v>52</v>
      </c>
      <c r="I14603" t="s">
        <v>35</v>
      </c>
      <c r="J14603" t="s">
        <v>93</v>
      </c>
      <c r="K14603">
        <v>50</v>
      </c>
      <c r="L14603" s="5" t="s">
        <v>28047</v>
      </c>
      <c r="M14603" s="5" t="s">
        <v>70</v>
      </c>
      <c r="N14603">
        <v>15</v>
      </c>
      <c r="O14603" t="s">
        <v>88</v>
      </c>
      <c r="P14603" s="1">
        <v>45486</v>
      </c>
      <c r="Q14603" s="1">
        <v>45535</v>
      </c>
      <c r="R14603">
        <v>2444</v>
      </c>
      <c r="S14603" s="4">
        <v>8.5</v>
      </c>
      <c r="T14603" t="s">
        <v>95</v>
      </c>
    </row>
    <row r="14604" spans="1:20" x14ac:dyDescent="0.35">
      <c r="A14604" t="s">
        <v>28048</v>
      </c>
      <c r="B14604" s="5" t="s">
        <v>100</v>
      </c>
      <c r="C14604" s="6">
        <v>176846</v>
      </c>
      <c r="D14604" t="s">
        <v>120</v>
      </c>
      <c r="E14604">
        <v>159161</v>
      </c>
      <c r="F14604" s="5" t="s">
        <v>23</v>
      </c>
      <c r="G14604" s="5" t="s">
        <v>42</v>
      </c>
      <c r="H14604" s="5" t="s">
        <v>121</v>
      </c>
      <c r="I14604" t="s">
        <v>44</v>
      </c>
      <c r="J14604" t="s">
        <v>121</v>
      </c>
      <c r="K14604">
        <v>100</v>
      </c>
      <c r="L14604" s="5" t="s">
        <v>28049</v>
      </c>
      <c r="M14604" s="5" t="s">
        <v>54</v>
      </c>
      <c r="N14604">
        <v>16</v>
      </c>
      <c r="O14604" t="s">
        <v>85</v>
      </c>
      <c r="P14604" s="1">
        <v>45383</v>
      </c>
      <c r="Q14604" s="1">
        <v>45448</v>
      </c>
      <c r="R14604">
        <v>1132</v>
      </c>
      <c r="S14604" s="4">
        <v>8.3000000000000007</v>
      </c>
      <c r="T14604" t="s">
        <v>89</v>
      </c>
    </row>
    <row r="14605" spans="1:20" x14ac:dyDescent="0.35">
      <c r="A14605" t="s">
        <v>28050</v>
      </c>
      <c r="B14605" s="5" t="s">
        <v>73</v>
      </c>
      <c r="C14605" s="6">
        <v>75786</v>
      </c>
      <c r="D14605" t="s">
        <v>41</v>
      </c>
      <c r="E14605">
        <v>64418</v>
      </c>
      <c r="F14605" s="5" t="s">
        <v>50</v>
      </c>
      <c r="G14605" s="5" t="s">
        <v>51</v>
      </c>
      <c r="H14605" s="5" t="s">
        <v>126</v>
      </c>
      <c r="I14605" t="s">
        <v>44</v>
      </c>
      <c r="J14605" t="s">
        <v>126</v>
      </c>
      <c r="K14605">
        <v>50</v>
      </c>
      <c r="L14605" s="5" t="s">
        <v>28051</v>
      </c>
      <c r="M14605" s="5" t="s">
        <v>54</v>
      </c>
      <c r="N14605">
        <v>2</v>
      </c>
      <c r="O14605" t="s">
        <v>85</v>
      </c>
      <c r="P14605" s="1">
        <v>45648</v>
      </c>
      <c r="Q14605" s="1">
        <v>45700</v>
      </c>
      <c r="R14605">
        <v>517</v>
      </c>
      <c r="S14605" s="4">
        <v>8.1</v>
      </c>
      <c r="T14605" t="s">
        <v>243</v>
      </c>
    </row>
    <row r="14606" spans="1:20" x14ac:dyDescent="0.35">
      <c r="A14606" t="s">
        <v>28052</v>
      </c>
      <c r="B14606" s="5" t="s">
        <v>73</v>
      </c>
      <c r="C14606" s="6">
        <v>57729</v>
      </c>
      <c r="D14606" t="s">
        <v>22</v>
      </c>
      <c r="E14606">
        <v>57729</v>
      </c>
      <c r="F14606" s="5" t="s">
        <v>58</v>
      </c>
      <c r="G14606" s="5" t="s">
        <v>42</v>
      </c>
      <c r="H14606" s="5" t="s">
        <v>52</v>
      </c>
      <c r="I14606" t="s">
        <v>35</v>
      </c>
      <c r="J14606" t="s">
        <v>52</v>
      </c>
      <c r="K14606">
        <v>50</v>
      </c>
      <c r="L14606" s="5" t="s">
        <v>28053</v>
      </c>
      <c r="M14606" s="5" t="s">
        <v>37</v>
      </c>
      <c r="N14606">
        <v>1</v>
      </c>
      <c r="O14606" t="s">
        <v>78</v>
      </c>
      <c r="P14606" s="1">
        <v>45296</v>
      </c>
      <c r="Q14606" s="1">
        <v>45348</v>
      </c>
      <c r="R14606">
        <v>1690</v>
      </c>
      <c r="S14606" s="4">
        <v>5.2</v>
      </c>
      <c r="T14606" t="s">
        <v>38</v>
      </c>
    </row>
    <row r="14607" spans="1:20" x14ac:dyDescent="0.35">
      <c r="A14607" t="s">
        <v>28054</v>
      </c>
      <c r="B14607" s="5" t="s">
        <v>32</v>
      </c>
      <c r="C14607" s="6">
        <v>103984</v>
      </c>
      <c r="D14607" t="s">
        <v>22</v>
      </c>
      <c r="E14607">
        <v>103984</v>
      </c>
      <c r="F14607" s="5" t="s">
        <v>66</v>
      </c>
      <c r="G14607" s="5" t="s">
        <v>59</v>
      </c>
      <c r="H14607" s="5" t="s">
        <v>165</v>
      </c>
      <c r="I14607" t="s">
        <v>44</v>
      </c>
      <c r="J14607" t="s">
        <v>480</v>
      </c>
      <c r="K14607">
        <v>50</v>
      </c>
      <c r="L14607" s="5" t="s">
        <v>28055</v>
      </c>
      <c r="M14607" s="5" t="s">
        <v>28</v>
      </c>
      <c r="N14607">
        <v>8</v>
      </c>
      <c r="O14607" t="s">
        <v>88</v>
      </c>
      <c r="P14607" s="1">
        <v>45620</v>
      </c>
      <c r="Q14607" s="1">
        <v>45634</v>
      </c>
      <c r="R14607">
        <v>1783</v>
      </c>
      <c r="S14607" s="4">
        <v>9.6999999999999993</v>
      </c>
      <c r="T14607" t="s">
        <v>55</v>
      </c>
    </row>
    <row r="14608" spans="1:20" x14ac:dyDescent="0.35">
      <c r="A14608" t="s">
        <v>28056</v>
      </c>
      <c r="B14608" s="5" t="s">
        <v>217</v>
      </c>
      <c r="C14608" s="6">
        <v>109857</v>
      </c>
      <c r="D14608" t="s">
        <v>92</v>
      </c>
      <c r="E14608">
        <v>82393</v>
      </c>
      <c r="F14608" s="5" t="s">
        <v>66</v>
      </c>
      <c r="G14608" s="5" t="s">
        <v>51</v>
      </c>
      <c r="H14608" s="5" t="s">
        <v>93</v>
      </c>
      <c r="I14608" t="s">
        <v>26</v>
      </c>
      <c r="J14608" t="s">
        <v>93</v>
      </c>
      <c r="K14608">
        <v>50</v>
      </c>
      <c r="L14608" s="5" t="s">
        <v>28057</v>
      </c>
      <c r="M14608" s="5" t="s">
        <v>70</v>
      </c>
      <c r="N14608">
        <v>8</v>
      </c>
      <c r="O14608" t="s">
        <v>107</v>
      </c>
      <c r="P14608" s="1">
        <v>45347</v>
      </c>
      <c r="Q14608" s="1">
        <v>45389</v>
      </c>
      <c r="R14608">
        <v>814</v>
      </c>
      <c r="S14608" s="4">
        <v>6</v>
      </c>
      <c r="T14608" t="s">
        <v>38</v>
      </c>
    </row>
    <row r="14609" spans="1:20" x14ac:dyDescent="0.35">
      <c r="A14609" t="s">
        <v>28058</v>
      </c>
      <c r="B14609" s="5" t="s">
        <v>174</v>
      </c>
      <c r="C14609" s="6">
        <v>211073</v>
      </c>
      <c r="D14609" t="s">
        <v>22</v>
      </c>
      <c r="E14609">
        <v>211073</v>
      </c>
      <c r="F14609" s="5" t="s">
        <v>23</v>
      </c>
      <c r="G14609" s="5" t="s">
        <v>42</v>
      </c>
      <c r="H14609" s="5" t="s">
        <v>129</v>
      </c>
      <c r="I14609" t="s">
        <v>44</v>
      </c>
      <c r="J14609" t="s">
        <v>129</v>
      </c>
      <c r="K14609">
        <v>0</v>
      </c>
      <c r="L14609" s="5" t="s">
        <v>28059</v>
      </c>
      <c r="M14609" s="5" t="s">
        <v>54</v>
      </c>
      <c r="N14609">
        <v>11</v>
      </c>
      <c r="O14609" t="s">
        <v>71</v>
      </c>
      <c r="P14609" s="1">
        <v>45583</v>
      </c>
      <c r="Q14609" s="1">
        <v>45598</v>
      </c>
      <c r="R14609">
        <v>674</v>
      </c>
      <c r="S14609" s="4">
        <v>9</v>
      </c>
      <c r="T14609" t="s">
        <v>47</v>
      </c>
    </row>
    <row r="14610" spans="1:20" x14ac:dyDescent="0.35">
      <c r="A14610" t="s">
        <v>28060</v>
      </c>
      <c r="B14610" s="5" t="s">
        <v>40</v>
      </c>
      <c r="C14610" s="6">
        <v>134522</v>
      </c>
      <c r="D14610" t="s">
        <v>22</v>
      </c>
      <c r="E14610">
        <v>134522</v>
      </c>
      <c r="F14610" s="5" t="s">
        <v>66</v>
      </c>
      <c r="G14610" s="5" t="s">
        <v>42</v>
      </c>
      <c r="H14610" s="5" t="s">
        <v>25</v>
      </c>
      <c r="I14610" t="s">
        <v>35</v>
      </c>
      <c r="J14610" t="s">
        <v>25</v>
      </c>
      <c r="K14610">
        <v>0</v>
      </c>
      <c r="L14610" s="5" t="s">
        <v>28061</v>
      </c>
      <c r="M14610" s="5" t="s">
        <v>70</v>
      </c>
      <c r="N14610">
        <v>5</v>
      </c>
      <c r="O14610" t="s">
        <v>131</v>
      </c>
      <c r="P14610" s="1">
        <v>45730</v>
      </c>
      <c r="Q14610" s="1">
        <v>45751</v>
      </c>
      <c r="R14610">
        <v>1612</v>
      </c>
      <c r="S14610" s="4">
        <v>5.7</v>
      </c>
      <c r="T14610" t="s">
        <v>118</v>
      </c>
    </row>
    <row r="14611" spans="1:20" x14ac:dyDescent="0.35">
      <c r="A14611" t="s">
        <v>28062</v>
      </c>
      <c r="B14611" s="5" t="s">
        <v>28802</v>
      </c>
      <c r="C14611" s="6">
        <v>161100</v>
      </c>
      <c r="D14611" t="s">
        <v>120</v>
      </c>
      <c r="E14611">
        <v>144990</v>
      </c>
      <c r="F14611" s="5" t="s">
        <v>66</v>
      </c>
      <c r="G14611" s="5" t="s">
        <v>42</v>
      </c>
      <c r="H14611" s="5" t="s">
        <v>121</v>
      </c>
      <c r="I14611" t="s">
        <v>26</v>
      </c>
      <c r="J14611" t="s">
        <v>121</v>
      </c>
      <c r="K14611">
        <v>50</v>
      </c>
      <c r="L14611" s="5" t="s">
        <v>28063</v>
      </c>
      <c r="M14611" s="5" t="s">
        <v>28</v>
      </c>
      <c r="N14611">
        <v>6</v>
      </c>
      <c r="O14611" t="s">
        <v>29</v>
      </c>
      <c r="P14611" s="1">
        <v>45688</v>
      </c>
      <c r="Q14611" s="1">
        <v>45730</v>
      </c>
      <c r="R14611">
        <v>1781</v>
      </c>
      <c r="S14611" s="4">
        <v>8</v>
      </c>
      <c r="T14611" t="s">
        <v>95</v>
      </c>
    </row>
    <row r="14612" spans="1:20" x14ac:dyDescent="0.35">
      <c r="A14612" t="s">
        <v>28064</v>
      </c>
      <c r="B14612" s="5" t="s">
        <v>179</v>
      </c>
      <c r="C14612" s="6">
        <v>122301</v>
      </c>
      <c r="D14612" t="s">
        <v>41</v>
      </c>
      <c r="E14612">
        <v>103956</v>
      </c>
      <c r="F14612" s="5" t="s">
        <v>66</v>
      </c>
      <c r="G14612" s="5" t="s">
        <v>51</v>
      </c>
      <c r="H14612" s="5" t="s">
        <v>43</v>
      </c>
      <c r="I14612" t="s">
        <v>26</v>
      </c>
      <c r="J14612" t="s">
        <v>43</v>
      </c>
      <c r="K14612">
        <v>50</v>
      </c>
      <c r="L14612" s="5" t="s">
        <v>20937</v>
      </c>
      <c r="M14612" s="5" t="s">
        <v>28</v>
      </c>
      <c r="N14612">
        <v>6</v>
      </c>
      <c r="O14612" t="s">
        <v>88</v>
      </c>
      <c r="P14612" s="1">
        <v>45542</v>
      </c>
      <c r="Q14612" s="1">
        <v>45588</v>
      </c>
      <c r="R14612">
        <v>2201</v>
      </c>
      <c r="S14612" s="4">
        <v>5.8</v>
      </c>
      <c r="T14612" t="s">
        <v>108</v>
      </c>
    </row>
    <row r="14613" spans="1:20" x14ac:dyDescent="0.35">
      <c r="A14613" t="s">
        <v>28065</v>
      </c>
      <c r="B14613" s="5" t="s">
        <v>217</v>
      </c>
      <c r="C14613" s="6">
        <v>85699</v>
      </c>
      <c r="D14613" t="s">
        <v>41</v>
      </c>
      <c r="E14613">
        <v>72844</v>
      </c>
      <c r="F14613" s="5" t="s">
        <v>50</v>
      </c>
      <c r="G14613" s="5" t="s">
        <v>59</v>
      </c>
      <c r="H14613" s="5" t="s">
        <v>43</v>
      </c>
      <c r="I14613" t="s">
        <v>44</v>
      </c>
      <c r="J14613" t="s">
        <v>940</v>
      </c>
      <c r="K14613">
        <v>50</v>
      </c>
      <c r="L14613" s="5" t="s">
        <v>28066</v>
      </c>
      <c r="M14613" s="5" t="s">
        <v>54</v>
      </c>
      <c r="N14613">
        <v>2</v>
      </c>
      <c r="O14613" t="s">
        <v>112</v>
      </c>
      <c r="P14613" s="1">
        <v>45455</v>
      </c>
      <c r="Q14613" s="1">
        <v>45482</v>
      </c>
      <c r="R14613">
        <v>1286</v>
      </c>
      <c r="S14613" s="4">
        <v>9.8000000000000007</v>
      </c>
      <c r="T14613" t="s">
        <v>47</v>
      </c>
    </row>
    <row r="14614" spans="1:20" x14ac:dyDescent="0.35">
      <c r="A14614" t="s">
        <v>28067</v>
      </c>
      <c r="B14614" s="5" t="s">
        <v>73</v>
      </c>
      <c r="C14614" s="6">
        <v>70435</v>
      </c>
      <c r="D14614" t="s">
        <v>74</v>
      </c>
      <c r="E14614">
        <v>88044</v>
      </c>
      <c r="F14614" s="5" t="s">
        <v>58</v>
      </c>
      <c r="G14614" s="5" t="s">
        <v>51</v>
      </c>
      <c r="H14614" s="5" t="s">
        <v>75</v>
      </c>
      <c r="I14614" t="s">
        <v>26</v>
      </c>
      <c r="J14614" t="s">
        <v>116</v>
      </c>
      <c r="K14614">
        <v>0</v>
      </c>
      <c r="L14614" s="5" t="s">
        <v>28068</v>
      </c>
      <c r="M14614" s="5" t="s">
        <v>28</v>
      </c>
      <c r="N14614">
        <v>1</v>
      </c>
      <c r="O14614" t="s">
        <v>85</v>
      </c>
      <c r="P14614" s="1">
        <v>45690</v>
      </c>
      <c r="Q14614" s="1">
        <v>45724</v>
      </c>
      <c r="R14614">
        <v>889</v>
      </c>
      <c r="S14614" s="4">
        <v>8.9</v>
      </c>
      <c r="T14614" t="s">
        <v>95</v>
      </c>
    </row>
    <row r="14615" spans="1:20" x14ac:dyDescent="0.35">
      <c r="A14615" t="s">
        <v>28069</v>
      </c>
      <c r="B14615" s="5" t="s">
        <v>28800</v>
      </c>
      <c r="C14615" s="6">
        <v>83577</v>
      </c>
      <c r="D14615" t="s">
        <v>41</v>
      </c>
      <c r="E14615">
        <v>71040</v>
      </c>
      <c r="F14615" s="5" t="s">
        <v>50</v>
      </c>
      <c r="G14615" s="5" t="s">
        <v>59</v>
      </c>
      <c r="H14615" s="5" t="s">
        <v>151</v>
      </c>
      <c r="I14615" t="s">
        <v>35</v>
      </c>
      <c r="J14615" t="s">
        <v>151</v>
      </c>
      <c r="K14615">
        <v>0</v>
      </c>
      <c r="L14615" s="5" t="s">
        <v>5382</v>
      </c>
      <c r="M14615" s="5" t="s">
        <v>54</v>
      </c>
      <c r="N14615">
        <v>2</v>
      </c>
      <c r="O14615" t="s">
        <v>29</v>
      </c>
      <c r="P14615" s="1">
        <v>45424</v>
      </c>
      <c r="Q14615" s="1">
        <v>45486</v>
      </c>
      <c r="R14615">
        <v>880</v>
      </c>
      <c r="S14615" s="4">
        <v>10</v>
      </c>
      <c r="T14615" t="s">
        <v>277</v>
      </c>
    </row>
    <row r="14616" spans="1:20" x14ac:dyDescent="0.35">
      <c r="A14616" t="s">
        <v>28070</v>
      </c>
      <c r="B14616" s="5" t="s">
        <v>28800</v>
      </c>
      <c r="C14616" s="6">
        <v>224546</v>
      </c>
      <c r="D14616" t="s">
        <v>22</v>
      </c>
      <c r="E14616">
        <v>224546</v>
      </c>
      <c r="F14616" s="5" t="s">
        <v>23</v>
      </c>
      <c r="G14616" s="5" t="s">
        <v>42</v>
      </c>
      <c r="H14616" s="5" t="s">
        <v>97</v>
      </c>
      <c r="I14616" t="s">
        <v>35</v>
      </c>
      <c r="J14616" t="s">
        <v>97</v>
      </c>
      <c r="K14616">
        <v>100</v>
      </c>
      <c r="L14616" s="5" t="s">
        <v>26931</v>
      </c>
      <c r="M14616" s="5" t="s">
        <v>28</v>
      </c>
      <c r="N14616">
        <v>18</v>
      </c>
      <c r="O14616" t="s">
        <v>141</v>
      </c>
      <c r="P14616" s="1">
        <v>45614</v>
      </c>
      <c r="Q14616" s="1">
        <v>45643</v>
      </c>
      <c r="R14616">
        <v>1647</v>
      </c>
      <c r="S14616" s="4">
        <v>5.0999999999999996</v>
      </c>
      <c r="T14616" t="s">
        <v>63</v>
      </c>
    </row>
    <row r="14617" spans="1:20" x14ac:dyDescent="0.35">
      <c r="A14617" t="s">
        <v>28071</v>
      </c>
      <c r="B14617" s="5" t="s">
        <v>73</v>
      </c>
      <c r="C14617" s="6">
        <v>164191</v>
      </c>
      <c r="D14617" t="s">
        <v>33</v>
      </c>
      <c r="E14617">
        <v>18061010</v>
      </c>
      <c r="F14617" s="5" t="s">
        <v>66</v>
      </c>
      <c r="G14617" s="5" t="s">
        <v>42</v>
      </c>
      <c r="H14617" s="5" t="s">
        <v>34</v>
      </c>
      <c r="I14617" t="s">
        <v>35</v>
      </c>
      <c r="J14617" t="s">
        <v>34</v>
      </c>
      <c r="K14617">
        <v>100</v>
      </c>
      <c r="L14617" s="5" t="s">
        <v>28072</v>
      </c>
      <c r="M14617" s="5" t="s">
        <v>37</v>
      </c>
      <c r="N14617">
        <v>7</v>
      </c>
      <c r="O14617" t="s">
        <v>71</v>
      </c>
      <c r="P14617" s="1">
        <v>45293</v>
      </c>
      <c r="Q14617" s="1">
        <v>45354</v>
      </c>
      <c r="R14617">
        <v>1513</v>
      </c>
      <c r="S14617" s="4">
        <v>7.5</v>
      </c>
      <c r="T14617" t="s">
        <v>89</v>
      </c>
    </row>
    <row r="14618" spans="1:20" x14ac:dyDescent="0.35">
      <c r="A14618" t="s">
        <v>28073</v>
      </c>
      <c r="B14618" s="5" t="s">
        <v>28802</v>
      </c>
      <c r="C14618" s="6">
        <v>234520</v>
      </c>
      <c r="D14618" t="s">
        <v>65</v>
      </c>
      <c r="E14618">
        <v>304876</v>
      </c>
      <c r="F14618" s="5" t="s">
        <v>23</v>
      </c>
      <c r="G14618" s="5" t="s">
        <v>42</v>
      </c>
      <c r="H14618" s="5" t="s">
        <v>67</v>
      </c>
      <c r="I14618" t="s">
        <v>44</v>
      </c>
      <c r="J14618" t="s">
        <v>67</v>
      </c>
      <c r="K14618">
        <v>0</v>
      </c>
      <c r="L14618" s="5" t="s">
        <v>28074</v>
      </c>
      <c r="M14618" s="5" t="s">
        <v>70</v>
      </c>
      <c r="N14618">
        <v>14</v>
      </c>
      <c r="O14618" t="s">
        <v>172</v>
      </c>
      <c r="P14618" s="1">
        <v>45374</v>
      </c>
      <c r="Q14618" s="1">
        <v>45408</v>
      </c>
      <c r="R14618">
        <v>2487</v>
      </c>
      <c r="S14618" s="4">
        <v>8.6</v>
      </c>
      <c r="T14618" t="s">
        <v>38</v>
      </c>
    </row>
    <row r="14619" spans="1:20" x14ac:dyDescent="0.35">
      <c r="A14619" t="s">
        <v>28075</v>
      </c>
      <c r="B14619" s="5" t="s">
        <v>100</v>
      </c>
      <c r="C14619" s="6">
        <v>50375</v>
      </c>
      <c r="D14619" t="s">
        <v>22</v>
      </c>
      <c r="E14619">
        <v>50375</v>
      </c>
      <c r="F14619" s="5" t="s">
        <v>66</v>
      </c>
      <c r="G14619" s="5" t="s">
        <v>42</v>
      </c>
      <c r="H14619" s="5" t="s">
        <v>157</v>
      </c>
      <c r="I14619" t="s">
        <v>44</v>
      </c>
      <c r="J14619" t="s">
        <v>157</v>
      </c>
      <c r="K14619">
        <v>100</v>
      </c>
      <c r="L14619" s="5" t="s">
        <v>28076</v>
      </c>
      <c r="M14619" s="5" t="s">
        <v>37</v>
      </c>
      <c r="N14619">
        <v>8</v>
      </c>
      <c r="O14619" t="s">
        <v>71</v>
      </c>
      <c r="P14619" s="1">
        <v>45533</v>
      </c>
      <c r="Q14619" s="1">
        <v>45564</v>
      </c>
      <c r="R14619">
        <v>1638</v>
      </c>
      <c r="S14619" s="4">
        <v>9.6999999999999993</v>
      </c>
      <c r="T14619" t="s">
        <v>277</v>
      </c>
    </row>
    <row r="14620" spans="1:20" x14ac:dyDescent="0.35">
      <c r="A14620" t="s">
        <v>28077</v>
      </c>
      <c r="B14620" s="5" t="s">
        <v>28802</v>
      </c>
      <c r="C14620" s="6">
        <v>60031</v>
      </c>
      <c r="D14620" t="s">
        <v>41</v>
      </c>
      <c r="E14620">
        <v>51026</v>
      </c>
      <c r="F14620" s="5" t="s">
        <v>58</v>
      </c>
      <c r="G14620" s="5" t="s">
        <v>42</v>
      </c>
      <c r="H14620" s="5" t="s">
        <v>60</v>
      </c>
      <c r="I14620" t="s">
        <v>35</v>
      </c>
      <c r="J14620" t="s">
        <v>83</v>
      </c>
      <c r="K14620">
        <v>50</v>
      </c>
      <c r="L14620" s="5" t="s">
        <v>28078</v>
      </c>
      <c r="M14620" s="5" t="s">
        <v>28</v>
      </c>
      <c r="N14620">
        <v>1</v>
      </c>
      <c r="O14620" t="s">
        <v>62</v>
      </c>
      <c r="P14620" s="1">
        <v>45733</v>
      </c>
      <c r="Q14620" s="1">
        <v>45801</v>
      </c>
      <c r="R14620">
        <v>1254</v>
      </c>
      <c r="S14620" s="4">
        <v>9.6</v>
      </c>
      <c r="T14620" t="s">
        <v>47</v>
      </c>
    </row>
    <row r="14621" spans="1:20" x14ac:dyDescent="0.35">
      <c r="A14621" t="s">
        <v>28079</v>
      </c>
      <c r="B14621" s="5" t="s">
        <v>49</v>
      </c>
      <c r="C14621" s="6">
        <v>38594</v>
      </c>
      <c r="D14621" t="s">
        <v>22</v>
      </c>
      <c r="E14621">
        <v>38594</v>
      </c>
      <c r="F14621" s="5" t="s">
        <v>50</v>
      </c>
      <c r="G14621" s="5" t="s">
        <v>51</v>
      </c>
      <c r="H14621" s="5" t="s">
        <v>157</v>
      </c>
      <c r="I14621" t="s">
        <v>26</v>
      </c>
      <c r="J14621" t="s">
        <v>186</v>
      </c>
      <c r="K14621">
        <v>100</v>
      </c>
      <c r="L14621" s="5" t="s">
        <v>28080</v>
      </c>
      <c r="M14621" s="5" t="s">
        <v>54</v>
      </c>
      <c r="N14621">
        <v>4</v>
      </c>
      <c r="O14621" t="s">
        <v>46</v>
      </c>
      <c r="P14621" s="1">
        <v>45766</v>
      </c>
      <c r="Q14621" s="1">
        <v>45814</v>
      </c>
      <c r="R14621">
        <v>2450</v>
      </c>
      <c r="S14621" s="4">
        <v>8.4</v>
      </c>
      <c r="T14621" t="s">
        <v>95</v>
      </c>
    </row>
    <row r="14622" spans="1:20" x14ac:dyDescent="0.35">
      <c r="A14622" t="s">
        <v>28081</v>
      </c>
      <c r="B14622" s="5" t="s">
        <v>28802</v>
      </c>
      <c r="C14622" s="6">
        <v>115790</v>
      </c>
      <c r="D14622" t="s">
        <v>41</v>
      </c>
      <c r="E14622">
        <v>98422</v>
      </c>
      <c r="F14622" s="5" t="s">
        <v>66</v>
      </c>
      <c r="G14622" s="5" t="s">
        <v>24</v>
      </c>
      <c r="H14622" s="5" t="s">
        <v>43</v>
      </c>
      <c r="I14622" t="s">
        <v>26</v>
      </c>
      <c r="J14622" t="s">
        <v>43</v>
      </c>
      <c r="K14622">
        <v>0</v>
      </c>
      <c r="L14622" s="5" t="s">
        <v>2643</v>
      </c>
      <c r="M14622" s="5" t="s">
        <v>70</v>
      </c>
      <c r="N14622">
        <v>5</v>
      </c>
      <c r="O14622" t="s">
        <v>78</v>
      </c>
      <c r="P14622" s="1">
        <v>45577</v>
      </c>
      <c r="Q14622" s="1">
        <v>45637</v>
      </c>
      <c r="R14622">
        <v>2193</v>
      </c>
      <c r="S14622" s="4">
        <v>7.6</v>
      </c>
      <c r="T14622" t="s">
        <v>63</v>
      </c>
    </row>
    <row r="14623" spans="1:20" x14ac:dyDescent="0.35">
      <c r="A14623" t="s">
        <v>28082</v>
      </c>
      <c r="B14623" s="5" t="s">
        <v>28799</v>
      </c>
      <c r="C14623" s="6">
        <v>134490</v>
      </c>
      <c r="D14623" t="s">
        <v>22</v>
      </c>
      <c r="E14623">
        <v>134490</v>
      </c>
      <c r="F14623" s="5" t="s">
        <v>66</v>
      </c>
      <c r="G14623" s="5" t="s">
        <v>24</v>
      </c>
      <c r="H14623" s="5" t="s">
        <v>97</v>
      </c>
      <c r="I14623" t="s">
        <v>26</v>
      </c>
      <c r="J14623" t="s">
        <v>97</v>
      </c>
      <c r="K14623">
        <v>50</v>
      </c>
      <c r="L14623" s="5" t="s">
        <v>28083</v>
      </c>
      <c r="M14623" s="5" t="s">
        <v>54</v>
      </c>
      <c r="N14623">
        <v>7</v>
      </c>
      <c r="O14623" t="s">
        <v>172</v>
      </c>
      <c r="P14623" s="1">
        <v>45344</v>
      </c>
      <c r="Q14623" s="1">
        <v>45372</v>
      </c>
      <c r="R14623">
        <v>1593</v>
      </c>
      <c r="S14623" s="4">
        <v>7</v>
      </c>
      <c r="T14623" t="s">
        <v>153</v>
      </c>
    </row>
    <row r="14624" spans="1:20" x14ac:dyDescent="0.35">
      <c r="A14624" t="s">
        <v>28084</v>
      </c>
      <c r="B14624" s="5" t="s">
        <v>145</v>
      </c>
      <c r="C14624" s="6">
        <v>80936</v>
      </c>
      <c r="D14624" t="s">
        <v>22</v>
      </c>
      <c r="E14624">
        <v>80936</v>
      </c>
      <c r="F14624" s="5" t="s">
        <v>50</v>
      </c>
      <c r="G14624" s="5" t="s">
        <v>42</v>
      </c>
      <c r="H14624" s="5" t="s">
        <v>101</v>
      </c>
      <c r="I14624" t="s">
        <v>44</v>
      </c>
      <c r="J14624" t="s">
        <v>101</v>
      </c>
      <c r="K14624">
        <v>100</v>
      </c>
      <c r="L14624" s="5" t="s">
        <v>5703</v>
      </c>
      <c r="M14624" s="5" t="s">
        <v>54</v>
      </c>
      <c r="N14624">
        <v>3</v>
      </c>
      <c r="O14624" t="s">
        <v>78</v>
      </c>
      <c r="P14624" s="1">
        <v>45597</v>
      </c>
      <c r="Q14624" s="1">
        <v>45653</v>
      </c>
      <c r="R14624">
        <v>1341</v>
      </c>
      <c r="S14624" s="4">
        <v>8.3000000000000007</v>
      </c>
      <c r="T14624" t="s">
        <v>30</v>
      </c>
    </row>
    <row r="14625" spans="1:20" x14ac:dyDescent="0.35">
      <c r="A14625" t="s">
        <v>28085</v>
      </c>
      <c r="B14625" s="5" t="s">
        <v>49</v>
      </c>
      <c r="C14625" s="6">
        <v>142227</v>
      </c>
      <c r="D14625" t="s">
        <v>22</v>
      </c>
      <c r="E14625">
        <v>142227</v>
      </c>
      <c r="F14625" s="5" t="s">
        <v>66</v>
      </c>
      <c r="G14625" s="5" t="s">
        <v>42</v>
      </c>
      <c r="H14625" s="5" t="s">
        <v>52</v>
      </c>
      <c r="I14625" t="s">
        <v>26</v>
      </c>
      <c r="J14625" t="s">
        <v>52</v>
      </c>
      <c r="K14625">
        <v>0</v>
      </c>
      <c r="L14625" s="5" t="s">
        <v>5572</v>
      </c>
      <c r="M14625" s="5" t="s">
        <v>54</v>
      </c>
      <c r="N14625">
        <v>5</v>
      </c>
      <c r="O14625" t="s">
        <v>167</v>
      </c>
      <c r="P14625" s="1">
        <v>45385</v>
      </c>
      <c r="Q14625" s="1">
        <v>45425</v>
      </c>
      <c r="R14625">
        <v>2195</v>
      </c>
      <c r="S14625" s="4">
        <v>6.1</v>
      </c>
      <c r="T14625" t="s">
        <v>47</v>
      </c>
    </row>
    <row r="14626" spans="1:20" x14ac:dyDescent="0.35">
      <c r="A14626" t="s">
        <v>28086</v>
      </c>
      <c r="B14626" s="5" t="s">
        <v>174</v>
      </c>
      <c r="C14626" s="6">
        <v>301196</v>
      </c>
      <c r="D14626" t="s">
        <v>22</v>
      </c>
      <c r="E14626">
        <v>301196</v>
      </c>
      <c r="F14626" s="5" t="s">
        <v>23</v>
      </c>
      <c r="G14626" s="5" t="s">
        <v>59</v>
      </c>
      <c r="H14626" s="5" t="s">
        <v>68</v>
      </c>
      <c r="I14626" t="s">
        <v>26</v>
      </c>
      <c r="J14626" t="s">
        <v>82</v>
      </c>
      <c r="K14626">
        <v>100</v>
      </c>
      <c r="L14626" s="5" t="s">
        <v>28087</v>
      </c>
      <c r="M14626" s="5" t="s">
        <v>70</v>
      </c>
      <c r="N14626">
        <v>11</v>
      </c>
      <c r="O14626" t="s">
        <v>131</v>
      </c>
      <c r="P14626" s="1">
        <v>45756</v>
      </c>
      <c r="Q14626" s="1">
        <v>45801</v>
      </c>
      <c r="R14626">
        <v>664</v>
      </c>
      <c r="S14626" s="4">
        <v>7.3</v>
      </c>
      <c r="T14626" t="s">
        <v>277</v>
      </c>
    </row>
    <row r="14627" spans="1:20" x14ac:dyDescent="0.35">
      <c r="A14627" t="s">
        <v>28088</v>
      </c>
      <c r="B14627" s="5" t="s">
        <v>162</v>
      </c>
      <c r="C14627" s="6">
        <v>42683</v>
      </c>
      <c r="D14627" t="s">
        <v>22</v>
      </c>
      <c r="E14627">
        <v>42683</v>
      </c>
      <c r="F14627" s="5" t="s">
        <v>66</v>
      </c>
      <c r="G14627" s="5" t="s">
        <v>51</v>
      </c>
      <c r="H14627" s="5" t="s">
        <v>116</v>
      </c>
      <c r="I14627" t="s">
        <v>26</v>
      </c>
      <c r="J14627" t="s">
        <v>116</v>
      </c>
      <c r="K14627">
        <v>0</v>
      </c>
      <c r="L14627" s="5" t="s">
        <v>28089</v>
      </c>
      <c r="M14627" s="5" t="s">
        <v>54</v>
      </c>
      <c r="N14627">
        <v>5</v>
      </c>
      <c r="O14627" t="s">
        <v>107</v>
      </c>
      <c r="P14627" s="1">
        <v>45728</v>
      </c>
      <c r="Q14627" s="1">
        <v>45783</v>
      </c>
      <c r="R14627">
        <v>527</v>
      </c>
      <c r="S14627" s="4">
        <v>9.5</v>
      </c>
      <c r="T14627" t="s">
        <v>30</v>
      </c>
    </row>
    <row r="14628" spans="1:20" x14ac:dyDescent="0.35">
      <c r="A14628" t="s">
        <v>28090</v>
      </c>
      <c r="B14628" s="5" t="s">
        <v>21</v>
      </c>
      <c r="C14628" s="6">
        <v>104271</v>
      </c>
      <c r="D14628" t="s">
        <v>22</v>
      </c>
      <c r="E14628">
        <v>104271</v>
      </c>
      <c r="F14628" s="5" t="s">
        <v>66</v>
      </c>
      <c r="G14628" s="5" t="s">
        <v>59</v>
      </c>
      <c r="H14628" s="5" t="s">
        <v>165</v>
      </c>
      <c r="I14628" t="s">
        <v>35</v>
      </c>
      <c r="J14628" t="s">
        <v>426</v>
      </c>
      <c r="K14628">
        <v>50</v>
      </c>
      <c r="L14628" s="5" t="s">
        <v>28091</v>
      </c>
      <c r="M14628" s="5" t="s">
        <v>54</v>
      </c>
      <c r="N14628">
        <v>9</v>
      </c>
      <c r="O14628" t="s">
        <v>46</v>
      </c>
      <c r="P14628" s="1">
        <v>45574</v>
      </c>
      <c r="Q14628" s="1">
        <v>45593</v>
      </c>
      <c r="R14628">
        <v>2307</v>
      </c>
      <c r="S14628" s="4">
        <v>7.7</v>
      </c>
      <c r="T14628" t="s">
        <v>103</v>
      </c>
    </row>
    <row r="14629" spans="1:20" x14ac:dyDescent="0.35">
      <c r="A14629" t="s">
        <v>28092</v>
      </c>
      <c r="B14629" s="5" t="s">
        <v>100</v>
      </c>
      <c r="C14629" s="6">
        <v>53911</v>
      </c>
      <c r="D14629" t="s">
        <v>22</v>
      </c>
      <c r="E14629">
        <v>53911</v>
      </c>
      <c r="F14629" s="5" t="s">
        <v>66</v>
      </c>
      <c r="G14629" s="5" t="s">
        <v>59</v>
      </c>
      <c r="H14629" s="5" t="s">
        <v>116</v>
      </c>
      <c r="I14629" t="s">
        <v>35</v>
      </c>
      <c r="J14629" t="s">
        <v>116</v>
      </c>
      <c r="K14629">
        <v>50</v>
      </c>
      <c r="L14629" s="5" t="s">
        <v>28093</v>
      </c>
      <c r="M14629" s="5" t="s">
        <v>54</v>
      </c>
      <c r="N14629">
        <v>9</v>
      </c>
      <c r="O14629" t="s">
        <v>112</v>
      </c>
      <c r="P14629" s="1">
        <v>45332</v>
      </c>
      <c r="Q14629" s="1">
        <v>45397</v>
      </c>
      <c r="R14629">
        <v>1406</v>
      </c>
      <c r="S14629" s="4">
        <v>6.8</v>
      </c>
      <c r="T14629" t="s">
        <v>63</v>
      </c>
    </row>
    <row r="14630" spans="1:20" x14ac:dyDescent="0.35">
      <c r="A14630" t="s">
        <v>28094</v>
      </c>
      <c r="B14630" s="5" t="s">
        <v>21</v>
      </c>
      <c r="C14630" s="6">
        <v>119029</v>
      </c>
      <c r="D14630" t="s">
        <v>92</v>
      </c>
      <c r="E14630">
        <v>89272</v>
      </c>
      <c r="F14630" s="5" t="s">
        <v>50</v>
      </c>
      <c r="G14630" s="5" t="s">
        <v>42</v>
      </c>
      <c r="H14630" s="5" t="s">
        <v>93</v>
      </c>
      <c r="I14630" t="s">
        <v>35</v>
      </c>
      <c r="J14630" t="s">
        <v>93</v>
      </c>
      <c r="K14630">
        <v>50</v>
      </c>
      <c r="L14630" s="5" t="s">
        <v>13647</v>
      </c>
      <c r="M14630" s="5" t="s">
        <v>37</v>
      </c>
      <c r="N14630">
        <v>3</v>
      </c>
      <c r="O14630" t="s">
        <v>29</v>
      </c>
      <c r="P14630" s="1">
        <v>45592</v>
      </c>
      <c r="Q14630" s="1">
        <v>45617</v>
      </c>
      <c r="R14630">
        <v>1815</v>
      </c>
      <c r="S14630" s="4">
        <v>8</v>
      </c>
      <c r="T14630" t="s">
        <v>63</v>
      </c>
    </row>
    <row r="14631" spans="1:20" x14ac:dyDescent="0.35">
      <c r="A14631" t="s">
        <v>28095</v>
      </c>
      <c r="B14631" s="5" t="s">
        <v>40</v>
      </c>
      <c r="C14631" s="6">
        <v>213288</v>
      </c>
      <c r="D14631" t="s">
        <v>41</v>
      </c>
      <c r="E14631">
        <v>181295</v>
      </c>
      <c r="F14631" s="5" t="s">
        <v>23</v>
      </c>
      <c r="G14631" s="5" t="s">
        <v>42</v>
      </c>
      <c r="H14631" s="5" t="s">
        <v>43</v>
      </c>
      <c r="I14631" t="s">
        <v>44</v>
      </c>
      <c r="J14631" t="s">
        <v>43</v>
      </c>
      <c r="K14631">
        <v>50</v>
      </c>
      <c r="L14631" s="5" t="s">
        <v>28096</v>
      </c>
      <c r="M14631" s="5" t="s">
        <v>70</v>
      </c>
      <c r="N14631">
        <v>10</v>
      </c>
      <c r="O14631" t="s">
        <v>88</v>
      </c>
      <c r="P14631" s="1">
        <v>45350</v>
      </c>
      <c r="Q14631" s="1">
        <v>45384</v>
      </c>
      <c r="R14631">
        <v>879</v>
      </c>
      <c r="S14631" s="4">
        <v>8.5</v>
      </c>
      <c r="T14631" t="s">
        <v>108</v>
      </c>
    </row>
    <row r="14632" spans="1:20" x14ac:dyDescent="0.35">
      <c r="A14632" t="s">
        <v>28097</v>
      </c>
      <c r="B14632" s="5" t="s">
        <v>28799</v>
      </c>
      <c r="C14632" s="6">
        <v>109524</v>
      </c>
      <c r="D14632" t="s">
        <v>22</v>
      </c>
      <c r="E14632">
        <v>109524</v>
      </c>
      <c r="F14632" s="5" t="s">
        <v>50</v>
      </c>
      <c r="G14632" s="5" t="s">
        <v>24</v>
      </c>
      <c r="H14632" s="5" t="s">
        <v>97</v>
      </c>
      <c r="I14632" t="s">
        <v>44</v>
      </c>
      <c r="J14632" t="s">
        <v>75</v>
      </c>
      <c r="K14632">
        <v>50</v>
      </c>
      <c r="L14632" s="5" t="s">
        <v>28098</v>
      </c>
      <c r="M14632" s="5" t="s">
        <v>70</v>
      </c>
      <c r="N14632">
        <v>3</v>
      </c>
      <c r="O14632" t="s">
        <v>172</v>
      </c>
      <c r="P14632" s="1">
        <v>45415</v>
      </c>
      <c r="Q14632" s="1">
        <v>45479</v>
      </c>
      <c r="R14632">
        <v>1628</v>
      </c>
      <c r="S14632" s="4">
        <v>6.9</v>
      </c>
      <c r="T14632" t="s">
        <v>243</v>
      </c>
    </row>
    <row r="14633" spans="1:20" x14ac:dyDescent="0.35">
      <c r="A14633" t="s">
        <v>28099</v>
      </c>
      <c r="B14633" s="5" t="s">
        <v>28799</v>
      </c>
      <c r="C14633" s="6">
        <v>58198</v>
      </c>
      <c r="D14633" t="s">
        <v>22</v>
      </c>
      <c r="E14633">
        <v>58198</v>
      </c>
      <c r="F14633" s="5" t="s">
        <v>50</v>
      </c>
      <c r="G14633" s="5" t="s">
        <v>42</v>
      </c>
      <c r="H14633" s="5" t="s">
        <v>157</v>
      </c>
      <c r="I14633" t="s">
        <v>35</v>
      </c>
      <c r="J14633" t="s">
        <v>157</v>
      </c>
      <c r="K14633">
        <v>50</v>
      </c>
      <c r="L14633" s="5" t="s">
        <v>28100</v>
      </c>
      <c r="M14633" s="5" t="s">
        <v>54</v>
      </c>
      <c r="N14633">
        <v>4</v>
      </c>
      <c r="O14633" t="s">
        <v>46</v>
      </c>
      <c r="P14633" s="1">
        <v>45395</v>
      </c>
      <c r="Q14633" s="1">
        <v>45454</v>
      </c>
      <c r="R14633">
        <v>1765</v>
      </c>
      <c r="S14633" s="4">
        <v>6.8</v>
      </c>
      <c r="T14633" t="s">
        <v>47</v>
      </c>
    </row>
    <row r="14634" spans="1:20" x14ac:dyDescent="0.35">
      <c r="A14634" t="s">
        <v>28101</v>
      </c>
      <c r="B14634" s="5" t="s">
        <v>28802</v>
      </c>
      <c r="C14634" s="6">
        <v>113671</v>
      </c>
      <c r="D14634" t="s">
        <v>22</v>
      </c>
      <c r="E14634">
        <v>113671</v>
      </c>
      <c r="F14634" s="5" t="s">
        <v>50</v>
      </c>
      <c r="G14634" s="5" t="s">
        <v>42</v>
      </c>
      <c r="H14634" s="5" t="s">
        <v>101</v>
      </c>
      <c r="I14634" t="s">
        <v>35</v>
      </c>
      <c r="J14634" t="s">
        <v>940</v>
      </c>
      <c r="K14634">
        <v>100</v>
      </c>
      <c r="L14634" s="5" t="s">
        <v>28102</v>
      </c>
      <c r="M14634" s="5" t="s">
        <v>70</v>
      </c>
      <c r="N14634">
        <v>3</v>
      </c>
      <c r="O14634" t="s">
        <v>71</v>
      </c>
      <c r="P14634" s="1">
        <v>45469</v>
      </c>
      <c r="Q14634" s="1">
        <v>45540</v>
      </c>
      <c r="R14634">
        <v>1239</v>
      </c>
      <c r="S14634" s="4">
        <v>7.3</v>
      </c>
      <c r="T14634" t="s">
        <v>277</v>
      </c>
    </row>
    <row r="14635" spans="1:20" x14ac:dyDescent="0.35">
      <c r="A14635" t="s">
        <v>28103</v>
      </c>
      <c r="B14635" s="5" t="s">
        <v>32</v>
      </c>
      <c r="C14635" s="6">
        <v>49824</v>
      </c>
      <c r="D14635" t="s">
        <v>22</v>
      </c>
      <c r="E14635">
        <v>49824</v>
      </c>
      <c r="F14635" s="5" t="s">
        <v>66</v>
      </c>
      <c r="G14635" s="5" t="s">
        <v>42</v>
      </c>
      <c r="H14635" s="5" t="s">
        <v>116</v>
      </c>
      <c r="I14635" t="s">
        <v>26</v>
      </c>
      <c r="J14635" t="s">
        <v>116</v>
      </c>
      <c r="K14635">
        <v>0</v>
      </c>
      <c r="L14635" s="5" t="s">
        <v>28104</v>
      </c>
      <c r="M14635" s="5" t="s">
        <v>37</v>
      </c>
      <c r="N14635">
        <v>6</v>
      </c>
      <c r="O14635" t="s">
        <v>88</v>
      </c>
      <c r="P14635" s="1">
        <v>45654</v>
      </c>
      <c r="Q14635" s="1">
        <v>45685</v>
      </c>
      <c r="R14635">
        <v>2279</v>
      </c>
      <c r="S14635" s="4">
        <v>9.9</v>
      </c>
      <c r="T14635" t="s">
        <v>38</v>
      </c>
    </row>
    <row r="14636" spans="1:20" x14ac:dyDescent="0.35">
      <c r="A14636" t="s">
        <v>28105</v>
      </c>
      <c r="B14636" s="5" t="s">
        <v>179</v>
      </c>
      <c r="C14636" s="6">
        <v>89500</v>
      </c>
      <c r="D14636" t="s">
        <v>41</v>
      </c>
      <c r="E14636">
        <v>76075</v>
      </c>
      <c r="F14636" s="5" t="s">
        <v>58</v>
      </c>
      <c r="G14636" s="5" t="s">
        <v>24</v>
      </c>
      <c r="H14636" s="5" t="s">
        <v>126</v>
      </c>
      <c r="I14636" t="s">
        <v>35</v>
      </c>
      <c r="J14636" t="s">
        <v>126</v>
      </c>
      <c r="K14636">
        <v>100</v>
      </c>
      <c r="L14636" s="5" t="s">
        <v>28106</v>
      </c>
      <c r="M14636" s="5" t="s">
        <v>54</v>
      </c>
      <c r="N14636">
        <v>0</v>
      </c>
      <c r="O14636" t="s">
        <v>78</v>
      </c>
      <c r="P14636" s="1">
        <v>45565</v>
      </c>
      <c r="Q14636" s="1">
        <v>45608</v>
      </c>
      <c r="R14636">
        <v>935</v>
      </c>
      <c r="S14636" s="4">
        <v>5.9</v>
      </c>
      <c r="T14636" t="s">
        <v>210</v>
      </c>
    </row>
    <row r="14637" spans="1:20" x14ac:dyDescent="0.35">
      <c r="A14637" t="s">
        <v>28107</v>
      </c>
      <c r="B14637" s="5" t="s">
        <v>28802</v>
      </c>
      <c r="C14637" s="6">
        <v>224343</v>
      </c>
      <c r="D14637" t="s">
        <v>22</v>
      </c>
      <c r="E14637">
        <v>224343</v>
      </c>
      <c r="F14637" s="5" t="s">
        <v>23</v>
      </c>
      <c r="G14637" s="5" t="s">
        <v>59</v>
      </c>
      <c r="H14637" s="5" t="s">
        <v>165</v>
      </c>
      <c r="I14637" t="s">
        <v>35</v>
      </c>
      <c r="J14637" t="s">
        <v>165</v>
      </c>
      <c r="K14637">
        <v>0</v>
      </c>
      <c r="L14637" s="5" t="s">
        <v>28108</v>
      </c>
      <c r="M14637" s="5" t="s">
        <v>70</v>
      </c>
      <c r="N14637">
        <v>13</v>
      </c>
      <c r="O14637" t="s">
        <v>71</v>
      </c>
      <c r="P14637" s="1">
        <v>45608</v>
      </c>
      <c r="Q14637" s="1">
        <v>45642</v>
      </c>
      <c r="R14637">
        <v>572</v>
      </c>
      <c r="S14637" s="4">
        <v>7.9</v>
      </c>
      <c r="T14637" t="s">
        <v>79</v>
      </c>
    </row>
    <row r="14638" spans="1:20" x14ac:dyDescent="0.35">
      <c r="A14638" t="s">
        <v>28109</v>
      </c>
      <c r="B14638" s="5" t="s">
        <v>73</v>
      </c>
      <c r="C14638" s="6">
        <v>175920</v>
      </c>
      <c r="D14638" t="s">
        <v>65</v>
      </c>
      <c r="E14638">
        <v>228696</v>
      </c>
      <c r="F14638" s="5" t="s">
        <v>23</v>
      </c>
      <c r="G14638" s="5" t="s">
        <v>59</v>
      </c>
      <c r="H14638" s="5" t="s">
        <v>67</v>
      </c>
      <c r="I14638" t="s">
        <v>26</v>
      </c>
      <c r="J14638" t="s">
        <v>67</v>
      </c>
      <c r="K14638">
        <v>50</v>
      </c>
      <c r="L14638" s="5" t="s">
        <v>28110</v>
      </c>
      <c r="M14638" s="5" t="s">
        <v>70</v>
      </c>
      <c r="N14638">
        <v>14</v>
      </c>
      <c r="O14638" t="s">
        <v>167</v>
      </c>
      <c r="P14638" s="1">
        <v>45478</v>
      </c>
      <c r="Q14638" s="1">
        <v>45498</v>
      </c>
      <c r="R14638">
        <v>956</v>
      </c>
      <c r="S14638" s="4">
        <v>8.6999999999999993</v>
      </c>
      <c r="T14638" t="s">
        <v>277</v>
      </c>
    </row>
    <row r="14639" spans="1:20" x14ac:dyDescent="0.35">
      <c r="A14639" t="s">
        <v>28111</v>
      </c>
      <c r="B14639" s="5" t="s">
        <v>40</v>
      </c>
      <c r="C14639" s="6">
        <v>158352</v>
      </c>
      <c r="D14639" t="s">
        <v>81</v>
      </c>
      <c r="E14639">
        <v>213775</v>
      </c>
      <c r="F14639" s="5" t="s">
        <v>66</v>
      </c>
      <c r="G14639" s="5" t="s">
        <v>51</v>
      </c>
      <c r="H14639" s="5" t="s">
        <v>82</v>
      </c>
      <c r="I14639" t="s">
        <v>35</v>
      </c>
      <c r="J14639" t="s">
        <v>82</v>
      </c>
      <c r="K14639">
        <v>50</v>
      </c>
      <c r="L14639" s="5" t="s">
        <v>28112</v>
      </c>
      <c r="M14639" s="5" t="s">
        <v>54</v>
      </c>
      <c r="N14639">
        <v>8</v>
      </c>
      <c r="O14639" t="s">
        <v>78</v>
      </c>
      <c r="P14639" s="1">
        <v>45678</v>
      </c>
      <c r="Q14639" s="1">
        <v>45737</v>
      </c>
      <c r="R14639">
        <v>1254</v>
      </c>
      <c r="S14639" s="4">
        <v>9</v>
      </c>
      <c r="T14639" t="s">
        <v>55</v>
      </c>
    </row>
    <row r="14640" spans="1:20" x14ac:dyDescent="0.35">
      <c r="A14640" t="s">
        <v>28113</v>
      </c>
      <c r="B14640" s="5" t="s">
        <v>217</v>
      </c>
      <c r="C14640" s="6">
        <v>99340</v>
      </c>
      <c r="D14640" t="s">
        <v>22</v>
      </c>
      <c r="E14640">
        <v>99340</v>
      </c>
      <c r="F14640" s="5" t="s">
        <v>23</v>
      </c>
      <c r="G14640" s="5" t="s">
        <v>59</v>
      </c>
      <c r="H14640" s="5" t="s">
        <v>157</v>
      </c>
      <c r="I14640" t="s">
        <v>44</v>
      </c>
      <c r="J14640" t="s">
        <v>157</v>
      </c>
      <c r="K14640">
        <v>0</v>
      </c>
      <c r="L14640" s="5" t="s">
        <v>28114</v>
      </c>
      <c r="M14640" s="5" t="s">
        <v>70</v>
      </c>
      <c r="N14640">
        <v>19</v>
      </c>
      <c r="O14640" t="s">
        <v>112</v>
      </c>
      <c r="P14640" s="1">
        <v>45546</v>
      </c>
      <c r="Q14640" s="1">
        <v>45576</v>
      </c>
      <c r="R14640">
        <v>535</v>
      </c>
      <c r="S14640" s="4">
        <v>7.4</v>
      </c>
      <c r="T14640" t="s">
        <v>108</v>
      </c>
    </row>
    <row r="14641" spans="1:20" x14ac:dyDescent="0.35">
      <c r="A14641" t="s">
        <v>28115</v>
      </c>
      <c r="B14641" s="5" t="s">
        <v>28802</v>
      </c>
      <c r="C14641" s="6">
        <v>62050</v>
      </c>
      <c r="D14641" t="s">
        <v>33</v>
      </c>
      <c r="E14641">
        <v>6825500</v>
      </c>
      <c r="F14641" s="5" t="s">
        <v>58</v>
      </c>
      <c r="G14641" s="5" t="s">
        <v>42</v>
      </c>
      <c r="H14641" s="5" t="s">
        <v>34</v>
      </c>
      <c r="I14641" t="s">
        <v>26</v>
      </c>
      <c r="J14641" t="s">
        <v>34</v>
      </c>
      <c r="K14641">
        <v>50</v>
      </c>
      <c r="L14641" s="5" t="s">
        <v>28116</v>
      </c>
      <c r="M14641" s="5" t="s">
        <v>37</v>
      </c>
      <c r="N14641">
        <v>0</v>
      </c>
      <c r="O14641" t="s">
        <v>131</v>
      </c>
      <c r="P14641" s="1">
        <v>45766</v>
      </c>
      <c r="Q14641" s="1">
        <v>45821</v>
      </c>
      <c r="R14641">
        <v>2134</v>
      </c>
      <c r="S14641" s="4">
        <v>5.0999999999999996</v>
      </c>
      <c r="T14641" t="s">
        <v>103</v>
      </c>
    </row>
    <row r="14642" spans="1:20" x14ac:dyDescent="0.35">
      <c r="A14642" t="s">
        <v>28117</v>
      </c>
      <c r="B14642" s="5" t="s">
        <v>32</v>
      </c>
      <c r="C14642" s="6">
        <v>73299</v>
      </c>
      <c r="D14642" t="s">
        <v>22</v>
      </c>
      <c r="E14642">
        <v>73299</v>
      </c>
      <c r="F14642" s="5" t="s">
        <v>58</v>
      </c>
      <c r="G14642" s="5" t="s">
        <v>42</v>
      </c>
      <c r="H14642" s="5" t="s">
        <v>101</v>
      </c>
      <c r="I14642" t="s">
        <v>35</v>
      </c>
      <c r="J14642" t="s">
        <v>133</v>
      </c>
      <c r="K14642">
        <v>100</v>
      </c>
      <c r="L14642" s="5" t="s">
        <v>28118</v>
      </c>
      <c r="M14642" s="5" t="s">
        <v>70</v>
      </c>
      <c r="N14642">
        <v>1</v>
      </c>
      <c r="O14642" t="s">
        <v>62</v>
      </c>
      <c r="P14642" s="1">
        <v>45414</v>
      </c>
      <c r="Q14642" s="1">
        <v>45455</v>
      </c>
      <c r="R14642">
        <v>2290</v>
      </c>
      <c r="S14642" s="4">
        <v>6.4</v>
      </c>
      <c r="T14642" t="s">
        <v>95</v>
      </c>
    </row>
    <row r="14643" spans="1:20" x14ac:dyDescent="0.35">
      <c r="A14643" t="s">
        <v>28119</v>
      </c>
      <c r="B14643" s="5" t="s">
        <v>28802</v>
      </c>
      <c r="C14643" s="6">
        <v>127142</v>
      </c>
      <c r="D14643" t="s">
        <v>41</v>
      </c>
      <c r="E14643">
        <v>108071</v>
      </c>
      <c r="F14643" s="5" t="s">
        <v>66</v>
      </c>
      <c r="G14643" s="5" t="s">
        <v>42</v>
      </c>
      <c r="H14643" s="5" t="s">
        <v>151</v>
      </c>
      <c r="I14643" t="s">
        <v>35</v>
      </c>
      <c r="J14643" t="s">
        <v>151</v>
      </c>
      <c r="K14643">
        <v>50</v>
      </c>
      <c r="L14643" s="5" t="s">
        <v>28120</v>
      </c>
      <c r="M14643" s="5" t="s">
        <v>37</v>
      </c>
      <c r="N14643">
        <v>6</v>
      </c>
      <c r="O14643" t="s">
        <v>29</v>
      </c>
      <c r="P14643" s="1">
        <v>45517</v>
      </c>
      <c r="Q14643" s="1">
        <v>45588</v>
      </c>
      <c r="R14643">
        <v>1104</v>
      </c>
      <c r="S14643" s="4">
        <v>8.6</v>
      </c>
      <c r="T14643" t="s">
        <v>118</v>
      </c>
    </row>
    <row r="14644" spans="1:20" x14ac:dyDescent="0.35">
      <c r="A14644" t="s">
        <v>28121</v>
      </c>
      <c r="B14644" s="5" t="s">
        <v>28802</v>
      </c>
      <c r="C14644" s="6">
        <v>103463</v>
      </c>
      <c r="D14644" t="s">
        <v>22</v>
      </c>
      <c r="E14644">
        <v>103463</v>
      </c>
      <c r="F14644" s="5" t="s">
        <v>66</v>
      </c>
      <c r="G14644" s="5" t="s">
        <v>42</v>
      </c>
      <c r="H14644" s="5" t="s">
        <v>191</v>
      </c>
      <c r="I14644" t="s">
        <v>44</v>
      </c>
      <c r="J14644" t="s">
        <v>191</v>
      </c>
      <c r="K14644">
        <v>100</v>
      </c>
      <c r="L14644" s="5" t="s">
        <v>28122</v>
      </c>
      <c r="M14644" s="5" t="s">
        <v>37</v>
      </c>
      <c r="N14644">
        <v>6</v>
      </c>
      <c r="O14644" t="s">
        <v>147</v>
      </c>
      <c r="P14644" s="1">
        <v>45367</v>
      </c>
      <c r="Q14644" s="1">
        <v>45405</v>
      </c>
      <c r="R14644">
        <v>1690</v>
      </c>
      <c r="S14644" s="4">
        <v>6</v>
      </c>
      <c r="T14644" t="s">
        <v>38</v>
      </c>
    </row>
    <row r="14645" spans="1:20" x14ac:dyDescent="0.35">
      <c r="A14645" t="s">
        <v>28123</v>
      </c>
      <c r="B14645" s="5" t="s">
        <v>28802</v>
      </c>
      <c r="C14645" s="6">
        <v>81210</v>
      </c>
      <c r="D14645" t="s">
        <v>22</v>
      </c>
      <c r="E14645">
        <v>81210</v>
      </c>
      <c r="F14645" s="5" t="s">
        <v>50</v>
      </c>
      <c r="G14645" s="5" t="s">
        <v>42</v>
      </c>
      <c r="H14645" s="5" t="s">
        <v>165</v>
      </c>
      <c r="I14645" t="s">
        <v>44</v>
      </c>
      <c r="J14645" t="s">
        <v>165</v>
      </c>
      <c r="K14645">
        <v>100</v>
      </c>
      <c r="L14645" s="5" t="s">
        <v>27717</v>
      </c>
      <c r="M14645" s="5" t="s">
        <v>28</v>
      </c>
      <c r="N14645">
        <v>3</v>
      </c>
      <c r="O14645" t="s">
        <v>107</v>
      </c>
      <c r="P14645" s="1">
        <v>45483</v>
      </c>
      <c r="Q14645" s="1">
        <v>45500</v>
      </c>
      <c r="R14645">
        <v>1925</v>
      </c>
      <c r="S14645" s="4">
        <v>9</v>
      </c>
      <c r="T14645" t="s">
        <v>79</v>
      </c>
    </row>
    <row r="14646" spans="1:20" x14ac:dyDescent="0.35">
      <c r="A14646" t="s">
        <v>28124</v>
      </c>
      <c r="B14646" s="5" t="s">
        <v>40</v>
      </c>
      <c r="C14646" s="6">
        <v>26249</v>
      </c>
      <c r="D14646" t="s">
        <v>22</v>
      </c>
      <c r="E14646">
        <v>26249</v>
      </c>
      <c r="F14646" s="5" t="s">
        <v>58</v>
      </c>
      <c r="G14646" s="5" t="s">
        <v>42</v>
      </c>
      <c r="H14646" s="5" t="s">
        <v>116</v>
      </c>
      <c r="I14646" t="s">
        <v>26</v>
      </c>
      <c r="J14646" t="s">
        <v>116</v>
      </c>
      <c r="K14646">
        <v>50</v>
      </c>
      <c r="L14646" s="5" t="s">
        <v>28125</v>
      </c>
      <c r="M14646" s="5" t="s">
        <v>54</v>
      </c>
      <c r="N14646">
        <v>0</v>
      </c>
      <c r="O14646" t="s">
        <v>62</v>
      </c>
      <c r="P14646" s="1">
        <v>45666</v>
      </c>
      <c r="Q14646" s="1">
        <v>45693</v>
      </c>
      <c r="R14646">
        <v>2316</v>
      </c>
      <c r="S14646" s="4">
        <v>9.9</v>
      </c>
      <c r="T14646" t="s">
        <v>89</v>
      </c>
    </row>
    <row r="14647" spans="1:20" x14ac:dyDescent="0.35">
      <c r="A14647" t="s">
        <v>28126</v>
      </c>
      <c r="B14647" s="5" t="s">
        <v>28802</v>
      </c>
      <c r="C14647" s="6">
        <v>92398</v>
      </c>
      <c r="D14647" t="s">
        <v>81</v>
      </c>
      <c r="E14647">
        <v>124737</v>
      </c>
      <c r="F14647" s="5" t="s">
        <v>50</v>
      </c>
      <c r="G14647" s="5" t="s">
        <v>42</v>
      </c>
      <c r="H14647" s="5" t="s">
        <v>82</v>
      </c>
      <c r="I14647" t="s">
        <v>35</v>
      </c>
      <c r="J14647" t="s">
        <v>82</v>
      </c>
      <c r="K14647">
        <v>0</v>
      </c>
      <c r="L14647" s="5" t="s">
        <v>28127</v>
      </c>
      <c r="M14647" s="5" t="s">
        <v>37</v>
      </c>
      <c r="N14647">
        <v>4</v>
      </c>
      <c r="O14647" t="s">
        <v>78</v>
      </c>
      <c r="P14647" s="1">
        <v>45452</v>
      </c>
      <c r="Q14647" s="1">
        <v>45469</v>
      </c>
      <c r="R14647">
        <v>1440</v>
      </c>
      <c r="S14647" s="4">
        <v>5.3</v>
      </c>
      <c r="T14647" t="s">
        <v>55</v>
      </c>
    </row>
    <row r="14648" spans="1:20" x14ac:dyDescent="0.35">
      <c r="A14648" t="s">
        <v>28128</v>
      </c>
      <c r="B14648" s="5" t="s">
        <v>100</v>
      </c>
      <c r="C14648" s="6">
        <v>81062</v>
      </c>
      <c r="D14648" t="s">
        <v>92</v>
      </c>
      <c r="E14648">
        <v>60797</v>
      </c>
      <c r="F14648" s="5" t="s">
        <v>58</v>
      </c>
      <c r="G14648" s="5" t="s">
        <v>51</v>
      </c>
      <c r="H14648" s="5" t="s">
        <v>93</v>
      </c>
      <c r="I14648" t="s">
        <v>35</v>
      </c>
      <c r="J14648" t="s">
        <v>93</v>
      </c>
      <c r="K14648">
        <v>50</v>
      </c>
      <c r="L14648" s="5" t="s">
        <v>28129</v>
      </c>
      <c r="M14648" s="5" t="s">
        <v>37</v>
      </c>
      <c r="N14648">
        <v>1</v>
      </c>
      <c r="O14648" t="s">
        <v>71</v>
      </c>
      <c r="P14648" s="1">
        <v>45726</v>
      </c>
      <c r="Q14648" s="1">
        <v>45782</v>
      </c>
      <c r="R14648">
        <v>2360</v>
      </c>
      <c r="S14648" s="4">
        <v>7.4</v>
      </c>
      <c r="T14648" t="s">
        <v>79</v>
      </c>
    </row>
    <row r="14649" spans="1:20" x14ac:dyDescent="0.35">
      <c r="A14649" t="s">
        <v>28130</v>
      </c>
      <c r="B14649" s="5" t="s">
        <v>28801</v>
      </c>
      <c r="C14649" s="6">
        <v>194332</v>
      </c>
      <c r="D14649" t="s">
        <v>120</v>
      </c>
      <c r="E14649">
        <v>174899</v>
      </c>
      <c r="F14649" s="5" t="s">
        <v>66</v>
      </c>
      <c r="G14649" s="5" t="s">
        <v>59</v>
      </c>
      <c r="H14649" s="5" t="s">
        <v>121</v>
      </c>
      <c r="I14649" t="s">
        <v>35</v>
      </c>
      <c r="J14649" t="s">
        <v>121</v>
      </c>
      <c r="K14649">
        <v>50</v>
      </c>
      <c r="L14649" s="5" t="s">
        <v>28131</v>
      </c>
      <c r="M14649" s="5" t="s">
        <v>37</v>
      </c>
      <c r="N14649">
        <v>9</v>
      </c>
      <c r="O14649" t="s">
        <v>88</v>
      </c>
      <c r="P14649" s="1">
        <v>45458</v>
      </c>
      <c r="Q14649" s="1">
        <v>45482</v>
      </c>
      <c r="R14649">
        <v>2134</v>
      </c>
      <c r="S14649" s="4">
        <v>9.5</v>
      </c>
      <c r="T14649" t="s">
        <v>30</v>
      </c>
    </row>
    <row r="14650" spans="1:20" x14ac:dyDescent="0.35">
      <c r="A14650" t="s">
        <v>28132</v>
      </c>
      <c r="B14650" s="5" t="s">
        <v>28802</v>
      </c>
      <c r="C14650" s="6">
        <v>166789</v>
      </c>
      <c r="D14650" t="s">
        <v>33</v>
      </c>
      <c r="E14650">
        <v>18346790</v>
      </c>
      <c r="F14650" s="5" t="s">
        <v>66</v>
      </c>
      <c r="G14650" s="5" t="s">
        <v>51</v>
      </c>
      <c r="H14650" s="5" t="s">
        <v>34</v>
      </c>
      <c r="I14650" t="s">
        <v>35</v>
      </c>
      <c r="J14650" t="s">
        <v>93</v>
      </c>
      <c r="K14650">
        <v>0</v>
      </c>
      <c r="L14650" s="5" t="s">
        <v>28133</v>
      </c>
      <c r="M14650" s="5" t="s">
        <v>37</v>
      </c>
      <c r="N14650">
        <v>5</v>
      </c>
      <c r="O14650" t="s">
        <v>107</v>
      </c>
      <c r="P14650" s="1">
        <v>45454</v>
      </c>
      <c r="Q14650" s="1">
        <v>45481</v>
      </c>
      <c r="R14650">
        <v>989</v>
      </c>
      <c r="S14650" s="4">
        <v>8.4</v>
      </c>
      <c r="T14650" t="s">
        <v>136</v>
      </c>
    </row>
    <row r="14651" spans="1:20" x14ac:dyDescent="0.35">
      <c r="A14651" t="s">
        <v>28134</v>
      </c>
      <c r="B14651" s="5" t="s">
        <v>28799</v>
      </c>
      <c r="C14651" s="6">
        <v>271121</v>
      </c>
      <c r="D14651" t="s">
        <v>22</v>
      </c>
      <c r="E14651">
        <v>271121</v>
      </c>
      <c r="F14651" s="5" t="s">
        <v>23</v>
      </c>
      <c r="G14651" s="5" t="s">
        <v>51</v>
      </c>
      <c r="H14651" s="5" t="s">
        <v>101</v>
      </c>
      <c r="I14651" t="s">
        <v>35</v>
      </c>
      <c r="J14651" t="s">
        <v>101</v>
      </c>
      <c r="K14651">
        <v>50</v>
      </c>
      <c r="L14651" s="5" t="s">
        <v>28135</v>
      </c>
      <c r="M14651" s="5" t="s">
        <v>37</v>
      </c>
      <c r="N14651">
        <v>19</v>
      </c>
      <c r="O14651" t="s">
        <v>88</v>
      </c>
      <c r="P14651" s="1">
        <v>45606</v>
      </c>
      <c r="Q14651" s="1">
        <v>45672</v>
      </c>
      <c r="R14651">
        <v>2193</v>
      </c>
      <c r="S14651" s="4">
        <v>9.6</v>
      </c>
      <c r="T14651" t="s">
        <v>95</v>
      </c>
    </row>
    <row r="14652" spans="1:20" x14ac:dyDescent="0.35">
      <c r="A14652" t="s">
        <v>28136</v>
      </c>
      <c r="B14652" s="5" t="s">
        <v>105</v>
      </c>
      <c r="C14652" s="6">
        <v>121488</v>
      </c>
      <c r="D14652" t="s">
        <v>41</v>
      </c>
      <c r="E14652">
        <v>103265</v>
      </c>
      <c r="F14652" s="5" t="s">
        <v>66</v>
      </c>
      <c r="G14652" s="5" t="s">
        <v>51</v>
      </c>
      <c r="H14652" s="5" t="s">
        <v>43</v>
      </c>
      <c r="I14652" t="s">
        <v>44</v>
      </c>
      <c r="J14652" t="s">
        <v>43</v>
      </c>
      <c r="K14652">
        <v>100</v>
      </c>
      <c r="L14652" s="5" t="s">
        <v>28137</v>
      </c>
      <c r="M14652" s="5" t="s">
        <v>54</v>
      </c>
      <c r="N14652">
        <v>6</v>
      </c>
      <c r="O14652" t="s">
        <v>46</v>
      </c>
      <c r="P14652" s="1">
        <v>45504</v>
      </c>
      <c r="Q14652" s="1">
        <v>45572</v>
      </c>
      <c r="R14652">
        <v>799</v>
      </c>
      <c r="S14652" s="4">
        <v>8</v>
      </c>
      <c r="T14652" t="s">
        <v>210</v>
      </c>
    </row>
    <row r="14653" spans="1:20" x14ac:dyDescent="0.35">
      <c r="A14653" t="s">
        <v>28138</v>
      </c>
      <c r="B14653" s="5" t="s">
        <v>91</v>
      </c>
      <c r="C14653" s="6">
        <v>146495</v>
      </c>
      <c r="D14653" t="s">
        <v>81</v>
      </c>
      <c r="E14653">
        <v>197768</v>
      </c>
      <c r="F14653" s="5" t="s">
        <v>23</v>
      </c>
      <c r="G14653" s="5" t="s">
        <v>42</v>
      </c>
      <c r="H14653" s="5" t="s">
        <v>82</v>
      </c>
      <c r="I14653" t="s">
        <v>44</v>
      </c>
      <c r="J14653" t="s">
        <v>82</v>
      </c>
      <c r="K14653">
        <v>0</v>
      </c>
      <c r="L14653" s="5" t="s">
        <v>28139</v>
      </c>
      <c r="M14653" s="5" t="s">
        <v>28</v>
      </c>
      <c r="N14653">
        <v>13</v>
      </c>
      <c r="O14653" t="s">
        <v>85</v>
      </c>
      <c r="P14653" s="1">
        <v>45634</v>
      </c>
      <c r="Q14653" s="1">
        <v>45676</v>
      </c>
      <c r="R14653">
        <v>1963</v>
      </c>
      <c r="S14653" s="4">
        <v>5.9</v>
      </c>
      <c r="T14653" t="s">
        <v>47</v>
      </c>
    </row>
    <row r="14654" spans="1:20" x14ac:dyDescent="0.35">
      <c r="A14654" t="s">
        <v>28140</v>
      </c>
      <c r="B14654" s="5" t="s">
        <v>73</v>
      </c>
      <c r="C14654" s="6">
        <v>113007</v>
      </c>
      <c r="D14654" t="s">
        <v>22</v>
      </c>
      <c r="E14654">
        <v>113007</v>
      </c>
      <c r="F14654" s="5" t="s">
        <v>50</v>
      </c>
      <c r="G14654" s="5" t="s">
        <v>42</v>
      </c>
      <c r="H14654" s="5" t="s">
        <v>97</v>
      </c>
      <c r="I14654" t="s">
        <v>44</v>
      </c>
      <c r="J14654" t="s">
        <v>313</v>
      </c>
      <c r="K14654">
        <v>100</v>
      </c>
      <c r="L14654" s="5" t="s">
        <v>17713</v>
      </c>
      <c r="M14654" s="5" t="s">
        <v>37</v>
      </c>
      <c r="N14654">
        <v>2</v>
      </c>
      <c r="O14654" t="s">
        <v>147</v>
      </c>
      <c r="P14654" s="1">
        <v>45668</v>
      </c>
      <c r="Q14654" s="1">
        <v>45728</v>
      </c>
      <c r="R14654">
        <v>1510</v>
      </c>
      <c r="S14654" s="4">
        <v>5.2</v>
      </c>
      <c r="T14654" t="s">
        <v>89</v>
      </c>
    </row>
    <row r="14655" spans="1:20" x14ac:dyDescent="0.35">
      <c r="A14655" t="s">
        <v>28141</v>
      </c>
      <c r="B14655" s="5" t="s">
        <v>28802</v>
      </c>
      <c r="C14655" s="6">
        <v>79500</v>
      </c>
      <c r="D14655" t="s">
        <v>22</v>
      </c>
      <c r="E14655">
        <v>79500</v>
      </c>
      <c r="F14655" s="5" t="s">
        <v>58</v>
      </c>
      <c r="G14655" s="5" t="s">
        <v>42</v>
      </c>
      <c r="H14655" s="5" t="s">
        <v>101</v>
      </c>
      <c r="I14655" t="s">
        <v>35</v>
      </c>
      <c r="J14655" t="s">
        <v>192</v>
      </c>
      <c r="K14655">
        <v>100</v>
      </c>
      <c r="L14655" s="5" t="s">
        <v>28142</v>
      </c>
      <c r="M14655" s="5" t="s">
        <v>54</v>
      </c>
      <c r="N14655">
        <v>0</v>
      </c>
      <c r="O14655" t="s">
        <v>88</v>
      </c>
      <c r="P14655" s="1">
        <v>45394</v>
      </c>
      <c r="Q14655" s="1">
        <v>45428</v>
      </c>
      <c r="R14655">
        <v>1217</v>
      </c>
      <c r="S14655" s="4">
        <v>6.4</v>
      </c>
      <c r="T14655" t="s">
        <v>108</v>
      </c>
    </row>
    <row r="14656" spans="1:20" x14ac:dyDescent="0.35">
      <c r="A14656" t="s">
        <v>28143</v>
      </c>
      <c r="B14656" s="5" t="s">
        <v>179</v>
      </c>
      <c r="C14656" s="6">
        <v>84593</v>
      </c>
      <c r="D14656" t="s">
        <v>65</v>
      </c>
      <c r="E14656">
        <v>109971</v>
      </c>
      <c r="F14656" s="5" t="s">
        <v>50</v>
      </c>
      <c r="G14656" s="5" t="s">
        <v>24</v>
      </c>
      <c r="H14656" s="5" t="s">
        <v>67</v>
      </c>
      <c r="I14656" t="s">
        <v>26</v>
      </c>
      <c r="J14656" t="s">
        <v>67</v>
      </c>
      <c r="K14656">
        <v>0</v>
      </c>
      <c r="L14656" s="5" t="s">
        <v>23341</v>
      </c>
      <c r="M14656" s="5" t="s">
        <v>28</v>
      </c>
      <c r="N14656">
        <v>2</v>
      </c>
      <c r="O14656" t="s">
        <v>29</v>
      </c>
      <c r="P14656" s="1">
        <v>45629</v>
      </c>
      <c r="Q14656" s="1">
        <v>45696</v>
      </c>
      <c r="R14656">
        <v>2411</v>
      </c>
      <c r="S14656" s="4">
        <v>7.9</v>
      </c>
      <c r="T14656" t="s">
        <v>30</v>
      </c>
    </row>
    <row r="14657" spans="1:20" x14ac:dyDescent="0.35">
      <c r="A14657" t="s">
        <v>28144</v>
      </c>
      <c r="B14657" s="5" t="s">
        <v>32</v>
      </c>
      <c r="C14657" s="6">
        <v>87458</v>
      </c>
      <c r="D14657" t="s">
        <v>41</v>
      </c>
      <c r="E14657">
        <v>74339</v>
      </c>
      <c r="F14657" s="5" t="s">
        <v>50</v>
      </c>
      <c r="G14657" s="5" t="s">
        <v>51</v>
      </c>
      <c r="H14657" s="5" t="s">
        <v>60</v>
      </c>
      <c r="I14657" t="s">
        <v>35</v>
      </c>
      <c r="J14657" t="s">
        <v>60</v>
      </c>
      <c r="K14657">
        <v>50</v>
      </c>
      <c r="L14657" s="5" t="s">
        <v>28145</v>
      </c>
      <c r="M14657" s="5" t="s">
        <v>70</v>
      </c>
      <c r="N14657">
        <v>3</v>
      </c>
      <c r="O14657" t="s">
        <v>46</v>
      </c>
      <c r="P14657" s="1">
        <v>45459</v>
      </c>
      <c r="Q14657" s="1">
        <v>45509</v>
      </c>
      <c r="R14657">
        <v>2258</v>
      </c>
      <c r="S14657" s="4">
        <v>8.1999999999999993</v>
      </c>
      <c r="T14657" t="s">
        <v>89</v>
      </c>
    </row>
    <row r="14658" spans="1:20" x14ac:dyDescent="0.35">
      <c r="A14658" t="s">
        <v>28146</v>
      </c>
      <c r="B14658" s="5" t="s">
        <v>162</v>
      </c>
      <c r="C14658" s="6">
        <v>207998</v>
      </c>
      <c r="D14658" t="s">
        <v>22</v>
      </c>
      <c r="E14658">
        <v>207998</v>
      </c>
      <c r="F14658" s="5" t="s">
        <v>23</v>
      </c>
      <c r="G14658" s="5" t="s">
        <v>42</v>
      </c>
      <c r="H14658" s="5" t="s">
        <v>68</v>
      </c>
      <c r="I14658" t="s">
        <v>35</v>
      </c>
      <c r="J14658" t="s">
        <v>68</v>
      </c>
      <c r="K14658">
        <v>100</v>
      </c>
      <c r="L14658" s="5" t="s">
        <v>28147</v>
      </c>
      <c r="M14658" s="5" t="s">
        <v>37</v>
      </c>
      <c r="N14658">
        <v>19</v>
      </c>
      <c r="O14658" t="s">
        <v>147</v>
      </c>
      <c r="P14658" s="1">
        <v>45773</v>
      </c>
      <c r="Q14658" s="1">
        <v>45839</v>
      </c>
      <c r="R14658">
        <v>2207</v>
      </c>
      <c r="S14658" s="4">
        <v>7.6</v>
      </c>
      <c r="T14658" t="s">
        <v>103</v>
      </c>
    </row>
    <row r="14659" spans="1:20" x14ac:dyDescent="0.35">
      <c r="A14659" t="s">
        <v>28148</v>
      </c>
      <c r="B14659" s="5" t="s">
        <v>145</v>
      </c>
      <c r="C14659" s="6">
        <v>53800</v>
      </c>
      <c r="D14659" t="s">
        <v>92</v>
      </c>
      <c r="E14659">
        <v>40350</v>
      </c>
      <c r="F14659" s="5" t="s">
        <v>58</v>
      </c>
      <c r="G14659" s="5" t="s">
        <v>51</v>
      </c>
      <c r="H14659" s="5" t="s">
        <v>93</v>
      </c>
      <c r="I14659" t="s">
        <v>44</v>
      </c>
      <c r="J14659" t="s">
        <v>93</v>
      </c>
      <c r="K14659">
        <v>0</v>
      </c>
      <c r="L14659" s="5" t="s">
        <v>28149</v>
      </c>
      <c r="M14659" s="5" t="s">
        <v>54</v>
      </c>
      <c r="N14659">
        <v>1</v>
      </c>
      <c r="O14659" t="s">
        <v>107</v>
      </c>
      <c r="P14659" s="1">
        <v>45570</v>
      </c>
      <c r="Q14659" s="1">
        <v>45597</v>
      </c>
      <c r="R14659">
        <v>1568</v>
      </c>
      <c r="S14659" s="4">
        <v>9.6999999999999993</v>
      </c>
      <c r="T14659" t="s">
        <v>210</v>
      </c>
    </row>
    <row r="14660" spans="1:20" x14ac:dyDescent="0.35">
      <c r="A14660" t="s">
        <v>28150</v>
      </c>
      <c r="B14660" s="5" t="s">
        <v>28800</v>
      </c>
      <c r="C14660" s="6">
        <v>56084</v>
      </c>
      <c r="D14660" t="s">
        <v>41</v>
      </c>
      <c r="E14660">
        <v>47671</v>
      </c>
      <c r="F14660" s="5" t="s">
        <v>58</v>
      </c>
      <c r="G14660" s="5" t="s">
        <v>42</v>
      </c>
      <c r="H14660" s="5" t="s">
        <v>126</v>
      </c>
      <c r="I14660" t="s">
        <v>26</v>
      </c>
      <c r="J14660" t="s">
        <v>126</v>
      </c>
      <c r="K14660">
        <v>50</v>
      </c>
      <c r="L14660" s="5" t="s">
        <v>28151</v>
      </c>
      <c r="M14660" s="5" t="s">
        <v>54</v>
      </c>
      <c r="N14660">
        <v>0</v>
      </c>
      <c r="O14660" t="s">
        <v>147</v>
      </c>
      <c r="P14660" s="1">
        <v>45433</v>
      </c>
      <c r="Q14660" s="1">
        <v>45504</v>
      </c>
      <c r="R14660">
        <v>1910</v>
      </c>
      <c r="S14660" s="4">
        <v>6.7</v>
      </c>
      <c r="T14660" t="s">
        <v>277</v>
      </c>
    </row>
    <row r="14661" spans="1:20" x14ac:dyDescent="0.35">
      <c r="A14661" t="s">
        <v>28152</v>
      </c>
      <c r="B14661" s="5" t="s">
        <v>57</v>
      </c>
      <c r="C14661" s="6">
        <v>92516</v>
      </c>
      <c r="D14661" t="s">
        <v>22</v>
      </c>
      <c r="E14661">
        <v>92516</v>
      </c>
      <c r="F14661" s="5" t="s">
        <v>58</v>
      </c>
      <c r="G14661" s="5" t="s">
        <v>59</v>
      </c>
      <c r="H14661" s="5" t="s">
        <v>68</v>
      </c>
      <c r="I14661" t="s">
        <v>44</v>
      </c>
      <c r="J14661" t="s">
        <v>68</v>
      </c>
      <c r="K14661">
        <v>0</v>
      </c>
      <c r="L14661" s="5" t="s">
        <v>28153</v>
      </c>
      <c r="M14661" s="5" t="s">
        <v>37</v>
      </c>
      <c r="N14661">
        <v>0</v>
      </c>
      <c r="O14661" t="s">
        <v>167</v>
      </c>
      <c r="P14661" s="1">
        <v>45704</v>
      </c>
      <c r="Q14661" s="1">
        <v>45720</v>
      </c>
      <c r="R14661">
        <v>1766</v>
      </c>
      <c r="S14661" s="4">
        <v>9.6999999999999993</v>
      </c>
      <c r="T14661" t="s">
        <v>118</v>
      </c>
    </row>
    <row r="14662" spans="1:20" x14ac:dyDescent="0.35">
      <c r="A14662" t="s">
        <v>28154</v>
      </c>
      <c r="B14662" s="5" t="s">
        <v>28799</v>
      </c>
      <c r="C14662" s="6">
        <v>119724</v>
      </c>
      <c r="D14662" t="s">
        <v>22</v>
      </c>
      <c r="E14662">
        <v>119724</v>
      </c>
      <c r="F14662" s="5" t="s">
        <v>23</v>
      </c>
      <c r="G14662" s="5" t="s">
        <v>51</v>
      </c>
      <c r="H14662" s="5" t="s">
        <v>157</v>
      </c>
      <c r="I14662" t="s">
        <v>26</v>
      </c>
      <c r="J14662" t="s">
        <v>157</v>
      </c>
      <c r="K14662">
        <v>0</v>
      </c>
      <c r="L14662" s="5" t="s">
        <v>28155</v>
      </c>
      <c r="M14662" s="5" t="s">
        <v>28</v>
      </c>
      <c r="N14662">
        <v>14</v>
      </c>
      <c r="O14662" t="s">
        <v>107</v>
      </c>
      <c r="P14662" s="1">
        <v>45386</v>
      </c>
      <c r="Q14662" s="1">
        <v>45416</v>
      </c>
      <c r="R14662">
        <v>1543</v>
      </c>
      <c r="S14662" s="4">
        <v>6.6</v>
      </c>
      <c r="T14662" t="s">
        <v>55</v>
      </c>
    </row>
    <row r="14663" spans="1:20" x14ac:dyDescent="0.35">
      <c r="A14663" t="s">
        <v>28156</v>
      </c>
      <c r="B14663" s="5" t="s">
        <v>28800</v>
      </c>
      <c r="C14663" s="6">
        <v>104136</v>
      </c>
      <c r="D14663" t="s">
        <v>22</v>
      </c>
      <c r="E14663">
        <v>104136</v>
      </c>
      <c r="F14663" s="5" t="s">
        <v>23</v>
      </c>
      <c r="G14663" s="5" t="s">
        <v>51</v>
      </c>
      <c r="H14663" s="5" t="s">
        <v>157</v>
      </c>
      <c r="I14663" t="s">
        <v>44</v>
      </c>
      <c r="J14663" t="s">
        <v>157</v>
      </c>
      <c r="K14663">
        <v>100</v>
      </c>
      <c r="L14663" s="5" t="s">
        <v>28157</v>
      </c>
      <c r="M14663" s="5" t="s">
        <v>37</v>
      </c>
      <c r="N14663">
        <v>13</v>
      </c>
      <c r="O14663" t="s">
        <v>172</v>
      </c>
      <c r="P14663" s="1">
        <v>45610</v>
      </c>
      <c r="Q14663" s="1">
        <v>45659</v>
      </c>
      <c r="R14663">
        <v>647</v>
      </c>
      <c r="S14663" s="4">
        <v>8.6</v>
      </c>
      <c r="T14663" t="s">
        <v>136</v>
      </c>
    </row>
    <row r="14664" spans="1:20" x14ac:dyDescent="0.35">
      <c r="A14664" t="s">
        <v>28158</v>
      </c>
      <c r="B14664" s="5" t="s">
        <v>28800</v>
      </c>
      <c r="C14664" s="6">
        <v>96383</v>
      </c>
      <c r="D14664" t="s">
        <v>22</v>
      </c>
      <c r="E14664">
        <v>96383</v>
      </c>
      <c r="F14664" s="5" t="s">
        <v>50</v>
      </c>
      <c r="G14664" s="5" t="s">
        <v>59</v>
      </c>
      <c r="H14664" s="5" t="s">
        <v>25</v>
      </c>
      <c r="I14664" t="s">
        <v>26</v>
      </c>
      <c r="J14664" t="s">
        <v>25</v>
      </c>
      <c r="K14664">
        <v>0</v>
      </c>
      <c r="L14664" s="5" t="s">
        <v>28159</v>
      </c>
      <c r="M14664" s="5" t="s">
        <v>28</v>
      </c>
      <c r="N14664">
        <v>2</v>
      </c>
      <c r="O14664" t="s">
        <v>147</v>
      </c>
      <c r="P14664" s="1">
        <v>45491</v>
      </c>
      <c r="Q14664" s="1">
        <v>45561</v>
      </c>
      <c r="R14664">
        <v>543</v>
      </c>
      <c r="S14664" s="4">
        <v>8.5</v>
      </c>
      <c r="T14664" t="s">
        <v>153</v>
      </c>
    </row>
    <row r="14665" spans="1:20" x14ac:dyDescent="0.35">
      <c r="A14665" t="s">
        <v>28160</v>
      </c>
      <c r="B14665" s="5" t="s">
        <v>57</v>
      </c>
      <c r="C14665" s="6">
        <v>75403</v>
      </c>
      <c r="D14665" t="s">
        <v>22</v>
      </c>
      <c r="E14665">
        <v>75403</v>
      </c>
      <c r="F14665" s="5" t="s">
        <v>58</v>
      </c>
      <c r="G14665" s="5" t="s">
        <v>51</v>
      </c>
      <c r="H14665" s="5" t="s">
        <v>101</v>
      </c>
      <c r="I14665" t="s">
        <v>35</v>
      </c>
      <c r="J14665" t="s">
        <v>101</v>
      </c>
      <c r="K14665">
        <v>0</v>
      </c>
      <c r="L14665" s="5" t="s">
        <v>28161</v>
      </c>
      <c r="M14665" s="5" t="s">
        <v>37</v>
      </c>
      <c r="N14665">
        <v>0</v>
      </c>
      <c r="O14665" t="s">
        <v>29</v>
      </c>
      <c r="P14665" s="1">
        <v>45407</v>
      </c>
      <c r="Q14665" s="1">
        <v>45438</v>
      </c>
      <c r="R14665">
        <v>2493</v>
      </c>
      <c r="S14665" s="4">
        <v>7.1</v>
      </c>
      <c r="T14665" t="s">
        <v>89</v>
      </c>
    </row>
    <row r="14666" spans="1:20" x14ac:dyDescent="0.35">
      <c r="A14666" t="s">
        <v>28162</v>
      </c>
      <c r="B14666" s="5" t="s">
        <v>28800</v>
      </c>
      <c r="C14666" s="6">
        <v>100534</v>
      </c>
      <c r="D14666" t="s">
        <v>22</v>
      </c>
      <c r="E14666">
        <v>100534</v>
      </c>
      <c r="F14666" s="5" t="s">
        <v>58</v>
      </c>
      <c r="G14666" s="5" t="s">
        <v>51</v>
      </c>
      <c r="H14666" s="5" t="s">
        <v>97</v>
      </c>
      <c r="I14666" t="s">
        <v>26</v>
      </c>
      <c r="J14666" t="s">
        <v>940</v>
      </c>
      <c r="K14666">
        <v>0</v>
      </c>
      <c r="L14666" s="5" t="s">
        <v>28163</v>
      </c>
      <c r="M14666" s="5" t="s">
        <v>70</v>
      </c>
      <c r="N14666">
        <v>1</v>
      </c>
      <c r="O14666" t="s">
        <v>172</v>
      </c>
      <c r="P14666" s="1">
        <v>45550</v>
      </c>
      <c r="Q14666" s="1">
        <v>45605</v>
      </c>
      <c r="R14666">
        <v>2459</v>
      </c>
      <c r="S14666" s="4">
        <v>7.8</v>
      </c>
      <c r="T14666" t="s">
        <v>103</v>
      </c>
    </row>
    <row r="14667" spans="1:20" x14ac:dyDescent="0.35">
      <c r="A14667" t="s">
        <v>28164</v>
      </c>
      <c r="B14667" s="5" t="s">
        <v>28802</v>
      </c>
      <c r="C14667" s="6">
        <v>97918</v>
      </c>
      <c r="D14667" t="s">
        <v>22</v>
      </c>
      <c r="E14667">
        <v>97918</v>
      </c>
      <c r="F14667" s="5" t="s">
        <v>50</v>
      </c>
      <c r="G14667" s="5" t="s">
        <v>42</v>
      </c>
      <c r="H14667" s="5" t="s">
        <v>68</v>
      </c>
      <c r="I14667" t="s">
        <v>44</v>
      </c>
      <c r="J14667" t="s">
        <v>68</v>
      </c>
      <c r="K14667">
        <v>0</v>
      </c>
      <c r="L14667" s="5" t="s">
        <v>28165</v>
      </c>
      <c r="M14667" s="5" t="s">
        <v>28</v>
      </c>
      <c r="N14667">
        <v>3</v>
      </c>
      <c r="O14667" t="s">
        <v>88</v>
      </c>
      <c r="P14667" s="1">
        <v>45732</v>
      </c>
      <c r="Q14667" s="1">
        <v>45762</v>
      </c>
      <c r="R14667">
        <v>1112</v>
      </c>
      <c r="S14667" s="4">
        <v>5.9</v>
      </c>
      <c r="T14667" t="s">
        <v>103</v>
      </c>
    </row>
    <row r="14668" spans="1:20" x14ac:dyDescent="0.35">
      <c r="A14668" t="s">
        <v>28166</v>
      </c>
      <c r="B14668" s="5" t="s">
        <v>105</v>
      </c>
      <c r="C14668" s="6">
        <v>46643</v>
      </c>
      <c r="D14668" t="s">
        <v>22</v>
      </c>
      <c r="E14668">
        <v>46643</v>
      </c>
      <c r="F14668" s="5" t="s">
        <v>58</v>
      </c>
      <c r="G14668" s="5" t="s">
        <v>51</v>
      </c>
      <c r="H14668" s="5" t="s">
        <v>52</v>
      </c>
      <c r="I14668" t="s">
        <v>44</v>
      </c>
      <c r="J14668" t="s">
        <v>52</v>
      </c>
      <c r="K14668">
        <v>50</v>
      </c>
      <c r="L14668" s="5" t="s">
        <v>28167</v>
      </c>
      <c r="M14668" s="5" t="s">
        <v>37</v>
      </c>
      <c r="N14668">
        <v>1</v>
      </c>
      <c r="O14668" t="s">
        <v>172</v>
      </c>
      <c r="P14668" s="1">
        <v>45526</v>
      </c>
      <c r="Q14668" s="1">
        <v>45567</v>
      </c>
      <c r="R14668">
        <v>1297</v>
      </c>
      <c r="S14668" s="4">
        <v>9.3000000000000007</v>
      </c>
      <c r="T14668" t="s">
        <v>95</v>
      </c>
    </row>
    <row r="14669" spans="1:20" x14ac:dyDescent="0.35">
      <c r="A14669" t="s">
        <v>28168</v>
      </c>
      <c r="B14669" s="5" t="s">
        <v>28799</v>
      </c>
      <c r="C14669" s="6">
        <v>161683</v>
      </c>
      <c r="D14669" t="s">
        <v>41</v>
      </c>
      <c r="E14669">
        <v>137431</v>
      </c>
      <c r="F14669" s="5" t="s">
        <v>23</v>
      </c>
      <c r="G14669" s="5" t="s">
        <v>59</v>
      </c>
      <c r="H14669" s="5" t="s">
        <v>43</v>
      </c>
      <c r="I14669" t="s">
        <v>35</v>
      </c>
      <c r="J14669" t="s">
        <v>43</v>
      </c>
      <c r="K14669">
        <v>50</v>
      </c>
      <c r="L14669" s="5" t="s">
        <v>28169</v>
      </c>
      <c r="M14669" s="5" t="s">
        <v>54</v>
      </c>
      <c r="N14669">
        <v>19</v>
      </c>
      <c r="O14669" t="s">
        <v>135</v>
      </c>
      <c r="P14669" s="1">
        <v>45412</v>
      </c>
      <c r="Q14669" s="1">
        <v>45471</v>
      </c>
      <c r="R14669">
        <v>819</v>
      </c>
      <c r="S14669" s="4">
        <v>9.5</v>
      </c>
      <c r="T14669" t="s">
        <v>55</v>
      </c>
    </row>
    <row r="14670" spans="1:20" x14ac:dyDescent="0.35">
      <c r="A14670" t="s">
        <v>28170</v>
      </c>
      <c r="B14670" s="5" t="s">
        <v>21</v>
      </c>
      <c r="C14670" s="6">
        <v>78579</v>
      </c>
      <c r="D14670" t="s">
        <v>22</v>
      </c>
      <c r="E14670">
        <v>78579</v>
      </c>
      <c r="F14670" s="5" t="s">
        <v>50</v>
      </c>
      <c r="G14670" s="5" t="s">
        <v>42</v>
      </c>
      <c r="H14670" s="5" t="s">
        <v>191</v>
      </c>
      <c r="I14670" t="s">
        <v>44</v>
      </c>
      <c r="J14670" t="s">
        <v>191</v>
      </c>
      <c r="K14670">
        <v>0</v>
      </c>
      <c r="L14670" s="5" t="s">
        <v>28171</v>
      </c>
      <c r="M14670" s="5" t="s">
        <v>28</v>
      </c>
      <c r="N14670">
        <v>2</v>
      </c>
      <c r="O14670" t="s">
        <v>107</v>
      </c>
      <c r="P14670" s="1">
        <v>45337</v>
      </c>
      <c r="Q14670" s="1">
        <v>45402</v>
      </c>
      <c r="R14670">
        <v>1410</v>
      </c>
      <c r="S14670" s="4">
        <v>8.9</v>
      </c>
      <c r="T14670" t="s">
        <v>118</v>
      </c>
    </row>
    <row r="14671" spans="1:20" x14ac:dyDescent="0.35">
      <c r="A14671" t="s">
        <v>28172</v>
      </c>
      <c r="B14671" s="5" t="s">
        <v>28802</v>
      </c>
      <c r="C14671" s="6">
        <v>98927</v>
      </c>
      <c r="D14671" t="s">
        <v>41</v>
      </c>
      <c r="E14671">
        <v>84088</v>
      </c>
      <c r="F14671" s="5" t="s">
        <v>50</v>
      </c>
      <c r="G14671" s="5" t="s">
        <v>59</v>
      </c>
      <c r="H14671" s="5" t="s">
        <v>126</v>
      </c>
      <c r="I14671" t="s">
        <v>44</v>
      </c>
      <c r="J14671" t="s">
        <v>126</v>
      </c>
      <c r="K14671">
        <v>0</v>
      </c>
      <c r="L14671" s="5" t="s">
        <v>28173</v>
      </c>
      <c r="M14671" s="5" t="s">
        <v>28</v>
      </c>
      <c r="N14671">
        <v>3</v>
      </c>
      <c r="O14671" t="s">
        <v>88</v>
      </c>
      <c r="P14671" s="1">
        <v>45320</v>
      </c>
      <c r="Q14671" s="1">
        <v>45365</v>
      </c>
      <c r="R14671">
        <v>1021</v>
      </c>
      <c r="S14671" s="4">
        <v>8.1999999999999993</v>
      </c>
      <c r="T14671" t="s">
        <v>153</v>
      </c>
    </row>
    <row r="14672" spans="1:20" x14ac:dyDescent="0.35">
      <c r="A14672" t="s">
        <v>28174</v>
      </c>
      <c r="B14672" s="5" t="s">
        <v>49</v>
      </c>
      <c r="C14672" s="6">
        <v>74384</v>
      </c>
      <c r="D14672" t="s">
        <v>33</v>
      </c>
      <c r="E14672">
        <v>8182240</v>
      </c>
      <c r="F14672" s="5" t="s">
        <v>58</v>
      </c>
      <c r="G14672" s="5" t="s">
        <v>51</v>
      </c>
      <c r="H14672" s="5" t="s">
        <v>34</v>
      </c>
      <c r="I14672" t="s">
        <v>26</v>
      </c>
      <c r="J14672" t="s">
        <v>34</v>
      </c>
      <c r="K14672">
        <v>50</v>
      </c>
      <c r="L14672" s="5" t="s">
        <v>28175</v>
      </c>
      <c r="M14672" s="5" t="s">
        <v>28</v>
      </c>
      <c r="N14672">
        <v>1</v>
      </c>
      <c r="O14672" t="s">
        <v>172</v>
      </c>
      <c r="P14672" s="1">
        <v>45512</v>
      </c>
      <c r="Q14672" s="1">
        <v>45535</v>
      </c>
      <c r="R14672">
        <v>1730</v>
      </c>
      <c r="S14672" s="4">
        <v>8.1999999999999993</v>
      </c>
      <c r="T14672" t="s">
        <v>63</v>
      </c>
    </row>
    <row r="14673" spans="1:20" x14ac:dyDescent="0.35">
      <c r="A14673" t="s">
        <v>28176</v>
      </c>
      <c r="B14673" s="5" t="s">
        <v>28799</v>
      </c>
      <c r="C14673" s="6">
        <v>203594</v>
      </c>
      <c r="D14673" t="s">
        <v>81</v>
      </c>
      <c r="E14673">
        <v>274852</v>
      </c>
      <c r="F14673" s="5" t="s">
        <v>23</v>
      </c>
      <c r="G14673" s="5" t="s">
        <v>59</v>
      </c>
      <c r="H14673" s="5" t="s">
        <v>82</v>
      </c>
      <c r="I14673" t="s">
        <v>35</v>
      </c>
      <c r="J14673" t="s">
        <v>82</v>
      </c>
      <c r="K14673">
        <v>0</v>
      </c>
      <c r="L14673" s="5" t="s">
        <v>28177</v>
      </c>
      <c r="M14673" s="5" t="s">
        <v>70</v>
      </c>
      <c r="N14673">
        <v>17</v>
      </c>
      <c r="O14673" t="s">
        <v>71</v>
      </c>
      <c r="P14673" s="1">
        <v>45304</v>
      </c>
      <c r="Q14673" s="1">
        <v>45368</v>
      </c>
      <c r="R14673">
        <v>2249</v>
      </c>
      <c r="S14673" s="4">
        <v>9.3000000000000007</v>
      </c>
      <c r="T14673" t="s">
        <v>30</v>
      </c>
    </row>
    <row r="14674" spans="1:20" x14ac:dyDescent="0.35">
      <c r="A14674" t="s">
        <v>28178</v>
      </c>
      <c r="B14674" s="5" t="s">
        <v>32</v>
      </c>
      <c r="C14674" s="6">
        <v>304108</v>
      </c>
      <c r="D14674" t="s">
        <v>65</v>
      </c>
      <c r="E14674">
        <v>395340</v>
      </c>
      <c r="F14674" s="5" t="s">
        <v>23</v>
      </c>
      <c r="G14674" s="5" t="s">
        <v>42</v>
      </c>
      <c r="H14674" s="5" t="s">
        <v>67</v>
      </c>
      <c r="I14674" t="s">
        <v>35</v>
      </c>
      <c r="J14674" t="s">
        <v>67</v>
      </c>
      <c r="K14674">
        <v>0</v>
      </c>
      <c r="L14674" s="5" t="s">
        <v>28179</v>
      </c>
      <c r="M14674" s="5" t="s">
        <v>37</v>
      </c>
      <c r="N14674">
        <v>11</v>
      </c>
      <c r="O14674" t="s">
        <v>167</v>
      </c>
      <c r="P14674" s="1">
        <v>45651</v>
      </c>
      <c r="Q14674" s="1">
        <v>45718</v>
      </c>
      <c r="R14674">
        <v>2030</v>
      </c>
      <c r="S14674" s="4">
        <v>7.1</v>
      </c>
      <c r="T14674" t="s">
        <v>38</v>
      </c>
    </row>
    <row r="14675" spans="1:20" x14ac:dyDescent="0.35">
      <c r="A14675" t="s">
        <v>28180</v>
      </c>
      <c r="B14675" s="5" t="s">
        <v>28802</v>
      </c>
      <c r="C14675" s="6">
        <v>128907</v>
      </c>
      <c r="D14675" t="s">
        <v>74</v>
      </c>
      <c r="E14675">
        <v>161134</v>
      </c>
      <c r="F14675" s="5" t="s">
        <v>66</v>
      </c>
      <c r="G14675" s="5" t="s">
        <v>42</v>
      </c>
      <c r="H14675" s="5" t="s">
        <v>75</v>
      </c>
      <c r="I14675" t="s">
        <v>26</v>
      </c>
      <c r="J14675" t="s">
        <v>75</v>
      </c>
      <c r="K14675">
        <v>0</v>
      </c>
      <c r="L14675" s="5" t="s">
        <v>28181</v>
      </c>
      <c r="M14675" s="5" t="s">
        <v>70</v>
      </c>
      <c r="N14675">
        <v>8</v>
      </c>
      <c r="O14675" t="s">
        <v>135</v>
      </c>
      <c r="P14675" s="1">
        <v>45707</v>
      </c>
      <c r="Q14675" s="1">
        <v>45724</v>
      </c>
      <c r="R14675">
        <v>1987</v>
      </c>
      <c r="S14675" s="4">
        <v>6.9</v>
      </c>
      <c r="T14675" t="s">
        <v>95</v>
      </c>
    </row>
    <row r="14676" spans="1:20" x14ac:dyDescent="0.35">
      <c r="A14676" t="s">
        <v>28182</v>
      </c>
      <c r="B14676" s="5" t="s">
        <v>28800</v>
      </c>
      <c r="C14676" s="6">
        <v>103434</v>
      </c>
      <c r="D14676" t="s">
        <v>41</v>
      </c>
      <c r="E14676">
        <v>87919</v>
      </c>
      <c r="F14676" s="5" t="s">
        <v>50</v>
      </c>
      <c r="G14676" s="5" t="s">
        <v>24</v>
      </c>
      <c r="H14676" s="5" t="s">
        <v>151</v>
      </c>
      <c r="I14676" t="s">
        <v>26</v>
      </c>
      <c r="J14676" t="s">
        <v>151</v>
      </c>
      <c r="K14676">
        <v>100</v>
      </c>
      <c r="L14676" s="5" t="s">
        <v>28183</v>
      </c>
      <c r="M14676" s="5" t="s">
        <v>54</v>
      </c>
      <c r="N14676">
        <v>2</v>
      </c>
      <c r="O14676" t="s">
        <v>62</v>
      </c>
      <c r="P14676" s="1">
        <v>45401</v>
      </c>
      <c r="Q14676" s="1">
        <v>45439</v>
      </c>
      <c r="R14676">
        <v>1328</v>
      </c>
      <c r="S14676" s="4">
        <v>5.4</v>
      </c>
      <c r="T14676" t="s">
        <v>277</v>
      </c>
    </row>
    <row r="14677" spans="1:20" x14ac:dyDescent="0.35">
      <c r="A14677" t="s">
        <v>28184</v>
      </c>
      <c r="B14677" s="5" t="s">
        <v>162</v>
      </c>
      <c r="C14677" s="6">
        <v>126930</v>
      </c>
      <c r="D14677" t="s">
        <v>22</v>
      </c>
      <c r="E14677">
        <v>126930</v>
      </c>
      <c r="F14677" s="5" t="s">
        <v>50</v>
      </c>
      <c r="G14677" s="5" t="s">
        <v>51</v>
      </c>
      <c r="H14677" s="5" t="s">
        <v>68</v>
      </c>
      <c r="I14677" t="s">
        <v>44</v>
      </c>
      <c r="J14677" t="s">
        <v>68</v>
      </c>
      <c r="K14677">
        <v>0</v>
      </c>
      <c r="L14677" s="5" t="s">
        <v>28185</v>
      </c>
      <c r="M14677" s="5" t="s">
        <v>37</v>
      </c>
      <c r="N14677">
        <v>2</v>
      </c>
      <c r="O14677" t="s">
        <v>147</v>
      </c>
      <c r="P14677" s="1">
        <v>45699</v>
      </c>
      <c r="Q14677" s="1">
        <v>45752</v>
      </c>
      <c r="R14677">
        <v>1625</v>
      </c>
      <c r="S14677" s="4">
        <v>7.2</v>
      </c>
      <c r="T14677" t="s">
        <v>103</v>
      </c>
    </row>
    <row r="14678" spans="1:20" x14ac:dyDescent="0.35">
      <c r="A14678" t="s">
        <v>28186</v>
      </c>
      <c r="B14678" s="5" t="s">
        <v>28802</v>
      </c>
      <c r="C14678" s="6">
        <v>150089</v>
      </c>
      <c r="D14678" t="s">
        <v>41</v>
      </c>
      <c r="E14678">
        <v>127576</v>
      </c>
      <c r="F14678" s="5" t="s">
        <v>23</v>
      </c>
      <c r="G14678" s="5" t="s">
        <v>51</v>
      </c>
      <c r="H14678" s="5" t="s">
        <v>43</v>
      </c>
      <c r="I14678" t="s">
        <v>26</v>
      </c>
      <c r="J14678" t="s">
        <v>43</v>
      </c>
      <c r="K14678">
        <v>100</v>
      </c>
      <c r="L14678" s="5" t="s">
        <v>28187</v>
      </c>
      <c r="M14678" s="5" t="s">
        <v>37</v>
      </c>
      <c r="N14678">
        <v>19</v>
      </c>
      <c r="O14678" t="s">
        <v>29</v>
      </c>
      <c r="P14678" s="1">
        <v>45710</v>
      </c>
      <c r="Q14678" s="1">
        <v>45762</v>
      </c>
      <c r="R14678">
        <v>1964</v>
      </c>
      <c r="S14678" s="4">
        <v>7.4</v>
      </c>
      <c r="T14678" t="s">
        <v>103</v>
      </c>
    </row>
    <row r="14679" spans="1:20" x14ac:dyDescent="0.35">
      <c r="A14679" t="s">
        <v>28188</v>
      </c>
      <c r="B14679" s="5" t="s">
        <v>91</v>
      </c>
      <c r="C14679" s="6">
        <v>84084</v>
      </c>
      <c r="D14679" t="s">
        <v>74</v>
      </c>
      <c r="E14679">
        <v>105105</v>
      </c>
      <c r="F14679" s="5" t="s">
        <v>50</v>
      </c>
      <c r="G14679" s="5" t="s">
        <v>51</v>
      </c>
      <c r="H14679" s="5" t="s">
        <v>75</v>
      </c>
      <c r="I14679" t="s">
        <v>26</v>
      </c>
      <c r="J14679" t="s">
        <v>67</v>
      </c>
      <c r="K14679">
        <v>0</v>
      </c>
      <c r="L14679" s="5" t="s">
        <v>28189</v>
      </c>
      <c r="M14679" s="5" t="s">
        <v>54</v>
      </c>
      <c r="N14679">
        <v>4</v>
      </c>
      <c r="O14679" t="s">
        <v>147</v>
      </c>
      <c r="P14679" s="1">
        <v>45473</v>
      </c>
      <c r="Q14679" s="1">
        <v>45536</v>
      </c>
      <c r="R14679">
        <v>1516</v>
      </c>
      <c r="S14679" s="4">
        <v>9.8000000000000007</v>
      </c>
      <c r="T14679" t="s">
        <v>243</v>
      </c>
    </row>
    <row r="14680" spans="1:20" x14ac:dyDescent="0.35">
      <c r="A14680" t="s">
        <v>28190</v>
      </c>
      <c r="B14680" s="5" t="s">
        <v>217</v>
      </c>
      <c r="C14680" s="6">
        <v>137388</v>
      </c>
      <c r="D14680" t="s">
        <v>22</v>
      </c>
      <c r="E14680">
        <v>137388</v>
      </c>
      <c r="F14680" s="5" t="s">
        <v>66</v>
      </c>
      <c r="G14680" s="5" t="s">
        <v>42</v>
      </c>
      <c r="H14680" s="5" t="s">
        <v>165</v>
      </c>
      <c r="I14680" t="s">
        <v>35</v>
      </c>
      <c r="J14680" t="s">
        <v>165</v>
      </c>
      <c r="K14680">
        <v>100</v>
      </c>
      <c r="L14680" s="5" t="s">
        <v>28191</v>
      </c>
      <c r="M14680" s="5" t="s">
        <v>37</v>
      </c>
      <c r="N14680">
        <v>8</v>
      </c>
      <c r="O14680" t="s">
        <v>71</v>
      </c>
      <c r="P14680" s="1">
        <v>45491</v>
      </c>
      <c r="Q14680" s="1">
        <v>45537</v>
      </c>
      <c r="R14680">
        <v>2379</v>
      </c>
      <c r="S14680" s="4">
        <v>6.2</v>
      </c>
      <c r="T14680" t="s">
        <v>63</v>
      </c>
    </row>
    <row r="14681" spans="1:20" x14ac:dyDescent="0.35">
      <c r="A14681" t="s">
        <v>28192</v>
      </c>
      <c r="B14681" s="5" t="s">
        <v>73</v>
      </c>
      <c r="C14681" s="6">
        <v>70308</v>
      </c>
      <c r="D14681" t="s">
        <v>22</v>
      </c>
      <c r="E14681">
        <v>70308</v>
      </c>
      <c r="F14681" s="5" t="s">
        <v>50</v>
      </c>
      <c r="G14681" s="5" t="s">
        <v>24</v>
      </c>
      <c r="H14681" s="5" t="s">
        <v>52</v>
      </c>
      <c r="I14681" t="s">
        <v>26</v>
      </c>
      <c r="J14681" t="s">
        <v>52</v>
      </c>
      <c r="K14681">
        <v>100</v>
      </c>
      <c r="L14681" s="5" t="s">
        <v>28193</v>
      </c>
      <c r="M14681" s="5" t="s">
        <v>54</v>
      </c>
      <c r="N14681">
        <v>4</v>
      </c>
      <c r="O14681" t="s">
        <v>141</v>
      </c>
      <c r="P14681" s="1">
        <v>45494</v>
      </c>
      <c r="Q14681" s="1">
        <v>45537</v>
      </c>
      <c r="R14681">
        <v>1317</v>
      </c>
      <c r="S14681" s="4">
        <v>8</v>
      </c>
      <c r="T14681" t="s">
        <v>30</v>
      </c>
    </row>
    <row r="14682" spans="1:20" x14ac:dyDescent="0.35">
      <c r="A14682" t="s">
        <v>28194</v>
      </c>
      <c r="B14682" s="5" t="s">
        <v>28799</v>
      </c>
      <c r="C14682" s="6">
        <v>121990</v>
      </c>
      <c r="D14682" t="s">
        <v>65</v>
      </c>
      <c r="E14682">
        <v>158587</v>
      </c>
      <c r="F14682" s="5" t="s">
        <v>50</v>
      </c>
      <c r="G14682" s="5" t="s">
        <v>24</v>
      </c>
      <c r="H14682" s="5" t="s">
        <v>67</v>
      </c>
      <c r="I14682" t="s">
        <v>35</v>
      </c>
      <c r="J14682" t="s">
        <v>129</v>
      </c>
      <c r="K14682">
        <v>50</v>
      </c>
      <c r="L14682" s="5" t="s">
        <v>28195</v>
      </c>
      <c r="M14682" s="5" t="s">
        <v>70</v>
      </c>
      <c r="N14682">
        <v>2</v>
      </c>
      <c r="O14682" t="s">
        <v>71</v>
      </c>
      <c r="P14682" s="1">
        <v>45357</v>
      </c>
      <c r="Q14682" s="1">
        <v>45398</v>
      </c>
      <c r="R14682">
        <v>926</v>
      </c>
      <c r="S14682" s="4">
        <v>9</v>
      </c>
      <c r="T14682" t="s">
        <v>89</v>
      </c>
    </row>
    <row r="14683" spans="1:20" x14ac:dyDescent="0.35">
      <c r="A14683" t="s">
        <v>28196</v>
      </c>
      <c r="B14683" s="5" t="s">
        <v>145</v>
      </c>
      <c r="C14683" s="6">
        <v>69409</v>
      </c>
      <c r="D14683" t="s">
        <v>22</v>
      </c>
      <c r="E14683">
        <v>69409</v>
      </c>
      <c r="F14683" s="5" t="s">
        <v>58</v>
      </c>
      <c r="G14683" s="5" t="s">
        <v>42</v>
      </c>
      <c r="H14683" s="5" t="s">
        <v>25</v>
      </c>
      <c r="I14683" t="s">
        <v>35</v>
      </c>
      <c r="J14683" t="s">
        <v>25</v>
      </c>
      <c r="K14683">
        <v>0</v>
      </c>
      <c r="L14683" s="5" t="s">
        <v>28197</v>
      </c>
      <c r="M14683" s="5" t="s">
        <v>70</v>
      </c>
      <c r="N14683">
        <v>1</v>
      </c>
      <c r="O14683" t="s">
        <v>85</v>
      </c>
      <c r="P14683" s="1">
        <v>45452</v>
      </c>
      <c r="Q14683" s="1">
        <v>45523</v>
      </c>
      <c r="R14683">
        <v>594</v>
      </c>
      <c r="S14683" s="4">
        <v>5.5</v>
      </c>
      <c r="T14683" t="s">
        <v>153</v>
      </c>
    </row>
    <row r="14684" spans="1:20" x14ac:dyDescent="0.35">
      <c r="A14684" t="s">
        <v>28198</v>
      </c>
      <c r="B14684" s="5" t="s">
        <v>28802</v>
      </c>
      <c r="C14684" s="6">
        <v>89827</v>
      </c>
      <c r="D14684" t="s">
        <v>22</v>
      </c>
      <c r="E14684">
        <v>89827</v>
      </c>
      <c r="F14684" s="5" t="s">
        <v>58</v>
      </c>
      <c r="G14684" s="5" t="s">
        <v>42</v>
      </c>
      <c r="H14684" s="5" t="s">
        <v>97</v>
      </c>
      <c r="I14684" t="s">
        <v>26</v>
      </c>
      <c r="J14684" t="s">
        <v>97</v>
      </c>
      <c r="K14684">
        <v>0</v>
      </c>
      <c r="L14684" s="5" t="s">
        <v>28199</v>
      </c>
      <c r="M14684" s="5" t="s">
        <v>70</v>
      </c>
      <c r="N14684">
        <v>1</v>
      </c>
      <c r="O14684" t="s">
        <v>85</v>
      </c>
      <c r="P14684" s="1">
        <v>45582</v>
      </c>
      <c r="Q14684" s="1">
        <v>45616</v>
      </c>
      <c r="R14684">
        <v>1703</v>
      </c>
      <c r="S14684" s="4">
        <v>9.1999999999999993</v>
      </c>
      <c r="T14684" t="s">
        <v>210</v>
      </c>
    </row>
    <row r="14685" spans="1:20" x14ac:dyDescent="0.35">
      <c r="A14685" t="s">
        <v>28200</v>
      </c>
      <c r="B14685" s="5" t="s">
        <v>32</v>
      </c>
      <c r="C14685" s="6">
        <v>48806</v>
      </c>
      <c r="D14685" t="s">
        <v>22</v>
      </c>
      <c r="E14685">
        <v>48806</v>
      </c>
      <c r="F14685" s="5" t="s">
        <v>66</v>
      </c>
      <c r="G14685" s="5" t="s">
        <v>24</v>
      </c>
      <c r="H14685" s="5" t="s">
        <v>157</v>
      </c>
      <c r="I14685" t="s">
        <v>44</v>
      </c>
      <c r="J14685" t="s">
        <v>157</v>
      </c>
      <c r="K14685">
        <v>50</v>
      </c>
      <c r="L14685" s="5" t="s">
        <v>28201</v>
      </c>
      <c r="M14685" s="5" t="s">
        <v>37</v>
      </c>
      <c r="N14685">
        <v>6</v>
      </c>
      <c r="O14685" t="s">
        <v>167</v>
      </c>
      <c r="P14685" s="1">
        <v>45592</v>
      </c>
      <c r="Q14685" s="1">
        <v>45643</v>
      </c>
      <c r="R14685">
        <v>1758</v>
      </c>
      <c r="S14685" s="4">
        <v>6.4</v>
      </c>
      <c r="T14685" t="s">
        <v>79</v>
      </c>
    </row>
    <row r="14686" spans="1:20" x14ac:dyDescent="0.35">
      <c r="A14686" t="s">
        <v>28202</v>
      </c>
      <c r="B14686" s="5" t="s">
        <v>32</v>
      </c>
      <c r="C14686" s="6">
        <v>94120</v>
      </c>
      <c r="D14686" t="s">
        <v>74</v>
      </c>
      <c r="E14686">
        <v>117650</v>
      </c>
      <c r="F14686" s="5" t="s">
        <v>66</v>
      </c>
      <c r="G14686" s="5" t="s">
        <v>59</v>
      </c>
      <c r="H14686" s="5" t="s">
        <v>75</v>
      </c>
      <c r="I14686" t="s">
        <v>44</v>
      </c>
      <c r="J14686" t="s">
        <v>75</v>
      </c>
      <c r="K14686">
        <v>0</v>
      </c>
      <c r="L14686" s="5" t="s">
        <v>3742</v>
      </c>
      <c r="M14686" s="5" t="s">
        <v>28</v>
      </c>
      <c r="N14686">
        <v>6</v>
      </c>
      <c r="O14686" t="s">
        <v>62</v>
      </c>
      <c r="P14686" s="1">
        <v>45609</v>
      </c>
      <c r="Q14686" s="1">
        <v>45676</v>
      </c>
      <c r="R14686">
        <v>2290</v>
      </c>
      <c r="S14686" s="4">
        <v>5.4</v>
      </c>
      <c r="T14686" t="s">
        <v>47</v>
      </c>
    </row>
    <row r="14687" spans="1:20" x14ac:dyDescent="0.35">
      <c r="A14687" t="s">
        <v>28203</v>
      </c>
      <c r="B14687" s="5" t="s">
        <v>174</v>
      </c>
      <c r="C14687" s="6">
        <v>175493</v>
      </c>
      <c r="D14687" t="s">
        <v>22</v>
      </c>
      <c r="E14687">
        <v>175493</v>
      </c>
      <c r="F14687" s="5" t="s">
        <v>66</v>
      </c>
      <c r="G14687" s="5" t="s">
        <v>51</v>
      </c>
      <c r="H14687" s="5" t="s">
        <v>101</v>
      </c>
      <c r="I14687" t="s">
        <v>35</v>
      </c>
      <c r="J14687" t="s">
        <v>101</v>
      </c>
      <c r="K14687">
        <v>100</v>
      </c>
      <c r="L14687" s="5" t="s">
        <v>28204</v>
      </c>
      <c r="M14687" s="5" t="s">
        <v>54</v>
      </c>
      <c r="N14687">
        <v>5</v>
      </c>
      <c r="O14687" t="s">
        <v>147</v>
      </c>
      <c r="P14687" s="1">
        <v>45438</v>
      </c>
      <c r="Q14687" s="1">
        <v>45471</v>
      </c>
      <c r="R14687">
        <v>2336</v>
      </c>
      <c r="S14687" s="4">
        <v>5.7</v>
      </c>
      <c r="T14687" t="s">
        <v>118</v>
      </c>
    </row>
    <row r="14688" spans="1:20" x14ac:dyDescent="0.35">
      <c r="A14688" t="s">
        <v>28205</v>
      </c>
      <c r="B14688" s="5" t="s">
        <v>21</v>
      </c>
      <c r="C14688" s="6">
        <v>257356</v>
      </c>
      <c r="D14688" t="s">
        <v>41</v>
      </c>
      <c r="E14688">
        <v>218753</v>
      </c>
      <c r="F14688" s="5" t="s">
        <v>23</v>
      </c>
      <c r="G14688" s="5" t="s">
        <v>42</v>
      </c>
      <c r="H14688" s="5" t="s">
        <v>151</v>
      </c>
      <c r="I14688" t="s">
        <v>35</v>
      </c>
      <c r="J14688" t="s">
        <v>151</v>
      </c>
      <c r="K14688">
        <v>50</v>
      </c>
      <c r="L14688" s="5" t="s">
        <v>28206</v>
      </c>
      <c r="M14688" s="5" t="s">
        <v>70</v>
      </c>
      <c r="N14688">
        <v>16</v>
      </c>
      <c r="O14688" t="s">
        <v>135</v>
      </c>
      <c r="P14688" s="1">
        <v>45311</v>
      </c>
      <c r="Q14688" s="1">
        <v>45334</v>
      </c>
      <c r="R14688">
        <v>2229</v>
      </c>
      <c r="S14688" s="4">
        <v>8.3000000000000007</v>
      </c>
      <c r="T14688" t="s">
        <v>30</v>
      </c>
    </row>
    <row r="14689" spans="1:20" x14ac:dyDescent="0.35">
      <c r="A14689" t="s">
        <v>28207</v>
      </c>
      <c r="B14689" s="5" t="s">
        <v>49</v>
      </c>
      <c r="C14689" s="6">
        <v>200799</v>
      </c>
      <c r="D14689" t="s">
        <v>74</v>
      </c>
      <c r="E14689">
        <v>250999</v>
      </c>
      <c r="F14689" s="5" t="s">
        <v>23</v>
      </c>
      <c r="G14689" s="5" t="s">
        <v>51</v>
      </c>
      <c r="H14689" s="5" t="s">
        <v>75</v>
      </c>
      <c r="I14689" t="s">
        <v>26</v>
      </c>
      <c r="J14689" t="s">
        <v>75</v>
      </c>
      <c r="K14689">
        <v>50</v>
      </c>
      <c r="L14689" s="5" t="s">
        <v>28208</v>
      </c>
      <c r="M14689" s="5" t="s">
        <v>37</v>
      </c>
      <c r="N14689">
        <v>15</v>
      </c>
      <c r="O14689" t="s">
        <v>112</v>
      </c>
      <c r="P14689" s="1">
        <v>45457</v>
      </c>
      <c r="Q14689" s="1">
        <v>45478</v>
      </c>
      <c r="R14689">
        <v>1406</v>
      </c>
      <c r="S14689" s="4">
        <v>6.5</v>
      </c>
      <c r="T14689" t="s">
        <v>79</v>
      </c>
    </row>
    <row r="14690" spans="1:20" x14ac:dyDescent="0.35">
      <c r="A14690" t="s">
        <v>28209</v>
      </c>
      <c r="B14690" s="5" t="s">
        <v>21</v>
      </c>
      <c r="C14690" s="6">
        <v>210158</v>
      </c>
      <c r="D14690" t="s">
        <v>41</v>
      </c>
      <c r="E14690">
        <v>178634</v>
      </c>
      <c r="F14690" s="5" t="s">
        <v>23</v>
      </c>
      <c r="G14690" s="5" t="s">
        <v>24</v>
      </c>
      <c r="H14690" s="5" t="s">
        <v>151</v>
      </c>
      <c r="I14690" t="s">
        <v>26</v>
      </c>
      <c r="J14690" t="s">
        <v>294</v>
      </c>
      <c r="K14690">
        <v>0</v>
      </c>
      <c r="L14690" s="5" t="s">
        <v>16976</v>
      </c>
      <c r="M14690" s="5" t="s">
        <v>37</v>
      </c>
      <c r="N14690">
        <v>15</v>
      </c>
      <c r="O14690" t="s">
        <v>29</v>
      </c>
      <c r="P14690" s="1">
        <v>45618</v>
      </c>
      <c r="Q14690" s="1">
        <v>45681</v>
      </c>
      <c r="R14690">
        <v>1727</v>
      </c>
      <c r="S14690" s="4">
        <v>8.6</v>
      </c>
      <c r="T14690" t="s">
        <v>210</v>
      </c>
    </row>
    <row r="14691" spans="1:20" x14ac:dyDescent="0.35">
      <c r="A14691" t="s">
        <v>28210</v>
      </c>
      <c r="B14691" s="5" t="s">
        <v>179</v>
      </c>
      <c r="C14691" s="6">
        <v>46770</v>
      </c>
      <c r="D14691" t="s">
        <v>22</v>
      </c>
      <c r="E14691">
        <v>46770</v>
      </c>
      <c r="F14691" s="5" t="s">
        <v>58</v>
      </c>
      <c r="G14691" s="5" t="s">
        <v>51</v>
      </c>
      <c r="H14691" s="5" t="s">
        <v>25</v>
      </c>
      <c r="I14691" t="s">
        <v>44</v>
      </c>
      <c r="J14691" t="s">
        <v>121</v>
      </c>
      <c r="K14691">
        <v>0</v>
      </c>
      <c r="L14691" s="5" t="s">
        <v>28211</v>
      </c>
      <c r="M14691" s="5" t="s">
        <v>28</v>
      </c>
      <c r="N14691">
        <v>0</v>
      </c>
      <c r="O14691" t="s">
        <v>112</v>
      </c>
      <c r="P14691" s="1">
        <v>45624</v>
      </c>
      <c r="Q14691" s="1">
        <v>45682</v>
      </c>
      <c r="R14691">
        <v>1620</v>
      </c>
      <c r="S14691" s="4">
        <v>5.6</v>
      </c>
      <c r="T14691" t="s">
        <v>30</v>
      </c>
    </row>
    <row r="14692" spans="1:20" x14ac:dyDescent="0.35">
      <c r="A14692" t="s">
        <v>28212</v>
      </c>
      <c r="B14692" s="5" t="s">
        <v>40</v>
      </c>
      <c r="C14692" s="6">
        <v>114132</v>
      </c>
      <c r="D14692" t="s">
        <v>120</v>
      </c>
      <c r="E14692">
        <v>102719</v>
      </c>
      <c r="F14692" s="5" t="s">
        <v>50</v>
      </c>
      <c r="G14692" s="5" t="s">
        <v>42</v>
      </c>
      <c r="H14692" s="5" t="s">
        <v>121</v>
      </c>
      <c r="I14692" t="s">
        <v>26</v>
      </c>
      <c r="J14692" t="s">
        <v>121</v>
      </c>
      <c r="K14692">
        <v>50</v>
      </c>
      <c r="L14692" s="5" t="s">
        <v>28213</v>
      </c>
      <c r="M14692" s="5" t="s">
        <v>28</v>
      </c>
      <c r="N14692">
        <v>4</v>
      </c>
      <c r="O14692" t="s">
        <v>141</v>
      </c>
      <c r="P14692" s="1">
        <v>45436</v>
      </c>
      <c r="Q14692" s="1">
        <v>45473</v>
      </c>
      <c r="R14692">
        <v>2162</v>
      </c>
      <c r="S14692" s="4">
        <v>7.2</v>
      </c>
      <c r="T14692" t="s">
        <v>79</v>
      </c>
    </row>
    <row r="14693" spans="1:20" x14ac:dyDescent="0.35">
      <c r="A14693" t="s">
        <v>28214</v>
      </c>
      <c r="B14693" s="5" t="s">
        <v>49</v>
      </c>
      <c r="C14693" s="6">
        <v>71064</v>
      </c>
      <c r="D14693" t="s">
        <v>22</v>
      </c>
      <c r="E14693">
        <v>71064</v>
      </c>
      <c r="F14693" s="5" t="s">
        <v>58</v>
      </c>
      <c r="G14693" s="5" t="s">
        <v>59</v>
      </c>
      <c r="H14693" s="5" t="s">
        <v>129</v>
      </c>
      <c r="I14693" t="s">
        <v>44</v>
      </c>
      <c r="J14693" t="s">
        <v>129</v>
      </c>
      <c r="K14693">
        <v>0</v>
      </c>
      <c r="L14693" s="5" t="s">
        <v>28215</v>
      </c>
      <c r="M14693" s="5" t="s">
        <v>70</v>
      </c>
      <c r="N14693">
        <v>1</v>
      </c>
      <c r="O14693" t="s">
        <v>46</v>
      </c>
      <c r="P14693" s="1">
        <v>45454</v>
      </c>
      <c r="Q14693" s="1">
        <v>45519</v>
      </c>
      <c r="R14693">
        <v>2497</v>
      </c>
      <c r="S14693" s="4">
        <v>5.7</v>
      </c>
      <c r="T14693" t="s">
        <v>38</v>
      </c>
    </row>
    <row r="14694" spans="1:20" x14ac:dyDescent="0.35">
      <c r="A14694" t="s">
        <v>28216</v>
      </c>
      <c r="B14694" s="5" t="s">
        <v>21</v>
      </c>
      <c r="C14694" s="6">
        <v>181541</v>
      </c>
      <c r="D14694" t="s">
        <v>65</v>
      </c>
      <c r="E14694">
        <v>236003</v>
      </c>
      <c r="F14694" s="5" t="s">
        <v>66</v>
      </c>
      <c r="G14694" s="5" t="s">
        <v>59</v>
      </c>
      <c r="H14694" s="5" t="s">
        <v>67</v>
      </c>
      <c r="I14694" t="s">
        <v>35</v>
      </c>
      <c r="J14694" t="s">
        <v>67</v>
      </c>
      <c r="K14694">
        <v>50</v>
      </c>
      <c r="L14694" s="5" t="s">
        <v>28217</v>
      </c>
      <c r="M14694" s="5" t="s">
        <v>70</v>
      </c>
      <c r="N14694">
        <v>5</v>
      </c>
      <c r="O14694" t="s">
        <v>62</v>
      </c>
      <c r="P14694" s="1">
        <v>45401</v>
      </c>
      <c r="Q14694" s="1">
        <v>45418</v>
      </c>
      <c r="R14694">
        <v>1193</v>
      </c>
      <c r="S14694" s="4">
        <v>8.1</v>
      </c>
      <c r="T14694" t="s">
        <v>153</v>
      </c>
    </row>
    <row r="14695" spans="1:20" x14ac:dyDescent="0.35">
      <c r="A14695" t="s">
        <v>28218</v>
      </c>
      <c r="B14695" s="5" t="s">
        <v>28802</v>
      </c>
      <c r="C14695" s="6">
        <v>24046</v>
      </c>
      <c r="D14695" t="s">
        <v>22</v>
      </c>
      <c r="E14695">
        <v>24046</v>
      </c>
      <c r="F14695" s="5" t="s">
        <v>58</v>
      </c>
      <c r="G14695" s="5" t="s">
        <v>24</v>
      </c>
      <c r="H14695" s="5" t="s">
        <v>157</v>
      </c>
      <c r="I14695" t="s">
        <v>44</v>
      </c>
      <c r="J14695" t="s">
        <v>157</v>
      </c>
      <c r="K14695">
        <v>100</v>
      </c>
      <c r="L14695" s="5" t="s">
        <v>28219</v>
      </c>
      <c r="M14695" s="5" t="s">
        <v>54</v>
      </c>
      <c r="N14695">
        <v>0</v>
      </c>
      <c r="O14695" t="s">
        <v>46</v>
      </c>
      <c r="P14695" s="1">
        <v>45712</v>
      </c>
      <c r="Q14695" s="1">
        <v>45752</v>
      </c>
      <c r="R14695">
        <v>2443</v>
      </c>
      <c r="S14695" s="4">
        <v>7.6</v>
      </c>
      <c r="T14695" t="s">
        <v>136</v>
      </c>
    </row>
    <row r="14696" spans="1:20" x14ac:dyDescent="0.35">
      <c r="A14696" t="s">
        <v>28220</v>
      </c>
      <c r="B14696" s="5" t="s">
        <v>162</v>
      </c>
      <c r="C14696" s="6">
        <v>107262</v>
      </c>
      <c r="D14696" t="s">
        <v>22</v>
      </c>
      <c r="E14696">
        <v>107262</v>
      </c>
      <c r="F14696" s="5" t="s">
        <v>66</v>
      </c>
      <c r="G14696" s="5" t="s">
        <v>42</v>
      </c>
      <c r="H14696" s="5" t="s">
        <v>165</v>
      </c>
      <c r="I14696" t="s">
        <v>26</v>
      </c>
      <c r="J14696" t="s">
        <v>165</v>
      </c>
      <c r="K14696">
        <v>50</v>
      </c>
      <c r="L14696" s="5" t="s">
        <v>28221</v>
      </c>
      <c r="M14696" s="5" t="s">
        <v>54</v>
      </c>
      <c r="N14696">
        <v>5</v>
      </c>
      <c r="O14696" t="s">
        <v>88</v>
      </c>
      <c r="P14696" s="1">
        <v>45628</v>
      </c>
      <c r="Q14696" s="1">
        <v>45656</v>
      </c>
      <c r="R14696">
        <v>2342</v>
      </c>
      <c r="S14696" s="4">
        <v>9.6</v>
      </c>
      <c r="T14696" t="s">
        <v>136</v>
      </c>
    </row>
    <row r="14697" spans="1:20" x14ac:dyDescent="0.35">
      <c r="A14697" t="s">
        <v>28222</v>
      </c>
      <c r="B14697" s="5" t="s">
        <v>32</v>
      </c>
      <c r="C14697" s="6">
        <v>120857</v>
      </c>
      <c r="D14697" t="s">
        <v>22</v>
      </c>
      <c r="E14697">
        <v>120857</v>
      </c>
      <c r="F14697" s="5" t="s">
        <v>66</v>
      </c>
      <c r="G14697" s="5" t="s">
        <v>51</v>
      </c>
      <c r="H14697" s="5" t="s">
        <v>165</v>
      </c>
      <c r="I14697" t="s">
        <v>35</v>
      </c>
      <c r="J14697" t="s">
        <v>165</v>
      </c>
      <c r="K14697">
        <v>50</v>
      </c>
      <c r="L14697" s="5" t="s">
        <v>3959</v>
      </c>
      <c r="M14697" s="5" t="s">
        <v>54</v>
      </c>
      <c r="N14697">
        <v>9</v>
      </c>
      <c r="O14697" t="s">
        <v>62</v>
      </c>
      <c r="P14697" s="1">
        <v>45448</v>
      </c>
      <c r="Q14697" s="1">
        <v>45478</v>
      </c>
      <c r="R14697">
        <v>1291</v>
      </c>
      <c r="S14697" s="4">
        <v>5.6</v>
      </c>
      <c r="T14697" t="s">
        <v>243</v>
      </c>
    </row>
    <row r="14698" spans="1:20" x14ac:dyDescent="0.35">
      <c r="A14698" t="s">
        <v>28223</v>
      </c>
      <c r="B14698" s="5" t="s">
        <v>32</v>
      </c>
      <c r="C14698" s="6">
        <v>71387</v>
      </c>
      <c r="D14698" t="s">
        <v>74</v>
      </c>
      <c r="E14698">
        <v>89234</v>
      </c>
      <c r="F14698" s="5" t="s">
        <v>58</v>
      </c>
      <c r="G14698" s="5" t="s">
        <v>42</v>
      </c>
      <c r="H14698" s="5" t="s">
        <v>75</v>
      </c>
      <c r="I14698" t="s">
        <v>26</v>
      </c>
      <c r="J14698" t="s">
        <v>75</v>
      </c>
      <c r="K14698">
        <v>0</v>
      </c>
      <c r="L14698" s="5" t="s">
        <v>28224</v>
      </c>
      <c r="M14698" s="5" t="s">
        <v>70</v>
      </c>
      <c r="N14698">
        <v>0</v>
      </c>
      <c r="O14698" t="s">
        <v>62</v>
      </c>
      <c r="P14698" s="1">
        <v>45333</v>
      </c>
      <c r="Q14698" s="1">
        <v>45380</v>
      </c>
      <c r="R14698">
        <v>2059</v>
      </c>
      <c r="S14698" s="4">
        <v>5.9</v>
      </c>
      <c r="T14698" t="s">
        <v>136</v>
      </c>
    </row>
    <row r="14699" spans="1:20" x14ac:dyDescent="0.35">
      <c r="A14699" t="s">
        <v>28225</v>
      </c>
      <c r="B14699" s="5" t="s">
        <v>40</v>
      </c>
      <c r="C14699" s="6">
        <v>64859</v>
      </c>
      <c r="D14699" t="s">
        <v>22</v>
      </c>
      <c r="E14699">
        <v>64859</v>
      </c>
      <c r="F14699" s="5" t="s">
        <v>50</v>
      </c>
      <c r="G14699" s="5" t="s">
        <v>24</v>
      </c>
      <c r="H14699" s="5" t="s">
        <v>165</v>
      </c>
      <c r="I14699" t="s">
        <v>44</v>
      </c>
      <c r="J14699" t="s">
        <v>165</v>
      </c>
      <c r="K14699">
        <v>0</v>
      </c>
      <c r="L14699" s="5" t="s">
        <v>27843</v>
      </c>
      <c r="M14699" s="5" t="s">
        <v>54</v>
      </c>
      <c r="N14699">
        <v>4</v>
      </c>
      <c r="O14699" t="s">
        <v>135</v>
      </c>
      <c r="P14699" s="1">
        <v>45771</v>
      </c>
      <c r="Q14699" s="1">
        <v>45822</v>
      </c>
      <c r="R14699">
        <v>2136</v>
      </c>
      <c r="S14699" s="4">
        <v>5.9</v>
      </c>
      <c r="T14699" t="s">
        <v>136</v>
      </c>
    </row>
    <row r="14700" spans="1:20" x14ac:dyDescent="0.35">
      <c r="A14700" t="s">
        <v>28226</v>
      </c>
      <c r="B14700" s="5" t="s">
        <v>73</v>
      </c>
      <c r="C14700" s="6">
        <v>69368</v>
      </c>
      <c r="D14700" t="s">
        <v>33</v>
      </c>
      <c r="E14700">
        <v>7630480</v>
      </c>
      <c r="F14700" s="5" t="s">
        <v>58</v>
      </c>
      <c r="G14700" s="5" t="s">
        <v>59</v>
      </c>
      <c r="H14700" s="5" t="s">
        <v>34</v>
      </c>
      <c r="I14700" t="s">
        <v>26</v>
      </c>
      <c r="J14700" t="s">
        <v>34</v>
      </c>
      <c r="K14700">
        <v>0</v>
      </c>
      <c r="L14700" s="5" t="s">
        <v>28227</v>
      </c>
      <c r="M14700" s="5" t="s">
        <v>54</v>
      </c>
      <c r="N14700">
        <v>0</v>
      </c>
      <c r="O14700" t="s">
        <v>85</v>
      </c>
      <c r="P14700" s="1">
        <v>45367</v>
      </c>
      <c r="Q14700" s="1">
        <v>45404</v>
      </c>
      <c r="R14700">
        <v>550</v>
      </c>
      <c r="S14700" s="4">
        <v>8</v>
      </c>
      <c r="T14700" t="s">
        <v>63</v>
      </c>
    </row>
    <row r="14701" spans="1:20" x14ac:dyDescent="0.35">
      <c r="A14701" t="s">
        <v>28228</v>
      </c>
      <c r="B14701" s="5" t="s">
        <v>28799</v>
      </c>
      <c r="C14701" s="6">
        <v>57640</v>
      </c>
      <c r="D14701" t="s">
        <v>41</v>
      </c>
      <c r="E14701">
        <v>48994</v>
      </c>
      <c r="F14701" s="5" t="s">
        <v>58</v>
      </c>
      <c r="G14701" s="5" t="s">
        <v>24</v>
      </c>
      <c r="H14701" s="5" t="s">
        <v>126</v>
      </c>
      <c r="I14701" t="s">
        <v>26</v>
      </c>
      <c r="J14701" t="s">
        <v>126</v>
      </c>
      <c r="K14701">
        <v>50</v>
      </c>
      <c r="L14701" s="5" t="s">
        <v>28229</v>
      </c>
      <c r="M14701" s="5" t="s">
        <v>37</v>
      </c>
      <c r="N14701">
        <v>0</v>
      </c>
      <c r="O14701" t="s">
        <v>141</v>
      </c>
      <c r="P14701" s="1">
        <v>45493</v>
      </c>
      <c r="Q14701" s="1">
        <v>45515</v>
      </c>
      <c r="R14701">
        <v>2226</v>
      </c>
      <c r="S14701" s="4">
        <v>8</v>
      </c>
      <c r="T14701" t="s">
        <v>38</v>
      </c>
    </row>
    <row r="14702" spans="1:20" x14ac:dyDescent="0.35">
      <c r="A14702" t="s">
        <v>28230</v>
      </c>
      <c r="B14702" s="5" t="s">
        <v>28802</v>
      </c>
      <c r="C14702" s="6">
        <v>100171</v>
      </c>
      <c r="D14702" t="s">
        <v>74</v>
      </c>
      <c r="E14702">
        <v>125214</v>
      </c>
      <c r="F14702" s="5" t="s">
        <v>66</v>
      </c>
      <c r="G14702" s="5" t="s">
        <v>59</v>
      </c>
      <c r="H14702" s="5" t="s">
        <v>75</v>
      </c>
      <c r="I14702" t="s">
        <v>44</v>
      </c>
      <c r="J14702" t="s">
        <v>75</v>
      </c>
      <c r="K14702">
        <v>0</v>
      </c>
      <c r="L14702" s="5" t="s">
        <v>28231</v>
      </c>
      <c r="M14702" s="5" t="s">
        <v>37</v>
      </c>
      <c r="N14702">
        <v>5</v>
      </c>
      <c r="O14702" t="s">
        <v>29</v>
      </c>
      <c r="P14702" s="1">
        <v>45330</v>
      </c>
      <c r="Q14702" s="1">
        <v>45358</v>
      </c>
      <c r="R14702">
        <v>1994</v>
      </c>
      <c r="S14702" s="4">
        <v>5</v>
      </c>
      <c r="T14702" t="s">
        <v>63</v>
      </c>
    </row>
    <row r="14703" spans="1:20" x14ac:dyDescent="0.35">
      <c r="A14703" t="s">
        <v>28232</v>
      </c>
      <c r="B14703" s="5" t="s">
        <v>100</v>
      </c>
      <c r="C14703" s="6">
        <v>66219</v>
      </c>
      <c r="D14703" t="s">
        <v>65</v>
      </c>
      <c r="E14703">
        <v>86085</v>
      </c>
      <c r="F14703" s="5" t="s">
        <v>58</v>
      </c>
      <c r="G14703" s="5" t="s">
        <v>42</v>
      </c>
      <c r="H14703" s="5" t="s">
        <v>67</v>
      </c>
      <c r="I14703" t="s">
        <v>44</v>
      </c>
      <c r="J14703" t="s">
        <v>67</v>
      </c>
      <c r="K14703">
        <v>100</v>
      </c>
      <c r="L14703" s="5" t="s">
        <v>28233</v>
      </c>
      <c r="M14703" s="5" t="s">
        <v>54</v>
      </c>
      <c r="N14703">
        <v>0</v>
      </c>
      <c r="O14703" t="s">
        <v>167</v>
      </c>
      <c r="P14703" s="1">
        <v>45649</v>
      </c>
      <c r="Q14703" s="1">
        <v>45713</v>
      </c>
      <c r="R14703">
        <v>1170</v>
      </c>
      <c r="S14703" s="4">
        <v>6.5</v>
      </c>
      <c r="T14703" t="s">
        <v>55</v>
      </c>
    </row>
    <row r="14704" spans="1:20" x14ac:dyDescent="0.35">
      <c r="A14704" t="s">
        <v>28234</v>
      </c>
      <c r="B14704" s="5" t="s">
        <v>100</v>
      </c>
      <c r="C14704" s="6">
        <v>133384</v>
      </c>
      <c r="D14704" t="s">
        <v>41</v>
      </c>
      <c r="E14704">
        <v>113376</v>
      </c>
      <c r="F14704" s="5" t="s">
        <v>23</v>
      </c>
      <c r="G14704" s="5" t="s">
        <v>24</v>
      </c>
      <c r="H14704" s="5" t="s">
        <v>151</v>
      </c>
      <c r="I14704" t="s">
        <v>44</v>
      </c>
      <c r="J14704" t="s">
        <v>151</v>
      </c>
      <c r="K14704">
        <v>0</v>
      </c>
      <c r="L14704" s="5" t="s">
        <v>2294</v>
      </c>
      <c r="M14704" s="5" t="s">
        <v>70</v>
      </c>
      <c r="N14704">
        <v>11</v>
      </c>
      <c r="O14704" t="s">
        <v>141</v>
      </c>
      <c r="P14704" s="1">
        <v>45298</v>
      </c>
      <c r="Q14704" s="1">
        <v>45354</v>
      </c>
      <c r="R14704">
        <v>1888</v>
      </c>
      <c r="S14704" s="4">
        <v>8.8000000000000007</v>
      </c>
      <c r="T14704" t="s">
        <v>30</v>
      </c>
    </row>
    <row r="14705" spans="1:20" x14ac:dyDescent="0.35">
      <c r="A14705" t="s">
        <v>28235</v>
      </c>
      <c r="B14705" s="5" t="s">
        <v>28800</v>
      </c>
      <c r="C14705" s="6">
        <v>133208</v>
      </c>
      <c r="D14705" t="s">
        <v>41</v>
      </c>
      <c r="E14705">
        <v>113227</v>
      </c>
      <c r="F14705" s="5" t="s">
        <v>66</v>
      </c>
      <c r="G14705" s="5" t="s">
        <v>51</v>
      </c>
      <c r="H14705" s="5" t="s">
        <v>126</v>
      </c>
      <c r="I14705" t="s">
        <v>35</v>
      </c>
      <c r="J14705" t="s">
        <v>34</v>
      </c>
      <c r="K14705">
        <v>100</v>
      </c>
      <c r="L14705" s="5" t="s">
        <v>11504</v>
      </c>
      <c r="M14705" s="5" t="s">
        <v>37</v>
      </c>
      <c r="N14705">
        <v>8</v>
      </c>
      <c r="O14705" t="s">
        <v>147</v>
      </c>
      <c r="P14705" s="1">
        <v>45449</v>
      </c>
      <c r="Q14705" s="1">
        <v>45521</v>
      </c>
      <c r="R14705">
        <v>640</v>
      </c>
      <c r="S14705" s="4">
        <v>7.6</v>
      </c>
      <c r="T14705" t="s">
        <v>63</v>
      </c>
    </row>
    <row r="14706" spans="1:20" x14ac:dyDescent="0.35">
      <c r="A14706" t="s">
        <v>28236</v>
      </c>
      <c r="B14706" s="5" t="s">
        <v>73</v>
      </c>
      <c r="C14706" s="6">
        <v>179309</v>
      </c>
      <c r="D14706" t="s">
        <v>22</v>
      </c>
      <c r="E14706">
        <v>179309</v>
      </c>
      <c r="F14706" s="5" t="s">
        <v>23</v>
      </c>
      <c r="G14706" s="5" t="s">
        <v>59</v>
      </c>
      <c r="H14706" s="5" t="s">
        <v>129</v>
      </c>
      <c r="I14706" t="s">
        <v>44</v>
      </c>
      <c r="J14706" t="s">
        <v>129</v>
      </c>
      <c r="K14706">
        <v>0</v>
      </c>
      <c r="L14706" s="5" t="s">
        <v>28237</v>
      </c>
      <c r="M14706" s="5" t="s">
        <v>28</v>
      </c>
      <c r="N14706">
        <v>15</v>
      </c>
      <c r="O14706" t="s">
        <v>107</v>
      </c>
      <c r="P14706" s="1">
        <v>45309</v>
      </c>
      <c r="Q14706" s="1">
        <v>45340</v>
      </c>
      <c r="R14706">
        <v>1899</v>
      </c>
      <c r="S14706" s="4">
        <v>8</v>
      </c>
      <c r="T14706" t="s">
        <v>95</v>
      </c>
    </row>
    <row r="14707" spans="1:20" x14ac:dyDescent="0.35">
      <c r="A14707" t="s">
        <v>28238</v>
      </c>
      <c r="B14707" s="5" t="s">
        <v>105</v>
      </c>
      <c r="C14707" s="6">
        <v>85394</v>
      </c>
      <c r="D14707" t="s">
        <v>33</v>
      </c>
      <c r="E14707">
        <v>9393340</v>
      </c>
      <c r="F14707" s="5" t="s">
        <v>50</v>
      </c>
      <c r="G14707" s="5" t="s">
        <v>51</v>
      </c>
      <c r="H14707" s="5" t="s">
        <v>34</v>
      </c>
      <c r="I14707" t="s">
        <v>44</v>
      </c>
      <c r="J14707" t="s">
        <v>34</v>
      </c>
      <c r="K14707">
        <v>0</v>
      </c>
      <c r="L14707" s="5" t="s">
        <v>28239</v>
      </c>
      <c r="M14707" s="5" t="s">
        <v>54</v>
      </c>
      <c r="N14707">
        <v>4</v>
      </c>
      <c r="O14707" t="s">
        <v>29</v>
      </c>
      <c r="P14707" s="1">
        <v>45564</v>
      </c>
      <c r="Q14707" s="1">
        <v>45597</v>
      </c>
      <c r="R14707">
        <v>557</v>
      </c>
      <c r="S14707" s="4">
        <v>7.1</v>
      </c>
      <c r="T14707" t="s">
        <v>277</v>
      </c>
    </row>
    <row r="14708" spans="1:20" x14ac:dyDescent="0.35">
      <c r="A14708" t="s">
        <v>28240</v>
      </c>
      <c r="B14708" s="5" t="s">
        <v>217</v>
      </c>
      <c r="C14708" s="6">
        <v>150883</v>
      </c>
      <c r="D14708" t="s">
        <v>81</v>
      </c>
      <c r="E14708">
        <v>203692</v>
      </c>
      <c r="F14708" s="5" t="s">
        <v>66</v>
      </c>
      <c r="G14708" s="5" t="s">
        <v>59</v>
      </c>
      <c r="H14708" s="5" t="s">
        <v>82</v>
      </c>
      <c r="I14708" t="s">
        <v>35</v>
      </c>
      <c r="J14708" t="s">
        <v>82</v>
      </c>
      <c r="K14708">
        <v>0</v>
      </c>
      <c r="L14708" s="5" t="s">
        <v>28241</v>
      </c>
      <c r="M14708" s="5" t="s">
        <v>54</v>
      </c>
      <c r="N14708">
        <v>5</v>
      </c>
      <c r="O14708" t="s">
        <v>131</v>
      </c>
      <c r="P14708" s="1">
        <v>45652</v>
      </c>
      <c r="Q14708" s="1">
        <v>45673</v>
      </c>
      <c r="R14708">
        <v>2237</v>
      </c>
      <c r="S14708" s="4">
        <v>7.9</v>
      </c>
      <c r="T14708" t="s">
        <v>108</v>
      </c>
    </row>
    <row r="14709" spans="1:20" x14ac:dyDescent="0.35">
      <c r="A14709" t="s">
        <v>28242</v>
      </c>
      <c r="B14709" s="5" t="s">
        <v>28802</v>
      </c>
      <c r="C14709" s="6">
        <v>140306</v>
      </c>
      <c r="D14709" t="s">
        <v>33</v>
      </c>
      <c r="E14709">
        <v>15433660</v>
      </c>
      <c r="F14709" s="5" t="s">
        <v>23</v>
      </c>
      <c r="G14709" s="5" t="s">
        <v>51</v>
      </c>
      <c r="H14709" s="5" t="s">
        <v>34</v>
      </c>
      <c r="I14709" t="s">
        <v>44</v>
      </c>
      <c r="J14709" t="s">
        <v>522</v>
      </c>
      <c r="K14709">
        <v>100</v>
      </c>
      <c r="L14709" s="5" t="s">
        <v>28243</v>
      </c>
      <c r="M14709" s="5" t="s">
        <v>70</v>
      </c>
      <c r="N14709">
        <v>15</v>
      </c>
      <c r="O14709" t="s">
        <v>62</v>
      </c>
      <c r="P14709" s="1">
        <v>45720</v>
      </c>
      <c r="Q14709" s="1">
        <v>45754</v>
      </c>
      <c r="R14709">
        <v>2469</v>
      </c>
      <c r="S14709" s="4">
        <v>8.6999999999999993</v>
      </c>
      <c r="T14709" t="s">
        <v>47</v>
      </c>
    </row>
    <row r="14710" spans="1:20" x14ac:dyDescent="0.35">
      <c r="A14710" t="s">
        <v>28244</v>
      </c>
      <c r="B14710" s="5" t="s">
        <v>145</v>
      </c>
      <c r="C14710" s="6">
        <v>132345</v>
      </c>
      <c r="D14710" t="s">
        <v>22</v>
      </c>
      <c r="E14710">
        <v>132345</v>
      </c>
      <c r="F14710" s="5" t="s">
        <v>50</v>
      </c>
      <c r="G14710" s="5" t="s">
        <v>42</v>
      </c>
      <c r="H14710" s="5" t="s">
        <v>68</v>
      </c>
      <c r="I14710" t="s">
        <v>35</v>
      </c>
      <c r="J14710" t="s">
        <v>121</v>
      </c>
      <c r="K14710">
        <v>100</v>
      </c>
      <c r="L14710" s="5" t="s">
        <v>28245</v>
      </c>
      <c r="M14710" s="5" t="s">
        <v>28</v>
      </c>
      <c r="N14710">
        <v>3</v>
      </c>
      <c r="O14710" t="s">
        <v>167</v>
      </c>
      <c r="P14710" s="1">
        <v>45686</v>
      </c>
      <c r="Q14710" s="1">
        <v>45730</v>
      </c>
      <c r="R14710">
        <v>1930</v>
      </c>
      <c r="S14710" s="4">
        <v>7.7</v>
      </c>
      <c r="T14710" t="s">
        <v>89</v>
      </c>
    </row>
    <row r="14711" spans="1:20" x14ac:dyDescent="0.35">
      <c r="A14711" t="s">
        <v>28246</v>
      </c>
      <c r="B14711" s="5" t="s">
        <v>162</v>
      </c>
      <c r="C14711" s="6">
        <v>81632</v>
      </c>
      <c r="D14711" t="s">
        <v>41</v>
      </c>
      <c r="E14711">
        <v>69387</v>
      </c>
      <c r="F14711" s="5" t="s">
        <v>58</v>
      </c>
      <c r="G14711" s="5" t="s">
        <v>42</v>
      </c>
      <c r="H14711" s="5" t="s">
        <v>43</v>
      </c>
      <c r="I14711" t="s">
        <v>35</v>
      </c>
      <c r="J14711" t="s">
        <v>126</v>
      </c>
      <c r="K14711">
        <v>0</v>
      </c>
      <c r="L14711" s="5" t="s">
        <v>28247</v>
      </c>
      <c r="M14711" s="5" t="s">
        <v>54</v>
      </c>
      <c r="N14711">
        <v>0</v>
      </c>
      <c r="O14711" t="s">
        <v>112</v>
      </c>
      <c r="P14711" s="1">
        <v>45391</v>
      </c>
      <c r="Q14711" s="1">
        <v>45408</v>
      </c>
      <c r="R14711">
        <v>1361</v>
      </c>
      <c r="S14711" s="4">
        <v>7.6</v>
      </c>
      <c r="T14711" t="s">
        <v>153</v>
      </c>
    </row>
    <row r="14712" spans="1:20" x14ac:dyDescent="0.35">
      <c r="A14712" t="s">
        <v>28248</v>
      </c>
      <c r="B14712" s="5" t="s">
        <v>57</v>
      </c>
      <c r="C14712" s="6">
        <v>145334</v>
      </c>
      <c r="D14712" t="s">
        <v>65</v>
      </c>
      <c r="E14712">
        <v>188934</v>
      </c>
      <c r="F14712" s="5" t="s">
        <v>66</v>
      </c>
      <c r="G14712" s="5" t="s">
        <v>59</v>
      </c>
      <c r="H14712" s="5" t="s">
        <v>67</v>
      </c>
      <c r="I14712" t="s">
        <v>26</v>
      </c>
      <c r="J14712" t="s">
        <v>67</v>
      </c>
      <c r="K14712">
        <v>0</v>
      </c>
      <c r="L14712" s="5" t="s">
        <v>28249</v>
      </c>
      <c r="M14712" s="5" t="s">
        <v>54</v>
      </c>
      <c r="N14712">
        <v>9</v>
      </c>
      <c r="O14712" t="s">
        <v>135</v>
      </c>
      <c r="P14712" s="1">
        <v>45744</v>
      </c>
      <c r="Q14712" s="1">
        <v>45798</v>
      </c>
      <c r="R14712">
        <v>2432</v>
      </c>
      <c r="S14712" s="4">
        <v>8.3000000000000007</v>
      </c>
      <c r="T14712" t="s">
        <v>79</v>
      </c>
    </row>
    <row r="14713" spans="1:20" x14ac:dyDescent="0.35">
      <c r="A14713" t="s">
        <v>28250</v>
      </c>
      <c r="B14713" s="5" t="s">
        <v>28799</v>
      </c>
      <c r="C14713" s="6">
        <v>103134</v>
      </c>
      <c r="D14713" t="s">
        <v>120</v>
      </c>
      <c r="E14713">
        <v>92821</v>
      </c>
      <c r="F14713" s="5" t="s">
        <v>58</v>
      </c>
      <c r="G14713" s="5" t="s">
        <v>42</v>
      </c>
      <c r="H14713" s="5" t="s">
        <v>121</v>
      </c>
      <c r="I14713" t="s">
        <v>26</v>
      </c>
      <c r="J14713" t="s">
        <v>121</v>
      </c>
      <c r="K14713">
        <v>100</v>
      </c>
      <c r="L14713" s="5" t="s">
        <v>28251</v>
      </c>
      <c r="M14713" s="5" t="s">
        <v>70</v>
      </c>
      <c r="N14713">
        <v>0</v>
      </c>
      <c r="O14713" t="s">
        <v>147</v>
      </c>
      <c r="P14713" s="1">
        <v>45549</v>
      </c>
      <c r="Q14713" s="1">
        <v>45619</v>
      </c>
      <c r="R14713">
        <v>679</v>
      </c>
      <c r="S14713" s="4">
        <v>6.6</v>
      </c>
      <c r="T14713" t="s">
        <v>277</v>
      </c>
    </row>
    <row r="14714" spans="1:20" x14ac:dyDescent="0.35">
      <c r="A14714" t="s">
        <v>28252</v>
      </c>
      <c r="B14714" s="5" t="s">
        <v>91</v>
      </c>
      <c r="C14714" s="6">
        <v>73844</v>
      </c>
      <c r="D14714" t="s">
        <v>22</v>
      </c>
      <c r="E14714">
        <v>73844</v>
      </c>
      <c r="F14714" s="5" t="s">
        <v>58</v>
      </c>
      <c r="G14714" s="5" t="s">
        <v>24</v>
      </c>
      <c r="H14714" s="5" t="s">
        <v>97</v>
      </c>
      <c r="I14714" t="s">
        <v>26</v>
      </c>
      <c r="J14714" t="s">
        <v>97</v>
      </c>
      <c r="K14714">
        <v>50</v>
      </c>
      <c r="L14714" s="5" t="s">
        <v>28253</v>
      </c>
      <c r="M14714" s="5" t="s">
        <v>28</v>
      </c>
      <c r="N14714">
        <v>0</v>
      </c>
      <c r="O14714" t="s">
        <v>29</v>
      </c>
      <c r="P14714" s="1">
        <v>45385</v>
      </c>
      <c r="Q14714" s="1">
        <v>45432</v>
      </c>
      <c r="R14714">
        <v>1162</v>
      </c>
      <c r="S14714" s="4">
        <v>7</v>
      </c>
      <c r="T14714" t="s">
        <v>89</v>
      </c>
    </row>
    <row r="14715" spans="1:20" x14ac:dyDescent="0.35">
      <c r="A14715" t="s">
        <v>28254</v>
      </c>
      <c r="B14715" s="5" t="s">
        <v>217</v>
      </c>
      <c r="C14715" s="6">
        <v>53224</v>
      </c>
      <c r="D14715" t="s">
        <v>22</v>
      </c>
      <c r="E14715">
        <v>53224</v>
      </c>
      <c r="F14715" s="5" t="s">
        <v>58</v>
      </c>
      <c r="G14715" s="5" t="s">
        <v>24</v>
      </c>
      <c r="H14715" s="5" t="s">
        <v>191</v>
      </c>
      <c r="I14715" t="s">
        <v>44</v>
      </c>
      <c r="J14715" t="s">
        <v>191</v>
      </c>
      <c r="K14715">
        <v>50</v>
      </c>
      <c r="L14715" s="5" t="s">
        <v>897</v>
      </c>
      <c r="M14715" s="5" t="s">
        <v>28</v>
      </c>
      <c r="N14715">
        <v>0</v>
      </c>
      <c r="O14715" t="s">
        <v>107</v>
      </c>
      <c r="P14715" s="1">
        <v>45625</v>
      </c>
      <c r="Q14715" s="1">
        <v>45687</v>
      </c>
      <c r="R14715">
        <v>1152</v>
      </c>
      <c r="S14715" s="4">
        <v>7.7</v>
      </c>
      <c r="T14715" t="s">
        <v>30</v>
      </c>
    </row>
    <row r="14716" spans="1:20" x14ac:dyDescent="0.35">
      <c r="A14716" t="s">
        <v>28255</v>
      </c>
      <c r="B14716" s="5" t="s">
        <v>217</v>
      </c>
      <c r="C14716" s="6">
        <v>96148</v>
      </c>
      <c r="D14716" t="s">
        <v>22</v>
      </c>
      <c r="E14716">
        <v>96148</v>
      </c>
      <c r="F14716" s="5" t="s">
        <v>58</v>
      </c>
      <c r="G14716" s="5" t="s">
        <v>51</v>
      </c>
      <c r="H14716" s="5" t="s">
        <v>68</v>
      </c>
      <c r="I14716" t="s">
        <v>35</v>
      </c>
      <c r="J14716" t="s">
        <v>68</v>
      </c>
      <c r="K14716">
        <v>50</v>
      </c>
      <c r="L14716" s="5" t="s">
        <v>28256</v>
      </c>
      <c r="M14716" s="5" t="s">
        <v>28</v>
      </c>
      <c r="N14716">
        <v>0</v>
      </c>
      <c r="O14716" t="s">
        <v>29</v>
      </c>
      <c r="P14716" s="1">
        <v>45706</v>
      </c>
      <c r="Q14716" s="1">
        <v>45779</v>
      </c>
      <c r="R14716">
        <v>1244</v>
      </c>
      <c r="S14716" s="4">
        <v>9.6</v>
      </c>
      <c r="T14716" t="s">
        <v>63</v>
      </c>
    </row>
    <row r="14717" spans="1:20" x14ac:dyDescent="0.35">
      <c r="A14717" t="s">
        <v>28257</v>
      </c>
      <c r="B14717" s="5" t="s">
        <v>28802</v>
      </c>
      <c r="C14717" s="6">
        <v>61479</v>
      </c>
      <c r="D14717" t="s">
        <v>22</v>
      </c>
      <c r="E14717">
        <v>61479</v>
      </c>
      <c r="F14717" s="5" t="s">
        <v>50</v>
      </c>
      <c r="G14717" s="5" t="s">
        <v>51</v>
      </c>
      <c r="H14717" s="5" t="s">
        <v>165</v>
      </c>
      <c r="I14717" t="s">
        <v>26</v>
      </c>
      <c r="J14717" t="s">
        <v>165</v>
      </c>
      <c r="K14717">
        <v>50</v>
      </c>
      <c r="L14717" s="5" t="s">
        <v>28258</v>
      </c>
      <c r="M14717" s="5" t="s">
        <v>70</v>
      </c>
      <c r="N14717">
        <v>3</v>
      </c>
      <c r="O14717" t="s">
        <v>62</v>
      </c>
      <c r="P14717" s="1">
        <v>45462</v>
      </c>
      <c r="Q14717" s="1">
        <v>45488</v>
      </c>
      <c r="R14717">
        <v>1985</v>
      </c>
      <c r="S14717" s="4">
        <v>6</v>
      </c>
      <c r="T14717" t="s">
        <v>118</v>
      </c>
    </row>
    <row r="14718" spans="1:20" x14ac:dyDescent="0.35">
      <c r="A14718" t="s">
        <v>28259</v>
      </c>
      <c r="B14718" s="5" t="s">
        <v>28799</v>
      </c>
      <c r="C14718" s="6">
        <v>89485</v>
      </c>
      <c r="D14718" t="s">
        <v>120</v>
      </c>
      <c r="E14718">
        <v>80537</v>
      </c>
      <c r="F14718" s="5" t="s">
        <v>58</v>
      </c>
      <c r="G14718" s="5" t="s">
        <v>51</v>
      </c>
      <c r="H14718" s="5" t="s">
        <v>121</v>
      </c>
      <c r="I14718" t="s">
        <v>35</v>
      </c>
      <c r="J14718" t="s">
        <v>121</v>
      </c>
      <c r="K14718">
        <v>50</v>
      </c>
      <c r="L14718" s="5" t="s">
        <v>28260</v>
      </c>
      <c r="M14718" s="5" t="s">
        <v>70</v>
      </c>
      <c r="N14718">
        <v>1</v>
      </c>
      <c r="O14718" t="s">
        <v>46</v>
      </c>
      <c r="P14718" s="1">
        <v>45729</v>
      </c>
      <c r="Q14718" s="1">
        <v>45785</v>
      </c>
      <c r="R14718">
        <v>660</v>
      </c>
      <c r="S14718" s="4">
        <v>5.9</v>
      </c>
      <c r="T14718" t="s">
        <v>30</v>
      </c>
    </row>
    <row r="14719" spans="1:20" x14ac:dyDescent="0.35">
      <c r="A14719" t="s">
        <v>28261</v>
      </c>
      <c r="B14719" s="5" t="s">
        <v>162</v>
      </c>
      <c r="C14719" s="6">
        <v>119054</v>
      </c>
      <c r="D14719" t="s">
        <v>81</v>
      </c>
      <c r="E14719">
        <v>160723</v>
      </c>
      <c r="F14719" s="5" t="s">
        <v>50</v>
      </c>
      <c r="G14719" s="5" t="s">
        <v>59</v>
      </c>
      <c r="H14719" s="5" t="s">
        <v>82</v>
      </c>
      <c r="I14719" t="s">
        <v>35</v>
      </c>
      <c r="J14719" t="s">
        <v>82</v>
      </c>
      <c r="K14719">
        <v>100</v>
      </c>
      <c r="L14719" s="5" t="s">
        <v>28262</v>
      </c>
      <c r="M14719" s="5" t="s">
        <v>54</v>
      </c>
      <c r="N14719">
        <v>2</v>
      </c>
      <c r="O14719" t="s">
        <v>172</v>
      </c>
      <c r="P14719" s="1">
        <v>45567</v>
      </c>
      <c r="Q14719" s="1">
        <v>45611</v>
      </c>
      <c r="R14719">
        <v>1819</v>
      </c>
      <c r="S14719" s="4">
        <v>8.1</v>
      </c>
      <c r="T14719" t="s">
        <v>136</v>
      </c>
    </row>
    <row r="14720" spans="1:20" x14ac:dyDescent="0.35">
      <c r="A14720" t="s">
        <v>28263</v>
      </c>
      <c r="B14720" s="5" t="s">
        <v>21</v>
      </c>
      <c r="C14720" s="6">
        <v>39720</v>
      </c>
      <c r="D14720" t="s">
        <v>22</v>
      </c>
      <c r="E14720">
        <v>39720</v>
      </c>
      <c r="F14720" s="5" t="s">
        <v>66</v>
      </c>
      <c r="G14720" s="5" t="s">
        <v>59</v>
      </c>
      <c r="H14720" s="5" t="s">
        <v>116</v>
      </c>
      <c r="I14720" t="s">
        <v>44</v>
      </c>
      <c r="J14720" t="s">
        <v>116</v>
      </c>
      <c r="K14720">
        <v>0</v>
      </c>
      <c r="L14720" s="5" t="s">
        <v>9877</v>
      </c>
      <c r="M14720" s="5" t="s">
        <v>37</v>
      </c>
      <c r="N14720">
        <v>9</v>
      </c>
      <c r="O14720" t="s">
        <v>46</v>
      </c>
      <c r="P14720" s="1">
        <v>45305</v>
      </c>
      <c r="Q14720" s="1">
        <v>45358</v>
      </c>
      <c r="R14720">
        <v>580</v>
      </c>
      <c r="S14720" s="4">
        <v>7.3</v>
      </c>
      <c r="T14720" t="s">
        <v>95</v>
      </c>
    </row>
    <row r="14721" spans="1:20" x14ac:dyDescent="0.35">
      <c r="A14721" t="s">
        <v>28264</v>
      </c>
      <c r="B14721" s="5" t="s">
        <v>100</v>
      </c>
      <c r="C14721" s="6">
        <v>148540</v>
      </c>
      <c r="D14721" t="s">
        <v>92</v>
      </c>
      <c r="E14721">
        <v>111405</v>
      </c>
      <c r="F14721" s="5" t="s">
        <v>66</v>
      </c>
      <c r="G14721" s="5" t="s">
        <v>59</v>
      </c>
      <c r="H14721" s="5" t="s">
        <v>93</v>
      </c>
      <c r="I14721" t="s">
        <v>35</v>
      </c>
      <c r="J14721" t="s">
        <v>93</v>
      </c>
      <c r="K14721">
        <v>100</v>
      </c>
      <c r="L14721" s="5" t="s">
        <v>28265</v>
      </c>
      <c r="M14721" s="5" t="s">
        <v>70</v>
      </c>
      <c r="N14721">
        <v>5</v>
      </c>
      <c r="O14721" t="s">
        <v>167</v>
      </c>
      <c r="P14721" s="1">
        <v>45758</v>
      </c>
      <c r="Q14721" s="1">
        <v>45786</v>
      </c>
      <c r="R14721">
        <v>643</v>
      </c>
      <c r="S14721" s="4">
        <v>6.5</v>
      </c>
      <c r="T14721" t="s">
        <v>63</v>
      </c>
    </row>
    <row r="14722" spans="1:20" x14ac:dyDescent="0.35">
      <c r="A14722" t="s">
        <v>28266</v>
      </c>
      <c r="B14722" s="5" t="s">
        <v>28802</v>
      </c>
      <c r="C14722" s="6">
        <v>67388</v>
      </c>
      <c r="D14722" t="s">
        <v>22</v>
      </c>
      <c r="E14722">
        <v>67388</v>
      </c>
      <c r="F14722" s="5" t="s">
        <v>58</v>
      </c>
      <c r="G14722" s="5" t="s">
        <v>24</v>
      </c>
      <c r="H14722" s="5" t="s">
        <v>129</v>
      </c>
      <c r="I14722" t="s">
        <v>44</v>
      </c>
      <c r="J14722" t="s">
        <v>129</v>
      </c>
      <c r="K14722">
        <v>0</v>
      </c>
      <c r="L14722" s="5" t="s">
        <v>28267</v>
      </c>
      <c r="M14722" s="5" t="s">
        <v>70</v>
      </c>
      <c r="N14722">
        <v>1</v>
      </c>
      <c r="O14722" t="s">
        <v>147</v>
      </c>
      <c r="P14722" s="1">
        <v>45393</v>
      </c>
      <c r="Q14722" s="1">
        <v>45431</v>
      </c>
      <c r="R14722">
        <v>835</v>
      </c>
      <c r="S14722" s="4">
        <v>5.6</v>
      </c>
      <c r="T14722" t="s">
        <v>63</v>
      </c>
    </row>
    <row r="14723" spans="1:20" x14ac:dyDescent="0.35">
      <c r="A14723" t="s">
        <v>28268</v>
      </c>
      <c r="B14723" s="5" t="s">
        <v>28800</v>
      </c>
      <c r="C14723" s="6">
        <v>71198</v>
      </c>
      <c r="D14723" t="s">
        <v>22</v>
      </c>
      <c r="E14723">
        <v>71198</v>
      </c>
      <c r="F14723" s="5" t="s">
        <v>50</v>
      </c>
      <c r="G14723" s="5" t="s">
        <v>24</v>
      </c>
      <c r="H14723" s="5" t="s">
        <v>165</v>
      </c>
      <c r="I14723" t="s">
        <v>35</v>
      </c>
      <c r="J14723" t="s">
        <v>165</v>
      </c>
      <c r="K14723">
        <v>50</v>
      </c>
      <c r="L14723" s="5" t="s">
        <v>28269</v>
      </c>
      <c r="M14723" s="5" t="s">
        <v>54</v>
      </c>
      <c r="N14723">
        <v>3</v>
      </c>
      <c r="O14723" t="s">
        <v>88</v>
      </c>
      <c r="P14723" s="1">
        <v>45561</v>
      </c>
      <c r="Q14723" s="1">
        <v>45593</v>
      </c>
      <c r="R14723">
        <v>2030</v>
      </c>
      <c r="S14723" s="4">
        <v>5.2</v>
      </c>
      <c r="T14723" t="s">
        <v>30</v>
      </c>
    </row>
    <row r="14724" spans="1:20" x14ac:dyDescent="0.35">
      <c r="A14724" t="s">
        <v>28270</v>
      </c>
      <c r="B14724" s="5" t="s">
        <v>49</v>
      </c>
      <c r="C14724" s="6">
        <v>114413</v>
      </c>
      <c r="D14724" t="s">
        <v>22</v>
      </c>
      <c r="E14724">
        <v>114413</v>
      </c>
      <c r="F14724" s="5" t="s">
        <v>50</v>
      </c>
      <c r="G14724" s="5" t="s">
        <v>24</v>
      </c>
      <c r="H14724" s="5" t="s">
        <v>101</v>
      </c>
      <c r="I14724" t="s">
        <v>35</v>
      </c>
      <c r="J14724" t="s">
        <v>101</v>
      </c>
      <c r="K14724">
        <v>0</v>
      </c>
      <c r="L14724" s="5" t="s">
        <v>28271</v>
      </c>
      <c r="M14724" s="5" t="s">
        <v>54</v>
      </c>
      <c r="N14724">
        <v>4</v>
      </c>
      <c r="O14724" t="s">
        <v>141</v>
      </c>
      <c r="P14724" s="1">
        <v>45485</v>
      </c>
      <c r="Q14724" s="1">
        <v>45547</v>
      </c>
      <c r="R14724">
        <v>1436</v>
      </c>
      <c r="S14724" s="4">
        <v>7.9</v>
      </c>
      <c r="T14724" t="s">
        <v>277</v>
      </c>
    </row>
    <row r="14725" spans="1:20" x14ac:dyDescent="0.35">
      <c r="A14725" t="s">
        <v>28272</v>
      </c>
      <c r="B14725" s="5" t="s">
        <v>28802</v>
      </c>
      <c r="C14725" s="6">
        <v>75404</v>
      </c>
      <c r="D14725" t="s">
        <v>22</v>
      </c>
      <c r="E14725">
        <v>75404</v>
      </c>
      <c r="F14725" s="5" t="s">
        <v>58</v>
      </c>
      <c r="G14725" s="5" t="s">
        <v>24</v>
      </c>
      <c r="H14725" s="5" t="s">
        <v>101</v>
      </c>
      <c r="I14725" t="s">
        <v>26</v>
      </c>
      <c r="J14725" t="s">
        <v>101</v>
      </c>
      <c r="K14725">
        <v>50</v>
      </c>
      <c r="L14725" s="5" t="s">
        <v>28273</v>
      </c>
      <c r="M14725" s="5" t="s">
        <v>28</v>
      </c>
      <c r="N14725">
        <v>0</v>
      </c>
      <c r="O14725" t="s">
        <v>29</v>
      </c>
      <c r="P14725" s="1">
        <v>45582</v>
      </c>
      <c r="Q14725" s="1">
        <v>45612</v>
      </c>
      <c r="R14725">
        <v>2155</v>
      </c>
      <c r="S14725" s="4">
        <v>5.8</v>
      </c>
      <c r="T14725" t="s">
        <v>47</v>
      </c>
    </row>
    <row r="14726" spans="1:20" x14ac:dyDescent="0.35">
      <c r="A14726" t="s">
        <v>28274</v>
      </c>
      <c r="B14726" s="5" t="s">
        <v>21</v>
      </c>
      <c r="C14726" s="6">
        <v>72723</v>
      </c>
      <c r="D14726" t="s">
        <v>22</v>
      </c>
      <c r="E14726">
        <v>72723</v>
      </c>
      <c r="F14726" s="5" t="s">
        <v>50</v>
      </c>
      <c r="G14726" s="5" t="s">
        <v>51</v>
      </c>
      <c r="H14726" s="5" t="s">
        <v>165</v>
      </c>
      <c r="I14726" t="s">
        <v>26</v>
      </c>
      <c r="J14726" t="s">
        <v>165</v>
      </c>
      <c r="K14726">
        <v>0</v>
      </c>
      <c r="L14726" s="5" t="s">
        <v>28275</v>
      </c>
      <c r="M14726" s="5" t="s">
        <v>37</v>
      </c>
      <c r="N14726">
        <v>3</v>
      </c>
      <c r="O14726" t="s">
        <v>71</v>
      </c>
      <c r="P14726" s="1">
        <v>45309</v>
      </c>
      <c r="Q14726" s="1">
        <v>45335</v>
      </c>
      <c r="R14726">
        <v>2430</v>
      </c>
      <c r="S14726" s="4">
        <v>9.6999999999999993</v>
      </c>
      <c r="T14726" t="s">
        <v>118</v>
      </c>
    </row>
    <row r="14727" spans="1:20" x14ac:dyDescent="0.35">
      <c r="A14727" t="s">
        <v>28276</v>
      </c>
      <c r="B14727" s="5" t="s">
        <v>174</v>
      </c>
      <c r="C14727" s="6">
        <v>87914</v>
      </c>
      <c r="D14727" t="s">
        <v>22</v>
      </c>
      <c r="E14727">
        <v>87914</v>
      </c>
      <c r="F14727" s="5" t="s">
        <v>23</v>
      </c>
      <c r="G14727" s="5" t="s">
        <v>42</v>
      </c>
      <c r="H14727" s="5" t="s">
        <v>157</v>
      </c>
      <c r="I14727" t="s">
        <v>26</v>
      </c>
      <c r="J14727" t="s">
        <v>157</v>
      </c>
      <c r="K14727">
        <v>100</v>
      </c>
      <c r="L14727" s="5" t="s">
        <v>28277</v>
      </c>
      <c r="M14727" s="5" t="s">
        <v>54</v>
      </c>
      <c r="N14727">
        <v>14</v>
      </c>
      <c r="O14727" t="s">
        <v>71</v>
      </c>
      <c r="P14727" s="1">
        <v>45526</v>
      </c>
      <c r="Q14727" s="1">
        <v>45548</v>
      </c>
      <c r="R14727">
        <v>1342</v>
      </c>
      <c r="S14727" s="4">
        <v>6.6</v>
      </c>
      <c r="T14727" t="s">
        <v>210</v>
      </c>
    </row>
    <row r="14728" spans="1:20" x14ac:dyDescent="0.35">
      <c r="A14728" t="s">
        <v>28278</v>
      </c>
      <c r="B14728" s="5" t="s">
        <v>91</v>
      </c>
      <c r="C14728" s="6">
        <v>121462</v>
      </c>
      <c r="D14728" t="s">
        <v>41</v>
      </c>
      <c r="E14728">
        <v>103243</v>
      </c>
      <c r="F14728" s="5" t="s">
        <v>66</v>
      </c>
      <c r="G14728" s="5" t="s">
        <v>42</v>
      </c>
      <c r="H14728" s="5" t="s">
        <v>43</v>
      </c>
      <c r="I14728" t="s">
        <v>35</v>
      </c>
      <c r="J14728" t="s">
        <v>43</v>
      </c>
      <c r="K14728">
        <v>0</v>
      </c>
      <c r="L14728" s="5" t="s">
        <v>28279</v>
      </c>
      <c r="M14728" s="5" t="s">
        <v>28</v>
      </c>
      <c r="N14728">
        <v>7</v>
      </c>
      <c r="O14728" t="s">
        <v>112</v>
      </c>
      <c r="P14728" s="1">
        <v>45359</v>
      </c>
      <c r="Q14728" s="1">
        <v>45390</v>
      </c>
      <c r="R14728">
        <v>1728</v>
      </c>
      <c r="S14728" s="4">
        <v>8.5</v>
      </c>
      <c r="T14728" t="s">
        <v>153</v>
      </c>
    </row>
    <row r="14729" spans="1:20" x14ac:dyDescent="0.35">
      <c r="A14729" t="s">
        <v>28280</v>
      </c>
      <c r="B14729" s="5" t="s">
        <v>162</v>
      </c>
      <c r="C14729" s="6">
        <v>28481</v>
      </c>
      <c r="D14729" t="s">
        <v>22</v>
      </c>
      <c r="E14729">
        <v>28481</v>
      </c>
      <c r="F14729" s="5" t="s">
        <v>58</v>
      </c>
      <c r="G14729" s="5" t="s">
        <v>51</v>
      </c>
      <c r="H14729" s="5" t="s">
        <v>157</v>
      </c>
      <c r="I14729" t="s">
        <v>44</v>
      </c>
      <c r="J14729" t="s">
        <v>157</v>
      </c>
      <c r="K14729">
        <v>50</v>
      </c>
      <c r="L14729" s="5" t="s">
        <v>20644</v>
      </c>
      <c r="M14729" s="5" t="s">
        <v>28</v>
      </c>
      <c r="N14729">
        <v>0</v>
      </c>
      <c r="O14729" t="s">
        <v>135</v>
      </c>
      <c r="P14729" s="1">
        <v>45661</v>
      </c>
      <c r="Q14729" s="1">
        <v>45700</v>
      </c>
      <c r="R14729">
        <v>2191</v>
      </c>
      <c r="S14729" s="4">
        <v>7.9</v>
      </c>
      <c r="T14729" t="s">
        <v>63</v>
      </c>
    </row>
    <row r="14730" spans="1:20" x14ac:dyDescent="0.35">
      <c r="A14730" t="s">
        <v>28281</v>
      </c>
      <c r="B14730" s="5" t="s">
        <v>73</v>
      </c>
      <c r="C14730" s="6">
        <v>168933</v>
      </c>
      <c r="D14730" t="s">
        <v>65</v>
      </c>
      <c r="E14730">
        <v>219613</v>
      </c>
      <c r="F14730" s="5" t="s">
        <v>23</v>
      </c>
      <c r="G14730" s="5" t="s">
        <v>42</v>
      </c>
      <c r="H14730" s="5" t="s">
        <v>67</v>
      </c>
      <c r="I14730" t="s">
        <v>35</v>
      </c>
      <c r="J14730" t="s">
        <v>67</v>
      </c>
      <c r="K14730">
        <v>0</v>
      </c>
      <c r="L14730" s="5" t="s">
        <v>28282</v>
      </c>
      <c r="M14730" s="5" t="s">
        <v>37</v>
      </c>
      <c r="N14730">
        <v>11</v>
      </c>
      <c r="O14730" t="s">
        <v>46</v>
      </c>
      <c r="P14730" s="1">
        <v>45434</v>
      </c>
      <c r="Q14730" s="1">
        <v>45481</v>
      </c>
      <c r="R14730">
        <v>2084</v>
      </c>
      <c r="S14730" s="4">
        <v>9.9</v>
      </c>
      <c r="T14730" t="s">
        <v>136</v>
      </c>
    </row>
    <row r="14731" spans="1:20" x14ac:dyDescent="0.35">
      <c r="A14731" t="s">
        <v>28283</v>
      </c>
      <c r="B14731" s="5" t="s">
        <v>73</v>
      </c>
      <c r="C14731" s="6">
        <v>116189</v>
      </c>
      <c r="D14731" t="s">
        <v>22</v>
      </c>
      <c r="E14731">
        <v>116189</v>
      </c>
      <c r="F14731" s="5" t="s">
        <v>50</v>
      </c>
      <c r="G14731" s="5" t="s">
        <v>42</v>
      </c>
      <c r="H14731" s="5" t="s">
        <v>25</v>
      </c>
      <c r="I14731" t="s">
        <v>35</v>
      </c>
      <c r="J14731" t="s">
        <v>25</v>
      </c>
      <c r="K14731">
        <v>50</v>
      </c>
      <c r="L14731" s="5" t="s">
        <v>28284</v>
      </c>
      <c r="M14731" s="5" t="s">
        <v>54</v>
      </c>
      <c r="N14731">
        <v>3</v>
      </c>
      <c r="O14731" t="s">
        <v>131</v>
      </c>
      <c r="P14731" s="1">
        <v>45416</v>
      </c>
      <c r="Q14731" s="1">
        <v>45458</v>
      </c>
      <c r="R14731">
        <v>1686</v>
      </c>
      <c r="S14731" s="4">
        <v>6.9</v>
      </c>
      <c r="T14731" t="s">
        <v>136</v>
      </c>
    </row>
    <row r="14732" spans="1:20" x14ac:dyDescent="0.35">
      <c r="A14732" t="s">
        <v>28285</v>
      </c>
      <c r="B14732" s="5" t="s">
        <v>179</v>
      </c>
      <c r="C14732" s="6">
        <v>162901</v>
      </c>
      <c r="D14732" t="s">
        <v>22</v>
      </c>
      <c r="E14732">
        <v>162901</v>
      </c>
      <c r="F14732" s="5" t="s">
        <v>23</v>
      </c>
      <c r="G14732" s="5" t="s">
        <v>51</v>
      </c>
      <c r="H14732" s="5" t="s">
        <v>68</v>
      </c>
      <c r="I14732" t="s">
        <v>44</v>
      </c>
      <c r="J14732" t="s">
        <v>1192</v>
      </c>
      <c r="K14732">
        <v>0</v>
      </c>
      <c r="L14732" s="5" t="s">
        <v>28286</v>
      </c>
      <c r="M14732" s="5" t="s">
        <v>54</v>
      </c>
      <c r="N14732">
        <v>12</v>
      </c>
      <c r="O14732" t="s">
        <v>167</v>
      </c>
      <c r="P14732" s="1">
        <v>45403</v>
      </c>
      <c r="Q14732" s="1">
        <v>45426</v>
      </c>
      <c r="R14732">
        <v>1580</v>
      </c>
      <c r="S14732" s="4">
        <v>7.4</v>
      </c>
      <c r="T14732" t="s">
        <v>79</v>
      </c>
    </row>
    <row r="14733" spans="1:20" x14ac:dyDescent="0.35">
      <c r="A14733" t="s">
        <v>28287</v>
      </c>
      <c r="B14733" s="5" t="s">
        <v>21</v>
      </c>
      <c r="C14733" s="6">
        <v>312986</v>
      </c>
      <c r="D14733" t="s">
        <v>22</v>
      </c>
      <c r="E14733">
        <v>312986</v>
      </c>
      <c r="F14733" s="5" t="s">
        <v>23</v>
      </c>
      <c r="G14733" s="5" t="s">
        <v>42</v>
      </c>
      <c r="H14733" s="5" t="s">
        <v>68</v>
      </c>
      <c r="I14733" t="s">
        <v>26</v>
      </c>
      <c r="J14733" t="s">
        <v>68</v>
      </c>
      <c r="K14733">
        <v>0</v>
      </c>
      <c r="L14733" s="5" t="s">
        <v>28288</v>
      </c>
      <c r="M14733" s="5" t="s">
        <v>28</v>
      </c>
      <c r="N14733">
        <v>17</v>
      </c>
      <c r="O14733" t="s">
        <v>71</v>
      </c>
      <c r="P14733" s="1">
        <v>45435</v>
      </c>
      <c r="Q14733" s="1">
        <v>45494</v>
      </c>
      <c r="R14733">
        <v>2326</v>
      </c>
      <c r="S14733" s="4">
        <v>6.7</v>
      </c>
      <c r="T14733" t="s">
        <v>108</v>
      </c>
    </row>
    <row r="14734" spans="1:20" x14ac:dyDescent="0.35">
      <c r="A14734" t="s">
        <v>28289</v>
      </c>
      <c r="B14734" s="5" t="s">
        <v>40</v>
      </c>
      <c r="C14734" s="6">
        <v>118449</v>
      </c>
      <c r="D14734" t="s">
        <v>41</v>
      </c>
      <c r="E14734">
        <v>100682</v>
      </c>
      <c r="F14734" s="5" t="s">
        <v>66</v>
      </c>
      <c r="G14734" s="5" t="s">
        <v>24</v>
      </c>
      <c r="H14734" s="5" t="s">
        <v>60</v>
      </c>
      <c r="I14734" t="s">
        <v>35</v>
      </c>
      <c r="J14734" t="s">
        <v>60</v>
      </c>
      <c r="K14734">
        <v>100</v>
      </c>
      <c r="L14734" s="5" t="s">
        <v>19809</v>
      </c>
      <c r="M14734" s="5" t="s">
        <v>28</v>
      </c>
      <c r="N14734">
        <v>8</v>
      </c>
      <c r="O14734" t="s">
        <v>172</v>
      </c>
      <c r="P14734" s="1">
        <v>45349</v>
      </c>
      <c r="Q14734" s="1">
        <v>45419</v>
      </c>
      <c r="R14734">
        <v>2232</v>
      </c>
      <c r="S14734" s="4">
        <v>6.7</v>
      </c>
      <c r="T14734" t="s">
        <v>89</v>
      </c>
    </row>
    <row r="14735" spans="1:20" x14ac:dyDescent="0.35">
      <c r="A14735" t="s">
        <v>28290</v>
      </c>
      <c r="B14735" s="5" t="s">
        <v>28802</v>
      </c>
      <c r="C14735" s="6">
        <v>105386</v>
      </c>
      <c r="D14735" t="s">
        <v>41</v>
      </c>
      <c r="E14735">
        <v>89578</v>
      </c>
      <c r="F14735" s="5" t="s">
        <v>50</v>
      </c>
      <c r="G14735" s="5" t="s">
        <v>24</v>
      </c>
      <c r="H14735" s="5" t="s">
        <v>43</v>
      </c>
      <c r="I14735" t="s">
        <v>26</v>
      </c>
      <c r="J14735" t="s">
        <v>43</v>
      </c>
      <c r="K14735">
        <v>0</v>
      </c>
      <c r="L14735" s="5" t="s">
        <v>28291</v>
      </c>
      <c r="M14735" s="5" t="s">
        <v>37</v>
      </c>
      <c r="N14735">
        <v>2</v>
      </c>
      <c r="O14735" t="s">
        <v>62</v>
      </c>
      <c r="P14735" s="1">
        <v>45451</v>
      </c>
      <c r="Q14735" s="1">
        <v>45518</v>
      </c>
      <c r="R14735">
        <v>1140</v>
      </c>
      <c r="S14735" s="4">
        <v>8.6999999999999993</v>
      </c>
      <c r="T14735" t="s">
        <v>30</v>
      </c>
    </row>
    <row r="14736" spans="1:20" x14ac:dyDescent="0.35">
      <c r="A14736" t="s">
        <v>28292</v>
      </c>
      <c r="B14736" s="5" t="s">
        <v>162</v>
      </c>
      <c r="C14736" s="6">
        <v>79025</v>
      </c>
      <c r="D14736" t="s">
        <v>41</v>
      </c>
      <c r="E14736">
        <v>67171</v>
      </c>
      <c r="F14736" s="5" t="s">
        <v>50</v>
      </c>
      <c r="G14736" s="5" t="s">
        <v>51</v>
      </c>
      <c r="H14736" s="5" t="s">
        <v>126</v>
      </c>
      <c r="I14736" t="s">
        <v>44</v>
      </c>
      <c r="J14736" t="s">
        <v>126</v>
      </c>
      <c r="K14736">
        <v>50</v>
      </c>
      <c r="L14736" s="5" t="s">
        <v>28293</v>
      </c>
      <c r="M14736" s="5" t="s">
        <v>37</v>
      </c>
      <c r="N14736">
        <v>3</v>
      </c>
      <c r="O14736" t="s">
        <v>71</v>
      </c>
      <c r="P14736" s="1">
        <v>45327</v>
      </c>
      <c r="Q14736" s="1">
        <v>45391</v>
      </c>
      <c r="R14736">
        <v>686</v>
      </c>
      <c r="S14736" s="4">
        <v>5.0999999999999996</v>
      </c>
      <c r="T14736" t="s">
        <v>118</v>
      </c>
    </row>
    <row r="14737" spans="1:20" x14ac:dyDescent="0.35">
      <c r="A14737" t="s">
        <v>28294</v>
      </c>
      <c r="B14737" s="5" t="s">
        <v>28802</v>
      </c>
      <c r="C14737" s="6">
        <v>102196</v>
      </c>
      <c r="D14737" t="s">
        <v>22</v>
      </c>
      <c r="E14737">
        <v>102196</v>
      </c>
      <c r="F14737" s="5" t="s">
        <v>50</v>
      </c>
      <c r="G14737" s="5" t="s">
        <v>24</v>
      </c>
      <c r="H14737" s="5" t="s">
        <v>25</v>
      </c>
      <c r="I14737" t="s">
        <v>26</v>
      </c>
      <c r="J14737" t="s">
        <v>467</v>
      </c>
      <c r="K14737">
        <v>100</v>
      </c>
      <c r="L14737" s="5" t="s">
        <v>28295</v>
      </c>
      <c r="M14737" s="5" t="s">
        <v>70</v>
      </c>
      <c r="N14737">
        <v>2</v>
      </c>
      <c r="O14737" t="s">
        <v>78</v>
      </c>
      <c r="P14737" s="1">
        <v>45306</v>
      </c>
      <c r="Q14737" s="1">
        <v>45361</v>
      </c>
      <c r="R14737">
        <v>1781</v>
      </c>
      <c r="S14737" s="4">
        <v>6.5</v>
      </c>
      <c r="T14737" t="s">
        <v>95</v>
      </c>
    </row>
    <row r="14738" spans="1:20" x14ac:dyDescent="0.35">
      <c r="A14738" t="s">
        <v>28296</v>
      </c>
      <c r="B14738" s="5" t="s">
        <v>217</v>
      </c>
      <c r="C14738" s="6">
        <v>67175</v>
      </c>
      <c r="D14738" t="s">
        <v>41</v>
      </c>
      <c r="E14738">
        <v>57099</v>
      </c>
      <c r="F14738" s="5" t="s">
        <v>58</v>
      </c>
      <c r="G14738" s="5" t="s">
        <v>51</v>
      </c>
      <c r="H14738" s="5" t="s">
        <v>151</v>
      </c>
      <c r="I14738" t="s">
        <v>44</v>
      </c>
      <c r="J14738" t="s">
        <v>151</v>
      </c>
      <c r="K14738">
        <v>50</v>
      </c>
      <c r="L14738" s="5" t="s">
        <v>28297</v>
      </c>
      <c r="M14738" s="5" t="s">
        <v>37</v>
      </c>
      <c r="N14738">
        <v>1</v>
      </c>
      <c r="O14738" t="s">
        <v>167</v>
      </c>
      <c r="P14738" s="1">
        <v>45529</v>
      </c>
      <c r="Q14738" s="1">
        <v>45588</v>
      </c>
      <c r="R14738">
        <v>782</v>
      </c>
      <c r="S14738" s="4">
        <v>9.3000000000000007</v>
      </c>
      <c r="T14738" t="s">
        <v>103</v>
      </c>
    </row>
    <row r="14739" spans="1:20" x14ac:dyDescent="0.35">
      <c r="A14739" t="s">
        <v>28298</v>
      </c>
      <c r="B14739" s="5" t="s">
        <v>145</v>
      </c>
      <c r="C14739" s="6">
        <v>59042</v>
      </c>
      <c r="D14739" t="s">
        <v>81</v>
      </c>
      <c r="E14739">
        <v>79707</v>
      </c>
      <c r="F14739" s="5" t="s">
        <v>58</v>
      </c>
      <c r="G14739" s="5" t="s">
        <v>42</v>
      </c>
      <c r="H14739" s="5" t="s">
        <v>82</v>
      </c>
      <c r="I14739" t="s">
        <v>44</v>
      </c>
      <c r="J14739" t="s">
        <v>82</v>
      </c>
      <c r="K14739">
        <v>0</v>
      </c>
      <c r="L14739" s="5" t="s">
        <v>28299</v>
      </c>
      <c r="M14739" s="5" t="s">
        <v>54</v>
      </c>
      <c r="N14739">
        <v>1</v>
      </c>
      <c r="O14739" t="s">
        <v>172</v>
      </c>
      <c r="P14739" s="1">
        <v>45462</v>
      </c>
      <c r="Q14739" s="1">
        <v>45506</v>
      </c>
      <c r="R14739">
        <v>1419</v>
      </c>
      <c r="S14739" s="4">
        <v>6.6</v>
      </c>
      <c r="T14739" t="s">
        <v>103</v>
      </c>
    </row>
    <row r="14740" spans="1:20" x14ac:dyDescent="0.35">
      <c r="A14740" t="s">
        <v>28300</v>
      </c>
      <c r="B14740" s="5" t="s">
        <v>73</v>
      </c>
      <c r="C14740" s="6">
        <v>245998</v>
      </c>
      <c r="D14740" t="s">
        <v>120</v>
      </c>
      <c r="E14740">
        <v>221398</v>
      </c>
      <c r="F14740" s="5" t="s">
        <v>23</v>
      </c>
      <c r="G14740" s="5" t="s">
        <v>24</v>
      </c>
      <c r="H14740" s="5" t="s">
        <v>121</v>
      </c>
      <c r="I14740" t="s">
        <v>44</v>
      </c>
      <c r="J14740" t="s">
        <v>467</v>
      </c>
      <c r="K14740">
        <v>100</v>
      </c>
      <c r="L14740" s="5" t="s">
        <v>28301</v>
      </c>
      <c r="M14740" s="5" t="s">
        <v>28</v>
      </c>
      <c r="N14740">
        <v>15</v>
      </c>
      <c r="O14740" t="s">
        <v>85</v>
      </c>
      <c r="P14740" s="1">
        <v>45394</v>
      </c>
      <c r="Q14740" s="1">
        <v>45436</v>
      </c>
      <c r="R14740">
        <v>1628</v>
      </c>
      <c r="S14740" s="4">
        <v>9.4</v>
      </c>
      <c r="T14740" t="s">
        <v>153</v>
      </c>
    </row>
    <row r="14741" spans="1:20" x14ac:dyDescent="0.35">
      <c r="A14741" t="s">
        <v>28302</v>
      </c>
      <c r="B14741" s="5" t="s">
        <v>162</v>
      </c>
      <c r="C14741" s="6">
        <v>48852</v>
      </c>
      <c r="D14741" t="s">
        <v>65</v>
      </c>
      <c r="E14741">
        <v>63508</v>
      </c>
      <c r="F14741" s="5" t="s">
        <v>58</v>
      </c>
      <c r="G14741" s="5" t="s">
        <v>42</v>
      </c>
      <c r="H14741" s="5" t="s">
        <v>67</v>
      </c>
      <c r="I14741" t="s">
        <v>44</v>
      </c>
      <c r="J14741" t="s">
        <v>67</v>
      </c>
      <c r="K14741">
        <v>0</v>
      </c>
      <c r="L14741" s="5" t="s">
        <v>28303</v>
      </c>
      <c r="M14741" s="5" t="s">
        <v>70</v>
      </c>
      <c r="N14741">
        <v>0</v>
      </c>
      <c r="O14741" t="s">
        <v>62</v>
      </c>
      <c r="P14741" s="1">
        <v>45675</v>
      </c>
      <c r="Q14741" s="1">
        <v>45713</v>
      </c>
      <c r="R14741">
        <v>2134</v>
      </c>
      <c r="S14741" s="4">
        <v>8.4</v>
      </c>
      <c r="T14741" t="s">
        <v>277</v>
      </c>
    </row>
    <row r="14742" spans="1:20" x14ac:dyDescent="0.35">
      <c r="A14742" t="s">
        <v>28304</v>
      </c>
      <c r="B14742" s="5" t="s">
        <v>28801</v>
      </c>
      <c r="C14742" s="6">
        <v>133871</v>
      </c>
      <c r="D14742" t="s">
        <v>41</v>
      </c>
      <c r="E14742">
        <v>113790</v>
      </c>
      <c r="F14742" s="5" t="s">
        <v>66</v>
      </c>
      <c r="G14742" s="5" t="s">
        <v>42</v>
      </c>
      <c r="H14742" s="5" t="s">
        <v>126</v>
      </c>
      <c r="I14742" t="s">
        <v>44</v>
      </c>
      <c r="J14742" t="s">
        <v>126</v>
      </c>
      <c r="K14742">
        <v>100</v>
      </c>
      <c r="L14742" s="5" t="s">
        <v>28305</v>
      </c>
      <c r="M14742" s="5" t="s">
        <v>70</v>
      </c>
      <c r="N14742">
        <v>9</v>
      </c>
      <c r="O14742" t="s">
        <v>71</v>
      </c>
      <c r="P14742" s="1">
        <v>45364</v>
      </c>
      <c r="Q14742" s="1">
        <v>45434</v>
      </c>
      <c r="R14742">
        <v>736</v>
      </c>
      <c r="S14742" s="4">
        <v>5.0999999999999996</v>
      </c>
      <c r="T14742" t="s">
        <v>47</v>
      </c>
    </row>
    <row r="14743" spans="1:20" x14ac:dyDescent="0.35">
      <c r="A14743" t="s">
        <v>28306</v>
      </c>
      <c r="B14743" s="5" t="s">
        <v>28800</v>
      </c>
      <c r="C14743" s="6">
        <v>210751</v>
      </c>
      <c r="D14743" t="s">
        <v>120</v>
      </c>
      <c r="E14743">
        <v>189676</v>
      </c>
      <c r="F14743" s="5" t="s">
        <v>23</v>
      </c>
      <c r="G14743" s="5" t="s">
        <v>59</v>
      </c>
      <c r="H14743" s="5" t="s">
        <v>121</v>
      </c>
      <c r="I14743" t="s">
        <v>44</v>
      </c>
      <c r="J14743" t="s">
        <v>121</v>
      </c>
      <c r="K14743">
        <v>100</v>
      </c>
      <c r="L14743" s="5" t="s">
        <v>28307</v>
      </c>
      <c r="M14743" s="5" t="s">
        <v>28</v>
      </c>
      <c r="N14743">
        <v>16</v>
      </c>
      <c r="O14743" t="s">
        <v>88</v>
      </c>
      <c r="P14743" s="1">
        <v>45547</v>
      </c>
      <c r="Q14743" s="1">
        <v>45564</v>
      </c>
      <c r="R14743">
        <v>506</v>
      </c>
      <c r="S14743" s="4">
        <v>5</v>
      </c>
      <c r="T14743" t="s">
        <v>55</v>
      </c>
    </row>
    <row r="14744" spans="1:20" x14ac:dyDescent="0.35">
      <c r="A14744" t="s">
        <v>28308</v>
      </c>
      <c r="B14744" s="5" t="s">
        <v>28800</v>
      </c>
      <c r="C14744" s="6">
        <v>178193</v>
      </c>
      <c r="D14744" t="s">
        <v>120</v>
      </c>
      <c r="E14744">
        <v>160374</v>
      </c>
      <c r="F14744" s="5" t="s">
        <v>66</v>
      </c>
      <c r="G14744" s="5" t="s">
        <v>24</v>
      </c>
      <c r="H14744" s="5" t="s">
        <v>121</v>
      </c>
      <c r="I14744" t="s">
        <v>44</v>
      </c>
      <c r="J14744" t="s">
        <v>480</v>
      </c>
      <c r="K14744">
        <v>0</v>
      </c>
      <c r="L14744" s="5" t="s">
        <v>28309</v>
      </c>
      <c r="M14744" s="5" t="s">
        <v>28</v>
      </c>
      <c r="N14744">
        <v>5</v>
      </c>
      <c r="O14744" t="s">
        <v>85</v>
      </c>
      <c r="P14744" s="1">
        <v>45625</v>
      </c>
      <c r="Q14744" s="1">
        <v>45668</v>
      </c>
      <c r="R14744">
        <v>2214</v>
      </c>
      <c r="S14744" s="4">
        <v>5.5</v>
      </c>
      <c r="T14744" t="s">
        <v>30</v>
      </c>
    </row>
    <row r="14745" spans="1:20" x14ac:dyDescent="0.35">
      <c r="A14745" t="s">
        <v>28310</v>
      </c>
      <c r="B14745" s="5" t="s">
        <v>57</v>
      </c>
      <c r="C14745" s="6">
        <v>119308</v>
      </c>
      <c r="D14745" t="s">
        <v>22</v>
      </c>
      <c r="E14745">
        <v>119308</v>
      </c>
      <c r="F14745" s="5" t="s">
        <v>66</v>
      </c>
      <c r="G14745" s="5" t="s">
        <v>51</v>
      </c>
      <c r="H14745" s="5" t="s">
        <v>25</v>
      </c>
      <c r="I14745" t="s">
        <v>26</v>
      </c>
      <c r="J14745" t="s">
        <v>25</v>
      </c>
      <c r="K14745">
        <v>100</v>
      </c>
      <c r="L14745" s="5" t="s">
        <v>28311</v>
      </c>
      <c r="M14745" s="5" t="s">
        <v>70</v>
      </c>
      <c r="N14745">
        <v>5</v>
      </c>
      <c r="O14745" t="s">
        <v>172</v>
      </c>
      <c r="P14745" s="1">
        <v>45311</v>
      </c>
      <c r="Q14745" s="1">
        <v>45348</v>
      </c>
      <c r="R14745">
        <v>857</v>
      </c>
      <c r="S14745" s="4">
        <v>7.9</v>
      </c>
      <c r="T14745" t="s">
        <v>153</v>
      </c>
    </row>
    <row r="14746" spans="1:20" x14ac:dyDescent="0.35">
      <c r="A14746" t="s">
        <v>28312</v>
      </c>
      <c r="B14746" s="5" t="s">
        <v>57</v>
      </c>
      <c r="C14746" s="6">
        <v>153010</v>
      </c>
      <c r="D14746" t="s">
        <v>41</v>
      </c>
      <c r="E14746">
        <v>130059</v>
      </c>
      <c r="F14746" s="5" t="s">
        <v>23</v>
      </c>
      <c r="G14746" s="5" t="s">
        <v>59</v>
      </c>
      <c r="H14746" s="5" t="s">
        <v>151</v>
      </c>
      <c r="I14746" t="s">
        <v>35</v>
      </c>
      <c r="J14746" t="s">
        <v>151</v>
      </c>
      <c r="K14746">
        <v>50</v>
      </c>
      <c r="L14746" s="5" t="s">
        <v>28313</v>
      </c>
      <c r="M14746" s="5" t="s">
        <v>70</v>
      </c>
      <c r="N14746">
        <v>17</v>
      </c>
      <c r="O14746" t="s">
        <v>85</v>
      </c>
      <c r="P14746" s="1">
        <v>45485</v>
      </c>
      <c r="Q14746" s="1">
        <v>45528</v>
      </c>
      <c r="R14746">
        <v>2272</v>
      </c>
      <c r="S14746" s="4">
        <v>9.5</v>
      </c>
      <c r="T14746" t="s">
        <v>136</v>
      </c>
    </row>
    <row r="14747" spans="1:20" x14ac:dyDescent="0.35">
      <c r="A14747" t="s">
        <v>28314</v>
      </c>
      <c r="B14747" s="5" t="s">
        <v>105</v>
      </c>
      <c r="C14747" s="6">
        <v>52312</v>
      </c>
      <c r="D14747" t="s">
        <v>81</v>
      </c>
      <c r="E14747">
        <v>70621</v>
      </c>
      <c r="F14747" s="5" t="s">
        <v>58</v>
      </c>
      <c r="G14747" s="5" t="s">
        <v>51</v>
      </c>
      <c r="H14747" s="5" t="s">
        <v>82</v>
      </c>
      <c r="I14747" t="s">
        <v>44</v>
      </c>
      <c r="J14747" t="s">
        <v>82</v>
      </c>
      <c r="K14747">
        <v>50</v>
      </c>
      <c r="L14747" s="5" t="s">
        <v>28315</v>
      </c>
      <c r="M14747" s="5" t="s">
        <v>70</v>
      </c>
      <c r="N14747">
        <v>1</v>
      </c>
      <c r="O14747" t="s">
        <v>29</v>
      </c>
      <c r="P14747" s="1">
        <v>45471</v>
      </c>
      <c r="Q14747" s="1">
        <v>45533</v>
      </c>
      <c r="R14747">
        <v>1897</v>
      </c>
      <c r="S14747" s="4">
        <v>9.4</v>
      </c>
      <c r="T14747" t="s">
        <v>47</v>
      </c>
    </row>
    <row r="14748" spans="1:20" x14ac:dyDescent="0.35">
      <c r="A14748" t="s">
        <v>28316</v>
      </c>
      <c r="B14748" s="5" t="s">
        <v>217</v>
      </c>
      <c r="C14748" s="6">
        <v>240647</v>
      </c>
      <c r="D14748" t="s">
        <v>81</v>
      </c>
      <c r="E14748">
        <v>324873</v>
      </c>
      <c r="F14748" s="5" t="s">
        <v>23</v>
      </c>
      <c r="G14748" s="5" t="s">
        <v>51</v>
      </c>
      <c r="H14748" s="5" t="s">
        <v>82</v>
      </c>
      <c r="I14748" t="s">
        <v>26</v>
      </c>
      <c r="J14748" t="s">
        <v>25</v>
      </c>
      <c r="K14748">
        <v>0</v>
      </c>
      <c r="L14748" s="5" t="s">
        <v>28317</v>
      </c>
      <c r="M14748" s="5" t="s">
        <v>37</v>
      </c>
      <c r="N14748">
        <v>17</v>
      </c>
      <c r="O14748" t="s">
        <v>88</v>
      </c>
      <c r="P14748" s="1">
        <v>45722</v>
      </c>
      <c r="Q14748" s="1">
        <v>45782</v>
      </c>
      <c r="R14748">
        <v>1227</v>
      </c>
      <c r="S14748" s="4">
        <v>9</v>
      </c>
      <c r="T14748" t="s">
        <v>277</v>
      </c>
    </row>
    <row r="14749" spans="1:20" x14ac:dyDescent="0.35">
      <c r="A14749" t="s">
        <v>28318</v>
      </c>
      <c r="B14749" s="5" t="s">
        <v>179</v>
      </c>
      <c r="C14749" s="6">
        <v>68811</v>
      </c>
      <c r="D14749" t="s">
        <v>41</v>
      </c>
      <c r="E14749">
        <v>58489</v>
      </c>
      <c r="F14749" s="5" t="s">
        <v>58</v>
      </c>
      <c r="G14749" s="5" t="s">
        <v>59</v>
      </c>
      <c r="H14749" s="5" t="s">
        <v>43</v>
      </c>
      <c r="I14749" t="s">
        <v>26</v>
      </c>
      <c r="J14749" t="s">
        <v>43</v>
      </c>
      <c r="K14749">
        <v>0</v>
      </c>
      <c r="L14749" s="5" t="s">
        <v>28319</v>
      </c>
      <c r="M14749" s="5" t="s">
        <v>28</v>
      </c>
      <c r="N14749">
        <v>1</v>
      </c>
      <c r="O14749" t="s">
        <v>135</v>
      </c>
      <c r="P14749" s="1">
        <v>45706</v>
      </c>
      <c r="Q14749" s="1">
        <v>45721</v>
      </c>
      <c r="R14749">
        <v>791</v>
      </c>
      <c r="S14749" s="4">
        <v>9.9</v>
      </c>
      <c r="T14749" t="s">
        <v>277</v>
      </c>
    </row>
    <row r="14750" spans="1:20" x14ac:dyDescent="0.35">
      <c r="A14750" t="s">
        <v>28320</v>
      </c>
      <c r="B14750" s="5" t="s">
        <v>40</v>
      </c>
      <c r="C14750" s="6">
        <v>133800</v>
      </c>
      <c r="D14750" t="s">
        <v>65</v>
      </c>
      <c r="E14750">
        <v>173940</v>
      </c>
      <c r="F14750" s="5" t="s">
        <v>50</v>
      </c>
      <c r="G14750" s="5" t="s">
        <v>59</v>
      </c>
      <c r="H14750" s="5" t="s">
        <v>67</v>
      </c>
      <c r="I14750" t="s">
        <v>35</v>
      </c>
      <c r="J14750" t="s">
        <v>110</v>
      </c>
      <c r="K14750">
        <v>100</v>
      </c>
      <c r="L14750" s="5" t="s">
        <v>28321</v>
      </c>
      <c r="M14750" s="5" t="s">
        <v>37</v>
      </c>
      <c r="N14750">
        <v>2</v>
      </c>
      <c r="O14750" t="s">
        <v>172</v>
      </c>
      <c r="P14750" s="1">
        <v>45420</v>
      </c>
      <c r="Q14750" s="1">
        <v>45466</v>
      </c>
      <c r="R14750">
        <v>944</v>
      </c>
      <c r="S14750" s="4">
        <v>5.6</v>
      </c>
      <c r="T14750" t="s">
        <v>95</v>
      </c>
    </row>
    <row r="14751" spans="1:20" x14ac:dyDescent="0.35">
      <c r="A14751" t="s">
        <v>28322</v>
      </c>
      <c r="B14751" s="5" t="s">
        <v>28802</v>
      </c>
      <c r="C14751" s="6">
        <v>110037</v>
      </c>
      <c r="D14751" t="s">
        <v>81</v>
      </c>
      <c r="E14751">
        <v>148550</v>
      </c>
      <c r="F14751" s="5" t="s">
        <v>50</v>
      </c>
      <c r="G14751" s="5" t="s">
        <v>24</v>
      </c>
      <c r="H14751" s="5" t="s">
        <v>82</v>
      </c>
      <c r="I14751" t="s">
        <v>35</v>
      </c>
      <c r="J14751" t="s">
        <v>82</v>
      </c>
      <c r="K14751">
        <v>50</v>
      </c>
      <c r="L14751" s="5" t="s">
        <v>28323</v>
      </c>
      <c r="M14751" s="5" t="s">
        <v>28</v>
      </c>
      <c r="N14751">
        <v>2</v>
      </c>
      <c r="O14751" t="s">
        <v>107</v>
      </c>
      <c r="P14751" s="1">
        <v>45760</v>
      </c>
      <c r="Q14751" s="1">
        <v>45806</v>
      </c>
      <c r="R14751">
        <v>1320</v>
      </c>
      <c r="S14751" s="4">
        <v>6</v>
      </c>
      <c r="T14751" t="s">
        <v>108</v>
      </c>
    </row>
    <row r="14752" spans="1:20" x14ac:dyDescent="0.35">
      <c r="A14752" t="s">
        <v>28324</v>
      </c>
      <c r="B14752" s="5" t="s">
        <v>28800</v>
      </c>
      <c r="C14752" s="6">
        <v>43790</v>
      </c>
      <c r="D14752" t="s">
        <v>22</v>
      </c>
      <c r="E14752">
        <v>43790</v>
      </c>
      <c r="F14752" s="5" t="s">
        <v>66</v>
      </c>
      <c r="G14752" s="5" t="s">
        <v>24</v>
      </c>
      <c r="H14752" s="5" t="s">
        <v>116</v>
      </c>
      <c r="I14752" t="s">
        <v>35</v>
      </c>
      <c r="J14752" t="s">
        <v>426</v>
      </c>
      <c r="K14752">
        <v>50</v>
      </c>
      <c r="L14752" s="5" t="s">
        <v>28325</v>
      </c>
      <c r="M14752" s="5" t="s">
        <v>28</v>
      </c>
      <c r="N14752">
        <v>6</v>
      </c>
      <c r="O14752" t="s">
        <v>131</v>
      </c>
      <c r="P14752" s="1">
        <v>45428</v>
      </c>
      <c r="Q14752" s="1">
        <v>45498</v>
      </c>
      <c r="R14752">
        <v>850</v>
      </c>
      <c r="S14752" s="4">
        <v>10</v>
      </c>
      <c r="T14752" t="s">
        <v>38</v>
      </c>
    </row>
    <row r="14753" spans="1:20" x14ac:dyDescent="0.35">
      <c r="A14753" t="s">
        <v>28326</v>
      </c>
      <c r="B14753" s="5" t="s">
        <v>162</v>
      </c>
      <c r="C14753" s="6">
        <v>101457</v>
      </c>
      <c r="D14753" t="s">
        <v>22</v>
      </c>
      <c r="E14753">
        <v>101457</v>
      </c>
      <c r="F14753" s="5" t="s">
        <v>50</v>
      </c>
      <c r="G14753" s="5" t="s">
        <v>42</v>
      </c>
      <c r="H14753" s="5" t="s">
        <v>129</v>
      </c>
      <c r="I14753" t="s">
        <v>26</v>
      </c>
      <c r="J14753" t="s">
        <v>133</v>
      </c>
      <c r="K14753">
        <v>50</v>
      </c>
      <c r="L14753" s="5" t="s">
        <v>11423</v>
      </c>
      <c r="M14753" s="5" t="s">
        <v>54</v>
      </c>
      <c r="N14753">
        <v>4</v>
      </c>
      <c r="O14753" t="s">
        <v>131</v>
      </c>
      <c r="P14753" s="1">
        <v>45424</v>
      </c>
      <c r="Q14753" s="1">
        <v>45472</v>
      </c>
      <c r="R14753">
        <v>2256</v>
      </c>
      <c r="S14753" s="4">
        <v>7.5</v>
      </c>
      <c r="T14753" t="s">
        <v>89</v>
      </c>
    </row>
    <row r="14754" spans="1:20" x14ac:dyDescent="0.35">
      <c r="A14754" t="s">
        <v>28327</v>
      </c>
      <c r="B14754" s="5" t="s">
        <v>162</v>
      </c>
      <c r="C14754" s="6">
        <v>82442</v>
      </c>
      <c r="D14754" t="s">
        <v>65</v>
      </c>
      <c r="E14754">
        <v>107175</v>
      </c>
      <c r="F14754" s="5" t="s">
        <v>50</v>
      </c>
      <c r="G14754" s="5" t="s">
        <v>51</v>
      </c>
      <c r="H14754" s="5" t="s">
        <v>67</v>
      </c>
      <c r="I14754" t="s">
        <v>44</v>
      </c>
      <c r="J14754" t="s">
        <v>67</v>
      </c>
      <c r="K14754">
        <v>100</v>
      </c>
      <c r="L14754" s="5" t="s">
        <v>28328</v>
      </c>
      <c r="M14754" s="5" t="s">
        <v>28</v>
      </c>
      <c r="N14754">
        <v>3</v>
      </c>
      <c r="O14754" t="s">
        <v>29</v>
      </c>
      <c r="P14754" s="1">
        <v>45350</v>
      </c>
      <c r="Q14754" s="1">
        <v>45367</v>
      </c>
      <c r="R14754">
        <v>2365</v>
      </c>
      <c r="S14754" s="4">
        <v>8.8000000000000007</v>
      </c>
      <c r="T14754" t="s">
        <v>103</v>
      </c>
    </row>
    <row r="14755" spans="1:20" x14ac:dyDescent="0.35">
      <c r="A14755" t="s">
        <v>28329</v>
      </c>
      <c r="B14755" s="5" t="s">
        <v>28799</v>
      </c>
      <c r="C14755" s="6">
        <v>76359</v>
      </c>
      <c r="D14755" t="s">
        <v>22</v>
      </c>
      <c r="E14755">
        <v>76359</v>
      </c>
      <c r="F14755" s="5" t="s">
        <v>58</v>
      </c>
      <c r="G14755" s="5" t="s">
        <v>42</v>
      </c>
      <c r="H14755" s="5" t="s">
        <v>191</v>
      </c>
      <c r="I14755" t="s">
        <v>35</v>
      </c>
      <c r="J14755" t="s">
        <v>191</v>
      </c>
      <c r="K14755">
        <v>0</v>
      </c>
      <c r="L14755" s="5" t="s">
        <v>28330</v>
      </c>
      <c r="M14755" s="5" t="s">
        <v>54</v>
      </c>
      <c r="N14755">
        <v>0</v>
      </c>
      <c r="O14755" t="s">
        <v>131</v>
      </c>
      <c r="P14755" s="1">
        <v>45322</v>
      </c>
      <c r="Q14755" s="1">
        <v>45370</v>
      </c>
      <c r="R14755">
        <v>1856</v>
      </c>
      <c r="S14755" s="4">
        <v>9.6</v>
      </c>
      <c r="T14755" t="s">
        <v>63</v>
      </c>
    </row>
    <row r="14756" spans="1:20" x14ac:dyDescent="0.35">
      <c r="A14756" t="s">
        <v>28331</v>
      </c>
      <c r="B14756" s="5" t="s">
        <v>162</v>
      </c>
      <c r="C14756" s="6">
        <v>166212</v>
      </c>
      <c r="D14756" t="s">
        <v>22</v>
      </c>
      <c r="E14756">
        <v>166212</v>
      </c>
      <c r="F14756" s="5" t="s">
        <v>66</v>
      </c>
      <c r="G14756" s="5" t="s">
        <v>24</v>
      </c>
      <c r="H14756" s="5" t="s">
        <v>25</v>
      </c>
      <c r="I14756" t="s">
        <v>35</v>
      </c>
      <c r="J14756" t="s">
        <v>25</v>
      </c>
      <c r="K14756">
        <v>100</v>
      </c>
      <c r="L14756" s="5" t="s">
        <v>28332</v>
      </c>
      <c r="M14756" s="5" t="s">
        <v>54</v>
      </c>
      <c r="N14756">
        <v>7</v>
      </c>
      <c r="O14756" t="s">
        <v>172</v>
      </c>
      <c r="P14756" s="1">
        <v>45406</v>
      </c>
      <c r="Q14756" s="1">
        <v>45470</v>
      </c>
      <c r="R14756">
        <v>1511</v>
      </c>
      <c r="S14756" s="4">
        <v>7.3</v>
      </c>
      <c r="T14756" t="s">
        <v>153</v>
      </c>
    </row>
    <row r="14757" spans="1:20" x14ac:dyDescent="0.35">
      <c r="A14757" t="s">
        <v>28333</v>
      </c>
      <c r="B14757" s="5" t="s">
        <v>32</v>
      </c>
      <c r="C14757" s="6">
        <v>74070</v>
      </c>
      <c r="D14757" t="s">
        <v>41</v>
      </c>
      <c r="E14757">
        <v>62960</v>
      </c>
      <c r="F14757" s="5" t="s">
        <v>50</v>
      </c>
      <c r="G14757" s="5" t="s">
        <v>51</v>
      </c>
      <c r="H14757" s="5" t="s">
        <v>151</v>
      </c>
      <c r="I14757" t="s">
        <v>26</v>
      </c>
      <c r="J14757" t="s">
        <v>151</v>
      </c>
      <c r="K14757">
        <v>0</v>
      </c>
      <c r="L14757" s="5" t="s">
        <v>28334</v>
      </c>
      <c r="M14757" s="5" t="s">
        <v>70</v>
      </c>
      <c r="N14757">
        <v>4</v>
      </c>
      <c r="O14757" t="s">
        <v>147</v>
      </c>
      <c r="P14757" s="1">
        <v>45292</v>
      </c>
      <c r="Q14757" s="1">
        <v>45347</v>
      </c>
      <c r="R14757">
        <v>708</v>
      </c>
      <c r="S14757" s="4">
        <v>9.8000000000000007</v>
      </c>
      <c r="T14757" t="s">
        <v>55</v>
      </c>
    </row>
    <row r="14758" spans="1:20" x14ac:dyDescent="0.35">
      <c r="A14758" t="s">
        <v>28335</v>
      </c>
      <c r="B14758" s="5" t="s">
        <v>28800</v>
      </c>
      <c r="C14758" s="6">
        <v>23662</v>
      </c>
      <c r="D14758" t="s">
        <v>22</v>
      </c>
      <c r="E14758">
        <v>23662</v>
      </c>
      <c r="F14758" s="5" t="s">
        <v>58</v>
      </c>
      <c r="G14758" s="5" t="s">
        <v>59</v>
      </c>
      <c r="H14758" s="5" t="s">
        <v>116</v>
      </c>
      <c r="I14758" t="s">
        <v>44</v>
      </c>
      <c r="J14758" t="s">
        <v>116</v>
      </c>
      <c r="K14758">
        <v>0</v>
      </c>
      <c r="L14758" s="5" t="s">
        <v>21200</v>
      </c>
      <c r="M14758" s="5" t="s">
        <v>54</v>
      </c>
      <c r="N14758">
        <v>0</v>
      </c>
      <c r="O14758" t="s">
        <v>141</v>
      </c>
      <c r="P14758" s="1">
        <v>45567</v>
      </c>
      <c r="Q14758" s="1">
        <v>45590</v>
      </c>
      <c r="R14758">
        <v>2397</v>
      </c>
      <c r="S14758" s="4">
        <v>7.1</v>
      </c>
      <c r="T14758" t="s">
        <v>103</v>
      </c>
    </row>
    <row r="14759" spans="1:20" x14ac:dyDescent="0.35">
      <c r="A14759" t="s">
        <v>28336</v>
      </c>
      <c r="B14759" s="5" t="s">
        <v>21</v>
      </c>
      <c r="C14759" s="6">
        <v>68764</v>
      </c>
      <c r="D14759" t="s">
        <v>41</v>
      </c>
      <c r="E14759">
        <v>58449</v>
      </c>
      <c r="F14759" s="5" t="s">
        <v>58</v>
      </c>
      <c r="G14759" s="5" t="s">
        <v>51</v>
      </c>
      <c r="H14759" s="5" t="s">
        <v>60</v>
      </c>
      <c r="I14759" t="s">
        <v>26</v>
      </c>
      <c r="J14759" t="s">
        <v>313</v>
      </c>
      <c r="K14759">
        <v>0</v>
      </c>
      <c r="L14759" s="5" t="s">
        <v>28337</v>
      </c>
      <c r="M14759" s="5" t="s">
        <v>37</v>
      </c>
      <c r="N14759">
        <v>1</v>
      </c>
      <c r="O14759" t="s">
        <v>85</v>
      </c>
      <c r="P14759" s="1">
        <v>45544</v>
      </c>
      <c r="Q14759" s="1">
        <v>45579</v>
      </c>
      <c r="R14759">
        <v>1164</v>
      </c>
      <c r="S14759" s="4">
        <v>7</v>
      </c>
      <c r="T14759" t="s">
        <v>47</v>
      </c>
    </row>
    <row r="14760" spans="1:20" x14ac:dyDescent="0.35">
      <c r="A14760" t="s">
        <v>28338</v>
      </c>
      <c r="B14760" s="5" t="s">
        <v>28802</v>
      </c>
      <c r="C14760" s="6">
        <v>55947</v>
      </c>
      <c r="D14760" t="s">
        <v>22</v>
      </c>
      <c r="E14760">
        <v>55947</v>
      </c>
      <c r="F14760" s="5" t="s">
        <v>58</v>
      </c>
      <c r="G14760" s="5" t="s">
        <v>42</v>
      </c>
      <c r="H14760" s="5" t="s">
        <v>25</v>
      </c>
      <c r="I14760" t="s">
        <v>26</v>
      </c>
      <c r="J14760" t="s">
        <v>25</v>
      </c>
      <c r="K14760">
        <v>100</v>
      </c>
      <c r="L14760" s="5" t="s">
        <v>28339</v>
      </c>
      <c r="M14760" s="5" t="s">
        <v>28</v>
      </c>
      <c r="N14760">
        <v>0</v>
      </c>
      <c r="O14760" t="s">
        <v>141</v>
      </c>
      <c r="P14760" s="1">
        <v>45768</v>
      </c>
      <c r="Q14760" s="1">
        <v>45796</v>
      </c>
      <c r="R14760">
        <v>806</v>
      </c>
      <c r="S14760" s="4">
        <v>9</v>
      </c>
      <c r="T14760" t="s">
        <v>153</v>
      </c>
    </row>
    <row r="14761" spans="1:20" x14ac:dyDescent="0.35">
      <c r="A14761" t="s">
        <v>28340</v>
      </c>
      <c r="B14761" s="5" t="s">
        <v>28799</v>
      </c>
      <c r="C14761" s="6">
        <v>174977</v>
      </c>
      <c r="D14761" t="s">
        <v>120</v>
      </c>
      <c r="E14761">
        <v>157479</v>
      </c>
      <c r="F14761" s="5" t="s">
        <v>66</v>
      </c>
      <c r="G14761" s="5" t="s">
        <v>24</v>
      </c>
      <c r="H14761" s="5" t="s">
        <v>121</v>
      </c>
      <c r="I14761" t="s">
        <v>35</v>
      </c>
      <c r="J14761" t="s">
        <v>121</v>
      </c>
      <c r="K14761">
        <v>50</v>
      </c>
      <c r="L14761" s="5" t="s">
        <v>28341</v>
      </c>
      <c r="M14761" s="5" t="s">
        <v>70</v>
      </c>
      <c r="N14761">
        <v>7</v>
      </c>
      <c r="O14761" t="s">
        <v>46</v>
      </c>
      <c r="P14761" s="1">
        <v>45525</v>
      </c>
      <c r="Q14761" s="1">
        <v>45576</v>
      </c>
      <c r="R14761">
        <v>1609</v>
      </c>
      <c r="S14761" s="4">
        <v>9.6</v>
      </c>
      <c r="T14761" t="s">
        <v>118</v>
      </c>
    </row>
    <row r="14762" spans="1:20" x14ac:dyDescent="0.35">
      <c r="A14762" t="s">
        <v>28342</v>
      </c>
      <c r="B14762" s="5" t="s">
        <v>105</v>
      </c>
      <c r="C14762" s="6">
        <v>141796</v>
      </c>
      <c r="D14762" t="s">
        <v>65</v>
      </c>
      <c r="E14762">
        <v>184335</v>
      </c>
      <c r="F14762" s="5" t="s">
        <v>66</v>
      </c>
      <c r="G14762" s="5" t="s">
        <v>24</v>
      </c>
      <c r="H14762" s="5" t="s">
        <v>67</v>
      </c>
      <c r="I14762" t="s">
        <v>44</v>
      </c>
      <c r="J14762" t="s">
        <v>67</v>
      </c>
      <c r="K14762">
        <v>50</v>
      </c>
      <c r="L14762" s="5" t="s">
        <v>28343</v>
      </c>
      <c r="M14762" s="5" t="s">
        <v>37</v>
      </c>
      <c r="N14762">
        <v>8</v>
      </c>
      <c r="O14762" t="s">
        <v>88</v>
      </c>
      <c r="P14762" s="1">
        <v>45387</v>
      </c>
      <c r="Q14762" s="1">
        <v>45421</v>
      </c>
      <c r="R14762">
        <v>1338</v>
      </c>
      <c r="S14762" s="4">
        <v>8.1</v>
      </c>
      <c r="T14762" t="s">
        <v>79</v>
      </c>
    </row>
    <row r="14763" spans="1:20" x14ac:dyDescent="0.35">
      <c r="A14763" t="s">
        <v>28344</v>
      </c>
      <c r="B14763" s="5" t="s">
        <v>28800</v>
      </c>
      <c r="C14763" s="6">
        <v>72370</v>
      </c>
      <c r="D14763" t="s">
        <v>22</v>
      </c>
      <c r="E14763">
        <v>72370</v>
      </c>
      <c r="F14763" s="5" t="s">
        <v>23</v>
      </c>
      <c r="G14763" s="5" t="s">
        <v>51</v>
      </c>
      <c r="H14763" s="5" t="s">
        <v>157</v>
      </c>
      <c r="I14763" t="s">
        <v>44</v>
      </c>
      <c r="J14763" t="s">
        <v>157</v>
      </c>
      <c r="K14763">
        <v>0</v>
      </c>
      <c r="L14763" s="5" t="s">
        <v>28345</v>
      </c>
      <c r="M14763" s="5" t="s">
        <v>28</v>
      </c>
      <c r="N14763">
        <v>11</v>
      </c>
      <c r="O14763" t="s">
        <v>71</v>
      </c>
      <c r="P14763" s="1">
        <v>45499</v>
      </c>
      <c r="Q14763" s="1">
        <v>45527</v>
      </c>
      <c r="R14763">
        <v>1131</v>
      </c>
      <c r="S14763" s="4">
        <v>6.9</v>
      </c>
      <c r="T14763" t="s">
        <v>108</v>
      </c>
    </row>
    <row r="14764" spans="1:20" x14ac:dyDescent="0.35">
      <c r="A14764" t="s">
        <v>28346</v>
      </c>
      <c r="B14764" s="5" t="s">
        <v>217</v>
      </c>
      <c r="C14764" s="6">
        <v>90342</v>
      </c>
      <c r="D14764" t="s">
        <v>41</v>
      </c>
      <c r="E14764">
        <v>76791</v>
      </c>
      <c r="F14764" s="5" t="s">
        <v>58</v>
      </c>
      <c r="G14764" s="5" t="s">
        <v>51</v>
      </c>
      <c r="H14764" s="5" t="s">
        <v>43</v>
      </c>
      <c r="I14764" t="s">
        <v>35</v>
      </c>
      <c r="J14764" t="s">
        <v>133</v>
      </c>
      <c r="K14764">
        <v>50</v>
      </c>
      <c r="L14764" s="5" t="s">
        <v>28347</v>
      </c>
      <c r="M14764" s="5" t="s">
        <v>28</v>
      </c>
      <c r="N14764">
        <v>0</v>
      </c>
      <c r="O14764" t="s">
        <v>172</v>
      </c>
      <c r="P14764" s="1">
        <v>45523</v>
      </c>
      <c r="Q14764" s="1">
        <v>45538</v>
      </c>
      <c r="R14764">
        <v>810</v>
      </c>
      <c r="S14764" s="4">
        <v>7.3</v>
      </c>
      <c r="T14764" t="s">
        <v>30</v>
      </c>
    </row>
    <row r="14765" spans="1:20" x14ac:dyDescent="0.35">
      <c r="A14765" t="s">
        <v>28348</v>
      </c>
      <c r="B14765" s="5" t="s">
        <v>28801</v>
      </c>
      <c r="C14765" s="6">
        <v>65389</v>
      </c>
      <c r="D14765" t="s">
        <v>81</v>
      </c>
      <c r="E14765">
        <v>88275</v>
      </c>
      <c r="F14765" s="5" t="s">
        <v>58</v>
      </c>
      <c r="G14765" s="5" t="s">
        <v>42</v>
      </c>
      <c r="H14765" s="5" t="s">
        <v>82</v>
      </c>
      <c r="I14765" t="s">
        <v>44</v>
      </c>
      <c r="J14765" t="s">
        <v>76</v>
      </c>
      <c r="K14765">
        <v>0</v>
      </c>
      <c r="L14765" s="5" t="s">
        <v>28349</v>
      </c>
      <c r="M14765" s="5" t="s">
        <v>54</v>
      </c>
      <c r="N14765">
        <v>1</v>
      </c>
      <c r="O14765" t="s">
        <v>135</v>
      </c>
      <c r="P14765" s="1">
        <v>45353</v>
      </c>
      <c r="Q14765" s="1">
        <v>45395</v>
      </c>
      <c r="R14765">
        <v>848</v>
      </c>
      <c r="S14765" s="4">
        <v>6.3</v>
      </c>
      <c r="T14765" t="s">
        <v>30</v>
      </c>
    </row>
    <row r="14766" spans="1:20" x14ac:dyDescent="0.35">
      <c r="A14766" t="s">
        <v>28350</v>
      </c>
      <c r="B14766" s="5" t="s">
        <v>57</v>
      </c>
      <c r="C14766" s="6">
        <v>191753</v>
      </c>
      <c r="D14766" t="s">
        <v>81</v>
      </c>
      <c r="E14766">
        <v>258867</v>
      </c>
      <c r="F14766" s="5" t="s">
        <v>23</v>
      </c>
      <c r="G14766" s="5" t="s">
        <v>59</v>
      </c>
      <c r="H14766" s="5" t="s">
        <v>82</v>
      </c>
      <c r="I14766" t="s">
        <v>44</v>
      </c>
      <c r="J14766" t="s">
        <v>133</v>
      </c>
      <c r="K14766">
        <v>50</v>
      </c>
      <c r="L14766" s="5" t="s">
        <v>28351</v>
      </c>
      <c r="M14766" s="5" t="s">
        <v>28</v>
      </c>
      <c r="N14766">
        <v>18</v>
      </c>
      <c r="O14766" t="s">
        <v>88</v>
      </c>
      <c r="P14766" s="1">
        <v>45418</v>
      </c>
      <c r="Q14766" s="1">
        <v>45450</v>
      </c>
      <c r="R14766">
        <v>1998</v>
      </c>
      <c r="S14766" s="4">
        <v>5.8</v>
      </c>
      <c r="T14766" t="s">
        <v>103</v>
      </c>
    </row>
    <row r="14767" spans="1:20" x14ac:dyDescent="0.35">
      <c r="A14767" t="s">
        <v>28352</v>
      </c>
      <c r="B14767" s="5" t="s">
        <v>49</v>
      </c>
      <c r="C14767" s="6">
        <v>87202</v>
      </c>
      <c r="D14767" t="s">
        <v>92</v>
      </c>
      <c r="E14767">
        <v>65402</v>
      </c>
      <c r="F14767" s="5" t="s">
        <v>50</v>
      </c>
      <c r="G14767" s="5" t="s">
        <v>59</v>
      </c>
      <c r="H14767" s="5" t="s">
        <v>93</v>
      </c>
      <c r="I14767" t="s">
        <v>44</v>
      </c>
      <c r="J14767" t="s">
        <v>93</v>
      </c>
      <c r="K14767">
        <v>50</v>
      </c>
      <c r="L14767" s="5" t="s">
        <v>28353</v>
      </c>
      <c r="M14767" s="5" t="s">
        <v>28</v>
      </c>
      <c r="N14767">
        <v>4</v>
      </c>
      <c r="O14767" t="s">
        <v>131</v>
      </c>
      <c r="P14767" s="1">
        <v>45402</v>
      </c>
      <c r="Q14767" s="1">
        <v>45465</v>
      </c>
      <c r="R14767">
        <v>726</v>
      </c>
      <c r="S14767" s="4">
        <v>6.4</v>
      </c>
      <c r="T14767" t="s">
        <v>95</v>
      </c>
    </row>
    <row r="14768" spans="1:20" x14ac:dyDescent="0.35">
      <c r="A14768" t="s">
        <v>28354</v>
      </c>
      <c r="B14768" s="5" t="s">
        <v>28802</v>
      </c>
      <c r="C14768" s="6">
        <v>78313</v>
      </c>
      <c r="D14768" t="s">
        <v>22</v>
      </c>
      <c r="E14768">
        <v>78313</v>
      </c>
      <c r="F14768" s="5" t="s">
        <v>50</v>
      </c>
      <c r="G14768" s="5" t="s">
        <v>51</v>
      </c>
      <c r="H14768" s="5" t="s">
        <v>52</v>
      </c>
      <c r="I14768" t="s">
        <v>26</v>
      </c>
      <c r="J14768" t="s">
        <v>52</v>
      </c>
      <c r="K14768">
        <v>50</v>
      </c>
      <c r="L14768" s="5" t="s">
        <v>28355</v>
      </c>
      <c r="M14768" s="5" t="s">
        <v>28</v>
      </c>
      <c r="N14768">
        <v>4</v>
      </c>
      <c r="O14768" t="s">
        <v>131</v>
      </c>
      <c r="P14768" s="1">
        <v>45554</v>
      </c>
      <c r="Q14768" s="1">
        <v>45600</v>
      </c>
      <c r="R14768">
        <v>1662</v>
      </c>
      <c r="S14768" s="4">
        <v>6.6</v>
      </c>
      <c r="T14768" t="s">
        <v>136</v>
      </c>
    </row>
    <row r="14769" spans="1:20" x14ac:dyDescent="0.35">
      <c r="A14769" t="s">
        <v>28356</v>
      </c>
      <c r="B14769" s="5" t="s">
        <v>105</v>
      </c>
      <c r="C14769" s="6">
        <v>65799</v>
      </c>
      <c r="D14769" t="s">
        <v>22</v>
      </c>
      <c r="E14769">
        <v>65799</v>
      </c>
      <c r="F14769" s="5" t="s">
        <v>58</v>
      </c>
      <c r="G14769" s="5" t="s">
        <v>59</v>
      </c>
      <c r="H14769" s="5" t="s">
        <v>101</v>
      </c>
      <c r="I14769" t="s">
        <v>26</v>
      </c>
      <c r="J14769" t="s">
        <v>101</v>
      </c>
      <c r="K14769">
        <v>0</v>
      </c>
      <c r="L14769" s="5" t="s">
        <v>15883</v>
      </c>
      <c r="M14769" s="5" t="s">
        <v>54</v>
      </c>
      <c r="N14769">
        <v>0</v>
      </c>
      <c r="O14769" t="s">
        <v>141</v>
      </c>
      <c r="P14769" s="1">
        <v>45667</v>
      </c>
      <c r="Q14769" s="1">
        <v>45730</v>
      </c>
      <c r="R14769">
        <v>1239</v>
      </c>
      <c r="S14769" s="4">
        <v>9.1</v>
      </c>
      <c r="T14769" t="s">
        <v>63</v>
      </c>
    </row>
    <row r="14770" spans="1:20" x14ac:dyDescent="0.35">
      <c r="A14770" t="s">
        <v>28357</v>
      </c>
      <c r="B14770" s="5" t="s">
        <v>28802</v>
      </c>
      <c r="C14770" s="6">
        <v>29517</v>
      </c>
      <c r="D14770" t="s">
        <v>22</v>
      </c>
      <c r="E14770">
        <v>29517</v>
      </c>
      <c r="F14770" s="5" t="s">
        <v>58</v>
      </c>
      <c r="G14770" s="5" t="s">
        <v>42</v>
      </c>
      <c r="H14770" s="5" t="s">
        <v>157</v>
      </c>
      <c r="I14770" t="s">
        <v>26</v>
      </c>
      <c r="J14770" t="s">
        <v>940</v>
      </c>
      <c r="K14770">
        <v>50</v>
      </c>
      <c r="L14770" s="5" t="s">
        <v>28358</v>
      </c>
      <c r="M14770" s="5" t="s">
        <v>28</v>
      </c>
      <c r="N14770">
        <v>0</v>
      </c>
      <c r="O14770" t="s">
        <v>71</v>
      </c>
      <c r="P14770" s="1">
        <v>45530</v>
      </c>
      <c r="Q14770" s="1">
        <v>45601</v>
      </c>
      <c r="R14770">
        <v>2343</v>
      </c>
      <c r="S14770" s="4">
        <v>8.9</v>
      </c>
      <c r="T14770" t="s">
        <v>277</v>
      </c>
    </row>
    <row r="14771" spans="1:20" x14ac:dyDescent="0.35">
      <c r="A14771" t="s">
        <v>28359</v>
      </c>
      <c r="B14771" s="5" t="s">
        <v>28799</v>
      </c>
      <c r="C14771" s="6">
        <v>81826</v>
      </c>
      <c r="D14771" t="s">
        <v>22</v>
      </c>
      <c r="E14771">
        <v>81826</v>
      </c>
      <c r="F14771" s="5" t="s">
        <v>23</v>
      </c>
      <c r="G14771" s="5" t="s">
        <v>42</v>
      </c>
      <c r="H14771" s="5" t="s">
        <v>116</v>
      </c>
      <c r="I14771" t="s">
        <v>35</v>
      </c>
      <c r="J14771" t="s">
        <v>116</v>
      </c>
      <c r="K14771">
        <v>0</v>
      </c>
      <c r="L14771" s="5" t="s">
        <v>28360</v>
      </c>
      <c r="M14771" s="5" t="s">
        <v>28</v>
      </c>
      <c r="N14771">
        <v>13</v>
      </c>
      <c r="O14771" t="s">
        <v>29</v>
      </c>
      <c r="P14771" s="1">
        <v>45699</v>
      </c>
      <c r="Q14771" s="1">
        <v>45754</v>
      </c>
      <c r="R14771">
        <v>1718</v>
      </c>
      <c r="S14771" s="4">
        <v>5.0999999999999996</v>
      </c>
      <c r="T14771" t="s">
        <v>95</v>
      </c>
    </row>
    <row r="14772" spans="1:20" x14ac:dyDescent="0.35">
      <c r="A14772" t="s">
        <v>28361</v>
      </c>
      <c r="B14772" s="5" t="s">
        <v>105</v>
      </c>
      <c r="C14772" s="6">
        <v>117961</v>
      </c>
      <c r="D14772" t="s">
        <v>81</v>
      </c>
      <c r="E14772">
        <v>159247</v>
      </c>
      <c r="F14772" s="5" t="s">
        <v>50</v>
      </c>
      <c r="G14772" s="5" t="s">
        <v>42</v>
      </c>
      <c r="H14772" s="5" t="s">
        <v>82</v>
      </c>
      <c r="I14772" t="s">
        <v>35</v>
      </c>
      <c r="J14772" t="s">
        <v>82</v>
      </c>
      <c r="K14772">
        <v>100</v>
      </c>
      <c r="L14772" s="5" t="s">
        <v>28362</v>
      </c>
      <c r="M14772" s="5" t="s">
        <v>37</v>
      </c>
      <c r="N14772">
        <v>4</v>
      </c>
      <c r="O14772" t="s">
        <v>131</v>
      </c>
      <c r="P14772" s="1">
        <v>45644</v>
      </c>
      <c r="Q14772" s="1">
        <v>45658</v>
      </c>
      <c r="R14772">
        <v>1811</v>
      </c>
      <c r="S14772" s="4">
        <v>6.5</v>
      </c>
      <c r="T14772" t="s">
        <v>95</v>
      </c>
    </row>
    <row r="14773" spans="1:20" x14ac:dyDescent="0.35">
      <c r="A14773" t="s">
        <v>28363</v>
      </c>
      <c r="B14773" s="5" t="s">
        <v>162</v>
      </c>
      <c r="C14773" s="6">
        <v>120810</v>
      </c>
      <c r="D14773" t="s">
        <v>22</v>
      </c>
      <c r="E14773">
        <v>120810</v>
      </c>
      <c r="F14773" s="5" t="s">
        <v>23</v>
      </c>
      <c r="G14773" s="5" t="s">
        <v>42</v>
      </c>
      <c r="H14773" s="5" t="s">
        <v>157</v>
      </c>
      <c r="I14773" t="s">
        <v>35</v>
      </c>
      <c r="J14773" t="s">
        <v>34</v>
      </c>
      <c r="K14773">
        <v>100</v>
      </c>
      <c r="L14773" s="5" t="s">
        <v>10303</v>
      </c>
      <c r="M14773" s="5" t="s">
        <v>37</v>
      </c>
      <c r="N14773">
        <v>17</v>
      </c>
      <c r="O14773" t="s">
        <v>46</v>
      </c>
      <c r="P14773" s="1">
        <v>45670</v>
      </c>
      <c r="Q14773" s="1">
        <v>45684</v>
      </c>
      <c r="R14773">
        <v>2403</v>
      </c>
      <c r="S14773" s="4">
        <v>8.4</v>
      </c>
      <c r="T14773" t="s">
        <v>55</v>
      </c>
    </row>
    <row r="14774" spans="1:20" x14ac:dyDescent="0.35">
      <c r="A14774" t="s">
        <v>28364</v>
      </c>
      <c r="B14774" s="5" t="s">
        <v>174</v>
      </c>
      <c r="C14774" s="6">
        <v>43667</v>
      </c>
      <c r="D14774" t="s">
        <v>22</v>
      </c>
      <c r="E14774">
        <v>43667</v>
      </c>
      <c r="F14774" s="5" t="s">
        <v>50</v>
      </c>
      <c r="G14774" s="5" t="s">
        <v>59</v>
      </c>
      <c r="H14774" s="5" t="s">
        <v>157</v>
      </c>
      <c r="I14774" t="s">
        <v>26</v>
      </c>
      <c r="J14774" t="s">
        <v>191</v>
      </c>
      <c r="K14774">
        <v>50</v>
      </c>
      <c r="L14774" s="5" t="s">
        <v>28365</v>
      </c>
      <c r="M14774" s="5" t="s">
        <v>70</v>
      </c>
      <c r="N14774">
        <v>4</v>
      </c>
      <c r="O14774" t="s">
        <v>131</v>
      </c>
      <c r="P14774" s="1">
        <v>45429</v>
      </c>
      <c r="Q14774" s="1">
        <v>45465</v>
      </c>
      <c r="R14774">
        <v>1403</v>
      </c>
      <c r="S14774" s="4">
        <v>8.6</v>
      </c>
      <c r="T14774" t="s">
        <v>118</v>
      </c>
    </row>
    <row r="14775" spans="1:20" x14ac:dyDescent="0.35">
      <c r="A14775" t="s">
        <v>28366</v>
      </c>
      <c r="B14775" s="5" t="s">
        <v>32</v>
      </c>
      <c r="C14775" s="6">
        <v>128893</v>
      </c>
      <c r="D14775" t="s">
        <v>22</v>
      </c>
      <c r="E14775">
        <v>128893</v>
      </c>
      <c r="F14775" s="5" t="s">
        <v>66</v>
      </c>
      <c r="G14775" s="5" t="s">
        <v>59</v>
      </c>
      <c r="H14775" s="5" t="s">
        <v>52</v>
      </c>
      <c r="I14775" t="s">
        <v>26</v>
      </c>
      <c r="J14775" t="s">
        <v>52</v>
      </c>
      <c r="K14775">
        <v>50</v>
      </c>
      <c r="L14775" s="5" t="s">
        <v>28367</v>
      </c>
      <c r="M14775" s="5" t="s">
        <v>70</v>
      </c>
      <c r="N14775">
        <v>6</v>
      </c>
      <c r="O14775" t="s">
        <v>29</v>
      </c>
      <c r="P14775" s="1">
        <v>45469</v>
      </c>
      <c r="Q14775" s="1">
        <v>45486</v>
      </c>
      <c r="R14775">
        <v>1199</v>
      </c>
      <c r="S14775" s="4">
        <v>6.7</v>
      </c>
      <c r="T14775" t="s">
        <v>47</v>
      </c>
    </row>
    <row r="14776" spans="1:20" x14ac:dyDescent="0.35">
      <c r="A14776" t="s">
        <v>28368</v>
      </c>
      <c r="B14776" s="5" t="s">
        <v>145</v>
      </c>
      <c r="C14776" s="6">
        <v>119069</v>
      </c>
      <c r="D14776" t="s">
        <v>74</v>
      </c>
      <c r="E14776">
        <v>148836</v>
      </c>
      <c r="F14776" s="5" t="s">
        <v>66</v>
      </c>
      <c r="G14776" s="5" t="s">
        <v>59</v>
      </c>
      <c r="H14776" s="5" t="s">
        <v>75</v>
      </c>
      <c r="I14776" t="s">
        <v>26</v>
      </c>
      <c r="J14776" t="s">
        <v>75</v>
      </c>
      <c r="K14776">
        <v>50</v>
      </c>
      <c r="L14776" s="5" t="s">
        <v>1250</v>
      </c>
      <c r="M14776" s="5" t="s">
        <v>37</v>
      </c>
      <c r="N14776">
        <v>8</v>
      </c>
      <c r="O14776" t="s">
        <v>135</v>
      </c>
      <c r="P14776" s="1">
        <v>45497</v>
      </c>
      <c r="Q14776" s="1">
        <v>45565</v>
      </c>
      <c r="R14776">
        <v>2205</v>
      </c>
      <c r="S14776" s="4">
        <v>7.6</v>
      </c>
      <c r="T14776" t="s">
        <v>103</v>
      </c>
    </row>
    <row r="14777" spans="1:20" x14ac:dyDescent="0.35">
      <c r="A14777" t="s">
        <v>28369</v>
      </c>
      <c r="B14777" s="5" t="s">
        <v>217</v>
      </c>
      <c r="C14777" s="6">
        <v>66333</v>
      </c>
      <c r="D14777" t="s">
        <v>81</v>
      </c>
      <c r="E14777">
        <v>89550</v>
      </c>
      <c r="F14777" s="5" t="s">
        <v>58</v>
      </c>
      <c r="G14777" s="5" t="s">
        <v>51</v>
      </c>
      <c r="H14777" s="5" t="s">
        <v>82</v>
      </c>
      <c r="I14777" t="s">
        <v>26</v>
      </c>
      <c r="J14777" t="s">
        <v>82</v>
      </c>
      <c r="K14777">
        <v>100</v>
      </c>
      <c r="L14777" s="5" t="s">
        <v>28370</v>
      </c>
      <c r="M14777" s="5" t="s">
        <v>37</v>
      </c>
      <c r="N14777">
        <v>1</v>
      </c>
      <c r="O14777" t="s">
        <v>167</v>
      </c>
      <c r="P14777" s="1">
        <v>45565</v>
      </c>
      <c r="Q14777" s="1">
        <v>45586</v>
      </c>
      <c r="R14777">
        <v>2227</v>
      </c>
      <c r="S14777" s="4">
        <v>6.8</v>
      </c>
      <c r="T14777" t="s">
        <v>243</v>
      </c>
    </row>
    <row r="14778" spans="1:20" x14ac:dyDescent="0.35">
      <c r="A14778" t="s">
        <v>28371</v>
      </c>
      <c r="B14778" s="5" t="s">
        <v>28800</v>
      </c>
      <c r="C14778" s="6">
        <v>89432</v>
      </c>
      <c r="D14778" t="s">
        <v>22</v>
      </c>
      <c r="E14778">
        <v>89432</v>
      </c>
      <c r="F14778" s="5" t="s">
        <v>50</v>
      </c>
      <c r="G14778" s="5" t="s">
        <v>59</v>
      </c>
      <c r="H14778" s="5" t="s">
        <v>165</v>
      </c>
      <c r="I14778" t="s">
        <v>35</v>
      </c>
      <c r="J14778" t="s">
        <v>165</v>
      </c>
      <c r="K14778">
        <v>0</v>
      </c>
      <c r="L14778" s="5" t="s">
        <v>28372</v>
      </c>
      <c r="M14778" s="5" t="s">
        <v>28</v>
      </c>
      <c r="N14778">
        <v>2</v>
      </c>
      <c r="O14778" t="s">
        <v>131</v>
      </c>
      <c r="P14778" s="1">
        <v>45716</v>
      </c>
      <c r="Q14778" s="1">
        <v>45764</v>
      </c>
      <c r="R14778">
        <v>1204</v>
      </c>
      <c r="S14778" s="4">
        <v>8.6</v>
      </c>
      <c r="T14778" t="s">
        <v>118</v>
      </c>
    </row>
    <row r="14779" spans="1:20" x14ac:dyDescent="0.35">
      <c r="A14779" t="s">
        <v>28373</v>
      </c>
      <c r="B14779" s="5" t="s">
        <v>73</v>
      </c>
      <c r="C14779" s="6">
        <v>56324</v>
      </c>
      <c r="D14779" t="s">
        <v>41</v>
      </c>
      <c r="E14779">
        <v>47875</v>
      </c>
      <c r="F14779" s="5" t="s">
        <v>58</v>
      </c>
      <c r="G14779" s="5" t="s">
        <v>51</v>
      </c>
      <c r="H14779" s="5" t="s">
        <v>126</v>
      </c>
      <c r="I14779" t="s">
        <v>44</v>
      </c>
      <c r="J14779" t="s">
        <v>1449</v>
      </c>
      <c r="K14779">
        <v>100</v>
      </c>
      <c r="L14779" s="5" t="s">
        <v>28374</v>
      </c>
      <c r="M14779" s="5" t="s">
        <v>28</v>
      </c>
      <c r="N14779">
        <v>1</v>
      </c>
      <c r="O14779" t="s">
        <v>167</v>
      </c>
      <c r="P14779" s="1">
        <v>45309</v>
      </c>
      <c r="Q14779" s="1">
        <v>45366</v>
      </c>
      <c r="R14779">
        <v>853</v>
      </c>
      <c r="S14779" s="4">
        <v>9.1</v>
      </c>
      <c r="T14779" t="s">
        <v>103</v>
      </c>
    </row>
    <row r="14780" spans="1:20" x14ac:dyDescent="0.35">
      <c r="A14780" t="s">
        <v>28375</v>
      </c>
      <c r="B14780" s="5" t="s">
        <v>28802</v>
      </c>
      <c r="C14780" s="6">
        <v>145285</v>
      </c>
      <c r="D14780" t="s">
        <v>22</v>
      </c>
      <c r="E14780">
        <v>145285</v>
      </c>
      <c r="F14780" s="5" t="s">
        <v>50</v>
      </c>
      <c r="G14780" s="5" t="s">
        <v>59</v>
      </c>
      <c r="H14780" s="5" t="s">
        <v>101</v>
      </c>
      <c r="I14780" t="s">
        <v>35</v>
      </c>
      <c r="J14780" t="s">
        <v>101</v>
      </c>
      <c r="K14780">
        <v>100</v>
      </c>
      <c r="L14780" s="5" t="s">
        <v>28376</v>
      </c>
      <c r="M14780" s="5" t="s">
        <v>28</v>
      </c>
      <c r="N14780">
        <v>3</v>
      </c>
      <c r="O14780" t="s">
        <v>78</v>
      </c>
      <c r="P14780" s="1">
        <v>45386</v>
      </c>
      <c r="Q14780" s="1">
        <v>45419</v>
      </c>
      <c r="R14780">
        <v>1091</v>
      </c>
      <c r="S14780" s="4">
        <v>6.9</v>
      </c>
      <c r="T14780" t="s">
        <v>153</v>
      </c>
    </row>
    <row r="14781" spans="1:20" x14ac:dyDescent="0.35">
      <c r="A14781" t="s">
        <v>28377</v>
      </c>
      <c r="B14781" s="5" t="s">
        <v>28799</v>
      </c>
      <c r="C14781" s="6">
        <v>227003</v>
      </c>
      <c r="D14781" t="s">
        <v>22</v>
      </c>
      <c r="E14781">
        <v>227003</v>
      </c>
      <c r="F14781" s="5" t="s">
        <v>23</v>
      </c>
      <c r="G14781" s="5" t="s">
        <v>51</v>
      </c>
      <c r="H14781" s="5" t="s">
        <v>191</v>
      </c>
      <c r="I14781" t="s">
        <v>35</v>
      </c>
      <c r="J14781" t="s">
        <v>157</v>
      </c>
      <c r="K14781">
        <v>50</v>
      </c>
      <c r="L14781" s="5" t="s">
        <v>28378</v>
      </c>
      <c r="M14781" s="5" t="s">
        <v>28</v>
      </c>
      <c r="N14781">
        <v>19</v>
      </c>
      <c r="O14781" t="s">
        <v>131</v>
      </c>
      <c r="P14781" s="1">
        <v>45312</v>
      </c>
      <c r="Q14781" s="1">
        <v>45374</v>
      </c>
      <c r="R14781">
        <v>858</v>
      </c>
      <c r="S14781" s="4">
        <v>5</v>
      </c>
      <c r="T14781" t="s">
        <v>38</v>
      </c>
    </row>
    <row r="14782" spans="1:20" x14ac:dyDescent="0.35">
      <c r="A14782" t="s">
        <v>28379</v>
      </c>
      <c r="B14782" s="5" t="s">
        <v>100</v>
      </c>
      <c r="C14782" s="6">
        <v>123976</v>
      </c>
      <c r="D14782" t="s">
        <v>41</v>
      </c>
      <c r="E14782">
        <v>105380</v>
      </c>
      <c r="F14782" s="5" t="s">
        <v>23</v>
      </c>
      <c r="G14782" s="5" t="s">
        <v>42</v>
      </c>
      <c r="H14782" s="5" t="s">
        <v>43</v>
      </c>
      <c r="I14782" t="s">
        <v>44</v>
      </c>
      <c r="J14782" t="s">
        <v>43</v>
      </c>
      <c r="K14782">
        <v>0</v>
      </c>
      <c r="L14782" s="5" t="s">
        <v>28380</v>
      </c>
      <c r="M14782" s="5" t="s">
        <v>37</v>
      </c>
      <c r="N14782">
        <v>12</v>
      </c>
      <c r="O14782" t="s">
        <v>131</v>
      </c>
      <c r="P14782" s="1">
        <v>45543</v>
      </c>
      <c r="Q14782" s="1">
        <v>45604</v>
      </c>
      <c r="R14782">
        <v>742</v>
      </c>
      <c r="S14782" s="4">
        <v>7.2</v>
      </c>
      <c r="T14782" t="s">
        <v>47</v>
      </c>
    </row>
    <row r="14783" spans="1:20" x14ac:dyDescent="0.35">
      <c r="A14783" t="s">
        <v>28381</v>
      </c>
      <c r="B14783" s="5" t="s">
        <v>105</v>
      </c>
      <c r="C14783" s="6">
        <v>63982</v>
      </c>
      <c r="D14783" t="s">
        <v>22</v>
      </c>
      <c r="E14783">
        <v>63982</v>
      </c>
      <c r="F14783" s="5" t="s">
        <v>58</v>
      </c>
      <c r="G14783" s="5" t="s">
        <v>24</v>
      </c>
      <c r="H14783" s="5" t="s">
        <v>25</v>
      </c>
      <c r="I14783" t="s">
        <v>44</v>
      </c>
      <c r="J14783" t="s">
        <v>25</v>
      </c>
      <c r="K14783">
        <v>100</v>
      </c>
      <c r="L14783" s="5" t="s">
        <v>28382</v>
      </c>
      <c r="M14783" s="5" t="s">
        <v>28</v>
      </c>
      <c r="N14783">
        <v>1</v>
      </c>
      <c r="O14783" t="s">
        <v>107</v>
      </c>
      <c r="P14783" s="1">
        <v>45481</v>
      </c>
      <c r="Q14783" s="1">
        <v>45527</v>
      </c>
      <c r="R14783">
        <v>1255</v>
      </c>
      <c r="S14783" s="4">
        <v>8.9</v>
      </c>
      <c r="T14783" t="s">
        <v>30</v>
      </c>
    </row>
    <row r="14784" spans="1:20" x14ac:dyDescent="0.35">
      <c r="A14784" t="s">
        <v>28383</v>
      </c>
      <c r="B14784" s="5" t="s">
        <v>21</v>
      </c>
      <c r="C14784" s="6">
        <v>26617</v>
      </c>
      <c r="D14784" t="s">
        <v>22</v>
      </c>
      <c r="E14784">
        <v>26617</v>
      </c>
      <c r="F14784" s="5" t="s">
        <v>58</v>
      </c>
      <c r="G14784" s="5" t="s">
        <v>42</v>
      </c>
      <c r="H14784" s="5" t="s">
        <v>116</v>
      </c>
      <c r="I14784" t="s">
        <v>26</v>
      </c>
      <c r="J14784" t="s">
        <v>116</v>
      </c>
      <c r="K14784">
        <v>0</v>
      </c>
      <c r="L14784" s="5" t="s">
        <v>28384</v>
      </c>
      <c r="M14784" s="5" t="s">
        <v>28</v>
      </c>
      <c r="N14784">
        <v>0</v>
      </c>
      <c r="O14784" t="s">
        <v>78</v>
      </c>
      <c r="P14784" s="1">
        <v>45768</v>
      </c>
      <c r="Q14784" s="1">
        <v>45793</v>
      </c>
      <c r="R14784">
        <v>1994</v>
      </c>
      <c r="S14784" s="4">
        <v>8.1999999999999993</v>
      </c>
      <c r="T14784" t="s">
        <v>108</v>
      </c>
    </row>
    <row r="14785" spans="1:20" x14ac:dyDescent="0.35">
      <c r="A14785" t="s">
        <v>28385</v>
      </c>
      <c r="B14785" s="5" t="s">
        <v>21</v>
      </c>
      <c r="C14785" s="6">
        <v>213307</v>
      </c>
      <c r="D14785" t="s">
        <v>120</v>
      </c>
      <c r="E14785">
        <v>191976</v>
      </c>
      <c r="F14785" s="5" t="s">
        <v>23</v>
      </c>
      <c r="G14785" s="5" t="s">
        <v>59</v>
      </c>
      <c r="H14785" s="5" t="s">
        <v>121</v>
      </c>
      <c r="I14785" t="s">
        <v>44</v>
      </c>
      <c r="J14785" t="s">
        <v>121</v>
      </c>
      <c r="K14785">
        <v>50</v>
      </c>
      <c r="L14785" s="5" t="s">
        <v>28386</v>
      </c>
      <c r="M14785" s="5" t="s">
        <v>37</v>
      </c>
      <c r="N14785">
        <v>19</v>
      </c>
      <c r="O14785" t="s">
        <v>131</v>
      </c>
      <c r="P14785" s="1">
        <v>45638</v>
      </c>
      <c r="Q14785" s="1">
        <v>45709</v>
      </c>
      <c r="R14785">
        <v>2249</v>
      </c>
      <c r="S14785" s="4">
        <v>6.8</v>
      </c>
      <c r="T14785" t="s">
        <v>55</v>
      </c>
    </row>
    <row r="14786" spans="1:20" x14ac:dyDescent="0.35">
      <c r="A14786" t="s">
        <v>28387</v>
      </c>
      <c r="B14786" s="5" t="s">
        <v>91</v>
      </c>
      <c r="C14786" s="6">
        <v>68856</v>
      </c>
      <c r="D14786" t="s">
        <v>22</v>
      </c>
      <c r="E14786">
        <v>68856</v>
      </c>
      <c r="F14786" s="5" t="s">
        <v>50</v>
      </c>
      <c r="G14786" s="5" t="s">
        <v>42</v>
      </c>
      <c r="H14786" s="5" t="s">
        <v>52</v>
      </c>
      <c r="I14786" t="s">
        <v>26</v>
      </c>
      <c r="J14786" t="s">
        <v>52</v>
      </c>
      <c r="K14786">
        <v>0</v>
      </c>
      <c r="L14786" s="5" t="s">
        <v>10632</v>
      </c>
      <c r="M14786" s="5" t="s">
        <v>28</v>
      </c>
      <c r="N14786">
        <v>4</v>
      </c>
      <c r="O14786" t="s">
        <v>88</v>
      </c>
      <c r="P14786" s="1">
        <v>45581</v>
      </c>
      <c r="Q14786" s="1">
        <v>45596</v>
      </c>
      <c r="R14786">
        <v>1095</v>
      </c>
      <c r="S14786" s="4">
        <v>9.6999999999999993</v>
      </c>
      <c r="T14786" t="s">
        <v>108</v>
      </c>
    </row>
    <row r="14787" spans="1:20" x14ac:dyDescent="0.35">
      <c r="A14787" t="s">
        <v>28388</v>
      </c>
      <c r="B14787" s="5" t="s">
        <v>32</v>
      </c>
      <c r="C14787" s="6">
        <v>75179</v>
      </c>
      <c r="D14787" t="s">
        <v>22</v>
      </c>
      <c r="E14787">
        <v>75179</v>
      </c>
      <c r="F14787" s="5" t="s">
        <v>58</v>
      </c>
      <c r="G14787" s="5" t="s">
        <v>59</v>
      </c>
      <c r="H14787" s="5" t="s">
        <v>101</v>
      </c>
      <c r="I14787" t="s">
        <v>44</v>
      </c>
      <c r="J14787" t="s">
        <v>101</v>
      </c>
      <c r="K14787">
        <v>0</v>
      </c>
      <c r="L14787" s="5" t="s">
        <v>28389</v>
      </c>
      <c r="M14787" s="5" t="s">
        <v>54</v>
      </c>
      <c r="N14787">
        <v>0</v>
      </c>
      <c r="O14787" t="s">
        <v>112</v>
      </c>
      <c r="P14787" s="1">
        <v>45629</v>
      </c>
      <c r="Q14787" s="1">
        <v>45679</v>
      </c>
      <c r="R14787">
        <v>1923</v>
      </c>
      <c r="S14787" s="4">
        <v>8.3000000000000007</v>
      </c>
      <c r="T14787" t="s">
        <v>108</v>
      </c>
    </row>
    <row r="14788" spans="1:20" x14ac:dyDescent="0.35">
      <c r="A14788" t="s">
        <v>28390</v>
      </c>
      <c r="B14788" s="5" t="s">
        <v>145</v>
      </c>
      <c r="C14788" s="6">
        <v>164858</v>
      </c>
      <c r="D14788" t="s">
        <v>81</v>
      </c>
      <c r="E14788">
        <v>222558</v>
      </c>
      <c r="F14788" s="5" t="s">
        <v>66</v>
      </c>
      <c r="G14788" s="5" t="s">
        <v>59</v>
      </c>
      <c r="H14788" s="5" t="s">
        <v>82</v>
      </c>
      <c r="I14788" t="s">
        <v>35</v>
      </c>
      <c r="J14788" t="s">
        <v>82</v>
      </c>
      <c r="K14788">
        <v>0</v>
      </c>
      <c r="L14788" s="5" t="s">
        <v>28391</v>
      </c>
      <c r="M14788" s="5" t="s">
        <v>37</v>
      </c>
      <c r="N14788">
        <v>6</v>
      </c>
      <c r="O14788" t="s">
        <v>78</v>
      </c>
      <c r="P14788" s="1">
        <v>45530</v>
      </c>
      <c r="Q14788" s="1">
        <v>45596</v>
      </c>
      <c r="R14788">
        <v>1342</v>
      </c>
      <c r="S14788" s="4">
        <v>8.6</v>
      </c>
      <c r="T14788" t="s">
        <v>108</v>
      </c>
    </row>
    <row r="14789" spans="1:20" x14ac:dyDescent="0.35">
      <c r="A14789" t="s">
        <v>28392</v>
      </c>
      <c r="B14789" s="5" t="s">
        <v>28801</v>
      </c>
      <c r="C14789" s="6">
        <v>70806</v>
      </c>
      <c r="D14789" t="s">
        <v>22</v>
      </c>
      <c r="E14789">
        <v>70806</v>
      </c>
      <c r="F14789" s="5" t="s">
        <v>66</v>
      </c>
      <c r="G14789" s="5" t="s">
        <v>51</v>
      </c>
      <c r="H14789" s="5" t="s">
        <v>157</v>
      </c>
      <c r="I14789" t="s">
        <v>26</v>
      </c>
      <c r="J14789" t="s">
        <v>43</v>
      </c>
      <c r="K14789">
        <v>50</v>
      </c>
      <c r="L14789" s="5" t="s">
        <v>28393</v>
      </c>
      <c r="M14789" s="5" t="s">
        <v>54</v>
      </c>
      <c r="N14789">
        <v>6</v>
      </c>
      <c r="O14789" t="s">
        <v>172</v>
      </c>
      <c r="P14789" s="1">
        <v>45467</v>
      </c>
      <c r="Q14789" s="1">
        <v>45520</v>
      </c>
      <c r="R14789">
        <v>1063</v>
      </c>
      <c r="S14789" s="4">
        <v>8.6</v>
      </c>
      <c r="T14789" t="s">
        <v>277</v>
      </c>
    </row>
    <row r="14790" spans="1:20" x14ac:dyDescent="0.35">
      <c r="A14790" t="s">
        <v>28394</v>
      </c>
      <c r="B14790" s="5" t="s">
        <v>145</v>
      </c>
      <c r="C14790" s="6">
        <v>118788</v>
      </c>
      <c r="D14790" t="s">
        <v>22</v>
      </c>
      <c r="E14790">
        <v>118788</v>
      </c>
      <c r="F14790" s="5" t="s">
        <v>66</v>
      </c>
      <c r="G14790" s="5" t="s">
        <v>59</v>
      </c>
      <c r="H14790" s="5" t="s">
        <v>52</v>
      </c>
      <c r="I14790" t="s">
        <v>35</v>
      </c>
      <c r="J14790" t="s">
        <v>940</v>
      </c>
      <c r="K14790">
        <v>50</v>
      </c>
      <c r="L14790" s="5" t="s">
        <v>2463</v>
      </c>
      <c r="M14790" s="5" t="s">
        <v>70</v>
      </c>
      <c r="N14790">
        <v>7</v>
      </c>
      <c r="O14790" t="s">
        <v>131</v>
      </c>
      <c r="P14790" s="1">
        <v>45776</v>
      </c>
      <c r="Q14790" s="1">
        <v>45803</v>
      </c>
      <c r="R14790">
        <v>1420</v>
      </c>
      <c r="S14790" s="4">
        <v>9.1</v>
      </c>
      <c r="T14790" t="s">
        <v>136</v>
      </c>
    </row>
    <row r="14791" spans="1:20" x14ac:dyDescent="0.35">
      <c r="A14791" t="s">
        <v>28395</v>
      </c>
      <c r="B14791" s="5" t="s">
        <v>28801</v>
      </c>
      <c r="C14791" s="6">
        <v>60352</v>
      </c>
      <c r="D14791" t="s">
        <v>81</v>
      </c>
      <c r="E14791">
        <v>81475</v>
      </c>
      <c r="F14791" s="5" t="s">
        <v>58</v>
      </c>
      <c r="G14791" s="5" t="s">
        <v>59</v>
      </c>
      <c r="H14791" s="5" t="s">
        <v>82</v>
      </c>
      <c r="I14791" t="s">
        <v>26</v>
      </c>
      <c r="J14791" t="s">
        <v>1211</v>
      </c>
      <c r="K14791">
        <v>50</v>
      </c>
      <c r="L14791" s="5" t="s">
        <v>28396</v>
      </c>
      <c r="M14791" s="5" t="s">
        <v>54</v>
      </c>
      <c r="N14791">
        <v>1</v>
      </c>
      <c r="O14791" t="s">
        <v>135</v>
      </c>
      <c r="P14791" s="1">
        <v>45320</v>
      </c>
      <c r="Q14791" s="1">
        <v>45344</v>
      </c>
      <c r="R14791">
        <v>808</v>
      </c>
      <c r="S14791" s="4">
        <v>9.6</v>
      </c>
      <c r="T14791" t="s">
        <v>277</v>
      </c>
    </row>
    <row r="14792" spans="1:20" x14ac:dyDescent="0.35">
      <c r="A14792" t="s">
        <v>28397</v>
      </c>
      <c r="B14792" s="5" t="s">
        <v>28801</v>
      </c>
      <c r="C14792" s="6">
        <v>87016</v>
      </c>
      <c r="D14792" t="s">
        <v>74</v>
      </c>
      <c r="E14792">
        <v>108770</v>
      </c>
      <c r="F14792" s="5" t="s">
        <v>50</v>
      </c>
      <c r="G14792" s="5" t="s">
        <v>24</v>
      </c>
      <c r="H14792" s="5" t="s">
        <v>75</v>
      </c>
      <c r="I14792" t="s">
        <v>35</v>
      </c>
      <c r="J14792" t="s">
        <v>165</v>
      </c>
      <c r="K14792">
        <v>50</v>
      </c>
      <c r="L14792" s="5" t="s">
        <v>28398</v>
      </c>
      <c r="M14792" s="5" t="s">
        <v>70</v>
      </c>
      <c r="N14792">
        <v>4</v>
      </c>
      <c r="O14792" t="s">
        <v>112</v>
      </c>
      <c r="P14792" s="1">
        <v>45338</v>
      </c>
      <c r="Q14792" s="1">
        <v>45395</v>
      </c>
      <c r="R14792">
        <v>1869</v>
      </c>
      <c r="S14792" s="4">
        <v>6</v>
      </c>
      <c r="T14792" t="s">
        <v>47</v>
      </c>
    </row>
    <row r="14793" spans="1:20" x14ac:dyDescent="0.35">
      <c r="A14793" t="s">
        <v>28399</v>
      </c>
      <c r="B14793" s="5" t="s">
        <v>105</v>
      </c>
      <c r="C14793" s="6">
        <v>192474</v>
      </c>
      <c r="D14793" t="s">
        <v>81</v>
      </c>
      <c r="E14793">
        <v>259840</v>
      </c>
      <c r="F14793" s="5" t="s">
        <v>23</v>
      </c>
      <c r="G14793" s="5" t="s">
        <v>51</v>
      </c>
      <c r="H14793" s="5" t="s">
        <v>82</v>
      </c>
      <c r="I14793" t="s">
        <v>26</v>
      </c>
      <c r="J14793" t="s">
        <v>522</v>
      </c>
      <c r="K14793">
        <v>50</v>
      </c>
      <c r="L14793" s="5" t="s">
        <v>28400</v>
      </c>
      <c r="M14793" s="5" t="s">
        <v>54</v>
      </c>
      <c r="N14793">
        <v>11</v>
      </c>
      <c r="O14793" t="s">
        <v>62</v>
      </c>
      <c r="P14793" s="1">
        <v>45312</v>
      </c>
      <c r="Q14793" s="1">
        <v>45383</v>
      </c>
      <c r="R14793">
        <v>1558</v>
      </c>
      <c r="S14793" s="4">
        <v>7.5</v>
      </c>
      <c r="T14793" t="s">
        <v>38</v>
      </c>
    </row>
    <row r="14794" spans="1:20" x14ac:dyDescent="0.35">
      <c r="A14794" t="s">
        <v>28401</v>
      </c>
      <c r="B14794" s="5" t="s">
        <v>32</v>
      </c>
      <c r="C14794" s="6">
        <v>83774</v>
      </c>
      <c r="D14794" t="s">
        <v>33</v>
      </c>
      <c r="E14794">
        <v>9215140</v>
      </c>
      <c r="F14794" s="5" t="s">
        <v>50</v>
      </c>
      <c r="G14794" s="5" t="s">
        <v>59</v>
      </c>
      <c r="H14794" s="5" t="s">
        <v>34</v>
      </c>
      <c r="I14794" t="s">
        <v>44</v>
      </c>
      <c r="J14794" t="s">
        <v>34</v>
      </c>
      <c r="K14794">
        <v>0</v>
      </c>
      <c r="L14794" s="5" t="s">
        <v>28402</v>
      </c>
      <c r="M14794" s="5" t="s">
        <v>28</v>
      </c>
      <c r="N14794">
        <v>3</v>
      </c>
      <c r="O14794" t="s">
        <v>135</v>
      </c>
      <c r="P14794" s="1">
        <v>45571</v>
      </c>
      <c r="Q14794" s="1">
        <v>45614</v>
      </c>
      <c r="R14794">
        <v>1800</v>
      </c>
      <c r="S14794" s="4">
        <v>6.6</v>
      </c>
      <c r="T14794" t="s">
        <v>103</v>
      </c>
    </row>
    <row r="14795" spans="1:20" x14ac:dyDescent="0.35">
      <c r="A14795" t="s">
        <v>28403</v>
      </c>
      <c r="B14795" s="5" t="s">
        <v>21</v>
      </c>
      <c r="C14795" s="6">
        <v>177589</v>
      </c>
      <c r="D14795" t="s">
        <v>120</v>
      </c>
      <c r="E14795">
        <v>159830</v>
      </c>
      <c r="F14795" s="5" t="s">
        <v>66</v>
      </c>
      <c r="G14795" s="5" t="s">
        <v>42</v>
      </c>
      <c r="H14795" s="5" t="s">
        <v>121</v>
      </c>
      <c r="I14795" t="s">
        <v>44</v>
      </c>
      <c r="J14795" t="s">
        <v>121</v>
      </c>
      <c r="K14795">
        <v>50</v>
      </c>
      <c r="L14795" s="5" t="s">
        <v>28404</v>
      </c>
      <c r="M14795" s="5" t="s">
        <v>28</v>
      </c>
      <c r="N14795">
        <v>7</v>
      </c>
      <c r="O14795" t="s">
        <v>131</v>
      </c>
      <c r="P14795" s="1">
        <v>45319</v>
      </c>
      <c r="Q14795" s="1">
        <v>45385</v>
      </c>
      <c r="R14795">
        <v>1582</v>
      </c>
      <c r="S14795" s="4">
        <v>5.6</v>
      </c>
      <c r="T14795" t="s">
        <v>95</v>
      </c>
    </row>
    <row r="14796" spans="1:20" x14ac:dyDescent="0.35">
      <c r="A14796" t="s">
        <v>28405</v>
      </c>
      <c r="B14796" s="5" t="s">
        <v>49</v>
      </c>
      <c r="C14796" s="6">
        <v>63063</v>
      </c>
      <c r="D14796" t="s">
        <v>22</v>
      </c>
      <c r="E14796">
        <v>63063</v>
      </c>
      <c r="F14796" s="5" t="s">
        <v>58</v>
      </c>
      <c r="G14796" s="5" t="s">
        <v>59</v>
      </c>
      <c r="H14796" s="5" t="s">
        <v>25</v>
      </c>
      <c r="I14796" t="s">
        <v>35</v>
      </c>
      <c r="J14796" t="s">
        <v>133</v>
      </c>
      <c r="K14796">
        <v>50</v>
      </c>
      <c r="L14796" s="5" t="s">
        <v>28406</v>
      </c>
      <c r="M14796" s="5" t="s">
        <v>54</v>
      </c>
      <c r="N14796">
        <v>1</v>
      </c>
      <c r="O14796" t="s">
        <v>112</v>
      </c>
      <c r="P14796" s="1">
        <v>45749</v>
      </c>
      <c r="Q14796" s="1">
        <v>45771</v>
      </c>
      <c r="R14796">
        <v>557</v>
      </c>
      <c r="S14796" s="4">
        <v>7.9</v>
      </c>
      <c r="T14796" t="s">
        <v>55</v>
      </c>
    </row>
    <row r="14797" spans="1:20" x14ac:dyDescent="0.35">
      <c r="A14797" t="s">
        <v>28407</v>
      </c>
      <c r="B14797" s="5" t="s">
        <v>162</v>
      </c>
      <c r="C14797" s="6">
        <v>32842</v>
      </c>
      <c r="D14797" t="s">
        <v>22</v>
      </c>
      <c r="E14797">
        <v>32842</v>
      </c>
      <c r="F14797" s="5" t="s">
        <v>50</v>
      </c>
      <c r="G14797" s="5" t="s">
        <v>59</v>
      </c>
      <c r="H14797" s="5" t="s">
        <v>116</v>
      </c>
      <c r="I14797" t="s">
        <v>35</v>
      </c>
      <c r="J14797" t="s">
        <v>768</v>
      </c>
      <c r="K14797">
        <v>100</v>
      </c>
      <c r="L14797" s="5" t="s">
        <v>28408</v>
      </c>
      <c r="M14797" s="5" t="s">
        <v>70</v>
      </c>
      <c r="N14797">
        <v>3</v>
      </c>
      <c r="O14797" t="s">
        <v>107</v>
      </c>
      <c r="P14797" s="1">
        <v>45493</v>
      </c>
      <c r="Q14797" s="1">
        <v>45530</v>
      </c>
      <c r="R14797">
        <v>2406</v>
      </c>
      <c r="S14797" s="4">
        <v>5.8</v>
      </c>
      <c r="T14797" t="s">
        <v>55</v>
      </c>
    </row>
    <row r="14798" spans="1:20" x14ac:dyDescent="0.35">
      <c r="A14798" t="s">
        <v>28409</v>
      </c>
      <c r="B14798" s="5" t="s">
        <v>57</v>
      </c>
      <c r="C14798" s="6">
        <v>307133</v>
      </c>
      <c r="D14798" t="s">
        <v>22</v>
      </c>
      <c r="E14798">
        <v>307133</v>
      </c>
      <c r="F14798" s="5" t="s">
        <v>23</v>
      </c>
      <c r="G14798" s="5" t="s">
        <v>59</v>
      </c>
      <c r="H14798" s="5" t="s">
        <v>68</v>
      </c>
      <c r="I14798" t="s">
        <v>26</v>
      </c>
      <c r="J14798" t="s">
        <v>68</v>
      </c>
      <c r="K14798">
        <v>0</v>
      </c>
      <c r="L14798" s="5" t="s">
        <v>28410</v>
      </c>
      <c r="M14798" s="5" t="s">
        <v>70</v>
      </c>
      <c r="N14798">
        <v>18</v>
      </c>
      <c r="O14798" t="s">
        <v>172</v>
      </c>
      <c r="P14798" s="1">
        <v>45722</v>
      </c>
      <c r="Q14798" s="1">
        <v>45788</v>
      </c>
      <c r="R14798">
        <v>1874</v>
      </c>
      <c r="S14798" s="4">
        <v>5.8</v>
      </c>
      <c r="T14798" t="s">
        <v>136</v>
      </c>
    </row>
    <row r="14799" spans="1:20" x14ac:dyDescent="0.35">
      <c r="A14799" t="s">
        <v>28411</v>
      </c>
      <c r="B14799" s="5" t="s">
        <v>100</v>
      </c>
      <c r="C14799" s="6">
        <v>260543</v>
      </c>
      <c r="D14799" t="s">
        <v>33</v>
      </c>
      <c r="E14799">
        <v>28659730</v>
      </c>
      <c r="F14799" s="5" t="s">
        <v>23</v>
      </c>
      <c r="G14799" s="5" t="s">
        <v>42</v>
      </c>
      <c r="H14799" s="5" t="s">
        <v>34</v>
      </c>
      <c r="I14799" t="s">
        <v>26</v>
      </c>
      <c r="J14799" t="s">
        <v>1449</v>
      </c>
      <c r="K14799">
        <v>100</v>
      </c>
      <c r="L14799" s="5" t="s">
        <v>28412</v>
      </c>
      <c r="M14799" s="5" t="s">
        <v>54</v>
      </c>
      <c r="N14799">
        <v>17</v>
      </c>
      <c r="O14799" t="s">
        <v>172</v>
      </c>
      <c r="P14799" s="1">
        <v>45673</v>
      </c>
      <c r="Q14799" s="1">
        <v>45745</v>
      </c>
      <c r="R14799">
        <v>1213</v>
      </c>
      <c r="S14799" s="4">
        <v>5.5</v>
      </c>
      <c r="T14799" t="s">
        <v>47</v>
      </c>
    </row>
    <row r="14800" spans="1:20" x14ac:dyDescent="0.35">
      <c r="A14800" t="s">
        <v>28413</v>
      </c>
      <c r="B14800" s="5" t="s">
        <v>162</v>
      </c>
      <c r="C14800" s="6">
        <v>44958</v>
      </c>
      <c r="D14800" t="s">
        <v>22</v>
      </c>
      <c r="E14800">
        <v>44958</v>
      </c>
      <c r="F14800" s="5" t="s">
        <v>66</v>
      </c>
      <c r="G14800" s="5" t="s">
        <v>24</v>
      </c>
      <c r="H14800" s="5" t="s">
        <v>157</v>
      </c>
      <c r="I14800" t="s">
        <v>44</v>
      </c>
      <c r="J14800" t="s">
        <v>157</v>
      </c>
      <c r="K14800">
        <v>0</v>
      </c>
      <c r="L14800" s="5" t="s">
        <v>1274</v>
      </c>
      <c r="M14800" s="5" t="s">
        <v>28</v>
      </c>
      <c r="N14800">
        <v>9</v>
      </c>
      <c r="O14800" t="s">
        <v>78</v>
      </c>
      <c r="P14800" s="1">
        <v>45618</v>
      </c>
      <c r="Q14800" s="1">
        <v>45674</v>
      </c>
      <c r="R14800">
        <v>684</v>
      </c>
      <c r="S14800" s="4">
        <v>6.2</v>
      </c>
      <c r="T14800" t="s">
        <v>210</v>
      </c>
    </row>
    <row r="14801" spans="1:20" x14ac:dyDescent="0.35">
      <c r="A14801" t="s">
        <v>28414</v>
      </c>
      <c r="B14801" s="5" t="s">
        <v>32</v>
      </c>
      <c r="C14801" s="6">
        <v>131487</v>
      </c>
      <c r="D14801" t="s">
        <v>81</v>
      </c>
      <c r="E14801">
        <v>177507</v>
      </c>
      <c r="F14801" s="5" t="s">
        <v>66</v>
      </c>
      <c r="G14801" s="5" t="s">
        <v>42</v>
      </c>
      <c r="H14801" s="5" t="s">
        <v>82</v>
      </c>
      <c r="I14801" t="s">
        <v>44</v>
      </c>
      <c r="J14801" t="s">
        <v>82</v>
      </c>
      <c r="K14801">
        <v>50</v>
      </c>
      <c r="L14801" s="5" t="s">
        <v>28415</v>
      </c>
      <c r="M14801" s="5" t="s">
        <v>54</v>
      </c>
      <c r="N14801">
        <v>8</v>
      </c>
      <c r="O14801" t="s">
        <v>141</v>
      </c>
      <c r="P14801" s="1">
        <v>45771</v>
      </c>
      <c r="Q14801" s="1">
        <v>45826</v>
      </c>
      <c r="R14801">
        <v>1130</v>
      </c>
      <c r="S14801" s="4">
        <v>7.6</v>
      </c>
      <c r="T14801" t="s">
        <v>63</v>
      </c>
    </row>
    <row r="14802" spans="1:20" x14ac:dyDescent="0.35">
      <c r="A14802" t="s">
        <v>28416</v>
      </c>
      <c r="B14802" s="5" t="s">
        <v>28802</v>
      </c>
      <c r="C14802" s="6">
        <v>59373</v>
      </c>
      <c r="D14802" t="s">
        <v>41</v>
      </c>
      <c r="E14802">
        <v>50467</v>
      </c>
      <c r="F14802" s="5" t="s">
        <v>58</v>
      </c>
      <c r="G14802" s="5" t="s">
        <v>24</v>
      </c>
      <c r="H14802" s="5" t="s">
        <v>126</v>
      </c>
      <c r="I14802" t="s">
        <v>26</v>
      </c>
      <c r="J14802" t="s">
        <v>126</v>
      </c>
      <c r="K14802">
        <v>100</v>
      </c>
      <c r="L14802" s="5" t="s">
        <v>28417</v>
      </c>
      <c r="M14802" s="5" t="s">
        <v>70</v>
      </c>
      <c r="N14802">
        <v>0</v>
      </c>
      <c r="O14802" t="s">
        <v>85</v>
      </c>
      <c r="P14802" s="1">
        <v>45626</v>
      </c>
      <c r="Q14802" s="1">
        <v>45662</v>
      </c>
      <c r="R14802">
        <v>1456</v>
      </c>
      <c r="S14802" s="4">
        <v>8.1999999999999993</v>
      </c>
      <c r="T14802" t="s">
        <v>210</v>
      </c>
    </row>
    <row r="14803" spans="1:20" x14ac:dyDescent="0.35">
      <c r="A14803" t="s">
        <v>28418</v>
      </c>
      <c r="B14803" s="5" t="s">
        <v>91</v>
      </c>
      <c r="C14803" s="6">
        <v>142471</v>
      </c>
      <c r="D14803" t="s">
        <v>22</v>
      </c>
      <c r="E14803">
        <v>142471</v>
      </c>
      <c r="F14803" s="5" t="s">
        <v>66</v>
      </c>
      <c r="G14803" s="5" t="s">
        <v>59</v>
      </c>
      <c r="H14803" s="5" t="s">
        <v>52</v>
      </c>
      <c r="I14803" t="s">
        <v>26</v>
      </c>
      <c r="J14803" t="s">
        <v>52</v>
      </c>
      <c r="K14803">
        <v>50</v>
      </c>
      <c r="L14803" s="5" t="s">
        <v>28419</v>
      </c>
      <c r="M14803" s="5" t="s">
        <v>28</v>
      </c>
      <c r="N14803">
        <v>9</v>
      </c>
      <c r="O14803" t="s">
        <v>71</v>
      </c>
      <c r="P14803" s="1">
        <v>45614</v>
      </c>
      <c r="Q14803" s="1">
        <v>45650</v>
      </c>
      <c r="R14803">
        <v>1489</v>
      </c>
      <c r="S14803" s="4">
        <v>6.2</v>
      </c>
      <c r="T14803" t="s">
        <v>277</v>
      </c>
    </row>
    <row r="14804" spans="1:20" x14ac:dyDescent="0.35">
      <c r="A14804" t="s">
        <v>28420</v>
      </c>
      <c r="B14804" s="5" t="s">
        <v>162</v>
      </c>
      <c r="C14804" s="6">
        <v>33282</v>
      </c>
      <c r="D14804" t="s">
        <v>22</v>
      </c>
      <c r="E14804">
        <v>33282</v>
      </c>
      <c r="F14804" s="5" t="s">
        <v>50</v>
      </c>
      <c r="G14804" s="5" t="s">
        <v>24</v>
      </c>
      <c r="H14804" s="5" t="s">
        <v>116</v>
      </c>
      <c r="I14804" t="s">
        <v>35</v>
      </c>
      <c r="J14804" t="s">
        <v>116</v>
      </c>
      <c r="K14804">
        <v>50</v>
      </c>
      <c r="L14804" s="5" t="s">
        <v>28421</v>
      </c>
      <c r="M14804" s="5" t="s">
        <v>54</v>
      </c>
      <c r="N14804">
        <v>3</v>
      </c>
      <c r="O14804" t="s">
        <v>135</v>
      </c>
      <c r="P14804" s="1">
        <v>45647</v>
      </c>
      <c r="Q14804" s="1">
        <v>45687</v>
      </c>
      <c r="R14804">
        <v>2210</v>
      </c>
      <c r="S14804" s="4">
        <v>6.1</v>
      </c>
      <c r="T14804" t="s">
        <v>108</v>
      </c>
    </row>
    <row r="14805" spans="1:20" x14ac:dyDescent="0.35">
      <c r="A14805" t="s">
        <v>28422</v>
      </c>
      <c r="B14805" s="5" t="s">
        <v>28802</v>
      </c>
      <c r="C14805" s="6">
        <v>70038</v>
      </c>
      <c r="D14805" t="s">
        <v>41</v>
      </c>
      <c r="E14805">
        <v>59532</v>
      </c>
      <c r="F14805" s="5" t="s">
        <v>50</v>
      </c>
      <c r="G14805" s="5" t="s">
        <v>51</v>
      </c>
      <c r="H14805" s="5" t="s">
        <v>151</v>
      </c>
      <c r="I14805" t="s">
        <v>26</v>
      </c>
      <c r="J14805" t="s">
        <v>151</v>
      </c>
      <c r="K14805">
        <v>50</v>
      </c>
      <c r="L14805" s="5" t="s">
        <v>28423</v>
      </c>
      <c r="M14805" s="5" t="s">
        <v>28</v>
      </c>
      <c r="N14805">
        <v>3</v>
      </c>
      <c r="O14805" t="s">
        <v>62</v>
      </c>
      <c r="P14805" s="1">
        <v>45363</v>
      </c>
      <c r="Q14805" s="1">
        <v>45379</v>
      </c>
      <c r="R14805">
        <v>1625</v>
      </c>
      <c r="S14805" s="4">
        <v>8.5</v>
      </c>
      <c r="T14805" t="s">
        <v>103</v>
      </c>
    </row>
    <row r="14806" spans="1:20" x14ac:dyDescent="0.35">
      <c r="A14806" t="s">
        <v>28424</v>
      </c>
      <c r="B14806" s="5" t="s">
        <v>91</v>
      </c>
      <c r="C14806" s="6">
        <v>74946</v>
      </c>
      <c r="D14806" t="s">
        <v>22</v>
      </c>
      <c r="E14806">
        <v>74946</v>
      </c>
      <c r="F14806" s="5" t="s">
        <v>58</v>
      </c>
      <c r="G14806" s="5" t="s">
        <v>42</v>
      </c>
      <c r="H14806" s="5" t="s">
        <v>97</v>
      </c>
      <c r="I14806" t="s">
        <v>26</v>
      </c>
      <c r="J14806" t="s">
        <v>151</v>
      </c>
      <c r="K14806">
        <v>100</v>
      </c>
      <c r="L14806" s="5" t="s">
        <v>14855</v>
      </c>
      <c r="M14806" s="5" t="s">
        <v>37</v>
      </c>
      <c r="N14806">
        <v>0</v>
      </c>
      <c r="O14806" t="s">
        <v>88</v>
      </c>
      <c r="P14806" s="1">
        <v>45642</v>
      </c>
      <c r="Q14806" s="1">
        <v>45690</v>
      </c>
      <c r="R14806">
        <v>2150</v>
      </c>
      <c r="S14806" s="4">
        <v>9.3000000000000007</v>
      </c>
      <c r="T14806" t="s">
        <v>243</v>
      </c>
    </row>
    <row r="14807" spans="1:20" x14ac:dyDescent="0.35">
      <c r="A14807" t="s">
        <v>28425</v>
      </c>
      <c r="B14807" s="5" t="s">
        <v>21</v>
      </c>
      <c r="C14807" s="6">
        <v>45967</v>
      </c>
      <c r="D14807" t="s">
        <v>22</v>
      </c>
      <c r="E14807">
        <v>45967</v>
      </c>
      <c r="F14807" s="5" t="s">
        <v>50</v>
      </c>
      <c r="G14807" s="5" t="s">
        <v>51</v>
      </c>
      <c r="H14807" s="5" t="s">
        <v>157</v>
      </c>
      <c r="I14807" t="s">
        <v>44</v>
      </c>
      <c r="J14807" t="s">
        <v>247</v>
      </c>
      <c r="K14807">
        <v>50</v>
      </c>
      <c r="L14807" s="5" t="s">
        <v>22257</v>
      </c>
      <c r="M14807" s="5" t="s">
        <v>54</v>
      </c>
      <c r="N14807">
        <v>3</v>
      </c>
      <c r="O14807" t="s">
        <v>78</v>
      </c>
      <c r="P14807" s="1">
        <v>45615</v>
      </c>
      <c r="Q14807" s="1">
        <v>45647</v>
      </c>
      <c r="R14807">
        <v>1627</v>
      </c>
      <c r="S14807" s="4">
        <v>7.2</v>
      </c>
      <c r="T14807" t="s">
        <v>153</v>
      </c>
    </row>
    <row r="14808" spans="1:20" x14ac:dyDescent="0.35">
      <c r="A14808" t="s">
        <v>28426</v>
      </c>
      <c r="B14808" s="5" t="s">
        <v>105</v>
      </c>
      <c r="C14808" s="6">
        <v>292646</v>
      </c>
      <c r="D14808" t="s">
        <v>65</v>
      </c>
      <c r="E14808">
        <v>380440</v>
      </c>
      <c r="F14808" s="5" t="s">
        <v>23</v>
      </c>
      <c r="G14808" s="5" t="s">
        <v>24</v>
      </c>
      <c r="H14808" s="5" t="s">
        <v>67</v>
      </c>
      <c r="I14808" t="s">
        <v>35</v>
      </c>
      <c r="J14808" t="s">
        <v>67</v>
      </c>
      <c r="K14808">
        <v>50</v>
      </c>
      <c r="L14808" s="5" t="s">
        <v>28427</v>
      </c>
      <c r="M14808" s="5" t="s">
        <v>54</v>
      </c>
      <c r="N14808">
        <v>14</v>
      </c>
      <c r="O14808" t="s">
        <v>135</v>
      </c>
      <c r="P14808" s="1">
        <v>45405</v>
      </c>
      <c r="Q14808" s="1">
        <v>45423</v>
      </c>
      <c r="R14808">
        <v>846</v>
      </c>
      <c r="S14808" s="4">
        <v>7.6</v>
      </c>
      <c r="T14808" t="s">
        <v>136</v>
      </c>
    </row>
    <row r="14809" spans="1:20" x14ac:dyDescent="0.35">
      <c r="A14809" t="s">
        <v>28428</v>
      </c>
      <c r="B14809" s="5" t="s">
        <v>21</v>
      </c>
      <c r="C14809" s="6">
        <v>133770</v>
      </c>
      <c r="D14809" t="s">
        <v>22</v>
      </c>
      <c r="E14809">
        <v>133770</v>
      </c>
      <c r="F14809" s="5" t="s">
        <v>50</v>
      </c>
      <c r="G14809" s="5" t="s">
        <v>24</v>
      </c>
      <c r="H14809" s="5" t="s">
        <v>101</v>
      </c>
      <c r="I14809" t="s">
        <v>35</v>
      </c>
      <c r="J14809" t="s">
        <v>101</v>
      </c>
      <c r="K14809">
        <v>100</v>
      </c>
      <c r="L14809" s="5" t="s">
        <v>28429</v>
      </c>
      <c r="M14809" s="5" t="s">
        <v>37</v>
      </c>
      <c r="N14809">
        <v>2</v>
      </c>
      <c r="O14809" t="s">
        <v>167</v>
      </c>
      <c r="P14809" s="1">
        <v>45431</v>
      </c>
      <c r="Q14809" s="1">
        <v>45488</v>
      </c>
      <c r="R14809">
        <v>2117</v>
      </c>
      <c r="S14809" s="4">
        <v>7.4</v>
      </c>
      <c r="T14809" t="s">
        <v>118</v>
      </c>
    </row>
    <row r="14810" spans="1:20" x14ac:dyDescent="0.35">
      <c r="A14810" t="s">
        <v>28430</v>
      </c>
      <c r="B14810" s="5" t="s">
        <v>105</v>
      </c>
      <c r="C14810" s="6">
        <v>103086</v>
      </c>
      <c r="D14810" t="s">
        <v>22</v>
      </c>
      <c r="E14810">
        <v>103086</v>
      </c>
      <c r="F14810" s="5" t="s">
        <v>50</v>
      </c>
      <c r="G14810" s="5" t="s">
        <v>42</v>
      </c>
      <c r="H14810" s="5" t="s">
        <v>25</v>
      </c>
      <c r="I14810" t="s">
        <v>26</v>
      </c>
      <c r="J14810" t="s">
        <v>25</v>
      </c>
      <c r="K14810">
        <v>0</v>
      </c>
      <c r="L14810" s="5" t="s">
        <v>28431</v>
      </c>
      <c r="M14810" s="5" t="s">
        <v>28</v>
      </c>
      <c r="N14810">
        <v>3</v>
      </c>
      <c r="O14810" t="s">
        <v>85</v>
      </c>
      <c r="P14810" s="1">
        <v>45361</v>
      </c>
      <c r="Q14810" s="1">
        <v>45395</v>
      </c>
      <c r="R14810">
        <v>2029</v>
      </c>
      <c r="S14810" s="4">
        <v>5.9</v>
      </c>
      <c r="T14810" t="s">
        <v>55</v>
      </c>
    </row>
    <row r="14811" spans="1:20" x14ac:dyDescent="0.35">
      <c r="A14811" t="s">
        <v>28432</v>
      </c>
      <c r="B14811" s="5" t="s">
        <v>21</v>
      </c>
      <c r="C14811" s="6">
        <v>151977</v>
      </c>
      <c r="D14811" t="s">
        <v>22</v>
      </c>
      <c r="E14811">
        <v>151977</v>
      </c>
      <c r="F14811" s="5" t="s">
        <v>23</v>
      </c>
      <c r="G14811" s="5" t="s">
        <v>59</v>
      </c>
      <c r="H14811" s="5" t="s">
        <v>191</v>
      </c>
      <c r="I14811" t="s">
        <v>44</v>
      </c>
      <c r="J14811" t="s">
        <v>191</v>
      </c>
      <c r="K14811">
        <v>100</v>
      </c>
      <c r="L14811" s="5" t="s">
        <v>28433</v>
      </c>
      <c r="M14811" s="5" t="s">
        <v>37</v>
      </c>
      <c r="N14811">
        <v>18</v>
      </c>
      <c r="O14811" t="s">
        <v>135</v>
      </c>
      <c r="P14811" s="1">
        <v>45567</v>
      </c>
      <c r="Q14811" s="1">
        <v>45589</v>
      </c>
      <c r="R14811">
        <v>792</v>
      </c>
      <c r="S14811" s="4">
        <v>7.3</v>
      </c>
      <c r="T14811" t="s">
        <v>108</v>
      </c>
    </row>
    <row r="14812" spans="1:20" x14ac:dyDescent="0.35">
      <c r="A14812" t="s">
        <v>28434</v>
      </c>
      <c r="B14812" s="5" t="s">
        <v>28801</v>
      </c>
      <c r="C14812" s="6">
        <v>42791</v>
      </c>
      <c r="D14812" t="s">
        <v>22</v>
      </c>
      <c r="E14812">
        <v>42791</v>
      </c>
      <c r="F14812" s="5" t="s">
        <v>50</v>
      </c>
      <c r="G14812" s="5" t="s">
        <v>51</v>
      </c>
      <c r="H14812" s="5" t="s">
        <v>116</v>
      </c>
      <c r="I14812" t="s">
        <v>35</v>
      </c>
      <c r="J14812" t="s">
        <v>67</v>
      </c>
      <c r="K14812">
        <v>100</v>
      </c>
      <c r="L14812" s="5" t="s">
        <v>28435</v>
      </c>
      <c r="M14812" s="5" t="s">
        <v>70</v>
      </c>
      <c r="N14812">
        <v>2</v>
      </c>
      <c r="O14812" t="s">
        <v>46</v>
      </c>
      <c r="P14812" s="1">
        <v>45472</v>
      </c>
      <c r="Q14812" s="1">
        <v>45505</v>
      </c>
      <c r="R14812">
        <v>1814</v>
      </c>
      <c r="S14812" s="4">
        <v>6.1</v>
      </c>
      <c r="T14812" t="s">
        <v>55</v>
      </c>
    </row>
    <row r="14813" spans="1:20" x14ac:dyDescent="0.35">
      <c r="A14813" t="s">
        <v>28436</v>
      </c>
      <c r="B14813" s="5" t="s">
        <v>57</v>
      </c>
      <c r="C14813" s="6">
        <v>145130</v>
      </c>
      <c r="D14813" t="s">
        <v>22</v>
      </c>
      <c r="E14813">
        <v>145130</v>
      </c>
      <c r="F14813" s="5" t="s">
        <v>23</v>
      </c>
      <c r="G14813" s="5" t="s">
        <v>42</v>
      </c>
      <c r="H14813" s="5" t="s">
        <v>52</v>
      </c>
      <c r="I14813" t="s">
        <v>26</v>
      </c>
      <c r="J14813" t="s">
        <v>52</v>
      </c>
      <c r="K14813">
        <v>50</v>
      </c>
      <c r="L14813" s="5" t="s">
        <v>28437</v>
      </c>
      <c r="M14813" s="5" t="s">
        <v>28</v>
      </c>
      <c r="N14813">
        <v>16</v>
      </c>
      <c r="O14813" t="s">
        <v>29</v>
      </c>
      <c r="P14813" s="1">
        <v>45366</v>
      </c>
      <c r="Q14813" s="1">
        <v>45412</v>
      </c>
      <c r="R14813">
        <v>1409</v>
      </c>
      <c r="S14813" s="4">
        <v>8.8000000000000007</v>
      </c>
      <c r="T14813" t="s">
        <v>89</v>
      </c>
    </row>
    <row r="14814" spans="1:20" x14ac:dyDescent="0.35">
      <c r="A14814" t="s">
        <v>28438</v>
      </c>
      <c r="B14814" s="5" t="s">
        <v>162</v>
      </c>
      <c r="C14814" s="6">
        <v>50395</v>
      </c>
      <c r="D14814" t="s">
        <v>22</v>
      </c>
      <c r="E14814">
        <v>50395</v>
      </c>
      <c r="F14814" s="5" t="s">
        <v>58</v>
      </c>
      <c r="G14814" s="5" t="s">
        <v>42</v>
      </c>
      <c r="H14814" s="5" t="s">
        <v>52</v>
      </c>
      <c r="I14814" t="s">
        <v>26</v>
      </c>
      <c r="J14814" t="s">
        <v>354</v>
      </c>
      <c r="K14814">
        <v>0</v>
      </c>
      <c r="L14814" s="5" t="s">
        <v>28439</v>
      </c>
      <c r="M14814" s="5" t="s">
        <v>54</v>
      </c>
      <c r="N14814">
        <v>1</v>
      </c>
      <c r="O14814" t="s">
        <v>147</v>
      </c>
      <c r="P14814" s="1">
        <v>45654</v>
      </c>
      <c r="Q14814" s="1">
        <v>45669</v>
      </c>
      <c r="R14814">
        <v>2037</v>
      </c>
      <c r="S14814" s="4">
        <v>9.8000000000000007</v>
      </c>
      <c r="T14814" t="s">
        <v>30</v>
      </c>
    </row>
    <row r="14815" spans="1:20" x14ac:dyDescent="0.35">
      <c r="A14815" t="s">
        <v>28440</v>
      </c>
      <c r="B14815" s="5" t="s">
        <v>100</v>
      </c>
      <c r="C14815" s="6">
        <v>164649</v>
      </c>
      <c r="D14815" t="s">
        <v>41</v>
      </c>
      <c r="E14815">
        <v>139952</v>
      </c>
      <c r="F14815" s="5" t="s">
        <v>23</v>
      </c>
      <c r="G14815" s="5" t="s">
        <v>51</v>
      </c>
      <c r="H14815" s="5" t="s">
        <v>60</v>
      </c>
      <c r="I14815" t="s">
        <v>26</v>
      </c>
      <c r="J14815" t="s">
        <v>60</v>
      </c>
      <c r="K14815">
        <v>100</v>
      </c>
      <c r="L14815" s="5" t="s">
        <v>28441</v>
      </c>
      <c r="M14815" s="5" t="s">
        <v>28</v>
      </c>
      <c r="N14815">
        <v>18</v>
      </c>
      <c r="O14815" t="s">
        <v>135</v>
      </c>
      <c r="P14815" s="1">
        <v>45736</v>
      </c>
      <c r="Q14815" s="1">
        <v>45770</v>
      </c>
      <c r="R14815">
        <v>2316</v>
      </c>
      <c r="S14815" s="4">
        <v>9.6</v>
      </c>
      <c r="T14815" t="s">
        <v>47</v>
      </c>
    </row>
    <row r="14816" spans="1:20" x14ac:dyDescent="0.35">
      <c r="A14816" t="s">
        <v>28442</v>
      </c>
      <c r="B14816" s="5" t="s">
        <v>100</v>
      </c>
      <c r="C14816" s="6">
        <v>269435</v>
      </c>
      <c r="D14816" t="s">
        <v>41</v>
      </c>
      <c r="E14816">
        <v>229020</v>
      </c>
      <c r="F14816" s="5" t="s">
        <v>23</v>
      </c>
      <c r="G14816" s="5" t="s">
        <v>24</v>
      </c>
      <c r="H14816" s="5" t="s">
        <v>126</v>
      </c>
      <c r="I14816" t="s">
        <v>35</v>
      </c>
      <c r="J14816" t="s">
        <v>126</v>
      </c>
      <c r="K14816">
        <v>100</v>
      </c>
      <c r="L14816" s="5" t="s">
        <v>24977</v>
      </c>
      <c r="M14816" s="5" t="s">
        <v>28</v>
      </c>
      <c r="N14816">
        <v>13</v>
      </c>
      <c r="O14816" t="s">
        <v>141</v>
      </c>
      <c r="P14816" s="1">
        <v>45588</v>
      </c>
      <c r="Q14816" s="1">
        <v>45652</v>
      </c>
      <c r="R14816">
        <v>2295</v>
      </c>
      <c r="S14816" s="4">
        <v>9.9</v>
      </c>
      <c r="T14816" t="s">
        <v>63</v>
      </c>
    </row>
    <row r="14817" spans="1:20" x14ac:dyDescent="0.35">
      <c r="A14817" t="s">
        <v>28443</v>
      </c>
      <c r="B14817" s="5" t="s">
        <v>40</v>
      </c>
      <c r="C14817" s="6">
        <v>224881</v>
      </c>
      <c r="D14817" t="s">
        <v>22</v>
      </c>
      <c r="E14817">
        <v>224881</v>
      </c>
      <c r="F14817" s="5" t="s">
        <v>66</v>
      </c>
      <c r="G14817" s="5" t="s">
        <v>42</v>
      </c>
      <c r="H14817" s="5" t="s">
        <v>97</v>
      </c>
      <c r="I14817" t="s">
        <v>35</v>
      </c>
      <c r="J14817" t="s">
        <v>97</v>
      </c>
      <c r="K14817">
        <v>0</v>
      </c>
      <c r="L14817" s="5" t="s">
        <v>28444</v>
      </c>
      <c r="M14817" s="5" t="s">
        <v>37</v>
      </c>
      <c r="N14817">
        <v>5</v>
      </c>
      <c r="O14817" t="s">
        <v>71</v>
      </c>
      <c r="P14817" s="1">
        <v>45428</v>
      </c>
      <c r="Q14817" s="1">
        <v>45489</v>
      </c>
      <c r="R14817">
        <v>1110</v>
      </c>
      <c r="S14817" s="4">
        <v>9.6</v>
      </c>
      <c r="T14817" t="s">
        <v>79</v>
      </c>
    </row>
    <row r="14818" spans="1:20" x14ac:dyDescent="0.35">
      <c r="A14818" t="s">
        <v>28445</v>
      </c>
      <c r="B14818" s="5" t="s">
        <v>28802</v>
      </c>
      <c r="C14818" s="6">
        <v>75931</v>
      </c>
      <c r="D14818" t="s">
        <v>33</v>
      </c>
      <c r="E14818">
        <v>8352410</v>
      </c>
      <c r="F14818" s="5" t="s">
        <v>58</v>
      </c>
      <c r="G14818" s="5" t="s">
        <v>42</v>
      </c>
      <c r="H14818" s="5" t="s">
        <v>34</v>
      </c>
      <c r="I14818" t="s">
        <v>44</v>
      </c>
      <c r="J14818" t="s">
        <v>34</v>
      </c>
      <c r="K14818">
        <v>50</v>
      </c>
      <c r="L14818" s="5" t="s">
        <v>28446</v>
      </c>
      <c r="M14818" s="5" t="s">
        <v>37</v>
      </c>
      <c r="N14818">
        <v>1</v>
      </c>
      <c r="O14818" t="s">
        <v>112</v>
      </c>
      <c r="P14818" s="1">
        <v>45776</v>
      </c>
      <c r="Q14818" s="1">
        <v>45840</v>
      </c>
      <c r="R14818">
        <v>1616</v>
      </c>
      <c r="S14818" s="4">
        <v>6.2</v>
      </c>
      <c r="T14818" t="s">
        <v>243</v>
      </c>
    </row>
    <row r="14819" spans="1:20" x14ac:dyDescent="0.35">
      <c r="A14819" t="s">
        <v>28447</v>
      </c>
      <c r="B14819" s="5" t="s">
        <v>28800</v>
      </c>
      <c r="C14819" s="6">
        <v>138815</v>
      </c>
      <c r="D14819" t="s">
        <v>41</v>
      </c>
      <c r="E14819">
        <v>117993</v>
      </c>
      <c r="F14819" s="5" t="s">
        <v>66</v>
      </c>
      <c r="G14819" s="5" t="s">
        <v>59</v>
      </c>
      <c r="H14819" s="5" t="s">
        <v>43</v>
      </c>
      <c r="I14819" t="s">
        <v>26</v>
      </c>
      <c r="J14819" t="s">
        <v>43</v>
      </c>
      <c r="K14819">
        <v>100</v>
      </c>
      <c r="L14819" s="5" t="s">
        <v>6739</v>
      </c>
      <c r="M14819" s="5" t="s">
        <v>70</v>
      </c>
      <c r="N14819">
        <v>8</v>
      </c>
      <c r="O14819" t="s">
        <v>135</v>
      </c>
      <c r="P14819" s="1">
        <v>45760</v>
      </c>
      <c r="Q14819" s="1">
        <v>45807</v>
      </c>
      <c r="R14819">
        <v>589</v>
      </c>
      <c r="S14819" s="4">
        <v>7.8</v>
      </c>
      <c r="T14819" t="s">
        <v>89</v>
      </c>
    </row>
    <row r="14820" spans="1:20" x14ac:dyDescent="0.35">
      <c r="A14820" t="s">
        <v>28448</v>
      </c>
      <c r="B14820" s="5" t="s">
        <v>32</v>
      </c>
      <c r="C14820" s="6">
        <v>302646</v>
      </c>
      <c r="D14820" t="s">
        <v>120</v>
      </c>
      <c r="E14820">
        <v>272381</v>
      </c>
      <c r="F14820" s="5" t="s">
        <v>23</v>
      </c>
      <c r="G14820" s="5" t="s">
        <v>24</v>
      </c>
      <c r="H14820" s="5" t="s">
        <v>121</v>
      </c>
      <c r="I14820" t="s">
        <v>35</v>
      </c>
      <c r="J14820" t="s">
        <v>121</v>
      </c>
      <c r="K14820">
        <v>100</v>
      </c>
      <c r="L14820" s="5" t="s">
        <v>28449</v>
      </c>
      <c r="M14820" s="5" t="s">
        <v>28</v>
      </c>
      <c r="N14820">
        <v>13</v>
      </c>
      <c r="O14820" t="s">
        <v>62</v>
      </c>
      <c r="P14820" s="1">
        <v>45359</v>
      </c>
      <c r="Q14820" s="1">
        <v>45399</v>
      </c>
      <c r="R14820">
        <v>1931</v>
      </c>
      <c r="S14820" s="4">
        <v>7.7</v>
      </c>
      <c r="T14820" t="s">
        <v>136</v>
      </c>
    </row>
    <row r="14821" spans="1:20" x14ac:dyDescent="0.35">
      <c r="A14821" t="s">
        <v>28450</v>
      </c>
      <c r="B14821" s="5" t="s">
        <v>174</v>
      </c>
      <c r="C14821" s="6">
        <v>84254</v>
      </c>
      <c r="D14821" t="s">
        <v>81</v>
      </c>
      <c r="E14821">
        <v>113743</v>
      </c>
      <c r="F14821" s="5" t="s">
        <v>50</v>
      </c>
      <c r="G14821" s="5" t="s">
        <v>24</v>
      </c>
      <c r="H14821" s="5" t="s">
        <v>82</v>
      </c>
      <c r="I14821" t="s">
        <v>44</v>
      </c>
      <c r="J14821" t="s">
        <v>82</v>
      </c>
      <c r="K14821">
        <v>0</v>
      </c>
      <c r="L14821" s="5" t="s">
        <v>21536</v>
      </c>
      <c r="M14821" s="5" t="s">
        <v>37</v>
      </c>
      <c r="N14821">
        <v>2</v>
      </c>
      <c r="O14821" t="s">
        <v>131</v>
      </c>
      <c r="P14821" s="1">
        <v>45371</v>
      </c>
      <c r="Q14821" s="1">
        <v>45434</v>
      </c>
      <c r="R14821">
        <v>1957</v>
      </c>
      <c r="S14821" s="4">
        <v>7</v>
      </c>
      <c r="T14821" t="s">
        <v>38</v>
      </c>
    </row>
    <row r="14822" spans="1:20" x14ac:dyDescent="0.35">
      <c r="A14822" t="s">
        <v>28451</v>
      </c>
      <c r="B14822" s="5" t="s">
        <v>57</v>
      </c>
      <c r="C14822" s="6">
        <v>91671</v>
      </c>
      <c r="D14822" t="s">
        <v>92</v>
      </c>
      <c r="E14822">
        <v>68753</v>
      </c>
      <c r="F14822" s="5" t="s">
        <v>50</v>
      </c>
      <c r="G14822" s="5" t="s">
        <v>42</v>
      </c>
      <c r="H14822" s="5" t="s">
        <v>93</v>
      </c>
      <c r="I14822" t="s">
        <v>35</v>
      </c>
      <c r="J14822" t="s">
        <v>93</v>
      </c>
      <c r="K14822">
        <v>100</v>
      </c>
      <c r="L14822" s="5" t="s">
        <v>28452</v>
      </c>
      <c r="M14822" s="5" t="s">
        <v>28</v>
      </c>
      <c r="N14822">
        <v>3</v>
      </c>
      <c r="O14822" t="s">
        <v>167</v>
      </c>
      <c r="P14822" s="1">
        <v>45533</v>
      </c>
      <c r="Q14822" s="1">
        <v>45571</v>
      </c>
      <c r="R14822">
        <v>2086</v>
      </c>
      <c r="S14822" s="4">
        <v>5.6</v>
      </c>
      <c r="T14822" t="s">
        <v>79</v>
      </c>
    </row>
    <row r="14823" spans="1:20" x14ac:dyDescent="0.35">
      <c r="A14823" t="s">
        <v>28453</v>
      </c>
      <c r="B14823" s="5" t="s">
        <v>217</v>
      </c>
      <c r="C14823" s="6">
        <v>140621</v>
      </c>
      <c r="D14823" t="s">
        <v>33</v>
      </c>
      <c r="E14823">
        <v>15468310</v>
      </c>
      <c r="F14823" s="5" t="s">
        <v>66</v>
      </c>
      <c r="G14823" s="5" t="s">
        <v>24</v>
      </c>
      <c r="H14823" s="5" t="s">
        <v>34</v>
      </c>
      <c r="I14823" t="s">
        <v>35</v>
      </c>
      <c r="J14823" t="s">
        <v>34</v>
      </c>
      <c r="K14823">
        <v>100</v>
      </c>
      <c r="L14823" s="5" t="s">
        <v>28454</v>
      </c>
      <c r="M14823" s="5" t="s">
        <v>37</v>
      </c>
      <c r="N14823">
        <v>8</v>
      </c>
      <c r="O14823" t="s">
        <v>135</v>
      </c>
      <c r="P14823" s="1">
        <v>45630</v>
      </c>
      <c r="Q14823" s="1">
        <v>45668</v>
      </c>
      <c r="R14823">
        <v>1005</v>
      </c>
      <c r="S14823" s="4">
        <v>5.2</v>
      </c>
      <c r="T14823" t="s">
        <v>136</v>
      </c>
    </row>
    <row r="14824" spans="1:20" x14ac:dyDescent="0.35">
      <c r="A14824" t="s">
        <v>28455</v>
      </c>
      <c r="B14824" s="5" t="s">
        <v>57</v>
      </c>
      <c r="C14824" s="6">
        <v>93091</v>
      </c>
      <c r="D14824" t="s">
        <v>22</v>
      </c>
      <c r="E14824">
        <v>93091</v>
      </c>
      <c r="F14824" s="5" t="s">
        <v>50</v>
      </c>
      <c r="G14824" s="5" t="s">
        <v>24</v>
      </c>
      <c r="H14824" s="5" t="s">
        <v>191</v>
      </c>
      <c r="I14824" t="s">
        <v>44</v>
      </c>
      <c r="J14824" t="s">
        <v>191</v>
      </c>
      <c r="K14824">
        <v>50</v>
      </c>
      <c r="L14824" s="5" t="s">
        <v>28456</v>
      </c>
      <c r="M14824" s="5" t="s">
        <v>54</v>
      </c>
      <c r="N14824">
        <v>4</v>
      </c>
      <c r="O14824" t="s">
        <v>107</v>
      </c>
      <c r="P14824" s="1">
        <v>45625</v>
      </c>
      <c r="Q14824" s="1">
        <v>45646</v>
      </c>
      <c r="R14824">
        <v>2271</v>
      </c>
      <c r="S14824" s="4">
        <v>8</v>
      </c>
      <c r="T14824" t="s">
        <v>55</v>
      </c>
    </row>
    <row r="14825" spans="1:20" x14ac:dyDescent="0.35">
      <c r="A14825" t="s">
        <v>28457</v>
      </c>
      <c r="B14825" s="5" t="s">
        <v>28802</v>
      </c>
      <c r="C14825" s="6">
        <v>69964</v>
      </c>
      <c r="D14825" t="s">
        <v>22</v>
      </c>
      <c r="E14825">
        <v>69964</v>
      </c>
      <c r="F14825" s="5" t="s">
        <v>50</v>
      </c>
      <c r="G14825" s="5" t="s">
        <v>24</v>
      </c>
      <c r="H14825" s="5" t="s">
        <v>191</v>
      </c>
      <c r="I14825" t="s">
        <v>44</v>
      </c>
      <c r="J14825" t="s">
        <v>212</v>
      </c>
      <c r="K14825">
        <v>100</v>
      </c>
      <c r="L14825" s="5" t="s">
        <v>28458</v>
      </c>
      <c r="M14825" s="5" t="s">
        <v>37</v>
      </c>
      <c r="N14825">
        <v>2</v>
      </c>
      <c r="O14825" t="s">
        <v>85</v>
      </c>
      <c r="P14825" s="1">
        <v>45611</v>
      </c>
      <c r="Q14825" s="1">
        <v>45681</v>
      </c>
      <c r="R14825">
        <v>2121</v>
      </c>
      <c r="S14825" s="4">
        <v>6.5</v>
      </c>
      <c r="T14825" t="s">
        <v>79</v>
      </c>
    </row>
    <row r="14826" spans="1:20" x14ac:dyDescent="0.35">
      <c r="A14826" t="s">
        <v>28459</v>
      </c>
      <c r="B14826" s="5" t="s">
        <v>100</v>
      </c>
      <c r="C14826" s="6">
        <v>235481</v>
      </c>
      <c r="D14826" t="s">
        <v>92</v>
      </c>
      <c r="E14826">
        <v>176611</v>
      </c>
      <c r="F14826" s="5" t="s">
        <v>23</v>
      </c>
      <c r="G14826" s="5" t="s">
        <v>51</v>
      </c>
      <c r="H14826" s="5" t="s">
        <v>93</v>
      </c>
      <c r="I14826" t="s">
        <v>44</v>
      </c>
      <c r="J14826" t="s">
        <v>60</v>
      </c>
      <c r="K14826">
        <v>100</v>
      </c>
      <c r="L14826" s="5" t="s">
        <v>28460</v>
      </c>
      <c r="M14826" s="5" t="s">
        <v>70</v>
      </c>
      <c r="N14826">
        <v>14</v>
      </c>
      <c r="O14826" t="s">
        <v>107</v>
      </c>
      <c r="P14826" s="1">
        <v>45323</v>
      </c>
      <c r="Q14826" s="1">
        <v>45392</v>
      </c>
      <c r="R14826">
        <v>1339</v>
      </c>
      <c r="S14826" s="4">
        <v>7.5</v>
      </c>
      <c r="T14826" t="s">
        <v>243</v>
      </c>
    </row>
    <row r="14827" spans="1:20" x14ac:dyDescent="0.35">
      <c r="A14827" t="s">
        <v>28461</v>
      </c>
      <c r="B14827" s="5" t="s">
        <v>105</v>
      </c>
      <c r="C14827" s="6">
        <v>104957</v>
      </c>
      <c r="D14827" t="s">
        <v>92</v>
      </c>
      <c r="E14827">
        <v>78718</v>
      </c>
      <c r="F14827" s="5" t="s">
        <v>50</v>
      </c>
      <c r="G14827" s="5" t="s">
        <v>24</v>
      </c>
      <c r="H14827" s="5" t="s">
        <v>93</v>
      </c>
      <c r="I14827" t="s">
        <v>26</v>
      </c>
      <c r="J14827" t="s">
        <v>93</v>
      </c>
      <c r="K14827">
        <v>0</v>
      </c>
      <c r="L14827" s="5" t="s">
        <v>3140</v>
      </c>
      <c r="M14827" s="5" t="s">
        <v>54</v>
      </c>
      <c r="N14827">
        <v>3</v>
      </c>
      <c r="O14827" t="s">
        <v>172</v>
      </c>
      <c r="P14827" s="1">
        <v>45452</v>
      </c>
      <c r="Q14827" s="1">
        <v>45466</v>
      </c>
      <c r="R14827">
        <v>1178</v>
      </c>
      <c r="S14827" s="4">
        <v>7.2</v>
      </c>
      <c r="T14827" t="s">
        <v>243</v>
      </c>
    </row>
    <row r="14828" spans="1:20" x14ac:dyDescent="0.35">
      <c r="A14828" t="s">
        <v>28462</v>
      </c>
      <c r="B14828" s="5" t="s">
        <v>28799</v>
      </c>
      <c r="C14828" s="6">
        <v>70827</v>
      </c>
      <c r="D14828" t="s">
        <v>41</v>
      </c>
      <c r="E14828">
        <v>60203</v>
      </c>
      <c r="F14828" s="5" t="s">
        <v>58</v>
      </c>
      <c r="G14828" s="5" t="s">
        <v>42</v>
      </c>
      <c r="H14828" s="5" t="s">
        <v>126</v>
      </c>
      <c r="I14828" t="s">
        <v>35</v>
      </c>
      <c r="J14828" t="s">
        <v>126</v>
      </c>
      <c r="K14828">
        <v>0</v>
      </c>
      <c r="L14828" s="5" t="s">
        <v>28463</v>
      </c>
      <c r="M14828" s="5" t="s">
        <v>70</v>
      </c>
      <c r="N14828">
        <v>1</v>
      </c>
      <c r="O14828" t="s">
        <v>78</v>
      </c>
      <c r="P14828" s="1">
        <v>45585</v>
      </c>
      <c r="Q14828" s="1">
        <v>45632</v>
      </c>
      <c r="R14828">
        <v>1126</v>
      </c>
      <c r="S14828" s="4">
        <v>7.9</v>
      </c>
      <c r="T14828" t="s">
        <v>30</v>
      </c>
    </row>
    <row r="14829" spans="1:20" x14ac:dyDescent="0.35">
      <c r="A14829" t="s">
        <v>28464</v>
      </c>
      <c r="B14829" s="5" t="s">
        <v>40</v>
      </c>
      <c r="C14829" s="6">
        <v>125048</v>
      </c>
      <c r="D14829" t="s">
        <v>74</v>
      </c>
      <c r="E14829">
        <v>156310</v>
      </c>
      <c r="F14829" s="5" t="s">
        <v>66</v>
      </c>
      <c r="G14829" s="5" t="s">
        <v>51</v>
      </c>
      <c r="H14829" s="5" t="s">
        <v>75</v>
      </c>
      <c r="I14829" t="s">
        <v>26</v>
      </c>
      <c r="J14829" t="s">
        <v>75</v>
      </c>
      <c r="K14829">
        <v>0</v>
      </c>
      <c r="L14829" s="5" t="s">
        <v>16792</v>
      </c>
      <c r="M14829" s="5" t="s">
        <v>70</v>
      </c>
      <c r="N14829">
        <v>8</v>
      </c>
      <c r="O14829" t="s">
        <v>147</v>
      </c>
      <c r="P14829" s="1">
        <v>45773</v>
      </c>
      <c r="Q14829" s="1">
        <v>45820</v>
      </c>
      <c r="R14829">
        <v>2044</v>
      </c>
      <c r="S14829" s="4">
        <v>7.3</v>
      </c>
      <c r="T14829" t="s">
        <v>95</v>
      </c>
    </row>
    <row r="14830" spans="1:20" x14ac:dyDescent="0.35">
      <c r="A14830" t="s">
        <v>28465</v>
      </c>
      <c r="B14830" s="5" t="s">
        <v>28802</v>
      </c>
      <c r="C14830" s="6">
        <v>212816</v>
      </c>
      <c r="D14830" t="s">
        <v>74</v>
      </c>
      <c r="E14830">
        <v>266020</v>
      </c>
      <c r="F14830" s="5" t="s">
        <v>23</v>
      </c>
      <c r="G14830" s="5" t="s">
        <v>42</v>
      </c>
      <c r="H14830" s="5" t="s">
        <v>75</v>
      </c>
      <c r="I14830" t="s">
        <v>26</v>
      </c>
      <c r="J14830" t="s">
        <v>75</v>
      </c>
      <c r="K14830">
        <v>50</v>
      </c>
      <c r="L14830" s="5" t="s">
        <v>28466</v>
      </c>
      <c r="M14830" s="5" t="s">
        <v>28</v>
      </c>
      <c r="N14830">
        <v>15</v>
      </c>
      <c r="O14830" t="s">
        <v>141</v>
      </c>
      <c r="P14830" s="1">
        <v>45516</v>
      </c>
      <c r="Q14830" s="1">
        <v>45564</v>
      </c>
      <c r="R14830">
        <v>658</v>
      </c>
      <c r="S14830" s="4">
        <v>6.7</v>
      </c>
      <c r="T14830" t="s">
        <v>118</v>
      </c>
    </row>
    <row r="14831" spans="1:20" x14ac:dyDescent="0.35">
      <c r="A14831" t="s">
        <v>28467</v>
      </c>
      <c r="B14831" s="5" t="s">
        <v>32</v>
      </c>
      <c r="C14831" s="6">
        <v>58316</v>
      </c>
      <c r="D14831" t="s">
        <v>22</v>
      </c>
      <c r="E14831">
        <v>58316</v>
      </c>
      <c r="F14831" s="5" t="s">
        <v>58</v>
      </c>
      <c r="G14831" s="5" t="s">
        <v>59</v>
      </c>
      <c r="H14831" s="5" t="s">
        <v>25</v>
      </c>
      <c r="I14831" t="s">
        <v>44</v>
      </c>
      <c r="J14831" t="s">
        <v>43</v>
      </c>
      <c r="K14831">
        <v>50</v>
      </c>
      <c r="L14831" s="5" t="s">
        <v>28468</v>
      </c>
      <c r="M14831" s="5" t="s">
        <v>54</v>
      </c>
      <c r="N14831">
        <v>0</v>
      </c>
      <c r="O14831" t="s">
        <v>78</v>
      </c>
      <c r="P14831" s="1">
        <v>45429</v>
      </c>
      <c r="Q14831" s="1">
        <v>45491</v>
      </c>
      <c r="R14831">
        <v>2200</v>
      </c>
      <c r="S14831" s="4">
        <v>6.5</v>
      </c>
      <c r="T14831" t="s">
        <v>153</v>
      </c>
    </row>
    <row r="14832" spans="1:20" x14ac:dyDescent="0.35">
      <c r="A14832" t="s">
        <v>28469</v>
      </c>
      <c r="B14832" s="5" t="s">
        <v>217</v>
      </c>
      <c r="C14832" s="6">
        <v>100481</v>
      </c>
      <c r="D14832" t="s">
        <v>41</v>
      </c>
      <c r="E14832">
        <v>85409</v>
      </c>
      <c r="F14832" s="5" t="s">
        <v>50</v>
      </c>
      <c r="G14832" s="5" t="s">
        <v>24</v>
      </c>
      <c r="H14832" s="5" t="s">
        <v>126</v>
      </c>
      <c r="I14832" t="s">
        <v>35</v>
      </c>
      <c r="J14832" t="s">
        <v>126</v>
      </c>
      <c r="K14832">
        <v>100</v>
      </c>
      <c r="L14832" s="5" t="s">
        <v>28470</v>
      </c>
      <c r="M14832" s="5" t="s">
        <v>28</v>
      </c>
      <c r="N14832">
        <v>4</v>
      </c>
      <c r="O14832" t="s">
        <v>172</v>
      </c>
      <c r="P14832" s="1">
        <v>45355</v>
      </c>
      <c r="Q14832" s="1">
        <v>45402</v>
      </c>
      <c r="R14832">
        <v>2061</v>
      </c>
      <c r="S14832" s="4">
        <v>6.4</v>
      </c>
      <c r="T14832" t="s">
        <v>55</v>
      </c>
    </row>
    <row r="14833" spans="1:20" x14ac:dyDescent="0.35">
      <c r="A14833" t="s">
        <v>28471</v>
      </c>
      <c r="B14833" s="5" t="s">
        <v>32</v>
      </c>
      <c r="C14833" s="6">
        <v>49599</v>
      </c>
      <c r="D14833" t="s">
        <v>22</v>
      </c>
      <c r="E14833">
        <v>49599</v>
      </c>
      <c r="F14833" s="5" t="s">
        <v>50</v>
      </c>
      <c r="G14833" s="5" t="s">
        <v>24</v>
      </c>
      <c r="H14833" s="5" t="s">
        <v>157</v>
      </c>
      <c r="I14833" t="s">
        <v>35</v>
      </c>
      <c r="J14833" t="s">
        <v>157</v>
      </c>
      <c r="K14833">
        <v>100</v>
      </c>
      <c r="L14833" s="5" t="s">
        <v>28472</v>
      </c>
      <c r="M14833" s="5" t="s">
        <v>70</v>
      </c>
      <c r="N14833">
        <v>2</v>
      </c>
      <c r="O14833" t="s">
        <v>141</v>
      </c>
      <c r="P14833" s="1">
        <v>45596</v>
      </c>
      <c r="Q14833" s="1">
        <v>45641</v>
      </c>
      <c r="R14833">
        <v>708</v>
      </c>
      <c r="S14833" s="4">
        <v>5.8</v>
      </c>
      <c r="T14833" t="s">
        <v>95</v>
      </c>
    </row>
    <row r="14834" spans="1:20" x14ac:dyDescent="0.35">
      <c r="A14834" t="s">
        <v>28473</v>
      </c>
      <c r="B14834" s="5" t="s">
        <v>174</v>
      </c>
      <c r="C14834" s="6">
        <v>79810</v>
      </c>
      <c r="D14834" t="s">
        <v>22</v>
      </c>
      <c r="E14834">
        <v>79810</v>
      </c>
      <c r="F14834" s="5" t="s">
        <v>58</v>
      </c>
      <c r="G14834" s="5" t="s">
        <v>24</v>
      </c>
      <c r="H14834" s="5" t="s">
        <v>101</v>
      </c>
      <c r="I14834" t="s">
        <v>44</v>
      </c>
      <c r="J14834" t="s">
        <v>304</v>
      </c>
      <c r="K14834">
        <v>50</v>
      </c>
      <c r="L14834" s="5" t="s">
        <v>28474</v>
      </c>
      <c r="M14834" s="5" t="s">
        <v>54</v>
      </c>
      <c r="N14834">
        <v>1</v>
      </c>
      <c r="O14834" t="s">
        <v>112</v>
      </c>
      <c r="P14834" s="1">
        <v>45740</v>
      </c>
      <c r="Q14834" s="1">
        <v>45785</v>
      </c>
      <c r="R14834">
        <v>2386</v>
      </c>
      <c r="S14834" s="4">
        <v>6.8</v>
      </c>
      <c r="T14834" t="s">
        <v>89</v>
      </c>
    </row>
    <row r="14835" spans="1:20" x14ac:dyDescent="0.35">
      <c r="A14835" t="s">
        <v>28475</v>
      </c>
      <c r="B14835" s="5" t="s">
        <v>28802</v>
      </c>
      <c r="C14835" s="6">
        <v>57873</v>
      </c>
      <c r="D14835" t="s">
        <v>22</v>
      </c>
      <c r="E14835">
        <v>57873</v>
      </c>
      <c r="F14835" s="5" t="s">
        <v>66</v>
      </c>
      <c r="G14835" s="5" t="s">
        <v>59</v>
      </c>
      <c r="H14835" s="5" t="s">
        <v>157</v>
      </c>
      <c r="I14835" t="s">
        <v>35</v>
      </c>
      <c r="J14835" t="s">
        <v>192</v>
      </c>
      <c r="K14835">
        <v>50</v>
      </c>
      <c r="L14835" s="5" t="s">
        <v>28476</v>
      </c>
      <c r="M14835" s="5" t="s">
        <v>28</v>
      </c>
      <c r="N14835">
        <v>9</v>
      </c>
      <c r="O14835" t="s">
        <v>88</v>
      </c>
      <c r="P14835" s="1">
        <v>45486</v>
      </c>
      <c r="Q14835" s="1">
        <v>45530</v>
      </c>
      <c r="R14835">
        <v>2487</v>
      </c>
      <c r="S14835" s="4">
        <v>5.4</v>
      </c>
      <c r="T14835" t="s">
        <v>277</v>
      </c>
    </row>
    <row r="14836" spans="1:20" x14ac:dyDescent="0.35">
      <c r="A14836" t="s">
        <v>28477</v>
      </c>
      <c r="B14836" s="5" t="s">
        <v>179</v>
      </c>
      <c r="C14836" s="6">
        <v>135214</v>
      </c>
      <c r="D14836" t="s">
        <v>65</v>
      </c>
      <c r="E14836">
        <v>175778</v>
      </c>
      <c r="F14836" s="5" t="s">
        <v>66</v>
      </c>
      <c r="G14836" s="5" t="s">
        <v>42</v>
      </c>
      <c r="H14836" s="5" t="s">
        <v>67</v>
      </c>
      <c r="I14836" t="s">
        <v>44</v>
      </c>
      <c r="J14836" t="s">
        <v>67</v>
      </c>
      <c r="K14836">
        <v>50</v>
      </c>
      <c r="L14836" s="5" t="s">
        <v>28478</v>
      </c>
      <c r="M14836" s="5" t="s">
        <v>54</v>
      </c>
      <c r="N14836">
        <v>9</v>
      </c>
      <c r="O14836" t="s">
        <v>131</v>
      </c>
      <c r="P14836" s="1">
        <v>45319</v>
      </c>
      <c r="Q14836" s="1">
        <v>45352</v>
      </c>
      <c r="R14836">
        <v>2415</v>
      </c>
      <c r="S14836" s="4">
        <v>8.1999999999999993</v>
      </c>
      <c r="T14836" t="s">
        <v>89</v>
      </c>
    </row>
    <row r="14837" spans="1:20" x14ac:dyDescent="0.35">
      <c r="A14837" t="s">
        <v>28479</v>
      </c>
      <c r="B14837" s="5" t="s">
        <v>105</v>
      </c>
      <c r="C14837" s="6">
        <v>44068</v>
      </c>
      <c r="D14837" t="s">
        <v>22</v>
      </c>
      <c r="E14837">
        <v>44068</v>
      </c>
      <c r="F14837" s="5" t="s">
        <v>58</v>
      </c>
      <c r="G14837" s="5" t="s">
        <v>51</v>
      </c>
      <c r="H14837" s="5" t="s">
        <v>165</v>
      </c>
      <c r="I14837" t="s">
        <v>44</v>
      </c>
      <c r="J14837" t="s">
        <v>165</v>
      </c>
      <c r="K14837">
        <v>50</v>
      </c>
      <c r="L14837" s="5" t="s">
        <v>28480</v>
      </c>
      <c r="M14837" s="5" t="s">
        <v>28</v>
      </c>
      <c r="N14837">
        <v>0</v>
      </c>
      <c r="O14837" t="s">
        <v>135</v>
      </c>
      <c r="P14837" s="1">
        <v>45442</v>
      </c>
      <c r="Q14837" s="1">
        <v>45491</v>
      </c>
      <c r="R14837">
        <v>1291</v>
      </c>
      <c r="S14837" s="4">
        <v>6.8</v>
      </c>
      <c r="T14837" t="s">
        <v>38</v>
      </c>
    </row>
    <row r="14838" spans="1:20" x14ac:dyDescent="0.35">
      <c r="A14838" t="s">
        <v>28481</v>
      </c>
      <c r="B14838" s="5" t="s">
        <v>145</v>
      </c>
      <c r="C14838" s="6">
        <v>218509</v>
      </c>
      <c r="D14838" t="s">
        <v>22</v>
      </c>
      <c r="E14838">
        <v>218509</v>
      </c>
      <c r="F14838" s="5" t="s">
        <v>23</v>
      </c>
      <c r="G14838" s="5" t="s">
        <v>42</v>
      </c>
      <c r="H14838" s="5" t="s">
        <v>101</v>
      </c>
      <c r="I14838" t="s">
        <v>44</v>
      </c>
      <c r="J14838" t="s">
        <v>212</v>
      </c>
      <c r="K14838">
        <v>100</v>
      </c>
      <c r="L14838" s="5" t="s">
        <v>28482</v>
      </c>
      <c r="M14838" s="5" t="s">
        <v>54</v>
      </c>
      <c r="N14838">
        <v>19</v>
      </c>
      <c r="O14838" t="s">
        <v>62</v>
      </c>
      <c r="P14838" s="1">
        <v>45519</v>
      </c>
      <c r="Q14838" s="1">
        <v>45539</v>
      </c>
      <c r="R14838">
        <v>2459</v>
      </c>
      <c r="S14838" s="4">
        <v>5.5</v>
      </c>
      <c r="T14838" t="s">
        <v>108</v>
      </c>
    </row>
    <row r="14839" spans="1:20" x14ac:dyDescent="0.35">
      <c r="A14839" t="s">
        <v>28483</v>
      </c>
      <c r="B14839" s="5" t="s">
        <v>217</v>
      </c>
      <c r="C14839" s="6">
        <v>210813</v>
      </c>
      <c r="D14839" t="s">
        <v>120</v>
      </c>
      <c r="E14839">
        <v>189732</v>
      </c>
      <c r="F14839" s="5" t="s">
        <v>23</v>
      </c>
      <c r="G14839" s="5" t="s">
        <v>42</v>
      </c>
      <c r="H14839" s="5" t="s">
        <v>121</v>
      </c>
      <c r="I14839" t="s">
        <v>44</v>
      </c>
      <c r="J14839" t="s">
        <v>121</v>
      </c>
      <c r="K14839">
        <v>100</v>
      </c>
      <c r="L14839" s="5" t="s">
        <v>28484</v>
      </c>
      <c r="M14839" s="5" t="s">
        <v>28</v>
      </c>
      <c r="N14839">
        <v>10</v>
      </c>
      <c r="O14839" t="s">
        <v>107</v>
      </c>
      <c r="P14839" s="1">
        <v>45376</v>
      </c>
      <c r="Q14839" s="1">
        <v>45400</v>
      </c>
      <c r="R14839">
        <v>857</v>
      </c>
      <c r="S14839" s="4">
        <v>7.3</v>
      </c>
      <c r="T14839" t="s">
        <v>277</v>
      </c>
    </row>
    <row r="14840" spans="1:20" x14ac:dyDescent="0.35">
      <c r="A14840" t="s">
        <v>28485</v>
      </c>
      <c r="B14840" s="5" t="s">
        <v>28802</v>
      </c>
      <c r="C14840" s="6">
        <v>55157</v>
      </c>
      <c r="D14840" t="s">
        <v>65</v>
      </c>
      <c r="E14840">
        <v>71704</v>
      </c>
      <c r="F14840" s="5" t="s">
        <v>58</v>
      </c>
      <c r="G14840" s="5" t="s">
        <v>51</v>
      </c>
      <c r="H14840" s="5" t="s">
        <v>67</v>
      </c>
      <c r="I14840" t="s">
        <v>44</v>
      </c>
      <c r="J14840" t="s">
        <v>67</v>
      </c>
      <c r="K14840">
        <v>0</v>
      </c>
      <c r="L14840" s="5" t="s">
        <v>19809</v>
      </c>
      <c r="M14840" s="5" t="s">
        <v>54</v>
      </c>
      <c r="N14840">
        <v>0</v>
      </c>
      <c r="O14840" t="s">
        <v>62</v>
      </c>
      <c r="P14840" s="1">
        <v>45444</v>
      </c>
      <c r="Q14840" s="1">
        <v>45474</v>
      </c>
      <c r="R14840">
        <v>1582</v>
      </c>
      <c r="S14840" s="4">
        <v>9.5</v>
      </c>
      <c r="T14840" t="s">
        <v>210</v>
      </c>
    </row>
    <row r="14841" spans="1:20" x14ac:dyDescent="0.35">
      <c r="A14841" t="s">
        <v>28486</v>
      </c>
      <c r="B14841" s="5" t="s">
        <v>100</v>
      </c>
      <c r="C14841" s="6">
        <v>70464</v>
      </c>
      <c r="D14841" t="s">
        <v>41</v>
      </c>
      <c r="E14841">
        <v>59894</v>
      </c>
      <c r="F14841" s="5" t="s">
        <v>58</v>
      </c>
      <c r="G14841" s="5" t="s">
        <v>42</v>
      </c>
      <c r="H14841" s="5" t="s">
        <v>60</v>
      </c>
      <c r="I14841" t="s">
        <v>26</v>
      </c>
      <c r="J14841" t="s">
        <v>60</v>
      </c>
      <c r="K14841">
        <v>0</v>
      </c>
      <c r="L14841" s="5" t="s">
        <v>28487</v>
      </c>
      <c r="M14841" s="5" t="s">
        <v>37</v>
      </c>
      <c r="N14841">
        <v>1</v>
      </c>
      <c r="O14841" t="s">
        <v>107</v>
      </c>
      <c r="P14841" s="1">
        <v>45774</v>
      </c>
      <c r="Q14841" s="1">
        <v>45798</v>
      </c>
      <c r="R14841">
        <v>643</v>
      </c>
      <c r="S14841" s="4">
        <v>5.5</v>
      </c>
      <c r="T14841" t="s">
        <v>210</v>
      </c>
    </row>
    <row r="14842" spans="1:20" x14ac:dyDescent="0.35">
      <c r="A14842" t="s">
        <v>28488</v>
      </c>
      <c r="B14842" s="5" t="s">
        <v>32</v>
      </c>
      <c r="C14842" s="6">
        <v>55034</v>
      </c>
      <c r="D14842" t="s">
        <v>92</v>
      </c>
      <c r="E14842">
        <v>41276</v>
      </c>
      <c r="F14842" s="5" t="s">
        <v>58</v>
      </c>
      <c r="G14842" s="5" t="s">
        <v>51</v>
      </c>
      <c r="H14842" s="5" t="s">
        <v>93</v>
      </c>
      <c r="I14842" t="s">
        <v>26</v>
      </c>
      <c r="J14842" t="s">
        <v>25</v>
      </c>
      <c r="K14842">
        <v>100</v>
      </c>
      <c r="L14842" s="5" t="s">
        <v>28489</v>
      </c>
      <c r="M14842" s="5" t="s">
        <v>37</v>
      </c>
      <c r="N14842">
        <v>1</v>
      </c>
      <c r="O14842" t="s">
        <v>88</v>
      </c>
      <c r="P14842" s="1">
        <v>45544</v>
      </c>
      <c r="Q14842" s="1">
        <v>45570</v>
      </c>
      <c r="R14842">
        <v>1608</v>
      </c>
      <c r="S14842" s="4">
        <v>7</v>
      </c>
      <c r="T14842" t="s">
        <v>277</v>
      </c>
    </row>
    <row r="14843" spans="1:20" x14ac:dyDescent="0.35">
      <c r="A14843" t="s">
        <v>28490</v>
      </c>
      <c r="B14843" s="5" t="s">
        <v>91</v>
      </c>
      <c r="C14843" s="6">
        <v>278029</v>
      </c>
      <c r="D14843" t="s">
        <v>120</v>
      </c>
      <c r="E14843">
        <v>250226</v>
      </c>
      <c r="F14843" s="5" t="s">
        <v>23</v>
      </c>
      <c r="G14843" s="5" t="s">
        <v>42</v>
      </c>
      <c r="H14843" s="5" t="s">
        <v>121</v>
      </c>
      <c r="I14843" t="s">
        <v>26</v>
      </c>
      <c r="J14843" t="s">
        <v>121</v>
      </c>
      <c r="K14843">
        <v>100</v>
      </c>
      <c r="L14843" s="5" t="s">
        <v>28491</v>
      </c>
      <c r="M14843" s="5" t="s">
        <v>37</v>
      </c>
      <c r="N14843">
        <v>10</v>
      </c>
      <c r="O14843" t="s">
        <v>71</v>
      </c>
      <c r="P14843" s="1">
        <v>45490</v>
      </c>
      <c r="Q14843" s="1">
        <v>45521</v>
      </c>
      <c r="R14843">
        <v>1027</v>
      </c>
      <c r="S14843" s="4">
        <v>9</v>
      </c>
      <c r="T14843" t="s">
        <v>210</v>
      </c>
    </row>
    <row r="14844" spans="1:20" x14ac:dyDescent="0.35">
      <c r="A14844" t="s">
        <v>28492</v>
      </c>
      <c r="B14844" s="5" t="s">
        <v>145</v>
      </c>
      <c r="C14844" s="6">
        <v>100795</v>
      </c>
      <c r="D14844" t="s">
        <v>41</v>
      </c>
      <c r="E14844">
        <v>85676</v>
      </c>
      <c r="F14844" s="5" t="s">
        <v>66</v>
      </c>
      <c r="G14844" s="5" t="s">
        <v>59</v>
      </c>
      <c r="H14844" s="5" t="s">
        <v>151</v>
      </c>
      <c r="I14844" t="s">
        <v>44</v>
      </c>
      <c r="J14844" t="s">
        <v>60</v>
      </c>
      <c r="K14844">
        <v>100</v>
      </c>
      <c r="L14844" s="5" t="s">
        <v>28493</v>
      </c>
      <c r="M14844" s="5" t="s">
        <v>28</v>
      </c>
      <c r="N14844">
        <v>7</v>
      </c>
      <c r="O14844" t="s">
        <v>46</v>
      </c>
      <c r="P14844" s="1">
        <v>45773</v>
      </c>
      <c r="Q14844" s="1">
        <v>45836</v>
      </c>
      <c r="R14844">
        <v>1660</v>
      </c>
      <c r="S14844" s="4">
        <v>5.5</v>
      </c>
      <c r="T14844" t="s">
        <v>79</v>
      </c>
    </row>
    <row r="14845" spans="1:20" x14ac:dyDescent="0.35">
      <c r="A14845" t="s">
        <v>28494</v>
      </c>
      <c r="B14845" s="5" t="s">
        <v>28800</v>
      </c>
      <c r="C14845" s="6">
        <v>75234</v>
      </c>
      <c r="D14845" t="s">
        <v>22</v>
      </c>
      <c r="E14845">
        <v>75234</v>
      </c>
      <c r="F14845" s="5" t="s">
        <v>50</v>
      </c>
      <c r="G14845" s="5" t="s">
        <v>51</v>
      </c>
      <c r="H14845" s="5" t="s">
        <v>165</v>
      </c>
      <c r="I14845" t="s">
        <v>44</v>
      </c>
      <c r="J14845" t="s">
        <v>212</v>
      </c>
      <c r="K14845">
        <v>50</v>
      </c>
      <c r="L14845" s="5" t="s">
        <v>28495</v>
      </c>
      <c r="M14845" s="5" t="s">
        <v>54</v>
      </c>
      <c r="N14845">
        <v>3</v>
      </c>
      <c r="O14845" t="s">
        <v>107</v>
      </c>
      <c r="P14845" s="1">
        <v>45440</v>
      </c>
      <c r="Q14845" s="1">
        <v>45500</v>
      </c>
      <c r="R14845">
        <v>1864</v>
      </c>
      <c r="S14845" s="4">
        <v>5.6</v>
      </c>
      <c r="T14845" t="s">
        <v>95</v>
      </c>
    </row>
    <row r="14846" spans="1:20" x14ac:dyDescent="0.35">
      <c r="A14846" t="s">
        <v>28496</v>
      </c>
      <c r="B14846" s="5" t="s">
        <v>28800</v>
      </c>
      <c r="C14846" s="6">
        <v>149192</v>
      </c>
      <c r="D14846" t="s">
        <v>22</v>
      </c>
      <c r="E14846">
        <v>149192</v>
      </c>
      <c r="F14846" s="5" t="s">
        <v>23</v>
      </c>
      <c r="G14846" s="5" t="s">
        <v>51</v>
      </c>
      <c r="H14846" s="5" t="s">
        <v>25</v>
      </c>
      <c r="I14846" t="s">
        <v>44</v>
      </c>
      <c r="J14846" t="s">
        <v>25</v>
      </c>
      <c r="K14846">
        <v>100</v>
      </c>
      <c r="L14846" s="5" t="s">
        <v>28497</v>
      </c>
      <c r="M14846" s="5" t="s">
        <v>70</v>
      </c>
      <c r="N14846">
        <v>16</v>
      </c>
      <c r="O14846" t="s">
        <v>141</v>
      </c>
      <c r="P14846" s="1">
        <v>45500</v>
      </c>
      <c r="Q14846" s="1">
        <v>45543</v>
      </c>
      <c r="R14846">
        <v>646</v>
      </c>
      <c r="S14846" s="4">
        <v>5.8</v>
      </c>
      <c r="T14846" t="s">
        <v>108</v>
      </c>
    </row>
    <row r="14847" spans="1:20" x14ac:dyDescent="0.35">
      <c r="A14847" t="s">
        <v>28498</v>
      </c>
      <c r="B14847" s="5" t="s">
        <v>73</v>
      </c>
      <c r="C14847" s="6">
        <v>182753</v>
      </c>
      <c r="D14847" t="s">
        <v>22</v>
      </c>
      <c r="E14847">
        <v>182753</v>
      </c>
      <c r="F14847" s="5" t="s">
        <v>23</v>
      </c>
      <c r="G14847" s="5" t="s">
        <v>59</v>
      </c>
      <c r="H14847" s="5" t="s">
        <v>191</v>
      </c>
      <c r="I14847" t="s">
        <v>26</v>
      </c>
      <c r="J14847" t="s">
        <v>191</v>
      </c>
      <c r="K14847">
        <v>50</v>
      </c>
      <c r="L14847" s="5" t="s">
        <v>28499</v>
      </c>
      <c r="M14847" s="5" t="s">
        <v>70</v>
      </c>
      <c r="N14847">
        <v>11</v>
      </c>
      <c r="O14847" t="s">
        <v>141</v>
      </c>
      <c r="P14847" s="1">
        <v>45715</v>
      </c>
      <c r="Q14847" s="1">
        <v>45757</v>
      </c>
      <c r="R14847">
        <v>2315</v>
      </c>
      <c r="S14847" s="4">
        <v>10</v>
      </c>
      <c r="T14847" t="s">
        <v>95</v>
      </c>
    </row>
    <row r="14848" spans="1:20" x14ac:dyDescent="0.35">
      <c r="A14848" t="s">
        <v>28500</v>
      </c>
      <c r="B14848" s="5" t="s">
        <v>105</v>
      </c>
      <c r="C14848" s="6">
        <v>134537</v>
      </c>
      <c r="D14848" t="s">
        <v>41</v>
      </c>
      <c r="E14848">
        <v>114356</v>
      </c>
      <c r="F14848" s="5" t="s">
        <v>66</v>
      </c>
      <c r="G14848" s="5" t="s">
        <v>24</v>
      </c>
      <c r="H14848" s="5" t="s">
        <v>151</v>
      </c>
      <c r="I14848" t="s">
        <v>26</v>
      </c>
      <c r="J14848" t="s">
        <v>151</v>
      </c>
      <c r="K14848">
        <v>0</v>
      </c>
      <c r="L14848" s="5" t="s">
        <v>28501</v>
      </c>
      <c r="M14848" s="5" t="s">
        <v>28</v>
      </c>
      <c r="N14848">
        <v>7</v>
      </c>
      <c r="O14848" t="s">
        <v>88</v>
      </c>
      <c r="P14848" s="1">
        <v>45750</v>
      </c>
      <c r="Q14848" s="1">
        <v>45782</v>
      </c>
      <c r="R14848">
        <v>965</v>
      </c>
      <c r="S14848" s="4">
        <v>8.4</v>
      </c>
      <c r="T14848" t="s">
        <v>118</v>
      </c>
    </row>
    <row r="14849" spans="1:20" x14ac:dyDescent="0.35">
      <c r="A14849" t="s">
        <v>28502</v>
      </c>
      <c r="B14849" s="5" t="s">
        <v>145</v>
      </c>
      <c r="C14849" s="6">
        <v>97397</v>
      </c>
      <c r="D14849" t="s">
        <v>41</v>
      </c>
      <c r="E14849">
        <v>82787</v>
      </c>
      <c r="F14849" s="5" t="s">
        <v>50</v>
      </c>
      <c r="G14849" s="5" t="s">
        <v>59</v>
      </c>
      <c r="H14849" s="5" t="s">
        <v>126</v>
      </c>
      <c r="I14849" t="s">
        <v>35</v>
      </c>
      <c r="J14849" t="s">
        <v>126</v>
      </c>
      <c r="K14849">
        <v>0</v>
      </c>
      <c r="L14849" s="5" t="s">
        <v>28503</v>
      </c>
      <c r="M14849" s="5" t="s">
        <v>28</v>
      </c>
      <c r="N14849">
        <v>4</v>
      </c>
      <c r="O14849" t="s">
        <v>29</v>
      </c>
      <c r="P14849" s="1">
        <v>45679</v>
      </c>
      <c r="Q14849" s="1">
        <v>45745</v>
      </c>
      <c r="R14849">
        <v>549</v>
      </c>
      <c r="S14849" s="4">
        <v>10</v>
      </c>
      <c r="T14849" t="s">
        <v>79</v>
      </c>
    </row>
    <row r="14850" spans="1:20" x14ac:dyDescent="0.35">
      <c r="A14850" t="s">
        <v>28504</v>
      </c>
      <c r="B14850" s="5" t="s">
        <v>28799</v>
      </c>
      <c r="C14850" s="6">
        <v>37126</v>
      </c>
      <c r="D14850" t="s">
        <v>22</v>
      </c>
      <c r="E14850">
        <v>37126</v>
      </c>
      <c r="F14850" s="5" t="s">
        <v>50</v>
      </c>
      <c r="G14850" s="5" t="s">
        <v>24</v>
      </c>
      <c r="H14850" s="5" t="s">
        <v>116</v>
      </c>
      <c r="I14850" t="s">
        <v>26</v>
      </c>
      <c r="J14850" t="s">
        <v>116</v>
      </c>
      <c r="K14850">
        <v>50</v>
      </c>
      <c r="L14850" s="5" t="s">
        <v>28505</v>
      </c>
      <c r="M14850" s="5" t="s">
        <v>54</v>
      </c>
      <c r="N14850">
        <v>2</v>
      </c>
      <c r="O14850" t="s">
        <v>131</v>
      </c>
      <c r="P14850" s="1">
        <v>45442</v>
      </c>
      <c r="Q14850" s="1">
        <v>45512</v>
      </c>
      <c r="R14850">
        <v>1709</v>
      </c>
      <c r="S14850" s="4">
        <v>8.6999999999999993</v>
      </c>
      <c r="T14850" t="s">
        <v>136</v>
      </c>
    </row>
    <row r="14851" spans="1:20" x14ac:dyDescent="0.35">
      <c r="A14851" t="s">
        <v>28506</v>
      </c>
      <c r="B14851" s="5" t="s">
        <v>28802</v>
      </c>
      <c r="C14851" s="6">
        <v>67086</v>
      </c>
      <c r="D14851" t="s">
        <v>22</v>
      </c>
      <c r="E14851">
        <v>67086</v>
      </c>
      <c r="F14851" s="5" t="s">
        <v>50</v>
      </c>
      <c r="G14851" s="5" t="s">
        <v>59</v>
      </c>
      <c r="H14851" s="5" t="s">
        <v>165</v>
      </c>
      <c r="I14851" t="s">
        <v>44</v>
      </c>
      <c r="J14851" t="s">
        <v>1090</v>
      </c>
      <c r="K14851">
        <v>50</v>
      </c>
      <c r="L14851" s="5" t="s">
        <v>28507</v>
      </c>
      <c r="M14851" s="5" t="s">
        <v>37</v>
      </c>
      <c r="N14851">
        <v>3</v>
      </c>
      <c r="O14851" t="s">
        <v>131</v>
      </c>
      <c r="P14851" s="1">
        <v>45349</v>
      </c>
      <c r="Q14851" s="1">
        <v>45412</v>
      </c>
      <c r="R14851">
        <v>821</v>
      </c>
      <c r="S14851" s="4">
        <v>5.6</v>
      </c>
      <c r="T14851" t="s">
        <v>153</v>
      </c>
    </row>
    <row r="14852" spans="1:20" x14ac:dyDescent="0.35">
      <c r="A14852" t="s">
        <v>28508</v>
      </c>
      <c r="B14852" s="5" t="s">
        <v>162</v>
      </c>
      <c r="C14852" s="6">
        <v>62522</v>
      </c>
      <c r="D14852" t="s">
        <v>22</v>
      </c>
      <c r="E14852">
        <v>62522</v>
      </c>
      <c r="F14852" s="5" t="s">
        <v>23</v>
      </c>
      <c r="G14852" s="5" t="s">
        <v>59</v>
      </c>
      <c r="H14852" s="5" t="s">
        <v>116</v>
      </c>
      <c r="I14852" t="s">
        <v>44</v>
      </c>
      <c r="J14852" t="s">
        <v>43</v>
      </c>
      <c r="K14852">
        <v>100</v>
      </c>
      <c r="L14852" s="5" t="s">
        <v>28509</v>
      </c>
      <c r="M14852" s="5" t="s">
        <v>28</v>
      </c>
      <c r="N14852">
        <v>14</v>
      </c>
      <c r="O14852" t="s">
        <v>85</v>
      </c>
      <c r="P14852" s="1">
        <v>45727</v>
      </c>
      <c r="Q14852" s="1">
        <v>45774</v>
      </c>
      <c r="R14852">
        <v>1422</v>
      </c>
      <c r="S14852" s="4">
        <v>9.6999999999999993</v>
      </c>
      <c r="T14852" t="s">
        <v>153</v>
      </c>
    </row>
    <row r="14853" spans="1:20" x14ac:dyDescent="0.35">
      <c r="A14853" t="s">
        <v>28510</v>
      </c>
      <c r="B14853" s="5" t="s">
        <v>28799</v>
      </c>
      <c r="C14853" s="6">
        <v>107430</v>
      </c>
      <c r="D14853" t="s">
        <v>81</v>
      </c>
      <c r="E14853">
        <v>145031</v>
      </c>
      <c r="F14853" s="5" t="s">
        <v>66</v>
      </c>
      <c r="G14853" s="5" t="s">
        <v>59</v>
      </c>
      <c r="H14853" s="5" t="s">
        <v>82</v>
      </c>
      <c r="I14853" t="s">
        <v>44</v>
      </c>
      <c r="J14853" t="s">
        <v>82</v>
      </c>
      <c r="K14853">
        <v>0</v>
      </c>
      <c r="L14853" s="5" t="s">
        <v>28511</v>
      </c>
      <c r="M14853" s="5" t="s">
        <v>70</v>
      </c>
      <c r="N14853">
        <v>7</v>
      </c>
      <c r="O14853" t="s">
        <v>112</v>
      </c>
      <c r="P14853" s="1">
        <v>45537</v>
      </c>
      <c r="Q14853" s="1">
        <v>45577</v>
      </c>
      <c r="R14853">
        <v>1641</v>
      </c>
      <c r="S14853" s="4">
        <v>9.6</v>
      </c>
      <c r="T14853" t="s">
        <v>63</v>
      </c>
    </row>
    <row r="14854" spans="1:20" x14ac:dyDescent="0.35">
      <c r="A14854" t="s">
        <v>28512</v>
      </c>
      <c r="B14854" s="5" t="s">
        <v>28802</v>
      </c>
      <c r="C14854" s="6">
        <v>115217</v>
      </c>
      <c r="D14854" t="s">
        <v>74</v>
      </c>
      <c r="E14854">
        <v>144021</v>
      </c>
      <c r="F14854" s="5" t="s">
        <v>66</v>
      </c>
      <c r="G14854" s="5" t="s">
        <v>59</v>
      </c>
      <c r="H14854" s="5" t="s">
        <v>75</v>
      </c>
      <c r="I14854" t="s">
        <v>44</v>
      </c>
      <c r="J14854" t="s">
        <v>75</v>
      </c>
      <c r="K14854">
        <v>0</v>
      </c>
      <c r="L14854" s="5" t="s">
        <v>14458</v>
      </c>
      <c r="M14854" s="5" t="s">
        <v>37</v>
      </c>
      <c r="N14854">
        <v>7</v>
      </c>
      <c r="O14854" t="s">
        <v>172</v>
      </c>
      <c r="P14854" s="1">
        <v>45583</v>
      </c>
      <c r="Q14854" s="1">
        <v>45616</v>
      </c>
      <c r="R14854">
        <v>753</v>
      </c>
      <c r="S14854" s="4">
        <v>9.3000000000000007</v>
      </c>
      <c r="T14854" t="s">
        <v>277</v>
      </c>
    </row>
    <row r="14855" spans="1:20" x14ac:dyDescent="0.35">
      <c r="A14855" t="s">
        <v>28513</v>
      </c>
      <c r="B14855" s="5" t="s">
        <v>32</v>
      </c>
      <c r="C14855" s="6">
        <v>142120</v>
      </c>
      <c r="D14855" t="s">
        <v>22</v>
      </c>
      <c r="E14855">
        <v>142120</v>
      </c>
      <c r="F14855" s="5" t="s">
        <v>66</v>
      </c>
      <c r="G14855" s="5" t="s">
        <v>59</v>
      </c>
      <c r="H14855" s="5" t="s">
        <v>97</v>
      </c>
      <c r="I14855" t="s">
        <v>44</v>
      </c>
      <c r="J14855" t="s">
        <v>97</v>
      </c>
      <c r="K14855">
        <v>0</v>
      </c>
      <c r="L14855" s="5" t="s">
        <v>28514</v>
      </c>
      <c r="M14855" s="5" t="s">
        <v>28</v>
      </c>
      <c r="N14855">
        <v>6</v>
      </c>
      <c r="O14855" t="s">
        <v>112</v>
      </c>
      <c r="P14855" s="1">
        <v>45564</v>
      </c>
      <c r="Q14855" s="1">
        <v>45596</v>
      </c>
      <c r="R14855">
        <v>2135</v>
      </c>
      <c r="S14855" s="4">
        <v>5.2</v>
      </c>
      <c r="T14855" t="s">
        <v>55</v>
      </c>
    </row>
    <row r="14856" spans="1:20" x14ac:dyDescent="0.35">
      <c r="A14856" t="s">
        <v>28515</v>
      </c>
      <c r="B14856" s="5" t="s">
        <v>73</v>
      </c>
      <c r="C14856" s="6">
        <v>92445</v>
      </c>
      <c r="D14856" t="s">
        <v>74</v>
      </c>
      <c r="E14856">
        <v>115556</v>
      </c>
      <c r="F14856" s="5" t="s">
        <v>50</v>
      </c>
      <c r="G14856" s="5" t="s">
        <v>59</v>
      </c>
      <c r="H14856" s="5" t="s">
        <v>75</v>
      </c>
      <c r="I14856" t="s">
        <v>26</v>
      </c>
      <c r="J14856" t="s">
        <v>75</v>
      </c>
      <c r="K14856">
        <v>0</v>
      </c>
      <c r="L14856" s="5" t="s">
        <v>28516</v>
      </c>
      <c r="M14856" s="5" t="s">
        <v>70</v>
      </c>
      <c r="N14856">
        <v>4</v>
      </c>
      <c r="O14856" t="s">
        <v>141</v>
      </c>
      <c r="P14856" s="1">
        <v>45625</v>
      </c>
      <c r="Q14856" s="1">
        <v>45663</v>
      </c>
      <c r="R14856">
        <v>2134</v>
      </c>
      <c r="S14856" s="4">
        <v>8.9</v>
      </c>
      <c r="T14856" t="s">
        <v>277</v>
      </c>
    </row>
    <row r="14857" spans="1:20" x14ac:dyDescent="0.35">
      <c r="A14857" t="s">
        <v>28517</v>
      </c>
      <c r="B14857" s="5" t="s">
        <v>21</v>
      </c>
      <c r="C14857" s="6">
        <v>41824</v>
      </c>
      <c r="D14857" t="s">
        <v>22</v>
      </c>
      <c r="E14857">
        <v>41824</v>
      </c>
      <c r="F14857" s="5" t="s">
        <v>66</v>
      </c>
      <c r="G14857" s="5" t="s">
        <v>42</v>
      </c>
      <c r="H14857" s="5" t="s">
        <v>116</v>
      </c>
      <c r="I14857" t="s">
        <v>35</v>
      </c>
      <c r="J14857" t="s">
        <v>1211</v>
      </c>
      <c r="K14857">
        <v>50</v>
      </c>
      <c r="L14857" s="5" t="s">
        <v>28518</v>
      </c>
      <c r="M14857" s="5" t="s">
        <v>28</v>
      </c>
      <c r="N14857">
        <v>6</v>
      </c>
      <c r="O14857" t="s">
        <v>167</v>
      </c>
      <c r="P14857" s="1">
        <v>45429</v>
      </c>
      <c r="Q14857" s="1">
        <v>45494</v>
      </c>
      <c r="R14857">
        <v>994</v>
      </c>
      <c r="S14857" s="4">
        <v>8.6</v>
      </c>
      <c r="T14857" t="s">
        <v>108</v>
      </c>
    </row>
    <row r="14858" spans="1:20" x14ac:dyDescent="0.35">
      <c r="A14858" t="s">
        <v>28519</v>
      </c>
      <c r="B14858" s="5" t="s">
        <v>145</v>
      </c>
      <c r="C14858" s="6">
        <v>51207</v>
      </c>
      <c r="D14858" t="s">
        <v>74</v>
      </c>
      <c r="E14858">
        <v>64009</v>
      </c>
      <c r="F14858" s="5" t="s">
        <v>58</v>
      </c>
      <c r="G14858" s="5" t="s">
        <v>51</v>
      </c>
      <c r="H14858" s="5" t="s">
        <v>75</v>
      </c>
      <c r="I14858" t="s">
        <v>26</v>
      </c>
      <c r="J14858" t="s">
        <v>75</v>
      </c>
      <c r="K14858">
        <v>50</v>
      </c>
      <c r="L14858" s="5" t="s">
        <v>28520</v>
      </c>
      <c r="M14858" s="5" t="s">
        <v>54</v>
      </c>
      <c r="N14858">
        <v>0</v>
      </c>
      <c r="O14858" t="s">
        <v>112</v>
      </c>
      <c r="P14858" s="1">
        <v>45667</v>
      </c>
      <c r="Q14858" s="1">
        <v>45694</v>
      </c>
      <c r="R14858">
        <v>745</v>
      </c>
      <c r="S14858" s="4">
        <v>6.5</v>
      </c>
      <c r="T14858" t="s">
        <v>55</v>
      </c>
    </row>
    <row r="14859" spans="1:20" x14ac:dyDescent="0.35">
      <c r="A14859" t="s">
        <v>28521</v>
      </c>
      <c r="B14859" s="5" t="s">
        <v>28801</v>
      </c>
      <c r="C14859" s="6">
        <v>96900</v>
      </c>
      <c r="D14859" t="s">
        <v>120</v>
      </c>
      <c r="E14859">
        <v>87210</v>
      </c>
      <c r="F14859" s="5" t="s">
        <v>50</v>
      </c>
      <c r="G14859" s="5" t="s">
        <v>24</v>
      </c>
      <c r="H14859" s="5" t="s">
        <v>121</v>
      </c>
      <c r="I14859" t="s">
        <v>44</v>
      </c>
      <c r="J14859" t="s">
        <v>121</v>
      </c>
      <c r="K14859">
        <v>100</v>
      </c>
      <c r="L14859" s="5" t="s">
        <v>28522</v>
      </c>
      <c r="M14859" s="5" t="s">
        <v>54</v>
      </c>
      <c r="N14859">
        <v>3</v>
      </c>
      <c r="O14859" t="s">
        <v>85</v>
      </c>
      <c r="P14859" s="1">
        <v>45490</v>
      </c>
      <c r="Q14859" s="1">
        <v>45532</v>
      </c>
      <c r="R14859">
        <v>2381</v>
      </c>
      <c r="S14859" s="4">
        <v>9.4</v>
      </c>
      <c r="T14859" t="s">
        <v>210</v>
      </c>
    </row>
    <row r="14860" spans="1:20" x14ac:dyDescent="0.35">
      <c r="A14860" t="s">
        <v>28523</v>
      </c>
      <c r="B14860" s="5" t="s">
        <v>91</v>
      </c>
      <c r="C14860" s="6">
        <v>139440</v>
      </c>
      <c r="D14860" t="s">
        <v>41</v>
      </c>
      <c r="E14860">
        <v>118524</v>
      </c>
      <c r="F14860" s="5" t="s">
        <v>66</v>
      </c>
      <c r="G14860" s="5" t="s">
        <v>59</v>
      </c>
      <c r="H14860" s="5" t="s">
        <v>151</v>
      </c>
      <c r="I14860" t="s">
        <v>35</v>
      </c>
      <c r="J14860" t="s">
        <v>291</v>
      </c>
      <c r="K14860">
        <v>50</v>
      </c>
      <c r="L14860" s="5" t="s">
        <v>28524</v>
      </c>
      <c r="M14860" s="5" t="s">
        <v>54</v>
      </c>
      <c r="N14860">
        <v>7</v>
      </c>
      <c r="O14860" t="s">
        <v>131</v>
      </c>
      <c r="P14860" s="1">
        <v>45566</v>
      </c>
      <c r="Q14860" s="1">
        <v>45603</v>
      </c>
      <c r="R14860">
        <v>898</v>
      </c>
      <c r="S14860" s="4">
        <v>8</v>
      </c>
      <c r="T14860" t="s">
        <v>79</v>
      </c>
    </row>
    <row r="14861" spans="1:20" x14ac:dyDescent="0.35">
      <c r="A14861" t="s">
        <v>28525</v>
      </c>
      <c r="B14861" s="5" t="s">
        <v>40</v>
      </c>
      <c r="C14861" s="6">
        <v>149725</v>
      </c>
      <c r="D14861" t="s">
        <v>22</v>
      </c>
      <c r="E14861">
        <v>149725</v>
      </c>
      <c r="F14861" s="5" t="s">
        <v>66</v>
      </c>
      <c r="G14861" s="5" t="s">
        <v>59</v>
      </c>
      <c r="H14861" s="5" t="s">
        <v>52</v>
      </c>
      <c r="I14861" t="s">
        <v>35</v>
      </c>
      <c r="J14861" t="s">
        <v>52</v>
      </c>
      <c r="K14861">
        <v>100</v>
      </c>
      <c r="L14861" s="5" t="s">
        <v>28526</v>
      </c>
      <c r="M14861" s="5" t="s">
        <v>37</v>
      </c>
      <c r="N14861">
        <v>5</v>
      </c>
      <c r="O14861" t="s">
        <v>112</v>
      </c>
      <c r="P14861" s="1">
        <v>45608</v>
      </c>
      <c r="Q14861" s="1">
        <v>45658</v>
      </c>
      <c r="R14861">
        <v>1796</v>
      </c>
      <c r="S14861" s="4">
        <v>8.6</v>
      </c>
      <c r="T14861" t="s">
        <v>47</v>
      </c>
    </row>
    <row r="14862" spans="1:20" x14ac:dyDescent="0.35">
      <c r="A14862" t="s">
        <v>28527</v>
      </c>
      <c r="B14862" s="5" t="s">
        <v>28801</v>
      </c>
      <c r="C14862" s="6">
        <v>95613</v>
      </c>
      <c r="D14862" t="s">
        <v>120</v>
      </c>
      <c r="E14862">
        <v>86052</v>
      </c>
      <c r="F14862" s="5" t="s">
        <v>58</v>
      </c>
      <c r="G14862" s="5" t="s">
        <v>51</v>
      </c>
      <c r="H14862" s="5" t="s">
        <v>121</v>
      </c>
      <c r="I14862" t="s">
        <v>44</v>
      </c>
      <c r="J14862" t="s">
        <v>121</v>
      </c>
      <c r="K14862">
        <v>100</v>
      </c>
      <c r="L14862" s="5" t="s">
        <v>28528</v>
      </c>
      <c r="M14862" s="5" t="s">
        <v>54</v>
      </c>
      <c r="N14862">
        <v>0</v>
      </c>
      <c r="O14862" t="s">
        <v>172</v>
      </c>
      <c r="P14862" s="1">
        <v>45305</v>
      </c>
      <c r="Q14862" s="1">
        <v>45327</v>
      </c>
      <c r="R14862">
        <v>2410</v>
      </c>
      <c r="S14862" s="4">
        <v>8.1</v>
      </c>
      <c r="T14862" t="s">
        <v>103</v>
      </c>
    </row>
    <row r="14863" spans="1:20" x14ac:dyDescent="0.35">
      <c r="A14863" t="s">
        <v>28529</v>
      </c>
      <c r="B14863" s="5" t="s">
        <v>100</v>
      </c>
      <c r="C14863" s="6">
        <v>84360</v>
      </c>
      <c r="D14863" t="s">
        <v>41</v>
      </c>
      <c r="E14863">
        <v>71706</v>
      </c>
      <c r="F14863" s="5" t="s">
        <v>50</v>
      </c>
      <c r="G14863" s="5" t="s">
        <v>24</v>
      </c>
      <c r="H14863" s="5" t="s">
        <v>151</v>
      </c>
      <c r="I14863" t="s">
        <v>26</v>
      </c>
      <c r="J14863" t="s">
        <v>151</v>
      </c>
      <c r="K14863">
        <v>50</v>
      </c>
      <c r="L14863" s="5" t="s">
        <v>18455</v>
      </c>
      <c r="M14863" s="5" t="s">
        <v>37</v>
      </c>
      <c r="N14863">
        <v>2</v>
      </c>
      <c r="O14863" t="s">
        <v>147</v>
      </c>
      <c r="P14863" s="1">
        <v>45770</v>
      </c>
      <c r="Q14863" s="1">
        <v>45808</v>
      </c>
      <c r="R14863">
        <v>1028</v>
      </c>
      <c r="S14863" s="4">
        <v>5</v>
      </c>
      <c r="T14863" t="s">
        <v>30</v>
      </c>
    </row>
    <row r="14864" spans="1:20" x14ac:dyDescent="0.35">
      <c r="A14864" t="s">
        <v>28530</v>
      </c>
      <c r="B14864" s="5" t="s">
        <v>105</v>
      </c>
      <c r="C14864" s="6">
        <v>109354</v>
      </c>
      <c r="D14864" t="s">
        <v>41</v>
      </c>
      <c r="E14864">
        <v>92951</v>
      </c>
      <c r="F14864" s="5" t="s">
        <v>50</v>
      </c>
      <c r="G14864" s="5" t="s">
        <v>42</v>
      </c>
      <c r="H14864" s="5" t="s">
        <v>151</v>
      </c>
      <c r="I14864" t="s">
        <v>35</v>
      </c>
      <c r="J14864" t="s">
        <v>151</v>
      </c>
      <c r="K14864">
        <v>100</v>
      </c>
      <c r="L14864" s="5" t="s">
        <v>28531</v>
      </c>
      <c r="M14864" s="5" t="s">
        <v>70</v>
      </c>
      <c r="N14864">
        <v>3</v>
      </c>
      <c r="O14864" t="s">
        <v>62</v>
      </c>
      <c r="P14864" s="1">
        <v>45670</v>
      </c>
      <c r="Q14864" s="1">
        <v>45705</v>
      </c>
      <c r="R14864">
        <v>1507</v>
      </c>
      <c r="S14864" s="4">
        <v>6.5</v>
      </c>
      <c r="T14864" t="s">
        <v>118</v>
      </c>
    </row>
    <row r="14865" spans="1:20" x14ac:dyDescent="0.35">
      <c r="A14865" t="s">
        <v>28532</v>
      </c>
      <c r="B14865" s="5" t="s">
        <v>28799</v>
      </c>
      <c r="C14865" s="6">
        <v>49153</v>
      </c>
      <c r="D14865" t="s">
        <v>22</v>
      </c>
      <c r="E14865">
        <v>49153</v>
      </c>
      <c r="F14865" s="5" t="s">
        <v>58</v>
      </c>
      <c r="G14865" s="5" t="s">
        <v>51</v>
      </c>
      <c r="H14865" s="5" t="s">
        <v>165</v>
      </c>
      <c r="I14865" t="s">
        <v>26</v>
      </c>
      <c r="J14865" t="s">
        <v>165</v>
      </c>
      <c r="K14865">
        <v>0</v>
      </c>
      <c r="L14865" s="5" t="s">
        <v>28533</v>
      </c>
      <c r="M14865" s="5" t="s">
        <v>37</v>
      </c>
      <c r="N14865">
        <v>0</v>
      </c>
      <c r="O14865" t="s">
        <v>46</v>
      </c>
      <c r="P14865" s="1">
        <v>45348</v>
      </c>
      <c r="Q14865" s="1">
        <v>45367</v>
      </c>
      <c r="R14865">
        <v>1274</v>
      </c>
      <c r="S14865" s="4">
        <v>6.4</v>
      </c>
      <c r="T14865" t="s">
        <v>118</v>
      </c>
    </row>
    <row r="14866" spans="1:20" x14ac:dyDescent="0.35">
      <c r="A14866" t="s">
        <v>28534</v>
      </c>
      <c r="B14866" s="5" t="s">
        <v>162</v>
      </c>
      <c r="C14866" s="6">
        <v>79494</v>
      </c>
      <c r="D14866" t="s">
        <v>22</v>
      </c>
      <c r="E14866">
        <v>79494</v>
      </c>
      <c r="F14866" s="5" t="s">
        <v>50</v>
      </c>
      <c r="G14866" s="5" t="s">
        <v>59</v>
      </c>
      <c r="H14866" s="5" t="s">
        <v>165</v>
      </c>
      <c r="I14866" t="s">
        <v>26</v>
      </c>
      <c r="J14866" t="s">
        <v>83</v>
      </c>
      <c r="K14866">
        <v>100</v>
      </c>
      <c r="L14866" s="5" t="s">
        <v>28535</v>
      </c>
      <c r="M14866" s="5" t="s">
        <v>37</v>
      </c>
      <c r="N14866">
        <v>4</v>
      </c>
      <c r="O14866" t="s">
        <v>88</v>
      </c>
      <c r="P14866" s="1">
        <v>45442</v>
      </c>
      <c r="Q14866" s="1">
        <v>45509</v>
      </c>
      <c r="R14866">
        <v>1674</v>
      </c>
      <c r="S14866" s="4">
        <v>5.0999999999999996</v>
      </c>
      <c r="T14866" t="s">
        <v>153</v>
      </c>
    </row>
    <row r="14867" spans="1:20" x14ac:dyDescent="0.35">
      <c r="A14867" t="s">
        <v>28536</v>
      </c>
      <c r="B14867" s="5" t="s">
        <v>28802</v>
      </c>
      <c r="C14867" s="6">
        <v>99985</v>
      </c>
      <c r="D14867" t="s">
        <v>33</v>
      </c>
      <c r="E14867">
        <v>10998350</v>
      </c>
      <c r="F14867" s="5" t="s">
        <v>50</v>
      </c>
      <c r="G14867" s="5" t="s">
        <v>24</v>
      </c>
      <c r="H14867" s="5" t="s">
        <v>34</v>
      </c>
      <c r="I14867" t="s">
        <v>35</v>
      </c>
      <c r="J14867" t="s">
        <v>34</v>
      </c>
      <c r="K14867">
        <v>100</v>
      </c>
      <c r="L14867" s="5" t="s">
        <v>28537</v>
      </c>
      <c r="M14867" s="5" t="s">
        <v>54</v>
      </c>
      <c r="N14867">
        <v>3</v>
      </c>
      <c r="O14867" t="s">
        <v>141</v>
      </c>
      <c r="P14867" s="1">
        <v>45549</v>
      </c>
      <c r="Q14867" s="1">
        <v>45612</v>
      </c>
      <c r="R14867">
        <v>2196</v>
      </c>
      <c r="S14867" s="4">
        <v>8.1</v>
      </c>
      <c r="T14867" t="s">
        <v>108</v>
      </c>
    </row>
    <row r="14868" spans="1:20" x14ac:dyDescent="0.35">
      <c r="A14868" t="s">
        <v>28538</v>
      </c>
      <c r="B14868" s="5" t="s">
        <v>21</v>
      </c>
      <c r="C14868" s="6">
        <v>82532</v>
      </c>
      <c r="D14868" t="s">
        <v>33</v>
      </c>
      <c r="E14868">
        <v>9078520</v>
      </c>
      <c r="F14868" s="5" t="s">
        <v>58</v>
      </c>
      <c r="G14868" s="5" t="s">
        <v>24</v>
      </c>
      <c r="H14868" s="5" t="s">
        <v>34</v>
      </c>
      <c r="I14868" t="s">
        <v>35</v>
      </c>
      <c r="J14868" t="s">
        <v>34</v>
      </c>
      <c r="K14868">
        <v>50</v>
      </c>
      <c r="L14868" s="5" t="s">
        <v>28539</v>
      </c>
      <c r="M14868" s="5" t="s">
        <v>37</v>
      </c>
      <c r="N14868">
        <v>0</v>
      </c>
      <c r="O14868" t="s">
        <v>112</v>
      </c>
      <c r="P14868" s="1">
        <v>45484</v>
      </c>
      <c r="Q14868" s="1">
        <v>45513</v>
      </c>
      <c r="R14868">
        <v>1231</v>
      </c>
      <c r="S14868" s="4">
        <v>9.1</v>
      </c>
      <c r="T14868" t="s">
        <v>108</v>
      </c>
    </row>
    <row r="14869" spans="1:20" x14ac:dyDescent="0.35">
      <c r="A14869" t="s">
        <v>28540</v>
      </c>
      <c r="B14869" s="5" t="s">
        <v>179</v>
      </c>
      <c r="C14869" s="6">
        <v>295948</v>
      </c>
      <c r="D14869" t="s">
        <v>22</v>
      </c>
      <c r="E14869">
        <v>295948</v>
      </c>
      <c r="F14869" s="5" t="s">
        <v>23</v>
      </c>
      <c r="G14869" s="5" t="s">
        <v>59</v>
      </c>
      <c r="H14869" s="5" t="s">
        <v>68</v>
      </c>
      <c r="I14869" t="s">
        <v>26</v>
      </c>
      <c r="J14869" t="s">
        <v>768</v>
      </c>
      <c r="K14869">
        <v>50</v>
      </c>
      <c r="L14869" s="5" t="s">
        <v>8345</v>
      </c>
      <c r="M14869" s="5" t="s">
        <v>54</v>
      </c>
      <c r="N14869">
        <v>12</v>
      </c>
      <c r="O14869" t="s">
        <v>112</v>
      </c>
      <c r="P14869" s="1">
        <v>45413</v>
      </c>
      <c r="Q14869" s="1">
        <v>45448</v>
      </c>
      <c r="R14869">
        <v>630</v>
      </c>
      <c r="S14869" s="4">
        <v>9.6999999999999993</v>
      </c>
      <c r="T14869" t="s">
        <v>47</v>
      </c>
    </row>
    <row r="14870" spans="1:20" x14ac:dyDescent="0.35">
      <c r="A14870" t="s">
        <v>28541</v>
      </c>
      <c r="B14870" s="5" t="s">
        <v>28802</v>
      </c>
      <c r="C14870" s="6">
        <v>62843</v>
      </c>
      <c r="D14870" t="s">
        <v>22</v>
      </c>
      <c r="E14870">
        <v>62843</v>
      </c>
      <c r="F14870" s="5" t="s">
        <v>50</v>
      </c>
      <c r="G14870" s="5" t="s">
        <v>42</v>
      </c>
      <c r="H14870" s="5" t="s">
        <v>52</v>
      </c>
      <c r="I14870" t="s">
        <v>44</v>
      </c>
      <c r="J14870" t="s">
        <v>52</v>
      </c>
      <c r="K14870">
        <v>50</v>
      </c>
      <c r="L14870" s="5" t="s">
        <v>28542</v>
      </c>
      <c r="M14870" s="5" t="s">
        <v>54</v>
      </c>
      <c r="N14870">
        <v>3</v>
      </c>
      <c r="O14870" t="s">
        <v>172</v>
      </c>
      <c r="P14870" s="1">
        <v>45489</v>
      </c>
      <c r="Q14870" s="1">
        <v>45503</v>
      </c>
      <c r="R14870">
        <v>2195</v>
      </c>
      <c r="S14870" s="4">
        <v>9.6999999999999993</v>
      </c>
      <c r="T14870" t="s">
        <v>118</v>
      </c>
    </row>
    <row r="14871" spans="1:20" x14ac:dyDescent="0.35">
      <c r="A14871" t="s">
        <v>28543</v>
      </c>
      <c r="B14871" s="5" t="s">
        <v>21</v>
      </c>
      <c r="C14871" s="6">
        <v>209564</v>
      </c>
      <c r="D14871" t="s">
        <v>120</v>
      </c>
      <c r="E14871">
        <v>188608</v>
      </c>
      <c r="F14871" s="5" t="s">
        <v>23</v>
      </c>
      <c r="G14871" s="5" t="s">
        <v>59</v>
      </c>
      <c r="H14871" s="5" t="s">
        <v>121</v>
      </c>
      <c r="I14871" t="s">
        <v>26</v>
      </c>
      <c r="J14871" t="s">
        <v>121</v>
      </c>
      <c r="K14871">
        <v>100</v>
      </c>
      <c r="L14871" s="5" t="s">
        <v>28544</v>
      </c>
      <c r="M14871" s="5" t="s">
        <v>28</v>
      </c>
      <c r="N14871">
        <v>17</v>
      </c>
      <c r="O14871" t="s">
        <v>172</v>
      </c>
      <c r="P14871" s="1">
        <v>45527</v>
      </c>
      <c r="Q14871" s="1">
        <v>45546</v>
      </c>
      <c r="R14871">
        <v>1446</v>
      </c>
      <c r="S14871" s="4">
        <v>5.4</v>
      </c>
      <c r="T14871" t="s">
        <v>243</v>
      </c>
    </row>
    <row r="14872" spans="1:20" x14ac:dyDescent="0.35">
      <c r="A14872" t="s">
        <v>28545</v>
      </c>
      <c r="B14872" s="5" t="s">
        <v>217</v>
      </c>
      <c r="C14872" s="6">
        <v>152425</v>
      </c>
      <c r="D14872" t="s">
        <v>22</v>
      </c>
      <c r="E14872">
        <v>152425</v>
      </c>
      <c r="F14872" s="5" t="s">
        <v>50</v>
      </c>
      <c r="G14872" s="5" t="s">
        <v>59</v>
      </c>
      <c r="H14872" s="5" t="s">
        <v>97</v>
      </c>
      <c r="I14872" t="s">
        <v>35</v>
      </c>
      <c r="J14872" t="s">
        <v>97</v>
      </c>
      <c r="K14872">
        <v>50</v>
      </c>
      <c r="L14872" s="5" t="s">
        <v>28546</v>
      </c>
      <c r="M14872" s="5" t="s">
        <v>37</v>
      </c>
      <c r="N14872">
        <v>4</v>
      </c>
      <c r="O14872" t="s">
        <v>172</v>
      </c>
      <c r="P14872" s="1">
        <v>45553</v>
      </c>
      <c r="Q14872" s="1">
        <v>45625</v>
      </c>
      <c r="R14872">
        <v>911</v>
      </c>
      <c r="S14872" s="4">
        <v>5.9</v>
      </c>
      <c r="T14872" t="s">
        <v>103</v>
      </c>
    </row>
    <row r="14873" spans="1:20" x14ac:dyDescent="0.35">
      <c r="A14873" t="s">
        <v>28547</v>
      </c>
      <c r="B14873" s="5" t="s">
        <v>57</v>
      </c>
      <c r="C14873" s="6">
        <v>84147</v>
      </c>
      <c r="D14873" t="s">
        <v>22</v>
      </c>
      <c r="E14873">
        <v>84147</v>
      </c>
      <c r="F14873" s="5" t="s">
        <v>50</v>
      </c>
      <c r="G14873" s="5" t="s">
        <v>42</v>
      </c>
      <c r="H14873" s="5" t="s">
        <v>165</v>
      </c>
      <c r="I14873" t="s">
        <v>35</v>
      </c>
      <c r="J14873" t="s">
        <v>165</v>
      </c>
      <c r="K14873">
        <v>50</v>
      </c>
      <c r="L14873" s="5" t="s">
        <v>28548</v>
      </c>
      <c r="M14873" s="5" t="s">
        <v>54</v>
      </c>
      <c r="N14873">
        <v>4</v>
      </c>
      <c r="O14873" t="s">
        <v>131</v>
      </c>
      <c r="P14873" s="1">
        <v>45573</v>
      </c>
      <c r="Q14873" s="1">
        <v>45605</v>
      </c>
      <c r="R14873">
        <v>2252</v>
      </c>
      <c r="S14873" s="4">
        <v>8.4</v>
      </c>
      <c r="T14873" t="s">
        <v>108</v>
      </c>
    </row>
    <row r="14874" spans="1:20" x14ac:dyDescent="0.35">
      <c r="A14874" t="s">
        <v>28549</v>
      </c>
      <c r="B14874" s="5" t="s">
        <v>21</v>
      </c>
      <c r="C14874" s="6">
        <v>119112</v>
      </c>
      <c r="D14874" t="s">
        <v>22</v>
      </c>
      <c r="E14874">
        <v>119112</v>
      </c>
      <c r="F14874" s="5" t="s">
        <v>50</v>
      </c>
      <c r="G14874" s="5" t="s">
        <v>42</v>
      </c>
      <c r="H14874" s="5" t="s">
        <v>129</v>
      </c>
      <c r="I14874" t="s">
        <v>35</v>
      </c>
      <c r="J14874" t="s">
        <v>129</v>
      </c>
      <c r="K14874">
        <v>100</v>
      </c>
      <c r="L14874" s="5" t="s">
        <v>28550</v>
      </c>
      <c r="M14874" s="5" t="s">
        <v>28</v>
      </c>
      <c r="N14874">
        <v>2</v>
      </c>
      <c r="O14874" t="s">
        <v>85</v>
      </c>
      <c r="P14874" s="1">
        <v>45315</v>
      </c>
      <c r="Q14874" s="1">
        <v>45375</v>
      </c>
      <c r="R14874">
        <v>945</v>
      </c>
      <c r="S14874" s="4">
        <v>8.6</v>
      </c>
      <c r="T14874" t="s">
        <v>103</v>
      </c>
    </row>
    <row r="14875" spans="1:20" x14ac:dyDescent="0.35">
      <c r="A14875" t="s">
        <v>28551</v>
      </c>
      <c r="B14875" s="5" t="s">
        <v>40</v>
      </c>
      <c r="C14875" s="6">
        <v>49882</v>
      </c>
      <c r="D14875" t="s">
        <v>22</v>
      </c>
      <c r="E14875">
        <v>49882</v>
      </c>
      <c r="F14875" s="5" t="s">
        <v>66</v>
      </c>
      <c r="G14875" s="5" t="s">
        <v>24</v>
      </c>
      <c r="H14875" s="5" t="s">
        <v>157</v>
      </c>
      <c r="I14875" t="s">
        <v>44</v>
      </c>
      <c r="J14875" t="s">
        <v>157</v>
      </c>
      <c r="K14875">
        <v>50</v>
      </c>
      <c r="L14875" s="5" t="s">
        <v>28552</v>
      </c>
      <c r="M14875" s="5" t="s">
        <v>70</v>
      </c>
      <c r="N14875">
        <v>8</v>
      </c>
      <c r="O14875" t="s">
        <v>172</v>
      </c>
      <c r="P14875" s="1">
        <v>45445</v>
      </c>
      <c r="Q14875" s="1">
        <v>45491</v>
      </c>
      <c r="R14875">
        <v>966</v>
      </c>
      <c r="S14875" s="4">
        <v>5.4</v>
      </c>
      <c r="T14875" t="s">
        <v>95</v>
      </c>
    </row>
    <row r="14876" spans="1:20" x14ac:dyDescent="0.35">
      <c r="A14876" t="s">
        <v>28553</v>
      </c>
      <c r="B14876" s="5" t="s">
        <v>21</v>
      </c>
      <c r="C14876" s="6">
        <v>223969</v>
      </c>
      <c r="D14876" t="s">
        <v>22</v>
      </c>
      <c r="E14876">
        <v>223969</v>
      </c>
      <c r="F14876" s="5" t="s">
        <v>23</v>
      </c>
      <c r="G14876" s="5" t="s">
        <v>42</v>
      </c>
      <c r="H14876" s="5" t="s">
        <v>97</v>
      </c>
      <c r="I14876" t="s">
        <v>44</v>
      </c>
      <c r="J14876" t="s">
        <v>467</v>
      </c>
      <c r="K14876">
        <v>100</v>
      </c>
      <c r="L14876" s="5" t="s">
        <v>26515</v>
      </c>
      <c r="M14876" s="5" t="s">
        <v>70</v>
      </c>
      <c r="N14876">
        <v>18</v>
      </c>
      <c r="O14876" t="s">
        <v>141</v>
      </c>
      <c r="P14876" s="1">
        <v>45534</v>
      </c>
      <c r="Q14876" s="1">
        <v>45593</v>
      </c>
      <c r="R14876">
        <v>1774</v>
      </c>
      <c r="S14876" s="4">
        <v>6.1</v>
      </c>
      <c r="T14876" t="s">
        <v>63</v>
      </c>
    </row>
    <row r="14877" spans="1:20" x14ac:dyDescent="0.35">
      <c r="A14877" t="s">
        <v>28554</v>
      </c>
      <c r="B14877" s="5" t="s">
        <v>32</v>
      </c>
      <c r="C14877" s="6">
        <v>118219</v>
      </c>
      <c r="D14877" t="s">
        <v>22</v>
      </c>
      <c r="E14877">
        <v>118219</v>
      </c>
      <c r="F14877" s="5" t="s">
        <v>50</v>
      </c>
      <c r="G14877" s="5" t="s">
        <v>24</v>
      </c>
      <c r="H14877" s="5" t="s">
        <v>68</v>
      </c>
      <c r="I14877" t="s">
        <v>35</v>
      </c>
      <c r="J14877" t="s">
        <v>68</v>
      </c>
      <c r="K14877">
        <v>50</v>
      </c>
      <c r="L14877" s="5" t="s">
        <v>28555</v>
      </c>
      <c r="M14877" s="5" t="s">
        <v>54</v>
      </c>
      <c r="N14877">
        <v>2</v>
      </c>
      <c r="O14877" t="s">
        <v>107</v>
      </c>
      <c r="P14877" s="1">
        <v>45487</v>
      </c>
      <c r="Q14877" s="1">
        <v>45519</v>
      </c>
      <c r="R14877">
        <v>819</v>
      </c>
      <c r="S14877" s="4">
        <v>8.8000000000000007</v>
      </c>
      <c r="T14877" t="s">
        <v>89</v>
      </c>
    </row>
    <row r="14878" spans="1:20" x14ac:dyDescent="0.35">
      <c r="A14878" t="s">
        <v>28556</v>
      </c>
      <c r="B14878" s="5" t="s">
        <v>28802</v>
      </c>
      <c r="C14878" s="6">
        <v>53669</v>
      </c>
      <c r="D14878" t="s">
        <v>41</v>
      </c>
      <c r="E14878">
        <v>45619</v>
      </c>
      <c r="F14878" s="5" t="s">
        <v>58</v>
      </c>
      <c r="G14878" s="5" t="s">
        <v>42</v>
      </c>
      <c r="H14878" s="5" t="s">
        <v>126</v>
      </c>
      <c r="I14878" t="s">
        <v>44</v>
      </c>
      <c r="J14878" t="s">
        <v>126</v>
      </c>
      <c r="K14878">
        <v>100</v>
      </c>
      <c r="L14878" s="5" t="s">
        <v>23263</v>
      </c>
      <c r="M14878" s="5" t="s">
        <v>70</v>
      </c>
      <c r="N14878">
        <v>1</v>
      </c>
      <c r="O14878" t="s">
        <v>131</v>
      </c>
      <c r="P14878" s="1">
        <v>45685</v>
      </c>
      <c r="Q14878" s="1">
        <v>45746</v>
      </c>
      <c r="R14878">
        <v>820</v>
      </c>
      <c r="S14878" s="4">
        <v>9.6</v>
      </c>
      <c r="T14878" t="s">
        <v>103</v>
      </c>
    </row>
    <row r="14879" spans="1:20" x14ac:dyDescent="0.35">
      <c r="A14879" t="s">
        <v>28557</v>
      </c>
      <c r="B14879" s="5" t="s">
        <v>28802</v>
      </c>
      <c r="C14879" s="6">
        <v>103628</v>
      </c>
      <c r="D14879" t="s">
        <v>22</v>
      </c>
      <c r="E14879">
        <v>103628</v>
      </c>
      <c r="F14879" s="5" t="s">
        <v>50</v>
      </c>
      <c r="G14879" s="5" t="s">
        <v>59</v>
      </c>
      <c r="H14879" s="5" t="s">
        <v>129</v>
      </c>
      <c r="I14879" t="s">
        <v>35</v>
      </c>
      <c r="J14879" t="s">
        <v>34</v>
      </c>
      <c r="K14879">
        <v>50</v>
      </c>
      <c r="L14879" s="5" t="s">
        <v>28558</v>
      </c>
      <c r="M14879" s="5" t="s">
        <v>28</v>
      </c>
      <c r="N14879">
        <v>4</v>
      </c>
      <c r="O14879" t="s">
        <v>147</v>
      </c>
      <c r="P14879" s="1">
        <v>45653</v>
      </c>
      <c r="Q14879" s="1">
        <v>45704</v>
      </c>
      <c r="R14879">
        <v>1923</v>
      </c>
      <c r="S14879" s="4">
        <v>5.3</v>
      </c>
      <c r="T14879" t="s">
        <v>118</v>
      </c>
    </row>
    <row r="14880" spans="1:20" x14ac:dyDescent="0.35">
      <c r="A14880" t="s">
        <v>28559</v>
      </c>
      <c r="B14880" s="5" t="s">
        <v>162</v>
      </c>
      <c r="C14880" s="6">
        <v>56178</v>
      </c>
      <c r="D14880" t="s">
        <v>74</v>
      </c>
      <c r="E14880">
        <v>70223</v>
      </c>
      <c r="F14880" s="5" t="s">
        <v>58</v>
      </c>
      <c r="G14880" s="5" t="s">
        <v>59</v>
      </c>
      <c r="H14880" s="5" t="s">
        <v>75</v>
      </c>
      <c r="I14880" t="s">
        <v>44</v>
      </c>
      <c r="J14880" t="s">
        <v>75</v>
      </c>
      <c r="K14880">
        <v>0</v>
      </c>
      <c r="L14880" s="5" t="s">
        <v>28560</v>
      </c>
      <c r="M14880" s="5" t="s">
        <v>37</v>
      </c>
      <c r="N14880">
        <v>0</v>
      </c>
      <c r="O14880" t="s">
        <v>107</v>
      </c>
      <c r="P14880" s="1">
        <v>45414</v>
      </c>
      <c r="Q14880" s="1">
        <v>45447</v>
      </c>
      <c r="R14880">
        <v>2267</v>
      </c>
      <c r="S14880" s="4">
        <v>9.5</v>
      </c>
      <c r="T14880" t="s">
        <v>103</v>
      </c>
    </row>
    <row r="14881" spans="1:20" x14ac:dyDescent="0.35">
      <c r="A14881" t="s">
        <v>28561</v>
      </c>
      <c r="B14881" s="5" t="s">
        <v>28801</v>
      </c>
      <c r="C14881" s="6">
        <v>146442</v>
      </c>
      <c r="D14881" t="s">
        <v>22</v>
      </c>
      <c r="E14881">
        <v>146442</v>
      </c>
      <c r="F14881" s="5" t="s">
        <v>66</v>
      </c>
      <c r="G14881" s="5" t="s">
        <v>24</v>
      </c>
      <c r="H14881" s="5" t="s">
        <v>101</v>
      </c>
      <c r="I14881" t="s">
        <v>35</v>
      </c>
      <c r="J14881" t="s">
        <v>101</v>
      </c>
      <c r="K14881">
        <v>50</v>
      </c>
      <c r="L14881" s="5" t="s">
        <v>28562</v>
      </c>
      <c r="M14881" s="5" t="s">
        <v>37</v>
      </c>
      <c r="N14881">
        <v>9</v>
      </c>
      <c r="O14881" t="s">
        <v>112</v>
      </c>
      <c r="P14881" s="1">
        <v>45413</v>
      </c>
      <c r="Q14881" s="1">
        <v>45455</v>
      </c>
      <c r="R14881">
        <v>2052</v>
      </c>
      <c r="S14881" s="4">
        <v>6.5</v>
      </c>
      <c r="T14881" t="s">
        <v>55</v>
      </c>
    </row>
    <row r="14882" spans="1:20" x14ac:dyDescent="0.35">
      <c r="A14882" t="s">
        <v>28563</v>
      </c>
      <c r="B14882" s="5" t="s">
        <v>49</v>
      </c>
      <c r="C14882" s="6">
        <v>63769</v>
      </c>
      <c r="D14882" t="s">
        <v>92</v>
      </c>
      <c r="E14882">
        <v>47827</v>
      </c>
      <c r="F14882" s="5" t="s">
        <v>58</v>
      </c>
      <c r="G14882" s="5" t="s">
        <v>42</v>
      </c>
      <c r="H14882" s="5" t="s">
        <v>93</v>
      </c>
      <c r="I14882" t="s">
        <v>35</v>
      </c>
      <c r="J14882" t="s">
        <v>68</v>
      </c>
      <c r="K14882">
        <v>50</v>
      </c>
      <c r="L14882" s="5" t="s">
        <v>28564</v>
      </c>
      <c r="M14882" s="5" t="s">
        <v>28</v>
      </c>
      <c r="N14882">
        <v>1</v>
      </c>
      <c r="O14882" t="s">
        <v>78</v>
      </c>
      <c r="P14882" s="1">
        <v>45321</v>
      </c>
      <c r="Q14882" s="1">
        <v>45374</v>
      </c>
      <c r="R14882">
        <v>1175</v>
      </c>
      <c r="S14882" s="4">
        <v>8.1999999999999993</v>
      </c>
      <c r="T14882" t="s">
        <v>210</v>
      </c>
    </row>
    <row r="14883" spans="1:20" x14ac:dyDescent="0.35">
      <c r="A14883" t="s">
        <v>28565</v>
      </c>
      <c r="B14883" s="5" t="s">
        <v>28801</v>
      </c>
      <c r="C14883" s="6">
        <v>24026</v>
      </c>
      <c r="D14883" t="s">
        <v>22</v>
      </c>
      <c r="E14883">
        <v>24026</v>
      </c>
      <c r="F14883" s="5" t="s">
        <v>58</v>
      </c>
      <c r="G14883" s="5" t="s">
        <v>59</v>
      </c>
      <c r="H14883" s="5" t="s">
        <v>116</v>
      </c>
      <c r="I14883" t="s">
        <v>35</v>
      </c>
      <c r="J14883" t="s">
        <v>116</v>
      </c>
      <c r="K14883">
        <v>50</v>
      </c>
      <c r="L14883" s="5" t="s">
        <v>28566</v>
      </c>
      <c r="M14883" s="5" t="s">
        <v>70</v>
      </c>
      <c r="N14883">
        <v>0</v>
      </c>
      <c r="O14883" t="s">
        <v>135</v>
      </c>
      <c r="P14883" s="1">
        <v>45616</v>
      </c>
      <c r="Q14883" s="1">
        <v>45688</v>
      </c>
      <c r="R14883">
        <v>1643</v>
      </c>
      <c r="S14883" s="4">
        <v>7.3</v>
      </c>
      <c r="T14883" t="s">
        <v>38</v>
      </c>
    </row>
    <row r="14884" spans="1:20" x14ac:dyDescent="0.35">
      <c r="A14884" t="s">
        <v>28567</v>
      </c>
      <c r="B14884" s="5" t="s">
        <v>100</v>
      </c>
      <c r="C14884" s="6">
        <v>128886</v>
      </c>
      <c r="D14884" t="s">
        <v>41</v>
      </c>
      <c r="E14884">
        <v>109553</v>
      </c>
      <c r="F14884" s="5" t="s">
        <v>66</v>
      </c>
      <c r="G14884" s="5" t="s">
        <v>51</v>
      </c>
      <c r="H14884" s="5" t="s">
        <v>60</v>
      </c>
      <c r="I14884" t="s">
        <v>44</v>
      </c>
      <c r="J14884" t="s">
        <v>60</v>
      </c>
      <c r="K14884">
        <v>0</v>
      </c>
      <c r="L14884" s="5" t="s">
        <v>28568</v>
      </c>
      <c r="M14884" s="5" t="s">
        <v>70</v>
      </c>
      <c r="N14884">
        <v>7</v>
      </c>
      <c r="O14884" t="s">
        <v>112</v>
      </c>
      <c r="P14884" s="1">
        <v>45699</v>
      </c>
      <c r="Q14884" s="1">
        <v>45720</v>
      </c>
      <c r="R14884">
        <v>559</v>
      </c>
      <c r="S14884" s="4">
        <v>9.1</v>
      </c>
      <c r="T14884" t="s">
        <v>153</v>
      </c>
    </row>
    <row r="14885" spans="1:20" x14ac:dyDescent="0.35">
      <c r="A14885" t="s">
        <v>28569</v>
      </c>
      <c r="B14885" s="5" t="s">
        <v>40</v>
      </c>
      <c r="C14885" s="6">
        <v>86675</v>
      </c>
      <c r="D14885" t="s">
        <v>41</v>
      </c>
      <c r="E14885">
        <v>73674</v>
      </c>
      <c r="F14885" s="5" t="s">
        <v>58</v>
      </c>
      <c r="G14885" s="5" t="s">
        <v>42</v>
      </c>
      <c r="H14885" s="5" t="s">
        <v>126</v>
      </c>
      <c r="I14885" t="s">
        <v>35</v>
      </c>
      <c r="J14885" t="s">
        <v>915</v>
      </c>
      <c r="K14885">
        <v>50</v>
      </c>
      <c r="L14885" s="5" t="s">
        <v>28570</v>
      </c>
      <c r="M14885" s="5" t="s">
        <v>70</v>
      </c>
      <c r="N14885">
        <v>0</v>
      </c>
      <c r="O14885" t="s">
        <v>147</v>
      </c>
      <c r="P14885" s="1">
        <v>45735</v>
      </c>
      <c r="Q14885" s="1">
        <v>45789</v>
      </c>
      <c r="R14885">
        <v>954</v>
      </c>
      <c r="S14885" s="4">
        <v>7.9</v>
      </c>
      <c r="T14885" t="s">
        <v>210</v>
      </c>
    </row>
    <row r="14886" spans="1:20" x14ac:dyDescent="0.35">
      <c r="A14886" t="s">
        <v>28571</v>
      </c>
      <c r="B14886" s="5" t="s">
        <v>105</v>
      </c>
      <c r="C14886" s="6">
        <v>112837</v>
      </c>
      <c r="D14886" t="s">
        <v>22</v>
      </c>
      <c r="E14886">
        <v>112837</v>
      </c>
      <c r="F14886" s="5" t="s">
        <v>66</v>
      </c>
      <c r="G14886" s="5" t="s">
        <v>59</v>
      </c>
      <c r="H14886" s="5" t="s">
        <v>52</v>
      </c>
      <c r="I14886" t="s">
        <v>35</v>
      </c>
      <c r="J14886" t="s">
        <v>915</v>
      </c>
      <c r="K14886">
        <v>100</v>
      </c>
      <c r="L14886" s="5" t="s">
        <v>28572</v>
      </c>
      <c r="M14886" s="5" t="s">
        <v>70</v>
      </c>
      <c r="N14886">
        <v>7</v>
      </c>
      <c r="O14886" t="s">
        <v>88</v>
      </c>
      <c r="P14886" s="1">
        <v>45714</v>
      </c>
      <c r="Q14886" s="1">
        <v>45741</v>
      </c>
      <c r="R14886">
        <v>1527</v>
      </c>
      <c r="S14886" s="4">
        <v>7.3</v>
      </c>
      <c r="T14886" t="s">
        <v>79</v>
      </c>
    </row>
    <row r="14887" spans="1:20" x14ac:dyDescent="0.35">
      <c r="A14887" t="s">
        <v>28573</v>
      </c>
      <c r="B14887" s="5" t="s">
        <v>162</v>
      </c>
      <c r="C14887" s="6">
        <v>79915</v>
      </c>
      <c r="D14887" t="s">
        <v>74</v>
      </c>
      <c r="E14887">
        <v>99894</v>
      </c>
      <c r="F14887" s="5" t="s">
        <v>50</v>
      </c>
      <c r="G14887" s="5" t="s">
        <v>42</v>
      </c>
      <c r="H14887" s="5" t="s">
        <v>75</v>
      </c>
      <c r="I14887" t="s">
        <v>35</v>
      </c>
      <c r="J14887" t="s">
        <v>129</v>
      </c>
      <c r="K14887">
        <v>100</v>
      </c>
      <c r="L14887" s="5" t="s">
        <v>28574</v>
      </c>
      <c r="M14887" s="5" t="s">
        <v>54</v>
      </c>
      <c r="N14887">
        <v>3</v>
      </c>
      <c r="O14887" t="s">
        <v>88</v>
      </c>
      <c r="P14887" s="1">
        <v>45458</v>
      </c>
      <c r="Q14887" s="1">
        <v>45497</v>
      </c>
      <c r="R14887">
        <v>1978</v>
      </c>
      <c r="S14887" s="4">
        <v>9.8000000000000007</v>
      </c>
      <c r="T14887" t="s">
        <v>243</v>
      </c>
    </row>
    <row r="14888" spans="1:20" x14ac:dyDescent="0.35">
      <c r="A14888" t="s">
        <v>28575</v>
      </c>
      <c r="B14888" s="5" t="s">
        <v>105</v>
      </c>
      <c r="C14888" s="6">
        <v>55583</v>
      </c>
      <c r="D14888" t="s">
        <v>41</v>
      </c>
      <c r="E14888">
        <v>47246</v>
      </c>
      <c r="F14888" s="5" t="s">
        <v>58</v>
      </c>
      <c r="G14888" s="5" t="s">
        <v>42</v>
      </c>
      <c r="H14888" s="5" t="s">
        <v>43</v>
      </c>
      <c r="I14888" t="s">
        <v>44</v>
      </c>
      <c r="J14888" t="s">
        <v>43</v>
      </c>
      <c r="K14888">
        <v>0</v>
      </c>
      <c r="L14888" s="5" t="s">
        <v>28576</v>
      </c>
      <c r="M14888" s="5" t="s">
        <v>70</v>
      </c>
      <c r="N14888">
        <v>0</v>
      </c>
      <c r="O14888" t="s">
        <v>88</v>
      </c>
      <c r="P14888" s="1">
        <v>45702</v>
      </c>
      <c r="Q14888" s="1">
        <v>45720</v>
      </c>
      <c r="R14888">
        <v>1427</v>
      </c>
      <c r="S14888" s="4">
        <v>8.5</v>
      </c>
      <c r="T14888" t="s">
        <v>47</v>
      </c>
    </row>
    <row r="14889" spans="1:20" x14ac:dyDescent="0.35">
      <c r="A14889" t="s">
        <v>28577</v>
      </c>
      <c r="B14889" s="5" t="s">
        <v>73</v>
      </c>
      <c r="C14889" s="6">
        <v>102567</v>
      </c>
      <c r="D14889" t="s">
        <v>41</v>
      </c>
      <c r="E14889">
        <v>87182</v>
      </c>
      <c r="F14889" s="5" t="s">
        <v>50</v>
      </c>
      <c r="G14889" s="5" t="s">
        <v>51</v>
      </c>
      <c r="H14889" s="5" t="s">
        <v>60</v>
      </c>
      <c r="I14889" t="s">
        <v>35</v>
      </c>
      <c r="J14889" t="s">
        <v>60</v>
      </c>
      <c r="K14889">
        <v>0</v>
      </c>
      <c r="L14889" s="5" t="s">
        <v>28578</v>
      </c>
      <c r="M14889" s="5" t="s">
        <v>54</v>
      </c>
      <c r="N14889">
        <v>2</v>
      </c>
      <c r="O14889" t="s">
        <v>85</v>
      </c>
      <c r="P14889" s="1">
        <v>45306</v>
      </c>
      <c r="Q14889" s="1">
        <v>45358</v>
      </c>
      <c r="R14889">
        <v>1168</v>
      </c>
      <c r="S14889" s="4">
        <v>7.6</v>
      </c>
      <c r="T14889" t="s">
        <v>108</v>
      </c>
    </row>
    <row r="14890" spans="1:20" x14ac:dyDescent="0.35">
      <c r="A14890" t="s">
        <v>28579</v>
      </c>
      <c r="B14890" s="5" t="s">
        <v>21</v>
      </c>
      <c r="C14890" s="6">
        <v>63765</v>
      </c>
      <c r="D14890" t="s">
        <v>41</v>
      </c>
      <c r="E14890">
        <v>54200</v>
      </c>
      <c r="F14890" s="5" t="s">
        <v>58</v>
      </c>
      <c r="G14890" s="5" t="s">
        <v>51</v>
      </c>
      <c r="H14890" s="5" t="s">
        <v>151</v>
      </c>
      <c r="I14890" t="s">
        <v>44</v>
      </c>
      <c r="J14890" t="s">
        <v>151</v>
      </c>
      <c r="K14890">
        <v>50</v>
      </c>
      <c r="L14890" s="5" t="s">
        <v>28580</v>
      </c>
      <c r="M14890" s="5" t="s">
        <v>28</v>
      </c>
      <c r="N14890">
        <v>1</v>
      </c>
      <c r="O14890" t="s">
        <v>112</v>
      </c>
      <c r="P14890" s="1">
        <v>45619</v>
      </c>
      <c r="Q14890" s="1">
        <v>45648</v>
      </c>
      <c r="R14890">
        <v>926</v>
      </c>
      <c r="S14890" s="4">
        <v>9.6</v>
      </c>
      <c r="T14890" t="s">
        <v>47</v>
      </c>
    </row>
    <row r="14891" spans="1:20" x14ac:dyDescent="0.35">
      <c r="A14891" t="s">
        <v>28581</v>
      </c>
      <c r="B14891" s="5" t="s">
        <v>28802</v>
      </c>
      <c r="C14891" s="6">
        <v>109816</v>
      </c>
      <c r="D14891" t="s">
        <v>33</v>
      </c>
      <c r="E14891">
        <v>12079760</v>
      </c>
      <c r="F14891" s="5" t="s">
        <v>66</v>
      </c>
      <c r="G14891" s="5" t="s">
        <v>24</v>
      </c>
      <c r="H14891" s="5" t="s">
        <v>34</v>
      </c>
      <c r="I14891" t="s">
        <v>26</v>
      </c>
      <c r="J14891" t="s">
        <v>34</v>
      </c>
      <c r="K14891">
        <v>100</v>
      </c>
      <c r="L14891" s="5" t="s">
        <v>28582</v>
      </c>
      <c r="M14891" s="5" t="s">
        <v>37</v>
      </c>
      <c r="N14891">
        <v>7</v>
      </c>
      <c r="O14891" t="s">
        <v>78</v>
      </c>
      <c r="P14891" s="1">
        <v>45406</v>
      </c>
      <c r="Q14891" s="1">
        <v>45466</v>
      </c>
      <c r="R14891">
        <v>2297</v>
      </c>
      <c r="S14891" s="4">
        <v>9.3000000000000007</v>
      </c>
      <c r="T14891" t="s">
        <v>118</v>
      </c>
    </row>
    <row r="14892" spans="1:20" x14ac:dyDescent="0.35">
      <c r="A14892" t="s">
        <v>28583</v>
      </c>
      <c r="B14892" s="5" t="s">
        <v>91</v>
      </c>
      <c r="C14892" s="6">
        <v>147705</v>
      </c>
      <c r="D14892" t="s">
        <v>41</v>
      </c>
      <c r="E14892">
        <v>125549</v>
      </c>
      <c r="F14892" s="5" t="s">
        <v>66</v>
      </c>
      <c r="G14892" s="5" t="s">
        <v>59</v>
      </c>
      <c r="H14892" s="5" t="s">
        <v>151</v>
      </c>
      <c r="I14892" t="s">
        <v>35</v>
      </c>
      <c r="J14892" t="s">
        <v>522</v>
      </c>
      <c r="K14892">
        <v>100</v>
      </c>
      <c r="L14892" s="5" t="s">
        <v>20252</v>
      </c>
      <c r="M14892" s="5" t="s">
        <v>28</v>
      </c>
      <c r="N14892">
        <v>7</v>
      </c>
      <c r="O14892" t="s">
        <v>107</v>
      </c>
      <c r="P14892" s="1">
        <v>45299</v>
      </c>
      <c r="Q14892" s="1">
        <v>45341</v>
      </c>
      <c r="R14892">
        <v>1790</v>
      </c>
      <c r="S14892" s="4">
        <v>5.3</v>
      </c>
      <c r="T14892" t="s">
        <v>103</v>
      </c>
    </row>
    <row r="14893" spans="1:20" x14ac:dyDescent="0.35">
      <c r="A14893" t="s">
        <v>28584</v>
      </c>
      <c r="B14893" s="5" t="s">
        <v>217</v>
      </c>
      <c r="C14893" s="6">
        <v>180262</v>
      </c>
      <c r="D14893" t="s">
        <v>22</v>
      </c>
      <c r="E14893">
        <v>180262</v>
      </c>
      <c r="F14893" s="5" t="s">
        <v>23</v>
      </c>
      <c r="G14893" s="5" t="s">
        <v>42</v>
      </c>
      <c r="H14893" s="5" t="s">
        <v>165</v>
      </c>
      <c r="I14893" t="s">
        <v>35</v>
      </c>
      <c r="J14893" t="s">
        <v>165</v>
      </c>
      <c r="K14893">
        <v>100</v>
      </c>
      <c r="L14893" s="5" t="s">
        <v>28585</v>
      </c>
      <c r="M14893" s="5" t="s">
        <v>70</v>
      </c>
      <c r="N14893">
        <v>14</v>
      </c>
      <c r="O14893" t="s">
        <v>112</v>
      </c>
      <c r="P14893" s="1">
        <v>45386</v>
      </c>
      <c r="Q14893" s="1">
        <v>45418</v>
      </c>
      <c r="R14893">
        <v>984</v>
      </c>
      <c r="S14893" s="4">
        <v>8.6999999999999993</v>
      </c>
      <c r="T14893" t="s">
        <v>277</v>
      </c>
    </row>
    <row r="14894" spans="1:20" x14ac:dyDescent="0.35">
      <c r="A14894" t="s">
        <v>28586</v>
      </c>
      <c r="B14894" s="5" t="s">
        <v>28802</v>
      </c>
      <c r="C14894" s="6">
        <v>26108</v>
      </c>
      <c r="D14894" t="s">
        <v>22</v>
      </c>
      <c r="E14894">
        <v>26108</v>
      </c>
      <c r="F14894" s="5" t="s">
        <v>50</v>
      </c>
      <c r="G14894" s="5" t="s">
        <v>42</v>
      </c>
      <c r="H14894" s="5" t="s">
        <v>116</v>
      </c>
      <c r="I14894" t="s">
        <v>26</v>
      </c>
      <c r="J14894" t="s">
        <v>1192</v>
      </c>
      <c r="K14894">
        <v>50</v>
      </c>
      <c r="L14894" s="5" t="s">
        <v>28587</v>
      </c>
      <c r="M14894" s="5" t="s">
        <v>70</v>
      </c>
      <c r="N14894">
        <v>3</v>
      </c>
      <c r="O14894" t="s">
        <v>167</v>
      </c>
      <c r="P14894" s="1">
        <v>45303</v>
      </c>
      <c r="Q14894" s="1">
        <v>45369</v>
      </c>
      <c r="R14894">
        <v>2323</v>
      </c>
      <c r="S14894" s="4">
        <v>7.5</v>
      </c>
      <c r="T14894" t="s">
        <v>30</v>
      </c>
    </row>
    <row r="14895" spans="1:20" x14ac:dyDescent="0.35">
      <c r="A14895" t="s">
        <v>28588</v>
      </c>
      <c r="B14895" s="5" t="s">
        <v>21</v>
      </c>
      <c r="C14895" s="6">
        <v>85429</v>
      </c>
      <c r="D14895" t="s">
        <v>81</v>
      </c>
      <c r="E14895">
        <v>115329</v>
      </c>
      <c r="F14895" s="5" t="s">
        <v>50</v>
      </c>
      <c r="G14895" s="5" t="s">
        <v>51</v>
      </c>
      <c r="H14895" s="5" t="s">
        <v>82</v>
      </c>
      <c r="I14895" t="s">
        <v>44</v>
      </c>
      <c r="J14895" t="s">
        <v>291</v>
      </c>
      <c r="K14895">
        <v>50</v>
      </c>
      <c r="L14895" s="5" t="s">
        <v>28589</v>
      </c>
      <c r="M14895" s="5" t="s">
        <v>28</v>
      </c>
      <c r="N14895">
        <v>2</v>
      </c>
      <c r="O14895" t="s">
        <v>62</v>
      </c>
      <c r="P14895" s="1">
        <v>45329</v>
      </c>
      <c r="Q14895" s="1">
        <v>45355</v>
      </c>
      <c r="R14895">
        <v>1715</v>
      </c>
      <c r="S14895" s="4">
        <v>8.6</v>
      </c>
      <c r="T14895" t="s">
        <v>277</v>
      </c>
    </row>
    <row r="14896" spans="1:20" x14ac:dyDescent="0.35">
      <c r="A14896" t="s">
        <v>28590</v>
      </c>
      <c r="B14896" s="5" t="s">
        <v>21</v>
      </c>
      <c r="C14896" s="6">
        <v>85824</v>
      </c>
      <c r="D14896" t="s">
        <v>92</v>
      </c>
      <c r="E14896">
        <v>64368</v>
      </c>
      <c r="F14896" s="5" t="s">
        <v>58</v>
      </c>
      <c r="G14896" s="5" t="s">
        <v>24</v>
      </c>
      <c r="H14896" s="5" t="s">
        <v>93</v>
      </c>
      <c r="I14896" t="s">
        <v>35</v>
      </c>
      <c r="J14896" t="s">
        <v>25</v>
      </c>
      <c r="K14896">
        <v>0</v>
      </c>
      <c r="L14896" s="5" t="s">
        <v>28591</v>
      </c>
      <c r="M14896" s="5" t="s">
        <v>28</v>
      </c>
      <c r="N14896">
        <v>1</v>
      </c>
      <c r="O14896" t="s">
        <v>112</v>
      </c>
      <c r="P14896" s="1">
        <v>45306</v>
      </c>
      <c r="Q14896" s="1">
        <v>45363</v>
      </c>
      <c r="R14896">
        <v>1941</v>
      </c>
      <c r="S14896" s="4">
        <v>7.1</v>
      </c>
      <c r="T14896" t="s">
        <v>63</v>
      </c>
    </row>
    <row r="14897" spans="1:20" x14ac:dyDescent="0.35">
      <c r="A14897" t="s">
        <v>28592</v>
      </c>
      <c r="B14897" s="5" t="s">
        <v>100</v>
      </c>
      <c r="C14897" s="6">
        <v>36761</v>
      </c>
      <c r="D14897" t="s">
        <v>22</v>
      </c>
      <c r="E14897">
        <v>36761</v>
      </c>
      <c r="F14897" s="5" t="s">
        <v>50</v>
      </c>
      <c r="G14897" s="5" t="s">
        <v>24</v>
      </c>
      <c r="H14897" s="5" t="s">
        <v>157</v>
      </c>
      <c r="I14897" t="s">
        <v>44</v>
      </c>
      <c r="J14897" t="s">
        <v>157</v>
      </c>
      <c r="K14897">
        <v>0</v>
      </c>
      <c r="L14897" s="5" t="s">
        <v>7662</v>
      </c>
      <c r="M14897" s="5" t="s">
        <v>54</v>
      </c>
      <c r="N14897">
        <v>4</v>
      </c>
      <c r="O14897" t="s">
        <v>88</v>
      </c>
      <c r="P14897" s="1">
        <v>45719</v>
      </c>
      <c r="Q14897" s="1">
        <v>45738</v>
      </c>
      <c r="R14897">
        <v>1141</v>
      </c>
      <c r="S14897" s="4">
        <v>6.6</v>
      </c>
      <c r="T14897" t="s">
        <v>95</v>
      </c>
    </row>
    <row r="14898" spans="1:20" x14ac:dyDescent="0.35">
      <c r="A14898" t="s">
        <v>28593</v>
      </c>
      <c r="B14898" s="5" t="s">
        <v>28800</v>
      </c>
      <c r="C14898" s="6">
        <v>178346</v>
      </c>
      <c r="D14898" t="s">
        <v>22</v>
      </c>
      <c r="E14898">
        <v>178346</v>
      </c>
      <c r="F14898" s="5" t="s">
        <v>66</v>
      </c>
      <c r="G14898" s="5" t="s">
        <v>51</v>
      </c>
      <c r="H14898" s="5" t="s">
        <v>101</v>
      </c>
      <c r="I14898" t="s">
        <v>26</v>
      </c>
      <c r="J14898" t="s">
        <v>101</v>
      </c>
      <c r="K14898">
        <v>50</v>
      </c>
      <c r="L14898" s="5" t="s">
        <v>28594</v>
      </c>
      <c r="M14898" s="5" t="s">
        <v>54</v>
      </c>
      <c r="N14898">
        <v>8</v>
      </c>
      <c r="O14898" t="s">
        <v>71</v>
      </c>
      <c r="P14898" s="1">
        <v>45679</v>
      </c>
      <c r="Q14898" s="1">
        <v>45716</v>
      </c>
      <c r="R14898">
        <v>1669</v>
      </c>
      <c r="S14898" s="4">
        <v>10</v>
      </c>
      <c r="T14898" t="s">
        <v>47</v>
      </c>
    </row>
    <row r="14899" spans="1:20" x14ac:dyDescent="0.35">
      <c r="A14899" t="s">
        <v>28595</v>
      </c>
      <c r="B14899" s="5" t="s">
        <v>105</v>
      </c>
      <c r="C14899" s="6">
        <v>210345</v>
      </c>
      <c r="D14899" t="s">
        <v>22</v>
      </c>
      <c r="E14899">
        <v>210345</v>
      </c>
      <c r="F14899" s="5" t="s">
        <v>23</v>
      </c>
      <c r="G14899" s="5" t="s">
        <v>59</v>
      </c>
      <c r="H14899" s="5" t="s">
        <v>97</v>
      </c>
      <c r="I14899" t="s">
        <v>35</v>
      </c>
      <c r="J14899" t="s">
        <v>68</v>
      </c>
      <c r="K14899">
        <v>0</v>
      </c>
      <c r="L14899" s="5" t="s">
        <v>28596</v>
      </c>
      <c r="M14899" s="5" t="s">
        <v>54</v>
      </c>
      <c r="N14899">
        <v>19</v>
      </c>
      <c r="O14899" t="s">
        <v>62</v>
      </c>
      <c r="P14899" s="1">
        <v>45344</v>
      </c>
      <c r="Q14899" s="1">
        <v>45413</v>
      </c>
      <c r="R14899">
        <v>1614</v>
      </c>
      <c r="S14899" s="4">
        <v>7</v>
      </c>
      <c r="T14899" t="s">
        <v>95</v>
      </c>
    </row>
    <row r="14900" spans="1:20" x14ac:dyDescent="0.35">
      <c r="A14900" t="s">
        <v>28597</v>
      </c>
      <c r="B14900" s="5" t="s">
        <v>28799</v>
      </c>
      <c r="C14900" s="6">
        <v>219044</v>
      </c>
      <c r="D14900" t="s">
        <v>74</v>
      </c>
      <c r="E14900">
        <v>273805</v>
      </c>
      <c r="F14900" s="5" t="s">
        <v>23</v>
      </c>
      <c r="G14900" s="5" t="s">
        <v>42</v>
      </c>
      <c r="H14900" s="5" t="s">
        <v>75</v>
      </c>
      <c r="I14900" t="s">
        <v>35</v>
      </c>
      <c r="J14900" t="s">
        <v>110</v>
      </c>
      <c r="K14900">
        <v>50</v>
      </c>
      <c r="L14900" s="5" t="s">
        <v>28598</v>
      </c>
      <c r="M14900" s="5" t="s">
        <v>70</v>
      </c>
      <c r="N14900">
        <v>18</v>
      </c>
      <c r="O14900" t="s">
        <v>131</v>
      </c>
      <c r="P14900" s="1">
        <v>45317</v>
      </c>
      <c r="Q14900" s="1">
        <v>45380</v>
      </c>
      <c r="R14900">
        <v>1456</v>
      </c>
      <c r="S14900" s="4">
        <v>7.7</v>
      </c>
      <c r="T14900" t="s">
        <v>47</v>
      </c>
    </row>
    <row r="14901" spans="1:20" x14ac:dyDescent="0.35">
      <c r="A14901" t="s">
        <v>28599</v>
      </c>
      <c r="B14901" s="5" t="s">
        <v>105</v>
      </c>
      <c r="C14901" s="6">
        <v>64885</v>
      </c>
      <c r="D14901" t="s">
        <v>74</v>
      </c>
      <c r="E14901">
        <v>81106</v>
      </c>
      <c r="F14901" s="5" t="s">
        <v>58</v>
      </c>
      <c r="G14901" s="5" t="s">
        <v>42</v>
      </c>
      <c r="H14901" s="5" t="s">
        <v>75</v>
      </c>
      <c r="I14901" t="s">
        <v>35</v>
      </c>
      <c r="J14901" t="s">
        <v>480</v>
      </c>
      <c r="K14901">
        <v>0</v>
      </c>
      <c r="L14901" s="5" t="s">
        <v>28600</v>
      </c>
      <c r="M14901" s="5" t="s">
        <v>28</v>
      </c>
      <c r="N14901">
        <v>1</v>
      </c>
      <c r="O14901" t="s">
        <v>167</v>
      </c>
      <c r="P14901" s="1">
        <v>45453</v>
      </c>
      <c r="Q14901" s="1">
        <v>45486</v>
      </c>
      <c r="R14901">
        <v>1036</v>
      </c>
      <c r="S14901" s="4">
        <v>8.1999999999999993</v>
      </c>
      <c r="T14901" t="s">
        <v>136</v>
      </c>
    </row>
    <row r="14902" spans="1:20" x14ac:dyDescent="0.35">
      <c r="A14902" t="s">
        <v>28601</v>
      </c>
      <c r="B14902" s="5" t="s">
        <v>28800</v>
      </c>
      <c r="C14902" s="6">
        <v>98266</v>
      </c>
      <c r="D14902" t="s">
        <v>33</v>
      </c>
      <c r="E14902">
        <v>10809260</v>
      </c>
      <c r="F14902" s="5" t="s">
        <v>58</v>
      </c>
      <c r="G14902" s="5" t="s">
        <v>59</v>
      </c>
      <c r="H14902" s="5" t="s">
        <v>34</v>
      </c>
      <c r="I14902" t="s">
        <v>35</v>
      </c>
      <c r="J14902" t="s">
        <v>467</v>
      </c>
      <c r="K14902">
        <v>0</v>
      </c>
      <c r="L14902" s="5" t="s">
        <v>28602</v>
      </c>
      <c r="M14902" s="5" t="s">
        <v>54</v>
      </c>
      <c r="N14902">
        <v>0</v>
      </c>
      <c r="O14902" t="s">
        <v>141</v>
      </c>
      <c r="P14902" s="1">
        <v>45684</v>
      </c>
      <c r="Q14902" s="1">
        <v>45752</v>
      </c>
      <c r="R14902">
        <v>1598</v>
      </c>
      <c r="S14902" s="4">
        <v>5.5</v>
      </c>
      <c r="T14902" t="s">
        <v>63</v>
      </c>
    </row>
    <row r="14903" spans="1:20" x14ac:dyDescent="0.35">
      <c r="A14903" t="s">
        <v>28603</v>
      </c>
      <c r="B14903" s="5" t="s">
        <v>32</v>
      </c>
      <c r="C14903" s="6">
        <v>104995</v>
      </c>
      <c r="D14903" t="s">
        <v>22</v>
      </c>
      <c r="E14903">
        <v>104995</v>
      </c>
      <c r="F14903" s="5" t="s">
        <v>66</v>
      </c>
      <c r="G14903" s="5" t="s">
        <v>24</v>
      </c>
      <c r="H14903" s="5" t="s">
        <v>129</v>
      </c>
      <c r="I14903" t="s">
        <v>44</v>
      </c>
      <c r="J14903" t="s">
        <v>129</v>
      </c>
      <c r="K14903">
        <v>50</v>
      </c>
      <c r="L14903" s="5" t="s">
        <v>28604</v>
      </c>
      <c r="M14903" s="5" t="s">
        <v>54</v>
      </c>
      <c r="N14903">
        <v>6</v>
      </c>
      <c r="O14903" t="s">
        <v>88</v>
      </c>
      <c r="P14903" s="1">
        <v>45751</v>
      </c>
      <c r="Q14903" s="1">
        <v>45807</v>
      </c>
      <c r="R14903">
        <v>1420</v>
      </c>
      <c r="S14903" s="4">
        <v>9.8000000000000007</v>
      </c>
      <c r="T14903" t="s">
        <v>103</v>
      </c>
    </row>
    <row r="14904" spans="1:20" x14ac:dyDescent="0.35">
      <c r="A14904" t="s">
        <v>28605</v>
      </c>
      <c r="B14904" s="5" t="s">
        <v>32</v>
      </c>
      <c r="C14904" s="6">
        <v>150009</v>
      </c>
      <c r="D14904" t="s">
        <v>22</v>
      </c>
      <c r="E14904">
        <v>150009</v>
      </c>
      <c r="F14904" s="5" t="s">
        <v>66</v>
      </c>
      <c r="G14904" s="5" t="s">
        <v>24</v>
      </c>
      <c r="H14904" s="5" t="s">
        <v>101</v>
      </c>
      <c r="I14904" t="s">
        <v>44</v>
      </c>
      <c r="J14904" t="s">
        <v>101</v>
      </c>
      <c r="K14904">
        <v>0</v>
      </c>
      <c r="L14904" s="5" t="s">
        <v>28606</v>
      </c>
      <c r="M14904" s="5" t="s">
        <v>28</v>
      </c>
      <c r="N14904">
        <v>8</v>
      </c>
      <c r="O14904" t="s">
        <v>78</v>
      </c>
      <c r="P14904" s="1">
        <v>45432</v>
      </c>
      <c r="Q14904" s="1">
        <v>45504</v>
      </c>
      <c r="R14904">
        <v>1122</v>
      </c>
      <c r="S14904" s="4">
        <v>5.0999999999999996</v>
      </c>
      <c r="T14904" t="s">
        <v>108</v>
      </c>
    </row>
    <row r="14905" spans="1:20" x14ac:dyDescent="0.35">
      <c r="A14905" t="s">
        <v>28607</v>
      </c>
      <c r="B14905" s="5" t="s">
        <v>28802</v>
      </c>
      <c r="C14905" s="6">
        <v>213345</v>
      </c>
      <c r="D14905" t="s">
        <v>22</v>
      </c>
      <c r="E14905">
        <v>213345</v>
      </c>
      <c r="F14905" s="5" t="s">
        <v>66</v>
      </c>
      <c r="G14905" s="5" t="s">
        <v>51</v>
      </c>
      <c r="H14905" s="5" t="s">
        <v>97</v>
      </c>
      <c r="I14905" t="s">
        <v>35</v>
      </c>
      <c r="J14905" t="s">
        <v>247</v>
      </c>
      <c r="K14905">
        <v>50</v>
      </c>
      <c r="L14905" s="5" t="s">
        <v>28608</v>
      </c>
      <c r="M14905" s="5" t="s">
        <v>70</v>
      </c>
      <c r="N14905">
        <v>8</v>
      </c>
      <c r="O14905" t="s">
        <v>107</v>
      </c>
      <c r="P14905" s="1">
        <v>45513</v>
      </c>
      <c r="Q14905" s="1">
        <v>45565</v>
      </c>
      <c r="R14905">
        <v>1207</v>
      </c>
      <c r="S14905" s="4">
        <v>8.6</v>
      </c>
      <c r="T14905" t="s">
        <v>136</v>
      </c>
    </row>
    <row r="14906" spans="1:20" x14ac:dyDescent="0.35">
      <c r="A14906" t="s">
        <v>28609</v>
      </c>
      <c r="B14906" s="5" t="s">
        <v>91</v>
      </c>
      <c r="C14906" s="6">
        <v>105646</v>
      </c>
      <c r="D14906" t="s">
        <v>41</v>
      </c>
      <c r="E14906">
        <v>89799</v>
      </c>
      <c r="F14906" s="5" t="s">
        <v>50</v>
      </c>
      <c r="G14906" s="5" t="s">
        <v>24</v>
      </c>
      <c r="H14906" s="5" t="s">
        <v>43</v>
      </c>
      <c r="I14906" t="s">
        <v>26</v>
      </c>
      <c r="J14906" t="s">
        <v>423</v>
      </c>
      <c r="K14906">
        <v>50</v>
      </c>
      <c r="L14906" s="5" t="s">
        <v>28610</v>
      </c>
      <c r="M14906" s="5" t="s">
        <v>70</v>
      </c>
      <c r="N14906">
        <v>2</v>
      </c>
      <c r="O14906" t="s">
        <v>85</v>
      </c>
      <c r="P14906" s="1">
        <v>45733</v>
      </c>
      <c r="Q14906" s="1">
        <v>45766</v>
      </c>
      <c r="R14906">
        <v>884</v>
      </c>
      <c r="S14906" s="4">
        <v>8.6</v>
      </c>
      <c r="T14906" t="s">
        <v>136</v>
      </c>
    </row>
    <row r="14907" spans="1:20" x14ac:dyDescent="0.35">
      <c r="A14907" t="s">
        <v>28611</v>
      </c>
      <c r="B14907" s="5" t="s">
        <v>100</v>
      </c>
      <c r="C14907" s="6">
        <v>155943</v>
      </c>
      <c r="D14907" t="s">
        <v>41</v>
      </c>
      <c r="E14907">
        <v>132552</v>
      </c>
      <c r="F14907" s="5" t="s">
        <v>66</v>
      </c>
      <c r="G14907" s="5" t="s">
        <v>24</v>
      </c>
      <c r="H14907" s="5" t="s">
        <v>43</v>
      </c>
      <c r="I14907" t="s">
        <v>35</v>
      </c>
      <c r="J14907" t="s">
        <v>43</v>
      </c>
      <c r="K14907">
        <v>50</v>
      </c>
      <c r="L14907" s="5" t="s">
        <v>28612</v>
      </c>
      <c r="M14907" s="5" t="s">
        <v>54</v>
      </c>
      <c r="N14907">
        <v>9</v>
      </c>
      <c r="O14907" t="s">
        <v>78</v>
      </c>
      <c r="P14907" s="1">
        <v>45341</v>
      </c>
      <c r="Q14907" s="1">
        <v>45371</v>
      </c>
      <c r="R14907">
        <v>1251</v>
      </c>
      <c r="S14907" s="4">
        <v>9.1</v>
      </c>
      <c r="T14907" t="s">
        <v>153</v>
      </c>
    </row>
    <row r="14908" spans="1:20" x14ac:dyDescent="0.35">
      <c r="A14908" t="s">
        <v>28613</v>
      </c>
      <c r="B14908" s="5" t="s">
        <v>179</v>
      </c>
      <c r="C14908" s="6">
        <v>108937</v>
      </c>
      <c r="D14908" t="s">
        <v>41</v>
      </c>
      <c r="E14908">
        <v>92596</v>
      </c>
      <c r="F14908" s="5" t="s">
        <v>66</v>
      </c>
      <c r="G14908" s="5" t="s">
        <v>51</v>
      </c>
      <c r="H14908" s="5" t="s">
        <v>43</v>
      </c>
      <c r="I14908" t="s">
        <v>26</v>
      </c>
      <c r="J14908" t="s">
        <v>247</v>
      </c>
      <c r="K14908">
        <v>0</v>
      </c>
      <c r="L14908" s="5" t="s">
        <v>28614</v>
      </c>
      <c r="M14908" s="5" t="s">
        <v>37</v>
      </c>
      <c r="N14908">
        <v>7</v>
      </c>
      <c r="O14908" t="s">
        <v>141</v>
      </c>
      <c r="P14908" s="1">
        <v>45607</v>
      </c>
      <c r="Q14908" s="1">
        <v>45625</v>
      </c>
      <c r="R14908">
        <v>2247</v>
      </c>
      <c r="S14908" s="4">
        <v>9.5</v>
      </c>
      <c r="T14908" t="s">
        <v>118</v>
      </c>
    </row>
    <row r="14909" spans="1:20" x14ac:dyDescent="0.35">
      <c r="A14909" t="s">
        <v>28615</v>
      </c>
      <c r="B14909" s="5" t="s">
        <v>49</v>
      </c>
      <c r="C14909" s="6">
        <v>107249</v>
      </c>
      <c r="D14909" t="s">
        <v>120</v>
      </c>
      <c r="E14909">
        <v>96524</v>
      </c>
      <c r="F14909" s="5" t="s">
        <v>58</v>
      </c>
      <c r="G14909" s="5" t="s">
        <v>24</v>
      </c>
      <c r="H14909" s="5" t="s">
        <v>121</v>
      </c>
      <c r="I14909" t="s">
        <v>26</v>
      </c>
      <c r="J14909" t="s">
        <v>121</v>
      </c>
      <c r="K14909">
        <v>0</v>
      </c>
      <c r="L14909" s="5" t="s">
        <v>28616</v>
      </c>
      <c r="M14909" s="5" t="s">
        <v>54</v>
      </c>
      <c r="N14909">
        <v>0</v>
      </c>
      <c r="O14909" t="s">
        <v>85</v>
      </c>
      <c r="P14909" s="1">
        <v>45707</v>
      </c>
      <c r="Q14909" s="1">
        <v>45749</v>
      </c>
      <c r="R14909">
        <v>2331</v>
      </c>
      <c r="S14909" s="4">
        <v>7.7</v>
      </c>
      <c r="T14909" t="s">
        <v>136</v>
      </c>
    </row>
    <row r="14910" spans="1:20" x14ac:dyDescent="0.35">
      <c r="A14910" t="s">
        <v>28617</v>
      </c>
      <c r="B14910" s="5" t="s">
        <v>91</v>
      </c>
      <c r="C14910" s="6">
        <v>92023</v>
      </c>
      <c r="D14910" t="s">
        <v>22</v>
      </c>
      <c r="E14910">
        <v>92023</v>
      </c>
      <c r="F14910" s="5" t="s">
        <v>50</v>
      </c>
      <c r="G14910" s="5" t="s">
        <v>51</v>
      </c>
      <c r="H14910" s="5" t="s">
        <v>129</v>
      </c>
      <c r="I14910" t="s">
        <v>44</v>
      </c>
      <c r="J14910" t="s">
        <v>129</v>
      </c>
      <c r="K14910">
        <v>50</v>
      </c>
      <c r="L14910" s="5" t="s">
        <v>28618</v>
      </c>
      <c r="M14910" s="5" t="s">
        <v>54</v>
      </c>
      <c r="N14910">
        <v>3</v>
      </c>
      <c r="O14910" t="s">
        <v>131</v>
      </c>
      <c r="P14910" s="1">
        <v>45722</v>
      </c>
      <c r="Q14910" s="1">
        <v>45749</v>
      </c>
      <c r="R14910">
        <v>1052</v>
      </c>
      <c r="S14910" s="4">
        <v>5.7</v>
      </c>
      <c r="T14910" t="s">
        <v>95</v>
      </c>
    </row>
    <row r="14911" spans="1:20" x14ac:dyDescent="0.35">
      <c r="A14911" t="s">
        <v>28619</v>
      </c>
      <c r="B14911" s="5" t="s">
        <v>28802</v>
      </c>
      <c r="C14911" s="6">
        <v>67935</v>
      </c>
      <c r="D14911" t="s">
        <v>22</v>
      </c>
      <c r="E14911">
        <v>67935</v>
      </c>
      <c r="F14911" s="5" t="s">
        <v>50</v>
      </c>
      <c r="G14911" s="5" t="s">
        <v>59</v>
      </c>
      <c r="H14911" s="5" t="s">
        <v>52</v>
      </c>
      <c r="I14911" t="s">
        <v>44</v>
      </c>
      <c r="J14911" t="s">
        <v>75</v>
      </c>
      <c r="K14911">
        <v>100</v>
      </c>
      <c r="L14911" s="5" t="s">
        <v>2915</v>
      </c>
      <c r="M14911" s="5" t="s">
        <v>54</v>
      </c>
      <c r="N14911">
        <v>3</v>
      </c>
      <c r="O14911" t="s">
        <v>135</v>
      </c>
      <c r="P14911" s="1">
        <v>45297</v>
      </c>
      <c r="Q14911" s="1">
        <v>45337</v>
      </c>
      <c r="R14911">
        <v>1292</v>
      </c>
      <c r="S14911" s="4">
        <v>5.0999999999999996</v>
      </c>
      <c r="T14911" t="s">
        <v>55</v>
      </c>
    </row>
    <row r="14912" spans="1:20" x14ac:dyDescent="0.35">
      <c r="A14912" t="s">
        <v>28620</v>
      </c>
      <c r="B14912" s="5" t="s">
        <v>28802</v>
      </c>
      <c r="C14912" s="6">
        <v>35800</v>
      </c>
      <c r="D14912" t="s">
        <v>22</v>
      </c>
      <c r="E14912">
        <v>35800</v>
      </c>
      <c r="F14912" s="5" t="s">
        <v>50</v>
      </c>
      <c r="G14912" s="5" t="s">
        <v>42</v>
      </c>
      <c r="H14912" s="5" t="s">
        <v>116</v>
      </c>
      <c r="I14912" t="s">
        <v>35</v>
      </c>
      <c r="J14912" t="s">
        <v>116</v>
      </c>
      <c r="K14912">
        <v>100</v>
      </c>
      <c r="L14912" s="5" t="s">
        <v>28621</v>
      </c>
      <c r="M14912" s="5" t="s">
        <v>70</v>
      </c>
      <c r="N14912">
        <v>4</v>
      </c>
      <c r="O14912" t="s">
        <v>71</v>
      </c>
      <c r="P14912" s="1">
        <v>45591</v>
      </c>
      <c r="Q14912" s="1">
        <v>45636</v>
      </c>
      <c r="R14912">
        <v>2131</v>
      </c>
      <c r="S14912" s="4">
        <v>9.1</v>
      </c>
      <c r="T14912" t="s">
        <v>89</v>
      </c>
    </row>
    <row r="14913" spans="1:20" x14ac:dyDescent="0.35">
      <c r="A14913" t="s">
        <v>28622</v>
      </c>
      <c r="B14913" s="5" t="s">
        <v>49</v>
      </c>
      <c r="C14913" s="6">
        <v>35601</v>
      </c>
      <c r="D14913" t="s">
        <v>22</v>
      </c>
      <c r="E14913">
        <v>35601</v>
      </c>
      <c r="F14913" s="5" t="s">
        <v>66</v>
      </c>
      <c r="G14913" s="5" t="s">
        <v>24</v>
      </c>
      <c r="H14913" s="5" t="s">
        <v>116</v>
      </c>
      <c r="I14913" t="s">
        <v>44</v>
      </c>
      <c r="J14913" t="s">
        <v>116</v>
      </c>
      <c r="K14913">
        <v>50</v>
      </c>
      <c r="L14913" s="5" t="s">
        <v>28623</v>
      </c>
      <c r="M14913" s="5" t="s">
        <v>37</v>
      </c>
      <c r="N14913">
        <v>6</v>
      </c>
      <c r="O14913" t="s">
        <v>71</v>
      </c>
      <c r="P14913" s="1">
        <v>45443</v>
      </c>
      <c r="Q14913" s="1">
        <v>45488</v>
      </c>
      <c r="R14913">
        <v>729</v>
      </c>
      <c r="S14913" s="4">
        <v>7.6</v>
      </c>
      <c r="T14913" t="s">
        <v>79</v>
      </c>
    </row>
    <row r="14914" spans="1:20" x14ac:dyDescent="0.35">
      <c r="A14914" t="s">
        <v>28624</v>
      </c>
      <c r="B14914" s="5" t="s">
        <v>21</v>
      </c>
      <c r="C14914" s="6">
        <v>122019</v>
      </c>
      <c r="D14914" t="s">
        <v>41</v>
      </c>
      <c r="E14914">
        <v>103716</v>
      </c>
      <c r="F14914" s="5" t="s">
        <v>66</v>
      </c>
      <c r="G14914" s="5" t="s">
        <v>24</v>
      </c>
      <c r="H14914" s="5" t="s">
        <v>126</v>
      </c>
      <c r="I14914" t="s">
        <v>26</v>
      </c>
      <c r="J14914" t="s">
        <v>126</v>
      </c>
      <c r="K14914">
        <v>0</v>
      </c>
      <c r="L14914" s="5" t="s">
        <v>28625</v>
      </c>
      <c r="M14914" s="5" t="s">
        <v>70</v>
      </c>
      <c r="N14914">
        <v>7</v>
      </c>
      <c r="O14914" t="s">
        <v>172</v>
      </c>
      <c r="P14914" s="1">
        <v>45425</v>
      </c>
      <c r="Q14914" s="1">
        <v>45463</v>
      </c>
      <c r="R14914">
        <v>770</v>
      </c>
      <c r="S14914" s="4">
        <v>8.6</v>
      </c>
      <c r="T14914" t="s">
        <v>89</v>
      </c>
    </row>
    <row r="14915" spans="1:20" x14ac:dyDescent="0.35">
      <c r="A14915" t="s">
        <v>28626</v>
      </c>
      <c r="B14915" s="5" t="s">
        <v>174</v>
      </c>
      <c r="C14915" s="6">
        <v>65215</v>
      </c>
      <c r="D14915" t="s">
        <v>81</v>
      </c>
      <c r="E14915">
        <v>88040</v>
      </c>
      <c r="F14915" s="5" t="s">
        <v>58</v>
      </c>
      <c r="G14915" s="5" t="s">
        <v>24</v>
      </c>
      <c r="H14915" s="5" t="s">
        <v>82</v>
      </c>
      <c r="I14915" t="s">
        <v>44</v>
      </c>
      <c r="J14915" t="s">
        <v>82</v>
      </c>
      <c r="K14915">
        <v>50</v>
      </c>
      <c r="L14915" s="5" t="s">
        <v>28627</v>
      </c>
      <c r="M14915" s="5" t="s">
        <v>54</v>
      </c>
      <c r="N14915">
        <v>0</v>
      </c>
      <c r="O14915" t="s">
        <v>172</v>
      </c>
      <c r="P14915" s="1">
        <v>45490</v>
      </c>
      <c r="Q14915" s="1">
        <v>45523</v>
      </c>
      <c r="R14915">
        <v>1315</v>
      </c>
      <c r="S14915" s="4">
        <v>7.7</v>
      </c>
      <c r="T14915" t="s">
        <v>153</v>
      </c>
    </row>
    <row r="14916" spans="1:20" x14ac:dyDescent="0.35">
      <c r="A14916" t="s">
        <v>28628</v>
      </c>
      <c r="B14916" s="5" t="s">
        <v>57</v>
      </c>
      <c r="C14916" s="6">
        <v>151010</v>
      </c>
      <c r="D14916" t="s">
        <v>22</v>
      </c>
      <c r="E14916">
        <v>151010</v>
      </c>
      <c r="F14916" s="5" t="s">
        <v>66</v>
      </c>
      <c r="G14916" s="5" t="s">
        <v>42</v>
      </c>
      <c r="H14916" s="5" t="s">
        <v>68</v>
      </c>
      <c r="I14916" t="s">
        <v>44</v>
      </c>
      <c r="J14916" t="s">
        <v>68</v>
      </c>
      <c r="K14916">
        <v>50</v>
      </c>
      <c r="L14916" s="5" t="s">
        <v>28629</v>
      </c>
      <c r="M14916" s="5" t="s">
        <v>37</v>
      </c>
      <c r="N14916">
        <v>9</v>
      </c>
      <c r="O14916" t="s">
        <v>62</v>
      </c>
      <c r="P14916" s="1">
        <v>45315</v>
      </c>
      <c r="Q14916" s="1">
        <v>45344</v>
      </c>
      <c r="R14916">
        <v>2036</v>
      </c>
      <c r="S14916" s="4">
        <v>7.2</v>
      </c>
      <c r="T14916" t="s">
        <v>79</v>
      </c>
    </row>
    <row r="14917" spans="1:20" x14ac:dyDescent="0.35">
      <c r="A14917" t="s">
        <v>28630</v>
      </c>
      <c r="B14917" s="5" t="s">
        <v>217</v>
      </c>
      <c r="C14917" s="6">
        <v>90626</v>
      </c>
      <c r="D14917" t="s">
        <v>22</v>
      </c>
      <c r="E14917">
        <v>90626</v>
      </c>
      <c r="F14917" s="5" t="s">
        <v>50</v>
      </c>
      <c r="G14917" s="5" t="s">
        <v>59</v>
      </c>
      <c r="H14917" s="5" t="s">
        <v>191</v>
      </c>
      <c r="I14917" t="s">
        <v>35</v>
      </c>
      <c r="J14917" t="s">
        <v>191</v>
      </c>
      <c r="K14917">
        <v>0</v>
      </c>
      <c r="L14917" s="5" t="s">
        <v>28631</v>
      </c>
      <c r="M14917" s="5" t="s">
        <v>37</v>
      </c>
      <c r="N14917">
        <v>4</v>
      </c>
      <c r="O14917" t="s">
        <v>78</v>
      </c>
      <c r="P14917" s="1">
        <v>45571</v>
      </c>
      <c r="Q14917" s="1">
        <v>45585</v>
      </c>
      <c r="R14917">
        <v>2024</v>
      </c>
      <c r="S14917" s="4">
        <v>7.5</v>
      </c>
      <c r="T14917" t="s">
        <v>118</v>
      </c>
    </row>
    <row r="14918" spans="1:20" x14ac:dyDescent="0.35">
      <c r="A14918" t="s">
        <v>28632</v>
      </c>
      <c r="B14918" s="5" t="s">
        <v>28802</v>
      </c>
      <c r="C14918" s="6">
        <v>114235</v>
      </c>
      <c r="D14918" t="s">
        <v>41</v>
      </c>
      <c r="E14918">
        <v>97100</v>
      </c>
      <c r="F14918" s="5" t="s">
        <v>50</v>
      </c>
      <c r="G14918" s="5" t="s">
        <v>59</v>
      </c>
      <c r="H14918" s="5" t="s">
        <v>151</v>
      </c>
      <c r="I14918" t="s">
        <v>35</v>
      </c>
      <c r="J14918" t="s">
        <v>151</v>
      </c>
      <c r="K14918">
        <v>100</v>
      </c>
      <c r="L14918" s="5" t="s">
        <v>9385</v>
      </c>
      <c r="M14918" s="5" t="s">
        <v>70</v>
      </c>
      <c r="N14918">
        <v>2</v>
      </c>
      <c r="O14918" t="s">
        <v>29</v>
      </c>
      <c r="P14918" s="1">
        <v>45602</v>
      </c>
      <c r="Q14918" s="1">
        <v>45647</v>
      </c>
      <c r="R14918">
        <v>1677</v>
      </c>
      <c r="S14918" s="4">
        <v>7.6</v>
      </c>
      <c r="T14918" t="s">
        <v>63</v>
      </c>
    </row>
    <row r="14919" spans="1:20" x14ac:dyDescent="0.35">
      <c r="A14919" t="s">
        <v>28633</v>
      </c>
      <c r="B14919" s="5" t="s">
        <v>73</v>
      </c>
      <c r="C14919" s="6">
        <v>99643</v>
      </c>
      <c r="D14919" t="s">
        <v>22</v>
      </c>
      <c r="E14919">
        <v>99643</v>
      </c>
      <c r="F14919" s="5" t="s">
        <v>58</v>
      </c>
      <c r="G14919" s="5" t="s">
        <v>59</v>
      </c>
      <c r="H14919" s="5" t="s">
        <v>68</v>
      </c>
      <c r="I14919" t="s">
        <v>26</v>
      </c>
      <c r="J14919" t="s">
        <v>68</v>
      </c>
      <c r="K14919">
        <v>0</v>
      </c>
      <c r="L14919" s="5" t="s">
        <v>28634</v>
      </c>
      <c r="M14919" s="5" t="s">
        <v>37</v>
      </c>
      <c r="N14919">
        <v>0</v>
      </c>
      <c r="O14919" t="s">
        <v>147</v>
      </c>
      <c r="P14919" s="1">
        <v>45506</v>
      </c>
      <c r="Q14919" s="1">
        <v>45533</v>
      </c>
      <c r="R14919">
        <v>1430</v>
      </c>
      <c r="S14919" s="4">
        <v>5.0999999999999996</v>
      </c>
      <c r="T14919" t="s">
        <v>30</v>
      </c>
    </row>
    <row r="14920" spans="1:20" x14ac:dyDescent="0.35">
      <c r="A14920" t="s">
        <v>28635</v>
      </c>
      <c r="B14920" s="5" t="s">
        <v>28800</v>
      </c>
      <c r="C14920" s="6">
        <v>114099</v>
      </c>
      <c r="D14920" t="s">
        <v>22</v>
      </c>
      <c r="E14920">
        <v>114099</v>
      </c>
      <c r="F14920" s="5" t="s">
        <v>66</v>
      </c>
      <c r="G14920" s="5" t="s">
        <v>59</v>
      </c>
      <c r="H14920" s="5" t="s">
        <v>101</v>
      </c>
      <c r="I14920" t="s">
        <v>44</v>
      </c>
      <c r="J14920" t="s">
        <v>101</v>
      </c>
      <c r="K14920">
        <v>0</v>
      </c>
      <c r="L14920" s="5" t="s">
        <v>28636</v>
      </c>
      <c r="M14920" s="5" t="s">
        <v>37</v>
      </c>
      <c r="N14920">
        <v>9</v>
      </c>
      <c r="O14920" t="s">
        <v>46</v>
      </c>
      <c r="P14920" s="1">
        <v>45631</v>
      </c>
      <c r="Q14920" s="1">
        <v>45699</v>
      </c>
      <c r="R14920">
        <v>589</v>
      </c>
      <c r="S14920" s="4">
        <v>5</v>
      </c>
      <c r="T14920" t="s">
        <v>38</v>
      </c>
    </row>
    <row r="14921" spans="1:20" x14ac:dyDescent="0.35">
      <c r="A14921" t="s">
        <v>28637</v>
      </c>
      <c r="B14921" s="5" t="s">
        <v>57</v>
      </c>
      <c r="C14921" s="6">
        <v>187262</v>
      </c>
      <c r="D14921" t="s">
        <v>65</v>
      </c>
      <c r="E14921">
        <v>243441</v>
      </c>
      <c r="F14921" s="5" t="s">
        <v>23</v>
      </c>
      <c r="G14921" s="5" t="s">
        <v>51</v>
      </c>
      <c r="H14921" s="5" t="s">
        <v>67</v>
      </c>
      <c r="I14921" t="s">
        <v>26</v>
      </c>
      <c r="J14921" t="s">
        <v>67</v>
      </c>
      <c r="K14921">
        <v>100</v>
      </c>
      <c r="L14921" s="5" t="s">
        <v>28638</v>
      </c>
      <c r="M14921" s="5" t="s">
        <v>54</v>
      </c>
      <c r="N14921">
        <v>14</v>
      </c>
      <c r="O14921" t="s">
        <v>46</v>
      </c>
      <c r="P14921" s="1">
        <v>45666</v>
      </c>
      <c r="Q14921" s="1">
        <v>45730</v>
      </c>
      <c r="R14921">
        <v>1439</v>
      </c>
      <c r="S14921" s="4">
        <v>7.9</v>
      </c>
      <c r="T14921" t="s">
        <v>63</v>
      </c>
    </row>
    <row r="14922" spans="1:20" x14ac:dyDescent="0.35">
      <c r="A14922" t="s">
        <v>28639</v>
      </c>
      <c r="B14922" s="5" t="s">
        <v>21</v>
      </c>
      <c r="C14922" s="6">
        <v>41245</v>
      </c>
      <c r="D14922" t="s">
        <v>22</v>
      </c>
      <c r="E14922">
        <v>41245</v>
      </c>
      <c r="F14922" s="5" t="s">
        <v>66</v>
      </c>
      <c r="G14922" s="5" t="s">
        <v>51</v>
      </c>
      <c r="H14922" s="5" t="s">
        <v>116</v>
      </c>
      <c r="I14922" t="s">
        <v>26</v>
      </c>
      <c r="J14922" t="s">
        <v>116</v>
      </c>
      <c r="K14922">
        <v>0</v>
      </c>
      <c r="L14922" s="5" t="s">
        <v>28640</v>
      </c>
      <c r="M14922" s="5" t="s">
        <v>37</v>
      </c>
      <c r="N14922">
        <v>8</v>
      </c>
      <c r="O14922" t="s">
        <v>62</v>
      </c>
      <c r="P14922" s="1">
        <v>45587</v>
      </c>
      <c r="Q14922" s="1">
        <v>45656</v>
      </c>
      <c r="R14922">
        <v>2167</v>
      </c>
      <c r="S14922" s="4">
        <v>6.3</v>
      </c>
      <c r="T14922" t="s">
        <v>243</v>
      </c>
    </row>
    <row r="14923" spans="1:20" x14ac:dyDescent="0.35">
      <c r="A14923" t="s">
        <v>28641</v>
      </c>
      <c r="B14923" s="5" t="s">
        <v>179</v>
      </c>
      <c r="C14923" s="6">
        <v>60902</v>
      </c>
      <c r="D14923" t="s">
        <v>22</v>
      </c>
      <c r="E14923">
        <v>60902</v>
      </c>
      <c r="F14923" s="5" t="s">
        <v>58</v>
      </c>
      <c r="G14923" s="5" t="s">
        <v>51</v>
      </c>
      <c r="H14923" s="5" t="s">
        <v>97</v>
      </c>
      <c r="I14923" t="s">
        <v>44</v>
      </c>
      <c r="J14923" t="s">
        <v>97</v>
      </c>
      <c r="K14923">
        <v>100</v>
      </c>
      <c r="L14923" s="5" t="s">
        <v>28642</v>
      </c>
      <c r="M14923" s="5" t="s">
        <v>54</v>
      </c>
      <c r="N14923">
        <v>1</v>
      </c>
      <c r="O14923" t="s">
        <v>71</v>
      </c>
      <c r="P14923" s="1">
        <v>45757</v>
      </c>
      <c r="Q14923" s="1">
        <v>45808</v>
      </c>
      <c r="R14923">
        <v>1742</v>
      </c>
      <c r="S14923" s="4">
        <v>5.4</v>
      </c>
      <c r="T14923" t="s">
        <v>30</v>
      </c>
    </row>
    <row r="14924" spans="1:20" x14ac:dyDescent="0.35">
      <c r="A14924" t="s">
        <v>28643</v>
      </c>
      <c r="B14924" s="5" t="s">
        <v>40</v>
      </c>
      <c r="C14924" s="6">
        <v>57892</v>
      </c>
      <c r="D14924" t="s">
        <v>41</v>
      </c>
      <c r="E14924">
        <v>49208</v>
      </c>
      <c r="F14924" s="5" t="s">
        <v>58</v>
      </c>
      <c r="G14924" s="5" t="s">
        <v>24</v>
      </c>
      <c r="H14924" s="5" t="s">
        <v>60</v>
      </c>
      <c r="I14924" t="s">
        <v>26</v>
      </c>
      <c r="J14924" t="s">
        <v>60</v>
      </c>
      <c r="K14924">
        <v>0</v>
      </c>
      <c r="L14924" s="5" t="s">
        <v>28644</v>
      </c>
      <c r="M14924" s="5" t="s">
        <v>37</v>
      </c>
      <c r="N14924">
        <v>1</v>
      </c>
      <c r="O14924" t="s">
        <v>46</v>
      </c>
      <c r="P14924" s="1">
        <v>45614</v>
      </c>
      <c r="Q14924" s="1">
        <v>45675</v>
      </c>
      <c r="R14924">
        <v>2050</v>
      </c>
      <c r="S14924" s="4">
        <v>7.4</v>
      </c>
      <c r="T14924" t="s">
        <v>47</v>
      </c>
    </row>
    <row r="14925" spans="1:20" x14ac:dyDescent="0.35">
      <c r="A14925" t="s">
        <v>28645</v>
      </c>
      <c r="B14925" s="5" t="s">
        <v>73</v>
      </c>
      <c r="C14925" s="6">
        <v>127852</v>
      </c>
      <c r="D14925" t="s">
        <v>74</v>
      </c>
      <c r="E14925">
        <v>159815</v>
      </c>
      <c r="F14925" s="5" t="s">
        <v>23</v>
      </c>
      <c r="G14925" s="5" t="s">
        <v>24</v>
      </c>
      <c r="H14925" s="5" t="s">
        <v>75</v>
      </c>
      <c r="I14925" t="s">
        <v>44</v>
      </c>
      <c r="J14925" t="s">
        <v>247</v>
      </c>
      <c r="K14925">
        <v>100</v>
      </c>
      <c r="L14925" s="5" t="s">
        <v>28646</v>
      </c>
      <c r="M14925" s="5" t="s">
        <v>28</v>
      </c>
      <c r="N14925">
        <v>18</v>
      </c>
      <c r="O14925" t="s">
        <v>29</v>
      </c>
      <c r="P14925" s="1">
        <v>45325</v>
      </c>
      <c r="Q14925" s="1">
        <v>45352</v>
      </c>
      <c r="R14925">
        <v>1403</v>
      </c>
      <c r="S14925" s="4">
        <v>8.6</v>
      </c>
      <c r="T14925" t="s">
        <v>89</v>
      </c>
    </row>
    <row r="14926" spans="1:20" x14ac:dyDescent="0.35">
      <c r="A14926" t="s">
        <v>28647</v>
      </c>
      <c r="B14926" s="5" t="s">
        <v>174</v>
      </c>
      <c r="C14926" s="6">
        <v>214783</v>
      </c>
      <c r="D14926" t="s">
        <v>33</v>
      </c>
      <c r="E14926">
        <v>23626130</v>
      </c>
      <c r="F14926" s="5" t="s">
        <v>23</v>
      </c>
      <c r="G14926" s="5" t="s">
        <v>42</v>
      </c>
      <c r="H14926" s="5" t="s">
        <v>34</v>
      </c>
      <c r="I14926" t="s">
        <v>44</v>
      </c>
      <c r="J14926" t="s">
        <v>34</v>
      </c>
      <c r="K14926">
        <v>50</v>
      </c>
      <c r="L14926" s="5" t="s">
        <v>28648</v>
      </c>
      <c r="M14926" s="5" t="s">
        <v>70</v>
      </c>
      <c r="N14926">
        <v>12</v>
      </c>
      <c r="O14926" t="s">
        <v>135</v>
      </c>
      <c r="P14926" s="1">
        <v>45348</v>
      </c>
      <c r="Q14926" s="1">
        <v>45405</v>
      </c>
      <c r="R14926">
        <v>2345</v>
      </c>
      <c r="S14926" s="4">
        <v>6.1</v>
      </c>
      <c r="T14926" t="s">
        <v>118</v>
      </c>
    </row>
    <row r="14927" spans="1:20" x14ac:dyDescent="0.35">
      <c r="A14927" t="s">
        <v>28649</v>
      </c>
      <c r="B14927" s="5" t="s">
        <v>40</v>
      </c>
      <c r="C14927" s="6">
        <v>87394</v>
      </c>
      <c r="D14927" t="s">
        <v>41</v>
      </c>
      <c r="E14927">
        <v>74285</v>
      </c>
      <c r="F14927" s="5" t="s">
        <v>50</v>
      </c>
      <c r="G14927" s="5" t="s">
        <v>24</v>
      </c>
      <c r="H14927" s="5" t="s">
        <v>60</v>
      </c>
      <c r="I14927" t="s">
        <v>44</v>
      </c>
      <c r="J14927" t="s">
        <v>60</v>
      </c>
      <c r="K14927">
        <v>0</v>
      </c>
      <c r="L14927" s="5" t="s">
        <v>28650</v>
      </c>
      <c r="M14927" s="5" t="s">
        <v>28</v>
      </c>
      <c r="N14927">
        <v>2</v>
      </c>
      <c r="O14927" t="s">
        <v>46</v>
      </c>
      <c r="P14927" s="1">
        <v>45545</v>
      </c>
      <c r="Q14927" s="1">
        <v>45601</v>
      </c>
      <c r="R14927">
        <v>1737</v>
      </c>
      <c r="S14927" s="4">
        <v>7.3</v>
      </c>
      <c r="T14927" t="s">
        <v>108</v>
      </c>
    </row>
    <row r="14928" spans="1:20" x14ac:dyDescent="0.35">
      <c r="A14928" t="s">
        <v>28651</v>
      </c>
      <c r="B14928" s="5" t="s">
        <v>179</v>
      </c>
      <c r="C14928" s="6">
        <v>98451</v>
      </c>
      <c r="D14928" t="s">
        <v>22</v>
      </c>
      <c r="E14928">
        <v>98451</v>
      </c>
      <c r="F14928" s="5" t="s">
        <v>58</v>
      </c>
      <c r="G14928" s="5" t="s">
        <v>59</v>
      </c>
      <c r="H14928" s="5" t="s">
        <v>68</v>
      </c>
      <c r="I14928" t="s">
        <v>26</v>
      </c>
      <c r="J14928" t="s">
        <v>68</v>
      </c>
      <c r="K14928">
        <v>0</v>
      </c>
      <c r="L14928" s="5" t="s">
        <v>28652</v>
      </c>
      <c r="M14928" s="5" t="s">
        <v>28</v>
      </c>
      <c r="N14928">
        <v>0</v>
      </c>
      <c r="O14928" t="s">
        <v>141</v>
      </c>
      <c r="P14928" s="1">
        <v>45569</v>
      </c>
      <c r="Q14928" s="1">
        <v>45583</v>
      </c>
      <c r="R14928">
        <v>2299</v>
      </c>
      <c r="S14928" s="4">
        <v>6</v>
      </c>
      <c r="T14928" t="s">
        <v>277</v>
      </c>
    </row>
    <row r="14929" spans="1:20" x14ac:dyDescent="0.35">
      <c r="A14929" t="s">
        <v>28653</v>
      </c>
      <c r="B14929" s="5" t="s">
        <v>217</v>
      </c>
      <c r="C14929" s="6">
        <v>74127</v>
      </c>
      <c r="D14929" t="s">
        <v>92</v>
      </c>
      <c r="E14929">
        <v>55595</v>
      </c>
      <c r="F14929" s="5" t="s">
        <v>58</v>
      </c>
      <c r="G14929" s="5" t="s">
        <v>59</v>
      </c>
      <c r="H14929" s="5" t="s">
        <v>93</v>
      </c>
      <c r="I14929" t="s">
        <v>35</v>
      </c>
      <c r="J14929" t="s">
        <v>93</v>
      </c>
      <c r="K14929">
        <v>0</v>
      </c>
      <c r="L14929" s="5" t="s">
        <v>28654</v>
      </c>
      <c r="M14929" s="5" t="s">
        <v>37</v>
      </c>
      <c r="N14929">
        <v>0</v>
      </c>
      <c r="O14929" t="s">
        <v>46</v>
      </c>
      <c r="P14929" s="1">
        <v>45644</v>
      </c>
      <c r="Q14929" s="1">
        <v>45661</v>
      </c>
      <c r="R14929">
        <v>2454</v>
      </c>
      <c r="S14929" s="4">
        <v>7.4</v>
      </c>
      <c r="T14929" t="s">
        <v>47</v>
      </c>
    </row>
    <row r="14930" spans="1:20" x14ac:dyDescent="0.35">
      <c r="A14930" t="s">
        <v>28655</v>
      </c>
      <c r="B14930" s="5" t="s">
        <v>28800</v>
      </c>
      <c r="C14930" s="6">
        <v>51492</v>
      </c>
      <c r="D14930" t="s">
        <v>22</v>
      </c>
      <c r="E14930">
        <v>51492</v>
      </c>
      <c r="F14930" s="5" t="s">
        <v>23</v>
      </c>
      <c r="G14930" s="5" t="s">
        <v>24</v>
      </c>
      <c r="H14930" s="5" t="s">
        <v>116</v>
      </c>
      <c r="I14930" t="s">
        <v>44</v>
      </c>
      <c r="J14930" t="s">
        <v>116</v>
      </c>
      <c r="K14930">
        <v>50</v>
      </c>
      <c r="L14930" s="5" t="s">
        <v>28656</v>
      </c>
      <c r="M14930" s="5" t="s">
        <v>37</v>
      </c>
      <c r="N14930">
        <v>10</v>
      </c>
      <c r="O14930" t="s">
        <v>147</v>
      </c>
      <c r="P14930" s="1">
        <v>45501</v>
      </c>
      <c r="Q14930" s="1">
        <v>45571</v>
      </c>
      <c r="R14930">
        <v>2116</v>
      </c>
      <c r="S14930" s="4">
        <v>5.7</v>
      </c>
      <c r="T14930" t="s">
        <v>63</v>
      </c>
    </row>
    <row r="14931" spans="1:20" x14ac:dyDescent="0.35">
      <c r="A14931" t="s">
        <v>28657</v>
      </c>
      <c r="B14931" s="5" t="s">
        <v>32</v>
      </c>
      <c r="C14931" s="6">
        <v>168869</v>
      </c>
      <c r="D14931" t="s">
        <v>65</v>
      </c>
      <c r="E14931">
        <v>219530</v>
      </c>
      <c r="F14931" s="5" t="s">
        <v>23</v>
      </c>
      <c r="G14931" s="5" t="s">
        <v>24</v>
      </c>
      <c r="H14931" s="5" t="s">
        <v>67</v>
      </c>
      <c r="I14931" t="s">
        <v>44</v>
      </c>
      <c r="J14931" t="s">
        <v>67</v>
      </c>
      <c r="K14931">
        <v>0</v>
      </c>
      <c r="L14931" s="5" t="s">
        <v>28658</v>
      </c>
      <c r="M14931" s="5" t="s">
        <v>28</v>
      </c>
      <c r="N14931">
        <v>11</v>
      </c>
      <c r="O14931" t="s">
        <v>46</v>
      </c>
      <c r="P14931" s="1">
        <v>45311</v>
      </c>
      <c r="Q14931" s="1">
        <v>45350</v>
      </c>
      <c r="R14931">
        <v>956</v>
      </c>
      <c r="S14931" s="4">
        <v>8.3000000000000007</v>
      </c>
      <c r="T14931" t="s">
        <v>79</v>
      </c>
    </row>
    <row r="14932" spans="1:20" x14ac:dyDescent="0.35">
      <c r="A14932" t="s">
        <v>28659</v>
      </c>
      <c r="B14932" s="5" t="s">
        <v>28801</v>
      </c>
      <c r="C14932" s="6">
        <v>104543</v>
      </c>
      <c r="D14932" t="s">
        <v>33</v>
      </c>
      <c r="E14932">
        <v>11499730</v>
      </c>
      <c r="F14932" s="5" t="s">
        <v>66</v>
      </c>
      <c r="G14932" s="5" t="s">
        <v>42</v>
      </c>
      <c r="H14932" s="5" t="s">
        <v>34</v>
      </c>
      <c r="I14932" t="s">
        <v>44</v>
      </c>
      <c r="J14932" t="s">
        <v>34</v>
      </c>
      <c r="K14932">
        <v>0</v>
      </c>
      <c r="L14932" s="5" t="s">
        <v>28660</v>
      </c>
      <c r="M14932" s="5" t="s">
        <v>70</v>
      </c>
      <c r="N14932">
        <v>9</v>
      </c>
      <c r="O14932" t="s">
        <v>29</v>
      </c>
      <c r="P14932" s="1">
        <v>45555</v>
      </c>
      <c r="Q14932" s="1">
        <v>45587</v>
      </c>
      <c r="R14932">
        <v>1456</v>
      </c>
      <c r="S14932" s="4">
        <v>6.1</v>
      </c>
      <c r="T14932" t="s">
        <v>277</v>
      </c>
    </row>
    <row r="14933" spans="1:20" x14ac:dyDescent="0.35">
      <c r="A14933" t="s">
        <v>28661</v>
      </c>
      <c r="B14933" s="5" t="s">
        <v>28799</v>
      </c>
      <c r="C14933" s="6">
        <v>88186</v>
      </c>
      <c r="D14933" t="s">
        <v>65</v>
      </c>
      <c r="E14933">
        <v>114642</v>
      </c>
      <c r="F14933" s="5" t="s">
        <v>50</v>
      </c>
      <c r="G14933" s="5" t="s">
        <v>24</v>
      </c>
      <c r="H14933" s="5" t="s">
        <v>67</v>
      </c>
      <c r="I14933" t="s">
        <v>26</v>
      </c>
      <c r="J14933" t="s">
        <v>940</v>
      </c>
      <c r="K14933">
        <v>50</v>
      </c>
      <c r="L14933" s="5" t="s">
        <v>28662</v>
      </c>
      <c r="M14933" s="5" t="s">
        <v>28</v>
      </c>
      <c r="N14933">
        <v>4</v>
      </c>
      <c r="O14933" t="s">
        <v>29</v>
      </c>
      <c r="P14933" s="1">
        <v>45454</v>
      </c>
      <c r="Q14933" s="1">
        <v>45482</v>
      </c>
      <c r="R14933">
        <v>1523</v>
      </c>
      <c r="S14933" s="4">
        <v>9.3000000000000007</v>
      </c>
      <c r="T14933" t="s">
        <v>63</v>
      </c>
    </row>
    <row r="14934" spans="1:20" x14ac:dyDescent="0.35">
      <c r="A14934" t="s">
        <v>28663</v>
      </c>
      <c r="B14934" s="5" t="s">
        <v>21</v>
      </c>
      <c r="C14934" s="6">
        <v>135656</v>
      </c>
      <c r="D14934" t="s">
        <v>22</v>
      </c>
      <c r="E14934">
        <v>135656</v>
      </c>
      <c r="F14934" s="5" t="s">
        <v>23</v>
      </c>
      <c r="G14934" s="5" t="s">
        <v>59</v>
      </c>
      <c r="H14934" s="5" t="s">
        <v>52</v>
      </c>
      <c r="I14934" t="s">
        <v>44</v>
      </c>
      <c r="J14934" t="s">
        <v>1449</v>
      </c>
      <c r="K14934">
        <v>0</v>
      </c>
      <c r="L14934" s="5" t="s">
        <v>28664</v>
      </c>
      <c r="M14934" s="5" t="s">
        <v>54</v>
      </c>
      <c r="N14934">
        <v>12</v>
      </c>
      <c r="O14934" t="s">
        <v>107</v>
      </c>
      <c r="P14934" s="1">
        <v>45521</v>
      </c>
      <c r="Q14934" s="1">
        <v>45553</v>
      </c>
      <c r="R14934">
        <v>1864</v>
      </c>
      <c r="S14934" s="4">
        <v>5.9</v>
      </c>
      <c r="T14934" t="s">
        <v>79</v>
      </c>
    </row>
    <row r="14935" spans="1:20" x14ac:dyDescent="0.35">
      <c r="A14935" t="s">
        <v>28665</v>
      </c>
      <c r="B14935" s="5" t="s">
        <v>28801</v>
      </c>
      <c r="C14935" s="6">
        <v>124876</v>
      </c>
      <c r="D14935" t="s">
        <v>41</v>
      </c>
      <c r="E14935">
        <v>106145</v>
      </c>
      <c r="F14935" s="5" t="s">
        <v>23</v>
      </c>
      <c r="G14935" s="5" t="s">
        <v>59</v>
      </c>
      <c r="H14935" s="5" t="s">
        <v>43</v>
      </c>
      <c r="I14935" t="s">
        <v>44</v>
      </c>
      <c r="J14935" t="s">
        <v>43</v>
      </c>
      <c r="K14935">
        <v>0</v>
      </c>
      <c r="L14935" s="5" t="s">
        <v>28666</v>
      </c>
      <c r="M14935" s="5" t="s">
        <v>54</v>
      </c>
      <c r="N14935">
        <v>12</v>
      </c>
      <c r="O14935" t="s">
        <v>88</v>
      </c>
      <c r="P14935" s="1">
        <v>45404</v>
      </c>
      <c r="Q14935" s="1">
        <v>45472</v>
      </c>
      <c r="R14935">
        <v>540</v>
      </c>
      <c r="S14935" s="4">
        <v>5.8</v>
      </c>
      <c r="T14935" t="s">
        <v>210</v>
      </c>
    </row>
    <row r="14936" spans="1:20" x14ac:dyDescent="0.35">
      <c r="A14936" t="s">
        <v>28667</v>
      </c>
      <c r="B14936" s="5" t="s">
        <v>40</v>
      </c>
      <c r="C14936" s="6">
        <v>75356</v>
      </c>
      <c r="D14936" t="s">
        <v>74</v>
      </c>
      <c r="E14936">
        <v>94195</v>
      </c>
      <c r="F14936" s="5" t="s">
        <v>58</v>
      </c>
      <c r="G14936" s="5" t="s">
        <v>59</v>
      </c>
      <c r="H14936" s="5" t="s">
        <v>75</v>
      </c>
      <c r="I14936" t="s">
        <v>26</v>
      </c>
      <c r="J14936" t="s">
        <v>75</v>
      </c>
      <c r="K14936">
        <v>100</v>
      </c>
      <c r="L14936" s="5" t="s">
        <v>19037</v>
      </c>
      <c r="M14936" s="5" t="s">
        <v>37</v>
      </c>
      <c r="N14936">
        <v>0</v>
      </c>
      <c r="O14936" t="s">
        <v>46</v>
      </c>
      <c r="P14936" s="1">
        <v>45772</v>
      </c>
      <c r="Q14936" s="1">
        <v>45822</v>
      </c>
      <c r="R14936">
        <v>1057</v>
      </c>
      <c r="S14936" s="4">
        <v>9.3000000000000007</v>
      </c>
      <c r="T14936" t="s">
        <v>243</v>
      </c>
    </row>
    <row r="14937" spans="1:20" x14ac:dyDescent="0.35">
      <c r="A14937" t="s">
        <v>28668</v>
      </c>
      <c r="B14937" s="5" t="s">
        <v>40</v>
      </c>
      <c r="C14937" s="6">
        <v>95193</v>
      </c>
      <c r="D14937" t="s">
        <v>41</v>
      </c>
      <c r="E14937">
        <v>80914</v>
      </c>
      <c r="F14937" s="5" t="s">
        <v>66</v>
      </c>
      <c r="G14937" s="5" t="s">
        <v>42</v>
      </c>
      <c r="H14937" s="5" t="s">
        <v>60</v>
      </c>
      <c r="I14937" t="s">
        <v>44</v>
      </c>
      <c r="J14937" t="s">
        <v>60</v>
      </c>
      <c r="K14937">
        <v>0</v>
      </c>
      <c r="L14937" s="5" t="s">
        <v>28669</v>
      </c>
      <c r="M14937" s="5" t="s">
        <v>28</v>
      </c>
      <c r="N14937">
        <v>5</v>
      </c>
      <c r="O14937" t="s">
        <v>71</v>
      </c>
      <c r="P14937" s="1">
        <v>45738</v>
      </c>
      <c r="Q14937" s="1">
        <v>45808</v>
      </c>
      <c r="R14937">
        <v>2416</v>
      </c>
      <c r="S14937" s="4">
        <v>9.1</v>
      </c>
      <c r="T14937" t="s">
        <v>38</v>
      </c>
    </row>
    <row r="14938" spans="1:20" x14ac:dyDescent="0.35">
      <c r="A14938" t="s">
        <v>28670</v>
      </c>
      <c r="B14938" s="5" t="s">
        <v>179</v>
      </c>
      <c r="C14938" s="6">
        <v>203347</v>
      </c>
      <c r="D14938" t="s">
        <v>65</v>
      </c>
      <c r="E14938">
        <v>264351</v>
      </c>
      <c r="F14938" s="5" t="s">
        <v>23</v>
      </c>
      <c r="G14938" s="5" t="s">
        <v>24</v>
      </c>
      <c r="H14938" s="5" t="s">
        <v>67</v>
      </c>
      <c r="I14938" t="s">
        <v>35</v>
      </c>
      <c r="J14938" t="s">
        <v>67</v>
      </c>
      <c r="K14938">
        <v>50</v>
      </c>
      <c r="L14938" s="5" t="s">
        <v>28671</v>
      </c>
      <c r="M14938" s="5" t="s">
        <v>54</v>
      </c>
      <c r="N14938">
        <v>16</v>
      </c>
      <c r="O14938" t="s">
        <v>135</v>
      </c>
      <c r="P14938" s="1">
        <v>45535</v>
      </c>
      <c r="Q14938" s="1">
        <v>45578</v>
      </c>
      <c r="R14938">
        <v>2016</v>
      </c>
      <c r="S14938" s="4">
        <v>5.3</v>
      </c>
      <c r="T14938" t="s">
        <v>118</v>
      </c>
    </row>
    <row r="14939" spans="1:20" x14ac:dyDescent="0.35">
      <c r="A14939" t="s">
        <v>28672</v>
      </c>
      <c r="B14939" s="5" t="s">
        <v>28800</v>
      </c>
      <c r="C14939" s="6">
        <v>95262</v>
      </c>
      <c r="D14939" t="s">
        <v>92</v>
      </c>
      <c r="E14939">
        <v>71447</v>
      </c>
      <c r="F14939" s="5" t="s">
        <v>50</v>
      </c>
      <c r="G14939" s="5" t="s">
        <v>24</v>
      </c>
      <c r="H14939" s="5" t="s">
        <v>93</v>
      </c>
      <c r="I14939" t="s">
        <v>26</v>
      </c>
      <c r="J14939" t="s">
        <v>480</v>
      </c>
      <c r="K14939">
        <v>100</v>
      </c>
      <c r="L14939" s="5" t="s">
        <v>28673</v>
      </c>
      <c r="M14939" s="5" t="s">
        <v>28</v>
      </c>
      <c r="N14939">
        <v>2</v>
      </c>
      <c r="O14939" t="s">
        <v>167</v>
      </c>
      <c r="P14939" s="1">
        <v>45323</v>
      </c>
      <c r="Q14939" s="1">
        <v>45383</v>
      </c>
      <c r="R14939">
        <v>1027</v>
      </c>
      <c r="S14939" s="4">
        <v>8.3000000000000007</v>
      </c>
      <c r="T14939" t="s">
        <v>103</v>
      </c>
    </row>
    <row r="14940" spans="1:20" x14ac:dyDescent="0.35">
      <c r="A14940" t="s">
        <v>28674</v>
      </c>
      <c r="B14940" s="5" t="s">
        <v>49</v>
      </c>
      <c r="C14940" s="6">
        <v>162617</v>
      </c>
      <c r="D14940" t="s">
        <v>22</v>
      </c>
      <c r="E14940">
        <v>162617</v>
      </c>
      <c r="F14940" s="5" t="s">
        <v>50</v>
      </c>
      <c r="G14940" s="5" t="s">
        <v>24</v>
      </c>
      <c r="H14940" s="5" t="s">
        <v>97</v>
      </c>
      <c r="I14940" t="s">
        <v>35</v>
      </c>
      <c r="J14940" t="s">
        <v>97</v>
      </c>
      <c r="K14940">
        <v>50</v>
      </c>
      <c r="L14940" s="5" t="s">
        <v>28675</v>
      </c>
      <c r="M14940" s="5" t="s">
        <v>28</v>
      </c>
      <c r="N14940">
        <v>2</v>
      </c>
      <c r="O14940" t="s">
        <v>46</v>
      </c>
      <c r="P14940" s="1">
        <v>45631</v>
      </c>
      <c r="Q14940" s="1">
        <v>45653</v>
      </c>
      <c r="R14940">
        <v>2086</v>
      </c>
      <c r="S14940" s="4">
        <v>5.3</v>
      </c>
      <c r="T14940" t="s">
        <v>108</v>
      </c>
    </row>
    <row r="14941" spans="1:20" x14ac:dyDescent="0.35">
      <c r="A14941" t="s">
        <v>28676</v>
      </c>
      <c r="B14941" s="5" t="s">
        <v>28802</v>
      </c>
      <c r="C14941" s="6">
        <v>119770</v>
      </c>
      <c r="D14941" t="s">
        <v>92</v>
      </c>
      <c r="E14941">
        <v>89828</v>
      </c>
      <c r="F14941" s="5" t="s">
        <v>66</v>
      </c>
      <c r="G14941" s="5" t="s">
        <v>51</v>
      </c>
      <c r="H14941" s="5" t="s">
        <v>93</v>
      </c>
      <c r="I14941" t="s">
        <v>44</v>
      </c>
      <c r="J14941" t="s">
        <v>212</v>
      </c>
      <c r="K14941">
        <v>100</v>
      </c>
      <c r="L14941" s="5" t="s">
        <v>28677</v>
      </c>
      <c r="M14941" s="5" t="s">
        <v>28</v>
      </c>
      <c r="N14941">
        <v>9</v>
      </c>
      <c r="O14941" t="s">
        <v>71</v>
      </c>
      <c r="P14941" s="1">
        <v>45684</v>
      </c>
      <c r="Q14941" s="1">
        <v>45749</v>
      </c>
      <c r="R14941">
        <v>2470</v>
      </c>
      <c r="S14941" s="4">
        <v>7.5</v>
      </c>
      <c r="T14941" t="s">
        <v>108</v>
      </c>
    </row>
    <row r="14942" spans="1:20" x14ac:dyDescent="0.35">
      <c r="A14942" t="s">
        <v>28678</v>
      </c>
      <c r="B14942" s="5" t="s">
        <v>21</v>
      </c>
      <c r="C14942" s="6">
        <v>220001</v>
      </c>
      <c r="D14942" t="s">
        <v>74</v>
      </c>
      <c r="E14942">
        <v>275001</v>
      </c>
      <c r="F14942" s="5" t="s">
        <v>23</v>
      </c>
      <c r="G14942" s="5" t="s">
        <v>24</v>
      </c>
      <c r="H14942" s="5" t="s">
        <v>75</v>
      </c>
      <c r="I14942" t="s">
        <v>35</v>
      </c>
      <c r="J14942" t="s">
        <v>75</v>
      </c>
      <c r="K14942">
        <v>100</v>
      </c>
      <c r="L14942" s="5" t="s">
        <v>28679</v>
      </c>
      <c r="M14942" s="5" t="s">
        <v>37</v>
      </c>
      <c r="N14942">
        <v>19</v>
      </c>
      <c r="O14942" t="s">
        <v>107</v>
      </c>
      <c r="P14942" s="1">
        <v>45458</v>
      </c>
      <c r="Q14942" s="1">
        <v>45511</v>
      </c>
      <c r="R14942">
        <v>757</v>
      </c>
      <c r="S14942" s="4">
        <v>5.3</v>
      </c>
      <c r="T14942" t="s">
        <v>79</v>
      </c>
    </row>
    <row r="14943" spans="1:20" x14ac:dyDescent="0.35">
      <c r="A14943" t="s">
        <v>28680</v>
      </c>
      <c r="B14943" s="5" t="s">
        <v>73</v>
      </c>
      <c r="C14943" s="6">
        <v>64943</v>
      </c>
      <c r="D14943" t="s">
        <v>41</v>
      </c>
      <c r="E14943">
        <v>55202</v>
      </c>
      <c r="F14943" s="5" t="s">
        <v>58</v>
      </c>
      <c r="G14943" s="5" t="s">
        <v>51</v>
      </c>
      <c r="H14943" s="5" t="s">
        <v>60</v>
      </c>
      <c r="I14943" t="s">
        <v>44</v>
      </c>
      <c r="J14943" t="s">
        <v>60</v>
      </c>
      <c r="K14943">
        <v>100</v>
      </c>
      <c r="L14943" s="5" t="s">
        <v>28681</v>
      </c>
      <c r="M14943" s="5" t="s">
        <v>70</v>
      </c>
      <c r="N14943">
        <v>1</v>
      </c>
      <c r="O14943" t="s">
        <v>172</v>
      </c>
      <c r="P14943" s="1">
        <v>45515</v>
      </c>
      <c r="Q14943" s="1">
        <v>45576</v>
      </c>
      <c r="R14943">
        <v>1367</v>
      </c>
      <c r="S14943" s="4">
        <v>8.6999999999999993</v>
      </c>
      <c r="T14943" t="s">
        <v>103</v>
      </c>
    </row>
    <row r="14944" spans="1:20" x14ac:dyDescent="0.35">
      <c r="A14944" t="s">
        <v>28682</v>
      </c>
      <c r="B14944" s="5" t="s">
        <v>21</v>
      </c>
      <c r="C14944" s="6">
        <v>218883</v>
      </c>
      <c r="D14944" t="s">
        <v>41</v>
      </c>
      <c r="E14944">
        <v>186051</v>
      </c>
      <c r="F14944" s="5" t="s">
        <v>23</v>
      </c>
      <c r="G14944" s="5" t="s">
        <v>51</v>
      </c>
      <c r="H14944" s="5" t="s">
        <v>126</v>
      </c>
      <c r="I14944" t="s">
        <v>44</v>
      </c>
      <c r="J14944" t="s">
        <v>126</v>
      </c>
      <c r="K14944">
        <v>0</v>
      </c>
      <c r="L14944" s="5" t="s">
        <v>28683</v>
      </c>
      <c r="M14944" s="5" t="s">
        <v>70</v>
      </c>
      <c r="N14944">
        <v>10</v>
      </c>
      <c r="O14944" t="s">
        <v>135</v>
      </c>
      <c r="P14944" s="1">
        <v>45388</v>
      </c>
      <c r="Q14944" s="1">
        <v>45415</v>
      </c>
      <c r="R14944">
        <v>1713</v>
      </c>
      <c r="S14944" s="4">
        <v>9.4</v>
      </c>
      <c r="T14944" t="s">
        <v>108</v>
      </c>
    </row>
    <row r="14945" spans="1:20" x14ac:dyDescent="0.35">
      <c r="A14945" t="s">
        <v>28684</v>
      </c>
      <c r="B14945" s="5" t="s">
        <v>28802</v>
      </c>
      <c r="C14945" s="6">
        <v>86404</v>
      </c>
      <c r="D14945" t="s">
        <v>22</v>
      </c>
      <c r="E14945">
        <v>86404</v>
      </c>
      <c r="F14945" s="5" t="s">
        <v>50</v>
      </c>
      <c r="G14945" s="5" t="s">
        <v>51</v>
      </c>
      <c r="H14945" s="5" t="s">
        <v>191</v>
      </c>
      <c r="I14945" t="s">
        <v>26</v>
      </c>
      <c r="J14945" t="s">
        <v>121</v>
      </c>
      <c r="K14945">
        <v>50</v>
      </c>
      <c r="L14945" s="5" t="s">
        <v>28685</v>
      </c>
      <c r="M14945" s="5" t="s">
        <v>70</v>
      </c>
      <c r="N14945">
        <v>2</v>
      </c>
      <c r="O14945" t="s">
        <v>172</v>
      </c>
      <c r="P14945" s="1">
        <v>45336</v>
      </c>
      <c r="Q14945" s="1">
        <v>45367</v>
      </c>
      <c r="R14945">
        <v>2410</v>
      </c>
      <c r="S14945" s="4">
        <v>7.7</v>
      </c>
      <c r="T14945" t="s">
        <v>47</v>
      </c>
    </row>
    <row r="14946" spans="1:20" x14ac:dyDescent="0.35">
      <c r="A14946" t="s">
        <v>28686</v>
      </c>
      <c r="B14946" s="5" t="s">
        <v>28802</v>
      </c>
      <c r="C14946" s="6">
        <v>175545</v>
      </c>
      <c r="D14946" t="s">
        <v>65</v>
      </c>
      <c r="E14946">
        <v>228209</v>
      </c>
      <c r="F14946" s="5" t="s">
        <v>23</v>
      </c>
      <c r="G14946" s="5" t="s">
        <v>24</v>
      </c>
      <c r="H14946" s="5" t="s">
        <v>67</v>
      </c>
      <c r="I14946" t="s">
        <v>44</v>
      </c>
      <c r="J14946" t="s">
        <v>67</v>
      </c>
      <c r="K14946">
        <v>100</v>
      </c>
      <c r="L14946" s="5" t="s">
        <v>28687</v>
      </c>
      <c r="M14946" s="5" t="s">
        <v>70</v>
      </c>
      <c r="N14946">
        <v>13</v>
      </c>
      <c r="O14946" t="s">
        <v>46</v>
      </c>
      <c r="P14946" s="1">
        <v>45503</v>
      </c>
      <c r="Q14946" s="1">
        <v>45547</v>
      </c>
      <c r="R14946">
        <v>571</v>
      </c>
      <c r="S14946" s="4">
        <v>9.1</v>
      </c>
      <c r="T14946" t="s">
        <v>108</v>
      </c>
    </row>
    <row r="14947" spans="1:20" x14ac:dyDescent="0.35">
      <c r="A14947" t="s">
        <v>28688</v>
      </c>
      <c r="B14947" s="5" t="s">
        <v>28799</v>
      </c>
      <c r="C14947" s="6">
        <v>148458</v>
      </c>
      <c r="D14947" t="s">
        <v>22</v>
      </c>
      <c r="E14947">
        <v>148458</v>
      </c>
      <c r="F14947" s="5" t="s">
        <v>50</v>
      </c>
      <c r="G14947" s="5" t="s">
        <v>51</v>
      </c>
      <c r="H14947" s="5" t="s">
        <v>68</v>
      </c>
      <c r="I14947" t="s">
        <v>35</v>
      </c>
      <c r="J14947" t="s">
        <v>68</v>
      </c>
      <c r="K14947">
        <v>100</v>
      </c>
      <c r="L14947" s="5" t="s">
        <v>28689</v>
      </c>
      <c r="M14947" s="5" t="s">
        <v>70</v>
      </c>
      <c r="N14947">
        <v>4</v>
      </c>
      <c r="O14947" t="s">
        <v>78</v>
      </c>
      <c r="P14947" s="1">
        <v>45453</v>
      </c>
      <c r="Q14947" s="1">
        <v>45510</v>
      </c>
      <c r="R14947">
        <v>1292</v>
      </c>
      <c r="S14947" s="4">
        <v>6</v>
      </c>
      <c r="T14947" t="s">
        <v>63</v>
      </c>
    </row>
    <row r="14948" spans="1:20" x14ac:dyDescent="0.35">
      <c r="A14948" t="s">
        <v>28690</v>
      </c>
      <c r="B14948" s="5" t="s">
        <v>100</v>
      </c>
      <c r="C14948" s="6">
        <v>104899</v>
      </c>
      <c r="D14948" t="s">
        <v>41</v>
      </c>
      <c r="E14948">
        <v>89164</v>
      </c>
      <c r="F14948" s="5" t="s">
        <v>50</v>
      </c>
      <c r="G14948" s="5" t="s">
        <v>42</v>
      </c>
      <c r="H14948" s="5" t="s">
        <v>151</v>
      </c>
      <c r="I14948" t="s">
        <v>35</v>
      </c>
      <c r="J14948" t="s">
        <v>151</v>
      </c>
      <c r="K14948">
        <v>50</v>
      </c>
      <c r="L14948" s="5" t="s">
        <v>28691</v>
      </c>
      <c r="M14948" s="5" t="s">
        <v>28</v>
      </c>
      <c r="N14948">
        <v>2</v>
      </c>
      <c r="O14948" t="s">
        <v>112</v>
      </c>
      <c r="P14948" s="1">
        <v>45303</v>
      </c>
      <c r="Q14948" s="1">
        <v>45376</v>
      </c>
      <c r="R14948">
        <v>1839</v>
      </c>
      <c r="S14948" s="4">
        <v>5.6</v>
      </c>
      <c r="T14948" t="s">
        <v>153</v>
      </c>
    </row>
    <row r="14949" spans="1:20" x14ac:dyDescent="0.35">
      <c r="A14949" t="s">
        <v>28692</v>
      </c>
      <c r="B14949" s="5" t="s">
        <v>40</v>
      </c>
      <c r="C14949" s="6">
        <v>101094</v>
      </c>
      <c r="D14949" t="s">
        <v>22</v>
      </c>
      <c r="E14949">
        <v>101094</v>
      </c>
      <c r="F14949" s="5" t="s">
        <v>66</v>
      </c>
      <c r="G14949" s="5" t="s">
        <v>51</v>
      </c>
      <c r="H14949" s="5" t="s">
        <v>52</v>
      </c>
      <c r="I14949" t="s">
        <v>44</v>
      </c>
      <c r="J14949" t="s">
        <v>52</v>
      </c>
      <c r="K14949">
        <v>0</v>
      </c>
      <c r="L14949" s="5" t="s">
        <v>13079</v>
      </c>
      <c r="M14949" s="5" t="s">
        <v>70</v>
      </c>
      <c r="N14949">
        <v>5</v>
      </c>
      <c r="O14949" t="s">
        <v>62</v>
      </c>
      <c r="P14949" s="1">
        <v>45759</v>
      </c>
      <c r="Q14949" s="1">
        <v>45783</v>
      </c>
      <c r="R14949">
        <v>723</v>
      </c>
      <c r="S14949" s="4">
        <v>6.3</v>
      </c>
      <c r="T14949" t="s">
        <v>118</v>
      </c>
    </row>
    <row r="14950" spans="1:20" x14ac:dyDescent="0.35">
      <c r="A14950" t="s">
        <v>28693</v>
      </c>
      <c r="B14950" s="5" t="s">
        <v>28799</v>
      </c>
      <c r="C14950" s="6">
        <v>125424</v>
      </c>
      <c r="D14950" t="s">
        <v>22</v>
      </c>
      <c r="E14950">
        <v>125424</v>
      </c>
      <c r="F14950" s="5" t="s">
        <v>66</v>
      </c>
      <c r="G14950" s="5" t="s">
        <v>51</v>
      </c>
      <c r="H14950" s="5" t="s">
        <v>52</v>
      </c>
      <c r="I14950" t="s">
        <v>26</v>
      </c>
      <c r="J14950" t="s">
        <v>52</v>
      </c>
      <c r="K14950">
        <v>50</v>
      </c>
      <c r="L14950" s="5" t="s">
        <v>28694</v>
      </c>
      <c r="M14950" s="5" t="s">
        <v>54</v>
      </c>
      <c r="N14950">
        <v>7</v>
      </c>
      <c r="O14950" t="s">
        <v>85</v>
      </c>
      <c r="P14950" s="1">
        <v>45592</v>
      </c>
      <c r="Q14950" s="1">
        <v>45659</v>
      </c>
      <c r="R14950">
        <v>2396</v>
      </c>
      <c r="S14950" s="4">
        <v>6.3</v>
      </c>
      <c r="T14950" t="s">
        <v>63</v>
      </c>
    </row>
    <row r="14951" spans="1:20" x14ac:dyDescent="0.35">
      <c r="A14951" t="s">
        <v>28695</v>
      </c>
      <c r="B14951" s="5" t="s">
        <v>179</v>
      </c>
      <c r="C14951" s="6">
        <v>82744</v>
      </c>
      <c r="D14951" t="s">
        <v>33</v>
      </c>
      <c r="E14951">
        <v>9101840</v>
      </c>
      <c r="F14951" s="5" t="s">
        <v>50</v>
      </c>
      <c r="G14951" s="5" t="s">
        <v>24</v>
      </c>
      <c r="H14951" s="5" t="s">
        <v>34</v>
      </c>
      <c r="I14951" t="s">
        <v>26</v>
      </c>
      <c r="J14951" t="s">
        <v>480</v>
      </c>
      <c r="K14951">
        <v>0</v>
      </c>
      <c r="L14951" s="5" t="s">
        <v>28696</v>
      </c>
      <c r="M14951" s="5" t="s">
        <v>54</v>
      </c>
      <c r="N14951">
        <v>4</v>
      </c>
      <c r="O14951" t="s">
        <v>78</v>
      </c>
      <c r="P14951" s="1">
        <v>45314</v>
      </c>
      <c r="Q14951" s="1">
        <v>45341</v>
      </c>
      <c r="R14951">
        <v>1773</v>
      </c>
      <c r="S14951" s="4">
        <v>7.4</v>
      </c>
      <c r="T14951" t="s">
        <v>103</v>
      </c>
    </row>
    <row r="14952" spans="1:20" x14ac:dyDescent="0.35">
      <c r="A14952" t="s">
        <v>28697</v>
      </c>
      <c r="B14952" s="5" t="s">
        <v>49</v>
      </c>
      <c r="C14952" s="6">
        <v>117343</v>
      </c>
      <c r="D14952" t="s">
        <v>22</v>
      </c>
      <c r="E14952">
        <v>117343</v>
      </c>
      <c r="F14952" s="5" t="s">
        <v>50</v>
      </c>
      <c r="G14952" s="5" t="s">
        <v>24</v>
      </c>
      <c r="H14952" s="5" t="s">
        <v>68</v>
      </c>
      <c r="I14952" t="s">
        <v>35</v>
      </c>
      <c r="J14952" t="s">
        <v>68</v>
      </c>
      <c r="K14952">
        <v>100</v>
      </c>
      <c r="L14952" s="5" t="s">
        <v>28698</v>
      </c>
      <c r="M14952" s="5" t="s">
        <v>28</v>
      </c>
      <c r="N14952">
        <v>2</v>
      </c>
      <c r="O14952" t="s">
        <v>135</v>
      </c>
      <c r="P14952" s="1">
        <v>45384</v>
      </c>
      <c r="Q14952" s="1">
        <v>45444</v>
      </c>
      <c r="R14952">
        <v>515</v>
      </c>
      <c r="S14952" s="4">
        <v>6.7</v>
      </c>
      <c r="T14952" t="s">
        <v>79</v>
      </c>
    </row>
    <row r="14953" spans="1:20" x14ac:dyDescent="0.35">
      <c r="A14953" t="s">
        <v>28699</v>
      </c>
      <c r="B14953" s="5" t="s">
        <v>145</v>
      </c>
      <c r="C14953" s="6">
        <v>118354</v>
      </c>
      <c r="D14953" t="s">
        <v>22</v>
      </c>
      <c r="E14953">
        <v>118354</v>
      </c>
      <c r="F14953" s="5" t="s">
        <v>50</v>
      </c>
      <c r="G14953" s="5" t="s">
        <v>42</v>
      </c>
      <c r="H14953" s="5" t="s">
        <v>25</v>
      </c>
      <c r="I14953" t="s">
        <v>35</v>
      </c>
      <c r="J14953" t="s">
        <v>25</v>
      </c>
      <c r="K14953">
        <v>0</v>
      </c>
      <c r="L14953" s="5" t="s">
        <v>28700</v>
      </c>
      <c r="M14953" s="5" t="s">
        <v>70</v>
      </c>
      <c r="N14953">
        <v>2</v>
      </c>
      <c r="O14953" t="s">
        <v>131</v>
      </c>
      <c r="P14953" s="1">
        <v>45623</v>
      </c>
      <c r="Q14953" s="1">
        <v>45688</v>
      </c>
      <c r="R14953">
        <v>1583</v>
      </c>
      <c r="S14953" s="4">
        <v>5.6</v>
      </c>
      <c r="T14953" t="s">
        <v>118</v>
      </c>
    </row>
    <row r="14954" spans="1:20" x14ac:dyDescent="0.35">
      <c r="A14954" t="s">
        <v>28701</v>
      </c>
      <c r="B14954" s="5" t="s">
        <v>179</v>
      </c>
      <c r="C14954" s="6">
        <v>124093</v>
      </c>
      <c r="D14954" t="s">
        <v>22</v>
      </c>
      <c r="E14954">
        <v>124093</v>
      </c>
      <c r="F14954" s="5" t="s">
        <v>23</v>
      </c>
      <c r="G14954" s="5" t="s">
        <v>42</v>
      </c>
      <c r="H14954" s="5" t="s">
        <v>165</v>
      </c>
      <c r="I14954" t="s">
        <v>44</v>
      </c>
      <c r="J14954" t="s">
        <v>165</v>
      </c>
      <c r="K14954">
        <v>100</v>
      </c>
      <c r="L14954" s="5" t="s">
        <v>10307</v>
      </c>
      <c r="M14954" s="5" t="s">
        <v>37</v>
      </c>
      <c r="N14954">
        <v>14</v>
      </c>
      <c r="O14954" t="s">
        <v>141</v>
      </c>
      <c r="P14954" s="1">
        <v>45563</v>
      </c>
      <c r="Q14954" s="1">
        <v>45617</v>
      </c>
      <c r="R14954">
        <v>1677</v>
      </c>
      <c r="S14954" s="4">
        <v>6.8</v>
      </c>
      <c r="T14954" t="s">
        <v>95</v>
      </c>
    </row>
    <row r="14955" spans="1:20" x14ac:dyDescent="0.35">
      <c r="A14955" t="s">
        <v>28702</v>
      </c>
      <c r="B14955" s="5" t="s">
        <v>100</v>
      </c>
      <c r="C14955" s="6">
        <v>63367</v>
      </c>
      <c r="D14955" t="s">
        <v>65</v>
      </c>
      <c r="E14955">
        <v>82377</v>
      </c>
      <c r="F14955" s="5" t="s">
        <v>58</v>
      </c>
      <c r="G14955" s="5" t="s">
        <v>42</v>
      </c>
      <c r="H14955" s="5" t="s">
        <v>67</v>
      </c>
      <c r="I14955" t="s">
        <v>44</v>
      </c>
      <c r="J14955" t="s">
        <v>67</v>
      </c>
      <c r="K14955">
        <v>0</v>
      </c>
      <c r="L14955" s="5" t="s">
        <v>28703</v>
      </c>
      <c r="M14955" s="5" t="s">
        <v>37</v>
      </c>
      <c r="N14955">
        <v>0</v>
      </c>
      <c r="O14955" t="s">
        <v>167</v>
      </c>
      <c r="P14955" s="1">
        <v>45776</v>
      </c>
      <c r="Q14955" s="1">
        <v>45815</v>
      </c>
      <c r="R14955">
        <v>2329</v>
      </c>
      <c r="S14955" s="4">
        <v>5.4</v>
      </c>
      <c r="T14955" t="s">
        <v>153</v>
      </c>
    </row>
    <row r="14956" spans="1:20" x14ac:dyDescent="0.35">
      <c r="A14956" t="s">
        <v>28704</v>
      </c>
      <c r="B14956" s="5" t="s">
        <v>28800</v>
      </c>
      <c r="C14956" s="6">
        <v>161652</v>
      </c>
      <c r="D14956" t="s">
        <v>22</v>
      </c>
      <c r="E14956">
        <v>161652</v>
      </c>
      <c r="F14956" s="5" t="s">
        <v>66</v>
      </c>
      <c r="G14956" s="5" t="s">
        <v>51</v>
      </c>
      <c r="H14956" s="5" t="s">
        <v>68</v>
      </c>
      <c r="I14956" t="s">
        <v>26</v>
      </c>
      <c r="J14956" t="s">
        <v>60</v>
      </c>
      <c r="K14956">
        <v>50</v>
      </c>
      <c r="L14956" s="5" t="s">
        <v>28705</v>
      </c>
      <c r="M14956" s="5" t="s">
        <v>37</v>
      </c>
      <c r="N14956">
        <v>5</v>
      </c>
      <c r="O14956" t="s">
        <v>112</v>
      </c>
      <c r="P14956" s="1">
        <v>45353</v>
      </c>
      <c r="Q14956" s="1">
        <v>45419</v>
      </c>
      <c r="R14956">
        <v>1578</v>
      </c>
      <c r="S14956" s="4">
        <v>8.1999999999999993</v>
      </c>
      <c r="T14956" t="s">
        <v>38</v>
      </c>
    </row>
    <row r="14957" spans="1:20" x14ac:dyDescent="0.35">
      <c r="A14957" t="s">
        <v>28706</v>
      </c>
      <c r="B14957" s="5" t="s">
        <v>28802</v>
      </c>
      <c r="C14957" s="6">
        <v>104435</v>
      </c>
      <c r="D14957" t="s">
        <v>22</v>
      </c>
      <c r="E14957">
        <v>104435</v>
      </c>
      <c r="F14957" s="5" t="s">
        <v>66</v>
      </c>
      <c r="G14957" s="5" t="s">
        <v>59</v>
      </c>
      <c r="H14957" s="5" t="s">
        <v>165</v>
      </c>
      <c r="I14957" t="s">
        <v>26</v>
      </c>
      <c r="J14957" t="s">
        <v>165</v>
      </c>
      <c r="K14957">
        <v>50</v>
      </c>
      <c r="L14957" s="5" t="s">
        <v>28707</v>
      </c>
      <c r="M14957" s="5" t="s">
        <v>54</v>
      </c>
      <c r="N14957">
        <v>5</v>
      </c>
      <c r="O14957" t="s">
        <v>131</v>
      </c>
      <c r="P14957" s="1">
        <v>45613</v>
      </c>
      <c r="Q14957" s="1">
        <v>45678</v>
      </c>
      <c r="R14957">
        <v>1555</v>
      </c>
      <c r="S14957" s="4">
        <v>7.3</v>
      </c>
      <c r="T14957" t="s">
        <v>153</v>
      </c>
    </row>
    <row r="14958" spans="1:20" x14ac:dyDescent="0.35">
      <c r="A14958" t="s">
        <v>28708</v>
      </c>
      <c r="B14958" s="5" t="s">
        <v>21</v>
      </c>
      <c r="C14958" s="6">
        <v>140824</v>
      </c>
      <c r="D14958" t="s">
        <v>41</v>
      </c>
      <c r="E14958">
        <v>119700</v>
      </c>
      <c r="F14958" s="5" t="s">
        <v>66</v>
      </c>
      <c r="G14958" s="5" t="s">
        <v>42</v>
      </c>
      <c r="H14958" s="5" t="s">
        <v>126</v>
      </c>
      <c r="I14958" t="s">
        <v>44</v>
      </c>
      <c r="J14958" t="s">
        <v>82</v>
      </c>
      <c r="K14958">
        <v>50</v>
      </c>
      <c r="L14958" s="5" t="s">
        <v>28709</v>
      </c>
      <c r="M14958" s="5" t="s">
        <v>37</v>
      </c>
      <c r="N14958">
        <v>7</v>
      </c>
      <c r="O14958" t="s">
        <v>88</v>
      </c>
      <c r="P14958" s="1">
        <v>45681</v>
      </c>
      <c r="Q14958" s="1">
        <v>45733</v>
      </c>
      <c r="R14958">
        <v>2252</v>
      </c>
      <c r="S14958" s="4">
        <v>5.9</v>
      </c>
      <c r="T14958" t="s">
        <v>153</v>
      </c>
    </row>
    <row r="14959" spans="1:20" x14ac:dyDescent="0.35">
      <c r="A14959" t="s">
        <v>28710</v>
      </c>
      <c r="B14959" s="5" t="s">
        <v>217</v>
      </c>
      <c r="C14959" s="6">
        <v>33429</v>
      </c>
      <c r="D14959" t="s">
        <v>22</v>
      </c>
      <c r="E14959">
        <v>33429</v>
      </c>
      <c r="F14959" s="5" t="s">
        <v>50</v>
      </c>
      <c r="G14959" s="5" t="s">
        <v>24</v>
      </c>
      <c r="H14959" s="5" t="s">
        <v>157</v>
      </c>
      <c r="I14959" t="s">
        <v>44</v>
      </c>
      <c r="J14959" t="s">
        <v>157</v>
      </c>
      <c r="K14959">
        <v>0</v>
      </c>
      <c r="L14959" s="5" t="s">
        <v>28711</v>
      </c>
      <c r="M14959" s="5" t="s">
        <v>70</v>
      </c>
      <c r="N14959">
        <v>4</v>
      </c>
      <c r="O14959" t="s">
        <v>131</v>
      </c>
      <c r="P14959" s="1">
        <v>45767</v>
      </c>
      <c r="Q14959" s="1">
        <v>45783</v>
      </c>
      <c r="R14959">
        <v>628</v>
      </c>
      <c r="S14959" s="4">
        <v>9.8000000000000007</v>
      </c>
      <c r="T14959" t="s">
        <v>38</v>
      </c>
    </row>
    <row r="14960" spans="1:20" x14ac:dyDescent="0.35">
      <c r="A14960" t="s">
        <v>28712</v>
      </c>
      <c r="B14960" s="5" t="s">
        <v>40</v>
      </c>
      <c r="C14960" s="6">
        <v>56924</v>
      </c>
      <c r="D14960" t="s">
        <v>22</v>
      </c>
      <c r="E14960">
        <v>56924</v>
      </c>
      <c r="F14960" s="5" t="s">
        <v>23</v>
      </c>
      <c r="G14960" s="5" t="s">
        <v>51</v>
      </c>
      <c r="H14960" s="5" t="s">
        <v>116</v>
      </c>
      <c r="I14960" t="s">
        <v>35</v>
      </c>
      <c r="J14960" t="s">
        <v>116</v>
      </c>
      <c r="K14960">
        <v>100</v>
      </c>
      <c r="L14960" s="5" t="s">
        <v>28713</v>
      </c>
      <c r="M14960" s="5" t="s">
        <v>70</v>
      </c>
      <c r="N14960">
        <v>12</v>
      </c>
      <c r="O14960" t="s">
        <v>147</v>
      </c>
      <c r="P14960" s="1">
        <v>45701</v>
      </c>
      <c r="Q14960" s="1">
        <v>45715</v>
      </c>
      <c r="R14960">
        <v>632</v>
      </c>
      <c r="S14960" s="4">
        <v>8.4</v>
      </c>
      <c r="T14960" t="s">
        <v>55</v>
      </c>
    </row>
    <row r="14961" spans="1:20" x14ac:dyDescent="0.35">
      <c r="A14961" t="s">
        <v>28714</v>
      </c>
      <c r="B14961" s="5" t="s">
        <v>162</v>
      </c>
      <c r="C14961" s="6">
        <v>108996</v>
      </c>
      <c r="D14961" t="s">
        <v>22</v>
      </c>
      <c r="E14961">
        <v>108996</v>
      </c>
      <c r="F14961" s="5" t="s">
        <v>58</v>
      </c>
      <c r="G14961" s="5" t="s">
        <v>59</v>
      </c>
      <c r="H14961" s="5" t="s">
        <v>68</v>
      </c>
      <c r="I14961" t="s">
        <v>35</v>
      </c>
      <c r="J14961" t="s">
        <v>116</v>
      </c>
      <c r="K14961">
        <v>50</v>
      </c>
      <c r="L14961" s="5" t="s">
        <v>28715</v>
      </c>
      <c r="M14961" s="5" t="s">
        <v>54</v>
      </c>
      <c r="N14961">
        <v>1</v>
      </c>
      <c r="O14961" t="s">
        <v>88</v>
      </c>
      <c r="P14961" s="1">
        <v>45477</v>
      </c>
      <c r="Q14961" s="1">
        <v>45527</v>
      </c>
      <c r="R14961">
        <v>1049</v>
      </c>
      <c r="S14961" s="4">
        <v>6.1</v>
      </c>
      <c r="T14961" t="s">
        <v>153</v>
      </c>
    </row>
    <row r="14962" spans="1:20" x14ac:dyDescent="0.35">
      <c r="A14962" t="s">
        <v>28716</v>
      </c>
      <c r="B14962" s="5" t="s">
        <v>162</v>
      </c>
      <c r="C14962" s="6">
        <v>159001</v>
      </c>
      <c r="D14962" t="s">
        <v>22</v>
      </c>
      <c r="E14962">
        <v>159001</v>
      </c>
      <c r="F14962" s="5" t="s">
        <v>66</v>
      </c>
      <c r="G14962" s="5" t="s">
        <v>51</v>
      </c>
      <c r="H14962" s="5" t="s">
        <v>101</v>
      </c>
      <c r="I14962" t="s">
        <v>26</v>
      </c>
      <c r="J14962" t="s">
        <v>101</v>
      </c>
      <c r="K14962">
        <v>50</v>
      </c>
      <c r="L14962" s="5" t="s">
        <v>28717</v>
      </c>
      <c r="M14962" s="5" t="s">
        <v>70</v>
      </c>
      <c r="N14962">
        <v>9</v>
      </c>
      <c r="O14962" t="s">
        <v>29</v>
      </c>
      <c r="P14962" s="1">
        <v>45347</v>
      </c>
      <c r="Q14962" s="1">
        <v>45385</v>
      </c>
      <c r="R14962">
        <v>1217</v>
      </c>
      <c r="S14962" s="4">
        <v>7.9</v>
      </c>
      <c r="T14962" t="s">
        <v>79</v>
      </c>
    </row>
    <row r="14963" spans="1:20" x14ac:dyDescent="0.35">
      <c r="A14963" t="s">
        <v>28718</v>
      </c>
      <c r="B14963" s="5" t="s">
        <v>28800</v>
      </c>
      <c r="C14963" s="6">
        <v>186143</v>
      </c>
      <c r="D14963" t="s">
        <v>22</v>
      </c>
      <c r="E14963">
        <v>186143</v>
      </c>
      <c r="F14963" s="5" t="s">
        <v>23</v>
      </c>
      <c r="G14963" s="5" t="s">
        <v>51</v>
      </c>
      <c r="H14963" s="5" t="s">
        <v>68</v>
      </c>
      <c r="I14963" t="s">
        <v>44</v>
      </c>
      <c r="J14963" t="s">
        <v>68</v>
      </c>
      <c r="K14963">
        <v>50</v>
      </c>
      <c r="L14963" s="5" t="s">
        <v>28719</v>
      </c>
      <c r="M14963" s="5" t="s">
        <v>28</v>
      </c>
      <c r="N14963">
        <v>10</v>
      </c>
      <c r="O14963" t="s">
        <v>112</v>
      </c>
      <c r="P14963" s="1">
        <v>45491</v>
      </c>
      <c r="Q14963" s="1">
        <v>45533</v>
      </c>
      <c r="R14963">
        <v>1432</v>
      </c>
      <c r="S14963" s="4">
        <v>8.4</v>
      </c>
      <c r="T14963" t="s">
        <v>103</v>
      </c>
    </row>
    <row r="14964" spans="1:20" x14ac:dyDescent="0.35">
      <c r="A14964" t="s">
        <v>28720</v>
      </c>
      <c r="B14964" s="5" t="s">
        <v>162</v>
      </c>
      <c r="C14964" s="6">
        <v>67937</v>
      </c>
      <c r="D14964" t="s">
        <v>22</v>
      </c>
      <c r="E14964">
        <v>67937</v>
      </c>
      <c r="F14964" s="5" t="s">
        <v>66</v>
      </c>
      <c r="G14964" s="5" t="s">
        <v>42</v>
      </c>
      <c r="H14964" s="5" t="s">
        <v>157</v>
      </c>
      <c r="I14964" t="s">
        <v>35</v>
      </c>
      <c r="J14964" t="s">
        <v>157</v>
      </c>
      <c r="K14964">
        <v>0</v>
      </c>
      <c r="L14964" s="5" t="s">
        <v>28721</v>
      </c>
      <c r="M14964" s="5" t="s">
        <v>54</v>
      </c>
      <c r="N14964">
        <v>6</v>
      </c>
      <c r="O14964" t="s">
        <v>112</v>
      </c>
      <c r="P14964" s="1">
        <v>45362</v>
      </c>
      <c r="Q14964" s="1">
        <v>45384</v>
      </c>
      <c r="R14964">
        <v>2287</v>
      </c>
      <c r="S14964" s="4">
        <v>7.1</v>
      </c>
      <c r="T14964" t="s">
        <v>55</v>
      </c>
    </row>
    <row r="14965" spans="1:20" x14ac:dyDescent="0.35">
      <c r="A14965" t="s">
        <v>28722</v>
      </c>
      <c r="B14965" s="5" t="s">
        <v>91</v>
      </c>
      <c r="C14965" s="6">
        <v>62318</v>
      </c>
      <c r="D14965" t="s">
        <v>22</v>
      </c>
      <c r="E14965">
        <v>62318</v>
      </c>
      <c r="F14965" s="5" t="s">
        <v>58</v>
      </c>
      <c r="G14965" s="5" t="s">
        <v>24</v>
      </c>
      <c r="H14965" s="5" t="s">
        <v>165</v>
      </c>
      <c r="I14965" t="s">
        <v>35</v>
      </c>
      <c r="J14965" t="s">
        <v>165</v>
      </c>
      <c r="K14965">
        <v>0</v>
      </c>
      <c r="L14965" s="5" t="s">
        <v>28723</v>
      </c>
      <c r="M14965" s="5" t="s">
        <v>54</v>
      </c>
      <c r="N14965">
        <v>1</v>
      </c>
      <c r="O14965" t="s">
        <v>135</v>
      </c>
      <c r="P14965" s="1">
        <v>45479</v>
      </c>
      <c r="Q14965" s="1">
        <v>45514</v>
      </c>
      <c r="R14965">
        <v>1687</v>
      </c>
      <c r="S14965" s="4">
        <v>8.4</v>
      </c>
      <c r="T14965" t="s">
        <v>30</v>
      </c>
    </row>
    <row r="14966" spans="1:20" x14ac:dyDescent="0.35">
      <c r="A14966" t="s">
        <v>28724</v>
      </c>
      <c r="B14966" s="5" t="s">
        <v>100</v>
      </c>
      <c r="C14966" s="6">
        <v>92518</v>
      </c>
      <c r="D14966" t="s">
        <v>22</v>
      </c>
      <c r="E14966">
        <v>92518</v>
      </c>
      <c r="F14966" s="5" t="s">
        <v>50</v>
      </c>
      <c r="G14966" s="5" t="s">
        <v>51</v>
      </c>
      <c r="H14966" s="5" t="s">
        <v>191</v>
      </c>
      <c r="I14966" t="s">
        <v>26</v>
      </c>
      <c r="J14966" t="s">
        <v>191</v>
      </c>
      <c r="K14966">
        <v>50</v>
      </c>
      <c r="L14966" s="5" t="s">
        <v>609</v>
      </c>
      <c r="M14966" s="5" t="s">
        <v>37</v>
      </c>
      <c r="N14966">
        <v>2</v>
      </c>
      <c r="O14966" t="s">
        <v>78</v>
      </c>
      <c r="P14966" s="1">
        <v>45613</v>
      </c>
      <c r="Q14966" s="1">
        <v>45630</v>
      </c>
      <c r="R14966">
        <v>1191</v>
      </c>
      <c r="S14966" s="4">
        <v>6.2</v>
      </c>
      <c r="T14966" t="s">
        <v>55</v>
      </c>
    </row>
    <row r="14967" spans="1:20" x14ac:dyDescent="0.35">
      <c r="A14967" t="s">
        <v>28725</v>
      </c>
      <c r="B14967" s="5" t="s">
        <v>28802</v>
      </c>
      <c r="C14967" s="6">
        <v>212794</v>
      </c>
      <c r="D14967" t="s">
        <v>81</v>
      </c>
      <c r="E14967">
        <v>287272</v>
      </c>
      <c r="F14967" s="5" t="s">
        <v>23</v>
      </c>
      <c r="G14967" s="5" t="s">
        <v>51</v>
      </c>
      <c r="H14967" s="5" t="s">
        <v>82</v>
      </c>
      <c r="I14967" t="s">
        <v>26</v>
      </c>
      <c r="J14967" t="s">
        <v>82</v>
      </c>
      <c r="K14967">
        <v>50</v>
      </c>
      <c r="L14967" s="5" t="s">
        <v>28726</v>
      </c>
      <c r="M14967" s="5" t="s">
        <v>37</v>
      </c>
      <c r="N14967">
        <v>11</v>
      </c>
      <c r="O14967" t="s">
        <v>85</v>
      </c>
      <c r="P14967" s="1">
        <v>45651</v>
      </c>
      <c r="Q14967" s="1">
        <v>45714</v>
      </c>
      <c r="R14967">
        <v>1380</v>
      </c>
      <c r="S14967" s="4">
        <v>9.5</v>
      </c>
      <c r="T14967" t="s">
        <v>136</v>
      </c>
    </row>
    <row r="14968" spans="1:20" x14ac:dyDescent="0.35">
      <c r="A14968" t="s">
        <v>28727</v>
      </c>
      <c r="B14968" s="5" t="s">
        <v>28802</v>
      </c>
      <c r="C14968" s="6">
        <v>116954</v>
      </c>
      <c r="D14968" t="s">
        <v>22</v>
      </c>
      <c r="E14968">
        <v>116954</v>
      </c>
      <c r="F14968" s="5" t="s">
        <v>23</v>
      </c>
      <c r="G14968" s="5" t="s">
        <v>51</v>
      </c>
      <c r="H14968" s="5" t="s">
        <v>165</v>
      </c>
      <c r="I14968" t="s">
        <v>26</v>
      </c>
      <c r="J14968" t="s">
        <v>294</v>
      </c>
      <c r="K14968">
        <v>0</v>
      </c>
      <c r="L14968" s="5" t="s">
        <v>28728</v>
      </c>
      <c r="M14968" s="5" t="s">
        <v>70</v>
      </c>
      <c r="N14968">
        <v>12</v>
      </c>
      <c r="O14968" t="s">
        <v>62</v>
      </c>
      <c r="P14968" s="1">
        <v>45454</v>
      </c>
      <c r="Q14968" s="1">
        <v>45499</v>
      </c>
      <c r="R14968">
        <v>1484</v>
      </c>
      <c r="S14968" s="4">
        <v>7.9</v>
      </c>
      <c r="T14968" t="s">
        <v>47</v>
      </c>
    </row>
    <row r="14969" spans="1:20" x14ac:dyDescent="0.35">
      <c r="A14969" t="s">
        <v>28729</v>
      </c>
      <c r="B14969" s="5" t="s">
        <v>162</v>
      </c>
      <c r="C14969" s="6">
        <v>146064</v>
      </c>
      <c r="D14969" t="s">
        <v>22</v>
      </c>
      <c r="E14969">
        <v>146064</v>
      </c>
      <c r="F14969" s="5" t="s">
        <v>66</v>
      </c>
      <c r="G14969" s="5" t="s">
        <v>24</v>
      </c>
      <c r="H14969" s="5" t="s">
        <v>25</v>
      </c>
      <c r="I14969" t="s">
        <v>35</v>
      </c>
      <c r="J14969" t="s">
        <v>25</v>
      </c>
      <c r="K14969">
        <v>0</v>
      </c>
      <c r="L14969" s="5" t="s">
        <v>17363</v>
      </c>
      <c r="M14969" s="5" t="s">
        <v>28</v>
      </c>
      <c r="N14969">
        <v>8</v>
      </c>
      <c r="O14969" t="s">
        <v>112</v>
      </c>
      <c r="P14969" s="1">
        <v>45655</v>
      </c>
      <c r="Q14969" s="1">
        <v>45694</v>
      </c>
      <c r="R14969">
        <v>1882</v>
      </c>
      <c r="S14969" s="4">
        <v>6.3</v>
      </c>
      <c r="T14969" t="s">
        <v>95</v>
      </c>
    </row>
    <row r="14970" spans="1:20" x14ac:dyDescent="0.35">
      <c r="A14970" t="s">
        <v>28730</v>
      </c>
      <c r="B14970" s="5" t="s">
        <v>105</v>
      </c>
      <c r="C14970" s="6">
        <v>105890</v>
      </c>
      <c r="D14970" t="s">
        <v>65</v>
      </c>
      <c r="E14970">
        <v>137657</v>
      </c>
      <c r="F14970" s="5" t="s">
        <v>50</v>
      </c>
      <c r="G14970" s="5" t="s">
        <v>51</v>
      </c>
      <c r="H14970" s="5" t="s">
        <v>67</v>
      </c>
      <c r="I14970" t="s">
        <v>35</v>
      </c>
      <c r="J14970" t="s">
        <v>192</v>
      </c>
      <c r="K14970">
        <v>100</v>
      </c>
      <c r="L14970" s="5" t="s">
        <v>28731</v>
      </c>
      <c r="M14970" s="5" t="s">
        <v>54</v>
      </c>
      <c r="N14970">
        <v>4</v>
      </c>
      <c r="O14970" t="s">
        <v>141</v>
      </c>
      <c r="P14970" s="1">
        <v>45422</v>
      </c>
      <c r="Q14970" s="1">
        <v>45447</v>
      </c>
      <c r="R14970">
        <v>2107</v>
      </c>
      <c r="S14970" s="4">
        <v>7.7</v>
      </c>
      <c r="T14970" t="s">
        <v>136</v>
      </c>
    </row>
    <row r="14971" spans="1:20" x14ac:dyDescent="0.35">
      <c r="A14971" t="s">
        <v>28732</v>
      </c>
      <c r="B14971" s="5" t="s">
        <v>174</v>
      </c>
      <c r="C14971" s="6">
        <v>62944</v>
      </c>
      <c r="D14971" t="s">
        <v>81</v>
      </c>
      <c r="E14971">
        <v>84974</v>
      </c>
      <c r="F14971" s="5" t="s">
        <v>58</v>
      </c>
      <c r="G14971" s="5" t="s">
        <v>51</v>
      </c>
      <c r="H14971" s="5" t="s">
        <v>82</v>
      </c>
      <c r="I14971" t="s">
        <v>44</v>
      </c>
      <c r="J14971" t="s">
        <v>212</v>
      </c>
      <c r="K14971">
        <v>100</v>
      </c>
      <c r="L14971" s="5" t="s">
        <v>28733</v>
      </c>
      <c r="M14971" s="5" t="s">
        <v>70</v>
      </c>
      <c r="N14971">
        <v>0</v>
      </c>
      <c r="O14971" t="s">
        <v>46</v>
      </c>
      <c r="P14971" s="1">
        <v>45383</v>
      </c>
      <c r="Q14971" s="1">
        <v>45455</v>
      </c>
      <c r="R14971">
        <v>1846</v>
      </c>
      <c r="S14971" s="4">
        <v>6.4</v>
      </c>
      <c r="T14971" t="s">
        <v>103</v>
      </c>
    </row>
    <row r="14972" spans="1:20" x14ac:dyDescent="0.35">
      <c r="A14972" t="s">
        <v>28734</v>
      </c>
      <c r="B14972" s="5" t="s">
        <v>28802</v>
      </c>
      <c r="C14972" s="6">
        <v>142892</v>
      </c>
      <c r="D14972" t="s">
        <v>22</v>
      </c>
      <c r="E14972">
        <v>142892</v>
      </c>
      <c r="F14972" s="5" t="s">
        <v>50</v>
      </c>
      <c r="G14972" s="5" t="s">
        <v>51</v>
      </c>
      <c r="H14972" s="5" t="s">
        <v>97</v>
      </c>
      <c r="I14972" t="s">
        <v>35</v>
      </c>
      <c r="J14972" t="s">
        <v>97</v>
      </c>
      <c r="K14972">
        <v>0</v>
      </c>
      <c r="L14972" s="5" t="s">
        <v>28735</v>
      </c>
      <c r="M14972" s="5" t="s">
        <v>37</v>
      </c>
      <c r="N14972">
        <v>4</v>
      </c>
      <c r="O14972" t="s">
        <v>46</v>
      </c>
      <c r="P14972" s="1">
        <v>45555</v>
      </c>
      <c r="Q14972" s="1">
        <v>45583</v>
      </c>
      <c r="R14972">
        <v>770</v>
      </c>
      <c r="S14972" s="4">
        <v>5.7</v>
      </c>
      <c r="T14972" t="s">
        <v>136</v>
      </c>
    </row>
    <row r="14973" spans="1:20" x14ac:dyDescent="0.35">
      <c r="A14973" t="s">
        <v>28736</v>
      </c>
      <c r="B14973" s="5" t="s">
        <v>40</v>
      </c>
      <c r="C14973" s="6">
        <v>182144</v>
      </c>
      <c r="D14973" t="s">
        <v>22</v>
      </c>
      <c r="E14973">
        <v>182144</v>
      </c>
      <c r="F14973" s="5" t="s">
        <v>23</v>
      </c>
      <c r="G14973" s="5" t="s">
        <v>51</v>
      </c>
      <c r="H14973" s="5" t="s">
        <v>97</v>
      </c>
      <c r="I14973" t="s">
        <v>26</v>
      </c>
      <c r="J14973" t="s">
        <v>1192</v>
      </c>
      <c r="K14973">
        <v>100</v>
      </c>
      <c r="L14973" s="5" t="s">
        <v>28737</v>
      </c>
      <c r="M14973" s="5" t="s">
        <v>28</v>
      </c>
      <c r="N14973">
        <v>17</v>
      </c>
      <c r="O14973" t="s">
        <v>107</v>
      </c>
      <c r="P14973" s="1">
        <v>45616</v>
      </c>
      <c r="Q14973" s="1">
        <v>45681</v>
      </c>
      <c r="R14973">
        <v>1514</v>
      </c>
      <c r="S14973" s="4">
        <v>6.3</v>
      </c>
      <c r="T14973" t="s">
        <v>89</v>
      </c>
    </row>
    <row r="14974" spans="1:20" x14ac:dyDescent="0.35">
      <c r="A14974" t="s">
        <v>28738</v>
      </c>
      <c r="B14974" s="5" t="s">
        <v>49</v>
      </c>
      <c r="C14974" s="6">
        <v>184474</v>
      </c>
      <c r="D14974" t="s">
        <v>22</v>
      </c>
      <c r="E14974">
        <v>184474</v>
      </c>
      <c r="F14974" s="5" t="s">
        <v>23</v>
      </c>
      <c r="G14974" s="5" t="s">
        <v>24</v>
      </c>
      <c r="H14974" s="5" t="s">
        <v>52</v>
      </c>
      <c r="I14974" t="s">
        <v>44</v>
      </c>
      <c r="J14974" t="s">
        <v>52</v>
      </c>
      <c r="K14974">
        <v>0</v>
      </c>
      <c r="L14974" s="5" t="s">
        <v>28739</v>
      </c>
      <c r="M14974" s="5" t="s">
        <v>54</v>
      </c>
      <c r="N14974">
        <v>11</v>
      </c>
      <c r="O14974" t="s">
        <v>141</v>
      </c>
      <c r="P14974" s="1">
        <v>45382</v>
      </c>
      <c r="Q14974" s="1">
        <v>45432</v>
      </c>
      <c r="R14974">
        <v>921</v>
      </c>
      <c r="S14974" s="4">
        <v>6.9</v>
      </c>
      <c r="T14974" t="s">
        <v>38</v>
      </c>
    </row>
    <row r="14975" spans="1:20" x14ac:dyDescent="0.35">
      <c r="A14975" t="s">
        <v>28740</v>
      </c>
      <c r="B14975" s="5" t="s">
        <v>28802</v>
      </c>
      <c r="C14975" s="6">
        <v>105686</v>
      </c>
      <c r="D14975" t="s">
        <v>22</v>
      </c>
      <c r="E14975">
        <v>105686</v>
      </c>
      <c r="F14975" s="5" t="s">
        <v>66</v>
      </c>
      <c r="G14975" s="5" t="s">
        <v>42</v>
      </c>
      <c r="H14975" s="5" t="s">
        <v>165</v>
      </c>
      <c r="I14975" t="s">
        <v>35</v>
      </c>
      <c r="J14975" t="s">
        <v>34</v>
      </c>
      <c r="K14975">
        <v>0</v>
      </c>
      <c r="L14975" s="5" t="s">
        <v>28741</v>
      </c>
      <c r="M14975" s="5" t="s">
        <v>54</v>
      </c>
      <c r="N14975">
        <v>8</v>
      </c>
      <c r="O14975" t="s">
        <v>71</v>
      </c>
      <c r="P14975" s="1">
        <v>45542</v>
      </c>
      <c r="Q14975" s="1">
        <v>45597</v>
      </c>
      <c r="R14975">
        <v>2269</v>
      </c>
      <c r="S14975" s="4">
        <v>6.3</v>
      </c>
      <c r="T14975" t="s">
        <v>38</v>
      </c>
    </row>
    <row r="14976" spans="1:20" x14ac:dyDescent="0.35">
      <c r="A14976" t="s">
        <v>28742</v>
      </c>
      <c r="B14976" s="5" t="s">
        <v>49</v>
      </c>
      <c r="C14976" s="6">
        <v>40256</v>
      </c>
      <c r="D14976" t="s">
        <v>22</v>
      </c>
      <c r="E14976">
        <v>40256</v>
      </c>
      <c r="F14976" s="5" t="s">
        <v>58</v>
      </c>
      <c r="G14976" s="5" t="s">
        <v>51</v>
      </c>
      <c r="H14976" s="5" t="s">
        <v>165</v>
      </c>
      <c r="I14976" t="s">
        <v>44</v>
      </c>
      <c r="J14976" t="s">
        <v>165</v>
      </c>
      <c r="K14976">
        <v>100</v>
      </c>
      <c r="L14976" s="5" t="s">
        <v>28743</v>
      </c>
      <c r="M14976" s="5" t="s">
        <v>70</v>
      </c>
      <c r="N14976">
        <v>1</v>
      </c>
      <c r="O14976" t="s">
        <v>85</v>
      </c>
      <c r="P14976" s="1">
        <v>45622</v>
      </c>
      <c r="Q14976" s="1">
        <v>45644</v>
      </c>
      <c r="R14976">
        <v>2172</v>
      </c>
      <c r="S14976" s="4">
        <v>9.6</v>
      </c>
      <c r="T14976" t="s">
        <v>47</v>
      </c>
    </row>
    <row r="14977" spans="1:20" x14ac:dyDescent="0.35">
      <c r="A14977" t="s">
        <v>28744</v>
      </c>
      <c r="B14977" s="5" t="s">
        <v>162</v>
      </c>
      <c r="C14977" s="6">
        <v>116503</v>
      </c>
      <c r="D14977" t="s">
        <v>22</v>
      </c>
      <c r="E14977">
        <v>116503</v>
      </c>
      <c r="F14977" s="5" t="s">
        <v>50</v>
      </c>
      <c r="G14977" s="5" t="s">
        <v>51</v>
      </c>
      <c r="H14977" s="5" t="s">
        <v>25</v>
      </c>
      <c r="I14977" t="s">
        <v>35</v>
      </c>
      <c r="J14977" t="s">
        <v>25</v>
      </c>
      <c r="K14977">
        <v>0</v>
      </c>
      <c r="L14977" s="5" t="s">
        <v>28745</v>
      </c>
      <c r="M14977" s="5" t="s">
        <v>54</v>
      </c>
      <c r="N14977">
        <v>3</v>
      </c>
      <c r="O14977" t="s">
        <v>88</v>
      </c>
      <c r="P14977" s="1">
        <v>45546</v>
      </c>
      <c r="Q14977" s="1">
        <v>45601</v>
      </c>
      <c r="R14977">
        <v>2035</v>
      </c>
      <c r="S14977" s="4">
        <v>9.6999999999999993</v>
      </c>
      <c r="T14977" t="s">
        <v>55</v>
      </c>
    </row>
    <row r="14978" spans="1:20" x14ac:dyDescent="0.35">
      <c r="A14978" t="s">
        <v>28746</v>
      </c>
      <c r="B14978" s="5" t="s">
        <v>162</v>
      </c>
      <c r="C14978" s="6">
        <v>161707</v>
      </c>
      <c r="D14978" t="s">
        <v>74</v>
      </c>
      <c r="E14978">
        <v>202134</v>
      </c>
      <c r="F14978" s="5" t="s">
        <v>23</v>
      </c>
      <c r="G14978" s="5" t="s">
        <v>24</v>
      </c>
      <c r="H14978" s="5" t="s">
        <v>75</v>
      </c>
      <c r="I14978" t="s">
        <v>35</v>
      </c>
      <c r="J14978" t="s">
        <v>313</v>
      </c>
      <c r="K14978">
        <v>0</v>
      </c>
      <c r="L14978" s="5" t="s">
        <v>28747</v>
      </c>
      <c r="M14978" s="5" t="s">
        <v>70</v>
      </c>
      <c r="N14978">
        <v>18</v>
      </c>
      <c r="O14978" t="s">
        <v>85</v>
      </c>
      <c r="P14978" s="1">
        <v>45415</v>
      </c>
      <c r="Q14978" s="1">
        <v>45469</v>
      </c>
      <c r="R14978">
        <v>1766</v>
      </c>
      <c r="S14978" s="4">
        <v>9</v>
      </c>
      <c r="T14978" t="s">
        <v>210</v>
      </c>
    </row>
    <row r="14979" spans="1:20" x14ac:dyDescent="0.35">
      <c r="A14979" t="s">
        <v>28748</v>
      </c>
      <c r="B14979" s="5" t="s">
        <v>28802</v>
      </c>
      <c r="C14979" s="6">
        <v>176965</v>
      </c>
      <c r="D14979" t="s">
        <v>22</v>
      </c>
      <c r="E14979">
        <v>176965</v>
      </c>
      <c r="F14979" s="5" t="s">
        <v>66</v>
      </c>
      <c r="G14979" s="5" t="s">
        <v>51</v>
      </c>
      <c r="H14979" s="5" t="s">
        <v>97</v>
      </c>
      <c r="I14979" t="s">
        <v>26</v>
      </c>
      <c r="J14979" t="s">
        <v>97</v>
      </c>
      <c r="K14979">
        <v>50</v>
      </c>
      <c r="L14979" s="5" t="s">
        <v>28749</v>
      </c>
      <c r="M14979" s="5" t="s">
        <v>70</v>
      </c>
      <c r="N14979">
        <v>6</v>
      </c>
      <c r="O14979" t="s">
        <v>112</v>
      </c>
      <c r="P14979" s="1">
        <v>45371</v>
      </c>
      <c r="Q14979" s="1">
        <v>45434</v>
      </c>
      <c r="R14979">
        <v>1431</v>
      </c>
      <c r="S14979" s="4">
        <v>5.3</v>
      </c>
      <c r="T14979" t="s">
        <v>153</v>
      </c>
    </row>
    <row r="14980" spans="1:20" x14ac:dyDescent="0.35">
      <c r="A14980" t="s">
        <v>28750</v>
      </c>
      <c r="B14980" s="5" t="s">
        <v>174</v>
      </c>
      <c r="C14980" s="6">
        <v>165811</v>
      </c>
      <c r="D14980" t="s">
        <v>22</v>
      </c>
      <c r="E14980">
        <v>165811</v>
      </c>
      <c r="F14980" s="5" t="s">
        <v>23</v>
      </c>
      <c r="G14980" s="5" t="s">
        <v>59</v>
      </c>
      <c r="H14980" s="5" t="s">
        <v>129</v>
      </c>
      <c r="I14980" t="s">
        <v>26</v>
      </c>
      <c r="J14980" t="s">
        <v>129</v>
      </c>
      <c r="K14980">
        <v>50</v>
      </c>
      <c r="L14980" s="5" t="s">
        <v>17527</v>
      </c>
      <c r="M14980" s="5" t="s">
        <v>28</v>
      </c>
      <c r="N14980">
        <v>18</v>
      </c>
      <c r="O14980" t="s">
        <v>107</v>
      </c>
      <c r="P14980" s="1">
        <v>45468</v>
      </c>
      <c r="Q14980" s="1">
        <v>45494</v>
      </c>
      <c r="R14980">
        <v>840</v>
      </c>
      <c r="S14980" s="4">
        <v>6.7</v>
      </c>
      <c r="T14980" t="s">
        <v>30</v>
      </c>
    </row>
    <row r="14981" spans="1:20" x14ac:dyDescent="0.35">
      <c r="A14981" t="s">
        <v>28751</v>
      </c>
      <c r="B14981" s="5" t="s">
        <v>100</v>
      </c>
      <c r="C14981" s="6">
        <v>64531</v>
      </c>
      <c r="D14981" t="s">
        <v>33</v>
      </c>
      <c r="E14981">
        <v>7098410</v>
      </c>
      <c r="F14981" s="5" t="s">
        <v>58</v>
      </c>
      <c r="G14981" s="5" t="s">
        <v>59</v>
      </c>
      <c r="H14981" s="5" t="s">
        <v>34</v>
      </c>
      <c r="I14981" t="s">
        <v>26</v>
      </c>
      <c r="J14981" t="s">
        <v>101</v>
      </c>
      <c r="K14981">
        <v>100</v>
      </c>
      <c r="L14981" s="5" t="s">
        <v>25477</v>
      </c>
      <c r="M14981" s="5" t="s">
        <v>54</v>
      </c>
      <c r="N14981">
        <v>0</v>
      </c>
      <c r="O14981" t="s">
        <v>112</v>
      </c>
      <c r="P14981" s="1">
        <v>45626</v>
      </c>
      <c r="Q14981" s="1">
        <v>45657</v>
      </c>
      <c r="R14981">
        <v>1047</v>
      </c>
      <c r="S14981" s="4">
        <v>9.1999999999999993</v>
      </c>
      <c r="T14981" t="s">
        <v>118</v>
      </c>
    </row>
    <row r="14982" spans="1:20" x14ac:dyDescent="0.35">
      <c r="A14982" t="s">
        <v>28752</v>
      </c>
      <c r="B14982" s="5" t="s">
        <v>21</v>
      </c>
      <c r="C14982" s="6">
        <v>102580</v>
      </c>
      <c r="D14982" t="s">
        <v>120</v>
      </c>
      <c r="E14982">
        <v>92322</v>
      </c>
      <c r="F14982" s="5" t="s">
        <v>58</v>
      </c>
      <c r="G14982" s="5" t="s">
        <v>59</v>
      </c>
      <c r="H14982" s="5" t="s">
        <v>121</v>
      </c>
      <c r="I14982" t="s">
        <v>44</v>
      </c>
      <c r="J14982" t="s">
        <v>121</v>
      </c>
      <c r="K14982">
        <v>50</v>
      </c>
      <c r="L14982" s="5" t="s">
        <v>28753</v>
      </c>
      <c r="M14982" s="5" t="s">
        <v>70</v>
      </c>
      <c r="N14982">
        <v>0</v>
      </c>
      <c r="O14982" t="s">
        <v>131</v>
      </c>
      <c r="P14982" s="1">
        <v>45754</v>
      </c>
      <c r="Q14982" s="1">
        <v>45812</v>
      </c>
      <c r="R14982">
        <v>2165</v>
      </c>
      <c r="S14982" s="4">
        <v>5.9</v>
      </c>
      <c r="T14982" t="s">
        <v>118</v>
      </c>
    </row>
    <row r="14983" spans="1:20" x14ac:dyDescent="0.35">
      <c r="A14983" t="s">
        <v>28754</v>
      </c>
      <c r="B14983" s="5" t="s">
        <v>217</v>
      </c>
      <c r="C14983" s="6">
        <v>203175</v>
      </c>
      <c r="D14983" t="s">
        <v>22</v>
      </c>
      <c r="E14983">
        <v>203175</v>
      </c>
      <c r="F14983" s="5" t="s">
        <v>23</v>
      </c>
      <c r="G14983" s="5" t="s">
        <v>24</v>
      </c>
      <c r="H14983" s="5" t="s">
        <v>191</v>
      </c>
      <c r="I14983" t="s">
        <v>44</v>
      </c>
      <c r="J14983" t="s">
        <v>191</v>
      </c>
      <c r="K14983">
        <v>0</v>
      </c>
      <c r="L14983" s="5" t="s">
        <v>28755</v>
      </c>
      <c r="M14983" s="5" t="s">
        <v>54</v>
      </c>
      <c r="N14983">
        <v>14</v>
      </c>
      <c r="O14983" t="s">
        <v>46</v>
      </c>
      <c r="P14983" s="1">
        <v>45736</v>
      </c>
      <c r="Q14983" s="1">
        <v>45790</v>
      </c>
      <c r="R14983">
        <v>1966</v>
      </c>
      <c r="S14983" s="4">
        <v>6</v>
      </c>
      <c r="T14983" t="s">
        <v>118</v>
      </c>
    </row>
    <row r="14984" spans="1:20" x14ac:dyDescent="0.35">
      <c r="A14984" t="s">
        <v>28756</v>
      </c>
      <c r="B14984" s="5" t="s">
        <v>21</v>
      </c>
      <c r="C14984" s="6">
        <v>49068</v>
      </c>
      <c r="D14984" t="s">
        <v>22</v>
      </c>
      <c r="E14984">
        <v>49068</v>
      </c>
      <c r="F14984" s="5" t="s">
        <v>58</v>
      </c>
      <c r="G14984" s="5" t="s">
        <v>24</v>
      </c>
      <c r="H14984" s="5" t="s">
        <v>191</v>
      </c>
      <c r="I14984" t="s">
        <v>26</v>
      </c>
      <c r="J14984" t="s">
        <v>191</v>
      </c>
      <c r="K14984">
        <v>0</v>
      </c>
      <c r="L14984" s="5" t="s">
        <v>2760</v>
      </c>
      <c r="M14984" s="5" t="s">
        <v>54</v>
      </c>
      <c r="N14984">
        <v>0</v>
      </c>
      <c r="O14984" t="s">
        <v>112</v>
      </c>
      <c r="P14984" s="1">
        <v>45326</v>
      </c>
      <c r="Q14984" s="1">
        <v>45390</v>
      </c>
      <c r="R14984">
        <v>1800</v>
      </c>
      <c r="S14984" s="4">
        <v>6</v>
      </c>
      <c r="T14984" t="s">
        <v>243</v>
      </c>
    </row>
    <row r="14985" spans="1:20" x14ac:dyDescent="0.35">
      <c r="A14985" t="s">
        <v>28757</v>
      </c>
      <c r="B14985" s="5" t="s">
        <v>28802</v>
      </c>
      <c r="C14985" s="6">
        <v>224701</v>
      </c>
      <c r="D14985" t="s">
        <v>22</v>
      </c>
      <c r="E14985">
        <v>224701</v>
      </c>
      <c r="F14985" s="5" t="s">
        <v>66</v>
      </c>
      <c r="G14985" s="5" t="s">
        <v>59</v>
      </c>
      <c r="H14985" s="5" t="s">
        <v>97</v>
      </c>
      <c r="I14985" t="s">
        <v>35</v>
      </c>
      <c r="J14985" t="s">
        <v>97</v>
      </c>
      <c r="K14985">
        <v>0</v>
      </c>
      <c r="L14985" s="5" t="s">
        <v>28758</v>
      </c>
      <c r="M14985" s="5" t="s">
        <v>70</v>
      </c>
      <c r="N14985">
        <v>5</v>
      </c>
      <c r="O14985" t="s">
        <v>78</v>
      </c>
      <c r="P14985" s="1">
        <v>45470</v>
      </c>
      <c r="Q14985" s="1">
        <v>45528</v>
      </c>
      <c r="R14985">
        <v>2392</v>
      </c>
      <c r="S14985" s="4">
        <v>7.9</v>
      </c>
      <c r="T14985" t="s">
        <v>118</v>
      </c>
    </row>
    <row r="14986" spans="1:20" x14ac:dyDescent="0.35">
      <c r="A14986" t="s">
        <v>28759</v>
      </c>
      <c r="B14986" s="5" t="s">
        <v>49</v>
      </c>
      <c r="C14986" s="6">
        <v>74923</v>
      </c>
      <c r="D14986" t="s">
        <v>22</v>
      </c>
      <c r="E14986">
        <v>74923</v>
      </c>
      <c r="F14986" s="5" t="s">
        <v>50</v>
      </c>
      <c r="G14986" s="5" t="s">
        <v>24</v>
      </c>
      <c r="H14986" s="5" t="s">
        <v>129</v>
      </c>
      <c r="I14986" t="s">
        <v>26</v>
      </c>
      <c r="J14986" t="s">
        <v>129</v>
      </c>
      <c r="K14986">
        <v>100</v>
      </c>
      <c r="L14986" s="5" t="s">
        <v>28760</v>
      </c>
      <c r="M14986" s="5" t="s">
        <v>54</v>
      </c>
      <c r="N14986">
        <v>4</v>
      </c>
      <c r="O14986" t="s">
        <v>172</v>
      </c>
      <c r="P14986" s="1">
        <v>45370</v>
      </c>
      <c r="Q14986" s="1">
        <v>45431</v>
      </c>
      <c r="R14986">
        <v>1755</v>
      </c>
      <c r="S14986" s="4">
        <v>8.1999999999999993</v>
      </c>
      <c r="T14986" t="s">
        <v>277</v>
      </c>
    </row>
    <row r="14987" spans="1:20" x14ac:dyDescent="0.35">
      <c r="A14987" t="s">
        <v>28761</v>
      </c>
      <c r="B14987" s="5" t="s">
        <v>49</v>
      </c>
      <c r="C14987" s="6">
        <v>87266</v>
      </c>
      <c r="D14987" t="s">
        <v>92</v>
      </c>
      <c r="E14987">
        <v>65450</v>
      </c>
      <c r="F14987" s="5" t="s">
        <v>58</v>
      </c>
      <c r="G14987" s="5" t="s">
        <v>42</v>
      </c>
      <c r="H14987" s="5" t="s">
        <v>93</v>
      </c>
      <c r="I14987" t="s">
        <v>35</v>
      </c>
      <c r="J14987" t="s">
        <v>93</v>
      </c>
      <c r="K14987">
        <v>100</v>
      </c>
      <c r="L14987" s="5" t="s">
        <v>28762</v>
      </c>
      <c r="M14987" s="5" t="s">
        <v>54</v>
      </c>
      <c r="N14987">
        <v>0</v>
      </c>
      <c r="O14987" t="s">
        <v>107</v>
      </c>
      <c r="P14987" s="1">
        <v>45615</v>
      </c>
      <c r="Q14987" s="1">
        <v>45650</v>
      </c>
      <c r="R14987">
        <v>2402</v>
      </c>
      <c r="S14987" s="4">
        <v>5.0999999999999996</v>
      </c>
      <c r="T14987" t="s">
        <v>89</v>
      </c>
    </row>
    <row r="14988" spans="1:20" x14ac:dyDescent="0.35">
      <c r="A14988" t="s">
        <v>28763</v>
      </c>
      <c r="B14988" s="5" t="s">
        <v>145</v>
      </c>
      <c r="C14988" s="6">
        <v>200074</v>
      </c>
      <c r="D14988" t="s">
        <v>41</v>
      </c>
      <c r="E14988">
        <v>170063</v>
      </c>
      <c r="F14988" s="5" t="s">
        <v>23</v>
      </c>
      <c r="G14988" s="5" t="s">
        <v>42</v>
      </c>
      <c r="H14988" s="5" t="s">
        <v>151</v>
      </c>
      <c r="I14988" t="s">
        <v>26</v>
      </c>
      <c r="J14988" t="s">
        <v>151</v>
      </c>
      <c r="K14988">
        <v>50</v>
      </c>
      <c r="L14988" s="5" t="s">
        <v>28764</v>
      </c>
      <c r="M14988" s="5" t="s">
        <v>28</v>
      </c>
      <c r="N14988">
        <v>18</v>
      </c>
      <c r="O14988" t="s">
        <v>135</v>
      </c>
      <c r="P14988" s="1">
        <v>45499</v>
      </c>
      <c r="Q14988" s="1">
        <v>45520</v>
      </c>
      <c r="R14988">
        <v>2163</v>
      </c>
      <c r="S14988" s="4">
        <v>6.5</v>
      </c>
      <c r="T14988" t="s">
        <v>55</v>
      </c>
    </row>
    <row r="14989" spans="1:20" x14ac:dyDescent="0.35">
      <c r="A14989" t="s">
        <v>28765</v>
      </c>
      <c r="B14989" s="5" t="s">
        <v>174</v>
      </c>
      <c r="C14989" s="6">
        <v>108520</v>
      </c>
      <c r="D14989" t="s">
        <v>33</v>
      </c>
      <c r="E14989">
        <v>11937200</v>
      </c>
      <c r="F14989" s="5" t="s">
        <v>50</v>
      </c>
      <c r="G14989" s="5" t="s">
        <v>59</v>
      </c>
      <c r="H14989" s="5" t="s">
        <v>34</v>
      </c>
      <c r="I14989" t="s">
        <v>26</v>
      </c>
      <c r="J14989" t="s">
        <v>34</v>
      </c>
      <c r="K14989">
        <v>100</v>
      </c>
      <c r="L14989" s="5" t="s">
        <v>28766</v>
      </c>
      <c r="M14989" s="5" t="s">
        <v>28</v>
      </c>
      <c r="N14989">
        <v>3</v>
      </c>
      <c r="O14989" t="s">
        <v>131</v>
      </c>
      <c r="P14989" s="1">
        <v>45735</v>
      </c>
      <c r="Q14989" s="1">
        <v>45793</v>
      </c>
      <c r="R14989">
        <v>914</v>
      </c>
      <c r="S14989" s="4">
        <v>8.3000000000000007</v>
      </c>
      <c r="T14989" t="s">
        <v>136</v>
      </c>
    </row>
    <row r="14990" spans="1:20" x14ac:dyDescent="0.35">
      <c r="A14990" t="s">
        <v>28767</v>
      </c>
      <c r="B14990" s="5" t="s">
        <v>179</v>
      </c>
      <c r="C14990" s="6">
        <v>104423</v>
      </c>
      <c r="D14990" t="s">
        <v>65</v>
      </c>
      <c r="E14990">
        <v>135750</v>
      </c>
      <c r="F14990" s="5" t="s">
        <v>50</v>
      </c>
      <c r="G14990" s="5" t="s">
        <v>59</v>
      </c>
      <c r="H14990" s="5" t="s">
        <v>67</v>
      </c>
      <c r="I14990" t="s">
        <v>26</v>
      </c>
      <c r="J14990" t="s">
        <v>67</v>
      </c>
      <c r="K14990">
        <v>100</v>
      </c>
      <c r="L14990" s="5" t="s">
        <v>28768</v>
      </c>
      <c r="M14990" s="5" t="s">
        <v>37</v>
      </c>
      <c r="N14990">
        <v>2</v>
      </c>
      <c r="O14990" t="s">
        <v>71</v>
      </c>
      <c r="P14990" s="1">
        <v>45487</v>
      </c>
      <c r="Q14990" s="1">
        <v>45508</v>
      </c>
      <c r="R14990">
        <v>844</v>
      </c>
      <c r="S14990" s="4">
        <v>5.3</v>
      </c>
      <c r="T14990" t="s">
        <v>38</v>
      </c>
    </row>
    <row r="14991" spans="1:20" x14ac:dyDescent="0.35">
      <c r="A14991" t="s">
        <v>28769</v>
      </c>
      <c r="B14991" s="5" t="s">
        <v>145</v>
      </c>
      <c r="C14991" s="6">
        <v>68334</v>
      </c>
      <c r="D14991" t="s">
        <v>41</v>
      </c>
      <c r="E14991">
        <v>58084</v>
      </c>
      <c r="F14991" s="5" t="s">
        <v>58</v>
      </c>
      <c r="G14991" s="5" t="s">
        <v>59</v>
      </c>
      <c r="H14991" s="5" t="s">
        <v>43</v>
      </c>
      <c r="I14991" t="s">
        <v>35</v>
      </c>
      <c r="J14991" t="s">
        <v>82</v>
      </c>
      <c r="K14991">
        <v>100</v>
      </c>
      <c r="L14991" s="5" t="s">
        <v>28770</v>
      </c>
      <c r="M14991" s="5" t="s">
        <v>37</v>
      </c>
      <c r="N14991">
        <v>0</v>
      </c>
      <c r="O14991" t="s">
        <v>78</v>
      </c>
      <c r="P14991" s="1">
        <v>45404</v>
      </c>
      <c r="Q14991" s="1">
        <v>45462</v>
      </c>
      <c r="R14991">
        <v>1506</v>
      </c>
      <c r="S14991" s="4">
        <v>9.1999999999999993</v>
      </c>
      <c r="T14991" t="s">
        <v>210</v>
      </c>
    </row>
    <row r="14992" spans="1:20" x14ac:dyDescent="0.35">
      <c r="A14992" t="s">
        <v>28771</v>
      </c>
      <c r="B14992" s="5" t="s">
        <v>28799</v>
      </c>
      <c r="C14992" s="6">
        <v>58388</v>
      </c>
      <c r="D14992" t="s">
        <v>65</v>
      </c>
      <c r="E14992">
        <v>75904</v>
      </c>
      <c r="F14992" s="5" t="s">
        <v>58</v>
      </c>
      <c r="G14992" s="5" t="s">
        <v>59</v>
      </c>
      <c r="H14992" s="5" t="s">
        <v>67</v>
      </c>
      <c r="I14992" t="s">
        <v>26</v>
      </c>
      <c r="J14992" t="s">
        <v>67</v>
      </c>
      <c r="K14992">
        <v>50</v>
      </c>
      <c r="L14992" s="5" t="s">
        <v>28772</v>
      </c>
      <c r="M14992" s="5" t="s">
        <v>54</v>
      </c>
      <c r="N14992">
        <v>0</v>
      </c>
      <c r="O14992" t="s">
        <v>141</v>
      </c>
      <c r="P14992" s="1">
        <v>45613</v>
      </c>
      <c r="Q14992" s="1">
        <v>45680</v>
      </c>
      <c r="R14992">
        <v>2186</v>
      </c>
      <c r="S14992" s="4">
        <v>5.5</v>
      </c>
      <c r="T14992" t="s">
        <v>136</v>
      </c>
    </row>
    <row r="14993" spans="1:20" x14ac:dyDescent="0.35">
      <c r="A14993" t="s">
        <v>28773</v>
      </c>
      <c r="B14993" s="5" t="s">
        <v>28802</v>
      </c>
      <c r="C14993" s="6">
        <v>40912</v>
      </c>
      <c r="D14993" t="s">
        <v>22</v>
      </c>
      <c r="E14993">
        <v>40912</v>
      </c>
      <c r="F14993" s="5" t="s">
        <v>58</v>
      </c>
      <c r="G14993" s="5" t="s">
        <v>59</v>
      </c>
      <c r="H14993" s="5" t="s">
        <v>165</v>
      </c>
      <c r="I14993" t="s">
        <v>44</v>
      </c>
      <c r="J14993" t="s">
        <v>165</v>
      </c>
      <c r="K14993">
        <v>100</v>
      </c>
      <c r="L14993" s="5" t="s">
        <v>28774</v>
      </c>
      <c r="M14993" s="5" t="s">
        <v>37</v>
      </c>
      <c r="N14993">
        <v>0</v>
      </c>
      <c r="O14993" t="s">
        <v>135</v>
      </c>
      <c r="P14993" s="1">
        <v>45693</v>
      </c>
      <c r="Q14993" s="1">
        <v>45714</v>
      </c>
      <c r="R14993">
        <v>2027</v>
      </c>
      <c r="S14993" s="4">
        <v>6.6</v>
      </c>
      <c r="T14993" t="s">
        <v>95</v>
      </c>
    </row>
    <row r="14994" spans="1:20" x14ac:dyDescent="0.35">
      <c r="A14994" t="s">
        <v>28775</v>
      </c>
      <c r="B14994" s="5" t="s">
        <v>28800</v>
      </c>
      <c r="C14994" s="6">
        <v>93530</v>
      </c>
      <c r="D14994" t="s">
        <v>41</v>
      </c>
      <c r="E14994">
        <v>79501</v>
      </c>
      <c r="F14994" s="5" t="s">
        <v>50</v>
      </c>
      <c r="G14994" s="5" t="s">
        <v>24</v>
      </c>
      <c r="H14994" s="5" t="s">
        <v>126</v>
      </c>
      <c r="I14994" t="s">
        <v>44</v>
      </c>
      <c r="J14994" t="s">
        <v>126</v>
      </c>
      <c r="K14994">
        <v>50</v>
      </c>
      <c r="L14994" s="5" t="s">
        <v>28776</v>
      </c>
      <c r="M14994" s="5" t="s">
        <v>54</v>
      </c>
      <c r="N14994">
        <v>3</v>
      </c>
      <c r="O14994" t="s">
        <v>107</v>
      </c>
      <c r="P14994" s="1">
        <v>45562</v>
      </c>
      <c r="Q14994" s="1">
        <v>45579</v>
      </c>
      <c r="R14994">
        <v>1825</v>
      </c>
      <c r="S14994" s="4">
        <v>6.1</v>
      </c>
      <c r="T14994" t="s">
        <v>153</v>
      </c>
    </row>
    <row r="14995" spans="1:20" x14ac:dyDescent="0.35">
      <c r="A14995" t="s">
        <v>28777</v>
      </c>
      <c r="B14995" s="5" t="s">
        <v>100</v>
      </c>
      <c r="C14995" s="6">
        <v>54536</v>
      </c>
      <c r="D14995" t="s">
        <v>74</v>
      </c>
      <c r="E14995">
        <v>68170</v>
      </c>
      <c r="F14995" s="5" t="s">
        <v>58</v>
      </c>
      <c r="G14995" s="5" t="s">
        <v>51</v>
      </c>
      <c r="H14995" s="5" t="s">
        <v>75</v>
      </c>
      <c r="I14995" t="s">
        <v>26</v>
      </c>
      <c r="J14995" t="s">
        <v>75</v>
      </c>
      <c r="K14995">
        <v>0</v>
      </c>
      <c r="L14995" s="5" t="s">
        <v>11782</v>
      </c>
      <c r="M14995" s="5" t="s">
        <v>37</v>
      </c>
      <c r="N14995">
        <v>1</v>
      </c>
      <c r="O14995" t="s">
        <v>88</v>
      </c>
      <c r="P14995" s="1">
        <v>45522</v>
      </c>
      <c r="Q14995" s="1">
        <v>45581</v>
      </c>
      <c r="R14995">
        <v>1547</v>
      </c>
      <c r="S14995" s="4">
        <v>7.9</v>
      </c>
      <c r="T14995" t="s">
        <v>63</v>
      </c>
    </row>
    <row r="14996" spans="1:20" x14ac:dyDescent="0.35">
      <c r="A14996" t="s">
        <v>28778</v>
      </c>
      <c r="B14996" s="5" t="s">
        <v>28802</v>
      </c>
      <c r="C14996" s="6">
        <v>151756</v>
      </c>
      <c r="D14996" t="s">
        <v>22</v>
      </c>
      <c r="E14996">
        <v>151756</v>
      </c>
      <c r="F14996" s="5" t="s">
        <v>66</v>
      </c>
      <c r="G14996" s="5" t="s">
        <v>59</v>
      </c>
      <c r="H14996" s="5" t="s">
        <v>101</v>
      </c>
      <c r="I14996" t="s">
        <v>26</v>
      </c>
      <c r="J14996" t="s">
        <v>101</v>
      </c>
      <c r="K14996">
        <v>0</v>
      </c>
      <c r="L14996" s="5" t="s">
        <v>10303</v>
      </c>
      <c r="M14996" s="5" t="s">
        <v>37</v>
      </c>
      <c r="N14996">
        <v>7</v>
      </c>
      <c r="O14996" t="s">
        <v>78</v>
      </c>
      <c r="P14996" s="1">
        <v>45735</v>
      </c>
      <c r="Q14996" s="1">
        <v>45756</v>
      </c>
      <c r="R14996">
        <v>837</v>
      </c>
      <c r="S14996" s="4">
        <v>9.3000000000000007</v>
      </c>
      <c r="T14996" t="s">
        <v>55</v>
      </c>
    </row>
    <row r="14997" spans="1:20" x14ac:dyDescent="0.35">
      <c r="A14997" t="s">
        <v>28779</v>
      </c>
      <c r="B14997" s="5" t="s">
        <v>28799</v>
      </c>
      <c r="C14997" s="6">
        <v>39171</v>
      </c>
      <c r="D14997" t="s">
        <v>22</v>
      </c>
      <c r="E14997">
        <v>39171</v>
      </c>
      <c r="F14997" s="5" t="s">
        <v>50</v>
      </c>
      <c r="G14997" s="5" t="s">
        <v>42</v>
      </c>
      <c r="H14997" s="5" t="s">
        <v>157</v>
      </c>
      <c r="I14997" t="s">
        <v>26</v>
      </c>
      <c r="J14997" t="s">
        <v>157</v>
      </c>
      <c r="K14997">
        <v>50</v>
      </c>
      <c r="L14997" s="5" t="s">
        <v>28780</v>
      </c>
      <c r="M14997" s="5" t="s">
        <v>54</v>
      </c>
      <c r="N14997">
        <v>4</v>
      </c>
      <c r="O14997" t="s">
        <v>85</v>
      </c>
      <c r="P14997" s="1">
        <v>45664</v>
      </c>
      <c r="Q14997" s="1">
        <v>45695</v>
      </c>
      <c r="R14997">
        <v>1107</v>
      </c>
      <c r="S14997" s="4">
        <v>5.2</v>
      </c>
      <c r="T14997" t="s">
        <v>210</v>
      </c>
    </row>
    <row r="14998" spans="1:20" x14ac:dyDescent="0.35">
      <c r="A14998" t="s">
        <v>28781</v>
      </c>
      <c r="B14998" s="5" t="s">
        <v>28799</v>
      </c>
      <c r="C14998" s="6">
        <v>77555</v>
      </c>
      <c r="D14998" t="s">
        <v>41</v>
      </c>
      <c r="E14998">
        <v>65922</v>
      </c>
      <c r="F14998" s="5" t="s">
        <v>58</v>
      </c>
      <c r="G14998" s="5" t="s">
        <v>42</v>
      </c>
      <c r="H14998" s="5" t="s">
        <v>126</v>
      </c>
      <c r="I14998" t="s">
        <v>26</v>
      </c>
      <c r="J14998" t="s">
        <v>126</v>
      </c>
      <c r="K14998">
        <v>50</v>
      </c>
      <c r="L14998" s="5" t="s">
        <v>28782</v>
      </c>
      <c r="M14998" s="5" t="s">
        <v>54</v>
      </c>
      <c r="N14998">
        <v>0</v>
      </c>
      <c r="O14998" t="s">
        <v>135</v>
      </c>
      <c r="P14998" s="1">
        <v>45648</v>
      </c>
      <c r="Q14998" s="1">
        <v>45700</v>
      </c>
      <c r="R14998">
        <v>1870</v>
      </c>
      <c r="S14998" s="4">
        <v>9.6999999999999993</v>
      </c>
      <c r="T14998" t="s">
        <v>108</v>
      </c>
    </row>
    <row r="14999" spans="1:20" x14ac:dyDescent="0.35">
      <c r="A14999" t="s">
        <v>28783</v>
      </c>
      <c r="B14999" s="5" t="s">
        <v>40</v>
      </c>
      <c r="C14999" s="6">
        <v>28380</v>
      </c>
      <c r="D14999" t="s">
        <v>22</v>
      </c>
      <c r="E14999">
        <v>28380</v>
      </c>
      <c r="F14999" s="5" t="s">
        <v>58</v>
      </c>
      <c r="G14999" s="5" t="s">
        <v>51</v>
      </c>
      <c r="H14999" s="5" t="s">
        <v>116</v>
      </c>
      <c r="I14999" t="s">
        <v>26</v>
      </c>
      <c r="J14999" t="s">
        <v>116</v>
      </c>
      <c r="K14999">
        <v>50</v>
      </c>
      <c r="L14999" s="5" t="s">
        <v>28784</v>
      </c>
      <c r="M14999" s="5" t="s">
        <v>28</v>
      </c>
      <c r="N14999">
        <v>1</v>
      </c>
      <c r="O14999" t="s">
        <v>88</v>
      </c>
      <c r="P14999" s="1">
        <v>45416</v>
      </c>
      <c r="Q14999" s="1">
        <v>45433</v>
      </c>
      <c r="R14999">
        <v>1558</v>
      </c>
      <c r="S14999" s="4">
        <v>9</v>
      </c>
      <c r="T14999" t="s">
        <v>277</v>
      </c>
    </row>
    <row r="15000" spans="1:20" x14ac:dyDescent="0.35">
      <c r="A15000" t="s">
        <v>28785</v>
      </c>
      <c r="B15000" s="5" t="s">
        <v>162</v>
      </c>
      <c r="C15000" s="6">
        <v>58764</v>
      </c>
      <c r="D15000" t="s">
        <v>41</v>
      </c>
      <c r="E15000">
        <v>49949</v>
      </c>
      <c r="F15000" s="5" t="s">
        <v>58</v>
      </c>
      <c r="G15000" s="5" t="s">
        <v>24</v>
      </c>
      <c r="H15000" s="5" t="s">
        <v>60</v>
      </c>
      <c r="I15000" t="s">
        <v>26</v>
      </c>
      <c r="J15000" t="s">
        <v>60</v>
      </c>
      <c r="K15000">
        <v>100</v>
      </c>
      <c r="L15000" s="5" t="s">
        <v>28786</v>
      </c>
      <c r="M15000" s="5" t="s">
        <v>70</v>
      </c>
      <c r="N15000">
        <v>0</v>
      </c>
      <c r="O15000" t="s">
        <v>141</v>
      </c>
      <c r="P15000" s="1">
        <v>45420</v>
      </c>
      <c r="Q15000" s="1">
        <v>45465</v>
      </c>
      <c r="R15000">
        <v>546</v>
      </c>
      <c r="S15000" s="4">
        <v>8.4</v>
      </c>
      <c r="T15000" t="s">
        <v>103</v>
      </c>
    </row>
    <row r="15001" spans="1:20" x14ac:dyDescent="0.35">
      <c r="A15001" t="s">
        <v>28787</v>
      </c>
      <c r="B15001" s="5" t="s">
        <v>105</v>
      </c>
      <c r="C15001" s="6">
        <v>58623</v>
      </c>
      <c r="D15001" t="s">
        <v>22</v>
      </c>
      <c r="E15001">
        <v>58623</v>
      </c>
      <c r="F15001" s="5" t="s">
        <v>66</v>
      </c>
      <c r="G15001" s="5" t="s">
        <v>59</v>
      </c>
      <c r="H15001" s="5" t="s">
        <v>157</v>
      </c>
      <c r="I15001" t="s">
        <v>26</v>
      </c>
      <c r="J15001" t="s">
        <v>157</v>
      </c>
      <c r="K15001">
        <v>0</v>
      </c>
      <c r="L15001" s="5" t="s">
        <v>28788</v>
      </c>
      <c r="M15001" s="5" t="s">
        <v>54</v>
      </c>
      <c r="N15001">
        <v>6</v>
      </c>
      <c r="O15001" t="s">
        <v>29</v>
      </c>
      <c r="P15001" s="1">
        <v>45619</v>
      </c>
      <c r="Q15001" s="1">
        <v>45641</v>
      </c>
      <c r="R15001">
        <v>1034</v>
      </c>
      <c r="S15001" s="4">
        <v>9.6999999999999993</v>
      </c>
      <c r="T15001" t="s">
        <v>47</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0F8FF4-7D0B-4F8A-AEDC-838152F6A856}">
  <dimension ref="A1:D3"/>
  <sheetViews>
    <sheetView topLeftCell="B1" workbookViewId="0">
      <selection activeCell="D4" sqref="D4"/>
    </sheetView>
  </sheetViews>
  <sheetFormatPr defaultRowHeight="14.5" x14ac:dyDescent="0.35"/>
  <cols>
    <col min="1" max="1" width="12.36328125" bestFit="1" customWidth="1"/>
    <col min="2" max="2" width="16.08984375" bestFit="1" customWidth="1"/>
    <col min="4" max="4" width="68.6328125" bestFit="1" customWidth="1"/>
  </cols>
  <sheetData>
    <row r="1" spans="1:4" x14ac:dyDescent="0.35">
      <c r="A1" s="2" t="s">
        <v>28791</v>
      </c>
      <c r="B1" t="s">
        <v>28792</v>
      </c>
    </row>
    <row r="2" spans="1:4" x14ac:dyDescent="0.35">
      <c r="A2" s="3" t="s">
        <v>21</v>
      </c>
      <c r="B2" s="11">
        <v>281503</v>
      </c>
      <c r="D2" t="str">
        <f>TEXT(job_title_median_salary!E6,"$#,##0,""K""") &amp; " - " &amp; TEXT(job_title_median_salary!F6,"$#,##0,""K""")</f>
        <v>$282K - $282K</v>
      </c>
    </row>
    <row r="3" spans="1:4" x14ac:dyDescent="0.35">
      <c r="A3" s="3" t="s">
        <v>28790</v>
      </c>
      <c r="B3" s="11">
        <v>281503</v>
      </c>
      <c r="D3" t="str">
        <f>D2</f>
        <v>$282K - $282K</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6EA0F1-65CD-42C7-9F08-A3BE2D4897BB}">
  <dimension ref="A1:F7"/>
  <sheetViews>
    <sheetView workbookViewId="0">
      <selection activeCell="D16" sqref="D16"/>
    </sheetView>
  </sheetViews>
  <sheetFormatPr defaultRowHeight="14.5" x14ac:dyDescent="0.35"/>
  <cols>
    <col min="1" max="1" width="16.1796875" bestFit="1" customWidth="1"/>
    <col min="2" max="2" width="14.26953125" bestFit="1" customWidth="1"/>
    <col min="4" max="4" width="16.1796875" bestFit="1" customWidth="1"/>
    <col min="5" max="6" width="9.7265625" bestFit="1" customWidth="1"/>
  </cols>
  <sheetData>
    <row r="1" spans="1:6" x14ac:dyDescent="0.35">
      <c r="A1" s="2" t="s">
        <v>1</v>
      </c>
      <c r="B1" t="s" vm="5">
        <v>21</v>
      </c>
    </row>
    <row r="2" spans="1:6" x14ac:dyDescent="0.35">
      <c r="A2" s="2" t="s">
        <v>7</v>
      </c>
      <c r="B2" t="s" vm="6">
        <v>101</v>
      </c>
    </row>
    <row r="3" spans="1:6" x14ac:dyDescent="0.35">
      <c r="A3" s="2" t="s">
        <v>6</v>
      </c>
      <c r="B3" t="s" vm="7">
        <v>42</v>
      </c>
    </row>
    <row r="4" spans="1:6" x14ac:dyDescent="0.35">
      <c r="A4" s="2" t="s">
        <v>5</v>
      </c>
      <c r="B4" t="s" vm="3">
        <v>23</v>
      </c>
      <c r="D4" s="2" t="s">
        <v>7</v>
      </c>
      <c r="E4" t="s" vm="4">
        <v>28816</v>
      </c>
    </row>
    <row r="6" spans="1:6" x14ac:dyDescent="0.35">
      <c r="A6" t="s">
        <v>28793</v>
      </c>
      <c r="D6" t="s">
        <v>28789</v>
      </c>
    </row>
    <row r="7" spans="1:6" x14ac:dyDescent="0.35">
      <c r="A7" s="8">
        <v>281503</v>
      </c>
      <c r="B7" s="7">
        <f>GETPIVOTDATA("[Measures].[median]",median_salary!$A$6)</f>
        <v>281503</v>
      </c>
      <c r="D7" s="11">
        <v>15000</v>
      </c>
      <c r="E7" s="15">
        <f>GETPIVOTDATA("[Measures].[Count of job_title]",$D$6)</f>
        <v>15000</v>
      </c>
      <c r="F7" s="15">
        <f>E7</f>
        <v>15000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97E4B7-A3CC-4811-AB67-9A00DD0863B6}">
  <dimension ref="A1:J24"/>
  <sheetViews>
    <sheetView zoomScale="69" zoomScaleNormal="69" workbookViewId="0">
      <selection activeCell="D5" sqref="D5"/>
    </sheetView>
  </sheetViews>
  <sheetFormatPr defaultRowHeight="14.5" x14ac:dyDescent="0.35"/>
  <cols>
    <col min="1" max="1" width="26.90625" bestFit="1" customWidth="1"/>
    <col min="2" max="2" width="15.08984375" bestFit="1" customWidth="1"/>
    <col min="3" max="3" width="15.7265625" bestFit="1" customWidth="1"/>
    <col min="4" max="4" width="16.26953125" bestFit="1" customWidth="1"/>
    <col min="5" max="5" width="15.7265625" bestFit="1" customWidth="1"/>
    <col min="6" max="6" width="16.08984375" customWidth="1"/>
    <col min="7" max="7" width="33.36328125" customWidth="1"/>
    <col min="8" max="8" width="12.54296875" style="7" bestFit="1" customWidth="1"/>
    <col min="9" max="9" width="14.90625" style="7" bestFit="1" customWidth="1"/>
    <col min="10" max="10" width="12.36328125" style="7" bestFit="1" customWidth="1"/>
  </cols>
  <sheetData>
    <row r="1" spans="1:10" x14ac:dyDescent="0.35">
      <c r="D1" s="2" t="s">
        <v>6</v>
      </c>
      <c r="E1" t="s" vm="7">
        <v>42</v>
      </c>
    </row>
    <row r="2" spans="1:10" x14ac:dyDescent="0.35">
      <c r="A2" s="2" t="s">
        <v>5</v>
      </c>
      <c r="B2" t="s" vm="3">
        <v>23</v>
      </c>
      <c r="C2" t="str">
        <f>pivot_base!A2</f>
        <v>Data Scientist</v>
      </c>
      <c r="D2" s="2" t="s">
        <v>7</v>
      </c>
      <c r="E2" t="s" vm="6">
        <v>101</v>
      </c>
    </row>
    <row r="3" spans="1:10" x14ac:dyDescent="0.35">
      <c r="A3" s="2" t="s">
        <v>7</v>
      </c>
      <c r="B3" t="s" vm="6">
        <v>101</v>
      </c>
      <c r="D3" s="2" t="s">
        <v>5</v>
      </c>
      <c r="E3" t="s" vm="3">
        <v>23</v>
      </c>
    </row>
    <row r="4" spans="1:10" x14ac:dyDescent="0.35">
      <c r="A4" s="2" t="s">
        <v>6</v>
      </c>
      <c r="B4" t="s" vm="7">
        <v>42</v>
      </c>
    </row>
    <row r="5" spans="1:10" x14ac:dyDescent="0.35">
      <c r="D5" s="2" t="s">
        <v>28796</v>
      </c>
      <c r="E5" t="s">
        <v>28794</v>
      </c>
      <c r="F5" t="s">
        <v>28795</v>
      </c>
    </row>
    <row r="6" spans="1:10" x14ac:dyDescent="0.35">
      <c r="A6" s="2" t="s">
        <v>1</v>
      </c>
      <c r="B6" t="s">
        <v>28793</v>
      </c>
      <c r="D6" s="3" t="s">
        <v>21</v>
      </c>
      <c r="E6" s="9">
        <v>281503</v>
      </c>
      <c r="F6" s="9">
        <v>281503</v>
      </c>
      <c r="G6" t="s">
        <v>28798</v>
      </c>
      <c r="H6" s="7" t="s">
        <v>28793</v>
      </c>
      <c r="I6" s="7" t="s">
        <v>28805</v>
      </c>
      <c r="J6" s="7" t="s">
        <v>28806</v>
      </c>
    </row>
    <row r="7" spans="1:10" x14ac:dyDescent="0.35">
      <c r="A7" s="3" t="s">
        <v>21</v>
      </c>
      <c r="B7" s="8">
        <v>281503</v>
      </c>
      <c r="G7" t="str">
        <f>A7</f>
        <v>Data Scientist</v>
      </c>
      <c r="H7" s="7">
        <f>GETPIVOTDATA("[Measures].[median]",$A$6,"[jobs].[job_title]","[jobs].[job_title].&amp;[AI Architect]")</f>
        <v>228120.5</v>
      </c>
      <c r="I7" s="7" t="e">
        <f>IF(A7&lt;&gt;$C$2,B7,NA())</f>
        <v>#N/A</v>
      </c>
      <c r="J7" s="7">
        <f>IF(A7=$C$2,B7,NA())</f>
        <v>281503</v>
      </c>
    </row>
    <row r="8" spans="1:10" x14ac:dyDescent="0.35">
      <c r="A8" s="3" t="s">
        <v>57</v>
      </c>
      <c r="B8" s="8">
        <v>278389</v>
      </c>
      <c r="G8" t="str">
        <f t="shared" ref="G8:G26" si="0">A8</f>
        <v>Robotics Engineer</v>
      </c>
      <c r="H8" s="7">
        <f>GETPIVOTDATA("[Measures].[median]",$A$6,"[jobs].[job_title]","[jobs].[job_title].&amp;[AI Consultant]")</f>
        <v>179537</v>
      </c>
      <c r="I8" s="7">
        <f t="shared" ref="I8:I24" si="1">IF(A8&lt;&gt;$C$2,B8,NA())</f>
        <v>278389</v>
      </c>
      <c r="J8" s="7" t="e">
        <f t="shared" ref="J8:J24" si="2">IF(A8=$C$2,B8,NA())</f>
        <v>#N/A</v>
      </c>
    </row>
    <row r="9" spans="1:10" x14ac:dyDescent="0.35">
      <c r="A9" s="3" t="s">
        <v>28800</v>
      </c>
      <c r="B9" s="8">
        <v>257240</v>
      </c>
      <c r="G9" t="str">
        <f t="shared" si="0"/>
        <v>ML Architect</v>
      </c>
      <c r="H9" s="7" t="e">
        <f>GETPIVOTDATA("[Measures].[median]",$A$6,"[jobs].[job_title]","[jobs].[job_title].&amp;[AI Product Manager]")</f>
        <v>#REF!</v>
      </c>
      <c r="I9" s="7">
        <f t="shared" si="1"/>
        <v>257240</v>
      </c>
      <c r="J9" s="7" t="e">
        <f t="shared" si="2"/>
        <v>#N/A</v>
      </c>
    </row>
    <row r="10" spans="1:10" x14ac:dyDescent="0.35">
      <c r="A10" s="3" t="s">
        <v>174</v>
      </c>
      <c r="B10" s="8">
        <v>257116</v>
      </c>
      <c r="G10" t="str">
        <f t="shared" si="0"/>
        <v>Data Analyst</v>
      </c>
      <c r="H10" s="7">
        <f>GETPIVOTDATA("[Measures].[median]",$A$6,"[jobs].[job_title]","[jobs].[job_title].&amp;[AI Software Engineer]")</f>
        <v>205169</v>
      </c>
      <c r="I10" s="7">
        <f t="shared" si="1"/>
        <v>257116</v>
      </c>
      <c r="J10" s="7" t="e">
        <f t="shared" si="2"/>
        <v>#N/A</v>
      </c>
    </row>
    <row r="11" spans="1:10" x14ac:dyDescent="0.35">
      <c r="A11" s="3" t="s">
        <v>105</v>
      </c>
      <c r="B11" s="8">
        <v>254752.5</v>
      </c>
      <c r="G11" t="str">
        <f t="shared" si="0"/>
        <v>Principal Data Scientist</v>
      </c>
      <c r="H11" s="7">
        <f>GETPIVOTDATA("[Measures].[median]",$A$6,"[jobs].[job_title]","[jobs].[job_title].&amp;[AI Specialist]")</f>
        <v>230443</v>
      </c>
      <c r="I11" s="7">
        <f t="shared" si="1"/>
        <v>254752.5</v>
      </c>
      <c r="J11" s="7" t="e">
        <f t="shared" si="2"/>
        <v>#N/A</v>
      </c>
    </row>
    <row r="12" spans="1:10" x14ac:dyDescent="0.35">
      <c r="A12" s="3" t="s">
        <v>49</v>
      </c>
      <c r="B12" s="8">
        <v>249239</v>
      </c>
      <c r="G12" t="str">
        <f t="shared" si="0"/>
        <v>Computer Vision Engineer</v>
      </c>
      <c r="H12" s="7">
        <f>GETPIVOTDATA("[Measures].[median]",$A$6,"[jobs].[job_title]","[jobs].[job_title].&amp;[Autonomous Systems Engineer]")</f>
        <v>209929</v>
      </c>
      <c r="I12" s="7">
        <f t="shared" si="1"/>
        <v>249239</v>
      </c>
      <c r="J12" s="7" t="e">
        <f t="shared" si="2"/>
        <v>#N/A</v>
      </c>
    </row>
    <row r="13" spans="1:10" x14ac:dyDescent="0.35">
      <c r="A13" s="3" t="s">
        <v>91</v>
      </c>
      <c r="B13" s="8">
        <v>233309.5</v>
      </c>
      <c r="G13" t="str">
        <f t="shared" si="0"/>
        <v>Machine Learning Engineer</v>
      </c>
      <c r="H13" s="7">
        <f>GETPIVOTDATA("[Measures].[median]",$A$6,"[jobs].[job_title]","[jobs].[job_title].&amp;[Computer Vision Engineer]")</f>
        <v>249239</v>
      </c>
      <c r="I13" s="7">
        <f t="shared" si="1"/>
        <v>233309.5</v>
      </c>
      <c r="J13" s="7" t="e">
        <f t="shared" si="2"/>
        <v>#N/A</v>
      </c>
    </row>
    <row r="14" spans="1:10" x14ac:dyDescent="0.35">
      <c r="A14" s="3" t="s">
        <v>162</v>
      </c>
      <c r="B14" s="8">
        <v>230443</v>
      </c>
      <c r="G14" t="str">
        <f t="shared" si="0"/>
        <v>AI Specialist</v>
      </c>
      <c r="H14" s="7">
        <f>GETPIVOTDATA("[Measures].[median]",$A$6,"[jobs].[job_title]","[jobs].[job_title].&amp;[Data Analyst]")</f>
        <v>257116</v>
      </c>
      <c r="I14" s="7">
        <f t="shared" si="1"/>
        <v>230443</v>
      </c>
      <c r="J14" s="7" t="e">
        <f t="shared" si="2"/>
        <v>#N/A</v>
      </c>
    </row>
    <row r="15" spans="1:10" x14ac:dyDescent="0.35">
      <c r="A15" s="3" t="s">
        <v>28802</v>
      </c>
      <c r="B15" s="8">
        <v>228120.5</v>
      </c>
      <c r="G15" t="str">
        <f t="shared" si="0"/>
        <v>AI Architect</v>
      </c>
      <c r="H15" s="7">
        <f>GETPIVOTDATA("[Measures].[median]",$A$6,"[jobs].[job_title]","[jobs].[job_title].&amp;[Data Engineer]")</f>
        <v>192161</v>
      </c>
      <c r="I15" s="7">
        <f t="shared" si="1"/>
        <v>228120.5</v>
      </c>
      <c r="J15" s="7" t="e">
        <f t="shared" si="2"/>
        <v>#N/A</v>
      </c>
    </row>
    <row r="16" spans="1:10" x14ac:dyDescent="0.35">
      <c r="A16" s="3" t="s">
        <v>145</v>
      </c>
      <c r="B16" s="8">
        <v>218509</v>
      </c>
      <c r="G16" t="str">
        <f t="shared" si="0"/>
        <v>ML Ops Engineer</v>
      </c>
      <c r="H16" s="7">
        <f>GETPIVOTDATA("[Measures].[median]",$A$6,"[jobs].[job_title]","[jobs].[job_title].&amp;[Data Scientist]")</f>
        <v>281503</v>
      </c>
      <c r="I16" s="7">
        <f t="shared" si="1"/>
        <v>218509</v>
      </c>
      <c r="J16" s="7" t="e">
        <f t="shared" si="2"/>
        <v>#N/A</v>
      </c>
    </row>
    <row r="17" spans="1:10" x14ac:dyDescent="0.35">
      <c r="A17" s="3" t="s">
        <v>179</v>
      </c>
      <c r="B17" s="8">
        <v>209929</v>
      </c>
      <c r="G17" t="str">
        <f t="shared" si="0"/>
        <v>Autonomous Systems Engineer</v>
      </c>
      <c r="H17" s="7" t="e">
        <f>GETPIVOTDATA("[Measures].[median]",$A$6,"[jobs].[job_title]","[jobs].[job_title].&amp;[Deep Learning Engineer]")</f>
        <v>#REF!</v>
      </c>
      <c r="I17" s="7">
        <f t="shared" si="1"/>
        <v>209929</v>
      </c>
      <c r="J17" s="7" t="e">
        <f t="shared" si="2"/>
        <v>#N/A</v>
      </c>
    </row>
    <row r="18" spans="1:10" x14ac:dyDescent="0.35">
      <c r="A18" s="3" t="s">
        <v>28801</v>
      </c>
      <c r="B18" s="8">
        <v>205169</v>
      </c>
      <c r="G18" t="str">
        <f t="shared" si="0"/>
        <v>AI Software Engineer</v>
      </c>
      <c r="H18" s="7" t="e">
        <f>GETPIVOTDATA("[Measures].[median]",$A$6,"[jobs].[job_title]","[jobs].[job_title].&amp;[Head of AI]")</f>
        <v>#REF!</v>
      </c>
      <c r="I18" s="7">
        <f t="shared" si="1"/>
        <v>205169</v>
      </c>
      <c r="J18" s="7" t="e">
        <f t="shared" si="2"/>
        <v>#N/A</v>
      </c>
    </row>
    <row r="19" spans="1:10" x14ac:dyDescent="0.35">
      <c r="A19" s="3" t="s">
        <v>40</v>
      </c>
      <c r="B19" s="8">
        <v>192161</v>
      </c>
      <c r="G19" t="str">
        <f t="shared" si="0"/>
        <v>Data Engineer</v>
      </c>
      <c r="H19" s="7">
        <f>GETPIVOTDATA("[Measures].[median]",$A$6,"[jobs].[job_title]","[jobs].[job_title].&amp;[Machine Learning Engineer]")</f>
        <v>233309.5</v>
      </c>
      <c r="I19" s="7">
        <f t="shared" si="1"/>
        <v>192161</v>
      </c>
      <c r="J19" s="7" t="e">
        <f t="shared" si="2"/>
        <v>#N/A</v>
      </c>
    </row>
    <row r="20" spans="1:10" x14ac:dyDescent="0.35">
      <c r="A20" s="3" t="s">
        <v>73</v>
      </c>
      <c r="B20" s="8">
        <v>179537</v>
      </c>
      <c r="G20" t="str">
        <f t="shared" si="0"/>
        <v>AI Consultant</v>
      </c>
      <c r="H20" s="7">
        <f>GETPIVOTDATA("[Measures].[median]",$A$6,"[jobs].[job_title]","[jobs].[job_title].&amp;[ML Architect]")</f>
        <v>257240</v>
      </c>
      <c r="I20" s="7">
        <f t="shared" si="1"/>
        <v>179537</v>
      </c>
      <c r="J20" s="7" t="e">
        <f t="shared" si="2"/>
        <v>#N/A</v>
      </c>
    </row>
    <row r="21" spans="1:10" x14ac:dyDescent="0.35">
      <c r="A21" s="3" t="s">
        <v>217</v>
      </c>
      <c r="B21" s="8">
        <v>169752</v>
      </c>
      <c r="G21" t="str">
        <f t="shared" si="0"/>
        <v>NLP Engineer</v>
      </c>
      <c r="H21" s="7">
        <f>GETPIVOTDATA("[Measures].[median]",$A$6,"[jobs].[job_title]","[jobs].[job_title].&amp;[ML Ops Engineer]")</f>
        <v>218509</v>
      </c>
      <c r="I21" s="7">
        <f t="shared" si="1"/>
        <v>169752</v>
      </c>
      <c r="J21" s="7" t="e">
        <f t="shared" si="2"/>
        <v>#N/A</v>
      </c>
    </row>
    <row r="22" spans="1:10" x14ac:dyDescent="0.35">
      <c r="G22">
        <f t="shared" si="0"/>
        <v>0</v>
      </c>
      <c r="H22" s="7">
        <f>GETPIVOTDATA("[Measures].[median]",$A$6,"[jobs].[job_title]","[jobs].[job_title].&amp;[NLP Engineer]")</f>
        <v>169752</v>
      </c>
      <c r="I22" s="7">
        <f t="shared" si="1"/>
        <v>0</v>
      </c>
      <c r="J22" s="7" t="e">
        <f t="shared" si="2"/>
        <v>#N/A</v>
      </c>
    </row>
    <row r="23" spans="1:10" x14ac:dyDescent="0.35">
      <c r="H23" s="7">
        <f>GETPIVOTDATA("[Measures].[median]",$A$6,"[jobs].[job_title]","[jobs].[job_title].&amp;[Principal Data Scientist]")</f>
        <v>254752.5</v>
      </c>
      <c r="I23" s="7">
        <f t="shared" si="1"/>
        <v>0</v>
      </c>
      <c r="J23" s="7" t="e">
        <f t="shared" si="2"/>
        <v>#N/A</v>
      </c>
    </row>
    <row r="24" spans="1:10" x14ac:dyDescent="0.35">
      <c r="H24" s="7">
        <f>GETPIVOTDATA("[Measures].[median]",$A$6,"[jobs].[job_title]","[jobs].[job_title].&amp;[Robotics Engineer]")</f>
        <v>278389</v>
      </c>
      <c r="I24" s="7">
        <f t="shared" si="1"/>
        <v>0</v>
      </c>
      <c r="J24" s="7" t="e">
        <f t="shared" si="2"/>
        <v>#N/A</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A695ED-A78B-4B73-BE55-9F7987073FB7}">
  <dimension ref="A1:K25"/>
  <sheetViews>
    <sheetView zoomScale="69" zoomScaleNormal="69" workbookViewId="0">
      <selection activeCell="D10" sqref="D10"/>
    </sheetView>
  </sheetViews>
  <sheetFormatPr defaultRowHeight="14.5" x14ac:dyDescent="0.35"/>
  <cols>
    <col min="1" max="1" width="16.26953125" bestFit="1" customWidth="1"/>
    <col min="2" max="2" width="15.36328125" bestFit="1" customWidth="1"/>
    <col min="3" max="3" width="12.36328125" bestFit="1" customWidth="1"/>
    <col min="5" max="5" width="12.36328125" style="7" bestFit="1" customWidth="1"/>
    <col min="6" max="6" width="10.7265625" style="7" bestFit="1" customWidth="1"/>
    <col min="7" max="7" width="12.36328125" style="7" bestFit="1" customWidth="1"/>
    <col min="11" max="11" width="9.81640625" bestFit="1" customWidth="1"/>
  </cols>
  <sheetData>
    <row r="1" spans="1:11" x14ac:dyDescent="0.35">
      <c r="A1" s="2" t="s">
        <v>1</v>
      </c>
      <c r="B1" t="s" vm="5">
        <v>21</v>
      </c>
    </row>
    <row r="2" spans="1:11" x14ac:dyDescent="0.35">
      <c r="A2" s="2" t="s">
        <v>6</v>
      </c>
      <c r="B2" t="s" vm="1">
        <v>59</v>
      </c>
    </row>
    <row r="3" spans="1:11" x14ac:dyDescent="0.35">
      <c r="A3" s="2" t="s">
        <v>5</v>
      </c>
      <c r="B3" t="s" vm="3">
        <v>23</v>
      </c>
    </row>
    <row r="5" spans="1:11" x14ac:dyDescent="0.35">
      <c r="A5" s="2" t="s">
        <v>28791</v>
      </c>
      <c r="B5" t="s">
        <v>28793</v>
      </c>
      <c r="D5" t="s">
        <v>28797</v>
      </c>
      <c r="E5" s="7" t="s">
        <v>28793</v>
      </c>
    </row>
    <row r="6" spans="1:11" x14ac:dyDescent="0.35">
      <c r="A6" s="3" t="s">
        <v>101</v>
      </c>
      <c r="B6" s="8">
        <v>253346</v>
      </c>
      <c r="C6" s="7">
        <f t="array" ref="C6">MEDIAN(
  IF(
    (jobs[company_location]=D6)*
    (jobs[salary_usd]&gt;0),
    jobs[salary_usd]
  )
)</f>
        <v>114774</v>
      </c>
      <c r="D6" t="s">
        <v>82</v>
      </c>
      <c r="E6" s="7" t="e">
        <f>GETPIVOTDATA("[Measures].[median]",$A$5,"[jobs].[company_location]","[jobs].[company_location].&amp;[Australia]")</f>
        <v>#REF!</v>
      </c>
      <c r="F6" s="10" t="e">
        <f>IF($A$6=D6,C6,NA())</f>
        <v>#N/A</v>
      </c>
      <c r="G6" s="7">
        <f>IF($A$6&lt;&gt;D6,C6,NA())</f>
        <v>114774</v>
      </c>
      <c r="J6" t="s">
        <v>82</v>
      </c>
      <c r="K6" s="7">
        <f>C6</f>
        <v>114774</v>
      </c>
    </row>
    <row r="7" spans="1:11" x14ac:dyDescent="0.35">
      <c r="C7" s="7">
        <f t="array" ref="C7">MEDIAN(
  IF(
    (jobs[company_location]=D7)*
    (jobs[salary_usd]&gt;0),
    jobs[salary_usd]
  )
)</f>
        <v>103881</v>
      </c>
      <c r="D7" t="s">
        <v>151</v>
      </c>
      <c r="E7" s="7" t="e">
        <f>GETPIVOTDATA("[Measures].[median]",$A$5,"[jobs].[company_location]","[jobs].[company_location].&amp;[Austria]")</f>
        <v>#REF!</v>
      </c>
      <c r="F7" s="10" t="e">
        <f t="shared" ref="F7:F25" si="0">IF($A$6=D7,C7,NA())</f>
        <v>#N/A</v>
      </c>
      <c r="G7" s="7">
        <f t="shared" ref="G7:G25" si="1">IF($A$6&lt;&gt;D7,C7,NA())</f>
        <v>103881</v>
      </c>
      <c r="J7" t="s">
        <v>151</v>
      </c>
      <c r="K7" s="7">
        <f t="shared" ref="K7:K25" si="2">C7</f>
        <v>103881</v>
      </c>
    </row>
    <row r="8" spans="1:11" x14ac:dyDescent="0.35">
      <c r="C8" s="7">
        <f t="array" ref="C8">MEDIAN(
  IF(
    (jobs[company_location]=D8)*
    (jobs[salary_usd]&gt;0),
    jobs[salary_usd]
  )
)</f>
        <v>99421</v>
      </c>
      <c r="D8" t="s">
        <v>75</v>
      </c>
      <c r="E8" s="7" t="e">
        <f>GETPIVOTDATA("[Measures].[median]",$A$5,"[jobs].[company_location]","[jobs].[company_location].&amp;[Canada]")</f>
        <v>#REF!</v>
      </c>
      <c r="F8" s="10" t="e">
        <f t="shared" si="0"/>
        <v>#N/A</v>
      </c>
      <c r="G8" s="7">
        <f t="shared" si="1"/>
        <v>99421</v>
      </c>
      <c r="J8" t="s">
        <v>75</v>
      </c>
      <c r="K8" s="7">
        <f t="shared" si="2"/>
        <v>99421</v>
      </c>
    </row>
    <row r="9" spans="1:11" x14ac:dyDescent="0.35">
      <c r="C9" s="7">
        <f t="array" ref="C9">MEDIAN(
  IF(
    (jobs[company_location]=D9)*
    (jobs[salary_usd]&gt;0),
    jobs[salary_usd]
  )
)</f>
        <v>50414</v>
      </c>
      <c r="D9" t="s">
        <v>157</v>
      </c>
      <c r="E9" s="7" t="e">
        <f>GETPIVOTDATA("[Measures].[median]",$A$5,"[jobs].[company_location]","[jobs].[company_location].&amp;[China]")</f>
        <v>#REF!</v>
      </c>
      <c r="F9" s="10" t="e">
        <f t="shared" si="0"/>
        <v>#N/A</v>
      </c>
      <c r="G9" s="7">
        <f t="shared" si="1"/>
        <v>50414</v>
      </c>
      <c r="J9" t="s">
        <v>157</v>
      </c>
      <c r="K9" s="7">
        <f t="shared" si="2"/>
        <v>50414</v>
      </c>
    </row>
    <row r="10" spans="1:11" x14ac:dyDescent="0.35">
      <c r="C10" s="7">
        <f t="array" ref="C10">MEDIAN(
  IF(
    (jobs[company_location]=D10)*
    (jobs[salary_usd]&gt;0),
    jobs[salary_usd]
  )
)</f>
        <v>137574</v>
      </c>
      <c r="D10" t="s">
        <v>97</v>
      </c>
      <c r="E10" s="7" t="e">
        <f>GETPIVOTDATA("[Measures].[median]",$A$5,"[jobs].[company_location]","[jobs].[company_location].&amp;[Denmark]")</f>
        <v>#REF!</v>
      </c>
      <c r="F10" s="10" t="e">
        <f t="shared" si="0"/>
        <v>#N/A</v>
      </c>
      <c r="G10" s="7">
        <f t="shared" si="1"/>
        <v>137574</v>
      </c>
      <c r="J10" t="s">
        <v>97</v>
      </c>
      <c r="K10" s="7">
        <f t="shared" si="2"/>
        <v>137574</v>
      </c>
    </row>
    <row r="11" spans="1:11" x14ac:dyDescent="0.35">
      <c r="C11" s="7">
        <f t="array" ref="C11">MEDIAN(
  IF(
    (jobs[company_location]=D11)*
    (jobs[salary_usd]&gt;0),
    jobs[salary_usd]
  )
)</f>
        <v>106140</v>
      </c>
      <c r="D11" t="s">
        <v>52</v>
      </c>
      <c r="E11" s="7" t="e">
        <f>GETPIVOTDATA("[Measures].[median]",$A$5,"[jobs].[company_location]","[jobs].[company_location].&amp;[Finland]")</f>
        <v>#REF!</v>
      </c>
      <c r="F11" s="10" t="e">
        <f t="shared" si="0"/>
        <v>#N/A</v>
      </c>
      <c r="G11" s="7">
        <f t="shared" si="1"/>
        <v>106140</v>
      </c>
      <c r="J11" t="s">
        <v>52</v>
      </c>
      <c r="K11" s="7">
        <f t="shared" si="2"/>
        <v>106140</v>
      </c>
    </row>
    <row r="12" spans="1:11" x14ac:dyDescent="0.35">
      <c r="C12" s="7">
        <f t="array" ref="C12">MEDIAN(
  IF(
    (jobs[company_location]=D12)*
    (jobs[salary_usd]&gt;0),
    jobs[salary_usd]
  )
)</f>
        <v>102088</v>
      </c>
      <c r="D12" t="s">
        <v>60</v>
      </c>
      <c r="E12" s="7" t="e">
        <f>GETPIVOTDATA("[Measures].[median]",$A$5,"[jobs].[company_location]","[jobs].[company_location].&amp;[France]")</f>
        <v>#REF!</v>
      </c>
      <c r="F12" s="10" t="e">
        <f t="shared" si="0"/>
        <v>#N/A</v>
      </c>
      <c r="G12" s="7">
        <f t="shared" si="1"/>
        <v>102088</v>
      </c>
      <c r="H12">
        <f t="shared" ref="H7:H25" si="3">A12</f>
        <v>0</v>
      </c>
      <c r="J12" t="s">
        <v>60</v>
      </c>
      <c r="K12" s="7">
        <f t="shared" si="2"/>
        <v>102088</v>
      </c>
    </row>
    <row r="13" spans="1:11" x14ac:dyDescent="0.35">
      <c r="C13" s="7">
        <f t="array" ref="C13">MEDIAN(
  IF(
    (jobs[company_location]=D13)*
    (jobs[salary_usd]&gt;0),
    jobs[salary_usd]
  )
)</f>
        <v>110467.5</v>
      </c>
      <c r="D13" t="s">
        <v>43</v>
      </c>
      <c r="E13" s="7" t="e">
        <f>GETPIVOTDATA("[Measures].[median]",$A$5,"[jobs].[company_location]","[jobs].[company_location].&amp;[Germany]")</f>
        <v>#REF!</v>
      </c>
      <c r="F13" s="10" t="e">
        <f t="shared" si="0"/>
        <v>#N/A</v>
      </c>
      <c r="G13" s="7">
        <f t="shared" si="1"/>
        <v>110467.5</v>
      </c>
      <c r="H13">
        <f t="shared" si="3"/>
        <v>0</v>
      </c>
      <c r="J13" t="s">
        <v>43</v>
      </c>
      <c r="K13" s="7">
        <f t="shared" si="2"/>
        <v>110467.5</v>
      </c>
    </row>
    <row r="14" spans="1:11" x14ac:dyDescent="0.35">
      <c r="C14" s="7">
        <f t="array" ref="C14">MEDIAN(
  IF(
    (jobs[company_location]=D14)*
    (jobs[salary_usd]&gt;0),
    jobs[salary_usd]
  )
)</f>
        <v>38337.5</v>
      </c>
      <c r="D14" t="s">
        <v>116</v>
      </c>
      <c r="E14" s="7" t="e">
        <f>GETPIVOTDATA("[Measures].[median]",$A$5,"[jobs].[company_location]","[jobs].[company_location].&amp;[India]")</f>
        <v>#REF!</v>
      </c>
      <c r="F14" s="10" t="e">
        <f t="shared" si="0"/>
        <v>#N/A</v>
      </c>
      <c r="G14" s="7">
        <f t="shared" si="1"/>
        <v>38337.5</v>
      </c>
      <c r="H14">
        <f t="shared" si="3"/>
        <v>0</v>
      </c>
      <c r="J14" t="s">
        <v>116</v>
      </c>
      <c r="K14" s="7">
        <f t="shared" si="2"/>
        <v>38337.5</v>
      </c>
    </row>
    <row r="15" spans="1:11" x14ac:dyDescent="0.35">
      <c r="C15" s="7">
        <f t="array" ref="C15">MEDIAN(
  IF(
    (jobs[company_location]=D15)*
    (jobs[salary_usd]&gt;0),
    jobs[salary_usd]
  )
)</f>
        <v>109428</v>
      </c>
      <c r="D15" t="s">
        <v>129</v>
      </c>
      <c r="E15" s="7" t="e">
        <f>GETPIVOTDATA("[Measures].[median]",$A$5,"[jobs].[company_location]","[jobs].[company_location].&amp;[Ireland]")</f>
        <v>#REF!</v>
      </c>
      <c r="F15" s="10" t="e">
        <f t="shared" si="0"/>
        <v>#N/A</v>
      </c>
      <c r="G15" s="7">
        <f t="shared" si="1"/>
        <v>109428</v>
      </c>
      <c r="H15">
        <f t="shared" si="3"/>
        <v>0</v>
      </c>
      <c r="J15" t="s">
        <v>129</v>
      </c>
      <c r="K15" s="7">
        <f t="shared" si="2"/>
        <v>109428</v>
      </c>
    </row>
    <row r="16" spans="1:11" x14ac:dyDescent="0.35">
      <c r="C16" s="7">
        <f t="array" ref="C16">MEDIAN(
  IF(
    (jobs[company_location]=D16)*
    (jobs[salary_usd]&gt;0),
    jobs[salary_usd]
  )
)</f>
        <v>104800.5</v>
      </c>
      <c r="D16" t="s">
        <v>191</v>
      </c>
      <c r="E16" s="7" t="e">
        <f>GETPIVOTDATA("[Measures].[median]",$A$5,"[jobs].[company_location]","[jobs].[company_location].&amp;[Israel]")</f>
        <v>#REF!</v>
      </c>
      <c r="F16" s="10" t="e">
        <f t="shared" si="0"/>
        <v>#N/A</v>
      </c>
      <c r="G16" s="7">
        <f t="shared" si="1"/>
        <v>104800.5</v>
      </c>
      <c r="H16">
        <f t="shared" si="3"/>
        <v>0</v>
      </c>
      <c r="J16" t="s">
        <v>191</v>
      </c>
      <c r="K16" s="7">
        <f t="shared" si="2"/>
        <v>104800.5</v>
      </c>
    </row>
    <row r="17" spans="3:11" x14ac:dyDescent="0.35">
      <c r="C17" s="7">
        <f t="array" ref="C17">MEDIAN(
  IF(
    (jobs[company_location]=D17)*
    (jobs[salary_usd]&gt;0),
    jobs[salary_usd]
  )
)</f>
        <v>117281</v>
      </c>
      <c r="D17" t="s">
        <v>34</v>
      </c>
      <c r="E17" s="7" t="e">
        <f>GETPIVOTDATA("[Measures].[median]",$A$5,"[jobs].[company_location]","[jobs].[company_location].&amp;[Japan]")</f>
        <v>#REF!</v>
      </c>
      <c r="F17" s="10" t="e">
        <f t="shared" si="0"/>
        <v>#N/A</v>
      </c>
      <c r="G17" s="7">
        <f t="shared" si="1"/>
        <v>117281</v>
      </c>
      <c r="H17">
        <f t="shared" si="3"/>
        <v>0</v>
      </c>
      <c r="J17" t="s">
        <v>34</v>
      </c>
      <c r="K17" s="7">
        <f t="shared" si="2"/>
        <v>117281</v>
      </c>
    </row>
    <row r="18" spans="3:11" x14ac:dyDescent="0.35">
      <c r="C18" s="7">
        <f t="array" ref="C18">MEDIAN(
  IF(
    (jobs[company_location]=D18)*
    (jobs[salary_usd]&gt;0),
    jobs[salary_usd]
  )
)</f>
        <v>114268</v>
      </c>
      <c r="D18" t="s">
        <v>126</v>
      </c>
      <c r="E18" s="7" t="e">
        <f>GETPIVOTDATA("[Measures].[median]",$A$5,"[jobs].[company_location]","[jobs].[company_location].&amp;[Netherlands]")</f>
        <v>#REF!</v>
      </c>
      <c r="F18" s="10" t="e">
        <f t="shared" si="0"/>
        <v>#N/A</v>
      </c>
      <c r="G18" s="7">
        <f t="shared" si="1"/>
        <v>114268</v>
      </c>
      <c r="H18">
        <f t="shared" si="3"/>
        <v>0</v>
      </c>
      <c r="J18" t="s">
        <v>126</v>
      </c>
      <c r="K18" s="7">
        <f t="shared" si="2"/>
        <v>114268</v>
      </c>
    </row>
    <row r="19" spans="3:11" x14ac:dyDescent="0.35">
      <c r="C19" s="7">
        <f t="array" ref="C19">MEDIAN(
  IF(
    (jobs[company_location]=D19)*
    (jobs[salary_usd]&gt;0),
    jobs[salary_usd]
  )
)</f>
        <v>142293</v>
      </c>
      <c r="D19" t="s">
        <v>68</v>
      </c>
      <c r="E19" s="7" t="e">
        <f>GETPIVOTDATA("[Measures].[median]",$A$5,"[jobs].[company_location]","[jobs].[company_location].&amp;[Norway]")</f>
        <v>#REF!</v>
      </c>
      <c r="F19" s="10" t="e">
        <f t="shared" si="0"/>
        <v>#N/A</v>
      </c>
      <c r="G19" s="7">
        <f t="shared" si="1"/>
        <v>142293</v>
      </c>
      <c r="H19">
        <f t="shared" si="3"/>
        <v>0</v>
      </c>
      <c r="J19" t="s">
        <v>68</v>
      </c>
      <c r="K19" s="7">
        <f t="shared" si="2"/>
        <v>142293</v>
      </c>
    </row>
    <row r="20" spans="3:11" x14ac:dyDescent="0.35">
      <c r="C20" s="7">
        <f t="array" ref="C20">MEDIAN(
  IF(
    (jobs[company_location]=D20)*
    (jobs[salary_usd]&gt;0),
    jobs[salary_usd]
  )
)</f>
        <v>115789</v>
      </c>
      <c r="D20" t="s">
        <v>67</v>
      </c>
      <c r="E20" s="7" t="e">
        <f>GETPIVOTDATA("[Measures].[median]",$A$5,"[jobs].[company_location]","[jobs].[company_location].&amp;[Singapore]")</f>
        <v>#REF!</v>
      </c>
      <c r="F20" s="10" t="e">
        <f t="shared" si="0"/>
        <v>#N/A</v>
      </c>
      <c r="G20" s="7">
        <f t="shared" si="1"/>
        <v>115789</v>
      </c>
      <c r="H20">
        <f t="shared" si="3"/>
        <v>0</v>
      </c>
      <c r="J20" t="s">
        <v>67</v>
      </c>
      <c r="K20" s="7">
        <f t="shared" si="2"/>
        <v>115789</v>
      </c>
    </row>
    <row r="21" spans="3:11" x14ac:dyDescent="0.35">
      <c r="C21" s="7">
        <f t="array" ref="C21">MEDIAN(
  IF(
    (jobs[company_location]=D21)*
    (jobs[salary_usd]&gt;0),
    jobs[salary_usd]
  )
)</f>
        <v>86953</v>
      </c>
      <c r="D21" t="s">
        <v>165</v>
      </c>
      <c r="E21" s="7" t="e">
        <f>GETPIVOTDATA("[Measures].[median]",$A$5,"[jobs].[company_location]","[jobs].[company_location].&amp;[South Korea]")</f>
        <v>#REF!</v>
      </c>
      <c r="F21" s="10" t="e">
        <f t="shared" si="0"/>
        <v>#N/A</v>
      </c>
      <c r="G21" s="7">
        <f t="shared" si="1"/>
        <v>86953</v>
      </c>
      <c r="H21">
        <f t="shared" si="3"/>
        <v>0</v>
      </c>
      <c r="J21" t="s">
        <v>165</v>
      </c>
      <c r="K21" s="7">
        <f t="shared" si="2"/>
        <v>86953</v>
      </c>
    </row>
    <row r="22" spans="3:11" x14ac:dyDescent="0.35">
      <c r="C22" s="7">
        <f t="array" ref="C22">MEDIAN(
  IF(
    (jobs[company_location]=D22)*
    (jobs[salary_usd]&gt;0),
    jobs[salary_usd]
  )
)</f>
        <v>113261</v>
      </c>
      <c r="D22" t="s">
        <v>25</v>
      </c>
      <c r="E22" s="7" t="e">
        <f>GETPIVOTDATA("[Measures].[median]",$A$5,"[jobs].[company_location]","[jobs].[company_location].&amp;[Sweden]")</f>
        <v>#REF!</v>
      </c>
      <c r="F22" s="10" t="e">
        <f t="shared" si="0"/>
        <v>#N/A</v>
      </c>
      <c r="G22" s="7">
        <f t="shared" si="1"/>
        <v>113261</v>
      </c>
      <c r="H22">
        <f t="shared" si="3"/>
        <v>0</v>
      </c>
      <c r="J22" t="s">
        <v>25</v>
      </c>
      <c r="K22" s="7">
        <f t="shared" si="2"/>
        <v>113261</v>
      </c>
    </row>
    <row r="23" spans="3:11" x14ac:dyDescent="0.35">
      <c r="C23" s="7">
        <f t="array" ref="C23">MEDIAN(
  IF(
    (jobs[company_location]=D23)*
    (jobs[salary_usd]&gt;0),
    jobs[salary_usd]
  )
)</f>
        <v>154883</v>
      </c>
      <c r="D23" t="s">
        <v>121</v>
      </c>
      <c r="E23" s="7" t="e">
        <f>GETPIVOTDATA("[Measures].[median]",$A$5,"[jobs].[company_location]","[jobs].[company_location].&amp;[Switzerland]")</f>
        <v>#REF!</v>
      </c>
      <c r="F23" s="10" t="e">
        <f t="shared" si="0"/>
        <v>#N/A</v>
      </c>
      <c r="G23" s="7">
        <f t="shared" si="1"/>
        <v>154883</v>
      </c>
      <c r="H23">
        <f t="shared" si="3"/>
        <v>0</v>
      </c>
      <c r="J23" t="s">
        <v>121</v>
      </c>
      <c r="K23" s="7">
        <f t="shared" si="2"/>
        <v>154883</v>
      </c>
    </row>
    <row r="24" spans="3:11" x14ac:dyDescent="0.35">
      <c r="C24" s="7">
        <f t="array" ref="C24">MEDIAN(
  IF(
    (jobs[company_location]=D24)*
    (jobs[salary_usd]&gt;0),
    jobs[salary_usd]
  )
)</f>
        <v>114090</v>
      </c>
      <c r="D24" t="s">
        <v>93</v>
      </c>
      <c r="E24" s="7" t="e">
        <f>GETPIVOTDATA("[Measures].[median]",$A$5,"[jobs].[company_location]","[jobs].[company_location].&amp;[United Kingdom]")</f>
        <v>#REF!</v>
      </c>
      <c r="F24" s="10" t="e">
        <f t="shared" si="0"/>
        <v>#N/A</v>
      </c>
      <c r="G24" s="7">
        <f t="shared" si="1"/>
        <v>114090</v>
      </c>
      <c r="H24">
        <f t="shared" si="3"/>
        <v>0</v>
      </c>
      <c r="J24" t="s">
        <v>93</v>
      </c>
      <c r="K24" s="7">
        <f t="shared" si="2"/>
        <v>114090</v>
      </c>
    </row>
    <row r="25" spans="3:11" x14ac:dyDescent="0.35">
      <c r="C25" s="7">
        <f t="array" ref="C25">MEDIAN(
  IF(
    (jobs[company_location]=D25)*
    (jobs[salary_usd]&gt;0),
    jobs[salary_usd]
  )
)</f>
        <v>123836.5</v>
      </c>
      <c r="D25" t="s">
        <v>101</v>
      </c>
      <c r="E25" s="7">
        <f>GETPIVOTDATA("[Measures].[median]",$A$5,"[jobs].[company_location]","[jobs].[company_location].&amp;[United States]")</f>
        <v>253346</v>
      </c>
      <c r="F25" s="10">
        <f t="shared" si="0"/>
        <v>123836.5</v>
      </c>
      <c r="G25" s="7" t="e">
        <f t="shared" si="1"/>
        <v>#N/A</v>
      </c>
      <c r="H25">
        <f t="shared" si="3"/>
        <v>0</v>
      </c>
      <c r="J25" t="s">
        <v>101</v>
      </c>
      <c r="K25" s="7">
        <f t="shared" si="2"/>
        <v>123836.5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4B279F-FCF6-425A-9BF5-81DE773F87A1}">
  <dimension ref="A1:F9"/>
  <sheetViews>
    <sheetView workbookViewId="0">
      <selection activeCell="F6" sqref="F6"/>
    </sheetView>
  </sheetViews>
  <sheetFormatPr defaultRowHeight="14.5" x14ac:dyDescent="0.35"/>
  <cols>
    <col min="1" max="1" width="16.1796875" bestFit="1" customWidth="1"/>
    <col min="2" max="2" width="14.26953125" bestFit="1" customWidth="1"/>
    <col min="3" max="3" width="12.36328125" style="7" bestFit="1" customWidth="1"/>
    <col min="5" max="6" width="12.36328125" style="7" bestFit="1" customWidth="1"/>
  </cols>
  <sheetData>
    <row r="1" spans="1:6" x14ac:dyDescent="0.35">
      <c r="A1" s="2" t="s">
        <v>7</v>
      </c>
      <c r="B1" t="s" vm="6">
        <v>101</v>
      </c>
    </row>
    <row r="2" spans="1:6" x14ac:dyDescent="0.35">
      <c r="A2" s="2" t="s">
        <v>1</v>
      </c>
      <c r="B2" t="s" vm="5">
        <v>21</v>
      </c>
    </row>
    <row r="3" spans="1:6" x14ac:dyDescent="0.35">
      <c r="A3" s="2" t="s">
        <v>5</v>
      </c>
      <c r="B3" t="s" vm="3">
        <v>23</v>
      </c>
    </row>
    <row r="5" spans="1:6" x14ac:dyDescent="0.35">
      <c r="A5" s="2" t="s">
        <v>28803</v>
      </c>
      <c r="B5" t="s">
        <v>28793</v>
      </c>
      <c r="D5" t="s">
        <v>28804</v>
      </c>
      <c r="E5" s="7" t="s">
        <v>28793</v>
      </c>
    </row>
    <row r="6" spans="1:6" x14ac:dyDescent="0.35">
      <c r="A6" s="3" t="s">
        <v>42</v>
      </c>
      <c r="B6" s="8">
        <v>281503</v>
      </c>
      <c r="C6" s="7">
        <f t="array" ref="C6">MEDIAN(
  IF(
    (jobs[employment_type]=D6)*
    (jobs[salary_usd]&gt;0),
    jobs[salary_usd]
  )
)</f>
        <v>109208</v>
      </c>
      <c r="D6" t="s">
        <v>24</v>
      </c>
      <c r="E6" s="7" t="e">
        <f>GETPIVOTDATA("[Measures].[median]",$A$5,"[jobs].[employment_type]","[jobs].[employment_type].&amp;[Part Time]")</f>
        <v>#REF!</v>
      </c>
      <c r="F6" s="7">
        <f>IF($A$6&lt;&gt;D6,C6,NA())</f>
        <v>109208</v>
      </c>
    </row>
    <row r="7" spans="1:6" x14ac:dyDescent="0.35">
      <c r="C7" s="7">
        <f t="array" ref="C7">MEDIAN(
  IF(
    (jobs[employment_type]=D7)*
    (jobs[salary_usd]&gt;0),
    jobs[salary_usd]
  )
)</f>
        <v>109091</v>
      </c>
      <c r="D7" t="s">
        <v>51</v>
      </c>
      <c r="E7" s="7" t="e">
        <f>GETPIVOTDATA("[Measures].[median]",$A$5,"[jobs].[employment_type]","[jobs].[employment_type].&amp;[Freelance]")</f>
        <v>#REF!</v>
      </c>
      <c r="F7" s="7">
        <f>IF($A$6&lt;&gt;D7,C7,NA())</f>
        <v>109091</v>
      </c>
    </row>
    <row r="8" spans="1:6" x14ac:dyDescent="0.35">
      <c r="C8" s="7">
        <f t="array" ref="C8">MEDIAN(
  IF(
    (jobs[employment_type]=D8)*
    (jobs[salary_usd]&gt;0),
    jobs[salary_usd]
  )
)</f>
        <v>107379</v>
      </c>
      <c r="D8" t="s">
        <v>59</v>
      </c>
      <c r="E8" s="7" t="e">
        <f>GETPIVOTDATA("[Measures].[median]",$A$5,"[jobs].[employment_type]","[jobs].[employment_type].&amp;[Full Time]")</f>
        <v>#REF!</v>
      </c>
      <c r="F8" s="7">
        <f>IF($A$6&lt;&gt;D8,C8,NA())</f>
        <v>107379</v>
      </c>
    </row>
    <row r="9" spans="1:6" x14ac:dyDescent="0.35">
      <c r="C9" s="7">
        <f t="array" ref="C9">MEDIAN(
  IF(
    (jobs[employment_type]=D9)*
    (jobs[salary_usd]&gt;0),
    jobs[salary_usd]
  )
)</f>
        <v>104712</v>
      </c>
      <c r="D9" t="s">
        <v>42</v>
      </c>
      <c r="E9" s="7">
        <f>GETPIVOTDATA("[Measures].[median]",$A$5,"[jobs].[employment_type]","[jobs].[employment_type].&amp;[Contract]")</f>
        <v>281503</v>
      </c>
      <c r="F9" s="7" t="e">
        <f>IF($A$6&lt;&gt;D9,C9,NA())</f>
        <v>#N/A</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9E55D6-1644-4660-A280-091B78A6C221}">
  <dimension ref="A1:E16"/>
  <sheetViews>
    <sheetView workbookViewId="0">
      <selection activeCell="A7" sqref="A7"/>
    </sheetView>
  </sheetViews>
  <sheetFormatPr defaultRowHeight="14.5" x14ac:dyDescent="0.35"/>
  <cols>
    <col min="1" max="1" width="16.1796875" bestFit="1" customWidth="1"/>
    <col min="2" max="2" width="14.26953125" bestFit="1" customWidth="1"/>
    <col min="3" max="3" width="8.7265625" bestFit="1" customWidth="1"/>
    <col min="4" max="4" width="16.1796875" bestFit="1" customWidth="1"/>
  </cols>
  <sheetData>
    <row r="1" spans="1:5" x14ac:dyDescent="0.35">
      <c r="A1" s="2" t="s">
        <v>1</v>
      </c>
      <c r="B1" t="s" vm="5">
        <v>21</v>
      </c>
    </row>
    <row r="2" spans="1:5" x14ac:dyDescent="0.35">
      <c r="A2" s="2" t="s">
        <v>7</v>
      </c>
      <c r="B2" t="s" vm="2">
        <v>25</v>
      </c>
    </row>
    <row r="3" spans="1:5" x14ac:dyDescent="0.35">
      <c r="A3" s="2" t="s">
        <v>5</v>
      </c>
      <c r="B3" t="s" vm="3">
        <v>23</v>
      </c>
    </row>
    <row r="4" spans="1:5" x14ac:dyDescent="0.35">
      <c r="A4" s="2" t="s">
        <v>6</v>
      </c>
      <c r="B4" t="s" vm="1">
        <v>59</v>
      </c>
    </row>
    <row r="6" spans="1:5" x14ac:dyDescent="0.35">
      <c r="A6" s="2" t="s">
        <v>28791</v>
      </c>
      <c r="B6" t="s">
        <v>28813</v>
      </c>
    </row>
    <row r="7" spans="1:5" x14ac:dyDescent="0.35">
      <c r="A7" s="3" t="s">
        <v>28818</v>
      </c>
      <c r="B7" s="8">
        <v>220260</v>
      </c>
      <c r="D7" t="str">
        <f>A7</f>
        <v xml:space="preserve"> Java</v>
      </c>
    </row>
    <row r="8" spans="1:5" x14ac:dyDescent="0.35">
      <c r="A8" s="3" t="s">
        <v>28817</v>
      </c>
      <c r="B8" s="8">
        <v>220260</v>
      </c>
      <c r="D8" t="str">
        <f>A8</f>
        <v xml:space="preserve"> Docker</v>
      </c>
      <c r="E8" t="e">
        <f>GETPIVOTDATA("[Measures].[median3]",$A$6,"[data_jobs_skills].[job_skills]","[data_jobs_skills].[job_skills].&amp;[ Azure]")</f>
        <v>#REF!</v>
      </c>
    </row>
    <row r="9" spans="1:5" x14ac:dyDescent="0.35">
      <c r="A9" s="3" t="s">
        <v>28810</v>
      </c>
      <c r="B9" s="8">
        <v>219263</v>
      </c>
      <c r="D9" t="str">
        <f>A9</f>
        <v xml:space="preserve"> Mathematics</v>
      </c>
      <c r="E9">
        <f>GETPIVOTDATA("[Measures].[median3]",$A$6,"[data_jobs_skills].[job_skills]","[data_jobs_skills].[job_skills].&amp;[ Data Visualization]")</f>
        <v>219263</v>
      </c>
    </row>
    <row r="10" spans="1:5" x14ac:dyDescent="0.35">
      <c r="A10" s="3" t="s">
        <v>28814</v>
      </c>
      <c r="B10" s="8">
        <v>219263</v>
      </c>
      <c r="D10" t="str">
        <f>A10</f>
        <v xml:space="preserve"> Data Visualization</v>
      </c>
      <c r="E10" t="e">
        <f>GETPIVOTDATA("[Measures].[median3]",$A$6,"[data_jobs_skills].[job_skills]","[data_jobs_skills].[job_skills].&amp;[ GCP]")</f>
        <v>#REF!</v>
      </c>
    </row>
    <row r="11" spans="1:5" x14ac:dyDescent="0.35">
      <c r="A11" s="3" t="s">
        <v>28811</v>
      </c>
      <c r="B11" s="8">
        <v>219263</v>
      </c>
      <c r="D11" t="str">
        <f>A11</f>
        <v xml:space="preserve"> Git</v>
      </c>
      <c r="E11" t="e">
        <f>GETPIVOTDATA("[Measures].[median3]",$A$6,"[data_jobs_skills].[job_skills]","[data_jobs_skills].[job_skills].&amp;[ Kubernetes]")</f>
        <v>#REF!</v>
      </c>
    </row>
    <row r="12" spans="1:5" x14ac:dyDescent="0.35">
      <c r="A12" s="3" t="s">
        <v>28812</v>
      </c>
      <c r="B12" s="8">
        <v>209390</v>
      </c>
    </row>
    <row r="13" spans="1:5" x14ac:dyDescent="0.35">
      <c r="A13" s="3" t="s">
        <v>28809</v>
      </c>
      <c r="B13" s="8">
        <v>198520</v>
      </c>
    </row>
    <row r="14" spans="1:5" x14ac:dyDescent="0.35">
      <c r="A14" s="3" t="s">
        <v>28815</v>
      </c>
      <c r="B14" s="8">
        <v>198520</v>
      </c>
    </row>
    <row r="15" spans="1:5" x14ac:dyDescent="0.35">
      <c r="A15" s="3" t="s">
        <v>28807</v>
      </c>
      <c r="B15" s="8">
        <v>186264</v>
      </c>
    </row>
    <row r="16" spans="1:5" x14ac:dyDescent="0.35">
      <c r="A16" s="3" t="s">
        <v>28808</v>
      </c>
      <c r="B16" s="8">
        <v>186264</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Props1.xml><?xml version="1.0" encoding="utf-8"?>
<ds:datastoreItem xmlns:ds="http://schemas.openxmlformats.org/officeDocument/2006/customXml" ds:itemID="{18223AEF-78A7-4864-8D08-96B22EC369EB}">
  <ds:schemaRefs/>
</ds:datastoreItem>
</file>

<file path=customXml/itemProps2.xml><?xml version="1.0" encoding="utf-8"?>
<ds:datastoreItem xmlns:ds="http://schemas.openxmlformats.org/officeDocument/2006/customXml" ds:itemID="{D151653B-ADAD-4561-A01A-0B0F9EB33A1B}">
  <ds:schemaRefs/>
</ds:datastoreItem>
</file>

<file path=customXml/itemProps3.xml><?xml version="1.0" encoding="utf-8"?>
<ds:datastoreItem xmlns:ds="http://schemas.openxmlformats.org/officeDocument/2006/customXml" ds:itemID="{2D29B9BB-775D-4DA3-98D1-01DDA8AC6011}">
  <ds:schemaRefs/>
</ds:datastoreItem>
</file>

<file path=customXml/itemProps4.xml><?xml version="1.0" encoding="utf-8"?>
<ds:datastoreItem xmlns:ds="http://schemas.openxmlformats.org/officeDocument/2006/customXml" ds:itemID="{6D97C7AD-1086-4A19-94C3-0177EB4A9ED3}">
  <ds:schemaRefs/>
</ds:datastoreItem>
</file>

<file path=customXml/itemProps5.xml><?xml version="1.0" encoding="utf-8"?>
<ds:datastoreItem xmlns:ds="http://schemas.openxmlformats.org/officeDocument/2006/customXml" ds:itemID="{25E541C1-BF08-4827-9ABC-E5C5AB7398ED}">
  <ds:schemaRefs/>
</ds:datastoreItem>
</file>

<file path=customXml/itemProps6.xml><?xml version="1.0" encoding="utf-8"?>
<ds:datastoreItem xmlns:ds="http://schemas.openxmlformats.org/officeDocument/2006/customXml" ds:itemID="{68EF5492-663A-49E5-A3AA-72675732EA7B}">
  <ds:schemaRefs/>
</ds:datastoreItem>
</file>

<file path=customXml/itemProps7.xml><?xml version="1.0" encoding="utf-8"?>
<ds:datastoreItem xmlns:ds="http://schemas.openxmlformats.org/officeDocument/2006/customXml" ds:itemID="{26B58A44-7A00-44B3-80A0-F3759A61C1B4}">
  <ds:schemaRefs/>
</ds:datastoreItem>
</file>

<file path=customXml/itemProps8.xml><?xml version="1.0" encoding="utf-8"?>
<ds:datastoreItem xmlns:ds="http://schemas.openxmlformats.org/officeDocument/2006/customXml" ds:itemID="{30C174E6-C058-4A98-99AD-BCDB0139E1F4}">
  <ds:schemaRefs/>
</ds:datastoreItem>
</file>

<file path=customXml/itemProps9.xml><?xml version="1.0" encoding="utf-8"?>
<ds:datastoreItem xmlns:ds="http://schemas.openxmlformats.org/officeDocument/2006/customXml" ds:itemID="{69F58D59-2941-4CE8-AF52-C9E4B33A1076}">
  <ds:schemaRefs/>
</ds:datastoreItem>
</file>

<file path=customXml/itemProps10.xml><?xml version="1.0" encoding="utf-8"?>
<ds:datastoreItem xmlns:ds="http://schemas.openxmlformats.org/officeDocument/2006/customXml" ds:itemID="{6B57723E-3257-4ADD-8E0A-91111C4B9259}">
  <ds:schemaRefs/>
</ds:datastoreItem>
</file>

<file path=customXml/itemProps11.xml><?xml version="1.0" encoding="utf-8"?>
<ds:datastoreItem xmlns:ds="http://schemas.openxmlformats.org/officeDocument/2006/customXml" ds:itemID="{8F85D25B-B5B8-4498-BC42-91D0D3994425}">
  <ds:schemaRefs/>
</ds:datastoreItem>
</file>

<file path=customXml/itemProps12.xml><?xml version="1.0" encoding="utf-8"?>
<ds:datastoreItem xmlns:ds="http://schemas.openxmlformats.org/officeDocument/2006/customXml" ds:itemID="{FD69789D-6E0F-4FA6-B430-47F242CC6E61}">
  <ds:schemaRefs/>
</ds:datastoreItem>
</file>

<file path=customXml/itemProps13.xml><?xml version="1.0" encoding="utf-8"?>
<ds:datastoreItem xmlns:ds="http://schemas.openxmlformats.org/officeDocument/2006/customXml" ds:itemID="{DAEA1A15-4735-4B4A-8ECB-B768FF884898}">
  <ds:schemaRefs/>
</ds:datastoreItem>
</file>

<file path=customXml/itemProps14.xml><?xml version="1.0" encoding="utf-8"?>
<ds:datastoreItem xmlns:ds="http://schemas.openxmlformats.org/officeDocument/2006/customXml" ds:itemID="{98A2326E-852B-49B2-9D80-579A7724F4C9}">
  <ds:schemaRefs/>
</ds:datastoreItem>
</file>

<file path=customXml/itemProps15.xml><?xml version="1.0" encoding="utf-8"?>
<ds:datastoreItem xmlns:ds="http://schemas.openxmlformats.org/officeDocument/2006/customXml" ds:itemID="{7B05EC7F-2B7E-4DAC-B031-46E350636817}">
  <ds:schemaRefs/>
</ds:datastoreItem>
</file>

<file path=customXml/itemProps16.xml><?xml version="1.0" encoding="utf-8"?>
<ds:datastoreItem xmlns:ds="http://schemas.openxmlformats.org/officeDocument/2006/customXml" ds:itemID="{D6D37560-E1A4-4641-AA1B-46DD329501EC}">
  <ds:schemaRefs>
    <ds:schemaRef ds:uri="http://schemas.microsoft.com/DataMashup"/>
  </ds:schemaRefs>
</ds:datastoreItem>
</file>

<file path=customXml/itemProps17.xml><?xml version="1.0" encoding="utf-8"?>
<ds:datastoreItem xmlns:ds="http://schemas.openxmlformats.org/officeDocument/2006/customXml" ds:itemID="{836A65C9-F5A8-4650-B47D-C80A230964F8}">
  <ds:schemaRefs/>
</ds:datastoreItem>
</file>

<file path=customXml/itemProps18.xml><?xml version="1.0" encoding="utf-8"?>
<ds:datastoreItem xmlns:ds="http://schemas.openxmlformats.org/officeDocument/2006/customXml" ds:itemID="{F7058D34-44A6-42C7-A0AA-11C2E67C2279}">
  <ds:schemaRefs/>
</ds:datastoreItem>
</file>

<file path=customXml/itemProps19.xml><?xml version="1.0" encoding="utf-8"?>
<ds:datastoreItem xmlns:ds="http://schemas.openxmlformats.org/officeDocument/2006/customXml" ds:itemID="{DE6D9D06-D76B-4AC8-8FFA-AFC0C9C5A988}">
  <ds:schemaRefs/>
</ds:datastoreItem>
</file>

<file path=customXml/itemProps20.xml><?xml version="1.0" encoding="utf-8"?>
<ds:datastoreItem xmlns:ds="http://schemas.openxmlformats.org/officeDocument/2006/customXml" ds:itemID="{9F4348CA-E05C-463E-8C77-013013656B71}">
  <ds:schemaRefs/>
</ds:datastoreItem>
</file>

<file path=customXml/itemProps21.xml><?xml version="1.0" encoding="utf-8"?>
<ds:datastoreItem xmlns:ds="http://schemas.openxmlformats.org/officeDocument/2006/customXml" ds:itemID="{8E34F413-CC11-486A-936C-9C4F16B3ACDD}">
  <ds:schemaRefs/>
</ds:datastoreItem>
</file>

<file path=customXml/itemProps22.xml><?xml version="1.0" encoding="utf-8"?>
<ds:datastoreItem xmlns:ds="http://schemas.openxmlformats.org/officeDocument/2006/customXml" ds:itemID="{266BCD12-7E2F-4B3C-A585-D507B14939AB}">
  <ds:schemaRefs/>
</ds:datastoreItem>
</file>

<file path=customXml/itemProps23.xml><?xml version="1.0" encoding="utf-8"?>
<ds:datastoreItem xmlns:ds="http://schemas.openxmlformats.org/officeDocument/2006/customXml" ds:itemID="{341DF33F-A719-45DC-8B69-68C0A2B80846}">
  <ds:schemaRefs/>
</ds:datastoreItem>
</file>

<file path=customXml/itemProps24.xml><?xml version="1.0" encoding="utf-8"?>
<ds:datastoreItem xmlns:ds="http://schemas.openxmlformats.org/officeDocument/2006/customXml" ds:itemID="{8335378D-59C1-44E2-9FBF-74393D04DFA3}">
  <ds:schemaRefs/>
</ds:datastoreItem>
</file>

<file path=customXml/itemProps25.xml><?xml version="1.0" encoding="utf-8"?>
<ds:datastoreItem xmlns:ds="http://schemas.openxmlformats.org/officeDocument/2006/customXml" ds:itemID="{E8FC4708-15E0-4C82-B77F-05E90B024C81}">
  <ds:schemaRefs/>
</ds:datastoreItem>
</file>

<file path=customXml/itemProps26.xml><?xml version="1.0" encoding="utf-8"?>
<ds:datastoreItem xmlns:ds="http://schemas.openxmlformats.org/officeDocument/2006/customXml" ds:itemID="{F7F5DA14-E47D-4B35-A185-DE6E259AACD9}">
  <ds:schemaRefs/>
</ds:datastoreItem>
</file>

<file path=customXml/itemProps27.xml><?xml version="1.0" encoding="utf-8"?>
<ds:datastoreItem xmlns:ds="http://schemas.openxmlformats.org/officeDocument/2006/customXml" ds:itemID="{09EFC3F8-C3B0-450B-AB1B-39FA79976264}">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4</vt:i4>
      </vt:variant>
    </vt:vector>
  </HeadingPairs>
  <TitlesOfParts>
    <vt:vector size="12" baseType="lpstr">
      <vt:lpstr>Salary_dashboard</vt:lpstr>
      <vt:lpstr>ai_job_dataset1 (2)</vt:lpstr>
      <vt:lpstr>pivot_base</vt:lpstr>
      <vt:lpstr>median_salary</vt:lpstr>
      <vt:lpstr>job_title_median_salary</vt:lpstr>
      <vt:lpstr>country</vt:lpstr>
      <vt:lpstr>type</vt:lpstr>
      <vt:lpstr>data_jobs_skills</vt:lpstr>
      <vt:lpstr>country</vt:lpstr>
      <vt:lpstr>exp</vt:lpstr>
      <vt:lpstr>title</vt:lpstr>
      <vt:lpstr>type</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Aditi Jatal</dc:creator>
  <cp:keywords/>
  <dc:description/>
  <cp:lastModifiedBy>Aditi Jatal</cp:lastModifiedBy>
  <cp:revision/>
  <dcterms:created xsi:type="dcterms:W3CDTF">2026-01-13T09:41:04Z</dcterms:created>
  <dcterms:modified xsi:type="dcterms:W3CDTF">2026-01-15T12:14:07Z</dcterms:modified>
  <cp:category/>
  <cp:contentStatus/>
</cp:coreProperties>
</file>